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3.xml" ContentType="application/vnd.openxmlformats-officedocument.drawing+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8680" yWindow="-120" windowWidth="29040" windowHeight="15720" tabRatio="600" firstSheet="5" activeTab="5" autoFilterDateGrouping="1"/>
  </bookViews>
  <sheets>
    <sheet name="Form Pengadaan" sheetId="1" state="visible" r:id="rId1"/>
    <sheet name="Hasil Seleksi" sheetId="2" state="visible" r:id="rId2"/>
    <sheet name="Referensi" sheetId="3" state="visible" r:id="rId3"/>
    <sheet name="1.Alqaprint Jatinangor" sheetId="4" state="visible" r:id="rId4"/>
    <sheet name="2.Alumni PT" sheetId="5" state="visible" r:id="rId5"/>
    <sheet name="3.Ananta Vidya CV" sheetId="6" state="visible" r:id="rId6"/>
    <sheet name="4.Andi Offset CV" sheetId="7" state="visible" r:id="rId7"/>
    <sheet name="5.Balai Pustaka PT" sheetId="8" state="visible" r:id="rId8"/>
  </sheets>
  <definedNames>
    <definedName name="AlqaprintJatinangor">'1.Alqaprint Jatinangor'!$J$10:$J$164</definedName>
    <definedName name="AlumniPT">'2.Alumni PT'!$J$10:$J$97</definedName>
    <definedName name="AnantaVidyaCV">'3.Ananta Vidya CV'!$J$10:$J$236</definedName>
    <definedName name="AndiOffsetCV">'4.Andi Offset CV'!$J$10:$J$4484</definedName>
    <definedName name="BalaiPustakaPT">'5.Balai Pustaka PT'!$J$10:$J$247</definedName>
    <definedName name="BestariBuanaMurniGroup">#REF!</definedName>
    <definedName name="BestariBuanaMurniGroupPT">#REF!</definedName>
    <definedName name="BintangSemestaMediaCV">#REF!</definedName>
    <definedName name="BPKTodung">#REF!</definedName>
    <definedName name="BPKTodungSutanGunungMuliaPT">#REF!</definedName>
    <definedName name="BrataFancyMediaPT">#REF!</definedName>
    <definedName name="BudiUtamaCVDeepublish">#REF!</definedName>
    <definedName name="BukaBukuPustaka">#REF!</definedName>
    <definedName name="BUMIAKSARAPT">#REF!</definedName>
    <definedName name="CahayaDuabelasSemestaPT">#REF!</definedName>
    <definedName name="CitraAdityaBaktiPT">#REF!</definedName>
    <definedName name="DeltaEdukasiPrimaCV">#REF!</definedName>
    <definedName name="DiandraPrimamitraMedia">#REF!</definedName>
    <definedName name="DIANDRAPRIMAMITRAMEDIACV">#REF!</definedName>
    <definedName name="DuniaPustakaJayaPT">#REF!</definedName>
    <definedName name="DutaPustakaIndonesiaPT">#REF!</definedName>
    <definedName name="ElementaMediaLiterasiPT">#REF!</definedName>
    <definedName name="ElexMediaKomputindoPT">#REF!</definedName>
    <definedName name="EraAdicitraIntermediaPT">#REF!</definedName>
    <definedName name="GarudaMasSejahteraCV">#REF!</definedName>
    <definedName name="GavaMediaCV">#REF!</definedName>
    <definedName name="GemaInsani">#REF!</definedName>
    <definedName name="GrahaPrintamaSelarasCV">#REF!</definedName>
    <definedName name="GramediaPustakaUtamaPT">#REF!</definedName>
    <definedName name="Grasindo">#REF!</definedName>
    <definedName name="GrasindoGramediaWidiaSaranaIndonesia">#REF!</definedName>
    <definedName name="IndivaMediaKreasiPT">#REF!</definedName>
    <definedName name="IndocampCV">#REF!</definedName>
    <definedName name="IndonesiaEmasGroup">#REF!</definedName>
    <definedName name="IntanPariwara">#REF!</definedName>
    <definedName name="IntanPariwaraGrupCempakaPutihPT">#REF!</definedName>
    <definedName name="InteraCV">#REF!</definedName>
    <definedName name="JejakPublisherCV">#REF!</definedName>
    <definedName name="JejakPustaka">#REF!</definedName>
    <definedName name="JepePressMediaUtamaPT">#REF!</definedName>
    <definedName name="KanisiusPT">#REF!</definedName>
    <definedName name="KesaintBlancIndahPT">#REF!</definedName>
    <definedName name="koderef">Referensi!$A$113:$A$118</definedName>
    <definedName name="KompasMediaNusantara">#REF!</definedName>
    <definedName name="KompasMediaNusantaraPenerbitBukuKompas">#REF!</definedName>
    <definedName name="KytaJayaMandiriCV">#REF!</definedName>
    <definedName name="LanggamPustaka">#REF!</definedName>
    <definedName name="LatifKittoMahesaPT">#REF!</definedName>
    <definedName name="LENTERAHATIPT">#REF!</definedName>
    <definedName name="LenteraPustakaIndonesia">#REF!</definedName>
    <definedName name="LiterasiNusantaraAbadiGroupPT">#REF!</definedName>
    <definedName name="LiterindoBerkahKaryaPT">#REF!</definedName>
    <definedName name="LOKAAKSARACV">#REF!</definedName>
    <definedName name="LuximaMetroMediaPT">#REF!</definedName>
    <definedName name="MandarMajuCV">#REF!</definedName>
    <definedName name="MediaAkselerasi">#REF!</definedName>
    <definedName name="MediaCendekiaMuslimCV">#REF!</definedName>
    <definedName name="MediaDinamikaSelarasPT">#REF!</definedName>
    <definedName name="MediaKaryaPutraCV">#REF!</definedName>
    <definedName name="MediantaraSemestaPT">#REF!</definedName>
    <definedName name="MediaPressindoPT">#REF!</definedName>
    <definedName name="MelaniaPublishingCV">#REF!</definedName>
    <definedName name="MutiaraAksaraCV">#REF!</definedName>
    <definedName name="NafalGlobalNusantaraPT">#REF!</definedName>
    <definedName name="NiagaSwadayaPT">#REF!</definedName>
    <definedName name="NuansaCendekiaCV">#REF!</definedName>
    <definedName name="PDATTempo">#REF!</definedName>
    <definedName name="PenebarSwadayaPT">#REF!</definedName>
    <definedName name="PenerbitAdab">#REF!</definedName>
    <definedName name="PenerbitEGC">#REF!</definedName>
    <definedName name="PenerbitIPBPressPT">#REF!</definedName>
    <definedName name="PenerbitSalemba">#REF!</definedName>
    <definedName name="PohonCahayaSemestaPT">#REF!</definedName>
    <definedName name="PranaDinamikaSejahtera">#REF!</definedName>
    <definedName name="PranaDinamikaSejahteraPT">#REF!</definedName>
    <definedName name="PrenadaMediaGroup">#REF!</definedName>
    <definedName name="PusatDatadanAnalisaTempoPT">#REF!</definedName>
    <definedName name="PuspaSwaraPT">#REF!</definedName>
    <definedName name="PustakaBaruPress">#REF!</definedName>
    <definedName name="PustakaBengawanCV">#REF!</definedName>
    <definedName name="PustakaRumahCintaCV">#REF!</definedName>
    <definedName name="PustakaRumahCntaCV">#REF!</definedName>
    <definedName name="RajaGrafindoPersadaPT">#REF!</definedName>
    <definedName name="RajawaliIntanCemerlang">#REF!</definedName>
    <definedName name="RayyanaKomunikasindoPT">#REF!</definedName>
    <definedName name="RefikaAditamaPT">#REF!</definedName>
    <definedName name="RemajaRosdakaryaPT">#REF!</definedName>
    <definedName name="ReneTurosIndonesiaPT">#REF!</definedName>
    <definedName name="SaranaPancakaryaNusaPT">#REF!</definedName>
    <definedName name="ScopindoMediaPustakaPT">#REF!</definedName>
    <definedName name="SetiAjiCV">#REF!</definedName>
    <definedName name="SindunataCV">#REF!</definedName>
    <definedName name="SinergiPrimaMagnaCV">#REF!</definedName>
    <definedName name="SyiahKualaPress">#REF!</definedName>
    <definedName name="SyiahKualaUniversityPress">#REF!</definedName>
    <definedName name="TazkiaInvestindoUtamaPT">#REF!</definedName>
    <definedName name="TeguhKaryaCV">#REF!</definedName>
    <definedName name="TigaSerangkai">#REF!</definedName>
    <definedName name="TigaSerangkaiPustakaMandiriPT">#REF!</definedName>
    <definedName name="TITIANILMUCV">#REF!</definedName>
    <definedName name="TrubusSwadayaPT">#REF!</definedName>
    <definedName name="UGMPress">#REF!</definedName>
    <definedName name="UINMALIKIPRESS">#REF!</definedName>
    <definedName name="UNISMAPRESS">#REF!</definedName>
    <definedName name="UnitomoPress">#REF!</definedName>
    <definedName name="_xlnm._FilterDatabase" localSheetId="3" hidden="1">'1.Alqaprint Jatinangor'!$A$9:$AB$164</definedName>
    <definedName name="_xlnm._FilterDatabase" localSheetId="4" hidden="1">'2.Alumni PT'!$A$9:$AB$97</definedName>
    <definedName name="_xlnm._FilterDatabase" localSheetId="5" hidden="1">'3.Ananta Vidya CV'!$A$9:$AB$236</definedName>
    <definedName name="_xlnm._FilterDatabase" localSheetId="6" hidden="1">'4.Andi Offset CV'!$A$9:$AB$4484</definedName>
    <definedName name="_xlnm._FilterDatabase" localSheetId="7" hidden="1">'5.Balai Pustaka PT'!$A$9:$AB$247</definedName>
  </definedNames>
  <calcPr calcId="191029" fullCalcOnLoad="1"/>
</workbook>
</file>

<file path=xl/styles.xml><?xml version="1.0" encoding="utf-8"?>
<styleSheet xmlns="http://schemas.openxmlformats.org/spreadsheetml/2006/main">
  <numFmts count="8">
    <numFmt numFmtId="164" formatCode="d&quot; &quot;mmmm&quot; &quot;yyyy"/>
    <numFmt numFmtId="165" formatCode="_-[$Rp-421]* #,##0_-;_-[$Rp-421]* \-#,##0_-;_-[$Rp-421]* &quot;-&quot;??_-;_-@"/>
    <numFmt numFmtId="166" formatCode="[$Rp-421]\ #,##0"/>
    <numFmt numFmtId="167" formatCode="#,##0.00;\(#,##0.00\)"/>
    <numFmt numFmtId="168" formatCode="[$Rp]\ #,##0"/>
    <numFmt numFmtId="169" formatCode="#,##0;\(#,##0\)"/>
    <numFmt numFmtId="170" formatCode="[$Rp]\ #"/>
    <numFmt numFmtId="171" formatCode="yyyy\-mm\-dd"/>
  </numFmts>
  <fonts count="46">
    <font>
      <name val="Calibri"/>
      <color rgb="FF000000"/>
      <sz val="11"/>
    </font>
    <font>
      <name val="Calibri"/>
      <sz val="11"/>
    </font>
    <font>
      <name val="Calibri"/>
      <b val="1"/>
      <color rgb="FF000000"/>
      <sz val="15"/>
      <u val="single"/>
    </font>
    <font>
      <name val="Calibri"/>
      <b val="1"/>
      <color rgb="FF000000"/>
      <sz val="15"/>
    </font>
    <font>
      <name val="Calibri"/>
      <b val="1"/>
      <color rgb="FF000000"/>
      <sz val="12"/>
    </font>
    <font>
      <name val="Calibri"/>
      <color rgb="FF000000"/>
      <sz val="12"/>
    </font>
    <font>
      <name val="Calibri"/>
      <sz val="12"/>
    </font>
    <font>
      <name val="Calibri"/>
      <sz val="11"/>
    </font>
    <font>
      <name val="Calibri"/>
      <b val="1"/>
      <i val="1"/>
      <sz val="12"/>
    </font>
    <font>
      <name val="Calibri"/>
      <b val="1"/>
      <color rgb="FF000000"/>
      <sz val="14"/>
      <u val="single"/>
    </font>
    <font>
      <name val="Calibri"/>
      <i val="1"/>
      <sz val="12"/>
    </font>
    <font>
      <name val="Arial"/>
      <b val="1"/>
      <i val="1"/>
      <sz val="10"/>
    </font>
    <font>
      <name val="Arial"/>
      <sz val="11"/>
    </font>
    <font>
      <name val="Calibri"/>
      <b val="1"/>
      <color rgb="FF000000"/>
      <sz val="11"/>
    </font>
    <font>
      <name val="Calibri"/>
      <b val="1"/>
      <color rgb="FF000000"/>
      <sz val="17"/>
    </font>
    <font>
      <name val="Calibri"/>
      <b val="1"/>
      <sz val="11"/>
    </font>
    <font>
      <name val="Arial"/>
      <sz val="10"/>
    </font>
    <font>
      <name val="Arial"/>
      <color rgb="FF000000"/>
      <sz val="10"/>
    </font>
    <font>
      <name val="Calibri"/>
      <b val="1"/>
      <color rgb="FF000000"/>
      <sz val="14"/>
    </font>
    <font>
      <name val="Calibri"/>
      <b val="1"/>
      <color rgb="FF000000"/>
      <sz val="16"/>
    </font>
    <font>
      <name val="Calibri"/>
      <color rgb="FFD9D9D9"/>
      <sz val="11"/>
    </font>
    <font>
      <name val="Calibri"/>
      <color rgb="FF000000"/>
      <sz val="14"/>
    </font>
    <font>
      <name val="Calibri"/>
      <b val="1"/>
      <sz val="11"/>
    </font>
    <font>
      <name val="Calibri"/>
      <b val="1"/>
      <sz val="14"/>
    </font>
    <font>
      <name val="Calibri"/>
      <b val="1"/>
      <color rgb="FFFFFFFF"/>
      <sz val="11"/>
    </font>
    <font>
      <name val="Calibri"/>
      <color rgb="FF0000FF"/>
      <sz val="12"/>
      <u val="single"/>
    </font>
    <font>
      <name val="Inconsolata"/>
      <color rgb="FF000000"/>
      <sz val="11"/>
    </font>
    <font>
      <name val="Calibri"/>
      <color rgb="FF0000FF"/>
      <sz val="12"/>
      <u val="single"/>
    </font>
    <font>
      <name val="Calibri"/>
      <color rgb="FF0000FF"/>
      <sz val="12"/>
      <u val="single"/>
    </font>
    <font>
      <name val="Calibri"/>
      <color rgb="FF0000FF"/>
      <sz val="12"/>
      <u val="single"/>
    </font>
    <font>
      <name val="Calibri"/>
      <b val="1"/>
      <sz val="13"/>
    </font>
    <font>
      <name val="Calibri"/>
      <b val="1"/>
      <sz val="11"/>
    </font>
    <font>
      <name val="Calibri"/>
      <b val="1"/>
      <sz val="38"/>
    </font>
    <font>
      <name val="Calibri"/>
      <b val="1"/>
      <sz val="17"/>
    </font>
    <font>
      <name val="Calibri"/>
      <color rgb="FF0000FF"/>
      <sz val="11"/>
      <u val="single"/>
    </font>
    <font>
      <name val="Arial"/>
      <b val="1"/>
      <color rgb="FF000000"/>
      <sz val="17"/>
    </font>
    <font>
      <name val="Calibri"/>
      <b val="1"/>
      <color rgb="FF000000"/>
      <sz val="11"/>
    </font>
    <font>
      <name val="Calibri"/>
      <color rgb="FF000000"/>
      <sz val="11"/>
    </font>
    <font>
      <name val="Calibri"/>
      <sz val="11"/>
    </font>
    <font>
      <name val="Calibri"/>
      <color rgb="FFFFFFFF"/>
      <sz val="14"/>
      <u val="single"/>
    </font>
    <font>
      <name val="Calibri"/>
      <color rgb="FF0000FF"/>
      <sz val="11"/>
      <u val="single"/>
    </font>
    <font>
      <name val="Calibri"/>
      <color rgb="FF0000FF"/>
      <sz val="11"/>
      <u val="single"/>
    </font>
    <font>
      <name val="Calibri"/>
      <color rgb="FFFFFFFF"/>
      <sz val="14"/>
      <u val="single"/>
    </font>
    <font>
      <name val="Calibri"/>
      <color rgb="FF0000FF"/>
      <sz val="11"/>
      <u val="single"/>
    </font>
    <font>
      <name val="Calibri"/>
      <color rgb="FF0000FF"/>
      <sz val="11"/>
      <u val="single"/>
    </font>
    <font>
      <name val="Calibri, Arial"/>
      <b val="1"/>
      <color rgb="FF000000"/>
      <sz val="15"/>
    </font>
  </fonts>
  <fills count="14">
    <fill>
      <patternFill/>
    </fill>
    <fill>
      <patternFill patternType="gray125"/>
    </fill>
    <fill>
      <patternFill patternType="solid">
        <fgColor rgb="FF000000"/>
        <bgColor rgb="FF000000"/>
      </patternFill>
    </fill>
    <fill>
      <patternFill patternType="solid">
        <fgColor rgb="FFF8CBAD"/>
        <bgColor rgb="FFF8CBAD"/>
      </patternFill>
    </fill>
    <fill>
      <patternFill patternType="solid">
        <fgColor rgb="FFC6E0B4"/>
        <bgColor rgb="FFC6E0B4"/>
      </patternFill>
    </fill>
    <fill>
      <patternFill patternType="solid">
        <fgColor rgb="FFFFFF00"/>
        <bgColor rgb="FFFFFF00"/>
      </patternFill>
    </fill>
    <fill>
      <patternFill patternType="solid">
        <fgColor rgb="FFFFC000"/>
        <bgColor rgb="FFFFC000"/>
      </patternFill>
    </fill>
    <fill>
      <patternFill patternType="solid">
        <fgColor rgb="FF00FF00"/>
        <bgColor rgb="FF00FF00"/>
      </patternFill>
    </fill>
    <fill>
      <patternFill patternType="solid">
        <fgColor rgb="FF1155CC"/>
        <bgColor rgb="FF1155CC"/>
      </patternFill>
    </fill>
    <fill>
      <patternFill patternType="solid">
        <fgColor rgb="FFFFFFFF"/>
        <bgColor rgb="FFFFFFFF"/>
      </patternFill>
    </fill>
    <fill>
      <patternFill patternType="solid">
        <fgColor rgb="FF4A86E8"/>
        <bgColor rgb="FF4A86E8"/>
      </patternFill>
    </fill>
    <fill>
      <patternFill patternType="solid">
        <fgColor rgb="FFBDBDBD"/>
        <bgColor rgb="FFBDBDBD"/>
      </patternFill>
    </fill>
    <fill>
      <patternFill patternType="solid">
        <fgColor rgb="FFF3F3F3"/>
        <bgColor rgb="FFF3F3F3"/>
      </patternFill>
    </fill>
    <fill>
      <patternFill patternType="solid">
        <fgColor rgb="FF0000FF"/>
        <bgColor rgb="FF0000FF"/>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rgb="FF000000"/>
      </left>
      <right/>
      <top/>
      <bottom/>
      <diagonal/>
    </border>
  </borders>
  <cellStyleXfs count="1">
    <xf numFmtId="0" fontId="37" fillId="0" borderId="0"/>
  </cellStyleXfs>
  <cellXfs count="329">
    <xf numFmtId="0" fontId="0" fillId="0" borderId="0" pivotButton="0" quotePrefix="0" xfId="0"/>
    <xf numFmtId="0" fontId="1" fillId="0" borderId="0" applyAlignment="1" pivotButton="0" quotePrefix="0" xfId="0">
      <alignment vertical="top"/>
    </xf>
    <xf numFmtId="0" fontId="4" fillId="0" borderId="1" applyAlignment="1" pivotButton="0" quotePrefix="0" xfId="0">
      <alignment horizontal="center" vertical="top" wrapText="1"/>
    </xf>
    <xf numFmtId="0" fontId="5" fillId="0" borderId="1" applyAlignment="1" pivotButton="0" quotePrefix="0" xfId="0">
      <alignment horizontal="center" vertical="top" wrapText="1"/>
    </xf>
    <xf numFmtId="0" fontId="4" fillId="0" borderId="1" applyAlignment="1" pivotButton="0" quotePrefix="0" xfId="0">
      <alignment vertical="top" wrapText="1"/>
    </xf>
    <xf numFmtId="0" fontId="6" fillId="0" borderId="1" applyAlignment="1" pivotButton="0" quotePrefix="0" xfId="0">
      <alignment vertical="top"/>
    </xf>
    <xf numFmtId="0" fontId="5" fillId="0" borderId="1" applyAlignment="1" pivotButton="0" quotePrefix="0" xfId="0">
      <alignment vertical="top" wrapText="1"/>
    </xf>
    <xf numFmtId="0" fontId="6" fillId="0" borderId="1" applyAlignment="1" pivotButton="0" quotePrefix="0" xfId="0">
      <alignment horizontal="right" vertical="top" wrapText="1"/>
    </xf>
    <xf numFmtId="164" fontId="6" fillId="0" borderId="1" applyAlignment="1" pivotButton="0" quotePrefix="0" xfId="0">
      <alignment horizontal="right" vertical="top" wrapText="1"/>
    </xf>
    <xf numFmtId="0" fontId="6" fillId="0" borderId="1" applyAlignment="1" pivotButton="0" quotePrefix="0" xfId="0">
      <alignment vertical="top" wrapText="1"/>
    </xf>
    <xf numFmtId="3" fontId="6" fillId="0" borderId="1" applyAlignment="1" pivotButton="0" quotePrefix="0" xfId="0">
      <alignment horizontal="right" vertical="top" wrapText="1"/>
    </xf>
    <xf numFmtId="0" fontId="4" fillId="0" borderId="3" applyAlignment="1" pivotButton="0" quotePrefix="0" xfId="0">
      <alignment vertical="top" wrapText="1"/>
    </xf>
    <xf numFmtId="165" fontId="6" fillId="0" borderId="1" applyAlignment="1" pivotButton="0" quotePrefix="0" xfId="0">
      <alignment horizontal="right" vertical="top" wrapText="1"/>
    </xf>
    <xf numFmtId="0" fontId="6" fillId="0" borderId="0" applyAlignment="1" pivotButton="0" quotePrefix="0" xfId="0">
      <alignment vertical="top"/>
    </xf>
    <xf numFmtId="0" fontId="8" fillId="0" borderId="0" applyAlignment="1" pivotButton="0" quotePrefix="0" xfId="0">
      <alignment vertical="top"/>
    </xf>
    <xf numFmtId="164" fontId="10" fillId="0" borderId="1" applyAlignment="1" pivotButton="0" quotePrefix="0" xfId="0">
      <alignment horizontal="right" vertical="top" wrapText="1"/>
    </xf>
    <xf numFmtId="0" fontId="11" fillId="0" borderId="0" applyAlignment="1" pivotButton="0" quotePrefix="0" xfId="0">
      <alignment vertical="top"/>
    </xf>
    <xf numFmtId="0" fontId="12" fillId="0" borderId="0" applyAlignment="1" pivotButton="0" quotePrefix="0" xfId="0">
      <alignment horizontal="center" vertical="top"/>
    </xf>
    <xf numFmtId="0" fontId="1" fillId="0" borderId="0" applyAlignment="1" pivotButton="0" quotePrefix="0" xfId="0">
      <alignment horizontal="center" vertical="top"/>
    </xf>
    <xf numFmtId="0" fontId="0" fillId="0" borderId="0" applyAlignment="1" pivotButton="0" quotePrefix="0" xfId="0">
      <alignment horizontal="center" vertical="top"/>
    </xf>
    <xf numFmtId="0" fontId="13" fillId="0" borderId="0" applyAlignment="1" pivotButton="0" quotePrefix="0" xfId="0">
      <alignment horizontal="center" vertical="top"/>
    </xf>
    <xf numFmtId="0" fontId="1" fillId="0" borderId="0" pivotButton="0" quotePrefix="0" xfId="0"/>
    <xf numFmtId="0" fontId="7" fillId="0" borderId="0" applyAlignment="1" pivotButton="0" quotePrefix="0" xfId="0">
      <alignment horizontal="left" vertical="top"/>
    </xf>
    <xf numFmtId="0" fontId="15" fillId="0" borderId="0" applyAlignment="1" pivotButton="0" quotePrefix="0" xfId="0">
      <alignment horizontal="left" vertical="top"/>
    </xf>
    <xf numFmtId="0" fontId="7" fillId="0" borderId="0" applyAlignment="1" pivotButton="0" quotePrefix="0" xfId="0">
      <alignment horizontal="center" vertical="center"/>
    </xf>
    <xf numFmtId="49" fontId="7" fillId="0" borderId="0" applyAlignment="1" pivotButton="0" quotePrefix="0" xfId="0">
      <alignment horizontal="center" vertical="center"/>
    </xf>
    <xf numFmtId="3" fontId="7" fillId="0" borderId="0" applyAlignment="1" pivotButton="0" quotePrefix="0" xfId="0">
      <alignment horizontal="right" vertical="center"/>
    </xf>
    <xf numFmtId="0" fontId="7" fillId="2" borderId="0" applyAlignment="1" pivotButton="0" quotePrefix="0" xfId="0">
      <alignment horizontal="center" vertical="center"/>
    </xf>
    <xf numFmtId="0" fontId="7" fillId="0" borderId="0" applyAlignment="1" pivotButton="0" quotePrefix="0" xfId="0">
      <alignment horizontal="left" vertical="center"/>
    </xf>
    <xf numFmtId="0" fontId="17" fillId="0" borderId="1" applyAlignment="1" pivotButton="0" quotePrefix="0" xfId="0">
      <alignment horizontal="center" vertical="center" wrapText="1"/>
    </xf>
    <xf numFmtId="3" fontId="16" fillId="0" borderId="1" applyAlignment="1" pivotButton="0" quotePrefix="0" xfId="0">
      <alignment horizontal="center" vertical="top" wrapText="1"/>
    </xf>
    <xf numFmtId="49" fontId="18" fillId="0" borderId="0" applyAlignment="1" pivotButton="0" quotePrefix="0" xfId="0">
      <alignment horizontal="right" vertical="center"/>
    </xf>
    <xf numFmtId="0" fontId="18" fillId="3" borderId="0" applyAlignment="1" pivotButton="0" quotePrefix="0" xfId="0">
      <alignment horizontal="center" vertical="center"/>
    </xf>
    <xf numFmtId="0" fontId="1" fillId="0" borderId="0" applyAlignment="1" pivotButton="0" quotePrefix="0" xfId="0">
      <alignment vertical="center"/>
    </xf>
    <xf numFmtId="3" fontId="13" fillId="0" borderId="0" applyAlignment="1" pivotButton="0" quotePrefix="0" xfId="0">
      <alignment horizontal="center" vertical="center"/>
    </xf>
    <xf numFmtId="0" fontId="13" fillId="0" borderId="8" applyAlignment="1" pivotButton="0" quotePrefix="0" xfId="0">
      <alignment horizontal="center" vertical="center"/>
    </xf>
    <xf numFmtId="0" fontId="7" fillId="0" borderId="0" applyAlignment="1" pivotButton="0" quotePrefix="0" xfId="0">
      <alignment vertical="center"/>
    </xf>
    <xf numFmtId="0" fontId="18" fillId="0" borderId="0" applyAlignment="1" pivotButton="0" quotePrefix="0" xfId="0">
      <alignment horizontal="right" vertical="center"/>
    </xf>
    <xf numFmtId="3" fontId="18" fillId="4" borderId="0" applyAlignment="1" pivotButton="0" quotePrefix="0" xfId="0">
      <alignment horizontal="center" vertical="center"/>
    </xf>
    <xf numFmtId="0" fontId="19" fillId="4" borderId="0" applyAlignment="1" pivotButton="0" quotePrefix="0" xfId="0">
      <alignment horizontal="center" vertical="center"/>
    </xf>
    <xf numFmtId="0" fontId="20" fillId="0" borderId="0" applyAlignment="1" pivotButton="0" quotePrefix="0" xfId="0">
      <alignment horizontal="center" vertical="center"/>
    </xf>
    <xf numFmtId="0" fontId="13" fillId="0" borderId="0" applyAlignment="1" pivotButton="0" quotePrefix="0" xfId="0">
      <alignment horizontal="left" vertical="center"/>
    </xf>
    <xf numFmtId="49" fontId="21" fillId="0" borderId="0" applyAlignment="1" pivotButton="0" quotePrefix="0" xfId="0">
      <alignment horizontal="right" vertical="center"/>
    </xf>
    <xf numFmtId="0" fontId="21" fillId="0" borderId="0" applyAlignment="1" pivotButton="0" quotePrefix="0" xfId="0">
      <alignment vertical="center"/>
    </xf>
    <xf numFmtId="0" fontId="0" fillId="0" borderId="0" applyAlignment="1" pivotButton="0" quotePrefix="0" xfId="0">
      <alignment vertical="center"/>
    </xf>
    <xf numFmtId="3" fontId="0" fillId="0" borderId="0" applyAlignment="1" pivotButton="0" quotePrefix="0" xfId="0">
      <alignment vertical="center"/>
    </xf>
    <xf numFmtId="0" fontId="0" fillId="0" borderId="8" applyAlignment="1" pivotButton="0" quotePrefix="0" xfId="0">
      <alignment vertical="center"/>
    </xf>
    <xf numFmtId="0" fontId="21" fillId="0" borderId="0" applyAlignment="1" pivotButton="0" quotePrefix="0" xfId="0">
      <alignment horizontal="right" vertical="center"/>
    </xf>
    <xf numFmtId="0" fontId="17" fillId="0" borderId="1" applyAlignment="1" pivotButton="0" quotePrefix="0" xfId="0">
      <alignment horizontal="center" wrapText="1"/>
    </xf>
    <xf numFmtId="166" fontId="16" fillId="0" borderId="1" applyAlignment="1" pivotButton="0" quotePrefix="0" xfId="0">
      <alignment horizontal="center" vertical="top" wrapText="1"/>
    </xf>
    <xf numFmtId="3" fontId="18" fillId="3" borderId="0" applyAlignment="1" pivotButton="0" quotePrefix="0" xfId="0">
      <alignment horizontal="center" vertical="center"/>
    </xf>
    <xf numFmtId="0" fontId="1" fillId="0" borderId="0" applyAlignment="1" pivotButton="0" quotePrefix="0" xfId="0">
      <alignment horizontal="center" vertical="center"/>
    </xf>
    <xf numFmtId="3" fontId="1" fillId="0" borderId="0" applyAlignment="1" pivotButton="0" quotePrefix="0" xfId="0">
      <alignment horizontal="center" vertical="center"/>
    </xf>
    <xf numFmtId="0" fontId="1" fillId="0" borderId="8" applyAlignment="1" pivotButton="0" quotePrefix="0" xfId="0">
      <alignment horizontal="center" vertical="center"/>
    </xf>
    <xf numFmtId="49" fontId="0" fillId="0" borderId="0" applyAlignment="1" pivotButton="0" quotePrefix="0" xfId="0">
      <alignment vertical="center"/>
    </xf>
    <xf numFmtId="0" fontId="16" fillId="0" borderId="1" applyAlignment="1" pivotButton="0" quotePrefix="0" xfId="0">
      <alignment horizontal="center" vertical="top" wrapText="1"/>
    </xf>
    <xf numFmtId="49" fontId="1" fillId="0" borderId="0" pivotButton="0" quotePrefix="0" xfId="0"/>
    <xf numFmtId="3" fontId="1" fillId="0" borderId="0" pivotButton="0" quotePrefix="0" xfId="0"/>
    <xf numFmtId="0" fontId="1" fillId="0" borderId="8" pivotButton="0" quotePrefix="0" xfId="0"/>
    <xf numFmtId="0" fontId="1" fillId="2" borderId="0" pivotButton="0" quotePrefix="0" xfId="0"/>
    <xf numFmtId="0" fontId="18" fillId="0" borderId="0" applyAlignment="1" pivotButton="0" quotePrefix="0" xfId="0">
      <alignment horizontal="right"/>
    </xf>
    <xf numFmtId="165" fontId="18" fillId="4" borderId="0" applyAlignment="1" pivotButton="0" quotePrefix="0" xfId="0">
      <alignment horizontal="right"/>
    </xf>
    <xf numFmtId="165" fontId="18" fillId="5" borderId="0" applyAlignment="1" pivotButton="0" quotePrefix="0" xfId="0">
      <alignment horizontal="right"/>
    </xf>
    <xf numFmtId="49" fontId="1" fillId="0" borderId="0" applyAlignment="1" pivotButton="0" quotePrefix="0" xfId="0">
      <alignment horizontal="center" vertical="center"/>
    </xf>
    <xf numFmtId="0" fontId="22" fillId="0" borderId="8" applyAlignment="1" pivotButton="0" quotePrefix="0" xfId="0">
      <alignment horizontal="center" vertical="center"/>
    </xf>
    <xf numFmtId="165" fontId="18" fillId="0" borderId="0" applyAlignment="1" pivotButton="0" quotePrefix="0" xfId="0">
      <alignment vertical="center"/>
    </xf>
    <xf numFmtId="0" fontId="18" fillId="0" borderId="0" applyAlignment="1" pivotButton="0" quotePrefix="0" xfId="0">
      <alignment horizontal="left" vertical="center"/>
    </xf>
    <xf numFmtId="165" fontId="18" fillId="6" borderId="0" applyAlignment="1" pivotButton="0" quotePrefix="0" xfId="0">
      <alignment vertical="center"/>
    </xf>
    <xf numFmtId="0" fontId="16" fillId="0" borderId="0" applyAlignment="1" pivotButton="0" quotePrefix="0" xfId="0">
      <alignment horizontal="center" vertical="top" wrapText="1"/>
    </xf>
    <xf numFmtId="167" fontId="0" fillId="0" borderId="0" applyAlignment="1" pivotButton="0" quotePrefix="0" xfId="0">
      <alignment vertical="center"/>
    </xf>
    <xf numFmtId="0" fontId="7" fillId="0" borderId="0" applyAlignment="1" pivotButton="0" quotePrefix="0" xfId="0">
      <alignment horizontal="center" vertical="top"/>
    </xf>
    <xf numFmtId="49" fontId="7" fillId="0" borderId="0" applyAlignment="1" pivotButton="0" quotePrefix="0" xfId="0">
      <alignment horizontal="center" vertical="top"/>
    </xf>
    <xf numFmtId="3" fontId="7" fillId="0" borderId="0" applyAlignment="1" pivotButton="0" quotePrefix="0" xfId="0">
      <alignment horizontal="right" vertical="top"/>
    </xf>
    <xf numFmtId="0" fontId="7" fillId="2" borderId="0" applyAlignment="1" pivotButton="0" quotePrefix="0" xfId="0">
      <alignment horizontal="center" vertical="top"/>
    </xf>
    <xf numFmtId="0" fontId="15" fillId="0" borderId="0" applyAlignment="1" pivotButton="0" quotePrefix="0" xfId="0">
      <alignment horizontal="center" vertical="top"/>
    </xf>
    <xf numFmtId="0" fontId="13" fillId="0" borderId="1" applyAlignment="1" pivotButton="0" quotePrefix="0" xfId="0">
      <alignment horizontal="center" vertical="top"/>
    </xf>
    <xf numFmtId="49" fontId="13" fillId="0" borderId="1" applyAlignment="1" pivotButton="0" quotePrefix="0" xfId="0">
      <alignment horizontal="center" vertical="top"/>
    </xf>
    <xf numFmtId="0" fontId="15" fillId="0" borderId="1" applyAlignment="1" pivotButton="0" quotePrefix="0" xfId="0">
      <alignment horizontal="center" vertical="top"/>
    </xf>
    <xf numFmtId="3" fontId="22" fillId="0" borderId="1" applyAlignment="1" pivotButton="0" quotePrefix="0" xfId="0">
      <alignment horizontal="center" vertical="top"/>
    </xf>
    <xf numFmtId="0" fontId="15" fillId="2" borderId="0" applyAlignment="1" pivotButton="0" quotePrefix="0" xfId="0">
      <alignment horizontal="center" vertical="top"/>
    </xf>
    <xf numFmtId="0" fontId="15" fillId="0" borderId="2" applyAlignment="1" pivotButton="0" quotePrefix="0" xfId="0">
      <alignment horizontal="center" vertical="top"/>
    </xf>
    <xf numFmtId="0" fontId="1" fillId="2" borderId="0" applyAlignment="1" pivotButton="0" quotePrefix="0" xfId="0">
      <alignment horizontal="center" vertical="top"/>
    </xf>
    <xf numFmtId="0" fontId="0" fillId="0" borderId="0" applyAlignment="1" pivotButton="0" quotePrefix="0" xfId="0">
      <alignment horizontal="left" vertical="top"/>
    </xf>
    <xf numFmtId="49" fontId="1" fillId="0" borderId="0" applyAlignment="1" pivotButton="0" quotePrefix="0" xfId="0">
      <alignment horizontal="center" vertical="top"/>
    </xf>
    <xf numFmtId="3" fontId="1" fillId="0" borderId="0" applyAlignment="1" pivotButton="0" quotePrefix="0" xfId="0">
      <alignment horizontal="right" vertical="top"/>
    </xf>
    <xf numFmtId="0" fontId="22" fillId="0" borderId="1" applyAlignment="1" pivotButton="0" quotePrefix="0" xfId="0">
      <alignment horizontal="center" vertical="top"/>
    </xf>
    <xf numFmtId="0" fontId="1" fillId="0" borderId="1" applyAlignment="1" pivotButton="0" quotePrefix="0" xfId="0">
      <alignment horizontal="center" vertical="top"/>
    </xf>
    <xf numFmtId="49" fontId="25" fillId="0" borderId="1" applyAlignment="1" pivotButton="0" quotePrefix="0" xfId="0">
      <alignment horizontal="left" vertical="center"/>
    </xf>
    <xf numFmtId="3" fontId="1" fillId="0" borderId="1" applyAlignment="1" pivotButton="0" quotePrefix="0" xfId="0">
      <alignment horizontal="center" vertical="top"/>
    </xf>
    <xf numFmtId="165" fontId="1" fillId="0" borderId="1" applyAlignment="1" pivotButton="0" quotePrefix="0" xfId="0">
      <alignment horizontal="right" vertical="top"/>
    </xf>
    <xf numFmtId="3" fontId="0" fillId="0" borderId="1" applyAlignment="1" pivotButton="0" quotePrefix="0" xfId="0">
      <alignment horizontal="center" vertical="top"/>
    </xf>
    <xf numFmtId="165" fontId="0" fillId="0" borderId="1" applyAlignment="1" pivotButton="0" quotePrefix="0" xfId="0">
      <alignment horizontal="right" vertical="top"/>
    </xf>
    <xf numFmtId="0" fontId="0" fillId="2" borderId="0" applyAlignment="1" pivotButton="0" quotePrefix="0" xfId="0">
      <alignment horizontal="center" vertical="top"/>
    </xf>
    <xf numFmtId="3" fontId="0" fillId="0" borderId="7" applyAlignment="1" pivotButton="0" quotePrefix="0" xfId="0">
      <alignment horizontal="center" vertical="top"/>
    </xf>
    <xf numFmtId="0" fontId="13" fillId="0" borderId="3" applyAlignment="1" pivotButton="0" quotePrefix="0" xfId="0">
      <alignment horizontal="center" vertical="top"/>
    </xf>
    <xf numFmtId="0" fontId="22" fillId="0" borderId="0" applyAlignment="1" pivotButton="0" quotePrefix="0" xfId="0">
      <alignment horizontal="center" vertical="top"/>
    </xf>
    <xf numFmtId="3" fontId="22" fillId="0" borderId="0" applyAlignment="1" pivotButton="0" quotePrefix="0" xfId="0">
      <alignment horizontal="center" vertical="top"/>
    </xf>
    <xf numFmtId="165" fontId="1" fillId="0" borderId="0" applyAlignment="1" pivotButton="0" quotePrefix="0" xfId="0">
      <alignment horizontal="right" vertical="top"/>
    </xf>
    <xf numFmtId="168" fontId="1" fillId="0" borderId="0" applyAlignment="1" pivotButton="0" quotePrefix="0" xfId="0">
      <alignment horizontal="right" vertical="top"/>
    </xf>
    <xf numFmtId="165" fontId="22" fillId="0" borderId="1" applyAlignment="1" pivotButton="0" quotePrefix="0" xfId="0">
      <alignment horizontal="right" vertical="top"/>
    </xf>
    <xf numFmtId="0" fontId="22" fillId="2" borderId="0" applyAlignment="1" pivotButton="0" quotePrefix="0" xfId="0">
      <alignment horizontal="center" vertical="top"/>
    </xf>
    <xf numFmtId="0" fontId="13" fillId="0" borderId="0" applyAlignment="1" pivotButton="0" quotePrefix="0" xfId="0">
      <alignment horizontal="left" vertical="top"/>
    </xf>
    <xf numFmtId="3" fontId="7" fillId="0" borderId="0" applyAlignment="1" pivotButton="0" quotePrefix="0" xfId="0">
      <alignment horizontal="center" vertical="top"/>
    </xf>
    <xf numFmtId="3" fontId="0" fillId="0" borderId="0" applyAlignment="1" pivotButton="0" quotePrefix="0" xfId="0">
      <alignment horizontal="right" vertical="top"/>
    </xf>
    <xf numFmtId="168" fontId="7" fillId="0" borderId="0" applyAlignment="1" pivotButton="0" quotePrefix="0" xfId="0">
      <alignment horizontal="center" vertical="top"/>
    </xf>
    <xf numFmtId="3" fontId="15" fillId="0" borderId="0" applyAlignment="1" pivotButton="0" quotePrefix="0" xfId="0">
      <alignment horizontal="center" vertical="top"/>
    </xf>
    <xf numFmtId="168" fontId="15" fillId="0" borderId="0" applyAlignment="1" pivotButton="0" quotePrefix="0" xfId="0">
      <alignment horizontal="center" vertical="top"/>
    </xf>
    <xf numFmtId="0" fontId="26" fillId="9" borderId="0" applyAlignment="1" pivotButton="0" quotePrefix="0" xfId="0">
      <alignment horizontal="center" vertical="top"/>
    </xf>
    <xf numFmtId="49" fontId="6" fillId="0" borderId="1" applyAlignment="1" pivotButton="0" quotePrefix="0" xfId="0">
      <alignment vertical="center"/>
    </xf>
    <xf numFmtId="0" fontId="0" fillId="0" borderId="1" applyAlignment="1" pivotButton="0" quotePrefix="0" xfId="0">
      <alignment horizontal="center" vertical="top"/>
    </xf>
    <xf numFmtId="49" fontId="27" fillId="0" borderId="1" applyAlignment="1" pivotButton="0" quotePrefix="0" xfId="0">
      <alignment vertical="center"/>
    </xf>
    <xf numFmtId="165" fontId="7" fillId="0" borderId="1" applyAlignment="1" pivotButton="0" quotePrefix="0" xfId="0">
      <alignment horizontal="right" vertical="top"/>
    </xf>
    <xf numFmtId="3" fontId="7" fillId="0" borderId="1" applyAlignment="1" pivotButton="0" quotePrefix="0" xfId="0">
      <alignment horizontal="center" vertical="top"/>
    </xf>
    <xf numFmtId="3" fontId="0" fillId="0" borderId="0" applyAlignment="1" pivotButton="0" quotePrefix="0" xfId="0">
      <alignment horizontal="left" vertical="top"/>
    </xf>
    <xf numFmtId="0" fontId="13" fillId="2" borderId="0" applyAlignment="1" pivotButton="0" quotePrefix="0" xfId="0">
      <alignment horizontal="center" vertical="top"/>
    </xf>
    <xf numFmtId="0" fontId="1" fillId="0" borderId="0" applyAlignment="1" pivotButton="0" quotePrefix="0" xfId="0">
      <alignment horizontal="left" vertical="top"/>
    </xf>
    <xf numFmtId="49" fontId="28" fillId="0" borderId="1" applyAlignment="1" pivotButton="0" quotePrefix="0" xfId="0">
      <alignment horizontal="left" vertical="center"/>
    </xf>
    <xf numFmtId="3" fontId="1" fillId="0" borderId="7" applyAlignment="1" pivotButton="0" quotePrefix="0" xfId="0">
      <alignment horizontal="center" vertical="top"/>
    </xf>
    <xf numFmtId="165" fontId="1" fillId="0" borderId="7" applyAlignment="1" pivotButton="0" quotePrefix="0" xfId="0">
      <alignment horizontal="right" vertical="top"/>
    </xf>
    <xf numFmtId="49" fontId="29" fillId="0" borderId="1" applyAlignment="1" pivotButton="0" quotePrefix="0" xfId="0">
      <alignment horizontal="left" vertical="center"/>
    </xf>
    <xf numFmtId="165" fontId="0" fillId="0" borderId="7" applyAlignment="1" pivotButton="0" quotePrefix="0" xfId="0">
      <alignment horizontal="right" vertical="top"/>
    </xf>
    <xf numFmtId="49" fontId="0" fillId="0" borderId="1" applyAlignment="1" pivotButton="0" quotePrefix="0" xfId="0">
      <alignment horizontal="center" vertical="top"/>
    </xf>
    <xf numFmtId="168" fontId="0" fillId="0" borderId="1" applyAlignment="1" pivotButton="0" quotePrefix="0" xfId="0">
      <alignment horizontal="center" vertical="top"/>
    </xf>
    <xf numFmtId="49" fontId="0" fillId="0" borderId="0" applyAlignment="1" pivotButton="0" quotePrefix="0" xfId="0">
      <alignment horizontal="center" vertical="top"/>
    </xf>
    <xf numFmtId="3" fontId="0" fillId="0" borderId="0" applyAlignment="1" pivotButton="0" quotePrefix="0" xfId="0">
      <alignment horizontal="center" vertical="top"/>
    </xf>
    <xf numFmtId="168" fontId="0" fillId="0" borderId="0" applyAlignment="1" pivotButton="0" quotePrefix="0" xfId="0">
      <alignment horizontal="center" vertical="top"/>
    </xf>
    <xf numFmtId="3" fontId="13" fillId="0" borderId="1" applyAlignment="1" pivotButton="0" quotePrefix="0" xfId="0">
      <alignment horizontal="center" vertical="top"/>
    </xf>
    <xf numFmtId="165" fontId="13" fillId="0" borderId="1" applyAlignment="1" pivotButton="0" quotePrefix="0" xfId="0">
      <alignment horizontal="center" vertical="top"/>
    </xf>
    <xf numFmtId="165" fontId="13" fillId="0" borderId="1" applyAlignment="1" pivotButton="0" quotePrefix="0" xfId="0">
      <alignment horizontal="right" vertical="top"/>
    </xf>
    <xf numFmtId="168" fontId="7" fillId="0" borderId="0" applyAlignment="1" pivotButton="0" quotePrefix="0" xfId="0">
      <alignment horizontal="right" vertical="top"/>
    </xf>
    <xf numFmtId="49" fontId="7" fillId="0" borderId="0" applyAlignment="1" pivotButton="0" quotePrefix="0" xfId="0">
      <alignment horizontal="left" vertical="top"/>
    </xf>
    <xf numFmtId="0" fontId="7" fillId="2" borderId="0" applyAlignment="1" pivotButton="0" quotePrefix="0" xfId="0">
      <alignment horizontal="left" vertical="top"/>
    </xf>
    <xf numFmtId="0" fontId="23" fillId="0" borderId="0" applyAlignment="1" pivotButton="0" quotePrefix="0" xfId="0">
      <alignment horizontal="left" vertical="top"/>
    </xf>
    <xf numFmtId="3" fontId="30" fillId="0" borderId="0" applyAlignment="1" pivotButton="0" quotePrefix="0" xfId="0">
      <alignment horizontal="center" vertical="center" wrapText="1"/>
    </xf>
    <xf numFmtId="3" fontId="31" fillId="0" borderId="0" applyAlignment="1" pivotButton="0" quotePrefix="0" xfId="0">
      <alignment horizontal="center" vertical="center" wrapText="1"/>
    </xf>
    <xf numFmtId="3" fontId="7" fillId="0" borderId="0" applyAlignment="1" pivotButton="0" quotePrefix="0" xfId="0">
      <alignment horizontal="center" vertical="center"/>
    </xf>
    <xf numFmtId="3" fontId="32" fillId="0" borderId="0" applyAlignment="1" pivotButton="0" quotePrefix="0" xfId="0">
      <alignment horizontal="center" vertical="center"/>
    </xf>
    <xf numFmtId="3" fontId="33" fillId="0" borderId="0" applyAlignment="1" pivotButton="0" quotePrefix="0" xfId="0">
      <alignment horizontal="center" vertical="center"/>
    </xf>
    <xf numFmtId="0" fontId="33" fillId="0" borderId="0" applyAlignment="1" pivotButton="0" quotePrefix="0" xfId="0">
      <alignment horizontal="center" vertical="center"/>
    </xf>
    <xf numFmtId="10" fontId="33" fillId="0" borderId="0" applyAlignment="1" pivotButton="0" quotePrefix="0" xfId="0">
      <alignment horizontal="center" vertical="center"/>
    </xf>
    <xf numFmtId="3" fontId="34" fillId="0" borderId="0" applyAlignment="1" pivotButton="0" quotePrefix="0" xfId="0">
      <alignment horizontal="center" vertical="center"/>
    </xf>
    <xf numFmtId="3" fontId="15" fillId="0" borderId="0" applyAlignment="1" pivotButton="0" quotePrefix="0" xfId="0">
      <alignment horizontal="center" vertical="center"/>
    </xf>
    <xf numFmtId="0" fontId="13" fillId="0" borderId="0" applyAlignment="1" pivotButton="0" quotePrefix="0" xfId="0">
      <alignment horizontal="center" vertical="center"/>
    </xf>
    <xf numFmtId="0" fontId="15" fillId="0" borderId="0" applyAlignment="1" pivotButton="0" quotePrefix="0" xfId="0">
      <alignment horizontal="center" vertical="center"/>
    </xf>
    <xf numFmtId="3" fontId="7" fillId="0" borderId="0" applyAlignment="1" pivotButton="0" quotePrefix="0" xfId="0">
      <alignment vertical="center"/>
    </xf>
    <xf numFmtId="3" fontId="0" fillId="0" borderId="0" applyAlignment="1" pivotButton="0" quotePrefix="0" xfId="0">
      <alignment horizontal="center" vertical="center"/>
    </xf>
    <xf numFmtId="0" fontId="0" fillId="5" borderId="0" applyAlignment="1" pivotButton="0" quotePrefix="0" xfId="0">
      <alignment vertical="center"/>
    </xf>
    <xf numFmtId="3" fontId="36" fillId="0" borderId="0" applyAlignment="1" pivotButton="0" quotePrefix="0" xfId="0">
      <alignment horizontal="center" vertical="center"/>
    </xf>
    <xf numFmtId="0" fontId="15" fillId="9" borderId="0" applyAlignment="1" pivotButton="0" quotePrefix="0" xfId="0">
      <alignment vertical="center"/>
    </xf>
    <xf numFmtId="3" fontId="15" fillId="0" borderId="0" applyAlignment="1" pivotButton="0" quotePrefix="0" xfId="0">
      <alignment vertical="center"/>
    </xf>
    <xf numFmtId="0" fontId="37" fillId="0" borderId="0" applyAlignment="1" pivotButton="0" quotePrefix="0" xfId="0">
      <alignment horizontal="center" vertical="center"/>
    </xf>
    <xf numFmtId="0" fontId="0" fillId="0" borderId="0" applyAlignment="1" pivotButton="0" quotePrefix="0" xfId="0">
      <alignment horizontal="center" vertical="center"/>
    </xf>
    <xf numFmtId="0" fontId="7" fillId="5" borderId="0" applyAlignment="1" pivotButton="0" quotePrefix="0" xfId="0">
      <alignment vertical="center"/>
    </xf>
    <xf numFmtId="0" fontId="37" fillId="0" borderId="0" applyAlignment="1" pivotButton="0" quotePrefix="0" xfId="0">
      <alignment vertical="center"/>
    </xf>
    <xf numFmtId="0" fontId="0" fillId="5" borderId="0" applyAlignment="1" pivotButton="0" quotePrefix="0" xfId="0">
      <alignment horizontal="left" vertical="center"/>
    </xf>
    <xf numFmtId="0" fontId="37" fillId="5" borderId="0" applyAlignment="1" pivotButton="0" quotePrefix="0" xfId="0">
      <alignment horizontal="center" vertical="center"/>
    </xf>
    <xf numFmtId="0" fontId="37" fillId="5" borderId="0" applyAlignment="1" pivotButton="0" quotePrefix="0" xfId="0">
      <alignment vertical="center"/>
    </xf>
    <xf numFmtId="0" fontId="7" fillId="5" borderId="0" applyAlignment="1" pivotButton="0" quotePrefix="0" xfId="0">
      <alignment horizontal="left" vertical="center"/>
    </xf>
    <xf numFmtId="0" fontId="7" fillId="9" borderId="0" applyAlignment="1" pivotButton="0" quotePrefix="0" xfId="0">
      <alignment vertical="center"/>
    </xf>
    <xf numFmtId="3" fontId="7" fillId="9" borderId="0" applyAlignment="1" pivotButton="0" quotePrefix="0" xfId="0">
      <alignment vertical="center"/>
    </xf>
    <xf numFmtId="3" fontId="7" fillId="9" borderId="0" applyAlignment="1" pivotButton="0" quotePrefix="0" xfId="0">
      <alignment horizontal="center" vertical="center"/>
    </xf>
    <xf numFmtId="0" fontId="7" fillId="9" borderId="0" pivotButton="0" quotePrefix="0" xfId="0"/>
    <xf numFmtId="0" fontId="22" fillId="0" borderId="0" applyAlignment="1" pivotButton="0" quotePrefix="0" xfId="0">
      <alignment horizontal="left" vertical="top"/>
    </xf>
    <xf numFmtId="0" fontId="38" fillId="0" borderId="0" applyAlignment="1" pivotButton="0" quotePrefix="0" xfId="0">
      <alignment vertical="top"/>
    </xf>
    <xf numFmtId="1" fontId="1" fillId="0" borderId="0" applyAlignment="1" pivotButton="0" quotePrefix="0" xfId="0">
      <alignment vertical="top"/>
    </xf>
    <xf numFmtId="0" fontId="1" fillId="0" borderId="0" applyAlignment="1" pivotButton="0" quotePrefix="0" xfId="0">
      <alignment horizontal="right" vertical="top"/>
    </xf>
    <xf numFmtId="0" fontId="13" fillId="0" borderId="1" applyAlignment="1" pivotButton="0" quotePrefix="0" xfId="0">
      <alignment horizontal="center" vertical="center"/>
    </xf>
    <xf numFmtId="0" fontId="22" fillId="0" borderId="1" applyAlignment="1" pivotButton="0" quotePrefix="0" xfId="0">
      <alignment horizontal="center" vertical="center"/>
    </xf>
    <xf numFmtId="0" fontId="0" fillId="0" borderId="1" applyAlignment="1" pivotButton="0" quotePrefix="0" xfId="0">
      <alignment horizontal="center" vertical="center"/>
    </xf>
    <xf numFmtId="3" fontId="13" fillId="0" borderId="1" applyAlignment="1" pivotButton="0" quotePrefix="0" xfId="0">
      <alignment horizontal="center" vertical="center"/>
    </xf>
    <xf numFmtId="166" fontId="22" fillId="0" borderId="1" applyAlignment="1" pivotButton="0" quotePrefix="0" xfId="0">
      <alignment horizontal="center" vertical="center"/>
    </xf>
    <xf numFmtId="0" fontId="1" fillId="0" borderId="1" applyAlignment="1" pivotButton="0" quotePrefix="0" xfId="0">
      <alignment horizontal="center" vertical="center"/>
    </xf>
    <xf numFmtId="165" fontId="22" fillId="0" borderId="1" applyAlignment="1" pivotButton="0" quotePrefix="0" xfId="0">
      <alignment horizontal="center" vertical="center"/>
    </xf>
    <xf numFmtId="1" fontId="1" fillId="0" borderId="0" applyAlignment="1" pivotButton="0" quotePrefix="0" xfId="0">
      <alignment horizontal="center" vertical="top"/>
    </xf>
    <xf numFmtId="3" fontId="1" fillId="0" borderId="0" applyAlignment="1" pivotButton="0" quotePrefix="0" xfId="0">
      <alignment vertical="top"/>
    </xf>
    <xf numFmtId="0" fontId="1" fillId="0" borderId="12" applyAlignment="1" pivotButton="0" quotePrefix="0" xfId="0">
      <alignment vertical="top"/>
    </xf>
    <xf numFmtId="0" fontId="1" fillId="0" borderId="12" applyAlignment="1" pivotButton="0" quotePrefix="0" xfId="0">
      <alignment horizontal="center" vertical="top"/>
    </xf>
    <xf numFmtId="1" fontId="1" fillId="0" borderId="12" applyAlignment="1" pivotButton="0" quotePrefix="0" xfId="0">
      <alignment vertical="top"/>
    </xf>
    <xf numFmtId="1" fontId="1" fillId="0" borderId="12" applyAlignment="1" pivotButton="0" quotePrefix="0" xfId="0">
      <alignment horizontal="center" vertical="top"/>
    </xf>
    <xf numFmtId="3" fontId="1" fillId="0" borderId="12" applyAlignment="1" pivotButton="0" quotePrefix="0" xfId="0">
      <alignment vertical="top"/>
    </xf>
    <xf numFmtId="0" fontId="1" fillId="0" borderId="12" applyAlignment="1" pivotButton="0" quotePrefix="0" xfId="0">
      <alignment horizontal="right" vertical="top"/>
    </xf>
    <xf numFmtId="0" fontId="13" fillId="11" borderId="1" applyAlignment="1" pivotButton="0" quotePrefix="0" xfId="0">
      <alignment horizontal="center" vertical="top"/>
    </xf>
    <xf numFmtId="1" fontId="22" fillId="11" borderId="1" applyAlignment="1" pivotButton="0" quotePrefix="0" xfId="0">
      <alignment horizontal="center" vertical="top"/>
    </xf>
    <xf numFmtId="0" fontId="22" fillId="11" borderId="1" applyAlignment="1" pivotButton="0" quotePrefix="0" xfId="0">
      <alignment horizontal="center" vertical="top"/>
    </xf>
    <xf numFmtId="1" fontId="13" fillId="11" borderId="1" applyAlignment="1" pivotButton="0" quotePrefix="0" xfId="0">
      <alignment horizontal="center" vertical="top"/>
    </xf>
    <xf numFmtId="3" fontId="13" fillId="11" borderId="1" applyAlignment="1" pivotButton="0" quotePrefix="0" xfId="0">
      <alignment horizontal="center" vertical="top"/>
    </xf>
    <xf numFmtId="0" fontId="1" fillId="9" borderId="1" applyAlignment="1" pivotButton="0" quotePrefix="0" xfId="0">
      <alignment horizontal="center" vertical="top"/>
    </xf>
    <xf numFmtId="0" fontId="40" fillId="9" borderId="1" applyAlignment="1" pivotButton="0" quotePrefix="0" xfId="0">
      <alignment horizontal="center" vertical="top"/>
    </xf>
    <xf numFmtId="0" fontId="38" fillId="9" borderId="1" applyAlignment="1" pivotButton="0" quotePrefix="0" xfId="0">
      <alignment vertical="top"/>
    </xf>
    <xf numFmtId="0" fontId="38" fillId="9" borderId="1" applyAlignment="1" pivotButton="0" quotePrefix="0" xfId="0">
      <alignment horizontal="center" vertical="top"/>
    </xf>
    <xf numFmtId="0" fontId="0" fillId="9" borderId="1" pivotButton="0" quotePrefix="0" xfId="0"/>
    <xf numFmtId="165" fontId="1" fillId="9" borderId="1" applyAlignment="1" pivotButton="0" quotePrefix="0" xfId="0">
      <alignment horizontal="right" vertical="top"/>
    </xf>
    <xf numFmtId="166" fontId="0" fillId="9" borderId="1" applyAlignment="1" pivotButton="0" quotePrefix="0" xfId="0">
      <alignment vertical="top"/>
    </xf>
    <xf numFmtId="0" fontId="1" fillId="12" borderId="1" applyAlignment="1" pivotButton="0" quotePrefix="0" xfId="0">
      <alignment horizontal="center" vertical="top"/>
    </xf>
    <xf numFmtId="0" fontId="41" fillId="12" borderId="1" applyAlignment="1" pivotButton="0" quotePrefix="0" xfId="0">
      <alignment horizontal="center" vertical="top"/>
    </xf>
    <xf numFmtId="0" fontId="38" fillId="12" borderId="1" applyAlignment="1" pivotButton="0" quotePrefix="0" xfId="0">
      <alignment vertical="top"/>
    </xf>
    <xf numFmtId="0" fontId="38" fillId="12" borderId="1" applyAlignment="1" pivotButton="0" quotePrefix="0" xfId="0">
      <alignment horizontal="center" vertical="top"/>
    </xf>
    <xf numFmtId="0" fontId="0" fillId="12" borderId="1" pivotButton="0" quotePrefix="0" xfId="0"/>
    <xf numFmtId="165" fontId="1" fillId="12" borderId="1" applyAlignment="1" pivotButton="0" quotePrefix="0" xfId="0">
      <alignment horizontal="right" vertical="top"/>
    </xf>
    <xf numFmtId="166" fontId="0" fillId="12" borderId="1" applyAlignment="1" pivotButton="0" quotePrefix="0" xfId="0">
      <alignment vertical="top"/>
    </xf>
    <xf numFmtId="0" fontId="1" fillId="9" borderId="1" applyAlignment="1" pivotButton="0" quotePrefix="0" xfId="0">
      <alignment vertical="top"/>
    </xf>
    <xf numFmtId="0" fontId="0" fillId="9" borderId="1" applyAlignment="1" pivotButton="0" quotePrefix="0" xfId="0">
      <alignment vertical="top"/>
    </xf>
    <xf numFmtId="0" fontId="0" fillId="12" borderId="1" applyAlignment="1" pivotButton="0" quotePrefix="0" xfId="0">
      <alignment vertical="top"/>
    </xf>
    <xf numFmtId="168" fontId="0" fillId="9" borderId="1" applyAlignment="1" pivotButton="0" quotePrefix="0" xfId="0">
      <alignment vertical="top"/>
    </xf>
    <xf numFmtId="0" fontId="0" fillId="9" borderId="1" applyAlignment="1" pivotButton="0" quotePrefix="0" xfId="0">
      <alignment horizontal="center" vertical="top"/>
    </xf>
    <xf numFmtId="0" fontId="0" fillId="12" borderId="1" applyAlignment="1" pivotButton="0" quotePrefix="0" xfId="0">
      <alignment horizontal="center" vertical="top"/>
    </xf>
    <xf numFmtId="0" fontId="13" fillId="0" borderId="0" applyAlignment="1" pivotButton="0" quotePrefix="0" xfId="0">
      <alignment vertical="top"/>
    </xf>
    <xf numFmtId="3" fontId="13" fillId="0" borderId="0" applyAlignment="1" pivotButton="0" quotePrefix="0" xfId="0">
      <alignment horizontal="right" vertical="top"/>
    </xf>
    <xf numFmtId="168" fontId="22" fillId="0" borderId="0" applyAlignment="1" pivotButton="0" quotePrefix="0" xfId="0">
      <alignment horizontal="right" vertical="top"/>
    </xf>
    <xf numFmtId="0" fontId="22" fillId="0" borderId="0" applyAlignment="1" pivotButton="0" quotePrefix="0" xfId="0">
      <alignment vertical="top"/>
    </xf>
    <xf numFmtId="49" fontId="1" fillId="0" borderId="0" applyAlignment="1" pivotButton="0" quotePrefix="0" xfId="0">
      <alignment vertical="top"/>
    </xf>
    <xf numFmtId="169" fontId="1" fillId="0" borderId="0" applyAlignment="1" pivotButton="0" quotePrefix="0" xfId="0">
      <alignment vertical="top"/>
    </xf>
    <xf numFmtId="168" fontId="1" fillId="0" borderId="0" applyAlignment="1" pivotButton="0" quotePrefix="0" xfId="0">
      <alignment vertical="top"/>
    </xf>
    <xf numFmtId="3" fontId="22" fillId="0" borderId="1" applyAlignment="1" pivotButton="0" quotePrefix="0" xfId="0">
      <alignment horizontal="center" vertical="center"/>
    </xf>
    <xf numFmtId="168" fontId="22" fillId="0" borderId="1" applyAlignment="1" pivotButton="0" quotePrefix="0" xfId="0">
      <alignment horizontal="center" vertical="center"/>
    </xf>
    <xf numFmtId="170" fontId="1" fillId="0" borderId="0" applyAlignment="1" pivotButton="0" quotePrefix="0" xfId="0">
      <alignment vertical="top"/>
    </xf>
    <xf numFmtId="0" fontId="24" fillId="13" borderId="0" applyAlignment="1" pivotButton="0" quotePrefix="0" xfId="0">
      <alignment vertical="top"/>
    </xf>
    <xf numFmtId="14" fontId="1" fillId="0" borderId="12" applyAlignment="1" pivotButton="0" quotePrefix="0" xfId="0">
      <alignment vertical="top"/>
    </xf>
    <xf numFmtId="49" fontId="1" fillId="0" borderId="12" applyAlignment="1" pivotButton="0" quotePrefix="0" xfId="0">
      <alignment vertical="top"/>
    </xf>
    <xf numFmtId="170" fontId="1" fillId="0" borderId="12" applyAlignment="1" pivotButton="0" quotePrefix="0" xfId="0">
      <alignment vertical="top"/>
    </xf>
    <xf numFmtId="168" fontId="1" fillId="0" borderId="12" applyAlignment="1" pivotButton="0" quotePrefix="0" xfId="0">
      <alignment vertical="top"/>
    </xf>
    <xf numFmtId="0" fontId="13" fillId="11" borderId="1" applyAlignment="1" pivotButton="0" quotePrefix="0" xfId="0">
      <alignment horizontal="right" vertical="top"/>
    </xf>
    <xf numFmtId="0" fontId="43" fillId="0" borderId="1" applyAlignment="1" pivotButton="0" quotePrefix="0" xfId="0">
      <alignment horizontal="center" vertical="top"/>
    </xf>
    <xf numFmtId="0" fontId="1" fillId="0" borderId="1" applyAlignment="1" pivotButton="0" quotePrefix="0" xfId="0">
      <alignment vertical="top"/>
    </xf>
    <xf numFmtId="0" fontId="1" fillId="0" borderId="1" applyAlignment="1" pivotButton="0" quotePrefix="0" xfId="0">
      <alignment horizontal="right" vertical="top"/>
    </xf>
    <xf numFmtId="49" fontId="1" fillId="0" borderId="1" applyAlignment="1" pivotButton="0" quotePrefix="0" xfId="0">
      <alignment vertical="top"/>
    </xf>
    <xf numFmtId="3" fontId="1" fillId="0" borderId="1" applyAlignment="1" pivotButton="0" quotePrefix="0" xfId="0">
      <alignment vertical="top"/>
    </xf>
    <xf numFmtId="168" fontId="0" fillId="0" borderId="1" applyAlignment="1" pivotButton="0" quotePrefix="0" xfId="0">
      <alignment vertical="top"/>
    </xf>
    <xf numFmtId="0" fontId="0" fillId="0" borderId="0" applyAlignment="1" pivotButton="0" quotePrefix="0" xfId="0">
      <alignment vertical="top"/>
    </xf>
    <xf numFmtId="0" fontId="38" fillId="0" borderId="0" applyAlignment="1" pivotButton="0" quotePrefix="0" xfId="0">
      <alignment horizontal="center" vertical="center"/>
    </xf>
    <xf numFmtId="170" fontId="1" fillId="0" borderId="0" applyAlignment="1" pivotButton="0" quotePrefix="0" xfId="0">
      <alignment horizontal="center" vertical="top"/>
    </xf>
    <xf numFmtId="168" fontId="1" fillId="0" borderId="1" applyAlignment="1" pivotButton="0" quotePrefix="0" xfId="0">
      <alignment horizontal="center" vertical="center"/>
    </xf>
    <xf numFmtId="0" fontId="22" fillId="9" borderId="0" applyAlignment="1" pivotButton="0" quotePrefix="0" xfId="0">
      <alignment horizontal="right" vertical="top"/>
    </xf>
    <xf numFmtId="14" fontId="1" fillId="0" borderId="0" applyAlignment="1" pivotButton="0" quotePrefix="0" xfId="0">
      <alignment vertical="top"/>
    </xf>
    <xf numFmtId="170" fontId="1" fillId="0" borderId="12" applyAlignment="1" pivotButton="0" quotePrefix="0" xfId="0">
      <alignment horizontal="center" vertical="top"/>
    </xf>
    <xf numFmtId="0" fontId="0" fillId="0" borderId="1" applyAlignment="1" pivotButton="0" quotePrefix="0" xfId="0">
      <alignment horizontal="right" vertical="top"/>
    </xf>
    <xf numFmtId="0" fontId="38" fillId="0" borderId="1" applyAlignment="1" pivotButton="0" quotePrefix="0" xfId="0">
      <alignment vertical="top"/>
    </xf>
    <xf numFmtId="0" fontId="0" fillId="0" borderId="1" applyAlignment="1" pivotButton="0" quotePrefix="0" xfId="0">
      <alignment vertical="top"/>
    </xf>
    <xf numFmtId="0" fontId="38" fillId="0" borderId="1" applyAlignment="1" pivotButton="0" quotePrefix="0" xfId="0">
      <alignment horizontal="left" vertical="top"/>
    </xf>
    <xf numFmtId="0" fontId="38" fillId="0" borderId="1" applyAlignment="1" pivotButton="0" quotePrefix="0" xfId="0">
      <alignment horizontal="center" vertical="top"/>
    </xf>
    <xf numFmtId="49" fontId="38" fillId="0" borderId="1" applyAlignment="1" pivotButton="0" quotePrefix="0" xfId="0">
      <alignment vertical="top"/>
    </xf>
    <xf numFmtId="165" fontId="0" fillId="0" borderId="1" applyAlignment="1" pivotButton="0" quotePrefix="0" xfId="0">
      <alignment vertical="top"/>
    </xf>
    <xf numFmtId="170" fontId="0" fillId="0" borderId="1" applyAlignment="1" pivotButton="0" quotePrefix="0" xfId="0">
      <alignment vertical="top"/>
    </xf>
    <xf numFmtId="3" fontId="0" fillId="0" borderId="1" applyAlignment="1" pivotButton="0" quotePrefix="0" xfId="0">
      <alignment vertical="top"/>
    </xf>
    <xf numFmtId="0" fontId="0" fillId="0" borderId="1" pivotButton="0" quotePrefix="0" xfId="0"/>
    <xf numFmtId="49" fontId="0" fillId="0" borderId="1" pivotButton="0" quotePrefix="0" xfId="0"/>
    <xf numFmtId="0" fontId="0" fillId="0" borderId="1" applyAlignment="1" pivotButton="0" quotePrefix="0" xfId="0">
      <alignment horizontal="right"/>
    </xf>
    <xf numFmtId="168" fontId="1" fillId="0" borderId="1" applyAlignment="1" pivotButton="0" quotePrefix="0" xfId="0">
      <alignment vertical="top"/>
    </xf>
    <xf numFmtId="0" fontId="0" fillId="0" borderId="0" applyAlignment="1" pivotButton="0" quotePrefix="0" xfId="0">
      <alignment horizontal="center" vertical="top" wrapText="1"/>
    </xf>
    <xf numFmtId="0" fontId="0" fillId="0" borderId="0" applyAlignment="1" pivotButton="0" quotePrefix="0" xfId="0">
      <alignment vertical="top" wrapText="1"/>
    </xf>
    <xf numFmtId="0" fontId="13" fillId="0" borderId="0" applyAlignment="1" pivotButton="0" quotePrefix="0" xfId="0">
      <alignment vertical="top" wrapText="1"/>
    </xf>
    <xf numFmtId="0" fontId="1" fillId="9" borderId="0" applyAlignment="1" pivotButton="0" quotePrefix="0" xfId="0">
      <alignment horizontal="center" vertical="top"/>
    </xf>
    <xf numFmtId="3" fontId="13" fillId="9" borderId="1" applyAlignment="1" pivotButton="0" quotePrefix="0" xfId="0">
      <alignment horizontal="center" vertical="center"/>
    </xf>
    <xf numFmtId="0" fontId="13" fillId="9" borderId="0" applyAlignment="1" pivotButton="0" quotePrefix="0" xfId="0">
      <alignment horizontal="center" vertical="top"/>
    </xf>
    <xf numFmtId="166" fontId="22" fillId="9" borderId="1" applyAlignment="1" pivotButton="0" quotePrefix="0" xfId="0">
      <alignment horizontal="center" vertical="center"/>
    </xf>
    <xf numFmtId="165" fontId="22" fillId="9" borderId="1" applyAlignment="1" pivotButton="0" quotePrefix="0" xfId="0">
      <alignment horizontal="center" vertical="center"/>
    </xf>
    <xf numFmtId="0" fontId="1" fillId="0" borderId="0" applyAlignment="1" pivotButton="0" quotePrefix="0" xfId="0">
      <alignment vertical="top" wrapText="1"/>
    </xf>
    <xf numFmtId="0" fontId="1" fillId="9" borderId="12" applyAlignment="1" pivotButton="0" quotePrefix="0" xfId="0">
      <alignment horizontal="center" vertical="top"/>
    </xf>
    <xf numFmtId="0" fontId="1" fillId="9" borderId="1" applyAlignment="1" pivotButton="0" quotePrefix="0" xfId="0">
      <alignment horizontal="left" vertical="top"/>
    </xf>
    <xf numFmtId="0" fontId="7" fillId="0" borderId="1" pivotButton="0" quotePrefix="0" xfId="0"/>
    <xf numFmtId="1" fontId="1" fillId="0" borderId="1" applyAlignment="1" pivotButton="0" quotePrefix="0" xfId="0">
      <alignment vertical="top"/>
    </xf>
    <xf numFmtId="1" fontId="1" fillId="0" borderId="1" applyAlignment="1" pivotButton="0" quotePrefix="0" xfId="0">
      <alignment horizontal="center" vertical="top"/>
    </xf>
    <xf numFmtId="1" fontId="0" fillId="0" borderId="1" applyAlignment="1" pivotButton="0" quotePrefix="0" xfId="0">
      <alignment horizontal="right" vertical="top"/>
    </xf>
    <xf numFmtId="169" fontId="1" fillId="0" borderId="1" applyAlignment="1" pivotButton="0" quotePrefix="0" xfId="0">
      <alignment vertical="top"/>
    </xf>
    <xf numFmtId="171" fontId="1" fillId="0" borderId="1" applyAlignment="1" pivotButton="0" quotePrefix="0" xfId="0">
      <alignment vertical="top"/>
    </xf>
    <xf numFmtId="171" fontId="7" fillId="0" borderId="1" pivotButton="0" quotePrefix="0" xfId="0"/>
    <xf numFmtId="0" fontId="44" fillId="0" borderId="1" applyAlignment="1" pivotButton="0" quotePrefix="0" xfId="0">
      <alignment vertical="top"/>
    </xf>
    <xf numFmtId="0" fontId="0" fillId="9" borderId="1" applyAlignment="1" pivotButton="0" quotePrefix="0" xfId="0">
      <alignment horizontal="left" vertical="top"/>
    </xf>
    <xf numFmtId="0" fontId="0" fillId="9" borderId="1" applyAlignment="1" pivotButton="0" quotePrefix="0" xfId="0">
      <alignment horizontal="center"/>
    </xf>
    <xf numFmtId="1" fontId="0" fillId="0" borderId="1" applyAlignment="1" pivotButton="0" quotePrefix="0" xfId="0">
      <alignment horizontal="right"/>
    </xf>
    <xf numFmtId="3" fontId="13" fillId="0" borderId="1" applyAlignment="1" pivotButton="0" quotePrefix="0" xfId="0">
      <alignment vertical="top"/>
    </xf>
    <xf numFmtId="0" fontId="0" fillId="9" borderId="1" applyAlignment="1" pivotButton="0" quotePrefix="0" xfId="0">
      <alignment horizontal="left"/>
    </xf>
    <xf numFmtId="0" fontId="7" fillId="9" borderId="1" applyAlignment="1" pivotButton="0" quotePrefix="0" xfId="0">
      <alignment horizontal="left"/>
    </xf>
    <xf numFmtId="3" fontId="0" fillId="0" borderId="1" pivotButton="0" quotePrefix="0" xfId="0"/>
    <xf numFmtId="0" fontId="7" fillId="0" borderId="1" applyAlignment="1" pivotButton="0" quotePrefix="0" xfId="0">
      <alignment horizontal="center"/>
    </xf>
    <xf numFmtId="171" fontId="0" fillId="0" borderId="1" pivotButton="0" quotePrefix="0" xfId="0"/>
    <xf numFmtId="0" fontId="22" fillId="9" borderId="0" applyAlignment="1" pivotButton="0" quotePrefix="0" xfId="0">
      <alignment horizontal="center" vertical="top"/>
    </xf>
    <xf numFmtId="168" fontId="22" fillId="9" borderId="0" applyAlignment="1" pivotButton="0" quotePrefix="0" xfId="0">
      <alignment horizontal="center" vertical="top"/>
    </xf>
    <xf numFmtId="3" fontId="1" fillId="0" borderId="0" applyAlignment="1" pivotButton="0" quotePrefix="0" xfId="0">
      <alignment horizontal="center" vertical="top"/>
    </xf>
    <xf numFmtId="0" fontId="1" fillId="0" borderId="1" applyAlignment="1" pivotButton="0" quotePrefix="0" xfId="0">
      <alignment horizontal="left" vertical="top"/>
    </xf>
    <xf numFmtId="166" fontId="0" fillId="0" borderId="1" applyAlignment="1" pivotButton="0" quotePrefix="0" xfId="0">
      <alignment vertical="top"/>
    </xf>
    <xf numFmtId="0" fontId="0" fillId="0" borderId="0" applyAlignment="1" pivotButton="0" quotePrefix="0" xfId="0">
      <alignment horizontal="right" vertical="top"/>
    </xf>
    <xf numFmtId="0" fontId="2" fillId="0" borderId="0" applyAlignment="1" pivotButton="0" quotePrefix="0" xfId="0">
      <alignment horizontal="center" vertical="top"/>
    </xf>
    <xf numFmtId="0" fontId="0" fillId="0" borderId="0" pivotButton="0" quotePrefix="0" xfId="0"/>
    <xf numFmtId="0" fontId="3" fillId="0" borderId="0" applyAlignment="1" pivotButton="0" quotePrefix="0" xfId="0">
      <alignment horizontal="center" vertical="top"/>
    </xf>
    <xf numFmtId="0" fontId="5" fillId="0" borderId="2" applyAlignment="1" pivotButton="0" quotePrefix="0" xfId="0">
      <alignment horizontal="center" vertical="top" wrapText="1"/>
    </xf>
    <xf numFmtId="0" fontId="7" fillId="0" borderId="3" pivotButton="0" quotePrefix="0" xfId="0"/>
    <xf numFmtId="0" fontId="7" fillId="0" borderId="4" pivotButton="0" quotePrefix="0" xfId="0"/>
    <xf numFmtId="0" fontId="9" fillId="0" borderId="0" applyAlignment="1" pivotButton="0" quotePrefix="0" xfId="0">
      <alignment horizontal="center" vertical="top"/>
    </xf>
    <xf numFmtId="0" fontId="22" fillId="0" borderId="5" applyAlignment="1" pivotButton="0" quotePrefix="0" xfId="0">
      <alignment horizontal="center" vertical="top"/>
    </xf>
    <xf numFmtId="0" fontId="7" fillId="0" borderId="7" pivotButton="0" quotePrefix="0" xfId="0"/>
    <xf numFmtId="0" fontId="13" fillId="7" borderId="0" pivotButton="0" quotePrefix="0" xfId="0"/>
    <xf numFmtId="0" fontId="7" fillId="0" borderId="8" pivotButton="0" quotePrefix="0" xfId="0"/>
    <xf numFmtId="0" fontId="13" fillId="0" borderId="5" applyAlignment="1" pivotButton="0" quotePrefix="0" xfId="0">
      <alignment horizontal="center" vertical="top"/>
    </xf>
    <xf numFmtId="0" fontId="14" fillId="0" borderId="5" applyAlignment="1" pivotButton="0" quotePrefix="0" xfId="0">
      <alignment horizontal="center" vertical="center"/>
    </xf>
    <xf numFmtId="0" fontId="7" fillId="0" borderId="6" pivotButton="0" quotePrefix="0" xfId="0"/>
    <xf numFmtId="0" fontId="16" fillId="0" borderId="5" applyAlignment="1" pivotButton="0" quotePrefix="0" xfId="0">
      <alignment horizontal="center" vertical="top" wrapText="1"/>
    </xf>
    <xf numFmtId="0" fontId="23" fillId="6" borderId="0" applyAlignment="1" pivotButton="0" quotePrefix="0" xfId="0">
      <alignment horizontal="center" vertical="top"/>
    </xf>
    <xf numFmtId="0" fontId="23" fillId="7" borderId="0" applyAlignment="1" pivotButton="0" quotePrefix="0" xfId="0">
      <alignment horizontal="center" vertical="top"/>
    </xf>
    <xf numFmtId="0" fontId="24" fillId="8" borderId="9" applyAlignment="1" pivotButton="0" quotePrefix="0" xfId="0">
      <alignment horizontal="left" vertical="top"/>
    </xf>
    <xf numFmtId="0" fontId="7" fillId="0" borderId="10" pivotButton="0" quotePrefix="0" xfId="0"/>
    <xf numFmtId="0" fontId="7" fillId="0" borderId="11" pivotButton="0" quotePrefix="0" xfId="0"/>
    <xf numFmtId="0" fontId="15" fillId="0" borderId="0" applyAlignment="1" pivotButton="0" quotePrefix="0" xfId="0">
      <alignment horizontal="center" vertical="center"/>
    </xf>
    <xf numFmtId="0" fontId="23" fillId="0" borderId="0" applyAlignment="1" pivotButton="0" quotePrefix="0" xfId="0">
      <alignment horizontal="center" vertical="center"/>
    </xf>
    <xf numFmtId="3" fontId="33" fillId="0" borderId="0" applyAlignment="1" pivotButton="0" quotePrefix="0" xfId="0">
      <alignment horizontal="center" vertical="center"/>
    </xf>
    <xf numFmtId="3" fontId="35" fillId="0" borderId="0" applyAlignment="1" pivotButton="0" quotePrefix="0" xfId="0">
      <alignment horizontal="center" vertical="center"/>
    </xf>
    <xf numFmtId="0" fontId="13" fillId="0" borderId="0" applyAlignment="1" pivotButton="0" quotePrefix="0" xfId="0">
      <alignment horizontal="center" vertical="center"/>
    </xf>
    <xf numFmtId="0" fontId="31" fillId="6" borderId="5" applyAlignment="1" pivotButton="0" quotePrefix="0" xfId="0">
      <alignment horizontal="center" vertical="center"/>
    </xf>
    <xf numFmtId="0" fontId="31" fillId="7" borderId="5" applyAlignment="1" pivotButton="0" quotePrefix="0" xfId="0">
      <alignment horizontal="center" vertical="center"/>
    </xf>
    <xf numFmtId="0" fontId="39" fillId="10" borderId="0" applyAlignment="1" pivotButton="0" quotePrefix="0" xfId="0">
      <alignment horizontal="center" vertical="center" wrapText="1"/>
    </xf>
    <xf numFmtId="0" fontId="22" fillId="6" borderId="5" applyAlignment="1" pivotButton="0" quotePrefix="0" xfId="0">
      <alignment horizontal="center" vertical="center"/>
    </xf>
    <xf numFmtId="0" fontId="22" fillId="7" borderId="5" applyAlignment="1" pivotButton="0" quotePrefix="0" xfId="0">
      <alignment horizontal="center" vertical="center"/>
    </xf>
    <xf numFmtId="0" fontId="42" fillId="10" borderId="0" applyAlignment="1" pivotButton="0" quotePrefix="0" xfId="0">
      <alignment horizontal="center" vertical="center" wrapText="1"/>
    </xf>
    <xf numFmtId="0" fontId="0" fillId="0" borderId="5" pivotButton="0" quotePrefix="0" xfId="0"/>
    <xf numFmtId="1" fontId="15" fillId="11" borderId="1" applyAlignment="1" pivotButton="0" quotePrefix="0" xfId="0">
      <alignment horizontal="center" vertical="top"/>
    </xf>
    <xf numFmtId="0" fontId="0" fillId="0" borderId="3" pivotButton="0" quotePrefix="0" xfId="0"/>
    <xf numFmtId="0" fontId="0" fillId="0" borderId="4" pivotButton="0" quotePrefix="0" xfId="0"/>
    <xf numFmtId="0" fontId="14" fillId="0" borderId="1" applyAlignment="1" pivotButton="0" quotePrefix="0" xfId="0">
      <alignment horizontal="center" vertical="center"/>
    </xf>
    <xf numFmtId="0" fontId="0" fillId="0" borderId="6" pivotButton="0" quotePrefix="0" xfId="0"/>
    <xf numFmtId="0" fontId="0" fillId="0" borderId="7" pivotButton="0" quotePrefix="0" xfId="0"/>
    <xf numFmtId="0" fontId="24" fillId="8" borderId="2" applyAlignment="1" pivotButton="0" quotePrefix="0" xfId="0">
      <alignment horizontal="left" vertical="top"/>
    </xf>
    <xf numFmtId="0" fontId="0" fillId="0" borderId="10" pivotButton="0" quotePrefix="0" xfId="0"/>
    <xf numFmtId="0" fontId="0" fillId="0" borderId="11" pivotButton="0" quotePrefix="0" xfId="0"/>
    <xf numFmtId="0" fontId="13" fillId="7" borderId="8" pivotButton="0" quotePrefix="0" xfId="0"/>
    <xf numFmtId="0" fontId="0" fillId="0" borderId="8" pivotButton="0" quotePrefix="0" xfId="0"/>
    <xf numFmtId="0" fontId="31" fillId="6" borderId="1" applyAlignment="1" pivotButton="0" quotePrefix="0" xfId="0">
      <alignment horizontal="center" vertical="center"/>
    </xf>
    <xf numFmtId="0" fontId="31" fillId="7" borderId="1" applyAlignment="1" pivotButton="0" quotePrefix="0" xfId="0">
      <alignment horizontal="center" vertical="center"/>
    </xf>
    <xf numFmtId="0" fontId="22" fillId="6" borderId="1" applyAlignment="1" pivotButton="0" quotePrefix="0" xfId="0">
      <alignment horizontal="center" vertical="center"/>
    </xf>
    <xf numFmtId="0" fontId="22" fillId="7" borderId="1" applyAlignment="1" pivotButton="0" quotePrefix="0" xfId="0">
      <alignment horizontal="center" vertical="center"/>
    </xf>
  </cellXfs>
  <cellStyles count="1">
    <cellStyle name="Normal" xfId="0" builtinId="0"/>
  </cellStyles>
  <dxfs count="22">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B7E1CD"/>
          <bgColor rgb="FFB7E1CD"/>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ill>
        <patternFill patternType="solid">
          <fgColor rgb="FF00FF00"/>
          <bgColor rgb="FF00FF00"/>
        </patternFill>
      </fill>
    </dxf>
    <dxf>
      <font>
        <b val="1"/>
      </font>
      <fill>
        <patternFill patternType="solid">
          <fgColor rgb="FFB7E1CD"/>
          <bgColor rgb="FFB7E1CD"/>
        </patternFill>
      </fill>
    </dxf>
    <dxf>
      <fill>
        <patternFill patternType="solid">
          <fgColor rgb="FF4A86E8"/>
          <bgColor rgb="FF4A86E8"/>
        </patternFill>
      </fill>
    </dxf>
    <dxf>
      <fill>
        <patternFill patternType="solid">
          <fgColor rgb="FF00FFFF"/>
          <bgColor rgb="FF00FFFF"/>
        </patternFill>
      </fill>
    </dxf>
    <dxf>
      <fill>
        <patternFill patternType="solid">
          <fgColor rgb="FF00FF00"/>
          <bgColor rgb="FF00FF00"/>
        </patternFill>
      </fill>
    </dxf>
    <dxf>
      <font>
        <b val="1"/>
      </font>
      <fill>
        <patternFill patternType="solid">
          <fgColor rgb="FFFFFF00"/>
          <bgColor rgb="FFFFFF00"/>
        </patternFill>
      </fill>
    </dxf>
    <dxf>
      <fill>
        <patternFill patternType="solid">
          <fgColor rgb="FFFF9900"/>
          <bgColor rgb="FFFF9900"/>
        </patternFill>
      </fill>
    </dxf>
    <dxf>
      <fill>
        <patternFill patternType="solid">
          <fgColor rgb="FF00FF00"/>
          <bgColor rgb="FF00FF00"/>
        </patternFill>
      </fill>
    </dxf>
    <dxf>
      <fill>
        <patternFill patternType="solid">
          <fgColor rgb="FFFFC000"/>
          <bgColor rgb="FFFFC000"/>
        </patternFill>
      </fill>
    </dxf>
    <dxf>
      <fill>
        <patternFill patternType="solid">
          <fgColor rgb="FF00FF00"/>
          <bgColor rgb="FF00FF00"/>
        </patternFill>
      </fill>
    </dxf>
    <dxf>
      <fill>
        <patternFill patternType="solid">
          <fgColor rgb="FFB7E1CD"/>
          <bgColor rgb="FFB7E1CD"/>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comments/comment1.xml><?xml version="1.0" encoding="utf-8"?>
<comments xmlns="http://schemas.openxmlformats.org/spreadsheetml/2006/main">
  <authors>
    <author>None</author>
  </authors>
  <commentList>
    <comment ref="C8" authorId="0" shapeId="0">
      <text>
        <t>Sebutkan Sesuai Dengan Jenis</t>
      </text>
    </comment>
    <comment ref="C11" authorId="0" shapeId="0">
      <text>
        <t>Sebutkan Nama Pengadaan</t>
      </text>
    </comment>
    <comment ref="C12" authorId="0" shapeId="0">
      <text>
        <t>Contoh:
30 hari kalender</t>
      </text>
    </comment>
    <comment ref="C13" authorId="0" shapeId="0">
      <text>
        <t>Pilih Tanggal/Bulan/Tahun</t>
      </text>
    </comment>
    <comment ref="C14" authorId="0" shapeId="0">
      <text>
        <t>Pilih Tanggal/Bulan/Tahun</t>
      </text>
    </comment>
    <comment ref="C17" authorId="0" shapeId="0">
      <text>
        <t>Masukan Nama ePustak.
Jika Belum Ada ePustaka, Harus menyertakan Mengisi Form Terlebih Dahulu</t>
      </text>
    </comment>
    <comment ref="C28" authorId="0" shapeId="0">
      <text>
        <t>Masukan No SPK / No Kwitansi</t>
      </text>
    </comment>
    <comment ref="C29" authorId="0" shapeId="0">
      <text>
        <t>Pilih Tanggal/Bulan/Tahun</t>
      </text>
    </comment>
    <comment ref="C30" authorId="0" shapeId="0">
      <text>
        <t>Pilih Tanggal/Bulan/Tahun</t>
      </text>
    </comment>
  </commentList>
</comments>
</file>

<file path=xl/drawings/_rels/drawing1.xml.rels><Relationships xmlns="http://schemas.openxmlformats.org/package/2006/relationships"><Relationship Type="http://schemas.openxmlformats.org/officeDocument/2006/relationships/image" Target="/xl/media/image1.png" Id="rId1" /></Relationships>
</file>

<file path=xl/drawings/_rels/drawing2.xml.rels><Relationships xmlns="http://schemas.openxmlformats.org/package/2006/relationships"><Relationship Type="http://schemas.openxmlformats.org/officeDocument/2006/relationships/image" Target="/xl/media/image2.png" Id="rId1" /></Relationships>
</file>

<file path=xl/drawings/_rels/drawing3.xml.rels><Relationships xmlns="http://schemas.openxmlformats.org/package/2006/relationships"><Relationship Type="http://schemas.openxmlformats.org/officeDocument/2006/relationships/image" Target="/xl/media/image3.png" Id="rId1"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0</col>
      <colOff>0</colOff>
      <row>0</row>
      <rowOff>0</rowOff>
    </from>
    <ext cx="1838325" cy="495300"/>
    <pic>
      <nvPicPr>
        <cNvPr id="2" name="image1.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0</col>
      <colOff>142875</colOff>
      <row>0</row>
      <rowOff>0</rowOff>
    </from>
    <ext cx="1619250" cy="257175"/>
    <pic>
      <nvPicPr>
        <cNvPr id="2" name="image2.png" title="Gambar"/>
        <cNvPicPr preferRelativeResize="0"/>
      </nvPicPr>
      <blipFill>
        <a:blip cstate="print" r:embed="rId1"/>
        <a:stretch>
          <a:fillRect/>
        </a:stretch>
      </blipFill>
      <spPr>
        <a:prstGeom prst="rect">
          <avLst/>
        </a:prstGeom>
        <a:noFill/>
        <a:ln>
          <a:prstDash val="solid"/>
        </a:ln>
      </spPr>
    </pic>
    <clientData fLocksWithSheet="0"/>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7</col>
      <colOff>104775</colOff>
      <row>0</row>
      <rowOff>47625</rowOff>
    </from>
    <ext cx="771525" cy="609600"/>
    <pic>
      <nvPicPr>
        <cNvPr id="2" name="image3.png" title="Gambar"/>
        <cNvPicPr preferRelativeResize="0"/>
      </nvPicPr>
      <blipFill>
        <a:blip cstate="print" r:embed="rId1"/>
        <a:stretch>
          <a:fillRect/>
        </a:stretch>
      </blipFill>
      <spPr>
        <a:prstGeom prst="rect">
          <avLst/>
        </a:prstGeom>
        <a:noFill/>
        <a:ln>
          <a:prstDash val="solid"/>
        </a:ln>
      </spPr>
    </pic>
    <clientData fLock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 /><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7.xml.rels><Relationships xmlns="http://schemas.openxmlformats.org/package/2006/relationships"><Relationship Type="http://schemas.openxmlformats.org/officeDocument/2006/relationships/hyperlink" Target="http://beritanet.com/" TargetMode="External" Id="rId1" /><Relationship Type="http://schemas.openxmlformats.org/officeDocument/2006/relationships/drawing" Target="/xl/drawings/drawing3.xml" Id="rId2" /></Relationships>
</file>

<file path=xl/worksheets/sheet1.xml><?xml version="1.0" encoding="utf-8"?>
<worksheet xmlns="http://schemas.openxmlformats.org/spreadsheetml/2006/main">
  <sheetPr>
    <outlinePr summaryBelow="0" summaryRight="0"/>
    <pageSetUpPr/>
  </sheetPr>
  <dimension ref="A1:Z1016"/>
  <sheetViews>
    <sheetView showGridLines="0" workbookViewId="0">
      <selection activeCell="F15" sqref="F15"/>
    </sheetView>
  </sheetViews>
  <sheetFormatPr baseColWidth="8" defaultColWidth="14.42578125" defaultRowHeight="15" customHeight="1"/>
  <cols>
    <col width="4.42578125" customWidth="1" style="283" min="1" max="1"/>
    <col width="35.28515625" customWidth="1" style="283" min="2" max="2"/>
    <col width="39.28515625" customWidth="1" style="283" min="3" max="3"/>
    <col width="3.85546875" customWidth="1" style="283" min="5" max="5"/>
    <col width="35" customWidth="1" style="283" min="6" max="6"/>
    <col width="46.140625" customWidth="1" style="283" min="7" max="7"/>
  </cols>
  <sheetData>
    <row r="1">
      <c r="A1" s="1" t="n"/>
      <c r="B1" s="1" t="n"/>
      <c r="C1" s="1" t="n"/>
      <c r="D1" s="1" t="n"/>
      <c r="E1" s="1" t="n"/>
      <c r="F1" s="1" t="n"/>
      <c r="G1" s="1" t="n"/>
      <c r="H1" s="1" t="n"/>
      <c r="I1" s="1" t="n"/>
      <c r="J1" s="1" t="n"/>
      <c r="K1" s="1" t="n"/>
      <c r="L1" s="1" t="n"/>
      <c r="M1" s="1" t="n"/>
      <c r="N1" s="1" t="n"/>
      <c r="O1" s="1" t="n"/>
      <c r="P1" s="1" t="n"/>
      <c r="Q1" s="1" t="n"/>
      <c r="R1" s="1" t="n"/>
      <c r="S1" s="1" t="n"/>
      <c r="T1" s="1" t="n"/>
      <c r="U1" s="1" t="n"/>
      <c r="V1" s="1" t="n"/>
      <c r="W1" s="1" t="n"/>
      <c r="X1" s="1" t="n"/>
      <c r="Y1" s="1" t="n"/>
      <c r="Z1" s="1" t="n"/>
    </row>
    <row r="2">
      <c r="A2" s="1" t="n"/>
      <c r="B2" s="1" t="n"/>
      <c r="C2" s="1" t="n"/>
      <c r="D2" s="1" t="n"/>
      <c r="E2" s="1" t="n"/>
      <c r="F2" s="1" t="n"/>
      <c r="G2" s="1" t="n"/>
      <c r="H2" s="1" t="n"/>
      <c r="I2" s="1" t="n"/>
      <c r="J2" s="1" t="n"/>
      <c r="K2" s="1" t="n"/>
      <c r="L2" s="1" t="n"/>
      <c r="M2" s="1" t="n"/>
      <c r="N2" s="1" t="n"/>
      <c r="O2" s="1" t="n"/>
      <c r="P2" s="1" t="n"/>
      <c r="Q2" s="1" t="n"/>
      <c r="R2" s="1" t="n"/>
      <c r="S2" s="1" t="n"/>
      <c r="T2" s="1" t="n"/>
      <c r="U2" s="1" t="n"/>
      <c r="V2" s="1" t="n"/>
      <c r="W2" s="1" t="n"/>
      <c r="X2" s="1" t="n"/>
      <c r="Y2" s="1" t="n"/>
      <c r="Z2" s="1" t="n"/>
    </row>
    <row r="3">
      <c r="A3" s="1" t="n"/>
      <c r="B3" s="1" t="n"/>
      <c r="C3" s="1" t="n"/>
      <c r="D3" s="1" t="n"/>
      <c r="E3" s="1" t="n"/>
      <c r="F3" s="1" t="n"/>
      <c r="G3" s="1" t="n"/>
      <c r="H3" s="1" t="n"/>
      <c r="I3" s="1" t="n"/>
      <c r="J3" s="1" t="n"/>
      <c r="K3" s="1" t="n"/>
      <c r="L3" s="1" t="n"/>
      <c r="M3" s="1" t="n"/>
      <c r="N3" s="1" t="n"/>
      <c r="O3" s="1" t="n"/>
      <c r="P3" s="1" t="n"/>
      <c r="Q3" s="1" t="n"/>
      <c r="R3" s="1" t="n"/>
      <c r="S3" s="1" t="n"/>
      <c r="T3" s="1" t="n"/>
      <c r="U3" s="1" t="n"/>
      <c r="V3" s="1" t="n"/>
      <c r="W3" s="1" t="n"/>
      <c r="X3" s="1" t="n"/>
      <c r="Y3" s="1" t="n"/>
      <c r="Z3" s="1" t="n"/>
    </row>
    <row r="4">
      <c r="A4" s="282" t="inlineStr">
        <is>
          <t>FORM HASIL SELEKSI</t>
        </is>
      </c>
      <c r="D4" s="1" t="n"/>
      <c r="E4" s="1" t="n"/>
      <c r="F4" s="1" t="n"/>
      <c r="G4" s="1" t="n"/>
      <c r="H4" s="1" t="n"/>
      <c r="I4" s="1" t="n"/>
      <c r="J4" s="1" t="n"/>
      <c r="K4" s="1" t="n"/>
      <c r="L4" s="1" t="n"/>
      <c r="M4" s="1" t="n"/>
      <c r="N4" s="1" t="n"/>
      <c r="O4" s="1" t="n"/>
      <c r="P4" s="1" t="n"/>
      <c r="Q4" s="1" t="n"/>
      <c r="R4" s="1" t="n"/>
      <c r="S4" s="1" t="n"/>
      <c r="T4" s="1" t="n"/>
      <c r="U4" s="1" t="n"/>
      <c r="V4" s="1" t="n"/>
      <c r="W4" s="1" t="n"/>
      <c r="X4" s="1" t="n"/>
      <c r="Y4" s="1" t="n"/>
      <c r="Z4" s="1" t="n"/>
    </row>
    <row r="5">
      <c r="A5" s="284" t="inlineStr">
        <is>
          <t>di iLibrary [...............]</t>
        </is>
      </c>
      <c r="D5" s="1" t="n"/>
      <c r="E5" s="1" t="n"/>
      <c r="F5" s="1" t="n"/>
      <c r="G5" s="1" t="n"/>
      <c r="H5" s="1" t="n"/>
      <c r="I5" s="1" t="n"/>
      <c r="J5" s="1" t="n"/>
      <c r="K5" s="1" t="n"/>
      <c r="L5" s="1" t="n"/>
      <c r="M5" s="1" t="n"/>
      <c r="N5" s="1" t="n"/>
      <c r="O5" s="1" t="n"/>
      <c r="P5" s="1" t="n"/>
      <c r="Q5" s="1" t="n"/>
      <c r="R5" s="1" t="n"/>
      <c r="S5" s="1" t="n"/>
      <c r="T5" s="1" t="n"/>
      <c r="U5" s="1" t="n"/>
      <c r="V5" s="1" t="n"/>
      <c r="W5" s="1" t="n"/>
      <c r="X5" s="1" t="n"/>
      <c r="Y5" s="1" t="n"/>
      <c r="Z5" s="1" t="n"/>
    </row>
    <row r="6">
      <c r="A6" s="1" t="n"/>
      <c r="B6" s="1" t="n"/>
      <c r="C6" s="1" t="n"/>
      <c r="D6" s="1" t="n"/>
      <c r="E6" s="1" t="n"/>
      <c r="F6" s="1" t="n"/>
      <c r="G6" s="1" t="n"/>
      <c r="H6" s="1" t="n"/>
      <c r="I6" s="1" t="n"/>
      <c r="J6" s="1" t="n"/>
      <c r="K6" s="1" t="n"/>
      <c r="L6" s="1" t="n"/>
      <c r="M6" s="1" t="n"/>
      <c r="N6" s="1" t="n"/>
      <c r="O6" s="1" t="n"/>
      <c r="P6" s="1" t="n"/>
      <c r="Q6" s="1" t="n"/>
      <c r="R6" s="1" t="n"/>
      <c r="S6" s="1" t="n"/>
      <c r="T6" s="1" t="n"/>
      <c r="U6" s="1" t="n"/>
      <c r="V6" s="1" t="n"/>
      <c r="W6" s="1" t="n"/>
      <c r="X6" s="1" t="n"/>
      <c r="Y6" s="1" t="n"/>
      <c r="Z6" s="1" t="n"/>
    </row>
    <row r="7">
      <c r="A7" s="2" t="inlineStr">
        <is>
          <t>No</t>
        </is>
      </c>
      <c r="B7" s="2" t="inlineStr">
        <is>
          <t>Attributes</t>
        </is>
      </c>
      <c r="C7" s="2" t="inlineStr">
        <is>
          <t>Description</t>
        </is>
      </c>
      <c r="D7" s="1" t="n"/>
      <c r="E7" s="1" t="n"/>
      <c r="F7" s="1" t="n"/>
      <c r="G7" s="1" t="n"/>
      <c r="H7" s="1" t="n"/>
      <c r="I7" s="1" t="n"/>
      <c r="J7" s="1" t="n"/>
      <c r="K7" s="1" t="n"/>
      <c r="L7" s="1" t="n"/>
      <c r="M7" s="1" t="n"/>
      <c r="N7" s="1" t="n"/>
      <c r="O7" s="1" t="n"/>
      <c r="P7" s="1" t="n"/>
      <c r="Q7" s="1" t="n"/>
      <c r="R7" s="1" t="n"/>
      <c r="S7" s="1" t="n"/>
      <c r="T7" s="1" t="n"/>
      <c r="U7" s="1" t="n"/>
      <c r="V7" s="1" t="n"/>
      <c r="W7" s="1" t="n"/>
      <c r="X7" s="1" t="n"/>
      <c r="Y7" s="1" t="n"/>
      <c r="Z7" s="1" t="n"/>
    </row>
    <row r="8">
      <c r="A8" s="3" t="n">
        <v>1</v>
      </c>
      <c r="B8" s="4" t="inlineStr">
        <is>
          <t>---Pilih Jenis Institusi*---</t>
        </is>
      </c>
      <c r="C8" s="5" t="n"/>
      <c r="D8" s="1" t="n"/>
      <c r="E8" s="1" t="n"/>
      <c r="F8" s="1" t="n"/>
      <c r="G8" s="1" t="n"/>
      <c r="H8" s="1" t="n"/>
      <c r="I8" s="1" t="n"/>
      <c r="J8" s="1" t="n"/>
      <c r="K8" s="1" t="n"/>
      <c r="L8" s="1" t="n"/>
      <c r="M8" s="1" t="n"/>
      <c r="N8" s="1" t="n"/>
      <c r="O8" s="1" t="n"/>
      <c r="P8" s="1" t="n"/>
      <c r="Q8" s="1" t="n"/>
      <c r="R8" s="1" t="n"/>
      <c r="S8" s="1" t="n"/>
      <c r="T8" s="1" t="n"/>
      <c r="U8" s="1" t="n"/>
      <c r="V8" s="1" t="n"/>
      <c r="W8" s="1" t="n"/>
      <c r="X8" s="1" t="n"/>
      <c r="Y8" s="1" t="n"/>
      <c r="Z8" s="1" t="n"/>
    </row>
    <row r="9">
      <c r="A9" s="3" t="n">
        <v>2</v>
      </c>
      <c r="B9" s="4" t="inlineStr">
        <is>
          <t>Alamat *</t>
        </is>
      </c>
      <c r="C9" s="5" t="n"/>
      <c r="D9" s="1" t="n"/>
      <c r="E9" s="1" t="n"/>
      <c r="F9" s="1" t="n"/>
      <c r="G9" s="1" t="n"/>
      <c r="H9" s="1" t="n"/>
      <c r="I9" s="1" t="n"/>
      <c r="J9" s="1" t="n"/>
      <c r="K9" s="1" t="n"/>
      <c r="L9" s="1" t="n"/>
      <c r="M9" s="1" t="n"/>
      <c r="N9" s="1" t="n"/>
      <c r="O9" s="1" t="n"/>
      <c r="P9" s="1" t="n"/>
      <c r="Q9" s="1" t="n"/>
      <c r="R9" s="1" t="n"/>
      <c r="S9" s="1" t="n"/>
      <c r="T9" s="1" t="n"/>
      <c r="U9" s="1" t="n"/>
      <c r="V9" s="1" t="n"/>
      <c r="W9" s="1" t="n"/>
      <c r="X9" s="1" t="n"/>
      <c r="Y9" s="1" t="n"/>
      <c r="Z9" s="1" t="n"/>
    </row>
    <row r="10">
      <c r="A10" s="3" t="n">
        <v>3</v>
      </c>
      <c r="B10" s="4" t="inlineStr">
        <is>
          <t>Nama Pengadaan*</t>
        </is>
      </c>
      <c r="C10" s="5" t="n"/>
      <c r="D10" s="1" t="n"/>
      <c r="E10" s="1" t="n"/>
      <c r="F10" s="1" t="n"/>
      <c r="G10" s="1" t="n"/>
      <c r="H10" s="1" t="n"/>
      <c r="I10" s="1" t="n"/>
      <c r="J10" s="1" t="n"/>
      <c r="K10" s="1" t="n"/>
      <c r="L10" s="1" t="n"/>
      <c r="M10" s="1" t="n"/>
      <c r="N10" s="1" t="n"/>
      <c r="O10" s="1" t="n"/>
      <c r="P10" s="1" t="n"/>
      <c r="Q10" s="1" t="n"/>
      <c r="R10" s="1" t="n"/>
      <c r="S10" s="1" t="n"/>
      <c r="T10" s="1" t="n"/>
      <c r="U10" s="1" t="n"/>
      <c r="V10" s="1" t="n"/>
      <c r="W10" s="1" t="n"/>
      <c r="X10" s="1" t="n"/>
      <c r="Y10" s="1" t="n"/>
      <c r="Z10" s="1" t="n"/>
    </row>
    <row r="11">
      <c r="A11" s="315" t="n"/>
      <c r="B11" s="6" t="inlineStr">
        <is>
          <t>Nama Pengadaan Lainnya</t>
        </is>
      </c>
      <c r="C11" s="5" t="n"/>
      <c r="D11" s="1" t="n"/>
      <c r="E11" s="1" t="n"/>
      <c r="F11" s="1" t="n"/>
      <c r="G11" s="1" t="n"/>
      <c r="H11" s="1" t="n"/>
      <c r="I11" s="1" t="n"/>
      <c r="J11" s="1" t="n"/>
      <c r="K11" s="1" t="n"/>
      <c r="L11" s="1" t="n"/>
      <c r="M11" s="1" t="n"/>
      <c r="N11" s="1" t="n"/>
      <c r="O11" s="1" t="n"/>
      <c r="P11" s="1" t="n"/>
      <c r="Q11" s="1" t="n"/>
      <c r="R11" s="1" t="n"/>
      <c r="S11" s="1" t="n"/>
      <c r="T11" s="1" t="n"/>
      <c r="U11" s="1" t="n"/>
      <c r="V11" s="1" t="n"/>
      <c r="W11" s="1" t="n"/>
      <c r="X11" s="1" t="n"/>
      <c r="Y11" s="1" t="n"/>
      <c r="Z11" s="1" t="n"/>
    </row>
    <row r="12">
      <c r="A12" s="3" t="n">
        <v>6</v>
      </c>
      <c r="B12" s="4" t="inlineStr">
        <is>
          <t>Masa Pengadaan (Hari)</t>
        </is>
      </c>
      <c r="C12" s="7">
        <f>C14-C13+1</f>
        <v/>
      </c>
      <c r="D12" s="1" t="n"/>
      <c r="E12" s="1" t="n"/>
      <c r="F12" s="1" t="n"/>
      <c r="G12" s="1" t="n"/>
      <c r="H12" s="1" t="n"/>
      <c r="I12" s="1" t="n"/>
      <c r="J12" s="1" t="n"/>
      <c r="K12" s="1" t="n"/>
      <c r="L12" s="1" t="n"/>
      <c r="M12" s="1" t="n"/>
      <c r="N12" s="1" t="n"/>
      <c r="O12" s="1" t="n"/>
      <c r="P12" s="1" t="n"/>
      <c r="Q12" s="1" t="n"/>
      <c r="R12" s="1" t="n"/>
      <c r="S12" s="1" t="n"/>
      <c r="T12" s="1" t="n"/>
      <c r="U12" s="1" t="n"/>
      <c r="V12" s="1" t="n"/>
      <c r="W12" s="1" t="n"/>
      <c r="X12" s="1" t="n"/>
      <c r="Y12" s="1" t="n"/>
      <c r="Z12" s="1" t="n"/>
    </row>
    <row r="13">
      <c r="A13" s="316" t="n"/>
      <c r="B13" s="6" t="inlineStr">
        <is>
          <t>Mulai*</t>
        </is>
      </c>
      <c r="C13" s="8" t="n">
        <v>45323</v>
      </c>
      <c r="D13" s="1" t="n"/>
      <c r="E13" s="1" t="inlineStr">
        <is>
          <t>  </t>
        </is>
      </c>
      <c r="F13" s="1" t="n"/>
      <c r="G13" s="1" t="n"/>
      <c r="H13" s="1" t="n"/>
      <c r="I13" s="1" t="n"/>
      <c r="J13" s="1" t="n"/>
      <c r="K13" s="1" t="n"/>
      <c r="L13" s="1" t="n"/>
      <c r="M13" s="1" t="n"/>
      <c r="N13" s="1" t="n"/>
      <c r="O13" s="1" t="n"/>
      <c r="P13" s="1" t="n"/>
      <c r="Q13" s="1" t="n"/>
      <c r="R13" s="1" t="n"/>
      <c r="S13" s="1" t="n"/>
      <c r="T13" s="1" t="n"/>
      <c r="U13" s="1" t="n"/>
      <c r="V13" s="1" t="n"/>
      <c r="W13" s="1" t="n"/>
      <c r="X13" s="1" t="n"/>
      <c r="Y13" s="1" t="n"/>
      <c r="Z13" s="1" t="n"/>
    </row>
    <row r="14">
      <c r="A14" s="315" t="n"/>
      <c r="B14" s="6" t="inlineStr">
        <is>
          <t>Selesai*</t>
        </is>
      </c>
      <c r="C14" s="8" t="n">
        <v>45323</v>
      </c>
      <c r="D14" s="1" t="n"/>
      <c r="E14" s="1" t="n"/>
      <c r="F14" s="1" t="n"/>
      <c r="G14" s="1" t="n"/>
      <c r="H14" s="1" t="n"/>
      <c r="I14" s="1" t="n"/>
      <c r="J14" s="1" t="n"/>
      <c r="K14" s="1" t="n"/>
      <c r="L14" s="1" t="n"/>
      <c r="M14" s="1" t="n"/>
      <c r="N14" s="1" t="n"/>
      <c r="O14" s="1" t="n"/>
      <c r="P14" s="1" t="n"/>
      <c r="Q14" s="1" t="n"/>
      <c r="R14" s="1" t="n"/>
      <c r="S14" s="1" t="n"/>
      <c r="T14" s="1" t="n"/>
      <c r="U14" s="1" t="n"/>
      <c r="V14" s="1" t="n"/>
      <c r="W14" s="1" t="n"/>
      <c r="X14" s="1" t="n"/>
      <c r="Y14" s="1" t="n"/>
      <c r="Z14" s="1" t="n"/>
    </row>
    <row r="15">
      <c r="A15" s="3" t="n">
        <v>7</v>
      </c>
      <c r="B15" s="4" t="inlineStr">
        <is>
          <t>Pengadaan Ke-*</t>
        </is>
      </c>
      <c r="C15" s="9" t="inlineStr">
        <is>
          <t>---Pilih---</t>
        </is>
      </c>
      <c r="D15" s="1" t="n"/>
      <c r="E15" s="1" t="n"/>
      <c r="F15" s="1" t="n"/>
      <c r="G15" s="1" t="n"/>
      <c r="H15" s="1" t="n"/>
      <c r="I15" s="1" t="n"/>
      <c r="J15" s="1" t="n"/>
      <c r="K15" s="1" t="n"/>
      <c r="L15" s="1" t="n"/>
      <c r="M15" s="1" t="n"/>
      <c r="N15" s="1" t="n"/>
      <c r="O15" s="1" t="n"/>
      <c r="P15" s="1" t="n"/>
      <c r="Q15" s="1" t="n"/>
      <c r="R15" s="1" t="n"/>
      <c r="S15" s="1" t="n"/>
      <c r="T15" s="1" t="n"/>
      <c r="U15" s="1" t="n"/>
      <c r="V15" s="1" t="n"/>
      <c r="W15" s="1" t="n"/>
      <c r="X15" s="1" t="n"/>
      <c r="Y15" s="1" t="n"/>
      <c r="Z15" s="1" t="n"/>
    </row>
    <row r="16">
      <c r="A16" s="3" t="n">
        <v>8</v>
      </c>
      <c r="B16" s="4" t="inlineStr">
        <is>
          <t>Jenis Pengadaan*</t>
        </is>
      </c>
      <c r="C16" s="9" t="inlineStr">
        <is>
          <t>--Pilih Salah Satu---</t>
        </is>
      </c>
      <c r="D16" s="1" t="n"/>
      <c r="E16" s="1" t="n"/>
      <c r="F16" s="1" t="n"/>
      <c r="G16" s="1" t="n"/>
      <c r="H16" s="1" t="n"/>
      <c r="I16" s="1" t="n"/>
      <c r="J16" s="1" t="n"/>
      <c r="K16" s="1" t="n"/>
      <c r="L16" s="1" t="n"/>
      <c r="M16" s="1" t="n"/>
      <c r="N16" s="1" t="n"/>
      <c r="O16" s="1" t="n"/>
      <c r="P16" s="1" t="n"/>
      <c r="Q16" s="1" t="n"/>
      <c r="R16" s="1" t="n"/>
      <c r="S16" s="1" t="n"/>
      <c r="T16" s="1" t="n"/>
      <c r="U16" s="1" t="n"/>
      <c r="V16" s="1" t="n"/>
      <c r="W16" s="1" t="n"/>
      <c r="X16" s="1" t="n"/>
      <c r="Y16" s="1" t="n"/>
      <c r="Z16" s="1" t="n"/>
    </row>
    <row r="17">
      <c r="A17" s="3" t="n">
        <v>9</v>
      </c>
      <c r="B17" s="4" t="inlineStr">
        <is>
          <t>Nama ePustaka*</t>
        </is>
      </c>
      <c r="C17" s="5" t="n"/>
      <c r="D17" s="1" t="n"/>
      <c r="E17" s="1" t="n"/>
      <c r="F17" s="1" t="n"/>
      <c r="G17" s="1" t="n"/>
      <c r="H17" s="1" t="n"/>
      <c r="I17" s="1" t="n"/>
      <c r="J17" s="1" t="n"/>
      <c r="K17" s="1" t="n"/>
      <c r="L17" s="1" t="n"/>
      <c r="M17" s="1" t="n"/>
      <c r="N17" s="1" t="n"/>
      <c r="O17" s="1" t="n"/>
      <c r="P17" s="1" t="n"/>
      <c r="Q17" s="1" t="n"/>
      <c r="R17" s="1" t="n"/>
      <c r="S17" s="1" t="n"/>
      <c r="T17" s="1" t="n"/>
      <c r="U17" s="1" t="n"/>
      <c r="V17" s="1" t="n"/>
      <c r="W17" s="1" t="n"/>
      <c r="X17" s="1" t="n"/>
      <c r="Y17" s="1" t="n"/>
      <c r="Z17" s="1" t="n"/>
    </row>
    <row r="18">
      <c r="A18" s="3" t="n">
        <v>10</v>
      </c>
      <c r="B18" s="4" t="inlineStr">
        <is>
          <t>Nama Sales*</t>
        </is>
      </c>
      <c r="C18" s="10" t="n"/>
      <c r="D18" s="1" t="n"/>
      <c r="E18" s="1" t="n"/>
      <c r="F18" s="1" t="n"/>
      <c r="G18" s="1" t="n"/>
      <c r="H18" s="1" t="n"/>
      <c r="I18" s="1" t="n"/>
      <c r="J18" s="1" t="n"/>
      <c r="K18" s="1" t="n"/>
      <c r="L18" s="1" t="n"/>
      <c r="M18" s="1" t="n"/>
      <c r="N18" s="1" t="n"/>
      <c r="O18" s="1" t="n"/>
      <c r="P18" s="1" t="n"/>
      <c r="Q18" s="1" t="n"/>
      <c r="R18" s="1" t="n"/>
      <c r="S18" s="1" t="n"/>
      <c r="T18" s="1" t="n"/>
      <c r="U18" s="1" t="n"/>
      <c r="V18" s="1" t="n"/>
      <c r="W18" s="1" t="n"/>
      <c r="X18" s="1" t="n"/>
      <c r="Y18" s="1" t="n"/>
      <c r="Z18" s="1" t="n"/>
    </row>
    <row r="19">
      <c r="A19" s="3" t="n">
        <v>11</v>
      </c>
      <c r="B19" s="11" t="inlineStr">
        <is>
          <t>iLibrary Version*</t>
        </is>
      </c>
      <c r="C19" s="10" t="n"/>
      <c r="D19" s="1" t="n"/>
      <c r="E19" s="1" t="n"/>
      <c r="F19" s="1" t="n"/>
      <c r="G19" s="1" t="n"/>
      <c r="H19" s="1" t="n"/>
      <c r="I19" s="1" t="n"/>
      <c r="J19" s="1" t="n"/>
      <c r="K19" s="1" t="n"/>
      <c r="L19" s="1" t="n"/>
      <c r="M19" s="1" t="n"/>
      <c r="N19" s="1" t="n"/>
      <c r="O19" s="1" t="n"/>
      <c r="P19" s="1" t="n"/>
      <c r="Q19" s="1" t="n"/>
      <c r="R19" s="1" t="n"/>
      <c r="S19" s="1" t="n"/>
      <c r="T19" s="1" t="n"/>
      <c r="U19" s="1" t="n"/>
      <c r="V19" s="1" t="n"/>
      <c r="W19" s="1" t="n"/>
      <c r="X19" s="1" t="n"/>
      <c r="Y19" s="1" t="n"/>
      <c r="Z19" s="1" t="n"/>
    </row>
    <row r="20">
      <c r="A20" s="3" t="n">
        <v>12</v>
      </c>
      <c r="B20" s="4" t="inlineStr">
        <is>
          <t>Total Harga (Inc. ppn)*</t>
        </is>
      </c>
      <c r="C20" s="12">
        <f>'Hasil Seleksi'!J11</f>
        <v/>
      </c>
      <c r="D20" s="1" t="n"/>
      <c r="E20" s="1" t="n"/>
      <c r="F20" s="1" t="n"/>
      <c r="G20" s="1" t="n"/>
      <c r="H20" s="1" t="n"/>
      <c r="I20" s="1" t="n"/>
      <c r="J20" s="1" t="n"/>
      <c r="K20" s="1" t="n"/>
      <c r="L20" s="1" t="n"/>
      <c r="M20" s="1" t="n"/>
      <c r="N20" s="1" t="n"/>
      <c r="O20" s="1" t="n"/>
      <c r="P20" s="1" t="n"/>
      <c r="Q20" s="1" t="n"/>
      <c r="R20" s="1" t="n"/>
      <c r="S20" s="1" t="n"/>
      <c r="T20" s="1" t="n"/>
      <c r="U20" s="1" t="n"/>
      <c r="V20" s="1" t="n"/>
      <c r="W20" s="1" t="n"/>
      <c r="X20" s="1" t="n"/>
      <c r="Y20" s="1" t="n"/>
      <c r="Z20" s="1" t="n"/>
    </row>
    <row r="21">
      <c r="A21" s="3" t="n">
        <v>13</v>
      </c>
      <c r="B21" s="4" t="inlineStr">
        <is>
          <t>Total Harga Gross*</t>
        </is>
      </c>
      <c r="C21" s="12">
        <f>'Hasil Seleksi'!J7</f>
        <v/>
      </c>
      <c r="D21" s="1" t="n"/>
      <c r="E21" s="1" t="n"/>
      <c r="F21" s="1" t="n"/>
      <c r="G21" s="1" t="n"/>
      <c r="H21" s="1" t="n"/>
      <c r="I21" s="1" t="n"/>
      <c r="J21" s="1" t="n"/>
      <c r="K21" s="1" t="n"/>
      <c r="L21" s="1" t="n"/>
      <c r="M21" s="1" t="n"/>
      <c r="N21" s="1" t="n"/>
      <c r="O21" s="1" t="n"/>
      <c r="P21" s="1" t="n"/>
      <c r="Q21" s="1" t="n"/>
      <c r="R21" s="1" t="n"/>
      <c r="S21" s="1" t="n"/>
      <c r="T21" s="1" t="n"/>
      <c r="U21" s="1" t="n"/>
      <c r="V21" s="1" t="n"/>
      <c r="W21" s="1" t="n"/>
      <c r="X21" s="1" t="n"/>
      <c r="Y21" s="1" t="n"/>
      <c r="Z21" s="1" t="n"/>
    </row>
    <row r="22">
      <c r="A22" s="3" t="n">
        <v>14</v>
      </c>
      <c r="B22" s="4" t="inlineStr">
        <is>
          <t>Total Judul*</t>
        </is>
      </c>
      <c r="C22" s="10">
        <f>'Hasil Seleksi'!J3</f>
        <v/>
      </c>
      <c r="D22" s="1" t="n"/>
      <c r="E22" s="1" t="n"/>
      <c r="F22" s="1" t="n"/>
      <c r="G22" s="1" t="n"/>
      <c r="H22" s="1" t="n"/>
      <c r="I22" s="1" t="n"/>
      <c r="J22" s="1" t="n"/>
      <c r="K22" s="1" t="n"/>
      <c r="L22" s="1" t="n"/>
      <c r="M22" s="1" t="n"/>
      <c r="N22" s="1" t="n"/>
      <c r="O22" s="1" t="n"/>
      <c r="P22" s="1" t="n"/>
      <c r="Q22" s="1" t="n"/>
      <c r="R22" s="1" t="n"/>
      <c r="S22" s="1" t="n"/>
      <c r="T22" s="1" t="n"/>
      <c r="U22" s="1" t="n"/>
      <c r="V22" s="1" t="n"/>
      <c r="W22" s="1" t="n"/>
      <c r="X22" s="1" t="n"/>
      <c r="Y22" s="1" t="n"/>
      <c r="Z22" s="1" t="n"/>
    </row>
    <row r="23">
      <c r="A23" s="3" t="n">
        <v>15</v>
      </c>
      <c r="B23" s="4" t="inlineStr">
        <is>
          <t>Total Salinan*</t>
        </is>
      </c>
      <c r="C23" s="10">
        <f>'Hasil Seleksi'!J5</f>
        <v/>
      </c>
      <c r="D23" s="1" t="n"/>
      <c r="E23" s="1" t="n"/>
      <c r="F23" s="1" t="n"/>
      <c r="G23" s="1" t="n"/>
      <c r="H23" s="1" t="n"/>
      <c r="I23" s="1" t="n"/>
      <c r="J23" s="1" t="n"/>
      <c r="K23" s="1" t="n"/>
      <c r="L23" s="1" t="n"/>
      <c r="M23" s="1" t="n"/>
      <c r="N23" s="1" t="n"/>
      <c r="O23" s="1" t="n"/>
      <c r="P23" s="1" t="n"/>
      <c r="Q23" s="1" t="n"/>
      <c r="R23" s="1" t="n"/>
      <c r="S23" s="1" t="n"/>
      <c r="T23" s="1" t="n"/>
      <c r="U23" s="1" t="n"/>
      <c r="V23" s="1" t="n"/>
      <c r="W23" s="1" t="n"/>
      <c r="X23" s="1" t="n"/>
      <c r="Y23" s="1" t="n"/>
      <c r="Z23" s="1" t="n"/>
    </row>
    <row r="24">
      <c r="A24" s="3" t="n">
        <v>16</v>
      </c>
      <c r="B24" s="4" t="inlineStr">
        <is>
          <t>Total Perusahaan Penerbitan*</t>
        </is>
      </c>
      <c r="C24" s="7">
        <f>'Hasil Seleksi'!L3</f>
        <v/>
      </c>
      <c r="D24" s="1" t="n"/>
      <c r="E24" s="1" t="inlineStr">
        <is>
          <t> </t>
        </is>
      </c>
      <c r="F24" s="1" t="n"/>
      <c r="G24" s="1" t="n"/>
      <c r="H24" s="1" t="n"/>
      <c r="I24" s="1" t="n"/>
      <c r="J24" s="1" t="n"/>
      <c r="K24" s="1" t="n"/>
      <c r="L24" s="1" t="n"/>
      <c r="M24" s="1" t="n"/>
      <c r="N24" s="1" t="n"/>
      <c r="O24" s="1" t="n"/>
      <c r="P24" s="1" t="n"/>
      <c r="Q24" s="1" t="n"/>
      <c r="R24" s="1" t="n"/>
      <c r="S24" s="1" t="n"/>
      <c r="T24" s="1" t="n"/>
      <c r="U24" s="1" t="n"/>
      <c r="V24" s="1" t="n"/>
      <c r="W24" s="1" t="n"/>
      <c r="X24" s="1" t="n"/>
      <c r="Y24" s="1" t="n"/>
      <c r="Z24" s="1" t="n"/>
    </row>
    <row r="25">
      <c r="A25" s="13" t="n"/>
      <c r="B25" s="14" t="inlineStr">
        <is>
          <t>*Wajib di isi</t>
        </is>
      </c>
      <c r="C25" s="13" t="n"/>
      <c r="D25" s="1" t="n"/>
      <c r="E25" s="1" t="n"/>
      <c r="F25" s="1" t="n"/>
      <c r="G25" s="1" t="n"/>
      <c r="H25" s="1" t="n"/>
      <c r="I25" s="1" t="n"/>
      <c r="J25" s="1" t="n"/>
      <c r="K25" s="1" t="n"/>
      <c r="L25" s="1" t="n"/>
      <c r="M25" s="1" t="n"/>
      <c r="N25" s="1" t="n"/>
      <c r="O25" s="1" t="n"/>
      <c r="P25" s="1" t="n"/>
      <c r="Q25" s="1" t="n"/>
      <c r="R25" s="1" t="n"/>
      <c r="S25" s="1" t="n"/>
      <c r="T25" s="1" t="n"/>
      <c r="U25" s="1" t="n"/>
      <c r="V25" s="1" t="n"/>
      <c r="W25" s="1" t="n"/>
      <c r="X25" s="1" t="n"/>
      <c r="Y25" s="1" t="n"/>
      <c r="Z25" s="1" t="n"/>
    </row>
    <row r="26">
      <c r="A26" s="13" t="n"/>
      <c r="B26" s="13" t="n"/>
      <c r="C26" s="13" t="n"/>
      <c r="D26" s="1" t="n"/>
      <c r="E26" s="1" t="n"/>
      <c r="F26" s="1" t="n"/>
      <c r="G26" s="1" t="n"/>
      <c r="H26" s="1" t="n"/>
      <c r="I26" s="1" t="n"/>
      <c r="J26" s="1" t="n"/>
      <c r="K26" s="1" t="n"/>
      <c r="L26" s="1" t="n"/>
      <c r="M26" s="1" t="n"/>
      <c r="N26" s="1" t="n"/>
      <c r="O26" s="1" t="n"/>
      <c r="P26" s="1" t="n"/>
      <c r="Q26" s="1" t="n"/>
      <c r="R26" s="1" t="n"/>
      <c r="S26" s="1" t="n"/>
      <c r="T26" s="1" t="n"/>
      <c r="U26" s="1" t="n"/>
      <c r="V26" s="1" t="n"/>
      <c r="W26" s="1" t="n"/>
      <c r="X26" s="1" t="n"/>
      <c r="Y26" s="1" t="n"/>
      <c r="Z26" s="1" t="n"/>
    </row>
    <row r="27">
      <c r="A27" s="288" t="inlineStr">
        <is>
          <t>FORM AKTIVASI</t>
        </is>
      </c>
      <c r="D27" s="1" t="n"/>
      <c r="E27" s="1" t="n"/>
      <c r="F27" s="1" t="n"/>
      <c r="G27" s="1" t="n"/>
      <c r="H27" s="1" t="n"/>
      <c r="I27" s="1" t="n"/>
      <c r="J27" s="1" t="n"/>
      <c r="K27" s="1" t="n"/>
      <c r="L27" s="1" t="n"/>
      <c r="M27" s="1" t="n"/>
      <c r="N27" s="1" t="n"/>
      <c r="O27" s="1" t="n"/>
      <c r="P27" s="1" t="n"/>
      <c r="Q27" s="1" t="n"/>
      <c r="R27" s="1" t="n"/>
      <c r="S27" s="1" t="n"/>
      <c r="T27" s="1" t="n"/>
      <c r="U27" s="1" t="n"/>
      <c r="V27" s="1" t="n"/>
      <c r="W27" s="1" t="n"/>
      <c r="X27" s="1" t="n"/>
      <c r="Y27" s="1" t="n"/>
      <c r="Z27" s="1" t="n"/>
    </row>
    <row r="28">
      <c r="A28" s="3" t="n">
        <v>1</v>
      </c>
      <c r="B28" s="4" t="inlineStr">
        <is>
          <t>No SPK/Kwitanasi*</t>
        </is>
      </c>
      <c r="C28" s="5" t="n"/>
      <c r="D28" s="1" t="n"/>
      <c r="E28" s="1" t="n"/>
      <c r="F28" s="1" t="n"/>
      <c r="G28" s="1" t="n"/>
      <c r="H28" s="1" t="n"/>
      <c r="I28" s="1" t="n"/>
      <c r="J28" s="1" t="n"/>
      <c r="K28" s="1" t="n"/>
      <c r="L28" s="1" t="n"/>
      <c r="M28" s="1" t="n"/>
      <c r="N28" s="1" t="n"/>
      <c r="O28" s="1" t="n"/>
      <c r="P28" s="1" t="n"/>
      <c r="Q28" s="1" t="n"/>
      <c r="R28" s="1" t="n"/>
      <c r="S28" s="1" t="n"/>
      <c r="T28" s="1" t="n"/>
      <c r="U28" s="1" t="n"/>
      <c r="V28" s="1" t="n"/>
      <c r="W28" s="1" t="n"/>
      <c r="X28" s="1" t="n"/>
      <c r="Y28" s="1" t="n"/>
      <c r="Z28" s="1" t="n"/>
    </row>
    <row r="29">
      <c r="A29" s="3" t="n">
        <v>2</v>
      </c>
      <c r="B29" s="4" t="inlineStr">
        <is>
          <t>Tgl. Aktivasi (SPK/Kwitansi)*</t>
        </is>
      </c>
      <c r="C29" s="15" t="n">
        <v>45323</v>
      </c>
      <c r="D29" s="1" t="n"/>
      <c r="E29" s="1" t="n"/>
      <c r="F29" s="1" t="n"/>
      <c r="G29" s="1" t="n"/>
      <c r="H29" s="1" t="n"/>
      <c r="I29" s="1" t="n"/>
      <c r="J29" s="1" t="n"/>
      <c r="K29" s="1" t="n"/>
      <c r="L29" s="1" t="n"/>
      <c r="M29" s="1" t="n"/>
      <c r="N29" s="1" t="n"/>
      <c r="O29" s="1" t="n"/>
      <c r="P29" s="1" t="n"/>
      <c r="Q29" s="1" t="n"/>
      <c r="R29" s="1" t="n"/>
      <c r="S29" s="1" t="n"/>
      <c r="T29" s="1" t="n"/>
      <c r="U29" s="1" t="n"/>
      <c r="V29" s="1" t="n"/>
      <c r="W29" s="1" t="n"/>
      <c r="X29" s="1" t="n"/>
      <c r="Y29" s="1" t="n"/>
      <c r="Z29" s="1" t="n"/>
    </row>
    <row r="30">
      <c r="A30" s="3" t="n">
        <v>3</v>
      </c>
      <c r="B30" s="4" t="inlineStr">
        <is>
          <t>Batas Waktu Pengaktifan*</t>
        </is>
      </c>
      <c r="C30" s="15" t="n">
        <v>45323</v>
      </c>
      <c r="D30" s="1" t="n"/>
      <c r="E30" s="1" t="n"/>
      <c r="F30" s="1" t="n"/>
      <c r="G30" s="1" t="n"/>
      <c r="H30" s="1" t="n"/>
      <c r="I30" s="1" t="n"/>
      <c r="J30" s="1" t="n"/>
      <c r="K30" s="1" t="n"/>
      <c r="L30" s="1" t="n"/>
      <c r="M30" s="1" t="n"/>
      <c r="N30" s="1" t="n"/>
      <c r="O30" s="1" t="n"/>
      <c r="P30" s="1" t="n"/>
      <c r="Q30" s="1" t="n"/>
      <c r="R30" s="1" t="n"/>
      <c r="S30" s="1" t="n"/>
      <c r="T30" s="1" t="n"/>
      <c r="U30" s="1" t="n"/>
      <c r="V30" s="1" t="n"/>
      <c r="W30" s="1" t="n"/>
      <c r="X30" s="1" t="n"/>
      <c r="Y30" s="1" t="n"/>
      <c r="Z30" s="1" t="n"/>
    </row>
    <row r="31">
      <c r="A31" s="1" t="n"/>
      <c r="B31" s="16" t="inlineStr">
        <is>
          <t>*Wajib di isi</t>
        </is>
      </c>
      <c r="C31" s="1" t="n"/>
      <c r="D31" s="1" t="n"/>
      <c r="E31" s="1" t="n"/>
      <c r="F31" s="1" t="n"/>
      <c r="G31" s="1" t="n"/>
      <c r="H31" s="1" t="n"/>
      <c r="I31" s="1" t="n"/>
      <c r="J31" s="1" t="n"/>
      <c r="K31" s="1" t="n"/>
      <c r="L31" s="1" t="n"/>
      <c r="M31" s="1" t="n"/>
      <c r="N31" s="1" t="n"/>
      <c r="O31" s="1" t="n"/>
      <c r="P31" s="1" t="n"/>
      <c r="Q31" s="1" t="n"/>
      <c r="R31" s="1" t="n"/>
      <c r="S31" s="1" t="n"/>
      <c r="T31" s="1" t="n"/>
      <c r="U31" s="1" t="n"/>
      <c r="V31" s="1" t="n"/>
      <c r="W31" s="1" t="n"/>
      <c r="X31" s="1" t="n"/>
      <c r="Y31" s="1" t="n"/>
      <c r="Z31" s="1" t="n"/>
    </row>
    <row r="32">
      <c r="A32" s="1" t="n"/>
      <c r="B32" s="1" t="n"/>
      <c r="C32" s="1" t="n"/>
      <c r="D32" s="1" t="n"/>
      <c r="E32" s="1" t="n"/>
      <c r="F32" s="1" t="n"/>
      <c r="G32" s="1" t="n"/>
      <c r="H32" s="1" t="n"/>
      <c r="I32" s="1" t="n"/>
      <c r="J32" s="1" t="n"/>
      <c r="K32" s="1" t="n"/>
      <c r="L32" s="1" t="n"/>
      <c r="M32" s="1" t="n"/>
      <c r="N32" s="1" t="n"/>
      <c r="O32" s="1" t="n"/>
      <c r="P32" s="1" t="n"/>
      <c r="Q32" s="1" t="n"/>
      <c r="R32" s="1" t="n"/>
      <c r="S32" s="1" t="n"/>
      <c r="T32" s="1" t="n"/>
      <c r="U32" s="1" t="n"/>
      <c r="V32" s="1" t="n"/>
      <c r="W32" s="1" t="n"/>
      <c r="X32" s="1" t="n"/>
      <c r="Y32" s="1" t="n"/>
      <c r="Z32" s="1" t="n"/>
    </row>
    <row r="33">
      <c r="A33" s="1" t="n"/>
      <c r="B33" s="16" t="inlineStr">
        <is>
          <t>Note:</t>
        </is>
      </c>
      <c r="C33" s="1" t="n"/>
      <c r="D33" s="1" t="n"/>
      <c r="E33" s="1" t="n"/>
      <c r="F33" s="1" t="n"/>
      <c r="G33" s="1" t="n"/>
      <c r="H33" s="1" t="n"/>
      <c r="I33" s="1" t="n"/>
      <c r="J33" s="1" t="n"/>
      <c r="K33" s="1" t="n"/>
      <c r="L33" s="1" t="n"/>
      <c r="M33" s="1" t="n"/>
      <c r="N33" s="1" t="n"/>
      <c r="O33" s="1" t="n"/>
      <c r="P33" s="1" t="n"/>
      <c r="Q33" s="1" t="n"/>
      <c r="R33" s="1" t="n"/>
      <c r="S33" s="1" t="n"/>
      <c r="T33" s="1" t="n"/>
      <c r="U33" s="1" t="n"/>
      <c r="V33" s="1" t="n"/>
      <c r="W33" s="1" t="n"/>
      <c r="X33" s="1" t="n"/>
      <c r="Y33" s="1" t="n"/>
      <c r="Z33" s="1" t="n"/>
    </row>
    <row r="34">
      <c r="A34" s="1" t="n"/>
      <c r="B34" s="16" t="inlineStr">
        <is>
          <t>1. Proses Pengecekan File Memerlukan waktu 2-3 hari per 500 judul setelah hasil seleksi masuk</t>
        </is>
      </c>
      <c r="C34" s="1" t="n"/>
      <c r="D34" s="1" t="n"/>
      <c r="E34" s="1" t="n"/>
      <c r="F34" s="1" t="n"/>
      <c r="G34" s="1" t="n"/>
      <c r="H34" s="1" t="n"/>
      <c r="I34" s="1" t="n"/>
      <c r="J34" s="1" t="n"/>
      <c r="K34" s="1" t="n"/>
      <c r="L34" s="1" t="n"/>
      <c r="M34" s="1" t="n"/>
      <c r="N34" s="1" t="n"/>
      <c r="O34" s="1" t="n"/>
      <c r="P34" s="1" t="n"/>
      <c r="Q34" s="1" t="n"/>
      <c r="R34" s="1" t="n"/>
      <c r="S34" s="1" t="n"/>
      <c r="T34" s="1" t="n"/>
      <c r="U34" s="1" t="n"/>
      <c r="V34" s="1" t="n"/>
      <c r="W34" s="1" t="n"/>
      <c r="X34" s="1" t="n"/>
      <c r="Y34" s="1" t="n"/>
      <c r="Z34" s="1" t="n"/>
    </row>
    <row r="35">
      <c r="A35" s="1" t="n"/>
      <c r="B35" s="16" t="inlineStr">
        <is>
          <t>2. Proses Aktivan konten bisa dilakukan setelah laporan hasil pengecekan dikirim</t>
        </is>
      </c>
      <c r="C35" s="1" t="n"/>
      <c r="D35" s="1" t="n"/>
      <c r="E35" s="1" t="n"/>
      <c r="F35" s="1" t="n"/>
      <c r="G35" s="1" t="n"/>
      <c r="H35" s="1" t="n"/>
      <c r="I35" s="1" t="n"/>
      <c r="J35" s="1" t="n"/>
      <c r="K35" s="1" t="n"/>
      <c r="L35" s="1" t="n"/>
      <c r="M35" s="1" t="n"/>
      <c r="N35" s="1" t="n"/>
      <c r="O35" s="1" t="n"/>
      <c r="P35" s="1" t="n"/>
      <c r="Q35" s="1" t="n"/>
      <c r="R35" s="1" t="n"/>
      <c r="S35" s="1" t="n"/>
      <c r="T35" s="1" t="n"/>
      <c r="U35" s="1" t="n"/>
      <c r="V35" s="1" t="n"/>
      <c r="W35" s="1" t="n"/>
      <c r="X35" s="1" t="n"/>
      <c r="Y35" s="1" t="n"/>
      <c r="Z35" s="1" t="n"/>
    </row>
    <row r="36">
      <c r="A36" s="1" t="n"/>
      <c r="B36" s="16" t="inlineStr">
        <is>
          <t>3. Proses Aktivasi konten 1-2 hari kerja per 500 judul setelah form pengajuan pengaktifan konten masuk</t>
        </is>
      </c>
      <c r="C36" s="1" t="n"/>
      <c r="D36" s="1" t="n"/>
      <c r="E36" s="1" t="n"/>
      <c r="F36" s="1" t="n"/>
      <c r="G36" s="1" t="n"/>
      <c r="H36" s="1" t="n"/>
      <c r="I36" s="1" t="n"/>
      <c r="J36" s="1" t="n"/>
      <c r="K36" s="1" t="n"/>
      <c r="L36" s="1" t="n"/>
      <c r="M36" s="1" t="n"/>
      <c r="N36" s="1" t="n"/>
      <c r="O36" s="1" t="n"/>
      <c r="P36" s="1" t="n"/>
      <c r="Q36" s="1" t="n"/>
      <c r="R36" s="1" t="n"/>
      <c r="S36" s="1" t="n"/>
      <c r="T36" s="1" t="n"/>
      <c r="U36" s="1" t="n"/>
      <c r="V36" s="1" t="n"/>
      <c r="W36" s="1" t="n"/>
      <c r="X36" s="1" t="n"/>
      <c r="Y36" s="1" t="n"/>
      <c r="Z36" s="1" t="n"/>
    </row>
    <row r="37">
      <c r="A37" s="1" t="n"/>
      <c r="B37" s="1" t="n"/>
      <c r="C37" s="1" t="n"/>
      <c r="D37" s="1" t="n"/>
      <c r="E37" s="1" t="n"/>
      <c r="F37" s="1" t="n"/>
      <c r="G37" s="1" t="n"/>
      <c r="H37" s="1" t="n"/>
      <c r="I37" s="1" t="n"/>
      <c r="J37" s="1" t="n"/>
      <c r="K37" s="1" t="n"/>
      <c r="L37" s="1" t="n"/>
      <c r="M37" s="1" t="n"/>
      <c r="N37" s="1" t="n"/>
      <c r="O37" s="1" t="n"/>
      <c r="P37" s="1" t="n"/>
      <c r="Q37" s="1" t="n"/>
      <c r="R37" s="1" t="n"/>
      <c r="S37" s="1" t="n"/>
      <c r="T37" s="1" t="n"/>
      <c r="U37" s="1" t="n"/>
      <c r="V37" s="1" t="n"/>
      <c r="W37" s="1" t="n"/>
      <c r="X37" s="1" t="n"/>
      <c r="Y37" s="1" t="n"/>
      <c r="Z37" s="1" t="n"/>
    </row>
    <row r="38">
      <c r="A38" s="1" t="inlineStr">
        <is>
          <t>Dengan ini untuk dapat dilakukan pengecekan katalog hasil seleksi (telampir) kemudian dapat dilajukan</t>
        </is>
      </c>
      <c r="B38" s="1" t="n"/>
      <c r="C38" s="1" t="n"/>
      <c r="D38" s="1" t="n"/>
      <c r="E38" s="1" t="n"/>
      <c r="F38" s="1" t="n"/>
      <c r="G38" s="1" t="n"/>
      <c r="H38" s="1" t="n"/>
      <c r="I38" s="1" t="n"/>
      <c r="J38" s="1" t="n"/>
      <c r="K38" s="1" t="n"/>
      <c r="L38" s="1" t="n"/>
      <c r="M38" s="1" t="n"/>
      <c r="N38" s="1" t="n"/>
      <c r="O38" s="1" t="n"/>
      <c r="P38" s="1" t="n"/>
      <c r="Q38" s="1" t="n"/>
      <c r="R38" s="1" t="n"/>
      <c r="S38" s="1" t="n"/>
      <c r="T38" s="1" t="n"/>
      <c r="U38" s="1" t="n"/>
      <c r="V38" s="1" t="n"/>
      <c r="W38" s="1" t="n"/>
      <c r="X38" s="1" t="n"/>
      <c r="Y38" s="1" t="n"/>
      <c r="Z38" s="1" t="n"/>
    </row>
    <row r="39">
      <c r="A39" s="1" t="inlineStr">
        <is>
          <t>untuk diaktifkan di iLibrary dan ePustaka yang sudah disebutkan diatas.</t>
        </is>
      </c>
      <c r="B39" s="1" t="n"/>
      <c r="C39" s="1" t="n"/>
      <c r="D39" s="1" t="n"/>
      <c r="E39" s="1" t="n"/>
      <c r="F39" s="1" t="n"/>
      <c r="G39" s="1" t="n"/>
      <c r="H39" s="1" t="n"/>
      <c r="I39" s="1" t="n"/>
      <c r="J39" s="1" t="n"/>
      <c r="K39" s="1" t="n"/>
      <c r="L39" s="1" t="n"/>
      <c r="M39" s="1" t="n"/>
      <c r="N39" s="1" t="n"/>
      <c r="O39" s="1" t="n"/>
      <c r="P39" s="1" t="n"/>
      <c r="Q39" s="1" t="n"/>
      <c r="R39" s="1" t="n"/>
      <c r="S39" s="1" t="n"/>
      <c r="T39" s="1" t="n"/>
      <c r="U39" s="1" t="n"/>
      <c r="V39" s="1" t="n"/>
      <c r="W39" s="1" t="n"/>
      <c r="X39" s="1" t="n"/>
      <c r="Y39" s="1" t="n"/>
      <c r="Z39" s="1" t="n"/>
    </row>
    <row r="40">
      <c r="A40" s="1" t="n"/>
      <c r="B40" s="1" t="n"/>
      <c r="C40" s="1" t="n"/>
      <c r="D40" s="1" t="n"/>
      <c r="E40" s="1" t="n"/>
      <c r="F40" s="1" t="n"/>
      <c r="G40" s="1" t="n"/>
      <c r="H40" s="1" t="n"/>
      <c r="I40" s="1" t="n"/>
      <c r="J40" s="1" t="n"/>
      <c r="K40" s="1" t="n"/>
      <c r="L40" s="1" t="n"/>
      <c r="M40" s="1" t="n"/>
      <c r="N40" s="1" t="n"/>
      <c r="O40" s="1" t="n"/>
      <c r="P40" s="1" t="n"/>
      <c r="Q40" s="1" t="n"/>
      <c r="R40" s="1" t="n"/>
      <c r="S40" s="1" t="n"/>
      <c r="T40" s="1" t="n"/>
      <c r="U40" s="1" t="n"/>
      <c r="V40" s="1" t="n"/>
      <c r="W40" s="1" t="n"/>
      <c r="X40" s="1" t="n"/>
      <c r="Y40" s="1" t="n"/>
      <c r="Z40" s="1" t="n"/>
    </row>
    <row r="41">
      <c r="A41" s="1" t="n"/>
      <c r="B41" s="17" t="inlineStr">
        <is>
          <t>Tempat, 1 Januari 2024</t>
        </is>
      </c>
      <c r="C41" s="1" t="n"/>
      <c r="D41" s="1" t="n"/>
      <c r="E41" s="1" t="n"/>
      <c r="F41" s="1" t="n"/>
      <c r="G41" s="1" t="n"/>
      <c r="H41" s="1" t="n"/>
      <c r="I41" s="1" t="n"/>
      <c r="J41" s="1" t="n"/>
      <c r="K41" s="1" t="n"/>
      <c r="L41" s="1" t="n"/>
      <c r="M41" s="1" t="n"/>
      <c r="N41" s="1" t="n"/>
      <c r="O41" s="1" t="n"/>
      <c r="P41" s="1" t="n"/>
      <c r="Q41" s="1" t="n"/>
      <c r="R41" s="1" t="n"/>
      <c r="S41" s="1" t="n"/>
      <c r="T41" s="1" t="n"/>
      <c r="U41" s="1" t="n"/>
      <c r="V41" s="1" t="n"/>
      <c r="W41" s="1" t="n"/>
      <c r="X41" s="1" t="n"/>
      <c r="Y41" s="1" t="n"/>
      <c r="Z41" s="1" t="n"/>
    </row>
    <row r="42">
      <c r="A42" s="1" t="n"/>
      <c r="B42" s="18" t="inlineStr">
        <is>
          <t>Pemohon (PIC)</t>
        </is>
      </c>
      <c r="C42" s="19" t="inlineStr">
        <is>
          <t>Diterima Oleh</t>
        </is>
      </c>
      <c r="D42" s="1" t="n"/>
      <c r="E42" s="1" t="n"/>
      <c r="F42" s="1" t="n"/>
      <c r="G42" s="1" t="n"/>
      <c r="H42" s="1" t="n"/>
      <c r="I42" s="1" t="n"/>
      <c r="J42" s="1" t="n"/>
      <c r="K42" s="1" t="n"/>
      <c r="L42" s="1" t="n"/>
      <c r="M42" s="1" t="n"/>
      <c r="N42" s="1" t="n"/>
      <c r="O42" s="1" t="n"/>
      <c r="P42" s="1" t="n"/>
      <c r="Q42" s="1" t="n"/>
      <c r="R42" s="1" t="n"/>
      <c r="S42" s="1" t="n"/>
      <c r="T42" s="1" t="n"/>
      <c r="U42" s="1" t="n"/>
      <c r="V42" s="1" t="n"/>
      <c r="W42" s="1" t="n"/>
      <c r="X42" s="1" t="n"/>
      <c r="Y42" s="1" t="n"/>
      <c r="Z42" s="1" t="n"/>
    </row>
    <row r="43">
      <c r="A43" s="1" t="n"/>
      <c r="B43" s="18" t="n"/>
      <c r="C43" s="19" t="n"/>
      <c r="D43" s="1" t="n"/>
      <c r="E43" s="1" t="n"/>
      <c r="F43" s="1" t="n"/>
      <c r="G43" s="1" t="n"/>
      <c r="H43" s="1" t="n"/>
      <c r="I43" s="1" t="n"/>
      <c r="J43" s="1" t="n"/>
      <c r="K43" s="1" t="n"/>
      <c r="L43" s="1" t="n"/>
      <c r="M43" s="1" t="n"/>
      <c r="N43" s="1" t="n"/>
      <c r="O43" s="1" t="n"/>
      <c r="P43" s="1" t="n"/>
      <c r="Q43" s="1" t="n"/>
      <c r="R43" s="1" t="n"/>
      <c r="S43" s="1" t="n"/>
      <c r="T43" s="1" t="n"/>
      <c r="U43" s="1" t="n"/>
      <c r="V43" s="1" t="n"/>
      <c r="W43" s="1" t="n"/>
      <c r="X43" s="1" t="n"/>
      <c r="Y43" s="1" t="n"/>
      <c r="Z43" s="1" t="n"/>
    </row>
    <row r="44">
      <c r="A44" s="1" t="n"/>
      <c r="B44" s="18" t="n"/>
      <c r="C44" s="19" t="n"/>
      <c r="D44" s="1" t="n"/>
      <c r="E44" s="1" t="n"/>
      <c r="F44" s="1" t="n"/>
      <c r="G44" s="1" t="n"/>
      <c r="H44" s="1" t="n"/>
      <c r="I44" s="1" t="n"/>
      <c r="J44" s="1" t="n"/>
      <c r="K44" s="1" t="n"/>
      <c r="L44" s="1" t="n"/>
      <c r="M44" s="1" t="n"/>
      <c r="N44" s="1" t="n"/>
      <c r="O44" s="1" t="n"/>
      <c r="P44" s="1" t="n"/>
      <c r="Q44" s="1" t="n"/>
      <c r="R44" s="1" t="n"/>
      <c r="S44" s="1" t="n"/>
      <c r="T44" s="1" t="n"/>
      <c r="U44" s="1" t="n"/>
      <c r="V44" s="1" t="n"/>
      <c r="W44" s="1" t="n"/>
      <c r="X44" s="1" t="n"/>
      <c r="Y44" s="1" t="n"/>
      <c r="Z44" s="1" t="n"/>
    </row>
    <row r="45">
      <c r="A45" s="1" t="n"/>
      <c r="B45" s="18" t="n"/>
      <c r="C45" s="19" t="n"/>
      <c r="D45" s="1" t="n"/>
      <c r="E45" s="1" t="n"/>
      <c r="F45" s="1" t="n"/>
      <c r="G45" s="1" t="n"/>
      <c r="H45" s="1" t="n"/>
      <c r="I45" s="1" t="n"/>
      <c r="J45" s="1" t="n"/>
      <c r="K45" s="1" t="n"/>
      <c r="L45" s="1" t="n"/>
      <c r="M45" s="1" t="n"/>
      <c r="N45" s="1" t="n"/>
      <c r="O45" s="1" t="n"/>
      <c r="P45" s="1" t="n"/>
      <c r="Q45" s="1" t="n"/>
      <c r="R45" s="1" t="n"/>
      <c r="S45" s="1" t="n"/>
      <c r="T45" s="1" t="n"/>
      <c r="U45" s="1" t="n"/>
      <c r="V45" s="1" t="n"/>
      <c r="W45" s="1" t="n"/>
      <c r="X45" s="1" t="n"/>
      <c r="Y45" s="1" t="n"/>
      <c r="Z45" s="1" t="n"/>
    </row>
    <row r="46">
      <c r="A46" s="1" t="n"/>
      <c r="B46" s="20" t="inlineStr">
        <is>
          <t>.......................</t>
        </is>
      </c>
      <c r="C46" s="20" t="inlineStr">
        <is>
          <t>.......................</t>
        </is>
      </c>
      <c r="D46" s="1" t="n"/>
      <c r="E46" s="1" t="n"/>
      <c r="F46" s="1" t="n"/>
      <c r="G46" s="1" t="n"/>
      <c r="H46" s="1" t="n"/>
      <c r="I46" s="1" t="n"/>
      <c r="J46" s="1" t="n"/>
      <c r="K46" s="1" t="n"/>
      <c r="L46" s="1" t="n"/>
      <c r="M46" s="1" t="n"/>
      <c r="N46" s="1" t="n"/>
      <c r="O46" s="1" t="n"/>
      <c r="P46" s="1" t="n"/>
      <c r="Q46" s="1" t="n"/>
      <c r="R46" s="1" t="n"/>
      <c r="S46" s="1" t="n"/>
      <c r="T46" s="1" t="n"/>
      <c r="U46" s="1" t="n"/>
      <c r="V46" s="1" t="n"/>
      <c r="W46" s="1" t="n"/>
      <c r="X46" s="1" t="n"/>
      <c r="Y46" s="1" t="n"/>
      <c r="Z46" s="1" t="n"/>
    </row>
    <row r="47">
      <c r="A47" s="1" t="n"/>
      <c r="B47" s="18" t="n"/>
      <c r="C47" s="1" t="n"/>
      <c r="D47" s="1" t="n"/>
      <c r="E47" s="1" t="n"/>
      <c r="F47" s="1" t="n"/>
      <c r="G47" s="1" t="n"/>
      <c r="H47" s="1" t="n"/>
      <c r="I47" s="1" t="n"/>
      <c r="J47" s="1" t="n"/>
      <c r="K47" s="1" t="n"/>
      <c r="L47" s="1" t="n"/>
      <c r="M47" s="1" t="n"/>
      <c r="N47" s="1" t="n"/>
      <c r="O47" s="1" t="n"/>
      <c r="P47" s="1" t="n"/>
      <c r="Q47" s="1" t="n"/>
      <c r="R47" s="1" t="n"/>
      <c r="S47" s="1" t="n"/>
      <c r="T47" s="1" t="n"/>
      <c r="U47" s="1" t="n"/>
      <c r="V47" s="1" t="n"/>
      <c r="W47" s="1" t="n"/>
      <c r="X47" s="1" t="n"/>
      <c r="Y47" s="1" t="n"/>
      <c r="Z47" s="1" t="n"/>
    </row>
    <row r="48">
      <c r="A48" s="1" t="n"/>
      <c r="B48" s="1" t="n"/>
      <c r="C48" s="1" t="n"/>
      <c r="D48" s="1" t="n"/>
      <c r="E48" s="1" t="n"/>
      <c r="F48" s="1" t="n"/>
      <c r="G48" s="1" t="n"/>
      <c r="H48" s="1" t="n"/>
      <c r="I48" s="1" t="n"/>
      <c r="J48" s="1" t="n"/>
      <c r="K48" s="1" t="n"/>
      <c r="L48" s="1" t="n"/>
      <c r="M48" s="1" t="n"/>
      <c r="N48" s="1" t="n"/>
      <c r="O48" s="1" t="n"/>
      <c r="P48" s="1" t="n"/>
      <c r="Q48" s="1" t="n"/>
      <c r="R48" s="1" t="n"/>
      <c r="S48" s="1" t="n"/>
      <c r="T48" s="1" t="n"/>
      <c r="U48" s="1" t="n"/>
      <c r="V48" s="1" t="n"/>
      <c r="W48" s="1" t="n"/>
      <c r="X48" s="1" t="n"/>
      <c r="Y48" s="1" t="n"/>
      <c r="Z48" s="1" t="n"/>
    </row>
    <row r="49">
      <c r="A49" s="1" t="n"/>
      <c r="B49" s="1" t="n"/>
      <c r="C49" s="1" t="n"/>
      <c r="D49" s="1" t="n"/>
      <c r="E49" s="1" t="n"/>
      <c r="F49" s="1" t="n"/>
      <c r="G49" s="1" t="n"/>
      <c r="H49" s="1" t="n"/>
      <c r="I49" s="1" t="n"/>
      <c r="J49" s="1" t="n"/>
      <c r="K49" s="1" t="n"/>
      <c r="L49" s="1" t="n"/>
      <c r="M49" s="1" t="n"/>
      <c r="N49" s="1" t="n"/>
      <c r="O49" s="1" t="n"/>
      <c r="P49" s="1" t="n"/>
      <c r="Q49" s="1" t="n"/>
      <c r="R49" s="1" t="n"/>
      <c r="S49" s="1" t="n"/>
      <c r="T49" s="1" t="n"/>
      <c r="U49" s="1" t="n"/>
      <c r="V49" s="1" t="n"/>
      <c r="W49" s="1" t="n"/>
      <c r="X49" s="1" t="n"/>
      <c r="Y49" s="1" t="n"/>
      <c r="Z49" s="1" t="n"/>
    </row>
    <row r="50">
      <c r="A50" s="1" t="n"/>
      <c r="B50" s="1" t="n"/>
      <c r="C50" s="1" t="n"/>
      <c r="D50" s="1" t="n"/>
      <c r="E50" s="1" t="n"/>
      <c r="F50" s="1" t="n"/>
      <c r="G50" s="1" t="n"/>
      <c r="H50" s="1" t="n"/>
      <c r="I50" s="1" t="n"/>
      <c r="J50" s="1" t="n"/>
      <c r="K50" s="1" t="n"/>
      <c r="L50" s="1" t="n"/>
      <c r="M50" s="1" t="n"/>
      <c r="N50" s="1" t="n"/>
      <c r="O50" s="1" t="n"/>
      <c r="P50" s="1" t="n"/>
      <c r="Q50" s="1" t="n"/>
      <c r="R50" s="1" t="n"/>
      <c r="S50" s="1" t="n"/>
      <c r="T50" s="1" t="n"/>
      <c r="U50" s="1" t="n"/>
      <c r="V50" s="1" t="n"/>
      <c r="W50" s="1" t="n"/>
      <c r="X50" s="1" t="n"/>
      <c r="Y50" s="1" t="n"/>
      <c r="Z50" s="1" t="n"/>
    </row>
    <row r="51">
      <c r="A51" s="1" t="n"/>
      <c r="B51" s="1" t="n"/>
      <c r="C51" s="1" t="n"/>
      <c r="D51" s="1" t="n"/>
      <c r="E51" s="1" t="n"/>
      <c r="F51" s="1" t="n"/>
      <c r="G51" s="1" t="n"/>
      <c r="H51" s="1" t="n"/>
      <c r="I51" s="1" t="n"/>
      <c r="J51" s="1" t="n"/>
      <c r="K51" s="1" t="n"/>
      <c r="L51" s="1" t="n"/>
      <c r="M51" s="1" t="n"/>
      <c r="N51" s="1" t="n"/>
      <c r="O51" s="1" t="n"/>
      <c r="P51" s="1" t="n"/>
      <c r="Q51" s="1" t="n"/>
      <c r="R51" s="1" t="n"/>
      <c r="S51" s="1" t="n"/>
      <c r="T51" s="1" t="n"/>
      <c r="U51" s="1" t="n"/>
      <c r="V51" s="1" t="n"/>
      <c r="W51" s="1" t="n"/>
      <c r="X51" s="1" t="n"/>
      <c r="Y51" s="1" t="n"/>
      <c r="Z51" s="1" t="n"/>
    </row>
    <row r="52">
      <c r="A52" s="1" t="n"/>
      <c r="B52" s="1" t="n"/>
      <c r="C52" s="1" t="n"/>
      <c r="D52" s="1" t="n"/>
      <c r="E52" s="1" t="n"/>
      <c r="F52" s="1" t="n"/>
      <c r="G52" s="1" t="n"/>
      <c r="H52" s="1" t="n"/>
      <c r="I52" s="1" t="n"/>
      <c r="J52" s="1" t="n"/>
      <c r="K52" s="1" t="n"/>
      <c r="L52" s="1" t="n"/>
      <c r="M52" s="1" t="n"/>
      <c r="N52" s="1" t="n"/>
      <c r="O52" s="1" t="n"/>
      <c r="P52" s="1" t="n"/>
      <c r="Q52" s="1" t="n"/>
      <c r="R52" s="1" t="n"/>
      <c r="S52" s="1" t="n"/>
      <c r="T52" s="1" t="n"/>
      <c r="U52" s="1" t="n"/>
      <c r="V52" s="1" t="n"/>
      <c r="W52" s="1" t="n"/>
      <c r="X52" s="1" t="n"/>
      <c r="Y52" s="1" t="n"/>
      <c r="Z52" s="1" t="n"/>
    </row>
    <row r="53">
      <c r="A53" s="1" t="n"/>
      <c r="B53" s="1" t="n"/>
      <c r="C53" s="1" t="n"/>
      <c r="D53" s="1" t="n"/>
      <c r="E53" s="1" t="n"/>
      <c r="F53" s="1" t="n"/>
      <c r="G53" s="1" t="n"/>
      <c r="H53" s="1" t="n"/>
      <c r="I53" s="1" t="n"/>
      <c r="J53" s="1" t="n"/>
      <c r="K53" s="1" t="n"/>
      <c r="L53" s="1" t="n"/>
      <c r="M53" s="1" t="n"/>
      <c r="N53" s="1" t="n"/>
      <c r="O53" s="1" t="n"/>
      <c r="P53" s="1" t="n"/>
      <c r="Q53" s="1" t="n"/>
      <c r="R53" s="1" t="n"/>
      <c r="S53" s="1" t="n"/>
      <c r="T53" s="1" t="n"/>
      <c r="U53" s="1" t="n"/>
      <c r="V53" s="1" t="n"/>
      <c r="W53" s="1" t="n"/>
      <c r="X53" s="1" t="n"/>
      <c r="Y53" s="1" t="n"/>
      <c r="Z53" s="1" t="n"/>
    </row>
    <row r="54">
      <c r="A54" s="1" t="n"/>
      <c r="B54" s="1" t="n"/>
      <c r="C54" s="1" t="n"/>
      <c r="D54" s="1" t="n"/>
      <c r="E54" s="1" t="n"/>
      <c r="F54" s="1" t="n"/>
      <c r="G54" s="1" t="n"/>
      <c r="H54" s="1" t="n"/>
      <c r="I54" s="1" t="n"/>
      <c r="J54" s="1" t="n"/>
      <c r="K54" s="1" t="n"/>
      <c r="L54" s="1" t="n"/>
      <c r="M54" s="1" t="n"/>
      <c r="N54" s="1" t="n"/>
      <c r="O54" s="1" t="n"/>
      <c r="P54" s="1" t="n"/>
      <c r="Q54" s="1" t="n"/>
      <c r="R54" s="1" t="n"/>
      <c r="S54" s="1" t="n"/>
      <c r="T54" s="1" t="n"/>
      <c r="U54" s="1" t="n"/>
      <c r="V54" s="1" t="n"/>
      <c r="W54" s="1" t="n"/>
      <c r="X54" s="1" t="n"/>
      <c r="Y54" s="1" t="n"/>
      <c r="Z54" s="1" t="n"/>
    </row>
    <row r="55">
      <c r="A55" s="1" t="n"/>
      <c r="B55" s="1" t="n"/>
      <c r="C55" s="1" t="n"/>
      <c r="D55" s="1" t="n"/>
      <c r="E55" s="1" t="n"/>
      <c r="F55" s="1" t="n"/>
      <c r="G55" s="1" t="n"/>
      <c r="H55" s="1" t="n"/>
      <c r="I55" s="1" t="n"/>
      <c r="J55" s="1" t="n"/>
      <c r="K55" s="1" t="n"/>
      <c r="L55" s="1" t="n"/>
      <c r="M55" s="1" t="n"/>
      <c r="N55" s="1" t="n"/>
      <c r="O55" s="1" t="n"/>
      <c r="P55" s="1" t="n"/>
      <c r="Q55" s="1" t="n"/>
      <c r="R55" s="1" t="n"/>
      <c r="S55" s="1" t="n"/>
      <c r="T55" s="1" t="n"/>
      <c r="U55" s="1" t="n"/>
      <c r="V55" s="1" t="n"/>
      <c r="W55" s="1" t="n"/>
      <c r="X55" s="1" t="n"/>
      <c r="Y55" s="1" t="n"/>
      <c r="Z55" s="1" t="n"/>
    </row>
    <row r="56">
      <c r="A56" s="1" t="n"/>
      <c r="B56" s="1" t="n"/>
      <c r="C56" s="1" t="n"/>
      <c r="D56" s="1" t="n"/>
      <c r="E56" s="1" t="n"/>
      <c r="F56" s="1" t="n"/>
      <c r="G56" s="1" t="n"/>
      <c r="H56" s="1" t="n"/>
      <c r="I56" s="1" t="n"/>
      <c r="J56" s="1" t="n"/>
      <c r="K56" s="1" t="n"/>
      <c r="L56" s="1" t="n"/>
      <c r="M56" s="1" t="n"/>
      <c r="N56" s="1" t="n"/>
      <c r="O56" s="1" t="n"/>
      <c r="P56" s="1" t="n"/>
      <c r="Q56" s="1" t="n"/>
      <c r="R56" s="1" t="n"/>
      <c r="S56" s="1" t="n"/>
      <c r="T56" s="1" t="n"/>
      <c r="U56" s="1" t="n"/>
      <c r="V56" s="1" t="n"/>
      <c r="W56" s="1" t="n"/>
      <c r="X56" s="1" t="n"/>
      <c r="Y56" s="1" t="n"/>
      <c r="Z56" s="1" t="n"/>
    </row>
    <row r="57">
      <c r="A57" s="1" t="n"/>
      <c r="B57" s="1" t="n"/>
      <c r="C57" s="1" t="n"/>
      <c r="D57" s="1" t="n"/>
      <c r="E57" s="1" t="n"/>
      <c r="F57" s="1" t="n"/>
      <c r="G57" s="1" t="n"/>
      <c r="H57" s="1" t="n"/>
      <c r="I57" s="1" t="n"/>
      <c r="J57" s="1" t="n"/>
      <c r="K57" s="1" t="n"/>
      <c r="L57" s="1" t="n"/>
      <c r="M57" s="1" t="n"/>
      <c r="N57" s="1" t="n"/>
      <c r="O57" s="1" t="n"/>
      <c r="P57" s="1" t="n"/>
      <c r="Q57" s="1" t="n"/>
      <c r="R57" s="1" t="n"/>
      <c r="S57" s="1" t="n"/>
      <c r="T57" s="1" t="n"/>
      <c r="U57" s="1" t="n"/>
      <c r="V57" s="1" t="n"/>
      <c r="W57" s="1" t="n"/>
      <c r="X57" s="1" t="n"/>
      <c r="Y57" s="1" t="n"/>
      <c r="Z57" s="1" t="n"/>
    </row>
    <row r="58">
      <c r="A58" s="1" t="n"/>
      <c r="B58" s="1" t="n"/>
      <c r="C58" s="1" t="n"/>
      <c r="D58" s="1" t="n"/>
      <c r="E58" s="1" t="n"/>
      <c r="F58" s="1" t="n"/>
      <c r="G58" s="1" t="n"/>
      <c r="H58" s="1" t="n"/>
      <c r="I58" s="1" t="n"/>
      <c r="J58" s="1" t="n"/>
      <c r="K58" s="1" t="n"/>
      <c r="L58" s="1" t="n"/>
      <c r="M58" s="1" t="n"/>
      <c r="N58" s="1" t="n"/>
      <c r="O58" s="1" t="n"/>
      <c r="P58" s="1" t="n"/>
      <c r="Q58" s="1" t="n"/>
      <c r="R58" s="1" t="n"/>
      <c r="S58" s="1" t="n"/>
      <c r="T58" s="1" t="n"/>
      <c r="U58" s="1" t="n"/>
      <c r="V58" s="1" t="n"/>
      <c r="W58" s="1" t="n"/>
      <c r="X58" s="1" t="n"/>
      <c r="Y58" s="1" t="n"/>
      <c r="Z58" s="1" t="n"/>
    </row>
    <row r="59">
      <c r="A59" s="1" t="n"/>
      <c r="B59" s="1" t="n"/>
      <c r="C59" s="1" t="n"/>
      <c r="D59" s="1" t="n"/>
      <c r="E59" s="1" t="n"/>
      <c r="F59" s="1" t="n"/>
      <c r="G59" s="1" t="n"/>
      <c r="H59" s="1" t="n"/>
      <c r="I59" s="1" t="n"/>
      <c r="J59" s="1" t="n"/>
      <c r="K59" s="1" t="n"/>
      <c r="L59" s="1" t="n"/>
      <c r="M59" s="1" t="n"/>
      <c r="N59" s="1" t="n"/>
      <c r="O59" s="1" t="n"/>
      <c r="P59" s="1" t="n"/>
      <c r="Q59" s="1" t="n"/>
      <c r="R59" s="1" t="n"/>
      <c r="S59" s="1" t="n"/>
      <c r="T59" s="1" t="n"/>
      <c r="U59" s="1" t="n"/>
      <c r="V59" s="1" t="n"/>
      <c r="W59" s="1" t="n"/>
      <c r="X59" s="1" t="n"/>
      <c r="Y59" s="1" t="n"/>
      <c r="Z59" s="1" t="n"/>
    </row>
    <row r="60">
      <c r="A60" s="1" t="n"/>
      <c r="B60" s="1" t="n"/>
      <c r="C60" s="1" t="n"/>
      <c r="D60" s="1" t="n"/>
      <c r="E60" s="1" t="n"/>
      <c r="F60" s="1" t="n"/>
      <c r="G60" s="1" t="n"/>
      <c r="H60" s="1" t="n"/>
      <c r="I60" s="1" t="n"/>
      <c r="J60" s="1" t="n"/>
      <c r="K60" s="1" t="n"/>
      <c r="L60" s="1" t="n"/>
      <c r="M60" s="1" t="n"/>
      <c r="N60" s="1" t="n"/>
      <c r="O60" s="1" t="n"/>
      <c r="P60" s="1" t="n"/>
      <c r="Q60" s="1" t="n"/>
      <c r="R60" s="1" t="n"/>
      <c r="S60" s="1" t="n"/>
      <c r="T60" s="1" t="n"/>
      <c r="U60" s="1" t="n"/>
      <c r="V60" s="1" t="n"/>
      <c r="W60" s="1" t="n"/>
      <c r="X60" s="1" t="n"/>
      <c r="Y60" s="1" t="n"/>
      <c r="Z60" s="1" t="n"/>
    </row>
    <row r="61">
      <c r="A61" s="1" t="n"/>
      <c r="B61" s="1" t="n"/>
      <c r="C61" s="1" t="n"/>
      <c r="D61" s="1" t="n"/>
      <c r="E61" s="1" t="n"/>
      <c r="F61" s="1" t="n"/>
      <c r="G61" s="1" t="n"/>
      <c r="H61" s="1" t="n"/>
      <c r="I61" s="1" t="n"/>
      <c r="J61" s="1" t="n"/>
      <c r="K61" s="1" t="n"/>
      <c r="L61" s="1" t="n"/>
      <c r="M61" s="1" t="n"/>
      <c r="N61" s="1" t="n"/>
      <c r="O61" s="1" t="n"/>
      <c r="P61" s="1" t="n"/>
      <c r="Q61" s="1" t="n"/>
      <c r="R61" s="1" t="n"/>
      <c r="S61" s="1" t="n"/>
      <c r="T61" s="1" t="n"/>
      <c r="U61" s="1" t="n"/>
      <c r="V61" s="1" t="n"/>
      <c r="W61" s="1" t="n"/>
      <c r="X61" s="1" t="n"/>
      <c r="Y61" s="1" t="n"/>
      <c r="Z61" s="1" t="n"/>
    </row>
    <row r="62">
      <c r="A62" s="1" t="n"/>
      <c r="B62" s="1" t="n"/>
      <c r="C62" s="1" t="n"/>
      <c r="D62" s="1" t="n"/>
      <c r="E62" s="1" t="n"/>
      <c r="F62" s="1" t="n"/>
      <c r="G62" s="1" t="n"/>
      <c r="H62" s="1" t="n"/>
      <c r="I62" s="1" t="n"/>
      <c r="J62" s="1" t="n"/>
      <c r="K62" s="1" t="n"/>
      <c r="L62" s="1" t="n"/>
      <c r="M62" s="1" t="n"/>
      <c r="N62" s="1" t="n"/>
      <c r="O62" s="1" t="n"/>
      <c r="P62" s="1" t="n"/>
      <c r="Q62" s="1" t="n"/>
      <c r="R62" s="1" t="n"/>
      <c r="S62" s="1" t="n"/>
      <c r="T62" s="1" t="n"/>
      <c r="U62" s="1" t="n"/>
      <c r="V62" s="1" t="n"/>
      <c r="W62" s="1" t="n"/>
      <c r="X62" s="1" t="n"/>
      <c r="Y62" s="1" t="n"/>
      <c r="Z62" s="1" t="n"/>
    </row>
    <row r="63">
      <c r="A63" s="1" t="n"/>
      <c r="B63" s="1" t="n"/>
      <c r="C63" s="1" t="n"/>
      <c r="D63" s="1" t="n"/>
      <c r="E63" s="1" t="n"/>
      <c r="F63" s="1" t="n"/>
      <c r="G63" s="1" t="n"/>
      <c r="H63" s="1" t="n"/>
      <c r="I63" s="1" t="n"/>
      <c r="J63" s="1" t="n"/>
      <c r="K63" s="1" t="n"/>
      <c r="L63" s="1" t="n"/>
      <c r="M63" s="1" t="n"/>
      <c r="N63" s="1" t="n"/>
      <c r="O63" s="1" t="n"/>
      <c r="P63" s="1" t="n"/>
      <c r="Q63" s="1" t="n"/>
      <c r="R63" s="1" t="n"/>
      <c r="S63" s="1" t="n"/>
      <c r="T63" s="1" t="n"/>
      <c r="U63" s="1" t="n"/>
      <c r="V63" s="1" t="n"/>
      <c r="W63" s="1" t="n"/>
      <c r="X63" s="1" t="n"/>
      <c r="Y63" s="1" t="n"/>
      <c r="Z63" s="1" t="n"/>
    </row>
    <row r="64">
      <c r="A64" s="1" t="n"/>
      <c r="B64" s="1" t="n"/>
      <c r="C64" s="1" t="n"/>
      <c r="D64" s="1" t="n"/>
      <c r="E64" s="1" t="n"/>
      <c r="F64" s="1" t="n"/>
      <c r="G64" s="1" t="n"/>
      <c r="H64" s="1" t="n"/>
      <c r="I64" s="1" t="n"/>
      <c r="J64" s="1" t="n"/>
      <c r="K64" s="1" t="n"/>
      <c r="L64" s="1" t="n"/>
      <c r="M64" s="1" t="n"/>
      <c r="N64" s="1" t="n"/>
      <c r="O64" s="1" t="n"/>
      <c r="P64" s="1" t="n"/>
      <c r="Q64" s="1" t="n"/>
      <c r="R64" s="1" t="n"/>
      <c r="S64" s="1" t="n"/>
      <c r="T64" s="1" t="n"/>
      <c r="U64" s="1" t="n"/>
      <c r="V64" s="1" t="n"/>
      <c r="W64" s="1" t="n"/>
      <c r="X64" s="1" t="n"/>
      <c r="Y64" s="1" t="n"/>
      <c r="Z64" s="1" t="n"/>
    </row>
    <row r="65">
      <c r="A65" s="1" t="n"/>
      <c r="B65" s="1" t="n"/>
      <c r="C65" s="1" t="n"/>
      <c r="D65" s="1" t="n"/>
      <c r="E65" s="1" t="n"/>
      <c r="F65" s="1" t="n"/>
      <c r="G65" s="1" t="n"/>
      <c r="H65" s="1" t="n"/>
      <c r="I65" s="1" t="n"/>
      <c r="J65" s="1" t="n"/>
      <c r="K65" s="1" t="n"/>
      <c r="L65" s="1" t="n"/>
      <c r="M65" s="1" t="n"/>
      <c r="N65" s="1" t="n"/>
      <c r="O65" s="1" t="n"/>
      <c r="P65" s="1" t="n"/>
      <c r="Q65" s="1" t="n"/>
      <c r="R65" s="1" t="n"/>
      <c r="S65" s="1" t="n"/>
      <c r="T65" s="1" t="n"/>
      <c r="U65" s="1" t="n"/>
      <c r="V65" s="1" t="n"/>
      <c r="W65" s="1" t="n"/>
      <c r="X65" s="1" t="n"/>
      <c r="Y65" s="1" t="n"/>
      <c r="Z65" s="1" t="n"/>
    </row>
    <row r="66">
      <c r="A66" s="1" t="n"/>
      <c r="B66" s="1" t="n"/>
      <c r="C66" s="1" t="n"/>
      <c r="D66" s="1" t="n"/>
      <c r="E66" s="1" t="n"/>
      <c r="F66" s="1" t="n"/>
      <c r="G66" s="1" t="n"/>
      <c r="H66" s="1" t="n"/>
      <c r="I66" s="1" t="n"/>
      <c r="J66" s="1" t="n"/>
      <c r="K66" s="1" t="n"/>
      <c r="L66" s="1" t="n"/>
      <c r="M66" s="1" t="n"/>
      <c r="N66" s="1" t="n"/>
      <c r="O66" s="1" t="n"/>
      <c r="P66" s="1" t="n"/>
      <c r="Q66" s="1" t="n"/>
      <c r="R66" s="1" t="n"/>
      <c r="S66" s="1" t="n"/>
      <c r="T66" s="1" t="n"/>
      <c r="U66" s="1" t="n"/>
      <c r="V66" s="1" t="n"/>
      <c r="W66" s="1" t="n"/>
      <c r="X66" s="1" t="n"/>
      <c r="Y66" s="1" t="n"/>
      <c r="Z66" s="1" t="n"/>
    </row>
    <row r="67">
      <c r="A67" s="1" t="n"/>
      <c r="B67" s="1" t="n"/>
      <c r="C67" s="1" t="n"/>
      <c r="D67" s="1" t="n"/>
      <c r="E67" s="1" t="n"/>
      <c r="F67" s="1" t="n"/>
      <c r="G67" s="1" t="n"/>
      <c r="H67" s="1" t="n"/>
      <c r="I67" s="1" t="n"/>
      <c r="J67" s="1" t="n"/>
      <c r="K67" s="1" t="n"/>
      <c r="L67" s="1" t="n"/>
      <c r="M67" s="1" t="n"/>
      <c r="N67" s="1" t="n"/>
      <c r="O67" s="1" t="n"/>
      <c r="P67" s="1" t="n"/>
      <c r="Q67" s="1" t="n"/>
      <c r="R67" s="1" t="n"/>
      <c r="S67" s="1" t="n"/>
      <c r="T67" s="1" t="n"/>
      <c r="U67" s="1" t="n"/>
      <c r="V67" s="1" t="n"/>
      <c r="W67" s="1" t="n"/>
      <c r="X67" s="1" t="n"/>
      <c r="Y67" s="1" t="n"/>
      <c r="Z67" s="1" t="n"/>
    </row>
    <row r="68">
      <c r="A68" s="1" t="n"/>
      <c r="B68" s="1" t="n"/>
      <c r="C68" s="1" t="n"/>
      <c r="D68" s="1" t="n"/>
      <c r="E68" s="1" t="n"/>
      <c r="F68" s="1" t="n"/>
      <c r="G68" s="1" t="n"/>
      <c r="H68" s="1" t="n"/>
      <c r="I68" s="1" t="n"/>
      <c r="J68" s="1" t="n"/>
      <c r="K68" s="1" t="n"/>
      <c r="L68" s="1" t="n"/>
      <c r="M68" s="1" t="n"/>
      <c r="N68" s="1" t="n"/>
      <c r="O68" s="1" t="n"/>
      <c r="P68" s="1" t="n"/>
      <c r="Q68" s="1" t="n"/>
      <c r="R68" s="1" t="n"/>
      <c r="S68" s="1" t="n"/>
      <c r="T68" s="1" t="n"/>
      <c r="U68" s="1" t="n"/>
      <c r="V68" s="1" t="n"/>
      <c r="W68" s="1" t="n"/>
      <c r="X68" s="1" t="n"/>
      <c r="Y68" s="1" t="n"/>
      <c r="Z68" s="1" t="n"/>
    </row>
    <row r="69">
      <c r="A69" s="1" t="n"/>
      <c r="B69" s="1" t="n"/>
      <c r="C69" s="1" t="n"/>
      <c r="D69" s="1" t="n"/>
      <c r="E69" s="1" t="n"/>
      <c r="F69" s="1" t="n"/>
      <c r="G69" s="1" t="n"/>
      <c r="H69" s="1" t="n"/>
      <c r="I69" s="1" t="n"/>
      <c r="J69" s="1" t="n"/>
      <c r="K69" s="1" t="n"/>
      <c r="L69" s="1" t="n"/>
      <c r="M69" s="1" t="n"/>
      <c r="N69" s="1" t="n"/>
      <c r="O69" s="1" t="n"/>
      <c r="P69" s="1" t="n"/>
      <c r="Q69" s="1" t="n"/>
      <c r="R69" s="1" t="n"/>
      <c r="S69" s="1" t="n"/>
      <c r="T69" s="1" t="n"/>
      <c r="U69" s="1" t="n"/>
      <c r="V69" s="1" t="n"/>
      <c r="W69" s="1" t="n"/>
      <c r="X69" s="1" t="n"/>
      <c r="Y69" s="1" t="n"/>
      <c r="Z69" s="1" t="n"/>
    </row>
    <row r="70">
      <c r="A70" s="1" t="n"/>
      <c r="B70" s="1" t="n"/>
      <c r="C70" s="1" t="n"/>
      <c r="D70" s="1" t="n"/>
      <c r="E70" s="1" t="n"/>
      <c r="F70" s="1" t="n"/>
      <c r="G70" s="1" t="n"/>
      <c r="H70" s="1" t="n"/>
      <c r="I70" s="1" t="n"/>
      <c r="J70" s="1" t="n"/>
      <c r="K70" s="1" t="n"/>
      <c r="L70" s="1" t="n"/>
      <c r="M70" s="1" t="n"/>
      <c r="N70" s="1" t="n"/>
      <c r="O70" s="1" t="n"/>
      <c r="P70" s="1" t="n"/>
      <c r="Q70" s="1" t="n"/>
      <c r="R70" s="1" t="n"/>
      <c r="S70" s="1" t="n"/>
      <c r="T70" s="1" t="n"/>
      <c r="U70" s="1" t="n"/>
      <c r="V70" s="1" t="n"/>
      <c r="W70" s="1" t="n"/>
      <c r="X70" s="1" t="n"/>
      <c r="Y70" s="1" t="n"/>
      <c r="Z70" s="1" t="n"/>
    </row>
    <row r="71">
      <c r="A71" s="1" t="n"/>
      <c r="B71" s="1" t="n"/>
      <c r="C71" s="1" t="n"/>
      <c r="D71" s="1" t="n"/>
      <c r="E71" s="1" t="n"/>
      <c r="F71" s="1" t="n"/>
      <c r="G71" s="1" t="n"/>
      <c r="H71" s="1" t="n"/>
      <c r="I71" s="1" t="n"/>
      <c r="J71" s="1" t="n"/>
      <c r="K71" s="1" t="n"/>
      <c r="L71" s="1" t="n"/>
      <c r="M71" s="1" t="n"/>
      <c r="N71" s="1" t="n"/>
      <c r="O71" s="1" t="n"/>
      <c r="P71" s="1" t="n"/>
      <c r="Q71" s="1" t="n"/>
      <c r="R71" s="1" t="n"/>
      <c r="S71" s="1" t="n"/>
      <c r="T71" s="1" t="n"/>
      <c r="U71" s="1" t="n"/>
      <c r="V71" s="1" t="n"/>
      <c r="W71" s="1" t="n"/>
      <c r="X71" s="1" t="n"/>
      <c r="Y71" s="1" t="n"/>
      <c r="Z71" s="1" t="n"/>
    </row>
    <row r="72">
      <c r="A72" s="1" t="n"/>
      <c r="B72" s="1" t="n"/>
      <c r="C72" s="1" t="n"/>
      <c r="D72" s="1" t="n"/>
      <c r="E72" s="1" t="n"/>
      <c r="F72" s="1" t="n"/>
      <c r="G72" s="1" t="n"/>
      <c r="H72" s="1" t="n"/>
      <c r="I72" s="1" t="n"/>
      <c r="J72" s="1" t="n"/>
      <c r="K72" s="1" t="n"/>
      <c r="L72" s="1" t="n"/>
      <c r="M72" s="1" t="n"/>
      <c r="N72" s="1" t="n"/>
      <c r="O72" s="1" t="n"/>
      <c r="P72" s="1" t="n"/>
      <c r="Q72" s="1" t="n"/>
      <c r="R72" s="1" t="n"/>
      <c r="S72" s="1" t="n"/>
      <c r="T72" s="1" t="n"/>
      <c r="U72" s="1" t="n"/>
      <c r="V72" s="1" t="n"/>
      <c r="W72" s="1" t="n"/>
      <c r="X72" s="1" t="n"/>
      <c r="Y72" s="1" t="n"/>
      <c r="Z72" s="1" t="n"/>
    </row>
    <row r="73">
      <c r="A73" s="1" t="n"/>
      <c r="B73" s="1" t="n"/>
      <c r="C73" s="1" t="n"/>
      <c r="D73" s="1" t="n"/>
      <c r="E73" s="1" t="n"/>
      <c r="F73" s="1" t="n"/>
      <c r="G73" s="1" t="n"/>
      <c r="H73" s="1" t="n"/>
      <c r="I73" s="1" t="n"/>
      <c r="J73" s="1" t="n"/>
      <c r="K73" s="1" t="n"/>
      <c r="L73" s="1" t="n"/>
      <c r="M73" s="1" t="n"/>
      <c r="N73" s="1" t="n"/>
      <c r="O73" s="1" t="n"/>
      <c r="P73" s="1" t="n"/>
      <c r="Q73" s="1" t="n"/>
      <c r="R73" s="1" t="n"/>
      <c r="S73" s="1" t="n"/>
      <c r="T73" s="1" t="n"/>
      <c r="U73" s="1" t="n"/>
      <c r="V73" s="1" t="n"/>
      <c r="W73" s="1" t="n"/>
      <c r="X73" s="1" t="n"/>
      <c r="Y73" s="1" t="n"/>
      <c r="Z73" s="1" t="n"/>
    </row>
    <row r="74">
      <c r="A74" s="1" t="n"/>
      <c r="B74" s="1" t="n"/>
      <c r="C74" s="1" t="n"/>
      <c r="D74" s="1" t="n"/>
      <c r="E74" s="1" t="n"/>
      <c r="F74" s="1" t="n"/>
      <c r="G74" s="1" t="n"/>
      <c r="H74" s="1" t="n"/>
      <c r="I74" s="1" t="n"/>
      <c r="J74" s="1" t="n"/>
      <c r="K74" s="1" t="n"/>
      <c r="L74" s="1" t="n"/>
      <c r="M74" s="1" t="n"/>
      <c r="N74" s="1" t="n"/>
      <c r="O74" s="1" t="n"/>
      <c r="P74" s="1" t="n"/>
      <c r="Q74" s="1" t="n"/>
      <c r="R74" s="1" t="n"/>
      <c r="S74" s="1" t="n"/>
      <c r="T74" s="1" t="n"/>
      <c r="U74" s="1" t="n"/>
      <c r="V74" s="1" t="n"/>
      <c r="W74" s="1" t="n"/>
      <c r="X74" s="1" t="n"/>
      <c r="Y74" s="1" t="n"/>
      <c r="Z74" s="1" t="n"/>
    </row>
    <row r="75">
      <c r="A75" s="1" t="n"/>
      <c r="B75" s="1" t="n"/>
      <c r="C75" s="1" t="n"/>
      <c r="D75" s="1" t="n"/>
      <c r="E75" s="1" t="n"/>
      <c r="F75" s="1" t="n"/>
      <c r="G75" s="1" t="n"/>
      <c r="H75" s="1" t="n"/>
      <c r="I75" s="1" t="n"/>
      <c r="J75" s="1" t="n"/>
      <c r="K75" s="1" t="n"/>
      <c r="L75" s="1" t="n"/>
      <c r="M75" s="1" t="n"/>
      <c r="N75" s="1" t="n"/>
      <c r="O75" s="1" t="n"/>
      <c r="P75" s="1" t="n"/>
      <c r="Q75" s="1" t="n"/>
      <c r="R75" s="1" t="n"/>
      <c r="S75" s="1" t="n"/>
      <c r="T75" s="1" t="n"/>
      <c r="U75" s="1" t="n"/>
      <c r="V75" s="1" t="n"/>
      <c r="W75" s="1" t="n"/>
      <c r="X75" s="1" t="n"/>
      <c r="Y75" s="1" t="n"/>
      <c r="Z75" s="1" t="n"/>
    </row>
    <row r="76">
      <c r="A76" s="1" t="n"/>
      <c r="B76" s="1" t="n"/>
      <c r="C76" s="1" t="n"/>
      <c r="D76" s="1" t="n"/>
      <c r="E76" s="1" t="n"/>
      <c r="F76" s="1" t="n"/>
      <c r="G76" s="1" t="n"/>
      <c r="H76" s="1" t="n"/>
      <c r="I76" s="1" t="n"/>
      <c r="J76" s="1" t="n"/>
      <c r="K76" s="1" t="n"/>
      <c r="L76" s="1" t="n"/>
      <c r="M76" s="1" t="n"/>
      <c r="N76" s="1" t="n"/>
      <c r="O76" s="1" t="n"/>
      <c r="P76" s="1" t="n"/>
      <c r="Q76" s="1" t="n"/>
      <c r="R76" s="1" t="n"/>
      <c r="S76" s="1" t="n"/>
      <c r="T76" s="1" t="n"/>
      <c r="U76" s="1" t="n"/>
      <c r="V76" s="1" t="n"/>
      <c r="W76" s="1" t="n"/>
      <c r="X76" s="1" t="n"/>
      <c r="Y76" s="1" t="n"/>
      <c r="Z76" s="1" t="n"/>
    </row>
    <row r="77">
      <c r="A77" s="1" t="n"/>
      <c r="B77" s="1" t="n"/>
      <c r="C77" s="1" t="n"/>
      <c r="D77" s="1" t="n"/>
      <c r="E77" s="1" t="n"/>
      <c r="F77" s="1" t="n"/>
      <c r="G77" s="1" t="n"/>
      <c r="H77" s="1" t="n"/>
      <c r="I77" s="1" t="n"/>
      <c r="J77" s="1" t="n"/>
      <c r="K77" s="1" t="n"/>
      <c r="L77" s="1" t="n"/>
      <c r="M77" s="1" t="n"/>
      <c r="N77" s="1" t="n"/>
      <c r="O77" s="1" t="n"/>
      <c r="P77" s="1" t="n"/>
      <c r="Q77" s="1" t="n"/>
      <c r="R77" s="1" t="n"/>
      <c r="S77" s="1" t="n"/>
      <c r="T77" s="1" t="n"/>
      <c r="U77" s="1" t="n"/>
      <c r="V77" s="1" t="n"/>
      <c r="W77" s="1" t="n"/>
      <c r="X77" s="1" t="n"/>
      <c r="Y77" s="1" t="n"/>
      <c r="Z77" s="1" t="n"/>
    </row>
    <row r="78">
      <c r="A78" s="1" t="n"/>
      <c r="B78" s="1" t="n"/>
      <c r="C78" s="1" t="n"/>
      <c r="D78" s="1" t="n"/>
      <c r="E78" s="1" t="n"/>
      <c r="F78" s="1" t="n"/>
      <c r="G78" s="1" t="n"/>
      <c r="H78" s="1" t="n"/>
      <c r="I78" s="1" t="n"/>
      <c r="J78" s="1" t="n"/>
      <c r="K78" s="1" t="n"/>
      <c r="L78" s="1" t="n"/>
      <c r="M78" s="1" t="n"/>
      <c r="N78" s="1" t="n"/>
      <c r="O78" s="1" t="n"/>
      <c r="P78" s="1" t="n"/>
      <c r="Q78" s="1" t="n"/>
      <c r="R78" s="1" t="n"/>
      <c r="S78" s="1" t="n"/>
      <c r="T78" s="1" t="n"/>
      <c r="U78" s="1" t="n"/>
      <c r="V78" s="1" t="n"/>
      <c r="W78" s="1" t="n"/>
      <c r="X78" s="1" t="n"/>
      <c r="Y78" s="1" t="n"/>
      <c r="Z78" s="1" t="n"/>
    </row>
    <row r="79">
      <c r="A79" s="1" t="n"/>
      <c r="B79" s="1" t="n"/>
      <c r="C79" s="1" t="n"/>
      <c r="D79" s="1" t="n"/>
      <c r="E79" s="1" t="n"/>
      <c r="F79" s="1" t="n"/>
      <c r="G79" s="1" t="n"/>
      <c r="H79" s="1" t="n"/>
      <c r="I79" s="1" t="n"/>
      <c r="J79" s="1" t="n"/>
      <c r="K79" s="1" t="n"/>
      <c r="L79" s="1" t="n"/>
      <c r="M79" s="1" t="n"/>
      <c r="N79" s="1" t="n"/>
      <c r="O79" s="1" t="n"/>
      <c r="P79" s="1" t="n"/>
      <c r="Q79" s="1" t="n"/>
      <c r="R79" s="1" t="n"/>
      <c r="S79" s="1" t="n"/>
      <c r="T79" s="1" t="n"/>
      <c r="U79" s="1" t="n"/>
      <c r="V79" s="1" t="n"/>
      <c r="W79" s="1" t="n"/>
      <c r="X79" s="1" t="n"/>
      <c r="Y79" s="1" t="n"/>
      <c r="Z79" s="1" t="n"/>
    </row>
    <row r="80">
      <c r="A80" s="1" t="n"/>
      <c r="B80" s="1" t="n"/>
      <c r="C80" s="1" t="n"/>
      <c r="D80" s="1" t="n"/>
      <c r="E80" s="1" t="n"/>
      <c r="F80" s="1" t="n"/>
      <c r="G80" s="1" t="n"/>
      <c r="H80" s="1" t="n"/>
      <c r="I80" s="1" t="n"/>
      <c r="J80" s="1" t="n"/>
      <c r="K80" s="1" t="n"/>
      <c r="L80" s="1" t="n"/>
      <c r="M80" s="1" t="n"/>
      <c r="N80" s="1" t="n"/>
      <c r="O80" s="1" t="n"/>
      <c r="P80" s="1" t="n"/>
      <c r="Q80" s="1" t="n"/>
      <c r="R80" s="1" t="n"/>
      <c r="S80" s="1" t="n"/>
      <c r="T80" s="1" t="n"/>
      <c r="U80" s="1" t="n"/>
      <c r="V80" s="1" t="n"/>
      <c r="W80" s="1" t="n"/>
      <c r="X80" s="1" t="n"/>
      <c r="Y80" s="1" t="n"/>
      <c r="Z80" s="1" t="n"/>
    </row>
    <row r="81">
      <c r="A81" s="1" t="n"/>
      <c r="B81" s="1" t="n"/>
      <c r="C81" s="1" t="n"/>
      <c r="D81" s="1" t="n"/>
      <c r="E81" s="1" t="n"/>
      <c r="F81" s="1" t="n"/>
      <c r="G81" s="1" t="n"/>
      <c r="H81" s="1" t="n"/>
      <c r="I81" s="1" t="n"/>
      <c r="J81" s="1" t="n"/>
      <c r="K81" s="1" t="n"/>
      <c r="L81" s="1" t="n"/>
      <c r="M81" s="1" t="n"/>
      <c r="N81" s="1" t="n"/>
      <c r="O81" s="1" t="n"/>
      <c r="P81" s="1" t="n"/>
      <c r="Q81" s="1" t="n"/>
      <c r="R81" s="1" t="n"/>
      <c r="S81" s="1" t="n"/>
      <c r="T81" s="1" t="n"/>
      <c r="U81" s="1" t="n"/>
      <c r="V81" s="1" t="n"/>
      <c r="W81" s="1" t="n"/>
      <c r="X81" s="1" t="n"/>
      <c r="Y81" s="1" t="n"/>
      <c r="Z81" s="1" t="n"/>
    </row>
    <row r="82">
      <c r="A82" s="1" t="n"/>
      <c r="B82" s="1" t="n"/>
      <c r="C82" s="1" t="n"/>
      <c r="D82" s="1" t="n"/>
      <c r="E82" s="1" t="n"/>
      <c r="F82" s="1" t="n"/>
      <c r="G82" s="1" t="n"/>
      <c r="H82" s="1" t="n"/>
      <c r="I82" s="1" t="n"/>
      <c r="J82" s="1" t="n"/>
      <c r="K82" s="1" t="n"/>
      <c r="L82" s="1" t="n"/>
      <c r="M82" s="1" t="n"/>
      <c r="N82" s="1" t="n"/>
      <c r="O82" s="1" t="n"/>
      <c r="P82" s="1" t="n"/>
      <c r="Q82" s="1" t="n"/>
      <c r="R82" s="1" t="n"/>
      <c r="S82" s="1" t="n"/>
      <c r="T82" s="1" t="n"/>
      <c r="U82" s="1" t="n"/>
      <c r="V82" s="1" t="n"/>
      <c r="W82" s="1" t="n"/>
      <c r="X82" s="1" t="n"/>
      <c r="Y82" s="1" t="n"/>
      <c r="Z82" s="1" t="n"/>
    </row>
    <row r="83">
      <c r="A83" s="1" t="n"/>
      <c r="B83" s="1" t="n"/>
      <c r="C83" s="1" t="n"/>
      <c r="D83" s="1" t="n"/>
      <c r="E83" s="1" t="n"/>
      <c r="F83" s="1" t="n"/>
      <c r="G83" s="1" t="n"/>
      <c r="H83" s="1" t="n"/>
      <c r="I83" s="1" t="n"/>
      <c r="J83" s="1" t="n"/>
      <c r="K83" s="1" t="n"/>
      <c r="L83" s="1" t="n"/>
      <c r="M83" s="1" t="n"/>
      <c r="N83" s="1" t="n"/>
      <c r="O83" s="1" t="n"/>
      <c r="P83" s="1" t="n"/>
      <c r="Q83" s="1" t="n"/>
      <c r="R83" s="1" t="n"/>
      <c r="S83" s="1" t="n"/>
      <c r="T83" s="1" t="n"/>
      <c r="U83" s="1" t="n"/>
      <c r="V83" s="1" t="n"/>
      <c r="W83" s="1" t="n"/>
      <c r="X83" s="1" t="n"/>
      <c r="Y83" s="1" t="n"/>
      <c r="Z83" s="1" t="n"/>
    </row>
    <row r="84">
      <c r="A84" s="1" t="n"/>
      <c r="B84" s="1" t="n"/>
      <c r="C84" s="1" t="n"/>
      <c r="D84" s="1" t="n"/>
      <c r="E84" s="1" t="n"/>
      <c r="F84" s="1" t="n"/>
      <c r="G84" s="1" t="n"/>
      <c r="H84" s="1" t="n"/>
      <c r="I84" s="1" t="n"/>
      <c r="J84" s="1" t="n"/>
      <c r="K84" s="1" t="n"/>
      <c r="L84" s="1" t="n"/>
      <c r="M84" s="1" t="n"/>
      <c r="N84" s="1" t="n"/>
      <c r="O84" s="1" t="n"/>
      <c r="P84" s="1" t="n"/>
      <c r="Q84" s="1" t="n"/>
      <c r="R84" s="1" t="n"/>
      <c r="S84" s="1" t="n"/>
      <c r="T84" s="1" t="n"/>
      <c r="U84" s="1" t="n"/>
      <c r="V84" s="1" t="n"/>
      <c r="W84" s="1" t="n"/>
      <c r="X84" s="1" t="n"/>
      <c r="Y84" s="1" t="n"/>
      <c r="Z84" s="1" t="n"/>
    </row>
    <row r="85">
      <c r="A85" s="1" t="n"/>
      <c r="B85" s="1" t="n"/>
      <c r="C85" s="1" t="n"/>
      <c r="D85" s="1" t="n"/>
      <c r="E85" s="1" t="n"/>
      <c r="F85" s="1" t="n"/>
      <c r="G85" s="1" t="n"/>
      <c r="H85" s="1" t="n"/>
      <c r="I85" s="1" t="n"/>
      <c r="J85" s="1" t="n"/>
      <c r="K85" s="1" t="n"/>
      <c r="L85" s="1" t="n"/>
      <c r="M85" s="1" t="n"/>
      <c r="N85" s="1" t="n"/>
      <c r="O85" s="1" t="n"/>
      <c r="P85" s="1" t="n"/>
      <c r="Q85" s="1" t="n"/>
      <c r="R85" s="1" t="n"/>
      <c r="S85" s="1" t="n"/>
      <c r="T85" s="1" t="n"/>
      <c r="U85" s="1" t="n"/>
      <c r="V85" s="1" t="n"/>
      <c r="W85" s="1" t="n"/>
      <c r="X85" s="1" t="n"/>
      <c r="Y85" s="1" t="n"/>
      <c r="Z85" s="1" t="n"/>
    </row>
    <row r="86">
      <c r="A86" s="1" t="n"/>
      <c r="B86" s="1" t="n"/>
      <c r="C86" s="1" t="n"/>
      <c r="D86" s="1" t="n"/>
      <c r="E86" s="1" t="n"/>
      <c r="F86" s="1" t="n"/>
      <c r="G86" s="1" t="n"/>
      <c r="H86" s="1" t="n"/>
      <c r="I86" s="1" t="n"/>
      <c r="J86" s="1" t="n"/>
      <c r="K86" s="1" t="n"/>
      <c r="L86" s="1" t="n"/>
      <c r="M86" s="1" t="n"/>
      <c r="N86" s="1" t="n"/>
      <c r="O86" s="1" t="n"/>
      <c r="P86" s="1" t="n"/>
      <c r="Q86" s="1" t="n"/>
      <c r="R86" s="1" t="n"/>
      <c r="S86" s="1" t="n"/>
      <c r="T86" s="1" t="n"/>
      <c r="U86" s="1" t="n"/>
      <c r="V86" s="1" t="n"/>
      <c r="W86" s="1" t="n"/>
      <c r="X86" s="1" t="n"/>
      <c r="Y86" s="1" t="n"/>
      <c r="Z86" s="1" t="n"/>
    </row>
    <row r="87">
      <c r="A87" s="1" t="n"/>
      <c r="B87" s="1" t="n"/>
      <c r="C87" s="1" t="n"/>
      <c r="D87" s="1" t="n"/>
      <c r="E87" s="1" t="n"/>
      <c r="F87" s="1" t="n"/>
      <c r="G87" s="1" t="n"/>
      <c r="H87" s="1" t="n"/>
      <c r="I87" s="1" t="n"/>
      <c r="J87" s="1" t="n"/>
      <c r="K87" s="1" t="n"/>
      <c r="L87" s="1" t="n"/>
      <c r="M87" s="1" t="n"/>
      <c r="N87" s="1" t="n"/>
      <c r="O87" s="1" t="n"/>
      <c r="P87" s="1" t="n"/>
      <c r="Q87" s="1" t="n"/>
      <c r="R87" s="1" t="n"/>
      <c r="S87" s="1" t="n"/>
      <c r="T87" s="1" t="n"/>
      <c r="U87" s="1" t="n"/>
      <c r="V87" s="1" t="n"/>
      <c r="W87" s="1" t="n"/>
      <c r="X87" s="1" t="n"/>
      <c r="Y87" s="1" t="n"/>
      <c r="Z87" s="1" t="n"/>
    </row>
    <row r="88">
      <c r="A88" s="1" t="n"/>
      <c r="B88" s="1" t="n"/>
      <c r="C88" s="1" t="n"/>
      <c r="D88" s="1" t="n"/>
      <c r="E88" s="1" t="n"/>
      <c r="F88" s="1" t="n"/>
      <c r="G88" s="1" t="n"/>
      <c r="H88" s="1" t="n"/>
      <c r="I88" s="1" t="n"/>
      <c r="J88" s="1" t="n"/>
      <c r="K88" s="1" t="n"/>
      <c r="L88" s="1" t="n"/>
      <c r="M88" s="1" t="n"/>
      <c r="N88" s="1" t="n"/>
      <c r="O88" s="1" t="n"/>
      <c r="P88" s="1" t="n"/>
      <c r="Q88" s="1" t="n"/>
      <c r="R88" s="1" t="n"/>
      <c r="S88" s="1" t="n"/>
      <c r="T88" s="1" t="n"/>
      <c r="U88" s="1" t="n"/>
      <c r="V88" s="1" t="n"/>
      <c r="W88" s="1" t="n"/>
      <c r="X88" s="1" t="n"/>
      <c r="Y88" s="1" t="n"/>
      <c r="Z88" s="1" t="n"/>
    </row>
    <row r="89">
      <c r="A89" s="1" t="n"/>
      <c r="B89" s="1" t="n"/>
      <c r="C89" s="1" t="n"/>
      <c r="D89" s="1" t="n"/>
      <c r="E89" s="1" t="n"/>
      <c r="F89" s="1" t="n"/>
      <c r="G89" s="1" t="n"/>
      <c r="H89" s="1" t="n"/>
      <c r="I89" s="1" t="n"/>
      <c r="J89" s="1" t="n"/>
      <c r="K89" s="1" t="n"/>
      <c r="L89" s="1" t="n"/>
      <c r="M89" s="1" t="n"/>
      <c r="N89" s="1" t="n"/>
      <c r="O89" s="1" t="n"/>
      <c r="P89" s="1" t="n"/>
      <c r="Q89" s="1" t="n"/>
      <c r="R89" s="1" t="n"/>
      <c r="S89" s="1" t="n"/>
      <c r="T89" s="1" t="n"/>
      <c r="U89" s="1" t="n"/>
      <c r="V89" s="1" t="n"/>
      <c r="W89" s="1" t="n"/>
      <c r="X89" s="1" t="n"/>
      <c r="Y89" s="1" t="n"/>
      <c r="Z89" s="1" t="n"/>
    </row>
    <row r="90">
      <c r="A90" s="1" t="n"/>
      <c r="B90" s="1" t="n"/>
      <c r="C90" s="1" t="n"/>
      <c r="D90" s="1" t="n"/>
      <c r="E90" s="1" t="n"/>
      <c r="F90" s="1" t="n"/>
      <c r="G90" s="1" t="n"/>
      <c r="H90" s="1" t="n"/>
      <c r="I90" s="1" t="n"/>
      <c r="J90" s="1" t="n"/>
      <c r="K90" s="1" t="n"/>
      <c r="L90" s="1" t="n"/>
      <c r="M90" s="1" t="n"/>
      <c r="N90" s="1" t="n"/>
      <c r="O90" s="1" t="n"/>
      <c r="P90" s="1" t="n"/>
      <c r="Q90" s="1" t="n"/>
      <c r="R90" s="1" t="n"/>
      <c r="S90" s="1" t="n"/>
      <c r="T90" s="1" t="n"/>
      <c r="U90" s="1" t="n"/>
      <c r="V90" s="1" t="n"/>
      <c r="W90" s="1" t="n"/>
      <c r="X90" s="1" t="n"/>
      <c r="Y90" s="1" t="n"/>
      <c r="Z90" s="1" t="n"/>
    </row>
    <row r="91">
      <c r="A91" s="1" t="n"/>
      <c r="B91" s="1" t="n"/>
      <c r="C91" s="1" t="n"/>
      <c r="D91" s="1" t="n"/>
      <c r="E91" s="1" t="n"/>
      <c r="F91" s="1" t="n"/>
      <c r="G91" s="1" t="n"/>
      <c r="H91" s="1" t="n"/>
      <c r="I91" s="1" t="n"/>
      <c r="J91" s="1" t="n"/>
      <c r="K91" s="1" t="n"/>
      <c r="L91" s="1" t="n"/>
      <c r="M91" s="1" t="n"/>
      <c r="N91" s="1" t="n"/>
      <c r="O91" s="1" t="n"/>
      <c r="P91" s="1" t="n"/>
      <c r="Q91" s="1" t="n"/>
      <c r="R91" s="1" t="n"/>
      <c r="S91" s="1" t="n"/>
      <c r="T91" s="1" t="n"/>
      <c r="U91" s="1" t="n"/>
      <c r="V91" s="1" t="n"/>
      <c r="W91" s="1" t="n"/>
      <c r="X91" s="1" t="n"/>
      <c r="Y91" s="1" t="n"/>
      <c r="Z91" s="1" t="n"/>
    </row>
    <row r="92">
      <c r="A92" s="1" t="n"/>
      <c r="B92" s="1" t="n"/>
      <c r="C92" s="1" t="n"/>
      <c r="D92" s="1" t="n"/>
      <c r="E92" s="1" t="n"/>
      <c r="F92" s="1" t="n"/>
      <c r="G92" s="1" t="n"/>
      <c r="H92" s="1" t="n"/>
      <c r="I92" s="1" t="n"/>
      <c r="J92" s="1" t="n"/>
      <c r="K92" s="1" t="n"/>
      <c r="L92" s="1" t="n"/>
      <c r="M92" s="1" t="n"/>
      <c r="N92" s="1" t="n"/>
      <c r="O92" s="1" t="n"/>
      <c r="P92" s="1" t="n"/>
      <c r="Q92" s="1" t="n"/>
      <c r="R92" s="1" t="n"/>
      <c r="S92" s="1" t="n"/>
      <c r="T92" s="1" t="n"/>
      <c r="U92" s="1" t="n"/>
      <c r="V92" s="1" t="n"/>
      <c r="W92" s="1" t="n"/>
      <c r="X92" s="1" t="n"/>
      <c r="Y92" s="1" t="n"/>
      <c r="Z92" s="1" t="n"/>
    </row>
    <row r="93">
      <c r="A93" s="1" t="n"/>
      <c r="B93" s="1" t="n"/>
      <c r="C93" s="1" t="n"/>
      <c r="D93" s="1" t="n"/>
      <c r="E93" s="1" t="n"/>
      <c r="F93" s="1" t="n"/>
      <c r="G93" s="1" t="n"/>
      <c r="H93" s="1" t="n"/>
      <c r="I93" s="1" t="n"/>
      <c r="J93" s="1" t="n"/>
      <c r="K93" s="1" t="n"/>
      <c r="L93" s="1" t="n"/>
      <c r="M93" s="1" t="n"/>
      <c r="N93" s="1" t="n"/>
      <c r="O93" s="1" t="n"/>
      <c r="P93" s="1" t="n"/>
      <c r="Q93" s="1" t="n"/>
      <c r="R93" s="1" t="n"/>
      <c r="S93" s="1" t="n"/>
      <c r="T93" s="1" t="n"/>
      <c r="U93" s="1" t="n"/>
      <c r="V93" s="1" t="n"/>
      <c r="W93" s="1" t="n"/>
      <c r="X93" s="1" t="n"/>
      <c r="Y93" s="1" t="n"/>
      <c r="Z93" s="1" t="n"/>
    </row>
    <row r="94">
      <c r="A94" s="1" t="n"/>
      <c r="B94" s="1" t="n"/>
      <c r="C94" s="1" t="n"/>
      <c r="D94" s="1" t="n"/>
      <c r="E94" s="1" t="n"/>
      <c r="F94" s="1" t="n"/>
      <c r="G94" s="1" t="n"/>
      <c r="H94" s="1" t="n"/>
      <c r="I94" s="1" t="n"/>
      <c r="J94" s="1" t="n"/>
      <c r="K94" s="1" t="n"/>
      <c r="L94" s="1" t="n"/>
      <c r="M94" s="1" t="n"/>
      <c r="N94" s="1" t="n"/>
      <c r="O94" s="1" t="n"/>
      <c r="P94" s="1" t="n"/>
      <c r="Q94" s="1" t="n"/>
      <c r="R94" s="1" t="n"/>
      <c r="S94" s="1" t="n"/>
      <c r="T94" s="1" t="n"/>
      <c r="U94" s="1" t="n"/>
      <c r="V94" s="1" t="n"/>
      <c r="W94" s="1" t="n"/>
      <c r="X94" s="1" t="n"/>
      <c r="Y94" s="1" t="n"/>
      <c r="Z94" s="1" t="n"/>
    </row>
    <row r="95">
      <c r="A95" s="1" t="n"/>
      <c r="B95" s="1" t="n"/>
      <c r="C95" s="1" t="n"/>
      <c r="D95" s="1" t="n"/>
      <c r="E95" s="1" t="n"/>
      <c r="F95" s="1" t="n"/>
      <c r="G95" s="1" t="n"/>
      <c r="H95" s="1" t="n"/>
      <c r="I95" s="1" t="n"/>
      <c r="J95" s="1" t="n"/>
      <c r="K95" s="1" t="n"/>
      <c r="L95" s="1" t="n"/>
      <c r="M95" s="1" t="n"/>
      <c r="N95" s="1" t="n"/>
      <c r="O95" s="1" t="n"/>
      <c r="P95" s="1" t="n"/>
      <c r="Q95" s="1" t="n"/>
      <c r="R95" s="1" t="n"/>
      <c r="S95" s="1" t="n"/>
      <c r="T95" s="1" t="n"/>
      <c r="U95" s="1" t="n"/>
      <c r="V95" s="1" t="n"/>
      <c r="W95" s="1" t="n"/>
      <c r="X95" s="1" t="n"/>
      <c r="Y95" s="1" t="n"/>
      <c r="Z95" s="1" t="n"/>
    </row>
    <row r="96">
      <c r="A96" s="1" t="n"/>
      <c r="B96" s="1" t="n"/>
      <c r="C96" s="1" t="n"/>
      <c r="D96" s="1" t="n"/>
      <c r="E96" s="1" t="n"/>
      <c r="F96" s="1" t="n"/>
      <c r="G96" s="1" t="n"/>
      <c r="H96" s="1" t="n"/>
      <c r="I96" s="1" t="n"/>
      <c r="J96" s="1" t="n"/>
      <c r="K96" s="1" t="n"/>
      <c r="L96" s="1" t="n"/>
      <c r="M96" s="1" t="n"/>
      <c r="N96" s="1" t="n"/>
      <c r="O96" s="1" t="n"/>
      <c r="P96" s="1" t="n"/>
      <c r="Q96" s="1" t="n"/>
      <c r="R96" s="1" t="n"/>
      <c r="S96" s="1" t="n"/>
      <c r="T96" s="1" t="n"/>
      <c r="U96" s="1" t="n"/>
      <c r="V96" s="1" t="n"/>
      <c r="W96" s="1" t="n"/>
      <c r="X96" s="1" t="n"/>
      <c r="Y96" s="1" t="n"/>
      <c r="Z96" s="1" t="n"/>
    </row>
    <row r="97">
      <c r="A97" s="1" t="n"/>
      <c r="B97" s="1" t="n"/>
      <c r="C97" s="1" t="n"/>
      <c r="D97" s="1" t="n"/>
      <c r="E97" s="1" t="n"/>
      <c r="F97" s="1" t="n"/>
      <c r="G97" s="1" t="n"/>
      <c r="H97" s="1" t="n"/>
      <c r="I97" s="1" t="n"/>
      <c r="J97" s="1" t="n"/>
      <c r="K97" s="1" t="n"/>
      <c r="L97" s="1" t="n"/>
      <c r="M97" s="1" t="n"/>
      <c r="N97" s="1" t="n"/>
      <c r="O97" s="1" t="n"/>
      <c r="P97" s="1" t="n"/>
      <c r="Q97" s="1" t="n"/>
      <c r="R97" s="1" t="n"/>
      <c r="S97" s="1" t="n"/>
      <c r="T97" s="1" t="n"/>
      <c r="U97" s="1" t="n"/>
      <c r="V97" s="1" t="n"/>
      <c r="W97" s="1" t="n"/>
      <c r="X97" s="1" t="n"/>
      <c r="Y97" s="1" t="n"/>
      <c r="Z97" s="1" t="n"/>
    </row>
    <row r="98">
      <c r="A98" s="1" t="n"/>
      <c r="B98" s="1" t="n"/>
      <c r="C98" s="1" t="n"/>
      <c r="D98" s="1" t="n"/>
      <c r="E98" s="1" t="n"/>
      <c r="F98" s="1" t="n"/>
      <c r="G98" s="1" t="n"/>
      <c r="H98" s="1" t="n"/>
      <c r="I98" s="1" t="n"/>
      <c r="J98" s="1" t="n"/>
      <c r="K98" s="1" t="n"/>
      <c r="L98" s="1" t="n"/>
      <c r="M98" s="1" t="n"/>
      <c r="N98" s="1" t="n"/>
      <c r="O98" s="1" t="n"/>
      <c r="P98" s="1" t="n"/>
      <c r="Q98" s="1" t="n"/>
      <c r="R98" s="1" t="n"/>
      <c r="S98" s="1" t="n"/>
      <c r="T98" s="1" t="n"/>
      <c r="U98" s="1" t="n"/>
      <c r="V98" s="1" t="n"/>
      <c r="W98" s="1" t="n"/>
      <c r="X98" s="1" t="n"/>
      <c r="Y98" s="1" t="n"/>
      <c r="Z98" s="1" t="n"/>
    </row>
    <row r="99">
      <c r="A99" s="1" t="n"/>
      <c r="B99" s="1" t="n"/>
      <c r="C99" s="1" t="n"/>
      <c r="D99" s="1" t="n"/>
      <c r="E99" s="1" t="n"/>
      <c r="F99" s="1" t="n"/>
      <c r="G99" s="1" t="n"/>
      <c r="H99" s="1" t="n"/>
      <c r="I99" s="1" t="n"/>
      <c r="J99" s="1" t="n"/>
      <c r="K99" s="1" t="n"/>
      <c r="L99" s="1" t="n"/>
      <c r="M99" s="1" t="n"/>
      <c r="N99" s="1" t="n"/>
      <c r="O99" s="1" t="n"/>
      <c r="P99" s="1" t="n"/>
      <c r="Q99" s="1" t="n"/>
      <c r="R99" s="1" t="n"/>
      <c r="S99" s="1" t="n"/>
      <c r="T99" s="1" t="n"/>
      <c r="U99" s="1" t="n"/>
      <c r="V99" s="1" t="n"/>
      <c r="W99" s="1" t="n"/>
      <c r="X99" s="1" t="n"/>
      <c r="Y99" s="1" t="n"/>
      <c r="Z99" s="1" t="n"/>
    </row>
    <row r="100">
      <c r="A100" s="1" t="n"/>
      <c r="B100" s="1" t="n"/>
      <c r="C100" s="1" t="n"/>
      <c r="D100" s="1" t="n"/>
      <c r="E100" s="1" t="n"/>
      <c r="F100" s="1" t="n"/>
      <c r="G100" s="1" t="n"/>
      <c r="H100" s="1" t="n"/>
      <c r="I100" s="1" t="n"/>
      <c r="J100" s="1" t="n"/>
      <c r="K100" s="1" t="n"/>
      <c r="L100" s="1" t="n"/>
      <c r="M100" s="1" t="n"/>
      <c r="N100" s="1" t="n"/>
      <c r="O100" s="1" t="n"/>
      <c r="P100" s="1" t="n"/>
      <c r="Q100" s="1" t="n"/>
      <c r="R100" s="1" t="n"/>
      <c r="S100" s="1" t="n"/>
      <c r="T100" s="1" t="n"/>
      <c r="U100" s="1" t="n"/>
      <c r="V100" s="1" t="n"/>
      <c r="W100" s="1" t="n"/>
      <c r="X100" s="1" t="n"/>
      <c r="Y100" s="1" t="n"/>
      <c r="Z100" s="1" t="n"/>
    </row>
    <row r="101">
      <c r="A101" s="1" t="n"/>
      <c r="B101" s="1" t="n"/>
      <c r="C101" s="1" t="n"/>
      <c r="D101" s="1" t="n"/>
      <c r="E101" s="1" t="n"/>
      <c r="F101" s="1" t="n"/>
      <c r="G101" s="1" t="n"/>
      <c r="H101" s="1" t="n"/>
      <c r="I101" s="1" t="n"/>
      <c r="J101" s="1" t="n"/>
      <c r="K101" s="1" t="n"/>
      <c r="L101" s="1" t="n"/>
      <c r="M101" s="1" t="n"/>
      <c r="N101" s="1" t="n"/>
      <c r="O101" s="1" t="n"/>
      <c r="P101" s="1" t="n"/>
      <c r="Q101" s="1" t="n"/>
      <c r="R101" s="1" t="n"/>
      <c r="S101" s="1" t="n"/>
      <c r="T101" s="1" t="n"/>
      <c r="U101" s="1" t="n"/>
      <c r="V101" s="1" t="n"/>
      <c r="W101" s="1" t="n"/>
      <c r="X101" s="1" t="n"/>
      <c r="Y101" s="1" t="n"/>
      <c r="Z101" s="1" t="n"/>
    </row>
    <row r="102">
      <c r="A102" s="1" t="n"/>
      <c r="B102" s="1" t="n"/>
      <c r="C102" s="1" t="n"/>
      <c r="D102" s="1" t="n"/>
      <c r="E102" s="1" t="n"/>
      <c r="F102" s="1" t="n"/>
      <c r="G102" s="1" t="n"/>
      <c r="H102" s="1" t="n"/>
      <c r="I102" s="1" t="n"/>
      <c r="J102" s="1" t="n"/>
      <c r="K102" s="1" t="n"/>
      <c r="L102" s="1" t="n"/>
      <c r="M102" s="1" t="n"/>
      <c r="N102" s="1" t="n"/>
      <c r="O102" s="1" t="n"/>
      <c r="P102" s="1" t="n"/>
      <c r="Q102" s="1" t="n"/>
      <c r="R102" s="1" t="n"/>
      <c r="S102" s="1" t="n"/>
      <c r="T102" s="1" t="n"/>
      <c r="U102" s="1" t="n"/>
      <c r="V102" s="1" t="n"/>
      <c r="W102" s="1" t="n"/>
      <c r="X102" s="1" t="n"/>
      <c r="Y102" s="1" t="n"/>
      <c r="Z102" s="1" t="n"/>
    </row>
    <row r="103">
      <c r="A103" s="1" t="n"/>
      <c r="B103" s="1" t="n"/>
      <c r="C103" s="1" t="n"/>
      <c r="D103" s="1" t="n"/>
      <c r="E103" s="1" t="n"/>
      <c r="F103" s="1" t="n"/>
      <c r="G103" s="1" t="n"/>
      <c r="H103" s="1" t="n"/>
      <c r="I103" s="1" t="n"/>
      <c r="J103" s="1" t="n"/>
      <c r="K103" s="1" t="n"/>
      <c r="L103" s="1" t="n"/>
      <c r="M103" s="1" t="n"/>
      <c r="N103" s="1" t="n"/>
      <c r="O103" s="1" t="n"/>
      <c r="P103" s="1" t="n"/>
      <c r="Q103" s="1" t="n"/>
      <c r="R103" s="1" t="n"/>
      <c r="S103" s="1" t="n"/>
      <c r="T103" s="1" t="n"/>
      <c r="U103" s="1" t="n"/>
      <c r="V103" s="1" t="n"/>
      <c r="W103" s="1" t="n"/>
      <c r="X103" s="1" t="n"/>
      <c r="Y103" s="1" t="n"/>
      <c r="Z103" s="1" t="n"/>
    </row>
    <row r="104">
      <c r="A104" s="1" t="n"/>
      <c r="B104" s="1" t="n"/>
      <c r="C104" s="1" t="n"/>
      <c r="D104" s="1" t="n"/>
      <c r="E104" s="1" t="n"/>
      <c r="F104" s="1" t="n"/>
      <c r="G104" s="1" t="n"/>
      <c r="H104" s="1" t="n"/>
      <c r="I104" s="1" t="n"/>
      <c r="J104" s="1" t="n"/>
      <c r="K104" s="1" t="n"/>
      <c r="L104" s="1" t="n"/>
      <c r="M104" s="1" t="n"/>
      <c r="N104" s="1" t="n"/>
      <c r="O104" s="1" t="n"/>
      <c r="P104" s="1" t="n"/>
      <c r="Q104" s="1" t="n"/>
      <c r="R104" s="1" t="n"/>
      <c r="S104" s="1" t="n"/>
      <c r="T104" s="1" t="n"/>
      <c r="U104" s="1" t="n"/>
      <c r="V104" s="1" t="n"/>
      <c r="W104" s="1" t="n"/>
      <c r="X104" s="1" t="n"/>
      <c r="Y104" s="1" t="n"/>
      <c r="Z104" s="1" t="n"/>
    </row>
    <row r="105">
      <c r="A105" s="1" t="n"/>
      <c r="B105" s="1" t="n"/>
      <c r="C105" s="1" t="n"/>
      <c r="D105" s="1" t="n"/>
      <c r="E105" s="1" t="n"/>
      <c r="F105" s="1" t="n"/>
      <c r="G105" s="1" t="n"/>
      <c r="H105" s="1" t="n"/>
      <c r="I105" s="1" t="n"/>
      <c r="J105" s="1" t="n"/>
      <c r="K105" s="1" t="n"/>
      <c r="L105" s="1" t="n"/>
      <c r="M105" s="1" t="n"/>
      <c r="N105" s="1" t="n"/>
      <c r="O105" s="1" t="n"/>
      <c r="P105" s="1" t="n"/>
      <c r="Q105" s="1" t="n"/>
      <c r="R105" s="1" t="n"/>
      <c r="S105" s="1" t="n"/>
      <c r="T105" s="1" t="n"/>
      <c r="U105" s="1" t="n"/>
      <c r="V105" s="1" t="n"/>
      <c r="W105" s="1" t="n"/>
      <c r="X105" s="1" t="n"/>
      <c r="Y105" s="1" t="n"/>
      <c r="Z105" s="1" t="n"/>
    </row>
    <row r="106">
      <c r="A106" s="1" t="n"/>
      <c r="B106" s="1" t="n"/>
      <c r="C106" s="1" t="n"/>
      <c r="D106" s="1" t="n"/>
      <c r="E106" s="1" t="n"/>
      <c r="F106" s="1" t="n"/>
      <c r="G106" s="1" t="n"/>
      <c r="H106" s="1" t="n"/>
      <c r="I106" s="1" t="n"/>
      <c r="J106" s="1" t="n"/>
      <c r="K106" s="1" t="n"/>
      <c r="L106" s="1" t="n"/>
      <c r="M106" s="1" t="n"/>
      <c r="N106" s="1" t="n"/>
      <c r="O106" s="1" t="n"/>
      <c r="P106" s="1" t="n"/>
      <c r="Q106" s="1" t="n"/>
      <c r="R106" s="1" t="n"/>
      <c r="S106" s="1" t="n"/>
      <c r="T106" s="1" t="n"/>
      <c r="U106" s="1" t="n"/>
      <c r="V106" s="1" t="n"/>
      <c r="W106" s="1" t="n"/>
      <c r="X106" s="1" t="n"/>
      <c r="Y106" s="1" t="n"/>
      <c r="Z106" s="1" t="n"/>
    </row>
    <row r="107">
      <c r="A107" s="1" t="n"/>
      <c r="B107" s="1" t="n"/>
      <c r="C107" s="1" t="n"/>
      <c r="D107" s="1" t="n"/>
      <c r="E107" s="1" t="n"/>
      <c r="F107" s="1" t="n"/>
      <c r="G107" s="1" t="n"/>
      <c r="H107" s="1" t="n"/>
      <c r="I107" s="1" t="n"/>
      <c r="J107" s="1" t="n"/>
      <c r="K107" s="1" t="n"/>
      <c r="L107" s="1" t="n"/>
      <c r="M107" s="1" t="n"/>
      <c r="N107" s="1" t="n"/>
      <c r="O107" s="1" t="n"/>
      <c r="P107" s="1" t="n"/>
      <c r="Q107" s="1" t="n"/>
      <c r="R107" s="1" t="n"/>
      <c r="S107" s="1" t="n"/>
      <c r="T107" s="1" t="n"/>
      <c r="U107" s="1" t="n"/>
      <c r="V107" s="1" t="n"/>
      <c r="W107" s="1" t="n"/>
      <c r="X107" s="1" t="n"/>
      <c r="Y107" s="1" t="n"/>
      <c r="Z107" s="1" t="n"/>
    </row>
    <row r="108">
      <c r="A108" s="1" t="n"/>
      <c r="B108" s="1" t="n"/>
      <c r="C108" s="1" t="n"/>
      <c r="D108" s="1" t="n"/>
      <c r="E108" s="1" t="n"/>
      <c r="F108" s="1" t="n"/>
      <c r="G108" s="1" t="n"/>
      <c r="H108" s="1" t="n"/>
      <c r="I108" s="1" t="n"/>
      <c r="J108" s="1" t="n"/>
      <c r="K108" s="1" t="n"/>
      <c r="L108" s="1" t="n"/>
      <c r="M108" s="1" t="n"/>
      <c r="N108" s="1" t="n"/>
      <c r="O108" s="1" t="n"/>
      <c r="P108" s="1" t="n"/>
      <c r="Q108" s="1" t="n"/>
      <c r="R108" s="1" t="n"/>
      <c r="S108" s="1" t="n"/>
      <c r="T108" s="1" t="n"/>
      <c r="U108" s="1" t="n"/>
      <c r="V108" s="1" t="n"/>
      <c r="W108" s="1" t="n"/>
      <c r="X108" s="1" t="n"/>
      <c r="Y108" s="1" t="n"/>
      <c r="Z108" s="1" t="n"/>
    </row>
    <row r="109">
      <c r="A109" s="1" t="n"/>
      <c r="B109" s="1" t="n"/>
      <c r="C109" s="1" t="n"/>
      <c r="D109" s="1" t="n"/>
      <c r="E109" s="1" t="n"/>
      <c r="F109" s="1" t="n"/>
      <c r="G109" s="1" t="n"/>
      <c r="H109" s="1" t="n"/>
      <c r="I109" s="1" t="n"/>
      <c r="J109" s="1" t="n"/>
      <c r="K109" s="1" t="n"/>
      <c r="L109" s="1" t="n"/>
      <c r="M109" s="1" t="n"/>
      <c r="N109" s="1" t="n"/>
      <c r="O109" s="1" t="n"/>
      <c r="P109" s="1" t="n"/>
      <c r="Q109" s="1" t="n"/>
      <c r="R109" s="1" t="n"/>
      <c r="S109" s="1" t="n"/>
      <c r="T109" s="1" t="n"/>
      <c r="U109" s="1" t="n"/>
      <c r="V109" s="1" t="n"/>
      <c r="W109" s="1" t="n"/>
      <c r="X109" s="1" t="n"/>
      <c r="Y109" s="1" t="n"/>
      <c r="Z109" s="1" t="n"/>
    </row>
    <row r="110">
      <c r="A110" s="1" t="n"/>
      <c r="B110" s="1" t="n"/>
      <c r="C110" s="1" t="n"/>
      <c r="D110" s="1" t="n"/>
      <c r="E110" s="1" t="n"/>
      <c r="F110" s="1" t="n"/>
      <c r="G110" s="1" t="n"/>
      <c r="H110" s="1" t="n"/>
      <c r="I110" s="1" t="n"/>
      <c r="J110" s="1" t="n"/>
      <c r="K110" s="1" t="n"/>
      <c r="L110" s="1" t="n"/>
      <c r="M110" s="1" t="n"/>
      <c r="N110" s="1" t="n"/>
      <c r="O110" s="1" t="n"/>
      <c r="P110" s="1" t="n"/>
      <c r="Q110" s="1" t="n"/>
      <c r="R110" s="1" t="n"/>
      <c r="S110" s="1" t="n"/>
      <c r="T110" s="1" t="n"/>
      <c r="U110" s="1" t="n"/>
      <c r="V110" s="1" t="n"/>
      <c r="W110" s="1" t="n"/>
      <c r="X110" s="1" t="n"/>
      <c r="Y110" s="1" t="n"/>
      <c r="Z110" s="1" t="n"/>
    </row>
    <row r="111">
      <c r="A111" s="1" t="n"/>
      <c r="B111" s="1" t="n"/>
      <c r="C111" s="1" t="n"/>
      <c r="D111" s="1" t="n"/>
      <c r="E111" s="1" t="n"/>
      <c r="F111" s="1" t="n"/>
      <c r="G111" s="1" t="n"/>
      <c r="H111" s="1" t="n"/>
      <c r="I111" s="1" t="n"/>
      <c r="J111" s="1" t="n"/>
      <c r="K111" s="1" t="n"/>
      <c r="L111" s="1" t="n"/>
      <c r="M111" s="1" t="n"/>
      <c r="N111" s="1" t="n"/>
      <c r="O111" s="1" t="n"/>
      <c r="P111" s="1" t="n"/>
      <c r="Q111" s="1" t="n"/>
      <c r="R111" s="1" t="n"/>
      <c r="S111" s="1" t="n"/>
      <c r="T111" s="1" t="n"/>
      <c r="U111" s="1" t="n"/>
      <c r="V111" s="1" t="n"/>
      <c r="W111" s="1" t="n"/>
      <c r="X111" s="1" t="n"/>
      <c r="Y111" s="1" t="n"/>
      <c r="Z111" s="1" t="n"/>
    </row>
    <row r="112">
      <c r="A112" s="1" t="n"/>
      <c r="B112" s="1" t="n"/>
      <c r="C112" s="1" t="n"/>
      <c r="D112" s="1" t="n"/>
      <c r="E112" s="1" t="n"/>
      <c r="F112" s="1" t="n"/>
      <c r="G112" s="1" t="n"/>
      <c r="H112" s="1" t="n"/>
      <c r="I112" s="1" t="n"/>
      <c r="J112" s="1" t="n"/>
      <c r="K112" s="1" t="n"/>
      <c r="L112" s="1" t="n"/>
      <c r="M112" s="1" t="n"/>
      <c r="N112" s="1" t="n"/>
      <c r="O112" s="1" t="n"/>
      <c r="P112" s="1" t="n"/>
      <c r="Q112" s="1" t="n"/>
      <c r="R112" s="1" t="n"/>
      <c r="S112" s="1" t="n"/>
      <c r="T112" s="1" t="n"/>
      <c r="U112" s="1" t="n"/>
      <c r="V112" s="1" t="n"/>
      <c r="W112" s="1" t="n"/>
      <c r="X112" s="1" t="n"/>
      <c r="Y112" s="1" t="n"/>
      <c r="Z112" s="1" t="n"/>
    </row>
    <row r="113">
      <c r="A113" s="1" t="n"/>
      <c r="B113" s="1" t="n"/>
      <c r="C113" s="1" t="n"/>
      <c r="D113" s="1" t="n"/>
      <c r="E113" s="1" t="n"/>
      <c r="F113" s="1" t="n"/>
      <c r="G113" s="1" t="n"/>
      <c r="H113" s="1" t="n"/>
      <c r="I113" s="1" t="n"/>
      <c r="J113" s="1" t="n"/>
      <c r="K113" s="1" t="n"/>
      <c r="L113" s="1" t="n"/>
      <c r="M113" s="1" t="n"/>
      <c r="N113" s="1" t="n"/>
      <c r="O113" s="1" t="n"/>
      <c r="P113" s="1" t="n"/>
      <c r="Q113" s="1" t="n"/>
      <c r="R113" s="1" t="n"/>
      <c r="S113" s="1" t="n"/>
      <c r="T113" s="1" t="n"/>
      <c r="U113" s="1" t="n"/>
      <c r="V113" s="1" t="n"/>
      <c r="W113" s="1" t="n"/>
      <c r="X113" s="1" t="n"/>
      <c r="Y113" s="1" t="n"/>
      <c r="Z113" s="1" t="n"/>
    </row>
    <row r="114">
      <c r="A114" s="1" t="n"/>
      <c r="B114" s="1" t="n"/>
      <c r="C114" s="1" t="n"/>
      <c r="D114" s="1" t="n"/>
      <c r="E114" s="1" t="n"/>
      <c r="F114" s="1" t="n"/>
      <c r="G114" s="1" t="n"/>
      <c r="H114" s="1" t="n"/>
      <c r="I114" s="1" t="n"/>
      <c r="J114" s="1" t="n"/>
      <c r="K114" s="1" t="n"/>
      <c r="L114" s="1" t="n"/>
      <c r="M114" s="1" t="n"/>
      <c r="N114" s="1" t="n"/>
      <c r="O114" s="1" t="n"/>
      <c r="P114" s="1" t="n"/>
      <c r="Q114" s="1" t="n"/>
      <c r="R114" s="1" t="n"/>
      <c r="S114" s="1" t="n"/>
      <c r="T114" s="1" t="n"/>
      <c r="U114" s="1" t="n"/>
      <c r="V114" s="1" t="n"/>
      <c r="W114" s="1" t="n"/>
      <c r="X114" s="1" t="n"/>
      <c r="Y114" s="1" t="n"/>
      <c r="Z114" s="1" t="n"/>
    </row>
    <row r="115">
      <c r="A115" s="1" t="n"/>
      <c r="B115" s="1" t="n"/>
      <c r="C115" s="1" t="n"/>
      <c r="D115" s="1" t="n"/>
      <c r="E115" s="1" t="n"/>
      <c r="F115" s="1" t="n"/>
      <c r="G115" s="1" t="n"/>
      <c r="H115" s="1" t="n"/>
      <c r="I115" s="1" t="n"/>
      <c r="J115" s="1" t="n"/>
      <c r="K115" s="1" t="n"/>
      <c r="L115" s="1" t="n"/>
      <c r="M115" s="1" t="n"/>
      <c r="N115" s="1" t="n"/>
      <c r="O115" s="1" t="n"/>
      <c r="P115" s="1" t="n"/>
      <c r="Q115" s="1" t="n"/>
      <c r="R115" s="1" t="n"/>
      <c r="S115" s="1" t="n"/>
      <c r="T115" s="1" t="n"/>
      <c r="U115" s="1" t="n"/>
      <c r="V115" s="1" t="n"/>
      <c r="W115" s="1" t="n"/>
      <c r="X115" s="1" t="n"/>
      <c r="Y115" s="1" t="n"/>
      <c r="Z115" s="1" t="n"/>
    </row>
    <row r="116">
      <c r="A116" s="1" t="n"/>
      <c r="B116" s="1" t="n"/>
      <c r="C116" s="1" t="n"/>
      <c r="D116" s="1" t="n"/>
      <c r="E116" s="1" t="n"/>
      <c r="F116" s="1" t="n"/>
      <c r="G116" s="1" t="n"/>
      <c r="H116" s="1" t="n"/>
      <c r="I116" s="1" t="n"/>
      <c r="J116" s="1" t="n"/>
      <c r="K116" s="1" t="n"/>
      <c r="L116" s="1" t="n"/>
      <c r="M116" s="1" t="n"/>
      <c r="N116" s="1" t="n"/>
      <c r="O116" s="1" t="n"/>
      <c r="P116" s="1" t="n"/>
      <c r="Q116" s="1" t="n"/>
      <c r="R116" s="1" t="n"/>
      <c r="S116" s="1" t="n"/>
      <c r="T116" s="1" t="n"/>
      <c r="U116" s="1" t="n"/>
      <c r="V116" s="1" t="n"/>
      <c r="W116" s="1" t="n"/>
      <c r="X116" s="1" t="n"/>
      <c r="Y116" s="1" t="n"/>
      <c r="Z116" s="1" t="n"/>
    </row>
    <row r="117">
      <c r="A117" s="1" t="n"/>
      <c r="B117" s="1" t="n"/>
      <c r="C117" s="1" t="n"/>
      <c r="D117" s="1" t="n"/>
      <c r="E117" s="1" t="n"/>
      <c r="F117" s="1" t="n"/>
      <c r="G117" s="1" t="n"/>
      <c r="H117" s="1" t="n"/>
      <c r="I117" s="1" t="n"/>
      <c r="J117" s="1" t="n"/>
      <c r="K117" s="1" t="n"/>
      <c r="L117" s="1" t="n"/>
      <c r="M117" s="1" t="n"/>
      <c r="N117" s="1" t="n"/>
      <c r="O117" s="1" t="n"/>
      <c r="P117" s="1" t="n"/>
      <c r="Q117" s="1" t="n"/>
      <c r="R117" s="1" t="n"/>
      <c r="S117" s="1" t="n"/>
      <c r="T117" s="1" t="n"/>
      <c r="U117" s="1" t="n"/>
      <c r="V117" s="1" t="n"/>
      <c r="W117" s="1" t="n"/>
      <c r="X117" s="1" t="n"/>
      <c r="Y117" s="1" t="n"/>
      <c r="Z117" s="1" t="n"/>
    </row>
    <row r="118">
      <c r="A118" s="1" t="n"/>
      <c r="B118" s="1" t="n"/>
      <c r="C118" s="1" t="n"/>
      <c r="D118" s="1" t="n"/>
      <c r="E118" s="1" t="n"/>
      <c r="F118" s="1" t="n"/>
      <c r="G118" s="1" t="n"/>
      <c r="H118" s="1" t="n"/>
      <c r="I118" s="1" t="n"/>
      <c r="J118" s="1" t="n"/>
      <c r="K118" s="1" t="n"/>
      <c r="L118" s="1" t="n"/>
      <c r="M118" s="1" t="n"/>
      <c r="N118" s="1" t="n"/>
      <c r="O118" s="1" t="n"/>
      <c r="P118" s="1" t="n"/>
      <c r="Q118" s="1" t="n"/>
      <c r="R118" s="1" t="n"/>
      <c r="S118" s="1" t="n"/>
      <c r="T118" s="1" t="n"/>
      <c r="U118" s="1" t="n"/>
      <c r="V118" s="1" t="n"/>
      <c r="W118" s="1" t="n"/>
      <c r="X118" s="1" t="n"/>
      <c r="Y118" s="1" t="n"/>
      <c r="Z118" s="1" t="n"/>
    </row>
    <row r="119">
      <c r="A119" s="1" t="n"/>
      <c r="B119" s="1" t="n"/>
      <c r="C119" s="1" t="n"/>
      <c r="D119" s="1" t="n"/>
      <c r="E119" s="1" t="n"/>
      <c r="F119" s="1" t="n"/>
      <c r="G119" s="1" t="n"/>
      <c r="H119" s="1" t="n"/>
      <c r="I119" s="1" t="n"/>
      <c r="J119" s="1" t="n"/>
      <c r="K119" s="1" t="n"/>
      <c r="L119" s="1" t="n"/>
      <c r="M119" s="1" t="n"/>
      <c r="N119" s="1" t="n"/>
      <c r="O119" s="1" t="n"/>
      <c r="P119" s="1" t="n"/>
      <c r="Q119" s="1" t="n"/>
      <c r="R119" s="1" t="n"/>
      <c r="S119" s="1" t="n"/>
      <c r="T119" s="1" t="n"/>
      <c r="U119" s="1" t="n"/>
      <c r="V119" s="1" t="n"/>
      <c r="W119" s="1" t="n"/>
      <c r="X119" s="1" t="n"/>
      <c r="Y119" s="1" t="n"/>
      <c r="Z119" s="1" t="n"/>
    </row>
    <row r="120">
      <c r="A120" s="1" t="n"/>
      <c r="B120" s="1" t="n"/>
      <c r="C120" s="1" t="n"/>
      <c r="D120" s="1" t="n"/>
      <c r="E120" s="1" t="n"/>
      <c r="F120" s="1" t="n"/>
      <c r="G120" s="1" t="n"/>
      <c r="H120" s="1" t="n"/>
      <c r="I120" s="1" t="n"/>
      <c r="J120" s="1" t="n"/>
      <c r="K120" s="1" t="n"/>
      <c r="L120" s="1" t="n"/>
      <c r="M120" s="1" t="n"/>
      <c r="N120" s="1" t="n"/>
      <c r="O120" s="1" t="n"/>
      <c r="P120" s="1" t="n"/>
      <c r="Q120" s="1" t="n"/>
      <c r="R120" s="1" t="n"/>
      <c r="S120" s="1" t="n"/>
      <c r="T120" s="1" t="n"/>
      <c r="U120" s="1" t="n"/>
      <c r="V120" s="1" t="n"/>
      <c r="W120" s="1" t="n"/>
      <c r="X120" s="1" t="n"/>
      <c r="Y120" s="1" t="n"/>
      <c r="Z120" s="1" t="n"/>
    </row>
    <row r="121">
      <c r="A121" s="1" t="n"/>
      <c r="B121" s="1" t="n"/>
      <c r="C121" s="1" t="n"/>
      <c r="D121" s="1" t="n"/>
      <c r="E121" s="1" t="n"/>
      <c r="F121" s="1" t="n"/>
      <c r="G121" s="1" t="n"/>
      <c r="H121" s="1" t="n"/>
      <c r="I121" s="1" t="n"/>
      <c r="J121" s="1" t="n"/>
      <c r="K121" s="1" t="n"/>
      <c r="L121" s="1" t="n"/>
      <c r="M121" s="1" t="n"/>
      <c r="N121" s="1" t="n"/>
      <c r="O121" s="1" t="n"/>
      <c r="P121" s="1" t="n"/>
      <c r="Q121" s="1" t="n"/>
      <c r="R121" s="1" t="n"/>
      <c r="S121" s="1" t="n"/>
      <c r="T121" s="1" t="n"/>
      <c r="U121" s="1" t="n"/>
      <c r="V121" s="1" t="n"/>
      <c r="W121" s="1" t="n"/>
      <c r="X121" s="1" t="n"/>
      <c r="Y121" s="1" t="n"/>
      <c r="Z121" s="1" t="n"/>
    </row>
    <row r="122">
      <c r="A122" s="1" t="n"/>
      <c r="B122" s="1" t="n"/>
      <c r="C122" s="1" t="n"/>
      <c r="D122" s="1" t="n"/>
      <c r="E122" s="1" t="n"/>
      <c r="F122" s="1" t="n"/>
      <c r="G122" s="1" t="n"/>
      <c r="H122" s="1" t="n"/>
      <c r="I122" s="1" t="n"/>
      <c r="J122" s="1" t="n"/>
      <c r="K122" s="1" t="n"/>
      <c r="L122" s="1" t="n"/>
      <c r="M122" s="1" t="n"/>
      <c r="N122" s="1" t="n"/>
      <c r="O122" s="1" t="n"/>
      <c r="P122" s="1" t="n"/>
      <c r="Q122" s="1" t="n"/>
      <c r="R122" s="1" t="n"/>
      <c r="S122" s="1" t="n"/>
      <c r="T122" s="1" t="n"/>
      <c r="U122" s="1" t="n"/>
      <c r="V122" s="1" t="n"/>
      <c r="W122" s="1" t="n"/>
      <c r="X122" s="1" t="n"/>
      <c r="Y122" s="1" t="n"/>
      <c r="Z122" s="1" t="n"/>
    </row>
    <row r="123">
      <c r="A123" s="1" t="n"/>
      <c r="B123" s="1" t="n"/>
      <c r="C123" s="1" t="n"/>
      <c r="D123" s="1" t="n"/>
      <c r="E123" s="1" t="n"/>
      <c r="F123" s="1" t="n"/>
      <c r="G123" s="1" t="n"/>
      <c r="H123" s="1" t="n"/>
      <c r="I123" s="1" t="n"/>
      <c r="J123" s="1" t="n"/>
      <c r="K123" s="1" t="n"/>
      <c r="L123" s="1" t="n"/>
      <c r="M123" s="1" t="n"/>
      <c r="N123" s="1" t="n"/>
      <c r="O123" s="1" t="n"/>
      <c r="P123" s="1" t="n"/>
      <c r="Q123" s="1" t="n"/>
      <c r="R123" s="1" t="n"/>
      <c r="S123" s="1" t="n"/>
      <c r="T123" s="1" t="n"/>
      <c r="U123" s="1" t="n"/>
      <c r="V123" s="1" t="n"/>
      <c r="W123" s="1" t="n"/>
      <c r="X123" s="1" t="n"/>
      <c r="Y123" s="1" t="n"/>
      <c r="Z123" s="1" t="n"/>
    </row>
    <row r="124">
      <c r="A124" s="1" t="n"/>
      <c r="B124" s="1" t="n"/>
      <c r="C124" s="1" t="n"/>
      <c r="D124" s="1" t="n"/>
      <c r="E124" s="1" t="n"/>
      <c r="F124" s="1" t="n"/>
      <c r="G124" s="1" t="n"/>
      <c r="H124" s="1" t="n"/>
      <c r="I124" s="1" t="n"/>
      <c r="J124" s="1" t="n"/>
      <c r="K124" s="1" t="n"/>
      <c r="L124" s="1" t="n"/>
      <c r="M124" s="1" t="n"/>
      <c r="N124" s="1" t="n"/>
      <c r="O124" s="1" t="n"/>
      <c r="P124" s="1" t="n"/>
      <c r="Q124" s="1" t="n"/>
      <c r="R124" s="1" t="n"/>
      <c r="S124" s="1" t="n"/>
      <c r="T124" s="1" t="n"/>
      <c r="U124" s="1" t="n"/>
      <c r="V124" s="1" t="n"/>
      <c r="W124" s="1" t="n"/>
      <c r="X124" s="1" t="n"/>
      <c r="Y124" s="1" t="n"/>
      <c r="Z124" s="1" t="n"/>
    </row>
    <row r="125">
      <c r="A125" s="1" t="n"/>
      <c r="B125" s="1" t="n"/>
      <c r="C125" s="1" t="n"/>
      <c r="D125" s="1" t="n"/>
      <c r="E125" s="1" t="n"/>
      <c r="F125" s="1" t="n"/>
      <c r="G125" s="1" t="n"/>
      <c r="H125" s="1" t="n"/>
      <c r="I125" s="1" t="n"/>
      <c r="J125" s="1" t="n"/>
      <c r="K125" s="1" t="n"/>
      <c r="L125" s="1" t="n"/>
      <c r="M125" s="1" t="n"/>
      <c r="N125" s="1" t="n"/>
      <c r="O125" s="1" t="n"/>
      <c r="P125" s="1" t="n"/>
      <c r="Q125" s="1" t="n"/>
      <c r="R125" s="1" t="n"/>
      <c r="S125" s="1" t="n"/>
      <c r="T125" s="1" t="n"/>
      <c r="U125" s="1" t="n"/>
      <c r="V125" s="1" t="n"/>
      <c r="W125" s="1" t="n"/>
      <c r="X125" s="1" t="n"/>
      <c r="Y125" s="1" t="n"/>
      <c r="Z125" s="1" t="n"/>
    </row>
    <row r="126">
      <c r="A126" s="1" t="n"/>
      <c r="B126" s="1" t="n"/>
      <c r="C126" s="1" t="n"/>
      <c r="D126" s="1" t="n"/>
      <c r="E126" s="1" t="n"/>
      <c r="F126" s="1" t="n"/>
      <c r="G126" s="1" t="n"/>
      <c r="H126" s="1" t="n"/>
      <c r="I126" s="1" t="n"/>
      <c r="J126" s="1" t="n"/>
      <c r="K126" s="1" t="n"/>
      <c r="L126" s="1" t="n"/>
      <c r="M126" s="1" t="n"/>
      <c r="N126" s="1" t="n"/>
      <c r="O126" s="1" t="n"/>
      <c r="P126" s="1" t="n"/>
      <c r="Q126" s="1" t="n"/>
      <c r="R126" s="1" t="n"/>
      <c r="S126" s="1" t="n"/>
      <c r="T126" s="1" t="n"/>
      <c r="U126" s="1" t="n"/>
      <c r="V126" s="1" t="n"/>
      <c r="W126" s="1" t="n"/>
      <c r="X126" s="1" t="n"/>
      <c r="Y126" s="1" t="n"/>
      <c r="Z126" s="1" t="n"/>
    </row>
    <row r="127">
      <c r="A127" s="1" t="n"/>
      <c r="B127" s="1" t="n"/>
      <c r="C127" s="1" t="n"/>
      <c r="D127" s="1" t="n"/>
      <c r="E127" s="1" t="n"/>
      <c r="F127" s="1" t="n"/>
      <c r="G127" s="1" t="n"/>
      <c r="H127" s="1" t="n"/>
      <c r="I127" s="1" t="n"/>
      <c r="J127" s="1" t="n"/>
      <c r="K127" s="1" t="n"/>
      <c r="L127" s="1" t="n"/>
      <c r="M127" s="1" t="n"/>
      <c r="N127" s="1" t="n"/>
      <c r="O127" s="1" t="n"/>
      <c r="P127" s="1" t="n"/>
      <c r="Q127" s="1" t="n"/>
      <c r="R127" s="1" t="n"/>
      <c r="S127" s="1" t="n"/>
      <c r="T127" s="1" t="n"/>
      <c r="U127" s="1" t="n"/>
      <c r="V127" s="1" t="n"/>
      <c r="W127" s="1" t="n"/>
      <c r="X127" s="1" t="n"/>
      <c r="Y127" s="1" t="n"/>
      <c r="Z127" s="1" t="n"/>
    </row>
    <row r="128">
      <c r="A128" s="1" t="n"/>
      <c r="B128" s="1" t="n"/>
      <c r="C128" s="1" t="n"/>
      <c r="D128" s="1" t="n"/>
      <c r="E128" s="1" t="n"/>
      <c r="F128" s="1" t="n"/>
      <c r="G128" s="1" t="n"/>
      <c r="H128" s="1" t="n"/>
      <c r="I128" s="1" t="n"/>
      <c r="J128" s="1" t="n"/>
      <c r="K128" s="1" t="n"/>
      <c r="L128" s="1" t="n"/>
      <c r="M128" s="1" t="n"/>
      <c r="N128" s="1" t="n"/>
      <c r="O128" s="1" t="n"/>
      <c r="P128" s="1" t="n"/>
      <c r="Q128" s="1" t="n"/>
      <c r="R128" s="1" t="n"/>
      <c r="S128" s="1" t="n"/>
      <c r="T128" s="1" t="n"/>
      <c r="U128" s="1" t="n"/>
      <c r="V128" s="1" t="n"/>
      <c r="W128" s="1" t="n"/>
      <c r="X128" s="1" t="n"/>
      <c r="Y128" s="1" t="n"/>
      <c r="Z128" s="1" t="n"/>
    </row>
    <row r="129">
      <c r="A129" s="1" t="n"/>
      <c r="B129" s="1" t="n"/>
      <c r="C129" s="1" t="n"/>
      <c r="D129" s="1" t="n"/>
      <c r="E129" s="1" t="n"/>
      <c r="F129" s="1" t="n"/>
      <c r="G129" s="1" t="n"/>
      <c r="H129" s="1" t="n"/>
      <c r="I129" s="1" t="n"/>
      <c r="J129" s="1" t="n"/>
      <c r="K129" s="1" t="n"/>
      <c r="L129" s="1" t="n"/>
      <c r="M129" s="1" t="n"/>
      <c r="N129" s="1" t="n"/>
      <c r="O129" s="1" t="n"/>
      <c r="P129" s="1" t="n"/>
      <c r="Q129" s="1" t="n"/>
      <c r="R129" s="1" t="n"/>
      <c r="S129" s="1" t="n"/>
      <c r="T129" s="1" t="n"/>
      <c r="U129" s="1" t="n"/>
      <c r="V129" s="1" t="n"/>
      <c r="W129" s="1" t="n"/>
      <c r="X129" s="1" t="n"/>
      <c r="Y129" s="1" t="n"/>
      <c r="Z129" s="1" t="n"/>
    </row>
    <row r="130">
      <c r="A130" s="1" t="n"/>
      <c r="B130" s="1" t="n"/>
      <c r="C130" s="1" t="n"/>
      <c r="D130" s="1" t="n"/>
      <c r="E130" s="1" t="n"/>
      <c r="F130" s="1" t="n"/>
      <c r="G130" s="1" t="n"/>
      <c r="H130" s="1" t="n"/>
      <c r="I130" s="1" t="n"/>
      <c r="J130" s="1" t="n"/>
      <c r="K130" s="1" t="n"/>
      <c r="L130" s="1" t="n"/>
      <c r="M130" s="1" t="n"/>
      <c r="N130" s="1" t="n"/>
      <c r="O130" s="1" t="n"/>
      <c r="P130" s="1" t="n"/>
      <c r="Q130" s="1" t="n"/>
      <c r="R130" s="1" t="n"/>
      <c r="S130" s="1" t="n"/>
      <c r="T130" s="1" t="n"/>
      <c r="U130" s="1" t="n"/>
      <c r="V130" s="1" t="n"/>
      <c r="W130" s="1" t="n"/>
      <c r="X130" s="1" t="n"/>
      <c r="Y130" s="1" t="n"/>
      <c r="Z130" s="1" t="n"/>
    </row>
    <row r="131">
      <c r="A131" s="1" t="n"/>
      <c r="B131" s="1" t="n"/>
      <c r="C131" s="1" t="n"/>
      <c r="D131" s="1" t="n"/>
      <c r="E131" s="1" t="n"/>
      <c r="F131" s="1" t="n"/>
      <c r="G131" s="1" t="n"/>
      <c r="H131" s="1" t="n"/>
      <c r="I131" s="1" t="n"/>
      <c r="J131" s="1" t="n"/>
      <c r="K131" s="1" t="n"/>
      <c r="L131" s="1" t="n"/>
      <c r="M131" s="1" t="n"/>
      <c r="N131" s="1" t="n"/>
      <c r="O131" s="1" t="n"/>
      <c r="P131" s="1" t="n"/>
      <c r="Q131" s="1" t="n"/>
      <c r="R131" s="1" t="n"/>
      <c r="S131" s="1" t="n"/>
      <c r="T131" s="1" t="n"/>
      <c r="U131" s="1" t="n"/>
      <c r="V131" s="1" t="n"/>
      <c r="W131" s="1" t="n"/>
      <c r="X131" s="1" t="n"/>
      <c r="Y131" s="1" t="n"/>
      <c r="Z131" s="1" t="n"/>
    </row>
    <row r="132">
      <c r="A132" s="1" t="n"/>
      <c r="B132" s="1" t="n"/>
      <c r="C132" s="1" t="n"/>
      <c r="D132" s="1" t="n"/>
      <c r="E132" s="1" t="n"/>
      <c r="F132" s="1" t="n"/>
      <c r="G132" s="1" t="n"/>
      <c r="H132" s="1" t="n"/>
      <c r="I132" s="1" t="n"/>
      <c r="J132" s="1" t="n"/>
      <c r="K132" s="1" t="n"/>
      <c r="L132" s="1" t="n"/>
      <c r="M132" s="1" t="n"/>
      <c r="N132" s="1" t="n"/>
      <c r="O132" s="1" t="n"/>
      <c r="P132" s="1" t="n"/>
      <c r="Q132" s="1" t="n"/>
      <c r="R132" s="1" t="n"/>
      <c r="S132" s="1" t="n"/>
      <c r="T132" s="1" t="n"/>
      <c r="U132" s="1" t="n"/>
      <c r="V132" s="1" t="n"/>
      <c r="W132" s="1" t="n"/>
      <c r="X132" s="1" t="n"/>
      <c r="Y132" s="1" t="n"/>
      <c r="Z132" s="1" t="n"/>
    </row>
    <row r="133">
      <c r="A133" s="1" t="n"/>
      <c r="B133" s="1" t="n"/>
      <c r="C133" s="1" t="n"/>
      <c r="D133" s="1" t="n"/>
      <c r="E133" s="1" t="n"/>
      <c r="F133" s="1" t="n"/>
      <c r="G133" s="1" t="n"/>
      <c r="H133" s="1" t="n"/>
      <c r="I133" s="1" t="n"/>
      <c r="J133" s="1" t="n"/>
      <c r="K133" s="1" t="n"/>
      <c r="L133" s="1" t="n"/>
      <c r="M133" s="1" t="n"/>
      <c r="N133" s="1" t="n"/>
      <c r="O133" s="1" t="n"/>
      <c r="P133" s="1" t="n"/>
      <c r="Q133" s="1" t="n"/>
      <c r="R133" s="1" t="n"/>
      <c r="S133" s="1" t="n"/>
      <c r="T133" s="1" t="n"/>
      <c r="U133" s="1" t="n"/>
      <c r="V133" s="1" t="n"/>
      <c r="W133" s="1" t="n"/>
      <c r="X133" s="1" t="n"/>
      <c r="Y133" s="1" t="n"/>
      <c r="Z133" s="1" t="n"/>
    </row>
    <row r="134">
      <c r="A134" s="1" t="n"/>
      <c r="B134" s="1" t="n"/>
      <c r="C134" s="1" t="n"/>
      <c r="D134" s="1" t="n"/>
      <c r="E134" s="1" t="n"/>
      <c r="F134" s="1" t="n"/>
      <c r="G134" s="1" t="n"/>
      <c r="H134" s="1" t="n"/>
      <c r="I134" s="1" t="n"/>
      <c r="J134" s="1" t="n"/>
      <c r="K134" s="1" t="n"/>
      <c r="L134" s="1" t="n"/>
      <c r="M134" s="1" t="n"/>
      <c r="N134" s="1" t="n"/>
      <c r="O134" s="1" t="n"/>
      <c r="P134" s="1" t="n"/>
      <c r="Q134" s="1" t="n"/>
      <c r="R134" s="1" t="n"/>
      <c r="S134" s="1" t="n"/>
      <c r="T134" s="1" t="n"/>
      <c r="U134" s="1" t="n"/>
      <c r="V134" s="1" t="n"/>
      <c r="W134" s="1" t="n"/>
      <c r="X134" s="1" t="n"/>
      <c r="Y134" s="1" t="n"/>
      <c r="Z134" s="1" t="n"/>
    </row>
    <row r="135">
      <c r="A135" s="1" t="n"/>
      <c r="B135" s="1" t="n"/>
      <c r="C135" s="1" t="n"/>
      <c r="D135" s="1" t="n"/>
      <c r="E135" s="1" t="n"/>
      <c r="F135" s="1" t="n"/>
      <c r="G135" s="1" t="n"/>
      <c r="H135" s="1" t="n"/>
      <c r="I135" s="1" t="n"/>
      <c r="J135" s="1" t="n"/>
      <c r="K135" s="1" t="n"/>
      <c r="L135" s="1" t="n"/>
      <c r="M135" s="1" t="n"/>
      <c r="N135" s="1" t="n"/>
      <c r="O135" s="1" t="n"/>
      <c r="P135" s="1" t="n"/>
      <c r="Q135" s="1" t="n"/>
      <c r="R135" s="1" t="n"/>
      <c r="S135" s="1" t="n"/>
      <c r="T135" s="1" t="n"/>
      <c r="U135" s="1" t="n"/>
      <c r="V135" s="1" t="n"/>
      <c r="W135" s="1" t="n"/>
      <c r="X135" s="1" t="n"/>
      <c r="Y135" s="1" t="n"/>
      <c r="Z135" s="1" t="n"/>
    </row>
    <row r="136">
      <c r="A136" s="1" t="n"/>
      <c r="B136" s="1" t="n"/>
      <c r="C136" s="1" t="n"/>
      <c r="D136" s="1" t="n"/>
      <c r="E136" s="1" t="n"/>
      <c r="F136" s="1" t="n"/>
      <c r="G136" s="1" t="n"/>
      <c r="H136" s="1" t="n"/>
      <c r="I136" s="1" t="n"/>
      <c r="J136" s="1" t="n"/>
      <c r="K136" s="1" t="n"/>
      <c r="L136" s="1" t="n"/>
      <c r="M136" s="1" t="n"/>
      <c r="N136" s="1" t="n"/>
      <c r="O136" s="1" t="n"/>
      <c r="P136" s="1" t="n"/>
      <c r="Q136" s="1" t="n"/>
      <c r="R136" s="1" t="n"/>
      <c r="S136" s="1" t="n"/>
      <c r="T136" s="1" t="n"/>
      <c r="U136" s="1" t="n"/>
      <c r="V136" s="1" t="n"/>
      <c r="W136" s="1" t="n"/>
      <c r="X136" s="1" t="n"/>
      <c r="Y136" s="1" t="n"/>
      <c r="Z136" s="1" t="n"/>
    </row>
    <row r="137">
      <c r="A137" s="1" t="n"/>
      <c r="B137" s="1" t="n"/>
      <c r="C137" s="1" t="n"/>
      <c r="D137" s="1" t="n"/>
      <c r="E137" s="1" t="n"/>
      <c r="F137" s="1" t="n"/>
      <c r="G137" s="1" t="n"/>
      <c r="H137" s="1" t="n"/>
      <c r="I137" s="1" t="n"/>
      <c r="J137" s="1" t="n"/>
      <c r="K137" s="1" t="n"/>
      <c r="L137" s="1" t="n"/>
      <c r="M137" s="1" t="n"/>
      <c r="N137" s="1" t="n"/>
      <c r="O137" s="1" t="n"/>
      <c r="P137" s="1" t="n"/>
      <c r="Q137" s="1" t="n"/>
      <c r="R137" s="1" t="n"/>
      <c r="S137" s="1" t="n"/>
      <c r="T137" s="1" t="n"/>
      <c r="U137" s="1" t="n"/>
      <c r="V137" s="1" t="n"/>
      <c r="W137" s="1" t="n"/>
      <c r="X137" s="1" t="n"/>
      <c r="Y137" s="1" t="n"/>
      <c r="Z137" s="1" t="n"/>
    </row>
    <row r="138">
      <c r="A138" s="1" t="n"/>
      <c r="B138" s="1" t="n"/>
      <c r="C138" s="1" t="n"/>
      <c r="D138" s="1" t="n"/>
      <c r="E138" s="1" t="n"/>
      <c r="F138" s="1" t="n"/>
      <c r="G138" s="1" t="n"/>
      <c r="H138" s="1" t="n"/>
      <c r="I138" s="1" t="n"/>
      <c r="J138" s="1" t="n"/>
      <c r="K138" s="1" t="n"/>
      <c r="L138" s="1" t="n"/>
      <c r="M138" s="1" t="n"/>
      <c r="N138" s="1" t="n"/>
      <c r="O138" s="1" t="n"/>
      <c r="P138" s="1" t="n"/>
      <c r="Q138" s="1" t="n"/>
      <c r="R138" s="1" t="n"/>
      <c r="S138" s="1" t="n"/>
      <c r="T138" s="1" t="n"/>
      <c r="U138" s="1" t="n"/>
      <c r="V138" s="1" t="n"/>
      <c r="W138" s="1" t="n"/>
      <c r="X138" s="1" t="n"/>
      <c r="Y138" s="1" t="n"/>
      <c r="Z138" s="1" t="n"/>
    </row>
    <row r="139">
      <c r="A139" s="1" t="n"/>
      <c r="B139" s="1" t="n"/>
      <c r="C139" s="1" t="n"/>
      <c r="D139" s="1" t="n"/>
      <c r="E139" s="1" t="n"/>
      <c r="F139" s="1" t="n"/>
      <c r="G139" s="1" t="n"/>
      <c r="H139" s="1" t="n"/>
      <c r="I139" s="1" t="n"/>
      <c r="J139" s="1" t="n"/>
      <c r="K139" s="1" t="n"/>
      <c r="L139" s="1" t="n"/>
      <c r="M139" s="1" t="n"/>
      <c r="N139" s="1" t="n"/>
      <c r="O139" s="1" t="n"/>
      <c r="P139" s="1" t="n"/>
      <c r="Q139" s="1" t="n"/>
      <c r="R139" s="1" t="n"/>
      <c r="S139" s="1" t="n"/>
      <c r="T139" s="1" t="n"/>
      <c r="U139" s="1" t="n"/>
      <c r="V139" s="1" t="n"/>
      <c r="W139" s="1" t="n"/>
      <c r="X139" s="1" t="n"/>
      <c r="Y139" s="1" t="n"/>
      <c r="Z139" s="1" t="n"/>
    </row>
    <row r="140">
      <c r="A140" s="1" t="n"/>
      <c r="B140" s="1" t="n"/>
      <c r="C140" s="1" t="n"/>
      <c r="D140" s="1" t="n"/>
      <c r="E140" s="1" t="n"/>
      <c r="F140" s="1" t="n"/>
      <c r="G140" s="1" t="n"/>
      <c r="H140" s="1" t="n"/>
      <c r="I140" s="1" t="n"/>
      <c r="J140" s="1" t="n"/>
      <c r="K140" s="1" t="n"/>
      <c r="L140" s="1" t="n"/>
      <c r="M140" s="1" t="n"/>
      <c r="N140" s="1" t="n"/>
      <c r="O140" s="1" t="n"/>
      <c r="P140" s="1" t="n"/>
      <c r="Q140" s="1" t="n"/>
      <c r="R140" s="1" t="n"/>
      <c r="S140" s="1" t="n"/>
      <c r="T140" s="1" t="n"/>
      <c r="U140" s="1" t="n"/>
      <c r="V140" s="1" t="n"/>
      <c r="W140" s="1" t="n"/>
      <c r="X140" s="1" t="n"/>
      <c r="Y140" s="1" t="n"/>
      <c r="Z140" s="1" t="n"/>
    </row>
    <row r="141">
      <c r="A141" s="1" t="n"/>
      <c r="B141" s="1" t="n"/>
      <c r="C141" s="1" t="n"/>
      <c r="D141" s="1" t="n"/>
      <c r="E141" s="1" t="n"/>
      <c r="F141" s="1" t="n"/>
      <c r="G141" s="1" t="n"/>
      <c r="H141" s="1" t="n"/>
      <c r="I141" s="1" t="n"/>
      <c r="J141" s="1" t="n"/>
      <c r="K141" s="1" t="n"/>
      <c r="L141" s="1" t="n"/>
      <c r="M141" s="1" t="n"/>
      <c r="N141" s="1" t="n"/>
      <c r="O141" s="1" t="n"/>
      <c r="P141" s="1" t="n"/>
      <c r="Q141" s="1" t="n"/>
      <c r="R141" s="1" t="n"/>
      <c r="S141" s="1" t="n"/>
      <c r="T141" s="1" t="n"/>
      <c r="U141" s="1" t="n"/>
      <c r="V141" s="1" t="n"/>
      <c r="W141" s="1" t="n"/>
      <c r="X141" s="1" t="n"/>
      <c r="Y141" s="1" t="n"/>
      <c r="Z141" s="1" t="n"/>
    </row>
    <row r="142">
      <c r="A142" s="1" t="n"/>
      <c r="B142" s="1" t="n"/>
      <c r="C142" s="1" t="n"/>
      <c r="D142" s="1" t="n"/>
      <c r="E142" s="1" t="n"/>
      <c r="F142" s="1" t="n"/>
      <c r="G142" s="1" t="n"/>
      <c r="H142" s="1" t="n"/>
      <c r="I142" s="1" t="n"/>
      <c r="J142" s="1" t="n"/>
      <c r="K142" s="1" t="n"/>
      <c r="L142" s="1" t="n"/>
      <c r="M142" s="1" t="n"/>
      <c r="N142" s="1" t="n"/>
      <c r="O142" s="1" t="n"/>
      <c r="P142" s="1" t="n"/>
      <c r="Q142" s="1" t="n"/>
      <c r="R142" s="1" t="n"/>
      <c r="S142" s="1" t="n"/>
      <c r="T142" s="1" t="n"/>
      <c r="U142" s="1" t="n"/>
      <c r="V142" s="1" t="n"/>
      <c r="W142" s="1" t="n"/>
      <c r="X142" s="1" t="n"/>
      <c r="Y142" s="1" t="n"/>
      <c r="Z142" s="1" t="n"/>
    </row>
    <row r="143">
      <c r="A143" s="1" t="n"/>
      <c r="B143" s="1" t="n"/>
      <c r="C143" s="1" t="n"/>
      <c r="D143" s="1" t="n"/>
      <c r="E143" s="1" t="n"/>
      <c r="F143" s="1" t="n"/>
      <c r="G143" s="1" t="n"/>
      <c r="H143" s="1" t="n"/>
      <c r="I143" s="1" t="n"/>
      <c r="J143" s="1" t="n"/>
      <c r="K143" s="1" t="n"/>
      <c r="L143" s="1" t="n"/>
      <c r="M143" s="1" t="n"/>
      <c r="N143" s="1" t="n"/>
      <c r="O143" s="1" t="n"/>
      <c r="P143" s="1" t="n"/>
      <c r="Q143" s="1" t="n"/>
      <c r="R143" s="1" t="n"/>
      <c r="S143" s="1" t="n"/>
      <c r="T143" s="1" t="n"/>
      <c r="U143" s="1" t="n"/>
      <c r="V143" s="1" t="n"/>
      <c r="W143" s="1" t="n"/>
      <c r="X143" s="1" t="n"/>
      <c r="Y143" s="1" t="n"/>
      <c r="Z143" s="1" t="n"/>
    </row>
    <row r="144">
      <c r="A144" s="1" t="n"/>
      <c r="B144" s="1" t="n"/>
      <c r="C144" s="1" t="n"/>
      <c r="D144" s="1" t="n"/>
      <c r="E144" s="1" t="n"/>
      <c r="F144" s="1" t="n"/>
      <c r="G144" s="1" t="n"/>
      <c r="H144" s="1" t="n"/>
      <c r="I144" s="1" t="n"/>
      <c r="J144" s="1" t="n"/>
      <c r="K144" s="1" t="n"/>
      <c r="L144" s="1" t="n"/>
      <c r="M144" s="1" t="n"/>
      <c r="N144" s="1" t="n"/>
      <c r="O144" s="1" t="n"/>
      <c r="P144" s="1" t="n"/>
      <c r="Q144" s="1" t="n"/>
      <c r="R144" s="1" t="n"/>
      <c r="S144" s="1" t="n"/>
      <c r="T144" s="1" t="n"/>
      <c r="U144" s="1" t="n"/>
      <c r="V144" s="1" t="n"/>
      <c r="W144" s="1" t="n"/>
      <c r="X144" s="1" t="n"/>
      <c r="Y144" s="1" t="n"/>
      <c r="Z144" s="1" t="n"/>
    </row>
    <row r="145">
      <c r="A145" s="1" t="n"/>
      <c r="B145" s="1" t="n"/>
      <c r="C145" s="1" t="n"/>
      <c r="D145" s="1" t="n"/>
      <c r="E145" s="1" t="n"/>
      <c r="F145" s="1" t="n"/>
      <c r="G145" s="1" t="n"/>
      <c r="H145" s="1" t="n"/>
      <c r="I145" s="1" t="n"/>
      <c r="J145" s="1" t="n"/>
      <c r="K145" s="1" t="n"/>
      <c r="L145" s="1" t="n"/>
      <c r="M145" s="1" t="n"/>
      <c r="N145" s="1" t="n"/>
      <c r="O145" s="1" t="n"/>
      <c r="P145" s="1" t="n"/>
      <c r="Q145" s="1" t="n"/>
      <c r="R145" s="1" t="n"/>
      <c r="S145" s="1" t="n"/>
      <c r="T145" s="1" t="n"/>
      <c r="U145" s="1" t="n"/>
      <c r="V145" s="1" t="n"/>
      <c r="W145" s="1" t="n"/>
      <c r="X145" s="1" t="n"/>
      <c r="Y145" s="1" t="n"/>
      <c r="Z145" s="1" t="n"/>
    </row>
    <row r="146">
      <c r="A146" s="1" t="n"/>
      <c r="B146" s="1" t="n"/>
      <c r="C146" s="1" t="n"/>
      <c r="D146" s="1" t="n"/>
      <c r="E146" s="1" t="n"/>
      <c r="F146" s="1" t="n"/>
      <c r="G146" s="1" t="n"/>
      <c r="H146" s="1" t="n"/>
      <c r="I146" s="1" t="n"/>
      <c r="J146" s="1" t="n"/>
      <c r="K146" s="1" t="n"/>
      <c r="L146" s="1" t="n"/>
      <c r="M146" s="1" t="n"/>
      <c r="N146" s="1" t="n"/>
      <c r="O146" s="1" t="n"/>
      <c r="P146" s="1" t="n"/>
      <c r="Q146" s="1" t="n"/>
      <c r="R146" s="1" t="n"/>
      <c r="S146" s="1" t="n"/>
      <c r="T146" s="1" t="n"/>
      <c r="U146" s="1" t="n"/>
      <c r="V146" s="1" t="n"/>
      <c r="W146" s="1" t="n"/>
      <c r="X146" s="1" t="n"/>
      <c r="Y146" s="1" t="n"/>
      <c r="Z146" s="1" t="n"/>
    </row>
    <row r="147">
      <c r="A147" s="1" t="n"/>
      <c r="B147" s="1" t="n"/>
      <c r="C147" s="1" t="n"/>
      <c r="D147" s="1" t="n"/>
      <c r="E147" s="1" t="n"/>
      <c r="F147" s="1" t="n"/>
      <c r="G147" s="1" t="n"/>
      <c r="H147" s="1" t="n"/>
      <c r="I147" s="1" t="n"/>
      <c r="J147" s="1" t="n"/>
      <c r="K147" s="1" t="n"/>
      <c r="L147" s="1" t="n"/>
      <c r="M147" s="1" t="n"/>
      <c r="N147" s="1" t="n"/>
      <c r="O147" s="1" t="n"/>
      <c r="P147" s="1" t="n"/>
      <c r="Q147" s="1" t="n"/>
      <c r="R147" s="1" t="n"/>
      <c r="S147" s="1" t="n"/>
      <c r="T147" s="1" t="n"/>
      <c r="U147" s="1" t="n"/>
      <c r="V147" s="1" t="n"/>
      <c r="W147" s="1" t="n"/>
      <c r="X147" s="1" t="n"/>
      <c r="Y147" s="1" t="n"/>
      <c r="Z147" s="1" t="n"/>
    </row>
    <row r="148">
      <c r="A148" s="1" t="n"/>
      <c r="B148" s="1" t="n"/>
      <c r="C148" s="1" t="n"/>
      <c r="D148" s="1" t="n"/>
      <c r="E148" s="1" t="n"/>
      <c r="F148" s="1" t="n"/>
      <c r="G148" s="1" t="n"/>
      <c r="H148" s="1" t="n"/>
      <c r="I148" s="1" t="n"/>
      <c r="J148" s="1" t="n"/>
      <c r="K148" s="1" t="n"/>
      <c r="L148" s="1" t="n"/>
      <c r="M148" s="1" t="n"/>
      <c r="N148" s="1" t="n"/>
      <c r="O148" s="1" t="n"/>
      <c r="P148" s="1" t="n"/>
      <c r="Q148" s="1" t="n"/>
      <c r="R148" s="1" t="n"/>
      <c r="S148" s="1" t="n"/>
      <c r="T148" s="1" t="n"/>
      <c r="U148" s="1" t="n"/>
      <c r="V148" s="1" t="n"/>
      <c r="W148" s="1" t="n"/>
      <c r="X148" s="1" t="n"/>
      <c r="Y148" s="1" t="n"/>
      <c r="Z148" s="1" t="n"/>
    </row>
    <row r="149">
      <c r="A149" s="1" t="n"/>
      <c r="B149" s="1" t="n"/>
      <c r="C149" s="1" t="n"/>
      <c r="D149" s="1" t="n"/>
      <c r="E149" s="1" t="n"/>
      <c r="F149" s="1" t="n"/>
      <c r="G149" s="1" t="n"/>
      <c r="H149" s="1" t="n"/>
      <c r="I149" s="1" t="n"/>
      <c r="J149" s="1" t="n"/>
      <c r="K149" s="1" t="n"/>
      <c r="L149" s="1" t="n"/>
      <c r="M149" s="1" t="n"/>
      <c r="N149" s="1" t="n"/>
      <c r="O149" s="1" t="n"/>
      <c r="P149" s="1" t="n"/>
      <c r="Q149" s="1" t="n"/>
      <c r="R149" s="1" t="n"/>
      <c r="S149" s="1" t="n"/>
      <c r="T149" s="1" t="n"/>
      <c r="U149" s="1" t="n"/>
      <c r="V149" s="1" t="n"/>
      <c r="W149" s="1" t="n"/>
      <c r="X149" s="1" t="n"/>
      <c r="Y149" s="1" t="n"/>
      <c r="Z149" s="1" t="n"/>
    </row>
    <row r="150">
      <c r="A150" s="1" t="n"/>
      <c r="B150" s="1" t="n"/>
      <c r="C150" s="1" t="n"/>
      <c r="D150" s="1" t="n"/>
      <c r="E150" s="1" t="n"/>
      <c r="F150" s="1" t="n"/>
      <c r="G150" s="1" t="n"/>
      <c r="H150" s="1" t="n"/>
      <c r="I150" s="1" t="n"/>
      <c r="J150" s="1" t="n"/>
      <c r="K150" s="1" t="n"/>
      <c r="L150" s="1" t="n"/>
      <c r="M150" s="1" t="n"/>
      <c r="N150" s="1" t="n"/>
      <c r="O150" s="1" t="n"/>
      <c r="P150" s="1" t="n"/>
      <c r="Q150" s="1" t="n"/>
      <c r="R150" s="1" t="n"/>
      <c r="S150" s="1" t="n"/>
      <c r="T150" s="1" t="n"/>
      <c r="U150" s="1" t="n"/>
      <c r="V150" s="1" t="n"/>
      <c r="W150" s="1" t="n"/>
      <c r="X150" s="1" t="n"/>
      <c r="Y150" s="1" t="n"/>
      <c r="Z150" s="1" t="n"/>
    </row>
    <row r="151">
      <c r="A151" s="1" t="n"/>
      <c r="B151" s="1" t="n"/>
      <c r="C151" s="1" t="n"/>
      <c r="D151" s="1" t="n"/>
      <c r="E151" s="1" t="n"/>
      <c r="F151" s="1" t="n"/>
      <c r="G151" s="1" t="n"/>
      <c r="H151" s="1" t="n"/>
      <c r="I151" s="1" t="n"/>
      <c r="J151" s="1" t="n"/>
      <c r="K151" s="1" t="n"/>
      <c r="L151" s="1" t="n"/>
      <c r="M151" s="1" t="n"/>
      <c r="N151" s="1" t="n"/>
      <c r="O151" s="1" t="n"/>
      <c r="P151" s="1" t="n"/>
      <c r="Q151" s="1" t="n"/>
      <c r="R151" s="1" t="n"/>
      <c r="S151" s="1" t="n"/>
      <c r="T151" s="1" t="n"/>
      <c r="U151" s="1" t="n"/>
      <c r="V151" s="1" t="n"/>
      <c r="W151" s="1" t="n"/>
      <c r="X151" s="1" t="n"/>
      <c r="Y151" s="1" t="n"/>
      <c r="Z151" s="1" t="n"/>
    </row>
    <row r="152">
      <c r="A152" s="1" t="n"/>
      <c r="B152" s="1" t="n"/>
      <c r="C152" s="1" t="n"/>
      <c r="D152" s="1" t="n"/>
      <c r="E152" s="1" t="n"/>
      <c r="F152" s="1" t="n"/>
      <c r="G152" s="1" t="n"/>
      <c r="H152" s="1" t="n"/>
      <c r="I152" s="1" t="n"/>
      <c r="J152" s="1" t="n"/>
      <c r="K152" s="1" t="n"/>
      <c r="L152" s="1" t="n"/>
      <c r="M152" s="1" t="n"/>
      <c r="N152" s="1" t="n"/>
      <c r="O152" s="1" t="n"/>
      <c r="P152" s="1" t="n"/>
      <c r="Q152" s="1" t="n"/>
      <c r="R152" s="1" t="n"/>
      <c r="S152" s="1" t="n"/>
      <c r="T152" s="1" t="n"/>
      <c r="U152" s="1" t="n"/>
      <c r="V152" s="1" t="n"/>
      <c r="W152" s="1" t="n"/>
      <c r="X152" s="1" t="n"/>
      <c r="Y152" s="1" t="n"/>
      <c r="Z152" s="1" t="n"/>
    </row>
    <row r="153">
      <c r="A153" s="1" t="n"/>
      <c r="B153" s="1" t="n"/>
      <c r="C153" s="1" t="n"/>
      <c r="D153" s="1" t="n"/>
      <c r="E153" s="1" t="n"/>
      <c r="F153" s="1" t="n"/>
      <c r="G153" s="1" t="n"/>
      <c r="H153" s="1" t="n"/>
      <c r="I153" s="1" t="n"/>
      <c r="J153" s="1" t="n"/>
      <c r="K153" s="1" t="n"/>
      <c r="L153" s="1" t="n"/>
      <c r="M153" s="1" t="n"/>
      <c r="N153" s="1" t="n"/>
      <c r="O153" s="1" t="n"/>
      <c r="P153" s="1" t="n"/>
      <c r="Q153" s="1" t="n"/>
      <c r="R153" s="1" t="n"/>
      <c r="S153" s="1" t="n"/>
      <c r="T153" s="1" t="n"/>
      <c r="U153" s="1" t="n"/>
      <c r="V153" s="1" t="n"/>
      <c r="W153" s="1" t="n"/>
      <c r="X153" s="1" t="n"/>
      <c r="Y153" s="1" t="n"/>
      <c r="Z153" s="1" t="n"/>
    </row>
    <row r="154">
      <c r="A154" s="1" t="n"/>
      <c r="B154" s="1" t="n"/>
      <c r="C154" s="1" t="n"/>
      <c r="D154" s="1" t="n"/>
      <c r="E154" s="1" t="n"/>
      <c r="F154" s="1" t="n"/>
      <c r="G154" s="1" t="n"/>
      <c r="H154" s="1" t="n"/>
      <c r="I154" s="1" t="n"/>
      <c r="J154" s="1" t="n"/>
      <c r="K154" s="1" t="n"/>
      <c r="L154" s="1" t="n"/>
      <c r="M154" s="1" t="n"/>
      <c r="N154" s="1" t="n"/>
      <c r="O154" s="1" t="n"/>
      <c r="P154" s="1" t="n"/>
      <c r="Q154" s="1" t="n"/>
      <c r="R154" s="1" t="n"/>
      <c r="S154" s="1" t="n"/>
      <c r="T154" s="1" t="n"/>
      <c r="U154" s="1" t="n"/>
      <c r="V154" s="1" t="n"/>
      <c r="W154" s="1" t="n"/>
      <c r="X154" s="1" t="n"/>
      <c r="Y154" s="1" t="n"/>
      <c r="Z154" s="1" t="n"/>
    </row>
    <row r="155">
      <c r="A155" s="1" t="n"/>
      <c r="B155" s="1" t="n"/>
      <c r="C155" s="1" t="n"/>
      <c r="D155" s="1" t="n"/>
      <c r="E155" s="1" t="n"/>
      <c r="F155" s="1" t="n"/>
      <c r="G155" s="1" t="n"/>
      <c r="H155" s="1" t="n"/>
      <c r="I155" s="1" t="n"/>
      <c r="J155" s="1" t="n"/>
      <c r="K155" s="1" t="n"/>
      <c r="L155" s="1" t="n"/>
      <c r="M155" s="1" t="n"/>
      <c r="N155" s="1" t="n"/>
      <c r="O155" s="1" t="n"/>
      <c r="P155" s="1" t="n"/>
      <c r="Q155" s="1" t="n"/>
      <c r="R155" s="1" t="n"/>
      <c r="S155" s="1" t="n"/>
      <c r="T155" s="1" t="n"/>
      <c r="U155" s="1" t="n"/>
      <c r="V155" s="1" t="n"/>
      <c r="W155" s="1" t="n"/>
      <c r="X155" s="1" t="n"/>
      <c r="Y155" s="1" t="n"/>
      <c r="Z155" s="1" t="n"/>
    </row>
    <row r="156">
      <c r="A156" s="1" t="n"/>
      <c r="B156" s="1" t="n"/>
      <c r="C156" s="1" t="n"/>
      <c r="D156" s="1" t="n"/>
      <c r="E156" s="1" t="n"/>
      <c r="F156" s="1" t="n"/>
      <c r="G156" s="1" t="n"/>
      <c r="H156" s="1" t="n"/>
      <c r="I156" s="1" t="n"/>
      <c r="J156" s="1" t="n"/>
      <c r="K156" s="1" t="n"/>
      <c r="L156" s="1" t="n"/>
      <c r="M156" s="1" t="n"/>
      <c r="N156" s="1" t="n"/>
      <c r="O156" s="1" t="n"/>
      <c r="P156" s="1" t="n"/>
      <c r="Q156" s="1" t="n"/>
      <c r="R156" s="1" t="n"/>
      <c r="S156" s="1" t="n"/>
      <c r="T156" s="1" t="n"/>
      <c r="U156" s="1" t="n"/>
      <c r="V156" s="1" t="n"/>
      <c r="W156" s="1" t="n"/>
      <c r="X156" s="1" t="n"/>
      <c r="Y156" s="1" t="n"/>
      <c r="Z156" s="1" t="n"/>
    </row>
    <row r="157">
      <c r="A157" s="1" t="n"/>
      <c r="B157" s="1" t="n"/>
      <c r="C157" s="1" t="n"/>
      <c r="D157" s="1" t="n"/>
      <c r="E157" s="1" t="n"/>
      <c r="F157" s="1" t="n"/>
      <c r="G157" s="1" t="n"/>
      <c r="H157" s="1" t="n"/>
      <c r="I157" s="1" t="n"/>
      <c r="J157" s="1" t="n"/>
      <c r="K157" s="1" t="n"/>
      <c r="L157" s="1" t="n"/>
      <c r="M157" s="1" t="n"/>
      <c r="N157" s="1" t="n"/>
      <c r="O157" s="1" t="n"/>
      <c r="P157" s="1" t="n"/>
      <c r="Q157" s="1" t="n"/>
      <c r="R157" s="1" t="n"/>
      <c r="S157" s="1" t="n"/>
      <c r="T157" s="1" t="n"/>
      <c r="U157" s="1" t="n"/>
      <c r="V157" s="1" t="n"/>
      <c r="W157" s="1" t="n"/>
      <c r="X157" s="1" t="n"/>
      <c r="Y157" s="1" t="n"/>
      <c r="Z157" s="1" t="n"/>
    </row>
    <row r="158">
      <c r="A158" s="1" t="n"/>
      <c r="B158" s="1" t="n"/>
      <c r="C158" s="1" t="n"/>
      <c r="D158" s="1" t="n"/>
      <c r="E158" s="1" t="n"/>
      <c r="F158" s="1" t="n"/>
      <c r="G158" s="1" t="n"/>
      <c r="H158" s="1" t="n"/>
      <c r="I158" s="1" t="n"/>
      <c r="J158" s="1" t="n"/>
      <c r="K158" s="1" t="n"/>
      <c r="L158" s="1" t="n"/>
      <c r="M158" s="1" t="n"/>
      <c r="N158" s="1" t="n"/>
      <c r="O158" s="1" t="n"/>
      <c r="P158" s="1" t="n"/>
      <c r="Q158" s="1" t="n"/>
      <c r="R158" s="1" t="n"/>
      <c r="S158" s="1" t="n"/>
      <c r="T158" s="1" t="n"/>
      <c r="U158" s="1" t="n"/>
      <c r="V158" s="1" t="n"/>
      <c r="W158" s="1" t="n"/>
      <c r="X158" s="1" t="n"/>
      <c r="Y158" s="1" t="n"/>
      <c r="Z158" s="1" t="n"/>
    </row>
    <row r="159">
      <c r="A159" s="1" t="n"/>
      <c r="B159" s="1" t="n"/>
      <c r="C159" s="1" t="n"/>
      <c r="D159" s="1" t="n"/>
      <c r="E159" s="1" t="n"/>
      <c r="F159" s="1" t="n"/>
      <c r="G159" s="1" t="n"/>
      <c r="H159" s="1" t="n"/>
      <c r="I159" s="1" t="n"/>
      <c r="J159" s="1" t="n"/>
      <c r="K159" s="1" t="n"/>
      <c r="L159" s="1" t="n"/>
      <c r="M159" s="1" t="n"/>
      <c r="N159" s="1" t="n"/>
      <c r="O159" s="1" t="n"/>
      <c r="P159" s="1" t="n"/>
      <c r="Q159" s="1" t="n"/>
      <c r="R159" s="1" t="n"/>
      <c r="S159" s="1" t="n"/>
      <c r="T159" s="1" t="n"/>
      <c r="U159" s="1" t="n"/>
      <c r="V159" s="1" t="n"/>
      <c r="W159" s="1" t="n"/>
      <c r="X159" s="1" t="n"/>
      <c r="Y159" s="1" t="n"/>
      <c r="Z159" s="1" t="n"/>
    </row>
    <row r="160">
      <c r="A160" s="1" t="n"/>
      <c r="B160" s="1" t="n"/>
      <c r="C160" s="1" t="n"/>
      <c r="D160" s="1" t="n"/>
      <c r="E160" s="1" t="n"/>
      <c r="F160" s="1" t="n"/>
      <c r="G160" s="1" t="n"/>
      <c r="H160" s="1" t="n"/>
      <c r="I160" s="1" t="n"/>
      <c r="J160" s="1" t="n"/>
      <c r="K160" s="1" t="n"/>
      <c r="L160" s="1" t="n"/>
      <c r="M160" s="1" t="n"/>
      <c r="N160" s="1" t="n"/>
      <c r="O160" s="1" t="n"/>
      <c r="P160" s="1" t="n"/>
      <c r="Q160" s="1" t="n"/>
      <c r="R160" s="1" t="n"/>
      <c r="S160" s="1" t="n"/>
      <c r="T160" s="1" t="n"/>
      <c r="U160" s="1" t="n"/>
      <c r="V160" s="1" t="n"/>
      <c r="W160" s="1" t="n"/>
      <c r="X160" s="1" t="n"/>
      <c r="Y160" s="1" t="n"/>
      <c r="Z160" s="1" t="n"/>
    </row>
    <row r="161">
      <c r="A161" s="1" t="n"/>
      <c r="B161" s="1" t="n"/>
      <c r="C161" s="1" t="n"/>
      <c r="D161" s="1" t="n"/>
      <c r="E161" s="1" t="n"/>
      <c r="F161" s="1" t="n"/>
      <c r="G161" s="1" t="n"/>
      <c r="H161" s="1" t="n"/>
      <c r="I161" s="1" t="n"/>
      <c r="J161" s="1" t="n"/>
      <c r="K161" s="1" t="n"/>
      <c r="L161" s="1" t="n"/>
      <c r="M161" s="1" t="n"/>
      <c r="N161" s="1" t="n"/>
      <c r="O161" s="1" t="n"/>
      <c r="P161" s="1" t="n"/>
      <c r="Q161" s="1" t="n"/>
      <c r="R161" s="1" t="n"/>
      <c r="S161" s="1" t="n"/>
      <c r="T161" s="1" t="n"/>
      <c r="U161" s="1" t="n"/>
      <c r="V161" s="1" t="n"/>
      <c r="W161" s="1" t="n"/>
      <c r="X161" s="1" t="n"/>
      <c r="Y161" s="1" t="n"/>
      <c r="Z161" s="1" t="n"/>
    </row>
    <row r="162">
      <c r="A162" s="1" t="n"/>
      <c r="B162" s="1" t="n"/>
      <c r="C162" s="1" t="n"/>
      <c r="D162" s="1" t="n"/>
      <c r="E162" s="1" t="n"/>
      <c r="F162" s="1" t="n"/>
      <c r="G162" s="1" t="n"/>
      <c r="H162" s="1" t="n"/>
      <c r="I162" s="1" t="n"/>
      <c r="J162" s="1" t="n"/>
      <c r="K162" s="1" t="n"/>
      <c r="L162" s="1" t="n"/>
      <c r="M162" s="1" t="n"/>
      <c r="N162" s="1" t="n"/>
      <c r="O162" s="1" t="n"/>
      <c r="P162" s="1" t="n"/>
      <c r="Q162" s="1" t="n"/>
      <c r="R162" s="1" t="n"/>
      <c r="S162" s="1" t="n"/>
      <c r="T162" s="1" t="n"/>
      <c r="U162" s="1" t="n"/>
      <c r="V162" s="1" t="n"/>
      <c r="W162" s="1" t="n"/>
      <c r="X162" s="1" t="n"/>
      <c r="Y162" s="1" t="n"/>
      <c r="Z162" s="1" t="n"/>
    </row>
    <row r="163">
      <c r="A163" s="1" t="n"/>
      <c r="B163" s="1" t="n"/>
      <c r="C163" s="1" t="n"/>
      <c r="D163" s="1" t="n"/>
      <c r="E163" s="1" t="n"/>
      <c r="F163" s="1" t="n"/>
      <c r="G163" s="1" t="n"/>
      <c r="H163" s="1" t="n"/>
      <c r="I163" s="1" t="n"/>
      <c r="J163" s="1" t="n"/>
      <c r="K163" s="1" t="n"/>
      <c r="L163" s="1" t="n"/>
      <c r="M163" s="1" t="n"/>
      <c r="N163" s="1" t="n"/>
      <c r="O163" s="1" t="n"/>
      <c r="P163" s="1" t="n"/>
      <c r="Q163" s="1" t="n"/>
      <c r="R163" s="1" t="n"/>
      <c r="S163" s="1" t="n"/>
      <c r="T163" s="1" t="n"/>
      <c r="U163" s="1" t="n"/>
      <c r="V163" s="1" t="n"/>
      <c r="W163" s="1" t="n"/>
      <c r="X163" s="1" t="n"/>
      <c r="Y163" s="1" t="n"/>
      <c r="Z163" s="1" t="n"/>
    </row>
    <row r="164">
      <c r="A164" s="1" t="n"/>
      <c r="B164" s="1" t="n"/>
      <c r="C164" s="1" t="n"/>
      <c r="D164" s="1" t="n"/>
      <c r="E164" s="1" t="n"/>
      <c r="F164" s="1" t="n"/>
      <c r="G164" s="1" t="n"/>
      <c r="H164" s="1" t="n"/>
      <c r="I164" s="1" t="n"/>
      <c r="J164" s="1" t="n"/>
      <c r="K164" s="1" t="n"/>
      <c r="L164" s="1" t="n"/>
      <c r="M164" s="1" t="n"/>
      <c r="N164" s="1" t="n"/>
      <c r="O164" s="1" t="n"/>
      <c r="P164" s="1" t="n"/>
      <c r="Q164" s="1" t="n"/>
      <c r="R164" s="1" t="n"/>
      <c r="S164" s="1" t="n"/>
      <c r="T164" s="1" t="n"/>
      <c r="U164" s="1" t="n"/>
      <c r="V164" s="1" t="n"/>
      <c r="W164" s="1" t="n"/>
      <c r="X164" s="1" t="n"/>
      <c r="Y164" s="1" t="n"/>
      <c r="Z164" s="1" t="n"/>
    </row>
    <row r="165">
      <c r="A165" s="1" t="n"/>
      <c r="B165" s="1" t="n"/>
      <c r="C165" s="1" t="n"/>
      <c r="D165" s="1" t="n"/>
      <c r="E165" s="1" t="n"/>
      <c r="F165" s="1" t="n"/>
      <c r="G165" s="1" t="n"/>
      <c r="H165" s="1" t="n"/>
      <c r="I165" s="1" t="n"/>
      <c r="J165" s="1" t="n"/>
      <c r="K165" s="1" t="n"/>
      <c r="L165" s="1" t="n"/>
      <c r="M165" s="1" t="n"/>
      <c r="N165" s="1" t="n"/>
      <c r="O165" s="1" t="n"/>
      <c r="P165" s="1" t="n"/>
      <c r="Q165" s="1" t="n"/>
      <c r="R165" s="1" t="n"/>
      <c r="S165" s="1" t="n"/>
      <c r="T165" s="1" t="n"/>
      <c r="U165" s="1" t="n"/>
      <c r="V165" s="1" t="n"/>
      <c r="W165" s="1" t="n"/>
      <c r="X165" s="1" t="n"/>
      <c r="Y165" s="1" t="n"/>
      <c r="Z165" s="1" t="n"/>
    </row>
    <row r="166">
      <c r="A166" s="1" t="n"/>
      <c r="B166" s="1" t="n"/>
      <c r="C166" s="1" t="n"/>
      <c r="D166" s="1" t="n"/>
      <c r="E166" s="1" t="n"/>
      <c r="F166" s="1" t="n"/>
      <c r="G166" s="1" t="n"/>
      <c r="H166" s="1" t="n"/>
      <c r="I166" s="1" t="n"/>
      <c r="J166" s="1" t="n"/>
      <c r="K166" s="1" t="n"/>
      <c r="L166" s="1" t="n"/>
      <c r="M166" s="1" t="n"/>
      <c r="N166" s="1" t="n"/>
      <c r="O166" s="1" t="n"/>
      <c r="P166" s="1" t="n"/>
      <c r="Q166" s="1" t="n"/>
      <c r="R166" s="1" t="n"/>
      <c r="S166" s="1" t="n"/>
      <c r="T166" s="1" t="n"/>
      <c r="U166" s="1" t="n"/>
      <c r="V166" s="1" t="n"/>
      <c r="W166" s="1" t="n"/>
      <c r="X166" s="1" t="n"/>
      <c r="Y166" s="1" t="n"/>
      <c r="Z166" s="1" t="n"/>
    </row>
    <row r="167">
      <c r="A167" s="1" t="n"/>
      <c r="B167" s="1" t="n"/>
      <c r="C167" s="1" t="n"/>
      <c r="D167" s="1" t="n"/>
      <c r="E167" s="1" t="n"/>
      <c r="F167" s="1" t="n"/>
      <c r="G167" s="1" t="n"/>
      <c r="H167" s="1" t="n"/>
      <c r="I167" s="1" t="n"/>
      <c r="J167" s="1" t="n"/>
      <c r="K167" s="1" t="n"/>
      <c r="L167" s="1" t="n"/>
      <c r="M167" s="1" t="n"/>
      <c r="N167" s="1" t="n"/>
      <c r="O167" s="1" t="n"/>
      <c r="P167" s="1" t="n"/>
      <c r="Q167" s="1" t="n"/>
      <c r="R167" s="1" t="n"/>
      <c r="S167" s="1" t="n"/>
      <c r="T167" s="1" t="n"/>
      <c r="U167" s="1" t="n"/>
      <c r="V167" s="1" t="n"/>
      <c r="W167" s="1" t="n"/>
      <c r="X167" s="1" t="n"/>
      <c r="Y167" s="1" t="n"/>
      <c r="Z167" s="1" t="n"/>
    </row>
    <row r="168">
      <c r="A168" s="1" t="n"/>
      <c r="B168" s="1" t="n"/>
      <c r="C168" s="1" t="n"/>
      <c r="D168" s="1" t="n"/>
      <c r="E168" s="1" t="n"/>
      <c r="F168" s="1" t="n"/>
      <c r="G168" s="1" t="n"/>
      <c r="H168" s="1" t="n"/>
      <c r="I168" s="1" t="n"/>
      <c r="J168" s="1" t="n"/>
      <c r="K168" s="1" t="n"/>
      <c r="L168" s="1" t="n"/>
      <c r="M168" s="1" t="n"/>
      <c r="N168" s="1" t="n"/>
      <c r="O168" s="1" t="n"/>
      <c r="P168" s="1" t="n"/>
      <c r="Q168" s="1" t="n"/>
      <c r="R168" s="1" t="n"/>
      <c r="S168" s="1" t="n"/>
      <c r="T168" s="1" t="n"/>
      <c r="U168" s="1" t="n"/>
      <c r="V168" s="1" t="n"/>
      <c r="W168" s="1" t="n"/>
      <c r="X168" s="1" t="n"/>
      <c r="Y168" s="1" t="n"/>
      <c r="Z168" s="1" t="n"/>
    </row>
    <row r="169">
      <c r="A169" s="1" t="n"/>
      <c r="B169" s="1" t="n"/>
      <c r="C169" s="1" t="n"/>
      <c r="D169" s="1" t="n"/>
      <c r="E169" s="1" t="n"/>
      <c r="F169" s="1" t="n"/>
      <c r="G169" s="1" t="n"/>
      <c r="H169" s="1" t="n"/>
      <c r="I169" s="1" t="n"/>
      <c r="J169" s="1" t="n"/>
      <c r="K169" s="1" t="n"/>
      <c r="L169" s="1" t="n"/>
      <c r="M169" s="1" t="n"/>
      <c r="N169" s="1" t="n"/>
      <c r="O169" s="1" t="n"/>
      <c r="P169" s="1" t="n"/>
      <c r="Q169" s="1" t="n"/>
      <c r="R169" s="1" t="n"/>
      <c r="S169" s="1" t="n"/>
      <c r="T169" s="1" t="n"/>
      <c r="U169" s="1" t="n"/>
      <c r="V169" s="1" t="n"/>
      <c r="W169" s="1" t="n"/>
      <c r="X169" s="1" t="n"/>
      <c r="Y169" s="1" t="n"/>
      <c r="Z169" s="1" t="n"/>
    </row>
    <row r="170">
      <c r="A170" s="1" t="n"/>
      <c r="B170" s="1" t="n"/>
      <c r="C170" s="1" t="n"/>
      <c r="D170" s="1" t="n"/>
      <c r="E170" s="1" t="n"/>
      <c r="F170" s="1" t="n"/>
      <c r="G170" s="1" t="n"/>
      <c r="H170" s="1" t="n"/>
      <c r="I170" s="1" t="n"/>
      <c r="J170" s="1" t="n"/>
      <c r="K170" s="1" t="n"/>
      <c r="L170" s="1" t="n"/>
      <c r="M170" s="1" t="n"/>
      <c r="N170" s="1" t="n"/>
      <c r="O170" s="1" t="n"/>
      <c r="P170" s="1" t="n"/>
      <c r="Q170" s="1" t="n"/>
      <c r="R170" s="1" t="n"/>
      <c r="S170" s="1" t="n"/>
      <c r="T170" s="1" t="n"/>
      <c r="U170" s="1" t="n"/>
      <c r="V170" s="1" t="n"/>
      <c r="W170" s="1" t="n"/>
      <c r="X170" s="1" t="n"/>
      <c r="Y170" s="1" t="n"/>
      <c r="Z170" s="1" t="n"/>
    </row>
    <row r="171">
      <c r="A171" s="1" t="n"/>
      <c r="B171" s="1" t="n"/>
      <c r="C171" s="1" t="n"/>
      <c r="D171" s="1" t="n"/>
      <c r="E171" s="1" t="n"/>
      <c r="F171" s="1" t="n"/>
      <c r="G171" s="1" t="n"/>
      <c r="H171" s="1" t="n"/>
      <c r="I171" s="1" t="n"/>
      <c r="J171" s="1" t="n"/>
      <c r="K171" s="1" t="n"/>
      <c r="L171" s="1" t="n"/>
      <c r="M171" s="1" t="n"/>
      <c r="N171" s="1" t="n"/>
      <c r="O171" s="1" t="n"/>
      <c r="P171" s="1" t="n"/>
      <c r="Q171" s="1" t="n"/>
      <c r="R171" s="1" t="n"/>
      <c r="S171" s="1" t="n"/>
      <c r="T171" s="1" t="n"/>
      <c r="U171" s="1" t="n"/>
      <c r="V171" s="1" t="n"/>
      <c r="W171" s="1" t="n"/>
      <c r="X171" s="1" t="n"/>
      <c r="Y171" s="1" t="n"/>
      <c r="Z171" s="1" t="n"/>
    </row>
    <row r="172">
      <c r="A172" s="1" t="n"/>
      <c r="B172" s="1" t="n"/>
      <c r="C172" s="1" t="n"/>
      <c r="D172" s="1" t="n"/>
      <c r="E172" s="1" t="n"/>
      <c r="F172" s="1" t="n"/>
      <c r="G172" s="1" t="n"/>
      <c r="H172" s="1" t="n"/>
      <c r="I172" s="1" t="n"/>
      <c r="J172" s="1" t="n"/>
      <c r="K172" s="1" t="n"/>
      <c r="L172" s="1" t="n"/>
      <c r="M172" s="1" t="n"/>
      <c r="N172" s="1" t="n"/>
      <c r="O172" s="1" t="n"/>
      <c r="P172" s="1" t="n"/>
      <c r="Q172" s="1" t="n"/>
      <c r="R172" s="1" t="n"/>
      <c r="S172" s="1" t="n"/>
      <c r="T172" s="1" t="n"/>
      <c r="U172" s="1" t="n"/>
      <c r="V172" s="1" t="n"/>
      <c r="W172" s="1" t="n"/>
      <c r="X172" s="1" t="n"/>
      <c r="Y172" s="1" t="n"/>
      <c r="Z172" s="1" t="n"/>
    </row>
    <row r="173">
      <c r="A173" s="1" t="n"/>
      <c r="B173" s="1" t="n"/>
      <c r="C173" s="1" t="n"/>
      <c r="D173" s="1" t="n"/>
      <c r="E173" s="1" t="n"/>
      <c r="F173" s="1" t="n"/>
      <c r="G173" s="1" t="n"/>
      <c r="H173" s="1" t="n"/>
      <c r="I173" s="1" t="n"/>
      <c r="J173" s="1" t="n"/>
      <c r="K173" s="1" t="n"/>
      <c r="L173" s="1" t="n"/>
      <c r="M173" s="1" t="n"/>
      <c r="N173" s="1" t="n"/>
      <c r="O173" s="1" t="n"/>
      <c r="P173" s="1" t="n"/>
      <c r="Q173" s="1" t="n"/>
      <c r="R173" s="1" t="n"/>
      <c r="S173" s="1" t="n"/>
      <c r="T173" s="1" t="n"/>
      <c r="U173" s="1" t="n"/>
      <c r="V173" s="1" t="n"/>
      <c r="W173" s="1" t="n"/>
      <c r="X173" s="1" t="n"/>
      <c r="Y173" s="1" t="n"/>
      <c r="Z173" s="1" t="n"/>
    </row>
    <row r="174">
      <c r="A174" s="1" t="n"/>
      <c r="B174" s="1" t="n"/>
      <c r="C174" s="1" t="n"/>
      <c r="D174" s="1" t="n"/>
      <c r="E174" s="1" t="n"/>
      <c r="F174" s="1" t="n"/>
      <c r="G174" s="1" t="n"/>
      <c r="H174" s="1" t="n"/>
      <c r="I174" s="1" t="n"/>
      <c r="J174" s="1" t="n"/>
      <c r="K174" s="1" t="n"/>
      <c r="L174" s="1" t="n"/>
      <c r="M174" s="1" t="n"/>
      <c r="N174" s="1" t="n"/>
      <c r="O174" s="1" t="n"/>
      <c r="P174" s="1" t="n"/>
      <c r="Q174" s="1" t="n"/>
      <c r="R174" s="1" t="n"/>
      <c r="S174" s="1" t="n"/>
      <c r="T174" s="1" t="n"/>
      <c r="U174" s="1" t="n"/>
      <c r="V174" s="1" t="n"/>
      <c r="W174" s="1" t="n"/>
      <c r="X174" s="1" t="n"/>
      <c r="Y174" s="1" t="n"/>
      <c r="Z174" s="1" t="n"/>
    </row>
    <row r="175">
      <c r="A175" s="1" t="n"/>
      <c r="B175" s="1" t="n"/>
      <c r="C175" s="1" t="n"/>
      <c r="D175" s="1" t="n"/>
      <c r="E175" s="1" t="n"/>
      <c r="F175" s="1" t="n"/>
      <c r="G175" s="1" t="n"/>
      <c r="H175" s="1" t="n"/>
      <c r="I175" s="1" t="n"/>
      <c r="J175" s="1" t="n"/>
      <c r="K175" s="1" t="n"/>
      <c r="L175" s="1" t="n"/>
      <c r="M175" s="1" t="n"/>
      <c r="N175" s="1" t="n"/>
      <c r="O175" s="1" t="n"/>
      <c r="P175" s="1" t="n"/>
      <c r="Q175" s="1" t="n"/>
      <c r="R175" s="1" t="n"/>
      <c r="S175" s="1" t="n"/>
      <c r="T175" s="1" t="n"/>
      <c r="U175" s="1" t="n"/>
      <c r="V175" s="1" t="n"/>
      <c r="W175" s="1" t="n"/>
      <c r="X175" s="1" t="n"/>
      <c r="Y175" s="1" t="n"/>
      <c r="Z175" s="1" t="n"/>
    </row>
    <row r="176">
      <c r="A176" s="1" t="n"/>
      <c r="B176" s="1" t="n"/>
      <c r="C176" s="1" t="n"/>
      <c r="D176" s="1" t="n"/>
      <c r="E176" s="1" t="n"/>
      <c r="F176" s="1" t="n"/>
      <c r="G176" s="1" t="n"/>
      <c r="H176" s="1" t="n"/>
      <c r="I176" s="1" t="n"/>
      <c r="J176" s="1" t="n"/>
      <c r="K176" s="1" t="n"/>
      <c r="L176" s="1" t="n"/>
      <c r="M176" s="1" t="n"/>
      <c r="N176" s="1" t="n"/>
      <c r="O176" s="1" t="n"/>
      <c r="P176" s="1" t="n"/>
      <c r="Q176" s="1" t="n"/>
      <c r="R176" s="1" t="n"/>
      <c r="S176" s="1" t="n"/>
      <c r="T176" s="1" t="n"/>
      <c r="U176" s="1" t="n"/>
      <c r="V176" s="1" t="n"/>
      <c r="W176" s="1" t="n"/>
      <c r="X176" s="1" t="n"/>
      <c r="Y176" s="1" t="n"/>
      <c r="Z176" s="1" t="n"/>
    </row>
    <row r="177">
      <c r="A177" s="1" t="n"/>
      <c r="B177" s="1" t="n"/>
      <c r="C177" s="1" t="n"/>
      <c r="D177" s="1" t="n"/>
      <c r="E177" s="1" t="n"/>
      <c r="F177" s="1" t="n"/>
      <c r="G177" s="1" t="n"/>
      <c r="H177" s="1" t="n"/>
      <c r="I177" s="1" t="n"/>
      <c r="J177" s="1" t="n"/>
      <c r="K177" s="1" t="n"/>
      <c r="L177" s="1" t="n"/>
      <c r="M177" s="1" t="n"/>
      <c r="N177" s="1" t="n"/>
      <c r="O177" s="1" t="n"/>
      <c r="P177" s="1" t="n"/>
      <c r="Q177" s="1" t="n"/>
      <c r="R177" s="1" t="n"/>
      <c r="S177" s="1" t="n"/>
      <c r="T177" s="1" t="n"/>
      <c r="U177" s="1" t="n"/>
      <c r="V177" s="1" t="n"/>
      <c r="W177" s="1" t="n"/>
      <c r="X177" s="1" t="n"/>
      <c r="Y177" s="1" t="n"/>
      <c r="Z177" s="1" t="n"/>
    </row>
    <row r="178">
      <c r="A178" s="1" t="n"/>
      <c r="B178" s="1" t="n"/>
      <c r="C178" s="1" t="n"/>
      <c r="D178" s="1" t="n"/>
      <c r="E178" s="1" t="n"/>
      <c r="F178" s="1" t="n"/>
      <c r="G178" s="1" t="n"/>
      <c r="H178" s="1" t="n"/>
      <c r="I178" s="1" t="n"/>
      <c r="J178" s="1" t="n"/>
      <c r="K178" s="1" t="n"/>
      <c r="L178" s="1" t="n"/>
      <c r="M178" s="1" t="n"/>
      <c r="N178" s="1" t="n"/>
      <c r="O178" s="1" t="n"/>
      <c r="P178" s="1" t="n"/>
      <c r="Q178" s="1" t="n"/>
      <c r="R178" s="1" t="n"/>
      <c r="S178" s="1" t="n"/>
      <c r="T178" s="1" t="n"/>
      <c r="U178" s="1" t="n"/>
      <c r="V178" s="1" t="n"/>
      <c r="W178" s="1" t="n"/>
      <c r="X178" s="1" t="n"/>
      <c r="Y178" s="1" t="n"/>
      <c r="Z178" s="1" t="n"/>
    </row>
    <row r="179">
      <c r="A179" s="1" t="n"/>
      <c r="B179" s="1" t="n"/>
      <c r="C179" s="1" t="n"/>
      <c r="D179" s="1" t="n"/>
      <c r="E179" s="1" t="n"/>
      <c r="F179" s="1" t="n"/>
      <c r="G179" s="1" t="n"/>
      <c r="H179" s="1" t="n"/>
      <c r="I179" s="1" t="n"/>
      <c r="J179" s="1" t="n"/>
      <c r="K179" s="1" t="n"/>
      <c r="L179" s="1" t="n"/>
      <c r="M179" s="1" t="n"/>
      <c r="N179" s="1" t="n"/>
      <c r="O179" s="1" t="n"/>
      <c r="P179" s="1" t="n"/>
      <c r="Q179" s="1" t="n"/>
      <c r="R179" s="1" t="n"/>
      <c r="S179" s="1" t="n"/>
      <c r="T179" s="1" t="n"/>
      <c r="U179" s="1" t="n"/>
      <c r="V179" s="1" t="n"/>
      <c r="W179" s="1" t="n"/>
      <c r="X179" s="1" t="n"/>
      <c r="Y179" s="1" t="n"/>
      <c r="Z179" s="1" t="n"/>
    </row>
    <row r="180">
      <c r="A180" s="1" t="n"/>
      <c r="B180" s="1" t="n"/>
      <c r="C180" s="1" t="n"/>
      <c r="D180" s="1" t="n"/>
      <c r="E180" s="1" t="n"/>
      <c r="F180" s="1" t="n"/>
      <c r="G180" s="1" t="n"/>
      <c r="H180" s="1" t="n"/>
      <c r="I180" s="1" t="n"/>
      <c r="J180" s="1" t="n"/>
      <c r="K180" s="1" t="n"/>
      <c r="L180" s="1" t="n"/>
      <c r="M180" s="1" t="n"/>
      <c r="N180" s="1" t="n"/>
      <c r="O180" s="1" t="n"/>
      <c r="P180" s="1" t="n"/>
      <c r="Q180" s="1" t="n"/>
      <c r="R180" s="1" t="n"/>
      <c r="S180" s="1" t="n"/>
      <c r="T180" s="1" t="n"/>
      <c r="U180" s="1" t="n"/>
      <c r="V180" s="1" t="n"/>
      <c r="W180" s="1" t="n"/>
      <c r="X180" s="1" t="n"/>
      <c r="Y180" s="1" t="n"/>
      <c r="Z180" s="1" t="n"/>
    </row>
    <row r="181">
      <c r="A181" s="1" t="n"/>
      <c r="B181" s="1" t="n"/>
      <c r="C181" s="1" t="n"/>
      <c r="D181" s="1" t="n"/>
      <c r="E181" s="1" t="n"/>
      <c r="F181" s="1" t="n"/>
      <c r="G181" s="1" t="n"/>
      <c r="H181" s="1" t="n"/>
      <c r="I181" s="1" t="n"/>
      <c r="J181" s="1" t="n"/>
      <c r="K181" s="1" t="n"/>
      <c r="L181" s="1" t="n"/>
      <c r="M181" s="1" t="n"/>
      <c r="N181" s="1" t="n"/>
      <c r="O181" s="1" t="n"/>
      <c r="P181" s="1" t="n"/>
      <c r="Q181" s="1" t="n"/>
      <c r="R181" s="1" t="n"/>
      <c r="S181" s="1" t="n"/>
      <c r="T181" s="1" t="n"/>
      <c r="U181" s="1" t="n"/>
      <c r="V181" s="1" t="n"/>
      <c r="W181" s="1" t="n"/>
      <c r="X181" s="1" t="n"/>
      <c r="Y181" s="1" t="n"/>
      <c r="Z181" s="1" t="n"/>
    </row>
    <row r="182">
      <c r="A182" s="1" t="n"/>
      <c r="B182" s="1" t="n"/>
      <c r="C182" s="1" t="n"/>
      <c r="D182" s="1" t="n"/>
      <c r="E182" s="1" t="n"/>
      <c r="F182" s="1" t="n"/>
      <c r="G182" s="1" t="n"/>
      <c r="H182" s="1" t="n"/>
      <c r="I182" s="1" t="n"/>
      <c r="J182" s="1" t="n"/>
      <c r="K182" s="1" t="n"/>
      <c r="L182" s="1" t="n"/>
      <c r="M182" s="1" t="n"/>
      <c r="N182" s="1" t="n"/>
      <c r="O182" s="1" t="n"/>
      <c r="P182" s="1" t="n"/>
      <c r="Q182" s="1" t="n"/>
      <c r="R182" s="1" t="n"/>
      <c r="S182" s="1" t="n"/>
      <c r="T182" s="1" t="n"/>
      <c r="U182" s="1" t="n"/>
      <c r="V182" s="1" t="n"/>
      <c r="W182" s="1" t="n"/>
      <c r="X182" s="1" t="n"/>
      <c r="Y182" s="1" t="n"/>
      <c r="Z182" s="1" t="n"/>
    </row>
    <row r="183">
      <c r="A183" s="1" t="n"/>
      <c r="B183" s="1" t="n"/>
      <c r="C183" s="1" t="n"/>
      <c r="D183" s="1" t="n"/>
      <c r="E183" s="1" t="n"/>
      <c r="F183" s="1" t="n"/>
      <c r="G183" s="1" t="n"/>
      <c r="H183" s="1" t="n"/>
      <c r="I183" s="1" t="n"/>
      <c r="J183" s="1" t="n"/>
      <c r="K183" s="1" t="n"/>
      <c r="L183" s="1" t="n"/>
      <c r="M183" s="1" t="n"/>
      <c r="N183" s="1" t="n"/>
      <c r="O183" s="1" t="n"/>
      <c r="P183" s="1" t="n"/>
      <c r="Q183" s="1" t="n"/>
      <c r="R183" s="1" t="n"/>
      <c r="S183" s="1" t="n"/>
      <c r="T183" s="1" t="n"/>
      <c r="U183" s="1" t="n"/>
      <c r="V183" s="1" t="n"/>
      <c r="W183" s="1" t="n"/>
      <c r="X183" s="1" t="n"/>
      <c r="Y183" s="1" t="n"/>
      <c r="Z183" s="1" t="n"/>
    </row>
    <row r="184">
      <c r="A184" s="1" t="n"/>
      <c r="B184" s="1" t="n"/>
      <c r="C184" s="1" t="n"/>
      <c r="D184" s="1" t="n"/>
      <c r="E184" s="1" t="n"/>
      <c r="F184" s="1" t="n"/>
      <c r="G184" s="1" t="n"/>
      <c r="H184" s="1" t="n"/>
      <c r="I184" s="1" t="n"/>
      <c r="J184" s="1" t="n"/>
      <c r="K184" s="1" t="n"/>
      <c r="L184" s="1" t="n"/>
      <c r="M184" s="1" t="n"/>
      <c r="N184" s="1" t="n"/>
      <c r="O184" s="1" t="n"/>
      <c r="P184" s="1" t="n"/>
      <c r="Q184" s="1" t="n"/>
      <c r="R184" s="1" t="n"/>
      <c r="S184" s="1" t="n"/>
      <c r="T184" s="1" t="n"/>
      <c r="U184" s="1" t="n"/>
      <c r="V184" s="1" t="n"/>
      <c r="W184" s="1" t="n"/>
      <c r="X184" s="1" t="n"/>
      <c r="Y184" s="1" t="n"/>
      <c r="Z184" s="1" t="n"/>
    </row>
    <row r="185">
      <c r="A185" s="1" t="n"/>
      <c r="B185" s="1" t="n"/>
      <c r="C185" s="1" t="n"/>
      <c r="D185" s="1" t="n"/>
      <c r="E185" s="1" t="n"/>
      <c r="F185" s="1" t="n"/>
      <c r="G185" s="1" t="n"/>
      <c r="H185" s="1" t="n"/>
      <c r="I185" s="1" t="n"/>
      <c r="J185" s="1" t="n"/>
      <c r="K185" s="1" t="n"/>
      <c r="L185" s="1" t="n"/>
      <c r="M185" s="1" t="n"/>
      <c r="N185" s="1" t="n"/>
      <c r="O185" s="1" t="n"/>
      <c r="P185" s="1" t="n"/>
      <c r="Q185" s="1" t="n"/>
      <c r="R185" s="1" t="n"/>
      <c r="S185" s="1" t="n"/>
      <c r="T185" s="1" t="n"/>
      <c r="U185" s="1" t="n"/>
      <c r="V185" s="1" t="n"/>
      <c r="W185" s="1" t="n"/>
      <c r="X185" s="1" t="n"/>
      <c r="Y185" s="1" t="n"/>
      <c r="Z185" s="1" t="n"/>
    </row>
    <row r="186">
      <c r="A186" s="1" t="n"/>
      <c r="B186" s="1" t="n"/>
      <c r="C186" s="1" t="n"/>
      <c r="D186" s="1" t="n"/>
      <c r="E186" s="1" t="n"/>
      <c r="F186" s="1" t="n"/>
      <c r="G186" s="1" t="n"/>
      <c r="H186" s="1" t="n"/>
      <c r="I186" s="1" t="n"/>
      <c r="J186" s="1" t="n"/>
      <c r="K186" s="1" t="n"/>
      <c r="L186" s="1" t="n"/>
      <c r="M186" s="1" t="n"/>
      <c r="N186" s="1" t="n"/>
      <c r="O186" s="1" t="n"/>
      <c r="P186" s="1" t="n"/>
      <c r="Q186" s="1" t="n"/>
      <c r="R186" s="1" t="n"/>
      <c r="S186" s="1" t="n"/>
      <c r="T186" s="1" t="n"/>
      <c r="U186" s="1" t="n"/>
      <c r="V186" s="1" t="n"/>
      <c r="W186" s="1" t="n"/>
      <c r="X186" s="1" t="n"/>
      <c r="Y186" s="1" t="n"/>
      <c r="Z186" s="1" t="n"/>
    </row>
    <row r="187">
      <c r="A187" s="1" t="n"/>
      <c r="B187" s="1" t="n"/>
      <c r="C187" s="1" t="n"/>
      <c r="D187" s="1" t="n"/>
      <c r="E187" s="1" t="n"/>
      <c r="F187" s="1" t="n"/>
      <c r="G187" s="1" t="n"/>
      <c r="H187" s="1" t="n"/>
      <c r="I187" s="1" t="n"/>
      <c r="J187" s="1" t="n"/>
      <c r="K187" s="1" t="n"/>
      <c r="L187" s="1" t="n"/>
      <c r="M187" s="1" t="n"/>
      <c r="N187" s="1" t="n"/>
      <c r="O187" s="1" t="n"/>
      <c r="P187" s="1" t="n"/>
      <c r="Q187" s="1" t="n"/>
      <c r="R187" s="1" t="n"/>
      <c r="S187" s="1" t="n"/>
      <c r="T187" s="1" t="n"/>
      <c r="U187" s="1" t="n"/>
      <c r="V187" s="1" t="n"/>
      <c r="W187" s="1" t="n"/>
      <c r="X187" s="1" t="n"/>
      <c r="Y187" s="1" t="n"/>
      <c r="Z187" s="1" t="n"/>
    </row>
    <row r="188">
      <c r="A188" s="1" t="n"/>
      <c r="B188" s="1" t="n"/>
      <c r="C188" s="1" t="n"/>
      <c r="D188" s="1" t="n"/>
      <c r="E188" s="1" t="n"/>
      <c r="F188" s="1" t="n"/>
      <c r="G188" s="1" t="n"/>
      <c r="H188" s="1" t="n"/>
      <c r="I188" s="1" t="n"/>
      <c r="J188" s="1" t="n"/>
      <c r="K188" s="1" t="n"/>
      <c r="L188" s="1" t="n"/>
      <c r="M188" s="1" t="n"/>
      <c r="N188" s="1" t="n"/>
      <c r="O188" s="1" t="n"/>
      <c r="P188" s="1" t="n"/>
      <c r="Q188" s="1" t="n"/>
      <c r="R188" s="1" t="n"/>
      <c r="S188" s="1" t="n"/>
      <c r="T188" s="1" t="n"/>
      <c r="U188" s="1" t="n"/>
      <c r="V188" s="1" t="n"/>
      <c r="W188" s="1" t="n"/>
      <c r="X188" s="1" t="n"/>
      <c r="Y188" s="1" t="n"/>
      <c r="Z188" s="1" t="n"/>
    </row>
    <row r="189">
      <c r="A189" s="1" t="n"/>
      <c r="B189" s="1" t="n"/>
      <c r="C189" s="1" t="n"/>
      <c r="D189" s="1" t="n"/>
      <c r="E189" s="1" t="n"/>
      <c r="F189" s="1" t="n"/>
      <c r="G189" s="1" t="n"/>
      <c r="H189" s="1" t="n"/>
      <c r="I189" s="1" t="n"/>
      <c r="J189" s="1" t="n"/>
      <c r="K189" s="1" t="n"/>
      <c r="L189" s="1" t="n"/>
      <c r="M189" s="1" t="n"/>
      <c r="N189" s="1" t="n"/>
      <c r="O189" s="1" t="n"/>
      <c r="P189" s="1" t="n"/>
      <c r="Q189" s="1" t="n"/>
      <c r="R189" s="1" t="n"/>
      <c r="S189" s="1" t="n"/>
      <c r="T189" s="1" t="n"/>
      <c r="U189" s="1" t="n"/>
      <c r="V189" s="1" t="n"/>
      <c r="W189" s="1" t="n"/>
      <c r="X189" s="1" t="n"/>
      <c r="Y189" s="1" t="n"/>
      <c r="Z189" s="1" t="n"/>
    </row>
    <row r="190">
      <c r="A190" s="1" t="n"/>
      <c r="B190" s="1" t="n"/>
      <c r="C190" s="1" t="n"/>
      <c r="D190" s="1" t="n"/>
      <c r="E190" s="1" t="n"/>
      <c r="F190" s="1" t="n"/>
      <c r="G190" s="1" t="n"/>
      <c r="H190" s="1" t="n"/>
      <c r="I190" s="1" t="n"/>
      <c r="J190" s="1" t="n"/>
      <c r="K190" s="1" t="n"/>
      <c r="L190" s="1" t="n"/>
      <c r="M190" s="1" t="n"/>
      <c r="N190" s="1" t="n"/>
      <c r="O190" s="1" t="n"/>
      <c r="P190" s="1" t="n"/>
      <c r="Q190" s="1" t="n"/>
      <c r="R190" s="1" t="n"/>
      <c r="S190" s="1" t="n"/>
      <c r="T190" s="1" t="n"/>
      <c r="U190" s="1" t="n"/>
      <c r="V190" s="1" t="n"/>
      <c r="W190" s="1" t="n"/>
      <c r="X190" s="1" t="n"/>
      <c r="Y190" s="1" t="n"/>
      <c r="Z190" s="1" t="n"/>
    </row>
    <row r="191">
      <c r="A191" s="1" t="n"/>
      <c r="B191" s="1" t="n"/>
      <c r="C191" s="1" t="n"/>
      <c r="D191" s="1" t="n"/>
      <c r="E191" s="1" t="n"/>
      <c r="F191" s="1" t="n"/>
      <c r="G191" s="1" t="n"/>
      <c r="H191" s="1" t="n"/>
      <c r="I191" s="1" t="n"/>
      <c r="J191" s="1" t="n"/>
      <c r="K191" s="1" t="n"/>
      <c r="L191" s="1" t="n"/>
      <c r="M191" s="1" t="n"/>
      <c r="N191" s="1" t="n"/>
      <c r="O191" s="1" t="n"/>
      <c r="P191" s="1" t="n"/>
      <c r="Q191" s="1" t="n"/>
      <c r="R191" s="1" t="n"/>
      <c r="S191" s="1" t="n"/>
      <c r="T191" s="1" t="n"/>
      <c r="U191" s="1" t="n"/>
      <c r="V191" s="1" t="n"/>
      <c r="W191" s="1" t="n"/>
      <c r="X191" s="1" t="n"/>
      <c r="Y191" s="1" t="n"/>
      <c r="Z191" s="1" t="n"/>
    </row>
    <row r="192">
      <c r="A192" s="1" t="n"/>
      <c r="B192" s="1" t="n"/>
      <c r="C192" s="1" t="n"/>
      <c r="D192" s="1" t="n"/>
      <c r="E192" s="1" t="n"/>
      <c r="F192" s="1" t="n"/>
      <c r="G192" s="1" t="n"/>
      <c r="H192" s="1" t="n"/>
      <c r="I192" s="1" t="n"/>
      <c r="J192" s="1" t="n"/>
      <c r="K192" s="1" t="n"/>
      <c r="L192" s="1" t="n"/>
      <c r="M192" s="1" t="n"/>
      <c r="N192" s="1" t="n"/>
      <c r="O192" s="1" t="n"/>
      <c r="P192" s="1" t="n"/>
      <c r="Q192" s="1" t="n"/>
      <c r="R192" s="1" t="n"/>
      <c r="S192" s="1" t="n"/>
      <c r="T192" s="1" t="n"/>
      <c r="U192" s="1" t="n"/>
      <c r="V192" s="1" t="n"/>
      <c r="W192" s="1" t="n"/>
      <c r="X192" s="1" t="n"/>
      <c r="Y192" s="1" t="n"/>
      <c r="Z192" s="1" t="n"/>
    </row>
    <row r="193">
      <c r="A193" s="1" t="n"/>
      <c r="B193" s="1" t="n"/>
      <c r="C193" s="1" t="n"/>
      <c r="D193" s="1" t="n"/>
      <c r="E193" s="1" t="n"/>
      <c r="F193" s="1" t="n"/>
      <c r="G193" s="1" t="n"/>
      <c r="H193" s="1" t="n"/>
      <c r="I193" s="1" t="n"/>
      <c r="J193" s="1" t="n"/>
      <c r="K193" s="1" t="n"/>
      <c r="L193" s="1" t="n"/>
      <c r="M193" s="1" t="n"/>
      <c r="N193" s="1" t="n"/>
      <c r="O193" s="1" t="n"/>
      <c r="P193" s="1" t="n"/>
      <c r="Q193" s="1" t="n"/>
      <c r="R193" s="1" t="n"/>
      <c r="S193" s="1" t="n"/>
      <c r="T193" s="1" t="n"/>
      <c r="U193" s="1" t="n"/>
      <c r="V193" s="1" t="n"/>
      <c r="W193" s="1" t="n"/>
      <c r="X193" s="1" t="n"/>
      <c r="Y193" s="1" t="n"/>
      <c r="Z193" s="1" t="n"/>
    </row>
    <row r="194">
      <c r="A194" s="1" t="n"/>
      <c r="B194" s="1" t="n"/>
      <c r="C194" s="1" t="n"/>
      <c r="D194" s="1" t="n"/>
      <c r="E194" s="1" t="n"/>
      <c r="F194" s="1" t="n"/>
      <c r="G194" s="1" t="n"/>
      <c r="H194" s="1" t="n"/>
      <c r="I194" s="1" t="n"/>
      <c r="J194" s="1" t="n"/>
      <c r="K194" s="1" t="n"/>
      <c r="L194" s="1" t="n"/>
      <c r="M194" s="1" t="n"/>
      <c r="N194" s="1" t="n"/>
      <c r="O194" s="1" t="n"/>
      <c r="P194" s="1" t="n"/>
      <c r="Q194" s="1" t="n"/>
      <c r="R194" s="1" t="n"/>
      <c r="S194" s="1" t="n"/>
      <c r="T194" s="1" t="n"/>
      <c r="U194" s="1" t="n"/>
      <c r="V194" s="1" t="n"/>
      <c r="W194" s="1" t="n"/>
      <c r="X194" s="1" t="n"/>
      <c r="Y194" s="1" t="n"/>
      <c r="Z194" s="1" t="n"/>
    </row>
    <row r="195">
      <c r="A195" s="1" t="n"/>
      <c r="B195" s="1" t="n"/>
      <c r="C195" s="1" t="n"/>
      <c r="D195" s="1" t="n"/>
      <c r="E195" s="1" t="n"/>
      <c r="F195" s="1" t="n"/>
      <c r="G195" s="1" t="n"/>
      <c r="H195" s="1" t="n"/>
      <c r="I195" s="1" t="n"/>
      <c r="J195" s="1" t="n"/>
      <c r="K195" s="1" t="n"/>
      <c r="L195" s="1" t="n"/>
      <c r="M195" s="1" t="n"/>
      <c r="N195" s="1" t="n"/>
      <c r="O195" s="1" t="n"/>
      <c r="P195" s="1" t="n"/>
      <c r="Q195" s="1" t="n"/>
      <c r="R195" s="1" t="n"/>
      <c r="S195" s="1" t="n"/>
      <c r="T195" s="1" t="n"/>
      <c r="U195" s="1" t="n"/>
      <c r="V195" s="1" t="n"/>
      <c r="W195" s="1" t="n"/>
      <c r="X195" s="1" t="n"/>
      <c r="Y195" s="1" t="n"/>
      <c r="Z195" s="1" t="n"/>
    </row>
    <row r="196">
      <c r="A196" s="1" t="n"/>
      <c r="B196" s="1" t="n"/>
      <c r="C196" s="1" t="n"/>
      <c r="D196" s="1" t="n"/>
      <c r="E196" s="1" t="n"/>
      <c r="F196" s="1" t="n"/>
      <c r="G196" s="1" t="n"/>
      <c r="H196" s="1" t="n"/>
      <c r="I196" s="1" t="n"/>
      <c r="J196" s="1" t="n"/>
      <c r="K196" s="1" t="n"/>
      <c r="L196" s="1" t="n"/>
      <c r="M196" s="1" t="n"/>
      <c r="N196" s="1" t="n"/>
      <c r="O196" s="1" t="n"/>
      <c r="P196" s="1" t="n"/>
      <c r="Q196" s="1" t="n"/>
      <c r="R196" s="1" t="n"/>
      <c r="S196" s="1" t="n"/>
      <c r="T196" s="1" t="n"/>
      <c r="U196" s="1" t="n"/>
      <c r="V196" s="1" t="n"/>
      <c r="W196" s="1" t="n"/>
      <c r="X196" s="1" t="n"/>
      <c r="Y196" s="1" t="n"/>
      <c r="Z196" s="1" t="n"/>
    </row>
    <row r="197">
      <c r="A197" s="1" t="n"/>
      <c r="B197" s="1" t="n"/>
      <c r="C197" s="1" t="n"/>
      <c r="D197" s="1" t="n"/>
      <c r="E197" s="1" t="n"/>
      <c r="F197" s="1" t="n"/>
      <c r="G197" s="1" t="n"/>
      <c r="H197" s="1" t="n"/>
      <c r="I197" s="1" t="n"/>
      <c r="J197" s="1" t="n"/>
      <c r="K197" s="1" t="n"/>
      <c r="L197" s="1" t="n"/>
      <c r="M197" s="1" t="n"/>
      <c r="N197" s="1" t="n"/>
      <c r="O197" s="1" t="n"/>
      <c r="P197" s="1" t="n"/>
      <c r="Q197" s="1" t="n"/>
      <c r="R197" s="1" t="n"/>
      <c r="S197" s="1" t="n"/>
      <c r="T197" s="1" t="n"/>
      <c r="U197" s="1" t="n"/>
      <c r="V197" s="1" t="n"/>
      <c r="W197" s="1" t="n"/>
      <c r="X197" s="1" t="n"/>
      <c r="Y197" s="1" t="n"/>
      <c r="Z197" s="1" t="n"/>
    </row>
    <row r="198">
      <c r="A198" s="1" t="n"/>
      <c r="B198" s="1" t="n"/>
      <c r="C198" s="1" t="n"/>
      <c r="D198" s="1" t="n"/>
      <c r="E198" s="1" t="n"/>
      <c r="F198" s="1" t="n"/>
      <c r="G198" s="1" t="n"/>
      <c r="H198" s="1" t="n"/>
      <c r="I198" s="1" t="n"/>
      <c r="J198" s="1" t="n"/>
      <c r="K198" s="1" t="n"/>
      <c r="L198" s="1" t="n"/>
      <c r="M198" s="1" t="n"/>
      <c r="N198" s="1" t="n"/>
      <c r="O198" s="1" t="n"/>
      <c r="P198" s="1" t="n"/>
      <c r="Q198" s="1" t="n"/>
      <c r="R198" s="1" t="n"/>
      <c r="S198" s="1" t="n"/>
      <c r="T198" s="1" t="n"/>
      <c r="U198" s="1" t="n"/>
      <c r="V198" s="1" t="n"/>
      <c r="W198" s="1" t="n"/>
      <c r="X198" s="1" t="n"/>
      <c r="Y198" s="1" t="n"/>
      <c r="Z198" s="1" t="n"/>
    </row>
    <row r="199">
      <c r="A199" s="1" t="n"/>
      <c r="B199" s="1" t="n"/>
      <c r="C199" s="1" t="n"/>
      <c r="D199" s="1" t="n"/>
      <c r="E199" s="1" t="n"/>
      <c r="F199" s="1" t="n"/>
      <c r="G199" s="1" t="n"/>
      <c r="H199" s="1" t="n"/>
      <c r="I199" s="1" t="n"/>
      <c r="J199" s="1" t="n"/>
      <c r="K199" s="1" t="n"/>
      <c r="L199" s="1" t="n"/>
      <c r="M199" s="1" t="n"/>
      <c r="N199" s="1" t="n"/>
      <c r="O199" s="1" t="n"/>
      <c r="P199" s="1" t="n"/>
      <c r="Q199" s="1" t="n"/>
      <c r="R199" s="1" t="n"/>
      <c r="S199" s="1" t="n"/>
      <c r="T199" s="1" t="n"/>
      <c r="U199" s="1" t="n"/>
      <c r="V199" s="1" t="n"/>
      <c r="W199" s="1" t="n"/>
      <c r="X199" s="1" t="n"/>
      <c r="Y199" s="1" t="n"/>
      <c r="Z199" s="1" t="n"/>
    </row>
    <row r="200">
      <c r="A200" s="1" t="n"/>
      <c r="B200" s="1" t="n"/>
      <c r="C200" s="1" t="n"/>
      <c r="D200" s="1" t="n"/>
      <c r="E200" s="1" t="n"/>
      <c r="F200" s="1" t="n"/>
      <c r="G200" s="1" t="n"/>
      <c r="H200" s="1" t="n"/>
      <c r="I200" s="1" t="n"/>
      <c r="J200" s="1" t="n"/>
      <c r="K200" s="1" t="n"/>
      <c r="L200" s="1" t="n"/>
      <c r="M200" s="1" t="n"/>
      <c r="N200" s="1" t="n"/>
      <c r="O200" s="1" t="n"/>
      <c r="P200" s="1" t="n"/>
      <c r="Q200" s="1" t="n"/>
      <c r="R200" s="1" t="n"/>
      <c r="S200" s="1" t="n"/>
      <c r="T200" s="1" t="n"/>
      <c r="U200" s="1" t="n"/>
      <c r="V200" s="1" t="n"/>
      <c r="W200" s="1" t="n"/>
      <c r="X200" s="1" t="n"/>
      <c r="Y200" s="1" t="n"/>
      <c r="Z200" s="1" t="n"/>
    </row>
    <row r="201">
      <c r="A201" s="1" t="n"/>
      <c r="B201" s="1" t="n"/>
      <c r="C201" s="1" t="n"/>
      <c r="D201" s="1" t="n"/>
      <c r="E201" s="1" t="n"/>
      <c r="F201" s="1" t="n"/>
      <c r="G201" s="1" t="n"/>
      <c r="H201" s="1" t="n"/>
      <c r="I201" s="1" t="n"/>
      <c r="J201" s="1" t="n"/>
      <c r="K201" s="1" t="n"/>
      <c r="L201" s="1" t="n"/>
      <c r="M201" s="1" t="n"/>
      <c r="N201" s="1" t="n"/>
      <c r="O201" s="1" t="n"/>
      <c r="P201" s="1" t="n"/>
      <c r="Q201" s="1" t="n"/>
      <c r="R201" s="1" t="n"/>
      <c r="S201" s="1" t="n"/>
      <c r="T201" s="1" t="n"/>
      <c r="U201" s="1" t="n"/>
      <c r="V201" s="1" t="n"/>
      <c r="W201" s="1" t="n"/>
      <c r="X201" s="1" t="n"/>
      <c r="Y201" s="1" t="n"/>
      <c r="Z201" s="1" t="n"/>
    </row>
    <row r="202">
      <c r="A202" s="1" t="n"/>
      <c r="B202" s="1" t="n"/>
      <c r="C202" s="1" t="n"/>
      <c r="D202" s="1" t="n"/>
      <c r="E202" s="1" t="n"/>
      <c r="F202" s="1" t="n"/>
      <c r="G202" s="1" t="n"/>
      <c r="H202" s="1" t="n"/>
      <c r="I202" s="1" t="n"/>
      <c r="J202" s="1" t="n"/>
      <c r="K202" s="1" t="n"/>
      <c r="L202" s="1" t="n"/>
      <c r="M202" s="1" t="n"/>
      <c r="N202" s="1" t="n"/>
      <c r="O202" s="1" t="n"/>
      <c r="P202" s="1" t="n"/>
      <c r="Q202" s="1" t="n"/>
      <c r="R202" s="1" t="n"/>
      <c r="S202" s="1" t="n"/>
      <c r="T202" s="1" t="n"/>
      <c r="U202" s="1" t="n"/>
      <c r="V202" s="1" t="n"/>
      <c r="W202" s="1" t="n"/>
      <c r="X202" s="1" t="n"/>
      <c r="Y202" s="1" t="n"/>
      <c r="Z202" s="1" t="n"/>
    </row>
    <row r="203">
      <c r="A203" s="1" t="n"/>
      <c r="B203" s="1" t="n"/>
      <c r="C203" s="1" t="n"/>
      <c r="D203" s="1" t="n"/>
      <c r="E203" s="1" t="n"/>
      <c r="F203" s="1" t="n"/>
      <c r="G203" s="1" t="n"/>
      <c r="H203" s="1" t="n"/>
      <c r="I203" s="1" t="n"/>
      <c r="J203" s="1" t="n"/>
      <c r="K203" s="1" t="n"/>
      <c r="L203" s="1" t="n"/>
      <c r="M203" s="1" t="n"/>
      <c r="N203" s="1" t="n"/>
      <c r="O203" s="1" t="n"/>
      <c r="P203" s="1" t="n"/>
      <c r="Q203" s="1" t="n"/>
      <c r="R203" s="1" t="n"/>
      <c r="S203" s="1" t="n"/>
      <c r="T203" s="1" t="n"/>
      <c r="U203" s="1" t="n"/>
      <c r="V203" s="1" t="n"/>
      <c r="W203" s="1" t="n"/>
      <c r="X203" s="1" t="n"/>
      <c r="Y203" s="1" t="n"/>
      <c r="Z203" s="1" t="n"/>
    </row>
    <row r="204">
      <c r="A204" s="1" t="n"/>
      <c r="B204" s="1" t="n"/>
      <c r="C204" s="1" t="n"/>
      <c r="D204" s="1" t="n"/>
      <c r="E204" s="1" t="n"/>
      <c r="F204" s="1" t="n"/>
      <c r="G204" s="1" t="n"/>
      <c r="H204" s="1" t="n"/>
      <c r="I204" s="1" t="n"/>
      <c r="J204" s="1" t="n"/>
      <c r="K204" s="1" t="n"/>
      <c r="L204" s="1" t="n"/>
      <c r="M204" s="1" t="n"/>
      <c r="N204" s="1" t="n"/>
      <c r="O204" s="1" t="n"/>
      <c r="P204" s="1" t="n"/>
      <c r="Q204" s="1" t="n"/>
      <c r="R204" s="1" t="n"/>
      <c r="S204" s="1" t="n"/>
      <c r="T204" s="1" t="n"/>
      <c r="U204" s="1" t="n"/>
      <c r="V204" s="1" t="n"/>
      <c r="W204" s="1" t="n"/>
      <c r="X204" s="1" t="n"/>
      <c r="Y204" s="1" t="n"/>
      <c r="Z204" s="1" t="n"/>
    </row>
    <row r="205">
      <c r="A205" s="1" t="n"/>
      <c r="B205" s="1" t="n"/>
      <c r="C205" s="1" t="n"/>
      <c r="D205" s="1" t="n"/>
      <c r="E205" s="1" t="n"/>
      <c r="F205" s="1" t="n"/>
      <c r="G205" s="1" t="n"/>
      <c r="H205" s="1" t="n"/>
      <c r="I205" s="1" t="n"/>
      <c r="J205" s="1" t="n"/>
      <c r="K205" s="1" t="n"/>
      <c r="L205" s="1" t="n"/>
      <c r="M205" s="1" t="n"/>
      <c r="N205" s="1" t="n"/>
      <c r="O205" s="1" t="n"/>
      <c r="P205" s="1" t="n"/>
      <c r="Q205" s="1" t="n"/>
      <c r="R205" s="1" t="n"/>
      <c r="S205" s="1" t="n"/>
      <c r="T205" s="1" t="n"/>
      <c r="U205" s="1" t="n"/>
      <c r="V205" s="1" t="n"/>
      <c r="W205" s="1" t="n"/>
      <c r="X205" s="1" t="n"/>
      <c r="Y205" s="1" t="n"/>
      <c r="Z205" s="1" t="n"/>
    </row>
    <row r="206">
      <c r="A206" s="1" t="n"/>
      <c r="B206" s="1" t="n"/>
      <c r="C206" s="1" t="n"/>
      <c r="D206" s="1" t="n"/>
      <c r="E206" s="1" t="n"/>
      <c r="F206" s="1" t="n"/>
      <c r="G206" s="1" t="n"/>
      <c r="H206" s="1" t="n"/>
      <c r="I206" s="1" t="n"/>
      <c r="J206" s="1" t="n"/>
      <c r="K206" s="1" t="n"/>
      <c r="L206" s="1" t="n"/>
      <c r="M206" s="1" t="n"/>
      <c r="N206" s="1" t="n"/>
      <c r="O206" s="1" t="n"/>
      <c r="P206" s="1" t="n"/>
      <c r="Q206" s="1" t="n"/>
      <c r="R206" s="1" t="n"/>
      <c r="S206" s="1" t="n"/>
      <c r="T206" s="1" t="n"/>
      <c r="U206" s="1" t="n"/>
      <c r="V206" s="1" t="n"/>
      <c r="W206" s="1" t="n"/>
      <c r="X206" s="1" t="n"/>
      <c r="Y206" s="1" t="n"/>
      <c r="Z206" s="1" t="n"/>
    </row>
    <row r="207">
      <c r="A207" s="1" t="n"/>
      <c r="B207" s="1" t="n"/>
      <c r="C207" s="1" t="n"/>
      <c r="D207" s="1" t="n"/>
      <c r="E207" s="1" t="n"/>
      <c r="F207" s="1" t="n"/>
      <c r="G207" s="1" t="n"/>
      <c r="H207" s="1" t="n"/>
      <c r="I207" s="1" t="n"/>
      <c r="J207" s="1" t="n"/>
      <c r="K207" s="1" t="n"/>
      <c r="L207" s="1" t="n"/>
      <c r="M207" s="1" t="n"/>
      <c r="N207" s="1" t="n"/>
      <c r="O207" s="1" t="n"/>
      <c r="P207" s="1" t="n"/>
      <c r="Q207" s="1" t="n"/>
      <c r="R207" s="1" t="n"/>
      <c r="S207" s="1" t="n"/>
      <c r="T207" s="1" t="n"/>
      <c r="U207" s="1" t="n"/>
      <c r="V207" s="1" t="n"/>
      <c r="W207" s="1" t="n"/>
      <c r="X207" s="1" t="n"/>
      <c r="Y207" s="1" t="n"/>
      <c r="Z207" s="1" t="n"/>
    </row>
    <row r="208">
      <c r="A208" s="1" t="n"/>
      <c r="B208" s="1" t="n"/>
      <c r="C208" s="1" t="n"/>
      <c r="D208" s="1" t="n"/>
      <c r="E208" s="1" t="n"/>
      <c r="F208" s="1" t="n"/>
      <c r="G208" s="1" t="n"/>
      <c r="H208" s="1" t="n"/>
      <c r="I208" s="1" t="n"/>
      <c r="J208" s="1" t="n"/>
      <c r="K208" s="1" t="n"/>
      <c r="L208" s="1" t="n"/>
      <c r="M208" s="1" t="n"/>
      <c r="N208" s="1" t="n"/>
      <c r="O208" s="1" t="n"/>
      <c r="P208" s="1" t="n"/>
      <c r="Q208" s="1" t="n"/>
      <c r="R208" s="1" t="n"/>
      <c r="S208" s="1" t="n"/>
      <c r="T208" s="1" t="n"/>
      <c r="U208" s="1" t="n"/>
      <c r="V208" s="1" t="n"/>
      <c r="W208" s="1" t="n"/>
      <c r="X208" s="1" t="n"/>
      <c r="Y208" s="1" t="n"/>
      <c r="Z208" s="1" t="n"/>
    </row>
    <row r="209">
      <c r="A209" s="1" t="n"/>
      <c r="B209" s="1" t="n"/>
      <c r="C209" s="1" t="n"/>
      <c r="D209" s="1" t="n"/>
      <c r="E209" s="1" t="n"/>
      <c r="F209" s="1" t="n"/>
      <c r="G209" s="1" t="n"/>
      <c r="H209" s="1" t="n"/>
      <c r="I209" s="1" t="n"/>
      <c r="J209" s="1" t="n"/>
      <c r="K209" s="1" t="n"/>
      <c r="L209" s="1" t="n"/>
      <c r="M209" s="1" t="n"/>
      <c r="N209" s="1" t="n"/>
      <c r="O209" s="1" t="n"/>
      <c r="P209" s="1" t="n"/>
      <c r="Q209" s="1" t="n"/>
      <c r="R209" s="1" t="n"/>
      <c r="S209" s="1" t="n"/>
      <c r="T209" s="1" t="n"/>
      <c r="U209" s="1" t="n"/>
      <c r="V209" s="1" t="n"/>
      <c r="W209" s="1" t="n"/>
      <c r="X209" s="1" t="n"/>
      <c r="Y209" s="1" t="n"/>
      <c r="Z209" s="1" t="n"/>
    </row>
    <row r="210">
      <c r="A210" s="1" t="n"/>
      <c r="B210" s="1" t="n"/>
      <c r="C210" s="1" t="n"/>
      <c r="D210" s="1" t="n"/>
      <c r="E210" s="1" t="n"/>
      <c r="F210" s="1" t="n"/>
      <c r="G210" s="1" t="n"/>
      <c r="H210" s="1" t="n"/>
      <c r="I210" s="1" t="n"/>
      <c r="J210" s="1" t="n"/>
      <c r="K210" s="1" t="n"/>
      <c r="L210" s="1" t="n"/>
      <c r="M210" s="1" t="n"/>
      <c r="N210" s="1" t="n"/>
      <c r="O210" s="1" t="n"/>
      <c r="P210" s="1" t="n"/>
      <c r="Q210" s="1" t="n"/>
      <c r="R210" s="1" t="n"/>
      <c r="S210" s="1" t="n"/>
      <c r="T210" s="1" t="n"/>
      <c r="U210" s="1" t="n"/>
      <c r="V210" s="1" t="n"/>
      <c r="W210" s="1" t="n"/>
      <c r="X210" s="1" t="n"/>
      <c r="Y210" s="1" t="n"/>
      <c r="Z210" s="1" t="n"/>
    </row>
    <row r="211">
      <c r="A211" s="1" t="n"/>
      <c r="B211" s="1" t="n"/>
      <c r="C211" s="1" t="n"/>
      <c r="D211" s="1" t="n"/>
      <c r="E211" s="1" t="n"/>
      <c r="F211" s="1" t="n"/>
      <c r="G211" s="1" t="n"/>
      <c r="H211" s="1" t="n"/>
      <c r="I211" s="1" t="n"/>
      <c r="J211" s="1" t="n"/>
      <c r="K211" s="1" t="n"/>
      <c r="L211" s="1" t="n"/>
      <c r="M211" s="1" t="n"/>
      <c r="N211" s="1" t="n"/>
      <c r="O211" s="1" t="n"/>
      <c r="P211" s="1" t="n"/>
      <c r="Q211" s="1" t="n"/>
      <c r="R211" s="1" t="n"/>
      <c r="S211" s="1" t="n"/>
      <c r="T211" s="1" t="n"/>
      <c r="U211" s="1" t="n"/>
      <c r="V211" s="1" t="n"/>
      <c r="W211" s="1" t="n"/>
      <c r="X211" s="1" t="n"/>
      <c r="Y211" s="1" t="n"/>
      <c r="Z211" s="1" t="n"/>
    </row>
    <row r="212">
      <c r="A212" s="1" t="n"/>
      <c r="B212" s="1" t="n"/>
      <c r="C212" s="1" t="n"/>
      <c r="D212" s="1" t="n"/>
      <c r="E212" s="1" t="n"/>
      <c r="F212" s="1" t="n"/>
      <c r="G212" s="1" t="n"/>
      <c r="H212" s="1" t="n"/>
      <c r="I212" s="1" t="n"/>
      <c r="J212" s="1" t="n"/>
      <c r="K212" s="1" t="n"/>
      <c r="L212" s="1" t="n"/>
      <c r="M212" s="1" t="n"/>
      <c r="N212" s="1" t="n"/>
      <c r="O212" s="1" t="n"/>
      <c r="P212" s="1" t="n"/>
      <c r="Q212" s="1" t="n"/>
      <c r="R212" s="1" t="n"/>
      <c r="S212" s="1" t="n"/>
      <c r="T212" s="1" t="n"/>
      <c r="U212" s="1" t="n"/>
      <c r="V212" s="1" t="n"/>
      <c r="W212" s="1" t="n"/>
      <c r="X212" s="1" t="n"/>
      <c r="Y212" s="1" t="n"/>
      <c r="Z212" s="1" t="n"/>
    </row>
    <row r="213">
      <c r="A213" s="1" t="n"/>
      <c r="B213" s="1" t="n"/>
      <c r="C213" s="1" t="n"/>
      <c r="D213" s="1" t="n"/>
      <c r="E213" s="1" t="n"/>
      <c r="F213" s="1" t="n"/>
      <c r="G213" s="1" t="n"/>
      <c r="H213" s="1" t="n"/>
      <c r="I213" s="1" t="n"/>
      <c r="J213" s="1" t="n"/>
      <c r="K213" s="1" t="n"/>
      <c r="L213" s="1" t="n"/>
      <c r="M213" s="1" t="n"/>
      <c r="N213" s="1" t="n"/>
      <c r="O213" s="1" t="n"/>
      <c r="P213" s="1" t="n"/>
      <c r="Q213" s="1" t="n"/>
      <c r="R213" s="1" t="n"/>
      <c r="S213" s="1" t="n"/>
      <c r="T213" s="1" t="n"/>
      <c r="U213" s="1" t="n"/>
      <c r="V213" s="1" t="n"/>
      <c r="W213" s="1" t="n"/>
      <c r="X213" s="1" t="n"/>
      <c r="Y213" s="1" t="n"/>
      <c r="Z213" s="1" t="n"/>
    </row>
    <row r="214">
      <c r="A214" s="1" t="n"/>
      <c r="B214" s="1" t="n"/>
      <c r="C214" s="1" t="n"/>
      <c r="D214" s="1" t="n"/>
      <c r="E214" s="1" t="n"/>
      <c r="F214" s="1" t="n"/>
      <c r="G214" s="1" t="n"/>
      <c r="H214" s="1" t="n"/>
      <c r="I214" s="1" t="n"/>
      <c r="J214" s="1" t="n"/>
      <c r="K214" s="1" t="n"/>
      <c r="L214" s="1" t="n"/>
      <c r="M214" s="1" t="n"/>
      <c r="N214" s="1" t="n"/>
      <c r="O214" s="1" t="n"/>
      <c r="P214" s="1" t="n"/>
      <c r="Q214" s="1" t="n"/>
      <c r="R214" s="1" t="n"/>
      <c r="S214" s="1" t="n"/>
      <c r="T214" s="1" t="n"/>
      <c r="U214" s="1" t="n"/>
      <c r="V214" s="1" t="n"/>
      <c r="W214" s="1" t="n"/>
      <c r="X214" s="1" t="n"/>
      <c r="Y214" s="1" t="n"/>
      <c r="Z214" s="1" t="n"/>
    </row>
    <row r="215">
      <c r="A215" s="1" t="n"/>
      <c r="B215" s="1" t="n"/>
      <c r="C215" s="1" t="n"/>
      <c r="D215" s="1" t="n"/>
      <c r="E215" s="1" t="n"/>
      <c r="F215" s="1" t="n"/>
      <c r="G215" s="1" t="n"/>
      <c r="H215" s="1" t="n"/>
      <c r="I215" s="1" t="n"/>
      <c r="J215" s="1" t="n"/>
      <c r="K215" s="1" t="n"/>
      <c r="L215" s="1" t="n"/>
      <c r="M215" s="1" t="n"/>
      <c r="N215" s="1" t="n"/>
      <c r="O215" s="1" t="n"/>
      <c r="P215" s="1" t="n"/>
      <c r="Q215" s="1" t="n"/>
      <c r="R215" s="1" t="n"/>
      <c r="S215" s="1" t="n"/>
      <c r="T215" s="1" t="n"/>
      <c r="U215" s="1" t="n"/>
      <c r="V215" s="1" t="n"/>
      <c r="W215" s="1" t="n"/>
      <c r="X215" s="1" t="n"/>
      <c r="Y215" s="1" t="n"/>
      <c r="Z215" s="1" t="n"/>
    </row>
    <row r="216">
      <c r="A216" s="1" t="n"/>
      <c r="B216" s="1" t="n"/>
      <c r="C216" s="1" t="n"/>
      <c r="D216" s="1" t="n"/>
      <c r="E216" s="1" t="n"/>
      <c r="F216" s="1" t="n"/>
      <c r="G216" s="1" t="n"/>
      <c r="H216" s="1" t="n"/>
      <c r="I216" s="1" t="n"/>
      <c r="J216" s="1" t="n"/>
      <c r="K216" s="1" t="n"/>
      <c r="L216" s="1" t="n"/>
      <c r="M216" s="1" t="n"/>
      <c r="N216" s="1" t="n"/>
      <c r="O216" s="1" t="n"/>
      <c r="P216" s="1" t="n"/>
      <c r="Q216" s="1" t="n"/>
      <c r="R216" s="1" t="n"/>
      <c r="S216" s="1" t="n"/>
      <c r="T216" s="1" t="n"/>
      <c r="U216" s="1" t="n"/>
      <c r="V216" s="1" t="n"/>
      <c r="W216" s="1" t="n"/>
      <c r="X216" s="1" t="n"/>
      <c r="Y216" s="1" t="n"/>
      <c r="Z216" s="1" t="n"/>
    </row>
    <row r="217">
      <c r="A217" s="1" t="n"/>
      <c r="B217" s="1" t="n"/>
      <c r="C217" s="1" t="n"/>
      <c r="D217" s="1" t="n"/>
      <c r="E217" s="1" t="n"/>
      <c r="F217" s="1" t="n"/>
      <c r="G217" s="1" t="n"/>
      <c r="H217" s="1" t="n"/>
      <c r="I217" s="1" t="n"/>
      <c r="J217" s="1" t="n"/>
      <c r="K217" s="1" t="n"/>
      <c r="L217" s="1" t="n"/>
      <c r="M217" s="1" t="n"/>
      <c r="N217" s="1" t="n"/>
      <c r="O217" s="1" t="n"/>
      <c r="P217" s="1" t="n"/>
      <c r="Q217" s="1" t="n"/>
      <c r="R217" s="1" t="n"/>
      <c r="S217" s="1" t="n"/>
      <c r="T217" s="1" t="n"/>
      <c r="U217" s="1" t="n"/>
      <c r="V217" s="1" t="n"/>
      <c r="W217" s="1" t="n"/>
      <c r="X217" s="1" t="n"/>
      <c r="Y217" s="1" t="n"/>
      <c r="Z217" s="1" t="n"/>
    </row>
    <row r="218">
      <c r="A218" s="1" t="n"/>
      <c r="B218" s="1" t="n"/>
      <c r="C218" s="1" t="n"/>
      <c r="D218" s="1" t="n"/>
      <c r="E218" s="1" t="n"/>
      <c r="F218" s="1" t="n"/>
      <c r="G218" s="1" t="n"/>
      <c r="H218" s="1" t="n"/>
      <c r="I218" s="1" t="n"/>
      <c r="J218" s="1" t="n"/>
      <c r="K218" s="1" t="n"/>
      <c r="L218" s="1" t="n"/>
      <c r="M218" s="1" t="n"/>
      <c r="N218" s="1" t="n"/>
      <c r="O218" s="1" t="n"/>
      <c r="P218" s="1" t="n"/>
      <c r="Q218" s="1" t="n"/>
      <c r="R218" s="1" t="n"/>
      <c r="S218" s="1" t="n"/>
      <c r="T218" s="1" t="n"/>
      <c r="U218" s="1" t="n"/>
      <c r="V218" s="1" t="n"/>
      <c r="W218" s="1" t="n"/>
      <c r="X218" s="1" t="n"/>
      <c r="Y218" s="1" t="n"/>
      <c r="Z218" s="1" t="n"/>
    </row>
    <row r="219">
      <c r="A219" s="1" t="n"/>
      <c r="B219" s="1" t="n"/>
      <c r="C219" s="1" t="n"/>
      <c r="D219" s="1" t="n"/>
      <c r="E219" s="1" t="n"/>
      <c r="F219" s="1" t="n"/>
      <c r="G219" s="1" t="n"/>
      <c r="H219" s="1" t="n"/>
      <c r="I219" s="1" t="n"/>
      <c r="J219" s="1" t="n"/>
      <c r="K219" s="1" t="n"/>
      <c r="L219" s="1" t="n"/>
      <c r="M219" s="1" t="n"/>
      <c r="N219" s="1" t="n"/>
      <c r="O219" s="1" t="n"/>
      <c r="P219" s="1" t="n"/>
      <c r="Q219" s="1" t="n"/>
      <c r="R219" s="1" t="n"/>
      <c r="S219" s="1" t="n"/>
      <c r="T219" s="1" t="n"/>
      <c r="U219" s="1" t="n"/>
      <c r="V219" s="1" t="n"/>
      <c r="W219" s="1" t="n"/>
      <c r="X219" s="1" t="n"/>
      <c r="Y219" s="1" t="n"/>
      <c r="Z219" s="1" t="n"/>
    </row>
    <row r="220">
      <c r="A220" s="1" t="n"/>
      <c r="B220" s="1" t="n"/>
      <c r="C220" s="1" t="n"/>
      <c r="D220" s="1" t="n"/>
      <c r="E220" s="1" t="n"/>
      <c r="F220" s="1" t="n"/>
      <c r="G220" s="1" t="n"/>
      <c r="H220" s="1" t="n"/>
      <c r="I220" s="1" t="n"/>
      <c r="J220" s="1" t="n"/>
      <c r="K220" s="1" t="n"/>
      <c r="L220" s="1" t="n"/>
      <c r="M220" s="1" t="n"/>
      <c r="N220" s="1" t="n"/>
      <c r="O220" s="1" t="n"/>
      <c r="P220" s="1" t="n"/>
      <c r="Q220" s="1" t="n"/>
      <c r="R220" s="1" t="n"/>
      <c r="S220" s="1" t="n"/>
      <c r="T220" s="1" t="n"/>
      <c r="U220" s="1" t="n"/>
      <c r="V220" s="1" t="n"/>
      <c r="W220" s="1" t="n"/>
      <c r="X220" s="1" t="n"/>
      <c r="Y220" s="1" t="n"/>
      <c r="Z220" s="1" t="n"/>
    </row>
    <row r="221">
      <c r="A221" s="1" t="n"/>
      <c r="B221" s="1" t="n"/>
      <c r="C221" s="1" t="n"/>
      <c r="D221" s="1" t="n"/>
      <c r="E221" s="1" t="n"/>
      <c r="F221" s="1" t="n"/>
      <c r="G221" s="1" t="n"/>
      <c r="H221" s="1" t="n"/>
      <c r="I221" s="1" t="n"/>
      <c r="J221" s="1" t="n"/>
      <c r="K221" s="1" t="n"/>
      <c r="L221" s="1" t="n"/>
      <c r="M221" s="1" t="n"/>
      <c r="N221" s="1" t="n"/>
      <c r="O221" s="1" t="n"/>
      <c r="P221" s="1" t="n"/>
      <c r="Q221" s="1" t="n"/>
      <c r="R221" s="1" t="n"/>
      <c r="S221" s="1" t="n"/>
      <c r="T221" s="1" t="n"/>
      <c r="U221" s="1" t="n"/>
      <c r="V221" s="1" t="n"/>
      <c r="W221" s="1" t="n"/>
      <c r="X221" s="1" t="n"/>
      <c r="Y221" s="1" t="n"/>
      <c r="Z221" s="1" t="n"/>
    </row>
    <row r="222">
      <c r="A222" s="1" t="n"/>
      <c r="B222" s="1" t="n"/>
      <c r="C222" s="1" t="n"/>
      <c r="D222" s="1" t="n"/>
      <c r="E222" s="1" t="n"/>
      <c r="F222" s="1" t="n"/>
      <c r="G222" s="1" t="n"/>
      <c r="H222" s="1" t="n"/>
      <c r="I222" s="1" t="n"/>
      <c r="J222" s="1" t="n"/>
      <c r="K222" s="1" t="n"/>
      <c r="L222" s="1" t="n"/>
      <c r="M222" s="1" t="n"/>
      <c r="N222" s="1" t="n"/>
      <c r="O222" s="1" t="n"/>
      <c r="P222" s="1" t="n"/>
      <c r="Q222" s="1" t="n"/>
      <c r="R222" s="1" t="n"/>
      <c r="S222" s="1" t="n"/>
      <c r="T222" s="1" t="n"/>
      <c r="U222" s="1" t="n"/>
      <c r="V222" s="1" t="n"/>
      <c r="W222" s="1" t="n"/>
      <c r="X222" s="1" t="n"/>
      <c r="Y222" s="1" t="n"/>
      <c r="Z222" s="1" t="n"/>
    </row>
    <row r="223">
      <c r="A223" s="1" t="n"/>
      <c r="B223" s="1" t="n"/>
      <c r="C223" s="1" t="n"/>
      <c r="D223" s="1" t="n"/>
      <c r="E223" s="1" t="n"/>
      <c r="F223" s="1" t="n"/>
      <c r="G223" s="1" t="n"/>
      <c r="H223" s="1" t="n"/>
      <c r="I223" s="1" t="n"/>
      <c r="J223" s="1" t="n"/>
      <c r="K223" s="1" t="n"/>
      <c r="L223" s="1" t="n"/>
      <c r="M223" s="1" t="n"/>
      <c r="N223" s="1" t="n"/>
      <c r="O223" s="1" t="n"/>
      <c r="P223" s="1" t="n"/>
      <c r="Q223" s="1" t="n"/>
      <c r="R223" s="1" t="n"/>
      <c r="S223" s="1" t="n"/>
      <c r="T223" s="1" t="n"/>
      <c r="U223" s="1" t="n"/>
      <c r="V223" s="1" t="n"/>
      <c r="W223" s="1" t="n"/>
      <c r="X223" s="1" t="n"/>
      <c r="Y223" s="1" t="n"/>
      <c r="Z223" s="1" t="n"/>
    </row>
    <row r="224">
      <c r="A224" s="1" t="n"/>
      <c r="B224" s="1" t="n"/>
      <c r="C224" s="1" t="n"/>
      <c r="D224" s="1" t="n"/>
      <c r="E224" s="1" t="n"/>
      <c r="F224" s="1" t="n"/>
      <c r="G224" s="1" t="n"/>
      <c r="H224" s="1" t="n"/>
      <c r="I224" s="1" t="n"/>
      <c r="J224" s="1" t="n"/>
      <c r="K224" s="1" t="n"/>
      <c r="L224" s="1" t="n"/>
      <c r="M224" s="1" t="n"/>
      <c r="N224" s="1" t="n"/>
      <c r="O224" s="1" t="n"/>
      <c r="P224" s="1" t="n"/>
      <c r="Q224" s="1" t="n"/>
      <c r="R224" s="1" t="n"/>
      <c r="S224" s="1" t="n"/>
      <c r="T224" s="1" t="n"/>
      <c r="U224" s="1" t="n"/>
      <c r="V224" s="1" t="n"/>
      <c r="W224" s="1" t="n"/>
      <c r="X224" s="1" t="n"/>
      <c r="Y224" s="1" t="n"/>
      <c r="Z224" s="1" t="n"/>
    </row>
    <row r="225">
      <c r="A225" s="1" t="n"/>
      <c r="B225" s="1" t="n"/>
      <c r="C225" s="1" t="n"/>
      <c r="D225" s="1" t="n"/>
      <c r="E225" s="1" t="n"/>
      <c r="F225" s="1" t="n"/>
      <c r="G225" s="1" t="n"/>
      <c r="H225" s="1" t="n"/>
      <c r="I225" s="1" t="n"/>
      <c r="J225" s="1" t="n"/>
      <c r="K225" s="1" t="n"/>
      <c r="L225" s="1" t="n"/>
      <c r="M225" s="1" t="n"/>
      <c r="N225" s="1" t="n"/>
      <c r="O225" s="1" t="n"/>
      <c r="P225" s="1" t="n"/>
      <c r="Q225" s="1" t="n"/>
      <c r="R225" s="1" t="n"/>
      <c r="S225" s="1" t="n"/>
      <c r="T225" s="1" t="n"/>
      <c r="U225" s="1" t="n"/>
      <c r="V225" s="1" t="n"/>
      <c r="W225" s="1" t="n"/>
      <c r="X225" s="1" t="n"/>
      <c r="Y225" s="1" t="n"/>
      <c r="Z225" s="1" t="n"/>
    </row>
    <row r="226">
      <c r="A226" s="1" t="n"/>
      <c r="B226" s="1" t="n"/>
      <c r="C226" s="1" t="n"/>
      <c r="D226" s="1" t="n"/>
      <c r="E226" s="1" t="n"/>
      <c r="F226" s="1" t="n"/>
      <c r="G226" s="1" t="n"/>
      <c r="H226" s="1" t="n"/>
      <c r="I226" s="1" t="n"/>
      <c r="J226" s="1" t="n"/>
      <c r="K226" s="1" t="n"/>
      <c r="L226" s="1" t="n"/>
      <c r="M226" s="1" t="n"/>
      <c r="N226" s="1" t="n"/>
      <c r="O226" s="1" t="n"/>
      <c r="P226" s="1" t="n"/>
      <c r="Q226" s="1" t="n"/>
      <c r="R226" s="1" t="n"/>
      <c r="S226" s="1" t="n"/>
      <c r="T226" s="1" t="n"/>
      <c r="U226" s="1" t="n"/>
      <c r="V226" s="1" t="n"/>
      <c r="W226" s="1" t="n"/>
      <c r="X226" s="1" t="n"/>
      <c r="Y226" s="1" t="n"/>
      <c r="Z226" s="1" t="n"/>
    </row>
    <row r="227">
      <c r="A227" s="1" t="n"/>
      <c r="B227" s="1" t="n"/>
      <c r="C227" s="1" t="n"/>
      <c r="D227" s="1" t="n"/>
      <c r="E227" s="1" t="n"/>
      <c r="F227" s="1" t="n"/>
      <c r="G227" s="1" t="n"/>
      <c r="H227" s="1" t="n"/>
      <c r="I227" s="1" t="n"/>
      <c r="J227" s="1" t="n"/>
      <c r="K227" s="1" t="n"/>
      <c r="L227" s="1" t="n"/>
      <c r="M227" s="1" t="n"/>
      <c r="N227" s="1" t="n"/>
      <c r="O227" s="1" t="n"/>
      <c r="P227" s="1" t="n"/>
      <c r="Q227" s="1" t="n"/>
      <c r="R227" s="1" t="n"/>
      <c r="S227" s="1" t="n"/>
      <c r="T227" s="1" t="n"/>
      <c r="U227" s="1" t="n"/>
      <c r="V227" s="1" t="n"/>
      <c r="W227" s="1" t="n"/>
      <c r="X227" s="1" t="n"/>
      <c r="Y227" s="1" t="n"/>
      <c r="Z227" s="1" t="n"/>
    </row>
    <row r="228">
      <c r="A228" s="1" t="n"/>
      <c r="B228" s="1" t="n"/>
      <c r="C228" s="1" t="n"/>
      <c r="D228" s="1" t="n"/>
      <c r="E228" s="1" t="n"/>
      <c r="F228" s="1" t="n"/>
      <c r="G228" s="1" t="n"/>
      <c r="H228" s="1" t="n"/>
      <c r="I228" s="1" t="n"/>
      <c r="J228" s="1" t="n"/>
      <c r="K228" s="1" t="n"/>
      <c r="L228" s="1" t="n"/>
      <c r="M228" s="1" t="n"/>
      <c r="N228" s="1" t="n"/>
      <c r="O228" s="1" t="n"/>
      <c r="P228" s="1" t="n"/>
      <c r="Q228" s="1" t="n"/>
      <c r="R228" s="1" t="n"/>
      <c r="S228" s="1" t="n"/>
      <c r="T228" s="1" t="n"/>
      <c r="U228" s="1" t="n"/>
      <c r="V228" s="1" t="n"/>
      <c r="W228" s="1" t="n"/>
      <c r="X228" s="1" t="n"/>
      <c r="Y228" s="1" t="n"/>
      <c r="Z228" s="1" t="n"/>
    </row>
    <row r="229">
      <c r="A229" s="1" t="n"/>
      <c r="B229" s="1" t="n"/>
      <c r="C229" s="1" t="n"/>
      <c r="D229" s="1" t="n"/>
      <c r="E229" s="1" t="n"/>
      <c r="F229" s="1" t="n"/>
      <c r="G229" s="1" t="n"/>
      <c r="H229" s="1" t="n"/>
      <c r="I229" s="1" t="n"/>
      <c r="J229" s="1" t="n"/>
      <c r="K229" s="1" t="n"/>
      <c r="L229" s="1" t="n"/>
      <c r="M229" s="1" t="n"/>
      <c r="N229" s="1" t="n"/>
      <c r="O229" s="1" t="n"/>
      <c r="P229" s="1" t="n"/>
      <c r="Q229" s="1" t="n"/>
      <c r="R229" s="1" t="n"/>
      <c r="S229" s="1" t="n"/>
      <c r="T229" s="1" t="n"/>
      <c r="U229" s="1" t="n"/>
      <c r="V229" s="1" t="n"/>
      <c r="W229" s="1" t="n"/>
      <c r="X229" s="1" t="n"/>
      <c r="Y229" s="1" t="n"/>
      <c r="Z229" s="1" t="n"/>
    </row>
    <row r="230">
      <c r="A230" s="1" t="n"/>
      <c r="B230" s="1" t="n"/>
      <c r="C230" s="1" t="n"/>
      <c r="D230" s="1" t="n"/>
      <c r="E230" s="1" t="n"/>
      <c r="F230" s="1" t="n"/>
      <c r="G230" s="1" t="n"/>
      <c r="H230" s="1" t="n"/>
      <c r="I230" s="1" t="n"/>
      <c r="J230" s="1" t="n"/>
      <c r="K230" s="1" t="n"/>
      <c r="L230" s="1" t="n"/>
      <c r="M230" s="1" t="n"/>
      <c r="N230" s="1" t="n"/>
      <c r="O230" s="1" t="n"/>
      <c r="P230" s="1" t="n"/>
      <c r="Q230" s="1" t="n"/>
      <c r="R230" s="1" t="n"/>
      <c r="S230" s="1" t="n"/>
      <c r="T230" s="1" t="n"/>
      <c r="U230" s="1" t="n"/>
      <c r="V230" s="1" t="n"/>
      <c r="W230" s="1" t="n"/>
      <c r="X230" s="1" t="n"/>
      <c r="Y230" s="1" t="n"/>
      <c r="Z230" s="1" t="n"/>
    </row>
    <row r="231">
      <c r="A231" s="1" t="n"/>
      <c r="B231" s="1" t="n"/>
      <c r="C231" s="1" t="n"/>
      <c r="D231" s="1" t="n"/>
      <c r="E231" s="1" t="n"/>
      <c r="F231" s="1" t="n"/>
      <c r="G231" s="1" t="n"/>
      <c r="H231" s="1" t="n"/>
      <c r="I231" s="1" t="n"/>
      <c r="J231" s="1" t="n"/>
      <c r="K231" s="1" t="n"/>
      <c r="L231" s="1" t="n"/>
      <c r="M231" s="1" t="n"/>
      <c r="N231" s="1" t="n"/>
      <c r="O231" s="1" t="n"/>
      <c r="P231" s="1" t="n"/>
      <c r="Q231" s="1" t="n"/>
      <c r="R231" s="1" t="n"/>
      <c r="S231" s="1" t="n"/>
      <c r="T231" s="1" t="n"/>
      <c r="U231" s="1" t="n"/>
      <c r="V231" s="1" t="n"/>
      <c r="W231" s="1" t="n"/>
      <c r="X231" s="1" t="n"/>
      <c r="Y231" s="1" t="n"/>
      <c r="Z231" s="1" t="n"/>
    </row>
    <row r="232">
      <c r="A232" s="1" t="n"/>
      <c r="B232" s="1" t="n"/>
      <c r="C232" s="1" t="n"/>
      <c r="D232" s="1" t="n"/>
      <c r="E232" s="1" t="n"/>
      <c r="F232" s="1" t="n"/>
      <c r="G232" s="1" t="n"/>
      <c r="H232" s="1" t="n"/>
      <c r="I232" s="1" t="n"/>
      <c r="J232" s="1" t="n"/>
      <c r="K232" s="1" t="n"/>
      <c r="L232" s="1" t="n"/>
      <c r="M232" s="1" t="n"/>
      <c r="N232" s="1" t="n"/>
      <c r="O232" s="1" t="n"/>
      <c r="P232" s="1" t="n"/>
      <c r="Q232" s="1" t="n"/>
      <c r="R232" s="1" t="n"/>
      <c r="S232" s="1" t="n"/>
      <c r="T232" s="1" t="n"/>
      <c r="U232" s="1" t="n"/>
      <c r="V232" s="1" t="n"/>
      <c r="W232" s="1" t="n"/>
      <c r="X232" s="1" t="n"/>
      <c r="Y232" s="1" t="n"/>
      <c r="Z232" s="1" t="n"/>
    </row>
    <row r="233">
      <c r="A233" s="1" t="n"/>
      <c r="B233" s="1" t="n"/>
      <c r="C233" s="1" t="n"/>
      <c r="D233" s="1" t="n"/>
      <c r="E233" s="1" t="n"/>
      <c r="F233" s="1" t="n"/>
      <c r="G233" s="1" t="n"/>
      <c r="H233" s="1" t="n"/>
      <c r="I233" s="1" t="n"/>
      <c r="J233" s="1" t="n"/>
      <c r="K233" s="1" t="n"/>
      <c r="L233" s="1" t="n"/>
      <c r="M233" s="1" t="n"/>
      <c r="N233" s="1" t="n"/>
      <c r="O233" s="1" t="n"/>
      <c r="P233" s="1" t="n"/>
      <c r="Q233" s="1" t="n"/>
      <c r="R233" s="1" t="n"/>
      <c r="S233" s="1" t="n"/>
      <c r="T233" s="1" t="n"/>
      <c r="U233" s="1" t="n"/>
      <c r="V233" s="1" t="n"/>
      <c r="W233" s="1" t="n"/>
      <c r="X233" s="1" t="n"/>
      <c r="Y233" s="1" t="n"/>
      <c r="Z233" s="1" t="n"/>
    </row>
    <row r="234">
      <c r="A234" s="1" t="n"/>
      <c r="B234" s="1" t="n"/>
      <c r="C234" s="1" t="n"/>
      <c r="D234" s="1" t="n"/>
      <c r="E234" s="1" t="n"/>
      <c r="F234" s="1" t="n"/>
      <c r="G234" s="1" t="n"/>
      <c r="H234" s="1" t="n"/>
      <c r="I234" s="1" t="n"/>
      <c r="J234" s="1" t="n"/>
      <c r="K234" s="1" t="n"/>
      <c r="L234" s="1" t="n"/>
      <c r="M234" s="1" t="n"/>
      <c r="N234" s="1" t="n"/>
      <c r="O234" s="1" t="n"/>
      <c r="P234" s="1" t="n"/>
      <c r="Q234" s="1" t="n"/>
      <c r="R234" s="1" t="n"/>
      <c r="S234" s="1" t="n"/>
      <c r="T234" s="1" t="n"/>
      <c r="U234" s="1" t="n"/>
      <c r="V234" s="1" t="n"/>
      <c r="W234" s="1" t="n"/>
      <c r="X234" s="1" t="n"/>
      <c r="Y234" s="1" t="n"/>
      <c r="Z234" s="1" t="n"/>
    </row>
    <row r="235">
      <c r="A235" s="1" t="n"/>
      <c r="B235" s="1" t="n"/>
      <c r="C235" s="1" t="n"/>
      <c r="D235" s="1" t="n"/>
      <c r="E235" s="1" t="n"/>
      <c r="F235" s="1" t="n"/>
      <c r="G235" s="1" t="n"/>
      <c r="H235" s="1" t="n"/>
      <c r="I235" s="1" t="n"/>
      <c r="J235" s="1" t="n"/>
      <c r="K235" s="1" t="n"/>
      <c r="L235" s="1" t="n"/>
      <c r="M235" s="1" t="n"/>
      <c r="N235" s="1" t="n"/>
      <c r="O235" s="1" t="n"/>
      <c r="P235" s="1" t="n"/>
      <c r="Q235" s="1" t="n"/>
      <c r="R235" s="1" t="n"/>
      <c r="S235" s="1" t="n"/>
      <c r="T235" s="1" t="n"/>
      <c r="U235" s="1" t="n"/>
      <c r="V235" s="1" t="n"/>
      <c r="W235" s="1" t="n"/>
      <c r="X235" s="1" t="n"/>
      <c r="Y235" s="1" t="n"/>
      <c r="Z235" s="1" t="n"/>
    </row>
    <row r="236">
      <c r="A236" s="1" t="n"/>
      <c r="B236" s="1" t="n"/>
      <c r="C236" s="1" t="n"/>
      <c r="D236" s="1" t="n"/>
      <c r="E236" s="1" t="n"/>
      <c r="F236" s="1" t="n"/>
      <c r="G236" s="1" t="n"/>
      <c r="H236" s="1" t="n"/>
      <c r="I236" s="1" t="n"/>
      <c r="J236" s="1" t="n"/>
      <c r="K236" s="1" t="n"/>
      <c r="L236" s="1" t="n"/>
      <c r="M236" s="1" t="n"/>
      <c r="N236" s="1" t="n"/>
      <c r="O236" s="1" t="n"/>
      <c r="P236" s="1" t="n"/>
      <c r="Q236" s="1" t="n"/>
      <c r="R236" s="1" t="n"/>
      <c r="S236" s="1" t="n"/>
      <c r="T236" s="1" t="n"/>
      <c r="U236" s="1" t="n"/>
      <c r="V236" s="1" t="n"/>
      <c r="W236" s="1" t="n"/>
      <c r="X236" s="1" t="n"/>
      <c r="Y236" s="1" t="n"/>
      <c r="Z236" s="1" t="n"/>
    </row>
    <row r="237">
      <c r="A237" s="1" t="n"/>
      <c r="B237" s="1" t="n"/>
      <c r="C237" s="1" t="n"/>
      <c r="D237" s="1" t="n"/>
      <c r="E237" s="1" t="n"/>
      <c r="F237" s="1" t="n"/>
      <c r="G237" s="1" t="n"/>
      <c r="H237" s="1" t="n"/>
      <c r="I237" s="1" t="n"/>
      <c r="J237" s="1" t="n"/>
      <c r="K237" s="1" t="n"/>
      <c r="L237" s="1" t="n"/>
      <c r="M237" s="1" t="n"/>
      <c r="N237" s="1" t="n"/>
      <c r="O237" s="1" t="n"/>
      <c r="P237" s="1" t="n"/>
      <c r="Q237" s="1" t="n"/>
      <c r="R237" s="1" t="n"/>
      <c r="S237" s="1" t="n"/>
      <c r="T237" s="1" t="n"/>
      <c r="U237" s="1" t="n"/>
      <c r="V237" s="1" t="n"/>
      <c r="W237" s="1" t="n"/>
      <c r="X237" s="1" t="n"/>
      <c r="Y237" s="1" t="n"/>
      <c r="Z237" s="1" t="n"/>
    </row>
    <row r="238">
      <c r="A238" s="1" t="n"/>
      <c r="B238" s="1" t="n"/>
      <c r="C238" s="1" t="n"/>
      <c r="D238" s="1" t="n"/>
      <c r="E238" s="1" t="n"/>
      <c r="F238" s="1" t="n"/>
      <c r="G238" s="1" t="n"/>
      <c r="H238" s="1" t="n"/>
      <c r="I238" s="1" t="n"/>
      <c r="J238" s="1" t="n"/>
      <c r="K238" s="1" t="n"/>
      <c r="L238" s="1" t="n"/>
      <c r="M238" s="1" t="n"/>
      <c r="N238" s="1" t="n"/>
      <c r="O238" s="1" t="n"/>
      <c r="P238" s="1" t="n"/>
      <c r="Q238" s="1" t="n"/>
      <c r="R238" s="1" t="n"/>
      <c r="S238" s="1" t="n"/>
      <c r="T238" s="1" t="n"/>
      <c r="U238" s="1" t="n"/>
      <c r="V238" s="1" t="n"/>
      <c r="W238" s="1" t="n"/>
      <c r="X238" s="1" t="n"/>
      <c r="Y238" s="1" t="n"/>
      <c r="Z238" s="1" t="n"/>
    </row>
    <row r="239">
      <c r="A239" s="1" t="n"/>
      <c r="B239" s="1" t="n"/>
      <c r="C239" s="1" t="n"/>
      <c r="D239" s="1" t="n"/>
      <c r="E239" s="1" t="n"/>
      <c r="F239" s="1" t="n"/>
      <c r="G239" s="1" t="n"/>
      <c r="H239" s="1" t="n"/>
      <c r="I239" s="1" t="n"/>
      <c r="J239" s="1" t="n"/>
      <c r="K239" s="1" t="n"/>
      <c r="L239" s="1" t="n"/>
      <c r="M239" s="1" t="n"/>
      <c r="N239" s="1" t="n"/>
      <c r="O239" s="1" t="n"/>
      <c r="P239" s="1" t="n"/>
      <c r="Q239" s="1" t="n"/>
      <c r="R239" s="1" t="n"/>
      <c r="S239" s="1" t="n"/>
      <c r="T239" s="1" t="n"/>
      <c r="U239" s="1" t="n"/>
      <c r="V239" s="1" t="n"/>
      <c r="W239" s="1" t="n"/>
      <c r="X239" s="1" t="n"/>
      <c r="Y239" s="1" t="n"/>
      <c r="Z239" s="1" t="n"/>
    </row>
    <row r="240">
      <c r="A240" s="1" t="n"/>
      <c r="B240" s="1" t="n"/>
      <c r="C240" s="1" t="n"/>
      <c r="D240" s="1" t="n"/>
      <c r="E240" s="1" t="n"/>
      <c r="F240" s="1" t="n"/>
      <c r="G240" s="1" t="n"/>
      <c r="H240" s="1" t="n"/>
      <c r="I240" s="1" t="n"/>
      <c r="J240" s="1" t="n"/>
      <c r="K240" s="1" t="n"/>
      <c r="L240" s="1" t="n"/>
      <c r="M240" s="1" t="n"/>
      <c r="N240" s="1" t="n"/>
      <c r="O240" s="1" t="n"/>
      <c r="P240" s="1" t="n"/>
      <c r="Q240" s="1" t="n"/>
      <c r="R240" s="1" t="n"/>
      <c r="S240" s="1" t="n"/>
      <c r="T240" s="1" t="n"/>
      <c r="U240" s="1" t="n"/>
      <c r="V240" s="1" t="n"/>
      <c r="W240" s="1" t="n"/>
      <c r="X240" s="1" t="n"/>
      <c r="Y240" s="1" t="n"/>
      <c r="Z240" s="1" t="n"/>
    </row>
    <row r="241">
      <c r="A241" s="1" t="n"/>
      <c r="B241" s="1" t="n"/>
      <c r="C241" s="1" t="n"/>
      <c r="D241" s="1" t="n"/>
      <c r="E241" s="1" t="n"/>
      <c r="F241" s="1" t="n"/>
      <c r="G241" s="1" t="n"/>
      <c r="H241" s="1" t="n"/>
      <c r="I241" s="1" t="n"/>
      <c r="J241" s="1" t="n"/>
      <c r="K241" s="1" t="n"/>
      <c r="L241" s="1" t="n"/>
      <c r="M241" s="1" t="n"/>
      <c r="N241" s="1" t="n"/>
      <c r="O241" s="1" t="n"/>
      <c r="P241" s="1" t="n"/>
      <c r="Q241" s="1" t="n"/>
      <c r="R241" s="1" t="n"/>
      <c r="S241" s="1" t="n"/>
      <c r="T241" s="1" t="n"/>
      <c r="U241" s="1" t="n"/>
      <c r="V241" s="1" t="n"/>
      <c r="W241" s="1" t="n"/>
      <c r="X241" s="1" t="n"/>
      <c r="Y241" s="1" t="n"/>
      <c r="Z241" s="1" t="n"/>
    </row>
    <row r="242">
      <c r="A242" s="1" t="n"/>
      <c r="B242" s="1" t="n"/>
      <c r="C242" s="1" t="n"/>
      <c r="D242" s="1" t="n"/>
      <c r="E242" s="1" t="n"/>
      <c r="F242" s="1" t="n"/>
      <c r="G242" s="1" t="n"/>
      <c r="H242" s="1" t="n"/>
      <c r="I242" s="1" t="n"/>
      <c r="J242" s="1" t="n"/>
      <c r="K242" s="1" t="n"/>
      <c r="L242" s="1" t="n"/>
      <c r="M242" s="1" t="n"/>
      <c r="N242" s="1" t="n"/>
      <c r="O242" s="1" t="n"/>
      <c r="P242" s="1" t="n"/>
      <c r="Q242" s="1" t="n"/>
      <c r="R242" s="1" t="n"/>
      <c r="S242" s="1" t="n"/>
      <c r="T242" s="1" t="n"/>
      <c r="U242" s="1" t="n"/>
      <c r="V242" s="1" t="n"/>
      <c r="W242" s="1" t="n"/>
      <c r="X242" s="1" t="n"/>
      <c r="Y242" s="1" t="n"/>
      <c r="Z242" s="1" t="n"/>
    </row>
    <row r="243">
      <c r="A243" s="1" t="n"/>
      <c r="B243" s="1" t="n"/>
      <c r="C243" s="1" t="n"/>
      <c r="D243" s="1" t="n"/>
      <c r="E243" s="1" t="n"/>
      <c r="F243" s="1" t="n"/>
      <c r="G243" s="1" t="n"/>
      <c r="H243" s="1" t="n"/>
      <c r="I243" s="1" t="n"/>
      <c r="J243" s="1" t="n"/>
      <c r="K243" s="1" t="n"/>
      <c r="L243" s="1" t="n"/>
      <c r="M243" s="1" t="n"/>
      <c r="N243" s="1" t="n"/>
      <c r="O243" s="1" t="n"/>
      <c r="P243" s="1" t="n"/>
      <c r="Q243" s="1" t="n"/>
      <c r="R243" s="1" t="n"/>
      <c r="S243" s="1" t="n"/>
      <c r="T243" s="1" t="n"/>
      <c r="U243" s="1" t="n"/>
      <c r="V243" s="1" t="n"/>
      <c r="W243" s="1" t="n"/>
      <c r="X243" s="1" t="n"/>
      <c r="Y243" s="1" t="n"/>
      <c r="Z243" s="1" t="n"/>
    </row>
    <row r="244">
      <c r="A244" s="1" t="n"/>
      <c r="B244" s="1" t="n"/>
      <c r="C244" s="1" t="n"/>
      <c r="D244" s="1" t="n"/>
      <c r="E244" s="1" t="n"/>
      <c r="F244" s="1" t="n"/>
      <c r="G244" s="1" t="n"/>
      <c r="H244" s="1" t="n"/>
      <c r="I244" s="1" t="n"/>
      <c r="J244" s="1" t="n"/>
      <c r="K244" s="1" t="n"/>
      <c r="L244" s="1" t="n"/>
      <c r="M244" s="1" t="n"/>
      <c r="N244" s="1" t="n"/>
      <c r="O244" s="1" t="n"/>
      <c r="P244" s="1" t="n"/>
      <c r="Q244" s="1" t="n"/>
      <c r="R244" s="1" t="n"/>
      <c r="S244" s="1" t="n"/>
      <c r="T244" s="1" t="n"/>
      <c r="U244" s="1" t="n"/>
      <c r="V244" s="1" t="n"/>
      <c r="W244" s="1" t="n"/>
      <c r="X244" s="1" t="n"/>
      <c r="Y244" s="1" t="n"/>
      <c r="Z244" s="1" t="n"/>
    </row>
    <row r="245">
      <c r="A245" s="1" t="n"/>
      <c r="B245" s="1" t="n"/>
      <c r="C245" s="1" t="n"/>
      <c r="D245" s="1" t="n"/>
      <c r="E245" s="1" t="n"/>
      <c r="F245" s="1" t="n"/>
      <c r="G245" s="1" t="n"/>
      <c r="H245" s="1" t="n"/>
      <c r="I245" s="1" t="n"/>
      <c r="J245" s="1" t="n"/>
      <c r="K245" s="1" t="n"/>
      <c r="L245" s="1" t="n"/>
      <c r="M245" s="1" t="n"/>
      <c r="N245" s="1" t="n"/>
      <c r="O245" s="1" t="n"/>
      <c r="P245" s="1" t="n"/>
      <c r="Q245" s="1" t="n"/>
      <c r="R245" s="1" t="n"/>
      <c r="S245" s="1" t="n"/>
      <c r="T245" s="1" t="n"/>
      <c r="U245" s="1" t="n"/>
      <c r="V245" s="1" t="n"/>
      <c r="W245" s="1" t="n"/>
      <c r="X245" s="1" t="n"/>
      <c r="Y245" s="1" t="n"/>
      <c r="Z245" s="1" t="n"/>
    </row>
    <row r="246">
      <c r="A246" s="1" t="n"/>
      <c r="B246" s="1" t="n"/>
      <c r="C246" s="1" t="n"/>
      <c r="D246" s="1" t="n"/>
      <c r="E246" s="1" t="n"/>
      <c r="F246" s="1" t="n"/>
      <c r="G246" s="1" t="n"/>
      <c r="H246" s="1" t="n"/>
      <c r="I246" s="1" t="n"/>
      <c r="J246" s="1" t="n"/>
      <c r="K246" s="1" t="n"/>
      <c r="L246" s="1" t="n"/>
      <c r="M246" s="1" t="n"/>
      <c r="N246" s="1" t="n"/>
      <c r="O246" s="1" t="n"/>
      <c r="P246" s="1" t="n"/>
      <c r="Q246" s="1" t="n"/>
      <c r="R246" s="1" t="n"/>
      <c r="S246" s="1" t="n"/>
      <c r="T246" s="1" t="n"/>
      <c r="U246" s="1" t="n"/>
      <c r="V246" s="1" t="n"/>
      <c r="W246" s="1" t="n"/>
      <c r="X246" s="1" t="n"/>
      <c r="Y246" s="1" t="n"/>
      <c r="Z246" s="1" t="n"/>
    </row>
    <row r="247">
      <c r="A247" s="1" t="n"/>
      <c r="B247" s="1" t="n"/>
      <c r="C247" s="1" t="n"/>
      <c r="D247" s="1" t="n"/>
      <c r="E247" s="1" t="n"/>
      <c r="F247" s="1" t="n"/>
      <c r="G247" s="1" t="n"/>
      <c r="H247" s="1" t="n"/>
      <c r="I247" s="1" t="n"/>
      <c r="J247" s="1" t="n"/>
      <c r="K247" s="1" t="n"/>
      <c r="L247" s="1" t="n"/>
      <c r="M247" s="1" t="n"/>
      <c r="N247" s="1" t="n"/>
      <c r="O247" s="1" t="n"/>
      <c r="P247" s="1" t="n"/>
      <c r="Q247" s="1" t="n"/>
      <c r="R247" s="1" t="n"/>
      <c r="S247" s="1" t="n"/>
      <c r="T247" s="1" t="n"/>
      <c r="U247" s="1" t="n"/>
      <c r="V247" s="1" t="n"/>
      <c r="W247" s="1" t="n"/>
      <c r="X247" s="1" t="n"/>
      <c r="Y247" s="1" t="n"/>
      <c r="Z247" s="1" t="n"/>
    </row>
    <row r="248">
      <c r="A248" s="1" t="n"/>
      <c r="B248" s="1" t="n"/>
      <c r="C248" s="1" t="n"/>
      <c r="D248" s="1" t="n"/>
      <c r="E248" s="1" t="n"/>
      <c r="F248" s="1" t="n"/>
      <c r="G248" s="1" t="n"/>
      <c r="H248" s="1" t="n"/>
      <c r="I248" s="1" t="n"/>
      <c r="J248" s="1" t="n"/>
      <c r="K248" s="1" t="n"/>
      <c r="L248" s="1" t="n"/>
      <c r="M248" s="1" t="n"/>
      <c r="N248" s="1" t="n"/>
      <c r="O248" s="1" t="n"/>
      <c r="P248" s="1" t="n"/>
      <c r="Q248" s="1" t="n"/>
      <c r="R248" s="1" t="n"/>
      <c r="S248" s="1" t="n"/>
      <c r="T248" s="1" t="n"/>
      <c r="U248" s="1" t="n"/>
      <c r="V248" s="1" t="n"/>
      <c r="W248" s="1" t="n"/>
      <c r="X248" s="1" t="n"/>
      <c r="Y248" s="1" t="n"/>
      <c r="Z248" s="1" t="n"/>
    </row>
    <row r="249">
      <c r="A249" s="1" t="n"/>
      <c r="B249" s="1" t="n"/>
      <c r="C249" s="1" t="n"/>
      <c r="D249" s="1" t="n"/>
      <c r="E249" s="1" t="n"/>
      <c r="F249" s="1" t="n"/>
      <c r="G249" s="1" t="n"/>
      <c r="H249" s="1" t="n"/>
      <c r="I249" s="1" t="n"/>
      <c r="J249" s="1" t="n"/>
      <c r="K249" s="1" t="n"/>
      <c r="L249" s="1" t="n"/>
      <c r="M249" s="1" t="n"/>
      <c r="N249" s="1" t="n"/>
      <c r="O249" s="1" t="n"/>
      <c r="P249" s="1" t="n"/>
      <c r="Q249" s="1" t="n"/>
      <c r="R249" s="1" t="n"/>
      <c r="S249" s="1" t="n"/>
      <c r="T249" s="1" t="n"/>
      <c r="U249" s="1" t="n"/>
      <c r="V249" s="1" t="n"/>
      <c r="W249" s="1" t="n"/>
      <c r="X249" s="1" t="n"/>
      <c r="Y249" s="1" t="n"/>
      <c r="Z249" s="1" t="n"/>
    </row>
    <row r="250">
      <c r="A250" s="1" t="n"/>
      <c r="B250" s="1" t="n"/>
      <c r="C250" s="1" t="n"/>
      <c r="D250" s="1" t="n"/>
      <c r="E250" s="1" t="n"/>
      <c r="F250" s="1" t="n"/>
      <c r="G250" s="1" t="n"/>
      <c r="H250" s="1" t="n"/>
      <c r="I250" s="1" t="n"/>
      <c r="J250" s="1" t="n"/>
      <c r="K250" s="1" t="n"/>
      <c r="L250" s="1" t="n"/>
      <c r="M250" s="1" t="n"/>
      <c r="N250" s="1" t="n"/>
      <c r="O250" s="1" t="n"/>
      <c r="P250" s="1" t="n"/>
      <c r="Q250" s="1" t="n"/>
      <c r="R250" s="1" t="n"/>
      <c r="S250" s="1" t="n"/>
      <c r="T250" s="1" t="n"/>
      <c r="U250" s="1" t="n"/>
      <c r="V250" s="1" t="n"/>
      <c r="W250" s="1" t="n"/>
      <c r="X250" s="1" t="n"/>
      <c r="Y250" s="1" t="n"/>
      <c r="Z250" s="1" t="n"/>
    </row>
    <row r="251">
      <c r="A251" s="1" t="n"/>
      <c r="B251" s="1" t="n"/>
      <c r="C251" s="1" t="n"/>
      <c r="D251" s="1" t="n"/>
      <c r="E251" s="1" t="n"/>
      <c r="F251" s="1" t="n"/>
      <c r="G251" s="1" t="n"/>
      <c r="H251" s="1" t="n"/>
      <c r="I251" s="1" t="n"/>
      <c r="J251" s="1" t="n"/>
      <c r="K251" s="1" t="n"/>
      <c r="L251" s="1" t="n"/>
      <c r="M251" s="1" t="n"/>
      <c r="N251" s="1" t="n"/>
      <c r="O251" s="1" t="n"/>
      <c r="P251" s="1" t="n"/>
      <c r="Q251" s="1" t="n"/>
      <c r="R251" s="1" t="n"/>
      <c r="S251" s="1" t="n"/>
      <c r="T251" s="1" t="n"/>
      <c r="U251" s="1" t="n"/>
      <c r="V251" s="1" t="n"/>
      <c r="W251" s="1" t="n"/>
      <c r="X251" s="1" t="n"/>
      <c r="Y251" s="1" t="n"/>
      <c r="Z251" s="1" t="n"/>
    </row>
    <row r="252">
      <c r="A252" s="1" t="n"/>
      <c r="B252" s="1" t="n"/>
      <c r="C252" s="1" t="n"/>
      <c r="D252" s="1" t="n"/>
      <c r="E252" s="1" t="n"/>
      <c r="F252" s="1" t="n"/>
      <c r="G252" s="1" t="n"/>
      <c r="H252" s="1" t="n"/>
      <c r="I252" s="1" t="n"/>
      <c r="J252" s="1" t="n"/>
      <c r="K252" s="1" t="n"/>
      <c r="L252" s="1" t="n"/>
      <c r="M252" s="1" t="n"/>
      <c r="N252" s="1" t="n"/>
      <c r="O252" s="1" t="n"/>
      <c r="P252" s="1" t="n"/>
      <c r="Q252" s="1" t="n"/>
      <c r="R252" s="1" t="n"/>
      <c r="S252" s="1" t="n"/>
      <c r="T252" s="1" t="n"/>
      <c r="U252" s="1" t="n"/>
      <c r="V252" s="1" t="n"/>
      <c r="W252" s="1" t="n"/>
      <c r="X252" s="1" t="n"/>
      <c r="Y252" s="1" t="n"/>
      <c r="Z252" s="1" t="n"/>
    </row>
    <row r="253">
      <c r="A253" s="1" t="n"/>
      <c r="B253" s="1" t="n"/>
      <c r="C253" s="1" t="n"/>
      <c r="D253" s="1" t="n"/>
      <c r="E253" s="1" t="n"/>
      <c r="F253" s="1" t="n"/>
      <c r="G253" s="1" t="n"/>
      <c r="H253" s="1" t="n"/>
      <c r="I253" s="1" t="n"/>
      <c r="J253" s="1" t="n"/>
      <c r="K253" s="1" t="n"/>
      <c r="L253" s="1" t="n"/>
      <c r="M253" s="1" t="n"/>
      <c r="N253" s="1" t="n"/>
      <c r="O253" s="1" t="n"/>
      <c r="P253" s="1" t="n"/>
      <c r="Q253" s="1" t="n"/>
      <c r="R253" s="1" t="n"/>
      <c r="S253" s="1" t="n"/>
      <c r="T253" s="1" t="n"/>
      <c r="U253" s="1" t="n"/>
      <c r="V253" s="1" t="n"/>
      <c r="W253" s="1" t="n"/>
      <c r="X253" s="1" t="n"/>
      <c r="Y253" s="1" t="n"/>
      <c r="Z253" s="1" t="n"/>
    </row>
    <row r="254">
      <c r="A254" s="1" t="n"/>
      <c r="B254" s="1" t="n"/>
      <c r="C254" s="1" t="n"/>
      <c r="D254" s="1" t="n"/>
      <c r="E254" s="1" t="n"/>
      <c r="F254" s="1" t="n"/>
      <c r="G254" s="1" t="n"/>
      <c r="H254" s="1" t="n"/>
      <c r="I254" s="1" t="n"/>
      <c r="J254" s="1" t="n"/>
      <c r="K254" s="1" t="n"/>
      <c r="L254" s="1" t="n"/>
      <c r="M254" s="1" t="n"/>
      <c r="N254" s="1" t="n"/>
      <c r="O254" s="1" t="n"/>
      <c r="P254" s="1" t="n"/>
      <c r="Q254" s="1" t="n"/>
      <c r="R254" s="1" t="n"/>
      <c r="S254" s="1" t="n"/>
      <c r="T254" s="1" t="n"/>
      <c r="U254" s="1" t="n"/>
      <c r="V254" s="1" t="n"/>
      <c r="W254" s="1" t="n"/>
      <c r="X254" s="1" t="n"/>
      <c r="Y254" s="1" t="n"/>
      <c r="Z254" s="1" t="n"/>
    </row>
    <row r="255">
      <c r="A255" s="1" t="n"/>
      <c r="B255" s="1" t="n"/>
      <c r="C255" s="1" t="n"/>
      <c r="D255" s="1" t="n"/>
      <c r="E255" s="1" t="n"/>
      <c r="F255" s="1" t="n"/>
      <c r="G255" s="1" t="n"/>
      <c r="H255" s="1" t="n"/>
      <c r="I255" s="1" t="n"/>
      <c r="J255" s="1" t="n"/>
      <c r="K255" s="1" t="n"/>
      <c r="L255" s="1" t="n"/>
      <c r="M255" s="1" t="n"/>
      <c r="N255" s="1" t="n"/>
      <c r="O255" s="1" t="n"/>
      <c r="P255" s="1" t="n"/>
      <c r="Q255" s="1" t="n"/>
      <c r="R255" s="1" t="n"/>
      <c r="S255" s="1" t="n"/>
      <c r="T255" s="1" t="n"/>
      <c r="U255" s="1" t="n"/>
      <c r="V255" s="1" t="n"/>
      <c r="W255" s="1" t="n"/>
      <c r="X255" s="1" t="n"/>
      <c r="Y255" s="1" t="n"/>
      <c r="Z255" s="1" t="n"/>
    </row>
    <row r="256">
      <c r="A256" s="1" t="n"/>
      <c r="B256" s="1" t="n"/>
      <c r="C256" s="1" t="n"/>
      <c r="D256" s="1" t="n"/>
      <c r="E256" s="1" t="n"/>
      <c r="F256" s="1" t="n"/>
      <c r="G256" s="1" t="n"/>
      <c r="H256" s="1" t="n"/>
      <c r="I256" s="1" t="n"/>
      <c r="J256" s="1" t="n"/>
      <c r="K256" s="1" t="n"/>
      <c r="L256" s="1" t="n"/>
      <c r="M256" s="1" t="n"/>
      <c r="N256" s="1" t="n"/>
      <c r="O256" s="1" t="n"/>
      <c r="P256" s="1" t="n"/>
      <c r="Q256" s="1" t="n"/>
      <c r="R256" s="1" t="n"/>
      <c r="S256" s="1" t="n"/>
      <c r="T256" s="1" t="n"/>
      <c r="U256" s="1" t="n"/>
      <c r="V256" s="1" t="n"/>
      <c r="W256" s="1" t="n"/>
      <c r="X256" s="1" t="n"/>
      <c r="Y256" s="1" t="n"/>
      <c r="Z256" s="1" t="n"/>
    </row>
    <row r="257">
      <c r="A257" s="1" t="n"/>
      <c r="B257" s="1" t="n"/>
      <c r="C257" s="1" t="n"/>
      <c r="D257" s="1" t="n"/>
      <c r="E257" s="1" t="n"/>
      <c r="F257" s="1" t="n"/>
      <c r="G257" s="1" t="n"/>
      <c r="H257" s="1" t="n"/>
      <c r="I257" s="1" t="n"/>
      <c r="J257" s="1" t="n"/>
      <c r="K257" s="1" t="n"/>
      <c r="L257" s="1" t="n"/>
      <c r="M257" s="1" t="n"/>
      <c r="N257" s="1" t="n"/>
      <c r="O257" s="1" t="n"/>
      <c r="P257" s="1" t="n"/>
      <c r="Q257" s="1" t="n"/>
      <c r="R257" s="1" t="n"/>
      <c r="S257" s="1" t="n"/>
      <c r="T257" s="1" t="n"/>
      <c r="U257" s="1" t="n"/>
      <c r="V257" s="1" t="n"/>
      <c r="W257" s="1" t="n"/>
      <c r="X257" s="1" t="n"/>
      <c r="Y257" s="1" t="n"/>
      <c r="Z257" s="1" t="n"/>
    </row>
    <row r="258">
      <c r="A258" s="1" t="n"/>
      <c r="B258" s="1" t="n"/>
      <c r="C258" s="1" t="n"/>
      <c r="D258" s="1" t="n"/>
      <c r="E258" s="1" t="n"/>
      <c r="F258" s="1" t="n"/>
      <c r="G258" s="1" t="n"/>
      <c r="H258" s="1" t="n"/>
      <c r="I258" s="1" t="n"/>
      <c r="J258" s="1" t="n"/>
      <c r="K258" s="1" t="n"/>
      <c r="L258" s="1" t="n"/>
      <c r="M258" s="1" t="n"/>
      <c r="N258" s="1" t="n"/>
      <c r="O258" s="1" t="n"/>
      <c r="P258" s="1" t="n"/>
      <c r="Q258" s="1" t="n"/>
      <c r="R258" s="1" t="n"/>
      <c r="S258" s="1" t="n"/>
      <c r="T258" s="1" t="n"/>
      <c r="U258" s="1" t="n"/>
      <c r="V258" s="1" t="n"/>
      <c r="W258" s="1" t="n"/>
      <c r="X258" s="1" t="n"/>
      <c r="Y258" s="1" t="n"/>
      <c r="Z258" s="1" t="n"/>
    </row>
    <row r="259">
      <c r="A259" s="1" t="n"/>
      <c r="B259" s="1" t="n"/>
      <c r="C259" s="1" t="n"/>
      <c r="D259" s="1" t="n"/>
      <c r="E259" s="1" t="n"/>
      <c r="F259" s="1" t="n"/>
      <c r="G259" s="1" t="n"/>
      <c r="H259" s="1" t="n"/>
      <c r="I259" s="1" t="n"/>
      <c r="J259" s="1" t="n"/>
      <c r="K259" s="1" t="n"/>
      <c r="L259" s="1" t="n"/>
      <c r="M259" s="1" t="n"/>
      <c r="N259" s="1" t="n"/>
      <c r="O259" s="1" t="n"/>
      <c r="P259" s="1" t="n"/>
      <c r="Q259" s="1" t="n"/>
      <c r="R259" s="1" t="n"/>
      <c r="S259" s="1" t="n"/>
      <c r="T259" s="1" t="n"/>
      <c r="U259" s="1" t="n"/>
      <c r="V259" s="1" t="n"/>
      <c r="W259" s="1" t="n"/>
      <c r="X259" s="1" t="n"/>
      <c r="Y259" s="1" t="n"/>
      <c r="Z259" s="1" t="n"/>
    </row>
    <row r="260">
      <c r="A260" s="1" t="n"/>
      <c r="B260" s="1" t="n"/>
      <c r="C260" s="1" t="n"/>
      <c r="D260" s="1" t="n"/>
      <c r="E260" s="1" t="n"/>
      <c r="F260" s="1" t="n"/>
      <c r="G260" s="1" t="n"/>
      <c r="H260" s="1" t="n"/>
      <c r="I260" s="1" t="n"/>
      <c r="J260" s="1" t="n"/>
      <c r="K260" s="1" t="n"/>
      <c r="L260" s="1" t="n"/>
      <c r="M260" s="1" t="n"/>
      <c r="N260" s="1" t="n"/>
      <c r="O260" s="1" t="n"/>
      <c r="P260" s="1" t="n"/>
      <c r="Q260" s="1" t="n"/>
      <c r="R260" s="1" t="n"/>
      <c r="S260" s="1" t="n"/>
      <c r="T260" s="1" t="n"/>
      <c r="U260" s="1" t="n"/>
      <c r="V260" s="1" t="n"/>
      <c r="W260" s="1" t="n"/>
      <c r="X260" s="1" t="n"/>
      <c r="Y260" s="1" t="n"/>
      <c r="Z260" s="1" t="n"/>
    </row>
    <row r="261">
      <c r="A261" s="1" t="n"/>
      <c r="B261" s="1" t="n"/>
      <c r="C261" s="1" t="n"/>
      <c r="D261" s="1" t="n"/>
      <c r="E261" s="1" t="n"/>
      <c r="F261" s="1" t="n"/>
      <c r="G261" s="1" t="n"/>
      <c r="H261" s="1" t="n"/>
      <c r="I261" s="1" t="n"/>
      <c r="J261" s="1" t="n"/>
      <c r="K261" s="1" t="n"/>
      <c r="L261" s="1" t="n"/>
      <c r="M261" s="1" t="n"/>
      <c r="N261" s="1" t="n"/>
      <c r="O261" s="1" t="n"/>
      <c r="P261" s="1" t="n"/>
      <c r="Q261" s="1" t="n"/>
      <c r="R261" s="1" t="n"/>
      <c r="S261" s="1" t="n"/>
      <c r="T261" s="1" t="n"/>
      <c r="U261" s="1" t="n"/>
      <c r="V261" s="1" t="n"/>
      <c r="W261" s="1" t="n"/>
      <c r="X261" s="1" t="n"/>
      <c r="Y261" s="1" t="n"/>
      <c r="Z261" s="1" t="n"/>
    </row>
    <row r="262">
      <c r="A262" s="1" t="n"/>
      <c r="B262" s="1" t="n"/>
      <c r="C262" s="1" t="n"/>
      <c r="D262" s="1" t="n"/>
      <c r="E262" s="1" t="n"/>
      <c r="F262" s="1" t="n"/>
      <c r="G262" s="1" t="n"/>
      <c r="H262" s="1" t="n"/>
      <c r="I262" s="1" t="n"/>
      <c r="J262" s="1" t="n"/>
      <c r="K262" s="1" t="n"/>
      <c r="L262" s="1" t="n"/>
      <c r="M262" s="1" t="n"/>
      <c r="N262" s="1" t="n"/>
      <c r="O262" s="1" t="n"/>
      <c r="P262" s="1" t="n"/>
      <c r="Q262" s="1" t="n"/>
      <c r="R262" s="1" t="n"/>
      <c r="S262" s="1" t="n"/>
      <c r="T262" s="1" t="n"/>
      <c r="U262" s="1" t="n"/>
      <c r="V262" s="1" t="n"/>
      <c r="W262" s="1" t="n"/>
      <c r="X262" s="1" t="n"/>
      <c r="Y262" s="1" t="n"/>
      <c r="Z262" s="1" t="n"/>
    </row>
    <row r="263">
      <c r="A263" s="1" t="n"/>
      <c r="B263" s="1" t="n"/>
      <c r="C263" s="1" t="n"/>
      <c r="D263" s="1" t="n"/>
      <c r="E263" s="1" t="n"/>
      <c r="F263" s="1" t="n"/>
      <c r="G263" s="1" t="n"/>
      <c r="H263" s="1" t="n"/>
      <c r="I263" s="1" t="n"/>
      <c r="J263" s="1" t="n"/>
      <c r="K263" s="1" t="n"/>
      <c r="L263" s="1" t="n"/>
      <c r="M263" s="1" t="n"/>
      <c r="N263" s="1" t="n"/>
      <c r="O263" s="1" t="n"/>
      <c r="P263" s="1" t="n"/>
      <c r="Q263" s="1" t="n"/>
      <c r="R263" s="1" t="n"/>
      <c r="S263" s="1" t="n"/>
      <c r="T263" s="1" t="n"/>
      <c r="U263" s="1" t="n"/>
      <c r="V263" s="1" t="n"/>
      <c r="W263" s="1" t="n"/>
      <c r="X263" s="1" t="n"/>
      <c r="Y263" s="1" t="n"/>
      <c r="Z263" s="1" t="n"/>
    </row>
    <row r="264">
      <c r="A264" s="1" t="n"/>
      <c r="B264" s="1" t="n"/>
      <c r="C264" s="1" t="n"/>
      <c r="D264" s="1" t="n"/>
      <c r="E264" s="1" t="n"/>
      <c r="F264" s="1" t="n"/>
      <c r="G264" s="1" t="n"/>
      <c r="H264" s="1" t="n"/>
      <c r="I264" s="1" t="n"/>
      <c r="J264" s="1" t="n"/>
      <c r="K264" s="1" t="n"/>
      <c r="L264" s="1" t="n"/>
      <c r="M264" s="1" t="n"/>
      <c r="N264" s="1" t="n"/>
      <c r="O264" s="1" t="n"/>
      <c r="P264" s="1" t="n"/>
      <c r="Q264" s="1" t="n"/>
      <c r="R264" s="1" t="n"/>
      <c r="S264" s="1" t="n"/>
      <c r="T264" s="1" t="n"/>
      <c r="U264" s="1" t="n"/>
      <c r="V264" s="1" t="n"/>
      <c r="W264" s="1" t="n"/>
      <c r="X264" s="1" t="n"/>
      <c r="Y264" s="1" t="n"/>
      <c r="Z264" s="1" t="n"/>
    </row>
    <row r="265">
      <c r="A265" s="1" t="n"/>
      <c r="B265" s="1" t="n"/>
      <c r="C265" s="1" t="n"/>
      <c r="D265" s="1" t="n"/>
      <c r="E265" s="1" t="n"/>
      <c r="F265" s="1" t="n"/>
      <c r="G265" s="1" t="n"/>
      <c r="H265" s="1" t="n"/>
      <c r="I265" s="1" t="n"/>
      <c r="J265" s="1" t="n"/>
      <c r="K265" s="1" t="n"/>
      <c r="L265" s="1" t="n"/>
      <c r="M265" s="1" t="n"/>
      <c r="N265" s="1" t="n"/>
      <c r="O265" s="1" t="n"/>
      <c r="P265" s="1" t="n"/>
      <c r="Q265" s="1" t="n"/>
      <c r="R265" s="1" t="n"/>
      <c r="S265" s="1" t="n"/>
      <c r="T265" s="1" t="n"/>
      <c r="U265" s="1" t="n"/>
      <c r="V265" s="1" t="n"/>
      <c r="W265" s="1" t="n"/>
      <c r="X265" s="1" t="n"/>
      <c r="Y265" s="1" t="n"/>
      <c r="Z265" s="1" t="n"/>
    </row>
    <row r="266">
      <c r="A266" s="1" t="n"/>
      <c r="B266" s="1" t="n"/>
      <c r="C266" s="1" t="n"/>
      <c r="D266" s="1" t="n"/>
      <c r="E266" s="1" t="n"/>
      <c r="F266" s="1" t="n"/>
      <c r="G266" s="1" t="n"/>
      <c r="H266" s="1" t="n"/>
      <c r="I266" s="1" t="n"/>
      <c r="J266" s="1" t="n"/>
      <c r="K266" s="1" t="n"/>
      <c r="L266" s="1" t="n"/>
      <c r="M266" s="1" t="n"/>
      <c r="N266" s="1" t="n"/>
      <c r="O266" s="1" t="n"/>
      <c r="P266" s="1" t="n"/>
      <c r="Q266" s="1" t="n"/>
      <c r="R266" s="1" t="n"/>
      <c r="S266" s="1" t="n"/>
      <c r="T266" s="1" t="n"/>
      <c r="U266" s="1" t="n"/>
      <c r="V266" s="1" t="n"/>
      <c r="W266" s="1" t="n"/>
      <c r="X266" s="1" t="n"/>
      <c r="Y266" s="1" t="n"/>
      <c r="Z266" s="1" t="n"/>
    </row>
    <row r="267">
      <c r="A267" s="1" t="n"/>
      <c r="B267" s="1" t="n"/>
      <c r="C267" s="1" t="n"/>
      <c r="D267" s="1" t="n"/>
      <c r="E267" s="1" t="n"/>
      <c r="F267" s="1" t="n"/>
      <c r="G267" s="1" t="n"/>
      <c r="H267" s="1" t="n"/>
      <c r="I267" s="1" t="n"/>
      <c r="J267" s="1" t="n"/>
      <c r="K267" s="1" t="n"/>
      <c r="L267" s="1" t="n"/>
      <c r="M267" s="1" t="n"/>
      <c r="N267" s="1" t="n"/>
      <c r="O267" s="1" t="n"/>
      <c r="P267" s="1" t="n"/>
      <c r="Q267" s="1" t="n"/>
      <c r="R267" s="1" t="n"/>
      <c r="S267" s="1" t="n"/>
      <c r="T267" s="1" t="n"/>
      <c r="U267" s="1" t="n"/>
      <c r="V267" s="1" t="n"/>
      <c r="W267" s="1" t="n"/>
      <c r="X267" s="1" t="n"/>
      <c r="Y267" s="1" t="n"/>
      <c r="Z267" s="1" t="n"/>
    </row>
    <row r="268">
      <c r="A268" s="1" t="n"/>
      <c r="B268" s="1" t="n"/>
      <c r="C268" s="1" t="n"/>
      <c r="D268" s="1" t="n"/>
      <c r="E268" s="1" t="n"/>
      <c r="F268" s="1" t="n"/>
      <c r="G268" s="1" t="n"/>
      <c r="H268" s="1" t="n"/>
      <c r="I268" s="1" t="n"/>
      <c r="J268" s="1" t="n"/>
      <c r="K268" s="1" t="n"/>
      <c r="L268" s="1" t="n"/>
      <c r="M268" s="1" t="n"/>
      <c r="N268" s="1" t="n"/>
      <c r="O268" s="1" t="n"/>
      <c r="P268" s="1" t="n"/>
      <c r="Q268" s="1" t="n"/>
      <c r="R268" s="1" t="n"/>
      <c r="S268" s="1" t="n"/>
      <c r="T268" s="1" t="n"/>
      <c r="U268" s="1" t="n"/>
      <c r="V268" s="1" t="n"/>
      <c r="W268" s="1" t="n"/>
      <c r="X268" s="1" t="n"/>
      <c r="Y268" s="1" t="n"/>
      <c r="Z268" s="1" t="n"/>
    </row>
    <row r="269">
      <c r="A269" s="1" t="n"/>
      <c r="B269" s="1" t="n"/>
      <c r="C269" s="1" t="n"/>
      <c r="D269" s="1" t="n"/>
      <c r="E269" s="1" t="n"/>
      <c r="F269" s="1" t="n"/>
      <c r="G269" s="1" t="n"/>
      <c r="H269" s="1" t="n"/>
      <c r="I269" s="1" t="n"/>
      <c r="J269" s="1" t="n"/>
      <c r="K269" s="1" t="n"/>
      <c r="L269" s="1" t="n"/>
      <c r="M269" s="1" t="n"/>
      <c r="N269" s="1" t="n"/>
      <c r="O269" s="1" t="n"/>
      <c r="P269" s="1" t="n"/>
      <c r="Q269" s="1" t="n"/>
      <c r="R269" s="1" t="n"/>
      <c r="S269" s="1" t="n"/>
      <c r="T269" s="1" t="n"/>
      <c r="U269" s="1" t="n"/>
      <c r="V269" s="1" t="n"/>
      <c r="W269" s="1" t="n"/>
      <c r="X269" s="1" t="n"/>
      <c r="Y269" s="1" t="n"/>
      <c r="Z269" s="1" t="n"/>
    </row>
    <row r="270">
      <c r="A270" s="1" t="n"/>
      <c r="B270" s="1" t="n"/>
      <c r="C270" s="1" t="n"/>
      <c r="D270" s="1" t="n"/>
      <c r="E270" s="1" t="n"/>
      <c r="F270" s="1" t="n"/>
      <c r="G270" s="1" t="n"/>
      <c r="H270" s="1" t="n"/>
      <c r="I270" s="1" t="n"/>
      <c r="J270" s="1" t="n"/>
      <c r="K270" s="1" t="n"/>
      <c r="L270" s="1" t="n"/>
      <c r="M270" s="1" t="n"/>
      <c r="N270" s="1" t="n"/>
      <c r="O270" s="1" t="n"/>
      <c r="P270" s="1" t="n"/>
      <c r="Q270" s="1" t="n"/>
      <c r="R270" s="1" t="n"/>
      <c r="S270" s="1" t="n"/>
      <c r="T270" s="1" t="n"/>
      <c r="U270" s="1" t="n"/>
      <c r="V270" s="1" t="n"/>
      <c r="W270" s="1" t="n"/>
      <c r="X270" s="1" t="n"/>
      <c r="Y270" s="1" t="n"/>
      <c r="Z270" s="1" t="n"/>
    </row>
    <row r="271">
      <c r="A271" s="1" t="n"/>
      <c r="B271" s="1" t="n"/>
      <c r="C271" s="1" t="n"/>
      <c r="D271" s="1" t="n"/>
      <c r="E271" s="1" t="n"/>
      <c r="F271" s="1" t="n"/>
      <c r="G271" s="1" t="n"/>
      <c r="H271" s="1" t="n"/>
      <c r="I271" s="1" t="n"/>
      <c r="J271" s="1" t="n"/>
      <c r="K271" s="1" t="n"/>
      <c r="L271" s="1" t="n"/>
      <c r="M271" s="1" t="n"/>
      <c r="N271" s="1" t="n"/>
      <c r="O271" s="1" t="n"/>
      <c r="P271" s="1" t="n"/>
      <c r="Q271" s="1" t="n"/>
      <c r="R271" s="1" t="n"/>
      <c r="S271" s="1" t="n"/>
      <c r="T271" s="1" t="n"/>
      <c r="U271" s="1" t="n"/>
      <c r="V271" s="1" t="n"/>
      <c r="W271" s="1" t="n"/>
      <c r="X271" s="1" t="n"/>
      <c r="Y271" s="1" t="n"/>
      <c r="Z271" s="1" t="n"/>
    </row>
    <row r="272">
      <c r="A272" s="1" t="n"/>
      <c r="B272" s="1" t="n"/>
      <c r="C272" s="1" t="n"/>
      <c r="D272" s="1" t="n"/>
      <c r="E272" s="1" t="n"/>
      <c r="F272" s="1" t="n"/>
      <c r="G272" s="1" t="n"/>
      <c r="H272" s="1" t="n"/>
      <c r="I272" s="1" t="n"/>
      <c r="J272" s="1" t="n"/>
      <c r="K272" s="1" t="n"/>
      <c r="L272" s="1" t="n"/>
      <c r="M272" s="1" t="n"/>
      <c r="N272" s="1" t="n"/>
      <c r="O272" s="1" t="n"/>
      <c r="P272" s="1" t="n"/>
      <c r="Q272" s="1" t="n"/>
      <c r="R272" s="1" t="n"/>
      <c r="S272" s="1" t="n"/>
      <c r="T272" s="1" t="n"/>
      <c r="U272" s="1" t="n"/>
      <c r="V272" s="1" t="n"/>
      <c r="W272" s="1" t="n"/>
      <c r="X272" s="1" t="n"/>
      <c r="Y272" s="1" t="n"/>
      <c r="Z272" s="1" t="n"/>
    </row>
    <row r="273">
      <c r="A273" s="1" t="n"/>
      <c r="B273" s="1" t="n"/>
      <c r="C273" s="1" t="n"/>
      <c r="D273" s="1" t="n"/>
      <c r="E273" s="1" t="n"/>
      <c r="F273" s="1" t="n"/>
      <c r="G273" s="1" t="n"/>
      <c r="H273" s="1" t="n"/>
      <c r="I273" s="1" t="n"/>
      <c r="J273" s="1" t="n"/>
      <c r="K273" s="1" t="n"/>
      <c r="L273" s="1" t="n"/>
      <c r="M273" s="1" t="n"/>
      <c r="N273" s="1" t="n"/>
      <c r="O273" s="1" t="n"/>
      <c r="P273" s="1" t="n"/>
      <c r="Q273" s="1" t="n"/>
      <c r="R273" s="1" t="n"/>
      <c r="S273" s="1" t="n"/>
      <c r="T273" s="1" t="n"/>
      <c r="U273" s="1" t="n"/>
      <c r="V273" s="1" t="n"/>
      <c r="W273" s="1" t="n"/>
      <c r="X273" s="1" t="n"/>
      <c r="Y273" s="1" t="n"/>
      <c r="Z273" s="1" t="n"/>
    </row>
    <row r="274">
      <c r="A274" s="1" t="n"/>
      <c r="B274" s="1" t="n"/>
      <c r="C274" s="1" t="n"/>
      <c r="D274" s="1" t="n"/>
      <c r="E274" s="1" t="n"/>
      <c r="F274" s="1" t="n"/>
      <c r="G274" s="1" t="n"/>
      <c r="H274" s="1" t="n"/>
      <c r="I274" s="1" t="n"/>
      <c r="J274" s="1" t="n"/>
      <c r="K274" s="1" t="n"/>
      <c r="L274" s="1" t="n"/>
      <c r="M274" s="1" t="n"/>
      <c r="N274" s="1" t="n"/>
      <c r="O274" s="1" t="n"/>
      <c r="P274" s="1" t="n"/>
      <c r="Q274" s="1" t="n"/>
      <c r="R274" s="1" t="n"/>
      <c r="S274" s="1" t="n"/>
      <c r="T274" s="1" t="n"/>
      <c r="U274" s="1" t="n"/>
      <c r="V274" s="1" t="n"/>
      <c r="W274" s="1" t="n"/>
      <c r="X274" s="1" t="n"/>
      <c r="Y274" s="1" t="n"/>
      <c r="Z274" s="1" t="n"/>
    </row>
    <row r="275">
      <c r="A275" s="1" t="n"/>
      <c r="B275" s="1" t="n"/>
      <c r="C275" s="1" t="n"/>
      <c r="D275" s="1" t="n"/>
      <c r="E275" s="1" t="n"/>
      <c r="F275" s="1" t="n"/>
      <c r="G275" s="1" t="n"/>
      <c r="H275" s="1" t="n"/>
      <c r="I275" s="1" t="n"/>
      <c r="J275" s="1" t="n"/>
      <c r="K275" s="1" t="n"/>
      <c r="L275" s="1" t="n"/>
      <c r="M275" s="1" t="n"/>
      <c r="N275" s="1" t="n"/>
      <c r="O275" s="1" t="n"/>
      <c r="P275" s="1" t="n"/>
      <c r="Q275" s="1" t="n"/>
      <c r="R275" s="1" t="n"/>
      <c r="S275" s="1" t="n"/>
      <c r="T275" s="1" t="n"/>
      <c r="U275" s="1" t="n"/>
      <c r="V275" s="1" t="n"/>
      <c r="W275" s="1" t="n"/>
      <c r="X275" s="1" t="n"/>
      <c r="Y275" s="1" t="n"/>
      <c r="Z275" s="1" t="n"/>
    </row>
    <row r="276">
      <c r="A276" s="1" t="n"/>
      <c r="B276" s="1" t="n"/>
      <c r="C276" s="1" t="n"/>
      <c r="D276" s="1" t="n"/>
      <c r="E276" s="1" t="n"/>
      <c r="F276" s="1" t="n"/>
      <c r="G276" s="1" t="n"/>
      <c r="H276" s="1" t="n"/>
      <c r="I276" s="1" t="n"/>
      <c r="J276" s="1" t="n"/>
      <c r="K276" s="1" t="n"/>
      <c r="L276" s="1" t="n"/>
      <c r="M276" s="1" t="n"/>
      <c r="N276" s="1" t="n"/>
      <c r="O276" s="1" t="n"/>
      <c r="P276" s="1" t="n"/>
      <c r="Q276" s="1" t="n"/>
      <c r="R276" s="1" t="n"/>
      <c r="S276" s="1" t="n"/>
      <c r="T276" s="1" t="n"/>
      <c r="U276" s="1" t="n"/>
      <c r="V276" s="1" t="n"/>
      <c r="W276" s="1" t="n"/>
      <c r="X276" s="1" t="n"/>
      <c r="Y276" s="1" t="n"/>
      <c r="Z276" s="1" t="n"/>
    </row>
    <row r="277">
      <c r="A277" s="1" t="n"/>
      <c r="B277" s="1" t="n"/>
      <c r="C277" s="1" t="n"/>
      <c r="D277" s="1" t="n"/>
      <c r="E277" s="1" t="n"/>
      <c r="F277" s="1" t="n"/>
      <c r="G277" s="1" t="n"/>
      <c r="H277" s="1" t="n"/>
      <c r="I277" s="1" t="n"/>
      <c r="J277" s="1" t="n"/>
      <c r="K277" s="1" t="n"/>
      <c r="L277" s="1" t="n"/>
      <c r="M277" s="1" t="n"/>
      <c r="N277" s="1" t="n"/>
      <c r="O277" s="1" t="n"/>
      <c r="P277" s="1" t="n"/>
      <c r="Q277" s="1" t="n"/>
      <c r="R277" s="1" t="n"/>
      <c r="S277" s="1" t="n"/>
      <c r="T277" s="1" t="n"/>
      <c r="U277" s="1" t="n"/>
      <c r="V277" s="1" t="n"/>
      <c r="W277" s="1" t="n"/>
      <c r="X277" s="1" t="n"/>
      <c r="Y277" s="1" t="n"/>
      <c r="Z277" s="1" t="n"/>
    </row>
    <row r="278">
      <c r="A278" s="1" t="n"/>
      <c r="B278" s="1" t="n"/>
      <c r="C278" s="1" t="n"/>
      <c r="D278" s="1" t="n"/>
      <c r="E278" s="1" t="n"/>
      <c r="F278" s="1" t="n"/>
      <c r="G278" s="1" t="n"/>
      <c r="H278" s="1" t="n"/>
      <c r="I278" s="1" t="n"/>
      <c r="J278" s="1" t="n"/>
      <c r="K278" s="1" t="n"/>
      <c r="L278" s="1" t="n"/>
      <c r="M278" s="1" t="n"/>
      <c r="N278" s="1" t="n"/>
      <c r="O278" s="1" t="n"/>
      <c r="P278" s="1" t="n"/>
      <c r="Q278" s="1" t="n"/>
      <c r="R278" s="1" t="n"/>
      <c r="S278" s="1" t="n"/>
      <c r="T278" s="1" t="n"/>
      <c r="U278" s="1" t="n"/>
      <c r="V278" s="1" t="n"/>
      <c r="W278" s="1" t="n"/>
      <c r="X278" s="1" t="n"/>
      <c r="Y278" s="1" t="n"/>
      <c r="Z278" s="1" t="n"/>
    </row>
    <row r="279">
      <c r="A279" s="1" t="n"/>
      <c r="B279" s="1" t="n"/>
      <c r="C279" s="1" t="n"/>
      <c r="D279" s="1" t="n"/>
      <c r="E279" s="1" t="n"/>
      <c r="F279" s="1" t="n"/>
      <c r="G279" s="1" t="n"/>
      <c r="H279" s="1" t="n"/>
      <c r="I279" s="1" t="n"/>
      <c r="J279" s="1" t="n"/>
      <c r="K279" s="1" t="n"/>
      <c r="L279" s="1" t="n"/>
      <c r="M279" s="1" t="n"/>
      <c r="N279" s="1" t="n"/>
      <c r="O279" s="1" t="n"/>
      <c r="P279" s="1" t="n"/>
      <c r="Q279" s="1" t="n"/>
      <c r="R279" s="1" t="n"/>
      <c r="S279" s="1" t="n"/>
      <c r="T279" s="1" t="n"/>
      <c r="U279" s="1" t="n"/>
      <c r="V279" s="1" t="n"/>
      <c r="W279" s="1" t="n"/>
      <c r="X279" s="1" t="n"/>
      <c r="Y279" s="1" t="n"/>
      <c r="Z279" s="1" t="n"/>
    </row>
    <row r="280">
      <c r="A280" s="1" t="n"/>
      <c r="B280" s="1" t="n"/>
      <c r="C280" s="1" t="n"/>
      <c r="D280" s="1" t="n"/>
      <c r="E280" s="1" t="n"/>
      <c r="F280" s="1" t="n"/>
      <c r="G280" s="1" t="n"/>
      <c r="H280" s="1" t="n"/>
      <c r="I280" s="1" t="n"/>
      <c r="J280" s="1" t="n"/>
      <c r="K280" s="1" t="n"/>
      <c r="L280" s="1" t="n"/>
      <c r="M280" s="1" t="n"/>
      <c r="N280" s="1" t="n"/>
      <c r="O280" s="1" t="n"/>
      <c r="P280" s="1" t="n"/>
      <c r="Q280" s="1" t="n"/>
      <c r="R280" s="1" t="n"/>
      <c r="S280" s="1" t="n"/>
      <c r="T280" s="1" t="n"/>
      <c r="U280" s="1" t="n"/>
      <c r="V280" s="1" t="n"/>
      <c r="W280" s="1" t="n"/>
      <c r="X280" s="1" t="n"/>
      <c r="Y280" s="1" t="n"/>
      <c r="Z280" s="1" t="n"/>
    </row>
    <row r="281">
      <c r="A281" s="1" t="n"/>
      <c r="B281" s="1" t="n"/>
      <c r="C281" s="1" t="n"/>
      <c r="D281" s="1" t="n"/>
      <c r="E281" s="1" t="n"/>
      <c r="F281" s="1" t="n"/>
      <c r="G281" s="1" t="n"/>
      <c r="H281" s="1" t="n"/>
      <c r="I281" s="1" t="n"/>
      <c r="J281" s="1" t="n"/>
      <c r="K281" s="1" t="n"/>
      <c r="L281" s="1" t="n"/>
      <c r="M281" s="1" t="n"/>
      <c r="N281" s="1" t="n"/>
      <c r="O281" s="1" t="n"/>
      <c r="P281" s="1" t="n"/>
      <c r="Q281" s="1" t="n"/>
      <c r="R281" s="1" t="n"/>
      <c r="S281" s="1" t="n"/>
      <c r="T281" s="1" t="n"/>
      <c r="U281" s="1" t="n"/>
      <c r="V281" s="1" t="n"/>
      <c r="W281" s="1" t="n"/>
      <c r="X281" s="1" t="n"/>
      <c r="Y281" s="1" t="n"/>
      <c r="Z281" s="1" t="n"/>
    </row>
    <row r="282">
      <c r="A282" s="1" t="n"/>
      <c r="B282" s="1" t="n"/>
      <c r="C282" s="1" t="n"/>
      <c r="D282" s="1" t="n"/>
      <c r="E282" s="1" t="n"/>
      <c r="F282" s="1" t="n"/>
      <c r="G282" s="1" t="n"/>
      <c r="H282" s="1" t="n"/>
      <c r="I282" s="1" t="n"/>
      <c r="J282" s="1" t="n"/>
      <c r="K282" s="1" t="n"/>
      <c r="L282" s="1" t="n"/>
      <c r="M282" s="1" t="n"/>
      <c r="N282" s="1" t="n"/>
      <c r="O282" s="1" t="n"/>
      <c r="P282" s="1" t="n"/>
      <c r="Q282" s="1" t="n"/>
      <c r="R282" s="1" t="n"/>
      <c r="S282" s="1" t="n"/>
      <c r="T282" s="1" t="n"/>
      <c r="U282" s="1" t="n"/>
      <c r="V282" s="1" t="n"/>
      <c r="W282" s="1" t="n"/>
      <c r="X282" s="1" t="n"/>
      <c r="Y282" s="1" t="n"/>
      <c r="Z282" s="1" t="n"/>
    </row>
    <row r="283">
      <c r="A283" s="1" t="n"/>
      <c r="B283" s="1" t="n"/>
      <c r="C283" s="1" t="n"/>
      <c r="D283" s="1" t="n"/>
      <c r="E283" s="1" t="n"/>
      <c r="F283" s="1" t="n"/>
      <c r="G283" s="1" t="n"/>
      <c r="H283" s="1" t="n"/>
      <c r="I283" s="1" t="n"/>
      <c r="J283" s="1" t="n"/>
      <c r="K283" s="1" t="n"/>
      <c r="L283" s="1" t="n"/>
      <c r="M283" s="1" t="n"/>
      <c r="N283" s="1" t="n"/>
      <c r="O283" s="1" t="n"/>
      <c r="P283" s="1" t="n"/>
      <c r="Q283" s="1" t="n"/>
      <c r="R283" s="1" t="n"/>
      <c r="S283" s="1" t="n"/>
      <c r="T283" s="1" t="n"/>
      <c r="U283" s="1" t="n"/>
      <c r="V283" s="1" t="n"/>
      <c r="W283" s="1" t="n"/>
      <c r="X283" s="1" t="n"/>
      <c r="Y283" s="1" t="n"/>
      <c r="Z283" s="1" t="n"/>
    </row>
    <row r="284">
      <c r="A284" s="1" t="n"/>
      <c r="B284" s="1" t="n"/>
      <c r="C284" s="1" t="n"/>
      <c r="D284" s="1" t="n"/>
      <c r="E284" s="1" t="n"/>
      <c r="F284" s="1" t="n"/>
      <c r="G284" s="1" t="n"/>
      <c r="H284" s="1" t="n"/>
      <c r="I284" s="1" t="n"/>
      <c r="J284" s="1" t="n"/>
      <c r="K284" s="1" t="n"/>
      <c r="L284" s="1" t="n"/>
      <c r="M284" s="1" t="n"/>
      <c r="N284" s="1" t="n"/>
      <c r="O284" s="1" t="n"/>
      <c r="P284" s="1" t="n"/>
      <c r="Q284" s="1" t="n"/>
      <c r="R284" s="1" t="n"/>
      <c r="S284" s="1" t="n"/>
      <c r="T284" s="1" t="n"/>
      <c r="U284" s="1" t="n"/>
      <c r="V284" s="1" t="n"/>
      <c r="W284" s="1" t="n"/>
      <c r="X284" s="1" t="n"/>
      <c r="Y284" s="1" t="n"/>
      <c r="Z284" s="1" t="n"/>
    </row>
    <row r="285">
      <c r="A285" s="1" t="n"/>
      <c r="B285" s="1" t="n"/>
      <c r="C285" s="1" t="n"/>
      <c r="D285" s="1" t="n"/>
      <c r="E285" s="1" t="n"/>
      <c r="F285" s="1" t="n"/>
      <c r="G285" s="1" t="n"/>
      <c r="H285" s="1" t="n"/>
      <c r="I285" s="1" t="n"/>
      <c r="J285" s="1" t="n"/>
      <c r="K285" s="1" t="n"/>
      <c r="L285" s="1" t="n"/>
      <c r="M285" s="1" t="n"/>
      <c r="N285" s="1" t="n"/>
      <c r="O285" s="1" t="n"/>
      <c r="P285" s="1" t="n"/>
      <c r="Q285" s="1" t="n"/>
      <c r="R285" s="1" t="n"/>
      <c r="S285" s="1" t="n"/>
      <c r="T285" s="1" t="n"/>
      <c r="U285" s="1" t="n"/>
      <c r="V285" s="1" t="n"/>
      <c r="W285" s="1" t="n"/>
      <c r="X285" s="1" t="n"/>
      <c r="Y285" s="1" t="n"/>
      <c r="Z285" s="1" t="n"/>
    </row>
    <row r="286">
      <c r="A286" s="1" t="n"/>
      <c r="B286" s="1" t="n"/>
      <c r="C286" s="1" t="n"/>
      <c r="D286" s="1" t="n"/>
      <c r="E286" s="1" t="n"/>
      <c r="F286" s="1" t="n"/>
      <c r="G286" s="1" t="n"/>
      <c r="H286" s="1" t="n"/>
      <c r="I286" s="1" t="n"/>
      <c r="J286" s="1" t="n"/>
      <c r="K286" s="1" t="n"/>
      <c r="L286" s="1" t="n"/>
      <c r="M286" s="1" t="n"/>
      <c r="N286" s="1" t="n"/>
      <c r="O286" s="1" t="n"/>
      <c r="P286" s="1" t="n"/>
      <c r="Q286" s="1" t="n"/>
      <c r="R286" s="1" t="n"/>
      <c r="S286" s="1" t="n"/>
      <c r="T286" s="1" t="n"/>
      <c r="U286" s="1" t="n"/>
      <c r="V286" s="1" t="n"/>
      <c r="W286" s="1" t="n"/>
      <c r="X286" s="1" t="n"/>
      <c r="Y286" s="1" t="n"/>
      <c r="Z286" s="1" t="n"/>
    </row>
    <row r="287">
      <c r="A287" s="1" t="n"/>
      <c r="B287" s="1" t="n"/>
      <c r="C287" s="1" t="n"/>
      <c r="D287" s="1" t="n"/>
      <c r="E287" s="1" t="n"/>
      <c r="F287" s="1" t="n"/>
      <c r="G287" s="1" t="n"/>
      <c r="H287" s="1" t="n"/>
      <c r="I287" s="1" t="n"/>
      <c r="J287" s="1" t="n"/>
      <c r="K287" s="1" t="n"/>
      <c r="L287" s="1" t="n"/>
      <c r="M287" s="1" t="n"/>
      <c r="N287" s="1" t="n"/>
      <c r="O287" s="1" t="n"/>
      <c r="P287" s="1" t="n"/>
      <c r="Q287" s="1" t="n"/>
      <c r="R287" s="1" t="n"/>
      <c r="S287" s="1" t="n"/>
      <c r="T287" s="1" t="n"/>
      <c r="U287" s="1" t="n"/>
      <c r="V287" s="1" t="n"/>
      <c r="W287" s="1" t="n"/>
      <c r="X287" s="1" t="n"/>
      <c r="Y287" s="1" t="n"/>
      <c r="Z287" s="1" t="n"/>
    </row>
    <row r="288">
      <c r="A288" s="1" t="n"/>
      <c r="B288" s="1" t="n"/>
      <c r="C288" s="1" t="n"/>
      <c r="D288" s="1" t="n"/>
      <c r="E288" s="1" t="n"/>
      <c r="F288" s="1" t="n"/>
      <c r="G288" s="1" t="n"/>
      <c r="H288" s="1" t="n"/>
      <c r="I288" s="1" t="n"/>
      <c r="J288" s="1" t="n"/>
      <c r="K288" s="1" t="n"/>
      <c r="L288" s="1" t="n"/>
      <c r="M288" s="1" t="n"/>
      <c r="N288" s="1" t="n"/>
      <c r="O288" s="1" t="n"/>
      <c r="P288" s="1" t="n"/>
      <c r="Q288" s="1" t="n"/>
      <c r="R288" s="1" t="n"/>
      <c r="S288" s="1" t="n"/>
      <c r="T288" s="1" t="n"/>
      <c r="U288" s="1" t="n"/>
      <c r="V288" s="1" t="n"/>
      <c r="W288" s="1" t="n"/>
      <c r="X288" s="1" t="n"/>
      <c r="Y288" s="1" t="n"/>
      <c r="Z288" s="1" t="n"/>
    </row>
    <row r="289">
      <c r="A289" s="1" t="n"/>
      <c r="B289" s="1" t="n"/>
      <c r="C289" s="1" t="n"/>
      <c r="D289" s="1" t="n"/>
      <c r="E289" s="1" t="n"/>
      <c r="F289" s="1" t="n"/>
      <c r="G289" s="1" t="n"/>
      <c r="H289" s="1" t="n"/>
      <c r="I289" s="1" t="n"/>
      <c r="J289" s="1" t="n"/>
      <c r="K289" s="1" t="n"/>
      <c r="L289" s="1" t="n"/>
      <c r="M289" s="1" t="n"/>
      <c r="N289" s="1" t="n"/>
      <c r="O289" s="1" t="n"/>
      <c r="P289" s="1" t="n"/>
      <c r="Q289" s="1" t="n"/>
      <c r="R289" s="1" t="n"/>
      <c r="S289" s="1" t="n"/>
      <c r="T289" s="1" t="n"/>
      <c r="U289" s="1" t="n"/>
      <c r="V289" s="1" t="n"/>
      <c r="W289" s="1" t="n"/>
      <c r="X289" s="1" t="n"/>
      <c r="Y289" s="1" t="n"/>
      <c r="Z289" s="1" t="n"/>
    </row>
    <row r="290">
      <c r="A290" s="1" t="n"/>
      <c r="B290" s="1" t="n"/>
      <c r="C290" s="1" t="n"/>
      <c r="D290" s="1" t="n"/>
      <c r="E290" s="1" t="n"/>
      <c r="F290" s="1" t="n"/>
      <c r="G290" s="1" t="n"/>
      <c r="H290" s="1" t="n"/>
      <c r="I290" s="1" t="n"/>
      <c r="J290" s="1" t="n"/>
      <c r="K290" s="1" t="n"/>
      <c r="L290" s="1" t="n"/>
      <c r="M290" s="1" t="n"/>
      <c r="N290" s="1" t="n"/>
      <c r="O290" s="1" t="n"/>
      <c r="P290" s="1" t="n"/>
      <c r="Q290" s="1" t="n"/>
      <c r="R290" s="1" t="n"/>
      <c r="S290" s="1" t="n"/>
      <c r="T290" s="1" t="n"/>
      <c r="U290" s="1" t="n"/>
      <c r="V290" s="1" t="n"/>
      <c r="W290" s="1" t="n"/>
      <c r="X290" s="1" t="n"/>
      <c r="Y290" s="1" t="n"/>
      <c r="Z290" s="1" t="n"/>
    </row>
    <row r="291">
      <c r="A291" s="1" t="n"/>
      <c r="B291" s="1" t="n"/>
      <c r="C291" s="1" t="n"/>
      <c r="D291" s="1" t="n"/>
      <c r="E291" s="1" t="n"/>
      <c r="F291" s="1" t="n"/>
      <c r="G291" s="1" t="n"/>
      <c r="H291" s="1" t="n"/>
      <c r="I291" s="1" t="n"/>
      <c r="J291" s="1" t="n"/>
      <c r="K291" s="1" t="n"/>
      <c r="L291" s="1" t="n"/>
      <c r="M291" s="1" t="n"/>
      <c r="N291" s="1" t="n"/>
      <c r="O291" s="1" t="n"/>
      <c r="P291" s="1" t="n"/>
      <c r="Q291" s="1" t="n"/>
      <c r="R291" s="1" t="n"/>
      <c r="S291" s="1" t="n"/>
      <c r="T291" s="1" t="n"/>
      <c r="U291" s="1" t="n"/>
      <c r="V291" s="1" t="n"/>
      <c r="W291" s="1" t="n"/>
      <c r="X291" s="1" t="n"/>
      <c r="Y291" s="1" t="n"/>
      <c r="Z291" s="1" t="n"/>
    </row>
    <row r="292">
      <c r="A292" s="1" t="n"/>
      <c r="B292" s="1" t="n"/>
      <c r="C292" s="1" t="n"/>
      <c r="D292" s="1" t="n"/>
      <c r="E292" s="1" t="n"/>
      <c r="F292" s="1" t="n"/>
      <c r="G292" s="1" t="n"/>
      <c r="H292" s="1" t="n"/>
      <c r="I292" s="1" t="n"/>
      <c r="J292" s="1" t="n"/>
      <c r="K292" s="1" t="n"/>
      <c r="L292" s="1" t="n"/>
      <c r="M292" s="1" t="n"/>
      <c r="N292" s="1" t="n"/>
      <c r="O292" s="1" t="n"/>
      <c r="P292" s="1" t="n"/>
      <c r="Q292" s="1" t="n"/>
      <c r="R292" s="1" t="n"/>
      <c r="S292" s="1" t="n"/>
      <c r="T292" s="1" t="n"/>
      <c r="U292" s="1" t="n"/>
      <c r="V292" s="1" t="n"/>
      <c r="W292" s="1" t="n"/>
      <c r="X292" s="1" t="n"/>
      <c r="Y292" s="1" t="n"/>
      <c r="Z292" s="1" t="n"/>
    </row>
    <row r="293">
      <c r="A293" s="1" t="n"/>
      <c r="B293" s="1" t="n"/>
      <c r="C293" s="1" t="n"/>
      <c r="D293" s="1" t="n"/>
      <c r="E293" s="1" t="n"/>
      <c r="F293" s="1" t="n"/>
      <c r="G293" s="1" t="n"/>
      <c r="H293" s="1" t="n"/>
      <c r="I293" s="1" t="n"/>
      <c r="J293" s="1" t="n"/>
      <c r="K293" s="1" t="n"/>
      <c r="L293" s="1" t="n"/>
      <c r="M293" s="1" t="n"/>
      <c r="N293" s="1" t="n"/>
      <c r="O293" s="1" t="n"/>
      <c r="P293" s="1" t="n"/>
      <c r="Q293" s="1" t="n"/>
      <c r="R293" s="1" t="n"/>
      <c r="S293" s="1" t="n"/>
      <c r="T293" s="1" t="n"/>
      <c r="U293" s="1" t="n"/>
      <c r="V293" s="1" t="n"/>
      <c r="W293" s="1" t="n"/>
      <c r="X293" s="1" t="n"/>
      <c r="Y293" s="1" t="n"/>
      <c r="Z293" s="1" t="n"/>
    </row>
    <row r="294">
      <c r="A294" s="1" t="n"/>
      <c r="B294" s="1" t="n"/>
      <c r="C294" s="1" t="n"/>
      <c r="D294" s="1" t="n"/>
      <c r="E294" s="1" t="n"/>
      <c r="F294" s="1" t="n"/>
      <c r="G294" s="1" t="n"/>
      <c r="H294" s="1" t="n"/>
      <c r="I294" s="1" t="n"/>
      <c r="J294" s="1" t="n"/>
      <c r="K294" s="1" t="n"/>
      <c r="L294" s="1" t="n"/>
      <c r="M294" s="1" t="n"/>
      <c r="N294" s="1" t="n"/>
      <c r="O294" s="1" t="n"/>
      <c r="P294" s="1" t="n"/>
      <c r="Q294" s="1" t="n"/>
      <c r="R294" s="1" t="n"/>
      <c r="S294" s="1" t="n"/>
      <c r="T294" s="1" t="n"/>
      <c r="U294" s="1" t="n"/>
      <c r="V294" s="1" t="n"/>
      <c r="W294" s="1" t="n"/>
      <c r="X294" s="1" t="n"/>
      <c r="Y294" s="1" t="n"/>
      <c r="Z294" s="1" t="n"/>
    </row>
    <row r="295">
      <c r="A295" s="1" t="n"/>
      <c r="B295" s="1" t="n"/>
      <c r="C295" s="1" t="n"/>
      <c r="D295" s="1" t="n"/>
      <c r="E295" s="1" t="n"/>
      <c r="F295" s="1" t="n"/>
      <c r="G295" s="1" t="n"/>
      <c r="H295" s="1" t="n"/>
      <c r="I295" s="1" t="n"/>
      <c r="J295" s="1" t="n"/>
      <c r="K295" s="1" t="n"/>
      <c r="L295" s="1" t="n"/>
      <c r="M295" s="1" t="n"/>
      <c r="N295" s="1" t="n"/>
      <c r="O295" s="1" t="n"/>
      <c r="P295" s="1" t="n"/>
      <c r="Q295" s="1" t="n"/>
      <c r="R295" s="1" t="n"/>
      <c r="S295" s="1" t="n"/>
      <c r="T295" s="1" t="n"/>
      <c r="U295" s="1" t="n"/>
      <c r="V295" s="1" t="n"/>
      <c r="W295" s="1" t="n"/>
      <c r="X295" s="1" t="n"/>
      <c r="Y295" s="1" t="n"/>
      <c r="Z295" s="1" t="n"/>
    </row>
    <row r="296">
      <c r="A296" s="1" t="n"/>
      <c r="B296" s="1" t="n"/>
      <c r="C296" s="1" t="n"/>
      <c r="D296" s="1" t="n"/>
      <c r="E296" s="1" t="n"/>
      <c r="F296" s="1" t="n"/>
      <c r="G296" s="1" t="n"/>
      <c r="H296" s="1" t="n"/>
      <c r="I296" s="1" t="n"/>
      <c r="J296" s="1" t="n"/>
      <c r="K296" s="1" t="n"/>
      <c r="L296" s="1" t="n"/>
      <c r="M296" s="1" t="n"/>
      <c r="N296" s="1" t="n"/>
      <c r="O296" s="1" t="n"/>
      <c r="P296" s="1" t="n"/>
      <c r="Q296" s="1" t="n"/>
      <c r="R296" s="1" t="n"/>
      <c r="S296" s="1" t="n"/>
      <c r="T296" s="1" t="n"/>
      <c r="U296" s="1" t="n"/>
      <c r="V296" s="1" t="n"/>
      <c r="W296" s="1" t="n"/>
      <c r="X296" s="1" t="n"/>
      <c r="Y296" s="1" t="n"/>
      <c r="Z296" s="1" t="n"/>
    </row>
    <row r="297">
      <c r="A297" s="1" t="n"/>
      <c r="B297" s="1" t="n"/>
      <c r="C297" s="1" t="n"/>
      <c r="D297" s="1" t="n"/>
      <c r="E297" s="1" t="n"/>
      <c r="F297" s="1" t="n"/>
      <c r="G297" s="1" t="n"/>
      <c r="H297" s="1" t="n"/>
      <c r="I297" s="1" t="n"/>
      <c r="J297" s="1" t="n"/>
      <c r="K297" s="1" t="n"/>
      <c r="L297" s="1" t="n"/>
      <c r="M297" s="1" t="n"/>
      <c r="N297" s="1" t="n"/>
      <c r="O297" s="1" t="n"/>
      <c r="P297" s="1" t="n"/>
      <c r="Q297" s="1" t="n"/>
      <c r="R297" s="1" t="n"/>
      <c r="S297" s="1" t="n"/>
      <c r="T297" s="1" t="n"/>
      <c r="U297" s="1" t="n"/>
      <c r="V297" s="1" t="n"/>
      <c r="W297" s="1" t="n"/>
      <c r="X297" s="1" t="n"/>
      <c r="Y297" s="1" t="n"/>
      <c r="Z297" s="1" t="n"/>
    </row>
    <row r="298">
      <c r="A298" s="1" t="n"/>
      <c r="B298" s="1" t="n"/>
      <c r="C298" s="1" t="n"/>
      <c r="D298" s="1" t="n"/>
      <c r="E298" s="1" t="n"/>
      <c r="F298" s="1" t="n"/>
      <c r="G298" s="1" t="n"/>
      <c r="H298" s="1" t="n"/>
      <c r="I298" s="1" t="n"/>
      <c r="J298" s="1" t="n"/>
      <c r="K298" s="1" t="n"/>
      <c r="L298" s="1" t="n"/>
      <c r="M298" s="1" t="n"/>
      <c r="N298" s="1" t="n"/>
      <c r="O298" s="1" t="n"/>
      <c r="P298" s="1" t="n"/>
      <c r="Q298" s="1" t="n"/>
      <c r="R298" s="1" t="n"/>
      <c r="S298" s="1" t="n"/>
      <c r="T298" s="1" t="n"/>
      <c r="U298" s="1" t="n"/>
      <c r="V298" s="1" t="n"/>
      <c r="W298" s="1" t="n"/>
      <c r="X298" s="1" t="n"/>
      <c r="Y298" s="1" t="n"/>
      <c r="Z298" s="1" t="n"/>
    </row>
    <row r="299">
      <c r="A299" s="1" t="n"/>
      <c r="B299" s="1" t="n"/>
      <c r="C299" s="1" t="n"/>
      <c r="D299" s="1" t="n"/>
      <c r="E299" s="1" t="n"/>
      <c r="F299" s="1" t="n"/>
      <c r="G299" s="1" t="n"/>
      <c r="H299" s="1" t="n"/>
      <c r="I299" s="1" t="n"/>
      <c r="J299" s="1" t="n"/>
      <c r="K299" s="1" t="n"/>
      <c r="L299" s="1" t="n"/>
      <c r="M299" s="1" t="n"/>
      <c r="N299" s="1" t="n"/>
      <c r="O299" s="1" t="n"/>
      <c r="P299" s="1" t="n"/>
      <c r="Q299" s="1" t="n"/>
      <c r="R299" s="1" t="n"/>
      <c r="S299" s="1" t="n"/>
      <c r="T299" s="1" t="n"/>
      <c r="U299" s="1" t="n"/>
      <c r="V299" s="1" t="n"/>
      <c r="W299" s="1" t="n"/>
      <c r="X299" s="1" t="n"/>
      <c r="Y299" s="1" t="n"/>
      <c r="Z299" s="1" t="n"/>
    </row>
    <row r="300">
      <c r="A300" s="1" t="n"/>
      <c r="B300" s="1" t="n"/>
      <c r="C300" s="1" t="n"/>
      <c r="D300" s="1" t="n"/>
      <c r="E300" s="1" t="n"/>
      <c r="F300" s="1" t="n"/>
      <c r="G300" s="1" t="n"/>
      <c r="H300" s="1" t="n"/>
      <c r="I300" s="1" t="n"/>
      <c r="J300" s="1" t="n"/>
      <c r="K300" s="1" t="n"/>
      <c r="L300" s="1" t="n"/>
      <c r="M300" s="1" t="n"/>
      <c r="N300" s="1" t="n"/>
      <c r="O300" s="1" t="n"/>
      <c r="P300" s="1" t="n"/>
      <c r="Q300" s="1" t="n"/>
      <c r="R300" s="1" t="n"/>
      <c r="S300" s="1" t="n"/>
      <c r="T300" s="1" t="n"/>
      <c r="U300" s="1" t="n"/>
      <c r="V300" s="1" t="n"/>
      <c r="W300" s="1" t="n"/>
      <c r="X300" s="1" t="n"/>
      <c r="Y300" s="1" t="n"/>
      <c r="Z300" s="1" t="n"/>
    </row>
    <row r="301">
      <c r="A301" s="1" t="n"/>
      <c r="B301" s="1" t="n"/>
      <c r="C301" s="1" t="n"/>
      <c r="D301" s="1" t="n"/>
      <c r="E301" s="1" t="n"/>
      <c r="F301" s="1" t="n"/>
      <c r="G301" s="1" t="n"/>
      <c r="H301" s="1" t="n"/>
      <c r="I301" s="1" t="n"/>
      <c r="J301" s="1" t="n"/>
      <c r="K301" s="1" t="n"/>
      <c r="L301" s="1" t="n"/>
      <c r="M301" s="1" t="n"/>
      <c r="N301" s="1" t="n"/>
      <c r="O301" s="1" t="n"/>
      <c r="P301" s="1" t="n"/>
      <c r="Q301" s="1" t="n"/>
      <c r="R301" s="1" t="n"/>
      <c r="S301" s="1" t="n"/>
      <c r="T301" s="1" t="n"/>
      <c r="U301" s="1" t="n"/>
      <c r="V301" s="1" t="n"/>
      <c r="W301" s="1" t="n"/>
      <c r="X301" s="1" t="n"/>
      <c r="Y301" s="1" t="n"/>
      <c r="Z301" s="1" t="n"/>
    </row>
    <row r="302">
      <c r="A302" s="1" t="n"/>
      <c r="B302" s="1" t="n"/>
      <c r="C302" s="1" t="n"/>
      <c r="D302" s="1" t="n"/>
      <c r="E302" s="1" t="n"/>
      <c r="F302" s="1" t="n"/>
      <c r="G302" s="1" t="n"/>
      <c r="H302" s="1" t="n"/>
      <c r="I302" s="1" t="n"/>
      <c r="J302" s="1" t="n"/>
      <c r="K302" s="1" t="n"/>
      <c r="L302" s="1" t="n"/>
      <c r="M302" s="1" t="n"/>
      <c r="N302" s="1" t="n"/>
      <c r="O302" s="1" t="n"/>
      <c r="P302" s="1" t="n"/>
      <c r="Q302" s="1" t="n"/>
      <c r="R302" s="1" t="n"/>
      <c r="S302" s="1" t="n"/>
      <c r="T302" s="1" t="n"/>
      <c r="U302" s="1" t="n"/>
      <c r="V302" s="1" t="n"/>
      <c r="W302" s="1" t="n"/>
      <c r="X302" s="1" t="n"/>
      <c r="Y302" s="1" t="n"/>
      <c r="Z302" s="1" t="n"/>
    </row>
    <row r="303">
      <c r="A303" s="1" t="n"/>
      <c r="B303" s="1" t="n"/>
      <c r="C303" s="1" t="n"/>
      <c r="D303" s="1" t="n"/>
      <c r="E303" s="1" t="n"/>
      <c r="F303" s="1" t="n"/>
      <c r="G303" s="1" t="n"/>
      <c r="H303" s="1" t="n"/>
      <c r="I303" s="1" t="n"/>
      <c r="J303" s="1" t="n"/>
      <c r="K303" s="1" t="n"/>
      <c r="L303" s="1" t="n"/>
      <c r="M303" s="1" t="n"/>
      <c r="N303" s="1" t="n"/>
      <c r="O303" s="1" t="n"/>
      <c r="P303" s="1" t="n"/>
      <c r="Q303" s="1" t="n"/>
      <c r="R303" s="1" t="n"/>
      <c r="S303" s="1" t="n"/>
      <c r="T303" s="1" t="n"/>
      <c r="U303" s="1" t="n"/>
      <c r="V303" s="1" t="n"/>
      <c r="W303" s="1" t="n"/>
      <c r="X303" s="1" t="n"/>
      <c r="Y303" s="1" t="n"/>
      <c r="Z303" s="1" t="n"/>
    </row>
    <row r="304">
      <c r="A304" s="1" t="n"/>
      <c r="B304" s="1" t="n"/>
      <c r="C304" s="1" t="n"/>
      <c r="D304" s="1" t="n"/>
      <c r="E304" s="1" t="n"/>
      <c r="F304" s="1" t="n"/>
      <c r="G304" s="1" t="n"/>
      <c r="H304" s="1" t="n"/>
      <c r="I304" s="1" t="n"/>
      <c r="J304" s="1" t="n"/>
      <c r="K304" s="1" t="n"/>
      <c r="L304" s="1" t="n"/>
      <c r="M304" s="1" t="n"/>
      <c r="N304" s="1" t="n"/>
      <c r="O304" s="1" t="n"/>
      <c r="P304" s="1" t="n"/>
      <c r="Q304" s="1" t="n"/>
      <c r="R304" s="1" t="n"/>
      <c r="S304" s="1" t="n"/>
      <c r="T304" s="1" t="n"/>
      <c r="U304" s="1" t="n"/>
      <c r="V304" s="1" t="n"/>
      <c r="W304" s="1" t="n"/>
      <c r="X304" s="1" t="n"/>
      <c r="Y304" s="1" t="n"/>
      <c r="Z304" s="1" t="n"/>
    </row>
    <row r="305">
      <c r="A305" s="1" t="n"/>
      <c r="B305" s="1" t="n"/>
      <c r="C305" s="1" t="n"/>
      <c r="D305" s="1" t="n"/>
      <c r="E305" s="1" t="n"/>
      <c r="F305" s="1" t="n"/>
      <c r="G305" s="1" t="n"/>
      <c r="H305" s="1" t="n"/>
      <c r="I305" s="1" t="n"/>
      <c r="J305" s="1" t="n"/>
      <c r="K305" s="1" t="n"/>
      <c r="L305" s="1" t="n"/>
      <c r="M305" s="1" t="n"/>
      <c r="N305" s="1" t="n"/>
      <c r="O305" s="1" t="n"/>
      <c r="P305" s="1" t="n"/>
      <c r="Q305" s="1" t="n"/>
      <c r="R305" s="1" t="n"/>
      <c r="S305" s="1" t="n"/>
      <c r="T305" s="1" t="n"/>
      <c r="U305" s="1" t="n"/>
      <c r="V305" s="1" t="n"/>
      <c r="W305" s="1" t="n"/>
      <c r="X305" s="1" t="n"/>
      <c r="Y305" s="1" t="n"/>
      <c r="Z305" s="1" t="n"/>
    </row>
    <row r="306">
      <c r="A306" s="1" t="n"/>
      <c r="B306" s="1" t="n"/>
      <c r="C306" s="1" t="n"/>
      <c r="D306" s="1" t="n"/>
      <c r="E306" s="1" t="n"/>
      <c r="F306" s="1" t="n"/>
      <c r="G306" s="1" t="n"/>
      <c r="H306" s="1" t="n"/>
      <c r="I306" s="1" t="n"/>
      <c r="J306" s="1" t="n"/>
      <c r="K306" s="1" t="n"/>
      <c r="L306" s="1" t="n"/>
      <c r="M306" s="1" t="n"/>
      <c r="N306" s="1" t="n"/>
      <c r="O306" s="1" t="n"/>
      <c r="P306" s="1" t="n"/>
      <c r="Q306" s="1" t="n"/>
      <c r="R306" s="1" t="n"/>
      <c r="S306" s="1" t="n"/>
      <c r="T306" s="1" t="n"/>
      <c r="U306" s="1" t="n"/>
      <c r="V306" s="1" t="n"/>
      <c r="W306" s="1" t="n"/>
      <c r="X306" s="1" t="n"/>
      <c r="Y306" s="1" t="n"/>
      <c r="Z306" s="1" t="n"/>
    </row>
    <row r="307">
      <c r="A307" s="1" t="n"/>
      <c r="B307" s="1" t="n"/>
      <c r="C307" s="1" t="n"/>
      <c r="D307" s="1" t="n"/>
      <c r="E307" s="1" t="n"/>
      <c r="F307" s="1" t="n"/>
      <c r="G307" s="1" t="n"/>
      <c r="H307" s="1" t="n"/>
      <c r="I307" s="1" t="n"/>
      <c r="J307" s="1" t="n"/>
      <c r="K307" s="1" t="n"/>
      <c r="L307" s="1" t="n"/>
      <c r="M307" s="1" t="n"/>
      <c r="N307" s="1" t="n"/>
      <c r="O307" s="1" t="n"/>
      <c r="P307" s="1" t="n"/>
      <c r="Q307" s="1" t="n"/>
      <c r="R307" s="1" t="n"/>
      <c r="S307" s="1" t="n"/>
      <c r="T307" s="1" t="n"/>
      <c r="U307" s="1" t="n"/>
      <c r="V307" s="1" t="n"/>
      <c r="W307" s="1" t="n"/>
      <c r="X307" s="1" t="n"/>
      <c r="Y307" s="1" t="n"/>
      <c r="Z307" s="1" t="n"/>
    </row>
    <row r="308">
      <c r="A308" s="1" t="n"/>
      <c r="B308" s="1" t="n"/>
      <c r="C308" s="1" t="n"/>
      <c r="D308" s="1" t="n"/>
      <c r="E308" s="1" t="n"/>
      <c r="F308" s="1" t="n"/>
      <c r="G308" s="1" t="n"/>
      <c r="H308" s="1" t="n"/>
      <c r="I308" s="1" t="n"/>
      <c r="J308" s="1" t="n"/>
      <c r="K308" s="1" t="n"/>
      <c r="L308" s="1" t="n"/>
      <c r="M308" s="1" t="n"/>
      <c r="N308" s="1" t="n"/>
      <c r="O308" s="1" t="n"/>
      <c r="P308" s="1" t="n"/>
      <c r="Q308" s="1" t="n"/>
      <c r="R308" s="1" t="n"/>
      <c r="S308" s="1" t="n"/>
      <c r="T308" s="1" t="n"/>
      <c r="U308" s="1" t="n"/>
      <c r="V308" s="1" t="n"/>
      <c r="W308" s="1" t="n"/>
      <c r="X308" s="1" t="n"/>
      <c r="Y308" s="1" t="n"/>
      <c r="Z308" s="1" t="n"/>
    </row>
    <row r="309">
      <c r="A309" s="1" t="n"/>
      <c r="B309" s="1" t="n"/>
      <c r="C309" s="1" t="n"/>
      <c r="D309" s="1" t="n"/>
      <c r="E309" s="1" t="n"/>
      <c r="F309" s="1" t="n"/>
      <c r="G309" s="1" t="n"/>
      <c r="H309" s="1" t="n"/>
      <c r="I309" s="1" t="n"/>
      <c r="J309" s="1" t="n"/>
      <c r="K309" s="1" t="n"/>
      <c r="L309" s="1" t="n"/>
      <c r="M309" s="1" t="n"/>
      <c r="N309" s="1" t="n"/>
      <c r="O309" s="1" t="n"/>
      <c r="P309" s="1" t="n"/>
      <c r="Q309" s="1" t="n"/>
      <c r="R309" s="1" t="n"/>
      <c r="S309" s="1" t="n"/>
      <c r="T309" s="1" t="n"/>
      <c r="U309" s="1" t="n"/>
      <c r="V309" s="1" t="n"/>
      <c r="W309" s="1" t="n"/>
      <c r="X309" s="1" t="n"/>
      <c r="Y309" s="1" t="n"/>
      <c r="Z309" s="1" t="n"/>
    </row>
    <row r="310">
      <c r="A310" s="1" t="n"/>
      <c r="B310" s="1" t="n"/>
      <c r="C310" s="1" t="n"/>
      <c r="D310" s="1" t="n"/>
      <c r="E310" s="1" t="n"/>
      <c r="F310" s="1" t="n"/>
      <c r="G310" s="1" t="n"/>
      <c r="H310" s="1" t="n"/>
      <c r="I310" s="1" t="n"/>
      <c r="J310" s="1" t="n"/>
      <c r="K310" s="1" t="n"/>
      <c r="L310" s="1" t="n"/>
      <c r="M310" s="1" t="n"/>
      <c r="N310" s="1" t="n"/>
      <c r="O310" s="1" t="n"/>
      <c r="P310" s="1" t="n"/>
      <c r="Q310" s="1" t="n"/>
      <c r="R310" s="1" t="n"/>
      <c r="S310" s="1" t="n"/>
      <c r="T310" s="1" t="n"/>
      <c r="U310" s="1" t="n"/>
      <c r="V310" s="1" t="n"/>
      <c r="W310" s="1" t="n"/>
      <c r="X310" s="1" t="n"/>
      <c r="Y310" s="1" t="n"/>
      <c r="Z310" s="1" t="n"/>
    </row>
    <row r="311">
      <c r="A311" s="1" t="n"/>
      <c r="B311" s="1" t="n"/>
      <c r="C311" s="1" t="n"/>
      <c r="D311" s="1" t="n"/>
      <c r="E311" s="1" t="n"/>
      <c r="F311" s="1" t="n"/>
      <c r="G311" s="1" t="n"/>
      <c r="H311" s="1" t="n"/>
      <c r="I311" s="1" t="n"/>
      <c r="J311" s="1" t="n"/>
      <c r="K311" s="1" t="n"/>
      <c r="L311" s="1" t="n"/>
      <c r="M311" s="1" t="n"/>
      <c r="N311" s="1" t="n"/>
      <c r="O311" s="1" t="n"/>
      <c r="P311" s="1" t="n"/>
      <c r="Q311" s="1" t="n"/>
      <c r="R311" s="1" t="n"/>
      <c r="S311" s="1" t="n"/>
      <c r="T311" s="1" t="n"/>
      <c r="U311" s="1" t="n"/>
      <c r="V311" s="1" t="n"/>
      <c r="W311" s="1" t="n"/>
      <c r="X311" s="1" t="n"/>
      <c r="Y311" s="1" t="n"/>
      <c r="Z311" s="1" t="n"/>
    </row>
    <row r="312">
      <c r="A312" s="1" t="n"/>
      <c r="B312" s="1" t="n"/>
      <c r="C312" s="1" t="n"/>
      <c r="D312" s="1" t="n"/>
      <c r="E312" s="1" t="n"/>
      <c r="F312" s="1" t="n"/>
      <c r="G312" s="1" t="n"/>
      <c r="H312" s="1" t="n"/>
      <c r="I312" s="1" t="n"/>
      <c r="J312" s="1" t="n"/>
      <c r="K312" s="1" t="n"/>
      <c r="L312" s="1" t="n"/>
      <c r="M312" s="1" t="n"/>
      <c r="N312" s="1" t="n"/>
      <c r="O312" s="1" t="n"/>
      <c r="P312" s="1" t="n"/>
      <c r="Q312" s="1" t="n"/>
      <c r="R312" s="1" t="n"/>
      <c r="S312" s="1" t="n"/>
      <c r="T312" s="1" t="n"/>
      <c r="U312" s="1" t="n"/>
      <c r="V312" s="1" t="n"/>
      <c r="W312" s="1" t="n"/>
      <c r="X312" s="1" t="n"/>
      <c r="Y312" s="1" t="n"/>
      <c r="Z312" s="1" t="n"/>
    </row>
    <row r="313">
      <c r="A313" s="1" t="n"/>
      <c r="B313" s="1" t="n"/>
      <c r="C313" s="1" t="n"/>
      <c r="D313" s="1" t="n"/>
      <c r="E313" s="1" t="n"/>
      <c r="F313" s="1" t="n"/>
      <c r="G313" s="1" t="n"/>
      <c r="H313" s="1" t="n"/>
      <c r="I313" s="1" t="n"/>
      <c r="J313" s="1" t="n"/>
      <c r="K313" s="1" t="n"/>
      <c r="L313" s="1" t="n"/>
      <c r="M313" s="1" t="n"/>
      <c r="N313" s="1" t="n"/>
      <c r="O313" s="1" t="n"/>
      <c r="P313" s="1" t="n"/>
      <c r="Q313" s="1" t="n"/>
      <c r="R313" s="1" t="n"/>
      <c r="S313" s="1" t="n"/>
      <c r="T313" s="1" t="n"/>
      <c r="U313" s="1" t="n"/>
      <c r="V313" s="1" t="n"/>
      <c r="W313" s="1" t="n"/>
      <c r="X313" s="1" t="n"/>
      <c r="Y313" s="1" t="n"/>
      <c r="Z313" s="1" t="n"/>
    </row>
    <row r="314">
      <c r="A314" s="1" t="n"/>
      <c r="B314" s="1" t="n"/>
      <c r="C314" s="1" t="n"/>
      <c r="D314" s="1" t="n"/>
      <c r="E314" s="1" t="n"/>
      <c r="F314" s="1" t="n"/>
      <c r="G314" s="1" t="n"/>
      <c r="H314" s="1" t="n"/>
      <c r="I314" s="1" t="n"/>
      <c r="J314" s="1" t="n"/>
      <c r="K314" s="1" t="n"/>
      <c r="L314" s="1" t="n"/>
      <c r="M314" s="1" t="n"/>
      <c r="N314" s="1" t="n"/>
      <c r="O314" s="1" t="n"/>
      <c r="P314" s="1" t="n"/>
      <c r="Q314" s="1" t="n"/>
      <c r="R314" s="1" t="n"/>
      <c r="S314" s="1" t="n"/>
      <c r="T314" s="1" t="n"/>
      <c r="U314" s="1" t="n"/>
      <c r="V314" s="1" t="n"/>
      <c r="W314" s="1" t="n"/>
      <c r="X314" s="1" t="n"/>
      <c r="Y314" s="1" t="n"/>
      <c r="Z314" s="1" t="n"/>
    </row>
    <row r="315">
      <c r="A315" s="1" t="n"/>
      <c r="B315" s="1" t="n"/>
      <c r="C315" s="1" t="n"/>
      <c r="D315" s="1" t="n"/>
      <c r="E315" s="1" t="n"/>
      <c r="F315" s="1" t="n"/>
      <c r="G315" s="1" t="n"/>
      <c r="H315" s="1" t="n"/>
      <c r="I315" s="1" t="n"/>
      <c r="J315" s="1" t="n"/>
      <c r="K315" s="1" t="n"/>
      <c r="L315" s="1" t="n"/>
      <c r="M315" s="1" t="n"/>
      <c r="N315" s="1" t="n"/>
      <c r="O315" s="1" t="n"/>
      <c r="P315" s="1" t="n"/>
      <c r="Q315" s="1" t="n"/>
      <c r="R315" s="1" t="n"/>
      <c r="S315" s="1" t="n"/>
      <c r="T315" s="1" t="n"/>
      <c r="U315" s="1" t="n"/>
      <c r="V315" s="1" t="n"/>
      <c r="W315" s="1" t="n"/>
      <c r="X315" s="1" t="n"/>
      <c r="Y315" s="1" t="n"/>
      <c r="Z315" s="1" t="n"/>
    </row>
    <row r="316">
      <c r="A316" s="1" t="n"/>
      <c r="B316" s="1" t="n"/>
      <c r="C316" s="1" t="n"/>
      <c r="D316" s="1" t="n"/>
      <c r="E316" s="1" t="n"/>
      <c r="F316" s="1" t="n"/>
      <c r="G316" s="1" t="n"/>
      <c r="H316" s="1" t="n"/>
      <c r="I316" s="1" t="n"/>
      <c r="J316" s="1" t="n"/>
      <c r="K316" s="1" t="n"/>
      <c r="L316" s="1" t="n"/>
      <c r="M316" s="1" t="n"/>
      <c r="N316" s="1" t="n"/>
      <c r="O316" s="1" t="n"/>
      <c r="P316" s="1" t="n"/>
      <c r="Q316" s="1" t="n"/>
      <c r="R316" s="1" t="n"/>
      <c r="S316" s="1" t="n"/>
      <c r="T316" s="1" t="n"/>
      <c r="U316" s="1" t="n"/>
      <c r="V316" s="1" t="n"/>
      <c r="W316" s="1" t="n"/>
      <c r="X316" s="1" t="n"/>
      <c r="Y316" s="1" t="n"/>
      <c r="Z316" s="1" t="n"/>
    </row>
    <row r="317">
      <c r="A317" s="1" t="n"/>
      <c r="B317" s="1" t="n"/>
      <c r="C317" s="1" t="n"/>
      <c r="D317" s="1" t="n"/>
      <c r="E317" s="1" t="n"/>
      <c r="F317" s="1" t="n"/>
      <c r="G317" s="1" t="n"/>
      <c r="H317" s="1" t="n"/>
      <c r="I317" s="1" t="n"/>
      <c r="J317" s="1" t="n"/>
      <c r="K317" s="1" t="n"/>
      <c r="L317" s="1" t="n"/>
      <c r="M317" s="1" t="n"/>
      <c r="N317" s="1" t="n"/>
      <c r="O317" s="1" t="n"/>
      <c r="P317" s="1" t="n"/>
      <c r="Q317" s="1" t="n"/>
      <c r="R317" s="1" t="n"/>
      <c r="S317" s="1" t="n"/>
      <c r="T317" s="1" t="n"/>
      <c r="U317" s="1" t="n"/>
      <c r="V317" s="1" t="n"/>
      <c r="W317" s="1" t="n"/>
      <c r="X317" s="1" t="n"/>
      <c r="Y317" s="1" t="n"/>
      <c r="Z317" s="1" t="n"/>
    </row>
    <row r="318">
      <c r="A318" s="1" t="n"/>
      <c r="B318" s="1" t="n"/>
      <c r="C318" s="1" t="n"/>
      <c r="D318" s="1" t="n"/>
      <c r="E318" s="1" t="n"/>
      <c r="F318" s="1" t="n"/>
      <c r="G318" s="1" t="n"/>
      <c r="H318" s="1" t="n"/>
      <c r="I318" s="1" t="n"/>
      <c r="J318" s="1" t="n"/>
      <c r="K318" s="1" t="n"/>
      <c r="L318" s="1" t="n"/>
      <c r="M318" s="1" t="n"/>
      <c r="N318" s="1" t="n"/>
      <c r="O318" s="1" t="n"/>
      <c r="P318" s="1" t="n"/>
      <c r="Q318" s="1" t="n"/>
      <c r="R318" s="1" t="n"/>
      <c r="S318" s="1" t="n"/>
      <c r="T318" s="1" t="n"/>
      <c r="U318" s="1" t="n"/>
      <c r="V318" s="1" t="n"/>
      <c r="W318" s="1" t="n"/>
      <c r="X318" s="1" t="n"/>
      <c r="Y318" s="1" t="n"/>
      <c r="Z318" s="1" t="n"/>
    </row>
    <row r="319">
      <c r="A319" s="1" t="n"/>
      <c r="B319" s="1" t="n"/>
      <c r="C319" s="1" t="n"/>
      <c r="D319" s="1" t="n"/>
      <c r="E319" s="1" t="n"/>
      <c r="F319" s="1" t="n"/>
      <c r="G319" s="1" t="n"/>
      <c r="H319" s="1" t="n"/>
      <c r="I319" s="1" t="n"/>
      <c r="J319" s="1" t="n"/>
      <c r="K319" s="1" t="n"/>
      <c r="L319" s="1" t="n"/>
      <c r="M319" s="1" t="n"/>
      <c r="N319" s="1" t="n"/>
      <c r="O319" s="1" t="n"/>
      <c r="P319" s="1" t="n"/>
      <c r="Q319" s="1" t="n"/>
      <c r="R319" s="1" t="n"/>
      <c r="S319" s="1" t="n"/>
      <c r="T319" s="1" t="n"/>
      <c r="U319" s="1" t="n"/>
      <c r="V319" s="1" t="n"/>
      <c r="W319" s="1" t="n"/>
      <c r="X319" s="1" t="n"/>
      <c r="Y319" s="1" t="n"/>
      <c r="Z319" s="1" t="n"/>
    </row>
    <row r="320">
      <c r="A320" s="1" t="n"/>
      <c r="B320" s="1" t="n"/>
      <c r="C320" s="1" t="n"/>
      <c r="D320" s="1" t="n"/>
      <c r="E320" s="1" t="n"/>
      <c r="F320" s="1" t="n"/>
      <c r="G320" s="1" t="n"/>
      <c r="H320" s="1" t="n"/>
      <c r="I320" s="1" t="n"/>
      <c r="J320" s="1" t="n"/>
      <c r="K320" s="1" t="n"/>
      <c r="L320" s="1" t="n"/>
      <c r="M320" s="1" t="n"/>
      <c r="N320" s="1" t="n"/>
      <c r="O320" s="1" t="n"/>
      <c r="P320" s="1" t="n"/>
      <c r="Q320" s="1" t="n"/>
      <c r="R320" s="1" t="n"/>
      <c r="S320" s="1" t="n"/>
      <c r="T320" s="1" t="n"/>
      <c r="U320" s="1" t="n"/>
      <c r="V320" s="1" t="n"/>
      <c r="W320" s="1" t="n"/>
      <c r="X320" s="1" t="n"/>
      <c r="Y320" s="1" t="n"/>
      <c r="Z320" s="1" t="n"/>
    </row>
    <row r="321">
      <c r="A321" s="1" t="n"/>
      <c r="B321" s="1" t="n"/>
      <c r="C321" s="1" t="n"/>
      <c r="D321" s="1" t="n"/>
      <c r="E321" s="1" t="n"/>
      <c r="F321" s="1" t="n"/>
      <c r="G321" s="1" t="n"/>
      <c r="H321" s="1" t="n"/>
      <c r="I321" s="1" t="n"/>
      <c r="J321" s="1" t="n"/>
      <c r="K321" s="1" t="n"/>
      <c r="L321" s="1" t="n"/>
      <c r="M321" s="1" t="n"/>
      <c r="N321" s="1" t="n"/>
      <c r="O321" s="1" t="n"/>
      <c r="P321" s="1" t="n"/>
      <c r="Q321" s="1" t="n"/>
      <c r="R321" s="1" t="n"/>
      <c r="S321" s="1" t="n"/>
      <c r="T321" s="1" t="n"/>
      <c r="U321" s="1" t="n"/>
      <c r="V321" s="1" t="n"/>
      <c r="W321" s="1" t="n"/>
      <c r="X321" s="1" t="n"/>
      <c r="Y321" s="1" t="n"/>
      <c r="Z321" s="1" t="n"/>
    </row>
    <row r="322">
      <c r="A322" s="1" t="n"/>
      <c r="B322" s="1" t="n"/>
      <c r="C322" s="1" t="n"/>
      <c r="D322" s="1" t="n"/>
      <c r="E322" s="1" t="n"/>
      <c r="F322" s="1" t="n"/>
      <c r="G322" s="1" t="n"/>
      <c r="H322" s="1" t="n"/>
      <c r="I322" s="1" t="n"/>
      <c r="J322" s="1" t="n"/>
      <c r="K322" s="1" t="n"/>
      <c r="L322" s="1" t="n"/>
      <c r="M322" s="1" t="n"/>
      <c r="N322" s="1" t="n"/>
      <c r="O322" s="1" t="n"/>
      <c r="P322" s="1" t="n"/>
      <c r="Q322" s="1" t="n"/>
      <c r="R322" s="1" t="n"/>
      <c r="S322" s="1" t="n"/>
      <c r="T322" s="1" t="n"/>
      <c r="U322" s="1" t="n"/>
      <c r="V322" s="1" t="n"/>
      <c r="W322" s="1" t="n"/>
      <c r="X322" s="1" t="n"/>
      <c r="Y322" s="1" t="n"/>
      <c r="Z322" s="1" t="n"/>
    </row>
    <row r="323">
      <c r="A323" s="1" t="n"/>
      <c r="B323" s="1" t="n"/>
      <c r="C323" s="1" t="n"/>
      <c r="D323" s="1" t="n"/>
      <c r="E323" s="1" t="n"/>
      <c r="F323" s="1" t="n"/>
      <c r="G323" s="1" t="n"/>
      <c r="H323" s="1" t="n"/>
      <c r="I323" s="1" t="n"/>
      <c r="J323" s="1" t="n"/>
      <c r="K323" s="1" t="n"/>
      <c r="L323" s="1" t="n"/>
      <c r="M323" s="1" t="n"/>
      <c r="N323" s="1" t="n"/>
      <c r="O323" s="1" t="n"/>
      <c r="P323" s="1" t="n"/>
      <c r="Q323" s="1" t="n"/>
      <c r="R323" s="1" t="n"/>
      <c r="S323" s="1" t="n"/>
      <c r="T323" s="1" t="n"/>
      <c r="U323" s="1" t="n"/>
      <c r="V323" s="1" t="n"/>
      <c r="W323" s="1" t="n"/>
      <c r="X323" s="1" t="n"/>
      <c r="Y323" s="1" t="n"/>
      <c r="Z323" s="1" t="n"/>
    </row>
    <row r="324">
      <c r="A324" s="1" t="n"/>
      <c r="B324" s="1" t="n"/>
      <c r="C324" s="1" t="n"/>
      <c r="D324" s="1" t="n"/>
      <c r="E324" s="1" t="n"/>
      <c r="F324" s="1" t="n"/>
      <c r="G324" s="1" t="n"/>
      <c r="H324" s="1" t="n"/>
      <c r="I324" s="1" t="n"/>
      <c r="J324" s="1" t="n"/>
      <c r="K324" s="1" t="n"/>
      <c r="L324" s="1" t="n"/>
      <c r="M324" s="1" t="n"/>
      <c r="N324" s="1" t="n"/>
      <c r="O324" s="1" t="n"/>
      <c r="P324" s="1" t="n"/>
      <c r="Q324" s="1" t="n"/>
      <c r="R324" s="1" t="n"/>
      <c r="S324" s="1" t="n"/>
      <c r="T324" s="1" t="n"/>
      <c r="U324" s="1" t="n"/>
      <c r="V324" s="1" t="n"/>
      <c r="W324" s="1" t="n"/>
      <c r="X324" s="1" t="n"/>
      <c r="Y324" s="1" t="n"/>
      <c r="Z324" s="1" t="n"/>
    </row>
    <row r="325">
      <c r="A325" s="1" t="n"/>
      <c r="B325" s="1" t="n"/>
      <c r="C325" s="1" t="n"/>
      <c r="D325" s="1" t="n"/>
      <c r="E325" s="1" t="n"/>
      <c r="F325" s="1" t="n"/>
      <c r="G325" s="1" t="n"/>
      <c r="H325" s="1" t="n"/>
      <c r="I325" s="1" t="n"/>
      <c r="J325" s="1" t="n"/>
      <c r="K325" s="1" t="n"/>
      <c r="L325" s="1" t="n"/>
      <c r="M325" s="1" t="n"/>
      <c r="N325" s="1" t="n"/>
      <c r="O325" s="1" t="n"/>
      <c r="P325" s="1" t="n"/>
      <c r="Q325" s="1" t="n"/>
      <c r="R325" s="1" t="n"/>
      <c r="S325" s="1" t="n"/>
      <c r="T325" s="1" t="n"/>
      <c r="U325" s="1" t="n"/>
      <c r="V325" s="1" t="n"/>
      <c r="W325" s="1" t="n"/>
      <c r="X325" s="1" t="n"/>
      <c r="Y325" s="1" t="n"/>
      <c r="Z325" s="1" t="n"/>
    </row>
    <row r="326">
      <c r="A326" s="1" t="n"/>
      <c r="B326" s="1" t="n"/>
      <c r="C326" s="1" t="n"/>
      <c r="D326" s="1" t="n"/>
      <c r="E326" s="1" t="n"/>
      <c r="F326" s="1" t="n"/>
      <c r="G326" s="1" t="n"/>
      <c r="H326" s="1" t="n"/>
      <c r="I326" s="1" t="n"/>
      <c r="J326" s="1" t="n"/>
      <c r="K326" s="1" t="n"/>
      <c r="L326" s="1" t="n"/>
      <c r="M326" s="1" t="n"/>
      <c r="N326" s="1" t="n"/>
      <c r="O326" s="1" t="n"/>
      <c r="P326" s="1" t="n"/>
      <c r="Q326" s="1" t="n"/>
      <c r="R326" s="1" t="n"/>
      <c r="S326" s="1" t="n"/>
      <c r="T326" s="1" t="n"/>
      <c r="U326" s="1" t="n"/>
      <c r="V326" s="1" t="n"/>
      <c r="W326" s="1" t="n"/>
      <c r="X326" s="1" t="n"/>
      <c r="Y326" s="1" t="n"/>
      <c r="Z326" s="1" t="n"/>
    </row>
    <row r="327">
      <c r="A327" s="1" t="n"/>
      <c r="B327" s="1" t="n"/>
      <c r="C327" s="1" t="n"/>
      <c r="D327" s="1" t="n"/>
      <c r="E327" s="1" t="n"/>
      <c r="F327" s="1" t="n"/>
      <c r="G327" s="1" t="n"/>
      <c r="H327" s="1" t="n"/>
      <c r="I327" s="1" t="n"/>
      <c r="J327" s="1" t="n"/>
      <c r="K327" s="1" t="n"/>
      <c r="L327" s="1" t="n"/>
      <c r="M327" s="1" t="n"/>
      <c r="N327" s="1" t="n"/>
      <c r="O327" s="1" t="n"/>
      <c r="P327" s="1" t="n"/>
      <c r="Q327" s="1" t="n"/>
      <c r="R327" s="1" t="n"/>
      <c r="S327" s="1" t="n"/>
      <c r="T327" s="1" t="n"/>
      <c r="U327" s="1" t="n"/>
      <c r="V327" s="1" t="n"/>
      <c r="W327" s="1" t="n"/>
      <c r="X327" s="1" t="n"/>
      <c r="Y327" s="1" t="n"/>
      <c r="Z327" s="1" t="n"/>
    </row>
    <row r="328">
      <c r="A328" s="1" t="n"/>
      <c r="B328" s="1" t="n"/>
      <c r="C328" s="1" t="n"/>
      <c r="D328" s="1" t="n"/>
      <c r="E328" s="1" t="n"/>
      <c r="F328" s="1" t="n"/>
      <c r="G328" s="1" t="n"/>
      <c r="H328" s="1" t="n"/>
      <c r="I328" s="1" t="n"/>
      <c r="J328" s="1" t="n"/>
      <c r="K328" s="1" t="n"/>
      <c r="L328" s="1" t="n"/>
      <c r="M328" s="1" t="n"/>
      <c r="N328" s="1" t="n"/>
      <c r="O328" s="1" t="n"/>
      <c r="P328" s="1" t="n"/>
      <c r="Q328" s="1" t="n"/>
      <c r="R328" s="1" t="n"/>
      <c r="S328" s="1" t="n"/>
      <c r="T328" s="1" t="n"/>
      <c r="U328" s="1" t="n"/>
      <c r="V328" s="1" t="n"/>
      <c r="W328" s="1" t="n"/>
      <c r="X328" s="1" t="n"/>
      <c r="Y328" s="1" t="n"/>
      <c r="Z328" s="1" t="n"/>
    </row>
    <row r="329">
      <c r="A329" s="1" t="n"/>
      <c r="B329" s="1" t="n"/>
      <c r="C329" s="1" t="n"/>
      <c r="D329" s="1" t="n"/>
      <c r="E329" s="1" t="n"/>
      <c r="F329" s="1" t="n"/>
      <c r="G329" s="1" t="n"/>
      <c r="H329" s="1" t="n"/>
      <c r="I329" s="1" t="n"/>
      <c r="J329" s="1" t="n"/>
      <c r="K329" s="1" t="n"/>
      <c r="L329" s="1" t="n"/>
      <c r="M329" s="1" t="n"/>
      <c r="N329" s="1" t="n"/>
      <c r="O329" s="1" t="n"/>
      <c r="P329" s="1" t="n"/>
      <c r="Q329" s="1" t="n"/>
      <c r="R329" s="1" t="n"/>
      <c r="S329" s="1" t="n"/>
      <c r="T329" s="1" t="n"/>
      <c r="U329" s="1" t="n"/>
      <c r="V329" s="1" t="n"/>
      <c r="W329" s="1" t="n"/>
      <c r="X329" s="1" t="n"/>
      <c r="Y329" s="1" t="n"/>
      <c r="Z329" s="1" t="n"/>
    </row>
    <row r="330">
      <c r="A330" s="1" t="n"/>
      <c r="B330" s="1" t="n"/>
      <c r="C330" s="1" t="n"/>
      <c r="D330" s="1" t="n"/>
      <c r="E330" s="1" t="n"/>
      <c r="F330" s="1" t="n"/>
      <c r="G330" s="1" t="n"/>
      <c r="H330" s="1" t="n"/>
      <c r="I330" s="1" t="n"/>
      <c r="J330" s="1" t="n"/>
      <c r="K330" s="1" t="n"/>
      <c r="L330" s="1" t="n"/>
      <c r="M330" s="1" t="n"/>
      <c r="N330" s="1" t="n"/>
      <c r="O330" s="1" t="n"/>
      <c r="P330" s="1" t="n"/>
      <c r="Q330" s="1" t="n"/>
      <c r="R330" s="1" t="n"/>
      <c r="S330" s="1" t="n"/>
      <c r="T330" s="1" t="n"/>
      <c r="U330" s="1" t="n"/>
      <c r="V330" s="1" t="n"/>
      <c r="W330" s="1" t="n"/>
      <c r="X330" s="1" t="n"/>
      <c r="Y330" s="1" t="n"/>
      <c r="Z330" s="1" t="n"/>
    </row>
    <row r="331">
      <c r="A331" s="1" t="n"/>
      <c r="B331" s="1" t="n"/>
      <c r="C331" s="1" t="n"/>
      <c r="D331" s="1" t="n"/>
      <c r="E331" s="1" t="n"/>
      <c r="F331" s="1" t="n"/>
      <c r="G331" s="1" t="n"/>
      <c r="H331" s="1" t="n"/>
      <c r="I331" s="1" t="n"/>
      <c r="J331" s="1" t="n"/>
      <c r="K331" s="1" t="n"/>
      <c r="L331" s="1" t="n"/>
      <c r="M331" s="1" t="n"/>
      <c r="N331" s="1" t="n"/>
      <c r="O331" s="1" t="n"/>
      <c r="P331" s="1" t="n"/>
      <c r="Q331" s="1" t="n"/>
      <c r="R331" s="1" t="n"/>
      <c r="S331" s="1" t="n"/>
      <c r="T331" s="1" t="n"/>
      <c r="U331" s="1" t="n"/>
      <c r="V331" s="1" t="n"/>
      <c r="W331" s="1" t="n"/>
      <c r="X331" s="1" t="n"/>
      <c r="Y331" s="1" t="n"/>
      <c r="Z331" s="1" t="n"/>
    </row>
    <row r="332">
      <c r="A332" s="1" t="n"/>
      <c r="B332" s="1" t="n"/>
      <c r="C332" s="1" t="n"/>
      <c r="D332" s="1" t="n"/>
      <c r="E332" s="1" t="n"/>
      <c r="F332" s="1" t="n"/>
      <c r="G332" s="1" t="n"/>
      <c r="H332" s="1" t="n"/>
      <c r="I332" s="1" t="n"/>
      <c r="J332" s="1" t="n"/>
      <c r="K332" s="1" t="n"/>
      <c r="L332" s="1" t="n"/>
      <c r="M332" s="1" t="n"/>
      <c r="N332" s="1" t="n"/>
      <c r="O332" s="1" t="n"/>
      <c r="P332" s="1" t="n"/>
      <c r="Q332" s="1" t="n"/>
      <c r="R332" s="1" t="n"/>
      <c r="S332" s="1" t="n"/>
      <c r="T332" s="1" t="n"/>
      <c r="U332" s="1" t="n"/>
      <c r="V332" s="1" t="n"/>
      <c r="W332" s="1" t="n"/>
      <c r="X332" s="1" t="n"/>
      <c r="Y332" s="1" t="n"/>
      <c r="Z332" s="1" t="n"/>
    </row>
    <row r="333">
      <c r="A333" s="1" t="n"/>
      <c r="B333" s="1" t="n"/>
      <c r="C333" s="1" t="n"/>
      <c r="D333" s="1" t="n"/>
      <c r="E333" s="1" t="n"/>
      <c r="F333" s="1" t="n"/>
      <c r="G333" s="1" t="n"/>
      <c r="H333" s="1" t="n"/>
      <c r="I333" s="1" t="n"/>
      <c r="J333" s="1" t="n"/>
      <c r="K333" s="1" t="n"/>
      <c r="L333" s="1" t="n"/>
      <c r="M333" s="1" t="n"/>
      <c r="N333" s="1" t="n"/>
      <c r="O333" s="1" t="n"/>
      <c r="P333" s="1" t="n"/>
      <c r="Q333" s="1" t="n"/>
      <c r="R333" s="1" t="n"/>
      <c r="S333" s="1" t="n"/>
      <c r="T333" s="1" t="n"/>
      <c r="U333" s="1" t="n"/>
      <c r="V333" s="1" t="n"/>
      <c r="W333" s="1" t="n"/>
      <c r="X333" s="1" t="n"/>
      <c r="Y333" s="1" t="n"/>
      <c r="Z333" s="1" t="n"/>
    </row>
    <row r="334">
      <c r="A334" s="1" t="n"/>
      <c r="B334" s="1" t="n"/>
      <c r="C334" s="1" t="n"/>
      <c r="D334" s="1" t="n"/>
      <c r="E334" s="1" t="n"/>
      <c r="F334" s="1" t="n"/>
      <c r="G334" s="1" t="n"/>
      <c r="H334" s="1" t="n"/>
      <c r="I334" s="1" t="n"/>
      <c r="J334" s="1" t="n"/>
      <c r="K334" s="1" t="n"/>
      <c r="L334" s="1" t="n"/>
      <c r="M334" s="1" t="n"/>
      <c r="N334" s="1" t="n"/>
      <c r="O334" s="1" t="n"/>
      <c r="P334" s="1" t="n"/>
      <c r="Q334" s="1" t="n"/>
      <c r="R334" s="1" t="n"/>
      <c r="S334" s="1" t="n"/>
      <c r="T334" s="1" t="n"/>
      <c r="U334" s="1" t="n"/>
      <c r="V334" s="1" t="n"/>
      <c r="W334" s="1" t="n"/>
      <c r="X334" s="1" t="n"/>
      <c r="Y334" s="1" t="n"/>
      <c r="Z334" s="1" t="n"/>
    </row>
    <row r="335">
      <c r="A335" s="1" t="n"/>
      <c r="B335" s="1" t="n"/>
      <c r="C335" s="1" t="n"/>
      <c r="D335" s="1" t="n"/>
      <c r="E335" s="1" t="n"/>
      <c r="F335" s="1" t="n"/>
      <c r="G335" s="1" t="n"/>
      <c r="H335" s="1" t="n"/>
      <c r="I335" s="1" t="n"/>
      <c r="J335" s="1" t="n"/>
      <c r="K335" s="1" t="n"/>
      <c r="L335" s="1" t="n"/>
      <c r="M335" s="1" t="n"/>
      <c r="N335" s="1" t="n"/>
      <c r="O335" s="1" t="n"/>
      <c r="P335" s="1" t="n"/>
      <c r="Q335" s="1" t="n"/>
      <c r="R335" s="1" t="n"/>
      <c r="S335" s="1" t="n"/>
      <c r="T335" s="1" t="n"/>
      <c r="U335" s="1" t="n"/>
      <c r="V335" s="1" t="n"/>
      <c r="W335" s="1" t="n"/>
      <c r="X335" s="1" t="n"/>
      <c r="Y335" s="1" t="n"/>
      <c r="Z335" s="1" t="n"/>
    </row>
    <row r="336">
      <c r="A336" s="1" t="n"/>
      <c r="B336" s="1" t="n"/>
      <c r="C336" s="1" t="n"/>
      <c r="D336" s="1" t="n"/>
      <c r="E336" s="1" t="n"/>
      <c r="F336" s="1" t="n"/>
      <c r="G336" s="1" t="n"/>
      <c r="H336" s="1" t="n"/>
      <c r="I336" s="1" t="n"/>
      <c r="J336" s="1" t="n"/>
      <c r="K336" s="1" t="n"/>
      <c r="L336" s="1" t="n"/>
      <c r="M336" s="1" t="n"/>
      <c r="N336" s="1" t="n"/>
      <c r="O336" s="1" t="n"/>
      <c r="P336" s="1" t="n"/>
      <c r="Q336" s="1" t="n"/>
      <c r="R336" s="1" t="n"/>
      <c r="S336" s="1" t="n"/>
      <c r="T336" s="1" t="n"/>
      <c r="U336" s="1" t="n"/>
      <c r="V336" s="1" t="n"/>
      <c r="W336" s="1" t="n"/>
      <c r="X336" s="1" t="n"/>
      <c r="Y336" s="1" t="n"/>
      <c r="Z336" s="1" t="n"/>
    </row>
    <row r="337">
      <c r="A337" s="1" t="n"/>
      <c r="B337" s="1" t="n"/>
      <c r="C337" s="1" t="n"/>
      <c r="D337" s="1" t="n"/>
      <c r="E337" s="1" t="n"/>
      <c r="F337" s="1" t="n"/>
      <c r="G337" s="1" t="n"/>
      <c r="H337" s="1" t="n"/>
      <c r="I337" s="1" t="n"/>
      <c r="J337" s="1" t="n"/>
      <c r="K337" s="1" t="n"/>
      <c r="L337" s="1" t="n"/>
      <c r="M337" s="1" t="n"/>
      <c r="N337" s="1" t="n"/>
      <c r="O337" s="1" t="n"/>
      <c r="P337" s="1" t="n"/>
      <c r="Q337" s="1" t="n"/>
      <c r="R337" s="1" t="n"/>
      <c r="S337" s="1" t="n"/>
      <c r="T337" s="1" t="n"/>
      <c r="U337" s="1" t="n"/>
      <c r="V337" s="1" t="n"/>
      <c r="W337" s="1" t="n"/>
      <c r="X337" s="1" t="n"/>
      <c r="Y337" s="1" t="n"/>
      <c r="Z337" s="1" t="n"/>
    </row>
    <row r="338">
      <c r="A338" s="1" t="n"/>
      <c r="B338" s="1" t="n"/>
      <c r="C338" s="1" t="n"/>
      <c r="D338" s="1" t="n"/>
      <c r="E338" s="1" t="n"/>
      <c r="F338" s="1" t="n"/>
      <c r="G338" s="1" t="n"/>
      <c r="H338" s="1" t="n"/>
      <c r="I338" s="1" t="n"/>
      <c r="J338" s="1" t="n"/>
      <c r="K338" s="1" t="n"/>
      <c r="L338" s="1" t="n"/>
      <c r="M338" s="1" t="n"/>
      <c r="N338" s="1" t="n"/>
      <c r="O338" s="1" t="n"/>
      <c r="P338" s="1" t="n"/>
      <c r="Q338" s="1" t="n"/>
      <c r="R338" s="1" t="n"/>
      <c r="S338" s="1" t="n"/>
      <c r="T338" s="1" t="n"/>
      <c r="U338" s="1" t="n"/>
      <c r="V338" s="1" t="n"/>
      <c r="W338" s="1" t="n"/>
      <c r="X338" s="1" t="n"/>
      <c r="Y338" s="1" t="n"/>
      <c r="Z338" s="1" t="n"/>
    </row>
    <row r="339">
      <c r="A339" s="1" t="n"/>
      <c r="B339" s="1" t="n"/>
      <c r="C339" s="1" t="n"/>
      <c r="D339" s="1" t="n"/>
      <c r="E339" s="1" t="n"/>
      <c r="F339" s="1" t="n"/>
      <c r="G339" s="1" t="n"/>
      <c r="H339" s="1" t="n"/>
      <c r="I339" s="1" t="n"/>
      <c r="J339" s="1" t="n"/>
      <c r="K339" s="1" t="n"/>
      <c r="L339" s="1" t="n"/>
      <c r="M339" s="1" t="n"/>
      <c r="N339" s="1" t="n"/>
      <c r="O339" s="1" t="n"/>
      <c r="P339" s="1" t="n"/>
      <c r="Q339" s="1" t="n"/>
      <c r="R339" s="1" t="n"/>
      <c r="S339" s="1" t="n"/>
      <c r="T339" s="1" t="n"/>
      <c r="U339" s="1" t="n"/>
      <c r="V339" s="1" t="n"/>
      <c r="W339" s="1" t="n"/>
      <c r="X339" s="1" t="n"/>
      <c r="Y339" s="1" t="n"/>
      <c r="Z339" s="1" t="n"/>
    </row>
    <row r="340">
      <c r="A340" s="1" t="n"/>
      <c r="B340" s="1" t="n"/>
      <c r="C340" s="1" t="n"/>
      <c r="D340" s="1" t="n"/>
      <c r="E340" s="1" t="n"/>
      <c r="F340" s="1" t="n"/>
      <c r="G340" s="1" t="n"/>
      <c r="H340" s="1" t="n"/>
      <c r="I340" s="1" t="n"/>
      <c r="J340" s="1" t="n"/>
      <c r="K340" s="1" t="n"/>
      <c r="L340" s="1" t="n"/>
      <c r="M340" s="1" t="n"/>
      <c r="N340" s="1" t="n"/>
      <c r="O340" s="1" t="n"/>
      <c r="P340" s="1" t="n"/>
      <c r="Q340" s="1" t="n"/>
      <c r="R340" s="1" t="n"/>
      <c r="S340" s="1" t="n"/>
      <c r="T340" s="1" t="n"/>
      <c r="U340" s="1" t="n"/>
      <c r="V340" s="1" t="n"/>
      <c r="W340" s="1" t="n"/>
      <c r="X340" s="1" t="n"/>
      <c r="Y340" s="1" t="n"/>
      <c r="Z340" s="1" t="n"/>
    </row>
    <row r="341">
      <c r="A341" s="1" t="n"/>
      <c r="B341" s="1" t="n"/>
      <c r="C341" s="1" t="n"/>
      <c r="D341" s="1" t="n"/>
      <c r="E341" s="1" t="n"/>
      <c r="F341" s="1" t="n"/>
      <c r="G341" s="1" t="n"/>
      <c r="H341" s="1" t="n"/>
      <c r="I341" s="1" t="n"/>
      <c r="J341" s="1" t="n"/>
      <c r="K341" s="1" t="n"/>
      <c r="L341" s="1" t="n"/>
      <c r="M341" s="1" t="n"/>
      <c r="N341" s="1" t="n"/>
      <c r="O341" s="1" t="n"/>
      <c r="P341" s="1" t="n"/>
      <c r="Q341" s="1" t="n"/>
      <c r="R341" s="1" t="n"/>
      <c r="S341" s="1" t="n"/>
      <c r="T341" s="1" t="n"/>
      <c r="U341" s="1" t="n"/>
      <c r="V341" s="1" t="n"/>
      <c r="W341" s="1" t="n"/>
      <c r="X341" s="1" t="n"/>
      <c r="Y341" s="1" t="n"/>
      <c r="Z341" s="1" t="n"/>
    </row>
    <row r="342">
      <c r="A342" s="1" t="n"/>
      <c r="B342" s="1" t="n"/>
      <c r="C342" s="1" t="n"/>
      <c r="D342" s="1" t="n"/>
      <c r="E342" s="1" t="n"/>
      <c r="F342" s="1" t="n"/>
      <c r="G342" s="1" t="n"/>
      <c r="H342" s="1" t="n"/>
      <c r="I342" s="1" t="n"/>
      <c r="J342" s="1" t="n"/>
      <c r="K342" s="1" t="n"/>
      <c r="L342" s="1" t="n"/>
      <c r="M342" s="1" t="n"/>
      <c r="N342" s="1" t="n"/>
      <c r="O342" s="1" t="n"/>
      <c r="P342" s="1" t="n"/>
      <c r="Q342" s="1" t="n"/>
      <c r="R342" s="1" t="n"/>
      <c r="S342" s="1" t="n"/>
      <c r="T342" s="1" t="n"/>
      <c r="U342" s="1" t="n"/>
      <c r="V342" s="1" t="n"/>
      <c r="W342" s="1" t="n"/>
      <c r="X342" s="1" t="n"/>
      <c r="Y342" s="1" t="n"/>
      <c r="Z342" s="1" t="n"/>
    </row>
    <row r="343">
      <c r="A343" s="1" t="n"/>
      <c r="B343" s="1" t="n"/>
      <c r="C343" s="1" t="n"/>
      <c r="D343" s="1" t="n"/>
      <c r="E343" s="1" t="n"/>
      <c r="F343" s="1" t="n"/>
      <c r="G343" s="1" t="n"/>
      <c r="H343" s="1" t="n"/>
      <c r="I343" s="1" t="n"/>
      <c r="J343" s="1" t="n"/>
      <c r="K343" s="1" t="n"/>
      <c r="L343" s="1" t="n"/>
      <c r="M343" s="1" t="n"/>
      <c r="N343" s="1" t="n"/>
      <c r="O343" s="1" t="n"/>
      <c r="P343" s="1" t="n"/>
      <c r="Q343" s="1" t="n"/>
      <c r="R343" s="1" t="n"/>
      <c r="S343" s="1" t="n"/>
      <c r="T343" s="1" t="n"/>
      <c r="U343" s="1" t="n"/>
      <c r="V343" s="1" t="n"/>
      <c r="W343" s="1" t="n"/>
      <c r="X343" s="1" t="n"/>
      <c r="Y343" s="1" t="n"/>
      <c r="Z343" s="1" t="n"/>
    </row>
    <row r="344">
      <c r="A344" s="1" t="n"/>
      <c r="B344" s="1" t="n"/>
      <c r="C344" s="1" t="n"/>
      <c r="D344" s="1" t="n"/>
      <c r="E344" s="1" t="n"/>
      <c r="F344" s="1" t="n"/>
      <c r="G344" s="1" t="n"/>
      <c r="H344" s="1" t="n"/>
      <c r="I344" s="1" t="n"/>
      <c r="J344" s="1" t="n"/>
      <c r="K344" s="1" t="n"/>
      <c r="L344" s="1" t="n"/>
      <c r="M344" s="1" t="n"/>
      <c r="N344" s="1" t="n"/>
      <c r="O344" s="1" t="n"/>
      <c r="P344" s="1" t="n"/>
      <c r="Q344" s="1" t="n"/>
      <c r="R344" s="1" t="n"/>
      <c r="S344" s="1" t="n"/>
      <c r="T344" s="1" t="n"/>
      <c r="U344" s="1" t="n"/>
      <c r="V344" s="1" t="n"/>
      <c r="W344" s="1" t="n"/>
      <c r="X344" s="1" t="n"/>
      <c r="Y344" s="1" t="n"/>
      <c r="Z344" s="1" t="n"/>
    </row>
    <row r="345">
      <c r="A345" s="1" t="n"/>
      <c r="B345" s="1" t="n"/>
      <c r="C345" s="1" t="n"/>
      <c r="D345" s="1" t="n"/>
      <c r="E345" s="1" t="n"/>
      <c r="F345" s="1" t="n"/>
      <c r="G345" s="1" t="n"/>
      <c r="H345" s="1" t="n"/>
      <c r="I345" s="1" t="n"/>
      <c r="J345" s="1" t="n"/>
      <c r="K345" s="1" t="n"/>
      <c r="L345" s="1" t="n"/>
      <c r="M345" s="1" t="n"/>
      <c r="N345" s="1" t="n"/>
      <c r="O345" s="1" t="n"/>
      <c r="P345" s="1" t="n"/>
      <c r="Q345" s="1" t="n"/>
      <c r="R345" s="1" t="n"/>
      <c r="S345" s="1" t="n"/>
      <c r="T345" s="1" t="n"/>
      <c r="U345" s="1" t="n"/>
      <c r="V345" s="1" t="n"/>
      <c r="W345" s="1" t="n"/>
      <c r="X345" s="1" t="n"/>
      <c r="Y345" s="1" t="n"/>
      <c r="Z345" s="1" t="n"/>
    </row>
    <row r="346">
      <c r="A346" s="1" t="n"/>
      <c r="B346" s="1" t="n"/>
      <c r="C346" s="1" t="n"/>
      <c r="D346" s="1" t="n"/>
      <c r="E346" s="1" t="n"/>
      <c r="F346" s="1" t="n"/>
      <c r="G346" s="1" t="n"/>
      <c r="H346" s="1" t="n"/>
      <c r="I346" s="1" t="n"/>
      <c r="J346" s="1" t="n"/>
      <c r="K346" s="1" t="n"/>
      <c r="L346" s="1" t="n"/>
      <c r="M346" s="1" t="n"/>
      <c r="N346" s="1" t="n"/>
      <c r="O346" s="1" t="n"/>
      <c r="P346" s="1" t="n"/>
      <c r="Q346" s="1" t="n"/>
      <c r="R346" s="1" t="n"/>
      <c r="S346" s="1" t="n"/>
      <c r="T346" s="1" t="n"/>
      <c r="U346" s="1" t="n"/>
      <c r="V346" s="1" t="n"/>
      <c r="W346" s="1" t="n"/>
      <c r="X346" s="1" t="n"/>
      <c r="Y346" s="1" t="n"/>
      <c r="Z346" s="1" t="n"/>
    </row>
    <row r="347">
      <c r="A347" s="1" t="n"/>
      <c r="B347" s="1" t="n"/>
      <c r="C347" s="1" t="n"/>
      <c r="D347" s="1" t="n"/>
      <c r="E347" s="1" t="n"/>
      <c r="F347" s="1" t="n"/>
      <c r="G347" s="1" t="n"/>
      <c r="H347" s="1" t="n"/>
      <c r="I347" s="1" t="n"/>
      <c r="J347" s="1" t="n"/>
      <c r="K347" s="1" t="n"/>
      <c r="L347" s="1" t="n"/>
      <c r="M347" s="1" t="n"/>
      <c r="N347" s="1" t="n"/>
      <c r="O347" s="1" t="n"/>
      <c r="P347" s="1" t="n"/>
      <c r="Q347" s="1" t="n"/>
      <c r="R347" s="1" t="n"/>
      <c r="S347" s="1" t="n"/>
      <c r="T347" s="1" t="n"/>
      <c r="U347" s="1" t="n"/>
      <c r="V347" s="1" t="n"/>
      <c r="W347" s="1" t="n"/>
      <c r="X347" s="1" t="n"/>
      <c r="Y347" s="1" t="n"/>
      <c r="Z347" s="1" t="n"/>
    </row>
    <row r="348">
      <c r="A348" s="1" t="n"/>
      <c r="B348" s="1" t="n"/>
      <c r="C348" s="1" t="n"/>
      <c r="D348" s="1" t="n"/>
      <c r="E348" s="1" t="n"/>
      <c r="F348" s="1" t="n"/>
      <c r="G348" s="1" t="n"/>
      <c r="H348" s="1" t="n"/>
      <c r="I348" s="1" t="n"/>
      <c r="J348" s="1" t="n"/>
      <c r="K348" s="1" t="n"/>
      <c r="L348" s="1" t="n"/>
      <c r="M348" s="1" t="n"/>
      <c r="N348" s="1" t="n"/>
      <c r="O348" s="1" t="n"/>
      <c r="P348" s="1" t="n"/>
      <c r="Q348" s="1" t="n"/>
      <c r="R348" s="1" t="n"/>
      <c r="S348" s="1" t="n"/>
      <c r="T348" s="1" t="n"/>
      <c r="U348" s="1" t="n"/>
      <c r="V348" s="1" t="n"/>
      <c r="W348" s="1" t="n"/>
      <c r="X348" s="1" t="n"/>
      <c r="Y348" s="1" t="n"/>
      <c r="Z348" s="1" t="n"/>
    </row>
    <row r="349">
      <c r="A349" s="1" t="n"/>
      <c r="B349" s="1" t="n"/>
      <c r="C349" s="1" t="n"/>
      <c r="D349" s="1" t="n"/>
      <c r="E349" s="1" t="n"/>
      <c r="F349" s="1" t="n"/>
      <c r="G349" s="1" t="n"/>
      <c r="H349" s="1" t="n"/>
      <c r="I349" s="1" t="n"/>
      <c r="J349" s="1" t="n"/>
      <c r="K349" s="1" t="n"/>
      <c r="L349" s="1" t="n"/>
      <c r="M349" s="1" t="n"/>
      <c r="N349" s="1" t="n"/>
      <c r="O349" s="1" t="n"/>
      <c r="P349" s="1" t="n"/>
      <c r="Q349" s="1" t="n"/>
      <c r="R349" s="1" t="n"/>
      <c r="S349" s="1" t="n"/>
      <c r="T349" s="1" t="n"/>
      <c r="U349" s="1" t="n"/>
      <c r="V349" s="1" t="n"/>
      <c r="W349" s="1" t="n"/>
      <c r="X349" s="1" t="n"/>
      <c r="Y349" s="1" t="n"/>
      <c r="Z349" s="1" t="n"/>
    </row>
    <row r="350">
      <c r="A350" s="1" t="n"/>
      <c r="B350" s="1" t="n"/>
      <c r="C350" s="1" t="n"/>
      <c r="D350" s="1" t="n"/>
      <c r="E350" s="1" t="n"/>
      <c r="F350" s="1" t="n"/>
      <c r="G350" s="1" t="n"/>
      <c r="H350" s="1" t="n"/>
      <c r="I350" s="1" t="n"/>
      <c r="J350" s="1" t="n"/>
      <c r="K350" s="1" t="n"/>
      <c r="L350" s="1" t="n"/>
      <c r="M350" s="1" t="n"/>
      <c r="N350" s="1" t="n"/>
      <c r="O350" s="1" t="n"/>
      <c r="P350" s="1" t="n"/>
      <c r="Q350" s="1" t="n"/>
      <c r="R350" s="1" t="n"/>
      <c r="S350" s="1" t="n"/>
      <c r="T350" s="1" t="n"/>
      <c r="U350" s="1" t="n"/>
      <c r="V350" s="1" t="n"/>
      <c r="W350" s="1" t="n"/>
      <c r="X350" s="1" t="n"/>
      <c r="Y350" s="1" t="n"/>
      <c r="Z350" s="1" t="n"/>
    </row>
    <row r="351">
      <c r="A351" s="1" t="n"/>
      <c r="B351" s="1" t="n"/>
      <c r="C351" s="1" t="n"/>
      <c r="D351" s="1" t="n"/>
      <c r="E351" s="1" t="n"/>
      <c r="F351" s="1" t="n"/>
      <c r="G351" s="1" t="n"/>
      <c r="H351" s="1" t="n"/>
      <c r="I351" s="1" t="n"/>
      <c r="J351" s="1" t="n"/>
      <c r="K351" s="1" t="n"/>
      <c r="L351" s="1" t="n"/>
      <c r="M351" s="1" t="n"/>
      <c r="N351" s="1" t="n"/>
      <c r="O351" s="1" t="n"/>
      <c r="P351" s="1" t="n"/>
      <c r="Q351" s="1" t="n"/>
      <c r="R351" s="1" t="n"/>
      <c r="S351" s="1" t="n"/>
      <c r="T351" s="1" t="n"/>
      <c r="U351" s="1" t="n"/>
      <c r="V351" s="1" t="n"/>
      <c r="W351" s="1" t="n"/>
      <c r="X351" s="1" t="n"/>
      <c r="Y351" s="1" t="n"/>
      <c r="Z351" s="1" t="n"/>
    </row>
    <row r="352">
      <c r="A352" s="1" t="n"/>
      <c r="B352" s="1" t="n"/>
      <c r="C352" s="1" t="n"/>
      <c r="D352" s="1" t="n"/>
      <c r="E352" s="1" t="n"/>
      <c r="F352" s="1" t="n"/>
      <c r="G352" s="1" t="n"/>
      <c r="H352" s="1" t="n"/>
      <c r="I352" s="1" t="n"/>
      <c r="J352" s="1" t="n"/>
      <c r="K352" s="1" t="n"/>
      <c r="L352" s="1" t="n"/>
      <c r="M352" s="1" t="n"/>
      <c r="N352" s="1" t="n"/>
      <c r="O352" s="1" t="n"/>
      <c r="P352" s="1" t="n"/>
      <c r="Q352" s="1" t="n"/>
      <c r="R352" s="1" t="n"/>
      <c r="S352" s="1" t="n"/>
      <c r="T352" s="1" t="n"/>
      <c r="U352" s="1" t="n"/>
      <c r="V352" s="1" t="n"/>
      <c r="W352" s="1" t="n"/>
      <c r="X352" s="1" t="n"/>
      <c r="Y352" s="1" t="n"/>
      <c r="Z352" s="1" t="n"/>
    </row>
    <row r="353">
      <c r="A353" s="1" t="n"/>
      <c r="B353" s="1" t="n"/>
      <c r="C353" s="1" t="n"/>
      <c r="D353" s="1" t="n"/>
      <c r="E353" s="1" t="n"/>
      <c r="F353" s="1" t="n"/>
      <c r="G353" s="1" t="n"/>
      <c r="H353" s="1" t="n"/>
      <c r="I353" s="1" t="n"/>
      <c r="J353" s="1" t="n"/>
      <c r="K353" s="1" t="n"/>
      <c r="L353" s="1" t="n"/>
      <c r="M353" s="1" t="n"/>
      <c r="N353" s="1" t="n"/>
      <c r="O353" s="1" t="n"/>
      <c r="P353" s="1" t="n"/>
      <c r="Q353" s="1" t="n"/>
      <c r="R353" s="1" t="n"/>
      <c r="S353" s="1" t="n"/>
      <c r="T353" s="1" t="n"/>
      <c r="U353" s="1" t="n"/>
      <c r="V353" s="1" t="n"/>
      <c r="W353" s="1" t="n"/>
      <c r="X353" s="1" t="n"/>
      <c r="Y353" s="1" t="n"/>
      <c r="Z353" s="1" t="n"/>
    </row>
    <row r="354">
      <c r="A354" s="1" t="n"/>
      <c r="B354" s="1" t="n"/>
      <c r="C354" s="1" t="n"/>
      <c r="D354" s="1" t="n"/>
      <c r="E354" s="1" t="n"/>
      <c r="F354" s="1" t="n"/>
      <c r="G354" s="1" t="n"/>
      <c r="H354" s="1" t="n"/>
      <c r="I354" s="1" t="n"/>
      <c r="J354" s="1" t="n"/>
      <c r="K354" s="1" t="n"/>
      <c r="L354" s="1" t="n"/>
      <c r="M354" s="1" t="n"/>
      <c r="N354" s="1" t="n"/>
      <c r="O354" s="1" t="n"/>
      <c r="P354" s="1" t="n"/>
      <c r="Q354" s="1" t="n"/>
      <c r="R354" s="1" t="n"/>
      <c r="S354" s="1" t="n"/>
      <c r="T354" s="1" t="n"/>
      <c r="U354" s="1" t="n"/>
      <c r="V354" s="1" t="n"/>
      <c r="W354" s="1" t="n"/>
      <c r="X354" s="1" t="n"/>
      <c r="Y354" s="1" t="n"/>
      <c r="Z354" s="1" t="n"/>
    </row>
    <row r="355">
      <c r="A355" s="1" t="n"/>
      <c r="B355" s="1" t="n"/>
      <c r="C355" s="1" t="n"/>
      <c r="D355" s="1" t="n"/>
      <c r="E355" s="1" t="n"/>
      <c r="F355" s="1" t="n"/>
      <c r="G355" s="1" t="n"/>
      <c r="H355" s="1" t="n"/>
      <c r="I355" s="1" t="n"/>
      <c r="J355" s="1" t="n"/>
      <c r="K355" s="1" t="n"/>
      <c r="L355" s="1" t="n"/>
      <c r="M355" s="1" t="n"/>
      <c r="N355" s="1" t="n"/>
      <c r="O355" s="1" t="n"/>
      <c r="P355" s="1" t="n"/>
      <c r="Q355" s="1" t="n"/>
      <c r="R355" s="1" t="n"/>
      <c r="S355" s="1" t="n"/>
      <c r="T355" s="1" t="n"/>
      <c r="U355" s="1" t="n"/>
      <c r="V355" s="1" t="n"/>
      <c r="W355" s="1" t="n"/>
      <c r="X355" s="1" t="n"/>
      <c r="Y355" s="1" t="n"/>
      <c r="Z355" s="1" t="n"/>
    </row>
    <row r="356">
      <c r="A356" s="1" t="n"/>
      <c r="B356" s="1" t="n"/>
      <c r="C356" s="1" t="n"/>
      <c r="D356" s="1" t="n"/>
      <c r="E356" s="1" t="n"/>
      <c r="F356" s="1" t="n"/>
      <c r="G356" s="1" t="n"/>
      <c r="H356" s="1" t="n"/>
      <c r="I356" s="1" t="n"/>
      <c r="J356" s="1" t="n"/>
      <c r="K356" s="1" t="n"/>
      <c r="L356" s="1" t="n"/>
      <c r="M356" s="1" t="n"/>
      <c r="N356" s="1" t="n"/>
      <c r="O356" s="1" t="n"/>
      <c r="P356" s="1" t="n"/>
      <c r="Q356" s="1" t="n"/>
      <c r="R356" s="1" t="n"/>
      <c r="S356" s="1" t="n"/>
      <c r="T356" s="1" t="n"/>
      <c r="U356" s="1" t="n"/>
      <c r="V356" s="1" t="n"/>
      <c r="W356" s="1" t="n"/>
      <c r="X356" s="1" t="n"/>
      <c r="Y356" s="1" t="n"/>
      <c r="Z356" s="1" t="n"/>
    </row>
    <row r="357">
      <c r="A357" s="1" t="n"/>
      <c r="B357" s="1" t="n"/>
      <c r="C357" s="1" t="n"/>
      <c r="D357" s="1" t="n"/>
      <c r="E357" s="1" t="n"/>
      <c r="F357" s="1" t="n"/>
      <c r="G357" s="1" t="n"/>
      <c r="H357" s="1" t="n"/>
      <c r="I357" s="1" t="n"/>
      <c r="J357" s="1" t="n"/>
      <c r="K357" s="1" t="n"/>
      <c r="L357" s="1" t="n"/>
      <c r="M357" s="1" t="n"/>
      <c r="N357" s="1" t="n"/>
      <c r="O357" s="1" t="n"/>
      <c r="P357" s="1" t="n"/>
      <c r="Q357" s="1" t="n"/>
      <c r="R357" s="1" t="n"/>
      <c r="S357" s="1" t="n"/>
      <c r="T357" s="1" t="n"/>
      <c r="U357" s="1" t="n"/>
      <c r="V357" s="1" t="n"/>
      <c r="W357" s="1" t="n"/>
      <c r="X357" s="1" t="n"/>
      <c r="Y357" s="1" t="n"/>
      <c r="Z357" s="1" t="n"/>
    </row>
    <row r="358">
      <c r="A358" s="1" t="n"/>
      <c r="B358" s="1" t="n"/>
      <c r="C358" s="1" t="n"/>
      <c r="D358" s="1" t="n"/>
      <c r="E358" s="1" t="n"/>
      <c r="F358" s="1" t="n"/>
      <c r="G358" s="1" t="n"/>
      <c r="H358" s="1" t="n"/>
      <c r="I358" s="1" t="n"/>
      <c r="J358" s="1" t="n"/>
      <c r="K358" s="1" t="n"/>
      <c r="L358" s="1" t="n"/>
      <c r="M358" s="1" t="n"/>
      <c r="N358" s="1" t="n"/>
      <c r="O358" s="1" t="n"/>
      <c r="P358" s="1" t="n"/>
      <c r="Q358" s="1" t="n"/>
      <c r="R358" s="1" t="n"/>
      <c r="S358" s="1" t="n"/>
      <c r="T358" s="1" t="n"/>
      <c r="U358" s="1" t="n"/>
      <c r="V358" s="1" t="n"/>
      <c r="W358" s="1" t="n"/>
      <c r="X358" s="1" t="n"/>
      <c r="Y358" s="1" t="n"/>
      <c r="Z358" s="1" t="n"/>
    </row>
    <row r="359">
      <c r="A359" s="1" t="n"/>
      <c r="B359" s="1" t="n"/>
      <c r="C359" s="1" t="n"/>
      <c r="D359" s="1" t="n"/>
      <c r="E359" s="1" t="n"/>
      <c r="F359" s="1" t="n"/>
      <c r="G359" s="1" t="n"/>
      <c r="H359" s="1" t="n"/>
      <c r="I359" s="1" t="n"/>
      <c r="J359" s="1" t="n"/>
      <c r="K359" s="1" t="n"/>
      <c r="L359" s="1" t="n"/>
      <c r="M359" s="1" t="n"/>
      <c r="N359" s="1" t="n"/>
      <c r="O359" s="1" t="n"/>
      <c r="P359" s="1" t="n"/>
      <c r="Q359" s="1" t="n"/>
      <c r="R359" s="1" t="n"/>
      <c r="S359" s="1" t="n"/>
      <c r="T359" s="1" t="n"/>
      <c r="U359" s="1" t="n"/>
      <c r="V359" s="1" t="n"/>
      <c r="W359" s="1" t="n"/>
      <c r="X359" s="1" t="n"/>
      <c r="Y359" s="1" t="n"/>
      <c r="Z359" s="1" t="n"/>
    </row>
    <row r="360">
      <c r="A360" s="1" t="n"/>
      <c r="B360" s="1" t="n"/>
      <c r="C360" s="1" t="n"/>
      <c r="D360" s="1" t="n"/>
      <c r="E360" s="1" t="n"/>
      <c r="F360" s="1" t="n"/>
      <c r="G360" s="1" t="n"/>
      <c r="H360" s="1" t="n"/>
      <c r="I360" s="1" t="n"/>
      <c r="J360" s="1" t="n"/>
      <c r="K360" s="1" t="n"/>
      <c r="L360" s="1" t="n"/>
      <c r="M360" s="1" t="n"/>
      <c r="N360" s="1" t="n"/>
      <c r="O360" s="1" t="n"/>
      <c r="P360" s="1" t="n"/>
      <c r="Q360" s="1" t="n"/>
      <c r="R360" s="1" t="n"/>
      <c r="S360" s="1" t="n"/>
      <c r="T360" s="1" t="n"/>
      <c r="U360" s="1" t="n"/>
      <c r="V360" s="1" t="n"/>
      <c r="W360" s="1" t="n"/>
      <c r="X360" s="1" t="n"/>
      <c r="Y360" s="1" t="n"/>
      <c r="Z360" s="1" t="n"/>
    </row>
    <row r="361">
      <c r="A361" s="1" t="n"/>
      <c r="B361" s="1" t="n"/>
      <c r="C361" s="1" t="n"/>
      <c r="D361" s="1" t="n"/>
      <c r="E361" s="1" t="n"/>
      <c r="F361" s="1" t="n"/>
      <c r="G361" s="1" t="n"/>
      <c r="H361" s="1" t="n"/>
      <c r="I361" s="1" t="n"/>
      <c r="J361" s="1" t="n"/>
      <c r="K361" s="1" t="n"/>
      <c r="L361" s="1" t="n"/>
      <c r="M361" s="1" t="n"/>
      <c r="N361" s="1" t="n"/>
      <c r="O361" s="1" t="n"/>
      <c r="P361" s="1" t="n"/>
      <c r="Q361" s="1" t="n"/>
      <c r="R361" s="1" t="n"/>
      <c r="S361" s="1" t="n"/>
      <c r="T361" s="1" t="n"/>
      <c r="U361" s="1" t="n"/>
      <c r="V361" s="1" t="n"/>
      <c r="W361" s="1" t="n"/>
      <c r="X361" s="1" t="n"/>
      <c r="Y361" s="1" t="n"/>
      <c r="Z361" s="1" t="n"/>
    </row>
    <row r="362">
      <c r="A362" s="1" t="n"/>
      <c r="B362" s="1" t="n"/>
      <c r="C362" s="1" t="n"/>
      <c r="D362" s="1" t="n"/>
      <c r="E362" s="1" t="n"/>
      <c r="F362" s="1" t="n"/>
      <c r="G362" s="1" t="n"/>
      <c r="H362" s="1" t="n"/>
      <c r="I362" s="1" t="n"/>
      <c r="J362" s="1" t="n"/>
      <c r="K362" s="1" t="n"/>
      <c r="L362" s="1" t="n"/>
      <c r="M362" s="1" t="n"/>
      <c r="N362" s="1" t="n"/>
      <c r="O362" s="1" t="n"/>
      <c r="P362" s="1" t="n"/>
      <c r="Q362" s="1" t="n"/>
      <c r="R362" s="1" t="n"/>
      <c r="S362" s="1" t="n"/>
      <c r="T362" s="1" t="n"/>
      <c r="U362" s="1" t="n"/>
      <c r="V362" s="1" t="n"/>
      <c r="W362" s="1" t="n"/>
      <c r="X362" s="1" t="n"/>
      <c r="Y362" s="1" t="n"/>
      <c r="Z362" s="1" t="n"/>
    </row>
    <row r="363">
      <c r="A363" s="1" t="n"/>
      <c r="B363" s="1" t="n"/>
      <c r="C363" s="1" t="n"/>
      <c r="D363" s="1" t="n"/>
      <c r="E363" s="1" t="n"/>
      <c r="F363" s="1" t="n"/>
      <c r="G363" s="1" t="n"/>
      <c r="H363" s="1" t="n"/>
      <c r="I363" s="1" t="n"/>
      <c r="J363" s="1" t="n"/>
      <c r="K363" s="1" t="n"/>
      <c r="L363" s="1" t="n"/>
      <c r="M363" s="1" t="n"/>
      <c r="N363" s="1" t="n"/>
      <c r="O363" s="1" t="n"/>
      <c r="P363" s="1" t="n"/>
      <c r="Q363" s="1" t="n"/>
      <c r="R363" s="1" t="n"/>
      <c r="S363" s="1" t="n"/>
      <c r="T363" s="1" t="n"/>
      <c r="U363" s="1" t="n"/>
      <c r="V363" s="1" t="n"/>
      <c r="W363" s="1" t="n"/>
      <c r="X363" s="1" t="n"/>
      <c r="Y363" s="1" t="n"/>
      <c r="Z363" s="1" t="n"/>
    </row>
    <row r="364">
      <c r="A364" s="1" t="n"/>
      <c r="B364" s="1" t="n"/>
      <c r="C364" s="1" t="n"/>
      <c r="D364" s="1" t="n"/>
      <c r="E364" s="1" t="n"/>
      <c r="F364" s="1" t="n"/>
      <c r="G364" s="1" t="n"/>
      <c r="H364" s="1" t="n"/>
      <c r="I364" s="1" t="n"/>
      <c r="J364" s="1" t="n"/>
      <c r="K364" s="1" t="n"/>
      <c r="L364" s="1" t="n"/>
      <c r="M364" s="1" t="n"/>
      <c r="N364" s="1" t="n"/>
      <c r="O364" s="1" t="n"/>
      <c r="P364" s="1" t="n"/>
      <c r="Q364" s="1" t="n"/>
      <c r="R364" s="1" t="n"/>
      <c r="S364" s="1" t="n"/>
      <c r="T364" s="1" t="n"/>
      <c r="U364" s="1" t="n"/>
      <c r="V364" s="1" t="n"/>
      <c r="W364" s="1" t="n"/>
      <c r="X364" s="1" t="n"/>
      <c r="Y364" s="1" t="n"/>
      <c r="Z364" s="1" t="n"/>
    </row>
    <row r="365">
      <c r="A365" s="1" t="n"/>
      <c r="B365" s="1" t="n"/>
      <c r="C365" s="1" t="n"/>
      <c r="D365" s="1" t="n"/>
      <c r="E365" s="1" t="n"/>
      <c r="F365" s="1" t="n"/>
      <c r="G365" s="1" t="n"/>
      <c r="H365" s="1" t="n"/>
      <c r="I365" s="1" t="n"/>
      <c r="J365" s="1" t="n"/>
      <c r="K365" s="1" t="n"/>
      <c r="L365" s="1" t="n"/>
      <c r="M365" s="1" t="n"/>
      <c r="N365" s="1" t="n"/>
      <c r="O365" s="1" t="n"/>
      <c r="P365" s="1" t="n"/>
      <c r="Q365" s="1" t="n"/>
      <c r="R365" s="1" t="n"/>
      <c r="S365" s="1" t="n"/>
      <c r="T365" s="1" t="n"/>
      <c r="U365" s="1" t="n"/>
      <c r="V365" s="1" t="n"/>
      <c r="W365" s="1" t="n"/>
      <c r="X365" s="1" t="n"/>
      <c r="Y365" s="1" t="n"/>
      <c r="Z365" s="1" t="n"/>
    </row>
    <row r="366">
      <c r="A366" s="1" t="n"/>
      <c r="B366" s="1" t="n"/>
      <c r="C366" s="1" t="n"/>
      <c r="D366" s="1" t="n"/>
      <c r="E366" s="1" t="n"/>
      <c r="F366" s="1" t="n"/>
      <c r="G366" s="1" t="n"/>
      <c r="H366" s="1" t="n"/>
      <c r="I366" s="1" t="n"/>
      <c r="J366" s="1" t="n"/>
      <c r="K366" s="1" t="n"/>
      <c r="L366" s="1" t="n"/>
      <c r="M366" s="1" t="n"/>
      <c r="N366" s="1" t="n"/>
      <c r="O366" s="1" t="n"/>
      <c r="P366" s="1" t="n"/>
      <c r="Q366" s="1" t="n"/>
      <c r="R366" s="1" t="n"/>
      <c r="S366" s="1" t="n"/>
      <c r="T366" s="1" t="n"/>
      <c r="U366" s="1" t="n"/>
      <c r="V366" s="1" t="n"/>
      <c r="W366" s="1" t="n"/>
      <c r="X366" s="1" t="n"/>
      <c r="Y366" s="1" t="n"/>
      <c r="Z366" s="1" t="n"/>
    </row>
    <row r="367">
      <c r="A367" s="1" t="n"/>
      <c r="B367" s="1" t="n"/>
      <c r="C367" s="1" t="n"/>
      <c r="D367" s="1" t="n"/>
      <c r="E367" s="1" t="n"/>
      <c r="F367" s="1" t="n"/>
      <c r="G367" s="1" t="n"/>
      <c r="H367" s="1" t="n"/>
      <c r="I367" s="1" t="n"/>
      <c r="J367" s="1" t="n"/>
      <c r="K367" s="1" t="n"/>
      <c r="L367" s="1" t="n"/>
      <c r="M367" s="1" t="n"/>
      <c r="N367" s="1" t="n"/>
      <c r="O367" s="1" t="n"/>
      <c r="P367" s="1" t="n"/>
      <c r="Q367" s="1" t="n"/>
      <c r="R367" s="1" t="n"/>
      <c r="S367" s="1" t="n"/>
      <c r="T367" s="1" t="n"/>
      <c r="U367" s="1" t="n"/>
      <c r="V367" s="1" t="n"/>
      <c r="W367" s="1" t="n"/>
      <c r="X367" s="1" t="n"/>
      <c r="Y367" s="1" t="n"/>
      <c r="Z367" s="1" t="n"/>
    </row>
    <row r="368">
      <c r="A368" s="1" t="n"/>
      <c r="B368" s="1" t="n"/>
      <c r="C368" s="1" t="n"/>
      <c r="D368" s="1" t="n"/>
      <c r="E368" s="1" t="n"/>
      <c r="F368" s="1" t="n"/>
      <c r="G368" s="1" t="n"/>
      <c r="H368" s="1" t="n"/>
      <c r="I368" s="1" t="n"/>
      <c r="J368" s="1" t="n"/>
      <c r="K368" s="1" t="n"/>
      <c r="L368" s="1" t="n"/>
      <c r="M368" s="1" t="n"/>
      <c r="N368" s="1" t="n"/>
      <c r="O368" s="1" t="n"/>
      <c r="P368" s="1" t="n"/>
      <c r="Q368" s="1" t="n"/>
      <c r="R368" s="1" t="n"/>
      <c r="S368" s="1" t="n"/>
      <c r="T368" s="1" t="n"/>
      <c r="U368" s="1" t="n"/>
      <c r="V368" s="1" t="n"/>
      <c r="W368" s="1" t="n"/>
      <c r="X368" s="1" t="n"/>
      <c r="Y368" s="1" t="n"/>
      <c r="Z368" s="1" t="n"/>
    </row>
    <row r="369">
      <c r="A369" s="1" t="n"/>
      <c r="B369" s="1" t="n"/>
      <c r="C369" s="1" t="n"/>
      <c r="D369" s="1" t="n"/>
      <c r="E369" s="1" t="n"/>
      <c r="F369" s="1" t="n"/>
      <c r="G369" s="1" t="n"/>
      <c r="H369" s="1" t="n"/>
      <c r="I369" s="1" t="n"/>
      <c r="J369" s="1" t="n"/>
      <c r="K369" s="1" t="n"/>
      <c r="L369" s="1" t="n"/>
      <c r="M369" s="1" t="n"/>
      <c r="N369" s="1" t="n"/>
      <c r="O369" s="1" t="n"/>
      <c r="P369" s="1" t="n"/>
      <c r="Q369" s="1" t="n"/>
      <c r="R369" s="1" t="n"/>
      <c r="S369" s="1" t="n"/>
      <c r="T369" s="1" t="n"/>
      <c r="U369" s="1" t="n"/>
      <c r="V369" s="1" t="n"/>
      <c r="W369" s="1" t="n"/>
      <c r="X369" s="1" t="n"/>
      <c r="Y369" s="1" t="n"/>
      <c r="Z369" s="1" t="n"/>
    </row>
    <row r="370">
      <c r="A370" s="1" t="n"/>
      <c r="B370" s="1" t="n"/>
      <c r="C370" s="1" t="n"/>
      <c r="D370" s="1" t="n"/>
      <c r="E370" s="1" t="n"/>
      <c r="F370" s="1" t="n"/>
      <c r="G370" s="1" t="n"/>
      <c r="H370" s="1" t="n"/>
      <c r="I370" s="1" t="n"/>
      <c r="J370" s="1" t="n"/>
      <c r="K370" s="1" t="n"/>
      <c r="L370" s="1" t="n"/>
      <c r="M370" s="1" t="n"/>
      <c r="N370" s="1" t="n"/>
      <c r="O370" s="1" t="n"/>
      <c r="P370" s="1" t="n"/>
      <c r="Q370" s="1" t="n"/>
      <c r="R370" s="1" t="n"/>
      <c r="S370" s="1" t="n"/>
      <c r="T370" s="1" t="n"/>
      <c r="U370" s="1" t="n"/>
      <c r="V370" s="1" t="n"/>
      <c r="W370" s="1" t="n"/>
      <c r="X370" s="1" t="n"/>
      <c r="Y370" s="1" t="n"/>
      <c r="Z370" s="1" t="n"/>
    </row>
    <row r="371">
      <c r="A371" s="1" t="n"/>
      <c r="B371" s="1" t="n"/>
      <c r="C371" s="1" t="n"/>
      <c r="D371" s="1" t="n"/>
      <c r="E371" s="1" t="n"/>
      <c r="F371" s="1" t="n"/>
      <c r="G371" s="1" t="n"/>
      <c r="H371" s="1" t="n"/>
      <c r="I371" s="1" t="n"/>
      <c r="J371" s="1" t="n"/>
      <c r="K371" s="1" t="n"/>
      <c r="L371" s="1" t="n"/>
      <c r="M371" s="1" t="n"/>
      <c r="N371" s="1" t="n"/>
      <c r="O371" s="1" t="n"/>
      <c r="P371" s="1" t="n"/>
      <c r="Q371" s="1" t="n"/>
      <c r="R371" s="1" t="n"/>
      <c r="S371" s="1" t="n"/>
      <c r="T371" s="1" t="n"/>
      <c r="U371" s="1" t="n"/>
      <c r="V371" s="1" t="n"/>
      <c r="W371" s="1" t="n"/>
      <c r="X371" s="1" t="n"/>
      <c r="Y371" s="1" t="n"/>
      <c r="Z371" s="1" t="n"/>
    </row>
    <row r="372">
      <c r="A372" s="1" t="n"/>
      <c r="B372" s="1" t="n"/>
      <c r="C372" s="1" t="n"/>
      <c r="D372" s="1" t="n"/>
      <c r="E372" s="1" t="n"/>
      <c r="F372" s="1" t="n"/>
      <c r="G372" s="1" t="n"/>
      <c r="H372" s="1" t="n"/>
      <c r="I372" s="1" t="n"/>
      <c r="J372" s="1" t="n"/>
      <c r="K372" s="1" t="n"/>
      <c r="L372" s="1" t="n"/>
      <c r="M372" s="1" t="n"/>
      <c r="N372" s="1" t="n"/>
      <c r="O372" s="1" t="n"/>
      <c r="P372" s="1" t="n"/>
      <c r="Q372" s="1" t="n"/>
      <c r="R372" s="1" t="n"/>
      <c r="S372" s="1" t="n"/>
      <c r="T372" s="1" t="n"/>
      <c r="U372" s="1" t="n"/>
      <c r="V372" s="1" t="n"/>
      <c r="W372" s="1" t="n"/>
      <c r="X372" s="1" t="n"/>
      <c r="Y372" s="1" t="n"/>
      <c r="Z372" s="1" t="n"/>
    </row>
    <row r="373">
      <c r="A373" s="1" t="n"/>
      <c r="B373" s="1" t="n"/>
      <c r="C373" s="1" t="n"/>
      <c r="D373" s="1" t="n"/>
      <c r="E373" s="1" t="n"/>
      <c r="F373" s="1" t="n"/>
      <c r="G373" s="1" t="n"/>
      <c r="H373" s="1" t="n"/>
      <c r="I373" s="1" t="n"/>
      <c r="J373" s="1" t="n"/>
      <c r="K373" s="1" t="n"/>
      <c r="L373" s="1" t="n"/>
      <c r="M373" s="1" t="n"/>
      <c r="N373" s="1" t="n"/>
      <c r="O373" s="1" t="n"/>
      <c r="P373" s="1" t="n"/>
      <c r="Q373" s="1" t="n"/>
      <c r="R373" s="1" t="n"/>
      <c r="S373" s="1" t="n"/>
      <c r="T373" s="1" t="n"/>
      <c r="U373" s="1" t="n"/>
      <c r="V373" s="1" t="n"/>
      <c r="W373" s="1" t="n"/>
      <c r="X373" s="1" t="n"/>
      <c r="Y373" s="1" t="n"/>
      <c r="Z373" s="1" t="n"/>
    </row>
    <row r="374">
      <c r="A374" s="1" t="n"/>
      <c r="B374" s="1" t="n"/>
      <c r="C374" s="1" t="n"/>
      <c r="D374" s="1" t="n"/>
      <c r="E374" s="1" t="n"/>
      <c r="F374" s="1" t="n"/>
      <c r="G374" s="1" t="n"/>
      <c r="H374" s="1" t="n"/>
      <c r="I374" s="1" t="n"/>
      <c r="J374" s="1" t="n"/>
      <c r="K374" s="1" t="n"/>
      <c r="L374" s="1" t="n"/>
      <c r="M374" s="1" t="n"/>
      <c r="N374" s="1" t="n"/>
      <c r="O374" s="1" t="n"/>
      <c r="P374" s="1" t="n"/>
      <c r="Q374" s="1" t="n"/>
      <c r="R374" s="1" t="n"/>
      <c r="S374" s="1" t="n"/>
      <c r="T374" s="1" t="n"/>
      <c r="U374" s="1" t="n"/>
      <c r="V374" s="1" t="n"/>
      <c r="W374" s="1" t="n"/>
      <c r="X374" s="1" t="n"/>
      <c r="Y374" s="1" t="n"/>
      <c r="Z374" s="1" t="n"/>
    </row>
    <row r="375">
      <c r="A375" s="1" t="n"/>
      <c r="B375" s="1" t="n"/>
      <c r="C375" s="1" t="n"/>
      <c r="D375" s="1" t="n"/>
      <c r="E375" s="1" t="n"/>
      <c r="F375" s="1" t="n"/>
      <c r="G375" s="1" t="n"/>
      <c r="H375" s="1" t="n"/>
      <c r="I375" s="1" t="n"/>
      <c r="J375" s="1" t="n"/>
      <c r="K375" s="1" t="n"/>
      <c r="L375" s="1" t="n"/>
      <c r="M375" s="1" t="n"/>
      <c r="N375" s="1" t="n"/>
      <c r="O375" s="1" t="n"/>
      <c r="P375" s="1" t="n"/>
      <c r="Q375" s="1" t="n"/>
      <c r="R375" s="1" t="n"/>
      <c r="S375" s="1" t="n"/>
      <c r="T375" s="1" t="n"/>
      <c r="U375" s="1" t="n"/>
      <c r="V375" s="1" t="n"/>
      <c r="W375" s="1" t="n"/>
      <c r="X375" s="1" t="n"/>
      <c r="Y375" s="1" t="n"/>
      <c r="Z375" s="1" t="n"/>
    </row>
    <row r="376">
      <c r="A376" s="1" t="n"/>
      <c r="B376" s="1" t="n"/>
      <c r="C376" s="1" t="n"/>
      <c r="D376" s="1" t="n"/>
      <c r="E376" s="1" t="n"/>
      <c r="F376" s="1" t="n"/>
      <c r="G376" s="1" t="n"/>
      <c r="H376" s="1" t="n"/>
      <c r="I376" s="1" t="n"/>
      <c r="J376" s="1" t="n"/>
      <c r="K376" s="1" t="n"/>
      <c r="L376" s="1" t="n"/>
      <c r="M376" s="1" t="n"/>
      <c r="N376" s="1" t="n"/>
      <c r="O376" s="1" t="n"/>
      <c r="P376" s="1" t="n"/>
      <c r="Q376" s="1" t="n"/>
      <c r="R376" s="1" t="n"/>
      <c r="S376" s="1" t="n"/>
      <c r="T376" s="1" t="n"/>
      <c r="U376" s="1" t="n"/>
      <c r="V376" s="1" t="n"/>
      <c r="W376" s="1" t="n"/>
      <c r="X376" s="1" t="n"/>
      <c r="Y376" s="1" t="n"/>
      <c r="Z376" s="1" t="n"/>
    </row>
    <row r="377">
      <c r="A377" s="1" t="n"/>
      <c r="B377" s="1" t="n"/>
      <c r="C377" s="1" t="n"/>
      <c r="D377" s="1" t="n"/>
      <c r="E377" s="1" t="n"/>
      <c r="F377" s="1" t="n"/>
      <c r="G377" s="1" t="n"/>
      <c r="H377" s="1" t="n"/>
      <c r="I377" s="1" t="n"/>
      <c r="J377" s="1" t="n"/>
      <c r="K377" s="1" t="n"/>
      <c r="L377" s="1" t="n"/>
      <c r="M377" s="1" t="n"/>
      <c r="N377" s="1" t="n"/>
      <c r="O377" s="1" t="n"/>
      <c r="P377" s="1" t="n"/>
      <c r="Q377" s="1" t="n"/>
      <c r="R377" s="1" t="n"/>
      <c r="S377" s="1" t="n"/>
      <c r="T377" s="1" t="n"/>
      <c r="U377" s="1" t="n"/>
      <c r="V377" s="1" t="n"/>
      <c r="W377" s="1" t="n"/>
      <c r="X377" s="1" t="n"/>
      <c r="Y377" s="1" t="n"/>
      <c r="Z377" s="1" t="n"/>
    </row>
    <row r="378">
      <c r="A378" s="1" t="n"/>
      <c r="B378" s="1" t="n"/>
      <c r="C378" s="1" t="n"/>
      <c r="D378" s="1" t="n"/>
      <c r="E378" s="1" t="n"/>
      <c r="F378" s="1" t="n"/>
      <c r="G378" s="1" t="n"/>
      <c r="H378" s="1" t="n"/>
      <c r="I378" s="1" t="n"/>
      <c r="J378" s="1" t="n"/>
      <c r="K378" s="1" t="n"/>
      <c r="L378" s="1" t="n"/>
      <c r="M378" s="1" t="n"/>
      <c r="N378" s="1" t="n"/>
      <c r="O378" s="1" t="n"/>
      <c r="P378" s="1" t="n"/>
      <c r="Q378" s="1" t="n"/>
      <c r="R378" s="1" t="n"/>
      <c r="S378" s="1" t="n"/>
      <c r="T378" s="1" t="n"/>
      <c r="U378" s="1" t="n"/>
      <c r="V378" s="1" t="n"/>
      <c r="W378" s="1" t="n"/>
      <c r="X378" s="1" t="n"/>
      <c r="Y378" s="1" t="n"/>
      <c r="Z378" s="1" t="n"/>
    </row>
    <row r="379">
      <c r="A379" s="1" t="n"/>
      <c r="B379" s="1" t="n"/>
      <c r="C379" s="1" t="n"/>
      <c r="D379" s="1" t="n"/>
      <c r="E379" s="1" t="n"/>
      <c r="F379" s="1" t="n"/>
      <c r="G379" s="1" t="n"/>
      <c r="H379" s="1" t="n"/>
      <c r="I379" s="1" t="n"/>
      <c r="J379" s="1" t="n"/>
      <c r="K379" s="1" t="n"/>
      <c r="L379" s="1" t="n"/>
      <c r="M379" s="1" t="n"/>
      <c r="N379" s="1" t="n"/>
      <c r="O379" s="1" t="n"/>
      <c r="P379" s="1" t="n"/>
      <c r="Q379" s="1" t="n"/>
      <c r="R379" s="1" t="n"/>
      <c r="S379" s="1" t="n"/>
      <c r="T379" s="1" t="n"/>
      <c r="U379" s="1" t="n"/>
      <c r="V379" s="1" t="n"/>
      <c r="W379" s="1" t="n"/>
      <c r="X379" s="1" t="n"/>
      <c r="Y379" s="1" t="n"/>
      <c r="Z379" s="1" t="n"/>
    </row>
    <row r="380">
      <c r="A380" s="1" t="n"/>
      <c r="B380" s="1" t="n"/>
      <c r="C380" s="1" t="n"/>
      <c r="D380" s="1" t="n"/>
      <c r="E380" s="1" t="n"/>
      <c r="F380" s="1" t="n"/>
      <c r="G380" s="1" t="n"/>
      <c r="H380" s="1" t="n"/>
      <c r="I380" s="1" t="n"/>
      <c r="J380" s="1" t="n"/>
      <c r="K380" s="1" t="n"/>
      <c r="L380" s="1" t="n"/>
      <c r="M380" s="1" t="n"/>
      <c r="N380" s="1" t="n"/>
      <c r="O380" s="1" t="n"/>
      <c r="P380" s="1" t="n"/>
      <c r="Q380" s="1" t="n"/>
      <c r="R380" s="1" t="n"/>
      <c r="S380" s="1" t="n"/>
      <c r="T380" s="1" t="n"/>
      <c r="U380" s="1" t="n"/>
      <c r="V380" s="1" t="n"/>
      <c r="W380" s="1" t="n"/>
      <c r="X380" s="1" t="n"/>
      <c r="Y380" s="1" t="n"/>
      <c r="Z380" s="1" t="n"/>
    </row>
    <row r="381">
      <c r="A381" s="1" t="n"/>
      <c r="B381" s="1" t="n"/>
      <c r="C381" s="1" t="n"/>
      <c r="D381" s="1" t="n"/>
      <c r="E381" s="1" t="n"/>
      <c r="F381" s="1" t="n"/>
      <c r="G381" s="1" t="n"/>
      <c r="H381" s="1" t="n"/>
      <c r="I381" s="1" t="n"/>
      <c r="J381" s="1" t="n"/>
      <c r="K381" s="1" t="n"/>
      <c r="L381" s="1" t="n"/>
      <c r="M381" s="1" t="n"/>
      <c r="N381" s="1" t="n"/>
      <c r="O381" s="1" t="n"/>
      <c r="P381" s="1" t="n"/>
      <c r="Q381" s="1" t="n"/>
      <c r="R381" s="1" t="n"/>
      <c r="S381" s="1" t="n"/>
      <c r="T381" s="1" t="n"/>
      <c r="U381" s="1" t="n"/>
      <c r="V381" s="1" t="n"/>
      <c r="W381" s="1" t="n"/>
      <c r="X381" s="1" t="n"/>
      <c r="Y381" s="1" t="n"/>
      <c r="Z381" s="1" t="n"/>
    </row>
    <row r="382">
      <c r="A382" s="1" t="n"/>
      <c r="B382" s="1" t="n"/>
      <c r="C382" s="1" t="n"/>
      <c r="D382" s="1" t="n"/>
      <c r="E382" s="1" t="n"/>
      <c r="F382" s="1" t="n"/>
      <c r="G382" s="1" t="n"/>
      <c r="H382" s="1" t="n"/>
      <c r="I382" s="1" t="n"/>
      <c r="J382" s="1" t="n"/>
      <c r="K382" s="1" t="n"/>
      <c r="L382" s="1" t="n"/>
      <c r="M382" s="1" t="n"/>
      <c r="N382" s="1" t="n"/>
      <c r="O382" s="1" t="n"/>
      <c r="P382" s="1" t="n"/>
      <c r="Q382" s="1" t="n"/>
      <c r="R382" s="1" t="n"/>
      <c r="S382" s="1" t="n"/>
      <c r="T382" s="1" t="n"/>
      <c r="U382" s="1" t="n"/>
      <c r="V382" s="1" t="n"/>
      <c r="W382" s="1" t="n"/>
      <c r="X382" s="1" t="n"/>
      <c r="Y382" s="1" t="n"/>
      <c r="Z382" s="1" t="n"/>
    </row>
    <row r="383">
      <c r="A383" s="1" t="n"/>
      <c r="B383" s="1" t="n"/>
      <c r="C383" s="1" t="n"/>
      <c r="D383" s="1" t="n"/>
      <c r="E383" s="1" t="n"/>
      <c r="F383" s="1" t="n"/>
      <c r="G383" s="1" t="n"/>
      <c r="H383" s="1" t="n"/>
      <c r="I383" s="1" t="n"/>
      <c r="J383" s="1" t="n"/>
      <c r="K383" s="1" t="n"/>
      <c r="L383" s="1" t="n"/>
      <c r="M383" s="1" t="n"/>
      <c r="N383" s="1" t="n"/>
      <c r="O383" s="1" t="n"/>
      <c r="P383" s="1" t="n"/>
      <c r="Q383" s="1" t="n"/>
      <c r="R383" s="1" t="n"/>
      <c r="S383" s="1" t="n"/>
      <c r="T383" s="1" t="n"/>
      <c r="U383" s="1" t="n"/>
      <c r="V383" s="1" t="n"/>
      <c r="W383" s="1" t="n"/>
      <c r="X383" s="1" t="n"/>
      <c r="Y383" s="1" t="n"/>
      <c r="Z383" s="1" t="n"/>
    </row>
    <row r="384">
      <c r="A384" s="1" t="n"/>
      <c r="B384" s="1" t="n"/>
      <c r="C384" s="1" t="n"/>
      <c r="D384" s="1" t="n"/>
      <c r="E384" s="1" t="n"/>
      <c r="F384" s="1" t="n"/>
      <c r="G384" s="1" t="n"/>
      <c r="H384" s="1" t="n"/>
      <c r="I384" s="1" t="n"/>
      <c r="J384" s="1" t="n"/>
      <c r="K384" s="1" t="n"/>
      <c r="L384" s="1" t="n"/>
      <c r="M384" s="1" t="n"/>
      <c r="N384" s="1" t="n"/>
      <c r="O384" s="1" t="n"/>
      <c r="P384" s="1" t="n"/>
      <c r="Q384" s="1" t="n"/>
      <c r="R384" s="1" t="n"/>
      <c r="S384" s="1" t="n"/>
      <c r="T384" s="1" t="n"/>
      <c r="U384" s="1" t="n"/>
      <c r="V384" s="1" t="n"/>
      <c r="W384" s="1" t="n"/>
      <c r="X384" s="1" t="n"/>
      <c r="Y384" s="1" t="n"/>
      <c r="Z384" s="1" t="n"/>
    </row>
    <row r="385">
      <c r="A385" s="1" t="n"/>
      <c r="B385" s="1" t="n"/>
      <c r="C385" s="1" t="n"/>
      <c r="D385" s="1" t="n"/>
      <c r="E385" s="1" t="n"/>
      <c r="F385" s="1" t="n"/>
      <c r="G385" s="1" t="n"/>
      <c r="H385" s="1" t="n"/>
      <c r="I385" s="1" t="n"/>
      <c r="J385" s="1" t="n"/>
      <c r="K385" s="1" t="n"/>
      <c r="L385" s="1" t="n"/>
      <c r="M385" s="1" t="n"/>
      <c r="N385" s="1" t="n"/>
      <c r="O385" s="1" t="n"/>
      <c r="P385" s="1" t="n"/>
      <c r="Q385" s="1" t="n"/>
      <c r="R385" s="1" t="n"/>
      <c r="S385" s="1" t="n"/>
      <c r="T385" s="1" t="n"/>
      <c r="U385" s="1" t="n"/>
      <c r="V385" s="1" t="n"/>
      <c r="W385" s="1" t="n"/>
      <c r="X385" s="1" t="n"/>
      <c r="Y385" s="1" t="n"/>
      <c r="Z385" s="1" t="n"/>
    </row>
    <row r="386">
      <c r="A386" s="1" t="n"/>
      <c r="B386" s="1" t="n"/>
      <c r="C386" s="1" t="n"/>
      <c r="D386" s="1" t="n"/>
      <c r="E386" s="1" t="n"/>
      <c r="F386" s="1" t="n"/>
      <c r="G386" s="1" t="n"/>
      <c r="H386" s="1" t="n"/>
      <c r="I386" s="1" t="n"/>
      <c r="J386" s="1" t="n"/>
      <c r="K386" s="1" t="n"/>
      <c r="L386" s="1" t="n"/>
      <c r="M386" s="1" t="n"/>
      <c r="N386" s="1" t="n"/>
      <c r="O386" s="1" t="n"/>
      <c r="P386" s="1" t="n"/>
      <c r="Q386" s="1" t="n"/>
      <c r="R386" s="1" t="n"/>
      <c r="S386" s="1" t="n"/>
      <c r="T386" s="1" t="n"/>
      <c r="U386" s="1" t="n"/>
      <c r="V386" s="1" t="n"/>
      <c r="W386" s="1" t="n"/>
      <c r="X386" s="1" t="n"/>
      <c r="Y386" s="1" t="n"/>
      <c r="Z386" s="1" t="n"/>
    </row>
    <row r="387">
      <c r="A387" s="1" t="n"/>
      <c r="B387" s="1" t="n"/>
      <c r="C387" s="1" t="n"/>
      <c r="D387" s="1" t="n"/>
      <c r="E387" s="1" t="n"/>
      <c r="F387" s="1" t="n"/>
      <c r="G387" s="1" t="n"/>
      <c r="H387" s="1" t="n"/>
      <c r="I387" s="1" t="n"/>
      <c r="J387" s="1" t="n"/>
      <c r="K387" s="1" t="n"/>
      <c r="L387" s="1" t="n"/>
      <c r="M387" s="1" t="n"/>
      <c r="N387" s="1" t="n"/>
      <c r="O387" s="1" t="n"/>
      <c r="P387" s="1" t="n"/>
      <c r="Q387" s="1" t="n"/>
      <c r="R387" s="1" t="n"/>
      <c r="S387" s="1" t="n"/>
      <c r="T387" s="1" t="n"/>
      <c r="U387" s="1" t="n"/>
      <c r="V387" s="1" t="n"/>
      <c r="W387" s="1" t="n"/>
      <c r="X387" s="1" t="n"/>
      <c r="Y387" s="1" t="n"/>
      <c r="Z387" s="1" t="n"/>
    </row>
    <row r="388">
      <c r="A388" s="1" t="n"/>
      <c r="B388" s="1" t="n"/>
      <c r="C388" s="1" t="n"/>
      <c r="D388" s="1" t="n"/>
      <c r="E388" s="1" t="n"/>
      <c r="F388" s="1" t="n"/>
      <c r="G388" s="1" t="n"/>
      <c r="H388" s="1" t="n"/>
      <c r="I388" s="1" t="n"/>
      <c r="J388" s="1" t="n"/>
      <c r="K388" s="1" t="n"/>
      <c r="L388" s="1" t="n"/>
      <c r="M388" s="1" t="n"/>
      <c r="N388" s="1" t="n"/>
      <c r="O388" s="1" t="n"/>
      <c r="P388" s="1" t="n"/>
      <c r="Q388" s="1" t="n"/>
      <c r="R388" s="1" t="n"/>
      <c r="S388" s="1" t="n"/>
      <c r="T388" s="1" t="n"/>
      <c r="U388" s="1" t="n"/>
      <c r="V388" s="1" t="n"/>
      <c r="W388" s="1" t="n"/>
      <c r="X388" s="1" t="n"/>
      <c r="Y388" s="1" t="n"/>
      <c r="Z388" s="1" t="n"/>
    </row>
    <row r="389">
      <c r="A389" s="1" t="n"/>
      <c r="B389" s="1" t="n"/>
      <c r="C389" s="1" t="n"/>
      <c r="D389" s="1" t="n"/>
      <c r="E389" s="1" t="n"/>
      <c r="F389" s="1" t="n"/>
      <c r="G389" s="1" t="n"/>
      <c r="H389" s="1" t="n"/>
      <c r="I389" s="1" t="n"/>
      <c r="J389" s="1" t="n"/>
      <c r="K389" s="1" t="n"/>
      <c r="L389" s="1" t="n"/>
      <c r="M389" s="1" t="n"/>
      <c r="N389" s="1" t="n"/>
      <c r="O389" s="1" t="n"/>
      <c r="P389" s="1" t="n"/>
      <c r="Q389" s="1" t="n"/>
      <c r="R389" s="1" t="n"/>
      <c r="S389" s="1" t="n"/>
      <c r="T389" s="1" t="n"/>
      <c r="U389" s="1" t="n"/>
      <c r="V389" s="1" t="n"/>
      <c r="W389" s="1" t="n"/>
      <c r="X389" s="1" t="n"/>
      <c r="Y389" s="1" t="n"/>
      <c r="Z389" s="1" t="n"/>
    </row>
    <row r="390">
      <c r="A390" s="1" t="n"/>
      <c r="B390" s="1" t="n"/>
      <c r="C390" s="1" t="n"/>
      <c r="D390" s="1" t="n"/>
      <c r="E390" s="1" t="n"/>
      <c r="F390" s="1" t="n"/>
      <c r="G390" s="1" t="n"/>
      <c r="H390" s="1" t="n"/>
      <c r="I390" s="1" t="n"/>
      <c r="J390" s="1" t="n"/>
      <c r="K390" s="1" t="n"/>
      <c r="L390" s="1" t="n"/>
      <c r="M390" s="1" t="n"/>
      <c r="N390" s="1" t="n"/>
      <c r="O390" s="1" t="n"/>
      <c r="P390" s="1" t="n"/>
      <c r="Q390" s="1" t="n"/>
      <c r="R390" s="1" t="n"/>
      <c r="S390" s="1" t="n"/>
      <c r="T390" s="1" t="n"/>
      <c r="U390" s="1" t="n"/>
      <c r="V390" s="1" t="n"/>
      <c r="W390" s="1" t="n"/>
      <c r="X390" s="1" t="n"/>
      <c r="Y390" s="1" t="n"/>
      <c r="Z390" s="1" t="n"/>
    </row>
    <row r="391">
      <c r="A391" s="1" t="n"/>
      <c r="B391" s="1" t="n"/>
      <c r="C391" s="1" t="n"/>
      <c r="D391" s="1" t="n"/>
      <c r="E391" s="1" t="n"/>
      <c r="F391" s="1" t="n"/>
      <c r="G391" s="1" t="n"/>
      <c r="H391" s="1" t="n"/>
      <c r="I391" s="1" t="n"/>
      <c r="J391" s="1" t="n"/>
      <c r="K391" s="1" t="n"/>
      <c r="L391" s="1" t="n"/>
      <c r="M391" s="1" t="n"/>
      <c r="N391" s="1" t="n"/>
      <c r="O391" s="1" t="n"/>
      <c r="P391" s="1" t="n"/>
      <c r="Q391" s="1" t="n"/>
      <c r="R391" s="1" t="n"/>
      <c r="S391" s="1" t="n"/>
      <c r="T391" s="1" t="n"/>
      <c r="U391" s="1" t="n"/>
      <c r="V391" s="1" t="n"/>
      <c r="W391" s="1" t="n"/>
      <c r="X391" s="1" t="n"/>
      <c r="Y391" s="1" t="n"/>
      <c r="Z391" s="1" t="n"/>
    </row>
    <row r="392">
      <c r="A392" s="1" t="n"/>
      <c r="B392" s="1" t="n"/>
      <c r="C392" s="1" t="n"/>
      <c r="D392" s="1" t="n"/>
      <c r="E392" s="1" t="n"/>
      <c r="F392" s="1" t="n"/>
      <c r="G392" s="1" t="n"/>
      <c r="H392" s="1" t="n"/>
      <c r="I392" s="1" t="n"/>
      <c r="J392" s="1" t="n"/>
      <c r="K392" s="1" t="n"/>
      <c r="L392" s="1" t="n"/>
      <c r="M392" s="1" t="n"/>
      <c r="N392" s="1" t="n"/>
      <c r="O392" s="1" t="n"/>
      <c r="P392" s="1" t="n"/>
      <c r="Q392" s="1" t="n"/>
      <c r="R392" s="1" t="n"/>
      <c r="S392" s="1" t="n"/>
      <c r="T392" s="1" t="n"/>
      <c r="U392" s="1" t="n"/>
      <c r="V392" s="1" t="n"/>
      <c r="W392" s="1" t="n"/>
      <c r="X392" s="1" t="n"/>
      <c r="Y392" s="1" t="n"/>
      <c r="Z392" s="1" t="n"/>
    </row>
    <row r="393">
      <c r="A393" s="1" t="n"/>
      <c r="B393" s="1" t="n"/>
      <c r="C393" s="1" t="n"/>
      <c r="D393" s="1" t="n"/>
      <c r="E393" s="1" t="n"/>
      <c r="F393" s="1" t="n"/>
      <c r="G393" s="1" t="n"/>
      <c r="H393" s="1" t="n"/>
      <c r="I393" s="1" t="n"/>
      <c r="J393" s="1" t="n"/>
      <c r="K393" s="1" t="n"/>
      <c r="L393" s="1" t="n"/>
      <c r="M393" s="1" t="n"/>
      <c r="N393" s="1" t="n"/>
      <c r="O393" s="1" t="n"/>
      <c r="P393" s="1" t="n"/>
      <c r="Q393" s="1" t="n"/>
      <c r="R393" s="1" t="n"/>
      <c r="S393" s="1" t="n"/>
      <c r="T393" s="1" t="n"/>
      <c r="U393" s="1" t="n"/>
      <c r="V393" s="1" t="n"/>
      <c r="W393" s="1" t="n"/>
      <c r="X393" s="1" t="n"/>
      <c r="Y393" s="1" t="n"/>
      <c r="Z393" s="1" t="n"/>
    </row>
    <row r="394">
      <c r="A394" s="1" t="n"/>
      <c r="B394" s="1" t="n"/>
      <c r="C394" s="1" t="n"/>
      <c r="D394" s="1" t="n"/>
      <c r="E394" s="1" t="n"/>
      <c r="F394" s="1" t="n"/>
      <c r="G394" s="1" t="n"/>
      <c r="H394" s="1" t="n"/>
      <c r="I394" s="1" t="n"/>
      <c r="J394" s="1" t="n"/>
      <c r="K394" s="1" t="n"/>
      <c r="L394" s="1" t="n"/>
      <c r="M394" s="1" t="n"/>
      <c r="N394" s="1" t="n"/>
      <c r="O394" s="1" t="n"/>
      <c r="P394" s="1" t="n"/>
      <c r="Q394" s="1" t="n"/>
      <c r="R394" s="1" t="n"/>
      <c r="S394" s="1" t="n"/>
      <c r="T394" s="1" t="n"/>
      <c r="U394" s="1" t="n"/>
      <c r="V394" s="1" t="n"/>
      <c r="W394" s="1" t="n"/>
      <c r="X394" s="1" t="n"/>
      <c r="Y394" s="1" t="n"/>
      <c r="Z394" s="1" t="n"/>
    </row>
    <row r="395">
      <c r="A395" s="1" t="n"/>
      <c r="B395" s="1" t="n"/>
      <c r="C395" s="1" t="n"/>
      <c r="D395" s="1" t="n"/>
      <c r="E395" s="1" t="n"/>
      <c r="F395" s="1" t="n"/>
      <c r="G395" s="1" t="n"/>
      <c r="H395" s="1" t="n"/>
      <c r="I395" s="1" t="n"/>
      <c r="J395" s="1" t="n"/>
      <c r="K395" s="1" t="n"/>
      <c r="L395" s="1" t="n"/>
      <c r="M395" s="1" t="n"/>
      <c r="N395" s="1" t="n"/>
      <c r="O395" s="1" t="n"/>
      <c r="P395" s="1" t="n"/>
      <c r="Q395" s="1" t="n"/>
      <c r="R395" s="1" t="n"/>
      <c r="S395" s="1" t="n"/>
      <c r="T395" s="1" t="n"/>
      <c r="U395" s="1" t="n"/>
      <c r="V395" s="1" t="n"/>
      <c r="W395" s="1" t="n"/>
      <c r="X395" s="1" t="n"/>
      <c r="Y395" s="1" t="n"/>
      <c r="Z395" s="1" t="n"/>
    </row>
    <row r="396">
      <c r="A396" s="1" t="n"/>
      <c r="B396" s="1" t="n"/>
      <c r="C396" s="1" t="n"/>
      <c r="D396" s="1" t="n"/>
      <c r="E396" s="1" t="n"/>
      <c r="F396" s="1" t="n"/>
      <c r="G396" s="1" t="n"/>
      <c r="H396" s="1" t="n"/>
      <c r="I396" s="1" t="n"/>
      <c r="J396" s="1" t="n"/>
      <c r="K396" s="1" t="n"/>
      <c r="L396" s="1" t="n"/>
      <c r="M396" s="1" t="n"/>
      <c r="N396" s="1" t="n"/>
      <c r="O396" s="1" t="n"/>
      <c r="P396" s="1" t="n"/>
      <c r="Q396" s="1" t="n"/>
      <c r="R396" s="1" t="n"/>
      <c r="S396" s="1" t="n"/>
      <c r="T396" s="1" t="n"/>
      <c r="U396" s="1" t="n"/>
      <c r="V396" s="1" t="n"/>
      <c r="W396" s="1" t="n"/>
      <c r="X396" s="1" t="n"/>
      <c r="Y396" s="1" t="n"/>
      <c r="Z396" s="1" t="n"/>
    </row>
    <row r="397">
      <c r="A397" s="1" t="n"/>
      <c r="B397" s="1" t="n"/>
      <c r="C397" s="1" t="n"/>
      <c r="D397" s="1" t="n"/>
      <c r="E397" s="1" t="n"/>
      <c r="F397" s="1" t="n"/>
      <c r="G397" s="1" t="n"/>
      <c r="H397" s="1" t="n"/>
      <c r="I397" s="1" t="n"/>
      <c r="J397" s="1" t="n"/>
      <c r="K397" s="1" t="n"/>
      <c r="L397" s="1" t="n"/>
      <c r="M397" s="1" t="n"/>
      <c r="N397" s="1" t="n"/>
      <c r="O397" s="1" t="n"/>
      <c r="P397" s="1" t="n"/>
      <c r="Q397" s="1" t="n"/>
      <c r="R397" s="1" t="n"/>
      <c r="S397" s="1" t="n"/>
      <c r="T397" s="1" t="n"/>
      <c r="U397" s="1" t="n"/>
      <c r="V397" s="1" t="n"/>
      <c r="W397" s="1" t="n"/>
      <c r="X397" s="1" t="n"/>
      <c r="Y397" s="1" t="n"/>
      <c r="Z397" s="1" t="n"/>
    </row>
    <row r="398">
      <c r="A398" s="1" t="n"/>
      <c r="B398" s="1" t="n"/>
      <c r="C398" s="1" t="n"/>
      <c r="D398" s="1" t="n"/>
      <c r="E398" s="1" t="n"/>
      <c r="F398" s="1" t="n"/>
      <c r="G398" s="1" t="n"/>
      <c r="H398" s="1" t="n"/>
      <c r="I398" s="1" t="n"/>
      <c r="J398" s="1" t="n"/>
      <c r="K398" s="1" t="n"/>
      <c r="L398" s="1" t="n"/>
      <c r="M398" s="1" t="n"/>
      <c r="N398" s="1" t="n"/>
      <c r="O398" s="1" t="n"/>
      <c r="P398" s="1" t="n"/>
      <c r="Q398" s="1" t="n"/>
      <c r="R398" s="1" t="n"/>
      <c r="S398" s="1" t="n"/>
      <c r="T398" s="1" t="n"/>
      <c r="U398" s="1" t="n"/>
      <c r="V398" s="1" t="n"/>
      <c r="W398" s="1" t="n"/>
      <c r="X398" s="1" t="n"/>
      <c r="Y398" s="1" t="n"/>
      <c r="Z398" s="1" t="n"/>
    </row>
    <row r="399">
      <c r="A399" s="1" t="n"/>
      <c r="B399" s="1" t="n"/>
      <c r="C399" s="1" t="n"/>
      <c r="D399" s="1" t="n"/>
      <c r="E399" s="1" t="n"/>
      <c r="F399" s="1" t="n"/>
      <c r="G399" s="1" t="n"/>
      <c r="H399" s="1" t="n"/>
      <c r="I399" s="1" t="n"/>
      <c r="J399" s="1" t="n"/>
      <c r="K399" s="1" t="n"/>
      <c r="L399" s="1" t="n"/>
      <c r="M399" s="1" t="n"/>
      <c r="N399" s="1" t="n"/>
      <c r="O399" s="1" t="n"/>
      <c r="P399" s="1" t="n"/>
      <c r="Q399" s="1" t="n"/>
      <c r="R399" s="1" t="n"/>
      <c r="S399" s="1" t="n"/>
      <c r="T399" s="1" t="n"/>
      <c r="U399" s="1" t="n"/>
      <c r="V399" s="1" t="n"/>
      <c r="W399" s="1" t="n"/>
      <c r="X399" s="1" t="n"/>
      <c r="Y399" s="1" t="n"/>
      <c r="Z399" s="1" t="n"/>
    </row>
    <row r="400">
      <c r="A400" s="1" t="n"/>
      <c r="B400" s="1" t="n"/>
      <c r="C400" s="1" t="n"/>
      <c r="D400" s="1" t="n"/>
      <c r="E400" s="1" t="n"/>
      <c r="F400" s="1" t="n"/>
      <c r="G400" s="1" t="n"/>
      <c r="H400" s="1" t="n"/>
      <c r="I400" s="1" t="n"/>
      <c r="J400" s="1" t="n"/>
      <c r="K400" s="1" t="n"/>
      <c r="L400" s="1" t="n"/>
      <c r="M400" s="1" t="n"/>
      <c r="N400" s="1" t="n"/>
      <c r="O400" s="1" t="n"/>
      <c r="P400" s="1" t="n"/>
      <c r="Q400" s="1" t="n"/>
      <c r="R400" s="1" t="n"/>
      <c r="S400" s="1" t="n"/>
      <c r="T400" s="1" t="n"/>
      <c r="U400" s="1" t="n"/>
      <c r="V400" s="1" t="n"/>
      <c r="W400" s="1" t="n"/>
      <c r="X400" s="1" t="n"/>
      <c r="Y400" s="1" t="n"/>
      <c r="Z400" s="1" t="n"/>
    </row>
    <row r="401">
      <c r="A401" s="1" t="n"/>
      <c r="B401" s="1" t="n"/>
      <c r="C401" s="1" t="n"/>
      <c r="D401" s="1" t="n"/>
      <c r="E401" s="1" t="n"/>
      <c r="F401" s="1" t="n"/>
      <c r="G401" s="1" t="n"/>
      <c r="H401" s="1" t="n"/>
      <c r="I401" s="1" t="n"/>
      <c r="J401" s="1" t="n"/>
      <c r="K401" s="1" t="n"/>
      <c r="L401" s="1" t="n"/>
      <c r="M401" s="1" t="n"/>
      <c r="N401" s="1" t="n"/>
      <c r="O401" s="1" t="n"/>
      <c r="P401" s="1" t="n"/>
      <c r="Q401" s="1" t="n"/>
      <c r="R401" s="1" t="n"/>
      <c r="S401" s="1" t="n"/>
      <c r="T401" s="1" t="n"/>
      <c r="U401" s="1" t="n"/>
      <c r="V401" s="1" t="n"/>
      <c r="W401" s="1" t="n"/>
      <c r="X401" s="1" t="n"/>
      <c r="Y401" s="1" t="n"/>
      <c r="Z401" s="1" t="n"/>
    </row>
    <row r="402">
      <c r="A402" s="1" t="n"/>
      <c r="B402" s="1" t="n"/>
      <c r="C402" s="1" t="n"/>
      <c r="D402" s="1" t="n"/>
      <c r="E402" s="1" t="n"/>
      <c r="F402" s="1" t="n"/>
      <c r="G402" s="1" t="n"/>
      <c r="H402" s="1" t="n"/>
      <c r="I402" s="1" t="n"/>
      <c r="J402" s="1" t="n"/>
      <c r="K402" s="1" t="n"/>
      <c r="L402" s="1" t="n"/>
      <c r="M402" s="1" t="n"/>
      <c r="N402" s="1" t="n"/>
      <c r="O402" s="1" t="n"/>
      <c r="P402" s="1" t="n"/>
      <c r="Q402" s="1" t="n"/>
      <c r="R402" s="1" t="n"/>
      <c r="S402" s="1" t="n"/>
      <c r="T402" s="1" t="n"/>
      <c r="U402" s="1" t="n"/>
      <c r="V402" s="1" t="n"/>
      <c r="W402" s="1" t="n"/>
      <c r="X402" s="1" t="n"/>
      <c r="Y402" s="1" t="n"/>
      <c r="Z402" s="1" t="n"/>
    </row>
    <row r="403">
      <c r="A403" s="1" t="n"/>
      <c r="B403" s="1" t="n"/>
      <c r="C403" s="1" t="n"/>
      <c r="D403" s="1" t="n"/>
      <c r="E403" s="1" t="n"/>
      <c r="F403" s="1" t="n"/>
      <c r="G403" s="1" t="n"/>
      <c r="H403" s="1" t="n"/>
      <c r="I403" s="1" t="n"/>
      <c r="J403" s="1" t="n"/>
      <c r="K403" s="1" t="n"/>
      <c r="L403" s="1" t="n"/>
      <c r="M403" s="1" t="n"/>
      <c r="N403" s="1" t="n"/>
      <c r="O403" s="1" t="n"/>
      <c r="P403" s="1" t="n"/>
      <c r="Q403" s="1" t="n"/>
      <c r="R403" s="1" t="n"/>
      <c r="S403" s="1" t="n"/>
      <c r="T403" s="1" t="n"/>
      <c r="U403" s="1" t="n"/>
      <c r="V403" s="1" t="n"/>
      <c r="W403" s="1" t="n"/>
      <c r="X403" s="1" t="n"/>
      <c r="Y403" s="1" t="n"/>
      <c r="Z403" s="1" t="n"/>
    </row>
    <row r="404">
      <c r="A404" s="1" t="n"/>
      <c r="B404" s="1" t="n"/>
      <c r="C404" s="1" t="n"/>
      <c r="D404" s="1" t="n"/>
      <c r="E404" s="1" t="n"/>
      <c r="F404" s="1" t="n"/>
      <c r="G404" s="1" t="n"/>
      <c r="H404" s="1" t="n"/>
      <c r="I404" s="1" t="n"/>
      <c r="J404" s="1" t="n"/>
      <c r="K404" s="1" t="n"/>
      <c r="L404" s="1" t="n"/>
      <c r="M404" s="1" t="n"/>
      <c r="N404" s="1" t="n"/>
      <c r="O404" s="1" t="n"/>
      <c r="P404" s="1" t="n"/>
      <c r="Q404" s="1" t="n"/>
      <c r="R404" s="1" t="n"/>
      <c r="S404" s="1" t="n"/>
      <c r="T404" s="1" t="n"/>
      <c r="U404" s="1" t="n"/>
      <c r="V404" s="1" t="n"/>
      <c r="W404" s="1" t="n"/>
      <c r="X404" s="1" t="n"/>
      <c r="Y404" s="1" t="n"/>
      <c r="Z404" s="1" t="n"/>
    </row>
    <row r="405">
      <c r="A405" s="1" t="n"/>
      <c r="B405" s="1" t="n"/>
      <c r="C405" s="1" t="n"/>
      <c r="D405" s="1" t="n"/>
      <c r="E405" s="1" t="n"/>
      <c r="F405" s="1" t="n"/>
      <c r="G405" s="1" t="n"/>
      <c r="H405" s="1" t="n"/>
      <c r="I405" s="1" t="n"/>
      <c r="J405" s="1" t="n"/>
      <c r="K405" s="1" t="n"/>
      <c r="L405" s="1" t="n"/>
      <c r="M405" s="1" t="n"/>
      <c r="N405" s="1" t="n"/>
      <c r="O405" s="1" t="n"/>
      <c r="P405" s="1" t="n"/>
      <c r="Q405" s="1" t="n"/>
      <c r="R405" s="1" t="n"/>
      <c r="S405" s="1" t="n"/>
      <c r="T405" s="1" t="n"/>
      <c r="U405" s="1" t="n"/>
      <c r="V405" s="1" t="n"/>
      <c r="W405" s="1" t="n"/>
      <c r="X405" s="1" t="n"/>
      <c r="Y405" s="1" t="n"/>
      <c r="Z405" s="1" t="n"/>
    </row>
    <row r="406">
      <c r="A406" s="1" t="n"/>
      <c r="B406" s="1" t="n"/>
      <c r="C406" s="1" t="n"/>
      <c r="D406" s="1" t="n"/>
      <c r="E406" s="1" t="n"/>
      <c r="F406" s="1" t="n"/>
      <c r="G406" s="1" t="n"/>
      <c r="H406" s="1" t="n"/>
      <c r="I406" s="1" t="n"/>
      <c r="J406" s="1" t="n"/>
      <c r="K406" s="1" t="n"/>
      <c r="L406" s="1" t="n"/>
      <c r="M406" s="1" t="n"/>
      <c r="N406" s="1" t="n"/>
      <c r="O406" s="1" t="n"/>
      <c r="P406" s="1" t="n"/>
      <c r="Q406" s="1" t="n"/>
      <c r="R406" s="1" t="n"/>
      <c r="S406" s="1" t="n"/>
      <c r="T406" s="1" t="n"/>
      <c r="U406" s="1" t="n"/>
      <c r="V406" s="1" t="n"/>
      <c r="W406" s="1" t="n"/>
      <c r="X406" s="1" t="n"/>
      <c r="Y406" s="1" t="n"/>
      <c r="Z406" s="1" t="n"/>
    </row>
    <row r="407">
      <c r="A407" s="1" t="n"/>
      <c r="B407" s="1" t="n"/>
      <c r="C407" s="1" t="n"/>
      <c r="D407" s="1" t="n"/>
      <c r="E407" s="1" t="n"/>
      <c r="F407" s="1" t="n"/>
      <c r="G407" s="1" t="n"/>
      <c r="H407" s="1" t="n"/>
      <c r="I407" s="1" t="n"/>
      <c r="J407" s="1" t="n"/>
      <c r="K407" s="1" t="n"/>
      <c r="L407" s="1" t="n"/>
      <c r="M407" s="1" t="n"/>
      <c r="N407" s="1" t="n"/>
      <c r="O407" s="1" t="n"/>
      <c r="P407" s="1" t="n"/>
      <c r="Q407" s="1" t="n"/>
      <c r="R407" s="1" t="n"/>
      <c r="S407" s="1" t="n"/>
      <c r="T407" s="1" t="n"/>
      <c r="U407" s="1" t="n"/>
      <c r="V407" s="1" t="n"/>
      <c r="W407" s="1" t="n"/>
      <c r="X407" s="1" t="n"/>
      <c r="Y407" s="1" t="n"/>
      <c r="Z407" s="1" t="n"/>
    </row>
    <row r="408">
      <c r="A408" s="1" t="n"/>
      <c r="B408" s="1" t="n"/>
      <c r="C408" s="1" t="n"/>
      <c r="D408" s="1" t="n"/>
      <c r="E408" s="1" t="n"/>
      <c r="F408" s="1" t="n"/>
      <c r="G408" s="1" t="n"/>
      <c r="H408" s="1" t="n"/>
      <c r="I408" s="1" t="n"/>
      <c r="J408" s="1" t="n"/>
      <c r="K408" s="1" t="n"/>
      <c r="L408" s="1" t="n"/>
      <c r="M408" s="1" t="n"/>
      <c r="N408" s="1" t="n"/>
      <c r="O408" s="1" t="n"/>
      <c r="P408" s="1" t="n"/>
      <c r="Q408" s="1" t="n"/>
      <c r="R408" s="1" t="n"/>
      <c r="S408" s="1" t="n"/>
      <c r="T408" s="1" t="n"/>
      <c r="U408" s="1" t="n"/>
      <c r="V408" s="1" t="n"/>
      <c r="W408" s="1" t="n"/>
      <c r="X408" s="1" t="n"/>
      <c r="Y408" s="1" t="n"/>
      <c r="Z408" s="1" t="n"/>
    </row>
    <row r="409">
      <c r="A409" s="1" t="n"/>
      <c r="B409" s="1" t="n"/>
      <c r="C409" s="1" t="n"/>
      <c r="D409" s="1" t="n"/>
      <c r="E409" s="1" t="n"/>
      <c r="F409" s="1" t="n"/>
      <c r="G409" s="1" t="n"/>
      <c r="H409" s="1" t="n"/>
      <c r="I409" s="1" t="n"/>
      <c r="J409" s="1" t="n"/>
      <c r="K409" s="1" t="n"/>
      <c r="L409" s="1" t="n"/>
      <c r="M409" s="1" t="n"/>
      <c r="N409" s="1" t="n"/>
      <c r="O409" s="1" t="n"/>
      <c r="P409" s="1" t="n"/>
      <c r="Q409" s="1" t="n"/>
      <c r="R409" s="1" t="n"/>
      <c r="S409" s="1" t="n"/>
      <c r="T409" s="1" t="n"/>
      <c r="U409" s="1" t="n"/>
      <c r="V409" s="1" t="n"/>
      <c r="W409" s="1" t="n"/>
      <c r="X409" s="1" t="n"/>
      <c r="Y409" s="1" t="n"/>
      <c r="Z409" s="1" t="n"/>
    </row>
    <row r="410">
      <c r="A410" s="1" t="n"/>
      <c r="B410" s="1" t="n"/>
      <c r="C410" s="1" t="n"/>
      <c r="D410" s="1" t="n"/>
      <c r="E410" s="1" t="n"/>
      <c r="F410" s="1" t="n"/>
      <c r="G410" s="1" t="n"/>
      <c r="H410" s="1" t="n"/>
      <c r="I410" s="1" t="n"/>
      <c r="J410" s="1" t="n"/>
      <c r="K410" s="1" t="n"/>
      <c r="L410" s="1" t="n"/>
      <c r="M410" s="1" t="n"/>
      <c r="N410" s="1" t="n"/>
      <c r="O410" s="1" t="n"/>
      <c r="P410" s="1" t="n"/>
      <c r="Q410" s="1" t="n"/>
      <c r="R410" s="1" t="n"/>
      <c r="S410" s="1" t="n"/>
      <c r="T410" s="1" t="n"/>
      <c r="U410" s="1" t="n"/>
      <c r="V410" s="1" t="n"/>
      <c r="W410" s="1" t="n"/>
      <c r="X410" s="1" t="n"/>
      <c r="Y410" s="1" t="n"/>
      <c r="Z410" s="1" t="n"/>
    </row>
    <row r="411">
      <c r="A411" s="1" t="n"/>
      <c r="B411" s="1" t="n"/>
      <c r="C411" s="1" t="n"/>
      <c r="D411" s="1" t="n"/>
      <c r="E411" s="1" t="n"/>
      <c r="F411" s="1" t="n"/>
      <c r="G411" s="1" t="n"/>
      <c r="H411" s="1" t="n"/>
      <c r="I411" s="1" t="n"/>
      <c r="J411" s="1" t="n"/>
      <c r="K411" s="1" t="n"/>
      <c r="L411" s="1" t="n"/>
      <c r="M411" s="1" t="n"/>
      <c r="N411" s="1" t="n"/>
      <c r="O411" s="1" t="n"/>
      <c r="P411" s="1" t="n"/>
      <c r="Q411" s="1" t="n"/>
      <c r="R411" s="1" t="n"/>
      <c r="S411" s="1" t="n"/>
      <c r="T411" s="1" t="n"/>
      <c r="U411" s="1" t="n"/>
      <c r="V411" s="1" t="n"/>
      <c r="W411" s="1" t="n"/>
      <c r="X411" s="1" t="n"/>
      <c r="Y411" s="1" t="n"/>
      <c r="Z411" s="1" t="n"/>
    </row>
    <row r="412">
      <c r="A412" s="1" t="n"/>
      <c r="B412" s="1" t="n"/>
      <c r="C412" s="1" t="n"/>
      <c r="D412" s="1" t="n"/>
      <c r="E412" s="1" t="n"/>
      <c r="F412" s="1" t="n"/>
      <c r="G412" s="1" t="n"/>
      <c r="H412" s="1" t="n"/>
      <c r="I412" s="1" t="n"/>
      <c r="J412" s="1" t="n"/>
      <c r="K412" s="1" t="n"/>
      <c r="L412" s="1" t="n"/>
      <c r="M412" s="1" t="n"/>
      <c r="N412" s="1" t="n"/>
      <c r="O412" s="1" t="n"/>
      <c r="P412" s="1" t="n"/>
      <c r="Q412" s="1" t="n"/>
      <c r="R412" s="1" t="n"/>
      <c r="S412" s="1" t="n"/>
      <c r="T412" s="1" t="n"/>
      <c r="U412" s="1" t="n"/>
      <c r="V412" s="1" t="n"/>
      <c r="W412" s="1" t="n"/>
      <c r="X412" s="1" t="n"/>
      <c r="Y412" s="1" t="n"/>
      <c r="Z412" s="1" t="n"/>
    </row>
    <row r="413">
      <c r="A413" s="1" t="n"/>
      <c r="B413" s="1" t="n"/>
      <c r="C413" s="1" t="n"/>
      <c r="D413" s="1" t="n"/>
      <c r="E413" s="1" t="n"/>
      <c r="F413" s="1" t="n"/>
      <c r="G413" s="1" t="n"/>
      <c r="H413" s="1" t="n"/>
      <c r="I413" s="1" t="n"/>
      <c r="J413" s="1" t="n"/>
      <c r="K413" s="1" t="n"/>
      <c r="L413" s="1" t="n"/>
      <c r="M413" s="1" t="n"/>
      <c r="N413" s="1" t="n"/>
      <c r="O413" s="1" t="n"/>
      <c r="P413" s="1" t="n"/>
      <c r="Q413" s="1" t="n"/>
      <c r="R413" s="1" t="n"/>
      <c r="S413" s="1" t="n"/>
      <c r="T413" s="1" t="n"/>
      <c r="U413" s="1" t="n"/>
      <c r="V413" s="1" t="n"/>
      <c r="W413" s="1" t="n"/>
      <c r="X413" s="1" t="n"/>
      <c r="Y413" s="1" t="n"/>
      <c r="Z413" s="1" t="n"/>
    </row>
    <row r="414">
      <c r="A414" s="1" t="n"/>
      <c r="B414" s="1" t="n"/>
      <c r="C414" s="1" t="n"/>
      <c r="D414" s="1" t="n"/>
      <c r="E414" s="1" t="n"/>
      <c r="F414" s="1" t="n"/>
      <c r="G414" s="1" t="n"/>
      <c r="H414" s="1" t="n"/>
      <c r="I414" s="1" t="n"/>
      <c r="J414" s="1" t="n"/>
      <c r="K414" s="1" t="n"/>
      <c r="L414" s="1" t="n"/>
      <c r="M414" s="1" t="n"/>
      <c r="N414" s="1" t="n"/>
      <c r="O414" s="1" t="n"/>
      <c r="P414" s="1" t="n"/>
      <c r="Q414" s="1" t="n"/>
      <c r="R414" s="1" t="n"/>
      <c r="S414" s="1" t="n"/>
      <c r="T414" s="1" t="n"/>
      <c r="U414" s="1" t="n"/>
      <c r="V414" s="1" t="n"/>
      <c r="W414" s="1" t="n"/>
      <c r="X414" s="1" t="n"/>
      <c r="Y414" s="1" t="n"/>
      <c r="Z414" s="1" t="n"/>
    </row>
    <row r="415">
      <c r="A415" s="1" t="n"/>
      <c r="B415" s="1" t="n"/>
      <c r="C415" s="1" t="n"/>
      <c r="D415" s="1" t="n"/>
      <c r="E415" s="1" t="n"/>
      <c r="F415" s="1" t="n"/>
      <c r="G415" s="1" t="n"/>
      <c r="H415" s="1" t="n"/>
      <c r="I415" s="1" t="n"/>
      <c r="J415" s="1" t="n"/>
      <c r="K415" s="1" t="n"/>
      <c r="L415" s="1" t="n"/>
      <c r="M415" s="1" t="n"/>
      <c r="N415" s="1" t="n"/>
      <c r="O415" s="1" t="n"/>
      <c r="P415" s="1" t="n"/>
      <c r="Q415" s="1" t="n"/>
      <c r="R415" s="1" t="n"/>
      <c r="S415" s="1" t="n"/>
      <c r="T415" s="1" t="n"/>
      <c r="U415" s="1" t="n"/>
      <c r="V415" s="1" t="n"/>
      <c r="W415" s="1" t="n"/>
      <c r="X415" s="1" t="n"/>
      <c r="Y415" s="1" t="n"/>
      <c r="Z415" s="1" t="n"/>
    </row>
    <row r="416">
      <c r="A416" s="1" t="n"/>
      <c r="B416" s="1" t="n"/>
      <c r="C416" s="1" t="n"/>
      <c r="D416" s="1" t="n"/>
      <c r="E416" s="1" t="n"/>
      <c r="F416" s="1" t="n"/>
      <c r="G416" s="1" t="n"/>
      <c r="H416" s="1" t="n"/>
      <c r="I416" s="1" t="n"/>
      <c r="J416" s="1" t="n"/>
      <c r="K416" s="1" t="n"/>
      <c r="L416" s="1" t="n"/>
      <c r="M416" s="1" t="n"/>
      <c r="N416" s="1" t="n"/>
      <c r="O416" s="1" t="n"/>
      <c r="P416" s="1" t="n"/>
      <c r="Q416" s="1" t="n"/>
      <c r="R416" s="1" t="n"/>
      <c r="S416" s="1" t="n"/>
      <c r="T416" s="1" t="n"/>
      <c r="U416" s="1" t="n"/>
      <c r="V416" s="1" t="n"/>
      <c r="W416" s="1" t="n"/>
      <c r="X416" s="1" t="n"/>
      <c r="Y416" s="1" t="n"/>
      <c r="Z416" s="1" t="n"/>
    </row>
    <row r="417">
      <c r="A417" s="1" t="n"/>
      <c r="B417" s="1" t="n"/>
      <c r="C417" s="1" t="n"/>
      <c r="D417" s="1" t="n"/>
      <c r="E417" s="1" t="n"/>
      <c r="F417" s="1" t="n"/>
      <c r="G417" s="1" t="n"/>
      <c r="H417" s="1" t="n"/>
      <c r="I417" s="1" t="n"/>
      <c r="J417" s="1" t="n"/>
      <c r="K417" s="1" t="n"/>
      <c r="L417" s="1" t="n"/>
      <c r="M417" s="1" t="n"/>
      <c r="N417" s="1" t="n"/>
      <c r="O417" s="1" t="n"/>
      <c r="P417" s="1" t="n"/>
      <c r="Q417" s="1" t="n"/>
      <c r="R417" s="1" t="n"/>
      <c r="S417" s="1" t="n"/>
      <c r="T417" s="1" t="n"/>
      <c r="U417" s="1" t="n"/>
      <c r="V417" s="1" t="n"/>
      <c r="W417" s="1" t="n"/>
      <c r="X417" s="1" t="n"/>
      <c r="Y417" s="1" t="n"/>
      <c r="Z417" s="1" t="n"/>
    </row>
    <row r="418">
      <c r="A418" s="1" t="n"/>
      <c r="B418" s="1" t="n"/>
      <c r="C418" s="1" t="n"/>
      <c r="D418" s="1" t="n"/>
      <c r="E418" s="1" t="n"/>
      <c r="F418" s="1" t="n"/>
      <c r="G418" s="1" t="n"/>
      <c r="H418" s="1" t="n"/>
      <c r="I418" s="1" t="n"/>
      <c r="J418" s="1" t="n"/>
      <c r="K418" s="1" t="n"/>
      <c r="L418" s="1" t="n"/>
      <c r="M418" s="1" t="n"/>
      <c r="N418" s="1" t="n"/>
      <c r="O418" s="1" t="n"/>
      <c r="P418" s="1" t="n"/>
      <c r="Q418" s="1" t="n"/>
      <c r="R418" s="1" t="n"/>
      <c r="S418" s="1" t="n"/>
      <c r="T418" s="1" t="n"/>
      <c r="U418" s="1" t="n"/>
      <c r="V418" s="1" t="n"/>
      <c r="W418" s="1" t="n"/>
      <c r="X418" s="1" t="n"/>
      <c r="Y418" s="1" t="n"/>
      <c r="Z418" s="1" t="n"/>
    </row>
    <row r="419">
      <c r="A419" s="1" t="n"/>
      <c r="B419" s="1" t="n"/>
      <c r="C419" s="1" t="n"/>
      <c r="D419" s="1" t="n"/>
      <c r="E419" s="1" t="n"/>
      <c r="F419" s="1" t="n"/>
      <c r="G419" s="1" t="n"/>
      <c r="H419" s="1" t="n"/>
      <c r="I419" s="1" t="n"/>
      <c r="J419" s="1" t="n"/>
      <c r="K419" s="1" t="n"/>
      <c r="L419" s="1" t="n"/>
      <c r="M419" s="1" t="n"/>
      <c r="N419" s="1" t="n"/>
      <c r="O419" s="1" t="n"/>
      <c r="P419" s="1" t="n"/>
      <c r="Q419" s="1" t="n"/>
      <c r="R419" s="1" t="n"/>
      <c r="S419" s="1" t="n"/>
      <c r="T419" s="1" t="n"/>
      <c r="U419" s="1" t="n"/>
      <c r="V419" s="1" t="n"/>
      <c r="W419" s="1" t="n"/>
      <c r="X419" s="1" t="n"/>
      <c r="Y419" s="1" t="n"/>
      <c r="Z419" s="1" t="n"/>
    </row>
    <row r="420">
      <c r="A420" s="1" t="n"/>
      <c r="B420" s="1" t="n"/>
      <c r="C420" s="1" t="n"/>
      <c r="D420" s="1" t="n"/>
      <c r="E420" s="1" t="n"/>
      <c r="F420" s="1" t="n"/>
      <c r="G420" s="1" t="n"/>
      <c r="H420" s="1" t="n"/>
      <c r="I420" s="1" t="n"/>
      <c r="J420" s="1" t="n"/>
      <c r="K420" s="1" t="n"/>
      <c r="L420" s="1" t="n"/>
      <c r="M420" s="1" t="n"/>
      <c r="N420" s="1" t="n"/>
      <c r="O420" s="1" t="n"/>
      <c r="P420" s="1" t="n"/>
      <c r="Q420" s="1" t="n"/>
      <c r="R420" s="1" t="n"/>
      <c r="S420" s="1" t="n"/>
      <c r="T420" s="1" t="n"/>
      <c r="U420" s="1" t="n"/>
      <c r="V420" s="1" t="n"/>
      <c r="W420" s="1" t="n"/>
      <c r="X420" s="1" t="n"/>
      <c r="Y420" s="1" t="n"/>
      <c r="Z420" s="1" t="n"/>
    </row>
    <row r="421">
      <c r="A421" s="1" t="n"/>
      <c r="B421" s="1" t="n"/>
      <c r="C421" s="1" t="n"/>
      <c r="D421" s="1" t="n"/>
      <c r="E421" s="1" t="n"/>
      <c r="F421" s="1" t="n"/>
      <c r="G421" s="1" t="n"/>
      <c r="H421" s="1" t="n"/>
      <c r="I421" s="1" t="n"/>
      <c r="J421" s="1" t="n"/>
      <c r="K421" s="1" t="n"/>
      <c r="L421" s="1" t="n"/>
      <c r="M421" s="1" t="n"/>
      <c r="N421" s="1" t="n"/>
      <c r="O421" s="1" t="n"/>
      <c r="P421" s="1" t="n"/>
      <c r="Q421" s="1" t="n"/>
      <c r="R421" s="1" t="n"/>
      <c r="S421" s="1" t="n"/>
      <c r="T421" s="1" t="n"/>
      <c r="U421" s="1" t="n"/>
      <c r="V421" s="1" t="n"/>
      <c r="W421" s="1" t="n"/>
      <c r="X421" s="1" t="n"/>
      <c r="Y421" s="1" t="n"/>
      <c r="Z421" s="1" t="n"/>
    </row>
    <row r="422">
      <c r="A422" s="1" t="n"/>
      <c r="B422" s="1" t="n"/>
      <c r="C422" s="1" t="n"/>
      <c r="D422" s="1" t="n"/>
      <c r="E422" s="1" t="n"/>
      <c r="F422" s="1" t="n"/>
      <c r="G422" s="1" t="n"/>
      <c r="H422" s="1" t="n"/>
      <c r="I422" s="1" t="n"/>
      <c r="J422" s="1" t="n"/>
      <c r="K422" s="1" t="n"/>
      <c r="L422" s="1" t="n"/>
      <c r="M422" s="1" t="n"/>
      <c r="N422" s="1" t="n"/>
      <c r="O422" s="1" t="n"/>
      <c r="P422" s="1" t="n"/>
      <c r="Q422" s="1" t="n"/>
      <c r="R422" s="1" t="n"/>
      <c r="S422" s="1" t="n"/>
      <c r="T422" s="1" t="n"/>
      <c r="U422" s="1" t="n"/>
      <c r="V422" s="1" t="n"/>
      <c r="W422" s="1" t="n"/>
      <c r="X422" s="1" t="n"/>
      <c r="Y422" s="1" t="n"/>
      <c r="Z422" s="1" t="n"/>
    </row>
    <row r="423">
      <c r="A423" s="1" t="n"/>
      <c r="B423" s="1" t="n"/>
      <c r="C423" s="1" t="n"/>
      <c r="D423" s="1" t="n"/>
      <c r="E423" s="1" t="n"/>
      <c r="F423" s="1" t="n"/>
      <c r="G423" s="1" t="n"/>
      <c r="H423" s="1" t="n"/>
      <c r="I423" s="1" t="n"/>
      <c r="J423" s="1" t="n"/>
      <c r="K423" s="1" t="n"/>
      <c r="L423" s="1" t="n"/>
      <c r="M423" s="1" t="n"/>
      <c r="N423" s="1" t="n"/>
      <c r="O423" s="1" t="n"/>
      <c r="P423" s="1" t="n"/>
      <c r="Q423" s="1" t="n"/>
      <c r="R423" s="1" t="n"/>
      <c r="S423" s="1" t="n"/>
      <c r="T423" s="1" t="n"/>
      <c r="U423" s="1" t="n"/>
      <c r="V423" s="1" t="n"/>
      <c r="W423" s="1" t="n"/>
      <c r="X423" s="1" t="n"/>
      <c r="Y423" s="1" t="n"/>
      <c r="Z423" s="1" t="n"/>
    </row>
    <row r="424">
      <c r="A424" s="1" t="n"/>
      <c r="B424" s="1" t="n"/>
      <c r="C424" s="1" t="n"/>
      <c r="D424" s="1" t="n"/>
      <c r="E424" s="1" t="n"/>
      <c r="F424" s="1" t="n"/>
      <c r="G424" s="1" t="n"/>
      <c r="H424" s="1" t="n"/>
      <c r="I424" s="1" t="n"/>
      <c r="J424" s="1" t="n"/>
      <c r="K424" s="1" t="n"/>
      <c r="L424" s="1" t="n"/>
      <c r="M424" s="1" t="n"/>
      <c r="N424" s="1" t="n"/>
      <c r="O424" s="1" t="n"/>
      <c r="P424" s="1" t="n"/>
      <c r="Q424" s="1" t="n"/>
      <c r="R424" s="1" t="n"/>
      <c r="S424" s="1" t="n"/>
      <c r="T424" s="1" t="n"/>
      <c r="U424" s="1" t="n"/>
      <c r="V424" s="1" t="n"/>
      <c r="W424" s="1" t="n"/>
      <c r="X424" s="1" t="n"/>
      <c r="Y424" s="1" t="n"/>
      <c r="Z424" s="1" t="n"/>
    </row>
    <row r="425">
      <c r="A425" s="1" t="n"/>
      <c r="B425" s="1" t="n"/>
      <c r="C425" s="1" t="n"/>
      <c r="D425" s="1" t="n"/>
      <c r="E425" s="1" t="n"/>
      <c r="F425" s="1" t="n"/>
      <c r="G425" s="1" t="n"/>
      <c r="H425" s="1" t="n"/>
      <c r="I425" s="1" t="n"/>
      <c r="J425" s="1" t="n"/>
      <c r="K425" s="1" t="n"/>
      <c r="L425" s="1" t="n"/>
      <c r="M425" s="1" t="n"/>
      <c r="N425" s="1" t="n"/>
      <c r="O425" s="1" t="n"/>
      <c r="P425" s="1" t="n"/>
      <c r="Q425" s="1" t="n"/>
      <c r="R425" s="1" t="n"/>
      <c r="S425" s="1" t="n"/>
      <c r="T425" s="1" t="n"/>
      <c r="U425" s="1" t="n"/>
      <c r="V425" s="1" t="n"/>
      <c r="W425" s="1" t="n"/>
      <c r="X425" s="1" t="n"/>
      <c r="Y425" s="1" t="n"/>
      <c r="Z425" s="1" t="n"/>
    </row>
    <row r="426">
      <c r="A426" s="1" t="n"/>
      <c r="B426" s="1" t="n"/>
      <c r="C426" s="1" t="n"/>
      <c r="D426" s="1" t="n"/>
      <c r="E426" s="1" t="n"/>
      <c r="F426" s="1" t="n"/>
      <c r="G426" s="1" t="n"/>
      <c r="H426" s="1" t="n"/>
      <c r="I426" s="1" t="n"/>
      <c r="J426" s="1" t="n"/>
      <c r="K426" s="1" t="n"/>
      <c r="L426" s="1" t="n"/>
      <c r="M426" s="1" t="n"/>
      <c r="N426" s="1" t="n"/>
      <c r="O426" s="1" t="n"/>
      <c r="P426" s="1" t="n"/>
      <c r="Q426" s="1" t="n"/>
      <c r="R426" s="1" t="n"/>
      <c r="S426" s="1" t="n"/>
      <c r="T426" s="1" t="n"/>
      <c r="U426" s="1" t="n"/>
      <c r="V426" s="1" t="n"/>
      <c r="W426" s="1" t="n"/>
      <c r="X426" s="1" t="n"/>
      <c r="Y426" s="1" t="n"/>
      <c r="Z426" s="1" t="n"/>
    </row>
    <row r="427">
      <c r="A427" s="1" t="n"/>
      <c r="B427" s="1" t="n"/>
      <c r="C427" s="1" t="n"/>
      <c r="D427" s="1" t="n"/>
      <c r="E427" s="1" t="n"/>
      <c r="F427" s="1" t="n"/>
      <c r="G427" s="1" t="n"/>
      <c r="H427" s="1" t="n"/>
      <c r="I427" s="1" t="n"/>
      <c r="J427" s="1" t="n"/>
      <c r="K427" s="1" t="n"/>
      <c r="L427" s="1" t="n"/>
      <c r="M427" s="1" t="n"/>
      <c r="N427" s="1" t="n"/>
      <c r="O427" s="1" t="n"/>
      <c r="P427" s="1" t="n"/>
      <c r="Q427" s="1" t="n"/>
      <c r="R427" s="1" t="n"/>
      <c r="S427" s="1" t="n"/>
      <c r="T427" s="1" t="n"/>
      <c r="U427" s="1" t="n"/>
      <c r="V427" s="1" t="n"/>
      <c r="W427" s="1" t="n"/>
      <c r="X427" s="1" t="n"/>
      <c r="Y427" s="1" t="n"/>
      <c r="Z427" s="1" t="n"/>
    </row>
    <row r="428">
      <c r="A428" s="1" t="n"/>
      <c r="B428" s="1" t="n"/>
      <c r="C428" s="1" t="n"/>
      <c r="D428" s="1" t="n"/>
      <c r="E428" s="1" t="n"/>
      <c r="F428" s="1" t="n"/>
      <c r="G428" s="1" t="n"/>
      <c r="H428" s="1" t="n"/>
      <c r="I428" s="1" t="n"/>
      <c r="J428" s="1" t="n"/>
      <c r="K428" s="1" t="n"/>
      <c r="L428" s="1" t="n"/>
      <c r="M428" s="1" t="n"/>
      <c r="N428" s="1" t="n"/>
      <c r="O428" s="1" t="n"/>
      <c r="P428" s="1" t="n"/>
      <c r="Q428" s="1" t="n"/>
      <c r="R428" s="1" t="n"/>
      <c r="S428" s="1" t="n"/>
      <c r="T428" s="1" t="n"/>
      <c r="U428" s="1" t="n"/>
      <c r="V428" s="1" t="n"/>
      <c r="W428" s="1" t="n"/>
      <c r="X428" s="1" t="n"/>
      <c r="Y428" s="1" t="n"/>
      <c r="Z428" s="1" t="n"/>
    </row>
    <row r="429">
      <c r="A429" s="1" t="n"/>
      <c r="B429" s="1" t="n"/>
      <c r="C429" s="1" t="n"/>
      <c r="D429" s="1" t="n"/>
      <c r="E429" s="1" t="n"/>
      <c r="F429" s="1" t="n"/>
      <c r="G429" s="1" t="n"/>
      <c r="H429" s="1" t="n"/>
      <c r="I429" s="1" t="n"/>
      <c r="J429" s="1" t="n"/>
      <c r="K429" s="1" t="n"/>
      <c r="L429" s="1" t="n"/>
      <c r="M429" s="1" t="n"/>
      <c r="N429" s="1" t="n"/>
      <c r="O429" s="1" t="n"/>
      <c r="P429" s="1" t="n"/>
      <c r="Q429" s="1" t="n"/>
      <c r="R429" s="1" t="n"/>
      <c r="S429" s="1" t="n"/>
      <c r="T429" s="1" t="n"/>
      <c r="U429" s="1" t="n"/>
      <c r="V429" s="1" t="n"/>
      <c r="W429" s="1" t="n"/>
      <c r="X429" s="1" t="n"/>
      <c r="Y429" s="1" t="n"/>
      <c r="Z429" s="1" t="n"/>
    </row>
    <row r="430">
      <c r="A430" s="1" t="n"/>
      <c r="B430" s="1" t="n"/>
      <c r="C430" s="1" t="n"/>
      <c r="D430" s="1" t="n"/>
      <c r="E430" s="1" t="n"/>
      <c r="F430" s="1" t="n"/>
      <c r="G430" s="1" t="n"/>
      <c r="H430" s="1" t="n"/>
      <c r="I430" s="1" t="n"/>
      <c r="J430" s="1" t="n"/>
      <c r="K430" s="1" t="n"/>
      <c r="L430" s="1" t="n"/>
      <c r="M430" s="1" t="n"/>
      <c r="N430" s="1" t="n"/>
      <c r="O430" s="1" t="n"/>
      <c r="P430" s="1" t="n"/>
      <c r="Q430" s="1" t="n"/>
      <c r="R430" s="1" t="n"/>
      <c r="S430" s="1" t="n"/>
      <c r="T430" s="1" t="n"/>
      <c r="U430" s="1" t="n"/>
      <c r="V430" s="1" t="n"/>
      <c r="W430" s="1" t="n"/>
      <c r="X430" s="1" t="n"/>
      <c r="Y430" s="1" t="n"/>
      <c r="Z430" s="1" t="n"/>
    </row>
    <row r="431">
      <c r="A431" s="1" t="n"/>
      <c r="B431" s="1" t="n"/>
      <c r="C431" s="1" t="n"/>
      <c r="D431" s="1" t="n"/>
      <c r="E431" s="1" t="n"/>
      <c r="F431" s="1" t="n"/>
      <c r="G431" s="1" t="n"/>
      <c r="H431" s="1" t="n"/>
      <c r="I431" s="1" t="n"/>
      <c r="J431" s="1" t="n"/>
      <c r="K431" s="1" t="n"/>
      <c r="L431" s="1" t="n"/>
      <c r="M431" s="1" t="n"/>
      <c r="N431" s="1" t="n"/>
      <c r="O431" s="1" t="n"/>
      <c r="P431" s="1" t="n"/>
      <c r="Q431" s="1" t="n"/>
      <c r="R431" s="1" t="n"/>
      <c r="S431" s="1" t="n"/>
      <c r="T431" s="1" t="n"/>
      <c r="U431" s="1" t="n"/>
      <c r="V431" s="1" t="n"/>
      <c r="W431" s="1" t="n"/>
      <c r="X431" s="1" t="n"/>
      <c r="Y431" s="1" t="n"/>
      <c r="Z431" s="1" t="n"/>
    </row>
    <row r="432">
      <c r="A432" s="1" t="n"/>
      <c r="B432" s="1" t="n"/>
      <c r="C432" s="1" t="n"/>
      <c r="D432" s="1" t="n"/>
      <c r="E432" s="1" t="n"/>
      <c r="F432" s="1" t="n"/>
      <c r="G432" s="1" t="n"/>
      <c r="H432" s="1" t="n"/>
      <c r="I432" s="1" t="n"/>
      <c r="J432" s="1" t="n"/>
      <c r="K432" s="1" t="n"/>
      <c r="L432" s="1" t="n"/>
      <c r="M432" s="1" t="n"/>
      <c r="N432" s="1" t="n"/>
      <c r="O432" s="1" t="n"/>
      <c r="P432" s="1" t="n"/>
      <c r="Q432" s="1" t="n"/>
      <c r="R432" s="1" t="n"/>
      <c r="S432" s="1" t="n"/>
      <c r="T432" s="1" t="n"/>
      <c r="U432" s="1" t="n"/>
      <c r="V432" s="1" t="n"/>
      <c r="W432" s="1" t="n"/>
      <c r="X432" s="1" t="n"/>
      <c r="Y432" s="1" t="n"/>
      <c r="Z432" s="1" t="n"/>
    </row>
    <row r="433">
      <c r="A433" s="1" t="n"/>
      <c r="B433" s="1" t="n"/>
      <c r="C433" s="1" t="n"/>
      <c r="D433" s="1" t="n"/>
      <c r="E433" s="1" t="n"/>
      <c r="F433" s="1" t="n"/>
      <c r="G433" s="1" t="n"/>
      <c r="H433" s="1" t="n"/>
      <c r="I433" s="1" t="n"/>
      <c r="J433" s="1" t="n"/>
      <c r="K433" s="1" t="n"/>
      <c r="L433" s="1" t="n"/>
      <c r="M433" s="1" t="n"/>
      <c r="N433" s="1" t="n"/>
      <c r="O433" s="1" t="n"/>
      <c r="P433" s="1" t="n"/>
      <c r="Q433" s="1" t="n"/>
      <c r="R433" s="1" t="n"/>
      <c r="S433" s="1" t="n"/>
      <c r="T433" s="1" t="n"/>
      <c r="U433" s="1" t="n"/>
      <c r="V433" s="1" t="n"/>
      <c r="W433" s="1" t="n"/>
      <c r="X433" s="1" t="n"/>
      <c r="Y433" s="1" t="n"/>
      <c r="Z433" s="1" t="n"/>
    </row>
    <row r="434">
      <c r="A434" s="1" t="n"/>
      <c r="B434" s="1" t="n"/>
      <c r="C434" s="1" t="n"/>
      <c r="D434" s="1" t="n"/>
      <c r="E434" s="1" t="n"/>
      <c r="F434" s="1" t="n"/>
      <c r="G434" s="1" t="n"/>
      <c r="H434" s="1" t="n"/>
      <c r="I434" s="1" t="n"/>
      <c r="J434" s="1" t="n"/>
      <c r="K434" s="1" t="n"/>
      <c r="L434" s="1" t="n"/>
      <c r="M434" s="1" t="n"/>
      <c r="N434" s="1" t="n"/>
      <c r="O434" s="1" t="n"/>
      <c r="P434" s="1" t="n"/>
      <c r="Q434" s="1" t="n"/>
      <c r="R434" s="1" t="n"/>
      <c r="S434" s="1" t="n"/>
      <c r="T434" s="1" t="n"/>
      <c r="U434" s="1" t="n"/>
      <c r="V434" s="1" t="n"/>
      <c r="W434" s="1" t="n"/>
      <c r="X434" s="1" t="n"/>
      <c r="Y434" s="1" t="n"/>
      <c r="Z434" s="1" t="n"/>
    </row>
    <row r="435">
      <c r="A435" s="1" t="n"/>
      <c r="B435" s="1" t="n"/>
      <c r="C435" s="1" t="n"/>
      <c r="D435" s="1" t="n"/>
      <c r="E435" s="1" t="n"/>
      <c r="F435" s="1" t="n"/>
      <c r="G435" s="1" t="n"/>
      <c r="H435" s="1" t="n"/>
      <c r="I435" s="1" t="n"/>
      <c r="J435" s="1" t="n"/>
      <c r="K435" s="1" t="n"/>
      <c r="L435" s="1" t="n"/>
      <c r="M435" s="1" t="n"/>
      <c r="N435" s="1" t="n"/>
      <c r="O435" s="1" t="n"/>
      <c r="P435" s="1" t="n"/>
      <c r="Q435" s="1" t="n"/>
      <c r="R435" s="1" t="n"/>
      <c r="S435" s="1" t="n"/>
      <c r="T435" s="1" t="n"/>
      <c r="U435" s="1" t="n"/>
      <c r="V435" s="1" t="n"/>
      <c r="W435" s="1" t="n"/>
      <c r="X435" s="1" t="n"/>
      <c r="Y435" s="1" t="n"/>
      <c r="Z435" s="1" t="n"/>
    </row>
    <row r="436">
      <c r="A436" s="1" t="n"/>
      <c r="B436" s="1" t="n"/>
      <c r="C436" s="1" t="n"/>
      <c r="D436" s="1" t="n"/>
      <c r="E436" s="1" t="n"/>
      <c r="F436" s="1" t="n"/>
      <c r="G436" s="1" t="n"/>
      <c r="H436" s="1" t="n"/>
      <c r="I436" s="1" t="n"/>
      <c r="J436" s="1" t="n"/>
      <c r="K436" s="1" t="n"/>
      <c r="L436" s="1" t="n"/>
      <c r="M436" s="1" t="n"/>
      <c r="N436" s="1" t="n"/>
      <c r="O436" s="1" t="n"/>
      <c r="P436" s="1" t="n"/>
      <c r="Q436" s="1" t="n"/>
      <c r="R436" s="1" t="n"/>
      <c r="S436" s="1" t="n"/>
      <c r="T436" s="1" t="n"/>
      <c r="U436" s="1" t="n"/>
      <c r="V436" s="1" t="n"/>
      <c r="W436" s="1" t="n"/>
      <c r="X436" s="1" t="n"/>
      <c r="Y436" s="1" t="n"/>
      <c r="Z436" s="1" t="n"/>
    </row>
    <row r="437">
      <c r="A437" s="1" t="n"/>
      <c r="B437" s="1" t="n"/>
      <c r="C437" s="1" t="n"/>
      <c r="D437" s="1" t="n"/>
      <c r="E437" s="1" t="n"/>
      <c r="F437" s="1" t="n"/>
      <c r="G437" s="1" t="n"/>
      <c r="H437" s="1" t="n"/>
      <c r="I437" s="1" t="n"/>
      <c r="J437" s="1" t="n"/>
      <c r="K437" s="1" t="n"/>
      <c r="L437" s="1" t="n"/>
      <c r="M437" s="1" t="n"/>
      <c r="N437" s="1" t="n"/>
      <c r="O437" s="1" t="n"/>
      <c r="P437" s="1" t="n"/>
      <c r="Q437" s="1" t="n"/>
      <c r="R437" s="1" t="n"/>
      <c r="S437" s="1" t="n"/>
      <c r="T437" s="1" t="n"/>
      <c r="U437" s="1" t="n"/>
      <c r="V437" s="1" t="n"/>
      <c r="W437" s="1" t="n"/>
      <c r="X437" s="1" t="n"/>
      <c r="Y437" s="1" t="n"/>
      <c r="Z437" s="1" t="n"/>
    </row>
    <row r="438">
      <c r="A438" s="1" t="n"/>
      <c r="B438" s="1" t="n"/>
      <c r="C438" s="1" t="n"/>
      <c r="D438" s="1" t="n"/>
      <c r="E438" s="1" t="n"/>
      <c r="F438" s="1" t="n"/>
      <c r="G438" s="1" t="n"/>
      <c r="H438" s="1" t="n"/>
      <c r="I438" s="1" t="n"/>
      <c r="J438" s="1" t="n"/>
      <c r="K438" s="1" t="n"/>
      <c r="L438" s="1" t="n"/>
      <c r="M438" s="1" t="n"/>
      <c r="N438" s="1" t="n"/>
      <c r="O438" s="1" t="n"/>
      <c r="P438" s="1" t="n"/>
      <c r="Q438" s="1" t="n"/>
      <c r="R438" s="1" t="n"/>
      <c r="S438" s="1" t="n"/>
      <c r="T438" s="1" t="n"/>
      <c r="U438" s="1" t="n"/>
      <c r="V438" s="1" t="n"/>
      <c r="W438" s="1" t="n"/>
      <c r="X438" s="1" t="n"/>
      <c r="Y438" s="1" t="n"/>
      <c r="Z438" s="1" t="n"/>
    </row>
    <row r="439">
      <c r="A439" s="1" t="n"/>
      <c r="B439" s="1" t="n"/>
      <c r="C439" s="1" t="n"/>
      <c r="D439" s="1" t="n"/>
      <c r="E439" s="1" t="n"/>
      <c r="F439" s="1" t="n"/>
      <c r="G439" s="1" t="n"/>
      <c r="H439" s="1" t="n"/>
      <c r="I439" s="1" t="n"/>
      <c r="J439" s="1" t="n"/>
      <c r="K439" s="1" t="n"/>
      <c r="L439" s="1" t="n"/>
      <c r="M439" s="1" t="n"/>
      <c r="N439" s="1" t="n"/>
      <c r="O439" s="1" t="n"/>
      <c r="P439" s="1" t="n"/>
      <c r="Q439" s="1" t="n"/>
      <c r="R439" s="1" t="n"/>
      <c r="S439" s="1" t="n"/>
      <c r="T439" s="1" t="n"/>
      <c r="U439" s="1" t="n"/>
      <c r="V439" s="1" t="n"/>
      <c r="W439" s="1" t="n"/>
      <c r="X439" s="1" t="n"/>
      <c r="Y439" s="1" t="n"/>
      <c r="Z439" s="1" t="n"/>
    </row>
    <row r="440">
      <c r="A440" s="1" t="n"/>
      <c r="B440" s="1" t="n"/>
      <c r="C440" s="1" t="n"/>
      <c r="D440" s="1" t="n"/>
      <c r="E440" s="1" t="n"/>
      <c r="F440" s="1" t="n"/>
      <c r="G440" s="1" t="n"/>
      <c r="H440" s="1" t="n"/>
      <c r="I440" s="1" t="n"/>
      <c r="J440" s="1" t="n"/>
      <c r="K440" s="1" t="n"/>
      <c r="L440" s="1" t="n"/>
      <c r="M440" s="1" t="n"/>
      <c r="N440" s="1" t="n"/>
      <c r="O440" s="1" t="n"/>
      <c r="P440" s="1" t="n"/>
      <c r="Q440" s="1" t="n"/>
      <c r="R440" s="1" t="n"/>
      <c r="S440" s="1" t="n"/>
      <c r="T440" s="1" t="n"/>
      <c r="U440" s="1" t="n"/>
      <c r="V440" s="1" t="n"/>
      <c r="W440" s="1" t="n"/>
      <c r="X440" s="1" t="n"/>
      <c r="Y440" s="1" t="n"/>
      <c r="Z440" s="1" t="n"/>
    </row>
    <row r="441">
      <c r="A441" s="1" t="n"/>
      <c r="B441" s="1" t="n"/>
      <c r="C441" s="1" t="n"/>
      <c r="D441" s="1" t="n"/>
      <c r="E441" s="1" t="n"/>
      <c r="F441" s="1" t="n"/>
      <c r="G441" s="1" t="n"/>
      <c r="H441" s="1" t="n"/>
      <c r="I441" s="1" t="n"/>
      <c r="J441" s="1" t="n"/>
      <c r="K441" s="1" t="n"/>
      <c r="L441" s="1" t="n"/>
      <c r="M441" s="1" t="n"/>
      <c r="N441" s="1" t="n"/>
      <c r="O441" s="1" t="n"/>
      <c r="P441" s="1" t="n"/>
      <c r="Q441" s="1" t="n"/>
      <c r="R441" s="1" t="n"/>
      <c r="S441" s="1" t="n"/>
      <c r="T441" s="1" t="n"/>
      <c r="U441" s="1" t="n"/>
      <c r="V441" s="1" t="n"/>
      <c r="W441" s="1" t="n"/>
      <c r="X441" s="1" t="n"/>
      <c r="Y441" s="1" t="n"/>
      <c r="Z441" s="1" t="n"/>
    </row>
    <row r="442">
      <c r="A442" s="1" t="n"/>
      <c r="B442" s="1" t="n"/>
      <c r="C442" s="1" t="n"/>
      <c r="D442" s="1" t="n"/>
      <c r="E442" s="1" t="n"/>
      <c r="F442" s="1" t="n"/>
      <c r="G442" s="1" t="n"/>
      <c r="H442" s="1" t="n"/>
      <c r="I442" s="1" t="n"/>
      <c r="J442" s="1" t="n"/>
      <c r="K442" s="1" t="n"/>
      <c r="L442" s="1" t="n"/>
      <c r="M442" s="1" t="n"/>
      <c r="N442" s="1" t="n"/>
      <c r="O442" s="1" t="n"/>
      <c r="P442" s="1" t="n"/>
      <c r="Q442" s="1" t="n"/>
      <c r="R442" s="1" t="n"/>
      <c r="S442" s="1" t="n"/>
      <c r="T442" s="1" t="n"/>
      <c r="U442" s="1" t="n"/>
      <c r="V442" s="1" t="n"/>
      <c r="W442" s="1" t="n"/>
      <c r="X442" s="1" t="n"/>
      <c r="Y442" s="1" t="n"/>
      <c r="Z442" s="1" t="n"/>
    </row>
    <row r="443">
      <c r="A443" s="1" t="n"/>
      <c r="B443" s="1" t="n"/>
      <c r="C443" s="1" t="n"/>
      <c r="D443" s="1" t="n"/>
      <c r="E443" s="1" t="n"/>
      <c r="F443" s="1" t="n"/>
      <c r="G443" s="1" t="n"/>
      <c r="H443" s="1" t="n"/>
      <c r="I443" s="1" t="n"/>
      <c r="J443" s="1" t="n"/>
      <c r="K443" s="1" t="n"/>
      <c r="L443" s="1" t="n"/>
      <c r="M443" s="1" t="n"/>
      <c r="N443" s="1" t="n"/>
      <c r="O443" s="1" t="n"/>
      <c r="P443" s="1" t="n"/>
      <c r="Q443" s="1" t="n"/>
      <c r="R443" s="1" t="n"/>
      <c r="S443" s="1" t="n"/>
      <c r="T443" s="1" t="n"/>
      <c r="U443" s="1" t="n"/>
      <c r="V443" s="1" t="n"/>
      <c r="W443" s="1" t="n"/>
      <c r="X443" s="1" t="n"/>
      <c r="Y443" s="1" t="n"/>
      <c r="Z443" s="1" t="n"/>
    </row>
    <row r="444">
      <c r="A444" s="1" t="n"/>
      <c r="B444" s="1" t="n"/>
      <c r="C444" s="1" t="n"/>
      <c r="D444" s="1" t="n"/>
      <c r="E444" s="1" t="n"/>
      <c r="F444" s="1" t="n"/>
      <c r="G444" s="1" t="n"/>
      <c r="H444" s="1" t="n"/>
      <c r="I444" s="1" t="n"/>
      <c r="J444" s="1" t="n"/>
      <c r="K444" s="1" t="n"/>
      <c r="L444" s="1" t="n"/>
      <c r="M444" s="1" t="n"/>
      <c r="N444" s="1" t="n"/>
      <c r="O444" s="1" t="n"/>
      <c r="P444" s="1" t="n"/>
      <c r="Q444" s="1" t="n"/>
      <c r="R444" s="1" t="n"/>
      <c r="S444" s="1" t="n"/>
      <c r="T444" s="1" t="n"/>
      <c r="U444" s="1" t="n"/>
      <c r="V444" s="1" t="n"/>
      <c r="W444" s="1" t="n"/>
      <c r="X444" s="1" t="n"/>
      <c r="Y444" s="1" t="n"/>
      <c r="Z444" s="1" t="n"/>
    </row>
    <row r="445">
      <c r="A445" s="1" t="n"/>
      <c r="B445" s="1" t="n"/>
      <c r="C445" s="1" t="n"/>
      <c r="D445" s="1" t="n"/>
      <c r="E445" s="1" t="n"/>
      <c r="F445" s="1" t="n"/>
      <c r="G445" s="1" t="n"/>
      <c r="H445" s="1" t="n"/>
      <c r="I445" s="1" t="n"/>
      <c r="J445" s="1" t="n"/>
      <c r="K445" s="1" t="n"/>
      <c r="L445" s="1" t="n"/>
      <c r="M445" s="1" t="n"/>
      <c r="N445" s="1" t="n"/>
      <c r="O445" s="1" t="n"/>
      <c r="P445" s="1" t="n"/>
      <c r="Q445" s="1" t="n"/>
      <c r="R445" s="1" t="n"/>
      <c r="S445" s="1" t="n"/>
      <c r="T445" s="1" t="n"/>
      <c r="U445" s="1" t="n"/>
      <c r="V445" s="1" t="n"/>
      <c r="W445" s="1" t="n"/>
      <c r="X445" s="1" t="n"/>
      <c r="Y445" s="1" t="n"/>
      <c r="Z445" s="1" t="n"/>
    </row>
    <row r="446">
      <c r="A446" s="1" t="n"/>
      <c r="B446" s="1" t="n"/>
      <c r="C446" s="1" t="n"/>
      <c r="D446" s="1" t="n"/>
      <c r="E446" s="1" t="n"/>
      <c r="F446" s="1" t="n"/>
      <c r="G446" s="1" t="n"/>
      <c r="H446" s="1" t="n"/>
      <c r="I446" s="1" t="n"/>
      <c r="J446" s="1" t="n"/>
      <c r="K446" s="1" t="n"/>
      <c r="L446" s="1" t="n"/>
      <c r="M446" s="1" t="n"/>
      <c r="N446" s="1" t="n"/>
      <c r="O446" s="1" t="n"/>
      <c r="P446" s="1" t="n"/>
      <c r="Q446" s="1" t="n"/>
      <c r="R446" s="1" t="n"/>
      <c r="S446" s="1" t="n"/>
      <c r="T446" s="1" t="n"/>
      <c r="U446" s="1" t="n"/>
      <c r="V446" s="1" t="n"/>
      <c r="W446" s="1" t="n"/>
      <c r="X446" s="1" t="n"/>
      <c r="Y446" s="1" t="n"/>
      <c r="Z446" s="1" t="n"/>
    </row>
    <row r="447">
      <c r="A447" s="1" t="n"/>
      <c r="B447" s="1" t="n"/>
      <c r="C447" s="1" t="n"/>
      <c r="D447" s="1" t="n"/>
      <c r="E447" s="1" t="n"/>
      <c r="F447" s="1" t="n"/>
      <c r="G447" s="1" t="n"/>
      <c r="H447" s="1" t="n"/>
      <c r="I447" s="1" t="n"/>
      <c r="J447" s="1" t="n"/>
      <c r="K447" s="1" t="n"/>
      <c r="L447" s="1" t="n"/>
      <c r="M447" s="1" t="n"/>
      <c r="N447" s="1" t="n"/>
      <c r="O447" s="1" t="n"/>
      <c r="P447" s="1" t="n"/>
      <c r="Q447" s="1" t="n"/>
      <c r="R447" s="1" t="n"/>
      <c r="S447" s="1" t="n"/>
      <c r="T447" s="1" t="n"/>
      <c r="U447" s="1" t="n"/>
      <c r="V447" s="1" t="n"/>
      <c r="W447" s="1" t="n"/>
      <c r="X447" s="1" t="n"/>
      <c r="Y447" s="1" t="n"/>
      <c r="Z447" s="1" t="n"/>
    </row>
    <row r="448">
      <c r="A448" s="1" t="n"/>
      <c r="B448" s="1" t="n"/>
      <c r="C448" s="1" t="n"/>
      <c r="D448" s="1" t="n"/>
      <c r="E448" s="1" t="n"/>
      <c r="F448" s="1" t="n"/>
      <c r="G448" s="1" t="n"/>
      <c r="H448" s="1" t="n"/>
      <c r="I448" s="1" t="n"/>
      <c r="J448" s="1" t="n"/>
      <c r="K448" s="1" t="n"/>
      <c r="L448" s="1" t="n"/>
      <c r="M448" s="1" t="n"/>
      <c r="N448" s="1" t="n"/>
      <c r="O448" s="1" t="n"/>
      <c r="P448" s="1" t="n"/>
      <c r="Q448" s="1" t="n"/>
      <c r="R448" s="1" t="n"/>
      <c r="S448" s="1" t="n"/>
      <c r="T448" s="1" t="n"/>
      <c r="U448" s="1" t="n"/>
      <c r="V448" s="1" t="n"/>
      <c r="W448" s="1" t="n"/>
      <c r="X448" s="1" t="n"/>
      <c r="Y448" s="1" t="n"/>
      <c r="Z448" s="1" t="n"/>
    </row>
    <row r="449">
      <c r="A449" s="1" t="n"/>
      <c r="B449" s="1" t="n"/>
      <c r="C449" s="1" t="n"/>
      <c r="D449" s="1" t="n"/>
      <c r="E449" s="1" t="n"/>
      <c r="F449" s="1" t="n"/>
      <c r="G449" s="1" t="n"/>
      <c r="H449" s="1" t="n"/>
      <c r="I449" s="1" t="n"/>
      <c r="J449" s="1" t="n"/>
      <c r="K449" s="1" t="n"/>
      <c r="L449" s="1" t="n"/>
      <c r="M449" s="1" t="n"/>
      <c r="N449" s="1" t="n"/>
      <c r="O449" s="1" t="n"/>
      <c r="P449" s="1" t="n"/>
      <c r="Q449" s="1" t="n"/>
      <c r="R449" s="1" t="n"/>
      <c r="S449" s="1" t="n"/>
      <c r="T449" s="1" t="n"/>
      <c r="U449" s="1" t="n"/>
      <c r="V449" s="1" t="n"/>
      <c r="W449" s="1" t="n"/>
      <c r="X449" s="1" t="n"/>
      <c r="Y449" s="1" t="n"/>
      <c r="Z449" s="1" t="n"/>
    </row>
    <row r="450">
      <c r="A450" s="1" t="n"/>
      <c r="B450" s="1" t="n"/>
      <c r="C450" s="1" t="n"/>
      <c r="D450" s="1" t="n"/>
      <c r="E450" s="1" t="n"/>
      <c r="F450" s="1" t="n"/>
      <c r="G450" s="1" t="n"/>
      <c r="H450" s="1" t="n"/>
      <c r="I450" s="1" t="n"/>
      <c r="J450" s="1" t="n"/>
      <c r="K450" s="1" t="n"/>
      <c r="L450" s="1" t="n"/>
      <c r="M450" s="1" t="n"/>
      <c r="N450" s="1" t="n"/>
      <c r="O450" s="1" t="n"/>
      <c r="P450" s="1" t="n"/>
      <c r="Q450" s="1" t="n"/>
      <c r="R450" s="1" t="n"/>
      <c r="S450" s="1" t="n"/>
      <c r="T450" s="1" t="n"/>
      <c r="U450" s="1" t="n"/>
      <c r="V450" s="1" t="n"/>
      <c r="W450" s="1" t="n"/>
      <c r="X450" s="1" t="n"/>
      <c r="Y450" s="1" t="n"/>
      <c r="Z450" s="1" t="n"/>
    </row>
    <row r="451">
      <c r="A451" s="1" t="n"/>
      <c r="B451" s="1" t="n"/>
      <c r="C451" s="1" t="n"/>
      <c r="D451" s="1" t="n"/>
      <c r="E451" s="1" t="n"/>
      <c r="F451" s="1" t="n"/>
      <c r="G451" s="1" t="n"/>
      <c r="H451" s="1" t="n"/>
      <c r="I451" s="1" t="n"/>
      <c r="J451" s="1" t="n"/>
      <c r="K451" s="1" t="n"/>
      <c r="L451" s="1" t="n"/>
      <c r="M451" s="1" t="n"/>
      <c r="N451" s="1" t="n"/>
      <c r="O451" s="1" t="n"/>
      <c r="P451" s="1" t="n"/>
      <c r="Q451" s="1" t="n"/>
      <c r="R451" s="1" t="n"/>
      <c r="S451" s="1" t="n"/>
      <c r="T451" s="1" t="n"/>
      <c r="U451" s="1" t="n"/>
      <c r="V451" s="1" t="n"/>
      <c r="W451" s="1" t="n"/>
      <c r="X451" s="1" t="n"/>
      <c r="Y451" s="1" t="n"/>
      <c r="Z451" s="1" t="n"/>
    </row>
    <row r="452">
      <c r="A452" s="1" t="n"/>
      <c r="B452" s="1" t="n"/>
      <c r="C452" s="1" t="n"/>
      <c r="D452" s="1" t="n"/>
      <c r="E452" s="1" t="n"/>
      <c r="F452" s="1" t="n"/>
      <c r="G452" s="1" t="n"/>
      <c r="H452" s="1" t="n"/>
      <c r="I452" s="1" t="n"/>
      <c r="J452" s="1" t="n"/>
      <c r="K452" s="1" t="n"/>
      <c r="L452" s="1" t="n"/>
      <c r="M452" s="1" t="n"/>
      <c r="N452" s="1" t="n"/>
      <c r="O452" s="1" t="n"/>
      <c r="P452" s="1" t="n"/>
      <c r="Q452" s="1" t="n"/>
      <c r="R452" s="1" t="n"/>
      <c r="S452" s="1" t="n"/>
      <c r="T452" s="1" t="n"/>
      <c r="U452" s="1" t="n"/>
      <c r="V452" s="1" t="n"/>
      <c r="W452" s="1" t="n"/>
      <c r="X452" s="1" t="n"/>
      <c r="Y452" s="1" t="n"/>
      <c r="Z452" s="1" t="n"/>
    </row>
    <row r="453">
      <c r="A453" s="1" t="n"/>
      <c r="B453" s="1" t="n"/>
      <c r="C453" s="1" t="n"/>
      <c r="D453" s="1" t="n"/>
      <c r="E453" s="1" t="n"/>
      <c r="F453" s="1" t="n"/>
      <c r="G453" s="1" t="n"/>
      <c r="H453" s="1" t="n"/>
      <c r="I453" s="1" t="n"/>
      <c r="J453" s="1" t="n"/>
      <c r="K453" s="1" t="n"/>
      <c r="L453" s="1" t="n"/>
      <c r="M453" s="1" t="n"/>
      <c r="N453" s="1" t="n"/>
      <c r="O453" s="1" t="n"/>
      <c r="P453" s="1" t="n"/>
      <c r="Q453" s="1" t="n"/>
      <c r="R453" s="1" t="n"/>
      <c r="S453" s="1" t="n"/>
      <c r="T453" s="1" t="n"/>
      <c r="U453" s="1" t="n"/>
      <c r="V453" s="1" t="n"/>
      <c r="W453" s="1" t="n"/>
      <c r="X453" s="1" t="n"/>
      <c r="Y453" s="1" t="n"/>
      <c r="Z453" s="1" t="n"/>
    </row>
    <row r="454">
      <c r="A454" s="1" t="n"/>
      <c r="B454" s="1" t="n"/>
      <c r="C454" s="1" t="n"/>
      <c r="D454" s="1" t="n"/>
      <c r="E454" s="1" t="n"/>
      <c r="F454" s="1" t="n"/>
      <c r="G454" s="1" t="n"/>
      <c r="H454" s="1" t="n"/>
      <c r="I454" s="1" t="n"/>
      <c r="J454" s="1" t="n"/>
      <c r="K454" s="1" t="n"/>
      <c r="L454" s="1" t="n"/>
      <c r="M454" s="1" t="n"/>
      <c r="N454" s="1" t="n"/>
      <c r="O454" s="1" t="n"/>
      <c r="P454" s="1" t="n"/>
      <c r="Q454" s="1" t="n"/>
      <c r="R454" s="1" t="n"/>
      <c r="S454" s="1" t="n"/>
      <c r="T454" s="1" t="n"/>
      <c r="U454" s="1" t="n"/>
      <c r="V454" s="1" t="n"/>
      <c r="W454" s="1" t="n"/>
      <c r="X454" s="1" t="n"/>
      <c r="Y454" s="1" t="n"/>
      <c r="Z454" s="1" t="n"/>
    </row>
    <row r="455">
      <c r="A455" s="1" t="n"/>
      <c r="B455" s="1" t="n"/>
      <c r="C455" s="1" t="n"/>
      <c r="D455" s="1" t="n"/>
      <c r="E455" s="1" t="n"/>
      <c r="F455" s="1" t="n"/>
      <c r="G455" s="1" t="n"/>
      <c r="H455" s="1" t="n"/>
      <c r="I455" s="1" t="n"/>
      <c r="J455" s="1" t="n"/>
      <c r="K455" s="1" t="n"/>
      <c r="L455" s="1" t="n"/>
      <c r="M455" s="1" t="n"/>
      <c r="N455" s="1" t="n"/>
      <c r="O455" s="1" t="n"/>
      <c r="P455" s="1" t="n"/>
      <c r="Q455" s="1" t="n"/>
      <c r="R455" s="1" t="n"/>
      <c r="S455" s="1" t="n"/>
      <c r="T455" s="1" t="n"/>
      <c r="U455" s="1" t="n"/>
      <c r="V455" s="1" t="n"/>
      <c r="W455" s="1" t="n"/>
      <c r="X455" s="1" t="n"/>
      <c r="Y455" s="1" t="n"/>
      <c r="Z455" s="1" t="n"/>
    </row>
    <row r="456">
      <c r="A456" s="1" t="n"/>
      <c r="B456" s="1" t="n"/>
      <c r="C456" s="1" t="n"/>
      <c r="D456" s="1" t="n"/>
      <c r="E456" s="1" t="n"/>
      <c r="F456" s="1" t="n"/>
      <c r="G456" s="1" t="n"/>
      <c r="H456" s="1" t="n"/>
      <c r="I456" s="1" t="n"/>
      <c r="J456" s="1" t="n"/>
      <c r="K456" s="1" t="n"/>
      <c r="L456" s="1" t="n"/>
      <c r="M456" s="1" t="n"/>
      <c r="N456" s="1" t="n"/>
      <c r="O456" s="1" t="n"/>
      <c r="P456" s="1" t="n"/>
      <c r="Q456" s="1" t="n"/>
      <c r="R456" s="1" t="n"/>
      <c r="S456" s="1" t="n"/>
      <c r="T456" s="1" t="n"/>
      <c r="U456" s="1" t="n"/>
      <c r="V456" s="1" t="n"/>
      <c r="W456" s="1" t="n"/>
      <c r="X456" s="1" t="n"/>
      <c r="Y456" s="1" t="n"/>
      <c r="Z456" s="1" t="n"/>
    </row>
    <row r="457">
      <c r="A457" s="1" t="n"/>
      <c r="B457" s="1" t="n"/>
      <c r="C457" s="1" t="n"/>
      <c r="D457" s="1" t="n"/>
      <c r="E457" s="1" t="n"/>
      <c r="F457" s="1" t="n"/>
      <c r="G457" s="1" t="n"/>
      <c r="H457" s="1" t="n"/>
      <c r="I457" s="1" t="n"/>
      <c r="J457" s="1" t="n"/>
      <c r="K457" s="1" t="n"/>
      <c r="L457" s="1" t="n"/>
      <c r="M457" s="1" t="n"/>
      <c r="N457" s="1" t="n"/>
      <c r="O457" s="1" t="n"/>
      <c r="P457" s="1" t="n"/>
      <c r="Q457" s="1" t="n"/>
      <c r="R457" s="1" t="n"/>
      <c r="S457" s="1" t="n"/>
      <c r="T457" s="1" t="n"/>
      <c r="U457" s="1" t="n"/>
      <c r="V457" s="1" t="n"/>
      <c r="W457" s="1" t="n"/>
      <c r="X457" s="1" t="n"/>
      <c r="Y457" s="1" t="n"/>
      <c r="Z457" s="1" t="n"/>
    </row>
    <row r="458">
      <c r="A458" s="1" t="n"/>
      <c r="B458" s="1" t="n"/>
      <c r="C458" s="1" t="n"/>
      <c r="D458" s="1" t="n"/>
      <c r="E458" s="1" t="n"/>
      <c r="F458" s="1" t="n"/>
      <c r="G458" s="1" t="n"/>
      <c r="H458" s="1" t="n"/>
      <c r="I458" s="1" t="n"/>
      <c r="J458" s="1" t="n"/>
      <c r="K458" s="1" t="n"/>
      <c r="L458" s="1" t="n"/>
      <c r="M458" s="1" t="n"/>
      <c r="N458" s="1" t="n"/>
      <c r="O458" s="1" t="n"/>
      <c r="P458" s="1" t="n"/>
      <c r="Q458" s="1" t="n"/>
      <c r="R458" s="1" t="n"/>
      <c r="S458" s="1" t="n"/>
      <c r="T458" s="1" t="n"/>
      <c r="U458" s="1" t="n"/>
      <c r="V458" s="1" t="n"/>
      <c r="W458" s="1" t="n"/>
      <c r="X458" s="1" t="n"/>
      <c r="Y458" s="1" t="n"/>
      <c r="Z458" s="1" t="n"/>
    </row>
    <row r="459">
      <c r="A459" s="1" t="n"/>
      <c r="B459" s="1" t="n"/>
      <c r="C459" s="1" t="n"/>
      <c r="D459" s="1" t="n"/>
      <c r="E459" s="1" t="n"/>
      <c r="F459" s="1" t="n"/>
      <c r="G459" s="1" t="n"/>
      <c r="H459" s="1" t="n"/>
      <c r="I459" s="1" t="n"/>
      <c r="J459" s="1" t="n"/>
      <c r="K459" s="1" t="n"/>
      <c r="L459" s="1" t="n"/>
      <c r="M459" s="1" t="n"/>
      <c r="N459" s="1" t="n"/>
      <c r="O459" s="1" t="n"/>
      <c r="P459" s="1" t="n"/>
      <c r="Q459" s="1" t="n"/>
      <c r="R459" s="1" t="n"/>
      <c r="S459" s="1" t="n"/>
      <c r="T459" s="1" t="n"/>
      <c r="U459" s="1" t="n"/>
      <c r="V459" s="1" t="n"/>
      <c r="W459" s="1" t="n"/>
      <c r="X459" s="1" t="n"/>
      <c r="Y459" s="1" t="n"/>
      <c r="Z459" s="1" t="n"/>
    </row>
    <row r="460">
      <c r="A460" s="1" t="n"/>
      <c r="B460" s="1" t="n"/>
      <c r="C460" s="1" t="n"/>
      <c r="D460" s="1" t="n"/>
      <c r="E460" s="1" t="n"/>
      <c r="F460" s="1" t="n"/>
      <c r="G460" s="1" t="n"/>
      <c r="H460" s="1" t="n"/>
      <c r="I460" s="1" t="n"/>
      <c r="J460" s="1" t="n"/>
      <c r="K460" s="1" t="n"/>
      <c r="L460" s="1" t="n"/>
      <c r="M460" s="1" t="n"/>
      <c r="N460" s="1" t="n"/>
      <c r="O460" s="1" t="n"/>
      <c r="P460" s="1" t="n"/>
      <c r="Q460" s="1" t="n"/>
      <c r="R460" s="1" t="n"/>
      <c r="S460" s="1" t="n"/>
      <c r="T460" s="1" t="n"/>
      <c r="U460" s="1" t="n"/>
      <c r="V460" s="1" t="n"/>
      <c r="W460" s="1" t="n"/>
      <c r="X460" s="1" t="n"/>
      <c r="Y460" s="1" t="n"/>
      <c r="Z460" s="1" t="n"/>
    </row>
    <row r="461">
      <c r="A461" s="1" t="n"/>
      <c r="B461" s="1" t="n"/>
      <c r="C461" s="1" t="n"/>
      <c r="D461" s="1" t="n"/>
      <c r="E461" s="1" t="n"/>
      <c r="F461" s="1" t="n"/>
      <c r="G461" s="1" t="n"/>
      <c r="H461" s="1" t="n"/>
      <c r="I461" s="1" t="n"/>
      <c r="J461" s="1" t="n"/>
      <c r="K461" s="1" t="n"/>
      <c r="L461" s="1" t="n"/>
      <c r="M461" s="1" t="n"/>
      <c r="N461" s="1" t="n"/>
      <c r="O461" s="1" t="n"/>
      <c r="P461" s="1" t="n"/>
      <c r="Q461" s="1" t="n"/>
      <c r="R461" s="1" t="n"/>
      <c r="S461" s="1" t="n"/>
      <c r="T461" s="1" t="n"/>
      <c r="U461" s="1" t="n"/>
      <c r="V461" s="1" t="n"/>
      <c r="W461" s="1" t="n"/>
      <c r="X461" s="1" t="n"/>
      <c r="Y461" s="1" t="n"/>
      <c r="Z461" s="1" t="n"/>
    </row>
    <row r="462">
      <c r="A462" s="1" t="n"/>
      <c r="B462" s="1" t="n"/>
      <c r="C462" s="1" t="n"/>
      <c r="D462" s="1" t="n"/>
      <c r="E462" s="1" t="n"/>
      <c r="F462" s="1" t="n"/>
      <c r="G462" s="1" t="n"/>
      <c r="H462" s="1" t="n"/>
      <c r="I462" s="1" t="n"/>
      <c r="J462" s="1" t="n"/>
      <c r="K462" s="1" t="n"/>
      <c r="L462" s="1" t="n"/>
      <c r="M462" s="1" t="n"/>
      <c r="N462" s="1" t="n"/>
      <c r="O462" s="1" t="n"/>
      <c r="P462" s="1" t="n"/>
      <c r="Q462" s="1" t="n"/>
      <c r="R462" s="1" t="n"/>
      <c r="S462" s="1" t="n"/>
      <c r="T462" s="1" t="n"/>
      <c r="U462" s="1" t="n"/>
      <c r="V462" s="1" t="n"/>
      <c r="W462" s="1" t="n"/>
      <c r="X462" s="1" t="n"/>
      <c r="Y462" s="1" t="n"/>
      <c r="Z462" s="1" t="n"/>
    </row>
    <row r="463">
      <c r="A463" s="1" t="n"/>
      <c r="B463" s="1" t="n"/>
      <c r="C463" s="1" t="n"/>
      <c r="D463" s="1" t="n"/>
      <c r="E463" s="1" t="n"/>
      <c r="F463" s="1" t="n"/>
      <c r="G463" s="1" t="n"/>
      <c r="H463" s="1" t="n"/>
      <c r="I463" s="1" t="n"/>
      <c r="J463" s="1" t="n"/>
      <c r="K463" s="1" t="n"/>
      <c r="L463" s="1" t="n"/>
      <c r="M463" s="1" t="n"/>
      <c r="N463" s="1" t="n"/>
      <c r="O463" s="1" t="n"/>
      <c r="P463" s="1" t="n"/>
      <c r="Q463" s="1" t="n"/>
      <c r="R463" s="1" t="n"/>
      <c r="S463" s="1" t="n"/>
      <c r="T463" s="1" t="n"/>
      <c r="U463" s="1" t="n"/>
      <c r="V463" s="1" t="n"/>
      <c r="W463" s="1" t="n"/>
      <c r="X463" s="1" t="n"/>
      <c r="Y463" s="1" t="n"/>
      <c r="Z463" s="1" t="n"/>
    </row>
    <row r="464">
      <c r="A464" s="1" t="n"/>
      <c r="B464" s="1" t="n"/>
      <c r="C464" s="1" t="n"/>
      <c r="D464" s="1" t="n"/>
      <c r="E464" s="1" t="n"/>
      <c r="F464" s="1" t="n"/>
      <c r="G464" s="1" t="n"/>
      <c r="H464" s="1" t="n"/>
      <c r="I464" s="1" t="n"/>
      <c r="J464" s="1" t="n"/>
      <c r="K464" s="1" t="n"/>
      <c r="L464" s="1" t="n"/>
      <c r="M464" s="1" t="n"/>
      <c r="N464" s="1" t="n"/>
      <c r="O464" s="1" t="n"/>
      <c r="P464" s="1" t="n"/>
      <c r="Q464" s="1" t="n"/>
      <c r="R464" s="1" t="n"/>
      <c r="S464" s="1" t="n"/>
      <c r="T464" s="1" t="n"/>
      <c r="U464" s="1" t="n"/>
      <c r="V464" s="1" t="n"/>
      <c r="W464" s="1" t="n"/>
      <c r="X464" s="1" t="n"/>
      <c r="Y464" s="1" t="n"/>
      <c r="Z464" s="1" t="n"/>
    </row>
    <row r="465">
      <c r="A465" s="1" t="n"/>
      <c r="B465" s="1" t="n"/>
      <c r="C465" s="1" t="n"/>
      <c r="D465" s="1" t="n"/>
      <c r="E465" s="1" t="n"/>
      <c r="F465" s="1" t="n"/>
      <c r="G465" s="1" t="n"/>
      <c r="H465" s="1" t="n"/>
      <c r="I465" s="1" t="n"/>
      <c r="J465" s="1" t="n"/>
      <c r="K465" s="1" t="n"/>
      <c r="L465" s="1" t="n"/>
      <c r="M465" s="1" t="n"/>
      <c r="N465" s="1" t="n"/>
      <c r="O465" s="1" t="n"/>
      <c r="P465" s="1" t="n"/>
      <c r="Q465" s="1" t="n"/>
      <c r="R465" s="1" t="n"/>
      <c r="S465" s="1" t="n"/>
      <c r="T465" s="1" t="n"/>
      <c r="U465" s="1" t="n"/>
      <c r="V465" s="1" t="n"/>
      <c r="W465" s="1" t="n"/>
      <c r="X465" s="1" t="n"/>
      <c r="Y465" s="1" t="n"/>
      <c r="Z465" s="1" t="n"/>
    </row>
    <row r="466">
      <c r="A466" s="1" t="n"/>
      <c r="B466" s="1" t="n"/>
      <c r="C466" s="1" t="n"/>
      <c r="D466" s="1" t="n"/>
      <c r="E466" s="1" t="n"/>
      <c r="F466" s="1" t="n"/>
      <c r="G466" s="1" t="n"/>
      <c r="H466" s="1" t="n"/>
      <c r="I466" s="1" t="n"/>
      <c r="J466" s="1" t="n"/>
      <c r="K466" s="1" t="n"/>
      <c r="L466" s="1" t="n"/>
      <c r="M466" s="1" t="n"/>
      <c r="N466" s="1" t="n"/>
      <c r="O466" s="1" t="n"/>
      <c r="P466" s="1" t="n"/>
      <c r="Q466" s="1" t="n"/>
      <c r="R466" s="1" t="n"/>
      <c r="S466" s="1" t="n"/>
      <c r="T466" s="1" t="n"/>
      <c r="U466" s="1" t="n"/>
      <c r="V466" s="1" t="n"/>
      <c r="W466" s="1" t="n"/>
      <c r="X466" s="1" t="n"/>
      <c r="Y466" s="1" t="n"/>
      <c r="Z466" s="1" t="n"/>
    </row>
    <row r="467">
      <c r="A467" s="1" t="n"/>
      <c r="B467" s="1" t="n"/>
      <c r="C467" s="1" t="n"/>
      <c r="D467" s="1" t="n"/>
      <c r="E467" s="1" t="n"/>
      <c r="F467" s="1" t="n"/>
      <c r="G467" s="1" t="n"/>
      <c r="H467" s="1" t="n"/>
      <c r="I467" s="1" t="n"/>
      <c r="J467" s="1" t="n"/>
      <c r="K467" s="1" t="n"/>
      <c r="L467" s="1" t="n"/>
      <c r="M467" s="1" t="n"/>
      <c r="N467" s="1" t="n"/>
      <c r="O467" s="1" t="n"/>
      <c r="P467" s="1" t="n"/>
      <c r="Q467" s="1" t="n"/>
      <c r="R467" s="1" t="n"/>
      <c r="S467" s="1" t="n"/>
      <c r="T467" s="1" t="n"/>
      <c r="U467" s="1" t="n"/>
      <c r="V467" s="1" t="n"/>
      <c r="W467" s="1" t="n"/>
      <c r="X467" s="1" t="n"/>
      <c r="Y467" s="1" t="n"/>
      <c r="Z467" s="1" t="n"/>
    </row>
    <row r="468">
      <c r="A468" s="1" t="n"/>
      <c r="B468" s="1" t="n"/>
      <c r="C468" s="1" t="n"/>
      <c r="D468" s="1" t="n"/>
      <c r="E468" s="1" t="n"/>
      <c r="F468" s="1" t="n"/>
      <c r="G468" s="1" t="n"/>
      <c r="H468" s="1" t="n"/>
      <c r="I468" s="1" t="n"/>
      <c r="J468" s="1" t="n"/>
      <c r="K468" s="1" t="n"/>
      <c r="L468" s="1" t="n"/>
      <c r="M468" s="1" t="n"/>
      <c r="N468" s="1" t="n"/>
      <c r="O468" s="1" t="n"/>
      <c r="P468" s="1" t="n"/>
      <c r="Q468" s="1" t="n"/>
      <c r="R468" s="1" t="n"/>
      <c r="S468" s="1" t="n"/>
      <c r="T468" s="1" t="n"/>
      <c r="U468" s="1" t="n"/>
      <c r="V468" s="1" t="n"/>
      <c r="W468" s="1" t="n"/>
      <c r="X468" s="1" t="n"/>
      <c r="Y468" s="1" t="n"/>
      <c r="Z468" s="1" t="n"/>
    </row>
    <row r="469">
      <c r="A469" s="1" t="n"/>
      <c r="B469" s="1" t="n"/>
      <c r="C469" s="1" t="n"/>
      <c r="D469" s="1" t="n"/>
      <c r="E469" s="1" t="n"/>
      <c r="F469" s="1" t="n"/>
      <c r="G469" s="1" t="n"/>
      <c r="H469" s="1" t="n"/>
      <c r="I469" s="1" t="n"/>
      <c r="J469" s="1" t="n"/>
      <c r="K469" s="1" t="n"/>
      <c r="L469" s="1" t="n"/>
      <c r="M469" s="1" t="n"/>
      <c r="N469" s="1" t="n"/>
      <c r="O469" s="1" t="n"/>
      <c r="P469" s="1" t="n"/>
      <c r="Q469" s="1" t="n"/>
      <c r="R469" s="1" t="n"/>
      <c r="S469" s="1" t="n"/>
      <c r="T469" s="1" t="n"/>
      <c r="U469" s="1" t="n"/>
      <c r="V469" s="1" t="n"/>
      <c r="W469" s="1" t="n"/>
      <c r="X469" s="1" t="n"/>
      <c r="Y469" s="1" t="n"/>
      <c r="Z469" s="1" t="n"/>
    </row>
    <row r="470">
      <c r="A470" s="1" t="n"/>
      <c r="B470" s="1" t="n"/>
      <c r="C470" s="1" t="n"/>
      <c r="D470" s="1" t="n"/>
      <c r="E470" s="1" t="n"/>
      <c r="F470" s="1" t="n"/>
      <c r="G470" s="1" t="n"/>
      <c r="H470" s="1" t="n"/>
      <c r="I470" s="1" t="n"/>
      <c r="J470" s="1" t="n"/>
      <c r="K470" s="1" t="n"/>
      <c r="L470" s="1" t="n"/>
      <c r="M470" s="1" t="n"/>
      <c r="N470" s="1" t="n"/>
      <c r="O470" s="1" t="n"/>
      <c r="P470" s="1" t="n"/>
      <c r="Q470" s="1" t="n"/>
      <c r="R470" s="1" t="n"/>
      <c r="S470" s="1" t="n"/>
      <c r="T470" s="1" t="n"/>
      <c r="U470" s="1" t="n"/>
      <c r="V470" s="1" t="n"/>
      <c r="W470" s="1" t="n"/>
      <c r="X470" s="1" t="n"/>
      <c r="Y470" s="1" t="n"/>
      <c r="Z470" s="1" t="n"/>
    </row>
    <row r="471">
      <c r="A471" s="1" t="n"/>
      <c r="B471" s="1" t="n"/>
      <c r="C471" s="1" t="n"/>
      <c r="D471" s="1" t="n"/>
      <c r="E471" s="1" t="n"/>
      <c r="F471" s="1" t="n"/>
      <c r="G471" s="1" t="n"/>
      <c r="H471" s="1" t="n"/>
      <c r="I471" s="1" t="n"/>
      <c r="J471" s="1" t="n"/>
      <c r="K471" s="1" t="n"/>
      <c r="L471" s="1" t="n"/>
      <c r="M471" s="1" t="n"/>
      <c r="N471" s="1" t="n"/>
      <c r="O471" s="1" t="n"/>
      <c r="P471" s="1" t="n"/>
      <c r="Q471" s="1" t="n"/>
      <c r="R471" s="1" t="n"/>
      <c r="S471" s="1" t="n"/>
      <c r="T471" s="1" t="n"/>
      <c r="U471" s="1" t="n"/>
      <c r="V471" s="1" t="n"/>
      <c r="W471" s="1" t="n"/>
      <c r="X471" s="1" t="n"/>
      <c r="Y471" s="1" t="n"/>
      <c r="Z471" s="1" t="n"/>
    </row>
    <row r="472">
      <c r="A472" s="1" t="n"/>
      <c r="B472" s="1" t="n"/>
      <c r="C472" s="1" t="n"/>
      <c r="D472" s="1" t="n"/>
      <c r="E472" s="1" t="n"/>
      <c r="F472" s="1" t="n"/>
      <c r="G472" s="1" t="n"/>
      <c r="H472" s="1" t="n"/>
      <c r="I472" s="1" t="n"/>
      <c r="J472" s="1" t="n"/>
      <c r="K472" s="1" t="n"/>
      <c r="L472" s="1" t="n"/>
      <c r="M472" s="1" t="n"/>
      <c r="N472" s="1" t="n"/>
      <c r="O472" s="1" t="n"/>
      <c r="P472" s="1" t="n"/>
      <c r="Q472" s="1" t="n"/>
      <c r="R472" s="1" t="n"/>
      <c r="S472" s="1" t="n"/>
      <c r="T472" s="1" t="n"/>
      <c r="U472" s="1" t="n"/>
      <c r="V472" s="1" t="n"/>
      <c r="W472" s="1" t="n"/>
      <c r="X472" s="1" t="n"/>
      <c r="Y472" s="1" t="n"/>
      <c r="Z472" s="1" t="n"/>
    </row>
    <row r="473">
      <c r="A473" s="1" t="n"/>
      <c r="B473" s="1" t="n"/>
      <c r="C473" s="1" t="n"/>
      <c r="D473" s="1" t="n"/>
      <c r="E473" s="1" t="n"/>
      <c r="F473" s="1" t="n"/>
      <c r="G473" s="1" t="n"/>
      <c r="H473" s="1" t="n"/>
      <c r="I473" s="1" t="n"/>
      <c r="J473" s="1" t="n"/>
      <c r="K473" s="1" t="n"/>
      <c r="L473" s="1" t="n"/>
      <c r="M473" s="1" t="n"/>
      <c r="N473" s="1" t="n"/>
      <c r="O473" s="1" t="n"/>
      <c r="P473" s="1" t="n"/>
      <c r="Q473" s="1" t="n"/>
      <c r="R473" s="1" t="n"/>
      <c r="S473" s="1" t="n"/>
      <c r="T473" s="1" t="n"/>
      <c r="U473" s="1" t="n"/>
      <c r="V473" s="1" t="n"/>
      <c r="W473" s="1" t="n"/>
      <c r="X473" s="1" t="n"/>
      <c r="Y473" s="1" t="n"/>
      <c r="Z473" s="1" t="n"/>
    </row>
    <row r="474">
      <c r="A474" s="1" t="n"/>
      <c r="B474" s="1" t="n"/>
      <c r="C474" s="1" t="n"/>
      <c r="D474" s="1" t="n"/>
      <c r="E474" s="1" t="n"/>
      <c r="F474" s="1" t="n"/>
      <c r="G474" s="1" t="n"/>
      <c r="H474" s="1" t="n"/>
      <c r="I474" s="1" t="n"/>
      <c r="J474" s="1" t="n"/>
      <c r="K474" s="1" t="n"/>
      <c r="L474" s="1" t="n"/>
      <c r="M474" s="1" t="n"/>
      <c r="N474" s="1" t="n"/>
      <c r="O474" s="1" t="n"/>
      <c r="P474" s="1" t="n"/>
      <c r="Q474" s="1" t="n"/>
      <c r="R474" s="1" t="n"/>
      <c r="S474" s="1" t="n"/>
      <c r="T474" s="1" t="n"/>
      <c r="U474" s="1" t="n"/>
      <c r="V474" s="1" t="n"/>
      <c r="W474" s="1" t="n"/>
      <c r="X474" s="1" t="n"/>
      <c r="Y474" s="1" t="n"/>
      <c r="Z474" s="1" t="n"/>
    </row>
    <row r="475">
      <c r="A475" s="1" t="n"/>
      <c r="B475" s="1" t="n"/>
      <c r="C475" s="1" t="n"/>
      <c r="D475" s="1" t="n"/>
      <c r="E475" s="1" t="n"/>
      <c r="F475" s="1" t="n"/>
      <c r="G475" s="1" t="n"/>
      <c r="H475" s="1" t="n"/>
      <c r="I475" s="1" t="n"/>
      <c r="J475" s="1" t="n"/>
      <c r="K475" s="1" t="n"/>
      <c r="L475" s="1" t="n"/>
      <c r="M475" s="1" t="n"/>
      <c r="N475" s="1" t="n"/>
      <c r="O475" s="1" t="n"/>
      <c r="P475" s="1" t="n"/>
      <c r="Q475" s="1" t="n"/>
      <c r="R475" s="1" t="n"/>
      <c r="S475" s="1" t="n"/>
      <c r="T475" s="1" t="n"/>
      <c r="U475" s="1" t="n"/>
      <c r="V475" s="1" t="n"/>
      <c r="W475" s="1" t="n"/>
      <c r="X475" s="1" t="n"/>
      <c r="Y475" s="1" t="n"/>
      <c r="Z475" s="1" t="n"/>
    </row>
    <row r="476">
      <c r="A476" s="1" t="n"/>
      <c r="B476" s="1" t="n"/>
      <c r="C476" s="1" t="n"/>
      <c r="D476" s="1" t="n"/>
      <c r="E476" s="1" t="n"/>
      <c r="F476" s="1" t="n"/>
      <c r="G476" s="1" t="n"/>
      <c r="H476" s="1" t="n"/>
      <c r="I476" s="1" t="n"/>
      <c r="J476" s="1" t="n"/>
      <c r="K476" s="1" t="n"/>
      <c r="L476" s="1" t="n"/>
      <c r="M476" s="1" t="n"/>
      <c r="N476" s="1" t="n"/>
      <c r="O476" s="1" t="n"/>
      <c r="P476" s="1" t="n"/>
      <c r="Q476" s="1" t="n"/>
      <c r="R476" s="1" t="n"/>
      <c r="S476" s="1" t="n"/>
      <c r="T476" s="1" t="n"/>
      <c r="U476" s="1" t="n"/>
      <c r="V476" s="1" t="n"/>
      <c r="W476" s="1" t="n"/>
      <c r="X476" s="1" t="n"/>
      <c r="Y476" s="1" t="n"/>
      <c r="Z476" s="1" t="n"/>
    </row>
    <row r="477">
      <c r="A477" s="1" t="n"/>
      <c r="B477" s="1" t="n"/>
      <c r="C477" s="1" t="n"/>
      <c r="D477" s="1" t="n"/>
      <c r="E477" s="1" t="n"/>
      <c r="F477" s="1" t="n"/>
      <c r="G477" s="1" t="n"/>
      <c r="H477" s="1" t="n"/>
      <c r="I477" s="1" t="n"/>
      <c r="J477" s="1" t="n"/>
      <c r="K477" s="1" t="n"/>
      <c r="L477" s="1" t="n"/>
      <c r="M477" s="1" t="n"/>
      <c r="N477" s="1" t="n"/>
      <c r="O477" s="1" t="n"/>
      <c r="P477" s="1" t="n"/>
      <c r="Q477" s="1" t="n"/>
      <c r="R477" s="1" t="n"/>
      <c r="S477" s="1" t="n"/>
      <c r="T477" s="1" t="n"/>
      <c r="U477" s="1" t="n"/>
      <c r="V477" s="1" t="n"/>
      <c r="W477" s="1" t="n"/>
      <c r="X477" s="1" t="n"/>
      <c r="Y477" s="1" t="n"/>
      <c r="Z477" s="1" t="n"/>
    </row>
    <row r="478">
      <c r="A478" s="1" t="n"/>
      <c r="B478" s="1" t="n"/>
      <c r="C478" s="1" t="n"/>
      <c r="D478" s="1" t="n"/>
      <c r="E478" s="1" t="n"/>
      <c r="F478" s="1" t="n"/>
      <c r="G478" s="1" t="n"/>
      <c r="H478" s="1" t="n"/>
      <c r="I478" s="1" t="n"/>
      <c r="J478" s="1" t="n"/>
      <c r="K478" s="1" t="n"/>
      <c r="L478" s="1" t="n"/>
      <c r="M478" s="1" t="n"/>
      <c r="N478" s="1" t="n"/>
      <c r="O478" s="1" t="n"/>
      <c r="P478" s="1" t="n"/>
      <c r="Q478" s="1" t="n"/>
      <c r="R478" s="1" t="n"/>
      <c r="S478" s="1" t="n"/>
      <c r="T478" s="1" t="n"/>
      <c r="U478" s="1" t="n"/>
      <c r="V478" s="1" t="n"/>
      <c r="W478" s="1" t="n"/>
      <c r="X478" s="1" t="n"/>
      <c r="Y478" s="1" t="n"/>
      <c r="Z478" s="1" t="n"/>
    </row>
    <row r="479">
      <c r="A479" s="1" t="n"/>
      <c r="B479" s="1" t="n"/>
      <c r="C479" s="1" t="n"/>
      <c r="D479" s="1" t="n"/>
      <c r="E479" s="1" t="n"/>
      <c r="F479" s="1" t="n"/>
      <c r="G479" s="1" t="n"/>
      <c r="H479" s="1" t="n"/>
      <c r="I479" s="1" t="n"/>
      <c r="J479" s="1" t="n"/>
      <c r="K479" s="1" t="n"/>
      <c r="L479" s="1" t="n"/>
      <c r="M479" s="1" t="n"/>
      <c r="N479" s="1" t="n"/>
      <c r="O479" s="1" t="n"/>
      <c r="P479" s="1" t="n"/>
      <c r="Q479" s="1" t="n"/>
      <c r="R479" s="1" t="n"/>
      <c r="S479" s="1" t="n"/>
      <c r="T479" s="1" t="n"/>
      <c r="U479" s="1" t="n"/>
      <c r="V479" s="1" t="n"/>
      <c r="W479" s="1" t="n"/>
      <c r="X479" s="1" t="n"/>
      <c r="Y479" s="1" t="n"/>
      <c r="Z479" s="1" t="n"/>
    </row>
    <row r="480">
      <c r="A480" s="1" t="n"/>
      <c r="B480" s="1" t="n"/>
      <c r="C480" s="1" t="n"/>
      <c r="D480" s="1" t="n"/>
      <c r="E480" s="1" t="n"/>
      <c r="F480" s="1" t="n"/>
      <c r="G480" s="1" t="n"/>
      <c r="H480" s="1" t="n"/>
      <c r="I480" s="1" t="n"/>
      <c r="J480" s="1" t="n"/>
      <c r="K480" s="1" t="n"/>
      <c r="L480" s="1" t="n"/>
      <c r="M480" s="1" t="n"/>
      <c r="N480" s="1" t="n"/>
      <c r="O480" s="1" t="n"/>
      <c r="P480" s="1" t="n"/>
      <c r="Q480" s="1" t="n"/>
      <c r="R480" s="1" t="n"/>
      <c r="S480" s="1" t="n"/>
      <c r="T480" s="1" t="n"/>
      <c r="U480" s="1" t="n"/>
      <c r="V480" s="1" t="n"/>
      <c r="W480" s="1" t="n"/>
      <c r="X480" s="1" t="n"/>
      <c r="Y480" s="1" t="n"/>
      <c r="Z480" s="1" t="n"/>
    </row>
    <row r="481">
      <c r="A481" s="1" t="n"/>
      <c r="B481" s="1" t="n"/>
      <c r="C481" s="1" t="n"/>
      <c r="D481" s="1" t="n"/>
      <c r="E481" s="1" t="n"/>
      <c r="F481" s="1" t="n"/>
      <c r="G481" s="1" t="n"/>
      <c r="H481" s="1" t="n"/>
      <c r="I481" s="1" t="n"/>
      <c r="J481" s="1" t="n"/>
      <c r="K481" s="1" t="n"/>
      <c r="L481" s="1" t="n"/>
      <c r="M481" s="1" t="n"/>
      <c r="N481" s="1" t="n"/>
      <c r="O481" s="1" t="n"/>
      <c r="P481" s="1" t="n"/>
      <c r="Q481" s="1" t="n"/>
      <c r="R481" s="1" t="n"/>
      <c r="S481" s="1" t="n"/>
      <c r="T481" s="1" t="n"/>
      <c r="U481" s="1" t="n"/>
      <c r="V481" s="1" t="n"/>
      <c r="W481" s="1" t="n"/>
      <c r="X481" s="1" t="n"/>
      <c r="Y481" s="1" t="n"/>
      <c r="Z481" s="1" t="n"/>
    </row>
    <row r="482">
      <c r="A482" s="1" t="n"/>
      <c r="B482" s="1" t="n"/>
      <c r="C482" s="1" t="n"/>
      <c r="D482" s="1" t="n"/>
      <c r="E482" s="1" t="n"/>
      <c r="F482" s="1" t="n"/>
      <c r="G482" s="1" t="n"/>
      <c r="H482" s="1" t="n"/>
      <c r="I482" s="1" t="n"/>
      <c r="J482" s="1" t="n"/>
      <c r="K482" s="1" t="n"/>
      <c r="L482" s="1" t="n"/>
      <c r="M482" s="1" t="n"/>
      <c r="N482" s="1" t="n"/>
      <c r="O482" s="1" t="n"/>
      <c r="P482" s="1" t="n"/>
      <c r="Q482" s="1" t="n"/>
      <c r="R482" s="1" t="n"/>
      <c r="S482" s="1" t="n"/>
      <c r="T482" s="1" t="n"/>
      <c r="U482" s="1" t="n"/>
      <c r="V482" s="1" t="n"/>
      <c r="W482" s="1" t="n"/>
      <c r="X482" s="1" t="n"/>
      <c r="Y482" s="1" t="n"/>
      <c r="Z482" s="1" t="n"/>
    </row>
    <row r="483">
      <c r="A483" s="1" t="n"/>
      <c r="B483" s="1" t="n"/>
      <c r="C483" s="1" t="n"/>
      <c r="D483" s="1" t="n"/>
      <c r="E483" s="1" t="n"/>
      <c r="F483" s="1" t="n"/>
      <c r="G483" s="1" t="n"/>
      <c r="H483" s="1" t="n"/>
      <c r="I483" s="1" t="n"/>
      <c r="J483" s="1" t="n"/>
      <c r="K483" s="1" t="n"/>
      <c r="L483" s="1" t="n"/>
      <c r="M483" s="1" t="n"/>
      <c r="N483" s="1" t="n"/>
      <c r="O483" s="1" t="n"/>
      <c r="P483" s="1" t="n"/>
      <c r="Q483" s="1" t="n"/>
      <c r="R483" s="1" t="n"/>
      <c r="S483" s="1" t="n"/>
      <c r="T483" s="1" t="n"/>
      <c r="U483" s="1" t="n"/>
      <c r="V483" s="1" t="n"/>
      <c r="W483" s="1" t="n"/>
      <c r="X483" s="1" t="n"/>
      <c r="Y483" s="1" t="n"/>
      <c r="Z483" s="1" t="n"/>
    </row>
    <row r="484">
      <c r="A484" s="1" t="n"/>
      <c r="B484" s="1" t="n"/>
      <c r="C484" s="1" t="n"/>
      <c r="D484" s="1" t="n"/>
      <c r="E484" s="1" t="n"/>
      <c r="F484" s="1" t="n"/>
      <c r="G484" s="1" t="n"/>
      <c r="H484" s="1" t="n"/>
      <c r="I484" s="1" t="n"/>
      <c r="J484" s="1" t="n"/>
      <c r="K484" s="1" t="n"/>
      <c r="L484" s="1" t="n"/>
      <c r="M484" s="1" t="n"/>
      <c r="N484" s="1" t="n"/>
      <c r="O484" s="1" t="n"/>
      <c r="P484" s="1" t="n"/>
      <c r="Q484" s="1" t="n"/>
      <c r="R484" s="1" t="n"/>
      <c r="S484" s="1" t="n"/>
      <c r="T484" s="1" t="n"/>
      <c r="U484" s="1" t="n"/>
      <c r="V484" s="1" t="n"/>
      <c r="W484" s="1" t="n"/>
      <c r="X484" s="1" t="n"/>
      <c r="Y484" s="1" t="n"/>
      <c r="Z484" s="1" t="n"/>
    </row>
    <row r="485">
      <c r="A485" s="1" t="n"/>
      <c r="B485" s="1" t="n"/>
      <c r="C485" s="1" t="n"/>
      <c r="D485" s="1" t="n"/>
      <c r="E485" s="1" t="n"/>
      <c r="F485" s="1" t="n"/>
      <c r="G485" s="1" t="n"/>
      <c r="H485" s="1" t="n"/>
      <c r="I485" s="1" t="n"/>
      <c r="J485" s="1" t="n"/>
      <c r="K485" s="1" t="n"/>
      <c r="L485" s="1" t="n"/>
      <c r="M485" s="1" t="n"/>
      <c r="N485" s="1" t="n"/>
      <c r="O485" s="1" t="n"/>
      <c r="P485" s="1" t="n"/>
      <c r="Q485" s="1" t="n"/>
      <c r="R485" s="1" t="n"/>
      <c r="S485" s="1" t="n"/>
      <c r="T485" s="1" t="n"/>
      <c r="U485" s="1" t="n"/>
      <c r="V485" s="1" t="n"/>
      <c r="W485" s="1" t="n"/>
      <c r="X485" s="1" t="n"/>
      <c r="Y485" s="1" t="n"/>
      <c r="Z485" s="1" t="n"/>
    </row>
    <row r="486">
      <c r="A486" s="1" t="n"/>
      <c r="B486" s="1" t="n"/>
      <c r="C486" s="1" t="n"/>
      <c r="D486" s="1" t="n"/>
      <c r="E486" s="1" t="n"/>
      <c r="F486" s="1" t="n"/>
      <c r="G486" s="1" t="n"/>
      <c r="H486" s="1" t="n"/>
      <c r="I486" s="1" t="n"/>
      <c r="J486" s="1" t="n"/>
      <c r="K486" s="1" t="n"/>
      <c r="L486" s="1" t="n"/>
      <c r="M486" s="1" t="n"/>
      <c r="N486" s="1" t="n"/>
      <c r="O486" s="1" t="n"/>
      <c r="P486" s="1" t="n"/>
      <c r="Q486" s="1" t="n"/>
      <c r="R486" s="1" t="n"/>
      <c r="S486" s="1" t="n"/>
      <c r="T486" s="1" t="n"/>
      <c r="U486" s="1" t="n"/>
      <c r="V486" s="1" t="n"/>
      <c r="W486" s="1" t="n"/>
      <c r="X486" s="1" t="n"/>
      <c r="Y486" s="1" t="n"/>
      <c r="Z486" s="1" t="n"/>
    </row>
    <row r="487">
      <c r="A487" s="1" t="n"/>
      <c r="B487" s="1" t="n"/>
      <c r="C487" s="1" t="n"/>
      <c r="D487" s="1" t="n"/>
      <c r="E487" s="1" t="n"/>
      <c r="F487" s="1" t="n"/>
      <c r="G487" s="1" t="n"/>
      <c r="H487" s="1" t="n"/>
      <c r="I487" s="1" t="n"/>
      <c r="J487" s="1" t="n"/>
      <c r="K487" s="1" t="n"/>
      <c r="L487" s="1" t="n"/>
      <c r="M487" s="1" t="n"/>
      <c r="N487" s="1" t="n"/>
      <c r="O487" s="1" t="n"/>
      <c r="P487" s="1" t="n"/>
      <c r="Q487" s="1" t="n"/>
      <c r="R487" s="1" t="n"/>
      <c r="S487" s="1" t="n"/>
      <c r="T487" s="1" t="n"/>
      <c r="U487" s="1" t="n"/>
      <c r="V487" s="1" t="n"/>
      <c r="W487" s="1" t="n"/>
      <c r="X487" s="1" t="n"/>
      <c r="Y487" s="1" t="n"/>
      <c r="Z487" s="1" t="n"/>
    </row>
    <row r="488">
      <c r="A488" s="1" t="n"/>
      <c r="B488" s="1" t="n"/>
      <c r="C488" s="1" t="n"/>
      <c r="D488" s="1" t="n"/>
      <c r="E488" s="1" t="n"/>
      <c r="F488" s="1" t="n"/>
      <c r="G488" s="1" t="n"/>
      <c r="H488" s="1" t="n"/>
      <c r="I488" s="1" t="n"/>
      <c r="J488" s="1" t="n"/>
      <c r="K488" s="1" t="n"/>
      <c r="L488" s="1" t="n"/>
      <c r="M488" s="1" t="n"/>
      <c r="N488" s="1" t="n"/>
      <c r="O488" s="1" t="n"/>
      <c r="P488" s="1" t="n"/>
      <c r="Q488" s="1" t="n"/>
      <c r="R488" s="1" t="n"/>
      <c r="S488" s="1" t="n"/>
      <c r="T488" s="1" t="n"/>
      <c r="U488" s="1" t="n"/>
      <c r="V488" s="1" t="n"/>
      <c r="W488" s="1" t="n"/>
      <c r="X488" s="1" t="n"/>
      <c r="Y488" s="1" t="n"/>
      <c r="Z488" s="1" t="n"/>
    </row>
    <row r="489">
      <c r="A489" s="1" t="n"/>
      <c r="B489" s="1" t="n"/>
      <c r="C489" s="1" t="n"/>
      <c r="D489" s="1" t="n"/>
      <c r="E489" s="1" t="n"/>
      <c r="F489" s="1" t="n"/>
      <c r="G489" s="1" t="n"/>
      <c r="H489" s="1" t="n"/>
      <c r="I489" s="1" t="n"/>
      <c r="J489" s="1" t="n"/>
      <c r="K489" s="1" t="n"/>
      <c r="L489" s="1" t="n"/>
      <c r="M489" s="1" t="n"/>
      <c r="N489" s="1" t="n"/>
      <c r="O489" s="1" t="n"/>
      <c r="P489" s="1" t="n"/>
      <c r="Q489" s="1" t="n"/>
      <c r="R489" s="1" t="n"/>
      <c r="S489" s="1" t="n"/>
      <c r="T489" s="1" t="n"/>
      <c r="U489" s="1" t="n"/>
      <c r="V489" s="1" t="n"/>
      <c r="W489" s="1" t="n"/>
      <c r="X489" s="1" t="n"/>
      <c r="Y489" s="1" t="n"/>
      <c r="Z489" s="1" t="n"/>
    </row>
    <row r="490">
      <c r="A490" s="1" t="n"/>
      <c r="B490" s="1" t="n"/>
      <c r="C490" s="1" t="n"/>
      <c r="D490" s="1" t="n"/>
      <c r="E490" s="1" t="n"/>
      <c r="F490" s="1" t="n"/>
      <c r="G490" s="1" t="n"/>
      <c r="H490" s="1" t="n"/>
      <c r="I490" s="1" t="n"/>
      <c r="J490" s="1" t="n"/>
      <c r="K490" s="1" t="n"/>
      <c r="L490" s="1" t="n"/>
      <c r="M490" s="1" t="n"/>
      <c r="N490" s="1" t="n"/>
      <c r="O490" s="1" t="n"/>
      <c r="P490" s="1" t="n"/>
      <c r="Q490" s="1" t="n"/>
      <c r="R490" s="1" t="n"/>
      <c r="S490" s="1" t="n"/>
      <c r="T490" s="1" t="n"/>
      <c r="U490" s="1" t="n"/>
      <c r="V490" s="1" t="n"/>
      <c r="W490" s="1" t="n"/>
      <c r="X490" s="1" t="n"/>
      <c r="Y490" s="1" t="n"/>
      <c r="Z490" s="1" t="n"/>
    </row>
    <row r="491">
      <c r="A491" s="1" t="n"/>
      <c r="B491" s="1" t="n"/>
      <c r="C491" s="1" t="n"/>
      <c r="D491" s="1" t="n"/>
      <c r="E491" s="1" t="n"/>
      <c r="F491" s="1" t="n"/>
      <c r="G491" s="1" t="n"/>
      <c r="H491" s="1" t="n"/>
      <c r="I491" s="1" t="n"/>
      <c r="J491" s="1" t="n"/>
      <c r="K491" s="1" t="n"/>
      <c r="L491" s="1" t="n"/>
      <c r="M491" s="1" t="n"/>
      <c r="N491" s="1" t="n"/>
      <c r="O491" s="1" t="n"/>
      <c r="P491" s="1" t="n"/>
      <c r="Q491" s="1" t="n"/>
      <c r="R491" s="1" t="n"/>
      <c r="S491" s="1" t="n"/>
      <c r="T491" s="1" t="n"/>
      <c r="U491" s="1" t="n"/>
      <c r="V491" s="1" t="n"/>
      <c r="W491" s="1" t="n"/>
      <c r="X491" s="1" t="n"/>
      <c r="Y491" s="1" t="n"/>
      <c r="Z491" s="1" t="n"/>
    </row>
    <row r="492">
      <c r="A492" s="1" t="n"/>
      <c r="B492" s="1" t="n"/>
      <c r="C492" s="1" t="n"/>
      <c r="D492" s="1" t="n"/>
      <c r="E492" s="1" t="n"/>
      <c r="F492" s="1" t="n"/>
      <c r="G492" s="1" t="n"/>
      <c r="H492" s="1" t="n"/>
      <c r="I492" s="1" t="n"/>
      <c r="J492" s="1" t="n"/>
      <c r="K492" s="1" t="n"/>
      <c r="L492" s="1" t="n"/>
      <c r="M492" s="1" t="n"/>
      <c r="N492" s="1" t="n"/>
      <c r="O492" s="1" t="n"/>
      <c r="P492" s="1" t="n"/>
      <c r="Q492" s="1" t="n"/>
      <c r="R492" s="1" t="n"/>
      <c r="S492" s="1" t="n"/>
      <c r="T492" s="1" t="n"/>
      <c r="U492" s="1" t="n"/>
      <c r="V492" s="1" t="n"/>
      <c r="W492" s="1" t="n"/>
      <c r="X492" s="1" t="n"/>
      <c r="Y492" s="1" t="n"/>
      <c r="Z492" s="1" t="n"/>
    </row>
    <row r="493">
      <c r="A493" s="1" t="n"/>
      <c r="B493" s="1" t="n"/>
      <c r="C493" s="1" t="n"/>
      <c r="D493" s="1" t="n"/>
      <c r="E493" s="1" t="n"/>
      <c r="F493" s="1" t="n"/>
      <c r="G493" s="1" t="n"/>
      <c r="H493" s="1" t="n"/>
      <c r="I493" s="1" t="n"/>
      <c r="J493" s="1" t="n"/>
      <c r="K493" s="1" t="n"/>
      <c r="L493" s="1" t="n"/>
      <c r="M493" s="1" t="n"/>
      <c r="N493" s="1" t="n"/>
      <c r="O493" s="1" t="n"/>
      <c r="P493" s="1" t="n"/>
      <c r="Q493" s="1" t="n"/>
      <c r="R493" s="1" t="n"/>
      <c r="S493" s="1" t="n"/>
      <c r="T493" s="1" t="n"/>
      <c r="U493" s="1" t="n"/>
      <c r="V493" s="1" t="n"/>
      <c r="W493" s="1" t="n"/>
      <c r="X493" s="1" t="n"/>
      <c r="Y493" s="1" t="n"/>
      <c r="Z493" s="1" t="n"/>
    </row>
    <row r="494">
      <c r="A494" s="1" t="n"/>
      <c r="B494" s="1" t="n"/>
      <c r="C494" s="1" t="n"/>
      <c r="D494" s="1" t="n"/>
      <c r="E494" s="1" t="n"/>
      <c r="F494" s="1" t="n"/>
      <c r="G494" s="1" t="n"/>
      <c r="H494" s="1" t="n"/>
      <c r="I494" s="1" t="n"/>
      <c r="J494" s="1" t="n"/>
      <c r="K494" s="1" t="n"/>
      <c r="L494" s="1" t="n"/>
      <c r="M494" s="1" t="n"/>
      <c r="N494" s="1" t="n"/>
      <c r="O494" s="1" t="n"/>
      <c r="P494" s="1" t="n"/>
      <c r="Q494" s="1" t="n"/>
      <c r="R494" s="1" t="n"/>
      <c r="S494" s="1" t="n"/>
      <c r="T494" s="1" t="n"/>
      <c r="U494" s="1" t="n"/>
      <c r="V494" s="1" t="n"/>
      <c r="W494" s="1" t="n"/>
      <c r="X494" s="1" t="n"/>
      <c r="Y494" s="1" t="n"/>
      <c r="Z494" s="1" t="n"/>
    </row>
    <row r="495">
      <c r="A495" s="1" t="n"/>
      <c r="B495" s="1" t="n"/>
      <c r="C495" s="1" t="n"/>
      <c r="D495" s="1" t="n"/>
      <c r="E495" s="1" t="n"/>
      <c r="F495" s="1" t="n"/>
      <c r="G495" s="1" t="n"/>
      <c r="H495" s="1" t="n"/>
      <c r="I495" s="1" t="n"/>
      <c r="J495" s="1" t="n"/>
      <c r="K495" s="1" t="n"/>
      <c r="L495" s="1" t="n"/>
      <c r="M495" s="1" t="n"/>
      <c r="N495" s="1" t="n"/>
      <c r="O495" s="1" t="n"/>
      <c r="P495" s="1" t="n"/>
      <c r="Q495" s="1" t="n"/>
      <c r="R495" s="1" t="n"/>
      <c r="S495" s="1" t="n"/>
      <c r="T495" s="1" t="n"/>
      <c r="U495" s="1" t="n"/>
      <c r="V495" s="1" t="n"/>
      <c r="W495" s="1" t="n"/>
      <c r="X495" s="1" t="n"/>
      <c r="Y495" s="1" t="n"/>
      <c r="Z495" s="1" t="n"/>
    </row>
    <row r="496">
      <c r="A496" s="1" t="n"/>
      <c r="B496" s="1" t="n"/>
      <c r="C496" s="1" t="n"/>
      <c r="D496" s="1" t="n"/>
      <c r="E496" s="1" t="n"/>
      <c r="F496" s="1" t="n"/>
      <c r="G496" s="1" t="n"/>
      <c r="H496" s="1" t="n"/>
      <c r="I496" s="1" t="n"/>
      <c r="J496" s="1" t="n"/>
      <c r="K496" s="1" t="n"/>
      <c r="L496" s="1" t="n"/>
      <c r="M496" s="1" t="n"/>
      <c r="N496" s="1" t="n"/>
      <c r="O496" s="1" t="n"/>
      <c r="P496" s="1" t="n"/>
      <c r="Q496" s="1" t="n"/>
      <c r="R496" s="1" t="n"/>
      <c r="S496" s="1" t="n"/>
      <c r="T496" s="1" t="n"/>
      <c r="U496" s="1" t="n"/>
      <c r="V496" s="1" t="n"/>
      <c r="W496" s="1" t="n"/>
      <c r="X496" s="1" t="n"/>
      <c r="Y496" s="1" t="n"/>
      <c r="Z496" s="1" t="n"/>
    </row>
    <row r="497">
      <c r="A497" s="1" t="n"/>
      <c r="B497" s="1" t="n"/>
      <c r="C497" s="1" t="n"/>
      <c r="D497" s="1" t="n"/>
      <c r="E497" s="1" t="n"/>
      <c r="F497" s="1" t="n"/>
      <c r="G497" s="1" t="n"/>
      <c r="H497" s="1" t="n"/>
      <c r="I497" s="1" t="n"/>
      <c r="J497" s="1" t="n"/>
      <c r="K497" s="1" t="n"/>
      <c r="L497" s="1" t="n"/>
      <c r="M497" s="1" t="n"/>
      <c r="N497" s="1" t="n"/>
      <c r="O497" s="1" t="n"/>
      <c r="P497" s="1" t="n"/>
      <c r="Q497" s="1" t="n"/>
      <c r="R497" s="1" t="n"/>
      <c r="S497" s="1" t="n"/>
      <c r="T497" s="1" t="n"/>
      <c r="U497" s="1" t="n"/>
      <c r="V497" s="1" t="n"/>
      <c r="W497" s="1" t="n"/>
      <c r="X497" s="1" t="n"/>
      <c r="Y497" s="1" t="n"/>
      <c r="Z497" s="1" t="n"/>
    </row>
    <row r="498">
      <c r="A498" s="1" t="n"/>
      <c r="B498" s="1" t="n"/>
      <c r="C498" s="1" t="n"/>
      <c r="D498" s="1" t="n"/>
      <c r="E498" s="1" t="n"/>
      <c r="F498" s="1" t="n"/>
      <c r="G498" s="1" t="n"/>
      <c r="H498" s="1" t="n"/>
      <c r="I498" s="1" t="n"/>
      <c r="J498" s="1" t="n"/>
      <c r="K498" s="1" t="n"/>
      <c r="L498" s="1" t="n"/>
      <c r="M498" s="1" t="n"/>
      <c r="N498" s="1" t="n"/>
      <c r="O498" s="1" t="n"/>
      <c r="P498" s="1" t="n"/>
      <c r="Q498" s="1" t="n"/>
      <c r="R498" s="1" t="n"/>
      <c r="S498" s="1" t="n"/>
      <c r="T498" s="1" t="n"/>
      <c r="U498" s="1" t="n"/>
      <c r="V498" s="1" t="n"/>
      <c r="W498" s="1" t="n"/>
      <c r="X498" s="1" t="n"/>
      <c r="Y498" s="1" t="n"/>
      <c r="Z498" s="1" t="n"/>
    </row>
    <row r="499">
      <c r="A499" s="1" t="n"/>
      <c r="B499" s="1" t="n"/>
      <c r="C499" s="1" t="n"/>
      <c r="D499" s="1" t="n"/>
      <c r="E499" s="1" t="n"/>
      <c r="F499" s="1" t="n"/>
      <c r="G499" s="1" t="n"/>
      <c r="H499" s="1" t="n"/>
      <c r="I499" s="1" t="n"/>
      <c r="J499" s="1" t="n"/>
      <c r="K499" s="1" t="n"/>
      <c r="L499" s="1" t="n"/>
      <c r="M499" s="1" t="n"/>
      <c r="N499" s="1" t="n"/>
      <c r="O499" s="1" t="n"/>
      <c r="P499" s="1" t="n"/>
      <c r="Q499" s="1" t="n"/>
      <c r="R499" s="1" t="n"/>
      <c r="S499" s="1" t="n"/>
      <c r="T499" s="1" t="n"/>
      <c r="U499" s="1" t="n"/>
      <c r="V499" s="1" t="n"/>
      <c r="W499" s="1" t="n"/>
      <c r="X499" s="1" t="n"/>
      <c r="Y499" s="1" t="n"/>
      <c r="Z499" s="1" t="n"/>
    </row>
    <row r="500">
      <c r="A500" s="1" t="n"/>
      <c r="B500" s="1" t="n"/>
      <c r="C500" s="1" t="n"/>
      <c r="D500" s="1" t="n"/>
      <c r="E500" s="1" t="n"/>
      <c r="F500" s="1" t="n"/>
      <c r="G500" s="1" t="n"/>
      <c r="H500" s="1" t="n"/>
      <c r="I500" s="1" t="n"/>
      <c r="J500" s="1" t="n"/>
      <c r="K500" s="1" t="n"/>
      <c r="L500" s="1" t="n"/>
      <c r="M500" s="1" t="n"/>
      <c r="N500" s="1" t="n"/>
      <c r="O500" s="1" t="n"/>
      <c r="P500" s="1" t="n"/>
      <c r="Q500" s="1" t="n"/>
      <c r="R500" s="1" t="n"/>
      <c r="S500" s="1" t="n"/>
      <c r="T500" s="1" t="n"/>
      <c r="U500" s="1" t="n"/>
      <c r="V500" s="1" t="n"/>
      <c r="W500" s="1" t="n"/>
      <c r="X500" s="1" t="n"/>
      <c r="Y500" s="1" t="n"/>
      <c r="Z500" s="1" t="n"/>
    </row>
    <row r="501">
      <c r="A501" s="1" t="n"/>
      <c r="B501" s="1" t="n"/>
      <c r="C501" s="1" t="n"/>
      <c r="D501" s="1" t="n"/>
      <c r="E501" s="1" t="n"/>
      <c r="F501" s="1" t="n"/>
      <c r="G501" s="1" t="n"/>
      <c r="H501" s="1" t="n"/>
      <c r="I501" s="1" t="n"/>
      <c r="J501" s="1" t="n"/>
      <c r="K501" s="1" t="n"/>
      <c r="L501" s="1" t="n"/>
      <c r="M501" s="1" t="n"/>
      <c r="N501" s="1" t="n"/>
      <c r="O501" s="1" t="n"/>
      <c r="P501" s="1" t="n"/>
      <c r="Q501" s="1" t="n"/>
      <c r="R501" s="1" t="n"/>
      <c r="S501" s="1" t="n"/>
      <c r="T501" s="1" t="n"/>
      <c r="U501" s="1" t="n"/>
      <c r="V501" s="1" t="n"/>
      <c r="W501" s="1" t="n"/>
      <c r="X501" s="1" t="n"/>
      <c r="Y501" s="1" t="n"/>
      <c r="Z501" s="1" t="n"/>
    </row>
    <row r="502">
      <c r="A502" s="1" t="n"/>
      <c r="B502" s="1" t="n"/>
      <c r="C502" s="1" t="n"/>
      <c r="D502" s="1" t="n"/>
      <c r="E502" s="1" t="n"/>
      <c r="F502" s="1" t="n"/>
      <c r="G502" s="1" t="n"/>
      <c r="H502" s="1" t="n"/>
      <c r="I502" s="1" t="n"/>
      <c r="J502" s="1" t="n"/>
      <c r="K502" s="1" t="n"/>
      <c r="L502" s="1" t="n"/>
      <c r="M502" s="1" t="n"/>
      <c r="N502" s="1" t="n"/>
      <c r="O502" s="1" t="n"/>
      <c r="P502" s="1" t="n"/>
      <c r="Q502" s="1" t="n"/>
      <c r="R502" s="1" t="n"/>
      <c r="S502" s="1" t="n"/>
      <c r="T502" s="1" t="n"/>
      <c r="U502" s="1" t="n"/>
      <c r="V502" s="1" t="n"/>
      <c r="W502" s="1" t="n"/>
      <c r="X502" s="1" t="n"/>
      <c r="Y502" s="1" t="n"/>
      <c r="Z502" s="1" t="n"/>
    </row>
    <row r="503">
      <c r="A503" s="1" t="n"/>
      <c r="B503" s="1" t="n"/>
      <c r="C503" s="1" t="n"/>
      <c r="D503" s="1" t="n"/>
      <c r="E503" s="1" t="n"/>
      <c r="F503" s="1" t="n"/>
      <c r="G503" s="1" t="n"/>
      <c r="H503" s="1" t="n"/>
      <c r="I503" s="1" t="n"/>
      <c r="J503" s="1" t="n"/>
      <c r="K503" s="1" t="n"/>
      <c r="L503" s="1" t="n"/>
      <c r="M503" s="1" t="n"/>
      <c r="N503" s="1" t="n"/>
      <c r="O503" s="1" t="n"/>
      <c r="P503" s="1" t="n"/>
      <c r="Q503" s="1" t="n"/>
      <c r="R503" s="1" t="n"/>
      <c r="S503" s="1" t="n"/>
      <c r="T503" s="1" t="n"/>
      <c r="U503" s="1" t="n"/>
      <c r="V503" s="1" t="n"/>
      <c r="W503" s="1" t="n"/>
      <c r="X503" s="1" t="n"/>
      <c r="Y503" s="1" t="n"/>
      <c r="Z503" s="1" t="n"/>
    </row>
    <row r="504">
      <c r="A504" s="1" t="n"/>
      <c r="B504" s="1" t="n"/>
      <c r="C504" s="1" t="n"/>
      <c r="D504" s="1" t="n"/>
      <c r="E504" s="1" t="n"/>
      <c r="F504" s="1" t="n"/>
      <c r="G504" s="1" t="n"/>
      <c r="H504" s="1" t="n"/>
      <c r="I504" s="1" t="n"/>
      <c r="J504" s="1" t="n"/>
      <c r="K504" s="1" t="n"/>
      <c r="L504" s="1" t="n"/>
      <c r="M504" s="1" t="n"/>
      <c r="N504" s="1" t="n"/>
      <c r="O504" s="1" t="n"/>
      <c r="P504" s="1" t="n"/>
      <c r="Q504" s="1" t="n"/>
      <c r="R504" s="1" t="n"/>
      <c r="S504" s="1" t="n"/>
      <c r="T504" s="1" t="n"/>
      <c r="U504" s="1" t="n"/>
      <c r="V504" s="1" t="n"/>
      <c r="W504" s="1" t="n"/>
      <c r="X504" s="1" t="n"/>
      <c r="Y504" s="1" t="n"/>
      <c r="Z504" s="1" t="n"/>
    </row>
    <row r="505">
      <c r="A505" s="1" t="n"/>
      <c r="B505" s="1" t="n"/>
      <c r="C505" s="1" t="n"/>
      <c r="D505" s="1" t="n"/>
      <c r="E505" s="1" t="n"/>
      <c r="F505" s="1" t="n"/>
      <c r="G505" s="1" t="n"/>
      <c r="H505" s="1" t="n"/>
      <c r="I505" s="1" t="n"/>
      <c r="J505" s="1" t="n"/>
      <c r="K505" s="1" t="n"/>
      <c r="L505" s="1" t="n"/>
      <c r="M505" s="1" t="n"/>
      <c r="N505" s="1" t="n"/>
      <c r="O505" s="1" t="n"/>
      <c r="P505" s="1" t="n"/>
      <c r="Q505" s="1" t="n"/>
      <c r="R505" s="1" t="n"/>
      <c r="S505" s="1" t="n"/>
      <c r="T505" s="1" t="n"/>
      <c r="U505" s="1" t="n"/>
      <c r="V505" s="1" t="n"/>
      <c r="W505" s="1" t="n"/>
      <c r="X505" s="1" t="n"/>
      <c r="Y505" s="1" t="n"/>
      <c r="Z505" s="1" t="n"/>
    </row>
    <row r="506">
      <c r="A506" s="1" t="n"/>
      <c r="B506" s="1" t="n"/>
      <c r="C506" s="1" t="n"/>
      <c r="D506" s="1" t="n"/>
      <c r="E506" s="1" t="n"/>
      <c r="F506" s="1" t="n"/>
      <c r="G506" s="1" t="n"/>
      <c r="H506" s="1" t="n"/>
      <c r="I506" s="1" t="n"/>
      <c r="J506" s="1" t="n"/>
      <c r="K506" s="1" t="n"/>
      <c r="L506" s="1" t="n"/>
      <c r="M506" s="1" t="n"/>
      <c r="N506" s="1" t="n"/>
      <c r="O506" s="1" t="n"/>
      <c r="P506" s="1" t="n"/>
      <c r="Q506" s="1" t="n"/>
      <c r="R506" s="1" t="n"/>
      <c r="S506" s="1" t="n"/>
      <c r="T506" s="1" t="n"/>
      <c r="U506" s="1" t="n"/>
      <c r="V506" s="1" t="n"/>
      <c r="W506" s="1" t="n"/>
      <c r="X506" s="1" t="n"/>
      <c r="Y506" s="1" t="n"/>
      <c r="Z506" s="1" t="n"/>
    </row>
    <row r="507">
      <c r="A507" s="1" t="n"/>
      <c r="B507" s="1" t="n"/>
      <c r="C507" s="1" t="n"/>
      <c r="D507" s="1" t="n"/>
      <c r="E507" s="1" t="n"/>
      <c r="F507" s="1" t="n"/>
      <c r="G507" s="1" t="n"/>
      <c r="H507" s="1" t="n"/>
      <c r="I507" s="1" t="n"/>
      <c r="J507" s="1" t="n"/>
      <c r="K507" s="1" t="n"/>
      <c r="L507" s="1" t="n"/>
      <c r="M507" s="1" t="n"/>
      <c r="N507" s="1" t="n"/>
      <c r="O507" s="1" t="n"/>
      <c r="P507" s="1" t="n"/>
      <c r="Q507" s="1" t="n"/>
      <c r="R507" s="1" t="n"/>
      <c r="S507" s="1" t="n"/>
      <c r="T507" s="1" t="n"/>
      <c r="U507" s="1" t="n"/>
      <c r="V507" s="1" t="n"/>
      <c r="W507" s="1" t="n"/>
      <c r="X507" s="1" t="n"/>
      <c r="Y507" s="1" t="n"/>
      <c r="Z507" s="1" t="n"/>
    </row>
    <row r="508">
      <c r="A508" s="1" t="n"/>
      <c r="B508" s="1" t="n"/>
      <c r="C508" s="1" t="n"/>
      <c r="D508" s="1" t="n"/>
      <c r="E508" s="1" t="n"/>
      <c r="F508" s="1" t="n"/>
      <c r="G508" s="1" t="n"/>
      <c r="H508" s="1" t="n"/>
      <c r="I508" s="1" t="n"/>
      <c r="J508" s="1" t="n"/>
      <c r="K508" s="1" t="n"/>
      <c r="L508" s="1" t="n"/>
      <c r="M508" s="1" t="n"/>
      <c r="N508" s="1" t="n"/>
      <c r="O508" s="1" t="n"/>
      <c r="P508" s="1" t="n"/>
      <c r="Q508" s="1" t="n"/>
      <c r="R508" s="1" t="n"/>
      <c r="S508" s="1" t="n"/>
      <c r="T508" s="1" t="n"/>
      <c r="U508" s="1" t="n"/>
      <c r="V508" s="1" t="n"/>
      <c r="W508" s="1" t="n"/>
      <c r="X508" s="1" t="n"/>
      <c r="Y508" s="1" t="n"/>
      <c r="Z508" s="1" t="n"/>
    </row>
    <row r="509">
      <c r="A509" s="1" t="n"/>
      <c r="B509" s="1" t="n"/>
      <c r="C509" s="1" t="n"/>
      <c r="D509" s="1" t="n"/>
      <c r="E509" s="1" t="n"/>
      <c r="F509" s="1" t="n"/>
      <c r="G509" s="1" t="n"/>
      <c r="H509" s="1" t="n"/>
      <c r="I509" s="1" t="n"/>
      <c r="J509" s="1" t="n"/>
      <c r="K509" s="1" t="n"/>
      <c r="L509" s="1" t="n"/>
      <c r="M509" s="1" t="n"/>
      <c r="N509" s="1" t="n"/>
      <c r="O509" s="1" t="n"/>
      <c r="P509" s="1" t="n"/>
      <c r="Q509" s="1" t="n"/>
      <c r="R509" s="1" t="n"/>
      <c r="S509" s="1" t="n"/>
      <c r="T509" s="1" t="n"/>
      <c r="U509" s="1" t="n"/>
      <c r="V509" s="1" t="n"/>
      <c r="W509" s="1" t="n"/>
      <c r="X509" s="1" t="n"/>
      <c r="Y509" s="1" t="n"/>
      <c r="Z509" s="1" t="n"/>
    </row>
    <row r="510">
      <c r="A510" s="1" t="n"/>
      <c r="B510" s="1" t="n"/>
      <c r="C510" s="1" t="n"/>
      <c r="D510" s="1" t="n"/>
      <c r="E510" s="1" t="n"/>
      <c r="F510" s="1" t="n"/>
      <c r="G510" s="1" t="n"/>
      <c r="H510" s="1" t="n"/>
      <c r="I510" s="1" t="n"/>
      <c r="J510" s="1" t="n"/>
      <c r="K510" s="1" t="n"/>
      <c r="L510" s="1" t="n"/>
      <c r="M510" s="1" t="n"/>
      <c r="N510" s="1" t="n"/>
      <c r="O510" s="1" t="n"/>
      <c r="P510" s="1" t="n"/>
      <c r="Q510" s="1" t="n"/>
      <c r="R510" s="1" t="n"/>
      <c r="S510" s="1" t="n"/>
      <c r="T510" s="1" t="n"/>
      <c r="U510" s="1" t="n"/>
      <c r="V510" s="1" t="n"/>
      <c r="W510" s="1" t="n"/>
      <c r="X510" s="1" t="n"/>
      <c r="Y510" s="1" t="n"/>
      <c r="Z510" s="1" t="n"/>
    </row>
    <row r="511">
      <c r="A511" s="1" t="n"/>
      <c r="B511" s="1" t="n"/>
      <c r="C511" s="1" t="n"/>
      <c r="D511" s="1" t="n"/>
      <c r="E511" s="1" t="n"/>
      <c r="F511" s="1" t="n"/>
      <c r="G511" s="1" t="n"/>
      <c r="H511" s="1" t="n"/>
      <c r="I511" s="1" t="n"/>
      <c r="J511" s="1" t="n"/>
      <c r="K511" s="1" t="n"/>
      <c r="L511" s="1" t="n"/>
      <c r="M511" s="1" t="n"/>
      <c r="N511" s="1" t="n"/>
      <c r="O511" s="1" t="n"/>
      <c r="P511" s="1" t="n"/>
      <c r="Q511" s="1" t="n"/>
      <c r="R511" s="1" t="n"/>
      <c r="S511" s="1" t="n"/>
      <c r="T511" s="1" t="n"/>
      <c r="U511" s="1" t="n"/>
      <c r="V511" s="1" t="n"/>
      <c r="W511" s="1" t="n"/>
      <c r="X511" s="1" t="n"/>
      <c r="Y511" s="1" t="n"/>
      <c r="Z511" s="1" t="n"/>
    </row>
    <row r="512">
      <c r="A512" s="1" t="n"/>
      <c r="B512" s="1" t="n"/>
      <c r="C512" s="1" t="n"/>
      <c r="D512" s="1" t="n"/>
      <c r="E512" s="1" t="n"/>
      <c r="F512" s="1" t="n"/>
      <c r="G512" s="1" t="n"/>
      <c r="H512" s="1" t="n"/>
      <c r="I512" s="1" t="n"/>
      <c r="J512" s="1" t="n"/>
      <c r="K512" s="1" t="n"/>
      <c r="L512" s="1" t="n"/>
      <c r="M512" s="1" t="n"/>
      <c r="N512" s="1" t="n"/>
      <c r="O512" s="1" t="n"/>
      <c r="P512" s="1" t="n"/>
      <c r="Q512" s="1" t="n"/>
      <c r="R512" s="1" t="n"/>
      <c r="S512" s="1" t="n"/>
      <c r="T512" s="1" t="n"/>
      <c r="U512" s="1" t="n"/>
      <c r="V512" s="1" t="n"/>
      <c r="W512" s="1" t="n"/>
      <c r="X512" s="1" t="n"/>
      <c r="Y512" s="1" t="n"/>
      <c r="Z512" s="1" t="n"/>
    </row>
    <row r="513">
      <c r="A513" s="1" t="n"/>
      <c r="B513" s="1" t="n"/>
      <c r="C513" s="1" t="n"/>
      <c r="D513" s="1" t="n"/>
      <c r="E513" s="1" t="n"/>
      <c r="F513" s="1" t="n"/>
      <c r="G513" s="1" t="n"/>
      <c r="H513" s="1" t="n"/>
      <c r="I513" s="1" t="n"/>
      <c r="J513" s="1" t="n"/>
      <c r="K513" s="1" t="n"/>
      <c r="L513" s="1" t="n"/>
      <c r="M513" s="1" t="n"/>
      <c r="N513" s="1" t="n"/>
      <c r="O513" s="1" t="n"/>
      <c r="P513" s="1" t="n"/>
      <c r="Q513" s="1" t="n"/>
      <c r="R513" s="1" t="n"/>
      <c r="S513" s="1" t="n"/>
      <c r="T513" s="1" t="n"/>
      <c r="U513" s="1" t="n"/>
      <c r="V513" s="1" t="n"/>
      <c r="W513" s="1" t="n"/>
      <c r="X513" s="1" t="n"/>
      <c r="Y513" s="1" t="n"/>
      <c r="Z513" s="1" t="n"/>
    </row>
    <row r="514">
      <c r="A514" s="1" t="n"/>
      <c r="B514" s="1" t="n"/>
      <c r="C514" s="1" t="n"/>
      <c r="D514" s="1" t="n"/>
      <c r="E514" s="1" t="n"/>
      <c r="F514" s="1" t="n"/>
      <c r="G514" s="1" t="n"/>
      <c r="H514" s="1" t="n"/>
      <c r="I514" s="1" t="n"/>
      <c r="J514" s="1" t="n"/>
      <c r="K514" s="1" t="n"/>
      <c r="L514" s="1" t="n"/>
      <c r="M514" s="1" t="n"/>
      <c r="N514" s="1" t="n"/>
      <c r="O514" s="1" t="n"/>
      <c r="P514" s="1" t="n"/>
      <c r="Q514" s="1" t="n"/>
      <c r="R514" s="1" t="n"/>
      <c r="S514" s="1" t="n"/>
      <c r="T514" s="1" t="n"/>
      <c r="U514" s="1" t="n"/>
      <c r="V514" s="1" t="n"/>
      <c r="W514" s="1" t="n"/>
      <c r="X514" s="1" t="n"/>
      <c r="Y514" s="1" t="n"/>
      <c r="Z514" s="1" t="n"/>
    </row>
    <row r="515">
      <c r="A515" s="1" t="n"/>
      <c r="B515" s="1" t="n"/>
      <c r="C515" s="1" t="n"/>
      <c r="D515" s="1" t="n"/>
      <c r="E515" s="1" t="n"/>
      <c r="F515" s="1" t="n"/>
      <c r="G515" s="1" t="n"/>
      <c r="H515" s="1" t="n"/>
      <c r="I515" s="1" t="n"/>
      <c r="J515" s="1" t="n"/>
      <c r="K515" s="1" t="n"/>
      <c r="L515" s="1" t="n"/>
      <c r="M515" s="1" t="n"/>
      <c r="N515" s="1" t="n"/>
      <c r="O515" s="1" t="n"/>
      <c r="P515" s="1" t="n"/>
      <c r="Q515" s="1" t="n"/>
      <c r="R515" s="1" t="n"/>
      <c r="S515" s="1" t="n"/>
      <c r="T515" s="1" t="n"/>
      <c r="U515" s="1" t="n"/>
      <c r="V515" s="1" t="n"/>
      <c r="W515" s="1" t="n"/>
      <c r="X515" s="1" t="n"/>
      <c r="Y515" s="1" t="n"/>
      <c r="Z515" s="1" t="n"/>
    </row>
    <row r="516">
      <c r="A516" s="1" t="n"/>
      <c r="B516" s="1" t="n"/>
      <c r="C516" s="1" t="n"/>
      <c r="D516" s="1" t="n"/>
      <c r="E516" s="1" t="n"/>
      <c r="F516" s="1" t="n"/>
      <c r="G516" s="1" t="n"/>
      <c r="H516" s="1" t="n"/>
      <c r="I516" s="1" t="n"/>
      <c r="J516" s="1" t="n"/>
      <c r="K516" s="1" t="n"/>
      <c r="L516" s="1" t="n"/>
      <c r="M516" s="1" t="n"/>
      <c r="N516" s="1" t="n"/>
      <c r="O516" s="1" t="n"/>
      <c r="P516" s="1" t="n"/>
      <c r="Q516" s="1" t="n"/>
      <c r="R516" s="1" t="n"/>
      <c r="S516" s="1" t="n"/>
      <c r="T516" s="1" t="n"/>
      <c r="U516" s="1" t="n"/>
      <c r="V516" s="1" t="n"/>
      <c r="W516" s="1" t="n"/>
      <c r="X516" s="1" t="n"/>
      <c r="Y516" s="1" t="n"/>
      <c r="Z516" s="1" t="n"/>
    </row>
    <row r="517">
      <c r="A517" s="1" t="n"/>
      <c r="B517" s="1" t="n"/>
      <c r="C517" s="1" t="n"/>
      <c r="D517" s="1" t="n"/>
      <c r="E517" s="1" t="n"/>
      <c r="F517" s="1" t="n"/>
      <c r="G517" s="1" t="n"/>
      <c r="H517" s="1" t="n"/>
      <c r="I517" s="1" t="n"/>
      <c r="J517" s="1" t="n"/>
      <c r="K517" s="1" t="n"/>
      <c r="L517" s="1" t="n"/>
      <c r="M517" s="1" t="n"/>
      <c r="N517" s="1" t="n"/>
      <c r="O517" s="1" t="n"/>
      <c r="P517" s="1" t="n"/>
      <c r="Q517" s="1" t="n"/>
      <c r="R517" s="1" t="n"/>
      <c r="S517" s="1" t="n"/>
      <c r="T517" s="1" t="n"/>
      <c r="U517" s="1" t="n"/>
      <c r="V517" s="1" t="n"/>
      <c r="W517" s="1" t="n"/>
      <c r="X517" s="1" t="n"/>
      <c r="Y517" s="1" t="n"/>
      <c r="Z517" s="1" t="n"/>
    </row>
    <row r="518">
      <c r="A518" s="1" t="n"/>
      <c r="B518" s="1" t="n"/>
      <c r="C518" s="1" t="n"/>
      <c r="D518" s="1" t="n"/>
      <c r="E518" s="1" t="n"/>
      <c r="F518" s="1" t="n"/>
      <c r="G518" s="1" t="n"/>
      <c r="H518" s="1" t="n"/>
      <c r="I518" s="1" t="n"/>
      <c r="J518" s="1" t="n"/>
      <c r="K518" s="1" t="n"/>
      <c r="L518" s="1" t="n"/>
      <c r="M518" s="1" t="n"/>
      <c r="N518" s="1" t="n"/>
      <c r="O518" s="1" t="n"/>
      <c r="P518" s="1" t="n"/>
      <c r="Q518" s="1" t="n"/>
      <c r="R518" s="1" t="n"/>
      <c r="S518" s="1" t="n"/>
      <c r="T518" s="1" t="n"/>
      <c r="U518" s="1" t="n"/>
      <c r="V518" s="1" t="n"/>
      <c r="W518" s="1" t="n"/>
      <c r="X518" s="1" t="n"/>
      <c r="Y518" s="1" t="n"/>
      <c r="Z518" s="1" t="n"/>
    </row>
    <row r="519">
      <c r="A519" s="1" t="n"/>
      <c r="B519" s="1" t="n"/>
      <c r="C519" s="1" t="n"/>
      <c r="D519" s="1" t="n"/>
      <c r="E519" s="1" t="n"/>
      <c r="F519" s="1" t="n"/>
      <c r="G519" s="1" t="n"/>
      <c r="H519" s="1" t="n"/>
      <c r="I519" s="1" t="n"/>
      <c r="J519" s="1" t="n"/>
      <c r="K519" s="1" t="n"/>
      <c r="L519" s="1" t="n"/>
      <c r="M519" s="1" t="n"/>
      <c r="N519" s="1" t="n"/>
      <c r="O519" s="1" t="n"/>
      <c r="P519" s="1" t="n"/>
      <c r="Q519" s="1" t="n"/>
      <c r="R519" s="1" t="n"/>
      <c r="S519" s="1" t="n"/>
      <c r="T519" s="1" t="n"/>
      <c r="U519" s="1" t="n"/>
      <c r="V519" s="1" t="n"/>
      <c r="W519" s="1" t="n"/>
      <c r="X519" s="1" t="n"/>
      <c r="Y519" s="1" t="n"/>
      <c r="Z519" s="1" t="n"/>
    </row>
    <row r="520">
      <c r="A520" s="1" t="n"/>
      <c r="B520" s="1" t="n"/>
      <c r="C520" s="1" t="n"/>
      <c r="D520" s="1" t="n"/>
      <c r="E520" s="1" t="n"/>
      <c r="F520" s="1" t="n"/>
      <c r="G520" s="1" t="n"/>
      <c r="H520" s="1" t="n"/>
      <c r="I520" s="1" t="n"/>
      <c r="J520" s="1" t="n"/>
      <c r="K520" s="1" t="n"/>
      <c r="L520" s="1" t="n"/>
      <c r="M520" s="1" t="n"/>
      <c r="N520" s="1" t="n"/>
      <c r="O520" s="1" t="n"/>
      <c r="P520" s="1" t="n"/>
      <c r="Q520" s="1" t="n"/>
      <c r="R520" s="1" t="n"/>
      <c r="S520" s="1" t="n"/>
      <c r="T520" s="1" t="n"/>
      <c r="U520" s="1" t="n"/>
      <c r="V520" s="1" t="n"/>
      <c r="W520" s="1" t="n"/>
      <c r="X520" s="1" t="n"/>
      <c r="Y520" s="1" t="n"/>
      <c r="Z520" s="1" t="n"/>
    </row>
    <row r="521">
      <c r="A521" s="1" t="n"/>
      <c r="B521" s="1" t="n"/>
      <c r="C521" s="1" t="n"/>
      <c r="D521" s="1" t="n"/>
      <c r="E521" s="1" t="n"/>
      <c r="F521" s="1" t="n"/>
      <c r="G521" s="1" t="n"/>
      <c r="H521" s="1" t="n"/>
      <c r="I521" s="1" t="n"/>
      <c r="J521" s="1" t="n"/>
      <c r="K521" s="1" t="n"/>
      <c r="L521" s="1" t="n"/>
      <c r="M521" s="1" t="n"/>
      <c r="N521" s="1" t="n"/>
      <c r="O521" s="1" t="n"/>
      <c r="P521" s="1" t="n"/>
      <c r="Q521" s="1" t="n"/>
      <c r="R521" s="1" t="n"/>
      <c r="S521" s="1" t="n"/>
      <c r="T521" s="1" t="n"/>
      <c r="U521" s="1" t="n"/>
      <c r="V521" s="1" t="n"/>
      <c r="W521" s="1" t="n"/>
      <c r="X521" s="1" t="n"/>
      <c r="Y521" s="1" t="n"/>
      <c r="Z521" s="1" t="n"/>
    </row>
    <row r="522">
      <c r="A522" s="1" t="n"/>
      <c r="B522" s="1" t="n"/>
      <c r="C522" s="1" t="n"/>
      <c r="D522" s="1" t="n"/>
      <c r="E522" s="1" t="n"/>
      <c r="F522" s="1" t="n"/>
      <c r="G522" s="1" t="n"/>
      <c r="H522" s="1" t="n"/>
      <c r="I522" s="1" t="n"/>
      <c r="J522" s="1" t="n"/>
      <c r="K522" s="1" t="n"/>
      <c r="L522" s="1" t="n"/>
      <c r="M522" s="1" t="n"/>
      <c r="N522" s="1" t="n"/>
      <c r="O522" s="1" t="n"/>
      <c r="P522" s="1" t="n"/>
      <c r="Q522" s="1" t="n"/>
      <c r="R522" s="1" t="n"/>
      <c r="S522" s="1" t="n"/>
      <c r="T522" s="1" t="n"/>
      <c r="U522" s="1" t="n"/>
      <c r="V522" s="1" t="n"/>
      <c r="W522" s="1" t="n"/>
      <c r="X522" s="1" t="n"/>
      <c r="Y522" s="1" t="n"/>
      <c r="Z522" s="1" t="n"/>
    </row>
    <row r="523">
      <c r="A523" s="1" t="n"/>
      <c r="B523" s="1" t="n"/>
      <c r="C523" s="1" t="n"/>
      <c r="D523" s="1" t="n"/>
      <c r="E523" s="1" t="n"/>
      <c r="F523" s="1" t="n"/>
      <c r="G523" s="1" t="n"/>
      <c r="H523" s="1" t="n"/>
      <c r="I523" s="1" t="n"/>
      <c r="J523" s="1" t="n"/>
      <c r="K523" s="1" t="n"/>
      <c r="L523" s="1" t="n"/>
      <c r="M523" s="1" t="n"/>
      <c r="N523" s="1" t="n"/>
      <c r="O523" s="1" t="n"/>
      <c r="P523" s="1" t="n"/>
      <c r="Q523" s="1" t="n"/>
      <c r="R523" s="1" t="n"/>
      <c r="S523" s="1" t="n"/>
      <c r="T523" s="1" t="n"/>
      <c r="U523" s="1" t="n"/>
      <c r="V523" s="1" t="n"/>
      <c r="W523" s="1" t="n"/>
      <c r="X523" s="1" t="n"/>
      <c r="Y523" s="1" t="n"/>
      <c r="Z523" s="1" t="n"/>
    </row>
    <row r="524">
      <c r="A524" s="1" t="n"/>
      <c r="B524" s="1" t="n"/>
      <c r="C524" s="1" t="n"/>
      <c r="D524" s="1" t="n"/>
      <c r="E524" s="1" t="n"/>
      <c r="F524" s="1" t="n"/>
      <c r="G524" s="1" t="n"/>
      <c r="H524" s="1" t="n"/>
      <c r="I524" s="1" t="n"/>
      <c r="J524" s="1" t="n"/>
      <c r="K524" s="1" t="n"/>
      <c r="L524" s="1" t="n"/>
      <c r="M524" s="1" t="n"/>
      <c r="N524" s="1" t="n"/>
      <c r="O524" s="1" t="n"/>
      <c r="P524" s="1" t="n"/>
      <c r="Q524" s="1" t="n"/>
      <c r="R524" s="1" t="n"/>
      <c r="S524" s="1" t="n"/>
      <c r="T524" s="1" t="n"/>
      <c r="U524" s="1" t="n"/>
      <c r="V524" s="1" t="n"/>
      <c r="W524" s="1" t="n"/>
      <c r="X524" s="1" t="n"/>
      <c r="Y524" s="1" t="n"/>
      <c r="Z524" s="1" t="n"/>
    </row>
    <row r="525">
      <c r="A525" s="1" t="n"/>
      <c r="B525" s="1" t="n"/>
      <c r="C525" s="1" t="n"/>
      <c r="D525" s="1" t="n"/>
      <c r="E525" s="1" t="n"/>
      <c r="F525" s="1" t="n"/>
      <c r="G525" s="1" t="n"/>
      <c r="H525" s="1" t="n"/>
      <c r="I525" s="1" t="n"/>
      <c r="J525" s="1" t="n"/>
      <c r="K525" s="1" t="n"/>
      <c r="L525" s="1" t="n"/>
      <c r="M525" s="1" t="n"/>
      <c r="N525" s="1" t="n"/>
      <c r="O525" s="1" t="n"/>
      <c r="P525" s="1" t="n"/>
      <c r="Q525" s="1" t="n"/>
      <c r="R525" s="1" t="n"/>
      <c r="S525" s="1" t="n"/>
      <c r="T525" s="1" t="n"/>
      <c r="U525" s="1" t="n"/>
      <c r="V525" s="1" t="n"/>
      <c r="W525" s="1" t="n"/>
      <c r="X525" s="1" t="n"/>
      <c r="Y525" s="1" t="n"/>
      <c r="Z525" s="1" t="n"/>
    </row>
    <row r="526">
      <c r="A526" s="1" t="n"/>
      <c r="B526" s="1" t="n"/>
      <c r="C526" s="1" t="n"/>
      <c r="D526" s="1" t="n"/>
      <c r="E526" s="1" t="n"/>
      <c r="F526" s="1" t="n"/>
      <c r="G526" s="1" t="n"/>
      <c r="H526" s="1" t="n"/>
      <c r="I526" s="1" t="n"/>
      <c r="J526" s="1" t="n"/>
      <c r="K526" s="1" t="n"/>
      <c r="L526" s="1" t="n"/>
      <c r="M526" s="1" t="n"/>
      <c r="N526" s="1" t="n"/>
      <c r="O526" s="1" t="n"/>
      <c r="P526" s="1" t="n"/>
      <c r="Q526" s="1" t="n"/>
      <c r="R526" s="1" t="n"/>
      <c r="S526" s="1" t="n"/>
      <c r="T526" s="1" t="n"/>
      <c r="U526" s="1" t="n"/>
      <c r="V526" s="1" t="n"/>
      <c r="W526" s="1" t="n"/>
      <c r="X526" s="1" t="n"/>
      <c r="Y526" s="1" t="n"/>
      <c r="Z526" s="1" t="n"/>
    </row>
    <row r="527">
      <c r="A527" s="1" t="n"/>
      <c r="B527" s="1" t="n"/>
      <c r="C527" s="1" t="n"/>
      <c r="D527" s="1" t="n"/>
      <c r="E527" s="1" t="n"/>
      <c r="F527" s="1" t="n"/>
      <c r="G527" s="1" t="n"/>
      <c r="H527" s="1" t="n"/>
      <c r="I527" s="1" t="n"/>
      <c r="J527" s="1" t="n"/>
      <c r="K527" s="1" t="n"/>
      <c r="L527" s="1" t="n"/>
      <c r="M527" s="1" t="n"/>
      <c r="N527" s="1" t="n"/>
      <c r="O527" s="1" t="n"/>
      <c r="P527" s="1" t="n"/>
      <c r="Q527" s="1" t="n"/>
      <c r="R527" s="1" t="n"/>
      <c r="S527" s="1" t="n"/>
      <c r="T527" s="1" t="n"/>
      <c r="U527" s="1" t="n"/>
      <c r="V527" s="1" t="n"/>
      <c r="W527" s="1" t="n"/>
      <c r="X527" s="1" t="n"/>
      <c r="Y527" s="1" t="n"/>
      <c r="Z527" s="1" t="n"/>
    </row>
    <row r="528">
      <c r="A528" s="1" t="n"/>
      <c r="B528" s="1" t="n"/>
      <c r="C528" s="1" t="n"/>
      <c r="D528" s="1" t="n"/>
      <c r="E528" s="1" t="n"/>
      <c r="F528" s="1" t="n"/>
      <c r="G528" s="1" t="n"/>
      <c r="H528" s="1" t="n"/>
      <c r="I528" s="1" t="n"/>
      <c r="J528" s="1" t="n"/>
      <c r="K528" s="1" t="n"/>
      <c r="L528" s="1" t="n"/>
      <c r="M528" s="1" t="n"/>
      <c r="N528" s="1" t="n"/>
      <c r="O528" s="1" t="n"/>
      <c r="P528" s="1" t="n"/>
      <c r="Q528" s="1" t="n"/>
      <c r="R528" s="1" t="n"/>
      <c r="S528" s="1" t="n"/>
      <c r="T528" s="1" t="n"/>
      <c r="U528" s="1" t="n"/>
      <c r="V528" s="1" t="n"/>
      <c r="W528" s="1" t="n"/>
      <c r="X528" s="1" t="n"/>
      <c r="Y528" s="1" t="n"/>
      <c r="Z528" s="1" t="n"/>
    </row>
    <row r="529">
      <c r="A529" s="1" t="n"/>
      <c r="B529" s="1" t="n"/>
      <c r="C529" s="1" t="n"/>
      <c r="D529" s="1" t="n"/>
      <c r="E529" s="1" t="n"/>
      <c r="F529" s="1" t="n"/>
      <c r="G529" s="1" t="n"/>
      <c r="H529" s="1" t="n"/>
      <c r="I529" s="1" t="n"/>
      <c r="J529" s="1" t="n"/>
      <c r="K529" s="1" t="n"/>
      <c r="L529" s="1" t="n"/>
      <c r="M529" s="1" t="n"/>
      <c r="N529" s="1" t="n"/>
      <c r="O529" s="1" t="n"/>
      <c r="P529" s="1" t="n"/>
      <c r="Q529" s="1" t="n"/>
      <c r="R529" s="1" t="n"/>
      <c r="S529" s="1" t="n"/>
      <c r="T529" s="1" t="n"/>
      <c r="U529" s="1" t="n"/>
      <c r="V529" s="1" t="n"/>
      <c r="W529" s="1" t="n"/>
      <c r="X529" s="1" t="n"/>
      <c r="Y529" s="1" t="n"/>
      <c r="Z529" s="1" t="n"/>
    </row>
    <row r="530">
      <c r="A530" s="1" t="n"/>
      <c r="B530" s="1" t="n"/>
      <c r="C530" s="1" t="n"/>
      <c r="D530" s="1" t="n"/>
      <c r="E530" s="1" t="n"/>
      <c r="F530" s="1" t="n"/>
      <c r="G530" s="1" t="n"/>
      <c r="H530" s="1" t="n"/>
      <c r="I530" s="1" t="n"/>
      <c r="J530" s="1" t="n"/>
      <c r="K530" s="1" t="n"/>
      <c r="L530" s="1" t="n"/>
      <c r="M530" s="1" t="n"/>
      <c r="N530" s="1" t="n"/>
      <c r="O530" s="1" t="n"/>
      <c r="P530" s="1" t="n"/>
      <c r="Q530" s="1" t="n"/>
      <c r="R530" s="1" t="n"/>
      <c r="S530" s="1" t="n"/>
      <c r="T530" s="1" t="n"/>
      <c r="U530" s="1" t="n"/>
      <c r="V530" s="1" t="n"/>
      <c r="W530" s="1" t="n"/>
      <c r="X530" s="1" t="n"/>
      <c r="Y530" s="1" t="n"/>
      <c r="Z530" s="1" t="n"/>
    </row>
    <row r="531">
      <c r="A531" s="1" t="n"/>
      <c r="B531" s="1" t="n"/>
      <c r="C531" s="1" t="n"/>
      <c r="D531" s="1" t="n"/>
      <c r="E531" s="1" t="n"/>
      <c r="F531" s="1" t="n"/>
      <c r="G531" s="1" t="n"/>
      <c r="H531" s="1" t="n"/>
      <c r="I531" s="1" t="n"/>
      <c r="J531" s="1" t="n"/>
      <c r="K531" s="1" t="n"/>
      <c r="L531" s="1" t="n"/>
      <c r="M531" s="1" t="n"/>
      <c r="N531" s="1" t="n"/>
      <c r="O531" s="1" t="n"/>
      <c r="P531" s="1" t="n"/>
      <c r="Q531" s="1" t="n"/>
      <c r="R531" s="1" t="n"/>
      <c r="S531" s="1" t="n"/>
      <c r="T531" s="1" t="n"/>
      <c r="U531" s="1" t="n"/>
      <c r="V531" s="1" t="n"/>
      <c r="W531" s="1" t="n"/>
      <c r="X531" s="1" t="n"/>
      <c r="Y531" s="1" t="n"/>
      <c r="Z531" s="1" t="n"/>
    </row>
    <row r="532">
      <c r="A532" s="1" t="n"/>
      <c r="B532" s="1" t="n"/>
      <c r="C532" s="1" t="n"/>
      <c r="D532" s="1" t="n"/>
      <c r="E532" s="1" t="n"/>
      <c r="F532" s="1" t="n"/>
      <c r="G532" s="1" t="n"/>
      <c r="H532" s="1" t="n"/>
      <c r="I532" s="1" t="n"/>
      <c r="J532" s="1" t="n"/>
      <c r="K532" s="1" t="n"/>
      <c r="L532" s="1" t="n"/>
      <c r="M532" s="1" t="n"/>
      <c r="N532" s="1" t="n"/>
      <c r="O532" s="1" t="n"/>
      <c r="P532" s="1" t="n"/>
      <c r="Q532" s="1" t="n"/>
      <c r="R532" s="1" t="n"/>
      <c r="S532" s="1" t="n"/>
      <c r="T532" s="1" t="n"/>
      <c r="U532" s="1" t="n"/>
      <c r="V532" s="1" t="n"/>
      <c r="W532" s="1" t="n"/>
      <c r="X532" s="1" t="n"/>
      <c r="Y532" s="1" t="n"/>
      <c r="Z532" s="1" t="n"/>
    </row>
    <row r="533">
      <c r="A533" s="1" t="n"/>
      <c r="B533" s="1" t="n"/>
      <c r="C533" s="1" t="n"/>
      <c r="D533" s="1" t="n"/>
      <c r="E533" s="1" t="n"/>
      <c r="F533" s="1" t="n"/>
      <c r="G533" s="1" t="n"/>
      <c r="H533" s="1" t="n"/>
      <c r="I533" s="1" t="n"/>
      <c r="J533" s="1" t="n"/>
      <c r="K533" s="1" t="n"/>
      <c r="L533" s="1" t="n"/>
      <c r="M533" s="1" t="n"/>
      <c r="N533" s="1" t="n"/>
      <c r="O533" s="1" t="n"/>
      <c r="P533" s="1" t="n"/>
      <c r="Q533" s="1" t="n"/>
      <c r="R533" s="1" t="n"/>
      <c r="S533" s="1" t="n"/>
      <c r="T533" s="1" t="n"/>
      <c r="U533" s="1" t="n"/>
      <c r="V533" s="1" t="n"/>
      <c r="W533" s="1" t="n"/>
      <c r="X533" s="1" t="n"/>
      <c r="Y533" s="1" t="n"/>
      <c r="Z533" s="1" t="n"/>
    </row>
    <row r="534">
      <c r="A534" s="1" t="n"/>
      <c r="B534" s="1" t="n"/>
      <c r="C534" s="1" t="n"/>
      <c r="D534" s="1" t="n"/>
      <c r="E534" s="1" t="n"/>
      <c r="F534" s="1" t="n"/>
      <c r="G534" s="1" t="n"/>
      <c r="H534" s="1" t="n"/>
      <c r="I534" s="1" t="n"/>
      <c r="J534" s="1" t="n"/>
      <c r="K534" s="1" t="n"/>
      <c r="L534" s="1" t="n"/>
      <c r="M534" s="1" t="n"/>
      <c r="N534" s="1" t="n"/>
      <c r="O534" s="1" t="n"/>
      <c r="P534" s="1" t="n"/>
      <c r="Q534" s="1" t="n"/>
      <c r="R534" s="1" t="n"/>
      <c r="S534" s="1" t="n"/>
      <c r="T534" s="1" t="n"/>
      <c r="U534" s="1" t="n"/>
      <c r="V534" s="1" t="n"/>
      <c r="W534" s="1" t="n"/>
      <c r="X534" s="1" t="n"/>
      <c r="Y534" s="1" t="n"/>
      <c r="Z534" s="1" t="n"/>
    </row>
    <row r="535">
      <c r="A535" s="1" t="n"/>
      <c r="B535" s="1" t="n"/>
      <c r="C535" s="1" t="n"/>
      <c r="D535" s="1" t="n"/>
      <c r="E535" s="1" t="n"/>
      <c r="F535" s="1" t="n"/>
      <c r="G535" s="1" t="n"/>
      <c r="H535" s="1" t="n"/>
      <c r="I535" s="1" t="n"/>
      <c r="J535" s="1" t="n"/>
      <c r="K535" s="1" t="n"/>
      <c r="L535" s="1" t="n"/>
      <c r="M535" s="1" t="n"/>
      <c r="N535" s="1" t="n"/>
      <c r="O535" s="1" t="n"/>
      <c r="P535" s="1" t="n"/>
      <c r="Q535" s="1" t="n"/>
      <c r="R535" s="1" t="n"/>
      <c r="S535" s="1" t="n"/>
      <c r="T535" s="1" t="n"/>
      <c r="U535" s="1" t="n"/>
      <c r="V535" s="1" t="n"/>
      <c r="W535" s="1" t="n"/>
      <c r="X535" s="1" t="n"/>
      <c r="Y535" s="1" t="n"/>
      <c r="Z535" s="1" t="n"/>
    </row>
    <row r="536">
      <c r="A536" s="1" t="n"/>
      <c r="B536" s="1" t="n"/>
      <c r="C536" s="1" t="n"/>
      <c r="D536" s="1" t="n"/>
      <c r="E536" s="1" t="n"/>
      <c r="F536" s="1" t="n"/>
      <c r="G536" s="1" t="n"/>
      <c r="H536" s="1" t="n"/>
      <c r="I536" s="1" t="n"/>
      <c r="J536" s="1" t="n"/>
      <c r="K536" s="1" t="n"/>
      <c r="L536" s="1" t="n"/>
      <c r="M536" s="1" t="n"/>
      <c r="N536" s="1" t="n"/>
      <c r="O536" s="1" t="n"/>
      <c r="P536" s="1" t="n"/>
      <c r="Q536" s="1" t="n"/>
      <c r="R536" s="1" t="n"/>
      <c r="S536" s="1" t="n"/>
      <c r="T536" s="1" t="n"/>
      <c r="U536" s="1" t="n"/>
      <c r="V536" s="1" t="n"/>
      <c r="W536" s="1" t="n"/>
      <c r="X536" s="1" t="n"/>
      <c r="Y536" s="1" t="n"/>
      <c r="Z536" s="1" t="n"/>
    </row>
    <row r="537">
      <c r="A537" s="1" t="n"/>
      <c r="B537" s="1" t="n"/>
      <c r="C537" s="1" t="n"/>
      <c r="D537" s="1" t="n"/>
      <c r="E537" s="1" t="n"/>
      <c r="F537" s="1" t="n"/>
      <c r="G537" s="1" t="n"/>
      <c r="H537" s="1" t="n"/>
      <c r="I537" s="1" t="n"/>
      <c r="J537" s="1" t="n"/>
      <c r="K537" s="1" t="n"/>
      <c r="L537" s="1" t="n"/>
      <c r="M537" s="1" t="n"/>
      <c r="N537" s="1" t="n"/>
      <c r="O537" s="1" t="n"/>
      <c r="P537" s="1" t="n"/>
      <c r="Q537" s="1" t="n"/>
      <c r="R537" s="1" t="n"/>
      <c r="S537" s="1" t="n"/>
      <c r="T537" s="1" t="n"/>
      <c r="U537" s="1" t="n"/>
      <c r="V537" s="1" t="n"/>
      <c r="W537" s="1" t="n"/>
      <c r="X537" s="1" t="n"/>
      <c r="Y537" s="1" t="n"/>
      <c r="Z537" s="1" t="n"/>
    </row>
    <row r="538">
      <c r="A538" s="1" t="n"/>
      <c r="B538" s="1" t="n"/>
      <c r="C538" s="1" t="n"/>
      <c r="D538" s="1" t="n"/>
      <c r="E538" s="1" t="n"/>
      <c r="F538" s="1" t="n"/>
      <c r="G538" s="1" t="n"/>
      <c r="H538" s="1" t="n"/>
      <c r="I538" s="1" t="n"/>
      <c r="J538" s="1" t="n"/>
      <c r="K538" s="1" t="n"/>
      <c r="L538" s="1" t="n"/>
      <c r="M538" s="1" t="n"/>
      <c r="N538" s="1" t="n"/>
      <c r="O538" s="1" t="n"/>
      <c r="P538" s="1" t="n"/>
      <c r="Q538" s="1" t="n"/>
      <c r="R538" s="1" t="n"/>
      <c r="S538" s="1" t="n"/>
      <c r="T538" s="1" t="n"/>
      <c r="U538" s="1" t="n"/>
      <c r="V538" s="1" t="n"/>
      <c r="W538" s="1" t="n"/>
      <c r="X538" s="1" t="n"/>
      <c r="Y538" s="1" t="n"/>
      <c r="Z538" s="1" t="n"/>
    </row>
    <row r="539">
      <c r="A539" s="1" t="n"/>
      <c r="B539" s="1" t="n"/>
      <c r="C539" s="1" t="n"/>
      <c r="D539" s="1" t="n"/>
      <c r="E539" s="1" t="n"/>
      <c r="F539" s="1" t="n"/>
      <c r="G539" s="1" t="n"/>
      <c r="H539" s="1" t="n"/>
      <c r="I539" s="1" t="n"/>
      <c r="J539" s="1" t="n"/>
      <c r="K539" s="1" t="n"/>
      <c r="L539" s="1" t="n"/>
      <c r="M539" s="1" t="n"/>
      <c r="N539" s="1" t="n"/>
      <c r="O539" s="1" t="n"/>
      <c r="P539" s="1" t="n"/>
      <c r="Q539" s="1" t="n"/>
      <c r="R539" s="1" t="n"/>
      <c r="S539" s="1" t="n"/>
      <c r="T539" s="1" t="n"/>
      <c r="U539" s="1" t="n"/>
      <c r="V539" s="1" t="n"/>
      <c r="W539" s="1" t="n"/>
      <c r="X539" s="1" t="n"/>
      <c r="Y539" s="1" t="n"/>
      <c r="Z539" s="1" t="n"/>
    </row>
    <row r="540">
      <c r="A540" s="1" t="n"/>
      <c r="B540" s="1" t="n"/>
      <c r="C540" s="1" t="n"/>
      <c r="D540" s="1" t="n"/>
      <c r="E540" s="1" t="n"/>
      <c r="F540" s="1" t="n"/>
      <c r="G540" s="1" t="n"/>
      <c r="H540" s="1" t="n"/>
      <c r="I540" s="1" t="n"/>
      <c r="J540" s="1" t="n"/>
      <c r="K540" s="1" t="n"/>
      <c r="L540" s="1" t="n"/>
      <c r="M540" s="1" t="n"/>
      <c r="N540" s="1" t="n"/>
      <c r="O540" s="1" t="n"/>
      <c r="P540" s="1" t="n"/>
      <c r="Q540" s="1" t="n"/>
      <c r="R540" s="1" t="n"/>
      <c r="S540" s="1" t="n"/>
      <c r="T540" s="1" t="n"/>
      <c r="U540" s="1" t="n"/>
      <c r="V540" s="1" t="n"/>
      <c r="W540" s="1" t="n"/>
      <c r="X540" s="1" t="n"/>
      <c r="Y540" s="1" t="n"/>
      <c r="Z540" s="1" t="n"/>
    </row>
    <row r="541">
      <c r="A541" s="1" t="n"/>
      <c r="B541" s="1" t="n"/>
      <c r="C541" s="1" t="n"/>
      <c r="D541" s="1" t="n"/>
      <c r="E541" s="1" t="n"/>
      <c r="F541" s="1" t="n"/>
      <c r="G541" s="1" t="n"/>
      <c r="H541" s="1" t="n"/>
      <c r="I541" s="1" t="n"/>
      <c r="J541" s="1" t="n"/>
      <c r="K541" s="1" t="n"/>
      <c r="L541" s="1" t="n"/>
      <c r="M541" s="1" t="n"/>
      <c r="N541" s="1" t="n"/>
      <c r="O541" s="1" t="n"/>
      <c r="P541" s="1" t="n"/>
      <c r="Q541" s="1" t="n"/>
      <c r="R541" s="1" t="n"/>
      <c r="S541" s="1" t="n"/>
      <c r="T541" s="1" t="n"/>
      <c r="U541" s="1" t="n"/>
      <c r="V541" s="1" t="n"/>
      <c r="W541" s="1" t="n"/>
      <c r="X541" s="1" t="n"/>
      <c r="Y541" s="1" t="n"/>
      <c r="Z541" s="1" t="n"/>
    </row>
    <row r="542">
      <c r="A542" s="1" t="n"/>
      <c r="B542" s="1" t="n"/>
      <c r="C542" s="1" t="n"/>
      <c r="D542" s="1" t="n"/>
      <c r="E542" s="1" t="n"/>
      <c r="F542" s="1" t="n"/>
      <c r="G542" s="1" t="n"/>
      <c r="H542" s="1" t="n"/>
      <c r="I542" s="1" t="n"/>
      <c r="J542" s="1" t="n"/>
      <c r="K542" s="1" t="n"/>
      <c r="L542" s="1" t="n"/>
      <c r="M542" s="1" t="n"/>
      <c r="N542" s="1" t="n"/>
      <c r="O542" s="1" t="n"/>
      <c r="P542" s="1" t="n"/>
      <c r="Q542" s="1" t="n"/>
      <c r="R542" s="1" t="n"/>
      <c r="S542" s="1" t="n"/>
      <c r="T542" s="1" t="n"/>
      <c r="U542" s="1" t="n"/>
      <c r="V542" s="1" t="n"/>
      <c r="W542" s="1" t="n"/>
      <c r="X542" s="1" t="n"/>
      <c r="Y542" s="1" t="n"/>
      <c r="Z542" s="1" t="n"/>
    </row>
    <row r="543">
      <c r="A543" s="1" t="n"/>
      <c r="B543" s="1" t="n"/>
      <c r="C543" s="1" t="n"/>
      <c r="D543" s="1" t="n"/>
      <c r="E543" s="1" t="n"/>
      <c r="F543" s="1" t="n"/>
      <c r="G543" s="1" t="n"/>
      <c r="H543" s="1" t="n"/>
      <c r="I543" s="1" t="n"/>
      <c r="J543" s="1" t="n"/>
      <c r="K543" s="1" t="n"/>
      <c r="L543" s="1" t="n"/>
      <c r="M543" s="1" t="n"/>
      <c r="N543" s="1" t="n"/>
      <c r="O543" s="1" t="n"/>
      <c r="P543" s="1" t="n"/>
      <c r="Q543" s="1" t="n"/>
      <c r="R543" s="1" t="n"/>
      <c r="S543" s="1" t="n"/>
      <c r="T543" s="1" t="n"/>
      <c r="U543" s="1" t="n"/>
      <c r="V543" s="1" t="n"/>
      <c r="W543" s="1" t="n"/>
      <c r="X543" s="1" t="n"/>
      <c r="Y543" s="1" t="n"/>
      <c r="Z543" s="1" t="n"/>
    </row>
    <row r="544">
      <c r="A544" s="1" t="n"/>
      <c r="B544" s="1" t="n"/>
      <c r="C544" s="1" t="n"/>
      <c r="D544" s="1" t="n"/>
      <c r="E544" s="1" t="n"/>
      <c r="F544" s="1" t="n"/>
      <c r="G544" s="1" t="n"/>
      <c r="H544" s="1" t="n"/>
      <c r="I544" s="1" t="n"/>
      <c r="J544" s="1" t="n"/>
      <c r="K544" s="1" t="n"/>
      <c r="L544" s="1" t="n"/>
      <c r="M544" s="1" t="n"/>
      <c r="N544" s="1" t="n"/>
      <c r="O544" s="1" t="n"/>
      <c r="P544" s="1" t="n"/>
      <c r="Q544" s="1" t="n"/>
      <c r="R544" s="1" t="n"/>
      <c r="S544" s="1" t="n"/>
      <c r="T544" s="1" t="n"/>
      <c r="U544" s="1" t="n"/>
      <c r="V544" s="1" t="n"/>
      <c r="W544" s="1" t="n"/>
      <c r="X544" s="1" t="n"/>
      <c r="Y544" s="1" t="n"/>
      <c r="Z544" s="1" t="n"/>
    </row>
    <row r="545">
      <c r="A545" s="1" t="n"/>
      <c r="B545" s="1" t="n"/>
      <c r="C545" s="1" t="n"/>
      <c r="D545" s="1" t="n"/>
      <c r="E545" s="1" t="n"/>
      <c r="F545" s="1" t="n"/>
      <c r="G545" s="1" t="n"/>
      <c r="H545" s="1" t="n"/>
      <c r="I545" s="1" t="n"/>
      <c r="J545" s="1" t="n"/>
      <c r="K545" s="1" t="n"/>
      <c r="L545" s="1" t="n"/>
      <c r="M545" s="1" t="n"/>
      <c r="N545" s="1" t="n"/>
      <c r="O545" s="1" t="n"/>
      <c r="P545" s="1" t="n"/>
      <c r="Q545" s="1" t="n"/>
      <c r="R545" s="1" t="n"/>
      <c r="S545" s="1" t="n"/>
      <c r="T545" s="1" t="n"/>
      <c r="U545" s="1" t="n"/>
      <c r="V545" s="1" t="n"/>
      <c r="W545" s="1" t="n"/>
      <c r="X545" s="1" t="n"/>
      <c r="Y545" s="1" t="n"/>
      <c r="Z545" s="1" t="n"/>
    </row>
    <row r="546">
      <c r="A546" s="1" t="n"/>
      <c r="B546" s="1" t="n"/>
      <c r="C546" s="1" t="n"/>
      <c r="D546" s="1" t="n"/>
      <c r="E546" s="1" t="n"/>
      <c r="F546" s="1" t="n"/>
      <c r="G546" s="1" t="n"/>
      <c r="H546" s="1" t="n"/>
      <c r="I546" s="1" t="n"/>
      <c r="J546" s="1" t="n"/>
      <c r="K546" s="1" t="n"/>
      <c r="L546" s="1" t="n"/>
      <c r="M546" s="1" t="n"/>
      <c r="N546" s="1" t="n"/>
      <c r="O546" s="1" t="n"/>
      <c r="P546" s="1" t="n"/>
      <c r="Q546" s="1" t="n"/>
      <c r="R546" s="1" t="n"/>
      <c r="S546" s="1" t="n"/>
      <c r="T546" s="1" t="n"/>
      <c r="U546" s="1" t="n"/>
      <c r="V546" s="1" t="n"/>
      <c r="W546" s="1" t="n"/>
      <c r="X546" s="1" t="n"/>
      <c r="Y546" s="1" t="n"/>
      <c r="Z546" s="1" t="n"/>
    </row>
    <row r="547">
      <c r="A547" s="1" t="n"/>
      <c r="B547" s="1" t="n"/>
      <c r="C547" s="1" t="n"/>
      <c r="D547" s="1" t="n"/>
      <c r="E547" s="1" t="n"/>
      <c r="F547" s="1" t="n"/>
      <c r="G547" s="1" t="n"/>
      <c r="H547" s="1" t="n"/>
      <c r="I547" s="1" t="n"/>
      <c r="J547" s="1" t="n"/>
      <c r="K547" s="1" t="n"/>
      <c r="L547" s="1" t="n"/>
      <c r="M547" s="1" t="n"/>
      <c r="N547" s="1" t="n"/>
      <c r="O547" s="1" t="n"/>
      <c r="P547" s="1" t="n"/>
      <c r="Q547" s="1" t="n"/>
      <c r="R547" s="1" t="n"/>
      <c r="S547" s="1" t="n"/>
      <c r="T547" s="1" t="n"/>
      <c r="U547" s="1" t="n"/>
      <c r="V547" s="1" t="n"/>
      <c r="W547" s="1" t="n"/>
      <c r="X547" s="1" t="n"/>
      <c r="Y547" s="1" t="n"/>
      <c r="Z547" s="1" t="n"/>
    </row>
    <row r="548">
      <c r="A548" s="1" t="n"/>
      <c r="B548" s="1" t="n"/>
      <c r="C548" s="1" t="n"/>
      <c r="D548" s="1" t="n"/>
      <c r="E548" s="1" t="n"/>
      <c r="F548" s="1" t="n"/>
      <c r="G548" s="1" t="n"/>
      <c r="H548" s="1" t="n"/>
      <c r="I548" s="1" t="n"/>
      <c r="J548" s="1" t="n"/>
      <c r="K548" s="1" t="n"/>
      <c r="L548" s="1" t="n"/>
      <c r="M548" s="1" t="n"/>
      <c r="N548" s="1" t="n"/>
      <c r="O548" s="1" t="n"/>
      <c r="P548" s="1" t="n"/>
      <c r="Q548" s="1" t="n"/>
      <c r="R548" s="1" t="n"/>
      <c r="S548" s="1" t="n"/>
      <c r="T548" s="1" t="n"/>
      <c r="U548" s="1" t="n"/>
      <c r="V548" s="1" t="n"/>
      <c r="W548" s="1" t="n"/>
      <c r="X548" s="1" t="n"/>
      <c r="Y548" s="1" t="n"/>
      <c r="Z548" s="1" t="n"/>
    </row>
    <row r="549">
      <c r="A549" s="1" t="n"/>
      <c r="B549" s="1" t="n"/>
      <c r="C549" s="1" t="n"/>
      <c r="D549" s="1" t="n"/>
      <c r="E549" s="1" t="n"/>
      <c r="F549" s="1" t="n"/>
      <c r="G549" s="1" t="n"/>
      <c r="H549" s="1" t="n"/>
      <c r="I549" s="1" t="n"/>
      <c r="J549" s="1" t="n"/>
      <c r="K549" s="1" t="n"/>
      <c r="L549" s="1" t="n"/>
      <c r="M549" s="1" t="n"/>
      <c r="N549" s="1" t="n"/>
      <c r="O549" s="1" t="n"/>
      <c r="P549" s="1" t="n"/>
      <c r="Q549" s="1" t="n"/>
      <c r="R549" s="1" t="n"/>
      <c r="S549" s="1" t="n"/>
      <c r="T549" s="1" t="n"/>
      <c r="U549" s="1" t="n"/>
      <c r="V549" s="1" t="n"/>
      <c r="W549" s="1" t="n"/>
      <c r="X549" s="1" t="n"/>
      <c r="Y549" s="1" t="n"/>
      <c r="Z549" s="1" t="n"/>
    </row>
    <row r="550">
      <c r="A550" s="1" t="n"/>
      <c r="B550" s="1" t="n"/>
      <c r="C550" s="1" t="n"/>
      <c r="D550" s="1" t="n"/>
      <c r="E550" s="1" t="n"/>
      <c r="F550" s="1" t="n"/>
      <c r="G550" s="1" t="n"/>
      <c r="H550" s="1" t="n"/>
      <c r="I550" s="1" t="n"/>
      <c r="J550" s="1" t="n"/>
      <c r="K550" s="1" t="n"/>
      <c r="L550" s="1" t="n"/>
      <c r="M550" s="1" t="n"/>
      <c r="N550" s="1" t="n"/>
      <c r="O550" s="1" t="n"/>
      <c r="P550" s="1" t="n"/>
      <c r="Q550" s="1" t="n"/>
      <c r="R550" s="1" t="n"/>
      <c r="S550" s="1" t="n"/>
      <c r="T550" s="1" t="n"/>
      <c r="U550" s="1" t="n"/>
      <c r="V550" s="1" t="n"/>
      <c r="W550" s="1" t="n"/>
      <c r="X550" s="1" t="n"/>
      <c r="Y550" s="1" t="n"/>
      <c r="Z550" s="1" t="n"/>
    </row>
    <row r="551">
      <c r="A551" s="1" t="n"/>
      <c r="B551" s="1" t="n"/>
      <c r="C551" s="1" t="n"/>
      <c r="D551" s="1" t="n"/>
      <c r="E551" s="1" t="n"/>
      <c r="F551" s="1" t="n"/>
      <c r="G551" s="1" t="n"/>
      <c r="H551" s="1" t="n"/>
      <c r="I551" s="1" t="n"/>
      <c r="J551" s="1" t="n"/>
      <c r="K551" s="1" t="n"/>
      <c r="L551" s="1" t="n"/>
      <c r="M551" s="1" t="n"/>
      <c r="N551" s="1" t="n"/>
      <c r="O551" s="1" t="n"/>
      <c r="P551" s="1" t="n"/>
      <c r="Q551" s="1" t="n"/>
      <c r="R551" s="1" t="n"/>
      <c r="S551" s="1" t="n"/>
      <c r="T551" s="1" t="n"/>
      <c r="U551" s="1" t="n"/>
      <c r="V551" s="1" t="n"/>
      <c r="W551" s="1" t="n"/>
      <c r="X551" s="1" t="n"/>
      <c r="Y551" s="1" t="n"/>
      <c r="Z551" s="1" t="n"/>
    </row>
    <row r="552">
      <c r="A552" s="1" t="n"/>
      <c r="B552" s="1" t="n"/>
      <c r="C552" s="1" t="n"/>
      <c r="D552" s="1" t="n"/>
      <c r="E552" s="1" t="n"/>
      <c r="F552" s="1" t="n"/>
      <c r="G552" s="1" t="n"/>
      <c r="H552" s="1" t="n"/>
      <c r="I552" s="1" t="n"/>
      <c r="J552" s="1" t="n"/>
      <c r="K552" s="1" t="n"/>
      <c r="L552" s="1" t="n"/>
      <c r="M552" s="1" t="n"/>
      <c r="N552" s="1" t="n"/>
      <c r="O552" s="1" t="n"/>
      <c r="P552" s="1" t="n"/>
      <c r="Q552" s="1" t="n"/>
      <c r="R552" s="1" t="n"/>
      <c r="S552" s="1" t="n"/>
      <c r="T552" s="1" t="n"/>
      <c r="U552" s="1" t="n"/>
      <c r="V552" s="1" t="n"/>
      <c r="W552" s="1" t="n"/>
      <c r="X552" s="1" t="n"/>
      <c r="Y552" s="1" t="n"/>
      <c r="Z552" s="1" t="n"/>
    </row>
    <row r="553">
      <c r="A553" s="1" t="n"/>
      <c r="B553" s="1" t="n"/>
      <c r="C553" s="1" t="n"/>
      <c r="D553" s="1" t="n"/>
      <c r="E553" s="1" t="n"/>
      <c r="F553" s="1" t="n"/>
      <c r="G553" s="1" t="n"/>
      <c r="H553" s="1" t="n"/>
      <c r="I553" s="1" t="n"/>
      <c r="J553" s="1" t="n"/>
      <c r="K553" s="1" t="n"/>
      <c r="L553" s="1" t="n"/>
      <c r="M553" s="1" t="n"/>
      <c r="N553" s="1" t="n"/>
      <c r="O553" s="1" t="n"/>
      <c r="P553" s="1" t="n"/>
      <c r="Q553" s="1" t="n"/>
      <c r="R553" s="1" t="n"/>
      <c r="S553" s="1" t="n"/>
      <c r="T553" s="1" t="n"/>
      <c r="U553" s="1" t="n"/>
      <c r="V553" s="1" t="n"/>
      <c r="W553" s="1" t="n"/>
      <c r="X553" s="1" t="n"/>
      <c r="Y553" s="1" t="n"/>
      <c r="Z553" s="1" t="n"/>
    </row>
    <row r="554">
      <c r="A554" s="1" t="n"/>
      <c r="B554" s="1" t="n"/>
      <c r="C554" s="1" t="n"/>
      <c r="D554" s="1" t="n"/>
      <c r="E554" s="1" t="n"/>
      <c r="F554" s="1" t="n"/>
      <c r="G554" s="1" t="n"/>
      <c r="H554" s="1" t="n"/>
      <c r="I554" s="1" t="n"/>
      <c r="J554" s="1" t="n"/>
      <c r="K554" s="1" t="n"/>
      <c r="L554" s="1" t="n"/>
      <c r="M554" s="1" t="n"/>
      <c r="N554" s="1" t="n"/>
      <c r="O554" s="1" t="n"/>
      <c r="P554" s="1" t="n"/>
      <c r="Q554" s="1" t="n"/>
      <c r="R554" s="1" t="n"/>
      <c r="S554" s="1" t="n"/>
      <c r="T554" s="1" t="n"/>
      <c r="U554" s="1" t="n"/>
      <c r="V554" s="1" t="n"/>
      <c r="W554" s="1" t="n"/>
      <c r="X554" s="1" t="n"/>
      <c r="Y554" s="1" t="n"/>
      <c r="Z554" s="1" t="n"/>
    </row>
    <row r="555">
      <c r="A555" s="1" t="n"/>
      <c r="B555" s="1" t="n"/>
      <c r="C555" s="1" t="n"/>
      <c r="D555" s="1" t="n"/>
      <c r="E555" s="1" t="n"/>
      <c r="F555" s="1" t="n"/>
      <c r="G555" s="1" t="n"/>
      <c r="H555" s="1" t="n"/>
      <c r="I555" s="1" t="n"/>
      <c r="J555" s="1" t="n"/>
      <c r="K555" s="1" t="n"/>
      <c r="L555" s="1" t="n"/>
      <c r="M555" s="1" t="n"/>
      <c r="N555" s="1" t="n"/>
      <c r="O555" s="1" t="n"/>
      <c r="P555" s="1" t="n"/>
      <c r="Q555" s="1" t="n"/>
      <c r="R555" s="1" t="n"/>
      <c r="S555" s="1" t="n"/>
      <c r="T555" s="1" t="n"/>
      <c r="U555" s="1" t="n"/>
      <c r="V555" s="1" t="n"/>
      <c r="W555" s="1" t="n"/>
      <c r="X555" s="1" t="n"/>
      <c r="Y555" s="1" t="n"/>
      <c r="Z555" s="1" t="n"/>
    </row>
    <row r="556">
      <c r="A556" s="1" t="n"/>
      <c r="B556" s="1" t="n"/>
      <c r="C556" s="1" t="n"/>
      <c r="D556" s="1" t="n"/>
      <c r="E556" s="1" t="n"/>
      <c r="F556" s="1" t="n"/>
      <c r="G556" s="1" t="n"/>
      <c r="H556" s="1" t="n"/>
      <c r="I556" s="1" t="n"/>
      <c r="J556" s="1" t="n"/>
      <c r="K556" s="1" t="n"/>
      <c r="L556" s="1" t="n"/>
      <c r="M556" s="1" t="n"/>
      <c r="N556" s="1" t="n"/>
      <c r="O556" s="1" t="n"/>
      <c r="P556" s="1" t="n"/>
      <c r="Q556" s="1" t="n"/>
      <c r="R556" s="1" t="n"/>
      <c r="S556" s="1" t="n"/>
      <c r="T556" s="1" t="n"/>
      <c r="U556" s="1" t="n"/>
      <c r="V556" s="1" t="n"/>
      <c r="W556" s="1" t="n"/>
      <c r="X556" s="1" t="n"/>
      <c r="Y556" s="1" t="n"/>
      <c r="Z556" s="1" t="n"/>
    </row>
    <row r="557">
      <c r="A557" s="1" t="n"/>
      <c r="B557" s="1" t="n"/>
      <c r="C557" s="1" t="n"/>
      <c r="D557" s="1" t="n"/>
      <c r="E557" s="1" t="n"/>
      <c r="F557" s="1" t="n"/>
      <c r="G557" s="1" t="n"/>
      <c r="H557" s="1" t="n"/>
      <c r="I557" s="1" t="n"/>
      <c r="J557" s="1" t="n"/>
      <c r="K557" s="1" t="n"/>
      <c r="L557" s="1" t="n"/>
      <c r="M557" s="1" t="n"/>
      <c r="N557" s="1" t="n"/>
      <c r="O557" s="1" t="n"/>
      <c r="P557" s="1" t="n"/>
      <c r="Q557" s="1" t="n"/>
      <c r="R557" s="1" t="n"/>
      <c r="S557" s="1" t="n"/>
      <c r="T557" s="1" t="n"/>
      <c r="U557" s="1" t="n"/>
      <c r="V557" s="1" t="n"/>
      <c r="W557" s="1" t="n"/>
      <c r="X557" s="1" t="n"/>
      <c r="Y557" s="1" t="n"/>
      <c r="Z557" s="1" t="n"/>
    </row>
    <row r="558">
      <c r="A558" s="1" t="n"/>
      <c r="B558" s="1" t="n"/>
      <c r="C558" s="1" t="n"/>
      <c r="D558" s="1" t="n"/>
      <c r="E558" s="1" t="n"/>
      <c r="F558" s="1" t="n"/>
      <c r="G558" s="1" t="n"/>
      <c r="H558" s="1" t="n"/>
      <c r="I558" s="1" t="n"/>
      <c r="J558" s="1" t="n"/>
      <c r="K558" s="1" t="n"/>
      <c r="L558" s="1" t="n"/>
      <c r="M558" s="1" t="n"/>
      <c r="N558" s="1" t="n"/>
      <c r="O558" s="1" t="n"/>
      <c r="P558" s="1" t="n"/>
      <c r="Q558" s="1" t="n"/>
      <c r="R558" s="1" t="n"/>
      <c r="S558" s="1" t="n"/>
      <c r="T558" s="1" t="n"/>
      <c r="U558" s="1" t="n"/>
      <c r="V558" s="1" t="n"/>
      <c r="W558" s="1" t="n"/>
      <c r="X558" s="1" t="n"/>
      <c r="Y558" s="1" t="n"/>
      <c r="Z558" s="1" t="n"/>
    </row>
    <row r="559">
      <c r="A559" s="1" t="n"/>
      <c r="B559" s="1" t="n"/>
      <c r="C559" s="1" t="n"/>
      <c r="D559" s="1" t="n"/>
      <c r="E559" s="1" t="n"/>
      <c r="F559" s="1" t="n"/>
      <c r="G559" s="1" t="n"/>
      <c r="H559" s="1" t="n"/>
      <c r="I559" s="1" t="n"/>
      <c r="J559" s="1" t="n"/>
      <c r="K559" s="1" t="n"/>
      <c r="L559" s="1" t="n"/>
      <c r="M559" s="1" t="n"/>
      <c r="N559" s="1" t="n"/>
      <c r="O559" s="1" t="n"/>
      <c r="P559" s="1" t="n"/>
      <c r="Q559" s="1" t="n"/>
      <c r="R559" s="1" t="n"/>
      <c r="S559" s="1" t="n"/>
      <c r="T559" s="1" t="n"/>
      <c r="U559" s="1" t="n"/>
      <c r="V559" s="1" t="n"/>
      <c r="W559" s="1" t="n"/>
      <c r="X559" s="1" t="n"/>
      <c r="Y559" s="1" t="n"/>
      <c r="Z559" s="1" t="n"/>
    </row>
    <row r="560">
      <c r="A560" s="1" t="n"/>
      <c r="B560" s="1" t="n"/>
      <c r="C560" s="1" t="n"/>
      <c r="D560" s="1" t="n"/>
      <c r="E560" s="1" t="n"/>
      <c r="F560" s="1" t="n"/>
      <c r="G560" s="1" t="n"/>
      <c r="H560" s="1" t="n"/>
      <c r="I560" s="1" t="n"/>
      <c r="J560" s="1" t="n"/>
      <c r="K560" s="1" t="n"/>
      <c r="L560" s="1" t="n"/>
      <c r="M560" s="1" t="n"/>
      <c r="N560" s="1" t="n"/>
      <c r="O560" s="1" t="n"/>
      <c r="P560" s="1" t="n"/>
      <c r="Q560" s="1" t="n"/>
      <c r="R560" s="1" t="n"/>
      <c r="S560" s="1" t="n"/>
      <c r="T560" s="1" t="n"/>
      <c r="U560" s="1" t="n"/>
      <c r="V560" s="1" t="n"/>
      <c r="W560" s="1" t="n"/>
      <c r="X560" s="1" t="n"/>
      <c r="Y560" s="1" t="n"/>
      <c r="Z560" s="1" t="n"/>
    </row>
    <row r="561">
      <c r="A561" s="1" t="n"/>
      <c r="B561" s="1" t="n"/>
      <c r="C561" s="1" t="n"/>
      <c r="D561" s="1" t="n"/>
      <c r="E561" s="1" t="n"/>
      <c r="F561" s="1" t="n"/>
      <c r="G561" s="1" t="n"/>
      <c r="H561" s="1" t="n"/>
      <c r="I561" s="1" t="n"/>
      <c r="J561" s="1" t="n"/>
      <c r="K561" s="1" t="n"/>
      <c r="L561" s="1" t="n"/>
      <c r="M561" s="1" t="n"/>
      <c r="N561" s="1" t="n"/>
      <c r="O561" s="1" t="n"/>
      <c r="P561" s="1" t="n"/>
      <c r="Q561" s="1" t="n"/>
      <c r="R561" s="1" t="n"/>
      <c r="S561" s="1" t="n"/>
      <c r="T561" s="1" t="n"/>
      <c r="U561" s="1" t="n"/>
      <c r="V561" s="1" t="n"/>
      <c r="W561" s="1" t="n"/>
      <c r="X561" s="1" t="n"/>
      <c r="Y561" s="1" t="n"/>
      <c r="Z561" s="1" t="n"/>
    </row>
    <row r="562">
      <c r="A562" s="1" t="n"/>
      <c r="B562" s="1" t="n"/>
      <c r="C562" s="1" t="n"/>
      <c r="D562" s="1" t="n"/>
      <c r="E562" s="1" t="n"/>
      <c r="F562" s="1" t="n"/>
      <c r="G562" s="1" t="n"/>
      <c r="H562" s="1" t="n"/>
      <c r="I562" s="1" t="n"/>
      <c r="J562" s="1" t="n"/>
      <c r="K562" s="1" t="n"/>
      <c r="L562" s="1" t="n"/>
      <c r="M562" s="1" t="n"/>
      <c r="N562" s="1" t="n"/>
      <c r="O562" s="1" t="n"/>
      <c r="P562" s="1" t="n"/>
      <c r="Q562" s="1" t="n"/>
      <c r="R562" s="1" t="n"/>
      <c r="S562" s="1" t="n"/>
      <c r="T562" s="1" t="n"/>
      <c r="U562" s="1" t="n"/>
      <c r="V562" s="1" t="n"/>
      <c r="W562" s="1" t="n"/>
      <c r="X562" s="1" t="n"/>
      <c r="Y562" s="1" t="n"/>
      <c r="Z562" s="1" t="n"/>
    </row>
    <row r="563">
      <c r="A563" s="1" t="n"/>
      <c r="B563" s="1" t="n"/>
      <c r="C563" s="1" t="n"/>
      <c r="D563" s="1" t="n"/>
      <c r="E563" s="1" t="n"/>
      <c r="F563" s="1" t="n"/>
      <c r="G563" s="1" t="n"/>
      <c r="H563" s="1" t="n"/>
      <c r="I563" s="1" t="n"/>
      <c r="J563" s="1" t="n"/>
      <c r="K563" s="1" t="n"/>
      <c r="L563" s="1" t="n"/>
      <c r="M563" s="1" t="n"/>
      <c r="N563" s="1" t="n"/>
      <c r="O563" s="1" t="n"/>
      <c r="P563" s="1" t="n"/>
      <c r="Q563" s="1" t="n"/>
      <c r="R563" s="1" t="n"/>
      <c r="S563" s="1" t="n"/>
      <c r="T563" s="1" t="n"/>
      <c r="U563" s="1" t="n"/>
      <c r="V563" s="1" t="n"/>
      <c r="W563" s="1" t="n"/>
      <c r="X563" s="1" t="n"/>
      <c r="Y563" s="1" t="n"/>
      <c r="Z563" s="1" t="n"/>
    </row>
    <row r="564">
      <c r="A564" s="1" t="n"/>
      <c r="B564" s="1" t="n"/>
      <c r="C564" s="1" t="n"/>
      <c r="D564" s="1" t="n"/>
      <c r="E564" s="1" t="n"/>
      <c r="F564" s="1" t="n"/>
      <c r="G564" s="1" t="n"/>
      <c r="H564" s="1" t="n"/>
      <c r="I564" s="1" t="n"/>
      <c r="J564" s="1" t="n"/>
      <c r="K564" s="1" t="n"/>
      <c r="L564" s="1" t="n"/>
      <c r="M564" s="1" t="n"/>
      <c r="N564" s="1" t="n"/>
      <c r="O564" s="1" t="n"/>
      <c r="P564" s="1" t="n"/>
      <c r="Q564" s="1" t="n"/>
      <c r="R564" s="1" t="n"/>
      <c r="S564" s="1" t="n"/>
      <c r="T564" s="1" t="n"/>
      <c r="U564" s="1" t="n"/>
      <c r="V564" s="1" t="n"/>
      <c r="W564" s="1" t="n"/>
      <c r="X564" s="1" t="n"/>
      <c r="Y564" s="1" t="n"/>
      <c r="Z564" s="1" t="n"/>
    </row>
    <row r="565">
      <c r="A565" s="1" t="n"/>
      <c r="B565" s="1" t="n"/>
      <c r="C565" s="1" t="n"/>
      <c r="D565" s="1" t="n"/>
      <c r="E565" s="1" t="n"/>
      <c r="F565" s="1" t="n"/>
      <c r="G565" s="1" t="n"/>
      <c r="H565" s="1" t="n"/>
      <c r="I565" s="1" t="n"/>
      <c r="J565" s="1" t="n"/>
      <c r="K565" s="1" t="n"/>
      <c r="L565" s="1" t="n"/>
      <c r="M565" s="1" t="n"/>
      <c r="N565" s="1" t="n"/>
      <c r="O565" s="1" t="n"/>
      <c r="P565" s="1" t="n"/>
      <c r="Q565" s="1" t="n"/>
      <c r="R565" s="1" t="n"/>
      <c r="S565" s="1" t="n"/>
      <c r="T565" s="1" t="n"/>
      <c r="U565" s="1" t="n"/>
      <c r="V565" s="1" t="n"/>
      <c r="W565" s="1" t="n"/>
      <c r="X565" s="1" t="n"/>
      <c r="Y565" s="1" t="n"/>
      <c r="Z565" s="1" t="n"/>
    </row>
    <row r="566">
      <c r="A566" s="1" t="n"/>
      <c r="B566" s="1" t="n"/>
      <c r="C566" s="1" t="n"/>
      <c r="D566" s="1" t="n"/>
      <c r="E566" s="1" t="n"/>
      <c r="F566" s="1" t="n"/>
      <c r="G566" s="1" t="n"/>
      <c r="H566" s="1" t="n"/>
      <c r="I566" s="1" t="n"/>
      <c r="J566" s="1" t="n"/>
      <c r="K566" s="1" t="n"/>
      <c r="L566" s="1" t="n"/>
      <c r="M566" s="1" t="n"/>
      <c r="N566" s="1" t="n"/>
      <c r="O566" s="1" t="n"/>
      <c r="P566" s="1" t="n"/>
      <c r="Q566" s="1" t="n"/>
      <c r="R566" s="1" t="n"/>
      <c r="S566" s="1" t="n"/>
      <c r="T566" s="1" t="n"/>
      <c r="U566" s="1" t="n"/>
      <c r="V566" s="1" t="n"/>
      <c r="W566" s="1" t="n"/>
      <c r="X566" s="1" t="n"/>
      <c r="Y566" s="1" t="n"/>
      <c r="Z566" s="1" t="n"/>
    </row>
    <row r="567">
      <c r="A567" s="1" t="n"/>
      <c r="B567" s="1" t="n"/>
      <c r="C567" s="1" t="n"/>
      <c r="D567" s="1" t="n"/>
      <c r="E567" s="1" t="n"/>
      <c r="F567" s="1" t="n"/>
      <c r="G567" s="1" t="n"/>
      <c r="H567" s="1" t="n"/>
      <c r="I567" s="1" t="n"/>
      <c r="J567" s="1" t="n"/>
      <c r="K567" s="1" t="n"/>
      <c r="L567" s="1" t="n"/>
      <c r="M567" s="1" t="n"/>
      <c r="N567" s="1" t="n"/>
      <c r="O567" s="1" t="n"/>
      <c r="P567" s="1" t="n"/>
      <c r="Q567" s="1" t="n"/>
      <c r="R567" s="1" t="n"/>
      <c r="S567" s="1" t="n"/>
      <c r="T567" s="1" t="n"/>
      <c r="U567" s="1" t="n"/>
      <c r="V567" s="1" t="n"/>
      <c r="W567" s="1" t="n"/>
      <c r="X567" s="1" t="n"/>
      <c r="Y567" s="1" t="n"/>
      <c r="Z567" s="1" t="n"/>
    </row>
    <row r="568">
      <c r="A568" s="1" t="n"/>
      <c r="B568" s="1" t="n"/>
      <c r="C568" s="1" t="n"/>
      <c r="D568" s="1" t="n"/>
      <c r="E568" s="1" t="n"/>
      <c r="F568" s="1" t="n"/>
      <c r="G568" s="1" t="n"/>
      <c r="H568" s="1" t="n"/>
      <c r="I568" s="1" t="n"/>
      <c r="J568" s="1" t="n"/>
      <c r="K568" s="1" t="n"/>
      <c r="L568" s="1" t="n"/>
      <c r="M568" s="1" t="n"/>
      <c r="N568" s="1" t="n"/>
      <c r="O568" s="1" t="n"/>
      <c r="P568" s="1" t="n"/>
      <c r="Q568" s="1" t="n"/>
      <c r="R568" s="1" t="n"/>
      <c r="S568" s="1" t="n"/>
      <c r="T568" s="1" t="n"/>
      <c r="U568" s="1" t="n"/>
      <c r="V568" s="1" t="n"/>
      <c r="W568" s="1" t="n"/>
      <c r="X568" s="1" t="n"/>
      <c r="Y568" s="1" t="n"/>
      <c r="Z568" s="1" t="n"/>
    </row>
    <row r="569">
      <c r="A569" s="1" t="n"/>
      <c r="B569" s="1" t="n"/>
      <c r="C569" s="1" t="n"/>
      <c r="D569" s="1" t="n"/>
      <c r="E569" s="1" t="n"/>
      <c r="F569" s="1" t="n"/>
      <c r="G569" s="1" t="n"/>
      <c r="H569" s="1" t="n"/>
      <c r="I569" s="1" t="n"/>
      <c r="J569" s="1" t="n"/>
      <c r="K569" s="1" t="n"/>
      <c r="L569" s="1" t="n"/>
      <c r="M569" s="1" t="n"/>
      <c r="N569" s="1" t="n"/>
      <c r="O569" s="1" t="n"/>
      <c r="P569" s="1" t="n"/>
      <c r="Q569" s="1" t="n"/>
      <c r="R569" s="1" t="n"/>
      <c r="S569" s="1" t="n"/>
      <c r="T569" s="1" t="n"/>
      <c r="U569" s="1" t="n"/>
      <c r="V569" s="1" t="n"/>
      <c r="W569" s="1" t="n"/>
      <c r="X569" s="1" t="n"/>
      <c r="Y569" s="1" t="n"/>
      <c r="Z569" s="1" t="n"/>
    </row>
    <row r="570">
      <c r="A570" s="1" t="n"/>
      <c r="B570" s="1" t="n"/>
      <c r="C570" s="1" t="n"/>
      <c r="D570" s="1" t="n"/>
      <c r="E570" s="1" t="n"/>
      <c r="F570" s="1" t="n"/>
      <c r="G570" s="1" t="n"/>
      <c r="H570" s="1" t="n"/>
      <c r="I570" s="1" t="n"/>
      <c r="J570" s="1" t="n"/>
      <c r="K570" s="1" t="n"/>
      <c r="L570" s="1" t="n"/>
      <c r="M570" s="1" t="n"/>
      <c r="N570" s="1" t="n"/>
      <c r="O570" s="1" t="n"/>
      <c r="P570" s="1" t="n"/>
      <c r="Q570" s="1" t="n"/>
      <c r="R570" s="1" t="n"/>
      <c r="S570" s="1" t="n"/>
      <c r="T570" s="1" t="n"/>
      <c r="U570" s="1" t="n"/>
      <c r="V570" s="1" t="n"/>
      <c r="W570" s="1" t="n"/>
      <c r="X570" s="1" t="n"/>
      <c r="Y570" s="1" t="n"/>
      <c r="Z570" s="1" t="n"/>
    </row>
    <row r="571">
      <c r="A571" s="1" t="n"/>
      <c r="B571" s="1" t="n"/>
      <c r="C571" s="1" t="n"/>
      <c r="D571" s="1" t="n"/>
      <c r="E571" s="1" t="n"/>
      <c r="F571" s="1" t="n"/>
      <c r="G571" s="1" t="n"/>
      <c r="H571" s="1" t="n"/>
      <c r="I571" s="1" t="n"/>
      <c r="J571" s="1" t="n"/>
      <c r="K571" s="1" t="n"/>
      <c r="L571" s="1" t="n"/>
      <c r="M571" s="1" t="n"/>
      <c r="N571" s="1" t="n"/>
      <c r="O571" s="1" t="n"/>
      <c r="P571" s="1" t="n"/>
      <c r="Q571" s="1" t="n"/>
      <c r="R571" s="1" t="n"/>
      <c r="S571" s="1" t="n"/>
      <c r="T571" s="1" t="n"/>
      <c r="U571" s="1" t="n"/>
      <c r="V571" s="1" t="n"/>
      <c r="W571" s="1" t="n"/>
      <c r="X571" s="1" t="n"/>
      <c r="Y571" s="1" t="n"/>
      <c r="Z571" s="1" t="n"/>
    </row>
    <row r="572">
      <c r="A572" s="1" t="n"/>
      <c r="B572" s="1" t="n"/>
      <c r="C572" s="1" t="n"/>
      <c r="D572" s="1" t="n"/>
      <c r="E572" s="1" t="n"/>
      <c r="F572" s="1" t="n"/>
      <c r="G572" s="1" t="n"/>
      <c r="H572" s="1" t="n"/>
      <c r="I572" s="1" t="n"/>
      <c r="J572" s="1" t="n"/>
      <c r="K572" s="1" t="n"/>
      <c r="L572" s="1" t="n"/>
      <c r="M572" s="1" t="n"/>
      <c r="N572" s="1" t="n"/>
      <c r="O572" s="1" t="n"/>
      <c r="P572" s="1" t="n"/>
      <c r="Q572" s="1" t="n"/>
      <c r="R572" s="1" t="n"/>
      <c r="S572" s="1" t="n"/>
      <c r="T572" s="1" t="n"/>
      <c r="U572" s="1" t="n"/>
      <c r="V572" s="1" t="n"/>
      <c r="W572" s="1" t="n"/>
      <c r="X572" s="1" t="n"/>
      <c r="Y572" s="1" t="n"/>
      <c r="Z572" s="1" t="n"/>
    </row>
    <row r="573">
      <c r="A573" s="1" t="n"/>
      <c r="B573" s="1" t="n"/>
      <c r="C573" s="1" t="n"/>
      <c r="D573" s="1" t="n"/>
      <c r="E573" s="1" t="n"/>
      <c r="F573" s="1" t="n"/>
      <c r="G573" s="1" t="n"/>
      <c r="H573" s="1" t="n"/>
      <c r="I573" s="1" t="n"/>
      <c r="J573" s="1" t="n"/>
      <c r="K573" s="1" t="n"/>
      <c r="L573" s="1" t="n"/>
      <c r="M573" s="1" t="n"/>
      <c r="N573" s="1" t="n"/>
      <c r="O573" s="1" t="n"/>
      <c r="P573" s="1" t="n"/>
      <c r="Q573" s="1" t="n"/>
      <c r="R573" s="1" t="n"/>
      <c r="S573" s="1" t="n"/>
      <c r="T573" s="1" t="n"/>
      <c r="U573" s="1" t="n"/>
      <c r="V573" s="1" t="n"/>
      <c r="W573" s="1" t="n"/>
      <c r="X573" s="1" t="n"/>
      <c r="Y573" s="1" t="n"/>
      <c r="Z573" s="1" t="n"/>
    </row>
    <row r="574">
      <c r="A574" s="1" t="n"/>
      <c r="B574" s="1" t="n"/>
      <c r="C574" s="1" t="n"/>
      <c r="D574" s="1" t="n"/>
      <c r="E574" s="1" t="n"/>
      <c r="F574" s="1" t="n"/>
      <c r="G574" s="1" t="n"/>
      <c r="H574" s="1" t="n"/>
      <c r="I574" s="1" t="n"/>
      <c r="J574" s="1" t="n"/>
      <c r="K574" s="1" t="n"/>
      <c r="L574" s="1" t="n"/>
      <c r="M574" s="1" t="n"/>
      <c r="N574" s="1" t="n"/>
      <c r="O574" s="1" t="n"/>
      <c r="P574" s="1" t="n"/>
      <c r="Q574" s="1" t="n"/>
      <c r="R574" s="1" t="n"/>
      <c r="S574" s="1" t="n"/>
      <c r="T574" s="1" t="n"/>
      <c r="U574" s="1" t="n"/>
      <c r="V574" s="1" t="n"/>
      <c r="W574" s="1" t="n"/>
      <c r="X574" s="1" t="n"/>
      <c r="Y574" s="1" t="n"/>
      <c r="Z574" s="1" t="n"/>
    </row>
    <row r="575">
      <c r="A575" s="1" t="n"/>
      <c r="B575" s="1" t="n"/>
      <c r="C575" s="1" t="n"/>
      <c r="D575" s="1" t="n"/>
      <c r="E575" s="1" t="n"/>
      <c r="F575" s="1" t="n"/>
      <c r="G575" s="1" t="n"/>
      <c r="H575" s="1" t="n"/>
      <c r="I575" s="1" t="n"/>
      <c r="J575" s="1" t="n"/>
      <c r="K575" s="1" t="n"/>
      <c r="L575" s="1" t="n"/>
      <c r="M575" s="1" t="n"/>
      <c r="N575" s="1" t="n"/>
      <c r="O575" s="1" t="n"/>
      <c r="P575" s="1" t="n"/>
      <c r="Q575" s="1" t="n"/>
      <c r="R575" s="1" t="n"/>
      <c r="S575" s="1" t="n"/>
      <c r="T575" s="1" t="n"/>
      <c r="U575" s="1" t="n"/>
      <c r="V575" s="1" t="n"/>
      <c r="W575" s="1" t="n"/>
      <c r="X575" s="1" t="n"/>
      <c r="Y575" s="1" t="n"/>
      <c r="Z575" s="1" t="n"/>
    </row>
    <row r="576">
      <c r="A576" s="1" t="n"/>
      <c r="B576" s="1" t="n"/>
      <c r="C576" s="1" t="n"/>
      <c r="D576" s="1" t="n"/>
      <c r="E576" s="1" t="n"/>
      <c r="F576" s="1" t="n"/>
      <c r="G576" s="1" t="n"/>
      <c r="H576" s="1" t="n"/>
      <c r="I576" s="1" t="n"/>
      <c r="J576" s="1" t="n"/>
      <c r="K576" s="1" t="n"/>
      <c r="L576" s="1" t="n"/>
      <c r="M576" s="1" t="n"/>
      <c r="N576" s="1" t="n"/>
      <c r="O576" s="1" t="n"/>
      <c r="P576" s="1" t="n"/>
      <c r="Q576" s="1" t="n"/>
      <c r="R576" s="1" t="n"/>
      <c r="S576" s="1" t="n"/>
      <c r="T576" s="1" t="n"/>
      <c r="U576" s="1" t="n"/>
      <c r="V576" s="1" t="n"/>
      <c r="W576" s="1" t="n"/>
      <c r="X576" s="1" t="n"/>
      <c r="Y576" s="1" t="n"/>
      <c r="Z576" s="1" t="n"/>
    </row>
    <row r="577">
      <c r="A577" s="1" t="n"/>
      <c r="B577" s="1" t="n"/>
      <c r="C577" s="1" t="n"/>
      <c r="D577" s="1" t="n"/>
      <c r="E577" s="1" t="n"/>
      <c r="F577" s="1" t="n"/>
      <c r="G577" s="1" t="n"/>
      <c r="H577" s="1" t="n"/>
      <c r="I577" s="1" t="n"/>
      <c r="J577" s="1" t="n"/>
      <c r="K577" s="1" t="n"/>
      <c r="L577" s="1" t="n"/>
      <c r="M577" s="1" t="n"/>
      <c r="N577" s="1" t="n"/>
      <c r="O577" s="1" t="n"/>
      <c r="P577" s="1" t="n"/>
      <c r="Q577" s="1" t="n"/>
      <c r="R577" s="1" t="n"/>
      <c r="S577" s="1" t="n"/>
      <c r="T577" s="1" t="n"/>
      <c r="U577" s="1" t="n"/>
      <c r="V577" s="1" t="n"/>
      <c r="W577" s="1" t="n"/>
      <c r="X577" s="1" t="n"/>
      <c r="Y577" s="1" t="n"/>
      <c r="Z577" s="1" t="n"/>
    </row>
    <row r="578">
      <c r="A578" s="1" t="n"/>
      <c r="B578" s="1" t="n"/>
      <c r="C578" s="1" t="n"/>
      <c r="D578" s="1" t="n"/>
      <c r="E578" s="1" t="n"/>
      <c r="F578" s="1" t="n"/>
      <c r="G578" s="1" t="n"/>
      <c r="H578" s="1" t="n"/>
      <c r="I578" s="1" t="n"/>
      <c r="J578" s="1" t="n"/>
      <c r="K578" s="1" t="n"/>
      <c r="L578" s="1" t="n"/>
      <c r="M578" s="1" t="n"/>
      <c r="N578" s="1" t="n"/>
      <c r="O578" s="1" t="n"/>
      <c r="P578" s="1" t="n"/>
      <c r="Q578" s="1" t="n"/>
      <c r="R578" s="1" t="n"/>
      <c r="S578" s="1" t="n"/>
      <c r="T578" s="1" t="n"/>
      <c r="U578" s="1" t="n"/>
      <c r="V578" s="1" t="n"/>
      <c r="W578" s="1" t="n"/>
      <c r="X578" s="1" t="n"/>
      <c r="Y578" s="1" t="n"/>
      <c r="Z578" s="1" t="n"/>
    </row>
    <row r="579">
      <c r="A579" s="1" t="n"/>
      <c r="B579" s="1" t="n"/>
      <c r="C579" s="1" t="n"/>
      <c r="D579" s="1" t="n"/>
      <c r="E579" s="1" t="n"/>
      <c r="F579" s="1" t="n"/>
      <c r="G579" s="1" t="n"/>
      <c r="H579" s="1" t="n"/>
      <c r="I579" s="1" t="n"/>
      <c r="J579" s="1" t="n"/>
      <c r="K579" s="1" t="n"/>
      <c r="L579" s="1" t="n"/>
      <c r="M579" s="1" t="n"/>
      <c r="N579" s="1" t="n"/>
      <c r="O579" s="1" t="n"/>
      <c r="P579" s="1" t="n"/>
      <c r="Q579" s="1" t="n"/>
      <c r="R579" s="1" t="n"/>
      <c r="S579" s="1" t="n"/>
      <c r="T579" s="1" t="n"/>
      <c r="U579" s="1" t="n"/>
      <c r="V579" s="1" t="n"/>
      <c r="W579" s="1" t="n"/>
      <c r="X579" s="1" t="n"/>
      <c r="Y579" s="1" t="n"/>
      <c r="Z579" s="1" t="n"/>
    </row>
    <row r="580">
      <c r="A580" s="1" t="n"/>
      <c r="B580" s="1" t="n"/>
      <c r="C580" s="1" t="n"/>
      <c r="D580" s="1" t="n"/>
      <c r="E580" s="1" t="n"/>
      <c r="F580" s="1" t="n"/>
      <c r="G580" s="1" t="n"/>
      <c r="H580" s="1" t="n"/>
      <c r="I580" s="1" t="n"/>
      <c r="J580" s="1" t="n"/>
      <c r="K580" s="1" t="n"/>
      <c r="L580" s="1" t="n"/>
      <c r="M580" s="1" t="n"/>
      <c r="N580" s="1" t="n"/>
      <c r="O580" s="1" t="n"/>
      <c r="P580" s="1" t="n"/>
      <c r="Q580" s="1" t="n"/>
      <c r="R580" s="1" t="n"/>
      <c r="S580" s="1" t="n"/>
      <c r="T580" s="1" t="n"/>
      <c r="U580" s="1" t="n"/>
      <c r="V580" s="1" t="n"/>
      <c r="W580" s="1" t="n"/>
      <c r="X580" s="1" t="n"/>
      <c r="Y580" s="1" t="n"/>
      <c r="Z580" s="1" t="n"/>
    </row>
    <row r="581">
      <c r="A581" s="1" t="n"/>
      <c r="B581" s="1" t="n"/>
      <c r="C581" s="1" t="n"/>
      <c r="D581" s="1" t="n"/>
      <c r="E581" s="1" t="n"/>
      <c r="F581" s="1" t="n"/>
      <c r="G581" s="1" t="n"/>
      <c r="H581" s="1" t="n"/>
      <c r="I581" s="1" t="n"/>
      <c r="J581" s="1" t="n"/>
      <c r="K581" s="1" t="n"/>
      <c r="L581" s="1" t="n"/>
      <c r="M581" s="1" t="n"/>
      <c r="N581" s="1" t="n"/>
      <c r="O581" s="1" t="n"/>
      <c r="P581" s="1" t="n"/>
      <c r="Q581" s="1" t="n"/>
      <c r="R581" s="1" t="n"/>
      <c r="S581" s="1" t="n"/>
      <c r="T581" s="1" t="n"/>
      <c r="U581" s="1" t="n"/>
      <c r="V581" s="1" t="n"/>
      <c r="W581" s="1" t="n"/>
      <c r="X581" s="1" t="n"/>
      <c r="Y581" s="1" t="n"/>
      <c r="Z581" s="1" t="n"/>
    </row>
    <row r="582">
      <c r="A582" s="1" t="n"/>
      <c r="B582" s="1" t="n"/>
      <c r="C582" s="1" t="n"/>
      <c r="D582" s="1" t="n"/>
      <c r="E582" s="1" t="n"/>
      <c r="F582" s="1" t="n"/>
      <c r="G582" s="1" t="n"/>
      <c r="H582" s="1" t="n"/>
      <c r="I582" s="1" t="n"/>
      <c r="J582" s="1" t="n"/>
      <c r="K582" s="1" t="n"/>
      <c r="L582" s="1" t="n"/>
      <c r="M582" s="1" t="n"/>
      <c r="N582" s="1" t="n"/>
      <c r="O582" s="1" t="n"/>
      <c r="P582" s="1" t="n"/>
      <c r="Q582" s="1" t="n"/>
      <c r="R582" s="1" t="n"/>
      <c r="S582" s="1" t="n"/>
      <c r="T582" s="1" t="n"/>
      <c r="U582" s="1" t="n"/>
      <c r="V582" s="1" t="n"/>
      <c r="W582" s="1" t="n"/>
      <c r="X582" s="1" t="n"/>
      <c r="Y582" s="1" t="n"/>
      <c r="Z582" s="1" t="n"/>
    </row>
    <row r="583">
      <c r="A583" s="1" t="n"/>
      <c r="B583" s="1" t="n"/>
      <c r="C583" s="1" t="n"/>
      <c r="D583" s="1" t="n"/>
      <c r="E583" s="1" t="n"/>
      <c r="F583" s="1" t="n"/>
      <c r="G583" s="1" t="n"/>
      <c r="H583" s="1" t="n"/>
      <c r="I583" s="1" t="n"/>
      <c r="J583" s="1" t="n"/>
      <c r="K583" s="1" t="n"/>
      <c r="L583" s="1" t="n"/>
      <c r="M583" s="1" t="n"/>
      <c r="N583" s="1" t="n"/>
      <c r="O583" s="1" t="n"/>
      <c r="P583" s="1" t="n"/>
      <c r="Q583" s="1" t="n"/>
      <c r="R583" s="1" t="n"/>
      <c r="S583" s="1" t="n"/>
      <c r="T583" s="1" t="n"/>
      <c r="U583" s="1" t="n"/>
      <c r="V583" s="1" t="n"/>
      <c r="W583" s="1" t="n"/>
      <c r="X583" s="1" t="n"/>
      <c r="Y583" s="1" t="n"/>
      <c r="Z583" s="1" t="n"/>
    </row>
    <row r="584">
      <c r="A584" s="1" t="n"/>
      <c r="B584" s="1" t="n"/>
      <c r="C584" s="1" t="n"/>
      <c r="D584" s="1" t="n"/>
      <c r="E584" s="1" t="n"/>
      <c r="F584" s="1" t="n"/>
      <c r="G584" s="1" t="n"/>
      <c r="H584" s="1" t="n"/>
      <c r="I584" s="1" t="n"/>
      <c r="J584" s="1" t="n"/>
      <c r="K584" s="1" t="n"/>
      <c r="L584" s="1" t="n"/>
      <c r="M584" s="1" t="n"/>
      <c r="N584" s="1" t="n"/>
      <c r="O584" s="1" t="n"/>
      <c r="P584" s="1" t="n"/>
      <c r="Q584" s="1" t="n"/>
      <c r="R584" s="1" t="n"/>
      <c r="S584" s="1" t="n"/>
      <c r="T584" s="1" t="n"/>
      <c r="U584" s="1" t="n"/>
      <c r="V584" s="1" t="n"/>
      <c r="W584" s="1" t="n"/>
      <c r="X584" s="1" t="n"/>
      <c r="Y584" s="1" t="n"/>
      <c r="Z584" s="1" t="n"/>
    </row>
    <row r="585">
      <c r="A585" s="1" t="n"/>
      <c r="B585" s="1" t="n"/>
      <c r="C585" s="1" t="n"/>
      <c r="D585" s="1" t="n"/>
      <c r="E585" s="1" t="n"/>
      <c r="F585" s="1" t="n"/>
      <c r="G585" s="1" t="n"/>
      <c r="H585" s="1" t="n"/>
      <c r="I585" s="1" t="n"/>
      <c r="J585" s="1" t="n"/>
      <c r="K585" s="1" t="n"/>
      <c r="L585" s="1" t="n"/>
      <c r="M585" s="1" t="n"/>
      <c r="N585" s="1" t="n"/>
      <c r="O585" s="1" t="n"/>
      <c r="P585" s="1" t="n"/>
      <c r="Q585" s="1" t="n"/>
      <c r="R585" s="1" t="n"/>
      <c r="S585" s="1" t="n"/>
      <c r="T585" s="1" t="n"/>
      <c r="U585" s="1" t="n"/>
      <c r="V585" s="1" t="n"/>
      <c r="W585" s="1" t="n"/>
      <c r="X585" s="1" t="n"/>
      <c r="Y585" s="1" t="n"/>
      <c r="Z585" s="1" t="n"/>
    </row>
    <row r="586">
      <c r="A586" s="1" t="n"/>
      <c r="B586" s="1" t="n"/>
      <c r="C586" s="1" t="n"/>
      <c r="D586" s="1" t="n"/>
      <c r="E586" s="1" t="n"/>
      <c r="F586" s="1" t="n"/>
      <c r="G586" s="1" t="n"/>
      <c r="H586" s="1" t="n"/>
      <c r="I586" s="1" t="n"/>
      <c r="J586" s="1" t="n"/>
      <c r="K586" s="1" t="n"/>
      <c r="L586" s="1" t="n"/>
      <c r="M586" s="1" t="n"/>
      <c r="N586" s="1" t="n"/>
      <c r="O586" s="1" t="n"/>
      <c r="P586" s="1" t="n"/>
      <c r="Q586" s="1" t="n"/>
      <c r="R586" s="1" t="n"/>
      <c r="S586" s="1" t="n"/>
      <c r="T586" s="1" t="n"/>
      <c r="U586" s="1" t="n"/>
      <c r="V586" s="1" t="n"/>
      <c r="W586" s="1" t="n"/>
      <c r="X586" s="1" t="n"/>
      <c r="Y586" s="1" t="n"/>
      <c r="Z586" s="1" t="n"/>
    </row>
    <row r="587">
      <c r="A587" s="1" t="n"/>
      <c r="B587" s="1" t="n"/>
      <c r="C587" s="1" t="n"/>
      <c r="D587" s="1" t="n"/>
      <c r="E587" s="1" t="n"/>
      <c r="F587" s="1" t="n"/>
      <c r="G587" s="1" t="n"/>
      <c r="H587" s="1" t="n"/>
      <c r="I587" s="1" t="n"/>
      <c r="J587" s="1" t="n"/>
      <c r="K587" s="1" t="n"/>
      <c r="L587" s="1" t="n"/>
      <c r="M587" s="1" t="n"/>
      <c r="N587" s="1" t="n"/>
      <c r="O587" s="1" t="n"/>
      <c r="P587" s="1" t="n"/>
      <c r="Q587" s="1" t="n"/>
      <c r="R587" s="1" t="n"/>
      <c r="S587" s="1" t="n"/>
      <c r="T587" s="1" t="n"/>
      <c r="U587" s="1" t="n"/>
      <c r="V587" s="1" t="n"/>
      <c r="W587" s="1" t="n"/>
      <c r="X587" s="1" t="n"/>
      <c r="Y587" s="1" t="n"/>
      <c r="Z587" s="1" t="n"/>
    </row>
    <row r="588">
      <c r="A588" s="1" t="n"/>
      <c r="B588" s="1" t="n"/>
      <c r="C588" s="1" t="n"/>
      <c r="D588" s="1" t="n"/>
      <c r="E588" s="1" t="n"/>
      <c r="F588" s="1" t="n"/>
      <c r="G588" s="1" t="n"/>
      <c r="H588" s="1" t="n"/>
      <c r="I588" s="1" t="n"/>
      <c r="J588" s="1" t="n"/>
      <c r="K588" s="1" t="n"/>
      <c r="L588" s="1" t="n"/>
      <c r="M588" s="1" t="n"/>
      <c r="N588" s="1" t="n"/>
      <c r="O588" s="1" t="n"/>
      <c r="P588" s="1" t="n"/>
      <c r="Q588" s="1" t="n"/>
      <c r="R588" s="1" t="n"/>
      <c r="S588" s="1" t="n"/>
      <c r="T588" s="1" t="n"/>
      <c r="U588" s="1" t="n"/>
      <c r="V588" s="1" t="n"/>
      <c r="W588" s="1" t="n"/>
      <c r="X588" s="1" t="n"/>
      <c r="Y588" s="1" t="n"/>
      <c r="Z588" s="1" t="n"/>
    </row>
    <row r="589">
      <c r="A589" s="1" t="n"/>
      <c r="B589" s="1" t="n"/>
      <c r="C589" s="1" t="n"/>
      <c r="D589" s="1" t="n"/>
      <c r="E589" s="1" t="n"/>
      <c r="F589" s="1" t="n"/>
      <c r="G589" s="1" t="n"/>
      <c r="H589" s="1" t="n"/>
      <c r="I589" s="1" t="n"/>
      <c r="J589" s="1" t="n"/>
      <c r="K589" s="1" t="n"/>
      <c r="L589" s="1" t="n"/>
      <c r="M589" s="1" t="n"/>
      <c r="N589" s="1" t="n"/>
      <c r="O589" s="1" t="n"/>
      <c r="P589" s="1" t="n"/>
      <c r="Q589" s="1" t="n"/>
      <c r="R589" s="1" t="n"/>
      <c r="S589" s="1" t="n"/>
      <c r="T589" s="1" t="n"/>
      <c r="U589" s="1" t="n"/>
      <c r="V589" s="1" t="n"/>
      <c r="W589" s="1" t="n"/>
      <c r="X589" s="1" t="n"/>
      <c r="Y589" s="1" t="n"/>
      <c r="Z589" s="1" t="n"/>
    </row>
    <row r="590">
      <c r="A590" s="1" t="n"/>
      <c r="B590" s="1" t="n"/>
      <c r="C590" s="1" t="n"/>
      <c r="D590" s="1" t="n"/>
      <c r="E590" s="1" t="n"/>
      <c r="F590" s="1" t="n"/>
      <c r="G590" s="1" t="n"/>
      <c r="H590" s="1" t="n"/>
      <c r="I590" s="1" t="n"/>
      <c r="J590" s="1" t="n"/>
      <c r="K590" s="1" t="n"/>
      <c r="L590" s="1" t="n"/>
      <c r="M590" s="1" t="n"/>
      <c r="N590" s="1" t="n"/>
      <c r="O590" s="1" t="n"/>
      <c r="P590" s="1" t="n"/>
      <c r="Q590" s="1" t="n"/>
      <c r="R590" s="1" t="n"/>
      <c r="S590" s="1" t="n"/>
      <c r="T590" s="1" t="n"/>
      <c r="U590" s="1" t="n"/>
      <c r="V590" s="1" t="n"/>
      <c r="W590" s="1" t="n"/>
      <c r="X590" s="1" t="n"/>
      <c r="Y590" s="1" t="n"/>
      <c r="Z590" s="1" t="n"/>
    </row>
    <row r="591">
      <c r="A591" s="1" t="n"/>
      <c r="B591" s="1" t="n"/>
      <c r="C591" s="1" t="n"/>
      <c r="D591" s="1" t="n"/>
      <c r="E591" s="1" t="n"/>
      <c r="F591" s="1" t="n"/>
      <c r="G591" s="1" t="n"/>
      <c r="H591" s="1" t="n"/>
      <c r="I591" s="1" t="n"/>
      <c r="J591" s="1" t="n"/>
      <c r="K591" s="1" t="n"/>
      <c r="L591" s="1" t="n"/>
      <c r="M591" s="1" t="n"/>
      <c r="N591" s="1" t="n"/>
      <c r="O591" s="1" t="n"/>
      <c r="P591" s="1" t="n"/>
      <c r="Q591" s="1" t="n"/>
      <c r="R591" s="1" t="n"/>
      <c r="S591" s="1" t="n"/>
      <c r="T591" s="1" t="n"/>
      <c r="U591" s="1" t="n"/>
      <c r="V591" s="1" t="n"/>
      <c r="W591" s="1" t="n"/>
      <c r="X591" s="1" t="n"/>
      <c r="Y591" s="1" t="n"/>
      <c r="Z591" s="1" t="n"/>
    </row>
    <row r="592">
      <c r="A592" s="1" t="n"/>
      <c r="B592" s="1" t="n"/>
      <c r="C592" s="1" t="n"/>
      <c r="D592" s="1" t="n"/>
      <c r="E592" s="1" t="n"/>
      <c r="F592" s="1" t="n"/>
      <c r="G592" s="1" t="n"/>
      <c r="H592" s="1" t="n"/>
      <c r="I592" s="1" t="n"/>
      <c r="J592" s="1" t="n"/>
      <c r="K592" s="1" t="n"/>
      <c r="L592" s="1" t="n"/>
      <c r="M592" s="1" t="n"/>
      <c r="N592" s="1" t="n"/>
      <c r="O592" s="1" t="n"/>
      <c r="P592" s="1" t="n"/>
      <c r="Q592" s="1" t="n"/>
      <c r="R592" s="1" t="n"/>
      <c r="S592" s="1" t="n"/>
      <c r="T592" s="1" t="n"/>
      <c r="U592" s="1" t="n"/>
      <c r="V592" s="1" t="n"/>
      <c r="W592" s="1" t="n"/>
      <c r="X592" s="1" t="n"/>
      <c r="Y592" s="1" t="n"/>
      <c r="Z592" s="1" t="n"/>
    </row>
    <row r="593">
      <c r="A593" s="1" t="n"/>
      <c r="B593" s="1" t="n"/>
      <c r="C593" s="1" t="n"/>
      <c r="D593" s="1" t="n"/>
      <c r="E593" s="1" t="n"/>
      <c r="F593" s="1" t="n"/>
      <c r="G593" s="1" t="n"/>
      <c r="H593" s="1" t="n"/>
      <c r="I593" s="1" t="n"/>
      <c r="J593" s="1" t="n"/>
      <c r="K593" s="1" t="n"/>
      <c r="L593" s="1" t="n"/>
      <c r="M593" s="1" t="n"/>
      <c r="N593" s="1" t="n"/>
      <c r="O593" s="1" t="n"/>
      <c r="P593" s="1" t="n"/>
      <c r="Q593" s="1" t="n"/>
      <c r="R593" s="1" t="n"/>
      <c r="S593" s="1" t="n"/>
      <c r="T593" s="1" t="n"/>
      <c r="U593" s="1" t="n"/>
      <c r="V593" s="1" t="n"/>
      <c r="W593" s="1" t="n"/>
      <c r="X593" s="1" t="n"/>
      <c r="Y593" s="1" t="n"/>
      <c r="Z593" s="1" t="n"/>
    </row>
    <row r="594">
      <c r="A594" s="1" t="n"/>
      <c r="B594" s="1" t="n"/>
      <c r="C594" s="1" t="n"/>
      <c r="D594" s="1" t="n"/>
      <c r="E594" s="1" t="n"/>
      <c r="F594" s="1" t="n"/>
      <c r="G594" s="1" t="n"/>
      <c r="H594" s="1" t="n"/>
      <c r="I594" s="1" t="n"/>
      <c r="J594" s="1" t="n"/>
      <c r="K594" s="1" t="n"/>
      <c r="L594" s="1" t="n"/>
      <c r="M594" s="1" t="n"/>
      <c r="N594" s="1" t="n"/>
      <c r="O594" s="1" t="n"/>
      <c r="P594" s="1" t="n"/>
      <c r="Q594" s="1" t="n"/>
      <c r="R594" s="1" t="n"/>
      <c r="S594" s="1" t="n"/>
      <c r="T594" s="1" t="n"/>
      <c r="U594" s="1" t="n"/>
      <c r="V594" s="1" t="n"/>
      <c r="W594" s="1" t="n"/>
      <c r="X594" s="1" t="n"/>
      <c r="Y594" s="1" t="n"/>
      <c r="Z594" s="1" t="n"/>
    </row>
    <row r="595">
      <c r="A595" s="1" t="n"/>
      <c r="B595" s="1" t="n"/>
      <c r="C595" s="1" t="n"/>
      <c r="D595" s="1" t="n"/>
      <c r="E595" s="1" t="n"/>
      <c r="F595" s="1" t="n"/>
      <c r="G595" s="1" t="n"/>
      <c r="H595" s="1" t="n"/>
      <c r="I595" s="1" t="n"/>
      <c r="J595" s="1" t="n"/>
      <c r="K595" s="1" t="n"/>
      <c r="L595" s="1" t="n"/>
      <c r="M595" s="1" t="n"/>
      <c r="N595" s="1" t="n"/>
      <c r="O595" s="1" t="n"/>
      <c r="P595" s="1" t="n"/>
      <c r="Q595" s="1" t="n"/>
      <c r="R595" s="1" t="n"/>
      <c r="S595" s="1" t="n"/>
      <c r="T595" s="1" t="n"/>
      <c r="U595" s="1" t="n"/>
      <c r="V595" s="1" t="n"/>
      <c r="W595" s="1" t="n"/>
      <c r="X595" s="1" t="n"/>
      <c r="Y595" s="1" t="n"/>
      <c r="Z595" s="1" t="n"/>
    </row>
    <row r="596">
      <c r="A596" s="1" t="n"/>
      <c r="B596" s="1" t="n"/>
      <c r="C596" s="1" t="n"/>
      <c r="D596" s="1" t="n"/>
      <c r="E596" s="1" t="n"/>
      <c r="F596" s="1" t="n"/>
      <c r="G596" s="1" t="n"/>
      <c r="H596" s="1" t="n"/>
      <c r="I596" s="1" t="n"/>
      <c r="J596" s="1" t="n"/>
      <c r="K596" s="1" t="n"/>
      <c r="L596" s="1" t="n"/>
      <c r="M596" s="1" t="n"/>
      <c r="N596" s="1" t="n"/>
      <c r="O596" s="1" t="n"/>
      <c r="P596" s="1" t="n"/>
      <c r="Q596" s="1" t="n"/>
      <c r="R596" s="1" t="n"/>
      <c r="S596" s="1" t="n"/>
      <c r="T596" s="1" t="n"/>
      <c r="U596" s="1" t="n"/>
      <c r="V596" s="1" t="n"/>
      <c r="W596" s="1" t="n"/>
      <c r="X596" s="1" t="n"/>
      <c r="Y596" s="1" t="n"/>
      <c r="Z596" s="1" t="n"/>
    </row>
    <row r="597">
      <c r="A597" s="1" t="n"/>
      <c r="B597" s="1" t="n"/>
      <c r="C597" s="1" t="n"/>
      <c r="D597" s="1" t="n"/>
      <c r="E597" s="1" t="n"/>
      <c r="F597" s="1" t="n"/>
      <c r="G597" s="1" t="n"/>
      <c r="H597" s="1" t="n"/>
      <c r="I597" s="1" t="n"/>
      <c r="J597" s="1" t="n"/>
      <c r="K597" s="1" t="n"/>
      <c r="L597" s="1" t="n"/>
      <c r="M597" s="1" t="n"/>
      <c r="N597" s="1" t="n"/>
      <c r="O597" s="1" t="n"/>
      <c r="P597" s="1" t="n"/>
      <c r="Q597" s="1" t="n"/>
      <c r="R597" s="1" t="n"/>
      <c r="S597" s="1" t="n"/>
      <c r="T597" s="1" t="n"/>
      <c r="U597" s="1" t="n"/>
      <c r="V597" s="1" t="n"/>
      <c r="W597" s="1" t="n"/>
      <c r="X597" s="1" t="n"/>
      <c r="Y597" s="1" t="n"/>
      <c r="Z597" s="1" t="n"/>
    </row>
    <row r="598">
      <c r="A598" s="1" t="n"/>
      <c r="B598" s="1" t="n"/>
      <c r="C598" s="1" t="n"/>
      <c r="D598" s="1" t="n"/>
      <c r="E598" s="1" t="n"/>
      <c r="F598" s="1" t="n"/>
      <c r="G598" s="1" t="n"/>
      <c r="H598" s="1" t="n"/>
      <c r="I598" s="1" t="n"/>
      <c r="J598" s="1" t="n"/>
      <c r="K598" s="1" t="n"/>
      <c r="L598" s="1" t="n"/>
      <c r="M598" s="1" t="n"/>
      <c r="N598" s="1" t="n"/>
      <c r="O598" s="1" t="n"/>
      <c r="P598" s="1" t="n"/>
      <c r="Q598" s="1" t="n"/>
      <c r="R598" s="1" t="n"/>
      <c r="S598" s="1" t="n"/>
      <c r="T598" s="1" t="n"/>
      <c r="U598" s="1" t="n"/>
      <c r="V598" s="1" t="n"/>
      <c r="W598" s="1" t="n"/>
      <c r="X598" s="1" t="n"/>
      <c r="Y598" s="1" t="n"/>
      <c r="Z598" s="1" t="n"/>
    </row>
    <row r="599">
      <c r="A599" s="1" t="n"/>
      <c r="B599" s="1" t="n"/>
      <c r="C599" s="1" t="n"/>
      <c r="D599" s="1" t="n"/>
      <c r="E599" s="1" t="n"/>
      <c r="F599" s="1" t="n"/>
      <c r="G599" s="1" t="n"/>
      <c r="H599" s="1" t="n"/>
      <c r="I599" s="1" t="n"/>
      <c r="J599" s="1" t="n"/>
      <c r="K599" s="1" t="n"/>
      <c r="L599" s="1" t="n"/>
      <c r="M599" s="1" t="n"/>
      <c r="N599" s="1" t="n"/>
      <c r="O599" s="1" t="n"/>
      <c r="P599" s="1" t="n"/>
      <c r="Q599" s="1" t="n"/>
      <c r="R599" s="1" t="n"/>
      <c r="S599" s="1" t="n"/>
      <c r="T599" s="1" t="n"/>
      <c r="U599" s="1" t="n"/>
      <c r="V599" s="1" t="n"/>
      <c r="W599" s="1" t="n"/>
      <c r="X599" s="1" t="n"/>
      <c r="Y599" s="1" t="n"/>
      <c r="Z599" s="1" t="n"/>
    </row>
    <row r="600">
      <c r="A600" s="1" t="n"/>
      <c r="B600" s="1" t="n"/>
      <c r="C600" s="1" t="n"/>
      <c r="D600" s="1" t="n"/>
      <c r="E600" s="1" t="n"/>
      <c r="F600" s="1" t="n"/>
      <c r="G600" s="1" t="n"/>
      <c r="H600" s="1" t="n"/>
      <c r="I600" s="1" t="n"/>
      <c r="J600" s="1" t="n"/>
      <c r="K600" s="1" t="n"/>
      <c r="L600" s="1" t="n"/>
      <c r="M600" s="1" t="n"/>
      <c r="N600" s="1" t="n"/>
      <c r="O600" s="1" t="n"/>
      <c r="P600" s="1" t="n"/>
      <c r="Q600" s="1" t="n"/>
      <c r="R600" s="1" t="n"/>
      <c r="S600" s="1" t="n"/>
      <c r="T600" s="1" t="n"/>
      <c r="U600" s="1" t="n"/>
      <c r="V600" s="1" t="n"/>
      <c r="W600" s="1" t="n"/>
      <c r="X600" s="1" t="n"/>
      <c r="Y600" s="1" t="n"/>
      <c r="Z600" s="1" t="n"/>
    </row>
    <row r="601">
      <c r="A601" s="1" t="n"/>
      <c r="B601" s="1" t="n"/>
      <c r="C601" s="1" t="n"/>
      <c r="D601" s="1" t="n"/>
      <c r="E601" s="1" t="n"/>
      <c r="F601" s="1" t="n"/>
      <c r="G601" s="1" t="n"/>
      <c r="H601" s="1" t="n"/>
      <c r="I601" s="1" t="n"/>
      <c r="J601" s="1" t="n"/>
      <c r="K601" s="1" t="n"/>
      <c r="L601" s="1" t="n"/>
      <c r="M601" s="1" t="n"/>
      <c r="N601" s="1" t="n"/>
      <c r="O601" s="1" t="n"/>
      <c r="P601" s="1" t="n"/>
      <c r="Q601" s="1" t="n"/>
      <c r="R601" s="1" t="n"/>
      <c r="S601" s="1" t="n"/>
      <c r="T601" s="1" t="n"/>
      <c r="U601" s="1" t="n"/>
      <c r="V601" s="1" t="n"/>
      <c r="W601" s="1" t="n"/>
      <c r="X601" s="1" t="n"/>
      <c r="Y601" s="1" t="n"/>
      <c r="Z601" s="1" t="n"/>
    </row>
    <row r="602">
      <c r="A602" s="1" t="n"/>
      <c r="B602" s="1" t="n"/>
      <c r="C602" s="1" t="n"/>
      <c r="D602" s="1" t="n"/>
      <c r="E602" s="1" t="n"/>
      <c r="F602" s="1" t="n"/>
      <c r="G602" s="1" t="n"/>
      <c r="H602" s="1" t="n"/>
      <c r="I602" s="1" t="n"/>
      <c r="J602" s="1" t="n"/>
      <c r="K602" s="1" t="n"/>
      <c r="L602" s="1" t="n"/>
      <c r="M602" s="1" t="n"/>
      <c r="N602" s="1" t="n"/>
      <c r="O602" s="1" t="n"/>
      <c r="P602" s="1" t="n"/>
      <c r="Q602" s="1" t="n"/>
      <c r="R602" s="1" t="n"/>
      <c r="S602" s="1" t="n"/>
      <c r="T602" s="1" t="n"/>
      <c r="U602" s="1" t="n"/>
      <c r="V602" s="1" t="n"/>
      <c r="W602" s="1" t="n"/>
      <c r="X602" s="1" t="n"/>
      <c r="Y602" s="1" t="n"/>
      <c r="Z602" s="1" t="n"/>
    </row>
    <row r="603">
      <c r="A603" s="1" t="n"/>
      <c r="B603" s="1" t="n"/>
      <c r="C603" s="1" t="n"/>
      <c r="D603" s="1" t="n"/>
      <c r="E603" s="1" t="n"/>
      <c r="F603" s="1" t="n"/>
      <c r="G603" s="1" t="n"/>
      <c r="H603" s="1" t="n"/>
      <c r="I603" s="1" t="n"/>
      <c r="J603" s="1" t="n"/>
      <c r="K603" s="1" t="n"/>
      <c r="L603" s="1" t="n"/>
      <c r="M603" s="1" t="n"/>
      <c r="N603" s="1" t="n"/>
      <c r="O603" s="1" t="n"/>
      <c r="P603" s="1" t="n"/>
      <c r="Q603" s="1" t="n"/>
      <c r="R603" s="1" t="n"/>
      <c r="S603" s="1" t="n"/>
      <c r="T603" s="1" t="n"/>
      <c r="U603" s="1" t="n"/>
      <c r="V603" s="1" t="n"/>
      <c r="W603" s="1" t="n"/>
      <c r="X603" s="1" t="n"/>
      <c r="Y603" s="1" t="n"/>
      <c r="Z603" s="1" t="n"/>
    </row>
    <row r="604">
      <c r="A604" s="1" t="n"/>
      <c r="B604" s="1" t="n"/>
      <c r="C604" s="1" t="n"/>
      <c r="D604" s="1" t="n"/>
      <c r="E604" s="1" t="n"/>
      <c r="F604" s="1" t="n"/>
      <c r="G604" s="1" t="n"/>
      <c r="H604" s="1" t="n"/>
      <c r="I604" s="1" t="n"/>
      <c r="J604" s="1" t="n"/>
      <c r="K604" s="1" t="n"/>
      <c r="L604" s="1" t="n"/>
      <c r="M604" s="1" t="n"/>
      <c r="N604" s="1" t="n"/>
      <c r="O604" s="1" t="n"/>
      <c r="P604" s="1" t="n"/>
      <c r="Q604" s="1" t="n"/>
      <c r="R604" s="1" t="n"/>
      <c r="S604" s="1" t="n"/>
      <c r="T604" s="1" t="n"/>
      <c r="U604" s="1" t="n"/>
      <c r="V604" s="1" t="n"/>
      <c r="W604" s="1" t="n"/>
      <c r="X604" s="1" t="n"/>
      <c r="Y604" s="1" t="n"/>
      <c r="Z604" s="1" t="n"/>
    </row>
    <row r="605">
      <c r="A605" s="1" t="n"/>
      <c r="B605" s="1" t="n"/>
      <c r="C605" s="1" t="n"/>
      <c r="D605" s="1" t="n"/>
      <c r="E605" s="1" t="n"/>
      <c r="F605" s="1" t="n"/>
      <c r="G605" s="1" t="n"/>
      <c r="H605" s="1" t="n"/>
      <c r="I605" s="1" t="n"/>
      <c r="J605" s="1" t="n"/>
      <c r="K605" s="1" t="n"/>
      <c r="L605" s="1" t="n"/>
      <c r="M605" s="1" t="n"/>
      <c r="N605" s="1" t="n"/>
      <c r="O605" s="1" t="n"/>
      <c r="P605" s="1" t="n"/>
      <c r="Q605" s="1" t="n"/>
      <c r="R605" s="1" t="n"/>
      <c r="S605" s="1" t="n"/>
      <c r="T605" s="1" t="n"/>
      <c r="U605" s="1" t="n"/>
      <c r="V605" s="1" t="n"/>
      <c r="W605" s="1" t="n"/>
      <c r="X605" s="1" t="n"/>
      <c r="Y605" s="1" t="n"/>
      <c r="Z605" s="1" t="n"/>
    </row>
    <row r="606">
      <c r="A606" s="1" t="n"/>
      <c r="B606" s="1" t="n"/>
      <c r="C606" s="1" t="n"/>
      <c r="D606" s="1" t="n"/>
      <c r="E606" s="1" t="n"/>
      <c r="F606" s="1" t="n"/>
      <c r="G606" s="1" t="n"/>
      <c r="H606" s="1" t="n"/>
      <c r="I606" s="1" t="n"/>
      <c r="J606" s="1" t="n"/>
      <c r="K606" s="1" t="n"/>
      <c r="L606" s="1" t="n"/>
      <c r="M606" s="1" t="n"/>
      <c r="N606" s="1" t="n"/>
      <c r="O606" s="1" t="n"/>
      <c r="P606" s="1" t="n"/>
      <c r="Q606" s="1" t="n"/>
      <c r="R606" s="1" t="n"/>
      <c r="S606" s="1" t="n"/>
      <c r="T606" s="1" t="n"/>
      <c r="U606" s="1" t="n"/>
      <c r="V606" s="1" t="n"/>
      <c r="W606" s="1" t="n"/>
      <c r="X606" s="1" t="n"/>
      <c r="Y606" s="1" t="n"/>
      <c r="Z606" s="1" t="n"/>
    </row>
    <row r="607">
      <c r="A607" s="1" t="n"/>
      <c r="B607" s="1" t="n"/>
      <c r="C607" s="1" t="n"/>
      <c r="D607" s="1" t="n"/>
      <c r="E607" s="1" t="n"/>
      <c r="F607" s="1" t="n"/>
      <c r="G607" s="1" t="n"/>
      <c r="H607" s="1" t="n"/>
      <c r="I607" s="1" t="n"/>
      <c r="J607" s="1" t="n"/>
      <c r="K607" s="1" t="n"/>
      <c r="L607" s="1" t="n"/>
      <c r="M607" s="1" t="n"/>
      <c r="N607" s="1" t="n"/>
      <c r="O607" s="1" t="n"/>
      <c r="P607" s="1" t="n"/>
      <c r="Q607" s="1" t="n"/>
      <c r="R607" s="1" t="n"/>
      <c r="S607" s="1" t="n"/>
      <c r="T607" s="1" t="n"/>
      <c r="U607" s="1" t="n"/>
      <c r="V607" s="1" t="n"/>
      <c r="W607" s="1" t="n"/>
      <c r="X607" s="1" t="n"/>
      <c r="Y607" s="1" t="n"/>
      <c r="Z607" s="1" t="n"/>
    </row>
    <row r="608">
      <c r="A608" s="1" t="n"/>
      <c r="B608" s="1" t="n"/>
      <c r="C608" s="1" t="n"/>
      <c r="D608" s="1" t="n"/>
      <c r="E608" s="1" t="n"/>
      <c r="F608" s="1" t="n"/>
      <c r="G608" s="1" t="n"/>
      <c r="H608" s="1" t="n"/>
      <c r="I608" s="1" t="n"/>
      <c r="J608" s="1" t="n"/>
      <c r="K608" s="1" t="n"/>
      <c r="L608" s="1" t="n"/>
      <c r="M608" s="1" t="n"/>
      <c r="N608" s="1" t="n"/>
      <c r="O608" s="1" t="n"/>
      <c r="P608" s="1" t="n"/>
      <c r="Q608" s="1" t="n"/>
      <c r="R608" s="1" t="n"/>
      <c r="S608" s="1" t="n"/>
      <c r="T608" s="1" t="n"/>
      <c r="U608" s="1" t="n"/>
      <c r="V608" s="1" t="n"/>
      <c r="W608" s="1" t="n"/>
      <c r="X608" s="1" t="n"/>
      <c r="Y608" s="1" t="n"/>
      <c r="Z608" s="1" t="n"/>
    </row>
    <row r="609">
      <c r="A609" s="1" t="n"/>
      <c r="B609" s="1" t="n"/>
      <c r="C609" s="1" t="n"/>
      <c r="D609" s="1" t="n"/>
      <c r="E609" s="1" t="n"/>
      <c r="F609" s="1" t="n"/>
      <c r="G609" s="1" t="n"/>
      <c r="H609" s="1" t="n"/>
      <c r="I609" s="1" t="n"/>
      <c r="J609" s="1" t="n"/>
      <c r="K609" s="1" t="n"/>
      <c r="L609" s="1" t="n"/>
      <c r="M609" s="1" t="n"/>
      <c r="N609" s="1" t="n"/>
      <c r="O609" s="1" t="n"/>
      <c r="P609" s="1" t="n"/>
      <c r="Q609" s="1" t="n"/>
      <c r="R609" s="1" t="n"/>
      <c r="S609" s="1" t="n"/>
      <c r="T609" s="1" t="n"/>
      <c r="U609" s="1" t="n"/>
      <c r="V609" s="1" t="n"/>
      <c r="W609" s="1" t="n"/>
      <c r="X609" s="1" t="n"/>
      <c r="Y609" s="1" t="n"/>
      <c r="Z609" s="1" t="n"/>
    </row>
    <row r="610">
      <c r="A610" s="1" t="n"/>
      <c r="B610" s="1" t="n"/>
      <c r="C610" s="1" t="n"/>
      <c r="D610" s="1" t="n"/>
      <c r="E610" s="1" t="n"/>
      <c r="F610" s="1" t="n"/>
      <c r="G610" s="1" t="n"/>
      <c r="H610" s="1" t="n"/>
      <c r="I610" s="1" t="n"/>
      <c r="J610" s="1" t="n"/>
      <c r="K610" s="1" t="n"/>
      <c r="L610" s="1" t="n"/>
      <c r="M610" s="1" t="n"/>
      <c r="N610" s="1" t="n"/>
      <c r="O610" s="1" t="n"/>
      <c r="P610" s="1" t="n"/>
      <c r="Q610" s="1" t="n"/>
      <c r="R610" s="1" t="n"/>
      <c r="S610" s="1" t="n"/>
      <c r="T610" s="1" t="n"/>
      <c r="U610" s="1" t="n"/>
      <c r="V610" s="1" t="n"/>
      <c r="W610" s="1" t="n"/>
      <c r="X610" s="1" t="n"/>
      <c r="Y610" s="1" t="n"/>
      <c r="Z610" s="1" t="n"/>
    </row>
    <row r="611">
      <c r="A611" s="1" t="n"/>
      <c r="B611" s="1" t="n"/>
      <c r="C611" s="1" t="n"/>
      <c r="D611" s="1" t="n"/>
      <c r="E611" s="1" t="n"/>
      <c r="F611" s="1" t="n"/>
      <c r="G611" s="1" t="n"/>
      <c r="H611" s="1" t="n"/>
      <c r="I611" s="1" t="n"/>
      <c r="J611" s="1" t="n"/>
      <c r="K611" s="1" t="n"/>
      <c r="L611" s="1" t="n"/>
      <c r="M611" s="1" t="n"/>
      <c r="N611" s="1" t="n"/>
      <c r="O611" s="1" t="n"/>
      <c r="P611" s="1" t="n"/>
      <c r="Q611" s="1" t="n"/>
      <c r="R611" s="1" t="n"/>
      <c r="S611" s="1" t="n"/>
      <c r="T611" s="1" t="n"/>
      <c r="U611" s="1" t="n"/>
      <c r="V611" s="1" t="n"/>
      <c r="W611" s="1" t="n"/>
      <c r="X611" s="1" t="n"/>
      <c r="Y611" s="1" t="n"/>
      <c r="Z611" s="1" t="n"/>
    </row>
    <row r="612">
      <c r="A612" s="1" t="n"/>
      <c r="B612" s="1" t="n"/>
      <c r="C612" s="1" t="n"/>
      <c r="D612" s="1" t="n"/>
      <c r="E612" s="1" t="n"/>
      <c r="F612" s="1" t="n"/>
      <c r="G612" s="1" t="n"/>
      <c r="H612" s="1" t="n"/>
      <c r="I612" s="1" t="n"/>
      <c r="J612" s="1" t="n"/>
      <c r="K612" s="1" t="n"/>
      <c r="L612" s="1" t="n"/>
      <c r="M612" s="1" t="n"/>
      <c r="N612" s="1" t="n"/>
      <c r="O612" s="1" t="n"/>
      <c r="P612" s="1" t="n"/>
      <c r="Q612" s="1" t="n"/>
      <c r="R612" s="1" t="n"/>
      <c r="S612" s="1" t="n"/>
      <c r="T612" s="1" t="n"/>
      <c r="U612" s="1" t="n"/>
      <c r="V612" s="1" t="n"/>
      <c r="W612" s="1" t="n"/>
      <c r="X612" s="1" t="n"/>
      <c r="Y612" s="1" t="n"/>
      <c r="Z612" s="1" t="n"/>
    </row>
    <row r="613">
      <c r="A613" s="1" t="n"/>
      <c r="B613" s="1" t="n"/>
      <c r="C613" s="1" t="n"/>
      <c r="D613" s="1" t="n"/>
      <c r="E613" s="1" t="n"/>
      <c r="F613" s="1" t="n"/>
      <c r="G613" s="1" t="n"/>
      <c r="H613" s="1" t="n"/>
      <c r="I613" s="1" t="n"/>
      <c r="J613" s="1" t="n"/>
      <c r="K613" s="1" t="n"/>
      <c r="L613" s="1" t="n"/>
      <c r="M613" s="1" t="n"/>
      <c r="N613" s="1" t="n"/>
      <c r="O613" s="1" t="n"/>
      <c r="P613" s="1" t="n"/>
      <c r="Q613" s="1" t="n"/>
      <c r="R613" s="1" t="n"/>
      <c r="S613" s="1" t="n"/>
      <c r="T613" s="1" t="n"/>
      <c r="U613" s="1" t="n"/>
      <c r="V613" s="1" t="n"/>
      <c r="W613" s="1" t="n"/>
      <c r="X613" s="1" t="n"/>
      <c r="Y613" s="1" t="n"/>
      <c r="Z613" s="1" t="n"/>
    </row>
    <row r="614">
      <c r="A614" s="1" t="n"/>
      <c r="B614" s="1" t="n"/>
      <c r="C614" s="1" t="n"/>
      <c r="D614" s="1" t="n"/>
      <c r="E614" s="1" t="n"/>
      <c r="F614" s="1" t="n"/>
      <c r="G614" s="1" t="n"/>
      <c r="H614" s="1" t="n"/>
      <c r="I614" s="1" t="n"/>
      <c r="J614" s="1" t="n"/>
      <c r="K614" s="1" t="n"/>
      <c r="L614" s="1" t="n"/>
      <c r="M614" s="1" t="n"/>
      <c r="N614" s="1" t="n"/>
      <c r="O614" s="1" t="n"/>
      <c r="P614" s="1" t="n"/>
      <c r="Q614" s="1" t="n"/>
      <c r="R614" s="1" t="n"/>
      <c r="S614" s="1" t="n"/>
      <c r="T614" s="1" t="n"/>
      <c r="U614" s="1" t="n"/>
      <c r="V614" s="1" t="n"/>
      <c r="W614" s="1" t="n"/>
      <c r="X614" s="1" t="n"/>
      <c r="Y614" s="1" t="n"/>
      <c r="Z614" s="1" t="n"/>
    </row>
    <row r="615">
      <c r="A615" s="1" t="n"/>
      <c r="B615" s="1" t="n"/>
      <c r="C615" s="1" t="n"/>
      <c r="D615" s="1" t="n"/>
      <c r="E615" s="1" t="n"/>
      <c r="F615" s="1" t="n"/>
      <c r="G615" s="1" t="n"/>
      <c r="H615" s="1" t="n"/>
      <c r="I615" s="1" t="n"/>
      <c r="J615" s="1" t="n"/>
      <c r="K615" s="1" t="n"/>
      <c r="L615" s="1" t="n"/>
      <c r="M615" s="1" t="n"/>
      <c r="N615" s="1" t="n"/>
      <c r="O615" s="1" t="n"/>
      <c r="P615" s="1" t="n"/>
      <c r="Q615" s="1" t="n"/>
      <c r="R615" s="1" t="n"/>
      <c r="S615" s="1" t="n"/>
      <c r="T615" s="1" t="n"/>
      <c r="U615" s="1" t="n"/>
      <c r="V615" s="1" t="n"/>
      <c r="W615" s="1" t="n"/>
      <c r="X615" s="1" t="n"/>
      <c r="Y615" s="1" t="n"/>
      <c r="Z615" s="1" t="n"/>
    </row>
    <row r="616">
      <c r="A616" s="1" t="n"/>
      <c r="B616" s="1" t="n"/>
      <c r="C616" s="1" t="n"/>
      <c r="D616" s="1" t="n"/>
      <c r="E616" s="1" t="n"/>
      <c r="F616" s="1" t="n"/>
      <c r="G616" s="1" t="n"/>
      <c r="H616" s="1" t="n"/>
      <c r="I616" s="1" t="n"/>
      <c r="J616" s="1" t="n"/>
      <c r="K616" s="1" t="n"/>
      <c r="L616" s="1" t="n"/>
      <c r="M616" s="1" t="n"/>
      <c r="N616" s="1" t="n"/>
      <c r="O616" s="1" t="n"/>
      <c r="P616" s="1" t="n"/>
      <c r="Q616" s="1" t="n"/>
      <c r="R616" s="1" t="n"/>
      <c r="S616" s="1" t="n"/>
      <c r="T616" s="1" t="n"/>
      <c r="U616" s="1" t="n"/>
      <c r="V616" s="1" t="n"/>
      <c r="W616" s="1" t="n"/>
      <c r="X616" s="1" t="n"/>
      <c r="Y616" s="1" t="n"/>
      <c r="Z616" s="1" t="n"/>
    </row>
    <row r="617">
      <c r="A617" s="1" t="n"/>
      <c r="B617" s="1" t="n"/>
      <c r="C617" s="1" t="n"/>
      <c r="D617" s="1" t="n"/>
      <c r="E617" s="1" t="n"/>
      <c r="F617" s="1" t="n"/>
      <c r="G617" s="1" t="n"/>
      <c r="H617" s="1" t="n"/>
      <c r="I617" s="1" t="n"/>
      <c r="J617" s="1" t="n"/>
      <c r="K617" s="1" t="n"/>
      <c r="L617" s="1" t="n"/>
      <c r="M617" s="1" t="n"/>
      <c r="N617" s="1" t="n"/>
      <c r="O617" s="1" t="n"/>
      <c r="P617" s="1" t="n"/>
      <c r="Q617" s="1" t="n"/>
      <c r="R617" s="1" t="n"/>
      <c r="S617" s="1" t="n"/>
      <c r="T617" s="1" t="n"/>
      <c r="U617" s="1" t="n"/>
      <c r="V617" s="1" t="n"/>
      <c r="W617" s="1" t="n"/>
      <c r="X617" s="1" t="n"/>
      <c r="Y617" s="1" t="n"/>
      <c r="Z617" s="1" t="n"/>
    </row>
    <row r="618">
      <c r="A618" s="1" t="n"/>
      <c r="B618" s="1" t="n"/>
      <c r="C618" s="1" t="n"/>
      <c r="D618" s="1" t="n"/>
      <c r="E618" s="1" t="n"/>
      <c r="F618" s="1" t="n"/>
      <c r="G618" s="1" t="n"/>
      <c r="H618" s="1" t="n"/>
      <c r="I618" s="1" t="n"/>
      <c r="J618" s="1" t="n"/>
      <c r="K618" s="1" t="n"/>
      <c r="L618" s="1" t="n"/>
      <c r="M618" s="1" t="n"/>
      <c r="N618" s="1" t="n"/>
      <c r="O618" s="1" t="n"/>
      <c r="P618" s="1" t="n"/>
      <c r="Q618" s="1" t="n"/>
      <c r="R618" s="1" t="n"/>
      <c r="S618" s="1" t="n"/>
      <c r="T618" s="1" t="n"/>
      <c r="U618" s="1" t="n"/>
      <c r="V618" s="1" t="n"/>
      <c r="W618" s="1" t="n"/>
      <c r="X618" s="1" t="n"/>
      <c r="Y618" s="1" t="n"/>
      <c r="Z618" s="1" t="n"/>
    </row>
    <row r="619">
      <c r="A619" s="1" t="n"/>
      <c r="B619" s="1" t="n"/>
      <c r="C619" s="1" t="n"/>
      <c r="D619" s="1" t="n"/>
      <c r="E619" s="1" t="n"/>
      <c r="F619" s="1" t="n"/>
      <c r="G619" s="1" t="n"/>
      <c r="H619" s="1" t="n"/>
      <c r="I619" s="1" t="n"/>
      <c r="J619" s="1" t="n"/>
      <c r="K619" s="1" t="n"/>
      <c r="L619" s="1" t="n"/>
      <c r="M619" s="1" t="n"/>
      <c r="N619" s="1" t="n"/>
      <c r="O619" s="1" t="n"/>
      <c r="P619" s="1" t="n"/>
      <c r="Q619" s="1" t="n"/>
      <c r="R619" s="1" t="n"/>
      <c r="S619" s="1" t="n"/>
      <c r="T619" s="1" t="n"/>
      <c r="U619" s="1" t="n"/>
      <c r="V619" s="1" t="n"/>
      <c r="W619" s="1" t="n"/>
      <c r="X619" s="1" t="n"/>
      <c r="Y619" s="1" t="n"/>
      <c r="Z619" s="1" t="n"/>
    </row>
    <row r="620">
      <c r="A620" s="1" t="n"/>
      <c r="B620" s="1" t="n"/>
      <c r="C620" s="1" t="n"/>
      <c r="D620" s="1" t="n"/>
      <c r="E620" s="1" t="n"/>
      <c r="F620" s="1" t="n"/>
      <c r="G620" s="1" t="n"/>
      <c r="H620" s="1" t="n"/>
      <c r="I620" s="1" t="n"/>
      <c r="J620" s="1" t="n"/>
      <c r="K620" s="1" t="n"/>
      <c r="L620" s="1" t="n"/>
      <c r="M620" s="1" t="n"/>
      <c r="N620" s="1" t="n"/>
      <c r="O620" s="1" t="n"/>
      <c r="P620" s="1" t="n"/>
      <c r="Q620" s="1" t="n"/>
      <c r="R620" s="1" t="n"/>
      <c r="S620" s="1" t="n"/>
      <c r="T620" s="1" t="n"/>
      <c r="U620" s="1" t="n"/>
      <c r="V620" s="1" t="n"/>
      <c r="W620" s="1" t="n"/>
      <c r="X620" s="1" t="n"/>
      <c r="Y620" s="1" t="n"/>
      <c r="Z620" s="1" t="n"/>
    </row>
    <row r="621">
      <c r="A621" s="1" t="n"/>
      <c r="B621" s="1" t="n"/>
      <c r="C621" s="1" t="n"/>
      <c r="D621" s="1" t="n"/>
      <c r="E621" s="1" t="n"/>
      <c r="F621" s="1" t="n"/>
      <c r="G621" s="1" t="n"/>
      <c r="H621" s="1" t="n"/>
      <c r="I621" s="1" t="n"/>
      <c r="J621" s="1" t="n"/>
      <c r="K621" s="1" t="n"/>
      <c r="L621" s="1" t="n"/>
      <c r="M621" s="1" t="n"/>
      <c r="N621" s="1" t="n"/>
      <c r="O621" s="1" t="n"/>
      <c r="P621" s="1" t="n"/>
      <c r="Q621" s="1" t="n"/>
      <c r="R621" s="1" t="n"/>
      <c r="S621" s="1" t="n"/>
      <c r="T621" s="1" t="n"/>
      <c r="U621" s="1" t="n"/>
      <c r="V621" s="1" t="n"/>
      <c r="W621" s="1" t="n"/>
      <c r="X621" s="1" t="n"/>
      <c r="Y621" s="1" t="n"/>
      <c r="Z621" s="1" t="n"/>
    </row>
    <row r="622">
      <c r="A622" s="1" t="n"/>
      <c r="B622" s="1" t="n"/>
      <c r="C622" s="1" t="n"/>
      <c r="D622" s="1" t="n"/>
      <c r="E622" s="1" t="n"/>
      <c r="F622" s="1" t="n"/>
      <c r="G622" s="1" t="n"/>
      <c r="H622" s="1" t="n"/>
      <c r="I622" s="1" t="n"/>
      <c r="J622" s="1" t="n"/>
      <c r="K622" s="1" t="n"/>
      <c r="L622" s="1" t="n"/>
      <c r="M622" s="1" t="n"/>
      <c r="N622" s="1" t="n"/>
      <c r="O622" s="1" t="n"/>
      <c r="P622" s="1" t="n"/>
      <c r="Q622" s="1" t="n"/>
      <c r="R622" s="1" t="n"/>
      <c r="S622" s="1" t="n"/>
      <c r="T622" s="1" t="n"/>
      <c r="U622" s="1" t="n"/>
      <c r="V622" s="1" t="n"/>
      <c r="W622" s="1" t="n"/>
      <c r="X622" s="1" t="n"/>
      <c r="Y622" s="1" t="n"/>
      <c r="Z622" s="1" t="n"/>
    </row>
    <row r="623">
      <c r="A623" s="1" t="n"/>
      <c r="B623" s="1" t="n"/>
      <c r="C623" s="1" t="n"/>
      <c r="D623" s="1" t="n"/>
      <c r="E623" s="1" t="n"/>
      <c r="F623" s="1" t="n"/>
      <c r="G623" s="1" t="n"/>
      <c r="H623" s="1" t="n"/>
      <c r="I623" s="1" t="n"/>
      <c r="J623" s="1" t="n"/>
      <c r="K623" s="1" t="n"/>
      <c r="L623" s="1" t="n"/>
      <c r="M623" s="1" t="n"/>
      <c r="N623" s="1" t="n"/>
      <c r="O623" s="1" t="n"/>
      <c r="P623" s="1" t="n"/>
      <c r="Q623" s="1" t="n"/>
      <c r="R623" s="1" t="n"/>
      <c r="S623" s="1" t="n"/>
      <c r="T623" s="1" t="n"/>
      <c r="U623" s="1" t="n"/>
      <c r="V623" s="1" t="n"/>
      <c r="W623" s="1" t="n"/>
      <c r="X623" s="1" t="n"/>
      <c r="Y623" s="1" t="n"/>
      <c r="Z623" s="1" t="n"/>
    </row>
    <row r="624">
      <c r="A624" s="1" t="n"/>
      <c r="B624" s="1" t="n"/>
      <c r="C624" s="1" t="n"/>
      <c r="D624" s="1" t="n"/>
      <c r="E624" s="1" t="n"/>
      <c r="F624" s="1" t="n"/>
      <c r="G624" s="1" t="n"/>
      <c r="H624" s="1" t="n"/>
      <c r="I624" s="1" t="n"/>
      <c r="J624" s="1" t="n"/>
      <c r="K624" s="1" t="n"/>
      <c r="L624" s="1" t="n"/>
      <c r="M624" s="1" t="n"/>
      <c r="N624" s="1" t="n"/>
      <c r="O624" s="1" t="n"/>
      <c r="P624" s="1" t="n"/>
      <c r="Q624" s="1" t="n"/>
      <c r="R624" s="1" t="n"/>
      <c r="S624" s="1" t="n"/>
      <c r="T624" s="1" t="n"/>
      <c r="U624" s="1" t="n"/>
      <c r="V624" s="1" t="n"/>
      <c r="W624" s="1" t="n"/>
      <c r="X624" s="1" t="n"/>
      <c r="Y624" s="1" t="n"/>
      <c r="Z624" s="1" t="n"/>
    </row>
    <row r="625">
      <c r="A625" s="1" t="n"/>
      <c r="B625" s="1" t="n"/>
      <c r="C625" s="1" t="n"/>
      <c r="D625" s="1" t="n"/>
      <c r="E625" s="1" t="n"/>
      <c r="F625" s="1" t="n"/>
      <c r="G625" s="1" t="n"/>
      <c r="H625" s="1" t="n"/>
      <c r="I625" s="1" t="n"/>
      <c r="J625" s="1" t="n"/>
      <c r="K625" s="1" t="n"/>
      <c r="L625" s="1" t="n"/>
      <c r="M625" s="1" t="n"/>
      <c r="N625" s="1" t="n"/>
      <c r="O625" s="1" t="n"/>
      <c r="P625" s="1" t="n"/>
      <c r="Q625" s="1" t="n"/>
      <c r="R625" s="1" t="n"/>
      <c r="S625" s="1" t="n"/>
      <c r="T625" s="1" t="n"/>
      <c r="U625" s="1" t="n"/>
      <c r="V625" s="1" t="n"/>
      <c r="W625" s="1" t="n"/>
      <c r="X625" s="1" t="n"/>
      <c r="Y625" s="1" t="n"/>
      <c r="Z625" s="1" t="n"/>
    </row>
    <row r="626">
      <c r="A626" s="1" t="n"/>
      <c r="B626" s="1" t="n"/>
      <c r="C626" s="1" t="n"/>
      <c r="D626" s="1" t="n"/>
      <c r="E626" s="1" t="n"/>
      <c r="F626" s="1" t="n"/>
      <c r="G626" s="1" t="n"/>
      <c r="H626" s="1" t="n"/>
      <c r="I626" s="1" t="n"/>
      <c r="J626" s="1" t="n"/>
      <c r="K626" s="1" t="n"/>
      <c r="L626" s="1" t="n"/>
      <c r="M626" s="1" t="n"/>
      <c r="N626" s="1" t="n"/>
      <c r="O626" s="1" t="n"/>
      <c r="P626" s="1" t="n"/>
      <c r="Q626" s="1" t="n"/>
      <c r="R626" s="1" t="n"/>
      <c r="S626" s="1" t="n"/>
      <c r="T626" s="1" t="n"/>
      <c r="U626" s="1" t="n"/>
      <c r="V626" s="1" t="n"/>
      <c r="W626" s="1" t="n"/>
      <c r="X626" s="1" t="n"/>
      <c r="Y626" s="1" t="n"/>
      <c r="Z626" s="1" t="n"/>
    </row>
    <row r="627">
      <c r="A627" s="1" t="n"/>
      <c r="B627" s="1" t="n"/>
      <c r="C627" s="1" t="n"/>
      <c r="D627" s="1" t="n"/>
      <c r="E627" s="1" t="n"/>
      <c r="F627" s="1" t="n"/>
      <c r="G627" s="1" t="n"/>
      <c r="H627" s="1" t="n"/>
      <c r="I627" s="1" t="n"/>
      <c r="J627" s="1" t="n"/>
      <c r="K627" s="1" t="n"/>
      <c r="L627" s="1" t="n"/>
      <c r="M627" s="1" t="n"/>
      <c r="N627" s="1" t="n"/>
      <c r="O627" s="1" t="n"/>
      <c r="P627" s="1" t="n"/>
      <c r="Q627" s="1" t="n"/>
      <c r="R627" s="1" t="n"/>
      <c r="S627" s="1" t="n"/>
      <c r="T627" s="1" t="n"/>
      <c r="U627" s="1" t="n"/>
      <c r="V627" s="1" t="n"/>
      <c r="W627" s="1" t="n"/>
      <c r="X627" s="1" t="n"/>
      <c r="Y627" s="1" t="n"/>
      <c r="Z627" s="1" t="n"/>
    </row>
    <row r="628">
      <c r="A628" s="1" t="n"/>
      <c r="B628" s="1" t="n"/>
      <c r="C628" s="1" t="n"/>
      <c r="D628" s="1" t="n"/>
      <c r="E628" s="1" t="n"/>
      <c r="F628" s="1" t="n"/>
      <c r="G628" s="1" t="n"/>
      <c r="H628" s="1" t="n"/>
      <c r="I628" s="1" t="n"/>
      <c r="J628" s="1" t="n"/>
      <c r="K628" s="1" t="n"/>
      <c r="L628" s="1" t="n"/>
      <c r="M628" s="1" t="n"/>
      <c r="N628" s="1" t="n"/>
      <c r="O628" s="1" t="n"/>
      <c r="P628" s="1" t="n"/>
      <c r="Q628" s="1" t="n"/>
      <c r="R628" s="1" t="n"/>
      <c r="S628" s="1" t="n"/>
      <c r="T628" s="1" t="n"/>
      <c r="U628" s="1" t="n"/>
      <c r="V628" s="1" t="n"/>
      <c r="W628" s="1" t="n"/>
      <c r="X628" s="1" t="n"/>
      <c r="Y628" s="1" t="n"/>
      <c r="Z628" s="1" t="n"/>
    </row>
    <row r="629">
      <c r="A629" s="1" t="n"/>
      <c r="B629" s="1" t="n"/>
      <c r="C629" s="1" t="n"/>
      <c r="D629" s="1" t="n"/>
      <c r="E629" s="1" t="n"/>
      <c r="F629" s="1" t="n"/>
      <c r="G629" s="1" t="n"/>
      <c r="H629" s="1" t="n"/>
      <c r="I629" s="1" t="n"/>
      <c r="J629" s="1" t="n"/>
      <c r="K629" s="1" t="n"/>
      <c r="L629" s="1" t="n"/>
      <c r="M629" s="1" t="n"/>
      <c r="N629" s="1" t="n"/>
      <c r="O629" s="1" t="n"/>
      <c r="P629" s="1" t="n"/>
      <c r="Q629" s="1" t="n"/>
      <c r="R629" s="1" t="n"/>
      <c r="S629" s="1" t="n"/>
      <c r="T629" s="1" t="n"/>
      <c r="U629" s="1" t="n"/>
      <c r="V629" s="1" t="n"/>
      <c r="W629" s="1" t="n"/>
      <c r="X629" s="1" t="n"/>
      <c r="Y629" s="1" t="n"/>
      <c r="Z629" s="1" t="n"/>
    </row>
    <row r="630">
      <c r="A630" s="1" t="n"/>
      <c r="B630" s="1" t="n"/>
      <c r="C630" s="1" t="n"/>
      <c r="D630" s="1" t="n"/>
      <c r="E630" s="1" t="n"/>
      <c r="F630" s="1" t="n"/>
      <c r="G630" s="1" t="n"/>
      <c r="H630" s="1" t="n"/>
      <c r="I630" s="1" t="n"/>
      <c r="J630" s="1" t="n"/>
      <c r="K630" s="1" t="n"/>
      <c r="L630" s="1" t="n"/>
      <c r="M630" s="1" t="n"/>
      <c r="N630" s="1" t="n"/>
      <c r="O630" s="1" t="n"/>
      <c r="P630" s="1" t="n"/>
      <c r="Q630" s="1" t="n"/>
      <c r="R630" s="1" t="n"/>
      <c r="S630" s="1" t="n"/>
      <c r="T630" s="1" t="n"/>
      <c r="U630" s="1" t="n"/>
      <c r="V630" s="1" t="n"/>
      <c r="W630" s="1" t="n"/>
      <c r="X630" s="1" t="n"/>
      <c r="Y630" s="1" t="n"/>
      <c r="Z630" s="1" t="n"/>
    </row>
    <row r="631">
      <c r="A631" s="1" t="n"/>
      <c r="B631" s="1" t="n"/>
      <c r="C631" s="1" t="n"/>
      <c r="D631" s="1" t="n"/>
      <c r="E631" s="1" t="n"/>
      <c r="F631" s="1" t="n"/>
      <c r="G631" s="1" t="n"/>
      <c r="H631" s="1" t="n"/>
      <c r="I631" s="1" t="n"/>
      <c r="J631" s="1" t="n"/>
      <c r="K631" s="1" t="n"/>
      <c r="L631" s="1" t="n"/>
      <c r="M631" s="1" t="n"/>
      <c r="N631" s="1" t="n"/>
      <c r="O631" s="1" t="n"/>
      <c r="P631" s="1" t="n"/>
      <c r="Q631" s="1" t="n"/>
      <c r="R631" s="1" t="n"/>
      <c r="S631" s="1" t="n"/>
      <c r="T631" s="1" t="n"/>
      <c r="U631" s="1" t="n"/>
      <c r="V631" s="1" t="n"/>
      <c r="W631" s="1" t="n"/>
      <c r="X631" s="1" t="n"/>
      <c r="Y631" s="1" t="n"/>
      <c r="Z631" s="1" t="n"/>
    </row>
    <row r="632">
      <c r="A632" s="1" t="n"/>
      <c r="B632" s="1" t="n"/>
      <c r="C632" s="1" t="n"/>
      <c r="D632" s="1" t="n"/>
      <c r="E632" s="1" t="n"/>
      <c r="F632" s="1" t="n"/>
      <c r="G632" s="1" t="n"/>
      <c r="H632" s="1" t="n"/>
      <c r="I632" s="1" t="n"/>
      <c r="J632" s="1" t="n"/>
      <c r="K632" s="1" t="n"/>
      <c r="L632" s="1" t="n"/>
      <c r="M632" s="1" t="n"/>
      <c r="N632" s="1" t="n"/>
      <c r="O632" s="1" t="n"/>
      <c r="P632" s="1" t="n"/>
      <c r="Q632" s="1" t="n"/>
      <c r="R632" s="1" t="n"/>
      <c r="S632" s="1" t="n"/>
      <c r="T632" s="1" t="n"/>
      <c r="U632" s="1" t="n"/>
      <c r="V632" s="1" t="n"/>
      <c r="W632" s="1" t="n"/>
      <c r="X632" s="1" t="n"/>
      <c r="Y632" s="1" t="n"/>
      <c r="Z632" s="1" t="n"/>
    </row>
    <row r="633">
      <c r="A633" s="1" t="n"/>
      <c r="B633" s="1" t="n"/>
      <c r="C633" s="1" t="n"/>
      <c r="D633" s="1" t="n"/>
      <c r="E633" s="1" t="n"/>
      <c r="F633" s="1" t="n"/>
      <c r="G633" s="1" t="n"/>
      <c r="H633" s="1" t="n"/>
      <c r="I633" s="1" t="n"/>
      <c r="J633" s="1" t="n"/>
      <c r="K633" s="1" t="n"/>
      <c r="L633" s="1" t="n"/>
      <c r="M633" s="1" t="n"/>
      <c r="N633" s="1" t="n"/>
      <c r="O633" s="1" t="n"/>
      <c r="P633" s="1" t="n"/>
      <c r="Q633" s="1" t="n"/>
      <c r="R633" s="1" t="n"/>
      <c r="S633" s="1" t="n"/>
      <c r="T633" s="1" t="n"/>
      <c r="U633" s="1" t="n"/>
      <c r="V633" s="1" t="n"/>
      <c r="W633" s="1" t="n"/>
      <c r="X633" s="1" t="n"/>
      <c r="Y633" s="1" t="n"/>
      <c r="Z633" s="1" t="n"/>
    </row>
    <row r="634">
      <c r="A634" s="1" t="n"/>
      <c r="B634" s="1" t="n"/>
      <c r="C634" s="1" t="n"/>
      <c r="D634" s="1" t="n"/>
      <c r="E634" s="1" t="n"/>
      <c r="F634" s="1" t="n"/>
      <c r="G634" s="1" t="n"/>
      <c r="H634" s="1" t="n"/>
      <c r="I634" s="1" t="n"/>
      <c r="J634" s="1" t="n"/>
      <c r="K634" s="1" t="n"/>
      <c r="L634" s="1" t="n"/>
      <c r="M634" s="1" t="n"/>
      <c r="N634" s="1" t="n"/>
      <c r="O634" s="1" t="n"/>
      <c r="P634" s="1" t="n"/>
      <c r="Q634" s="1" t="n"/>
      <c r="R634" s="1" t="n"/>
      <c r="S634" s="1" t="n"/>
      <c r="T634" s="1" t="n"/>
      <c r="U634" s="1" t="n"/>
      <c r="V634" s="1" t="n"/>
      <c r="W634" s="1" t="n"/>
      <c r="X634" s="1" t="n"/>
      <c r="Y634" s="1" t="n"/>
      <c r="Z634" s="1" t="n"/>
    </row>
    <row r="635">
      <c r="A635" s="1" t="n"/>
      <c r="B635" s="1" t="n"/>
      <c r="C635" s="1" t="n"/>
      <c r="D635" s="1" t="n"/>
      <c r="E635" s="1" t="n"/>
      <c r="F635" s="1" t="n"/>
      <c r="G635" s="1" t="n"/>
      <c r="H635" s="1" t="n"/>
      <c r="I635" s="1" t="n"/>
      <c r="J635" s="1" t="n"/>
      <c r="K635" s="1" t="n"/>
      <c r="L635" s="1" t="n"/>
      <c r="M635" s="1" t="n"/>
      <c r="N635" s="1" t="n"/>
      <c r="O635" s="1" t="n"/>
      <c r="P635" s="1" t="n"/>
      <c r="Q635" s="1" t="n"/>
      <c r="R635" s="1" t="n"/>
      <c r="S635" s="1" t="n"/>
      <c r="T635" s="1" t="n"/>
      <c r="U635" s="1" t="n"/>
      <c r="V635" s="1" t="n"/>
      <c r="W635" s="1" t="n"/>
      <c r="X635" s="1" t="n"/>
      <c r="Y635" s="1" t="n"/>
      <c r="Z635" s="1" t="n"/>
    </row>
    <row r="636">
      <c r="A636" s="1" t="n"/>
      <c r="B636" s="1" t="n"/>
      <c r="C636" s="1" t="n"/>
      <c r="D636" s="1" t="n"/>
      <c r="E636" s="1" t="n"/>
      <c r="F636" s="1" t="n"/>
      <c r="G636" s="1" t="n"/>
      <c r="H636" s="1" t="n"/>
      <c r="I636" s="1" t="n"/>
      <c r="J636" s="1" t="n"/>
      <c r="K636" s="1" t="n"/>
      <c r="L636" s="1" t="n"/>
      <c r="M636" s="1" t="n"/>
      <c r="N636" s="1" t="n"/>
      <c r="O636" s="1" t="n"/>
      <c r="P636" s="1" t="n"/>
      <c r="Q636" s="1" t="n"/>
      <c r="R636" s="1" t="n"/>
      <c r="S636" s="1" t="n"/>
      <c r="T636" s="1" t="n"/>
      <c r="U636" s="1" t="n"/>
      <c r="V636" s="1" t="n"/>
      <c r="W636" s="1" t="n"/>
      <c r="X636" s="1" t="n"/>
      <c r="Y636" s="1" t="n"/>
      <c r="Z636" s="1" t="n"/>
    </row>
    <row r="637">
      <c r="A637" s="1" t="n"/>
      <c r="B637" s="1" t="n"/>
      <c r="C637" s="1" t="n"/>
      <c r="D637" s="1" t="n"/>
      <c r="E637" s="1" t="n"/>
      <c r="F637" s="1" t="n"/>
      <c r="G637" s="1" t="n"/>
      <c r="H637" s="1" t="n"/>
      <c r="I637" s="1" t="n"/>
      <c r="J637" s="1" t="n"/>
      <c r="K637" s="1" t="n"/>
      <c r="L637" s="1" t="n"/>
      <c r="M637" s="1" t="n"/>
      <c r="N637" s="1" t="n"/>
      <c r="O637" s="1" t="n"/>
      <c r="P637" s="1" t="n"/>
      <c r="Q637" s="1" t="n"/>
      <c r="R637" s="1" t="n"/>
      <c r="S637" s="1" t="n"/>
      <c r="T637" s="1" t="n"/>
      <c r="U637" s="1" t="n"/>
      <c r="V637" s="1" t="n"/>
      <c r="W637" s="1" t="n"/>
      <c r="X637" s="1" t="n"/>
      <c r="Y637" s="1" t="n"/>
      <c r="Z637" s="1" t="n"/>
    </row>
    <row r="638">
      <c r="A638" s="1" t="n"/>
      <c r="B638" s="1" t="n"/>
      <c r="C638" s="1" t="n"/>
      <c r="D638" s="1" t="n"/>
      <c r="E638" s="1" t="n"/>
      <c r="F638" s="1" t="n"/>
      <c r="G638" s="1" t="n"/>
      <c r="H638" s="1" t="n"/>
      <c r="I638" s="1" t="n"/>
      <c r="J638" s="1" t="n"/>
      <c r="K638" s="1" t="n"/>
      <c r="L638" s="1" t="n"/>
      <c r="M638" s="1" t="n"/>
      <c r="N638" s="1" t="n"/>
      <c r="O638" s="1" t="n"/>
      <c r="P638" s="1" t="n"/>
      <c r="Q638" s="1" t="n"/>
      <c r="R638" s="1" t="n"/>
      <c r="S638" s="1" t="n"/>
      <c r="T638" s="1" t="n"/>
      <c r="U638" s="1" t="n"/>
      <c r="V638" s="1" t="n"/>
      <c r="W638" s="1" t="n"/>
      <c r="X638" s="1" t="n"/>
      <c r="Y638" s="1" t="n"/>
      <c r="Z638" s="1" t="n"/>
    </row>
    <row r="639">
      <c r="A639" s="1" t="n"/>
      <c r="B639" s="1" t="n"/>
      <c r="C639" s="1" t="n"/>
      <c r="D639" s="1" t="n"/>
      <c r="E639" s="1" t="n"/>
      <c r="F639" s="1" t="n"/>
      <c r="G639" s="1" t="n"/>
      <c r="H639" s="1" t="n"/>
      <c r="I639" s="1" t="n"/>
      <c r="J639" s="1" t="n"/>
      <c r="K639" s="1" t="n"/>
      <c r="L639" s="1" t="n"/>
      <c r="M639" s="1" t="n"/>
      <c r="N639" s="1" t="n"/>
      <c r="O639" s="1" t="n"/>
      <c r="P639" s="1" t="n"/>
      <c r="Q639" s="1" t="n"/>
      <c r="R639" s="1" t="n"/>
      <c r="S639" s="1" t="n"/>
      <c r="T639" s="1" t="n"/>
      <c r="U639" s="1" t="n"/>
      <c r="V639" s="1" t="n"/>
      <c r="W639" s="1" t="n"/>
      <c r="X639" s="1" t="n"/>
      <c r="Y639" s="1" t="n"/>
      <c r="Z639" s="1" t="n"/>
    </row>
    <row r="640">
      <c r="A640" s="1" t="n"/>
      <c r="B640" s="1" t="n"/>
      <c r="C640" s="1" t="n"/>
      <c r="D640" s="1" t="n"/>
      <c r="E640" s="1" t="n"/>
      <c r="F640" s="1" t="n"/>
      <c r="G640" s="1" t="n"/>
      <c r="H640" s="1" t="n"/>
      <c r="I640" s="1" t="n"/>
      <c r="J640" s="1" t="n"/>
      <c r="K640" s="1" t="n"/>
      <c r="L640" s="1" t="n"/>
      <c r="M640" s="1" t="n"/>
      <c r="N640" s="1" t="n"/>
      <c r="O640" s="1" t="n"/>
      <c r="P640" s="1" t="n"/>
      <c r="Q640" s="1" t="n"/>
      <c r="R640" s="1" t="n"/>
      <c r="S640" s="1" t="n"/>
      <c r="T640" s="1" t="n"/>
      <c r="U640" s="1" t="n"/>
      <c r="V640" s="1" t="n"/>
      <c r="W640" s="1" t="n"/>
      <c r="X640" s="1" t="n"/>
      <c r="Y640" s="1" t="n"/>
      <c r="Z640" s="1" t="n"/>
    </row>
    <row r="641">
      <c r="A641" s="1" t="n"/>
      <c r="B641" s="1" t="n"/>
      <c r="C641" s="1" t="n"/>
      <c r="D641" s="1" t="n"/>
      <c r="E641" s="1" t="n"/>
      <c r="F641" s="1" t="n"/>
      <c r="G641" s="1" t="n"/>
      <c r="H641" s="1" t="n"/>
      <c r="I641" s="1" t="n"/>
      <c r="J641" s="1" t="n"/>
      <c r="K641" s="1" t="n"/>
      <c r="L641" s="1" t="n"/>
      <c r="M641" s="1" t="n"/>
      <c r="N641" s="1" t="n"/>
      <c r="O641" s="1" t="n"/>
      <c r="P641" s="1" t="n"/>
      <c r="Q641" s="1" t="n"/>
      <c r="R641" s="1" t="n"/>
      <c r="S641" s="1" t="n"/>
      <c r="T641" s="1" t="n"/>
      <c r="U641" s="1" t="n"/>
      <c r="V641" s="1" t="n"/>
      <c r="W641" s="1" t="n"/>
      <c r="X641" s="1" t="n"/>
      <c r="Y641" s="1" t="n"/>
      <c r="Z641" s="1" t="n"/>
    </row>
    <row r="642">
      <c r="A642" s="1" t="n"/>
      <c r="B642" s="1" t="n"/>
      <c r="C642" s="1" t="n"/>
      <c r="D642" s="1" t="n"/>
      <c r="E642" s="1" t="n"/>
      <c r="F642" s="1" t="n"/>
      <c r="G642" s="1" t="n"/>
      <c r="H642" s="1" t="n"/>
      <c r="I642" s="1" t="n"/>
      <c r="J642" s="1" t="n"/>
      <c r="K642" s="1" t="n"/>
      <c r="L642" s="1" t="n"/>
      <c r="M642" s="1" t="n"/>
      <c r="N642" s="1" t="n"/>
      <c r="O642" s="1" t="n"/>
      <c r="P642" s="1" t="n"/>
      <c r="Q642" s="1" t="n"/>
      <c r="R642" s="1" t="n"/>
      <c r="S642" s="1" t="n"/>
      <c r="T642" s="1" t="n"/>
      <c r="U642" s="1" t="n"/>
      <c r="V642" s="1" t="n"/>
      <c r="W642" s="1" t="n"/>
      <c r="X642" s="1" t="n"/>
      <c r="Y642" s="1" t="n"/>
      <c r="Z642" s="1" t="n"/>
    </row>
    <row r="643">
      <c r="A643" s="1" t="n"/>
      <c r="B643" s="1" t="n"/>
      <c r="C643" s="1" t="n"/>
      <c r="D643" s="1" t="n"/>
      <c r="E643" s="1" t="n"/>
      <c r="F643" s="1" t="n"/>
      <c r="G643" s="1" t="n"/>
      <c r="H643" s="1" t="n"/>
      <c r="I643" s="1" t="n"/>
      <c r="J643" s="1" t="n"/>
      <c r="K643" s="1" t="n"/>
      <c r="L643" s="1" t="n"/>
      <c r="M643" s="1" t="n"/>
      <c r="N643" s="1" t="n"/>
      <c r="O643" s="1" t="n"/>
      <c r="P643" s="1" t="n"/>
      <c r="Q643" s="1" t="n"/>
      <c r="R643" s="1" t="n"/>
      <c r="S643" s="1" t="n"/>
      <c r="T643" s="1" t="n"/>
      <c r="U643" s="1" t="n"/>
      <c r="V643" s="1" t="n"/>
      <c r="W643" s="1" t="n"/>
      <c r="X643" s="1" t="n"/>
      <c r="Y643" s="1" t="n"/>
      <c r="Z643" s="1" t="n"/>
    </row>
    <row r="644">
      <c r="A644" s="1" t="n"/>
      <c r="B644" s="1" t="n"/>
      <c r="C644" s="1" t="n"/>
      <c r="D644" s="1" t="n"/>
      <c r="E644" s="1" t="n"/>
      <c r="F644" s="1" t="n"/>
      <c r="G644" s="1" t="n"/>
      <c r="H644" s="1" t="n"/>
      <c r="I644" s="1" t="n"/>
      <c r="J644" s="1" t="n"/>
      <c r="K644" s="1" t="n"/>
      <c r="L644" s="1" t="n"/>
      <c r="M644" s="1" t="n"/>
      <c r="N644" s="1" t="n"/>
      <c r="O644" s="1" t="n"/>
      <c r="P644" s="1" t="n"/>
      <c r="Q644" s="1" t="n"/>
      <c r="R644" s="1" t="n"/>
      <c r="S644" s="1" t="n"/>
      <c r="T644" s="1" t="n"/>
      <c r="U644" s="1" t="n"/>
      <c r="V644" s="1" t="n"/>
      <c r="W644" s="1" t="n"/>
      <c r="X644" s="1" t="n"/>
      <c r="Y644" s="1" t="n"/>
      <c r="Z644" s="1" t="n"/>
    </row>
    <row r="645">
      <c r="A645" s="1" t="n"/>
      <c r="B645" s="1" t="n"/>
      <c r="C645" s="1" t="n"/>
      <c r="D645" s="1" t="n"/>
      <c r="E645" s="1" t="n"/>
      <c r="F645" s="1" t="n"/>
      <c r="G645" s="1" t="n"/>
      <c r="H645" s="1" t="n"/>
      <c r="I645" s="1" t="n"/>
      <c r="J645" s="1" t="n"/>
      <c r="K645" s="1" t="n"/>
      <c r="L645" s="1" t="n"/>
      <c r="M645" s="1" t="n"/>
      <c r="N645" s="1" t="n"/>
      <c r="O645" s="1" t="n"/>
      <c r="P645" s="1" t="n"/>
      <c r="Q645" s="1" t="n"/>
      <c r="R645" s="1" t="n"/>
      <c r="S645" s="1" t="n"/>
      <c r="T645" s="1" t="n"/>
      <c r="U645" s="1" t="n"/>
      <c r="V645" s="1" t="n"/>
      <c r="W645" s="1" t="n"/>
      <c r="X645" s="1" t="n"/>
      <c r="Y645" s="1" t="n"/>
      <c r="Z645" s="1" t="n"/>
    </row>
    <row r="646">
      <c r="A646" s="1" t="n"/>
      <c r="B646" s="1" t="n"/>
      <c r="C646" s="1" t="n"/>
      <c r="D646" s="1" t="n"/>
      <c r="E646" s="1" t="n"/>
      <c r="F646" s="1" t="n"/>
      <c r="G646" s="1" t="n"/>
      <c r="H646" s="1" t="n"/>
      <c r="I646" s="1" t="n"/>
      <c r="J646" s="1" t="n"/>
      <c r="K646" s="1" t="n"/>
      <c r="L646" s="1" t="n"/>
      <c r="M646" s="1" t="n"/>
      <c r="N646" s="1" t="n"/>
      <c r="O646" s="1" t="n"/>
      <c r="P646" s="1" t="n"/>
      <c r="Q646" s="1" t="n"/>
      <c r="R646" s="1" t="n"/>
      <c r="S646" s="1" t="n"/>
      <c r="T646" s="1" t="n"/>
      <c r="U646" s="1" t="n"/>
      <c r="V646" s="1" t="n"/>
      <c r="W646" s="1" t="n"/>
      <c r="X646" s="1" t="n"/>
      <c r="Y646" s="1" t="n"/>
      <c r="Z646" s="1" t="n"/>
    </row>
    <row r="647">
      <c r="A647" s="1" t="n"/>
      <c r="B647" s="1" t="n"/>
      <c r="C647" s="1" t="n"/>
      <c r="D647" s="1" t="n"/>
      <c r="E647" s="1" t="n"/>
      <c r="F647" s="1" t="n"/>
      <c r="G647" s="1" t="n"/>
      <c r="H647" s="1" t="n"/>
      <c r="I647" s="1" t="n"/>
      <c r="J647" s="1" t="n"/>
      <c r="K647" s="1" t="n"/>
      <c r="L647" s="1" t="n"/>
      <c r="M647" s="1" t="n"/>
      <c r="N647" s="1" t="n"/>
      <c r="O647" s="1" t="n"/>
      <c r="P647" s="1" t="n"/>
      <c r="Q647" s="1" t="n"/>
      <c r="R647" s="1" t="n"/>
      <c r="S647" s="1" t="n"/>
      <c r="T647" s="1" t="n"/>
      <c r="U647" s="1" t="n"/>
      <c r="V647" s="1" t="n"/>
      <c r="W647" s="1" t="n"/>
      <c r="X647" s="1" t="n"/>
      <c r="Y647" s="1" t="n"/>
      <c r="Z647" s="1" t="n"/>
    </row>
    <row r="648">
      <c r="A648" s="1" t="n"/>
      <c r="B648" s="1" t="n"/>
      <c r="C648" s="1" t="n"/>
      <c r="D648" s="1" t="n"/>
      <c r="E648" s="1" t="n"/>
      <c r="F648" s="1" t="n"/>
      <c r="G648" s="1" t="n"/>
      <c r="H648" s="1" t="n"/>
      <c r="I648" s="1" t="n"/>
      <c r="J648" s="1" t="n"/>
      <c r="K648" s="1" t="n"/>
      <c r="L648" s="1" t="n"/>
      <c r="M648" s="1" t="n"/>
      <c r="N648" s="1" t="n"/>
      <c r="O648" s="1" t="n"/>
      <c r="P648" s="1" t="n"/>
      <c r="Q648" s="1" t="n"/>
      <c r="R648" s="1" t="n"/>
      <c r="S648" s="1" t="n"/>
      <c r="T648" s="1" t="n"/>
      <c r="U648" s="1" t="n"/>
      <c r="V648" s="1" t="n"/>
      <c r="W648" s="1" t="n"/>
      <c r="X648" s="1" t="n"/>
      <c r="Y648" s="1" t="n"/>
      <c r="Z648" s="1" t="n"/>
    </row>
    <row r="649">
      <c r="A649" s="1" t="n"/>
      <c r="B649" s="1" t="n"/>
      <c r="C649" s="1" t="n"/>
      <c r="D649" s="1" t="n"/>
      <c r="E649" s="1" t="n"/>
      <c r="F649" s="1" t="n"/>
      <c r="G649" s="1" t="n"/>
      <c r="H649" s="1" t="n"/>
      <c r="I649" s="1" t="n"/>
      <c r="J649" s="1" t="n"/>
      <c r="K649" s="1" t="n"/>
      <c r="L649" s="1" t="n"/>
      <c r="M649" s="1" t="n"/>
      <c r="N649" s="1" t="n"/>
      <c r="O649" s="1" t="n"/>
      <c r="P649" s="1" t="n"/>
      <c r="Q649" s="1" t="n"/>
      <c r="R649" s="1" t="n"/>
      <c r="S649" s="1" t="n"/>
      <c r="T649" s="1" t="n"/>
      <c r="U649" s="1" t="n"/>
      <c r="V649" s="1" t="n"/>
      <c r="W649" s="1" t="n"/>
      <c r="X649" s="1" t="n"/>
      <c r="Y649" s="1" t="n"/>
      <c r="Z649" s="1" t="n"/>
    </row>
    <row r="650">
      <c r="A650" s="1" t="n"/>
      <c r="B650" s="1" t="n"/>
      <c r="C650" s="1" t="n"/>
      <c r="D650" s="1" t="n"/>
      <c r="E650" s="1" t="n"/>
      <c r="F650" s="1" t="n"/>
      <c r="G650" s="1" t="n"/>
      <c r="H650" s="1" t="n"/>
      <c r="I650" s="1" t="n"/>
      <c r="J650" s="1" t="n"/>
      <c r="K650" s="1" t="n"/>
      <c r="L650" s="1" t="n"/>
      <c r="M650" s="1" t="n"/>
      <c r="N650" s="1" t="n"/>
      <c r="O650" s="1" t="n"/>
      <c r="P650" s="1" t="n"/>
      <c r="Q650" s="1" t="n"/>
      <c r="R650" s="1" t="n"/>
      <c r="S650" s="1" t="n"/>
      <c r="T650" s="1" t="n"/>
      <c r="U650" s="1" t="n"/>
      <c r="V650" s="1" t="n"/>
      <c r="W650" s="1" t="n"/>
      <c r="X650" s="1" t="n"/>
      <c r="Y650" s="1" t="n"/>
      <c r="Z650" s="1" t="n"/>
    </row>
    <row r="651">
      <c r="A651" s="1" t="n"/>
      <c r="B651" s="1" t="n"/>
      <c r="C651" s="1" t="n"/>
      <c r="D651" s="1" t="n"/>
      <c r="E651" s="1" t="n"/>
      <c r="F651" s="1" t="n"/>
      <c r="G651" s="1" t="n"/>
      <c r="H651" s="1" t="n"/>
      <c r="I651" s="1" t="n"/>
      <c r="J651" s="1" t="n"/>
      <c r="K651" s="1" t="n"/>
      <c r="L651" s="1" t="n"/>
      <c r="M651" s="1" t="n"/>
      <c r="N651" s="1" t="n"/>
      <c r="O651" s="1" t="n"/>
      <c r="P651" s="1" t="n"/>
      <c r="Q651" s="1" t="n"/>
      <c r="R651" s="1" t="n"/>
      <c r="S651" s="1" t="n"/>
      <c r="T651" s="1" t="n"/>
      <c r="U651" s="1" t="n"/>
      <c r="V651" s="1" t="n"/>
      <c r="W651" s="1" t="n"/>
      <c r="X651" s="1" t="n"/>
      <c r="Y651" s="1" t="n"/>
      <c r="Z651" s="1" t="n"/>
    </row>
    <row r="652">
      <c r="A652" s="1" t="n"/>
      <c r="B652" s="1" t="n"/>
      <c r="C652" s="1" t="n"/>
      <c r="D652" s="1" t="n"/>
      <c r="E652" s="1" t="n"/>
      <c r="F652" s="1" t="n"/>
      <c r="G652" s="1" t="n"/>
      <c r="H652" s="1" t="n"/>
      <c r="I652" s="1" t="n"/>
      <c r="J652" s="1" t="n"/>
      <c r="K652" s="1" t="n"/>
      <c r="L652" s="1" t="n"/>
      <c r="M652" s="1" t="n"/>
      <c r="N652" s="1" t="n"/>
      <c r="O652" s="1" t="n"/>
      <c r="P652" s="1" t="n"/>
      <c r="Q652" s="1" t="n"/>
      <c r="R652" s="1" t="n"/>
      <c r="S652" s="1" t="n"/>
      <c r="T652" s="1" t="n"/>
      <c r="U652" s="1" t="n"/>
      <c r="V652" s="1" t="n"/>
      <c r="W652" s="1" t="n"/>
      <c r="X652" s="1" t="n"/>
      <c r="Y652" s="1" t="n"/>
      <c r="Z652" s="1" t="n"/>
    </row>
    <row r="653">
      <c r="A653" s="1" t="n"/>
      <c r="B653" s="1" t="n"/>
      <c r="C653" s="1" t="n"/>
      <c r="D653" s="1" t="n"/>
      <c r="E653" s="1" t="n"/>
      <c r="F653" s="1" t="n"/>
      <c r="G653" s="1" t="n"/>
      <c r="H653" s="1" t="n"/>
      <c r="I653" s="1" t="n"/>
      <c r="J653" s="1" t="n"/>
      <c r="K653" s="1" t="n"/>
      <c r="L653" s="1" t="n"/>
      <c r="M653" s="1" t="n"/>
      <c r="N653" s="1" t="n"/>
      <c r="O653" s="1" t="n"/>
      <c r="P653" s="1" t="n"/>
      <c r="Q653" s="1" t="n"/>
      <c r="R653" s="1" t="n"/>
      <c r="S653" s="1" t="n"/>
      <c r="T653" s="1" t="n"/>
      <c r="U653" s="1" t="n"/>
      <c r="V653" s="1" t="n"/>
      <c r="W653" s="1" t="n"/>
      <c r="X653" s="1" t="n"/>
      <c r="Y653" s="1" t="n"/>
      <c r="Z653" s="1" t="n"/>
    </row>
    <row r="654">
      <c r="A654" s="1" t="n"/>
      <c r="B654" s="1" t="n"/>
      <c r="C654" s="1" t="n"/>
      <c r="D654" s="1" t="n"/>
      <c r="E654" s="1" t="n"/>
      <c r="F654" s="1" t="n"/>
      <c r="G654" s="1" t="n"/>
      <c r="H654" s="1" t="n"/>
      <c r="I654" s="1" t="n"/>
      <c r="J654" s="1" t="n"/>
      <c r="K654" s="1" t="n"/>
      <c r="L654" s="1" t="n"/>
      <c r="M654" s="1" t="n"/>
      <c r="N654" s="1" t="n"/>
      <c r="O654" s="1" t="n"/>
      <c r="P654" s="1" t="n"/>
      <c r="Q654" s="1" t="n"/>
      <c r="R654" s="1" t="n"/>
      <c r="S654" s="1" t="n"/>
      <c r="T654" s="1" t="n"/>
      <c r="U654" s="1" t="n"/>
      <c r="V654" s="1" t="n"/>
      <c r="W654" s="1" t="n"/>
      <c r="X654" s="1" t="n"/>
      <c r="Y654" s="1" t="n"/>
      <c r="Z654" s="1" t="n"/>
    </row>
    <row r="655">
      <c r="A655" s="1" t="n"/>
      <c r="B655" s="1" t="n"/>
      <c r="C655" s="1" t="n"/>
      <c r="D655" s="1" t="n"/>
      <c r="E655" s="1" t="n"/>
      <c r="F655" s="1" t="n"/>
      <c r="G655" s="1" t="n"/>
      <c r="H655" s="1" t="n"/>
      <c r="I655" s="1" t="n"/>
      <c r="J655" s="1" t="n"/>
      <c r="K655" s="1" t="n"/>
      <c r="L655" s="1" t="n"/>
      <c r="M655" s="1" t="n"/>
      <c r="N655" s="1" t="n"/>
      <c r="O655" s="1" t="n"/>
      <c r="P655" s="1" t="n"/>
      <c r="Q655" s="1" t="n"/>
      <c r="R655" s="1" t="n"/>
      <c r="S655" s="1" t="n"/>
      <c r="T655" s="1" t="n"/>
      <c r="U655" s="1" t="n"/>
      <c r="V655" s="1" t="n"/>
      <c r="W655" s="1" t="n"/>
      <c r="X655" s="1" t="n"/>
      <c r="Y655" s="1" t="n"/>
      <c r="Z655" s="1" t="n"/>
    </row>
    <row r="656">
      <c r="A656" s="1" t="n"/>
      <c r="B656" s="1" t="n"/>
      <c r="C656" s="1" t="n"/>
      <c r="D656" s="1" t="n"/>
      <c r="E656" s="1" t="n"/>
      <c r="F656" s="1" t="n"/>
      <c r="G656" s="1" t="n"/>
      <c r="H656" s="1" t="n"/>
      <c r="I656" s="1" t="n"/>
      <c r="J656" s="1" t="n"/>
      <c r="K656" s="1" t="n"/>
      <c r="L656" s="1" t="n"/>
      <c r="M656" s="1" t="n"/>
      <c r="N656" s="1" t="n"/>
      <c r="O656" s="1" t="n"/>
      <c r="P656" s="1" t="n"/>
      <c r="Q656" s="1" t="n"/>
      <c r="R656" s="1" t="n"/>
      <c r="S656" s="1" t="n"/>
      <c r="T656" s="1" t="n"/>
      <c r="U656" s="1" t="n"/>
      <c r="V656" s="1" t="n"/>
      <c r="W656" s="1" t="n"/>
      <c r="X656" s="1" t="n"/>
      <c r="Y656" s="1" t="n"/>
      <c r="Z656" s="1" t="n"/>
    </row>
    <row r="657">
      <c r="A657" s="1" t="n"/>
      <c r="B657" s="1" t="n"/>
      <c r="C657" s="1" t="n"/>
      <c r="D657" s="1" t="n"/>
      <c r="E657" s="1" t="n"/>
      <c r="F657" s="1" t="n"/>
      <c r="G657" s="1" t="n"/>
      <c r="H657" s="1" t="n"/>
      <c r="I657" s="1" t="n"/>
      <c r="J657" s="1" t="n"/>
      <c r="K657" s="1" t="n"/>
      <c r="L657" s="1" t="n"/>
      <c r="M657" s="1" t="n"/>
      <c r="N657" s="1" t="n"/>
      <c r="O657" s="1" t="n"/>
      <c r="P657" s="1" t="n"/>
      <c r="Q657" s="1" t="n"/>
      <c r="R657" s="1" t="n"/>
      <c r="S657" s="1" t="n"/>
      <c r="T657" s="1" t="n"/>
      <c r="U657" s="1" t="n"/>
      <c r="V657" s="1" t="n"/>
      <c r="W657" s="1" t="n"/>
      <c r="X657" s="1" t="n"/>
      <c r="Y657" s="1" t="n"/>
      <c r="Z657" s="1" t="n"/>
    </row>
    <row r="658">
      <c r="A658" s="1" t="n"/>
      <c r="B658" s="1" t="n"/>
      <c r="C658" s="1" t="n"/>
      <c r="D658" s="1" t="n"/>
      <c r="E658" s="1" t="n"/>
      <c r="F658" s="1" t="n"/>
      <c r="G658" s="1" t="n"/>
      <c r="H658" s="1" t="n"/>
      <c r="I658" s="1" t="n"/>
      <c r="J658" s="1" t="n"/>
      <c r="K658" s="1" t="n"/>
      <c r="L658" s="1" t="n"/>
      <c r="M658" s="1" t="n"/>
      <c r="N658" s="1" t="n"/>
      <c r="O658" s="1" t="n"/>
      <c r="P658" s="1" t="n"/>
      <c r="Q658" s="1" t="n"/>
      <c r="R658" s="1" t="n"/>
      <c r="S658" s="1" t="n"/>
      <c r="T658" s="1" t="n"/>
      <c r="U658" s="1" t="n"/>
      <c r="V658" s="1" t="n"/>
      <c r="W658" s="1" t="n"/>
      <c r="X658" s="1" t="n"/>
      <c r="Y658" s="1" t="n"/>
      <c r="Z658" s="1" t="n"/>
    </row>
    <row r="659">
      <c r="A659" s="1" t="n"/>
      <c r="B659" s="1" t="n"/>
      <c r="C659" s="1" t="n"/>
      <c r="D659" s="1" t="n"/>
      <c r="E659" s="1" t="n"/>
      <c r="F659" s="1" t="n"/>
      <c r="G659" s="1" t="n"/>
      <c r="H659" s="1" t="n"/>
      <c r="I659" s="1" t="n"/>
      <c r="J659" s="1" t="n"/>
      <c r="K659" s="1" t="n"/>
      <c r="L659" s="1" t="n"/>
      <c r="M659" s="1" t="n"/>
      <c r="N659" s="1" t="n"/>
      <c r="O659" s="1" t="n"/>
      <c r="P659" s="1" t="n"/>
      <c r="Q659" s="1" t="n"/>
      <c r="R659" s="1" t="n"/>
      <c r="S659" s="1" t="n"/>
      <c r="T659" s="1" t="n"/>
      <c r="U659" s="1" t="n"/>
      <c r="V659" s="1" t="n"/>
      <c r="W659" s="1" t="n"/>
      <c r="X659" s="1" t="n"/>
      <c r="Y659" s="1" t="n"/>
      <c r="Z659" s="1" t="n"/>
    </row>
    <row r="660">
      <c r="A660" s="1" t="n"/>
      <c r="B660" s="1" t="n"/>
      <c r="C660" s="1" t="n"/>
      <c r="D660" s="1" t="n"/>
      <c r="E660" s="1" t="n"/>
      <c r="F660" s="1" t="n"/>
      <c r="G660" s="1" t="n"/>
      <c r="H660" s="1" t="n"/>
      <c r="I660" s="1" t="n"/>
      <c r="J660" s="1" t="n"/>
      <c r="K660" s="1" t="n"/>
      <c r="L660" s="1" t="n"/>
      <c r="M660" s="1" t="n"/>
      <c r="N660" s="1" t="n"/>
      <c r="O660" s="1" t="n"/>
      <c r="P660" s="1" t="n"/>
      <c r="Q660" s="1" t="n"/>
      <c r="R660" s="1" t="n"/>
      <c r="S660" s="1" t="n"/>
      <c r="T660" s="1" t="n"/>
      <c r="U660" s="1" t="n"/>
      <c r="V660" s="1" t="n"/>
      <c r="W660" s="1" t="n"/>
      <c r="X660" s="1" t="n"/>
      <c r="Y660" s="1" t="n"/>
      <c r="Z660" s="1" t="n"/>
    </row>
    <row r="661">
      <c r="A661" s="1" t="n"/>
      <c r="B661" s="1" t="n"/>
      <c r="C661" s="1" t="n"/>
      <c r="D661" s="1" t="n"/>
      <c r="E661" s="1" t="n"/>
      <c r="F661" s="1" t="n"/>
      <c r="G661" s="1" t="n"/>
      <c r="H661" s="1" t="n"/>
      <c r="I661" s="1" t="n"/>
      <c r="J661" s="1" t="n"/>
      <c r="K661" s="1" t="n"/>
      <c r="L661" s="1" t="n"/>
      <c r="M661" s="1" t="n"/>
      <c r="N661" s="1" t="n"/>
      <c r="O661" s="1" t="n"/>
      <c r="P661" s="1" t="n"/>
      <c r="Q661" s="1" t="n"/>
      <c r="R661" s="1" t="n"/>
      <c r="S661" s="1" t="n"/>
      <c r="T661" s="1" t="n"/>
      <c r="U661" s="1" t="n"/>
      <c r="V661" s="1" t="n"/>
      <c r="W661" s="1" t="n"/>
      <c r="X661" s="1" t="n"/>
      <c r="Y661" s="1" t="n"/>
      <c r="Z661" s="1" t="n"/>
    </row>
    <row r="662">
      <c r="A662" s="1" t="n"/>
      <c r="B662" s="1" t="n"/>
      <c r="C662" s="1" t="n"/>
      <c r="D662" s="1" t="n"/>
      <c r="E662" s="1" t="n"/>
      <c r="F662" s="1" t="n"/>
      <c r="G662" s="1" t="n"/>
      <c r="H662" s="1" t="n"/>
      <c r="I662" s="1" t="n"/>
      <c r="J662" s="1" t="n"/>
      <c r="K662" s="1" t="n"/>
      <c r="L662" s="1" t="n"/>
      <c r="M662" s="1" t="n"/>
      <c r="N662" s="1" t="n"/>
      <c r="O662" s="1" t="n"/>
      <c r="P662" s="1" t="n"/>
      <c r="Q662" s="1" t="n"/>
      <c r="R662" s="1" t="n"/>
      <c r="S662" s="1" t="n"/>
      <c r="T662" s="1" t="n"/>
      <c r="U662" s="1" t="n"/>
      <c r="V662" s="1" t="n"/>
      <c r="W662" s="1" t="n"/>
      <c r="X662" s="1" t="n"/>
      <c r="Y662" s="1" t="n"/>
      <c r="Z662" s="1" t="n"/>
    </row>
    <row r="663">
      <c r="A663" s="1" t="n"/>
      <c r="B663" s="1" t="n"/>
      <c r="C663" s="1" t="n"/>
      <c r="D663" s="1" t="n"/>
      <c r="E663" s="1" t="n"/>
      <c r="F663" s="1" t="n"/>
      <c r="G663" s="1" t="n"/>
      <c r="H663" s="1" t="n"/>
      <c r="I663" s="1" t="n"/>
      <c r="J663" s="1" t="n"/>
      <c r="K663" s="1" t="n"/>
      <c r="L663" s="1" t="n"/>
      <c r="M663" s="1" t="n"/>
      <c r="N663" s="1" t="n"/>
      <c r="O663" s="1" t="n"/>
      <c r="P663" s="1" t="n"/>
      <c r="Q663" s="1" t="n"/>
      <c r="R663" s="1" t="n"/>
      <c r="S663" s="1" t="n"/>
      <c r="T663" s="1" t="n"/>
      <c r="U663" s="1" t="n"/>
      <c r="V663" s="1" t="n"/>
      <c r="W663" s="1" t="n"/>
      <c r="X663" s="1" t="n"/>
      <c r="Y663" s="1" t="n"/>
      <c r="Z663" s="1" t="n"/>
    </row>
    <row r="664">
      <c r="A664" s="1" t="n"/>
      <c r="B664" s="1" t="n"/>
      <c r="C664" s="1" t="n"/>
      <c r="D664" s="1" t="n"/>
      <c r="E664" s="1" t="n"/>
      <c r="F664" s="1" t="n"/>
      <c r="G664" s="1" t="n"/>
      <c r="H664" s="1" t="n"/>
      <c r="I664" s="1" t="n"/>
      <c r="J664" s="1" t="n"/>
      <c r="K664" s="1" t="n"/>
      <c r="L664" s="1" t="n"/>
      <c r="M664" s="1" t="n"/>
      <c r="N664" s="1" t="n"/>
      <c r="O664" s="1" t="n"/>
      <c r="P664" s="1" t="n"/>
      <c r="Q664" s="1" t="n"/>
      <c r="R664" s="1" t="n"/>
      <c r="S664" s="1" t="n"/>
      <c r="T664" s="1" t="n"/>
      <c r="U664" s="1" t="n"/>
      <c r="V664" s="1" t="n"/>
      <c r="W664" s="1" t="n"/>
      <c r="X664" s="1" t="n"/>
      <c r="Y664" s="1" t="n"/>
      <c r="Z664" s="1" t="n"/>
    </row>
    <row r="665">
      <c r="A665" s="1" t="n"/>
      <c r="B665" s="1" t="n"/>
      <c r="C665" s="1" t="n"/>
      <c r="D665" s="1" t="n"/>
      <c r="E665" s="1" t="n"/>
      <c r="F665" s="1" t="n"/>
      <c r="G665" s="1" t="n"/>
      <c r="H665" s="1" t="n"/>
      <c r="I665" s="1" t="n"/>
      <c r="J665" s="1" t="n"/>
      <c r="K665" s="1" t="n"/>
      <c r="L665" s="1" t="n"/>
      <c r="M665" s="1" t="n"/>
      <c r="N665" s="1" t="n"/>
      <c r="O665" s="1" t="n"/>
      <c r="P665" s="1" t="n"/>
      <c r="Q665" s="1" t="n"/>
      <c r="R665" s="1" t="n"/>
      <c r="S665" s="1" t="n"/>
      <c r="T665" s="1" t="n"/>
      <c r="U665" s="1" t="n"/>
      <c r="V665" s="1" t="n"/>
      <c r="W665" s="1" t="n"/>
      <c r="X665" s="1" t="n"/>
      <c r="Y665" s="1" t="n"/>
      <c r="Z665" s="1" t="n"/>
    </row>
    <row r="666">
      <c r="A666" s="1" t="n"/>
      <c r="B666" s="1" t="n"/>
      <c r="C666" s="1" t="n"/>
      <c r="D666" s="1" t="n"/>
      <c r="E666" s="1" t="n"/>
      <c r="F666" s="1" t="n"/>
      <c r="G666" s="1" t="n"/>
      <c r="H666" s="1" t="n"/>
      <c r="I666" s="1" t="n"/>
      <c r="J666" s="1" t="n"/>
      <c r="K666" s="1" t="n"/>
      <c r="L666" s="1" t="n"/>
      <c r="M666" s="1" t="n"/>
      <c r="N666" s="1" t="n"/>
      <c r="O666" s="1" t="n"/>
      <c r="P666" s="1" t="n"/>
      <c r="Q666" s="1" t="n"/>
      <c r="R666" s="1" t="n"/>
      <c r="S666" s="1" t="n"/>
      <c r="T666" s="1" t="n"/>
      <c r="U666" s="1" t="n"/>
      <c r="V666" s="1" t="n"/>
      <c r="W666" s="1" t="n"/>
      <c r="X666" s="1" t="n"/>
      <c r="Y666" s="1" t="n"/>
      <c r="Z666" s="1" t="n"/>
    </row>
    <row r="667">
      <c r="A667" s="1" t="n"/>
      <c r="B667" s="1" t="n"/>
      <c r="C667" s="1" t="n"/>
      <c r="D667" s="1" t="n"/>
      <c r="E667" s="1" t="n"/>
      <c r="F667" s="1" t="n"/>
      <c r="G667" s="1" t="n"/>
      <c r="H667" s="1" t="n"/>
      <c r="I667" s="1" t="n"/>
      <c r="J667" s="1" t="n"/>
      <c r="K667" s="1" t="n"/>
      <c r="L667" s="1" t="n"/>
      <c r="M667" s="1" t="n"/>
      <c r="N667" s="1" t="n"/>
      <c r="O667" s="1" t="n"/>
      <c r="P667" s="1" t="n"/>
      <c r="Q667" s="1" t="n"/>
      <c r="R667" s="1" t="n"/>
      <c r="S667" s="1" t="n"/>
      <c r="T667" s="1" t="n"/>
      <c r="U667" s="1" t="n"/>
      <c r="V667" s="1" t="n"/>
      <c r="W667" s="1" t="n"/>
      <c r="X667" s="1" t="n"/>
      <c r="Y667" s="1" t="n"/>
      <c r="Z667" s="1" t="n"/>
    </row>
    <row r="668">
      <c r="A668" s="1" t="n"/>
      <c r="B668" s="1" t="n"/>
      <c r="C668" s="1" t="n"/>
      <c r="D668" s="1" t="n"/>
      <c r="E668" s="1" t="n"/>
      <c r="F668" s="1" t="n"/>
      <c r="G668" s="1" t="n"/>
      <c r="H668" s="1" t="n"/>
      <c r="I668" s="1" t="n"/>
      <c r="J668" s="1" t="n"/>
      <c r="K668" s="1" t="n"/>
      <c r="L668" s="1" t="n"/>
      <c r="M668" s="1" t="n"/>
      <c r="N668" s="1" t="n"/>
      <c r="O668" s="1" t="n"/>
      <c r="P668" s="1" t="n"/>
      <c r="Q668" s="1" t="n"/>
      <c r="R668" s="1" t="n"/>
      <c r="S668" s="1" t="n"/>
      <c r="T668" s="1" t="n"/>
      <c r="U668" s="1" t="n"/>
      <c r="V668" s="1" t="n"/>
      <c r="W668" s="1" t="n"/>
      <c r="X668" s="1" t="n"/>
      <c r="Y668" s="1" t="n"/>
      <c r="Z668" s="1" t="n"/>
    </row>
    <row r="669">
      <c r="A669" s="1" t="n"/>
      <c r="B669" s="1" t="n"/>
      <c r="C669" s="1" t="n"/>
      <c r="D669" s="1" t="n"/>
      <c r="E669" s="1" t="n"/>
      <c r="F669" s="1" t="n"/>
      <c r="G669" s="1" t="n"/>
      <c r="H669" s="1" t="n"/>
      <c r="I669" s="1" t="n"/>
      <c r="J669" s="1" t="n"/>
      <c r="K669" s="1" t="n"/>
      <c r="L669" s="1" t="n"/>
      <c r="M669" s="1" t="n"/>
      <c r="N669" s="1" t="n"/>
      <c r="O669" s="1" t="n"/>
      <c r="P669" s="1" t="n"/>
      <c r="Q669" s="1" t="n"/>
      <c r="R669" s="1" t="n"/>
      <c r="S669" s="1" t="n"/>
      <c r="T669" s="1" t="n"/>
      <c r="U669" s="1" t="n"/>
      <c r="V669" s="1" t="n"/>
      <c r="W669" s="1" t="n"/>
      <c r="X669" s="1" t="n"/>
      <c r="Y669" s="1" t="n"/>
      <c r="Z669" s="1" t="n"/>
    </row>
    <row r="670">
      <c r="A670" s="1" t="n"/>
      <c r="B670" s="1" t="n"/>
      <c r="C670" s="1" t="n"/>
      <c r="D670" s="1" t="n"/>
      <c r="E670" s="1" t="n"/>
      <c r="F670" s="1" t="n"/>
      <c r="G670" s="1" t="n"/>
      <c r="H670" s="1" t="n"/>
      <c r="I670" s="1" t="n"/>
      <c r="J670" s="1" t="n"/>
      <c r="K670" s="1" t="n"/>
      <c r="L670" s="1" t="n"/>
      <c r="M670" s="1" t="n"/>
      <c r="N670" s="1" t="n"/>
      <c r="O670" s="1" t="n"/>
      <c r="P670" s="1" t="n"/>
      <c r="Q670" s="1" t="n"/>
      <c r="R670" s="1" t="n"/>
      <c r="S670" s="1" t="n"/>
      <c r="T670" s="1" t="n"/>
      <c r="U670" s="1" t="n"/>
      <c r="V670" s="1" t="n"/>
      <c r="W670" s="1" t="n"/>
      <c r="X670" s="1" t="n"/>
      <c r="Y670" s="1" t="n"/>
      <c r="Z670" s="1" t="n"/>
    </row>
    <row r="671">
      <c r="A671" s="1" t="n"/>
      <c r="B671" s="1" t="n"/>
      <c r="C671" s="1" t="n"/>
      <c r="D671" s="1" t="n"/>
      <c r="E671" s="1" t="n"/>
      <c r="F671" s="1" t="n"/>
      <c r="G671" s="1" t="n"/>
      <c r="H671" s="1" t="n"/>
      <c r="I671" s="1" t="n"/>
      <c r="J671" s="1" t="n"/>
      <c r="K671" s="1" t="n"/>
      <c r="L671" s="1" t="n"/>
      <c r="M671" s="1" t="n"/>
      <c r="N671" s="1" t="n"/>
      <c r="O671" s="1" t="n"/>
      <c r="P671" s="1" t="n"/>
      <c r="Q671" s="1" t="n"/>
      <c r="R671" s="1" t="n"/>
      <c r="S671" s="1" t="n"/>
      <c r="T671" s="1" t="n"/>
      <c r="U671" s="1" t="n"/>
      <c r="V671" s="1" t="n"/>
      <c r="W671" s="1" t="n"/>
      <c r="X671" s="1" t="n"/>
      <c r="Y671" s="1" t="n"/>
      <c r="Z671" s="1" t="n"/>
    </row>
    <row r="672">
      <c r="A672" s="1" t="n"/>
      <c r="B672" s="1" t="n"/>
      <c r="C672" s="1" t="n"/>
      <c r="D672" s="1" t="n"/>
      <c r="E672" s="1" t="n"/>
      <c r="F672" s="1" t="n"/>
      <c r="G672" s="1" t="n"/>
      <c r="H672" s="1" t="n"/>
      <c r="I672" s="1" t="n"/>
      <c r="J672" s="1" t="n"/>
      <c r="K672" s="1" t="n"/>
      <c r="L672" s="1" t="n"/>
      <c r="M672" s="1" t="n"/>
      <c r="N672" s="1" t="n"/>
      <c r="O672" s="1" t="n"/>
      <c r="P672" s="1" t="n"/>
      <c r="Q672" s="1" t="n"/>
      <c r="R672" s="1" t="n"/>
      <c r="S672" s="1" t="n"/>
      <c r="T672" s="1" t="n"/>
      <c r="U672" s="1" t="n"/>
      <c r="V672" s="1" t="n"/>
      <c r="W672" s="1" t="n"/>
      <c r="X672" s="1" t="n"/>
      <c r="Y672" s="1" t="n"/>
      <c r="Z672" s="1" t="n"/>
    </row>
    <row r="673">
      <c r="A673" s="1" t="n"/>
      <c r="B673" s="1" t="n"/>
      <c r="C673" s="1" t="n"/>
      <c r="D673" s="1" t="n"/>
      <c r="E673" s="1" t="n"/>
      <c r="F673" s="1" t="n"/>
      <c r="G673" s="1" t="n"/>
      <c r="H673" s="1" t="n"/>
      <c r="I673" s="1" t="n"/>
      <c r="J673" s="1" t="n"/>
      <c r="K673" s="1" t="n"/>
      <c r="L673" s="1" t="n"/>
      <c r="M673" s="1" t="n"/>
      <c r="N673" s="1" t="n"/>
      <c r="O673" s="1" t="n"/>
      <c r="P673" s="1" t="n"/>
      <c r="Q673" s="1" t="n"/>
      <c r="R673" s="1" t="n"/>
      <c r="S673" s="1" t="n"/>
      <c r="T673" s="1" t="n"/>
      <c r="U673" s="1" t="n"/>
      <c r="V673" s="1" t="n"/>
      <c r="W673" s="1" t="n"/>
      <c r="X673" s="1" t="n"/>
      <c r="Y673" s="1" t="n"/>
      <c r="Z673" s="1" t="n"/>
    </row>
    <row r="674">
      <c r="A674" s="1" t="n"/>
      <c r="B674" s="1" t="n"/>
      <c r="C674" s="1" t="n"/>
      <c r="D674" s="1" t="n"/>
      <c r="E674" s="1" t="n"/>
      <c r="F674" s="1" t="n"/>
      <c r="G674" s="1" t="n"/>
      <c r="H674" s="1" t="n"/>
      <c r="I674" s="1" t="n"/>
      <c r="J674" s="1" t="n"/>
      <c r="K674" s="1" t="n"/>
      <c r="L674" s="1" t="n"/>
      <c r="M674" s="1" t="n"/>
      <c r="N674" s="1" t="n"/>
      <c r="O674" s="1" t="n"/>
      <c r="P674" s="1" t="n"/>
      <c r="Q674" s="1" t="n"/>
      <c r="R674" s="1" t="n"/>
      <c r="S674" s="1" t="n"/>
      <c r="T674" s="1" t="n"/>
      <c r="U674" s="1" t="n"/>
      <c r="V674" s="1" t="n"/>
      <c r="W674" s="1" t="n"/>
      <c r="X674" s="1" t="n"/>
      <c r="Y674" s="1" t="n"/>
      <c r="Z674" s="1" t="n"/>
    </row>
    <row r="675">
      <c r="A675" s="1" t="n"/>
      <c r="B675" s="1" t="n"/>
      <c r="C675" s="1" t="n"/>
      <c r="D675" s="1" t="n"/>
      <c r="E675" s="1" t="n"/>
      <c r="F675" s="1" t="n"/>
      <c r="G675" s="1" t="n"/>
      <c r="H675" s="1" t="n"/>
      <c r="I675" s="1" t="n"/>
      <c r="J675" s="1" t="n"/>
      <c r="K675" s="1" t="n"/>
      <c r="L675" s="1" t="n"/>
      <c r="M675" s="1" t="n"/>
      <c r="N675" s="1" t="n"/>
      <c r="O675" s="1" t="n"/>
      <c r="P675" s="1" t="n"/>
      <c r="Q675" s="1" t="n"/>
      <c r="R675" s="1" t="n"/>
      <c r="S675" s="1" t="n"/>
      <c r="T675" s="1" t="n"/>
      <c r="U675" s="1" t="n"/>
      <c r="V675" s="1" t="n"/>
      <c r="W675" s="1" t="n"/>
      <c r="X675" s="1" t="n"/>
      <c r="Y675" s="1" t="n"/>
      <c r="Z675" s="1" t="n"/>
    </row>
    <row r="676">
      <c r="A676" s="1" t="n"/>
      <c r="B676" s="1" t="n"/>
      <c r="C676" s="1" t="n"/>
      <c r="D676" s="1" t="n"/>
      <c r="E676" s="1" t="n"/>
      <c r="F676" s="1" t="n"/>
      <c r="G676" s="1" t="n"/>
      <c r="H676" s="1" t="n"/>
      <c r="I676" s="1" t="n"/>
      <c r="J676" s="1" t="n"/>
      <c r="K676" s="1" t="n"/>
      <c r="L676" s="1" t="n"/>
      <c r="M676" s="1" t="n"/>
      <c r="N676" s="1" t="n"/>
      <c r="O676" s="1" t="n"/>
      <c r="P676" s="1" t="n"/>
      <c r="Q676" s="1" t="n"/>
      <c r="R676" s="1" t="n"/>
      <c r="S676" s="1" t="n"/>
      <c r="T676" s="1" t="n"/>
      <c r="U676" s="1" t="n"/>
      <c r="V676" s="1" t="n"/>
      <c r="W676" s="1" t="n"/>
      <c r="X676" s="1" t="n"/>
      <c r="Y676" s="1" t="n"/>
      <c r="Z676" s="1" t="n"/>
    </row>
    <row r="677">
      <c r="A677" s="1" t="n"/>
      <c r="B677" s="1" t="n"/>
      <c r="C677" s="1" t="n"/>
      <c r="D677" s="1" t="n"/>
      <c r="E677" s="1" t="n"/>
      <c r="F677" s="1" t="n"/>
      <c r="G677" s="1" t="n"/>
      <c r="H677" s="1" t="n"/>
      <c r="I677" s="1" t="n"/>
      <c r="J677" s="1" t="n"/>
      <c r="K677" s="1" t="n"/>
      <c r="L677" s="1" t="n"/>
      <c r="M677" s="1" t="n"/>
      <c r="N677" s="1" t="n"/>
      <c r="O677" s="1" t="n"/>
      <c r="P677" s="1" t="n"/>
      <c r="Q677" s="1" t="n"/>
      <c r="R677" s="1" t="n"/>
      <c r="S677" s="1" t="n"/>
      <c r="T677" s="1" t="n"/>
      <c r="U677" s="1" t="n"/>
      <c r="V677" s="1" t="n"/>
      <c r="W677" s="1" t="n"/>
      <c r="X677" s="1" t="n"/>
      <c r="Y677" s="1" t="n"/>
      <c r="Z677" s="1" t="n"/>
    </row>
    <row r="678">
      <c r="A678" s="1" t="n"/>
      <c r="B678" s="1" t="n"/>
      <c r="C678" s="1" t="n"/>
      <c r="D678" s="1" t="n"/>
      <c r="E678" s="1" t="n"/>
      <c r="F678" s="1" t="n"/>
      <c r="G678" s="1" t="n"/>
      <c r="H678" s="1" t="n"/>
      <c r="I678" s="1" t="n"/>
      <c r="J678" s="1" t="n"/>
      <c r="K678" s="1" t="n"/>
      <c r="L678" s="1" t="n"/>
      <c r="M678" s="1" t="n"/>
      <c r="N678" s="1" t="n"/>
      <c r="O678" s="1" t="n"/>
      <c r="P678" s="1" t="n"/>
      <c r="Q678" s="1" t="n"/>
      <c r="R678" s="1" t="n"/>
      <c r="S678" s="1" t="n"/>
      <c r="T678" s="1" t="n"/>
      <c r="U678" s="1" t="n"/>
      <c r="V678" s="1" t="n"/>
      <c r="W678" s="1" t="n"/>
      <c r="X678" s="1" t="n"/>
      <c r="Y678" s="1" t="n"/>
      <c r="Z678" s="1" t="n"/>
    </row>
    <row r="679">
      <c r="A679" s="1" t="n"/>
      <c r="B679" s="1" t="n"/>
      <c r="C679" s="1" t="n"/>
      <c r="D679" s="1" t="n"/>
      <c r="E679" s="1" t="n"/>
      <c r="F679" s="1" t="n"/>
      <c r="G679" s="1" t="n"/>
      <c r="H679" s="1" t="n"/>
      <c r="I679" s="1" t="n"/>
      <c r="J679" s="1" t="n"/>
      <c r="K679" s="1" t="n"/>
      <c r="L679" s="1" t="n"/>
      <c r="M679" s="1" t="n"/>
      <c r="N679" s="1" t="n"/>
      <c r="O679" s="1" t="n"/>
      <c r="P679" s="1" t="n"/>
      <c r="Q679" s="1" t="n"/>
      <c r="R679" s="1" t="n"/>
      <c r="S679" s="1" t="n"/>
      <c r="T679" s="1" t="n"/>
      <c r="U679" s="1" t="n"/>
      <c r="V679" s="1" t="n"/>
      <c r="W679" s="1" t="n"/>
      <c r="X679" s="1" t="n"/>
      <c r="Y679" s="1" t="n"/>
      <c r="Z679" s="1" t="n"/>
    </row>
    <row r="680">
      <c r="A680" s="1" t="n"/>
      <c r="B680" s="1" t="n"/>
      <c r="C680" s="1" t="n"/>
      <c r="D680" s="1" t="n"/>
      <c r="E680" s="1" t="n"/>
      <c r="F680" s="1" t="n"/>
      <c r="G680" s="1" t="n"/>
      <c r="H680" s="1" t="n"/>
      <c r="I680" s="1" t="n"/>
      <c r="J680" s="1" t="n"/>
      <c r="K680" s="1" t="n"/>
      <c r="L680" s="1" t="n"/>
      <c r="M680" s="1" t="n"/>
      <c r="N680" s="1" t="n"/>
      <c r="O680" s="1" t="n"/>
      <c r="P680" s="1" t="n"/>
      <c r="Q680" s="1" t="n"/>
      <c r="R680" s="1" t="n"/>
      <c r="S680" s="1" t="n"/>
      <c r="T680" s="1" t="n"/>
      <c r="U680" s="1" t="n"/>
      <c r="V680" s="1" t="n"/>
      <c r="W680" s="1" t="n"/>
      <c r="X680" s="1" t="n"/>
      <c r="Y680" s="1" t="n"/>
      <c r="Z680" s="1" t="n"/>
    </row>
    <row r="681">
      <c r="A681" s="1" t="n"/>
      <c r="B681" s="1" t="n"/>
      <c r="C681" s="1" t="n"/>
      <c r="D681" s="1" t="n"/>
      <c r="E681" s="1" t="n"/>
      <c r="F681" s="1" t="n"/>
      <c r="G681" s="1" t="n"/>
      <c r="H681" s="1" t="n"/>
      <c r="I681" s="1" t="n"/>
      <c r="J681" s="1" t="n"/>
      <c r="K681" s="1" t="n"/>
      <c r="L681" s="1" t="n"/>
      <c r="M681" s="1" t="n"/>
      <c r="N681" s="1" t="n"/>
      <c r="O681" s="1" t="n"/>
      <c r="P681" s="1" t="n"/>
      <c r="Q681" s="1" t="n"/>
      <c r="R681" s="1" t="n"/>
      <c r="S681" s="1" t="n"/>
      <c r="T681" s="1" t="n"/>
      <c r="U681" s="1" t="n"/>
      <c r="V681" s="1" t="n"/>
      <c r="W681" s="1" t="n"/>
      <c r="X681" s="1" t="n"/>
      <c r="Y681" s="1" t="n"/>
      <c r="Z681" s="1" t="n"/>
    </row>
    <row r="682">
      <c r="A682" s="1" t="n"/>
      <c r="B682" s="1" t="n"/>
      <c r="C682" s="1" t="n"/>
      <c r="D682" s="1" t="n"/>
      <c r="E682" s="1" t="n"/>
      <c r="F682" s="1" t="n"/>
      <c r="G682" s="1" t="n"/>
      <c r="H682" s="1" t="n"/>
      <c r="I682" s="1" t="n"/>
      <c r="J682" s="1" t="n"/>
      <c r="K682" s="1" t="n"/>
      <c r="L682" s="1" t="n"/>
      <c r="M682" s="1" t="n"/>
      <c r="N682" s="1" t="n"/>
      <c r="O682" s="1" t="n"/>
      <c r="P682" s="1" t="n"/>
      <c r="Q682" s="1" t="n"/>
      <c r="R682" s="1" t="n"/>
      <c r="S682" s="1" t="n"/>
      <c r="T682" s="1" t="n"/>
      <c r="U682" s="1" t="n"/>
      <c r="V682" s="1" t="n"/>
      <c r="W682" s="1" t="n"/>
      <c r="X682" s="1" t="n"/>
      <c r="Y682" s="1" t="n"/>
      <c r="Z682" s="1" t="n"/>
    </row>
    <row r="683">
      <c r="A683" s="1" t="n"/>
      <c r="B683" s="1" t="n"/>
      <c r="C683" s="1" t="n"/>
      <c r="D683" s="1" t="n"/>
      <c r="E683" s="1" t="n"/>
      <c r="F683" s="1" t="n"/>
      <c r="G683" s="1" t="n"/>
      <c r="H683" s="1" t="n"/>
      <c r="I683" s="1" t="n"/>
      <c r="J683" s="1" t="n"/>
      <c r="K683" s="1" t="n"/>
      <c r="L683" s="1" t="n"/>
      <c r="M683" s="1" t="n"/>
      <c r="N683" s="1" t="n"/>
      <c r="O683" s="1" t="n"/>
      <c r="P683" s="1" t="n"/>
      <c r="Q683" s="1" t="n"/>
      <c r="R683" s="1" t="n"/>
      <c r="S683" s="1" t="n"/>
      <c r="T683" s="1" t="n"/>
      <c r="U683" s="1" t="n"/>
      <c r="V683" s="1" t="n"/>
      <c r="W683" s="1" t="n"/>
      <c r="X683" s="1" t="n"/>
      <c r="Y683" s="1" t="n"/>
      <c r="Z683" s="1" t="n"/>
    </row>
    <row r="684">
      <c r="A684" s="1" t="n"/>
      <c r="B684" s="1" t="n"/>
      <c r="C684" s="1" t="n"/>
      <c r="D684" s="1" t="n"/>
      <c r="E684" s="1" t="n"/>
      <c r="F684" s="1" t="n"/>
      <c r="G684" s="1" t="n"/>
      <c r="H684" s="1" t="n"/>
      <c r="I684" s="1" t="n"/>
      <c r="J684" s="1" t="n"/>
      <c r="K684" s="1" t="n"/>
      <c r="L684" s="1" t="n"/>
      <c r="M684" s="1" t="n"/>
      <c r="N684" s="1" t="n"/>
      <c r="O684" s="1" t="n"/>
      <c r="P684" s="1" t="n"/>
      <c r="Q684" s="1" t="n"/>
      <c r="R684" s="1" t="n"/>
      <c r="S684" s="1" t="n"/>
      <c r="T684" s="1" t="n"/>
      <c r="U684" s="1" t="n"/>
      <c r="V684" s="1" t="n"/>
      <c r="W684" s="1" t="n"/>
      <c r="X684" s="1" t="n"/>
      <c r="Y684" s="1" t="n"/>
      <c r="Z684" s="1" t="n"/>
    </row>
    <row r="685">
      <c r="A685" s="1" t="n"/>
      <c r="B685" s="1" t="n"/>
      <c r="C685" s="1" t="n"/>
      <c r="D685" s="1" t="n"/>
      <c r="E685" s="1" t="n"/>
      <c r="F685" s="1" t="n"/>
      <c r="G685" s="1" t="n"/>
      <c r="H685" s="1" t="n"/>
      <c r="I685" s="1" t="n"/>
      <c r="J685" s="1" t="n"/>
      <c r="K685" s="1" t="n"/>
      <c r="L685" s="1" t="n"/>
      <c r="M685" s="1" t="n"/>
      <c r="N685" s="1" t="n"/>
      <c r="O685" s="1" t="n"/>
      <c r="P685" s="1" t="n"/>
      <c r="Q685" s="1" t="n"/>
      <c r="R685" s="1" t="n"/>
      <c r="S685" s="1" t="n"/>
      <c r="T685" s="1" t="n"/>
      <c r="U685" s="1" t="n"/>
      <c r="V685" s="1" t="n"/>
      <c r="W685" s="1" t="n"/>
      <c r="X685" s="1" t="n"/>
      <c r="Y685" s="1" t="n"/>
      <c r="Z685" s="1" t="n"/>
    </row>
    <row r="686">
      <c r="A686" s="1" t="n"/>
      <c r="B686" s="1" t="n"/>
      <c r="C686" s="1" t="n"/>
      <c r="D686" s="1" t="n"/>
      <c r="E686" s="1" t="n"/>
      <c r="F686" s="1" t="n"/>
      <c r="G686" s="1" t="n"/>
      <c r="H686" s="1" t="n"/>
      <c r="I686" s="1" t="n"/>
      <c r="J686" s="1" t="n"/>
      <c r="K686" s="1" t="n"/>
      <c r="L686" s="1" t="n"/>
      <c r="M686" s="1" t="n"/>
      <c r="N686" s="1" t="n"/>
      <c r="O686" s="1" t="n"/>
      <c r="P686" s="1" t="n"/>
      <c r="Q686" s="1" t="n"/>
      <c r="R686" s="1" t="n"/>
      <c r="S686" s="1" t="n"/>
      <c r="T686" s="1" t="n"/>
      <c r="U686" s="1" t="n"/>
      <c r="V686" s="1" t="n"/>
      <c r="W686" s="1" t="n"/>
      <c r="X686" s="1" t="n"/>
      <c r="Y686" s="1" t="n"/>
      <c r="Z686" s="1" t="n"/>
    </row>
    <row r="687">
      <c r="A687" s="1" t="n"/>
      <c r="B687" s="1" t="n"/>
      <c r="C687" s="1" t="n"/>
      <c r="D687" s="1" t="n"/>
      <c r="E687" s="1" t="n"/>
      <c r="F687" s="1" t="n"/>
      <c r="G687" s="1" t="n"/>
      <c r="H687" s="1" t="n"/>
      <c r="I687" s="1" t="n"/>
      <c r="J687" s="1" t="n"/>
      <c r="K687" s="1" t="n"/>
      <c r="L687" s="1" t="n"/>
      <c r="M687" s="1" t="n"/>
      <c r="N687" s="1" t="n"/>
      <c r="O687" s="1" t="n"/>
      <c r="P687" s="1" t="n"/>
      <c r="Q687" s="1" t="n"/>
      <c r="R687" s="1" t="n"/>
      <c r="S687" s="1" t="n"/>
      <c r="T687" s="1" t="n"/>
      <c r="U687" s="1" t="n"/>
      <c r="V687" s="1" t="n"/>
      <c r="W687" s="1" t="n"/>
      <c r="X687" s="1" t="n"/>
      <c r="Y687" s="1" t="n"/>
      <c r="Z687" s="1" t="n"/>
    </row>
    <row r="688">
      <c r="A688" s="1" t="n"/>
      <c r="B688" s="1" t="n"/>
      <c r="C688" s="1" t="n"/>
      <c r="D688" s="1" t="n"/>
      <c r="E688" s="1" t="n"/>
      <c r="F688" s="1" t="n"/>
      <c r="G688" s="1" t="n"/>
      <c r="H688" s="1" t="n"/>
      <c r="I688" s="1" t="n"/>
      <c r="J688" s="1" t="n"/>
      <c r="K688" s="1" t="n"/>
      <c r="L688" s="1" t="n"/>
      <c r="M688" s="1" t="n"/>
      <c r="N688" s="1" t="n"/>
      <c r="O688" s="1" t="n"/>
      <c r="P688" s="1" t="n"/>
      <c r="Q688" s="1" t="n"/>
      <c r="R688" s="1" t="n"/>
      <c r="S688" s="1" t="n"/>
      <c r="T688" s="1" t="n"/>
      <c r="U688" s="1" t="n"/>
      <c r="V688" s="1" t="n"/>
      <c r="W688" s="1" t="n"/>
      <c r="X688" s="1" t="n"/>
      <c r="Y688" s="1" t="n"/>
      <c r="Z688" s="1" t="n"/>
    </row>
    <row r="689">
      <c r="A689" s="1" t="n"/>
      <c r="B689" s="1" t="n"/>
      <c r="C689" s="1" t="n"/>
      <c r="D689" s="1" t="n"/>
      <c r="E689" s="1" t="n"/>
      <c r="F689" s="1" t="n"/>
      <c r="G689" s="1" t="n"/>
      <c r="H689" s="1" t="n"/>
      <c r="I689" s="1" t="n"/>
      <c r="J689" s="1" t="n"/>
      <c r="K689" s="1" t="n"/>
      <c r="L689" s="1" t="n"/>
      <c r="M689" s="1" t="n"/>
      <c r="N689" s="1" t="n"/>
      <c r="O689" s="1" t="n"/>
      <c r="P689" s="1" t="n"/>
      <c r="Q689" s="1" t="n"/>
      <c r="R689" s="1" t="n"/>
      <c r="S689" s="1" t="n"/>
      <c r="T689" s="1" t="n"/>
      <c r="U689" s="1" t="n"/>
      <c r="V689" s="1" t="n"/>
      <c r="W689" s="1" t="n"/>
      <c r="X689" s="1" t="n"/>
      <c r="Y689" s="1" t="n"/>
      <c r="Z689" s="1" t="n"/>
    </row>
    <row r="690">
      <c r="A690" s="1" t="n"/>
      <c r="B690" s="1" t="n"/>
      <c r="C690" s="1" t="n"/>
      <c r="D690" s="1" t="n"/>
      <c r="E690" s="1" t="n"/>
      <c r="F690" s="1" t="n"/>
      <c r="G690" s="1" t="n"/>
      <c r="H690" s="1" t="n"/>
      <c r="I690" s="1" t="n"/>
      <c r="J690" s="1" t="n"/>
      <c r="K690" s="1" t="n"/>
      <c r="L690" s="1" t="n"/>
      <c r="M690" s="1" t="n"/>
      <c r="N690" s="1" t="n"/>
      <c r="O690" s="1" t="n"/>
      <c r="P690" s="1" t="n"/>
      <c r="Q690" s="1" t="n"/>
      <c r="R690" s="1" t="n"/>
      <c r="S690" s="1" t="n"/>
      <c r="T690" s="1" t="n"/>
      <c r="U690" s="1" t="n"/>
      <c r="V690" s="1" t="n"/>
      <c r="W690" s="1" t="n"/>
      <c r="X690" s="1" t="n"/>
      <c r="Y690" s="1" t="n"/>
      <c r="Z690" s="1" t="n"/>
    </row>
    <row r="691">
      <c r="A691" s="1" t="n"/>
      <c r="B691" s="1" t="n"/>
      <c r="C691" s="1" t="n"/>
      <c r="D691" s="1" t="n"/>
      <c r="E691" s="1" t="n"/>
      <c r="F691" s="1" t="n"/>
      <c r="G691" s="1" t="n"/>
      <c r="H691" s="1" t="n"/>
      <c r="I691" s="1" t="n"/>
      <c r="J691" s="1" t="n"/>
      <c r="K691" s="1" t="n"/>
      <c r="L691" s="1" t="n"/>
      <c r="M691" s="1" t="n"/>
      <c r="N691" s="1" t="n"/>
      <c r="O691" s="1" t="n"/>
      <c r="P691" s="1" t="n"/>
      <c r="Q691" s="1" t="n"/>
      <c r="R691" s="1" t="n"/>
      <c r="S691" s="1" t="n"/>
      <c r="T691" s="1" t="n"/>
      <c r="U691" s="1" t="n"/>
      <c r="V691" s="1" t="n"/>
      <c r="W691" s="1" t="n"/>
      <c r="X691" s="1" t="n"/>
      <c r="Y691" s="1" t="n"/>
      <c r="Z691" s="1" t="n"/>
    </row>
    <row r="692">
      <c r="A692" s="1" t="n"/>
      <c r="B692" s="1" t="n"/>
      <c r="C692" s="1" t="n"/>
      <c r="D692" s="1" t="n"/>
      <c r="E692" s="1" t="n"/>
      <c r="F692" s="1" t="n"/>
      <c r="G692" s="1" t="n"/>
      <c r="H692" s="1" t="n"/>
      <c r="I692" s="1" t="n"/>
      <c r="J692" s="1" t="n"/>
      <c r="K692" s="1" t="n"/>
      <c r="L692" s="1" t="n"/>
      <c r="M692" s="1" t="n"/>
      <c r="N692" s="1" t="n"/>
      <c r="O692" s="1" t="n"/>
      <c r="P692" s="1" t="n"/>
      <c r="Q692" s="1" t="n"/>
      <c r="R692" s="1" t="n"/>
      <c r="S692" s="1" t="n"/>
      <c r="T692" s="1" t="n"/>
      <c r="U692" s="1" t="n"/>
      <c r="V692" s="1" t="n"/>
      <c r="W692" s="1" t="n"/>
      <c r="X692" s="1" t="n"/>
      <c r="Y692" s="1" t="n"/>
      <c r="Z692" s="1" t="n"/>
    </row>
    <row r="693">
      <c r="A693" s="1" t="n"/>
      <c r="B693" s="1" t="n"/>
      <c r="C693" s="1" t="n"/>
      <c r="D693" s="1" t="n"/>
      <c r="E693" s="1" t="n"/>
      <c r="F693" s="1" t="n"/>
      <c r="G693" s="1" t="n"/>
      <c r="H693" s="1" t="n"/>
      <c r="I693" s="1" t="n"/>
      <c r="J693" s="1" t="n"/>
      <c r="K693" s="1" t="n"/>
      <c r="L693" s="1" t="n"/>
      <c r="M693" s="1" t="n"/>
      <c r="N693" s="1" t="n"/>
      <c r="O693" s="1" t="n"/>
      <c r="P693" s="1" t="n"/>
      <c r="Q693" s="1" t="n"/>
      <c r="R693" s="1" t="n"/>
      <c r="S693" s="1" t="n"/>
      <c r="T693" s="1" t="n"/>
      <c r="U693" s="1" t="n"/>
      <c r="V693" s="1" t="n"/>
      <c r="W693" s="1" t="n"/>
      <c r="X693" s="1" t="n"/>
      <c r="Y693" s="1" t="n"/>
      <c r="Z693" s="1" t="n"/>
    </row>
    <row r="694">
      <c r="A694" s="1" t="n"/>
      <c r="B694" s="1" t="n"/>
      <c r="C694" s="1" t="n"/>
      <c r="D694" s="1" t="n"/>
      <c r="E694" s="1" t="n"/>
      <c r="F694" s="1" t="n"/>
      <c r="G694" s="1" t="n"/>
      <c r="H694" s="1" t="n"/>
      <c r="I694" s="1" t="n"/>
      <c r="J694" s="1" t="n"/>
      <c r="K694" s="1" t="n"/>
      <c r="L694" s="1" t="n"/>
      <c r="M694" s="1" t="n"/>
      <c r="N694" s="1" t="n"/>
      <c r="O694" s="1" t="n"/>
      <c r="P694" s="1" t="n"/>
      <c r="Q694" s="1" t="n"/>
      <c r="R694" s="1" t="n"/>
      <c r="S694" s="1" t="n"/>
      <c r="T694" s="1" t="n"/>
      <c r="U694" s="1" t="n"/>
      <c r="V694" s="1" t="n"/>
      <c r="W694" s="1" t="n"/>
      <c r="X694" s="1" t="n"/>
      <c r="Y694" s="1" t="n"/>
      <c r="Z694" s="1" t="n"/>
    </row>
    <row r="695">
      <c r="A695" s="1" t="n"/>
      <c r="B695" s="1" t="n"/>
      <c r="C695" s="1" t="n"/>
      <c r="D695" s="1" t="n"/>
      <c r="E695" s="1" t="n"/>
      <c r="F695" s="1" t="n"/>
      <c r="G695" s="1" t="n"/>
      <c r="H695" s="1" t="n"/>
      <c r="I695" s="1" t="n"/>
      <c r="J695" s="1" t="n"/>
      <c r="K695" s="1" t="n"/>
      <c r="L695" s="1" t="n"/>
      <c r="M695" s="1" t="n"/>
      <c r="N695" s="1" t="n"/>
      <c r="O695" s="1" t="n"/>
      <c r="P695" s="1" t="n"/>
      <c r="Q695" s="1" t="n"/>
      <c r="R695" s="1" t="n"/>
      <c r="S695" s="1" t="n"/>
      <c r="T695" s="1" t="n"/>
      <c r="U695" s="1" t="n"/>
      <c r="V695" s="1" t="n"/>
      <c r="W695" s="1" t="n"/>
      <c r="X695" s="1" t="n"/>
      <c r="Y695" s="1" t="n"/>
      <c r="Z695" s="1" t="n"/>
    </row>
    <row r="696">
      <c r="A696" s="1" t="n"/>
      <c r="B696" s="1" t="n"/>
      <c r="C696" s="1" t="n"/>
      <c r="D696" s="1" t="n"/>
      <c r="E696" s="1" t="n"/>
      <c r="F696" s="1" t="n"/>
      <c r="G696" s="1" t="n"/>
      <c r="H696" s="1" t="n"/>
      <c r="I696" s="1" t="n"/>
      <c r="J696" s="1" t="n"/>
      <c r="K696" s="1" t="n"/>
      <c r="L696" s="1" t="n"/>
      <c r="M696" s="1" t="n"/>
      <c r="N696" s="1" t="n"/>
      <c r="O696" s="1" t="n"/>
      <c r="P696" s="1" t="n"/>
      <c r="Q696" s="1" t="n"/>
      <c r="R696" s="1" t="n"/>
      <c r="S696" s="1" t="n"/>
      <c r="T696" s="1" t="n"/>
      <c r="U696" s="1" t="n"/>
      <c r="V696" s="1" t="n"/>
      <c r="W696" s="1" t="n"/>
      <c r="X696" s="1" t="n"/>
      <c r="Y696" s="1" t="n"/>
      <c r="Z696" s="1" t="n"/>
    </row>
    <row r="697">
      <c r="A697" s="1" t="n"/>
      <c r="B697" s="1" t="n"/>
      <c r="C697" s="1" t="n"/>
      <c r="D697" s="1" t="n"/>
      <c r="E697" s="1" t="n"/>
      <c r="F697" s="1" t="n"/>
      <c r="G697" s="1" t="n"/>
      <c r="H697" s="1" t="n"/>
      <c r="I697" s="1" t="n"/>
      <c r="J697" s="1" t="n"/>
      <c r="K697" s="1" t="n"/>
      <c r="L697" s="1" t="n"/>
      <c r="M697" s="1" t="n"/>
      <c r="N697" s="1" t="n"/>
      <c r="O697" s="1" t="n"/>
      <c r="P697" s="1" t="n"/>
      <c r="Q697" s="1" t="n"/>
      <c r="R697" s="1" t="n"/>
      <c r="S697" s="1" t="n"/>
      <c r="T697" s="1" t="n"/>
      <c r="U697" s="1" t="n"/>
      <c r="V697" s="1" t="n"/>
      <c r="W697" s="1" t="n"/>
      <c r="X697" s="1" t="n"/>
      <c r="Y697" s="1" t="n"/>
      <c r="Z697" s="1" t="n"/>
    </row>
    <row r="698">
      <c r="A698" s="1" t="n"/>
      <c r="B698" s="1" t="n"/>
      <c r="C698" s="1" t="n"/>
      <c r="D698" s="1" t="n"/>
      <c r="E698" s="1" t="n"/>
      <c r="F698" s="1" t="n"/>
      <c r="G698" s="1" t="n"/>
      <c r="H698" s="1" t="n"/>
      <c r="I698" s="1" t="n"/>
      <c r="J698" s="1" t="n"/>
      <c r="K698" s="1" t="n"/>
      <c r="L698" s="1" t="n"/>
      <c r="M698" s="1" t="n"/>
      <c r="N698" s="1" t="n"/>
      <c r="O698" s="1" t="n"/>
      <c r="P698" s="1" t="n"/>
      <c r="Q698" s="1" t="n"/>
      <c r="R698" s="1" t="n"/>
      <c r="S698" s="1" t="n"/>
      <c r="T698" s="1" t="n"/>
      <c r="U698" s="1" t="n"/>
      <c r="V698" s="1" t="n"/>
      <c r="W698" s="1" t="n"/>
      <c r="X698" s="1" t="n"/>
      <c r="Y698" s="1" t="n"/>
      <c r="Z698" s="1" t="n"/>
    </row>
    <row r="699">
      <c r="A699" s="1" t="n"/>
      <c r="B699" s="1" t="n"/>
      <c r="C699" s="1" t="n"/>
      <c r="D699" s="1" t="n"/>
      <c r="E699" s="1" t="n"/>
      <c r="F699" s="1" t="n"/>
      <c r="G699" s="1" t="n"/>
      <c r="H699" s="1" t="n"/>
      <c r="I699" s="1" t="n"/>
      <c r="J699" s="1" t="n"/>
      <c r="K699" s="1" t="n"/>
      <c r="L699" s="1" t="n"/>
      <c r="M699" s="1" t="n"/>
      <c r="N699" s="1" t="n"/>
      <c r="O699" s="1" t="n"/>
      <c r="P699" s="1" t="n"/>
      <c r="Q699" s="1" t="n"/>
      <c r="R699" s="1" t="n"/>
      <c r="S699" s="1" t="n"/>
      <c r="T699" s="1" t="n"/>
      <c r="U699" s="1" t="n"/>
      <c r="V699" s="1" t="n"/>
      <c r="W699" s="1" t="n"/>
      <c r="X699" s="1" t="n"/>
      <c r="Y699" s="1" t="n"/>
      <c r="Z699" s="1" t="n"/>
    </row>
    <row r="700">
      <c r="A700" s="1" t="n"/>
      <c r="B700" s="1" t="n"/>
      <c r="C700" s="1" t="n"/>
      <c r="D700" s="1" t="n"/>
      <c r="E700" s="1" t="n"/>
      <c r="F700" s="1" t="n"/>
      <c r="G700" s="1" t="n"/>
      <c r="H700" s="1" t="n"/>
      <c r="I700" s="1" t="n"/>
      <c r="J700" s="1" t="n"/>
      <c r="K700" s="1" t="n"/>
      <c r="L700" s="1" t="n"/>
      <c r="M700" s="1" t="n"/>
      <c r="N700" s="1" t="n"/>
      <c r="O700" s="1" t="n"/>
      <c r="P700" s="1" t="n"/>
      <c r="Q700" s="1" t="n"/>
      <c r="R700" s="1" t="n"/>
      <c r="S700" s="1" t="n"/>
      <c r="T700" s="1" t="n"/>
      <c r="U700" s="1" t="n"/>
      <c r="V700" s="1" t="n"/>
      <c r="W700" s="1" t="n"/>
      <c r="X700" s="1" t="n"/>
      <c r="Y700" s="1" t="n"/>
      <c r="Z700" s="1" t="n"/>
    </row>
    <row r="701">
      <c r="A701" s="1" t="n"/>
      <c r="B701" s="1" t="n"/>
      <c r="C701" s="1" t="n"/>
      <c r="D701" s="1" t="n"/>
      <c r="E701" s="1" t="n"/>
      <c r="F701" s="1" t="n"/>
      <c r="G701" s="1" t="n"/>
      <c r="H701" s="1" t="n"/>
      <c r="I701" s="1" t="n"/>
      <c r="J701" s="1" t="n"/>
      <c r="K701" s="1" t="n"/>
      <c r="L701" s="1" t="n"/>
      <c r="M701" s="1" t="n"/>
      <c r="N701" s="1" t="n"/>
      <c r="O701" s="1" t="n"/>
      <c r="P701" s="1" t="n"/>
      <c r="Q701" s="1" t="n"/>
      <c r="R701" s="1" t="n"/>
      <c r="S701" s="1" t="n"/>
      <c r="T701" s="1" t="n"/>
      <c r="U701" s="1" t="n"/>
      <c r="V701" s="1" t="n"/>
      <c r="W701" s="1" t="n"/>
      <c r="X701" s="1" t="n"/>
      <c r="Y701" s="1" t="n"/>
      <c r="Z701" s="1" t="n"/>
    </row>
    <row r="702">
      <c r="A702" s="1" t="n"/>
      <c r="B702" s="1" t="n"/>
      <c r="C702" s="1" t="n"/>
      <c r="D702" s="1" t="n"/>
      <c r="E702" s="1" t="n"/>
      <c r="F702" s="1" t="n"/>
      <c r="G702" s="1" t="n"/>
      <c r="H702" s="1" t="n"/>
      <c r="I702" s="1" t="n"/>
      <c r="J702" s="1" t="n"/>
      <c r="K702" s="1" t="n"/>
      <c r="L702" s="1" t="n"/>
      <c r="M702" s="1" t="n"/>
      <c r="N702" s="1" t="n"/>
      <c r="O702" s="1" t="n"/>
      <c r="P702" s="1" t="n"/>
      <c r="Q702" s="1" t="n"/>
      <c r="R702" s="1" t="n"/>
      <c r="S702" s="1" t="n"/>
      <c r="T702" s="1" t="n"/>
      <c r="U702" s="1" t="n"/>
      <c r="V702" s="1" t="n"/>
      <c r="W702" s="1" t="n"/>
      <c r="X702" s="1" t="n"/>
      <c r="Y702" s="1" t="n"/>
      <c r="Z702" s="1" t="n"/>
    </row>
    <row r="703">
      <c r="A703" s="1" t="n"/>
      <c r="B703" s="1" t="n"/>
      <c r="C703" s="1" t="n"/>
      <c r="D703" s="1" t="n"/>
      <c r="E703" s="1" t="n"/>
      <c r="F703" s="1" t="n"/>
      <c r="G703" s="1" t="n"/>
      <c r="H703" s="1" t="n"/>
      <c r="I703" s="1" t="n"/>
      <c r="J703" s="1" t="n"/>
      <c r="K703" s="1" t="n"/>
      <c r="L703" s="1" t="n"/>
      <c r="M703" s="1" t="n"/>
      <c r="N703" s="1" t="n"/>
      <c r="O703" s="1" t="n"/>
      <c r="P703" s="1" t="n"/>
      <c r="Q703" s="1" t="n"/>
      <c r="R703" s="1" t="n"/>
      <c r="S703" s="1" t="n"/>
      <c r="T703" s="1" t="n"/>
      <c r="U703" s="1" t="n"/>
      <c r="V703" s="1" t="n"/>
      <c r="W703" s="1" t="n"/>
      <c r="X703" s="1" t="n"/>
      <c r="Y703" s="1" t="n"/>
      <c r="Z703" s="1" t="n"/>
    </row>
    <row r="704">
      <c r="A704" s="1" t="n"/>
      <c r="B704" s="1" t="n"/>
      <c r="C704" s="1" t="n"/>
      <c r="D704" s="1" t="n"/>
      <c r="E704" s="1" t="n"/>
      <c r="F704" s="1" t="n"/>
      <c r="G704" s="1" t="n"/>
      <c r="H704" s="1" t="n"/>
      <c r="I704" s="1" t="n"/>
      <c r="J704" s="1" t="n"/>
      <c r="K704" s="1" t="n"/>
      <c r="L704" s="1" t="n"/>
      <c r="M704" s="1" t="n"/>
      <c r="N704" s="1" t="n"/>
      <c r="O704" s="1" t="n"/>
      <c r="P704" s="1" t="n"/>
      <c r="Q704" s="1" t="n"/>
      <c r="R704" s="1" t="n"/>
      <c r="S704" s="1" t="n"/>
      <c r="T704" s="1" t="n"/>
      <c r="U704" s="1" t="n"/>
      <c r="V704" s="1" t="n"/>
      <c r="W704" s="1" t="n"/>
      <c r="X704" s="1" t="n"/>
      <c r="Y704" s="1" t="n"/>
      <c r="Z704" s="1" t="n"/>
    </row>
    <row r="705">
      <c r="A705" s="1" t="n"/>
      <c r="B705" s="1" t="n"/>
      <c r="C705" s="1" t="n"/>
      <c r="D705" s="1" t="n"/>
      <c r="E705" s="1" t="n"/>
      <c r="F705" s="1" t="n"/>
      <c r="G705" s="1" t="n"/>
      <c r="H705" s="1" t="n"/>
      <c r="I705" s="1" t="n"/>
      <c r="J705" s="1" t="n"/>
      <c r="K705" s="1" t="n"/>
      <c r="L705" s="1" t="n"/>
      <c r="M705" s="1" t="n"/>
      <c r="N705" s="1" t="n"/>
      <c r="O705" s="1" t="n"/>
      <c r="P705" s="1" t="n"/>
      <c r="Q705" s="1" t="n"/>
      <c r="R705" s="1" t="n"/>
      <c r="S705" s="1" t="n"/>
      <c r="T705" s="1" t="n"/>
      <c r="U705" s="1" t="n"/>
      <c r="V705" s="1" t="n"/>
      <c r="W705" s="1" t="n"/>
      <c r="X705" s="1" t="n"/>
      <c r="Y705" s="1" t="n"/>
      <c r="Z705" s="1" t="n"/>
    </row>
    <row r="706">
      <c r="A706" s="1" t="n"/>
      <c r="B706" s="1" t="n"/>
      <c r="C706" s="1" t="n"/>
      <c r="D706" s="1" t="n"/>
      <c r="E706" s="1" t="n"/>
      <c r="F706" s="1" t="n"/>
      <c r="G706" s="1" t="n"/>
      <c r="H706" s="1" t="n"/>
      <c r="I706" s="1" t="n"/>
      <c r="J706" s="1" t="n"/>
      <c r="K706" s="1" t="n"/>
      <c r="L706" s="1" t="n"/>
      <c r="M706" s="1" t="n"/>
      <c r="N706" s="1" t="n"/>
      <c r="O706" s="1" t="n"/>
      <c r="P706" s="1" t="n"/>
      <c r="Q706" s="1" t="n"/>
      <c r="R706" s="1" t="n"/>
      <c r="S706" s="1" t="n"/>
      <c r="T706" s="1" t="n"/>
      <c r="U706" s="1" t="n"/>
      <c r="V706" s="1" t="n"/>
      <c r="W706" s="1" t="n"/>
      <c r="X706" s="1" t="n"/>
      <c r="Y706" s="1" t="n"/>
      <c r="Z706" s="1" t="n"/>
    </row>
    <row r="707">
      <c r="A707" s="1" t="n"/>
      <c r="B707" s="1" t="n"/>
      <c r="C707" s="1" t="n"/>
      <c r="D707" s="1" t="n"/>
      <c r="E707" s="1" t="n"/>
      <c r="F707" s="1" t="n"/>
      <c r="G707" s="1" t="n"/>
      <c r="H707" s="1" t="n"/>
      <c r="I707" s="1" t="n"/>
      <c r="J707" s="1" t="n"/>
      <c r="K707" s="1" t="n"/>
      <c r="L707" s="1" t="n"/>
      <c r="M707" s="1" t="n"/>
      <c r="N707" s="1" t="n"/>
      <c r="O707" s="1" t="n"/>
      <c r="P707" s="1" t="n"/>
      <c r="Q707" s="1" t="n"/>
      <c r="R707" s="1" t="n"/>
      <c r="S707" s="1" t="n"/>
      <c r="T707" s="1" t="n"/>
      <c r="U707" s="1" t="n"/>
      <c r="V707" s="1" t="n"/>
      <c r="W707" s="1" t="n"/>
      <c r="X707" s="1" t="n"/>
      <c r="Y707" s="1" t="n"/>
      <c r="Z707" s="1" t="n"/>
    </row>
    <row r="708">
      <c r="A708" s="1" t="n"/>
      <c r="B708" s="1" t="n"/>
      <c r="C708" s="1" t="n"/>
      <c r="D708" s="1" t="n"/>
      <c r="E708" s="1" t="n"/>
      <c r="F708" s="1" t="n"/>
      <c r="G708" s="1" t="n"/>
      <c r="H708" s="1" t="n"/>
      <c r="I708" s="1" t="n"/>
      <c r="J708" s="1" t="n"/>
      <c r="K708" s="1" t="n"/>
      <c r="L708" s="1" t="n"/>
      <c r="M708" s="1" t="n"/>
      <c r="N708" s="1" t="n"/>
      <c r="O708" s="1" t="n"/>
      <c r="P708" s="1" t="n"/>
      <c r="Q708" s="1" t="n"/>
      <c r="R708" s="1" t="n"/>
      <c r="S708" s="1" t="n"/>
      <c r="T708" s="1" t="n"/>
      <c r="U708" s="1" t="n"/>
      <c r="V708" s="1" t="n"/>
      <c r="W708" s="1" t="n"/>
      <c r="X708" s="1" t="n"/>
      <c r="Y708" s="1" t="n"/>
      <c r="Z708" s="1" t="n"/>
    </row>
    <row r="709">
      <c r="A709" s="1" t="n"/>
      <c r="B709" s="1" t="n"/>
      <c r="C709" s="1" t="n"/>
      <c r="D709" s="1" t="n"/>
      <c r="E709" s="1" t="n"/>
      <c r="F709" s="1" t="n"/>
      <c r="G709" s="1" t="n"/>
      <c r="H709" s="1" t="n"/>
      <c r="I709" s="1" t="n"/>
      <c r="J709" s="1" t="n"/>
      <c r="K709" s="1" t="n"/>
      <c r="L709" s="1" t="n"/>
      <c r="M709" s="1" t="n"/>
      <c r="N709" s="1" t="n"/>
      <c r="O709" s="1" t="n"/>
      <c r="P709" s="1" t="n"/>
      <c r="Q709" s="1" t="n"/>
      <c r="R709" s="1" t="n"/>
      <c r="S709" s="1" t="n"/>
      <c r="T709" s="1" t="n"/>
      <c r="U709" s="1" t="n"/>
      <c r="V709" s="1" t="n"/>
      <c r="W709" s="1" t="n"/>
      <c r="X709" s="1" t="n"/>
      <c r="Y709" s="1" t="n"/>
      <c r="Z709" s="1" t="n"/>
    </row>
    <row r="710">
      <c r="A710" s="1" t="n"/>
      <c r="B710" s="1" t="n"/>
      <c r="C710" s="1" t="n"/>
      <c r="D710" s="1" t="n"/>
      <c r="E710" s="1" t="n"/>
      <c r="F710" s="1" t="n"/>
      <c r="G710" s="1" t="n"/>
      <c r="H710" s="1" t="n"/>
      <c r="I710" s="1" t="n"/>
      <c r="J710" s="1" t="n"/>
      <c r="K710" s="1" t="n"/>
      <c r="L710" s="1" t="n"/>
      <c r="M710" s="1" t="n"/>
      <c r="N710" s="1" t="n"/>
      <c r="O710" s="1" t="n"/>
      <c r="P710" s="1" t="n"/>
      <c r="Q710" s="1" t="n"/>
      <c r="R710" s="1" t="n"/>
      <c r="S710" s="1" t="n"/>
      <c r="T710" s="1" t="n"/>
      <c r="U710" s="1" t="n"/>
      <c r="V710" s="1" t="n"/>
      <c r="W710" s="1" t="n"/>
      <c r="X710" s="1" t="n"/>
      <c r="Y710" s="1" t="n"/>
      <c r="Z710" s="1" t="n"/>
    </row>
    <row r="711">
      <c r="A711" s="1" t="n"/>
      <c r="B711" s="1" t="n"/>
      <c r="C711" s="1" t="n"/>
      <c r="D711" s="1" t="n"/>
      <c r="E711" s="1" t="n"/>
      <c r="F711" s="1" t="n"/>
      <c r="G711" s="1" t="n"/>
      <c r="H711" s="1" t="n"/>
      <c r="I711" s="1" t="n"/>
      <c r="J711" s="1" t="n"/>
      <c r="K711" s="1" t="n"/>
      <c r="L711" s="1" t="n"/>
      <c r="M711" s="1" t="n"/>
      <c r="N711" s="1" t="n"/>
      <c r="O711" s="1" t="n"/>
      <c r="P711" s="1" t="n"/>
      <c r="Q711" s="1" t="n"/>
      <c r="R711" s="1" t="n"/>
      <c r="S711" s="1" t="n"/>
      <c r="T711" s="1" t="n"/>
      <c r="U711" s="1" t="n"/>
      <c r="V711" s="1" t="n"/>
      <c r="W711" s="1" t="n"/>
      <c r="X711" s="1" t="n"/>
      <c r="Y711" s="1" t="n"/>
      <c r="Z711" s="1" t="n"/>
    </row>
    <row r="712">
      <c r="A712" s="1" t="n"/>
      <c r="B712" s="1" t="n"/>
      <c r="C712" s="1" t="n"/>
      <c r="D712" s="1" t="n"/>
      <c r="E712" s="1" t="n"/>
      <c r="F712" s="1" t="n"/>
      <c r="G712" s="1" t="n"/>
      <c r="H712" s="1" t="n"/>
      <c r="I712" s="1" t="n"/>
      <c r="J712" s="1" t="n"/>
      <c r="K712" s="1" t="n"/>
      <c r="L712" s="1" t="n"/>
      <c r="M712" s="1" t="n"/>
      <c r="N712" s="1" t="n"/>
      <c r="O712" s="1" t="n"/>
      <c r="P712" s="1" t="n"/>
      <c r="Q712" s="1" t="n"/>
      <c r="R712" s="1" t="n"/>
      <c r="S712" s="1" t="n"/>
      <c r="T712" s="1" t="n"/>
      <c r="U712" s="1" t="n"/>
      <c r="V712" s="1" t="n"/>
      <c r="W712" s="1" t="n"/>
      <c r="X712" s="1" t="n"/>
      <c r="Y712" s="1" t="n"/>
      <c r="Z712" s="1" t="n"/>
    </row>
    <row r="713">
      <c r="A713" s="1" t="n"/>
      <c r="B713" s="1" t="n"/>
      <c r="C713" s="1" t="n"/>
      <c r="D713" s="1" t="n"/>
      <c r="E713" s="1" t="n"/>
      <c r="F713" s="1" t="n"/>
      <c r="G713" s="1" t="n"/>
      <c r="H713" s="1" t="n"/>
      <c r="I713" s="1" t="n"/>
      <c r="J713" s="1" t="n"/>
      <c r="K713" s="1" t="n"/>
      <c r="L713" s="1" t="n"/>
      <c r="M713" s="1" t="n"/>
      <c r="N713" s="1" t="n"/>
      <c r="O713" s="1" t="n"/>
      <c r="P713" s="1" t="n"/>
      <c r="Q713" s="1" t="n"/>
      <c r="R713" s="1" t="n"/>
      <c r="S713" s="1" t="n"/>
      <c r="T713" s="1" t="n"/>
      <c r="U713" s="1" t="n"/>
      <c r="V713" s="1" t="n"/>
      <c r="W713" s="1" t="n"/>
      <c r="X713" s="1" t="n"/>
      <c r="Y713" s="1" t="n"/>
      <c r="Z713" s="1" t="n"/>
    </row>
    <row r="714">
      <c r="A714" s="1" t="n"/>
      <c r="B714" s="1" t="n"/>
      <c r="C714" s="1" t="n"/>
      <c r="D714" s="1" t="n"/>
      <c r="E714" s="1" t="n"/>
      <c r="F714" s="1" t="n"/>
      <c r="G714" s="1" t="n"/>
      <c r="H714" s="1" t="n"/>
      <c r="I714" s="1" t="n"/>
      <c r="J714" s="1" t="n"/>
      <c r="K714" s="1" t="n"/>
      <c r="L714" s="1" t="n"/>
      <c r="M714" s="1" t="n"/>
      <c r="N714" s="1" t="n"/>
      <c r="O714" s="1" t="n"/>
      <c r="P714" s="1" t="n"/>
      <c r="Q714" s="1" t="n"/>
      <c r="R714" s="1" t="n"/>
      <c r="S714" s="1" t="n"/>
      <c r="T714" s="1" t="n"/>
      <c r="U714" s="1" t="n"/>
      <c r="V714" s="1" t="n"/>
      <c r="W714" s="1" t="n"/>
      <c r="X714" s="1" t="n"/>
      <c r="Y714" s="1" t="n"/>
      <c r="Z714" s="1" t="n"/>
    </row>
    <row r="715">
      <c r="A715" s="1" t="n"/>
      <c r="B715" s="1" t="n"/>
      <c r="C715" s="1" t="n"/>
      <c r="D715" s="1" t="n"/>
      <c r="E715" s="1" t="n"/>
      <c r="F715" s="1" t="n"/>
      <c r="G715" s="1" t="n"/>
      <c r="H715" s="1" t="n"/>
      <c r="I715" s="1" t="n"/>
      <c r="J715" s="1" t="n"/>
      <c r="K715" s="1" t="n"/>
      <c r="L715" s="1" t="n"/>
      <c r="M715" s="1" t="n"/>
      <c r="N715" s="1" t="n"/>
      <c r="O715" s="1" t="n"/>
      <c r="P715" s="1" t="n"/>
      <c r="Q715" s="1" t="n"/>
      <c r="R715" s="1" t="n"/>
      <c r="S715" s="1" t="n"/>
      <c r="T715" s="1" t="n"/>
      <c r="U715" s="1" t="n"/>
      <c r="V715" s="1" t="n"/>
      <c r="W715" s="1" t="n"/>
      <c r="X715" s="1" t="n"/>
      <c r="Y715" s="1" t="n"/>
      <c r="Z715" s="1" t="n"/>
    </row>
    <row r="716">
      <c r="A716" s="1" t="n"/>
      <c r="B716" s="1" t="n"/>
      <c r="C716" s="1" t="n"/>
      <c r="D716" s="1" t="n"/>
      <c r="E716" s="1" t="n"/>
      <c r="F716" s="1" t="n"/>
      <c r="G716" s="1" t="n"/>
      <c r="H716" s="1" t="n"/>
      <c r="I716" s="1" t="n"/>
      <c r="J716" s="1" t="n"/>
      <c r="K716" s="1" t="n"/>
      <c r="L716" s="1" t="n"/>
      <c r="M716" s="1" t="n"/>
      <c r="N716" s="1" t="n"/>
      <c r="O716" s="1" t="n"/>
      <c r="P716" s="1" t="n"/>
      <c r="Q716" s="1" t="n"/>
      <c r="R716" s="1" t="n"/>
      <c r="S716" s="1" t="n"/>
      <c r="T716" s="1" t="n"/>
      <c r="U716" s="1" t="n"/>
      <c r="V716" s="1" t="n"/>
      <c r="W716" s="1" t="n"/>
      <c r="X716" s="1" t="n"/>
      <c r="Y716" s="1" t="n"/>
      <c r="Z716" s="1" t="n"/>
    </row>
    <row r="717">
      <c r="A717" s="1" t="n"/>
      <c r="B717" s="1" t="n"/>
      <c r="C717" s="1" t="n"/>
      <c r="D717" s="1" t="n"/>
      <c r="E717" s="1" t="n"/>
      <c r="F717" s="1" t="n"/>
      <c r="G717" s="1" t="n"/>
      <c r="H717" s="1" t="n"/>
      <c r="I717" s="1" t="n"/>
      <c r="J717" s="1" t="n"/>
      <c r="K717" s="1" t="n"/>
      <c r="L717" s="1" t="n"/>
      <c r="M717" s="1" t="n"/>
      <c r="N717" s="1" t="n"/>
      <c r="O717" s="1" t="n"/>
      <c r="P717" s="1" t="n"/>
      <c r="Q717" s="1" t="n"/>
      <c r="R717" s="1" t="n"/>
      <c r="S717" s="1" t="n"/>
      <c r="T717" s="1" t="n"/>
      <c r="U717" s="1" t="n"/>
      <c r="V717" s="1" t="n"/>
      <c r="W717" s="1" t="n"/>
      <c r="X717" s="1" t="n"/>
      <c r="Y717" s="1" t="n"/>
      <c r="Z717" s="1" t="n"/>
    </row>
    <row r="718">
      <c r="A718" s="1" t="n"/>
      <c r="B718" s="1" t="n"/>
      <c r="C718" s="1" t="n"/>
      <c r="D718" s="1" t="n"/>
      <c r="E718" s="1" t="n"/>
      <c r="F718" s="1" t="n"/>
      <c r="G718" s="1" t="n"/>
      <c r="H718" s="1" t="n"/>
      <c r="I718" s="1" t="n"/>
      <c r="J718" s="1" t="n"/>
      <c r="K718" s="1" t="n"/>
      <c r="L718" s="1" t="n"/>
      <c r="M718" s="1" t="n"/>
      <c r="N718" s="1" t="n"/>
      <c r="O718" s="1" t="n"/>
      <c r="P718" s="1" t="n"/>
      <c r="Q718" s="1" t="n"/>
      <c r="R718" s="1" t="n"/>
      <c r="S718" s="1" t="n"/>
      <c r="T718" s="1" t="n"/>
      <c r="U718" s="1" t="n"/>
      <c r="V718" s="1" t="n"/>
      <c r="W718" s="1" t="n"/>
      <c r="X718" s="1" t="n"/>
      <c r="Y718" s="1" t="n"/>
      <c r="Z718" s="1" t="n"/>
    </row>
    <row r="719">
      <c r="A719" s="1" t="n"/>
      <c r="B719" s="1" t="n"/>
      <c r="C719" s="1" t="n"/>
      <c r="D719" s="1" t="n"/>
      <c r="E719" s="1" t="n"/>
      <c r="F719" s="1" t="n"/>
      <c r="G719" s="1" t="n"/>
      <c r="H719" s="1" t="n"/>
      <c r="I719" s="1" t="n"/>
      <c r="J719" s="1" t="n"/>
      <c r="K719" s="1" t="n"/>
      <c r="L719" s="1" t="n"/>
      <c r="M719" s="1" t="n"/>
      <c r="N719" s="1" t="n"/>
      <c r="O719" s="1" t="n"/>
      <c r="P719" s="1" t="n"/>
      <c r="Q719" s="1" t="n"/>
      <c r="R719" s="1" t="n"/>
      <c r="S719" s="1" t="n"/>
      <c r="T719" s="1" t="n"/>
      <c r="U719" s="1" t="n"/>
      <c r="V719" s="1" t="n"/>
      <c r="W719" s="1" t="n"/>
      <c r="X719" s="1" t="n"/>
      <c r="Y719" s="1" t="n"/>
      <c r="Z719" s="1" t="n"/>
    </row>
    <row r="720">
      <c r="A720" s="1" t="n"/>
      <c r="B720" s="1" t="n"/>
      <c r="C720" s="1" t="n"/>
      <c r="D720" s="1" t="n"/>
      <c r="E720" s="1" t="n"/>
      <c r="F720" s="1" t="n"/>
      <c r="G720" s="1" t="n"/>
      <c r="H720" s="1" t="n"/>
      <c r="I720" s="1" t="n"/>
      <c r="J720" s="1" t="n"/>
      <c r="K720" s="1" t="n"/>
      <c r="L720" s="1" t="n"/>
      <c r="M720" s="1" t="n"/>
      <c r="N720" s="1" t="n"/>
      <c r="O720" s="1" t="n"/>
      <c r="P720" s="1" t="n"/>
      <c r="Q720" s="1" t="n"/>
      <c r="R720" s="1" t="n"/>
      <c r="S720" s="1" t="n"/>
      <c r="T720" s="1" t="n"/>
      <c r="U720" s="1" t="n"/>
      <c r="V720" s="1" t="n"/>
      <c r="W720" s="1" t="n"/>
      <c r="X720" s="1" t="n"/>
      <c r="Y720" s="1" t="n"/>
      <c r="Z720" s="1" t="n"/>
    </row>
    <row r="721">
      <c r="A721" s="1" t="n"/>
      <c r="B721" s="1" t="n"/>
      <c r="C721" s="1" t="n"/>
      <c r="D721" s="1" t="n"/>
      <c r="E721" s="1" t="n"/>
      <c r="F721" s="1" t="n"/>
      <c r="G721" s="1" t="n"/>
      <c r="H721" s="1" t="n"/>
      <c r="I721" s="1" t="n"/>
      <c r="J721" s="1" t="n"/>
      <c r="K721" s="1" t="n"/>
      <c r="L721" s="1" t="n"/>
      <c r="M721" s="1" t="n"/>
      <c r="N721" s="1" t="n"/>
      <c r="O721" s="1" t="n"/>
      <c r="P721" s="1" t="n"/>
      <c r="Q721" s="1" t="n"/>
      <c r="R721" s="1" t="n"/>
      <c r="S721" s="1" t="n"/>
      <c r="T721" s="1" t="n"/>
      <c r="U721" s="1" t="n"/>
      <c r="V721" s="1" t="n"/>
      <c r="W721" s="1" t="n"/>
      <c r="X721" s="1" t="n"/>
      <c r="Y721" s="1" t="n"/>
      <c r="Z721" s="1" t="n"/>
    </row>
    <row r="722">
      <c r="A722" s="1" t="n"/>
      <c r="B722" s="1" t="n"/>
      <c r="C722" s="1" t="n"/>
      <c r="D722" s="1" t="n"/>
      <c r="E722" s="1" t="n"/>
      <c r="F722" s="1" t="n"/>
      <c r="G722" s="1" t="n"/>
      <c r="H722" s="1" t="n"/>
      <c r="I722" s="1" t="n"/>
      <c r="J722" s="1" t="n"/>
      <c r="K722" s="1" t="n"/>
      <c r="L722" s="1" t="n"/>
      <c r="M722" s="1" t="n"/>
      <c r="N722" s="1" t="n"/>
      <c r="O722" s="1" t="n"/>
      <c r="P722" s="1" t="n"/>
      <c r="Q722" s="1" t="n"/>
      <c r="R722" s="1" t="n"/>
      <c r="S722" s="1" t="n"/>
      <c r="T722" s="1" t="n"/>
      <c r="U722" s="1" t="n"/>
      <c r="V722" s="1" t="n"/>
      <c r="W722" s="1" t="n"/>
      <c r="X722" s="1" t="n"/>
      <c r="Y722" s="1" t="n"/>
      <c r="Z722" s="1" t="n"/>
    </row>
    <row r="723">
      <c r="A723" s="1" t="n"/>
      <c r="B723" s="1" t="n"/>
      <c r="C723" s="1" t="n"/>
      <c r="D723" s="1" t="n"/>
      <c r="E723" s="1" t="n"/>
      <c r="F723" s="1" t="n"/>
      <c r="G723" s="1" t="n"/>
      <c r="H723" s="1" t="n"/>
      <c r="I723" s="1" t="n"/>
      <c r="J723" s="1" t="n"/>
      <c r="K723" s="1" t="n"/>
      <c r="L723" s="1" t="n"/>
      <c r="M723" s="1" t="n"/>
      <c r="N723" s="1" t="n"/>
      <c r="O723" s="1" t="n"/>
      <c r="P723" s="1" t="n"/>
      <c r="Q723" s="1" t="n"/>
      <c r="R723" s="1" t="n"/>
      <c r="S723" s="1" t="n"/>
      <c r="T723" s="1" t="n"/>
      <c r="U723" s="1" t="n"/>
      <c r="V723" s="1" t="n"/>
      <c r="W723" s="1" t="n"/>
      <c r="X723" s="1" t="n"/>
      <c r="Y723" s="1" t="n"/>
      <c r="Z723" s="1" t="n"/>
    </row>
    <row r="724">
      <c r="A724" s="1" t="n"/>
      <c r="B724" s="1" t="n"/>
      <c r="C724" s="1" t="n"/>
      <c r="D724" s="1" t="n"/>
      <c r="E724" s="1" t="n"/>
      <c r="F724" s="1" t="n"/>
      <c r="G724" s="1" t="n"/>
      <c r="H724" s="1" t="n"/>
      <c r="I724" s="1" t="n"/>
      <c r="J724" s="1" t="n"/>
      <c r="K724" s="1" t="n"/>
      <c r="L724" s="1" t="n"/>
      <c r="M724" s="1" t="n"/>
      <c r="N724" s="1" t="n"/>
      <c r="O724" s="1" t="n"/>
      <c r="P724" s="1" t="n"/>
      <c r="Q724" s="1" t="n"/>
      <c r="R724" s="1" t="n"/>
      <c r="S724" s="1" t="n"/>
      <c r="T724" s="1" t="n"/>
      <c r="U724" s="1" t="n"/>
      <c r="V724" s="1" t="n"/>
      <c r="W724" s="1" t="n"/>
      <c r="X724" s="1" t="n"/>
      <c r="Y724" s="1" t="n"/>
      <c r="Z724" s="1" t="n"/>
    </row>
    <row r="725">
      <c r="A725" s="1" t="n"/>
      <c r="B725" s="1" t="n"/>
      <c r="C725" s="1" t="n"/>
      <c r="D725" s="1" t="n"/>
      <c r="E725" s="1" t="n"/>
      <c r="F725" s="1" t="n"/>
      <c r="G725" s="1" t="n"/>
      <c r="H725" s="1" t="n"/>
      <c r="I725" s="1" t="n"/>
      <c r="J725" s="1" t="n"/>
      <c r="K725" s="1" t="n"/>
      <c r="L725" s="1" t="n"/>
      <c r="M725" s="1" t="n"/>
      <c r="N725" s="1" t="n"/>
      <c r="O725" s="1" t="n"/>
      <c r="P725" s="1" t="n"/>
      <c r="Q725" s="1" t="n"/>
      <c r="R725" s="1" t="n"/>
      <c r="S725" s="1" t="n"/>
      <c r="T725" s="1" t="n"/>
      <c r="U725" s="1" t="n"/>
      <c r="V725" s="1" t="n"/>
      <c r="W725" s="1" t="n"/>
      <c r="X725" s="1" t="n"/>
      <c r="Y725" s="1" t="n"/>
      <c r="Z725" s="1" t="n"/>
    </row>
    <row r="726">
      <c r="A726" s="1" t="n"/>
      <c r="B726" s="1" t="n"/>
      <c r="C726" s="1" t="n"/>
      <c r="D726" s="1" t="n"/>
      <c r="E726" s="1" t="n"/>
      <c r="F726" s="1" t="n"/>
      <c r="G726" s="1" t="n"/>
      <c r="H726" s="1" t="n"/>
      <c r="I726" s="1" t="n"/>
      <c r="J726" s="1" t="n"/>
      <c r="K726" s="1" t="n"/>
      <c r="L726" s="1" t="n"/>
      <c r="M726" s="1" t="n"/>
      <c r="N726" s="1" t="n"/>
      <c r="O726" s="1" t="n"/>
      <c r="P726" s="1" t="n"/>
      <c r="Q726" s="1" t="n"/>
      <c r="R726" s="1" t="n"/>
      <c r="S726" s="1" t="n"/>
      <c r="T726" s="1" t="n"/>
      <c r="U726" s="1" t="n"/>
      <c r="V726" s="1" t="n"/>
      <c r="W726" s="1" t="n"/>
      <c r="X726" s="1" t="n"/>
      <c r="Y726" s="1" t="n"/>
      <c r="Z726" s="1" t="n"/>
    </row>
    <row r="727">
      <c r="A727" s="1" t="n"/>
      <c r="B727" s="1" t="n"/>
      <c r="C727" s="1" t="n"/>
      <c r="D727" s="1" t="n"/>
      <c r="E727" s="1" t="n"/>
      <c r="F727" s="1" t="n"/>
      <c r="G727" s="1" t="n"/>
      <c r="H727" s="1" t="n"/>
      <c r="I727" s="1" t="n"/>
      <c r="J727" s="1" t="n"/>
      <c r="K727" s="1" t="n"/>
      <c r="L727" s="1" t="n"/>
      <c r="M727" s="1" t="n"/>
      <c r="N727" s="1" t="n"/>
      <c r="O727" s="1" t="n"/>
      <c r="P727" s="1" t="n"/>
      <c r="Q727" s="1" t="n"/>
      <c r="R727" s="1" t="n"/>
      <c r="S727" s="1" t="n"/>
      <c r="T727" s="1" t="n"/>
      <c r="U727" s="1" t="n"/>
      <c r="V727" s="1" t="n"/>
      <c r="W727" s="1" t="n"/>
      <c r="X727" s="1" t="n"/>
      <c r="Y727" s="1" t="n"/>
      <c r="Z727" s="1" t="n"/>
    </row>
    <row r="728">
      <c r="A728" s="1" t="n"/>
      <c r="B728" s="1" t="n"/>
      <c r="C728" s="1" t="n"/>
      <c r="D728" s="1" t="n"/>
      <c r="E728" s="1" t="n"/>
      <c r="F728" s="1" t="n"/>
      <c r="G728" s="1" t="n"/>
      <c r="H728" s="1" t="n"/>
      <c r="I728" s="1" t="n"/>
      <c r="J728" s="1" t="n"/>
      <c r="K728" s="1" t="n"/>
      <c r="L728" s="1" t="n"/>
      <c r="M728" s="1" t="n"/>
      <c r="N728" s="1" t="n"/>
      <c r="O728" s="1" t="n"/>
      <c r="P728" s="1" t="n"/>
      <c r="Q728" s="1" t="n"/>
      <c r="R728" s="1" t="n"/>
      <c r="S728" s="1" t="n"/>
      <c r="T728" s="1" t="n"/>
      <c r="U728" s="1" t="n"/>
      <c r="V728" s="1" t="n"/>
      <c r="W728" s="1" t="n"/>
      <c r="X728" s="1" t="n"/>
      <c r="Y728" s="1" t="n"/>
      <c r="Z728" s="1" t="n"/>
    </row>
    <row r="729">
      <c r="A729" s="1" t="n"/>
      <c r="B729" s="1" t="n"/>
      <c r="C729" s="1" t="n"/>
      <c r="D729" s="1" t="n"/>
      <c r="E729" s="1" t="n"/>
      <c r="F729" s="1" t="n"/>
      <c r="G729" s="1" t="n"/>
      <c r="H729" s="1" t="n"/>
      <c r="I729" s="1" t="n"/>
      <c r="J729" s="1" t="n"/>
      <c r="K729" s="1" t="n"/>
      <c r="L729" s="1" t="n"/>
      <c r="M729" s="1" t="n"/>
      <c r="N729" s="1" t="n"/>
      <c r="O729" s="1" t="n"/>
      <c r="P729" s="1" t="n"/>
      <c r="Q729" s="1" t="n"/>
      <c r="R729" s="1" t="n"/>
      <c r="S729" s="1" t="n"/>
      <c r="T729" s="1" t="n"/>
      <c r="U729" s="1" t="n"/>
      <c r="V729" s="1" t="n"/>
      <c r="W729" s="1" t="n"/>
      <c r="X729" s="1" t="n"/>
      <c r="Y729" s="1" t="n"/>
      <c r="Z729" s="1" t="n"/>
    </row>
    <row r="730">
      <c r="A730" s="1" t="n"/>
      <c r="B730" s="1" t="n"/>
      <c r="C730" s="1" t="n"/>
      <c r="D730" s="1" t="n"/>
      <c r="E730" s="1" t="n"/>
      <c r="F730" s="1" t="n"/>
      <c r="G730" s="1" t="n"/>
      <c r="H730" s="1" t="n"/>
      <c r="I730" s="1" t="n"/>
      <c r="J730" s="1" t="n"/>
      <c r="K730" s="1" t="n"/>
      <c r="L730" s="1" t="n"/>
      <c r="M730" s="1" t="n"/>
      <c r="N730" s="1" t="n"/>
      <c r="O730" s="1" t="n"/>
      <c r="P730" s="1" t="n"/>
      <c r="Q730" s="1" t="n"/>
      <c r="R730" s="1" t="n"/>
      <c r="S730" s="1" t="n"/>
      <c r="T730" s="1" t="n"/>
      <c r="U730" s="1" t="n"/>
      <c r="V730" s="1" t="n"/>
      <c r="W730" s="1" t="n"/>
      <c r="X730" s="1" t="n"/>
      <c r="Y730" s="1" t="n"/>
      <c r="Z730" s="1" t="n"/>
    </row>
    <row r="731">
      <c r="A731" s="1" t="n"/>
      <c r="B731" s="1" t="n"/>
      <c r="C731" s="1" t="n"/>
      <c r="D731" s="1" t="n"/>
      <c r="E731" s="1" t="n"/>
      <c r="F731" s="1" t="n"/>
      <c r="G731" s="1" t="n"/>
      <c r="H731" s="1" t="n"/>
      <c r="I731" s="1" t="n"/>
      <c r="J731" s="1" t="n"/>
      <c r="K731" s="1" t="n"/>
      <c r="L731" s="1" t="n"/>
      <c r="M731" s="1" t="n"/>
      <c r="N731" s="1" t="n"/>
      <c r="O731" s="1" t="n"/>
      <c r="P731" s="1" t="n"/>
      <c r="Q731" s="1" t="n"/>
      <c r="R731" s="1" t="n"/>
      <c r="S731" s="1" t="n"/>
      <c r="T731" s="1" t="n"/>
      <c r="U731" s="1" t="n"/>
      <c r="V731" s="1" t="n"/>
      <c r="W731" s="1" t="n"/>
      <c r="X731" s="1" t="n"/>
      <c r="Y731" s="1" t="n"/>
      <c r="Z731" s="1" t="n"/>
    </row>
    <row r="732">
      <c r="A732" s="1" t="n"/>
      <c r="B732" s="1" t="n"/>
      <c r="C732" s="1" t="n"/>
      <c r="D732" s="1" t="n"/>
      <c r="E732" s="1" t="n"/>
      <c r="F732" s="1" t="n"/>
      <c r="G732" s="1" t="n"/>
      <c r="H732" s="1" t="n"/>
      <c r="I732" s="1" t="n"/>
      <c r="J732" s="1" t="n"/>
      <c r="K732" s="1" t="n"/>
      <c r="L732" s="1" t="n"/>
      <c r="M732" s="1" t="n"/>
      <c r="N732" s="1" t="n"/>
      <c r="O732" s="1" t="n"/>
      <c r="P732" s="1" t="n"/>
      <c r="Q732" s="1" t="n"/>
      <c r="R732" s="1" t="n"/>
      <c r="S732" s="1" t="n"/>
      <c r="T732" s="1" t="n"/>
      <c r="U732" s="1" t="n"/>
      <c r="V732" s="1" t="n"/>
      <c r="W732" s="1" t="n"/>
      <c r="X732" s="1" t="n"/>
      <c r="Y732" s="1" t="n"/>
      <c r="Z732" s="1" t="n"/>
    </row>
    <row r="733">
      <c r="A733" s="1" t="n"/>
      <c r="B733" s="1" t="n"/>
      <c r="C733" s="1" t="n"/>
      <c r="D733" s="1" t="n"/>
      <c r="E733" s="1" t="n"/>
      <c r="F733" s="1" t="n"/>
      <c r="G733" s="1" t="n"/>
      <c r="H733" s="1" t="n"/>
      <c r="I733" s="1" t="n"/>
      <c r="J733" s="1" t="n"/>
      <c r="K733" s="1" t="n"/>
      <c r="L733" s="1" t="n"/>
      <c r="M733" s="1" t="n"/>
      <c r="N733" s="1" t="n"/>
      <c r="O733" s="1" t="n"/>
      <c r="P733" s="1" t="n"/>
      <c r="Q733" s="1" t="n"/>
      <c r="R733" s="1" t="n"/>
      <c r="S733" s="1" t="n"/>
      <c r="T733" s="1" t="n"/>
      <c r="U733" s="1" t="n"/>
      <c r="V733" s="1" t="n"/>
      <c r="W733" s="1" t="n"/>
      <c r="X733" s="1" t="n"/>
      <c r="Y733" s="1" t="n"/>
      <c r="Z733" s="1" t="n"/>
    </row>
    <row r="734">
      <c r="A734" s="1" t="n"/>
      <c r="B734" s="1" t="n"/>
      <c r="C734" s="1" t="n"/>
      <c r="D734" s="1" t="n"/>
      <c r="E734" s="1" t="n"/>
      <c r="F734" s="1" t="n"/>
      <c r="G734" s="1" t="n"/>
      <c r="H734" s="1" t="n"/>
      <c r="I734" s="1" t="n"/>
      <c r="J734" s="1" t="n"/>
      <c r="K734" s="1" t="n"/>
      <c r="L734" s="1" t="n"/>
      <c r="M734" s="1" t="n"/>
      <c r="N734" s="1" t="n"/>
      <c r="O734" s="1" t="n"/>
      <c r="P734" s="1" t="n"/>
      <c r="Q734" s="1" t="n"/>
      <c r="R734" s="1" t="n"/>
      <c r="S734" s="1" t="n"/>
      <c r="T734" s="1" t="n"/>
      <c r="U734" s="1" t="n"/>
      <c r="V734" s="1" t="n"/>
      <c r="W734" s="1" t="n"/>
      <c r="X734" s="1" t="n"/>
      <c r="Y734" s="1" t="n"/>
      <c r="Z734" s="1" t="n"/>
    </row>
    <row r="735">
      <c r="A735" s="1" t="n"/>
      <c r="B735" s="1" t="n"/>
      <c r="C735" s="1" t="n"/>
      <c r="D735" s="1" t="n"/>
      <c r="E735" s="1" t="n"/>
      <c r="F735" s="1" t="n"/>
      <c r="G735" s="1" t="n"/>
      <c r="H735" s="1" t="n"/>
      <c r="I735" s="1" t="n"/>
      <c r="J735" s="1" t="n"/>
      <c r="K735" s="1" t="n"/>
      <c r="L735" s="1" t="n"/>
      <c r="M735" s="1" t="n"/>
      <c r="N735" s="1" t="n"/>
      <c r="O735" s="1" t="n"/>
      <c r="P735" s="1" t="n"/>
      <c r="Q735" s="1" t="n"/>
      <c r="R735" s="1" t="n"/>
      <c r="S735" s="1" t="n"/>
      <c r="T735" s="1" t="n"/>
      <c r="U735" s="1" t="n"/>
      <c r="V735" s="1" t="n"/>
      <c r="W735" s="1" t="n"/>
      <c r="X735" s="1" t="n"/>
      <c r="Y735" s="1" t="n"/>
      <c r="Z735" s="1" t="n"/>
    </row>
    <row r="736">
      <c r="A736" s="1" t="n"/>
      <c r="B736" s="1" t="n"/>
      <c r="C736" s="1" t="n"/>
      <c r="D736" s="1" t="n"/>
      <c r="E736" s="1" t="n"/>
      <c r="F736" s="1" t="n"/>
      <c r="G736" s="1" t="n"/>
      <c r="H736" s="1" t="n"/>
      <c r="I736" s="1" t="n"/>
      <c r="J736" s="1" t="n"/>
      <c r="K736" s="1" t="n"/>
      <c r="L736" s="1" t="n"/>
      <c r="M736" s="1" t="n"/>
      <c r="N736" s="1" t="n"/>
      <c r="O736" s="1" t="n"/>
      <c r="P736" s="1" t="n"/>
      <c r="Q736" s="1" t="n"/>
      <c r="R736" s="1" t="n"/>
      <c r="S736" s="1" t="n"/>
      <c r="T736" s="1" t="n"/>
      <c r="U736" s="1" t="n"/>
      <c r="V736" s="1" t="n"/>
      <c r="W736" s="1" t="n"/>
      <c r="X736" s="1" t="n"/>
      <c r="Y736" s="1" t="n"/>
      <c r="Z736" s="1" t="n"/>
    </row>
    <row r="737">
      <c r="A737" s="1" t="n"/>
      <c r="B737" s="1" t="n"/>
      <c r="C737" s="1" t="n"/>
      <c r="D737" s="1" t="n"/>
      <c r="E737" s="1" t="n"/>
      <c r="F737" s="1" t="n"/>
      <c r="G737" s="1" t="n"/>
      <c r="H737" s="1" t="n"/>
      <c r="I737" s="1" t="n"/>
      <c r="J737" s="1" t="n"/>
      <c r="K737" s="1" t="n"/>
      <c r="L737" s="1" t="n"/>
      <c r="M737" s="1" t="n"/>
      <c r="N737" s="1" t="n"/>
      <c r="O737" s="1" t="n"/>
      <c r="P737" s="1" t="n"/>
      <c r="Q737" s="1" t="n"/>
      <c r="R737" s="1" t="n"/>
      <c r="S737" s="1" t="n"/>
      <c r="T737" s="1" t="n"/>
      <c r="U737" s="1" t="n"/>
      <c r="V737" s="1" t="n"/>
      <c r="W737" s="1" t="n"/>
      <c r="X737" s="1" t="n"/>
      <c r="Y737" s="1" t="n"/>
      <c r="Z737" s="1" t="n"/>
    </row>
    <row r="738">
      <c r="A738" s="1" t="n"/>
      <c r="B738" s="1" t="n"/>
      <c r="C738" s="1" t="n"/>
      <c r="D738" s="1" t="n"/>
      <c r="E738" s="1" t="n"/>
      <c r="F738" s="1" t="n"/>
      <c r="G738" s="1" t="n"/>
      <c r="H738" s="1" t="n"/>
      <c r="I738" s="1" t="n"/>
      <c r="J738" s="1" t="n"/>
      <c r="K738" s="1" t="n"/>
      <c r="L738" s="1" t="n"/>
      <c r="M738" s="1" t="n"/>
      <c r="N738" s="1" t="n"/>
      <c r="O738" s="1" t="n"/>
      <c r="P738" s="1" t="n"/>
      <c r="Q738" s="1" t="n"/>
      <c r="R738" s="1" t="n"/>
      <c r="S738" s="1" t="n"/>
      <c r="T738" s="1" t="n"/>
      <c r="U738" s="1" t="n"/>
      <c r="V738" s="1" t="n"/>
      <c r="W738" s="1" t="n"/>
      <c r="X738" s="1" t="n"/>
      <c r="Y738" s="1" t="n"/>
      <c r="Z738" s="1" t="n"/>
    </row>
    <row r="739">
      <c r="A739" s="1" t="n"/>
      <c r="B739" s="1" t="n"/>
      <c r="C739" s="1" t="n"/>
      <c r="D739" s="1" t="n"/>
      <c r="E739" s="1" t="n"/>
      <c r="F739" s="1" t="n"/>
      <c r="G739" s="1" t="n"/>
      <c r="H739" s="1" t="n"/>
      <c r="I739" s="1" t="n"/>
      <c r="J739" s="1" t="n"/>
      <c r="K739" s="1" t="n"/>
      <c r="L739" s="1" t="n"/>
      <c r="M739" s="1" t="n"/>
      <c r="N739" s="1" t="n"/>
      <c r="O739" s="1" t="n"/>
      <c r="P739" s="1" t="n"/>
      <c r="Q739" s="1" t="n"/>
      <c r="R739" s="1" t="n"/>
      <c r="S739" s="1" t="n"/>
      <c r="T739" s="1" t="n"/>
      <c r="U739" s="1" t="n"/>
      <c r="V739" s="1" t="n"/>
      <c r="W739" s="1" t="n"/>
      <c r="X739" s="1" t="n"/>
      <c r="Y739" s="1" t="n"/>
      <c r="Z739" s="1" t="n"/>
    </row>
    <row r="740">
      <c r="A740" s="1" t="n"/>
      <c r="B740" s="1" t="n"/>
      <c r="C740" s="1" t="n"/>
      <c r="D740" s="1" t="n"/>
      <c r="E740" s="1" t="n"/>
      <c r="F740" s="1" t="n"/>
      <c r="G740" s="1" t="n"/>
      <c r="H740" s="1" t="n"/>
      <c r="I740" s="1" t="n"/>
      <c r="J740" s="1" t="n"/>
      <c r="K740" s="1" t="n"/>
      <c r="L740" s="1" t="n"/>
      <c r="M740" s="1" t="n"/>
      <c r="N740" s="1" t="n"/>
      <c r="O740" s="1" t="n"/>
      <c r="P740" s="1" t="n"/>
      <c r="Q740" s="1" t="n"/>
      <c r="R740" s="1" t="n"/>
      <c r="S740" s="1" t="n"/>
      <c r="T740" s="1" t="n"/>
      <c r="U740" s="1" t="n"/>
      <c r="V740" s="1" t="n"/>
      <c r="W740" s="1" t="n"/>
      <c r="X740" s="1" t="n"/>
      <c r="Y740" s="1" t="n"/>
      <c r="Z740" s="1" t="n"/>
    </row>
    <row r="741">
      <c r="A741" s="1" t="n"/>
      <c r="B741" s="1" t="n"/>
      <c r="C741" s="1" t="n"/>
      <c r="D741" s="1" t="n"/>
      <c r="E741" s="1" t="n"/>
      <c r="F741" s="1" t="n"/>
      <c r="G741" s="1" t="n"/>
      <c r="H741" s="1" t="n"/>
      <c r="I741" s="1" t="n"/>
      <c r="J741" s="1" t="n"/>
      <c r="K741" s="1" t="n"/>
      <c r="L741" s="1" t="n"/>
      <c r="M741" s="1" t="n"/>
      <c r="N741" s="1" t="n"/>
      <c r="O741" s="1" t="n"/>
      <c r="P741" s="1" t="n"/>
      <c r="Q741" s="1" t="n"/>
      <c r="R741" s="1" t="n"/>
      <c r="S741" s="1" t="n"/>
      <c r="T741" s="1" t="n"/>
      <c r="U741" s="1" t="n"/>
      <c r="V741" s="1" t="n"/>
      <c r="W741" s="1" t="n"/>
      <c r="X741" s="1" t="n"/>
      <c r="Y741" s="1" t="n"/>
      <c r="Z741" s="1" t="n"/>
    </row>
    <row r="742">
      <c r="A742" s="1" t="n"/>
      <c r="B742" s="1" t="n"/>
      <c r="C742" s="1" t="n"/>
      <c r="D742" s="1" t="n"/>
      <c r="E742" s="1" t="n"/>
      <c r="F742" s="1" t="n"/>
      <c r="G742" s="1" t="n"/>
      <c r="H742" s="1" t="n"/>
      <c r="I742" s="1" t="n"/>
      <c r="J742" s="1" t="n"/>
      <c r="K742" s="1" t="n"/>
      <c r="L742" s="1" t="n"/>
      <c r="M742" s="1" t="n"/>
      <c r="N742" s="1" t="n"/>
      <c r="O742" s="1" t="n"/>
      <c r="P742" s="1" t="n"/>
      <c r="Q742" s="1" t="n"/>
      <c r="R742" s="1" t="n"/>
      <c r="S742" s="1" t="n"/>
      <c r="T742" s="1" t="n"/>
      <c r="U742" s="1" t="n"/>
      <c r="V742" s="1" t="n"/>
      <c r="W742" s="1" t="n"/>
      <c r="X742" s="1" t="n"/>
      <c r="Y742" s="1" t="n"/>
      <c r="Z742" s="1" t="n"/>
    </row>
    <row r="743">
      <c r="A743" s="1" t="n"/>
      <c r="B743" s="1" t="n"/>
      <c r="C743" s="1" t="n"/>
      <c r="D743" s="1" t="n"/>
      <c r="E743" s="1" t="n"/>
      <c r="F743" s="1" t="n"/>
      <c r="G743" s="1" t="n"/>
      <c r="H743" s="1" t="n"/>
      <c r="I743" s="1" t="n"/>
      <c r="J743" s="1" t="n"/>
      <c r="K743" s="1" t="n"/>
      <c r="L743" s="1" t="n"/>
      <c r="M743" s="1" t="n"/>
      <c r="N743" s="1" t="n"/>
      <c r="O743" s="1" t="n"/>
      <c r="P743" s="1" t="n"/>
      <c r="Q743" s="1" t="n"/>
      <c r="R743" s="1" t="n"/>
      <c r="S743" s="1" t="n"/>
      <c r="T743" s="1" t="n"/>
      <c r="U743" s="1" t="n"/>
      <c r="V743" s="1" t="n"/>
      <c r="W743" s="1" t="n"/>
      <c r="X743" s="1" t="n"/>
      <c r="Y743" s="1" t="n"/>
      <c r="Z743" s="1" t="n"/>
    </row>
    <row r="744">
      <c r="A744" s="1" t="n"/>
      <c r="B744" s="1" t="n"/>
      <c r="C744" s="1" t="n"/>
      <c r="D744" s="1" t="n"/>
      <c r="E744" s="1" t="n"/>
      <c r="F744" s="1" t="n"/>
      <c r="G744" s="1" t="n"/>
      <c r="H744" s="1" t="n"/>
      <c r="I744" s="1" t="n"/>
      <c r="J744" s="1" t="n"/>
      <c r="K744" s="1" t="n"/>
      <c r="L744" s="1" t="n"/>
      <c r="M744" s="1" t="n"/>
      <c r="N744" s="1" t="n"/>
      <c r="O744" s="1" t="n"/>
      <c r="P744" s="1" t="n"/>
      <c r="Q744" s="1" t="n"/>
      <c r="R744" s="1" t="n"/>
      <c r="S744" s="1" t="n"/>
      <c r="T744" s="1" t="n"/>
      <c r="U744" s="1" t="n"/>
      <c r="V744" s="1" t="n"/>
      <c r="W744" s="1" t="n"/>
      <c r="X744" s="1" t="n"/>
      <c r="Y744" s="1" t="n"/>
      <c r="Z744" s="1" t="n"/>
    </row>
    <row r="745">
      <c r="A745" s="1" t="n"/>
      <c r="B745" s="1" t="n"/>
      <c r="C745" s="1" t="n"/>
      <c r="D745" s="1" t="n"/>
      <c r="E745" s="1" t="n"/>
      <c r="F745" s="1" t="n"/>
      <c r="G745" s="1" t="n"/>
      <c r="H745" s="1" t="n"/>
      <c r="I745" s="1" t="n"/>
      <c r="J745" s="1" t="n"/>
      <c r="K745" s="1" t="n"/>
      <c r="L745" s="1" t="n"/>
      <c r="M745" s="1" t="n"/>
      <c r="N745" s="1" t="n"/>
      <c r="O745" s="1" t="n"/>
      <c r="P745" s="1" t="n"/>
      <c r="Q745" s="1" t="n"/>
      <c r="R745" s="1" t="n"/>
      <c r="S745" s="1" t="n"/>
      <c r="T745" s="1" t="n"/>
      <c r="U745" s="1" t="n"/>
      <c r="V745" s="1" t="n"/>
      <c r="W745" s="1" t="n"/>
      <c r="X745" s="1" t="n"/>
      <c r="Y745" s="1" t="n"/>
      <c r="Z745" s="1" t="n"/>
    </row>
    <row r="746">
      <c r="A746" s="1" t="n"/>
      <c r="B746" s="1" t="n"/>
      <c r="C746" s="1" t="n"/>
      <c r="D746" s="1" t="n"/>
      <c r="E746" s="1" t="n"/>
      <c r="F746" s="1" t="n"/>
      <c r="G746" s="1" t="n"/>
      <c r="H746" s="1" t="n"/>
      <c r="I746" s="1" t="n"/>
      <c r="J746" s="1" t="n"/>
      <c r="K746" s="1" t="n"/>
      <c r="L746" s="1" t="n"/>
      <c r="M746" s="1" t="n"/>
      <c r="N746" s="1" t="n"/>
      <c r="O746" s="1" t="n"/>
      <c r="P746" s="1" t="n"/>
      <c r="Q746" s="1" t="n"/>
      <c r="R746" s="1" t="n"/>
      <c r="S746" s="1" t="n"/>
      <c r="T746" s="1" t="n"/>
      <c r="U746" s="1" t="n"/>
      <c r="V746" s="1" t="n"/>
      <c r="W746" s="1" t="n"/>
      <c r="X746" s="1" t="n"/>
      <c r="Y746" s="1" t="n"/>
      <c r="Z746" s="1" t="n"/>
    </row>
    <row r="747">
      <c r="A747" s="1" t="n"/>
      <c r="B747" s="1" t="n"/>
      <c r="C747" s="1" t="n"/>
      <c r="D747" s="1" t="n"/>
      <c r="E747" s="1" t="n"/>
      <c r="F747" s="1" t="n"/>
      <c r="G747" s="1" t="n"/>
      <c r="H747" s="1" t="n"/>
      <c r="I747" s="1" t="n"/>
      <c r="J747" s="1" t="n"/>
      <c r="K747" s="1" t="n"/>
      <c r="L747" s="1" t="n"/>
      <c r="M747" s="1" t="n"/>
      <c r="N747" s="1" t="n"/>
      <c r="O747" s="1" t="n"/>
      <c r="P747" s="1" t="n"/>
      <c r="Q747" s="1" t="n"/>
      <c r="R747" s="1" t="n"/>
      <c r="S747" s="1" t="n"/>
      <c r="T747" s="1" t="n"/>
      <c r="U747" s="1" t="n"/>
      <c r="V747" s="1" t="n"/>
      <c r="W747" s="1" t="n"/>
      <c r="X747" s="1" t="n"/>
      <c r="Y747" s="1" t="n"/>
      <c r="Z747" s="1" t="n"/>
    </row>
    <row r="748">
      <c r="A748" s="1" t="n"/>
      <c r="B748" s="1" t="n"/>
      <c r="C748" s="1" t="n"/>
      <c r="D748" s="1" t="n"/>
      <c r="E748" s="1" t="n"/>
      <c r="F748" s="1" t="n"/>
      <c r="G748" s="1" t="n"/>
      <c r="H748" s="1" t="n"/>
      <c r="I748" s="1" t="n"/>
      <c r="J748" s="1" t="n"/>
      <c r="K748" s="1" t="n"/>
      <c r="L748" s="1" t="n"/>
      <c r="M748" s="1" t="n"/>
      <c r="N748" s="1" t="n"/>
      <c r="O748" s="1" t="n"/>
      <c r="P748" s="1" t="n"/>
      <c r="Q748" s="1" t="n"/>
      <c r="R748" s="1" t="n"/>
      <c r="S748" s="1" t="n"/>
      <c r="T748" s="1" t="n"/>
      <c r="U748" s="1" t="n"/>
      <c r="V748" s="1" t="n"/>
      <c r="W748" s="1" t="n"/>
      <c r="X748" s="1" t="n"/>
      <c r="Y748" s="1" t="n"/>
      <c r="Z748" s="1" t="n"/>
    </row>
    <row r="749">
      <c r="A749" s="1" t="n"/>
      <c r="B749" s="1" t="n"/>
      <c r="C749" s="1" t="n"/>
      <c r="D749" s="1" t="n"/>
      <c r="E749" s="1" t="n"/>
      <c r="F749" s="1" t="n"/>
      <c r="G749" s="1" t="n"/>
      <c r="H749" s="1" t="n"/>
      <c r="I749" s="1" t="n"/>
      <c r="J749" s="1" t="n"/>
      <c r="K749" s="1" t="n"/>
      <c r="L749" s="1" t="n"/>
      <c r="M749" s="1" t="n"/>
      <c r="N749" s="1" t="n"/>
      <c r="O749" s="1" t="n"/>
      <c r="P749" s="1" t="n"/>
      <c r="Q749" s="1" t="n"/>
      <c r="R749" s="1" t="n"/>
      <c r="S749" s="1" t="n"/>
      <c r="T749" s="1" t="n"/>
      <c r="U749" s="1" t="n"/>
      <c r="V749" s="1" t="n"/>
      <c r="W749" s="1" t="n"/>
      <c r="X749" s="1" t="n"/>
      <c r="Y749" s="1" t="n"/>
      <c r="Z749" s="1" t="n"/>
    </row>
    <row r="750">
      <c r="A750" s="1" t="n"/>
      <c r="B750" s="1" t="n"/>
      <c r="C750" s="1" t="n"/>
      <c r="D750" s="1" t="n"/>
      <c r="E750" s="1" t="n"/>
      <c r="F750" s="1" t="n"/>
      <c r="G750" s="1" t="n"/>
      <c r="H750" s="1" t="n"/>
      <c r="I750" s="1" t="n"/>
      <c r="J750" s="1" t="n"/>
      <c r="K750" s="1" t="n"/>
      <c r="L750" s="1" t="n"/>
      <c r="M750" s="1" t="n"/>
      <c r="N750" s="1" t="n"/>
      <c r="O750" s="1" t="n"/>
      <c r="P750" s="1" t="n"/>
      <c r="Q750" s="1" t="n"/>
      <c r="R750" s="1" t="n"/>
      <c r="S750" s="1" t="n"/>
      <c r="T750" s="1" t="n"/>
      <c r="U750" s="1" t="n"/>
      <c r="V750" s="1" t="n"/>
      <c r="W750" s="1" t="n"/>
      <c r="X750" s="1" t="n"/>
      <c r="Y750" s="1" t="n"/>
      <c r="Z750" s="1" t="n"/>
    </row>
    <row r="751">
      <c r="A751" s="1" t="n"/>
      <c r="B751" s="1" t="n"/>
      <c r="C751" s="1" t="n"/>
      <c r="D751" s="1" t="n"/>
      <c r="E751" s="1" t="n"/>
      <c r="F751" s="1" t="n"/>
      <c r="G751" s="1" t="n"/>
      <c r="H751" s="1" t="n"/>
      <c r="I751" s="1" t="n"/>
      <c r="J751" s="1" t="n"/>
      <c r="K751" s="1" t="n"/>
      <c r="L751" s="1" t="n"/>
      <c r="M751" s="1" t="n"/>
      <c r="N751" s="1" t="n"/>
      <c r="O751" s="1" t="n"/>
      <c r="P751" s="1" t="n"/>
      <c r="Q751" s="1" t="n"/>
      <c r="R751" s="1" t="n"/>
      <c r="S751" s="1" t="n"/>
      <c r="T751" s="1" t="n"/>
      <c r="U751" s="1" t="n"/>
      <c r="V751" s="1" t="n"/>
      <c r="W751" s="1" t="n"/>
      <c r="X751" s="1" t="n"/>
      <c r="Y751" s="1" t="n"/>
      <c r="Z751" s="1" t="n"/>
    </row>
    <row r="752">
      <c r="A752" s="1" t="n"/>
      <c r="B752" s="1" t="n"/>
      <c r="C752" s="1" t="n"/>
      <c r="D752" s="1" t="n"/>
      <c r="E752" s="1" t="n"/>
      <c r="F752" s="1" t="n"/>
      <c r="G752" s="1" t="n"/>
      <c r="H752" s="1" t="n"/>
      <c r="I752" s="1" t="n"/>
      <c r="J752" s="1" t="n"/>
      <c r="K752" s="1" t="n"/>
      <c r="L752" s="1" t="n"/>
      <c r="M752" s="1" t="n"/>
      <c r="N752" s="1" t="n"/>
      <c r="O752" s="1" t="n"/>
      <c r="P752" s="1" t="n"/>
      <c r="Q752" s="1" t="n"/>
      <c r="R752" s="1" t="n"/>
      <c r="S752" s="1" t="n"/>
      <c r="T752" s="1" t="n"/>
      <c r="U752" s="1" t="n"/>
      <c r="V752" s="1" t="n"/>
      <c r="W752" s="1" t="n"/>
      <c r="X752" s="1" t="n"/>
      <c r="Y752" s="1" t="n"/>
      <c r="Z752" s="1" t="n"/>
    </row>
    <row r="753">
      <c r="A753" s="1" t="n"/>
      <c r="B753" s="1" t="n"/>
      <c r="C753" s="1" t="n"/>
      <c r="D753" s="1" t="n"/>
      <c r="E753" s="1" t="n"/>
      <c r="F753" s="1" t="n"/>
      <c r="G753" s="1" t="n"/>
      <c r="H753" s="1" t="n"/>
      <c r="I753" s="1" t="n"/>
      <c r="J753" s="1" t="n"/>
      <c r="K753" s="1" t="n"/>
      <c r="L753" s="1" t="n"/>
      <c r="M753" s="1" t="n"/>
      <c r="N753" s="1" t="n"/>
      <c r="O753" s="1" t="n"/>
      <c r="P753" s="1" t="n"/>
      <c r="Q753" s="1" t="n"/>
      <c r="R753" s="1" t="n"/>
      <c r="S753" s="1" t="n"/>
      <c r="T753" s="1" t="n"/>
      <c r="U753" s="1" t="n"/>
      <c r="V753" s="1" t="n"/>
      <c r="W753" s="1" t="n"/>
      <c r="X753" s="1" t="n"/>
      <c r="Y753" s="1" t="n"/>
      <c r="Z753" s="1" t="n"/>
    </row>
    <row r="754">
      <c r="A754" s="1" t="n"/>
      <c r="B754" s="1" t="n"/>
      <c r="C754" s="1" t="n"/>
      <c r="D754" s="1" t="n"/>
      <c r="E754" s="1" t="n"/>
      <c r="F754" s="1" t="n"/>
      <c r="G754" s="1" t="n"/>
      <c r="H754" s="1" t="n"/>
      <c r="I754" s="1" t="n"/>
      <c r="J754" s="1" t="n"/>
      <c r="K754" s="1" t="n"/>
      <c r="L754" s="1" t="n"/>
      <c r="M754" s="1" t="n"/>
      <c r="N754" s="1" t="n"/>
      <c r="O754" s="1" t="n"/>
      <c r="P754" s="1" t="n"/>
      <c r="Q754" s="1" t="n"/>
      <c r="R754" s="1" t="n"/>
      <c r="S754" s="1" t="n"/>
      <c r="T754" s="1" t="n"/>
      <c r="U754" s="1" t="n"/>
      <c r="V754" s="1" t="n"/>
      <c r="W754" s="1" t="n"/>
      <c r="X754" s="1" t="n"/>
      <c r="Y754" s="1" t="n"/>
      <c r="Z754" s="1" t="n"/>
    </row>
    <row r="755">
      <c r="A755" s="1" t="n"/>
      <c r="B755" s="1" t="n"/>
      <c r="C755" s="1" t="n"/>
      <c r="D755" s="1" t="n"/>
      <c r="E755" s="1" t="n"/>
      <c r="F755" s="1" t="n"/>
      <c r="G755" s="1" t="n"/>
      <c r="H755" s="1" t="n"/>
      <c r="I755" s="1" t="n"/>
      <c r="J755" s="1" t="n"/>
      <c r="K755" s="1" t="n"/>
      <c r="L755" s="1" t="n"/>
      <c r="M755" s="1" t="n"/>
      <c r="N755" s="1" t="n"/>
      <c r="O755" s="1" t="n"/>
      <c r="P755" s="1" t="n"/>
      <c r="Q755" s="1" t="n"/>
      <c r="R755" s="1" t="n"/>
      <c r="S755" s="1" t="n"/>
      <c r="T755" s="1" t="n"/>
      <c r="U755" s="1" t="n"/>
      <c r="V755" s="1" t="n"/>
      <c r="W755" s="1" t="n"/>
      <c r="X755" s="1" t="n"/>
      <c r="Y755" s="1" t="n"/>
      <c r="Z755" s="1" t="n"/>
    </row>
    <row r="756">
      <c r="A756" s="1" t="n"/>
      <c r="B756" s="1" t="n"/>
      <c r="C756" s="1" t="n"/>
      <c r="D756" s="1" t="n"/>
      <c r="E756" s="1" t="n"/>
      <c r="F756" s="1" t="n"/>
      <c r="G756" s="1" t="n"/>
      <c r="H756" s="1" t="n"/>
      <c r="I756" s="1" t="n"/>
      <c r="J756" s="1" t="n"/>
      <c r="K756" s="1" t="n"/>
      <c r="L756" s="1" t="n"/>
      <c r="M756" s="1" t="n"/>
      <c r="N756" s="1" t="n"/>
      <c r="O756" s="1" t="n"/>
      <c r="P756" s="1" t="n"/>
      <c r="Q756" s="1" t="n"/>
      <c r="R756" s="1" t="n"/>
      <c r="S756" s="1" t="n"/>
      <c r="T756" s="1" t="n"/>
      <c r="U756" s="1" t="n"/>
      <c r="V756" s="1" t="n"/>
      <c r="W756" s="1" t="n"/>
      <c r="X756" s="1" t="n"/>
      <c r="Y756" s="1" t="n"/>
      <c r="Z756" s="1" t="n"/>
    </row>
    <row r="757">
      <c r="A757" s="1" t="n"/>
      <c r="B757" s="1" t="n"/>
      <c r="C757" s="1" t="n"/>
      <c r="D757" s="1" t="n"/>
      <c r="E757" s="1" t="n"/>
      <c r="F757" s="1" t="n"/>
      <c r="G757" s="1" t="n"/>
      <c r="H757" s="1" t="n"/>
      <c r="I757" s="1" t="n"/>
      <c r="J757" s="1" t="n"/>
      <c r="K757" s="1" t="n"/>
      <c r="L757" s="1" t="n"/>
      <c r="M757" s="1" t="n"/>
      <c r="N757" s="1" t="n"/>
      <c r="O757" s="1" t="n"/>
      <c r="P757" s="1" t="n"/>
      <c r="Q757" s="1" t="n"/>
      <c r="R757" s="1" t="n"/>
      <c r="S757" s="1" t="n"/>
      <c r="T757" s="1" t="n"/>
      <c r="U757" s="1" t="n"/>
      <c r="V757" s="1" t="n"/>
      <c r="W757" s="1" t="n"/>
      <c r="X757" s="1" t="n"/>
      <c r="Y757" s="1" t="n"/>
      <c r="Z757" s="1" t="n"/>
    </row>
    <row r="758">
      <c r="A758" s="1" t="n"/>
      <c r="B758" s="1" t="n"/>
      <c r="C758" s="1" t="n"/>
      <c r="D758" s="1" t="n"/>
      <c r="E758" s="1" t="n"/>
      <c r="F758" s="1" t="n"/>
      <c r="G758" s="1" t="n"/>
      <c r="H758" s="1" t="n"/>
      <c r="I758" s="1" t="n"/>
      <c r="J758" s="1" t="n"/>
      <c r="K758" s="1" t="n"/>
      <c r="L758" s="1" t="n"/>
      <c r="M758" s="1" t="n"/>
      <c r="N758" s="1" t="n"/>
      <c r="O758" s="1" t="n"/>
      <c r="P758" s="1" t="n"/>
      <c r="Q758" s="1" t="n"/>
      <c r="R758" s="1" t="n"/>
      <c r="S758" s="1" t="n"/>
      <c r="T758" s="1" t="n"/>
      <c r="U758" s="1" t="n"/>
      <c r="V758" s="1" t="n"/>
      <c r="W758" s="1" t="n"/>
      <c r="X758" s="1" t="n"/>
      <c r="Y758" s="1" t="n"/>
      <c r="Z758" s="1" t="n"/>
    </row>
    <row r="759">
      <c r="A759" s="1" t="n"/>
      <c r="B759" s="1" t="n"/>
      <c r="C759" s="1" t="n"/>
      <c r="D759" s="1" t="n"/>
      <c r="E759" s="1" t="n"/>
      <c r="F759" s="1" t="n"/>
      <c r="G759" s="1" t="n"/>
      <c r="H759" s="1" t="n"/>
      <c r="I759" s="1" t="n"/>
      <c r="J759" s="1" t="n"/>
      <c r="K759" s="1" t="n"/>
      <c r="L759" s="1" t="n"/>
      <c r="M759" s="1" t="n"/>
      <c r="N759" s="1" t="n"/>
      <c r="O759" s="1" t="n"/>
      <c r="P759" s="1" t="n"/>
      <c r="Q759" s="1" t="n"/>
      <c r="R759" s="1" t="n"/>
      <c r="S759" s="1" t="n"/>
      <c r="T759" s="1" t="n"/>
      <c r="U759" s="1" t="n"/>
      <c r="V759" s="1" t="n"/>
      <c r="W759" s="1" t="n"/>
      <c r="X759" s="1" t="n"/>
      <c r="Y759" s="1" t="n"/>
      <c r="Z759" s="1" t="n"/>
    </row>
    <row r="760">
      <c r="A760" s="1" t="n"/>
      <c r="B760" s="1" t="n"/>
      <c r="C760" s="1" t="n"/>
      <c r="D760" s="1" t="n"/>
      <c r="E760" s="1" t="n"/>
      <c r="F760" s="1" t="n"/>
      <c r="G760" s="1" t="n"/>
      <c r="H760" s="1" t="n"/>
      <c r="I760" s="1" t="n"/>
      <c r="J760" s="1" t="n"/>
      <c r="K760" s="1" t="n"/>
      <c r="L760" s="1" t="n"/>
      <c r="M760" s="1" t="n"/>
      <c r="N760" s="1" t="n"/>
      <c r="O760" s="1" t="n"/>
      <c r="P760" s="1" t="n"/>
      <c r="Q760" s="1" t="n"/>
      <c r="R760" s="1" t="n"/>
      <c r="S760" s="1" t="n"/>
      <c r="T760" s="1" t="n"/>
      <c r="U760" s="1" t="n"/>
      <c r="V760" s="1" t="n"/>
      <c r="W760" s="1" t="n"/>
      <c r="X760" s="1" t="n"/>
      <c r="Y760" s="1" t="n"/>
      <c r="Z760" s="1" t="n"/>
    </row>
    <row r="761">
      <c r="A761" s="1" t="n"/>
      <c r="B761" s="1" t="n"/>
      <c r="C761" s="1" t="n"/>
      <c r="D761" s="1" t="n"/>
      <c r="E761" s="1" t="n"/>
      <c r="F761" s="1" t="n"/>
      <c r="G761" s="1" t="n"/>
      <c r="H761" s="1" t="n"/>
      <c r="I761" s="1" t="n"/>
      <c r="J761" s="1" t="n"/>
      <c r="K761" s="1" t="n"/>
      <c r="L761" s="1" t="n"/>
      <c r="M761" s="1" t="n"/>
      <c r="N761" s="1" t="n"/>
      <c r="O761" s="1" t="n"/>
      <c r="P761" s="1" t="n"/>
      <c r="Q761" s="1" t="n"/>
      <c r="R761" s="1" t="n"/>
      <c r="S761" s="1" t="n"/>
      <c r="T761" s="1" t="n"/>
      <c r="U761" s="1" t="n"/>
      <c r="V761" s="1" t="n"/>
      <c r="W761" s="1" t="n"/>
      <c r="X761" s="1" t="n"/>
      <c r="Y761" s="1" t="n"/>
      <c r="Z761" s="1" t="n"/>
    </row>
    <row r="762">
      <c r="A762" s="1" t="n"/>
      <c r="B762" s="1" t="n"/>
      <c r="C762" s="1" t="n"/>
      <c r="D762" s="1" t="n"/>
      <c r="E762" s="1" t="n"/>
      <c r="F762" s="1" t="n"/>
      <c r="G762" s="1" t="n"/>
      <c r="H762" s="1" t="n"/>
      <c r="I762" s="1" t="n"/>
      <c r="J762" s="1" t="n"/>
      <c r="K762" s="1" t="n"/>
      <c r="L762" s="1" t="n"/>
      <c r="M762" s="1" t="n"/>
      <c r="N762" s="1" t="n"/>
      <c r="O762" s="1" t="n"/>
      <c r="P762" s="1" t="n"/>
      <c r="Q762" s="1" t="n"/>
      <c r="R762" s="1" t="n"/>
      <c r="S762" s="1" t="n"/>
      <c r="T762" s="1" t="n"/>
      <c r="U762" s="1" t="n"/>
      <c r="V762" s="1" t="n"/>
      <c r="W762" s="1" t="n"/>
      <c r="X762" s="1" t="n"/>
      <c r="Y762" s="1" t="n"/>
      <c r="Z762" s="1" t="n"/>
    </row>
    <row r="763">
      <c r="A763" s="1" t="n"/>
      <c r="B763" s="1" t="n"/>
      <c r="C763" s="1" t="n"/>
      <c r="D763" s="1" t="n"/>
      <c r="E763" s="1" t="n"/>
      <c r="F763" s="1" t="n"/>
      <c r="G763" s="1" t="n"/>
      <c r="H763" s="1" t="n"/>
      <c r="I763" s="1" t="n"/>
      <c r="J763" s="1" t="n"/>
      <c r="K763" s="1" t="n"/>
      <c r="L763" s="1" t="n"/>
      <c r="M763" s="1" t="n"/>
      <c r="N763" s="1" t="n"/>
      <c r="O763" s="1" t="n"/>
      <c r="P763" s="1" t="n"/>
      <c r="Q763" s="1" t="n"/>
      <c r="R763" s="1" t="n"/>
      <c r="S763" s="1" t="n"/>
      <c r="T763" s="1" t="n"/>
      <c r="U763" s="1" t="n"/>
      <c r="V763" s="1" t="n"/>
      <c r="W763" s="1" t="n"/>
      <c r="X763" s="1" t="n"/>
      <c r="Y763" s="1" t="n"/>
      <c r="Z763" s="1" t="n"/>
    </row>
    <row r="764">
      <c r="A764" s="1" t="n"/>
      <c r="B764" s="1" t="n"/>
      <c r="C764" s="1" t="n"/>
      <c r="D764" s="1" t="n"/>
      <c r="E764" s="1" t="n"/>
      <c r="F764" s="1" t="n"/>
      <c r="G764" s="1" t="n"/>
      <c r="H764" s="1" t="n"/>
      <c r="I764" s="1" t="n"/>
      <c r="J764" s="1" t="n"/>
      <c r="K764" s="1" t="n"/>
      <c r="L764" s="1" t="n"/>
      <c r="M764" s="1" t="n"/>
      <c r="N764" s="1" t="n"/>
      <c r="O764" s="1" t="n"/>
      <c r="P764" s="1" t="n"/>
      <c r="Q764" s="1" t="n"/>
      <c r="R764" s="1" t="n"/>
      <c r="S764" s="1" t="n"/>
      <c r="T764" s="1" t="n"/>
      <c r="U764" s="1" t="n"/>
      <c r="V764" s="1" t="n"/>
      <c r="W764" s="1" t="n"/>
      <c r="X764" s="1" t="n"/>
      <c r="Y764" s="1" t="n"/>
      <c r="Z764" s="1" t="n"/>
    </row>
    <row r="765">
      <c r="A765" s="1" t="n"/>
      <c r="B765" s="1" t="n"/>
      <c r="C765" s="1" t="n"/>
      <c r="D765" s="1" t="n"/>
      <c r="E765" s="1" t="n"/>
      <c r="F765" s="1" t="n"/>
      <c r="G765" s="1" t="n"/>
      <c r="H765" s="1" t="n"/>
      <c r="I765" s="1" t="n"/>
      <c r="J765" s="1" t="n"/>
      <c r="K765" s="1" t="n"/>
      <c r="L765" s="1" t="n"/>
      <c r="M765" s="1" t="n"/>
      <c r="N765" s="1" t="n"/>
      <c r="O765" s="1" t="n"/>
      <c r="P765" s="1" t="n"/>
      <c r="Q765" s="1" t="n"/>
      <c r="R765" s="1" t="n"/>
      <c r="S765" s="1" t="n"/>
      <c r="T765" s="1" t="n"/>
      <c r="U765" s="1" t="n"/>
      <c r="V765" s="1" t="n"/>
      <c r="W765" s="1" t="n"/>
      <c r="X765" s="1" t="n"/>
      <c r="Y765" s="1" t="n"/>
      <c r="Z765" s="1" t="n"/>
    </row>
    <row r="766">
      <c r="A766" s="1" t="n"/>
      <c r="B766" s="1" t="n"/>
      <c r="C766" s="1" t="n"/>
      <c r="D766" s="1" t="n"/>
      <c r="E766" s="1" t="n"/>
      <c r="F766" s="1" t="n"/>
      <c r="G766" s="1" t="n"/>
      <c r="H766" s="1" t="n"/>
      <c r="I766" s="1" t="n"/>
      <c r="J766" s="1" t="n"/>
      <c r="K766" s="1" t="n"/>
      <c r="L766" s="1" t="n"/>
      <c r="M766" s="1" t="n"/>
      <c r="N766" s="1" t="n"/>
      <c r="O766" s="1" t="n"/>
      <c r="P766" s="1" t="n"/>
      <c r="Q766" s="1" t="n"/>
      <c r="R766" s="1" t="n"/>
      <c r="S766" s="1" t="n"/>
      <c r="T766" s="1" t="n"/>
      <c r="U766" s="1" t="n"/>
      <c r="V766" s="1" t="n"/>
      <c r="W766" s="1" t="n"/>
      <c r="X766" s="1" t="n"/>
      <c r="Y766" s="1" t="n"/>
      <c r="Z766" s="1" t="n"/>
    </row>
    <row r="767">
      <c r="A767" s="1" t="n"/>
      <c r="B767" s="1" t="n"/>
      <c r="C767" s="1" t="n"/>
      <c r="D767" s="1" t="n"/>
      <c r="E767" s="1" t="n"/>
      <c r="F767" s="1" t="n"/>
      <c r="G767" s="1" t="n"/>
      <c r="H767" s="1" t="n"/>
      <c r="I767" s="1" t="n"/>
      <c r="J767" s="1" t="n"/>
      <c r="K767" s="1" t="n"/>
      <c r="L767" s="1" t="n"/>
      <c r="M767" s="1" t="n"/>
      <c r="N767" s="1" t="n"/>
      <c r="O767" s="1" t="n"/>
      <c r="P767" s="1" t="n"/>
      <c r="Q767" s="1" t="n"/>
      <c r="R767" s="1" t="n"/>
      <c r="S767" s="1" t="n"/>
      <c r="T767" s="1" t="n"/>
      <c r="U767" s="1" t="n"/>
      <c r="V767" s="1" t="n"/>
      <c r="W767" s="1" t="n"/>
      <c r="X767" s="1" t="n"/>
      <c r="Y767" s="1" t="n"/>
      <c r="Z767" s="1" t="n"/>
    </row>
    <row r="768">
      <c r="A768" s="1" t="n"/>
      <c r="B768" s="1" t="n"/>
      <c r="C768" s="1" t="n"/>
      <c r="D768" s="1" t="n"/>
      <c r="E768" s="1" t="n"/>
      <c r="F768" s="1" t="n"/>
      <c r="G768" s="1" t="n"/>
      <c r="H768" s="1" t="n"/>
      <c r="I768" s="1" t="n"/>
      <c r="J768" s="1" t="n"/>
      <c r="K768" s="1" t="n"/>
      <c r="L768" s="1" t="n"/>
      <c r="M768" s="1" t="n"/>
      <c r="N768" s="1" t="n"/>
      <c r="O768" s="1" t="n"/>
      <c r="P768" s="1" t="n"/>
      <c r="Q768" s="1" t="n"/>
      <c r="R768" s="1" t="n"/>
      <c r="S768" s="1" t="n"/>
      <c r="T768" s="1" t="n"/>
      <c r="U768" s="1" t="n"/>
      <c r="V768" s="1" t="n"/>
      <c r="W768" s="1" t="n"/>
      <c r="X768" s="1" t="n"/>
      <c r="Y768" s="1" t="n"/>
      <c r="Z768" s="1" t="n"/>
    </row>
    <row r="769">
      <c r="A769" s="1" t="n"/>
      <c r="B769" s="1" t="n"/>
      <c r="C769" s="1" t="n"/>
      <c r="D769" s="1" t="n"/>
      <c r="E769" s="1" t="n"/>
      <c r="F769" s="1" t="n"/>
      <c r="G769" s="1" t="n"/>
      <c r="H769" s="1" t="n"/>
      <c r="I769" s="1" t="n"/>
      <c r="J769" s="1" t="n"/>
      <c r="K769" s="1" t="n"/>
      <c r="L769" s="1" t="n"/>
      <c r="M769" s="1" t="n"/>
      <c r="N769" s="1" t="n"/>
      <c r="O769" s="1" t="n"/>
      <c r="P769" s="1" t="n"/>
      <c r="Q769" s="1" t="n"/>
      <c r="R769" s="1" t="n"/>
      <c r="S769" s="1" t="n"/>
      <c r="T769" s="1" t="n"/>
      <c r="U769" s="1" t="n"/>
      <c r="V769" s="1" t="n"/>
      <c r="W769" s="1" t="n"/>
      <c r="X769" s="1" t="n"/>
      <c r="Y769" s="1" t="n"/>
      <c r="Z769" s="1" t="n"/>
    </row>
    <row r="770">
      <c r="A770" s="1" t="n"/>
      <c r="B770" s="1" t="n"/>
      <c r="C770" s="1" t="n"/>
      <c r="D770" s="1" t="n"/>
      <c r="E770" s="1" t="n"/>
      <c r="F770" s="1" t="n"/>
      <c r="G770" s="1" t="n"/>
      <c r="H770" s="1" t="n"/>
      <c r="I770" s="1" t="n"/>
      <c r="J770" s="1" t="n"/>
      <c r="K770" s="1" t="n"/>
      <c r="L770" s="1" t="n"/>
      <c r="M770" s="1" t="n"/>
      <c r="N770" s="1" t="n"/>
      <c r="O770" s="1" t="n"/>
      <c r="P770" s="1" t="n"/>
      <c r="Q770" s="1" t="n"/>
      <c r="R770" s="1" t="n"/>
      <c r="S770" s="1" t="n"/>
      <c r="T770" s="1" t="n"/>
      <c r="U770" s="1" t="n"/>
      <c r="V770" s="1" t="n"/>
      <c r="W770" s="1" t="n"/>
      <c r="X770" s="1" t="n"/>
      <c r="Y770" s="1" t="n"/>
      <c r="Z770" s="1" t="n"/>
    </row>
    <row r="771">
      <c r="A771" s="1" t="n"/>
      <c r="B771" s="1" t="n"/>
      <c r="C771" s="1" t="n"/>
      <c r="D771" s="1" t="n"/>
      <c r="E771" s="1" t="n"/>
      <c r="F771" s="1" t="n"/>
      <c r="G771" s="1" t="n"/>
      <c r="H771" s="1" t="n"/>
      <c r="I771" s="1" t="n"/>
      <c r="J771" s="1" t="n"/>
      <c r="K771" s="1" t="n"/>
      <c r="L771" s="1" t="n"/>
      <c r="M771" s="1" t="n"/>
      <c r="N771" s="1" t="n"/>
      <c r="O771" s="1" t="n"/>
      <c r="P771" s="1" t="n"/>
      <c r="Q771" s="1" t="n"/>
      <c r="R771" s="1" t="n"/>
      <c r="S771" s="1" t="n"/>
      <c r="T771" s="1" t="n"/>
      <c r="U771" s="1" t="n"/>
      <c r="V771" s="1" t="n"/>
      <c r="W771" s="1" t="n"/>
      <c r="X771" s="1" t="n"/>
      <c r="Y771" s="1" t="n"/>
      <c r="Z771" s="1" t="n"/>
    </row>
    <row r="772">
      <c r="A772" s="1" t="n"/>
      <c r="B772" s="1" t="n"/>
      <c r="C772" s="1" t="n"/>
      <c r="D772" s="1" t="n"/>
      <c r="E772" s="1" t="n"/>
      <c r="F772" s="1" t="n"/>
      <c r="G772" s="1" t="n"/>
      <c r="H772" s="1" t="n"/>
      <c r="I772" s="1" t="n"/>
      <c r="J772" s="1" t="n"/>
      <c r="K772" s="1" t="n"/>
      <c r="L772" s="1" t="n"/>
      <c r="M772" s="1" t="n"/>
      <c r="N772" s="1" t="n"/>
      <c r="O772" s="1" t="n"/>
      <c r="P772" s="1" t="n"/>
      <c r="Q772" s="1" t="n"/>
      <c r="R772" s="1" t="n"/>
      <c r="S772" s="1" t="n"/>
      <c r="T772" s="1" t="n"/>
      <c r="U772" s="1" t="n"/>
      <c r="V772" s="1" t="n"/>
      <c r="W772" s="1" t="n"/>
      <c r="X772" s="1" t="n"/>
      <c r="Y772" s="1" t="n"/>
      <c r="Z772" s="1" t="n"/>
    </row>
    <row r="773">
      <c r="A773" s="1" t="n"/>
      <c r="B773" s="1" t="n"/>
      <c r="C773" s="1" t="n"/>
      <c r="D773" s="1" t="n"/>
      <c r="E773" s="1" t="n"/>
      <c r="F773" s="1" t="n"/>
      <c r="G773" s="1" t="n"/>
      <c r="H773" s="1" t="n"/>
      <c r="I773" s="1" t="n"/>
      <c r="J773" s="1" t="n"/>
      <c r="K773" s="1" t="n"/>
      <c r="L773" s="1" t="n"/>
      <c r="M773" s="1" t="n"/>
      <c r="N773" s="1" t="n"/>
      <c r="O773" s="1" t="n"/>
      <c r="P773" s="1" t="n"/>
      <c r="Q773" s="1" t="n"/>
      <c r="R773" s="1" t="n"/>
      <c r="S773" s="1" t="n"/>
      <c r="T773" s="1" t="n"/>
      <c r="U773" s="1" t="n"/>
      <c r="V773" s="1" t="n"/>
      <c r="W773" s="1" t="n"/>
      <c r="X773" s="1" t="n"/>
      <c r="Y773" s="1" t="n"/>
      <c r="Z773" s="1" t="n"/>
    </row>
    <row r="774">
      <c r="A774" s="1" t="n"/>
      <c r="B774" s="1" t="n"/>
      <c r="C774" s="1" t="n"/>
      <c r="D774" s="1" t="n"/>
      <c r="E774" s="1" t="n"/>
      <c r="F774" s="1" t="n"/>
      <c r="G774" s="1" t="n"/>
      <c r="H774" s="1" t="n"/>
      <c r="I774" s="1" t="n"/>
      <c r="J774" s="1" t="n"/>
      <c r="K774" s="1" t="n"/>
      <c r="L774" s="1" t="n"/>
      <c r="M774" s="1" t="n"/>
      <c r="N774" s="1" t="n"/>
      <c r="O774" s="1" t="n"/>
      <c r="P774" s="1" t="n"/>
      <c r="Q774" s="1" t="n"/>
      <c r="R774" s="1" t="n"/>
      <c r="S774" s="1" t="n"/>
      <c r="T774" s="1" t="n"/>
      <c r="U774" s="1" t="n"/>
      <c r="V774" s="1" t="n"/>
      <c r="W774" s="1" t="n"/>
      <c r="X774" s="1" t="n"/>
      <c r="Y774" s="1" t="n"/>
      <c r="Z774" s="1" t="n"/>
    </row>
    <row r="775">
      <c r="A775" s="1" t="n"/>
      <c r="B775" s="1" t="n"/>
      <c r="C775" s="1" t="n"/>
      <c r="D775" s="1" t="n"/>
      <c r="E775" s="1" t="n"/>
      <c r="F775" s="1" t="n"/>
      <c r="G775" s="1" t="n"/>
      <c r="H775" s="1" t="n"/>
      <c r="I775" s="1" t="n"/>
      <c r="J775" s="1" t="n"/>
      <c r="K775" s="1" t="n"/>
      <c r="L775" s="1" t="n"/>
      <c r="M775" s="1" t="n"/>
      <c r="N775" s="1" t="n"/>
      <c r="O775" s="1" t="n"/>
      <c r="P775" s="1" t="n"/>
      <c r="Q775" s="1" t="n"/>
      <c r="R775" s="1" t="n"/>
      <c r="S775" s="1" t="n"/>
      <c r="T775" s="1" t="n"/>
      <c r="U775" s="1" t="n"/>
      <c r="V775" s="1" t="n"/>
      <c r="W775" s="1" t="n"/>
      <c r="X775" s="1" t="n"/>
      <c r="Y775" s="1" t="n"/>
      <c r="Z775" s="1" t="n"/>
    </row>
    <row r="776">
      <c r="A776" s="1" t="n"/>
      <c r="B776" s="1" t="n"/>
      <c r="C776" s="1" t="n"/>
      <c r="D776" s="1" t="n"/>
      <c r="E776" s="1" t="n"/>
      <c r="F776" s="1" t="n"/>
      <c r="G776" s="1" t="n"/>
      <c r="H776" s="1" t="n"/>
      <c r="I776" s="1" t="n"/>
      <c r="J776" s="1" t="n"/>
      <c r="K776" s="1" t="n"/>
      <c r="L776" s="1" t="n"/>
      <c r="M776" s="1" t="n"/>
      <c r="N776" s="1" t="n"/>
      <c r="O776" s="1" t="n"/>
      <c r="P776" s="1" t="n"/>
      <c r="Q776" s="1" t="n"/>
      <c r="R776" s="1" t="n"/>
      <c r="S776" s="1" t="n"/>
      <c r="T776" s="1" t="n"/>
      <c r="U776" s="1" t="n"/>
      <c r="V776" s="1" t="n"/>
      <c r="W776" s="1" t="n"/>
      <c r="X776" s="1" t="n"/>
      <c r="Y776" s="1" t="n"/>
      <c r="Z776" s="1" t="n"/>
    </row>
    <row r="777">
      <c r="A777" s="1" t="n"/>
      <c r="B777" s="1" t="n"/>
      <c r="C777" s="1" t="n"/>
      <c r="D777" s="1" t="n"/>
      <c r="E777" s="1" t="n"/>
      <c r="F777" s="1" t="n"/>
      <c r="G777" s="1" t="n"/>
      <c r="H777" s="1" t="n"/>
      <c r="I777" s="1" t="n"/>
      <c r="J777" s="1" t="n"/>
      <c r="K777" s="1" t="n"/>
      <c r="L777" s="1" t="n"/>
      <c r="M777" s="1" t="n"/>
      <c r="N777" s="1" t="n"/>
      <c r="O777" s="1" t="n"/>
      <c r="P777" s="1" t="n"/>
      <c r="Q777" s="1" t="n"/>
      <c r="R777" s="1" t="n"/>
      <c r="S777" s="1" t="n"/>
      <c r="T777" s="1" t="n"/>
      <c r="U777" s="1" t="n"/>
      <c r="V777" s="1" t="n"/>
      <c r="W777" s="1" t="n"/>
      <c r="X777" s="1" t="n"/>
      <c r="Y777" s="1" t="n"/>
      <c r="Z777" s="1" t="n"/>
    </row>
    <row r="778">
      <c r="A778" s="1" t="n"/>
      <c r="B778" s="1" t="n"/>
      <c r="C778" s="1" t="n"/>
      <c r="D778" s="1" t="n"/>
      <c r="E778" s="1" t="n"/>
      <c r="F778" s="1" t="n"/>
      <c r="G778" s="1" t="n"/>
      <c r="H778" s="1" t="n"/>
      <c r="I778" s="1" t="n"/>
      <c r="J778" s="1" t="n"/>
      <c r="K778" s="1" t="n"/>
      <c r="L778" s="1" t="n"/>
      <c r="M778" s="1" t="n"/>
      <c r="N778" s="1" t="n"/>
      <c r="O778" s="1" t="n"/>
      <c r="P778" s="1" t="n"/>
      <c r="Q778" s="1" t="n"/>
      <c r="R778" s="1" t="n"/>
      <c r="S778" s="1" t="n"/>
      <c r="T778" s="1" t="n"/>
      <c r="U778" s="1" t="n"/>
      <c r="V778" s="1" t="n"/>
      <c r="W778" s="1" t="n"/>
      <c r="X778" s="1" t="n"/>
      <c r="Y778" s="1" t="n"/>
      <c r="Z778" s="1" t="n"/>
    </row>
    <row r="779">
      <c r="A779" s="1" t="n"/>
      <c r="B779" s="1" t="n"/>
      <c r="C779" s="1" t="n"/>
      <c r="D779" s="1" t="n"/>
      <c r="E779" s="1" t="n"/>
      <c r="F779" s="1" t="n"/>
      <c r="G779" s="1" t="n"/>
      <c r="H779" s="1" t="n"/>
      <c r="I779" s="1" t="n"/>
      <c r="J779" s="1" t="n"/>
      <c r="K779" s="1" t="n"/>
      <c r="L779" s="1" t="n"/>
      <c r="M779" s="1" t="n"/>
      <c r="N779" s="1" t="n"/>
      <c r="O779" s="1" t="n"/>
      <c r="P779" s="1" t="n"/>
      <c r="Q779" s="1" t="n"/>
      <c r="R779" s="1" t="n"/>
      <c r="S779" s="1" t="n"/>
      <c r="T779" s="1" t="n"/>
      <c r="U779" s="1" t="n"/>
      <c r="V779" s="1" t="n"/>
      <c r="W779" s="1" t="n"/>
      <c r="X779" s="1" t="n"/>
      <c r="Y779" s="1" t="n"/>
      <c r="Z779" s="1" t="n"/>
    </row>
    <row r="780">
      <c r="A780" s="1" t="n"/>
      <c r="B780" s="1" t="n"/>
      <c r="C780" s="1" t="n"/>
      <c r="D780" s="1" t="n"/>
      <c r="E780" s="1" t="n"/>
      <c r="F780" s="1" t="n"/>
      <c r="G780" s="1" t="n"/>
      <c r="H780" s="1" t="n"/>
      <c r="I780" s="1" t="n"/>
      <c r="J780" s="1" t="n"/>
      <c r="K780" s="1" t="n"/>
      <c r="L780" s="1" t="n"/>
      <c r="M780" s="1" t="n"/>
      <c r="N780" s="1" t="n"/>
      <c r="O780" s="1" t="n"/>
      <c r="P780" s="1" t="n"/>
      <c r="Q780" s="1" t="n"/>
      <c r="R780" s="1" t="n"/>
      <c r="S780" s="1" t="n"/>
      <c r="T780" s="1" t="n"/>
      <c r="U780" s="1" t="n"/>
      <c r="V780" s="1" t="n"/>
      <c r="W780" s="1" t="n"/>
      <c r="X780" s="1" t="n"/>
      <c r="Y780" s="1" t="n"/>
      <c r="Z780" s="1" t="n"/>
    </row>
    <row r="781">
      <c r="A781" s="1" t="n"/>
      <c r="B781" s="1" t="n"/>
      <c r="C781" s="1" t="n"/>
      <c r="D781" s="1" t="n"/>
      <c r="E781" s="1" t="n"/>
      <c r="F781" s="1" t="n"/>
      <c r="G781" s="1" t="n"/>
      <c r="H781" s="1" t="n"/>
      <c r="I781" s="1" t="n"/>
      <c r="J781" s="1" t="n"/>
      <c r="K781" s="1" t="n"/>
      <c r="L781" s="1" t="n"/>
      <c r="M781" s="1" t="n"/>
      <c r="N781" s="1" t="n"/>
      <c r="O781" s="1" t="n"/>
      <c r="P781" s="1" t="n"/>
      <c r="Q781" s="1" t="n"/>
      <c r="R781" s="1" t="n"/>
      <c r="S781" s="1" t="n"/>
      <c r="T781" s="1" t="n"/>
      <c r="U781" s="1" t="n"/>
      <c r="V781" s="1" t="n"/>
      <c r="W781" s="1" t="n"/>
      <c r="X781" s="1" t="n"/>
      <c r="Y781" s="1" t="n"/>
      <c r="Z781" s="1" t="n"/>
    </row>
    <row r="782">
      <c r="A782" s="1" t="n"/>
      <c r="B782" s="1" t="n"/>
      <c r="C782" s="1" t="n"/>
      <c r="D782" s="1" t="n"/>
      <c r="E782" s="1" t="n"/>
      <c r="F782" s="1" t="n"/>
      <c r="G782" s="1" t="n"/>
      <c r="H782" s="1" t="n"/>
      <c r="I782" s="1" t="n"/>
      <c r="J782" s="1" t="n"/>
      <c r="K782" s="1" t="n"/>
      <c r="L782" s="1" t="n"/>
      <c r="M782" s="1" t="n"/>
      <c r="N782" s="1" t="n"/>
      <c r="O782" s="1" t="n"/>
      <c r="P782" s="1" t="n"/>
      <c r="Q782" s="1" t="n"/>
      <c r="R782" s="1" t="n"/>
      <c r="S782" s="1" t="n"/>
      <c r="T782" s="1" t="n"/>
      <c r="U782" s="1" t="n"/>
      <c r="V782" s="1" t="n"/>
      <c r="W782" s="1" t="n"/>
      <c r="X782" s="1" t="n"/>
      <c r="Y782" s="1" t="n"/>
      <c r="Z782" s="1" t="n"/>
    </row>
    <row r="783">
      <c r="A783" s="1" t="n"/>
      <c r="B783" s="1" t="n"/>
      <c r="C783" s="1" t="n"/>
      <c r="D783" s="1" t="n"/>
      <c r="E783" s="1" t="n"/>
      <c r="F783" s="1" t="n"/>
      <c r="G783" s="1" t="n"/>
      <c r="H783" s="1" t="n"/>
      <c r="I783" s="1" t="n"/>
      <c r="J783" s="1" t="n"/>
      <c r="K783" s="1" t="n"/>
      <c r="L783" s="1" t="n"/>
      <c r="M783" s="1" t="n"/>
      <c r="N783" s="1" t="n"/>
      <c r="O783" s="1" t="n"/>
      <c r="P783" s="1" t="n"/>
      <c r="Q783" s="1" t="n"/>
      <c r="R783" s="1" t="n"/>
      <c r="S783" s="1" t="n"/>
      <c r="T783" s="1" t="n"/>
      <c r="U783" s="1" t="n"/>
      <c r="V783" s="1" t="n"/>
      <c r="W783" s="1" t="n"/>
      <c r="X783" s="1" t="n"/>
      <c r="Y783" s="1" t="n"/>
      <c r="Z783" s="1" t="n"/>
    </row>
    <row r="784">
      <c r="A784" s="1" t="n"/>
      <c r="B784" s="1" t="n"/>
      <c r="C784" s="1" t="n"/>
      <c r="D784" s="1" t="n"/>
      <c r="E784" s="1" t="n"/>
      <c r="F784" s="1" t="n"/>
      <c r="G784" s="1" t="n"/>
      <c r="H784" s="1" t="n"/>
      <c r="I784" s="1" t="n"/>
      <c r="J784" s="1" t="n"/>
      <c r="K784" s="1" t="n"/>
      <c r="L784" s="1" t="n"/>
      <c r="M784" s="1" t="n"/>
      <c r="N784" s="1" t="n"/>
      <c r="O784" s="1" t="n"/>
      <c r="P784" s="1" t="n"/>
      <c r="Q784" s="1" t="n"/>
      <c r="R784" s="1" t="n"/>
      <c r="S784" s="1" t="n"/>
      <c r="T784" s="1" t="n"/>
      <c r="U784" s="1" t="n"/>
      <c r="V784" s="1" t="n"/>
      <c r="W784" s="1" t="n"/>
      <c r="X784" s="1" t="n"/>
      <c r="Y784" s="1" t="n"/>
      <c r="Z784" s="1" t="n"/>
    </row>
    <row r="785">
      <c r="A785" s="1" t="n"/>
      <c r="B785" s="1" t="n"/>
      <c r="C785" s="1" t="n"/>
      <c r="D785" s="1" t="n"/>
      <c r="E785" s="1" t="n"/>
      <c r="F785" s="1" t="n"/>
      <c r="G785" s="1" t="n"/>
      <c r="H785" s="1" t="n"/>
      <c r="I785" s="1" t="n"/>
      <c r="J785" s="1" t="n"/>
      <c r="K785" s="1" t="n"/>
      <c r="L785" s="1" t="n"/>
      <c r="M785" s="1" t="n"/>
      <c r="N785" s="1" t="n"/>
      <c r="O785" s="1" t="n"/>
      <c r="P785" s="1" t="n"/>
      <c r="Q785" s="1" t="n"/>
      <c r="R785" s="1" t="n"/>
      <c r="S785" s="1" t="n"/>
      <c r="T785" s="1" t="n"/>
      <c r="U785" s="1" t="n"/>
      <c r="V785" s="1" t="n"/>
      <c r="W785" s="1" t="n"/>
      <c r="X785" s="1" t="n"/>
      <c r="Y785" s="1" t="n"/>
      <c r="Z785" s="1" t="n"/>
    </row>
    <row r="786">
      <c r="A786" s="1" t="n"/>
      <c r="B786" s="1" t="n"/>
      <c r="C786" s="1" t="n"/>
      <c r="D786" s="1" t="n"/>
      <c r="E786" s="1" t="n"/>
      <c r="F786" s="1" t="n"/>
      <c r="G786" s="1" t="n"/>
      <c r="H786" s="1" t="n"/>
      <c r="I786" s="1" t="n"/>
      <c r="J786" s="1" t="n"/>
      <c r="K786" s="1" t="n"/>
      <c r="L786" s="1" t="n"/>
      <c r="M786" s="1" t="n"/>
      <c r="N786" s="1" t="n"/>
      <c r="O786" s="1" t="n"/>
      <c r="P786" s="1" t="n"/>
      <c r="Q786" s="1" t="n"/>
      <c r="R786" s="1" t="n"/>
      <c r="S786" s="1" t="n"/>
      <c r="T786" s="1" t="n"/>
      <c r="U786" s="1" t="n"/>
      <c r="V786" s="1" t="n"/>
      <c r="W786" s="1" t="n"/>
      <c r="X786" s="1" t="n"/>
      <c r="Y786" s="1" t="n"/>
      <c r="Z786" s="1" t="n"/>
    </row>
    <row r="787">
      <c r="A787" s="1" t="n"/>
      <c r="B787" s="1" t="n"/>
      <c r="C787" s="1" t="n"/>
      <c r="D787" s="1" t="n"/>
      <c r="E787" s="1" t="n"/>
      <c r="F787" s="1" t="n"/>
      <c r="G787" s="1" t="n"/>
      <c r="H787" s="1" t="n"/>
      <c r="I787" s="1" t="n"/>
      <c r="J787" s="1" t="n"/>
      <c r="K787" s="1" t="n"/>
      <c r="L787" s="1" t="n"/>
      <c r="M787" s="1" t="n"/>
      <c r="N787" s="1" t="n"/>
      <c r="O787" s="1" t="n"/>
      <c r="P787" s="1" t="n"/>
      <c r="Q787" s="1" t="n"/>
      <c r="R787" s="1" t="n"/>
      <c r="S787" s="1" t="n"/>
      <c r="T787" s="1" t="n"/>
      <c r="U787" s="1" t="n"/>
      <c r="V787" s="1" t="n"/>
      <c r="W787" s="1" t="n"/>
      <c r="X787" s="1" t="n"/>
      <c r="Y787" s="1" t="n"/>
      <c r="Z787" s="1" t="n"/>
    </row>
    <row r="788">
      <c r="A788" s="1" t="n"/>
      <c r="B788" s="1" t="n"/>
      <c r="C788" s="1" t="n"/>
      <c r="D788" s="1" t="n"/>
      <c r="E788" s="1" t="n"/>
      <c r="F788" s="1" t="n"/>
      <c r="G788" s="1" t="n"/>
      <c r="H788" s="1" t="n"/>
      <c r="I788" s="1" t="n"/>
      <c r="J788" s="1" t="n"/>
      <c r="K788" s="1" t="n"/>
      <c r="L788" s="1" t="n"/>
      <c r="M788" s="1" t="n"/>
      <c r="N788" s="1" t="n"/>
      <c r="O788" s="1" t="n"/>
      <c r="P788" s="1" t="n"/>
      <c r="Q788" s="1" t="n"/>
      <c r="R788" s="1" t="n"/>
      <c r="S788" s="1" t="n"/>
      <c r="T788" s="1" t="n"/>
      <c r="U788" s="1" t="n"/>
      <c r="V788" s="1" t="n"/>
      <c r="W788" s="1" t="n"/>
      <c r="X788" s="1" t="n"/>
      <c r="Y788" s="1" t="n"/>
      <c r="Z788" s="1" t="n"/>
    </row>
    <row r="789">
      <c r="A789" s="1" t="n"/>
      <c r="B789" s="1" t="n"/>
      <c r="C789" s="1" t="n"/>
      <c r="D789" s="1" t="n"/>
      <c r="E789" s="1" t="n"/>
      <c r="F789" s="1" t="n"/>
      <c r="G789" s="1" t="n"/>
      <c r="H789" s="1" t="n"/>
      <c r="I789" s="1" t="n"/>
      <c r="J789" s="1" t="n"/>
      <c r="K789" s="1" t="n"/>
      <c r="L789" s="1" t="n"/>
      <c r="M789" s="1" t="n"/>
      <c r="N789" s="1" t="n"/>
      <c r="O789" s="1" t="n"/>
      <c r="P789" s="1" t="n"/>
      <c r="Q789" s="1" t="n"/>
      <c r="R789" s="1" t="n"/>
      <c r="S789" s="1" t="n"/>
      <c r="T789" s="1" t="n"/>
      <c r="U789" s="1" t="n"/>
      <c r="V789" s="1" t="n"/>
      <c r="W789" s="1" t="n"/>
      <c r="X789" s="1" t="n"/>
      <c r="Y789" s="1" t="n"/>
      <c r="Z789" s="1" t="n"/>
    </row>
    <row r="790">
      <c r="A790" s="1" t="n"/>
      <c r="B790" s="1" t="n"/>
      <c r="C790" s="1" t="n"/>
      <c r="D790" s="1" t="n"/>
      <c r="E790" s="1" t="n"/>
      <c r="F790" s="1" t="n"/>
      <c r="G790" s="1" t="n"/>
      <c r="H790" s="1" t="n"/>
      <c r="I790" s="1" t="n"/>
      <c r="J790" s="1" t="n"/>
      <c r="K790" s="1" t="n"/>
      <c r="L790" s="1" t="n"/>
      <c r="M790" s="1" t="n"/>
      <c r="N790" s="1" t="n"/>
      <c r="O790" s="1" t="n"/>
      <c r="P790" s="1" t="n"/>
      <c r="Q790" s="1" t="n"/>
      <c r="R790" s="1" t="n"/>
      <c r="S790" s="1" t="n"/>
      <c r="T790" s="1" t="n"/>
      <c r="U790" s="1" t="n"/>
      <c r="V790" s="1" t="n"/>
      <c r="W790" s="1" t="n"/>
      <c r="X790" s="1" t="n"/>
      <c r="Y790" s="1" t="n"/>
      <c r="Z790" s="1" t="n"/>
    </row>
    <row r="791">
      <c r="A791" s="1" t="n"/>
      <c r="B791" s="1" t="n"/>
      <c r="C791" s="1" t="n"/>
      <c r="D791" s="1" t="n"/>
      <c r="E791" s="1" t="n"/>
      <c r="F791" s="1" t="n"/>
      <c r="G791" s="1" t="n"/>
      <c r="H791" s="1" t="n"/>
      <c r="I791" s="1" t="n"/>
      <c r="J791" s="1" t="n"/>
      <c r="K791" s="1" t="n"/>
      <c r="L791" s="1" t="n"/>
      <c r="M791" s="1" t="n"/>
      <c r="N791" s="1" t="n"/>
      <c r="O791" s="1" t="n"/>
      <c r="P791" s="1" t="n"/>
      <c r="Q791" s="1" t="n"/>
      <c r="R791" s="1" t="n"/>
      <c r="S791" s="1" t="n"/>
      <c r="T791" s="1" t="n"/>
      <c r="U791" s="1" t="n"/>
      <c r="V791" s="1" t="n"/>
      <c r="W791" s="1" t="n"/>
      <c r="X791" s="1" t="n"/>
      <c r="Y791" s="1" t="n"/>
      <c r="Z791" s="1" t="n"/>
    </row>
    <row r="792">
      <c r="A792" s="1" t="n"/>
      <c r="B792" s="1" t="n"/>
      <c r="C792" s="1" t="n"/>
      <c r="D792" s="1" t="n"/>
      <c r="E792" s="1" t="n"/>
      <c r="F792" s="1" t="n"/>
      <c r="G792" s="1" t="n"/>
      <c r="H792" s="1" t="n"/>
      <c r="I792" s="1" t="n"/>
      <c r="J792" s="1" t="n"/>
      <c r="K792" s="1" t="n"/>
      <c r="L792" s="1" t="n"/>
      <c r="M792" s="1" t="n"/>
      <c r="N792" s="1" t="n"/>
      <c r="O792" s="1" t="n"/>
      <c r="P792" s="1" t="n"/>
      <c r="Q792" s="1" t="n"/>
      <c r="R792" s="1" t="n"/>
      <c r="S792" s="1" t="n"/>
      <c r="T792" s="1" t="n"/>
      <c r="U792" s="1" t="n"/>
      <c r="V792" s="1" t="n"/>
      <c r="W792" s="1" t="n"/>
      <c r="X792" s="1" t="n"/>
      <c r="Y792" s="1" t="n"/>
      <c r="Z792" s="1" t="n"/>
    </row>
    <row r="793">
      <c r="A793" s="1" t="n"/>
      <c r="B793" s="1" t="n"/>
      <c r="C793" s="1" t="n"/>
      <c r="D793" s="1" t="n"/>
      <c r="E793" s="1" t="n"/>
      <c r="F793" s="1" t="n"/>
      <c r="G793" s="1" t="n"/>
      <c r="H793" s="1" t="n"/>
      <c r="I793" s="1" t="n"/>
      <c r="J793" s="1" t="n"/>
      <c r="K793" s="1" t="n"/>
      <c r="L793" s="1" t="n"/>
      <c r="M793" s="1" t="n"/>
      <c r="N793" s="1" t="n"/>
      <c r="O793" s="1" t="n"/>
      <c r="P793" s="1" t="n"/>
      <c r="Q793" s="1" t="n"/>
      <c r="R793" s="1" t="n"/>
      <c r="S793" s="1" t="n"/>
      <c r="T793" s="1" t="n"/>
      <c r="U793" s="1" t="n"/>
      <c r="V793" s="1" t="n"/>
      <c r="W793" s="1" t="n"/>
      <c r="X793" s="1" t="n"/>
      <c r="Y793" s="1" t="n"/>
      <c r="Z793" s="1" t="n"/>
    </row>
    <row r="794">
      <c r="A794" s="1" t="n"/>
      <c r="B794" s="1" t="n"/>
      <c r="C794" s="1" t="n"/>
      <c r="D794" s="1" t="n"/>
      <c r="E794" s="1" t="n"/>
      <c r="F794" s="1" t="n"/>
      <c r="G794" s="1" t="n"/>
      <c r="H794" s="1" t="n"/>
      <c r="I794" s="1" t="n"/>
      <c r="J794" s="1" t="n"/>
      <c r="K794" s="1" t="n"/>
      <c r="L794" s="1" t="n"/>
      <c r="M794" s="1" t="n"/>
      <c r="N794" s="1" t="n"/>
      <c r="O794" s="1" t="n"/>
      <c r="P794" s="1" t="n"/>
      <c r="Q794" s="1" t="n"/>
      <c r="R794" s="1" t="n"/>
      <c r="S794" s="1" t="n"/>
      <c r="T794" s="1" t="n"/>
      <c r="U794" s="1" t="n"/>
      <c r="V794" s="1" t="n"/>
      <c r="W794" s="1" t="n"/>
      <c r="X794" s="1" t="n"/>
      <c r="Y794" s="1" t="n"/>
      <c r="Z794" s="1" t="n"/>
    </row>
    <row r="795">
      <c r="A795" s="1" t="n"/>
      <c r="B795" s="1" t="n"/>
      <c r="C795" s="1" t="n"/>
      <c r="D795" s="1" t="n"/>
      <c r="E795" s="1" t="n"/>
      <c r="F795" s="1" t="n"/>
      <c r="G795" s="1" t="n"/>
      <c r="H795" s="1" t="n"/>
      <c r="I795" s="1" t="n"/>
      <c r="J795" s="1" t="n"/>
      <c r="K795" s="1" t="n"/>
      <c r="L795" s="1" t="n"/>
      <c r="M795" s="1" t="n"/>
      <c r="N795" s="1" t="n"/>
      <c r="O795" s="1" t="n"/>
      <c r="P795" s="1" t="n"/>
      <c r="Q795" s="1" t="n"/>
      <c r="R795" s="1" t="n"/>
      <c r="S795" s="1" t="n"/>
      <c r="T795" s="1" t="n"/>
      <c r="U795" s="1" t="n"/>
      <c r="V795" s="1" t="n"/>
      <c r="W795" s="1" t="n"/>
      <c r="X795" s="1" t="n"/>
      <c r="Y795" s="1" t="n"/>
      <c r="Z795" s="1" t="n"/>
    </row>
    <row r="796">
      <c r="A796" s="1" t="n"/>
      <c r="B796" s="1" t="n"/>
      <c r="C796" s="1" t="n"/>
      <c r="D796" s="1" t="n"/>
      <c r="E796" s="1" t="n"/>
      <c r="F796" s="1" t="n"/>
      <c r="G796" s="1" t="n"/>
      <c r="H796" s="1" t="n"/>
      <c r="I796" s="1" t="n"/>
      <c r="J796" s="1" t="n"/>
      <c r="K796" s="1" t="n"/>
      <c r="L796" s="1" t="n"/>
      <c r="M796" s="1" t="n"/>
      <c r="N796" s="1" t="n"/>
      <c r="O796" s="1" t="n"/>
      <c r="P796" s="1" t="n"/>
      <c r="Q796" s="1" t="n"/>
      <c r="R796" s="1" t="n"/>
      <c r="S796" s="1" t="n"/>
      <c r="T796" s="1" t="n"/>
      <c r="U796" s="1" t="n"/>
      <c r="V796" s="1" t="n"/>
      <c r="W796" s="1" t="n"/>
      <c r="X796" s="1" t="n"/>
      <c r="Y796" s="1" t="n"/>
      <c r="Z796" s="1" t="n"/>
    </row>
    <row r="797">
      <c r="A797" s="1" t="n"/>
      <c r="B797" s="1" t="n"/>
      <c r="C797" s="1" t="n"/>
      <c r="D797" s="1" t="n"/>
      <c r="E797" s="1" t="n"/>
      <c r="F797" s="1" t="n"/>
      <c r="G797" s="1" t="n"/>
      <c r="H797" s="1" t="n"/>
      <c r="I797" s="1" t="n"/>
      <c r="J797" s="1" t="n"/>
      <c r="K797" s="1" t="n"/>
      <c r="L797" s="1" t="n"/>
      <c r="M797" s="1" t="n"/>
      <c r="N797" s="1" t="n"/>
      <c r="O797" s="1" t="n"/>
      <c r="P797" s="1" t="n"/>
      <c r="Q797" s="1" t="n"/>
      <c r="R797" s="1" t="n"/>
      <c r="S797" s="1" t="n"/>
      <c r="T797" s="1" t="n"/>
      <c r="U797" s="1" t="n"/>
      <c r="V797" s="1" t="n"/>
      <c r="W797" s="1" t="n"/>
      <c r="X797" s="1" t="n"/>
      <c r="Y797" s="1" t="n"/>
      <c r="Z797" s="1" t="n"/>
    </row>
    <row r="798">
      <c r="A798" s="1" t="n"/>
      <c r="B798" s="1" t="n"/>
      <c r="C798" s="1" t="n"/>
      <c r="D798" s="1" t="n"/>
      <c r="E798" s="1" t="n"/>
      <c r="F798" s="1" t="n"/>
      <c r="G798" s="1" t="n"/>
      <c r="H798" s="1" t="n"/>
      <c r="I798" s="1" t="n"/>
      <c r="J798" s="1" t="n"/>
      <c r="K798" s="1" t="n"/>
      <c r="L798" s="1" t="n"/>
      <c r="M798" s="1" t="n"/>
      <c r="N798" s="1" t="n"/>
      <c r="O798" s="1" t="n"/>
      <c r="P798" s="1" t="n"/>
      <c r="Q798" s="1" t="n"/>
      <c r="R798" s="1" t="n"/>
      <c r="S798" s="1" t="n"/>
      <c r="T798" s="1" t="n"/>
      <c r="U798" s="1" t="n"/>
      <c r="V798" s="1" t="n"/>
      <c r="W798" s="1" t="n"/>
      <c r="X798" s="1" t="n"/>
      <c r="Y798" s="1" t="n"/>
      <c r="Z798" s="1" t="n"/>
    </row>
    <row r="799">
      <c r="A799" s="1" t="n"/>
      <c r="B799" s="1" t="n"/>
      <c r="C799" s="1" t="n"/>
      <c r="D799" s="1" t="n"/>
      <c r="E799" s="1" t="n"/>
      <c r="F799" s="1" t="n"/>
      <c r="G799" s="1" t="n"/>
      <c r="H799" s="1" t="n"/>
      <c r="I799" s="1" t="n"/>
      <c r="J799" s="1" t="n"/>
      <c r="K799" s="1" t="n"/>
      <c r="L799" s="1" t="n"/>
      <c r="M799" s="1" t="n"/>
      <c r="N799" s="1" t="n"/>
      <c r="O799" s="1" t="n"/>
      <c r="P799" s="1" t="n"/>
      <c r="Q799" s="1" t="n"/>
      <c r="R799" s="1" t="n"/>
      <c r="S799" s="1" t="n"/>
      <c r="T799" s="1" t="n"/>
      <c r="U799" s="1" t="n"/>
      <c r="V799" s="1" t="n"/>
      <c r="W799" s="1" t="n"/>
      <c r="X799" s="1" t="n"/>
      <c r="Y799" s="1" t="n"/>
      <c r="Z799" s="1" t="n"/>
    </row>
    <row r="800">
      <c r="A800" s="1" t="n"/>
      <c r="B800" s="1" t="n"/>
      <c r="C800" s="1" t="n"/>
      <c r="D800" s="1" t="n"/>
      <c r="E800" s="1" t="n"/>
      <c r="F800" s="1" t="n"/>
      <c r="G800" s="1" t="n"/>
      <c r="H800" s="1" t="n"/>
      <c r="I800" s="1" t="n"/>
      <c r="J800" s="1" t="n"/>
      <c r="K800" s="1" t="n"/>
      <c r="L800" s="1" t="n"/>
      <c r="M800" s="1" t="n"/>
      <c r="N800" s="1" t="n"/>
      <c r="O800" s="1" t="n"/>
      <c r="P800" s="1" t="n"/>
      <c r="Q800" s="1" t="n"/>
      <c r="R800" s="1" t="n"/>
      <c r="S800" s="1" t="n"/>
      <c r="T800" s="1" t="n"/>
      <c r="U800" s="1" t="n"/>
      <c r="V800" s="1" t="n"/>
      <c r="W800" s="1" t="n"/>
      <c r="X800" s="1" t="n"/>
      <c r="Y800" s="1" t="n"/>
      <c r="Z800" s="1" t="n"/>
    </row>
    <row r="801">
      <c r="A801" s="1" t="n"/>
      <c r="B801" s="1" t="n"/>
      <c r="C801" s="1" t="n"/>
      <c r="D801" s="1" t="n"/>
      <c r="E801" s="1" t="n"/>
      <c r="F801" s="1" t="n"/>
      <c r="G801" s="1" t="n"/>
      <c r="H801" s="1" t="n"/>
      <c r="I801" s="1" t="n"/>
      <c r="J801" s="1" t="n"/>
      <c r="K801" s="1" t="n"/>
      <c r="L801" s="1" t="n"/>
      <c r="M801" s="1" t="n"/>
      <c r="N801" s="1" t="n"/>
      <c r="O801" s="1" t="n"/>
      <c r="P801" s="1" t="n"/>
      <c r="Q801" s="1" t="n"/>
      <c r="R801" s="1" t="n"/>
      <c r="S801" s="1" t="n"/>
      <c r="T801" s="1" t="n"/>
      <c r="U801" s="1" t="n"/>
      <c r="V801" s="1" t="n"/>
      <c r="W801" s="1" t="n"/>
      <c r="X801" s="1" t="n"/>
      <c r="Y801" s="1" t="n"/>
      <c r="Z801" s="1" t="n"/>
    </row>
    <row r="802">
      <c r="A802" s="1" t="n"/>
      <c r="B802" s="1" t="n"/>
      <c r="C802" s="1" t="n"/>
      <c r="D802" s="1" t="n"/>
      <c r="E802" s="1" t="n"/>
      <c r="F802" s="1" t="n"/>
      <c r="G802" s="1" t="n"/>
      <c r="H802" s="1" t="n"/>
      <c r="I802" s="1" t="n"/>
      <c r="J802" s="1" t="n"/>
      <c r="K802" s="1" t="n"/>
      <c r="L802" s="1" t="n"/>
      <c r="M802" s="1" t="n"/>
      <c r="N802" s="1" t="n"/>
      <c r="O802" s="1" t="n"/>
      <c r="P802" s="1" t="n"/>
      <c r="Q802" s="1" t="n"/>
      <c r="R802" s="1" t="n"/>
      <c r="S802" s="1" t="n"/>
      <c r="T802" s="1" t="n"/>
      <c r="U802" s="1" t="n"/>
      <c r="V802" s="1" t="n"/>
      <c r="W802" s="1" t="n"/>
      <c r="X802" s="1" t="n"/>
      <c r="Y802" s="1" t="n"/>
      <c r="Z802" s="1" t="n"/>
    </row>
    <row r="803">
      <c r="A803" s="1" t="n"/>
      <c r="B803" s="1" t="n"/>
      <c r="C803" s="1" t="n"/>
      <c r="D803" s="1" t="n"/>
      <c r="E803" s="1" t="n"/>
      <c r="F803" s="1" t="n"/>
      <c r="G803" s="1" t="n"/>
      <c r="H803" s="1" t="n"/>
      <c r="I803" s="1" t="n"/>
      <c r="J803" s="1" t="n"/>
      <c r="K803" s="1" t="n"/>
      <c r="L803" s="1" t="n"/>
      <c r="M803" s="1" t="n"/>
      <c r="N803" s="1" t="n"/>
      <c r="O803" s="1" t="n"/>
      <c r="P803" s="1" t="n"/>
      <c r="Q803" s="1" t="n"/>
      <c r="R803" s="1" t="n"/>
      <c r="S803" s="1" t="n"/>
      <c r="T803" s="1" t="n"/>
      <c r="U803" s="1" t="n"/>
      <c r="V803" s="1" t="n"/>
      <c r="W803" s="1" t="n"/>
      <c r="X803" s="1" t="n"/>
      <c r="Y803" s="1" t="n"/>
      <c r="Z803" s="1" t="n"/>
    </row>
    <row r="804">
      <c r="A804" s="1" t="n"/>
      <c r="B804" s="1" t="n"/>
      <c r="C804" s="1" t="n"/>
      <c r="D804" s="1" t="n"/>
      <c r="E804" s="1" t="n"/>
      <c r="F804" s="1" t="n"/>
      <c r="G804" s="1" t="n"/>
      <c r="H804" s="1" t="n"/>
      <c r="I804" s="1" t="n"/>
      <c r="J804" s="1" t="n"/>
      <c r="K804" s="1" t="n"/>
      <c r="L804" s="1" t="n"/>
      <c r="M804" s="1" t="n"/>
      <c r="N804" s="1" t="n"/>
      <c r="O804" s="1" t="n"/>
      <c r="P804" s="1" t="n"/>
      <c r="Q804" s="1" t="n"/>
      <c r="R804" s="1" t="n"/>
      <c r="S804" s="1" t="n"/>
      <c r="T804" s="1" t="n"/>
      <c r="U804" s="1" t="n"/>
      <c r="V804" s="1" t="n"/>
      <c r="W804" s="1" t="n"/>
      <c r="X804" s="1" t="n"/>
      <c r="Y804" s="1" t="n"/>
      <c r="Z804" s="1" t="n"/>
    </row>
    <row r="805">
      <c r="A805" s="1" t="n"/>
      <c r="B805" s="1" t="n"/>
      <c r="C805" s="1" t="n"/>
      <c r="D805" s="1" t="n"/>
      <c r="E805" s="1" t="n"/>
      <c r="F805" s="1" t="n"/>
      <c r="G805" s="1" t="n"/>
      <c r="H805" s="1" t="n"/>
      <c r="I805" s="1" t="n"/>
      <c r="J805" s="1" t="n"/>
      <c r="K805" s="1" t="n"/>
      <c r="L805" s="1" t="n"/>
      <c r="M805" s="1" t="n"/>
      <c r="N805" s="1" t="n"/>
      <c r="O805" s="1" t="n"/>
      <c r="P805" s="1" t="n"/>
      <c r="Q805" s="1" t="n"/>
      <c r="R805" s="1" t="n"/>
      <c r="S805" s="1" t="n"/>
      <c r="T805" s="1" t="n"/>
      <c r="U805" s="1" t="n"/>
      <c r="V805" s="1" t="n"/>
      <c r="W805" s="1" t="n"/>
      <c r="X805" s="1" t="n"/>
      <c r="Y805" s="1" t="n"/>
      <c r="Z805" s="1" t="n"/>
    </row>
    <row r="806">
      <c r="A806" s="1" t="n"/>
      <c r="B806" s="1" t="n"/>
      <c r="C806" s="1" t="n"/>
      <c r="D806" s="1" t="n"/>
      <c r="E806" s="1" t="n"/>
      <c r="F806" s="1" t="n"/>
      <c r="G806" s="1" t="n"/>
      <c r="H806" s="1" t="n"/>
      <c r="I806" s="1" t="n"/>
      <c r="J806" s="1" t="n"/>
      <c r="K806" s="1" t="n"/>
      <c r="L806" s="1" t="n"/>
      <c r="M806" s="1" t="n"/>
      <c r="N806" s="1" t="n"/>
      <c r="O806" s="1" t="n"/>
      <c r="P806" s="1" t="n"/>
      <c r="Q806" s="1" t="n"/>
      <c r="R806" s="1" t="n"/>
      <c r="S806" s="1" t="n"/>
      <c r="T806" s="1" t="n"/>
      <c r="U806" s="1" t="n"/>
      <c r="V806" s="1" t="n"/>
      <c r="W806" s="1" t="n"/>
      <c r="X806" s="1" t="n"/>
      <c r="Y806" s="1" t="n"/>
      <c r="Z806" s="1" t="n"/>
    </row>
    <row r="807">
      <c r="A807" s="1" t="n"/>
      <c r="B807" s="1" t="n"/>
      <c r="C807" s="1" t="n"/>
      <c r="D807" s="1" t="n"/>
      <c r="E807" s="1" t="n"/>
      <c r="F807" s="1" t="n"/>
      <c r="G807" s="1" t="n"/>
      <c r="H807" s="1" t="n"/>
      <c r="I807" s="1" t="n"/>
      <c r="J807" s="1" t="n"/>
      <c r="K807" s="1" t="n"/>
      <c r="L807" s="1" t="n"/>
      <c r="M807" s="1" t="n"/>
      <c r="N807" s="1" t="n"/>
      <c r="O807" s="1" t="n"/>
      <c r="P807" s="1" t="n"/>
      <c r="Q807" s="1" t="n"/>
      <c r="R807" s="1" t="n"/>
      <c r="S807" s="1" t="n"/>
      <c r="T807" s="1" t="n"/>
      <c r="U807" s="1" t="n"/>
      <c r="V807" s="1" t="n"/>
      <c r="W807" s="1" t="n"/>
      <c r="X807" s="1" t="n"/>
      <c r="Y807" s="1" t="n"/>
      <c r="Z807" s="1" t="n"/>
    </row>
    <row r="808">
      <c r="A808" s="1" t="n"/>
      <c r="B808" s="1" t="n"/>
      <c r="C808" s="1" t="n"/>
      <c r="D808" s="1" t="n"/>
      <c r="E808" s="1" t="n"/>
      <c r="F808" s="1" t="n"/>
      <c r="G808" s="1" t="n"/>
      <c r="H808" s="1" t="n"/>
      <c r="I808" s="1" t="n"/>
      <c r="J808" s="1" t="n"/>
      <c r="K808" s="1" t="n"/>
      <c r="L808" s="1" t="n"/>
      <c r="M808" s="1" t="n"/>
      <c r="N808" s="1" t="n"/>
      <c r="O808" s="1" t="n"/>
      <c r="P808" s="1" t="n"/>
      <c r="Q808" s="1" t="n"/>
      <c r="R808" s="1" t="n"/>
      <c r="S808" s="1" t="n"/>
      <c r="T808" s="1" t="n"/>
      <c r="U808" s="1" t="n"/>
      <c r="V808" s="1" t="n"/>
      <c r="W808" s="1" t="n"/>
      <c r="X808" s="1" t="n"/>
      <c r="Y808" s="1" t="n"/>
      <c r="Z808" s="1" t="n"/>
    </row>
    <row r="809">
      <c r="A809" s="1" t="n"/>
      <c r="B809" s="1" t="n"/>
      <c r="C809" s="1" t="n"/>
      <c r="D809" s="1" t="n"/>
      <c r="E809" s="1" t="n"/>
      <c r="F809" s="1" t="n"/>
      <c r="G809" s="1" t="n"/>
      <c r="H809" s="1" t="n"/>
      <c r="I809" s="1" t="n"/>
      <c r="J809" s="1" t="n"/>
      <c r="K809" s="1" t="n"/>
      <c r="L809" s="1" t="n"/>
      <c r="M809" s="1" t="n"/>
      <c r="N809" s="1" t="n"/>
      <c r="O809" s="1" t="n"/>
      <c r="P809" s="1" t="n"/>
      <c r="Q809" s="1" t="n"/>
      <c r="R809" s="1" t="n"/>
      <c r="S809" s="1" t="n"/>
      <c r="T809" s="1" t="n"/>
      <c r="U809" s="1" t="n"/>
      <c r="V809" s="1" t="n"/>
      <c r="W809" s="1" t="n"/>
      <c r="X809" s="1" t="n"/>
      <c r="Y809" s="1" t="n"/>
      <c r="Z809" s="1" t="n"/>
    </row>
    <row r="810">
      <c r="A810" s="1" t="n"/>
      <c r="B810" s="1" t="n"/>
      <c r="C810" s="1" t="n"/>
      <c r="D810" s="1" t="n"/>
      <c r="E810" s="1" t="n"/>
      <c r="F810" s="1" t="n"/>
      <c r="G810" s="1" t="n"/>
      <c r="H810" s="1" t="n"/>
      <c r="I810" s="1" t="n"/>
      <c r="J810" s="1" t="n"/>
      <c r="K810" s="1" t="n"/>
      <c r="L810" s="1" t="n"/>
      <c r="M810" s="1" t="n"/>
      <c r="N810" s="1" t="n"/>
      <c r="O810" s="1" t="n"/>
      <c r="P810" s="1" t="n"/>
      <c r="Q810" s="1" t="n"/>
      <c r="R810" s="1" t="n"/>
      <c r="S810" s="1" t="n"/>
      <c r="T810" s="1" t="n"/>
      <c r="U810" s="1" t="n"/>
      <c r="V810" s="1" t="n"/>
      <c r="W810" s="1" t="n"/>
      <c r="X810" s="1" t="n"/>
      <c r="Y810" s="1" t="n"/>
      <c r="Z810" s="1" t="n"/>
    </row>
    <row r="811">
      <c r="A811" s="1" t="n"/>
      <c r="B811" s="1" t="n"/>
      <c r="C811" s="1" t="n"/>
      <c r="D811" s="1" t="n"/>
      <c r="E811" s="1" t="n"/>
      <c r="F811" s="1" t="n"/>
      <c r="G811" s="1" t="n"/>
      <c r="H811" s="1" t="n"/>
      <c r="I811" s="1" t="n"/>
      <c r="J811" s="1" t="n"/>
      <c r="K811" s="1" t="n"/>
      <c r="L811" s="1" t="n"/>
      <c r="M811" s="1" t="n"/>
      <c r="N811" s="1" t="n"/>
      <c r="O811" s="1" t="n"/>
      <c r="P811" s="1" t="n"/>
      <c r="Q811" s="1" t="n"/>
      <c r="R811" s="1" t="n"/>
      <c r="S811" s="1" t="n"/>
      <c r="T811" s="1" t="n"/>
      <c r="U811" s="1" t="n"/>
      <c r="V811" s="1" t="n"/>
      <c r="W811" s="1" t="n"/>
      <c r="X811" s="1" t="n"/>
      <c r="Y811" s="1" t="n"/>
      <c r="Z811" s="1" t="n"/>
    </row>
    <row r="812">
      <c r="A812" s="1" t="n"/>
      <c r="B812" s="1" t="n"/>
      <c r="C812" s="1" t="n"/>
      <c r="D812" s="1" t="n"/>
      <c r="E812" s="1" t="n"/>
      <c r="F812" s="1" t="n"/>
      <c r="G812" s="1" t="n"/>
      <c r="H812" s="1" t="n"/>
      <c r="I812" s="1" t="n"/>
      <c r="J812" s="1" t="n"/>
      <c r="K812" s="1" t="n"/>
      <c r="L812" s="1" t="n"/>
      <c r="M812" s="1" t="n"/>
      <c r="N812" s="1" t="n"/>
      <c r="O812" s="1" t="n"/>
      <c r="P812" s="1" t="n"/>
      <c r="Q812" s="1" t="n"/>
      <c r="R812" s="1" t="n"/>
      <c r="S812" s="1" t="n"/>
      <c r="T812" s="1" t="n"/>
      <c r="U812" s="1" t="n"/>
      <c r="V812" s="1" t="n"/>
      <c r="W812" s="1" t="n"/>
      <c r="X812" s="1" t="n"/>
      <c r="Y812" s="1" t="n"/>
      <c r="Z812" s="1" t="n"/>
    </row>
    <row r="813">
      <c r="A813" s="1" t="n"/>
      <c r="B813" s="1" t="n"/>
      <c r="C813" s="1" t="n"/>
      <c r="D813" s="1" t="n"/>
      <c r="E813" s="1" t="n"/>
      <c r="F813" s="1" t="n"/>
      <c r="G813" s="1" t="n"/>
      <c r="H813" s="1" t="n"/>
      <c r="I813" s="1" t="n"/>
      <c r="J813" s="1" t="n"/>
      <c r="K813" s="1" t="n"/>
      <c r="L813" s="1" t="n"/>
      <c r="M813" s="1" t="n"/>
      <c r="N813" s="1" t="n"/>
      <c r="O813" s="1" t="n"/>
      <c r="P813" s="1" t="n"/>
      <c r="Q813" s="1" t="n"/>
      <c r="R813" s="1" t="n"/>
      <c r="S813" s="1" t="n"/>
      <c r="T813" s="1" t="n"/>
      <c r="U813" s="1" t="n"/>
      <c r="V813" s="1" t="n"/>
      <c r="W813" s="1" t="n"/>
      <c r="X813" s="1" t="n"/>
      <c r="Y813" s="1" t="n"/>
      <c r="Z813" s="1" t="n"/>
    </row>
    <row r="814">
      <c r="A814" s="1" t="n"/>
      <c r="B814" s="1" t="n"/>
      <c r="C814" s="1" t="n"/>
      <c r="D814" s="1" t="n"/>
      <c r="E814" s="1" t="n"/>
      <c r="F814" s="1" t="n"/>
      <c r="G814" s="1" t="n"/>
      <c r="H814" s="1" t="n"/>
      <c r="I814" s="1" t="n"/>
      <c r="J814" s="1" t="n"/>
      <c r="K814" s="1" t="n"/>
      <c r="L814" s="1" t="n"/>
      <c r="M814" s="1" t="n"/>
      <c r="N814" s="1" t="n"/>
      <c r="O814" s="1" t="n"/>
      <c r="P814" s="1" t="n"/>
      <c r="Q814" s="1" t="n"/>
      <c r="R814" s="1" t="n"/>
      <c r="S814" s="1" t="n"/>
      <c r="T814" s="1" t="n"/>
      <c r="U814" s="1" t="n"/>
      <c r="V814" s="1" t="n"/>
      <c r="W814" s="1" t="n"/>
      <c r="X814" s="1" t="n"/>
      <c r="Y814" s="1" t="n"/>
      <c r="Z814" s="1" t="n"/>
    </row>
    <row r="815">
      <c r="A815" s="1" t="n"/>
      <c r="B815" s="1" t="n"/>
      <c r="C815" s="1" t="n"/>
      <c r="D815" s="1" t="n"/>
      <c r="E815" s="1" t="n"/>
      <c r="F815" s="1" t="n"/>
      <c r="G815" s="1" t="n"/>
      <c r="H815" s="1" t="n"/>
      <c r="I815" s="1" t="n"/>
      <c r="J815" s="1" t="n"/>
      <c r="K815" s="1" t="n"/>
      <c r="L815" s="1" t="n"/>
      <c r="M815" s="1" t="n"/>
      <c r="N815" s="1" t="n"/>
      <c r="O815" s="1" t="n"/>
      <c r="P815" s="1" t="n"/>
      <c r="Q815" s="1" t="n"/>
      <c r="R815" s="1" t="n"/>
      <c r="S815" s="1" t="n"/>
      <c r="T815" s="1" t="n"/>
      <c r="U815" s="1" t="n"/>
      <c r="V815" s="1" t="n"/>
      <c r="W815" s="1" t="n"/>
      <c r="X815" s="1" t="n"/>
      <c r="Y815" s="1" t="n"/>
      <c r="Z815" s="1" t="n"/>
    </row>
    <row r="816">
      <c r="A816" s="1" t="n"/>
      <c r="B816" s="1" t="n"/>
      <c r="C816" s="1" t="n"/>
      <c r="D816" s="1" t="n"/>
      <c r="E816" s="1" t="n"/>
      <c r="F816" s="1" t="n"/>
      <c r="G816" s="1" t="n"/>
      <c r="H816" s="1" t="n"/>
      <c r="I816" s="1" t="n"/>
      <c r="J816" s="1" t="n"/>
      <c r="K816" s="1" t="n"/>
      <c r="L816" s="1" t="n"/>
      <c r="M816" s="1" t="n"/>
      <c r="N816" s="1" t="n"/>
      <c r="O816" s="1" t="n"/>
      <c r="P816" s="1" t="n"/>
      <c r="Q816" s="1" t="n"/>
      <c r="R816" s="1" t="n"/>
      <c r="S816" s="1" t="n"/>
      <c r="T816" s="1" t="n"/>
      <c r="U816" s="1" t="n"/>
      <c r="V816" s="1" t="n"/>
      <c r="W816" s="1" t="n"/>
      <c r="X816" s="1" t="n"/>
      <c r="Y816" s="1" t="n"/>
      <c r="Z816" s="1" t="n"/>
    </row>
    <row r="817">
      <c r="A817" s="1" t="n"/>
      <c r="B817" s="1" t="n"/>
      <c r="C817" s="1" t="n"/>
      <c r="D817" s="1" t="n"/>
      <c r="E817" s="1" t="n"/>
      <c r="F817" s="1" t="n"/>
      <c r="G817" s="1" t="n"/>
      <c r="H817" s="1" t="n"/>
      <c r="I817" s="1" t="n"/>
      <c r="J817" s="1" t="n"/>
      <c r="K817" s="1" t="n"/>
      <c r="L817" s="1" t="n"/>
      <c r="M817" s="1" t="n"/>
      <c r="N817" s="1" t="n"/>
      <c r="O817" s="1" t="n"/>
      <c r="P817" s="1" t="n"/>
      <c r="Q817" s="1" t="n"/>
      <c r="R817" s="1" t="n"/>
      <c r="S817" s="1" t="n"/>
      <c r="T817" s="1" t="n"/>
      <c r="U817" s="1" t="n"/>
      <c r="V817" s="1" t="n"/>
      <c r="W817" s="1" t="n"/>
      <c r="X817" s="1" t="n"/>
      <c r="Y817" s="1" t="n"/>
      <c r="Z817" s="1" t="n"/>
    </row>
    <row r="818">
      <c r="A818" s="1" t="n"/>
      <c r="B818" s="1" t="n"/>
      <c r="C818" s="1" t="n"/>
      <c r="D818" s="1" t="n"/>
      <c r="E818" s="1" t="n"/>
      <c r="F818" s="1" t="n"/>
      <c r="G818" s="1" t="n"/>
      <c r="H818" s="1" t="n"/>
      <c r="I818" s="1" t="n"/>
      <c r="J818" s="1" t="n"/>
      <c r="K818" s="1" t="n"/>
      <c r="L818" s="1" t="n"/>
      <c r="M818" s="1" t="n"/>
      <c r="N818" s="1" t="n"/>
      <c r="O818" s="1" t="n"/>
      <c r="P818" s="1" t="n"/>
      <c r="Q818" s="1" t="n"/>
      <c r="R818" s="1" t="n"/>
      <c r="S818" s="1" t="n"/>
      <c r="T818" s="1" t="n"/>
      <c r="U818" s="1" t="n"/>
      <c r="V818" s="1" t="n"/>
      <c r="W818" s="1" t="n"/>
      <c r="X818" s="1" t="n"/>
      <c r="Y818" s="1" t="n"/>
      <c r="Z818" s="1" t="n"/>
    </row>
    <row r="819">
      <c r="A819" s="1" t="n"/>
      <c r="B819" s="1" t="n"/>
      <c r="C819" s="1" t="n"/>
      <c r="D819" s="1" t="n"/>
      <c r="E819" s="1" t="n"/>
      <c r="F819" s="1" t="n"/>
      <c r="G819" s="1" t="n"/>
      <c r="H819" s="1" t="n"/>
      <c r="I819" s="1" t="n"/>
      <c r="J819" s="1" t="n"/>
      <c r="K819" s="1" t="n"/>
      <c r="L819" s="1" t="n"/>
      <c r="M819" s="1" t="n"/>
      <c r="N819" s="1" t="n"/>
      <c r="O819" s="1" t="n"/>
      <c r="P819" s="1" t="n"/>
      <c r="Q819" s="1" t="n"/>
      <c r="R819" s="1" t="n"/>
      <c r="S819" s="1" t="n"/>
      <c r="T819" s="1" t="n"/>
      <c r="U819" s="1" t="n"/>
      <c r="V819" s="1" t="n"/>
      <c r="W819" s="1" t="n"/>
      <c r="X819" s="1" t="n"/>
      <c r="Y819" s="1" t="n"/>
      <c r="Z819" s="1" t="n"/>
    </row>
    <row r="820">
      <c r="A820" s="1" t="n"/>
      <c r="B820" s="1" t="n"/>
      <c r="C820" s="1" t="n"/>
      <c r="D820" s="1" t="n"/>
      <c r="E820" s="1" t="n"/>
      <c r="F820" s="1" t="n"/>
      <c r="G820" s="1" t="n"/>
      <c r="H820" s="1" t="n"/>
      <c r="I820" s="1" t="n"/>
      <c r="J820" s="1" t="n"/>
      <c r="K820" s="1" t="n"/>
      <c r="L820" s="1" t="n"/>
      <c r="M820" s="1" t="n"/>
      <c r="N820" s="1" t="n"/>
      <c r="O820" s="1" t="n"/>
      <c r="P820" s="1" t="n"/>
      <c r="Q820" s="1" t="n"/>
      <c r="R820" s="1" t="n"/>
      <c r="S820" s="1" t="n"/>
      <c r="T820" s="1" t="n"/>
      <c r="U820" s="1" t="n"/>
      <c r="V820" s="1" t="n"/>
      <c r="W820" s="1" t="n"/>
      <c r="X820" s="1" t="n"/>
      <c r="Y820" s="1" t="n"/>
      <c r="Z820" s="1" t="n"/>
    </row>
    <row r="821">
      <c r="A821" s="1" t="n"/>
      <c r="B821" s="1" t="n"/>
      <c r="C821" s="1" t="n"/>
      <c r="D821" s="1" t="n"/>
      <c r="E821" s="1" t="n"/>
      <c r="F821" s="1" t="n"/>
      <c r="G821" s="1" t="n"/>
      <c r="H821" s="1" t="n"/>
      <c r="I821" s="1" t="n"/>
      <c r="J821" s="1" t="n"/>
      <c r="K821" s="1" t="n"/>
      <c r="L821" s="1" t="n"/>
      <c r="M821" s="1" t="n"/>
      <c r="N821" s="1" t="n"/>
      <c r="O821" s="1" t="n"/>
      <c r="P821" s="1" t="n"/>
      <c r="Q821" s="1" t="n"/>
      <c r="R821" s="1" t="n"/>
      <c r="S821" s="1" t="n"/>
      <c r="T821" s="1" t="n"/>
      <c r="U821" s="1" t="n"/>
      <c r="V821" s="1" t="n"/>
      <c r="W821" s="1" t="n"/>
      <c r="X821" s="1" t="n"/>
      <c r="Y821" s="1" t="n"/>
      <c r="Z821" s="1" t="n"/>
    </row>
    <row r="822">
      <c r="A822" s="1" t="n"/>
      <c r="B822" s="1" t="n"/>
      <c r="C822" s="1" t="n"/>
      <c r="D822" s="1" t="n"/>
      <c r="E822" s="1" t="n"/>
      <c r="F822" s="1" t="n"/>
      <c r="G822" s="1" t="n"/>
      <c r="H822" s="1" t="n"/>
      <c r="I822" s="1" t="n"/>
      <c r="J822" s="1" t="n"/>
      <c r="K822" s="1" t="n"/>
      <c r="L822" s="1" t="n"/>
      <c r="M822" s="1" t="n"/>
      <c r="N822" s="1" t="n"/>
      <c r="O822" s="1" t="n"/>
      <c r="P822" s="1" t="n"/>
      <c r="Q822" s="1" t="n"/>
      <c r="R822" s="1" t="n"/>
      <c r="S822" s="1" t="n"/>
      <c r="T822" s="1" t="n"/>
      <c r="U822" s="1" t="n"/>
      <c r="V822" s="1" t="n"/>
      <c r="W822" s="1" t="n"/>
      <c r="X822" s="1" t="n"/>
      <c r="Y822" s="1" t="n"/>
      <c r="Z822" s="1" t="n"/>
    </row>
    <row r="823">
      <c r="A823" s="1" t="n"/>
      <c r="B823" s="1" t="n"/>
      <c r="C823" s="1" t="n"/>
      <c r="D823" s="1" t="n"/>
      <c r="E823" s="1" t="n"/>
      <c r="F823" s="1" t="n"/>
      <c r="G823" s="1" t="n"/>
      <c r="H823" s="1" t="n"/>
      <c r="I823" s="1" t="n"/>
      <c r="J823" s="1" t="n"/>
      <c r="K823" s="1" t="n"/>
      <c r="L823" s="1" t="n"/>
      <c r="M823" s="1" t="n"/>
      <c r="N823" s="1" t="n"/>
      <c r="O823" s="1" t="n"/>
      <c r="P823" s="1" t="n"/>
      <c r="Q823" s="1" t="n"/>
      <c r="R823" s="1" t="n"/>
      <c r="S823" s="1" t="n"/>
      <c r="T823" s="1" t="n"/>
      <c r="U823" s="1" t="n"/>
      <c r="V823" s="1" t="n"/>
      <c r="W823" s="1" t="n"/>
      <c r="X823" s="1" t="n"/>
      <c r="Y823" s="1" t="n"/>
      <c r="Z823" s="1" t="n"/>
    </row>
    <row r="824">
      <c r="A824" s="1" t="n"/>
      <c r="B824" s="1" t="n"/>
      <c r="C824" s="1" t="n"/>
      <c r="D824" s="1" t="n"/>
      <c r="E824" s="1" t="n"/>
      <c r="F824" s="1" t="n"/>
      <c r="G824" s="1" t="n"/>
      <c r="H824" s="1" t="n"/>
      <c r="I824" s="1" t="n"/>
      <c r="J824" s="1" t="n"/>
      <c r="K824" s="1" t="n"/>
      <c r="L824" s="1" t="n"/>
      <c r="M824" s="1" t="n"/>
      <c r="N824" s="1" t="n"/>
      <c r="O824" s="1" t="n"/>
      <c r="P824" s="1" t="n"/>
      <c r="Q824" s="1" t="n"/>
      <c r="R824" s="1" t="n"/>
      <c r="S824" s="1" t="n"/>
      <c r="T824" s="1" t="n"/>
      <c r="U824" s="1" t="n"/>
      <c r="V824" s="1" t="n"/>
      <c r="W824" s="1" t="n"/>
      <c r="X824" s="1" t="n"/>
      <c r="Y824" s="1" t="n"/>
      <c r="Z824" s="1" t="n"/>
    </row>
    <row r="825">
      <c r="A825" s="1" t="n"/>
      <c r="B825" s="1" t="n"/>
      <c r="C825" s="1" t="n"/>
      <c r="D825" s="1" t="n"/>
      <c r="E825" s="1" t="n"/>
      <c r="F825" s="1" t="n"/>
      <c r="G825" s="1" t="n"/>
      <c r="H825" s="1" t="n"/>
      <c r="I825" s="1" t="n"/>
      <c r="J825" s="1" t="n"/>
      <c r="K825" s="1" t="n"/>
      <c r="L825" s="1" t="n"/>
      <c r="M825" s="1" t="n"/>
      <c r="N825" s="1" t="n"/>
      <c r="O825" s="1" t="n"/>
      <c r="P825" s="1" t="n"/>
      <c r="Q825" s="1" t="n"/>
      <c r="R825" s="1" t="n"/>
      <c r="S825" s="1" t="n"/>
      <c r="T825" s="1" t="n"/>
      <c r="U825" s="1" t="n"/>
      <c r="V825" s="1" t="n"/>
      <c r="W825" s="1" t="n"/>
      <c r="X825" s="1" t="n"/>
      <c r="Y825" s="1" t="n"/>
      <c r="Z825" s="1" t="n"/>
    </row>
    <row r="826">
      <c r="A826" s="1" t="n"/>
      <c r="B826" s="1" t="n"/>
      <c r="C826" s="1" t="n"/>
      <c r="D826" s="1" t="n"/>
      <c r="E826" s="1" t="n"/>
      <c r="F826" s="1" t="n"/>
      <c r="G826" s="1" t="n"/>
      <c r="H826" s="1" t="n"/>
      <c r="I826" s="1" t="n"/>
      <c r="J826" s="1" t="n"/>
      <c r="K826" s="1" t="n"/>
      <c r="L826" s="1" t="n"/>
      <c r="M826" s="1" t="n"/>
      <c r="N826" s="1" t="n"/>
      <c r="O826" s="1" t="n"/>
      <c r="P826" s="1" t="n"/>
      <c r="Q826" s="1" t="n"/>
      <c r="R826" s="1" t="n"/>
      <c r="S826" s="1" t="n"/>
      <c r="T826" s="1" t="n"/>
      <c r="U826" s="1" t="n"/>
      <c r="V826" s="1" t="n"/>
      <c r="W826" s="1" t="n"/>
      <c r="X826" s="1" t="n"/>
      <c r="Y826" s="1" t="n"/>
      <c r="Z826" s="1" t="n"/>
    </row>
    <row r="827">
      <c r="A827" s="1" t="n"/>
      <c r="B827" s="1" t="n"/>
      <c r="C827" s="1" t="n"/>
      <c r="D827" s="1" t="n"/>
      <c r="E827" s="1" t="n"/>
      <c r="F827" s="1" t="n"/>
      <c r="G827" s="1" t="n"/>
      <c r="H827" s="1" t="n"/>
      <c r="I827" s="1" t="n"/>
      <c r="J827" s="1" t="n"/>
      <c r="K827" s="1" t="n"/>
      <c r="L827" s="1" t="n"/>
      <c r="M827" s="1" t="n"/>
      <c r="N827" s="1" t="n"/>
      <c r="O827" s="1" t="n"/>
      <c r="P827" s="1" t="n"/>
      <c r="Q827" s="1" t="n"/>
      <c r="R827" s="1" t="n"/>
      <c r="S827" s="1" t="n"/>
      <c r="T827" s="1" t="n"/>
      <c r="U827" s="1" t="n"/>
      <c r="V827" s="1" t="n"/>
      <c r="W827" s="1" t="n"/>
      <c r="X827" s="1" t="n"/>
      <c r="Y827" s="1" t="n"/>
      <c r="Z827" s="1" t="n"/>
    </row>
    <row r="828">
      <c r="A828" s="1" t="n"/>
      <c r="B828" s="1" t="n"/>
      <c r="C828" s="1" t="n"/>
      <c r="D828" s="1" t="n"/>
      <c r="E828" s="1" t="n"/>
      <c r="F828" s="1" t="n"/>
      <c r="G828" s="1" t="n"/>
      <c r="H828" s="1" t="n"/>
      <c r="I828" s="1" t="n"/>
      <c r="J828" s="1" t="n"/>
      <c r="K828" s="1" t="n"/>
      <c r="L828" s="1" t="n"/>
      <c r="M828" s="1" t="n"/>
      <c r="N828" s="1" t="n"/>
      <c r="O828" s="1" t="n"/>
      <c r="P828" s="1" t="n"/>
      <c r="Q828" s="1" t="n"/>
      <c r="R828" s="1" t="n"/>
      <c r="S828" s="1" t="n"/>
      <c r="T828" s="1" t="n"/>
      <c r="U828" s="1" t="n"/>
      <c r="V828" s="1" t="n"/>
      <c r="W828" s="1" t="n"/>
      <c r="X828" s="1" t="n"/>
      <c r="Y828" s="1" t="n"/>
      <c r="Z828" s="1" t="n"/>
    </row>
    <row r="829">
      <c r="A829" s="1" t="n"/>
      <c r="B829" s="1" t="n"/>
      <c r="C829" s="1" t="n"/>
      <c r="D829" s="1" t="n"/>
      <c r="E829" s="1" t="n"/>
      <c r="F829" s="1" t="n"/>
      <c r="G829" s="1" t="n"/>
      <c r="H829" s="1" t="n"/>
      <c r="I829" s="1" t="n"/>
      <c r="J829" s="1" t="n"/>
      <c r="K829" s="1" t="n"/>
      <c r="L829" s="1" t="n"/>
      <c r="M829" s="1" t="n"/>
      <c r="N829" s="1" t="n"/>
      <c r="O829" s="1" t="n"/>
      <c r="P829" s="1" t="n"/>
      <c r="Q829" s="1" t="n"/>
      <c r="R829" s="1" t="n"/>
      <c r="S829" s="1" t="n"/>
      <c r="T829" s="1" t="n"/>
      <c r="U829" s="1" t="n"/>
      <c r="V829" s="1" t="n"/>
      <c r="W829" s="1" t="n"/>
      <c r="X829" s="1" t="n"/>
      <c r="Y829" s="1" t="n"/>
      <c r="Z829" s="1" t="n"/>
    </row>
    <row r="830">
      <c r="A830" s="1" t="n"/>
      <c r="B830" s="1" t="n"/>
      <c r="C830" s="1" t="n"/>
      <c r="D830" s="1" t="n"/>
      <c r="E830" s="1" t="n"/>
      <c r="F830" s="1" t="n"/>
      <c r="G830" s="1" t="n"/>
      <c r="H830" s="1" t="n"/>
      <c r="I830" s="1" t="n"/>
      <c r="J830" s="1" t="n"/>
      <c r="K830" s="1" t="n"/>
      <c r="L830" s="1" t="n"/>
      <c r="M830" s="1" t="n"/>
      <c r="N830" s="1" t="n"/>
      <c r="O830" s="1" t="n"/>
      <c r="P830" s="1" t="n"/>
      <c r="Q830" s="1" t="n"/>
      <c r="R830" s="1" t="n"/>
      <c r="S830" s="1" t="n"/>
      <c r="T830" s="1" t="n"/>
      <c r="U830" s="1" t="n"/>
      <c r="V830" s="1" t="n"/>
      <c r="W830" s="1" t="n"/>
      <c r="X830" s="1" t="n"/>
      <c r="Y830" s="1" t="n"/>
      <c r="Z830" s="1" t="n"/>
    </row>
    <row r="831">
      <c r="A831" s="1" t="n"/>
      <c r="B831" s="1" t="n"/>
      <c r="C831" s="1" t="n"/>
      <c r="D831" s="1" t="n"/>
      <c r="E831" s="1" t="n"/>
      <c r="F831" s="1" t="n"/>
      <c r="G831" s="1" t="n"/>
      <c r="H831" s="1" t="n"/>
      <c r="I831" s="1" t="n"/>
      <c r="J831" s="1" t="n"/>
      <c r="K831" s="1" t="n"/>
      <c r="L831" s="1" t="n"/>
      <c r="M831" s="1" t="n"/>
      <c r="N831" s="1" t="n"/>
      <c r="O831" s="1" t="n"/>
      <c r="P831" s="1" t="n"/>
      <c r="Q831" s="1" t="n"/>
      <c r="R831" s="1" t="n"/>
      <c r="S831" s="1" t="n"/>
      <c r="T831" s="1" t="n"/>
      <c r="U831" s="1" t="n"/>
      <c r="V831" s="1" t="n"/>
      <c r="W831" s="1" t="n"/>
      <c r="X831" s="1" t="n"/>
      <c r="Y831" s="1" t="n"/>
      <c r="Z831" s="1" t="n"/>
    </row>
    <row r="832">
      <c r="A832" s="1" t="n"/>
      <c r="B832" s="1" t="n"/>
      <c r="C832" s="1" t="n"/>
      <c r="D832" s="1" t="n"/>
      <c r="E832" s="1" t="n"/>
      <c r="F832" s="1" t="n"/>
      <c r="G832" s="1" t="n"/>
      <c r="H832" s="1" t="n"/>
      <c r="I832" s="1" t="n"/>
      <c r="J832" s="1" t="n"/>
      <c r="K832" s="1" t="n"/>
      <c r="L832" s="1" t="n"/>
      <c r="M832" s="1" t="n"/>
      <c r="N832" s="1" t="n"/>
      <c r="O832" s="1" t="n"/>
      <c r="P832" s="1" t="n"/>
      <c r="Q832" s="1" t="n"/>
      <c r="R832" s="1" t="n"/>
      <c r="S832" s="1" t="n"/>
      <c r="T832" s="1" t="n"/>
      <c r="U832" s="1" t="n"/>
      <c r="V832" s="1" t="n"/>
      <c r="W832" s="1" t="n"/>
      <c r="X832" s="1" t="n"/>
      <c r="Y832" s="1" t="n"/>
      <c r="Z832" s="1" t="n"/>
    </row>
    <row r="833">
      <c r="A833" s="1" t="n"/>
      <c r="B833" s="1" t="n"/>
      <c r="C833" s="1" t="n"/>
      <c r="D833" s="1" t="n"/>
      <c r="E833" s="1" t="n"/>
      <c r="F833" s="1" t="n"/>
      <c r="G833" s="1" t="n"/>
      <c r="H833" s="1" t="n"/>
      <c r="I833" s="1" t="n"/>
      <c r="J833" s="1" t="n"/>
      <c r="K833" s="1" t="n"/>
      <c r="L833" s="1" t="n"/>
      <c r="M833" s="1" t="n"/>
      <c r="N833" s="1" t="n"/>
      <c r="O833" s="1" t="n"/>
      <c r="P833" s="1" t="n"/>
      <c r="Q833" s="1" t="n"/>
      <c r="R833" s="1" t="n"/>
      <c r="S833" s="1" t="n"/>
      <c r="T833" s="1" t="n"/>
      <c r="U833" s="1" t="n"/>
      <c r="V833" s="1" t="n"/>
      <c r="W833" s="1" t="n"/>
      <c r="X833" s="1" t="n"/>
      <c r="Y833" s="1" t="n"/>
      <c r="Z833" s="1" t="n"/>
    </row>
    <row r="834">
      <c r="A834" s="1" t="n"/>
      <c r="B834" s="1" t="n"/>
      <c r="C834" s="1" t="n"/>
      <c r="D834" s="1" t="n"/>
      <c r="E834" s="1" t="n"/>
      <c r="F834" s="1" t="n"/>
      <c r="G834" s="1" t="n"/>
      <c r="H834" s="1" t="n"/>
      <c r="I834" s="1" t="n"/>
      <c r="J834" s="1" t="n"/>
      <c r="K834" s="1" t="n"/>
      <c r="L834" s="1" t="n"/>
      <c r="M834" s="1" t="n"/>
      <c r="N834" s="1" t="n"/>
      <c r="O834" s="1" t="n"/>
      <c r="P834" s="1" t="n"/>
      <c r="Q834" s="1" t="n"/>
      <c r="R834" s="1" t="n"/>
      <c r="S834" s="1" t="n"/>
      <c r="T834" s="1" t="n"/>
      <c r="U834" s="1" t="n"/>
      <c r="V834" s="1" t="n"/>
      <c r="W834" s="1" t="n"/>
      <c r="X834" s="1" t="n"/>
      <c r="Y834" s="1" t="n"/>
      <c r="Z834" s="1" t="n"/>
    </row>
    <row r="835">
      <c r="A835" s="1" t="n"/>
      <c r="B835" s="1" t="n"/>
      <c r="C835" s="1" t="n"/>
      <c r="D835" s="1" t="n"/>
      <c r="E835" s="1" t="n"/>
      <c r="F835" s="1" t="n"/>
      <c r="G835" s="1" t="n"/>
      <c r="H835" s="1" t="n"/>
      <c r="I835" s="1" t="n"/>
      <c r="J835" s="1" t="n"/>
      <c r="K835" s="1" t="n"/>
      <c r="L835" s="1" t="n"/>
      <c r="M835" s="1" t="n"/>
      <c r="N835" s="1" t="n"/>
      <c r="O835" s="1" t="n"/>
      <c r="P835" s="1" t="n"/>
      <c r="Q835" s="1" t="n"/>
      <c r="R835" s="1" t="n"/>
      <c r="S835" s="1" t="n"/>
      <c r="T835" s="1" t="n"/>
      <c r="U835" s="1" t="n"/>
      <c r="V835" s="1" t="n"/>
      <c r="W835" s="1" t="n"/>
      <c r="X835" s="1" t="n"/>
      <c r="Y835" s="1" t="n"/>
      <c r="Z835" s="1" t="n"/>
    </row>
    <row r="836">
      <c r="A836" s="1" t="n"/>
      <c r="B836" s="1" t="n"/>
      <c r="C836" s="1" t="n"/>
      <c r="D836" s="1" t="n"/>
      <c r="E836" s="1" t="n"/>
      <c r="F836" s="1" t="n"/>
      <c r="G836" s="1" t="n"/>
      <c r="H836" s="1" t="n"/>
      <c r="I836" s="1" t="n"/>
      <c r="J836" s="1" t="n"/>
      <c r="K836" s="1" t="n"/>
      <c r="L836" s="1" t="n"/>
      <c r="M836" s="1" t="n"/>
      <c r="N836" s="1" t="n"/>
      <c r="O836" s="1" t="n"/>
      <c r="P836" s="1" t="n"/>
      <c r="Q836" s="1" t="n"/>
      <c r="R836" s="1" t="n"/>
      <c r="S836" s="1" t="n"/>
      <c r="T836" s="1" t="n"/>
      <c r="U836" s="1" t="n"/>
      <c r="V836" s="1" t="n"/>
      <c r="W836" s="1" t="n"/>
      <c r="X836" s="1" t="n"/>
      <c r="Y836" s="1" t="n"/>
      <c r="Z836" s="1" t="n"/>
    </row>
    <row r="837">
      <c r="A837" s="1" t="n"/>
      <c r="B837" s="1" t="n"/>
      <c r="C837" s="1" t="n"/>
      <c r="D837" s="1" t="n"/>
      <c r="E837" s="1" t="n"/>
      <c r="F837" s="1" t="n"/>
      <c r="G837" s="1" t="n"/>
      <c r="H837" s="1" t="n"/>
      <c r="I837" s="1" t="n"/>
      <c r="J837" s="1" t="n"/>
      <c r="K837" s="1" t="n"/>
      <c r="L837" s="1" t="n"/>
      <c r="M837" s="1" t="n"/>
      <c r="N837" s="1" t="n"/>
      <c r="O837" s="1" t="n"/>
      <c r="P837" s="1" t="n"/>
      <c r="Q837" s="1" t="n"/>
      <c r="R837" s="1" t="n"/>
      <c r="S837" s="1" t="n"/>
      <c r="T837" s="1" t="n"/>
      <c r="U837" s="1" t="n"/>
      <c r="V837" s="1" t="n"/>
      <c r="W837" s="1" t="n"/>
      <c r="X837" s="1" t="n"/>
      <c r="Y837" s="1" t="n"/>
      <c r="Z837" s="1" t="n"/>
    </row>
    <row r="838">
      <c r="A838" s="1" t="n"/>
      <c r="B838" s="1" t="n"/>
      <c r="C838" s="1" t="n"/>
      <c r="D838" s="1" t="n"/>
      <c r="E838" s="1" t="n"/>
      <c r="F838" s="1" t="n"/>
      <c r="G838" s="1" t="n"/>
      <c r="H838" s="1" t="n"/>
      <c r="I838" s="1" t="n"/>
      <c r="J838" s="1" t="n"/>
      <c r="K838" s="1" t="n"/>
      <c r="L838" s="1" t="n"/>
      <c r="M838" s="1" t="n"/>
      <c r="N838" s="1" t="n"/>
      <c r="O838" s="1" t="n"/>
      <c r="P838" s="1" t="n"/>
      <c r="Q838" s="1" t="n"/>
      <c r="R838" s="1" t="n"/>
      <c r="S838" s="1" t="n"/>
      <c r="T838" s="1" t="n"/>
      <c r="U838" s="1" t="n"/>
      <c r="V838" s="1" t="n"/>
      <c r="W838" s="1" t="n"/>
      <c r="X838" s="1" t="n"/>
      <c r="Y838" s="1" t="n"/>
      <c r="Z838" s="1" t="n"/>
    </row>
    <row r="839">
      <c r="A839" s="1" t="n"/>
      <c r="B839" s="1" t="n"/>
      <c r="C839" s="1" t="n"/>
      <c r="D839" s="1" t="n"/>
      <c r="E839" s="1" t="n"/>
      <c r="F839" s="1" t="n"/>
      <c r="G839" s="1" t="n"/>
      <c r="H839" s="1" t="n"/>
      <c r="I839" s="1" t="n"/>
      <c r="J839" s="1" t="n"/>
      <c r="K839" s="1" t="n"/>
      <c r="L839" s="1" t="n"/>
      <c r="M839" s="1" t="n"/>
      <c r="N839" s="1" t="n"/>
      <c r="O839" s="1" t="n"/>
      <c r="P839" s="1" t="n"/>
      <c r="Q839" s="1" t="n"/>
      <c r="R839" s="1" t="n"/>
      <c r="S839" s="1" t="n"/>
      <c r="T839" s="1" t="n"/>
      <c r="U839" s="1" t="n"/>
      <c r="V839" s="1" t="n"/>
      <c r="W839" s="1" t="n"/>
      <c r="X839" s="1" t="n"/>
      <c r="Y839" s="1" t="n"/>
      <c r="Z839" s="1" t="n"/>
    </row>
    <row r="840">
      <c r="A840" s="1" t="n"/>
      <c r="B840" s="1" t="n"/>
      <c r="C840" s="1" t="n"/>
      <c r="D840" s="1" t="n"/>
      <c r="E840" s="1" t="n"/>
      <c r="F840" s="1" t="n"/>
      <c r="G840" s="1" t="n"/>
      <c r="H840" s="1" t="n"/>
      <c r="I840" s="1" t="n"/>
      <c r="J840" s="1" t="n"/>
      <c r="K840" s="1" t="n"/>
      <c r="L840" s="1" t="n"/>
      <c r="M840" s="1" t="n"/>
      <c r="N840" s="1" t="n"/>
      <c r="O840" s="1" t="n"/>
      <c r="P840" s="1" t="n"/>
      <c r="Q840" s="1" t="n"/>
      <c r="R840" s="1" t="n"/>
      <c r="S840" s="1" t="n"/>
      <c r="T840" s="1" t="n"/>
      <c r="U840" s="1" t="n"/>
      <c r="V840" s="1" t="n"/>
      <c r="W840" s="1" t="n"/>
      <c r="X840" s="1" t="n"/>
      <c r="Y840" s="1" t="n"/>
      <c r="Z840" s="1" t="n"/>
    </row>
    <row r="841">
      <c r="A841" s="1" t="n"/>
      <c r="B841" s="1" t="n"/>
      <c r="C841" s="1" t="n"/>
      <c r="D841" s="1" t="n"/>
      <c r="E841" s="1" t="n"/>
      <c r="F841" s="1" t="n"/>
      <c r="G841" s="1" t="n"/>
      <c r="H841" s="1" t="n"/>
      <c r="I841" s="1" t="n"/>
      <c r="J841" s="1" t="n"/>
      <c r="K841" s="1" t="n"/>
      <c r="L841" s="1" t="n"/>
      <c r="M841" s="1" t="n"/>
      <c r="N841" s="1" t="n"/>
      <c r="O841" s="1" t="n"/>
      <c r="P841" s="1" t="n"/>
      <c r="Q841" s="1" t="n"/>
      <c r="R841" s="1" t="n"/>
      <c r="S841" s="1" t="n"/>
      <c r="T841" s="1" t="n"/>
      <c r="U841" s="1" t="n"/>
      <c r="V841" s="1" t="n"/>
      <c r="W841" s="1" t="n"/>
      <c r="X841" s="1" t="n"/>
      <c r="Y841" s="1" t="n"/>
      <c r="Z841" s="1" t="n"/>
    </row>
    <row r="842">
      <c r="A842" s="1" t="n"/>
      <c r="B842" s="1" t="n"/>
      <c r="C842" s="1" t="n"/>
      <c r="D842" s="1" t="n"/>
      <c r="E842" s="1" t="n"/>
      <c r="F842" s="1" t="n"/>
      <c r="G842" s="1" t="n"/>
      <c r="H842" s="1" t="n"/>
      <c r="I842" s="1" t="n"/>
      <c r="J842" s="1" t="n"/>
      <c r="K842" s="1" t="n"/>
      <c r="L842" s="1" t="n"/>
      <c r="M842" s="1" t="n"/>
      <c r="N842" s="1" t="n"/>
      <c r="O842" s="1" t="n"/>
      <c r="P842" s="1" t="n"/>
      <c r="Q842" s="1" t="n"/>
      <c r="R842" s="1" t="n"/>
      <c r="S842" s="1" t="n"/>
      <c r="T842" s="1" t="n"/>
      <c r="U842" s="1" t="n"/>
      <c r="V842" s="1" t="n"/>
      <c r="W842" s="1" t="n"/>
      <c r="X842" s="1" t="n"/>
      <c r="Y842" s="1" t="n"/>
      <c r="Z842" s="1" t="n"/>
    </row>
    <row r="843">
      <c r="A843" s="1" t="n"/>
      <c r="B843" s="1" t="n"/>
      <c r="C843" s="1" t="n"/>
      <c r="D843" s="1" t="n"/>
      <c r="E843" s="1" t="n"/>
      <c r="F843" s="1" t="n"/>
      <c r="G843" s="1" t="n"/>
      <c r="H843" s="1" t="n"/>
      <c r="I843" s="1" t="n"/>
      <c r="J843" s="1" t="n"/>
      <c r="K843" s="1" t="n"/>
      <c r="L843" s="1" t="n"/>
      <c r="M843" s="1" t="n"/>
      <c r="N843" s="1" t="n"/>
      <c r="O843" s="1" t="n"/>
      <c r="P843" s="1" t="n"/>
      <c r="Q843" s="1" t="n"/>
      <c r="R843" s="1" t="n"/>
      <c r="S843" s="1" t="n"/>
      <c r="T843" s="1" t="n"/>
      <c r="U843" s="1" t="n"/>
      <c r="V843" s="1" t="n"/>
      <c r="W843" s="1" t="n"/>
      <c r="X843" s="1" t="n"/>
      <c r="Y843" s="1" t="n"/>
      <c r="Z843" s="1" t="n"/>
    </row>
    <row r="844">
      <c r="A844" s="1" t="n"/>
      <c r="B844" s="1" t="n"/>
      <c r="C844" s="1" t="n"/>
      <c r="D844" s="1" t="n"/>
      <c r="E844" s="1" t="n"/>
      <c r="F844" s="1" t="n"/>
      <c r="G844" s="1" t="n"/>
      <c r="H844" s="1" t="n"/>
      <c r="I844" s="1" t="n"/>
      <c r="J844" s="1" t="n"/>
      <c r="K844" s="1" t="n"/>
      <c r="L844" s="1" t="n"/>
      <c r="M844" s="1" t="n"/>
      <c r="N844" s="1" t="n"/>
      <c r="O844" s="1" t="n"/>
      <c r="P844" s="1" t="n"/>
      <c r="Q844" s="1" t="n"/>
      <c r="R844" s="1" t="n"/>
      <c r="S844" s="1" t="n"/>
      <c r="T844" s="1" t="n"/>
      <c r="U844" s="1" t="n"/>
      <c r="V844" s="1" t="n"/>
      <c r="W844" s="1" t="n"/>
      <c r="X844" s="1" t="n"/>
      <c r="Y844" s="1" t="n"/>
      <c r="Z844" s="1" t="n"/>
    </row>
    <row r="845">
      <c r="A845" s="1" t="n"/>
      <c r="B845" s="1" t="n"/>
      <c r="C845" s="1" t="n"/>
      <c r="D845" s="1" t="n"/>
      <c r="E845" s="1" t="n"/>
      <c r="F845" s="1" t="n"/>
      <c r="G845" s="1" t="n"/>
      <c r="H845" s="1" t="n"/>
      <c r="I845" s="1" t="n"/>
      <c r="J845" s="1" t="n"/>
      <c r="K845" s="1" t="n"/>
      <c r="L845" s="1" t="n"/>
      <c r="M845" s="1" t="n"/>
      <c r="N845" s="1" t="n"/>
      <c r="O845" s="1" t="n"/>
      <c r="P845" s="1" t="n"/>
      <c r="Q845" s="1" t="n"/>
      <c r="R845" s="1" t="n"/>
      <c r="S845" s="1" t="n"/>
      <c r="T845" s="1" t="n"/>
      <c r="U845" s="1" t="n"/>
      <c r="V845" s="1" t="n"/>
      <c r="W845" s="1" t="n"/>
      <c r="X845" s="1" t="n"/>
      <c r="Y845" s="1" t="n"/>
      <c r="Z845" s="1" t="n"/>
    </row>
    <row r="846">
      <c r="A846" s="1" t="n"/>
      <c r="B846" s="1" t="n"/>
      <c r="C846" s="1" t="n"/>
      <c r="D846" s="1" t="n"/>
      <c r="E846" s="1" t="n"/>
      <c r="F846" s="1" t="n"/>
      <c r="G846" s="1" t="n"/>
      <c r="H846" s="1" t="n"/>
      <c r="I846" s="1" t="n"/>
      <c r="J846" s="1" t="n"/>
      <c r="K846" s="1" t="n"/>
      <c r="L846" s="1" t="n"/>
      <c r="M846" s="1" t="n"/>
      <c r="N846" s="1" t="n"/>
      <c r="O846" s="1" t="n"/>
      <c r="P846" s="1" t="n"/>
      <c r="Q846" s="1" t="n"/>
      <c r="R846" s="1" t="n"/>
      <c r="S846" s="1" t="n"/>
      <c r="T846" s="1" t="n"/>
      <c r="U846" s="1" t="n"/>
      <c r="V846" s="1" t="n"/>
      <c r="W846" s="1" t="n"/>
      <c r="X846" s="1" t="n"/>
      <c r="Y846" s="1" t="n"/>
      <c r="Z846" s="1" t="n"/>
    </row>
    <row r="847">
      <c r="A847" s="1" t="n"/>
      <c r="B847" s="1" t="n"/>
      <c r="C847" s="1" t="n"/>
      <c r="D847" s="1" t="n"/>
      <c r="E847" s="1" t="n"/>
      <c r="F847" s="1" t="n"/>
      <c r="G847" s="1" t="n"/>
      <c r="H847" s="1" t="n"/>
      <c r="I847" s="1" t="n"/>
      <c r="J847" s="1" t="n"/>
      <c r="K847" s="1" t="n"/>
      <c r="L847" s="1" t="n"/>
      <c r="M847" s="1" t="n"/>
      <c r="N847" s="1" t="n"/>
      <c r="O847" s="1" t="n"/>
      <c r="P847" s="1" t="n"/>
      <c r="Q847" s="1" t="n"/>
      <c r="R847" s="1" t="n"/>
      <c r="S847" s="1" t="n"/>
      <c r="T847" s="1" t="n"/>
      <c r="U847" s="1" t="n"/>
      <c r="V847" s="1" t="n"/>
      <c r="W847" s="1" t="n"/>
      <c r="X847" s="1" t="n"/>
      <c r="Y847" s="1" t="n"/>
      <c r="Z847" s="1" t="n"/>
    </row>
    <row r="848">
      <c r="A848" s="1" t="n"/>
      <c r="B848" s="1" t="n"/>
      <c r="C848" s="1" t="n"/>
      <c r="D848" s="1" t="n"/>
      <c r="E848" s="1" t="n"/>
      <c r="F848" s="1" t="n"/>
      <c r="G848" s="1" t="n"/>
      <c r="H848" s="1" t="n"/>
      <c r="I848" s="1" t="n"/>
      <c r="J848" s="1" t="n"/>
      <c r="K848" s="1" t="n"/>
      <c r="L848" s="1" t="n"/>
      <c r="M848" s="1" t="n"/>
      <c r="N848" s="1" t="n"/>
      <c r="O848" s="1" t="n"/>
      <c r="P848" s="1" t="n"/>
      <c r="Q848" s="1" t="n"/>
      <c r="R848" s="1" t="n"/>
      <c r="S848" s="1" t="n"/>
      <c r="T848" s="1" t="n"/>
      <c r="U848" s="1" t="n"/>
      <c r="V848" s="1" t="n"/>
      <c r="W848" s="1" t="n"/>
      <c r="X848" s="1" t="n"/>
      <c r="Y848" s="1" t="n"/>
      <c r="Z848" s="1" t="n"/>
    </row>
    <row r="849">
      <c r="A849" s="1" t="n"/>
      <c r="B849" s="1" t="n"/>
      <c r="C849" s="1" t="n"/>
      <c r="D849" s="1" t="n"/>
      <c r="E849" s="1" t="n"/>
      <c r="F849" s="1" t="n"/>
      <c r="G849" s="1" t="n"/>
      <c r="H849" s="1" t="n"/>
      <c r="I849" s="1" t="n"/>
      <c r="J849" s="1" t="n"/>
      <c r="K849" s="1" t="n"/>
      <c r="L849" s="1" t="n"/>
      <c r="M849" s="1" t="n"/>
      <c r="N849" s="1" t="n"/>
      <c r="O849" s="1" t="n"/>
      <c r="P849" s="1" t="n"/>
      <c r="Q849" s="1" t="n"/>
      <c r="R849" s="1" t="n"/>
      <c r="S849" s="1" t="n"/>
      <c r="T849" s="1" t="n"/>
      <c r="U849" s="1" t="n"/>
      <c r="V849" s="1" t="n"/>
      <c r="W849" s="1" t="n"/>
      <c r="X849" s="1" t="n"/>
      <c r="Y849" s="1" t="n"/>
      <c r="Z849" s="1" t="n"/>
    </row>
    <row r="850">
      <c r="A850" s="1" t="n"/>
      <c r="B850" s="1" t="n"/>
      <c r="C850" s="1" t="n"/>
      <c r="D850" s="1" t="n"/>
      <c r="E850" s="1" t="n"/>
      <c r="F850" s="1" t="n"/>
      <c r="G850" s="1" t="n"/>
      <c r="H850" s="1" t="n"/>
      <c r="I850" s="1" t="n"/>
      <c r="J850" s="1" t="n"/>
      <c r="K850" s="1" t="n"/>
      <c r="L850" s="1" t="n"/>
      <c r="M850" s="1" t="n"/>
      <c r="N850" s="1" t="n"/>
      <c r="O850" s="1" t="n"/>
      <c r="P850" s="1" t="n"/>
      <c r="Q850" s="1" t="n"/>
      <c r="R850" s="1" t="n"/>
      <c r="S850" s="1" t="n"/>
      <c r="T850" s="1" t="n"/>
      <c r="U850" s="1" t="n"/>
      <c r="V850" s="1" t="n"/>
      <c r="W850" s="1" t="n"/>
      <c r="X850" s="1" t="n"/>
      <c r="Y850" s="1" t="n"/>
      <c r="Z850" s="1" t="n"/>
    </row>
    <row r="851">
      <c r="A851" s="1" t="n"/>
      <c r="B851" s="1" t="n"/>
      <c r="C851" s="1" t="n"/>
      <c r="D851" s="1" t="n"/>
      <c r="E851" s="1" t="n"/>
      <c r="F851" s="1" t="n"/>
      <c r="G851" s="1" t="n"/>
      <c r="H851" s="1" t="n"/>
      <c r="I851" s="1" t="n"/>
      <c r="J851" s="1" t="n"/>
      <c r="K851" s="1" t="n"/>
      <c r="L851" s="1" t="n"/>
      <c r="M851" s="1" t="n"/>
      <c r="N851" s="1" t="n"/>
      <c r="O851" s="1" t="n"/>
      <c r="P851" s="1" t="n"/>
      <c r="Q851" s="1" t="n"/>
      <c r="R851" s="1" t="n"/>
      <c r="S851" s="1" t="n"/>
      <c r="T851" s="1" t="n"/>
      <c r="U851" s="1" t="n"/>
      <c r="V851" s="1" t="n"/>
      <c r="W851" s="1" t="n"/>
      <c r="X851" s="1" t="n"/>
      <c r="Y851" s="1" t="n"/>
      <c r="Z851" s="1" t="n"/>
    </row>
    <row r="852">
      <c r="A852" s="1" t="n"/>
      <c r="B852" s="1" t="n"/>
      <c r="C852" s="1" t="n"/>
      <c r="D852" s="1" t="n"/>
      <c r="E852" s="1" t="n"/>
      <c r="F852" s="1" t="n"/>
      <c r="G852" s="1" t="n"/>
      <c r="H852" s="1" t="n"/>
      <c r="I852" s="1" t="n"/>
      <c r="J852" s="1" t="n"/>
      <c r="K852" s="1" t="n"/>
      <c r="L852" s="1" t="n"/>
      <c r="M852" s="1" t="n"/>
      <c r="N852" s="1" t="n"/>
      <c r="O852" s="1" t="n"/>
      <c r="P852" s="1" t="n"/>
      <c r="Q852" s="1" t="n"/>
      <c r="R852" s="1" t="n"/>
      <c r="S852" s="1" t="n"/>
      <c r="T852" s="1" t="n"/>
      <c r="U852" s="1" t="n"/>
      <c r="V852" s="1" t="n"/>
      <c r="W852" s="1" t="n"/>
      <c r="X852" s="1" t="n"/>
      <c r="Y852" s="1" t="n"/>
      <c r="Z852" s="1" t="n"/>
    </row>
    <row r="853">
      <c r="A853" s="1" t="n"/>
      <c r="B853" s="1" t="n"/>
      <c r="C853" s="1" t="n"/>
      <c r="D853" s="1" t="n"/>
      <c r="E853" s="1" t="n"/>
      <c r="F853" s="1" t="n"/>
      <c r="G853" s="1" t="n"/>
      <c r="H853" s="1" t="n"/>
      <c r="I853" s="1" t="n"/>
      <c r="J853" s="1" t="n"/>
      <c r="K853" s="1" t="n"/>
      <c r="L853" s="1" t="n"/>
      <c r="M853" s="1" t="n"/>
      <c r="N853" s="1" t="n"/>
      <c r="O853" s="1" t="n"/>
      <c r="P853" s="1" t="n"/>
      <c r="Q853" s="1" t="n"/>
      <c r="R853" s="1" t="n"/>
      <c r="S853" s="1" t="n"/>
      <c r="T853" s="1" t="n"/>
      <c r="U853" s="1" t="n"/>
      <c r="V853" s="1" t="n"/>
      <c r="W853" s="1" t="n"/>
      <c r="X853" s="1" t="n"/>
      <c r="Y853" s="1" t="n"/>
      <c r="Z853" s="1" t="n"/>
    </row>
    <row r="854">
      <c r="A854" s="1" t="n"/>
      <c r="B854" s="1" t="n"/>
      <c r="C854" s="1" t="n"/>
      <c r="D854" s="1" t="n"/>
      <c r="E854" s="1" t="n"/>
      <c r="F854" s="1" t="n"/>
      <c r="G854" s="1" t="n"/>
      <c r="H854" s="1" t="n"/>
      <c r="I854" s="1" t="n"/>
      <c r="J854" s="1" t="n"/>
      <c r="K854" s="1" t="n"/>
      <c r="L854" s="1" t="n"/>
      <c r="M854" s="1" t="n"/>
      <c r="N854" s="1" t="n"/>
      <c r="O854" s="1" t="n"/>
      <c r="P854" s="1" t="n"/>
      <c r="Q854" s="1" t="n"/>
      <c r="R854" s="1" t="n"/>
      <c r="S854" s="1" t="n"/>
      <c r="T854" s="1" t="n"/>
      <c r="U854" s="1" t="n"/>
      <c r="V854" s="1" t="n"/>
      <c r="W854" s="1" t="n"/>
      <c r="X854" s="1" t="n"/>
      <c r="Y854" s="1" t="n"/>
      <c r="Z854" s="1" t="n"/>
    </row>
    <row r="855">
      <c r="A855" s="1" t="n"/>
      <c r="B855" s="1" t="n"/>
      <c r="C855" s="1" t="n"/>
      <c r="D855" s="1" t="n"/>
      <c r="E855" s="1" t="n"/>
      <c r="F855" s="1" t="n"/>
      <c r="G855" s="1" t="n"/>
      <c r="H855" s="1" t="n"/>
      <c r="I855" s="1" t="n"/>
      <c r="J855" s="1" t="n"/>
      <c r="K855" s="1" t="n"/>
      <c r="L855" s="1" t="n"/>
      <c r="M855" s="1" t="n"/>
      <c r="N855" s="1" t="n"/>
      <c r="O855" s="1" t="n"/>
      <c r="P855" s="1" t="n"/>
      <c r="Q855" s="1" t="n"/>
      <c r="R855" s="1" t="n"/>
      <c r="S855" s="1" t="n"/>
      <c r="T855" s="1" t="n"/>
      <c r="U855" s="1" t="n"/>
      <c r="V855" s="1" t="n"/>
      <c r="W855" s="1" t="n"/>
      <c r="X855" s="1" t="n"/>
      <c r="Y855" s="1" t="n"/>
      <c r="Z855" s="1" t="n"/>
    </row>
    <row r="856">
      <c r="A856" s="1" t="n"/>
      <c r="B856" s="1" t="n"/>
      <c r="C856" s="1" t="n"/>
      <c r="D856" s="1" t="n"/>
      <c r="E856" s="1" t="n"/>
      <c r="F856" s="1" t="n"/>
      <c r="G856" s="1" t="n"/>
      <c r="H856" s="1" t="n"/>
      <c r="I856" s="1" t="n"/>
      <c r="J856" s="1" t="n"/>
      <c r="K856" s="1" t="n"/>
      <c r="L856" s="1" t="n"/>
      <c r="M856" s="1" t="n"/>
      <c r="N856" s="1" t="n"/>
      <c r="O856" s="1" t="n"/>
      <c r="P856" s="1" t="n"/>
      <c r="Q856" s="1" t="n"/>
      <c r="R856" s="1" t="n"/>
      <c r="S856" s="1" t="n"/>
      <c r="T856" s="1" t="n"/>
      <c r="U856" s="1" t="n"/>
      <c r="V856" s="1" t="n"/>
      <c r="W856" s="1" t="n"/>
      <c r="X856" s="1" t="n"/>
      <c r="Y856" s="1" t="n"/>
      <c r="Z856" s="1" t="n"/>
    </row>
    <row r="857">
      <c r="A857" s="1" t="n"/>
      <c r="B857" s="1" t="n"/>
      <c r="C857" s="1" t="n"/>
      <c r="D857" s="1" t="n"/>
      <c r="E857" s="1" t="n"/>
      <c r="F857" s="1" t="n"/>
      <c r="G857" s="1" t="n"/>
      <c r="H857" s="1" t="n"/>
      <c r="I857" s="1" t="n"/>
      <c r="J857" s="1" t="n"/>
      <c r="K857" s="1" t="n"/>
      <c r="L857" s="1" t="n"/>
      <c r="M857" s="1" t="n"/>
      <c r="N857" s="1" t="n"/>
      <c r="O857" s="1" t="n"/>
      <c r="P857" s="1" t="n"/>
      <c r="Q857" s="1" t="n"/>
      <c r="R857" s="1" t="n"/>
      <c r="S857" s="1" t="n"/>
      <c r="T857" s="1" t="n"/>
      <c r="U857" s="1" t="n"/>
      <c r="V857" s="1" t="n"/>
      <c r="W857" s="1" t="n"/>
      <c r="X857" s="1" t="n"/>
      <c r="Y857" s="1" t="n"/>
      <c r="Z857" s="1" t="n"/>
    </row>
    <row r="858">
      <c r="A858" s="1" t="n"/>
      <c r="B858" s="1" t="n"/>
      <c r="C858" s="1" t="n"/>
      <c r="D858" s="1" t="n"/>
      <c r="E858" s="1" t="n"/>
      <c r="F858" s="1" t="n"/>
      <c r="G858" s="1" t="n"/>
      <c r="H858" s="1" t="n"/>
      <c r="I858" s="1" t="n"/>
      <c r="J858" s="1" t="n"/>
      <c r="K858" s="1" t="n"/>
      <c r="L858" s="1" t="n"/>
      <c r="M858" s="1" t="n"/>
      <c r="N858" s="1" t="n"/>
      <c r="O858" s="1" t="n"/>
      <c r="P858" s="1" t="n"/>
      <c r="Q858" s="1" t="n"/>
      <c r="R858" s="1" t="n"/>
      <c r="S858" s="1" t="n"/>
      <c r="T858" s="1" t="n"/>
      <c r="U858" s="1" t="n"/>
      <c r="V858" s="1" t="n"/>
      <c r="W858" s="1" t="n"/>
      <c r="X858" s="1" t="n"/>
      <c r="Y858" s="1" t="n"/>
      <c r="Z858" s="1" t="n"/>
    </row>
    <row r="859">
      <c r="A859" s="1" t="n"/>
      <c r="B859" s="1" t="n"/>
      <c r="C859" s="1" t="n"/>
      <c r="D859" s="1" t="n"/>
      <c r="E859" s="1" t="n"/>
      <c r="F859" s="1" t="n"/>
      <c r="G859" s="1" t="n"/>
      <c r="H859" s="1" t="n"/>
      <c r="I859" s="1" t="n"/>
      <c r="J859" s="1" t="n"/>
      <c r="K859" s="1" t="n"/>
      <c r="L859" s="1" t="n"/>
      <c r="M859" s="1" t="n"/>
      <c r="N859" s="1" t="n"/>
      <c r="O859" s="1" t="n"/>
      <c r="P859" s="1" t="n"/>
      <c r="Q859" s="1" t="n"/>
      <c r="R859" s="1" t="n"/>
      <c r="S859" s="1" t="n"/>
      <c r="T859" s="1" t="n"/>
      <c r="U859" s="1" t="n"/>
      <c r="V859" s="1" t="n"/>
      <c r="W859" s="1" t="n"/>
      <c r="X859" s="1" t="n"/>
      <c r="Y859" s="1" t="n"/>
      <c r="Z859" s="1" t="n"/>
    </row>
    <row r="860">
      <c r="A860" s="1" t="n"/>
      <c r="B860" s="1" t="n"/>
      <c r="C860" s="1" t="n"/>
      <c r="D860" s="1" t="n"/>
      <c r="E860" s="1" t="n"/>
      <c r="F860" s="1" t="n"/>
      <c r="G860" s="1" t="n"/>
      <c r="H860" s="1" t="n"/>
      <c r="I860" s="1" t="n"/>
      <c r="J860" s="1" t="n"/>
      <c r="K860" s="1" t="n"/>
      <c r="L860" s="1" t="n"/>
      <c r="M860" s="1" t="n"/>
      <c r="N860" s="1" t="n"/>
      <c r="O860" s="1" t="n"/>
      <c r="P860" s="1" t="n"/>
      <c r="Q860" s="1" t="n"/>
      <c r="R860" s="1" t="n"/>
      <c r="S860" s="1" t="n"/>
      <c r="T860" s="1" t="n"/>
      <c r="U860" s="1" t="n"/>
      <c r="V860" s="1" t="n"/>
      <c r="W860" s="1" t="n"/>
      <c r="X860" s="1" t="n"/>
      <c r="Y860" s="1" t="n"/>
      <c r="Z860" s="1" t="n"/>
    </row>
    <row r="861">
      <c r="A861" s="1" t="n"/>
      <c r="B861" s="1" t="n"/>
      <c r="C861" s="1" t="n"/>
      <c r="D861" s="1" t="n"/>
      <c r="E861" s="1" t="n"/>
      <c r="F861" s="1" t="n"/>
      <c r="G861" s="1" t="n"/>
      <c r="H861" s="1" t="n"/>
      <c r="I861" s="1" t="n"/>
      <c r="J861" s="1" t="n"/>
      <c r="K861" s="1" t="n"/>
      <c r="L861" s="1" t="n"/>
      <c r="M861" s="1" t="n"/>
      <c r="N861" s="1" t="n"/>
      <c r="O861" s="1" t="n"/>
      <c r="P861" s="1" t="n"/>
      <c r="Q861" s="1" t="n"/>
      <c r="R861" s="1" t="n"/>
      <c r="S861" s="1" t="n"/>
      <c r="T861" s="1" t="n"/>
      <c r="U861" s="1" t="n"/>
      <c r="V861" s="1" t="n"/>
      <c r="W861" s="1" t="n"/>
      <c r="X861" s="1" t="n"/>
      <c r="Y861" s="1" t="n"/>
      <c r="Z861" s="1" t="n"/>
    </row>
    <row r="862">
      <c r="A862" s="1" t="n"/>
      <c r="B862" s="1" t="n"/>
      <c r="C862" s="1" t="n"/>
      <c r="D862" s="1" t="n"/>
      <c r="E862" s="1" t="n"/>
      <c r="F862" s="1" t="n"/>
      <c r="G862" s="1" t="n"/>
      <c r="H862" s="1" t="n"/>
      <c r="I862" s="1" t="n"/>
      <c r="J862" s="1" t="n"/>
      <c r="K862" s="1" t="n"/>
      <c r="L862" s="1" t="n"/>
      <c r="M862" s="1" t="n"/>
      <c r="N862" s="1" t="n"/>
      <c r="O862" s="1" t="n"/>
      <c r="P862" s="1" t="n"/>
      <c r="Q862" s="1" t="n"/>
      <c r="R862" s="1" t="n"/>
      <c r="S862" s="1" t="n"/>
      <c r="T862" s="1" t="n"/>
      <c r="U862" s="1" t="n"/>
      <c r="V862" s="1" t="n"/>
      <c r="W862" s="1" t="n"/>
      <c r="X862" s="1" t="n"/>
      <c r="Y862" s="1" t="n"/>
      <c r="Z862" s="1" t="n"/>
    </row>
    <row r="863">
      <c r="A863" s="1" t="n"/>
      <c r="B863" s="1" t="n"/>
      <c r="C863" s="1" t="n"/>
      <c r="D863" s="1" t="n"/>
      <c r="E863" s="1" t="n"/>
      <c r="F863" s="1" t="n"/>
      <c r="G863" s="1" t="n"/>
      <c r="H863" s="1" t="n"/>
      <c r="I863" s="1" t="n"/>
      <c r="J863" s="1" t="n"/>
      <c r="K863" s="1" t="n"/>
      <c r="L863" s="1" t="n"/>
      <c r="M863" s="1" t="n"/>
      <c r="N863" s="1" t="n"/>
      <c r="O863" s="1" t="n"/>
      <c r="P863" s="1" t="n"/>
      <c r="Q863" s="1" t="n"/>
      <c r="R863" s="1" t="n"/>
      <c r="S863" s="1" t="n"/>
      <c r="T863" s="1" t="n"/>
      <c r="U863" s="1" t="n"/>
      <c r="V863" s="1" t="n"/>
      <c r="W863" s="1" t="n"/>
      <c r="X863" s="1" t="n"/>
      <c r="Y863" s="1" t="n"/>
      <c r="Z863" s="1" t="n"/>
    </row>
    <row r="864">
      <c r="A864" s="1" t="n"/>
      <c r="B864" s="1" t="n"/>
      <c r="C864" s="1" t="n"/>
      <c r="D864" s="1" t="n"/>
      <c r="E864" s="1" t="n"/>
      <c r="F864" s="1" t="n"/>
      <c r="G864" s="1" t="n"/>
      <c r="H864" s="1" t="n"/>
      <c r="I864" s="1" t="n"/>
      <c r="J864" s="1" t="n"/>
      <c r="K864" s="1" t="n"/>
      <c r="L864" s="1" t="n"/>
      <c r="M864" s="1" t="n"/>
      <c r="N864" s="1" t="n"/>
      <c r="O864" s="1" t="n"/>
      <c r="P864" s="1" t="n"/>
      <c r="Q864" s="1" t="n"/>
      <c r="R864" s="1" t="n"/>
      <c r="S864" s="1" t="n"/>
      <c r="T864" s="1" t="n"/>
      <c r="U864" s="1" t="n"/>
      <c r="V864" s="1" t="n"/>
      <c r="W864" s="1" t="n"/>
      <c r="X864" s="1" t="n"/>
      <c r="Y864" s="1" t="n"/>
      <c r="Z864" s="1" t="n"/>
    </row>
    <row r="865">
      <c r="A865" s="1" t="n"/>
      <c r="B865" s="1" t="n"/>
      <c r="C865" s="1" t="n"/>
      <c r="D865" s="1" t="n"/>
      <c r="E865" s="1" t="n"/>
      <c r="F865" s="1" t="n"/>
      <c r="G865" s="1" t="n"/>
      <c r="H865" s="1" t="n"/>
      <c r="I865" s="1" t="n"/>
      <c r="J865" s="1" t="n"/>
      <c r="K865" s="1" t="n"/>
      <c r="L865" s="1" t="n"/>
      <c r="M865" s="1" t="n"/>
      <c r="N865" s="1" t="n"/>
      <c r="O865" s="1" t="n"/>
      <c r="P865" s="1" t="n"/>
      <c r="Q865" s="1" t="n"/>
      <c r="R865" s="1" t="n"/>
      <c r="S865" s="1" t="n"/>
      <c r="T865" s="1" t="n"/>
      <c r="U865" s="1" t="n"/>
      <c r="V865" s="1" t="n"/>
      <c r="W865" s="1" t="n"/>
      <c r="X865" s="1" t="n"/>
      <c r="Y865" s="1" t="n"/>
      <c r="Z865" s="1" t="n"/>
    </row>
    <row r="866">
      <c r="A866" s="1" t="n"/>
      <c r="B866" s="1" t="n"/>
      <c r="C866" s="1" t="n"/>
      <c r="D866" s="1" t="n"/>
      <c r="E866" s="1" t="n"/>
      <c r="F866" s="1" t="n"/>
      <c r="G866" s="1" t="n"/>
      <c r="H866" s="1" t="n"/>
      <c r="I866" s="1" t="n"/>
      <c r="J866" s="1" t="n"/>
      <c r="K866" s="1" t="n"/>
      <c r="L866" s="1" t="n"/>
      <c r="M866" s="1" t="n"/>
      <c r="N866" s="1" t="n"/>
      <c r="O866" s="1" t="n"/>
      <c r="P866" s="1" t="n"/>
      <c r="Q866" s="1" t="n"/>
      <c r="R866" s="1" t="n"/>
      <c r="S866" s="1" t="n"/>
      <c r="T866" s="1" t="n"/>
      <c r="U866" s="1" t="n"/>
      <c r="V866" s="1" t="n"/>
      <c r="W866" s="1" t="n"/>
      <c r="X866" s="1" t="n"/>
      <c r="Y866" s="1" t="n"/>
      <c r="Z866" s="1" t="n"/>
    </row>
    <row r="867">
      <c r="A867" s="1" t="n"/>
      <c r="B867" s="1" t="n"/>
      <c r="C867" s="1" t="n"/>
      <c r="D867" s="1" t="n"/>
      <c r="E867" s="1" t="n"/>
      <c r="F867" s="1" t="n"/>
      <c r="G867" s="1" t="n"/>
      <c r="H867" s="1" t="n"/>
      <c r="I867" s="1" t="n"/>
      <c r="J867" s="1" t="n"/>
      <c r="K867" s="1" t="n"/>
      <c r="L867" s="1" t="n"/>
      <c r="M867" s="1" t="n"/>
      <c r="N867" s="1" t="n"/>
      <c r="O867" s="1" t="n"/>
      <c r="P867" s="1" t="n"/>
      <c r="Q867" s="1" t="n"/>
      <c r="R867" s="1" t="n"/>
      <c r="S867" s="1" t="n"/>
      <c r="T867" s="1" t="n"/>
      <c r="U867" s="1" t="n"/>
      <c r="V867" s="1" t="n"/>
      <c r="W867" s="1" t="n"/>
      <c r="X867" s="1" t="n"/>
      <c r="Y867" s="1" t="n"/>
      <c r="Z867" s="1" t="n"/>
    </row>
    <row r="868">
      <c r="A868" s="1" t="n"/>
      <c r="B868" s="1" t="n"/>
      <c r="C868" s="1" t="n"/>
      <c r="D868" s="1" t="n"/>
      <c r="E868" s="1" t="n"/>
      <c r="F868" s="1" t="n"/>
      <c r="G868" s="1" t="n"/>
      <c r="H868" s="1" t="n"/>
      <c r="I868" s="1" t="n"/>
      <c r="J868" s="1" t="n"/>
      <c r="K868" s="1" t="n"/>
      <c r="L868" s="1" t="n"/>
      <c r="M868" s="1" t="n"/>
      <c r="N868" s="1" t="n"/>
      <c r="O868" s="1" t="n"/>
      <c r="P868" s="1" t="n"/>
      <c r="Q868" s="1" t="n"/>
      <c r="R868" s="1" t="n"/>
      <c r="S868" s="1" t="n"/>
      <c r="T868" s="1" t="n"/>
      <c r="U868" s="1" t="n"/>
      <c r="V868" s="1" t="n"/>
      <c r="W868" s="1" t="n"/>
      <c r="X868" s="1" t="n"/>
      <c r="Y868" s="1" t="n"/>
      <c r="Z868" s="1" t="n"/>
    </row>
    <row r="869">
      <c r="A869" s="1" t="n"/>
      <c r="B869" s="1" t="n"/>
      <c r="C869" s="1" t="n"/>
      <c r="D869" s="1" t="n"/>
      <c r="E869" s="1" t="n"/>
      <c r="F869" s="1" t="n"/>
      <c r="G869" s="1" t="n"/>
      <c r="H869" s="1" t="n"/>
      <c r="I869" s="1" t="n"/>
      <c r="J869" s="1" t="n"/>
      <c r="K869" s="1" t="n"/>
      <c r="L869" s="1" t="n"/>
      <c r="M869" s="1" t="n"/>
      <c r="N869" s="1" t="n"/>
      <c r="O869" s="1" t="n"/>
      <c r="P869" s="1" t="n"/>
      <c r="Q869" s="1" t="n"/>
      <c r="R869" s="1" t="n"/>
      <c r="S869" s="1" t="n"/>
      <c r="T869" s="1" t="n"/>
      <c r="U869" s="1" t="n"/>
      <c r="V869" s="1" t="n"/>
      <c r="W869" s="1" t="n"/>
      <c r="X869" s="1" t="n"/>
      <c r="Y869" s="1" t="n"/>
      <c r="Z869" s="1" t="n"/>
    </row>
    <row r="870">
      <c r="A870" s="1" t="n"/>
      <c r="B870" s="1" t="n"/>
      <c r="C870" s="1" t="n"/>
      <c r="D870" s="1" t="n"/>
      <c r="E870" s="1" t="n"/>
      <c r="F870" s="1" t="n"/>
      <c r="G870" s="1" t="n"/>
      <c r="H870" s="1" t="n"/>
      <c r="I870" s="1" t="n"/>
      <c r="J870" s="1" t="n"/>
      <c r="K870" s="1" t="n"/>
      <c r="L870" s="1" t="n"/>
      <c r="M870" s="1" t="n"/>
      <c r="N870" s="1" t="n"/>
      <c r="O870" s="1" t="n"/>
      <c r="P870" s="1" t="n"/>
      <c r="Q870" s="1" t="n"/>
      <c r="R870" s="1" t="n"/>
      <c r="S870" s="1" t="n"/>
      <c r="T870" s="1" t="n"/>
      <c r="U870" s="1" t="n"/>
      <c r="V870" s="1" t="n"/>
      <c r="W870" s="1" t="n"/>
      <c r="X870" s="1" t="n"/>
      <c r="Y870" s="1" t="n"/>
      <c r="Z870" s="1" t="n"/>
    </row>
    <row r="871">
      <c r="A871" s="1" t="n"/>
      <c r="B871" s="1" t="n"/>
      <c r="C871" s="1" t="n"/>
      <c r="D871" s="1" t="n"/>
      <c r="E871" s="1" t="n"/>
      <c r="F871" s="1" t="n"/>
      <c r="G871" s="1" t="n"/>
      <c r="H871" s="1" t="n"/>
      <c r="I871" s="1" t="n"/>
      <c r="J871" s="1" t="n"/>
      <c r="K871" s="1" t="n"/>
      <c r="L871" s="1" t="n"/>
      <c r="M871" s="1" t="n"/>
      <c r="N871" s="1" t="n"/>
      <c r="O871" s="1" t="n"/>
      <c r="P871" s="1" t="n"/>
      <c r="Q871" s="1" t="n"/>
      <c r="R871" s="1" t="n"/>
      <c r="S871" s="1" t="n"/>
      <c r="T871" s="1" t="n"/>
      <c r="U871" s="1" t="n"/>
      <c r="V871" s="1" t="n"/>
      <c r="W871" s="1" t="n"/>
      <c r="X871" s="1" t="n"/>
      <c r="Y871" s="1" t="n"/>
      <c r="Z871" s="1" t="n"/>
    </row>
    <row r="872">
      <c r="A872" s="1" t="n"/>
      <c r="B872" s="1" t="n"/>
      <c r="C872" s="1" t="n"/>
      <c r="D872" s="1" t="n"/>
      <c r="E872" s="1" t="n"/>
      <c r="F872" s="1" t="n"/>
      <c r="G872" s="1" t="n"/>
      <c r="H872" s="1" t="n"/>
      <c r="I872" s="1" t="n"/>
      <c r="J872" s="1" t="n"/>
      <c r="K872" s="1" t="n"/>
      <c r="L872" s="1" t="n"/>
      <c r="M872" s="1" t="n"/>
      <c r="N872" s="1" t="n"/>
      <c r="O872" s="1" t="n"/>
      <c r="P872" s="1" t="n"/>
      <c r="Q872" s="1" t="n"/>
      <c r="R872" s="1" t="n"/>
      <c r="S872" s="1" t="n"/>
      <c r="T872" s="1" t="n"/>
      <c r="U872" s="1" t="n"/>
      <c r="V872" s="1" t="n"/>
      <c r="W872" s="1" t="n"/>
      <c r="X872" s="1" t="n"/>
      <c r="Y872" s="1" t="n"/>
      <c r="Z872" s="1" t="n"/>
    </row>
    <row r="873">
      <c r="A873" s="1" t="n"/>
      <c r="B873" s="1" t="n"/>
      <c r="C873" s="1" t="n"/>
      <c r="D873" s="1" t="n"/>
      <c r="E873" s="1" t="n"/>
      <c r="F873" s="1" t="n"/>
      <c r="G873" s="1" t="n"/>
      <c r="H873" s="1" t="n"/>
      <c r="I873" s="1" t="n"/>
      <c r="J873" s="1" t="n"/>
      <c r="K873" s="1" t="n"/>
      <c r="L873" s="1" t="n"/>
      <c r="M873" s="1" t="n"/>
      <c r="N873" s="1" t="n"/>
      <c r="O873" s="1" t="n"/>
      <c r="P873" s="1" t="n"/>
      <c r="Q873" s="1" t="n"/>
      <c r="R873" s="1" t="n"/>
      <c r="S873" s="1" t="n"/>
      <c r="T873" s="1" t="n"/>
      <c r="U873" s="1" t="n"/>
      <c r="V873" s="1" t="n"/>
      <c r="W873" s="1" t="n"/>
      <c r="X873" s="1" t="n"/>
      <c r="Y873" s="1" t="n"/>
      <c r="Z873" s="1" t="n"/>
    </row>
    <row r="874">
      <c r="A874" s="1" t="n"/>
      <c r="B874" s="1" t="n"/>
      <c r="C874" s="1" t="n"/>
      <c r="D874" s="1" t="n"/>
      <c r="E874" s="1" t="n"/>
      <c r="F874" s="1" t="n"/>
      <c r="G874" s="1" t="n"/>
      <c r="H874" s="1" t="n"/>
      <c r="I874" s="1" t="n"/>
      <c r="J874" s="1" t="n"/>
      <c r="K874" s="1" t="n"/>
      <c r="L874" s="1" t="n"/>
      <c r="M874" s="1" t="n"/>
      <c r="N874" s="1" t="n"/>
      <c r="O874" s="1" t="n"/>
      <c r="P874" s="1" t="n"/>
      <c r="Q874" s="1" t="n"/>
      <c r="R874" s="1" t="n"/>
      <c r="S874" s="1" t="n"/>
      <c r="T874" s="1" t="n"/>
      <c r="U874" s="1" t="n"/>
      <c r="V874" s="1" t="n"/>
      <c r="W874" s="1" t="n"/>
      <c r="X874" s="1" t="n"/>
      <c r="Y874" s="1" t="n"/>
      <c r="Z874" s="1" t="n"/>
    </row>
    <row r="875">
      <c r="A875" s="1" t="n"/>
      <c r="B875" s="1" t="n"/>
      <c r="C875" s="1" t="n"/>
      <c r="D875" s="1" t="n"/>
      <c r="E875" s="1" t="n"/>
      <c r="F875" s="1" t="n"/>
      <c r="G875" s="1" t="n"/>
      <c r="H875" s="1" t="n"/>
      <c r="I875" s="1" t="n"/>
      <c r="J875" s="1" t="n"/>
      <c r="K875" s="1" t="n"/>
      <c r="L875" s="1" t="n"/>
      <c r="M875" s="1" t="n"/>
      <c r="N875" s="1" t="n"/>
      <c r="O875" s="1" t="n"/>
      <c r="P875" s="1" t="n"/>
      <c r="Q875" s="1" t="n"/>
      <c r="R875" s="1" t="n"/>
      <c r="S875" s="1" t="n"/>
      <c r="T875" s="1" t="n"/>
      <c r="U875" s="1" t="n"/>
      <c r="V875" s="1" t="n"/>
      <c r="W875" s="1" t="n"/>
      <c r="X875" s="1" t="n"/>
      <c r="Y875" s="1" t="n"/>
      <c r="Z875" s="1" t="n"/>
    </row>
    <row r="876">
      <c r="A876" s="1" t="n"/>
      <c r="B876" s="1" t="n"/>
      <c r="C876" s="1" t="n"/>
      <c r="D876" s="1" t="n"/>
      <c r="E876" s="1" t="n"/>
      <c r="F876" s="1" t="n"/>
      <c r="G876" s="1" t="n"/>
      <c r="H876" s="1" t="n"/>
      <c r="I876" s="1" t="n"/>
      <c r="J876" s="1" t="n"/>
      <c r="K876" s="1" t="n"/>
      <c r="L876" s="1" t="n"/>
      <c r="M876" s="1" t="n"/>
      <c r="N876" s="1" t="n"/>
      <c r="O876" s="1" t="n"/>
      <c r="P876" s="1" t="n"/>
      <c r="Q876" s="1" t="n"/>
      <c r="R876" s="1" t="n"/>
      <c r="S876" s="1" t="n"/>
      <c r="T876" s="1" t="n"/>
      <c r="U876" s="1" t="n"/>
      <c r="V876" s="1" t="n"/>
      <c r="W876" s="1" t="n"/>
      <c r="X876" s="1" t="n"/>
      <c r="Y876" s="1" t="n"/>
      <c r="Z876" s="1" t="n"/>
    </row>
    <row r="877">
      <c r="A877" s="1" t="n"/>
      <c r="B877" s="1" t="n"/>
      <c r="C877" s="1" t="n"/>
      <c r="D877" s="1" t="n"/>
      <c r="E877" s="1" t="n"/>
      <c r="F877" s="1" t="n"/>
      <c r="G877" s="1" t="n"/>
      <c r="H877" s="1" t="n"/>
      <c r="I877" s="1" t="n"/>
      <c r="J877" s="1" t="n"/>
      <c r="K877" s="1" t="n"/>
      <c r="L877" s="1" t="n"/>
      <c r="M877" s="1" t="n"/>
      <c r="N877" s="1" t="n"/>
      <c r="O877" s="1" t="n"/>
      <c r="P877" s="1" t="n"/>
      <c r="Q877" s="1" t="n"/>
      <c r="R877" s="1" t="n"/>
      <c r="S877" s="1" t="n"/>
      <c r="T877" s="1" t="n"/>
      <c r="U877" s="1" t="n"/>
      <c r="V877" s="1" t="n"/>
      <c r="W877" s="1" t="n"/>
      <c r="X877" s="1" t="n"/>
      <c r="Y877" s="1" t="n"/>
      <c r="Z877" s="1" t="n"/>
    </row>
    <row r="878">
      <c r="A878" s="1" t="n"/>
      <c r="B878" s="1" t="n"/>
      <c r="C878" s="1" t="n"/>
      <c r="D878" s="1" t="n"/>
      <c r="E878" s="1" t="n"/>
      <c r="F878" s="1" t="n"/>
      <c r="G878" s="1" t="n"/>
      <c r="H878" s="1" t="n"/>
      <c r="I878" s="1" t="n"/>
      <c r="J878" s="1" t="n"/>
      <c r="K878" s="1" t="n"/>
      <c r="L878" s="1" t="n"/>
      <c r="M878" s="1" t="n"/>
      <c r="N878" s="1" t="n"/>
      <c r="O878" s="1" t="n"/>
      <c r="P878" s="1" t="n"/>
      <c r="Q878" s="1" t="n"/>
      <c r="R878" s="1" t="n"/>
      <c r="S878" s="1" t="n"/>
      <c r="T878" s="1" t="n"/>
      <c r="U878" s="1" t="n"/>
      <c r="V878" s="1" t="n"/>
      <c r="W878" s="1" t="n"/>
      <c r="X878" s="1" t="n"/>
      <c r="Y878" s="1" t="n"/>
      <c r="Z878" s="1" t="n"/>
    </row>
    <row r="879">
      <c r="A879" s="1" t="n"/>
      <c r="B879" s="1" t="n"/>
      <c r="C879" s="1" t="n"/>
      <c r="D879" s="1" t="n"/>
      <c r="E879" s="1" t="n"/>
      <c r="F879" s="1" t="n"/>
      <c r="G879" s="1" t="n"/>
      <c r="H879" s="1" t="n"/>
      <c r="I879" s="1" t="n"/>
      <c r="J879" s="1" t="n"/>
      <c r="K879" s="1" t="n"/>
      <c r="L879" s="1" t="n"/>
      <c r="M879" s="1" t="n"/>
      <c r="N879" s="1" t="n"/>
      <c r="O879" s="1" t="n"/>
      <c r="P879" s="1" t="n"/>
      <c r="Q879" s="1" t="n"/>
      <c r="R879" s="1" t="n"/>
      <c r="S879" s="1" t="n"/>
      <c r="T879" s="1" t="n"/>
      <c r="U879" s="1" t="n"/>
      <c r="V879" s="1" t="n"/>
      <c r="W879" s="1" t="n"/>
      <c r="X879" s="1" t="n"/>
      <c r="Y879" s="1" t="n"/>
      <c r="Z879" s="1" t="n"/>
    </row>
    <row r="880">
      <c r="A880" s="1" t="n"/>
      <c r="B880" s="1" t="n"/>
      <c r="C880" s="1" t="n"/>
      <c r="D880" s="1" t="n"/>
      <c r="E880" s="1" t="n"/>
      <c r="F880" s="1" t="n"/>
      <c r="G880" s="1" t="n"/>
      <c r="H880" s="1" t="n"/>
      <c r="I880" s="1" t="n"/>
      <c r="J880" s="1" t="n"/>
      <c r="K880" s="1" t="n"/>
      <c r="L880" s="1" t="n"/>
      <c r="M880" s="1" t="n"/>
      <c r="N880" s="1" t="n"/>
      <c r="O880" s="1" t="n"/>
      <c r="P880" s="1" t="n"/>
      <c r="Q880" s="1" t="n"/>
      <c r="R880" s="1" t="n"/>
      <c r="S880" s="1" t="n"/>
      <c r="T880" s="1" t="n"/>
      <c r="U880" s="1" t="n"/>
      <c r="V880" s="1" t="n"/>
      <c r="W880" s="1" t="n"/>
      <c r="X880" s="1" t="n"/>
      <c r="Y880" s="1" t="n"/>
      <c r="Z880" s="1" t="n"/>
    </row>
    <row r="881">
      <c r="A881" s="1" t="n"/>
      <c r="B881" s="1" t="n"/>
      <c r="C881" s="1" t="n"/>
      <c r="D881" s="1" t="n"/>
      <c r="E881" s="1" t="n"/>
      <c r="F881" s="1" t="n"/>
      <c r="G881" s="1" t="n"/>
      <c r="H881" s="1" t="n"/>
      <c r="I881" s="1" t="n"/>
      <c r="J881" s="1" t="n"/>
      <c r="K881" s="1" t="n"/>
      <c r="L881" s="1" t="n"/>
      <c r="M881" s="1" t="n"/>
      <c r="N881" s="1" t="n"/>
      <c r="O881" s="1" t="n"/>
      <c r="P881" s="1" t="n"/>
      <c r="Q881" s="1" t="n"/>
      <c r="R881" s="1" t="n"/>
      <c r="S881" s="1" t="n"/>
      <c r="T881" s="1" t="n"/>
      <c r="U881" s="1" t="n"/>
      <c r="V881" s="1" t="n"/>
      <c r="W881" s="1" t="n"/>
      <c r="X881" s="1" t="n"/>
      <c r="Y881" s="1" t="n"/>
      <c r="Z881" s="1" t="n"/>
    </row>
    <row r="882">
      <c r="A882" s="1" t="n"/>
      <c r="B882" s="1" t="n"/>
      <c r="C882" s="1" t="n"/>
      <c r="D882" s="1" t="n"/>
      <c r="E882" s="1" t="n"/>
      <c r="F882" s="1" t="n"/>
      <c r="G882" s="1" t="n"/>
      <c r="H882" s="1" t="n"/>
      <c r="I882" s="1" t="n"/>
      <c r="J882" s="1" t="n"/>
      <c r="K882" s="1" t="n"/>
      <c r="L882" s="1" t="n"/>
      <c r="M882" s="1" t="n"/>
      <c r="N882" s="1" t="n"/>
      <c r="O882" s="1" t="n"/>
      <c r="P882" s="1" t="n"/>
      <c r="Q882" s="1" t="n"/>
      <c r="R882" s="1" t="n"/>
      <c r="S882" s="1" t="n"/>
      <c r="T882" s="1" t="n"/>
      <c r="U882" s="1" t="n"/>
      <c r="V882" s="1" t="n"/>
      <c r="W882" s="1" t="n"/>
      <c r="X882" s="1" t="n"/>
      <c r="Y882" s="1" t="n"/>
      <c r="Z882" s="1" t="n"/>
    </row>
    <row r="883">
      <c r="A883" s="1" t="n"/>
      <c r="B883" s="1" t="n"/>
      <c r="C883" s="1" t="n"/>
      <c r="D883" s="1" t="n"/>
      <c r="E883" s="1" t="n"/>
      <c r="F883" s="1" t="n"/>
      <c r="G883" s="1" t="n"/>
      <c r="H883" s="1" t="n"/>
      <c r="I883" s="1" t="n"/>
      <c r="J883" s="1" t="n"/>
      <c r="K883" s="1" t="n"/>
      <c r="L883" s="1" t="n"/>
      <c r="M883" s="1" t="n"/>
      <c r="N883" s="1" t="n"/>
      <c r="O883" s="1" t="n"/>
      <c r="P883" s="1" t="n"/>
      <c r="Q883" s="1" t="n"/>
      <c r="R883" s="1" t="n"/>
      <c r="S883" s="1" t="n"/>
      <c r="T883" s="1" t="n"/>
      <c r="U883" s="1" t="n"/>
      <c r="V883" s="1" t="n"/>
      <c r="W883" s="1" t="n"/>
      <c r="X883" s="1" t="n"/>
      <c r="Y883" s="1" t="n"/>
      <c r="Z883" s="1" t="n"/>
    </row>
    <row r="884">
      <c r="A884" s="1" t="n"/>
      <c r="B884" s="1" t="n"/>
      <c r="C884" s="1" t="n"/>
      <c r="D884" s="1" t="n"/>
      <c r="E884" s="1" t="n"/>
      <c r="F884" s="1" t="n"/>
      <c r="G884" s="1" t="n"/>
      <c r="H884" s="1" t="n"/>
      <c r="I884" s="1" t="n"/>
      <c r="J884" s="1" t="n"/>
      <c r="K884" s="1" t="n"/>
      <c r="L884" s="1" t="n"/>
      <c r="M884" s="1" t="n"/>
      <c r="N884" s="1" t="n"/>
      <c r="O884" s="1" t="n"/>
      <c r="P884" s="1" t="n"/>
      <c r="Q884" s="1" t="n"/>
      <c r="R884" s="1" t="n"/>
      <c r="S884" s="1" t="n"/>
      <c r="T884" s="1" t="n"/>
      <c r="U884" s="1" t="n"/>
      <c r="V884" s="1" t="n"/>
      <c r="W884" s="1" t="n"/>
      <c r="X884" s="1" t="n"/>
      <c r="Y884" s="1" t="n"/>
      <c r="Z884" s="1" t="n"/>
    </row>
    <row r="885">
      <c r="A885" s="1" t="n"/>
      <c r="B885" s="1" t="n"/>
      <c r="C885" s="1" t="n"/>
      <c r="D885" s="1" t="n"/>
      <c r="E885" s="1" t="n"/>
      <c r="F885" s="1" t="n"/>
      <c r="G885" s="1" t="n"/>
      <c r="H885" s="1" t="n"/>
      <c r="I885" s="1" t="n"/>
      <c r="J885" s="1" t="n"/>
      <c r="K885" s="1" t="n"/>
      <c r="L885" s="1" t="n"/>
      <c r="M885" s="1" t="n"/>
      <c r="N885" s="1" t="n"/>
      <c r="O885" s="1" t="n"/>
      <c r="P885" s="1" t="n"/>
      <c r="Q885" s="1" t="n"/>
      <c r="R885" s="1" t="n"/>
      <c r="S885" s="1" t="n"/>
      <c r="T885" s="1" t="n"/>
      <c r="U885" s="1" t="n"/>
      <c r="V885" s="1" t="n"/>
      <c r="W885" s="1" t="n"/>
      <c r="X885" s="1" t="n"/>
      <c r="Y885" s="1" t="n"/>
      <c r="Z885" s="1" t="n"/>
    </row>
    <row r="886">
      <c r="A886" s="1" t="n"/>
      <c r="B886" s="1" t="n"/>
      <c r="C886" s="1" t="n"/>
      <c r="D886" s="1" t="n"/>
      <c r="E886" s="1" t="n"/>
      <c r="F886" s="1" t="n"/>
      <c r="G886" s="1" t="n"/>
      <c r="H886" s="1" t="n"/>
      <c r="I886" s="1" t="n"/>
      <c r="J886" s="1" t="n"/>
      <c r="K886" s="1" t="n"/>
      <c r="L886" s="1" t="n"/>
      <c r="M886" s="1" t="n"/>
      <c r="N886" s="1" t="n"/>
      <c r="O886" s="1" t="n"/>
      <c r="P886" s="1" t="n"/>
      <c r="Q886" s="1" t="n"/>
      <c r="R886" s="1" t="n"/>
      <c r="S886" s="1" t="n"/>
      <c r="T886" s="1" t="n"/>
      <c r="U886" s="1" t="n"/>
      <c r="V886" s="1" t="n"/>
      <c r="W886" s="1" t="n"/>
      <c r="X886" s="1" t="n"/>
      <c r="Y886" s="1" t="n"/>
      <c r="Z886" s="1" t="n"/>
    </row>
    <row r="887">
      <c r="A887" s="1" t="n"/>
      <c r="B887" s="1" t="n"/>
      <c r="C887" s="1" t="n"/>
      <c r="D887" s="1" t="n"/>
      <c r="E887" s="1" t="n"/>
      <c r="F887" s="1" t="n"/>
      <c r="G887" s="1" t="n"/>
      <c r="H887" s="1" t="n"/>
      <c r="I887" s="1" t="n"/>
      <c r="J887" s="1" t="n"/>
      <c r="K887" s="1" t="n"/>
      <c r="L887" s="1" t="n"/>
      <c r="M887" s="1" t="n"/>
      <c r="N887" s="1" t="n"/>
      <c r="O887" s="1" t="n"/>
      <c r="P887" s="1" t="n"/>
      <c r="Q887" s="1" t="n"/>
      <c r="R887" s="1" t="n"/>
      <c r="S887" s="1" t="n"/>
      <c r="T887" s="1" t="n"/>
      <c r="U887" s="1" t="n"/>
      <c r="V887" s="1" t="n"/>
      <c r="W887" s="1" t="n"/>
      <c r="X887" s="1" t="n"/>
      <c r="Y887" s="1" t="n"/>
      <c r="Z887" s="1" t="n"/>
    </row>
    <row r="888">
      <c r="A888" s="1" t="n"/>
      <c r="B888" s="1" t="n"/>
      <c r="C888" s="1" t="n"/>
      <c r="D888" s="1" t="n"/>
      <c r="E888" s="1" t="n"/>
      <c r="F888" s="1" t="n"/>
      <c r="G888" s="1" t="n"/>
      <c r="H888" s="1" t="n"/>
      <c r="I888" s="1" t="n"/>
      <c r="J888" s="1" t="n"/>
      <c r="K888" s="1" t="n"/>
      <c r="L888" s="1" t="n"/>
      <c r="M888" s="1" t="n"/>
      <c r="N888" s="1" t="n"/>
      <c r="O888" s="1" t="n"/>
      <c r="P888" s="1" t="n"/>
      <c r="Q888" s="1" t="n"/>
      <c r="R888" s="1" t="n"/>
      <c r="S888" s="1" t="n"/>
      <c r="T888" s="1" t="n"/>
      <c r="U888" s="1" t="n"/>
      <c r="V888" s="1" t="n"/>
      <c r="W888" s="1" t="n"/>
      <c r="X888" s="1" t="n"/>
      <c r="Y888" s="1" t="n"/>
      <c r="Z888" s="1" t="n"/>
    </row>
    <row r="889">
      <c r="A889" s="1" t="n"/>
      <c r="B889" s="1" t="n"/>
      <c r="C889" s="1" t="n"/>
      <c r="D889" s="1" t="n"/>
      <c r="E889" s="1" t="n"/>
      <c r="F889" s="1" t="n"/>
      <c r="G889" s="1" t="n"/>
      <c r="H889" s="1" t="n"/>
      <c r="I889" s="1" t="n"/>
      <c r="J889" s="1" t="n"/>
      <c r="K889" s="1" t="n"/>
      <c r="L889" s="1" t="n"/>
      <c r="M889" s="1" t="n"/>
      <c r="N889" s="1" t="n"/>
      <c r="O889" s="1" t="n"/>
      <c r="P889" s="1" t="n"/>
      <c r="Q889" s="1" t="n"/>
      <c r="R889" s="1" t="n"/>
      <c r="S889" s="1" t="n"/>
      <c r="T889" s="1" t="n"/>
      <c r="U889" s="1" t="n"/>
      <c r="V889" s="1" t="n"/>
      <c r="W889" s="1" t="n"/>
      <c r="X889" s="1" t="n"/>
      <c r="Y889" s="1" t="n"/>
      <c r="Z889" s="1" t="n"/>
    </row>
    <row r="890">
      <c r="A890" s="1" t="n"/>
      <c r="B890" s="1" t="n"/>
      <c r="C890" s="1" t="n"/>
      <c r="D890" s="1" t="n"/>
      <c r="E890" s="1" t="n"/>
      <c r="F890" s="1" t="n"/>
      <c r="G890" s="1" t="n"/>
      <c r="H890" s="1" t="n"/>
      <c r="I890" s="1" t="n"/>
      <c r="J890" s="1" t="n"/>
      <c r="K890" s="1" t="n"/>
      <c r="L890" s="1" t="n"/>
      <c r="M890" s="1" t="n"/>
      <c r="N890" s="1" t="n"/>
      <c r="O890" s="1" t="n"/>
      <c r="P890" s="1" t="n"/>
      <c r="Q890" s="1" t="n"/>
      <c r="R890" s="1" t="n"/>
      <c r="S890" s="1" t="n"/>
      <c r="T890" s="1" t="n"/>
      <c r="U890" s="1" t="n"/>
      <c r="V890" s="1" t="n"/>
      <c r="W890" s="1" t="n"/>
      <c r="X890" s="1" t="n"/>
      <c r="Y890" s="1" t="n"/>
      <c r="Z890" s="1" t="n"/>
    </row>
    <row r="891">
      <c r="A891" s="1" t="n"/>
      <c r="B891" s="1" t="n"/>
      <c r="C891" s="1" t="n"/>
      <c r="D891" s="1" t="n"/>
      <c r="E891" s="1" t="n"/>
      <c r="F891" s="1" t="n"/>
      <c r="G891" s="1" t="n"/>
      <c r="H891" s="1" t="n"/>
      <c r="I891" s="1" t="n"/>
      <c r="J891" s="1" t="n"/>
      <c r="K891" s="1" t="n"/>
      <c r="L891" s="1" t="n"/>
      <c r="M891" s="1" t="n"/>
      <c r="N891" s="1" t="n"/>
      <c r="O891" s="1" t="n"/>
      <c r="P891" s="1" t="n"/>
      <c r="Q891" s="1" t="n"/>
      <c r="R891" s="1" t="n"/>
      <c r="S891" s="1" t="n"/>
      <c r="T891" s="1" t="n"/>
      <c r="U891" s="1" t="n"/>
      <c r="V891" s="1" t="n"/>
      <c r="W891" s="1" t="n"/>
      <c r="X891" s="1" t="n"/>
      <c r="Y891" s="1" t="n"/>
      <c r="Z891" s="1" t="n"/>
    </row>
    <row r="892">
      <c r="A892" s="1" t="n"/>
      <c r="B892" s="1" t="n"/>
      <c r="C892" s="1" t="n"/>
      <c r="D892" s="1" t="n"/>
      <c r="E892" s="1" t="n"/>
      <c r="F892" s="1" t="n"/>
      <c r="G892" s="1" t="n"/>
      <c r="H892" s="1" t="n"/>
      <c r="I892" s="1" t="n"/>
      <c r="J892" s="1" t="n"/>
      <c r="K892" s="1" t="n"/>
      <c r="L892" s="1" t="n"/>
      <c r="M892" s="1" t="n"/>
      <c r="N892" s="1" t="n"/>
      <c r="O892" s="1" t="n"/>
      <c r="P892" s="1" t="n"/>
      <c r="Q892" s="1" t="n"/>
      <c r="R892" s="1" t="n"/>
      <c r="S892" s="1" t="n"/>
      <c r="T892" s="1" t="n"/>
      <c r="U892" s="1" t="n"/>
      <c r="V892" s="1" t="n"/>
      <c r="W892" s="1" t="n"/>
      <c r="X892" s="1" t="n"/>
      <c r="Y892" s="1" t="n"/>
      <c r="Z892" s="1" t="n"/>
    </row>
    <row r="893">
      <c r="A893" s="1" t="n"/>
      <c r="B893" s="1" t="n"/>
      <c r="C893" s="1" t="n"/>
      <c r="D893" s="1" t="n"/>
      <c r="E893" s="1" t="n"/>
      <c r="F893" s="1" t="n"/>
      <c r="G893" s="1" t="n"/>
      <c r="H893" s="1" t="n"/>
      <c r="I893" s="1" t="n"/>
      <c r="J893" s="1" t="n"/>
      <c r="K893" s="1" t="n"/>
      <c r="L893" s="1" t="n"/>
      <c r="M893" s="1" t="n"/>
      <c r="N893" s="1" t="n"/>
      <c r="O893" s="1" t="n"/>
      <c r="P893" s="1" t="n"/>
      <c r="Q893" s="1" t="n"/>
      <c r="R893" s="1" t="n"/>
      <c r="S893" s="1" t="n"/>
      <c r="T893" s="1" t="n"/>
      <c r="U893" s="1" t="n"/>
      <c r="V893" s="1" t="n"/>
      <c r="W893" s="1" t="n"/>
      <c r="X893" s="1" t="n"/>
      <c r="Y893" s="1" t="n"/>
      <c r="Z893" s="1" t="n"/>
    </row>
    <row r="894">
      <c r="A894" s="1" t="n"/>
      <c r="B894" s="1" t="n"/>
      <c r="C894" s="1" t="n"/>
      <c r="D894" s="1" t="n"/>
      <c r="E894" s="1" t="n"/>
      <c r="F894" s="1" t="n"/>
      <c r="G894" s="1" t="n"/>
      <c r="H894" s="1" t="n"/>
      <c r="I894" s="1" t="n"/>
      <c r="J894" s="1" t="n"/>
      <c r="K894" s="1" t="n"/>
      <c r="L894" s="1" t="n"/>
      <c r="M894" s="1" t="n"/>
      <c r="N894" s="1" t="n"/>
      <c r="O894" s="1" t="n"/>
      <c r="P894" s="1" t="n"/>
      <c r="Q894" s="1" t="n"/>
      <c r="R894" s="1" t="n"/>
      <c r="S894" s="1" t="n"/>
      <c r="T894" s="1" t="n"/>
      <c r="U894" s="1" t="n"/>
      <c r="V894" s="1" t="n"/>
      <c r="W894" s="1" t="n"/>
      <c r="X894" s="1" t="n"/>
      <c r="Y894" s="1" t="n"/>
      <c r="Z894" s="1" t="n"/>
    </row>
    <row r="895">
      <c r="A895" s="1" t="n"/>
      <c r="B895" s="1" t="n"/>
      <c r="C895" s="1" t="n"/>
      <c r="D895" s="1" t="n"/>
      <c r="E895" s="1" t="n"/>
      <c r="F895" s="1" t="n"/>
      <c r="G895" s="1" t="n"/>
      <c r="H895" s="1" t="n"/>
      <c r="I895" s="1" t="n"/>
      <c r="J895" s="1" t="n"/>
      <c r="K895" s="1" t="n"/>
      <c r="L895" s="1" t="n"/>
      <c r="M895" s="1" t="n"/>
      <c r="N895" s="1" t="n"/>
      <c r="O895" s="1" t="n"/>
      <c r="P895" s="1" t="n"/>
      <c r="Q895" s="1" t="n"/>
      <c r="R895" s="1" t="n"/>
      <c r="S895" s="1" t="n"/>
      <c r="T895" s="1" t="n"/>
      <c r="U895" s="1" t="n"/>
      <c r="V895" s="1" t="n"/>
      <c r="W895" s="1" t="n"/>
      <c r="X895" s="1" t="n"/>
      <c r="Y895" s="1" t="n"/>
      <c r="Z895" s="1" t="n"/>
    </row>
    <row r="896">
      <c r="A896" s="1" t="n"/>
      <c r="B896" s="1" t="n"/>
      <c r="C896" s="1" t="n"/>
      <c r="D896" s="1" t="n"/>
      <c r="E896" s="1" t="n"/>
      <c r="F896" s="1" t="n"/>
      <c r="G896" s="1" t="n"/>
      <c r="H896" s="1" t="n"/>
      <c r="I896" s="1" t="n"/>
      <c r="J896" s="1" t="n"/>
      <c r="K896" s="1" t="n"/>
      <c r="L896" s="1" t="n"/>
      <c r="M896" s="1" t="n"/>
      <c r="N896" s="1" t="n"/>
      <c r="O896" s="1" t="n"/>
      <c r="P896" s="1" t="n"/>
      <c r="Q896" s="1" t="n"/>
      <c r="R896" s="1" t="n"/>
      <c r="S896" s="1" t="n"/>
      <c r="T896" s="1" t="n"/>
      <c r="U896" s="1" t="n"/>
      <c r="V896" s="1" t="n"/>
      <c r="W896" s="1" t="n"/>
      <c r="X896" s="1" t="n"/>
      <c r="Y896" s="1" t="n"/>
      <c r="Z896" s="1" t="n"/>
    </row>
    <row r="897">
      <c r="A897" s="1" t="n"/>
      <c r="B897" s="1" t="n"/>
      <c r="C897" s="1" t="n"/>
      <c r="D897" s="1" t="n"/>
      <c r="E897" s="1" t="n"/>
      <c r="F897" s="1" t="n"/>
      <c r="G897" s="1" t="n"/>
      <c r="H897" s="1" t="n"/>
      <c r="I897" s="1" t="n"/>
      <c r="J897" s="1" t="n"/>
      <c r="K897" s="1" t="n"/>
      <c r="L897" s="1" t="n"/>
      <c r="M897" s="1" t="n"/>
      <c r="N897" s="1" t="n"/>
      <c r="O897" s="1" t="n"/>
      <c r="P897" s="1" t="n"/>
      <c r="Q897" s="1" t="n"/>
      <c r="R897" s="1" t="n"/>
      <c r="S897" s="1" t="n"/>
      <c r="T897" s="1" t="n"/>
      <c r="U897" s="1" t="n"/>
      <c r="V897" s="1" t="n"/>
      <c r="W897" s="1" t="n"/>
      <c r="X897" s="1" t="n"/>
      <c r="Y897" s="1" t="n"/>
      <c r="Z897" s="1" t="n"/>
    </row>
    <row r="898">
      <c r="A898" s="1" t="n"/>
      <c r="B898" s="1" t="n"/>
      <c r="C898" s="1" t="n"/>
      <c r="D898" s="1" t="n"/>
      <c r="E898" s="1" t="n"/>
      <c r="F898" s="1" t="n"/>
      <c r="G898" s="1" t="n"/>
      <c r="H898" s="1" t="n"/>
      <c r="I898" s="1" t="n"/>
      <c r="J898" s="1" t="n"/>
      <c r="K898" s="1" t="n"/>
      <c r="L898" s="1" t="n"/>
      <c r="M898" s="1" t="n"/>
      <c r="N898" s="1" t="n"/>
      <c r="O898" s="1" t="n"/>
      <c r="P898" s="1" t="n"/>
      <c r="Q898" s="1" t="n"/>
      <c r="R898" s="1" t="n"/>
      <c r="S898" s="1" t="n"/>
      <c r="T898" s="1" t="n"/>
      <c r="U898" s="1" t="n"/>
      <c r="V898" s="1" t="n"/>
      <c r="W898" s="1" t="n"/>
      <c r="X898" s="1" t="n"/>
      <c r="Y898" s="1" t="n"/>
      <c r="Z898" s="1" t="n"/>
    </row>
    <row r="899">
      <c r="A899" s="1" t="n"/>
      <c r="B899" s="1" t="n"/>
      <c r="C899" s="1" t="n"/>
      <c r="D899" s="1" t="n"/>
      <c r="E899" s="1" t="n"/>
      <c r="F899" s="1" t="n"/>
      <c r="G899" s="1" t="n"/>
      <c r="H899" s="1" t="n"/>
      <c r="I899" s="1" t="n"/>
      <c r="J899" s="1" t="n"/>
      <c r="K899" s="1" t="n"/>
      <c r="L899" s="1" t="n"/>
      <c r="M899" s="1" t="n"/>
      <c r="N899" s="1" t="n"/>
      <c r="O899" s="1" t="n"/>
      <c r="P899" s="1" t="n"/>
      <c r="Q899" s="1" t="n"/>
      <c r="R899" s="1" t="n"/>
      <c r="S899" s="1" t="n"/>
      <c r="T899" s="1" t="n"/>
      <c r="U899" s="1" t="n"/>
      <c r="V899" s="1" t="n"/>
      <c r="W899" s="1" t="n"/>
      <c r="X899" s="1" t="n"/>
      <c r="Y899" s="1" t="n"/>
      <c r="Z899" s="1" t="n"/>
    </row>
    <row r="900">
      <c r="A900" s="1" t="n"/>
      <c r="B900" s="1" t="n"/>
      <c r="C900" s="1" t="n"/>
      <c r="D900" s="1" t="n"/>
      <c r="E900" s="1" t="n"/>
      <c r="F900" s="1" t="n"/>
      <c r="G900" s="1" t="n"/>
      <c r="H900" s="1" t="n"/>
      <c r="I900" s="1" t="n"/>
      <c r="J900" s="1" t="n"/>
      <c r="K900" s="1" t="n"/>
      <c r="L900" s="1" t="n"/>
      <c r="M900" s="1" t="n"/>
      <c r="N900" s="1" t="n"/>
      <c r="O900" s="1" t="n"/>
      <c r="P900" s="1" t="n"/>
      <c r="Q900" s="1" t="n"/>
      <c r="R900" s="1" t="n"/>
      <c r="S900" s="1" t="n"/>
      <c r="T900" s="1" t="n"/>
      <c r="U900" s="1" t="n"/>
      <c r="V900" s="1" t="n"/>
      <c r="W900" s="1" t="n"/>
      <c r="X900" s="1" t="n"/>
      <c r="Y900" s="1" t="n"/>
      <c r="Z900" s="1" t="n"/>
    </row>
    <row r="901">
      <c r="A901" s="1" t="n"/>
      <c r="B901" s="1" t="n"/>
      <c r="C901" s="1" t="n"/>
      <c r="D901" s="1" t="n"/>
      <c r="E901" s="1" t="n"/>
      <c r="F901" s="1" t="n"/>
      <c r="G901" s="1" t="n"/>
      <c r="H901" s="1" t="n"/>
      <c r="I901" s="1" t="n"/>
      <c r="J901" s="1" t="n"/>
      <c r="K901" s="1" t="n"/>
      <c r="L901" s="1" t="n"/>
      <c r="M901" s="1" t="n"/>
      <c r="N901" s="1" t="n"/>
      <c r="O901" s="1" t="n"/>
      <c r="P901" s="1" t="n"/>
      <c r="Q901" s="1" t="n"/>
      <c r="R901" s="1" t="n"/>
      <c r="S901" s="1" t="n"/>
      <c r="T901" s="1" t="n"/>
      <c r="U901" s="1" t="n"/>
      <c r="V901" s="1" t="n"/>
      <c r="W901" s="1" t="n"/>
      <c r="X901" s="1" t="n"/>
      <c r="Y901" s="1" t="n"/>
      <c r="Z901" s="1" t="n"/>
    </row>
    <row r="902">
      <c r="A902" s="1" t="n"/>
      <c r="B902" s="1" t="n"/>
      <c r="C902" s="1" t="n"/>
      <c r="D902" s="1" t="n"/>
      <c r="E902" s="1" t="n"/>
      <c r="F902" s="1" t="n"/>
      <c r="G902" s="1" t="n"/>
      <c r="H902" s="1" t="n"/>
      <c r="I902" s="1" t="n"/>
      <c r="J902" s="1" t="n"/>
      <c r="K902" s="1" t="n"/>
      <c r="L902" s="1" t="n"/>
      <c r="M902" s="1" t="n"/>
      <c r="N902" s="1" t="n"/>
      <c r="O902" s="1" t="n"/>
      <c r="P902" s="1" t="n"/>
      <c r="Q902" s="1" t="n"/>
      <c r="R902" s="1" t="n"/>
      <c r="S902" s="1" t="n"/>
      <c r="T902" s="1" t="n"/>
      <c r="U902" s="1" t="n"/>
      <c r="V902" s="1" t="n"/>
      <c r="W902" s="1" t="n"/>
      <c r="X902" s="1" t="n"/>
      <c r="Y902" s="1" t="n"/>
      <c r="Z902" s="1" t="n"/>
    </row>
    <row r="903">
      <c r="A903" s="1" t="n"/>
      <c r="B903" s="1" t="n"/>
      <c r="C903" s="1" t="n"/>
      <c r="D903" s="1" t="n"/>
      <c r="E903" s="1" t="n"/>
      <c r="F903" s="1" t="n"/>
      <c r="G903" s="1" t="n"/>
      <c r="H903" s="1" t="n"/>
      <c r="I903" s="1" t="n"/>
      <c r="J903" s="1" t="n"/>
      <c r="K903" s="1" t="n"/>
      <c r="L903" s="1" t="n"/>
      <c r="M903" s="1" t="n"/>
      <c r="N903" s="1" t="n"/>
      <c r="O903" s="1" t="n"/>
      <c r="P903" s="1" t="n"/>
      <c r="Q903" s="1" t="n"/>
      <c r="R903" s="1" t="n"/>
      <c r="S903" s="1" t="n"/>
      <c r="T903" s="1" t="n"/>
      <c r="U903" s="1" t="n"/>
      <c r="V903" s="1" t="n"/>
      <c r="W903" s="1" t="n"/>
      <c r="X903" s="1" t="n"/>
      <c r="Y903" s="1" t="n"/>
      <c r="Z903" s="1" t="n"/>
    </row>
    <row r="904">
      <c r="A904" s="1" t="n"/>
      <c r="B904" s="1" t="n"/>
      <c r="C904" s="1" t="n"/>
      <c r="D904" s="1" t="n"/>
      <c r="E904" s="1" t="n"/>
      <c r="F904" s="1" t="n"/>
      <c r="G904" s="1" t="n"/>
      <c r="H904" s="1" t="n"/>
      <c r="I904" s="1" t="n"/>
      <c r="J904" s="1" t="n"/>
      <c r="K904" s="1" t="n"/>
      <c r="L904" s="1" t="n"/>
      <c r="M904" s="1" t="n"/>
      <c r="N904" s="1" t="n"/>
      <c r="O904" s="1" t="n"/>
      <c r="P904" s="1" t="n"/>
      <c r="Q904" s="1" t="n"/>
      <c r="R904" s="1" t="n"/>
      <c r="S904" s="1" t="n"/>
      <c r="T904" s="1" t="n"/>
      <c r="U904" s="1" t="n"/>
      <c r="V904" s="1" t="n"/>
      <c r="W904" s="1" t="n"/>
      <c r="X904" s="1" t="n"/>
      <c r="Y904" s="1" t="n"/>
      <c r="Z904" s="1" t="n"/>
    </row>
    <row r="905">
      <c r="A905" s="1" t="n"/>
      <c r="B905" s="1" t="n"/>
      <c r="C905" s="1" t="n"/>
      <c r="D905" s="1" t="n"/>
      <c r="E905" s="1" t="n"/>
      <c r="F905" s="1" t="n"/>
      <c r="G905" s="1" t="n"/>
      <c r="H905" s="1" t="n"/>
      <c r="I905" s="1" t="n"/>
      <c r="J905" s="1" t="n"/>
      <c r="K905" s="1" t="n"/>
      <c r="L905" s="1" t="n"/>
      <c r="M905" s="1" t="n"/>
      <c r="N905" s="1" t="n"/>
      <c r="O905" s="1" t="n"/>
      <c r="P905" s="1" t="n"/>
      <c r="Q905" s="1" t="n"/>
      <c r="R905" s="1" t="n"/>
      <c r="S905" s="1" t="n"/>
      <c r="T905" s="1" t="n"/>
      <c r="U905" s="1" t="n"/>
      <c r="V905" s="1" t="n"/>
      <c r="W905" s="1" t="n"/>
      <c r="X905" s="1" t="n"/>
      <c r="Y905" s="1" t="n"/>
      <c r="Z905" s="1" t="n"/>
    </row>
    <row r="906">
      <c r="A906" s="1" t="n"/>
      <c r="B906" s="1" t="n"/>
      <c r="C906" s="1" t="n"/>
      <c r="D906" s="1" t="n"/>
      <c r="E906" s="1" t="n"/>
      <c r="F906" s="1" t="n"/>
      <c r="G906" s="1" t="n"/>
      <c r="H906" s="1" t="n"/>
      <c r="I906" s="1" t="n"/>
      <c r="J906" s="1" t="n"/>
      <c r="K906" s="1" t="n"/>
      <c r="L906" s="1" t="n"/>
      <c r="M906" s="1" t="n"/>
      <c r="N906" s="1" t="n"/>
      <c r="O906" s="1" t="n"/>
      <c r="P906" s="1" t="n"/>
      <c r="Q906" s="1" t="n"/>
      <c r="R906" s="1" t="n"/>
      <c r="S906" s="1" t="n"/>
      <c r="T906" s="1" t="n"/>
      <c r="U906" s="1" t="n"/>
      <c r="V906" s="1" t="n"/>
      <c r="W906" s="1" t="n"/>
      <c r="X906" s="1" t="n"/>
      <c r="Y906" s="1" t="n"/>
      <c r="Z906" s="1" t="n"/>
    </row>
    <row r="907">
      <c r="A907" s="1" t="n"/>
      <c r="B907" s="1" t="n"/>
      <c r="C907" s="1" t="n"/>
      <c r="D907" s="1" t="n"/>
      <c r="E907" s="1" t="n"/>
      <c r="F907" s="1" t="n"/>
      <c r="G907" s="1" t="n"/>
      <c r="H907" s="1" t="n"/>
      <c r="I907" s="1" t="n"/>
      <c r="J907" s="1" t="n"/>
      <c r="K907" s="1" t="n"/>
      <c r="L907" s="1" t="n"/>
      <c r="M907" s="1" t="n"/>
      <c r="N907" s="1" t="n"/>
      <c r="O907" s="1" t="n"/>
      <c r="P907" s="1" t="n"/>
      <c r="Q907" s="1" t="n"/>
      <c r="R907" s="1" t="n"/>
      <c r="S907" s="1" t="n"/>
      <c r="T907" s="1" t="n"/>
      <c r="U907" s="1" t="n"/>
      <c r="V907" s="1" t="n"/>
      <c r="W907" s="1" t="n"/>
      <c r="X907" s="1" t="n"/>
      <c r="Y907" s="1" t="n"/>
      <c r="Z907" s="1" t="n"/>
    </row>
    <row r="908">
      <c r="A908" s="1" t="n"/>
      <c r="B908" s="1" t="n"/>
      <c r="C908" s="1" t="n"/>
      <c r="D908" s="1" t="n"/>
      <c r="E908" s="1" t="n"/>
      <c r="F908" s="1" t="n"/>
      <c r="G908" s="1" t="n"/>
      <c r="H908" s="1" t="n"/>
      <c r="I908" s="1" t="n"/>
      <c r="J908" s="1" t="n"/>
      <c r="K908" s="1" t="n"/>
      <c r="L908" s="1" t="n"/>
      <c r="M908" s="1" t="n"/>
      <c r="N908" s="1" t="n"/>
      <c r="O908" s="1" t="n"/>
      <c r="P908" s="1" t="n"/>
      <c r="Q908" s="1" t="n"/>
      <c r="R908" s="1" t="n"/>
      <c r="S908" s="1" t="n"/>
      <c r="T908" s="1" t="n"/>
      <c r="U908" s="1" t="n"/>
      <c r="V908" s="1" t="n"/>
      <c r="W908" s="1" t="n"/>
      <c r="X908" s="1" t="n"/>
      <c r="Y908" s="1" t="n"/>
      <c r="Z908" s="1" t="n"/>
    </row>
    <row r="909">
      <c r="A909" s="1" t="n"/>
      <c r="B909" s="1" t="n"/>
      <c r="C909" s="1" t="n"/>
      <c r="D909" s="1" t="n"/>
      <c r="E909" s="1" t="n"/>
      <c r="F909" s="1" t="n"/>
      <c r="G909" s="1" t="n"/>
      <c r="H909" s="1" t="n"/>
      <c r="I909" s="1" t="n"/>
      <c r="J909" s="1" t="n"/>
      <c r="K909" s="1" t="n"/>
      <c r="L909" s="1" t="n"/>
      <c r="M909" s="1" t="n"/>
      <c r="N909" s="1" t="n"/>
      <c r="O909" s="1" t="n"/>
      <c r="P909" s="1" t="n"/>
      <c r="Q909" s="1" t="n"/>
      <c r="R909" s="1" t="n"/>
      <c r="S909" s="1" t="n"/>
      <c r="T909" s="1" t="n"/>
      <c r="U909" s="1" t="n"/>
      <c r="V909" s="1" t="n"/>
      <c r="W909" s="1" t="n"/>
      <c r="X909" s="1" t="n"/>
      <c r="Y909" s="1" t="n"/>
      <c r="Z909" s="1" t="n"/>
    </row>
    <row r="910">
      <c r="A910" s="1" t="n"/>
      <c r="B910" s="1" t="n"/>
      <c r="C910" s="1" t="n"/>
      <c r="D910" s="1" t="n"/>
      <c r="E910" s="1" t="n"/>
      <c r="F910" s="1" t="n"/>
      <c r="G910" s="1" t="n"/>
      <c r="H910" s="1" t="n"/>
      <c r="I910" s="1" t="n"/>
      <c r="J910" s="1" t="n"/>
      <c r="K910" s="1" t="n"/>
      <c r="L910" s="1" t="n"/>
      <c r="M910" s="1" t="n"/>
      <c r="N910" s="1" t="n"/>
      <c r="O910" s="1" t="n"/>
      <c r="P910" s="1" t="n"/>
      <c r="Q910" s="1" t="n"/>
      <c r="R910" s="1" t="n"/>
      <c r="S910" s="1" t="n"/>
      <c r="T910" s="1" t="n"/>
      <c r="U910" s="1" t="n"/>
      <c r="V910" s="1" t="n"/>
      <c r="W910" s="1" t="n"/>
      <c r="X910" s="1" t="n"/>
      <c r="Y910" s="1" t="n"/>
      <c r="Z910" s="1" t="n"/>
    </row>
    <row r="911">
      <c r="A911" s="1" t="n"/>
      <c r="B911" s="1" t="n"/>
      <c r="C911" s="1" t="n"/>
      <c r="D911" s="1" t="n"/>
      <c r="E911" s="1" t="n"/>
      <c r="F911" s="1" t="n"/>
      <c r="G911" s="1" t="n"/>
      <c r="H911" s="1" t="n"/>
      <c r="I911" s="1" t="n"/>
      <c r="J911" s="1" t="n"/>
      <c r="K911" s="1" t="n"/>
      <c r="L911" s="1" t="n"/>
      <c r="M911" s="1" t="n"/>
      <c r="N911" s="1" t="n"/>
      <c r="O911" s="1" t="n"/>
      <c r="P911" s="1" t="n"/>
      <c r="Q911" s="1" t="n"/>
      <c r="R911" s="1" t="n"/>
      <c r="S911" s="1" t="n"/>
      <c r="T911" s="1" t="n"/>
      <c r="U911" s="1" t="n"/>
      <c r="V911" s="1" t="n"/>
      <c r="W911" s="1" t="n"/>
      <c r="X911" s="1" t="n"/>
      <c r="Y911" s="1" t="n"/>
      <c r="Z911" s="1" t="n"/>
    </row>
    <row r="912">
      <c r="A912" s="1" t="n"/>
      <c r="B912" s="1" t="n"/>
      <c r="C912" s="1" t="n"/>
      <c r="D912" s="1" t="n"/>
      <c r="E912" s="1" t="n"/>
      <c r="F912" s="1" t="n"/>
      <c r="G912" s="1" t="n"/>
      <c r="H912" s="1" t="n"/>
      <c r="I912" s="1" t="n"/>
      <c r="J912" s="1" t="n"/>
      <c r="K912" s="1" t="n"/>
      <c r="L912" s="1" t="n"/>
      <c r="M912" s="1" t="n"/>
      <c r="N912" s="1" t="n"/>
      <c r="O912" s="1" t="n"/>
      <c r="P912" s="1" t="n"/>
      <c r="Q912" s="1" t="n"/>
      <c r="R912" s="1" t="n"/>
      <c r="S912" s="1" t="n"/>
      <c r="T912" s="1" t="n"/>
      <c r="U912" s="1" t="n"/>
      <c r="V912" s="1" t="n"/>
      <c r="W912" s="1" t="n"/>
      <c r="X912" s="1" t="n"/>
      <c r="Y912" s="1" t="n"/>
      <c r="Z912" s="1" t="n"/>
    </row>
    <row r="913">
      <c r="A913" s="1" t="n"/>
      <c r="B913" s="1" t="n"/>
      <c r="C913" s="1" t="n"/>
      <c r="D913" s="1" t="n"/>
      <c r="E913" s="1" t="n"/>
      <c r="F913" s="1" t="n"/>
      <c r="G913" s="1" t="n"/>
      <c r="H913" s="1" t="n"/>
      <c r="I913" s="1" t="n"/>
      <c r="J913" s="1" t="n"/>
      <c r="K913" s="1" t="n"/>
      <c r="L913" s="1" t="n"/>
      <c r="M913" s="1" t="n"/>
      <c r="N913" s="1" t="n"/>
      <c r="O913" s="1" t="n"/>
      <c r="P913" s="1" t="n"/>
      <c r="Q913" s="1" t="n"/>
      <c r="R913" s="1" t="n"/>
      <c r="S913" s="1" t="n"/>
      <c r="T913" s="1" t="n"/>
      <c r="U913" s="1" t="n"/>
      <c r="V913" s="1" t="n"/>
      <c r="W913" s="1" t="n"/>
      <c r="X913" s="1" t="n"/>
      <c r="Y913" s="1" t="n"/>
      <c r="Z913" s="1" t="n"/>
    </row>
    <row r="914">
      <c r="A914" s="1" t="n"/>
      <c r="B914" s="1" t="n"/>
      <c r="C914" s="1" t="n"/>
      <c r="D914" s="1" t="n"/>
      <c r="E914" s="1" t="n"/>
      <c r="F914" s="1" t="n"/>
      <c r="G914" s="1" t="n"/>
      <c r="H914" s="1" t="n"/>
      <c r="I914" s="1" t="n"/>
      <c r="J914" s="1" t="n"/>
      <c r="K914" s="1" t="n"/>
      <c r="L914" s="1" t="n"/>
      <c r="M914" s="1" t="n"/>
      <c r="N914" s="1" t="n"/>
      <c r="O914" s="1" t="n"/>
      <c r="P914" s="1" t="n"/>
      <c r="Q914" s="1" t="n"/>
      <c r="R914" s="1" t="n"/>
      <c r="S914" s="1" t="n"/>
      <c r="T914" s="1" t="n"/>
      <c r="U914" s="1" t="n"/>
      <c r="V914" s="1" t="n"/>
      <c r="W914" s="1" t="n"/>
      <c r="X914" s="1" t="n"/>
      <c r="Y914" s="1" t="n"/>
      <c r="Z914" s="1" t="n"/>
    </row>
    <row r="915">
      <c r="A915" s="1" t="n"/>
      <c r="B915" s="1" t="n"/>
      <c r="C915" s="1" t="n"/>
      <c r="D915" s="1" t="n"/>
      <c r="E915" s="1" t="n"/>
      <c r="F915" s="1" t="n"/>
      <c r="G915" s="1" t="n"/>
      <c r="H915" s="1" t="n"/>
      <c r="I915" s="1" t="n"/>
      <c r="J915" s="1" t="n"/>
      <c r="K915" s="1" t="n"/>
      <c r="L915" s="1" t="n"/>
      <c r="M915" s="1" t="n"/>
      <c r="N915" s="1" t="n"/>
      <c r="O915" s="1" t="n"/>
      <c r="P915" s="1" t="n"/>
      <c r="Q915" s="1" t="n"/>
      <c r="R915" s="1" t="n"/>
      <c r="S915" s="1" t="n"/>
      <c r="T915" s="1" t="n"/>
      <c r="U915" s="1" t="n"/>
      <c r="V915" s="1" t="n"/>
      <c r="W915" s="1" t="n"/>
      <c r="X915" s="1" t="n"/>
      <c r="Y915" s="1" t="n"/>
      <c r="Z915" s="1" t="n"/>
    </row>
    <row r="916">
      <c r="A916" s="1" t="n"/>
      <c r="B916" s="1" t="n"/>
      <c r="C916" s="1" t="n"/>
      <c r="D916" s="1" t="n"/>
      <c r="E916" s="1" t="n"/>
      <c r="F916" s="1" t="n"/>
      <c r="G916" s="1" t="n"/>
      <c r="H916" s="1" t="n"/>
      <c r="I916" s="1" t="n"/>
      <c r="J916" s="1" t="n"/>
      <c r="K916" s="1" t="n"/>
      <c r="L916" s="1" t="n"/>
      <c r="M916" s="1" t="n"/>
      <c r="N916" s="1" t="n"/>
      <c r="O916" s="1" t="n"/>
      <c r="P916" s="1" t="n"/>
      <c r="Q916" s="1" t="n"/>
      <c r="R916" s="1" t="n"/>
      <c r="S916" s="1" t="n"/>
      <c r="T916" s="1" t="n"/>
      <c r="U916" s="1" t="n"/>
      <c r="V916" s="1" t="n"/>
      <c r="W916" s="1" t="n"/>
      <c r="X916" s="1" t="n"/>
      <c r="Y916" s="1" t="n"/>
      <c r="Z916" s="1" t="n"/>
    </row>
    <row r="917">
      <c r="A917" s="1" t="n"/>
      <c r="B917" s="1" t="n"/>
      <c r="C917" s="1" t="n"/>
      <c r="D917" s="1" t="n"/>
      <c r="E917" s="1" t="n"/>
      <c r="F917" s="1" t="n"/>
      <c r="G917" s="1" t="n"/>
      <c r="H917" s="1" t="n"/>
      <c r="I917" s="1" t="n"/>
      <c r="J917" s="1" t="n"/>
      <c r="K917" s="1" t="n"/>
      <c r="L917" s="1" t="n"/>
      <c r="M917" s="1" t="n"/>
      <c r="N917" s="1" t="n"/>
      <c r="O917" s="1" t="n"/>
      <c r="P917" s="1" t="n"/>
      <c r="Q917" s="1" t="n"/>
      <c r="R917" s="1" t="n"/>
      <c r="S917" s="1" t="n"/>
      <c r="T917" s="1" t="n"/>
      <c r="U917" s="1" t="n"/>
      <c r="V917" s="1" t="n"/>
      <c r="W917" s="1" t="n"/>
      <c r="X917" s="1" t="n"/>
      <c r="Y917" s="1" t="n"/>
      <c r="Z917" s="1" t="n"/>
    </row>
    <row r="918">
      <c r="A918" s="1" t="n"/>
      <c r="B918" s="1" t="n"/>
      <c r="C918" s="1" t="n"/>
      <c r="D918" s="1" t="n"/>
      <c r="E918" s="1" t="n"/>
      <c r="F918" s="1" t="n"/>
      <c r="G918" s="1" t="n"/>
      <c r="H918" s="1" t="n"/>
      <c r="I918" s="1" t="n"/>
      <c r="J918" s="1" t="n"/>
      <c r="K918" s="1" t="n"/>
      <c r="L918" s="1" t="n"/>
      <c r="M918" s="1" t="n"/>
      <c r="N918" s="1" t="n"/>
      <c r="O918" s="1" t="n"/>
      <c r="P918" s="1" t="n"/>
      <c r="Q918" s="1" t="n"/>
      <c r="R918" s="1" t="n"/>
      <c r="S918" s="1" t="n"/>
      <c r="T918" s="1" t="n"/>
      <c r="U918" s="1" t="n"/>
      <c r="V918" s="1" t="n"/>
      <c r="W918" s="1" t="n"/>
      <c r="X918" s="1" t="n"/>
      <c r="Y918" s="1" t="n"/>
      <c r="Z918" s="1" t="n"/>
    </row>
    <row r="919">
      <c r="A919" s="1" t="n"/>
      <c r="B919" s="1" t="n"/>
      <c r="C919" s="1" t="n"/>
      <c r="D919" s="1" t="n"/>
      <c r="E919" s="1" t="n"/>
      <c r="F919" s="1" t="n"/>
      <c r="G919" s="1" t="n"/>
      <c r="H919" s="1" t="n"/>
      <c r="I919" s="1" t="n"/>
      <c r="J919" s="1" t="n"/>
      <c r="K919" s="1" t="n"/>
      <c r="L919" s="1" t="n"/>
      <c r="M919" s="1" t="n"/>
      <c r="N919" s="1" t="n"/>
      <c r="O919" s="1" t="n"/>
      <c r="P919" s="1" t="n"/>
      <c r="Q919" s="1" t="n"/>
      <c r="R919" s="1" t="n"/>
      <c r="S919" s="1" t="n"/>
      <c r="T919" s="1" t="n"/>
      <c r="U919" s="1" t="n"/>
      <c r="V919" s="1" t="n"/>
      <c r="W919" s="1" t="n"/>
      <c r="X919" s="1" t="n"/>
      <c r="Y919" s="1" t="n"/>
      <c r="Z919" s="1" t="n"/>
    </row>
    <row r="920">
      <c r="A920" s="1" t="n"/>
      <c r="B920" s="1" t="n"/>
      <c r="C920" s="1" t="n"/>
      <c r="D920" s="1" t="n"/>
      <c r="E920" s="1" t="n"/>
      <c r="F920" s="1" t="n"/>
      <c r="G920" s="1" t="n"/>
      <c r="H920" s="1" t="n"/>
      <c r="I920" s="1" t="n"/>
      <c r="J920" s="1" t="n"/>
      <c r="K920" s="1" t="n"/>
      <c r="L920" s="1" t="n"/>
      <c r="M920" s="1" t="n"/>
      <c r="N920" s="1" t="n"/>
      <c r="O920" s="1" t="n"/>
      <c r="P920" s="1" t="n"/>
      <c r="Q920" s="1" t="n"/>
      <c r="R920" s="1" t="n"/>
      <c r="S920" s="1" t="n"/>
      <c r="T920" s="1" t="n"/>
      <c r="U920" s="1" t="n"/>
      <c r="V920" s="1" t="n"/>
      <c r="W920" s="1" t="n"/>
      <c r="X920" s="1" t="n"/>
      <c r="Y920" s="1" t="n"/>
      <c r="Z920" s="1" t="n"/>
    </row>
    <row r="921">
      <c r="A921" s="1" t="n"/>
      <c r="B921" s="1" t="n"/>
      <c r="C921" s="1" t="n"/>
      <c r="D921" s="1" t="n"/>
      <c r="E921" s="1" t="n"/>
      <c r="F921" s="1" t="n"/>
      <c r="G921" s="1" t="n"/>
      <c r="H921" s="1" t="n"/>
      <c r="I921" s="1" t="n"/>
      <c r="J921" s="1" t="n"/>
      <c r="K921" s="1" t="n"/>
      <c r="L921" s="1" t="n"/>
      <c r="M921" s="1" t="n"/>
      <c r="N921" s="1" t="n"/>
      <c r="O921" s="1" t="n"/>
      <c r="P921" s="1" t="n"/>
      <c r="Q921" s="1" t="n"/>
      <c r="R921" s="1" t="n"/>
      <c r="S921" s="1" t="n"/>
      <c r="T921" s="1" t="n"/>
      <c r="U921" s="1" t="n"/>
      <c r="V921" s="1" t="n"/>
      <c r="W921" s="1" t="n"/>
      <c r="X921" s="1" t="n"/>
      <c r="Y921" s="1" t="n"/>
      <c r="Z921" s="1" t="n"/>
    </row>
    <row r="922">
      <c r="A922" s="1" t="n"/>
      <c r="B922" s="1" t="n"/>
      <c r="C922" s="1" t="n"/>
      <c r="D922" s="1" t="n"/>
      <c r="E922" s="1" t="n"/>
      <c r="F922" s="1" t="n"/>
      <c r="G922" s="1" t="n"/>
      <c r="H922" s="1" t="n"/>
      <c r="I922" s="1" t="n"/>
      <c r="J922" s="1" t="n"/>
      <c r="K922" s="1" t="n"/>
      <c r="L922" s="1" t="n"/>
      <c r="M922" s="1" t="n"/>
      <c r="N922" s="1" t="n"/>
      <c r="O922" s="1" t="n"/>
      <c r="P922" s="1" t="n"/>
      <c r="Q922" s="1" t="n"/>
      <c r="R922" s="1" t="n"/>
      <c r="S922" s="1" t="n"/>
      <c r="T922" s="1" t="n"/>
      <c r="U922" s="1" t="n"/>
      <c r="V922" s="1" t="n"/>
      <c r="W922" s="1" t="n"/>
      <c r="X922" s="1" t="n"/>
      <c r="Y922" s="1" t="n"/>
      <c r="Z922" s="1" t="n"/>
    </row>
    <row r="923">
      <c r="A923" s="1" t="n"/>
      <c r="B923" s="1" t="n"/>
      <c r="C923" s="1" t="n"/>
      <c r="D923" s="1" t="n"/>
      <c r="E923" s="1" t="n"/>
      <c r="F923" s="1" t="n"/>
      <c r="G923" s="1" t="n"/>
      <c r="H923" s="1" t="n"/>
      <c r="I923" s="1" t="n"/>
      <c r="J923" s="1" t="n"/>
      <c r="K923" s="1" t="n"/>
      <c r="L923" s="1" t="n"/>
      <c r="M923" s="1" t="n"/>
      <c r="N923" s="1" t="n"/>
      <c r="O923" s="1" t="n"/>
      <c r="P923" s="1" t="n"/>
      <c r="Q923" s="1" t="n"/>
      <c r="R923" s="1" t="n"/>
      <c r="S923" s="1" t="n"/>
      <c r="T923" s="1" t="n"/>
      <c r="U923" s="1" t="n"/>
      <c r="V923" s="1" t="n"/>
      <c r="W923" s="1" t="n"/>
      <c r="X923" s="1" t="n"/>
      <c r="Y923" s="1" t="n"/>
      <c r="Z923" s="1" t="n"/>
    </row>
    <row r="924">
      <c r="A924" s="1" t="n"/>
      <c r="B924" s="1" t="n"/>
      <c r="C924" s="1" t="n"/>
      <c r="D924" s="1" t="n"/>
      <c r="E924" s="1" t="n"/>
      <c r="F924" s="1" t="n"/>
      <c r="G924" s="1" t="n"/>
      <c r="H924" s="1" t="n"/>
      <c r="I924" s="1" t="n"/>
      <c r="J924" s="1" t="n"/>
      <c r="K924" s="1" t="n"/>
      <c r="L924" s="1" t="n"/>
      <c r="M924" s="1" t="n"/>
      <c r="N924" s="1" t="n"/>
      <c r="O924" s="1" t="n"/>
      <c r="P924" s="1" t="n"/>
      <c r="Q924" s="1" t="n"/>
      <c r="R924" s="1" t="n"/>
      <c r="S924" s="1" t="n"/>
      <c r="T924" s="1" t="n"/>
      <c r="U924" s="1" t="n"/>
      <c r="V924" s="1" t="n"/>
      <c r="W924" s="1" t="n"/>
      <c r="X924" s="1" t="n"/>
      <c r="Y924" s="1" t="n"/>
      <c r="Z924" s="1" t="n"/>
    </row>
    <row r="925">
      <c r="A925" s="1" t="n"/>
      <c r="B925" s="1" t="n"/>
      <c r="C925" s="1" t="n"/>
      <c r="D925" s="1" t="n"/>
      <c r="E925" s="1" t="n"/>
      <c r="F925" s="1" t="n"/>
      <c r="G925" s="1" t="n"/>
      <c r="H925" s="1" t="n"/>
      <c r="I925" s="1" t="n"/>
      <c r="J925" s="1" t="n"/>
      <c r="K925" s="1" t="n"/>
      <c r="L925" s="1" t="n"/>
      <c r="M925" s="1" t="n"/>
      <c r="N925" s="1" t="n"/>
      <c r="O925" s="1" t="n"/>
      <c r="P925" s="1" t="n"/>
      <c r="Q925" s="1" t="n"/>
      <c r="R925" s="1" t="n"/>
      <c r="S925" s="1" t="n"/>
      <c r="T925" s="1" t="n"/>
      <c r="U925" s="1" t="n"/>
      <c r="V925" s="1" t="n"/>
      <c r="W925" s="1" t="n"/>
      <c r="X925" s="1" t="n"/>
      <c r="Y925" s="1" t="n"/>
      <c r="Z925" s="1" t="n"/>
    </row>
    <row r="926">
      <c r="A926" s="1" t="n"/>
      <c r="B926" s="1" t="n"/>
      <c r="C926" s="1" t="n"/>
      <c r="D926" s="1" t="n"/>
      <c r="E926" s="1" t="n"/>
      <c r="F926" s="1" t="n"/>
      <c r="G926" s="1" t="n"/>
      <c r="H926" s="1" t="n"/>
      <c r="I926" s="1" t="n"/>
      <c r="J926" s="1" t="n"/>
      <c r="K926" s="1" t="n"/>
      <c r="L926" s="1" t="n"/>
      <c r="M926" s="1" t="n"/>
      <c r="N926" s="1" t="n"/>
      <c r="O926" s="1" t="n"/>
      <c r="P926" s="1" t="n"/>
      <c r="Q926" s="1" t="n"/>
      <c r="R926" s="1" t="n"/>
      <c r="S926" s="1" t="n"/>
      <c r="T926" s="1" t="n"/>
      <c r="U926" s="1" t="n"/>
      <c r="V926" s="1" t="n"/>
      <c r="W926" s="1" t="n"/>
      <c r="X926" s="1" t="n"/>
      <c r="Y926" s="1" t="n"/>
      <c r="Z926" s="1" t="n"/>
    </row>
    <row r="927">
      <c r="A927" s="1" t="n"/>
      <c r="B927" s="1" t="n"/>
      <c r="C927" s="1" t="n"/>
      <c r="D927" s="1" t="n"/>
      <c r="E927" s="1" t="n"/>
      <c r="F927" s="1" t="n"/>
      <c r="G927" s="1" t="n"/>
      <c r="H927" s="1" t="n"/>
      <c r="I927" s="1" t="n"/>
      <c r="J927" s="1" t="n"/>
      <c r="K927" s="1" t="n"/>
      <c r="L927" s="1" t="n"/>
      <c r="M927" s="1" t="n"/>
      <c r="N927" s="1" t="n"/>
      <c r="O927" s="1" t="n"/>
      <c r="P927" s="1" t="n"/>
      <c r="Q927" s="1" t="n"/>
      <c r="R927" s="1" t="n"/>
      <c r="S927" s="1" t="n"/>
      <c r="T927" s="1" t="n"/>
      <c r="U927" s="1" t="n"/>
      <c r="V927" s="1" t="n"/>
      <c r="W927" s="1" t="n"/>
      <c r="X927" s="1" t="n"/>
      <c r="Y927" s="1" t="n"/>
      <c r="Z927" s="1" t="n"/>
    </row>
    <row r="928">
      <c r="A928" s="1" t="n"/>
      <c r="B928" s="1" t="n"/>
      <c r="C928" s="1" t="n"/>
      <c r="D928" s="1" t="n"/>
      <c r="E928" s="1" t="n"/>
      <c r="F928" s="1" t="n"/>
      <c r="G928" s="1" t="n"/>
      <c r="H928" s="1" t="n"/>
      <c r="I928" s="1" t="n"/>
      <c r="J928" s="1" t="n"/>
      <c r="K928" s="1" t="n"/>
      <c r="L928" s="1" t="n"/>
      <c r="M928" s="1" t="n"/>
      <c r="N928" s="1" t="n"/>
      <c r="O928" s="1" t="n"/>
      <c r="P928" s="1" t="n"/>
      <c r="Q928" s="1" t="n"/>
      <c r="R928" s="1" t="n"/>
      <c r="S928" s="1" t="n"/>
      <c r="T928" s="1" t="n"/>
      <c r="U928" s="1" t="n"/>
      <c r="V928" s="1" t="n"/>
      <c r="W928" s="1" t="n"/>
      <c r="X928" s="1" t="n"/>
      <c r="Y928" s="1" t="n"/>
      <c r="Z928" s="1" t="n"/>
    </row>
    <row r="929">
      <c r="A929" s="1" t="n"/>
      <c r="B929" s="1" t="n"/>
      <c r="C929" s="1" t="n"/>
      <c r="D929" s="1" t="n"/>
      <c r="E929" s="1" t="n"/>
      <c r="F929" s="1" t="n"/>
      <c r="G929" s="1" t="n"/>
      <c r="H929" s="1" t="n"/>
      <c r="I929" s="1" t="n"/>
      <c r="J929" s="1" t="n"/>
      <c r="K929" s="1" t="n"/>
      <c r="L929" s="1" t="n"/>
      <c r="M929" s="1" t="n"/>
      <c r="N929" s="1" t="n"/>
      <c r="O929" s="1" t="n"/>
      <c r="P929" s="1" t="n"/>
      <c r="Q929" s="1" t="n"/>
      <c r="R929" s="1" t="n"/>
      <c r="S929" s="1" t="n"/>
      <c r="T929" s="1" t="n"/>
      <c r="U929" s="1" t="n"/>
      <c r="V929" s="1" t="n"/>
      <c r="W929" s="1" t="n"/>
      <c r="X929" s="1" t="n"/>
      <c r="Y929" s="1" t="n"/>
      <c r="Z929" s="1" t="n"/>
    </row>
    <row r="930">
      <c r="A930" s="1" t="n"/>
      <c r="B930" s="1" t="n"/>
      <c r="C930" s="1" t="n"/>
      <c r="D930" s="1" t="n"/>
      <c r="E930" s="1" t="n"/>
      <c r="F930" s="1" t="n"/>
      <c r="G930" s="1" t="n"/>
      <c r="H930" s="1" t="n"/>
      <c r="I930" s="1" t="n"/>
      <c r="J930" s="1" t="n"/>
      <c r="K930" s="1" t="n"/>
      <c r="L930" s="1" t="n"/>
      <c r="M930" s="1" t="n"/>
      <c r="N930" s="1" t="n"/>
      <c r="O930" s="1" t="n"/>
      <c r="P930" s="1" t="n"/>
      <c r="Q930" s="1" t="n"/>
      <c r="R930" s="1" t="n"/>
      <c r="S930" s="1" t="n"/>
      <c r="T930" s="1" t="n"/>
      <c r="U930" s="1" t="n"/>
      <c r="V930" s="1" t="n"/>
      <c r="W930" s="1" t="n"/>
      <c r="X930" s="1" t="n"/>
      <c r="Y930" s="1" t="n"/>
      <c r="Z930" s="1" t="n"/>
    </row>
    <row r="931">
      <c r="A931" s="1" t="n"/>
      <c r="B931" s="1" t="n"/>
      <c r="C931" s="1" t="n"/>
      <c r="D931" s="1" t="n"/>
      <c r="E931" s="1" t="n"/>
      <c r="F931" s="1" t="n"/>
      <c r="G931" s="1" t="n"/>
      <c r="H931" s="1" t="n"/>
      <c r="I931" s="1" t="n"/>
      <c r="J931" s="1" t="n"/>
      <c r="K931" s="1" t="n"/>
      <c r="L931" s="1" t="n"/>
      <c r="M931" s="1" t="n"/>
      <c r="N931" s="1" t="n"/>
      <c r="O931" s="1" t="n"/>
      <c r="P931" s="1" t="n"/>
      <c r="Q931" s="1" t="n"/>
      <c r="R931" s="1" t="n"/>
      <c r="S931" s="1" t="n"/>
      <c r="T931" s="1" t="n"/>
      <c r="U931" s="1" t="n"/>
      <c r="V931" s="1" t="n"/>
      <c r="W931" s="1" t="n"/>
      <c r="X931" s="1" t="n"/>
      <c r="Y931" s="1" t="n"/>
      <c r="Z931" s="1" t="n"/>
    </row>
    <row r="932">
      <c r="A932" s="1" t="n"/>
      <c r="B932" s="1" t="n"/>
      <c r="C932" s="1" t="n"/>
      <c r="D932" s="1" t="n"/>
      <c r="E932" s="1" t="n"/>
      <c r="F932" s="1" t="n"/>
      <c r="G932" s="1" t="n"/>
      <c r="H932" s="1" t="n"/>
      <c r="I932" s="1" t="n"/>
      <c r="J932" s="1" t="n"/>
      <c r="K932" s="1" t="n"/>
      <c r="L932" s="1" t="n"/>
      <c r="M932" s="1" t="n"/>
      <c r="N932" s="1" t="n"/>
      <c r="O932" s="1" t="n"/>
      <c r="P932" s="1" t="n"/>
      <c r="Q932" s="1" t="n"/>
      <c r="R932" s="1" t="n"/>
      <c r="S932" s="1" t="n"/>
      <c r="T932" s="1" t="n"/>
      <c r="U932" s="1" t="n"/>
      <c r="V932" s="1" t="n"/>
      <c r="W932" s="1" t="n"/>
      <c r="X932" s="1" t="n"/>
      <c r="Y932" s="1" t="n"/>
      <c r="Z932" s="1" t="n"/>
    </row>
    <row r="933">
      <c r="A933" s="1" t="n"/>
      <c r="B933" s="1" t="n"/>
      <c r="C933" s="1" t="n"/>
      <c r="D933" s="1" t="n"/>
      <c r="E933" s="1" t="n"/>
      <c r="F933" s="1" t="n"/>
      <c r="G933" s="1" t="n"/>
      <c r="H933" s="1" t="n"/>
      <c r="I933" s="1" t="n"/>
      <c r="J933" s="1" t="n"/>
      <c r="K933" s="1" t="n"/>
      <c r="L933" s="1" t="n"/>
      <c r="M933" s="1" t="n"/>
      <c r="N933" s="1" t="n"/>
      <c r="O933" s="1" t="n"/>
      <c r="P933" s="1" t="n"/>
      <c r="Q933" s="1" t="n"/>
      <c r="R933" s="1" t="n"/>
      <c r="S933" s="1" t="n"/>
      <c r="T933" s="1" t="n"/>
      <c r="U933" s="1" t="n"/>
      <c r="V933" s="1" t="n"/>
      <c r="W933" s="1" t="n"/>
      <c r="X933" s="1" t="n"/>
      <c r="Y933" s="1" t="n"/>
      <c r="Z933" s="1" t="n"/>
    </row>
    <row r="934">
      <c r="A934" s="1" t="n"/>
      <c r="B934" s="1" t="n"/>
      <c r="C934" s="1" t="n"/>
      <c r="D934" s="1" t="n"/>
      <c r="E934" s="1" t="n"/>
      <c r="F934" s="1" t="n"/>
      <c r="G934" s="1" t="n"/>
      <c r="H934" s="1" t="n"/>
      <c r="I934" s="1" t="n"/>
      <c r="J934" s="1" t="n"/>
      <c r="K934" s="1" t="n"/>
      <c r="L934" s="1" t="n"/>
      <c r="M934" s="1" t="n"/>
      <c r="N934" s="1" t="n"/>
      <c r="O934" s="1" t="n"/>
      <c r="P934" s="1" t="n"/>
      <c r="Q934" s="1" t="n"/>
      <c r="R934" s="1" t="n"/>
      <c r="S934" s="1" t="n"/>
      <c r="T934" s="1" t="n"/>
      <c r="U934" s="1" t="n"/>
      <c r="V934" s="1" t="n"/>
      <c r="W934" s="1" t="n"/>
      <c r="X934" s="1" t="n"/>
      <c r="Y934" s="1" t="n"/>
      <c r="Z934" s="1" t="n"/>
    </row>
    <row r="935">
      <c r="A935" s="1" t="n"/>
      <c r="B935" s="1" t="n"/>
      <c r="C935" s="1" t="n"/>
      <c r="D935" s="1" t="n"/>
      <c r="E935" s="1" t="n"/>
      <c r="F935" s="1" t="n"/>
      <c r="G935" s="1" t="n"/>
      <c r="H935" s="1" t="n"/>
      <c r="I935" s="1" t="n"/>
      <c r="J935" s="1" t="n"/>
      <c r="K935" s="1" t="n"/>
      <c r="L935" s="1" t="n"/>
      <c r="M935" s="1" t="n"/>
      <c r="N935" s="1" t="n"/>
      <c r="O935" s="1" t="n"/>
      <c r="P935" s="1" t="n"/>
      <c r="Q935" s="1" t="n"/>
      <c r="R935" s="1" t="n"/>
      <c r="S935" s="1" t="n"/>
      <c r="T935" s="1" t="n"/>
      <c r="U935" s="1" t="n"/>
      <c r="V935" s="1" t="n"/>
      <c r="W935" s="1" t="n"/>
      <c r="X935" s="1" t="n"/>
      <c r="Y935" s="1" t="n"/>
      <c r="Z935" s="1" t="n"/>
    </row>
    <row r="936">
      <c r="A936" s="1" t="n"/>
      <c r="B936" s="1" t="n"/>
      <c r="C936" s="1" t="n"/>
      <c r="D936" s="1" t="n"/>
      <c r="E936" s="1" t="n"/>
      <c r="F936" s="1" t="n"/>
      <c r="G936" s="1" t="n"/>
      <c r="H936" s="1" t="n"/>
      <c r="I936" s="1" t="n"/>
      <c r="J936" s="1" t="n"/>
      <c r="K936" s="1" t="n"/>
      <c r="L936" s="1" t="n"/>
      <c r="M936" s="1" t="n"/>
      <c r="N936" s="1" t="n"/>
      <c r="O936" s="1" t="n"/>
      <c r="P936" s="1" t="n"/>
      <c r="Q936" s="1" t="n"/>
      <c r="R936" s="1" t="n"/>
      <c r="S936" s="1" t="n"/>
      <c r="T936" s="1" t="n"/>
      <c r="U936" s="1" t="n"/>
      <c r="V936" s="1" t="n"/>
      <c r="W936" s="1" t="n"/>
      <c r="X936" s="1" t="n"/>
      <c r="Y936" s="1" t="n"/>
      <c r="Z936" s="1" t="n"/>
    </row>
    <row r="937">
      <c r="A937" s="1" t="n"/>
      <c r="B937" s="1" t="n"/>
      <c r="C937" s="1" t="n"/>
      <c r="D937" s="1" t="n"/>
      <c r="E937" s="1" t="n"/>
      <c r="F937" s="1" t="n"/>
      <c r="G937" s="1" t="n"/>
      <c r="H937" s="1" t="n"/>
      <c r="I937" s="1" t="n"/>
      <c r="J937" s="1" t="n"/>
      <c r="K937" s="1" t="n"/>
      <c r="L937" s="1" t="n"/>
      <c r="M937" s="1" t="n"/>
      <c r="N937" s="1" t="n"/>
      <c r="O937" s="1" t="n"/>
      <c r="P937" s="1" t="n"/>
      <c r="Q937" s="1" t="n"/>
      <c r="R937" s="1" t="n"/>
      <c r="S937" s="1" t="n"/>
      <c r="T937" s="1" t="n"/>
      <c r="U937" s="1" t="n"/>
      <c r="V937" s="1" t="n"/>
      <c r="W937" s="1" t="n"/>
      <c r="X937" s="1" t="n"/>
      <c r="Y937" s="1" t="n"/>
      <c r="Z937" s="1" t="n"/>
    </row>
    <row r="938">
      <c r="A938" s="1" t="n"/>
      <c r="B938" s="1" t="n"/>
      <c r="C938" s="1" t="n"/>
      <c r="D938" s="1" t="n"/>
      <c r="E938" s="1" t="n"/>
      <c r="F938" s="1" t="n"/>
      <c r="G938" s="1" t="n"/>
      <c r="H938" s="1" t="n"/>
      <c r="I938" s="1" t="n"/>
      <c r="J938" s="1" t="n"/>
      <c r="K938" s="1" t="n"/>
      <c r="L938" s="1" t="n"/>
      <c r="M938" s="1" t="n"/>
      <c r="N938" s="1" t="n"/>
      <c r="O938" s="1" t="n"/>
      <c r="P938" s="1" t="n"/>
      <c r="Q938" s="1" t="n"/>
      <c r="R938" s="1" t="n"/>
      <c r="S938" s="1" t="n"/>
      <c r="T938" s="1" t="n"/>
      <c r="U938" s="1" t="n"/>
      <c r="V938" s="1" t="n"/>
      <c r="W938" s="1" t="n"/>
      <c r="X938" s="1" t="n"/>
      <c r="Y938" s="1" t="n"/>
      <c r="Z938" s="1" t="n"/>
    </row>
    <row r="939">
      <c r="A939" s="1" t="n"/>
      <c r="B939" s="1" t="n"/>
      <c r="C939" s="1" t="n"/>
      <c r="D939" s="1" t="n"/>
      <c r="E939" s="1" t="n"/>
      <c r="F939" s="1" t="n"/>
      <c r="G939" s="1" t="n"/>
      <c r="H939" s="1" t="n"/>
      <c r="I939" s="1" t="n"/>
      <c r="J939" s="1" t="n"/>
      <c r="K939" s="1" t="n"/>
      <c r="L939" s="1" t="n"/>
      <c r="M939" s="1" t="n"/>
      <c r="N939" s="1" t="n"/>
      <c r="O939" s="1" t="n"/>
      <c r="P939" s="1" t="n"/>
      <c r="Q939" s="1" t="n"/>
      <c r="R939" s="1" t="n"/>
      <c r="S939" s="1" t="n"/>
      <c r="T939" s="1" t="n"/>
      <c r="U939" s="1" t="n"/>
      <c r="V939" s="1" t="n"/>
      <c r="W939" s="1" t="n"/>
      <c r="X939" s="1" t="n"/>
      <c r="Y939" s="1" t="n"/>
      <c r="Z939" s="1" t="n"/>
    </row>
    <row r="940">
      <c r="A940" s="1" t="n"/>
      <c r="B940" s="1" t="n"/>
      <c r="C940" s="1" t="n"/>
      <c r="D940" s="1" t="n"/>
      <c r="E940" s="1" t="n"/>
      <c r="F940" s="1" t="n"/>
      <c r="G940" s="1" t="n"/>
      <c r="H940" s="1" t="n"/>
      <c r="I940" s="1" t="n"/>
      <c r="J940" s="1" t="n"/>
      <c r="K940" s="1" t="n"/>
      <c r="L940" s="1" t="n"/>
      <c r="M940" s="1" t="n"/>
      <c r="N940" s="1" t="n"/>
      <c r="O940" s="1" t="n"/>
      <c r="P940" s="1" t="n"/>
      <c r="Q940" s="1" t="n"/>
      <c r="R940" s="1" t="n"/>
      <c r="S940" s="1" t="n"/>
      <c r="T940" s="1" t="n"/>
      <c r="U940" s="1" t="n"/>
      <c r="V940" s="1" t="n"/>
      <c r="W940" s="1" t="n"/>
      <c r="X940" s="1" t="n"/>
      <c r="Y940" s="1" t="n"/>
      <c r="Z940" s="1" t="n"/>
    </row>
    <row r="941">
      <c r="A941" s="1" t="n"/>
      <c r="B941" s="1" t="n"/>
      <c r="C941" s="1" t="n"/>
      <c r="D941" s="1" t="n"/>
      <c r="E941" s="1" t="n"/>
      <c r="F941" s="1" t="n"/>
      <c r="G941" s="1" t="n"/>
      <c r="H941" s="1" t="n"/>
      <c r="I941" s="1" t="n"/>
      <c r="J941" s="1" t="n"/>
      <c r="K941" s="1" t="n"/>
      <c r="L941" s="1" t="n"/>
      <c r="M941" s="1" t="n"/>
      <c r="N941" s="1" t="n"/>
      <c r="O941" s="1" t="n"/>
      <c r="P941" s="1" t="n"/>
      <c r="Q941" s="1" t="n"/>
      <c r="R941" s="1" t="n"/>
      <c r="S941" s="1" t="n"/>
      <c r="T941" s="1" t="n"/>
      <c r="U941" s="1" t="n"/>
      <c r="V941" s="1" t="n"/>
      <c r="W941" s="1" t="n"/>
      <c r="X941" s="1" t="n"/>
      <c r="Y941" s="1" t="n"/>
      <c r="Z941" s="1" t="n"/>
    </row>
    <row r="942">
      <c r="A942" s="1" t="n"/>
      <c r="B942" s="1" t="n"/>
      <c r="C942" s="1" t="n"/>
      <c r="D942" s="1" t="n"/>
      <c r="E942" s="1" t="n"/>
      <c r="F942" s="1" t="n"/>
      <c r="G942" s="1" t="n"/>
      <c r="H942" s="1" t="n"/>
      <c r="I942" s="1" t="n"/>
      <c r="J942" s="1" t="n"/>
      <c r="K942" s="1" t="n"/>
      <c r="L942" s="1" t="n"/>
      <c r="M942" s="1" t="n"/>
      <c r="N942" s="1" t="n"/>
      <c r="O942" s="1" t="n"/>
      <c r="P942" s="1" t="n"/>
      <c r="Q942" s="1" t="n"/>
      <c r="R942" s="1" t="n"/>
      <c r="S942" s="1" t="n"/>
      <c r="T942" s="1" t="n"/>
      <c r="U942" s="1" t="n"/>
      <c r="V942" s="1" t="n"/>
      <c r="W942" s="1" t="n"/>
      <c r="X942" s="1" t="n"/>
      <c r="Y942" s="1" t="n"/>
      <c r="Z942" s="1" t="n"/>
    </row>
    <row r="943">
      <c r="A943" s="1" t="n"/>
      <c r="B943" s="1" t="n"/>
      <c r="C943" s="1" t="n"/>
      <c r="D943" s="1" t="n"/>
      <c r="E943" s="1" t="n"/>
      <c r="F943" s="1" t="n"/>
      <c r="G943" s="1" t="n"/>
      <c r="H943" s="1" t="n"/>
      <c r="I943" s="1" t="n"/>
      <c r="J943" s="1" t="n"/>
      <c r="K943" s="1" t="n"/>
      <c r="L943" s="1" t="n"/>
      <c r="M943" s="1" t="n"/>
      <c r="N943" s="1" t="n"/>
      <c r="O943" s="1" t="n"/>
      <c r="P943" s="1" t="n"/>
      <c r="Q943" s="1" t="n"/>
      <c r="R943" s="1" t="n"/>
      <c r="S943" s="1" t="n"/>
      <c r="T943" s="1" t="n"/>
      <c r="U943" s="1" t="n"/>
      <c r="V943" s="1" t="n"/>
      <c r="W943" s="1" t="n"/>
      <c r="X943" s="1" t="n"/>
      <c r="Y943" s="1" t="n"/>
      <c r="Z943" s="1" t="n"/>
    </row>
    <row r="944">
      <c r="A944" s="1" t="n"/>
      <c r="B944" s="1" t="n"/>
      <c r="C944" s="1" t="n"/>
      <c r="D944" s="1" t="n"/>
      <c r="E944" s="1" t="n"/>
      <c r="F944" s="1" t="n"/>
      <c r="G944" s="1" t="n"/>
      <c r="H944" s="1" t="n"/>
      <c r="I944" s="1" t="n"/>
      <c r="J944" s="1" t="n"/>
      <c r="K944" s="1" t="n"/>
      <c r="L944" s="1" t="n"/>
      <c r="M944" s="1" t="n"/>
      <c r="N944" s="1" t="n"/>
      <c r="O944" s="1" t="n"/>
      <c r="P944" s="1" t="n"/>
      <c r="Q944" s="1" t="n"/>
      <c r="R944" s="1" t="n"/>
      <c r="S944" s="1" t="n"/>
      <c r="T944" s="1" t="n"/>
      <c r="U944" s="1" t="n"/>
      <c r="V944" s="1" t="n"/>
      <c r="W944" s="1" t="n"/>
      <c r="X944" s="1" t="n"/>
      <c r="Y944" s="1" t="n"/>
      <c r="Z944" s="1" t="n"/>
    </row>
    <row r="945">
      <c r="A945" s="1" t="n"/>
      <c r="B945" s="1" t="n"/>
      <c r="C945" s="1" t="n"/>
      <c r="D945" s="1" t="n"/>
      <c r="E945" s="1" t="n"/>
      <c r="F945" s="1" t="n"/>
      <c r="G945" s="1" t="n"/>
      <c r="H945" s="1" t="n"/>
      <c r="I945" s="1" t="n"/>
      <c r="J945" s="1" t="n"/>
      <c r="K945" s="1" t="n"/>
      <c r="L945" s="1" t="n"/>
      <c r="M945" s="1" t="n"/>
      <c r="N945" s="1" t="n"/>
      <c r="O945" s="1" t="n"/>
      <c r="P945" s="1" t="n"/>
      <c r="Q945" s="1" t="n"/>
      <c r="R945" s="1" t="n"/>
      <c r="S945" s="1" t="n"/>
      <c r="T945" s="1" t="n"/>
      <c r="U945" s="1" t="n"/>
      <c r="V945" s="1" t="n"/>
      <c r="W945" s="1" t="n"/>
      <c r="X945" s="1" t="n"/>
      <c r="Y945" s="1" t="n"/>
      <c r="Z945" s="1" t="n"/>
    </row>
    <row r="946">
      <c r="A946" s="1" t="n"/>
      <c r="B946" s="1" t="n"/>
      <c r="C946" s="1" t="n"/>
      <c r="D946" s="1" t="n"/>
      <c r="E946" s="1" t="n"/>
      <c r="F946" s="1" t="n"/>
      <c r="G946" s="1" t="n"/>
      <c r="H946" s="1" t="n"/>
      <c r="I946" s="1" t="n"/>
      <c r="J946" s="1" t="n"/>
      <c r="K946" s="1" t="n"/>
      <c r="L946" s="1" t="n"/>
      <c r="M946" s="1" t="n"/>
      <c r="N946" s="1" t="n"/>
      <c r="O946" s="1" t="n"/>
      <c r="P946" s="1" t="n"/>
      <c r="Q946" s="1" t="n"/>
      <c r="R946" s="1" t="n"/>
      <c r="S946" s="1" t="n"/>
      <c r="T946" s="1" t="n"/>
      <c r="U946" s="1" t="n"/>
      <c r="V946" s="1" t="n"/>
      <c r="W946" s="1" t="n"/>
      <c r="X946" s="1" t="n"/>
      <c r="Y946" s="1" t="n"/>
      <c r="Z946" s="1" t="n"/>
    </row>
    <row r="947">
      <c r="A947" s="1" t="n"/>
      <c r="B947" s="1" t="n"/>
      <c r="C947" s="1" t="n"/>
      <c r="D947" s="1" t="n"/>
      <c r="E947" s="1" t="n"/>
      <c r="F947" s="1" t="n"/>
      <c r="G947" s="1" t="n"/>
      <c r="H947" s="1" t="n"/>
      <c r="I947" s="1" t="n"/>
      <c r="J947" s="1" t="n"/>
      <c r="K947" s="1" t="n"/>
      <c r="L947" s="1" t="n"/>
      <c r="M947" s="1" t="n"/>
      <c r="N947" s="1" t="n"/>
      <c r="O947" s="1" t="n"/>
      <c r="P947" s="1" t="n"/>
      <c r="Q947" s="1" t="n"/>
      <c r="R947" s="1" t="n"/>
      <c r="S947" s="1" t="n"/>
      <c r="T947" s="1" t="n"/>
      <c r="U947" s="1" t="n"/>
      <c r="V947" s="1" t="n"/>
      <c r="W947" s="1" t="n"/>
      <c r="X947" s="1" t="n"/>
      <c r="Y947" s="1" t="n"/>
      <c r="Z947" s="1" t="n"/>
    </row>
    <row r="948">
      <c r="A948" s="1" t="n"/>
      <c r="B948" s="1" t="n"/>
      <c r="C948" s="1" t="n"/>
      <c r="D948" s="1" t="n"/>
      <c r="E948" s="1" t="n"/>
      <c r="F948" s="1" t="n"/>
      <c r="G948" s="1" t="n"/>
      <c r="H948" s="1" t="n"/>
      <c r="I948" s="1" t="n"/>
      <c r="J948" s="1" t="n"/>
      <c r="K948" s="1" t="n"/>
      <c r="L948" s="1" t="n"/>
      <c r="M948" s="1" t="n"/>
      <c r="N948" s="1" t="n"/>
      <c r="O948" s="1" t="n"/>
      <c r="P948" s="1" t="n"/>
      <c r="Q948" s="1" t="n"/>
      <c r="R948" s="1" t="n"/>
      <c r="S948" s="1" t="n"/>
      <c r="T948" s="1" t="n"/>
      <c r="U948" s="1" t="n"/>
      <c r="V948" s="1" t="n"/>
      <c r="W948" s="1" t="n"/>
      <c r="X948" s="1" t="n"/>
      <c r="Y948" s="1" t="n"/>
      <c r="Z948" s="1" t="n"/>
    </row>
    <row r="949">
      <c r="A949" s="1" t="n"/>
      <c r="B949" s="1" t="n"/>
      <c r="C949" s="1" t="n"/>
      <c r="D949" s="1" t="n"/>
      <c r="E949" s="1" t="n"/>
      <c r="F949" s="1" t="n"/>
      <c r="G949" s="1" t="n"/>
      <c r="H949" s="1" t="n"/>
      <c r="I949" s="1" t="n"/>
      <c r="J949" s="1" t="n"/>
      <c r="K949" s="1" t="n"/>
      <c r="L949" s="1" t="n"/>
      <c r="M949" s="1" t="n"/>
      <c r="N949" s="1" t="n"/>
      <c r="O949" s="1" t="n"/>
      <c r="P949" s="1" t="n"/>
      <c r="Q949" s="1" t="n"/>
      <c r="R949" s="1" t="n"/>
      <c r="S949" s="1" t="n"/>
      <c r="T949" s="1" t="n"/>
      <c r="U949" s="1" t="n"/>
      <c r="V949" s="1" t="n"/>
      <c r="W949" s="1" t="n"/>
      <c r="X949" s="1" t="n"/>
      <c r="Y949" s="1" t="n"/>
      <c r="Z949" s="1" t="n"/>
    </row>
    <row r="950">
      <c r="A950" s="1" t="n"/>
      <c r="B950" s="1" t="n"/>
      <c r="C950" s="1" t="n"/>
      <c r="D950" s="1" t="n"/>
      <c r="E950" s="1" t="n"/>
      <c r="F950" s="1" t="n"/>
      <c r="G950" s="1" t="n"/>
      <c r="H950" s="1" t="n"/>
      <c r="I950" s="1" t="n"/>
      <c r="J950" s="1" t="n"/>
      <c r="K950" s="1" t="n"/>
      <c r="L950" s="1" t="n"/>
      <c r="M950" s="1" t="n"/>
      <c r="N950" s="1" t="n"/>
      <c r="O950" s="1" t="n"/>
      <c r="P950" s="1" t="n"/>
      <c r="Q950" s="1" t="n"/>
      <c r="R950" s="1" t="n"/>
      <c r="S950" s="1" t="n"/>
      <c r="T950" s="1" t="n"/>
      <c r="U950" s="1" t="n"/>
      <c r="V950" s="1" t="n"/>
      <c r="W950" s="1" t="n"/>
      <c r="X950" s="1" t="n"/>
      <c r="Y950" s="1" t="n"/>
      <c r="Z950" s="1" t="n"/>
    </row>
    <row r="951">
      <c r="A951" s="1" t="n"/>
      <c r="B951" s="1" t="n"/>
      <c r="C951" s="1" t="n"/>
      <c r="D951" s="1" t="n"/>
      <c r="E951" s="1" t="n"/>
      <c r="F951" s="1" t="n"/>
      <c r="G951" s="1" t="n"/>
      <c r="H951" s="1" t="n"/>
      <c r="I951" s="1" t="n"/>
      <c r="J951" s="1" t="n"/>
      <c r="K951" s="1" t="n"/>
      <c r="L951" s="1" t="n"/>
      <c r="M951" s="1" t="n"/>
      <c r="N951" s="1" t="n"/>
      <c r="O951" s="1" t="n"/>
      <c r="P951" s="1" t="n"/>
      <c r="Q951" s="1" t="n"/>
      <c r="R951" s="1" t="n"/>
      <c r="S951" s="1" t="n"/>
      <c r="T951" s="1" t="n"/>
      <c r="U951" s="1" t="n"/>
      <c r="V951" s="1" t="n"/>
      <c r="W951" s="1" t="n"/>
      <c r="X951" s="1" t="n"/>
      <c r="Y951" s="1" t="n"/>
      <c r="Z951" s="1" t="n"/>
    </row>
    <row r="952">
      <c r="A952" s="1" t="n"/>
      <c r="B952" s="1" t="n"/>
      <c r="C952" s="1" t="n"/>
      <c r="D952" s="1" t="n"/>
      <c r="E952" s="1" t="n"/>
      <c r="F952" s="1" t="n"/>
      <c r="G952" s="1" t="n"/>
      <c r="H952" s="1" t="n"/>
      <c r="I952" s="1" t="n"/>
      <c r="J952" s="1" t="n"/>
      <c r="K952" s="1" t="n"/>
      <c r="L952" s="1" t="n"/>
      <c r="M952" s="1" t="n"/>
      <c r="N952" s="1" t="n"/>
      <c r="O952" s="1" t="n"/>
      <c r="P952" s="1" t="n"/>
      <c r="Q952" s="1" t="n"/>
      <c r="R952" s="1" t="n"/>
      <c r="S952" s="1" t="n"/>
      <c r="T952" s="1" t="n"/>
      <c r="U952" s="1" t="n"/>
      <c r="V952" s="1" t="n"/>
      <c r="W952" s="1" t="n"/>
      <c r="X952" s="1" t="n"/>
      <c r="Y952" s="1" t="n"/>
      <c r="Z952" s="1" t="n"/>
    </row>
    <row r="953">
      <c r="A953" s="1" t="n"/>
      <c r="B953" s="1" t="n"/>
      <c r="C953" s="1" t="n"/>
      <c r="D953" s="1" t="n"/>
      <c r="E953" s="1" t="n"/>
      <c r="F953" s="1" t="n"/>
      <c r="G953" s="1" t="n"/>
      <c r="H953" s="1" t="n"/>
      <c r="I953" s="1" t="n"/>
      <c r="J953" s="1" t="n"/>
      <c r="K953" s="1" t="n"/>
      <c r="L953" s="1" t="n"/>
      <c r="M953" s="1" t="n"/>
      <c r="N953" s="1" t="n"/>
      <c r="O953" s="1" t="n"/>
      <c r="P953" s="1" t="n"/>
      <c r="Q953" s="1" t="n"/>
      <c r="R953" s="1" t="n"/>
      <c r="S953" s="1" t="n"/>
      <c r="T953" s="1" t="n"/>
      <c r="U953" s="1" t="n"/>
      <c r="V953" s="1" t="n"/>
      <c r="W953" s="1" t="n"/>
      <c r="X953" s="1" t="n"/>
      <c r="Y953" s="1" t="n"/>
      <c r="Z953" s="1" t="n"/>
    </row>
    <row r="954">
      <c r="A954" s="1" t="n"/>
      <c r="B954" s="1" t="n"/>
      <c r="C954" s="1" t="n"/>
      <c r="D954" s="1" t="n"/>
      <c r="E954" s="1" t="n"/>
      <c r="F954" s="1" t="n"/>
      <c r="G954" s="1" t="n"/>
      <c r="H954" s="1" t="n"/>
      <c r="I954" s="1" t="n"/>
      <c r="J954" s="1" t="n"/>
      <c r="K954" s="1" t="n"/>
      <c r="L954" s="1" t="n"/>
      <c r="M954" s="1" t="n"/>
      <c r="N954" s="1" t="n"/>
      <c r="O954" s="1" t="n"/>
      <c r="P954" s="1" t="n"/>
      <c r="Q954" s="1" t="n"/>
      <c r="R954" s="1" t="n"/>
      <c r="S954" s="1" t="n"/>
      <c r="T954" s="1" t="n"/>
      <c r="U954" s="1" t="n"/>
      <c r="V954" s="1" t="n"/>
      <c r="W954" s="1" t="n"/>
      <c r="X954" s="1" t="n"/>
      <c r="Y954" s="1" t="n"/>
      <c r="Z954" s="1" t="n"/>
    </row>
    <row r="955">
      <c r="A955" s="1" t="n"/>
      <c r="B955" s="1" t="n"/>
      <c r="C955" s="1" t="n"/>
      <c r="D955" s="1" t="n"/>
      <c r="E955" s="1" t="n"/>
      <c r="F955" s="1" t="n"/>
      <c r="G955" s="1" t="n"/>
      <c r="H955" s="1" t="n"/>
      <c r="I955" s="1" t="n"/>
      <c r="J955" s="1" t="n"/>
      <c r="K955" s="1" t="n"/>
      <c r="L955" s="1" t="n"/>
      <c r="M955" s="1" t="n"/>
      <c r="N955" s="1" t="n"/>
      <c r="O955" s="1" t="n"/>
      <c r="P955" s="1" t="n"/>
      <c r="Q955" s="1" t="n"/>
      <c r="R955" s="1" t="n"/>
      <c r="S955" s="1" t="n"/>
      <c r="T955" s="1" t="n"/>
      <c r="U955" s="1" t="n"/>
      <c r="V955" s="1" t="n"/>
      <c r="W955" s="1" t="n"/>
      <c r="X955" s="1" t="n"/>
      <c r="Y955" s="1" t="n"/>
      <c r="Z955" s="1" t="n"/>
    </row>
    <row r="956">
      <c r="A956" s="1" t="n"/>
      <c r="B956" s="1" t="n"/>
      <c r="C956" s="1" t="n"/>
      <c r="D956" s="1" t="n"/>
      <c r="E956" s="1" t="n"/>
      <c r="F956" s="1" t="n"/>
      <c r="G956" s="1" t="n"/>
      <c r="H956" s="1" t="n"/>
      <c r="I956" s="1" t="n"/>
      <c r="J956" s="1" t="n"/>
      <c r="K956" s="1" t="n"/>
      <c r="L956" s="1" t="n"/>
      <c r="M956" s="1" t="n"/>
      <c r="N956" s="1" t="n"/>
      <c r="O956" s="1" t="n"/>
      <c r="P956" s="1" t="n"/>
      <c r="Q956" s="1" t="n"/>
      <c r="R956" s="1" t="n"/>
      <c r="S956" s="1" t="n"/>
      <c r="T956" s="1" t="n"/>
      <c r="U956" s="1" t="n"/>
      <c r="V956" s="1" t="n"/>
      <c r="W956" s="1" t="n"/>
      <c r="X956" s="1" t="n"/>
      <c r="Y956" s="1" t="n"/>
      <c r="Z956" s="1" t="n"/>
    </row>
    <row r="957">
      <c r="A957" s="1" t="n"/>
      <c r="B957" s="1" t="n"/>
      <c r="C957" s="1" t="n"/>
      <c r="D957" s="1" t="n"/>
      <c r="E957" s="1" t="n"/>
      <c r="F957" s="1" t="n"/>
      <c r="G957" s="1" t="n"/>
      <c r="H957" s="1" t="n"/>
      <c r="I957" s="1" t="n"/>
      <c r="J957" s="1" t="n"/>
      <c r="K957" s="1" t="n"/>
      <c r="L957" s="1" t="n"/>
      <c r="M957" s="1" t="n"/>
      <c r="N957" s="1" t="n"/>
      <c r="O957" s="1" t="n"/>
      <c r="P957" s="1" t="n"/>
      <c r="Q957" s="1" t="n"/>
      <c r="R957" s="1" t="n"/>
      <c r="S957" s="1" t="n"/>
      <c r="T957" s="1" t="n"/>
      <c r="U957" s="1" t="n"/>
      <c r="V957" s="1" t="n"/>
      <c r="W957" s="1" t="n"/>
      <c r="X957" s="1" t="n"/>
      <c r="Y957" s="1" t="n"/>
      <c r="Z957" s="1" t="n"/>
    </row>
    <row r="958">
      <c r="A958" s="1" t="n"/>
      <c r="B958" s="1" t="n"/>
      <c r="C958" s="1" t="n"/>
      <c r="D958" s="1" t="n"/>
      <c r="E958" s="1" t="n"/>
      <c r="F958" s="1" t="n"/>
      <c r="G958" s="1" t="n"/>
      <c r="H958" s="1" t="n"/>
      <c r="I958" s="1" t="n"/>
      <c r="J958" s="1" t="n"/>
      <c r="K958" s="1" t="n"/>
      <c r="L958" s="1" t="n"/>
      <c r="M958" s="1" t="n"/>
      <c r="N958" s="1" t="n"/>
      <c r="O958" s="1" t="n"/>
      <c r="P958" s="1" t="n"/>
      <c r="Q958" s="1" t="n"/>
      <c r="R958" s="1" t="n"/>
      <c r="S958" s="1" t="n"/>
      <c r="T958" s="1" t="n"/>
      <c r="U958" s="1" t="n"/>
      <c r="V958" s="1" t="n"/>
      <c r="W958" s="1" t="n"/>
      <c r="X958" s="1" t="n"/>
      <c r="Y958" s="1" t="n"/>
      <c r="Z958" s="1" t="n"/>
    </row>
    <row r="959">
      <c r="A959" s="1" t="n"/>
      <c r="B959" s="1" t="n"/>
      <c r="C959" s="1" t="n"/>
      <c r="D959" s="1" t="n"/>
      <c r="E959" s="1" t="n"/>
      <c r="F959" s="1" t="n"/>
      <c r="G959" s="1" t="n"/>
      <c r="H959" s="1" t="n"/>
      <c r="I959" s="1" t="n"/>
      <c r="J959" s="1" t="n"/>
      <c r="K959" s="1" t="n"/>
      <c r="L959" s="1" t="n"/>
      <c r="M959" s="1" t="n"/>
      <c r="N959" s="1" t="n"/>
      <c r="O959" s="1" t="n"/>
      <c r="P959" s="1" t="n"/>
      <c r="Q959" s="1" t="n"/>
      <c r="R959" s="1" t="n"/>
      <c r="S959" s="1" t="n"/>
      <c r="T959" s="1" t="n"/>
      <c r="U959" s="1" t="n"/>
      <c r="V959" s="1" t="n"/>
      <c r="W959" s="1" t="n"/>
      <c r="X959" s="1" t="n"/>
      <c r="Y959" s="1" t="n"/>
      <c r="Z959" s="1" t="n"/>
    </row>
    <row r="960">
      <c r="A960" s="1" t="n"/>
      <c r="B960" s="1" t="n"/>
      <c r="C960" s="1" t="n"/>
      <c r="D960" s="1" t="n"/>
      <c r="E960" s="1" t="n"/>
      <c r="F960" s="1" t="n"/>
      <c r="G960" s="1" t="n"/>
      <c r="H960" s="1" t="n"/>
      <c r="I960" s="1" t="n"/>
      <c r="J960" s="1" t="n"/>
      <c r="K960" s="1" t="n"/>
      <c r="L960" s="1" t="n"/>
      <c r="M960" s="1" t="n"/>
      <c r="N960" s="1" t="n"/>
      <c r="O960" s="1" t="n"/>
      <c r="P960" s="1" t="n"/>
      <c r="Q960" s="1" t="n"/>
      <c r="R960" s="1" t="n"/>
      <c r="S960" s="1" t="n"/>
      <c r="T960" s="1" t="n"/>
      <c r="U960" s="1" t="n"/>
      <c r="V960" s="1" t="n"/>
      <c r="W960" s="1" t="n"/>
      <c r="X960" s="1" t="n"/>
      <c r="Y960" s="1" t="n"/>
      <c r="Z960" s="1" t="n"/>
    </row>
    <row r="961">
      <c r="A961" s="1" t="n"/>
      <c r="B961" s="1" t="n"/>
      <c r="C961" s="1" t="n"/>
      <c r="D961" s="1" t="n"/>
      <c r="E961" s="1" t="n"/>
      <c r="F961" s="1" t="n"/>
      <c r="G961" s="1" t="n"/>
      <c r="H961" s="1" t="n"/>
      <c r="I961" s="1" t="n"/>
      <c r="J961" s="1" t="n"/>
      <c r="K961" s="1" t="n"/>
      <c r="L961" s="1" t="n"/>
      <c r="M961" s="1" t="n"/>
      <c r="N961" s="1" t="n"/>
      <c r="O961" s="1" t="n"/>
      <c r="P961" s="1" t="n"/>
      <c r="Q961" s="1" t="n"/>
      <c r="R961" s="1" t="n"/>
      <c r="S961" s="1" t="n"/>
      <c r="T961" s="1" t="n"/>
      <c r="U961" s="1" t="n"/>
      <c r="V961" s="1" t="n"/>
      <c r="W961" s="1" t="n"/>
      <c r="X961" s="1" t="n"/>
      <c r="Y961" s="1" t="n"/>
      <c r="Z961" s="1" t="n"/>
    </row>
    <row r="962">
      <c r="A962" s="1" t="n"/>
      <c r="B962" s="1" t="n"/>
      <c r="C962" s="1" t="n"/>
      <c r="D962" s="1" t="n"/>
      <c r="E962" s="1" t="n"/>
      <c r="F962" s="1" t="n"/>
      <c r="G962" s="1" t="n"/>
      <c r="H962" s="1" t="n"/>
      <c r="I962" s="1" t="n"/>
      <c r="J962" s="1" t="n"/>
      <c r="K962" s="1" t="n"/>
      <c r="L962" s="1" t="n"/>
      <c r="M962" s="1" t="n"/>
      <c r="N962" s="1" t="n"/>
      <c r="O962" s="1" t="n"/>
      <c r="P962" s="1" t="n"/>
      <c r="Q962" s="1" t="n"/>
      <c r="R962" s="1" t="n"/>
      <c r="S962" s="1" t="n"/>
      <c r="T962" s="1" t="n"/>
      <c r="U962" s="1" t="n"/>
      <c r="V962" s="1" t="n"/>
      <c r="W962" s="1" t="n"/>
      <c r="X962" s="1" t="n"/>
      <c r="Y962" s="1" t="n"/>
      <c r="Z962" s="1" t="n"/>
    </row>
    <row r="963">
      <c r="A963" s="1" t="n"/>
      <c r="B963" s="1" t="n"/>
      <c r="C963" s="1" t="n"/>
      <c r="D963" s="1" t="n"/>
      <c r="E963" s="1" t="n"/>
      <c r="F963" s="1" t="n"/>
      <c r="G963" s="1" t="n"/>
      <c r="H963" s="1" t="n"/>
      <c r="I963" s="1" t="n"/>
      <c r="J963" s="1" t="n"/>
      <c r="K963" s="1" t="n"/>
      <c r="L963" s="1" t="n"/>
      <c r="M963" s="1" t="n"/>
      <c r="N963" s="1" t="n"/>
      <c r="O963" s="1" t="n"/>
      <c r="P963" s="1" t="n"/>
      <c r="Q963" s="1" t="n"/>
      <c r="R963" s="1" t="n"/>
      <c r="S963" s="1" t="n"/>
      <c r="T963" s="1" t="n"/>
      <c r="U963" s="1" t="n"/>
      <c r="V963" s="1" t="n"/>
      <c r="W963" s="1" t="n"/>
      <c r="X963" s="1" t="n"/>
      <c r="Y963" s="1" t="n"/>
      <c r="Z963" s="1" t="n"/>
    </row>
    <row r="964">
      <c r="A964" s="1" t="n"/>
      <c r="B964" s="1" t="n"/>
      <c r="C964" s="1" t="n"/>
      <c r="D964" s="1" t="n"/>
      <c r="E964" s="1" t="n"/>
      <c r="F964" s="1" t="n"/>
      <c r="G964" s="1" t="n"/>
      <c r="H964" s="1" t="n"/>
      <c r="I964" s="1" t="n"/>
      <c r="J964" s="1" t="n"/>
      <c r="K964" s="1" t="n"/>
      <c r="L964" s="1" t="n"/>
      <c r="M964" s="1" t="n"/>
      <c r="N964" s="1" t="n"/>
      <c r="O964" s="1" t="n"/>
      <c r="P964" s="1" t="n"/>
      <c r="Q964" s="1" t="n"/>
      <c r="R964" s="1" t="n"/>
      <c r="S964" s="1" t="n"/>
      <c r="T964" s="1" t="n"/>
      <c r="U964" s="1" t="n"/>
      <c r="V964" s="1" t="n"/>
      <c r="W964" s="1" t="n"/>
      <c r="X964" s="1" t="n"/>
      <c r="Y964" s="1" t="n"/>
      <c r="Z964" s="1" t="n"/>
    </row>
    <row r="965">
      <c r="A965" s="1" t="n"/>
      <c r="B965" s="1" t="n"/>
      <c r="C965" s="1" t="n"/>
      <c r="D965" s="1" t="n"/>
      <c r="E965" s="1" t="n"/>
      <c r="F965" s="1" t="n"/>
      <c r="G965" s="1" t="n"/>
      <c r="H965" s="1" t="n"/>
      <c r="I965" s="1" t="n"/>
      <c r="J965" s="1" t="n"/>
      <c r="K965" s="1" t="n"/>
      <c r="L965" s="1" t="n"/>
      <c r="M965" s="1" t="n"/>
      <c r="N965" s="1" t="n"/>
      <c r="O965" s="1" t="n"/>
      <c r="P965" s="1" t="n"/>
      <c r="Q965" s="1" t="n"/>
      <c r="R965" s="1" t="n"/>
      <c r="S965" s="1" t="n"/>
      <c r="T965" s="1" t="n"/>
      <c r="U965" s="1" t="n"/>
      <c r="V965" s="1" t="n"/>
      <c r="W965" s="1" t="n"/>
      <c r="X965" s="1" t="n"/>
      <c r="Y965" s="1" t="n"/>
      <c r="Z965" s="1" t="n"/>
    </row>
    <row r="966">
      <c r="A966" s="1" t="n"/>
      <c r="B966" s="1" t="n"/>
      <c r="C966" s="1" t="n"/>
      <c r="D966" s="1" t="n"/>
      <c r="E966" s="1" t="n"/>
      <c r="F966" s="1" t="n"/>
      <c r="G966" s="1" t="n"/>
      <c r="H966" s="1" t="n"/>
      <c r="I966" s="1" t="n"/>
      <c r="J966" s="1" t="n"/>
      <c r="K966" s="1" t="n"/>
      <c r="L966" s="1" t="n"/>
      <c r="M966" s="1" t="n"/>
      <c r="N966" s="1" t="n"/>
      <c r="O966" s="1" t="n"/>
      <c r="P966" s="1" t="n"/>
      <c r="Q966" s="1" t="n"/>
      <c r="R966" s="1" t="n"/>
      <c r="S966" s="1" t="n"/>
      <c r="T966" s="1" t="n"/>
      <c r="U966" s="1" t="n"/>
      <c r="V966" s="1" t="n"/>
      <c r="W966" s="1" t="n"/>
      <c r="X966" s="1" t="n"/>
      <c r="Y966" s="1" t="n"/>
      <c r="Z966" s="1" t="n"/>
    </row>
    <row r="967">
      <c r="A967" s="1" t="n"/>
      <c r="B967" s="1" t="n"/>
      <c r="C967" s="1" t="n"/>
      <c r="D967" s="1" t="n"/>
      <c r="E967" s="1" t="n"/>
      <c r="F967" s="1" t="n"/>
      <c r="G967" s="1" t="n"/>
      <c r="H967" s="1" t="n"/>
      <c r="I967" s="1" t="n"/>
      <c r="J967" s="1" t="n"/>
      <c r="K967" s="1" t="n"/>
      <c r="L967" s="1" t="n"/>
      <c r="M967" s="1" t="n"/>
      <c r="N967" s="1" t="n"/>
      <c r="O967" s="1" t="n"/>
      <c r="P967" s="1" t="n"/>
      <c r="Q967" s="1" t="n"/>
      <c r="R967" s="1" t="n"/>
      <c r="S967" s="1" t="n"/>
      <c r="T967" s="1" t="n"/>
      <c r="U967" s="1" t="n"/>
      <c r="V967" s="1" t="n"/>
      <c r="W967" s="1" t="n"/>
      <c r="X967" s="1" t="n"/>
      <c r="Y967" s="1" t="n"/>
      <c r="Z967" s="1" t="n"/>
    </row>
    <row r="968">
      <c r="A968" s="1" t="n"/>
      <c r="B968" s="1" t="n"/>
      <c r="C968" s="1" t="n"/>
      <c r="D968" s="1" t="n"/>
      <c r="E968" s="1" t="n"/>
      <c r="F968" s="1" t="n"/>
      <c r="G968" s="1" t="n"/>
      <c r="H968" s="1" t="n"/>
      <c r="I968" s="1" t="n"/>
      <c r="J968" s="1" t="n"/>
      <c r="K968" s="1" t="n"/>
      <c r="L968" s="1" t="n"/>
      <c r="M968" s="1" t="n"/>
      <c r="N968" s="1" t="n"/>
      <c r="O968" s="1" t="n"/>
      <c r="P968" s="1" t="n"/>
      <c r="Q968" s="1" t="n"/>
      <c r="R968" s="1" t="n"/>
      <c r="S968" s="1" t="n"/>
      <c r="T968" s="1" t="n"/>
      <c r="U968" s="1" t="n"/>
      <c r="V968" s="1" t="n"/>
      <c r="W968" s="1" t="n"/>
      <c r="X968" s="1" t="n"/>
      <c r="Y968" s="1" t="n"/>
      <c r="Z968" s="1" t="n"/>
    </row>
    <row r="969">
      <c r="A969" s="1" t="n"/>
      <c r="B969" s="1" t="n"/>
      <c r="C969" s="1" t="n"/>
      <c r="D969" s="1" t="n"/>
      <c r="E969" s="1" t="n"/>
      <c r="F969" s="1" t="n"/>
      <c r="G969" s="1" t="n"/>
      <c r="H969" s="1" t="n"/>
      <c r="I969" s="1" t="n"/>
      <c r="J969" s="1" t="n"/>
      <c r="K969" s="1" t="n"/>
      <c r="L969" s="1" t="n"/>
      <c r="M969" s="1" t="n"/>
      <c r="N969" s="1" t="n"/>
      <c r="O969" s="1" t="n"/>
      <c r="P969" s="1" t="n"/>
      <c r="Q969" s="1" t="n"/>
      <c r="R969" s="1" t="n"/>
      <c r="S969" s="1" t="n"/>
      <c r="T969" s="1" t="n"/>
      <c r="U969" s="1" t="n"/>
      <c r="V969" s="1" t="n"/>
      <c r="W969" s="1" t="n"/>
      <c r="X969" s="1" t="n"/>
      <c r="Y969" s="1" t="n"/>
      <c r="Z969" s="1" t="n"/>
    </row>
    <row r="970">
      <c r="A970" s="1" t="n"/>
      <c r="B970" s="1" t="n"/>
      <c r="C970" s="1" t="n"/>
      <c r="D970" s="1" t="n"/>
      <c r="E970" s="1" t="n"/>
      <c r="F970" s="1" t="n"/>
      <c r="G970" s="1" t="n"/>
      <c r="H970" s="1" t="n"/>
      <c r="I970" s="1" t="n"/>
      <c r="J970" s="1" t="n"/>
      <c r="K970" s="1" t="n"/>
      <c r="L970" s="1" t="n"/>
      <c r="M970" s="1" t="n"/>
      <c r="N970" s="1" t="n"/>
      <c r="O970" s="1" t="n"/>
      <c r="P970" s="1" t="n"/>
      <c r="Q970" s="1" t="n"/>
      <c r="R970" s="1" t="n"/>
      <c r="S970" s="1" t="n"/>
      <c r="T970" s="1" t="n"/>
      <c r="U970" s="1" t="n"/>
      <c r="V970" s="1" t="n"/>
      <c r="W970" s="1" t="n"/>
      <c r="X970" s="1" t="n"/>
      <c r="Y970" s="1" t="n"/>
      <c r="Z970" s="1" t="n"/>
    </row>
    <row r="971">
      <c r="A971" s="1" t="n"/>
      <c r="B971" s="1" t="n"/>
      <c r="C971" s="1" t="n"/>
      <c r="D971" s="1" t="n"/>
      <c r="E971" s="1" t="n"/>
      <c r="F971" s="1" t="n"/>
      <c r="G971" s="1" t="n"/>
      <c r="H971" s="1" t="n"/>
      <c r="I971" s="1" t="n"/>
      <c r="J971" s="1" t="n"/>
      <c r="K971" s="1" t="n"/>
      <c r="L971" s="1" t="n"/>
      <c r="M971" s="1" t="n"/>
      <c r="N971" s="1" t="n"/>
      <c r="O971" s="1" t="n"/>
      <c r="P971" s="1" t="n"/>
      <c r="Q971" s="1" t="n"/>
      <c r="R971" s="1" t="n"/>
      <c r="S971" s="1" t="n"/>
      <c r="T971" s="1" t="n"/>
      <c r="U971" s="1" t="n"/>
      <c r="V971" s="1" t="n"/>
      <c r="W971" s="1" t="n"/>
      <c r="X971" s="1" t="n"/>
      <c r="Y971" s="1" t="n"/>
      <c r="Z971" s="1" t="n"/>
    </row>
    <row r="972">
      <c r="A972" s="1" t="n"/>
      <c r="B972" s="1" t="n"/>
      <c r="C972" s="1" t="n"/>
      <c r="D972" s="1" t="n"/>
      <c r="E972" s="1" t="n"/>
      <c r="F972" s="1" t="n"/>
      <c r="G972" s="1" t="n"/>
      <c r="H972" s="1" t="n"/>
      <c r="I972" s="1" t="n"/>
      <c r="J972" s="1" t="n"/>
      <c r="K972" s="1" t="n"/>
      <c r="L972" s="1" t="n"/>
      <c r="M972" s="1" t="n"/>
      <c r="N972" s="1" t="n"/>
      <c r="O972" s="1" t="n"/>
      <c r="P972" s="1" t="n"/>
      <c r="Q972" s="1" t="n"/>
      <c r="R972" s="1" t="n"/>
      <c r="S972" s="1" t="n"/>
      <c r="T972" s="1" t="n"/>
      <c r="U972" s="1" t="n"/>
      <c r="V972" s="1" t="n"/>
      <c r="W972" s="1" t="n"/>
      <c r="X972" s="1" t="n"/>
      <c r="Y972" s="1" t="n"/>
      <c r="Z972" s="1" t="n"/>
    </row>
    <row r="973">
      <c r="A973" s="1" t="n"/>
      <c r="B973" s="1" t="n"/>
      <c r="C973" s="1" t="n"/>
      <c r="D973" s="1" t="n"/>
      <c r="E973" s="1" t="n"/>
      <c r="F973" s="1" t="n"/>
      <c r="G973" s="1" t="n"/>
      <c r="H973" s="1" t="n"/>
      <c r="I973" s="1" t="n"/>
      <c r="J973" s="1" t="n"/>
      <c r="K973" s="1" t="n"/>
      <c r="L973" s="1" t="n"/>
      <c r="M973" s="1" t="n"/>
      <c r="N973" s="1" t="n"/>
      <c r="O973" s="1" t="n"/>
      <c r="P973" s="1" t="n"/>
      <c r="Q973" s="1" t="n"/>
      <c r="R973" s="1" t="n"/>
      <c r="S973" s="1" t="n"/>
      <c r="T973" s="1" t="n"/>
      <c r="U973" s="1" t="n"/>
      <c r="V973" s="1" t="n"/>
      <c r="W973" s="1" t="n"/>
      <c r="X973" s="1" t="n"/>
      <c r="Y973" s="1" t="n"/>
      <c r="Z973" s="1" t="n"/>
    </row>
    <row r="974">
      <c r="A974" s="1" t="n"/>
      <c r="B974" s="1" t="n"/>
      <c r="C974" s="1" t="n"/>
      <c r="D974" s="1" t="n"/>
      <c r="E974" s="1" t="n"/>
      <c r="F974" s="1" t="n"/>
      <c r="G974" s="1" t="n"/>
      <c r="H974" s="1" t="n"/>
      <c r="I974" s="1" t="n"/>
      <c r="J974" s="1" t="n"/>
      <c r="K974" s="1" t="n"/>
      <c r="L974" s="1" t="n"/>
      <c r="M974" s="1" t="n"/>
      <c r="N974" s="1" t="n"/>
      <c r="O974" s="1" t="n"/>
      <c r="P974" s="1" t="n"/>
      <c r="Q974" s="1" t="n"/>
      <c r="R974" s="1" t="n"/>
      <c r="S974" s="1" t="n"/>
      <c r="T974" s="1" t="n"/>
      <c r="U974" s="1" t="n"/>
      <c r="V974" s="1" t="n"/>
      <c r="W974" s="1" t="n"/>
      <c r="X974" s="1" t="n"/>
      <c r="Y974" s="1" t="n"/>
      <c r="Z974" s="1" t="n"/>
    </row>
    <row r="975">
      <c r="A975" s="1" t="n"/>
      <c r="B975" s="1" t="n"/>
      <c r="C975" s="1" t="n"/>
      <c r="D975" s="1" t="n"/>
      <c r="E975" s="1" t="n"/>
      <c r="F975" s="1" t="n"/>
      <c r="G975" s="1" t="n"/>
      <c r="H975" s="1" t="n"/>
      <c r="I975" s="1" t="n"/>
      <c r="J975" s="1" t="n"/>
      <c r="K975" s="1" t="n"/>
      <c r="L975" s="1" t="n"/>
      <c r="M975" s="1" t="n"/>
      <c r="N975" s="1" t="n"/>
      <c r="O975" s="1" t="n"/>
      <c r="P975" s="1" t="n"/>
      <c r="Q975" s="1" t="n"/>
      <c r="R975" s="1" t="n"/>
      <c r="S975" s="1" t="n"/>
      <c r="T975" s="1" t="n"/>
      <c r="U975" s="1" t="n"/>
      <c r="V975" s="1" t="n"/>
      <c r="W975" s="1" t="n"/>
      <c r="X975" s="1" t="n"/>
      <c r="Y975" s="1" t="n"/>
      <c r="Z975" s="1" t="n"/>
    </row>
    <row r="976">
      <c r="A976" s="1" t="n"/>
      <c r="B976" s="1" t="n"/>
      <c r="C976" s="1" t="n"/>
      <c r="D976" s="1" t="n"/>
      <c r="E976" s="1" t="n"/>
      <c r="F976" s="1" t="n"/>
      <c r="G976" s="1" t="n"/>
      <c r="H976" s="1" t="n"/>
      <c r="I976" s="1" t="n"/>
      <c r="J976" s="1" t="n"/>
      <c r="K976" s="1" t="n"/>
      <c r="L976" s="1" t="n"/>
      <c r="M976" s="1" t="n"/>
      <c r="N976" s="1" t="n"/>
      <c r="O976" s="1" t="n"/>
      <c r="P976" s="1" t="n"/>
      <c r="Q976" s="1" t="n"/>
      <c r="R976" s="1" t="n"/>
      <c r="S976" s="1" t="n"/>
      <c r="T976" s="1" t="n"/>
      <c r="U976" s="1" t="n"/>
      <c r="V976" s="1" t="n"/>
      <c r="W976" s="1" t="n"/>
      <c r="X976" s="1" t="n"/>
      <c r="Y976" s="1" t="n"/>
      <c r="Z976" s="1" t="n"/>
    </row>
    <row r="977">
      <c r="A977" s="1" t="n"/>
      <c r="B977" s="1" t="n"/>
      <c r="C977" s="1" t="n"/>
      <c r="D977" s="1" t="n"/>
      <c r="E977" s="1" t="n"/>
      <c r="F977" s="1" t="n"/>
      <c r="G977" s="1" t="n"/>
      <c r="H977" s="1" t="n"/>
      <c r="I977" s="1" t="n"/>
      <c r="J977" s="1" t="n"/>
      <c r="K977" s="1" t="n"/>
      <c r="L977" s="1" t="n"/>
      <c r="M977" s="1" t="n"/>
      <c r="N977" s="1" t="n"/>
      <c r="O977" s="1" t="n"/>
      <c r="P977" s="1" t="n"/>
      <c r="Q977" s="1" t="n"/>
      <c r="R977" s="1" t="n"/>
      <c r="S977" s="1" t="n"/>
      <c r="T977" s="1" t="n"/>
      <c r="U977" s="1" t="n"/>
      <c r="V977" s="1" t="n"/>
      <c r="W977" s="1" t="n"/>
      <c r="X977" s="1" t="n"/>
      <c r="Y977" s="1" t="n"/>
      <c r="Z977" s="1" t="n"/>
    </row>
    <row r="978">
      <c r="A978" s="1" t="n"/>
      <c r="B978" s="1" t="n"/>
      <c r="C978" s="1" t="n"/>
      <c r="D978" s="1" t="n"/>
      <c r="E978" s="1" t="n"/>
      <c r="F978" s="1" t="n"/>
      <c r="G978" s="1" t="n"/>
      <c r="H978" s="1" t="n"/>
      <c r="I978" s="1" t="n"/>
      <c r="J978" s="1" t="n"/>
      <c r="K978" s="1" t="n"/>
      <c r="L978" s="1" t="n"/>
      <c r="M978" s="1" t="n"/>
      <c r="N978" s="1" t="n"/>
      <c r="O978" s="1" t="n"/>
      <c r="P978" s="1" t="n"/>
      <c r="Q978" s="1" t="n"/>
      <c r="R978" s="1" t="n"/>
      <c r="S978" s="1" t="n"/>
      <c r="T978" s="1" t="n"/>
      <c r="U978" s="1" t="n"/>
      <c r="V978" s="1" t="n"/>
      <c r="W978" s="1" t="n"/>
      <c r="X978" s="1" t="n"/>
      <c r="Y978" s="1" t="n"/>
      <c r="Z978" s="1" t="n"/>
    </row>
    <row r="979">
      <c r="A979" s="1" t="n"/>
      <c r="B979" s="1" t="n"/>
      <c r="C979" s="1" t="n"/>
      <c r="D979" s="1" t="n"/>
      <c r="E979" s="1" t="n"/>
      <c r="F979" s="1" t="n"/>
      <c r="G979" s="1" t="n"/>
      <c r="H979" s="1" t="n"/>
      <c r="I979" s="1" t="n"/>
      <c r="J979" s="1" t="n"/>
      <c r="K979" s="1" t="n"/>
      <c r="L979" s="1" t="n"/>
      <c r="M979" s="1" t="n"/>
      <c r="N979" s="1" t="n"/>
      <c r="O979" s="1" t="n"/>
      <c r="P979" s="1" t="n"/>
      <c r="Q979" s="1" t="n"/>
      <c r="R979" s="1" t="n"/>
      <c r="S979" s="1" t="n"/>
      <c r="T979" s="1" t="n"/>
      <c r="U979" s="1" t="n"/>
      <c r="V979" s="1" t="n"/>
      <c r="W979" s="1" t="n"/>
      <c r="X979" s="1" t="n"/>
      <c r="Y979" s="1" t="n"/>
      <c r="Z979" s="1" t="n"/>
    </row>
    <row r="980">
      <c r="A980" s="1" t="n"/>
      <c r="B980" s="1" t="n"/>
      <c r="C980" s="1" t="n"/>
      <c r="D980" s="1" t="n"/>
      <c r="E980" s="1" t="n"/>
      <c r="F980" s="1" t="n"/>
      <c r="G980" s="1" t="n"/>
      <c r="H980" s="1" t="n"/>
      <c r="I980" s="1" t="n"/>
      <c r="J980" s="1" t="n"/>
      <c r="K980" s="1" t="n"/>
      <c r="L980" s="1" t="n"/>
      <c r="M980" s="1" t="n"/>
      <c r="N980" s="1" t="n"/>
      <c r="O980" s="1" t="n"/>
      <c r="P980" s="1" t="n"/>
      <c r="Q980" s="1" t="n"/>
      <c r="R980" s="1" t="n"/>
      <c r="S980" s="1" t="n"/>
      <c r="T980" s="1" t="n"/>
      <c r="U980" s="1" t="n"/>
      <c r="V980" s="1" t="n"/>
      <c r="W980" s="1" t="n"/>
      <c r="X980" s="1" t="n"/>
      <c r="Y980" s="1" t="n"/>
      <c r="Z980" s="1" t="n"/>
    </row>
    <row r="981">
      <c r="A981" s="1" t="n"/>
      <c r="B981" s="1" t="n"/>
      <c r="C981" s="1" t="n"/>
      <c r="D981" s="1" t="n"/>
      <c r="E981" s="1" t="n"/>
      <c r="F981" s="1" t="n"/>
      <c r="G981" s="1" t="n"/>
      <c r="H981" s="1" t="n"/>
      <c r="I981" s="1" t="n"/>
      <c r="J981" s="1" t="n"/>
      <c r="K981" s="1" t="n"/>
      <c r="L981" s="1" t="n"/>
      <c r="M981" s="1" t="n"/>
      <c r="N981" s="1" t="n"/>
      <c r="O981" s="1" t="n"/>
      <c r="P981" s="1" t="n"/>
      <c r="Q981" s="1" t="n"/>
      <c r="R981" s="1" t="n"/>
      <c r="S981" s="1" t="n"/>
      <c r="T981" s="1" t="n"/>
      <c r="U981" s="1" t="n"/>
      <c r="V981" s="1" t="n"/>
      <c r="W981" s="1" t="n"/>
      <c r="X981" s="1" t="n"/>
      <c r="Y981" s="1" t="n"/>
      <c r="Z981" s="1" t="n"/>
    </row>
    <row r="982">
      <c r="A982" s="1" t="n"/>
      <c r="B982" s="1" t="n"/>
      <c r="C982" s="1" t="n"/>
      <c r="D982" s="1" t="n"/>
      <c r="E982" s="1" t="n"/>
      <c r="F982" s="1" t="n"/>
      <c r="G982" s="1" t="n"/>
      <c r="H982" s="1" t="n"/>
      <c r="I982" s="1" t="n"/>
      <c r="J982" s="1" t="n"/>
      <c r="K982" s="1" t="n"/>
      <c r="L982" s="1" t="n"/>
      <c r="M982" s="1" t="n"/>
      <c r="N982" s="1" t="n"/>
      <c r="O982" s="1" t="n"/>
      <c r="P982" s="1" t="n"/>
      <c r="Q982" s="1" t="n"/>
      <c r="R982" s="1" t="n"/>
      <c r="S982" s="1" t="n"/>
      <c r="T982" s="1" t="n"/>
      <c r="U982" s="1" t="n"/>
      <c r="V982" s="1" t="n"/>
      <c r="W982" s="1" t="n"/>
      <c r="X982" s="1" t="n"/>
      <c r="Y982" s="1" t="n"/>
      <c r="Z982" s="1" t="n"/>
    </row>
    <row r="983">
      <c r="A983" s="1" t="n"/>
      <c r="B983" s="1" t="n"/>
      <c r="C983" s="1" t="n"/>
      <c r="D983" s="1" t="n"/>
      <c r="E983" s="1" t="n"/>
      <c r="F983" s="1" t="n"/>
      <c r="G983" s="1" t="n"/>
      <c r="H983" s="1" t="n"/>
      <c r="I983" s="1" t="n"/>
      <c r="J983" s="1" t="n"/>
      <c r="K983" s="1" t="n"/>
      <c r="L983" s="1" t="n"/>
      <c r="M983" s="1" t="n"/>
      <c r="N983" s="1" t="n"/>
      <c r="O983" s="1" t="n"/>
      <c r="P983" s="1" t="n"/>
      <c r="Q983" s="1" t="n"/>
      <c r="R983" s="1" t="n"/>
      <c r="S983" s="1" t="n"/>
      <c r="T983" s="1" t="n"/>
      <c r="U983" s="1" t="n"/>
      <c r="V983" s="1" t="n"/>
      <c r="W983" s="1" t="n"/>
      <c r="X983" s="1" t="n"/>
      <c r="Y983" s="1" t="n"/>
      <c r="Z983" s="1" t="n"/>
    </row>
    <row r="984">
      <c r="A984" s="1" t="n"/>
      <c r="B984" s="1" t="n"/>
      <c r="C984" s="1" t="n"/>
      <c r="D984" s="1" t="n"/>
      <c r="E984" s="1" t="n"/>
      <c r="F984" s="1" t="n"/>
      <c r="G984" s="1" t="n"/>
      <c r="H984" s="1" t="n"/>
      <c r="I984" s="1" t="n"/>
      <c r="J984" s="1" t="n"/>
      <c r="K984" s="1" t="n"/>
      <c r="L984" s="1" t="n"/>
      <c r="M984" s="1" t="n"/>
      <c r="N984" s="1" t="n"/>
      <c r="O984" s="1" t="n"/>
      <c r="P984" s="1" t="n"/>
      <c r="Q984" s="1" t="n"/>
      <c r="R984" s="1" t="n"/>
      <c r="S984" s="1" t="n"/>
      <c r="T984" s="1" t="n"/>
      <c r="U984" s="1" t="n"/>
      <c r="V984" s="1" t="n"/>
      <c r="W984" s="1" t="n"/>
      <c r="X984" s="1" t="n"/>
      <c r="Y984" s="1" t="n"/>
      <c r="Z984" s="1" t="n"/>
    </row>
    <row r="985">
      <c r="A985" s="1" t="n"/>
      <c r="B985" s="1" t="n"/>
      <c r="C985" s="1" t="n"/>
      <c r="D985" s="1" t="n"/>
      <c r="E985" s="1" t="n"/>
      <c r="F985" s="1" t="n"/>
      <c r="G985" s="1" t="n"/>
      <c r="H985" s="1" t="n"/>
      <c r="I985" s="1" t="n"/>
      <c r="J985" s="1" t="n"/>
      <c r="K985" s="1" t="n"/>
      <c r="L985" s="1" t="n"/>
      <c r="M985" s="1" t="n"/>
      <c r="N985" s="1" t="n"/>
      <c r="O985" s="1" t="n"/>
      <c r="P985" s="1" t="n"/>
      <c r="Q985" s="1" t="n"/>
      <c r="R985" s="1" t="n"/>
      <c r="S985" s="1" t="n"/>
      <c r="T985" s="1" t="n"/>
      <c r="U985" s="1" t="n"/>
      <c r="V985" s="1" t="n"/>
      <c r="W985" s="1" t="n"/>
      <c r="X985" s="1" t="n"/>
      <c r="Y985" s="1" t="n"/>
      <c r="Z985" s="1" t="n"/>
    </row>
    <row r="986">
      <c r="A986" s="1" t="n"/>
      <c r="B986" s="1" t="n"/>
      <c r="C986" s="1" t="n"/>
      <c r="D986" s="1" t="n"/>
      <c r="E986" s="1" t="n"/>
      <c r="F986" s="1" t="n"/>
      <c r="G986" s="1" t="n"/>
      <c r="H986" s="1" t="n"/>
      <c r="I986" s="1" t="n"/>
      <c r="J986" s="1" t="n"/>
      <c r="K986" s="1" t="n"/>
      <c r="L986" s="1" t="n"/>
      <c r="M986" s="1" t="n"/>
      <c r="N986" s="1" t="n"/>
      <c r="O986" s="1" t="n"/>
      <c r="P986" s="1" t="n"/>
      <c r="Q986" s="1" t="n"/>
      <c r="R986" s="1" t="n"/>
      <c r="S986" s="1" t="n"/>
      <c r="T986" s="1" t="n"/>
      <c r="U986" s="1" t="n"/>
      <c r="V986" s="1" t="n"/>
      <c r="W986" s="1" t="n"/>
      <c r="X986" s="1" t="n"/>
      <c r="Y986" s="1" t="n"/>
      <c r="Z986" s="1" t="n"/>
    </row>
    <row r="987">
      <c r="A987" s="1" t="n"/>
      <c r="B987" s="1" t="n"/>
      <c r="C987" s="1" t="n"/>
      <c r="D987" s="1" t="n"/>
      <c r="E987" s="1" t="n"/>
      <c r="F987" s="1" t="n"/>
      <c r="G987" s="1" t="n"/>
      <c r="H987" s="1" t="n"/>
      <c r="I987" s="1" t="n"/>
      <c r="J987" s="1" t="n"/>
      <c r="K987" s="1" t="n"/>
      <c r="L987" s="1" t="n"/>
      <c r="M987" s="1" t="n"/>
      <c r="N987" s="1" t="n"/>
      <c r="O987" s="1" t="n"/>
      <c r="P987" s="1" t="n"/>
      <c r="Q987" s="1" t="n"/>
      <c r="R987" s="1" t="n"/>
      <c r="S987" s="1" t="n"/>
      <c r="T987" s="1" t="n"/>
      <c r="U987" s="1" t="n"/>
      <c r="V987" s="1" t="n"/>
      <c r="W987" s="1" t="n"/>
      <c r="X987" s="1" t="n"/>
      <c r="Y987" s="1" t="n"/>
      <c r="Z987" s="1" t="n"/>
    </row>
    <row r="988">
      <c r="A988" s="1" t="n"/>
      <c r="B988" s="1" t="n"/>
      <c r="C988" s="1" t="n"/>
      <c r="D988" s="1" t="n"/>
      <c r="E988" s="1" t="n"/>
      <c r="F988" s="1" t="n"/>
      <c r="G988" s="1" t="n"/>
      <c r="H988" s="1" t="n"/>
      <c r="I988" s="1" t="n"/>
      <c r="J988" s="1" t="n"/>
      <c r="K988" s="1" t="n"/>
      <c r="L988" s="1" t="n"/>
      <c r="M988" s="1" t="n"/>
      <c r="N988" s="1" t="n"/>
      <c r="O988" s="1" t="n"/>
      <c r="P988" s="1" t="n"/>
      <c r="Q988" s="1" t="n"/>
      <c r="R988" s="1" t="n"/>
      <c r="S988" s="1" t="n"/>
      <c r="T988" s="1" t="n"/>
      <c r="U988" s="1" t="n"/>
      <c r="V988" s="1" t="n"/>
      <c r="W988" s="1" t="n"/>
      <c r="X988" s="1" t="n"/>
      <c r="Y988" s="1" t="n"/>
      <c r="Z988" s="1" t="n"/>
    </row>
    <row r="989">
      <c r="A989" s="1" t="n"/>
      <c r="B989" s="1" t="n"/>
      <c r="C989" s="1" t="n"/>
      <c r="D989" s="1" t="n"/>
      <c r="E989" s="1" t="n"/>
      <c r="F989" s="1" t="n"/>
      <c r="G989" s="1" t="n"/>
      <c r="H989" s="1" t="n"/>
      <c r="I989" s="1" t="n"/>
      <c r="J989" s="1" t="n"/>
      <c r="K989" s="1" t="n"/>
      <c r="L989" s="1" t="n"/>
      <c r="M989" s="1" t="n"/>
      <c r="N989" s="1" t="n"/>
      <c r="O989" s="1" t="n"/>
      <c r="P989" s="1" t="n"/>
      <c r="Q989" s="1" t="n"/>
      <c r="R989" s="1" t="n"/>
      <c r="S989" s="1" t="n"/>
      <c r="T989" s="1" t="n"/>
      <c r="U989" s="1" t="n"/>
      <c r="V989" s="1" t="n"/>
      <c r="W989" s="1" t="n"/>
      <c r="X989" s="1" t="n"/>
      <c r="Y989" s="1" t="n"/>
      <c r="Z989" s="1" t="n"/>
    </row>
    <row r="990">
      <c r="A990" s="1" t="n"/>
      <c r="B990" s="1" t="n"/>
      <c r="C990" s="1" t="n"/>
      <c r="D990" s="1" t="n"/>
      <c r="E990" s="1" t="n"/>
      <c r="F990" s="1" t="n"/>
      <c r="G990" s="1" t="n"/>
      <c r="H990" s="1" t="n"/>
      <c r="I990" s="1" t="n"/>
      <c r="J990" s="1" t="n"/>
      <c r="K990" s="1" t="n"/>
      <c r="L990" s="1" t="n"/>
      <c r="M990" s="1" t="n"/>
      <c r="N990" s="1" t="n"/>
      <c r="O990" s="1" t="n"/>
      <c r="P990" s="1" t="n"/>
      <c r="Q990" s="1" t="n"/>
      <c r="R990" s="1" t="n"/>
      <c r="S990" s="1" t="n"/>
      <c r="T990" s="1" t="n"/>
      <c r="U990" s="1" t="n"/>
      <c r="V990" s="1" t="n"/>
      <c r="W990" s="1" t="n"/>
      <c r="X990" s="1" t="n"/>
      <c r="Y990" s="1" t="n"/>
      <c r="Z990" s="1" t="n"/>
    </row>
    <row r="991">
      <c r="A991" s="1" t="n"/>
      <c r="B991" s="1" t="n"/>
      <c r="C991" s="1" t="n"/>
      <c r="D991" s="1" t="n"/>
      <c r="E991" s="1" t="n"/>
      <c r="F991" s="1" t="n"/>
      <c r="G991" s="1" t="n"/>
      <c r="H991" s="1" t="n"/>
      <c r="I991" s="1" t="n"/>
      <c r="J991" s="1" t="n"/>
      <c r="K991" s="1" t="n"/>
      <c r="L991" s="1" t="n"/>
      <c r="M991" s="1" t="n"/>
      <c r="N991" s="1" t="n"/>
      <c r="O991" s="1" t="n"/>
      <c r="P991" s="1" t="n"/>
      <c r="Q991" s="1" t="n"/>
      <c r="R991" s="1" t="n"/>
      <c r="S991" s="1" t="n"/>
      <c r="T991" s="1" t="n"/>
      <c r="U991" s="1" t="n"/>
      <c r="V991" s="1" t="n"/>
      <c r="W991" s="1" t="n"/>
      <c r="X991" s="1" t="n"/>
      <c r="Y991" s="1" t="n"/>
      <c r="Z991" s="1" t="n"/>
    </row>
    <row r="992">
      <c r="A992" s="1" t="n"/>
      <c r="B992" s="1" t="n"/>
      <c r="C992" s="1" t="n"/>
      <c r="D992" s="1" t="n"/>
      <c r="E992" s="1" t="n"/>
      <c r="F992" s="1" t="n"/>
      <c r="G992" s="1" t="n"/>
      <c r="H992" s="1" t="n"/>
      <c r="I992" s="1" t="n"/>
      <c r="J992" s="1" t="n"/>
      <c r="K992" s="1" t="n"/>
      <c r="L992" s="1" t="n"/>
      <c r="M992" s="1" t="n"/>
      <c r="N992" s="1" t="n"/>
      <c r="O992" s="1" t="n"/>
      <c r="P992" s="1" t="n"/>
      <c r="Q992" s="1" t="n"/>
      <c r="R992" s="1" t="n"/>
      <c r="S992" s="1" t="n"/>
      <c r="T992" s="1" t="n"/>
      <c r="U992" s="1" t="n"/>
      <c r="V992" s="1" t="n"/>
      <c r="W992" s="1" t="n"/>
      <c r="X992" s="1" t="n"/>
      <c r="Y992" s="1" t="n"/>
      <c r="Z992" s="1" t="n"/>
    </row>
    <row r="993">
      <c r="A993" s="1" t="n"/>
      <c r="B993" s="1" t="n"/>
      <c r="C993" s="1" t="n"/>
      <c r="D993" s="1" t="n"/>
      <c r="E993" s="1" t="n"/>
      <c r="F993" s="1" t="n"/>
      <c r="G993" s="1" t="n"/>
      <c r="H993" s="1" t="n"/>
      <c r="I993" s="1" t="n"/>
      <c r="J993" s="1" t="n"/>
      <c r="K993" s="1" t="n"/>
      <c r="L993" s="1" t="n"/>
      <c r="M993" s="1" t="n"/>
      <c r="N993" s="1" t="n"/>
      <c r="O993" s="1" t="n"/>
      <c r="P993" s="1" t="n"/>
      <c r="Q993" s="1" t="n"/>
      <c r="R993" s="1" t="n"/>
      <c r="S993" s="1" t="n"/>
      <c r="T993" s="1" t="n"/>
      <c r="U993" s="1" t="n"/>
      <c r="V993" s="1" t="n"/>
      <c r="W993" s="1" t="n"/>
      <c r="X993" s="1" t="n"/>
      <c r="Y993" s="1" t="n"/>
      <c r="Z993" s="1" t="n"/>
    </row>
    <row r="994">
      <c r="A994" s="1" t="n"/>
      <c r="B994" s="1" t="n"/>
      <c r="C994" s="1" t="n"/>
      <c r="D994" s="1" t="n"/>
      <c r="E994" s="1" t="n"/>
      <c r="F994" s="1" t="n"/>
      <c r="G994" s="1" t="n"/>
      <c r="H994" s="1" t="n"/>
      <c r="I994" s="1" t="n"/>
      <c r="J994" s="1" t="n"/>
      <c r="K994" s="1" t="n"/>
      <c r="L994" s="1" t="n"/>
      <c r="M994" s="1" t="n"/>
      <c r="N994" s="1" t="n"/>
      <c r="O994" s="1" t="n"/>
      <c r="P994" s="1" t="n"/>
      <c r="Q994" s="1" t="n"/>
      <c r="R994" s="1" t="n"/>
      <c r="S994" s="1" t="n"/>
      <c r="T994" s="1" t="n"/>
      <c r="U994" s="1" t="n"/>
      <c r="V994" s="1" t="n"/>
      <c r="W994" s="1" t="n"/>
      <c r="X994" s="1" t="n"/>
      <c r="Y994" s="1" t="n"/>
      <c r="Z994" s="1" t="n"/>
    </row>
    <row r="995">
      <c r="A995" s="1" t="n"/>
      <c r="B995" s="1" t="n"/>
      <c r="C995" s="1" t="n"/>
      <c r="D995" s="1" t="n"/>
      <c r="E995" s="1" t="n"/>
      <c r="F995" s="1" t="n"/>
      <c r="G995" s="1" t="n"/>
      <c r="H995" s="1" t="n"/>
      <c r="I995" s="1" t="n"/>
      <c r="J995" s="1" t="n"/>
      <c r="K995" s="1" t="n"/>
      <c r="L995" s="1" t="n"/>
      <c r="M995" s="1" t="n"/>
      <c r="N995" s="1" t="n"/>
      <c r="O995" s="1" t="n"/>
      <c r="P995" s="1" t="n"/>
      <c r="Q995" s="1" t="n"/>
      <c r="R995" s="1" t="n"/>
      <c r="S995" s="1" t="n"/>
      <c r="T995" s="1" t="n"/>
      <c r="U995" s="1" t="n"/>
      <c r="V995" s="1" t="n"/>
      <c r="W995" s="1" t="n"/>
      <c r="X995" s="1" t="n"/>
      <c r="Y995" s="1" t="n"/>
      <c r="Z995" s="1" t="n"/>
    </row>
    <row r="996">
      <c r="A996" s="1" t="n"/>
      <c r="B996" s="1" t="n"/>
      <c r="C996" s="1" t="n"/>
      <c r="D996" s="1" t="n"/>
      <c r="E996" s="1" t="n"/>
      <c r="F996" s="1" t="n"/>
      <c r="G996" s="1" t="n"/>
      <c r="H996" s="1" t="n"/>
      <c r="I996" s="1" t="n"/>
      <c r="J996" s="1" t="n"/>
      <c r="K996" s="1" t="n"/>
      <c r="L996" s="1" t="n"/>
      <c r="M996" s="1" t="n"/>
      <c r="N996" s="1" t="n"/>
      <c r="O996" s="1" t="n"/>
      <c r="P996" s="1" t="n"/>
      <c r="Q996" s="1" t="n"/>
      <c r="R996" s="1" t="n"/>
      <c r="S996" s="1" t="n"/>
      <c r="T996" s="1" t="n"/>
      <c r="U996" s="1" t="n"/>
      <c r="V996" s="1" t="n"/>
      <c r="W996" s="1" t="n"/>
      <c r="X996" s="1" t="n"/>
      <c r="Y996" s="1" t="n"/>
      <c r="Z996" s="1" t="n"/>
    </row>
    <row r="997">
      <c r="A997" s="1" t="n"/>
      <c r="B997" s="1" t="n"/>
      <c r="C997" s="1" t="n"/>
      <c r="D997" s="1" t="n"/>
      <c r="E997" s="1" t="n"/>
      <c r="F997" s="1" t="n"/>
      <c r="G997" s="1" t="n"/>
      <c r="H997" s="1" t="n"/>
      <c r="I997" s="1" t="n"/>
      <c r="J997" s="1" t="n"/>
      <c r="K997" s="1" t="n"/>
      <c r="L997" s="1" t="n"/>
      <c r="M997" s="1" t="n"/>
      <c r="N997" s="1" t="n"/>
      <c r="O997" s="1" t="n"/>
      <c r="P997" s="1" t="n"/>
      <c r="Q997" s="1" t="n"/>
      <c r="R997" s="1" t="n"/>
      <c r="S997" s="1" t="n"/>
      <c r="T997" s="1" t="n"/>
      <c r="U997" s="1" t="n"/>
      <c r="V997" s="1" t="n"/>
      <c r="W997" s="1" t="n"/>
      <c r="X997" s="1" t="n"/>
      <c r="Y997" s="1" t="n"/>
      <c r="Z997" s="1" t="n"/>
    </row>
    <row r="998">
      <c r="A998" s="1" t="n"/>
      <c r="B998" s="1" t="n"/>
      <c r="C998" s="1" t="n"/>
      <c r="D998" s="1" t="n"/>
      <c r="E998" s="1" t="n"/>
      <c r="F998" s="1" t="n"/>
      <c r="G998" s="1" t="n"/>
      <c r="H998" s="1" t="n"/>
      <c r="I998" s="1" t="n"/>
      <c r="J998" s="1" t="n"/>
      <c r="K998" s="1" t="n"/>
      <c r="L998" s="1" t="n"/>
      <c r="M998" s="1" t="n"/>
      <c r="N998" s="1" t="n"/>
      <c r="O998" s="1" t="n"/>
      <c r="P998" s="1" t="n"/>
      <c r="Q998" s="1" t="n"/>
      <c r="R998" s="1" t="n"/>
      <c r="S998" s="1" t="n"/>
      <c r="T998" s="1" t="n"/>
      <c r="U998" s="1" t="n"/>
      <c r="V998" s="1" t="n"/>
      <c r="W998" s="1" t="n"/>
      <c r="X998" s="1" t="n"/>
      <c r="Y998" s="1" t="n"/>
      <c r="Z998" s="1" t="n"/>
    </row>
    <row r="999">
      <c r="A999" s="1" t="n"/>
      <c r="B999" s="1" t="n"/>
      <c r="C999" s="1" t="n"/>
      <c r="D999" s="1" t="n"/>
      <c r="E999" s="1" t="n"/>
      <c r="F999" s="1" t="n"/>
      <c r="G999" s="1" t="n"/>
      <c r="H999" s="1" t="n"/>
      <c r="I999" s="1" t="n"/>
      <c r="J999" s="1" t="n"/>
      <c r="K999" s="1" t="n"/>
      <c r="L999" s="1" t="n"/>
      <c r="M999" s="1" t="n"/>
      <c r="N999" s="1" t="n"/>
      <c r="O999" s="1" t="n"/>
      <c r="P999" s="1" t="n"/>
      <c r="Q999" s="1" t="n"/>
      <c r="R999" s="1" t="n"/>
      <c r="S999" s="1" t="n"/>
      <c r="T999" s="1" t="n"/>
      <c r="U999" s="1" t="n"/>
      <c r="V999" s="1" t="n"/>
      <c r="W999" s="1" t="n"/>
      <c r="X999" s="1" t="n"/>
      <c r="Y999" s="1" t="n"/>
      <c r="Z999" s="1"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1" t="n"/>
      <c r="T1000" s="1" t="n"/>
      <c r="U1000" s="1" t="n"/>
      <c r="V1000" s="1" t="n"/>
      <c r="W1000" s="1" t="n"/>
      <c r="X1000" s="1" t="n"/>
      <c r="Y1000" s="1" t="n"/>
      <c r="Z1000" s="1"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1" t="n"/>
      <c r="T1001" s="1" t="n"/>
      <c r="U1001" s="1" t="n"/>
      <c r="V1001" s="1" t="n"/>
      <c r="W1001" s="1" t="n"/>
      <c r="X1001" s="1" t="n"/>
      <c r="Y1001" s="1" t="n"/>
      <c r="Z1001" s="1"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1" t="n"/>
      <c r="T1002" s="1" t="n"/>
      <c r="U1002" s="1" t="n"/>
      <c r="V1002" s="1" t="n"/>
      <c r="W1002" s="1" t="n"/>
      <c r="X1002" s="1" t="n"/>
      <c r="Y1002" s="1" t="n"/>
      <c r="Z1002" s="1"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1" t="n"/>
      <c r="T1003" s="1" t="n"/>
      <c r="U1003" s="1" t="n"/>
      <c r="V1003" s="1" t="n"/>
      <c r="W1003" s="1" t="n"/>
      <c r="X1003" s="1" t="n"/>
      <c r="Y1003" s="1" t="n"/>
      <c r="Z1003" s="1"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1" t="n"/>
      <c r="T1004" s="1" t="n"/>
      <c r="U1004" s="1" t="n"/>
      <c r="V1004" s="1" t="n"/>
      <c r="W1004" s="1" t="n"/>
      <c r="X1004" s="1" t="n"/>
      <c r="Y1004" s="1" t="n"/>
      <c r="Z1004" s="1"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1" t="n"/>
      <c r="T1005" s="1" t="n"/>
      <c r="U1005" s="1" t="n"/>
      <c r="V1005" s="1" t="n"/>
      <c r="W1005" s="1" t="n"/>
      <c r="X1005" s="1" t="n"/>
      <c r="Y1005" s="1" t="n"/>
      <c r="Z1005" s="1"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1" t="n"/>
      <c r="T1006" s="1" t="n"/>
      <c r="U1006" s="1" t="n"/>
      <c r="V1006" s="1" t="n"/>
      <c r="W1006" s="1" t="n"/>
      <c r="X1006" s="1" t="n"/>
      <c r="Y1006" s="1" t="n"/>
      <c r="Z1006" s="1" t="n"/>
    </row>
    <row r="1007">
      <c r="A1007" s="21" t="n"/>
      <c r="B1007" s="21" t="n"/>
      <c r="C1007" s="21" t="n"/>
      <c r="D1007" s="21" t="n"/>
      <c r="E1007" s="21" t="n"/>
      <c r="F1007" s="21" t="n"/>
      <c r="G1007" s="21" t="n"/>
      <c r="H1007" s="21" t="n"/>
      <c r="I1007" s="21" t="n"/>
      <c r="J1007" s="21" t="n"/>
      <c r="K1007" s="21" t="n"/>
      <c r="L1007" s="21" t="n"/>
      <c r="M1007" s="21" t="n"/>
      <c r="N1007" s="21" t="n"/>
      <c r="O1007" s="21" t="n"/>
      <c r="P1007" s="21" t="n"/>
      <c r="Q1007" s="21" t="n"/>
      <c r="R1007" s="21" t="n"/>
      <c r="S1007" s="21" t="n"/>
      <c r="T1007" s="21" t="n"/>
      <c r="U1007" s="21" t="n"/>
      <c r="V1007" s="21" t="n"/>
      <c r="W1007" s="21" t="n"/>
      <c r="X1007" s="21" t="n"/>
      <c r="Y1007" s="21" t="n"/>
      <c r="Z1007" s="21" t="n"/>
    </row>
    <row r="1008">
      <c r="A1008" s="21" t="n"/>
      <c r="B1008" s="21" t="n"/>
      <c r="C1008" s="21" t="n"/>
      <c r="D1008" s="21" t="n"/>
      <c r="E1008" s="21" t="n"/>
      <c r="F1008" s="21" t="n"/>
      <c r="G1008" s="21" t="n"/>
      <c r="H1008" s="21" t="n"/>
      <c r="I1008" s="21" t="n"/>
      <c r="J1008" s="21" t="n"/>
      <c r="K1008" s="21" t="n"/>
      <c r="L1008" s="21" t="n"/>
      <c r="M1008" s="21" t="n"/>
      <c r="N1008" s="21" t="n"/>
      <c r="O1008" s="21" t="n"/>
      <c r="P1008" s="21" t="n"/>
      <c r="Q1008" s="21" t="n"/>
      <c r="R1008" s="21" t="n"/>
      <c r="S1008" s="21" t="n"/>
      <c r="T1008" s="21" t="n"/>
      <c r="U1008" s="21" t="n"/>
      <c r="V1008" s="21" t="n"/>
      <c r="W1008" s="21" t="n"/>
      <c r="X1008" s="21" t="n"/>
      <c r="Y1008" s="21" t="n"/>
      <c r="Z1008" s="21" t="n"/>
    </row>
    <row r="1009">
      <c r="A1009" s="21" t="n"/>
      <c r="B1009" s="21" t="n"/>
      <c r="C1009" s="21" t="n"/>
      <c r="D1009" s="21" t="n"/>
      <c r="E1009" s="21" t="n"/>
      <c r="F1009" s="21" t="n"/>
      <c r="G1009" s="21" t="n"/>
      <c r="H1009" s="21" t="n"/>
      <c r="I1009" s="21" t="n"/>
      <c r="J1009" s="21" t="n"/>
      <c r="K1009" s="21" t="n"/>
      <c r="L1009" s="21" t="n"/>
      <c r="M1009" s="21" t="n"/>
      <c r="N1009" s="21" t="n"/>
      <c r="O1009" s="21" t="n"/>
      <c r="P1009" s="21" t="n"/>
      <c r="Q1009" s="21" t="n"/>
      <c r="R1009" s="21" t="n"/>
      <c r="S1009" s="21" t="n"/>
      <c r="T1009" s="21" t="n"/>
      <c r="U1009" s="21" t="n"/>
      <c r="V1009" s="21" t="n"/>
      <c r="W1009" s="21" t="n"/>
      <c r="X1009" s="21" t="n"/>
      <c r="Y1009" s="21" t="n"/>
      <c r="Z1009" s="21" t="n"/>
    </row>
    <row r="1010">
      <c r="A1010" s="21" t="n"/>
      <c r="B1010" s="21" t="n"/>
      <c r="C1010" s="21" t="n"/>
      <c r="D1010" s="21" t="n"/>
      <c r="E1010" s="21" t="n"/>
      <c r="F1010" s="21" t="n"/>
      <c r="G1010" s="21" t="n"/>
      <c r="H1010" s="21" t="n"/>
      <c r="I1010" s="21" t="n"/>
      <c r="J1010" s="21" t="n"/>
      <c r="K1010" s="21" t="n"/>
      <c r="L1010" s="21" t="n"/>
      <c r="M1010" s="21" t="n"/>
      <c r="N1010" s="21" t="n"/>
      <c r="O1010" s="21" t="n"/>
      <c r="P1010" s="21" t="n"/>
      <c r="Q1010" s="21" t="n"/>
      <c r="R1010" s="21" t="n"/>
      <c r="S1010" s="21" t="n"/>
      <c r="T1010" s="21" t="n"/>
      <c r="U1010" s="21" t="n"/>
      <c r="V1010" s="21" t="n"/>
      <c r="W1010" s="21" t="n"/>
      <c r="X1010" s="21" t="n"/>
      <c r="Y1010" s="21" t="n"/>
      <c r="Z1010" s="21" t="n"/>
    </row>
    <row r="1011">
      <c r="A1011" s="21" t="n"/>
      <c r="B1011" s="21" t="n"/>
      <c r="C1011" s="21" t="n"/>
      <c r="D1011" s="21" t="n"/>
      <c r="E1011" s="21" t="n"/>
      <c r="F1011" s="21" t="n"/>
      <c r="G1011" s="21" t="n"/>
      <c r="H1011" s="21" t="n"/>
      <c r="I1011" s="21" t="n"/>
      <c r="J1011" s="21" t="n"/>
      <c r="K1011" s="21" t="n"/>
      <c r="L1011" s="21" t="n"/>
      <c r="M1011" s="21" t="n"/>
      <c r="N1011" s="21" t="n"/>
      <c r="O1011" s="21" t="n"/>
      <c r="P1011" s="21" t="n"/>
      <c r="Q1011" s="21" t="n"/>
      <c r="R1011" s="21" t="n"/>
      <c r="S1011" s="21" t="n"/>
      <c r="T1011" s="21" t="n"/>
      <c r="U1011" s="21" t="n"/>
      <c r="V1011" s="21" t="n"/>
      <c r="W1011" s="21" t="n"/>
      <c r="X1011" s="21" t="n"/>
      <c r="Y1011" s="21" t="n"/>
      <c r="Z1011" s="21" t="n"/>
    </row>
    <row r="1012">
      <c r="A1012" s="21" t="n"/>
      <c r="B1012" s="21" t="n"/>
      <c r="C1012" s="21" t="n"/>
      <c r="D1012" s="21" t="n"/>
      <c r="E1012" s="21" t="n"/>
      <c r="F1012" s="21" t="n"/>
      <c r="G1012" s="21" t="n"/>
      <c r="H1012" s="21" t="n"/>
      <c r="I1012" s="21" t="n"/>
      <c r="J1012" s="21" t="n"/>
      <c r="K1012" s="21" t="n"/>
      <c r="L1012" s="21" t="n"/>
      <c r="M1012" s="21" t="n"/>
      <c r="N1012" s="21" t="n"/>
      <c r="O1012" s="21" t="n"/>
      <c r="P1012" s="21" t="n"/>
      <c r="Q1012" s="21" t="n"/>
      <c r="R1012" s="21" t="n"/>
      <c r="S1012" s="21" t="n"/>
      <c r="T1012" s="21" t="n"/>
      <c r="U1012" s="21" t="n"/>
      <c r="V1012" s="21" t="n"/>
      <c r="W1012" s="21" t="n"/>
      <c r="X1012" s="21" t="n"/>
      <c r="Y1012" s="21" t="n"/>
      <c r="Z1012" s="21" t="n"/>
    </row>
    <row r="1013">
      <c r="A1013" s="21" t="n"/>
      <c r="B1013" s="21" t="n"/>
      <c r="C1013" s="21" t="n"/>
      <c r="D1013" s="21" t="n"/>
      <c r="E1013" s="21" t="n"/>
      <c r="F1013" s="21" t="n"/>
      <c r="G1013" s="21" t="n"/>
      <c r="H1013" s="21" t="n"/>
      <c r="I1013" s="21" t="n"/>
      <c r="J1013" s="21" t="n"/>
      <c r="K1013" s="21" t="n"/>
      <c r="L1013" s="21" t="n"/>
      <c r="M1013" s="21" t="n"/>
      <c r="N1013" s="21" t="n"/>
      <c r="O1013" s="21" t="n"/>
      <c r="P1013" s="21" t="n"/>
      <c r="Q1013" s="21" t="n"/>
      <c r="R1013" s="21" t="n"/>
      <c r="S1013" s="21" t="n"/>
      <c r="T1013" s="21" t="n"/>
      <c r="U1013" s="21" t="n"/>
      <c r="V1013" s="21" t="n"/>
      <c r="W1013" s="21" t="n"/>
      <c r="X1013" s="21" t="n"/>
      <c r="Y1013" s="21" t="n"/>
      <c r="Z1013" s="21" t="n"/>
    </row>
    <row r="1014">
      <c r="A1014" s="21" t="n"/>
      <c r="B1014" s="21" t="n"/>
      <c r="C1014" s="21" t="n"/>
      <c r="D1014" s="21" t="n"/>
      <c r="E1014" s="21" t="n"/>
      <c r="F1014" s="21" t="n"/>
      <c r="G1014" s="21" t="n"/>
      <c r="H1014" s="21" t="n"/>
      <c r="I1014" s="21" t="n"/>
      <c r="J1014" s="21" t="n"/>
      <c r="K1014" s="21" t="n"/>
      <c r="L1014" s="21" t="n"/>
      <c r="M1014" s="21" t="n"/>
      <c r="N1014" s="21" t="n"/>
      <c r="O1014" s="21" t="n"/>
      <c r="P1014" s="21" t="n"/>
      <c r="Q1014" s="21" t="n"/>
      <c r="R1014" s="21" t="n"/>
      <c r="S1014" s="21" t="n"/>
      <c r="T1014" s="21" t="n"/>
      <c r="U1014" s="21" t="n"/>
      <c r="V1014" s="21" t="n"/>
      <c r="W1014" s="21" t="n"/>
      <c r="X1014" s="21" t="n"/>
      <c r="Y1014" s="21" t="n"/>
      <c r="Z1014" s="21" t="n"/>
    </row>
    <row r="1015">
      <c r="A1015" s="21" t="n"/>
      <c r="B1015" s="21" t="n"/>
      <c r="C1015" s="21" t="n"/>
      <c r="D1015" s="21" t="n"/>
      <c r="E1015" s="21" t="n"/>
      <c r="F1015" s="21" t="n"/>
      <c r="G1015" s="21" t="n"/>
      <c r="H1015" s="21" t="n"/>
      <c r="I1015" s="21" t="n"/>
      <c r="J1015" s="21" t="n"/>
      <c r="K1015" s="21" t="n"/>
      <c r="L1015" s="21" t="n"/>
      <c r="M1015" s="21" t="n"/>
      <c r="N1015" s="21" t="n"/>
      <c r="O1015" s="21" t="n"/>
      <c r="P1015" s="21" t="n"/>
      <c r="Q1015" s="21" t="n"/>
      <c r="R1015" s="21" t="n"/>
      <c r="S1015" s="21" t="n"/>
      <c r="T1015" s="21" t="n"/>
      <c r="U1015" s="21" t="n"/>
      <c r="V1015" s="21" t="n"/>
      <c r="W1015" s="21" t="n"/>
      <c r="X1015" s="21" t="n"/>
      <c r="Y1015" s="21" t="n"/>
      <c r="Z1015" s="21" t="n"/>
    </row>
    <row r="1016">
      <c r="A1016" s="21" t="n"/>
      <c r="B1016" s="21" t="n"/>
      <c r="C1016" s="21" t="n"/>
      <c r="D1016" s="21" t="n"/>
      <c r="E1016" s="21" t="n"/>
      <c r="F1016" s="21" t="n"/>
      <c r="G1016" s="21" t="n"/>
      <c r="H1016" s="21" t="n"/>
      <c r="I1016" s="21" t="n"/>
      <c r="J1016" s="21" t="n"/>
      <c r="K1016" s="21" t="n"/>
      <c r="L1016" s="21" t="n"/>
      <c r="M1016" s="21" t="n"/>
      <c r="N1016" s="21" t="n"/>
      <c r="O1016" s="21" t="n"/>
      <c r="P1016" s="21" t="n"/>
      <c r="Q1016" s="21" t="n"/>
      <c r="R1016" s="21" t="n"/>
      <c r="S1016" s="21" t="n"/>
      <c r="T1016" s="21" t="n"/>
      <c r="U1016" s="21" t="n"/>
      <c r="V1016" s="21" t="n"/>
      <c r="W1016" s="21" t="n"/>
      <c r="X1016" s="21" t="n"/>
      <c r="Y1016" s="21" t="n"/>
      <c r="Z1016" s="21" t="n"/>
    </row>
  </sheetData>
  <mergeCells count="5">
    <mergeCell ref="A12:A14"/>
    <mergeCell ref="A5:C5"/>
    <mergeCell ref="A27:C27"/>
    <mergeCell ref="A10:A11"/>
    <mergeCell ref="A4:C4"/>
  </mergeCells>
  <conditionalFormatting sqref="C10">
    <cfRule type="notContainsBlanks" priority="1" dxfId="6">
      <formula>LEN(TRIM(C10))&gt;0</formula>
    </cfRule>
  </conditionalFormatting>
  <dataValidations count="4">
    <dataValidation sqref="B8" showDropDown="0" showInputMessage="0" showErrorMessage="0" allowBlank="1" type="list">
      <formula1>"---Pilih Jenis Institusi*---,Instansi Pemerintahan,Institusi,Perorangan"</formula1>
    </dataValidation>
    <dataValidation sqref="C10" showDropDown="0" showInputMessage="0" showErrorMessage="0" allowBlank="1" type="list">
      <formula1>"APBN,APBNP,APBD,DAK,Donasi,Internal/Corp,Pribadi,Hibah/CSR"</formula1>
    </dataValidation>
    <dataValidation sqref="C15" showDropDown="0" showInputMessage="0" showErrorMessage="0" allowBlank="1" type="list">
      <formula1>"---Pilih---,1,2,3,4,5,6,7,8,9,10,11,12,13,14,15,16,17,18,19,20"</formula1>
    </dataValidation>
    <dataValidation sqref="C16" showDropDown="0" showInputMessage="0" showErrorMessage="0" allowBlank="1" type="list">
      <formula1>"--Pilih Salah Satu---,Penunjukan Langsung (Anggaran Negara),Penunjukan Langsung (Anggaran Internal/Corp),Penunjukan Langsung Mitra,Lelang Terbuka,Anggaran Pribadi"</formula1>
    </dataValidation>
  </dataValidations>
  <pageMargins left="0.7" right="0.7" top="0.75" bottom="0.75" header="0.3" footer="0.3"/>
  <drawing xmlns:r="http://schemas.openxmlformats.org/officeDocument/2006/relationships" r:id="rId1"/>
  <legacyDrawing xmlns:r="http://schemas.openxmlformats.org/officeDocument/2006/relationships" r:id="anysvml"/>
</worksheet>
</file>

<file path=xl/worksheets/sheet2.xml><?xml version="1.0" encoding="utf-8"?>
<worksheet xmlns="http://schemas.openxmlformats.org/spreadsheetml/2006/main">
  <sheetPr>
    <outlinePr summaryBelow="0" summaryRight="0"/>
    <pageSetUpPr/>
  </sheetPr>
  <dimension ref="A1:AF1107"/>
  <sheetViews>
    <sheetView showGridLines="0" workbookViewId="0">
      <pane ySplit="16" topLeftCell="A17" activePane="bottomLeft" state="frozen"/>
      <selection pane="bottomLeft" activeCell="B18" sqref="B18"/>
    </sheetView>
  </sheetViews>
  <sheetFormatPr baseColWidth="8" defaultColWidth="14.42578125" defaultRowHeight="15" customHeight="1"/>
  <cols>
    <col width="7.28515625" customWidth="1" style="283" min="1" max="1"/>
    <col width="44.85546875" customWidth="1" style="283" min="2" max="2"/>
    <col width="13.42578125" customWidth="1" style="283" min="4" max="4"/>
    <col width="19.28515625" customWidth="1" style="283" min="5" max="5"/>
    <col width="6" customWidth="1" style="283" min="6" max="6"/>
    <col width="0.85546875" customWidth="1" style="283" min="7" max="7"/>
    <col width="4.28515625" customWidth="1" style="283" min="8" max="8"/>
    <col width="23.5703125" customWidth="1" style="283" min="9" max="9"/>
    <col width="21.28515625" customWidth="1" style="283" min="10" max="10"/>
    <col width="18.28515625" customWidth="1" style="283" min="11" max="11"/>
    <col width="19.5703125" customWidth="1" style="283" min="12" max="12"/>
    <col width="2" customWidth="1" style="283" min="13" max="14"/>
    <col width="18.85546875" customWidth="1" style="283" min="30" max="30"/>
    <col width="29.7109375" customWidth="1" style="283" min="31" max="31"/>
    <col width="18.7109375" customWidth="1" style="283" min="32" max="32"/>
  </cols>
  <sheetData>
    <row r="1" ht="22.5" customHeight="1" s="283">
      <c r="A1" s="317" t="inlineStr">
        <is>
          <t>HASIL SELEKSI</t>
        </is>
      </c>
      <c r="B1" s="318" t="n"/>
      <c r="C1" s="318" t="n"/>
      <c r="D1" s="318" t="n"/>
      <c r="E1" s="318" t="n"/>
      <c r="F1" s="318" t="n"/>
      <c r="G1" s="318" t="n"/>
      <c r="H1" s="318" t="n"/>
      <c r="I1" s="318" t="n"/>
      <c r="J1" s="318" t="n"/>
      <c r="K1" s="318" t="n"/>
      <c r="L1" s="318" t="n"/>
      <c r="M1" s="318" t="n"/>
      <c r="N1" s="318" t="n"/>
      <c r="O1" s="319" t="n"/>
      <c r="P1" s="22" t="n"/>
      <c r="Q1" s="22" t="n"/>
      <c r="R1" s="22" t="n"/>
      <c r="S1" s="22" t="n"/>
      <c r="T1" s="22" t="n"/>
      <c r="U1" s="22" t="n"/>
      <c r="V1" s="22" t="n"/>
      <c r="W1" s="22" t="n"/>
      <c r="X1" s="22" t="n"/>
      <c r="Y1" s="22" t="n"/>
      <c r="Z1" s="22" t="n"/>
      <c r="AA1" s="22" t="n"/>
      <c r="AB1" s="22" t="n"/>
      <c r="AC1" s="22" t="n"/>
      <c r="AD1" s="23" t="inlineStr">
        <is>
          <t>Don't Deleted &gt;&gt;&gt;</t>
        </is>
      </c>
      <c r="AE1" s="55" t="inlineStr">
        <is>
          <t>Rumus</t>
        </is>
      </c>
      <c r="AF1" s="319" t="n"/>
    </row>
    <row r="2">
      <c r="A2" s="24" t="n"/>
      <c r="B2" s="25" t="n"/>
      <c r="C2" s="24" t="n"/>
      <c r="D2" s="24" t="n"/>
      <c r="E2" s="26" t="n"/>
      <c r="F2" s="24" t="n"/>
      <c r="G2" s="27" t="n"/>
      <c r="H2" s="24" t="n"/>
      <c r="I2" s="24" t="n"/>
      <c r="J2" s="24" t="n"/>
      <c r="K2" s="24" t="n"/>
      <c r="L2" s="28" t="n"/>
      <c r="M2" s="28" t="n"/>
      <c r="N2" s="28" t="n"/>
      <c r="O2" s="28" t="n"/>
      <c r="P2" s="22" t="n"/>
      <c r="Q2" s="22" t="n"/>
      <c r="R2" s="22" t="n"/>
      <c r="S2" s="22" t="n"/>
      <c r="T2" s="22" t="n"/>
      <c r="U2" s="22" t="n"/>
      <c r="V2" s="22" t="n"/>
      <c r="W2" s="22" t="n"/>
      <c r="X2" s="22" t="n"/>
      <c r="Y2" s="22" t="n"/>
      <c r="Z2" s="22" t="n"/>
      <c r="AA2" s="22" t="n"/>
      <c r="AB2" s="22" t="n"/>
      <c r="AC2" s="22" t="n"/>
      <c r="AD2" s="23" t="inlineStr">
        <is>
          <t>Don't Deleted &gt;&gt;&gt;</t>
        </is>
      </c>
      <c r="AE2" s="29" t="inlineStr">
        <is>
          <t>Total Judul Diseleksi</t>
        </is>
      </c>
      <c r="AF2" s="30">
        <f>I31+I122</f>
        <v/>
      </c>
    </row>
    <row r="3" ht="21" customHeight="1" s="283">
      <c r="A3" s="24" t="n"/>
      <c r="B3" s="31" t="inlineStr">
        <is>
          <t>Total Perusahaan Penerbitan</t>
        </is>
      </c>
      <c r="C3" s="32">
        <f>AF14</f>
        <v/>
      </c>
      <c r="D3" s="33" t="n"/>
      <c r="E3" s="34" t="n"/>
      <c r="F3" s="35" t="n"/>
      <c r="G3" s="27" t="inlineStr">
        <is>
          <t>  </t>
        </is>
      </c>
      <c r="H3" s="36" t="n"/>
      <c r="I3" s="37" t="inlineStr">
        <is>
          <t>Total Judul Diseleksi</t>
        </is>
      </c>
      <c r="J3" s="38">
        <f>AF2</f>
        <v/>
      </c>
      <c r="K3" s="37" t="inlineStr">
        <is>
          <t>Total Penerbit</t>
        </is>
      </c>
      <c r="L3" s="39">
        <f>AF10</f>
        <v/>
      </c>
      <c r="M3" s="40" t="n"/>
      <c r="N3" s="40" t="n"/>
      <c r="O3" s="41" t="n"/>
      <c r="P3" s="22" t="n"/>
      <c r="Q3" s="22" t="n"/>
      <c r="R3" s="22" t="n"/>
      <c r="S3" s="22" t="n"/>
      <c r="T3" s="22" t="n"/>
      <c r="U3" s="22" t="n"/>
      <c r="V3" s="22" t="n"/>
      <c r="W3" s="22" t="n"/>
      <c r="X3" s="22" t="n"/>
      <c r="Y3" s="22" t="n"/>
      <c r="Z3" s="22" t="n"/>
      <c r="AA3" s="22" t="n"/>
      <c r="AB3" s="22" t="n"/>
      <c r="AC3" s="22" t="n"/>
      <c r="AD3" s="23" t="inlineStr">
        <is>
          <t>Don't Deleted &gt;&gt;&gt;</t>
        </is>
      </c>
      <c r="AE3" s="29" t="inlineStr">
        <is>
          <t>Total Salinan Diseleksi</t>
        </is>
      </c>
      <c r="AF3" s="30">
        <f>J31+J122</f>
        <v/>
      </c>
    </row>
    <row r="4" ht="18.75" customHeight="1" s="283">
      <c r="A4" s="24" t="n"/>
      <c r="B4" s="42" t="n"/>
      <c r="C4" s="43" t="n"/>
      <c r="D4" s="44" t="n"/>
      <c r="E4" s="45" t="n"/>
      <c r="F4" s="46" t="n"/>
      <c r="G4" s="27" t="n"/>
      <c r="H4" s="36" t="n"/>
      <c r="I4" s="47" t="n"/>
      <c r="J4" s="44" t="n"/>
      <c r="K4" s="44" t="n"/>
      <c r="L4" s="44" t="n"/>
      <c r="M4" s="44" t="n"/>
      <c r="N4" s="44" t="n"/>
      <c r="O4" s="44" t="n"/>
      <c r="P4" s="22" t="n"/>
      <c r="Q4" s="22" t="n"/>
      <c r="R4" s="22" t="n"/>
      <c r="S4" s="22" t="n"/>
      <c r="T4" s="22" t="n"/>
      <c r="U4" s="22" t="n"/>
      <c r="V4" s="22" t="n"/>
      <c r="W4" s="22" t="n"/>
      <c r="X4" s="22" t="n"/>
      <c r="Y4" s="22" t="n"/>
      <c r="Z4" s="22" t="n"/>
      <c r="AA4" s="22" t="n"/>
      <c r="AB4" s="22" t="n"/>
      <c r="AC4" s="22" t="n"/>
      <c r="AD4" s="23" t="inlineStr">
        <is>
          <t>Don't Deleted &gt;&gt;&gt;</t>
        </is>
      </c>
      <c r="AE4" s="48" t="inlineStr">
        <is>
          <t>Total</t>
        </is>
      </c>
      <c r="AF4" s="49">
        <f>K31+K122</f>
        <v/>
      </c>
    </row>
    <row r="5" ht="18.75" customHeight="1" s="283">
      <c r="A5" s="24" t="n"/>
      <c r="B5" s="31" t="inlineStr">
        <is>
          <t>Total Judul</t>
        </is>
      </c>
      <c r="C5" s="50">
        <f>AF15</f>
        <v/>
      </c>
      <c r="D5" s="51" t="n"/>
      <c r="E5" s="52" t="n"/>
      <c r="F5" s="53" t="n"/>
      <c r="G5" s="27" t="n"/>
      <c r="H5" s="36" t="n"/>
      <c r="I5" s="37" t="inlineStr">
        <is>
          <t>Total Salinan Diseleksi</t>
        </is>
      </c>
      <c r="J5" s="38">
        <f>AF3</f>
        <v/>
      </c>
      <c r="K5" s="44" t="n"/>
      <c r="L5" s="44" t="n"/>
      <c r="M5" s="44" t="n"/>
      <c r="N5" s="44" t="n"/>
      <c r="O5" s="44" t="n"/>
      <c r="P5" s="22" t="n"/>
      <c r="Q5" s="22" t="n"/>
      <c r="R5" s="22" t="n"/>
      <c r="S5" s="22" t="n"/>
      <c r="T5" s="22" t="n"/>
      <c r="U5" s="22" t="n"/>
      <c r="V5" s="22" t="n"/>
      <c r="W5" s="22" t="n"/>
      <c r="X5" s="22" t="n"/>
      <c r="Y5" s="22" t="n"/>
      <c r="Z5" s="22" t="n"/>
      <c r="AA5" s="22" t="n"/>
      <c r="AB5" s="22" t="n"/>
      <c r="AC5" s="22" t="n"/>
      <c r="AD5" s="23" t="inlineStr">
        <is>
          <t>Don't Deleted &gt;&gt;&gt;</t>
        </is>
      </c>
      <c r="AE5" s="29" t="inlineStr">
        <is>
          <t>DPP Lain-lain</t>
        </is>
      </c>
      <c r="AF5" s="49">
        <f>11/12*J7</f>
        <v/>
      </c>
    </row>
    <row r="6" ht="18.75" customHeight="1" s="283">
      <c r="A6" s="24" t="n"/>
      <c r="B6" s="54" t="n"/>
      <c r="C6" s="44" t="n"/>
      <c r="D6" s="44" t="n"/>
      <c r="E6" s="45" t="n"/>
      <c r="F6" s="46" t="n"/>
      <c r="G6" s="27" t="n"/>
      <c r="H6" s="36" t="n"/>
      <c r="I6" s="47" t="n"/>
      <c r="J6" s="44" t="n"/>
      <c r="K6" s="44" t="n"/>
      <c r="L6" s="44" t="n"/>
      <c r="M6" s="44" t="n"/>
      <c r="N6" s="44" t="n"/>
      <c r="O6" s="44" t="n"/>
      <c r="P6" s="22" t="n"/>
      <c r="Q6" s="22" t="n"/>
      <c r="R6" s="22" t="n"/>
      <c r="S6" s="22" t="n"/>
      <c r="T6" s="22" t="n"/>
      <c r="U6" s="22" t="n"/>
      <c r="V6" s="22" t="n"/>
      <c r="W6" s="22" t="n"/>
      <c r="X6" s="22" t="n"/>
      <c r="Y6" s="22" t="n"/>
      <c r="Z6" s="22" t="n"/>
      <c r="AA6" s="22" t="n"/>
      <c r="AB6" s="22" t="n"/>
      <c r="AC6" s="22" t="n"/>
      <c r="AD6" s="23" t="inlineStr">
        <is>
          <t>Don't Deleted &gt;&gt;&gt;</t>
        </is>
      </c>
      <c r="AE6" s="55" t="inlineStr">
        <is>
          <t>PPN 12%</t>
        </is>
      </c>
      <c r="AF6" s="49">
        <f>J9*12%</f>
        <v/>
      </c>
    </row>
    <row r="7" ht="18.75" customHeight="1" s="283">
      <c r="A7" s="21" t="n"/>
      <c r="B7" s="56" t="n"/>
      <c r="C7" s="21" t="n"/>
      <c r="D7" s="21" t="n"/>
      <c r="E7" s="57" t="n"/>
      <c r="F7" s="58" t="n"/>
      <c r="G7" s="59" t="n"/>
      <c r="H7" s="21" t="n"/>
      <c r="I7" s="60" t="inlineStr">
        <is>
          <t>Total</t>
        </is>
      </c>
      <c r="J7" s="61">
        <f>AF4</f>
        <v/>
      </c>
      <c r="K7" s="60" t="inlineStr">
        <is>
          <t>PPN 12%</t>
        </is>
      </c>
      <c r="L7" s="62">
        <f>AF6</f>
        <v/>
      </c>
      <c r="M7" s="21" t="n"/>
      <c r="N7" s="21" t="n"/>
      <c r="O7" s="21" t="n"/>
      <c r="P7" s="21" t="n"/>
      <c r="Q7" s="1" t="n"/>
      <c r="R7" s="1" t="n"/>
      <c r="S7" s="1" t="n"/>
      <c r="T7" s="1" t="n"/>
      <c r="U7" s="1" t="n"/>
      <c r="V7" s="1" t="n"/>
      <c r="W7" s="1" t="n"/>
      <c r="X7" s="1" t="n"/>
      <c r="Y7" s="1" t="n"/>
      <c r="Z7" s="1" t="n"/>
      <c r="AA7" s="1" t="n"/>
      <c r="AB7" s="1" t="n"/>
      <c r="AC7" s="1" t="n"/>
      <c r="AD7" s="23" t="inlineStr">
        <is>
          <t>Don't Deleted &gt;&gt;&gt;</t>
        </is>
      </c>
      <c r="AE7" s="29" t="inlineStr">
        <is>
          <t>Grand Total</t>
        </is>
      </c>
      <c r="AF7" s="49">
        <f>J7+L7</f>
        <v/>
      </c>
    </row>
    <row r="8" ht="18.75" customHeight="1" s="283">
      <c r="A8" s="24" t="n"/>
      <c r="B8" s="63" t="n"/>
      <c r="C8" s="51" t="n"/>
      <c r="D8" s="51" t="n"/>
      <c r="E8" s="52" t="n"/>
      <c r="F8" s="64" t="n"/>
      <c r="G8" s="27" t="n"/>
      <c r="H8" s="36" t="n"/>
      <c r="I8" s="37" t="n"/>
      <c r="J8" s="65" t="n"/>
      <c r="K8" s="66" t="n"/>
      <c r="L8" s="65" t="n"/>
      <c r="M8" s="44" t="n"/>
      <c r="N8" s="44" t="n"/>
      <c r="O8" s="44" t="n"/>
      <c r="P8" s="44" t="n"/>
      <c r="Q8" s="22" t="n"/>
      <c r="R8" s="22" t="n"/>
      <c r="S8" s="22" t="n"/>
      <c r="T8" s="22" t="n"/>
      <c r="U8" s="22" t="n"/>
      <c r="V8" s="22" t="n"/>
      <c r="W8" s="22" t="n"/>
      <c r="X8" s="22" t="n"/>
      <c r="Y8" s="22" t="n"/>
      <c r="Z8" s="22" t="n"/>
      <c r="AA8" s="22" t="n"/>
      <c r="AB8" s="22" t="n"/>
      <c r="AC8" s="22" t="n"/>
      <c r="AD8" s="23" t="inlineStr">
        <is>
          <t>Don't Deleted &gt;&gt;&gt;</t>
        </is>
      </c>
      <c r="AE8" s="29" t="inlineStr">
        <is>
          <t>Total Penerbit atas</t>
        </is>
      </c>
      <c r="AF8" s="55">
        <f>COUNTIF($I$20:$I28,"&gt;0")</f>
        <v/>
      </c>
    </row>
    <row r="9" ht="18.75" customHeight="1" s="283">
      <c r="A9" s="24" t="n"/>
      <c r="B9" s="63" t="n"/>
      <c r="C9" s="51" t="n"/>
      <c r="D9" s="51" t="n"/>
      <c r="E9" s="52" t="n"/>
      <c r="F9" s="64" t="n"/>
      <c r="G9" s="27" t="n"/>
      <c r="H9" s="36" t="n"/>
      <c r="I9" s="37" t="inlineStr">
        <is>
          <t>DPP Lain-lain</t>
        </is>
      </c>
      <c r="J9" s="61">
        <f>AF5</f>
        <v/>
      </c>
      <c r="K9" s="66" t="n"/>
      <c r="L9" s="65" t="n"/>
      <c r="M9" s="44" t="n"/>
      <c r="N9" s="44" t="n"/>
      <c r="O9" s="44" t="n"/>
      <c r="P9" s="44" t="n"/>
      <c r="Q9" s="22" t="n"/>
      <c r="R9" s="22" t="n"/>
      <c r="S9" s="22" t="n"/>
      <c r="T9" s="22" t="n"/>
      <c r="U9" s="22" t="n"/>
      <c r="V9" s="22" t="n"/>
      <c r="W9" s="22" t="n"/>
      <c r="X9" s="22" t="n"/>
      <c r="Y9" s="22" t="n"/>
      <c r="Z9" s="22" t="n"/>
      <c r="AA9" s="22" t="n"/>
      <c r="AB9" s="22" t="n"/>
      <c r="AC9" s="22" t="n"/>
      <c r="AD9" s="23" t="inlineStr">
        <is>
          <t>Don't Deleted &gt;&gt;&gt;</t>
        </is>
      </c>
      <c r="AE9" s="29" t="inlineStr">
        <is>
          <t>Total Penerbit bawah</t>
        </is>
      </c>
      <c r="AF9" s="55">
        <f>COUNTIF($I$36:$I120,"&gt;0")</f>
        <v/>
      </c>
    </row>
    <row r="10" ht="18.75" customHeight="1" s="283">
      <c r="A10" s="24" t="n"/>
      <c r="B10" s="63" t="n"/>
      <c r="C10" s="51" t="n"/>
      <c r="D10" s="51" t="n"/>
      <c r="E10" s="52" t="n"/>
      <c r="F10" s="64" t="n"/>
      <c r="G10" s="27" t="n"/>
      <c r="H10" s="36" t="n"/>
      <c r="I10" s="37" t="n"/>
      <c r="J10" s="65" t="n"/>
      <c r="K10" s="66" t="n"/>
      <c r="L10" s="65" t="n"/>
      <c r="M10" s="44" t="n"/>
      <c r="N10" s="44" t="n"/>
      <c r="O10" s="44" t="n"/>
      <c r="P10" s="44" t="n"/>
      <c r="Q10" s="22" t="n"/>
      <c r="R10" s="22" t="n"/>
      <c r="S10" s="22" t="n"/>
      <c r="T10" s="22" t="n"/>
      <c r="U10" s="22" t="n"/>
      <c r="V10" s="22" t="n"/>
      <c r="W10" s="22" t="n"/>
      <c r="X10" s="22" t="n"/>
      <c r="Y10" s="22" t="n"/>
      <c r="Z10" s="22" t="n"/>
      <c r="AA10" s="22" t="n"/>
      <c r="AB10" s="22" t="n"/>
      <c r="AC10" s="22" t="n"/>
      <c r="AD10" s="23" t="inlineStr">
        <is>
          <t>Don't Deleted &gt;&gt;&gt;</t>
        </is>
      </c>
      <c r="AE10" s="29" t="inlineStr">
        <is>
          <t>Total Penerbit</t>
        </is>
      </c>
      <c r="AF10" s="55">
        <f>AF8+AF9</f>
        <v/>
      </c>
    </row>
    <row r="11" ht="18.75" customHeight="1" s="283">
      <c r="A11" s="24" t="n"/>
      <c r="B11" s="63" t="n"/>
      <c r="C11" s="51" t="n"/>
      <c r="D11" s="51" t="n"/>
      <c r="E11" s="52" t="n"/>
      <c r="F11" s="64" t="n"/>
      <c r="G11" s="27" t="n"/>
      <c r="H11" s="36" t="n"/>
      <c r="I11" s="37" t="inlineStr">
        <is>
          <t>Grand Total</t>
        </is>
      </c>
      <c r="J11" s="67">
        <f>AF7</f>
        <v/>
      </c>
      <c r="K11" s="66" t="n"/>
      <c r="L11" s="65" t="n"/>
      <c r="M11" s="44" t="n"/>
      <c r="N11" s="44" t="n"/>
      <c r="O11" s="44" t="n"/>
      <c r="P11" s="44" t="n"/>
      <c r="Q11" s="22" t="n"/>
      <c r="R11" s="22" t="n"/>
      <c r="S11" s="22" t="n"/>
      <c r="T11" s="22" t="n"/>
      <c r="U11" s="22" t="n"/>
      <c r="V11" s="22" t="n"/>
      <c r="W11" s="22" t="n"/>
      <c r="X11" s="22" t="n"/>
      <c r="Y11" s="22" t="n"/>
      <c r="Z11" s="22" t="n"/>
      <c r="AA11" s="22" t="n"/>
      <c r="AB11" s="22" t="n"/>
      <c r="AC11" s="22" t="n"/>
      <c r="AD11" s="23" t="n"/>
      <c r="AF11" s="68" t="n"/>
    </row>
    <row r="12" ht="18.75" customHeight="1" s="283">
      <c r="A12" s="24" t="n"/>
      <c r="B12" s="54" t="n"/>
      <c r="C12" s="44" t="n"/>
      <c r="D12" s="44" t="n"/>
      <c r="E12" s="45" t="n"/>
      <c r="F12" s="46" t="n"/>
      <c r="G12" s="27" t="n"/>
      <c r="H12" s="36" t="n"/>
      <c r="I12" s="47" t="n"/>
      <c r="J12" s="69" t="n"/>
      <c r="K12" s="44" t="n"/>
      <c r="L12" s="44" t="n"/>
      <c r="M12" s="44" t="n"/>
      <c r="N12" s="44" t="n"/>
      <c r="O12" s="44" t="n"/>
      <c r="P12" s="22" t="n"/>
      <c r="Q12" s="22" t="n"/>
      <c r="R12" s="22" t="n"/>
      <c r="S12" s="22" t="n"/>
      <c r="T12" s="22" t="n"/>
      <c r="U12" s="22" t="n"/>
      <c r="V12" s="22" t="n"/>
      <c r="W12" s="22" t="n"/>
      <c r="X12" s="22" t="n"/>
      <c r="Y12" s="22" t="n"/>
      <c r="Z12" s="22" t="n"/>
      <c r="AA12" s="22" t="n"/>
      <c r="AB12" s="22" t="n"/>
      <c r="AC12" s="22" t="n"/>
      <c r="AD12" s="23" t="n"/>
      <c r="AF12" s="68" t="n"/>
    </row>
    <row r="13">
      <c r="A13" s="70" t="n"/>
      <c r="B13" s="71" t="n"/>
      <c r="C13" s="70" t="n"/>
      <c r="D13" s="70" t="n"/>
      <c r="E13" s="72" t="n"/>
      <c r="F13" s="70" t="n"/>
      <c r="G13" s="73" t="n"/>
      <c r="H13" s="70" t="n"/>
      <c r="I13" s="70" t="n"/>
      <c r="J13" s="70" t="n"/>
      <c r="K13" s="70" t="n"/>
      <c r="L13" s="22" t="n"/>
      <c r="M13" s="22" t="n"/>
      <c r="N13" s="22" t="n"/>
      <c r="O13" s="22" t="n"/>
      <c r="P13" s="22" t="n"/>
      <c r="Q13" s="22" t="n"/>
      <c r="R13" s="22" t="n"/>
      <c r="S13" s="22" t="n"/>
      <c r="T13" s="22" t="n"/>
      <c r="U13" s="22" t="n"/>
      <c r="V13" s="22" t="n"/>
      <c r="W13" s="22" t="n"/>
      <c r="X13" s="22" t="n"/>
      <c r="Y13" s="22" t="n"/>
      <c r="Z13" s="22" t="n"/>
      <c r="AA13" s="22" t="n"/>
      <c r="AB13" s="22" t="n"/>
      <c r="AC13" s="22" t="n"/>
      <c r="AD13" s="23" t="n"/>
      <c r="AE13" s="22" t="n"/>
      <c r="AF13" s="22" t="n"/>
    </row>
    <row r="14" ht="18.75" customHeight="1" s="283">
      <c r="A14" s="297" t="inlineStr">
        <is>
          <t>Katersediaan Katalog</t>
        </is>
      </c>
      <c r="F14" s="70" t="n"/>
      <c r="G14" s="73" t="n"/>
      <c r="H14" s="70" t="n"/>
      <c r="I14" s="298" t="inlineStr">
        <is>
          <t>Jumlah Hasil Seleksi</t>
        </is>
      </c>
      <c r="L14" s="22" t="n"/>
      <c r="M14" s="22" t="n"/>
      <c r="N14" s="22" t="n"/>
      <c r="O14" s="22" t="n"/>
      <c r="P14" s="22" t="n"/>
      <c r="Q14" s="22" t="n"/>
      <c r="R14" s="22" t="n"/>
      <c r="S14" s="22" t="n"/>
      <c r="T14" s="22" t="n"/>
      <c r="U14" s="22" t="n"/>
      <c r="V14" s="22" t="n"/>
      <c r="W14" s="22" t="n"/>
      <c r="X14" s="22" t="n"/>
      <c r="Y14" s="22" t="n"/>
      <c r="Z14" s="22" t="n"/>
      <c r="AA14" s="22" t="n"/>
      <c r="AB14" s="22" t="n"/>
      <c r="AC14" s="22" t="n"/>
      <c r="AD14" s="23" t="inlineStr">
        <is>
          <t>Don't Deleted &gt;&gt;&gt;</t>
        </is>
      </c>
      <c r="AE14" s="55" t="inlineStr">
        <is>
          <t>Total Perusahaan Penerbitan</t>
        </is>
      </c>
      <c r="AF14" s="55">
        <f>COUNTA($B$20:$B28,$B$36:$B120)</f>
        <v/>
      </c>
    </row>
    <row r="15">
      <c r="A15" s="70" t="n"/>
      <c r="B15" s="71" t="n"/>
      <c r="C15" s="70" t="n"/>
      <c r="D15" s="70" t="n"/>
      <c r="E15" s="72" t="n"/>
      <c r="F15" s="70" t="n"/>
      <c r="G15" s="73" t="n"/>
      <c r="H15" s="70" t="n"/>
      <c r="I15" s="70" t="n"/>
      <c r="J15" s="74" t="n"/>
      <c r="K15" s="74" t="n"/>
      <c r="L15" s="22" t="n"/>
      <c r="M15" s="22" t="n"/>
      <c r="N15" s="22" t="n"/>
      <c r="O15" s="22" t="n"/>
      <c r="P15" s="22" t="n"/>
      <c r="Q15" s="22" t="n"/>
      <c r="R15" s="22" t="n"/>
      <c r="S15" s="22" t="n"/>
      <c r="T15" s="22" t="n"/>
      <c r="U15" s="22" t="n"/>
      <c r="V15" s="22" t="n"/>
      <c r="W15" s="22" t="n"/>
      <c r="X15" s="22" t="n"/>
      <c r="Y15" s="22" t="n"/>
      <c r="Z15" s="22" t="n"/>
      <c r="AA15" s="22" t="n"/>
      <c r="AB15" s="22" t="n"/>
      <c r="AC15" s="22" t="n"/>
      <c r="AD15" s="23" t="inlineStr">
        <is>
          <t>Don't Deleted &gt;&gt;&gt;</t>
        </is>
      </c>
      <c r="AE15" s="55" t="inlineStr">
        <is>
          <t>Total Judul</t>
        </is>
      </c>
      <c r="AF15" s="30">
        <f>C31+C122</f>
        <v/>
      </c>
    </row>
    <row r="16">
      <c r="A16" s="75" t="inlineStr">
        <is>
          <t>No</t>
        </is>
      </c>
      <c r="B16" s="76" t="inlineStr">
        <is>
          <t>Penerbit</t>
        </is>
      </c>
      <c r="C16" s="75" t="inlineStr">
        <is>
          <t>Jumlah Judul</t>
        </is>
      </c>
      <c r="D16" s="77" t="inlineStr">
        <is>
          <t>PPN/Non PPN</t>
        </is>
      </c>
      <c r="E16" s="78" t="inlineStr">
        <is>
          <t>Total Harga (Rp)</t>
        </is>
      </c>
      <c r="F16" s="74" t="n"/>
      <c r="G16" s="79" t="n"/>
      <c r="H16" s="74" t="n"/>
      <c r="I16" s="80" t="inlineStr">
        <is>
          <t>Jumla Judul</t>
        </is>
      </c>
      <c r="J16" s="80" t="inlineStr">
        <is>
          <t>Total Copy</t>
        </is>
      </c>
      <c r="K16" s="80" t="inlineStr">
        <is>
          <t>Total Harga (Rp)</t>
        </is>
      </c>
      <c r="L16" s="22" t="n"/>
      <c r="M16" s="22" t="n"/>
      <c r="N16" s="22" t="n"/>
      <c r="O16" s="22" t="n"/>
      <c r="P16" s="22" t="n"/>
      <c r="Q16" s="22" t="n"/>
      <c r="R16" s="22" t="n"/>
      <c r="S16" s="22" t="n"/>
      <c r="T16" s="22" t="n"/>
      <c r="U16" s="22" t="n"/>
      <c r="V16" s="22" t="n"/>
      <c r="W16" s="22" t="n"/>
      <c r="X16" s="22" t="n"/>
      <c r="Y16" s="22" t="n"/>
      <c r="Z16" s="22" t="n"/>
      <c r="AA16" s="22" t="n"/>
      <c r="AB16" s="22" t="n"/>
      <c r="AC16" s="22" t="n"/>
      <c r="AD16" s="22" t="n"/>
      <c r="AE16" s="22" t="n"/>
      <c r="AF16" s="22" t="n"/>
    </row>
    <row r="17">
      <c r="A17" s="320" t="inlineStr">
        <is>
          <t>Daftar Penerbit Hanya BISA pengadaan MITRA atau LELANG</t>
        </is>
      </c>
      <c r="B17" s="321" t="n"/>
      <c r="C17" s="321" t="n"/>
      <c r="D17" s="321" t="n"/>
      <c r="E17" s="322" t="n"/>
      <c r="F17" s="18" t="n"/>
      <c r="G17" s="81" t="n"/>
      <c r="H17" s="18" t="n"/>
      <c r="I17" s="18" t="n"/>
      <c r="J17" s="18" t="n"/>
      <c r="K17" s="18" t="n"/>
      <c r="L17" s="22" t="n"/>
      <c r="M17" s="22" t="n"/>
      <c r="N17" s="82" t="n"/>
      <c r="O17" s="82" t="n"/>
      <c r="P17" s="82" t="n"/>
      <c r="Q17" s="22" t="n"/>
      <c r="R17" s="22" t="n"/>
      <c r="S17" s="22" t="n"/>
      <c r="T17" s="22" t="n"/>
      <c r="U17" s="22" t="n"/>
      <c r="V17" s="22" t="n"/>
      <c r="W17" s="22" t="n"/>
      <c r="X17" s="22" t="n"/>
      <c r="Y17" s="22" t="n"/>
      <c r="Z17" s="22" t="n"/>
      <c r="AA17" s="22" t="n"/>
      <c r="AB17" s="22" t="n"/>
      <c r="AC17" s="22" t="n"/>
      <c r="AD17" s="22" t="n"/>
      <c r="AE17" s="22" t="n"/>
      <c r="AF17" s="22" t="n"/>
    </row>
    <row r="18" ht="4.5" customHeight="1" s="283">
      <c r="A18" s="18" t="n"/>
      <c r="B18" s="83" t="n"/>
      <c r="C18" s="18" t="n"/>
      <c r="D18" s="18" t="n"/>
      <c r="E18" s="84" t="n"/>
      <c r="F18" s="18" t="n"/>
      <c r="G18" s="81" t="n"/>
      <c r="H18" s="18" t="n"/>
      <c r="I18" s="18" t="n"/>
      <c r="J18" s="18" t="n"/>
      <c r="K18" s="18" t="n"/>
      <c r="L18" s="22" t="n"/>
      <c r="M18" s="22" t="n"/>
      <c r="N18" s="82" t="n"/>
      <c r="O18" s="82" t="n"/>
      <c r="P18" s="82" t="n"/>
      <c r="Q18" s="22" t="n"/>
      <c r="R18" s="22" t="n"/>
      <c r="S18" s="22" t="n"/>
      <c r="T18" s="22" t="n"/>
      <c r="U18" s="22" t="n"/>
      <c r="V18" s="22" t="n"/>
      <c r="W18" s="22" t="n"/>
      <c r="X18" s="22" t="n"/>
      <c r="Y18" s="22" t="n"/>
      <c r="Z18" s="22" t="n"/>
      <c r="AA18" s="22" t="n"/>
      <c r="AB18" s="22" t="n"/>
      <c r="AC18" s="22" t="n"/>
      <c r="AD18" s="22" t="n"/>
      <c r="AE18" s="22" t="n"/>
      <c r="AF18" s="22" t="n"/>
    </row>
    <row r="19">
      <c r="A19" s="75" t="inlineStr">
        <is>
          <t>No</t>
        </is>
      </c>
      <c r="B19" s="76" t="inlineStr">
        <is>
          <t>Penerbit</t>
        </is>
      </c>
      <c r="C19" s="75" t="inlineStr">
        <is>
          <t>Jumlah Judul</t>
        </is>
      </c>
      <c r="D19" s="77" t="inlineStr">
        <is>
          <t>PPN/Non PPN</t>
        </is>
      </c>
      <c r="E19" s="78" t="inlineStr">
        <is>
          <t>Total Harga (Rp)</t>
        </is>
      </c>
      <c r="F19" s="18" t="n"/>
      <c r="G19" s="81" t="n"/>
      <c r="H19" s="18" t="n"/>
      <c r="I19" s="85" t="inlineStr">
        <is>
          <t>Jumla Judul</t>
        </is>
      </c>
      <c r="J19" s="85" t="inlineStr">
        <is>
          <t>Total Copy</t>
        </is>
      </c>
      <c r="K19" s="85" t="inlineStr">
        <is>
          <t>Total Harga (Rp)</t>
        </is>
      </c>
      <c r="L19" s="22" t="n"/>
      <c r="M19" s="22" t="n"/>
      <c r="N19" s="82" t="n"/>
      <c r="O19" s="82" t="n"/>
      <c r="P19" s="82" t="n"/>
      <c r="Q19" s="22" t="n"/>
      <c r="R19" s="22" t="n"/>
      <c r="S19" s="22" t="n"/>
      <c r="T19" s="22" t="n"/>
      <c r="U19" s="22" t="n"/>
      <c r="V19" s="22" t="n"/>
      <c r="W19" s="22" t="n"/>
      <c r="X19" s="22" t="n"/>
      <c r="Y19" s="22" t="n"/>
      <c r="Z19" s="22" t="n"/>
      <c r="AA19" s="22" t="n"/>
      <c r="AB19" s="22" t="n"/>
      <c r="AC19" s="22" t="n"/>
      <c r="AD19" s="22" t="n"/>
      <c r="AE19" s="22" t="n"/>
      <c r="AF19" s="22" t="n"/>
    </row>
    <row r="20" ht="16.5" customHeight="1" s="283">
      <c r="A20" s="86" t="n">
        <v>1</v>
      </c>
      <c r="B20" s="87" t="inlineStr">
        <is>
          <t>Alumni PT</t>
        </is>
      </c>
      <c r="C20" s="88">
        <f>'2.Alumni PT'!G2</f>
        <v/>
      </c>
      <c r="D20" s="75" t="inlineStr">
        <is>
          <t>Non PPN</t>
        </is>
      </c>
      <c r="E20" s="89">
        <f>'2.Alumni PT'!G3</f>
        <v/>
      </c>
      <c r="F20" s="18" t="n"/>
      <c r="G20" s="81" t="n"/>
      <c r="H20" s="18" t="n"/>
      <c r="I20" s="90">
        <f>'2.Alumni PT'!J2</f>
        <v/>
      </c>
      <c r="J20" s="90">
        <f>'2.Alumni PT'!J3</f>
        <v/>
      </c>
      <c r="K20" s="91">
        <f>'2.Alumni PT'!J4</f>
        <v/>
      </c>
      <c r="L20" s="22" t="n"/>
      <c r="M20" s="22" t="n"/>
      <c r="N20" s="82" t="n"/>
      <c r="O20" s="82" t="n"/>
      <c r="P20" s="82" t="n"/>
      <c r="Q20" s="22" t="n"/>
      <c r="R20" s="22" t="n"/>
      <c r="S20" s="22" t="n"/>
      <c r="T20" s="22" t="n"/>
      <c r="U20" s="22" t="n"/>
      <c r="V20" s="22" t="n"/>
      <c r="W20" s="22" t="n"/>
      <c r="X20" s="22" t="n"/>
      <c r="Y20" s="22" t="n"/>
      <c r="Z20" s="22" t="n"/>
      <c r="AA20" s="22" t="n"/>
      <c r="AB20" s="22" t="n"/>
      <c r="AC20" s="22" t="n"/>
      <c r="AD20" s="22" t="n"/>
      <c r="AE20" s="22" t="n"/>
      <c r="AF20" s="22" t="n"/>
    </row>
    <row r="21" ht="16.5" customHeight="1" s="283">
      <c r="A21" s="86" t="n">
        <v>2</v>
      </c>
      <c r="B21" s="87" t="inlineStr">
        <is>
          <t>Balai Pustaka PT</t>
        </is>
      </c>
      <c r="C21" s="90">
        <f>'5.Balai Pustaka PT'!G2</f>
        <v/>
      </c>
      <c r="D21" s="75" t="inlineStr">
        <is>
          <t>Non PPN</t>
        </is>
      </c>
      <c r="E21" s="91">
        <f>'5.Balai Pustaka PT'!G3</f>
        <v/>
      </c>
      <c r="F21" s="19" t="n"/>
      <c r="G21" s="92" t="n"/>
      <c r="H21" s="19" t="n"/>
      <c r="I21" s="90">
        <f>'5.Balai Pustaka PT'!J2</f>
        <v/>
      </c>
      <c r="J21" s="90">
        <f>'5.Balai Pustaka PT'!J3</f>
        <v/>
      </c>
      <c r="K21" s="91">
        <f>'5.Balai Pustaka PT'!J4</f>
        <v/>
      </c>
      <c r="L21" s="22" t="n"/>
      <c r="M21" s="22" t="n"/>
      <c r="N21" s="22" t="n"/>
      <c r="O21" s="22" t="n"/>
      <c r="P21" s="22" t="n"/>
      <c r="Q21" s="22" t="n"/>
      <c r="R21" s="22" t="n"/>
      <c r="S21" s="22" t="n"/>
      <c r="T21" s="22" t="n"/>
      <c r="U21" s="22" t="n"/>
      <c r="V21" s="22" t="n"/>
      <c r="W21" s="22" t="n"/>
      <c r="X21" s="22" t="n"/>
      <c r="Y21" s="22" t="n"/>
      <c r="Z21" s="22" t="n"/>
      <c r="AA21" s="22" t="n"/>
      <c r="AB21" s="22" t="n"/>
      <c r="AC21" s="22" t="n"/>
      <c r="AD21" s="22" t="n"/>
      <c r="AE21" s="22" t="n"/>
      <c r="AF21" s="22" t="n"/>
    </row>
    <row r="22" ht="16.5" customHeight="1" s="283">
      <c r="A22" s="86" t="n">
        <v>3</v>
      </c>
      <c r="B22" s="87" t="inlineStr">
        <is>
          <t>Kyta Jaya Mandiri CV</t>
        </is>
      </c>
      <c r="C22" s="93">
        <f>#REF!</f>
        <v/>
      </c>
      <c r="D22" s="94" t="inlineStr">
        <is>
          <t>PPN</t>
        </is>
      </c>
      <c r="E22" s="91">
        <f>#REF!</f>
        <v/>
      </c>
      <c r="F22" s="19" t="n"/>
      <c r="G22" s="92" t="n"/>
      <c r="H22" s="19" t="n"/>
      <c r="I22" s="90">
        <f>#REF!</f>
        <v/>
      </c>
      <c r="J22" s="90">
        <f>#REF!</f>
        <v/>
      </c>
      <c r="K22" s="91">
        <f>#REF!</f>
        <v/>
      </c>
      <c r="L22" s="22" t="n"/>
      <c r="M22" s="22" t="n"/>
      <c r="N22" s="82" t="n"/>
      <c r="O22" s="82" t="n"/>
      <c r="P22" s="82" t="n"/>
      <c r="Q22" s="22" t="n"/>
      <c r="R22" s="22" t="n"/>
      <c r="S22" s="22" t="n"/>
      <c r="T22" s="22" t="n"/>
      <c r="U22" s="22" t="n"/>
      <c r="V22" s="22" t="n"/>
      <c r="W22" s="22" t="n"/>
      <c r="X22" s="22" t="n"/>
      <c r="Y22" s="22" t="n"/>
      <c r="Z22" s="22" t="n"/>
      <c r="AA22" s="22" t="n"/>
      <c r="AB22" s="22" t="n"/>
      <c r="AC22" s="22" t="n"/>
      <c r="AD22" s="22" t="n"/>
      <c r="AE22" s="22" t="n"/>
      <c r="AF22" s="22" t="n"/>
    </row>
    <row r="23" ht="16.5" customHeight="1" s="283">
      <c r="A23" s="86" t="n">
        <v>4</v>
      </c>
      <c r="B23" s="87" t="inlineStr">
        <is>
          <t>Sindunata CV</t>
        </is>
      </c>
      <c r="C23" s="90">
        <f>#REF!</f>
        <v/>
      </c>
      <c r="D23" s="94" t="inlineStr">
        <is>
          <t>PPN</t>
        </is>
      </c>
      <c r="E23" s="91">
        <f>#REF!</f>
        <v/>
      </c>
      <c r="F23" s="19" t="n"/>
      <c r="G23" s="92" t="n"/>
      <c r="H23" s="19" t="n"/>
      <c r="I23" s="90">
        <f>#REF!</f>
        <v/>
      </c>
      <c r="J23" s="90">
        <f>#REF!</f>
        <v/>
      </c>
      <c r="K23" s="91">
        <f>#REF!</f>
        <v/>
      </c>
      <c r="L23" s="22" t="n"/>
      <c r="M23" s="22" t="n"/>
      <c r="N23" s="82" t="n"/>
      <c r="O23" s="82" t="n"/>
      <c r="P23" s="82" t="n"/>
      <c r="Q23" s="22" t="n"/>
      <c r="R23" s="22" t="n"/>
      <c r="S23" s="22" t="n"/>
      <c r="T23" s="22" t="n"/>
      <c r="U23" s="22" t="n"/>
      <c r="V23" s="22" t="n"/>
      <c r="W23" s="22" t="n"/>
      <c r="X23" s="22" t="n"/>
      <c r="Y23" s="22" t="n"/>
      <c r="Z23" s="22" t="n"/>
      <c r="AA23" s="22" t="n"/>
      <c r="AB23" s="22" t="n"/>
      <c r="AC23" s="22" t="n"/>
      <c r="AD23" s="22" t="n"/>
      <c r="AE23" s="22" t="n"/>
      <c r="AF23" s="22" t="n"/>
    </row>
    <row r="24" ht="16.5" customHeight="1" s="283">
      <c r="A24" s="86" t="n">
        <v>5</v>
      </c>
      <c r="B24" s="87" t="inlineStr">
        <is>
          <t>Syiah Kuala University Press</t>
        </is>
      </c>
      <c r="C24" s="90">
        <f>#REF!</f>
        <v/>
      </c>
      <c r="D24" s="94" t="inlineStr">
        <is>
          <t>Non PPN</t>
        </is>
      </c>
      <c r="E24" s="91">
        <f>#REF!</f>
        <v/>
      </c>
      <c r="F24" s="19" t="n"/>
      <c r="G24" s="92" t="n"/>
      <c r="H24" s="19" t="n"/>
      <c r="I24" s="90">
        <f>#REF!</f>
        <v/>
      </c>
      <c r="J24" s="90">
        <f>#REF!</f>
        <v/>
      </c>
      <c r="K24" s="91">
        <f>#REF!</f>
        <v/>
      </c>
      <c r="L24" s="22" t="n"/>
      <c r="M24" s="22" t="n"/>
      <c r="N24" s="82" t="n"/>
      <c r="O24" s="82" t="n"/>
      <c r="P24" s="82" t="n"/>
      <c r="Q24" s="22" t="n"/>
      <c r="R24" s="22" t="n"/>
      <c r="S24" s="22" t="n"/>
      <c r="T24" s="22" t="n"/>
      <c r="U24" s="22" t="n"/>
      <c r="V24" s="22" t="n"/>
      <c r="W24" s="22" t="n"/>
      <c r="X24" s="22" t="n"/>
      <c r="Y24" s="22" t="n"/>
      <c r="Z24" s="22" t="n"/>
      <c r="AA24" s="22" t="n"/>
      <c r="AB24" s="22" t="n"/>
      <c r="AC24" s="22" t="n"/>
      <c r="AD24" s="22" t="n"/>
      <c r="AE24" s="22" t="n"/>
      <c r="AF24" s="22" t="n"/>
    </row>
    <row r="25" ht="16.5" customHeight="1" s="283">
      <c r="A25" s="86" t="n">
        <v>6</v>
      </c>
      <c r="B25" s="87" t="inlineStr">
        <is>
          <t>UIN MALIKI PRESS</t>
        </is>
      </c>
      <c r="C25" s="90">
        <f>#REF!</f>
        <v/>
      </c>
      <c r="D25" s="94" t="inlineStr">
        <is>
          <t>Non PPN</t>
        </is>
      </c>
      <c r="E25" s="91">
        <f>#REF!</f>
        <v/>
      </c>
      <c r="F25" s="19" t="n"/>
      <c r="G25" s="92" t="n"/>
      <c r="H25" s="19" t="n"/>
      <c r="I25" s="90">
        <f>#REF!</f>
        <v/>
      </c>
      <c r="J25" s="90">
        <f>#REF!</f>
        <v/>
      </c>
      <c r="K25" s="91">
        <f>#REF!</f>
        <v/>
      </c>
      <c r="L25" s="22" t="n"/>
      <c r="M25" s="22" t="n"/>
      <c r="N25" s="82" t="n"/>
      <c r="O25" s="82" t="n"/>
      <c r="P25" s="82" t="n"/>
      <c r="Q25" s="22" t="n"/>
      <c r="R25" s="22" t="n"/>
      <c r="S25" s="22" t="n"/>
      <c r="T25" s="22" t="n"/>
      <c r="U25" s="22" t="n"/>
      <c r="V25" s="22" t="n"/>
      <c r="W25" s="22" t="n"/>
      <c r="X25" s="22" t="n"/>
      <c r="Y25" s="22" t="n"/>
      <c r="Z25" s="22" t="n"/>
      <c r="AA25" s="22" t="n"/>
      <c r="AB25" s="22" t="n"/>
      <c r="AC25" s="22" t="n"/>
      <c r="AD25" s="22" t="n"/>
      <c r="AE25" s="22" t="n"/>
      <c r="AF25" s="22" t="n"/>
    </row>
    <row r="26" ht="16.5" customHeight="1" s="283">
      <c r="A26" s="86" t="n">
        <v>7</v>
      </c>
      <c r="B26" s="87" t="inlineStr">
        <is>
          <t>UNISMA PRESS</t>
        </is>
      </c>
      <c r="C26" s="90">
        <f>#REF!</f>
        <v/>
      </c>
      <c r="D26" s="94" t="inlineStr">
        <is>
          <t>Non PPN</t>
        </is>
      </c>
      <c r="E26" s="91">
        <f>#REF!</f>
        <v/>
      </c>
      <c r="F26" s="19" t="n"/>
      <c r="G26" s="92" t="n"/>
      <c r="H26" s="19" t="n"/>
      <c r="I26" s="90">
        <f>#REF!</f>
        <v/>
      </c>
      <c r="J26" s="90">
        <f>#REF!</f>
        <v/>
      </c>
      <c r="K26" s="91">
        <f>#REF!</f>
        <v/>
      </c>
      <c r="L26" s="22" t="n"/>
      <c r="M26" s="22" t="n"/>
      <c r="N26" s="82" t="n"/>
      <c r="O26" s="82" t="n"/>
      <c r="P26" s="82" t="n"/>
      <c r="Q26" s="22" t="n"/>
      <c r="R26" s="22" t="n"/>
      <c r="S26" s="22" t="n"/>
      <c r="T26" s="22" t="n"/>
      <c r="U26" s="22" t="n"/>
      <c r="V26" s="22" t="n"/>
      <c r="W26" s="22" t="n"/>
      <c r="X26" s="22" t="n"/>
      <c r="Y26" s="22" t="n"/>
      <c r="Z26" s="22" t="n"/>
      <c r="AA26" s="22" t="n"/>
      <c r="AB26" s="22" t="n"/>
      <c r="AC26" s="22" t="n"/>
      <c r="AD26" s="22" t="n"/>
      <c r="AE26" s="22" t="n"/>
      <c r="AF26" s="22" t="n"/>
    </row>
    <row r="27" ht="16.5" customHeight="1" s="283">
      <c r="A27" s="86" t="n">
        <v>8</v>
      </c>
      <c r="B27" s="87" t="inlineStr">
        <is>
          <t>Unitomo Press</t>
        </is>
      </c>
      <c r="C27" s="90">
        <f>#REF!</f>
        <v/>
      </c>
      <c r="D27" s="94" t="inlineStr">
        <is>
          <t>PPN</t>
        </is>
      </c>
      <c r="E27" s="91">
        <f>#REF!</f>
        <v/>
      </c>
      <c r="F27" s="19" t="n"/>
      <c r="G27" s="92" t="n"/>
      <c r="H27" s="19" t="n"/>
      <c r="I27" s="90">
        <f>#REF!</f>
        <v/>
      </c>
      <c r="J27" s="90">
        <f>#REF!</f>
        <v/>
      </c>
      <c r="K27" s="91">
        <f>#REF!</f>
        <v/>
      </c>
      <c r="L27" s="22" t="n"/>
      <c r="M27" s="22" t="n"/>
      <c r="N27" s="82" t="n"/>
      <c r="O27" s="82" t="n"/>
      <c r="P27" s="82" t="n"/>
      <c r="Q27" s="22" t="n"/>
      <c r="R27" s="22" t="n"/>
      <c r="S27" s="22" t="n"/>
      <c r="T27" s="22" t="n"/>
      <c r="U27" s="22" t="n"/>
      <c r="V27" s="22" t="n"/>
      <c r="W27" s="22" t="n"/>
      <c r="X27" s="22" t="n"/>
      <c r="Y27" s="22" t="n"/>
      <c r="Z27" s="22" t="n"/>
      <c r="AA27" s="22" t="n"/>
      <c r="AB27" s="22" t="n"/>
      <c r="AC27" s="22" t="n"/>
      <c r="AD27" s="22" t="n"/>
      <c r="AE27" s="22" t="n"/>
      <c r="AF27" s="22" t="n"/>
    </row>
    <row r="28" ht="16.5" customHeight="1" s="283">
      <c r="A28" s="86" t="n">
        <v>9</v>
      </c>
      <c r="B28" s="87" t="inlineStr">
        <is>
          <t>TITIAN ILMU CV</t>
        </is>
      </c>
      <c r="C28" s="90">
        <f>#REF!</f>
        <v/>
      </c>
      <c r="D28" s="94" t="inlineStr">
        <is>
          <t>Non PPN</t>
        </is>
      </c>
      <c r="E28" s="91">
        <f>#REF!</f>
        <v/>
      </c>
      <c r="F28" s="19" t="n"/>
      <c r="G28" s="92" t="n"/>
      <c r="H28" s="19" t="n"/>
      <c r="I28" s="90">
        <f>#REF!</f>
        <v/>
      </c>
      <c r="J28" s="90">
        <f>#REF!</f>
        <v/>
      </c>
      <c r="K28" s="91">
        <f>#REF!</f>
        <v/>
      </c>
      <c r="L28" s="22" t="n"/>
      <c r="M28" s="22" t="n"/>
      <c r="N28" s="22" t="n"/>
      <c r="O28" s="22" t="n"/>
      <c r="P28" s="22" t="n"/>
      <c r="Q28" s="22" t="n"/>
      <c r="R28" s="22" t="n"/>
      <c r="S28" s="22" t="n"/>
      <c r="T28" s="22" t="n"/>
      <c r="U28" s="22" t="n"/>
      <c r="V28" s="22" t="n"/>
      <c r="W28" s="22" t="n"/>
      <c r="X28" s="22" t="n"/>
      <c r="Y28" s="22" t="n"/>
      <c r="Z28" s="22" t="n"/>
      <c r="AA28" s="22" t="n"/>
      <c r="AB28" s="22" t="n"/>
      <c r="AC28" s="22" t="n"/>
      <c r="AD28" s="22" t="n"/>
      <c r="AE28" s="22" t="n"/>
      <c r="AF28" s="22" t="n"/>
    </row>
    <row r="29">
      <c r="A29" s="95" t="n"/>
      <c r="B29" s="83" t="n"/>
      <c r="C29" s="96" t="n"/>
      <c r="D29" s="18" t="n"/>
      <c r="E29" s="97" t="n"/>
      <c r="F29" s="18" t="n"/>
      <c r="G29" s="81" t="n"/>
      <c r="H29" s="18" t="n"/>
      <c r="I29" s="96" t="n"/>
      <c r="J29" s="96" t="n"/>
      <c r="K29" s="98" t="n"/>
      <c r="L29" s="22" t="n"/>
      <c r="M29" s="22" t="n"/>
      <c r="N29" s="82" t="n"/>
      <c r="O29" s="82" t="n"/>
      <c r="P29" s="82" t="n"/>
      <c r="Q29" s="22" t="n"/>
      <c r="R29" s="22" t="n"/>
      <c r="S29" s="22" t="n"/>
      <c r="T29" s="22" t="n"/>
      <c r="U29" s="22" t="n"/>
      <c r="V29" s="22" t="n"/>
      <c r="W29" s="22" t="n"/>
      <c r="X29" s="22" t="n"/>
      <c r="Y29" s="22" t="n"/>
      <c r="Z29" s="22" t="n"/>
      <c r="AA29" s="22" t="n"/>
      <c r="AB29" s="22" t="n"/>
      <c r="AC29" s="22" t="n"/>
      <c r="AD29" s="22" t="n"/>
      <c r="AE29" s="22" t="n"/>
      <c r="AF29" s="22" t="n"/>
    </row>
    <row r="30">
      <c r="A30" s="95" t="n"/>
      <c r="B30" s="83" t="n"/>
      <c r="C30" s="96" t="n"/>
      <c r="D30" s="18" t="n"/>
      <c r="E30" s="97" t="n"/>
      <c r="F30" s="18" t="n"/>
      <c r="G30" s="81" t="n"/>
      <c r="H30" s="18" t="n"/>
      <c r="I30" s="96" t="n"/>
      <c r="J30" s="96" t="n"/>
      <c r="K30" s="98" t="n"/>
      <c r="L30" s="22" t="n"/>
      <c r="M30" s="22" t="n"/>
      <c r="N30" s="82" t="n"/>
      <c r="O30" s="82" t="n"/>
      <c r="P30" s="82" t="n"/>
      <c r="Q30" s="22" t="n"/>
      <c r="R30" s="22" t="n"/>
      <c r="S30" s="22" t="n"/>
      <c r="T30" s="22" t="n"/>
      <c r="U30" s="22" t="n"/>
      <c r="V30" s="22" t="n"/>
      <c r="W30" s="22" t="n"/>
      <c r="X30" s="22" t="n"/>
      <c r="Y30" s="22" t="n"/>
      <c r="Z30" s="22" t="n"/>
      <c r="AA30" s="22" t="n"/>
      <c r="AB30" s="22" t="n"/>
      <c r="AC30" s="22" t="n"/>
      <c r="AD30" s="22" t="n"/>
      <c r="AE30" s="22" t="n"/>
      <c r="AF30" s="22" t="n"/>
    </row>
    <row r="31">
      <c r="A31" s="85" t="inlineStr">
        <is>
          <t>Total</t>
        </is>
      </c>
      <c r="B31" s="319" t="n"/>
      <c r="C31" s="78">
        <f>SUM(C20:C28)</f>
        <v/>
      </c>
      <c r="D31" s="78" t="n"/>
      <c r="E31" s="99">
        <f>SUM(E20:E28)</f>
        <v/>
      </c>
      <c r="F31" s="95" t="n"/>
      <c r="G31" s="100" t="n"/>
      <c r="H31" s="95" t="n"/>
      <c r="I31" s="78">
        <f>SUM(I20:I28)</f>
        <v/>
      </c>
      <c r="J31" s="78">
        <f>SUM(J20:J28)</f>
        <v/>
      </c>
      <c r="K31" s="99">
        <f>SUM(K20:K28)</f>
        <v/>
      </c>
      <c r="L31" s="23" t="n"/>
      <c r="M31" s="23" t="n"/>
      <c r="N31" s="101" t="n"/>
      <c r="O31" s="101" t="n"/>
      <c r="P31" s="101" t="n"/>
      <c r="Q31" s="23" t="n"/>
      <c r="R31" s="23" t="n"/>
      <c r="S31" s="23" t="n"/>
      <c r="T31" s="23" t="n"/>
      <c r="U31" s="23" t="n"/>
      <c r="V31" s="23" t="n"/>
      <c r="W31" s="23" t="n"/>
      <c r="X31" s="23" t="n"/>
      <c r="Y31" s="23" t="n"/>
      <c r="Z31" s="23" t="n"/>
      <c r="AA31" s="23" t="n"/>
      <c r="AB31" s="23" t="n"/>
      <c r="AC31" s="23" t="n"/>
      <c r="AD31" s="23" t="n"/>
      <c r="AE31" s="23" t="n"/>
      <c r="AF31" s="23" t="n"/>
    </row>
    <row r="32">
      <c r="A32" s="70" t="n"/>
      <c r="B32" s="71" t="n"/>
      <c r="C32" s="102" t="n"/>
      <c r="D32" s="19" t="n"/>
      <c r="E32" s="103" t="n"/>
      <c r="F32" s="19" t="n"/>
      <c r="G32" s="92" t="n"/>
      <c r="H32" s="19" t="n"/>
      <c r="I32" s="102" t="n"/>
      <c r="J32" s="102" t="n"/>
      <c r="K32" s="104" t="n"/>
      <c r="L32" s="22" t="n"/>
      <c r="M32" s="22" t="n"/>
      <c r="N32" s="82" t="n"/>
      <c r="O32" s="82" t="n"/>
      <c r="P32" s="82" t="n"/>
      <c r="Q32" s="22" t="n"/>
      <c r="R32" s="22" t="n"/>
      <c r="S32" s="22" t="n"/>
      <c r="T32" s="22" t="n"/>
      <c r="U32" s="22" t="n"/>
      <c r="V32" s="22" t="n"/>
      <c r="W32" s="22" t="n"/>
      <c r="X32" s="22" t="n"/>
      <c r="Y32" s="22" t="n"/>
      <c r="Z32" s="22" t="n"/>
      <c r="AA32" s="22" t="n"/>
      <c r="AB32" s="22" t="n"/>
      <c r="AC32" s="22" t="n"/>
      <c r="AD32" s="22" t="n"/>
      <c r="AE32" s="22" t="n"/>
      <c r="AF32" s="22" t="n"/>
    </row>
    <row r="33">
      <c r="A33" s="70" t="n"/>
      <c r="B33" s="71" t="n"/>
      <c r="C33" s="102" t="n"/>
      <c r="D33" s="19" t="n"/>
      <c r="E33" s="103" t="n"/>
      <c r="F33" s="19" t="n"/>
      <c r="G33" s="92" t="n"/>
      <c r="H33" s="19" t="n"/>
      <c r="I33" s="102" t="n"/>
      <c r="J33" s="102" t="n"/>
      <c r="K33" s="104" t="n"/>
      <c r="L33" s="22" t="n"/>
      <c r="M33" s="22" t="n"/>
      <c r="N33" s="82" t="n"/>
      <c r="O33" s="82" t="n"/>
      <c r="P33" s="82" t="n"/>
      <c r="Q33" s="22" t="n"/>
      <c r="R33" s="22" t="n"/>
      <c r="S33" s="22" t="n"/>
      <c r="T33" s="22" t="n"/>
      <c r="U33" s="22" t="n"/>
      <c r="V33" s="22" t="n"/>
      <c r="W33" s="22" t="n"/>
      <c r="X33" s="22" t="n"/>
      <c r="Y33" s="22" t="n"/>
      <c r="Z33" s="22" t="n"/>
      <c r="AA33" s="22" t="n"/>
      <c r="AB33" s="22" t="n"/>
      <c r="AC33" s="22" t="n"/>
      <c r="AD33" s="22" t="n"/>
      <c r="AE33" s="22" t="n"/>
      <c r="AF33" s="22" t="n"/>
    </row>
    <row r="34">
      <c r="A34" s="323" t="inlineStr">
        <is>
          <t>Daftar Penerbit BISA pengadaan PL, MITRA dan LELANG</t>
        </is>
      </c>
      <c r="E34" s="324" t="n"/>
      <c r="F34" s="74" t="n"/>
      <c r="G34" s="79" t="n"/>
      <c r="H34" s="74" t="n"/>
      <c r="I34" s="105" t="n"/>
      <c r="J34" s="105" t="n"/>
      <c r="K34" s="106" t="n"/>
      <c r="L34" s="22" t="n"/>
      <c r="M34" s="22" t="n"/>
      <c r="N34" s="22" t="n"/>
      <c r="O34" s="22" t="n"/>
      <c r="P34" s="22" t="n"/>
      <c r="Q34" s="22" t="n"/>
      <c r="R34" s="22" t="n"/>
      <c r="S34" s="22" t="n"/>
      <c r="T34" s="22" t="n"/>
      <c r="U34" s="22" t="n"/>
      <c r="V34" s="22" t="n"/>
      <c r="W34" s="22" t="n"/>
      <c r="X34" s="22" t="n"/>
      <c r="Y34" s="22" t="n"/>
      <c r="Z34" s="22" t="n"/>
      <c r="AA34" s="22" t="n"/>
      <c r="AB34" s="22" t="n"/>
      <c r="AC34" s="22" t="n"/>
      <c r="AD34" s="22" t="n"/>
      <c r="AE34" s="22" t="n"/>
      <c r="AF34" s="22" t="n"/>
    </row>
    <row r="35" ht="6" customHeight="1" s="283">
      <c r="A35" s="107" t="n"/>
      <c r="B35" s="108" t="n"/>
      <c r="C35" s="102" t="n"/>
      <c r="D35" s="19" t="n"/>
      <c r="E35" s="103" t="n"/>
      <c r="F35" s="19" t="n"/>
      <c r="G35" s="92" t="n"/>
      <c r="H35" s="19" t="n"/>
      <c r="I35" s="102" t="n"/>
      <c r="J35" s="102" t="n"/>
      <c r="K35" s="104" t="n"/>
      <c r="L35" s="22" t="n"/>
      <c r="M35" s="22" t="n"/>
      <c r="N35" s="82" t="n"/>
      <c r="O35" s="82" t="n"/>
      <c r="P35" s="82" t="n"/>
      <c r="Q35" s="22" t="n"/>
      <c r="R35" s="22" t="n"/>
      <c r="S35" s="22" t="n"/>
      <c r="T35" s="22" t="n"/>
      <c r="U35" s="22" t="n"/>
      <c r="V35" s="22" t="n"/>
      <c r="W35" s="22" t="n"/>
      <c r="X35" s="22" t="n"/>
      <c r="Y35" s="22" t="n"/>
      <c r="Z35" s="22" t="n"/>
      <c r="AA35" s="22" t="n"/>
      <c r="AB35" s="22" t="n"/>
      <c r="AC35" s="22" t="n"/>
      <c r="AD35" s="22" t="n"/>
      <c r="AE35" s="22" t="n"/>
      <c r="AF35" s="22" t="n"/>
    </row>
    <row r="36" ht="16.5" customHeight="1" s="283">
      <c r="A36" s="109" t="n">
        <v>1</v>
      </c>
      <c r="B36" s="110" t="inlineStr">
        <is>
          <t>Alqaprint Jatinangor</t>
        </is>
      </c>
      <c r="C36" s="90">
        <f>'1.Alqaprint Jatinangor'!G2</f>
        <v/>
      </c>
      <c r="D36" s="75" t="inlineStr">
        <is>
          <t>PPN</t>
        </is>
      </c>
      <c r="E36" s="111">
        <f>'1.Alqaprint Jatinangor'!G3</f>
        <v/>
      </c>
      <c r="F36" s="70" t="n"/>
      <c r="G36" s="73" t="n"/>
      <c r="H36" s="70" t="n"/>
      <c r="I36" s="112">
        <f>'1.Alqaprint Jatinangor'!J2</f>
        <v/>
      </c>
      <c r="J36" s="112">
        <f>'1.Alqaprint Jatinangor'!J3</f>
        <v/>
      </c>
      <c r="K36" s="111">
        <f>'1.Alqaprint Jatinangor'!J4</f>
        <v/>
      </c>
      <c r="L36" s="22" t="n"/>
      <c r="M36" s="22" t="n"/>
      <c r="N36" s="82" t="n"/>
      <c r="O36" s="113" t="n"/>
      <c r="P36" s="82" t="n"/>
      <c r="Q36" s="22" t="n"/>
      <c r="R36" s="22" t="n"/>
      <c r="S36" s="22" t="n"/>
      <c r="T36" s="22" t="n"/>
      <c r="U36" s="22" t="n"/>
      <c r="V36" s="22" t="n"/>
      <c r="W36" s="22" t="n"/>
      <c r="X36" s="22" t="n"/>
      <c r="Y36" s="22" t="n"/>
      <c r="Z36" s="22" t="n"/>
      <c r="AA36" s="22" t="n"/>
      <c r="AB36" s="22" t="n"/>
      <c r="AC36" s="22" t="n"/>
      <c r="AD36" s="22" t="n"/>
      <c r="AE36" s="22" t="n"/>
      <c r="AF36" s="22" t="n"/>
    </row>
    <row r="37" ht="16.5" customHeight="1" s="283">
      <c r="A37" s="109" t="n">
        <v>2</v>
      </c>
      <c r="B37" s="110" t="inlineStr">
        <is>
          <t>Ananta Vidya CV</t>
        </is>
      </c>
      <c r="C37" s="90">
        <f>'3.Ananta Vidya CV'!G2</f>
        <v/>
      </c>
      <c r="D37" s="94" t="inlineStr">
        <is>
          <t>Non PPN</t>
        </is>
      </c>
      <c r="E37" s="91">
        <f>'3.Ananta Vidya CV'!G3</f>
        <v/>
      </c>
      <c r="F37" s="20" t="n"/>
      <c r="G37" s="114" t="n"/>
      <c r="H37" s="20" t="n"/>
      <c r="I37" s="90">
        <f>'3.Ananta Vidya CV'!J2</f>
        <v/>
      </c>
      <c r="J37" s="90">
        <f>'3.Ananta Vidya CV'!J3</f>
        <v/>
      </c>
      <c r="K37" s="91">
        <f>'3.Ananta Vidya CV'!J4</f>
        <v/>
      </c>
      <c r="L37" s="22" t="n"/>
      <c r="M37" s="22" t="n"/>
      <c r="N37" s="82" t="n"/>
      <c r="O37" s="113" t="n"/>
      <c r="P37" s="22" t="n"/>
      <c r="Q37" s="22" t="n"/>
      <c r="R37" s="22" t="n"/>
      <c r="S37" s="22" t="n"/>
      <c r="T37" s="22" t="n"/>
      <c r="U37" s="22" t="n"/>
      <c r="V37" s="22" t="n"/>
      <c r="W37" s="22" t="n"/>
      <c r="X37" s="22" t="n"/>
      <c r="Y37" s="22" t="n"/>
      <c r="Z37" s="22" t="n"/>
      <c r="AA37" s="22" t="n"/>
      <c r="AB37" s="22" t="n"/>
      <c r="AC37" s="22" t="n"/>
      <c r="AD37" s="22" t="n"/>
      <c r="AE37" s="22" t="n"/>
      <c r="AF37" s="22" t="n"/>
    </row>
    <row r="38" ht="16.5" customHeight="1" s="283">
      <c r="A38" s="109" t="n">
        <v>3</v>
      </c>
      <c r="B38" s="110" t="inlineStr">
        <is>
          <t>Andi Offset CV</t>
        </is>
      </c>
      <c r="C38" s="90">
        <f>'4.Andi Offset CV'!G2</f>
        <v/>
      </c>
      <c r="D38" s="94" t="inlineStr">
        <is>
          <t>Non PPN</t>
        </is>
      </c>
      <c r="E38" s="91">
        <f>'4.Andi Offset CV'!G3</f>
        <v/>
      </c>
      <c r="F38" s="20" t="n"/>
      <c r="G38" s="114" t="n"/>
      <c r="H38" s="20" t="n"/>
      <c r="I38" s="90">
        <f>'4.Andi Offset CV'!J2</f>
        <v/>
      </c>
      <c r="J38" s="90">
        <f>'4.Andi Offset CV'!J3</f>
        <v/>
      </c>
      <c r="K38" s="91">
        <f>'4.Andi Offset CV'!J4</f>
        <v/>
      </c>
      <c r="L38" s="22" t="n"/>
      <c r="M38" s="22" t="n"/>
      <c r="N38" s="82" t="n"/>
      <c r="O38" s="113" t="n"/>
      <c r="P38" s="82" t="n"/>
      <c r="Q38" s="22" t="n"/>
      <c r="R38" s="22" t="n"/>
      <c r="S38" s="22" t="n"/>
      <c r="T38" s="22" t="n"/>
      <c r="U38" s="22" t="n"/>
      <c r="V38" s="22" t="n"/>
      <c r="W38" s="22" t="n"/>
      <c r="X38" s="22" t="n"/>
      <c r="Y38" s="22" t="n"/>
      <c r="Z38" s="22" t="n"/>
      <c r="AA38" s="22" t="n"/>
      <c r="AB38" s="22" t="n"/>
      <c r="AC38" s="22" t="n"/>
      <c r="AD38" s="22" t="n"/>
      <c r="AE38" s="22" t="n"/>
      <c r="AF38" s="22" t="n"/>
    </row>
    <row r="39" ht="16.5" customHeight="1" s="283">
      <c r="A39" s="109" t="n">
        <v>4</v>
      </c>
      <c r="B39" s="110" t="inlineStr">
        <is>
          <t>Bestari Buana Murni Group PT</t>
        </is>
      </c>
      <c r="C39" s="90">
        <f>#REF!</f>
        <v/>
      </c>
      <c r="D39" s="94" t="inlineStr">
        <is>
          <t>Non PPN</t>
        </is>
      </c>
      <c r="E39" s="91">
        <f>#REF!</f>
        <v/>
      </c>
      <c r="F39" s="20" t="n"/>
      <c r="G39" s="114" t="n"/>
      <c r="H39" s="20" t="n"/>
      <c r="I39" s="112">
        <f>#REF!</f>
        <v/>
      </c>
      <c r="J39" s="112">
        <f>#REF!</f>
        <v/>
      </c>
      <c r="K39" s="111">
        <f>#REF!</f>
        <v/>
      </c>
      <c r="L39" s="22" t="n"/>
      <c r="M39" s="22" t="n"/>
      <c r="N39" s="82" t="n"/>
      <c r="O39" s="113" t="n"/>
      <c r="P39" s="22" t="n"/>
      <c r="Q39" s="22" t="n"/>
      <c r="R39" s="22" t="n"/>
      <c r="S39" s="22" t="n"/>
      <c r="T39" s="22" t="n"/>
      <c r="U39" s="22" t="n"/>
      <c r="V39" s="22" t="n"/>
      <c r="W39" s="22" t="n"/>
      <c r="X39" s="22" t="n"/>
      <c r="Y39" s="22" t="n"/>
      <c r="Z39" s="22" t="n"/>
      <c r="AA39" s="22" t="n"/>
      <c r="AB39" s="22" t="n"/>
      <c r="AC39" s="22" t="n"/>
      <c r="AD39" s="22" t="n"/>
      <c r="AE39" s="22" t="n"/>
      <c r="AF39" s="22" t="n"/>
    </row>
    <row r="40" ht="16.5" customHeight="1" s="283">
      <c r="A40" s="109" t="n">
        <v>5</v>
      </c>
      <c r="B40" s="110" t="inlineStr">
        <is>
          <t>Bintang Semesta Media CV</t>
        </is>
      </c>
      <c r="C40" s="90">
        <f>#REF!</f>
        <v/>
      </c>
      <c r="D40" s="94" t="inlineStr">
        <is>
          <t>PPN</t>
        </is>
      </c>
      <c r="E40" s="89">
        <f>#REF!</f>
        <v/>
      </c>
      <c r="F40" s="18" t="n"/>
      <c r="G40" s="81" t="n"/>
      <c r="H40" s="18" t="n"/>
      <c r="I40" s="88">
        <f>#REF!</f>
        <v/>
      </c>
      <c r="J40" s="88">
        <f>#REF!</f>
        <v/>
      </c>
      <c r="K40" s="89">
        <f>#REF!</f>
        <v/>
      </c>
      <c r="L40" s="115" t="n"/>
      <c r="M40" s="115" t="n"/>
      <c r="N40" s="115" t="n"/>
      <c r="O40" s="115" t="n"/>
      <c r="P40" s="115" t="n"/>
      <c r="Q40" s="115" t="n"/>
      <c r="R40" s="115" t="n"/>
      <c r="S40" s="115" t="n"/>
      <c r="T40" s="115" t="n"/>
      <c r="U40" s="115" t="n"/>
      <c r="V40" s="115" t="n"/>
      <c r="W40" s="115" t="n"/>
      <c r="X40" s="115" t="n"/>
      <c r="Y40" s="115" t="n"/>
      <c r="Z40" s="115" t="n"/>
      <c r="AA40" s="115" t="n"/>
      <c r="AB40" s="115" t="n"/>
      <c r="AC40" s="115" t="n"/>
      <c r="AD40" s="115" t="n"/>
      <c r="AE40" s="115" t="n"/>
      <c r="AF40" s="115" t="n"/>
    </row>
    <row r="41" ht="16.5" customHeight="1" s="283">
      <c r="A41" s="109" t="n">
        <v>6</v>
      </c>
      <c r="B41" s="110" t="inlineStr">
        <is>
          <t>BPK Todung Sutan Gunung Mulia PT</t>
        </is>
      </c>
      <c r="C41" s="90">
        <f>#REF!</f>
        <v/>
      </c>
      <c r="D41" s="94" t="inlineStr">
        <is>
          <t>PPN</t>
        </is>
      </c>
      <c r="E41" s="89">
        <f>#REF!</f>
        <v/>
      </c>
      <c r="F41" s="18" t="n"/>
      <c r="G41" s="81" t="n"/>
      <c r="H41" s="18" t="n"/>
      <c r="I41" s="90">
        <f>#REF!</f>
        <v/>
      </c>
      <c r="J41" s="90">
        <f>#REF!</f>
        <v/>
      </c>
      <c r="K41" s="91">
        <f>#REF!</f>
        <v/>
      </c>
      <c r="L41" s="115" t="n"/>
      <c r="M41" s="115" t="n"/>
      <c r="N41" s="115" t="n"/>
      <c r="O41" s="115" t="n"/>
      <c r="P41" s="115" t="n"/>
      <c r="Q41" s="115" t="n"/>
      <c r="R41" s="115" t="n"/>
      <c r="S41" s="115" t="n"/>
      <c r="T41" s="115" t="n"/>
      <c r="U41" s="115" t="n"/>
      <c r="V41" s="115" t="n"/>
      <c r="W41" s="115" t="n"/>
      <c r="X41" s="115" t="n"/>
      <c r="Y41" s="115" t="n"/>
      <c r="Z41" s="115" t="n"/>
      <c r="AA41" s="115" t="n"/>
      <c r="AB41" s="115" t="n"/>
      <c r="AC41" s="115" t="n"/>
      <c r="AD41" s="115" t="n"/>
      <c r="AE41" s="115" t="n"/>
      <c r="AF41" s="115" t="n"/>
    </row>
    <row r="42" ht="16.5" customHeight="1" s="283">
      <c r="A42" s="109" t="n">
        <v>7</v>
      </c>
      <c r="B42" s="110" t="inlineStr">
        <is>
          <t>Brata Fancy Media PT</t>
        </is>
      </c>
      <c r="C42" s="90">
        <f>#REF!</f>
        <v/>
      </c>
      <c r="D42" s="94" t="inlineStr">
        <is>
          <t>Non PPN</t>
        </is>
      </c>
      <c r="E42" s="89">
        <f>#REF!</f>
        <v/>
      </c>
      <c r="F42" s="18" t="n"/>
      <c r="G42" s="81" t="n"/>
      <c r="H42" s="18" t="n"/>
      <c r="I42" s="90">
        <f>#REF!</f>
        <v/>
      </c>
      <c r="J42" s="90">
        <f>#REF!</f>
        <v/>
      </c>
      <c r="K42" s="91">
        <f>#REF!</f>
        <v/>
      </c>
      <c r="L42" s="115" t="n"/>
      <c r="M42" s="115" t="n"/>
      <c r="N42" s="115" t="n"/>
      <c r="O42" s="115" t="n"/>
      <c r="P42" s="115" t="n"/>
      <c r="Q42" s="115" t="n"/>
      <c r="R42" s="115" t="n"/>
      <c r="S42" s="115" t="n"/>
      <c r="T42" s="115" t="n"/>
      <c r="U42" s="115" t="n"/>
      <c r="V42" s="115" t="n"/>
      <c r="W42" s="115" t="n"/>
      <c r="X42" s="115" t="n"/>
      <c r="Y42" s="115" t="n"/>
      <c r="Z42" s="115" t="n"/>
      <c r="AA42" s="115" t="n"/>
      <c r="AB42" s="115" t="n"/>
      <c r="AC42" s="115" t="n"/>
      <c r="AD42" s="115" t="n"/>
      <c r="AE42" s="115" t="n"/>
      <c r="AF42" s="115" t="n"/>
    </row>
    <row r="43" ht="16.5" customHeight="1" s="283">
      <c r="A43" s="109" t="n">
        <v>8</v>
      </c>
      <c r="B43" s="110" t="inlineStr">
        <is>
          <t>Budi Utama CV (Deepublish)</t>
        </is>
      </c>
      <c r="C43" s="90">
        <f>#REF!</f>
        <v/>
      </c>
      <c r="D43" s="94" t="inlineStr">
        <is>
          <t>Non PPN</t>
        </is>
      </c>
      <c r="E43" s="89">
        <f>#REF!</f>
        <v/>
      </c>
      <c r="F43" s="18" t="n"/>
      <c r="G43" s="81" t="n"/>
      <c r="H43" s="18" t="n"/>
      <c r="I43" s="90">
        <f>#REF!</f>
        <v/>
      </c>
      <c r="J43" s="90">
        <f>#REF!</f>
        <v/>
      </c>
      <c r="K43" s="91">
        <f>#REF!</f>
        <v/>
      </c>
      <c r="L43" s="115" t="n"/>
      <c r="M43" s="115" t="n"/>
      <c r="N43" s="115" t="n"/>
      <c r="O43" s="115" t="n"/>
      <c r="P43" s="115" t="n"/>
      <c r="Q43" s="115" t="n"/>
      <c r="R43" s="115" t="n"/>
      <c r="S43" s="115" t="n"/>
      <c r="T43" s="115" t="n"/>
      <c r="U43" s="115" t="n"/>
      <c r="V43" s="115" t="n"/>
      <c r="W43" s="115" t="n"/>
      <c r="X43" s="115" t="n"/>
      <c r="Y43" s="115" t="n"/>
      <c r="Z43" s="115" t="n"/>
      <c r="AA43" s="115" t="n"/>
      <c r="AB43" s="115" t="n"/>
      <c r="AC43" s="115" t="n"/>
      <c r="AD43" s="115" t="n"/>
      <c r="AE43" s="115" t="n"/>
      <c r="AF43" s="115" t="n"/>
    </row>
    <row r="44" ht="16.5" customHeight="1" s="283">
      <c r="A44" s="109" t="n">
        <v>9</v>
      </c>
      <c r="B44" s="116" t="inlineStr">
        <is>
          <t>Buka Buku Pustaka</t>
        </is>
      </c>
      <c r="C44" s="90">
        <f>#REF!</f>
        <v/>
      </c>
      <c r="D44" s="94" t="inlineStr">
        <is>
          <t>Non PPN</t>
        </is>
      </c>
      <c r="E44" s="89">
        <f>#REF!</f>
        <v/>
      </c>
      <c r="F44" s="18" t="n"/>
      <c r="G44" s="81" t="n"/>
      <c r="H44" s="18" t="n"/>
      <c r="I44" s="88">
        <f>#REF!</f>
        <v/>
      </c>
      <c r="J44" s="117">
        <f>#REF!</f>
        <v/>
      </c>
      <c r="K44" s="118">
        <f>#REF!</f>
        <v/>
      </c>
      <c r="L44" s="115" t="n"/>
      <c r="M44" s="115" t="n"/>
      <c r="N44" s="115" t="n"/>
      <c r="O44" s="115" t="n"/>
      <c r="P44" s="115" t="n"/>
      <c r="Q44" s="115" t="n"/>
      <c r="R44" s="115" t="n"/>
      <c r="S44" s="115" t="n"/>
      <c r="T44" s="115" t="n"/>
      <c r="U44" s="115" t="n"/>
      <c r="V44" s="115" t="n"/>
      <c r="W44" s="115" t="n"/>
      <c r="X44" s="115" t="n"/>
      <c r="Y44" s="115" t="n"/>
      <c r="Z44" s="115" t="n"/>
      <c r="AA44" s="115" t="n"/>
      <c r="AB44" s="115" t="n"/>
      <c r="AC44" s="115" t="n"/>
      <c r="AD44" s="115" t="n"/>
      <c r="AE44" s="115" t="n"/>
      <c r="AF44" s="115" t="n"/>
    </row>
    <row r="45" ht="16.5" customHeight="1" s="283">
      <c r="A45" s="109" t="n">
        <v>10</v>
      </c>
      <c r="B45" s="110" t="inlineStr">
        <is>
          <t>BUMI AKSARA PT</t>
        </is>
      </c>
      <c r="C45" s="90">
        <f>#REF!</f>
        <v/>
      </c>
      <c r="D45" s="94" t="inlineStr">
        <is>
          <t>Non PPN</t>
        </is>
      </c>
      <c r="E45" s="89">
        <f>#REF!</f>
        <v/>
      </c>
      <c r="F45" s="18" t="n"/>
      <c r="G45" s="81" t="n"/>
      <c r="H45" s="18" t="n"/>
      <c r="I45" s="88">
        <f>#REF!</f>
        <v/>
      </c>
      <c r="J45" s="88">
        <f>#REF!</f>
        <v/>
      </c>
      <c r="K45" s="89">
        <f>#REF!</f>
        <v/>
      </c>
      <c r="L45" s="115" t="n"/>
      <c r="M45" s="115" t="n"/>
      <c r="N45" s="115" t="n"/>
      <c r="O45" s="115" t="n"/>
      <c r="P45" s="115" t="n"/>
      <c r="Q45" s="115" t="n"/>
      <c r="R45" s="115" t="n"/>
      <c r="S45" s="115" t="n"/>
      <c r="T45" s="115" t="n"/>
      <c r="U45" s="115" t="n"/>
      <c r="V45" s="115" t="n"/>
      <c r="W45" s="115" t="n"/>
      <c r="X45" s="115" t="n"/>
      <c r="Y45" s="115" t="n"/>
      <c r="Z45" s="115" t="n"/>
      <c r="AA45" s="115" t="n"/>
      <c r="AB45" s="115" t="n"/>
      <c r="AC45" s="115" t="n"/>
      <c r="AD45" s="115" t="n"/>
      <c r="AE45" s="115" t="n"/>
      <c r="AF45" s="115" t="n"/>
    </row>
    <row r="46" ht="16.5" customHeight="1" s="283">
      <c r="A46" s="109" t="n">
        <v>11</v>
      </c>
      <c r="B46" s="110" t="inlineStr">
        <is>
          <t>Cahaya Duabelas Semesta PT</t>
        </is>
      </c>
      <c r="C46" s="90">
        <f>#REF!</f>
        <v/>
      </c>
      <c r="D46" s="94" t="inlineStr">
        <is>
          <t>PPN</t>
        </is>
      </c>
      <c r="E46" s="89">
        <f>#REF!</f>
        <v/>
      </c>
      <c r="F46" s="18" t="n"/>
      <c r="G46" s="81" t="n"/>
      <c r="H46" s="18" t="n"/>
      <c r="I46" s="88">
        <f>#REF!</f>
        <v/>
      </c>
      <c r="J46" s="88">
        <f>#REF!</f>
        <v/>
      </c>
      <c r="K46" s="89">
        <f>#REF!</f>
        <v/>
      </c>
      <c r="L46" s="115" t="n"/>
      <c r="M46" s="115" t="n"/>
      <c r="N46" s="115" t="n"/>
      <c r="O46" s="115" t="n"/>
      <c r="P46" s="115" t="n"/>
      <c r="Q46" s="115" t="n"/>
      <c r="R46" s="115" t="n"/>
      <c r="S46" s="115" t="n"/>
      <c r="T46" s="115" t="n"/>
      <c r="U46" s="115" t="n"/>
      <c r="V46" s="115" t="n"/>
      <c r="W46" s="115" t="n"/>
      <c r="X46" s="115" t="n"/>
      <c r="Y46" s="115" t="n"/>
      <c r="Z46" s="115" t="n"/>
      <c r="AA46" s="115" t="n"/>
      <c r="AB46" s="115" t="n"/>
      <c r="AC46" s="115" t="n"/>
      <c r="AD46" s="115" t="n"/>
      <c r="AE46" s="115" t="n"/>
      <c r="AF46" s="115" t="n"/>
    </row>
    <row r="47" ht="16.5" customHeight="1" s="283">
      <c r="A47" s="109" t="n">
        <v>12</v>
      </c>
      <c r="B47" s="110" t="inlineStr">
        <is>
          <t>Citra Aditya Bakti PT</t>
        </is>
      </c>
      <c r="C47" s="90">
        <f>#REF!</f>
        <v/>
      </c>
      <c r="D47" s="94" t="inlineStr">
        <is>
          <t>Non PPN</t>
        </is>
      </c>
      <c r="E47" s="89">
        <f>#REF!</f>
        <v/>
      </c>
      <c r="F47" s="18" t="n"/>
      <c r="G47" s="81" t="n"/>
      <c r="H47" s="18" t="n"/>
      <c r="I47" s="88">
        <f>#REF!</f>
        <v/>
      </c>
      <c r="J47" s="88">
        <f>#REF!</f>
        <v/>
      </c>
      <c r="K47" s="89">
        <f>#REF!</f>
        <v/>
      </c>
      <c r="L47" s="115" t="n"/>
      <c r="M47" s="115" t="n"/>
      <c r="N47" s="115" t="n"/>
      <c r="O47" s="115" t="n"/>
      <c r="P47" s="115" t="n"/>
      <c r="Q47" s="115" t="n"/>
      <c r="R47" s="115" t="n"/>
      <c r="S47" s="115" t="n"/>
      <c r="T47" s="115" t="n"/>
      <c r="U47" s="115" t="n"/>
      <c r="V47" s="115" t="n"/>
      <c r="W47" s="115" t="n"/>
      <c r="X47" s="115" t="n"/>
      <c r="Y47" s="115" t="n"/>
      <c r="Z47" s="115" t="n"/>
      <c r="AA47" s="115" t="n"/>
      <c r="AB47" s="115" t="n"/>
      <c r="AC47" s="115" t="n"/>
      <c r="AD47" s="115" t="n"/>
      <c r="AE47" s="115" t="n"/>
      <c r="AF47" s="115" t="n"/>
    </row>
    <row r="48" ht="16.5" customHeight="1" s="283">
      <c r="A48" s="109" t="n">
        <v>13</v>
      </c>
      <c r="B48" s="110" t="inlineStr">
        <is>
          <t>Delta Edukasi Prima CV</t>
        </is>
      </c>
      <c r="C48" s="90">
        <f>#REF!</f>
        <v/>
      </c>
      <c r="D48" s="94" t="inlineStr">
        <is>
          <t>PPN</t>
        </is>
      </c>
      <c r="E48" s="89">
        <f>#REF!</f>
        <v/>
      </c>
      <c r="F48" s="18" t="n"/>
      <c r="G48" s="81" t="n"/>
      <c r="H48" s="18" t="n"/>
      <c r="I48" s="88">
        <f>#REF!</f>
        <v/>
      </c>
      <c r="J48" s="88">
        <f>#REF!</f>
        <v/>
      </c>
      <c r="K48" s="89">
        <f>#REF!</f>
        <v/>
      </c>
      <c r="L48" s="115" t="n"/>
      <c r="M48" s="115" t="n"/>
      <c r="N48" s="115" t="n"/>
      <c r="O48" s="115" t="n"/>
      <c r="P48" s="115" t="n"/>
      <c r="Q48" s="115" t="n"/>
      <c r="R48" s="115" t="n"/>
      <c r="S48" s="115" t="n"/>
      <c r="T48" s="115" t="n"/>
      <c r="U48" s="115" t="n"/>
      <c r="V48" s="115" t="n"/>
      <c r="W48" s="115" t="n"/>
      <c r="X48" s="115" t="n"/>
      <c r="Y48" s="115" t="n"/>
      <c r="Z48" s="115" t="n"/>
      <c r="AA48" s="115" t="n"/>
      <c r="AB48" s="115" t="n"/>
      <c r="AC48" s="115" t="n"/>
      <c r="AD48" s="115" t="n"/>
      <c r="AE48" s="115" t="n"/>
      <c r="AF48" s="115" t="n"/>
    </row>
    <row r="49" ht="16.5" customHeight="1" s="283">
      <c r="A49" s="109" t="n">
        <v>14</v>
      </c>
      <c r="B49" s="110" t="inlineStr">
        <is>
          <t>DIANDRA PRIMAMITRA MEDIA CV</t>
        </is>
      </c>
      <c r="C49" s="90">
        <f>#REF!</f>
        <v/>
      </c>
      <c r="D49" s="94" t="inlineStr">
        <is>
          <t>Non PPN</t>
        </is>
      </c>
      <c r="E49" s="89">
        <f>#REF!</f>
        <v/>
      </c>
      <c r="F49" s="18" t="n"/>
      <c r="G49" s="81" t="n"/>
      <c r="H49" s="18" t="n"/>
      <c r="I49" s="88">
        <f>#REF!</f>
        <v/>
      </c>
      <c r="J49" s="88">
        <f>#REF!</f>
        <v/>
      </c>
      <c r="K49" s="89">
        <f>#REF!</f>
        <v/>
      </c>
      <c r="L49" s="115" t="n"/>
      <c r="M49" s="115" t="n"/>
      <c r="N49" s="115" t="n"/>
      <c r="O49" s="115" t="n"/>
      <c r="P49" s="115" t="n"/>
      <c r="Q49" s="115" t="n"/>
      <c r="R49" s="115" t="n"/>
      <c r="S49" s="115" t="n"/>
      <c r="T49" s="115" t="n"/>
      <c r="U49" s="115" t="n"/>
      <c r="V49" s="115" t="n"/>
      <c r="W49" s="115" t="n"/>
      <c r="X49" s="115" t="n"/>
      <c r="Y49" s="115" t="n"/>
      <c r="Z49" s="115" t="n"/>
      <c r="AA49" s="115" t="n"/>
      <c r="AB49" s="115" t="n"/>
      <c r="AC49" s="115" t="n"/>
      <c r="AD49" s="115" t="n"/>
      <c r="AE49" s="115" t="n"/>
      <c r="AF49" s="115" t="n"/>
    </row>
    <row r="50" ht="16.5" customHeight="1" s="283">
      <c r="A50" s="109" t="n">
        <v>15</v>
      </c>
      <c r="B50" s="110" t="inlineStr">
        <is>
          <t>Dunia Pustaka Jaya PT</t>
        </is>
      </c>
      <c r="C50" s="90">
        <f>#REF!</f>
        <v/>
      </c>
      <c r="D50" s="94" t="inlineStr">
        <is>
          <t>Non PPN</t>
        </is>
      </c>
      <c r="E50" s="89">
        <f>#REF!</f>
        <v/>
      </c>
      <c r="F50" s="18" t="n"/>
      <c r="G50" s="81" t="n"/>
      <c r="H50" s="18" t="n"/>
      <c r="I50" s="88">
        <f>#REF!</f>
        <v/>
      </c>
      <c r="J50" s="88">
        <f>#REF!</f>
        <v/>
      </c>
      <c r="K50" s="89">
        <f>#REF!</f>
        <v/>
      </c>
      <c r="L50" s="115" t="n"/>
      <c r="M50" s="115" t="n"/>
      <c r="N50" s="115" t="n"/>
      <c r="O50" s="115" t="n"/>
      <c r="P50" s="115" t="n"/>
      <c r="Q50" s="115" t="n"/>
      <c r="R50" s="115" t="n"/>
      <c r="S50" s="115" t="n"/>
      <c r="T50" s="115" t="n"/>
      <c r="U50" s="115" t="n"/>
      <c r="V50" s="115" t="n"/>
      <c r="W50" s="115" t="n"/>
      <c r="X50" s="115" t="n"/>
      <c r="Y50" s="115" t="n"/>
      <c r="Z50" s="115" t="n"/>
      <c r="AA50" s="115" t="n"/>
      <c r="AB50" s="115" t="n"/>
      <c r="AC50" s="115" t="n"/>
      <c r="AD50" s="115" t="n"/>
      <c r="AE50" s="115" t="n"/>
      <c r="AF50" s="115" t="n"/>
    </row>
    <row r="51" ht="16.5" customHeight="1" s="283">
      <c r="A51" s="109" t="n">
        <v>16</v>
      </c>
      <c r="B51" s="110" t="inlineStr">
        <is>
          <t>Duta Pustaka Indonesia PT</t>
        </is>
      </c>
      <c r="C51" s="90">
        <f>#REF!</f>
        <v/>
      </c>
      <c r="D51" s="94" t="inlineStr">
        <is>
          <t>PPN</t>
        </is>
      </c>
      <c r="E51" s="91">
        <f>#REF!</f>
        <v/>
      </c>
      <c r="F51" s="19" t="n"/>
      <c r="G51" s="92" t="n"/>
      <c r="H51" s="19" t="n"/>
      <c r="I51" s="90">
        <f>#REF!</f>
        <v/>
      </c>
      <c r="J51" s="90">
        <f>#REF!</f>
        <v/>
      </c>
      <c r="K51" s="91">
        <f>#REF!</f>
        <v/>
      </c>
      <c r="L51" s="22" t="n"/>
      <c r="M51" s="22" t="n"/>
      <c r="N51" s="22" t="n"/>
      <c r="O51" s="22" t="n"/>
      <c r="P51" s="22" t="n"/>
      <c r="Q51" s="22" t="n"/>
      <c r="R51" s="22" t="n"/>
      <c r="S51" s="22" t="n"/>
      <c r="T51" s="22" t="n"/>
      <c r="U51" s="22" t="n"/>
      <c r="V51" s="22" t="n"/>
      <c r="W51" s="22" t="n"/>
      <c r="X51" s="22" t="n"/>
      <c r="Y51" s="22" t="n"/>
      <c r="Z51" s="22" t="n"/>
      <c r="AA51" s="22" t="n"/>
      <c r="AB51" s="22" t="n"/>
      <c r="AC51" s="22" t="n"/>
      <c r="AD51" s="22" t="n"/>
      <c r="AE51" s="22" t="n"/>
      <c r="AF51" s="22" t="n"/>
    </row>
    <row r="52" ht="16.5" customHeight="1" s="283">
      <c r="A52" s="109" t="n">
        <v>17</v>
      </c>
      <c r="B52" s="119" t="inlineStr">
        <is>
          <t>Elementa Media Literasi PT</t>
        </is>
      </c>
      <c r="C52" s="90">
        <f>#REF!</f>
        <v/>
      </c>
      <c r="D52" s="94" t="inlineStr">
        <is>
          <t>Non PPN</t>
        </is>
      </c>
      <c r="E52" s="91">
        <f>#REF!</f>
        <v/>
      </c>
      <c r="F52" s="19" t="n"/>
      <c r="G52" s="92" t="n"/>
      <c r="H52" s="19" t="n"/>
      <c r="I52" s="90">
        <f>#REF!</f>
        <v/>
      </c>
      <c r="J52" s="90">
        <f>#REF!</f>
        <v/>
      </c>
      <c r="K52" s="91">
        <f>#REF!</f>
        <v/>
      </c>
      <c r="L52" s="22" t="n"/>
      <c r="M52" s="22" t="n"/>
      <c r="N52" s="22" t="n"/>
      <c r="O52" s="22" t="n"/>
      <c r="P52" s="22" t="n"/>
      <c r="Q52" s="22" t="n"/>
      <c r="R52" s="22" t="n"/>
      <c r="S52" s="22" t="n"/>
      <c r="T52" s="22" t="n"/>
      <c r="U52" s="22" t="n"/>
      <c r="V52" s="22" t="n"/>
      <c r="W52" s="22" t="n"/>
      <c r="X52" s="22" t="n"/>
      <c r="Y52" s="22" t="n"/>
      <c r="Z52" s="22" t="n"/>
      <c r="AA52" s="22" t="n"/>
      <c r="AB52" s="22" t="n"/>
      <c r="AC52" s="22" t="n"/>
      <c r="AD52" s="22" t="n"/>
      <c r="AE52" s="22" t="n"/>
      <c r="AF52" s="22" t="n"/>
    </row>
    <row r="53" ht="16.5" customHeight="1" s="283">
      <c r="A53" s="109" t="n">
        <v>18</v>
      </c>
      <c r="B53" s="110" t="inlineStr">
        <is>
          <t>Elex Media Komputindo PT</t>
        </is>
      </c>
      <c r="C53" s="90">
        <f>#REF!</f>
        <v/>
      </c>
      <c r="D53" s="94" t="inlineStr">
        <is>
          <t>Non PPN</t>
        </is>
      </c>
      <c r="E53" s="91">
        <f>#REF!</f>
        <v/>
      </c>
      <c r="F53" s="19" t="n"/>
      <c r="G53" s="92" t="n"/>
      <c r="H53" s="19" t="n"/>
      <c r="I53" s="90">
        <f>#REF!</f>
        <v/>
      </c>
      <c r="J53" s="90">
        <f>#REF!</f>
        <v/>
      </c>
      <c r="K53" s="91">
        <f>#REF!</f>
        <v/>
      </c>
      <c r="L53" s="22" t="n"/>
      <c r="M53" s="22" t="n"/>
      <c r="N53" s="22" t="n"/>
      <c r="O53" s="22" t="n"/>
      <c r="P53" s="22" t="n"/>
      <c r="Q53" s="22" t="n"/>
      <c r="R53" s="22" t="n"/>
      <c r="S53" s="22" t="n"/>
      <c r="T53" s="22" t="n"/>
      <c r="U53" s="22" t="n"/>
      <c r="V53" s="22" t="n"/>
      <c r="W53" s="22" t="n"/>
      <c r="X53" s="22" t="n"/>
      <c r="Y53" s="22" t="n"/>
      <c r="Z53" s="22" t="n"/>
      <c r="AA53" s="22" t="n"/>
      <c r="AB53" s="22" t="n"/>
      <c r="AC53" s="22" t="n"/>
      <c r="AD53" s="22" t="n"/>
      <c r="AE53" s="22" t="n"/>
      <c r="AF53" s="22" t="n"/>
    </row>
    <row r="54" ht="16.5" customHeight="1" s="283">
      <c r="A54" s="109" t="n">
        <v>19</v>
      </c>
      <c r="B54" s="110" t="inlineStr">
        <is>
          <t>Era Adicitra Intermedia PT</t>
        </is>
      </c>
      <c r="C54" s="90">
        <f>#REF!</f>
        <v/>
      </c>
      <c r="D54" s="94" t="inlineStr">
        <is>
          <t>PPN</t>
        </is>
      </c>
      <c r="E54" s="91">
        <f>#REF!</f>
        <v/>
      </c>
      <c r="F54" s="19" t="n"/>
      <c r="G54" s="92" t="n"/>
      <c r="H54" s="19" t="n"/>
      <c r="I54" s="90">
        <f>#REF!</f>
        <v/>
      </c>
      <c r="J54" s="90">
        <f>#REF!</f>
        <v/>
      </c>
      <c r="K54" s="91">
        <f>#REF!</f>
        <v/>
      </c>
      <c r="L54" s="22" t="n"/>
      <c r="M54" s="22" t="n"/>
      <c r="N54" s="22" t="n"/>
      <c r="O54" s="22" t="n"/>
      <c r="P54" s="22" t="n"/>
      <c r="Q54" s="22" t="n"/>
      <c r="R54" s="22" t="n"/>
      <c r="S54" s="22" t="n"/>
      <c r="T54" s="22" t="n"/>
      <c r="U54" s="22" t="n"/>
      <c r="V54" s="22" t="n"/>
      <c r="W54" s="22" t="n"/>
      <c r="X54" s="22" t="n"/>
      <c r="Y54" s="22" t="n"/>
      <c r="Z54" s="22" t="n"/>
      <c r="AA54" s="22" t="n"/>
      <c r="AB54" s="22" t="n"/>
      <c r="AC54" s="22" t="n"/>
      <c r="AD54" s="22" t="n"/>
      <c r="AE54" s="22" t="n"/>
      <c r="AF54" s="22" t="n"/>
    </row>
    <row r="55" ht="16.5" customHeight="1" s="283">
      <c r="A55" s="109" t="n">
        <v>20</v>
      </c>
      <c r="B55" s="110" t="inlineStr">
        <is>
          <t>Garuda Mas Sejahtera CV</t>
        </is>
      </c>
      <c r="C55" s="90">
        <f>#REF!</f>
        <v/>
      </c>
      <c r="D55" s="94" t="inlineStr">
        <is>
          <t>PPN</t>
        </is>
      </c>
      <c r="E55" s="91">
        <f>#REF!</f>
        <v/>
      </c>
      <c r="F55" s="19" t="n"/>
      <c r="G55" s="92" t="n"/>
      <c r="H55" s="19" t="n"/>
      <c r="I55" s="90">
        <f>#REF!</f>
        <v/>
      </c>
      <c r="J55" s="90">
        <f>#REF!</f>
        <v/>
      </c>
      <c r="K55" s="91">
        <f>#REF!</f>
        <v/>
      </c>
      <c r="L55" s="22" t="n"/>
      <c r="M55" s="22" t="n"/>
      <c r="N55" s="22" t="n"/>
      <c r="O55" s="22" t="n"/>
      <c r="P55" s="22" t="n"/>
      <c r="Q55" s="22" t="n"/>
      <c r="R55" s="22" t="n"/>
      <c r="S55" s="22" t="n"/>
      <c r="T55" s="22" t="n"/>
      <c r="U55" s="22" t="n"/>
      <c r="V55" s="22" t="n"/>
      <c r="W55" s="22" t="n"/>
      <c r="X55" s="22" t="n"/>
      <c r="Y55" s="22" t="n"/>
      <c r="Z55" s="22" t="n"/>
      <c r="AA55" s="22" t="n"/>
      <c r="AB55" s="22" t="n"/>
      <c r="AC55" s="22" t="n"/>
      <c r="AD55" s="22" t="n"/>
      <c r="AE55" s="22" t="n"/>
      <c r="AF55" s="22" t="n"/>
    </row>
    <row r="56" ht="16.5" customHeight="1" s="283">
      <c r="A56" s="109" t="n">
        <v>21</v>
      </c>
      <c r="B56" s="110" t="inlineStr">
        <is>
          <t>Gava Media CV</t>
        </is>
      </c>
      <c r="C56" s="90">
        <f>#REF!</f>
        <v/>
      </c>
      <c r="D56" s="94" t="inlineStr">
        <is>
          <t>Non PPN</t>
        </is>
      </c>
      <c r="E56" s="91">
        <f>#REF!</f>
        <v/>
      </c>
      <c r="F56" s="19" t="n"/>
      <c r="G56" s="92" t="n"/>
      <c r="H56" s="19" t="n"/>
      <c r="I56" s="90">
        <f>#REF!</f>
        <v/>
      </c>
      <c r="J56" s="90">
        <f>#REF!</f>
        <v/>
      </c>
      <c r="K56" s="91">
        <f>#REF!</f>
        <v/>
      </c>
      <c r="L56" s="22" t="n"/>
      <c r="M56" s="22" t="n"/>
      <c r="N56" s="22" t="n"/>
      <c r="O56" s="22" t="n"/>
      <c r="P56" s="22" t="n"/>
      <c r="Q56" s="22" t="n"/>
      <c r="R56" s="22" t="n"/>
      <c r="S56" s="22" t="n"/>
      <c r="T56" s="22" t="n"/>
      <c r="U56" s="22" t="n"/>
      <c r="V56" s="22" t="n"/>
      <c r="W56" s="22" t="n"/>
      <c r="X56" s="22" t="n"/>
      <c r="Y56" s="22" t="n"/>
      <c r="Z56" s="22" t="n"/>
      <c r="AA56" s="22" t="n"/>
      <c r="AB56" s="22" t="n"/>
      <c r="AC56" s="22" t="n"/>
      <c r="AD56" s="22" t="n"/>
      <c r="AE56" s="22" t="n"/>
      <c r="AF56" s="22" t="n"/>
    </row>
    <row r="57" ht="16.5" customHeight="1" s="283">
      <c r="A57" s="109" t="n">
        <v>22</v>
      </c>
      <c r="B57" s="110" t="inlineStr">
        <is>
          <t>Gema Insani</t>
        </is>
      </c>
      <c r="C57" s="90">
        <f>#REF!</f>
        <v/>
      </c>
      <c r="D57" s="94" t="inlineStr">
        <is>
          <t>Non PPN</t>
        </is>
      </c>
      <c r="E57" s="91">
        <f>#REF!</f>
        <v/>
      </c>
      <c r="F57" s="19" t="n"/>
      <c r="G57" s="92" t="n"/>
      <c r="H57" s="19" t="n"/>
      <c r="I57" s="90">
        <f>#REF!</f>
        <v/>
      </c>
      <c r="J57" s="90">
        <f>#REF!</f>
        <v/>
      </c>
      <c r="K57" s="91">
        <f>#REF!</f>
        <v/>
      </c>
      <c r="L57" s="22" t="n"/>
      <c r="M57" s="22" t="n"/>
      <c r="N57" s="22" t="n"/>
      <c r="O57" s="22" t="n"/>
      <c r="P57" s="22" t="n"/>
      <c r="Q57" s="22" t="n"/>
      <c r="R57" s="22" t="n"/>
      <c r="S57" s="22" t="n"/>
      <c r="T57" s="22" t="n"/>
      <c r="U57" s="22" t="n"/>
      <c r="V57" s="22" t="n"/>
      <c r="W57" s="22" t="n"/>
      <c r="X57" s="22" t="n"/>
      <c r="Y57" s="22" t="n"/>
      <c r="Z57" s="22" t="n"/>
      <c r="AA57" s="22" t="n"/>
      <c r="AB57" s="22" t="n"/>
      <c r="AC57" s="22" t="n"/>
      <c r="AD57" s="22" t="n"/>
      <c r="AE57" s="22" t="n"/>
      <c r="AF57" s="22" t="n"/>
    </row>
    <row r="58" ht="16.5" customHeight="1" s="283">
      <c r="A58" s="109" t="n">
        <v>23</v>
      </c>
      <c r="B58" s="110" t="inlineStr">
        <is>
          <t>Graha Printama Selaras CV</t>
        </is>
      </c>
      <c r="C58" s="90">
        <f>#REF!</f>
        <v/>
      </c>
      <c r="D58" s="94" t="inlineStr">
        <is>
          <t>Non PPN</t>
        </is>
      </c>
      <c r="E58" s="91">
        <f>#REF!</f>
        <v/>
      </c>
      <c r="F58" s="19" t="n"/>
      <c r="G58" s="92" t="n"/>
      <c r="H58" s="19" t="n"/>
      <c r="I58" s="90">
        <f>#REF!</f>
        <v/>
      </c>
      <c r="J58" s="90">
        <f>#REF!</f>
        <v/>
      </c>
      <c r="K58" s="91">
        <f>#REF!</f>
        <v/>
      </c>
      <c r="L58" s="22" t="n"/>
      <c r="M58" s="22" t="n"/>
      <c r="N58" s="22" t="n"/>
      <c r="O58" s="22" t="n"/>
      <c r="P58" s="22" t="n"/>
      <c r="Q58" s="22" t="n"/>
      <c r="R58" s="22" t="n"/>
      <c r="S58" s="22" t="n"/>
      <c r="T58" s="22" t="n"/>
      <c r="U58" s="22" t="n"/>
      <c r="V58" s="22" t="n"/>
      <c r="W58" s="22" t="n"/>
      <c r="X58" s="22" t="n"/>
      <c r="Y58" s="22" t="n"/>
      <c r="Z58" s="22" t="n"/>
      <c r="AA58" s="22" t="n"/>
      <c r="AB58" s="22" t="n"/>
      <c r="AC58" s="22" t="n"/>
      <c r="AD58" s="22" t="n"/>
      <c r="AE58" s="22" t="n"/>
      <c r="AF58" s="22" t="n"/>
    </row>
    <row r="59" ht="16.5" customHeight="1" s="283">
      <c r="A59" s="109" t="n">
        <v>24</v>
      </c>
      <c r="B59" s="110" t="inlineStr">
        <is>
          <t>Gramedia Pustaka Utama PT</t>
        </is>
      </c>
      <c r="C59" s="90">
        <f>#REF!</f>
        <v/>
      </c>
      <c r="D59" s="94" t="inlineStr">
        <is>
          <t>Non PPN</t>
        </is>
      </c>
      <c r="E59" s="91">
        <f>#REF!</f>
        <v/>
      </c>
      <c r="F59" s="19" t="n"/>
      <c r="G59" s="92" t="n"/>
      <c r="H59" s="19" t="n"/>
      <c r="I59" s="90">
        <f>#REF!</f>
        <v/>
      </c>
      <c r="J59" s="90">
        <f>#REF!</f>
        <v/>
      </c>
      <c r="K59" s="91">
        <f>#REF!</f>
        <v/>
      </c>
      <c r="L59" s="22" t="n"/>
      <c r="M59" s="22" t="n"/>
      <c r="N59" s="22" t="n"/>
      <c r="O59" s="22" t="n"/>
      <c r="P59" s="22" t="n"/>
      <c r="Q59" s="22" t="n"/>
      <c r="R59" s="22" t="n"/>
      <c r="S59" s="22" t="n"/>
      <c r="T59" s="22" t="n"/>
      <c r="U59" s="22" t="n"/>
      <c r="V59" s="22" t="n"/>
      <c r="W59" s="22" t="n"/>
      <c r="X59" s="22" t="n"/>
      <c r="Y59" s="22" t="n"/>
      <c r="Z59" s="22" t="n"/>
      <c r="AA59" s="22" t="n"/>
      <c r="AB59" s="22" t="n"/>
      <c r="AC59" s="22" t="n"/>
      <c r="AD59" s="22" t="n"/>
      <c r="AE59" s="22" t="n"/>
      <c r="AF59" s="22" t="n"/>
    </row>
    <row r="60" ht="16.5" customHeight="1" s="283">
      <c r="A60" s="109" t="n">
        <v>25</v>
      </c>
      <c r="B60" s="110" t="inlineStr">
        <is>
          <t>Grasindo (Gramedia Widia Sarana Indonesia)</t>
        </is>
      </c>
      <c r="C60" s="90">
        <f>#REF!</f>
        <v/>
      </c>
      <c r="D60" s="94" t="inlineStr">
        <is>
          <t>Non PPN</t>
        </is>
      </c>
      <c r="E60" s="91">
        <f>#REF!</f>
        <v/>
      </c>
      <c r="F60" s="19" t="n"/>
      <c r="G60" s="92" t="n"/>
      <c r="H60" s="19" t="n"/>
      <c r="I60" s="90">
        <f>#REF!</f>
        <v/>
      </c>
      <c r="J60" s="90">
        <f>#REF!</f>
        <v/>
      </c>
      <c r="K60" s="91">
        <f>#REF!</f>
        <v/>
      </c>
      <c r="L60" s="22" t="n"/>
      <c r="M60" s="22" t="n"/>
      <c r="N60" s="22" t="n"/>
      <c r="O60" s="22" t="n"/>
      <c r="P60" s="22" t="n"/>
      <c r="Q60" s="22" t="n"/>
      <c r="R60" s="22" t="n"/>
      <c r="S60" s="22" t="n"/>
      <c r="T60" s="22" t="n"/>
      <c r="U60" s="22" t="n"/>
      <c r="V60" s="22" t="n"/>
      <c r="W60" s="22" t="n"/>
      <c r="X60" s="22" t="n"/>
      <c r="Y60" s="22" t="n"/>
      <c r="Z60" s="22" t="n"/>
      <c r="AA60" s="22" t="n"/>
      <c r="AB60" s="22" t="n"/>
      <c r="AC60" s="22" t="n"/>
      <c r="AD60" s="22" t="n"/>
      <c r="AE60" s="22" t="n"/>
      <c r="AF60" s="22" t="n"/>
    </row>
    <row r="61" ht="16.5" customHeight="1" s="283">
      <c r="A61" s="109" t="n">
        <v>26</v>
      </c>
      <c r="B61" s="110" t="inlineStr">
        <is>
          <t>Indiva Media Kreasi PT</t>
        </is>
      </c>
      <c r="C61" s="93">
        <f>#REF!</f>
        <v/>
      </c>
      <c r="D61" s="94" t="inlineStr">
        <is>
          <t>PPN</t>
        </is>
      </c>
      <c r="E61" s="91">
        <f>#REF!</f>
        <v/>
      </c>
      <c r="F61" s="19" t="n"/>
      <c r="G61" s="92" t="n"/>
      <c r="H61" s="19" t="n"/>
      <c r="I61" s="90">
        <f>#REF!</f>
        <v/>
      </c>
      <c r="J61" s="90">
        <f>#REF!</f>
        <v/>
      </c>
      <c r="K61" s="91">
        <f>#REF!</f>
        <v/>
      </c>
      <c r="L61" s="22" t="n"/>
      <c r="M61" s="22" t="n"/>
      <c r="N61" s="22" t="n"/>
      <c r="O61" s="22" t="n"/>
      <c r="P61" s="22" t="n"/>
      <c r="Q61" s="22" t="n"/>
      <c r="R61" s="22" t="n"/>
      <c r="S61" s="22" t="n"/>
      <c r="T61" s="22" t="n"/>
      <c r="U61" s="22" t="n"/>
      <c r="V61" s="22" t="n"/>
      <c r="W61" s="22" t="n"/>
      <c r="X61" s="22" t="n"/>
      <c r="Y61" s="22" t="n"/>
      <c r="Z61" s="22" t="n"/>
      <c r="AA61" s="22" t="n"/>
      <c r="AB61" s="22" t="n"/>
      <c r="AC61" s="22" t="n"/>
      <c r="AD61" s="22" t="n"/>
      <c r="AE61" s="22" t="n"/>
      <c r="AF61" s="22" t="n"/>
    </row>
    <row r="62" ht="16.5" customHeight="1" s="283">
      <c r="A62" s="109" t="n">
        <v>27</v>
      </c>
      <c r="B62" s="110" t="inlineStr">
        <is>
          <t>Indocamp CV</t>
        </is>
      </c>
      <c r="C62" s="93">
        <f>#REF!</f>
        <v/>
      </c>
      <c r="D62" s="94" t="inlineStr">
        <is>
          <t>Non PPN</t>
        </is>
      </c>
      <c r="E62" s="91">
        <f>#REF!</f>
        <v/>
      </c>
      <c r="F62" s="19" t="n"/>
      <c r="G62" s="92" t="n"/>
      <c r="H62" s="19" t="n"/>
      <c r="I62" s="90">
        <f>#REF!</f>
        <v/>
      </c>
      <c r="J62" s="90">
        <f>#REF!</f>
        <v/>
      </c>
      <c r="K62" s="91">
        <f>#REF!</f>
        <v/>
      </c>
      <c r="L62" s="22" t="n"/>
      <c r="M62" s="22" t="n"/>
      <c r="N62" s="22" t="n"/>
      <c r="O62" s="22" t="n"/>
      <c r="P62" s="22" t="n"/>
      <c r="Q62" s="22" t="n"/>
      <c r="R62" s="22" t="n"/>
      <c r="S62" s="22" t="n"/>
      <c r="T62" s="22" t="n"/>
      <c r="U62" s="22" t="n"/>
      <c r="V62" s="22" t="n"/>
      <c r="W62" s="22" t="n"/>
      <c r="X62" s="22" t="n"/>
      <c r="Y62" s="22" t="n"/>
      <c r="Z62" s="22" t="n"/>
      <c r="AA62" s="22" t="n"/>
      <c r="AB62" s="22" t="n"/>
      <c r="AC62" s="22" t="n"/>
      <c r="AD62" s="22" t="n"/>
      <c r="AE62" s="22" t="n"/>
      <c r="AF62" s="22" t="n"/>
    </row>
    <row r="63" ht="16.5" customHeight="1" s="283">
      <c r="A63" s="109" t="n">
        <v>28</v>
      </c>
      <c r="B63" s="110" t="inlineStr">
        <is>
          <t>Indonesia Emas Group</t>
        </is>
      </c>
      <c r="C63" s="93">
        <f>#REF!</f>
        <v/>
      </c>
      <c r="D63" s="94" t="inlineStr">
        <is>
          <t>Non PPN</t>
        </is>
      </c>
      <c r="E63" s="91">
        <f>#REF!</f>
        <v/>
      </c>
      <c r="F63" s="19" t="n"/>
      <c r="G63" s="92" t="n"/>
      <c r="H63" s="19" t="n"/>
      <c r="I63" s="90">
        <f>#REF!</f>
        <v/>
      </c>
      <c r="J63" s="90">
        <f>#REF!</f>
        <v/>
      </c>
      <c r="K63" s="91">
        <f>#REF!</f>
        <v/>
      </c>
      <c r="L63" s="22" t="n"/>
      <c r="M63" s="22" t="n"/>
      <c r="N63" s="22" t="n"/>
      <c r="O63" s="22" t="n"/>
      <c r="P63" s="22" t="n"/>
      <c r="Q63" s="22" t="n"/>
      <c r="R63" s="22" t="n"/>
      <c r="S63" s="22" t="n"/>
      <c r="T63" s="22" t="n"/>
      <c r="U63" s="22" t="n"/>
      <c r="V63" s="22" t="n"/>
      <c r="W63" s="22" t="n"/>
      <c r="X63" s="22" t="n"/>
      <c r="Y63" s="22" t="n"/>
      <c r="Z63" s="22" t="n"/>
      <c r="AA63" s="22" t="n"/>
      <c r="AB63" s="22" t="n"/>
      <c r="AC63" s="22" t="n"/>
      <c r="AD63" s="22" t="n"/>
      <c r="AE63" s="22" t="n"/>
      <c r="AF63" s="22" t="n"/>
    </row>
    <row r="64" ht="16.5" customHeight="1" s="283">
      <c r="A64" s="109" t="n">
        <v>29</v>
      </c>
      <c r="B64" s="110" t="inlineStr">
        <is>
          <t>Intan Pariwara Grup (Cempaka Putih PT)</t>
        </is>
      </c>
      <c r="C64" s="93">
        <f>#REF!</f>
        <v/>
      </c>
      <c r="D64" s="94" t="inlineStr">
        <is>
          <t>Non PPN</t>
        </is>
      </c>
      <c r="E64" s="91">
        <f>#REF!</f>
        <v/>
      </c>
      <c r="F64" s="19" t="n"/>
      <c r="G64" s="92" t="n"/>
      <c r="H64" s="19" t="n"/>
      <c r="I64" s="90">
        <f>#REF!</f>
        <v/>
      </c>
      <c r="J64" s="90">
        <f>#REF!</f>
        <v/>
      </c>
      <c r="K64" s="91">
        <f>#REF!</f>
        <v/>
      </c>
      <c r="L64" s="22" t="n"/>
      <c r="M64" s="22" t="n"/>
      <c r="N64" s="22" t="n"/>
      <c r="O64" s="22" t="n"/>
      <c r="P64" s="22" t="n"/>
      <c r="Q64" s="22" t="n"/>
      <c r="R64" s="22" t="n"/>
      <c r="S64" s="22" t="n"/>
      <c r="T64" s="22" t="n"/>
      <c r="U64" s="22" t="n"/>
      <c r="V64" s="22" t="n"/>
      <c r="W64" s="22" t="n"/>
      <c r="X64" s="22" t="n"/>
      <c r="Y64" s="22" t="n"/>
      <c r="Z64" s="22" t="n"/>
      <c r="AA64" s="22" t="n"/>
      <c r="AB64" s="22" t="n"/>
      <c r="AC64" s="22" t="n"/>
      <c r="AD64" s="22" t="n"/>
      <c r="AE64" s="22" t="n"/>
      <c r="AF64" s="22" t="n"/>
    </row>
    <row r="65" ht="16.5" customHeight="1" s="283">
      <c r="A65" s="109" t="n">
        <v>30</v>
      </c>
      <c r="B65" s="110" t="inlineStr">
        <is>
          <t>Intera CV</t>
        </is>
      </c>
      <c r="C65" s="93">
        <f>#REF!</f>
        <v/>
      </c>
      <c r="D65" s="94" t="inlineStr">
        <is>
          <t>PPN</t>
        </is>
      </c>
      <c r="E65" s="91">
        <f>#REF!</f>
        <v/>
      </c>
      <c r="F65" s="19" t="n"/>
      <c r="G65" s="92" t="n"/>
      <c r="H65" s="19" t="n"/>
      <c r="I65" s="90">
        <f>#REF!</f>
        <v/>
      </c>
      <c r="J65" s="90">
        <f>#REF!</f>
        <v/>
      </c>
      <c r="K65" s="91">
        <f>#REF!</f>
        <v/>
      </c>
      <c r="L65" s="22" t="n"/>
      <c r="M65" s="22" t="n"/>
      <c r="N65" s="22" t="n"/>
      <c r="O65" s="22" t="n"/>
      <c r="P65" s="22" t="n"/>
      <c r="Q65" s="22" t="n"/>
      <c r="R65" s="22" t="n"/>
      <c r="S65" s="22" t="n"/>
      <c r="T65" s="22" t="n"/>
      <c r="U65" s="22" t="n"/>
      <c r="V65" s="22" t="n"/>
      <c r="W65" s="22" t="n"/>
      <c r="X65" s="22" t="n"/>
      <c r="Y65" s="22" t="n"/>
      <c r="Z65" s="22" t="n"/>
      <c r="AA65" s="22" t="n"/>
      <c r="AB65" s="22" t="n"/>
      <c r="AC65" s="22" t="n"/>
      <c r="AD65" s="22" t="n"/>
      <c r="AE65" s="22" t="n"/>
      <c r="AF65" s="22" t="n"/>
    </row>
    <row r="66" ht="16.5" customHeight="1" s="283">
      <c r="A66" s="109" t="n">
        <v>31</v>
      </c>
      <c r="B66" s="110" t="inlineStr">
        <is>
          <t>Jejak Publisher CV</t>
        </is>
      </c>
      <c r="C66" s="93">
        <f>#REF!</f>
        <v/>
      </c>
      <c r="D66" s="94" t="inlineStr">
        <is>
          <t>Non PPN</t>
        </is>
      </c>
      <c r="E66" s="91">
        <f>#REF!</f>
        <v/>
      </c>
      <c r="F66" s="19" t="n"/>
      <c r="G66" s="92" t="n"/>
      <c r="H66" s="19" t="n"/>
      <c r="I66" s="90">
        <f>#REF!</f>
        <v/>
      </c>
      <c r="J66" s="90">
        <f>#REF!</f>
        <v/>
      </c>
      <c r="K66" s="91">
        <f>#REF!</f>
        <v/>
      </c>
      <c r="L66" s="22" t="n"/>
      <c r="M66" s="22" t="n"/>
      <c r="N66" s="22" t="n"/>
      <c r="O66" s="22" t="n"/>
      <c r="P66" s="22" t="n"/>
      <c r="Q66" s="22" t="n"/>
      <c r="R66" s="22" t="n"/>
      <c r="S66" s="22" t="n"/>
      <c r="T66" s="22" t="n"/>
      <c r="U66" s="22" t="n"/>
      <c r="V66" s="22" t="n"/>
      <c r="W66" s="22" t="n"/>
      <c r="X66" s="22" t="n"/>
      <c r="Y66" s="22" t="n"/>
      <c r="Z66" s="22" t="n"/>
      <c r="AA66" s="22" t="n"/>
      <c r="AB66" s="22" t="n"/>
      <c r="AC66" s="22" t="n"/>
      <c r="AD66" s="22" t="n"/>
      <c r="AE66" s="22" t="n"/>
      <c r="AF66" s="22" t="n"/>
    </row>
    <row r="67" ht="16.5" customHeight="1" s="283">
      <c r="A67" s="109" t="n">
        <v>32</v>
      </c>
      <c r="B67" s="110" t="inlineStr">
        <is>
          <t>Jejak Pustaka</t>
        </is>
      </c>
      <c r="C67" s="93">
        <f>#REF!</f>
        <v/>
      </c>
      <c r="D67" s="94" t="inlineStr">
        <is>
          <t>PPN</t>
        </is>
      </c>
      <c r="E67" s="91">
        <f>#REF!</f>
        <v/>
      </c>
      <c r="F67" s="19" t="n"/>
      <c r="G67" s="92" t="n"/>
      <c r="H67" s="19" t="n"/>
      <c r="I67" s="90">
        <f>#REF!</f>
        <v/>
      </c>
      <c r="J67" s="90">
        <f>#REF!</f>
        <v/>
      </c>
      <c r="K67" s="91">
        <f>#REF!</f>
        <v/>
      </c>
      <c r="L67" s="22" t="n"/>
      <c r="M67" s="22" t="n"/>
      <c r="N67" s="22" t="n"/>
      <c r="O67" s="22" t="n"/>
      <c r="P67" s="22" t="n"/>
      <c r="Q67" s="22" t="n"/>
      <c r="R67" s="22" t="n"/>
      <c r="S67" s="22" t="n"/>
      <c r="T67" s="22" t="n"/>
      <c r="U67" s="22" t="n"/>
      <c r="V67" s="22" t="n"/>
      <c r="W67" s="22" t="n"/>
      <c r="X67" s="22" t="n"/>
      <c r="Y67" s="22" t="n"/>
      <c r="Z67" s="22" t="n"/>
      <c r="AA67" s="22" t="n"/>
      <c r="AB67" s="22" t="n"/>
      <c r="AC67" s="22" t="n"/>
      <c r="AD67" s="22" t="n"/>
      <c r="AE67" s="22" t="n"/>
      <c r="AF67" s="22" t="n"/>
    </row>
    <row r="68" ht="16.5" customHeight="1" s="283">
      <c r="A68" s="109" t="n">
        <v>33</v>
      </c>
      <c r="B68" s="110" t="inlineStr">
        <is>
          <t>Jepe Press Media Utama PT</t>
        </is>
      </c>
      <c r="C68" s="93">
        <f>#REF!</f>
        <v/>
      </c>
      <c r="D68" s="94" t="inlineStr">
        <is>
          <t>Non PPN</t>
        </is>
      </c>
      <c r="E68" s="91">
        <f>#REF!</f>
        <v/>
      </c>
      <c r="F68" s="19" t="n"/>
      <c r="G68" s="92" t="n"/>
      <c r="H68" s="19" t="n"/>
      <c r="I68" s="90">
        <f>#REF!</f>
        <v/>
      </c>
      <c r="J68" s="90">
        <f>#REF!</f>
        <v/>
      </c>
      <c r="K68" s="91">
        <f>#REF!</f>
        <v/>
      </c>
      <c r="L68" s="22" t="n"/>
      <c r="M68" s="22" t="n"/>
      <c r="N68" s="22" t="n"/>
      <c r="O68" s="22" t="n"/>
      <c r="P68" s="22" t="n"/>
      <c r="Q68" s="22" t="n"/>
      <c r="R68" s="22" t="n"/>
      <c r="S68" s="22" t="n"/>
      <c r="T68" s="22" t="n"/>
      <c r="U68" s="22" t="n"/>
      <c r="V68" s="22" t="n"/>
      <c r="W68" s="22" t="n"/>
      <c r="X68" s="22" t="n"/>
      <c r="Y68" s="22" t="n"/>
      <c r="Z68" s="22" t="n"/>
      <c r="AA68" s="22" t="n"/>
      <c r="AB68" s="22" t="n"/>
      <c r="AC68" s="22" t="n"/>
      <c r="AD68" s="22" t="n"/>
      <c r="AE68" s="22" t="n"/>
      <c r="AF68" s="22" t="n"/>
    </row>
    <row r="69" ht="16.5" customHeight="1" s="283">
      <c r="A69" s="109" t="n">
        <v>34</v>
      </c>
      <c r="B69" s="110" t="inlineStr">
        <is>
          <t>Kanisius PT</t>
        </is>
      </c>
      <c r="C69" s="93">
        <f>#REF!</f>
        <v/>
      </c>
      <c r="D69" s="94" t="inlineStr">
        <is>
          <t>Non PPN</t>
        </is>
      </c>
      <c r="E69" s="91">
        <f>#REF!</f>
        <v/>
      </c>
      <c r="F69" s="19" t="n"/>
      <c r="G69" s="92" t="n"/>
      <c r="H69" s="19" t="n"/>
      <c r="I69" s="90">
        <f>#REF!</f>
        <v/>
      </c>
      <c r="J69" s="90">
        <f>#REF!</f>
        <v/>
      </c>
      <c r="K69" s="91">
        <f>#REF!</f>
        <v/>
      </c>
      <c r="L69" s="22" t="n"/>
      <c r="M69" s="22" t="n"/>
      <c r="N69" s="22" t="n"/>
      <c r="O69" s="22" t="n"/>
      <c r="P69" s="22" t="n"/>
      <c r="Q69" s="22" t="n"/>
      <c r="R69" s="22" t="n"/>
      <c r="S69" s="22" t="n"/>
      <c r="T69" s="22" t="n"/>
      <c r="U69" s="22" t="n"/>
      <c r="V69" s="22" t="n"/>
      <c r="W69" s="22" t="n"/>
      <c r="X69" s="22" t="n"/>
      <c r="Y69" s="22" t="n"/>
      <c r="Z69" s="22" t="n"/>
      <c r="AA69" s="22" t="n"/>
      <c r="AB69" s="22" t="n"/>
      <c r="AC69" s="22" t="n"/>
      <c r="AD69" s="22" t="n"/>
      <c r="AE69" s="22" t="n"/>
      <c r="AF69" s="22" t="n"/>
    </row>
    <row r="70" ht="16.5" customHeight="1" s="283">
      <c r="A70" s="109" t="n">
        <v>35</v>
      </c>
      <c r="B70" s="110" t="inlineStr">
        <is>
          <t>Kesaint Blanc Indah PT</t>
        </is>
      </c>
      <c r="C70" s="93">
        <f>#REF!</f>
        <v/>
      </c>
      <c r="D70" s="94" t="inlineStr">
        <is>
          <t>PPN</t>
        </is>
      </c>
      <c r="E70" s="91">
        <f>#REF!</f>
        <v/>
      </c>
      <c r="F70" s="19" t="n"/>
      <c r="G70" s="92" t="n"/>
      <c r="H70" s="19" t="n"/>
      <c r="I70" s="90">
        <f>#REF!</f>
        <v/>
      </c>
      <c r="J70" s="90">
        <f>#REF!</f>
        <v/>
      </c>
      <c r="K70" s="91">
        <f>#REF!</f>
        <v/>
      </c>
      <c r="L70" s="22" t="n"/>
      <c r="M70" s="22" t="n"/>
      <c r="N70" s="22" t="n"/>
      <c r="O70" s="22" t="n"/>
      <c r="P70" s="22" t="n"/>
      <c r="Q70" s="22" t="n"/>
      <c r="R70" s="22" t="n"/>
      <c r="S70" s="22" t="n"/>
      <c r="T70" s="22" t="n"/>
      <c r="U70" s="22" t="n"/>
      <c r="V70" s="22" t="n"/>
      <c r="W70" s="22" t="n"/>
      <c r="X70" s="22" t="n"/>
      <c r="Y70" s="22" t="n"/>
      <c r="Z70" s="22" t="n"/>
      <c r="AA70" s="22" t="n"/>
      <c r="AB70" s="22" t="n"/>
      <c r="AC70" s="22" t="n"/>
      <c r="AD70" s="22" t="n"/>
      <c r="AE70" s="22" t="n"/>
      <c r="AF70" s="22" t="n"/>
    </row>
    <row r="71" ht="16.5" customHeight="1" s="283">
      <c r="A71" s="109" t="n">
        <v>36</v>
      </c>
      <c r="B71" s="110" t="inlineStr">
        <is>
          <t>Kompas Media Nusantara (Penerbit Buku Kompas)</t>
        </is>
      </c>
      <c r="C71" s="93">
        <f>#REF!</f>
        <v/>
      </c>
      <c r="D71" s="94" t="inlineStr">
        <is>
          <t>Non PPN</t>
        </is>
      </c>
      <c r="E71" s="91">
        <f>#REF!</f>
        <v/>
      </c>
      <c r="F71" s="19" t="n"/>
      <c r="G71" s="92" t="n"/>
      <c r="H71" s="19" t="n"/>
      <c r="I71" s="90">
        <f>#REF!</f>
        <v/>
      </c>
      <c r="J71" s="93">
        <f>#REF!</f>
        <v/>
      </c>
      <c r="K71" s="120">
        <f>#REF!</f>
        <v/>
      </c>
      <c r="L71" s="22" t="n"/>
      <c r="M71" s="22" t="n"/>
      <c r="N71" s="22" t="n"/>
      <c r="O71" s="22" t="n"/>
      <c r="P71" s="22" t="n"/>
      <c r="Q71" s="22" t="n"/>
      <c r="R71" s="22" t="n"/>
      <c r="S71" s="22" t="n"/>
      <c r="T71" s="22" t="n"/>
      <c r="U71" s="22" t="n"/>
      <c r="V71" s="22" t="n"/>
      <c r="W71" s="22" t="n"/>
      <c r="X71" s="22" t="n"/>
      <c r="Y71" s="22" t="n"/>
      <c r="Z71" s="22" t="n"/>
      <c r="AA71" s="22" t="n"/>
      <c r="AB71" s="22" t="n"/>
      <c r="AC71" s="22" t="n"/>
      <c r="AD71" s="22" t="n"/>
      <c r="AE71" s="22" t="n"/>
      <c r="AF71" s="22" t="n"/>
    </row>
    <row r="72" ht="16.5" customHeight="1" s="283">
      <c r="A72" s="109" t="n">
        <v>37</v>
      </c>
      <c r="B72" s="110" t="inlineStr">
        <is>
          <t>Langgam Pustaka</t>
        </is>
      </c>
      <c r="C72" s="93">
        <f>#REF!</f>
        <v/>
      </c>
      <c r="D72" s="94" t="inlineStr">
        <is>
          <t>Non PPN</t>
        </is>
      </c>
      <c r="E72" s="91">
        <f>#REF!</f>
        <v/>
      </c>
      <c r="F72" s="19" t="n"/>
      <c r="G72" s="92" t="n"/>
      <c r="H72" s="19" t="n"/>
      <c r="I72" s="90">
        <f>#REF!</f>
        <v/>
      </c>
      <c r="J72" s="93">
        <f>#REF!</f>
        <v/>
      </c>
      <c r="K72" s="120">
        <f>#REF!</f>
        <v/>
      </c>
      <c r="L72" s="22" t="n"/>
      <c r="M72" s="22" t="n"/>
      <c r="N72" s="22" t="n"/>
      <c r="O72" s="22" t="n"/>
      <c r="P72" s="22" t="n"/>
      <c r="Q72" s="22" t="n"/>
      <c r="R72" s="22" t="n"/>
      <c r="S72" s="22" t="n"/>
      <c r="T72" s="22" t="n"/>
      <c r="U72" s="22" t="n"/>
      <c r="V72" s="22" t="n"/>
      <c r="W72" s="22" t="n"/>
      <c r="X72" s="22" t="n"/>
      <c r="Y72" s="22" t="n"/>
      <c r="Z72" s="22" t="n"/>
      <c r="AA72" s="22" t="n"/>
      <c r="AB72" s="22" t="n"/>
      <c r="AC72" s="22" t="n"/>
      <c r="AD72" s="22" t="n"/>
      <c r="AE72" s="22" t="n"/>
      <c r="AF72" s="22" t="n"/>
    </row>
    <row r="73" ht="16.5" customHeight="1" s="283">
      <c r="A73" s="109" t="n">
        <v>38</v>
      </c>
      <c r="B73" s="110" t="inlineStr">
        <is>
          <t>Latif Kitto Mahesa PT</t>
        </is>
      </c>
      <c r="C73" s="93">
        <f>#REF!</f>
        <v/>
      </c>
      <c r="D73" s="94" t="inlineStr">
        <is>
          <t>PPN</t>
        </is>
      </c>
      <c r="E73" s="91">
        <f>#REF!</f>
        <v/>
      </c>
      <c r="F73" s="19" t="n"/>
      <c r="G73" s="92" t="n"/>
      <c r="H73" s="19" t="n"/>
      <c r="I73" s="90">
        <f>#REF!</f>
        <v/>
      </c>
      <c r="J73" s="90">
        <f>#REF!</f>
        <v/>
      </c>
      <c r="K73" s="120">
        <f>#REF!</f>
        <v/>
      </c>
      <c r="L73" s="22" t="n"/>
      <c r="M73" s="22" t="n"/>
      <c r="N73" s="22" t="n"/>
      <c r="O73" s="22" t="n"/>
      <c r="P73" s="22" t="n"/>
      <c r="Q73" s="22" t="n"/>
      <c r="R73" s="22" t="n"/>
      <c r="S73" s="22" t="n"/>
      <c r="T73" s="22" t="n"/>
      <c r="U73" s="22" t="n"/>
      <c r="V73" s="22" t="n"/>
      <c r="W73" s="22" t="n"/>
      <c r="X73" s="22" t="n"/>
      <c r="Y73" s="22" t="n"/>
      <c r="Z73" s="22" t="n"/>
      <c r="AA73" s="22" t="n"/>
      <c r="AB73" s="22" t="n"/>
      <c r="AC73" s="22" t="n"/>
      <c r="AD73" s="22" t="n"/>
      <c r="AE73" s="22" t="n"/>
      <c r="AF73" s="22" t="n"/>
    </row>
    <row r="74" ht="16.5" customHeight="1" s="283">
      <c r="A74" s="109" t="n">
        <v>39</v>
      </c>
      <c r="B74" s="110" t="inlineStr">
        <is>
          <t>LENTERA HATI PT</t>
        </is>
      </c>
      <c r="C74" s="93">
        <f>#REF!</f>
        <v/>
      </c>
      <c r="D74" s="94" t="inlineStr">
        <is>
          <t>Non PPN</t>
        </is>
      </c>
      <c r="E74" s="91">
        <f>#REF!</f>
        <v/>
      </c>
      <c r="F74" s="19" t="n"/>
      <c r="G74" s="92" t="n"/>
      <c r="H74" s="19" t="n"/>
      <c r="I74" s="90">
        <f>#REF!</f>
        <v/>
      </c>
      <c r="J74" s="90">
        <f>#REF!</f>
        <v/>
      </c>
      <c r="K74" s="91">
        <f>#REF!</f>
        <v/>
      </c>
      <c r="L74" s="22" t="n"/>
      <c r="M74" s="22" t="n"/>
      <c r="N74" s="22" t="n"/>
      <c r="O74" s="22" t="n"/>
      <c r="P74" s="22" t="n"/>
      <c r="Q74" s="22" t="n"/>
      <c r="R74" s="22" t="n"/>
      <c r="S74" s="22" t="n"/>
      <c r="T74" s="22" t="n"/>
      <c r="U74" s="22" t="n"/>
      <c r="V74" s="22" t="n"/>
      <c r="W74" s="22" t="n"/>
      <c r="X74" s="22" t="n"/>
      <c r="Y74" s="22" t="n"/>
      <c r="Z74" s="22" t="n"/>
      <c r="AA74" s="22" t="n"/>
      <c r="AB74" s="22" t="n"/>
      <c r="AC74" s="22" t="n"/>
      <c r="AD74" s="22" t="n"/>
      <c r="AE74" s="22" t="n"/>
      <c r="AF74" s="22" t="n"/>
    </row>
    <row r="75" ht="16.5" customHeight="1" s="283">
      <c r="A75" s="109" t="n">
        <v>40</v>
      </c>
      <c r="B75" s="119" t="inlineStr">
        <is>
          <t>Lentera Pustaka Indonesia</t>
        </is>
      </c>
      <c r="C75" s="93">
        <f>#REF!</f>
        <v/>
      </c>
      <c r="D75" s="94" t="inlineStr">
        <is>
          <t>Non PPN</t>
        </is>
      </c>
      <c r="E75" s="91">
        <f>#REF!</f>
        <v/>
      </c>
      <c r="F75" s="19" t="n"/>
      <c r="G75" s="92" t="n"/>
      <c r="H75" s="19" t="n"/>
      <c r="I75" s="90">
        <f>#REF!</f>
        <v/>
      </c>
      <c r="J75" s="90">
        <f>#REF!</f>
        <v/>
      </c>
      <c r="K75" s="91">
        <f>#REF!</f>
        <v/>
      </c>
      <c r="L75" s="22" t="n"/>
      <c r="M75" s="22" t="n"/>
      <c r="N75" s="22" t="n"/>
      <c r="O75" s="22" t="n"/>
      <c r="P75" s="22" t="n"/>
      <c r="Q75" s="22" t="n"/>
      <c r="R75" s="22" t="n"/>
      <c r="S75" s="22" t="n"/>
      <c r="T75" s="22" t="n"/>
      <c r="U75" s="22" t="n"/>
      <c r="V75" s="22" t="n"/>
      <c r="W75" s="22" t="n"/>
      <c r="X75" s="22" t="n"/>
      <c r="Y75" s="22" t="n"/>
      <c r="Z75" s="22" t="n"/>
      <c r="AA75" s="22" t="n"/>
      <c r="AB75" s="22" t="n"/>
      <c r="AC75" s="22" t="n"/>
      <c r="AD75" s="22" t="n"/>
      <c r="AE75" s="22" t="n"/>
      <c r="AF75" s="22" t="n"/>
    </row>
    <row r="76" ht="16.5" customHeight="1" s="283">
      <c r="A76" s="109" t="n">
        <v>41</v>
      </c>
      <c r="B76" s="119" t="inlineStr">
        <is>
          <t>Literasi Nusantara Abadi Group PT</t>
        </is>
      </c>
      <c r="C76" s="90">
        <f>#REF!</f>
        <v/>
      </c>
      <c r="D76" s="94" t="inlineStr">
        <is>
          <t>Non PPN</t>
        </is>
      </c>
      <c r="E76" s="91">
        <f>#REF!</f>
        <v/>
      </c>
      <c r="F76" s="19" t="n"/>
      <c r="G76" s="92" t="n"/>
      <c r="H76" s="19" t="n"/>
      <c r="I76" s="90">
        <f>#REF!</f>
        <v/>
      </c>
      <c r="J76" s="90">
        <f>#REF!</f>
        <v/>
      </c>
      <c r="K76" s="91">
        <f>#REF!</f>
        <v/>
      </c>
      <c r="L76" s="22" t="n"/>
      <c r="M76" s="22" t="n"/>
      <c r="N76" s="22" t="n"/>
      <c r="O76" s="22" t="n"/>
      <c r="P76" s="22" t="n"/>
      <c r="Q76" s="22" t="n"/>
      <c r="R76" s="22" t="n"/>
      <c r="S76" s="22" t="n"/>
      <c r="T76" s="22" t="n"/>
      <c r="U76" s="22" t="n"/>
      <c r="V76" s="22" t="n"/>
      <c r="W76" s="22" t="n"/>
      <c r="X76" s="22" t="n"/>
      <c r="Y76" s="22" t="n"/>
      <c r="Z76" s="22" t="n"/>
      <c r="AA76" s="22" t="n"/>
      <c r="AB76" s="22" t="n"/>
      <c r="AC76" s="22" t="n"/>
      <c r="AD76" s="22" t="n"/>
      <c r="AE76" s="22" t="n"/>
      <c r="AF76" s="22" t="n"/>
    </row>
    <row r="77" ht="16.5" customHeight="1" s="283">
      <c r="A77" s="109" t="n">
        <v>42</v>
      </c>
      <c r="B77" s="110" t="inlineStr">
        <is>
          <t>Literindo Berkah Karya PT</t>
        </is>
      </c>
      <c r="C77" s="90">
        <f>#REF!</f>
        <v/>
      </c>
      <c r="D77" s="94" t="inlineStr">
        <is>
          <t>Non PPN</t>
        </is>
      </c>
      <c r="E77" s="91">
        <f>#REF!</f>
        <v/>
      </c>
      <c r="F77" s="19" t="n"/>
      <c r="G77" s="92" t="n"/>
      <c r="H77" s="19" t="n"/>
      <c r="I77" s="90">
        <f>#REF!</f>
        <v/>
      </c>
      <c r="J77" s="90">
        <f>#REF!</f>
        <v/>
      </c>
      <c r="K77" s="91">
        <f>#REF!</f>
        <v/>
      </c>
      <c r="L77" s="22" t="n"/>
      <c r="M77" s="22" t="n"/>
      <c r="N77" s="22" t="n"/>
      <c r="O77" s="22" t="n"/>
      <c r="P77" s="22" t="n"/>
      <c r="Q77" s="22" t="n"/>
      <c r="R77" s="22" t="n"/>
      <c r="S77" s="22" t="n"/>
      <c r="T77" s="22" t="n"/>
      <c r="U77" s="22" t="n"/>
      <c r="V77" s="22" t="n"/>
      <c r="W77" s="22" t="n"/>
      <c r="X77" s="22" t="n"/>
      <c r="Y77" s="22" t="n"/>
      <c r="Z77" s="22" t="n"/>
      <c r="AA77" s="22" t="n"/>
      <c r="AB77" s="22" t="n"/>
      <c r="AC77" s="22" t="n"/>
      <c r="AD77" s="22" t="n"/>
      <c r="AE77" s="22" t="n"/>
      <c r="AF77" s="22" t="n"/>
    </row>
    <row r="78" ht="16.5" customHeight="1" s="283">
      <c r="A78" s="109" t="n">
        <v>43</v>
      </c>
      <c r="B78" s="110" t="inlineStr">
        <is>
          <t>LOKA AKSARA CV</t>
        </is>
      </c>
      <c r="C78" s="93">
        <f>#REF!</f>
        <v/>
      </c>
      <c r="D78" s="94" t="inlineStr">
        <is>
          <t>PPN</t>
        </is>
      </c>
      <c r="E78" s="91">
        <f>#REF!</f>
        <v/>
      </c>
      <c r="F78" s="19" t="n"/>
      <c r="G78" s="92" t="n"/>
      <c r="H78" s="19" t="n"/>
      <c r="I78" s="90">
        <f>#REF!</f>
        <v/>
      </c>
      <c r="J78" s="90">
        <f>#REF!</f>
        <v/>
      </c>
      <c r="K78" s="91">
        <f>#REF!</f>
        <v/>
      </c>
      <c r="L78" s="22" t="n"/>
      <c r="M78" s="22" t="n"/>
      <c r="N78" s="22" t="n"/>
      <c r="O78" s="22" t="n"/>
      <c r="P78" s="22" t="n"/>
      <c r="Q78" s="22" t="n"/>
      <c r="R78" s="22" t="n"/>
      <c r="S78" s="22" t="n"/>
      <c r="T78" s="22" t="n"/>
      <c r="U78" s="22" t="n"/>
      <c r="V78" s="22" t="n"/>
      <c r="W78" s="22" t="n"/>
      <c r="X78" s="22" t="n"/>
      <c r="Y78" s="22" t="n"/>
      <c r="Z78" s="22" t="n"/>
      <c r="AA78" s="22" t="n"/>
      <c r="AB78" s="22" t="n"/>
      <c r="AC78" s="22" t="n"/>
      <c r="AD78" s="22" t="n"/>
      <c r="AE78" s="22" t="n"/>
      <c r="AF78" s="22" t="n"/>
    </row>
    <row r="79" ht="16.5" customHeight="1" s="283">
      <c r="A79" s="109" t="n">
        <v>44</v>
      </c>
      <c r="B79" s="110" t="inlineStr">
        <is>
          <t>Luxima Metro Media PT</t>
        </is>
      </c>
      <c r="C79" s="93">
        <f>#REF!</f>
        <v/>
      </c>
      <c r="D79" s="94" t="inlineStr">
        <is>
          <t>PPN</t>
        </is>
      </c>
      <c r="E79" s="91">
        <f>#REF!</f>
        <v/>
      </c>
      <c r="F79" s="19" t="n"/>
      <c r="G79" s="92" t="n"/>
      <c r="H79" s="19" t="n"/>
      <c r="I79" s="90">
        <f>#REF!</f>
        <v/>
      </c>
      <c r="J79" s="90">
        <f>#REF!</f>
        <v/>
      </c>
      <c r="K79" s="91">
        <f>#REF!</f>
        <v/>
      </c>
      <c r="L79" s="22" t="n"/>
      <c r="M79" s="22" t="n"/>
      <c r="N79" s="22" t="n"/>
      <c r="O79" s="22" t="n"/>
      <c r="P79" s="22" t="n"/>
      <c r="Q79" s="22" t="n"/>
      <c r="R79" s="22" t="n"/>
      <c r="S79" s="22" t="n"/>
      <c r="T79" s="22" t="n"/>
      <c r="U79" s="22" t="n"/>
      <c r="V79" s="22" t="n"/>
      <c r="W79" s="22" t="n"/>
      <c r="X79" s="22" t="n"/>
      <c r="Y79" s="22" t="n"/>
      <c r="Z79" s="22" t="n"/>
      <c r="AA79" s="22" t="n"/>
      <c r="AB79" s="22" t="n"/>
      <c r="AC79" s="22" t="n"/>
      <c r="AD79" s="22" t="n"/>
      <c r="AE79" s="22" t="n"/>
      <c r="AF79" s="22" t="n"/>
    </row>
    <row r="80" ht="16.5" customHeight="1" s="283">
      <c r="A80" s="109" t="n">
        <v>45</v>
      </c>
      <c r="B80" s="110" t="inlineStr">
        <is>
          <t>Mandar Maju CV</t>
        </is>
      </c>
      <c r="C80" s="93">
        <f>#REF!</f>
        <v/>
      </c>
      <c r="D80" s="94" t="inlineStr">
        <is>
          <t>Non PPN</t>
        </is>
      </c>
      <c r="E80" s="91">
        <f>#REF!</f>
        <v/>
      </c>
      <c r="F80" s="19" t="n"/>
      <c r="G80" s="92" t="n"/>
      <c r="H80" s="19" t="n"/>
      <c r="I80" s="90">
        <f>#REF!</f>
        <v/>
      </c>
      <c r="J80" s="90">
        <f>#REF!</f>
        <v/>
      </c>
      <c r="K80" s="91">
        <f>#REF!</f>
        <v/>
      </c>
      <c r="L80" s="22" t="n"/>
      <c r="M80" s="22" t="n"/>
      <c r="N80" s="22" t="n"/>
      <c r="O80" s="22" t="n"/>
      <c r="P80" s="22" t="n"/>
      <c r="Q80" s="22" t="n"/>
      <c r="R80" s="22" t="n"/>
      <c r="S80" s="22" t="n"/>
      <c r="T80" s="22" t="n"/>
      <c r="U80" s="22" t="n"/>
      <c r="V80" s="22" t="n"/>
      <c r="W80" s="22" t="n"/>
      <c r="X80" s="22" t="n"/>
      <c r="Y80" s="22" t="n"/>
      <c r="Z80" s="22" t="n"/>
      <c r="AA80" s="22" t="n"/>
      <c r="AB80" s="22" t="n"/>
      <c r="AC80" s="22" t="n"/>
      <c r="AD80" s="22" t="n"/>
      <c r="AE80" s="22" t="n"/>
      <c r="AF80" s="22" t="n"/>
    </row>
    <row r="81" ht="16.5" customHeight="1" s="283">
      <c r="A81" s="109" t="n">
        <v>46</v>
      </c>
      <c r="B81" s="110" t="inlineStr">
        <is>
          <t>Media Akselerasi</t>
        </is>
      </c>
      <c r="C81" s="90">
        <f>#REF!</f>
        <v/>
      </c>
      <c r="D81" s="94" t="inlineStr">
        <is>
          <t>PPN</t>
        </is>
      </c>
      <c r="E81" s="91">
        <f>#REF!</f>
        <v/>
      </c>
      <c r="F81" s="19" t="n"/>
      <c r="G81" s="92" t="n"/>
      <c r="H81" s="19" t="n"/>
      <c r="I81" s="90">
        <f>#REF!</f>
        <v/>
      </c>
      <c r="J81" s="90">
        <f>#REF!</f>
        <v/>
      </c>
      <c r="K81" s="91">
        <f>#REF!</f>
        <v/>
      </c>
      <c r="L81" s="22" t="n"/>
      <c r="M81" s="22" t="n"/>
      <c r="N81" s="22" t="n"/>
      <c r="O81" s="22" t="n"/>
      <c r="P81" s="22" t="n"/>
      <c r="Q81" s="22" t="n"/>
      <c r="R81" s="22" t="n"/>
      <c r="S81" s="22" t="n"/>
      <c r="T81" s="22" t="n"/>
      <c r="U81" s="22" t="n"/>
      <c r="V81" s="22" t="n"/>
      <c r="W81" s="22" t="n"/>
      <c r="X81" s="22" t="n"/>
      <c r="Y81" s="22" t="n"/>
      <c r="Z81" s="22" t="n"/>
      <c r="AA81" s="22" t="n"/>
      <c r="AB81" s="22" t="n"/>
      <c r="AC81" s="22" t="n"/>
      <c r="AD81" s="22" t="n"/>
      <c r="AE81" s="22" t="n"/>
      <c r="AF81" s="22" t="n"/>
    </row>
    <row r="82" ht="16.5" customHeight="1" s="283">
      <c r="A82" s="109" t="n">
        <v>47</v>
      </c>
      <c r="B82" s="110" t="inlineStr">
        <is>
          <t>Media Cendekia Muslim CV</t>
        </is>
      </c>
      <c r="C82" s="90">
        <f>#REF!</f>
        <v/>
      </c>
      <c r="D82" s="94" t="inlineStr">
        <is>
          <t>Non PPN</t>
        </is>
      </c>
      <c r="E82" s="91">
        <f>#REF!</f>
        <v/>
      </c>
      <c r="F82" s="19" t="n"/>
      <c r="G82" s="92" t="n"/>
      <c r="H82" s="19" t="n"/>
      <c r="I82" s="90">
        <f>#REF!</f>
        <v/>
      </c>
      <c r="J82" s="90">
        <f>#REF!</f>
        <v/>
      </c>
      <c r="K82" s="91">
        <f>#REF!</f>
        <v/>
      </c>
      <c r="L82" s="22" t="n"/>
      <c r="M82" s="22" t="n"/>
      <c r="N82" s="22" t="n"/>
      <c r="O82" s="22" t="n"/>
      <c r="P82" s="22" t="n"/>
      <c r="Q82" s="22" t="n"/>
      <c r="R82" s="22" t="n"/>
      <c r="S82" s="22" t="n"/>
      <c r="T82" s="22" t="n"/>
      <c r="U82" s="22" t="n"/>
      <c r="V82" s="22" t="n"/>
      <c r="W82" s="22" t="n"/>
      <c r="X82" s="22" t="n"/>
      <c r="Y82" s="22" t="n"/>
      <c r="Z82" s="22" t="n"/>
      <c r="AA82" s="22" t="n"/>
      <c r="AB82" s="22" t="n"/>
      <c r="AC82" s="22" t="n"/>
      <c r="AD82" s="22" t="n"/>
      <c r="AE82" s="22" t="n"/>
      <c r="AF82" s="22" t="n"/>
    </row>
    <row r="83" ht="16.5" customHeight="1" s="283">
      <c r="A83" s="109" t="n">
        <v>48</v>
      </c>
      <c r="B83" s="110" t="inlineStr">
        <is>
          <t>Media Dinamika Selaras PT</t>
        </is>
      </c>
      <c r="C83" s="93">
        <f>#REF!</f>
        <v/>
      </c>
      <c r="D83" s="94" t="inlineStr">
        <is>
          <t>PPN</t>
        </is>
      </c>
      <c r="E83" s="91">
        <f>#REF!</f>
        <v/>
      </c>
      <c r="F83" s="19" t="n"/>
      <c r="G83" s="92" t="n"/>
      <c r="H83" s="19" t="n"/>
      <c r="I83" s="90">
        <f>#REF!</f>
        <v/>
      </c>
      <c r="J83" s="90">
        <f>#REF!</f>
        <v/>
      </c>
      <c r="K83" s="91">
        <f>#REF!</f>
        <v/>
      </c>
      <c r="L83" s="22" t="n"/>
      <c r="M83" s="22" t="n"/>
      <c r="N83" s="22" t="n"/>
      <c r="O83" s="22" t="n"/>
      <c r="P83" s="22" t="n"/>
      <c r="Q83" s="22" t="n"/>
      <c r="R83" s="22" t="n"/>
      <c r="S83" s="22" t="n"/>
      <c r="T83" s="22" t="n"/>
      <c r="U83" s="22" t="n"/>
      <c r="V83" s="22" t="n"/>
      <c r="W83" s="22" t="n"/>
      <c r="X83" s="22" t="n"/>
      <c r="Y83" s="22" t="n"/>
      <c r="Z83" s="22" t="n"/>
      <c r="AA83" s="22" t="n"/>
      <c r="AB83" s="22" t="n"/>
      <c r="AC83" s="22" t="n"/>
      <c r="AD83" s="22" t="n"/>
      <c r="AE83" s="22" t="n"/>
      <c r="AF83" s="22" t="n"/>
    </row>
    <row r="84" ht="16.5" customHeight="1" s="283">
      <c r="A84" s="109" t="n">
        <v>49</v>
      </c>
      <c r="B84" s="110" t="inlineStr">
        <is>
          <t>Media Karya Putra CV</t>
        </is>
      </c>
      <c r="C84" s="93">
        <f>#REF!</f>
        <v/>
      </c>
      <c r="D84" s="94" t="inlineStr">
        <is>
          <t>PPN</t>
        </is>
      </c>
      <c r="E84" s="91">
        <f>#REF!</f>
        <v/>
      </c>
      <c r="F84" s="19" t="n"/>
      <c r="G84" s="92" t="n"/>
      <c r="H84" s="19" t="n"/>
      <c r="I84" s="90">
        <f>#REF!</f>
        <v/>
      </c>
      <c r="J84" s="90">
        <f>#REF!</f>
        <v/>
      </c>
      <c r="K84" s="91">
        <f>#REF!</f>
        <v/>
      </c>
      <c r="L84" s="22" t="n"/>
      <c r="M84" s="22" t="n"/>
      <c r="N84" s="22" t="n"/>
      <c r="O84" s="22" t="n"/>
      <c r="P84" s="22" t="n"/>
      <c r="Q84" s="22" t="n"/>
      <c r="R84" s="22" t="n"/>
      <c r="S84" s="22" t="n"/>
      <c r="T84" s="22" t="n"/>
      <c r="U84" s="22" t="n"/>
      <c r="V84" s="22" t="n"/>
      <c r="W84" s="22" t="n"/>
      <c r="X84" s="22" t="n"/>
      <c r="Y84" s="22" t="n"/>
      <c r="Z84" s="22" t="n"/>
      <c r="AA84" s="22" t="n"/>
      <c r="AB84" s="22" t="n"/>
      <c r="AC84" s="22" t="n"/>
      <c r="AD84" s="22" t="n"/>
      <c r="AE84" s="22" t="n"/>
      <c r="AF84" s="22" t="n"/>
    </row>
    <row r="85" ht="16.5" customHeight="1" s="283">
      <c r="A85" s="109" t="n">
        <v>50</v>
      </c>
      <c r="B85" s="110" t="inlineStr">
        <is>
          <t>Media Pressindo PT</t>
        </is>
      </c>
      <c r="C85" s="93">
        <f>#REF!</f>
        <v/>
      </c>
      <c r="D85" s="94" t="inlineStr">
        <is>
          <t>PPN</t>
        </is>
      </c>
      <c r="E85" s="91">
        <f>#REF!</f>
        <v/>
      </c>
      <c r="F85" s="19" t="n"/>
      <c r="G85" s="92" t="n"/>
      <c r="H85" s="19" t="n"/>
      <c r="I85" s="90">
        <f>#REF!</f>
        <v/>
      </c>
      <c r="J85" s="90">
        <f>#REF!</f>
        <v/>
      </c>
      <c r="K85" s="91">
        <f>#REF!</f>
        <v/>
      </c>
      <c r="L85" s="22" t="n"/>
      <c r="M85" s="22" t="n"/>
      <c r="N85" s="22" t="n"/>
      <c r="O85" s="22" t="n"/>
      <c r="P85" s="22" t="n"/>
      <c r="Q85" s="22" t="n"/>
      <c r="R85" s="22" t="n"/>
      <c r="S85" s="22" t="n"/>
      <c r="T85" s="22" t="n"/>
      <c r="U85" s="22" t="n"/>
      <c r="V85" s="22" t="n"/>
      <c r="W85" s="22" t="n"/>
      <c r="X85" s="22" t="n"/>
      <c r="Y85" s="22" t="n"/>
      <c r="Z85" s="22" t="n"/>
      <c r="AA85" s="22" t="n"/>
      <c r="AB85" s="22" t="n"/>
      <c r="AC85" s="22" t="n"/>
      <c r="AD85" s="22" t="n"/>
      <c r="AE85" s="22" t="n"/>
      <c r="AF85" s="22" t="n"/>
    </row>
    <row r="86" ht="16.5" customHeight="1" s="283">
      <c r="A86" s="109" t="n">
        <v>51</v>
      </c>
      <c r="B86" s="110" t="inlineStr">
        <is>
          <t>Mediantara Semesta PT</t>
        </is>
      </c>
      <c r="C86" s="93">
        <f>#REF!</f>
        <v/>
      </c>
      <c r="D86" s="94" t="inlineStr">
        <is>
          <t>PPN</t>
        </is>
      </c>
      <c r="E86" s="91">
        <f>#REF!</f>
        <v/>
      </c>
      <c r="F86" s="19" t="n"/>
      <c r="G86" s="92" t="n"/>
      <c r="H86" s="19" t="n"/>
      <c r="I86" s="90">
        <f>#REF!</f>
        <v/>
      </c>
      <c r="J86" s="90">
        <f>#REF!</f>
        <v/>
      </c>
      <c r="K86" s="91">
        <f>#REF!</f>
        <v/>
      </c>
      <c r="L86" s="22" t="n"/>
      <c r="M86" s="22" t="n"/>
      <c r="N86" s="22" t="n"/>
      <c r="O86" s="22" t="n"/>
      <c r="P86" s="22" t="n"/>
      <c r="Q86" s="22" t="n"/>
      <c r="R86" s="22" t="n"/>
      <c r="S86" s="22" t="n"/>
      <c r="T86" s="22" t="n"/>
      <c r="U86" s="22" t="n"/>
      <c r="V86" s="22" t="n"/>
      <c r="W86" s="22" t="n"/>
      <c r="X86" s="22" t="n"/>
      <c r="Y86" s="22" t="n"/>
      <c r="Z86" s="22" t="n"/>
      <c r="AA86" s="22" t="n"/>
      <c r="AB86" s="22" t="n"/>
      <c r="AC86" s="22" t="n"/>
      <c r="AD86" s="22" t="n"/>
      <c r="AE86" s="22" t="n"/>
      <c r="AF86" s="22" t="n"/>
    </row>
    <row r="87" ht="16.5" customHeight="1" s="283">
      <c r="A87" s="109" t="n">
        <v>52</v>
      </c>
      <c r="B87" s="110" t="inlineStr">
        <is>
          <t>Melania Publishing CV</t>
        </is>
      </c>
      <c r="C87" s="93">
        <f>#REF!</f>
        <v/>
      </c>
      <c r="D87" s="94" t="inlineStr">
        <is>
          <t>Non PPN</t>
        </is>
      </c>
      <c r="E87" s="91">
        <f>#REF!</f>
        <v/>
      </c>
      <c r="F87" s="19" t="n"/>
      <c r="G87" s="92" t="n"/>
      <c r="H87" s="19" t="n"/>
      <c r="I87" s="90">
        <f>#REF!</f>
        <v/>
      </c>
      <c r="J87" s="90">
        <f>#REF!</f>
        <v/>
      </c>
      <c r="K87" s="91">
        <f>#REF!</f>
        <v/>
      </c>
      <c r="L87" s="22" t="n"/>
      <c r="M87" s="22" t="n"/>
      <c r="N87" s="22" t="n"/>
      <c r="O87" s="22" t="n"/>
      <c r="P87" s="22" t="n"/>
      <c r="Q87" s="22" t="n"/>
      <c r="R87" s="22" t="n"/>
      <c r="S87" s="22" t="n"/>
      <c r="T87" s="22" t="n"/>
      <c r="U87" s="22" t="n"/>
      <c r="V87" s="22" t="n"/>
      <c r="W87" s="22" t="n"/>
      <c r="X87" s="22" t="n"/>
      <c r="Y87" s="22" t="n"/>
      <c r="Z87" s="22" t="n"/>
      <c r="AA87" s="22" t="n"/>
      <c r="AB87" s="22" t="n"/>
      <c r="AC87" s="22" t="n"/>
      <c r="AD87" s="22" t="n"/>
      <c r="AE87" s="22" t="n"/>
      <c r="AF87" s="22" t="n"/>
    </row>
    <row r="88" ht="16.5" customHeight="1" s="283">
      <c r="A88" s="109" t="n">
        <v>53</v>
      </c>
      <c r="B88" s="110" t="inlineStr">
        <is>
          <t>Mutiara Aksara CV</t>
        </is>
      </c>
      <c r="C88" s="93">
        <f>#REF!</f>
        <v/>
      </c>
      <c r="D88" s="94" t="inlineStr">
        <is>
          <t>PPN</t>
        </is>
      </c>
      <c r="E88" s="91">
        <f>#REF!</f>
        <v/>
      </c>
      <c r="F88" s="19" t="n"/>
      <c r="G88" s="92" t="n"/>
      <c r="H88" s="19" t="n"/>
      <c r="I88" s="90">
        <f>#REF!</f>
        <v/>
      </c>
      <c r="J88" s="90">
        <f>#REF!</f>
        <v/>
      </c>
      <c r="K88" s="91">
        <f>#REF!</f>
        <v/>
      </c>
      <c r="L88" s="22" t="n"/>
      <c r="M88" s="22" t="n"/>
      <c r="N88" s="22" t="n"/>
      <c r="O88" s="22" t="n"/>
      <c r="P88" s="22" t="n"/>
      <c r="Q88" s="22" t="n"/>
      <c r="R88" s="22" t="n"/>
      <c r="S88" s="22" t="n"/>
      <c r="T88" s="22" t="n"/>
      <c r="U88" s="22" t="n"/>
      <c r="V88" s="22" t="n"/>
      <c r="W88" s="22" t="n"/>
      <c r="X88" s="22" t="n"/>
      <c r="Y88" s="22" t="n"/>
      <c r="Z88" s="22" t="n"/>
      <c r="AA88" s="22" t="n"/>
      <c r="AB88" s="22" t="n"/>
      <c r="AC88" s="22" t="n"/>
      <c r="AD88" s="22" t="n"/>
      <c r="AE88" s="22" t="n"/>
      <c r="AF88" s="22" t="n"/>
    </row>
    <row r="89" ht="16.5" customHeight="1" s="283">
      <c r="A89" s="109" t="n">
        <v>54</v>
      </c>
      <c r="B89" s="119" t="inlineStr">
        <is>
          <t>Nafal Global Nusantara PT</t>
        </is>
      </c>
      <c r="C89" s="90">
        <f>#REF!</f>
        <v/>
      </c>
      <c r="D89" s="94" t="inlineStr">
        <is>
          <t>Non PPN</t>
        </is>
      </c>
      <c r="E89" s="91">
        <f>#REF!</f>
        <v/>
      </c>
      <c r="F89" s="19" t="n"/>
      <c r="G89" s="92" t="n"/>
      <c r="H89" s="19" t="n"/>
      <c r="I89" s="90">
        <f>#REF!</f>
        <v/>
      </c>
      <c r="J89" s="90">
        <f>#REF!</f>
        <v/>
      </c>
      <c r="K89" s="91">
        <f>#REF!</f>
        <v/>
      </c>
      <c r="L89" s="22" t="n"/>
      <c r="M89" s="22" t="n"/>
      <c r="N89" s="22" t="n"/>
      <c r="O89" s="22" t="n"/>
      <c r="P89" s="22" t="n"/>
      <c r="Q89" s="22" t="n"/>
      <c r="R89" s="22" t="n"/>
      <c r="S89" s="22" t="n"/>
      <c r="T89" s="22" t="n"/>
      <c r="U89" s="22" t="n"/>
      <c r="V89" s="22" t="n"/>
      <c r="W89" s="22" t="n"/>
      <c r="X89" s="22" t="n"/>
      <c r="Y89" s="22" t="n"/>
      <c r="Z89" s="22" t="n"/>
      <c r="AA89" s="22" t="n"/>
      <c r="AB89" s="22" t="n"/>
      <c r="AC89" s="22" t="n"/>
      <c r="AD89" s="22" t="n"/>
      <c r="AE89" s="22" t="n"/>
      <c r="AF89" s="22" t="n"/>
    </row>
    <row r="90" ht="16.5" customHeight="1" s="283">
      <c r="A90" s="109" t="n">
        <v>55</v>
      </c>
      <c r="B90" s="110" t="inlineStr">
        <is>
          <t>Niaga Swadaya PT</t>
        </is>
      </c>
      <c r="C90" s="93">
        <f>#REF!</f>
        <v/>
      </c>
      <c r="D90" s="94" t="inlineStr">
        <is>
          <t>PPN</t>
        </is>
      </c>
      <c r="E90" s="91">
        <f>#REF!</f>
        <v/>
      </c>
      <c r="F90" s="19" t="n"/>
      <c r="G90" s="92" t="n"/>
      <c r="H90" s="19" t="n"/>
      <c r="I90" s="90">
        <f>#REF!</f>
        <v/>
      </c>
      <c r="J90" s="90">
        <f>#REF!</f>
        <v/>
      </c>
      <c r="K90" s="91">
        <f>#REF!</f>
        <v/>
      </c>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row>
    <row r="91" ht="16.5" customHeight="1" s="283">
      <c r="A91" s="109" t="n">
        <v>56</v>
      </c>
      <c r="B91" s="110" t="inlineStr">
        <is>
          <t>Nuansa Cendekia CV</t>
        </is>
      </c>
      <c r="C91" s="93">
        <f>#REF!</f>
        <v/>
      </c>
      <c r="D91" s="94" t="inlineStr">
        <is>
          <t>PPN</t>
        </is>
      </c>
      <c r="E91" s="91">
        <f>#REF!</f>
        <v/>
      </c>
      <c r="F91" s="19" t="n"/>
      <c r="G91" s="92" t="n"/>
      <c r="H91" s="19" t="n"/>
      <c r="I91" s="90">
        <f>#REF!</f>
        <v/>
      </c>
      <c r="J91" s="90">
        <f>#REF!</f>
        <v/>
      </c>
      <c r="K91" s="91">
        <f>#REF!</f>
        <v/>
      </c>
      <c r="L91" s="22" t="n"/>
      <c r="M91" s="22" t="n"/>
      <c r="N91" s="22" t="n"/>
      <c r="O91" s="22" t="n"/>
      <c r="P91" s="22" t="n"/>
      <c r="Q91" s="22" t="n"/>
      <c r="R91" s="22" t="n"/>
      <c r="S91" s="22" t="n"/>
      <c r="T91" s="22" t="n"/>
      <c r="U91" s="22" t="n"/>
      <c r="V91" s="22" t="n"/>
      <c r="W91" s="22" t="n"/>
      <c r="X91" s="22" t="n"/>
      <c r="Y91" s="22" t="n"/>
      <c r="Z91" s="22" t="n"/>
      <c r="AA91" s="22" t="n"/>
      <c r="AB91" s="22" t="n"/>
      <c r="AC91" s="22" t="n"/>
      <c r="AD91" s="22" t="n"/>
      <c r="AE91" s="22" t="n"/>
      <c r="AF91" s="22" t="n"/>
    </row>
    <row r="92" ht="16.5" customHeight="1" s="283">
      <c r="A92" s="109" t="n">
        <v>57</v>
      </c>
      <c r="B92" s="110" t="inlineStr">
        <is>
          <t>Penebar Swadaya PT</t>
        </is>
      </c>
      <c r="C92" s="93">
        <f>#REF!</f>
        <v/>
      </c>
      <c r="D92" s="94" t="inlineStr">
        <is>
          <t>Non PPN</t>
        </is>
      </c>
      <c r="E92" s="91">
        <f>#REF!</f>
        <v/>
      </c>
      <c r="F92" s="19" t="n"/>
      <c r="G92" s="92" t="n"/>
      <c r="H92" s="19" t="n"/>
      <c r="I92" s="90">
        <f>#REF!</f>
        <v/>
      </c>
      <c r="J92" s="90">
        <f>#REF!</f>
        <v/>
      </c>
      <c r="K92" s="91">
        <f>#REF!</f>
        <v/>
      </c>
      <c r="L92" s="22" t="n"/>
      <c r="M92" s="22" t="n"/>
      <c r="N92" s="22" t="n"/>
      <c r="O92" s="22" t="n"/>
      <c r="P92" s="22" t="n"/>
      <c r="Q92" s="22" t="n"/>
      <c r="R92" s="22" t="n"/>
      <c r="S92" s="22" t="n"/>
      <c r="T92" s="22" t="n"/>
      <c r="U92" s="22" t="n"/>
      <c r="V92" s="22" t="n"/>
      <c r="W92" s="22" t="n"/>
      <c r="X92" s="22" t="n"/>
      <c r="Y92" s="22" t="n"/>
      <c r="Z92" s="22" t="n"/>
      <c r="AA92" s="22" t="n"/>
      <c r="AB92" s="22" t="n"/>
      <c r="AC92" s="22" t="n"/>
      <c r="AD92" s="22" t="n"/>
      <c r="AE92" s="22" t="n"/>
      <c r="AF92" s="22" t="n"/>
    </row>
    <row r="93" ht="16.5" customHeight="1" s="283">
      <c r="A93" s="109" t="n">
        <v>58</v>
      </c>
      <c r="B93" s="110" t="inlineStr">
        <is>
          <t>Penerbit Adab</t>
        </is>
      </c>
      <c r="C93" s="93">
        <f>#REF!</f>
        <v/>
      </c>
      <c r="D93" s="94" t="inlineStr">
        <is>
          <t>Non PPN</t>
        </is>
      </c>
      <c r="E93" s="91">
        <f>#REF!</f>
        <v/>
      </c>
      <c r="F93" s="19" t="n"/>
      <c r="G93" s="92" t="n"/>
      <c r="H93" s="19" t="n"/>
      <c r="I93" s="90">
        <f>#REF!</f>
        <v/>
      </c>
      <c r="J93" s="90">
        <f>#REF!</f>
        <v/>
      </c>
      <c r="K93" s="91">
        <f>#REF!</f>
        <v/>
      </c>
      <c r="L93" s="22" t="n"/>
      <c r="M93" s="22" t="n"/>
      <c r="N93" s="22" t="n"/>
      <c r="O93" s="22" t="n"/>
      <c r="P93" s="22" t="n"/>
      <c r="Q93" s="22" t="n"/>
      <c r="R93" s="22" t="n"/>
      <c r="S93" s="22" t="n"/>
      <c r="T93" s="22" t="n"/>
      <c r="U93" s="22" t="n"/>
      <c r="V93" s="22" t="n"/>
      <c r="W93" s="22" t="n"/>
      <c r="X93" s="22" t="n"/>
      <c r="Y93" s="22" t="n"/>
      <c r="Z93" s="22" t="n"/>
      <c r="AA93" s="22" t="n"/>
      <c r="AB93" s="22" t="n"/>
      <c r="AC93" s="22" t="n"/>
      <c r="AD93" s="22" t="n"/>
      <c r="AE93" s="22" t="n"/>
      <c r="AF93" s="22" t="n"/>
    </row>
    <row r="94" ht="16.5" customHeight="1" s="283">
      <c r="A94" s="109" t="n">
        <v>59</v>
      </c>
      <c r="B94" s="110" t="inlineStr">
        <is>
          <t>Penerbit EGC</t>
        </is>
      </c>
      <c r="C94" s="93">
        <f>#REF!</f>
        <v/>
      </c>
      <c r="D94" s="94" t="inlineStr">
        <is>
          <t>PPN</t>
        </is>
      </c>
      <c r="E94" s="91">
        <f>#REF!</f>
        <v/>
      </c>
      <c r="F94" s="19" t="n"/>
      <c r="G94" s="92" t="n"/>
      <c r="H94" s="19" t="n"/>
      <c r="I94" s="90">
        <f>#REF!</f>
        <v/>
      </c>
      <c r="J94" s="90">
        <f>#REF!</f>
        <v/>
      </c>
      <c r="K94" s="91">
        <f>#REF!</f>
        <v/>
      </c>
      <c r="L94" s="22" t="n"/>
      <c r="M94" s="22" t="n"/>
      <c r="N94" s="22" t="n"/>
      <c r="O94" s="22" t="n"/>
      <c r="P94" s="22" t="n"/>
      <c r="Q94" s="22" t="n"/>
      <c r="R94" s="22" t="n"/>
      <c r="S94" s="22" t="n"/>
      <c r="T94" s="22" t="n"/>
      <c r="U94" s="22" t="n"/>
      <c r="V94" s="22" t="n"/>
      <c r="W94" s="22" t="n"/>
      <c r="X94" s="22" t="n"/>
      <c r="Y94" s="22" t="n"/>
      <c r="Z94" s="22" t="n"/>
      <c r="AA94" s="22" t="n"/>
      <c r="AB94" s="22" t="n"/>
      <c r="AC94" s="22" t="n"/>
      <c r="AD94" s="22" t="n"/>
      <c r="AE94" s="22" t="n"/>
      <c r="AF94" s="22" t="n"/>
    </row>
    <row r="95" ht="16.5" customHeight="1" s="283">
      <c r="A95" s="109" t="n">
        <v>60</v>
      </c>
      <c r="B95" s="110" t="inlineStr">
        <is>
          <t>Penerbit IPB Press PT</t>
        </is>
      </c>
      <c r="C95" s="93">
        <f>#REF!</f>
        <v/>
      </c>
      <c r="D95" s="94" t="inlineStr">
        <is>
          <t>Non PPN</t>
        </is>
      </c>
      <c r="E95" s="91">
        <f>#REF!</f>
        <v/>
      </c>
      <c r="F95" s="19" t="n"/>
      <c r="G95" s="92" t="n"/>
      <c r="H95" s="19" t="n"/>
      <c r="I95" s="90">
        <f>#REF!</f>
        <v/>
      </c>
      <c r="J95" s="90">
        <f>#REF!</f>
        <v/>
      </c>
      <c r="K95" s="91">
        <f>#REF!</f>
        <v/>
      </c>
      <c r="L95" s="22" t="n"/>
      <c r="M95" s="22" t="n"/>
      <c r="N95" s="22" t="n"/>
      <c r="O95" s="22" t="n"/>
      <c r="P95" s="22" t="n"/>
      <c r="Q95" s="22" t="n"/>
      <c r="R95" s="22" t="n"/>
      <c r="S95" s="22" t="n"/>
      <c r="T95" s="22" t="n"/>
      <c r="U95" s="22" t="n"/>
      <c r="V95" s="22" t="n"/>
      <c r="W95" s="22" t="n"/>
      <c r="X95" s="22" t="n"/>
      <c r="Y95" s="22" t="n"/>
      <c r="Z95" s="22" t="n"/>
      <c r="AA95" s="22" t="n"/>
      <c r="AB95" s="22" t="n"/>
      <c r="AC95" s="22" t="n"/>
      <c r="AD95" s="22" t="n"/>
      <c r="AE95" s="22" t="n"/>
      <c r="AF95" s="22" t="n"/>
    </row>
    <row r="96" ht="16.5" customHeight="1" s="283">
      <c r="A96" s="109" t="n">
        <v>61</v>
      </c>
      <c r="B96" s="110" t="inlineStr">
        <is>
          <t>Penerbit Salemba</t>
        </is>
      </c>
      <c r="C96" s="93">
        <f>#REF!</f>
        <v/>
      </c>
      <c r="D96" s="94" t="inlineStr">
        <is>
          <t>Non PPN</t>
        </is>
      </c>
      <c r="E96" s="91">
        <f>#REF!</f>
        <v/>
      </c>
      <c r="F96" s="19" t="n"/>
      <c r="G96" s="92" t="n"/>
      <c r="H96" s="19" t="n"/>
      <c r="I96" s="90">
        <f>#REF!</f>
        <v/>
      </c>
      <c r="J96" s="90">
        <f>#REF!</f>
        <v/>
      </c>
      <c r="K96" s="91">
        <f>#REF!</f>
        <v/>
      </c>
      <c r="L96" s="22" t="n"/>
      <c r="M96" s="22" t="n"/>
      <c r="N96" s="22" t="n"/>
      <c r="O96" s="22" t="n"/>
      <c r="P96" s="22" t="n"/>
      <c r="Q96" s="22" t="n"/>
      <c r="R96" s="22" t="n"/>
      <c r="S96" s="22" t="n"/>
      <c r="T96" s="22" t="n"/>
      <c r="U96" s="22" t="n"/>
      <c r="V96" s="22" t="n"/>
      <c r="W96" s="22" t="n"/>
      <c r="X96" s="22" t="n"/>
      <c r="Y96" s="22" t="n"/>
      <c r="Z96" s="22" t="n"/>
      <c r="AA96" s="22" t="n"/>
      <c r="AB96" s="22" t="n"/>
      <c r="AC96" s="22" t="n"/>
      <c r="AD96" s="22" t="n"/>
      <c r="AE96" s="22" t="n"/>
      <c r="AF96" s="22" t="n"/>
    </row>
    <row r="97" ht="16.5" customHeight="1" s="283">
      <c r="A97" s="109" t="n">
        <v>62</v>
      </c>
      <c r="B97" s="110" t="inlineStr">
        <is>
          <t>Pohon Cahaya Semesta PT</t>
        </is>
      </c>
      <c r="C97" s="93">
        <f>#REF!</f>
        <v/>
      </c>
      <c r="D97" s="94" t="inlineStr">
        <is>
          <t>PPN</t>
        </is>
      </c>
      <c r="E97" s="91">
        <f>#REF!</f>
        <v/>
      </c>
      <c r="F97" s="19" t="n"/>
      <c r="G97" s="92" t="n"/>
      <c r="H97" s="19" t="n"/>
      <c r="I97" s="90">
        <f>#REF!</f>
        <v/>
      </c>
      <c r="J97" s="90">
        <f>#REF!</f>
        <v/>
      </c>
      <c r="K97" s="91">
        <f>#REF!</f>
        <v/>
      </c>
      <c r="L97" s="22" t="n"/>
      <c r="M97" s="22" t="n"/>
      <c r="N97" s="22" t="n"/>
      <c r="O97" s="22" t="n"/>
      <c r="P97" s="22" t="n"/>
      <c r="Q97" s="22" t="n"/>
      <c r="R97" s="22" t="n"/>
      <c r="S97" s="22" t="n"/>
      <c r="T97" s="22" t="n"/>
      <c r="U97" s="22" t="n"/>
      <c r="V97" s="22" t="n"/>
      <c r="W97" s="22" t="n"/>
      <c r="X97" s="22" t="n"/>
      <c r="Y97" s="22" t="n"/>
      <c r="Z97" s="22" t="n"/>
      <c r="AA97" s="22" t="n"/>
      <c r="AB97" s="22" t="n"/>
      <c r="AC97" s="22" t="n"/>
      <c r="AD97" s="22" t="n"/>
      <c r="AE97" s="22" t="n"/>
      <c r="AF97" s="22" t="n"/>
    </row>
    <row r="98" ht="16.5" customHeight="1" s="283">
      <c r="A98" s="109" t="n">
        <v>63</v>
      </c>
      <c r="B98" s="110" t="inlineStr">
        <is>
          <t>Prana Dinamika Sejahtera PT</t>
        </is>
      </c>
      <c r="C98" s="93">
        <f>#REF!</f>
        <v/>
      </c>
      <c r="D98" s="94" t="inlineStr">
        <is>
          <t>PPN</t>
        </is>
      </c>
      <c r="E98" s="91">
        <f>#REF!</f>
        <v/>
      </c>
      <c r="F98" s="19" t="n"/>
      <c r="G98" s="92" t="n"/>
      <c r="H98" s="19" t="n"/>
      <c r="I98" s="90">
        <f>#REF!</f>
        <v/>
      </c>
      <c r="J98" s="90">
        <f>#REF!</f>
        <v/>
      </c>
      <c r="K98" s="91">
        <f>#REF!</f>
        <v/>
      </c>
      <c r="L98" s="22" t="n"/>
      <c r="M98" s="22" t="n"/>
      <c r="N98" s="22" t="n"/>
      <c r="O98" s="22" t="n"/>
      <c r="P98" s="22" t="n"/>
      <c r="Q98" s="22" t="n"/>
      <c r="R98" s="22" t="n"/>
      <c r="S98" s="22" t="n"/>
      <c r="T98" s="22" t="n"/>
      <c r="U98" s="22" t="n"/>
      <c r="V98" s="22" t="n"/>
      <c r="W98" s="22" t="n"/>
      <c r="X98" s="22" t="n"/>
      <c r="Y98" s="22" t="n"/>
      <c r="Z98" s="22" t="n"/>
      <c r="AA98" s="22" t="n"/>
      <c r="AB98" s="22" t="n"/>
      <c r="AC98" s="22" t="n"/>
      <c r="AD98" s="22" t="n"/>
      <c r="AE98" s="22" t="n"/>
      <c r="AF98" s="22" t="n"/>
    </row>
    <row r="99" ht="16.5" customHeight="1" s="283">
      <c r="A99" s="109" t="n">
        <v>64</v>
      </c>
      <c r="B99" s="110" t="inlineStr">
        <is>
          <t>PrenadaMedia Group</t>
        </is>
      </c>
      <c r="C99" s="93">
        <f>#REF!</f>
        <v/>
      </c>
      <c r="D99" s="94" t="inlineStr">
        <is>
          <t>Non PPN</t>
        </is>
      </c>
      <c r="E99" s="91">
        <f>#REF!</f>
        <v/>
      </c>
      <c r="F99" s="19" t="n"/>
      <c r="G99" s="92" t="n"/>
      <c r="H99" s="19" t="n"/>
      <c r="I99" s="90">
        <f>#REF!</f>
        <v/>
      </c>
      <c r="J99" s="90">
        <f>#REF!</f>
        <v/>
      </c>
      <c r="K99" s="91">
        <f>#REF!</f>
        <v/>
      </c>
      <c r="L99" s="22" t="n"/>
      <c r="M99" s="22" t="n"/>
      <c r="N99" s="22" t="n"/>
      <c r="O99" s="22" t="n"/>
      <c r="P99" s="22" t="n"/>
      <c r="Q99" s="22" t="n"/>
      <c r="R99" s="22" t="n"/>
      <c r="S99" s="22" t="n"/>
      <c r="T99" s="22" t="n"/>
      <c r="U99" s="22" t="n"/>
      <c r="V99" s="22" t="n"/>
      <c r="W99" s="22" t="n"/>
      <c r="X99" s="22" t="n"/>
      <c r="Y99" s="22" t="n"/>
      <c r="Z99" s="22" t="n"/>
      <c r="AA99" s="22" t="n"/>
      <c r="AB99" s="22" t="n"/>
      <c r="AC99" s="22" t="n"/>
      <c r="AD99" s="22" t="n"/>
      <c r="AE99" s="22" t="n"/>
      <c r="AF99" s="22" t="n"/>
    </row>
    <row r="100" ht="16.5" customHeight="1" s="283">
      <c r="A100" s="109" t="n">
        <v>65</v>
      </c>
      <c r="B100" s="110" t="inlineStr">
        <is>
          <t>Pusat Data dan Analisa Tempo PT</t>
        </is>
      </c>
      <c r="C100" s="90">
        <f>#REF!</f>
        <v/>
      </c>
      <c r="D100" s="94" t="inlineStr">
        <is>
          <t>PPN</t>
        </is>
      </c>
      <c r="E100" s="91">
        <f>#REF!</f>
        <v/>
      </c>
      <c r="F100" s="19" t="n"/>
      <c r="G100" s="92" t="n"/>
      <c r="H100" s="19" t="n"/>
      <c r="I100" s="90">
        <f>#REF!</f>
        <v/>
      </c>
      <c r="J100" s="90">
        <f>#REF!</f>
        <v/>
      </c>
      <c r="K100" s="91">
        <f>#REF!</f>
        <v/>
      </c>
      <c r="L100" s="22" t="n"/>
      <c r="M100" s="22" t="n"/>
      <c r="N100" s="22" t="n"/>
      <c r="O100" s="22" t="n"/>
      <c r="P100" s="22" t="n"/>
      <c r="Q100" s="22" t="n"/>
      <c r="R100" s="22" t="n"/>
      <c r="S100" s="22" t="n"/>
      <c r="T100" s="22" t="n"/>
      <c r="U100" s="22" t="n"/>
      <c r="V100" s="22" t="n"/>
      <c r="W100" s="22" t="n"/>
      <c r="X100" s="22" t="n"/>
      <c r="Y100" s="22" t="n"/>
      <c r="Z100" s="22" t="n"/>
      <c r="AA100" s="22" t="n"/>
      <c r="AB100" s="22" t="n"/>
      <c r="AC100" s="22" t="n"/>
      <c r="AD100" s="22" t="n"/>
      <c r="AE100" s="22" t="n"/>
      <c r="AF100" s="22" t="n"/>
    </row>
    <row r="101" ht="16.5" customHeight="1" s="283">
      <c r="A101" s="109" t="n">
        <v>66</v>
      </c>
      <c r="B101" s="110" t="inlineStr">
        <is>
          <t>Puspa Swara PT</t>
        </is>
      </c>
      <c r="C101" s="90">
        <f>#REF!</f>
        <v/>
      </c>
      <c r="D101" s="94" t="inlineStr">
        <is>
          <t>Non PPN</t>
        </is>
      </c>
      <c r="E101" s="91">
        <f>#REF!</f>
        <v/>
      </c>
      <c r="F101" s="19" t="n"/>
      <c r="G101" s="92" t="n"/>
      <c r="H101" s="19" t="n"/>
      <c r="I101" s="90">
        <f>#REF!</f>
        <v/>
      </c>
      <c r="J101" s="90">
        <f>#REF!</f>
        <v/>
      </c>
      <c r="K101" s="91">
        <f>#REF!</f>
        <v/>
      </c>
      <c r="L101" s="22" t="n"/>
      <c r="M101" s="22" t="n"/>
      <c r="N101" s="22" t="n"/>
      <c r="O101" s="22" t="n"/>
      <c r="P101" s="22" t="n"/>
      <c r="Q101" s="22" t="n"/>
      <c r="R101" s="22" t="n"/>
      <c r="S101" s="22" t="n"/>
      <c r="T101" s="22" t="n"/>
      <c r="U101" s="22" t="n"/>
      <c r="V101" s="22" t="n"/>
      <c r="W101" s="22" t="n"/>
      <c r="X101" s="22" t="n"/>
      <c r="Y101" s="22" t="n"/>
      <c r="Z101" s="22" t="n"/>
      <c r="AA101" s="22" t="n"/>
      <c r="AB101" s="22" t="n"/>
      <c r="AC101" s="22" t="n"/>
      <c r="AD101" s="22" t="n"/>
      <c r="AE101" s="22" t="n"/>
      <c r="AF101" s="22" t="n"/>
    </row>
    <row r="102" ht="16.5" customHeight="1" s="283">
      <c r="A102" s="109" t="n">
        <v>67</v>
      </c>
      <c r="B102" s="110" t="inlineStr">
        <is>
          <t>Pustaka Baru Press</t>
        </is>
      </c>
      <c r="C102" s="90">
        <f>#REF!</f>
        <v/>
      </c>
      <c r="D102" s="94" t="inlineStr">
        <is>
          <t>Non PPN</t>
        </is>
      </c>
      <c r="E102" s="91">
        <f>#REF!</f>
        <v/>
      </c>
      <c r="F102" s="19" t="n"/>
      <c r="G102" s="92" t="n"/>
      <c r="H102" s="19" t="n"/>
      <c r="I102" s="90">
        <f>#REF!</f>
        <v/>
      </c>
      <c r="J102" s="90">
        <f>#REF!</f>
        <v/>
      </c>
      <c r="K102" s="91">
        <f>#REF!</f>
        <v/>
      </c>
      <c r="L102" s="22" t="n"/>
      <c r="M102" s="22" t="n"/>
      <c r="N102" s="22" t="n"/>
      <c r="O102" s="22" t="n"/>
      <c r="P102" s="22" t="n"/>
      <c r="Q102" s="22" t="n"/>
      <c r="R102" s="22" t="n"/>
      <c r="S102" s="22" t="n"/>
      <c r="T102" s="22" t="n"/>
      <c r="U102" s="22" t="n"/>
      <c r="V102" s="22" t="n"/>
      <c r="W102" s="22" t="n"/>
      <c r="X102" s="22" t="n"/>
      <c r="Y102" s="22" t="n"/>
      <c r="Z102" s="22" t="n"/>
      <c r="AA102" s="22" t="n"/>
      <c r="AB102" s="22" t="n"/>
      <c r="AC102" s="22" t="n"/>
      <c r="AD102" s="22" t="n"/>
      <c r="AE102" s="22" t="n"/>
      <c r="AF102" s="22" t="n"/>
    </row>
    <row r="103" ht="16.5" customHeight="1" s="283">
      <c r="A103" s="109" t="n">
        <v>68</v>
      </c>
      <c r="B103" s="110" t="inlineStr">
        <is>
          <t>Pustaka Bengawan CV</t>
        </is>
      </c>
      <c r="C103" s="90">
        <f>#REF!</f>
        <v/>
      </c>
      <c r="D103" s="94" t="inlineStr">
        <is>
          <t>PPN</t>
        </is>
      </c>
      <c r="E103" s="91">
        <f>#REF!</f>
        <v/>
      </c>
      <c r="F103" s="19" t="n"/>
      <c r="G103" s="92" t="n"/>
      <c r="H103" s="19" t="n"/>
      <c r="I103" s="90">
        <f>#REF!</f>
        <v/>
      </c>
      <c r="J103" s="90">
        <f>#REF!</f>
        <v/>
      </c>
      <c r="K103" s="91">
        <f>#REF!</f>
        <v/>
      </c>
      <c r="L103" s="22" t="n"/>
      <c r="M103" s="22" t="n"/>
      <c r="N103" s="22" t="n"/>
      <c r="O103" s="22" t="n"/>
      <c r="P103" s="22" t="n"/>
      <c r="Q103" s="22" t="n"/>
      <c r="R103" s="22" t="n"/>
      <c r="S103" s="22" t="n"/>
      <c r="T103" s="22" t="n"/>
      <c r="U103" s="22" t="n"/>
      <c r="V103" s="22" t="n"/>
      <c r="W103" s="22" t="n"/>
      <c r="X103" s="22" t="n"/>
      <c r="Y103" s="22" t="n"/>
      <c r="Z103" s="22" t="n"/>
      <c r="AA103" s="22" t="n"/>
      <c r="AB103" s="22" t="n"/>
      <c r="AC103" s="22" t="n"/>
      <c r="AD103" s="22" t="n"/>
      <c r="AE103" s="22" t="n"/>
      <c r="AF103" s="22" t="n"/>
    </row>
    <row r="104" ht="16.5" customHeight="1" s="283">
      <c r="A104" s="109" t="n">
        <v>69</v>
      </c>
      <c r="B104" s="110" t="inlineStr">
        <is>
          <t>Pustaka Rumah Cinta CV</t>
        </is>
      </c>
      <c r="C104" s="90">
        <f>#REF!</f>
        <v/>
      </c>
      <c r="D104" s="94" t="inlineStr">
        <is>
          <t>PPN</t>
        </is>
      </c>
      <c r="E104" s="91">
        <f>#REF!</f>
        <v/>
      </c>
      <c r="F104" s="19" t="n"/>
      <c r="G104" s="92" t="n"/>
      <c r="H104" s="19" t="n"/>
      <c r="I104" s="90">
        <f>#REF!</f>
        <v/>
      </c>
      <c r="J104" s="90">
        <f>#REF!</f>
        <v/>
      </c>
      <c r="K104" s="91">
        <f>#REF!</f>
        <v/>
      </c>
      <c r="L104" s="22" t="n"/>
      <c r="M104" s="22" t="n"/>
      <c r="N104" s="22" t="n"/>
      <c r="O104" s="22" t="n"/>
      <c r="P104" s="22" t="n"/>
      <c r="Q104" s="22" t="n"/>
      <c r="R104" s="22" t="n"/>
      <c r="S104" s="22" t="n"/>
      <c r="T104" s="22" t="n"/>
      <c r="U104" s="22" t="n"/>
      <c r="V104" s="22" t="n"/>
      <c r="W104" s="22" t="n"/>
      <c r="X104" s="22" t="n"/>
      <c r="Y104" s="22" t="n"/>
      <c r="Z104" s="22" t="n"/>
      <c r="AA104" s="22" t="n"/>
      <c r="AB104" s="22" t="n"/>
      <c r="AC104" s="22" t="n"/>
      <c r="AD104" s="22" t="n"/>
      <c r="AE104" s="22" t="n"/>
      <c r="AF104" s="22" t="n"/>
    </row>
    <row r="105" ht="16.5" customHeight="1" s="283">
      <c r="A105" s="109" t="n">
        <v>70</v>
      </c>
      <c r="B105" s="110" t="inlineStr">
        <is>
          <t>RajaGrafindo Persada PT</t>
        </is>
      </c>
      <c r="C105" s="90">
        <f>#REF!</f>
        <v/>
      </c>
      <c r="D105" s="94" t="inlineStr">
        <is>
          <t>Non PPN</t>
        </is>
      </c>
      <c r="E105" s="91">
        <f>#REF!</f>
        <v/>
      </c>
      <c r="F105" s="19" t="n"/>
      <c r="G105" s="92" t="n"/>
      <c r="H105" s="19" t="n"/>
      <c r="I105" s="90">
        <f>#REF!</f>
        <v/>
      </c>
      <c r="J105" s="90">
        <f>#REF!</f>
        <v/>
      </c>
      <c r="K105" s="91">
        <f>#REF!</f>
        <v/>
      </c>
      <c r="L105" s="22" t="n"/>
      <c r="M105" s="22" t="n"/>
      <c r="N105" s="22" t="n"/>
      <c r="O105" s="22" t="n"/>
      <c r="P105" s="22" t="n"/>
      <c r="Q105" s="22" t="n"/>
      <c r="R105" s="22" t="n"/>
      <c r="S105" s="22" t="n"/>
      <c r="T105" s="22" t="n"/>
      <c r="U105" s="22" t="n"/>
      <c r="V105" s="22" t="n"/>
      <c r="W105" s="22" t="n"/>
      <c r="X105" s="22" t="n"/>
      <c r="Y105" s="22" t="n"/>
      <c r="Z105" s="22" t="n"/>
      <c r="AA105" s="22" t="n"/>
      <c r="AB105" s="22" t="n"/>
      <c r="AC105" s="22" t="n"/>
      <c r="AD105" s="22" t="n"/>
      <c r="AE105" s="22" t="n"/>
      <c r="AF105" s="22" t="n"/>
    </row>
    <row r="106" ht="16.5" customHeight="1" s="283">
      <c r="A106" s="109" t="n">
        <v>71</v>
      </c>
      <c r="B106" s="119" t="inlineStr">
        <is>
          <t>Rajawali Intan Cemerlang</t>
        </is>
      </c>
      <c r="C106" s="90">
        <f>#REF!</f>
        <v/>
      </c>
      <c r="D106" s="94" t="inlineStr">
        <is>
          <t>Non PPN</t>
        </is>
      </c>
      <c r="E106" s="91">
        <f>#REF!</f>
        <v/>
      </c>
      <c r="F106" s="19" t="n"/>
      <c r="G106" s="92" t="n"/>
      <c r="H106" s="19" t="n"/>
      <c r="I106" s="90">
        <f>#REF!</f>
        <v/>
      </c>
      <c r="J106" s="90">
        <f>#REF!</f>
        <v/>
      </c>
      <c r="K106" s="91">
        <f>#REF!</f>
        <v/>
      </c>
      <c r="L106" s="22" t="n"/>
      <c r="M106" s="22" t="n"/>
      <c r="N106" s="22" t="n"/>
      <c r="O106" s="22" t="n"/>
      <c r="P106" s="22" t="n"/>
      <c r="Q106" s="22" t="n"/>
      <c r="R106" s="22" t="n"/>
      <c r="S106" s="22" t="n"/>
      <c r="T106" s="22" t="n"/>
      <c r="U106" s="22" t="n"/>
      <c r="V106" s="22" t="n"/>
      <c r="W106" s="22" t="n"/>
      <c r="X106" s="22" t="n"/>
      <c r="Y106" s="22" t="n"/>
      <c r="Z106" s="22" t="n"/>
      <c r="AA106" s="22" t="n"/>
      <c r="AB106" s="22" t="n"/>
      <c r="AC106" s="22" t="n"/>
      <c r="AD106" s="22" t="n"/>
      <c r="AE106" s="22" t="n"/>
      <c r="AF106" s="22" t="n"/>
    </row>
    <row r="107" ht="16.5" customHeight="1" s="283">
      <c r="A107" s="109" t="n">
        <v>72</v>
      </c>
      <c r="B107" s="110" t="inlineStr">
        <is>
          <t>Rayyana Komunikasindo PT</t>
        </is>
      </c>
      <c r="C107" s="90">
        <f>#REF!</f>
        <v/>
      </c>
      <c r="D107" s="94" t="inlineStr">
        <is>
          <t>PPN</t>
        </is>
      </c>
      <c r="E107" s="91">
        <f>#REF!</f>
        <v/>
      </c>
      <c r="F107" s="19" t="n"/>
      <c r="G107" s="92" t="n"/>
      <c r="H107" s="19" t="n"/>
      <c r="I107" s="90">
        <f>#REF!</f>
        <v/>
      </c>
      <c r="J107" s="90">
        <f>#REF!</f>
        <v/>
      </c>
      <c r="K107" s="91">
        <f>#REF!</f>
        <v/>
      </c>
      <c r="L107" s="22" t="n"/>
      <c r="M107" s="22" t="n"/>
      <c r="N107" s="22" t="n"/>
      <c r="O107" s="22" t="n"/>
      <c r="P107" s="22" t="n"/>
      <c r="Q107" s="22" t="n"/>
      <c r="R107" s="22" t="n"/>
      <c r="S107" s="22" t="n"/>
      <c r="T107" s="22" t="n"/>
      <c r="U107" s="22" t="n"/>
      <c r="V107" s="22" t="n"/>
      <c r="W107" s="22" t="n"/>
      <c r="X107" s="22" t="n"/>
      <c r="Y107" s="22" t="n"/>
      <c r="Z107" s="22" t="n"/>
      <c r="AA107" s="22" t="n"/>
      <c r="AB107" s="22" t="n"/>
      <c r="AC107" s="22" t="n"/>
      <c r="AD107" s="22" t="n"/>
      <c r="AE107" s="22" t="n"/>
      <c r="AF107" s="22" t="n"/>
    </row>
    <row r="108" ht="16.5" customHeight="1" s="283">
      <c r="A108" s="109" t="n">
        <v>73</v>
      </c>
      <c r="B108" s="110" t="inlineStr">
        <is>
          <t>Refika Aditama PT</t>
        </is>
      </c>
      <c r="C108" s="90">
        <f>#REF!</f>
        <v/>
      </c>
      <c r="D108" s="94" t="inlineStr">
        <is>
          <t>Non PPN</t>
        </is>
      </c>
      <c r="E108" s="91">
        <f>#REF!</f>
        <v/>
      </c>
      <c r="F108" s="19" t="n"/>
      <c r="G108" s="92" t="n"/>
      <c r="H108" s="19" t="n"/>
      <c r="I108" s="90">
        <f>#REF!</f>
        <v/>
      </c>
      <c r="J108" s="90">
        <f>#REF!</f>
        <v/>
      </c>
      <c r="K108" s="91">
        <f>#REF!</f>
        <v/>
      </c>
      <c r="L108" s="22" t="n"/>
      <c r="M108" s="22" t="n"/>
      <c r="N108" s="22" t="n"/>
      <c r="O108" s="22" t="n"/>
      <c r="P108" s="22" t="n"/>
      <c r="Q108" s="22" t="n"/>
      <c r="R108" s="22" t="n"/>
      <c r="S108" s="22" t="n"/>
      <c r="T108" s="22" t="n"/>
      <c r="U108" s="22" t="n"/>
      <c r="V108" s="22" t="n"/>
      <c r="W108" s="22" t="n"/>
      <c r="X108" s="22" t="n"/>
      <c r="Y108" s="22" t="n"/>
      <c r="Z108" s="22" t="n"/>
      <c r="AA108" s="22" t="n"/>
      <c r="AB108" s="22" t="n"/>
      <c r="AC108" s="22" t="n"/>
      <c r="AD108" s="22" t="n"/>
      <c r="AE108" s="22" t="n"/>
      <c r="AF108" s="22" t="n"/>
    </row>
    <row r="109" ht="16.5" customHeight="1" s="283">
      <c r="A109" s="109" t="n">
        <v>74</v>
      </c>
      <c r="B109" s="110" t="inlineStr">
        <is>
          <t>Remaja Rosdakarya PT</t>
        </is>
      </c>
      <c r="C109" s="90">
        <f>#REF!</f>
        <v/>
      </c>
      <c r="D109" s="94" t="inlineStr">
        <is>
          <t>Non PPN</t>
        </is>
      </c>
      <c r="E109" s="91">
        <f>#REF!</f>
        <v/>
      </c>
      <c r="F109" s="19" t="n"/>
      <c r="G109" s="92" t="n"/>
      <c r="H109" s="19" t="n"/>
      <c r="I109" s="90">
        <f>#REF!</f>
        <v/>
      </c>
      <c r="J109" s="90">
        <f>#REF!</f>
        <v/>
      </c>
      <c r="K109" s="91">
        <f>#REF!</f>
        <v/>
      </c>
      <c r="L109" s="22" t="n"/>
      <c r="M109" s="22" t="n"/>
      <c r="N109" s="22" t="n"/>
      <c r="O109" s="22" t="n"/>
      <c r="P109" s="22" t="n"/>
      <c r="Q109" s="22" t="n"/>
      <c r="R109" s="22" t="n"/>
      <c r="S109" s="22" t="n"/>
      <c r="T109" s="22" t="n"/>
      <c r="U109" s="22" t="n"/>
      <c r="V109" s="22" t="n"/>
      <c r="W109" s="22" t="n"/>
      <c r="X109" s="22" t="n"/>
      <c r="Y109" s="22" t="n"/>
      <c r="Z109" s="22" t="n"/>
      <c r="AA109" s="22" t="n"/>
      <c r="AB109" s="22" t="n"/>
      <c r="AC109" s="22" t="n"/>
      <c r="AD109" s="22" t="n"/>
      <c r="AE109" s="22" t="n"/>
      <c r="AF109" s="22" t="n"/>
    </row>
    <row r="110" ht="16.5" customHeight="1" s="283">
      <c r="A110" s="109" t="n">
        <v>75</v>
      </c>
      <c r="B110" s="110" t="inlineStr">
        <is>
          <t>Rene Turos Indonesia PT</t>
        </is>
      </c>
      <c r="C110" s="90">
        <f>#REF!</f>
        <v/>
      </c>
      <c r="D110" s="94" t="inlineStr">
        <is>
          <t>PPN</t>
        </is>
      </c>
      <c r="E110" s="91">
        <f>#REF!</f>
        <v/>
      </c>
      <c r="F110" s="19" t="n"/>
      <c r="G110" s="92" t="n"/>
      <c r="H110" s="19" t="n"/>
      <c r="I110" s="90">
        <f>#REF!</f>
        <v/>
      </c>
      <c r="J110" s="90">
        <f>#REF!</f>
        <v/>
      </c>
      <c r="K110" s="91">
        <f>#REF!</f>
        <v/>
      </c>
      <c r="L110" s="22" t="n"/>
      <c r="M110" s="22" t="n"/>
      <c r="N110" s="22" t="n"/>
      <c r="O110" s="22" t="n"/>
      <c r="P110" s="22" t="n"/>
      <c r="Q110" s="22" t="n"/>
      <c r="R110" s="22" t="n"/>
      <c r="S110" s="22" t="n"/>
      <c r="T110" s="22" t="n"/>
      <c r="U110" s="22" t="n"/>
      <c r="V110" s="22" t="n"/>
      <c r="W110" s="22" t="n"/>
      <c r="X110" s="22" t="n"/>
      <c r="Y110" s="22" t="n"/>
      <c r="Z110" s="22" t="n"/>
      <c r="AA110" s="22" t="n"/>
      <c r="AB110" s="22" t="n"/>
      <c r="AC110" s="22" t="n"/>
      <c r="AD110" s="22" t="n"/>
      <c r="AE110" s="22" t="n"/>
      <c r="AF110" s="22" t="n"/>
    </row>
    <row r="111" ht="16.5" customHeight="1" s="283">
      <c r="A111" s="109" t="n">
        <v>76</v>
      </c>
      <c r="B111" s="110" t="inlineStr">
        <is>
          <t>Sarana Pancakarya Nusa PT</t>
        </is>
      </c>
      <c r="C111" s="90">
        <f>#REF!</f>
        <v/>
      </c>
      <c r="D111" s="94" t="inlineStr">
        <is>
          <t>PPN</t>
        </is>
      </c>
      <c r="E111" s="91">
        <f>#REF!</f>
        <v/>
      </c>
      <c r="F111" s="19" t="n"/>
      <c r="G111" s="92" t="n"/>
      <c r="H111" s="19" t="n"/>
      <c r="I111" s="90">
        <f>#REF!</f>
        <v/>
      </c>
      <c r="J111" s="90">
        <f>#REF!</f>
        <v/>
      </c>
      <c r="K111" s="91">
        <f>#REF!</f>
        <v/>
      </c>
      <c r="L111" s="22" t="n"/>
      <c r="M111" s="22" t="n"/>
      <c r="N111" s="22" t="n"/>
      <c r="O111" s="22" t="n"/>
      <c r="P111" s="22" t="n"/>
      <c r="Q111" s="22" t="n"/>
      <c r="R111" s="22" t="n"/>
      <c r="S111" s="22" t="n"/>
      <c r="T111" s="22" t="n"/>
      <c r="U111" s="22" t="n"/>
      <c r="V111" s="22" t="n"/>
      <c r="W111" s="22" t="n"/>
      <c r="X111" s="22" t="n"/>
      <c r="Y111" s="22" t="n"/>
      <c r="Z111" s="22" t="n"/>
      <c r="AA111" s="22" t="n"/>
      <c r="AB111" s="22" t="n"/>
      <c r="AC111" s="22" t="n"/>
      <c r="AD111" s="22" t="n"/>
      <c r="AE111" s="22" t="n"/>
      <c r="AF111" s="22" t="n"/>
    </row>
    <row r="112" ht="16.5" customHeight="1" s="283">
      <c r="A112" s="109" t="n">
        <v>77</v>
      </c>
      <c r="B112" s="110" t="inlineStr">
        <is>
          <t>Scopindo Media Pustaka PT</t>
        </is>
      </c>
      <c r="C112" s="90">
        <f>#REF!</f>
        <v/>
      </c>
      <c r="D112" s="94" t="inlineStr">
        <is>
          <t>Non PPN</t>
        </is>
      </c>
      <c r="E112" s="91">
        <f>#REF!</f>
        <v/>
      </c>
      <c r="F112" s="19" t="n"/>
      <c r="G112" s="92" t="n"/>
      <c r="H112" s="19" t="n"/>
      <c r="I112" s="90">
        <f>#REF!</f>
        <v/>
      </c>
      <c r="J112" s="90">
        <f>#REF!</f>
        <v/>
      </c>
      <c r="K112" s="91">
        <f>#REF!</f>
        <v/>
      </c>
      <c r="L112" s="22" t="n"/>
      <c r="M112" s="22" t="n"/>
      <c r="N112" s="22" t="n"/>
      <c r="O112" s="22" t="n"/>
      <c r="P112" s="22" t="n"/>
      <c r="Q112" s="22" t="n"/>
      <c r="R112" s="22" t="n"/>
      <c r="S112" s="22" t="n"/>
      <c r="T112" s="22" t="n"/>
      <c r="U112" s="22" t="n"/>
      <c r="V112" s="22" t="n"/>
      <c r="W112" s="22" t="n"/>
      <c r="X112" s="22" t="n"/>
      <c r="Y112" s="22" t="n"/>
      <c r="Z112" s="22" t="n"/>
      <c r="AA112" s="22" t="n"/>
      <c r="AB112" s="22" t="n"/>
      <c r="AC112" s="22" t="n"/>
      <c r="AD112" s="22" t="n"/>
      <c r="AE112" s="22" t="n"/>
      <c r="AF112" s="22" t="n"/>
    </row>
    <row r="113" ht="16.5" customHeight="1" s="283">
      <c r="A113" s="109" t="n">
        <v>78</v>
      </c>
      <c r="B113" s="110" t="inlineStr">
        <is>
          <t>Seti-Aji CV</t>
        </is>
      </c>
      <c r="C113" s="90">
        <f>#REF!</f>
        <v/>
      </c>
      <c r="D113" s="94" t="inlineStr">
        <is>
          <t>PPN</t>
        </is>
      </c>
      <c r="E113" s="91">
        <f>#REF!</f>
        <v/>
      </c>
      <c r="F113" s="19" t="n"/>
      <c r="G113" s="92" t="n"/>
      <c r="H113" s="19" t="n"/>
      <c r="I113" s="90">
        <f>#REF!</f>
        <v/>
      </c>
      <c r="J113" s="90">
        <f>#REF!</f>
        <v/>
      </c>
      <c r="K113" s="91">
        <f>#REF!</f>
        <v/>
      </c>
      <c r="L113" s="22" t="n"/>
      <c r="M113" s="22" t="n"/>
      <c r="N113" s="22" t="n"/>
      <c r="O113" s="22" t="n"/>
      <c r="P113" s="22" t="n"/>
      <c r="Q113" s="22" t="n"/>
      <c r="R113" s="22" t="n"/>
      <c r="S113" s="22" t="n"/>
      <c r="T113" s="22" t="n"/>
      <c r="U113" s="22" t="n"/>
      <c r="V113" s="22" t="n"/>
      <c r="W113" s="22" t="n"/>
      <c r="X113" s="22" t="n"/>
      <c r="Y113" s="22" t="n"/>
      <c r="Z113" s="22" t="n"/>
      <c r="AA113" s="22" t="n"/>
      <c r="AB113" s="22" t="n"/>
      <c r="AC113" s="22" t="n"/>
      <c r="AD113" s="22" t="n"/>
      <c r="AE113" s="22" t="n"/>
      <c r="AF113" s="22" t="n"/>
    </row>
    <row r="114" ht="16.5" customHeight="1" s="283">
      <c r="A114" s="109" t="n">
        <v>79</v>
      </c>
      <c r="B114" s="110" t="inlineStr">
        <is>
          <t>Sinergi Prima Magna CV</t>
        </is>
      </c>
      <c r="C114" s="90">
        <f>#REF!</f>
        <v/>
      </c>
      <c r="D114" s="94" t="inlineStr">
        <is>
          <t>Non PPN</t>
        </is>
      </c>
      <c r="E114" s="91">
        <f>#REF!</f>
        <v/>
      </c>
      <c r="F114" s="19" t="n"/>
      <c r="G114" s="92" t="n"/>
      <c r="H114" s="19" t="n"/>
      <c r="I114" s="90">
        <f>#REF!</f>
        <v/>
      </c>
      <c r="J114" s="90">
        <f>#REF!</f>
        <v/>
      </c>
      <c r="K114" s="91">
        <f>#REF!</f>
        <v/>
      </c>
      <c r="L114" s="22" t="n"/>
      <c r="M114" s="22" t="n"/>
      <c r="N114" s="22" t="n"/>
      <c r="O114" s="22" t="n"/>
      <c r="P114" s="22" t="n"/>
      <c r="Q114" s="22" t="n"/>
      <c r="R114" s="22" t="n"/>
      <c r="S114" s="22" t="n"/>
      <c r="T114" s="22" t="n"/>
      <c r="U114" s="22" t="n"/>
      <c r="V114" s="22" t="n"/>
      <c r="W114" s="22" t="n"/>
      <c r="X114" s="22" t="n"/>
      <c r="Y114" s="22" t="n"/>
      <c r="Z114" s="22" t="n"/>
      <c r="AA114" s="22" t="n"/>
      <c r="AB114" s="22" t="n"/>
      <c r="AC114" s="22" t="n"/>
      <c r="AD114" s="22" t="n"/>
      <c r="AE114" s="22" t="n"/>
      <c r="AF114" s="22" t="n"/>
    </row>
    <row r="115" ht="16.5" customHeight="1" s="283">
      <c r="A115" s="109" t="n">
        <v>80</v>
      </c>
      <c r="B115" s="110" t="inlineStr">
        <is>
          <t>Tazkia Investindo Utama PT</t>
        </is>
      </c>
      <c r="C115" s="90">
        <f>#REF!</f>
        <v/>
      </c>
      <c r="D115" s="94" t="inlineStr">
        <is>
          <t>PPN</t>
        </is>
      </c>
      <c r="E115" s="91">
        <f>#REF!</f>
        <v/>
      </c>
      <c r="F115" s="19" t="n"/>
      <c r="G115" s="92" t="n"/>
      <c r="H115" s="19" t="n"/>
      <c r="I115" s="90">
        <f>#REF!</f>
        <v/>
      </c>
      <c r="J115" s="90">
        <f>#REF!</f>
        <v/>
      </c>
      <c r="K115" s="91">
        <f>#REF!</f>
        <v/>
      </c>
      <c r="L115" s="22" t="n"/>
      <c r="M115" s="22" t="n"/>
      <c r="N115" s="22" t="n"/>
      <c r="O115" s="22" t="n"/>
      <c r="P115" s="22" t="n"/>
      <c r="Q115" s="22" t="n"/>
      <c r="R115" s="22" t="n"/>
      <c r="S115" s="22" t="n"/>
      <c r="T115" s="22" t="n"/>
      <c r="U115" s="22" t="n"/>
      <c r="V115" s="22" t="n"/>
      <c r="W115" s="22" t="n"/>
      <c r="X115" s="22" t="n"/>
      <c r="Y115" s="22" t="n"/>
      <c r="Z115" s="22" t="n"/>
      <c r="AA115" s="22" t="n"/>
      <c r="AB115" s="22" t="n"/>
      <c r="AC115" s="22" t="n"/>
      <c r="AD115" s="22" t="n"/>
      <c r="AE115" s="22" t="n"/>
      <c r="AF115" s="22" t="n"/>
    </row>
    <row r="116" ht="16.5" customHeight="1" s="283">
      <c r="A116" s="109" t="n">
        <v>81</v>
      </c>
      <c r="B116" s="110" t="inlineStr">
        <is>
          <t>Teguh Karya CV</t>
        </is>
      </c>
      <c r="C116" s="90">
        <f>#REF!</f>
        <v/>
      </c>
      <c r="D116" s="94" t="inlineStr">
        <is>
          <t>PPN</t>
        </is>
      </c>
      <c r="E116" s="91">
        <f>#REF!</f>
        <v/>
      </c>
      <c r="F116" s="19" t="n"/>
      <c r="G116" s="92" t="n"/>
      <c r="H116" s="19" t="n"/>
      <c r="I116" s="90">
        <f>#REF!</f>
        <v/>
      </c>
      <c r="J116" s="90">
        <f>#REF!</f>
        <v/>
      </c>
      <c r="K116" s="91">
        <f>#REF!</f>
        <v/>
      </c>
      <c r="L116" s="22" t="n"/>
      <c r="M116" s="22" t="n"/>
      <c r="N116" s="22" t="n"/>
      <c r="O116" s="22" t="n"/>
      <c r="P116" s="22" t="n"/>
      <c r="Q116" s="22" t="n"/>
      <c r="R116" s="22" t="n"/>
      <c r="S116" s="22" t="n"/>
      <c r="T116" s="22" t="n"/>
      <c r="U116" s="22" t="n"/>
      <c r="V116" s="22" t="n"/>
      <c r="W116" s="22" t="n"/>
      <c r="X116" s="22" t="n"/>
      <c r="Y116" s="22" t="n"/>
      <c r="Z116" s="22" t="n"/>
      <c r="AA116" s="22" t="n"/>
      <c r="AB116" s="22" t="n"/>
      <c r="AC116" s="22" t="n"/>
      <c r="AD116" s="22" t="n"/>
      <c r="AE116" s="22" t="n"/>
      <c r="AF116" s="22" t="n"/>
    </row>
    <row r="117" ht="16.5" customHeight="1" s="283">
      <c r="A117" s="109" t="n">
        <v>82</v>
      </c>
      <c r="B117" s="110" t="inlineStr">
        <is>
          <t>Tiga Serangkai Pustaka Mandiri PT</t>
        </is>
      </c>
      <c r="C117" s="90">
        <f>#REF!</f>
        <v/>
      </c>
      <c r="D117" s="94" t="inlineStr">
        <is>
          <t>Non PPN</t>
        </is>
      </c>
      <c r="E117" s="91">
        <f>#REF!</f>
        <v/>
      </c>
      <c r="F117" s="19" t="n"/>
      <c r="G117" s="92" t="n"/>
      <c r="H117" s="19" t="n"/>
      <c r="I117" s="90">
        <f>#REF!</f>
        <v/>
      </c>
      <c r="J117" s="90">
        <f>#REF!</f>
        <v/>
      </c>
      <c r="K117" s="91">
        <f>#REF!</f>
        <v/>
      </c>
      <c r="L117" s="22" t="n"/>
      <c r="M117" s="22" t="n"/>
      <c r="N117" s="22" t="n"/>
      <c r="O117" s="22" t="n"/>
      <c r="P117" s="22" t="n"/>
      <c r="Q117" s="22" t="n"/>
      <c r="R117" s="22" t="n"/>
      <c r="S117" s="22" t="n"/>
      <c r="T117" s="22" t="n"/>
      <c r="U117" s="22" t="n"/>
      <c r="V117" s="22" t="n"/>
      <c r="W117" s="22" t="n"/>
      <c r="X117" s="22" t="n"/>
      <c r="Y117" s="22" t="n"/>
      <c r="Z117" s="22" t="n"/>
      <c r="AA117" s="22" t="n"/>
      <c r="AB117" s="22" t="n"/>
      <c r="AC117" s="22" t="n"/>
      <c r="AD117" s="22" t="n"/>
      <c r="AE117" s="22" t="n"/>
      <c r="AF117" s="22" t="n"/>
    </row>
    <row r="118" ht="16.5" customHeight="1" s="283">
      <c r="A118" s="109" t="n">
        <v>83</v>
      </c>
      <c r="B118" s="110" t="inlineStr">
        <is>
          <t>Trubus Swadaya PT</t>
        </is>
      </c>
      <c r="C118" s="90">
        <f>#REF!</f>
        <v/>
      </c>
      <c r="D118" s="94" t="inlineStr">
        <is>
          <t>Non PPN</t>
        </is>
      </c>
      <c r="E118" s="91">
        <f>#REF!</f>
        <v/>
      </c>
      <c r="F118" s="19" t="n"/>
      <c r="G118" s="92" t="n"/>
      <c r="H118" s="19" t="n"/>
      <c r="I118" s="90">
        <f>#REF!</f>
        <v/>
      </c>
      <c r="J118" s="90">
        <f>#REF!</f>
        <v/>
      </c>
      <c r="K118" s="91">
        <f>#REF!</f>
        <v/>
      </c>
      <c r="L118" s="22" t="n"/>
      <c r="M118" s="22" t="n"/>
      <c r="N118" s="22" t="n"/>
      <c r="O118" s="22" t="n"/>
      <c r="P118" s="22" t="n"/>
      <c r="Q118" s="22" t="n"/>
      <c r="R118" s="22" t="n"/>
      <c r="S118" s="22" t="n"/>
      <c r="T118" s="22" t="n"/>
      <c r="U118" s="22" t="n"/>
      <c r="V118" s="22" t="n"/>
      <c r="W118" s="22" t="n"/>
      <c r="X118" s="22" t="n"/>
      <c r="Y118" s="22" t="n"/>
      <c r="Z118" s="22" t="n"/>
      <c r="AA118" s="22" t="n"/>
      <c r="AB118" s="22" t="n"/>
      <c r="AC118" s="22" t="n"/>
      <c r="AD118" s="22" t="n"/>
      <c r="AE118" s="22" t="n"/>
      <c r="AF118" s="22" t="n"/>
    </row>
    <row r="119" ht="16.5" customHeight="1" s="283">
      <c r="A119" s="109" t="n">
        <v>84</v>
      </c>
      <c r="B119" s="110" t="inlineStr">
        <is>
          <t>UGM Press</t>
        </is>
      </c>
      <c r="C119" s="90">
        <f>#REF!</f>
        <v/>
      </c>
      <c r="D119" s="94" t="inlineStr">
        <is>
          <t>PPN</t>
        </is>
      </c>
      <c r="E119" s="91">
        <f>#REF!</f>
        <v/>
      </c>
      <c r="F119" s="19" t="n"/>
      <c r="G119" s="92" t="n"/>
      <c r="H119" s="19" t="n"/>
      <c r="I119" s="90">
        <f>#REF!</f>
        <v/>
      </c>
      <c r="J119" s="90">
        <f>#REF!</f>
        <v/>
      </c>
      <c r="K119" s="91">
        <f>#REF!</f>
        <v/>
      </c>
      <c r="L119" s="22" t="n"/>
      <c r="M119" s="22" t="n"/>
      <c r="N119" s="22" t="n"/>
      <c r="O119" s="22" t="n"/>
      <c r="P119" s="22" t="n"/>
      <c r="Q119" s="22" t="n"/>
      <c r="R119" s="22" t="n"/>
      <c r="S119" s="22" t="n"/>
      <c r="T119" s="22" t="n"/>
      <c r="U119" s="22" t="n"/>
      <c r="V119" s="22" t="n"/>
      <c r="W119" s="22" t="n"/>
      <c r="X119" s="22" t="n"/>
      <c r="Y119" s="22" t="n"/>
      <c r="Z119" s="22" t="n"/>
      <c r="AA119" s="22" t="n"/>
      <c r="AB119" s="22" t="n"/>
      <c r="AC119" s="22" t="n"/>
      <c r="AD119" s="22" t="n"/>
      <c r="AE119" s="22" t="n"/>
      <c r="AF119" s="22" t="n"/>
    </row>
    <row r="120" ht="16.5" customHeight="1" s="283">
      <c r="A120" s="109" t="n"/>
      <c r="B120" s="121" t="n"/>
      <c r="C120" s="90" t="n"/>
      <c r="D120" s="109" t="n"/>
      <c r="E120" s="91" t="n"/>
      <c r="F120" s="19" t="n"/>
      <c r="G120" s="92" t="n"/>
      <c r="H120" s="19" t="n"/>
      <c r="I120" s="90" t="n"/>
      <c r="J120" s="90" t="n"/>
      <c r="K120" s="122" t="n"/>
      <c r="L120" s="22" t="n"/>
      <c r="M120" s="22" t="n"/>
      <c r="N120" s="22" t="n"/>
      <c r="O120" s="22" t="n"/>
      <c r="P120" s="22" t="n"/>
      <c r="Q120" s="22" t="n"/>
      <c r="R120" s="22" t="n"/>
      <c r="S120" s="22" t="n"/>
      <c r="T120" s="22" t="n"/>
      <c r="U120" s="22" t="n"/>
      <c r="V120" s="22" t="n"/>
      <c r="W120" s="22" t="n"/>
      <c r="X120" s="22" t="n"/>
      <c r="Y120" s="22" t="n"/>
      <c r="Z120" s="22" t="n"/>
      <c r="AA120" s="22" t="n"/>
      <c r="AB120" s="22" t="n"/>
      <c r="AC120" s="22" t="n"/>
      <c r="AD120" s="22" t="n"/>
      <c r="AE120" s="22" t="n"/>
      <c r="AF120" s="22" t="n"/>
    </row>
    <row r="121">
      <c r="A121" s="19" t="n"/>
      <c r="B121" s="123" t="n"/>
      <c r="C121" s="124" t="n"/>
      <c r="D121" s="19" t="n"/>
      <c r="E121" s="103" t="n"/>
      <c r="F121" s="19" t="n"/>
      <c r="G121" s="92" t="n"/>
      <c r="H121" s="19" t="n"/>
      <c r="I121" s="124" t="n"/>
      <c r="J121" s="124" t="n"/>
      <c r="K121" s="125" t="n"/>
      <c r="L121" s="22" t="n"/>
      <c r="M121" s="22" t="n"/>
      <c r="N121" s="22" t="n"/>
      <c r="O121" s="22" t="n"/>
      <c r="P121" s="22" t="n"/>
      <c r="Q121" s="22" t="n"/>
      <c r="R121" s="22" t="n"/>
      <c r="S121" s="22" t="n"/>
      <c r="T121" s="22" t="n"/>
      <c r="U121" s="22" t="n"/>
      <c r="V121" s="22" t="n"/>
      <c r="W121" s="22" t="n"/>
      <c r="X121" s="22" t="n"/>
      <c r="Y121" s="22" t="n"/>
      <c r="Z121" s="22" t="n"/>
      <c r="AA121" s="22" t="n"/>
      <c r="AB121" s="22" t="n"/>
      <c r="AC121" s="22" t="n"/>
      <c r="AD121" s="22" t="n"/>
      <c r="AE121" s="22" t="n"/>
      <c r="AF121" s="22" t="n"/>
    </row>
    <row r="122">
      <c r="A122" s="75" t="inlineStr">
        <is>
          <t>Total</t>
        </is>
      </c>
      <c r="B122" s="319" t="n"/>
      <c r="C122" s="126">
        <f>SUM(C36:C121)</f>
        <v/>
      </c>
      <c r="D122" s="126" t="n"/>
      <c r="E122" s="127">
        <f>SUM(E36:E121)</f>
        <v/>
      </c>
      <c r="F122" s="20" t="n"/>
      <c r="G122" s="114" t="n"/>
      <c r="H122" s="20" t="n"/>
      <c r="I122" s="126">
        <f>SUM(I36:I121)</f>
        <v/>
      </c>
      <c r="J122" s="126">
        <f>SUM(J36:J121)</f>
        <v/>
      </c>
      <c r="K122" s="128">
        <f>SUM(K36:K121)</f>
        <v/>
      </c>
      <c r="L122" s="23" t="n"/>
      <c r="M122" s="23" t="n"/>
      <c r="N122" s="23" t="n"/>
      <c r="O122" s="23" t="n"/>
      <c r="P122" s="23" t="n"/>
      <c r="Q122" s="23" t="n"/>
      <c r="R122" s="23" t="n"/>
      <c r="S122" s="23" t="n"/>
      <c r="T122" s="23" t="n"/>
      <c r="U122" s="23" t="n"/>
      <c r="V122" s="23" t="n"/>
      <c r="W122" s="23" t="n"/>
      <c r="X122" s="23" t="n"/>
      <c r="Y122" s="23" t="n"/>
      <c r="Z122" s="23" t="n"/>
      <c r="AA122" s="23" t="n"/>
      <c r="AB122" s="23" t="n"/>
      <c r="AC122" s="23" t="n"/>
      <c r="AD122" s="23" t="n"/>
      <c r="AE122" s="23" t="n"/>
      <c r="AF122" s="23" t="n"/>
    </row>
    <row r="123">
      <c r="A123" s="70" t="n"/>
      <c r="B123" s="71" t="n"/>
      <c r="C123" s="102" t="n"/>
      <c r="D123" s="70" t="n"/>
      <c r="E123" s="72" t="n"/>
      <c r="F123" s="70" t="n"/>
      <c r="G123" s="73" t="n"/>
      <c r="H123" s="70" t="n"/>
      <c r="I123" s="102" t="n"/>
      <c r="J123" s="102" t="n"/>
      <c r="K123" s="129" t="n"/>
      <c r="L123" s="22" t="n"/>
      <c r="M123" s="22" t="n"/>
      <c r="N123" s="22" t="n"/>
      <c r="O123" s="22" t="n"/>
      <c r="P123" s="22" t="n"/>
      <c r="Q123" s="22" t="n"/>
      <c r="R123" s="22" t="n"/>
      <c r="S123" s="22" t="n"/>
      <c r="T123" s="22" t="n"/>
      <c r="U123" s="22" t="n"/>
      <c r="V123" s="22" t="n"/>
      <c r="W123" s="22" t="n"/>
      <c r="X123" s="22" t="n"/>
      <c r="Y123" s="22" t="n"/>
      <c r="Z123" s="22" t="n"/>
      <c r="AA123" s="22" t="n"/>
      <c r="AB123" s="22" t="n"/>
      <c r="AC123" s="22" t="n"/>
      <c r="AD123" s="22" t="n"/>
      <c r="AE123" s="22" t="n"/>
      <c r="AF123" s="22" t="n"/>
    </row>
    <row r="124">
      <c r="A124" s="70" t="n"/>
      <c r="B124" s="71" t="n"/>
      <c r="C124" s="102" t="n"/>
      <c r="D124" s="70" t="n"/>
      <c r="E124" s="72" t="n"/>
      <c r="F124" s="70" t="n"/>
      <c r="G124" s="73" t="n"/>
      <c r="H124" s="70" t="n"/>
      <c r="I124" s="102" t="n"/>
      <c r="J124" s="102" t="n"/>
      <c r="K124" s="129" t="n"/>
      <c r="L124" s="22" t="n"/>
      <c r="M124" s="22" t="n"/>
      <c r="N124" s="22" t="n"/>
      <c r="O124" s="22" t="n"/>
      <c r="P124" s="22" t="n"/>
      <c r="Q124" s="22" t="n"/>
      <c r="R124" s="22" t="n"/>
      <c r="S124" s="22" t="n"/>
      <c r="T124" s="22" t="n"/>
      <c r="U124" s="22" t="n"/>
      <c r="V124" s="22" t="n"/>
      <c r="W124" s="22" t="n"/>
      <c r="X124" s="22" t="n"/>
      <c r="Y124" s="22" t="n"/>
      <c r="Z124" s="22" t="n"/>
      <c r="AA124" s="22" t="n"/>
      <c r="AB124" s="22" t="n"/>
      <c r="AC124" s="22" t="n"/>
      <c r="AD124" s="22" t="n"/>
      <c r="AE124" s="22" t="n"/>
      <c r="AF124" s="22" t="n"/>
    </row>
    <row r="125">
      <c r="A125" s="22" t="n"/>
      <c r="B125" s="130" t="n"/>
      <c r="C125" s="22" t="n"/>
      <c r="D125" s="22" t="n"/>
      <c r="E125" s="72" t="n"/>
      <c r="F125" s="22" t="n"/>
      <c r="G125" s="131" t="n"/>
      <c r="H125" s="22" t="n"/>
      <c r="I125" s="22" t="n"/>
      <c r="J125" s="22" t="n"/>
      <c r="K125" s="22" t="n"/>
      <c r="L125" s="22" t="n"/>
      <c r="M125" s="22" t="n"/>
      <c r="N125" s="22" t="n"/>
      <c r="O125" s="22" t="n"/>
      <c r="P125" s="22" t="n"/>
      <c r="Q125" s="22" t="n"/>
      <c r="R125" s="22" t="n"/>
      <c r="S125" s="22" t="n"/>
      <c r="T125" s="22" t="n"/>
      <c r="U125" s="22" t="n"/>
      <c r="V125" s="22" t="n"/>
      <c r="W125" s="22" t="n"/>
      <c r="X125" s="22" t="n"/>
      <c r="Y125" s="22" t="n"/>
      <c r="Z125" s="22" t="n"/>
      <c r="AA125" s="22" t="n"/>
      <c r="AB125" s="22" t="n"/>
      <c r="AC125" s="22" t="n"/>
      <c r="AD125" s="22" t="n"/>
      <c r="AE125" s="22" t="n"/>
      <c r="AF125" s="22" t="n"/>
    </row>
    <row r="126" ht="18.75" customHeight="1" s="283">
      <c r="A126" s="132" t="inlineStr">
        <is>
          <t>Penjelasan:</t>
        </is>
      </c>
      <c r="B126" s="130" t="n"/>
      <c r="C126" s="22" t="n"/>
      <c r="D126" s="22" t="n"/>
      <c r="E126" s="72" t="n"/>
      <c r="F126" s="22" t="n"/>
      <c r="G126" s="131" t="n"/>
      <c r="H126" s="22" t="n"/>
      <c r="I126" s="22" t="n"/>
      <c r="J126" s="22" t="n"/>
      <c r="K126" s="22" t="n"/>
      <c r="L126" s="22" t="n"/>
      <c r="M126" s="22" t="n"/>
      <c r="N126" s="22" t="n"/>
      <c r="O126" s="22" t="n"/>
      <c r="P126" s="22" t="n"/>
      <c r="Q126" s="22" t="n"/>
      <c r="R126" s="22" t="n"/>
      <c r="S126" s="22" t="n"/>
      <c r="T126" s="22" t="n"/>
      <c r="U126" s="22" t="n"/>
      <c r="V126" s="22" t="n"/>
      <c r="W126" s="22" t="n"/>
      <c r="X126" s="22" t="n"/>
      <c r="Y126" s="22" t="n"/>
      <c r="Z126" s="22" t="n"/>
      <c r="AA126" s="22" t="n"/>
      <c r="AB126" s="22" t="n"/>
      <c r="AC126" s="22" t="n"/>
      <c r="AD126" s="22" t="n"/>
      <c r="AE126" s="22" t="n"/>
      <c r="AF126" s="22" t="n"/>
    </row>
    <row r="127">
      <c r="A127" s="22" t="inlineStr">
        <is>
          <t>1. Untuk kolom A - H tidak boleh dihilangkan, dipindahkan dan diganti</t>
        </is>
      </c>
      <c r="B127" s="130" t="n"/>
      <c r="C127" s="22" t="n"/>
      <c r="D127" s="22" t="n"/>
      <c r="E127" s="72" t="n"/>
      <c r="F127" s="22" t="n"/>
      <c r="G127" s="131" t="n"/>
      <c r="H127" s="22" t="n"/>
      <c r="I127" s="22" t="n"/>
      <c r="J127" s="22" t="n"/>
      <c r="K127" s="22" t="n"/>
      <c r="L127" s="22" t="n"/>
      <c r="M127" s="22" t="n"/>
      <c r="N127" s="22" t="n"/>
      <c r="O127" s="22" t="n"/>
      <c r="P127" s="22" t="n"/>
      <c r="Q127" s="22" t="n"/>
      <c r="R127" s="22" t="n"/>
      <c r="S127" s="22" t="n"/>
      <c r="T127" s="22" t="n"/>
      <c r="U127" s="22" t="n"/>
      <c r="V127" s="22" t="n"/>
      <c r="W127" s="22" t="n"/>
      <c r="X127" s="22" t="n"/>
      <c r="Y127" s="22" t="n"/>
      <c r="Z127" s="22" t="n"/>
      <c r="AA127" s="22" t="n"/>
      <c r="AB127" s="22" t="n"/>
      <c r="AC127" s="22" t="n"/>
      <c r="AD127" s="22" t="n"/>
      <c r="AE127" s="22" t="n"/>
      <c r="AF127" s="22" t="n"/>
    </row>
    <row r="128">
      <c r="A128" s="22" t="inlineStr">
        <is>
          <t xml:space="preserve">2. Tidak boleh menghapus, memindahkan dan mengubah semua data apapun di katalog </t>
        </is>
      </c>
      <c r="B128" s="130" t="n"/>
      <c r="C128" s="22" t="n"/>
      <c r="D128" s="22" t="n"/>
      <c r="E128" s="72" t="n"/>
      <c r="F128" s="22" t="n"/>
      <c r="G128" s="131" t="n"/>
      <c r="H128" s="22" t="n"/>
      <c r="I128" s="22" t="n"/>
      <c r="J128" s="22" t="n"/>
      <c r="K128" s="22" t="n"/>
      <c r="L128" s="22" t="n"/>
      <c r="M128" s="22" t="n"/>
      <c r="N128" s="22" t="n"/>
      <c r="O128" s="22" t="n"/>
      <c r="P128" s="22" t="n"/>
      <c r="Q128" s="22" t="n"/>
      <c r="R128" s="22" t="n"/>
      <c r="S128" s="22" t="n"/>
      <c r="T128" s="22" t="n"/>
      <c r="U128" s="22" t="n"/>
      <c r="V128" s="22" t="n"/>
      <c r="W128" s="22" t="n"/>
      <c r="X128" s="22" t="n"/>
      <c r="Y128" s="22" t="n"/>
      <c r="Z128" s="22" t="n"/>
      <c r="AA128" s="22" t="n"/>
      <c r="AB128" s="22" t="n"/>
      <c r="AC128" s="22" t="n"/>
      <c r="AD128" s="22" t="n"/>
      <c r="AE128" s="22" t="n"/>
      <c r="AF128" s="22" t="n"/>
    </row>
    <row r="129">
      <c r="A129" s="22" t="inlineStr">
        <is>
          <t>3. Jika ada kolam  harga lainnya silakan ditambahkan diantara kolom Copy dan Kolom Jumlah Harga</t>
        </is>
      </c>
      <c r="B129" s="130" t="n"/>
      <c r="C129" s="22" t="n"/>
      <c r="D129" s="22" t="n"/>
      <c r="E129" s="72" t="n"/>
      <c r="F129" s="22" t="n"/>
      <c r="G129" s="131" t="n"/>
      <c r="H129" s="22" t="n"/>
      <c r="I129" s="22" t="n"/>
      <c r="J129" s="22" t="n"/>
      <c r="K129" s="22" t="n"/>
      <c r="L129" s="22" t="n"/>
      <c r="M129" s="22" t="n"/>
      <c r="N129" s="22" t="n"/>
      <c r="O129" s="22" t="n"/>
      <c r="P129" s="22" t="n"/>
      <c r="Q129" s="22" t="n"/>
      <c r="R129" s="22" t="n"/>
      <c r="S129" s="22" t="n"/>
      <c r="T129" s="22" t="n"/>
      <c r="U129" s="22" t="n"/>
      <c r="V129" s="22" t="n"/>
      <c r="W129" s="22" t="n"/>
      <c r="X129" s="22" t="n"/>
      <c r="Y129" s="22" t="n"/>
      <c r="Z129" s="22" t="n"/>
      <c r="AA129" s="22" t="n"/>
      <c r="AB129" s="22" t="n"/>
      <c r="AC129" s="22" t="n"/>
      <c r="AD129" s="22" t="n"/>
      <c r="AE129" s="22" t="n"/>
      <c r="AF129" s="22" t="n"/>
    </row>
    <row r="130">
      <c r="A130" s="22" t="inlineStr">
        <is>
          <t>4. Panitia pelaksana hanya mengisi jumlah copy saja dan akan langsung terlihat hasilnya di setiap Sheet Penerbit dan Sheet Hasil Seleksi</t>
        </is>
      </c>
      <c r="B130" s="130" t="n"/>
      <c r="C130" s="22" t="n"/>
      <c r="D130" s="22" t="n"/>
      <c r="E130" s="72" t="n"/>
      <c r="F130" s="22" t="n"/>
      <c r="G130" s="131" t="n"/>
      <c r="H130" s="22" t="n"/>
      <c r="I130" s="22" t="n"/>
      <c r="J130" s="22" t="n"/>
      <c r="K130" s="22" t="n"/>
      <c r="L130" s="22" t="n"/>
      <c r="M130" s="22" t="n"/>
      <c r="N130" s="22" t="n"/>
      <c r="O130" s="22" t="n"/>
      <c r="P130" s="22" t="n"/>
      <c r="Q130" s="22" t="n"/>
      <c r="R130" s="22" t="n"/>
      <c r="S130" s="22" t="n"/>
      <c r="T130" s="22" t="n"/>
      <c r="U130" s="22" t="n"/>
      <c r="V130" s="22" t="n"/>
      <c r="W130" s="22" t="n"/>
      <c r="X130" s="22" t="n"/>
      <c r="Y130" s="22" t="n"/>
      <c r="Z130" s="22" t="n"/>
      <c r="AA130" s="22" t="n"/>
      <c r="AB130" s="22" t="n"/>
      <c r="AC130" s="22" t="n"/>
      <c r="AD130" s="22" t="n"/>
      <c r="AE130" s="22" t="n"/>
      <c r="AF130" s="22" t="n"/>
    </row>
    <row r="131">
      <c r="A131" s="22" t="inlineStr">
        <is>
          <t>5. Jumlah Harga, adalah jumlah harga dari semua judul belum termasuk PPN</t>
        </is>
      </c>
      <c r="B131" s="130" t="n"/>
      <c r="C131" s="22" t="n"/>
      <c r="D131" s="22" t="n"/>
      <c r="E131" s="72" t="n"/>
      <c r="F131" s="22" t="n"/>
      <c r="G131" s="131" t="n"/>
      <c r="H131" s="22" t="n"/>
      <c r="I131" s="22" t="n"/>
      <c r="J131" s="22" t="n"/>
      <c r="K131" s="22" t="n"/>
      <c r="L131" s="22" t="n"/>
      <c r="M131" s="22" t="n"/>
      <c r="N131" s="22" t="n"/>
      <c r="O131" s="22" t="n"/>
      <c r="P131" s="22" t="n"/>
      <c r="Q131" s="22" t="n"/>
      <c r="R131" s="22" t="n"/>
      <c r="S131" s="22" t="n"/>
      <c r="T131" s="22" t="n"/>
      <c r="U131" s="22" t="n"/>
      <c r="V131" s="22" t="n"/>
      <c r="W131" s="22" t="n"/>
      <c r="X131" s="22" t="n"/>
      <c r="Y131" s="22" t="n"/>
      <c r="Z131" s="22" t="n"/>
      <c r="AA131" s="22" t="n"/>
      <c r="AB131" s="22" t="n"/>
      <c r="AC131" s="22" t="n"/>
      <c r="AD131" s="22" t="n"/>
      <c r="AE131" s="22" t="n"/>
      <c r="AF131" s="22" t="n"/>
    </row>
    <row r="132" ht="18.75" customHeight="1" s="283">
      <c r="A132" s="132" t="inlineStr">
        <is>
          <t>6. PPN 10% adalah PPN diluar harga eBook/Content</t>
        </is>
      </c>
      <c r="B132" s="130" t="n"/>
      <c r="C132" s="22" t="n"/>
      <c r="D132" s="22" t="n"/>
      <c r="E132" s="72" t="n"/>
      <c r="F132" s="22" t="n"/>
      <c r="G132" s="131" t="n"/>
      <c r="H132" s="22" t="n"/>
      <c r="I132" s="22" t="n"/>
      <c r="J132" s="22" t="n"/>
      <c r="K132" s="22" t="n"/>
      <c r="L132" s="22" t="n"/>
      <c r="M132" s="22" t="n"/>
      <c r="N132" s="22" t="n"/>
      <c r="O132" s="22" t="n"/>
      <c r="P132" s="22" t="n"/>
      <c r="Q132" s="22" t="n"/>
      <c r="R132" s="22" t="n"/>
      <c r="S132" s="22" t="n"/>
      <c r="T132" s="22" t="n"/>
      <c r="U132" s="22" t="n"/>
      <c r="V132" s="22" t="n"/>
      <c r="W132" s="22" t="n"/>
      <c r="X132" s="22" t="n"/>
      <c r="Y132" s="22" t="n"/>
      <c r="Z132" s="22" t="n"/>
      <c r="AA132" s="22" t="n"/>
      <c r="AB132" s="22" t="n"/>
      <c r="AC132" s="22" t="n"/>
      <c r="AD132" s="22" t="n"/>
      <c r="AE132" s="22" t="n"/>
      <c r="AF132" s="22" t="n"/>
    </row>
    <row r="133">
      <c r="A133" s="22" t="inlineStr">
        <is>
          <t>7. Total harga adalah total dari semua harga diatasnya, jika ada PPH yang masih harus dimasukan silakan ditambahakan.</t>
        </is>
      </c>
      <c r="B133" s="130" t="n"/>
      <c r="C133" s="22" t="n"/>
      <c r="D133" s="22" t="n"/>
      <c r="E133" s="72" t="n"/>
      <c r="F133" s="22" t="n"/>
      <c r="G133" s="131" t="n"/>
      <c r="H133" s="22" t="n"/>
      <c r="I133" s="22" t="n"/>
      <c r="J133" s="22" t="n"/>
      <c r="K133" s="22" t="n"/>
      <c r="L133" s="22" t="n"/>
      <c r="M133" s="22" t="n"/>
      <c r="N133" s="22" t="n"/>
      <c r="O133" s="22" t="n"/>
      <c r="P133" s="22" t="n"/>
      <c r="Q133" s="22" t="n"/>
      <c r="R133" s="22" t="n"/>
      <c r="S133" s="22" t="n"/>
      <c r="T133" s="22" t="n"/>
      <c r="U133" s="22" t="n"/>
      <c r="V133" s="22" t="n"/>
      <c r="W133" s="22" t="n"/>
      <c r="X133" s="22" t="n"/>
      <c r="Y133" s="22" t="n"/>
      <c r="Z133" s="22" t="n"/>
      <c r="AA133" s="22" t="n"/>
      <c r="AB133" s="22" t="n"/>
      <c r="AC133" s="22" t="n"/>
      <c r="AD133" s="22" t="n"/>
      <c r="AE133" s="22" t="n"/>
      <c r="AF133" s="22" t="n"/>
    </row>
    <row r="134">
      <c r="A134" s="22" t="inlineStr">
        <is>
          <t>8. Jika ada judul yang dibeli ULANG (PENAMBAHAN COPY), Berikan KETERANGAN</t>
        </is>
      </c>
      <c r="B134" s="130" t="n"/>
      <c r="C134" s="22" t="n"/>
      <c r="D134" s="22" t="n"/>
      <c r="E134" s="72" t="n"/>
      <c r="F134" s="22" t="n"/>
      <c r="G134" s="131" t="n"/>
      <c r="H134" s="22" t="n"/>
      <c r="I134" s="22" t="n"/>
      <c r="J134" s="22" t="n"/>
      <c r="K134" s="22" t="n"/>
      <c r="L134" s="22" t="n"/>
      <c r="M134" s="22" t="n"/>
      <c r="N134" s="22" t="n"/>
      <c r="O134" s="22" t="n"/>
      <c r="P134" s="22" t="n"/>
      <c r="Q134" s="22" t="n"/>
      <c r="R134" s="22" t="n"/>
      <c r="S134" s="22" t="n"/>
      <c r="T134" s="22" t="n"/>
      <c r="U134" s="22" t="n"/>
      <c r="V134" s="22" t="n"/>
      <c r="W134" s="22" t="n"/>
      <c r="X134" s="22" t="n"/>
      <c r="Y134" s="22" t="n"/>
      <c r="Z134" s="22" t="n"/>
      <c r="AA134" s="22" t="n"/>
      <c r="AB134" s="22" t="n"/>
      <c r="AC134" s="22" t="n"/>
      <c r="AD134" s="22" t="n"/>
      <c r="AE134" s="22" t="n"/>
      <c r="AF134" s="22" t="n"/>
    </row>
    <row r="135" ht="18.75" customHeight="1" s="283">
      <c r="A135" s="132" t="inlineStr">
        <is>
          <t>9. Katalog diterima PALING LAMBAT 20 hari sebelum batas akhir berkas atau pembayaran</t>
        </is>
      </c>
      <c r="B135" s="130" t="n"/>
      <c r="C135" s="22" t="n"/>
      <c r="D135" s="22" t="n"/>
      <c r="E135" s="72" t="n"/>
      <c r="F135" s="22" t="n"/>
      <c r="G135" s="131" t="n"/>
      <c r="H135" s="22" t="n"/>
      <c r="I135" s="22" t="n"/>
      <c r="J135" s="22" t="n"/>
      <c r="K135" s="22" t="n"/>
      <c r="L135" s="22" t="n"/>
      <c r="M135" s="22" t="n"/>
      <c r="N135" s="22" t="n"/>
      <c r="O135" s="22" t="n"/>
      <c r="P135" s="22" t="n"/>
      <c r="Q135" s="22" t="n"/>
      <c r="R135" s="22" t="n"/>
      <c r="S135" s="22" t="n"/>
      <c r="T135" s="22" t="n"/>
      <c r="U135" s="22" t="n"/>
      <c r="V135" s="22" t="n"/>
      <c r="W135" s="22" t="n"/>
      <c r="X135" s="22" t="n"/>
      <c r="Y135" s="22" t="n"/>
      <c r="Z135" s="22" t="n"/>
      <c r="AA135" s="22" t="n"/>
      <c r="AB135" s="22" t="n"/>
      <c r="AC135" s="22" t="n"/>
      <c r="AD135" s="22" t="n"/>
      <c r="AE135" s="22" t="n"/>
      <c r="AF135" s="22" t="n"/>
    </row>
    <row r="136">
      <c r="A136" s="22" t="inlineStr">
        <is>
          <t>10. Periksa kembali sebelum benar-benar dikirim</t>
        </is>
      </c>
      <c r="B136" s="130" t="n"/>
      <c r="C136" s="22" t="n"/>
      <c r="D136" s="22" t="n"/>
      <c r="E136" s="72" t="n"/>
      <c r="F136" s="22" t="n"/>
      <c r="G136" s="131" t="n"/>
      <c r="H136" s="22" t="n"/>
      <c r="I136" s="22" t="n"/>
      <c r="J136" s="22" t="n"/>
      <c r="K136" s="22" t="n"/>
      <c r="L136" s="22" t="n"/>
      <c r="M136" s="22" t="n"/>
      <c r="N136" s="22" t="n"/>
      <c r="O136" s="22" t="n"/>
      <c r="P136" s="22" t="n"/>
      <c r="Q136" s="22" t="n"/>
      <c r="R136" s="22" t="n"/>
      <c r="S136" s="22" t="n"/>
      <c r="T136" s="22" t="n"/>
      <c r="U136" s="22" t="n"/>
      <c r="V136" s="22" t="n"/>
      <c r="W136" s="22" t="n"/>
      <c r="X136" s="22" t="n"/>
      <c r="Y136" s="22" t="n"/>
      <c r="Z136" s="22" t="n"/>
      <c r="AA136" s="22" t="n"/>
      <c r="AB136" s="22" t="n"/>
      <c r="AC136" s="22" t="n"/>
      <c r="AD136" s="22" t="n"/>
      <c r="AE136" s="22" t="n"/>
      <c r="AF136" s="22" t="n"/>
    </row>
    <row r="137">
      <c r="A137" s="22" t="n"/>
      <c r="B137" s="130" t="n"/>
      <c r="C137" s="22" t="n"/>
      <c r="D137" s="22" t="n"/>
      <c r="E137" s="72" t="n"/>
      <c r="F137" s="22" t="n"/>
      <c r="G137" s="131" t="n"/>
      <c r="H137" s="22" t="n"/>
      <c r="I137" s="22" t="n"/>
      <c r="J137" s="22" t="n"/>
      <c r="K137" s="22" t="n"/>
      <c r="L137" s="22" t="n"/>
      <c r="M137" s="22" t="n"/>
      <c r="N137" s="22" t="n"/>
      <c r="O137" s="22" t="n"/>
      <c r="P137" s="22" t="n"/>
      <c r="Q137" s="22" t="n"/>
      <c r="R137" s="22" t="n"/>
      <c r="S137" s="22" t="n"/>
      <c r="T137" s="22" t="n"/>
      <c r="U137" s="22" t="n"/>
      <c r="V137" s="22" t="n"/>
      <c r="W137" s="22" t="n"/>
      <c r="X137" s="22" t="n"/>
      <c r="Y137" s="22" t="n"/>
      <c r="Z137" s="22" t="n"/>
      <c r="AA137" s="22" t="n"/>
      <c r="AB137" s="22" t="n"/>
      <c r="AC137" s="22" t="n"/>
      <c r="AD137" s="22" t="n"/>
      <c r="AE137" s="22" t="n"/>
      <c r="AF137" s="22" t="n"/>
    </row>
    <row r="138">
      <c r="A138" s="22" t="n"/>
      <c r="B138" s="130" t="n"/>
      <c r="C138" s="22" t="n"/>
      <c r="D138" s="22" t="n"/>
      <c r="E138" s="72" t="n"/>
      <c r="F138" s="22" t="n"/>
      <c r="G138" s="131" t="n"/>
      <c r="H138" s="22" t="n"/>
      <c r="I138" s="22" t="n"/>
      <c r="J138" s="22" t="n"/>
      <c r="K138" s="22" t="n"/>
      <c r="L138" s="22" t="n"/>
      <c r="M138" s="22" t="n"/>
      <c r="N138" s="22" t="n"/>
      <c r="O138" s="22" t="n"/>
      <c r="P138" s="22" t="n"/>
      <c r="Q138" s="22" t="n"/>
      <c r="R138" s="22" t="n"/>
      <c r="S138" s="22" t="n"/>
      <c r="T138" s="22" t="n"/>
      <c r="U138" s="22" t="n"/>
      <c r="V138" s="22" t="n"/>
      <c r="W138" s="22" t="n"/>
      <c r="X138" s="22" t="n"/>
      <c r="Y138" s="22" t="n"/>
      <c r="Z138" s="22" t="n"/>
      <c r="AA138" s="22" t="n"/>
      <c r="AB138" s="22" t="n"/>
      <c r="AC138" s="22" t="n"/>
      <c r="AD138" s="22" t="n"/>
      <c r="AE138" s="22" t="n"/>
      <c r="AF138" s="22" t="n"/>
    </row>
    <row r="139">
      <c r="A139" s="22" t="n"/>
      <c r="B139" s="130" t="n"/>
      <c r="C139" s="22" t="n"/>
      <c r="D139" s="22" t="n"/>
      <c r="E139" s="72" t="n"/>
      <c r="F139" s="22" t="n"/>
      <c r="G139" s="131" t="n"/>
      <c r="H139" s="22" t="n"/>
      <c r="I139" s="22" t="n"/>
      <c r="J139" s="22" t="n"/>
      <c r="K139" s="22" t="n"/>
      <c r="L139" s="22" t="n"/>
      <c r="M139" s="22" t="n"/>
      <c r="N139" s="22" t="n"/>
      <c r="O139" s="22" t="n"/>
      <c r="P139" s="22" t="n"/>
      <c r="Q139" s="22" t="n"/>
      <c r="R139" s="22" t="n"/>
      <c r="S139" s="22" t="n"/>
      <c r="T139" s="22" t="n"/>
      <c r="U139" s="22" t="n"/>
      <c r="V139" s="22" t="n"/>
      <c r="W139" s="22" t="n"/>
      <c r="X139" s="22" t="n"/>
      <c r="Y139" s="22" t="n"/>
      <c r="Z139" s="22" t="n"/>
      <c r="AA139" s="22" t="n"/>
      <c r="AB139" s="22" t="n"/>
      <c r="AC139" s="22" t="n"/>
      <c r="AD139" s="22" t="n"/>
      <c r="AE139" s="22" t="n"/>
      <c r="AF139" s="22" t="n"/>
    </row>
    <row r="140">
      <c r="A140" s="22" t="n"/>
      <c r="B140" s="130" t="n"/>
      <c r="C140" s="22" t="n"/>
      <c r="D140" s="22" t="n"/>
      <c r="E140" s="72" t="n"/>
      <c r="F140" s="22" t="n"/>
      <c r="G140" s="131" t="n"/>
      <c r="H140" s="22" t="n"/>
      <c r="I140" s="22" t="n"/>
      <c r="J140" s="22" t="n"/>
      <c r="K140" s="22" t="n"/>
      <c r="L140" s="22" t="n"/>
      <c r="M140" s="22" t="n"/>
      <c r="N140" s="22" t="n"/>
      <c r="O140" s="22" t="n"/>
      <c r="P140" s="22" t="n"/>
      <c r="Q140" s="22" t="n"/>
      <c r="R140" s="22" t="n"/>
      <c r="S140" s="22" t="n"/>
      <c r="T140" s="22" t="n"/>
      <c r="U140" s="22" t="n"/>
      <c r="V140" s="22" t="n"/>
      <c r="W140" s="22" t="n"/>
      <c r="X140" s="22" t="n"/>
      <c r="Y140" s="22" t="n"/>
      <c r="Z140" s="22" t="n"/>
      <c r="AA140" s="22" t="n"/>
      <c r="AB140" s="22" t="n"/>
      <c r="AC140" s="22" t="n"/>
      <c r="AD140" s="22" t="n"/>
      <c r="AE140" s="22" t="n"/>
      <c r="AF140" s="22" t="n"/>
    </row>
    <row r="141">
      <c r="A141" s="22" t="n"/>
      <c r="B141" s="130" t="n"/>
      <c r="C141" s="22" t="n"/>
      <c r="D141" s="22" t="n"/>
      <c r="E141" s="72" t="n"/>
      <c r="F141" s="22" t="n"/>
      <c r="G141" s="131" t="n"/>
      <c r="H141" s="22" t="n"/>
      <c r="I141" s="22" t="n"/>
      <c r="J141" s="22" t="n"/>
      <c r="K141" s="22" t="n"/>
      <c r="L141" s="22" t="n"/>
      <c r="M141" s="22" t="n"/>
      <c r="N141" s="22" t="n"/>
      <c r="O141" s="22" t="n"/>
      <c r="P141" s="22" t="n"/>
      <c r="Q141" s="22" t="n"/>
      <c r="R141" s="22" t="n"/>
      <c r="S141" s="22" t="n"/>
      <c r="T141" s="22" t="n"/>
      <c r="U141" s="22" t="n"/>
      <c r="V141" s="22" t="n"/>
      <c r="W141" s="22" t="n"/>
      <c r="X141" s="22" t="n"/>
      <c r="Y141" s="22" t="n"/>
      <c r="Z141" s="22" t="n"/>
      <c r="AA141" s="22" t="n"/>
      <c r="AB141" s="22" t="n"/>
      <c r="AC141" s="22" t="n"/>
      <c r="AD141" s="22" t="n"/>
      <c r="AE141" s="22" t="n"/>
      <c r="AF141" s="22" t="n"/>
    </row>
    <row r="142">
      <c r="A142" s="22" t="n"/>
      <c r="B142" s="130" t="n"/>
      <c r="C142" s="22" t="n"/>
      <c r="D142" s="22" t="n"/>
      <c r="E142" s="72" t="n"/>
      <c r="F142" s="22" t="n"/>
      <c r="G142" s="131" t="n"/>
      <c r="H142" s="22" t="n"/>
      <c r="I142" s="22" t="n"/>
      <c r="J142" s="22" t="n"/>
      <c r="K142" s="22" t="n"/>
      <c r="L142" s="22" t="n"/>
      <c r="M142" s="22" t="n"/>
      <c r="N142" s="22" t="n"/>
      <c r="O142" s="22" t="n"/>
      <c r="P142" s="22" t="n"/>
      <c r="Q142" s="22" t="n"/>
      <c r="R142" s="22" t="n"/>
      <c r="S142" s="22" t="n"/>
      <c r="T142" s="22" t="n"/>
      <c r="U142" s="22" t="n"/>
      <c r="V142" s="22" t="n"/>
      <c r="W142" s="22" t="n"/>
      <c r="X142" s="22" t="n"/>
      <c r="Y142" s="22" t="n"/>
      <c r="Z142" s="22" t="n"/>
      <c r="AA142" s="22" t="n"/>
      <c r="AB142" s="22" t="n"/>
      <c r="AC142" s="22" t="n"/>
      <c r="AD142" s="22" t="n"/>
      <c r="AE142" s="22" t="n"/>
      <c r="AF142" s="22" t="n"/>
    </row>
    <row r="143">
      <c r="A143" s="22" t="n"/>
      <c r="B143" s="130" t="n"/>
      <c r="C143" s="22" t="n"/>
      <c r="D143" s="22" t="n"/>
      <c r="E143" s="72" t="n"/>
      <c r="F143" s="22" t="n"/>
      <c r="G143" s="131" t="n"/>
      <c r="H143" s="22" t="n"/>
      <c r="I143" s="22" t="n"/>
      <c r="J143" s="22" t="n"/>
      <c r="K143" s="22" t="n"/>
      <c r="L143" s="22" t="n"/>
      <c r="M143" s="22" t="n"/>
      <c r="N143" s="22" t="n"/>
      <c r="O143" s="22" t="n"/>
      <c r="P143" s="22" t="n"/>
      <c r="Q143" s="22" t="n"/>
      <c r="R143" s="22" t="n"/>
      <c r="S143" s="22" t="n"/>
      <c r="T143" s="22" t="n"/>
      <c r="U143" s="22" t="n"/>
      <c r="V143" s="22" t="n"/>
      <c r="W143" s="22" t="n"/>
      <c r="X143" s="22" t="n"/>
      <c r="Y143" s="22" t="n"/>
      <c r="Z143" s="22" t="n"/>
      <c r="AA143" s="22" t="n"/>
      <c r="AB143" s="22" t="n"/>
      <c r="AC143" s="22" t="n"/>
      <c r="AD143" s="22" t="n"/>
      <c r="AE143" s="22" t="n"/>
      <c r="AF143" s="22" t="n"/>
    </row>
    <row r="144">
      <c r="A144" s="22" t="n"/>
      <c r="B144" s="130" t="n"/>
      <c r="C144" s="22" t="n"/>
      <c r="D144" s="22" t="n"/>
      <c r="E144" s="72" t="n"/>
      <c r="F144" s="22" t="n"/>
      <c r="G144" s="131" t="n"/>
      <c r="H144" s="22" t="n"/>
      <c r="I144" s="22" t="n"/>
      <c r="J144" s="22" t="n"/>
      <c r="K144" s="22" t="n"/>
      <c r="L144" s="22" t="n"/>
      <c r="M144" s="22" t="n"/>
      <c r="N144" s="22" t="n"/>
      <c r="O144" s="22" t="n"/>
      <c r="P144" s="22" t="n"/>
      <c r="Q144" s="22" t="n"/>
      <c r="R144" s="22" t="n"/>
      <c r="S144" s="22" t="n"/>
      <c r="T144" s="22" t="n"/>
      <c r="U144" s="22" t="n"/>
      <c r="V144" s="22" t="n"/>
      <c r="W144" s="22" t="n"/>
      <c r="X144" s="22" t="n"/>
      <c r="Y144" s="22" t="n"/>
      <c r="Z144" s="22" t="n"/>
      <c r="AA144" s="22" t="n"/>
      <c r="AB144" s="22" t="n"/>
      <c r="AC144" s="22" t="n"/>
      <c r="AD144" s="22" t="n"/>
      <c r="AE144" s="22" t="n"/>
      <c r="AF144" s="22" t="n"/>
    </row>
    <row r="145">
      <c r="A145" s="22" t="n"/>
      <c r="B145" s="130" t="n"/>
      <c r="C145" s="22" t="n"/>
      <c r="D145" s="22" t="n"/>
      <c r="E145" s="72" t="n"/>
      <c r="F145" s="22" t="n"/>
      <c r="G145" s="131" t="n"/>
      <c r="H145" s="22" t="n"/>
      <c r="I145" s="22" t="n"/>
      <c r="J145" s="22" t="n"/>
      <c r="K145" s="22" t="n"/>
      <c r="L145" s="22" t="n"/>
      <c r="M145" s="22" t="n"/>
      <c r="N145" s="22" t="n"/>
      <c r="O145" s="22" t="n"/>
      <c r="P145" s="22" t="n"/>
      <c r="Q145" s="22" t="n"/>
      <c r="R145" s="22" t="n"/>
      <c r="S145" s="22" t="n"/>
      <c r="T145" s="22" t="n"/>
      <c r="U145" s="22" t="n"/>
      <c r="V145" s="22" t="n"/>
      <c r="W145" s="22" t="n"/>
      <c r="X145" s="22" t="n"/>
      <c r="Y145" s="22" t="n"/>
      <c r="Z145" s="22" t="n"/>
      <c r="AA145" s="22" t="n"/>
      <c r="AB145" s="22" t="n"/>
      <c r="AC145" s="22" t="n"/>
      <c r="AD145" s="22" t="n"/>
      <c r="AE145" s="22" t="n"/>
      <c r="AF145" s="22" t="n"/>
    </row>
    <row r="146">
      <c r="A146" s="22" t="n"/>
      <c r="B146" s="130" t="n"/>
      <c r="C146" s="22" t="n"/>
      <c r="D146" s="22" t="n"/>
      <c r="E146" s="72" t="n"/>
      <c r="F146" s="22" t="n"/>
      <c r="G146" s="131" t="n"/>
      <c r="H146" s="22" t="n"/>
      <c r="I146" s="22" t="n"/>
      <c r="J146" s="22" t="n"/>
      <c r="K146" s="22" t="n"/>
      <c r="L146" s="22" t="n"/>
      <c r="M146" s="22" t="n"/>
      <c r="N146" s="22" t="n"/>
      <c r="O146" s="22" t="n"/>
      <c r="P146" s="22" t="n"/>
      <c r="Q146" s="22" t="n"/>
      <c r="R146" s="22" t="n"/>
      <c r="S146" s="22" t="n"/>
      <c r="T146" s="22" t="n"/>
      <c r="U146" s="22" t="n"/>
      <c r="V146" s="22" t="n"/>
      <c r="W146" s="22" t="n"/>
      <c r="X146" s="22" t="n"/>
      <c r="Y146" s="22" t="n"/>
      <c r="Z146" s="22" t="n"/>
      <c r="AA146" s="22" t="n"/>
      <c r="AB146" s="22" t="n"/>
      <c r="AC146" s="22" t="n"/>
      <c r="AD146" s="22" t="n"/>
      <c r="AE146" s="22" t="n"/>
      <c r="AF146" s="22" t="n"/>
    </row>
    <row r="147">
      <c r="A147" s="22" t="n"/>
      <c r="B147" s="130" t="n"/>
      <c r="C147" s="22" t="n"/>
      <c r="D147" s="22" t="n"/>
      <c r="E147" s="72" t="n"/>
      <c r="F147" s="22" t="n"/>
      <c r="G147" s="131" t="n"/>
      <c r="H147" s="22" t="n"/>
      <c r="I147" s="22" t="n"/>
      <c r="J147" s="22" t="n"/>
      <c r="K147" s="22" t="n"/>
      <c r="L147" s="22" t="n"/>
      <c r="M147" s="22" t="n"/>
      <c r="N147" s="22" t="n"/>
      <c r="O147" s="22" t="n"/>
      <c r="P147" s="22" t="n"/>
      <c r="Q147" s="22" t="n"/>
      <c r="R147" s="22" t="n"/>
      <c r="S147" s="22" t="n"/>
      <c r="T147" s="22" t="n"/>
      <c r="U147" s="22" t="n"/>
      <c r="V147" s="22" t="n"/>
      <c r="W147" s="22" t="n"/>
      <c r="X147" s="22" t="n"/>
      <c r="Y147" s="22" t="n"/>
      <c r="Z147" s="22" t="n"/>
      <c r="AA147" s="22" t="n"/>
      <c r="AB147" s="22" t="n"/>
      <c r="AC147" s="22" t="n"/>
      <c r="AD147" s="22" t="n"/>
      <c r="AE147" s="22" t="n"/>
      <c r="AF147" s="22" t="n"/>
    </row>
    <row r="148">
      <c r="A148" s="22" t="n"/>
      <c r="B148" s="130" t="n"/>
      <c r="C148" s="22" t="n"/>
      <c r="D148" s="22" t="n"/>
      <c r="E148" s="72" t="n"/>
      <c r="F148" s="22" t="n"/>
      <c r="G148" s="131" t="n"/>
      <c r="H148" s="22" t="n"/>
      <c r="I148" s="22" t="n"/>
      <c r="J148" s="22" t="n"/>
      <c r="K148" s="22" t="n"/>
      <c r="L148" s="22" t="n"/>
      <c r="M148" s="22" t="n"/>
      <c r="N148" s="22" t="n"/>
      <c r="O148" s="22" t="n"/>
      <c r="P148" s="22" t="n"/>
      <c r="Q148" s="22" t="n"/>
      <c r="R148" s="22" t="n"/>
      <c r="S148" s="22" t="n"/>
      <c r="T148" s="22" t="n"/>
      <c r="U148" s="22" t="n"/>
      <c r="V148" s="22" t="n"/>
      <c r="W148" s="22" t="n"/>
      <c r="X148" s="22" t="n"/>
      <c r="Y148" s="22" t="n"/>
      <c r="Z148" s="22" t="n"/>
      <c r="AA148" s="22" t="n"/>
      <c r="AB148" s="22" t="n"/>
      <c r="AC148" s="22" t="n"/>
      <c r="AD148" s="22" t="n"/>
      <c r="AE148" s="22" t="n"/>
      <c r="AF148" s="22" t="n"/>
    </row>
    <row r="149">
      <c r="A149" s="22" t="n"/>
      <c r="B149" s="130" t="n"/>
      <c r="C149" s="22" t="n"/>
      <c r="D149" s="22" t="n"/>
      <c r="E149" s="72" t="n"/>
      <c r="F149" s="22" t="n"/>
      <c r="G149" s="131" t="n"/>
      <c r="H149" s="22" t="n"/>
      <c r="I149" s="22" t="n"/>
      <c r="J149" s="22" t="n"/>
      <c r="K149" s="22" t="n"/>
      <c r="L149" s="22" t="n"/>
      <c r="M149" s="22" t="n"/>
      <c r="N149" s="22" t="n"/>
      <c r="O149" s="22" t="n"/>
      <c r="P149" s="22" t="n"/>
      <c r="Q149" s="22" t="n"/>
      <c r="R149" s="22" t="n"/>
      <c r="S149" s="22" t="n"/>
      <c r="T149" s="22" t="n"/>
      <c r="U149" s="22" t="n"/>
      <c r="V149" s="22" t="n"/>
      <c r="W149" s="22" t="n"/>
      <c r="X149" s="22" t="n"/>
      <c r="Y149" s="22" t="n"/>
      <c r="Z149" s="22" t="n"/>
      <c r="AA149" s="22" t="n"/>
      <c r="AB149" s="22" t="n"/>
      <c r="AC149" s="22" t="n"/>
      <c r="AD149" s="22" t="n"/>
      <c r="AE149" s="22" t="n"/>
      <c r="AF149" s="22" t="n"/>
    </row>
    <row r="150">
      <c r="A150" s="22" t="n"/>
      <c r="B150" s="130" t="n"/>
      <c r="C150" s="22" t="n"/>
      <c r="D150" s="22" t="n"/>
      <c r="E150" s="72" t="n"/>
      <c r="F150" s="22" t="n"/>
      <c r="G150" s="131" t="n"/>
      <c r="H150" s="22" t="n"/>
      <c r="I150" s="22" t="n"/>
      <c r="J150" s="22" t="n"/>
      <c r="K150" s="22" t="n"/>
      <c r="L150" s="22" t="n"/>
      <c r="M150" s="22" t="n"/>
      <c r="N150" s="22" t="n"/>
      <c r="O150" s="22" t="n"/>
      <c r="P150" s="22" t="n"/>
      <c r="Q150" s="22" t="n"/>
      <c r="R150" s="22" t="n"/>
      <c r="S150" s="22" t="n"/>
      <c r="T150" s="22" t="n"/>
      <c r="U150" s="22" t="n"/>
      <c r="V150" s="22" t="n"/>
      <c r="W150" s="22" t="n"/>
      <c r="X150" s="22" t="n"/>
      <c r="Y150" s="22" t="n"/>
      <c r="Z150" s="22" t="n"/>
      <c r="AA150" s="22" t="n"/>
      <c r="AB150" s="22" t="n"/>
      <c r="AC150" s="22" t="n"/>
      <c r="AD150" s="22" t="n"/>
      <c r="AE150" s="22" t="n"/>
      <c r="AF150" s="22" t="n"/>
    </row>
    <row r="151">
      <c r="A151" s="22" t="n"/>
      <c r="B151" s="130" t="n"/>
      <c r="C151" s="22" t="n"/>
      <c r="D151" s="22" t="n"/>
      <c r="E151" s="72" t="n"/>
      <c r="F151" s="22" t="n"/>
      <c r="G151" s="131" t="n"/>
      <c r="H151" s="22" t="n"/>
      <c r="I151" s="22" t="n"/>
      <c r="J151" s="22" t="n"/>
      <c r="K151" s="22" t="n"/>
      <c r="L151" s="22" t="n"/>
      <c r="M151" s="22" t="n"/>
      <c r="N151" s="22" t="n"/>
      <c r="O151" s="22" t="n"/>
      <c r="P151" s="22" t="n"/>
      <c r="Q151" s="22" t="n"/>
      <c r="R151" s="22" t="n"/>
      <c r="S151" s="22" t="n"/>
      <c r="T151" s="22" t="n"/>
      <c r="U151" s="22" t="n"/>
      <c r="V151" s="22" t="n"/>
      <c r="W151" s="22" t="n"/>
      <c r="X151" s="22" t="n"/>
      <c r="Y151" s="22" t="n"/>
      <c r="Z151" s="22" t="n"/>
      <c r="AA151" s="22" t="n"/>
      <c r="AB151" s="22" t="n"/>
      <c r="AC151" s="22" t="n"/>
      <c r="AD151" s="22" t="n"/>
      <c r="AE151" s="22" t="n"/>
      <c r="AF151" s="22" t="n"/>
    </row>
    <row r="152">
      <c r="A152" s="22" t="n"/>
      <c r="B152" s="130" t="n"/>
      <c r="C152" s="22" t="n"/>
      <c r="D152" s="22" t="n"/>
      <c r="E152" s="72" t="n"/>
      <c r="F152" s="22" t="n"/>
      <c r="G152" s="131" t="n"/>
      <c r="H152" s="22" t="n"/>
      <c r="I152" s="22" t="n"/>
      <c r="J152" s="22" t="n"/>
      <c r="K152" s="22" t="n"/>
      <c r="L152" s="22" t="n"/>
      <c r="M152" s="22" t="n"/>
      <c r="N152" s="22" t="n"/>
      <c r="O152" s="22" t="n"/>
      <c r="P152" s="22" t="n"/>
      <c r="Q152" s="22" t="n"/>
      <c r="R152" s="22" t="n"/>
      <c r="S152" s="22" t="n"/>
      <c r="T152" s="22" t="n"/>
      <c r="U152" s="22" t="n"/>
      <c r="V152" s="22" t="n"/>
      <c r="W152" s="22" t="n"/>
      <c r="X152" s="22" t="n"/>
      <c r="Y152" s="22" t="n"/>
      <c r="Z152" s="22" t="n"/>
      <c r="AA152" s="22" t="n"/>
      <c r="AB152" s="22" t="n"/>
      <c r="AC152" s="22" t="n"/>
      <c r="AD152" s="22" t="n"/>
      <c r="AE152" s="22" t="n"/>
      <c r="AF152" s="22" t="n"/>
    </row>
    <row r="153">
      <c r="A153" s="22" t="n"/>
      <c r="B153" s="130" t="n"/>
      <c r="C153" s="22" t="n"/>
      <c r="D153" s="22" t="n"/>
      <c r="E153" s="72" t="n"/>
      <c r="F153" s="22" t="n"/>
      <c r="G153" s="131" t="n"/>
      <c r="H153" s="22" t="n"/>
      <c r="I153" s="22" t="n"/>
      <c r="J153" s="22" t="n"/>
      <c r="K153" s="22" t="n"/>
      <c r="L153" s="22" t="n"/>
      <c r="M153" s="22" t="n"/>
      <c r="N153" s="22" t="n"/>
      <c r="O153" s="22" t="n"/>
      <c r="P153" s="22" t="n"/>
      <c r="Q153" s="22" t="n"/>
      <c r="R153" s="22" t="n"/>
      <c r="S153" s="22" t="n"/>
      <c r="T153" s="22" t="n"/>
      <c r="U153" s="22" t="n"/>
      <c r="V153" s="22" t="n"/>
      <c r="W153" s="22" t="n"/>
      <c r="X153" s="22" t="n"/>
      <c r="Y153" s="22" t="n"/>
      <c r="Z153" s="22" t="n"/>
      <c r="AA153" s="22" t="n"/>
      <c r="AB153" s="22" t="n"/>
      <c r="AC153" s="22" t="n"/>
      <c r="AD153" s="22" t="n"/>
      <c r="AE153" s="22" t="n"/>
      <c r="AF153" s="22" t="n"/>
    </row>
    <row r="154">
      <c r="A154" s="22" t="n"/>
      <c r="B154" s="130" t="n"/>
      <c r="C154" s="22" t="n"/>
      <c r="D154" s="22" t="n"/>
      <c r="E154" s="72" t="n"/>
      <c r="F154" s="22" t="n"/>
      <c r="G154" s="131" t="n"/>
      <c r="H154" s="22" t="n"/>
      <c r="I154" s="22" t="n"/>
      <c r="J154" s="22" t="n"/>
      <c r="K154" s="22" t="n"/>
      <c r="L154" s="22" t="n"/>
      <c r="M154" s="22" t="n"/>
      <c r="N154" s="22" t="n"/>
      <c r="O154" s="22" t="n"/>
      <c r="P154" s="22" t="n"/>
      <c r="Q154" s="22" t="n"/>
      <c r="R154" s="22" t="n"/>
      <c r="S154" s="22" t="n"/>
      <c r="T154" s="22" t="n"/>
      <c r="U154" s="22" t="n"/>
      <c r="V154" s="22" t="n"/>
      <c r="W154" s="22" t="n"/>
      <c r="X154" s="22" t="n"/>
      <c r="Y154" s="22" t="n"/>
      <c r="Z154" s="22" t="n"/>
      <c r="AA154" s="22" t="n"/>
      <c r="AB154" s="22" t="n"/>
      <c r="AC154" s="22" t="n"/>
      <c r="AD154" s="22" t="n"/>
      <c r="AE154" s="22" t="n"/>
      <c r="AF154" s="22" t="n"/>
    </row>
    <row r="155">
      <c r="A155" s="22" t="n"/>
      <c r="B155" s="130" t="n"/>
      <c r="C155" s="22" t="n"/>
      <c r="D155" s="22" t="n"/>
      <c r="E155" s="72" t="n"/>
      <c r="F155" s="22" t="n"/>
      <c r="G155" s="131" t="n"/>
      <c r="H155" s="22" t="n"/>
      <c r="I155" s="22" t="n"/>
      <c r="J155" s="22" t="n"/>
      <c r="K155" s="22" t="n"/>
      <c r="L155" s="22" t="n"/>
      <c r="M155" s="22" t="n"/>
      <c r="N155" s="22" t="n"/>
      <c r="O155" s="22" t="n"/>
      <c r="P155" s="22" t="n"/>
      <c r="Q155" s="22" t="n"/>
      <c r="R155" s="22" t="n"/>
      <c r="S155" s="22" t="n"/>
      <c r="T155" s="22" t="n"/>
      <c r="U155" s="22" t="n"/>
      <c r="V155" s="22" t="n"/>
      <c r="W155" s="22" t="n"/>
      <c r="X155" s="22" t="n"/>
      <c r="Y155" s="22" t="n"/>
      <c r="Z155" s="22" t="n"/>
      <c r="AA155" s="22" t="n"/>
      <c r="AB155" s="22" t="n"/>
      <c r="AC155" s="22" t="n"/>
      <c r="AD155" s="22" t="n"/>
      <c r="AE155" s="22" t="n"/>
      <c r="AF155" s="22" t="n"/>
    </row>
    <row r="156">
      <c r="A156" s="22" t="n"/>
      <c r="B156" s="130" t="n"/>
      <c r="C156" s="22" t="n"/>
      <c r="D156" s="22" t="n"/>
      <c r="E156" s="72" t="n"/>
      <c r="F156" s="22" t="n"/>
      <c r="G156" s="131" t="n"/>
      <c r="H156" s="22" t="n"/>
      <c r="I156" s="22" t="n"/>
      <c r="J156" s="22" t="n"/>
      <c r="K156" s="22" t="n"/>
      <c r="L156" s="22" t="n"/>
      <c r="M156" s="22" t="n"/>
      <c r="N156" s="22" t="n"/>
      <c r="O156" s="22" t="n"/>
      <c r="P156" s="22" t="n"/>
      <c r="Q156" s="22" t="n"/>
      <c r="R156" s="22" t="n"/>
      <c r="S156" s="22" t="n"/>
      <c r="T156" s="22" t="n"/>
      <c r="U156" s="22" t="n"/>
      <c r="V156" s="22" t="n"/>
      <c r="W156" s="22" t="n"/>
      <c r="X156" s="22" t="n"/>
      <c r="Y156" s="22" t="n"/>
      <c r="Z156" s="22" t="n"/>
      <c r="AA156" s="22" t="n"/>
      <c r="AB156" s="22" t="n"/>
      <c r="AC156" s="22" t="n"/>
      <c r="AD156" s="22" t="n"/>
      <c r="AE156" s="22" t="n"/>
      <c r="AF156" s="22" t="n"/>
    </row>
    <row r="157">
      <c r="A157" s="22" t="n"/>
      <c r="B157" s="130" t="n"/>
      <c r="C157" s="22" t="n"/>
      <c r="D157" s="22" t="n"/>
      <c r="E157" s="72" t="n"/>
      <c r="F157" s="22" t="n"/>
      <c r="G157" s="131" t="n"/>
      <c r="H157" s="22" t="n"/>
      <c r="I157" s="22" t="n"/>
      <c r="J157" s="22" t="n"/>
      <c r="K157" s="22" t="n"/>
      <c r="L157" s="22" t="n"/>
      <c r="M157" s="22" t="n"/>
      <c r="N157" s="22" t="n"/>
      <c r="O157" s="22" t="n"/>
      <c r="P157" s="22" t="n"/>
      <c r="Q157" s="22" t="n"/>
      <c r="R157" s="22" t="n"/>
      <c r="S157" s="22" t="n"/>
      <c r="T157" s="22" t="n"/>
      <c r="U157" s="22" t="n"/>
      <c r="V157" s="22" t="n"/>
      <c r="W157" s="22" t="n"/>
      <c r="X157" s="22" t="n"/>
      <c r="Y157" s="22" t="n"/>
      <c r="Z157" s="22" t="n"/>
      <c r="AA157" s="22" t="n"/>
      <c r="AB157" s="22" t="n"/>
      <c r="AC157" s="22" t="n"/>
      <c r="AD157" s="22" t="n"/>
      <c r="AE157" s="22" t="n"/>
      <c r="AF157" s="22" t="n"/>
    </row>
    <row r="158">
      <c r="A158" s="22" t="n"/>
      <c r="B158" s="130" t="n"/>
      <c r="C158" s="22" t="n"/>
      <c r="D158" s="22" t="n"/>
      <c r="E158" s="72" t="n"/>
      <c r="F158" s="22" t="n"/>
      <c r="G158" s="131" t="n"/>
      <c r="H158" s="22" t="n"/>
      <c r="I158" s="22" t="n"/>
      <c r="J158" s="22" t="n"/>
      <c r="K158" s="22" t="n"/>
      <c r="L158" s="22" t="n"/>
      <c r="M158" s="22" t="n"/>
      <c r="N158" s="22" t="n"/>
      <c r="O158" s="22" t="n"/>
      <c r="P158" s="22" t="n"/>
      <c r="Q158" s="22" t="n"/>
      <c r="R158" s="22" t="n"/>
      <c r="S158" s="22" t="n"/>
      <c r="T158" s="22" t="n"/>
      <c r="U158" s="22" t="n"/>
      <c r="V158" s="22" t="n"/>
      <c r="W158" s="22" t="n"/>
      <c r="X158" s="22" t="n"/>
      <c r="Y158" s="22" t="n"/>
      <c r="Z158" s="22" t="n"/>
      <c r="AA158" s="22" t="n"/>
      <c r="AB158" s="22" t="n"/>
      <c r="AC158" s="22" t="n"/>
      <c r="AD158" s="22" t="n"/>
      <c r="AE158" s="22" t="n"/>
      <c r="AF158" s="22" t="n"/>
    </row>
    <row r="159">
      <c r="A159" s="22" t="n"/>
      <c r="B159" s="130" t="n"/>
      <c r="C159" s="22" t="n"/>
      <c r="D159" s="22" t="n"/>
      <c r="E159" s="72" t="n"/>
      <c r="F159" s="22" t="n"/>
      <c r="G159" s="131" t="n"/>
      <c r="H159" s="22" t="n"/>
      <c r="I159" s="22" t="n"/>
      <c r="J159" s="22" t="n"/>
      <c r="K159" s="22" t="n"/>
      <c r="L159" s="22" t="n"/>
      <c r="M159" s="22" t="n"/>
      <c r="N159" s="22" t="n"/>
      <c r="O159" s="22" t="n"/>
      <c r="P159" s="22" t="n"/>
      <c r="Q159" s="22" t="n"/>
      <c r="R159" s="22" t="n"/>
      <c r="S159" s="22" t="n"/>
      <c r="T159" s="22" t="n"/>
      <c r="U159" s="22" t="n"/>
      <c r="V159" s="22" t="n"/>
      <c r="W159" s="22" t="n"/>
      <c r="X159" s="22" t="n"/>
      <c r="Y159" s="22" t="n"/>
      <c r="Z159" s="22" t="n"/>
      <c r="AA159" s="22" t="n"/>
      <c r="AB159" s="22" t="n"/>
      <c r="AC159" s="22" t="n"/>
      <c r="AD159" s="22" t="n"/>
      <c r="AE159" s="22" t="n"/>
      <c r="AF159" s="22" t="n"/>
    </row>
    <row r="160">
      <c r="A160" s="22" t="n"/>
      <c r="B160" s="130" t="n"/>
      <c r="C160" s="22" t="n"/>
      <c r="D160" s="22" t="n"/>
      <c r="E160" s="72" t="n"/>
      <c r="F160" s="22" t="n"/>
      <c r="G160" s="131" t="n"/>
      <c r="H160" s="22" t="n"/>
      <c r="I160" s="22" t="n"/>
      <c r="J160" s="22" t="n"/>
      <c r="K160" s="22" t="n"/>
      <c r="L160" s="22" t="n"/>
      <c r="M160" s="22" t="n"/>
      <c r="N160" s="22" t="n"/>
      <c r="O160" s="22" t="n"/>
      <c r="P160" s="22" t="n"/>
      <c r="Q160" s="22" t="n"/>
      <c r="R160" s="22" t="n"/>
      <c r="S160" s="22" t="n"/>
      <c r="T160" s="22" t="n"/>
      <c r="U160" s="22" t="n"/>
      <c r="V160" s="22" t="n"/>
      <c r="W160" s="22" t="n"/>
      <c r="X160" s="22" t="n"/>
      <c r="Y160" s="22" t="n"/>
      <c r="Z160" s="22" t="n"/>
      <c r="AA160" s="22" t="n"/>
      <c r="AB160" s="22" t="n"/>
      <c r="AC160" s="22" t="n"/>
      <c r="AD160" s="22" t="n"/>
      <c r="AE160" s="22" t="n"/>
      <c r="AF160" s="22" t="n"/>
    </row>
    <row r="161">
      <c r="A161" s="22" t="n"/>
      <c r="B161" s="130" t="n"/>
      <c r="C161" s="22" t="n"/>
      <c r="D161" s="22" t="n"/>
      <c r="E161" s="72" t="n"/>
      <c r="F161" s="22" t="n"/>
      <c r="G161" s="131" t="n"/>
      <c r="H161" s="22" t="n"/>
      <c r="I161" s="22" t="n"/>
      <c r="J161" s="22" t="n"/>
      <c r="K161" s="22" t="n"/>
      <c r="L161" s="22" t="n"/>
      <c r="M161" s="22" t="n"/>
      <c r="N161" s="22" t="n"/>
      <c r="O161" s="22" t="n"/>
      <c r="P161" s="22" t="n"/>
      <c r="Q161" s="22" t="n"/>
      <c r="R161" s="22" t="n"/>
      <c r="S161" s="22" t="n"/>
      <c r="T161" s="22" t="n"/>
      <c r="U161" s="22" t="n"/>
      <c r="V161" s="22" t="n"/>
      <c r="W161" s="22" t="n"/>
      <c r="X161" s="22" t="n"/>
      <c r="Y161" s="22" t="n"/>
      <c r="Z161" s="22" t="n"/>
      <c r="AA161" s="22" t="n"/>
      <c r="AB161" s="22" t="n"/>
      <c r="AC161" s="22" t="n"/>
      <c r="AD161" s="22" t="n"/>
      <c r="AE161" s="22" t="n"/>
      <c r="AF161" s="22" t="n"/>
    </row>
    <row r="162">
      <c r="A162" s="22" t="n"/>
      <c r="B162" s="130" t="n"/>
      <c r="C162" s="22" t="n"/>
      <c r="D162" s="22" t="n"/>
      <c r="E162" s="72" t="n"/>
      <c r="F162" s="22" t="n"/>
      <c r="G162" s="131" t="n"/>
      <c r="H162" s="22" t="n"/>
      <c r="I162" s="22" t="n"/>
      <c r="J162" s="22" t="n"/>
      <c r="K162" s="22" t="n"/>
      <c r="L162" s="22" t="n"/>
      <c r="M162" s="22" t="n"/>
      <c r="N162" s="22" t="n"/>
      <c r="O162" s="22" t="n"/>
      <c r="P162" s="22" t="n"/>
      <c r="Q162" s="22" t="n"/>
      <c r="R162" s="22" t="n"/>
      <c r="S162" s="22" t="n"/>
      <c r="T162" s="22" t="n"/>
      <c r="U162" s="22" t="n"/>
      <c r="V162" s="22" t="n"/>
      <c r="W162" s="22" t="n"/>
      <c r="X162" s="22" t="n"/>
      <c r="Y162" s="22" t="n"/>
      <c r="Z162" s="22" t="n"/>
      <c r="AA162" s="22" t="n"/>
      <c r="AB162" s="22" t="n"/>
      <c r="AC162" s="22" t="n"/>
      <c r="AD162" s="22" t="n"/>
      <c r="AE162" s="22" t="n"/>
      <c r="AF162" s="22" t="n"/>
    </row>
    <row r="163">
      <c r="A163" s="22" t="n"/>
      <c r="B163" s="130" t="n"/>
      <c r="C163" s="22" t="n"/>
      <c r="D163" s="22" t="n"/>
      <c r="E163" s="72" t="n"/>
      <c r="F163" s="22" t="n"/>
      <c r="G163" s="131" t="n"/>
      <c r="H163" s="22" t="n"/>
      <c r="I163" s="22" t="n"/>
      <c r="J163" s="22" t="n"/>
      <c r="K163" s="22" t="n"/>
      <c r="L163" s="22" t="n"/>
      <c r="M163" s="22" t="n"/>
      <c r="N163" s="22" t="n"/>
      <c r="O163" s="22" t="n"/>
      <c r="P163" s="22" t="n"/>
      <c r="Q163" s="22" t="n"/>
      <c r="R163" s="22" t="n"/>
      <c r="S163" s="22" t="n"/>
      <c r="T163" s="22" t="n"/>
      <c r="U163" s="22" t="n"/>
      <c r="V163" s="22" t="n"/>
      <c r="W163" s="22" t="n"/>
      <c r="X163" s="22" t="n"/>
      <c r="Y163" s="22" t="n"/>
      <c r="Z163" s="22" t="n"/>
      <c r="AA163" s="22" t="n"/>
      <c r="AB163" s="22" t="n"/>
      <c r="AC163" s="22" t="n"/>
      <c r="AD163" s="22" t="n"/>
      <c r="AE163" s="22" t="n"/>
      <c r="AF163" s="22" t="n"/>
    </row>
    <row r="164">
      <c r="A164" s="22" t="n"/>
      <c r="B164" s="130" t="n"/>
      <c r="C164" s="22" t="n"/>
      <c r="D164" s="22" t="n"/>
      <c r="E164" s="72" t="n"/>
      <c r="F164" s="22" t="n"/>
      <c r="G164" s="131" t="n"/>
      <c r="H164" s="22" t="n"/>
      <c r="I164" s="22" t="n"/>
      <c r="J164" s="22" t="n"/>
      <c r="K164" s="22" t="n"/>
      <c r="L164" s="22" t="n"/>
      <c r="M164" s="22" t="n"/>
      <c r="N164" s="22" t="n"/>
      <c r="O164" s="22" t="n"/>
      <c r="P164" s="22" t="n"/>
      <c r="Q164" s="22" t="n"/>
      <c r="R164" s="22" t="n"/>
      <c r="S164" s="22" t="n"/>
      <c r="T164" s="22" t="n"/>
      <c r="U164" s="22" t="n"/>
      <c r="V164" s="22" t="n"/>
      <c r="W164" s="22" t="n"/>
      <c r="X164" s="22" t="n"/>
      <c r="Y164" s="22" t="n"/>
      <c r="Z164" s="22" t="n"/>
      <c r="AA164" s="22" t="n"/>
      <c r="AB164" s="22" t="n"/>
      <c r="AC164" s="22" t="n"/>
      <c r="AD164" s="22" t="n"/>
      <c r="AE164" s="22" t="n"/>
      <c r="AF164" s="22" t="n"/>
    </row>
    <row r="165">
      <c r="A165" s="22" t="n"/>
      <c r="B165" s="130" t="n"/>
      <c r="C165" s="22" t="n"/>
      <c r="D165" s="22" t="n"/>
      <c r="E165" s="72" t="n"/>
      <c r="F165" s="22" t="n"/>
      <c r="G165" s="131" t="n"/>
      <c r="H165" s="22" t="n"/>
      <c r="I165" s="22" t="n"/>
      <c r="J165" s="22" t="n"/>
      <c r="K165" s="22" t="n"/>
      <c r="L165" s="22" t="n"/>
      <c r="M165" s="22" t="n"/>
      <c r="N165" s="22" t="n"/>
      <c r="O165" s="22" t="n"/>
      <c r="P165" s="22" t="n"/>
      <c r="Q165" s="22" t="n"/>
      <c r="R165" s="22" t="n"/>
      <c r="S165" s="22" t="n"/>
      <c r="T165" s="22" t="n"/>
      <c r="U165" s="22" t="n"/>
      <c r="V165" s="22" t="n"/>
      <c r="W165" s="22" t="n"/>
      <c r="X165" s="22" t="n"/>
      <c r="Y165" s="22" t="n"/>
      <c r="Z165" s="22" t="n"/>
      <c r="AA165" s="22" t="n"/>
      <c r="AB165" s="22" t="n"/>
      <c r="AC165" s="22" t="n"/>
      <c r="AD165" s="22" t="n"/>
      <c r="AE165" s="22" t="n"/>
      <c r="AF165" s="22" t="n"/>
    </row>
    <row r="166">
      <c r="A166" s="22" t="n"/>
      <c r="B166" s="130" t="n"/>
      <c r="C166" s="22" t="n"/>
      <c r="D166" s="22" t="n"/>
      <c r="E166" s="72" t="n"/>
      <c r="F166" s="22" t="n"/>
      <c r="G166" s="131" t="n"/>
      <c r="H166" s="22" t="n"/>
      <c r="I166" s="22" t="n"/>
      <c r="J166" s="22" t="n"/>
      <c r="K166" s="22" t="n"/>
      <c r="L166" s="22" t="n"/>
      <c r="M166" s="22" t="n"/>
      <c r="N166" s="22" t="n"/>
      <c r="O166" s="22" t="n"/>
      <c r="P166" s="22" t="n"/>
      <c r="Q166" s="22" t="n"/>
      <c r="R166" s="22" t="n"/>
      <c r="S166" s="22" t="n"/>
      <c r="T166" s="22" t="n"/>
      <c r="U166" s="22" t="n"/>
      <c r="V166" s="22" t="n"/>
      <c r="W166" s="22" t="n"/>
      <c r="X166" s="22" t="n"/>
      <c r="Y166" s="22" t="n"/>
      <c r="Z166" s="22" t="n"/>
      <c r="AA166" s="22" t="n"/>
      <c r="AB166" s="22" t="n"/>
      <c r="AC166" s="22" t="n"/>
      <c r="AD166" s="22" t="n"/>
      <c r="AE166" s="22" t="n"/>
      <c r="AF166" s="22" t="n"/>
    </row>
    <row r="167">
      <c r="A167" s="22" t="n"/>
      <c r="B167" s="130" t="n"/>
      <c r="C167" s="22" t="n"/>
      <c r="D167" s="22" t="n"/>
      <c r="E167" s="72" t="n"/>
      <c r="F167" s="22" t="n"/>
      <c r="G167" s="131" t="n"/>
      <c r="H167" s="22" t="n"/>
      <c r="I167" s="22" t="n"/>
      <c r="J167" s="22" t="n"/>
      <c r="K167" s="22" t="n"/>
      <c r="L167" s="22" t="n"/>
      <c r="M167" s="22" t="n"/>
      <c r="N167" s="22" t="n"/>
      <c r="O167" s="22" t="n"/>
      <c r="P167" s="22" t="n"/>
      <c r="Q167" s="22" t="n"/>
      <c r="R167" s="22" t="n"/>
      <c r="S167" s="22" t="n"/>
      <c r="T167" s="22" t="n"/>
      <c r="U167" s="22" t="n"/>
      <c r="V167" s="22" t="n"/>
      <c r="W167" s="22" t="n"/>
      <c r="X167" s="22" t="n"/>
      <c r="Y167" s="22" t="n"/>
      <c r="Z167" s="22" t="n"/>
      <c r="AA167" s="22" t="n"/>
      <c r="AB167" s="22" t="n"/>
      <c r="AC167" s="22" t="n"/>
      <c r="AD167" s="22" t="n"/>
      <c r="AE167" s="22" t="n"/>
      <c r="AF167" s="22" t="n"/>
    </row>
    <row r="168">
      <c r="A168" s="22" t="n"/>
      <c r="B168" s="130" t="n"/>
      <c r="C168" s="22" t="n"/>
      <c r="D168" s="22" t="n"/>
      <c r="E168" s="72" t="n"/>
      <c r="F168" s="22" t="n"/>
      <c r="G168" s="131" t="n"/>
      <c r="H168" s="22" t="n"/>
      <c r="I168" s="22" t="n"/>
      <c r="J168" s="22" t="n"/>
      <c r="K168" s="22" t="n"/>
      <c r="L168" s="22" t="n"/>
      <c r="M168" s="22" t="n"/>
      <c r="N168" s="22" t="n"/>
      <c r="O168" s="22" t="n"/>
      <c r="P168" s="22" t="n"/>
      <c r="Q168" s="22" t="n"/>
      <c r="R168" s="22" t="n"/>
      <c r="S168" s="22" t="n"/>
      <c r="T168" s="22" t="n"/>
      <c r="U168" s="22" t="n"/>
      <c r="V168" s="22" t="n"/>
      <c r="W168" s="22" t="n"/>
      <c r="X168" s="22" t="n"/>
      <c r="Y168" s="22" t="n"/>
      <c r="Z168" s="22" t="n"/>
      <c r="AA168" s="22" t="n"/>
      <c r="AB168" s="22" t="n"/>
      <c r="AC168" s="22" t="n"/>
      <c r="AD168" s="22" t="n"/>
      <c r="AE168" s="22" t="n"/>
      <c r="AF168" s="22" t="n"/>
    </row>
    <row r="169">
      <c r="A169" s="22" t="n"/>
      <c r="B169" s="130" t="n"/>
      <c r="C169" s="22" t="n"/>
      <c r="D169" s="22" t="n"/>
      <c r="E169" s="72" t="n"/>
      <c r="F169" s="22" t="n"/>
      <c r="G169" s="131" t="n"/>
      <c r="H169" s="22" t="n"/>
      <c r="I169" s="22" t="n"/>
      <c r="J169" s="22" t="n"/>
      <c r="K169" s="22" t="n"/>
      <c r="L169" s="22" t="n"/>
      <c r="M169" s="22" t="n"/>
      <c r="N169" s="22" t="n"/>
      <c r="O169" s="22" t="n"/>
      <c r="P169" s="22" t="n"/>
      <c r="Q169" s="22" t="n"/>
      <c r="R169" s="22" t="n"/>
      <c r="S169" s="22" t="n"/>
      <c r="T169" s="22" t="n"/>
      <c r="U169" s="22" t="n"/>
      <c r="V169" s="22" t="n"/>
      <c r="W169" s="22" t="n"/>
      <c r="X169" s="22" t="n"/>
      <c r="Y169" s="22" t="n"/>
      <c r="Z169" s="22" t="n"/>
      <c r="AA169" s="22" t="n"/>
      <c r="AB169" s="22" t="n"/>
      <c r="AC169" s="22" t="n"/>
      <c r="AD169" s="22" t="n"/>
      <c r="AE169" s="22" t="n"/>
      <c r="AF169" s="22" t="n"/>
    </row>
    <row r="170">
      <c r="A170" s="22" t="n"/>
      <c r="B170" s="130" t="n"/>
      <c r="C170" s="22" t="n"/>
      <c r="D170" s="22" t="n"/>
      <c r="E170" s="72" t="n"/>
      <c r="F170" s="22" t="n"/>
      <c r="G170" s="131"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row>
    <row r="171">
      <c r="A171" s="22" t="n"/>
      <c r="B171" s="130" t="n"/>
      <c r="C171" s="22" t="n"/>
      <c r="D171" s="22" t="n"/>
      <c r="E171" s="72" t="n"/>
      <c r="F171" s="22" t="n"/>
      <c r="G171" s="131" t="n"/>
      <c r="H171" s="22" t="n"/>
      <c r="I171" s="22" t="n"/>
      <c r="J171" s="22" t="n"/>
      <c r="K171" s="22" t="n"/>
      <c r="L171" s="22" t="n"/>
      <c r="M171" s="22" t="n"/>
      <c r="N171" s="22" t="n"/>
      <c r="O171" s="22" t="n"/>
      <c r="P171" s="22" t="n"/>
      <c r="Q171" s="22" t="n"/>
      <c r="R171" s="22" t="n"/>
      <c r="S171" s="22" t="n"/>
      <c r="T171" s="22" t="n"/>
      <c r="U171" s="22" t="n"/>
      <c r="V171" s="22" t="n"/>
      <c r="W171" s="22" t="n"/>
      <c r="X171" s="22" t="n"/>
      <c r="Y171" s="22" t="n"/>
      <c r="Z171" s="22" t="n"/>
      <c r="AA171" s="22" t="n"/>
      <c r="AB171" s="22" t="n"/>
      <c r="AC171" s="22" t="n"/>
      <c r="AD171" s="22" t="n"/>
      <c r="AE171" s="22" t="n"/>
      <c r="AF171" s="22" t="n"/>
    </row>
    <row r="172">
      <c r="A172" s="22" t="n"/>
      <c r="B172" s="130" t="n"/>
      <c r="C172" s="22" t="n"/>
      <c r="D172" s="22" t="n"/>
      <c r="E172" s="72" t="n"/>
      <c r="F172" s="22" t="n"/>
      <c r="G172" s="131" t="n"/>
      <c r="H172" s="22" t="n"/>
      <c r="I172" s="22" t="n"/>
      <c r="J172" s="22" t="n"/>
      <c r="K172" s="22" t="n"/>
      <c r="L172" s="22" t="n"/>
      <c r="M172" s="22" t="n"/>
      <c r="N172" s="22" t="n"/>
      <c r="O172" s="22" t="n"/>
      <c r="P172" s="22" t="n"/>
      <c r="Q172" s="22" t="n"/>
      <c r="R172" s="22" t="n"/>
      <c r="S172" s="22" t="n"/>
      <c r="T172" s="22" t="n"/>
      <c r="U172" s="22" t="n"/>
      <c r="V172" s="22" t="n"/>
      <c r="W172" s="22" t="n"/>
      <c r="X172" s="22" t="n"/>
      <c r="Y172" s="22" t="n"/>
      <c r="Z172" s="22" t="n"/>
      <c r="AA172" s="22" t="n"/>
      <c r="AB172" s="22" t="n"/>
      <c r="AC172" s="22" t="n"/>
      <c r="AD172" s="22" t="n"/>
      <c r="AE172" s="22" t="n"/>
      <c r="AF172" s="22" t="n"/>
    </row>
    <row r="173">
      <c r="A173" s="22" t="n"/>
      <c r="B173" s="130" t="n"/>
      <c r="C173" s="22" t="n"/>
      <c r="D173" s="22" t="n"/>
      <c r="E173" s="72" t="n"/>
      <c r="F173" s="22" t="n"/>
      <c r="G173" s="131" t="n"/>
      <c r="H173" s="22" t="n"/>
      <c r="I173" s="22" t="n"/>
      <c r="J173" s="22" t="n"/>
      <c r="K173" s="22" t="n"/>
      <c r="L173" s="22" t="n"/>
      <c r="M173" s="22" t="n"/>
      <c r="N173" s="22" t="n"/>
      <c r="O173" s="22" t="n"/>
      <c r="P173" s="22" t="n"/>
      <c r="Q173" s="22" t="n"/>
      <c r="R173" s="22" t="n"/>
      <c r="S173" s="22" t="n"/>
      <c r="T173" s="22" t="n"/>
      <c r="U173" s="22" t="n"/>
      <c r="V173" s="22" t="n"/>
      <c r="W173" s="22" t="n"/>
      <c r="X173" s="22" t="n"/>
      <c r="Y173" s="22" t="n"/>
      <c r="Z173" s="22" t="n"/>
      <c r="AA173" s="22" t="n"/>
      <c r="AB173" s="22" t="n"/>
      <c r="AC173" s="22" t="n"/>
      <c r="AD173" s="22" t="n"/>
      <c r="AE173" s="22" t="n"/>
      <c r="AF173" s="22" t="n"/>
    </row>
    <row r="174">
      <c r="A174" s="22" t="n"/>
      <c r="B174" s="130" t="n"/>
      <c r="C174" s="22" t="n"/>
      <c r="D174" s="22" t="n"/>
      <c r="E174" s="72" t="n"/>
      <c r="F174" s="22" t="n"/>
      <c r="G174" s="131" t="n"/>
      <c r="H174" s="22" t="n"/>
      <c r="I174" s="22" t="n"/>
      <c r="J174" s="22" t="n"/>
      <c r="K174" s="22" t="n"/>
      <c r="L174" s="22" t="n"/>
      <c r="M174" s="22" t="n"/>
      <c r="N174" s="22" t="n"/>
      <c r="O174" s="22" t="n"/>
      <c r="P174" s="22" t="n"/>
      <c r="Q174" s="22" t="n"/>
      <c r="R174" s="22" t="n"/>
      <c r="S174" s="22" t="n"/>
      <c r="T174" s="22" t="n"/>
      <c r="U174" s="22" t="n"/>
      <c r="V174" s="22" t="n"/>
      <c r="W174" s="22" t="n"/>
      <c r="X174" s="22" t="n"/>
      <c r="Y174" s="22" t="n"/>
      <c r="Z174" s="22" t="n"/>
      <c r="AA174" s="22" t="n"/>
      <c r="AB174" s="22" t="n"/>
      <c r="AC174" s="22" t="n"/>
      <c r="AD174" s="22" t="n"/>
      <c r="AE174" s="22" t="n"/>
      <c r="AF174" s="22" t="n"/>
    </row>
    <row r="175">
      <c r="A175" s="22" t="n"/>
      <c r="B175" s="130" t="n"/>
      <c r="C175" s="22" t="n"/>
      <c r="D175" s="22" t="n"/>
      <c r="E175" s="72" t="n"/>
      <c r="F175" s="22" t="n"/>
      <c r="G175" s="131" t="n"/>
      <c r="H175" s="22" t="n"/>
      <c r="I175" s="22" t="n"/>
      <c r="J175" s="22" t="n"/>
      <c r="K175" s="22" t="n"/>
      <c r="L175" s="22" t="n"/>
      <c r="M175" s="22" t="n"/>
      <c r="N175" s="22" t="n"/>
      <c r="O175" s="22" t="n"/>
      <c r="P175" s="22" t="n"/>
      <c r="Q175" s="22" t="n"/>
      <c r="R175" s="22" t="n"/>
      <c r="S175" s="22" t="n"/>
      <c r="T175" s="22" t="n"/>
      <c r="U175" s="22" t="n"/>
      <c r="V175" s="22" t="n"/>
      <c r="W175" s="22" t="n"/>
      <c r="X175" s="22" t="n"/>
      <c r="Y175" s="22" t="n"/>
      <c r="Z175" s="22" t="n"/>
      <c r="AA175" s="22" t="n"/>
      <c r="AB175" s="22" t="n"/>
      <c r="AC175" s="22" t="n"/>
      <c r="AD175" s="22" t="n"/>
      <c r="AE175" s="22" t="n"/>
      <c r="AF175" s="22" t="n"/>
    </row>
    <row r="176">
      <c r="A176" s="22" t="n"/>
      <c r="B176" s="130" t="n"/>
      <c r="C176" s="22" t="n"/>
      <c r="D176" s="22" t="n"/>
      <c r="E176" s="72" t="n"/>
      <c r="F176" s="22" t="n"/>
      <c r="G176" s="131" t="n"/>
      <c r="H176" s="22" t="n"/>
      <c r="I176" s="22" t="n"/>
      <c r="J176" s="22" t="n"/>
      <c r="K176" s="22" t="n"/>
      <c r="L176" s="22" t="n"/>
      <c r="M176" s="22" t="n"/>
      <c r="N176" s="22" t="n"/>
      <c r="O176" s="22" t="n"/>
      <c r="P176" s="22" t="n"/>
      <c r="Q176" s="22" t="n"/>
      <c r="R176" s="22" t="n"/>
      <c r="S176" s="22" t="n"/>
      <c r="T176" s="22" t="n"/>
      <c r="U176" s="22" t="n"/>
      <c r="V176" s="22" t="n"/>
      <c r="W176" s="22" t="n"/>
      <c r="X176" s="22" t="n"/>
      <c r="Y176" s="22" t="n"/>
      <c r="Z176" s="22" t="n"/>
      <c r="AA176" s="22" t="n"/>
      <c r="AB176" s="22" t="n"/>
      <c r="AC176" s="22" t="n"/>
      <c r="AD176" s="22" t="n"/>
      <c r="AE176" s="22" t="n"/>
      <c r="AF176" s="22" t="n"/>
    </row>
    <row r="177">
      <c r="A177" s="22" t="n"/>
      <c r="B177" s="130" t="n"/>
      <c r="C177" s="22" t="n"/>
      <c r="D177" s="22" t="n"/>
      <c r="E177" s="72" t="n"/>
      <c r="F177" s="22" t="n"/>
      <c r="G177" s="131" t="n"/>
      <c r="H177" s="22" t="n"/>
      <c r="I177" s="22" t="n"/>
      <c r="J177" s="22" t="n"/>
      <c r="K177" s="22" t="n"/>
      <c r="L177" s="22" t="n"/>
      <c r="M177" s="22" t="n"/>
      <c r="N177" s="22" t="n"/>
      <c r="O177" s="22" t="n"/>
      <c r="P177" s="22" t="n"/>
      <c r="Q177" s="22" t="n"/>
      <c r="R177" s="22" t="n"/>
      <c r="S177" s="22" t="n"/>
      <c r="T177" s="22" t="n"/>
      <c r="U177" s="22" t="n"/>
      <c r="V177" s="22" t="n"/>
      <c r="W177" s="22" t="n"/>
      <c r="X177" s="22" t="n"/>
      <c r="Y177" s="22" t="n"/>
      <c r="Z177" s="22" t="n"/>
      <c r="AA177" s="22" t="n"/>
      <c r="AB177" s="22" t="n"/>
      <c r="AC177" s="22" t="n"/>
      <c r="AD177" s="22" t="n"/>
      <c r="AE177" s="22" t="n"/>
      <c r="AF177" s="22" t="n"/>
    </row>
    <row r="178">
      <c r="A178" s="22" t="n"/>
      <c r="B178" s="130" t="n"/>
      <c r="C178" s="22" t="n"/>
      <c r="D178" s="22" t="n"/>
      <c r="E178" s="72" t="n"/>
      <c r="F178" s="22" t="n"/>
      <c r="G178" s="131" t="n"/>
      <c r="H178" s="22" t="n"/>
      <c r="I178" s="22" t="n"/>
      <c r="J178" s="22" t="n"/>
      <c r="K178" s="22" t="n"/>
      <c r="L178" s="22" t="n"/>
      <c r="M178" s="22" t="n"/>
      <c r="N178" s="22" t="n"/>
      <c r="O178" s="22" t="n"/>
      <c r="P178" s="22" t="n"/>
      <c r="Q178" s="22" t="n"/>
      <c r="R178" s="22" t="n"/>
      <c r="S178" s="22" t="n"/>
      <c r="T178" s="22" t="n"/>
      <c r="U178" s="22" t="n"/>
      <c r="V178" s="22" t="n"/>
      <c r="W178" s="22" t="n"/>
      <c r="X178" s="22" t="n"/>
      <c r="Y178" s="22" t="n"/>
      <c r="Z178" s="22" t="n"/>
      <c r="AA178" s="22" t="n"/>
      <c r="AB178" s="22" t="n"/>
      <c r="AC178" s="22" t="n"/>
      <c r="AD178" s="22" t="n"/>
      <c r="AE178" s="22" t="n"/>
      <c r="AF178" s="22" t="n"/>
    </row>
    <row r="179">
      <c r="A179" s="22" t="n"/>
      <c r="B179" s="130" t="n"/>
      <c r="C179" s="22" t="n"/>
      <c r="D179" s="22" t="n"/>
      <c r="E179" s="72" t="n"/>
      <c r="F179" s="22" t="n"/>
      <c r="G179" s="131" t="n"/>
      <c r="H179" s="22" t="n"/>
      <c r="I179" s="22" t="n"/>
      <c r="J179" s="22" t="n"/>
      <c r="K179" s="22" t="n"/>
      <c r="L179" s="22" t="n"/>
      <c r="M179" s="22" t="n"/>
      <c r="N179" s="22" t="n"/>
      <c r="O179" s="22" t="n"/>
      <c r="P179" s="22" t="n"/>
      <c r="Q179" s="22" t="n"/>
      <c r="R179" s="22" t="n"/>
      <c r="S179" s="22" t="n"/>
      <c r="T179" s="22" t="n"/>
      <c r="U179" s="22" t="n"/>
      <c r="V179" s="22" t="n"/>
      <c r="W179" s="22" t="n"/>
      <c r="X179" s="22" t="n"/>
      <c r="Y179" s="22" t="n"/>
      <c r="Z179" s="22" t="n"/>
      <c r="AA179" s="22" t="n"/>
      <c r="AB179" s="22" t="n"/>
      <c r="AC179" s="22" t="n"/>
      <c r="AD179" s="22" t="n"/>
      <c r="AE179" s="22" t="n"/>
      <c r="AF179" s="22" t="n"/>
    </row>
    <row r="180">
      <c r="A180" s="22" t="n"/>
      <c r="B180" s="130" t="n"/>
      <c r="C180" s="22" t="n"/>
      <c r="D180" s="22" t="n"/>
      <c r="E180" s="72" t="n"/>
      <c r="F180" s="22" t="n"/>
      <c r="G180" s="131" t="n"/>
      <c r="H180" s="22" t="n"/>
      <c r="I180" s="22" t="n"/>
      <c r="J180" s="22" t="n"/>
      <c r="K180" s="22" t="n"/>
      <c r="L180" s="22" t="n"/>
      <c r="M180" s="22" t="n"/>
      <c r="N180" s="22" t="n"/>
      <c r="O180" s="22" t="n"/>
      <c r="P180" s="22" t="n"/>
      <c r="Q180" s="22" t="n"/>
      <c r="R180" s="22" t="n"/>
      <c r="S180" s="22" t="n"/>
      <c r="T180" s="22" t="n"/>
      <c r="U180" s="22" t="n"/>
      <c r="V180" s="22" t="n"/>
      <c r="W180" s="22" t="n"/>
      <c r="X180" s="22" t="n"/>
      <c r="Y180" s="22" t="n"/>
      <c r="Z180" s="22" t="n"/>
      <c r="AA180" s="22" t="n"/>
      <c r="AB180" s="22" t="n"/>
      <c r="AC180" s="22" t="n"/>
      <c r="AD180" s="22" t="n"/>
      <c r="AE180" s="22" t="n"/>
      <c r="AF180" s="22" t="n"/>
    </row>
    <row r="181">
      <c r="A181" s="22" t="n"/>
      <c r="B181" s="130" t="n"/>
      <c r="C181" s="22" t="n"/>
      <c r="D181" s="22" t="n"/>
      <c r="E181" s="72" t="n"/>
      <c r="F181" s="22" t="n"/>
      <c r="G181" s="131" t="n"/>
      <c r="H181" s="22" t="n"/>
      <c r="I181" s="22" t="n"/>
      <c r="J181" s="22" t="n"/>
      <c r="K181" s="22" t="n"/>
      <c r="L181" s="22" t="n"/>
      <c r="M181" s="22" t="n"/>
      <c r="N181" s="22" t="n"/>
      <c r="O181" s="22" t="n"/>
      <c r="P181" s="22" t="n"/>
      <c r="Q181" s="22" t="n"/>
      <c r="R181" s="22" t="n"/>
      <c r="S181" s="22" t="n"/>
      <c r="T181" s="22" t="n"/>
      <c r="U181" s="22" t="n"/>
      <c r="V181" s="22" t="n"/>
      <c r="W181" s="22" t="n"/>
      <c r="X181" s="22" t="n"/>
      <c r="Y181" s="22" t="n"/>
      <c r="Z181" s="22" t="n"/>
      <c r="AA181" s="22" t="n"/>
      <c r="AB181" s="22" t="n"/>
      <c r="AC181" s="22" t="n"/>
      <c r="AD181" s="22" t="n"/>
      <c r="AE181" s="22" t="n"/>
      <c r="AF181" s="22" t="n"/>
    </row>
    <row r="182">
      <c r="A182" s="22" t="n"/>
      <c r="B182" s="130" t="n"/>
      <c r="C182" s="22" t="n"/>
      <c r="D182" s="22" t="n"/>
      <c r="E182" s="72" t="n"/>
      <c r="F182" s="22" t="n"/>
      <c r="G182" s="131" t="n"/>
      <c r="H182" s="22" t="n"/>
      <c r="I182" s="22" t="n"/>
      <c r="J182" s="22" t="n"/>
      <c r="K182" s="22" t="n"/>
      <c r="L182" s="22" t="n"/>
      <c r="M182" s="22" t="n"/>
      <c r="N182" s="22" t="n"/>
      <c r="O182" s="22" t="n"/>
      <c r="P182" s="22" t="n"/>
      <c r="Q182" s="22" t="n"/>
      <c r="R182" s="22" t="n"/>
      <c r="S182" s="22" t="n"/>
      <c r="T182" s="22" t="n"/>
      <c r="U182" s="22" t="n"/>
      <c r="V182" s="22" t="n"/>
      <c r="W182" s="22" t="n"/>
      <c r="X182" s="22" t="n"/>
      <c r="Y182" s="22" t="n"/>
      <c r="Z182" s="22" t="n"/>
      <c r="AA182" s="22" t="n"/>
      <c r="AB182" s="22" t="n"/>
      <c r="AC182" s="22" t="n"/>
      <c r="AD182" s="22" t="n"/>
      <c r="AE182" s="22" t="n"/>
      <c r="AF182" s="22" t="n"/>
    </row>
    <row r="183">
      <c r="A183" s="22" t="n"/>
      <c r="B183" s="130" t="n"/>
      <c r="C183" s="22" t="n"/>
      <c r="D183" s="22" t="n"/>
      <c r="E183" s="72" t="n"/>
      <c r="F183" s="22" t="n"/>
      <c r="G183" s="131" t="n"/>
      <c r="H183" s="22" t="n"/>
      <c r="I183" s="22" t="n"/>
      <c r="J183" s="22" t="n"/>
      <c r="K183" s="22" t="n"/>
      <c r="L183" s="22" t="n"/>
      <c r="M183" s="22" t="n"/>
      <c r="N183" s="22" t="n"/>
      <c r="O183" s="22" t="n"/>
      <c r="P183" s="22" t="n"/>
      <c r="Q183" s="22" t="n"/>
      <c r="R183" s="22" t="n"/>
      <c r="S183" s="22" t="n"/>
      <c r="T183" s="22" t="n"/>
      <c r="U183" s="22" t="n"/>
      <c r="V183" s="22" t="n"/>
      <c r="W183" s="22" t="n"/>
      <c r="X183" s="22" t="n"/>
      <c r="Y183" s="22" t="n"/>
      <c r="Z183" s="22" t="n"/>
      <c r="AA183" s="22" t="n"/>
      <c r="AB183" s="22" t="n"/>
      <c r="AC183" s="22" t="n"/>
      <c r="AD183" s="22" t="n"/>
      <c r="AE183" s="22" t="n"/>
      <c r="AF183" s="22" t="n"/>
    </row>
    <row r="184">
      <c r="A184" s="22" t="n"/>
      <c r="B184" s="130" t="n"/>
      <c r="C184" s="22" t="n"/>
      <c r="D184" s="22" t="n"/>
      <c r="E184" s="72" t="n"/>
      <c r="F184" s="22" t="n"/>
      <c r="G184" s="131" t="n"/>
      <c r="H184" s="22" t="n"/>
      <c r="I184" s="22" t="n"/>
      <c r="J184" s="22" t="n"/>
      <c r="K184" s="22" t="n"/>
      <c r="L184" s="22" t="n"/>
      <c r="M184" s="22" t="n"/>
      <c r="N184" s="22" t="n"/>
      <c r="O184" s="22" t="n"/>
      <c r="P184" s="22" t="n"/>
      <c r="Q184" s="22" t="n"/>
      <c r="R184" s="22" t="n"/>
      <c r="S184" s="22" t="n"/>
      <c r="T184" s="22" t="n"/>
      <c r="U184" s="22" t="n"/>
      <c r="V184" s="22" t="n"/>
      <c r="W184" s="22" t="n"/>
      <c r="X184" s="22" t="n"/>
      <c r="Y184" s="22" t="n"/>
      <c r="Z184" s="22" t="n"/>
      <c r="AA184" s="22" t="n"/>
      <c r="AB184" s="22" t="n"/>
      <c r="AC184" s="22" t="n"/>
      <c r="AD184" s="22" t="n"/>
      <c r="AE184" s="22" t="n"/>
      <c r="AF184" s="22" t="n"/>
    </row>
    <row r="185">
      <c r="A185" s="22" t="n"/>
      <c r="B185" s="130" t="n"/>
      <c r="C185" s="22" t="n"/>
      <c r="D185" s="22" t="n"/>
      <c r="E185" s="72" t="n"/>
      <c r="F185" s="22" t="n"/>
      <c r="G185" s="131" t="n"/>
      <c r="H185" s="22" t="n"/>
      <c r="I185" s="22" t="n"/>
      <c r="J185" s="22" t="n"/>
      <c r="K185" s="22" t="n"/>
      <c r="L185" s="22" t="n"/>
      <c r="M185" s="22" t="n"/>
      <c r="N185" s="22" t="n"/>
      <c r="O185" s="22" t="n"/>
      <c r="P185" s="22" t="n"/>
      <c r="Q185" s="22" t="n"/>
      <c r="R185" s="22" t="n"/>
      <c r="S185" s="22" t="n"/>
      <c r="T185" s="22" t="n"/>
      <c r="U185" s="22" t="n"/>
      <c r="V185" s="22" t="n"/>
      <c r="W185" s="22" t="n"/>
      <c r="X185" s="22" t="n"/>
      <c r="Y185" s="22" t="n"/>
      <c r="Z185" s="22" t="n"/>
      <c r="AA185" s="22" t="n"/>
      <c r="AB185" s="22" t="n"/>
      <c r="AC185" s="22" t="n"/>
      <c r="AD185" s="22" t="n"/>
      <c r="AE185" s="22" t="n"/>
      <c r="AF185" s="22" t="n"/>
    </row>
    <row r="186">
      <c r="A186" s="22" t="n"/>
      <c r="B186" s="130" t="n"/>
      <c r="C186" s="22" t="n"/>
      <c r="D186" s="22" t="n"/>
      <c r="E186" s="72" t="n"/>
      <c r="F186" s="22" t="n"/>
      <c r="G186" s="131" t="n"/>
      <c r="H186" s="22" t="n"/>
      <c r="I186" s="22" t="n"/>
      <c r="J186" s="22" t="n"/>
      <c r="K186" s="22" t="n"/>
      <c r="L186" s="22" t="n"/>
      <c r="M186" s="22" t="n"/>
      <c r="N186" s="22" t="n"/>
      <c r="O186" s="22" t="n"/>
      <c r="P186" s="22" t="n"/>
      <c r="Q186" s="22" t="n"/>
      <c r="R186" s="22" t="n"/>
      <c r="S186" s="22" t="n"/>
      <c r="T186" s="22" t="n"/>
      <c r="U186" s="22" t="n"/>
      <c r="V186" s="22" t="n"/>
      <c r="W186" s="22" t="n"/>
      <c r="X186" s="22" t="n"/>
      <c r="Y186" s="22" t="n"/>
      <c r="Z186" s="22" t="n"/>
      <c r="AA186" s="22" t="n"/>
      <c r="AB186" s="22" t="n"/>
      <c r="AC186" s="22" t="n"/>
      <c r="AD186" s="22" t="n"/>
      <c r="AE186" s="22" t="n"/>
      <c r="AF186" s="22" t="n"/>
    </row>
    <row r="187">
      <c r="A187" s="22" t="n"/>
      <c r="B187" s="130" t="n"/>
      <c r="C187" s="22" t="n"/>
      <c r="D187" s="22" t="n"/>
      <c r="E187" s="72" t="n"/>
      <c r="F187" s="22" t="n"/>
      <c r="G187" s="131" t="n"/>
      <c r="H187" s="22" t="n"/>
      <c r="I187" s="22" t="n"/>
      <c r="J187" s="22" t="n"/>
      <c r="K187" s="22" t="n"/>
      <c r="L187" s="22" t="n"/>
      <c r="M187" s="22" t="n"/>
      <c r="N187" s="22" t="n"/>
      <c r="O187" s="22" t="n"/>
      <c r="P187" s="22" t="n"/>
      <c r="Q187" s="22" t="n"/>
      <c r="R187" s="22" t="n"/>
      <c r="S187" s="22" t="n"/>
      <c r="T187" s="22" t="n"/>
      <c r="U187" s="22" t="n"/>
      <c r="V187" s="22" t="n"/>
      <c r="W187" s="22" t="n"/>
      <c r="X187" s="22" t="n"/>
      <c r="Y187" s="22" t="n"/>
      <c r="Z187" s="22" t="n"/>
      <c r="AA187" s="22" t="n"/>
      <c r="AB187" s="22" t="n"/>
      <c r="AC187" s="22" t="n"/>
      <c r="AD187" s="22" t="n"/>
      <c r="AE187" s="22" t="n"/>
      <c r="AF187" s="22" t="n"/>
    </row>
    <row r="188">
      <c r="A188" s="22" t="n"/>
      <c r="B188" s="130" t="n"/>
      <c r="C188" s="22" t="n"/>
      <c r="D188" s="22" t="n"/>
      <c r="E188" s="72" t="n"/>
      <c r="F188" s="22" t="n"/>
      <c r="G188" s="131" t="n"/>
      <c r="H188" s="22" t="n"/>
      <c r="I188" s="22" t="n"/>
      <c r="J188" s="22" t="n"/>
      <c r="K188" s="22" t="n"/>
      <c r="L188" s="22" t="n"/>
      <c r="M188" s="22" t="n"/>
      <c r="N188" s="22" t="n"/>
      <c r="O188" s="22" t="n"/>
      <c r="P188" s="22" t="n"/>
      <c r="Q188" s="22" t="n"/>
      <c r="R188" s="22" t="n"/>
      <c r="S188" s="22" t="n"/>
      <c r="T188" s="22" t="n"/>
      <c r="U188" s="22" t="n"/>
      <c r="V188" s="22" t="n"/>
      <c r="W188" s="22" t="n"/>
      <c r="X188" s="22" t="n"/>
      <c r="Y188" s="22" t="n"/>
      <c r="Z188" s="22" t="n"/>
      <c r="AA188" s="22" t="n"/>
      <c r="AB188" s="22" t="n"/>
      <c r="AC188" s="22" t="n"/>
      <c r="AD188" s="22" t="n"/>
      <c r="AE188" s="22" t="n"/>
      <c r="AF188" s="22" t="n"/>
    </row>
    <row r="189">
      <c r="A189" s="22" t="n"/>
      <c r="B189" s="130" t="n"/>
      <c r="C189" s="22" t="n"/>
      <c r="D189" s="22" t="n"/>
      <c r="E189" s="72" t="n"/>
      <c r="F189" s="22" t="n"/>
      <c r="G189" s="131" t="n"/>
      <c r="H189" s="22" t="n"/>
      <c r="I189" s="22" t="n"/>
      <c r="J189" s="22" t="n"/>
      <c r="K189" s="22" t="n"/>
      <c r="L189" s="22" t="n"/>
      <c r="M189" s="22" t="n"/>
      <c r="N189" s="22" t="n"/>
      <c r="O189" s="22" t="n"/>
      <c r="P189" s="22" t="n"/>
      <c r="Q189" s="22" t="n"/>
      <c r="R189" s="22" t="n"/>
      <c r="S189" s="22" t="n"/>
      <c r="T189" s="22" t="n"/>
      <c r="U189" s="22" t="n"/>
      <c r="V189" s="22" t="n"/>
      <c r="W189" s="22" t="n"/>
      <c r="X189" s="22" t="n"/>
      <c r="Y189" s="22" t="n"/>
      <c r="Z189" s="22" t="n"/>
      <c r="AA189" s="22" t="n"/>
      <c r="AB189" s="22" t="n"/>
      <c r="AC189" s="22" t="n"/>
      <c r="AD189" s="22" t="n"/>
      <c r="AE189" s="22" t="n"/>
      <c r="AF189" s="22" t="n"/>
    </row>
    <row r="190">
      <c r="A190" s="22" t="n"/>
      <c r="B190" s="130" t="n"/>
      <c r="C190" s="22" t="n"/>
      <c r="D190" s="22" t="n"/>
      <c r="E190" s="72" t="n"/>
      <c r="F190" s="22" t="n"/>
      <c r="G190" s="131" t="n"/>
      <c r="H190" s="22" t="n"/>
      <c r="I190" s="22" t="n"/>
      <c r="J190" s="22" t="n"/>
      <c r="K190" s="22" t="n"/>
      <c r="L190" s="22" t="n"/>
      <c r="M190" s="22" t="n"/>
      <c r="N190" s="22" t="n"/>
      <c r="O190" s="22" t="n"/>
      <c r="P190" s="22" t="n"/>
      <c r="Q190" s="22" t="n"/>
      <c r="R190" s="22" t="n"/>
      <c r="S190" s="22" t="n"/>
      <c r="T190" s="22" t="n"/>
      <c r="U190" s="22" t="n"/>
      <c r="V190" s="22" t="n"/>
      <c r="W190" s="22" t="n"/>
      <c r="X190" s="22" t="n"/>
      <c r="Y190" s="22" t="n"/>
      <c r="Z190" s="22" t="n"/>
      <c r="AA190" s="22" t="n"/>
      <c r="AB190" s="22" t="n"/>
      <c r="AC190" s="22" t="n"/>
      <c r="AD190" s="22" t="n"/>
      <c r="AE190" s="22" t="n"/>
      <c r="AF190" s="22" t="n"/>
    </row>
    <row r="191">
      <c r="A191" s="22" t="n"/>
      <c r="B191" s="130" t="n"/>
      <c r="C191" s="22" t="n"/>
      <c r="D191" s="22" t="n"/>
      <c r="E191" s="72" t="n"/>
      <c r="F191" s="22" t="n"/>
      <c r="G191" s="131" t="n"/>
      <c r="H191" s="22" t="n"/>
      <c r="I191" s="22" t="n"/>
      <c r="J191" s="22" t="n"/>
      <c r="K191" s="22" t="n"/>
      <c r="L191" s="22" t="n"/>
      <c r="M191" s="22" t="n"/>
      <c r="N191" s="22" t="n"/>
      <c r="O191" s="22" t="n"/>
      <c r="P191" s="22" t="n"/>
      <c r="Q191" s="22" t="n"/>
      <c r="R191" s="22" t="n"/>
      <c r="S191" s="22" t="n"/>
      <c r="T191" s="22" t="n"/>
      <c r="U191" s="22" t="n"/>
      <c r="V191" s="22" t="n"/>
      <c r="W191" s="22" t="n"/>
      <c r="X191" s="22" t="n"/>
      <c r="Y191" s="22" t="n"/>
      <c r="Z191" s="22" t="n"/>
      <c r="AA191" s="22" t="n"/>
      <c r="AB191" s="22" t="n"/>
      <c r="AC191" s="22" t="n"/>
      <c r="AD191" s="22" t="n"/>
      <c r="AE191" s="22" t="n"/>
      <c r="AF191" s="22" t="n"/>
    </row>
    <row r="192">
      <c r="A192" s="22" t="n"/>
      <c r="B192" s="130" t="n"/>
      <c r="C192" s="22" t="n"/>
      <c r="D192" s="22" t="n"/>
      <c r="E192" s="72" t="n"/>
      <c r="F192" s="22" t="n"/>
      <c r="G192" s="131" t="n"/>
      <c r="H192" s="22" t="n"/>
      <c r="I192" s="22" t="n"/>
      <c r="J192" s="22" t="n"/>
      <c r="K192" s="22" t="n"/>
      <c r="L192" s="22" t="n"/>
      <c r="M192" s="22" t="n"/>
      <c r="N192" s="22" t="n"/>
      <c r="O192" s="22" t="n"/>
      <c r="P192" s="22" t="n"/>
      <c r="Q192" s="22" t="n"/>
      <c r="R192" s="22" t="n"/>
      <c r="S192" s="22" t="n"/>
      <c r="T192" s="22" t="n"/>
      <c r="U192" s="22" t="n"/>
      <c r="V192" s="22" t="n"/>
      <c r="W192" s="22" t="n"/>
      <c r="X192" s="22" t="n"/>
      <c r="Y192" s="22" t="n"/>
      <c r="Z192" s="22" t="n"/>
      <c r="AA192" s="22" t="n"/>
      <c r="AB192" s="22" t="n"/>
      <c r="AC192" s="22" t="n"/>
      <c r="AD192" s="22" t="n"/>
      <c r="AE192" s="22" t="n"/>
      <c r="AF192" s="22" t="n"/>
    </row>
    <row r="193">
      <c r="A193" s="22" t="n"/>
      <c r="B193" s="130" t="n"/>
      <c r="C193" s="22" t="n"/>
      <c r="D193" s="22" t="n"/>
      <c r="E193" s="72" t="n"/>
      <c r="F193" s="22" t="n"/>
      <c r="G193" s="131" t="n"/>
      <c r="H193" s="22" t="n"/>
      <c r="I193" s="22" t="n"/>
      <c r="J193" s="22" t="n"/>
      <c r="K193" s="22" t="n"/>
      <c r="L193" s="22" t="n"/>
      <c r="M193" s="22" t="n"/>
      <c r="N193" s="22" t="n"/>
      <c r="O193" s="22" t="n"/>
      <c r="P193" s="22" t="n"/>
      <c r="Q193" s="22" t="n"/>
      <c r="R193" s="22" t="n"/>
      <c r="S193" s="22" t="n"/>
      <c r="T193" s="22" t="n"/>
      <c r="U193" s="22" t="n"/>
      <c r="V193" s="22" t="n"/>
      <c r="W193" s="22" t="n"/>
      <c r="X193" s="22" t="n"/>
      <c r="Y193" s="22" t="n"/>
      <c r="Z193" s="22" t="n"/>
      <c r="AA193" s="22" t="n"/>
      <c r="AB193" s="22" t="n"/>
      <c r="AC193" s="22" t="n"/>
      <c r="AD193" s="22" t="n"/>
      <c r="AE193" s="22" t="n"/>
      <c r="AF193" s="22" t="n"/>
    </row>
    <row r="194">
      <c r="A194" s="22" t="n"/>
      <c r="B194" s="130" t="n"/>
      <c r="C194" s="22" t="n"/>
      <c r="D194" s="22" t="n"/>
      <c r="E194" s="72" t="n"/>
      <c r="F194" s="22" t="n"/>
      <c r="G194" s="131" t="n"/>
      <c r="H194" s="22" t="n"/>
      <c r="I194" s="22" t="n"/>
      <c r="J194" s="22" t="n"/>
      <c r="K194" s="22" t="n"/>
      <c r="L194" s="22" t="n"/>
      <c r="M194" s="22" t="n"/>
      <c r="N194" s="22" t="n"/>
      <c r="O194" s="22" t="n"/>
      <c r="P194" s="22" t="n"/>
      <c r="Q194" s="22" t="n"/>
      <c r="R194" s="22" t="n"/>
      <c r="S194" s="22" t="n"/>
      <c r="T194" s="22" t="n"/>
      <c r="U194" s="22" t="n"/>
      <c r="V194" s="22" t="n"/>
      <c r="W194" s="22" t="n"/>
      <c r="X194" s="22" t="n"/>
      <c r="Y194" s="22" t="n"/>
      <c r="Z194" s="22" t="n"/>
      <c r="AA194" s="22" t="n"/>
      <c r="AB194" s="22" t="n"/>
      <c r="AC194" s="22" t="n"/>
      <c r="AD194" s="22" t="n"/>
      <c r="AE194" s="22" t="n"/>
      <c r="AF194" s="22" t="n"/>
    </row>
    <row r="195">
      <c r="A195" s="22" t="n"/>
      <c r="B195" s="130" t="n"/>
      <c r="C195" s="22" t="n"/>
      <c r="D195" s="22" t="n"/>
      <c r="E195" s="72" t="n"/>
      <c r="F195" s="22" t="n"/>
      <c r="G195" s="131" t="n"/>
      <c r="H195" s="22" t="n"/>
      <c r="I195" s="22" t="n"/>
      <c r="J195" s="22" t="n"/>
      <c r="K195" s="22" t="n"/>
      <c r="L195" s="22" t="n"/>
      <c r="M195" s="22" t="n"/>
      <c r="N195" s="22" t="n"/>
      <c r="O195" s="22" t="n"/>
      <c r="P195" s="22" t="n"/>
      <c r="Q195" s="22" t="n"/>
      <c r="R195" s="22" t="n"/>
      <c r="S195" s="22" t="n"/>
      <c r="T195" s="22" t="n"/>
      <c r="U195" s="22" t="n"/>
      <c r="V195" s="22" t="n"/>
      <c r="W195" s="22" t="n"/>
      <c r="X195" s="22" t="n"/>
      <c r="Y195" s="22" t="n"/>
      <c r="Z195" s="22" t="n"/>
      <c r="AA195" s="22" t="n"/>
      <c r="AB195" s="22" t="n"/>
      <c r="AC195" s="22" t="n"/>
      <c r="AD195" s="22" t="n"/>
      <c r="AE195" s="22" t="n"/>
      <c r="AF195" s="22" t="n"/>
    </row>
    <row r="196">
      <c r="A196" s="22" t="n"/>
      <c r="B196" s="130" t="n"/>
      <c r="C196" s="22" t="n"/>
      <c r="D196" s="22" t="n"/>
      <c r="E196" s="72" t="n"/>
      <c r="F196" s="22" t="n"/>
      <c r="G196" s="131" t="n"/>
      <c r="H196" s="22" t="n"/>
      <c r="I196" s="22" t="n"/>
      <c r="J196" s="22" t="n"/>
      <c r="K196" s="22" t="n"/>
      <c r="L196" s="22" t="n"/>
      <c r="M196" s="22" t="n"/>
      <c r="N196" s="22" t="n"/>
      <c r="O196" s="22" t="n"/>
      <c r="P196" s="22" t="n"/>
      <c r="Q196" s="22" t="n"/>
      <c r="R196" s="22" t="n"/>
      <c r="S196" s="22" t="n"/>
      <c r="T196" s="22" t="n"/>
      <c r="U196" s="22" t="n"/>
      <c r="V196" s="22" t="n"/>
      <c r="W196" s="22" t="n"/>
      <c r="X196" s="22" t="n"/>
      <c r="Y196" s="22" t="n"/>
      <c r="Z196" s="22" t="n"/>
      <c r="AA196" s="22" t="n"/>
      <c r="AB196" s="22" t="n"/>
      <c r="AC196" s="22" t="n"/>
      <c r="AD196" s="22" t="n"/>
      <c r="AE196" s="22" t="n"/>
      <c r="AF196" s="22" t="n"/>
    </row>
    <row r="197">
      <c r="A197" s="22" t="n"/>
      <c r="B197" s="130" t="n"/>
      <c r="C197" s="22" t="n"/>
      <c r="D197" s="22" t="n"/>
      <c r="E197" s="72" t="n"/>
      <c r="F197" s="22" t="n"/>
      <c r="G197" s="131" t="n"/>
      <c r="H197" s="22" t="n"/>
      <c r="I197" s="22" t="n"/>
      <c r="J197" s="22" t="n"/>
      <c r="K197" s="22" t="n"/>
      <c r="L197" s="22" t="n"/>
      <c r="M197" s="22" t="n"/>
      <c r="N197" s="22" t="n"/>
      <c r="O197" s="22" t="n"/>
      <c r="P197" s="22" t="n"/>
      <c r="Q197" s="22" t="n"/>
      <c r="R197" s="22" t="n"/>
      <c r="S197" s="22" t="n"/>
      <c r="T197" s="22" t="n"/>
      <c r="U197" s="22" t="n"/>
      <c r="V197" s="22" t="n"/>
      <c r="W197" s="22" t="n"/>
      <c r="X197" s="22" t="n"/>
      <c r="Y197" s="22" t="n"/>
      <c r="Z197" s="22" t="n"/>
      <c r="AA197" s="22" t="n"/>
      <c r="AB197" s="22" t="n"/>
      <c r="AC197" s="22" t="n"/>
      <c r="AD197" s="22" t="n"/>
      <c r="AE197" s="22" t="n"/>
      <c r="AF197" s="22" t="n"/>
    </row>
    <row r="198">
      <c r="A198" s="22" t="n"/>
      <c r="B198" s="130" t="n"/>
      <c r="C198" s="22" t="n"/>
      <c r="D198" s="22" t="n"/>
      <c r="E198" s="72" t="n"/>
      <c r="F198" s="22" t="n"/>
      <c r="G198" s="131" t="n"/>
      <c r="H198" s="22" t="n"/>
      <c r="I198" s="22" t="n"/>
      <c r="J198" s="22" t="n"/>
      <c r="K198" s="22" t="n"/>
      <c r="L198" s="22" t="n"/>
      <c r="M198" s="22" t="n"/>
      <c r="N198" s="22" t="n"/>
      <c r="O198" s="22" t="n"/>
      <c r="P198" s="22" t="n"/>
      <c r="Q198" s="22" t="n"/>
      <c r="R198" s="22" t="n"/>
      <c r="S198" s="22" t="n"/>
      <c r="T198" s="22" t="n"/>
      <c r="U198" s="22" t="n"/>
      <c r="V198" s="22" t="n"/>
      <c r="W198" s="22" t="n"/>
      <c r="X198" s="22" t="n"/>
      <c r="Y198" s="22" t="n"/>
      <c r="Z198" s="22" t="n"/>
      <c r="AA198" s="22" t="n"/>
      <c r="AB198" s="22" t="n"/>
      <c r="AC198" s="22" t="n"/>
      <c r="AD198" s="22" t="n"/>
      <c r="AE198" s="22" t="n"/>
      <c r="AF198" s="22" t="n"/>
    </row>
    <row r="199">
      <c r="A199" s="22" t="n"/>
      <c r="B199" s="130" t="n"/>
      <c r="C199" s="22" t="n"/>
      <c r="D199" s="22" t="n"/>
      <c r="E199" s="72" t="n"/>
      <c r="F199" s="22" t="n"/>
      <c r="G199" s="131"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row>
    <row r="200">
      <c r="A200" s="22" t="n"/>
      <c r="B200" s="130" t="n"/>
      <c r="C200" s="22" t="n"/>
      <c r="D200" s="22" t="n"/>
      <c r="E200" s="72" t="n"/>
      <c r="F200" s="22" t="n"/>
      <c r="G200" s="131" t="n"/>
      <c r="H200" s="22" t="n"/>
      <c r="I200" s="22" t="n"/>
      <c r="J200" s="22" t="n"/>
      <c r="K200" s="22" t="n"/>
      <c r="L200" s="22" t="n"/>
      <c r="M200" s="22" t="n"/>
      <c r="N200" s="22" t="n"/>
      <c r="O200" s="22" t="n"/>
      <c r="P200" s="22" t="n"/>
      <c r="Q200" s="22" t="n"/>
      <c r="R200" s="22" t="n"/>
      <c r="S200" s="22" t="n"/>
      <c r="T200" s="22" t="n"/>
      <c r="U200" s="22" t="n"/>
      <c r="V200" s="22" t="n"/>
      <c r="W200" s="22" t="n"/>
      <c r="X200" s="22" t="n"/>
      <c r="Y200" s="22" t="n"/>
      <c r="Z200" s="22" t="n"/>
      <c r="AA200" s="22" t="n"/>
      <c r="AB200" s="22" t="n"/>
      <c r="AC200" s="22" t="n"/>
      <c r="AD200" s="22" t="n"/>
      <c r="AE200" s="22" t="n"/>
      <c r="AF200" s="22" t="n"/>
    </row>
    <row r="201">
      <c r="A201" s="22" t="n"/>
      <c r="B201" s="130" t="n"/>
      <c r="C201" s="22" t="n"/>
      <c r="D201" s="22" t="n"/>
      <c r="E201" s="72" t="n"/>
      <c r="F201" s="22" t="n"/>
      <c r="G201" s="131" t="n"/>
      <c r="H201" s="22" t="n"/>
      <c r="I201" s="22" t="n"/>
      <c r="J201" s="22" t="n"/>
      <c r="K201" s="22" t="n"/>
      <c r="L201" s="22" t="n"/>
      <c r="M201" s="22" t="n"/>
      <c r="N201" s="22" t="n"/>
      <c r="O201" s="22" t="n"/>
      <c r="P201" s="22" t="n"/>
      <c r="Q201" s="22" t="n"/>
      <c r="R201" s="22" t="n"/>
      <c r="S201" s="22" t="n"/>
      <c r="T201" s="22" t="n"/>
      <c r="U201" s="22" t="n"/>
      <c r="V201" s="22" t="n"/>
      <c r="W201" s="22" t="n"/>
      <c r="X201" s="22" t="n"/>
      <c r="Y201" s="22" t="n"/>
      <c r="Z201" s="22" t="n"/>
      <c r="AA201" s="22" t="n"/>
      <c r="AB201" s="22" t="n"/>
      <c r="AC201" s="22" t="n"/>
      <c r="AD201" s="22" t="n"/>
      <c r="AE201" s="22" t="n"/>
      <c r="AF201" s="22" t="n"/>
    </row>
    <row r="202">
      <c r="A202" s="22" t="n"/>
      <c r="B202" s="130" t="n"/>
      <c r="C202" s="22" t="n"/>
      <c r="D202" s="22" t="n"/>
      <c r="E202" s="72" t="n"/>
      <c r="F202" s="22" t="n"/>
      <c r="G202" s="131" t="n"/>
      <c r="H202" s="22" t="n"/>
      <c r="I202" s="22" t="n"/>
      <c r="J202" s="22" t="n"/>
      <c r="K202" s="22" t="n"/>
      <c r="L202" s="22" t="n"/>
      <c r="M202" s="22" t="n"/>
      <c r="N202" s="22" t="n"/>
      <c r="O202" s="22" t="n"/>
      <c r="P202" s="22" t="n"/>
      <c r="Q202" s="22" t="n"/>
      <c r="R202" s="22" t="n"/>
      <c r="S202" s="22" t="n"/>
      <c r="T202" s="22" t="n"/>
      <c r="U202" s="22" t="n"/>
      <c r="V202" s="22" t="n"/>
      <c r="W202" s="22" t="n"/>
      <c r="X202" s="22" t="n"/>
      <c r="Y202" s="22" t="n"/>
      <c r="Z202" s="22" t="n"/>
      <c r="AA202" s="22" t="n"/>
      <c r="AB202" s="22" t="n"/>
      <c r="AC202" s="22" t="n"/>
      <c r="AD202" s="22" t="n"/>
      <c r="AE202" s="22" t="n"/>
      <c r="AF202" s="22" t="n"/>
    </row>
    <row r="203">
      <c r="A203" s="22" t="n"/>
      <c r="B203" s="130" t="n"/>
      <c r="C203" s="22" t="n"/>
      <c r="D203" s="22" t="n"/>
      <c r="E203" s="72" t="n"/>
      <c r="F203" s="22" t="n"/>
      <c r="G203" s="131" t="n"/>
      <c r="H203" s="22" t="n"/>
      <c r="I203" s="22" t="n"/>
      <c r="J203" s="22" t="n"/>
      <c r="K203" s="22" t="n"/>
      <c r="L203" s="22" t="n"/>
      <c r="M203" s="22" t="n"/>
      <c r="N203" s="22" t="n"/>
      <c r="O203" s="22" t="n"/>
      <c r="P203" s="22" t="n"/>
      <c r="Q203" s="22" t="n"/>
      <c r="R203" s="22" t="n"/>
      <c r="S203" s="22" t="n"/>
      <c r="T203" s="22" t="n"/>
      <c r="U203" s="22" t="n"/>
      <c r="V203" s="22" t="n"/>
      <c r="W203" s="22" t="n"/>
      <c r="X203" s="22" t="n"/>
      <c r="Y203" s="22" t="n"/>
      <c r="Z203" s="22" t="n"/>
      <c r="AA203" s="22" t="n"/>
      <c r="AB203" s="22" t="n"/>
      <c r="AC203" s="22" t="n"/>
      <c r="AD203" s="22" t="n"/>
      <c r="AE203" s="22" t="n"/>
      <c r="AF203" s="22" t="n"/>
    </row>
    <row r="204">
      <c r="A204" s="22" t="n"/>
      <c r="B204" s="130" t="n"/>
      <c r="C204" s="22" t="n"/>
      <c r="D204" s="22" t="n"/>
      <c r="E204" s="72" t="n"/>
      <c r="F204" s="22" t="n"/>
      <c r="G204" s="131" t="n"/>
      <c r="H204" s="22" t="n"/>
      <c r="I204" s="22" t="n"/>
      <c r="J204" s="22" t="n"/>
      <c r="K204" s="22" t="n"/>
      <c r="L204" s="22" t="n"/>
      <c r="M204" s="22" t="n"/>
      <c r="N204" s="22" t="n"/>
      <c r="O204" s="22" t="n"/>
      <c r="P204" s="22" t="n"/>
      <c r="Q204" s="22" t="n"/>
      <c r="R204" s="22" t="n"/>
      <c r="S204" s="22" t="n"/>
      <c r="T204" s="22" t="n"/>
      <c r="U204" s="22" t="n"/>
      <c r="V204" s="22" t="n"/>
      <c r="W204" s="22" t="n"/>
      <c r="X204" s="22" t="n"/>
      <c r="Y204" s="22" t="n"/>
      <c r="Z204" s="22" t="n"/>
      <c r="AA204" s="22" t="n"/>
      <c r="AB204" s="22" t="n"/>
      <c r="AC204" s="22" t="n"/>
      <c r="AD204" s="22" t="n"/>
      <c r="AE204" s="22" t="n"/>
      <c r="AF204" s="22" t="n"/>
    </row>
    <row r="205">
      <c r="A205" s="22" t="n"/>
      <c r="B205" s="130" t="n"/>
      <c r="C205" s="22" t="n"/>
      <c r="D205" s="22" t="n"/>
      <c r="E205" s="72" t="n"/>
      <c r="F205" s="22" t="n"/>
      <c r="G205" s="131" t="n"/>
      <c r="H205" s="22" t="n"/>
      <c r="I205" s="22" t="n"/>
      <c r="J205" s="22" t="n"/>
      <c r="K205" s="22" t="n"/>
      <c r="L205" s="22" t="n"/>
      <c r="M205" s="22" t="n"/>
      <c r="N205" s="22" t="n"/>
      <c r="O205" s="22" t="n"/>
      <c r="P205" s="22" t="n"/>
      <c r="Q205" s="22" t="n"/>
      <c r="R205" s="22" t="n"/>
      <c r="S205" s="22" t="n"/>
      <c r="T205" s="22" t="n"/>
      <c r="U205" s="22" t="n"/>
      <c r="V205" s="22" t="n"/>
      <c r="W205" s="22" t="n"/>
      <c r="X205" s="22" t="n"/>
      <c r="Y205" s="22" t="n"/>
      <c r="Z205" s="22" t="n"/>
      <c r="AA205" s="22" t="n"/>
      <c r="AB205" s="22" t="n"/>
      <c r="AC205" s="22" t="n"/>
      <c r="AD205" s="22" t="n"/>
      <c r="AE205" s="22" t="n"/>
      <c r="AF205" s="22" t="n"/>
    </row>
    <row r="206">
      <c r="A206" s="22" t="n"/>
      <c r="B206" s="130" t="n"/>
      <c r="C206" s="22" t="n"/>
      <c r="D206" s="22" t="n"/>
      <c r="E206" s="72" t="n"/>
      <c r="F206" s="22" t="n"/>
      <c r="G206" s="131" t="n"/>
      <c r="H206" s="22" t="n"/>
      <c r="I206" s="22" t="n"/>
      <c r="J206" s="22" t="n"/>
      <c r="K206" s="22" t="n"/>
      <c r="L206" s="22" t="n"/>
      <c r="M206" s="22" t="n"/>
      <c r="N206" s="22" t="n"/>
      <c r="O206" s="22" t="n"/>
      <c r="P206" s="22" t="n"/>
      <c r="Q206" s="22" t="n"/>
      <c r="R206" s="22" t="n"/>
      <c r="S206" s="22" t="n"/>
      <c r="T206" s="22" t="n"/>
      <c r="U206" s="22" t="n"/>
      <c r="V206" s="22" t="n"/>
      <c r="W206" s="22" t="n"/>
      <c r="X206" s="22" t="n"/>
      <c r="Y206" s="22" t="n"/>
      <c r="Z206" s="22" t="n"/>
      <c r="AA206" s="22" t="n"/>
      <c r="AB206" s="22" t="n"/>
      <c r="AC206" s="22" t="n"/>
      <c r="AD206" s="22" t="n"/>
      <c r="AE206" s="22" t="n"/>
      <c r="AF206" s="22" t="n"/>
    </row>
    <row r="207">
      <c r="A207" s="22" t="n"/>
      <c r="B207" s="130" t="n"/>
      <c r="C207" s="22" t="n"/>
      <c r="D207" s="22" t="n"/>
      <c r="E207" s="72" t="n"/>
      <c r="F207" s="22" t="n"/>
      <c r="G207" s="131" t="n"/>
      <c r="H207" s="22" t="n"/>
      <c r="I207" s="22" t="n"/>
      <c r="J207" s="22" t="n"/>
      <c r="K207" s="22" t="n"/>
      <c r="L207" s="22" t="n"/>
      <c r="M207" s="22" t="n"/>
      <c r="N207" s="22" t="n"/>
      <c r="O207" s="22" t="n"/>
      <c r="P207" s="22" t="n"/>
      <c r="Q207" s="22" t="n"/>
      <c r="R207" s="22" t="n"/>
      <c r="S207" s="22" t="n"/>
      <c r="T207" s="22" t="n"/>
      <c r="U207" s="22" t="n"/>
      <c r="V207" s="22" t="n"/>
      <c r="W207" s="22" t="n"/>
      <c r="X207" s="22" t="n"/>
      <c r="Y207" s="22" t="n"/>
      <c r="Z207" s="22" t="n"/>
      <c r="AA207" s="22" t="n"/>
      <c r="AB207" s="22" t="n"/>
      <c r="AC207" s="22" t="n"/>
      <c r="AD207" s="22" t="n"/>
      <c r="AE207" s="22" t="n"/>
      <c r="AF207" s="22" t="n"/>
    </row>
    <row r="208">
      <c r="A208" s="22" t="n"/>
      <c r="B208" s="130" t="n"/>
      <c r="C208" s="22" t="n"/>
      <c r="D208" s="22" t="n"/>
      <c r="E208" s="72" t="n"/>
      <c r="F208" s="22" t="n"/>
      <c r="G208" s="131" t="n"/>
      <c r="H208" s="22" t="n"/>
      <c r="I208" s="22" t="n"/>
      <c r="J208" s="22" t="n"/>
      <c r="K208" s="22" t="n"/>
      <c r="L208" s="22" t="n"/>
      <c r="M208" s="22" t="n"/>
      <c r="N208" s="22" t="n"/>
      <c r="O208" s="22" t="n"/>
      <c r="P208" s="22" t="n"/>
      <c r="Q208" s="22" t="n"/>
      <c r="R208" s="22" t="n"/>
      <c r="S208" s="22" t="n"/>
      <c r="T208" s="22" t="n"/>
      <c r="U208" s="22" t="n"/>
      <c r="V208" s="22" t="n"/>
      <c r="W208" s="22" t="n"/>
      <c r="X208" s="22" t="n"/>
      <c r="Y208" s="22" t="n"/>
      <c r="Z208" s="22" t="n"/>
      <c r="AA208" s="22" t="n"/>
      <c r="AB208" s="22" t="n"/>
      <c r="AC208" s="22" t="n"/>
      <c r="AD208" s="22" t="n"/>
      <c r="AE208" s="22" t="n"/>
      <c r="AF208" s="22" t="n"/>
    </row>
    <row r="209">
      <c r="A209" s="22" t="n"/>
      <c r="B209" s="130" t="n"/>
      <c r="C209" s="22" t="n"/>
      <c r="D209" s="22" t="n"/>
      <c r="E209" s="72" t="n"/>
      <c r="F209" s="22" t="n"/>
      <c r="G209" s="131" t="n"/>
      <c r="H209" s="22" t="n"/>
      <c r="I209" s="22" t="n"/>
      <c r="J209" s="22" t="n"/>
      <c r="K209" s="22" t="n"/>
      <c r="L209" s="22" t="n"/>
      <c r="M209" s="22" t="n"/>
      <c r="N209" s="22" t="n"/>
      <c r="O209" s="22" t="n"/>
      <c r="P209" s="22" t="n"/>
      <c r="Q209" s="22" t="n"/>
      <c r="R209" s="22" t="n"/>
      <c r="S209" s="22" t="n"/>
      <c r="T209" s="22" t="n"/>
      <c r="U209" s="22" t="n"/>
      <c r="V209" s="22" t="n"/>
      <c r="W209" s="22" t="n"/>
      <c r="X209" s="22" t="n"/>
      <c r="Y209" s="22" t="n"/>
      <c r="Z209" s="22" t="n"/>
      <c r="AA209" s="22" t="n"/>
      <c r="AB209" s="22" t="n"/>
      <c r="AC209" s="22" t="n"/>
      <c r="AD209" s="22" t="n"/>
      <c r="AE209" s="22" t="n"/>
      <c r="AF209" s="22" t="n"/>
    </row>
    <row r="210">
      <c r="A210" s="22" t="n"/>
      <c r="B210" s="130" t="n"/>
      <c r="C210" s="22" t="n"/>
      <c r="D210" s="22" t="n"/>
      <c r="E210" s="72" t="n"/>
      <c r="F210" s="22" t="n"/>
      <c r="G210" s="131" t="n"/>
      <c r="H210" s="22" t="n"/>
      <c r="I210" s="22" t="n"/>
      <c r="J210" s="22" t="n"/>
      <c r="K210" s="22" t="n"/>
      <c r="L210" s="22" t="n"/>
      <c r="M210" s="22" t="n"/>
      <c r="N210" s="22" t="n"/>
      <c r="O210" s="22" t="n"/>
      <c r="P210" s="22" t="n"/>
      <c r="Q210" s="22" t="n"/>
      <c r="R210" s="22" t="n"/>
      <c r="S210" s="22" t="n"/>
      <c r="T210" s="22" t="n"/>
      <c r="U210" s="22" t="n"/>
      <c r="V210" s="22" t="n"/>
      <c r="W210" s="22" t="n"/>
      <c r="X210" s="22" t="n"/>
      <c r="Y210" s="22" t="n"/>
      <c r="Z210" s="22" t="n"/>
      <c r="AA210" s="22" t="n"/>
      <c r="AB210" s="22" t="n"/>
      <c r="AC210" s="22" t="n"/>
      <c r="AD210" s="22" t="n"/>
      <c r="AE210" s="22" t="n"/>
      <c r="AF210" s="22" t="n"/>
    </row>
    <row r="211">
      <c r="A211" s="22" t="n"/>
      <c r="B211" s="130" t="n"/>
      <c r="C211" s="22" t="n"/>
      <c r="D211" s="22" t="n"/>
      <c r="E211" s="72" t="n"/>
      <c r="F211" s="22" t="n"/>
      <c r="G211" s="131" t="n"/>
      <c r="H211" s="22" t="n"/>
      <c r="I211" s="22" t="n"/>
      <c r="J211" s="22" t="n"/>
      <c r="K211" s="22" t="n"/>
      <c r="L211" s="22" t="n"/>
      <c r="M211" s="22" t="n"/>
      <c r="N211" s="22" t="n"/>
      <c r="O211" s="22" t="n"/>
      <c r="P211" s="22" t="n"/>
      <c r="Q211" s="22" t="n"/>
      <c r="R211" s="22" t="n"/>
      <c r="S211" s="22" t="n"/>
      <c r="T211" s="22" t="n"/>
      <c r="U211" s="22" t="n"/>
      <c r="V211" s="22" t="n"/>
      <c r="W211" s="22" t="n"/>
      <c r="X211" s="22" t="n"/>
      <c r="Y211" s="22" t="n"/>
      <c r="Z211" s="22" t="n"/>
      <c r="AA211" s="22" t="n"/>
      <c r="AB211" s="22" t="n"/>
      <c r="AC211" s="22" t="n"/>
      <c r="AD211" s="22" t="n"/>
      <c r="AE211" s="22" t="n"/>
      <c r="AF211" s="22" t="n"/>
    </row>
    <row r="212">
      <c r="A212" s="22" t="n"/>
      <c r="B212" s="130" t="n"/>
      <c r="C212" s="22" t="n"/>
      <c r="D212" s="22" t="n"/>
      <c r="E212" s="72" t="n"/>
      <c r="F212" s="22" t="n"/>
      <c r="G212" s="131" t="n"/>
      <c r="H212" s="22" t="n"/>
      <c r="I212" s="22" t="n"/>
      <c r="J212" s="22" t="n"/>
      <c r="K212" s="22" t="n"/>
      <c r="L212" s="22" t="n"/>
      <c r="M212" s="22" t="n"/>
      <c r="N212" s="22" t="n"/>
      <c r="O212" s="22" t="n"/>
      <c r="P212" s="22" t="n"/>
      <c r="Q212" s="22" t="n"/>
      <c r="R212" s="22" t="n"/>
      <c r="S212" s="22" t="n"/>
      <c r="T212" s="22" t="n"/>
      <c r="U212" s="22" t="n"/>
      <c r="V212" s="22" t="n"/>
      <c r="W212" s="22" t="n"/>
      <c r="X212" s="22" t="n"/>
      <c r="Y212" s="22" t="n"/>
      <c r="Z212" s="22" t="n"/>
      <c r="AA212" s="22" t="n"/>
      <c r="AB212" s="22" t="n"/>
      <c r="AC212" s="22" t="n"/>
      <c r="AD212" s="22" t="n"/>
      <c r="AE212" s="22" t="n"/>
      <c r="AF212" s="22" t="n"/>
    </row>
    <row r="213">
      <c r="A213" s="22" t="n"/>
      <c r="B213" s="130" t="n"/>
      <c r="C213" s="22" t="n"/>
      <c r="D213" s="22" t="n"/>
      <c r="E213" s="72" t="n"/>
      <c r="F213" s="22" t="n"/>
      <c r="G213" s="131" t="n"/>
      <c r="H213" s="22" t="n"/>
      <c r="I213" s="22" t="n"/>
      <c r="J213" s="22" t="n"/>
      <c r="K213" s="22" t="n"/>
      <c r="L213" s="22" t="n"/>
      <c r="M213" s="22" t="n"/>
      <c r="N213" s="22" t="n"/>
      <c r="O213" s="22" t="n"/>
      <c r="P213" s="22" t="n"/>
      <c r="Q213" s="22" t="n"/>
      <c r="R213" s="22" t="n"/>
      <c r="S213" s="22" t="n"/>
      <c r="T213" s="22" t="n"/>
      <c r="U213" s="22" t="n"/>
      <c r="V213" s="22" t="n"/>
      <c r="W213" s="22" t="n"/>
      <c r="X213" s="22" t="n"/>
      <c r="Y213" s="22" t="n"/>
      <c r="Z213" s="22" t="n"/>
      <c r="AA213" s="22" t="n"/>
      <c r="AB213" s="22" t="n"/>
      <c r="AC213" s="22" t="n"/>
      <c r="AD213" s="22" t="n"/>
      <c r="AE213" s="22" t="n"/>
      <c r="AF213" s="22" t="n"/>
    </row>
    <row r="214">
      <c r="A214" s="22" t="n"/>
      <c r="B214" s="130" t="n"/>
      <c r="C214" s="22" t="n"/>
      <c r="D214" s="22" t="n"/>
      <c r="E214" s="72" t="n"/>
      <c r="F214" s="22" t="n"/>
      <c r="G214" s="131" t="n"/>
      <c r="H214" s="22" t="n"/>
      <c r="I214" s="22" t="n"/>
      <c r="J214" s="22" t="n"/>
      <c r="K214" s="22" t="n"/>
      <c r="L214" s="22" t="n"/>
      <c r="M214" s="22" t="n"/>
      <c r="N214" s="22" t="n"/>
      <c r="O214" s="22" t="n"/>
      <c r="P214" s="22" t="n"/>
      <c r="Q214" s="22" t="n"/>
      <c r="R214" s="22" t="n"/>
      <c r="S214" s="22" t="n"/>
      <c r="T214" s="22" t="n"/>
      <c r="U214" s="22" t="n"/>
      <c r="V214" s="22" t="n"/>
      <c r="W214" s="22" t="n"/>
      <c r="X214" s="22" t="n"/>
      <c r="Y214" s="22" t="n"/>
      <c r="Z214" s="22" t="n"/>
      <c r="AA214" s="22" t="n"/>
      <c r="AB214" s="22" t="n"/>
      <c r="AC214" s="22" t="n"/>
      <c r="AD214" s="22" t="n"/>
      <c r="AE214" s="22" t="n"/>
      <c r="AF214" s="22" t="n"/>
    </row>
    <row r="215">
      <c r="A215" s="22" t="n"/>
      <c r="B215" s="130" t="n"/>
      <c r="C215" s="22" t="n"/>
      <c r="D215" s="22" t="n"/>
      <c r="E215" s="72" t="n"/>
      <c r="F215" s="22" t="n"/>
      <c r="G215" s="131" t="n"/>
      <c r="H215" s="22" t="n"/>
      <c r="I215" s="22" t="n"/>
      <c r="J215" s="22" t="n"/>
      <c r="K215" s="22" t="n"/>
      <c r="L215" s="22" t="n"/>
      <c r="M215" s="22" t="n"/>
      <c r="N215" s="22" t="n"/>
      <c r="O215" s="22" t="n"/>
      <c r="P215" s="22" t="n"/>
      <c r="Q215" s="22" t="n"/>
      <c r="R215" s="22" t="n"/>
      <c r="S215" s="22" t="n"/>
      <c r="T215" s="22" t="n"/>
      <c r="U215" s="22" t="n"/>
      <c r="V215" s="22" t="n"/>
      <c r="W215" s="22" t="n"/>
      <c r="X215" s="22" t="n"/>
      <c r="Y215" s="22" t="n"/>
      <c r="Z215" s="22" t="n"/>
      <c r="AA215" s="22" t="n"/>
      <c r="AB215" s="22" t="n"/>
      <c r="AC215" s="22" t="n"/>
      <c r="AD215" s="22" t="n"/>
      <c r="AE215" s="22" t="n"/>
      <c r="AF215" s="22" t="n"/>
    </row>
    <row r="216">
      <c r="A216" s="22" t="n"/>
      <c r="B216" s="130" t="n"/>
      <c r="C216" s="22" t="n"/>
      <c r="D216" s="22" t="n"/>
      <c r="E216" s="72" t="n"/>
      <c r="F216" s="22" t="n"/>
      <c r="G216" s="131" t="n"/>
      <c r="H216" s="22" t="n"/>
      <c r="I216" s="22" t="n"/>
      <c r="J216" s="22" t="n"/>
      <c r="K216" s="22" t="n"/>
      <c r="L216" s="22" t="n"/>
      <c r="M216" s="22" t="n"/>
      <c r="N216" s="22" t="n"/>
      <c r="O216" s="22" t="n"/>
      <c r="P216" s="22" t="n"/>
      <c r="Q216" s="22" t="n"/>
      <c r="R216" s="22" t="n"/>
      <c r="S216" s="22" t="n"/>
      <c r="T216" s="22" t="n"/>
      <c r="U216" s="22" t="n"/>
      <c r="V216" s="22" t="n"/>
      <c r="W216" s="22" t="n"/>
      <c r="X216" s="22" t="n"/>
      <c r="Y216" s="22" t="n"/>
      <c r="Z216" s="22" t="n"/>
      <c r="AA216" s="22" t="n"/>
      <c r="AB216" s="22" t="n"/>
      <c r="AC216" s="22" t="n"/>
      <c r="AD216" s="22" t="n"/>
      <c r="AE216" s="22" t="n"/>
      <c r="AF216" s="22" t="n"/>
    </row>
    <row r="217">
      <c r="A217" s="22" t="n"/>
      <c r="B217" s="130" t="n"/>
      <c r="C217" s="22" t="n"/>
      <c r="D217" s="22" t="n"/>
      <c r="E217" s="72" t="n"/>
      <c r="F217" s="22" t="n"/>
      <c r="G217" s="131" t="n"/>
      <c r="H217" s="22" t="n"/>
      <c r="I217" s="22" t="n"/>
      <c r="J217" s="22" t="n"/>
      <c r="K217" s="22" t="n"/>
      <c r="L217" s="22" t="n"/>
      <c r="M217" s="22" t="n"/>
      <c r="N217" s="22" t="n"/>
      <c r="O217" s="22" t="n"/>
      <c r="P217" s="22" t="n"/>
      <c r="Q217" s="22" t="n"/>
      <c r="R217" s="22" t="n"/>
      <c r="S217" s="22" t="n"/>
      <c r="T217" s="22" t="n"/>
      <c r="U217" s="22" t="n"/>
      <c r="V217" s="22" t="n"/>
      <c r="W217" s="22" t="n"/>
      <c r="X217" s="22" t="n"/>
      <c r="Y217" s="22" t="n"/>
      <c r="Z217" s="22" t="n"/>
      <c r="AA217" s="22" t="n"/>
      <c r="AB217" s="22" t="n"/>
      <c r="AC217" s="22" t="n"/>
      <c r="AD217" s="22" t="n"/>
      <c r="AE217" s="22" t="n"/>
      <c r="AF217" s="22" t="n"/>
    </row>
    <row r="218">
      <c r="A218" s="22" t="n"/>
      <c r="B218" s="130" t="n"/>
      <c r="C218" s="22" t="n"/>
      <c r="D218" s="22" t="n"/>
      <c r="E218" s="72" t="n"/>
      <c r="F218" s="22" t="n"/>
      <c r="G218" s="131" t="n"/>
      <c r="H218" s="22" t="n"/>
      <c r="I218" s="22" t="n"/>
      <c r="J218" s="22" t="n"/>
      <c r="K218" s="22" t="n"/>
      <c r="L218" s="22" t="n"/>
      <c r="M218" s="22" t="n"/>
      <c r="N218" s="22" t="n"/>
      <c r="O218" s="22" t="n"/>
      <c r="P218" s="22" t="n"/>
      <c r="Q218" s="22" t="n"/>
      <c r="R218" s="22" t="n"/>
      <c r="S218" s="22" t="n"/>
      <c r="T218" s="22" t="n"/>
      <c r="U218" s="22" t="n"/>
      <c r="V218" s="22" t="n"/>
      <c r="W218" s="22" t="n"/>
      <c r="X218" s="22" t="n"/>
      <c r="Y218" s="22" t="n"/>
      <c r="Z218" s="22" t="n"/>
      <c r="AA218" s="22" t="n"/>
      <c r="AB218" s="22" t="n"/>
      <c r="AC218" s="22" t="n"/>
      <c r="AD218" s="22" t="n"/>
      <c r="AE218" s="22" t="n"/>
      <c r="AF218" s="22" t="n"/>
    </row>
    <row r="219">
      <c r="A219" s="22" t="n"/>
      <c r="B219" s="130" t="n"/>
      <c r="C219" s="22" t="n"/>
      <c r="D219" s="22" t="n"/>
      <c r="E219" s="72" t="n"/>
      <c r="F219" s="22" t="n"/>
      <c r="G219" s="131" t="n"/>
      <c r="H219" s="22" t="n"/>
      <c r="I219" s="22" t="n"/>
      <c r="J219" s="22" t="n"/>
      <c r="K219" s="22" t="n"/>
      <c r="L219" s="22" t="n"/>
      <c r="M219" s="22" t="n"/>
      <c r="N219" s="22" t="n"/>
      <c r="O219" s="22" t="n"/>
      <c r="P219" s="22" t="n"/>
      <c r="Q219" s="22" t="n"/>
      <c r="R219" s="22" t="n"/>
      <c r="S219" s="22" t="n"/>
      <c r="T219" s="22" t="n"/>
      <c r="U219" s="22" t="n"/>
      <c r="V219" s="22" t="n"/>
      <c r="W219" s="22" t="n"/>
      <c r="X219" s="22" t="n"/>
      <c r="Y219" s="22" t="n"/>
      <c r="Z219" s="22" t="n"/>
      <c r="AA219" s="22" t="n"/>
      <c r="AB219" s="22" t="n"/>
      <c r="AC219" s="22" t="n"/>
      <c r="AD219" s="22" t="n"/>
      <c r="AE219" s="22" t="n"/>
      <c r="AF219" s="22" t="n"/>
    </row>
    <row r="220">
      <c r="A220" s="22" t="n"/>
      <c r="B220" s="130" t="n"/>
      <c r="C220" s="22" t="n"/>
      <c r="D220" s="22" t="n"/>
      <c r="E220" s="72" t="n"/>
      <c r="F220" s="22" t="n"/>
      <c r="G220" s="131" t="n"/>
      <c r="H220" s="22" t="n"/>
      <c r="I220" s="22" t="n"/>
      <c r="J220" s="22" t="n"/>
      <c r="K220" s="22" t="n"/>
      <c r="L220" s="22" t="n"/>
      <c r="M220" s="22" t="n"/>
      <c r="N220" s="22" t="n"/>
      <c r="O220" s="22" t="n"/>
      <c r="P220" s="22" t="n"/>
      <c r="Q220" s="22" t="n"/>
      <c r="R220" s="22" t="n"/>
      <c r="S220" s="22" t="n"/>
      <c r="T220" s="22" t="n"/>
      <c r="U220" s="22" t="n"/>
      <c r="V220" s="22" t="n"/>
      <c r="W220" s="22" t="n"/>
      <c r="X220" s="22" t="n"/>
      <c r="Y220" s="22" t="n"/>
      <c r="Z220" s="22" t="n"/>
      <c r="AA220" s="22" t="n"/>
      <c r="AB220" s="22" t="n"/>
      <c r="AC220" s="22" t="n"/>
      <c r="AD220" s="22" t="n"/>
      <c r="AE220" s="22" t="n"/>
      <c r="AF220" s="22" t="n"/>
    </row>
    <row r="221">
      <c r="A221" s="22" t="n"/>
      <c r="B221" s="130" t="n"/>
      <c r="C221" s="22" t="n"/>
      <c r="D221" s="22" t="n"/>
      <c r="E221" s="72" t="n"/>
      <c r="F221" s="22" t="n"/>
      <c r="G221" s="131" t="n"/>
      <c r="H221" s="22" t="n"/>
      <c r="I221" s="22" t="n"/>
      <c r="J221" s="22" t="n"/>
      <c r="K221" s="22" t="n"/>
      <c r="L221" s="22" t="n"/>
      <c r="M221" s="22" t="n"/>
      <c r="N221" s="22" t="n"/>
      <c r="O221" s="22" t="n"/>
      <c r="P221" s="22" t="n"/>
      <c r="Q221" s="22" t="n"/>
      <c r="R221" s="22" t="n"/>
      <c r="S221" s="22" t="n"/>
      <c r="T221" s="22" t="n"/>
      <c r="U221" s="22" t="n"/>
      <c r="V221" s="22" t="n"/>
      <c r="W221" s="22" t="n"/>
      <c r="X221" s="22" t="n"/>
      <c r="Y221" s="22" t="n"/>
      <c r="Z221" s="22" t="n"/>
      <c r="AA221" s="22" t="n"/>
      <c r="AB221" s="22" t="n"/>
      <c r="AC221" s="22" t="n"/>
      <c r="AD221" s="22" t="n"/>
      <c r="AE221" s="22" t="n"/>
      <c r="AF221" s="22" t="n"/>
    </row>
    <row r="222">
      <c r="A222" s="22" t="n"/>
      <c r="B222" s="130" t="n"/>
      <c r="C222" s="22" t="n"/>
      <c r="D222" s="22" t="n"/>
      <c r="E222" s="72" t="n"/>
      <c r="F222" s="22" t="n"/>
      <c r="G222" s="131" t="n"/>
      <c r="H222" s="22" t="n"/>
      <c r="I222" s="22" t="n"/>
      <c r="J222" s="22" t="n"/>
      <c r="K222" s="22" t="n"/>
      <c r="L222" s="22" t="n"/>
      <c r="M222" s="22" t="n"/>
      <c r="N222" s="22" t="n"/>
      <c r="O222" s="22" t="n"/>
      <c r="P222" s="22" t="n"/>
      <c r="Q222" s="22" t="n"/>
      <c r="R222" s="22" t="n"/>
      <c r="S222" s="22" t="n"/>
      <c r="T222" s="22" t="n"/>
      <c r="U222" s="22" t="n"/>
      <c r="V222" s="22" t="n"/>
      <c r="W222" s="22" t="n"/>
      <c r="X222" s="22" t="n"/>
      <c r="Y222" s="22" t="n"/>
      <c r="Z222" s="22" t="n"/>
      <c r="AA222" s="22" t="n"/>
      <c r="AB222" s="22" t="n"/>
      <c r="AC222" s="22" t="n"/>
      <c r="AD222" s="22" t="n"/>
      <c r="AE222" s="22" t="n"/>
      <c r="AF222" s="22" t="n"/>
    </row>
    <row r="223">
      <c r="A223" s="22" t="n"/>
      <c r="B223" s="130" t="n"/>
      <c r="C223" s="22" t="n"/>
      <c r="D223" s="22" t="n"/>
      <c r="E223" s="72" t="n"/>
      <c r="F223" s="22" t="n"/>
      <c r="G223" s="131" t="n"/>
      <c r="H223" s="22" t="n"/>
      <c r="I223" s="22" t="n"/>
      <c r="J223" s="22" t="n"/>
      <c r="K223" s="22" t="n"/>
      <c r="L223" s="22" t="n"/>
      <c r="M223" s="22" t="n"/>
      <c r="N223" s="22" t="n"/>
      <c r="O223" s="22" t="n"/>
      <c r="P223" s="22" t="n"/>
      <c r="Q223" s="22" t="n"/>
      <c r="R223" s="22" t="n"/>
      <c r="S223" s="22" t="n"/>
      <c r="T223" s="22" t="n"/>
      <c r="U223" s="22" t="n"/>
      <c r="V223" s="22" t="n"/>
      <c r="W223" s="22" t="n"/>
      <c r="X223" s="22" t="n"/>
      <c r="Y223" s="22" t="n"/>
      <c r="Z223" s="22" t="n"/>
      <c r="AA223" s="22" t="n"/>
      <c r="AB223" s="22" t="n"/>
      <c r="AC223" s="22" t="n"/>
      <c r="AD223" s="22" t="n"/>
      <c r="AE223" s="22" t="n"/>
      <c r="AF223" s="22" t="n"/>
    </row>
    <row r="224">
      <c r="A224" s="22" t="n"/>
      <c r="B224" s="130" t="n"/>
      <c r="C224" s="22" t="n"/>
      <c r="D224" s="22" t="n"/>
      <c r="E224" s="72" t="n"/>
      <c r="F224" s="22" t="n"/>
      <c r="G224" s="131" t="n"/>
      <c r="H224" s="22" t="n"/>
      <c r="I224" s="22" t="n"/>
      <c r="J224" s="22" t="n"/>
      <c r="K224" s="22" t="n"/>
      <c r="L224" s="22" t="n"/>
      <c r="M224" s="22" t="n"/>
      <c r="N224" s="22" t="n"/>
      <c r="O224" s="22" t="n"/>
      <c r="P224" s="22" t="n"/>
      <c r="Q224" s="22" t="n"/>
      <c r="R224" s="22" t="n"/>
      <c r="S224" s="22" t="n"/>
      <c r="T224" s="22" t="n"/>
      <c r="U224" s="22" t="n"/>
      <c r="V224" s="22" t="n"/>
      <c r="W224" s="22" t="n"/>
      <c r="X224" s="22" t="n"/>
      <c r="Y224" s="22" t="n"/>
      <c r="Z224" s="22" t="n"/>
      <c r="AA224" s="22" t="n"/>
      <c r="AB224" s="22" t="n"/>
      <c r="AC224" s="22" t="n"/>
      <c r="AD224" s="22" t="n"/>
      <c r="AE224" s="22" t="n"/>
      <c r="AF224" s="22" t="n"/>
    </row>
    <row r="225">
      <c r="A225" s="22" t="n"/>
      <c r="B225" s="130" t="n"/>
      <c r="C225" s="22" t="n"/>
      <c r="D225" s="22" t="n"/>
      <c r="E225" s="72" t="n"/>
      <c r="F225" s="22" t="n"/>
      <c r="G225" s="131" t="n"/>
      <c r="H225" s="22" t="n"/>
      <c r="I225" s="22" t="n"/>
      <c r="J225" s="22" t="n"/>
      <c r="K225" s="22" t="n"/>
      <c r="L225" s="22" t="n"/>
      <c r="M225" s="22" t="n"/>
      <c r="N225" s="22" t="n"/>
      <c r="O225" s="22" t="n"/>
      <c r="P225" s="22" t="n"/>
      <c r="Q225" s="22" t="n"/>
      <c r="R225" s="22" t="n"/>
      <c r="S225" s="22" t="n"/>
      <c r="T225" s="22" t="n"/>
      <c r="U225" s="22" t="n"/>
      <c r="V225" s="22" t="n"/>
      <c r="W225" s="22" t="n"/>
      <c r="X225" s="22" t="n"/>
      <c r="Y225" s="22" t="n"/>
      <c r="Z225" s="22" t="n"/>
      <c r="AA225" s="22" t="n"/>
      <c r="AB225" s="22" t="n"/>
      <c r="AC225" s="22" t="n"/>
      <c r="AD225" s="22" t="n"/>
      <c r="AE225" s="22" t="n"/>
      <c r="AF225" s="22" t="n"/>
    </row>
    <row r="226">
      <c r="A226" s="22" t="n"/>
      <c r="B226" s="130" t="n"/>
      <c r="C226" s="22" t="n"/>
      <c r="D226" s="22" t="n"/>
      <c r="E226" s="72" t="n"/>
      <c r="F226" s="22" t="n"/>
      <c r="G226" s="131" t="n"/>
      <c r="H226" s="22" t="n"/>
      <c r="I226" s="22" t="n"/>
      <c r="J226" s="22" t="n"/>
      <c r="K226" s="22" t="n"/>
      <c r="L226" s="22" t="n"/>
      <c r="M226" s="22" t="n"/>
      <c r="N226" s="22" t="n"/>
      <c r="O226" s="22" t="n"/>
      <c r="P226" s="22" t="n"/>
      <c r="Q226" s="22" t="n"/>
      <c r="R226" s="22" t="n"/>
      <c r="S226" s="22" t="n"/>
      <c r="T226" s="22" t="n"/>
      <c r="U226" s="22" t="n"/>
      <c r="V226" s="22" t="n"/>
      <c r="W226" s="22" t="n"/>
      <c r="X226" s="22" t="n"/>
      <c r="Y226" s="22" t="n"/>
      <c r="Z226" s="22" t="n"/>
      <c r="AA226" s="22" t="n"/>
      <c r="AB226" s="22" t="n"/>
      <c r="AC226" s="22" t="n"/>
      <c r="AD226" s="22" t="n"/>
      <c r="AE226" s="22" t="n"/>
      <c r="AF226" s="22" t="n"/>
    </row>
    <row r="227">
      <c r="A227" s="22" t="n"/>
      <c r="B227" s="130" t="n"/>
      <c r="C227" s="22" t="n"/>
      <c r="D227" s="22" t="n"/>
      <c r="E227" s="72" t="n"/>
      <c r="F227" s="22" t="n"/>
      <c r="G227" s="131" t="n"/>
      <c r="H227" s="22" t="n"/>
      <c r="I227" s="22" t="n"/>
      <c r="J227" s="22" t="n"/>
      <c r="K227" s="22" t="n"/>
      <c r="L227" s="22" t="n"/>
      <c r="M227" s="22" t="n"/>
      <c r="N227" s="22" t="n"/>
      <c r="O227" s="22" t="n"/>
      <c r="P227" s="22" t="n"/>
      <c r="Q227" s="22" t="n"/>
      <c r="R227" s="22" t="n"/>
      <c r="S227" s="22" t="n"/>
      <c r="T227" s="22" t="n"/>
      <c r="U227" s="22" t="n"/>
      <c r="V227" s="22" t="n"/>
      <c r="W227" s="22" t="n"/>
      <c r="X227" s="22" t="n"/>
      <c r="Y227" s="22" t="n"/>
      <c r="Z227" s="22" t="n"/>
      <c r="AA227" s="22" t="n"/>
      <c r="AB227" s="22" t="n"/>
      <c r="AC227" s="22" t="n"/>
      <c r="AD227" s="22" t="n"/>
      <c r="AE227" s="22" t="n"/>
      <c r="AF227" s="22" t="n"/>
    </row>
    <row r="228">
      <c r="A228" s="22" t="n"/>
      <c r="B228" s="130" t="n"/>
      <c r="C228" s="22" t="n"/>
      <c r="D228" s="22" t="n"/>
      <c r="E228" s="72" t="n"/>
      <c r="F228" s="22" t="n"/>
      <c r="G228" s="131" t="n"/>
      <c r="H228" s="22" t="n"/>
      <c r="I228" s="22" t="n"/>
      <c r="J228" s="22" t="n"/>
      <c r="K228" s="22" t="n"/>
      <c r="L228" s="22" t="n"/>
      <c r="M228" s="22" t="n"/>
      <c r="N228" s="22" t="n"/>
      <c r="O228" s="22" t="n"/>
      <c r="P228" s="22" t="n"/>
      <c r="Q228" s="22" t="n"/>
      <c r="R228" s="22" t="n"/>
      <c r="S228" s="22" t="n"/>
      <c r="T228" s="22" t="n"/>
      <c r="U228" s="22" t="n"/>
      <c r="V228" s="22" t="n"/>
      <c r="W228" s="22" t="n"/>
      <c r="X228" s="22" t="n"/>
      <c r="Y228" s="22" t="n"/>
      <c r="Z228" s="22" t="n"/>
      <c r="AA228" s="22" t="n"/>
      <c r="AB228" s="22" t="n"/>
      <c r="AC228" s="22" t="n"/>
      <c r="AD228" s="22" t="n"/>
      <c r="AE228" s="22" t="n"/>
      <c r="AF228" s="22" t="n"/>
    </row>
    <row r="229">
      <c r="A229" s="22" t="n"/>
      <c r="B229" s="130" t="n"/>
      <c r="C229" s="22" t="n"/>
      <c r="D229" s="22" t="n"/>
      <c r="E229" s="72" t="n"/>
      <c r="F229" s="22" t="n"/>
      <c r="G229" s="131" t="n"/>
      <c r="H229" s="22" t="n"/>
      <c r="I229" s="22" t="n"/>
      <c r="J229" s="22" t="n"/>
      <c r="K229" s="22" t="n"/>
      <c r="L229" s="22" t="n"/>
      <c r="M229" s="22" t="n"/>
      <c r="N229" s="22" t="n"/>
      <c r="O229" s="22" t="n"/>
      <c r="P229" s="22" t="n"/>
      <c r="Q229" s="22" t="n"/>
      <c r="R229" s="22" t="n"/>
      <c r="S229" s="22" t="n"/>
      <c r="T229" s="22" t="n"/>
      <c r="U229" s="22" t="n"/>
      <c r="V229" s="22" t="n"/>
      <c r="W229" s="22" t="n"/>
      <c r="X229" s="22" t="n"/>
      <c r="Y229" s="22" t="n"/>
      <c r="Z229" s="22" t="n"/>
      <c r="AA229" s="22" t="n"/>
      <c r="AB229" s="22" t="n"/>
      <c r="AC229" s="22" t="n"/>
      <c r="AD229" s="22" t="n"/>
      <c r="AE229" s="22" t="n"/>
      <c r="AF229" s="22" t="n"/>
    </row>
    <row r="230">
      <c r="A230" s="22" t="n"/>
      <c r="B230" s="130" t="n"/>
      <c r="C230" s="22" t="n"/>
      <c r="D230" s="22" t="n"/>
      <c r="E230" s="72" t="n"/>
      <c r="F230" s="22" t="n"/>
      <c r="G230" s="131" t="n"/>
      <c r="H230" s="22" t="n"/>
      <c r="I230" s="22" t="n"/>
      <c r="J230" s="22" t="n"/>
      <c r="K230" s="22" t="n"/>
      <c r="L230" s="22" t="n"/>
      <c r="M230" s="22" t="n"/>
      <c r="N230" s="22" t="n"/>
      <c r="O230" s="22" t="n"/>
      <c r="P230" s="22" t="n"/>
      <c r="Q230" s="22" t="n"/>
      <c r="R230" s="22" t="n"/>
      <c r="S230" s="22" t="n"/>
      <c r="T230" s="22" t="n"/>
      <c r="U230" s="22" t="n"/>
      <c r="V230" s="22" t="n"/>
      <c r="W230" s="22" t="n"/>
      <c r="X230" s="22" t="n"/>
      <c r="Y230" s="22" t="n"/>
      <c r="Z230" s="22" t="n"/>
      <c r="AA230" s="22" t="n"/>
      <c r="AB230" s="22" t="n"/>
      <c r="AC230" s="22" t="n"/>
      <c r="AD230" s="22" t="n"/>
      <c r="AE230" s="22" t="n"/>
      <c r="AF230" s="22" t="n"/>
    </row>
    <row r="231">
      <c r="A231" s="22" t="n"/>
      <c r="B231" s="130" t="n"/>
      <c r="C231" s="22" t="n"/>
      <c r="D231" s="22" t="n"/>
      <c r="E231" s="72" t="n"/>
      <c r="F231" s="22" t="n"/>
      <c r="G231" s="131" t="n"/>
      <c r="H231" s="22" t="n"/>
      <c r="I231" s="22" t="n"/>
      <c r="J231" s="22" t="n"/>
      <c r="K231" s="22" t="n"/>
      <c r="L231" s="22" t="n"/>
      <c r="M231" s="22" t="n"/>
      <c r="N231" s="22" t="n"/>
      <c r="O231" s="22" t="n"/>
      <c r="P231" s="22" t="n"/>
      <c r="Q231" s="22" t="n"/>
      <c r="R231" s="22" t="n"/>
      <c r="S231" s="22" t="n"/>
      <c r="T231" s="22" t="n"/>
      <c r="U231" s="22" t="n"/>
      <c r="V231" s="22" t="n"/>
      <c r="W231" s="22" t="n"/>
      <c r="X231" s="22" t="n"/>
      <c r="Y231" s="22" t="n"/>
      <c r="Z231" s="22" t="n"/>
      <c r="AA231" s="22" t="n"/>
      <c r="AB231" s="22" t="n"/>
      <c r="AC231" s="22" t="n"/>
      <c r="AD231" s="22" t="n"/>
      <c r="AE231" s="22" t="n"/>
      <c r="AF231" s="22" t="n"/>
    </row>
    <row r="232">
      <c r="A232" s="22" t="n"/>
      <c r="B232" s="130" t="n"/>
      <c r="C232" s="22" t="n"/>
      <c r="D232" s="22" t="n"/>
      <c r="E232" s="72" t="n"/>
      <c r="F232" s="22" t="n"/>
      <c r="G232" s="131" t="n"/>
      <c r="H232" s="22" t="n"/>
      <c r="I232" s="22" t="n"/>
      <c r="J232" s="22" t="n"/>
      <c r="K232" s="22" t="n"/>
      <c r="L232" s="22" t="n"/>
      <c r="M232" s="22" t="n"/>
      <c r="N232" s="22" t="n"/>
      <c r="O232" s="22" t="n"/>
      <c r="P232" s="22" t="n"/>
      <c r="Q232" s="22" t="n"/>
      <c r="R232" s="22" t="n"/>
      <c r="S232" s="22" t="n"/>
      <c r="T232" s="22" t="n"/>
      <c r="U232" s="22" t="n"/>
      <c r="V232" s="22" t="n"/>
      <c r="W232" s="22" t="n"/>
      <c r="X232" s="22" t="n"/>
      <c r="Y232" s="22" t="n"/>
      <c r="Z232" s="22" t="n"/>
      <c r="AA232" s="22" t="n"/>
      <c r="AB232" s="22" t="n"/>
      <c r="AC232" s="22" t="n"/>
      <c r="AD232" s="22" t="n"/>
      <c r="AE232" s="22" t="n"/>
      <c r="AF232" s="22" t="n"/>
    </row>
    <row r="233">
      <c r="A233" s="22" t="n"/>
      <c r="B233" s="130" t="n"/>
      <c r="C233" s="22" t="n"/>
      <c r="D233" s="22" t="n"/>
      <c r="E233" s="72" t="n"/>
      <c r="F233" s="22" t="n"/>
      <c r="G233" s="131" t="n"/>
      <c r="H233" s="22" t="n"/>
      <c r="I233" s="22" t="n"/>
      <c r="J233" s="22" t="n"/>
      <c r="K233" s="22" t="n"/>
      <c r="L233" s="22" t="n"/>
      <c r="M233" s="22" t="n"/>
      <c r="N233" s="22" t="n"/>
      <c r="O233" s="22" t="n"/>
      <c r="P233" s="22" t="n"/>
      <c r="Q233" s="22" t="n"/>
      <c r="R233" s="22" t="n"/>
      <c r="S233" s="22" t="n"/>
      <c r="T233" s="22" t="n"/>
      <c r="U233" s="22" t="n"/>
      <c r="V233" s="22" t="n"/>
      <c r="W233" s="22" t="n"/>
      <c r="X233" s="22" t="n"/>
      <c r="Y233" s="22" t="n"/>
      <c r="Z233" s="22" t="n"/>
      <c r="AA233" s="22" t="n"/>
      <c r="AB233" s="22" t="n"/>
      <c r="AC233" s="22" t="n"/>
      <c r="AD233" s="22" t="n"/>
      <c r="AE233" s="22" t="n"/>
      <c r="AF233" s="22" t="n"/>
    </row>
    <row r="234">
      <c r="A234" s="22" t="n"/>
      <c r="B234" s="130" t="n"/>
      <c r="C234" s="22" t="n"/>
      <c r="D234" s="22" t="n"/>
      <c r="E234" s="72" t="n"/>
      <c r="F234" s="22" t="n"/>
      <c r="G234" s="131" t="n"/>
      <c r="H234" s="22" t="n"/>
      <c r="I234" s="22" t="n"/>
      <c r="J234" s="22" t="n"/>
      <c r="K234" s="22" t="n"/>
      <c r="L234" s="22" t="n"/>
      <c r="M234" s="22" t="n"/>
      <c r="N234" s="22" t="n"/>
      <c r="O234" s="22" t="n"/>
      <c r="P234" s="22" t="n"/>
      <c r="Q234" s="22" t="n"/>
      <c r="R234" s="22" t="n"/>
      <c r="S234" s="22" t="n"/>
      <c r="T234" s="22" t="n"/>
      <c r="U234" s="22" t="n"/>
      <c r="V234" s="22" t="n"/>
      <c r="W234" s="22" t="n"/>
      <c r="X234" s="22" t="n"/>
      <c r="Y234" s="22" t="n"/>
      <c r="Z234" s="22" t="n"/>
      <c r="AA234" s="22" t="n"/>
      <c r="AB234" s="22" t="n"/>
      <c r="AC234" s="22" t="n"/>
      <c r="AD234" s="22" t="n"/>
      <c r="AE234" s="22" t="n"/>
      <c r="AF234" s="22" t="n"/>
    </row>
    <row r="235">
      <c r="A235" s="22" t="n"/>
      <c r="B235" s="130" t="n"/>
      <c r="C235" s="22" t="n"/>
      <c r="D235" s="22" t="n"/>
      <c r="E235" s="72" t="n"/>
      <c r="F235" s="22" t="n"/>
      <c r="G235" s="131" t="n"/>
      <c r="H235" s="22" t="n"/>
      <c r="I235" s="22" t="n"/>
      <c r="J235" s="22" t="n"/>
      <c r="K235" s="22" t="n"/>
      <c r="L235" s="22" t="n"/>
      <c r="M235" s="22" t="n"/>
      <c r="N235" s="22" t="n"/>
      <c r="O235" s="22" t="n"/>
      <c r="P235" s="22" t="n"/>
      <c r="Q235" s="22" t="n"/>
      <c r="R235" s="22" t="n"/>
      <c r="S235" s="22" t="n"/>
      <c r="T235" s="22" t="n"/>
      <c r="U235" s="22" t="n"/>
      <c r="V235" s="22" t="n"/>
      <c r="W235" s="22" t="n"/>
      <c r="X235" s="22" t="n"/>
      <c r="Y235" s="22" t="n"/>
      <c r="Z235" s="22" t="n"/>
      <c r="AA235" s="22" t="n"/>
      <c r="AB235" s="22" t="n"/>
      <c r="AC235" s="22" t="n"/>
      <c r="AD235" s="22" t="n"/>
      <c r="AE235" s="22" t="n"/>
      <c r="AF235" s="22" t="n"/>
    </row>
    <row r="236">
      <c r="A236" s="22" t="n"/>
      <c r="B236" s="130" t="n"/>
      <c r="C236" s="22" t="n"/>
      <c r="D236" s="22" t="n"/>
      <c r="E236" s="72" t="n"/>
      <c r="F236" s="22" t="n"/>
      <c r="G236" s="131" t="n"/>
      <c r="H236" s="22" t="n"/>
      <c r="I236" s="22" t="n"/>
      <c r="J236" s="22" t="n"/>
      <c r="K236" s="22" t="n"/>
      <c r="L236" s="22" t="n"/>
      <c r="M236" s="22" t="n"/>
      <c r="N236" s="22" t="n"/>
      <c r="O236" s="22" t="n"/>
      <c r="P236" s="22" t="n"/>
      <c r="Q236" s="22" t="n"/>
      <c r="R236" s="22" t="n"/>
      <c r="S236" s="22" t="n"/>
      <c r="T236" s="22" t="n"/>
      <c r="U236" s="22" t="n"/>
      <c r="V236" s="22" t="n"/>
      <c r="W236" s="22" t="n"/>
      <c r="X236" s="22" t="n"/>
      <c r="Y236" s="22" t="n"/>
      <c r="Z236" s="22" t="n"/>
      <c r="AA236" s="22" t="n"/>
      <c r="AB236" s="22" t="n"/>
      <c r="AC236" s="22" t="n"/>
      <c r="AD236" s="22" t="n"/>
      <c r="AE236" s="22" t="n"/>
      <c r="AF236" s="22" t="n"/>
    </row>
    <row r="237">
      <c r="A237" s="22" t="n"/>
      <c r="B237" s="130" t="n"/>
      <c r="C237" s="22" t="n"/>
      <c r="D237" s="22" t="n"/>
      <c r="E237" s="72" t="n"/>
      <c r="F237" s="22" t="n"/>
      <c r="G237" s="131" t="n"/>
      <c r="H237" s="22" t="n"/>
      <c r="I237" s="22" t="n"/>
      <c r="J237" s="22" t="n"/>
      <c r="K237" s="22" t="n"/>
      <c r="L237" s="22" t="n"/>
      <c r="M237" s="22" t="n"/>
      <c r="N237" s="22" t="n"/>
      <c r="O237" s="22" t="n"/>
      <c r="P237" s="22" t="n"/>
      <c r="Q237" s="22" t="n"/>
      <c r="R237" s="22" t="n"/>
      <c r="S237" s="22" t="n"/>
      <c r="T237" s="22" t="n"/>
      <c r="U237" s="22" t="n"/>
      <c r="V237" s="22" t="n"/>
      <c r="W237" s="22" t="n"/>
      <c r="X237" s="22" t="n"/>
      <c r="Y237" s="22" t="n"/>
      <c r="Z237" s="22" t="n"/>
      <c r="AA237" s="22" t="n"/>
      <c r="AB237" s="22" t="n"/>
      <c r="AC237" s="22" t="n"/>
      <c r="AD237" s="22" t="n"/>
      <c r="AE237" s="22" t="n"/>
      <c r="AF237" s="22" t="n"/>
    </row>
    <row r="238">
      <c r="A238" s="22" t="n"/>
      <c r="B238" s="130" t="n"/>
      <c r="C238" s="22" t="n"/>
      <c r="D238" s="22" t="n"/>
      <c r="E238" s="72" t="n"/>
      <c r="F238" s="22" t="n"/>
      <c r="G238" s="131" t="n"/>
      <c r="H238" s="22" t="n"/>
      <c r="I238" s="22" t="n"/>
      <c r="J238" s="22" t="n"/>
      <c r="K238" s="22" t="n"/>
      <c r="L238" s="22" t="n"/>
      <c r="M238" s="22" t="n"/>
      <c r="N238" s="22" t="n"/>
      <c r="O238" s="22" t="n"/>
      <c r="P238" s="22" t="n"/>
      <c r="Q238" s="22" t="n"/>
      <c r="R238" s="22" t="n"/>
      <c r="S238" s="22" t="n"/>
      <c r="T238" s="22" t="n"/>
      <c r="U238" s="22" t="n"/>
      <c r="V238" s="22" t="n"/>
      <c r="W238" s="22" t="n"/>
      <c r="X238" s="22" t="n"/>
      <c r="Y238" s="22" t="n"/>
      <c r="Z238" s="22" t="n"/>
      <c r="AA238" s="22" t="n"/>
      <c r="AB238" s="22" t="n"/>
      <c r="AC238" s="22" t="n"/>
      <c r="AD238" s="22" t="n"/>
      <c r="AE238" s="22" t="n"/>
      <c r="AF238" s="22" t="n"/>
    </row>
    <row r="239">
      <c r="A239" s="22" t="n"/>
      <c r="B239" s="130" t="n"/>
      <c r="C239" s="22" t="n"/>
      <c r="D239" s="22" t="n"/>
      <c r="E239" s="72" t="n"/>
      <c r="F239" s="22" t="n"/>
      <c r="G239" s="131" t="n"/>
      <c r="H239" s="22" t="n"/>
      <c r="I239" s="22" t="n"/>
      <c r="J239" s="22" t="n"/>
      <c r="K239" s="22" t="n"/>
      <c r="L239" s="22" t="n"/>
      <c r="M239" s="22" t="n"/>
      <c r="N239" s="22" t="n"/>
      <c r="O239" s="22" t="n"/>
      <c r="P239" s="22" t="n"/>
      <c r="Q239" s="22" t="n"/>
      <c r="R239" s="22" t="n"/>
      <c r="S239" s="22" t="n"/>
      <c r="T239" s="22" t="n"/>
      <c r="U239" s="22" t="n"/>
      <c r="V239" s="22" t="n"/>
      <c r="W239" s="22" t="n"/>
      <c r="X239" s="22" t="n"/>
      <c r="Y239" s="22" t="n"/>
      <c r="Z239" s="22" t="n"/>
      <c r="AA239" s="22" t="n"/>
      <c r="AB239" s="22" t="n"/>
      <c r="AC239" s="22" t="n"/>
      <c r="AD239" s="22" t="n"/>
      <c r="AE239" s="22" t="n"/>
      <c r="AF239" s="22" t="n"/>
    </row>
    <row r="240">
      <c r="A240" s="22" t="n"/>
      <c r="B240" s="130" t="n"/>
      <c r="C240" s="22" t="n"/>
      <c r="D240" s="22" t="n"/>
      <c r="E240" s="72" t="n"/>
      <c r="F240" s="22" t="n"/>
      <c r="G240" s="131" t="n"/>
      <c r="H240" s="22" t="n"/>
      <c r="I240" s="22" t="n"/>
      <c r="J240" s="22" t="n"/>
      <c r="K240" s="22" t="n"/>
      <c r="L240" s="22" t="n"/>
      <c r="M240" s="22" t="n"/>
      <c r="N240" s="22" t="n"/>
      <c r="O240" s="22" t="n"/>
      <c r="P240" s="22" t="n"/>
      <c r="Q240" s="22" t="n"/>
      <c r="R240" s="22" t="n"/>
      <c r="S240" s="22" t="n"/>
      <c r="T240" s="22" t="n"/>
      <c r="U240" s="22" t="n"/>
      <c r="V240" s="22" t="n"/>
      <c r="W240" s="22" t="n"/>
      <c r="X240" s="22" t="n"/>
      <c r="Y240" s="22" t="n"/>
      <c r="Z240" s="22" t="n"/>
      <c r="AA240" s="22" t="n"/>
      <c r="AB240" s="22" t="n"/>
      <c r="AC240" s="22" t="n"/>
      <c r="AD240" s="22" t="n"/>
      <c r="AE240" s="22" t="n"/>
      <c r="AF240" s="22" t="n"/>
    </row>
    <row r="241">
      <c r="A241" s="22" t="n"/>
      <c r="B241" s="130" t="n"/>
      <c r="C241" s="22" t="n"/>
      <c r="D241" s="22" t="n"/>
      <c r="E241" s="72" t="n"/>
      <c r="F241" s="22" t="n"/>
      <c r="G241" s="131" t="n"/>
      <c r="H241" s="22" t="n"/>
      <c r="I241" s="22" t="n"/>
      <c r="J241" s="22" t="n"/>
      <c r="K241" s="22" t="n"/>
      <c r="L241" s="22" t="n"/>
      <c r="M241" s="22" t="n"/>
      <c r="N241" s="22" t="n"/>
      <c r="O241" s="22" t="n"/>
      <c r="P241" s="22" t="n"/>
      <c r="Q241" s="22" t="n"/>
      <c r="R241" s="22" t="n"/>
      <c r="S241" s="22" t="n"/>
      <c r="T241" s="22" t="n"/>
      <c r="U241" s="22" t="n"/>
      <c r="V241" s="22" t="n"/>
      <c r="W241" s="22" t="n"/>
      <c r="X241" s="22" t="n"/>
      <c r="Y241" s="22" t="n"/>
      <c r="Z241" s="22" t="n"/>
      <c r="AA241" s="22" t="n"/>
      <c r="AB241" s="22" t="n"/>
      <c r="AC241" s="22" t="n"/>
      <c r="AD241" s="22" t="n"/>
      <c r="AE241" s="22" t="n"/>
      <c r="AF241" s="22" t="n"/>
    </row>
    <row r="242">
      <c r="A242" s="22" t="n"/>
      <c r="B242" s="130" t="n"/>
      <c r="C242" s="22" t="n"/>
      <c r="D242" s="22" t="n"/>
      <c r="E242" s="72" t="n"/>
      <c r="F242" s="22" t="n"/>
      <c r="G242" s="131" t="n"/>
      <c r="H242" s="22" t="n"/>
      <c r="I242" s="22" t="n"/>
      <c r="J242" s="22" t="n"/>
      <c r="K242" s="22" t="n"/>
      <c r="L242" s="22" t="n"/>
      <c r="M242" s="22" t="n"/>
      <c r="N242" s="22" t="n"/>
      <c r="O242" s="22" t="n"/>
      <c r="P242" s="22" t="n"/>
      <c r="Q242" s="22" t="n"/>
      <c r="R242" s="22" t="n"/>
      <c r="S242" s="22" t="n"/>
      <c r="T242" s="22" t="n"/>
      <c r="U242" s="22" t="n"/>
      <c r="V242" s="22" t="n"/>
      <c r="W242" s="22" t="n"/>
      <c r="X242" s="22" t="n"/>
      <c r="Y242" s="22" t="n"/>
      <c r="Z242" s="22" t="n"/>
      <c r="AA242" s="22" t="n"/>
      <c r="AB242" s="22" t="n"/>
      <c r="AC242" s="22" t="n"/>
      <c r="AD242" s="22" t="n"/>
      <c r="AE242" s="22" t="n"/>
      <c r="AF242" s="22" t="n"/>
    </row>
    <row r="243">
      <c r="A243" s="22" t="n"/>
      <c r="B243" s="130" t="n"/>
      <c r="C243" s="22" t="n"/>
      <c r="D243" s="22" t="n"/>
      <c r="E243" s="72" t="n"/>
      <c r="F243" s="22" t="n"/>
      <c r="G243" s="131" t="n"/>
      <c r="H243" s="22" t="n"/>
      <c r="I243" s="22" t="n"/>
      <c r="J243" s="22" t="n"/>
      <c r="K243" s="22" t="n"/>
      <c r="L243" s="22" t="n"/>
      <c r="M243" s="22" t="n"/>
      <c r="N243" s="22" t="n"/>
      <c r="O243" s="22" t="n"/>
      <c r="P243" s="22" t="n"/>
      <c r="Q243" s="22" t="n"/>
      <c r="R243" s="22" t="n"/>
      <c r="S243" s="22" t="n"/>
      <c r="T243" s="22" t="n"/>
      <c r="U243" s="22" t="n"/>
      <c r="V243" s="22" t="n"/>
      <c r="W243" s="22" t="n"/>
      <c r="X243" s="22" t="n"/>
      <c r="Y243" s="22" t="n"/>
      <c r="Z243" s="22" t="n"/>
      <c r="AA243" s="22" t="n"/>
      <c r="AB243" s="22" t="n"/>
      <c r="AC243" s="22" t="n"/>
      <c r="AD243" s="22" t="n"/>
      <c r="AE243" s="22" t="n"/>
      <c r="AF243" s="22" t="n"/>
    </row>
    <row r="244">
      <c r="A244" s="22" t="n"/>
      <c r="B244" s="130" t="n"/>
      <c r="C244" s="22" t="n"/>
      <c r="D244" s="22" t="n"/>
      <c r="E244" s="72" t="n"/>
      <c r="F244" s="22" t="n"/>
      <c r="G244" s="131" t="n"/>
      <c r="H244" s="22" t="n"/>
      <c r="I244" s="22" t="n"/>
      <c r="J244" s="22" t="n"/>
      <c r="K244" s="22" t="n"/>
      <c r="L244" s="22" t="n"/>
      <c r="M244" s="22" t="n"/>
      <c r="N244" s="22" t="n"/>
      <c r="O244" s="22" t="n"/>
      <c r="P244" s="22" t="n"/>
      <c r="Q244" s="22" t="n"/>
      <c r="R244" s="22" t="n"/>
      <c r="S244" s="22" t="n"/>
      <c r="T244" s="22" t="n"/>
      <c r="U244" s="22" t="n"/>
      <c r="V244" s="22" t="n"/>
      <c r="W244" s="22" t="n"/>
      <c r="X244" s="22" t="n"/>
      <c r="Y244" s="22" t="n"/>
      <c r="Z244" s="22" t="n"/>
      <c r="AA244" s="22" t="n"/>
      <c r="AB244" s="22" t="n"/>
      <c r="AC244" s="22" t="n"/>
      <c r="AD244" s="22" t="n"/>
      <c r="AE244" s="22" t="n"/>
      <c r="AF244" s="22" t="n"/>
    </row>
    <row r="245">
      <c r="A245" s="22" t="n"/>
      <c r="B245" s="130" t="n"/>
      <c r="C245" s="22" t="n"/>
      <c r="D245" s="22" t="n"/>
      <c r="E245" s="72" t="n"/>
      <c r="F245" s="22" t="n"/>
      <c r="G245" s="131" t="n"/>
      <c r="H245" s="22" t="n"/>
      <c r="I245" s="22" t="n"/>
      <c r="J245" s="22" t="n"/>
      <c r="K245" s="22" t="n"/>
      <c r="L245" s="22" t="n"/>
      <c r="M245" s="22" t="n"/>
      <c r="N245" s="22" t="n"/>
      <c r="O245" s="22" t="n"/>
      <c r="P245" s="22" t="n"/>
      <c r="Q245" s="22" t="n"/>
      <c r="R245" s="22" t="n"/>
      <c r="S245" s="22" t="n"/>
      <c r="T245" s="22" t="n"/>
      <c r="U245" s="22" t="n"/>
      <c r="V245" s="22" t="n"/>
      <c r="W245" s="22" t="n"/>
      <c r="X245" s="22" t="n"/>
      <c r="Y245" s="22" t="n"/>
      <c r="Z245" s="22" t="n"/>
      <c r="AA245" s="22" t="n"/>
      <c r="AB245" s="22" t="n"/>
      <c r="AC245" s="22" t="n"/>
      <c r="AD245" s="22" t="n"/>
      <c r="AE245" s="22" t="n"/>
      <c r="AF245" s="22" t="n"/>
    </row>
    <row r="246">
      <c r="A246" s="22" t="n"/>
      <c r="B246" s="130" t="n"/>
      <c r="C246" s="22" t="n"/>
      <c r="D246" s="22" t="n"/>
      <c r="E246" s="72" t="n"/>
      <c r="F246" s="22" t="n"/>
      <c r="G246" s="131" t="n"/>
      <c r="H246" s="22" t="n"/>
      <c r="I246" s="22" t="n"/>
      <c r="J246" s="22" t="n"/>
      <c r="K246" s="22" t="n"/>
      <c r="L246" s="22" t="n"/>
      <c r="M246" s="22" t="n"/>
      <c r="N246" s="22" t="n"/>
      <c r="O246" s="22" t="n"/>
      <c r="P246" s="22" t="n"/>
      <c r="Q246" s="22" t="n"/>
      <c r="R246" s="22" t="n"/>
      <c r="S246" s="22" t="n"/>
      <c r="T246" s="22" t="n"/>
      <c r="U246" s="22" t="n"/>
      <c r="V246" s="22" t="n"/>
      <c r="W246" s="22" t="n"/>
      <c r="X246" s="22" t="n"/>
      <c r="Y246" s="22" t="n"/>
      <c r="Z246" s="22" t="n"/>
      <c r="AA246" s="22" t="n"/>
      <c r="AB246" s="22" t="n"/>
      <c r="AC246" s="22" t="n"/>
      <c r="AD246" s="22" t="n"/>
      <c r="AE246" s="22" t="n"/>
      <c r="AF246" s="22" t="n"/>
    </row>
    <row r="247">
      <c r="A247" s="22" t="n"/>
      <c r="B247" s="130" t="n"/>
      <c r="C247" s="22" t="n"/>
      <c r="D247" s="22" t="n"/>
      <c r="E247" s="72" t="n"/>
      <c r="F247" s="22" t="n"/>
      <c r="G247" s="131" t="n"/>
      <c r="H247" s="22" t="n"/>
      <c r="I247" s="22" t="n"/>
      <c r="J247" s="22" t="n"/>
      <c r="K247" s="22" t="n"/>
      <c r="L247" s="22" t="n"/>
      <c r="M247" s="22" t="n"/>
      <c r="N247" s="22" t="n"/>
      <c r="O247" s="22" t="n"/>
      <c r="P247" s="22" t="n"/>
      <c r="Q247" s="22" t="n"/>
      <c r="R247" s="22" t="n"/>
      <c r="S247" s="22" t="n"/>
      <c r="T247" s="22" t="n"/>
      <c r="U247" s="22" t="n"/>
      <c r="V247" s="22" t="n"/>
      <c r="W247" s="22" t="n"/>
      <c r="X247" s="22" t="n"/>
      <c r="Y247" s="22" t="n"/>
      <c r="Z247" s="22" t="n"/>
      <c r="AA247" s="22" t="n"/>
      <c r="AB247" s="22" t="n"/>
      <c r="AC247" s="22" t="n"/>
      <c r="AD247" s="22" t="n"/>
      <c r="AE247" s="22" t="n"/>
      <c r="AF247" s="22" t="n"/>
    </row>
    <row r="248">
      <c r="A248" s="22" t="n"/>
      <c r="B248" s="130" t="n"/>
      <c r="C248" s="22" t="n"/>
      <c r="D248" s="22" t="n"/>
      <c r="E248" s="72" t="n"/>
      <c r="F248" s="22" t="n"/>
      <c r="G248" s="131" t="n"/>
      <c r="H248" s="22" t="n"/>
      <c r="I248" s="22" t="n"/>
      <c r="J248" s="22" t="n"/>
      <c r="K248" s="22" t="n"/>
      <c r="L248" s="22" t="n"/>
      <c r="M248" s="22" t="n"/>
      <c r="N248" s="22" t="n"/>
      <c r="O248" s="22" t="n"/>
      <c r="P248" s="22" t="n"/>
      <c r="Q248" s="22" t="n"/>
      <c r="R248" s="22" t="n"/>
      <c r="S248" s="22" t="n"/>
      <c r="T248" s="22" t="n"/>
      <c r="U248" s="22" t="n"/>
      <c r="V248" s="22" t="n"/>
      <c r="W248" s="22" t="n"/>
      <c r="X248" s="22" t="n"/>
      <c r="Y248" s="22" t="n"/>
      <c r="Z248" s="22" t="n"/>
      <c r="AA248" s="22" t="n"/>
      <c r="AB248" s="22" t="n"/>
      <c r="AC248" s="22" t="n"/>
      <c r="AD248" s="22" t="n"/>
      <c r="AE248" s="22" t="n"/>
      <c r="AF248" s="22" t="n"/>
    </row>
    <row r="249">
      <c r="A249" s="22" t="n"/>
      <c r="B249" s="130" t="n"/>
      <c r="C249" s="22" t="n"/>
      <c r="D249" s="22" t="n"/>
      <c r="E249" s="72" t="n"/>
      <c r="F249" s="22" t="n"/>
      <c r="G249" s="131" t="n"/>
      <c r="H249" s="22" t="n"/>
      <c r="I249" s="22" t="n"/>
      <c r="J249" s="22" t="n"/>
      <c r="K249" s="22" t="n"/>
      <c r="L249" s="22" t="n"/>
      <c r="M249" s="22" t="n"/>
      <c r="N249" s="22" t="n"/>
      <c r="O249" s="22" t="n"/>
      <c r="P249" s="22" t="n"/>
      <c r="Q249" s="22" t="n"/>
      <c r="R249" s="22" t="n"/>
      <c r="S249" s="22" t="n"/>
      <c r="T249" s="22" t="n"/>
      <c r="U249" s="22" t="n"/>
      <c r="V249" s="22" t="n"/>
      <c r="W249" s="22" t="n"/>
      <c r="X249" s="22" t="n"/>
      <c r="Y249" s="22" t="n"/>
      <c r="Z249" s="22" t="n"/>
      <c r="AA249" s="22" t="n"/>
      <c r="AB249" s="22" t="n"/>
      <c r="AC249" s="22" t="n"/>
      <c r="AD249" s="22" t="n"/>
      <c r="AE249" s="22" t="n"/>
      <c r="AF249" s="22" t="n"/>
    </row>
    <row r="250">
      <c r="A250" s="22" t="n"/>
      <c r="B250" s="130" t="n"/>
      <c r="C250" s="22" t="n"/>
      <c r="D250" s="22" t="n"/>
      <c r="E250" s="72" t="n"/>
      <c r="F250" s="22" t="n"/>
      <c r="G250" s="131" t="n"/>
      <c r="H250" s="22" t="n"/>
      <c r="I250" s="22" t="n"/>
      <c r="J250" s="22" t="n"/>
      <c r="K250" s="22" t="n"/>
      <c r="L250" s="22" t="n"/>
      <c r="M250" s="22" t="n"/>
      <c r="N250" s="22" t="n"/>
      <c r="O250" s="22" t="n"/>
      <c r="P250" s="22" t="n"/>
      <c r="Q250" s="22" t="n"/>
      <c r="R250" s="22" t="n"/>
      <c r="S250" s="22" t="n"/>
      <c r="T250" s="22" t="n"/>
      <c r="U250" s="22" t="n"/>
      <c r="V250" s="22" t="n"/>
      <c r="W250" s="22" t="n"/>
      <c r="X250" s="22" t="n"/>
      <c r="Y250" s="22" t="n"/>
      <c r="Z250" s="22" t="n"/>
      <c r="AA250" s="22" t="n"/>
      <c r="AB250" s="22" t="n"/>
      <c r="AC250" s="22" t="n"/>
      <c r="AD250" s="22" t="n"/>
      <c r="AE250" s="22" t="n"/>
      <c r="AF250" s="22" t="n"/>
    </row>
    <row r="251">
      <c r="A251" s="22" t="n"/>
      <c r="B251" s="130" t="n"/>
      <c r="C251" s="22" t="n"/>
      <c r="D251" s="22" t="n"/>
      <c r="E251" s="72" t="n"/>
      <c r="F251" s="22" t="n"/>
      <c r="G251" s="131" t="n"/>
      <c r="H251" s="22" t="n"/>
      <c r="I251" s="22" t="n"/>
      <c r="J251" s="22" t="n"/>
      <c r="K251" s="22" t="n"/>
      <c r="L251" s="22" t="n"/>
      <c r="M251" s="22" t="n"/>
      <c r="N251" s="22" t="n"/>
      <c r="O251" s="22" t="n"/>
      <c r="P251" s="22" t="n"/>
      <c r="Q251" s="22" t="n"/>
      <c r="R251" s="22" t="n"/>
      <c r="S251" s="22" t="n"/>
      <c r="T251" s="22" t="n"/>
      <c r="U251" s="22" t="n"/>
      <c r="V251" s="22" t="n"/>
      <c r="W251" s="22" t="n"/>
      <c r="X251" s="22" t="n"/>
      <c r="Y251" s="22" t="n"/>
      <c r="Z251" s="22" t="n"/>
      <c r="AA251" s="22" t="n"/>
      <c r="AB251" s="22" t="n"/>
      <c r="AC251" s="22" t="n"/>
      <c r="AD251" s="22" t="n"/>
      <c r="AE251" s="22" t="n"/>
      <c r="AF251" s="22" t="n"/>
    </row>
    <row r="252">
      <c r="A252" s="22" t="n"/>
      <c r="B252" s="130" t="n"/>
      <c r="C252" s="22" t="n"/>
      <c r="D252" s="22" t="n"/>
      <c r="E252" s="72" t="n"/>
      <c r="F252" s="22" t="n"/>
      <c r="G252" s="131" t="n"/>
      <c r="H252" s="22" t="n"/>
      <c r="I252" s="22" t="n"/>
      <c r="J252" s="22" t="n"/>
      <c r="K252" s="22" t="n"/>
      <c r="L252" s="22" t="n"/>
      <c r="M252" s="22" t="n"/>
      <c r="N252" s="22" t="n"/>
      <c r="O252" s="22" t="n"/>
      <c r="P252" s="22" t="n"/>
      <c r="Q252" s="22" t="n"/>
      <c r="R252" s="22" t="n"/>
      <c r="S252" s="22" t="n"/>
      <c r="T252" s="22" t="n"/>
      <c r="U252" s="22" t="n"/>
      <c r="V252" s="22" t="n"/>
      <c r="W252" s="22" t="n"/>
      <c r="X252" s="22" t="n"/>
      <c r="Y252" s="22" t="n"/>
      <c r="Z252" s="22" t="n"/>
      <c r="AA252" s="22" t="n"/>
      <c r="AB252" s="22" t="n"/>
      <c r="AC252" s="22" t="n"/>
      <c r="AD252" s="22" t="n"/>
      <c r="AE252" s="22" t="n"/>
      <c r="AF252" s="22" t="n"/>
    </row>
    <row r="253">
      <c r="A253" s="22" t="n"/>
      <c r="B253" s="130" t="n"/>
      <c r="C253" s="22" t="n"/>
      <c r="D253" s="22" t="n"/>
      <c r="E253" s="72" t="n"/>
      <c r="F253" s="22" t="n"/>
      <c r="G253" s="131" t="n"/>
      <c r="H253" s="22" t="n"/>
      <c r="I253" s="22" t="n"/>
      <c r="J253" s="22" t="n"/>
      <c r="K253" s="22" t="n"/>
      <c r="L253" s="22" t="n"/>
      <c r="M253" s="22" t="n"/>
      <c r="N253" s="22" t="n"/>
      <c r="O253" s="22" t="n"/>
      <c r="P253" s="22" t="n"/>
      <c r="Q253" s="22" t="n"/>
      <c r="R253" s="22" t="n"/>
      <c r="S253" s="22" t="n"/>
      <c r="T253" s="22" t="n"/>
      <c r="U253" s="22" t="n"/>
      <c r="V253" s="22" t="n"/>
      <c r="W253" s="22" t="n"/>
      <c r="X253" s="22" t="n"/>
      <c r="Y253" s="22" t="n"/>
      <c r="Z253" s="22" t="n"/>
      <c r="AA253" s="22" t="n"/>
      <c r="AB253" s="22" t="n"/>
      <c r="AC253" s="22" t="n"/>
      <c r="AD253" s="22" t="n"/>
      <c r="AE253" s="22" t="n"/>
      <c r="AF253" s="22" t="n"/>
    </row>
    <row r="254">
      <c r="A254" s="22" t="n"/>
      <c r="B254" s="130" t="n"/>
      <c r="C254" s="22" t="n"/>
      <c r="D254" s="22" t="n"/>
      <c r="E254" s="72" t="n"/>
      <c r="F254" s="22" t="n"/>
      <c r="G254" s="131" t="n"/>
      <c r="H254" s="22" t="n"/>
      <c r="I254" s="22" t="n"/>
      <c r="J254" s="22" t="n"/>
      <c r="K254" s="22" t="n"/>
      <c r="L254" s="22" t="n"/>
      <c r="M254" s="22" t="n"/>
      <c r="N254" s="22" t="n"/>
      <c r="O254" s="22" t="n"/>
      <c r="P254" s="22" t="n"/>
      <c r="Q254" s="22" t="n"/>
      <c r="R254" s="22" t="n"/>
      <c r="S254" s="22" t="n"/>
      <c r="T254" s="22" t="n"/>
      <c r="U254" s="22" t="n"/>
      <c r="V254" s="22" t="n"/>
      <c r="W254" s="22" t="n"/>
      <c r="X254" s="22" t="n"/>
      <c r="Y254" s="22" t="n"/>
      <c r="Z254" s="22" t="n"/>
      <c r="AA254" s="22" t="n"/>
      <c r="AB254" s="22" t="n"/>
      <c r="AC254" s="22" t="n"/>
      <c r="AD254" s="22" t="n"/>
      <c r="AE254" s="22" t="n"/>
      <c r="AF254" s="22" t="n"/>
    </row>
    <row r="255">
      <c r="A255" s="22" t="n"/>
      <c r="B255" s="130" t="n"/>
      <c r="C255" s="22" t="n"/>
      <c r="D255" s="22" t="n"/>
      <c r="E255" s="72" t="n"/>
      <c r="F255" s="22" t="n"/>
      <c r="G255" s="131" t="n"/>
      <c r="H255" s="22" t="n"/>
      <c r="I255" s="22" t="n"/>
      <c r="J255" s="22" t="n"/>
      <c r="K255" s="22" t="n"/>
      <c r="L255" s="22" t="n"/>
      <c r="M255" s="22" t="n"/>
      <c r="N255" s="22" t="n"/>
      <c r="O255" s="22" t="n"/>
      <c r="P255" s="22" t="n"/>
      <c r="Q255" s="22" t="n"/>
      <c r="R255" s="22" t="n"/>
      <c r="S255" s="22" t="n"/>
      <c r="T255" s="22" t="n"/>
      <c r="U255" s="22" t="n"/>
      <c r="V255" s="22" t="n"/>
      <c r="W255" s="22" t="n"/>
      <c r="X255" s="22" t="n"/>
      <c r="Y255" s="22" t="n"/>
      <c r="Z255" s="22" t="n"/>
      <c r="AA255" s="22" t="n"/>
      <c r="AB255" s="22" t="n"/>
      <c r="AC255" s="22" t="n"/>
      <c r="AD255" s="22" t="n"/>
      <c r="AE255" s="22" t="n"/>
      <c r="AF255" s="22" t="n"/>
    </row>
    <row r="256">
      <c r="A256" s="22" t="n"/>
      <c r="B256" s="130" t="n"/>
      <c r="C256" s="22" t="n"/>
      <c r="D256" s="22" t="n"/>
      <c r="E256" s="72" t="n"/>
      <c r="F256" s="22" t="n"/>
      <c r="G256" s="131" t="n"/>
      <c r="H256" s="22" t="n"/>
      <c r="I256" s="22" t="n"/>
      <c r="J256" s="22" t="n"/>
      <c r="K256" s="22" t="n"/>
      <c r="L256" s="22" t="n"/>
      <c r="M256" s="22" t="n"/>
      <c r="N256" s="22" t="n"/>
      <c r="O256" s="22" t="n"/>
      <c r="P256" s="22" t="n"/>
      <c r="Q256" s="22" t="n"/>
      <c r="R256" s="22" t="n"/>
      <c r="S256" s="22" t="n"/>
      <c r="T256" s="22" t="n"/>
      <c r="U256" s="22" t="n"/>
      <c r="V256" s="22" t="n"/>
      <c r="W256" s="22" t="n"/>
      <c r="X256" s="22" t="n"/>
      <c r="Y256" s="22" t="n"/>
      <c r="Z256" s="22" t="n"/>
      <c r="AA256" s="22" t="n"/>
      <c r="AB256" s="22" t="n"/>
      <c r="AC256" s="22" t="n"/>
      <c r="AD256" s="22" t="n"/>
      <c r="AE256" s="22" t="n"/>
      <c r="AF256" s="22" t="n"/>
    </row>
    <row r="257">
      <c r="A257" s="22" t="n"/>
      <c r="B257" s="130" t="n"/>
      <c r="C257" s="22" t="n"/>
      <c r="D257" s="22" t="n"/>
      <c r="E257" s="72" t="n"/>
      <c r="F257" s="22" t="n"/>
      <c r="G257" s="131" t="n"/>
      <c r="H257" s="22" t="n"/>
      <c r="I257" s="22" t="n"/>
      <c r="J257" s="22" t="n"/>
      <c r="K257" s="22" t="n"/>
      <c r="L257" s="22" t="n"/>
      <c r="M257" s="22" t="n"/>
      <c r="N257" s="22" t="n"/>
      <c r="O257" s="22" t="n"/>
      <c r="P257" s="22" t="n"/>
      <c r="Q257" s="22" t="n"/>
      <c r="R257" s="22" t="n"/>
      <c r="S257" s="22" t="n"/>
      <c r="T257" s="22" t="n"/>
      <c r="U257" s="22" t="n"/>
      <c r="V257" s="22" t="n"/>
      <c r="W257" s="22" t="n"/>
      <c r="X257" s="22" t="n"/>
      <c r="Y257" s="22" t="n"/>
      <c r="Z257" s="22" t="n"/>
      <c r="AA257" s="22" t="n"/>
      <c r="AB257" s="22" t="n"/>
      <c r="AC257" s="22" t="n"/>
      <c r="AD257" s="22" t="n"/>
      <c r="AE257" s="22" t="n"/>
      <c r="AF257" s="22" t="n"/>
    </row>
    <row r="258">
      <c r="A258" s="22" t="n"/>
      <c r="B258" s="130" t="n"/>
      <c r="C258" s="22" t="n"/>
      <c r="D258" s="22" t="n"/>
      <c r="E258" s="72" t="n"/>
      <c r="F258" s="22" t="n"/>
      <c r="G258" s="131" t="n"/>
      <c r="H258" s="22" t="n"/>
      <c r="I258" s="22" t="n"/>
      <c r="J258" s="22" t="n"/>
      <c r="K258" s="22" t="n"/>
      <c r="L258" s="22" t="n"/>
      <c r="M258" s="22" t="n"/>
      <c r="N258" s="22" t="n"/>
      <c r="O258" s="22" t="n"/>
      <c r="P258" s="22" t="n"/>
      <c r="Q258" s="22" t="n"/>
      <c r="R258" s="22" t="n"/>
      <c r="S258" s="22" t="n"/>
      <c r="T258" s="22" t="n"/>
      <c r="U258" s="22" t="n"/>
      <c r="V258" s="22" t="n"/>
      <c r="W258" s="22" t="n"/>
      <c r="X258" s="22" t="n"/>
      <c r="Y258" s="22" t="n"/>
      <c r="Z258" s="22" t="n"/>
      <c r="AA258" s="22" t="n"/>
      <c r="AB258" s="22" t="n"/>
      <c r="AC258" s="22" t="n"/>
      <c r="AD258" s="22" t="n"/>
      <c r="AE258" s="22" t="n"/>
      <c r="AF258" s="22" t="n"/>
    </row>
    <row r="259">
      <c r="A259" s="22" t="n"/>
      <c r="B259" s="130" t="n"/>
      <c r="C259" s="22" t="n"/>
      <c r="D259" s="22" t="n"/>
      <c r="E259" s="72" t="n"/>
      <c r="F259" s="22" t="n"/>
      <c r="G259" s="131" t="n"/>
      <c r="H259" s="22" t="n"/>
      <c r="I259" s="22" t="n"/>
      <c r="J259" s="22" t="n"/>
      <c r="K259" s="22" t="n"/>
      <c r="L259" s="22" t="n"/>
      <c r="M259" s="22" t="n"/>
      <c r="N259" s="22" t="n"/>
      <c r="O259" s="22" t="n"/>
      <c r="P259" s="22" t="n"/>
      <c r="Q259" s="22" t="n"/>
      <c r="R259" s="22" t="n"/>
      <c r="S259" s="22" t="n"/>
      <c r="T259" s="22" t="n"/>
      <c r="U259" s="22" t="n"/>
      <c r="V259" s="22" t="n"/>
      <c r="W259" s="22" t="n"/>
      <c r="X259" s="22" t="n"/>
      <c r="Y259" s="22" t="n"/>
      <c r="Z259" s="22" t="n"/>
      <c r="AA259" s="22" t="n"/>
      <c r="AB259" s="22" t="n"/>
      <c r="AC259" s="22" t="n"/>
      <c r="AD259" s="22" t="n"/>
      <c r="AE259" s="22" t="n"/>
      <c r="AF259" s="22" t="n"/>
    </row>
    <row r="260">
      <c r="A260" s="22" t="n"/>
      <c r="B260" s="130" t="n"/>
      <c r="C260" s="22" t="n"/>
      <c r="D260" s="22" t="n"/>
      <c r="E260" s="72" t="n"/>
      <c r="F260" s="22" t="n"/>
      <c r="G260" s="131" t="n"/>
      <c r="H260" s="22" t="n"/>
      <c r="I260" s="22" t="n"/>
      <c r="J260" s="22" t="n"/>
      <c r="K260" s="22" t="n"/>
      <c r="L260" s="22" t="n"/>
      <c r="M260" s="22" t="n"/>
      <c r="N260" s="22" t="n"/>
      <c r="O260" s="22" t="n"/>
      <c r="P260" s="22" t="n"/>
      <c r="Q260" s="22" t="n"/>
      <c r="R260" s="22" t="n"/>
      <c r="S260" s="22" t="n"/>
      <c r="T260" s="22" t="n"/>
      <c r="U260" s="22" t="n"/>
      <c r="V260" s="22" t="n"/>
      <c r="W260" s="22" t="n"/>
      <c r="X260" s="22" t="n"/>
      <c r="Y260" s="22" t="n"/>
      <c r="Z260" s="22" t="n"/>
      <c r="AA260" s="22" t="n"/>
      <c r="AB260" s="22" t="n"/>
      <c r="AC260" s="22" t="n"/>
      <c r="AD260" s="22" t="n"/>
      <c r="AE260" s="22" t="n"/>
      <c r="AF260" s="22" t="n"/>
    </row>
    <row r="261">
      <c r="A261" s="22" t="n"/>
      <c r="B261" s="130" t="n"/>
      <c r="C261" s="22" t="n"/>
      <c r="D261" s="22" t="n"/>
      <c r="E261" s="72" t="n"/>
      <c r="F261" s="22" t="n"/>
      <c r="G261" s="131" t="n"/>
      <c r="H261" s="22" t="n"/>
      <c r="I261" s="22" t="n"/>
      <c r="J261" s="22" t="n"/>
      <c r="K261" s="22" t="n"/>
      <c r="L261" s="22" t="n"/>
      <c r="M261" s="22" t="n"/>
      <c r="N261" s="22" t="n"/>
      <c r="O261" s="22" t="n"/>
      <c r="P261" s="22" t="n"/>
      <c r="Q261" s="22" t="n"/>
      <c r="R261" s="22" t="n"/>
      <c r="S261" s="22" t="n"/>
      <c r="T261" s="22" t="n"/>
      <c r="U261" s="22" t="n"/>
      <c r="V261" s="22" t="n"/>
      <c r="W261" s="22" t="n"/>
      <c r="X261" s="22" t="n"/>
      <c r="Y261" s="22" t="n"/>
      <c r="Z261" s="22" t="n"/>
      <c r="AA261" s="22" t="n"/>
      <c r="AB261" s="22" t="n"/>
      <c r="AC261" s="22" t="n"/>
      <c r="AD261" s="22" t="n"/>
      <c r="AE261" s="22" t="n"/>
      <c r="AF261" s="22" t="n"/>
    </row>
    <row r="262">
      <c r="A262" s="22" t="n"/>
      <c r="B262" s="130" t="n"/>
      <c r="C262" s="22" t="n"/>
      <c r="D262" s="22" t="n"/>
      <c r="E262" s="72" t="n"/>
      <c r="F262" s="22" t="n"/>
      <c r="G262" s="131" t="n"/>
      <c r="H262" s="22" t="n"/>
      <c r="I262" s="22" t="n"/>
      <c r="J262" s="22" t="n"/>
      <c r="K262" s="22" t="n"/>
      <c r="L262" s="22" t="n"/>
      <c r="M262" s="22" t="n"/>
      <c r="N262" s="22" t="n"/>
      <c r="O262" s="22" t="n"/>
      <c r="P262" s="22" t="n"/>
      <c r="Q262" s="22" t="n"/>
      <c r="R262" s="22" t="n"/>
      <c r="S262" s="22" t="n"/>
      <c r="T262" s="22" t="n"/>
      <c r="U262" s="22" t="n"/>
      <c r="V262" s="22" t="n"/>
      <c r="W262" s="22" t="n"/>
      <c r="X262" s="22" t="n"/>
      <c r="Y262" s="22" t="n"/>
      <c r="Z262" s="22" t="n"/>
      <c r="AA262" s="22" t="n"/>
      <c r="AB262" s="22" t="n"/>
      <c r="AC262" s="22" t="n"/>
      <c r="AD262" s="22" t="n"/>
      <c r="AE262" s="22" t="n"/>
      <c r="AF262" s="22" t="n"/>
    </row>
    <row r="263">
      <c r="A263" s="22" t="n"/>
      <c r="B263" s="130" t="n"/>
      <c r="C263" s="22" t="n"/>
      <c r="D263" s="22" t="n"/>
      <c r="E263" s="72" t="n"/>
      <c r="F263" s="22" t="n"/>
      <c r="G263" s="131" t="n"/>
      <c r="H263" s="22" t="n"/>
      <c r="I263" s="22" t="n"/>
      <c r="J263" s="22" t="n"/>
      <c r="K263" s="22" t="n"/>
      <c r="L263" s="22" t="n"/>
      <c r="M263" s="22" t="n"/>
      <c r="N263" s="22" t="n"/>
      <c r="O263" s="22" t="n"/>
      <c r="P263" s="22" t="n"/>
      <c r="Q263" s="22" t="n"/>
      <c r="R263" s="22" t="n"/>
      <c r="S263" s="22" t="n"/>
      <c r="T263" s="22" t="n"/>
      <c r="U263" s="22" t="n"/>
      <c r="V263" s="22" t="n"/>
      <c r="W263" s="22" t="n"/>
      <c r="X263" s="22" t="n"/>
      <c r="Y263" s="22" t="n"/>
      <c r="Z263" s="22" t="n"/>
      <c r="AA263" s="22" t="n"/>
      <c r="AB263" s="22" t="n"/>
      <c r="AC263" s="22" t="n"/>
      <c r="AD263" s="22" t="n"/>
      <c r="AE263" s="22" t="n"/>
      <c r="AF263" s="22" t="n"/>
    </row>
    <row r="264">
      <c r="A264" s="22" t="n"/>
      <c r="B264" s="130" t="n"/>
      <c r="C264" s="22" t="n"/>
      <c r="D264" s="22" t="n"/>
      <c r="E264" s="72" t="n"/>
      <c r="F264" s="22" t="n"/>
      <c r="G264" s="131" t="n"/>
      <c r="H264" s="22" t="n"/>
      <c r="I264" s="22" t="n"/>
      <c r="J264" s="22" t="n"/>
      <c r="K264" s="22" t="n"/>
      <c r="L264" s="22" t="n"/>
      <c r="M264" s="22" t="n"/>
      <c r="N264" s="22" t="n"/>
      <c r="O264" s="22" t="n"/>
      <c r="P264" s="22" t="n"/>
      <c r="Q264" s="22" t="n"/>
      <c r="R264" s="22" t="n"/>
      <c r="S264" s="22" t="n"/>
      <c r="T264" s="22" t="n"/>
      <c r="U264" s="22" t="n"/>
      <c r="V264" s="22" t="n"/>
      <c r="W264" s="22" t="n"/>
      <c r="X264" s="22" t="n"/>
      <c r="Y264" s="22" t="n"/>
      <c r="Z264" s="22" t="n"/>
      <c r="AA264" s="22" t="n"/>
      <c r="AB264" s="22" t="n"/>
      <c r="AC264" s="22" t="n"/>
      <c r="AD264" s="22" t="n"/>
      <c r="AE264" s="22" t="n"/>
      <c r="AF264" s="22" t="n"/>
    </row>
    <row r="265">
      <c r="A265" s="22" t="n"/>
      <c r="B265" s="130" t="n"/>
      <c r="C265" s="22" t="n"/>
      <c r="D265" s="22" t="n"/>
      <c r="E265" s="72" t="n"/>
      <c r="F265" s="22" t="n"/>
      <c r="G265" s="131" t="n"/>
      <c r="H265" s="22" t="n"/>
      <c r="I265" s="22" t="n"/>
      <c r="J265" s="22" t="n"/>
      <c r="K265" s="22" t="n"/>
      <c r="L265" s="22" t="n"/>
      <c r="M265" s="22" t="n"/>
      <c r="N265" s="22" t="n"/>
      <c r="O265" s="22" t="n"/>
      <c r="P265" s="22" t="n"/>
      <c r="Q265" s="22" t="n"/>
      <c r="R265" s="22" t="n"/>
      <c r="S265" s="22" t="n"/>
      <c r="T265" s="22" t="n"/>
      <c r="U265" s="22" t="n"/>
      <c r="V265" s="22" t="n"/>
      <c r="W265" s="22" t="n"/>
      <c r="X265" s="22" t="n"/>
      <c r="Y265" s="22" t="n"/>
      <c r="Z265" s="22" t="n"/>
      <c r="AA265" s="22" t="n"/>
      <c r="AB265" s="22" t="n"/>
      <c r="AC265" s="22" t="n"/>
      <c r="AD265" s="22" t="n"/>
      <c r="AE265" s="22" t="n"/>
      <c r="AF265" s="22" t="n"/>
    </row>
    <row r="266">
      <c r="A266" s="22" t="n"/>
      <c r="B266" s="130" t="n"/>
      <c r="C266" s="22" t="n"/>
      <c r="D266" s="22" t="n"/>
      <c r="E266" s="72" t="n"/>
      <c r="F266" s="22" t="n"/>
      <c r="G266" s="131" t="n"/>
      <c r="H266" s="22" t="n"/>
      <c r="I266" s="22" t="n"/>
      <c r="J266" s="22" t="n"/>
      <c r="K266" s="22" t="n"/>
      <c r="L266" s="22" t="n"/>
      <c r="M266" s="22" t="n"/>
      <c r="N266" s="22" t="n"/>
      <c r="O266" s="22" t="n"/>
      <c r="P266" s="22" t="n"/>
      <c r="Q266" s="22" t="n"/>
      <c r="R266" s="22" t="n"/>
      <c r="S266" s="22" t="n"/>
      <c r="T266" s="22" t="n"/>
      <c r="U266" s="22" t="n"/>
      <c r="V266" s="22" t="n"/>
      <c r="W266" s="22" t="n"/>
      <c r="X266" s="22" t="n"/>
      <c r="Y266" s="22" t="n"/>
      <c r="Z266" s="22" t="n"/>
      <c r="AA266" s="22" t="n"/>
      <c r="AB266" s="22" t="n"/>
      <c r="AC266" s="22" t="n"/>
      <c r="AD266" s="22" t="n"/>
      <c r="AE266" s="22" t="n"/>
      <c r="AF266" s="22" t="n"/>
    </row>
    <row r="267">
      <c r="A267" s="22" t="n"/>
      <c r="B267" s="130" t="n"/>
      <c r="C267" s="22" t="n"/>
      <c r="D267" s="22" t="n"/>
      <c r="E267" s="72" t="n"/>
      <c r="F267" s="22" t="n"/>
      <c r="G267" s="131" t="n"/>
      <c r="H267" s="22" t="n"/>
      <c r="I267" s="22" t="n"/>
      <c r="J267" s="22" t="n"/>
      <c r="K267" s="22" t="n"/>
      <c r="L267" s="22" t="n"/>
      <c r="M267" s="22" t="n"/>
      <c r="N267" s="22" t="n"/>
      <c r="O267" s="22" t="n"/>
      <c r="P267" s="22" t="n"/>
      <c r="Q267" s="22" t="n"/>
      <c r="R267" s="22" t="n"/>
      <c r="S267" s="22" t="n"/>
      <c r="T267" s="22" t="n"/>
      <c r="U267" s="22" t="n"/>
      <c r="V267" s="22" t="n"/>
      <c r="W267" s="22" t="n"/>
      <c r="X267" s="22" t="n"/>
      <c r="Y267" s="22" t="n"/>
      <c r="Z267" s="22" t="n"/>
      <c r="AA267" s="22" t="n"/>
      <c r="AB267" s="22" t="n"/>
      <c r="AC267" s="22" t="n"/>
      <c r="AD267" s="22" t="n"/>
      <c r="AE267" s="22" t="n"/>
      <c r="AF267" s="22" t="n"/>
    </row>
    <row r="268">
      <c r="A268" s="22" t="n"/>
      <c r="B268" s="130" t="n"/>
      <c r="C268" s="22" t="n"/>
      <c r="D268" s="22" t="n"/>
      <c r="E268" s="72" t="n"/>
      <c r="F268" s="22" t="n"/>
      <c r="G268" s="131" t="n"/>
      <c r="H268" s="22" t="n"/>
      <c r="I268" s="22" t="n"/>
      <c r="J268" s="22" t="n"/>
      <c r="K268" s="22" t="n"/>
      <c r="L268" s="22" t="n"/>
      <c r="M268" s="22" t="n"/>
      <c r="N268" s="22" t="n"/>
      <c r="O268" s="22" t="n"/>
      <c r="P268" s="22" t="n"/>
      <c r="Q268" s="22" t="n"/>
      <c r="R268" s="22" t="n"/>
      <c r="S268" s="22" t="n"/>
      <c r="T268" s="22" t="n"/>
      <c r="U268" s="22" t="n"/>
      <c r="V268" s="22" t="n"/>
      <c r="W268" s="22" t="n"/>
      <c r="X268" s="22" t="n"/>
      <c r="Y268" s="22" t="n"/>
      <c r="Z268" s="22" t="n"/>
      <c r="AA268" s="22" t="n"/>
      <c r="AB268" s="22" t="n"/>
      <c r="AC268" s="22" t="n"/>
      <c r="AD268" s="22" t="n"/>
      <c r="AE268" s="22" t="n"/>
      <c r="AF268" s="22" t="n"/>
    </row>
    <row r="269">
      <c r="A269" s="22" t="n"/>
      <c r="B269" s="130" t="n"/>
      <c r="C269" s="22" t="n"/>
      <c r="D269" s="22" t="n"/>
      <c r="E269" s="72" t="n"/>
      <c r="F269" s="22" t="n"/>
      <c r="G269" s="131" t="n"/>
      <c r="H269" s="22" t="n"/>
      <c r="I269" s="22" t="n"/>
      <c r="J269" s="22" t="n"/>
      <c r="K269" s="22" t="n"/>
      <c r="L269" s="22" t="n"/>
      <c r="M269" s="22" t="n"/>
      <c r="N269" s="22" t="n"/>
      <c r="O269" s="22" t="n"/>
      <c r="P269" s="22" t="n"/>
      <c r="Q269" s="22" t="n"/>
      <c r="R269" s="22" t="n"/>
      <c r="S269" s="22" t="n"/>
      <c r="T269" s="22" t="n"/>
      <c r="U269" s="22" t="n"/>
      <c r="V269" s="22" t="n"/>
      <c r="W269" s="22" t="n"/>
      <c r="X269" s="22" t="n"/>
      <c r="Y269" s="22" t="n"/>
      <c r="Z269" s="22" t="n"/>
      <c r="AA269" s="22" t="n"/>
      <c r="AB269" s="22" t="n"/>
      <c r="AC269" s="22" t="n"/>
      <c r="AD269" s="22" t="n"/>
      <c r="AE269" s="22" t="n"/>
      <c r="AF269" s="22" t="n"/>
    </row>
    <row r="270">
      <c r="A270" s="22" t="n"/>
      <c r="B270" s="130" t="n"/>
      <c r="C270" s="22" t="n"/>
      <c r="D270" s="22" t="n"/>
      <c r="E270" s="72" t="n"/>
      <c r="F270" s="22" t="n"/>
      <c r="G270" s="131" t="n"/>
      <c r="H270" s="22" t="n"/>
      <c r="I270" s="22" t="n"/>
      <c r="J270" s="22" t="n"/>
      <c r="K270" s="22" t="n"/>
      <c r="L270" s="22" t="n"/>
      <c r="M270" s="22" t="n"/>
      <c r="N270" s="22" t="n"/>
      <c r="O270" s="22" t="n"/>
      <c r="P270" s="22" t="n"/>
      <c r="Q270" s="22" t="n"/>
      <c r="R270" s="22" t="n"/>
      <c r="S270" s="22" t="n"/>
      <c r="T270" s="22" t="n"/>
      <c r="U270" s="22" t="n"/>
      <c r="V270" s="22" t="n"/>
      <c r="W270" s="22" t="n"/>
      <c r="X270" s="22" t="n"/>
      <c r="Y270" s="22" t="n"/>
      <c r="Z270" s="22" t="n"/>
      <c r="AA270" s="22" t="n"/>
      <c r="AB270" s="22" t="n"/>
      <c r="AC270" s="22" t="n"/>
      <c r="AD270" s="22" t="n"/>
      <c r="AE270" s="22" t="n"/>
      <c r="AF270" s="22" t="n"/>
    </row>
    <row r="271">
      <c r="A271" s="22" t="n"/>
      <c r="B271" s="130" t="n"/>
      <c r="C271" s="22" t="n"/>
      <c r="D271" s="22" t="n"/>
      <c r="E271" s="72" t="n"/>
      <c r="F271" s="22" t="n"/>
      <c r="G271" s="131" t="n"/>
      <c r="H271" s="22" t="n"/>
      <c r="I271" s="22" t="n"/>
      <c r="J271" s="22" t="n"/>
      <c r="K271" s="22" t="n"/>
      <c r="L271" s="22" t="n"/>
      <c r="M271" s="22" t="n"/>
      <c r="N271" s="22" t="n"/>
      <c r="O271" s="22" t="n"/>
      <c r="P271" s="22" t="n"/>
      <c r="Q271" s="22" t="n"/>
      <c r="R271" s="22" t="n"/>
      <c r="S271" s="22" t="n"/>
      <c r="T271" s="22" t="n"/>
      <c r="U271" s="22" t="n"/>
      <c r="V271" s="22" t="n"/>
      <c r="W271" s="22" t="n"/>
      <c r="X271" s="22" t="n"/>
      <c r="Y271" s="22" t="n"/>
      <c r="Z271" s="22" t="n"/>
      <c r="AA271" s="22" t="n"/>
      <c r="AB271" s="22" t="n"/>
      <c r="AC271" s="22" t="n"/>
      <c r="AD271" s="22" t="n"/>
      <c r="AE271" s="22" t="n"/>
      <c r="AF271" s="22" t="n"/>
    </row>
    <row r="272">
      <c r="A272" s="22" t="n"/>
      <c r="B272" s="130" t="n"/>
      <c r="C272" s="22" t="n"/>
      <c r="D272" s="22" t="n"/>
      <c r="E272" s="72" t="n"/>
      <c r="F272" s="22" t="n"/>
      <c r="G272" s="131" t="n"/>
      <c r="H272" s="22" t="n"/>
      <c r="I272" s="22" t="n"/>
      <c r="J272" s="22" t="n"/>
      <c r="K272" s="22" t="n"/>
      <c r="L272" s="22" t="n"/>
      <c r="M272" s="22" t="n"/>
      <c r="N272" s="22" t="n"/>
      <c r="O272" s="22" t="n"/>
      <c r="P272" s="22" t="n"/>
      <c r="Q272" s="22" t="n"/>
      <c r="R272" s="22" t="n"/>
      <c r="S272" s="22" t="n"/>
      <c r="T272" s="22" t="n"/>
      <c r="U272" s="22" t="n"/>
      <c r="V272" s="22" t="n"/>
      <c r="W272" s="22" t="n"/>
      <c r="X272" s="22" t="n"/>
      <c r="Y272" s="22" t="n"/>
      <c r="Z272" s="22" t="n"/>
      <c r="AA272" s="22" t="n"/>
      <c r="AB272" s="22" t="n"/>
      <c r="AC272" s="22" t="n"/>
      <c r="AD272" s="22" t="n"/>
      <c r="AE272" s="22" t="n"/>
      <c r="AF272" s="22" t="n"/>
    </row>
    <row r="273">
      <c r="A273" s="22" t="n"/>
      <c r="B273" s="130" t="n"/>
      <c r="C273" s="22" t="n"/>
      <c r="D273" s="22" t="n"/>
      <c r="E273" s="72" t="n"/>
      <c r="F273" s="22" t="n"/>
      <c r="G273" s="131" t="n"/>
      <c r="H273" s="22" t="n"/>
      <c r="I273" s="22" t="n"/>
      <c r="J273" s="22" t="n"/>
      <c r="K273" s="22" t="n"/>
      <c r="L273" s="22" t="n"/>
      <c r="M273" s="22" t="n"/>
      <c r="N273" s="22" t="n"/>
      <c r="O273" s="22" t="n"/>
      <c r="P273" s="22" t="n"/>
      <c r="Q273" s="22" t="n"/>
      <c r="R273" s="22" t="n"/>
      <c r="S273" s="22" t="n"/>
      <c r="T273" s="22" t="n"/>
      <c r="U273" s="22" t="n"/>
      <c r="V273" s="22" t="n"/>
      <c r="W273" s="22" t="n"/>
      <c r="X273" s="22" t="n"/>
      <c r="Y273" s="22" t="n"/>
      <c r="Z273" s="22" t="n"/>
      <c r="AA273" s="22" t="n"/>
      <c r="AB273" s="22" t="n"/>
      <c r="AC273" s="22" t="n"/>
      <c r="AD273" s="22" t="n"/>
      <c r="AE273" s="22" t="n"/>
      <c r="AF273" s="22" t="n"/>
    </row>
    <row r="274">
      <c r="A274" s="22" t="n"/>
      <c r="B274" s="130" t="n"/>
      <c r="C274" s="22" t="n"/>
      <c r="D274" s="22" t="n"/>
      <c r="E274" s="72" t="n"/>
      <c r="F274" s="22" t="n"/>
      <c r="G274" s="131" t="n"/>
      <c r="H274" s="22" t="n"/>
      <c r="I274" s="22" t="n"/>
      <c r="J274" s="22" t="n"/>
      <c r="K274" s="22" t="n"/>
      <c r="L274" s="22" t="n"/>
      <c r="M274" s="22" t="n"/>
      <c r="N274" s="22" t="n"/>
      <c r="O274" s="22" t="n"/>
      <c r="P274" s="22" t="n"/>
      <c r="Q274" s="22" t="n"/>
      <c r="R274" s="22" t="n"/>
      <c r="S274" s="22" t="n"/>
      <c r="T274" s="22" t="n"/>
      <c r="U274" s="22" t="n"/>
      <c r="V274" s="22" t="n"/>
      <c r="W274" s="22" t="n"/>
      <c r="X274" s="22" t="n"/>
      <c r="Y274" s="22" t="n"/>
      <c r="Z274" s="22" t="n"/>
      <c r="AA274" s="22" t="n"/>
      <c r="AB274" s="22" t="n"/>
      <c r="AC274" s="22" t="n"/>
      <c r="AD274" s="22" t="n"/>
      <c r="AE274" s="22" t="n"/>
      <c r="AF274" s="22" t="n"/>
    </row>
    <row r="275">
      <c r="A275" s="22" t="n"/>
      <c r="B275" s="130" t="n"/>
      <c r="C275" s="22" t="n"/>
      <c r="D275" s="22" t="n"/>
      <c r="E275" s="72" t="n"/>
      <c r="F275" s="22" t="n"/>
      <c r="G275" s="131" t="n"/>
      <c r="H275" s="22" t="n"/>
      <c r="I275" s="22" t="n"/>
      <c r="J275" s="22" t="n"/>
      <c r="K275" s="22" t="n"/>
      <c r="L275" s="22" t="n"/>
      <c r="M275" s="22" t="n"/>
      <c r="N275" s="22" t="n"/>
      <c r="O275" s="22" t="n"/>
      <c r="P275" s="22" t="n"/>
      <c r="Q275" s="22" t="n"/>
      <c r="R275" s="22" t="n"/>
      <c r="S275" s="22" t="n"/>
      <c r="T275" s="22" t="n"/>
      <c r="U275" s="22" t="n"/>
      <c r="V275" s="22" t="n"/>
      <c r="W275" s="22" t="n"/>
      <c r="X275" s="22" t="n"/>
      <c r="Y275" s="22" t="n"/>
      <c r="Z275" s="22" t="n"/>
      <c r="AA275" s="22" t="n"/>
      <c r="AB275" s="22" t="n"/>
      <c r="AC275" s="22" t="n"/>
      <c r="AD275" s="22" t="n"/>
      <c r="AE275" s="22" t="n"/>
      <c r="AF275" s="22" t="n"/>
    </row>
    <row r="276">
      <c r="A276" s="22" t="n"/>
      <c r="B276" s="130" t="n"/>
      <c r="C276" s="22" t="n"/>
      <c r="D276" s="22" t="n"/>
      <c r="E276" s="72" t="n"/>
      <c r="F276" s="22" t="n"/>
      <c r="G276" s="131" t="n"/>
      <c r="H276" s="22" t="n"/>
      <c r="I276" s="22" t="n"/>
      <c r="J276" s="22" t="n"/>
      <c r="K276" s="22" t="n"/>
      <c r="L276" s="22" t="n"/>
      <c r="M276" s="22" t="n"/>
      <c r="N276" s="22" t="n"/>
      <c r="O276" s="22" t="n"/>
      <c r="P276" s="22" t="n"/>
      <c r="Q276" s="22" t="n"/>
      <c r="R276" s="22" t="n"/>
      <c r="S276" s="22" t="n"/>
      <c r="T276" s="22" t="n"/>
      <c r="U276" s="22" t="n"/>
      <c r="V276" s="22" t="n"/>
      <c r="W276" s="22" t="n"/>
      <c r="X276" s="22" t="n"/>
      <c r="Y276" s="22" t="n"/>
      <c r="Z276" s="22" t="n"/>
      <c r="AA276" s="22" t="n"/>
      <c r="AB276" s="22" t="n"/>
      <c r="AC276" s="22" t="n"/>
      <c r="AD276" s="22" t="n"/>
      <c r="AE276" s="22" t="n"/>
      <c r="AF276" s="22" t="n"/>
    </row>
    <row r="277">
      <c r="A277" s="22" t="n"/>
      <c r="B277" s="130" t="n"/>
      <c r="C277" s="22" t="n"/>
      <c r="D277" s="22" t="n"/>
      <c r="E277" s="72" t="n"/>
      <c r="F277" s="22" t="n"/>
      <c r="G277" s="131" t="n"/>
      <c r="H277" s="22" t="n"/>
      <c r="I277" s="22" t="n"/>
      <c r="J277" s="22" t="n"/>
      <c r="K277" s="22" t="n"/>
      <c r="L277" s="22" t="n"/>
      <c r="M277" s="22" t="n"/>
      <c r="N277" s="22" t="n"/>
      <c r="O277" s="22" t="n"/>
      <c r="P277" s="22" t="n"/>
      <c r="Q277" s="22" t="n"/>
      <c r="R277" s="22" t="n"/>
      <c r="S277" s="22" t="n"/>
      <c r="T277" s="22" t="n"/>
      <c r="U277" s="22" t="n"/>
      <c r="V277" s="22" t="n"/>
      <c r="W277" s="22" t="n"/>
      <c r="X277" s="22" t="n"/>
      <c r="Y277" s="22" t="n"/>
      <c r="Z277" s="22" t="n"/>
      <c r="AA277" s="22" t="n"/>
      <c r="AB277" s="22" t="n"/>
      <c r="AC277" s="22" t="n"/>
      <c r="AD277" s="22" t="n"/>
      <c r="AE277" s="22" t="n"/>
      <c r="AF277" s="22" t="n"/>
    </row>
    <row r="278">
      <c r="A278" s="22" t="n"/>
      <c r="B278" s="130" t="n"/>
      <c r="C278" s="22" t="n"/>
      <c r="D278" s="22" t="n"/>
      <c r="E278" s="72" t="n"/>
      <c r="F278" s="22" t="n"/>
      <c r="G278" s="131" t="n"/>
      <c r="H278" s="22" t="n"/>
      <c r="I278" s="22" t="n"/>
      <c r="J278" s="22" t="n"/>
      <c r="K278" s="22" t="n"/>
      <c r="L278" s="22" t="n"/>
      <c r="M278" s="22" t="n"/>
      <c r="N278" s="22" t="n"/>
      <c r="O278" s="22" t="n"/>
      <c r="P278" s="22" t="n"/>
      <c r="Q278" s="22" t="n"/>
      <c r="R278" s="22" t="n"/>
      <c r="S278" s="22" t="n"/>
      <c r="T278" s="22" t="n"/>
      <c r="U278" s="22" t="n"/>
      <c r="V278" s="22" t="n"/>
      <c r="W278" s="22" t="n"/>
      <c r="X278" s="22" t="n"/>
      <c r="Y278" s="22" t="n"/>
      <c r="Z278" s="22" t="n"/>
      <c r="AA278" s="22" t="n"/>
      <c r="AB278" s="22" t="n"/>
      <c r="AC278" s="22" t="n"/>
      <c r="AD278" s="22" t="n"/>
      <c r="AE278" s="22" t="n"/>
      <c r="AF278" s="22" t="n"/>
    </row>
    <row r="279">
      <c r="A279" s="22" t="n"/>
      <c r="B279" s="130" t="n"/>
      <c r="C279" s="22" t="n"/>
      <c r="D279" s="22" t="n"/>
      <c r="E279" s="72" t="n"/>
      <c r="F279" s="22" t="n"/>
      <c r="G279" s="131" t="n"/>
      <c r="H279" s="22" t="n"/>
      <c r="I279" s="22" t="n"/>
      <c r="J279" s="22" t="n"/>
      <c r="K279" s="22" t="n"/>
      <c r="L279" s="22" t="n"/>
      <c r="M279" s="22" t="n"/>
      <c r="N279" s="22" t="n"/>
      <c r="O279" s="22" t="n"/>
      <c r="P279" s="22" t="n"/>
      <c r="Q279" s="22" t="n"/>
      <c r="R279" s="22" t="n"/>
      <c r="S279" s="22" t="n"/>
      <c r="T279" s="22" t="n"/>
      <c r="U279" s="22" t="n"/>
      <c r="V279" s="22" t="n"/>
      <c r="W279" s="22" t="n"/>
      <c r="X279" s="22" t="n"/>
      <c r="Y279" s="22" t="n"/>
      <c r="Z279" s="22" t="n"/>
      <c r="AA279" s="22" t="n"/>
      <c r="AB279" s="22" t="n"/>
      <c r="AC279" s="22" t="n"/>
      <c r="AD279" s="22" t="n"/>
      <c r="AE279" s="22" t="n"/>
      <c r="AF279" s="22" t="n"/>
    </row>
    <row r="280">
      <c r="A280" s="22" t="n"/>
      <c r="B280" s="130" t="n"/>
      <c r="C280" s="22" t="n"/>
      <c r="D280" s="22" t="n"/>
      <c r="E280" s="72" t="n"/>
      <c r="F280" s="22" t="n"/>
      <c r="G280" s="131" t="n"/>
      <c r="H280" s="22" t="n"/>
      <c r="I280" s="22" t="n"/>
      <c r="J280" s="22" t="n"/>
      <c r="K280" s="22" t="n"/>
      <c r="L280" s="22" t="n"/>
      <c r="M280" s="22" t="n"/>
      <c r="N280" s="22" t="n"/>
      <c r="O280" s="22" t="n"/>
      <c r="P280" s="22" t="n"/>
      <c r="Q280" s="22" t="n"/>
      <c r="R280" s="22" t="n"/>
      <c r="S280" s="22" t="n"/>
      <c r="T280" s="22" t="n"/>
      <c r="U280" s="22" t="n"/>
      <c r="V280" s="22" t="n"/>
      <c r="W280" s="22" t="n"/>
      <c r="X280" s="22" t="n"/>
      <c r="Y280" s="22" t="n"/>
      <c r="Z280" s="22" t="n"/>
      <c r="AA280" s="22" t="n"/>
      <c r="AB280" s="22" t="n"/>
      <c r="AC280" s="22" t="n"/>
      <c r="AD280" s="22" t="n"/>
      <c r="AE280" s="22" t="n"/>
      <c r="AF280" s="22" t="n"/>
    </row>
    <row r="281">
      <c r="A281" s="22" t="n"/>
      <c r="B281" s="130" t="n"/>
      <c r="C281" s="22" t="n"/>
      <c r="D281" s="22" t="n"/>
      <c r="E281" s="72" t="n"/>
      <c r="F281" s="22" t="n"/>
      <c r="G281" s="131" t="n"/>
      <c r="H281" s="22" t="n"/>
      <c r="I281" s="22" t="n"/>
      <c r="J281" s="22" t="n"/>
      <c r="K281" s="22" t="n"/>
      <c r="L281" s="22" t="n"/>
      <c r="M281" s="22" t="n"/>
      <c r="N281" s="22" t="n"/>
      <c r="O281" s="22" t="n"/>
      <c r="P281" s="22" t="n"/>
      <c r="Q281" s="22" t="n"/>
      <c r="R281" s="22" t="n"/>
      <c r="S281" s="22" t="n"/>
      <c r="T281" s="22" t="n"/>
      <c r="U281" s="22" t="n"/>
      <c r="V281" s="22" t="n"/>
      <c r="W281" s="22" t="n"/>
      <c r="X281" s="22" t="n"/>
      <c r="Y281" s="22" t="n"/>
      <c r="Z281" s="22" t="n"/>
      <c r="AA281" s="22" t="n"/>
      <c r="AB281" s="22" t="n"/>
      <c r="AC281" s="22" t="n"/>
      <c r="AD281" s="22" t="n"/>
      <c r="AE281" s="22" t="n"/>
      <c r="AF281" s="22" t="n"/>
    </row>
    <row r="282">
      <c r="A282" s="22" t="n"/>
      <c r="B282" s="130" t="n"/>
      <c r="C282" s="22" t="n"/>
      <c r="D282" s="22" t="n"/>
      <c r="E282" s="72" t="n"/>
      <c r="F282" s="22" t="n"/>
      <c r="G282" s="131" t="n"/>
      <c r="H282" s="22" t="n"/>
      <c r="I282" s="22" t="n"/>
      <c r="J282" s="22" t="n"/>
      <c r="K282" s="22" t="n"/>
      <c r="L282" s="22" t="n"/>
      <c r="M282" s="22" t="n"/>
      <c r="N282" s="22" t="n"/>
      <c r="O282" s="22" t="n"/>
      <c r="P282" s="22" t="n"/>
      <c r="Q282" s="22" t="n"/>
      <c r="R282" s="22" t="n"/>
      <c r="S282" s="22" t="n"/>
      <c r="T282" s="22" t="n"/>
      <c r="U282" s="22" t="n"/>
      <c r="V282" s="22" t="n"/>
      <c r="W282" s="22" t="n"/>
      <c r="X282" s="22" t="n"/>
      <c r="Y282" s="22" t="n"/>
      <c r="Z282" s="22" t="n"/>
      <c r="AA282" s="22" t="n"/>
      <c r="AB282" s="22" t="n"/>
      <c r="AC282" s="22" t="n"/>
      <c r="AD282" s="22" t="n"/>
      <c r="AE282" s="22" t="n"/>
      <c r="AF282" s="22" t="n"/>
    </row>
    <row r="283">
      <c r="A283" s="22" t="n"/>
      <c r="B283" s="130" t="n"/>
      <c r="C283" s="22" t="n"/>
      <c r="D283" s="22" t="n"/>
      <c r="E283" s="72" t="n"/>
      <c r="F283" s="22" t="n"/>
      <c r="G283" s="131" t="n"/>
      <c r="H283" s="22" t="n"/>
      <c r="I283" s="22" t="n"/>
      <c r="J283" s="22" t="n"/>
      <c r="K283" s="22" t="n"/>
      <c r="L283" s="22" t="n"/>
      <c r="M283" s="22" t="n"/>
      <c r="N283" s="22" t="n"/>
      <c r="O283" s="22" t="n"/>
      <c r="P283" s="22" t="n"/>
      <c r="Q283" s="22" t="n"/>
      <c r="R283" s="22" t="n"/>
      <c r="S283" s="22" t="n"/>
      <c r="T283" s="22" t="n"/>
      <c r="U283" s="22" t="n"/>
      <c r="V283" s="22" t="n"/>
      <c r="W283" s="22" t="n"/>
      <c r="X283" s="22" t="n"/>
      <c r="Y283" s="22" t="n"/>
      <c r="Z283" s="22" t="n"/>
      <c r="AA283" s="22" t="n"/>
      <c r="AB283" s="22" t="n"/>
      <c r="AC283" s="22" t="n"/>
      <c r="AD283" s="22" t="n"/>
      <c r="AE283" s="22" t="n"/>
      <c r="AF283" s="22" t="n"/>
    </row>
    <row r="284">
      <c r="A284" s="22" t="n"/>
      <c r="B284" s="130" t="n"/>
      <c r="C284" s="22" t="n"/>
      <c r="D284" s="22" t="n"/>
      <c r="E284" s="72" t="n"/>
      <c r="F284" s="22" t="n"/>
      <c r="G284" s="131" t="n"/>
      <c r="H284" s="22" t="n"/>
      <c r="I284" s="22" t="n"/>
      <c r="J284" s="22" t="n"/>
      <c r="K284" s="22" t="n"/>
      <c r="L284" s="22" t="n"/>
      <c r="M284" s="22" t="n"/>
      <c r="N284" s="22" t="n"/>
      <c r="O284" s="22" t="n"/>
      <c r="P284" s="22" t="n"/>
      <c r="Q284" s="22" t="n"/>
      <c r="R284" s="22" t="n"/>
      <c r="S284" s="22" t="n"/>
      <c r="T284" s="22" t="n"/>
      <c r="U284" s="22" t="n"/>
      <c r="V284" s="22" t="n"/>
      <c r="W284" s="22" t="n"/>
      <c r="X284" s="22" t="n"/>
      <c r="Y284" s="22" t="n"/>
      <c r="Z284" s="22" t="n"/>
      <c r="AA284" s="22" t="n"/>
      <c r="AB284" s="22" t="n"/>
      <c r="AC284" s="22" t="n"/>
      <c r="AD284" s="22" t="n"/>
      <c r="AE284" s="22" t="n"/>
      <c r="AF284" s="22" t="n"/>
    </row>
    <row r="285">
      <c r="A285" s="22" t="n"/>
      <c r="B285" s="130" t="n"/>
      <c r="C285" s="22" t="n"/>
      <c r="D285" s="22" t="n"/>
      <c r="E285" s="72" t="n"/>
      <c r="F285" s="22" t="n"/>
      <c r="G285" s="131" t="n"/>
      <c r="H285" s="22" t="n"/>
      <c r="I285" s="22" t="n"/>
      <c r="J285" s="22" t="n"/>
      <c r="K285" s="22" t="n"/>
      <c r="L285" s="22" t="n"/>
      <c r="M285" s="22" t="n"/>
      <c r="N285" s="22" t="n"/>
      <c r="O285" s="22" t="n"/>
      <c r="P285" s="22" t="n"/>
      <c r="Q285" s="22" t="n"/>
      <c r="R285" s="22" t="n"/>
      <c r="S285" s="22" t="n"/>
      <c r="T285" s="22" t="n"/>
      <c r="U285" s="22" t="n"/>
      <c r="V285" s="22" t="n"/>
      <c r="W285" s="22" t="n"/>
      <c r="X285" s="22" t="n"/>
      <c r="Y285" s="22" t="n"/>
      <c r="Z285" s="22" t="n"/>
      <c r="AA285" s="22" t="n"/>
      <c r="AB285" s="22" t="n"/>
      <c r="AC285" s="22" t="n"/>
      <c r="AD285" s="22" t="n"/>
      <c r="AE285" s="22" t="n"/>
      <c r="AF285" s="22" t="n"/>
    </row>
    <row r="286">
      <c r="A286" s="22" t="n"/>
      <c r="B286" s="130" t="n"/>
      <c r="C286" s="22" t="n"/>
      <c r="D286" s="22" t="n"/>
      <c r="E286" s="72" t="n"/>
      <c r="F286" s="22" t="n"/>
      <c r="G286" s="131" t="n"/>
      <c r="H286" s="22" t="n"/>
      <c r="I286" s="22" t="n"/>
      <c r="J286" s="22" t="n"/>
      <c r="K286" s="22" t="n"/>
      <c r="L286" s="22" t="n"/>
      <c r="M286" s="22" t="n"/>
      <c r="N286" s="22" t="n"/>
      <c r="O286" s="22" t="n"/>
      <c r="P286" s="22" t="n"/>
      <c r="Q286" s="22" t="n"/>
      <c r="R286" s="22" t="n"/>
      <c r="S286" s="22" t="n"/>
      <c r="T286" s="22" t="n"/>
      <c r="U286" s="22" t="n"/>
      <c r="V286" s="22" t="n"/>
      <c r="W286" s="22" t="n"/>
      <c r="X286" s="22" t="n"/>
      <c r="Y286" s="22" t="n"/>
      <c r="Z286" s="22" t="n"/>
      <c r="AA286" s="22" t="n"/>
      <c r="AB286" s="22" t="n"/>
      <c r="AC286" s="22" t="n"/>
      <c r="AD286" s="22" t="n"/>
      <c r="AE286" s="22" t="n"/>
      <c r="AF286" s="22" t="n"/>
    </row>
    <row r="287">
      <c r="A287" s="22" t="n"/>
      <c r="B287" s="130" t="n"/>
      <c r="C287" s="22" t="n"/>
      <c r="D287" s="22" t="n"/>
      <c r="E287" s="72" t="n"/>
      <c r="F287" s="22" t="n"/>
      <c r="G287" s="131" t="n"/>
      <c r="H287" s="22" t="n"/>
      <c r="I287" s="22" t="n"/>
      <c r="J287" s="22" t="n"/>
      <c r="K287" s="22" t="n"/>
      <c r="L287" s="22" t="n"/>
      <c r="M287" s="22" t="n"/>
      <c r="N287" s="22" t="n"/>
      <c r="O287" s="22" t="n"/>
      <c r="P287" s="22" t="n"/>
      <c r="Q287" s="22" t="n"/>
      <c r="R287" s="22" t="n"/>
      <c r="S287" s="22" t="n"/>
      <c r="T287" s="22" t="n"/>
      <c r="U287" s="22" t="n"/>
      <c r="V287" s="22" t="n"/>
      <c r="W287" s="22" t="n"/>
      <c r="X287" s="22" t="n"/>
      <c r="Y287" s="22" t="n"/>
      <c r="Z287" s="22" t="n"/>
      <c r="AA287" s="22" t="n"/>
      <c r="AB287" s="22" t="n"/>
      <c r="AC287" s="22" t="n"/>
      <c r="AD287" s="22" t="n"/>
      <c r="AE287" s="22" t="n"/>
      <c r="AF287" s="22" t="n"/>
    </row>
    <row r="288">
      <c r="A288" s="22" t="n"/>
      <c r="B288" s="130" t="n"/>
      <c r="C288" s="22" t="n"/>
      <c r="D288" s="22" t="n"/>
      <c r="E288" s="72" t="n"/>
      <c r="F288" s="22" t="n"/>
      <c r="G288" s="131" t="n"/>
      <c r="H288" s="22" t="n"/>
      <c r="I288" s="22" t="n"/>
      <c r="J288" s="22" t="n"/>
      <c r="K288" s="22" t="n"/>
      <c r="L288" s="22" t="n"/>
      <c r="M288" s="22" t="n"/>
      <c r="N288" s="22" t="n"/>
      <c r="O288" s="22" t="n"/>
      <c r="P288" s="22" t="n"/>
      <c r="Q288" s="22" t="n"/>
      <c r="R288" s="22" t="n"/>
      <c r="S288" s="22" t="n"/>
      <c r="T288" s="22" t="n"/>
      <c r="U288" s="22" t="n"/>
      <c r="V288" s="22" t="n"/>
      <c r="W288" s="22" t="n"/>
      <c r="X288" s="22" t="n"/>
      <c r="Y288" s="22" t="n"/>
      <c r="Z288" s="22" t="n"/>
      <c r="AA288" s="22" t="n"/>
      <c r="AB288" s="22" t="n"/>
      <c r="AC288" s="22" t="n"/>
      <c r="AD288" s="22" t="n"/>
      <c r="AE288" s="22" t="n"/>
      <c r="AF288" s="22" t="n"/>
    </row>
    <row r="289">
      <c r="A289" s="22" t="n"/>
      <c r="B289" s="130" t="n"/>
      <c r="C289" s="22" t="n"/>
      <c r="D289" s="22" t="n"/>
      <c r="E289" s="72" t="n"/>
      <c r="F289" s="22" t="n"/>
      <c r="G289" s="131" t="n"/>
      <c r="H289" s="22" t="n"/>
      <c r="I289" s="22" t="n"/>
      <c r="J289" s="22" t="n"/>
      <c r="K289" s="22" t="n"/>
      <c r="L289" s="22" t="n"/>
      <c r="M289" s="22" t="n"/>
      <c r="N289" s="22" t="n"/>
      <c r="O289" s="22" t="n"/>
      <c r="P289" s="22" t="n"/>
      <c r="Q289" s="22" t="n"/>
      <c r="R289" s="22" t="n"/>
      <c r="S289" s="22" t="n"/>
      <c r="T289" s="22" t="n"/>
      <c r="U289" s="22" t="n"/>
      <c r="V289" s="22" t="n"/>
      <c r="W289" s="22" t="n"/>
      <c r="X289" s="22" t="n"/>
      <c r="Y289" s="22" t="n"/>
      <c r="Z289" s="22" t="n"/>
      <c r="AA289" s="22" t="n"/>
      <c r="AB289" s="22" t="n"/>
      <c r="AC289" s="22" t="n"/>
      <c r="AD289" s="22" t="n"/>
      <c r="AE289" s="22" t="n"/>
      <c r="AF289" s="22" t="n"/>
    </row>
    <row r="290">
      <c r="A290" s="22" t="n"/>
      <c r="B290" s="130" t="n"/>
      <c r="C290" s="22" t="n"/>
      <c r="D290" s="22" t="n"/>
      <c r="E290" s="72" t="n"/>
      <c r="F290" s="22" t="n"/>
      <c r="G290" s="131" t="n"/>
      <c r="H290" s="22" t="n"/>
      <c r="I290" s="22" t="n"/>
      <c r="J290" s="22" t="n"/>
      <c r="K290" s="22" t="n"/>
      <c r="L290" s="22" t="n"/>
      <c r="M290" s="22" t="n"/>
      <c r="N290" s="22" t="n"/>
      <c r="O290" s="22" t="n"/>
      <c r="P290" s="22" t="n"/>
      <c r="Q290" s="22" t="n"/>
      <c r="R290" s="22" t="n"/>
      <c r="S290" s="22" t="n"/>
      <c r="T290" s="22" t="n"/>
      <c r="U290" s="22" t="n"/>
      <c r="V290" s="22" t="n"/>
      <c r="W290" s="22" t="n"/>
      <c r="X290" s="22" t="n"/>
      <c r="Y290" s="22" t="n"/>
      <c r="Z290" s="22" t="n"/>
      <c r="AA290" s="22" t="n"/>
      <c r="AB290" s="22" t="n"/>
      <c r="AC290" s="22" t="n"/>
      <c r="AD290" s="22" t="n"/>
      <c r="AE290" s="22" t="n"/>
      <c r="AF290" s="22" t="n"/>
    </row>
    <row r="291">
      <c r="A291" s="22" t="n"/>
      <c r="B291" s="130" t="n"/>
      <c r="C291" s="22" t="n"/>
      <c r="D291" s="22" t="n"/>
      <c r="E291" s="72" t="n"/>
      <c r="F291" s="22" t="n"/>
      <c r="G291" s="131" t="n"/>
      <c r="H291" s="22" t="n"/>
      <c r="I291" s="22" t="n"/>
      <c r="J291" s="22" t="n"/>
      <c r="K291" s="22" t="n"/>
      <c r="L291" s="22" t="n"/>
      <c r="M291" s="22" t="n"/>
      <c r="N291" s="22" t="n"/>
      <c r="O291" s="22" t="n"/>
      <c r="P291" s="22" t="n"/>
      <c r="Q291" s="22" t="n"/>
      <c r="R291" s="22" t="n"/>
      <c r="S291" s="22" t="n"/>
      <c r="T291" s="22" t="n"/>
      <c r="U291" s="22" t="n"/>
      <c r="V291" s="22" t="n"/>
      <c r="W291" s="22" t="n"/>
      <c r="X291" s="22" t="n"/>
      <c r="Y291" s="22" t="n"/>
      <c r="Z291" s="22" t="n"/>
      <c r="AA291" s="22" t="n"/>
      <c r="AB291" s="22" t="n"/>
      <c r="AC291" s="22" t="n"/>
      <c r="AD291" s="22" t="n"/>
      <c r="AE291" s="22" t="n"/>
      <c r="AF291" s="22" t="n"/>
    </row>
    <row r="292">
      <c r="A292" s="22" t="n"/>
      <c r="B292" s="130" t="n"/>
      <c r="C292" s="22" t="n"/>
      <c r="D292" s="22" t="n"/>
      <c r="E292" s="72" t="n"/>
      <c r="F292" s="22" t="n"/>
      <c r="G292" s="131" t="n"/>
      <c r="H292" s="22" t="n"/>
      <c r="I292" s="22" t="n"/>
      <c r="J292" s="22" t="n"/>
      <c r="K292" s="22" t="n"/>
      <c r="L292" s="22" t="n"/>
      <c r="M292" s="22" t="n"/>
      <c r="N292" s="22" t="n"/>
      <c r="O292" s="22" t="n"/>
      <c r="P292" s="22" t="n"/>
      <c r="Q292" s="22" t="n"/>
      <c r="R292" s="22" t="n"/>
      <c r="S292" s="22" t="n"/>
      <c r="T292" s="22" t="n"/>
      <c r="U292" s="22" t="n"/>
      <c r="V292" s="22" t="n"/>
      <c r="W292" s="22" t="n"/>
      <c r="X292" s="22" t="n"/>
      <c r="Y292" s="22" t="n"/>
      <c r="Z292" s="22" t="n"/>
      <c r="AA292" s="22" t="n"/>
      <c r="AB292" s="22" t="n"/>
      <c r="AC292" s="22" t="n"/>
      <c r="AD292" s="22" t="n"/>
      <c r="AE292" s="22" t="n"/>
      <c r="AF292" s="22" t="n"/>
    </row>
    <row r="293">
      <c r="A293" s="22" t="n"/>
      <c r="B293" s="130" t="n"/>
      <c r="C293" s="22" t="n"/>
      <c r="D293" s="22" t="n"/>
      <c r="E293" s="72" t="n"/>
      <c r="F293" s="22" t="n"/>
      <c r="G293" s="131" t="n"/>
      <c r="H293" s="22" t="n"/>
      <c r="I293" s="22" t="n"/>
      <c r="J293" s="22" t="n"/>
      <c r="K293" s="22" t="n"/>
      <c r="L293" s="22" t="n"/>
      <c r="M293" s="22" t="n"/>
      <c r="N293" s="22" t="n"/>
      <c r="O293" s="22" t="n"/>
      <c r="P293" s="22" t="n"/>
      <c r="Q293" s="22" t="n"/>
      <c r="R293" s="22" t="n"/>
      <c r="S293" s="22" t="n"/>
      <c r="T293" s="22" t="n"/>
      <c r="U293" s="22" t="n"/>
      <c r="V293" s="22" t="n"/>
      <c r="W293" s="22" t="n"/>
      <c r="X293" s="22" t="n"/>
      <c r="Y293" s="22" t="n"/>
      <c r="Z293" s="22" t="n"/>
      <c r="AA293" s="22" t="n"/>
      <c r="AB293" s="22" t="n"/>
      <c r="AC293" s="22" t="n"/>
      <c r="AD293" s="22" t="n"/>
      <c r="AE293" s="22" t="n"/>
      <c r="AF293" s="22" t="n"/>
    </row>
    <row r="294">
      <c r="A294" s="22" t="n"/>
      <c r="B294" s="130" t="n"/>
      <c r="C294" s="22" t="n"/>
      <c r="D294" s="22" t="n"/>
      <c r="E294" s="72" t="n"/>
      <c r="F294" s="22" t="n"/>
      <c r="G294" s="131" t="n"/>
      <c r="H294" s="22" t="n"/>
      <c r="I294" s="22" t="n"/>
      <c r="J294" s="22" t="n"/>
      <c r="K294" s="22" t="n"/>
      <c r="L294" s="22" t="n"/>
      <c r="M294" s="22" t="n"/>
      <c r="N294" s="22" t="n"/>
      <c r="O294" s="22" t="n"/>
      <c r="P294" s="22" t="n"/>
      <c r="Q294" s="22" t="n"/>
      <c r="R294" s="22" t="n"/>
      <c r="S294" s="22" t="n"/>
      <c r="T294" s="22" t="n"/>
      <c r="U294" s="22" t="n"/>
      <c r="V294" s="22" t="n"/>
      <c r="W294" s="22" t="n"/>
      <c r="X294" s="22" t="n"/>
      <c r="Y294" s="22" t="n"/>
      <c r="Z294" s="22" t="n"/>
      <c r="AA294" s="22" t="n"/>
      <c r="AB294" s="22" t="n"/>
      <c r="AC294" s="22" t="n"/>
      <c r="AD294" s="22" t="n"/>
      <c r="AE294" s="22" t="n"/>
      <c r="AF294" s="22" t="n"/>
    </row>
    <row r="295">
      <c r="A295" s="22" t="n"/>
      <c r="B295" s="130" t="n"/>
      <c r="C295" s="22" t="n"/>
      <c r="D295" s="22" t="n"/>
      <c r="E295" s="72" t="n"/>
      <c r="F295" s="22" t="n"/>
      <c r="G295" s="131" t="n"/>
      <c r="H295" s="22" t="n"/>
      <c r="I295" s="22" t="n"/>
      <c r="J295" s="22" t="n"/>
      <c r="K295" s="22" t="n"/>
      <c r="L295" s="22" t="n"/>
      <c r="M295" s="22" t="n"/>
      <c r="N295" s="22" t="n"/>
      <c r="O295" s="22" t="n"/>
      <c r="P295" s="22" t="n"/>
      <c r="Q295" s="22" t="n"/>
      <c r="R295" s="22" t="n"/>
      <c r="S295" s="22" t="n"/>
      <c r="T295" s="22" t="n"/>
      <c r="U295" s="22" t="n"/>
      <c r="V295" s="22" t="n"/>
      <c r="W295" s="22" t="n"/>
      <c r="X295" s="22" t="n"/>
      <c r="Y295" s="22" t="n"/>
      <c r="Z295" s="22" t="n"/>
      <c r="AA295" s="22" t="n"/>
      <c r="AB295" s="22" t="n"/>
      <c r="AC295" s="22" t="n"/>
      <c r="AD295" s="22" t="n"/>
      <c r="AE295" s="22" t="n"/>
      <c r="AF295" s="22" t="n"/>
    </row>
    <row r="296">
      <c r="A296" s="22" t="n"/>
      <c r="B296" s="130" t="n"/>
      <c r="C296" s="22" t="n"/>
      <c r="D296" s="22" t="n"/>
      <c r="E296" s="72" t="n"/>
      <c r="F296" s="22" t="n"/>
      <c r="G296" s="131" t="n"/>
      <c r="H296" s="22" t="n"/>
      <c r="I296" s="22" t="n"/>
      <c r="J296" s="22" t="n"/>
      <c r="K296" s="22" t="n"/>
      <c r="L296" s="22" t="n"/>
      <c r="M296" s="22" t="n"/>
      <c r="N296" s="22" t="n"/>
      <c r="O296" s="22" t="n"/>
      <c r="P296" s="22" t="n"/>
      <c r="Q296" s="22" t="n"/>
      <c r="R296" s="22" t="n"/>
      <c r="S296" s="22" t="n"/>
      <c r="T296" s="22" t="n"/>
      <c r="U296" s="22" t="n"/>
      <c r="V296" s="22" t="n"/>
      <c r="W296" s="22" t="n"/>
      <c r="X296" s="22" t="n"/>
      <c r="Y296" s="22" t="n"/>
      <c r="Z296" s="22" t="n"/>
      <c r="AA296" s="22" t="n"/>
      <c r="AB296" s="22" t="n"/>
      <c r="AC296" s="22" t="n"/>
      <c r="AD296" s="22" t="n"/>
      <c r="AE296" s="22" t="n"/>
      <c r="AF296" s="22" t="n"/>
    </row>
    <row r="297">
      <c r="A297" s="22" t="n"/>
      <c r="B297" s="130" t="n"/>
      <c r="C297" s="22" t="n"/>
      <c r="D297" s="22" t="n"/>
      <c r="E297" s="72" t="n"/>
      <c r="F297" s="22" t="n"/>
      <c r="G297" s="131" t="n"/>
      <c r="H297" s="22" t="n"/>
      <c r="I297" s="22" t="n"/>
      <c r="J297" s="22" t="n"/>
      <c r="K297" s="22" t="n"/>
      <c r="L297" s="22" t="n"/>
      <c r="M297" s="22" t="n"/>
      <c r="N297" s="22" t="n"/>
      <c r="O297" s="22" t="n"/>
      <c r="P297" s="22" t="n"/>
      <c r="Q297" s="22" t="n"/>
      <c r="R297" s="22" t="n"/>
      <c r="S297" s="22" t="n"/>
      <c r="T297" s="22" t="n"/>
      <c r="U297" s="22" t="n"/>
      <c r="V297" s="22" t="n"/>
      <c r="W297" s="22" t="n"/>
      <c r="X297" s="22" t="n"/>
      <c r="Y297" s="22" t="n"/>
      <c r="Z297" s="22" t="n"/>
      <c r="AA297" s="22" t="n"/>
      <c r="AB297" s="22" t="n"/>
      <c r="AC297" s="22" t="n"/>
      <c r="AD297" s="22" t="n"/>
      <c r="AE297" s="22" t="n"/>
      <c r="AF297" s="22" t="n"/>
    </row>
    <row r="298">
      <c r="A298" s="22" t="n"/>
      <c r="B298" s="130" t="n"/>
      <c r="C298" s="22" t="n"/>
      <c r="D298" s="22" t="n"/>
      <c r="E298" s="72" t="n"/>
      <c r="F298" s="22" t="n"/>
      <c r="G298" s="131" t="n"/>
      <c r="H298" s="22" t="n"/>
      <c r="I298" s="22" t="n"/>
      <c r="J298" s="22" t="n"/>
      <c r="K298" s="22" t="n"/>
      <c r="L298" s="22" t="n"/>
      <c r="M298" s="22" t="n"/>
      <c r="N298" s="22" t="n"/>
      <c r="O298" s="22" t="n"/>
      <c r="P298" s="22" t="n"/>
      <c r="Q298" s="22" t="n"/>
      <c r="R298" s="22" t="n"/>
      <c r="S298" s="22" t="n"/>
      <c r="T298" s="22" t="n"/>
      <c r="U298" s="22" t="n"/>
      <c r="V298" s="22" t="n"/>
      <c r="W298" s="22" t="n"/>
      <c r="X298" s="22" t="n"/>
      <c r="Y298" s="22" t="n"/>
      <c r="Z298" s="22" t="n"/>
      <c r="AA298" s="22" t="n"/>
      <c r="AB298" s="22" t="n"/>
      <c r="AC298" s="22" t="n"/>
      <c r="AD298" s="22" t="n"/>
      <c r="AE298" s="22" t="n"/>
      <c r="AF298" s="22" t="n"/>
    </row>
    <row r="299">
      <c r="A299" s="22" t="n"/>
      <c r="B299" s="130" t="n"/>
      <c r="C299" s="22" t="n"/>
      <c r="D299" s="22" t="n"/>
      <c r="E299" s="72" t="n"/>
      <c r="F299" s="22" t="n"/>
      <c r="G299" s="131" t="n"/>
      <c r="H299" s="22" t="n"/>
      <c r="I299" s="22" t="n"/>
      <c r="J299" s="22" t="n"/>
      <c r="K299" s="22" t="n"/>
      <c r="L299" s="22" t="n"/>
      <c r="M299" s="22" t="n"/>
      <c r="N299" s="22" t="n"/>
      <c r="O299" s="22" t="n"/>
      <c r="P299" s="22" t="n"/>
      <c r="Q299" s="22" t="n"/>
      <c r="R299" s="22" t="n"/>
      <c r="S299" s="22" t="n"/>
      <c r="T299" s="22" t="n"/>
      <c r="U299" s="22" t="n"/>
      <c r="V299" s="22" t="n"/>
      <c r="W299" s="22" t="n"/>
      <c r="X299" s="22" t="n"/>
      <c r="Y299" s="22" t="n"/>
      <c r="Z299" s="22" t="n"/>
      <c r="AA299" s="22" t="n"/>
      <c r="AB299" s="22" t="n"/>
      <c r="AC299" s="22" t="n"/>
      <c r="AD299" s="22" t="n"/>
      <c r="AE299" s="22" t="n"/>
      <c r="AF299" s="22" t="n"/>
    </row>
    <row r="300">
      <c r="A300" s="22" t="n"/>
      <c r="B300" s="130" t="n"/>
      <c r="C300" s="22" t="n"/>
      <c r="D300" s="22" t="n"/>
      <c r="E300" s="72" t="n"/>
      <c r="F300" s="22" t="n"/>
      <c r="G300" s="131" t="n"/>
      <c r="H300" s="22" t="n"/>
      <c r="I300" s="22" t="n"/>
      <c r="J300" s="22" t="n"/>
      <c r="K300" s="22" t="n"/>
      <c r="L300" s="22" t="n"/>
      <c r="M300" s="22" t="n"/>
      <c r="N300" s="22" t="n"/>
      <c r="O300" s="22" t="n"/>
      <c r="P300" s="22" t="n"/>
      <c r="Q300" s="22" t="n"/>
      <c r="R300" s="22" t="n"/>
      <c r="S300" s="22" t="n"/>
      <c r="T300" s="22" t="n"/>
      <c r="U300" s="22" t="n"/>
      <c r="V300" s="22" t="n"/>
      <c r="W300" s="22" t="n"/>
      <c r="X300" s="22" t="n"/>
      <c r="Y300" s="22" t="n"/>
      <c r="Z300" s="22" t="n"/>
      <c r="AA300" s="22" t="n"/>
      <c r="AB300" s="22" t="n"/>
      <c r="AC300" s="22" t="n"/>
      <c r="AD300" s="22" t="n"/>
      <c r="AE300" s="22" t="n"/>
      <c r="AF300" s="22" t="n"/>
    </row>
    <row r="301">
      <c r="A301" s="22" t="n"/>
      <c r="B301" s="130" t="n"/>
      <c r="C301" s="22" t="n"/>
      <c r="D301" s="22" t="n"/>
      <c r="E301" s="72" t="n"/>
      <c r="F301" s="22" t="n"/>
      <c r="G301" s="131" t="n"/>
      <c r="H301" s="22" t="n"/>
      <c r="I301" s="22" t="n"/>
      <c r="J301" s="22" t="n"/>
      <c r="K301" s="22" t="n"/>
      <c r="L301" s="22" t="n"/>
      <c r="M301" s="22" t="n"/>
      <c r="N301" s="22" t="n"/>
      <c r="O301" s="22" t="n"/>
      <c r="P301" s="22" t="n"/>
      <c r="Q301" s="22" t="n"/>
      <c r="R301" s="22" t="n"/>
      <c r="S301" s="22" t="n"/>
      <c r="T301" s="22" t="n"/>
      <c r="U301" s="22" t="n"/>
      <c r="V301" s="22" t="n"/>
      <c r="W301" s="22" t="n"/>
      <c r="X301" s="22" t="n"/>
      <c r="Y301" s="22" t="n"/>
      <c r="Z301" s="22" t="n"/>
      <c r="AA301" s="22" t="n"/>
      <c r="AB301" s="22" t="n"/>
      <c r="AC301" s="22" t="n"/>
      <c r="AD301" s="22" t="n"/>
      <c r="AE301" s="22" t="n"/>
      <c r="AF301" s="22" t="n"/>
    </row>
    <row r="302">
      <c r="A302" s="22" t="n"/>
      <c r="B302" s="130" t="n"/>
      <c r="C302" s="22" t="n"/>
      <c r="D302" s="22" t="n"/>
      <c r="E302" s="72" t="n"/>
      <c r="F302" s="22" t="n"/>
      <c r="G302" s="131" t="n"/>
      <c r="H302" s="22" t="n"/>
      <c r="I302" s="22" t="n"/>
      <c r="J302" s="22" t="n"/>
      <c r="K302" s="22" t="n"/>
      <c r="L302" s="22" t="n"/>
      <c r="M302" s="22" t="n"/>
      <c r="N302" s="22" t="n"/>
      <c r="O302" s="22" t="n"/>
      <c r="P302" s="22" t="n"/>
      <c r="Q302" s="22" t="n"/>
      <c r="R302" s="22" t="n"/>
      <c r="S302" s="22" t="n"/>
      <c r="T302" s="22" t="n"/>
      <c r="U302" s="22" t="n"/>
      <c r="V302" s="22" t="n"/>
      <c r="W302" s="22" t="n"/>
      <c r="X302" s="22" t="n"/>
      <c r="Y302" s="22" t="n"/>
      <c r="Z302" s="22" t="n"/>
      <c r="AA302" s="22" t="n"/>
      <c r="AB302" s="22" t="n"/>
      <c r="AC302" s="22" t="n"/>
      <c r="AD302" s="22" t="n"/>
      <c r="AE302" s="22" t="n"/>
      <c r="AF302" s="22" t="n"/>
    </row>
    <row r="303">
      <c r="A303" s="22" t="n"/>
      <c r="B303" s="130" t="n"/>
      <c r="C303" s="22" t="n"/>
      <c r="D303" s="22" t="n"/>
      <c r="E303" s="72" t="n"/>
      <c r="F303" s="22" t="n"/>
      <c r="G303" s="131" t="n"/>
      <c r="H303" s="22" t="n"/>
      <c r="I303" s="22" t="n"/>
      <c r="J303" s="22" t="n"/>
      <c r="K303" s="22" t="n"/>
      <c r="L303" s="22" t="n"/>
      <c r="M303" s="22" t="n"/>
      <c r="N303" s="22" t="n"/>
      <c r="O303" s="22" t="n"/>
      <c r="P303" s="22" t="n"/>
      <c r="Q303" s="22" t="n"/>
      <c r="R303" s="22" t="n"/>
      <c r="S303" s="22" t="n"/>
      <c r="T303" s="22" t="n"/>
      <c r="U303" s="22" t="n"/>
      <c r="V303" s="22" t="n"/>
      <c r="W303" s="22" t="n"/>
      <c r="X303" s="22" t="n"/>
      <c r="Y303" s="22" t="n"/>
      <c r="Z303" s="22" t="n"/>
      <c r="AA303" s="22" t="n"/>
      <c r="AB303" s="22" t="n"/>
      <c r="AC303" s="22" t="n"/>
      <c r="AD303" s="22" t="n"/>
      <c r="AE303" s="22" t="n"/>
      <c r="AF303" s="22" t="n"/>
    </row>
    <row r="304">
      <c r="A304" s="22" t="n"/>
      <c r="B304" s="130" t="n"/>
      <c r="C304" s="22" t="n"/>
      <c r="D304" s="22" t="n"/>
      <c r="E304" s="72" t="n"/>
      <c r="F304" s="22" t="n"/>
      <c r="G304" s="131" t="n"/>
      <c r="H304" s="22" t="n"/>
      <c r="I304" s="22" t="n"/>
      <c r="J304" s="22" t="n"/>
      <c r="K304" s="22" t="n"/>
      <c r="L304" s="22" t="n"/>
      <c r="M304" s="22" t="n"/>
      <c r="N304" s="22" t="n"/>
      <c r="O304" s="22" t="n"/>
      <c r="P304" s="22" t="n"/>
      <c r="Q304" s="22" t="n"/>
      <c r="R304" s="22" t="n"/>
      <c r="S304" s="22" t="n"/>
      <c r="T304" s="22" t="n"/>
      <c r="U304" s="22" t="n"/>
      <c r="V304" s="22" t="n"/>
      <c r="W304" s="22" t="n"/>
      <c r="X304" s="22" t="n"/>
      <c r="Y304" s="22" t="n"/>
      <c r="Z304" s="22" t="n"/>
      <c r="AA304" s="22" t="n"/>
      <c r="AB304" s="22" t="n"/>
      <c r="AC304" s="22" t="n"/>
      <c r="AD304" s="22" t="n"/>
      <c r="AE304" s="22" t="n"/>
      <c r="AF304" s="22" t="n"/>
    </row>
    <row r="305">
      <c r="A305" s="22" t="n"/>
      <c r="B305" s="130" t="n"/>
      <c r="C305" s="22" t="n"/>
      <c r="D305" s="22" t="n"/>
      <c r="E305" s="72" t="n"/>
      <c r="F305" s="22" t="n"/>
      <c r="G305" s="131" t="n"/>
      <c r="H305" s="22" t="n"/>
      <c r="I305" s="22" t="n"/>
      <c r="J305" s="22" t="n"/>
      <c r="K305" s="22" t="n"/>
      <c r="L305" s="22" t="n"/>
      <c r="M305" s="22" t="n"/>
      <c r="N305" s="22" t="n"/>
      <c r="O305" s="22" t="n"/>
      <c r="P305" s="22" t="n"/>
      <c r="Q305" s="22" t="n"/>
      <c r="R305" s="22" t="n"/>
      <c r="S305" s="22" t="n"/>
      <c r="T305" s="22" t="n"/>
      <c r="U305" s="22" t="n"/>
      <c r="V305" s="22" t="n"/>
      <c r="W305" s="22" t="n"/>
      <c r="X305" s="22" t="n"/>
      <c r="Y305" s="22" t="n"/>
      <c r="Z305" s="22" t="n"/>
      <c r="AA305" s="22" t="n"/>
      <c r="AB305" s="22" t="n"/>
      <c r="AC305" s="22" t="n"/>
      <c r="AD305" s="22" t="n"/>
      <c r="AE305" s="22" t="n"/>
      <c r="AF305" s="22" t="n"/>
    </row>
    <row r="306">
      <c r="A306" s="22" t="n"/>
      <c r="B306" s="130" t="n"/>
      <c r="C306" s="22" t="n"/>
      <c r="D306" s="22" t="n"/>
      <c r="E306" s="72" t="n"/>
      <c r="F306" s="22" t="n"/>
      <c r="G306" s="131" t="n"/>
      <c r="H306" s="22" t="n"/>
      <c r="I306" s="22" t="n"/>
      <c r="J306" s="22" t="n"/>
      <c r="K306" s="22" t="n"/>
      <c r="L306" s="22" t="n"/>
      <c r="M306" s="22" t="n"/>
      <c r="N306" s="22" t="n"/>
      <c r="O306" s="22" t="n"/>
      <c r="P306" s="22" t="n"/>
      <c r="Q306" s="22" t="n"/>
      <c r="R306" s="22" t="n"/>
      <c r="S306" s="22" t="n"/>
      <c r="T306" s="22" t="n"/>
      <c r="U306" s="22" t="n"/>
      <c r="V306" s="22" t="n"/>
      <c r="W306" s="22" t="n"/>
      <c r="X306" s="22" t="n"/>
      <c r="Y306" s="22" t="n"/>
      <c r="Z306" s="22" t="n"/>
      <c r="AA306" s="22" t="n"/>
      <c r="AB306" s="22" t="n"/>
      <c r="AC306" s="22" t="n"/>
      <c r="AD306" s="22" t="n"/>
      <c r="AE306" s="22" t="n"/>
      <c r="AF306" s="22" t="n"/>
    </row>
    <row r="307">
      <c r="A307" s="22" t="n"/>
      <c r="B307" s="130" t="n"/>
      <c r="C307" s="22" t="n"/>
      <c r="D307" s="22" t="n"/>
      <c r="E307" s="72" t="n"/>
      <c r="F307" s="22" t="n"/>
      <c r="G307" s="131" t="n"/>
      <c r="H307" s="22" t="n"/>
      <c r="I307" s="22" t="n"/>
      <c r="J307" s="22" t="n"/>
      <c r="K307" s="22" t="n"/>
      <c r="L307" s="22" t="n"/>
      <c r="M307" s="22" t="n"/>
      <c r="N307" s="22" t="n"/>
      <c r="O307" s="22" t="n"/>
      <c r="P307" s="22" t="n"/>
      <c r="Q307" s="22" t="n"/>
      <c r="R307" s="22" t="n"/>
      <c r="S307" s="22" t="n"/>
      <c r="T307" s="22" t="n"/>
      <c r="U307" s="22" t="n"/>
      <c r="V307" s="22" t="n"/>
      <c r="W307" s="22" t="n"/>
      <c r="X307" s="22" t="n"/>
      <c r="Y307" s="22" t="n"/>
      <c r="Z307" s="22" t="n"/>
      <c r="AA307" s="22" t="n"/>
      <c r="AB307" s="22" t="n"/>
      <c r="AC307" s="22" t="n"/>
      <c r="AD307" s="22" t="n"/>
      <c r="AE307" s="22" t="n"/>
      <c r="AF307" s="22" t="n"/>
    </row>
    <row r="308">
      <c r="A308" s="22" t="n"/>
      <c r="B308" s="130" t="n"/>
      <c r="C308" s="22" t="n"/>
      <c r="D308" s="22" t="n"/>
      <c r="E308" s="72" t="n"/>
      <c r="F308" s="22" t="n"/>
      <c r="G308" s="131" t="n"/>
      <c r="H308" s="22" t="n"/>
      <c r="I308" s="22" t="n"/>
      <c r="J308" s="22" t="n"/>
      <c r="K308" s="22" t="n"/>
      <c r="L308" s="22" t="n"/>
      <c r="M308" s="22" t="n"/>
      <c r="N308" s="22" t="n"/>
      <c r="O308" s="22" t="n"/>
      <c r="P308" s="22" t="n"/>
      <c r="Q308" s="22" t="n"/>
      <c r="R308" s="22" t="n"/>
      <c r="S308" s="22" t="n"/>
      <c r="T308" s="22" t="n"/>
      <c r="U308" s="22" t="n"/>
      <c r="V308" s="22" t="n"/>
      <c r="W308" s="22" t="n"/>
      <c r="X308" s="22" t="n"/>
      <c r="Y308" s="22" t="n"/>
      <c r="Z308" s="22" t="n"/>
      <c r="AA308" s="22" t="n"/>
      <c r="AB308" s="22" t="n"/>
      <c r="AC308" s="22" t="n"/>
      <c r="AD308" s="22" t="n"/>
      <c r="AE308" s="22" t="n"/>
      <c r="AF308" s="22" t="n"/>
    </row>
    <row r="309">
      <c r="A309" s="22" t="n"/>
      <c r="B309" s="130" t="n"/>
      <c r="C309" s="22" t="n"/>
      <c r="D309" s="22" t="n"/>
      <c r="E309" s="72" t="n"/>
      <c r="F309" s="22" t="n"/>
      <c r="G309" s="131" t="n"/>
      <c r="H309" s="22" t="n"/>
      <c r="I309" s="22" t="n"/>
      <c r="J309" s="22" t="n"/>
      <c r="K309" s="22" t="n"/>
      <c r="L309" s="22" t="n"/>
      <c r="M309" s="22" t="n"/>
      <c r="N309" s="22" t="n"/>
      <c r="O309" s="22" t="n"/>
      <c r="P309" s="22" t="n"/>
      <c r="Q309" s="22" t="n"/>
      <c r="R309" s="22" t="n"/>
      <c r="S309" s="22" t="n"/>
      <c r="T309" s="22" t="n"/>
      <c r="U309" s="22" t="n"/>
      <c r="V309" s="22" t="n"/>
      <c r="W309" s="22" t="n"/>
      <c r="X309" s="22" t="n"/>
      <c r="Y309" s="22" t="n"/>
      <c r="Z309" s="22" t="n"/>
      <c r="AA309" s="22" t="n"/>
      <c r="AB309" s="22" t="n"/>
      <c r="AC309" s="22" t="n"/>
      <c r="AD309" s="22" t="n"/>
      <c r="AE309" s="22" t="n"/>
      <c r="AF309" s="22" t="n"/>
    </row>
    <row r="310">
      <c r="A310" s="22" t="n"/>
      <c r="B310" s="130" t="n"/>
      <c r="C310" s="22" t="n"/>
      <c r="D310" s="22" t="n"/>
      <c r="E310" s="72" t="n"/>
      <c r="F310" s="22" t="n"/>
      <c r="G310" s="131" t="n"/>
      <c r="H310" s="22" t="n"/>
      <c r="I310" s="22" t="n"/>
      <c r="J310" s="22" t="n"/>
      <c r="K310" s="22" t="n"/>
      <c r="L310" s="22" t="n"/>
      <c r="M310" s="22" t="n"/>
      <c r="N310" s="22" t="n"/>
      <c r="O310" s="22" t="n"/>
      <c r="P310" s="22" t="n"/>
      <c r="Q310" s="22" t="n"/>
      <c r="R310" s="22" t="n"/>
      <c r="S310" s="22" t="n"/>
      <c r="T310" s="22" t="n"/>
      <c r="U310" s="22" t="n"/>
      <c r="V310" s="22" t="n"/>
      <c r="W310" s="22" t="n"/>
      <c r="X310" s="22" t="n"/>
      <c r="Y310" s="22" t="n"/>
      <c r="Z310" s="22" t="n"/>
      <c r="AA310" s="22" t="n"/>
      <c r="AB310" s="22" t="n"/>
      <c r="AC310" s="22" t="n"/>
      <c r="AD310" s="22" t="n"/>
      <c r="AE310" s="22" t="n"/>
      <c r="AF310" s="22" t="n"/>
    </row>
    <row r="311">
      <c r="A311" s="22" t="n"/>
      <c r="B311" s="130" t="n"/>
      <c r="C311" s="22" t="n"/>
      <c r="D311" s="22" t="n"/>
      <c r="E311" s="72" t="n"/>
      <c r="F311" s="22" t="n"/>
      <c r="G311" s="131" t="n"/>
      <c r="H311" s="22" t="n"/>
      <c r="I311" s="22" t="n"/>
      <c r="J311" s="22" t="n"/>
      <c r="K311" s="22" t="n"/>
      <c r="L311" s="22" t="n"/>
      <c r="M311" s="22" t="n"/>
      <c r="N311" s="22" t="n"/>
      <c r="O311" s="22" t="n"/>
      <c r="P311" s="22" t="n"/>
      <c r="Q311" s="22" t="n"/>
      <c r="R311" s="22" t="n"/>
      <c r="S311" s="22" t="n"/>
      <c r="T311" s="22" t="n"/>
      <c r="U311" s="22" t="n"/>
      <c r="V311" s="22" t="n"/>
      <c r="W311" s="22" t="n"/>
      <c r="X311" s="22" t="n"/>
      <c r="Y311" s="22" t="n"/>
      <c r="Z311" s="22" t="n"/>
      <c r="AA311" s="22" t="n"/>
      <c r="AB311" s="22" t="n"/>
      <c r="AC311" s="22" t="n"/>
      <c r="AD311" s="22" t="n"/>
      <c r="AE311" s="22" t="n"/>
      <c r="AF311" s="22" t="n"/>
    </row>
    <row r="312">
      <c r="A312" s="22" t="n"/>
      <c r="B312" s="130" t="n"/>
      <c r="C312" s="22" t="n"/>
      <c r="D312" s="22" t="n"/>
      <c r="E312" s="72" t="n"/>
      <c r="F312" s="22" t="n"/>
      <c r="G312" s="131" t="n"/>
      <c r="H312" s="22" t="n"/>
      <c r="I312" s="22" t="n"/>
      <c r="J312" s="22" t="n"/>
      <c r="K312" s="22" t="n"/>
      <c r="L312" s="22" t="n"/>
      <c r="M312" s="22" t="n"/>
      <c r="N312" s="22" t="n"/>
      <c r="O312" s="22" t="n"/>
      <c r="P312" s="22" t="n"/>
      <c r="Q312" s="22" t="n"/>
      <c r="R312" s="22" t="n"/>
      <c r="S312" s="22" t="n"/>
      <c r="T312" s="22" t="n"/>
      <c r="U312" s="22" t="n"/>
      <c r="V312" s="22" t="n"/>
      <c r="W312" s="22" t="n"/>
      <c r="X312" s="22" t="n"/>
      <c r="Y312" s="22" t="n"/>
      <c r="Z312" s="22" t="n"/>
      <c r="AA312" s="22" t="n"/>
      <c r="AB312" s="22" t="n"/>
      <c r="AC312" s="22" t="n"/>
      <c r="AD312" s="22" t="n"/>
      <c r="AE312" s="22" t="n"/>
      <c r="AF312" s="22" t="n"/>
    </row>
    <row r="313">
      <c r="A313" s="22" t="n"/>
      <c r="B313" s="130" t="n"/>
      <c r="C313" s="22" t="n"/>
      <c r="D313" s="22" t="n"/>
      <c r="E313" s="72" t="n"/>
      <c r="F313" s="22" t="n"/>
      <c r="G313" s="131" t="n"/>
      <c r="H313" s="22" t="n"/>
      <c r="I313" s="22" t="n"/>
      <c r="J313" s="22" t="n"/>
      <c r="K313" s="22" t="n"/>
      <c r="L313" s="22" t="n"/>
      <c r="M313" s="22" t="n"/>
      <c r="N313" s="22" t="n"/>
      <c r="O313" s="22" t="n"/>
      <c r="P313" s="22" t="n"/>
      <c r="Q313" s="22" t="n"/>
      <c r="R313" s="22" t="n"/>
      <c r="S313" s="22" t="n"/>
      <c r="T313" s="22" t="n"/>
      <c r="U313" s="22" t="n"/>
      <c r="V313" s="22" t="n"/>
      <c r="W313" s="22" t="n"/>
      <c r="X313" s="22" t="n"/>
      <c r="Y313" s="22" t="n"/>
      <c r="Z313" s="22" t="n"/>
      <c r="AA313" s="22" t="n"/>
      <c r="AB313" s="22" t="n"/>
      <c r="AC313" s="22" t="n"/>
      <c r="AD313" s="22" t="n"/>
      <c r="AE313" s="22" t="n"/>
      <c r="AF313" s="22" t="n"/>
    </row>
    <row r="314">
      <c r="A314" s="22" t="n"/>
      <c r="B314" s="130" t="n"/>
      <c r="C314" s="22" t="n"/>
      <c r="D314" s="22" t="n"/>
      <c r="E314" s="72" t="n"/>
      <c r="F314" s="22" t="n"/>
      <c r="G314" s="131" t="n"/>
      <c r="H314" s="22" t="n"/>
      <c r="I314" s="22" t="n"/>
      <c r="J314" s="22" t="n"/>
      <c r="K314" s="22" t="n"/>
      <c r="L314" s="22" t="n"/>
      <c r="M314" s="22" t="n"/>
      <c r="N314" s="22" t="n"/>
      <c r="O314" s="22" t="n"/>
      <c r="P314" s="22" t="n"/>
      <c r="Q314" s="22" t="n"/>
      <c r="R314" s="22" t="n"/>
      <c r="S314" s="22" t="n"/>
      <c r="T314" s="22" t="n"/>
      <c r="U314" s="22" t="n"/>
      <c r="V314" s="22" t="n"/>
      <c r="W314" s="22" t="n"/>
      <c r="X314" s="22" t="n"/>
      <c r="Y314" s="22" t="n"/>
      <c r="Z314" s="22" t="n"/>
      <c r="AA314" s="22" t="n"/>
      <c r="AB314" s="22" t="n"/>
      <c r="AC314" s="22" t="n"/>
      <c r="AD314" s="22" t="n"/>
      <c r="AE314" s="22" t="n"/>
      <c r="AF314" s="22" t="n"/>
    </row>
    <row r="315">
      <c r="A315" s="22" t="n"/>
      <c r="B315" s="130" t="n"/>
      <c r="C315" s="22" t="n"/>
      <c r="D315" s="22" t="n"/>
      <c r="E315" s="72" t="n"/>
      <c r="F315" s="22" t="n"/>
      <c r="G315" s="131" t="n"/>
      <c r="H315" s="22" t="n"/>
      <c r="I315" s="22" t="n"/>
      <c r="J315" s="22" t="n"/>
      <c r="K315" s="22" t="n"/>
      <c r="L315" s="22" t="n"/>
      <c r="M315" s="22" t="n"/>
      <c r="N315" s="22" t="n"/>
      <c r="O315" s="22" t="n"/>
      <c r="P315" s="22" t="n"/>
      <c r="Q315" s="22" t="n"/>
      <c r="R315" s="22" t="n"/>
      <c r="S315" s="22" t="n"/>
      <c r="T315" s="22" t="n"/>
      <c r="U315" s="22" t="n"/>
      <c r="V315" s="22" t="n"/>
      <c r="W315" s="22" t="n"/>
      <c r="X315" s="22" t="n"/>
      <c r="Y315" s="22" t="n"/>
      <c r="Z315" s="22" t="n"/>
      <c r="AA315" s="22" t="n"/>
      <c r="AB315" s="22" t="n"/>
      <c r="AC315" s="22" t="n"/>
      <c r="AD315" s="22" t="n"/>
      <c r="AE315" s="22" t="n"/>
      <c r="AF315" s="22" t="n"/>
    </row>
    <row r="316">
      <c r="A316" s="22" t="n"/>
      <c r="B316" s="130" t="n"/>
      <c r="C316" s="22" t="n"/>
      <c r="D316" s="22" t="n"/>
      <c r="E316" s="72" t="n"/>
      <c r="F316" s="22" t="n"/>
      <c r="G316" s="131" t="n"/>
      <c r="H316" s="22" t="n"/>
      <c r="I316" s="22" t="n"/>
      <c r="J316" s="22" t="n"/>
      <c r="K316" s="22" t="n"/>
      <c r="L316" s="22" t="n"/>
      <c r="M316" s="22" t="n"/>
      <c r="N316" s="22" t="n"/>
      <c r="O316" s="22" t="n"/>
      <c r="P316" s="22" t="n"/>
      <c r="Q316" s="22" t="n"/>
      <c r="R316" s="22" t="n"/>
      <c r="S316" s="22" t="n"/>
      <c r="T316" s="22" t="n"/>
      <c r="U316" s="22" t="n"/>
      <c r="V316" s="22" t="n"/>
      <c r="W316" s="22" t="n"/>
      <c r="X316" s="22" t="n"/>
      <c r="Y316" s="22" t="n"/>
      <c r="Z316" s="22" t="n"/>
      <c r="AA316" s="22" t="n"/>
      <c r="AB316" s="22" t="n"/>
      <c r="AC316" s="22" t="n"/>
      <c r="AD316" s="22" t="n"/>
      <c r="AE316" s="22" t="n"/>
      <c r="AF316" s="22" t="n"/>
    </row>
    <row r="317">
      <c r="A317" s="22" t="n"/>
      <c r="B317" s="130" t="n"/>
      <c r="C317" s="22" t="n"/>
      <c r="D317" s="22" t="n"/>
      <c r="E317" s="72" t="n"/>
      <c r="F317" s="22" t="n"/>
      <c r="G317" s="131" t="n"/>
      <c r="H317" s="22" t="n"/>
      <c r="I317" s="22" t="n"/>
      <c r="J317" s="22" t="n"/>
      <c r="K317" s="22" t="n"/>
      <c r="L317" s="22" t="n"/>
      <c r="M317" s="22" t="n"/>
      <c r="N317" s="22" t="n"/>
      <c r="O317" s="22" t="n"/>
      <c r="P317" s="22" t="n"/>
      <c r="Q317" s="22" t="n"/>
      <c r="R317" s="22" t="n"/>
      <c r="S317" s="22" t="n"/>
      <c r="T317" s="22" t="n"/>
      <c r="U317" s="22" t="n"/>
      <c r="V317" s="22" t="n"/>
      <c r="W317" s="22" t="n"/>
      <c r="X317" s="22" t="n"/>
      <c r="Y317" s="22" t="n"/>
      <c r="Z317" s="22" t="n"/>
      <c r="AA317" s="22" t="n"/>
      <c r="AB317" s="22" t="n"/>
      <c r="AC317" s="22" t="n"/>
      <c r="AD317" s="22" t="n"/>
      <c r="AE317" s="22" t="n"/>
      <c r="AF317" s="22" t="n"/>
    </row>
    <row r="318">
      <c r="A318" s="22" t="n"/>
      <c r="B318" s="130" t="n"/>
      <c r="C318" s="22" t="n"/>
      <c r="D318" s="22" t="n"/>
      <c r="E318" s="72" t="n"/>
      <c r="F318" s="22" t="n"/>
      <c r="G318" s="131" t="n"/>
      <c r="H318" s="22" t="n"/>
      <c r="I318" s="22" t="n"/>
      <c r="J318" s="22" t="n"/>
      <c r="K318" s="22" t="n"/>
      <c r="L318" s="22" t="n"/>
      <c r="M318" s="22" t="n"/>
      <c r="N318" s="22" t="n"/>
      <c r="O318" s="22" t="n"/>
      <c r="P318" s="22" t="n"/>
      <c r="Q318" s="22" t="n"/>
      <c r="R318" s="22" t="n"/>
      <c r="S318" s="22" t="n"/>
      <c r="T318" s="22" t="n"/>
      <c r="U318" s="22" t="n"/>
      <c r="V318" s="22" t="n"/>
      <c r="W318" s="22" t="n"/>
      <c r="X318" s="22" t="n"/>
      <c r="Y318" s="22" t="n"/>
      <c r="Z318" s="22" t="n"/>
      <c r="AA318" s="22" t="n"/>
      <c r="AB318" s="22" t="n"/>
      <c r="AC318" s="22" t="n"/>
      <c r="AD318" s="22" t="n"/>
      <c r="AE318" s="22" t="n"/>
      <c r="AF318" s="22" t="n"/>
    </row>
    <row r="319">
      <c r="A319" s="22" t="n"/>
      <c r="B319" s="130" t="n"/>
      <c r="C319" s="22" t="n"/>
      <c r="D319" s="22" t="n"/>
      <c r="E319" s="72" t="n"/>
      <c r="F319" s="22" t="n"/>
      <c r="G319" s="131" t="n"/>
      <c r="H319" s="22" t="n"/>
      <c r="I319" s="22" t="n"/>
      <c r="J319" s="22" t="n"/>
      <c r="K319" s="22" t="n"/>
      <c r="L319" s="22" t="n"/>
      <c r="M319" s="22" t="n"/>
      <c r="N319" s="22" t="n"/>
      <c r="O319" s="22" t="n"/>
      <c r="P319" s="22" t="n"/>
      <c r="Q319" s="22" t="n"/>
      <c r="R319" s="22" t="n"/>
      <c r="S319" s="22" t="n"/>
      <c r="T319" s="22" t="n"/>
      <c r="U319" s="22" t="n"/>
      <c r="V319" s="22" t="n"/>
      <c r="W319" s="22" t="n"/>
      <c r="X319" s="22" t="n"/>
      <c r="Y319" s="22" t="n"/>
      <c r="Z319" s="22" t="n"/>
      <c r="AA319" s="22" t="n"/>
      <c r="AB319" s="22" t="n"/>
      <c r="AC319" s="22" t="n"/>
      <c r="AD319" s="22" t="n"/>
      <c r="AE319" s="22" t="n"/>
      <c r="AF319" s="22" t="n"/>
    </row>
    <row r="320">
      <c r="A320" s="22" t="n"/>
      <c r="B320" s="130" t="n"/>
      <c r="C320" s="22" t="n"/>
      <c r="D320" s="22" t="n"/>
      <c r="E320" s="72" t="n"/>
      <c r="F320" s="22" t="n"/>
      <c r="G320" s="131" t="n"/>
      <c r="H320" s="22" t="n"/>
      <c r="I320" s="22" t="n"/>
      <c r="J320" s="22" t="n"/>
      <c r="K320" s="22" t="n"/>
      <c r="L320" s="22" t="n"/>
      <c r="M320" s="22" t="n"/>
      <c r="N320" s="22" t="n"/>
      <c r="O320" s="22" t="n"/>
      <c r="P320" s="22" t="n"/>
      <c r="Q320" s="22" t="n"/>
      <c r="R320" s="22" t="n"/>
      <c r="S320" s="22" t="n"/>
      <c r="T320" s="22" t="n"/>
      <c r="U320" s="22" t="n"/>
      <c r="V320" s="22" t="n"/>
      <c r="W320" s="22" t="n"/>
      <c r="X320" s="22" t="n"/>
      <c r="Y320" s="22" t="n"/>
      <c r="Z320" s="22" t="n"/>
      <c r="AA320" s="22" t="n"/>
      <c r="AB320" s="22" t="n"/>
      <c r="AC320" s="22" t="n"/>
      <c r="AD320" s="22" t="n"/>
      <c r="AE320" s="22" t="n"/>
      <c r="AF320" s="22" t="n"/>
    </row>
    <row r="321">
      <c r="A321" s="22" t="n"/>
      <c r="B321" s="130" t="n"/>
      <c r="C321" s="22" t="n"/>
      <c r="D321" s="22" t="n"/>
      <c r="E321" s="72" t="n"/>
      <c r="F321" s="22" t="n"/>
      <c r="G321" s="131" t="n"/>
      <c r="H321" s="22" t="n"/>
      <c r="I321" s="22" t="n"/>
      <c r="J321" s="22" t="n"/>
      <c r="K321" s="22" t="n"/>
      <c r="L321" s="22" t="n"/>
      <c r="M321" s="22" t="n"/>
      <c r="N321" s="22" t="n"/>
      <c r="O321" s="22" t="n"/>
      <c r="P321" s="22" t="n"/>
      <c r="Q321" s="22" t="n"/>
      <c r="R321" s="22" t="n"/>
      <c r="S321" s="22" t="n"/>
      <c r="T321" s="22" t="n"/>
      <c r="U321" s="22" t="n"/>
      <c r="V321" s="22" t="n"/>
      <c r="W321" s="22" t="n"/>
      <c r="X321" s="22" t="n"/>
      <c r="Y321" s="22" t="n"/>
      <c r="Z321" s="22" t="n"/>
      <c r="AA321" s="22" t="n"/>
      <c r="AB321" s="22" t="n"/>
      <c r="AC321" s="22" t="n"/>
      <c r="AD321" s="22" t="n"/>
      <c r="AE321" s="22" t="n"/>
      <c r="AF321" s="22" t="n"/>
    </row>
    <row r="322">
      <c r="A322" s="22" t="n"/>
      <c r="B322" s="130" t="n"/>
      <c r="C322" s="22" t="n"/>
      <c r="D322" s="22" t="n"/>
      <c r="E322" s="72" t="n"/>
      <c r="F322" s="22" t="n"/>
      <c r="G322" s="131" t="n"/>
      <c r="H322" s="22" t="n"/>
      <c r="I322" s="22" t="n"/>
      <c r="J322" s="22" t="n"/>
      <c r="K322" s="22" t="n"/>
      <c r="L322" s="22" t="n"/>
      <c r="M322" s="22" t="n"/>
      <c r="N322" s="22" t="n"/>
      <c r="O322" s="22" t="n"/>
      <c r="P322" s="22" t="n"/>
      <c r="Q322" s="22" t="n"/>
      <c r="R322" s="22" t="n"/>
      <c r="S322" s="22" t="n"/>
      <c r="T322" s="22" t="n"/>
      <c r="U322" s="22" t="n"/>
      <c r="V322" s="22" t="n"/>
      <c r="W322" s="22" t="n"/>
      <c r="X322" s="22" t="n"/>
      <c r="Y322" s="22" t="n"/>
      <c r="Z322" s="22" t="n"/>
      <c r="AA322" s="22" t="n"/>
      <c r="AB322" s="22" t="n"/>
      <c r="AC322" s="22" t="n"/>
      <c r="AD322" s="22" t="n"/>
      <c r="AE322" s="22" t="n"/>
      <c r="AF322" s="22" t="n"/>
    </row>
    <row r="323">
      <c r="A323" s="22" t="n"/>
      <c r="B323" s="130" t="n"/>
      <c r="C323" s="22" t="n"/>
      <c r="D323" s="22" t="n"/>
      <c r="E323" s="72" t="n"/>
      <c r="F323" s="22" t="n"/>
      <c r="G323" s="131" t="n"/>
      <c r="H323" s="22" t="n"/>
      <c r="I323" s="22" t="n"/>
      <c r="J323" s="22" t="n"/>
      <c r="K323" s="22" t="n"/>
      <c r="L323" s="22" t="n"/>
      <c r="M323" s="22" t="n"/>
      <c r="N323" s="22" t="n"/>
      <c r="O323" s="22" t="n"/>
      <c r="P323" s="22" t="n"/>
      <c r="Q323" s="22" t="n"/>
      <c r="R323" s="22" t="n"/>
      <c r="S323" s="22" t="n"/>
      <c r="T323" s="22" t="n"/>
      <c r="U323" s="22" t="n"/>
      <c r="V323" s="22" t="n"/>
      <c r="W323" s="22" t="n"/>
      <c r="X323" s="22" t="n"/>
      <c r="Y323" s="22" t="n"/>
      <c r="Z323" s="22" t="n"/>
      <c r="AA323" s="22" t="n"/>
      <c r="AB323" s="22" t="n"/>
      <c r="AC323" s="22" t="n"/>
      <c r="AD323" s="22" t="n"/>
      <c r="AE323" s="22" t="n"/>
      <c r="AF323" s="22" t="n"/>
    </row>
    <row r="324">
      <c r="A324" s="22" t="n"/>
      <c r="B324" s="130" t="n"/>
      <c r="C324" s="22" t="n"/>
      <c r="D324" s="22" t="n"/>
      <c r="E324" s="72" t="n"/>
      <c r="F324" s="22" t="n"/>
      <c r="G324" s="131" t="n"/>
      <c r="H324" s="22" t="n"/>
      <c r="I324" s="22" t="n"/>
      <c r="J324" s="22" t="n"/>
      <c r="K324" s="22" t="n"/>
      <c r="L324" s="22" t="n"/>
      <c r="M324" s="22" t="n"/>
      <c r="N324" s="22" t="n"/>
      <c r="O324" s="22" t="n"/>
      <c r="P324" s="22" t="n"/>
      <c r="Q324" s="22" t="n"/>
      <c r="R324" s="22" t="n"/>
      <c r="S324" s="22" t="n"/>
      <c r="T324" s="22" t="n"/>
      <c r="U324" s="22" t="n"/>
      <c r="V324" s="22" t="n"/>
      <c r="W324" s="22" t="n"/>
      <c r="X324" s="22" t="n"/>
      <c r="Y324" s="22" t="n"/>
      <c r="Z324" s="22" t="n"/>
      <c r="AA324" s="22" t="n"/>
      <c r="AB324" s="22" t="n"/>
      <c r="AC324" s="22" t="n"/>
      <c r="AD324" s="22" t="n"/>
      <c r="AE324" s="22" t="n"/>
      <c r="AF324" s="22" t="n"/>
    </row>
    <row r="325">
      <c r="A325" s="22" t="n"/>
      <c r="B325" s="130" t="n"/>
      <c r="C325" s="22" t="n"/>
      <c r="D325" s="22" t="n"/>
      <c r="E325" s="72" t="n"/>
      <c r="F325" s="22" t="n"/>
      <c r="G325" s="131" t="n"/>
      <c r="H325" s="22" t="n"/>
      <c r="I325" s="22" t="n"/>
      <c r="J325" s="22" t="n"/>
      <c r="K325" s="22" t="n"/>
      <c r="L325" s="22" t="n"/>
      <c r="M325" s="22" t="n"/>
      <c r="N325" s="22" t="n"/>
      <c r="O325" s="22" t="n"/>
      <c r="P325" s="22" t="n"/>
      <c r="Q325" s="22" t="n"/>
      <c r="R325" s="22" t="n"/>
      <c r="S325" s="22" t="n"/>
      <c r="T325" s="22" t="n"/>
      <c r="U325" s="22" t="n"/>
      <c r="V325" s="22" t="n"/>
      <c r="W325" s="22" t="n"/>
      <c r="X325" s="22" t="n"/>
      <c r="Y325" s="22" t="n"/>
      <c r="Z325" s="22" t="n"/>
      <c r="AA325" s="22" t="n"/>
      <c r="AB325" s="22" t="n"/>
      <c r="AC325" s="22" t="n"/>
      <c r="AD325" s="22" t="n"/>
      <c r="AE325" s="22" t="n"/>
      <c r="AF325" s="22" t="n"/>
    </row>
    <row r="326">
      <c r="A326" s="22" t="n"/>
      <c r="B326" s="130" t="n"/>
      <c r="C326" s="22" t="n"/>
      <c r="D326" s="22" t="n"/>
      <c r="E326" s="72" t="n"/>
      <c r="F326" s="22" t="n"/>
      <c r="G326" s="131" t="n"/>
      <c r="H326" s="22" t="n"/>
      <c r="I326" s="22" t="n"/>
      <c r="J326" s="22" t="n"/>
      <c r="K326" s="22" t="n"/>
      <c r="L326" s="22" t="n"/>
      <c r="M326" s="22" t="n"/>
      <c r="N326" s="22" t="n"/>
      <c r="O326" s="22" t="n"/>
      <c r="P326" s="22" t="n"/>
      <c r="Q326" s="22" t="n"/>
      <c r="R326" s="22" t="n"/>
      <c r="S326" s="22" t="n"/>
      <c r="T326" s="22" t="n"/>
      <c r="U326" s="22" t="n"/>
      <c r="V326" s="22" t="n"/>
      <c r="W326" s="22" t="n"/>
      <c r="X326" s="22" t="n"/>
      <c r="Y326" s="22" t="n"/>
      <c r="Z326" s="22" t="n"/>
      <c r="AA326" s="22" t="n"/>
      <c r="AB326" s="22" t="n"/>
      <c r="AC326" s="22" t="n"/>
      <c r="AD326" s="22" t="n"/>
      <c r="AE326" s="22" t="n"/>
      <c r="AF326" s="22" t="n"/>
    </row>
    <row r="327">
      <c r="A327" s="22" t="n"/>
      <c r="B327" s="130" t="n"/>
      <c r="C327" s="22" t="n"/>
      <c r="D327" s="22" t="n"/>
      <c r="E327" s="72" t="n"/>
      <c r="F327" s="22" t="n"/>
      <c r="G327" s="131" t="n"/>
      <c r="H327" s="22" t="n"/>
      <c r="I327" s="22" t="n"/>
      <c r="J327" s="22" t="n"/>
      <c r="K327" s="22" t="n"/>
      <c r="L327" s="22" t="n"/>
      <c r="M327" s="22" t="n"/>
      <c r="N327" s="22" t="n"/>
      <c r="O327" s="22" t="n"/>
      <c r="P327" s="22" t="n"/>
      <c r="Q327" s="22" t="n"/>
      <c r="R327" s="22" t="n"/>
      <c r="S327" s="22" t="n"/>
      <c r="T327" s="22" t="n"/>
      <c r="U327" s="22" t="n"/>
      <c r="V327" s="22" t="n"/>
      <c r="W327" s="22" t="n"/>
      <c r="X327" s="22" t="n"/>
      <c r="Y327" s="22" t="n"/>
      <c r="Z327" s="22" t="n"/>
      <c r="AA327" s="22" t="n"/>
      <c r="AB327" s="22" t="n"/>
      <c r="AC327" s="22" t="n"/>
      <c r="AD327" s="22" t="n"/>
      <c r="AE327" s="22" t="n"/>
      <c r="AF327" s="22" t="n"/>
    </row>
    <row r="328">
      <c r="A328" s="22" t="n"/>
      <c r="B328" s="130" t="n"/>
      <c r="C328" s="22" t="n"/>
      <c r="D328" s="22" t="n"/>
      <c r="E328" s="72" t="n"/>
      <c r="F328" s="22" t="n"/>
      <c r="G328" s="131" t="n"/>
      <c r="H328" s="22" t="n"/>
      <c r="I328" s="22" t="n"/>
      <c r="J328" s="22" t="n"/>
      <c r="K328" s="22" t="n"/>
      <c r="L328" s="22" t="n"/>
      <c r="M328" s="22" t="n"/>
      <c r="N328" s="22" t="n"/>
      <c r="O328" s="22" t="n"/>
      <c r="P328" s="22" t="n"/>
      <c r="Q328" s="22" t="n"/>
      <c r="R328" s="22" t="n"/>
      <c r="S328" s="22" t="n"/>
      <c r="T328" s="22" t="n"/>
      <c r="U328" s="22" t="n"/>
      <c r="V328" s="22" t="n"/>
      <c r="W328" s="22" t="n"/>
      <c r="X328" s="22" t="n"/>
      <c r="Y328" s="22" t="n"/>
      <c r="Z328" s="22" t="n"/>
      <c r="AA328" s="22" t="n"/>
      <c r="AB328" s="22" t="n"/>
      <c r="AC328" s="22" t="n"/>
      <c r="AD328" s="22" t="n"/>
      <c r="AE328" s="22" t="n"/>
      <c r="AF328" s="22" t="n"/>
    </row>
    <row r="329">
      <c r="A329" s="22" t="n"/>
      <c r="B329" s="130" t="n"/>
      <c r="C329" s="22" t="n"/>
      <c r="D329" s="22" t="n"/>
      <c r="E329" s="72" t="n"/>
      <c r="F329" s="22" t="n"/>
      <c r="G329" s="131" t="n"/>
      <c r="H329" s="22" t="n"/>
      <c r="I329" s="22" t="n"/>
      <c r="J329" s="22" t="n"/>
      <c r="K329" s="22" t="n"/>
      <c r="L329" s="22" t="n"/>
      <c r="M329" s="22" t="n"/>
      <c r="N329" s="22" t="n"/>
      <c r="O329" s="22" t="n"/>
      <c r="P329" s="22" t="n"/>
      <c r="Q329" s="22" t="n"/>
      <c r="R329" s="22" t="n"/>
      <c r="S329" s="22" t="n"/>
      <c r="T329" s="22" t="n"/>
      <c r="U329" s="22" t="n"/>
      <c r="V329" s="22" t="n"/>
      <c r="W329" s="22" t="n"/>
      <c r="X329" s="22" t="n"/>
      <c r="Y329" s="22" t="n"/>
      <c r="Z329" s="22" t="n"/>
      <c r="AA329" s="22" t="n"/>
      <c r="AB329" s="22" t="n"/>
      <c r="AC329" s="22" t="n"/>
      <c r="AD329" s="22" t="n"/>
      <c r="AE329" s="22" t="n"/>
      <c r="AF329" s="22" t="n"/>
    </row>
    <row r="330">
      <c r="A330" s="22" t="n"/>
      <c r="B330" s="130" t="n"/>
      <c r="C330" s="22" t="n"/>
      <c r="D330" s="22" t="n"/>
      <c r="E330" s="72" t="n"/>
      <c r="F330" s="22" t="n"/>
      <c r="G330" s="131" t="n"/>
      <c r="H330" s="22" t="n"/>
      <c r="I330" s="22" t="n"/>
      <c r="J330" s="22" t="n"/>
      <c r="K330" s="22" t="n"/>
      <c r="L330" s="22" t="n"/>
      <c r="M330" s="22" t="n"/>
      <c r="N330" s="22" t="n"/>
      <c r="O330" s="22" t="n"/>
      <c r="P330" s="22" t="n"/>
      <c r="Q330" s="22" t="n"/>
      <c r="R330" s="22" t="n"/>
      <c r="S330" s="22" t="n"/>
      <c r="T330" s="22" t="n"/>
      <c r="U330" s="22" t="n"/>
      <c r="V330" s="22" t="n"/>
      <c r="W330" s="22" t="n"/>
      <c r="X330" s="22" t="n"/>
      <c r="Y330" s="22" t="n"/>
      <c r="Z330" s="22" t="n"/>
      <c r="AA330" s="22" t="n"/>
      <c r="AB330" s="22" t="n"/>
      <c r="AC330" s="22" t="n"/>
      <c r="AD330" s="22" t="n"/>
      <c r="AE330" s="22" t="n"/>
      <c r="AF330" s="22" t="n"/>
    </row>
    <row r="331">
      <c r="A331" s="22" t="n"/>
      <c r="B331" s="130" t="n"/>
      <c r="C331" s="22" t="n"/>
      <c r="D331" s="22" t="n"/>
      <c r="E331" s="72" t="n"/>
      <c r="F331" s="22" t="n"/>
      <c r="G331" s="131" t="n"/>
      <c r="H331" s="22" t="n"/>
      <c r="I331" s="22" t="n"/>
      <c r="J331" s="22" t="n"/>
      <c r="K331" s="22" t="n"/>
      <c r="L331" s="22" t="n"/>
      <c r="M331" s="22" t="n"/>
      <c r="N331" s="22" t="n"/>
      <c r="O331" s="22" t="n"/>
      <c r="P331" s="22" t="n"/>
      <c r="Q331" s="22" t="n"/>
      <c r="R331" s="22" t="n"/>
      <c r="S331" s="22" t="n"/>
      <c r="T331" s="22" t="n"/>
      <c r="U331" s="22" t="n"/>
      <c r="V331" s="22" t="n"/>
      <c r="W331" s="22" t="n"/>
      <c r="X331" s="22" t="n"/>
      <c r="Y331" s="22" t="n"/>
      <c r="Z331" s="22" t="n"/>
      <c r="AA331" s="22" t="n"/>
      <c r="AB331" s="22" t="n"/>
      <c r="AC331" s="22" t="n"/>
      <c r="AD331" s="22" t="n"/>
      <c r="AE331" s="22" t="n"/>
      <c r="AF331" s="22" t="n"/>
    </row>
    <row r="332">
      <c r="A332" s="22" t="n"/>
      <c r="B332" s="130" t="n"/>
      <c r="C332" s="22" t="n"/>
      <c r="D332" s="22" t="n"/>
      <c r="E332" s="72" t="n"/>
      <c r="F332" s="22" t="n"/>
      <c r="G332" s="131" t="n"/>
      <c r="H332" s="22" t="n"/>
      <c r="I332" s="22" t="n"/>
      <c r="J332" s="22" t="n"/>
      <c r="K332" s="22" t="n"/>
      <c r="L332" s="22" t="n"/>
      <c r="M332" s="22" t="n"/>
      <c r="N332" s="22" t="n"/>
      <c r="O332" s="22" t="n"/>
      <c r="P332" s="22" t="n"/>
      <c r="Q332" s="22" t="n"/>
      <c r="R332" s="22" t="n"/>
      <c r="S332" s="22" t="n"/>
      <c r="T332" s="22" t="n"/>
      <c r="U332" s="22" t="n"/>
      <c r="V332" s="22" t="n"/>
      <c r="W332" s="22" t="n"/>
      <c r="X332" s="22" t="n"/>
      <c r="Y332" s="22" t="n"/>
      <c r="Z332" s="22" t="n"/>
      <c r="AA332" s="22" t="n"/>
      <c r="AB332" s="22" t="n"/>
      <c r="AC332" s="22" t="n"/>
      <c r="AD332" s="22" t="n"/>
      <c r="AE332" s="22" t="n"/>
      <c r="AF332" s="22" t="n"/>
    </row>
    <row r="333">
      <c r="A333" s="22" t="n"/>
      <c r="B333" s="130" t="n"/>
      <c r="C333" s="22" t="n"/>
      <c r="D333" s="22" t="n"/>
      <c r="E333" s="72" t="n"/>
      <c r="F333" s="22" t="n"/>
      <c r="G333" s="131" t="n"/>
      <c r="H333" s="22" t="n"/>
      <c r="I333" s="22" t="n"/>
      <c r="J333" s="22" t="n"/>
      <c r="K333" s="22" t="n"/>
      <c r="L333" s="22" t="n"/>
      <c r="M333" s="22" t="n"/>
      <c r="N333" s="22" t="n"/>
      <c r="O333" s="22" t="n"/>
      <c r="P333" s="22" t="n"/>
      <c r="Q333" s="22" t="n"/>
      <c r="R333" s="22" t="n"/>
      <c r="S333" s="22" t="n"/>
      <c r="T333" s="22" t="n"/>
      <c r="U333" s="22" t="n"/>
      <c r="V333" s="22" t="n"/>
      <c r="W333" s="22" t="n"/>
      <c r="X333" s="22" t="n"/>
      <c r="Y333" s="22" t="n"/>
      <c r="Z333" s="22" t="n"/>
      <c r="AA333" s="22" t="n"/>
      <c r="AB333" s="22" t="n"/>
      <c r="AC333" s="22" t="n"/>
      <c r="AD333" s="22" t="n"/>
      <c r="AE333" s="22" t="n"/>
      <c r="AF333" s="22" t="n"/>
    </row>
    <row r="334">
      <c r="A334" s="22" t="n"/>
      <c r="B334" s="130" t="n"/>
      <c r="C334" s="22" t="n"/>
      <c r="D334" s="22" t="n"/>
      <c r="E334" s="72" t="n"/>
      <c r="F334" s="22" t="n"/>
      <c r="G334" s="131" t="n"/>
      <c r="H334" s="22" t="n"/>
      <c r="I334" s="22" t="n"/>
      <c r="J334" s="22" t="n"/>
      <c r="K334" s="22" t="n"/>
      <c r="L334" s="22" t="n"/>
      <c r="M334" s="22" t="n"/>
      <c r="N334" s="22" t="n"/>
      <c r="O334" s="22" t="n"/>
      <c r="P334" s="22" t="n"/>
      <c r="Q334" s="22" t="n"/>
      <c r="R334" s="22" t="n"/>
      <c r="S334" s="22" t="n"/>
      <c r="T334" s="22" t="n"/>
      <c r="U334" s="22" t="n"/>
      <c r="V334" s="22" t="n"/>
      <c r="W334" s="22" t="n"/>
      <c r="X334" s="22" t="n"/>
      <c r="Y334" s="22" t="n"/>
      <c r="Z334" s="22" t="n"/>
      <c r="AA334" s="22" t="n"/>
      <c r="AB334" s="22" t="n"/>
      <c r="AC334" s="22" t="n"/>
      <c r="AD334" s="22" t="n"/>
      <c r="AE334" s="22" t="n"/>
      <c r="AF334" s="22" t="n"/>
    </row>
    <row r="335">
      <c r="A335" s="22" t="n"/>
      <c r="B335" s="130" t="n"/>
      <c r="C335" s="22" t="n"/>
      <c r="D335" s="22" t="n"/>
      <c r="E335" s="72" t="n"/>
      <c r="F335" s="22" t="n"/>
      <c r="G335" s="131" t="n"/>
      <c r="H335" s="22" t="n"/>
      <c r="I335" s="22" t="n"/>
      <c r="J335" s="22" t="n"/>
      <c r="K335" s="22" t="n"/>
      <c r="L335" s="22" t="n"/>
      <c r="M335" s="22" t="n"/>
      <c r="N335" s="22" t="n"/>
      <c r="O335" s="22" t="n"/>
      <c r="P335" s="22" t="n"/>
      <c r="Q335" s="22" t="n"/>
      <c r="R335" s="22" t="n"/>
      <c r="S335" s="22" t="n"/>
      <c r="T335" s="22" t="n"/>
      <c r="U335" s="22" t="n"/>
      <c r="V335" s="22" t="n"/>
      <c r="W335" s="22" t="n"/>
      <c r="X335" s="22" t="n"/>
      <c r="Y335" s="22" t="n"/>
      <c r="Z335" s="22" t="n"/>
      <c r="AA335" s="22" t="n"/>
      <c r="AB335" s="22" t="n"/>
      <c r="AC335" s="22" t="n"/>
      <c r="AD335" s="22" t="n"/>
      <c r="AE335" s="22" t="n"/>
      <c r="AF335" s="22" t="n"/>
    </row>
    <row r="336">
      <c r="A336" s="22" t="n"/>
      <c r="B336" s="130" t="n"/>
      <c r="C336" s="22" t="n"/>
      <c r="D336" s="22" t="n"/>
      <c r="E336" s="72" t="n"/>
      <c r="F336" s="22" t="n"/>
      <c r="G336" s="131" t="n"/>
      <c r="H336" s="22" t="n"/>
      <c r="I336" s="22" t="n"/>
      <c r="J336" s="22" t="n"/>
      <c r="K336" s="22" t="n"/>
      <c r="L336" s="22" t="n"/>
      <c r="M336" s="22" t="n"/>
      <c r="N336" s="22" t="n"/>
      <c r="O336" s="22" t="n"/>
      <c r="P336" s="22" t="n"/>
      <c r="Q336" s="22" t="n"/>
      <c r="R336" s="22" t="n"/>
      <c r="S336" s="22" t="n"/>
      <c r="T336" s="22" t="n"/>
      <c r="U336" s="22" t="n"/>
      <c r="V336" s="22" t="n"/>
      <c r="W336" s="22" t="n"/>
      <c r="X336" s="22" t="n"/>
      <c r="Y336" s="22" t="n"/>
      <c r="Z336" s="22" t="n"/>
      <c r="AA336" s="22" t="n"/>
      <c r="AB336" s="22" t="n"/>
      <c r="AC336" s="22" t="n"/>
      <c r="AD336" s="22" t="n"/>
      <c r="AE336" s="22" t="n"/>
      <c r="AF336" s="22" t="n"/>
    </row>
    <row r="337">
      <c r="A337" s="22" t="n"/>
      <c r="B337" s="130" t="n"/>
      <c r="C337" s="22" t="n"/>
      <c r="D337" s="22" t="n"/>
      <c r="E337" s="72" t="n"/>
      <c r="F337" s="22" t="n"/>
      <c r="G337" s="131" t="n"/>
      <c r="H337" s="22" t="n"/>
      <c r="I337" s="22" t="n"/>
      <c r="J337" s="22" t="n"/>
      <c r="K337" s="22" t="n"/>
      <c r="L337" s="22" t="n"/>
      <c r="M337" s="22" t="n"/>
      <c r="N337" s="22" t="n"/>
      <c r="O337" s="22" t="n"/>
      <c r="P337" s="22" t="n"/>
      <c r="Q337" s="22" t="n"/>
      <c r="R337" s="22" t="n"/>
      <c r="S337" s="22" t="n"/>
      <c r="T337" s="22" t="n"/>
      <c r="U337" s="22" t="n"/>
      <c r="V337" s="22" t="n"/>
      <c r="W337" s="22" t="n"/>
      <c r="X337" s="22" t="n"/>
      <c r="Y337" s="22" t="n"/>
      <c r="Z337" s="22" t="n"/>
      <c r="AA337" s="22" t="n"/>
      <c r="AB337" s="22" t="n"/>
      <c r="AC337" s="22" t="n"/>
      <c r="AD337" s="22" t="n"/>
      <c r="AE337" s="22" t="n"/>
      <c r="AF337" s="22" t="n"/>
    </row>
    <row r="338">
      <c r="A338" s="22" t="n"/>
      <c r="B338" s="130" t="n"/>
      <c r="C338" s="22" t="n"/>
      <c r="D338" s="22" t="n"/>
      <c r="E338" s="72" t="n"/>
      <c r="F338" s="22" t="n"/>
      <c r="G338" s="131" t="n"/>
      <c r="H338" s="22" t="n"/>
      <c r="I338" s="22" t="n"/>
      <c r="J338" s="22" t="n"/>
      <c r="K338" s="22" t="n"/>
      <c r="L338" s="22" t="n"/>
      <c r="M338" s="22" t="n"/>
      <c r="N338" s="22" t="n"/>
      <c r="O338" s="22" t="n"/>
      <c r="P338" s="22" t="n"/>
      <c r="Q338" s="22" t="n"/>
      <c r="R338" s="22" t="n"/>
      <c r="S338" s="22" t="n"/>
      <c r="T338" s="22" t="n"/>
      <c r="U338" s="22" t="n"/>
      <c r="V338" s="22" t="n"/>
      <c r="W338" s="22" t="n"/>
      <c r="X338" s="22" t="n"/>
      <c r="Y338" s="22" t="n"/>
      <c r="Z338" s="22" t="n"/>
      <c r="AA338" s="22" t="n"/>
      <c r="AB338" s="22" t="n"/>
      <c r="AC338" s="22" t="n"/>
      <c r="AD338" s="22" t="n"/>
      <c r="AE338" s="22" t="n"/>
      <c r="AF338" s="22" t="n"/>
    </row>
    <row r="339">
      <c r="A339" s="22" t="n"/>
      <c r="B339" s="130" t="n"/>
      <c r="C339" s="22" t="n"/>
      <c r="D339" s="22" t="n"/>
      <c r="E339" s="72" t="n"/>
      <c r="F339" s="22" t="n"/>
      <c r="G339" s="131" t="n"/>
      <c r="H339" s="22" t="n"/>
      <c r="I339" s="22" t="n"/>
      <c r="J339" s="22" t="n"/>
      <c r="K339" s="22" t="n"/>
      <c r="L339" s="22" t="n"/>
      <c r="M339" s="22" t="n"/>
      <c r="N339" s="22" t="n"/>
      <c r="O339" s="22" t="n"/>
      <c r="P339" s="22" t="n"/>
      <c r="Q339" s="22" t="n"/>
      <c r="R339" s="22" t="n"/>
      <c r="S339" s="22" t="n"/>
      <c r="T339" s="22" t="n"/>
      <c r="U339" s="22" t="n"/>
      <c r="V339" s="22" t="n"/>
      <c r="W339" s="22" t="n"/>
      <c r="X339" s="22" t="n"/>
      <c r="Y339" s="22" t="n"/>
      <c r="Z339" s="22" t="n"/>
      <c r="AA339" s="22" t="n"/>
      <c r="AB339" s="22" t="n"/>
      <c r="AC339" s="22" t="n"/>
      <c r="AD339" s="22" t="n"/>
      <c r="AE339" s="22" t="n"/>
      <c r="AF339" s="22" t="n"/>
    </row>
    <row r="340">
      <c r="A340" s="22" t="n"/>
      <c r="B340" s="130" t="n"/>
      <c r="C340" s="22" t="n"/>
      <c r="D340" s="22" t="n"/>
      <c r="E340" s="72" t="n"/>
      <c r="F340" s="22" t="n"/>
      <c r="G340" s="131" t="n"/>
      <c r="H340" s="22" t="n"/>
      <c r="I340" s="22" t="n"/>
      <c r="J340" s="22" t="n"/>
      <c r="K340" s="22" t="n"/>
      <c r="L340" s="22" t="n"/>
      <c r="M340" s="22" t="n"/>
      <c r="N340" s="22" t="n"/>
      <c r="O340" s="22" t="n"/>
      <c r="P340" s="22" t="n"/>
      <c r="Q340" s="22" t="n"/>
      <c r="R340" s="22" t="n"/>
      <c r="S340" s="22" t="n"/>
      <c r="T340" s="22" t="n"/>
      <c r="U340" s="22" t="n"/>
      <c r="V340" s="22" t="n"/>
      <c r="W340" s="22" t="n"/>
      <c r="X340" s="22" t="n"/>
      <c r="Y340" s="22" t="n"/>
      <c r="Z340" s="22" t="n"/>
      <c r="AA340" s="22" t="n"/>
      <c r="AB340" s="22" t="n"/>
      <c r="AC340" s="22" t="n"/>
      <c r="AD340" s="22" t="n"/>
      <c r="AE340" s="22" t="n"/>
      <c r="AF340" s="22" t="n"/>
    </row>
    <row r="341">
      <c r="A341" s="22" t="n"/>
      <c r="B341" s="130" t="n"/>
      <c r="C341" s="22" t="n"/>
      <c r="D341" s="22" t="n"/>
      <c r="E341" s="72" t="n"/>
      <c r="F341" s="22" t="n"/>
      <c r="G341" s="131" t="n"/>
      <c r="H341" s="22" t="n"/>
      <c r="I341" s="22" t="n"/>
      <c r="J341" s="22" t="n"/>
      <c r="K341" s="22" t="n"/>
      <c r="L341" s="22" t="n"/>
      <c r="M341" s="22" t="n"/>
      <c r="N341" s="22" t="n"/>
      <c r="O341" s="22" t="n"/>
      <c r="P341" s="22" t="n"/>
      <c r="Q341" s="22" t="n"/>
      <c r="R341" s="22" t="n"/>
      <c r="S341" s="22" t="n"/>
      <c r="T341" s="22" t="n"/>
      <c r="U341" s="22" t="n"/>
      <c r="V341" s="22" t="n"/>
      <c r="W341" s="22" t="n"/>
      <c r="X341" s="22" t="n"/>
      <c r="Y341" s="22" t="n"/>
      <c r="Z341" s="22" t="n"/>
      <c r="AA341" s="22" t="n"/>
      <c r="AB341" s="22" t="n"/>
      <c r="AC341" s="22" t="n"/>
      <c r="AD341" s="22" t="n"/>
      <c r="AE341" s="22" t="n"/>
      <c r="AF341" s="22" t="n"/>
    </row>
    <row r="342">
      <c r="A342" s="22" t="n"/>
      <c r="B342" s="130" t="n"/>
      <c r="C342" s="22" t="n"/>
      <c r="D342" s="22" t="n"/>
      <c r="E342" s="72" t="n"/>
      <c r="F342" s="22" t="n"/>
      <c r="G342" s="131" t="n"/>
      <c r="H342" s="22" t="n"/>
      <c r="I342" s="22" t="n"/>
      <c r="J342" s="22" t="n"/>
      <c r="K342" s="22" t="n"/>
      <c r="L342" s="22" t="n"/>
      <c r="M342" s="22" t="n"/>
      <c r="N342" s="22" t="n"/>
      <c r="O342" s="22" t="n"/>
      <c r="P342" s="22" t="n"/>
      <c r="Q342" s="22" t="n"/>
      <c r="R342" s="22" t="n"/>
      <c r="S342" s="22" t="n"/>
      <c r="T342" s="22" t="n"/>
      <c r="U342" s="22" t="n"/>
      <c r="V342" s="22" t="n"/>
      <c r="W342" s="22" t="n"/>
      <c r="X342" s="22" t="n"/>
      <c r="Y342" s="22" t="n"/>
      <c r="Z342" s="22" t="n"/>
      <c r="AA342" s="22" t="n"/>
      <c r="AB342" s="22" t="n"/>
      <c r="AC342" s="22" t="n"/>
      <c r="AD342" s="22" t="n"/>
      <c r="AE342" s="22" t="n"/>
      <c r="AF342" s="22" t="n"/>
    </row>
    <row r="343">
      <c r="A343" s="22" t="n"/>
      <c r="B343" s="130" t="n"/>
      <c r="C343" s="22" t="n"/>
      <c r="D343" s="22" t="n"/>
      <c r="E343" s="72" t="n"/>
      <c r="F343" s="22" t="n"/>
      <c r="G343" s="131" t="n"/>
      <c r="H343" s="22" t="n"/>
      <c r="I343" s="22" t="n"/>
      <c r="J343" s="22" t="n"/>
      <c r="K343" s="22" t="n"/>
      <c r="L343" s="22" t="n"/>
      <c r="M343" s="22" t="n"/>
      <c r="N343" s="22" t="n"/>
      <c r="O343" s="22" t="n"/>
      <c r="P343" s="22" t="n"/>
      <c r="Q343" s="22" t="n"/>
      <c r="R343" s="22" t="n"/>
      <c r="S343" s="22" t="n"/>
      <c r="T343" s="22" t="n"/>
      <c r="U343" s="22" t="n"/>
      <c r="V343" s="22" t="n"/>
      <c r="W343" s="22" t="n"/>
      <c r="X343" s="22" t="n"/>
      <c r="Y343" s="22" t="n"/>
      <c r="Z343" s="22" t="n"/>
      <c r="AA343" s="22" t="n"/>
      <c r="AB343" s="22" t="n"/>
      <c r="AC343" s="22" t="n"/>
      <c r="AD343" s="22" t="n"/>
      <c r="AE343" s="22" t="n"/>
      <c r="AF343" s="22" t="n"/>
    </row>
    <row r="344">
      <c r="A344" s="22" t="n"/>
      <c r="B344" s="130" t="n"/>
      <c r="C344" s="22" t="n"/>
      <c r="D344" s="22" t="n"/>
      <c r="E344" s="72" t="n"/>
      <c r="F344" s="22" t="n"/>
      <c r="G344" s="131" t="n"/>
      <c r="H344" s="22" t="n"/>
      <c r="I344" s="22" t="n"/>
      <c r="J344" s="22" t="n"/>
      <c r="K344" s="22" t="n"/>
      <c r="L344" s="22" t="n"/>
      <c r="M344" s="22" t="n"/>
      <c r="N344" s="22" t="n"/>
      <c r="O344" s="22" t="n"/>
      <c r="P344" s="22" t="n"/>
      <c r="Q344" s="22" t="n"/>
      <c r="R344" s="22" t="n"/>
      <c r="S344" s="22" t="n"/>
      <c r="T344" s="22" t="n"/>
      <c r="U344" s="22" t="n"/>
      <c r="V344" s="22" t="n"/>
      <c r="W344" s="22" t="n"/>
      <c r="X344" s="22" t="n"/>
      <c r="Y344" s="22" t="n"/>
      <c r="Z344" s="22" t="n"/>
      <c r="AA344" s="22" t="n"/>
      <c r="AB344" s="22" t="n"/>
      <c r="AC344" s="22" t="n"/>
      <c r="AD344" s="22" t="n"/>
      <c r="AE344" s="22" t="n"/>
      <c r="AF344" s="22" t="n"/>
    </row>
    <row r="345">
      <c r="A345" s="22" t="n"/>
      <c r="B345" s="130" t="n"/>
      <c r="C345" s="22" t="n"/>
      <c r="D345" s="22" t="n"/>
      <c r="E345" s="72" t="n"/>
      <c r="F345" s="22" t="n"/>
      <c r="G345" s="131" t="n"/>
      <c r="H345" s="22" t="n"/>
      <c r="I345" s="22" t="n"/>
      <c r="J345" s="22" t="n"/>
      <c r="K345" s="22" t="n"/>
      <c r="L345" s="22" t="n"/>
      <c r="M345" s="22" t="n"/>
      <c r="N345" s="22" t="n"/>
      <c r="O345" s="22" t="n"/>
      <c r="P345" s="22" t="n"/>
      <c r="Q345" s="22" t="n"/>
      <c r="R345" s="22" t="n"/>
      <c r="S345" s="22" t="n"/>
      <c r="T345" s="22" t="n"/>
      <c r="U345" s="22" t="n"/>
      <c r="V345" s="22" t="n"/>
      <c r="W345" s="22" t="n"/>
      <c r="X345" s="22" t="n"/>
      <c r="Y345" s="22" t="n"/>
      <c r="Z345" s="22" t="n"/>
      <c r="AA345" s="22" t="n"/>
      <c r="AB345" s="22" t="n"/>
      <c r="AC345" s="22" t="n"/>
      <c r="AD345" s="22" t="n"/>
      <c r="AE345" s="22" t="n"/>
      <c r="AF345" s="22" t="n"/>
    </row>
    <row r="346">
      <c r="A346" s="22" t="n"/>
      <c r="B346" s="130" t="n"/>
      <c r="C346" s="22" t="n"/>
      <c r="D346" s="22" t="n"/>
      <c r="E346" s="72" t="n"/>
      <c r="F346" s="22" t="n"/>
      <c r="G346" s="131" t="n"/>
      <c r="H346" s="22" t="n"/>
      <c r="I346" s="22" t="n"/>
      <c r="J346" s="22" t="n"/>
      <c r="K346" s="22" t="n"/>
      <c r="L346" s="22" t="n"/>
      <c r="M346" s="22" t="n"/>
      <c r="N346" s="22" t="n"/>
      <c r="O346" s="22" t="n"/>
      <c r="P346" s="22" t="n"/>
      <c r="Q346" s="22" t="n"/>
      <c r="R346" s="22" t="n"/>
      <c r="S346" s="22" t="n"/>
      <c r="T346" s="22" t="n"/>
      <c r="U346" s="22" t="n"/>
      <c r="V346" s="22" t="n"/>
      <c r="W346" s="22" t="n"/>
      <c r="X346" s="22" t="n"/>
      <c r="Y346" s="22" t="n"/>
      <c r="Z346" s="22" t="n"/>
      <c r="AA346" s="22" t="n"/>
      <c r="AB346" s="22" t="n"/>
      <c r="AC346" s="22" t="n"/>
      <c r="AD346" s="22" t="n"/>
      <c r="AE346" s="22" t="n"/>
      <c r="AF346" s="22" t="n"/>
    </row>
    <row r="347">
      <c r="A347" s="22" t="n"/>
      <c r="B347" s="130" t="n"/>
      <c r="C347" s="22" t="n"/>
      <c r="D347" s="22" t="n"/>
      <c r="E347" s="72" t="n"/>
      <c r="F347" s="22" t="n"/>
      <c r="G347" s="131" t="n"/>
      <c r="H347" s="22" t="n"/>
      <c r="I347" s="22" t="n"/>
      <c r="J347" s="22" t="n"/>
      <c r="K347" s="22" t="n"/>
      <c r="L347" s="22" t="n"/>
      <c r="M347" s="22" t="n"/>
      <c r="N347" s="22" t="n"/>
      <c r="O347" s="22" t="n"/>
      <c r="P347" s="22" t="n"/>
      <c r="Q347" s="22" t="n"/>
      <c r="R347" s="22" t="n"/>
      <c r="S347" s="22" t="n"/>
      <c r="T347" s="22" t="n"/>
      <c r="U347" s="22" t="n"/>
      <c r="V347" s="22" t="n"/>
      <c r="W347" s="22" t="n"/>
      <c r="X347" s="22" t="n"/>
      <c r="Y347" s="22" t="n"/>
      <c r="Z347" s="22" t="n"/>
      <c r="AA347" s="22" t="n"/>
      <c r="AB347" s="22" t="n"/>
      <c r="AC347" s="22" t="n"/>
      <c r="AD347" s="22" t="n"/>
      <c r="AE347" s="22" t="n"/>
      <c r="AF347" s="22" t="n"/>
    </row>
    <row r="348">
      <c r="A348" s="22" t="n"/>
      <c r="B348" s="130" t="n"/>
      <c r="C348" s="22" t="n"/>
      <c r="D348" s="22" t="n"/>
      <c r="E348" s="72" t="n"/>
      <c r="F348" s="22" t="n"/>
      <c r="G348" s="131" t="n"/>
      <c r="H348" s="22" t="n"/>
      <c r="I348" s="22" t="n"/>
      <c r="J348" s="22" t="n"/>
      <c r="K348" s="22" t="n"/>
      <c r="L348" s="22" t="n"/>
      <c r="M348" s="22" t="n"/>
      <c r="N348" s="22" t="n"/>
      <c r="O348" s="22" t="n"/>
      <c r="P348" s="22" t="n"/>
      <c r="Q348" s="22" t="n"/>
      <c r="R348" s="22" t="n"/>
      <c r="S348" s="22" t="n"/>
      <c r="T348" s="22" t="n"/>
      <c r="U348" s="22" t="n"/>
      <c r="V348" s="22" t="n"/>
      <c r="W348" s="22" t="n"/>
      <c r="X348" s="22" t="n"/>
      <c r="Y348" s="22" t="n"/>
      <c r="Z348" s="22" t="n"/>
      <c r="AA348" s="22" t="n"/>
      <c r="AB348" s="22" t="n"/>
      <c r="AC348" s="22" t="n"/>
      <c r="AD348" s="22" t="n"/>
      <c r="AE348" s="22" t="n"/>
      <c r="AF348" s="22" t="n"/>
    </row>
    <row r="349">
      <c r="A349" s="22" t="n"/>
      <c r="B349" s="130" t="n"/>
      <c r="C349" s="22" t="n"/>
      <c r="D349" s="22" t="n"/>
      <c r="E349" s="72" t="n"/>
      <c r="F349" s="22" t="n"/>
      <c r="G349" s="131" t="n"/>
      <c r="H349" s="22" t="n"/>
      <c r="I349" s="22" t="n"/>
      <c r="J349" s="22" t="n"/>
      <c r="K349" s="22" t="n"/>
      <c r="L349" s="22" t="n"/>
      <c r="M349" s="22" t="n"/>
      <c r="N349" s="22" t="n"/>
      <c r="O349" s="22" t="n"/>
      <c r="P349" s="22" t="n"/>
      <c r="Q349" s="22" t="n"/>
      <c r="R349" s="22" t="n"/>
      <c r="S349" s="22" t="n"/>
      <c r="T349" s="22" t="n"/>
      <c r="U349" s="22" t="n"/>
      <c r="V349" s="22" t="n"/>
      <c r="W349" s="22" t="n"/>
      <c r="X349" s="22" t="n"/>
      <c r="Y349" s="22" t="n"/>
      <c r="Z349" s="22" t="n"/>
      <c r="AA349" s="22" t="n"/>
      <c r="AB349" s="22" t="n"/>
      <c r="AC349" s="22" t="n"/>
      <c r="AD349" s="22" t="n"/>
      <c r="AE349" s="22" t="n"/>
      <c r="AF349" s="22" t="n"/>
    </row>
    <row r="350">
      <c r="A350" s="22" t="n"/>
      <c r="B350" s="130" t="n"/>
      <c r="C350" s="22" t="n"/>
      <c r="D350" s="22" t="n"/>
      <c r="E350" s="72" t="n"/>
      <c r="F350" s="22" t="n"/>
      <c r="G350" s="131" t="n"/>
      <c r="H350" s="22" t="n"/>
      <c r="I350" s="22" t="n"/>
      <c r="J350" s="22" t="n"/>
      <c r="K350" s="22" t="n"/>
      <c r="L350" s="22" t="n"/>
      <c r="M350" s="22" t="n"/>
      <c r="N350" s="22" t="n"/>
      <c r="O350" s="22" t="n"/>
      <c r="P350" s="22" t="n"/>
      <c r="Q350" s="22" t="n"/>
      <c r="R350" s="22" t="n"/>
      <c r="S350" s="22" t="n"/>
      <c r="T350" s="22" t="n"/>
      <c r="U350" s="22" t="n"/>
      <c r="V350" s="22" t="n"/>
      <c r="W350" s="22" t="n"/>
      <c r="X350" s="22" t="n"/>
      <c r="Y350" s="22" t="n"/>
      <c r="Z350" s="22" t="n"/>
      <c r="AA350" s="22" t="n"/>
      <c r="AB350" s="22" t="n"/>
      <c r="AC350" s="22" t="n"/>
      <c r="AD350" s="22" t="n"/>
      <c r="AE350" s="22" t="n"/>
      <c r="AF350" s="22" t="n"/>
    </row>
    <row r="351">
      <c r="A351" s="22" t="n"/>
      <c r="B351" s="130" t="n"/>
      <c r="C351" s="22" t="n"/>
      <c r="D351" s="22" t="n"/>
      <c r="E351" s="72" t="n"/>
      <c r="F351" s="22" t="n"/>
      <c r="G351" s="131" t="n"/>
      <c r="H351" s="22" t="n"/>
      <c r="I351" s="22" t="n"/>
      <c r="J351" s="22" t="n"/>
      <c r="K351" s="22" t="n"/>
      <c r="L351" s="22" t="n"/>
      <c r="M351" s="22" t="n"/>
      <c r="N351" s="22" t="n"/>
      <c r="O351" s="22" t="n"/>
      <c r="P351" s="22" t="n"/>
      <c r="Q351" s="22" t="n"/>
      <c r="R351" s="22" t="n"/>
      <c r="S351" s="22" t="n"/>
      <c r="T351" s="22" t="n"/>
      <c r="U351" s="22" t="n"/>
      <c r="V351" s="22" t="n"/>
      <c r="W351" s="22" t="n"/>
      <c r="X351" s="22" t="n"/>
      <c r="Y351" s="22" t="n"/>
      <c r="Z351" s="22" t="n"/>
      <c r="AA351" s="22" t="n"/>
      <c r="AB351" s="22" t="n"/>
      <c r="AC351" s="22" t="n"/>
      <c r="AD351" s="22" t="n"/>
      <c r="AE351" s="22" t="n"/>
      <c r="AF351" s="22" t="n"/>
    </row>
    <row r="352">
      <c r="A352" s="22" t="n"/>
      <c r="B352" s="130" t="n"/>
      <c r="C352" s="22" t="n"/>
      <c r="D352" s="22" t="n"/>
      <c r="E352" s="72" t="n"/>
      <c r="F352" s="22" t="n"/>
      <c r="G352" s="131" t="n"/>
      <c r="H352" s="22" t="n"/>
      <c r="I352" s="22" t="n"/>
      <c r="J352" s="22" t="n"/>
      <c r="K352" s="22" t="n"/>
      <c r="L352" s="22" t="n"/>
      <c r="M352" s="22" t="n"/>
      <c r="N352" s="22" t="n"/>
      <c r="O352" s="22" t="n"/>
      <c r="P352" s="22" t="n"/>
      <c r="Q352" s="22" t="n"/>
      <c r="R352" s="22" t="n"/>
      <c r="S352" s="22" t="n"/>
      <c r="T352" s="22" t="n"/>
      <c r="U352" s="22" t="n"/>
      <c r="V352" s="22" t="n"/>
      <c r="W352" s="22" t="n"/>
      <c r="X352" s="22" t="n"/>
      <c r="Y352" s="22" t="n"/>
      <c r="Z352" s="22" t="n"/>
      <c r="AA352" s="22" t="n"/>
      <c r="AB352" s="22" t="n"/>
      <c r="AC352" s="22" t="n"/>
      <c r="AD352" s="22" t="n"/>
      <c r="AE352" s="22" t="n"/>
      <c r="AF352" s="22" t="n"/>
    </row>
    <row r="353">
      <c r="A353" s="22" t="n"/>
      <c r="B353" s="130" t="n"/>
      <c r="C353" s="22" t="n"/>
      <c r="D353" s="22" t="n"/>
      <c r="E353" s="72" t="n"/>
      <c r="F353" s="22" t="n"/>
      <c r="G353" s="131" t="n"/>
      <c r="H353" s="22" t="n"/>
      <c r="I353" s="22" t="n"/>
      <c r="J353" s="22" t="n"/>
      <c r="K353" s="22" t="n"/>
      <c r="L353" s="22" t="n"/>
      <c r="M353" s="22" t="n"/>
      <c r="N353" s="22" t="n"/>
      <c r="O353" s="22" t="n"/>
      <c r="P353" s="22" t="n"/>
      <c r="Q353" s="22" t="n"/>
      <c r="R353" s="22" t="n"/>
      <c r="S353" s="22" t="n"/>
      <c r="T353" s="22" t="n"/>
      <c r="U353" s="22" t="n"/>
      <c r="V353" s="22" t="n"/>
      <c r="W353" s="22" t="n"/>
      <c r="X353" s="22" t="n"/>
      <c r="Y353" s="22" t="n"/>
      <c r="Z353" s="22" t="n"/>
      <c r="AA353" s="22" t="n"/>
      <c r="AB353" s="22" t="n"/>
      <c r="AC353" s="22" t="n"/>
      <c r="AD353" s="22" t="n"/>
      <c r="AE353" s="22" t="n"/>
      <c r="AF353" s="22" t="n"/>
    </row>
    <row r="354">
      <c r="A354" s="22" t="n"/>
      <c r="B354" s="130" t="n"/>
      <c r="C354" s="22" t="n"/>
      <c r="D354" s="22" t="n"/>
      <c r="E354" s="72" t="n"/>
      <c r="F354" s="22" t="n"/>
      <c r="G354" s="131" t="n"/>
      <c r="H354" s="22" t="n"/>
      <c r="I354" s="22" t="n"/>
      <c r="J354" s="22" t="n"/>
      <c r="K354" s="22" t="n"/>
      <c r="L354" s="22" t="n"/>
      <c r="M354" s="22" t="n"/>
      <c r="N354" s="22" t="n"/>
      <c r="O354" s="22" t="n"/>
      <c r="P354" s="22" t="n"/>
      <c r="Q354" s="22" t="n"/>
      <c r="R354" s="22" t="n"/>
      <c r="S354" s="22" t="n"/>
      <c r="T354" s="22" t="n"/>
      <c r="U354" s="22" t="n"/>
      <c r="V354" s="22" t="n"/>
      <c r="W354" s="22" t="n"/>
      <c r="X354" s="22" t="n"/>
      <c r="Y354" s="22" t="n"/>
      <c r="Z354" s="22" t="n"/>
      <c r="AA354" s="22" t="n"/>
      <c r="AB354" s="22" t="n"/>
      <c r="AC354" s="22" t="n"/>
      <c r="AD354" s="22" t="n"/>
      <c r="AE354" s="22" t="n"/>
      <c r="AF354" s="22" t="n"/>
    </row>
    <row r="355">
      <c r="A355" s="22" t="n"/>
      <c r="B355" s="130" t="n"/>
      <c r="C355" s="22" t="n"/>
      <c r="D355" s="22" t="n"/>
      <c r="E355" s="72" t="n"/>
      <c r="F355" s="22" t="n"/>
      <c r="G355" s="131" t="n"/>
      <c r="H355" s="22" t="n"/>
      <c r="I355" s="22" t="n"/>
      <c r="J355" s="22" t="n"/>
      <c r="K355" s="22" t="n"/>
      <c r="L355" s="22" t="n"/>
      <c r="M355" s="22" t="n"/>
      <c r="N355" s="22" t="n"/>
      <c r="O355" s="22" t="n"/>
      <c r="P355" s="22" t="n"/>
      <c r="Q355" s="22" t="n"/>
      <c r="R355" s="22" t="n"/>
      <c r="S355" s="22" t="n"/>
      <c r="T355" s="22" t="n"/>
      <c r="U355" s="22" t="n"/>
      <c r="V355" s="22" t="n"/>
      <c r="W355" s="22" t="n"/>
      <c r="X355" s="22" t="n"/>
      <c r="Y355" s="22" t="n"/>
      <c r="Z355" s="22" t="n"/>
      <c r="AA355" s="22" t="n"/>
      <c r="AB355" s="22" t="n"/>
      <c r="AC355" s="22" t="n"/>
      <c r="AD355" s="22" t="n"/>
      <c r="AE355" s="22" t="n"/>
      <c r="AF355" s="22" t="n"/>
    </row>
    <row r="356">
      <c r="A356" s="22" t="n"/>
      <c r="B356" s="130" t="n"/>
      <c r="C356" s="22" t="n"/>
      <c r="D356" s="22" t="n"/>
      <c r="E356" s="72" t="n"/>
      <c r="F356" s="22" t="n"/>
      <c r="G356" s="131" t="n"/>
      <c r="H356" s="22" t="n"/>
      <c r="I356" s="22" t="n"/>
      <c r="J356" s="22" t="n"/>
      <c r="K356" s="22" t="n"/>
      <c r="L356" s="22" t="n"/>
      <c r="M356" s="22" t="n"/>
      <c r="N356" s="22" t="n"/>
      <c r="O356" s="22" t="n"/>
      <c r="P356" s="22" t="n"/>
      <c r="Q356" s="22" t="n"/>
      <c r="R356" s="22" t="n"/>
      <c r="S356" s="22" t="n"/>
      <c r="T356" s="22" t="n"/>
      <c r="U356" s="22" t="n"/>
      <c r="V356" s="22" t="n"/>
      <c r="W356" s="22" t="n"/>
      <c r="X356" s="22" t="n"/>
      <c r="Y356" s="22" t="n"/>
      <c r="Z356" s="22" t="n"/>
      <c r="AA356" s="22" t="n"/>
      <c r="AB356" s="22" t="n"/>
      <c r="AC356" s="22" t="n"/>
      <c r="AD356" s="22" t="n"/>
      <c r="AE356" s="22" t="n"/>
      <c r="AF356" s="22" t="n"/>
    </row>
    <row r="357">
      <c r="A357" s="22" t="n"/>
      <c r="B357" s="130" t="n"/>
      <c r="C357" s="22" t="n"/>
      <c r="D357" s="22" t="n"/>
      <c r="E357" s="72" t="n"/>
      <c r="F357" s="22" t="n"/>
      <c r="G357" s="131" t="n"/>
      <c r="H357" s="22" t="n"/>
      <c r="I357" s="22" t="n"/>
      <c r="J357" s="22" t="n"/>
      <c r="K357" s="22" t="n"/>
      <c r="L357" s="22" t="n"/>
      <c r="M357" s="22" t="n"/>
      <c r="N357" s="22" t="n"/>
      <c r="O357" s="22" t="n"/>
      <c r="P357" s="22" t="n"/>
      <c r="Q357" s="22" t="n"/>
      <c r="R357" s="22" t="n"/>
      <c r="S357" s="22" t="n"/>
      <c r="T357" s="22" t="n"/>
      <c r="U357" s="22" t="n"/>
      <c r="V357" s="22" t="n"/>
      <c r="W357" s="22" t="n"/>
      <c r="X357" s="22" t="n"/>
      <c r="Y357" s="22" t="n"/>
      <c r="Z357" s="22" t="n"/>
      <c r="AA357" s="22" t="n"/>
      <c r="AB357" s="22" t="n"/>
      <c r="AC357" s="22" t="n"/>
      <c r="AD357" s="22" t="n"/>
      <c r="AE357" s="22" t="n"/>
      <c r="AF357" s="22" t="n"/>
    </row>
    <row r="358">
      <c r="A358" s="22" t="n"/>
      <c r="B358" s="130" t="n"/>
      <c r="C358" s="22" t="n"/>
      <c r="D358" s="22" t="n"/>
      <c r="E358" s="72" t="n"/>
      <c r="F358" s="22" t="n"/>
      <c r="G358" s="131" t="n"/>
      <c r="H358" s="22" t="n"/>
      <c r="I358" s="22" t="n"/>
      <c r="J358" s="22" t="n"/>
      <c r="K358" s="22" t="n"/>
      <c r="L358" s="22" t="n"/>
      <c r="M358" s="22" t="n"/>
      <c r="N358" s="22" t="n"/>
      <c r="O358" s="22" t="n"/>
      <c r="P358" s="22" t="n"/>
      <c r="Q358" s="22" t="n"/>
      <c r="R358" s="22" t="n"/>
      <c r="S358" s="22" t="n"/>
      <c r="T358" s="22" t="n"/>
      <c r="U358" s="22" t="n"/>
      <c r="V358" s="22" t="n"/>
      <c r="W358" s="22" t="n"/>
      <c r="X358" s="22" t="n"/>
      <c r="Y358" s="22" t="n"/>
      <c r="Z358" s="22" t="n"/>
      <c r="AA358" s="22" t="n"/>
      <c r="AB358" s="22" t="n"/>
      <c r="AC358" s="22" t="n"/>
      <c r="AD358" s="22" t="n"/>
      <c r="AE358" s="22" t="n"/>
      <c r="AF358" s="22" t="n"/>
    </row>
    <row r="359">
      <c r="A359" s="22" t="n"/>
      <c r="B359" s="130" t="n"/>
      <c r="C359" s="22" t="n"/>
      <c r="D359" s="22" t="n"/>
      <c r="E359" s="72" t="n"/>
      <c r="F359" s="22" t="n"/>
      <c r="G359" s="131" t="n"/>
      <c r="H359" s="22" t="n"/>
      <c r="I359" s="22" t="n"/>
      <c r="J359" s="22" t="n"/>
      <c r="K359" s="22" t="n"/>
      <c r="L359" s="22" t="n"/>
      <c r="M359" s="22" t="n"/>
      <c r="N359" s="22" t="n"/>
      <c r="O359" s="22" t="n"/>
      <c r="P359" s="22" t="n"/>
      <c r="Q359" s="22" t="n"/>
      <c r="R359" s="22" t="n"/>
      <c r="S359" s="22" t="n"/>
      <c r="T359" s="22" t="n"/>
      <c r="U359" s="22" t="n"/>
      <c r="V359" s="22" t="n"/>
      <c r="W359" s="22" t="n"/>
      <c r="X359" s="22" t="n"/>
      <c r="Y359" s="22" t="n"/>
      <c r="Z359" s="22" t="n"/>
      <c r="AA359" s="22" t="n"/>
      <c r="AB359" s="22" t="n"/>
      <c r="AC359" s="22" t="n"/>
      <c r="AD359" s="22" t="n"/>
      <c r="AE359" s="22" t="n"/>
      <c r="AF359" s="22" t="n"/>
    </row>
    <row r="360">
      <c r="A360" s="22" t="n"/>
      <c r="B360" s="130" t="n"/>
      <c r="C360" s="22" t="n"/>
      <c r="D360" s="22" t="n"/>
      <c r="E360" s="72" t="n"/>
      <c r="F360" s="22" t="n"/>
      <c r="G360" s="131" t="n"/>
      <c r="H360" s="22" t="n"/>
      <c r="I360" s="22" t="n"/>
      <c r="J360" s="22" t="n"/>
      <c r="K360" s="22" t="n"/>
      <c r="L360" s="22" t="n"/>
      <c r="M360" s="22" t="n"/>
      <c r="N360" s="22" t="n"/>
      <c r="O360" s="22" t="n"/>
      <c r="P360" s="22" t="n"/>
      <c r="Q360" s="22" t="n"/>
      <c r="R360" s="22" t="n"/>
      <c r="S360" s="22" t="n"/>
      <c r="T360" s="22" t="n"/>
      <c r="U360" s="22" t="n"/>
      <c r="V360" s="22" t="n"/>
      <c r="W360" s="22" t="n"/>
      <c r="X360" s="22" t="n"/>
      <c r="Y360" s="22" t="n"/>
      <c r="Z360" s="22" t="n"/>
      <c r="AA360" s="22" t="n"/>
      <c r="AB360" s="22" t="n"/>
      <c r="AC360" s="22" t="n"/>
      <c r="AD360" s="22" t="n"/>
      <c r="AE360" s="22" t="n"/>
      <c r="AF360" s="22" t="n"/>
    </row>
    <row r="361">
      <c r="A361" s="22" t="n"/>
      <c r="B361" s="130" t="n"/>
      <c r="C361" s="22" t="n"/>
      <c r="D361" s="22" t="n"/>
      <c r="E361" s="72" t="n"/>
      <c r="F361" s="22" t="n"/>
      <c r="G361" s="131" t="n"/>
      <c r="H361" s="22" t="n"/>
      <c r="I361" s="22" t="n"/>
      <c r="J361" s="22" t="n"/>
      <c r="K361" s="22" t="n"/>
      <c r="L361" s="22" t="n"/>
      <c r="M361" s="22" t="n"/>
      <c r="N361" s="22" t="n"/>
      <c r="O361" s="22" t="n"/>
      <c r="P361" s="22" t="n"/>
      <c r="Q361" s="22" t="n"/>
      <c r="R361" s="22" t="n"/>
      <c r="S361" s="22" t="n"/>
      <c r="T361" s="22" t="n"/>
      <c r="U361" s="22" t="n"/>
      <c r="V361" s="22" t="n"/>
      <c r="W361" s="22" t="n"/>
      <c r="X361" s="22" t="n"/>
      <c r="Y361" s="22" t="n"/>
      <c r="Z361" s="22" t="n"/>
      <c r="AA361" s="22" t="n"/>
      <c r="AB361" s="22" t="n"/>
      <c r="AC361" s="22" t="n"/>
      <c r="AD361" s="22" t="n"/>
      <c r="AE361" s="22" t="n"/>
      <c r="AF361" s="22" t="n"/>
    </row>
    <row r="362">
      <c r="A362" s="22" t="n"/>
      <c r="B362" s="130" t="n"/>
      <c r="C362" s="22" t="n"/>
      <c r="D362" s="22" t="n"/>
      <c r="E362" s="72" t="n"/>
      <c r="F362" s="22" t="n"/>
      <c r="G362" s="131" t="n"/>
      <c r="H362" s="22" t="n"/>
      <c r="I362" s="22" t="n"/>
      <c r="J362" s="22" t="n"/>
      <c r="K362" s="22" t="n"/>
      <c r="L362" s="22" t="n"/>
      <c r="M362" s="22" t="n"/>
      <c r="N362" s="22" t="n"/>
      <c r="O362" s="22" t="n"/>
      <c r="P362" s="22" t="n"/>
      <c r="Q362" s="22" t="n"/>
      <c r="R362" s="22" t="n"/>
      <c r="S362" s="22" t="n"/>
      <c r="T362" s="22" t="n"/>
      <c r="U362" s="22" t="n"/>
      <c r="V362" s="22" t="n"/>
      <c r="W362" s="22" t="n"/>
      <c r="X362" s="22" t="n"/>
      <c r="Y362" s="22" t="n"/>
      <c r="Z362" s="22" t="n"/>
      <c r="AA362" s="22" t="n"/>
      <c r="AB362" s="22" t="n"/>
      <c r="AC362" s="22" t="n"/>
      <c r="AD362" s="22" t="n"/>
      <c r="AE362" s="22" t="n"/>
      <c r="AF362" s="22" t="n"/>
    </row>
    <row r="363">
      <c r="A363" s="22" t="n"/>
      <c r="B363" s="130" t="n"/>
      <c r="C363" s="22" t="n"/>
      <c r="D363" s="22" t="n"/>
      <c r="E363" s="72" t="n"/>
      <c r="F363" s="22" t="n"/>
      <c r="G363" s="131" t="n"/>
      <c r="H363" s="22" t="n"/>
      <c r="I363" s="22" t="n"/>
      <c r="J363" s="22" t="n"/>
      <c r="K363" s="22" t="n"/>
      <c r="L363" s="22" t="n"/>
      <c r="M363" s="22" t="n"/>
      <c r="N363" s="22" t="n"/>
      <c r="O363" s="22" t="n"/>
      <c r="P363" s="22" t="n"/>
      <c r="Q363" s="22" t="n"/>
      <c r="R363" s="22" t="n"/>
      <c r="S363" s="22" t="n"/>
      <c r="T363" s="22" t="n"/>
      <c r="U363" s="22" t="n"/>
      <c r="V363" s="22" t="n"/>
      <c r="W363" s="22" t="n"/>
      <c r="X363" s="22" t="n"/>
      <c r="Y363" s="22" t="n"/>
      <c r="Z363" s="22" t="n"/>
      <c r="AA363" s="22" t="n"/>
      <c r="AB363" s="22" t="n"/>
      <c r="AC363" s="22" t="n"/>
      <c r="AD363" s="22" t="n"/>
      <c r="AE363" s="22" t="n"/>
      <c r="AF363" s="22" t="n"/>
    </row>
    <row r="364">
      <c r="A364" s="22" t="n"/>
      <c r="B364" s="130" t="n"/>
      <c r="C364" s="22" t="n"/>
      <c r="D364" s="22" t="n"/>
      <c r="E364" s="72" t="n"/>
      <c r="F364" s="22" t="n"/>
      <c r="G364" s="131" t="n"/>
      <c r="H364" s="22" t="n"/>
      <c r="I364" s="22" t="n"/>
      <c r="J364" s="22" t="n"/>
      <c r="K364" s="22" t="n"/>
      <c r="L364" s="22" t="n"/>
      <c r="M364" s="22" t="n"/>
      <c r="N364" s="22" t="n"/>
      <c r="O364" s="22" t="n"/>
      <c r="P364" s="22" t="n"/>
      <c r="Q364" s="22" t="n"/>
      <c r="R364" s="22" t="n"/>
      <c r="S364" s="22" t="n"/>
      <c r="T364" s="22" t="n"/>
      <c r="U364" s="22" t="n"/>
      <c r="V364" s="22" t="n"/>
      <c r="W364" s="22" t="n"/>
      <c r="X364" s="22" t="n"/>
      <c r="Y364" s="22" t="n"/>
      <c r="Z364" s="22" t="n"/>
      <c r="AA364" s="22" t="n"/>
      <c r="AB364" s="22" t="n"/>
      <c r="AC364" s="22" t="n"/>
      <c r="AD364" s="22" t="n"/>
      <c r="AE364" s="22" t="n"/>
      <c r="AF364" s="22" t="n"/>
    </row>
    <row r="365">
      <c r="A365" s="22" t="n"/>
      <c r="B365" s="130" t="n"/>
      <c r="C365" s="22" t="n"/>
      <c r="D365" s="22" t="n"/>
      <c r="E365" s="72" t="n"/>
      <c r="F365" s="22" t="n"/>
      <c r="G365" s="131" t="n"/>
      <c r="H365" s="22" t="n"/>
      <c r="I365" s="22" t="n"/>
      <c r="J365" s="22" t="n"/>
      <c r="K365" s="22" t="n"/>
      <c r="L365" s="22" t="n"/>
      <c r="M365" s="22" t="n"/>
      <c r="N365" s="22" t="n"/>
      <c r="O365" s="22" t="n"/>
      <c r="P365" s="22" t="n"/>
      <c r="Q365" s="22" t="n"/>
      <c r="R365" s="22" t="n"/>
      <c r="S365" s="22" t="n"/>
      <c r="T365" s="22" t="n"/>
      <c r="U365" s="22" t="n"/>
      <c r="V365" s="22" t="n"/>
      <c r="W365" s="22" t="n"/>
      <c r="X365" s="22" t="n"/>
      <c r="Y365" s="22" t="n"/>
      <c r="Z365" s="22" t="n"/>
      <c r="AA365" s="22" t="n"/>
      <c r="AB365" s="22" t="n"/>
      <c r="AC365" s="22" t="n"/>
      <c r="AD365" s="22" t="n"/>
      <c r="AE365" s="22" t="n"/>
      <c r="AF365" s="22" t="n"/>
    </row>
    <row r="366">
      <c r="A366" s="22" t="n"/>
      <c r="B366" s="130" t="n"/>
      <c r="C366" s="22" t="n"/>
      <c r="D366" s="22" t="n"/>
      <c r="E366" s="72" t="n"/>
      <c r="F366" s="22" t="n"/>
      <c r="G366" s="131" t="n"/>
      <c r="H366" s="22" t="n"/>
      <c r="I366" s="22" t="n"/>
      <c r="J366" s="22" t="n"/>
      <c r="K366" s="22" t="n"/>
      <c r="L366" s="22" t="n"/>
      <c r="M366" s="22" t="n"/>
      <c r="N366" s="22" t="n"/>
      <c r="O366" s="22" t="n"/>
      <c r="P366" s="22" t="n"/>
      <c r="Q366" s="22" t="n"/>
      <c r="R366" s="22" t="n"/>
      <c r="S366" s="22" t="n"/>
      <c r="T366" s="22" t="n"/>
      <c r="U366" s="22" t="n"/>
      <c r="V366" s="22" t="n"/>
      <c r="W366" s="22" t="n"/>
      <c r="X366" s="22" t="n"/>
      <c r="Y366" s="22" t="n"/>
      <c r="Z366" s="22" t="n"/>
      <c r="AA366" s="22" t="n"/>
      <c r="AB366" s="22" t="n"/>
      <c r="AC366" s="22" t="n"/>
      <c r="AD366" s="22" t="n"/>
      <c r="AE366" s="22" t="n"/>
      <c r="AF366" s="22" t="n"/>
    </row>
    <row r="367">
      <c r="A367" s="22" t="n"/>
      <c r="B367" s="130" t="n"/>
      <c r="C367" s="22" t="n"/>
      <c r="D367" s="22" t="n"/>
      <c r="E367" s="72" t="n"/>
      <c r="F367" s="22" t="n"/>
      <c r="G367" s="131" t="n"/>
      <c r="H367" s="22" t="n"/>
      <c r="I367" s="22" t="n"/>
      <c r="J367" s="22" t="n"/>
      <c r="K367" s="22" t="n"/>
      <c r="L367" s="22" t="n"/>
      <c r="M367" s="22" t="n"/>
      <c r="N367" s="22" t="n"/>
      <c r="O367" s="22" t="n"/>
      <c r="P367" s="22" t="n"/>
      <c r="Q367" s="22" t="n"/>
      <c r="R367" s="22" t="n"/>
      <c r="S367" s="22" t="n"/>
      <c r="T367" s="22" t="n"/>
      <c r="U367" s="22" t="n"/>
      <c r="V367" s="22" t="n"/>
      <c r="W367" s="22" t="n"/>
      <c r="X367" s="22" t="n"/>
      <c r="Y367" s="22" t="n"/>
      <c r="Z367" s="22" t="n"/>
      <c r="AA367" s="22" t="n"/>
      <c r="AB367" s="22" t="n"/>
      <c r="AC367" s="22" t="n"/>
      <c r="AD367" s="22" t="n"/>
      <c r="AE367" s="22" t="n"/>
      <c r="AF367" s="22" t="n"/>
    </row>
    <row r="368">
      <c r="A368" s="22" t="n"/>
      <c r="B368" s="130" t="n"/>
      <c r="C368" s="22" t="n"/>
      <c r="D368" s="22" t="n"/>
      <c r="E368" s="72" t="n"/>
      <c r="F368" s="22" t="n"/>
      <c r="G368" s="131" t="n"/>
      <c r="H368" s="22" t="n"/>
      <c r="I368" s="22" t="n"/>
      <c r="J368" s="22" t="n"/>
      <c r="K368" s="22" t="n"/>
      <c r="L368" s="22" t="n"/>
      <c r="M368" s="22" t="n"/>
      <c r="N368" s="22" t="n"/>
      <c r="O368" s="22" t="n"/>
      <c r="P368" s="22" t="n"/>
      <c r="Q368" s="22" t="n"/>
      <c r="R368" s="22" t="n"/>
      <c r="S368" s="22" t="n"/>
      <c r="T368" s="22" t="n"/>
      <c r="U368" s="22" t="n"/>
      <c r="V368" s="22" t="n"/>
      <c r="W368" s="22" t="n"/>
      <c r="X368" s="22" t="n"/>
      <c r="Y368" s="22" t="n"/>
      <c r="Z368" s="22" t="n"/>
      <c r="AA368" s="22" t="n"/>
      <c r="AB368" s="22" t="n"/>
      <c r="AC368" s="22" t="n"/>
      <c r="AD368" s="22" t="n"/>
      <c r="AE368" s="22" t="n"/>
      <c r="AF368" s="22" t="n"/>
    </row>
    <row r="369">
      <c r="A369" s="22" t="n"/>
      <c r="B369" s="130" t="n"/>
      <c r="C369" s="22" t="n"/>
      <c r="D369" s="22" t="n"/>
      <c r="E369" s="72" t="n"/>
      <c r="F369" s="22" t="n"/>
      <c r="G369" s="131" t="n"/>
      <c r="H369" s="22" t="n"/>
      <c r="I369" s="22" t="n"/>
      <c r="J369" s="22" t="n"/>
      <c r="K369" s="22" t="n"/>
      <c r="L369" s="22" t="n"/>
      <c r="M369" s="22" t="n"/>
      <c r="N369" s="22" t="n"/>
      <c r="O369" s="22" t="n"/>
      <c r="P369" s="22" t="n"/>
      <c r="Q369" s="22" t="n"/>
      <c r="R369" s="22" t="n"/>
      <c r="S369" s="22" t="n"/>
      <c r="T369" s="22" t="n"/>
      <c r="U369" s="22" t="n"/>
      <c r="V369" s="22" t="n"/>
      <c r="W369" s="22" t="n"/>
      <c r="X369" s="22" t="n"/>
      <c r="Y369" s="22" t="n"/>
      <c r="Z369" s="22" t="n"/>
      <c r="AA369" s="22" t="n"/>
      <c r="AB369" s="22" t="n"/>
      <c r="AC369" s="22" t="n"/>
      <c r="AD369" s="22" t="n"/>
      <c r="AE369" s="22" t="n"/>
      <c r="AF369" s="22" t="n"/>
    </row>
    <row r="370">
      <c r="A370" s="22" t="n"/>
      <c r="B370" s="130" t="n"/>
      <c r="C370" s="22" t="n"/>
      <c r="D370" s="22" t="n"/>
      <c r="E370" s="72" t="n"/>
      <c r="F370" s="22" t="n"/>
      <c r="G370" s="131" t="n"/>
      <c r="H370" s="22" t="n"/>
      <c r="I370" s="22" t="n"/>
      <c r="J370" s="22" t="n"/>
      <c r="K370" s="22" t="n"/>
      <c r="L370" s="22" t="n"/>
      <c r="M370" s="22" t="n"/>
      <c r="N370" s="22" t="n"/>
      <c r="O370" s="22" t="n"/>
      <c r="P370" s="22" t="n"/>
      <c r="Q370" s="22" t="n"/>
      <c r="R370" s="22" t="n"/>
      <c r="S370" s="22" t="n"/>
      <c r="T370" s="22" t="n"/>
      <c r="U370" s="22" t="n"/>
      <c r="V370" s="22" t="n"/>
      <c r="W370" s="22" t="n"/>
      <c r="X370" s="22" t="n"/>
      <c r="Y370" s="22" t="n"/>
      <c r="Z370" s="22" t="n"/>
      <c r="AA370" s="22" t="n"/>
      <c r="AB370" s="22" t="n"/>
      <c r="AC370" s="22" t="n"/>
      <c r="AD370" s="22" t="n"/>
      <c r="AE370" s="22" t="n"/>
      <c r="AF370" s="22" t="n"/>
    </row>
    <row r="371">
      <c r="A371" s="22" t="n"/>
      <c r="B371" s="130" t="n"/>
      <c r="C371" s="22" t="n"/>
      <c r="D371" s="22" t="n"/>
      <c r="E371" s="72" t="n"/>
      <c r="F371" s="22" t="n"/>
      <c r="G371" s="131" t="n"/>
      <c r="H371" s="22" t="n"/>
      <c r="I371" s="22" t="n"/>
      <c r="J371" s="22" t="n"/>
      <c r="K371" s="22" t="n"/>
      <c r="L371" s="22" t="n"/>
      <c r="M371" s="22" t="n"/>
      <c r="N371" s="22" t="n"/>
      <c r="O371" s="22" t="n"/>
      <c r="P371" s="22" t="n"/>
      <c r="Q371" s="22" t="n"/>
      <c r="R371" s="22" t="n"/>
      <c r="S371" s="22" t="n"/>
      <c r="T371" s="22" t="n"/>
      <c r="U371" s="22" t="n"/>
      <c r="V371" s="22" t="n"/>
      <c r="W371" s="22" t="n"/>
      <c r="X371" s="22" t="n"/>
      <c r="Y371" s="22" t="n"/>
      <c r="Z371" s="22" t="n"/>
      <c r="AA371" s="22" t="n"/>
      <c r="AB371" s="22" t="n"/>
      <c r="AC371" s="22" t="n"/>
      <c r="AD371" s="22" t="n"/>
      <c r="AE371" s="22" t="n"/>
      <c r="AF371" s="22" t="n"/>
    </row>
    <row r="372">
      <c r="A372" s="22" t="n"/>
      <c r="B372" s="130" t="n"/>
      <c r="C372" s="22" t="n"/>
      <c r="D372" s="22" t="n"/>
      <c r="E372" s="72" t="n"/>
      <c r="F372" s="22" t="n"/>
      <c r="G372" s="131" t="n"/>
      <c r="H372" s="22" t="n"/>
      <c r="I372" s="22" t="n"/>
      <c r="J372" s="22" t="n"/>
      <c r="K372" s="22" t="n"/>
      <c r="L372" s="22" t="n"/>
      <c r="M372" s="22" t="n"/>
      <c r="N372" s="22" t="n"/>
      <c r="O372" s="22" t="n"/>
      <c r="P372" s="22" t="n"/>
      <c r="Q372" s="22" t="n"/>
      <c r="R372" s="22" t="n"/>
      <c r="S372" s="22" t="n"/>
      <c r="T372" s="22" t="n"/>
      <c r="U372" s="22" t="n"/>
      <c r="V372" s="22" t="n"/>
      <c r="W372" s="22" t="n"/>
      <c r="X372" s="22" t="n"/>
      <c r="Y372" s="22" t="n"/>
      <c r="Z372" s="22" t="n"/>
      <c r="AA372" s="22" t="n"/>
      <c r="AB372" s="22" t="n"/>
      <c r="AC372" s="22" t="n"/>
      <c r="AD372" s="22" t="n"/>
      <c r="AE372" s="22" t="n"/>
      <c r="AF372" s="22" t="n"/>
    </row>
    <row r="373">
      <c r="A373" s="22" t="n"/>
      <c r="B373" s="130" t="n"/>
      <c r="C373" s="22" t="n"/>
      <c r="D373" s="22" t="n"/>
      <c r="E373" s="72" t="n"/>
      <c r="F373" s="22" t="n"/>
      <c r="G373" s="131" t="n"/>
      <c r="H373" s="22" t="n"/>
      <c r="I373" s="22" t="n"/>
      <c r="J373" s="22" t="n"/>
      <c r="K373" s="22" t="n"/>
      <c r="L373" s="22" t="n"/>
      <c r="M373" s="22" t="n"/>
      <c r="N373" s="22" t="n"/>
      <c r="O373" s="22" t="n"/>
      <c r="P373" s="22" t="n"/>
      <c r="Q373" s="22" t="n"/>
      <c r="R373" s="22" t="n"/>
      <c r="S373" s="22" t="n"/>
      <c r="T373" s="22" t="n"/>
      <c r="U373" s="22" t="n"/>
      <c r="V373" s="22" t="n"/>
      <c r="W373" s="22" t="n"/>
      <c r="X373" s="22" t="n"/>
      <c r="Y373" s="22" t="n"/>
      <c r="Z373" s="22" t="n"/>
      <c r="AA373" s="22" t="n"/>
      <c r="AB373" s="22" t="n"/>
      <c r="AC373" s="22" t="n"/>
      <c r="AD373" s="22" t="n"/>
      <c r="AE373" s="22" t="n"/>
      <c r="AF373" s="22" t="n"/>
    </row>
    <row r="374">
      <c r="A374" s="22" t="n"/>
      <c r="B374" s="130" t="n"/>
      <c r="C374" s="22" t="n"/>
      <c r="D374" s="22" t="n"/>
      <c r="E374" s="72" t="n"/>
      <c r="F374" s="22" t="n"/>
      <c r="G374" s="131" t="n"/>
      <c r="H374" s="22" t="n"/>
      <c r="I374" s="22" t="n"/>
      <c r="J374" s="22" t="n"/>
      <c r="K374" s="22" t="n"/>
      <c r="L374" s="22" t="n"/>
      <c r="M374" s="22" t="n"/>
      <c r="N374" s="22" t="n"/>
      <c r="O374" s="22" t="n"/>
      <c r="P374" s="22" t="n"/>
      <c r="Q374" s="22" t="n"/>
      <c r="R374" s="22" t="n"/>
      <c r="S374" s="22" t="n"/>
      <c r="T374" s="22" t="n"/>
      <c r="U374" s="22" t="n"/>
      <c r="V374" s="22" t="n"/>
      <c r="W374" s="22" t="n"/>
      <c r="X374" s="22" t="n"/>
      <c r="Y374" s="22" t="n"/>
      <c r="Z374" s="22" t="n"/>
      <c r="AA374" s="22" t="n"/>
      <c r="AB374" s="22" t="n"/>
      <c r="AC374" s="22" t="n"/>
      <c r="AD374" s="22" t="n"/>
      <c r="AE374" s="22" t="n"/>
      <c r="AF374" s="22" t="n"/>
    </row>
    <row r="375">
      <c r="A375" s="22" t="n"/>
      <c r="B375" s="130" t="n"/>
      <c r="C375" s="22" t="n"/>
      <c r="D375" s="22" t="n"/>
      <c r="E375" s="72" t="n"/>
      <c r="F375" s="22" t="n"/>
      <c r="G375" s="131" t="n"/>
      <c r="H375" s="22" t="n"/>
      <c r="I375" s="22" t="n"/>
      <c r="J375" s="22" t="n"/>
      <c r="K375" s="22" t="n"/>
      <c r="L375" s="22" t="n"/>
      <c r="M375" s="22" t="n"/>
      <c r="N375" s="22" t="n"/>
      <c r="O375" s="22" t="n"/>
      <c r="P375" s="22" t="n"/>
      <c r="Q375" s="22" t="n"/>
      <c r="R375" s="22" t="n"/>
      <c r="S375" s="22" t="n"/>
      <c r="T375" s="22" t="n"/>
      <c r="U375" s="22" t="n"/>
      <c r="V375" s="22" t="n"/>
      <c r="W375" s="22" t="n"/>
      <c r="X375" s="22" t="n"/>
      <c r="Y375" s="22" t="n"/>
      <c r="Z375" s="22" t="n"/>
      <c r="AA375" s="22" t="n"/>
      <c r="AB375" s="22" t="n"/>
      <c r="AC375" s="22" t="n"/>
      <c r="AD375" s="22" t="n"/>
      <c r="AE375" s="22" t="n"/>
      <c r="AF375" s="22" t="n"/>
    </row>
    <row r="376">
      <c r="A376" s="22" t="n"/>
      <c r="B376" s="130" t="n"/>
      <c r="C376" s="22" t="n"/>
      <c r="D376" s="22" t="n"/>
      <c r="E376" s="72" t="n"/>
      <c r="F376" s="22" t="n"/>
      <c r="G376" s="131" t="n"/>
      <c r="H376" s="22" t="n"/>
      <c r="I376" s="22" t="n"/>
      <c r="J376" s="22" t="n"/>
      <c r="K376" s="22" t="n"/>
      <c r="L376" s="22" t="n"/>
      <c r="M376" s="22" t="n"/>
      <c r="N376" s="22" t="n"/>
      <c r="O376" s="22" t="n"/>
      <c r="P376" s="22" t="n"/>
      <c r="Q376" s="22" t="n"/>
      <c r="R376" s="22" t="n"/>
      <c r="S376" s="22" t="n"/>
      <c r="T376" s="22" t="n"/>
      <c r="U376" s="22" t="n"/>
      <c r="V376" s="22" t="n"/>
      <c r="W376" s="22" t="n"/>
      <c r="X376" s="22" t="n"/>
      <c r="Y376" s="22" t="n"/>
      <c r="Z376" s="22" t="n"/>
      <c r="AA376" s="22" t="n"/>
      <c r="AB376" s="22" t="n"/>
      <c r="AC376" s="22" t="n"/>
      <c r="AD376" s="22" t="n"/>
      <c r="AE376" s="22" t="n"/>
      <c r="AF376" s="22" t="n"/>
    </row>
    <row r="377">
      <c r="A377" s="22" t="n"/>
      <c r="B377" s="130" t="n"/>
      <c r="C377" s="22" t="n"/>
      <c r="D377" s="22" t="n"/>
      <c r="E377" s="72" t="n"/>
      <c r="F377" s="22" t="n"/>
      <c r="G377" s="131" t="n"/>
      <c r="H377" s="22" t="n"/>
      <c r="I377" s="22" t="n"/>
      <c r="J377" s="22" t="n"/>
      <c r="K377" s="22" t="n"/>
      <c r="L377" s="22" t="n"/>
      <c r="M377" s="22" t="n"/>
      <c r="N377" s="22" t="n"/>
      <c r="O377" s="22" t="n"/>
      <c r="P377" s="22" t="n"/>
      <c r="Q377" s="22" t="n"/>
      <c r="R377" s="22" t="n"/>
      <c r="S377" s="22" t="n"/>
      <c r="T377" s="22" t="n"/>
      <c r="U377" s="22" t="n"/>
      <c r="V377" s="22" t="n"/>
      <c r="W377" s="22" t="n"/>
      <c r="X377" s="22" t="n"/>
      <c r="Y377" s="22" t="n"/>
      <c r="Z377" s="22" t="n"/>
      <c r="AA377" s="22" t="n"/>
      <c r="AB377" s="22" t="n"/>
      <c r="AC377" s="22" t="n"/>
      <c r="AD377" s="22" t="n"/>
      <c r="AE377" s="22" t="n"/>
      <c r="AF377" s="22" t="n"/>
    </row>
    <row r="378">
      <c r="A378" s="22" t="n"/>
      <c r="B378" s="130" t="n"/>
      <c r="C378" s="22" t="n"/>
      <c r="D378" s="22" t="n"/>
      <c r="E378" s="72" t="n"/>
      <c r="F378" s="22" t="n"/>
      <c r="G378" s="131" t="n"/>
      <c r="H378" s="22" t="n"/>
      <c r="I378" s="22" t="n"/>
      <c r="J378" s="22" t="n"/>
      <c r="K378" s="22" t="n"/>
      <c r="L378" s="22" t="n"/>
      <c r="M378" s="22" t="n"/>
      <c r="N378" s="22" t="n"/>
      <c r="O378" s="22" t="n"/>
      <c r="P378" s="22" t="n"/>
      <c r="Q378" s="22" t="n"/>
      <c r="R378" s="22" t="n"/>
      <c r="S378" s="22" t="n"/>
      <c r="T378" s="22" t="n"/>
      <c r="U378" s="22" t="n"/>
      <c r="V378" s="22" t="n"/>
      <c r="W378" s="22" t="n"/>
      <c r="X378" s="22" t="n"/>
      <c r="Y378" s="22" t="n"/>
      <c r="Z378" s="22" t="n"/>
      <c r="AA378" s="22" t="n"/>
      <c r="AB378" s="22" t="n"/>
      <c r="AC378" s="22" t="n"/>
      <c r="AD378" s="22" t="n"/>
      <c r="AE378" s="22" t="n"/>
      <c r="AF378" s="22" t="n"/>
    </row>
    <row r="379">
      <c r="A379" s="22" t="n"/>
      <c r="B379" s="130" t="n"/>
      <c r="C379" s="22" t="n"/>
      <c r="D379" s="22" t="n"/>
      <c r="E379" s="72" t="n"/>
      <c r="F379" s="22" t="n"/>
      <c r="G379" s="131" t="n"/>
      <c r="H379" s="22" t="n"/>
      <c r="I379" s="22" t="n"/>
      <c r="J379" s="22" t="n"/>
      <c r="K379" s="22" t="n"/>
      <c r="L379" s="22" t="n"/>
      <c r="M379" s="22" t="n"/>
      <c r="N379" s="22" t="n"/>
      <c r="O379" s="22" t="n"/>
      <c r="P379" s="22" t="n"/>
      <c r="Q379" s="22" t="n"/>
      <c r="R379" s="22" t="n"/>
      <c r="S379" s="22" t="n"/>
      <c r="T379" s="22" t="n"/>
      <c r="U379" s="22" t="n"/>
      <c r="V379" s="22" t="n"/>
      <c r="W379" s="22" t="n"/>
      <c r="X379" s="22" t="n"/>
      <c r="Y379" s="22" t="n"/>
      <c r="Z379" s="22" t="n"/>
      <c r="AA379" s="22" t="n"/>
      <c r="AB379" s="22" t="n"/>
      <c r="AC379" s="22" t="n"/>
      <c r="AD379" s="22" t="n"/>
      <c r="AE379" s="22" t="n"/>
      <c r="AF379" s="22" t="n"/>
    </row>
    <row r="380">
      <c r="A380" s="22" t="n"/>
      <c r="B380" s="130" t="n"/>
      <c r="C380" s="22" t="n"/>
      <c r="D380" s="22" t="n"/>
      <c r="E380" s="72" t="n"/>
      <c r="F380" s="22" t="n"/>
      <c r="G380" s="131" t="n"/>
      <c r="H380" s="22" t="n"/>
      <c r="I380" s="22" t="n"/>
      <c r="J380" s="22" t="n"/>
      <c r="K380" s="22" t="n"/>
      <c r="L380" s="22" t="n"/>
      <c r="M380" s="22" t="n"/>
      <c r="N380" s="22" t="n"/>
      <c r="O380" s="22" t="n"/>
      <c r="P380" s="22" t="n"/>
      <c r="Q380" s="22" t="n"/>
      <c r="R380" s="22" t="n"/>
      <c r="S380" s="22" t="n"/>
      <c r="T380" s="22" t="n"/>
      <c r="U380" s="22" t="n"/>
      <c r="V380" s="22" t="n"/>
      <c r="W380" s="22" t="n"/>
      <c r="X380" s="22" t="n"/>
      <c r="Y380" s="22" t="n"/>
      <c r="Z380" s="22" t="n"/>
      <c r="AA380" s="22" t="n"/>
      <c r="AB380" s="22" t="n"/>
      <c r="AC380" s="22" t="n"/>
      <c r="AD380" s="22" t="n"/>
      <c r="AE380" s="22" t="n"/>
      <c r="AF380" s="22" t="n"/>
    </row>
    <row r="381">
      <c r="A381" s="22" t="n"/>
      <c r="B381" s="130" t="n"/>
      <c r="C381" s="22" t="n"/>
      <c r="D381" s="22" t="n"/>
      <c r="E381" s="72" t="n"/>
      <c r="F381" s="22" t="n"/>
      <c r="G381" s="131" t="n"/>
      <c r="H381" s="22" t="n"/>
      <c r="I381" s="22" t="n"/>
      <c r="J381" s="22" t="n"/>
      <c r="K381" s="22" t="n"/>
      <c r="L381" s="22" t="n"/>
      <c r="M381" s="22" t="n"/>
      <c r="N381" s="22" t="n"/>
      <c r="O381" s="22" t="n"/>
      <c r="P381" s="22" t="n"/>
      <c r="Q381" s="22" t="n"/>
      <c r="R381" s="22" t="n"/>
      <c r="S381" s="22" t="n"/>
      <c r="T381" s="22" t="n"/>
      <c r="U381" s="22" t="n"/>
      <c r="V381" s="22" t="n"/>
      <c r="W381" s="22" t="n"/>
      <c r="X381" s="22" t="n"/>
      <c r="Y381" s="22" t="n"/>
      <c r="Z381" s="22" t="n"/>
      <c r="AA381" s="22" t="n"/>
      <c r="AB381" s="22" t="n"/>
      <c r="AC381" s="22" t="n"/>
      <c r="AD381" s="22" t="n"/>
      <c r="AE381" s="22" t="n"/>
      <c r="AF381" s="22" t="n"/>
    </row>
    <row r="382">
      <c r="A382" s="22" t="n"/>
      <c r="B382" s="130" t="n"/>
      <c r="C382" s="22" t="n"/>
      <c r="D382" s="22" t="n"/>
      <c r="E382" s="72" t="n"/>
      <c r="F382" s="22" t="n"/>
      <c r="G382" s="131" t="n"/>
      <c r="H382" s="22" t="n"/>
      <c r="I382" s="22" t="n"/>
      <c r="J382" s="22" t="n"/>
      <c r="K382" s="22" t="n"/>
      <c r="L382" s="22" t="n"/>
      <c r="M382" s="22" t="n"/>
      <c r="N382" s="22" t="n"/>
      <c r="O382" s="22" t="n"/>
      <c r="P382" s="22" t="n"/>
      <c r="Q382" s="22" t="n"/>
      <c r="R382" s="22" t="n"/>
      <c r="S382" s="22" t="n"/>
      <c r="T382" s="22" t="n"/>
      <c r="U382" s="22" t="n"/>
      <c r="V382" s="22" t="n"/>
      <c r="W382" s="22" t="n"/>
      <c r="X382" s="22" t="n"/>
      <c r="Y382" s="22" t="n"/>
      <c r="Z382" s="22" t="n"/>
      <c r="AA382" s="22" t="n"/>
      <c r="AB382" s="22" t="n"/>
      <c r="AC382" s="22" t="n"/>
      <c r="AD382" s="22" t="n"/>
      <c r="AE382" s="22" t="n"/>
      <c r="AF382" s="22" t="n"/>
    </row>
    <row r="383">
      <c r="A383" s="22" t="n"/>
      <c r="B383" s="130" t="n"/>
      <c r="C383" s="22" t="n"/>
      <c r="D383" s="22" t="n"/>
      <c r="E383" s="72" t="n"/>
      <c r="F383" s="22" t="n"/>
      <c r="G383" s="131" t="n"/>
      <c r="H383" s="22" t="n"/>
      <c r="I383" s="22" t="n"/>
      <c r="J383" s="22" t="n"/>
      <c r="K383" s="22" t="n"/>
      <c r="L383" s="22" t="n"/>
      <c r="M383" s="22" t="n"/>
      <c r="N383" s="22" t="n"/>
      <c r="O383" s="22" t="n"/>
      <c r="P383" s="22" t="n"/>
      <c r="Q383" s="22" t="n"/>
      <c r="R383" s="22" t="n"/>
      <c r="S383" s="22" t="n"/>
      <c r="T383" s="22" t="n"/>
      <c r="U383" s="22" t="n"/>
      <c r="V383" s="22" t="n"/>
      <c r="W383" s="22" t="n"/>
      <c r="X383" s="22" t="n"/>
      <c r="Y383" s="22" t="n"/>
      <c r="Z383" s="22" t="n"/>
      <c r="AA383" s="22" t="n"/>
      <c r="AB383" s="22" t="n"/>
      <c r="AC383" s="22" t="n"/>
      <c r="AD383" s="22" t="n"/>
      <c r="AE383" s="22" t="n"/>
      <c r="AF383" s="22" t="n"/>
    </row>
    <row r="384">
      <c r="A384" s="22" t="n"/>
      <c r="B384" s="130" t="n"/>
      <c r="C384" s="22" t="n"/>
      <c r="D384" s="22" t="n"/>
      <c r="E384" s="72" t="n"/>
      <c r="F384" s="22" t="n"/>
      <c r="G384" s="131" t="n"/>
      <c r="H384" s="22" t="n"/>
      <c r="I384" s="22" t="n"/>
      <c r="J384" s="22" t="n"/>
      <c r="K384" s="22" t="n"/>
      <c r="L384" s="22" t="n"/>
      <c r="M384" s="22" t="n"/>
      <c r="N384" s="22" t="n"/>
      <c r="O384" s="22" t="n"/>
      <c r="P384" s="22" t="n"/>
      <c r="Q384" s="22" t="n"/>
      <c r="R384" s="22" t="n"/>
      <c r="S384" s="22" t="n"/>
      <c r="T384" s="22" t="n"/>
      <c r="U384" s="22" t="n"/>
      <c r="V384" s="22" t="n"/>
      <c r="W384" s="22" t="n"/>
      <c r="X384" s="22" t="n"/>
      <c r="Y384" s="22" t="n"/>
      <c r="Z384" s="22" t="n"/>
      <c r="AA384" s="22" t="n"/>
      <c r="AB384" s="22" t="n"/>
      <c r="AC384" s="22" t="n"/>
      <c r="AD384" s="22" t="n"/>
      <c r="AE384" s="22" t="n"/>
      <c r="AF384" s="22" t="n"/>
    </row>
    <row r="385">
      <c r="A385" s="22" t="n"/>
      <c r="B385" s="130" t="n"/>
      <c r="C385" s="22" t="n"/>
      <c r="D385" s="22" t="n"/>
      <c r="E385" s="72" t="n"/>
      <c r="F385" s="22" t="n"/>
      <c r="G385" s="131" t="n"/>
      <c r="H385" s="22" t="n"/>
      <c r="I385" s="22" t="n"/>
      <c r="J385" s="22" t="n"/>
      <c r="K385" s="22" t="n"/>
      <c r="L385" s="22" t="n"/>
      <c r="M385" s="22" t="n"/>
      <c r="N385" s="22" t="n"/>
      <c r="O385" s="22" t="n"/>
      <c r="P385" s="22" t="n"/>
      <c r="Q385" s="22" t="n"/>
      <c r="R385" s="22" t="n"/>
      <c r="S385" s="22" t="n"/>
      <c r="T385" s="22" t="n"/>
      <c r="U385" s="22" t="n"/>
      <c r="V385" s="22" t="n"/>
      <c r="W385" s="22" t="n"/>
      <c r="X385" s="22" t="n"/>
      <c r="Y385" s="22" t="n"/>
      <c r="Z385" s="22" t="n"/>
      <c r="AA385" s="22" t="n"/>
      <c r="AB385" s="22" t="n"/>
      <c r="AC385" s="22" t="n"/>
      <c r="AD385" s="22" t="n"/>
      <c r="AE385" s="22" t="n"/>
      <c r="AF385" s="22" t="n"/>
    </row>
    <row r="386">
      <c r="A386" s="22" t="n"/>
      <c r="B386" s="130" t="n"/>
      <c r="C386" s="22" t="n"/>
      <c r="D386" s="22" t="n"/>
      <c r="E386" s="72" t="n"/>
      <c r="F386" s="22" t="n"/>
      <c r="G386" s="131" t="n"/>
      <c r="H386" s="22" t="n"/>
      <c r="I386" s="22" t="n"/>
      <c r="J386" s="22" t="n"/>
      <c r="K386" s="22" t="n"/>
      <c r="L386" s="22" t="n"/>
      <c r="M386" s="22" t="n"/>
      <c r="N386" s="22" t="n"/>
      <c r="O386" s="22" t="n"/>
      <c r="P386" s="22" t="n"/>
      <c r="Q386" s="22" t="n"/>
      <c r="R386" s="22" t="n"/>
      <c r="S386" s="22" t="n"/>
      <c r="T386" s="22" t="n"/>
      <c r="U386" s="22" t="n"/>
      <c r="V386" s="22" t="n"/>
      <c r="W386" s="22" t="n"/>
      <c r="X386" s="22" t="n"/>
      <c r="Y386" s="22" t="n"/>
      <c r="Z386" s="22" t="n"/>
      <c r="AA386" s="22" t="n"/>
      <c r="AB386" s="22" t="n"/>
      <c r="AC386" s="22" t="n"/>
      <c r="AD386" s="22" t="n"/>
      <c r="AE386" s="22" t="n"/>
      <c r="AF386" s="22" t="n"/>
    </row>
    <row r="387">
      <c r="A387" s="22" t="n"/>
      <c r="B387" s="130" t="n"/>
      <c r="C387" s="22" t="n"/>
      <c r="D387" s="22" t="n"/>
      <c r="E387" s="72" t="n"/>
      <c r="F387" s="22" t="n"/>
      <c r="G387" s="131" t="n"/>
      <c r="H387" s="22" t="n"/>
      <c r="I387" s="22" t="n"/>
      <c r="J387" s="22" t="n"/>
      <c r="K387" s="22" t="n"/>
      <c r="L387" s="22" t="n"/>
      <c r="M387" s="22" t="n"/>
      <c r="N387" s="22" t="n"/>
      <c r="O387" s="22" t="n"/>
      <c r="P387" s="22" t="n"/>
      <c r="Q387" s="22" t="n"/>
      <c r="R387" s="22" t="n"/>
      <c r="S387" s="22" t="n"/>
      <c r="T387" s="22" t="n"/>
      <c r="U387" s="22" t="n"/>
      <c r="V387" s="22" t="n"/>
      <c r="W387" s="22" t="n"/>
      <c r="X387" s="22" t="n"/>
      <c r="Y387" s="22" t="n"/>
      <c r="Z387" s="22" t="n"/>
      <c r="AA387" s="22" t="n"/>
      <c r="AB387" s="22" t="n"/>
      <c r="AC387" s="22" t="n"/>
      <c r="AD387" s="22" t="n"/>
      <c r="AE387" s="22" t="n"/>
      <c r="AF387" s="22" t="n"/>
    </row>
    <row r="388">
      <c r="A388" s="22" t="n"/>
      <c r="B388" s="130" t="n"/>
      <c r="C388" s="22" t="n"/>
      <c r="D388" s="22" t="n"/>
      <c r="E388" s="72" t="n"/>
      <c r="F388" s="22" t="n"/>
      <c r="G388" s="131" t="n"/>
      <c r="H388" s="22" t="n"/>
      <c r="I388" s="22" t="n"/>
      <c r="J388" s="22" t="n"/>
      <c r="K388" s="22" t="n"/>
      <c r="L388" s="22" t="n"/>
      <c r="M388" s="22" t="n"/>
      <c r="N388" s="22" t="n"/>
      <c r="O388" s="22" t="n"/>
      <c r="P388" s="22" t="n"/>
      <c r="Q388" s="22" t="n"/>
      <c r="R388" s="22" t="n"/>
      <c r="S388" s="22" t="n"/>
      <c r="T388" s="22" t="n"/>
      <c r="U388" s="22" t="n"/>
      <c r="V388" s="22" t="n"/>
      <c r="W388" s="22" t="n"/>
      <c r="X388" s="22" t="n"/>
      <c r="Y388" s="22" t="n"/>
      <c r="Z388" s="22" t="n"/>
      <c r="AA388" s="22" t="n"/>
      <c r="AB388" s="22" t="n"/>
      <c r="AC388" s="22" t="n"/>
      <c r="AD388" s="22" t="n"/>
      <c r="AE388" s="22" t="n"/>
      <c r="AF388" s="22" t="n"/>
    </row>
    <row r="389">
      <c r="A389" s="22" t="n"/>
      <c r="B389" s="130" t="n"/>
      <c r="C389" s="22" t="n"/>
      <c r="D389" s="22" t="n"/>
      <c r="E389" s="72" t="n"/>
      <c r="F389" s="22" t="n"/>
      <c r="G389" s="131" t="n"/>
      <c r="H389" s="22" t="n"/>
      <c r="I389" s="22" t="n"/>
      <c r="J389" s="22" t="n"/>
      <c r="K389" s="22" t="n"/>
      <c r="L389" s="22" t="n"/>
      <c r="M389" s="22" t="n"/>
      <c r="N389" s="22" t="n"/>
      <c r="O389" s="22" t="n"/>
      <c r="P389" s="22" t="n"/>
      <c r="Q389" s="22" t="n"/>
      <c r="R389" s="22" t="n"/>
      <c r="S389" s="22" t="n"/>
      <c r="T389" s="22" t="n"/>
      <c r="U389" s="22" t="n"/>
      <c r="V389" s="22" t="n"/>
      <c r="W389" s="22" t="n"/>
      <c r="X389" s="22" t="n"/>
      <c r="Y389" s="22" t="n"/>
      <c r="Z389" s="22" t="n"/>
      <c r="AA389" s="22" t="n"/>
      <c r="AB389" s="22" t="n"/>
      <c r="AC389" s="22" t="n"/>
      <c r="AD389" s="22" t="n"/>
      <c r="AE389" s="22" t="n"/>
      <c r="AF389" s="22" t="n"/>
    </row>
    <row r="390">
      <c r="A390" s="22" t="n"/>
      <c r="B390" s="130" t="n"/>
      <c r="C390" s="22" t="n"/>
      <c r="D390" s="22" t="n"/>
      <c r="E390" s="72" t="n"/>
      <c r="F390" s="22" t="n"/>
      <c r="G390" s="131" t="n"/>
      <c r="H390" s="22" t="n"/>
      <c r="I390" s="22" t="n"/>
      <c r="J390" s="22" t="n"/>
      <c r="K390" s="22" t="n"/>
      <c r="L390" s="22" t="n"/>
      <c r="M390" s="22" t="n"/>
      <c r="N390" s="22" t="n"/>
      <c r="O390" s="22" t="n"/>
      <c r="P390" s="22" t="n"/>
      <c r="Q390" s="22" t="n"/>
      <c r="R390" s="22" t="n"/>
      <c r="S390" s="22" t="n"/>
      <c r="T390" s="22" t="n"/>
      <c r="U390" s="22" t="n"/>
      <c r="V390" s="22" t="n"/>
      <c r="W390" s="22" t="n"/>
      <c r="X390" s="22" t="n"/>
      <c r="Y390" s="22" t="n"/>
      <c r="Z390" s="22" t="n"/>
      <c r="AA390" s="22" t="n"/>
      <c r="AB390" s="22" t="n"/>
      <c r="AC390" s="22" t="n"/>
      <c r="AD390" s="22" t="n"/>
      <c r="AE390" s="22" t="n"/>
      <c r="AF390" s="22" t="n"/>
    </row>
    <row r="391">
      <c r="A391" s="22" t="n"/>
      <c r="B391" s="130" t="n"/>
      <c r="C391" s="22" t="n"/>
      <c r="D391" s="22" t="n"/>
      <c r="E391" s="72" t="n"/>
      <c r="F391" s="22" t="n"/>
      <c r="G391" s="131" t="n"/>
      <c r="H391" s="22" t="n"/>
      <c r="I391" s="22" t="n"/>
      <c r="J391" s="22" t="n"/>
      <c r="K391" s="22" t="n"/>
      <c r="L391" s="22" t="n"/>
      <c r="M391" s="22" t="n"/>
      <c r="N391" s="22" t="n"/>
      <c r="O391" s="22" t="n"/>
      <c r="P391" s="22" t="n"/>
      <c r="Q391" s="22" t="n"/>
      <c r="R391" s="22" t="n"/>
      <c r="S391" s="22" t="n"/>
      <c r="T391" s="22" t="n"/>
      <c r="U391" s="22" t="n"/>
      <c r="V391" s="22" t="n"/>
      <c r="W391" s="22" t="n"/>
      <c r="X391" s="22" t="n"/>
      <c r="Y391" s="22" t="n"/>
      <c r="Z391" s="22" t="n"/>
      <c r="AA391" s="22" t="n"/>
      <c r="AB391" s="22" t="n"/>
      <c r="AC391" s="22" t="n"/>
      <c r="AD391" s="22" t="n"/>
      <c r="AE391" s="22" t="n"/>
      <c r="AF391" s="22" t="n"/>
    </row>
    <row r="392">
      <c r="A392" s="22" t="n"/>
      <c r="B392" s="130" t="n"/>
      <c r="C392" s="22" t="n"/>
      <c r="D392" s="22" t="n"/>
      <c r="E392" s="72" t="n"/>
      <c r="F392" s="22" t="n"/>
      <c r="G392" s="131" t="n"/>
      <c r="H392" s="22" t="n"/>
      <c r="I392" s="22" t="n"/>
      <c r="J392" s="22" t="n"/>
      <c r="K392" s="22" t="n"/>
      <c r="L392" s="22" t="n"/>
      <c r="M392" s="22" t="n"/>
      <c r="N392" s="22" t="n"/>
      <c r="O392" s="22" t="n"/>
      <c r="P392" s="22" t="n"/>
      <c r="Q392" s="22" t="n"/>
      <c r="R392" s="22" t="n"/>
      <c r="S392" s="22" t="n"/>
      <c r="T392" s="22" t="n"/>
      <c r="U392" s="22" t="n"/>
      <c r="V392" s="22" t="n"/>
      <c r="W392" s="22" t="n"/>
      <c r="X392" s="22" t="n"/>
      <c r="Y392" s="22" t="n"/>
      <c r="Z392" s="22" t="n"/>
      <c r="AA392" s="22" t="n"/>
      <c r="AB392" s="22" t="n"/>
      <c r="AC392" s="22" t="n"/>
      <c r="AD392" s="22" t="n"/>
      <c r="AE392" s="22" t="n"/>
      <c r="AF392" s="22" t="n"/>
    </row>
    <row r="393">
      <c r="A393" s="22" t="n"/>
      <c r="B393" s="130" t="n"/>
      <c r="C393" s="22" t="n"/>
      <c r="D393" s="22" t="n"/>
      <c r="E393" s="72" t="n"/>
      <c r="F393" s="22" t="n"/>
      <c r="G393" s="131" t="n"/>
      <c r="H393" s="22" t="n"/>
      <c r="I393" s="22" t="n"/>
      <c r="J393" s="22" t="n"/>
      <c r="K393" s="22" t="n"/>
      <c r="L393" s="22" t="n"/>
      <c r="M393" s="22" t="n"/>
      <c r="N393" s="22" t="n"/>
      <c r="O393" s="22" t="n"/>
      <c r="P393" s="22" t="n"/>
      <c r="Q393" s="22" t="n"/>
      <c r="R393" s="22" t="n"/>
      <c r="S393" s="22" t="n"/>
      <c r="T393" s="22" t="n"/>
      <c r="U393" s="22" t="n"/>
      <c r="V393" s="22" t="n"/>
      <c r="W393" s="22" t="n"/>
      <c r="X393" s="22" t="n"/>
      <c r="Y393" s="22" t="n"/>
      <c r="Z393" s="22" t="n"/>
      <c r="AA393" s="22" t="n"/>
      <c r="AB393" s="22" t="n"/>
      <c r="AC393" s="22" t="n"/>
      <c r="AD393" s="22" t="n"/>
      <c r="AE393" s="22" t="n"/>
      <c r="AF393" s="22" t="n"/>
    </row>
    <row r="394">
      <c r="A394" s="22" t="n"/>
      <c r="B394" s="130" t="n"/>
      <c r="C394" s="22" t="n"/>
      <c r="D394" s="22" t="n"/>
      <c r="E394" s="72" t="n"/>
      <c r="F394" s="22" t="n"/>
      <c r="G394" s="131" t="n"/>
      <c r="H394" s="22" t="n"/>
      <c r="I394" s="22" t="n"/>
      <c r="J394" s="22" t="n"/>
      <c r="K394" s="22" t="n"/>
      <c r="L394" s="22" t="n"/>
      <c r="M394" s="22" t="n"/>
      <c r="N394" s="22" t="n"/>
      <c r="O394" s="22" t="n"/>
      <c r="P394" s="22" t="n"/>
      <c r="Q394" s="22" t="n"/>
      <c r="R394" s="22" t="n"/>
      <c r="S394" s="22" t="n"/>
      <c r="T394" s="22" t="n"/>
      <c r="U394" s="22" t="n"/>
      <c r="V394" s="22" t="n"/>
      <c r="W394" s="22" t="n"/>
      <c r="X394" s="22" t="n"/>
      <c r="Y394" s="22" t="n"/>
      <c r="Z394" s="22" t="n"/>
      <c r="AA394" s="22" t="n"/>
      <c r="AB394" s="22" t="n"/>
      <c r="AC394" s="22" t="n"/>
      <c r="AD394" s="22" t="n"/>
      <c r="AE394" s="22" t="n"/>
      <c r="AF394" s="22" t="n"/>
    </row>
    <row r="395">
      <c r="A395" s="22" t="n"/>
      <c r="B395" s="130" t="n"/>
      <c r="C395" s="22" t="n"/>
      <c r="D395" s="22" t="n"/>
      <c r="E395" s="72" t="n"/>
      <c r="F395" s="22" t="n"/>
      <c r="G395" s="131" t="n"/>
      <c r="H395" s="22" t="n"/>
      <c r="I395" s="22" t="n"/>
      <c r="J395" s="22" t="n"/>
      <c r="K395" s="22" t="n"/>
      <c r="L395" s="22" t="n"/>
      <c r="M395" s="22" t="n"/>
      <c r="N395" s="22" t="n"/>
      <c r="O395" s="22" t="n"/>
      <c r="P395" s="22" t="n"/>
      <c r="Q395" s="22" t="n"/>
      <c r="R395" s="22" t="n"/>
      <c r="S395" s="22" t="n"/>
      <c r="T395" s="22" t="n"/>
      <c r="U395" s="22" t="n"/>
      <c r="V395" s="22" t="n"/>
      <c r="W395" s="22" t="n"/>
      <c r="X395" s="22" t="n"/>
      <c r="Y395" s="22" t="n"/>
      <c r="Z395" s="22" t="n"/>
      <c r="AA395" s="22" t="n"/>
      <c r="AB395" s="22" t="n"/>
      <c r="AC395" s="22" t="n"/>
      <c r="AD395" s="22" t="n"/>
      <c r="AE395" s="22" t="n"/>
      <c r="AF395" s="22" t="n"/>
    </row>
    <row r="396">
      <c r="A396" s="22" t="n"/>
      <c r="B396" s="130" t="n"/>
      <c r="C396" s="22" t="n"/>
      <c r="D396" s="22" t="n"/>
      <c r="E396" s="72" t="n"/>
      <c r="F396" s="22" t="n"/>
      <c r="G396" s="131" t="n"/>
      <c r="H396" s="22" t="n"/>
      <c r="I396" s="22" t="n"/>
      <c r="J396" s="22" t="n"/>
      <c r="K396" s="22" t="n"/>
      <c r="L396" s="22" t="n"/>
      <c r="M396" s="22" t="n"/>
      <c r="N396" s="22" t="n"/>
      <c r="O396" s="22" t="n"/>
      <c r="P396" s="22" t="n"/>
      <c r="Q396" s="22" t="n"/>
      <c r="R396" s="22" t="n"/>
      <c r="S396" s="22" t="n"/>
      <c r="T396" s="22" t="n"/>
      <c r="U396" s="22" t="n"/>
      <c r="V396" s="22" t="n"/>
      <c r="W396" s="22" t="n"/>
      <c r="X396" s="22" t="n"/>
      <c r="Y396" s="22" t="n"/>
      <c r="Z396" s="22" t="n"/>
      <c r="AA396" s="22" t="n"/>
      <c r="AB396" s="22" t="n"/>
      <c r="AC396" s="22" t="n"/>
      <c r="AD396" s="22" t="n"/>
      <c r="AE396" s="22" t="n"/>
      <c r="AF396" s="22" t="n"/>
    </row>
    <row r="397">
      <c r="A397" s="22" t="n"/>
      <c r="B397" s="130" t="n"/>
      <c r="C397" s="22" t="n"/>
      <c r="D397" s="22" t="n"/>
      <c r="E397" s="72" t="n"/>
      <c r="F397" s="22" t="n"/>
      <c r="G397" s="131" t="n"/>
      <c r="H397" s="22" t="n"/>
      <c r="I397" s="22" t="n"/>
      <c r="J397" s="22" t="n"/>
      <c r="K397" s="22" t="n"/>
      <c r="L397" s="22" t="n"/>
      <c r="M397" s="22" t="n"/>
      <c r="N397" s="22" t="n"/>
      <c r="O397" s="22" t="n"/>
      <c r="P397" s="22" t="n"/>
      <c r="Q397" s="22" t="n"/>
      <c r="R397" s="22" t="n"/>
      <c r="S397" s="22" t="n"/>
      <c r="T397" s="22" t="n"/>
      <c r="U397" s="22" t="n"/>
      <c r="V397" s="22" t="n"/>
      <c r="W397" s="22" t="n"/>
      <c r="X397" s="22" t="n"/>
      <c r="Y397" s="22" t="n"/>
      <c r="Z397" s="22" t="n"/>
      <c r="AA397" s="22" t="n"/>
      <c r="AB397" s="22" t="n"/>
      <c r="AC397" s="22" t="n"/>
      <c r="AD397" s="22" t="n"/>
      <c r="AE397" s="22" t="n"/>
      <c r="AF397" s="22" t="n"/>
    </row>
    <row r="398">
      <c r="A398" s="22" t="n"/>
      <c r="B398" s="130" t="n"/>
      <c r="C398" s="22" t="n"/>
      <c r="D398" s="22" t="n"/>
      <c r="E398" s="72" t="n"/>
      <c r="F398" s="22" t="n"/>
      <c r="G398" s="131" t="n"/>
      <c r="H398" s="22" t="n"/>
      <c r="I398" s="22" t="n"/>
      <c r="J398" s="22" t="n"/>
      <c r="K398" s="22" t="n"/>
      <c r="L398" s="22" t="n"/>
      <c r="M398" s="22" t="n"/>
      <c r="N398" s="22" t="n"/>
      <c r="O398" s="22" t="n"/>
      <c r="P398" s="22" t="n"/>
      <c r="Q398" s="22" t="n"/>
      <c r="R398" s="22" t="n"/>
      <c r="S398" s="22" t="n"/>
      <c r="T398" s="22" t="n"/>
      <c r="U398" s="22" t="n"/>
      <c r="V398" s="22" t="n"/>
      <c r="W398" s="22" t="n"/>
      <c r="X398" s="22" t="n"/>
      <c r="Y398" s="22" t="n"/>
      <c r="Z398" s="22" t="n"/>
      <c r="AA398" s="22" t="n"/>
      <c r="AB398" s="22" t="n"/>
      <c r="AC398" s="22" t="n"/>
      <c r="AD398" s="22" t="n"/>
      <c r="AE398" s="22" t="n"/>
      <c r="AF398" s="22" t="n"/>
    </row>
    <row r="399">
      <c r="A399" s="22" t="n"/>
      <c r="B399" s="130" t="n"/>
      <c r="C399" s="22" t="n"/>
      <c r="D399" s="22" t="n"/>
      <c r="E399" s="72" t="n"/>
      <c r="F399" s="22" t="n"/>
      <c r="G399" s="131" t="n"/>
      <c r="H399" s="22" t="n"/>
      <c r="I399" s="22" t="n"/>
      <c r="J399" s="22" t="n"/>
      <c r="K399" s="22" t="n"/>
      <c r="L399" s="22" t="n"/>
      <c r="M399" s="22" t="n"/>
      <c r="N399" s="22" t="n"/>
      <c r="O399" s="22" t="n"/>
      <c r="P399" s="22" t="n"/>
      <c r="Q399" s="22" t="n"/>
      <c r="R399" s="22" t="n"/>
      <c r="S399" s="22" t="n"/>
      <c r="T399" s="22" t="n"/>
      <c r="U399" s="22" t="n"/>
      <c r="V399" s="22" t="n"/>
      <c r="W399" s="22" t="n"/>
      <c r="X399" s="22" t="n"/>
      <c r="Y399" s="22" t="n"/>
      <c r="Z399" s="22" t="n"/>
      <c r="AA399" s="22" t="n"/>
      <c r="AB399" s="22" t="n"/>
      <c r="AC399" s="22" t="n"/>
      <c r="AD399" s="22" t="n"/>
      <c r="AE399" s="22" t="n"/>
      <c r="AF399" s="22" t="n"/>
    </row>
    <row r="400">
      <c r="A400" s="22" t="n"/>
      <c r="B400" s="130" t="n"/>
      <c r="C400" s="22" t="n"/>
      <c r="D400" s="22" t="n"/>
      <c r="E400" s="72" t="n"/>
      <c r="F400" s="22" t="n"/>
      <c r="G400" s="131" t="n"/>
      <c r="H400" s="22" t="n"/>
      <c r="I400" s="22" t="n"/>
      <c r="J400" s="22" t="n"/>
      <c r="K400" s="22" t="n"/>
      <c r="L400" s="22" t="n"/>
      <c r="M400" s="22" t="n"/>
      <c r="N400" s="22" t="n"/>
      <c r="O400" s="22" t="n"/>
      <c r="P400" s="22" t="n"/>
      <c r="Q400" s="22" t="n"/>
      <c r="R400" s="22" t="n"/>
      <c r="S400" s="22" t="n"/>
      <c r="T400" s="22" t="n"/>
      <c r="U400" s="22" t="n"/>
      <c r="V400" s="22" t="n"/>
      <c r="W400" s="22" t="n"/>
      <c r="X400" s="22" t="n"/>
      <c r="Y400" s="22" t="n"/>
      <c r="Z400" s="22" t="n"/>
      <c r="AA400" s="22" t="n"/>
      <c r="AB400" s="22" t="n"/>
      <c r="AC400" s="22" t="n"/>
      <c r="AD400" s="22" t="n"/>
      <c r="AE400" s="22" t="n"/>
      <c r="AF400" s="22" t="n"/>
    </row>
    <row r="401">
      <c r="A401" s="22" t="n"/>
      <c r="B401" s="130" t="n"/>
      <c r="C401" s="22" t="n"/>
      <c r="D401" s="22" t="n"/>
      <c r="E401" s="72" t="n"/>
      <c r="F401" s="22" t="n"/>
      <c r="G401" s="131" t="n"/>
      <c r="H401" s="22" t="n"/>
      <c r="I401" s="22" t="n"/>
      <c r="J401" s="22" t="n"/>
      <c r="K401" s="22" t="n"/>
      <c r="L401" s="22" t="n"/>
      <c r="M401" s="22" t="n"/>
      <c r="N401" s="22" t="n"/>
      <c r="O401" s="22" t="n"/>
      <c r="P401" s="22" t="n"/>
      <c r="Q401" s="22" t="n"/>
      <c r="R401" s="22" t="n"/>
      <c r="S401" s="22" t="n"/>
      <c r="T401" s="22" t="n"/>
      <c r="U401" s="22" t="n"/>
      <c r="V401" s="22" t="n"/>
      <c r="W401" s="22" t="n"/>
      <c r="X401" s="22" t="n"/>
      <c r="Y401" s="22" t="n"/>
      <c r="Z401" s="22" t="n"/>
      <c r="AA401" s="22" t="n"/>
      <c r="AB401" s="22" t="n"/>
      <c r="AC401" s="22" t="n"/>
      <c r="AD401" s="22" t="n"/>
      <c r="AE401" s="22" t="n"/>
      <c r="AF401" s="22" t="n"/>
    </row>
    <row r="402">
      <c r="A402" s="22" t="n"/>
      <c r="B402" s="130" t="n"/>
      <c r="C402" s="22" t="n"/>
      <c r="D402" s="22" t="n"/>
      <c r="E402" s="72" t="n"/>
      <c r="F402" s="22" t="n"/>
      <c r="G402" s="131" t="n"/>
      <c r="H402" s="22" t="n"/>
      <c r="I402" s="22" t="n"/>
      <c r="J402" s="22" t="n"/>
      <c r="K402" s="22" t="n"/>
      <c r="L402" s="22" t="n"/>
      <c r="M402" s="22" t="n"/>
      <c r="N402" s="22" t="n"/>
      <c r="O402" s="22" t="n"/>
      <c r="P402" s="22" t="n"/>
      <c r="Q402" s="22" t="n"/>
      <c r="R402" s="22" t="n"/>
      <c r="S402" s="22" t="n"/>
      <c r="T402" s="22" t="n"/>
      <c r="U402" s="22" t="n"/>
      <c r="V402" s="22" t="n"/>
      <c r="W402" s="22" t="n"/>
      <c r="X402" s="22" t="n"/>
      <c r="Y402" s="22" t="n"/>
      <c r="Z402" s="22" t="n"/>
      <c r="AA402" s="22" t="n"/>
      <c r="AB402" s="22" t="n"/>
      <c r="AC402" s="22" t="n"/>
      <c r="AD402" s="22" t="n"/>
      <c r="AE402" s="22" t="n"/>
      <c r="AF402" s="22" t="n"/>
    </row>
    <row r="403">
      <c r="A403" s="22" t="n"/>
      <c r="B403" s="130" t="n"/>
      <c r="C403" s="22" t="n"/>
      <c r="D403" s="22" t="n"/>
      <c r="E403" s="72" t="n"/>
      <c r="F403" s="22" t="n"/>
      <c r="G403" s="131" t="n"/>
      <c r="H403" s="22" t="n"/>
      <c r="I403" s="22" t="n"/>
      <c r="J403" s="22" t="n"/>
      <c r="K403" s="22" t="n"/>
      <c r="L403" s="22" t="n"/>
      <c r="M403" s="22" t="n"/>
      <c r="N403" s="22" t="n"/>
      <c r="O403" s="22" t="n"/>
      <c r="P403" s="22" t="n"/>
      <c r="Q403" s="22" t="n"/>
      <c r="R403" s="22" t="n"/>
      <c r="S403" s="22" t="n"/>
      <c r="T403" s="22" t="n"/>
      <c r="U403" s="22" t="n"/>
      <c r="V403" s="22" t="n"/>
      <c r="W403" s="22" t="n"/>
      <c r="X403" s="22" t="n"/>
      <c r="Y403" s="22" t="n"/>
      <c r="Z403" s="22" t="n"/>
      <c r="AA403" s="22" t="n"/>
      <c r="AB403" s="22" t="n"/>
      <c r="AC403" s="22" t="n"/>
      <c r="AD403" s="22" t="n"/>
      <c r="AE403" s="22" t="n"/>
      <c r="AF403" s="22" t="n"/>
    </row>
    <row r="404">
      <c r="A404" s="22" t="n"/>
      <c r="B404" s="130" t="n"/>
      <c r="C404" s="22" t="n"/>
      <c r="D404" s="22" t="n"/>
      <c r="E404" s="72" t="n"/>
      <c r="F404" s="22" t="n"/>
      <c r="G404" s="131" t="n"/>
      <c r="H404" s="22" t="n"/>
      <c r="I404" s="22" t="n"/>
      <c r="J404" s="22" t="n"/>
      <c r="K404" s="22" t="n"/>
      <c r="L404" s="22" t="n"/>
      <c r="M404" s="22" t="n"/>
      <c r="N404" s="22" t="n"/>
      <c r="O404" s="22" t="n"/>
      <c r="P404" s="22" t="n"/>
      <c r="Q404" s="22" t="n"/>
      <c r="R404" s="22" t="n"/>
      <c r="S404" s="22" t="n"/>
      <c r="T404" s="22" t="n"/>
      <c r="U404" s="22" t="n"/>
      <c r="V404" s="22" t="n"/>
      <c r="W404" s="22" t="n"/>
      <c r="X404" s="22" t="n"/>
      <c r="Y404" s="22" t="n"/>
      <c r="Z404" s="22" t="n"/>
      <c r="AA404" s="22" t="n"/>
      <c r="AB404" s="22" t="n"/>
      <c r="AC404" s="22" t="n"/>
      <c r="AD404" s="22" t="n"/>
      <c r="AE404" s="22" t="n"/>
      <c r="AF404" s="22" t="n"/>
    </row>
    <row r="405">
      <c r="A405" s="22" t="n"/>
      <c r="B405" s="130" t="n"/>
      <c r="C405" s="22" t="n"/>
      <c r="D405" s="22" t="n"/>
      <c r="E405" s="72" t="n"/>
      <c r="F405" s="22" t="n"/>
      <c r="G405" s="131" t="n"/>
      <c r="H405" s="22" t="n"/>
      <c r="I405" s="22" t="n"/>
      <c r="J405" s="22" t="n"/>
      <c r="K405" s="22" t="n"/>
      <c r="L405" s="22" t="n"/>
      <c r="M405" s="22" t="n"/>
      <c r="N405" s="22" t="n"/>
      <c r="O405" s="22" t="n"/>
      <c r="P405" s="22" t="n"/>
      <c r="Q405" s="22" t="n"/>
      <c r="R405" s="22" t="n"/>
      <c r="S405" s="22" t="n"/>
      <c r="T405" s="22" t="n"/>
      <c r="U405" s="22" t="n"/>
      <c r="V405" s="22" t="n"/>
      <c r="W405" s="22" t="n"/>
      <c r="X405" s="22" t="n"/>
      <c r="Y405" s="22" t="n"/>
      <c r="Z405" s="22" t="n"/>
      <c r="AA405" s="22" t="n"/>
      <c r="AB405" s="22" t="n"/>
      <c r="AC405" s="22" t="n"/>
      <c r="AD405" s="22" t="n"/>
      <c r="AE405" s="22" t="n"/>
      <c r="AF405" s="22" t="n"/>
    </row>
    <row r="406">
      <c r="A406" s="22" t="n"/>
      <c r="B406" s="130" t="n"/>
      <c r="C406" s="22" t="n"/>
      <c r="D406" s="22" t="n"/>
      <c r="E406" s="72" t="n"/>
      <c r="F406" s="22" t="n"/>
      <c r="G406" s="131" t="n"/>
      <c r="H406" s="22" t="n"/>
      <c r="I406" s="22" t="n"/>
      <c r="J406" s="22" t="n"/>
      <c r="K406" s="22" t="n"/>
      <c r="L406" s="22" t="n"/>
      <c r="M406" s="22" t="n"/>
      <c r="N406" s="22" t="n"/>
      <c r="O406" s="22" t="n"/>
      <c r="P406" s="22" t="n"/>
      <c r="Q406" s="22" t="n"/>
      <c r="R406" s="22" t="n"/>
      <c r="S406" s="22" t="n"/>
      <c r="T406" s="22" t="n"/>
      <c r="U406" s="22" t="n"/>
      <c r="V406" s="22" t="n"/>
      <c r="W406" s="22" t="n"/>
      <c r="X406" s="22" t="n"/>
      <c r="Y406" s="22" t="n"/>
      <c r="Z406" s="22" t="n"/>
      <c r="AA406" s="22" t="n"/>
      <c r="AB406" s="22" t="n"/>
      <c r="AC406" s="22" t="n"/>
      <c r="AD406" s="22" t="n"/>
      <c r="AE406" s="22" t="n"/>
      <c r="AF406" s="22" t="n"/>
    </row>
    <row r="407">
      <c r="A407" s="22" t="n"/>
      <c r="B407" s="130" t="n"/>
      <c r="C407" s="22" t="n"/>
      <c r="D407" s="22" t="n"/>
      <c r="E407" s="72" t="n"/>
      <c r="F407" s="22" t="n"/>
      <c r="G407" s="131" t="n"/>
      <c r="H407" s="22" t="n"/>
      <c r="I407" s="22" t="n"/>
      <c r="J407" s="22" t="n"/>
      <c r="K407" s="22" t="n"/>
      <c r="L407" s="22" t="n"/>
      <c r="M407" s="22" t="n"/>
      <c r="N407" s="22" t="n"/>
      <c r="O407" s="22" t="n"/>
      <c r="P407" s="22" t="n"/>
      <c r="Q407" s="22" t="n"/>
      <c r="R407" s="22" t="n"/>
      <c r="S407" s="22" t="n"/>
      <c r="T407" s="22" t="n"/>
      <c r="U407" s="22" t="n"/>
      <c r="V407" s="22" t="n"/>
      <c r="W407" s="22" t="n"/>
      <c r="X407" s="22" t="n"/>
      <c r="Y407" s="22" t="n"/>
      <c r="Z407" s="22" t="n"/>
      <c r="AA407" s="22" t="n"/>
      <c r="AB407" s="22" t="n"/>
      <c r="AC407" s="22" t="n"/>
      <c r="AD407" s="22" t="n"/>
      <c r="AE407" s="22" t="n"/>
      <c r="AF407" s="22" t="n"/>
    </row>
    <row r="408">
      <c r="A408" s="22" t="n"/>
      <c r="B408" s="130" t="n"/>
      <c r="C408" s="22" t="n"/>
      <c r="D408" s="22" t="n"/>
      <c r="E408" s="72" t="n"/>
      <c r="F408" s="22" t="n"/>
      <c r="G408" s="131" t="n"/>
      <c r="H408" s="22" t="n"/>
      <c r="I408" s="22" t="n"/>
      <c r="J408" s="22" t="n"/>
      <c r="K408" s="22" t="n"/>
      <c r="L408" s="22" t="n"/>
      <c r="M408" s="22" t="n"/>
      <c r="N408" s="22" t="n"/>
      <c r="O408" s="22" t="n"/>
      <c r="P408" s="22" t="n"/>
      <c r="Q408" s="22" t="n"/>
      <c r="R408" s="22" t="n"/>
      <c r="S408" s="22" t="n"/>
      <c r="T408" s="22" t="n"/>
      <c r="U408" s="22" t="n"/>
      <c r="V408" s="22" t="n"/>
      <c r="W408" s="22" t="n"/>
      <c r="X408" s="22" t="n"/>
      <c r="Y408" s="22" t="n"/>
      <c r="Z408" s="22" t="n"/>
      <c r="AA408" s="22" t="n"/>
      <c r="AB408" s="22" t="n"/>
      <c r="AC408" s="22" t="n"/>
      <c r="AD408" s="22" t="n"/>
      <c r="AE408" s="22" t="n"/>
      <c r="AF408" s="22" t="n"/>
    </row>
    <row r="409">
      <c r="A409" s="22" t="n"/>
      <c r="B409" s="130" t="n"/>
      <c r="C409" s="22" t="n"/>
      <c r="D409" s="22" t="n"/>
      <c r="E409" s="72" t="n"/>
      <c r="F409" s="22" t="n"/>
      <c r="G409" s="131" t="n"/>
      <c r="H409" s="22" t="n"/>
      <c r="I409" s="22" t="n"/>
      <c r="J409" s="22" t="n"/>
      <c r="K409" s="22" t="n"/>
      <c r="L409" s="22" t="n"/>
      <c r="M409" s="22" t="n"/>
      <c r="N409" s="22" t="n"/>
      <c r="O409" s="22" t="n"/>
      <c r="P409" s="22" t="n"/>
      <c r="Q409" s="22" t="n"/>
      <c r="R409" s="22" t="n"/>
      <c r="S409" s="22" t="n"/>
      <c r="T409" s="22" t="n"/>
      <c r="U409" s="22" t="n"/>
      <c r="V409" s="22" t="n"/>
      <c r="W409" s="22" t="n"/>
      <c r="X409" s="22" t="n"/>
      <c r="Y409" s="22" t="n"/>
      <c r="Z409" s="22" t="n"/>
      <c r="AA409" s="22" t="n"/>
      <c r="AB409" s="22" t="n"/>
      <c r="AC409" s="22" t="n"/>
      <c r="AD409" s="22" t="n"/>
      <c r="AE409" s="22" t="n"/>
      <c r="AF409" s="22" t="n"/>
    </row>
    <row r="410">
      <c r="A410" s="22" t="n"/>
      <c r="B410" s="130" t="n"/>
      <c r="C410" s="22" t="n"/>
      <c r="D410" s="22" t="n"/>
      <c r="E410" s="72" t="n"/>
      <c r="F410" s="22" t="n"/>
      <c r="G410" s="131" t="n"/>
      <c r="H410" s="22" t="n"/>
      <c r="I410" s="22" t="n"/>
      <c r="J410" s="22" t="n"/>
      <c r="K410" s="22" t="n"/>
      <c r="L410" s="22" t="n"/>
      <c r="M410" s="22" t="n"/>
      <c r="N410" s="22" t="n"/>
      <c r="O410" s="22" t="n"/>
      <c r="P410" s="22" t="n"/>
      <c r="Q410" s="22" t="n"/>
      <c r="R410" s="22" t="n"/>
      <c r="S410" s="22" t="n"/>
      <c r="T410" s="22" t="n"/>
      <c r="U410" s="22" t="n"/>
      <c r="V410" s="22" t="n"/>
      <c r="W410" s="22" t="n"/>
      <c r="X410" s="22" t="n"/>
      <c r="Y410" s="22" t="n"/>
      <c r="Z410" s="22" t="n"/>
      <c r="AA410" s="22" t="n"/>
      <c r="AB410" s="22" t="n"/>
      <c r="AC410" s="22" t="n"/>
      <c r="AD410" s="22" t="n"/>
      <c r="AE410" s="22" t="n"/>
      <c r="AF410" s="22" t="n"/>
    </row>
    <row r="411">
      <c r="A411" s="22" t="n"/>
      <c r="B411" s="130" t="n"/>
      <c r="C411" s="22" t="n"/>
      <c r="D411" s="22" t="n"/>
      <c r="E411" s="72" t="n"/>
      <c r="F411" s="22" t="n"/>
      <c r="G411" s="131" t="n"/>
      <c r="H411" s="22" t="n"/>
      <c r="I411" s="22" t="n"/>
      <c r="J411" s="22" t="n"/>
      <c r="K411" s="22" t="n"/>
      <c r="L411" s="22" t="n"/>
      <c r="M411" s="22" t="n"/>
      <c r="N411" s="22" t="n"/>
      <c r="O411" s="22" t="n"/>
      <c r="P411" s="22" t="n"/>
      <c r="Q411" s="22" t="n"/>
      <c r="R411" s="22" t="n"/>
      <c r="S411" s="22" t="n"/>
      <c r="T411" s="22" t="n"/>
      <c r="U411" s="22" t="n"/>
      <c r="V411" s="22" t="n"/>
      <c r="W411" s="22" t="n"/>
      <c r="X411" s="22" t="n"/>
      <c r="Y411" s="22" t="n"/>
      <c r="Z411" s="22" t="n"/>
      <c r="AA411" s="22" t="n"/>
      <c r="AB411" s="22" t="n"/>
      <c r="AC411" s="22" t="n"/>
      <c r="AD411" s="22" t="n"/>
      <c r="AE411" s="22" t="n"/>
      <c r="AF411" s="22" t="n"/>
    </row>
    <row r="412">
      <c r="A412" s="22" t="n"/>
      <c r="B412" s="130" t="n"/>
      <c r="C412" s="22" t="n"/>
      <c r="D412" s="22" t="n"/>
      <c r="E412" s="72" t="n"/>
      <c r="F412" s="22" t="n"/>
      <c r="G412" s="131" t="n"/>
      <c r="H412" s="22" t="n"/>
      <c r="I412" s="22" t="n"/>
      <c r="J412" s="22" t="n"/>
      <c r="K412" s="22" t="n"/>
      <c r="L412" s="22" t="n"/>
      <c r="M412" s="22" t="n"/>
      <c r="N412" s="22" t="n"/>
      <c r="O412" s="22" t="n"/>
      <c r="P412" s="22" t="n"/>
      <c r="Q412" s="22" t="n"/>
      <c r="R412" s="22" t="n"/>
      <c r="S412" s="22" t="n"/>
      <c r="T412" s="22" t="n"/>
      <c r="U412" s="22" t="n"/>
      <c r="V412" s="22" t="n"/>
      <c r="W412" s="22" t="n"/>
      <c r="X412" s="22" t="n"/>
      <c r="Y412" s="22" t="n"/>
      <c r="Z412" s="22" t="n"/>
      <c r="AA412" s="22" t="n"/>
      <c r="AB412" s="22" t="n"/>
      <c r="AC412" s="22" t="n"/>
      <c r="AD412" s="22" t="n"/>
      <c r="AE412" s="22" t="n"/>
      <c r="AF412" s="22" t="n"/>
    </row>
    <row r="413">
      <c r="A413" s="22" t="n"/>
      <c r="B413" s="130" t="n"/>
      <c r="C413" s="22" t="n"/>
      <c r="D413" s="22" t="n"/>
      <c r="E413" s="72" t="n"/>
      <c r="F413" s="22" t="n"/>
      <c r="G413" s="131" t="n"/>
      <c r="H413" s="22" t="n"/>
      <c r="I413" s="22" t="n"/>
      <c r="J413" s="22" t="n"/>
      <c r="K413" s="22" t="n"/>
      <c r="L413" s="22" t="n"/>
      <c r="M413" s="22" t="n"/>
      <c r="N413" s="22" t="n"/>
      <c r="O413" s="22" t="n"/>
      <c r="P413" s="22" t="n"/>
      <c r="Q413" s="22" t="n"/>
      <c r="R413" s="22" t="n"/>
      <c r="S413" s="22" t="n"/>
      <c r="T413" s="22" t="n"/>
      <c r="U413" s="22" t="n"/>
      <c r="V413" s="22" t="n"/>
      <c r="W413" s="22" t="n"/>
      <c r="X413" s="22" t="n"/>
      <c r="Y413" s="22" t="n"/>
      <c r="Z413" s="22" t="n"/>
      <c r="AA413" s="22" t="n"/>
      <c r="AB413" s="22" t="n"/>
      <c r="AC413" s="22" t="n"/>
      <c r="AD413" s="22" t="n"/>
      <c r="AE413" s="22" t="n"/>
      <c r="AF413" s="22" t="n"/>
    </row>
    <row r="414">
      <c r="A414" s="22" t="n"/>
      <c r="B414" s="130" t="n"/>
      <c r="C414" s="22" t="n"/>
      <c r="D414" s="22" t="n"/>
      <c r="E414" s="72" t="n"/>
      <c r="F414" s="22" t="n"/>
      <c r="G414" s="131" t="n"/>
      <c r="H414" s="22" t="n"/>
      <c r="I414" s="22" t="n"/>
      <c r="J414" s="22" t="n"/>
      <c r="K414" s="22" t="n"/>
      <c r="L414" s="22" t="n"/>
      <c r="M414" s="22" t="n"/>
      <c r="N414" s="22" t="n"/>
      <c r="O414" s="22" t="n"/>
      <c r="P414" s="22" t="n"/>
      <c r="Q414" s="22" t="n"/>
      <c r="R414" s="22" t="n"/>
      <c r="S414" s="22" t="n"/>
      <c r="T414" s="22" t="n"/>
      <c r="U414" s="22" t="n"/>
      <c r="V414" s="22" t="n"/>
      <c r="W414" s="22" t="n"/>
      <c r="X414" s="22" t="n"/>
      <c r="Y414" s="22" t="n"/>
      <c r="Z414" s="22" t="n"/>
      <c r="AA414" s="22" t="n"/>
      <c r="AB414" s="22" t="n"/>
      <c r="AC414" s="22" t="n"/>
      <c r="AD414" s="22" t="n"/>
      <c r="AE414" s="22" t="n"/>
      <c r="AF414" s="22" t="n"/>
    </row>
    <row r="415">
      <c r="A415" s="22" t="n"/>
      <c r="B415" s="130" t="n"/>
      <c r="C415" s="22" t="n"/>
      <c r="D415" s="22" t="n"/>
      <c r="E415" s="72" t="n"/>
      <c r="F415" s="22" t="n"/>
      <c r="G415" s="131" t="n"/>
      <c r="H415" s="22" t="n"/>
      <c r="I415" s="22" t="n"/>
      <c r="J415" s="22" t="n"/>
      <c r="K415" s="22" t="n"/>
      <c r="L415" s="22" t="n"/>
      <c r="M415" s="22" t="n"/>
      <c r="N415" s="22" t="n"/>
      <c r="O415" s="22" t="n"/>
      <c r="P415" s="22" t="n"/>
      <c r="Q415" s="22" t="n"/>
      <c r="R415" s="22" t="n"/>
      <c r="S415" s="22" t="n"/>
      <c r="T415" s="22" t="n"/>
      <c r="U415" s="22" t="n"/>
      <c r="V415" s="22" t="n"/>
      <c r="W415" s="22" t="n"/>
      <c r="X415" s="22" t="n"/>
      <c r="Y415" s="22" t="n"/>
      <c r="Z415" s="22" t="n"/>
      <c r="AA415" s="22" t="n"/>
      <c r="AB415" s="22" t="n"/>
      <c r="AC415" s="22" t="n"/>
      <c r="AD415" s="22" t="n"/>
      <c r="AE415" s="22" t="n"/>
      <c r="AF415" s="22" t="n"/>
    </row>
    <row r="416">
      <c r="A416" s="22" t="n"/>
      <c r="B416" s="130" t="n"/>
      <c r="C416" s="22" t="n"/>
      <c r="D416" s="22" t="n"/>
      <c r="E416" s="72" t="n"/>
      <c r="F416" s="22" t="n"/>
      <c r="G416" s="131" t="n"/>
      <c r="H416" s="22" t="n"/>
      <c r="I416" s="22" t="n"/>
      <c r="J416" s="22" t="n"/>
      <c r="K416" s="22" t="n"/>
      <c r="L416" s="22" t="n"/>
      <c r="M416" s="22" t="n"/>
      <c r="N416" s="22" t="n"/>
      <c r="O416" s="22" t="n"/>
      <c r="P416" s="22" t="n"/>
      <c r="Q416" s="22" t="n"/>
      <c r="R416" s="22" t="n"/>
      <c r="S416" s="22" t="n"/>
      <c r="T416" s="22" t="n"/>
      <c r="U416" s="22" t="n"/>
      <c r="V416" s="22" t="n"/>
      <c r="W416" s="22" t="n"/>
      <c r="X416" s="22" t="n"/>
      <c r="Y416" s="22" t="n"/>
      <c r="Z416" s="22" t="n"/>
      <c r="AA416" s="22" t="n"/>
      <c r="AB416" s="22" t="n"/>
      <c r="AC416" s="22" t="n"/>
      <c r="AD416" s="22" t="n"/>
      <c r="AE416" s="22" t="n"/>
      <c r="AF416" s="22" t="n"/>
    </row>
    <row r="417">
      <c r="A417" s="22" t="n"/>
      <c r="B417" s="130" t="n"/>
      <c r="C417" s="22" t="n"/>
      <c r="D417" s="22" t="n"/>
      <c r="E417" s="72" t="n"/>
      <c r="F417" s="22" t="n"/>
      <c r="G417" s="131" t="n"/>
      <c r="H417" s="22" t="n"/>
      <c r="I417" s="22" t="n"/>
      <c r="J417" s="22" t="n"/>
      <c r="K417" s="22" t="n"/>
      <c r="L417" s="22" t="n"/>
      <c r="M417" s="22" t="n"/>
      <c r="N417" s="22" t="n"/>
      <c r="O417" s="22" t="n"/>
      <c r="P417" s="22" t="n"/>
      <c r="Q417" s="22" t="n"/>
      <c r="R417" s="22" t="n"/>
      <c r="S417" s="22" t="n"/>
      <c r="T417" s="22" t="n"/>
      <c r="U417" s="22" t="n"/>
      <c r="V417" s="22" t="n"/>
      <c r="W417" s="22" t="n"/>
      <c r="X417" s="22" t="n"/>
      <c r="Y417" s="22" t="n"/>
      <c r="Z417" s="22" t="n"/>
      <c r="AA417" s="22" t="n"/>
      <c r="AB417" s="22" t="n"/>
      <c r="AC417" s="22" t="n"/>
      <c r="AD417" s="22" t="n"/>
      <c r="AE417" s="22" t="n"/>
      <c r="AF417" s="22" t="n"/>
    </row>
    <row r="418">
      <c r="A418" s="22" t="n"/>
      <c r="B418" s="130" t="n"/>
      <c r="C418" s="22" t="n"/>
      <c r="D418" s="22" t="n"/>
      <c r="E418" s="72" t="n"/>
      <c r="F418" s="22" t="n"/>
      <c r="G418" s="131" t="n"/>
      <c r="H418" s="22" t="n"/>
      <c r="I418" s="22" t="n"/>
      <c r="J418" s="22" t="n"/>
      <c r="K418" s="22" t="n"/>
      <c r="L418" s="22" t="n"/>
      <c r="M418" s="22" t="n"/>
      <c r="N418" s="22" t="n"/>
      <c r="O418" s="22" t="n"/>
      <c r="P418" s="22" t="n"/>
      <c r="Q418" s="22" t="n"/>
      <c r="R418" s="22" t="n"/>
      <c r="S418" s="22" t="n"/>
      <c r="T418" s="22" t="n"/>
      <c r="U418" s="22" t="n"/>
      <c r="V418" s="22" t="n"/>
      <c r="W418" s="22" t="n"/>
      <c r="X418" s="22" t="n"/>
      <c r="Y418" s="22" t="n"/>
      <c r="Z418" s="22" t="n"/>
      <c r="AA418" s="22" t="n"/>
      <c r="AB418" s="22" t="n"/>
      <c r="AC418" s="22" t="n"/>
      <c r="AD418" s="22" t="n"/>
      <c r="AE418" s="22" t="n"/>
      <c r="AF418" s="22" t="n"/>
    </row>
    <row r="419">
      <c r="A419" s="22" t="n"/>
      <c r="B419" s="130" t="n"/>
      <c r="C419" s="22" t="n"/>
      <c r="D419" s="22" t="n"/>
      <c r="E419" s="72" t="n"/>
      <c r="F419" s="22" t="n"/>
      <c r="G419" s="131" t="n"/>
      <c r="H419" s="22" t="n"/>
      <c r="I419" s="22" t="n"/>
      <c r="J419" s="22" t="n"/>
      <c r="K419" s="22" t="n"/>
      <c r="L419" s="22" t="n"/>
      <c r="M419" s="22" t="n"/>
      <c r="N419" s="22" t="n"/>
      <c r="O419" s="22" t="n"/>
      <c r="P419" s="22" t="n"/>
      <c r="Q419" s="22" t="n"/>
      <c r="R419" s="22" t="n"/>
      <c r="S419" s="22" t="n"/>
      <c r="T419" s="22" t="n"/>
      <c r="U419" s="22" t="n"/>
      <c r="V419" s="22" t="n"/>
      <c r="W419" s="22" t="n"/>
      <c r="X419" s="22" t="n"/>
      <c r="Y419" s="22" t="n"/>
      <c r="Z419" s="22" t="n"/>
      <c r="AA419" s="22" t="n"/>
      <c r="AB419" s="22" t="n"/>
      <c r="AC419" s="22" t="n"/>
      <c r="AD419" s="22" t="n"/>
      <c r="AE419" s="22" t="n"/>
      <c r="AF419" s="22" t="n"/>
    </row>
    <row r="420">
      <c r="A420" s="22" t="n"/>
      <c r="B420" s="130" t="n"/>
      <c r="C420" s="22" t="n"/>
      <c r="D420" s="22" t="n"/>
      <c r="E420" s="72" t="n"/>
      <c r="F420" s="22" t="n"/>
      <c r="G420" s="131" t="n"/>
      <c r="H420" s="22" t="n"/>
      <c r="I420" s="22" t="n"/>
      <c r="J420" s="22" t="n"/>
      <c r="K420" s="22" t="n"/>
      <c r="L420" s="22" t="n"/>
      <c r="M420" s="22" t="n"/>
      <c r="N420" s="22" t="n"/>
      <c r="O420" s="22" t="n"/>
      <c r="P420" s="22" t="n"/>
      <c r="Q420" s="22" t="n"/>
      <c r="R420" s="22" t="n"/>
      <c r="S420" s="22" t="n"/>
      <c r="T420" s="22" t="n"/>
      <c r="U420" s="22" t="n"/>
      <c r="V420" s="22" t="n"/>
      <c r="W420" s="22" t="n"/>
      <c r="X420" s="22" t="n"/>
      <c r="Y420" s="22" t="n"/>
      <c r="Z420" s="22" t="n"/>
      <c r="AA420" s="22" t="n"/>
      <c r="AB420" s="22" t="n"/>
      <c r="AC420" s="22" t="n"/>
      <c r="AD420" s="22" t="n"/>
      <c r="AE420" s="22" t="n"/>
      <c r="AF420" s="22" t="n"/>
    </row>
    <row r="421">
      <c r="A421" s="22" t="n"/>
      <c r="B421" s="130" t="n"/>
      <c r="C421" s="22" t="n"/>
      <c r="D421" s="22" t="n"/>
      <c r="E421" s="72" t="n"/>
      <c r="F421" s="22" t="n"/>
      <c r="G421" s="131" t="n"/>
      <c r="H421" s="22" t="n"/>
      <c r="I421" s="22" t="n"/>
      <c r="J421" s="22" t="n"/>
      <c r="K421" s="22" t="n"/>
      <c r="L421" s="22" t="n"/>
      <c r="M421" s="22" t="n"/>
      <c r="N421" s="22" t="n"/>
      <c r="O421" s="22" t="n"/>
      <c r="P421" s="22" t="n"/>
      <c r="Q421" s="22" t="n"/>
      <c r="R421" s="22" t="n"/>
      <c r="S421" s="22" t="n"/>
      <c r="T421" s="22" t="n"/>
      <c r="U421" s="22" t="n"/>
      <c r="V421" s="22" t="n"/>
      <c r="W421" s="22" t="n"/>
      <c r="X421" s="22" t="n"/>
      <c r="Y421" s="22" t="n"/>
      <c r="Z421" s="22" t="n"/>
      <c r="AA421" s="22" t="n"/>
      <c r="AB421" s="22" t="n"/>
      <c r="AC421" s="22" t="n"/>
      <c r="AD421" s="22" t="n"/>
      <c r="AE421" s="22" t="n"/>
      <c r="AF421" s="22" t="n"/>
    </row>
    <row r="422">
      <c r="A422" s="22" t="n"/>
      <c r="B422" s="130" t="n"/>
      <c r="C422" s="22" t="n"/>
      <c r="D422" s="22" t="n"/>
      <c r="E422" s="72" t="n"/>
      <c r="F422" s="22" t="n"/>
      <c r="G422" s="131" t="n"/>
      <c r="H422" s="22" t="n"/>
      <c r="I422" s="22" t="n"/>
      <c r="J422" s="22" t="n"/>
      <c r="K422" s="22" t="n"/>
      <c r="L422" s="22" t="n"/>
      <c r="M422" s="22" t="n"/>
      <c r="N422" s="22" t="n"/>
      <c r="O422" s="22" t="n"/>
      <c r="P422" s="22" t="n"/>
      <c r="Q422" s="22" t="n"/>
      <c r="R422" s="22" t="n"/>
      <c r="S422" s="22" t="n"/>
      <c r="T422" s="22" t="n"/>
      <c r="U422" s="22" t="n"/>
      <c r="V422" s="22" t="n"/>
      <c r="W422" s="22" t="n"/>
      <c r="X422" s="22" t="n"/>
      <c r="Y422" s="22" t="n"/>
      <c r="Z422" s="22" t="n"/>
      <c r="AA422" s="22" t="n"/>
      <c r="AB422" s="22" t="n"/>
      <c r="AC422" s="22" t="n"/>
      <c r="AD422" s="22" t="n"/>
      <c r="AE422" s="22" t="n"/>
      <c r="AF422" s="22" t="n"/>
    </row>
    <row r="423">
      <c r="A423" s="22" t="n"/>
      <c r="B423" s="130" t="n"/>
      <c r="C423" s="22" t="n"/>
      <c r="D423" s="22" t="n"/>
      <c r="E423" s="72" t="n"/>
      <c r="F423" s="22" t="n"/>
      <c r="G423" s="131" t="n"/>
      <c r="H423" s="22" t="n"/>
      <c r="I423" s="22" t="n"/>
      <c r="J423" s="22" t="n"/>
      <c r="K423" s="22" t="n"/>
      <c r="L423" s="22" t="n"/>
      <c r="M423" s="22" t="n"/>
      <c r="N423" s="22" t="n"/>
      <c r="O423" s="22" t="n"/>
      <c r="P423" s="22" t="n"/>
      <c r="Q423" s="22" t="n"/>
      <c r="R423" s="22" t="n"/>
      <c r="S423" s="22" t="n"/>
      <c r="T423" s="22" t="n"/>
      <c r="U423" s="22" t="n"/>
      <c r="V423" s="22" t="n"/>
      <c r="W423" s="22" t="n"/>
      <c r="X423" s="22" t="n"/>
      <c r="Y423" s="22" t="n"/>
      <c r="Z423" s="22" t="n"/>
      <c r="AA423" s="22" t="n"/>
      <c r="AB423" s="22" t="n"/>
      <c r="AC423" s="22" t="n"/>
      <c r="AD423" s="22" t="n"/>
      <c r="AE423" s="22" t="n"/>
      <c r="AF423" s="22" t="n"/>
    </row>
    <row r="424">
      <c r="A424" s="22" t="n"/>
      <c r="B424" s="130" t="n"/>
      <c r="C424" s="22" t="n"/>
      <c r="D424" s="22" t="n"/>
      <c r="E424" s="72" t="n"/>
      <c r="F424" s="22" t="n"/>
      <c r="G424" s="131" t="n"/>
      <c r="H424" s="22" t="n"/>
      <c r="I424" s="22" t="n"/>
      <c r="J424" s="22" t="n"/>
      <c r="K424" s="22" t="n"/>
      <c r="L424" s="22" t="n"/>
      <c r="M424" s="22" t="n"/>
      <c r="N424" s="22" t="n"/>
      <c r="O424" s="22" t="n"/>
      <c r="P424" s="22" t="n"/>
      <c r="Q424" s="22" t="n"/>
      <c r="R424" s="22" t="n"/>
      <c r="S424" s="22" t="n"/>
      <c r="T424" s="22" t="n"/>
      <c r="U424" s="22" t="n"/>
      <c r="V424" s="22" t="n"/>
      <c r="W424" s="22" t="n"/>
      <c r="X424" s="22" t="n"/>
      <c r="Y424" s="22" t="n"/>
      <c r="Z424" s="22" t="n"/>
      <c r="AA424" s="22" t="n"/>
      <c r="AB424" s="22" t="n"/>
      <c r="AC424" s="22" t="n"/>
      <c r="AD424" s="22" t="n"/>
      <c r="AE424" s="22" t="n"/>
      <c r="AF424" s="22" t="n"/>
    </row>
    <row r="425">
      <c r="A425" s="22" t="n"/>
      <c r="B425" s="130" t="n"/>
      <c r="C425" s="22" t="n"/>
      <c r="D425" s="22" t="n"/>
      <c r="E425" s="72" t="n"/>
      <c r="F425" s="22" t="n"/>
      <c r="G425" s="131" t="n"/>
      <c r="H425" s="22" t="n"/>
      <c r="I425" s="22" t="n"/>
      <c r="J425" s="22" t="n"/>
      <c r="K425" s="22" t="n"/>
      <c r="L425" s="22" t="n"/>
      <c r="M425" s="22" t="n"/>
      <c r="N425" s="22" t="n"/>
      <c r="O425" s="22" t="n"/>
      <c r="P425" s="22" t="n"/>
      <c r="Q425" s="22" t="n"/>
      <c r="R425" s="22" t="n"/>
      <c r="S425" s="22" t="n"/>
      <c r="T425" s="22" t="n"/>
      <c r="U425" s="22" t="n"/>
      <c r="V425" s="22" t="n"/>
      <c r="W425" s="22" t="n"/>
      <c r="X425" s="22" t="n"/>
      <c r="Y425" s="22" t="n"/>
      <c r="Z425" s="22" t="n"/>
      <c r="AA425" s="22" t="n"/>
      <c r="AB425" s="22" t="n"/>
      <c r="AC425" s="22" t="n"/>
      <c r="AD425" s="22" t="n"/>
      <c r="AE425" s="22" t="n"/>
      <c r="AF425" s="22" t="n"/>
    </row>
    <row r="426">
      <c r="A426" s="22" t="n"/>
      <c r="B426" s="130" t="n"/>
      <c r="C426" s="22" t="n"/>
      <c r="D426" s="22" t="n"/>
      <c r="E426" s="72" t="n"/>
      <c r="F426" s="22" t="n"/>
      <c r="G426" s="131" t="n"/>
      <c r="H426" s="22" t="n"/>
      <c r="I426" s="22" t="n"/>
      <c r="J426" s="22" t="n"/>
      <c r="K426" s="22" t="n"/>
      <c r="L426" s="22" t="n"/>
      <c r="M426" s="22" t="n"/>
      <c r="N426" s="22" t="n"/>
      <c r="O426" s="22" t="n"/>
      <c r="P426" s="22" t="n"/>
      <c r="Q426" s="22" t="n"/>
      <c r="R426" s="22" t="n"/>
      <c r="S426" s="22" t="n"/>
      <c r="T426" s="22" t="n"/>
      <c r="U426" s="22" t="n"/>
      <c r="V426" s="22" t="n"/>
      <c r="W426" s="22" t="n"/>
      <c r="X426" s="22" t="n"/>
      <c r="Y426" s="22" t="n"/>
      <c r="Z426" s="22" t="n"/>
      <c r="AA426" s="22" t="n"/>
      <c r="AB426" s="22" t="n"/>
      <c r="AC426" s="22" t="n"/>
      <c r="AD426" s="22" t="n"/>
      <c r="AE426" s="22" t="n"/>
      <c r="AF426" s="22" t="n"/>
    </row>
    <row r="427">
      <c r="A427" s="22" t="n"/>
      <c r="B427" s="130" t="n"/>
      <c r="C427" s="22" t="n"/>
      <c r="D427" s="22" t="n"/>
      <c r="E427" s="72" t="n"/>
      <c r="F427" s="22" t="n"/>
      <c r="G427" s="131" t="n"/>
      <c r="H427" s="22" t="n"/>
      <c r="I427" s="22" t="n"/>
      <c r="J427" s="22" t="n"/>
      <c r="K427" s="22" t="n"/>
      <c r="L427" s="22" t="n"/>
      <c r="M427" s="22" t="n"/>
      <c r="N427" s="22" t="n"/>
      <c r="O427" s="22" t="n"/>
      <c r="P427" s="22" t="n"/>
      <c r="Q427" s="22" t="n"/>
      <c r="R427" s="22" t="n"/>
      <c r="S427" s="22" t="n"/>
      <c r="T427" s="22" t="n"/>
      <c r="U427" s="22" t="n"/>
      <c r="V427" s="22" t="n"/>
      <c r="W427" s="22" t="n"/>
      <c r="X427" s="22" t="n"/>
      <c r="Y427" s="22" t="n"/>
      <c r="Z427" s="22" t="n"/>
      <c r="AA427" s="22" t="n"/>
      <c r="AB427" s="22" t="n"/>
      <c r="AC427" s="22" t="n"/>
      <c r="AD427" s="22" t="n"/>
      <c r="AE427" s="22" t="n"/>
      <c r="AF427" s="22" t="n"/>
    </row>
    <row r="428">
      <c r="A428" s="22" t="n"/>
      <c r="B428" s="130" t="n"/>
      <c r="C428" s="22" t="n"/>
      <c r="D428" s="22" t="n"/>
      <c r="E428" s="72" t="n"/>
      <c r="F428" s="22" t="n"/>
      <c r="G428" s="131" t="n"/>
      <c r="H428" s="22" t="n"/>
      <c r="I428" s="22" t="n"/>
      <c r="J428" s="22" t="n"/>
      <c r="K428" s="22" t="n"/>
      <c r="L428" s="22" t="n"/>
      <c r="M428" s="22" t="n"/>
      <c r="N428" s="22" t="n"/>
      <c r="O428" s="22" t="n"/>
      <c r="P428" s="22" t="n"/>
      <c r="Q428" s="22" t="n"/>
      <c r="R428" s="22" t="n"/>
      <c r="S428" s="22" t="n"/>
      <c r="T428" s="22" t="n"/>
      <c r="U428" s="22" t="n"/>
      <c r="V428" s="22" t="n"/>
      <c r="W428" s="22" t="n"/>
      <c r="X428" s="22" t="n"/>
      <c r="Y428" s="22" t="n"/>
      <c r="Z428" s="22" t="n"/>
      <c r="AA428" s="22" t="n"/>
      <c r="AB428" s="22" t="n"/>
      <c r="AC428" s="22" t="n"/>
      <c r="AD428" s="22" t="n"/>
      <c r="AE428" s="22" t="n"/>
      <c r="AF428" s="22" t="n"/>
    </row>
    <row r="429">
      <c r="A429" s="22" t="n"/>
      <c r="B429" s="130" t="n"/>
      <c r="C429" s="22" t="n"/>
      <c r="D429" s="22" t="n"/>
      <c r="E429" s="72" t="n"/>
      <c r="F429" s="22" t="n"/>
      <c r="G429" s="131" t="n"/>
      <c r="H429" s="22" t="n"/>
      <c r="I429" s="22" t="n"/>
      <c r="J429" s="22" t="n"/>
      <c r="K429" s="22" t="n"/>
      <c r="L429" s="22" t="n"/>
      <c r="M429" s="22" t="n"/>
      <c r="N429" s="22" t="n"/>
      <c r="O429" s="22" t="n"/>
      <c r="P429" s="22" t="n"/>
      <c r="Q429" s="22" t="n"/>
      <c r="R429" s="22" t="n"/>
      <c r="S429" s="22" t="n"/>
      <c r="T429" s="22" t="n"/>
      <c r="U429" s="22" t="n"/>
      <c r="V429" s="22" t="n"/>
      <c r="W429" s="22" t="n"/>
      <c r="X429" s="22" t="n"/>
      <c r="Y429" s="22" t="n"/>
      <c r="Z429" s="22" t="n"/>
      <c r="AA429" s="22" t="n"/>
      <c r="AB429" s="22" t="n"/>
      <c r="AC429" s="22" t="n"/>
      <c r="AD429" s="22" t="n"/>
      <c r="AE429" s="22" t="n"/>
      <c r="AF429" s="22" t="n"/>
    </row>
    <row r="430">
      <c r="A430" s="22" t="n"/>
      <c r="B430" s="130" t="n"/>
      <c r="C430" s="22" t="n"/>
      <c r="D430" s="22" t="n"/>
      <c r="E430" s="72" t="n"/>
      <c r="F430" s="22" t="n"/>
      <c r="G430" s="131" t="n"/>
      <c r="H430" s="22" t="n"/>
      <c r="I430" s="22" t="n"/>
      <c r="J430" s="22" t="n"/>
      <c r="K430" s="22" t="n"/>
      <c r="L430" s="22" t="n"/>
      <c r="M430" s="22" t="n"/>
      <c r="N430" s="22" t="n"/>
      <c r="O430" s="22" t="n"/>
      <c r="P430" s="22" t="n"/>
      <c r="Q430" s="22" t="n"/>
      <c r="R430" s="22" t="n"/>
      <c r="S430" s="22" t="n"/>
      <c r="T430" s="22" t="n"/>
      <c r="U430" s="22" t="n"/>
      <c r="V430" s="22" t="n"/>
      <c r="W430" s="22" t="n"/>
      <c r="X430" s="22" t="n"/>
      <c r="Y430" s="22" t="n"/>
      <c r="Z430" s="22" t="n"/>
      <c r="AA430" s="22" t="n"/>
      <c r="AB430" s="22" t="n"/>
      <c r="AC430" s="22" t="n"/>
      <c r="AD430" s="22" t="n"/>
      <c r="AE430" s="22" t="n"/>
      <c r="AF430" s="22" t="n"/>
    </row>
    <row r="431">
      <c r="A431" s="22" t="n"/>
      <c r="B431" s="130" t="n"/>
      <c r="C431" s="22" t="n"/>
      <c r="D431" s="22" t="n"/>
      <c r="E431" s="72" t="n"/>
      <c r="F431" s="22" t="n"/>
      <c r="G431" s="131" t="n"/>
      <c r="H431" s="22" t="n"/>
      <c r="I431" s="22" t="n"/>
      <c r="J431" s="22" t="n"/>
      <c r="K431" s="22" t="n"/>
      <c r="L431" s="22" t="n"/>
      <c r="M431" s="22" t="n"/>
      <c r="N431" s="22" t="n"/>
      <c r="O431" s="22" t="n"/>
      <c r="P431" s="22" t="n"/>
      <c r="Q431" s="22" t="n"/>
      <c r="R431" s="22" t="n"/>
      <c r="S431" s="22" t="n"/>
      <c r="T431" s="22" t="n"/>
      <c r="U431" s="22" t="n"/>
      <c r="V431" s="22" t="n"/>
      <c r="W431" s="22" t="n"/>
      <c r="X431" s="22" t="n"/>
      <c r="Y431" s="22" t="n"/>
      <c r="Z431" s="22" t="n"/>
      <c r="AA431" s="22" t="n"/>
      <c r="AB431" s="22" t="n"/>
      <c r="AC431" s="22" t="n"/>
      <c r="AD431" s="22" t="n"/>
      <c r="AE431" s="22" t="n"/>
      <c r="AF431" s="22" t="n"/>
    </row>
    <row r="432">
      <c r="A432" s="22" t="n"/>
      <c r="B432" s="130" t="n"/>
      <c r="C432" s="22" t="n"/>
      <c r="D432" s="22" t="n"/>
      <c r="E432" s="72" t="n"/>
      <c r="F432" s="22" t="n"/>
      <c r="G432" s="131" t="n"/>
      <c r="H432" s="22" t="n"/>
      <c r="I432" s="22" t="n"/>
      <c r="J432" s="22" t="n"/>
      <c r="K432" s="22" t="n"/>
      <c r="L432" s="22" t="n"/>
      <c r="M432" s="22" t="n"/>
      <c r="N432" s="22" t="n"/>
      <c r="O432" s="22" t="n"/>
      <c r="P432" s="22" t="n"/>
      <c r="Q432" s="22" t="n"/>
      <c r="R432" s="22" t="n"/>
      <c r="S432" s="22" t="n"/>
      <c r="T432" s="22" t="n"/>
      <c r="U432" s="22" t="n"/>
      <c r="V432" s="22" t="n"/>
      <c r="W432" s="22" t="n"/>
      <c r="X432" s="22" t="n"/>
      <c r="Y432" s="22" t="n"/>
      <c r="Z432" s="22" t="n"/>
      <c r="AA432" s="22" t="n"/>
      <c r="AB432" s="22" t="n"/>
      <c r="AC432" s="22" t="n"/>
      <c r="AD432" s="22" t="n"/>
      <c r="AE432" s="22" t="n"/>
      <c r="AF432" s="22" t="n"/>
    </row>
    <row r="433">
      <c r="A433" s="22" t="n"/>
      <c r="B433" s="130" t="n"/>
      <c r="C433" s="22" t="n"/>
      <c r="D433" s="22" t="n"/>
      <c r="E433" s="72" t="n"/>
      <c r="F433" s="22" t="n"/>
      <c r="G433" s="131" t="n"/>
      <c r="H433" s="22" t="n"/>
      <c r="I433" s="22" t="n"/>
      <c r="J433" s="22" t="n"/>
      <c r="K433" s="22" t="n"/>
      <c r="L433" s="22" t="n"/>
      <c r="M433" s="22" t="n"/>
      <c r="N433" s="22" t="n"/>
      <c r="O433" s="22" t="n"/>
      <c r="P433" s="22" t="n"/>
      <c r="Q433" s="22" t="n"/>
      <c r="R433" s="22" t="n"/>
      <c r="S433" s="22" t="n"/>
      <c r="T433" s="22" t="n"/>
      <c r="U433" s="22" t="n"/>
      <c r="V433" s="22" t="n"/>
      <c r="W433" s="22" t="n"/>
      <c r="X433" s="22" t="n"/>
      <c r="Y433" s="22" t="n"/>
      <c r="Z433" s="22" t="n"/>
      <c r="AA433" s="22" t="n"/>
      <c r="AB433" s="22" t="n"/>
      <c r="AC433" s="22" t="n"/>
      <c r="AD433" s="22" t="n"/>
      <c r="AE433" s="22" t="n"/>
      <c r="AF433" s="22" t="n"/>
    </row>
    <row r="434">
      <c r="A434" s="22" t="n"/>
      <c r="B434" s="130" t="n"/>
      <c r="C434" s="22" t="n"/>
      <c r="D434" s="22" t="n"/>
      <c r="E434" s="72" t="n"/>
      <c r="F434" s="22" t="n"/>
      <c r="G434" s="131" t="n"/>
      <c r="H434" s="22" t="n"/>
      <c r="I434" s="22" t="n"/>
      <c r="J434" s="22" t="n"/>
      <c r="K434" s="22" t="n"/>
      <c r="L434" s="22" t="n"/>
      <c r="M434" s="22" t="n"/>
      <c r="N434" s="22" t="n"/>
      <c r="O434" s="22" t="n"/>
      <c r="P434" s="22" t="n"/>
      <c r="Q434" s="22" t="n"/>
      <c r="R434" s="22" t="n"/>
      <c r="S434" s="22" t="n"/>
      <c r="T434" s="22" t="n"/>
      <c r="U434" s="22" t="n"/>
      <c r="V434" s="22" t="n"/>
      <c r="W434" s="22" t="n"/>
      <c r="X434" s="22" t="n"/>
      <c r="Y434" s="22" t="n"/>
      <c r="Z434" s="22" t="n"/>
      <c r="AA434" s="22" t="n"/>
      <c r="AB434" s="22" t="n"/>
      <c r="AC434" s="22" t="n"/>
      <c r="AD434" s="22" t="n"/>
      <c r="AE434" s="22" t="n"/>
      <c r="AF434" s="22" t="n"/>
    </row>
    <row r="435">
      <c r="A435" s="22" t="n"/>
      <c r="B435" s="130" t="n"/>
      <c r="C435" s="22" t="n"/>
      <c r="D435" s="22" t="n"/>
      <c r="E435" s="72" t="n"/>
      <c r="F435" s="22" t="n"/>
      <c r="G435" s="131" t="n"/>
      <c r="H435" s="22" t="n"/>
      <c r="I435" s="22" t="n"/>
      <c r="J435" s="22" t="n"/>
      <c r="K435" s="22" t="n"/>
      <c r="L435" s="22" t="n"/>
      <c r="M435" s="22" t="n"/>
      <c r="N435" s="22" t="n"/>
      <c r="O435" s="22" t="n"/>
      <c r="P435" s="22" t="n"/>
      <c r="Q435" s="22" t="n"/>
      <c r="R435" s="22" t="n"/>
      <c r="S435" s="22" t="n"/>
      <c r="T435" s="22" t="n"/>
      <c r="U435" s="22" t="n"/>
      <c r="V435" s="22" t="n"/>
      <c r="W435" s="22" t="n"/>
      <c r="X435" s="22" t="n"/>
      <c r="Y435" s="22" t="n"/>
      <c r="Z435" s="22" t="n"/>
      <c r="AA435" s="22" t="n"/>
      <c r="AB435" s="22" t="n"/>
      <c r="AC435" s="22" t="n"/>
      <c r="AD435" s="22" t="n"/>
      <c r="AE435" s="22" t="n"/>
      <c r="AF435" s="22" t="n"/>
    </row>
    <row r="436">
      <c r="A436" s="22" t="n"/>
      <c r="B436" s="130" t="n"/>
      <c r="C436" s="22" t="n"/>
      <c r="D436" s="22" t="n"/>
      <c r="E436" s="72" t="n"/>
      <c r="F436" s="22" t="n"/>
      <c r="G436" s="131" t="n"/>
      <c r="H436" s="22" t="n"/>
      <c r="I436" s="22" t="n"/>
      <c r="J436" s="22" t="n"/>
      <c r="K436" s="22" t="n"/>
      <c r="L436" s="22" t="n"/>
      <c r="M436" s="22" t="n"/>
      <c r="N436" s="22" t="n"/>
      <c r="O436" s="22" t="n"/>
      <c r="P436" s="22" t="n"/>
      <c r="Q436" s="22" t="n"/>
      <c r="R436" s="22" t="n"/>
      <c r="S436" s="22" t="n"/>
      <c r="T436" s="22" t="n"/>
      <c r="U436" s="22" t="n"/>
      <c r="V436" s="22" t="n"/>
      <c r="W436" s="22" t="n"/>
      <c r="X436" s="22" t="n"/>
      <c r="Y436" s="22" t="n"/>
      <c r="Z436" s="22" t="n"/>
      <c r="AA436" s="22" t="n"/>
      <c r="AB436" s="22" t="n"/>
      <c r="AC436" s="22" t="n"/>
      <c r="AD436" s="22" t="n"/>
      <c r="AE436" s="22" t="n"/>
      <c r="AF436" s="22" t="n"/>
    </row>
    <row r="437">
      <c r="A437" s="22" t="n"/>
      <c r="B437" s="130" t="n"/>
      <c r="C437" s="22" t="n"/>
      <c r="D437" s="22" t="n"/>
      <c r="E437" s="72" t="n"/>
      <c r="F437" s="22" t="n"/>
      <c r="G437" s="131" t="n"/>
      <c r="H437" s="22" t="n"/>
      <c r="I437" s="22" t="n"/>
      <c r="J437" s="22" t="n"/>
      <c r="K437" s="22" t="n"/>
      <c r="L437" s="22" t="n"/>
      <c r="M437" s="22" t="n"/>
      <c r="N437" s="22" t="n"/>
      <c r="O437" s="22" t="n"/>
      <c r="P437" s="22" t="n"/>
      <c r="Q437" s="22" t="n"/>
      <c r="R437" s="22" t="n"/>
      <c r="S437" s="22" t="n"/>
      <c r="T437" s="22" t="n"/>
      <c r="U437" s="22" t="n"/>
      <c r="V437" s="22" t="n"/>
      <c r="W437" s="22" t="n"/>
      <c r="X437" s="22" t="n"/>
      <c r="Y437" s="22" t="n"/>
      <c r="Z437" s="22" t="n"/>
      <c r="AA437" s="22" t="n"/>
      <c r="AB437" s="22" t="n"/>
      <c r="AC437" s="22" t="n"/>
      <c r="AD437" s="22" t="n"/>
      <c r="AE437" s="22" t="n"/>
      <c r="AF437" s="22" t="n"/>
    </row>
    <row r="438">
      <c r="A438" s="22" t="n"/>
      <c r="B438" s="130" t="n"/>
      <c r="C438" s="22" t="n"/>
      <c r="D438" s="22" t="n"/>
      <c r="E438" s="72" t="n"/>
      <c r="F438" s="22" t="n"/>
      <c r="G438" s="131" t="n"/>
      <c r="H438" s="22" t="n"/>
      <c r="I438" s="22" t="n"/>
      <c r="J438" s="22" t="n"/>
      <c r="K438" s="22" t="n"/>
      <c r="L438" s="22" t="n"/>
      <c r="M438" s="22" t="n"/>
      <c r="N438" s="22" t="n"/>
      <c r="O438" s="22" t="n"/>
      <c r="P438" s="22" t="n"/>
      <c r="Q438" s="22" t="n"/>
      <c r="R438" s="22" t="n"/>
      <c r="S438" s="22" t="n"/>
      <c r="T438" s="22" t="n"/>
      <c r="U438" s="22" t="n"/>
      <c r="V438" s="22" t="n"/>
      <c r="W438" s="22" t="n"/>
      <c r="X438" s="22" t="n"/>
      <c r="Y438" s="22" t="n"/>
      <c r="Z438" s="22" t="n"/>
      <c r="AA438" s="22" t="n"/>
      <c r="AB438" s="22" t="n"/>
      <c r="AC438" s="22" t="n"/>
      <c r="AD438" s="22" t="n"/>
      <c r="AE438" s="22" t="n"/>
      <c r="AF438" s="22" t="n"/>
    </row>
    <row r="439">
      <c r="A439" s="22" t="n"/>
      <c r="B439" s="130" t="n"/>
      <c r="C439" s="22" t="n"/>
      <c r="D439" s="22" t="n"/>
      <c r="E439" s="72" t="n"/>
      <c r="F439" s="22" t="n"/>
      <c r="G439" s="131" t="n"/>
      <c r="H439" s="22" t="n"/>
      <c r="I439" s="22" t="n"/>
      <c r="J439" s="22" t="n"/>
      <c r="K439" s="22" t="n"/>
      <c r="L439" s="22" t="n"/>
      <c r="M439" s="22" t="n"/>
      <c r="N439" s="22" t="n"/>
      <c r="O439" s="22" t="n"/>
      <c r="P439" s="22" t="n"/>
      <c r="Q439" s="22" t="n"/>
      <c r="R439" s="22" t="n"/>
      <c r="S439" s="22" t="n"/>
      <c r="T439" s="22" t="n"/>
      <c r="U439" s="22" t="n"/>
      <c r="V439" s="22" t="n"/>
      <c r="W439" s="22" t="n"/>
      <c r="X439" s="22" t="n"/>
      <c r="Y439" s="22" t="n"/>
      <c r="Z439" s="22" t="n"/>
      <c r="AA439" s="22" t="n"/>
      <c r="AB439" s="22" t="n"/>
      <c r="AC439" s="22" t="n"/>
      <c r="AD439" s="22" t="n"/>
      <c r="AE439" s="22" t="n"/>
      <c r="AF439" s="22" t="n"/>
    </row>
    <row r="440">
      <c r="A440" s="22" t="n"/>
      <c r="B440" s="130" t="n"/>
      <c r="C440" s="22" t="n"/>
      <c r="D440" s="22" t="n"/>
      <c r="E440" s="72" t="n"/>
      <c r="F440" s="22" t="n"/>
      <c r="G440" s="131" t="n"/>
      <c r="H440" s="22" t="n"/>
      <c r="I440" s="22" t="n"/>
      <c r="J440" s="22" t="n"/>
      <c r="K440" s="22" t="n"/>
      <c r="L440" s="22" t="n"/>
      <c r="M440" s="22" t="n"/>
      <c r="N440" s="22" t="n"/>
      <c r="O440" s="22" t="n"/>
      <c r="P440" s="22" t="n"/>
      <c r="Q440" s="22" t="n"/>
      <c r="R440" s="22" t="n"/>
      <c r="S440" s="22" t="n"/>
      <c r="T440" s="22" t="n"/>
      <c r="U440" s="22" t="n"/>
      <c r="V440" s="22" t="n"/>
      <c r="W440" s="22" t="n"/>
      <c r="X440" s="22" t="n"/>
      <c r="Y440" s="22" t="n"/>
      <c r="Z440" s="22" t="n"/>
      <c r="AA440" s="22" t="n"/>
      <c r="AB440" s="22" t="n"/>
      <c r="AC440" s="22" t="n"/>
      <c r="AD440" s="22" t="n"/>
      <c r="AE440" s="22" t="n"/>
      <c r="AF440" s="22" t="n"/>
    </row>
    <row r="441">
      <c r="A441" s="22" t="n"/>
      <c r="B441" s="130" t="n"/>
      <c r="C441" s="22" t="n"/>
      <c r="D441" s="22" t="n"/>
      <c r="E441" s="72" t="n"/>
      <c r="F441" s="22" t="n"/>
      <c r="G441" s="131" t="n"/>
      <c r="H441" s="22" t="n"/>
      <c r="I441" s="22" t="n"/>
      <c r="J441" s="22" t="n"/>
      <c r="K441" s="22" t="n"/>
      <c r="L441" s="22" t="n"/>
      <c r="M441" s="22" t="n"/>
      <c r="N441" s="22" t="n"/>
      <c r="O441" s="22" t="n"/>
      <c r="P441" s="22" t="n"/>
      <c r="Q441" s="22" t="n"/>
      <c r="R441" s="22" t="n"/>
      <c r="S441" s="22" t="n"/>
      <c r="T441" s="22" t="n"/>
      <c r="U441" s="22" t="n"/>
      <c r="V441" s="22" t="n"/>
      <c r="W441" s="22" t="n"/>
      <c r="X441" s="22" t="n"/>
      <c r="Y441" s="22" t="n"/>
      <c r="Z441" s="22" t="n"/>
      <c r="AA441" s="22" t="n"/>
      <c r="AB441" s="22" t="n"/>
      <c r="AC441" s="22" t="n"/>
      <c r="AD441" s="22" t="n"/>
      <c r="AE441" s="22" t="n"/>
      <c r="AF441" s="22" t="n"/>
    </row>
    <row r="442">
      <c r="A442" s="22" t="n"/>
      <c r="B442" s="130" t="n"/>
      <c r="C442" s="22" t="n"/>
      <c r="D442" s="22" t="n"/>
      <c r="E442" s="72" t="n"/>
      <c r="F442" s="22" t="n"/>
      <c r="G442" s="131" t="n"/>
      <c r="H442" s="22" t="n"/>
      <c r="I442" s="22" t="n"/>
      <c r="J442" s="22" t="n"/>
      <c r="K442" s="22" t="n"/>
      <c r="L442" s="22" t="n"/>
      <c r="M442" s="22" t="n"/>
      <c r="N442" s="22" t="n"/>
      <c r="O442" s="22" t="n"/>
      <c r="P442" s="22" t="n"/>
      <c r="Q442" s="22" t="n"/>
      <c r="R442" s="22" t="n"/>
      <c r="S442" s="22" t="n"/>
      <c r="T442" s="22" t="n"/>
      <c r="U442" s="22" t="n"/>
      <c r="V442" s="22" t="n"/>
      <c r="W442" s="22" t="n"/>
      <c r="X442" s="22" t="n"/>
      <c r="Y442" s="22" t="n"/>
      <c r="Z442" s="22" t="n"/>
      <c r="AA442" s="22" t="n"/>
      <c r="AB442" s="22" t="n"/>
      <c r="AC442" s="22" t="n"/>
      <c r="AD442" s="22" t="n"/>
      <c r="AE442" s="22" t="n"/>
      <c r="AF442" s="22" t="n"/>
    </row>
    <row r="443">
      <c r="A443" s="22" t="n"/>
      <c r="B443" s="130" t="n"/>
      <c r="C443" s="22" t="n"/>
      <c r="D443" s="22" t="n"/>
      <c r="E443" s="72" t="n"/>
      <c r="F443" s="22" t="n"/>
      <c r="G443" s="131" t="n"/>
      <c r="H443" s="22" t="n"/>
      <c r="I443" s="22" t="n"/>
      <c r="J443" s="22" t="n"/>
      <c r="K443" s="22" t="n"/>
      <c r="L443" s="22" t="n"/>
      <c r="M443" s="22" t="n"/>
      <c r="N443" s="22" t="n"/>
      <c r="O443" s="22" t="n"/>
      <c r="P443" s="22" t="n"/>
      <c r="Q443" s="22" t="n"/>
      <c r="R443" s="22" t="n"/>
      <c r="S443" s="22" t="n"/>
      <c r="T443" s="22" t="n"/>
      <c r="U443" s="22" t="n"/>
      <c r="V443" s="22" t="n"/>
      <c r="W443" s="22" t="n"/>
      <c r="X443" s="22" t="n"/>
      <c r="Y443" s="22" t="n"/>
      <c r="Z443" s="22" t="n"/>
      <c r="AA443" s="22" t="n"/>
      <c r="AB443" s="22" t="n"/>
      <c r="AC443" s="22" t="n"/>
      <c r="AD443" s="22" t="n"/>
      <c r="AE443" s="22" t="n"/>
      <c r="AF443" s="22" t="n"/>
    </row>
    <row r="444">
      <c r="A444" s="22" t="n"/>
      <c r="B444" s="130" t="n"/>
      <c r="C444" s="22" t="n"/>
      <c r="D444" s="22" t="n"/>
      <c r="E444" s="72" t="n"/>
      <c r="F444" s="22" t="n"/>
      <c r="G444" s="131" t="n"/>
      <c r="H444" s="22" t="n"/>
      <c r="I444" s="22" t="n"/>
      <c r="J444" s="22" t="n"/>
      <c r="K444" s="22" t="n"/>
      <c r="L444" s="22" t="n"/>
      <c r="M444" s="22" t="n"/>
      <c r="N444" s="22" t="n"/>
      <c r="O444" s="22" t="n"/>
      <c r="P444" s="22" t="n"/>
      <c r="Q444" s="22" t="n"/>
      <c r="R444" s="22" t="n"/>
      <c r="S444" s="22" t="n"/>
      <c r="T444" s="22" t="n"/>
      <c r="U444" s="22" t="n"/>
      <c r="V444" s="22" t="n"/>
      <c r="W444" s="22" t="n"/>
      <c r="X444" s="22" t="n"/>
      <c r="Y444" s="22" t="n"/>
      <c r="Z444" s="22" t="n"/>
      <c r="AA444" s="22" t="n"/>
      <c r="AB444" s="22" t="n"/>
      <c r="AC444" s="22" t="n"/>
      <c r="AD444" s="22" t="n"/>
      <c r="AE444" s="22" t="n"/>
      <c r="AF444" s="22" t="n"/>
    </row>
    <row r="445">
      <c r="A445" s="22" t="n"/>
      <c r="B445" s="130" t="n"/>
      <c r="C445" s="22" t="n"/>
      <c r="D445" s="22" t="n"/>
      <c r="E445" s="72" t="n"/>
      <c r="F445" s="22" t="n"/>
      <c r="G445" s="131" t="n"/>
      <c r="H445" s="22" t="n"/>
      <c r="I445" s="22" t="n"/>
      <c r="J445" s="22" t="n"/>
      <c r="K445" s="22" t="n"/>
      <c r="L445" s="22" t="n"/>
      <c r="M445" s="22" t="n"/>
      <c r="N445" s="22" t="n"/>
      <c r="O445" s="22" t="n"/>
      <c r="P445" s="22" t="n"/>
      <c r="Q445" s="22" t="n"/>
      <c r="R445" s="22" t="n"/>
      <c r="S445" s="22" t="n"/>
      <c r="T445" s="22" t="n"/>
      <c r="U445" s="22" t="n"/>
      <c r="V445" s="22" t="n"/>
      <c r="W445" s="22" t="n"/>
      <c r="X445" s="22" t="n"/>
      <c r="Y445" s="22" t="n"/>
      <c r="Z445" s="22" t="n"/>
      <c r="AA445" s="22" t="n"/>
      <c r="AB445" s="22" t="n"/>
      <c r="AC445" s="22" t="n"/>
      <c r="AD445" s="22" t="n"/>
      <c r="AE445" s="22" t="n"/>
      <c r="AF445" s="22" t="n"/>
    </row>
    <row r="446">
      <c r="A446" s="22" t="n"/>
      <c r="B446" s="130" t="n"/>
      <c r="C446" s="22" t="n"/>
      <c r="D446" s="22" t="n"/>
      <c r="E446" s="72" t="n"/>
      <c r="F446" s="22" t="n"/>
      <c r="G446" s="131" t="n"/>
      <c r="H446" s="22" t="n"/>
      <c r="I446" s="22" t="n"/>
      <c r="J446" s="22" t="n"/>
      <c r="K446" s="22" t="n"/>
      <c r="L446" s="22" t="n"/>
      <c r="M446" s="22" t="n"/>
      <c r="N446" s="22" t="n"/>
      <c r="O446" s="22" t="n"/>
      <c r="P446" s="22" t="n"/>
      <c r="Q446" s="22" t="n"/>
      <c r="R446" s="22" t="n"/>
      <c r="S446" s="22" t="n"/>
      <c r="T446" s="22" t="n"/>
      <c r="U446" s="22" t="n"/>
      <c r="V446" s="22" t="n"/>
      <c r="W446" s="22" t="n"/>
      <c r="X446" s="22" t="n"/>
      <c r="Y446" s="22" t="n"/>
      <c r="Z446" s="22" t="n"/>
      <c r="AA446" s="22" t="n"/>
      <c r="AB446" s="22" t="n"/>
      <c r="AC446" s="22" t="n"/>
      <c r="AD446" s="22" t="n"/>
      <c r="AE446" s="22" t="n"/>
      <c r="AF446" s="22" t="n"/>
    </row>
    <row r="447">
      <c r="A447" s="22" t="n"/>
      <c r="B447" s="130" t="n"/>
      <c r="C447" s="22" t="n"/>
      <c r="D447" s="22" t="n"/>
      <c r="E447" s="72" t="n"/>
      <c r="F447" s="22" t="n"/>
      <c r="G447" s="131" t="n"/>
      <c r="H447" s="22" t="n"/>
      <c r="I447" s="22" t="n"/>
      <c r="J447" s="22" t="n"/>
      <c r="K447" s="22" t="n"/>
      <c r="L447" s="22" t="n"/>
      <c r="M447" s="22" t="n"/>
      <c r="N447" s="22" t="n"/>
      <c r="O447" s="22" t="n"/>
      <c r="P447" s="22" t="n"/>
      <c r="Q447" s="22" t="n"/>
      <c r="R447" s="22" t="n"/>
      <c r="S447" s="22" t="n"/>
      <c r="T447" s="22" t="n"/>
      <c r="U447" s="22" t="n"/>
      <c r="V447" s="22" t="n"/>
      <c r="W447" s="22" t="n"/>
      <c r="X447" s="22" t="n"/>
      <c r="Y447" s="22" t="n"/>
      <c r="Z447" s="22" t="n"/>
      <c r="AA447" s="22" t="n"/>
      <c r="AB447" s="22" t="n"/>
      <c r="AC447" s="22" t="n"/>
      <c r="AD447" s="22" t="n"/>
      <c r="AE447" s="22" t="n"/>
      <c r="AF447" s="22" t="n"/>
    </row>
    <row r="448">
      <c r="A448" s="22" t="n"/>
      <c r="B448" s="130" t="n"/>
      <c r="C448" s="22" t="n"/>
      <c r="D448" s="22" t="n"/>
      <c r="E448" s="72" t="n"/>
      <c r="F448" s="22" t="n"/>
      <c r="G448" s="131" t="n"/>
      <c r="H448" s="22" t="n"/>
      <c r="I448" s="22" t="n"/>
      <c r="J448" s="22" t="n"/>
      <c r="K448" s="22" t="n"/>
      <c r="L448" s="22" t="n"/>
      <c r="M448" s="22" t="n"/>
      <c r="N448" s="22" t="n"/>
      <c r="O448" s="22" t="n"/>
      <c r="P448" s="22" t="n"/>
      <c r="Q448" s="22" t="n"/>
      <c r="R448" s="22" t="n"/>
      <c r="S448" s="22" t="n"/>
      <c r="T448" s="22" t="n"/>
      <c r="U448" s="22" t="n"/>
      <c r="V448" s="22" t="n"/>
      <c r="W448" s="22" t="n"/>
      <c r="X448" s="22" t="n"/>
      <c r="Y448" s="22" t="n"/>
      <c r="Z448" s="22" t="n"/>
      <c r="AA448" s="22" t="n"/>
      <c r="AB448" s="22" t="n"/>
      <c r="AC448" s="22" t="n"/>
      <c r="AD448" s="22" t="n"/>
      <c r="AE448" s="22" t="n"/>
      <c r="AF448" s="22" t="n"/>
    </row>
    <row r="449">
      <c r="A449" s="22" t="n"/>
      <c r="B449" s="130" t="n"/>
      <c r="C449" s="22" t="n"/>
      <c r="D449" s="22" t="n"/>
      <c r="E449" s="72" t="n"/>
      <c r="F449" s="22" t="n"/>
      <c r="G449" s="131" t="n"/>
      <c r="H449" s="22" t="n"/>
      <c r="I449" s="22" t="n"/>
      <c r="J449" s="22" t="n"/>
      <c r="K449" s="22" t="n"/>
      <c r="L449" s="22" t="n"/>
      <c r="M449" s="22" t="n"/>
      <c r="N449" s="22" t="n"/>
      <c r="O449" s="22" t="n"/>
      <c r="P449" s="22" t="n"/>
      <c r="Q449" s="22" t="n"/>
      <c r="R449" s="22" t="n"/>
      <c r="S449" s="22" t="n"/>
      <c r="T449" s="22" t="n"/>
      <c r="U449" s="22" t="n"/>
      <c r="V449" s="22" t="n"/>
      <c r="W449" s="22" t="n"/>
      <c r="X449" s="22" t="n"/>
      <c r="Y449" s="22" t="n"/>
      <c r="Z449" s="22" t="n"/>
      <c r="AA449" s="22" t="n"/>
      <c r="AB449" s="22" t="n"/>
      <c r="AC449" s="22" t="n"/>
      <c r="AD449" s="22" t="n"/>
      <c r="AE449" s="22" t="n"/>
      <c r="AF449" s="22" t="n"/>
    </row>
    <row r="450">
      <c r="A450" s="22" t="n"/>
      <c r="B450" s="130" t="n"/>
      <c r="C450" s="22" t="n"/>
      <c r="D450" s="22" t="n"/>
      <c r="E450" s="72" t="n"/>
      <c r="F450" s="22" t="n"/>
      <c r="G450" s="131" t="n"/>
      <c r="H450" s="22" t="n"/>
      <c r="I450" s="22" t="n"/>
      <c r="J450" s="22" t="n"/>
      <c r="K450" s="22" t="n"/>
      <c r="L450" s="22" t="n"/>
      <c r="M450" s="22" t="n"/>
      <c r="N450" s="22" t="n"/>
      <c r="O450" s="22" t="n"/>
      <c r="P450" s="22" t="n"/>
      <c r="Q450" s="22" t="n"/>
      <c r="R450" s="22" t="n"/>
      <c r="S450" s="22" t="n"/>
      <c r="T450" s="22" t="n"/>
      <c r="U450" s="22" t="n"/>
      <c r="V450" s="22" t="n"/>
      <c r="W450" s="22" t="n"/>
      <c r="X450" s="22" t="n"/>
      <c r="Y450" s="22" t="n"/>
      <c r="Z450" s="22" t="n"/>
      <c r="AA450" s="22" t="n"/>
      <c r="AB450" s="22" t="n"/>
      <c r="AC450" s="22" t="n"/>
      <c r="AD450" s="22" t="n"/>
      <c r="AE450" s="22" t="n"/>
      <c r="AF450" s="22" t="n"/>
    </row>
    <row r="451">
      <c r="A451" s="22" t="n"/>
      <c r="B451" s="130" t="n"/>
      <c r="C451" s="22" t="n"/>
      <c r="D451" s="22" t="n"/>
      <c r="E451" s="72" t="n"/>
      <c r="F451" s="22" t="n"/>
      <c r="G451" s="131" t="n"/>
      <c r="H451" s="22" t="n"/>
      <c r="I451" s="22" t="n"/>
      <c r="J451" s="22" t="n"/>
      <c r="K451" s="22" t="n"/>
      <c r="L451" s="22" t="n"/>
      <c r="M451" s="22" t="n"/>
      <c r="N451" s="22" t="n"/>
      <c r="O451" s="22" t="n"/>
      <c r="P451" s="22" t="n"/>
      <c r="Q451" s="22" t="n"/>
      <c r="R451" s="22" t="n"/>
      <c r="S451" s="22" t="n"/>
      <c r="T451" s="22" t="n"/>
      <c r="U451" s="22" t="n"/>
      <c r="V451" s="22" t="n"/>
      <c r="W451" s="22" t="n"/>
      <c r="X451" s="22" t="n"/>
      <c r="Y451" s="22" t="n"/>
      <c r="Z451" s="22" t="n"/>
      <c r="AA451" s="22" t="n"/>
      <c r="AB451" s="22" t="n"/>
      <c r="AC451" s="22" t="n"/>
      <c r="AD451" s="22" t="n"/>
      <c r="AE451" s="22" t="n"/>
      <c r="AF451" s="22" t="n"/>
    </row>
    <row r="452">
      <c r="A452" s="22" t="n"/>
      <c r="B452" s="130" t="n"/>
      <c r="C452" s="22" t="n"/>
      <c r="D452" s="22" t="n"/>
      <c r="E452" s="72" t="n"/>
      <c r="F452" s="22" t="n"/>
      <c r="G452" s="131" t="n"/>
      <c r="H452" s="22" t="n"/>
      <c r="I452" s="22" t="n"/>
      <c r="J452" s="22" t="n"/>
      <c r="K452" s="22" t="n"/>
      <c r="L452" s="22" t="n"/>
      <c r="M452" s="22" t="n"/>
      <c r="N452" s="22" t="n"/>
      <c r="O452" s="22" t="n"/>
      <c r="P452" s="22" t="n"/>
      <c r="Q452" s="22" t="n"/>
      <c r="R452" s="22" t="n"/>
      <c r="S452" s="22" t="n"/>
      <c r="T452" s="22" t="n"/>
      <c r="U452" s="22" t="n"/>
      <c r="V452" s="22" t="n"/>
      <c r="W452" s="22" t="n"/>
      <c r="X452" s="22" t="n"/>
      <c r="Y452" s="22" t="n"/>
      <c r="Z452" s="22" t="n"/>
      <c r="AA452" s="22" t="n"/>
      <c r="AB452" s="22" t="n"/>
      <c r="AC452" s="22" t="n"/>
      <c r="AD452" s="22" t="n"/>
      <c r="AE452" s="22" t="n"/>
      <c r="AF452" s="22" t="n"/>
    </row>
    <row r="453">
      <c r="A453" s="22" t="n"/>
      <c r="B453" s="130" t="n"/>
      <c r="C453" s="22" t="n"/>
      <c r="D453" s="22" t="n"/>
      <c r="E453" s="72" t="n"/>
      <c r="F453" s="22" t="n"/>
      <c r="G453" s="131" t="n"/>
      <c r="H453" s="22" t="n"/>
      <c r="I453" s="22" t="n"/>
      <c r="J453" s="22" t="n"/>
      <c r="K453" s="22" t="n"/>
      <c r="L453" s="22" t="n"/>
      <c r="M453" s="22" t="n"/>
      <c r="N453" s="22" t="n"/>
      <c r="O453" s="22" t="n"/>
      <c r="P453" s="22" t="n"/>
      <c r="Q453" s="22" t="n"/>
      <c r="R453" s="22" t="n"/>
      <c r="S453" s="22" t="n"/>
      <c r="T453" s="22" t="n"/>
      <c r="U453" s="22" t="n"/>
      <c r="V453" s="22" t="n"/>
      <c r="W453" s="22" t="n"/>
      <c r="X453" s="22" t="n"/>
      <c r="Y453" s="22" t="n"/>
      <c r="Z453" s="22" t="n"/>
      <c r="AA453" s="22" t="n"/>
      <c r="AB453" s="22" t="n"/>
      <c r="AC453" s="22" t="n"/>
      <c r="AD453" s="22" t="n"/>
      <c r="AE453" s="22" t="n"/>
      <c r="AF453" s="22" t="n"/>
    </row>
    <row r="454">
      <c r="A454" s="22" t="n"/>
      <c r="B454" s="130" t="n"/>
      <c r="C454" s="22" t="n"/>
      <c r="D454" s="22" t="n"/>
      <c r="E454" s="72" t="n"/>
      <c r="F454" s="22" t="n"/>
      <c r="G454" s="131" t="n"/>
      <c r="H454" s="22" t="n"/>
      <c r="I454" s="22" t="n"/>
      <c r="J454" s="22" t="n"/>
      <c r="K454" s="22" t="n"/>
      <c r="L454" s="22" t="n"/>
      <c r="M454" s="22" t="n"/>
      <c r="N454" s="22" t="n"/>
      <c r="O454" s="22" t="n"/>
      <c r="P454" s="22" t="n"/>
      <c r="Q454" s="22" t="n"/>
      <c r="R454" s="22" t="n"/>
      <c r="S454" s="22" t="n"/>
      <c r="T454" s="22" t="n"/>
      <c r="U454" s="22" t="n"/>
      <c r="V454" s="22" t="n"/>
      <c r="W454" s="22" t="n"/>
      <c r="X454" s="22" t="n"/>
      <c r="Y454" s="22" t="n"/>
      <c r="Z454" s="22" t="n"/>
      <c r="AA454" s="22" t="n"/>
      <c r="AB454" s="22" t="n"/>
      <c r="AC454" s="22" t="n"/>
      <c r="AD454" s="22" t="n"/>
      <c r="AE454" s="22" t="n"/>
      <c r="AF454" s="22" t="n"/>
    </row>
    <row r="455">
      <c r="A455" s="22" t="n"/>
      <c r="B455" s="130" t="n"/>
      <c r="C455" s="22" t="n"/>
      <c r="D455" s="22" t="n"/>
      <c r="E455" s="72" t="n"/>
      <c r="F455" s="22" t="n"/>
      <c r="G455" s="131" t="n"/>
      <c r="H455" s="22" t="n"/>
      <c r="I455" s="22" t="n"/>
      <c r="J455" s="22" t="n"/>
      <c r="K455" s="22" t="n"/>
      <c r="L455" s="22" t="n"/>
      <c r="M455" s="22" t="n"/>
      <c r="N455" s="22" t="n"/>
      <c r="O455" s="22" t="n"/>
      <c r="P455" s="22" t="n"/>
      <c r="Q455" s="22" t="n"/>
      <c r="R455" s="22" t="n"/>
      <c r="S455" s="22" t="n"/>
      <c r="T455" s="22" t="n"/>
      <c r="U455" s="22" t="n"/>
      <c r="V455" s="22" t="n"/>
      <c r="W455" s="22" t="n"/>
      <c r="X455" s="22" t="n"/>
      <c r="Y455" s="22" t="n"/>
      <c r="Z455" s="22" t="n"/>
      <c r="AA455" s="22" t="n"/>
      <c r="AB455" s="22" t="n"/>
      <c r="AC455" s="22" t="n"/>
      <c r="AD455" s="22" t="n"/>
      <c r="AE455" s="22" t="n"/>
      <c r="AF455" s="22" t="n"/>
    </row>
    <row r="456">
      <c r="A456" s="22" t="n"/>
      <c r="B456" s="130" t="n"/>
      <c r="C456" s="22" t="n"/>
      <c r="D456" s="22" t="n"/>
      <c r="E456" s="72" t="n"/>
      <c r="F456" s="22" t="n"/>
      <c r="G456" s="131" t="n"/>
      <c r="H456" s="22" t="n"/>
      <c r="I456" s="22" t="n"/>
      <c r="J456" s="22" t="n"/>
      <c r="K456" s="22" t="n"/>
      <c r="L456" s="22" t="n"/>
      <c r="M456" s="22" t="n"/>
      <c r="N456" s="22" t="n"/>
      <c r="O456" s="22" t="n"/>
      <c r="P456" s="22" t="n"/>
      <c r="Q456" s="22" t="n"/>
      <c r="R456" s="22" t="n"/>
      <c r="S456" s="22" t="n"/>
      <c r="T456" s="22" t="n"/>
      <c r="U456" s="22" t="n"/>
      <c r="V456" s="22" t="n"/>
      <c r="W456" s="22" t="n"/>
      <c r="X456" s="22" t="n"/>
      <c r="Y456" s="22" t="n"/>
      <c r="Z456" s="22" t="n"/>
      <c r="AA456" s="22" t="n"/>
      <c r="AB456" s="22" t="n"/>
      <c r="AC456" s="22" t="n"/>
      <c r="AD456" s="22" t="n"/>
      <c r="AE456" s="22" t="n"/>
      <c r="AF456" s="22" t="n"/>
    </row>
    <row r="457">
      <c r="A457" s="22" t="n"/>
      <c r="B457" s="130" t="n"/>
      <c r="C457" s="22" t="n"/>
      <c r="D457" s="22" t="n"/>
      <c r="E457" s="72" t="n"/>
      <c r="F457" s="22" t="n"/>
      <c r="G457" s="131" t="n"/>
      <c r="H457" s="22" t="n"/>
      <c r="I457" s="22" t="n"/>
      <c r="J457" s="22" t="n"/>
      <c r="K457" s="22" t="n"/>
      <c r="L457" s="22" t="n"/>
      <c r="M457" s="22" t="n"/>
      <c r="N457" s="22" t="n"/>
      <c r="O457" s="22" t="n"/>
      <c r="P457" s="22" t="n"/>
      <c r="Q457" s="22" t="n"/>
      <c r="R457" s="22" t="n"/>
      <c r="S457" s="22" t="n"/>
      <c r="T457" s="22" t="n"/>
      <c r="U457" s="22" t="n"/>
      <c r="V457" s="22" t="n"/>
      <c r="W457" s="22" t="n"/>
      <c r="X457" s="22" t="n"/>
      <c r="Y457" s="22" t="n"/>
      <c r="Z457" s="22" t="n"/>
      <c r="AA457" s="22" t="n"/>
      <c r="AB457" s="22" t="n"/>
      <c r="AC457" s="22" t="n"/>
      <c r="AD457" s="22" t="n"/>
      <c r="AE457" s="22" t="n"/>
      <c r="AF457" s="22" t="n"/>
    </row>
    <row r="458">
      <c r="A458" s="22" t="n"/>
      <c r="B458" s="130" t="n"/>
      <c r="C458" s="22" t="n"/>
      <c r="D458" s="22" t="n"/>
      <c r="E458" s="72" t="n"/>
      <c r="F458" s="22" t="n"/>
      <c r="G458" s="131" t="n"/>
      <c r="H458" s="22" t="n"/>
      <c r="I458" s="22" t="n"/>
      <c r="J458" s="22" t="n"/>
      <c r="K458" s="22" t="n"/>
      <c r="L458" s="22" t="n"/>
      <c r="M458" s="22" t="n"/>
      <c r="N458" s="22" t="n"/>
      <c r="O458" s="22" t="n"/>
      <c r="P458" s="22" t="n"/>
      <c r="Q458" s="22" t="n"/>
      <c r="R458" s="22" t="n"/>
      <c r="S458" s="22" t="n"/>
      <c r="T458" s="22" t="n"/>
      <c r="U458" s="22" t="n"/>
      <c r="V458" s="22" t="n"/>
      <c r="W458" s="22" t="n"/>
      <c r="X458" s="22" t="n"/>
      <c r="Y458" s="22" t="n"/>
      <c r="Z458" s="22" t="n"/>
      <c r="AA458" s="22" t="n"/>
      <c r="AB458" s="22" t="n"/>
      <c r="AC458" s="22" t="n"/>
      <c r="AD458" s="22" t="n"/>
      <c r="AE458" s="22" t="n"/>
      <c r="AF458" s="22" t="n"/>
    </row>
    <row r="459">
      <c r="A459" s="22" t="n"/>
      <c r="B459" s="130" t="n"/>
      <c r="C459" s="22" t="n"/>
      <c r="D459" s="22" t="n"/>
      <c r="E459" s="72" t="n"/>
      <c r="F459" s="22" t="n"/>
      <c r="G459" s="131" t="n"/>
      <c r="H459" s="22" t="n"/>
      <c r="I459" s="22" t="n"/>
      <c r="J459" s="22" t="n"/>
      <c r="K459" s="22" t="n"/>
      <c r="L459" s="22" t="n"/>
      <c r="M459" s="22" t="n"/>
      <c r="N459" s="22" t="n"/>
      <c r="O459" s="22" t="n"/>
      <c r="P459" s="22" t="n"/>
      <c r="Q459" s="22" t="n"/>
      <c r="R459" s="22" t="n"/>
      <c r="S459" s="22" t="n"/>
      <c r="T459" s="22" t="n"/>
      <c r="U459" s="22" t="n"/>
      <c r="V459" s="22" t="n"/>
      <c r="W459" s="22" t="n"/>
      <c r="X459" s="22" t="n"/>
      <c r="Y459" s="22" t="n"/>
      <c r="Z459" s="22" t="n"/>
      <c r="AA459" s="22" t="n"/>
      <c r="AB459" s="22" t="n"/>
      <c r="AC459" s="22" t="n"/>
      <c r="AD459" s="22" t="n"/>
      <c r="AE459" s="22" t="n"/>
      <c r="AF459" s="22" t="n"/>
    </row>
    <row r="460">
      <c r="A460" s="22" t="n"/>
      <c r="B460" s="130" t="n"/>
      <c r="C460" s="22" t="n"/>
      <c r="D460" s="22" t="n"/>
      <c r="E460" s="72" t="n"/>
      <c r="F460" s="22" t="n"/>
      <c r="G460" s="131" t="n"/>
      <c r="H460" s="22" t="n"/>
      <c r="I460" s="22" t="n"/>
      <c r="J460" s="22" t="n"/>
      <c r="K460" s="22" t="n"/>
      <c r="L460" s="22" t="n"/>
      <c r="M460" s="22" t="n"/>
      <c r="N460" s="22" t="n"/>
      <c r="O460" s="22" t="n"/>
      <c r="P460" s="22" t="n"/>
      <c r="Q460" s="22" t="n"/>
      <c r="R460" s="22" t="n"/>
      <c r="S460" s="22" t="n"/>
      <c r="T460" s="22" t="n"/>
      <c r="U460" s="22" t="n"/>
      <c r="V460" s="22" t="n"/>
      <c r="W460" s="22" t="n"/>
      <c r="X460" s="22" t="n"/>
      <c r="Y460" s="22" t="n"/>
      <c r="Z460" s="22" t="n"/>
      <c r="AA460" s="22" t="n"/>
      <c r="AB460" s="22" t="n"/>
      <c r="AC460" s="22" t="n"/>
      <c r="AD460" s="22" t="n"/>
      <c r="AE460" s="22" t="n"/>
      <c r="AF460" s="22" t="n"/>
    </row>
    <row r="461">
      <c r="A461" s="22" t="n"/>
      <c r="B461" s="130" t="n"/>
      <c r="C461" s="22" t="n"/>
      <c r="D461" s="22" t="n"/>
      <c r="E461" s="72" t="n"/>
      <c r="F461" s="22" t="n"/>
      <c r="G461" s="131" t="n"/>
      <c r="H461" s="22" t="n"/>
      <c r="I461" s="22" t="n"/>
      <c r="J461" s="22" t="n"/>
      <c r="K461" s="22" t="n"/>
      <c r="L461" s="22" t="n"/>
      <c r="M461" s="22" t="n"/>
      <c r="N461" s="22" t="n"/>
      <c r="O461" s="22" t="n"/>
      <c r="P461" s="22" t="n"/>
      <c r="Q461" s="22" t="n"/>
      <c r="R461" s="22" t="n"/>
      <c r="S461" s="22" t="n"/>
      <c r="T461" s="22" t="n"/>
      <c r="U461" s="22" t="n"/>
      <c r="V461" s="22" t="n"/>
      <c r="W461" s="22" t="n"/>
      <c r="X461" s="22" t="n"/>
      <c r="Y461" s="22" t="n"/>
      <c r="Z461" s="22" t="n"/>
      <c r="AA461" s="22" t="n"/>
      <c r="AB461" s="22" t="n"/>
      <c r="AC461" s="22" t="n"/>
      <c r="AD461" s="22" t="n"/>
      <c r="AE461" s="22" t="n"/>
      <c r="AF461" s="22" t="n"/>
    </row>
    <row r="462">
      <c r="A462" s="22" t="n"/>
      <c r="B462" s="130" t="n"/>
      <c r="C462" s="22" t="n"/>
      <c r="D462" s="22" t="n"/>
      <c r="E462" s="72" t="n"/>
      <c r="F462" s="22" t="n"/>
      <c r="G462" s="131" t="n"/>
      <c r="H462" s="22" t="n"/>
      <c r="I462" s="22" t="n"/>
      <c r="J462" s="22" t="n"/>
      <c r="K462" s="22" t="n"/>
      <c r="L462" s="22" t="n"/>
      <c r="M462" s="22" t="n"/>
      <c r="N462" s="22" t="n"/>
      <c r="O462" s="22" t="n"/>
      <c r="P462" s="22" t="n"/>
      <c r="Q462" s="22" t="n"/>
      <c r="R462" s="22" t="n"/>
      <c r="S462" s="22" t="n"/>
      <c r="T462" s="22" t="n"/>
      <c r="U462" s="22" t="n"/>
      <c r="V462" s="22" t="n"/>
      <c r="W462" s="22" t="n"/>
      <c r="X462" s="22" t="n"/>
      <c r="Y462" s="22" t="n"/>
      <c r="Z462" s="22" t="n"/>
      <c r="AA462" s="22" t="n"/>
      <c r="AB462" s="22" t="n"/>
      <c r="AC462" s="22" t="n"/>
      <c r="AD462" s="22" t="n"/>
      <c r="AE462" s="22" t="n"/>
      <c r="AF462" s="22" t="n"/>
    </row>
    <row r="463">
      <c r="A463" s="22" t="n"/>
      <c r="B463" s="130" t="n"/>
      <c r="C463" s="22" t="n"/>
      <c r="D463" s="22" t="n"/>
      <c r="E463" s="72" t="n"/>
      <c r="F463" s="22" t="n"/>
      <c r="G463" s="131" t="n"/>
      <c r="H463" s="22" t="n"/>
      <c r="I463" s="22" t="n"/>
      <c r="J463" s="22" t="n"/>
      <c r="K463" s="22" t="n"/>
      <c r="L463" s="22" t="n"/>
      <c r="M463" s="22" t="n"/>
      <c r="N463" s="22" t="n"/>
      <c r="O463" s="22" t="n"/>
      <c r="P463" s="22" t="n"/>
      <c r="Q463" s="22" t="n"/>
      <c r="R463" s="22" t="n"/>
      <c r="S463" s="22" t="n"/>
      <c r="T463" s="22" t="n"/>
      <c r="U463" s="22" t="n"/>
      <c r="V463" s="22" t="n"/>
      <c r="W463" s="22" t="n"/>
      <c r="X463" s="22" t="n"/>
      <c r="Y463" s="22" t="n"/>
      <c r="Z463" s="22" t="n"/>
      <c r="AA463" s="22" t="n"/>
      <c r="AB463" s="22" t="n"/>
      <c r="AC463" s="22" t="n"/>
      <c r="AD463" s="22" t="n"/>
      <c r="AE463" s="22" t="n"/>
      <c r="AF463" s="22" t="n"/>
    </row>
    <row r="464">
      <c r="A464" s="22" t="n"/>
      <c r="B464" s="130" t="n"/>
      <c r="C464" s="22" t="n"/>
      <c r="D464" s="22" t="n"/>
      <c r="E464" s="72" t="n"/>
      <c r="F464" s="22" t="n"/>
      <c r="G464" s="131" t="n"/>
      <c r="H464" s="22" t="n"/>
      <c r="I464" s="22" t="n"/>
      <c r="J464" s="22" t="n"/>
      <c r="K464" s="22" t="n"/>
      <c r="L464" s="22" t="n"/>
      <c r="M464" s="22" t="n"/>
      <c r="N464" s="22" t="n"/>
      <c r="O464" s="22" t="n"/>
      <c r="P464" s="22" t="n"/>
      <c r="Q464" s="22" t="n"/>
      <c r="R464" s="22" t="n"/>
      <c r="S464" s="22" t="n"/>
      <c r="T464" s="22" t="n"/>
      <c r="U464" s="22" t="n"/>
      <c r="V464" s="22" t="n"/>
      <c r="W464" s="22" t="n"/>
      <c r="X464" s="22" t="n"/>
      <c r="Y464" s="22" t="n"/>
      <c r="Z464" s="22" t="n"/>
      <c r="AA464" s="22" t="n"/>
      <c r="AB464" s="22" t="n"/>
      <c r="AC464" s="22" t="n"/>
      <c r="AD464" s="22" t="n"/>
      <c r="AE464" s="22" t="n"/>
      <c r="AF464" s="22" t="n"/>
    </row>
    <row r="465">
      <c r="A465" s="22" t="n"/>
      <c r="B465" s="130" t="n"/>
      <c r="C465" s="22" t="n"/>
      <c r="D465" s="22" t="n"/>
      <c r="E465" s="72" t="n"/>
      <c r="F465" s="22" t="n"/>
      <c r="G465" s="131" t="n"/>
      <c r="H465" s="22" t="n"/>
      <c r="I465" s="22" t="n"/>
      <c r="J465" s="22" t="n"/>
      <c r="K465" s="22" t="n"/>
      <c r="L465" s="22" t="n"/>
      <c r="M465" s="22" t="n"/>
      <c r="N465" s="22" t="n"/>
      <c r="O465" s="22" t="n"/>
      <c r="P465" s="22" t="n"/>
      <c r="Q465" s="22" t="n"/>
      <c r="R465" s="22" t="n"/>
      <c r="S465" s="22" t="n"/>
      <c r="T465" s="22" t="n"/>
      <c r="U465" s="22" t="n"/>
      <c r="V465" s="22" t="n"/>
      <c r="W465" s="22" t="n"/>
      <c r="X465" s="22" t="n"/>
      <c r="Y465" s="22" t="n"/>
      <c r="Z465" s="22" t="n"/>
      <c r="AA465" s="22" t="n"/>
      <c r="AB465" s="22" t="n"/>
      <c r="AC465" s="22" t="n"/>
      <c r="AD465" s="22" t="n"/>
      <c r="AE465" s="22" t="n"/>
      <c r="AF465" s="22" t="n"/>
    </row>
    <row r="466">
      <c r="A466" s="22" t="n"/>
      <c r="B466" s="130" t="n"/>
      <c r="C466" s="22" t="n"/>
      <c r="D466" s="22" t="n"/>
      <c r="E466" s="72" t="n"/>
      <c r="F466" s="22" t="n"/>
      <c r="G466" s="131" t="n"/>
      <c r="H466" s="22" t="n"/>
      <c r="I466" s="22" t="n"/>
      <c r="J466" s="22" t="n"/>
      <c r="K466" s="22" t="n"/>
      <c r="L466" s="22" t="n"/>
      <c r="M466" s="22" t="n"/>
      <c r="N466" s="22" t="n"/>
      <c r="O466" s="22" t="n"/>
      <c r="P466" s="22" t="n"/>
      <c r="Q466" s="22" t="n"/>
      <c r="R466" s="22" t="n"/>
      <c r="S466" s="22" t="n"/>
      <c r="T466" s="22" t="n"/>
      <c r="U466" s="22" t="n"/>
      <c r="V466" s="22" t="n"/>
      <c r="W466" s="22" t="n"/>
      <c r="X466" s="22" t="n"/>
      <c r="Y466" s="22" t="n"/>
      <c r="Z466" s="22" t="n"/>
      <c r="AA466" s="22" t="n"/>
      <c r="AB466" s="22" t="n"/>
      <c r="AC466" s="22" t="n"/>
      <c r="AD466" s="22" t="n"/>
      <c r="AE466" s="22" t="n"/>
      <c r="AF466" s="22" t="n"/>
    </row>
    <row r="467">
      <c r="A467" s="22" t="n"/>
      <c r="B467" s="130" t="n"/>
      <c r="C467" s="22" t="n"/>
      <c r="D467" s="22" t="n"/>
      <c r="E467" s="72" t="n"/>
      <c r="F467" s="22" t="n"/>
      <c r="G467" s="131" t="n"/>
      <c r="H467" s="22" t="n"/>
      <c r="I467" s="22" t="n"/>
      <c r="J467" s="22" t="n"/>
      <c r="K467" s="22" t="n"/>
      <c r="L467" s="22" t="n"/>
      <c r="M467" s="22" t="n"/>
      <c r="N467" s="22" t="n"/>
      <c r="O467" s="22" t="n"/>
      <c r="P467" s="22" t="n"/>
      <c r="Q467" s="22" t="n"/>
      <c r="R467" s="22" t="n"/>
      <c r="S467" s="22" t="n"/>
      <c r="T467" s="22" t="n"/>
      <c r="U467" s="22" t="n"/>
      <c r="V467" s="22" t="n"/>
      <c r="W467" s="22" t="n"/>
      <c r="X467" s="22" t="n"/>
      <c r="Y467" s="22" t="n"/>
      <c r="Z467" s="22" t="n"/>
      <c r="AA467" s="22" t="n"/>
      <c r="AB467" s="22" t="n"/>
      <c r="AC467" s="22" t="n"/>
      <c r="AD467" s="22" t="n"/>
      <c r="AE467" s="22" t="n"/>
      <c r="AF467" s="22" t="n"/>
    </row>
    <row r="468">
      <c r="A468" s="22" t="n"/>
      <c r="B468" s="130" t="n"/>
      <c r="C468" s="22" t="n"/>
      <c r="D468" s="22" t="n"/>
      <c r="E468" s="72" t="n"/>
      <c r="F468" s="22" t="n"/>
      <c r="G468" s="131" t="n"/>
      <c r="H468" s="22" t="n"/>
      <c r="I468" s="22" t="n"/>
      <c r="J468" s="22" t="n"/>
      <c r="K468" s="22" t="n"/>
      <c r="L468" s="22" t="n"/>
      <c r="M468" s="22" t="n"/>
      <c r="N468" s="22" t="n"/>
      <c r="O468" s="22" t="n"/>
      <c r="P468" s="22" t="n"/>
      <c r="Q468" s="22" t="n"/>
      <c r="R468" s="22" t="n"/>
      <c r="S468" s="22" t="n"/>
      <c r="T468" s="22" t="n"/>
      <c r="U468" s="22" t="n"/>
      <c r="V468" s="22" t="n"/>
      <c r="W468" s="22" t="n"/>
      <c r="X468" s="22" t="n"/>
      <c r="Y468" s="22" t="n"/>
      <c r="Z468" s="22" t="n"/>
      <c r="AA468" s="22" t="n"/>
      <c r="AB468" s="22" t="n"/>
      <c r="AC468" s="22" t="n"/>
      <c r="AD468" s="22" t="n"/>
      <c r="AE468" s="22" t="n"/>
      <c r="AF468" s="22" t="n"/>
    </row>
    <row r="469">
      <c r="A469" s="22" t="n"/>
      <c r="B469" s="130" t="n"/>
      <c r="C469" s="22" t="n"/>
      <c r="D469" s="22" t="n"/>
      <c r="E469" s="72" t="n"/>
      <c r="F469" s="22" t="n"/>
      <c r="G469" s="131" t="n"/>
      <c r="H469" s="22" t="n"/>
      <c r="I469" s="22" t="n"/>
      <c r="J469" s="22" t="n"/>
      <c r="K469" s="22" t="n"/>
      <c r="L469" s="22" t="n"/>
      <c r="M469" s="22" t="n"/>
      <c r="N469" s="22" t="n"/>
      <c r="O469" s="22" t="n"/>
      <c r="P469" s="22" t="n"/>
      <c r="Q469" s="22" t="n"/>
      <c r="R469" s="22" t="n"/>
      <c r="S469" s="22" t="n"/>
      <c r="T469" s="22" t="n"/>
      <c r="U469" s="22" t="n"/>
      <c r="V469" s="22" t="n"/>
      <c r="W469" s="22" t="n"/>
      <c r="X469" s="22" t="n"/>
      <c r="Y469" s="22" t="n"/>
      <c r="Z469" s="22" t="n"/>
      <c r="AA469" s="22" t="n"/>
      <c r="AB469" s="22" t="n"/>
      <c r="AC469" s="22" t="n"/>
      <c r="AD469" s="22" t="n"/>
      <c r="AE469" s="22" t="n"/>
      <c r="AF469" s="22" t="n"/>
    </row>
    <row r="470">
      <c r="A470" s="22" t="n"/>
      <c r="B470" s="130" t="n"/>
      <c r="C470" s="22" t="n"/>
      <c r="D470" s="22" t="n"/>
      <c r="E470" s="72" t="n"/>
      <c r="F470" s="22" t="n"/>
      <c r="G470" s="131" t="n"/>
      <c r="H470" s="22" t="n"/>
      <c r="I470" s="22" t="n"/>
      <c r="J470" s="22" t="n"/>
      <c r="K470" s="22" t="n"/>
      <c r="L470" s="22" t="n"/>
      <c r="M470" s="22" t="n"/>
      <c r="N470" s="22" t="n"/>
      <c r="O470" s="22" t="n"/>
      <c r="P470" s="22" t="n"/>
      <c r="Q470" s="22" t="n"/>
      <c r="R470" s="22" t="n"/>
      <c r="S470" s="22" t="n"/>
      <c r="T470" s="22" t="n"/>
      <c r="U470" s="22" t="n"/>
      <c r="V470" s="22" t="n"/>
      <c r="W470" s="22" t="n"/>
      <c r="X470" s="22" t="n"/>
      <c r="Y470" s="22" t="n"/>
      <c r="Z470" s="22" t="n"/>
      <c r="AA470" s="22" t="n"/>
      <c r="AB470" s="22" t="n"/>
      <c r="AC470" s="22" t="n"/>
      <c r="AD470" s="22" t="n"/>
      <c r="AE470" s="22" t="n"/>
      <c r="AF470" s="22" t="n"/>
    </row>
    <row r="471">
      <c r="A471" s="22" t="n"/>
      <c r="B471" s="130" t="n"/>
      <c r="C471" s="22" t="n"/>
      <c r="D471" s="22" t="n"/>
      <c r="E471" s="72" t="n"/>
      <c r="F471" s="22" t="n"/>
      <c r="G471" s="131" t="n"/>
      <c r="H471" s="22" t="n"/>
      <c r="I471" s="22" t="n"/>
      <c r="J471" s="22" t="n"/>
      <c r="K471" s="22" t="n"/>
      <c r="L471" s="22" t="n"/>
      <c r="M471" s="22" t="n"/>
      <c r="N471" s="22" t="n"/>
      <c r="O471" s="22" t="n"/>
      <c r="P471" s="22" t="n"/>
      <c r="Q471" s="22" t="n"/>
      <c r="R471" s="22" t="n"/>
      <c r="S471" s="22" t="n"/>
      <c r="T471" s="22" t="n"/>
      <c r="U471" s="22" t="n"/>
      <c r="V471" s="22" t="n"/>
      <c r="W471" s="22" t="n"/>
      <c r="X471" s="22" t="n"/>
      <c r="Y471" s="22" t="n"/>
      <c r="Z471" s="22" t="n"/>
      <c r="AA471" s="22" t="n"/>
      <c r="AB471" s="22" t="n"/>
      <c r="AC471" s="22" t="n"/>
      <c r="AD471" s="22" t="n"/>
      <c r="AE471" s="22" t="n"/>
      <c r="AF471" s="22" t="n"/>
    </row>
    <row r="472">
      <c r="A472" s="22" t="n"/>
      <c r="B472" s="130" t="n"/>
      <c r="C472" s="22" t="n"/>
      <c r="D472" s="22" t="n"/>
      <c r="E472" s="72" t="n"/>
      <c r="F472" s="22" t="n"/>
      <c r="G472" s="131" t="n"/>
      <c r="H472" s="22" t="n"/>
      <c r="I472" s="22" t="n"/>
      <c r="J472" s="22" t="n"/>
      <c r="K472" s="22" t="n"/>
      <c r="L472" s="22" t="n"/>
      <c r="M472" s="22" t="n"/>
      <c r="N472" s="22" t="n"/>
      <c r="O472" s="22" t="n"/>
      <c r="P472" s="22" t="n"/>
      <c r="Q472" s="22" t="n"/>
      <c r="R472" s="22" t="n"/>
      <c r="S472" s="22" t="n"/>
      <c r="T472" s="22" t="n"/>
      <c r="U472" s="22" t="n"/>
      <c r="V472" s="22" t="n"/>
      <c r="W472" s="22" t="n"/>
      <c r="X472" s="22" t="n"/>
      <c r="Y472" s="22" t="n"/>
      <c r="Z472" s="22" t="n"/>
      <c r="AA472" s="22" t="n"/>
      <c r="AB472" s="22" t="n"/>
      <c r="AC472" s="22" t="n"/>
      <c r="AD472" s="22" t="n"/>
      <c r="AE472" s="22" t="n"/>
      <c r="AF472" s="22" t="n"/>
    </row>
    <row r="473">
      <c r="A473" s="22" t="n"/>
      <c r="B473" s="130" t="n"/>
      <c r="C473" s="22" t="n"/>
      <c r="D473" s="22" t="n"/>
      <c r="E473" s="72" t="n"/>
      <c r="F473" s="22" t="n"/>
      <c r="G473" s="131" t="n"/>
      <c r="H473" s="22" t="n"/>
      <c r="I473" s="22" t="n"/>
      <c r="J473" s="22" t="n"/>
      <c r="K473" s="22" t="n"/>
      <c r="L473" s="22" t="n"/>
      <c r="M473" s="22" t="n"/>
      <c r="N473" s="22" t="n"/>
      <c r="O473" s="22" t="n"/>
      <c r="P473" s="22" t="n"/>
      <c r="Q473" s="22" t="n"/>
      <c r="R473" s="22" t="n"/>
      <c r="S473" s="22" t="n"/>
      <c r="T473" s="22" t="n"/>
      <c r="U473" s="22" t="n"/>
      <c r="V473" s="22" t="n"/>
      <c r="W473" s="22" t="n"/>
      <c r="X473" s="22" t="n"/>
      <c r="Y473" s="22" t="n"/>
      <c r="Z473" s="22" t="n"/>
      <c r="AA473" s="22" t="n"/>
      <c r="AB473" s="22" t="n"/>
      <c r="AC473" s="22" t="n"/>
      <c r="AD473" s="22" t="n"/>
      <c r="AE473" s="22" t="n"/>
      <c r="AF473" s="22" t="n"/>
    </row>
    <row r="474">
      <c r="A474" s="22" t="n"/>
      <c r="B474" s="130" t="n"/>
      <c r="C474" s="22" t="n"/>
      <c r="D474" s="22" t="n"/>
      <c r="E474" s="72" t="n"/>
      <c r="F474" s="22" t="n"/>
      <c r="G474" s="131" t="n"/>
      <c r="H474" s="22" t="n"/>
      <c r="I474" s="22" t="n"/>
      <c r="J474" s="22" t="n"/>
      <c r="K474" s="22" t="n"/>
      <c r="L474" s="22" t="n"/>
      <c r="M474" s="22" t="n"/>
      <c r="N474" s="22" t="n"/>
      <c r="O474" s="22" t="n"/>
      <c r="P474" s="22" t="n"/>
      <c r="Q474" s="22" t="n"/>
      <c r="R474" s="22" t="n"/>
      <c r="S474" s="22" t="n"/>
      <c r="T474" s="22" t="n"/>
      <c r="U474" s="22" t="n"/>
      <c r="V474" s="22" t="n"/>
      <c r="W474" s="22" t="n"/>
      <c r="X474" s="22" t="n"/>
      <c r="Y474" s="22" t="n"/>
      <c r="Z474" s="22" t="n"/>
      <c r="AA474" s="22" t="n"/>
      <c r="AB474" s="22" t="n"/>
      <c r="AC474" s="22" t="n"/>
      <c r="AD474" s="22" t="n"/>
      <c r="AE474" s="22" t="n"/>
      <c r="AF474" s="22" t="n"/>
    </row>
    <row r="475">
      <c r="A475" s="22" t="n"/>
      <c r="B475" s="130" t="n"/>
      <c r="C475" s="22" t="n"/>
      <c r="D475" s="22" t="n"/>
      <c r="E475" s="72" t="n"/>
      <c r="F475" s="22" t="n"/>
      <c r="G475" s="131" t="n"/>
      <c r="H475" s="22" t="n"/>
      <c r="I475" s="22" t="n"/>
      <c r="J475" s="22" t="n"/>
      <c r="K475" s="22" t="n"/>
      <c r="L475" s="22" t="n"/>
      <c r="M475" s="22" t="n"/>
      <c r="N475" s="22" t="n"/>
      <c r="O475" s="22" t="n"/>
      <c r="P475" s="22" t="n"/>
      <c r="Q475" s="22" t="n"/>
      <c r="R475" s="22" t="n"/>
      <c r="S475" s="22" t="n"/>
      <c r="T475" s="22" t="n"/>
      <c r="U475" s="22" t="n"/>
      <c r="V475" s="22" t="n"/>
      <c r="W475" s="22" t="n"/>
      <c r="X475" s="22" t="n"/>
      <c r="Y475" s="22" t="n"/>
      <c r="Z475" s="22" t="n"/>
      <c r="AA475" s="22" t="n"/>
      <c r="AB475" s="22" t="n"/>
      <c r="AC475" s="22" t="n"/>
      <c r="AD475" s="22" t="n"/>
      <c r="AE475" s="22" t="n"/>
      <c r="AF475" s="22" t="n"/>
    </row>
    <row r="476">
      <c r="A476" s="22" t="n"/>
      <c r="B476" s="130" t="n"/>
      <c r="C476" s="22" t="n"/>
      <c r="D476" s="22" t="n"/>
      <c r="E476" s="72" t="n"/>
      <c r="F476" s="22" t="n"/>
      <c r="G476" s="131" t="n"/>
      <c r="H476" s="22" t="n"/>
      <c r="I476" s="22" t="n"/>
      <c r="J476" s="22" t="n"/>
      <c r="K476" s="22" t="n"/>
      <c r="L476" s="22" t="n"/>
      <c r="M476" s="22" t="n"/>
      <c r="N476" s="22" t="n"/>
      <c r="O476" s="22" t="n"/>
      <c r="P476" s="22" t="n"/>
      <c r="Q476" s="22" t="n"/>
      <c r="R476" s="22" t="n"/>
      <c r="S476" s="22" t="n"/>
      <c r="T476" s="22" t="n"/>
      <c r="U476" s="22" t="n"/>
      <c r="V476" s="22" t="n"/>
      <c r="W476" s="22" t="n"/>
      <c r="X476" s="22" t="n"/>
      <c r="Y476" s="22" t="n"/>
      <c r="Z476" s="22" t="n"/>
      <c r="AA476" s="22" t="n"/>
      <c r="AB476" s="22" t="n"/>
      <c r="AC476" s="22" t="n"/>
      <c r="AD476" s="22" t="n"/>
      <c r="AE476" s="22" t="n"/>
      <c r="AF476" s="22" t="n"/>
    </row>
    <row r="477">
      <c r="A477" s="22" t="n"/>
      <c r="B477" s="130" t="n"/>
      <c r="C477" s="22" t="n"/>
      <c r="D477" s="22" t="n"/>
      <c r="E477" s="72" t="n"/>
      <c r="F477" s="22" t="n"/>
      <c r="G477" s="131" t="n"/>
      <c r="H477" s="22" t="n"/>
      <c r="I477" s="22" t="n"/>
      <c r="J477" s="22" t="n"/>
      <c r="K477" s="22" t="n"/>
      <c r="L477" s="22" t="n"/>
      <c r="M477" s="22" t="n"/>
      <c r="N477" s="22" t="n"/>
      <c r="O477" s="22" t="n"/>
      <c r="P477" s="22" t="n"/>
      <c r="Q477" s="22" t="n"/>
      <c r="R477" s="22" t="n"/>
      <c r="S477" s="22" t="n"/>
      <c r="T477" s="22" t="n"/>
      <c r="U477" s="22" t="n"/>
      <c r="V477" s="22" t="n"/>
      <c r="W477" s="22" t="n"/>
      <c r="X477" s="22" t="n"/>
      <c r="Y477" s="22" t="n"/>
      <c r="Z477" s="22" t="n"/>
      <c r="AA477" s="22" t="n"/>
      <c r="AB477" s="22" t="n"/>
      <c r="AC477" s="22" t="n"/>
      <c r="AD477" s="22" t="n"/>
      <c r="AE477" s="22" t="n"/>
      <c r="AF477" s="22" t="n"/>
    </row>
    <row r="478">
      <c r="A478" s="22" t="n"/>
      <c r="B478" s="130" t="n"/>
      <c r="C478" s="22" t="n"/>
      <c r="D478" s="22" t="n"/>
      <c r="E478" s="72" t="n"/>
      <c r="F478" s="22" t="n"/>
      <c r="G478" s="131" t="n"/>
      <c r="H478" s="22" t="n"/>
      <c r="I478" s="22" t="n"/>
      <c r="J478" s="22" t="n"/>
      <c r="K478" s="22" t="n"/>
      <c r="L478" s="22" t="n"/>
      <c r="M478" s="22" t="n"/>
      <c r="N478" s="22" t="n"/>
      <c r="O478" s="22" t="n"/>
      <c r="P478" s="22" t="n"/>
      <c r="Q478" s="22" t="n"/>
      <c r="R478" s="22" t="n"/>
      <c r="S478" s="22" t="n"/>
      <c r="T478" s="22" t="n"/>
      <c r="U478" s="22" t="n"/>
      <c r="V478" s="22" t="n"/>
      <c r="W478" s="22" t="n"/>
      <c r="X478" s="22" t="n"/>
      <c r="Y478" s="22" t="n"/>
      <c r="Z478" s="22" t="n"/>
      <c r="AA478" s="22" t="n"/>
      <c r="AB478" s="22" t="n"/>
      <c r="AC478" s="22" t="n"/>
      <c r="AD478" s="22" t="n"/>
      <c r="AE478" s="22" t="n"/>
      <c r="AF478" s="22" t="n"/>
    </row>
    <row r="479">
      <c r="A479" s="22" t="n"/>
      <c r="B479" s="130" t="n"/>
      <c r="C479" s="22" t="n"/>
      <c r="D479" s="22" t="n"/>
      <c r="E479" s="72" t="n"/>
      <c r="F479" s="22" t="n"/>
      <c r="G479" s="131" t="n"/>
      <c r="H479" s="22" t="n"/>
      <c r="I479" s="22" t="n"/>
      <c r="J479" s="22" t="n"/>
      <c r="K479" s="22" t="n"/>
      <c r="L479" s="22" t="n"/>
      <c r="M479" s="22" t="n"/>
      <c r="N479" s="22" t="n"/>
      <c r="O479" s="22" t="n"/>
      <c r="P479" s="22" t="n"/>
      <c r="Q479" s="22" t="n"/>
      <c r="R479" s="22" t="n"/>
      <c r="S479" s="22" t="n"/>
      <c r="T479" s="22" t="n"/>
      <c r="U479" s="22" t="n"/>
      <c r="V479" s="22" t="n"/>
      <c r="W479" s="22" t="n"/>
      <c r="X479" s="22" t="n"/>
      <c r="Y479" s="22" t="n"/>
      <c r="Z479" s="22" t="n"/>
      <c r="AA479" s="22" t="n"/>
      <c r="AB479" s="22" t="n"/>
      <c r="AC479" s="22" t="n"/>
      <c r="AD479" s="22" t="n"/>
      <c r="AE479" s="22" t="n"/>
      <c r="AF479" s="22" t="n"/>
    </row>
    <row r="480">
      <c r="A480" s="22" t="n"/>
      <c r="B480" s="130" t="n"/>
      <c r="C480" s="22" t="n"/>
      <c r="D480" s="22" t="n"/>
      <c r="E480" s="72" t="n"/>
      <c r="F480" s="22" t="n"/>
      <c r="G480" s="131" t="n"/>
      <c r="H480" s="22" t="n"/>
      <c r="I480" s="22" t="n"/>
      <c r="J480" s="22" t="n"/>
      <c r="K480" s="22" t="n"/>
      <c r="L480" s="22" t="n"/>
      <c r="M480" s="22" t="n"/>
      <c r="N480" s="22" t="n"/>
      <c r="O480" s="22" t="n"/>
      <c r="P480" s="22" t="n"/>
      <c r="Q480" s="22" t="n"/>
      <c r="R480" s="22" t="n"/>
      <c r="S480" s="22" t="n"/>
      <c r="T480" s="22" t="n"/>
      <c r="U480" s="22" t="n"/>
      <c r="V480" s="22" t="n"/>
      <c r="W480" s="22" t="n"/>
      <c r="X480" s="22" t="n"/>
      <c r="Y480" s="22" t="n"/>
      <c r="Z480" s="22" t="n"/>
      <c r="AA480" s="22" t="n"/>
      <c r="AB480" s="22" t="n"/>
      <c r="AC480" s="22" t="n"/>
      <c r="AD480" s="22" t="n"/>
      <c r="AE480" s="22" t="n"/>
      <c r="AF480" s="22" t="n"/>
    </row>
    <row r="481">
      <c r="A481" s="22" t="n"/>
      <c r="B481" s="130" t="n"/>
      <c r="C481" s="22" t="n"/>
      <c r="D481" s="22" t="n"/>
      <c r="E481" s="72" t="n"/>
      <c r="F481" s="22" t="n"/>
      <c r="G481" s="131" t="n"/>
      <c r="H481" s="22" t="n"/>
      <c r="I481" s="22" t="n"/>
      <c r="J481" s="22" t="n"/>
      <c r="K481" s="22" t="n"/>
      <c r="L481" s="22" t="n"/>
      <c r="M481" s="22" t="n"/>
      <c r="N481" s="22" t="n"/>
      <c r="O481" s="22" t="n"/>
      <c r="P481" s="22" t="n"/>
      <c r="Q481" s="22" t="n"/>
      <c r="R481" s="22" t="n"/>
      <c r="S481" s="22" t="n"/>
      <c r="T481" s="22" t="n"/>
      <c r="U481" s="22" t="n"/>
      <c r="V481" s="22" t="n"/>
      <c r="W481" s="22" t="n"/>
      <c r="X481" s="22" t="n"/>
      <c r="Y481" s="22" t="n"/>
      <c r="Z481" s="22" t="n"/>
      <c r="AA481" s="22" t="n"/>
      <c r="AB481" s="22" t="n"/>
      <c r="AC481" s="22" t="n"/>
      <c r="AD481" s="22" t="n"/>
      <c r="AE481" s="22" t="n"/>
      <c r="AF481" s="22" t="n"/>
    </row>
    <row r="482">
      <c r="A482" s="22" t="n"/>
      <c r="B482" s="130" t="n"/>
      <c r="C482" s="22" t="n"/>
      <c r="D482" s="22" t="n"/>
      <c r="E482" s="72" t="n"/>
      <c r="F482" s="22" t="n"/>
      <c r="G482" s="131" t="n"/>
      <c r="H482" s="22" t="n"/>
      <c r="I482" s="22" t="n"/>
      <c r="J482" s="22" t="n"/>
      <c r="K482" s="22" t="n"/>
      <c r="L482" s="22" t="n"/>
      <c r="M482" s="22" t="n"/>
      <c r="N482" s="22" t="n"/>
      <c r="O482" s="22" t="n"/>
      <c r="P482" s="22" t="n"/>
      <c r="Q482" s="22" t="n"/>
      <c r="R482" s="22" t="n"/>
      <c r="S482" s="22" t="n"/>
      <c r="T482" s="22" t="n"/>
      <c r="U482" s="22" t="n"/>
      <c r="V482" s="22" t="n"/>
      <c r="W482" s="22" t="n"/>
      <c r="X482" s="22" t="n"/>
      <c r="Y482" s="22" t="n"/>
      <c r="Z482" s="22" t="n"/>
      <c r="AA482" s="22" t="n"/>
      <c r="AB482" s="22" t="n"/>
      <c r="AC482" s="22" t="n"/>
      <c r="AD482" s="22" t="n"/>
      <c r="AE482" s="22" t="n"/>
      <c r="AF482" s="22" t="n"/>
    </row>
    <row r="483">
      <c r="A483" s="22" t="n"/>
      <c r="B483" s="130" t="n"/>
      <c r="C483" s="22" t="n"/>
      <c r="D483" s="22" t="n"/>
      <c r="E483" s="72" t="n"/>
      <c r="F483" s="22" t="n"/>
      <c r="G483" s="131" t="n"/>
      <c r="H483" s="22" t="n"/>
      <c r="I483" s="22" t="n"/>
      <c r="J483" s="22" t="n"/>
      <c r="K483" s="22" t="n"/>
      <c r="L483" s="22" t="n"/>
      <c r="M483" s="22" t="n"/>
      <c r="N483" s="22" t="n"/>
      <c r="O483" s="22" t="n"/>
      <c r="P483" s="22" t="n"/>
      <c r="Q483" s="22" t="n"/>
      <c r="R483" s="22" t="n"/>
      <c r="S483" s="22" t="n"/>
      <c r="T483" s="22" t="n"/>
      <c r="U483" s="22" t="n"/>
      <c r="V483" s="22" t="n"/>
      <c r="W483" s="22" t="n"/>
      <c r="X483" s="22" t="n"/>
      <c r="Y483" s="22" t="n"/>
      <c r="Z483" s="22" t="n"/>
      <c r="AA483" s="22" t="n"/>
      <c r="AB483" s="22" t="n"/>
      <c r="AC483" s="22" t="n"/>
      <c r="AD483" s="22" t="n"/>
      <c r="AE483" s="22" t="n"/>
      <c r="AF483" s="22" t="n"/>
    </row>
    <row r="484">
      <c r="A484" s="22" t="n"/>
      <c r="B484" s="130" t="n"/>
      <c r="C484" s="22" t="n"/>
      <c r="D484" s="22" t="n"/>
      <c r="E484" s="72" t="n"/>
      <c r="F484" s="22" t="n"/>
      <c r="G484" s="131" t="n"/>
      <c r="H484" s="22" t="n"/>
      <c r="I484" s="22" t="n"/>
      <c r="J484" s="22" t="n"/>
      <c r="K484" s="22" t="n"/>
      <c r="L484" s="22" t="n"/>
      <c r="M484" s="22" t="n"/>
      <c r="N484" s="22" t="n"/>
      <c r="O484" s="22" t="n"/>
      <c r="P484" s="22" t="n"/>
      <c r="Q484" s="22" t="n"/>
      <c r="R484" s="22" t="n"/>
      <c r="S484" s="22" t="n"/>
      <c r="T484" s="22" t="n"/>
      <c r="U484" s="22" t="n"/>
      <c r="V484" s="22" t="n"/>
      <c r="W484" s="22" t="n"/>
      <c r="X484" s="22" t="n"/>
      <c r="Y484" s="22" t="n"/>
      <c r="Z484" s="22" t="n"/>
      <c r="AA484" s="22" t="n"/>
      <c r="AB484" s="22" t="n"/>
      <c r="AC484" s="22" t="n"/>
      <c r="AD484" s="22" t="n"/>
      <c r="AE484" s="22" t="n"/>
      <c r="AF484" s="22" t="n"/>
    </row>
    <row r="485">
      <c r="A485" s="22" t="n"/>
      <c r="B485" s="130" t="n"/>
      <c r="C485" s="22" t="n"/>
      <c r="D485" s="22" t="n"/>
      <c r="E485" s="72" t="n"/>
      <c r="F485" s="22" t="n"/>
      <c r="G485" s="131" t="n"/>
      <c r="H485" s="22" t="n"/>
      <c r="I485" s="22" t="n"/>
      <c r="J485" s="22" t="n"/>
      <c r="K485" s="22" t="n"/>
      <c r="L485" s="22" t="n"/>
      <c r="M485" s="22" t="n"/>
      <c r="N485" s="22" t="n"/>
      <c r="O485" s="22" t="n"/>
      <c r="P485" s="22" t="n"/>
      <c r="Q485" s="22" t="n"/>
      <c r="R485" s="22" t="n"/>
      <c r="S485" s="22" t="n"/>
      <c r="T485" s="22" t="n"/>
      <c r="U485" s="22" t="n"/>
      <c r="V485" s="22" t="n"/>
      <c r="W485" s="22" t="n"/>
      <c r="X485" s="22" t="n"/>
      <c r="Y485" s="22" t="n"/>
      <c r="Z485" s="22" t="n"/>
      <c r="AA485" s="22" t="n"/>
      <c r="AB485" s="22" t="n"/>
      <c r="AC485" s="22" t="n"/>
      <c r="AD485" s="22" t="n"/>
      <c r="AE485" s="22" t="n"/>
      <c r="AF485" s="22" t="n"/>
    </row>
    <row r="486">
      <c r="A486" s="22" t="n"/>
      <c r="B486" s="130" t="n"/>
      <c r="C486" s="22" t="n"/>
      <c r="D486" s="22" t="n"/>
      <c r="E486" s="72" t="n"/>
      <c r="F486" s="22" t="n"/>
      <c r="G486" s="131" t="n"/>
      <c r="H486" s="22" t="n"/>
      <c r="I486" s="22" t="n"/>
      <c r="J486" s="22" t="n"/>
      <c r="K486" s="22" t="n"/>
      <c r="L486" s="22" t="n"/>
      <c r="M486" s="22" t="n"/>
      <c r="N486" s="22" t="n"/>
      <c r="O486" s="22" t="n"/>
      <c r="P486" s="22" t="n"/>
      <c r="Q486" s="22" t="n"/>
      <c r="R486" s="22" t="n"/>
      <c r="S486" s="22" t="n"/>
      <c r="T486" s="22" t="n"/>
      <c r="U486" s="22" t="n"/>
      <c r="V486" s="22" t="n"/>
      <c r="W486" s="22" t="n"/>
      <c r="X486" s="22" t="n"/>
      <c r="Y486" s="22" t="n"/>
      <c r="Z486" s="22" t="n"/>
      <c r="AA486" s="22" t="n"/>
      <c r="AB486" s="22" t="n"/>
      <c r="AC486" s="22" t="n"/>
      <c r="AD486" s="22" t="n"/>
      <c r="AE486" s="22" t="n"/>
      <c r="AF486" s="22" t="n"/>
    </row>
    <row r="487">
      <c r="A487" s="22" t="n"/>
      <c r="B487" s="130" t="n"/>
      <c r="C487" s="22" t="n"/>
      <c r="D487" s="22" t="n"/>
      <c r="E487" s="72" t="n"/>
      <c r="F487" s="22" t="n"/>
      <c r="G487" s="131" t="n"/>
      <c r="H487" s="22" t="n"/>
      <c r="I487" s="22" t="n"/>
      <c r="J487" s="22" t="n"/>
      <c r="K487" s="22" t="n"/>
      <c r="L487" s="22" t="n"/>
      <c r="M487" s="22" t="n"/>
      <c r="N487" s="22" t="n"/>
      <c r="O487" s="22" t="n"/>
      <c r="P487" s="22" t="n"/>
      <c r="Q487" s="22" t="n"/>
      <c r="R487" s="22" t="n"/>
      <c r="S487" s="22" t="n"/>
      <c r="T487" s="22" t="n"/>
      <c r="U487" s="22" t="n"/>
      <c r="V487" s="22" t="n"/>
      <c r="W487" s="22" t="n"/>
      <c r="X487" s="22" t="n"/>
      <c r="Y487" s="22" t="n"/>
      <c r="Z487" s="22" t="n"/>
      <c r="AA487" s="22" t="n"/>
      <c r="AB487" s="22" t="n"/>
      <c r="AC487" s="22" t="n"/>
      <c r="AD487" s="22" t="n"/>
      <c r="AE487" s="22" t="n"/>
      <c r="AF487" s="22" t="n"/>
    </row>
    <row r="488">
      <c r="A488" s="22" t="n"/>
      <c r="B488" s="130" t="n"/>
      <c r="C488" s="22" t="n"/>
      <c r="D488" s="22" t="n"/>
      <c r="E488" s="72" t="n"/>
      <c r="F488" s="22" t="n"/>
      <c r="G488" s="131" t="n"/>
      <c r="H488" s="22" t="n"/>
      <c r="I488" s="22" t="n"/>
      <c r="J488" s="22" t="n"/>
      <c r="K488" s="22" t="n"/>
      <c r="L488" s="22" t="n"/>
      <c r="M488" s="22" t="n"/>
      <c r="N488" s="22" t="n"/>
      <c r="O488" s="22" t="n"/>
      <c r="P488" s="22" t="n"/>
      <c r="Q488" s="22" t="n"/>
      <c r="R488" s="22" t="n"/>
      <c r="S488" s="22" t="n"/>
      <c r="T488" s="22" t="n"/>
      <c r="U488" s="22" t="n"/>
      <c r="V488" s="22" t="n"/>
      <c r="W488" s="22" t="n"/>
      <c r="X488" s="22" t="n"/>
      <c r="Y488" s="22" t="n"/>
      <c r="Z488" s="22" t="n"/>
      <c r="AA488" s="22" t="n"/>
      <c r="AB488" s="22" t="n"/>
      <c r="AC488" s="22" t="n"/>
      <c r="AD488" s="22" t="n"/>
      <c r="AE488" s="22" t="n"/>
      <c r="AF488" s="22" t="n"/>
    </row>
    <row r="489">
      <c r="A489" s="22" t="n"/>
      <c r="B489" s="130" t="n"/>
      <c r="C489" s="22" t="n"/>
      <c r="D489" s="22" t="n"/>
      <c r="E489" s="72" t="n"/>
      <c r="F489" s="22" t="n"/>
      <c r="G489" s="131" t="n"/>
      <c r="H489" s="22" t="n"/>
      <c r="I489" s="22" t="n"/>
      <c r="J489" s="22" t="n"/>
      <c r="K489" s="22" t="n"/>
      <c r="L489" s="22" t="n"/>
      <c r="M489" s="22" t="n"/>
      <c r="N489" s="22" t="n"/>
      <c r="O489" s="22" t="n"/>
      <c r="P489" s="22" t="n"/>
      <c r="Q489" s="22" t="n"/>
      <c r="R489" s="22" t="n"/>
      <c r="S489" s="22" t="n"/>
      <c r="T489" s="22" t="n"/>
      <c r="U489" s="22" t="n"/>
      <c r="V489" s="22" t="n"/>
      <c r="W489" s="22" t="n"/>
      <c r="X489" s="22" t="n"/>
      <c r="Y489" s="22" t="n"/>
      <c r="Z489" s="22" t="n"/>
      <c r="AA489" s="22" t="n"/>
      <c r="AB489" s="22" t="n"/>
      <c r="AC489" s="22" t="n"/>
      <c r="AD489" s="22" t="n"/>
      <c r="AE489" s="22" t="n"/>
      <c r="AF489" s="22" t="n"/>
    </row>
    <row r="490">
      <c r="A490" s="22" t="n"/>
      <c r="B490" s="130" t="n"/>
      <c r="C490" s="22" t="n"/>
      <c r="D490" s="22" t="n"/>
      <c r="E490" s="72" t="n"/>
      <c r="F490" s="22" t="n"/>
      <c r="G490" s="131" t="n"/>
      <c r="H490" s="22" t="n"/>
      <c r="I490" s="22" t="n"/>
      <c r="J490" s="22" t="n"/>
      <c r="K490" s="22" t="n"/>
      <c r="L490" s="22" t="n"/>
      <c r="M490" s="22" t="n"/>
      <c r="N490" s="22" t="n"/>
      <c r="O490" s="22" t="n"/>
      <c r="P490" s="22" t="n"/>
      <c r="Q490" s="22" t="n"/>
      <c r="R490" s="22" t="n"/>
      <c r="S490" s="22" t="n"/>
      <c r="T490" s="22" t="n"/>
      <c r="U490" s="22" t="n"/>
      <c r="V490" s="22" t="n"/>
      <c r="W490" s="22" t="n"/>
      <c r="X490" s="22" t="n"/>
      <c r="Y490" s="22" t="n"/>
      <c r="Z490" s="22" t="n"/>
      <c r="AA490" s="22" t="n"/>
      <c r="AB490" s="22" t="n"/>
      <c r="AC490" s="22" t="n"/>
      <c r="AD490" s="22" t="n"/>
      <c r="AE490" s="22" t="n"/>
      <c r="AF490" s="22" t="n"/>
    </row>
    <row r="491">
      <c r="A491" s="22" t="n"/>
      <c r="B491" s="130" t="n"/>
      <c r="C491" s="22" t="n"/>
      <c r="D491" s="22" t="n"/>
      <c r="E491" s="72" t="n"/>
      <c r="F491" s="22" t="n"/>
      <c r="G491" s="131" t="n"/>
      <c r="H491" s="22" t="n"/>
      <c r="I491" s="22" t="n"/>
      <c r="J491" s="22" t="n"/>
      <c r="K491" s="22" t="n"/>
      <c r="L491" s="22" t="n"/>
      <c r="M491" s="22" t="n"/>
      <c r="N491" s="22" t="n"/>
      <c r="O491" s="22" t="n"/>
      <c r="P491" s="22" t="n"/>
      <c r="Q491" s="22" t="n"/>
      <c r="R491" s="22" t="n"/>
      <c r="S491" s="22" t="n"/>
      <c r="T491" s="22" t="n"/>
      <c r="U491" s="22" t="n"/>
      <c r="V491" s="22" t="n"/>
      <c r="W491" s="22" t="n"/>
      <c r="X491" s="22" t="n"/>
      <c r="Y491" s="22" t="n"/>
      <c r="Z491" s="22" t="n"/>
      <c r="AA491" s="22" t="n"/>
      <c r="AB491" s="22" t="n"/>
      <c r="AC491" s="22" t="n"/>
      <c r="AD491" s="22" t="n"/>
      <c r="AE491" s="22" t="n"/>
      <c r="AF491" s="22" t="n"/>
    </row>
    <row r="492">
      <c r="A492" s="22" t="n"/>
      <c r="B492" s="130" t="n"/>
      <c r="C492" s="22" t="n"/>
      <c r="D492" s="22" t="n"/>
      <c r="E492" s="72" t="n"/>
      <c r="F492" s="22" t="n"/>
      <c r="G492" s="131" t="n"/>
      <c r="H492" s="22" t="n"/>
      <c r="I492" s="22" t="n"/>
      <c r="J492" s="22" t="n"/>
      <c r="K492" s="22" t="n"/>
      <c r="L492" s="22" t="n"/>
      <c r="M492" s="22" t="n"/>
      <c r="N492" s="22" t="n"/>
      <c r="O492" s="22" t="n"/>
      <c r="P492" s="22" t="n"/>
      <c r="Q492" s="22" t="n"/>
      <c r="R492" s="22" t="n"/>
      <c r="S492" s="22" t="n"/>
      <c r="T492" s="22" t="n"/>
      <c r="U492" s="22" t="n"/>
      <c r="V492" s="22" t="n"/>
      <c r="W492" s="22" t="n"/>
      <c r="X492" s="22" t="n"/>
      <c r="Y492" s="22" t="n"/>
      <c r="Z492" s="22" t="n"/>
      <c r="AA492" s="22" t="n"/>
      <c r="AB492" s="22" t="n"/>
      <c r="AC492" s="22" t="n"/>
      <c r="AD492" s="22" t="n"/>
      <c r="AE492" s="22" t="n"/>
      <c r="AF492" s="22" t="n"/>
    </row>
    <row r="493">
      <c r="A493" s="22" t="n"/>
      <c r="B493" s="130" t="n"/>
      <c r="C493" s="22" t="n"/>
      <c r="D493" s="22" t="n"/>
      <c r="E493" s="72" t="n"/>
      <c r="F493" s="22" t="n"/>
      <c r="G493" s="131" t="n"/>
      <c r="H493" s="22" t="n"/>
      <c r="I493" s="22" t="n"/>
      <c r="J493" s="22" t="n"/>
      <c r="K493" s="22" t="n"/>
      <c r="L493" s="22" t="n"/>
      <c r="M493" s="22" t="n"/>
      <c r="N493" s="22" t="n"/>
      <c r="O493" s="22" t="n"/>
      <c r="P493" s="22" t="n"/>
      <c r="Q493" s="22" t="n"/>
      <c r="R493" s="22" t="n"/>
      <c r="S493" s="22" t="n"/>
      <c r="T493" s="22" t="n"/>
      <c r="U493" s="22" t="n"/>
      <c r="V493" s="22" t="n"/>
      <c r="W493" s="22" t="n"/>
      <c r="X493" s="22" t="n"/>
      <c r="Y493" s="22" t="n"/>
      <c r="Z493" s="22" t="n"/>
      <c r="AA493" s="22" t="n"/>
      <c r="AB493" s="22" t="n"/>
      <c r="AC493" s="22" t="n"/>
      <c r="AD493" s="22" t="n"/>
      <c r="AE493" s="22" t="n"/>
      <c r="AF493" s="22" t="n"/>
    </row>
    <row r="494">
      <c r="A494" s="22" t="n"/>
      <c r="B494" s="130" t="n"/>
      <c r="C494" s="22" t="n"/>
      <c r="D494" s="22" t="n"/>
      <c r="E494" s="72" t="n"/>
      <c r="F494" s="22" t="n"/>
      <c r="G494" s="131" t="n"/>
      <c r="H494" s="22" t="n"/>
      <c r="I494" s="22" t="n"/>
      <c r="J494" s="22" t="n"/>
      <c r="K494" s="22" t="n"/>
      <c r="L494" s="22" t="n"/>
      <c r="M494" s="22" t="n"/>
      <c r="N494" s="22" t="n"/>
      <c r="O494" s="22" t="n"/>
      <c r="P494" s="22" t="n"/>
      <c r="Q494" s="22" t="n"/>
      <c r="R494" s="22" t="n"/>
      <c r="S494" s="22" t="n"/>
      <c r="T494" s="22" t="n"/>
      <c r="U494" s="22" t="n"/>
      <c r="V494" s="22" t="n"/>
      <c r="W494" s="22" t="n"/>
      <c r="X494" s="22" t="n"/>
      <c r="Y494" s="22" t="n"/>
      <c r="Z494" s="22" t="n"/>
      <c r="AA494" s="22" t="n"/>
      <c r="AB494" s="22" t="n"/>
      <c r="AC494" s="22" t="n"/>
      <c r="AD494" s="22" t="n"/>
      <c r="AE494" s="22" t="n"/>
      <c r="AF494" s="22" t="n"/>
    </row>
    <row r="495">
      <c r="A495" s="22" t="n"/>
      <c r="B495" s="130" t="n"/>
      <c r="C495" s="22" t="n"/>
      <c r="D495" s="22" t="n"/>
      <c r="E495" s="72" t="n"/>
      <c r="F495" s="22" t="n"/>
      <c r="G495" s="131" t="n"/>
      <c r="H495" s="22" t="n"/>
      <c r="I495" s="22" t="n"/>
      <c r="J495" s="22" t="n"/>
      <c r="K495" s="22" t="n"/>
      <c r="L495" s="22" t="n"/>
      <c r="M495" s="22" t="n"/>
      <c r="N495" s="22" t="n"/>
      <c r="O495" s="22" t="n"/>
      <c r="P495" s="22" t="n"/>
      <c r="Q495" s="22" t="n"/>
      <c r="R495" s="22" t="n"/>
      <c r="S495" s="22" t="n"/>
      <c r="T495" s="22" t="n"/>
      <c r="U495" s="22" t="n"/>
      <c r="V495" s="22" t="n"/>
      <c r="W495" s="22" t="n"/>
      <c r="X495" s="22" t="n"/>
      <c r="Y495" s="22" t="n"/>
      <c r="Z495" s="22" t="n"/>
      <c r="AA495" s="22" t="n"/>
      <c r="AB495" s="22" t="n"/>
      <c r="AC495" s="22" t="n"/>
      <c r="AD495" s="22" t="n"/>
      <c r="AE495" s="22" t="n"/>
      <c r="AF495" s="22" t="n"/>
    </row>
    <row r="496">
      <c r="A496" s="22" t="n"/>
      <c r="B496" s="130" t="n"/>
      <c r="C496" s="22" t="n"/>
      <c r="D496" s="22" t="n"/>
      <c r="E496" s="72" t="n"/>
      <c r="F496" s="22" t="n"/>
      <c r="G496" s="131" t="n"/>
      <c r="H496" s="22" t="n"/>
      <c r="I496" s="22" t="n"/>
      <c r="J496" s="22" t="n"/>
      <c r="K496" s="22" t="n"/>
      <c r="L496" s="22" t="n"/>
      <c r="M496" s="22" t="n"/>
      <c r="N496" s="22" t="n"/>
      <c r="O496" s="22" t="n"/>
      <c r="P496" s="22" t="n"/>
      <c r="Q496" s="22" t="n"/>
      <c r="R496" s="22" t="n"/>
      <c r="S496" s="22" t="n"/>
      <c r="T496" s="22" t="n"/>
      <c r="U496" s="22" t="n"/>
      <c r="V496" s="22" t="n"/>
      <c r="W496" s="22" t="n"/>
      <c r="X496" s="22" t="n"/>
      <c r="Y496" s="22" t="n"/>
      <c r="Z496" s="22" t="n"/>
      <c r="AA496" s="22" t="n"/>
      <c r="AB496" s="22" t="n"/>
      <c r="AC496" s="22" t="n"/>
      <c r="AD496" s="22" t="n"/>
      <c r="AE496" s="22" t="n"/>
      <c r="AF496" s="22" t="n"/>
    </row>
    <row r="497">
      <c r="A497" s="22" t="n"/>
      <c r="B497" s="130" t="n"/>
      <c r="C497" s="22" t="n"/>
      <c r="D497" s="22" t="n"/>
      <c r="E497" s="72" t="n"/>
      <c r="F497" s="22" t="n"/>
      <c r="G497" s="131" t="n"/>
      <c r="H497" s="22" t="n"/>
      <c r="I497" s="22" t="n"/>
      <c r="J497" s="22" t="n"/>
      <c r="K497" s="22" t="n"/>
      <c r="L497" s="22" t="n"/>
      <c r="M497" s="22" t="n"/>
      <c r="N497" s="22" t="n"/>
      <c r="O497" s="22" t="n"/>
      <c r="P497" s="22" t="n"/>
      <c r="Q497" s="22" t="n"/>
      <c r="R497" s="22" t="n"/>
      <c r="S497" s="22" t="n"/>
      <c r="T497" s="22" t="n"/>
      <c r="U497" s="22" t="n"/>
      <c r="V497" s="22" t="n"/>
      <c r="W497" s="22" t="n"/>
      <c r="X497" s="22" t="n"/>
      <c r="Y497" s="22" t="n"/>
      <c r="Z497" s="22" t="n"/>
      <c r="AA497" s="22" t="n"/>
      <c r="AB497" s="22" t="n"/>
      <c r="AC497" s="22" t="n"/>
      <c r="AD497" s="22" t="n"/>
      <c r="AE497" s="22" t="n"/>
      <c r="AF497" s="22" t="n"/>
    </row>
    <row r="498">
      <c r="A498" s="22" t="n"/>
      <c r="B498" s="130" t="n"/>
      <c r="C498" s="22" t="n"/>
      <c r="D498" s="22" t="n"/>
      <c r="E498" s="72" t="n"/>
      <c r="F498" s="22" t="n"/>
      <c r="G498" s="131" t="n"/>
      <c r="H498" s="22" t="n"/>
      <c r="I498" s="22" t="n"/>
      <c r="J498" s="22" t="n"/>
      <c r="K498" s="22" t="n"/>
      <c r="L498" s="22" t="n"/>
      <c r="M498" s="22" t="n"/>
      <c r="N498" s="22" t="n"/>
      <c r="O498" s="22" t="n"/>
      <c r="P498" s="22" t="n"/>
      <c r="Q498" s="22" t="n"/>
      <c r="R498" s="22" t="n"/>
      <c r="S498" s="22" t="n"/>
      <c r="T498" s="22" t="n"/>
      <c r="U498" s="22" t="n"/>
      <c r="V498" s="22" t="n"/>
      <c r="W498" s="22" t="n"/>
      <c r="X498" s="22" t="n"/>
      <c r="Y498" s="22" t="n"/>
      <c r="Z498" s="22" t="n"/>
      <c r="AA498" s="22" t="n"/>
      <c r="AB498" s="22" t="n"/>
      <c r="AC498" s="22" t="n"/>
      <c r="AD498" s="22" t="n"/>
      <c r="AE498" s="22" t="n"/>
      <c r="AF498" s="22" t="n"/>
    </row>
    <row r="499">
      <c r="A499" s="22" t="n"/>
      <c r="B499" s="130" t="n"/>
      <c r="C499" s="22" t="n"/>
      <c r="D499" s="22" t="n"/>
      <c r="E499" s="72" t="n"/>
      <c r="F499" s="22" t="n"/>
      <c r="G499" s="131" t="n"/>
      <c r="H499" s="22" t="n"/>
      <c r="I499" s="22" t="n"/>
      <c r="J499" s="22" t="n"/>
      <c r="K499" s="22" t="n"/>
      <c r="L499" s="22" t="n"/>
      <c r="M499" s="22" t="n"/>
      <c r="N499" s="22" t="n"/>
      <c r="O499" s="22" t="n"/>
      <c r="P499" s="22" t="n"/>
      <c r="Q499" s="22" t="n"/>
      <c r="R499" s="22" t="n"/>
      <c r="S499" s="22" t="n"/>
      <c r="T499" s="22" t="n"/>
      <c r="U499" s="22" t="n"/>
      <c r="V499" s="22" t="n"/>
      <c r="W499" s="22" t="n"/>
      <c r="X499" s="22" t="n"/>
      <c r="Y499" s="22" t="n"/>
      <c r="Z499" s="22" t="n"/>
      <c r="AA499" s="22" t="n"/>
      <c r="AB499" s="22" t="n"/>
      <c r="AC499" s="22" t="n"/>
      <c r="AD499" s="22" t="n"/>
      <c r="AE499" s="22" t="n"/>
      <c r="AF499" s="22" t="n"/>
    </row>
    <row r="500">
      <c r="A500" s="22" t="n"/>
      <c r="B500" s="130" t="n"/>
      <c r="C500" s="22" t="n"/>
      <c r="D500" s="22" t="n"/>
      <c r="E500" s="72" t="n"/>
      <c r="F500" s="22" t="n"/>
      <c r="G500" s="131" t="n"/>
      <c r="H500" s="22" t="n"/>
      <c r="I500" s="22" t="n"/>
      <c r="J500" s="22" t="n"/>
      <c r="K500" s="22" t="n"/>
      <c r="L500" s="22" t="n"/>
      <c r="M500" s="22" t="n"/>
      <c r="N500" s="22" t="n"/>
      <c r="O500" s="22" t="n"/>
      <c r="P500" s="22" t="n"/>
      <c r="Q500" s="22" t="n"/>
      <c r="R500" s="22" t="n"/>
      <c r="S500" s="22" t="n"/>
      <c r="T500" s="22" t="n"/>
      <c r="U500" s="22" t="n"/>
      <c r="V500" s="22" t="n"/>
      <c r="W500" s="22" t="n"/>
      <c r="X500" s="22" t="n"/>
      <c r="Y500" s="22" t="n"/>
      <c r="Z500" s="22" t="n"/>
      <c r="AA500" s="22" t="n"/>
      <c r="AB500" s="22" t="n"/>
      <c r="AC500" s="22" t="n"/>
      <c r="AD500" s="22" t="n"/>
      <c r="AE500" s="22" t="n"/>
      <c r="AF500" s="22" t="n"/>
    </row>
    <row r="501">
      <c r="A501" s="22" t="n"/>
      <c r="B501" s="130" t="n"/>
      <c r="C501" s="22" t="n"/>
      <c r="D501" s="22" t="n"/>
      <c r="E501" s="72" t="n"/>
      <c r="F501" s="22" t="n"/>
      <c r="G501" s="131" t="n"/>
      <c r="H501" s="22" t="n"/>
      <c r="I501" s="22" t="n"/>
      <c r="J501" s="22" t="n"/>
      <c r="K501" s="22" t="n"/>
      <c r="L501" s="22" t="n"/>
      <c r="M501" s="22" t="n"/>
      <c r="N501" s="22" t="n"/>
      <c r="O501" s="22" t="n"/>
      <c r="P501" s="22" t="n"/>
      <c r="Q501" s="22" t="n"/>
      <c r="R501" s="22" t="n"/>
      <c r="S501" s="22" t="n"/>
      <c r="T501" s="22" t="n"/>
      <c r="U501" s="22" t="n"/>
      <c r="V501" s="22" t="n"/>
      <c r="W501" s="22" t="n"/>
      <c r="X501" s="22" t="n"/>
      <c r="Y501" s="22" t="n"/>
      <c r="Z501" s="22" t="n"/>
      <c r="AA501" s="22" t="n"/>
      <c r="AB501" s="22" t="n"/>
      <c r="AC501" s="22" t="n"/>
      <c r="AD501" s="22" t="n"/>
      <c r="AE501" s="22" t="n"/>
      <c r="AF501" s="22" t="n"/>
    </row>
    <row r="502">
      <c r="A502" s="22" t="n"/>
      <c r="B502" s="130" t="n"/>
      <c r="C502" s="22" t="n"/>
      <c r="D502" s="22" t="n"/>
      <c r="E502" s="72" t="n"/>
      <c r="F502" s="22" t="n"/>
      <c r="G502" s="131" t="n"/>
      <c r="H502" s="22" t="n"/>
      <c r="I502" s="22" t="n"/>
      <c r="J502" s="22" t="n"/>
      <c r="K502" s="22" t="n"/>
      <c r="L502" s="22" t="n"/>
      <c r="M502" s="22" t="n"/>
      <c r="N502" s="22" t="n"/>
      <c r="O502" s="22" t="n"/>
      <c r="P502" s="22" t="n"/>
      <c r="Q502" s="22" t="n"/>
      <c r="R502" s="22" t="n"/>
      <c r="S502" s="22" t="n"/>
      <c r="T502" s="22" t="n"/>
      <c r="U502" s="22" t="n"/>
      <c r="V502" s="22" t="n"/>
      <c r="W502" s="22" t="n"/>
      <c r="X502" s="22" t="n"/>
      <c r="Y502" s="22" t="n"/>
      <c r="Z502" s="22" t="n"/>
      <c r="AA502" s="22" t="n"/>
      <c r="AB502" s="22" t="n"/>
      <c r="AC502" s="22" t="n"/>
      <c r="AD502" s="22" t="n"/>
      <c r="AE502" s="22" t="n"/>
      <c r="AF502" s="22" t="n"/>
    </row>
    <row r="503">
      <c r="A503" s="22" t="n"/>
      <c r="B503" s="130" t="n"/>
      <c r="C503" s="22" t="n"/>
      <c r="D503" s="22" t="n"/>
      <c r="E503" s="72" t="n"/>
      <c r="F503" s="22" t="n"/>
      <c r="G503" s="131" t="n"/>
      <c r="H503" s="22" t="n"/>
      <c r="I503" s="22" t="n"/>
      <c r="J503" s="22" t="n"/>
      <c r="K503" s="22" t="n"/>
      <c r="L503" s="22" t="n"/>
      <c r="M503" s="22" t="n"/>
      <c r="N503" s="22" t="n"/>
      <c r="O503" s="22" t="n"/>
      <c r="P503" s="22" t="n"/>
      <c r="Q503" s="22" t="n"/>
      <c r="R503" s="22" t="n"/>
      <c r="S503" s="22" t="n"/>
      <c r="T503" s="22" t="n"/>
      <c r="U503" s="22" t="n"/>
      <c r="V503" s="22" t="n"/>
      <c r="W503" s="22" t="n"/>
      <c r="X503" s="22" t="n"/>
      <c r="Y503" s="22" t="n"/>
      <c r="Z503" s="22" t="n"/>
      <c r="AA503" s="22" t="n"/>
      <c r="AB503" s="22" t="n"/>
      <c r="AC503" s="22" t="n"/>
      <c r="AD503" s="22" t="n"/>
      <c r="AE503" s="22" t="n"/>
      <c r="AF503" s="22" t="n"/>
    </row>
    <row r="504">
      <c r="A504" s="22" t="n"/>
      <c r="B504" s="130" t="n"/>
      <c r="C504" s="22" t="n"/>
      <c r="D504" s="22" t="n"/>
      <c r="E504" s="72" t="n"/>
      <c r="F504" s="22" t="n"/>
      <c r="G504" s="131" t="n"/>
      <c r="H504" s="22" t="n"/>
      <c r="I504" s="22" t="n"/>
      <c r="J504" s="22" t="n"/>
      <c r="K504" s="22" t="n"/>
      <c r="L504" s="22" t="n"/>
      <c r="M504" s="22" t="n"/>
      <c r="N504" s="22" t="n"/>
      <c r="O504" s="22" t="n"/>
      <c r="P504" s="22" t="n"/>
      <c r="Q504" s="22" t="n"/>
      <c r="R504" s="22" t="n"/>
      <c r="S504" s="22" t="n"/>
      <c r="T504" s="22" t="n"/>
      <c r="U504" s="22" t="n"/>
      <c r="V504" s="22" t="n"/>
      <c r="W504" s="22" t="n"/>
      <c r="X504" s="22" t="n"/>
      <c r="Y504" s="22" t="n"/>
      <c r="Z504" s="22" t="n"/>
      <c r="AA504" s="22" t="n"/>
      <c r="AB504" s="22" t="n"/>
      <c r="AC504" s="22" t="n"/>
      <c r="AD504" s="22" t="n"/>
      <c r="AE504" s="22" t="n"/>
      <c r="AF504" s="22" t="n"/>
    </row>
    <row r="505">
      <c r="A505" s="22" t="n"/>
      <c r="B505" s="130" t="n"/>
      <c r="C505" s="22" t="n"/>
      <c r="D505" s="22" t="n"/>
      <c r="E505" s="72" t="n"/>
      <c r="F505" s="22" t="n"/>
      <c r="G505" s="131" t="n"/>
      <c r="H505" s="22" t="n"/>
      <c r="I505" s="22" t="n"/>
      <c r="J505" s="22" t="n"/>
      <c r="K505" s="22" t="n"/>
      <c r="L505" s="22" t="n"/>
      <c r="M505" s="22" t="n"/>
      <c r="N505" s="22" t="n"/>
      <c r="O505" s="22" t="n"/>
      <c r="P505" s="22" t="n"/>
      <c r="Q505" s="22" t="n"/>
      <c r="R505" s="22" t="n"/>
      <c r="S505" s="22" t="n"/>
      <c r="T505" s="22" t="n"/>
      <c r="U505" s="22" t="n"/>
      <c r="V505" s="22" t="n"/>
      <c r="W505" s="22" t="n"/>
      <c r="X505" s="22" t="n"/>
      <c r="Y505" s="22" t="n"/>
      <c r="Z505" s="22" t="n"/>
      <c r="AA505" s="22" t="n"/>
      <c r="AB505" s="22" t="n"/>
      <c r="AC505" s="22" t="n"/>
      <c r="AD505" s="22" t="n"/>
      <c r="AE505" s="22" t="n"/>
      <c r="AF505" s="22" t="n"/>
    </row>
    <row r="506">
      <c r="A506" s="22" t="n"/>
      <c r="B506" s="130" t="n"/>
      <c r="C506" s="22" t="n"/>
      <c r="D506" s="22" t="n"/>
      <c r="E506" s="72" t="n"/>
      <c r="F506" s="22" t="n"/>
      <c r="G506" s="131" t="n"/>
      <c r="H506" s="22" t="n"/>
      <c r="I506" s="22" t="n"/>
      <c r="J506" s="22" t="n"/>
      <c r="K506" s="22" t="n"/>
      <c r="L506" s="22" t="n"/>
      <c r="M506" s="22" t="n"/>
      <c r="N506" s="22" t="n"/>
      <c r="O506" s="22" t="n"/>
      <c r="P506" s="22" t="n"/>
      <c r="Q506" s="22" t="n"/>
      <c r="R506" s="22" t="n"/>
      <c r="S506" s="22" t="n"/>
      <c r="T506" s="22" t="n"/>
      <c r="U506" s="22" t="n"/>
      <c r="V506" s="22" t="n"/>
      <c r="W506" s="22" t="n"/>
      <c r="X506" s="22" t="n"/>
      <c r="Y506" s="22" t="n"/>
      <c r="Z506" s="22" t="n"/>
      <c r="AA506" s="22" t="n"/>
      <c r="AB506" s="22" t="n"/>
      <c r="AC506" s="22" t="n"/>
      <c r="AD506" s="22" t="n"/>
      <c r="AE506" s="22" t="n"/>
      <c r="AF506" s="22" t="n"/>
    </row>
    <row r="507">
      <c r="A507" s="22" t="n"/>
      <c r="B507" s="130" t="n"/>
      <c r="C507" s="22" t="n"/>
      <c r="D507" s="22" t="n"/>
      <c r="E507" s="72" t="n"/>
      <c r="F507" s="22" t="n"/>
      <c r="G507" s="131" t="n"/>
      <c r="H507" s="22" t="n"/>
      <c r="I507" s="22" t="n"/>
      <c r="J507" s="22" t="n"/>
      <c r="K507" s="22" t="n"/>
      <c r="L507" s="22" t="n"/>
      <c r="M507" s="22" t="n"/>
      <c r="N507" s="22" t="n"/>
      <c r="O507" s="22" t="n"/>
      <c r="P507" s="22" t="n"/>
      <c r="Q507" s="22" t="n"/>
      <c r="R507" s="22" t="n"/>
      <c r="S507" s="22" t="n"/>
      <c r="T507" s="22" t="n"/>
      <c r="U507" s="22" t="n"/>
      <c r="V507" s="22" t="n"/>
      <c r="W507" s="22" t="n"/>
      <c r="X507" s="22" t="n"/>
      <c r="Y507" s="22" t="n"/>
      <c r="Z507" s="22" t="n"/>
      <c r="AA507" s="22" t="n"/>
      <c r="AB507" s="22" t="n"/>
      <c r="AC507" s="22" t="n"/>
      <c r="AD507" s="22" t="n"/>
      <c r="AE507" s="22" t="n"/>
      <c r="AF507" s="22" t="n"/>
    </row>
    <row r="508">
      <c r="A508" s="22" t="n"/>
      <c r="B508" s="130" t="n"/>
      <c r="C508" s="22" t="n"/>
      <c r="D508" s="22" t="n"/>
      <c r="E508" s="72" t="n"/>
      <c r="F508" s="22" t="n"/>
      <c r="G508" s="131" t="n"/>
      <c r="H508" s="22" t="n"/>
      <c r="I508" s="22" t="n"/>
      <c r="J508" s="22" t="n"/>
      <c r="K508" s="22" t="n"/>
      <c r="L508" s="22" t="n"/>
      <c r="M508" s="22" t="n"/>
      <c r="N508" s="22" t="n"/>
      <c r="O508" s="22" t="n"/>
      <c r="P508" s="22" t="n"/>
      <c r="Q508" s="22" t="n"/>
      <c r="R508" s="22" t="n"/>
      <c r="S508" s="22" t="n"/>
      <c r="T508" s="22" t="n"/>
      <c r="U508" s="22" t="n"/>
      <c r="V508" s="22" t="n"/>
      <c r="W508" s="22" t="n"/>
      <c r="X508" s="22" t="n"/>
      <c r="Y508" s="22" t="n"/>
      <c r="Z508" s="22" t="n"/>
      <c r="AA508" s="22" t="n"/>
      <c r="AB508" s="22" t="n"/>
      <c r="AC508" s="22" t="n"/>
      <c r="AD508" s="22" t="n"/>
      <c r="AE508" s="22" t="n"/>
      <c r="AF508" s="22" t="n"/>
    </row>
    <row r="509">
      <c r="A509" s="22" t="n"/>
      <c r="B509" s="130" t="n"/>
      <c r="C509" s="22" t="n"/>
      <c r="D509" s="22" t="n"/>
      <c r="E509" s="72" t="n"/>
      <c r="F509" s="22" t="n"/>
      <c r="G509" s="131" t="n"/>
      <c r="H509" s="22" t="n"/>
      <c r="I509" s="22" t="n"/>
      <c r="J509" s="22" t="n"/>
      <c r="K509" s="22" t="n"/>
      <c r="L509" s="22" t="n"/>
      <c r="M509" s="22" t="n"/>
      <c r="N509" s="22" t="n"/>
      <c r="O509" s="22" t="n"/>
      <c r="P509" s="22" t="n"/>
      <c r="Q509" s="22" t="n"/>
      <c r="R509" s="22" t="n"/>
      <c r="S509" s="22" t="n"/>
      <c r="T509" s="22" t="n"/>
      <c r="U509" s="22" t="n"/>
      <c r="V509" s="22" t="n"/>
      <c r="W509" s="22" t="n"/>
      <c r="X509" s="22" t="n"/>
      <c r="Y509" s="22" t="n"/>
      <c r="Z509" s="22" t="n"/>
      <c r="AA509" s="22" t="n"/>
      <c r="AB509" s="22" t="n"/>
      <c r="AC509" s="22" t="n"/>
      <c r="AD509" s="22" t="n"/>
      <c r="AE509" s="22" t="n"/>
      <c r="AF509" s="22" t="n"/>
    </row>
    <row r="510">
      <c r="A510" s="22" t="n"/>
      <c r="B510" s="130" t="n"/>
      <c r="C510" s="22" t="n"/>
      <c r="D510" s="22" t="n"/>
      <c r="E510" s="72" t="n"/>
      <c r="F510" s="22" t="n"/>
      <c r="G510" s="131" t="n"/>
      <c r="H510" s="22" t="n"/>
      <c r="I510" s="22" t="n"/>
      <c r="J510" s="22" t="n"/>
      <c r="K510" s="22" t="n"/>
      <c r="L510" s="22" t="n"/>
      <c r="M510" s="22" t="n"/>
      <c r="N510" s="22" t="n"/>
      <c r="O510" s="22" t="n"/>
      <c r="P510" s="22" t="n"/>
      <c r="Q510" s="22" t="n"/>
      <c r="R510" s="22" t="n"/>
      <c r="S510" s="22" t="n"/>
      <c r="T510" s="22" t="n"/>
      <c r="U510" s="22" t="n"/>
      <c r="V510" s="22" t="n"/>
      <c r="W510" s="22" t="n"/>
      <c r="X510" s="22" t="n"/>
      <c r="Y510" s="22" t="n"/>
      <c r="Z510" s="22" t="n"/>
      <c r="AA510" s="22" t="n"/>
      <c r="AB510" s="22" t="n"/>
      <c r="AC510" s="22" t="n"/>
      <c r="AD510" s="22" t="n"/>
      <c r="AE510" s="22" t="n"/>
      <c r="AF510" s="22" t="n"/>
    </row>
    <row r="511">
      <c r="A511" s="22" t="n"/>
      <c r="B511" s="130" t="n"/>
      <c r="C511" s="22" t="n"/>
      <c r="D511" s="22" t="n"/>
      <c r="E511" s="72" t="n"/>
      <c r="F511" s="22" t="n"/>
      <c r="G511" s="131" t="n"/>
      <c r="H511" s="22" t="n"/>
      <c r="I511" s="22" t="n"/>
      <c r="J511" s="22" t="n"/>
      <c r="K511" s="22" t="n"/>
      <c r="L511" s="22" t="n"/>
      <c r="M511" s="22" t="n"/>
      <c r="N511" s="22" t="n"/>
      <c r="O511" s="22" t="n"/>
      <c r="P511" s="22" t="n"/>
      <c r="Q511" s="22" t="n"/>
      <c r="R511" s="22" t="n"/>
      <c r="S511" s="22" t="n"/>
      <c r="T511" s="22" t="n"/>
      <c r="U511" s="22" t="n"/>
      <c r="V511" s="22" t="n"/>
      <c r="W511" s="22" t="n"/>
      <c r="X511" s="22" t="n"/>
      <c r="Y511" s="22" t="n"/>
      <c r="Z511" s="22" t="n"/>
      <c r="AA511" s="22" t="n"/>
      <c r="AB511" s="22" t="n"/>
      <c r="AC511" s="22" t="n"/>
      <c r="AD511" s="22" t="n"/>
      <c r="AE511" s="22" t="n"/>
      <c r="AF511" s="22" t="n"/>
    </row>
    <row r="512">
      <c r="A512" s="22" t="n"/>
      <c r="B512" s="130" t="n"/>
      <c r="C512" s="22" t="n"/>
      <c r="D512" s="22" t="n"/>
      <c r="E512" s="72" t="n"/>
      <c r="F512" s="22" t="n"/>
      <c r="G512" s="131" t="n"/>
      <c r="H512" s="22" t="n"/>
      <c r="I512" s="22" t="n"/>
      <c r="J512" s="22" t="n"/>
      <c r="K512" s="22" t="n"/>
      <c r="L512" s="22" t="n"/>
      <c r="M512" s="22" t="n"/>
      <c r="N512" s="22" t="n"/>
      <c r="O512" s="22" t="n"/>
      <c r="P512" s="22" t="n"/>
      <c r="Q512" s="22" t="n"/>
      <c r="R512" s="22" t="n"/>
      <c r="S512" s="22" t="n"/>
      <c r="T512" s="22" t="n"/>
      <c r="U512" s="22" t="n"/>
      <c r="V512" s="22" t="n"/>
      <c r="W512" s="22" t="n"/>
      <c r="X512" s="22" t="n"/>
      <c r="Y512" s="22" t="n"/>
      <c r="Z512" s="22" t="n"/>
      <c r="AA512" s="22" t="n"/>
      <c r="AB512" s="22" t="n"/>
      <c r="AC512" s="22" t="n"/>
      <c r="AD512" s="22" t="n"/>
      <c r="AE512" s="22" t="n"/>
      <c r="AF512" s="22" t="n"/>
    </row>
    <row r="513">
      <c r="A513" s="22" t="n"/>
      <c r="B513" s="130" t="n"/>
      <c r="C513" s="22" t="n"/>
      <c r="D513" s="22" t="n"/>
      <c r="E513" s="72" t="n"/>
      <c r="F513" s="22" t="n"/>
      <c r="G513" s="131" t="n"/>
      <c r="H513" s="22" t="n"/>
      <c r="I513" s="22" t="n"/>
      <c r="J513" s="22" t="n"/>
      <c r="K513" s="22" t="n"/>
      <c r="L513" s="22" t="n"/>
      <c r="M513" s="22" t="n"/>
      <c r="N513" s="22" t="n"/>
      <c r="O513" s="22" t="n"/>
      <c r="P513" s="22" t="n"/>
      <c r="Q513" s="22" t="n"/>
      <c r="R513" s="22" t="n"/>
      <c r="S513" s="22" t="n"/>
      <c r="T513" s="22" t="n"/>
      <c r="U513" s="22" t="n"/>
      <c r="V513" s="22" t="n"/>
      <c r="W513" s="22" t="n"/>
      <c r="X513" s="22" t="n"/>
      <c r="Y513" s="22" t="n"/>
      <c r="Z513" s="22" t="n"/>
      <c r="AA513" s="22" t="n"/>
      <c r="AB513" s="22" t="n"/>
      <c r="AC513" s="22" t="n"/>
      <c r="AD513" s="22" t="n"/>
      <c r="AE513" s="22" t="n"/>
      <c r="AF513" s="22" t="n"/>
    </row>
    <row r="514">
      <c r="A514" s="22" t="n"/>
      <c r="B514" s="130" t="n"/>
      <c r="C514" s="22" t="n"/>
      <c r="D514" s="22" t="n"/>
      <c r="E514" s="72" t="n"/>
      <c r="F514" s="22" t="n"/>
      <c r="G514" s="131" t="n"/>
      <c r="H514" s="22" t="n"/>
      <c r="I514" s="22" t="n"/>
      <c r="J514" s="22" t="n"/>
      <c r="K514" s="22" t="n"/>
      <c r="L514" s="22" t="n"/>
      <c r="M514" s="22" t="n"/>
      <c r="N514" s="22" t="n"/>
      <c r="O514" s="22" t="n"/>
      <c r="P514" s="22" t="n"/>
      <c r="Q514" s="22" t="n"/>
      <c r="R514" s="22" t="n"/>
      <c r="S514" s="22" t="n"/>
      <c r="T514" s="22" t="n"/>
      <c r="U514" s="22" t="n"/>
      <c r="V514" s="22" t="n"/>
      <c r="W514" s="22" t="n"/>
      <c r="X514" s="22" t="n"/>
      <c r="Y514" s="22" t="n"/>
      <c r="Z514" s="22" t="n"/>
      <c r="AA514" s="22" t="n"/>
      <c r="AB514" s="22" t="n"/>
      <c r="AC514" s="22" t="n"/>
      <c r="AD514" s="22" t="n"/>
      <c r="AE514" s="22" t="n"/>
      <c r="AF514" s="22" t="n"/>
    </row>
    <row r="515">
      <c r="A515" s="22" t="n"/>
      <c r="B515" s="130" t="n"/>
      <c r="C515" s="22" t="n"/>
      <c r="D515" s="22" t="n"/>
      <c r="E515" s="72" t="n"/>
      <c r="F515" s="22" t="n"/>
      <c r="G515" s="131" t="n"/>
      <c r="H515" s="22" t="n"/>
      <c r="I515" s="22" t="n"/>
      <c r="J515" s="22" t="n"/>
      <c r="K515" s="22" t="n"/>
      <c r="L515" s="22" t="n"/>
      <c r="M515" s="22" t="n"/>
      <c r="N515" s="22" t="n"/>
      <c r="O515" s="22" t="n"/>
      <c r="P515" s="22" t="n"/>
      <c r="Q515" s="22" t="n"/>
      <c r="R515" s="22" t="n"/>
      <c r="S515" s="22" t="n"/>
      <c r="T515" s="22" t="n"/>
      <c r="U515" s="22" t="n"/>
      <c r="V515" s="22" t="n"/>
      <c r="W515" s="22" t="n"/>
      <c r="X515" s="22" t="n"/>
      <c r="Y515" s="22" t="n"/>
      <c r="Z515" s="22" t="n"/>
      <c r="AA515" s="22" t="n"/>
      <c r="AB515" s="22" t="n"/>
      <c r="AC515" s="22" t="n"/>
      <c r="AD515" s="22" t="n"/>
      <c r="AE515" s="22" t="n"/>
      <c r="AF515" s="22" t="n"/>
    </row>
    <row r="516">
      <c r="A516" s="22" t="n"/>
      <c r="B516" s="130" t="n"/>
      <c r="C516" s="22" t="n"/>
      <c r="D516" s="22" t="n"/>
      <c r="E516" s="72" t="n"/>
      <c r="F516" s="22" t="n"/>
      <c r="G516" s="131" t="n"/>
      <c r="H516" s="22" t="n"/>
      <c r="I516" s="22" t="n"/>
      <c r="J516" s="22" t="n"/>
      <c r="K516" s="22" t="n"/>
      <c r="L516" s="22" t="n"/>
      <c r="M516" s="22" t="n"/>
      <c r="N516" s="22" t="n"/>
      <c r="O516" s="22" t="n"/>
      <c r="P516" s="22" t="n"/>
      <c r="Q516" s="22" t="n"/>
      <c r="R516" s="22" t="n"/>
      <c r="S516" s="22" t="n"/>
      <c r="T516" s="22" t="n"/>
      <c r="U516" s="22" t="n"/>
      <c r="V516" s="22" t="n"/>
      <c r="W516" s="22" t="n"/>
      <c r="X516" s="22" t="n"/>
      <c r="Y516" s="22" t="n"/>
      <c r="Z516" s="22" t="n"/>
      <c r="AA516" s="22" t="n"/>
      <c r="AB516" s="22" t="n"/>
      <c r="AC516" s="22" t="n"/>
      <c r="AD516" s="22" t="n"/>
      <c r="AE516" s="22" t="n"/>
      <c r="AF516" s="22" t="n"/>
    </row>
    <row r="517">
      <c r="A517" s="22" t="n"/>
      <c r="B517" s="130" t="n"/>
      <c r="C517" s="22" t="n"/>
      <c r="D517" s="22" t="n"/>
      <c r="E517" s="72" t="n"/>
      <c r="F517" s="22" t="n"/>
      <c r="G517" s="131" t="n"/>
      <c r="H517" s="22" t="n"/>
      <c r="I517" s="22" t="n"/>
      <c r="J517" s="22" t="n"/>
      <c r="K517" s="22" t="n"/>
      <c r="L517" s="22" t="n"/>
      <c r="M517" s="22" t="n"/>
      <c r="N517" s="22" t="n"/>
      <c r="O517" s="22" t="n"/>
      <c r="P517" s="22" t="n"/>
      <c r="Q517" s="22" t="n"/>
      <c r="R517" s="22" t="n"/>
      <c r="S517" s="22" t="n"/>
      <c r="T517" s="22" t="n"/>
      <c r="U517" s="22" t="n"/>
      <c r="V517" s="22" t="n"/>
      <c r="W517" s="22" t="n"/>
      <c r="X517" s="22" t="n"/>
      <c r="Y517" s="22" t="n"/>
      <c r="Z517" s="22" t="n"/>
      <c r="AA517" s="22" t="n"/>
      <c r="AB517" s="22" t="n"/>
      <c r="AC517" s="22" t="n"/>
      <c r="AD517" s="22" t="n"/>
      <c r="AE517" s="22" t="n"/>
      <c r="AF517" s="22" t="n"/>
    </row>
    <row r="518">
      <c r="A518" s="22" t="n"/>
      <c r="B518" s="130" t="n"/>
      <c r="C518" s="22" t="n"/>
      <c r="D518" s="22" t="n"/>
      <c r="E518" s="72" t="n"/>
      <c r="F518" s="22" t="n"/>
      <c r="G518" s="131" t="n"/>
      <c r="H518" s="22" t="n"/>
      <c r="I518" s="22" t="n"/>
      <c r="J518" s="22" t="n"/>
      <c r="K518" s="22" t="n"/>
      <c r="L518" s="22" t="n"/>
      <c r="M518" s="22" t="n"/>
      <c r="N518" s="22" t="n"/>
      <c r="O518" s="22" t="n"/>
      <c r="P518" s="22" t="n"/>
      <c r="Q518" s="22" t="n"/>
      <c r="R518" s="22" t="n"/>
      <c r="S518" s="22" t="n"/>
      <c r="T518" s="22" t="n"/>
      <c r="U518" s="22" t="n"/>
      <c r="V518" s="22" t="n"/>
      <c r="W518" s="22" t="n"/>
      <c r="X518" s="22" t="n"/>
      <c r="Y518" s="22" t="n"/>
      <c r="Z518" s="22" t="n"/>
      <c r="AA518" s="22" t="n"/>
      <c r="AB518" s="22" t="n"/>
      <c r="AC518" s="22" t="n"/>
      <c r="AD518" s="22" t="n"/>
      <c r="AE518" s="22" t="n"/>
      <c r="AF518" s="22" t="n"/>
    </row>
    <row r="519">
      <c r="A519" s="22" t="n"/>
      <c r="B519" s="130" t="n"/>
      <c r="C519" s="22" t="n"/>
      <c r="D519" s="22" t="n"/>
      <c r="E519" s="72" t="n"/>
      <c r="F519" s="22" t="n"/>
      <c r="G519" s="131" t="n"/>
      <c r="H519" s="22" t="n"/>
      <c r="I519" s="22" t="n"/>
      <c r="J519" s="22" t="n"/>
      <c r="K519" s="22" t="n"/>
      <c r="L519" s="22" t="n"/>
      <c r="M519" s="22" t="n"/>
      <c r="N519" s="22" t="n"/>
      <c r="O519" s="22" t="n"/>
      <c r="P519" s="22" t="n"/>
      <c r="Q519" s="22" t="n"/>
      <c r="R519" s="22" t="n"/>
      <c r="S519" s="22" t="n"/>
      <c r="T519" s="22" t="n"/>
      <c r="U519" s="22" t="n"/>
      <c r="V519" s="22" t="n"/>
      <c r="W519" s="22" t="n"/>
      <c r="X519" s="22" t="n"/>
      <c r="Y519" s="22" t="n"/>
      <c r="Z519" s="22" t="n"/>
      <c r="AA519" s="22" t="n"/>
      <c r="AB519" s="22" t="n"/>
      <c r="AC519" s="22" t="n"/>
      <c r="AD519" s="22" t="n"/>
      <c r="AE519" s="22" t="n"/>
      <c r="AF519" s="22" t="n"/>
    </row>
    <row r="520">
      <c r="A520" s="22" t="n"/>
      <c r="B520" s="130" t="n"/>
      <c r="C520" s="22" t="n"/>
      <c r="D520" s="22" t="n"/>
      <c r="E520" s="72" t="n"/>
      <c r="F520" s="22" t="n"/>
      <c r="G520" s="131" t="n"/>
      <c r="H520" s="22" t="n"/>
      <c r="I520" s="22" t="n"/>
      <c r="J520" s="22" t="n"/>
      <c r="K520" s="22" t="n"/>
      <c r="L520" s="22" t="n"/>
      <c r="M520" s="22" t="n"/>
      <c r="N520" s="22" t="n"/>
      <c r="O520" s="22" t="n"/>
      <c r="P520" s="22" t="n"/>
      <c r="Q520" s="22" t="n"/>
      <c r="R520" s="22" t="n"/>
      <c r="S520" s="22" t="n"/>
      <c r="T520" s="22" t="n"/>
      <c r="U520" s="22" t="n"/>
      <c r="V520" s="22" t="n"/>
      <c r="W520" s="22" t="n"/>
      <c r="X520" s="22" t="n"/>
      <c r="Y520" s="22" t="n"/>
      <c r="Z520" s="22" t="n"/>
      <c r="AA520" s="22" t="n"/>
      <c r="AB520" s="22" t="n"/>
      <c r="AC520" s="22" t="n"/>
      <c r="AD520" s="22" t="n"/>
      <c r="AE520" s="22" t="n"/>
      <c r="AF520" s="22" t="n"/>
    </row>
    <row r="521">
      <c r="A521" s="22" t="n"/>
      <c r="B521" s="130" t="n"/>
      <c r="C521" s="22" t="n"/>
      <c r="D521" s="22" t="n"/>
      <c r="E521" s="72" t="n"/>
      <c r="F521" s="22" t="n"/>
      <c r="G521" s="131" t="n"/>
      <c r="H521" s="22" t="n"/>
      <c r="I521" s="22" t="n"/>
      <c r="J521" s="22" t="n"/>
      <c r="K521" s="22" t="n"/>
      <c r="L521" s="22" t="n"/>
      <c r="M521" s="22" t="n"/>
      <c r="N521" s="22" t="n"/>
      <c r="O521" s="22" t="n"/>
      <c r="P521" s="22" t="n"/>
      <c r="Q521" s="22" t="n"/>
      <c r="R521" s="22" t="n"/>
      <c r="S521" s="22" t="n"/>
      <c r="T521" s="22" t="n"/>
      <c r="U521" s="22" t="n"/>
      <c r="V521" s="22" t="n"/>
      <c r="W521" s="22" t="n"/>
      <c r="X521" s="22" t="n"/>
      <c r="Y521" s="22" t="n"/>
      <c r="Z521" s="22" t="n"/>
      <c r="AA521" s="22" t="n"/>
      <c r="AB521" s="22" t="n"/>
      <c r="AC521" s="22" t="n"/>
      <c r="AD521" s="22" t="n"/>
      <c r="AE521" s="22" t="n"/>
      <c r="AF521" s="22" t="n"/>
    </row>
    <row r="522">
      <c r="A522" s="22" t="n"/>
      <c r="B522" s="130" t="n"/>
      <c r="C522" s="22" t="n"/>
      <c r="D522" s="22" t="n"/>
      <c r="E522" s="72" t="n"/>
      <c r="F522" s="22" t="n"/>
      <c r="G522" s="131" t="n"/>
      <c r="H522" s="22" t="n"/>
      <c r="I522" s="22" t="n"/>
      <c r="J522" s="22" t="n"/>
      <c r="K522" s="22" t="n"/>
      <c r="L522" s="22" t="n"/>
      <c r="M522" s="22" t="n"/>
      <c r="N522" s="22" t="n"/>
      <c r="O522" s="22" t="n"/>
      <c r="P522" s="22" t="n"/>
      <c r="Q522" s="22" t="n"/>
      <c r="R522" s="22" t="n"/>
      <c r="S522" s="22" t="n"/>
      <c r="T522" s="22" t="n"/>
      <c r="U522" s="22" t="n"/>
      <c r="V522" s="22" t="n"/>
      <c r="W522" s="22" t="n"/>
      <c r="X522" s="22" t="n"/>
      <c r="Y522" s="22" t="n"/>
      <c r="Z522" s="22" t="n"/>
      <c r="AA522" s="22" t="n"/>
      <c r="AB522" s="22" t="n"/>
      <c r="AC522" s="22" t="n"/>
      <c r="AD522" s="22" t="n"/>
      <c r="AE522" s="22" t="n"/>
      <c r="AF522" s="22" t="n"/>
    </row>
    <row r="523">
      <c r="A523" s="22" t="n"/>
      <c r="B523" s="130" t="n"/>
      <c r="C523" s="22" t="n"/>
      <c r="D523" s="22" t="n"/>
      <c r="E523" s="72" t="n"/>
      <c r="F523" s="22" t="n"/>
      <c r="G523" s="131" t="n"/>
      <c r="H523" s="22" t="n"/>
      <c r="I523" s="22" t="n"/>
      <c r="J523" s="22" t="n"/>
      <c r="K523" s="22" t="n"/>
      <c r="L523" s="22" t="n"/>
      <c r="M523" s="22" t="n"/>
      <c r="N523" s="22" t="n"/>
      <c r="O523" s="22" t="n"/>
      <c r="P523" s="22" t="n"/>
      <c r="Q523" s="22" t="n"/>
      <c r="R523" s="22" t="n"/>
      <c r="S523" s="22" t="n"/>
      <c r="T523" s="22" t="n"/>
      <c r="U523" s="22" t="n"/>
      <c r="V523" s="22" t="n"/>
      <c r="W523" s="22" t="n"/>
      <c r="X523" s="22" t="n"/>
      <c r="Y523" s="22" t="n"/>
      <c r="Z523" s="22" t="n"/>
      <c r="AA523" s="22" t="n"/>
      <c r="AB523" s="22" t="n"/>
      <c r="AC523" s="22" t="n"/>
      <c r="AD523" s="22" t="n"/>
      <c r="AE523" s="22" t="n"/>
      <c r="AF523" s="22" t="n"/>
    </row>
    <row r="524">
      <c r="A524" s="22" t="n"/>
      <c r="B524" s="130" t="n"/>
      <c r="C524" s="22" t="n"/>
      <c r="D524" s="22" t="n"/>
      <c r="E524" s="72" t="n"/>
      <c r="F524" s="22" t="n"/>
      <c r="G524" s="131" t="n"/>
      <c r="H524" s="22" t="n"/>
      <c r="I524" s="22" t="n"/>
      <c r="J524" s="22" t="n"/>
      <c r="K524" s="22" t="n"/>
      <c r="L524" s="22" t="n"/>
      <c r="M524" s="22" t="n"/>
      <c r="N524" s="22" t="n"/>
      <c r="O524" s="22" t="n"/>
      <c r="P524" s="22" t="n"/>
      <c r="Q524" s="22" t="n"/>
      <c r="R524" s="22" t="n"/>
      <c r="S524" s="22" t="n"/>
      <c r="T524" s="22" t="n"/>
      <c r="U524" s="22" t="n"/>
      <c r="V524" s="22" t="n"/>
      <c r="W524" s="22" t="n"/>
      <c r="X524" s="22" t="n"/>
      <c r="Y524" s="22" t="n"/>
      <c r="Z524" s="22" t="n"/>
      <c r="AA524" s="22" t="n"/>
      <c r="AB524" s="22" t="n"/>
      <c r="AC524" s="22" t="n"/>
      <c r="AD524" s="22" t="n"/>
      <c r="AE524" s="22" t="n"/>
      <c r="AF524" s="22" t="n"/>
    </row>
    <row r="525">
      <c r="A525" s="22" t="n"/>
      <c r="B525" s="130" t="n"/>
      <c r="C525" s="22" t="n"/>
      <c r="D525" s="22" t="n"/>
      <c r="E525" s="72" t="n"/>
      <c r="F525" s="22" t="n"/>
      <c r="G525" s="131" t="n"/>
      <c r="H525" s="22" t="n"/>
      <c r="I525" s="22" t="n"/>
      <c r="J525" s="22" t="n"/>
      <c r="K525" s="22" t="n"/>
      <c r="L525" s="22" t="n"/>
      <c r="M525" s="22" t="n"/>
      <c r="N525" s="22" t="n"/>
      <c r="O525" s="22" t="n"/>
      <c r="P525" s="22" t="n"/>
      <c r="Q525" s="22" t="n"/>
      <c r="R525" s="22" t="n"/>
      <c r="S525" s="22" t="n"/>
      <c r="T525" s="22" t="n"/>
      <c r="U525" s="22" t="n"/>
      <c r="V525" s="22" t="n"/>
      <c r="W525" s="22" t="n"/>
      <c r="X525" s="22" t="n"/>
      <c r="Y525" s="22" t="n"/>
      <c r="Z525" s="22" t="n"/>
      <c r="AA525" s="22" t="n"/>
      <c r="AB525" s="22" t="n"/>
      <c r="AC525" s="22" t="n"/>
      <c r="AD525" s="22" t="n"/>
      <c r="AE525" s="22" t="n"/>
      <c r="AF525" s="22" t="n"/>
    </row>
    <row r="526">
      <c r="A526" s="22" t="n"/>
      <c r="B526" s="130" t="n"/>
      <c r="C526" s="22" t="n"/>
      <c r="D526" s="22" t="n"/>
      <c r="E526" s="72" t="n"/>
      <c r="F526" s="22" t="n"/>
      <c r="G526" s="131" t="n"/>
      <c r="H526" s="22" t="n"/>
      <c r="I526" s="22" t="n"/>
      <c r="J526" s="22" t="n"/>
      <c r="K526" s="22" t="n"/>
      <c r="L526" s="22" t="n"/>
      <c r="M526" s="22" t="n"/>
      <c r="N526" s="22" t="n"/>
      <c r="O526" s="22" t="n"/>
      <c r="P526" s="22" t="n"/>
      <c r="Q526" s="22" t="n"/>
      <c r="R526" s="22" t="n"/>
      <c r="S526" s="22" t="n"/>
      <c r="T526" s="22" t="n"/>
      <c r="U526" s="22" t="n"/>
      <c r="V526" s="22" t="n"/>
      <c r="W526" s="22" t="n"/>
      <c r="X526" s="22" t="n"/>
      <c r="Y526" s="22" t="n"/>
      <c r="Z526" s="22" t="n"/>
      <c r="AA526" s="22" t="n"/>
      <c r="AB526" s="22" t="n"/>
      <c r="AC526" s="22" t="n"/>
      <c r="AD526" s="22" t="n"/>
      <c r="AE526" s="22" t="n"/>
      <c r="AF526" s="22" t="n"/>
    </row>
    <row r="527">
      <c r="A527" s="22" t="n"/>
      <c r="B527" s="130" t="n"/>
      <c r="C527" s="22" t="n"/>
      <c r="D527" s="22" t="n"/>
      <c r="E527" s="72" t="n"/>
      <c r="F527" s="22" t="n"/>
      <c r="G527" s="131" t="n"/>
      <c r="H527" s="22" t="n"/>
      <c r="I527" s="22" t="n"/>
      <c r="J527" s="22" t="n"/>
      <c r="K527" s="22" t="n"/>
      <c r="L527" s="22" t="n"/>
      <c r="M527" s="22" t="n"/>
      <c r="N527" s="22" t="n"/>
      <c r="O527" s="22" t="n"/>
      <c r="P527" s="22" t="n"/>
      <c r="Q527" s="22" t="n"/>
      <c r="R527" s="22" t="n"/>
      <c r="S527" s="22" t="n"/>
      <c r="T527" s="22" t="n"/>
      <c r="U527" s="22" t="n"/>
      <c r="V527" s="22" t="n"/>
      <c r="W527" s="22" t="n"/>
      <c r="X527" s="22" t="n"/>
      <c r="Y527" s="22" t="n"/>
      <c r="Z527" s="22" t="n"/>
      <c r="AA527" s="22" t="n"/>
      <c r="AB527" s="22" t="n"/>
      <c r="AC527" s="22" t="n"/>
      <c r="AD527" s="22" t="n"/>
      <c r="AE527" s="22" t="n"/>
      <c r="AF527" s="22" t="n"/>
    </row>
    <row r="528">
      <c r="A528" s="22" t="n"/>
      <c r="B528" s="130" t="n"/>
      <c r="C528" s="22" t="n"/>
      <c r="D528" s="22" t="n"/>
      <c r="E528" s="72" t="n"/>
      <c r="F528" s="22" t="n"/>
      <c r="G528" s="131" t="n"/>
      <c r="H528" s="22" t="n"/>
      <c r="I528" s="22" t="n"/>
      <c r="J528" s="22" t="n"/>
      <c r="K528" s="22" t="n"/>
      <c r="L528" s="22" t="n"/>
      <c r="M528" s="22" t="n"/>
      <c r="N528" s="22" t="n"/>
      <c r="O528" s="22" t="n"/>
      <c r="P528" s="22" t="n"/>
      <c r="Q528" s="22" t="n"/>
      <c r="R528" s="22" t="n"/>
      <c r="S528" s="22" t="n"/>
      <c r="T528" s="22" t="n"/>
      <c r="U528" s="22" t="n"/>
      <c r="V528" s="22" t="n"/>
      <c r="W528" s="22" t="n"/>
      <c r="X528" s="22" t="n"/>
      <c r="Y528" s="22" t="n"/>
      <c r="Z528" s="22" t="n"/>
      <c r="AA528" s="22" t="n"/>
      <c r="AB528" s="22" t="n"/>
      <c r="AC528" s="22" t="n"/>
      <c r="AD528" s="22" t="n"/>
      <c r="AE528" s="22" t="n"/>
      <c r="AF528" s="22" t="n"/>
    </row>
    <row r="529">
      <c r="A529" s="22" t="n"/>
      <c r="B529" s="130" t="n"/>
      <c r="C529" s="22" t="n"/>
      <c r="D529" s="22" t="n"/>
      <c r="E529" s="72" t="n"/>
      <c r="F529" s="22" t="n"/>
      <c r="G529" s="131" t="n"/>
      <c r="H529" s="22" t="n"/>
      <c r="I529" s="22" t="n"/>
      <c r="J529" s="22" t="n"/>
      <c r="K529" s="22" t="n"/>
      <c r="L529" s="22" t="n"/>
      <c r="M529" s="22" t="n"/>
      <c r="N529" s="22" t="n"/>
      <c r="O529" s="22" t="n"/>
      <c r="P529" s="22" t="n"/>
      <c r="Q529" s="22" t="n"/>
      <c r="R529" s="22" t="n"/>
      <c r="S529" s="22" t="n"/>
      <c r="T529" s="22" t="n"/>
      <c r="U529" s="22" t="n"/>
      <c r="V529" s="22" t="n"/>
      <c r="W529" s="22" t="n"/>
      <c r="X529" s="22" t="n"/>
      <c r="Y529" s="22" t="n"/>
      <c r="Z529" s="22" t="n"/>
      <c r="AA529" s="22" t="n"/>
      <c r="AB529" s="22" t="n"/>
      <c r="AC529" s="22" t="n"/>
      <c r="AD529" s="22" t="n"/>
      <c r="AE529" s="22" t="n"/>
      <c r="AF529" s="22" t="n"/>
    </row>
    <row r="530">
      <c r="A530" s="22" t="n"/>
      <c r="B530" s="130" t="n"/>
      <c r="C530" s="22" t="n"/>
      <c r="D530" s="22" t="n"/>
      <c r="E530" s="72" t="n"/>
      <c r="F530" s="22" t="n"/>
      <c r="G530" s="131" t="n"/>
      <c r="H530" s="22" t="n"/>
      <c r="I530" s="22" t="n"/>
      <c r="J530" s="22" t="n"/>
      <c r="K530" s="22" t="n"/>
      <c r="L530" s="22" t="n"/>
      <c r="M530" s="22" t="n"/>
      <c r="N530" s="22" t="n"/>
      <c r="O530" s="22" t="n"/>
      <c r="P530" s="22" t="n"/>
      <c r="Q530" s="22" t="n"/>
      <c r="R530" s="22" t="n"/>
      <c r="S530" s="22" t="n"/>
      <c r="T530" s="22" t="n"/>
      <c r="U530" s="22" t="n"/>
      <c r="V530" s="22" t="n"/>
      <c r="W530" s="22" t="n"/>
      <c r="X530" s="22" t="n"/>
      <c r="Y530" s="22" t="n"/>
      <c r="Z530" s="22" t="n"/>
      <c r="AA530" s="22" t="n"/>
      <c r="AB530" s="22" t="n"/>
      <c r="AC530" s="22" t="n"/>
      <c r="AD530" s="22" t="n"/>
      <c r="AE530" s="22" t="n"/>
      <c r="AF530" s="22" t="n"/>
    </row>
    <row r="531">
      <c r="A531" s="22" t="n"/>
      <c r="B531" s="130" t="n"/>
      <c r="C531" s="22" t="n"/>
      <c r="D531" s="22" t="n"/>
      <c r="E531" s="72" t="n"/>
      <c r="F531" s="22" t="n"/>
      <c r="G531" s="131" t="n"/>
      <c r="H531" s="22" t="n"/>
      <c r="I531" s="22" t="n"/>
      <c r="J531" s="22" t="n"/>
      <c r="K531" s="22" t="n"/>
      <c r="L531" s="22" t="n"/>
      <c r="M531" s="22" t="n"/>
      <c r="N531" s="22" t="n"/>
      <c r="O531" s="22" t="n"/>
      <c r="P531" s="22" t="n"/>
      <c r="Q531" s="22" t="n"/>
      <c r="R531" s="22" t="n"/>
      <c r="S531" s="22" t="n"/>
      <c r="T531" s="22" t="n"/>
      <c r="U531" s="22" t="n"/>
      <c r="V531" s="22" t="n"/>
      <c r="W531" s="22" t="n"/>
      <c r="X531" s="22" t="n"/>
      <c r="Y531" s="22" t="n"/>
      <c r="Z531" s="22" t="n"/>
      <c r="AA531" s="22" t="n"/>
      <c r="AB531" s="22" t="n"/>
      <c r="AC531" s="22" t="n"/>
      <c r="AD531" s="22" t="n"/>
      <c r="AE531" s="22" t="n"/>
      <c r="AF531" s="22" t="n"/>
    </row>
    <row r="532">
      <c r="A532" s="22" t="n"/>
      <c r="B532" s="130" t="n"/>
      <c r="C532" s="22" t="n"/>
      <c r="D532" s="22" t="n"/>
      <c r="E532" s="72" t="n"/>
      <c r="F532" s="22" t="n"/>
      <c r="G532" s="131" t="n"/>
      <c r="H532" s="22" t="n"/>
      <c r="I532" s="22" t="n"/>
      <c r="J532" s="22" t="n"/>
      <c r="K532" s="22" t="n"/>
      <c r="L532" s="22" t="n"/>
      <c r="M532" s="22" t="n"/>
      <c r="N532" s="22" t="n"/>
      <c r="O532" s="22" t="n"/>
      <c r="P532" s="22" t="n"/>
      <c r="Q532" s="22" t="n"/>
      <c r="R532" s="22" t="n"/>
      <c r="S532" s="22" t="n"/>
      <c r="T532" s="22" t="n"/>
      <c r="U532" s="22" t="n"/>
      <c r="V532" s="22" t="n"/>
      <c r="W532" s="22" t="n"/>
      <c r="X532" s="22" t="n"/>
      <c r="Y532" s="22" t="n"/>
      <c r="Z532" s="22" t="n"/>
      <c r="AA532" s="22" t="n"/>
      <c r="AB532" s="22" t="n"/>
      <c r="AC532" s="22" t="n"/>
      <c r="AD532" s="22" t="n"/>
      <c r="AE532" s="22" t="n"/>
      <c r="AF532" s="22" t="n"/>
    </row>
    <row r="533">
      <c r="A533" s="22" t="n"/>
      <c r="B533" s="130" t="n"/>
      <c r="C533" s="22" t="n"/>
      <c r="D533" s="22" t="n"/>
      <c r="E533" s="72" t="n"/>
      <c r="F533" s="22" t="n"/>
      <c r="G533" s="131" t="n"/>
      <c r="H533" s="22" t="n"/>
      <c r="I533" s="22" t="n"/>
      <c r="J533" s="22" t="n"/>
      <c r="K533" s="22" t="n"/>
      <c r="L533" s="22" t="n"/>
      <c r="M533" s="22" t="n"/>
      <c r="N533" s="22" t="n"/>
      <c r="O533" s="22" t="n"/>
      <c r="P533" s="22" t="n"/>
      <c r="Q533" s="22" t="n"/>
      <c r="R533" s="22" t="n"/>
      <c r="S533" s="22" t="n"/>
      <c r="T533" s="22" t="n"/>
      <c r="U533" s="22" t="n"/>
      <c r="V533" s="22" t="n"/>
      <c r="W533" s="22" t="n"/>
      <c r="X533" s="22" t="n"/>
      <c r="Y533" s="22" t="n"/>
      <c r="Z533" s="22" t="n"/>
      <c r="AA533" s="22" t="n"/>
      <c r="AB533" s="22" t="n"/>
      <c r="AC533" s="22" t="n"/>
      <c r="AD533" s="22" t="n"/>
      <c r="AE533" s="22" t="n"/>
      <c r="AF533" s="22" t="n"/>
    </row>
    <row r="534">
      <c r="A534" s="22" t="n"/>
      <c r="B534" s="130" t="n"/>
      <c r="C534" s="22" t="n"/>
      <c r="D534" s="22" t="n"/>
      <c r="E534" s="72" t="n"/>
      <c r="F534" s="22" t="n"/>
      <c r="G534" s="131" t="n"/>
      <c r="H534" s="22" t="n"/>
      <c r="I534" s="22" t="n"/>
      <c r="J534" s="22" t="n"/>
      <c r="K534" s="22" t="n"/>
      <c r="L534" s="22" t="n"/>
      <c r="M534" s="22" t="n"/>
      <c r="N534" s="22" t="n"/>
      <c r="O534" s="22" t="n"/>
      <c r="P534" s="22" t="n"/>
      <c r="Q534" s="22" t="n"/>
      <c r="R534" s="22" t="n"/>
      <c r="S534" s="22" t="n"/>
      <c r="T534" s="22" t="n"/>
      <c r="U534" s="22" t="n"/>
      <c r="V534" s="22" t="n"/>
      <c r="W534" s="22" t="n"/>
      <c r="X534" s="22" t="n"/>
      <c r="Y534" s="22" t="n"/>
      <c r="Z534" s="22" t="n"/>
      <c r="AA534" s="22" t="n"/>
      <c r="AB534" s="22" t="n"/>
      <c r="AC534" s="22" t="n"/>
      <c r="AD534" s="22" t="n"/>
      <c r="AE534" s="22" t="n"/>
      <c r="AF534" s="22" t="n"/>
    </row>
    <row r="535">
      <c r="A535" s="22" t="n"/>
      <c r="B535" s="130" t="n"/>
      <c r="C535" s="22" t="n"/>
      <c r="D535" s="22" t="n"/>
      <c r="E535" s="72" t="n"/>
      <c r="F535" s="22" t="n"/>
      <c r="G535" s="131" t="n"/>
      <c r="H535" s="22" t="n"/>
      <c r="I535" s="22" t="n"/>
      <c r="J535" s="22" t="n"/>
      <c r="K535" s="22" t="n"/>
      <c r="L535" s="22" t="n"/>
      <c r="M535" s="22" t="n"/>
      <c r="N535" s="22" t="n"/>
      <c r="O535" s="22" t="n"/>
      <c r="P535" s="22" t="n"/>
      <c r="Q535" s="22" t="n"/>
      <c r="R535" s="22" t="n"/>
      <c r="S535" s="22" t="n"/>
      <c r="T535" s="22" t="n"/>
      <c r="U535" s="22" t="n"/>
      <c r="V535" s="22" t="n"/>
      <c r="W535" s="22" t="n"/>
      <c r="X535" s="22" t="n"/>
      <c r="Y535" s="22" t="n"/>
      <c r="Z535" s="22" t="n"/>
      <c r="AA535" s="22" t="n"/>
      <c r="AB535" s="22" t="n"/>
      <c r="AC535" s="22" t="n"/>
      <c r="AD535" s="22" t="n"/>
      <c r="AE535" s="22" t="n"/>
      <c r="AF535" s="22" t="n"/>
    </row>
    <row r="536">
      <c r="A536" s="22" t="n"/>
      <c r="B536" s="130" t="n"/>
      <c r="C536" s="22" t="n"/>
      <c r="D536" s="22" t="n"/>
      <c r="E536" s="72" t="n"/>
      <c r="F536" s="22" t="n"/>
      <c r="G536" s="131" t="n"/>
      <c r="H536" s="22" t="n"/>
      <c r="I536" s="22" t="n"/>
      <c r="J536" s="22" t="n"/>
      <c r="K536" s="22" t="n"/>
      <c r="L536" s="22" t="n"/>
      <c r="M536" s="22" t="n"/>
      <c r="N536" s="22" t="n"/>
      <c r="O536" s="22" t="n"/>
      <c r="P536" s="22" t="n"/>
      <c r="Q536" s="22" t="n"/>
      <c r="R536" s="22" t="n"/>
      <c r="S536" s="22" t="n"/>
      <c r="T536" s="22" t="n"/>
      <c r="U536" s="22" t="n"/>
      <c r="V536" s="22" t="n"/>
      <c r="W536" s="22" t="n"/>
      <c r="X536" s="22" t="n"/>
      <c r="Y536" s="22" t="n"/>
      <c r="Z536" s="22" t="n"/>
      <c r="AA536" s="22" t="n"/>
      <c r="AB536" s="22" t="n"/>
      <c r="AC536" s="22" t="n"/>
      <c r="AD536" s="22" t="n"/>
      <c r="AE536" s="22" t="n"/>
      <c r="AF536" s="22" t="n"/>
    </row>
    <row r="537">
      <c r="A537" s="22" t="n"/>
      <c r="B537" s="130" t="n"/>
      <c r="C537" s="22" t="n"/>
      <c r="D537" s="22" t="n"/>
      <c r="E537" s="72" t="n"/>
      <c r="F537" s="22" t="n"/>
      <c r="G537" s="131" t="n"/>
      <c r="H537" s="22" t="n"/>
      <c r="I537" s="22" t="n"/>
      <c r="J537" s="22" t="n"/>
      <c r="K537" s="22" t="n"/>
      <c r="L537" s="22" t="n"/>
      <c r="M537" s="22" t="n"/>
      <c r="N537" s="22" t="n"/>
      <c r="O537" s="22" t="n"/>
      <c r="P537" s="22" t="n"/>
      <c r="Q537" s="22" t="n"/>
      <c r="R537" s="22" t="n"/>
      <c r="S537" s="22" t="n"/>
      <c r="T537" s="22" t="n"/>
      <c r="U537" s="22" t="n"/>
      <c r="V537" s="22" t="n"/>
      <c r="W537" s="22" t="n"/>
      <c r="X537" s="22" t="n"/>
      <c r="Y537" s="22" t="n"/>
      <c r="Z537" s="22" t="n"/>
      <c r="AA537" s="22" t="n"/>
      <c r="AB537" s="22" t="n"/>
      <c r="AC537" s="22" t="n"/>
      <c r="AD537" s="22" t="n"/>
      <c r="AE537" s="22" t="n"/>
      <c r="AF537" s="22" t="n"/>
    </row>
    <row r="538">
      <c r="A538" s="22" t="n"/>
      <c r="B538" s="130" t="n"/>
      <c r="C538" s="22" t="n"/>
      <c r="D538" s="22" t="n"/>
      <c r="E538" s="72" t="n"/>
      <c r="F538" s="22" t="n"/>
      <c r="G538" s="131" t="n"/>
      <c r="H538" s="22" t="n"/>
      <c r="I538" s="22" t="n"/>
      <c r="J538" s="22" t="n"/>
      <c r="K538" s="22" t="n"/>
      <c r="L538" s="22" t="n"/>
      <c r="M538" s="22" t="n"/>
      <c r="N538" s="22" t="n"/>
      <c r="O538" s="22" t="n"/>
      <c r="P538" s="22" t="n"/>
      <c r="Q538" s="22" t="n"/>
      <c r="R538" s="22" t="n"/>
      <c r="S538" s="22" t="n"/>
      <c r="T538" s="22" t="n"/>
      <c r="U538" s="22" t="n"/>
      <c r="V538" s="22" t="n"/>
      <c r="W538" s="22" t="n"/>
      <c r="X538" s="22" t="n"/>
      <c r="Y538" s="22" t="n"/>
      <c r="Z538" s="22" t="n"/>
      <c r="AA538" s="22" t="n"/>
      <c r="AB538" s="22" t="n"/>
      <c r="AC538" s="22" t="n"/>
      <c r="AD538" s="22" t="n"/>
      <c r="AE538" s="22" t="n"/>
      <c r="AF538" s="22" t="n"/>
    </row>
    <row r="539">
      <c r="A539" s="22" t="n"/>
      <c r="B539" s="130" t="n"/>
      <c r="C539" s="22" t="n"/>
      <c r="D539" s="22" t="n"/>
      <c r="E539" s="72" t="n"/>
      <c r="F539" s="22" t="n"/>
      <c r="G539" s="131" t="n"/>
      <c r="H539" s="22" t="n"/>
      <c r="I539" s="22" t="n"/>
      <c r="J539" s="22" t="n"/>
      <c r="K539" s="22" t="n"/>
      <c r="L539" s="22" t="n"/>
      <c r="M539" s="22" t="n"/>
      <c r="N539" s="22" t="n"/>
      <c r="O539" s="22" t="n"/>
      <c r="P539" s="22" t="n"/>
      <c r="Q539" s="22" t="n"/>
      <c r="R539" s="22" t="n"/>
      <c r="S539" s="22" t="n"/>
      <c r="T539" s="22" t="n"/>
      <c r="U539" s="22" t="n"/>
      <c r="V539" s="22" t="n"/>
      <c r="W539" s="22" t="n"/>
      <c r="X539" s="22" t="n"/>
      <c r="Y539" s="22" t="n"/>
      <c r="Z539" s="22" t="n"/>
      <c r="AA539" s="22" t="n"/>
      <c r="AB539" s="22" t="n"/>
      <c r="AC539" s="22" t="n"/>
      <c r="AD539" s="22" t="n"/>
      <c r="AE539" s="22" t="n"/>
      <c r="AF539" s="22" t="n"/>
    </row>
    <row r="540">
      <c r="A540" s="22" t="n"/>
      <c r="B540" s="130" t="n"/>
      <c r="C540" s="22" t="n"/>
      <c r="D540" s="22" t="n"/>
      <c r="E540" s="72" t="n"/>
      <c r="F540" s="22" t="n"/>
      <c r="G540" s="131" t="n"/>
      <c r="H540" s="22" t="n"/>
      <c r="I540" s="22" t="n"/>
      <c r="J540" s="22" t="n"/>
      <c r="K540" s="22" t="n"/>
      <c r="L540" s="22" t="n"/>
      <c r="M540" s="22" t="n"/>
      <c r="N540" s="22" t="n"/>
      <c r="O540" s="22" t="n"/>
      <c r="P540" s="22" t="n"/>
      <c r="Q540" s="22" t="n"/>
      <c r="R540" s="22" t="n"/>
      <c r="S540" s="22" t="n"/>
      <c r="T540" s="22" t="n"/>
      <c r="U540" s="22" t="n"/>
      <c r="V540" s="22" t="n"/>
      <c r="W540" s="22" t="n"/>
      <c r="X540" s="22" t="n"/>
      <c r="Y540" s="22" t="n"/>
      <c r="Z540" s="22" t="n"/>
      <c r="AA540" s="22" t="n"/>
      <c r="AB540" s="22" t="n"/>
      <c r="AC540" s="22" t="n"/>
      <c r="AD540" s="22" t="n"/>
      <c r="AE540" s="22" t="n"/>
      <c r="AF540" s="22" t="n"/>
    </row>
    <row r="541">
      <c r="A541" s="22" t="n"/>
      <c r="B541" s="130" t="n"/>
      <c r="C541" s="22" t="n"/>
      <c r="D541" s="22" t="n"/>
      <c r="E541" s="72" t="n"/>
      <c r="F541" s="22" t="n"/>
      <c r="G541" s="131" t="n"/>
      <c r="H541" s="22" t="n"/>
      <c r="I541" s="22" t="n"/>
      <c r="J541" s="22" t="n"/>
      <c r="K541" s="22" t="n"/>
      <c r="L541" s="22" t="n"/>
      <c r="M541" s="22" t="n"/>
      <c r="N541" s="22" t="n"/>
      <c r="O541" s="22" t="n"/>
      <c r="P541" s="22" t="n"/>
      <c r="Q541" s="22" t="n"/>
      <c r="R541" s="22" t="n"/>
      <c r="S541" s="22" t="n"/>
      <c r="T541" s="22" t="n"/>
      <c r="U541" s="22" t="n"/>
      <c r="V541" s="22" t="n"/>
      <c r="W541" s="22" t="n"/>
      <c r="X541" s="22" t="n"/>
      <c r="Y541" s="22" t="n"/>
      <c r="Z541" s="22" t="n"/>
      <c r="AA541" s="22" t="n"/>
      <c r="AB541" s="22" t="n"/>
      <c r="AC541" s="22" t="n"/>
      <c r="AD541" s="22" t="n"/>
      <c r="AE541" s="22" t="n"/>
      <c r="AF541" s="22" t="n"/>
    </row>
    <row r="542">
      <c r="A542" s="22" t="n"/>
      <c r="B542" s="130" t="n"/>
      <c r="C542" s="22" t="n"/>
      <c r="D542" s="22" t="n"/>
      <c r="E542" s="72" t="n"/>
      <c r="F542" s="22" t="n"/>
      <c r="G542" s="131" t="n"/>
      <c r="H542" s="22" t="n"/>
      <c r="I542" s="22" t="n"/>
      <c r="J542" s="22" t="n"/>
      <c r="K542" s="22" t="n"/>
      <c r="L542" s="22" t="n"/>
      <c r="M542" s="22" t="n"/>
      <c r="N542" s="22" t="n"/>
      <c r="O542" s="22" t="n"/>
      <c r="P542" s="22" t="n"/>
      <c r="Q542" s="22" t="n"/>
      <c r="R542" s="22" t="n"/>
      <c r="S542" s="22" t="n"/>
      <c r="T542" s="22" t="n"/>
      <c r="U542" s="22" t="n"/>
      <c r="V542" s="22" t="n"/>
      <c r="W542" s="22" t="n"/>
      <c r="X542" s="22" t="n"/>
      <c r="Y542" s="22" t="n"/>
      <c r="Z542" s="22" t="n"/>
      <c r="AA542" s="22" t="n"/>
      <c r="AB542" s="22" t="n"/>
      <c r="AC542" s="22" t="n"/>
      <c r="AD542" s="22" t="n"/>
      <c r="AE542" s="22" t="n"/>
      <c r="AF542" s="22" t="n"/>
    </row>
    <row r="543">
      <c r="A543" s="22" t="n"/>
      <c r="B543" s="130" t="n"/>
      <c r="C543" s="22" t="n"/>
      <c r="D543" s="22" t="n"/>
      <c r="E543" s="72" t="n"/>
      <c r="F543" s="22" t="n"/>
      <c r="G543" s="131" t="n"/>
      <c r="H543" s="22" t="n"/>
      <c r="I543" s="22" t="n"/>
      <c r="J543" s="22" t="n"/>
      <c r="K543" s="22" t="n"/>
      <c r="L543" s="22" t="n"/>
      <c r="M543" s="22" t="n"/>
      <c r="N543" s="22" t="n"/>
      <c r="O543" s="22" t="n"/>
      <c r="P543" s="22" t="n"/>
      <c r="Q543" s="22" t="n"/>
      <c r="R543" s="22" t="n"/>
      <c r="S543" s="22" t="n"/>
      <c r="T543" s="22" t="n"/>
      <c r="U543" s="22" t="n"/>
      <c r="V543" s="22" t="n"/>
      <c r="W543" s="22" t="n"/>
      <c r="X543" s="22" t="n"/>
      <c r="Y543" s="22" t="n"/>
      <c r="Z543" s="22" t="n"/>
      <c r="AA543" s="22" t="n"/>
      <c r="AB543" s="22" t="n"/>
      <c r="AC543" s="22" t="n"/>
      <c r="AD543" s="22" t="n"/>
      <c r="AE543" s="22" t="n"/>
      <c r="AF543" s="22" t="n"/>
    </row>
    <row r="544">
      <c r="A544" s="22" t="n"/>
      <c r="B544" s="130" t="n"/>
      <c r="C544" s="22" t="n"/>
      <c r="D544" s="22" t="n"/>
      <c r="E544" s="72" t="n"/>
      <c r="F544" s="22" t="n"/>
      <c r="G544" s="131" t="n"/>
      <c r="H544" s="22" t="n"/>
      <c r="I544" s="22" t="n"/>
      <c r="J544" s="22" t="n"/>
      <c r="K544" s="22" t="n"/>
      <c r="L544" s="22" t="n"/>
      <c r="M544" s="22" t="n"/>
      <c r="N544" s="22" t="n"/>
      <c r="O544" s="22" t="n"/>
      <c r="P544" s="22" t="n"/>
      <c r="Q544" s="22" t="n"/>
      <c r="R544" s="22" t="n"/>
      <c r="S544" s="22" t="n"/>
      <c r="T544" s="22" t="n"/>
      <c r="U544" s="22" t="n"/>
      <c r="V544" s="22" t="n"/>
      <c r="W544" s="22" t="n"/>
      <c r="X544" s="22" t="n"/>
      <c r="Y544" s="22" t="n"/>
      <c r="Z544" s="22" t="n"/>
      <c r="AA544" s="22" t="n"/>
      <c r="AB544" s="22" t="n"/>
      <c r="AC544" s="22" t="n"/>
      <c r="AD544" s="22" t="n"/>
      <c r="AE544" s="22" t="n"/>
      <c r="AF544" s="22" t="n"/>
    </row>
    <row r="545">
      <c r="A545" s="22" t="n"/>
      <c r="B545" s="130" t="n"/>
      <c r="C545" s="22" t="n"/>
      <c r="D545" s="22" t="n"/>
      <c r="E545" s="72" t="n"/>
      <c r="F545" s="22" t="n"/>
      <c r="G545" s="131" t="n"/>
      <c r="H545" s="22" t="n"/>
      <c r="I545" s="22" t="n"/>
      <c r="J545" s="22" t="n"/>
      <c r="K545" s="22" t="n"/>
      <c r="L545" s="22" t="n"/>
      <c r="M545" s="22" t="n"/>
      <c r="N545" s="22" t="n"/>
      <c r="O545" s="22" t="n"/>
      <c r="P545" s="22" t="n"/>
      <c r="Q545" s="22" t="n"/>
      <c r="R545" s="22" t="n"/>
      <c r="S545" s="22" t="n"/>
      <c r="T545" s="22" t="n"/>
      <c r="U545" s="22" t="n"/>
      <c r="V545" s="22" t="n"/>
      <c r="W545" s="22" t="n"/>
      <c r="X545" s="22" t="n"/>
      <c r="Y545" s="22" t="n"/>
      <c r="Z545" s="22" t="n"/>
      <c r="AA545" s="22" t="n"/>
      <c r="AB545" s="22" t="n"/>
      <c r="AC545" s="22" t="n"/>
      <c r="AD545" s="22" t="n"/>
      <c r="AE545" s="22" t="n"/>
      <c r="AF545" s="22" t="n"/>
    </row>
    <row r="546">
      <c r="A546" s="22" t="n"/>
      <c r="B546" s="130" t="n"/>
      <c r="C546" s="22" t="n"/>
      <c r="D546" s="22" t="n"/>
      <c r="E546" s="72" t="n"/>
      <c r="F546" s="22" t="n"/>
      <c r="G546" s="131" t="n"/>
      <c r="H546" s="22" t="n"/>
      <c r="I546" s="22" t="n"/>
      <c r="J546" s="22" t="n"/>
      <c r="K546" s="22" t="n"/>
      <c r="L546" s="22" t="n"/>
      <c r="M546" s="22" t="n"/>
      <c r="N546" s="22" t="n"/>
      <c r="O546" s="22" t="n"/>
      <c r="P546" s="22" t="n"/>
      <c r="Q546" s="22" t="n"/>
      <c r="R546" s="22" t="n"/>
      <c r="S546" s="22" t="n"/>
      <c r="T546" s="22" t="n"/>
      <c r="U546" s="22" t="n"/>
      <c r="V546" s="22" t="n"/>
      <c r="W546" s="22" t="n"/>
      <c r="X546" s="22" t="n"/>
      <c r="Y546" s="22" t="n"/>
      <c r="Z546" s="22" t="n"/>
      <c r="AA546" s="22" t="n"/>
      <c r="AB546" s="22" t="n"/>
      <c r="AC546" s="22" t="n"/>
      <c r="AD546" s="22" t="n"/>
      <c r="AE546" s="22" t="n"/>
      <c r="AF546" s="22" t="n"/>
    </row>
    <row r="547">
      <c r="A547" s="22" t="n"/>
      <c r="B547" s="130" t="n"/>
      <c r="C547" s="22" t="n"/>
      <c r="D547" s="22" t="n"/>
      <c r="E547" s="72" t="n"/>
      <c r="F547" s="22" t="n"/>
      <c r="G547" s="131" t="n"/>
      <c r="H547" s="22" t="n"/>
      <c r="I547" s="22" t="n"/>
      <c r="J547" s="22" t="n"/>
      <c r="K547" s="22" t="n"/>
      <c r="L547" s="22" t="n"/>
      <c r="M547" s="22" t="n"/>
      <c r="N547" s="22" t="n"/>
      <c r="O547" s="22" t="n"/>
      <c r="P547" s="22" t="n"/>
      <c r="Q547" s="22" t="n"/>
      <c r="R547" s="22" t="n"/>
      <c r="S547" s="22" t="n"/>
      <c r="T547" s="22" t="n"/>
      <c r="U547" s="22" t="n"/>
      <c r="V547" s="22" t="n"/>
      <c r="W547" s="22" t="n"/>
      <c r="X547" s="22" t="n"/>
      <c r="Y547" s="22" t="n"/>
      <c r="Z547" s="22" t="n"/>
      <c r="AA547" s="22" t="n"/>
      <c r="AB547" s="22" t="n"/>
      <c r="AC547" s="22" t="n"/>
      <c r="AD547" s="22" t="n"/>
      <c r="AE547" s="22" t="n"/>
      <c r="AF547" s="22" t="n"/>
    </row>
    <row r="548">
      <c r="A548" s="22" t="n"/>
      <c r="B548" s="130" t="n"/>
      <c r="C548" s="22" t="n"/>
      <c r="D548" s="22" t="n"/>
      <c r="E548" s="72" t="n"/>
      <c r="F548" s="22" t="n"/>
      <c r="G548" s="131" t="n"/>
      <c r="H548" s="22" t="n"/>
      <c r="I548" s="22" t="n"/>
      <c r="J548" s="22" t="n"/>
      <c r="K548" s="22" t="n"/>
      <c r="L548" s="22" t="n"/>
      <c r="M548" s="22" t="n"/>
      <c r="N548" s="22" t="n"/>
      <c r="O548" s="22" t="n"/>
      <c r="P548" s="22" t="n"/>
      <c r="Q548" s="22" t="n"/>
      <c r="R548" s="22" t="n"/>
      <c r="S548" s="22" t="n"/>
      <c r="T548" s="22" t="n"/>
      <c r="U548" s="22" t="n"/>
      <c r="V548" s="22" t="n"/>
      <c r="W548" s="22" t="n"/>
      <c r="X548" s="22" t="n"/>
      <c r="Y548" s="22" t="n"/>
      <c r="Z548" s="22" t="n"/>
      <c r="AA548" s="22" t="n"/>
      <c r="AB548" s="22" t="n"/>
      <c r="AC548" s="22" t="n"/>
      <c r="AD548" s="22" t="n"/>
      <c r="AE548" s="22" t="n"/>
      <c r="AF548" s="22" t="n"/>
    </row>
    <row r="549">
      <c r="A549" s="22" t="n"/>
      <c r="B549" s="130" t="n"/>
      <c r="C549" s="22" t="n"/>
      <c r="D549" s="22" t="n"/>
      <c r="E549" s="72" t="n"/>
      <c r="F549" s="22" t="n"/>
      <c r="G549" s="131" t="n"/>
      <c r="H549" s="22" t="n"/>
      <c r="I549" s="22" t="n"/>
      <c r="J549" s="22" t="n"/>
      <c r="K549" s="22" t="n"/>
      <c r="L549" s="22" t="n"/>
      <c r="M549" s="22" t="n"/>
      <c r="N549" s="22" t="n"/>
      <c r="O549" s="22" t="n"/>
      <c r="P549" s="22" t="n"/>
      <c r="Q549" s="22" t="n"/>
      <c r="R549" s="22" t="n"/>
      <c r="S549" s="22" t="n"/>
      <c r="T549" s="22" t="n"/>
      <c r="U549" s="22" t="n"/>
      <c r="V549" s="22" t="n"/>
      <c r="W549" s="22" t="n"/>
      <c r="X549" s="22" t="n"/>
      <c r="Y549" s="22" t="n"/>
      <c r="Z549" s="22" t="n"/>
      <c r="AA549" s="22" t="n"/>
      <c r="AB549" s="22" t="n"/>
      <c r="AC549" s="22" t="n"/>
      <c r="AD549" s="22" t="n"/>
      <c r="AE549" s="22" t="n"/>
      <c r="AF549" s="22" t="n"/>
    </row>
    <row r="550">
      <c r="A550" s="22" t="n"/>
      <c r="B550" s="130" t="n"/>
      <c r="C550" s="22" t="n"/>
      <c r="D550" s="22" t="n"/>
      <c r="E550" s="72" t="n"/>
      <c r="F550" s="22" t="n"/>
      <c r="G550" s="131" t="n"/>
      <c r="H550" s="22" t="n"/>
      <c r="I550" s="22" t="n"/>
      <c r="J550" s="22" t="n"/>
      <c r="K550" s="22" t="n"/>
      <c r="L550" s="22" t="n"/>
      <c r="M550" s="22" t="n"/>
      <c r="N550" s="22" t="n"/>
      <c r="O550" s="22" t="n"/>
      <c r="P550" s="22" t="n"/>
      <c r="Q550" s="22" t="n"/>
      <c r="R550" s="22" t="n"/>
      <c r="S550" s="22" t="n"/>
      <c r="T550" s="22" t="n"/>
      <c r="U550" s="22" t="n"/>
      <c r="V550" s="22" t="n"/>
      <c r="W550" s="22" t="n"/>
      <c r="X550" s="22" t="n"/>
      <c r="Y550" s="22" t="n"/>
      <c r="Z550" s="22" t="n"/>
      <c r="AA550" s="22" t="n"/>
      <c r="AB550" s="22" t="n"/>
      <c r="AC550" s="22" t="n"/>
      <c r="AD550" s="22" t="n"/>
      <c r="AE550" s="22" t="n"/>
      <c r="AF550" s="22" t="n"/>
    </row>
    <row r="551">
      <c r="A551" s="22" t="n"/>
      <c r="B551" s="130" t="n"/>
      <c r="C551" s="22" t="n"/>
      <c r="D551" s="22" t="n"/>
      <c r="E551" s="72" t="n"/>
      <c r="F551" s="22" t="n"/>
      <c r="G551" s="131" t="n"/>
      <c r="H551" s="22" t="n"/>
      <c r="I551" s="22" t="n"/>
      <c r="J551" s="22" t="n"/>
      <c r="K551" s="22" t="n"/>
      <c r="L551" s="22" t="n"/>
      <c r="M551" s="22" t="n"/>
      <c r="N551" s="22" t="n"/>
      <c r="O551" s="22" t="n"/>
      <c r="P551" s="22" t="n"/>
      <c r="Q551" s="22" t="n"/>
      <c r="R551" s="22" t="n"/>
      <c r="S551" s="22" t="n"/>
      <c r="T551" s="22" t="n"/>
      <c r="U551" s="22" t="n"/>
      <c r="V551" s="22" t="n"/>
      <c r="W551" s="22" t="n"/>
      <c r="X551" s="22" t="n"/>
      <c r="Y551" s="22" t="n"/>
      <c r="Z551" s="22" t="n"/>
      <c r="AA551" s="22" t="n"/>
      <c r="AB551" s="22" t="n"/>
      <c r="AC551" s="22" t="n"/>
      <c r="AD551" s="22" t="n"/>
      <c r="AE551" s="22" t="n"/>
      <c r="AF551" s="22" t="n"/>
    </row>
    <row r="552">
      <c r="A552" s="22" t="n"/>
      <c r="B552" s="130" t="n"/>
      <c r="C552" s="22" t="n"/>
      <c r="D552" s="22" t="n"/>
      <c r="E552" s="72" t="n"/>
      <c r="F552" s="22" t="n"/>
      <c r="G552" s="131" t="n"/>
      <c r="H552" s="22" t="n"/>
      <c r="I552" s="22" t="n"/>
      <c r="J552" s="22" t="n"/>
      <c r="K552" s="22" t="n"/>
      <c r="L552" s="22" t="n"/>
      <c r="M552" s="22" t="n"/>
      <c r="N552" s="22" t="n"/>
      <c r="O552" s="22" t="n"/>
      <c r="P552" s="22" t="n"/>
      <c r="Q552" s="22" t="n"/>
      <c r="R552" s="22" t="n"/>
      <c r="S552" s="22" t="n"/>
      <c r="T552" s="22" t="n"/>
      <c r="U552" s="22" t="n"/>
      <c r="V552" s="22" t="n"/>
      <c r="W552" s="22" t="n"/>
      <c r="X552" s="22" t="n"/>
      <c r="Y552" s="22" t="n"/>
      <c r="Z552" s="22" t="n"/>
      <c r="AA552" s="22" t="n"/>
      <c r="AB552" s="22" t="n"/>
      <c r="AC552" s="22" t="n"/>
      <c r="AD552" s="22" t="n"/>
      <c r="AE552" s="22" t="n"/>
      <c r="AF552" s="22" t="n"/>
    </row>
    <row r="553">
      <c r="A553" s="22" t="n"/>
      <c r="B553" s="130" t="n"/>
      <c r="C553" s="22" t="n"/>
      <c r="D553" s="22" t="n"/>
      <c r="E553" s="72" t="n"/>
      <c r="F553" s="22" t="n"/>
      <c r="G553" s="131" t="n"/>
      <c r="H553" s="22" t="n"/>
      <c r="I553" s="22" t="n"/>
      <c r="J553" s="22" t="n"/>
      <c r="K553" s="22" t="n"/>
      <c r="L553" s="22" t="n"/>
      <c r="M553" s="22" t="n"/>
      <c r="N553" s="22" t="n"/>
      <c r="O553" s="22" t="n"/>
      <c r="P553" s="22" t="n"/>
      <c r="Q553" s="22" t="n"/>
      <c r="R553" s="22" t="n"/>
      <c r="S553" s="22" t="n"/>
      <c r="T553" s="22" t="n"/>
      <c r="U553" s="22" t="n"/>
      <c r="V553" s="22" t="n"/>
      <c r="W553" s="22" t="n"/>
      <c r="X553" s="22" t="n"/>
      <c r="Y553" s="22" t="n"/>
      <c r="Z553" s="22" t="n"/>
      <c r="AA553" s="22" t="n"/>
      <c r="AB553" s="22" t="n"/>
      <c r="AC553" s="22" t="n"/>
      <c r="AD553" s="22" t="n"/>
      <c r="AE553" s="22" t="n"/>
      <c r="AF553" s="22" t="n"/>
    </row>
    <row r="554">
      <c r="A554" s="22" t="n"/>
      <c r="B554" s="130" t="n"/>
      <c r="C554" s="22" t="n"/>
      <c r="D554" s="22" t="n"/>
      <c r="E554" s="72" t="n"/>
      <c r="F554" s="22" t="n"/>
      <c r="G554" s="131" t="n"/>
      <c r="H554" s="22" t="n"/>
      <c r="I554" s="22" t="n"/>
      <c r="J554" s="22" t="n"/>
      <c r="K554" s="22" t="n"/>
      <c r="L554" s="22" t="n"/>
      <c r="M554" s="22" t="n"/>
      <c r="N554" s="22" t="n"/>
      <c r="O554" s="22" t="n"/>
      <c r="P554" s="22" t="n"/>
      <c r="Q554" s="22" t="n"/>
      <c r="R554" s="22" t="n"/>
      <c r="S554" s="22" t="n"/>
      <c r="T554" s="22" t="n"/>
      <c r="U554" s="22" t="n"/>
      <c r="V554" s="22" t="n"/>
      <c r="W554" s="22" t="n"/>
      <c r="X554" s="22" t="n"/>
      <c r="Y554" s="22" t="n"/>
      <c r="Z554" s="22" t="n"/>
      <c r="AA554" s="22" t="n"/>
      <c r="AB554" s="22" t="n"/>
      <c r="AC554" s="22" t="n"/>
      <c r="AD554" s="22" t="n"/>
      <c r="AE554" s="22" t="n"/>
      <c r="AF554" s="22" t="n"/>
    </row>
    <row r="555">
      <c r="A555" s="22" t="n"/>
      <c r="B555" s="130" t="n"/>
      <c r="C555" s="22" t="n"/>
      <c r="D555" s="22" t="n"/>
      <c r="E555" s="72" t="n"/>
      <c r="F555" s="22" t="n"/>
      <c r="G555" s="131" t="n"/>
      <c r="H555" s="22" t="n"/>
      <c r="I555" s="22" t="n"/>
      <c r="J555" s="22" t="n"/>
      <c r="K555" s="22" t="n"/>
      <c r="L555" s="22" t="n"/>
      <c r="M555" s="22" t="n"/>
      <c r="N555" s="22" t="n"/>
      <c r="O555" s="22" t="n"/>
      <c r="P555" s="22" t="n"/>
      <c r="Q555" s="22" t="n"/>
      <c r="R555" s="22" t="n"/>
      <c r="S555" s="22" t="n"/>
      <c r="T555" s="22" t="n"/>
      <c r="U555" s="22" t="n"/>
      <c r="V555" s="22" t="n"/>
      <c r="W555" s="22" t="n"/>
      <c r="X555" s="22" t="n"/>
      <c r="Y555" s="22" t="n"/>
      <c r="Z555" s="22" t="n"/>
      <c r="AA555" s="22" t="n"/>
      <c r="AB555" s="22" t="n"/>
      <c r="AC555" s="22" t="n"/>
      <c r="AD555" s="22" t="n"/>
      <c r="AE555" s="22" t="n"/>
      <c r="AF555" s="22" t="n"/>
    </row>
    <row r="556">
      <c r="A556" s="22" t="n"/>
      <c r="B556" s="130" t="n"/>
      <c r="C556" s="22" t="n"/>
      <c r="D556" s="22" t="n"/>
      <c r="E556" s="72" t="n"/>
      <c r="F556" s="22" t="n"/>
      <c r="G556" s="131" t="n"/>
      <c r="H556" s="22" t="n"/>
      <c r="I556" s="22" t="n"/>
      <c r="J556" s="22" t="n"/>
      <c r="K556" s="22" t="n"/>
      <c r="L556" s="22" t="n"/>
      <c r="M556" s="22" t="n"/>
      <c r="N556" s="22" t="n"/>
      <c r="O556" s="22" t="n"/>
      <c r="P556" s="22" t="n"/>
      <c r="Q556" s="22" t="n"/>
      <c r="R556" s="22" t="n"/>
      <c r="S556" s="22" t="n"/>
      <c r="T556" s="22" t="n"/>
      <c r="U556" s="22" t="n"/>
      <c r="V556" s="22" t="n"/>
      <c r="W556" s="22" t="n"/>
      <c r="X556" s="22" t="n"/>
      <c r="Y556" s="22" t="n"/>
      <c r="Z556" s="22" t="n"/>
      <c r="AA556" s="22" t="n"/>
      <c r="AB556" s="22" t="n"/>
      <c r="AC556" s="22" t="n"/>
      <c r="AD556" s="22" t="n"/>
      <c r="AE556" s="22" t="n"/>
      <c r="AF556" s="22" t="n"/>
    </row>
    <row r="557">
      <c r="A557" s="22" t="n"/>
      <c r="B557" s="130" t="n"/>
      <c r="C557" s="22" t="n"/>
      <c r="D557" s="22" t="n"/>
      <c r="E557" s="72" t="n"/>
      <c r="F557" s="22" t="n"/>
      <c r="G557" s="131" t="n"/>
      <c r="H557" s="22" t="n"/>
      <c r="I557" s="22" t="n"/>
      <c r="J557" s="22" t="n"/>
      <c r="K557" s="22" t="n"/>
      <c r="L557" s="22" t="n"/>
      <c r="M557" s="22" t="n"/>
      <c r="N557" s="22" t="n"/>
      <c r="O557" s="22" t="n"/>
      <c r="P557" s="22" t="n"/>
      <c r="Q557" s="22" t="n"/>
      <c r="R557" s="22" t="n"/>
      <c r="S557" s="22" t="n"/>
      <c r="T557" s="22" t="n"/>
      <c r="U557" s="22" t="n"/>
      <c r="V557" s="22" t="n"/>
      <c r="W557" s="22" t="n"/>
      <c r="X557" s="22" t="n"/>
      <c r="Y557" s="22" t="n"/>
      <c r="Z557" s="22" t="n"/>
      <c r="AA557" s="22" t="n"/>
      <c r="AB557" s="22" t="n"/>
      <c r="AC557" s="22" t="n"/>
      <c r="AD557" s="22" t="n"/>
      <c r="AE557" s="22" t="n"/>
      <c r="AF557" s="22" t="n"/>
    </row>
    <row r="558">
      <c r="A558" s="22" t="n"/>
      <c r="B558" s="130" t="n"/>
      <c r="C558" s="22" t="n"/>
      <c r="D558" s="22" t="n"/>
      <c r="E558" s="72" t="n"/>
      <c r="F558" s="22" t="n"/>
      <c r="G558" s="131" t="n"/>
      <c r="H558" s="22" t="n"/>
      <c r="I558" s="22" t="n"/>
      <c r="J558" s="22" t="n"/>
      <c r="K558" s="22" t="n"/>
      <c r="L558" s="22" t="n"/>
      <c r="M558" s="22" t="n"/>
      <c r="N558" s="22" t="n"/>
      <c r="O558" s="22" t="n"/>
      <c r="P558" s="22" t="n"/>
      <c r="Q558" s="22" t="n"/>
      <c r="R558" s="22" t="n"/>
      <c r="S558" s="22" t="n"/>
      <c r="T558" s="22" t="n"/>
      <c r="U558" s="22" t="n"/>
      <c r="V558" s="22" t="n"/>
      <c r="W558" s="22" t="n"/>
      <c r="X558" s="22" t="n"/>
      <c r="Y558" s="22" t="n"/>
      <c r="Z558" s="22" t="n"/>
      <c r="AA558" s="22" t="n"/>
      <c r="AB558" s="22" t="n"/>
      <c r="AC558" s="22" t="n"/>
      <c r="AD558" s="22" t="n"/>
      <c r="AE558" s="22" t="n"/>
      <c r="AF558" s="22" t="n"/>
    </row>
    <row r="559">
      <c r="A559" s="22" t="n"/>
      <c r="B559" s="130" t="n"/>
      <c r="C559" s="22" t="n"/>
      <c r="D559" s="22" t="n"/>
      <c r="E559" s="72" t="n"/>
      <c r="F559" s="22" t="n"/>
      <c r="G559" s="131" t="n"/>
      <c r="H559" s="22" t="n"/>
      <c r="I559" s="22" t="n"/>
      <c r="J559" s="22" t="n"/>
      <c r="K559" s="22" t="n"/>
      <c r="L559" s="22" t="n"/>
      <c r="M559" s="22" t="n"/>
      <c r="N559" s="22" t="n"/>
      <c r="O559" s="22" t="n"/>
      <c r="P559" s="22" t="n"/>
      <c r="Q559" s="22" t="n"/>
      <c r="R559" s="22" t="n"/>
      <c r="S559" s="22" t="n"/>
      <c r="T559" s="22" t="n"/>
      <c r="U559" s="22" t="n"/>
      <c r="V559" s="22" t="n"/>
      <c r="W559" s="22" t="n"/>
      <c r="X559" s="22" t="n"/>
      <c r="Y559" s="22" t="n"/>
      <c r="Z559" s="22" t="n"/>
      <c r="AA559" s="22" t="n"/>
      <c r="AB559" s="22" t="n"/>
      <c r="AC559" s="22" t="n"/>
      <c r="AD559" s="22" t="n"/>
      <c r="AE559" s="22" t="n"/>
      <c r="AF559" s="22" t="n"/>
    </row>
    <row r="560">
      <c r="A560" s="22" t="n"/>
      <c r="B560" s="130" t="n"/>
      <c r="C560" s="22" t="n"/>
      <c r="D560" s="22" t="n"/>
      <c r="E560" s="72" t="n"/>
      <c r="F560" s="22" t="n"/>
      <c r="G560" s="131" t="n"/>
      <c r="H560" s="22" t="n"/>
      <c r="I560" s="22" t="n"/>
      <c r="J560" s="22" t="n"/>
      <c r="K560" s="22" t="n"/>
      <c r="L560" s="22" t="n"/>
      <c r="M560" s="22" t="n"/>
      <c r="N560" s="22" t="n"/>
      <c r="O560" s="22" t="n"/>
      <c r="P560" s="22" t="n"/>
      <c r="Q560" s="22" t="n"/>
      <c r="R560" s="22" t="n"/>
      <c r="S560" s="22" t="n"/>
      <c r="T560" s="22" t="n"/>
      <c r="U560" s="22" t="n"/>
      <c r="V560" s="22" t="n"/>
      <c r="W560" s="22" t="n"/>
      <c r="X560" s="22" t="n"/>
      <c r="Y560" s="22" t="n"/>
      <c r="Z560" s="22" t="n"/>
      <c r="AA560" s="22" t="n"/>
      <c r="AB560" s="22" t="n"/>
      <c r="AC560" s="22" t="n"/>
      <c r="AD560" s="22" t="n"/>
      <c r="AE560" s="22" t="n"/>
      <c r="AF560" s="22" t="n"/>
    </row>
    <row r="561">
      <c r="A561" s="22" t="n"/>
      <c r="B561" s="130" t="n"/>
      <c r="C561" s="22" t="n"/>
      <c r="D561" s="22" t="n"/>
      <c r="E561" s="72" t="n"/>
      <c r="F561" s="22" t="n"/>
      <c r="G561" s="131" t="n"/>
      <c r="H561" s="22" t="n"/>
      <c r="I561" s="22" t="n"/>
      <c r="J561" s="22" t="n"/>
      <c r="K561" s="22" t="n"/>
      <c r="L561" s="22" t="n"/>
      <c r="M561" s="22" t="n"/>
      <c r="N561" s="22" t="n"/>
      <c r="O561" s="22" t="n"/>
      <c r="P561" s="22" t="n"/>
      <c r="Q561" s="22" t="n"/>
      <c r="R561" s="22" t="n"/>
      <c r="S561" s="22" t="n"/>
      <c r="T561" s="22" t="n"/>
      <c r="U561" s="22" t="n"/>
      <c r="V561" s="22" t="n"/>
      <c r="W561" s="22" t="n"/>
      <c r="X561" s="22" t="n"/>
      <c r="Y561" s="22" t="n"/>
      <c r="Z561" s="22" t="n"/>
      <c r="AA561" s="22" t="n"/>
      <c r="AB561" s="22" t="n"/>
      <c r="AC561" s="22" t="n"/>
      <c r="AD561" s="22" t="n"/>
      <c r="AE561" s="22" t="n"/>
      <c r="AF561" s="22" t="n"/>
    </row>
    <row r="562">
      <c r="A562" s="22" t="n"/>
      <c r="B562" s="130" t="n"/>
      <c r="C562" s="22" t="n"/>
      <c r="D562" s="22" t="n"/>
      <c r="E562" s="72" t="n"/>
      <c r="F562" s="22" t="n"/>
      <c r="G562" s="131" t="n"/>
      <c r="H562" s="22" t="n"/>
      <c r="I562" s="22" t="n"/>
      <c r="J562" s="22" t="n"/>
      <c r="K562" s="22" t="n"/>
      <c r="L562" s="22" t="n"/>
      <c r="M562" s="22" t="n"/>
      <c r="N562" s="22" t="n"/>
      <c r="O562" s="22" t="n"/>
      <c r="P562" s="22" t="n"/>
      <c r="Q562" s="22" t="n"/>
      <c r="R562" s="22" t="n"/>
      <c r="S562" s="22" t="n"/>
      <c r="T562" s="22" t="n"/>
      <c r="U562" s="22" t="n"/>
      <c r="V562" s="22" t="n"/>
      <c r="W562" s="22" t="n"/>
      <c r="X562" s="22" t="n"/>
      <c r="Y562" s="22" t="n"/>
      <c r="Z562" s="22" t="n"/>
      <c r="AA562" s="22" t="n"/>
      <c r="AB562" s="22" t="n"/>
      <c r="AC562" s="22" t="n"/>
      <c r="AD562" s="22" t="n"/>
      <c r="AE562" s="22" t="n"/>
      <c r="AF562" s="22" t="n"/>
    </row>
    <row r="563">
      <c r="A563" s="22" t="n"/>
      <c r="B563" s="130" t="n"/>
      <c r="C563" s="22" t="n"/>
      <c r="D563" s="22" t="n"/>
      <c r="E563" s="72" t="n"/>
      <c r="F563" s="22" t="n"/>
      <c r="G563" s="131" t="n"/>
      <c r="H563" s="22" t="n"/>
      <c r="I563" s="22" t="n"/>
      <c r="J563" s="22" t="n"/>
      <c r="K563" s="22" t="n"/>
      <c r="L563" s="22" t="n"/>
      <c r="M563" s="22" t="n"/>
      <c r="N563" s="22" t="n"/>
      <c r="O563" s="22" t="n"/>
      <c r="P563" s="22" t="n"/>
      <c r="Q563" s="22" t="n"/>
      <c r="R563" s="22" t="n"/>
      <c r="S563" s="22" t="n"/>
      <c r="T563" s="22" t="n"/>
      <c r="U563" s="22" t="n"/>
      <c r="V563" s="22" t="n"/>
      <c r="W563" s="22" t="n"/>
      <c r="X563" s="22" t="n"/>
      <c r="Y563" s="22" t="n"/>
      <c r="Z563" s="22" t="n"/>
      <c r="AA563" s="22" t="n"/>
      <c r="AB563" s="22" t="n"/>
      <c r="AC563" s="22" t="n"/>
      <c r="AD563" s="22" t="n"/>
      <c r="AE563" s="22" t="n"/>
      <c r="AF563" s="22" t="n"/>
    </row>
    <row r="564">
      <c r="A564" s="22" t="n"/>
      <c r="B564" s="130" t="n"/>
      <c r="C564" s="22" t="n"/>
      <c r="D564" s="22" t="n"/>
      <c r="E564" s="72" t="n"/>
      <c r="F564" s="22" t="n"/>
      <c r="G564" s="131" t="n"/>
      <c r="H564" s="22" t="n"/>
      <c r="I564" s="22" t="n"/>
      <c r="J564" s="22" t="n"/>
      <c r="K564" s="22" t="n"/>
      <c r="L564" s="22" t="n"/>
      <c r="M564" s="22" t="n"/>
      <c r="N564" s="22" t="n"/>
      <c r="O564" s="22" t="n"/>
      <c r="P564" s="22" t="n"/>
      <c r="Q564" s="22" t="n"/>
      <c r="R564" s="22" t="n"/>
      <c r="S564" s="22" t="n"/>
      <c r="T564" s="22" t="n"/>
      <c r="U564" s="22" t="n"/>
      <c r="V564" s="22" t="n"/>
      <c r="W564" s="22" t="n"/>
      <c r="X564" s="22" t="n"/>
      <c r="Y564" s="22" t="n"/>
      <c r="Z564" s="22" t="n"/>
      <c r="AA564" s="22" t="n"/>
      <c r="AB564" s="22" t="n"/>
      <c r="AC564" s="22" t="n"/>
      <c r="AD564" s="22" t="n"/>
      <c r="AE564" s="22" t="n"/>
      <c r="AF564" s="22" t="n"/>
    </row>
    <row r="565">
      <c r="A565" s="22" t="n"/>
      <c r="B565" s="130" t="n"/>
      <c r="C565" s="22" t="n"/>
      <c r="D565" s="22" t="n"/>
      <c r="E565" s="72" t="n"/>
      <c r="F565" s="22" t="n"/>
      <c r="G565" s="131" t="n"/>
      <c r="H565" s="22" t="n"/>
      <c r="I565" s="22" t="n"/>
      <c r="J565" s="22" t="n"/>
      <c r="K565" s="22" t="n"/>
      <c r="L565" s="22" t="n"/>
      <c r="M565" s="22" t="n"/>
      <c r="N565" s="22" t="n"/>
      <c r="O565" s="22" t="n"/>
      <c r="P565" s="22" t="n"/>
      <c r="Q565" s="22" t="n"/>
      <c r="R565" s="22" t="n"/>
      <c r="S565" s="22" t="n"/>
      <c r="T565" s="22" t="n"/>
      <c r="U565" s="22" t="n"/>
      <c r="V565" s="22" t="n"/>
      <c r="W565" s="22" t="n"/>
      <c r="X565" s="22" t="n"/>
      <c r="Y565" s="22" t="n"/>
      <c r="Z565" s="22" t="n"/>
      <c r="AA565" s="22" t="n"/>
      <c r="AB565" s="22" t="n"/>
      <c r="AC565" s="22" t="n"/>
      <c r="AD565" s="22" t="n"/>
      <c r="AE565" s="22" t="n"/>
      <c r="AF565" s="22" t="n"/>
    </row>
    <row r="566">
      <c r="A566" s="22" t="n"/>
      <c r="B566" s="130" t="n"/>
      <c r="C566" s="22" t="n"/>
      <c r="D566" s="22" t="n"/>
      <c r="E566" s="72" t="n"/>
      <c r="F566" s="22" t="n"/>
      <c r="G566" s="131" t="n"/>
      <c r="H566" s="22" t="n"/>
      <c r="I566" s="22" t="n"/>
      <c r="J566" s="22" t="n"/>
      <c r="K566" s="22" t="n"/>
      <c r="L566" s="22" t="n"/>
      <c r="M566" s="22" t="n"/>
      <c r="N566" s="22" t="n"/>
      <c r="O566" s="22" t="n"/>
      <c r="P566" s="22" t="n"/>
      <c r="Q566" s="22" t="n"/>
      <c r="R566" s="22" t="n"/>
      <c r="S566" s="22" t="n"/>
      <c r="T566" s="22" t="n"/>
      <c r="U566" s="22" t="n"/>
      <c r="V566" s="22" t="n"/>
      <c r="W566" s="22" t="n"/>
      <c r="X566" s="22" t="n"/>
      <c r="Y566" s="22" t="n"/>
      <c r="Z566" s="22" t="n"/>
      <c r="AA566" s="22" t="n"/>
      <c r="AB566" s="22" t="n"/>
      <c r="AC566" s="22" t="n"/>
      <c r="AD566" s="22" t="n"/>
      <c r="AE566" s="22" t="n"/>
      <c r="AF566" s="22" t="n"/>
    </row>
    <row r="567">
      <c r="A567" s="22" t="n"/>
      <c r="B567" s="130" t="n"/>
      <c r="C567" s="22" t="n"/>
      <c r="D567" s="22" t="n"/>
      <c r="E567" s="72" t="n"/>
      <c r="F567" s="22" t="n"/>
      <c r="G567" s="131" t="n"/>
      <c r="H567" s="22" t="n"/>
      <c r="I567" s="22" t="n"/>
      <c r="J567" s="22" t="n"/>
      <c r="K567" s="22" t="n"/>
      <c r="L567" s="22" t="n"/>
      <c r="M567" s="22" t="n"/>
      <c r="N567" s="22" t="n"/>
      <c r="O567" s="22" t="n"/>
      <c r="P567" s="22" t="n"/>
      <c r="Q567" s="22" t="n"/>
      <c r="R567" s="22" t="n"/>
      <c r="S567" s="22" t="n"/>
      <c r="T567" s="22" t="n"/>
      <c r="U567" s="22" t="n"/>
      <c r="V567" s="22" t="n"/>
      <c r="W567" s="22" t="n"/>
      <c r="X567" s="22" t="n"/>
      <c r="Y567" s="22" t="n"/>
      <c r="Z567" s="22" t="n"/>
      <c r="AA567" s="22" t="n"/>
      <c r="AB567" s="22" t="n"/>
      <c r="AC567" s="22" t="n"/>
      <c r="AD567" s="22" t="n"/>
      <c r="AE567" s="22" t="n"/>
      <c r="AF567" s="22" t="n"/>
    </row>
    <row r="568">
      <c r="A568" s="22" t="n"/>
      <c r="B568" s="130" t="n"/>
      <c r="C568" s="22" t="n"/>
      <c r="D568" s="22" t="n"/>
      <c r="E568" s="72" t="n"/>
      <c r="F568" s="22" t="n"/>
      <c r="G568" s="131" t="n"/>
      <c r="H568" s="22" t="n"/>
      <c r="I568" s="22" t="n"/>
      <c r="J568" s="22" t="n"/>
      <c r="K568" s="22" t="n"/>
      <c r="L568" s="22" t="n"/>
      <c r="M568" s="22" t="n"/>
      <c r="N568" s="22" t="n"/>
      <c r="O568" s="22" t="n"/>
      <c r="P568" s="22" t="n"/>
      <c r="Q568" s="22" t="n"/>
      <c r="R568" s="22" t="n"/>
      <c r="S568" s="22" t="n"/>
      <c r="T568" s="22" t="n"/>
      <c r="U568" s="22" t="n"/>
      <c r="V568" s="22" t="n"/>
      <c r="W568" s="22" t="n"/>
      <c r="X568" s="22" t="n"/>
      <c r="Y568" s="22" t="n"/>
      <c r="Z568" s="22" t="n"/>
      <c r="AA568" s="22" t="n"/>
      <c r="AB568" s="22" t="n"/>
      <c r="AC568" s="22" t="n"/>
      <c r="AD568" s="22" t="n"/>
      <c r="AE568" s="22" t="n"/>
      <c r="AF568" s="22" t="n"/>
    </row>
    <row r="569">
      <c r="A569" s="22" t="n"/>
      <c r="B569" s="130" t="n"/>
      <c r="C569" s="22" t="n"/>
      <c r="D569" s="22" t="n"/>
      <c r="E569" s="72" t="n"/>
      <c r="F569" s="22" t="n"/>
      <c r="G569" s="131" t="n"/>
      <c r="H569" s="22" t="n"/>
      <c r="I569" s="22" t="n"/>
      <c r="J569" s="22" t="n"/>
      <c r="K569" s="22" t="n"/>
      <c r="L569" s="22" t="n"/>
      <c r="M569" s="22" t="n"/>
      <c r="N569" s="22" t="n"/>
      <c r="O569" s="22" t="n"/>
      <c r="P569" s="22" t="n"/>
      <c r="Q569" s="22" t="n"/>
      <c r="R569" s="22" t="n"/>
      <c r="S569" s="22" t="n"/>
      <c r="T569" s="22" t="n"/>
      <c r="U569" s="22" t="n"/>
      <c r="V569" s="22" t="n"/>
      <c r="W569" s="22" t="n"/>
      <c r="X569" s="22" t="n"/>
      <c r="Y569" s="22" t="n"/>
      <c r="Z569" s="22" t="n"/>
      <c r="AA569" s="22" t="n"/>
      <c r="AB569" s="22" t="n"/>
      <c r="AC569" s="22" t="n"/>
      <c r="AD569" s="22" t="n"/>
      <c r="AE569" s="22" t="n"/>
      <c r="AF569" s="22" t="n"/>
    </row>
    <row r="570">
      <c r="A570" s="22" t="n"/>
      <c r="B570" s="130" t="n"/>
      <c r="C570" s="22" t="n"/>
      <c r="D570" s="22" t="n"/>
      <c r="E570" s="72" t="n"/>
      <c r="F570" s="22" t="n"/>
      <c r="G570" s="131" t="n"/>
      <c r="H570" s="22" t="n"/>
      <c r="I570" s="22" t="n"/>
      <c r="J570" s="22" t="n"/>
      <c r="K570" s="22" t="n"/>
      <c r="L570" s="22" t="n"/>
      <c r="M570" s="22" t="n"/>
      <c r="N570" s="22" t="n"/>
      <c r="O570" s="22" t="n"/>
      <c r="P570" s="22" t="n"/>
      <c r="Q570" s="22" t="n"/>
      <c r="R570" s="22" t="n"/>
      <c r="S570" s="22" t="n"/>
      <c r="T570" s="22" t="n"/>
      <c r="U570" s="22" t="n"/>
      <c r="V570" s="22" t="n"/>
      <c r="W570" s="22" t="n"/>
      <c r="X570" s="22" t="n"/>
      <c r="Y570" s="22" t="n"/>
      <c r="Z570" s="22" t="n"/>
      <c r="AA570" s="22" t="n"/>
      <c r="AB570" s="22" t="n"/>
      <c r="AC570" s="22" t="n"/>
      <c r="AD570" s="22" t="n"/>
      <c r="AE570" s="22" t="n"/>
      <c r="AF570" s="22" t="n"/>
    </row>
    <row r="571">
      <c r="A571" s="22" t="n"/>
      <c r="B571" s="130" t="n"/>
      <c r="C571" s="22" t="n"/>
      <c r="D571" s="22" t="n"/>
      <c r="E571" s="72" t="n"/>
      <c r="F571" s="22" t="n"/>
      <c r="G571" s="131" t="n"/>
      <c r="H571" s="22" t="n"/>
      <c r="I571" s="22" t="n"/>
      <c r="J571" s="22" t="n"/>
      <c r="K571" s="22" t="n"/>
      <c r="L571" s="22" t="n"/>
      <c r="M571" s="22" t="n"/>
      <c r="N571" s="22" t="n"/>
      <c r="O571" s="22" t="n"/>
      <c r="P571" s="22" t="n"/>
      <c r="Q571" s="22" t="n"/>
      <c r="R571" s="22" t="n"/>
      <c r="S571" s="22" t="n"/>
      <c r="T571" s="22" t="n"/>
      <c r="U571" s="22" t="n"/>
      <c r="V571" s="22" t="n"/>
      <c r="W571" s="22" t="n"/>
      <c r="X571" s="22" t="n"/>
      <c r="Y571" s="22" t="n"/>
      <c r="Z571" s="22" t="n"/>
      <c r="AA571" s="22" t="n"/>
      <c r="AB571" s="22" t="n"/>
      <c r="AC571" s="22" t="n"/>
      <c r="AD571" s="22" t="n"/>
      <c r="AE571" s="22" t="n"/>
      <c r="AF571" s="22" t="n"/>
    </row>
    <row r="572">
      <c r="A572" s="22" t="n"/>
      <c r="B572" s="130" t="n"/>
      <c r="C572" s="22" t="n"/>
      <c r="D572" s="22" t="n"/>
      <c r="E572" s="72" t="n"/>
      <c r="F572" s="22" t="n"/>
      <c r="G572" s="131" t="n"/>
      <c r="H572" s="22" t="n"/>
      <c r="I572" s="22" t="n"/>
      <c r="J572" s="22" t="n"/>
      <c r="K572" s="22" t="n"/>
      <c r="L572" s="22" t="n"/>
      <c r="M572" s="22" t="n"/>
      <c r="N572" s="22" t="n"/>
      <c r="O572" s="22" t="n"/>
      <c r="P572" s="22" t="n"/>
      <c r="Q572" s="22" t="n"/>
      <c r="R572" s="22" t="n"/>
      <c r="S572" s="22" t="n"/>
      <c r="T572" s="22" t="n"/>
      <c r="U572" s="22" t="n"/>
      <c r="V572" s="22" t="n"/>
      <c r="W572" s="22" t="n"/>
      <c r="X572" s="22" t="n"/>
      <c r="Y572" s="22" t="n"/>
      <c r="Z572" s="22" t="n"/>
      <c r="AA572" s="22" t="n"/>
      <c r="AB572" s="22" t="n"/>
      <c r="AC572" s="22" t="n"/>
      <c r="AD572" s="22" t="n"/>
      <c r="AE572" s="22" t="n"/>
      <c r="AF572" s="22" t="n"/>
    </row>
    <row r="573">
      <c r="A573" s="22" t="n"/>
      <c r="B573" s="130" t="n"/>
      <c r="C573" s="22" t="n"/>
      <c r="D573" s="22" t="n"/>
      <c r="E573" s="72" t="n"/>
      <c r="F573" s="22" t="n"/>
      <c r="G573" s="131" t="n"/>
      <c r="H573" s="22" t="n"/>
      <c r="I573" s="22" t="n"/>
      <c r="J573" s="22" t="n"/>
      <c r="K573" s="22" t="n"/>
      <c r="L573" s="22" t="n"/>
      <c r="M573" s="22" t="n"/>
      <c r="N573" s="22" t="n"/>
      <c r="O573" s="22" t="n"/>
      <c r="P573" s="22" t="n"/>
      <c r="Q573" s="22" t="n"/>
      <c r="R573" s="22" t="n"/>
      <c r="S573" s="22" t="n"/>
      <c r="T573" s="22" t="n"/>
      <c r="U573" s="22" t="n"/>
      <c r="V573" s="22" t="n"/>
      <c r="W573" s="22" t="n"/>
      <c r="X573" s="22" t="n"/>
      <c r="Y573" s="22" t="n"/>
      <c r="Z573" s="22" t="n"/>
      <c r="AA573" s="22" t="n"/>
      <c r="AB573" s="22" t="n"/>
      <c r="AC573" s="22" t="n"/>
      <c r="AD573" s="22" t="n"/>
      <c r="AE573" s="22" t="n"/>
      <c r="AF573" s="22" t="n"/>
    </row>
    <row r="574">
      <c r="A574" s="22" t="n"/>
      <c r="B574" s="130" t="n"/>
      <c r="C574" s="22" t="n"/>
      <c r="D574" s="22" t="n"/>
      <c r="E574" s="72" t="n"/>
      <c r="F574" s="22" t="n"/>
      <c r="G574" s="131" t="n"/>
      <c r="H574" s="22" t="n"/>
      <c r="I574" s="22" t="n"/>
      <c r="J574" s="22" t="n"/>
      <c r="K574" s="22" t="n"/>
      <c r="L574" s="22" t="n"/>
      <c r="M574" s="22" t="n"/>
      <c r="N574" s="22" t="n"/>
      <c r="O574" s="22" t="n"/>
      <c r="P574" s="22" t="n"/>
      <c r="Q574" s="22" t="n"/>
      <c r="R574" s="22" t="n"/>
      <c r="S574" s="22" t="n"/>
      <c r="T574" s="22" t="n"/>
      <c r="U574" s="22" t="n"/>
      <c r="V574" s="22" t="n"/>
      <c r="W574" s="22" t="n"/>
      <c r="X574" s="22" t="n"/>
      <c r="Y574" s="22" t="n"/>
      <c r="Z574" s="22" t="n"/>
      <c r="AA574" s="22" t="n"/>
      <c r="AB574" s="22" t="n"/>
      <c r="AC574" s="22" t="n"/>
      <c r="AD574" s="22" t="n"/>
      <c r="AE574" s="22" t="n"/>
      <c r="AF574" s="22" t="n"/>
    </row>
    <row r="575">
      <c r="A575" s="22" t="n"/>
      <c r="B575" s="130" t="n"/>
      <c r="C575" s="22" t="n"/>
      <c r="D575" s="22" t="n"/>
      <c r="E575" s="72" t="n"/>
      <c r="F575" s="22" t="n"/>
      <c r="G575" s="131" t="n"/>
      <c r="H575" s="22" t="n"/>
      <c r="I575" s="22" t="n"/>
      <c r="J575" s="22" t="n"/>
      <c r="K575" s="22" t="n"/>
      <c r="L575" s="22" t="n"/>
      <c r="M575" s="22" t="n"/>
      <c r="N575" s="22" t="n"/>
      <c r="O575" s="22" t="n"/>
      <c r="P575" s="22" t="n"/>
      <c r="Q575" s="22" t="n"/>
      <c r="R575" s="22" t="n"/>
      <c r="S575" s="22" t="n"/>
      <c r="T575" s="22" t="n"/>
      <c r="U575" s="22" t="n"/>
      <c r="V575" s="22" t="n"/>
      <c r="W575" s="22" t="n"/>
      <c r="X575" s="22" t="n"/>
      <c r="Y575" s="22" t="n"/>
      <c r="Z575" s="22" t="n"/>
      <c r="AA575" s="22" t="n"/>
      <c r="AB575" s="22" t="n"/>
      <c r="AC575" s="22" t="n"/>
      <c r="AD575" s="22" t="n"/>
      <c r="AE575" s="22" t="n"/>
      <c r="AF575" s="22" t="n"/>
    </row>
    <row r="576">
      <c r="A576" s="22" t="n"/>
      <c r="B576" s="130" t="n"/>
      <c r="C576" s="22" t="n"/>
      <c r="D576" s="22" t="n"/>
      <c r="E576" s="72" t="n"/>
      <c r="F576" s="22" t="n"/>
      <c r="G576" s="131" t="n"/>
      <c r="H576" s="22" t="n"/>
      <c r="I576" s="22" t="n"/>
      <c r="J576" s="22" t="n"/>
      <c r="K576" s="22" t="n"/>
      <c r="L576" s="22" t="n"/>
      <c r="M576" s="22" t="n"/>
      <c r="N576" s="22" t="n"/>
      <c r="O576" s="22" t="n"/>
      <c r="P576" s="22" t="n"/>
      <c r="Q576" s="22" t="n"/>
      <c r="R576" s="22" t="n"/>
      <c r="S576" s="22" t="n"/>
      <c r="T576" s="22" t="n"/>
      <c r="U576" s="22" t="n"/>
      <c r="V576" s="22" t="n"/>
      <c r="W576" s="22" t="n"/>
      <c r="X576" s="22" t="n"/>
      <c r="Y576" s="22" t="n"/>
      <c r="Z576" s="22" t="n"/>
      <c r="AA576" s="22" t="n"/>
      <c r="AB576" s="22" t="n"/>
      <c r="AC576" s="22" t="n"/>
      <c r="AD576" s="22" t="n"/>
      <c r="AE576" s="22" t="n"/>
      <c r="AF576" s="22" t="n"/>
    </row>
    <row r="577">
      <c r="A577" s="22" t="n"/>
      <c r="B577" s="130" t="n"/>
      <c r="C577" s="22" t="n"/>
      <c r="D577" s="22" t="n"/>
      <c r="E577" s="72" t="n"/>
      <c r="F577" s="22" t="n"/>
      <c r="G577" s="131" t="n"/>
      <c r="H577" s="22" t="n"/>
      <c r="I577" s="22" t="n"/>
      <c r="J577" s="22" t="n"/>
      <c r="K577" s="22" t="n"/>
      <c r="L577" s="22" t="n"/>
      <c r="M577" s="22" t="n"/>
      <c r="N577" s="22" t="n"/>
      <c r="O577" s="22" t="n"/>
      <c r="P577" s="22" t="n"/>
      <c r="Q577" s="22" t="n"/>
      <c r="R577" s="22" t="n"/>
      <c r="S577" s="22" t="n"/>
      <c r="T577" s="22" t="n"/>
      <c r="U577" s="22" t="n"/>
      <c r="V577" s="22" t="n"/>
      <c r="W577" s="22" t="n"/>
      <c r="X577" s="22" t="n"/>
      <c r="Y577" s="22" t="n"/>
      <c r="Z577" s="22" t="n"/>
      <c r="AA577" s="22" t="n"/>
      <c r="AB577" s="22" t="n"/>
      <c r="AC577" s="22" t="n"/>
      <c r="AD577" s="22" t="n"/>
      <c r="AE577" s="22" t="n"/>
      <c r="AF577" s="22" t="n"/>
    </row>
    <row r="578">
      <c r="A578" s="22" t="n"/>
      <c r="B578" s="130" t="n"/>
      <c r="C578" s="22" t="n"/>
      <c r="D578" s="22" t="n"/>
      <c r="E578" s="72" t="n"/>
      <c r="F578" s="22" t="n"/>
      <c r="G578" s="131" t="n"/>
      <c r="H578" s="22" t="n"/>
      <c r="I578" s="22" t="n"/>
      <c r="J578" s="22" t="n"/>
      <c r="K578" s="22" t="n"/>
      <c r="L578" s="22" t="n"/>
      <c r="M578" s="22" t="n"/>
      <c r="N578" s="22" t="n"/>
      <c r="O578" s="22" t="n"/>
      <c r="P578" s="22" t="n"/>
      <c r="Q578" s="22" t="n"/>
      <c r="R578" s="22" t="n"/>
      <c r="S578" s="22" t="n"/>
      <c r="T578" s="22" t="n"/>
      <c r="U578" s="22" t="n"/>
      <c r="V578" s="22" t="n"/>
      <c r="W578" s="22" t="n"/>
      <c r="X578" s="22" t="n"/>
      <c r="Y578" s="22" t="n"/>
      <c r="Z578" s="22" t="n"/>
      <c r="AA578" s="22" t="n"/>
      <c r="AB578" s="22" t="n"/>
      <c r="AC578" s="22" t="n"/>
      <c r="AD578" s="22" t="n"/>
      <c r="AE578" s="22" t="n"/>
      <c r="AF578" s="22" t="n"/>
    </row>
    <row r="579">
      <c r="A579" s="22" t="n"/>
      <c r="B579" s="130" t="n"/>
      <c r="C579" s="22" t="n"/>
      <c r="D579" s="22" t="n"/>
      <c r="E579" s="72" t="n"/>
      <c r="F579" s="22" t="n"/>
      <c r="G579" s="131" t="n"/>
      <c r="H579" s="22" t="n"/>
      <c r="I579" s="22" t="n"/>
      <c r="J579" s="22" t="n"/>
      <c r="K579" s="22" t="n"/>
      <c r="L579" s="22" t="n"/>
      <c r="M579" s="22" t="n"/>
      <c r="N579" s="22" t="n"/>
      <c r="O579" s="22" t="n"/>
      <c r="P579" s="22" t="n"/>
      <c r="Q579" s="22" t="n"/>
      <c r="R579" s="22" t="n"/>
      <c r="S579" s="22" t="n"/>
      <c r="T579" s="22" t="n"/>
      <c r="U579" s="22" t="n"/>
      <c r="V579" s="22" t="n"/>
      <c r="W579" s="22" t="n"/>
      <c r="X579" s="22" t="n"/>
      <c r="Y579" s="22" t="n"/>
      <c r="Z579" s="22" t="n"/>
      <c r="AA579" s="22" t="n"/>
      <c r="AB579" s="22" t="n"/>
      <c r="AC579" s="22" t="n"/>
      <c r="AD579" s="22" t="n"/>
      <c r="AE579" s="22" t="n"/>
      <c r="AF579" s="22" t="n"/>
    </row>
    <row r="580">
      <c r="A580" s="22" t="n"/>
      <c r="B580" s="130" t="n"/>
      <c r="C580" s="22" t="n"/>
      <c r="D580" s="22" t="n"/>
      <c r="E580" s="72" t="n"/>
      <c r="F580" s="22" t="n"/>
      <c r="G580" s="131" t="n"/>
      <c r="H580" s="22" t="n"/>
      <c r="I580" s="22" t="n"/>
      <c r="J580" s="22" t="n"/>
      <c r="K580" s="22" t="n"/>
      <c r="L580" s="22" t="n"/>
      <c r="M580" s="22" t="n"/>
      <c r="N580" s="22" t="n"/>
      <c r="O580" s="22" t="n"/>
      <c r="P580" s="22" t="n"/>
      <c r="Q580" s="22" t="n"/>
      <c r="R580" s="22" t="n"/>
      <c r="S580" s="22" t="n"/>
      <c r="T580" s="22" t="n"/>
      <c r="U580" s="22" t="n"/>
      <c r="V580" s="22" t="n"/>
      <c r="W580" s="22" t="n"/>
      <c r="X580" s="22" t="n"/>
      <c r="Y580" s="22" t="n"/>
      <c r="Z580" s="22" t="n"/>
      <c r="AA580" s="22" t="n"/>
      <c r="AB580" s="22" t="n"/>
      <c r="AC580" s="22" t="n"/>
      <c r="AD580" s="22" t="n"/>
      <c r="AE580" s="22" t="n"/>
      <c r="AF580" s="22" t="n"/>
    </row>
    <row r="581">
      <c r="A581" s="22" t="n"/>
      <c r="B581" s="130" t="n"/>
      <c r="C581" s="22" t="n"/>
      <c r="D581" s="22" t="n"/>
      <c r="E581" s="72" t="n"/>
      <c r="F581" s="22" t="n"/>
      <c r="G581" s="131" t="n"/>
      <c r="H581" s="22" t="n"/>
      <c r="I581" s="22" t="n"/>
      <c r="J581" s="22" t="n"/>
      <c r="K581" s="22" t="n"/>
      <c r="L581" s="22" t="n"/>
      <c r="M581" s="22" t="n"/>
      <c r="N581" s="22" t="n"/>
      <c r="O581" s="22" t="n"/>
      <c r="P581" s="22" t="n"/>
      <c r="Q581" s="22" t="n"/>
      <c r="R581" s="22" t="n"/>
      <c r="S581" s="22" t="n"/>
      <c r="T581" s="22" t="n"/>
      <c r="U581" s="22" t="n"/>
      <c r="V581" s="22" t="n"/>
      <c r="W581" s="22" t="n"/>
      <c r="X581" s="22" t="n"/>
      <c r="Y581" s="22" t="n"/>
      <c r="Z581" s="22" t="n"/>
      <c r="AA581" s="22" t="n"/>
      <c r="AB581" s="22" t="n"/>
      <c r="AC581" s="22" t="n"/>
      <c r="AD581" s="22" t="n"/>
      <c r="AE581" s="22" t="n"/>
      <c r="AF581" s="22" t="n"/>
    </row>
    <row r="582">
      <c r="A582" s="22" t="n"/>
      <c r="B582" s="130" t="n"/>
      <c r="C582" s="22" t="n"/>
      <c r="D582" s="22" t="n"/>
      <c r="E582" s="72" t="n"/>
      <c r="F582" s="22" t="n"/>
      <c r="G582" s="131" t="n"/>
      <c r="H582" s="22" t="n"/>
      <c r="I582" s="22" t="n"/>
      <c r="J582" s="22" t="n"/>
      <c r="K582" s="22" t="n"/>
      <c r="L582" s="22" t="n"/>
      <c r="M582" s="22" t="n"/>
      <c r="N582" s="22" t="n"/>
      <c r="O582" s="22" t="n"/>
      <c r="P582" s="22" t="n"/>
      <c r="Q582" s="22" t="n"/>
      <c r="R582" s="22" t="n"/>
      <c r="S582" s="22" t="n"/>
      <c r="T582" s="22" t="n"/>
      <c r="U582" s="22" t="n"/>
      <c r="V582" s="22" t="n"/>
      <c r="W582" s="22" t="n"/>
      <c r="X582" s="22" t="n"/>
      <c r="Y582" s="22" t="n"/>
      <c r="Z582" s="22" t="n"/>
      <c r="AA582" s="22" t="n"/>
      <c r="AB582" s="22" t="n"/>
      <c r="AC582" s="22" t="n"/>
      <c r="AD582" s="22" t="n"/>
      <c r="AE582" s="22" t="n"/>
      <c r="AF582" s="22" t="n"/>
    </row>
    <row r="583">
      <c r="A583" s="22" t="n"/>
      <c r="B583" s="130" t="n"/>
      <c r="C583" s="22" t="n"/>
      <c r="D583" s="22" t="n"/>
      <c r="E583" s="72" t="n"/>
      <c r="F583" s="22" t="n"/>
      <c r="G583" s="131" t="n"/>
      <c r="H583" s="22" t="n"/>
      <c r="I583" s="22" t="n"/>
      <c r="J583" s="22" t="n"/>
      <c r="K583" s="22" t="n"/>
      <c r="L583" s="22" t="n"/>
      <c r="M583" s="22" t="n"/>
      <c r="N583" s="22" t="n"/>
      <c r="O583" s="22" t="n"/>
      <c r="P583" s="22" t="n"/>
      <c r="Q583" s="22" t="n"/>
      <c r="R583" s="22" t="n"/>
      <c r="S583" s="22" t="n"/>
      <c r="T583" s="22" t="n"/>
      <c r="U583" s="22" t="n"/>
      <c r="V583" s="22" t="n"/>
      <c r="W583" s="22" t="n"/>
      <c r="X583" s="22" t="n"/>
      <c r="Y583" s="22" t="n"/>
      <c r="Z583" s="22" t="n"/>
      <c r="AA583" s="22" t="n"/>
      <c r="AB583" s="22" t="n"/>
      <c r="AC583" s="22" t="n"/>
      <c r="AD583" s="22" t="n"/>
      <c r="AE583" s="22" t="n"/>
      <c r="AF583" s="22" t="n"/>
    </row>
    <row r="584">
      <c r="A584" s="22" t="n"/>
      <c r="B584" s="130" t="n"/>
      <c r="C584" s="22" t="n"/>
      <c r="D584" s="22" t="n"/>
      <c r="E584" s="72" t="n"/>
      <c r="F584" s="22" t="n"/>
      <c r="G584" s="131" t="n"/>
      <c r="H584" s="22" t="n"/>
      <c r="I584" s="22" t="n"/>
      <c r="J584" s="22" t="n"/>
      <c r="K584" s="22" t="n"/>
      <c r="L584" s="22" t="n"/>
      <c r="M584" s="22" t="n"/>
      <c r="N584" s="22" t="n"/>
      <c r="O584" s="22" t="n"/>
      <c r="P584" s="22" t="n"/>
      <c r="Q584" s="22" t="n"/>
      <c r="R584" s="22" t="n"/>
      <c r="S584" s="22" t="n"/>
      <c r="T584" s="22" t="n"/>
      <c r="U584" s="22" t="n"/>
      <c r="V584" s="22" t="n"/>
      <c r="W584" s="22" t="n"/>
      <c r="X584" s="22" t="n"/>
      <c r="Y584" s="22" t="n"/>
      <c r="Z584" s="22" t="n"/>
      <c r="AA584" s="22" t="n"/>
      <c r="AB584" s="22" t="n"/>
      <c r="AC584" s="22" t="n"/>
      <c r="AD584" s="22" t="n"/>
      <c r="AE584" s="22" t="n"/>
      <c r="AF584" s="22" t="n"/>
    </row>
    <row r="585">
      <c r="A585" s="22" t="n"/>
      <c r="B585" s="130" t="n"/>
      <c r="C585" s="22" t="n"/>
      <c r="D585" s="22" t="n"/>
      <c r="E585" s="72" t="n"/>
      <c r="F585" s="22" t="n"/>
      <c r="G585" s="131" t="n"/>
      <c r="H585" s="22" t="n"/>
      <c r="I585" s="22" t="n"/>
      <c r="J585" s="22" t="n"/>
      <c r="K585" s="22" t="n"/>
      <c r="L585" s="22" t="n"/>
      <c r="M585" s="22" t="n"/>
      <c r="N585" s="22" t="n"/>
      <c r="O585" s="22" t="n"/>
      <c r="P585" s="22" t="n"/>
      <c r="Q585" s="22" t="n"/>
      <c r="R585" s="22" t="n"/>
      <c r="S585" s="22" t="n"/>
      <c r="T585" s="22" t="n"/>
      <c r="U585" s="22" t="n"/>
      <c r="V585" s="22" t="n"/>
      <c r="W585" s="22" t="n"/>
      <c r="X585" s="22" t="n"/>
      <c r="Y585" s="22" t="n"/>
      <c r="Z585" s="22" t="n"/>
      <c r="AA585" s="22" t="n"/>
      <c r="AB585" s="22" t="n"/>
      <c r="AC585" s="22" t="n"/>
      <c r="AD585" s="22" t="n"/>
      <c r="AE585" s="22" t="n"/>
      <c r="AF585" s="22" t="n"/>
    </row>
    <row r="586">
      <c r="A586" s="22" t="n"/>
      <c r="B586" s="130" t="n"/>
      <c r="C586" s="22" t="n"/>
      <c r="D586" s="22" t="n"/>
      <c r="E586" s="72" t="n"/>
      <c r="F586" s="22" t="n"/>
      <c r="G586" s="131" t="n"/>
      <c r="H586" s="22" t="n"/>
      <c r="I586" s="22" t="n"/>
      <c r="J586" s="22" t="n"/>
      <c r="K586" s="22" t="n"/>
      <c r="L586" s="22" t="n"/>
      <c r="M586" s="22" t="n"/>
      <c r="N586" s="22" t="n"/>
      <c r="O586" s="22" t="n"/>
      <c r="P586" s="22" t="n"/>
      <c r="Q586" s="22" t="n"/>
      <c r="R586" s="22" t="n"/>
      <c r="S586" s="22" t="n"/>
      <c r="T586" s="22" t="n"/>
      <c r="U586" s="22" t="n"/>
      <c r="V586" s="22" t="n"/>
      <c r="W586" s="22" t="n"/>
      <c r="X586" s="22" t="n"/>
      <c r="Y586" s="22" t="n"/>
      <c r="Z586" s="22" t="n"/>
      <c r="AA586" s="22" t="n"/>
      <c r="AB586" s="22" t="n"/>
      <c r="AC586" s="22" t="n"/>
      <c r="AD586" s="22" t="n"/>
      <c r="AE586" s="22" t="n"/>
      <c r="AF586" s="22" t="n"/>
    </row>
    <row r="587">
      <c r="A587" s="22" t="n"/>
      <c r="B587" s="130" t="n"/>
      <c r="C587" s="22" t="n"/>
      <c r="D587" s="22" t="n"/>
      <c r="E587" s="72" t="n"/>
      <c r="F587" s="22" t="n"/>
      <c r="G587" s="131" t="n"/>
      <c r="H587" s="22" t="n"/>
      <c r="I587" s="22" t="n"/>
      <c r="J587" s="22" t="n"/>
      <c r="K587" s="22" t="n"/>
      <c r="L587" s="22" t="n"/>
      <c r="M587" s="22" t="n"/>
      <c r="N587" s="22" t="n"/>
      <c r="O587" s="22" t="n"/>
      <c r="P587" s="22" t="n"/>
      <c r="Q587" s="22" t="n"/>
      <c r="R587" s="22" t="n"/>
      <c r="S587" s="22" t="n"/>
      <c r="T587" s="22" t="n"/>
      <c r="U587" s="22" t="n"/>
      <c r="V587" s="22" t="n"/>
      <c r="W587" s="22" t="n"/>
      <c r="X587" s="22" t="n"/>
      <c r="Y587" s="22" t="n"/>
      <c r="Z587" s="22" t="n"/>
      <c r="AA587" s="22" t="n"/>
      <c r="AB587" s="22" t="n"/>
      <c r="AC587" s="22" t="n"/>
      <c r="AD587" s="22" t="n"/>
      <c r="AE587" s="22" t="n"/>
      <c r="AF587" s="22" t="n"/>
    </row>
    <row r="588">
      <c r="A588" s="22" t="n"/>
      <c r="B588" s="130" t="n"/>
      <c r="C588" s="22" t="n"/>
      <c r="D588" s="22" t="n"/>
      <c r="E588" s="72" t="n"/>
      <c r="F588" s="22" t="n"/>
      <c r="G588" s="131" t="n"/>
      <c r="H588" s="22" t="n"/>
      <c r="I588" s="22" t="n"/>
      <c r="J588" s="22" t="n"/>
      <c r="K588" s="22" t="n"/>
      <c r="L588" s="22" t="n"/>
      <c r="M588" s="22" t="n"/>
      <c r="N588" s="22" t="n"/>
      <c r="O588" s="22" t="n"/>
      <c r="P588" s="22" t="n"/>
      <c r="Q588" s="22" t="n"/>
      <c r="R588" s="22" t="n"/>
      <c r="S588" s="22" t="n"/>
      <c r="T588" s="22" t="n"/>
      <c r="U588" s="22" t="n"/>
      <c r="V588" s="22" t="n"/>
      <c r="W588" s="22" t="n"/>
      <c r="X588" s="22" t="n"/>
      <c r="Y588" s="22" t="n"/>
      <c r="Z588" s="22" t="n"/>
      <c r="AA588" s="22" t="n"/>
      <c r="AB588" s="22" t="n"/>
      <c r="AC588" s="22" t="n"/>
      <c r="AD588" s="22" t="n"/>
      <c r="AE588" s="22" t="n"/>
      <c r="AF588" s="22" t="n"/>
    </row>
    <row r="589">
      <c r="A589" s="22" t="n"/>
      <c r="B589" s="130" t="n"/>
      <c r="C589" s="22" t="n"/>
      <c r="D589" s="22" t="n"/>
      <c r="E589" s="72" t="n"/>
      <c r="F589" s="22" t="n"/>
      <c r="G589" s="131" t="n"/>
      <c r="H589" s="22" t="n"/>
      <c r="I589" s="22" t="n"/>
      <c r="J589" s="22" t="n"/>
      <c r="K589" s="22" t="n"/>
      <c r="L589" s="22" t="n"/>
      <c r="M589" s="22" t="n"/>
      <c r="N589" s="22" t="n"/>
      <c r="O589" s="22" t="n"/>
      <c r="P589" s="22" t="n"/>
      <c r="Q589" s="22" t="n"/>
      <c r="R589" s="22" t="n"/>
      <c r="S589" s="22" t="n"/>
      <c r="T589" s="22" t="n"/>
      <c r="U589" s="22" t="n"/>
      <c r="V589" s="22" t="n"/>
      <c r="W589" s="22" t="n"/>
      <c r="X589" s="22" t="n"/>
      <c r="Y589" s="22" t="n"/>
      <c r="Z589" s="22" t="n"/>
      <c r="AA589" s="22" t="n"/>
      <c r="AB589" s="22" t="n"/>
      <c r="AC589" s="22" t="n"/>
      <c r="AD589" s="22" t="n"/>
      <c r="AE589" s="22" t="n"/>
      <c r="AF589" s="22" t="n"/>
    </row>
    <row r="590">
      <c r="A590" s="22" t="n"/>
      <c r="B590" s="130" t="n"/>
      <c r="C590" s="22" t="n"/>
      <c r="D590" s="22" t="n"/>
      <c r="E590" s="72" t="n"/>
      <c r="F590" s="22" t="n"/>
      <c r="G590" s="131" t="n"/>
      <c r="H590" s="22" t="n"/>
      <c r="I590" s="22" t="n"/>
      <c r="J590" s="22" t="n"/>
      <c r="K590" s="22" t="n"/>
      <c r="L590" s="22" t="n"/>
      <c r="M590" s="22" t="n"/>
      <c r="N590" s="22" t="n"/>
      <c r="O590" s="22" t="n"/>
      <c r="P590" s="22" t="n"/>
      <c r="Q590" s="22" t="n"/>
      <c r="R590" s="22" t="n"/>
      <c r="S590" s="22" t="n"/>
      <c r="T590" s="22" t="n"/>
      <c r="U590" s="22" t="n"/>
      <c r="V590" s="22" t="n"/>
      <c r="W590" s="22" t="n"/>
      <c r="X590" s="22" t="n"/>
      <c r="Y590" s="22" t="n"/>
      <c r="Z590" s="22" t="n"/>
      <c r="AA590" s="22" t="n"/>
      <c r="AB590" s="22" t="n"/>
      <c r="AC590" s="22" t="n"/>
      <c r="AD590" s="22" t="n"/>
      <c r="AE590" s="22" t="n"/>
      <c r="AF590" s="22" t="n"/>
    </row>
    <row r="591">
      <c r="A591" s="22" t="n"/>
      <c r="B591" s="130" t="n"/>
      <c r="C591" s="22" t="n"/>
      <c r="D591" s="22" t="n"/>
      <c r="E591" s="72" t="n"/>
      <c r="F591" s="22" t="n"/>
      <c r="G591" s="131" t="n"/>
      <c r="H591" s="22" t="n"/>
      <c r="I591" s="22" t="n"/>
      <c r="J591" s="22" t="n"/>
      <c r="K591" s="22" t="n"/>
      <c r="L591" s="22" t="n"/>
      <c r="M591" s="22" t="n"/>
      <c r="N591" s="22" t="n"/>
      <c r="O591" s="22" t="n"/>
      <c r="P591" s="22" t="n"/>
      <c r="Q591" s="22" t="n"/>
      <c r="R591" s="22" t="n"/>
      <c r="S591" s="22" t="n"/>
      <c r="T591" s="22" t="n"/>
      <c r="U591" s="22" t="n"/>
      <c r="V591" s="22" t="n"/>
      <c r="W591" s="22" t="n"/>
      <c r="X591" s="22" t="n"/>
      <c r="Y591" s="22" t="n"/>
      <c r="Z591" s="22" t="n"/>
      <c r="AA591" s="22" t="n"/>
      <c r="AB591" s="22" t="n"/>
      <c r="AC591" s="22" t="n"/>
      <c r="AD591" s="22" t="n"/>
      <c r="AE591" s="22" t="n"/>
      <c r="AF591" s="22" t="n"/>
    </row>
    <row r="592">
      <c r="A592" s="22" t="n"/>
      <c r="B592" s="130" t="n"/>
      <c r="C592" s="22" t="n"/>
      <c r="D592" s="22" t="n"/>
      <c r="E592" s="72" t="n"/>
      <c r="F592" s="22" t="n"/>
      <c r="G592" s="131" t="n"/>
      <c r="H592" s="22" t="n"/>
      <c r="I592" s="22" t="n"/>
      <c r="J592" s="22" t="n"/>
      <c r="K592" s="22" t="n"/>
      <c r="L592" s="22" t="n"/>
      <c r="M592" s="22" t="n"/>
      <c r="N592" s="22" t="n"/>
      <c r="O592" s="22" t="n"/>
      <c r="P592" s="22" t="n"/>
      <c r="Q592" s="22" t="n"/>
      <c r="R592" s="22" t="n"/>
      <c r="S592" s="22" t="n"/>
      <c r="T592" s="22" t="n"/>
      <c r="U592" s="22" t="n"/>
      <c r="V592" s="22" t="n"/>
      <c r="W592" s="22" t="n"/>
      <c r="X592" s="22" t="n"/>
      <c r="Y592" s="22" t="n"/>
      <c r="Z592" s="22" t="n"/>
      <c r="AA592" s="22" t="n"/>
      <c r="AB592" s="22" t="n"/>
      <c r="AC592" s="22" t="n"/>
      <c r="AD592" s="22" t="n"/>
      <c r="AE592" s="22" t="n"/>
      <c r="AF592" s="22" t="n"/>
    </row>
    <row r="593">
      <c r="A593" s="22" t="n"/>
      <c r="B593" s="130" t="n"/>
      <c r="C593" s="22" t="n"/>
      <c r="D593" s="22" t="n"/>
      <c r="E593" s="72" t="n"/>
      <c r="F593" s="22" t="n"/>
      <c r="G593" s="131" t="n"/>
      <c r="H593" s="22" t="n"/>
      <c r="I593" s="22" t="n"/>
      <c r="J593" s="22" t="n"/>
      <c r="K593" s="22" t="n"/>
      <c r="L593" s="22" t="n"/>
      <c r="M593" s="22" t="n"/>
      <c r="N593" s="22" t="n"/>
      <c r="O593" s="22" t="n"/>
      <c r="P593" s="22" t="n"/>
      <c r="Q593" s="22" t="n"/>
      <c r="R593" s="22" t="n"/>
      <c r="S593" s="22" t="n"/>
      <c r="T593" s="22" t="n"/>
      <c r="U593" s="22" t="n"/>
      <c r="V593" s="22" t="n"/>
      <c r="W593" s="22" t="n"/>
      <c r="X593" s="22" t="n"/>
      <c r="Y593" s="22" t="n"/>
      <c r="Z593" s="22" t="n"/>
      <c r="AA593" s="22" t="n"/>
      <c r="AB593" s="22" t="n"/>
      <c r="AC593" s="22" t="n"/>
      <c r="AD593" s="22" t="n"/>
      <c r="AE593" s="22" t="n"/>
      <c r="AF593" s="22" t="n"/>
    </row>
    <row r="594">
      <c r="A594" s="22" t="n"/>
      <c r="B594" s="130" t="n"/>
      <c r="C594" s="22" t="n"/>
      <c r="D594" s="22" t="n"/>
      <c r="E594" s="72" t="n"/>
      <c r="F594" s="22" t="n"/>
      <c r="G594" s="131" t="n"/>
      <c r="H594" s="22" t="n"/>
      <c r="I594" s="22" t="n"/>
      <c r="J594" s="22" t="n"/>
      <c r="K594" s="22" t="n"/>
      <c r="L594" s="22" t="n"/>
      <c r="M594" s="22" t="n"/>
      <c r="N594" s="22" t="n"/>
      <c r="O594" s="22" t="n"/>
      <c r="P594" s="22" t="n"/>
      <c r="Q594" s="22" t="n"/>
      <c r="R594" s="22" t="n"/>
      <c r="S594" s="22" t="n"/>
      <c r="T594" s="22" t="n"/>
      <c r="U594" s="22" t="n"/>
      <c r="V594" s="22" t="n"/>
      <c r="W594" s="22" t="n"/>
      <c r="X594" s="22" t="n"/>
      <c r="Y594" s="22" t="n"/>
      <c r="Z594" s="22" t="n"/>
      <c r="AA594" s="22" t="n"/>
      <c r="AB594" s="22" t="n"/>
      <c r="AC594" s="22" t="n"/>
      <c r="AD594" s="22" t="n"/>
      <c r="AE594" s="22" t="n"/>
      <c r="AF594" s="22" t="n"/>
    </row>
    <row r="595">
      <c r="A595" s="22" t="n"/>
      <c r="B595" s="130" t="n"/>
      <c r="C595" s="22" t="n"/>
      <c r="D595" s="22" t="n"/>
      <c r="E595" s="72" t="n"/>
      <c r="F595" s="22" t="n"/>
      <c r="G595" s="131" t="n"/>
      <c r="H595" s="22" t="n"/>
      <c r="I595" s="22" t="n"/>
      <c r="J595" s="22" t="n"/>
      <c r="K595" s="22" t="n"/>
      <c r="L595" s="22" t="n"/>
      <c r="M595" s="22" t="n"/>
      <c r="N595" s="22" t="n"/>
      <c r="O595" s="22" t="n"/>
      <c r="P595" s="22" t="n"/>
      <c r="Q595" s="22" t="n"/>
      <c r="R595" s="22" t="n"/>
      <c r="S595" s="22" t="n"/>
      <c r="T595" s="22" t="n"/>
      <c r="U595" s="22" t="n"/>
      <c r="V595" s="22" t="n"/>
      <c r="W595" s="22" t="n"/>
      <c r="X595" s="22" t="n"/>
      <c r="Y595" s="22" t="n"/>
      <c r="Z595" s="22" t="n"/>
      <c r="AA595" s="22" t="n"/>
      <c r="AB595" s="22" t="n"/>
      <c r="AC595" s="22" t="n"/>
      <c r="AD595" s="22" t="n"/>
      <c r="AE595" s="22" t="n"/>
      <c r="AF595" s="22" t="n"/>
    </row>
    <row r="596">
      <c r="A596" s="22" t="n"/>
      <c r="B596" s="130" t="n"/>
      <c r="C596" s="22" t="n"/>
      <c r="D596" s="22" t="n"/>
      <c r="E596" s="72" t="n"/>
      <c r="F596" s="22" t="n"/>
      <c r="G596" s="131" t="n"/>
      <c r="H596" s="22" t="n"/>
      <c r="I596" s="22" t="n"/>
      <c r="J596" s="22" t="n"/>
      <c r="K596" s="22" t="n"/>
      <c r="L596" s="22" t="n"/>
      <c r="M596" s="22" t="n"/>
      <c r="N596" s="22" t="n"/>
      <c r="O596" s="22" t="n"/>
      <c r="P596" s="22" t="n"/>
      <c r="Q596" s="22" t="n"/>
      <c r="R596" s="22" t="n"/>
      <c r="S596" s="22" t="n"/>
      <c r="T596" s="22" t="n"/>
      <c r="U596" s="22" t="n"/>
      <c r="V596" s="22" t="n"/>
      <c r="W596" s="22" t="n"/>
      <c r="X596" s="22" t="n"/>
      <c r="Y596" s="22" t="n"/>
      <c r="Z596" s="22" t="n"/>
      <c r="AA596" s="22" t="n"/>
      <c r="AB596" s="22" t="n"/>
      <c r="AC596" s="22" t="n"/>
      <c r="AD596" s="22" t="n"/>
      <c r="AE596" s="22" t="n"/>
      <c r="AF596" s="22" t="n"/>
    </row>
    <row r="597">
      <c r="A597" s="22" t="n"/>
      <c r="B597" s="130" t="n"/>
      <c r="C597" s="22" t="n"/>
      <c r="D597" s="22" t="n"/>
      <c r="E597" s="72" t="n"/>
      <c r="F597" s="22" t="n"/>
      <c r="G597" s="131" t="n"/>
      <c r="H597" s="22" t="n"/>
      <c r="I597" s="22" t="n"/>
      <c r="J597" s="22" t="n"/>
      <c r="K597" s="22" t="n"/>
      <c r="L597" s="22" t="n"/>
      <c r="M597" s="22" t="n"/>
      <c r="N597" s="22" t="n"/>
      <c r="O597" s="22" t="n"/>
      <c r="P597" s="22" t="n"/>
      <c r="Q597" s="22" t="n"/>
      <c r="R597" s="22" t="n"/>
      <c r="S597" s="22" t="n"/>
      <c r="T597" s="22" t="n"/>
      <c r="U597" s="22" t="n"/>
      <c r="V597" s="22" t="n"/>
      <c r="W597" s="22" t="n"/>
      <c r="X597" s="22" t="n"/>
      <c r="Y597" s="22" t="n"/>
      <c r="Z597" s="22" t="n"/>
      <c r="AA597" s="22" t="n"/>
      <c r="AB597" s="22" t="n"/>
      <c r="AC597" s="22" t="n"/>
      <c r="AD597" s="22" t="n"/>
      <c r="AE597" s="22" t="n"/>
      <c r="AF597" s="22" t="n"/>
    </row>
    <row r="598">
      <c r="A598" s="22" t="n"/>
      <c r="B598" s="130" t="n"/>
      <c r="C598" s="22" t="n"/>
      <c r="D598" s="22" t="n"/>
      <c r="E598" s="72" t="n"/>
      <c r="F598" s="22" t="n"/>
      <c r="G598" s="131" t="n"/>
      <c r="H598" s="22" t="n"/>
      <c r="I598" s="22" t="n"/>
      <c r="J598" s="22" t="n"/>
      <c r="K598" s="22" t="n"/>
      <c r="L598" s="22" t="n"/>
      <c r="M598" s="22" t="n"/>
      <c r="N598" s="22" t="n"/>
      <c r="O598" s="22" t="n"/>
      <c r="P598" s="22" t="n"/>
      <c r="Q598" s="22" t="n"/>
      <c r="R598" s="22" t="n"/>
      <c r="S598" s="22" t="n"/>
      <c r="T598" s="22" t="n"/>
      <c r="U598" s="22" t="n"/>
      <c r="V598" s="22" t="n"/>
      <c r="W598" s="22" t="n"/>
      <c r="X598" s="22" t="n"/>
      <c r="Y598" s="22" t="n"/>
      <c r="Z598" s="22" t="n"/>
      <c r="AA598" s="22" t="n"/>
      <c r="AB598" s="22" t="n"/>
      <c r="AC598" s="22" t="n"/>
      <c r="AD598" s="22" t="n"/>
      <c r="AE598" s="22" t="n"/>
      <c r="AF598" s="22" t="n"/>
    </row>
    <row r="599">
      <c r="A599" s="22" t="n"/>
      <c r="B599" s="130" t="n"/>
      <c r="C599" s="22" t="n"/>
      <c r="D599" s="22" t="n"/>
      <c r="E599" s="72" t="n"/>
      <c r="F599" s="22" t="n"/>
      <c r="G599" s="131" t="n"/>
      <c r="H599" s="22" t="n"/>
      <c r="I599" s="22" t="n"/>
      <c r="J599" s="22" t="n"/>
      <c r="K599" s="22" t="n"/>
      <c r="L599" s="22" t="n"/>
      <c r="M599" s="22" t="n"/>
      <c r="N599" s="22" t="n"/>
      <c r="O599" s="22" t="n"/>
      <c r="P599" s="22" t="n"/>
      <c r="Q599" s="22" t="n"/>
      <c r="R599" s="22" t="n"/>
      <c r="S599" s="22" t="n"/>
      <c r="T599" s="22" t="n"/>
      <c r="U599" s="22" t="n"/>
      <c r="V599" s="22" t="n"/>
      <c r="W599" s="22" t="n"/>
      <c r="X599" s="22" t="n"/>
      <c r="Y599" s="22" t="n"/>
      <c r="Z599" s="22" t="n"/>
      <c r="AA599" s="22" t="n"/>
      <c r="AB599" s="22" t="n"/>
      <c r="AC599" s="22" t="n"/>
      <c r="AD599" s="22" t="n"/>
      <c r="AE599" s="22" t="n"/>
      <c r="AF599" s="22" t="n"/>
    </row>
    <row r="600">
      <c r="A600" s="22" t="n"/>
      <c r="B600" s="130" t="n"/>
      <c r="C600" s="22" t="n"/>
      <c r="D600" s="22" t="n"/>
      <c r="E600" s="72" t="n"/>
      <c r="F600" s="22" t="n"/>
      <c r="G600" s="131" t="n"/>
      <c r="H600" s="22" t="n"/>
      <c r="I600" s="22" t="n"/>
      <c r="J600" s="22" t="n"/>
      <c r="K600" s="22" t="n"/>
      <c r="L600" s="22" t="n"/>
      <c r="M600" s="22" t="n"/>
      <c r="N600" s="22" t="n"/>
      <c r="O600" s="22" t="n"/>
      <c r="P600" s="22" t="n"/>
      <c r="Q600" s="22" t="n"/>
      <c r="R600" s="22" t="n"/>
      <c r="S600" s="22" t="n"/>
      <c r="T600" s="22" t="n"/>
      <c r="U600" s="22" t="n"/>
      <c r="V600" s="22" t="n"/>
      <c r="W600" s="22" t="n"/>
      <c r="X600" s="22" t="n"/>
      <c r="Y600" s="22" t="n"/>
      <c r="Z600" s="22" t="n"/>
      <c r="AA600" s="22" t="n"/>
      <c r="AB600" s="22" t="n"/>
      <c r="AC600" s="22" t="n"/>
      <c r="AD600" s="22" t="n"/>
      <c r="AE600" s="22" t="n"/>
      <c r="AF600" s="22" t="n"/>
    </row>
    <row r="601">
      <c r="A601" s="22" t="n"/>
      <c r="B601" s="130" t="n"/>
      <c r="C601" s="22" t="n"/>
      <c r="D601" s="22" t="n"/>
      <c r="E601" s="72" t="n"/>
      <c r="F601" s="22" t="n"/>
      <c r="G601" s="131" t="n"/>
      <c r="H601" s="22" t="n"/>
      <c r="I601" s="22" t="n"/>
      <c r="J601" s="22" t="n"/>
      <c r="K601" s="22" t="n"/>
      <c r="L601" s="22" t="n"/>
      <c r="M601" s="22" t="n"/>
      <c r="N601" s="22" t="n"/>
      <c r="O601" s="22" t="n"/>
      <c r="P601" s="22" t="n"/>
      <c r="Q601" s="22" t="n"/>
      <c r="R601" s="22" t="n"/>
      <c r="S601" s="22" t="n"/>
      <c r="T601" s="22" t="n"/>
      <c r="U601" s="22" t="n"/>
      <c r="V601" s="22" t="n"/>
      <c r="W601" s="22" t="n"/>
      <c r="X601" s="22" t="n"/>
      <c r="Y601" s="22" t="n"/>
      <c r="Z601" s="22" t="n"/>
      <c r="AA601" s="22" t="n"/>
      <c r="AB601" s="22" t="n"/>
      <c r="AC601" s="22" t="n"/>
      <c r="AD601" s="22" t="n"/>
      <c r="AE601" s="22" t="n"/>
      <c r="AF601" s="22" t="n"/>
    </row>
    <row r="602">
      <c r="A602" s="22" t="n"/>
      <c r="B602" s="130" t="n"/>
      <c r="C602" s="22" t="n"/>
      <c r="D602" s="22" t="n"/>
      <c r="E602" s="72" t="n"/>
      <c r="F602" s="22" t="n"/>
      <c r="G602" s="131" t="n"/>
      <c r="H602" s="22" t="n"/>
      <c r="I602" s="22" t="n"/>
      <c r="J602" s="22" t="n"/>
      <c r="K602" s="22" t="n"/>
      <c r="L602" s="22" t="n"/>
      <c r="M602" s="22" t="n"/>
      <c r="N602" s="22" t="n"/>
      <c r="O602" s="22" t="n"/>
      <c r="P602" s="22" t="n"/>
      <c r="Q602" s="22" t="n"/>
      <c r="R602" s="22" t="n"/>
      <c r="S602" s="22" t="n"/>
      <c r="T602" s="22" t="n"/>
      <c r="U602" s="22" t="n"/>
      <c r="V602" s="22" t="n"/>
      <c r="W602" s="22" t="n"/>
      <c r="X602" s="22" t="n"/>
      <c r="Y602" s="22" t="n"/>
      <c r="Z602" s="22" t="n"/>
      <c r="AA602" s="22" t="n"/>
      <c r="AB602" s="22" t="n"/>
      <c r="AC602" s="22" t="n"/>
      <c r="AD602" s="22" t="n"/>
      <c r="AE602" s="22" t="n"/>
      <c r="AF602" s="22" t="n"/>
    </row>
    <row r="603">
      <c r="A603" s="22" t="n"/>
      <c r="B603" s="130" t="n"/>
      <c r="C603" s="22" t="n"/>
      <c r="D603" s="22" t="n"/>
      <c r="E603" s="72" t="n"/>
      <c r="F603" s="22" t="n"/>
      <c r="G603" s="131" t="n"/>
      <c r="H603" s="22" t="n"/>
      <c r="I603" s="22" t="n"/>
      <c r="J603" s="22" t="n"/>
      <c r="K603" s="22" t="n"/>
      <c r="L603" s="22" t="n"/>
      <c r="M603" s="22" t="n"/>
      <c r="N603" s="22" t="n"/>
      <c r="O603" s="22" t="n"/>
      <c r="P603" s="22" t="n"/>
      <c r="Q603" s="22" t="n"/>
      <c r="R603" s="22" t="n"/>
      <c r="S603" s="22" t="n"/>
      <c r="T603" s="22" t="n"/>
      <c r="U603" s="22" t="n"/>
      <c r="V603" s="22" t="n"/>
      <c r="W603" s="22" t="n"/>
      <c r="X603" s="22" t="n"/>
      <c r="Y603" s="22" t="n"/>
      <c r="Z603" s="22" t="n"/>
      <c r="AA603" s="22" t="n"/>
      <c r="AB603" s="22" t="n"/>
      <c r="AC603" s="22" t="n"/>
      <c r="AD603" s="22" t="n"/>
      <c r="AE603" s="22" t="n"/>
      <c r="AF603" s="22" t="n"/>
    </row>
    <row r="604">
      <c r="A604" s="22" t="n"/>
      <c r="B604" s="130" t="n"/>
      <c r="C604" s="22" t="n"/>
      <c r="D604" s="22" t="n"/>
      <c r="E604" s="72" t="n"/>
      <c r="F604" s="22" t="n"/>
      <c r="G604" s="131" t="n"/>
      <c r="H604" s="22" t="n"/>
      <c r="I604" s="22" t="n"/>
      <c r="J604" s="22" t="n"/>
      <c r="K604" s="22" t="n"/>
      <c r="L604" s="22" t="n"/>
      <c r="M604" s="22" t="n"/>
      <c r="N604" s="22" t="n"/>
      <c r="O604" s="22" t="n"/>
      <c r="P604" s="22" t="n"/>
      <c r="Q604" s="22" t="n"/>
      <c r="R604" s="22" t="n"/>
      <c r="S604" s="22" t="n"/>
      <c r="T604" s="22" t="n"/>
      <c r="U604" s="22" t="n"/>
      <c r="V604" s="22" t="n"/>
      <c r="W604" s="22" t="n"/>
      <c r="X604" s="22" t="n"/>
      <c r="Y604" s="22" t="n"/>
      <c r="Z604" s="22" t="n"/>
      <c r="AA604" s="22" t="n"/>
      <c r="AB604" s="22" t="n"/>
      <c r="AC604" s="22" t="n"/>
      <c r="AD604" s="22" t="n"/>
      <c r="AE604" s="22" t="n"/>
      <c r="AF604" s="22" t="n"/>
    </row>
    <row r="605">
      <c r="A605" s="22" t="n"/>
      <c r="B605" s="130" t="n"/>
      <c r="C605" s="22" t="n"/>
      <c r="D605" s="22" t="n"/>
      <c r="E605" s="72" t="n"/>
      <c r="F605" s="22" t="n"/>
      <c r="G605" s="131" t="n"/>
      <c r="H605" s="22" t="n"/>
      <c r="I605" s="22" t="n"/>
      <c r="J605" s="22" t="n"/>
      <c r="K605" s="22" t="n"/>
      <c r="L605" s="22" t="n"/>
      <c r="M605" s="22" t="n"/>
      <c r="N605" s="22" t="n"/>
      <c r="O605" s="22" t="n"/>
      <c r="P605" s="22" t="n"/>
      <c r="Q605" s="22" t="n"/>
      <c r="R605" s="22" t="n"/>
      <c r="S605" s="22" t="n"/>
      <c r="T605" s="22" t="n"/>
      <c r="U605" s="22" t="n"/>
      <c r="V605" s="22" t="n"/>
      <c r="W605" s="22" t="n"/>
      <c r="X605" s="22" t="n"/>
      <c r="Y605" s="22" t="n"/>
      <c r="Z605" s="22" t="n"/>
      <c r="AA605" s="22" t="n"/>
      <c r="AB605" s="22" t="n"/>
      <c r="AC605" s="22" t="n"/>
      <c r="AD605" s="22" t="n"/>
      <c r="AE605" s="22" t="n"/>
      <c r="AF605" s="22" t="n"/>
    </row>
    <row r="606">
      <c r="A606" s="22" t="n"/>
      <c r="B606" s="130" t="n"/>
      <c r="C606" s="22" t="n"/>
      <c r="D606" s="22" t="n"/>
      <c r="E606" s="72" t="n"/>
      <c r="F606" s="22" t="n"/>
      <c r="G606" s="131" t="n"/>
      <c r="H606" s="22" t="n"/>
      <c r="I606" s="22" t="n"/>
      <c r="J606" s="22" t="n"/>
      <c r="K606" s="22" t="n"/>
      <c r="L606" s="22" t="n"/>
      <c r="M606" s="22" t="n"/>
      <c r="N606" s="22" t="n"/>
      <c r="O606" s="22" t="n"/>
      <c r="P606" s="22" t="n"/>
      <c r="Q606" s="22" t="n"/>
      <c r="R606" s="22" t="n"/>
      <c r="S606" s="22" t="n"/>
      <c r="T606" s="22" t="n"/>
      <c r="U606" s="22" t="n"/>
      <c r="V606" s="22" t="n"/>
      <c r="W606" s="22" t="n"/>
      <c r="X606" s="22" t="n"/>
      <c r="Y606" s="22" t="n"/>
      <c r="Z606" s="22" t="n"/>
      <c r="AA606" s="22" t="n"/>
      <c r="AB606" s="22" t="n"/>
      <c r="AC606" s="22" t="n"/>
      <c r="AD606" s="22" t="n"/>
      <c r="AE606" s="22" t="n"/>
      <c r="AF606" s="22" t="n"/>
    </row>
    <row r="607">
      <c r="A607" s="22" t="n"/>
      <c r="B607" s="130" t="n"/>
      <c r="C607" s="22" t="n"/>
      <c r="D607" s="22" t="n"/>
      <c r="E607" s="72" t="n"/>
      <c r="F607" s="22" t="n"/>
      <c r="G607" s="131" t="n"/>
      <c r="H607" s="22" t="n"/>
      <c r="I607" s="22" t="n"/>
      <c r="J607" s="22" t="n"/>
      <c r="K607" s="22" t="n"/>
      <c r="L607" s="22" t="n"/>
      <c r="M607" s="22" t="n"/>
      <c r="N607" s="22" t="n"/>
      <c r="O607" s="22" t="n"/>
      <c r="P607" s="22" t="n"/>
      <c r="Q607" s="22" t="n"/>
      <c r="R607" s="22" t="n"/>
      <c r="S607" s="22" t="n"/>
      <c r="T607" s="22" t="n"/>
      <c r="U607" s="22" t="n"/>
      <c r="V607" s="22" t="n"/>
      <c r="W607" s="22" t="n"/>
      <c r="X607" s="22" t="n"/>
      <c r="Y607" s="22" t="n"/>
      <c r="Z607" s="22" t="n"/>
      <c r="AA607" s="22" t="n"/>
      <c r="AB607" s="22" t="n"/>
      <c r="AC607" s="22" t="n"/>
      <c r="AD607" s="22" t="n"/>
      <c r="AE607" s="22" t="n"/>
      <c r="AF607" s="22" t="n"/>
    </row>
    <row r="608">
      <c r="A608" s="22" t="n"/>
      <c r="B608" s="130" t="n"/>
      <c r="C608" s="22" t="n"/>
      <c r="D608" s="22" t="n"/>
      <c r="E608" s="72" t="n"/>
      <c r="F608" s="22" t="n"/>
      <c r="G608" s="131" t="n"/>
      <c r="H608" s="22" t="n"/>
      <c r="I608" s="22" t="n"/>
      <c r="J608" s="22" t="n"/>
      <c r="K608" s="22" t="n"/>
      <c r="L608" s="22" t="n"/>
      <c r="M608" s="22" t="n"/>
      <c r="N608" s="22" t="n"/>
      <c r="O608" s="22" t="n"/>
      <c r="P608" s="22" t="n"/>
      <c r="Q608" s="22" t="n"/>
      <c r="R608" s="22" t="n"/>
      <c r="S608" s="22" t="n"/>
      <c r="T608" s="22" t="n"/>
      <c r="U608" s="22" t="n"/>
      <c r="V608" s="22" t="n"/>
      <c r="W608" s="22" t="n"/>
      <c r="X608" s="22" t="n"/>
      <c r="Y608" s="22" t="n"/>
      <c r="Z608" s="22" t="n"/>
      <c r="AA608" s="22" t="n"/>
      <c r="AB608" s="22" t="n"/>
      <c r="AC608" s="22" t="n"/>
      <c r="AD608" s="22" t="n"/>
      <c r="AE608" s="22" t="n"/>
      <c r="AF608" s="22" t="n"/>
    </row>
    <row r="609">
      <c r="A609" s="22" t="n"/>
      <c r="B609" s="130" t="n"/>
      <c r="C609" s="22" t="n"/>
      <c r="D609" s="22" t="n"/>
      <c r="E609" s="72" t="n"/>
      <c r="F609" s="22" t="n"/>
      <c r="G609" s="131" t="n"/>
      <c r="H609" s="22" t="n"/>
      <c r="I609" s="22" t="n"/>
      <c r="J609" s="22" t="n"/>
      <c r="K609" s="22" t="n"/>
      <c r="L609" s="22" t="n"/>
      <c r="M609" s="22" t="n"/>
      <c r="N609" s="22" t="n"/>
      <c r="O609" s="22" t="n"/>
      <c r="P609" s="22" t="n"/>
      <c r="Q609" s="22" t="n"/>
      <c r="R609" s="22" t="n"/>
      <c r="S609" s="22" t="n"/>
      <c r="T609" s="22" t="n"/>
      <c r="U609" s="22" t="n"/>
      <c r="V609" s="22" t="n"/>
      <c r="W609" s="22" t="n"/>
      <c r="X609" s="22" t="n"/>
      <c r="Y609" s="22" t="n"/>
      <c r="Z609" s="22" t="n"/>
      <c r="AA609" s="22" t="n"/>
      <c r="AB609" s="22" t="n"/>
      <c r="AC609" s="22" t="n"/>
      <c r="AD609" s="22" t="n"/>
      <c r="AE609" s="22" t="n"/>
      <c r="AF609" s="22" t="n"/>
    </row>
    <row r="610">
      <c r="A610" s="22" t="n"/>
      <c r="B610" s="130" t="n"/>
      <c r="C610" s="22" t="n"/>
      <c r="D610" s="22" t="n"/>
      <c r="E610" s="72" t="n"/>
      <c r="F610" s="22" t="n"/>
      <c r="G610" s="131" t="n"/>
      <c r="H610" s="22" t="n"/>
      <c r="I610" s="22" t="n"/>
      <c r="J610" s="22" t="n"/>
      <c r="K610" s="22" t="n"/>
      <c r="L610" s="22" t="n"/>
      <c r="M610" s="22" t="n"/>
      <c r="N610" s="22" t="n"/>
      <c r="O610" s="22" t="n"/>
      <c r="P610" s="22" t="n"/>
      <c r="Q610" s="22" t="n"/>
      <c r="R610" s="22" t="n"/>
      <c r="S610" s="22" t="n"/>
      <c r="T610" s="22" t="n"/>
      <c r="U610" s="22" t="n"/>
      <c r="V610" s="22" t="n"/>
      <c r="W610" s="22" t="n"/>
      <c r="X610" s="22" t="n"/>
      <c r="Y610" s="22" t="n"/>
      <c r="Z610" s="22" t="n"/>
      <c r="AA610" s="22" t="n"/>
      <c r="AB610" s="22" t="n"/>
      <c r="AC610" s="22" t="n"/>
      <c r="AD610" s="22" t="n"/>
      <c r="AE610" s="22" t="n"/>
      <c r="AF610" s="22" t="n"/>
    </row>
    <row r="611">
      <c r="A611" s="22" t="n"/>
      <c r="B611" s="130" t="n"/>
      <c r="C611" s="22" t="n"/>
      <c r="D611" s="22" t="n"/>
      <c r="E611" s="72" t="n"/>
      <c r="F611" s="22" t="n"/>
      <c r="G611" s="131" t="n"/>
      <c r="H611" s="22" t="n"/>
      <c r="I611" s="22" t="n"/>
      <c r="J611" s="22" t="n"/>
      <c r="K611" s="22" t="n"/>
      <c r="L611" s="22" t="n"/>
      <c r="M611" s="22" t="n"/>
      <c r="N611" s="22" t="n"/>
      <c r="O611" s="22" t="n"/>
      <c r="P611" s="22" t="n"/>
      <c r="Q611" s="22" t="n"/>
      <c r="R611" s="22" t="n"/>
      <c r="S611" s="22" t="n"/>
      <c r="T611" s="22" t="n"/>
      <c r="U611" s="22" t="n"/>
      <c r="V611" s="22" t="n"/>
      <c r="W611" s="22" t="n"/>
      <c r="X611" s="22" t="n"/>
      <c r="Y611" s="22" t="n"/>
      <c r="Z611" s="22" t="n"/>
      <c r="AA611" s="22" t="n"/>
      <c r="AB611" s="22" t="n"/>
      <c r="AC611" s="22" t="n"/>
      <c r="AD611" s="22" t="n"/>
      <c r="AE611" s="22" t="n"/>
      <c r="AF611" s="22" t="n"/>
    </row>
    <row r="612">
      <c r="A612" s="22" t="n"/>
      <c r="B612" s="130" t="n"/>
      <c r="C612" s="22" t="n"/>
      <c r="D612" s="22" t="n"/>
      <c r="E612" s="72" t="n"/>
      <c r="F612" s="22" t="n"/>
      <c r="G612" s="131" t="n"/>
      <c r="H612" s="22" t="n"/>
      <c r="I612" s="22" t="n"/>
      <c r="J612" s="22" t="n"/>
      <c r="K612" s="22" t="n"/>
      <c r="L612" s="22" t="n"/>
      <c r="M612" s="22" t="n"/>
      <c r="N612" s="22" t="n"/>
      <c r="O612" s="22" t="n"/>
      <c r="P612" s="22" t="n"/>
      <c r="Q612" s="22" t="n"/>
      <c r="R612" s="22" t="n"/>
      <c r="S612" s="22" t="n"/>
      <c r="T612" s="22" t="n"/>
      <c r="U612" s="22" t="n"/>
      <c r="V612" s="22" t="n"/>
      <c r="W612" s="22" t="n"/>
      <c r="X612" s="22" t="n"/>
      <c r="Y612" s="22" t="n"/>
      <c r="Z612" s="22" t="n"/>
      <c r="AA612" s="22" t="n"/>
      <c r="AB612" s="22" t="n"/>
      <c r="AC612" s="22" t="n"/>
      <c r="AD612" s="22" t="n"/>
      <c r="AE612" s="22" t="n"/>
      <c r="AF612" s="22" t="n"/>
    </row>
    <row r="613">
      <c r="A613" s="22" t="n"/>
      <c r="B613" s="130" t="n"/>
      <c r="C613" s="22" t="n"/>
      <c r="D613" s="22" t="n"/>
      <c r="E613" s="72" t="n"/>
      <c r="F613" s="22" t="n"/>
      <c r="G613" s="131" t="n"/>
      <c r="H613" s="22" t="n"/>
      <c r="I613" s="22" t="n"/>
      <c r="J613" s="22" t="n"/>
      <c r="K613" s="22" t="n"/>
      <c r="L613" s="22" t="n"/>
      <c r="M613" s="22" t="n"/>
      <c r="N613" s="22" t="n"/>
      <c r="O613" s="22" t="n"/>
      <c r="P613" s="22" t="n"/>
      <c r="Q613" s="22" t="n"/>
      <c r="R613" s="22" t="n"/>
      <c r="S613" s="22" t="n"/>
      <c r="T613" s="22" t="n"/>
      <c r="U613" s="22" t="n"/>
      <c r="V613" s="22" t="n"/>
      <c r="W613" s="22" t="n"/>
      <c r="X613" s="22" t="n"/>
      <c r="Y613" s="22" t="n"/>
      <c r="Z613" s="22" t="n"/>
      <c r="AA613" s="22" t="n"/>
      <c r="AB613" s="22" t="n"/>
      <c r="AC613" s="22" t="n"/>
      <c r="AD613" s="22" t="n"/>
      <c r="AE613" s="22" t="n"/>
      <c r="AF613" s="22" t="n"/>
    </row>
    <row r="614">
      <c r="A614" s="22" t="n"/>
      <c r="B614" s="130" t="n"/>
      <c r="C614" s="22" t="n"/>
      <c r="D614" s="22" t="n"/>
      <c r="E614" s="72" t="n"/>
      <c r="F614" s="22" t="n"/>
      <c r="G614" s="131" t="n"/>
      <c r="H614" s="22" t="n"/>
      <c r="I614" s="22" t="n"/>
      <c r="J614" s="22" t="n"/>
      <c r="K614" s="22" t="n"/>
      <c r="L614" s="22" t="n"/>
      <c r="M614" s="22" t="n"/>
      <c r="N614" s="22" t="n"/>
      <c r="O614" s="22" t="n"/>
      <c r="P614" s="22" t="n"/>
      <c r="Q614" s="22" t="n"/>
      <c r="R614" s="22" t="n"/>
      <c r="S614" s="22" t="n"/>
      <c r="T614" s="22" t="n"/>
      <c r="U614" s="22" t="n"/>
      <c r="V614" s="22" t="n"/>
      <c r="W614" s="22" t="n"/>
      <c r="X614" s="22" t="n"/>
      <c r="Y614" s="22" t="n"/>
      <c r="Z614" s="22" t="n"/>
      <c r="AA614" s="22" t="n"/>
      <c r="AB614" s="22" t="n"/>
      <c r="AC614" s="22" t="n"/>
      <c r="AD614" s="22" t="n"/>
      <c r="AE614" s="22" t="n"/>
      <c r="AF614" s="22" t="n"/>
    </row>
    <row r="615">
      <c r="A615" s="22" t="n"/>
      <c r="B615" s="130" t="n"/>
      <c r="C615" s="22" t="n"/>
      <c r="D615" s="22" t="n"/>
      <c r="E615" s="72" t="n"/>
      <c r="F615" s="22" t="n"/>
      <c r="G615" s="131" t="n"/>
      <c r="H615" s="22" t="n"/>
      <c r="I615" s="22" t="n"/>
      <c r="J615" s="22" t="n"/>
      <c r="K615" s="22" t="n"/>
      <c r="L615" s="22" t="n"/>
      <c r="M615" s="22" t="n"/>
      <c r="N615" s="22" t="n"/>
      <c r="O615" s="22" t="n"/>
      <c r="P615" s="22" t="n"/>
      <c r="Q615" s="22" t="n"/>
      <c r="R615" s="22" t="n"/>
      <c r="S615" s="22" t="n"/>
      <c r="T615" s="22" t="n"/>
      <c r="U615" s="22" t="n"/>
      <c r="V615" s="22" t="n"/>
      <c r="W615" s="22" t="n"/>
      <c r="X615" s="22" t="n"/>
      <c r="Y615" s="22" t="n"/>
      <c r="Z615" s="22" t="n"/>
      <c r="AA615" s="22" t="n"/>
      <c r="AB615" s="22" t="n"/>
      <c r="AC615" s="22" t="n"/>
      <c r="AD615" s="22" t="n"/>
      <c r="AE615" s="22" t="n"/>
      <c r="AF615" s="22" t="n"/>
    </row>
    <row r="616">
      <c r="A616" s="22" t="n"/>
      <c r="B616" s="130" t="n"/>
      <c r="C616" s="22" t="n"/>
      <c r="D616" s="22" t="n"/>
      <c r="E616" s="72" t="n"/>
      <c r="F616" s="22" t="n"/>
      <c r="G616" s="131" t="n"/>
      <c r="H616" s="22" t="n"/>
      <c r="I616" s="22" t="n"/>
      <c r="J616" s="22" t="n"/>
      <c r="K616" s="22" t="n"/>
      <c r="L616" s="22" t="n"/>
      <c r="M616" s="22" t="n"/>
      <c r="N616" s="22" t="n"/>
      <c r="O616" s="22" t="n"/>
      <c r="P616" s="22" t="n"/>
      <c r="Q616" s="22" t="n"/>
      <c r="R616" s="22" t="n"/>
      <c r="S616" s="22" t="n"/>
      <c r="T616" s="22" t="n"/>
      <c r="U616" s="22" t="n"/>
      <c r="V616" s="22" t="n"/>
      <c r="W616" s="22" t="n"/>
      <c r="X616" s="22" t="n"/>
      <c r="Y616" s="22" t="n"/>
      <c r="Z616" s="22" t="n"/>
      <c r="AA616" s="22" t="n"/>
      <c r="AB616" s="22" t="n"/>
      <c r="AC616" s="22" t="n"/>
      <c r="AD616" s="22" t="n"/>
      <c r="AE616" s="22" t="n"/>
      <c r="AF616" s="22" t="n"/>
    </row>
    <row r="617">
      <c r="A617" s="22" t="n"/>
      <c r="B617" s="130" t="n"/>
      <c r="C617" s="22" t="n"/>
      <c r="D617" s="22" t="n"/>
      <c r="E617" s="72" t="n"/>
      <c r="F617" s="22" t="n"/>
      <c r="G617" s="131" t="n"/>
      <c r="H617" s="22" t="n"/>
      <c r="I617" s="22" t="n"/>
      <c r="J617" s="22" t="n"/>
      <c r="K617" s="22" t="n"/>
      <c r="L617" s="22" t="n"/>
      <c r="M617" s="22" t="n"/>
      <c r="N617" s="22" t="n"/>
      <c r="O617" s="22" t="n"/>
      <c r="P617" s="22" t="n"/>
      <c r="Q617" s="22" t="n"/>
      <c r="R617" s="22" t="n"/>
      <c r="S617" s="22" t="n"/>
      <c r="T617" s="22" t="n"/>
      <c r="U617" s="22" t="n"/>
      <c r="V617" s="22" t="n"/>
      <c r="W617" s="22" t="n"/>
      <c r="X617" s="22" t="n"/>
      <c r="Y617" s="22" t="n"/>
      <c r="Z617" s="22" t="n"/>
      <c r="AA617" s="22" t="n"/>
      <c r="AB617" s="22" t="n"/>
      <c r="AC617" s="22" t="n"/>
      <c r="AD617" s="22" t="n"/>
      <c r="AE617" s="22" t="n"/>
      <c r="AF617" s="22" t="n"/>
    </row>
    <row r="618">
      <c r="A618" s="22" t="n"/>
      <c r="B618" s="130" t="n"/>
      <c r="C618" s="22" t="n"/>
      <c r="D618" s="22" t="n"/>
      <c r="E618" s="72" t="n"/>
      <c r="F618" s="22" t="n"/>
      <c r="G618" s="131" t="n"/>
      <c r="H618" s="22" t="n"/>
      <c r="I618" s="22" t="n"/>
      <c r="J618" s="22" t="n"/>
      <c r="K618" s="22" t="n"/>
      <c r="L618" s="22" t="n"/>
      <c r="M618" s="22" t="n"/>
      <c r="N618" s="22" t="n"/>
      <c r="O618" s="22" t="n"/>
      <c r="P618" s="22" t="n"/>
      <c r="Q618" s="22" t="n"/>
      <c r="R618" s="22" t="n"/>
      <c r="S618" s="22" t="n"/>
      <c r="T618" s="22" t="n"/>
      <c r="U618" s="22" t="n"/>
      <c r="V618" s="22" t="n"/>
      <c r="W618" s="22" t="n"/>
      <c r="X618" s="22" t="n"/>
      <c r="Y618" s="22" t="n"/>
      <c r="Z618" s="22" t="n"/>
      <c r="AA618" s="22" t="n"/>
      <c r="AB618" s="22" t="n"/>
      <c r="AC618" s="22" t="n"/>
      <c r="AD618" s="22" t="n"/>
      <c r="AE618" s="22" t="n"/>
      <c r="AF618" s="22" t="n"/>
    </row>
    <row r="619">
      <c r="A619" s="22" t="n"/>
      <c r="B619" s="130" t="n"/>
      <c r="C619" s="22" t="n"/>
      <c r="D619" s="22" t="n"/>
      <c r="E619" s="72" t="n"/>
      <c r="F619" s="22" t="n"/>
      <c r="G619" s="131" t="n"/>
      <c r="H619" s="22" t="n"/>
      <c r="I619" s="22" t="n"/>
      <c r="J619" s="22" t="n"/>
      <c r="K619" s="22" t="n"/>
      <c r="L619" s="22" t="n"/>
      <c r="M619" s="22" t="n"/>
      <c r="N619" s="22" t="n"/>
      <c r="O619" s="22" t="n"/>
      <c r="P619" s="22" t="n"/>
      <c r="Q619" s="22" t="n"/>
      <c r="R619" s="22" t="n"/>
      <c r="S619" s="22" t="n"/>
      <c r="T619" s="22" t="n"/>
      <c r="U619" s="22" t="n"/>
      <c r="V619" s="22" t="n"/>
      <c r="W619" s="22" t="n"/>
      <c r="X619" s="22" t="n"/>
      <c r="Y619" s="22" t="n"/>
      <c r="Z619" s="22" t="n"/>
      <c r="AA619" s="22" t="n"/>
      <c r="AB619" s="22" t="n"/>
      <c r="AC619" s="22" t="n"/>
      <c r="AD619" s="22" t="n"/>
      <c r="AE619" s="22" t="n"/>
      <c r="AF619" s="22" t="n"/>
    </row>
    <row r="620">
      <c r="A620" s="22" t="n"/>
      <c r="B620" s="130" t="n"/>
      <c r="C620" s="22" t="n"/>
      <c r="D620" s="22" t="n"/>
      <c r="E620" s="72" t="n"/>
      <c r="F620" s="22" t="n"/>
      <c r="G620" s="131" t="n"/>
      <c r="H620" s="22" t="n"/>
      <c r="I620" s="22" t="n"/>
      <c r="J620" s="22" t="n"/>
      <c r="K620" s="22" t="n"/>
      <c r="L620" s="22" t="n"/>
      <c r="M620" s="22" t="n"/>
      <c r="N620" s="22" t="n"/>
      <c r="O620" s="22" t="n"/>
      <c r="P620" s="22" t="n"/>
      <c r="Q620" s="22" t="n"/>
      <c r="R620" s="22" t="n"/>
      <c r="S620" s="22" t="n"/>
      <c r="T620" s="22" t="n"/>
      <c r="U620" s="22" t="n"/>
      <c r="V620" s="22" t="n"/>
      <c r="W620" s="22" t="n"/>
      <c r="X620" s="22" t="n"/>
      <c r="Y620" s="22" t="n"/>
      <c r="Z620" s="22" t="n"/>
      <c r="AA620" s="22" t="n"/>
      <c r="AB620" s="22" t="n"/>
      <c r="AC620" s="22" t="n"/>
      <c r="AD620" s="22" t="n"/>
      <c r="AE620" s="22" t="n"/>
      <c r="AF620" s="22" t="n"/>
    </row>
    <row r="621">
      <c r="A621" s="22" t="n"/>
      <c r="B621" s="130" t="n"/>
      <c r="C621" s="22" t="n"/>
      <c r="D621" s="22" t="n"/>
      <c r="E621" s="72" t="n"/>
      <c r="F621" s="22" t="n"/>
      <c r="G621" s="131" t="n"/>
      <c r="H621" s="22" t="n"/>
      <c r="I621" s="22" t="n"/>
      <c r="J621" s="22" t="n"/>
      <c r="K621" s="22" t="n"/>
      <c r="L621" s="22" t="n"/>
      <c r="M621" s="22" t="n"/>
      <c r="N621" s="22" t="n"/>
      <c r="O621" s="22" t="n"/>
      <c r="P621" s="22" t="n"/>
      <c r="Q621" s="22" t="n"/>
      <c r="R621" s="22" t="n"/>
      <c r="S621" s="22" t="n"/>
      <c r="T621" s="22" t="n"/>
      <c r="U621" s="22" t="n"/>
      <c r="V621" s="22" t="n"/>
      <c r="W621" s="22" t="n"/>
      <c r="X621" s="22" t="n"/>
      <c r="Y621" s="22" t="n"/>
      <c r="Z621" s="22" t="n"/>
      <c r="AA621" s="22" t="n"/>
      <c r="AB621" s="22" t="n"/>
      <c r="AC621" s="22" t="n"/>
      <c r="AD621" s="22" t="n"/>
      <c r="AE621" s="22" t="n"/>
      <c r="AF621" s="22" t="n"/>
    </row>
    <row r="622">
      <c r="A622" s="22" t="n"/>
      <c r="B622" s="130" t="n"/>
      <c r="C622" s="22" t="n"/>
      <c r="D622" s="22" t="n"/>
      <c r="E622" s="72" t="n"/>
      <c r="F622" s="22" t="n"/>
      <c r="G622" s="131" t="n"/>
      <c r="H622" s="22" t="n"/>
      <c r="I622" s="22" t="n"/>
      <c r="J622" s="22" t="n"/>
      <c r="K622" s="22" t="n"/>
      <c r="L622" s="22" t="n"/>
      <c r="M622" s="22" t="n"/>
      <c r="N622" s="22" t="n"/>
      <c r="O622" s="22" t="n"/>
      <c r="P622" s="22" t="n"/>
      <c r="Q622" s="22" t="n"/>
      <c r="R622" s="22" t="n"/>
      <c r="S622" s="22" t="n"/>
      <c r="T622" s="22" t="n"/>
      <c r="U622" s="22" t="n"/>
      <c r="V622" s="22" t="n"/>
      <c r="W622" s="22" t="n"/>
      <c r="X622" s="22" t="n"/>
      <c r="Y622" s="22" t="n"/>
      <c r="Z622" s="22" t="n"/>
      <c r="AA622" s="22" t="n"/>
      <c r="AB622" s="22" t="n"/>
      <c r="AC622" s="22" t="n"/>
      <c r="AD622" s="22" t="n"/>
      <c r="AE622" s="22" t="n"/>
      <c r="AF622" s="22" t="n"/>
    </row>
    <row r="623">
      <c r="A623" s="22" t="n"/>
      <c r="B623" s="130" t="n"/>
      <c r="C623" s="22" t="n"/>
      <c r="D623" s="22" t="n"/>
      <c r="E623" s="72" t="n"/>
      <c r="F623" s="22" t="n"/>
      <c r="G623" s="131" t="n"/>
      <c r="H623" s="22" t="n"/>
      <c r="I623" s="22" t="n"/>
      <c r="J623" s="22" t="n"/>
      <c r="K623" s="22" t="n"/>
      <c r="L623" s="22" t="n"/>
      <c r="M623" s="22" t="n"/>
      <c r="N623" s="22" t="n"/>
      <c r="O623" s="22" t="n"/>
      <c r="P623" s="22" t="n"/>
      <c r="Q623" s="22" t="n"/>
      <c r="R623" s="22" t="n"/>
      <c r="S623" s="22" t="n"/>
      <c r="T623" s="22" t="n"/>
      <c r="U623" s="22" t="n"/>
      <c r="V623" s="22" t="n"/>
      <c r="W623" s="22" t="n"/>
      <c r="X623" s="22" t="n"/>
      <c r="Y623" s="22" t="n"/>
      <c r="Z623" s="22" t="n"/>
      <c r="AA623" s="22" t="n"/>
      <c r="AB623" s="22" t="n"/>
      <c r="AC623" s="22" t="n"/>
      <c r="AD623" s="22" t="n"/>
      <c r="AE623" s="22" t="n"/>
      <c r="AF623" s="22" t="n"/>
    </row>
    <row r="624">
      <c r="A624" s="22" t="n"/>
      <c r="B624" s="130" t="n"/>
      <c r="C624" s="22" t="n"/>
      <c r="D624" s="22" t="n"/>
      <c r="E624" s="72" t="n"/>
      <c r="F624" s="22" t="n"/>
      <c r="G624" s="131" t="n"/>
      <c r="H624" s="22" t="n"/>
      <c r="I624" s="22" t="n"/>
      <c r="J624" s="22" t="n"/>
      <c r="K624" s="22" t="n"/>
      <c r="L624" s="22" t="n"/>
      <c r="M624" s="22" t="n"/>
      <c r="N624" s="22" t="n"/>
      <c r="O624" s="22" t="n"/>
      <c r="P624" s="22" t="n"/>
      <c r="Q624" s="22" t="n"/>
      <c r="R624" s="22" t="n"/>
      <c r="S624" s="22" t="n"/>
      <c r="T624" s="22" t="n"/>
      <c r="U624" s="22" t="n"/>
      <c r="V624" s="22" t="n"/>
      <c r="W624" s="22" t="n"/>
      <c r="X624" s="22" t="n"/>
      <c r="Y624" s="22" t="n"/>
      <c r="Z624" s="22" t="n"/>
      <c r="AA624" s="22" t="n"/>
      <c r="AB624" s="22" t="n"/>
      <c r="AC624" s="22" t="n"/>
      <c r="AD624" s="22" t="n"/>
      <c r="AE624" s="22" t="n"/>
      <c r="AF624" s="22" t="n"/>
    </row>
    <row r="625">
      <c r="A625" s="22" t="n"/>
      <c r="B625" s="130" t="n"/>
      <c r="C625" s="22" t="n"/>
      <c r="D625" s="22" t="n"/>
      <c r="E625" s="72" t="n"/>
      <c r="F625" s="22" t="n"/>
      <c r="G625" s="131" t="n"/>
      <c r="H625" s="22" t="n"/>
      <c r="I625" s="22" t="n"/>
      <c r="J625" s="22" t="n"/>
      <c r="K625" s="22" t="n"/>
      <c r="L625" s="22" t="n"/>
      <c r="M625" s="22" t="n"/>
      <c r="N625" s="22" t="n"/>
      <c r="O625" s="22" t="n"/>
      <c r="P625" s="22" t="n"/>
      <c r="Q625" s="22" t="n"/>
      <c r="R625" s="22" t="n"/>
      <c r="S625" s="22" t="n"/>
      <c r="T625" s="22" t="n"/>
      <c r="U625" s="22" t="n"/>
      <c r="V625" s="22" t="n"/>
      <c r="W625" s="22" t="n"/>
      <c r="X625" s="22" t="n"/>
      <c r="Y625" s="22" t="n"/>
      <c r="Z625" s="22" t="n"/>
      <c r="AA625" s="22" t="n"/>
      <c r="AB625" s="22" t="n"/>
      <c r="AC625" s="22" t="n"/>
      <c r="AD625" s="22" t="n"/>
      <c r="AE625" s="22" t="n"/>
      <c r="AF625" s="22" t="n"/>
    </row>
    <row r="626">
      <c r="A626" s="22" t="n"/>
      <c r="B626" s="130" t="n"/>
      <c r="C626" s="22" t="n"/>
      <c r="D626" s="22" t="n"/>
      <c r="E626" s="72" t="n"/>
      <c r="F626" s="22" t="n"/>
      <c r="G626" s="131" t="n"/>
      <c r="H626" s="22" t="n"/>
      <c r="I626" s="22" t="n"/>
      <c r="J626" s="22" t="n"/>
      <c r="K626" s="22" t="n"/>
      <c r="L626" s="22" t="n"/>
      <c r="M626" s="22" t="n"/>
      <c r="N626" s="22" t="n"/>
      <c r="O626" s="22" t="n"/>
      <c r="P626" s="22" t="n"/>
      <c r="Q626" s="22" t="n"/>
      <c r="R626" s="22" t="n"/>
      <c r="S626" s="22" t="n"/>
      <c r="T626" s="22" t="n"/>
      <c r="U626" s="22" t="n"/>
      <c r="V626" s="22" t="n"/>
      <c r="W626" s="22" t="n"/>
      <c r="X626" s="22" t="n"/>
      <c r="Y626" s="22" t="n"/>
      <c r="Z626" s="22" t="n"/>
      <c r="AA626" s="22" t="n"/>
      <c r="AB626" s="22" t="n"/>
      <c r="AC626" s="22" t="n"/>
      <c r="AD626" s="22" t="n"/>
      <c r="AE626" s="22" t="n"/>
      <c r="AF626" s="22" t="n"/>
    </row>
    <row r="627">
      <c r="A627" s="22" t="n"/>
      <c r="B627" s="130" t="n"/>
      <c r="C627" s="22" t="n"/>
      <c r="D627" s="22" t="n"/>
      <c r="E627" s="72" t="n"/>
      <c r="F627" s="22" t="n"/>
      <c r="G627" s="131" t="n"/>
      <c r="H627" s="22" t="n"/>
      <c r="I627" s="22" t="n"/>
      <c r="J627" s="22" t="n"/>
      <c r="K627" s="22" t="n"/>
      <c r="L627" s="22" t="n"/>
      <c r="M627" s="22" t="n"/>
      <c r="N627" s="22" t="n"/>
      <c r="O627" s="22" t="n"/>
      <c r="P627" s="22" t="n"/>
      <c r="Q627" s="22" t="n"/>
      <c r="R627" s="22" t="n"/>
      <c r="S627" s="22" t="n"/>
      <c r="T627" s="22" t="n"/>
      <c r="U627" s="22" t="n"/>
      <c r="V627" s="22" t="n"/>
      <c r="W627" s="22" t="n"/>
      <c r="X627" s="22" t="n"/>
      <c r="Y627" s="22" t="n"/>
      <c r="Z627" s="22" t="n"/>
      <c r="AA627" s="22" t="n"/>
      <c r="AB627" s="22" t="n"/>
      <c r="AC627" s="22" t="n"/>
      <c r="AD627" s="22" t="n"/>
      <c r="AE627" s="22" t="n"/>
      <c r="AF627" s="22" t="n"/>
    </row>
    <row r="628">
      <c r="A628" s="22" t="n"/>
      <c r="B628" s="130" t="n"/>
      <c r="C628" s="22" t="n"/>
      <c r="D628" s="22" t="n"/>
      <c r="E628" s="72" t="n"/>
      <c r="F628" s="22" t="n"/>
      <c r="G628" s="131" t="n"/>
      <c r="H628" s="22" t="n"/>
      <c r="I628" s="22" t="n"/>
      <c r="J628" s="22" t="n"/>
      <c r="K628" s="22" t="n"/>
      <c r="L628" s="22" t="n"/>
      <c r="M628" s="22" t="n"/>
      <c r="N628" s="22" t="n"/>
      <c r="O628" s="22" t="n"/>
      <c r="P628" s="22" t="n"/>
      <c r="Q628" s="22" t="n"/>
      <c r="R628" s="22" t="n"/>
      <c r="S628" s="22" t="n"/>
      <c r="T628" s="22" t="n"/>
      <c r="U628" s="22" t="n"/>
      <c r="V628" s="22" t="n"/>
      <c r="W628" s="22" t="n"/>
      <c r="X628" s="22" t="n"/>
      <c r="Y628" s="22" t="n"/>
      <c r="Z628" s="22" t="n"/>
      <c r="AA628" s="22" t="n"/>
      <c r="AB628" s="22" t="n"/>
      <c r="AC628" s="22" t="n"/>
      <c r="AD628" s="22" t="n"/>
      <c r="AE628" s="22" t="n"/>
      <c r="AF628" s="22" t="n"/>
    </row>
    <row r="629">
      <c r="A629" s="22" t="n"/>
      <c r="B629" s="130" t="n"/>
      <c r="C629" s="22" t="n"/>
      <c r="D629" s="22" t="n"/>
      <c r="E629" s="72" t="n"/>
      <c r="F629" s="22" t="n"/>
      <c r="G629" s="131" t="n"/>
      <c r="H629" s="22" t="n"/>
      <c r="I629" s="22" t="n"/>
      <c r="J629" s="22" t="n"/>
      <c r="K629" s="22" t="n"/>
      <c r="L629" s="22" t="n"/>
      <c r="M629" s="22" t="n"/>
      <c r="N629" s="22" t="n"/>
      <c r="O629" s="22" t="n"/>
      <c r="P629" s="22" t="n"/>
      <c r="Q629" s="22" t="n"/>
      <c r="R629" s="22" t="n"/>
      <c r="S629" s="22" t="n"/>
      <c r="T629" s="22" t="n"/>
      <c r="U629" s="22" t="n"/>
      <c r="V629" s="22" t="n"/>
      <c r="W629" s="22" t="n"/>
      <c r="X629" s="22" t="n"/>
      <c r="Y629" s="22" t="n"/>
      <c r="Z629" s="22" t="n"/>
      <c r="AA629" s="22" t="n"/>
      <c r="AB629" s="22" t="n"/>
      <c r="AC629" s="22" t="n"/>
      <c r="AD629" s="22" t="n"/>
      <c r="AE629" s="22" t="n"/>
      <c r="AF629" s="22" t="n"/>
    </row>
    <row r="630">
      <c r="A630" s="22" t="n"/>
      <c r="B630" s="130" t="n"/>
      <c r="C630" s="22" t="n"/>
      <c r="D630" s="22" t="n"/>
      <c r="E630" s="72" t="n"/>
      <c r="F630" s="22" t="n"/>
      <c r="G630" s="131" t="n"/>
      <c r="H630" s="22" t="n"/>
      <c r="I630" s="22" t="n"/>
      <c r="J630" s="22" t="n"/>
      <c r="K630" s="22" t="n"/>
      <c r="L630" s="22" t="n"/>
      <c r="M630" s="22" t="n"/>
      <c r="N630" s="22" t="n"/>
      <c r="O630" s="22" t="n"/>
      <c r="P630" s="22" t="n"/>
      <c r="Q630" s="22" t="n"/>
      <c r="R630" s="22" t="n"/>
      <c r="S630" s="22" t="n"/>
      <c r="T630" s="22" t="n"/>
      <c r="U630" s="22" t="n"/>
      <c r="V630" s="22" t="n"/>
      <c r="W630" s="22" t="n"/>
      <c r="X630" s="22" t="n"/>
      <c r="Y630" s="22" t="n"/>
      <c r="Z630" s="22" t="n"/>
      <c r="AA630" s="22" t="n"/>
      <c r="AB630" s="22" t="n"/>
      <c r="AC630" s="22" t="n"/>
      <c r="AD630" s="22" t="n"/>
      <c r="AE630" s="22" t="n"/>
      <c r="AF630" s="22" t="n"/>
    </row>
    <row r="631">
      <c r="A631" s="22" t="n"/>
      <c r="B631" s="130" t="n"/>
      <c r="C631" s="22" t="n"/>
      <c r="D631" s="22" t="n"/>
      <c r="E631" s="72" t="n"/>
      <c r="F631" s="22" t="n"/>
      <c r="G631" s="131" t="n"/>
      <c r="H631" s="22" t="n"/>
      <c r="I631" s="22" t="n"/>
      <c r="J631" s="22" t="n"/>
      <c r="K631" s="22" t="n"/>
      <c r="L631" s="22" t="n"/>
      <c r="M631" s="22" t="n"/>
      <c r="N631" s="22" t="n"/>
      <c r="O631" s="22" t="n"/>
      <c r="P631" s="22" t="n"/>
      <c r="Q631" s="22" t="n"/>
      <c r="R631" s="22" t="n"/>
      <c r="S631" s="22" t="n"/>
      <c r="T631" s="22" t="n"/>
      <c r="U631" s="22" t="n"/>
      <c r="V631" s="22" t="n"/>
      <c r="W631" s="22" t="n"/>
      <c r="X631" s="22" t="n"/>
      <c r="Y631" s="22" t="n"/>
      <c r="Z631" s="22" t="n"/>
      <c r="AA631" s="22" t="n"/>
      <c r="AB631" s="22" t="n"/>
      <c r="AC631" s="22" t="n"/>
      <c r="AD631" s="22" t="n"/>
      <c r="AE631" s="22" t="n"/>
      <c r="AF631" s="22" t="n"/>
    </row>
    <row r="632">
      <c r="A632" s="22" t="n"/>
      <c r="B632" s="130" t="n"/>
      <c r="C632" s="22" t="n"/>
      <c r="D632" s="22" t="n"/>
      <c r="E632" s="72" t="n"/>
      <c r="F632" s="22" t="n"/>
      <c r="G632" s="131" t="n"/>
      <c r="H632" s="22" t="n"/>
      <c r="I632" s="22" t="n"/>
      <c r="J632" s="22" t="n"/>
      <c r="K632" s="22" t="n"/>
      <c r="L632" s="22" t="n"/>
      <c r="M632" s="22" t="n"/>
      <c r="N632" s="22" t="n"/>
      <c r="O632" s="22" t="n"/>
      <c r="P632" s="22" t="n"/>
      <c r="Q632" s="22" t="n"/>
      <c r="R632" s="22" t="n"/>
      <c r="S632" s="22" t="n"/>
      <c r="T632" s="22" t="n"/>
      <c r="U632" s="22" t="n"/>
      <c r="V632" s="22" t="n"/>
      <c r="W632" s="22" t="n"/>
      <c r="X632" s="22" t="n"/>
      <c r="Y632" s="22" t="n"/>
      <c r="Z632" s="22" t="n"/>
      <c r="AA632" s="22" t="n"/>
      <c r="AB632" s="22" t="n"/>
      <c r="AC632" s="22" t="n"/>
      <c r="AD632" s="22" t="n"/>
      <c r="AE632" s="22" t="n"/>
      <c r="AF632" s="22" t="n"/>
    </row>
    <row r="633">
      <c r="A633" s="22" t="n"/>
      <c r="B633" s="130" t="n"/>
      <c r="C633" s="22" t="n"/>
      <c r="D633" s="22" t="n"/>
      <c r="E633" s="72" t="n"/>
      <c r="F633" s="22" t="n"/>
      <c r="G633" s="131" t="n"/>
      <c r="H633" s="22" t="n"/>
      <c r="I633" s="22" t="n"/>
      <c r="J633" s="22" t="n"/>
      <c r="K633" s="22" t="n"/>
      <c r="L633" s="22" t="n"/>
      <c r="M633" s="22" t="n"/>
      <c r="N633" s="22" t="n"/>
      <c r="O633" s="22" t="n"/>
      <c r="P633" s="22" t="n"/>
      <c r="Q633" s="22" t="n"/>
      <c r="R633" s="22" t="n"/>
      <c r="S633" s="22" t="n"/>
      <c r="T633" s="22" t="n"/>
      <c r="U633" s="22" t="n"/>
      <c r="V633" s="22" t="n"/>
      <c r="W633" s="22" t="n"/>
      <c r="X633" s="22" t="n"/>
      <c r="Y633" s="22" t="n"/>
      <c r="Z633" s="22" t="n"/>
      <c r="AA633" s="22" t="n"/>
      <c r="AB633" s="22" t="n"/>
      <c r="AC633" s="22" t="n"/>
      <c r="AD633" s="22" t="n"/>
      <c r="AE633" s="22" t="n"/>
      <c r="AF633" s="22" t="n"/>
    </row>
    <row r="634">
      <c r="A634" s="22" t="n"/>
      <c r="B634" s="130" t="n"/>
      <c r="C634" s="22" t="n"/>
      <c r="D634" s="22" t="n"/>
      <c r="E634" s="72" t="n"/>
      <c r="F634" s="22" t="n"/>
      <c r="G634" s="131" t="n"/>
      <c r="H634" s="22" t="n"/>
      <c r="I634" s="22" t="n"/>
      <c r="J634" s="22" t="n"/>
      <c r="K634" s="22" t="n"/>
      <c r="L634" s="22" t="n"/>
      <c r="M634" s="22" t="n"/>
      <c r="N634" s="22" t="n"/>
      <c r="O634" s="22" t="n"/>
      <c r="P634" s="22" t="n"/>
      <c r="Q634" s="22" t="n"/>
      <c r="R634" s="22" t="n"/>
      <c r="S634" s="22" t="n"/>
      <c r="T634" s="22" t="n"/>
      <c r="U634" s="22" t="n"/>
      <c r="V634" s="22" t="n"/>
      <c r="W634" s="22" t="n"/>
      <c r="X634" s="22" t="n"/>
      <c r="Y634" s="22" t="n"/>
      <c r="Z634" s="22" t="n"/>
      <c r="AA634" s="22" t="n"/>
      <c r="AB634" s="22" t="n"/>
      <c r="AC634" s="22" t="n"/>
      <c r="AD634" s="22" t="n"/>
      <c r="AE634" s="22" t="n"/>
      <c r="AF634" s="22" t="n"/>
    </row>
    <row r="635">
      <c r="A635" s="22" t="n"/>
      <c r="B635" s="130" t="n"/>
      <c r="C635" s="22" t="n"/>
      <c r="D635" s="22" t="n"/>
      <c r="E635" s="72" t="n"/>
      <c r="F635" s="22" t="n"/>
      <c r="G635" s="131" t="n"/>
      <c r="H635" s="22" t="n"/>
      <c r="I635" s="22" t="n"/>
      <c r="J635" s="22" t="n"/>
      <c r="K635" s="22" t="n"/>
      <c r="L635" s="22" t="n"/>
      <c r="M635" s="22" t="n"/>
      <c r="N635" s="22" t="n"/>
      <c r="O635" s="22" t="n"/>
      <c r="P635" s="22" t="n"/>
      <c r="Q635" s="22" t="n"/>
      <c r="R635" s="22" t="n"/>
      <c r="S635" s="22" t="n"/>
      <c r="T635" s="22" t="n"/>
      <c r="U635" s="22" t="n"/>
      <c r="V635" s="22" t="n"/>
      <c r="W635" s="22" t="n"/>
      <c r="X635" s="22" t="n"/>
      <c r="Y635" s="22" t="n"/>
      <c r="Z635" s="22" t="n"/>
      <c r="AA635" s="22" t="n"/>
      <c r="AB635" s="22" t="n"/>
      <c r="AC635" s="22" t="n"/>
      <c r="AD635" s="22" t="n"/>
      <c r="AE635" s="22" t="n"/>
      <c r="AF635" s="22" t="n"/>
    </row>
    <row r="636">
      <c r="A636" s="22" t="n"/>
      <c r="B636" s="130" t="n"/>
      <c r="C636" s="22" t="n"/>
      <c r="D636" s="22" t="n"/>
      <c r="E636" s="72" t="n"/>
      <c r="F636" s="22" t="n"/>
      <c r="G636" s="131" t="n"/>
      <c r="H636" s="22" t="n"/>
      <c r="I636" s="22" t="n"/>
      <c r="J636" s="22" t="n"/>
      <c r="K636" s="22" t="n"/>
      <c r="L636" s="22" t="n"/>
      <c r="M636" s="22" t="n"/>
      <c r="N636" s="22" t="n"/>
      <c r="O636" s="22" t="n"/>
      <c r="P636" s="22" t="n"/>
      <c r="Q636" s="22" t="n"/>
      <c r="R636" s="22" t="n"/>
      <c r="S636" s="22" t="n"/>
      <c r="T636" s="22" t="n"/>
      <c r="U636" s="22" t="n"/>
      <c r="V636" s="22" t="n"/>
      <c r="W636" s="22" t="n"/>
      <c r="X636" s="22" t="n"/>
      <c r="Y636" s="22" t="n"/>
      <c r="Z636" s="22" t="n"/>
      <c r="AA636" s="22" t="n"/>
      <c r="AB636" s="22" t="n"/>
      <c r="AC636" s="22" t="n"/>
      <c r="AD636" s="22" t="n"/>
      <c r="AE636" s="22" t="n"/>
      <c r="AF636" s="22" t="n"/>
    </row>
    <row r="637">
      <c r="A637" s="22" t="n"/>
      <c r="B637" s="130" t="n"/>
      <c r="C637" s="22" t="n"/>
      <c r="D637" s="22" t="n"/>
      <c r="E637" s="72" t="n"/>
      <c r="F637" s="22" t="n"/>
      <c r="G637" s="131" t="n"/>
      <c r="H637" s="22" t="n"/>
      <c r="I637" s="22" t="n"/>
      <c r="J637" s="22" t="n"/>
      <c r="K637" s="22" t="n"/>
      <c r="L637" s="22" t="n"/>
      <c r="M637" s="22" t="n"/>
      <c r="N637" s="22" t="n"/>
      <c r="O637" s="22" t="n"/>
      <c r="P637" s="22" t="n"/>
      <c r="Q637" s="22" t="n"/>
      <c r="R637" s="22" t="n"/>
      <c r="S637" s="22" t="n"/>
      <c r="T637" s="22" t="n"/>
      <c r="U637" s="22" t="n"/>
      <c r="V637" s="22" t="n"/>
      <c r="W637" s="22" t="n"/>
      <c r="X637" s="22" t="n"/>
      <c r="Y637" s="22" t="n"/>
      <c r="Z637" s="22" t="n"/>
      <c r="AA637" s="22" t="n"/>
      <c r="AB637" s="22" t="n"/>
      <c r="AC637" s="22" t="n"/>
      <c r="AD637" s="22" t="n"/>
      <c r="AE637" s="22" t="n"/>
      <c r="AF637" s="22" t="n"/>
    </row>
    <row r="638">
      <c r="A638" s="22" t="n"/>
      <c r="B638" s="130" t="n"/>
      <c r="C638" s="22" t="n"/>
      <c r="D638" s="22" t="n"/>
      <c r="E638" s="72" t="n"/>
      <c r="F638" s="22" t="n"/>
      <c r="G638" s="131" t="n"/>
      <c r="H638" s="22" t="n"/>
      <c r="I638" s="22" t="n"/>
      <c r="J638" s="22" t="n"/>
      <c r="K638" s="22" t="n"/>
      <c r="L638" s="22" t="n"/>
      <c r="M638" s="22" t="n"/>
      <c r="N638" s="22" t="n"/>
      <c r="O638" s="22" t="n"/>
      <c r="P638" s="22" t="n"/>
      <c r="Q638" s="22" t="n"/>
      <c r="R638" s="22" t="n"/>
      <c r="S638" s="22" t="n"/>
      <c r="T638" s="22" t="n"/>
      <c r="U638" s="22" t="n"/>
      <c r="V638" s="22" t="n"/>
      <c r="W638" s="22" t="n"/>
      <c r="X638" s="22" t="n"/>
      <c r="Y638" s="22" t="n"/>
      <c r="Z638" s="22" t="n"/>
      <c r="AA638" s="22" t="n"/>
      <c r="AB638" s="22" t="n"/>
      <c r="AC638" s="22" t="n"/>
      <c r="AD638" s="22" t="n"/>
      <c r="AE638" s="22" t="n"/>
      <c r="AF638" s="22" t="n"/>
    </row>
    <row r="639">
      <c r="A639" s="22" t="n"/>
      <c r="B639" s="130" t="n"/>
      <c r="C639" s="22" t="n"/>
      <c r="D639" s="22" t="n"/>
      <c r="E639" s="72" t="n"/>
      <c r="F639" s="22" t="n"/>
      <c r="G639" s="131" t="n"/>
      <c r="H639" s="22" t="n"/>
      <c r="I639" s="22" t="n"/>
      <c r="J639" s="22" t="n"/>
      <c r="K639" s="22" t="n"/>
      <c r="L639" s="22" t="n"/>
      <c r="M639" s="22" t="n"/>
      <c r="N639" s="22" t="n"/>
      <c r="O639" s="22" t="n"/>
      <c r="P639" s="22" t="n"/>
      <c r="Q639" s="22" t="n"/>
      <c r="R639" s="22" t="n"/>
      <c r="S639" s="22" t="n"/>
      <c r="T639" s="22" t="n"/>
      <c r="U639" s="22" t="n"/>
      <c r="V639" s="22" t="n"/>
      <c r="W639" s="22" t="n"/>
      <c r="X639" s="22" t="n"/>
      <c r="Y639" s="22" t="n"/>
      <c r="Z639" s="22" t="n"/>
      <c r="AA639" s="22" t="n"/>
      <c r="AB639" s="22" t="n"/>
      <c r="AC639" s="22" t="n"/>
      <c r="AD639" s="22" t="n"/>
      <c r="AE639" s="22" t="n"/>
      <c r="AF639" s="22" t="n"/>
    </row>
    <row r="640">
      <c r="A640" s="22" t="n"/>
      <c r="B640" s="130" t="n"/>
      <c r="C640" s="22" t="n"/>
      <c r="D640" s="22" t="n"/>
      <c r="E640" s="72" t="n"/>
      <c r="F640" s="22" t="n"/>
      <c r="G640" s="131" t="n"/>
      <c r="H640" s="22" t="n"/>
      <c r="I640" s="22" t="n"/>
      <c r="J640" s="22" t="n"/>
      <c r="K640" s="22" t="n"/>
      <c r="L640" s="22" t="n"/>
      <c r="M640" s="22" t="n"/>
      <c r="N640" s="22" t="n"/>
      <c r="O640" s="22" t="n"/>
      <c r="P640" s="22" t="n"/>
      <c r="Q640" s="22" t="n"/>
      <c r="R640" s="22" t="n"/>
      <c r="S640" s="22" t="n"/>
      <c r="T640" s="22" t="n"/>
      <c r="U640" s="22" t="n"/>
      <c r="V640" s="22" t="n"/>
      <c r="W640" s="22" t="n"/>
      <c r="X640" s="22" t="n"/>
      <c r="Y640" s="22" t="n"/>
      <c r="Z640" s="22" t="n"/>
      <c r="AA640" s="22" t="n"/>
      <c r="AB640" s="22" t="n"/>
      <c r="AC640" s="22" t="n"/>
      <c r="AD640" s="22" t="n"/>
      <c r="AE640" s="22" t="n"/>
      <c r="AF640" s="22" t="n"/>
    </row>
    <row r="641">
      <c r="A641" s="22" t="n"/>
      <c r="B641" s="130" t="n"/>
      <c r="C641" s="22" t="n"/>
      <c r="D641" s="22" t="n"/>
      <c r="E641" s="72" t="n"/>
      <c r="F641" s="22" t="n"/>
      <c r="G641" s="131" t="n"/>
      <c r="H641" s="22" t="n"/>
      <c r="I641" s="22" t="n"/>
      <c r="J641" s="22" t="n"/>
      <c r="K641" s="22" t="n"/>
      <c r="L641" s="22" t="n"/>
      <c r="M641" s="22" t="n"/>
      <c r="N641" s="22" t="n"/>
      <c r="O641" s="22" t="n"/>
      <c r="P641" s="22" t="n"/>
      <c r="Q641" s="22" t="n"/>
      <c r="R641" s="22" t="n"/>
      <c r="S641" s="22" t="n"/>
      <c r="T641" s="22" t="n"/>
      <c r="U641" s="22" t="n"/>
      <c r="V641" s="22" t="n"/>
      <c r="W641" s="22" t="n"/>
      <c r="X641" s="22" t="n"/>
      <c r="Y641" s="22" t="n"/>
      <c r="Z641" s="22" t="n"/>
      <c r="AA641" s="22" t="n"/>
      <c r="AB641" s="22" t="n"/>
      <c r="AC641" s="22" t="n"/>
      <c r="AD641" s="22" t="n"/>
      <c r="AE641" s="22" t="n"/>
      <c r="AF641" s="22" t="n"/>
    </row>
    <row r="642">
      <c r="A642" s="22" t="n"/>
      <c r="B642" s="130" t="n"/>
      <c r="C642" s="22" t="n"/>
      <c r="D642" s="22" t="n"/>
      <c r="E642" s="72" t="n"/>
      <c r="F642" s="22" t="n"/>
      <c r="G642" s="131" t="n"/>
      <c r="H642" s="22" t="n"/>
      <c r="I642" s="22" t="n"/>
      <c r="J642" s="22" t="n"/>
      <c r="K642" s="22" t="n"/>
      <c r="L642" s="22" t="n"/>
      <c r="M642" s="22" t="n"/>
      <c r="N642" s="22" t="n"/>
      <c r="O642" s="22" t="n"/>
      <c r="P642" s="22" t="n"/>
      <c r="Q642" s="22" t="n"/>
      <c r="R642" s="22" t="n"/>
      <c r="S642" s="22" t="n"/>
      <c r="T642" s="22" t="n"/>
      <c r="U642" s="22" t="n"/>
      <c r="V642" s="22" t="n"/>
      <c r="W642" s="22" t="n"/>
      <c r="X642" s="22" t="n"/>
      <c r="Y642" s="22" t="n"/>
      <c r="Z642" s="22" t="n"/>
      <c r="AA642" s="22" t="n"/>
      <c r="AB642" s="22" t="n"/>
      <c r="AC642" s="22" t="n"/>
      <c r="AD642" s="22" t="n"/>
      <c r="AE642" s="22" t="n"/>
      <c r="AF642" s="22" t="n"/>
    </row>
    <row r="643">
      <c r="A643" s="22" t="n"/>
      <c r="B643" s="130" t="n"/>
      <c r="C643" s="22" t="n"/>
      <c r="D643" s="22" t="n"/>
      <c r="E643" s="72" t="n"/>
      <c r="F643" s="22" t="n"/>
      <c r="G643" s="131" t="n"/>
      <c r="H643" s="22" t="n"/>
      <c r="I643" s="22" t="n"/>
      <c r="J643" s="22" t="n"/>
      <c r="K643" s="22" t="n"/>
      <c r="L643" s="22" t="n"/>
      <c r="M643" s="22" t="n"/>
      <c r="N643" s="22" t="n"/>
      <c r="O643" s="22" t="n"/>
      <c r="P643" s="22" t="n"/>
      <c r="Q643" s="22" t="n"/>
      <c r="R643" s="22" t="n"/>
      <c r="S643" s="22" t="n"/>
      <c r="T643" s="22" t="n"/>
      <c r="U643" s="22" t="n"/>
      <c r="V643" s="22" t="n"/>
      <c r="W643" s="22" t="n"/>
      <c r="X643" s="22" t="n"/>
      <c r="Y643" s="22" t="n"/>
      <c r="Z643" s="22" t="n"/>
      <c r="AA643" s="22" t="n"/>
      <c r="AB643" s="22" t="n"/>
      <c r="AC643" s="22" t="n"/>
      <c r="AD643" s="22" t="n"/>
      <c r="AE643" s="22" t="n"/>
      <c r="AF643" s="22" t="n"/>
    </row>
    <row r="644">
      <c r="A644" s="22" t="n"/>
      <c r="B644" s="130" t="n"/>
      <c r="C644" s="22" t="n"/>
      <c r="D644" s="22" t="n"/>
      <c r="E644" s="72" t="n"/>
      <c r="F644" s="22" t="n"/>
      <c r="G644" s="131" t="n"/>
      <c r="H644" s="22" t="n"/>
      <c r="I644" s="22" t="n"/>
      <c r="J644" s="22" t="n"/>
      <c r="K644" s="22" t="n"/>
      <c r="L644" s="22" t="n"/>
      <c r="M644" s="22" t="n"/>
      <c r="N644" s="22" t="n"/>
      <c r="O644" s="22" t="n"/>
      <c r="P644" s="22" t="n"/>
      <c r="Q644" s="22" t="n"/>
      <c r="R644" s="22" t="n"/>
      <c r="S644" s="22" t="n"/>
      <c r="T644" s="22" t="n"/>
      <c r="U644" s="22" t="n"/>
      <c r="V644" s="22" t="n"/>
      <c r="W644" s="22" t="n"/>
      <c r="X644" s="22" t="n"/>
      <c r="Y644" s="22" t="n"/>
      <c r="Z644" s="22" t="n"/>
      <c r="AA644" s="22" t="n"/>
      <c r="AB644" s="22" t="n"/>
      <c r="AC644" s="22" t="n"/>
      <c r="AD644" s="22" t="n"/>
      <c r="AE644" s="22" t="n"/>
      <c r="AF644" s="22" t="n"/>
    </row>
    <row r="645">
      <c r="A645" s="22" t="n"/>
      <c r="B645" s="130" t="n"/>
      <c r="C645" s="22" t="n"/>
      <c r="D645" s="22" t="n"/>
      <c r="E645" s="72" t="n"/>
      <c r="F645" s="22" t="n"/>
      <c r="G645" s="131" t="n"/>
      <c r="H645" s="22" t="n"/>
      <c r="I645" s="22" t="n"/>
      <c r="J645" s="22" t="n"/>
      <c r="K645" s="22" t="n"/>
      <c r="L645" s="22" t="n"/>
      <c r="M645" s="22" t="n"/>
      <c r="N645" s="22" t="n"/>
      <c r="O645" s="22" t="n"/>
      <c r="P645" s="22" t="n"/>
      <c r="Q645" s="22" t="n"/>
      <c r="R645" s="22" t="n"/>
      <c r="S645" s="22" t="n"/>
      <c r="T645" s="22" t="n"/>
      <c r="U645" s="22" t="n"/>
      <c r="V645" s="22" t="n"/>
      <c r="W645" s="22" t="n"/>
      <c r="X645" s="22" t="n"/>
      <c r="Y645" s="22" t="n"/>
      <c r="Z645" s="22" t="n"/>
      <c r="AA645" s="22" t="n"/>
      <c r="AB645" s="22" t="n"/>
      <c r="AC645" s="22" t="n"/>
      <c r="AD645" s="22" t="n"/>
      <c r="AE645" s="22" t="n"/>
      <c r="AF645" s="22" t="n"/>
    </row>
    <row r="646">
      <c r="A646" s="22" t="n"/>
      <c r="B646" s="130" t="n"/>
      <c r="C646" s="22" t="n"/>
      <c r="D646" s="22" t="n"/>
      <c r="E646" s="72" t="n"/>
      <c r="F646" s="22" t="n"/>
      <c r="G646" s="131" t="n"/>
      <c r="H646" s="22" t="n"/>
      <c r="I646" s="22" t="n"/>
      <c r="J646" s="22" t="n"/>
      <c r="K646" s="22" t="n"/>
      <c r="L646" s="22" t="n"/>
      <c r="M646" s="22" t="n"/>
      <c r="N646" s="22" t="n"/>
      <c r="O646" s="22" t="n"/>
      <c r="P646" s="22" t="n"/>
      <c r="Q646" s="22" t="n"/>
      <c r="R646" s="22" t="n"/>
      <c r="S646" s="22" t="n"/>
      <c r="T646" s="22" t="n"/>
      <c r="U646" s="22" t="n"/>
      <c r="V646" s="22" t="n"/>
      <c r="W646" s="22" t="n"/>
      <c r="X646" s="22" t="n"/>
      <c r="Y646" s="22" t="n"/>
      <c r="Z646" s="22" t="n"/>
      <c r="AA646" s="22" t="n"/>
      <c r="AB646" s="22" t="n"/>
      <c r="AC646" s="22" t="n"/>
      <c r="AD646" s="22" t="n"/>
      <c r="AE646" s="22" t="n"/>
      <c r="AF646" s="22" t="n"/>
    </row>
    <row r="647">
      <c r="A647" s="22" t="n"/>
      <c r="B647" s="130" t="n"/>
      <c r="C647" s="22" t="n"/>
      <c r="D647" s="22" t="n"/>
      <c r="E647" s="72" t="n"/>
      <c r="F647" s="22" t="n"/>
      <c r="G647" s="131" t="n"/>
      <c r="H647" s="22" t="n"/>
      <c r="I647" s="22" t="n"/>
      <c r="J647" s="22" t="n"/>
      <c r="K647" s="22" t="n"/>
      <c r="L647" s="22" t="n"/>
      <c r="M647" s="22" t="n"/>
      <c r="N647" s="22" t="n"/>
      <c r="O647" s="22" t="n"/>
      <c r="P647" s="22" t="n"/>
      <c r="Q647" s="22" t="n"/>
      <c r="R647" s="22" t="n"/>
      <c r="S647" s="22" t="n"/>
      <c r="T647" s="22" t="n"/>
      <c r="U647" s="22" t="n"/>
      <c r="V647" s="22" t="n"/>
      <c r="W647" s="22" t="n"/>
      <c r="X647" s="22" t="n"/>
      <c r="Y647" s="22" t="n"/>
      <c r="Z647" s="22" t="n"/>
      <c r="AA647" s="22" t="n"/>
      <c r="AB647" s="22" t="n"/>
      <c r="AC647" s="22" t="n"/>
      <c r="AD647" s="22" t="n"/>
      <c r="AE647" s="22" t="n"/>
      <c r="AF647" s="22" t="n"/>
    </row>
    <row r="648">
      <c r="A648" s="22" t="n"/>
      <c r="B648" s="130" t="n"/>
      <c r="C648" s="22" t="n"/>
      <c r="D648" s="22" t="n"/>
      <c r="E648" s="72" t="n"/>
      <c r="F648" s="22" t="n"/>
      <c r="G648" s="131" t="n"/>
      <c r="H648" s="22" t="n"/>
      <c r="I648" s="22" t="n"/>
      <c r="J648" s="22" t="n"/>
      <c r="K648" s="22" t="n"/>
      <c r="L648" s="22" t="n"/>
      <c r="M648" s="22" t="n"/>
      <c r="N648" s="22" t="n"/>
      <c r="O648" s="22" t="n"/>
      <c r="P648" s="22" t="n"/>
      <c r="Q648" s="22" t="n"/>
      <c r="R648" s="22" t="n"/>
      <c r="S648" s="22" t="n"/>
      <c r="T648" s="22" t="n"/>
      <c r="U648" s="22" t="n"/>
      <c r="V648" s="22" t="n"/>
      <c r="W648" s="22" t="n"/>
      <c r="X648" s="22" t="n"/>
      <c r="Y648" s="22" t="n"/>
      <c r="Z648" s="22" t="n"/>
      <c r="AA648" s="22" t="n"/>
      <c r="AB648" s="22" t="n"/>
      <c r="AC648" s="22" t="n"/>
      <c r="AD648" s="22" t="n"/>
      <c r="AE648" s="22" t="n"/>
      <c r="AF648" s="22" t="n"/>
    </row>
    <row r="649">
      <c r="A649" s="22" t="n"/>
      <c r="B649" s="130" t="n"/>
      <c r="C649" s="22" t="n"/>
      <c r="D649" s="22" t="n"/>
      <c r="E649" s="72" t="n"/>
      <c r="F649" s="22" t="n"/>
      <c r="G649" s="131" t="n"/>
      <c r="H649" s="22" t="n"/>
      <c r="I649" s="22" t="n"/>
      <c r="J649" s="22" t="n"/>
      <c r="K649" s="22" t="n"/>
      <c r="L649" s="22" t="n"/>
      <c r="M649" s="22" t="n"/>
      <c r="N649" s="22" t="n"/>
      <c r="O649" s="22" t="n"/>
      <c r="P649" s="22" t="n"/>
      <c r="Q649" s="22" t="n"/>
      <c r="R649" s="22" t="n"/>
      <c r="S649" s="22" t="n"/>
      <c r="T649" s="22" t="n"/>
      <c r="U649" s="22" t="n"/>
      <c r="V649" s="22" t="n"/>
      <c r="W649" s="22" t="n"/>
      <c r="X649" s="22" t="n"/>
      <c r="Y649" s="22" t="n"/>
      <c r="Z649" s="22" t="n"/>
      <c r="AA649" s="22" t="n"/>
      <c r="AB649" s="22" t="n"/>
      <c r="AC649" s="22" t="n"/>
      <c r="AD649" s="22" t="n"/>
      <c r="AE649" s="22" t="n"/>
      <c r="AF649" s="22" t="n"/>
    </row>
    <row r="650">
      <c r="A650" s="22" t="n"/>
      <c r="B650" s="130" t="n"/>
      <c r="C650" s="22" t="n"/>
      <c r="D650" s="22" t="n"/>
      <c r="E650" s="72" t="n"/>
      <c r="F650" s="22" t="n"/>
      <c r="G650" s="131" t="n"/>
      <c r="H650" s="22" t="n"/>
      <c r="I650" s="22" t="n"/>
      <c r="J650" s="22" t="n"/>
      <c r="K650" s="22" t="n"/>
      <c r="L650" s="22" t="n"/>
      <c r="M650" s="22" t="n"/>
      <c r="N650" s="22" t="n"/>
      <c r="O650" s="22" t="n"/>
      <c r="P650" s="22" t="n"/>
      <c r="Q650" s="22" t="n"/>
      <c r="R650" s="22" t="n"/>
      <c r="S650" s="22" t="n"/>
      <c r="T650" s="22" t="n"/>
      <c r="U650" s="22" t="n"/>
      <c r="V650" s="22" t="n"/>
      <c r="W650" s="22" t="n"/>
      <c r="X650" s="22" t="n"/>
      <c r="Y650" s="22" t="n"/>
      <c r="Z650" s="22" t="n"/>
      <c r="AA650" s="22" t="n"/>
      <c r="AB650" s="22" t="n"/>
      <c r="AC650" s="22" t="n"/>
      <c r="AD650" s="22" t="n"/>
      <c r="AE650" s="22" t="n"/>
      <c r="AF650" s="22" t="n"/>
    </row>
    <row r="651">
      <c r="A651" s="22" t="n"/>
      <c r="B651" s="130" t="n"/>
      <c r="C651" s="22" t="n"/>
      <c r="D651" s="22" t="n"/>
      <c r="E651" s="72" t="n"/>
      <c r="F651" s="22" t="n"/>
      <c r="G651" s="131" t="n"/>
      <c r="H651" s="22" t="n"/>
      <c r="I651" s="22" t="n"/>
      <c r="J651" s="22" t="n"/>
      <c r="K651" s="22" t="n"/>
      <c r="L651" s="22" t="n"/>
      <c r="M651" s="22" t="n"/>
      <c r="N651" s="22" t="n"/>
      <c r="O651" s="22" t="n"/>
      <c r="P651" s="22" t="n"/>
      <c r="Q651" s="22" t="n"/>
      <c r="R651" s="22" t="n"/>
      <c r="S651" s="22" t="n"/>
      <c r="T651" s="22" t="n"/>
      <c r="U651" s="22" t="n"/>
      <c r="V651" s="22" t="n"/>
      <c r="W651" s="22" t="n"/>
      <c r="X651" s="22" t="n"/>
      <c r="Y651" s="22" t="n"/>
      <c r="Z651" s="22" t="n"/>
      <c r="AA651" s="22" t="n"/>
      <c r="AB651" s="22" t="n"/>
      <c r="AC651" s="22" t="n"/>
      <c r="AD651" s="22" t="n"/>
      <c r="AE651" s="22" t="n"/>
      <c r="AF651" s="22" t="n"/>
    </row>
    <row r="652">
      <c r="A652" s="22" t="n"/>
      <c r="B652" s="130" t="n"/>
      <c r="C652" s="22" t="n"/>
      <c r="D652" s="22" t="n"/>
      <c r="E652" s="72" t="n"/>
      <c r="F652" s="22" t="n"/>
      <c r="G652" s="131" t="n"/>
      <c r="H652" s="22" t="n"/>
      <c r="I652" s="22" t="n"/>
      <c r="J652" s="22" t="n"/>
      <c r="K652" s="22" t="n"/>
      <c r="L652" s="22" t="n"/>
      <c r="M652" s="22" t="n"/>
      <c r="N652" s="22" t="n"/>
      <c r="O652" s="22" t="n"/>
      <c r="P652" s="22" t="n"/>
      <c r="Q652" s="22" t="n"/>
      <c r="R652" s="22" t="n"/>
      <c r="S652" s="22" t="n"/>
      <c r="T652" s="22" t="n"/>
      <c r="U652" s="22" t="n"/>
      <c r="V652" s="22" t="n"/>
      <c r="W652" s="22" t="n"/>
      <c r="X652" s="22" t="n"/>
      <c r="Y652" s="22" t="n"/>
      <c r="Z652" s="22" t="n"/>
      <c r="AA652" s="22" t="n"/>
      <c r="AB652" s="22" t="n"/>
      <c r="AC652" s="22" t="n"/>
      <c r="AD652" s="22" t="n"/>
      <c r="AE652" s="22" t="n"/>
      <c r="AF652" s="22" t="n"/>
    </row>
    <row r="653">
      <c r="A653" s="22" t="n"/>
      <c r="B653" s="130" t="n"/>
      <c r="C653" s="22" t="n"/>
      <c r="D653" s="22" t="n"/>
      <c r="E653" s="72" t="n"/>
      <c r="F653" s="22" t="n"/>
      <c r="G653" s="131" t="n"/>
      <c r="H653" s="22" t="n"/>
      <c r="I653" s="22" t="n"/>
      <c r="J653" s="22" t="n"/>
      <c r="K653" s="22" t="n"/>
      <c r="L653" s="22" t="n"/>
      <c r="M653" s="22" t="n"/>
      <c r="N653" s="22" t="n"/>
      <c r="O653" s="22" t="n"/>
      <c r="P653" s="22" t="n"/>
      <c r="Q653" s="22" t="n"/>
      <c r="R653" s="22" t="n"/>
      <c r="S653" s="22" t="n"/>
      <c r="T653" s="22" t="n"/>
      <c r="U653" s="22" t="n"/>
      <c r="V653" s="22" t="n"/>
      <c r="W653" s="22" t="n"/>
      <c r="X653" s="22" t="n"/>
      <c r="Y653" s="22" t="n"/>
      <c r="Z653" s="22" t="n"/>
      <c r="AA653" s="22" t="n"/>
      <c r="AB653" s="22" t="n"/>
      <c r="AC653" s="22" t="n"/>
      <c r="AD653" s="22" t="n"/>
      <c r="AE653" s="22" t="n"/>
      <c r="AF653" s="22" t="n"/>
    </row>
    <row r="654">
      <c r="A654" s="22" t="n"/>
      <c r="B654" s="130" t="n"/>
      <c r="C654" s="22" t="n"/>
      <c r="D654" s="22" t="n"/>
      <c r="E654" s="72" t="n"/>
      <c r="F654" s="22" t="n"/>
      <c r="G654" s="131" t="n"/>
      <c r="H654" s="22" t="n"/>
      <c r="I654" s="22" t="n"/>
      <c r="J654" s="22" t="n"/>
      <c r="K654" s="22" t="n"/>
      <c r="L654" s="22" t="n"/>
      <c r="M654" s="22" t="n"/>
      <c r="N654" s="22" t="n"/>
      <c r="O654" s="22" t="n"/>
      <c r="P654" s="22" t="n"/>
      <c r="Q654" s="22" t="n"/>
      <c r="R654" s="22" t="n"/>
      <c r="S654" s="22" t="n"/>
      <c r="T654" s="22" t="n"/>
      <c r="U654" s="22" t="n"/>
      <c r="V654" s="22" t="n"/>
      <c r="W654" s="22" t="n"/>
      <c r="X654" s="22" t="n"/>
      <c r="Y654" s="22" t="n"/>
      <c r="Z654" s="22" t="n"/>
      <c r="AA654" s="22" t="n"/>
      <c r="AB654" s="22" t="n"/>
      <c r="AC654" s="22" t="n"/>
      <c r="AD654" s="22" t="n"/>
      <c r="AE654" s="22" t="n"/>
      <c r="AF654" s="22" t="n"/>
    </row>
    <row r="655">
      <c r="A655" s="22" t="n"/>
      <c r="B655" s="130" t="n"/>
      <c r="C655" s="22" t="n"/>
      <c r="D655" s="22" t="n"/>
      <c r="E655" s="72" t="n"/>
      <c r="F655" s="22" t="n"/>
      <c r="G655" s="131" t="n"/>
      <c r="H655" s="22" t="n"/>
      <c r="I655" s="22" t="n"/>
      <c r="J655" s="22" t="n"/>
      <c r="K655" s="22" t="n"/>
      <c r="L655" s="22" t="n"/>
      <c r="M655" s="22" t="n"/>
      <c r="N655" s="22" t="n"/>
      <c r="O655" s="22" t="n"/>
      <c r="P655" s="22" t="n"/>
      <c r="Q655" s="22" t="n"/>
      <c r="R655" s="22" t="n"/>
      <c r="S655" s="22" t="n"/>
      <c r="T655" s="22" t="n"/>
      <c r="U655" s="22" t="n"/>
      <c r="V655" s="22" t="n"/>
      <c r="W655" s="22" t="n"/>
      <c r="X655" s="22" t="n"/>
      <c r="Y655" s="22" t="n"/>
      <c r="Z655" s="22" t="n"/>
      <c r="AA655" s="22" t="n"/>
      <c r="AB655" s="22" t="n"/>
      <c r="AC655" s="22" t="n"/>
      <c r="AD655" s="22" t="n"/>
      <c r="AE655" s="22" t="n"/>
      <c r="AF655" s="22" t="n"/>
    </row>
    <row r="656">
      <c r="A656" s="22" t="n"/>
      <c r="B656" s="130" t="n"/>
      <c r="C656" s="22" t="n"/>
      <c r="D656" s="22" t="n"/>
      <c r="E656" s="72" t="n"/>
      <c r="F656" s="22" t="n"/>
      <c r="G656" s="131" t="n"/>
      <c r="H656" s="22" t="n"/>
      <c r="I656" s="22" t="n"/>
      <c r="J656" s="22" t="n"/>
      <c r="K656" s="22" t="n"/>
      <c r="L656" s="22" t="n"/>
      <c r="M656" s="22" t="n"/>
      <c r="N656" s="22" t="n"/>
      <c r="O656" s="22" t="n"/>
      <c r="P656" s="22" t="n"/>
      <c r="Q656" s="22" t="n"/>
      <c r="R656" s="22" t="n"/>
      <c r="S656" s="22" t="n"/>
      <c r="T656" s="22" t="n"/>
      <c r="U656" s="22" t="n"/>
      <c r="V656" s="22" t="n"/>
      <c r="W656" s="22" t="n"/>
      <c r="X656" s="22" t="n"/>
      <c r="Y656" s="22" t="n"/>
      <c r="Z656" s="22" t="n"/>
      <c r="AA656" s="22" t="n"/>
      <c r="AB656" s="22" t="n"/>
      <c r="AC656" s="22" t="n"/>
      <c r="AD656" s="22" t="n"/>
      <c r="AE656" s="22" t="n"/>
      <c r="AF656" s="22" t="n"/>
    </row>
    <row r="657">
      <c r="A657" s="22" t="n"/>
      <c r="B657" s="130" t="n"/>
      <c r="C657" s="22" t="n"/>
      <c r="D657" s="22" t="n"/>
      <c r="E657" s="72" t="n"/>
      <c r="F657" s="22" t="n"/>
      <c r="G657" s="131" t="n"/>
      <c r="H657" s="22" t="n"/>
      <c r="I657" s="22" t="n"/>
      <c r="J657" s="22" t="n"/>
      <c r="K657" s="22" t="n"/>
      <c r="L657" s="22" t="n"/>
      <c r="M657" s="22" t="n"/>
      <c r="N657" s="22" t="n"/>
      <c r="O657" s="22" t="n"/>
      <c r="P657" s="22" t="n"/>
      <c r="Q657" s="22" t="n"/>
      <c r="R657" s="22" t="n"/>
      <c r="S657" s="22" t="n"/>
      <c r="T657" s="22" t="n"/>
      <c r="U657" s="22" t="n"/>
      <c r="V657" s="22" t="n"/>
      <c r="W657" s="22" t="n"/>
      <c r="X657" s="22" t="n"/>
      <c r="Y657" s="22" t="n"/>
      <c r="Z657" s="22" t="n"/>
      <c r="AA657" s="22" t="n"/>
      <c r="AB657" s="22" t="n"/>
      <c r="AC657" s="22" t="n"/>
      <c r="AD657" s="22" t="n"/>
      <c r="AE657" s="22" t="n"/>
      <c r="AF657" s="22" t="n"/>
    </row>
    <row r="658">
      <c r="A658" s="22" t="n"/>
      <c r="B658" s="130" t="n"/>
      <c r="C658" s="22" t="n"/>
      <c r="D658" s="22" t="n"/>
      <c r="E658" s="72" t="n"/>
      <c r="F658" s="22" t="n"/>
      <c r="G658" s="131" t="n"/>
      <c r="H658" s="22" t="n"/>
      <c r="I658" s="22" t="n"/>
      <c r="J658" s="22" t="n"/>
      <c r="K658" s="22" t="n"/>
      <c r="L658" s="22" t="n"/>
      <c r="M658" s="22" t="n"/>
      <c r="N658" s="22" t="n"/>
      <c r="O658" s="22" t="n"/>
      <c r="P658" s="22" t="n"/>
      <c r="Q658" s="22" t="n"/>
      <c r="R658" s="22" t="n"/>
      <c r="S658" s="22" t="n"/>
      <c r="T658" s="22" t="n"/>
      <c r="U658" s="22" t="n"/>
      <c r="V658" s="22" t="n"/>
      <c r="W658" s="22" t="n"/>
      <c r="X658" s="22" t="n"/>
      <c r="Y658" s="22" t="n"/>
      <c r="Z658" s="22" t="n"/>
      <c r="AA658" s="22" t="n"/>
      <c r="AB658" s="22" t="n"/>
      <c r="AC658" s="22" t="n"/>
      <c r="AD658" s="22" t="n"/>
      <c r="AE658" s="22" t="n"/>
      <c r="AF658" s="22" t="n"/>
    </row>
    <row r="659">
      <c r="A659" s="22" t="n"/>
      <c r="B659" s="130" t="n"/>
      <c r="C659" s="22" t="n"/>
      <c r="D659" s="22" t="n"/>
      <c r="E659" s="72" t="n"/>
      <c r="F659" s="22" t="n"/>
      <c r="G659" s="131" t="n"/>
      <c r="H659" s="22" t="n"/>
      <c r="I659" s="22" t="n"/>
      <c r="J659" s="22" t="n"/>
      <c r="K659" s="22" t="n"/>
      <c r="L659" s="22" t="n"/>
      <c r="M659" s="22" t="n"/>
      <c r="N659" s="22" t="n"/>
      <c r="O659" s="22" t="n"/>
      <c r="P659" s="22" t="n"/>
      <c r="Q659" s="22" t="n"/>
      <c r="R659" s="22" t="n"/>
      <c r="S659" s="22" t="n"/>
      <c r="T659" s="22" t="n"/>
      <c r="U659" s="22" t="n"/>
      <c r="V659" s="22" t="n"/>
      <c r="W659" s="22" t="n"/>
      <c r="X659" s="22" t="n"/>
      <c r="Y659" s="22" t="n"/>
      <c r="Z659" s="22" t="n"/>
      <c r="AA659" s="22" t="n"/>
      <c r="AB659" s="22" t="n"/>
      <c r="AC659" s="22" t="n"/>
      <c r="AD659" s="22" t="n"/>
      <c r="AE659" s="22" t="n"/>
      <c r="AF659" s="22" t="n"/>
    </row>
    <row r="660">
      <c r="A660" s="22" t="n"/>
      <c r="B660" s="130" t="n"/>
      <c r="C660" s="22" t="n"/>
      <c r="D660" s="22" t="n"/>
      <c r="E660" s="72" t="n"/>
      <c r="F660" s="22" t="n"/>
      <c r="G660" s="131" t="n"/>
      <c r="H660" s="22" t="n"/>
      <c r="I660" s="22" t="n"/>
      <c r="J660" s="22" t="n"/>
      <c r="K660" s="22" t="n"/>
      <c r="L660" s="22" t="n"/>
      <c r="M660" s="22" t="n"/>
      <c r="N660" s="22" t="n"/>
      <c r="O660" s="22" t="n"/>
      <c r="P660" s="22" t="n"/>
      <c r="Q660" s="22" t="n"/>
      <c r="R660" s="22" t="n"/>
      <c r="S660" s="22" t="n"/>
      <c r="T660" s="22" t="n"/>
      <c r="U660" s="22" t="n"/>
      <c r="V660" s="22" t="n"/>
      <c r="W660" s="22" t="n"/>
      <c r="X660" s="22" t="n"/>
      <c r="Y660" s="22" t="n"/>
      <c r="Z660" s="22" t="n"/>
      <c r="AA660" s="22" t="n"/>
      <c r="AB660" s="22" t="n"/>
      <c r="AC660" s="22" t="n"/>
      <c r="AD660" s="22" t="n"/>
      <c r="AE660" s="22" t="n"/>
      <c r="AF660" s="22" t="n"/>
    </row>
    <row r="661">
      <c r="A661" s="22" t="n"/>
      <c r="B661" s="130" t="n"/>
      <c r="C661" s="22" t="n"/>
      <c r="D661" s="22" t="n"/>
      <c r="E661" s="72" t="n"/>
      <c r="F661" s="22" t="n"/>
      <c r="G661" s="131" t="n"/>
      <c r="H661" s="22" t="n"/>
      <c r="I661" s="22" t="n"/>
      <c r="J661" s="22" t="n"/>
      <c r="K661" s="22" t="n"/>
      <c r="L661" s="22" t="n"/>
      <c r="M661" s="22" t="n"/>
      <c r="N661" s="22" t="n"/>
      <c r="O661" s="22" t="n"/>
      <c r="P661" s="22" t="n"/>
      <c r="Q661" s="22" t="n"/>
      <c r="R661" s="22" t="n"/>
      <c r="S661" s="22" t="n"/>
      <c r="T661" s="22" t="n"/>
      <c r="U661" s="22" t="n"/>
      <c r="V661" s="22" t="n"/>
      <c r="W661" s="22" t="n"/>
      <c r="X661" s="22" t="n"/>
      <c r="Y661" s="22" t="n"/>
      <c r="Z661" s="22" t="n"/>
      <c r="AA661" s="22" t="n"/>
      <c r="AB661" s="22" t="n"/>
      <c r="AC661" s="22" t="n"/>
      <c r="AD661" s="22" t="n"/>
      <c r="AE661" s="22" t="n"/>
      <c r="AF661" s="22" t="n"/>
    </row>
    <row r="662">
      <c r="A662" s="22" t="n"/>
      <c r="B662" s="130" t="n"/>
      <c r="C662" s="22" t="n"/>
      <c r="D662" s="22" t="n"/>
      <c r="E662" s="72" t="n"/>
      <c r="F662" s="22" t="n"/>
      <c r="G662" s="131" t="n"/>
      <c r="H662" s="22" t="n"/>
      <c r="I662" s="22" t="n"/>
      <c r="J662" s="22" t="n"/>
      <c r="K662" s="22" t="n"/>
      <c r="L662" s="22" t="n"/>
      <c r="M662" s="22" t="n"/>
      <c r="N662" s="22" t="n"/>
      <c r="O662" s="22" t="n"/>
      <c r="P662" s="22" t="n"/>
      <c r="Q662" s="22" t="n"/>
      <c r="R662" s="22" t="n"/>
      <c r="S662" s="22" t="n"/>
      <c r="T662" s="22" t="n"/>
      <c r="U662" s="22" t="n"/>
      <c r="V662" s="22" t="n"/>
      <c r="W662" s="22" t="n"/>
      <c r="X662" s="22" t="n"/>
      <c r="Y662" s="22" t="n"/>
      <c r="Z662" s="22" t="n"/>
      <c r="AA662" s="22" t="n"/>
      <c r="AB662" s="22" t="n"/>
      <c r="AC662" s="22" t="n"/>
      <c r="AD662" s="22" t="n"/>
      <c r="AE662" s="22" t="n"/>
      <c r="AF662" s="22" t="n"/>
    </row>
    <row r="663">
      <c r="A663" s="22" t="n"/>
      <c r="B663" s="130" t="n"/>
      <c r="C663" s="22" t="n"/>
      <c r="D663" s="22" t="n"/>
      <c r="E663" s="72" t="n"/>
      <c r="F663" s="22" t="n"/>
      <c r="G663" s="131" t="n"/>
      <c r="H663" s="22" t="n"/>
      <c r="I663" s="22" t="n"/>
      <c r="J663" s="22" t="n"/>
      <c r="K663" s="22" t="n"/>
      <c r="L663" s="22" t="n"/>
      <c r="M663" s="22" t="n"/>
      <c r="N663" s="22" t="n"/>
      <c r="O663" s="22" t="n"/>
      <c r="P663" s="22" t="n"/>
      <c r="Q663" s="22" t="n"/>
      <c r="R663" s="22" t="n"/>
      <c r="S663" s="22" t="n"/>
      <c r="T663" s="22" t="n"/>
      <c r="U663" s="22" t="n"/>
      <c r="V663" s="22" t="n"/>
      <c r="W663" s="22" t="n"/>
      <c r="X663" s="22" t="n"/>
      <c r="Y663" s="22" t="n"/>
      <c r="Z663" s="22" t="n"/>
      <c r="AA663" s="22" t="n"/>
      <c r="AB663" s="22" t="n"/>
      <c r="AC663" s="22" t="n"/>
      <c r="AD663" s="22" t="n"/>
      <c r="AE663" s="22" t="n"/>
      <c r="AF663" s="22" t="n"/>
    </row>
    <row r="664">
      <c r="A664" s="22" t="n"/>
      <c r="B664" s="130" t="n"/>
      <c r="C664" s="22" t="n"/>
      <c r="D664" s="22" t="n"/>
      <c r="E664" s="72" t="n"/>
      <c r="F664" s="22" t="n"/>
      <c r="G664" s="131" t="n"/>
      <c r="H664" s="22" t="n"/>
      <c r="I664" s="22" t="n"/>
      <c r="J664" s="22" t="n"/>
      <c r="K664" s="22" t="n"/>
      <c r="L664" s="22" t="n"/>
      <c r="M664" s="22" t="n"/>
      <c r="N664" s="22" t="n"/>
      <c r="O664" s="22" t="n"/>
      <c r="P664" s="22" t="n"/>
      <c r="Q664" s="22" t="n"/>
      <c r="R664" s="22" t="n"/>
      <c r="S664" s="22" t="n"/>
      <c r="T664" s="22" t="n"/>
      <c r="U664" s="22" t="n"/>
      <c r="V664" s="22" t="n"/>
      <c r="W664" s="22" t="n"/>
      <c r="X664" s="22" t="n"/>
      <c r="Y664" s="22" t="n"/>
      <c r="Z664" s="22" t="n"/>
      <c r="AA664" s="22" t="n"/>
      <c r="AB664" s="22" t="n"/>
      <c r="AC664" s="22" t="n"/>
      <c r="AD664" s="22" t="n"/>
      <c r="AE664" s="22" t="n"/>
      <c r="AF664" s="22" t="n"/>
    </row>
    <row r="665">
      <c r="A665" s="22" t="n"/>
      <c r="B665" s="130" t="n"/>
      <c r="C665" s="22" t="n"/>
      <c r="D665" s="22" t="n"/>
      <c r="E665" s="72" t="n"/>
      <c r="F665" s="22" t="n"/>
      <c r="G665" s="131" t="n"/>
      <c r="H665" s="22" t="n"/>
      <c r="I665" s="22" t="n"/>
      <c r="J665" s="22" t="n"/>
      <c r="K665" s="22" t="n"/>
      <c r="L665" s="22" t="n"/>
      <c r="M665" s="22" t="n"/>
      <c r="N665" s="22" t="n"/>
      <c r="O665" s="22" t="n"/>
      <c r="P665" s="22" t="n"/>
      <c r="Q665" s="22" t="n"/>
      <c r="R665" s="22" t="n"/>
      <c r="S665" s="22" t="n"/>
      <c r="T665" s="22" t="n"/>
      <c r="U665" s="22" t="n"/>
      <c r="V665" s="22" t="n"/>
      <c r="W665" s="22" t="n"/>
      <c r="X665" s="22" t="n"/>
      <c r="Y665" s="22" t="n"/>
      <c r="Z665" s="22" t="n"/>
      <c r="AA665" s="22" t="n"/>
      <c r="AB665" s="22" t="n"/>
      <c r="AC665" s="22" t="n"/>
      <c r="AD665" s="22" t="n"/>
      <c r="AE665" s="22" t="n"/>
      <c r="AF665" s="22" t="n"/>
    </row>
    <row r="666">
      <c r="A666" s="22" t="n"/>
      <c r="B666" s="130" t="n"/>
      <c r="C666" s="22" t="n"/>
      <c r="D666" s="22" t="n"/>
      <c r="E666" s="72" t="n"/>
      <c r="F666" s="22" t="n"/>
      <c r="G666" s="131" t="n"/>
      <c r="H666" s="22" t="n"/>
      <c r="I666" s="22" t="n"/>
      <c r="J666" s="22" t="n"/>
      <c r="K666" s="22" t="n"/>
      <c r="L666" s="22" t="n"/>
      <c r="M666" s="22" t="n"/>
      <c r="N666" s="22" t="n"/>
      <c r="O666" s="22" t="n"/>
      <c r="P666" s="22" t="n"/>
      <c r="Q666" s="22" t="n"/>
      <c r="R666" s="22" t="n"/>
      <c r="S666" s="22" t="n"/>
      <c r="T666" s="22" t="n"/>
      <c r="U666" s="22" t="n"/>
      <c r="V666" s="22" t="n"/>
      <c r="W666" s="22" t="n"/>
      <c r="X666" s="22" t="n"/>
      <c r="Y666" s="22" t="n"/>
      <c r="Z666" s="22" t="n"/>
      <c r="AA666" s="22" t="n"/>
      <c r="AB666" s="22" t="n"/>
      <c r="AC666" s="22" t="n"/>
      <c r="AD666" s="22" t="n"/>
      <c r="AE666" s="22" t="n"/>
      <c r="AF666" s="22" t="n"/>
    </row>
    <row r="667">
      <c r="A667" s="22" t="n"/>
      <c r="B667" s="130" t="n"/>
      <c r="C667" s="22" t="n"/>
      <c r="D667" s="22" t="n"/>
      <c r="E667" s="72" t="n"/>
      <c r="F667" s="22" t="n"/>
      <c r="G667" s="131" t="n"/>
      <c r="H667" s="22" t="n"/>
      <c r="I667" s="22" t="n"/>
      <c r="J667" s="22" t="n"/>
      <c r="K667" s="22" t="n"/>
      <c r="L667" s="22" t="n"/>
      <c r="M667" s="22" t="n"/>
      <c r="N667" s="22" t="n"/>
      <c r="O667" s="22" t="n"/>
      <c r="P667" s="22" t="n"/>
      <c r="Q667" s="22" t="n"/>
      <c r="R667" s="22" t="n"/>
      <c r="S667" s="22" t="n"/>
      <c r="T667" s="22" t="n"/>
      <c r="U667" s="22" t="n"/>
      <c r="V667" s="22" t="n"/>
      <c r="W667" s="22" t="n"/>
      <c r="X667" s="22" t="n"/>
      <c r="Y667" s="22" t="n"/>
      <c r="Z667" s="22" t="n"/>
      <c r="AA667" s="22" t="n"/>
      <c r="AB667" s="22" t="n"/>
      <c r="AC667" s="22" t="n"/>
      <c r="AD667" s="22" t="n"/>
      <c r="AE667" s="22" t="n"/>
      <c r="AF667" s="22" t="n"/>
    </row>
    <row r="668">
      <c r="A668" s="22" t="n"/>
      <c r="B668" s="130" t="n"/>
      <c r="C668" s="22" t="n"/>
      <c r="D668" s="22" t="n"/>
      <c r="E668" s="72" t="n"/>
      <c r="F668" s="22" t="n"/>
      <c r="G668" s="131" t="n"/>
      <c r="H668" s="22" t="n"/>
      <c r="I668" s="22" t="n"/>
      <c r="J668" s="22" t="n"/>
      <c r="K668" s="22" t="n"/>
      <c r="L668" s="22" t="n"/>
      <c r="M668" s="22" t="n"/>
      <c r="N668" s="22" t="n"/>
      <c r="O668" s="22" t="n"/>
      <c r="P668" s="22" t="n"/>
      <c r="Q668" s="22" t="n"/>
      <c r="R668" s="22" t="n"/>
      <c r="S668" s="22" t="n"/>
      <c r="T668" s="22" t="n"/>
      <c r="U668" s="22" t="n"/>
      <c r="V668" s="22" t="n"/>
      <c r="W668" s="22" t="n"/>
      <c r="X668" s="22" t="n"/>
      <c r="Y668" s="22" t="n"/>
      <c r="Z668" s="22" t="n"/>
      <c r="AA668" s="22" t="n"/>
      <c r="AB668" s="22" t="n"/>
      <c r="AC668" s="22" t="n"/>
      <c r="AD668" s="22" t="n"/>
      <c r="AE668" s="22" t="n"/>
      <c r="AF668" s="22" t="n"/>
    </row>
    <row r="669">
      <c r="A669" s="22" t="n"/>
      <c r="B669" s="130" t="n"/>
      <c r="C669" s="22" t="n"/>
      <c r="D669" s="22" t="n"/>
      <c r="E669" s="72" t="n"/>
      <c r="F669" s="22" t="n"/>
      <c r="G669" s="131" t="n"/>
      <c r="H669" s="22" t="n"/>
      <c r="I669" s="22" t="n"/>
      <c r="J669" s="22" t="n"/>
      <c r="K669" s="22" t="n"/>
      <c r="L669" s="22" t="n"/>
      <c r="M669" s="22" t="n"/>
      <c r="N669" s="22" t="n"/>
      <c r="O669" s="22" t="n"/>
      <c r="P669" s="22" t="n"/>
      <c r="Q669" s="22" t="n"/>
      <c r="R669" s="22" t="n"/>
      <c r="S669" s="22" t="n"/>
      <c r="T669" s="22" t="n"/>
      <c r="U669" s="22" t="n"/>
      <c r="V669" s="22" t="n"/>
      <c r="W669" s="22" t="n"/>
      <c r="X669" s="22" t="n"/>
      <c r="Y669" s="22" t="n"/>
      <c r="Z669" s="22" t="n"/>
      <c r="AA669" s="22" t="n"/>
      <c r="AB669" s="22" t="n"/>
      <c r="AC669" s="22" t="n"/>
      <c r="AD669" s="22" t="n"/>
      <c r="AE669" s="22" t="n"/>
      <c r="AF669" s="22" t="n"/>
    </row>
    <row r="670">
      <c r="A670" s="22" t="n"/>
      <c r="B670" s="130" t="n"/>
      <c r="C670" s="22" t="n"/>
      <c r="D670" s="22" t="n"/>
      <c r="E670" s="72" t="n"/>
      <c r="F670" s="22" t="n"/>
      <c r="G670" s="131" t="n"/>
      <c r="H670" s="22" t="n"/>
      <c r="I670" s="22" t="n"/>
      <c r="J670" s="22" t="n"/>
      <c r="K670" s="22" t="n"/>
      <c r="L670" s="22" t="n"/>
      <c r="M670" s="22" t="n"/>
      <c r="N670" s="22" t="n"/>
      <c r="O670" s="22" t="n"/>
      <c r="P670" s="22" t="n"/>
      <c r="Q670" s="22" t="n"/>
      <c r="R670" s="22" t="n"/>
      <c r="S670" s="22" t="n"/>
      <c r="T670" s="22" t="n"/>
      <c r="U670" s="22" t="n"/>
      <c r="V670" s="22" t="n"/>
      <c r="W670" s="22" t="n"/>
      <c r="X670" s="22" t="n"/>
      <c r="Y670" s="22" t="n"/>
      <c r="Z670" s="22" t="n"/>
      <c r="AA670" s="22" t="n"/>
      <c r="AB670" s="22" t="n"/>
      <c r="AC670" s="22" t="n"/>
      <c r="AD670" s="22" t="n"/>
      <c r="AE670" s="22" t="n"/>
      <c r="AF670" s="22" t="n"/>
    </row>
    <row r="671">
      <c r="A671" s="22" t="n"/>
      <c r="B671" s="130" t="n"/>
      <c r="C671" s="22" t="n"/>
      <c r="D671" s="22" t="n"/>
      <c r="E671" s="72" t="n"/>
      <c r="F671" s="22" t="n"/>
      <c r="G671" s="131" t="n"/>
      <c r="H671" s="22" t="n"/>
      <c r="I671" s="22" t="n"/>
      <c r="J671" s="22" t="n"/>
      <c r="K671" s="22" t="n"/>
      <c r="L671" s="22" t="n"/>
      <c r="M671" s="22" t="n"/>
      <c r="N671" s="22" t="n"/>
      <c r="O671" s="22" t="n"/>
      <c r="P671" s="22" t="n"/>
      <c r="Q671" s="22" t="n"/>
      <c r="R671" s="22" t="n"/>
      <c r="S671" s="22" t="n"/>
      <c r="T671" s="22" t="n"/>
      <c r="U671" s="22" t="n"/>
      <c r="V671" s="22" t="n"/>
      <c r="W671" s="22" t="n"/>
      <c r="X671" s="22" t="n"/>
      <c r="Y671" s="22" t="n"/>
      <c r="Z671" s="22" t="n"/>
      <c r="AA671" s="22" t="n"/>
      <c r="AB671" s="22" t="n"/>
      <c r="AC671" s="22" t="n"/>
      <c r="AD671" s="22" t="n"/>
      <c r="AE671" s="22" t="n"/>
      <c r="AF671" s="22" t="n"/>
    </row>
    <row r="672">
      <c r="A672" s="22" t="n"/>
      <c r="B672" s="130" t="n"/>
      <c r="C672" s="22" t="n"/>
      <c r="D672" s="22" t="n"/>
      <c r="E672" s="72" t="n"/>
      <c r="F672" s="22" t="n"/>
      <c r="G672" s="131" t="n"/>
      <c r="H672" s="22" t="n"/>
      <c r="I672" s="22" t="n"/>
      <c r="J672" s="22" t="n"/>
      <c r="K672" s="22" t="n"/>
      <c r="L672" s="22" t="n"/>
      <c r="M672" s="22" t="n"/>
      <c r="N672" s="22" t="n"/>
      <c r="O672" s="22" t="n"/>
      <c r="P672" s="22" t="n"/>
      <c r="Q672" s="22" t="n"/>
      <c r="R672" s="22" t="n"/>
      <c r="S672" s="22" t="n"/>
      <c r="T672" s="22" t="n"/>
      <c r="U672" s="22" t="n"/>
      <c r="V672" s="22" t="n"/>
      <c r="W672" s="22" t="n"/>
      <c r="X672" s="22" t="n"/>
      <c r="Y672" s="22" t="n"/>
      <c r="Z672" s="22" t="n"/>
      <c r="AA672" s="22" t="n"/>
      <c r="AB672" s="22" t="n"/>
      <c r="AC672" s="22" t="n"/>
      <c r="AD672" s="22" t="n"/>
      <c r="AE672" s="22" t="n"/>
      <c r="AF672" s="22" t="n"/>
    </row>
    <row r="673">
      <c r="A673" s="22" t="n"/>
      <c r="B673" s="130" t="n"/>
      <c r="C673" s="22" t="n"/>
      <c r="D673" s="22" t="n"/>
      <c r="E673" s="72" t="n"/>
      <c r="F673" s="22" t="n"/>
      <c r="G673" s="131" t="n"/>
      <c r="H673" s="22" t="n"/>
      <c r="I673" s="22" t="n"/>
      <c r="J673" s="22" t="n"/>
      <c r="K673" s="22" t="n"/>
      <c r="L673" s="22" t="n"/>
      <c r="M673" s="22" t="n"/>
      <c r="N673" s="22" t="n"/>
      <c r="O673" s="22" t="n"/>
      <c r="P673" s="22" t="n"/>
      <c r="Q673" s="22" t="n"/>
      <c r="R673" s="22" t="n"/>
      <c r="S673" s="22" t="n"/>
      <c r="T673" s="22" t="n"/>
      <c r="U673" s="22" t="n"/>
      <c r="V673" s="22" t="n"/>
      <c r="W673" s="22" t="n"/>
      <c r="X673" s="22" t="n"/>
      <c r="Y673" s="22" t="n"/>
      <c r="Z673" s="22" t="n"/>
      <c r="AA673" s="22" t="n"/>
      <c r="AB673" s="22" t="n"/>
      <c r="AC673" s="22" t="n"/>
      <c r="AD673" s="22" t="n"/>
      <c r="AE673" s="22" t="n"/>
      <c r="AF673" s="22" t="n"/>
    </row>
    <row r="674">
      <c r="A674" s="22" t="n"/>
      <c r="B674" s="130" t="n"/>
      <c r="C674" s="22" t="n"/>
      <c r="D674" s="22" t="n"/>
      <c r="E674" s="72" t="n"/>
      <c r="F674" s="22" t="n"/>
      <c r="G674" s="131" t="n"/>
      <c r="H674" s="22" t="n"/>
      <c r="I674" s="22" t="n"/>
      <c r="J674" s="22" t="n"/>
      <c r="K674" s="22" t="n"/>
      <c r="L674" s="22" t="n"/>
      <c r="M674" s="22" t="n"/>
      <c r="N674" s="22" t="n"/>
      <c r="O674" s="22" t="n"/>
      <c r="P674" s="22" t="n"/>
      <c r="Q674" s="22" t="n"/>
      <c r="R674" s="22" t="n"/>
      <c r="S674" s="22" t="n"/>
      <c r="T674" s="22" t="n"/>
      <c r="U674" s="22" t="n"/>
      <c r="V674" s="22" t="n"/>
      <c r="W674" s="22" t="n"/>
      <c r="X674" s="22" t="n"/>
      <c r="Y674" s="22" t="n"/>
      <c r="Z674" s="22" t="n"/>
      <c r="AA674" s="22" t="n"/>
      <c r="AB674" s="22" t="n"/>
      <c r="AC674" s="22" t="n"/>
      <c r="AD674" s="22" t="n"/>
      <c r="AE674" s="22" t="n"/>
      <c r="AF674" s="22" t="n"/>
    </row>
    <row r="675">
      <c r="A675" s="22" t="n"/>
      <c r="B675" s="130" t="n"/>
      <c r="C675" s="22" t="n"/>
      <c r="D675" s="22" t="n"/>
      <c r="E675" s="72" t="n"/>
      <c r="F675" s="22" t="n"/>
      <c r="G675" s="131" t="n"/>
      <c r="H675" s="22" t="n"/>
      <c r="I675" s="22" t="n"/>
      <c r="J675" s="22" t="n"/>
      <c r="K675" s="22" t="n"/>
      <c r="L675" s="22" t="n"/>
      <c r="M675" s="22" t="n"/>
      <c r="N675" s="22" t="n"/>
      <c r="O675" s="22" t="n"/>
      <c r="P675" s="22" t="n"/>
      <c r="Q675" s="22" t="n"/>
      <c r="R675" s="22" t="n"/>
      <c r="S675" s="22" t="n"/>
      <c r="T675" s="22" t="n"/>
      <c r="U675" s="22" t="n"/>
      <c r="V675" s="22" t="n"/>
      <c r="W675" s="22" t="n"/>
      <c r="X675" s="22" t="n"/>
      <c r="Y675" s="22" t="n"/>
      <c r="Z675" s="22" t="n"/>
      <c r="AA675" s="22" t="n"/>
      <c r="AB675" s="22" t="n"/>
      <c r="AC675" s="22" t="n"/>
      <c r="AD675" s="22" t="n"/>
      <c r="AE675" s="22" t="n"/>
      <c r="AF675" s="22" t="n"/>
    </row>
    <row r="676">
      <c r="A676" s="22" t="n"/>
      <c r="B676" s="130" t="n"/>
      <c r="C676" s="22" t="n"/>
      <c r="D676" s="22" t="n"/>
      <c r="E676" s="72" t="n"/>
      <c r="F676" s="22" t="n"/>
      <c r="G676" s="131" t="n"/>
      <c r="H676" s="22" t="n"/>
      <c r="I676" s="22" t="n"/>
      <c r="J676" s="22" t="n"/>
      <c r="K676" s="22" t="n"/>
      <c r="L676" s="22" t="n"/>
      <c r="M676" s="22" t="n"/>
      <c r="N676" s="22" t="n"/>
      <c r="O676" s="22" t="n"/>
      <c r="P676" s="22" t="n"/>
      <c r="Q676" s="22" t="n"/>
      <c r="R676" s="22" t="n"/>
      <c r="S676" s="22" t="n"/>
      <c r="T676" s="22" t="n"/>
      <c r="U676" s="22" t="n"/>
      <c r="V676" s="22" t="n"/>
      <c r="W676" s="22" t="n"/>
      <c r="X676" s="22" t="n"/>
      <c r="Y676" s="22" t="n"/>
      <c r="Z676" s="22" t="n"/>
      <c r="AA676" s="22" t="n"/>
      <c r="AB676" s="22" t="n"/>
      <c r="AC676" s="22" t="n"/>
      <c r="AD676" s="22" t="n"/>
      <c r="AE676" s="22" t="n"/>
      <c r="AF676" s="22" t="n"/>
    </row>
    <row r="677">
      <c r="A677" s="22" t="n"/>
      <c r="B677" s="130" t="n"/>
      <c r="C677" s="22" t="n"/>
      <c r="D677" s="22" t="n"/>
      <c r="E677" s="72" t="n"/>
      <c r="F677" s="22" t="n"/>
      <c r="G677" s="131" t="n"/>
      <c r="H677" s="22" t="n"/>
      <c r="I677" s="22" t="n"/>
      <c r="J677" s="22" t="n"/>
      <c r="K677" s="22" t="n"/>
      <c r="L677" s="22" t="n"/>
      <c r="M677" s="22" t="n"/>
      <c r="N677" s="22" t="n"/>
      <c r="O677" s="22" t="n"/>
      <c r="P677" s="22" t="n"/>
      <c r="Q677" s="22" t="n"/>
      <c r="R677" s="22" t="n"/>
      <c r="S677" s="22" t="n"/>
      <c r="T677" s="22" t="n"/>
      <c r="U677" s="22" t="n"/>
      <c r="V677" s="22" t="n"/>
      <c r="W677" s="22" t="n"/>
      <c r="X677" s="22" t="n"/>
      <c r="Y677" s="22" t="n"/>
      <c r="Z677" s="22" t="n"/>
      <c r="AA677" s="22" t="n"/>
      <c r="AB677" s="22" t="n"/>
      <c r="AC677" s="22" t="n"/>
      <c r="AD677" s="22" t="n"/>
      <c r="AE677" s="22" t="n"/>
      <c r="AF677" s="22" t="n"/>
    </row>
    <row r="678">
      <c r="A678" s="22" t="n"/>
      <c r="B678" s="130" t="n"/>
      <c r="C678" s="22" t="n"/>
      <c r="D678" s="22" t="n"/>
      <c r="E678" s="72" t="n"/>
      <c r="F678" s="22" t="n"/>
      <c r="G678" s="131" t="n"/>
      <c r="H678" s="22" t="n"/>
      <c r="I678" s="22" t="n"/>
      <c r="J678" s="22" t="n"/>
      <c r="K678" s="22" t="n"/>
      <c r="L678" s="22" t="n"/>
      <c r="M678" s="22" t="n"/>
      <c r="N678" s="22" t="n"/>
      <c r="O678" s="22" t="n"/>
      <c r="P678" s="22" t="n"/>
      <c r="Q678" s="22" t="n"/>
      <c r="R678" s="22" t="n"/>
      <c r="S678" s="22" t="n"/>
      <c r="T678" s="22" t="n"/>
      <c r="U678" s="22" t="n"/>
      <c r="V678" s="22" t="n"/>
      <c r="W678" s="22" t="n"/>
      <c r="X678" s="22" t="n"/>
      <c r="Y678" s="22" t="n"/>
      <c r="Z678" s="22" t="n"/>
      <c r="AA678" s="22" t="n"/>
      <c r="AB678" s="22" t="n"/>
      <c r="AC678" s="22" t="n"/>
      <c r="AD678" s="22" t="n"/>
      <c r="AE678" s="22" t="n"/>
      <c r="AF678" s="22" t="n"/>
    </row>
    <row r="679">
      <c r="A679" s="22" t="n"/>
      <c r="B679" s="130" t="n"/>
      <c r="C679" s="22" t="n"/>
      <c r="D679" s="22" t="n"/>
      <c r="E679" s="72" t="n"/>
      <c r="F679" s="22" t="n"/>
      <c r="G679" s="131" t="n"/>
      <c r="H679" s="22" t="n"/>
      <c r="I679" s="22" t="n"/>
      <c r="J679" s="22" t="n"/>
      <c r="K679" s="22" t="n"/>
      <c r="L679" s="22" t="n"/>
      <c r="M679" s="22" t="n"/>
      <c r="N679" s="22" t="n"/>
      <c r="O679" s="22" t="n"/>
      <c r="P679" s="22" t="n"/>
      <c r="Q679" s="22" t="n"/>
      <c r="R679" s="22" t="n"/>
      <c r="S679" s="22" t="n"/>
      <c r="T679" s="22" t="n"/>
      <c r="U679" s="22" t="n"/>
      <c r="V679" s="22" t="n"/>
      <c r="W679" s="22" t="n"/>
      <c r="X679" s="22" t="n"/>
      <c r="Y679" s="22" t="n"/>
      <c r="Z679" s="22" t="n"/>
      <c r="AA679" s="22" t="n"/>
      <c r="AB679" s="22" t="n"/>
      <c r="AC679" s="22" t="n"/>
      <c r="AD679" s="22" t="n"/>
      <c r="AE679" s="22" t="n"/>
      <c r="AF679" s="22" t="n"/>
    </row>
    <row r="680">
      <c r="A680" s="22" t="n"/>
      <c r="B680" s="130" t="n"/>
      <c r="C680" s="22" t="n"/>
      <c r="D680" s="22" t="n"/>
      <c r="E680" s="72" t="n"/>
      <c r="F680" s="22" t="n"/>
      <c r="G680" s="131" t="n"/>
      <c r="H680" s="22" t="n"/>
      <c r="I680" s="22" t="n"/>
      <c r="J680" s="22" t="n"/>
      <c r="K680" s="22" t="n"/>
      <c r="L680" s="22" t="n"/>
      <c r="M680" s="22" t="n"/>
      <c r="N680" s="22" t="n"/>
      <c r="O680" s="22" t="n"/>
      <c r="P680" s="22" t="n"/>
      <c r="Q680" s="22" t="n"/>
      <c r="R680" s="22" t="n"/>
      <c r="S680" s="22" t="n"/>
      <c r="T680" s="22" t="n"/>
      <c r="U680" s="22" t="n"/>
      <c r="V680" s="22" t="n"/>
      <c r="W680" s="22" t="n"/>
      <c r="X680" s="22" t="n"/>
      <c r="Y680" s="22" t="n"/>
      <c r="Z680" s="22" t="n"/>
      <c r="AA680" s="22" t="n"/>
      <c r="AB680" s="22" t="n"/>
      <c r="AC680" s="22" t="n"/>
      <c r="AD680" s="22" t="n"/>
      <c r="AE680" s="22" t="n"/>
      <c r="AF680" s="22" t="n"/>
    </row>
    <row r="681">
      <c r="A681" s="22" t="n"/>
      <c r="B681" s="130" t="n"/>
      <c r="C681" s="22" t="n"/>
      <c r="D681" s="22" t="n"/>
      <c r="E681" s="72" t="n"/>
      <c r="F681" s="22" t="n"/>
      <c r="G681" s="131" t="n"/>
      <c r="H681" s="22" t="n"/>
      <c r="I681" s="22" t="n"/>
      <c r="J681" s="22" t="n"/>
      <c r="K681" s="22" t="n"/>
      <c r="L681" s="22" t="n"/>
      <c r="M681" s="22" t="n"/>
      <c r="N681" s="22" t="n"/>
      <c r="O681" s="22" t="n"/>
      <c r="P681" s="22" t="n"/>
      <c r="Q681" s="22" t="n"/>
      <c r="R681" s="22" t="n"/>
      <c r="S681" s="22" t="n"/>
      <c r="T681" s="22" t="n"/>
      <c r="U681" s="22" t="n"/>
      <c r="V681" s="22" t="n"/>
      <c r="W681" s="22" t="n"/>
      <c r="X681" s="22" t="n"/>
      <c r="Y681" s="22" t="n"/>
      <c r="Z681" s="22" t="n"/>
      <c r="AA681" s="22" t="n"/>
      <c r="AB681" s="22" t="n"/>
      <c r="AC681" s="22" t="n"/>
      <c r="AD681" s="22" t="n"/>
      <c r="AE681" s="22" t="n"/>
      <c r="AF681" s="22" t="n"/>
    </row>
    <row r="682">
      <c r="A682" s="22" t="n"/>
      <c r="B682" s="130" t="n"/>
      <c r="C682" s="22" t="n"/>
      <c r="D682" s="22" t="n"/>
      <c r="E682" s="72" t="n"/>
      <c r="F682" s="22" t="n"/>
      <c r="G682" s="131" t="n"/>
      <c r="H682" s="22" t="n"/>
      <c r="I682" s="22" t="n"/>
      <c r="J682" s="22" t="n"/>
      <c r="K682" s="22" t="n"/>
      <c r="L682" s="22" t="n"/>
      <c r="M682" s="22" t="n"/>
      <c r="N682" s="22" t="n"/>
      <c r="O682" s="22" t="n"/>
      <c r="P682" s="22" t="n"/>
      <c r="Q682" s="22" t="n"/>
      <c r="R682" s="22" t="n"/>
      <c r="S682" s="22" t="n"/>
      <c r="T682" s="22" t="n"/>
      <c r="U682" s="22" t="n"/>
      <c r="V682" s="22" t="n"/>
      <c r="W682" s="22" t="n"/>
      <c r="X682" s="22" t="n"/>
      <c r="Y682" s="22" t="n"/>
      <c r="Z682" s="22" t="n"/>
      <c r="AA682" s="22" t="n"/>
      <c r="AB682" s="22" t="n"/>
      <c r="AC682" s="22" t="n"/>
      <c r="AD682" s="22" t="n"/>
      <c r="AE682" s="22" t="n"/>
      <c r="AF682" s="22" t="n"/>
    </row>
    <row r="683">
      <c r="A683" s="22" t="n"/>
      <c r="B683" s="130" t="n"/>
      <c r="C683" s="22" t="n"/>
      <c r="D683" s="22" t="n"/>
      <c r="E683" s="72" t="n"/>
      <c r="F683" s="22" t="n"/>
      <c r="G683" s="131" t="n"/>
      <c r="H683" s="22" t="n"/>
      <c r="I683" s="22" t="n"/>
      <c r="J683" s="22" t="n"/>
      <c r="K683" s="22" t="n"/>
      <c r="L683" s="22" t="n"/>
      <c r="M683" s="22" t="n"/>
      <c r="N683" s="22" t="n"/>
      <c r="O683" s="22" t="n"/>
      <c r="P683" s="22" t="n"/>
      <c r="Q683" s="22" t="n"/>
      <c r="R683" s="22" t="n"/>
      <c r="S683" s="22" t="n"/>
      <c r="T683" s="22" t="n"/>
      <c r="U683" s="22" t="n"/>
      <c r="V683" s="22" t="n"/>
      <c r="W683" s="22" t="n"/>
      <c r="X683" s="22" t="n"/>
      <c r="Y683" s="22" t="n"/>
      <c r="Z683" s="22" t="n"/>
      <c r="AA683" s="22" t="n"/>
      <c r="AB683" s="22" t="n"/>
      <c r="AC683" s="22" t="n"/>
      <c r="AD683" s="22" t="n"/>
      <c r="AE683" s="22" t="n"/>
      <c r="AF683" s="22" t="n"/>
    </row>
    <row r="684">
      <c r="A684" s="22" t="n"/>
      <c r="B684" s="130" t="n"/>
      <c r="C684" s="22" t="n"/>
      <c r="D684" s="22" t="n"/>
      <c r="E684" s="72" t="n"/>
      <c r="F684" s="22" t="n"/>
      <c r="G684" s="131" t="n"/>
      <c r="H684" s="22" t="n"/>
      <c r="I684" s="22" t="n"/>
      <c r="J684" s="22" t="n"/>
      <c r="K684" s="22" t="n"/>
      <c r="L684" s="22" t="n"/>
      <c r="M684" s="22" t="n"/>
      <c r="N684" s="22" t="n"/>
      <c r="O684" s="22" t="n"/>
      <c r="P684" s="22" t="n"/>
      <c r="Q684" s="22" t="n"/>
      <c r="R684" s="22" t="n"/>
      <c r="S684" s="22" t="n"/>
      <c r="T684" s="22" t="n"/>
      <c r="U684" s="22" t="n"/>
      <c r="V684" s="22" t="n"/>
      <c r="W684" s="22" t="n"/>
      <c r="X684" s="22" t="n"/>
      <c r="Y684" s="22" t="n"/>
      <c r="Z684" s="22" t="n"/>
      <c r="AA684" s="22" t="n"/>
      <c r="AB684" s="22" t="n"/>
      <c r="AC684" s="22" t="n"/>
      <c r="AD684" s="22" t="n"/>
      <c r="AE684" s="22" t="n"/>
      <c r="AF684" s="22" t="n"/>
    </row>
    <row r="685">
      <c r="A685" s="22" t="n"/>
      <c r="B685" s="130" t="n"/>
      <c r="C685" s="22" t="n"/>
      <c r="D685" s="22" t="n"/>
      <c r="E685" s="72" t="n"/>
      <c r="F685" s="22" t="n"/>
      <c r="G685" s="131" t="n"/>
      <c r="H685" s="22" t="n"/>
      <c r="I685" s="22" t="n"/>
      <c r="J685" s="22" t="n"/>
      <c r="K685" s="22" t="n"/>
      <c r="L685" s="22" t="n"/>
      <c r="M685" s="22" t="n"/>
      <c r="N685" s="22" t="n"/>
      <c r="O685" s="22" t="n"/>
      <c r="P685" s="22" t="n"/>
      <c r="Q685" s="22" t="n"/>
      <c r="R685" s="22" t="n"/>
      <c r="S685" s="22" t="n"/>
      <c r="T685" s="22" t="n"/>
      <c r="U685" s="22" t="n"/>
      <c r="V685" s="22" t="n"/>
      <c r="W685" s="22" t="n"/>
      <c r="X685" s="22" t="n"/>
      <c r="Y685" s="22" t="n"/>
      <c r="Z685" s="22" t="n"/>
      <c r="AA685" s="22" t="n"/>
      <c r="AB685" s="22" t="n"/>
      <c r="AC685" s="22" t="n"/>
      <c r="AD685" s="22" t="n"/>
      <c r="AE685" s="22" t="n"/>
      <c r="AF685" s="22" t="n"/>
    </row>
    <row r="686">
      <c r="A686" s="22" t="n"/>
      <c r="B686" s="130" t="n"/>
      <c r="C686" s="22" t="n"/>
      <c r="D686" s="22" t="n"/>
      <c r="E686" s="72" t="n"/>
      <c r="F686" s="22" t="n"/>
      <c r="G686" s="131" t="n"/>
      <c r="H686" s="22" t="n"/>
      <c r="I686" s="22" t="n"/>
      <c r="J686" s="22" t="n"/>
      <c r="K686" s="22" t="n"/>
      <c r="L686" s="22" t="n"/>
      <c r="M686" s="22" t="n"/>
      <c r="N686" s="22" t="n"/>
      <c r="O686" s="22" t="n"/>
      <c r="P686" s="22" t="n"/>
      <c r="Q686" s="22" t="n"/>
      <c r="R686" s="22" t="n"/>
      <c r="S686" s="22" t="n"/>
      <c r="T686" s="22" t="n"/>
      <c r="U686" s="22" t="n"/>
      <c r="V686" s="22" t="n"/>
      <c r="W686" s="22" t="n"/>
      <c r="X686" s="22" t="n"/>
      <c r="Y686" s="22" t="n"/>
      <c r="Z686" s="22" t="n"/>
      <c r="AA686" s="22" t="n"/>
      <c r="AB686" s="22" t="n"/>
      <c r="AC686" s="22" t="n"/>
      <c r="AD686" s="22" t="n"/>
      <c r="AE686" s="22" t="n"/>
      <c r="AF686" s="22" t="n"/>
    </row>
    <row r="687">
      <c r="A687" s="22" t="n"/>
      <c r="B687" s="130" t="n"/>
      <c r="C687" s="22" t="n"/>
      <c r="D687" s="22" t="n"/>
      <c r="E687" s="72" t="n"/>
      <c r="F687" s="22" t="n"/>
      <c r="G687" s="131" t="n"/>
      <c r="H687" s="22" t="n"/>
      <c r="I687" s="22" t="n"/>
      <c r="J687" s="22" t="n"/>
      <c r="K687" s="22" t="n"/>
      <c r="L687" s="22" t="n"/>
      <c r="M687" s="22" t="n"/>
      <c r="N687" s="22" t="n"/>
      <c r="O687" s="22" t="n"/>
      <c r="P687" s="22" t="n"/>
      <c r="Q687" s="22" t="n"/>
      <c r="R687" s="22" t="n"/>
      <c r="S687" s="22" t="n"/>
      <c r="T687" s="22" t="n"/>
      <c r="U687" s="22" t="n"/>
      <c r="V687" s="22" t="n"/>
      <c r="W687" s="22" t="n"/>
      <c r="X687" s="22" t="n"/>
      <c r="Y687" s="22" t="n"/>
      <c r="Z687" s="22" t="n"/>
      <c r="AA687" s="22" t="n"/>
      <c r="AB687" s="22" t="n"/>
      <c r="AC687" s="22" t="n"/>
      <c r="AD687" s="22" t="n"/>
      <c r="AE687" s="22" t="n"/>
      <c r="AF687" s="22" t="n"/>
    </row>
    <row r="688">
      <c r="A688" s="22" t="n"/>
      <c r="B688" s="130" t="n"/>
      <c r="C688" s="22" t="n"/>
      <c r="D688" s="22" t="n"/>
      <c r="E688" s="72" t="n"/>
      <c r="F688" s="22" t="n"/>
      <c r="G688" s="131" t="n"/>
      <c r="H688" s="22" t="n"/>
      <c r="I688" s="22" t="n"/>
      <c r="J688" s="22" t="n"/>
      <c r="K688" s="22" t="n"/>
      <c r="L688" s="22" t="n"/>
      <c r="M688" s="22" t="n"/>
      <c r="N688" s="22" t="n"/>
      <c r="O688" s="22" t="n"/>
      <c r="P688" s="22" t="n"/>
      <c r="Q688" s="22" t="n"/>
      <c r="R688" s="22" t="n"/>
      <c r="S688" s="22" t="n"/>
      <c r="T688" s="22" t="n"/>
      <c r="U688" s="22" t="n"/>
      <c r="V688" s="22" t="n"/>
      <c r="W688" s="22" t="n"/>
      <c r="X688" s="22" t="n"/>
      <c r="Y688" s="22" t="n"/>
      <c r="Z688" s="22" t="n"/>
      <c r="AA688" s="22" t="n"/>
      <c r="AB688" s="22" t="n"/>
      <c r="AC688" s="22" t="n"/>
      <c r="AD688" s="22" t="n"/>
      <c r="AE688" s="22" t="n"/>
      <c r="AF688" s="22" t="n"/>
    </row>
    <row r="689">
      <c r="A689" s="22" t="n"/>
      <c r="B689" s="130" t="n"/>
      <c r="C689" s="22" t="n"/>
      <c r="D689" s="22" t="n"/>
      <c r="E689" s="72" t="n"/>
      <c r="F689" s="22" t="n"/>
      <c r="G689" s="131" t="n"/>
      <c r="H689" s="22" t="n"/>
      <c r="I689" s="22" t="n"/>
      <c r="J689" s="22" t="n"/>
      <c r="K689" s="22" t="n"/>
      <c r="L689" s="22" t="n"/>
      <c r="M689" s="22" t="n"/>
      <c r="N689" s="22" t="n"/>
      <c r="O689" s="22" t="n"/>
      <c r="P689" s="22" t="n"/>
      <c r="Q689" s="22" t="n"/>
      <c r="R689" s="22" t="n"/>
      <c r="S689" s="22" t="n"/>
      <c r="T689" s="22" t="n"/>
      <c r="U689" s="22" t="n"/>
      <c r="V689" s="22" t="n"/>
      <c r="W689" s="22" t="n"/>
      <c r="X689" s="22" t="n"/>
      <c r="Y689" s="22" t="n"/>
      <c r="Z689" s="22" t="n"/>
      <c r="AA689" s="22" t="n"/>
      <c r="AB689" s="22" t="n"/>
      <c r="AC689" s="22" t="n"/>
      <c r="AD689" s="22" t="n"/>
      <c r="AE689" s="22" t="n"/>
      <c r="AF689" s="22" t="n"/>
    </row>
    <row r="690">
      <c r="A690" s="22" t="n"/>
      <c r="B690" s="130" t="n"/>
      <c r="C690" s="22" t="n"/>
      <c r="D690" s="22" t="n"/>
      <c r="E690" s="72" t="n"/>
      <c r="F690" s="22" t="n"/>
      <c r="G690" s="131" t="n"/>
      <c r="H690" s="22" t="n"/>
      <c r="I690" s="22" t="n"/>
      <c r="J690" s="22" t="n"/>
      <c r="K690" s="22" t="n"/>
      <c r="L690" s="22" t="n"/>
      <c r="M690" s="22" t="n"/>
      <c r="N690" s="22" t="n"/>
      <c r="O690" s="22" t="n"/>
      <c r="P690" s="22" t="n"/>
      <c r="Q690" s="22" t="n"/>
      <c r="R690" s="22" t="n"/>
      <c r="S690" s="22" t="n"/>
      <c r="T690" s="22" t="n"/>
      <c r="U690" s="22" t="n"/>
      <c r="V690" s="22" t="n"/>
      <c r="W690" s="22" t="n"/>
      <c r="X690" s="22" t="n"/>
      <c r="Y690" s="22" t="n"/>
      <c r="Z690" s="22" t="n"/>
      <c r="AA690" s="22" t="n"/>
      <c r="AB690" s="22" t="n"/>
      <c r="AC690" s="22" t="n"/>
      <c r="AD690" s="22" t="n"/>
      <c r="AE690" s="22" t="n"/>
      <c r="AF690" s="22" t="n"/>
    </row>
    <row r="691">
      <c r="A691" s="22" t="n"/>
      <c r="B691" s="130" t="n"/>
      <c r="C691" s="22" t="n"/>
      <c r="D691" s="22" t="n"/>
      <c r="E691" s="72" t="n"/>
      <c r="F691" s="22" t="n"/>
      <c r="G691" s="131" t="n"/>
      <c r="H691" s="22" t="n"/>
      <c r="I691" s="22" t="n"/>
      <c r="J691" s="22" t="n"/>
      <c r="K691" s="22" t="n"/>
      <c r="L691" s="22" t="n"/>
      <c r="M691" s="22" t="n"/>
      <c r="N691" s="22" t="n"/>
      <c r="O691" s="22" t="n"/>
      <c r="P691" s="22" t="n"/>
      <c r="Q691" s="22" t="n"/>
      <c r="R691" s="22" t="n"/>
      <c r="S691" s="22" t="n"/>
      <c r="T691" s="22" t="n"/>
      <c r="U691" s="22" t="n"/>
      <c r="V691" s="22" t="n"/>
      <c r="W691" s="22" t="n"/>
      <c r="X691" s="22" t="n"/>
      <c r="Y691" s="22" t="n"/>
      <c r="Z691" s="22" t="n"/>
      <c r="AA691" s="22" t="n"/>
      <c r="AB691" s="22" t="n"/>
      <c r="AC691" s="22" t="n"/>
      <c r="AD691" s="22" t="n"/>
      <c r="AE691" s="22" t="n"/>
      <c r="AF691" s="22" t="n"/>
    </row>
    <row r="692">
      <c r="A692" s="22" t="n"/>
      <c r="B692" s="130" t="n"/>
      <c r="C692" s="22" t="n"/>
      <c r="D692" s="22" t="n"/>
      <c r="E692" s="72" t="n"/>
      <c r="F692" s="22" t="n"/>
      <c r="G692" s="131" t="n"/>
      <c r="H692" s="22" t="n"/>
      <c r="I692" s="22" t="n"/>
      <c r="J692" s="22" t="n"/>
      <c r="K692" s="22" t="n"/>
      <c r="L692" s="22" t="n"/>
      <c r="M692" s="22" t="n"/>
      <c r="N692" s="22" t="n"/>
      <c r="O692" s="22" t="n"/>
      <c r="P692" s="22" t="n"/>
      <c r="Q692" s="22" t="n"/>
      <c r="R692" s="22" t="n"/>
      <c r="S692" s="22" t="n"/>
      <c r="T692" s="22" t="n"/>
      <c r="U692" s="22" t="n"/>
      <c r="V692" s="22" t="n"/>
      <c r="W692" s="22" t="n"/>
      <c r="X692" s="22" t="n"/>
      <c r="Y692" s="22" t="n"/>
      <c r="Z692" s="22" t="n"/>
      <c r="AA692" s="22" t="n"/>
      <c r="AB692" s="22" t="n"/>
      <c r="AC692" s="22" t="n"/>
      <c r="AD692" s="22" t="n"/>
      <c r="AE692" s="22" t="n"/>
      <c r="AF692" s="22" t="n"/>
    </row>
    <row r="693">
      <c r="A693" s="22" t="n"/>
      <c r="B693" s="130" t="n"/>
      <c r="C693" s="22" t="n"/>
      <c r="D693" s="22" t="n"/>
      <c r="E693" s="72" t="n"/>
      <c r="F693" s="22" t="n"/>
      <c r="G693" s="131" t="n"/>
      <c r="H693" s="22" t="n"/>
      <c r="I693" s="22" t="n"/>
      <c r="J693" s="22" t="n"/>
      <c r="K693" s="22" t="n"/>
      <c r="L693" s="22" t="n"/>
      <c r="M693" s="22" t="n"/>
      <c r="N693" s="22" t="n"/>
      <c r="O693" s="22" t="n"/>
      <c r="P693" s="22" t="n"/>
      <c r="Q693" s="22" t="n"/>
      <c r="R693" s="22" t="n"/>
      <c r="S693" s="22" t="n"/>
      <c r="T693" s="22" t="n"/>
      <c r="U693" s="22" t="n"/>
      <c r="V693" s="22" t="n"/>
      <c r="W693" s="22" t="n"/>
      <c r="X693" s="22" t="n"/>
      <c r="Y693" s="22" t="n"/>
      <c r="Z693" s="22" t="n"/>
      <c r="AA693" s="22" t="n"/>
      <c r="AB693" s="22" t="n"/>
      <c r="AC693" s="22" t="n"/>
      <c r="AD693" s="22" t="n"/>
      <c r="AE693" s="22" t="n"/>
      <c r="AF693" s="22" t="n"/>
    </row>
    <row r="694">
      <c r="A694" s="22" t="n"/>
      <c r="B694" s="130" t="n"/>
      <c r="C694" s="22" t="n"/>
      <c r="D694" s="22" t="n"/>
      <c r="E694" s="72" t="n"/>
      <c r="F694" s="22" t="n"/>
      <c r="G694" s="131" t="n"/>
      <c r="H694" s="22" t="n"/>
      <c r="I694" s="22" t="n"/>
      <c r="J694" s="22" t="n"/>
      <c r="K694" s="22" t="n"/>
      <c r="L694" s="22" t="n"/>
      <c r="M694" s="22" t="n"/>
      <c r="N694" s="22" t="n"/>
      <c r="O694" s="22" t="n"/>
      <c r="P694" s="22" t="n"/>
      <c r="Q694" s="22" t="n"/>
      <c r="R694" s="22" t="n"/>
      <c r="S694" s="22" t="n"/>
      <c r="T694" s="22" t="n"/>
      <c r="U694" s="22" t="n"/>
      <c r="V694" s="22" t="n"/>
      <c r="W694" s="22" t="n"/>
      <c r="X694" s="22" t="n"/>
      <c r="Y694" s="22" t="n"/>
      <c r="Z694" s="22" t="n"/>
      <c r="AA694" s="22" t="n"/>
      <c r="AB694" s="22" t="n"/>
      <c r="AC694" s="22" t="n"/>
      <c r="AD694" s="22" t="n"/>
      <c r="AE694" s="22" t="n"/>
      <c r="AF694" s="22" t="n"/>
    </row>
    <row r="695">
      <c r="A695" s="22" t="n"/>
      <c r="B695" s="130" t="n"/>
      <c r="C695" s="22" t="n"/>
      <c r="D695" s="22" t="n"/>
      <c r="E695" s="72" t="n"/>
      <c r="F695" s="22" t="n"/>
      <c r="G695" s="131" t="n"/>
      <c r="H695" s="22" t="n"/>
      <c r="I695" s="22" t="n"/>
      <c r="J695" s="22" t="n"/>
      <c r="K695" s="22" t="n"/>
      <c r="L695" s="22" t="n"/>
      <c r="M695" s="22" t="n"/>
      <c r="N695" s="22" t="n"/>
      <c r="O695" s="22" t="n"/>
      <c r="P695" s="22" t="n"/>
      <c r="Q695" s="22" t="n"/>
      <c r="R695" s="22" t="n"/>
      <c r="S695" s="22" t="n"/>
      <c r="T695" s="22" t="n"/>
      <c r="U695" s="22" t="n"/>
      <c r="V695" s="22" t="n"/>
      <c r="W695" s="22" t="n"/>
      <c r="X695" s="22" t="n"/>
      <c r="Y695" s="22" t="n"/>
      <c r="Z695" s="22" t="n"/>
      <c r="AA695" s="22" t="n"/>
      <c r="AB695" s="22" t="n"/>
      <c r="AC695" s="22" t="n"/>
      <c r="AD695" s="22" t="n"/>
      <c r="AE695" s="22" t="n"/>
      <c r="AF695" s="22" t="n"/>
    </row>
    <row r="696">
      <c r="A696" s="22" t="n"/>
      <c r="B696" s="130" t="n"/>
      <c r="C696" s="22" t="n"/>
      <c r="D696" s="22" t="n"/>
      <c r="E696" s="72" t="n"/>
      <c r="F696" s="22" t="n"/>
      <c r="G696" s="131" t="n"/>
      <c r="H696" s="22" t="n"/>
      <c r="I696" s="22" t="n"/>
      <c r="J696" s="22" t="n"/>
      <c r="K696" s="22" t="n"/>
      <c r="L696" s="22" t="n"/>
      <c r="M696" s="22" t="n"/>
      <c r="N696" s="22" t="n"/>
      <c r="O696" s="22" t="n"/>
      <c r="P696" s="22" t="n"/>
      <c r="Q696" s="22" t="n"/>
      <c r="R696" s="22" t="n"/>
      <c r="S696" s="22" t="n"/>
      <c r="T696" s="22" t="n"/>
      <c r="U696" s="22" t="n"/>
      <c r="V696" s="22" t="n"/>
      <c r="W696" s="22" t="n"/>
      <c r="X696" s="22" t="n"/>
      <c r="Y696" s="22" t="n"/>
      <c r="Z696" s="22" t="n"/>
      <c r="AA696" s="22" t="n"/>
      <c r="AB696" s="22" t="n"/>
      <c r="AC696" s="22" t="n"/>
      <c r="AD696" s="22" t="n"/>
      <c r="AE696" s="22" t="n"/>
      <c r="AF696" s="22" t="n"/>
    </row>
    <row r="697">
      <c r="A697" s="22" t="n"/>
      <c r="B697" s="130" t="n"/>
      <c r="C697" s="22" t="n"/>
      <c r="D697" s="22" t="n"/>
      <c r="E697" s="72" t="n"/>
      <c r="F697" s="22" t="n"/>
      <c r="G697" s="131" t="n"/>
      <c r="H697" s="22" t="n"/>
      <c r="I697" s="22" t="n"/>
      <c r="J697" s="22" t="n"/>
      <c r="K697" s="22" t="n"/>
      <c r="L697" s="22" t="n"/>
      <c r="M697" s="22" t="n"/>
      <c r="N697" s="22" t="n"/>
      <c r="O697" s="22" t="n"/>
      <c r="P697" s="22" t="n"/>
      <c r="Q697" s="22" t="n"/>
      <c r="R697" s="22" t="n"/>
      <c r="S697" s="22" t="n"/>
      <c r="T697" s="22" t="n"/>
      <c r="U697" s="22" t="n"/>
      <c r="V697" s="22" t="n"/>
      <c r="W697" s="22" t="n"/>
      <c r="X697" s="22" t="n"/>
      <c r="Y697" s="22" t="n"/>
      <c r="Z697" s="22" t="n"/>
      <c r="AA697" s="22" t="n"/>
      <c r="AB697" s="22" t="n"/>
      <c r="AC697" s="22" t="n"/>
      <c r="AD697" s="22" t="n"/>
      <c r="AE697" s="22" t="n"/>
      <c r="AF697" s="22" t="n"/>
    </row>
    <row r="698">
      <c r="A698" s="22" t="n"/>
      <c r="B698" s="130" t="n"/>
      <c r="C698" s="22" t="n"/>
      <c r="D698" s="22" t="n"/>
      <c r="E698" s="72" t="n"/>
      <c r="F698" s="22" t="n"/>
      <c r="G698" s="131" t="n"/>
      <c r="H698" s="22" t="n"/>
      <c r="I698" s="22" t="n"/>
      <c r="J698" s="22" t="n"/>
      <c r="K698" s="22" t="n"/>
      <c r="L698" s="22" t="n"/>
      <c r="M698" s="22" t="n"/>
      <c r="N698" s="22" t="n"/>
      <c r="O698" s="22" t="n"/>
      <c r="P698" s="22" t="n"/>
      <c r="Q698" s="22" t="n"/>
      <c r="R698" s="22" t="n"/>
      <c r="S698" s="22" t="n"/>
      <c r="T698" s="22" t="n"/>
      <c r="U698" s="22" t="n"/>
      <c r="V698" s="22" t="n"/>
      <c r="W698" s="22" t="n"/>
      <c r="X698" s="22" t="n"/>
      <c r="Y698" s="22" t="n"/>
      <c r="Z698" s="22" t="n"/>
      <c r="AA698" s="22" t="n"/>
      <c r="AB698" s="22" t="n"/>
      <c r="AC698" s="22" t="n"/>
      <c r="AD698" s="22" t="n"/>
      <c r="AE698" s="22" t="n"/>
      <c r="AF698" s="22" t="n"/>
    </row>
    <row r="699">
      <c r="A699" s="22" t="n"/>
      <c r="B699" s="130" t="n"/>
      <c r="C699" s="22" t="n"/>
      <c r="D699" s="22" t="n"/>
      <c r="E699" s="72" t="n"/>
      <c r="F699" s="22" t="n"/>
      <c r="G699" s="131" t="n"/>
      <c r="H699" s="22" t="n"/>
      <c r="I699" s="22" t="n"/>
      <c r="J699" s="22" t="n"/>
      <c r="K699" s="22" t="n"/>
      <c r="L699" s="22" t="n"/>
      <c r="M699" s="22" t="n"/>
      <c r="N699" s="22" t="n"/>
      <c r="O699" s="22" t="n"/>
      <c r="P699" s="22" t="n"/>
      <c r="Q699" s="22" t="n"/>
      <c r="R699" s="22" t="n"/>
      <c r="S699" s="22" t="n"/>
      <c r="T699" s="22" t="n"/>
      <c r="U699" s="22" t="n"/>
      <c r="V699" s="22" t="n"/>
      <c r="W699" s="22" t="n"/>
      <c r="X699" s="22" t="n"/>
      <c r="Y699" s="22" t="n"/>
      <c r="Z699" s="22" t="n"/>
      <c r="AA699" s="22" t="n"/>
      <c r="AB699" s="22" t="n"/>
      <c r="AC699" s="22" t="n"/>
      <c r="AD699" s="22" t="n"/>
      <c r="AE699" s="22" t="n"/>
      <c r="AF699" s="22" t="n"/>
    </row>
    <row r="700">
      <c r="A700" s="22" t="n"/>
      <c r="B700" s="130" t="n"/>
      <c r="C700" s="22" t="n"/>
      <c r="D700" s="22" t="n"/>
      <c r="E700" s="72" t="n"/>
      <c r="F700" s="22" t="n"/>
      <c r="G700" s="131" t="n"/>
      <c r="H700" s="22" t="n"/>
      <c r="I700" s="22" t="n"/>
      <c r="J700" s="22" t="n"/>
      <c r="K700" s="22" t="n"/>
      <c r="L700" s="22" t="n"/>
      <c r="M700" s="22" t="n"/>
      <c r="N700" s="22" t="n"/>
      <c r="O700" s="22" t="n"/>
      <c r="P700" s="22" t="n"/>
      <c r="Q700" s="22" t="n"/>
      <c r="R700" s="22" t="n"/>
      <c r="S700" s="22" t="n"/>
      <c r="T700" s="22" t="n"/>
      <c r="U700" s="22" t="n"/>
      <c r="V700" s="22" t="n"/>
      <c r="W700" s="22" t="n"/>
      <c r="X700" s="22" t="n"/>
      <c r="Y700" s="22" t="n"/>
      <c r="Z700" s="22" t="n"/>
      <c r="AA700" s="22" t="n"/>
      <c r="AB700" s="22" t="n"/>
      <c r="AC700" s="22" t="n"/>
      <c r="AD700" s="22" t="n"/>
      <c r="AE700" s="22" t="n"/>
      <c r="AF700" s="22" t="n"/>
    </row>
    <row r="701">
      <c r="A701" s="22" t="n"/>
      <c r="B701" s="130" t="n"/>
      <c r="C701" s="22" t="n"/>
      <c r="D701" s="22" t="n"/>
      <c r="E701" s="72" t="n"/>
      <c r="F701" s="22" t="n"/>
      <c r="G701" s="131" t="n"/>
      <c r="H701" s="22" t="n"/>
      <c r="I701" s="22" t="n"/>
      <c r="J701" s="22" t="n"/>
      <c r="K701" s="22" t="n"/>
      <c r="L701" s="22" t="n"/>
      <c r="M701" s="22" t="n"/>
      <c r="N701" s="22" t="n"/>
      <c r="O701" s="22" t="n"/>
      <c r="P701" s="22" t="n"/>
      <c r="Q701" s="22" t="n"/>
      <c r="R701" s="22" t="n"/>
      <c r="S701" s="22" t="n"/>
      <c r="T701" s="22" t="n"/>
      <c r="U701" s="22" t="n"/>
      <c r="V701" s="22" t="n"/>
      <c r="W701" s="22" t="n"/>
      <c r="X701" s="22" t="n"/>
      <c r="Y701" s="22" t="n"/>
      <c r="Z701" s="22" t="n"/>
      <c r="AA701" s="22" t="n"/>
      <c r="AB701" s="22" t="n"/>
      <c r="AC701" s="22" t="n"/>
      <c r="AD701" s="22" t="n"/>
      <c r="AE701" s="22" t="n"/>
      <c r="AF701" s="22" t="n"/>
    </row>
    <row r="702">
      <c r="A702" s="22" t="n"/>
      <c r="B702" s="130" t="n"/>
      <c r="C702" s="22" t="n"/>
      <c r="D702" s="22" t="n"/>
      <c r="E702" s="72" t="n"/>
      <c r="F702" s="22" t="n"/>
      <c r="G702" s="131" t="n"/>
      <c r="H702" s="22" t="n"/>
      <c r="I702" s="22" t="n"/>
      <c r="J702" s="22" t="n"/>
      <c r="K702" s="22" t="n"/>
      <c r="L702" s="22" t="n"/>
      <c r="M702" s="22" t="n"/>
      <c r="N702" s="22" t="n"/>
      <c r="O702" s="22" t="n"/>
      <c r="P702" s="22" t="n"/>
      <c r="Q702" s="22" t="n"/>
      <c r="R702" s="22" t="n"/>
      <c r="S702" s="22" t="n"/>
      <c r="T702" s="22" t="n"/>
      <c r="U702" s="22" t="n"/>
      <c r="V702" s="22" t="n"/>
      <c r="W702" s="22" t="n"/>
      <c r="X702" s="22" t="n"/>
      <c r="Y702" s="22" t="n"/>
      <c r="Z702" s="22" t="n"/>
      <c r="AA702" s="22" t="n"/>
      <c r="AB702" s="22" t="n"/>
      <c r="AC702" s="22" t="n"/>
      <c r="AD702" s="22" t="n"/>
      <c r="AE702" s="22" t="n"/>
      <c r="AF702" s="22" t="n"/>
    </row>
    <row r="703">
      <c r="A703" s="22" t="n"/>
      <c r="B703" s="130" t="n"/>
      <c r="C703" s="22" t="n"/>
      <c r="D703" s="22" t="n"/>
      <c r="E703" s="72" t="n"/>
      <c r="F703" s="22" t="n"/>
      <c r="G703" s="131" t="n"/>
      <c r="H703" s="22" t="n"/>
      <c r="I703" s="22" t="n"/>
      <c r="J703" s="22" t="n"/>
      <c r="K703" s="22" t="n"/>
      <c r="L703" s="22" t="n"/>
      <c r="M703" s="22" t="n"/>
      <c r="N703" s="22" t="n"/>
      <c r="O703" s="22" t="n"/>
      <c r="P703" s="22" t="n"/>
      <c r="Q703" s="22" t="n"/>
      <c r="R703" s="22" t="n"/>
      <c r="S703" s="22" t="n"/>
      <c r="T703" s="22" t="n"/>
      <c r="U703" s="22" t="n"/>
      <c r="V703" s="22" t="n"/>
      <c r="W703" s="22" t="n"/>
      <c r="X703" s="22" t="n"/>
      <c r="Y703" s="22" t="n"/>
      <c r="Z703" s="22" t="n"/>
      <c r="AA703" s="22" t="n"/>
      <c r="AB703" s="22" t="n"/>
      <c r="AC703" s="22" t="n"/>
      <c r="AD703" s="22" t="n"/>
      <c r="AE703" s="22" t="n"/>
      <c r="AF703" s="22" t="n"/>
    </row>
    <row r="704">
      <c r="A704" s="22" t="n"/>
      <c r="B704" s="130" t="n"/>
      <c r="C704" s="22" t="n"/>
      <c r="D704" s="22" t="n"/>
      <c r="E704" s="72" t="n"/>
      <c r="F704" s="22" t="n"/>
      <c r="G704" s="131" t="n"/>
      <c r="H704" s="22" t="n"/>
      <c r="I704" s="22" t="n"/>
      <c r="J704" s="22" t="n"/>
      <c r="K704" s="22" t="n"/>
      <c r="L704" s="22" t="n"/>
      <c r="M704" s="22" t="n"/>
      <c r="N704" s="22" t="n"/>
      <c r="O704" s="22" t="n"/>
      <c r="P704" s="22" t="n"/>
      <c r="Q704" s="22" t="n"/>
      <c r="R704" s="22" t="n"/>
      <c r="S704" s="22" t="n"/>
      <c r="T704" s="22" t="n"/>
      <c r="U704" s="22" t="n"/>
      <c r="V704" s="22" t="n"/>
      <c r="W704" s="22" t="n"/>
      <c r="X704" s="22" t="n"/>
      <c r="Y704" s="22" t="n"/>
      <c r="Z704" s="22" t="n"/>
      <c r="AA704" s="22" t="n"/>
      <c r="AB704" s="22" t="n"/>
      <c r="AC704" s="22" t="n"/>
      <c r="AD704" s="22" t="n"/>
      <c r="AE704" s="22" t="n"/>
      <c r="AF704" s="22" t="n"/>
    </row>
    <row r="705">
      <c r="A705" s="22" t="n"/>
      <c r="B705" s="130" t="n"/>
      <c r="C705" s="22" t="n"/>
      <c r="D705" s="22" t="n"/>
      <c r="E705" s="72" t="n"/>
      <c r="F705" s="22" t="n"/>
      <c r="G705" s="131" t="n"/>
      <c r="H705" s="22" t="n"/>
      <c r="I705" s="22" t="n"/>
      <c r="J705" s="22" t="n"/>
      <c r="K705" s="22" t="n"/>
      <c r="L705" s="22" t="n"/>
      <c r="M705" s="22" t="n"/>
      <c r="N705" s="22" t="n"/>
      <c r="O705" s="22" t="n"/>
      <c r="P705" s="22" t="n"/>
      <c r="Q705" s="22" t="n"/>
      <c r="R705" s="22" t="n"/>
      <c r="S705" s="22" t="n"/>
      <c r="T705" s="22" t="n"/>
      <c r="U705" s="22" t="n"/>
      <c r="V705" s="22" t="n"/>
      <c r="W705" s="22" t="n"/>
      <c r="X705" s="22" t="n"/>
      <c r="Y705" s="22" t="n"/>
      <c r="Z705" s="22" t="n"/>
      <c r="AA705" s="22" t="n"/>
      <c r="AB705" s="22" t="n"/>
      <c r="AC705" s="22" t="n"/>
      <c r="AD705" s="22" t="n"/>
      <c r="AE705" s="22" t="n"/>
      <c r="AF705" s="22" t="n"/>
    </row>
    <row r="706">
      <c r="A706" s="22" t="n"/>
      <c r="B706" s="130" t="n"/>
      <c r="C706" s="22" t="n"/>
      <c r="D706" s="22" t="n"/>
      <c r="E706" s="72" t="n"/>
      <c r="F706" s="22" t="n"/>
      <c r="G706" s="131" t="n"/>
      <c r="H706" s="22" t="n"/>
      <c r="I706" s="22" t="n"/>
      <c r="J706" s="22" t="n"/>
      <c r="K706" s="22" t="n"/>
      <c r="L706" s="22" t="n"/>
      <c r="M706" s="22" t="n"/>
      <c r="N706" s="22" t="n"/>
      <c r="O706" s="22" t="n"/>
      <c r="P706" s="22" t="n"/>
      <c r="Q706" s="22" t="n"/>
      <c r="R706" s="22" t="n"/>
      <c r="S706" s="22" t="n"/>
      <c r="T706" s="22" t="n"/>
      <c r="U706" s="22" t="n"/>
      <c r="V706" s="22" t="n"/>
      <c r="W706" s="22" t="n"/>
      <c r="X706" s="22" t="n"/>
      <c r="Y706" s="22" t="n"/>
      <c r="Z706" s="22" t="n"/>
      <c r="AA706" s="22" t="n"/>
      <c r="AB706" s="22" t="n"/>
      <c r="AC706" s="22" t="n"/>
      <c r="AD706" s="22" t="n"/>
      <c r="AE706" s="22" t="n"/>
      <c r="AF706" s="22" t="n"/>
    </row>
    <row r="707">
      <c r="A707" s="22" t="n"/>
      <c r="B707" s="130" t="n"/>
      <c r="C707" s="22" t="n"/>
      <c r="D707" s="22" t="n"/>
      <c r="E707" s="72" t="n"/>
      <c r="F707" s="22" t="n"/>
      <c r="G707" s="131" t="n"/>
      <c r="H707" s="22" t="n"/>
      <c r="I707" s="22" t="n"/>
      <c r="J707" s="22" t="n"/>
      <c r="K707" s="22" t="n"/>
      <c r="L707" s="22" t="n"/>
      <c r="M707" s="22" t="n"/>
      <c r="N707" s="22" t="n"/>
      <c r="O707" s="22" t="n"/>
      <c r="P707" s="22" t="n"/>
      <c r="Q707" s="22" t="n"/>
      <c r="R707" s="22" t="n"/>
      <c r="S707" s="22" t="n"/>
      <c r="T707" s="22" t="n"/>
      <c r="U707" s="22" t="n"/>
      <c r="V707" s="22" t="n"/>
      <c r="W707" s="22" t="n"/>
      <c r="X707" s="22" t="n"/>
      <c r="Y707" s="22" t="n"/>
      <c r="Z707" s="22" t="n"/>
      <c r="AA707" s="22" t="n"/>
      <c r="AB707" s="22" t="n"/>
      <c r="AC707" s="22" t="n"/>
      <c r="AD707" s="22" t="n"/>
      <c r="AE707" s="22" t="n"/>
      <c r="AF707" s="22" t="n"/>
    </row>
    <row r="708">
      <c r="A708" s="22" t="n"/>
      <c r="B708" s="130" t="n"/>
      <c r="C708" s="22" t="n"/>
      <c r="D708" s="22" t="n"/>
      <c r="E708" s="72" t="n"/>
      <c r="F708" s="22" t="n"/>
      <c r="G708" s="131" t="n"/>
      <c r="H708" s="22" t="n"/>
      <c r="I708" s="22" t="n"/>
      <c r="J708" s="22" t="n"/>
      <c r="K708" s="22" t="n"/>
      <c r="L708" s="22" t="n"/>
      <c r="M708" s="22" t="n"/>
      <c r="N708" s="22" t="n"/>
      <c r="O708" s="22" t="n"/>
      <c r="P708" s="22" t="n"/>
      <c r="Q708" s="22" t="n"/>
      <c r="R708" s="22" t="n"/>
      <c r="S708" s="22" t="n"/>
      <c r="T708" s="22" t="n"/>
      <c r="U708" s="22" t="n"/>
      <c r="V708" s="22" t="n"/>
      <c r="W708" s="22" t="n"/>
      <c r="X708" s="22" t="n"/>
      <c r="Y708" s="22" t="n"/>
      <c r="Z708" s="22" t="n"/>
      <c r="AA708" s="22" t="n"/>
      <c r="AB708" s="22" t="n"/>
      <c r="AC708" s="22" t="n"/>
      <c r="AD708" s="22" t="n"/>
      <c r="AE708" s="22" t="n"/>
      <c r="AF708" s="22" t="n"/>
    </row>
    <row r="709">
      <c r="A709" s="22" t="n"/>
      <c r="B709" s="130" t="n"/>
      <c r="C709" s="22" t="n"/>
      <c r="D709" s="22" t="n"/>
      <c r="E709" s="72" t="n"/>
      <c r="F709" s="22" t="n"/>
      <c r="G709" s="131" t="n"/>
      <c r="H709" s="22" t="n"/>
      <c r="I709" s="22" t="n"/>
      <c r="J709" s="22" t="n"/>
      <c r="K709" s="22" t="n"/>
      <c r="L709" s="22" t="n"/>
      <c r="M709" s="22" t="n"/>
      <c r="N709" s="22" t="n"/>
      <c r="O709" s="22" t="n"/>
      <c r="P709" s="22" t="n"/>
      <c r="Q709" s="22" t="n"/>
      <c r="R709" s="22" t="n"/>
      <c r="S709" s="22" t="n"/>
      <c r="T709" s="22" t="n"/>
      <c r="U709" s="22" t="n"/>
      <c r="V709" s="22" t="n"/>
      <c r="W709" s="22" t="n"/>
      <c r="X709" s="22" t="n"/>
      <c r="Y709" s="22" t="n"/>
      <c r="Z709" s="22" t="n"/>
      <c r="AA709" s="22" t="n"/>
      <c r="AB709" s="22" t="n"/>
      <c r="AC709" s="22" t="n"/>
      <c r="AD709" s="22" t="n"/>
      <c r="AE709" s="22" t="n"/>
      <c r="AF709" s="22" t="n"/>
    </row>
    <row r="710">
      <c r="A710" s="22" t="n"/>
      <c r="B710" s="130" t="n"/>
      <c r="C710" s="22" t="n"/>
      <c r="D710" s="22" t="n"/>
      <c r="E710" s="72" t="n"/>
      <c r="F710" s="22" t="n"/>
      <c r="G710" s="131" t="n"/>
      <c r="H710" s="22" t="n"/>
      <c r="I710" s="22" t="n"/>
      <c r="J710" s="22" t="n"/>
      <c r="K710" s="22" t="n"/>
      <c r="L710" s="22" t="n"/>
      <c r="M710" s="22" t="n"/>
      <c r="N710" s="22" t="n"/>
      <c r="O710" s="22" t="n"/>
      <c r="P710" s="22" t="n"/>
      <c r="Q710" s="22" t="n"/>
      <c r="R710" s="22" t="n"/>
      <c r="S710" s="22" t="n"/>
      <c r="T710" s="22" t="n"/>
      <c r="U710" s="22" t="n"/>
      <c r="V710" s="22" t="n"/>
      <c r="W710" s="22" t="n"/>
      <c r="X710" s="22" t="n"/>
      <c r="Y710" s="22" t="n"/>
      <c r="Z710" s="22" t="n"/>
      <c r="AA710" s="22" t="n"/>
      <c r="AB710" s="22" t="n"/>
      <c r="AC710" s="22" t="n"/>
      <c r="AD710" s="22" t="n"/>
      <c r="AE710" s="22" t="n"/>
      <c r="AF710" s="22" t="n"/>
    </row>
    <row r="711">
      <c r="A711" s="22" t="n"/>
      <c r="B711" s="130" t="n"/>
      <c r="C711" s="22" t="n"/>
      <c r="D711" s="22" t="n"/>
      <c r="E711" s="72" t="n"/>
      <c r="F711" s="22" t="n"/>
      <c r="G711" s="131" t="n"/>
      <c r="H711" s="22" t="n"/>
      <c r="I711" s="22" t="n"/>
      <c r="J711" s="22" t="n"/>
      <c r="K711" s="22" t="n"/>
      <c r="L711" s="22" t="n"/>
      <c r="M711" s="22" t="n"/>
      <c r="N711" s="22" t="n"/>
      <c r="O711" s="22" t="n"/>
      <c r="P711" s="22" t="n"/>
      <c r="Q711" s="22" t="n"/>
      <c r="R711" s="22" t="n"/>
      <c r="S711" s="22" t="n"/>
      <c r="T711" s="22" t="n"/>
      <c r="U711" s="22" t="n"/>
      <c r="V711" s="22" t="n"/>
      <c r="W711" s="22" t="n"/>
      <c r="X711" s="22" t="n"/>
      <c r="Y711" s="22" t="n"/>
      <c r="Z711" s="22" t="n"/>
      <c r="AA711" s="22" t="n"/>
      <c r="AB711" s="22" t="n"/>
      <c r="AC711" s="22" t="n"/>
      <c r="AD711" s="22" t="n"/>
      <c r="AE711" s="22" t="n"/>
      <c r="AF711" s="22" t="n"/>
    </row>
    <row r="712">
      <c r="A712" s="22" t="n"/>
      <c r="B712" s="130" t="n"/>
      <c r="C712" s="22" t="n"/>
      <c r="D712" s="22" t="n"/>
      <c r="E712" s="72" t="n"/>
      <c r="F712" s="22" t="n"/>
      <c r="G712" s="131" t="n"/>
      <c r="H712" s="22" t="n"/>
      <c r="I712" s="22" t="n"/>
      <c r="J712" s="22" t="n"/>
      <c r="K712" s="22" t="n"/>
      <c r="L712" s="22" t="n"/>
      <c r="M712" s="22" t="n"/>
      <c r="N712" s="22" t="n"/>
      <c r="O712" s="22" t="n"/>
      <c r="P712" s="22" t="n"/>
      <c r="Q712" s="22" t="n"/>
      <c r="R712" s="22" t="n"/>
      <c r="S712" s="22" t="n"/>
      <c r="T712" s="22" t="n"/>
      <c r="U712" s="22" t="n"/>
      <c r="V712" s="22" t="n"/>
      <c r="W712" s="22" t="n"/>
      <c r="X712" s="22" t="n"/>
      <c r="Y712" s="22" t="n"/>
      <c r="Z712" s="22" t="n"/>
      <c r="AA712" s="22" t="n"/>
      <c r="AB712" s="22" t="n"/>
      <c r="AC712" s="22" t="n"/>
      <c r="AD712" s="22" t="n"/>
      <c r="AE712" s="22" t="n"/>
      <c r="AF712" s="22" t="n"/>
    </row>
    <row r="713">
      <c r="A713" s="22" t="n"/>
      <c r="B713" s="130" t="n"/>
      <c r="C713" s="22" t="n"/>
      <c r="D713" s="22" t="n"/>
      <c r="E713" s="72" t="n"/>
      <c r="F713" s="22" t="n"/>
      <c r="G713" s="131" t="n"/>
      <c r="H713" s="22" t="n"/>
      <c r="I713" s="22" t="n"/>
      <c r="J713" s="22" t="n"/>
      <c r="K713" s="22" t="n"/>
      <c r="L713" s="22" t="n"/>
      <c r="M713" s="22" t="n"/>
      <c r="N713" s="22" t="n"/>
      <c r="O713" s="22" t="n"/>
      <c r="P713" s="22" t="n"/>
      <c r="Q713" s="22" t="n"/>
      <c r="R713" s="22" t="n"/>
      <c r="S713" s="22" t="n"/>
      <c r="T713" s="22" t="n"/>
      <c r="U713" s="22" t="n"/>
      <c r="V713" s="22" t="n"/>
      <c r="W713" s="22" t="n"/>
      <c r="X713" s="22" t="n"/>
      <c r="Y713" s="22" t="n"/>
      <c r="Z713" s="22" t="n"/>
      <c r="AA713" s="22" t="n"/>
      <c r="AB713" s="22" t="n"/>
      <c r="AC713" s="22" t="n"/>
      <c r="AD713" s="22" t="n"/>
      <c r="AE713" s="22" t="n"/>
      <c r="AF713" s="22" t="n"/>
    </row>
    <row r="714">
      <c r="A714" s="22" t="n"/>
      <c r="B714" s="130" t="n"/>
      <c r="C714" s="22" t="n"/>
      <c r="D714" s="22" t="n"/>
      <c r="E714" s="72" t="n"/>
      <c r="F714" s="22" t="n"/>
      <c r="G714" s="131" t="n"/>
      <c r="H714" s="22" t="n"/>
      <c r="I714" s="22" t="n"/>
      <c r="J714" s="22" t="n"/>
      <c r="K714" s="22" t="n"/>
      <c r="L714" s="22" t="n"/>
      <c r="M714" s="22" t="n"/>
      <c r="N714" s="22" t="n"/>
      <c r="O714" s="22" t="n"/>
      <c r="P714" s="22" t="n"/>
      <c r="Q714" s="22" t="n"/>
      <c r="R714" s="22" t="n"/>
      <c r="S714" s="22" t="n"/>
      <c r="T714" s="22" t="n"/>
      <c r="U714" s="22" t="n"/>
      <c r="V714" s="22" t="n"/>
      <c r="W714" s="22" t="n"/>
      <c r="X714" s="22" t="n"/>
      <c r="Y714" s="22" t="n"/>
      <c r="Z714" s="22" t="n"/>
      <c r="AA714" s="22" t="n"/>
      <c r="AB714" s="22" t="n"/>
      <c r="AC714" s="22" t="n"/>
      <c r="AD714" s="22" t="n"/>
      <c r="AE714" s="22" t="n"/>
      <c r="AF714" s="22" t="n"/>
    </row>
    <row r="715">
      <c r="A715" s="22" t="n"/>
      <c r="B715" s="130" t="n"/>
      <c r="C715" s="22" t="n"/>
      <c r="D715" s="22" t="n"/>
      <c r="E715" s="72" t="n"/>
      <c r="F715" s="22" t="n"/>
      <c r="G715" s="131" t="n"/>
      <c r="H715" s="22" t="n"/>
      <c r="I715" s="22" t="n"/>
      <c r="J715" s="22" t="n"/>
      <c r="K715" s="22" t="n"/>
      <c r="L715" s="22" t="n"/>
      <c r="M715" s="22" t="n"/>
      <c r="N715" s="22" t="n"/>
      <c r="O715" s="22" t="n"/>
      <c r="P715" s="22" t="n"/>
      <c r="Q715" s="22" t="n"/>
      <c r="R715" s="22" t="n"/>
      <c r="S715" s="22" t="n"/>
      <c r="T715" s="22" t="n"/>
      <c r="U715" s="22" t="n"/>
      <c r="V715" s="22" t="n"/>
      <c r="W715" s="22" t="n"/>
      <c r="X715" s="22" t="n"/>
      <c r="Y715" s="22" t="n"/>
      <c r="Z715" s="22" t="n"/>
      <c r="AA715" s="22" t="n"/>
      <c r="AB715" s="22" t="n"/>
      <c r="AC715" s="22" t="n"/>
      <c r="AD715" s="22" t="n"/>
      <c r="AE715" s="22" t="n"/>
      <c r="AF715" s="22" t="n"/>
    </row>
    <row r="716">
      <c r="A716" s="22" t="n"/>
      <c r="B716" s="130" t="n"/>
      <c r="C716" s="22" t="n"/>
      <c r="D716" s="22" t="n"/>
      <c r="E716" s="72" t="n"/>
      <c r="F716" s="22" t="n"/>
      <c r="G716" s="131" t="n"/>
      <c r="H716" s="22" t="n"/>
      <c r="I716" s="22" t="n"/>
      <c r="J716" s="22" t="n"/>
      <c r="K716" s="22" t="n"/>
      <c r="L716" s="22" t="n"/>
      <c r="M716" s="22" t="n"/>
      <c r="N716" s="22" t="n"/>
      <c r="O716" s="22" t="n"/>
      <c r="P716" s="22" t="n"/>
      <c r="Q716" s="22" t="n"/>
      <c r="R716" s="22" t="n"/>
      <c r="S716" s="22" t="n"/>
      <c r="T716" s="22" t="n"/>
      <c r="U716" s="22" t="n"/>
      <c r="V716" s="22" t="n"/>
      <c r="W716" s="22" t="n"/>
      <c r="X716" s="22" t="n"/>
      <c r="Y716" s="22" t="n"/>
      <c r="Z716" s="22" t="n"/>
      <c r="AA716" s="22" t="n"/>
      <c r="AB716" s="22" t="n"/>
      <c r="AC716" s="22" t="n"/>
      <c r="AD716" s="22" t="n"/>
      <c r="AE716" s="22" t="n"/>
      <c r="AF716" s="22" t="n"/>
    </row>
    <row r="717">
      <c r="A717" s="22" t="n"/>
      <c r="B717" s="130" t="n"/>
      <c r="C717" s="22" t="n"/>
      <c r="D717" s="22" t="n"/>
      <c r="E717" s="72" t="n"/>
      <c r="F717" s="22" t="n"/>
      <c r="G717" s="131" t="n"/>
      <c r="H717" s="22" t="n"/>
      <c r="I717" s="22" t="n"/>
      <c r="J717" s="22" t="n"/>
      <c r="K717" s="22" t="n"/>
      <c r="L717" s="22" t="n"/>
      <c r="M717" s="22" t="n"/>
      <c r="N717" s="22" t="n"/>
      <c r="O717" s="22" t="n"/>
      <c r="P717" s="22" t="n"/>
      <c r="Q717" s="22" t="n"/>
      <c r="R717" s="22" t="n"/>
      <c r="S717" s="22" t="n"/>
      <c r="T717" s="22" t="n"/>
      <c r="U717" s="22" t="n"/>
      <c r="V717" s="22" t="n"/>
      <c r="W717" s="22" t="n"/>
      <c r="X717" s="22" t="n"/>
      <c r="Y717" s="22" t="n"/>
      <c r="Z717" s="22" t="n"/>
      <c r="AA717" s="22" t="n"/>
      <c r="AB717" s="22" t="n"/>
      <c r="AC717" s="22" t="n"/>
      <c r="AD717" s="22" t="n"/>
      <c r="AE717" s="22" t="n"/>
      <c r="AF717" s="22" t="n"/>
    </row>
    <row r="718">
      <c r="A718" s="22" t="n"/>
      <c r="B718" s="130" t="n"/>
      <c r="C718" s="22" t="n"/>
      <c r="D718" s="22" t="n"/>
      <c r="E718" s="72" t="n"/>
      <c r="F718" s="22" t="n"/>
      <c r="G718" s="131" t="n"/>
      <c r="H718" s="22" t="n"/>
      <c r="I718" s="22" t="n"/>
      <c r="J718" s="22" t="n"/>
      <c r="K718" s="22" t="n"/>
      <c r="L718" s="22" t="n"/>
      <c r="M718" s="22" t="n"/>
      <c r="N718" s="22" t="n"/>
      <c r="O718" s="22" t="n"/>
      <c r="P718" s="22" t="n"/>
      <c r="Q718" s="22" t="n"/>
      <c r="R718" s="22" t="n"/>
      <c r="S718" s="22" t="n"/>
      <c r="T718" s="22" t="n"/>
      <c r="U718" s="22" t="n"/>
      <c r="V718" s="22" t="n"/>
      <c r="W718" s="22" t="n"/>
      <c r="X718" s="22" t="n"/>
      <c r="Y718" s="22" t="n"/>
      <c r="Z718" s="22" t="n"/>
      <c r="AA718" s="22" t="n"/>
      <c r="AB718" s="22" t="n"/>
      <c r="AC718" s="22" t="n"/>
      <c r="AD718" s="22" t="n"/>
      <c r="AE718" s="22" t="n"/>
      <c r="AF718" s="22" t="n"/>
    </row>
    <row r="719">
      <c r="A719" s="22" t="n"/>
      <c r="B719" s="130" t="n"/>
      <c r="C719" s="22" t="n"/>
      <c r="D719" s="22" t="n"/>
      <c r="E719" s="72" t="n"/>
      <c r="F719" s="22" t="n"/>
      <c r="G719" s="131" t="n"/>
      <c r="H719" s="22" t="n"/>
      <c r="I719" s="22" t="n"/>
      <c r="J719" s="22" t="n"/>
      <c r="K719" s="22" t="n"/>
      <c r="L719" s="22" t="n"/>
      <c r="M719" s="22" t="n"/>
      <c r="N719" s="22" t="n"/>
      <c r="O719" s="22" t="n"/>
      <c r="P719" s="22" t="n"/>
      <c r="Q719" s="22" t="n"/>
      <c r="R719" s="22" t="n"/>
      <c r="S719" s="22" t="n"/>
      <c r="T719" s="22" t="n"/>
      <c r="U719" s="22" t="n"/>
      <c r="V719" s="22" t="n"/>
      <c r="W719" s="22" t="n"/>
      <c r="X719" s="22" t="n"/>
      <c r="Y719" s="22" t="n"/>
      <c r="Z719" s="22" t="n"/>
      <c r="AA719" s="22" t="n"/>
      <c r="AB719" s="22" t="n"/>
      <c r="AC719" s="22" t="n"/>
      <c r="AD719" s="22" t="n"/>
      <c r="AE719" s="22" t="n"/>
      <c r="AF719" s="22" t="n"/>
    </row>
    <row r="720">
      <c r="A720" s="22" t="n"/>
      <c r="B720" s="130" t="n"/>
      <c r="C720" s="22" t="n"/>
      <c r="D720" s="22" t="n"/>
      <c r="E720" s="72" t="n"/>
      <c r="F720" s="22" t="n"/>
      <c r="G720" s="131" t="n"/>
      <c r="H720" s="22" t="n"/>
      <c r="I720" s="22" t="n"/>
      <c r="J720" s="22" t="n"/>
      <c r="K720" s="22" t="n"/>
      <c r="L720" s="22" t="n"/>
      <c r="M720" s="22" t="n"/>
      <c r="N720" s="22" t="n"/>
      <c r="O720" s="22" t="n"/>
      <c r="P720" s="22" t="n"/>
      <c r="Q720" s="22" t="n"/>
      <c r="R720" s="22" t="n"/>
      <c r="S720" s="22" t="n"/>
      <c r="T720" s="22" t="n"/>
      <c r="U720" s="22" t="n"/>
      <c r="V720" s="22" t="n"/>
      <c r="W720" s="22" t="n"/>
      <c r="X720" s="22" t="n"/>
      <c r="Y720" s="22" t="n"/>
      <c r="Z720" s="22" t="n"/>
      <c r="AA720" s="22" t="n"/>
      <c r="AB720" s="22" t="n"/>
      <c r="AC720" s="22" t="n"/>
      <c r="AD720" s="22" t="n"/>
      <c r="AE720" s="22" t="n"/>
      <c r="AF720" s="22" t="n"/>
    </row>
    <row r="721">
      <c r="A721" s="22" t="n"/>
      <c r="B721" s="130" t="n"/>
      <c r="C721" s="22" t="n"/>
      <c r="D721" s="22" t="n"/>
      <c r="E721" s="72" t="n"/>
      <c r="F721" s="22" t="n"/>
      <c r="G721" s="131" t="n"/>
      <c r="H721" s="22" t="n"/>
      <c r="I721" s="22" t="n"/>
      <c r="J721" s="22" t="n"/>
      <c r="K721" s="22" t="n"/>
      <c r="L721" s="22" t="n"/>
      <c r="M721" s="22" t="n"/>
      <c r="N721" s="22" t="n"/>
      <c r="O721" s="22" t="n"/>
      <c r="P721" s="22" t="n"/>
      <c r="Q721" s="22" t="n"/>
      <c r="R721" s="22" t="n"/>
      <c r="S721" s="22" t="n"/>
      <c r="T721" s="22" t="n"/>
      <c r="U721" s="22" t="n"/>
      <c r="V721" s="22" t="n"/>
      <c r="W721" s="22" t="n"/>
      <c r="X721" s="22" t="n"/>
      <c r="Y721" s="22" t="n"/>
      <c r="Z721" s="22" t="n"/>
      <c r="AA721" s="22" t="n"/>
      <c r="AB721" s="22" t="n"/>
      <c r="AC721" s="22" t="n"/>
      <c r="AD721" s="22" t="n"/>
      <c r="AE721" s="22" t="n"/>
      <c r="AF721" s="22" t="n"/>
    </row>
    <row r="722">
      <c r="A722" s="22" t="n"/>
      <c r="B722" s="130" t="n"/>
      <c r="C722" s="22" t="n"/>
      <c r="D722" s="22" t="n"/>
      <c r="E722" s="72" t="n"/>
      <c r="F722" s="22" t="n"/>
      <c r="G722" s="131" t="n"/>
      <c r="H722" s="22" t="n"/>
      <c r="I722" s="22" t="n"/>
      <c r="J722" s="22" t="n"/>
      <c r="K722" s="22" t="n"/>
      <c r="L722" s="22" t="n"/>
      <c r="M722" s="22" t="n"/>
      <c r="N722" s="22" t="n"/>
      <c r="O722" s="22" t="n"/>
      <c r="P722" s="22" t="n"/>
      <c r="Q722" s="22" t="n"/>
      <c r="R722" s="22" t="n"/>
      <c r="S722" s="22" t="n"/>
      <c r="T722" s="22" t="n"/>
      <c r="U722" s="22" t="n"/>
      <c r="V722" s="22" t="n"/>
      <c r="W722" s="22" t="n"/>
      <c r="X722" s="22" t="n"/>
      <c r="Y722" s="22" t="n"/>
      <c r="Z722" s="22" t="n"/>
      <c r="AA722" s="22" t="n"/>
      <c r="AB722" s="22" t="n"/>
      <c r="AC722" s="22" t="n"/>
      <c r="AD722" s="22" t="n"/>
      <c r="AE722" s="22" t="n"/>
      <c r="AF722" s="22" t="n"/>
    </row>
    <row r="723">
      <c r="A723" s="22" t="n"/>
      <c r="B723" s="130" t="n"/>
      <c r="C723" s="22" t="n"/>
      <c r="D723" s="22" t="n"/>
      <c r="E723" s="72" t="n"/>
      <c r="F723" s="22" t="n"/>
      <c r="G723" s="131" t="n"/>
      <c r="H723" s="22" t="n"/>
      <c r="I723" s="22" t="n"/>
      <c r="J723" s="22" t="n"/>
      <c r="K723" s="22" t="n"/>
      <c r="L723" s="22" t="n"/>
      <c r="M723" s="22" t="n"/>
      <c r="N723" s="22" t="n"/>
      <c r="O723" s="22" t="n"/>
      <c r="P723" s="22" t="n"/>
      <c r="Q723" s="22" t="n"/>
      <c r="R723" s="22" t="n"/>
      <c r="S723" s="22" t="n"/>
      <c r="T723" s="22" t="n"/>
      <c r="U723" s="22" t="n"/>
      <c r="V723" s="22" t="n"/>
      <c r="W723" s="22" t="n"/>
      <c r="X723" s="22" t="n"/>
      <c r="Y723" s="22" t="n"/>
      <c r="Z723" s="22" t="n"/>
      <c r="AA723" s="22" t="n"/>
      <c r="AB723" s="22" t="n"/>
      <c r="AC723" s="22" t="n"/>
      <c r="AD723" s="22" t="n"/>
      <c r="AE723" s="22" t="n"/>
      <c r="AF723" s="22" t="n"/>
    </row>
    <row r="724">
      <c r="A724" s="22" t="n"/>
      <c r="B724" s="130" t="n"/>
      <c r="C724" s="22" t="n"/>
      <c r="D724" s="22" t="n"/>
      <c r="E724" s="72" t="n"/>
      <c r="F724" s="22" t="n"/>
      <c r="G724" s="131" t="n"/>
      <c r="H724" s="22" t="n"/>
      <c r="I724" s="22" t="n"/>
      <c r="J724" s="22" t="n"/>
      <c r="K724" s="22" t="n"/>
      <c r="L724" s="22" t="n"/>
      <c r="M724" s="22" t="n"/>
      <c r="N724" s="22" t="n"/>
      <c r="O724" s="22" t="n"/>
      <c r="P724" s="22" t="n"/>
      <c r="Q724" s="22" t="n"/>
      <c r="R724" s="22" t="n"/>
      <c r="S724" s="22" t="n"/>
      <c r="T724" s="22" t="n"/>
      <c r="U724" s="22" t="n"/>
      <c r="V724" s="22" t="n"/>
      <c r="W724" s="22" t="n"/>
      <c r="X724" s="22" t="n"/>
      <c r="Y724" s="22" t="n"/>
      <c r="Z724" s="22" t="n"/>
      <c r="AA724" s="22" t="n"/>
      <c r="AB724" s="22" t="n"/>
      <c r="AC724" s="22" t="n"/>
      <c r="AD724" s="22" t="n"/>
      <c r="AE724" s="22" t="n"/>
      <c r="AF724" s="22" t="n"/>
    </row>
    <row r="725">
      <c r="A725" s="22" t="n"/>
      <c r="B725" s="130" t="n"/>
      <c r="C725" s="22" t="n"/>
      <c r="D725" s="22" t="n"/>
      <c r="E725" s="72" t="n"/>
      <c r="F725" s="22" t="n"/>
      <c r="G725" s="131" t="n"/>
      <c r="H725" s="22" t="n"/>
      <c r="I725" s="22" t="n"/>
      <c r="J725" s="22" t="n"/>
      <c r="K725" s="22" t="n"/>
      <c r="L725" s="22" t="n"/>
      <c r="M725" s="22" t="n"/>
      <c r="N725" s="22" t="n"/>
      <c r="O725" s="22" t="n"/>
      <c r="P725" s="22" t="n"/>
      <c r="Q725" s="22" t="n"/>
      <c r="R725" s="22" t="n"/>
      <c r="S725" s="22" t="n"/>
      <c r="T725" s="22" t="n"/>
      <c r="U725" s="22" t="n"/>
      <c r="V725" s="22" t="n"/>
      <c r="W725" s="22" t="n"/>
      <c r="X725" s="22" t="n"/>
      <c r="Y725" s="22" t="n"/>
      <c r="Z725" s="22" t="n"/>
      <c r="AA725" s="22" t="n"/>
      <c r="AB725" s="22" t="n"/>
      <c r="AC725" s="22" t="n"/>
      <c r="AD725" s="22" t="n"/>
      <c r="AE725" s="22" t="n"/>
      <c r="AF725" s="22" t="n"/>
    </row>
    <row r="726">
      <c r="A726" s="22" t="n"/>
      <c r="B726" s="130" t="n"/>
      <c r="C726" s="22" t="n"/>
      <c r="D726" s="22" t="n"/>
      <c r="E726" s="72" t="n"/>
      <c r="F726" s="22" t="n"/>
      <c r="G726" s="131" t="n"/>
      <c r="H726" s="22" t="n"/>
      <c r="I726" s="22" t="n"/>
      <c r="J726" s="22" t="n"/>
      <c r="K726" s="22" t="n"/>
      <c r="L726" s="22" t="n"/>
      <c r="M726" s="22" t="n"/>
      <c r="N726" s="22" t="n"/>
      <c r="O726" s="22" t="n"/>
      <c r="P726" s="22" t="n"/>
      <c r="Q726" s="22" t="n"/>
      <c r="R726" s="22" t="n"/>
      <c r="S726" s="22" t="n"/>
      <c r="T726" s="22" t="n"/>
      <c r="U726" s="22" t="n"/>
      <c r="V726" s="22" t="n"/>
      <c r="W726" s="22" t="n"/>
      <c r="X726" s="22" t="n"/>
      <c r="Y726" s="22" t="n"/>
      <c r="Z726" s="22" t="n"/>
      <c r="AA726" s="22" t="n"/>
      <c r="AB726" s="22" t="n"/>
      <c r="AC726" s="22" t="n"/>
      <c r="AD726" s="22" t="n"/>
      <c r="AE726" s="22" t="n"/>
      <c r="AF726" s="22" t="n"/>
    </row>
    <row r="727">
      <c r="A727" s="22" t="n"/>
      <c r="B727" s="130" t="n"/>
      <c r="C727" s="22" t="n"/>
      <c r="D727" s="22" t="n"/>
      <c r="E727" s="72" t="n"/>
      <c r="F727" s="22" t="n"/>
      <c r="G727" s="131" t="n"/>
      <c r="H727" s="22" t="n"/>
      <c r="I727" s="22" t="n"/>
      <c r="J727" s="22" t="n"/>
      <c r="K727" s="22" t="n"/>
      <c r="L727" s="22" t="n"/>
      <c r="M727" s="22" t="n"/>
      <c r="N727" s="22" t="n"/>
      <c r="O727" s="22" t="n"/>
      <c r="P727" s="22" t="n"/>
      <c r="Q727" s="22" t="n"/>
      <c r="R727" s="22" t="n"/>
      <c r="S727" s="22" t="n"/>
      <c r="T727" s="22" t="n"/>
      <c r="U727" s="22" t="n"/>
      <c r="V727" s="22" t="n"/>
      <c r="W727" s="22" t="n"/>
      <c r="X727" s="22" t="n"/>
      <c r="Y727" s="22" t="n"/>
      <c r="Z727" s="22" t="n"/>
      <c r="AA727" s="22" t="n"/>
      <c r="AB727" s="22" t="n"/>
      <c r="AC727" s="22" t="n"/>
      <c r="AD727" s="22" t="n"/>
      <c r="AE727" s="22" t="n"/>
      <c r="AF727" s="22" t="n"/>
    </row>
    <row r="728">
      <c r="A728" s="22" t="n"/>
      <c r="B728" s="130" t="n"/>
      <c r="C728" s="22" t="n"/>
      <c r="D728" s="22" t="n"/>
      <c r="E728" s="72" t="n"/>
      <c r="F728" s="22" t="n"/>
      <c r="G728" s="131" t="n"/>
      <c r="H728" s="22" t="n"/>
      <c r="I728" s="22" t="n"/>
      <c r="J728" s="22" t="n"/>
      <c r="K728" s="22" t="n"/>
      <c r="L728" s="22" t="n"/>
      <c r="M728" s="22" t="n"/>
      <c r="N728" s="22" t="n"/>
      <c r="O728" s="22" t="n"/>
      <c r="P728" s="22" t="n"/>
      <c r="Q728" s="22" t="n"/>
      <c r="R728" s="22" t="n"/>
      <c r="S728" s="22" t="n"/>
      <c r="T728" s="22" t="n"/>
      <c r="U728" s="22" t="n"/>
      <c r="V728" s="22" t="n"/>
      <c r="W728" s="22" t="n"/>
      <c r="X728" s="22" t="n"/>
      <c r="Y728" s="22" t="n"/>
      <c r="Z728" s="22" t="n"/>
      <c r="AA728" s="22" t="n"/>
      <c r="AB728" s="22" t="n"/>
      <c r="AC728" s="22" t="n"/>
      <c r="AD728" s="22" t="n"/>
      <c r="AE728" s="22" t="n"/>
      <c r="AF728" s="22" t="n"/>
    </row>
    <row r="729">
      <c r="A729" s="22" t="n"/>
      <c r="B729" s="130" t="n"/>
      <c r="C729" s="22" t="n"/>
      <c r="D729" s="22" t="n"/>
      <c r="E729" s="72" t="n"/>
      <c r="F729" s="22" t="n"/>
      <c r="G729" s="131" t="n"/>
      <c r="H729" s="22" t="n"/>
      <c r="I729" s="22" t="n"/>
      <c r="J729" s="22" t="n"/>
      <c r="K729" s="22" t="n"/>
      <c r="L729" s="22" t="n"/>
      <c r="M729" s="22" t="n"/>
      <c r="N729" s="22" t="n"/>
      <c r="O729" s="22" t="n"/>
      <c r="P729" s="22" t="n"/>
      <c r="Q729" s="22" t="n"/>
      <c r="R729" s="22" t="n"/>
      <c r="S729" s="22" t="n"/>
      <c r="T729" s="22" t="n"/>
      <c r="U729" s="22" t="n"/>
      <c r="V729" s="22" t="n"/>
      <c r="W729" s="22" t="n"/>
      <c r="X729" s="22" t="n"/>
      <c r="Y729" s="22" t="n"/>
      <c r="Z729" s="22" t="n"/>
      <c r="AA729" s="22" t="n"/>
      <c r="AB729" s="22" t="n"/>
      <c r="AC729" s="22" t="n"/>
      <c r="AD729" s="22" t="n"/>
      <c r="AE729" s="22" t="n"/>
      <c r="AF729" s="22" t="n"/>
    </row>
    <row r="730">
      <c r="A730" s="22" t="n"/>
      <c r="B730" s="130" t="n"/>
      <c r="C730" s="22" t="n"/>
      <c r="D730" s="22" t="n"/>
      <c r="E730" s="72" t="n"/>
      <c r="F730" s="22" t="n"/>
      <c r="G730" s="131" t="n"/>
      <c r="H730" s="22" t="n"/>
      <c r="I730" s="22" t="n"/>
      <c r="J730" s="22" t="n"/>
      <c r="K730" s="22" t="n"/>
      <c r="L730" s="22" t="n"/>
      <c r="M730" s="22" t="n"/>
      <c r="N730" s="22" t="n"/>
      <c r="O730" s="22" t="n"/>
      <c r="P730" s="22" t="n"/>
      <c r="Q730" s="22" t="n"/>
      <c r="R730" s="22" t="n"/>
      <c r="S730" s="22" t="n"/>
      <c r="T730" s="22" t="n"/>
      <c r="U730" s="22" t="n"/>
      <c r="V730" s="22" t="n"/>
      <c r="W730" s="22" t="n"/>
      <c r="X730" s="22" t="n"/>
      <c r="Y730" s="22" t="n"/>
      <c r="Z730" s="22" t="n"/>
      <c r="AA730" s="22" t="n"/>
      <c r="AB730" s="22" t="n"/>
      <c r="AC730" s="22" t="n"/>
      <c r="AD730" s="22" t="n"/>
      <c r="AE730" s="22" t="n"/>
      <c r="AF730" s="22" t="n"/>
    </row>
    <row r="731">
      <c r="A731" s="22" t="n"/>
      <c r="B731" s="130" t="n"/>
      <c r="C731" s="22" t="n"/>
      <c r="D731" s="22" t="n"/>
      <c r="E731" s="72" t="n"/>
      <c r="F731" s="22" t="n"/>
      <c r="G731" s="131" t="n"/>
      <c r="H731" s="22" t="n"/>
      <c r="I731" s="22" t="n"/>
      <c r="J731" s="22" t="n"/>
      <c r="K731" s="22" t="n"/>
      <c r="L731" s="22" t="n"/>
      <c r="M731" s="22" t="n"/>
      <c r="N731" s="22" t="n"/>
      <c r="O731" s="22" t="n"/>
      <c r="P731" s="22" t="n"/>
      <c r="Q731" s="22" t="n"/>
      <c r="R731" s="22" t="n"/>
      <c r="S731" s="22" t="n"/>
      <c r="T731" s="22" t="n"/>
      <c r="U731" s="22" t="n"/>
      <c r="V731" s="22" t="n"/>
      <c r="W731" s="22" t="n"/>
      <c r="X731" s="22" t="n"/>
      <c r="Y731" s="22" t="n"/>
      <c r="Z731" s="22" t="n"/>
      <c r="AA731" s="22" t="n"/>
      <c r="AB731" s="22" t="n"/>
      <c r="AC731" s="22" t="n"/>
      <c r="AD731" s="22" t="n"/>
      <c r="AE731" s="22" t="n"/>
      <c r="AF731" s="22" t="n"/>
    </row>
    <row r="732">
      <c r="A732" s="22" t="n"/>
      <c r="B732" s="130" t="n"/>
      <c r="C732" s="22" t="n"/>
      <c r="D732" s="22" t="n"/>
      <c r="E732" s="72" t="n"/>
      <c r="F732" s="22" t="n"/>
      <c r="G732" s="131" t="n"/>
      <c r="H732" s="22" t="n"/>
      <c r="I732" s="22" t="n"/>
      <c r="J732" s="22" t="n"/>
      <c r="K732" s="22" t="n"/>
      <c r="L732" s="22" t="n"/>
      <c r="M732" s="22" t="n"/>
      <c r="N732" s="22" t="n"/>
      <c r="O732" s="22" t="n"/>
      <c r="P732" s="22" t="n"/>
      <c r="Q732" s="22" t="n"/>
      <c r="R732" s="22" t="n"/>
      <c r="S732" s="22" t="n"/>
      <c r="T732" s="22" t="n"/>
      <c r="U732" s="22" t="n"/>
      <c r="V732" s="22" t="n"/>
      <c r="W732" s="22" t="n"/>
      <c r="X732" s="22" t="n"/>
      <c r="Y732" s="22" t="n"/>
      <c r="Z732" s="22" t="n"/>
      <c r="AA732" s="22" t="n"/>
      <c r="AB732" s="22" t="n"/>
      <c r="AC732" s="22" t="n"/>
      <c r="AD732" s="22" t="n"/>
      <c r="AE732" s="22" t="n"/>
      <c r="AF732" s="22" t="n"/>
    </row>
    <row r="733">
      <c r="A733" s="22" t="n"/>
      <c r="B733" s="130" t="n"/>
      <c r="C733" s="22" t="n"/>
      <c r="D733" s="22" t="n"/>
      <c r="E733" s="72" t="n"/>
      <c r="F733" s="22" t="n"/>
      <c r="G733" s="131" t="n"/>
      <c r="H733" s="22" t="n"/>
      <c r="I733" s="22" t="n"/>
      <c r="J733" s="22" t="n"/>
      <c r="K733" s="22" t="n"/>
      <c r="L733" s="22" t="n"/>
      <c r="M733" s="22" t="n"/>
      <c r="N733" s="22" t="n"/>
      <c r="O733" s="22" t="n"/>
      <c r="P733" s="22" t="n"/>
      <c r="Q733" s="22" t="n"/>
      <c r="R733" s="22" t="n"/>
      <c r="S733" s="22" t="n"/>
      <c r="T733" s="22" t="n"/>
      <c r="U733" s="22" t="n"/>
      <c r="V733" s="22" t="n"/>
      <c r="W733" s="22" t="n"/>
      <c r="X733" s="22" t="n"/>
      <c r="Y733" s="22" t="n"/>
      <c r="Z733" s="22" t="n"/>
      <c r="AA733" s="22" t="n"/>
      <c r="AB733" s="22" t="n"/>
      <c r="AC733" s="22" t="n"/>
      <c r="AD733" s="22" t="n"/>
      <c r="AE733" s="22" t="n"/>
      <c r="AF733" s="22" t="n"/>
    </row>
    <row r="734">
      <c r="A734" s="22" t="n"/>
      <c r="B734" s="130" t="n"/>
      <c r="C734" s="22" t="n"/>
      <c r="D734" s="22" t="n"/>
      <c r="E734" s="72" t="n"/>
      <c r="F734" s="22" t="n"/>
      <c r="G734" s="131" t="n"/>
      <c r="H734" s="22" t="n"/>
      <c r="I734" s="22" t="n"/>
      <c r="J734" s="22" t="n"/>
      <c r="K734" s="22" t="n"/>
      <c r="L734" s="22" t="n"/>
      <c r="M734" s="22" t="n"/>
      <c r="N734" s="22" t="n"/>
      <c r="O734" s="22" t="n"/>
      <c r="P734" s="22" t="n"/>
      <c r="Q734" s="22" t="n"/>
      <c r="R734" s="22" t="n"/>
      <c r="S734" s="22" t="n"/>
      <c r="T734" s="22" t="n"/>
      <c r="U734" s="22" t="n"/>
      <c r="V734" s="22" t="n"/>
      <c r="W734" s="22" t="n"/>
      <c r="X734" s="22" t="n"/>
      <c r="Y734" s="22" t="n"/>
      <c r="Z734" s="22" t="n"/>
      <c r="AA734" s="22" t="n"/>
      <c r="AB734" s="22" t="n"/>
      <c r="AC734" s="22" t="n"/>
      <c r="AD734" s="22" t="n"/>
      <c r="AE734" s="22" t="n"/>
      <c r="AF734" s="22" t="n"/>
    </row>
    <row r="735">
      <c r="A735" s="22" t="n"/>
      <c r="B735" s="130" t="n"/>
      <c r="C735" s="22" t="n"/>
      <c r="D735" s="22" t="n"/>
      <c r="E735" s="72" t="n"/>
      <c r="F735" s="22" t="n"/>
      <c r="G735" s="131" t="n"/>
      <c r="H735" s="22" t="n"/>
      <c r="I735" s="22" t="n"/>
      <c r="J735" s="22" t="n"/>
      <c r="K735" s="22" t="n"/>
      <c r="L735" s="22" t="n"/>
      <c r="M735" s="22" t="n"/>
      <c r="N735" s="22" t="n"/>
      <c r="O735" s="22" t="n"/>
      <c r="P735" s="22" t="n"/>
      <c r="Q735" s="22" t="n"/>
      <c r="R735" s="22" t="n"/>
      <c r="S735" s="22" t="n"/>
      <c r="T735" s="22" t="n"/>
      <c r="U735" s="22" t="n"/>
      <c r="V735" s="22" t="n"/>
      <c r="W735" s="22" t="n"/>
      <c r="X735" s="22" t="n"/>
      <c r="Y735" s="22" t="n"/>
      <c r="Z735" s="22" t="n"/>
      <c r="AA735" s="22" t="n"/>
      <c r="AB735" s="22" t="n"/>
      <c r="AC735" s="22" t="n"/>
      <c r="AD735" s="22" t="n"/>
      <c r="AE735" s="22" t="n"/>
      <c r="AF735" s="22" t="n"/>
    </row>
    <row r="736">
      <c r="A736" s="22" t="n"/>
      <c r="B736" s="130" t="n"/>
      <c r="C736" s="22" t="n"/>
      <c r="D736" s="22" t="n"/>
      <c r="E736" s="72" t="n"/>
      <c r="F736" s="22" t="n"/>
      <c r="G736" s="131" t="n"/>
      <c r="H736" s="22" t="n"/>
      <c r="I736" s="22" t="n"/>
      <c r="J736" s="22" t="n"/>
      <c r="K736" s="22" t="n"/>
      <c r="L736" s="22" t="n"/>
      <c r="M736" s="22" t="n"/>
      <c r="N736" s="22" t="n"/>
      <c r="O736" s="22" t="n"/>
      <c r="P736" s="22" t="n"/>
      <c r="Q736" s="22" t="n"/>
      <c r="R736" s="22" t="n"/>
      <c r="S736" s="22" t="n"/>
      <c r="T736" s="22" t="n"/>
      <c r="U736" s="22" t="n"/>
      <c r="V736" s="22" t="n"/>
      <c r="W736" s="22" t="n"/>
      <c r="X736" s="22" t="n"/>
      <c r="Y736" s="22" t="n"/>
      <c r="Z736" s="22" t="n"/>
      <c r="AA736" s="22" t="n"/>
      <c r="AB736" s="22" t="n"/>
      <c r="AC736" s="22" t="n"/>
      <c r="AD736" s="22" t="n"/>
      <c r="AE736" s="22" t="n"/>
      <c r="AF736" s="22" t="n"/>
    </row>
    <row r="737">
      <c r="A737" s="22" t="n"/>
      <c r="B737" s="130" t="n"/>
      <c r="C737" s="22" t="n"/>
      <c r="D737" s="22" t="n"/>
      <c r="E737" s="72" t="n"/>
      <c r="F737" s="22" t="n"/>
      <c r="G737" s="131" t="n"/>
      <c r="H737" s="22" t="n"/>
      <c r="I737" s="22" t="n"/>
      <c r="J737" s="22" t="n"/>
      <c r="K737" s="22" t="n"/>
      <c r="L737" s="22" t="n"/>
      <c r="M737" s="22" t="n"/>
      <c r="N737" s="22" t="n"/>
      <c r="O737" s="22" t="n"/>
      <c r="P737" s="22" t="n"/>
      <c r="Q737" s="22" t="n"/>
      <c r="R737" s="22" t="n"/>
      <c r="S737" s="22" t="n"/>
      <c r="T737" s="22" t="n"/>
      <c r="U737" s="22" t="n"/>
      <c r="V737" s="22" t="n"/>
      <c r="W737" s="22" t="n"/>
      <c r="X737" s="22" t="n"/>
      <c r="Y737" s="22" t="n"/>
      <c r="Z737" s="22" t="n"/>
      <c r="AA737" s="22" t="n"/>
      <c r="AB737" s="22" t="n"/>
      <c r="AC737" s="22" t="n"/>
      <c r="AD737" s="22" t="n"/>
      <c r="AE737" s="22" t="n"/>
      <c r="AF737" s="22" t="n"/>
    </row>
    <row r="738">
      <c r="A738" s="22" t="n"/>
      <c r="B738" s="130" t="n"/>
      <c r="C738" s="22" t="n"/>
      <c r="D738" s="22" t="n"/>
      <c r="E738" s="72" t="n"/>
      <c r="F738" s="22" t="n"/>
      <c r="G738" s="131" t="n"/>
      <c r="H738" s="22" t="n"/>
      <c r="I738" s="22" t="n"/>
      <c r="J738" s="22" t="n"/>
      <c r="K738" s="22" t="n"/>
      <c r="L738" s="22" t="n"/>
      <c r="M738" s="22" t="n"/>
      <c r="N738" s="22" t="n"/>
      <c r="O738" s="22" t="n"/>
      <c r="P738" s="22" t="n"/>
      <c r="Q738" s="22" t="n"/>
      <c r="R738" s="22" t="n"/>
      <c r="S738" s="22" t="n"/>
      <c r="T738" s="22" t="n"/>
      <c r="U738" s="22" t="n"/>
      <c r="V738" s="22" t="n"/>
      <c r="W738" s="22" t="n"/>
      <c r="X738" s="22" t="n"/>
      <c r="Y738" s="22" t="n"/>
      <c r="Z738" s="22" t="n"/>
      <c r="AA738" s="22" t="n"/>
      <c r="AB738" s="22" t="n"/>
      <c r="AC738" s="22" t="n"/>
      <c r="AD738" s="22" t="n"/>
      <c r="AE738" s="22" t="n"/>
      <c r="AF738" s="22" t="n"/>
    </row>
    <row r="739">
      <c r="A739" s="22" t="n"/>
      <c r="B739" s="130" t="n"/>
      <c r="C739" s="22" t="n"/>
      <c r="D739" s="22" t="n"/>
      <c r="E739" s="72" t="n"/>
      <c r="F739" s="22" t="n"/>
      <c r="G739" s="131" t="n"/>
      <c r="H739" s="22" t="n"/>
      <c r="I739" s="22" t="n"/>
      <c r="J739" s="22" t="n"/>
      <c r="K739" s="22" t="n"/>
      <c r="L739" s="22" t="n"/>
      <c r="M739" s="22" t="n"/>
      <c r="N739" s="22" t="n"/>
      <c r="O739" s="22" t="n"/>
      <c r="P739" s="22" t="n"/>
      <c r="Q739" s="22" t="n"/>
      <c r="R739" s="22" t="n"/>
      <c r="S739" s="22" t="n"/>
      <c r="T739" s="22" t="n"/>
      <c r="U739" s="22" t="n"/>
      <c r="V739" s="22" t="n"/>
      <c r="W739" s="22" t="n"/>
      <c r="X739" s="22" t="n"/>
      <c r="Y739" s="22" t="n"/>
      <c r="Z739" s="22" t="n"/>
      <c r="AA739" s="22" t="n"/>
      <c r="AB739" s="22" t="n"/>
      <c r="AC739" s="22" t="n"/>
      <c r="AD739" s="22" t="n"/>
      <c r="AE739" s="22" t="n"/>
      <c r="AF739" s="22" t="n"/>
    </row>
    <row r="740">
      <c r="A740" s="22" t="n"/>
      <c r="B740" s="130" t="n"/>
      <c r="C740" s="22" t="n"/>
      <c r="D740" s="22" t="n"/>
      <c r="E740" s="72" t="n"/>
      <c r="F740" s="22" t="n"/>
      <c r="G740" s="131" t="n"/>
      <c r="H740" s="22" t="n"/>
      <c r="I740" s="22" t="n"/>
      <c r="J740" s="22" t="n"/>
      <c r="K740" s="22" t="n"/>
      <c r="L740" s="22" t="n"/>
      <c r="M740" s="22" t="n"/>
      <c r="N740" s="22" t="n"/>
      <c r="O740" s="22" t="n"/>
      <c r="P740" s="22" t="n"/>
      <c r="Q740" s="22" t="n"/>
      <c r="R740" s="22" t="n"/>
      <c r="S740" s="22" t="n"/>
      <c r="T740" s="22" t="n"/>
      <c r="U740" s="22" t="n"/>
      <c r="V740" s="22" t="n"/>
      <c r="W740" s="22" t="n"/>
      <c r="X740" s="22" t="n"/>
      <c r="Y740" s="22" t="n"/>
      <c r="Z740" s="22" t="n"/>
      <c r="AA740" s="22" t="n"/>
      <c r="AB740" s="22" t="n"/>
      <c r="AC740" s="22" t="n"/>
      <c r="AD740" s="22" t="n"/>
      <c r="AE740" s="22" t="n"/>
      <c r="AF740" s="22" t="n"/>
    </row>
    <row r="741">
      <c r="A741" s="22" t="n"/>
      <c r="B741" s="130" t="n"/>
      <c r="C741" s="22" t="n"/>
      <c r="D741" s="22" t="n"/>
      <c r="E741" s="72" t="n"/>
      <c r="F741" s="22" t="n"/>
      <c r="G741" s="131" t="n"/>
      <c r="H741" s="22" t="n"/>
      <c r="I741" s="22" t="n"/>
      <c r="J741" s="22" t="n"/>
      <c r="K741" s="22" t="n"/>
      <c r="L741" s="22" t="n"/>
      <c r="M741" s="22" t="n"/>
      <c r="N741" s="22" t="n"/>
      <c r="O741" s="22" t="n"/>
      <c r="P741" s="22" t="n"/>
      <c r="Q741" s="22" t="n"/>
      <c r="R741" s="22" t="n"/>
      <c r="S741" s="22" t="n"/>
      <c r="T741" s="22" t="n"/>
      <c r="U741" s="22" t="n"/>
      <c r="V741" s="22" t="n"/>
      <c r="W741" s="22" t="n"/>
      <c r="X741" s="22" t="n"/>
      <c r="Y741" s="22" t="n"/>
      <c r="Z741" s="22" t="n"/>
      <c r="AA741" s="22" t="n"/>
      <c r="AB741" s="22" t="n"/>
      <c r="AC741" s="22" t="n"/>
      <c r="AD741" s="22" t="n"/>
      <c r="AE741" s="22" t="n"/>
      <c r="AF741" s="22" t="n"/>
    </row>
    <row r="742">
      <c r="A742" s="22" t="n"/>
      <c r="B742" s="130" t="n"/>
      <c r="C742" s="22" t="n"/>
      <c r="D742" s="22" t="n"/>
      <c r="E742" s="72" t="n"/>
      <c r="F742" s="22" t="n"/>
      <c r="G742" s="131" t="n"/>
      <c r="H742" s="22" t="n"/>
      <c r="I742" s="22" t="n"/>
      <c r="J742" s="22" t="n"/>
      <c r="K742" s="22" t="n"/>
      <c r="L742" s="22" t="n"/>
      <c r="M742" s="22" t="n"/>
      <c r="N742" s="22" t="n"/>
      <c r="O742" s="22" t="n"/>
      <c r="P742" s="22" t="n"/>
      <c r="Q742" s="22" t="n"/>
      <c r="R742" s="22" t="n"/>
      <c r="S742" s="22" t="n"/>
      <c r="T742" s="22" t="n"/>
      <c r="U742" s="22" t="n"/>
      <c r="V742" s="22" t="n"/>
      <c r="W742" s="22" t="n"/>
      <c r="X742" s="22" t="n"/>
      <c r="Y742" s="22" t="n"/>
      <c r="Z742" s="22" t="n"/>
      <c r="AA742" s="22" t="n"/>
      <c r="AB742" s="22" t="n"/>
      <c r="AC742" s="22" t="n"/>
      <c r="AD742" s="22" t="n"/>
      <c r="AE742" s="22" t="n"/>
      <c r="AF742" s="22" t="n"/>
    </row>
    <row r="743">
      <c r="A743" s="22" t="n"/>
      <c r="B743" s="130" t="n"/>
      <c r="C743" s="22" t="n"/>
      <c r="D743" s="22" t="n"/>
      <c r="E743" s="72" t="n"/>
      <c r="F743" s="22" t="n"/>
      <c r="G743" s="131" t="n"/>
      <c r="H743" s="22" t="n"/>
      <c r="I743" s="22" t="n"/>
      <c r="J743" s="22" t="n"/>
      <c r="K743" s="22" t="n"/>
      <c r="L743" s="22" t="n"/>
      <c r="M743" s="22" t="n"/>
      <c r="N743" s="22" t="n"/>
      <c r="O743" s="22" t="n"/>
      <c r="P743" s="22" t="n"/>
      <c r="Q743" s="22" t="n"/>
      <c r="R743" s="22" t="n"/>
      <c r="S743" s="22" t="n"/>
      <c r="T743" s="22" t="n"/>
      <c r="U743" s="22" t="n"/>
      <c r="V743" s="22" t="n"/>
      <c r="W743" s="22" t="n"/>
      <c r="X743" s="22" t="n"/>
      <c r="Y743" s="22" t="n"/>
      <c r="Z743" s="22" t="n"/>
      <c r="AA743" s="22" t="n"/>
      <c r="AB743" s="22" t="n"/>
      <c r="AC743" s="22" t="n"/>
      <c r="AD743" s="22" t="n"/>
      <c r="AE743" s="22" t="n"/>
      <c r="AF743" s="22" t="n"/>
    </row>
    <row r="744">
      <c r="A744" s="22" t="n"/>
      <c r="B744" s="130" t="n"/>
      <c r="C744" s="22" t="n"/>
      <c r="D744" s="22" t="n"/>
      <c r="E744" s="72" t="n"/>
      <c r="F744" s="22" t="n"/>
      <c r="G744" s="131" t="n"/>
      <c r="H744" s="22" t="n"/>
      <c r="I744" s="22" t="n"/>
      <c r="J744" s="22" t="n"/>
      <c r="K744" s="22" t="n"/>
      <c r="L744" s="22" t="n"/>
      <c r="M744" s="22" t="n"/>
      <c r="N744" s="22" t="n"/>
      <c r="O744" s="22" t="n"/>
      <c r="P744" s="22" t="n"/>
      <c r="Q744" s="22" t="n"/>
      <c r="R744" s="22" t="n"/>
      <c r="S744" s="22" t="n"/>
      <c r="T744" s="22" t="n"/>
      <c r="U744" s="22" t="n"/>
      <c r="V744" s="22" t="n"/>
      <c r="W744" s="22" t="n"/>
      <c r="X744" s="22" t="n"/>
      <c r="Y744" s="22" t="n"/>
      <c r="Z744" s="22" t="n"/>
      <c r="AA744" s="22" t="n"/>
      <c r="AB744" s="22" t="n"/>
      <c r="AC744" s="22" t="n"/>
      <c r="AD744" s="22" t="n"/>
      <c r="AE744" s="22" t="n"/>
      <c r="AF744" s="22" t="n"/>
    </row>
    <row r="745">
      <c r="A745" s="22" t="n"/>
      <c r="B745" s="130" t="n"/>
      <c r="C745" s="22" t="n"/>
      <c r="D745" s="22" t="n"/>
      <c r="E745" s="72" t="n"/>
      <c r="F745" s="22" t="n"/>
      <c r="G745" s="131" t="n"/>
      <c r="H745" s="22" t="n"/>
      <c r="I745" s="22" t="n"/>
      <c r="J745" s="22" t="n"/>
      <c r="K745" s="22" t="n"/>
      <c r="L745" s="22" t="n"/>
      <c r="M745" s="22" t="n"/>
      <c r="N745" s="22" t="n"/>
      <c r="O745" s="22" t="n"/>
      <c r="P745" s="22" t="n"/>
      <c r="Q745" s="22" t="n"/>
      <c r="R745" s="22" t="n"/>
      <c r="S745" s="22" t="n"/>
      <c r="T745" s="22" t="n"/>
      <c r="U745" s="22" t="n"/>
      <c r="V745" s="22" t="n"/>
      <c r="W745" s="22" t="n"/>
      <c r="X745" s="22" t="n"/>
      <c r="Y745" s="22" t="n"/>
      <c r="Z745" s="22" t="n"/>
      <c r="AA745" s="22" t="n"/>
      <c r="AB745" s="22" t="n"/>
      <c r="AC745" s="22" t="n"/>
      <c r="AD745" s="22" t="n"/>
      <c r="AE745" s="22" t="n"/>
      <c r="AF745" s="22" t="n"/>
    </row>
    <row r="746">
      <c r="A746" s="22" t="n"/>
      <c r="B746" s="130" t="n"/>
      <c r="C746" s="22" t="n"/>
      <c r="D746" s="22" t="n"/>
      <c r="E746" s="72" t="n"/>
      <c r="F746" s="22" t="n"/>
      <c r="G746" s="131" t="n"/>
      <c r="H746" s="22" t="n"/>
      <c r="I746" s="22" t="n"/>
      <c r="J746" s="22" t="n"/>
      <c r="K746" s="22" t="n"/>
      <c r="L746" s="22" t="n"/>
      <c r="M746" s="22" t="n"/>
      <c r="N746" s="22" t="n"/>
      <c r="O746" s="22" t="n"/>
      <c r="P746" s="22" t="n"/>
      <c r="Q746" s="22" t="n"/>
      <c r="R746" s="22" t="n"/>
      <c r="S746" s="22" t="n"/>
      <c r="T746" s="22" t="n"/>
      <c r="U746" s="22" t="n"/>
      <c r="V746" s="22" t="n"/>
      <c r="W746" s="22" t="n"/>
      <c r="X746" s="22" t="n"/>
      <c r="Y746" s="22" t="n"/>
      <c r="Z746" s="22" t="n"/>
      <c r="AA746" s="22" t="n"/>
      <c r="AB746" s="22" t="n"/>
      <c r="AC746" s="22" t="n"/>
      <c r="AD746" s="22" t="n"/>
      <c r="AE746" s="22" t="n"/>
      <c r="AF746" s="22" t="n"/>
    </row>
    <row r="747">
      <c r="A747" s="22" t="n"/>
      <c r="B747" s="130" t="n"/>
      <c r="C747" s="22" t="n"/>
      <c r="D747" s="22" t="n"/>
      <c r="E747" s="72" t="n"/>
      <c r="F747" s="22" t="n"/>
      <c r="G747" s="131" t="n"/>
      <c r="H747" s="22" t="n"/>
      <c r="I747" s="22" t="n"/>
      <c r="J747" s="22" t="n"/>
      <c r="K747" s="22" t="n"/>
      <c r="L747" s="22" t="n"/>
      <c r="M747" s="22" t="n"/>
      <c r="N747" s="22" t="n"/>
      <c r="O747" s="22" t="n"/>
      <c r="P747" s="22" t="n"/>
      <c r="Q747" s="22" t="n"/>
      <c r="R747" s="22" t="n"/>
      <c r="S747" s="22" t="n"/>
      <c r="T747" s="22" t="n"/>
      <c r="U747" s="22" t="n"/>
      <c r="V747" s="22" t="n"/>
      <c r="W747" s="22" t="n"/>
      <c r="X747" s="22" t="n"/>
      <c r="Y747" s="22" t="n"/>
      <c r="Z747" s="22" t="n"/>
      <c r="AA747" s="22" t="n"/>
      <c r="AB747" s="22" t="n"/>
      <c r="AC747" s="22" t="n"/>
      <c r="AD747" s="22" t="n"/>
      <c r="AE747" s="22" t="n"/>
      <c r="AF747" s="22" t="n"/>
    </row>
    <row r="748">
      <c r="A748" s="22" t="n"/>
      <c r="B748" s="130" t="n"/>
      <c r="C748" s="22" t="n"/>
      <c r="D748" s="22" t="n"/>
      <c r="E748" s="72" t="n"/>
      <c r="F748" s="22" t="n"/>
      <c r="G748" s="131" t="n"/>
      <c r="H748" s="22" t="n"/>
      <c r="I748" s="22" t="n"/>
      <c r="J748" s="22" t="n"/>
      <c r="K748" s="22" t="n"/>
      <c r="L748" s="22" t="n"/>
      <c r="M748" s="22" t="n"/>
      <c r="N748" s="22" t="n"/>
      <c r="O748" s="22" t="n"/>
      <c r="P748" s="22" t="n"/>
      <c r="Q748" s="22" t="n"/>
      <c r="R748" s="22" t="n"/>
      <c r="S748" s="22" t="n"/>
      <c r="T748" s="22" t="n"/>
      <c r="U748" s="22" t="n"/>
      <c r="V748" s="22" t="n"/>
      <c r="W748" s="22" t="n"/>
      <c r="X748" s="22" t="n"/>
      <c r="Y748" s="22" t="n"/>
      <c r="Z748" s="22" t="n"/>
      <c r="AA748" s="22" t="n"/>
      <c r="AB748" s="22" t="n"/>
      <c r="AC748" s="22" t="n"/>
      <c r="AD748" s="22" t="n"/>
      <c r="AE748" s="22" t="n"/>
      <c r="AF748" s="22" t="n"/>
    </row>
    <row r="749">
      <c r="A749" s="22" t="n"/>
      <c r="B749" s="130" t="n"/>
      <c r="C749" s="22" t="n"/>
      <c r="D749" s="22" t="n"/>
      <c r="E749" s="72" t="n"/>
      <c r="F749" s="22" t="n"/>
      <c r="G749" s="131" t="n"/>
      <c r="H749" s="22" t="n"/>
      <c r="I749" s="22" t="n"/>
      <c r="J749" s="22" t="n"/>
      <c r="K749" s="22" t="n"/>
      <c r="L749" s="22" t="n"/>
      <c r="M749" s="22" t="n"/>
      <c r="N749" s="22" t="n"/>
      <c r="O749" s="22" t="n"/>
      <c r="P749" s="22" t="n"/>
      <c r="Q749" s="22" t="n"/>
      <c r="R749" s="22" t="n"/>
      <c r="S749" s="22" t="n"/>
      <c r="T749" s="22" t="n"/>
      <c r="U749" s="22" t="n"/>
      <c r="V749" s="22" t="n"/>
      <c r="W749" s="22" t="n"/>
      <c r="X749" s="22" t="n"/>
      <c r="Y749" s="22" t="n"/>
      <c r="Z749" s="22" t="n"/>
      <c r="AA749" s="22" t="n"/>
      <c r="AB749" s="22" t="n"/>
      <c r="AC749" s="22" t="n"/>
      <c r="AD749" s="22" t="n"/>
      <c r="AE749" s="22" t="n"/>
      <c r="AF749" s="22" t="n"/>
    </row>
    <row r="750">
      <c r="A750" s="22" t="n"/>
      <c r="B750" s="130" t="n"/>
      <c r="C750" s="22" t="n"/>
      <c r="D750" s="22" t="n"/>
      <c r="E750" s="72" t="n"/>
      <c r="F750" s="22" t="n"/>
      <c r="G750" s="131" t="n"/>
      <c r="H750" s="22" t="n"/>
      <c r="I750" s="22" t="n"/>
      <c r="J750" s="22" t="n"/>
      <c r="K750" s="22" t="n"/>
      <c r="L750" s="22" t="n"/>
      <c r="M750" s="22" t="n"/>
      <c r="N750" s="22" t="n"/>
      <c r="O750" s="22" t="n"/>
      <c r="P750" s="22" t="n"/>
      <c r="Q750" s="22" t="n"/>
      <c r="R750" s="22" t="n"/>
      <c r="S750" s="22" t="n"/>
      <c r="T750" s="22" t="n"/>
      <c r="U750" s="22" t="n"/>
      <c r="V750" s="22" t="n"/>
      <c r="W750" s="22" t="n"/>
      <c r="X750" s="22" t="n"/>
      <c r="Y750" s="22" t="n"/>
      <c r="Z750" s="22" t="n"/>
      <c r="AA750" s="22" t="n"/>
      <c r="AB750" s="22" t="n"/>
      <c r="AC750" s="22" t="n"/>
      <c r="AD750" s="22" t="n"/>
      <c r="AE750" s="22" t="n"/>
      <c r="AF750" s="22" t="n"/>
    </row>
    <row r="751">
      <c r="A751" s="22" t="n"/>
      <c r="B751" s="130" t="n"/>
      <c r="C751" s="22" t="n"/>
      <c r="D751" s="22" t="n"/>
      <c r="E751" s="72" t="n"/>
      <c r="F751" s="22" t="n"/>
      <c r="G751" s="131" t="n"/>
      <c r="H751" s="22" t="n"/>
      <c r="I751" s="22" t="n"/>
      <c r="J751" s="22" t="n"/>
      <c r="K751" s="22" t="n"/>
      <c r="L751" s="22" t="n"/>
      <c r="M751" s="22" t="n"/>
      <c r="N751" s="22" t="n"/>
      <c r="O751" s="22" t="n"/>
      <c r="P751" s="22" t="n"/>
      <c r="Q751" s="22" t="n"/>
      <c r="R751" s="22" t="n"/>
      <c r="S751" s="22" t="n"/>
      <c r="T751" s="22" t="n"/>
      <c r="U751" s="22" t="n"/>
      <c r="V751" s="22" t="n"/>
      <c r="W751" s="22" t="n"/>
      <c r="X751" s="22" t="n"/>
      <c r="Y751" s="22" t="n"/>
      <c r="Z751" s="22" t="n"/>
      <c r="AA751" s="22" t="n"/>
      <c r="AB751" s="22" t="n"/>
      <c r="AC751" s="22" t="n"/>
      <c r="AD751" s="22" t="n"/>
      <c r="AE751" s="22" t="n"/>
      <c r="AF751" s="22" t="n"/>
    </row>
    <row r="752">
      <c r="A752" s="22" t="n"/>
      <c r="B752" s="130" t="n"/>
      <c r="C752" s="22" t="n"/>
      <c r="D752" s="22" t="n"/>
      <c r="E752" s="72" t="n"/>
      <c r="F752" s="22" t="n"/>
      <c r="G752" s="131" t="n"/>
      <c r="H752" s="22" t="n"/>
      <c r="I752" s="22" t="n"/>
      <c r="J752" s="22" t="n"/>
      <c r="K752" s="22" t="n"/>
      <c r="L752" s="22" t="n"/>
      <c r="M752" s="22" t="n"/>
      <c r="N752" s="22" t="n"/>
      <c r="O752" s="22" t="n"/>
      <c r="P752" s="22" t="n"/>
      <c r="Q752" s="22" t="n"/>
      <c r="R752" s="22" t="n"/>
      <c r="S752" s="22" t="n"/>
      <c r="T752" s="22" t="n"/>
      <c r="U752" s="22" t="n"/>
      <c r="V752" s="22" t="n"/>
      <c r="W752" s="22" t="n"/>
      <c r="X752" s="22" t="n"/>
      <c r="Y752" s="22" t="n"/>
      <c r="Z752" s="22" t="n"/>
      <c r="AA752" s="22" t="n"/>
      <c r="AB752" s="22" t="n"/>
      <c r="AC752" s="22" t="n"/>
      <c r="AD752" s="22" t="n"/>
      <c r="AE752" s="22" t="n"/>
      <c r="AF752" s="22" t="n"/>
    </row>
    <row r="753">
      <c r="A753" s="22" t="n"/>
      <c r="B753" s="130" t="n"/>
      <c r="C753" s="22" t="n"/>
      <c r="D753" s="22" t="n"/>
      <c r="E753" s="72" t="n"/>
      <c r="F753" s="22" t="n"/>
      <c r="G753" s="131" t="n"/>
      <c r="H753" s="22" t="n"/>
      <c r="I753" s="22" t="n"/>
      <c r="J753" s="22" t="n"/>
      <c r="K753" s="22" t="n"/>
      <c r="L753" s="22" t="n"/>
      <c r="M753" s="22" t="n"/>
      <c r="N753" s="22" t="n"/>
      <c r="O753" s="22" t="n"/>
      <c r="P753" s="22" t="n"/>
      <c r="Q753" s="22" t="n"/>
      <c r="R753" s="22" t="n"/>
      <c r="S753" s="22" t="n"/>
      <c r="T753" s="22" t="n"/>
      <c r="U753" s="22" t="n"/>
      <c r="V753" s="22" t="n"/>
      <c r="W753" s="22" t="n"/>
      <c r="X753" s="22" t="n"/>
      <c r="Y753" s="22" t="n"/>
      <c r="Z753" s="22" t="n"/>
      <c r="AA753" s="22" t="n"/>
      <c r="AB753" s="22" t="n"/>
      <c r="AC753" s="22" t="n"/>
      <c r="AD753" s="22" t="n"/>
      <c r="AE753" s="22" t="n"/>
      <c r="AF753" s="22" t="n"/>
    </row>
    <row r="754">
      <c r="A754" s="22" t="n"/>
      <c r="B754" s="130" t="n"/>
      <c r="C754" s="22" t="n"/>
      <c r="D754" s="22" t="n"/>
      <c r="E754" s="72" t="n"/>
      <c r="F754" s="22" t="n"/>
      <c r="G754" s="131" t="n"/>
      <c r="H754" s="22" t="n"/>
      <c r="I754" s="22" t="n"/>
      <c r="J754" s="22" t="n"/>
      <c r="K754" s="22" t="n"/>
      <c r="L754" s="22" t="n"/>
      <c r="M754" s="22" t="n"/>
      <c r="N754" s="22" t="n"/>
      <c r="O754" s="22" t="n"/>
      <c r="P754" s="22" t="n"/>
      <c r="Q754" s="22" t="n"/>
      <c r="R754" s="22" t="n"/>
      <c r="S754" s="22" t="n"/>
      <c r="T754" s="22" t="n"/>
      <c r="U754" s="22" t="n"/>
      <c r="V754" s="22" t="n"/>
      <c r="W754" s="22" t="n"/>
      <c r="X754" s="22" t="n"/>
      <c r="Y754" s="22" t="n"/>
      <c r="Z754" s="22" t="n"/>
      <c r="AA754" s="22" t="n"/>
      <c r="AB754" s="22" t="n"/>
      <c r="AC754" s="22" t="n"/>
      <c r="AD754" s="22" t="n"/>
      <c r="AE754" s="22" t="n"/>
      <c r="AF754" s="22" t="n"/>
    </row>
    <row r="755">
      <c r="A755" s="22" t="n"/>
      <c r="B755" s="130" t="n"/>
      <c r="C755" s="22" t="n"/>
      <c r="D755" s="22" t="n"/>
      <c r="E755" s="72" t="n"/>
      <c r="F755" s="22" t="n"/>
      <c r="G755" s="131" t="n"/>
      <c r="H755" s="22" t="n"/>
      <c r="I755" s="22" t="n"/>
      <c r="J755" s="22" t="n"/>
      <c r="K755" s="22" t="n"/>
      <c r="L755" s="22" t="n"/>
      <c r="M755" s="22" t="n"/>
      <c r="N755" s="22" t="n"/>
      <c r="O755" s="22" t="n"/>
      <c r="P755" s="22" t="n"/>
      <c r="Q755" s="22" t="n"/>
      <c r="R755" s="22" t="n"/>
      <c r="S755" s="22" t="n"/>
      <c r="T755" s="22" t="n"/>
      <c r="U755" s="22" t="n"/>
      <c r="V755" s="22" t="n"/>
      <c r="W755" s="22" t="n"/>
      <c r="X755" s="22" t="n"/>
      <c r="Y755" s="22" t="n"/>
      <c r="Z755" s="22" t="n"/>
      <c r="AA755" s="22" t="n"/>
      <c r="AB755" s="22" t="n"/>
      <c r="AC755" s="22" t="n"/>
      <c r="AD755" s="22" t="n"/>
      <c r="AE755" s="22" t="n"/>
      <c r="AF755" s="22" t="n"/>
    </row>
    <row r="756">
      <c r="A756" s="22" t="n"/>
      <c r="B756" s="130" t="n"/>
      <c r="C756" s="22" t="n"/>
      <c r="D756" s="22" t="n"/>
      <c r="E756" s="72" t="n"/>
      <c r="F756" s="22" t="n"/>
      <c r="G756" s="131" t="n"/>
      <c r="H756" s="22" t="n"/>
      <c r="I756" s="22" t="n"/>
      <c r="J756" s="22" t="n"/>
      <c r="K756" s="22" t="n"/>
      <c r="L756" s="22" t="n"/>
      <c r="M756" s="22" t="n"/>
      <c r="N756" s="22" t="n"/>
      <c r="O756" s="22" t="n"/>
      <c r="P756" s="22" t="n"/>
      <c r="Q756" s="22" t="n"/>
      <c r="R756" s="22" t="n"/>
      <c r="S756" s="22" t="n"/>
      <c r="T756" s="22" t="n"/>
      <c r="U756" s="22" t="n"/>
      <c r="V756" s="22" t="n"/>
      <c r="W756" s="22" t="n"/>
      <c r="X756" s="22" t="n"/>
      <c r="Y756" s="22" t="n"/>
      <c r="Z756" s="22" t="n"/>
      <c r="AA756" s="22" t="n"/>
      <c r="AB756" s="22" t="n"/>
      <c r="AC756" s="22" t="n"/>
      <c r="AD756" s="22" t="n"/>
      <c r="AE756" s="22" t="n"/>
      <c r="AF756" s="22" t="n"/>
    </row>
    <row r="757">
      <c r="A757" s="22" t="n"/>
      <c r="B757" s="130" t="n"/>
      <c r="C757" s="22" t="n"/>
      <c r="D757" s="22" t="n"/>
      <c r="E757" s="72" t="n"/>
      <c r="F757" s="22" t="n"/>
      <c r="G757" s="131" t="n"/>
      <c r="H757" s="22" t="n"/>
      <c r="I757" s="22" t="n"/>
      <c r="J757" s="22" t="n"/>
      <c r="K757" s="22" t="n"/>
      <c r="L757" s="22" t="n"/>
      <c r="M757" s="22" t="n"/>
      <c r="N757" s="22" t="n"/>
      <c r="O757" s="22" t="n"/>
      <c r="P757" s="22" t="n"/>
      <c r="Q757" s="22" t="n"/>
      <c r="R757" s="22" t="n"/>
      <c r="S757" s="22" t="n"/>
      <c r="T757" s="22" t="n"/>
      <c r="U757" s="22" t="n"/>
      <c r="V757" s="22" t="n"/>
      <c r="W757" s="22" t="n"/>
      <c r="X757" s="22" t="n"/>
      <c r="Y757" s="22" t="n"/>
      <c r="Z757" s="22" t="n"/>
      <c r="AA757" s="22" t="n"/>
      <c r="AB757" s="22" t="n"/>
      <c r="AC757" s="22" t="n"/>
      <c r="AD757" s="22" t="n"/>
      <c r="AE757" s="22" t="n"/>
      <c r="AF757" s="22" t="n"/>
    </row>
    <row r="758">
      <c r="A758" s="22" t="n"/>
      <c r="B758" s="130" t="n"/>
      <c r="C758" s="22" t="n"/>
      <c r="D758" s="22" t="n"/>
      <c r="E758" s="72" t="n"/>
      <c r="F758" s="22" t="n"/>
      <c r="G758" s="131" t="n"/>
      <c r="H758" s="22" t="n"/>
      <c r="I758" s="22" t="n"/>
      <c r="J758" s="22" t="n"/>
      <c r="K758" s="22" t="n"/>
      <c r="L758" s="22" t="n"/>
      <c r="M758" s="22" t="n"/>
      <c r="N758" s="22" t="n"/>
      <c r="O758" s="22" t="n"/>
      <c r="P758" s="22" t="n"/>
      <c r="Q758" s="22" t="n"/>
      <c r="R758" s="22" t="n"/>
      <c r="S758" s="22" t="n"/>
      <c r="T758" s="22" t="n"/>
      <c r="U758" s="22" t="n"/>
      <c r="V758" s="22" t="n"/>
      <c r="W758" s="22" t="n"/>
      <c r="X758" s="22" t="n"/>
      <c r="Y758" s="22" t="n"/>
      <c r="Z758" s="22" t="n"/>
      <c r="AA758" s="22" t="n"/>
      <c r="AB758" s="22" t="n"/>
      <c r="AC758" s="22" t="n"/>
      <c r="AD758" s="22" t="n"/>
      <c r="AE758" s="22" t="n"/>
      <c r="AF758" s="22" t="n"/>
    </row>
    <row r="759">
      <c r="A759" s="22" t="n"/>
      <c r="B759" s="130" t="n"/>
      <c r="C759" s="22" t="n"/>
      <c r="D759" s="22" t="n"/>
      <c r="E759" s="72" t="n"/>
      <c r="F759" s="22" t="n"/>
      <c r="G759" s="131" t="n"/>
      <c r="H759" s="22" t="n"/>
      <c r="I759" s="22" t="n"/>
      <c r="J759" s="22" t="n"/>
      <c r="K759" s="22" t="n"/>
      <c r="L759" s="22" t="n"/>
      <c r="M759" s="22" t="n"/>
      <c r="N759" s="22" t="n"/>
      <c r="O759" s="22" t="n"/>
      <c r="P759" s="22" t="n"/>
      <c r="Q759" s="22" t="n"/>
      <c r="R759" s="22" t="n"/>
      <c r="S759" s="22" t="n"/>
      <c r="T759" s="22" t="n"/>
      <c r="U759" s="22" t="n"/>
      <c r="V759" s="22" t="n"/>
      <c r="W759" s="22" t="n"/>
      <c r="X759" s="22" t="n"/>
      <c r="Y759" s="22" t="n"/>
      <c r="Z759" s="22" t="n"/>
      <c r="AA759" s="22" t="n"/>
      <c r="AB759" s="22" t="n"/>
      <c r="AC759" s="22" t="n"/>
      <c r="AD759" s="22" t="n"/>
      <c r="AE759" s="22" t="n"/>
      <c r="AF759" s="22" t="n"/>
    </row>
    <row r="760">
      <c r="A760" s="22" t="n"/>
      <c r="B760" s="130" t="n"/>
      <c r="C760" s="22" t="n"/>
      <c r="D760" s="22" t="n"/>
      <c r="E760" s="72" t="n"/>
      <c r="F760" s="22" t="n"/>
      <c r="G760" s="131" t="n"/>
      <c r="H760" s="22" t="n"/>
      <c r="I760" s="22" t="n"/>
      <c r="J760" s="22" t="n"/>
      <c r="K760" s="22" t="n"/>
      <c r="L760" s="22" t="n"/>
      <c r="M760" s="22" t="n"/>
      <c r="N760" s="22" t="n"/>
      <c r="O760" s="22" t="n"/>
      <c r="P760" s="22" t="n"/>
      <c r="Q760" s="22" t="n"/>
      <c r="R760" s="22" t="n"/>
      <c r="S760" s="22" t="n"/>
      <c r="T760" s="22" t="n"/>
      <c r="U760" s="22" t="n"/>
      <c r="V760" s="22" t="n"/>
      <c r="W760" s="22" t="n"/>
      <c r="X760" s="22" t="n"/>
      <c r="Y760" s="22" t="n"/>
      <c r="Z760" s="22" t="n"/>
      <c r="AA760" s="22" t="n"/>
      <c r="AB760" s="22" t="n"/>
      <c r="AC760" s="22" t="n"/>
      <c r="AD760" s="22" t="n"/>
      <c r="AE760" s="22" t="n"/>
      <c r="AF760" s="22" t="n"/>
    </row>
    <row r="761">
      <c r="A761" s="22" t="n"/>
      <c r="B761" s="130" t="n"/>
      <c r="C761" s="22" t="n"/>
      <c r="D761" s="22" t="n"/>
      <c r="E761" s="72" t="n"/>
      <c r="F761" s="22" t="n"/>
      <c r="G761" s="131" t="n"/>
      <c r="H761" s="22" t="n"/>
      <c r="I761" s="22" t="n"/>
      <c r="J761" s="22" t="n"/>
      <c r="K761" s="22" t="n"/>
      <c r="L761" s="22" t="n"/>
      <c r="M761" s="22" t="n"/>
      <c r="N761" s="22" t="n"/>
      <c r="O761" s="22" t="n"/>
      <c r="P761" s="22" t="n"/>
      <c r="Q761" s="22" t="n"/>
      <c r="R761" s="22" t="n"/>
      <c r="S761" s="22" t="n"/>
      <c r="T761" s="22" t="n"/>
      <c r="U761" s="22" t="n"/>
      <c r="V761" s="22" t="n"/>
      <c r="W761" s="22" t="n"/>
      <c r="X761" s="22" t="n"/>
      <c r="Y761" s="22" t="n"/>
      <c r="Z761" s="22" t="n"/>
      <c r="AA761" s="22" t="n"/>
      <c r="AB761" s="22" t="n"/>
      <c r="AC761" s="22" t="n"/>
      <c r="AD761" s="22" t="n"/>
      <c r="AE761" s="22" t="n"/>
      <c r="AF761" s="22" t="n"/>
    </row>
    <row r="762">
      <c r="A762" s="22" t="n"/>
      <c r="B762" s="130" t="n"/>
      <c r="C762" s="22" t="n"/>
      <c r="D762" s="22" t="n"/>
      <c r="E762" s="72" t="n"/>
      <c r="F762" s="22" t="n"/>
      <c r="G762" s="131" t="n"/>
      <c r="H762" s="22" t="n"/>
      <c r="I762" s="22" t="n"/>
      <c r="J762" s="22" t="n"/>
      <c r="K762" s="22" t="n"/>
      <c r="L762" s="22" t="n"/>
      <c r="M762" s="22" t="n"/>
      <c r="N762" s="22" t="n"/>
      <c r="O762" s="22" t="n"/>
      <c r="P762" s="22" t="n"/>
      <c r="Q762" s="22" t="n"/>
      <c r="R762" s="22" t="n"/>
      <c r="S762" s="22" t="n"/>
      <c r="T762" s="22" t="n"/>
      <c r="U762" s="22" t="n"/>
      <c r="V762" s="22" t="n"/>
      <c r="W762" s="22" t="n"/>
      <c r="X762" s="22" t="n"/>
      <c r="Y762" s="22" t="n"/>
      <c r="Z762" s="22" t="n"/>
      <c r="AA762" s="22" t="n"/>
      <c r="AB762" s="22" t="n"/>
      <c r="AC762" s="22" t="n"/>
      <c r="AD762" s="22" t="n"/>
      <c r="AE762" s="22" t="n"/>
      <c r="AF762" s="22" t="n"/>
    </row>
    <row r="763">
      <c r="A763" s="22" t="n"/>
      <c r="B763" s="130" t="n"/>
      <c r="C763" s="22" t="n"/>
      <c r="D763" s="22" t="n"/>
      <c r="E763" s="72" t="n"/>
      <c r="F763" s="22" t="n"/>
      <c r="G763" s="131" t="n"/>
      <c r="H763" s="22" t="n"/>
      <c r="I763" s="22" t="n"/>
      <c r="J763" s="22" t="n"/>
      <c r="K763" s="22" t="n"/>
      <c r="L763" s="22" t="n"/>
      <c r="M763" s="22" t="n"/>
      <c r="N763" s="22" t="n"/>
      <c r="O763" s="22" t="n"/>
      <c r="P763" s="22" t="n"/>
      <c r="Q763" s="22" t="n"/>
      <c r="R763" s="22" t="n"/>
      <c r="S763" s="22" t="n"/>
      <c r="T763" s="22" t="n"/>
      <c r="U763" s="22" t="n"/>
      <c r="V763" s="22" t="n"/>
      <c r="W763" s="22" t="n"/>
      <c r="X763" s="22" t="n"/>
      <c r="Y763" s="22" t="n"/>
      <c r="Z763" s="22" t="n"/>
      <c r="AA763" s="22" t="n"/>
      <c r="AB763" s="22" t="n"/>
      <c r="AC763" s="22" t="n"/>
      <c r="AD763" s="22" t="n"/>
      <c r="AE763" s="22" t="n"/>
      <c r="AF763" s="22" t="n"/>
    </row>
    <row r="764">
      <c r="A764" s="22" t="n"/>
      <c r="B764" s="130" t="n"/>
      <c r="C764" s="22" t="n"/>
      <c r="D764" s="22" t="n"/>
      <c r="E764" s="72" t="n"/>
      <c r="F764" s="22" t="n"/>
      <c r="G764" s="131" t="n"/>
      <c r="H764" s="22" t="n"/>
      <c r="I764" s="22" t="n"/>
      <c r="J764" s="22" t="n"/>
      <c r="K764" s="22" t="n"/>
      <c r="L764" s="22" t="n"/>
      <c r="M764" s="22" t="n"/>
      <c r="N764" s="22" t="n"/>
      <c r="O764" s="22" t="n"/>
      <c r="P764" s="22" t="n"/>
      <c r="Q764" s="22" t="n"/>
      <c r="R764" s="22" t="n"/>
      <c r="S764" s="22" t="n"/>
      <c r="T764" s="22" t="n"/>
      <c r="U764" s="22" t="n"/>
      <c r="V764" s="22" t="n"/>
      <c r="W764" s="22" t="n"/>
      <c r="X764" s="22" t="n"/>
      <c r="Y764" s="22" t="n"/>
      <c r="Z764" s="22" t="n"/>
      <c r="AA764" s="22" t="n"/>
      <c r="AB764" s="22" t="n"/>
      <c r="AC764" s="22" t="n"/>
      <c r="AD764" s="22" t="n"/>
      <c r="AE764" s="22" t="n"/>
      <c r="AF764" s="22" t="n"/>
    </row>
    <row r="765">
      <c r="A765" s="22" t="n"/>
      <c r="B765" s="130" t="n"/>
      <c r="C765" s="22" t="n"/>
      <c r="D765" s="22" t="n"/>
      <c r="E765" s="72" t="n"/>
      <c r="F765" s="22" t="n"/>
      <c r="G765" s="131" t="n"/>
      <c r="H765" s="22" t="n"/>
      <c r="I765" s="22" t="n"/>
      <c r="J765" s="22" t="n"/>
      <c r="K765" s="22" t="n"/>
      <c r="L765" s="22" t="n"/>
      <c r="M765" s="22" t="n"/>
      <c r="N765" s="22" t="n"/>
      <c r="O765" s="22" t="n"/>
      <c r="P765" s="22" t="n"/>
      <c r="Q765" s="22" t="n"/>
      <c r="R765" s="22" t="n"/>
      <c r="S765" s="22" t="n"/>
      <c r="T765" s="22" t="n"/>
      <c r="U765" s="22" t="n"/>
      <c r="V765" s="22" t="n"/>
      <c r="W765" s="22" t="n"/>
      <c r="X765" s="22" t="n"/>
      <c r="Y765" s="22" t="n"/>
      <c r="Z765" s="22" t="n"/>
      <c r="AA765" s="22" t="n"/>
      <c r="AB765" s="22" t="n"/>
      <c r="AC765" s="22" t="n"/>
      <c r="AD765" s="22" t="n"/>
      <c r="AE765" s="22" t="n"/>
      <c r="AF765" s="22" t="n"/>
    </row>
    <row r="766">
      <c r="A766" s="22" t="n"/>
      <c r="B766" s="130" t="n"/>
      <c r="C766" s="22" t="n"/>
      <c r="D766" s="22" t="n"/>
      <c r="E766" s="72" t="n"/>
      <c r="F766" s="22" t="n"/>
      <c r="G766" s="131" t="n"/>
      <c r="H766" s="22" t="n"/>
      <c r="I766" s="22" t="n"/>
      <c r="J766" s="22" t="n"/>
      <c r="K766" s="22" t="n"/>
      <c r="L766" s="22" t="n"/>
      <c r="M766" s="22" t="n"/>
      <c r="N766" s="22" t="n"/>
      <c r="O766" s="22" t="n"/>
      <c r="P766" s="22" t="n"/>
      <c r="Q766" s="22" t="n"/>
      <c r="R766" s="22" t="n"/>
      <c r="S766" s="22" t="n"/>
      <c r="T766" s="22" t="n"/>
      <c r="U766" s="22" t="n"/>
      <c r="V766" s="22" t="n"/>
      <c r="W766" s="22" t="n"/>
      <c r="X766" s="22" t="n"/>
      <c r="Y766" s="22" t="n"/>
      <c r="Z766" s="22" t="n"/>
      <c r="AA766" s="22" t="n"/>
      <c r="AB766" s="22" t="n"/>
      <c r="AC766" s="22" t="n"/>
      <c r="AD766" s="22" t="n"/>
      <c r="AE766" s="22" t="n"/>
      <c r="AF766" s="22" t="n"/>
    </row>
    <row r="767">
      <c r="A767" s="22" t="n"/>
      <c r="B767" s="130" t="n"/>
      <c r="C767" s="22" t="n"/>
      <c r="D767" s="22" t="n"/>
      <c r="E767" s="72" t="n"/>
      <c r="F767" s="22" t="n"/>
      <c r="G767" s="131" t="n"/>
      <c r="H767" s="22" t="n"/>
      <c r="I767" s="22" t="n"/>
      <c r="J767" s="22" t="n"/>
      <c r="K767" s="22" t="n"/>
      <c r="L767" s="22" t="n"/>
      <c r="M767" s="22" t="n"/>
      <c r="N767" s="22" t="n"/>
      <c r="O767" s="22" t="n"/>
      <c r="P767" s="22" t="n"/>
      <c r="Q767" s="22" t="n"/>
      <c r="R767" s="22" t="n"/>
      <c r="S767" s="22" t="n"/>
      <c r="T767" s="22" t="n"/>
      <c r="U767" s="22" t="n"/>
      <c r="V767" s="22" t="n"/>
      <c r="W767" s="22" t="n"/>
      <c r="X767" s="22" t="n"/>
      <c r="Y767" s="22" t="n"/>
      <c r="Z767" s="22" t="n"/>
      <c r="AA767" s="22" t="n"/>
      <c r="AB767" s="22" t="n"/>
      <c r="AC767" s="22" t="n"/>
      <c r="AD767" s="22" t="n"/>
      <c r="AE767" s="22" t="n"/>
      <c r="AF767" s="22" t="n"/>
    </row>
    <row r="768">
      <c r="A768" s="22" t="n"/>
      <c r="B768" s="130" t="n"/>
      <c r="C768" s="22" t="n"/>
      <c r="D768" s="22" t="n"/>
      <c r="E768" s="72" t="n"/>
      <c r="F768" s="22" t="n"/>
      <c r="G768" s="131" t="n"/>
      <c r="H768" s="22" t="n"/>
      <c r="I768" s="22" t="n"/>
      <c r="J768" s="22" t="n"/>
      <c r="K768" s="22" t="n"/>
      <c r="L768" s="22" t="n"/>
      <c r="M768" s="22" t="n"/>
      <c r="N768" s="22" t="n"/>
      <c r="O768" s="22" t="n"/>
      <c r="P768" s="22" t="n"/>
      <c r="Q768" s="22" t="n"/>
      <c r="R768" s="22" t="n"/>
      <c r="S768" s="22" t="n"/>
      <c r="T768" s="22" t="n"/>
      <c r="U768" s="22" t="n"/>
      <c r="V768" s="22" t="n"/>
      <c r="W768" s="22" t="n"/>
      <c r="X768" s="22" t="n"/>
      <c r="Y768" s="22" t="n"/>
      <c r="Z768" s="22" t="n"/>
      <c r="AA768" s="22" t="n"/>
      <c r="AB768" s="22" t="n"/>
      <c r="AC768" s="22" t="n"/>
      <c r="AD768" s="22" t="n"/>
      <c r="AE768" s="22" t="n"/>
      <c r="AF768" s="22" t="n"/>
    </row>
    <row r="769">
      <c r="A769" s="22" t="n"/>
      <c r="B769" s="130" t="n"/>
      <c r="C769" s="22" t="n"/>
      <c r="D769" s="22" t="n"/>
      <c r="E769" s="72" t="n"/>
      <c r="F769" s="22" t="n"/>
      <c r="G769" s="131" t="n"/>
      <c r="H769" s="22" t="n"/>
      <c r="I769" s="22" t="n"/>
      <c r="J769" s="22" t="n"/>
      <c r="K769" s="22" t="n"/>
      <c r="L769" s="22" t="n"/>
      <c r="M769" s="22" t="n"/>
      <c r="N769" s="22" t="n"/>
      <c r="O769" s="22" t="n"/>
      <c r="P769" s="22" t="n"/>
      <c r="Q769" s="22" t="n"/>
      <c r="R769" s="22" t="n"/>
      <c r="S769" s="22" t="n"/>
      <c r="T769" s="22" t="n"/>
      <c r="U769" s="22" t="n"/>
      <c r="V769" s="22" t="n"/>
      <c r="W769" s="22" t="n"/>
      <c r="X769" s="22" t="n"/>
      <c r="Y769" s="22" t="n"/>
      <c r="Z769" s="22" t="n"/>
      <c r="AA769" s="22" t="n"/>
      <c r="AB769" s="22" t="n"/>
      <c r="AC769" s="22" t="n"/>
      <c r="AD769" s="22" t="n"/>
      <c r="AE769" s="22" t="n"/>
      <c r="AF769" s="22" t="n"/>
    </row>
    <row r="770">
      <c r="A770" s="22" t="n"/>
      <c r="B770" s="130" t="n"/>
      <c r="C770" s="22" t="n"/>
      <c r="D770" s="22" t="n"/>
      <c r="E770" s="72" t="n"/>
      <c r="F770" s="22" t="n"/>
      <c r="G770" s="131" t="n"/>
      <c r="H770" s="22" t="n"/>
      <c r="I770" s="22" t="n"/>
      <c r="J770" s="22" t="n"/>
      <c r="K770" s="22" t="n"/>
      <c r="L770" s="22" t="n"/>
      <c r="M770" s="22" t="n"/>
      <c r="N770" s="22" t="n"/>
      <c r="O770" s="22" t="n"/>
      <c r="P770" s="22" t="n"/>
      <c r="Q770" s="22" t="n"/>
      <c r="R770" s="22" t="n"/>
      <c r="S770" s="22" t="n"/>
      <c r="T770" s="22" t="n"/>
      <c r="U770" s="22" t="n"/>
      <c r="V770" s="22" t="n"/>
      <c r="W770" s="22" t="n"/>
      <c r="X770" s="22" t="n"/>
      <c r="Y770" s="22" t="n"/>
      <c r="Z770" s="22" t="n"/>
      <c r="AA770" s="22" t="n"/>
      <c r="AB770" s="22" t="n"/>
      <c r="AC770" s="22" t="n"/>
      <c r="AD770" s="22" t="n"/>
      <c r="AE770" s="22" t="n"/>
      <c r="AF770" s="22" t="n"/>
    </row>
    <row r="771">
      <c r="A771" s="22" t="n"/>
      <c r="B771" s="130" t="n"/>
      <c r="C771" s="22" t="n"/>
      <c r="D771" s="22" t="n"/>
      <c r="E771" s="72" t="n"/>
      <c r="F771" s="22" t="n"/>
      <c r="G771" s="131" t="n"/>
      <c r="H771" s="22" t="n"/>
      <c r="I771" s="22" t="n"/>
      <c r="J771" s="22" t="n"/>
      <c r="K771" s="22" t="n"/>
      <c r="L771" s="22" t="n"/>
      <c r="M771" s="22" t="n"/>
      <c r="N771" s="22" t="n"/>
      <c r="O771" s="22" t="n"/>
      <c r="P771" s="22" t="n"/>
      <c r="Q771" s="22" t="n"/>
      <c r="R771" s="22" t="n"/>
      <c r="S771" s="22" t="n"/>
      <c r="T771" s="22" t="n"/>
      <c r="U771" s="22" t="n"/>
      <c r="V771" s="22" t="n"/>
      <c r="W771" s="22" t="n"/>
      <c r="X771" s="22" t="n"/>
      <c r="Y771" s="22" t="n"/>
      <c r="Z771" s="22" t="n"/>
      <c r="AA771" s="22" t="n"/>
      <c r="AB771" s="22" t="n"/>
      <c r="AC771" s="22" t="n"/>
      <c r="AD771" s="22" t="n"/>
      <c r="AE771" s="22" t="n"/>
      <c r="AF771" s="22" t="n"/>
    </row>
    <row r="772">
      <c r="A772" s="22" t="n"/>
      <c r="B772" s="130" t="n"/>
      <c r="C772" s="22" t="n"/>
      <c r="D772" s="22" t="n"/>
      <c r="E772" s="72" t="n"/>
      <c r="F772" s="22" t="n"/>
      <c r="G772" s="131" t="n"/>
      <c r="H772" s="22" t="n"/>
      <c r="I772" s="22" t="n"/>
      <c r="J772" s="22" t="n"/>
      <c r="K772" s="22" t="n"/>
      <c r="L772" s="22" t="n"/>
      <c r="M772" s="22" t="n"/>
      <c r="N772" s="22" t="n"/>
      <c r="O772" s="22" t="n"/>
      <c r="P772" s="22" t="n"/>
      <c r="Q772" s="22" t="n"/>
      <c r="R772" s="22" t="n"/>
      <c r="S772" s="22" t="n"/>
      <c r="T772" s="22" t="n"/>
      <c r="U772" s="22" t="n"/>
      <c r="V772" s="22" t="n"/>
      <c r="W772" s="22" t="n"/>
      <c r="X772" s="22" t="n"/>
      <c r="Y772" s="22" t="n"/>
      <c r="Z772" s="22" t="n"/>
      <c r="AA772" s="22" t="n"/>
      <c r="AB772" s="22" t="n"/>
      <c r="AC772" s="22" t="n"/>
      <c r="AD772" s="22" t="n"/>
      <c r="AE772" s="22" t="n"/>
      <c r="AF772" s="22" t="n"/>
    </row>
    <row r="773">
      <c r="A773" s="22" t="n"/>
      <c r="B773" s="130" t="n"/>
      <c r="C773" s="22" t="n"/>
      <c r="D773" s="22" t="n"/>
      <c r="E773" s="72" t="n"/>
      <c r="F773" s="22" t="n"/>
      <c r="G773" s="131" t="n"/>
      <c r="H773" s="22" t="n"/>
      <c r="I773" s="22" t="n"/>
      <c r="J773" s="22" t="n"/>
      <c r="K773" s="22" t="n"/>
      <c r="L773" s="22" t="n"/>
      <c r="M773" s="22" t="n"/>
      <c r="N773" s="22" t="n"/>
      <c r="O773" s="22" t="n"/>
      <c r="P773" s="22" t="n"/>
      <c r="Q773" s="22" t="n"/>
      <c r="R773" s="22" t="n"/>
      <c r="S773" s="22" t="n"/>
      <c r="T773" s="22" t="n"/>
      <c r="U773" s="22" t="n"/>
      <c r="V773" s="22" t="n"/>
      <c r="W773" s="22" t="n"/>
      <c r="X773" s="22" t="n"/>
      <c r="Y773" s="22" t="n"/>
      <c r="Z773" s="22" t="n"/>
      <c r="AA773" s="22" t="n"/>
      <c r="AB773" s="22" t="n"/>
      <c r="AC773" s="22" t="n"/>
      <c r="AD773" s="22" t="n"/>
      <c r="AE773" s="22" t="n"/>
      <c r="AF773" s="22" t="n"/>
    </row>
    <row r="774">
      <c r="A774" s="22" t="n"/>
      <c r="B774" s="130" t="n"/>
      <c r="C774" s="22" t="n"/>
      <c r="D774" s="22" t="n"/>
      <c r="E774" s="72" t="n"/>
      <c r="F774" s="22" t="n"/>
      <c r="G774" s="131" t="n"/>
      <c r="H774" s="22" t="n"/>
      <c r="I774" s="22" t="n"/>
      <c r="J774" s="22" t="n"/>
      <c r="K774" s="22" t="n"/>
      <c r="L774" s="22" t="n"/>
      <c r="M774" s="22" t="n"/>
      <c r="N774" s="22" t="n"/>
      <c r="O774" s="22" t="n"/>
      <c r="P774" s="22" t="n"/>
      <c r="Q774" s="22" t="n"/>
      <c r="R774" s="22" t="n"/>
      <c r="S774" s="22" t="n"/>
      <c r="T774" s="22" t="n"/>
      <c r="U774" s="22" t="n"/>
      <c r="V774" s="22" t="n"/>
      <c r="W774" s="22" t="n"/>
      <c r="X774" s="22" t="n"/>
      <c r="Y774" s="22" t="n"/>
      <c r="Z774" s="22" t="n"/>
      <c r="AA774" s="22" t="n"/>
      <c r="AB774" s="22" t="n"/>
      <c r="AC774" s="22" t="n"/>
      <c r="AD774" s="22" t="n"/>
      <c r="AE774" s="22" t="n"/>
      <c r="AF774" s="22" t="n"/>
    </row>
    <row r="775">
      <c r="A775" s="22" t="n"/>
      <c r="B775" s="130" t="n"/>
      <c r="C775" s="22" t="n"/>
      <c r="D775" s="22" t="n"/>
      <c r="E775" s="72" t="n"/>
      <c r="F775" s="22" t="n"/>
      <c r="G775" s="131" t="n"/>
      <c r="H775" s="22" t="n"/>
      <c r="I775" s="22" t="n"/>
      <c r="J775" s="22" t="n"/>
      <c r="K775" s="22" t="n"/>
      <c r="L775" s="22" t="n"/>
      <c r="M775" s="22" t="n"/>
      <c r="N775" s="22" t="n"/>
      <c r="O775" s="22" t="n"/>
      <c r="P775" s="22" t="n"/>
      <c r="Q775" s="22" t="n"/>
      <c r="R775" s="22" t="n"/>
      <c r="S775" s="22" t="n"/>
      <c r="T775" s="22" t="n"/>
      <c r="U775" s="22" t="n"/>
      <c r="V775" s="22" t="n"/>
      <c r="W775" s="22" t="n"/>
      <c r="X775" s="22" t="n"/>
      <c r="Y775" s="22" t="n"/>
      <c r="Z775" s="22" t="n"/>
      <c r="AA775" s="22" t="n"/>
      <c r="AB775" s="22" t="n"/>
      <c r="AC775" s="22" t="n"/>
      <c r="AD775" s="22" t="n"/>
      <c r="AE775" s="22" t="n"/>
      <c r="AF775" s="22" t="n"/>
    </row>
    <row r="776">
      <c r="A776" s="22" t="n"/>
      <c r="B776" s="130" t="n"/>
      <c r="C776" s="22" t="n"/>
      <c r="D776" s="22" t="n"/>
      <c r="E776" s="72" t="n"/>
      <c r="F776" s="22" t="n"/>
      <c r="G776" s="131" t="n"/>
      <c r="H776" s="22" t="n"/>
      <c r="I776" s="22" t="n"/>
      <c r="J776" s="22" t="n"/>
      <c r="K776" s="22" t="n"/>
      <c r="L776" s="22" t="n"/>
      <c r="M776" s="22" t="n"/>
      <c r="N776" s="22" t="n"/>
      <c r="O776" s="22" t="n"/>
      <c r="P776" s="22" t="n"/>
      <c r="Q776" s="22" t="n"/>
      <c r="R776" s="22" t="n"/>
      <c r="S776" s="22" t="n"/>
      <c r="T776" s="22" t="n"/>
      <c r="U776" s="22" t="n"/>
      <c r="V776" s="22" t="n"/>
      <c r="W776" s="22" t="n"/>
      <c r="X776" s="22" t="n"/>
      <c r="Y776" s="22" t="n"/>
      <c r="Z776" s="22" t="n"/>
      <c r="AA776" s="22" t="n"/>
      <c r="AB776" s="22" t="n"/>
      <c r="AC776" s="22" t="n"/>
      <c r="AD776" s="22" t="n"/>
      <c r="AE776" s="22" t="n"/>
      <c r="AF776" s="22" t="n"/>
    </row>
    <row r="777">
      <c r="A777" s="22" t="n"/>
      <c r="B777" s="130" t="n"/>
      <c r="C777" s="22" t="n"/>
      <c r="D777" s="22" t="n"/>
      <c r="E777" s="72" t="n"/>
      <c r="F777" s="22" t="n"/>
      <c r="G777" s="131" t="n"/>
      <c r="H777" s="22" t="n"/>
      <c r="I777" s="22" t="n"/>
      <c r="J777" s="22" t="n"/>
      <c r="K777" s="22" t="n"/>
      <c r="L777" s="22" t="n"/>
      <c r="M777" s="22" t="n"/>
      <c r="N777" s="22" t="n"/>
      <c r="O777" s="22" t="n"/>
      <c r="P777" s="22" t="n"/>
      <c r="Q777" s="22" t="n"/>
      <c r="R777" s="22" t="n"/>
      <c r="S777" s="22" t="n"/>
      <c r="T777" s="22" t="n"/>
      <c r="U777" s="22" t="n"/>
      <c r="V777" s="22" t="n"/>
      <c r="W777" s="22" t="n"/>
      <c r="X777" s="22" t="n"/>
      <c r="Y777" s="22" t="n"/>
      <c r="Z777" s="22" t="n"/>
      <c r="AA777" s="22" t="n"/>
      <c r="AB777" s="22" t="n"/>
      <c r="AC777" s="22" t="n"/>
      <c r="AD777" s="22" t="n"/>
      <c r="AE777" s="22" t="n"/>
      <c r="AF777" s="22" t="n"/>
    </row>
    <row r="778">
      <c r="A778" s="22" t="n"/>
      <c r="B778" s="130" t="n"/>
      <c r="C778" s="22" t="n"/>
      <c r="D778" s="22" t="n"/>
      <c r="E778" s="72" t="n"/>
      <c r="F778" s="22" t="n"/>
      <c r="G778" s="131" t="n"/>
      <c r="H778" s="22" t="n"/>
      <c r="I778" s="22" t="n"/>
      <c r="J778" s="22" t="n"/>
      <c r="K778" s="22" t="n"/>
      <c r="L778" s="22" t="n"/>
      <c r="M778" s="22" t="n"/>
      <c r="N778" s="22" t="n"/>
      <c r="O778" s="22" t="n"/>
      <c r="P778" s="22" t="n"/>
      <c r="Q778" s="22" t="n"/>
      <c r="R778" s="22" t="n"/>
      <c r="S778" s="22" t="n"/>
      <c r="T778" s="22" t="n"/>
      <c r="U778" s="22" t="n"/>
      <c r="V778" s="22" t="n"/>
      <c r="W778" s="22" t="n"/>
      <c r="X778" s="22" t="n"/>
      <c r="Y778" s="22" t="n"/>
      <c r="Z778" s="22" t="n"/>
      <c r="AA778" s="22" t="n"/>
      <c r="AB778" s="22" t="n"/>
      <c r="AC778" s="22" t="n"/>
      <c r="AD778" s="22" t="n"/>
      <c r="AE778" s="22" t="n"/>
      <c r="AF778" s="22" t="n"/>
    </row>
    <row r="779">
      <c r="A779" s="22" t="n"/>
      <c r="B779" s="130" t="n"/>
      <c r="C779" s="22" t="n"/>
      <c r="D779" s="22" t="n"/>
      <c r="E779" s="72" t="n"/>
      <c r="F779" s="22" t="n"/>
      <c r="G779" s="131" t="n"/>
      <c r="H779" s="22" t="n"/>
      <c r="I779" s="22" t="n"/>
      <c r="J779" s="22" t="n"/>
      <c r="K779" s="22" t="n"/>
      <c r="L779" s="22" t="n"/>
      <c r="M779" s="22" t="n"/>
      <c r="N779" s="22" t="n"/>
      <c r="O779" s="22" t="n"/>
      <c r="P779" s="22" t="n"/>
      <c r="Q779" s="22" t="n"/>
      <c r="R779" s="22" t="n"/>
      <c r="S779" s="22" t="n"/>
      <c r="T779" s="22" t="n"/>
      <c r="U779" s="22" t="n"/>
      <c r="V779" s="22" t="n"/>
      <c r="W779" s="22" t="n"/>
      <c r="X779" s="22" t="n"/>
      <c r="Y779" s="22" t="n"/>
      <c r="Z779" s="22" t="n"/>
      <c r="AA779" s="22" t="n"/>
      <c r="AB779" s="22" t="n"/>
      <c r="AC779" s="22" t="n"/>
      <c r="AD779" s="22" t="n"/>
      <c r="AE779" s="22" t="n"/>
      <c r="AF779" s="22" t="n"/>
    </row>
    <row r="780">
      <c r="A780" s="22" t="n"/>
      <c r="B780" s="130" t="n"/>
      <c r="C780" s="22" t="n"/>
      <c r="D780" s="22" t="n"/>
      <c r="E780" s="72" t="n"/>
      <c r="F780" s="22" t="n"/>
      <c r="G780" s="131" t="n"/>
      <c r="H780" s="22" t="n"/>
      <c r="I780" s="22" t="n"/>
      <c r="J780" s="22" t="n"/>
      <c r="K780" s="22" t="n"/>
      <c r="L780" s="22" t="n"/>
      <c r="M780" s="22" t="n"/>
      <c r="N780" s="22" t="n"/>
      <c r="O780" s="22" t="n"/>
      <c r="P780" s="22" t="n"/>
      <c r="Q780" s="22" t="n"/>
      <c r="R780" s="22" t="n"/>
      <c r="S780" s="22" t="n"/>
      <c r="T780" s="22" t="n"/>
      <c r="U780" s="22" t="n"/>
      <c r="V780" s="22" t="n"/>
      <c r="W780" s="22" t="n"/>
      <c r="X780" s="22" t="n"/>
      <c r="Y780" s="22" t="n"/>
      <c r="Z780" s="22" t="n"/>
      <c r="AA780" s="22" t="n"/>
      <c r="AB780" s="22" t="n"/>
      <c r="AC780" s="22" t="n"/>
      <c r="AD780" s="22" t="n"/>
      <c r="AE780" s="22" t="n"/>
      <c r="AF780" s="22" t="n"/>
    </row>
    <row r="781">
      <c r="A781" s="22" t="n"/>
      <c r="B781" s="130" t="n"/>
      <c r="C781" s="22" t="n"/>
      <c r="D781" s="22" t="n"/>
      <c r="E781" s="72" t="n"/>
      <c r="F781" s="22" t="n"/>
      <c r="G781" s="131" t="n"/>
      <c r="H781" s="22" t="n"/>
      <c r="I781" s="22" t="n"/>
      <c r="J781" s="22" t="n"/>
      <c r="K781" s="22" t="n"/>
      <c r="L781" s="22" t="n"/>
      <c r="M781" s="22" t="n"/>
      <c r="N781" s="22" t="n"/>
      <c r="O781" s="22" t="n"/>
      <c r="P781" s="22" t="n"/>
      <c r="Q781" s="22" t="n"/>
      <c r="R781" s="22" t="n"/>
      <c r="S781" s="22" t="n"/>
      <c r="T781" s="22" t="n"/>
      <c r="U781" s="22" t="n"/>
      <c r="V781" s="22" t="n"/>
      <c r="W781" s="22" t="n"/>
      <c r="X781" s="22" t="n"/>
      <c r="Y781" s="22" t="n"/>
      <c r="Z781" s="22" t="n"/>
      <c r="AA781" s="22" t="n"/>
      <c r="AB781" s="22" t="n"/>
      <c r="AC781" s="22" t="n"/>
      <c r="AD781" s="22" t="n"/>
      <c r="AE781" s="22" t="n"/>
      <c r="AF781" s="22" t="n"/>
    </row>
    <row r="782">
      <c r="A782" s="22" t="n"/>
      <c r="B782" s="130" t="n"/>
      <c r="C782" s="22" t="n"/>
      <c r="D782" s="22" t="n"/>
      <c r="E782" s="72" t="n"/>
      <c r="F782" s="22" t="n"/>
      <c r="G782" s="131" t="n"/>
      <c r="H782" s="22" t="n"/>
      <c r="I782" s="22" t="n"/>
      <c r="J782" s="22" t="n"/>
      <c r="K782" s="22" t="n"/>
      <c r="L782" s="22" t="n"/>
      <c r="M782" s="22" t="n"/>
      <c r="N782" s="22" t="n"/>
      <c r="O782" s="22" t="n"/>
      <c r="P782" s="22" t="n"/>
      <c r="Q782" s="22" t="n"/>
      <c r="R782" s="22" t="n"/>
      <c r="S782" s="22" t="n"/>
      <c r="T782" s="22" t="n"/>
      <c r="U782" s="22" t="n"/>
      <c r="V782" s="22" t="n"/>
      <c r="W782" s="22" t="n"/>
      <c r="X782" s="22" t="n"/>
      <c r="Y782" s="22" t="n"/>
      <c r="Z782" s="22" t="n"/>
      <c r="AA782" s="22" t="n"/>
      <c r="AB782" s="22" t="n"/>
      <c r="AC782" s="22" t="n"/>
      <c r="AD782" s="22" t="n"/>
      <c r="AE782" s="22" t="n"/>
      <c r="AF782" s="22" t="n"/>
    </row>
    <row r="783">
      <c r="A783" s="22" t="n"/>
      <c r="B783" s="130" t="n"/>
      <c r="C783" s="22" t="n"/>
      <c r="D783" s="22" t="n"/>
      <c r="E783" s="72" t="n"/>
      <c r="F783" s="22" t="n"/>
      <c r="G783" s="131" t="n"/>
      <c r="H783" s="22" t="n"/>
      <c r="I783" s="22" t="n"/>
      <c r="J783" s="22" t="n"/>
      <c r="K783" s="22" t="n"/>
      <c r="L783" s="22" t="n"/>
      <c r="M783" s="22" t="n"/>
      <c r="N783" s="22" t="n"/>
      <c r="O783" s="22" t="n"/>
      <c r="P783" s="22" t="n"/>
      <c r="Q783" s="22" t="n"/>
      <c r="R783" s="22" t="n"/>
      <c r="S783" s="22" t="n"/>
      <c r="T783" s="22" t="n"/>
      <c r="U783" s="22" t="n"/>
      <c r="V783" s="22" t="n"/>
      <c r="W783" s="22" t="n"/>
      <c r="X783" s="22" t="n"/>
      <c r="Y783" s="22" t="n"/>
      <c r="Z783" s="22" t="n"/>
      <c r="AA783" s="22" t="n"/>
      <c r="AB783" s="22" t="n"/>
      <c r="AC783" s="22" t="n"/>
      <c r="AD783" s="22" t="n"/>
      <c r="AE783" s="22" t="n"/>
      <c r="AF783" s="22" t="n"/>
    </row>
    <row r="784">
      <c r="A784" s="22" t="n"/>
      <c r="B784" s="130" t="n"/>
      <c r="C784" s="22" t="n"/>
      <c r="D784" s="22" t="n"/>
      <c r="E784" s="72" t="n"/>
      <c r="F784" s="22" t="n"/>
      <c r="G784" s="131" t="n"/>
      <c r="H784" s="22" t="n"/>
      <c r="I784" s="22" t="n"/>
      <c r="J784" s="22" t="n"/>
      <c r="K784" s="22" t="n"/>
      <c r="L784" s="22" t="n"/>
      <c r="M784" s="22" t="n"/>
      <c r="N784" s="22" t="n"/>
      <c r="O784" s="22" t="n"/>
      <c r="P784" s="22" t="n"/>
      <c r="Q784" s="22" t="n"/>
      <c r="R784" s="22" t="n"/>
      <c r="S784" s="22" t="n"/>
      <c r="T784" s="22" t="n"/>
      <c r="U784" s="22" t="n"/>
      <c r="V784" s="22" t="n"/>
      <c r="W784" s="22" t="n"/>
      <c r="X784" s="22" t="n"/>
      <c r="Y784" s="22" t="n"/>
      <c r="Z784" s="22" t="n"/>
      <c r="AA784" s="22" t="n"/>
      <c r="AB784" s="22" t="n"/>
      <c r="AC784" s="22" t="n"/>
      <c r="AD784" s="22" t="n"/>
      <c r="AE784" s="22" t="n"/>
      <c r="AF784" s="22" t="n"/>
    </row>
    <row r="785">
      <c r="A785" s="22" t="n"/>
      <c r="B785" s="130" t="n"/>
      <c r="C785" s="22" t="n"/>
      <c r="D785" s="22" t="n"/>
      <c r="E785" s="72" t="n"/>
      <c r="F785" s="22" t="n"/>
      <c r="G785" s="131" t="n"/>
      <c r="H785" s="22" t="n"/>
      <c r="I785" s="22" t="n"/>
      <c r="J785" s="22" t="n"/>
      <c r="K785" s="22" t="n"/>
      <c r="L785" s="22" t="n"/>
      <c r="M785" s="22" t="n"/>
      <c r="N785" s="22" t="n"/>
      <c r="O785" s="22" t="n"/>
      <c r="P785" s="22" t="n"/>
      <c r="Q785" s="22" t="n"/>
      <c r="R785" s="22" t="n"/>
      <c r="S785" s="22" t="n"/>
      <c r="T785" s="22" t="n"/>
      <c r="U785" s="22" t="n"/>
      <c r="V785" s="22" t="n"/>
      <c r="W785" s="22" t="n"/>
      <c r="X785" s="22" t="n"/>
      <c r="Y785" s="22" t="n"/>
      <c r="Z785" s="22" t="n"/>
      <c r="AA785" s="22" t="n"/>
      <c r="AB785" s="22" t="n"/>
      <c r="AC785" s="22" t="n"/>
      <c r="AD785" s="22" t="n"/>
      <c r="AE785" s="22" t="n"/>
      <c r="AF785" s="22" t="n"/>
    </row>
    <row r="786">
      <c r="A786" s="22" t="n"/>
      <c r="B786" s="130" t="n"/>
      <c r="C786" s="22" t="n"/>
      <c r="D786" s="22" t="n"/>
      <c r="E786" s="72" t="n"/>
      <c r="F786" s="22" t="n"/>
      <c r="G786" s="131" t="n"/>
      <c r="H786" s="22" t="n"/>
      <c r="I786" s="22" t="n"/>
      <c r="J786" s="22" t="n"/>
      <c r="K786" s="22" t="n"/>
      <c r="L786" s="22" t="n"/>
      <c r="M786" s="22" t="n"/>
      <c r="N786" s="22" t="n"/>
      <c r="O786" s="22" t="n"/>
      <c r="P786" s="22" t="n"/>
      <c r="Q786" s="22" t="n"/>
      <c r="R786" s="22" t="n"/>
      <c r="S786" s="22" t="n"/>
      <c r="T786" s="22" t="n"/>
      <c r="U786" s="22" t="n"/>
      <c r="V786" s="22" t="n"/>
      <c r="W786" s="22" t="n"/>
      <c r="X786" s="22" t="n"/>
      <c r="Y786" s="22" t="n"/>
      <c r="Z786" s="22" t="n"/>
      <c r="AA786" s="22" t="n"/>
      <c r="AB786" s="22" t="n"/>
      <c r="AC786" s="22" t="n"/>
      <c r="AD786" s="22" t="n"/>
      <c r="AE786" s="22" t="n"/>
      <c r="AF786" s="22" t="n"/>
    </row>
    <row r="787">
      <c r="A787" s="22" t="n"/>
      <c r="B787" s="130" t="n"/>
      <c r="C787" s="22" t="n"/>
      <c r="D787" s="22" t="n"/>
      <c r="E787" s="72" t="n"/>
      <c r="F787" s="22" t="n"/>
      <c r="G787" s="131" t="n"/>
      <c r="H787" s="22" t="n"/>
      <c r="I787" s="22" t="n"/>
      <c r="J787" s="22" t="n"/>
      <c r="K787" s="22" t="n"/>
      <c r="L787" s="22" t="n"/>
      <c r="M787" s="22" t="n"/>
      <c r="N787" s="22" t="n"/>
      <c r="O787" s="22" t="n"/>
      <c r="P787" s="22" t="n"/>
      <c r="Q787" s="22" t="n"/>
      <c r="R787" s="22" t="n"/>
      <c r="S787" s="22" t="n"/>
      <c r="T787" s="22" t="n"/>
      <c r="U787" s="22" t="n"/>
      <c r="V787" s="22" t="n"/>
      <c r="W787" s="22" t="n"/>
      <c r="X787" s="22" t="n"/>
      <c r="Y787" s="22" t="n"/>
      <c r="Z787" s="22" t="n"/>
      <c r="AA787" s="22" t="n"/>
      <c r="AB787" s="22" t="n"/>
      <c r="AC787" s="22" t="n"/>
      <c r="AD787" s="22" t="n"/>
      <c r="AE787" s="22" t="n"/>
      <c r="AF787" s="22" t="n"/>
    </row>
    <row r="788">
      <c r="A788" s="22" t="n"/>
      <c r="B788" s="130" t="n"/>
      <c r="C788" s="22" t="n"/>
      <c r="D788" s="22" t="n"/>
      <c r="E788" s="72" t="n"/>
      <c r="F788" s="22" t="n"/>
      <c r="G788" s="131" t="n"/>
      <c r="H788" s="22" t="n"/>
      <c r="I788" s="22" t="n"/>
      <c r="J788" s="22" t="n"/>
      <c r="K788" s="22" t="n"/>
      <c r="L788" s="22" t="n"/>
      <c r="M788" s="22" t="n"/>
      <c r="N788" s="22" t="n"/>
      <c r="O788" s="22" t="n"/>
      <c r="P788" s="22" t="n"/>
      <c r="Q788" s="22" t="n"/>
      <c r="R788" s="22" t="n"/>
      <c r="S788" s="22" t="n"/>
      <c r="T788" s="22" t="n"/>
      <c r="U788" s="22" t="n"/>
      <c r="V788" s="22" t="n"/>
      <c r="W788" s="22" t="n"/>
      <c r="X788" s="22" t="n"/>
      <c r="Y788" s="22" t="n"/>
      <c r="Z788" s="22" t="n"/>
      <c r="AA788" s="22" t="n"/>
      <c r="AB788" s="22" t="n"/>
      <c r="AC788" s="22" t="n"/>
      <c r="AD788" s="22" t="n"/>
      <c r="AE788" s="22" t="n"/>
      <c r="AF788" s="22" t="n"/>
    </row>
    <row r="789">
      <c r="A789" s="22" t="n"/>
      <c r="B789" s="130" t="n"/>
      <c r="C789" s="22" t="n"/>
      <c r="D789" s="22" t="n"/>
      <c r="E789" s="72" t="n"/>
      <c r="F789" s="22" t="n"/>
      <c r="G789" s="131" t="n"/>
      <c r="H789" s="22" t="n"/>
      <c r="I789" s="22" t="n"/>
      <c r="J789" s="22" t="n"/>
      <c r="K789" s="22" t="n"/>
      <c r="L789" s="22" t="n"/>
      <c r="M789" s="22" t="n"/>
      <c r="N789" s="22" t="n"/>
      <c r="O789" s="22" t="n"/>
      <c r="P789" s="22" t="n"/>
      <c r="Q789" s="22" t="n"/>
      <c r="R789" s="22" t="n"/>
      <c r="S789" s="22" t="n"/>
      <c r="T789" s="22" t="n"/>
      <c r="U789" s="22" t="n"/>
      <c r="V789" s="22" t="n"/>
      <c r="W789" s="22" t="n"/>
      <c r="X789" s="22" t="n"/>
      <c r="Y789" s="22" t="n"/>
      <c r="Z789" s="22" t="n"/>
      <c r="AA789" s="22" t="n"/>
      <c r="AB789" s="22" t="n"/>
      <c r="AC789" s="22" t="n"/>
      <c r="AD789" s="22" t="n"/>
      <c r="AE789" s="22" t="n"/>
      <c r="AF789" s="22" t="n"/>
    </row>
    <row r="790">
      <c r="A790" s="22" t="n"/>
      <c r="B790" s="130" t="n"/>
      <c r="C790" s="22" t="n"/>
      <c r="D790" s="22" t="n"/>
      <c r="E790" s="72" t="n"/>
      <c r="F790" s="22" t="n"/>
      <c r="G790" s="131" t="n"/>
      <c r="H790" s="22" t="n"/>
      <c r="I790" s="22" t="n"/>
      <c r="J790" s="22" t="n"/>
      <c r="K790" s="22" t="n"/>
      <c r="L790" s="22" t="n"/>
      <c r="M790" s="22" t="n"/>
      <c r="N790" s="22" t="n"/>
      <c r="O790" s="22" t="n"/>
      <c r="P790" s="22" t="n"/>
      <c r="Q790" s="22" t="n"/>
      <c r="R790" s="22" t="n"/>
      <c r="S790" s="22" t="n"/>
      <c r="T790" s="22" t="n"/>
      <c r="U790" s="22" t="n"/>
      <c r="V790" s="22" t="n"/>
      <c r="W790" s="22" t="n"/>
      <c r="X790" s="22" t="n"/>
      <c r="Y790" s="22" t="n"/>
      <c r="Z790" s="22" t="n"/>
      <c r="AA790" s="22" t="n"/>
      <c r="AB790" s="22" t="n"/>
      <c r="AC790" s="22" t="n"/>
      <c r="AD790" s="22" t="n"/>
      <c r="AE790" s="22" t="n"/>
      <c r="AF790" s="22" t="n"/>
    </row>
    <row r="791">
      <c r="A791" s="22" t="n"/>
      <c r="B791" s="130" t="n"/>
      <c r="C791" s="22" t="n"/>
      <c r="D791" s="22" t="n"/>
      <c r="E791" s="72" t="n"/>
      <c r="F791" s="22" t="n"/>
      <c r="G791" s="131" t="n"/>
      <c r="H791" s="22" t="n"/>
      <c r="I791" s="22" t="n"/>
      <c r="J791" s="22" t="n"/>
      <c r="K791" s="22" t="n"/>
      <c r="L791" s="22" t="n"/>
      <c r="M791" s="22" t="n"/>
      <c r="N791" s="22" t="n"/>
      <c r="O791" s="22" t="n"/>
      <c r="P791" s="22" t="n"/>
      <c r="Q791" s="22" t="n"/>
      <c r="R791" s="22" t="n"/>
      <c r="S791" s="22" t="n"/>
      <c r="T791" s="22" t="n"/>
      <c r="U791" s="22" t="n"/>
      <c r="V791" s="22" t="n"/>
      <c r="W791" s="22" t="n"/>
      <c r="X791" s="22" t="n"/>
      <c r="Y791" s="22" t="n"/>
      <c r="Z791" s="22" t="n"/>
      <c r="AA791" s="22" t="n"/>
      <c r="AB791" s="22" t="n"/>
      <c r="AC791" s="22" t="n"/>
      <c r="AD791" s="22" t="n"/>
      <c r="AE791" s="22" t="n"/>
      <c r="AF791" s="22" t="n"/>
    </row>
    <row r="792">
      <c r="A792" s="22" t="n"/>
      <c r="B792" s="130" t="n"/>
      <c r="C792" s="22" t="n"/>
      <c r="D792" s="22" t="n"/>
      <c r="E792" s="72" t="n"/>
      <c r="F792" s="22" t="n"/>
      <c r="G792" s="131" t="n"/>
      <c r="H792" s="22" t="n"/>
      <c r="I792" s="22" t="n"/>
      <c r="J792" s="22" t="n"/>
      <c r="K792" s="22" t="n"/>
      <c r="L792" s="22" t="n"/>
      <c r="M792" s="22" t="n"/>
      <c r="N792" s="22" t="n"/>
      <c r="O792" s="22" t="n"/>
      <c r="P792" s="22" t="n"/>
      <c r="Q792" s="22" t="n"/>
      <c r="R792" s="22" t="n"/>
      <c r="S792" s="22" t="n"/>
      <c r="T792" s="22" t="n"/>
      <c r="U792" s="22" t="n"/>
      <c r="V792" s="22" t="n"/>
      <c r="W792" s="22" t="n"/>
      <c r="X792" s="22" t="n"/>
      <c r="Y792" s="22" t="n"/>
      <c r="Z792" s="22" t="n"/>
      <c r="AA792" s="22" t="n"/>
      <c r="AB792" s="22" t="n"/>
      <c r="AC792" s="22" t="n"/>
      <c r="AD792" s="22" t="n"/>
      <c r="AE792" s="22" t="n"/>
      <c r="AF792" s="22" t="n"/>
    </row>
    <row r="793">
      <c r="A793" s="22" t="n"/>
      <c r="B793" s="130" t="n"/>
      <c r="C793" s="22" t="n"/>
      <c r="D793" s="22" t="n"/>
      <c r="E793" s="72" t="n"/>
      <c r="F793" s="22" t="n"/>
      <c r="G793" s="131" t="n"/>
      <c r="H793" s="22" t="n"/>
      <c r="I793" s="22" t="n"/>
      <c r="J793" s="22" t="n"/>
      <c r="K793" s="22" t="n"/>
      <c r="L793" s="22" t="n"/>
      <c r="M793" s="22" t="n"/>
      <c r="N793" s="22" t="n"/>
      <c r="O793" s="22" t="n"/>
      <c r="P793" s="22" t="n"/>
      <c r="Q793" s="22" t="n"/>
      <c r="R793" s="22" t="n"/>
      <c r="S793" s="22" t="n"/>
      <c r="T793" s="22" t="n"/>
      <c r="U793" s="22" t="n"/>
      <c r="V793" s="22" t="n"/>
      <c r="W793" s="22" t="n"/>
      <c r="X793" s="22" t="n"/>
      <c r="Y793" s="22" t="n"/>
      <c r="Z793" s="22" t="n"/>
      <c r="AA793" s="22" t="n"/>
      <c r="AB793" s="22" t="n"/>
      <c r="AC793" s="22" t="n"/>
      <c r="AD793" s="22" t="n"/>
      <c r="AE793" s="22" t="n"/>
      <c r="AF793" s="22" t="n"/>
    </row>
    <row r="794">
      <c r="A794" s="22" t="n"/>
      <c r="B794" s="130" t="n"/>
      <c r="C794" s="22" t="n"/>
      <c r="D794" s="22" t="n"/>
      <c r="E794" s="72" t="n"/>
      <c r="F794" s="22" t="n"/>
      <c r="G794" s="131" t="n"/>
      <c r="H794" s="22" t="n"/>
      <c r="I794" s="22" t="n"/>
      <c r="J794" s="22" t="n"/>
      <c r="K794" s="22" t="n"/>
      <c r="L794" s="22" t="n"/>
      <c r="M794" s="22" t="n"/>
      <c r="N794" s="22" t="n"/>
      <c r="O794" s="22" t="n"/>
      <c r="P794" s="22" t="n"/>
      <c r="Q794" s="22" t="n"/>
      <c r="R794" s="22" t="n"/>
      <c r="S794" s="22" t="n"/>
      <c r="T794" s="22" t="n"/>
      <c r="U794" s="22" t="n"/>
      <c r="V794" s="22" t="n"/>
      <c r="W794" s="22" t="n"/>
      <c r="X794" s="22" t="n"/>
      <c r="Y794" s="22" t="n"/>
      <c r="Z794" s="22" t="n"/>
      <c r="AA794" s="22" t="n"/>
      <c r="AB794" s="22" t="n"/>
      <c r="AC794" s="22" t="n"/>
      <c r="AD794" s="22" t="n"/>
      <c r="AE794" s="22" t="n"/>
      <c r="AF794" s="22" t="n"/>
    </row>
    <row r="795">
      <c r="A795" s="22" t="n"/>
      <c r="B795" s="130" t="n"/>
      <c r="C795" s="22" t="n"/>
      <c r="D795" s="22" t="n"/>
      <c r="E795" s="72" t="n"/>
      <c r="F795" s="22" t="n"/>
      <c r="G795" s="131" t="n"/>
      <c r="H795" s="22" t="n"/>
      <c r="I795" s="22" t="n"/>
      <c r="J795" s="22" t="n"/>
      <c r="K795" s="22" t="n"/>
      <c r="L795" s="22" t="n"/>
      <c r="M795" s="22" t="n"/>
      <c r="N795" s="22" t="n"/>
      <c r="O795" s="22" t="n"/>
      <c r="P795" s="22" t="n"/>
      <c r="Q795" s="22" t="n"/>
      <c r="R795" s="22" t="n"/>
      <c r="S795" s="22" t="n"/>
      <c r="T795" s="22" t="n"/>
      <c r="U795" s="22" t="n"/>
      <c r="V795" s="22" t="n"/>
      <c r="W795" s="22" t="n"/>
      <c r="X795" s="22" t="n"/>
      <c r="Y795" s="22" t="n"/>
      <c r="Z795" s="22" t="n"/>
      <c r="AA795" s="22" t="n"/>
      <c r="AB795" s="22" t="n"/>
      <c r="AC795" s="22" t="n"/>
      <c r="AD795" s="22" t="n"/>
      <c r="AE795" s="22" t="n"/>
      <c r="AF795" s="22" t="n"/>
    </row>
    <row r="796">
      <c r="A796" s="22" t="n"/>
      <c r="B796" s="130" t="n"/>
      <c r="C796" s="22" t="n"/>
      <c r="D796" s="22" t="n"/>
      <c r="E796" s="72" t="n"/>
      <c r="F796" s="22" t="n"/>
      <c r="G796" s="131" t="n"/>
      <c r="H796" s="22" t="n"/>
      <c r="I796" s="22" t="n"/>
      <c r="J796" s="22" t="n"/>
      <c r="K796" s="22" t="n"/>
      <c r="L796" s="22" t="n"/>
      <c r="M796" s="22" t="n"/>
      <c r="N796" s="22" t="n"/>
      <c r="O796" s="22" t="n"/>
      <c r="P796" s="22" t="n"/>
      <c r="Q796" s="22" t="n"/>
      <c r="R796" s="22" t="n"/>
      <c r="S796" s="22" t="n"/>
      <c r="T796" s="22" t="n"/>
      <c r="U796" s="22" t="n"/>
      <c r="V796" s="22" t="n"/>
      <c r="W796" s="22" t="n"/>
      <c r="X796" s="22" t="n"/>
      <c r="Y796" s="22" t="n"/>
      <c r="Z796" s="22" t="n"/>
      <c r="AA796" s="22" t="n"/>
      <c r="AB796" s="22" t="n"/>
      <c r="AC796" s="22" t="n"/>
      <c r="AD796" s="22" t="n"/>
      <c r="AE796" s="22" t="n"/>
      <c r="AF796" s="22" t="n"/>
    </row>
    <row r="797">
      <c r="A797" s="22" t="n"/>
      <c r="B797" s="130" t="n"/>
      <c r="C797" s="22" t="n"/>
      <c r="D797" s="22" t="n"/>
      <c r="E797" s="72" t="n"/>
      <c r="F797" s="22" t="n"/>
      <c r="G797" s="131" t="n"/>
      <c r="H797" s="22" t="n"/>
      <c r="I797" s="22" t="n"/>
      <c r="J797" s="22" t="n"/>
      <c r="K797" s="22" t="n"/>
      <c r="L797" s="22" t="n"/>
      <c r="M797" s="22" t="n"/>
      <c r="N797" s="22" t="n"/>
      <c r="O797" s="22" t="n"/>
      <c r="P797" s="22" t="n"/>
      <c r="Q797" s="22" t="n"/>
      <c r="R797" s="22" t="n"/>
      <c r="S797" s="22" t="n"/>
      <c r="T797" s="22" t="n"/>
      <c r="U797" s="22" t="n"/>
      <c r="V797" s="22" t="n"/>
      <c r="W797" s="22" t="n"/>
      <c r="X797" s="22" t="n"/>
      <c r="Y797" s="22" t="n"/>
      <c r="Z797" s="22" t="n"/>
      <c r="AA797" s="22" t="n"/>
      <c r="AB797" s="22" t="n"/>
      <c r="AC797" s="22" t="n"/>
      <c r="AD797" s="22" t="n"/>
      <c r="AE797" s="22" t="n"/>
      <c r="AF797" s="22" t="n"/>
    </row>
    <row r="798">
      <c r="A798" s="22" t="n"/>
      <c r="B798" s="130" t="n"/>
      <c r="C798" s="22" t="n"/>
      <c r="D798" s="22" t="n"/>
      <c r="E798" s="72" t="n"/>
      <c r="F798" s="22" t="n"/>
      <c r="G798" s="131" t="n"/>
      <c r="H798" s="22" t="n"/>
      <c r="I798" s="22" t="n"/>
      <c r="J798" s="22" t="n"/>
      <c r="K798" s="22" t="n"/>
      <c r="L798" s="22" t="n"/>
      <c r="M798" s="22" t="n"/>
      <c r="N798" s="22" t="n"/>
      <c r="O798" s="22" t="n"/>
      <c r="P798" s="22" t="n"/>
      <c r="Q798" s="22" t="n"/>
      <c r="R798" s="22" t="n"/>
      <c r="S798" s="22" t="n"/>
      <c r="T798" s="22" t="n"/>
      <c r="U798" s="22" t="n"/>
      <c r="V798" s="22" t="n"/>
      <c r="W798" s="22" t="n"/>
      <c r="X798" s="22" t="n"/>
      <c r="Y798" s="22" t="n"/>
      <c r="Z798" s="22" t="n"/>
      <c r="AA798" s="22" t="n"/>
      <c r="AB798" s="22" t="n"/>
      <c r="AC798" s="22" t="n"/>
      <c r="AD798" s="22" t="n"/>
      <c r="AE798" s="22" t="n"/>
      <c r="AF798" s="22" t="n"/>
    </row>
    <row r="799">
      <c r="A799" s="22" t="n"/>
      <c r="B799" s="130" t="n"/>
      <c r="C799" s="22" t="n"/>
      <c r="D799" s="22" t="n"/>
      <c r="E799" s="72" t="n"/>
      <c r="F799" s="22" t="n"/>
      <c r="G799" s="131" t="n"/>
      <c r="H799" s="22" t="n"/>
      <c r="I799" s="22" t="n"/>
      <c r="J799" s="22" t="n"/>
      <c r="K799" s="22" t="n"/>
      <c r="L799" s="22" t="n"/>
      <c r="M799" s="22" t="n"/>
      <c r="N799" s="22" t="n"/>
      <c r="O799" s="22" t="n"/>
      <c r="P799" s="22" t="n"/>
      <c r="Q799" s="22" t="n"/>
      <c r="R799" s="22" t="n"/>
      <c r="S799" s="22" t="n"/>
      <c r="T799" s="22" t="n"/>
      <c r="U799" s="22" t="n"/>
      <c r="V799" s="22" t="n"/>
      <c r="W799" s="22" t="n"/>
      <c r="X799" s="22" t="n"/>
      <c r="Y799" s="22" t="n"/>
      <c r="Z799" s="22" t="n"/>
      <c r="AA799" s="22" t="n"/>
      <c r="AB799" s="22" t="n"/>
      <c r="AC799" s="22" t="n"/>
      <c r="AD799" s="22" t="n"/>
      <c r="AE799" s="22" t="n"/>
      <c r="AF799" s="22" t="n"/>
    </row>
    <row r="800">
      <c r="A800" s="22" t="n"/>
      <c r="B800" s="130" t="n"/>
      <c r="C800" s="22" t="n"/>
      <c r="D800" s="22" t="n"/>
      <c r="E800" s="72" t="n"/>
      <c r="F800" s="22" t="n"/>
      <c r="G800" s="131" t="n"/>
      <c r="H800" s="22" t="n"/>
      <c r="I800" s="22" t="n"/>
      <c r="J800" s="22" t="n"/>
      <c r="K800" s="22" t="n"/>
      <c r="L800" s="22" t="n"/>
      <c r="M800" s="22" t="n"/>
      <c r="N800" s="22" t="n"/>
      <c r="O800" s="22" t="n"/>
      <c r="P800" s="22" t="n"/>
      <c r="Q800" s="22" t="n"/>
      <c r="R800" s="22" t="n"/>
      <c r="S800" s="22" t="n"/>
      <c r="T800" s="22" t="n"/>
      <c r="U800" s="22" t="n"/>
      <c r="V800" s="22" t="n"/>
      <c r="W800" s="22" t="n"/>
      <c r="X800" s="22" t="n"/>
      <c r="Y800" s="22" t="n"/>
      <c r="Z800" s="22" t="n"/>
      <c r="AA800" s="22" t="n"/>
      <c r="AB800" s="22" t="n"/>
      <c r="AC800" s="22" t="n"/>
      <c r="AD800" s="22" t="n"/>
      <c r="AE800" s="22" t="n"/>
      <c r="AF800" s="22" t="n"/>
    </row>
    <row r="801">
      <c r="A801" s="22" t="n"/>
      <c r="B801" s="130" t="n"/>
      <c r="C801" s="22" t="n"/>
      <c r="D801" s="22" t="n"/>
      <c r="E801" s="72" t="n"/>
      <c r="F801" s="22" t="n"/>
      <c r="G801" s="131" t="n"/>
      <c r="H801" s="22" t="n"/>
      <c r="I801" s="22" t="n"/>
      <c r="J801" s="22" t="n"/>
      <c r="K801" s="22" t="n"/>
      <c r="L801" s="22" t="n"/>
      <c r="M801" s="22" t="n"/>
      <c r="N801" s="22" t="n"/>
      <c r="O801" s="22" t="n"/>
      <c r="P801" s="22" t="n"/>
      <c r="Q801" s="22" t="n"/>
      <c r="R801" s="22" t="n"/>
      <c r="S801" s="22" t="n"/>
      <c r="T801" s="22" t="n"/>
      <c r="U801" s="22" t="n"/>
      <c r="V801" s="22" t="n"/>
      <c r="W801" s="22" t="n"/>
      <c r="X801" s="22" t="n"/>
      <c r="Y801" s="22" t="n"/>
      <c r="Z801" s="22" t="n"/>
      <c r="AA801" s="22" t="n"/>
      <c r="AB801" s="22" t="n"/>
      <c r="AC801" s="22" t="n"/>
      <c r="AD801" s="22" t="n"/>
      <c r="AE801" s="22" t="n"/>
      <c r="AF801" s="22" t="n"/>
    </row>
    <row r="802">
      <c r="A802" s="22" t="n"/>
      <c r="B802" s="130" t="n"/>
      <c r="C802" s="22" t="n"/>
      <c r="D802" s="22" t="n"/>
      <c r="E802" s="72" t="n"/>
      <c r="F802" s="22" t="n"/>
      <c r="G802" s="131" t="n"/>
      <c r="H802" s="22" t="n"/>
      <c r="I802" s="22" t="n"/>
      <c r="J802" s="22" t="n"/>
      <c r="K802" s="22" t="n"/>
      <c r="L802" s="22" t="n"/>
      <c r="M802" s="22" t="n"/>
      <c r="N802" s="22" t="n"/>
      <c r="O802" s="22" t="n"/>
      <c r="P802" s="22" t="n"/>
      <c r="Q802" s="22" t="n"/>
      <c r="R802" s="22" t="n"/>
      <c r="S802" s="22" t="n"/>
      <c r="T802" s="22" t="n"/>
      <c r="U802" s="22" t="n"/>
      <c r="V802" s="22" t="n"/>
      <c r="W802" s="22" t="n"/>
      <c r="X802" s="22" t="n"/>
      <c r="Y802" s="22" t="n"/>
      <c r="Z802" s="22" t="n"/>
      <c r="AA802" s="22" t="n"/>
      <c r="AB802" s="22" t="n"/>
      <c r="AC802" s="22" t="n"/>
      <c r="AD802" s="22" t="n"/>
      <c r="AE802" s="22" t="n"/>
      <c r="AF802" s="22" t="n"/>
    </row>
    <row r="803">
      <c r="A803" s="22" t="n"/>
      <c r="B803" s="130" t="n"/>
      <c r="C803" s="22" t="n"/>
      <c r="D803" s="22" t="n"/>
      <c r="E803" s="72" t="n"/>
      <c r="F803" s="22" t="n"/>
      <c r="G803" s="131" t="n"/>
      <c r="H803" s="22" t="n"/>
      <c r="I803" s="22" t="n"/>
      <c r="J803" s="22" t="n"/>
      <c r="K803" s="22" t="n"/>
      <c r="L803" s="22" t="n"/>
      <c r="M803" s="22" t="n"/>
      <c r="N803" s="22" t="n"/>
      <c r="O803" s="22" t="n"/>
      <c r="P803" s="22" t="n"/>
      <c r="Q803" s="22" t="n"/>
      <c r="R803" s="22" t="n"/>
      <c r="S803" s="22" t="n"/>
      <c r="T803" s="22" t="n"/>
      <c r="U803" s="22" t="n"/>
      <c r="V803" s="22" t="n"/>
      <c r="W803" s="22" t="n"/>
      <c r="X803" s="22" t="n"/>
      <c r="Y803" s="22" t="n"/>
      <c r="Z803" s="22" t="n"/>
      <c r="AA803" s="22" t="n"/>
      <c r="AB803" s="22" t="n"/>
      <c r="AC803" s="22" t="n"/>
      <c r="AD803" s="22" t="n"/>
      <c r="AE803" s="22" t="n"/>
      <c r="AF803" s="22" t="n"/>
    </row>
    <row r="804">
      <c r="A804" s="22" t="n"/>
      <c r="B804" s="130" t="n"/>
      <c r="C804" s="22" t="n"/>
      <c r="D804" s="22" t="n"/>
      <c r="E804" s="72" t="n"/>
      <c r="F804" s="22" t="n"/>
      <c r="G804" s="131" t="n"/>
      <c r="H804" s="22" t="n"/>
      <c r="I804" s="22" t="n"/>
      <c r="J804" s="22" t="n"/>
      <c r="K804" s="22" t="n"/>
      <c r="L804" s="22" t="n"/>
      <c r="M804" s="22" t="n"/>
      <c r="N804" s="22" t="n"/>
      <c r="O804" s="22" t="n"/>
      <c r="P804" s="22" t="n"/>
      <c r="Q804" s="22" t="n"/>
      <c r="R804" s="22" t="n"/>
      <c r="S804" s="22" t="n"/>
      <c r="T804" s="22" t="n"/>
      <c r="U804" s="22" t="n"/>
      <c r="V804" s="22" t="n"/>
      <c r="W804" s="22" t="n"/>
      <c r="X804" s="22" t="n"/>
      <c r="Y804" s="22" t="n"/>
      <c r="Z804" s="22" t="n"/>
      <c r="AA804" s="22" t="n"/>
      <c r="AB804" s="22" t="n"/>
      <c r="AC804" s="22" t="n"/>
      <c r="AD804" s="22" t="n"/>
      <c r="AE804" s="22" t="n"/>
      <c r="AF804" s="22" t="n"/>
    </row>
    <row r="805">
      <c r="A805" s="22" t="n"/>
      <c r="B805" s="130" t="n"/>
      <c r="C805" s="22" t="n"/>
      <c r="D805" s="22" t="n"/>
      <c r="E805" s="72" t="n"/>
      <c r="F805" s="22" t="n"/>
      <c r="G805" s="131" t="n"/>
      <c r="H805" s="22" t="n"/>
      <c r="I805" s="22" t="n"/>
      <c r="J805" s="22" t="n"/>
      <c r="K805" s="22" t="n"/>
      <c r="L805" s="22" t="n"/>
      <c r="M805" s="22" t="n"/>
      <c r="N805" s="22" t="n"/>
      <c r="O805" s="22" t="n"/>
      <c r="P805" s="22" t="n"/>
      <c r="Q805" s="22" t="n"/>
      <c r="R805" s="22" t="n"/>
      <c r="S805" s="22" t="n"/>
      <c r="T805" s="22" t="n"/>
      <c r="U805" s="22" t="n"/>
      <c r="V805" s="22" t="n"/>
      <c r="W805" s="22" t="n"/>
      <c r="X805" s="22" t="n"/>
      <c r="Y805" s="22" t="n"/>
      <c r="Z805" s="22" t="n"/>
      <c r="AA805" s="22" t="n"/>
      <c r="AB805" s="22" t="n"/>
      <c r="AC805" s="22" t="n"/>
      <c r="AD805" s="22" t="n"/>
      <c r="AE805" s="22" t="n"/>
      <c r="AF805" s="22" t="n"/>
    </row>
    <row r="806">
      <c r="A806" s="22" t="n"/>
      <c r="B806" s="130" t="n"/>
      <c r="C806" s="22" t="n"/>
      <c r="D806" s="22" t="n"/>
      <c r="E806" s="72" t="n"/>
      <c r="F806" s="22" t="n"/>
      <c r="G806" s="131" t="n"/>
      <c r="H806" s="22" t="n"/>
      <c r="I806" s="22" t="n"/>
      <c r="J806" s="22" t="n"/>
      <c r="K806" s="22" t="n"/>
      <c r="L806" s="22" t="n"/>
      <c r="M806" s="22" t="n"/>
      <c r="N806" s="22" t="n"/>
      <c r="O806" s="22" t="n"/>
      <c r="P806" s="22" t="n"/>
      <c r="Q806" s="22" t="n"/>
      <c r="R806" s="22" t="n"/>
      <c r="S806" s="22" t="n"/>
      <c r="T806" s="22" t="n"/>
      <c r="U806" s="22" t="n"/>
      <c r="V806" s="22" t="n"/>
      <c r="W806" s="22" t="n"/>
      <c r="X806" s="22" t="n"/>
      <c r="Y806" s="22" t="n"/>
      <c r="Z806" s="22" t="n"/>
      <c r="AA806" s="22" t="n"/>
      <c r="AB806" s="22" t="n"/>
      <c r="AC806" s="22" t="n"/>
      <c r="AD806" s="22" t="n"/>
      <c r="AE806" s="22" t="n"/>
      <c r="AF806" s="22" t="n"/>
    </row>
    <row r="807">
      <c r="A807" s="22" t="n"/>
      <c r="B807" s="130" t="n"/>
      <c r="C807" s="22" t="n"/>
      <c r="D807" s="22" t="n"/>
      <c r="E807" s="72" t="n"/>
      <c r="F807" s="22" t="n"/>
      <c r="G807" s="131" t="n"/>
      <c r="H807" s="22" t="n"/>
      <c r="I807" s="22" t="n"/>
      <c r="J807" s="22" t="n"/>
      <c r="K807" s="22" t="n"/>
      <c r="L807" s="22" t="n"/>
      <c r="M807" s="22" t="n"/>
      <c r="N807" s="22" t="n"/>
      <c r="O807" s="22" t="n"/>
      <c r="P807" s="22" t="n"/>
      <c r="Q807" s="22" t="n"/>
      <c r="R807" s="22" t="n"/>
      <c r="S807" s="22" t="n"/>
      <c r="T807" s="22" t="n"/>
      <c r="U807" s="22" t="n"/>
      <c r="V807" s="22" t="n"/>
      <c r="W807" s="22" t="n"/>
      <c r="X807" s="22" t="n"/>
      <c r="Y807" s="22" t="n"/>
      <c r="Z807" s="22" t="n"/>
      <c r="AA807" s="22" t="n"/>
      <c r="AB807" s="22" t="n"/>
      <c r="AC807" s="22" t="n"/>
      <c r="AD807" s="22" t="n"/>
      <c r="AE807" s="22" t="n"/>
      <c r="AF807" s="22" t="n"/>
    </row>
    <row r="808">
      <c r="A808" s="22" t="n"/>
      <c r="B808" s="130" t="n"/>
      <c r="C808" s="22" t="n"/>
      <c r="D808" s="22" t="n"/>
      <c r="E808" s="72" t="n"/>
      <c r="F808" s="22" t="n"/>
      <c r="G808" s="131" t="n"/>
      <c r="H808" s="22" t="n"/>
      <c r="I808" s="22" t="n"/>
      <c r="J808" s="22" t="n"/>
      <c r="K808" s="22" t="n"/>
      <c r="L808" s="22" t="n"/>
      <c r="M808" s="22" t="n"/>
      <c r="N808" s="22" t="n"/>
      <c r="O808" s="22" t="n"/>
      <c r="P808" s="22" t="n"/>
      <c r="Q808" s="22" t="n"/>
      <c r="R808" s="22" t="n"/>
      <c r="S808" s="22" t="n"/>
      <c r="T808" s="22" t="n"/>
      <c r="U808" s="22" t="n"/>
      <c r="V808" s="22" t="n"/>
      <c r="W808" s="22" t="n"/>
      <c r="X808" s="22" t="n"/>
      <c r="Y808" s="22" t="n"/>
      <c r="Z808" s="22" t="n"/>
      <c r="AA808" s="22" t="n"/>
      <c r="AB808" s="22" t="n"/>
      <c r="AC808" s="22" t="n"/>
      <c r="AD808" s="22" t="n"/>
      <c r="AE808" s="22" t="n"/>
      <c r="AF808" s="22" t="n"/>
    </row>
    <row r="809">
      <c r="A809" s="22" t="n"/>
      <c r="B809" s="130" t="n"/>
      <c r="C809" s="22" t="n"/>
      <c r="D809" s="22" t="n"/>
      <c r="E809" s="72" t="n"/>
      <c r="F809" s="22" t="n"/>
      <c r="G809" s="131" t="n"/>
      <c r="H809" s="22" t="n"/>
      <c r="I809" s="22" t="n"/>
      <c r="J809" s="22" t="n"/>
      <c r="K809" s="22" t="n"/>
      <c r="L809" s="22" t="n"/>
      <c r="M809" s="22" t="n"/>
      <c r="N809" s="22" t="n"/>
      <c r="O809" s="22" t="n"/>
      <c r="P809" s="22" t="n"/>
      <c r="Q809" s="22" t="n"/>
      <c r="R809" s="22" t="n"/>
      <c r="S809" s="22" t="n"/>
      <c r="T809" s="22" t="n"/>
      <c r="U809" s="22" t="n"/>
      <c r="V809" s="22" t="n"/>
      <c r="W809" s="22" t="n"/>
      <c r="X809" s="22" t="n"/>
      <c r="Y809" s="22" t="n"/>
      <c r="Z809" s="22" t="n"/>
      <c r="AA809" s="22" t="n"/>
      <c r="AB809" s="22" t="n"/>
      <c r="AC809" s="22" t="n"/>
      <c r="AD809" s="22" t="n"/>
      <c r="AE809" s="22" t="n"/>
      <c r="AF809" s="22" t="n"/>
    </row>
    <row r="810">
      <c r="A810" s="22" t="n"/>
      <c r="B810" s="130" t="n"/>
      <c r="C810" s="22" t="n"/>
      <c r="D810" s="22" t="n"/>
      <c r="E810" s="72" t="n"/>
      <c r="F810" s="22" t="n"/>
      <c r="G810" s="131" t="n"/>
      <c r="H810" s="22" t="n"/>
      <c r="I810" s="22" t="n"/>
      <c r="J810" s="22" t="n"/>
      <c r="K810" s="22" t="n"/>
      <c r="L810" s="22" t="n"/>
      <c r="M810" s="22" t="n"/>
      <c r="N810" s="22" t="n"/>
      <c r="O810" s="22" t="n"/>
      <c r="P810" s="22" t="n"/>
      <c r="Q810" s="22" t="n"/>
      <c r="R810" s="22" t="n"/>
      <c r="S810" s="22" t="n"/>
      <c r="T810" s="22" t="n"/>
      <c r="U810" s="22" t="n"/>
      <c r="V810" s="22" t="n"/>
      <c r="W810" s="22" t="n"/>
      <c r="X810" s="22" t="n"/>
      <c r="Y810" s="22" t="n"/>
      <c r="Z810" s="22" t="n"/>
      <c r="AA810" s="22" t="n"/>
      <c r="AB810" s="22" t="n"/>
      <c r="AC810" s="22" t="n"/>
      <c r="AD810" s="22" t="n"/>
      <c r="AE810" s="22" t="n"/>
      <c r="AF810" s="22" t="n"/>
    </row>
    <row r="811">
      <c r="A811" s="22" t="n"/>
      <c r="B811" s="130" t="n"/>
      <c r="C811" s="22" t="n"/>
      <c r="D811" s="22" t="n"/>
      <c r="E811" s="72" t="n"/>
      <c r="F811" s="22" t="n"/>
      <c r="G811" s="131" t="n"/>
      <c r="H811" s="22" t="n"/>
      <c r="I811" s="22" t="n"/>
      <c r="J811" s="22" t="n"/>
      <c r="K811" s="22" t="n"/>
      <c r="L811" s="22" t="n"/>
      <c r="M811" s="22" t="n"/>
      <c r="N811" s="22" t="n"/>
      <c r="O811" s="22" t="n"/>
      <c r="P811" s="22" t="n"/>
      <c r="Q811" s="22" t="n"/>
      <c r="R811" s="22" t="n"/>
      <c r="S811" s="22" t="n"/>
      <c r="T811" s="22" t="n"/>
      <c r="U811" s="22" t="n"/>
      <c r="V811" s="22" t="n"/>
      <c r="W811" s="22" t="n"/>
      <c r="X811" s="22" t="n"/>
      <c r="Y811" s="22" t="n"/>
      <c r="Z811" s="22" t="n"/>
      <c r="AA811" s="22" t="n"/>
      <c r="AB811" s="22" t="n"/>
      <c r="AC811" s="22" t="n"/>
      <c r="AD811" s="22" t="n"/>
      <c r="AE811" s="22" t="n"/>
      <c r="AF811" s="22" t="n"/>
    </row>
    <row r="812">
      <c r="A812" s="22" t="n"/>
      <c r="B812" s="130" t="n"/>
      <c r="C812" s="22" t="n"/>
      <c r="D812" s="22" t="n"/>
      <c r="E812" s="72" t="n"/>
      <c r="F812" s="22" t="n"/>
      <c r="G812" s="131" t="n"/>
      <c r="H812" s="22" t="n"/>
      <c r="I812" s="22" t="n"/>
      <c r="J812" s="22" t="n"/>
      <c r="K812" s="22" t="n"/>
      <c r="L812" s="22" t="n"/>
      <c r="M812" s="22" t="n"/>
      <c r="N812" s="22" t="n"/>
      <c r="O812" s="22" t="n"/>
      <c r="P812" s="22" t="n"/>
      <c r="Q812" s="22" t="n"/>
      <c r="R812" s="22" t="n"/>
      <c r="S812" s="22" t="n"/>
      <c r="T812" s="22" t="n"/>
      <c r="U812" s="22" t="n"/>
      <c r="V812" s="22" t="n"/>
      <c r="W812" s="22" t="n"/>
      <c r="X812" s="22" t="n"/>
      <c r="Y812" s="22" t="n"/>
      <c r="Z812" s="22" t="n"/>
      <c r="AA812" s="22" t="n"/>
      <c r="AB812" s="22" t="n"/>
      <c r="AC812" s="22" t="n"/>
      <c r="AD812" s="22" t="n"/>
      <c r="AE812" s="22" t="n"/>
      <c r="AF812" s="22" t="n"/>
    </row>
    <row r="813">
      <c r="A813" s="22" t="n"/>
      <c r="B813" s="130" t="n"/>
      <c r="C813" s="22" t="n"/>
      <c r="D813" s="22" t="n"/>
      <c r="E813" s="72" t="n"/>
      <c r="F813" s="22" t="n"/>
      <c r="G813" s="131" t="n"/>
      <c r="H813" s="22" t="n"/>
      <c r="I813" s="22" t="n"/>
      <c r="J813" s="22" t="n"/>
      <c r="K813" s="22" t="n"/>
      <c r="L813" s="22" t="n"/>
      <c r="M813" s="22" t="n"/>
      <c r="N813" s="22" t="n"/>
      <c r="O813" s="22" t="n"/>
      <c r="P813" s="22" t="n"/>
      <c r="Q813" s="22" t="n"/>
      <c r="R813" s="22" t="n"/>
      <c r="S813" s="22" t="n"/>
      <c r="T813" s="22" t="n"/>
      <c r="U813" s="22" t="n"/>
      <c r="V813" s="22" t="n"/>
      <c r="W813" s="22" t="n"/>
      <c r="X813" s="22" t="n"/>
      <c r="Y813" s="22" t="n"/>
      <c r="Z813" s="22" t="n"/>
      <c r="AA813" s="22" t="n"/>
      <c r="AB813" s="22" t="n"/>
      <c r="AC813" s="22" t="n"/>
      <c r="AD813" s="22" t="n"/>
      <c r="AE813" s="22" t="n"/>
      <c r="AF813" s="22" t="n"/>
    </row>
    <row r="814">
      <c r="A814" s="22" t="n"/>
      <c r="B814" s="130" t="n"/>
      <c r="C814" s="22" t="n"/>
      <c r="D814" s="22" t="n"/>
      <c r="E814" s="72" t="n"/>
      <c r="F814" s="22" t="n"/>
      <c r="G814" s="131" t="n"/>
      <c r="H814" s="22" t="n"/>
      <c r="I814" s="22" t="n"/>
      <c r="J814" s="22" t="n"/>
      <c r="K814" s="22" t="n"/>
      <c r="L814" s="22" t="n"/>
      <c r="M814" s="22" t="n"/>
      <c r="N814" s="22" t="n"/>
      <c r="O814" s="22" t="n"/>
      <c r="P814" s="22" t="n"/>
      <c r="Q814" s="22" t="n"/>
      <c r="R814" s="22" t="n"/>
      <c r="S814" s="22" t="n"/>
      <c r="T814" s="22" t="n"/>
      <c r="U814" s="22" t="n"/>
      <c r="V814" s="22" t="n"/>
      <c r="W814" s="22" t="n"/>
      <c r="X814" s="22" t="n"/>
      <c r="Y814" s="22" t="n"/>
      <c r="Z814" s="22" t="n"/>
      <c r="AA814" s="22" t="n"/>
      <c r="AB814" s="22" t="n"/>
      <c r="AC814" s="22" t="n"/>
      <c r="AD814" s="22" t="n"/>
      <c r="AE814" s="22" t="n"/>
      <c r="AF814" s="22" t="n"/>
    </row>
    <row r="815">
      <c r="A815" s="22" t="n"/>
      <c r="B815" s="130" t="n"/>
      <c r="C815" s="22" t="n"/>
      <c r="D815" s="22" t="n"/>
      <c r="E815" s="72" t="n"/>
      <c r="F815" s="22" t="n"/>
      <c r="G815" s="131" t="n"/>
      <c r="H815" s="22" t="n"/>
      <c r="I815" s="22" t="n"/>
      <c r="J815" s="22" t="n"/>
      <c r="K815" s="22" t="n"/>
      <c r="L815" s="22" t="n"/>
      <c r="M815" s="22" t="n"/>
      <c r="N815" s="22" t="n"/>
      <c r="O815" s="22" t="n"/>
      <c r="P815" s="22" t="n"/>
      <c r="Q815" s="22" t="n"/>
      <c r="R815" s="22" t="n"/>
      <c r="S815" s="22" t="n"/>
      <c r="T815" s="22" t="n"/>
      <c r="U815" s="22" t="n"/>
      <c r="V815" s="22" t="n"/>
      <c r="W815" s="22" t="n"/>
      <c r="X815" s="22" t="n"/>
      <c r="Y815" s="22" t="n"/>
      <c r="Z815" s="22" t="n"/>
      <c r="AA815" s="22" t="n"/>
      <c r="AB815" s="22" t="n"/>
      <c r="AC815" s="22" t="n"/>
      <c r="AD815" s="22" t="n"/>
      <c r="AE815" s="22" t="n"/>
      <c r="AF815" s="22" t="n"/>
    </row>
    <row r="816">
      <c r="A816" s="22" t="n"/>
      <c r="B816" s="130" t="n"/>
      <c r="C816" s="22" t="n"/>
      <c r="D816" s="22" t="n"/>
      <c r="E816" s="72" t="n"/>
      <c r="F816" s="22" t="n"/>
      <c r="G816" s="131" t="n"/>
      <c r="H816" s="22" t="n"/>
      <c r="I816" s="22" t="n"/>
      <c r="J816" s="22" t="n"/>
      <c r="K816" s="22" t="n"/>
      <c r="L816" s="22" t="n"/>
      <c r="M816" s="22" t="n"/>
      <c r="N816" s="22" t="n"/>
      <c r="O816" s="22" t="n"/>
      <c r="P816" s="22" t="n"/>
      <c r="Q816" s="22" t="n"/>
      <c r="R816" s="22" t="n"/>
      <c r="S816" s="22" t="n"/>
      <c r="T816" s="22" t="n"/>
      <c r="U816" s="22" t="n"/>
      <c r="V816" s="22" t="n"/>
      <c r="W816" s="22" t="n"/>
      <c r="X816" s="22" t="n"/>
      <c r="Y816" s="22" t="n"/>
      <c r="Z816" s="22" t="n"/>
      <c r="AA816" s="22" t="n"/>
      <c r="AB816" s="22" t="n"/>
      <c r="AC816" s="22" t="n"/>
      <c r="AD816" s="22" t="n"/>
      <c r="AE816" s="22" t="n"/>
      <c r="AF816" s="22" t="n"/>
    </row>
    <row r="817">
      <c r="A817" s="22" t="n"/>
      <c r="B817" s="130" t="n"/>
      <c r="C817" s="22" t="n"/>
      <c r="D817" s="22" t="n"/>
      <c r="E817" s="72" t="n"/>
      <c r="F817" s="22" t="n"/>
      <c r="G817" s="131" t="n"/>
      <c r="H817" s="22" t="n"/>
      <c r="I817" s="22" t="n"/>
      <c r="J817" s="22" t="n"/>
      <c r="K817" s="22" t="n"/>
      <c r="L817" s="22" t="n"/>
      <c r="M817" s="22" t="n"/>
      <c r="N817" s="22" t="n"/>
      <c r="O817" s="22" t="n"/>
      <c r="P817" s="22" t="n"/>
      <c r="Q817" s="22" t="n"/>
      <c r="R817" s="22" t="n"/>
      <c r="S817" s="22" t="n"/>
      <c r="T817" s="22" t="n"/>
      <c r="U817" s="22" t="n"/>
      <c r="V817" s="22" t="n"/>
      <c r="W817" s="22" t="n"/>
      <c r="X817" s="22" t="n"/>
      <c r="Y817" s="22" t="n"/>
      <c r="Z817" s="22" t="n"/>
      <c r="AA817" s="22" t="n"/>
      <c r="AB817" s="22" t="n"/>
      <c r="AC817" s="22" t="n"/>
      <c r="AD817" s="22" t="n"/>
      <c r="AE817" s="22" t="n"/>
      <c r="AF817" s="22" t="n"/>
    </row>
    <row r="818">
      <c r="A818" s="22" t="n"/>
      <c r="B818" s="130" t="n"/>
      <c r="C818" s="22" t="n"/>
      <c r="D818" s="22" t="n"/>
      <c r="E818" s="72" t="n"/>
      <c r="F818" s="22" t="n"/>
      <c r="G818" s="131" t="n"/>
      <c r="H818" s="22" t="n"/>
      <c r="I818" s="22" t="n"/>
      <c r="J818" s="22" t="n"/>
      <c r="K818" s="22" t="n"/>
      <c r="L818" s="22" t="n"/>
      <c r="M818" s="22" t="n"/>
      <c r="N818" s="22" t="n"/>
      <c r="O818" s="22" t="n"/>
      <c r="P818" s="22" t="n"/>
      <c r="Q818" s="22" t="n"/>
      <c r="R818" s="22" t="n"/>
      <c r="S818" s="22" t="n"/>
      <c r="T818" s="22" t="n"/>
      <c r="U818" s="22" t="n"/>
      <c r="V818" s="22" t="n"/>
      <c r="W818" s="22" t="n"/>
      <c r="X818" s="22" t="n"/>
      <c r="Y818" s="22" t="n"/>
      <c r="Z818" s="22" t="n"/>
      <c r="AA818" s="22" t="n"/>
      <c r="AB818" s="22" t="n"/>
      <c r="AC818" s="22" t="n"/>
      <c r="AD818" s="22" t="n"/>
      <c r="AE818" s="22" t="n"/>
      <c r="AF818" s="22" t="n"/>
    </row>
    <row r="819">
      <c r="A819" s="22" t="n"/>
      <c r="B819" s="130" t="n"/>
      <c r="C819" s="22" t="n"/>
      <c r="D819" s="22" t="n"/>
      <c r="E819" s="72" t="n"/>
      <c r="F819" s="22" t="n"/>
      <c r="G819" s="131" t="n"/>
      <c r="H819" s="22" t="n"/>
      <c r="I819" s="22" t="n"/>
      <c r="J819" s="22" t="n"/>
      <c r="K819" s="22" t="n"/>
      <c r="L819" s="22" t="n"/>
      <c r="M819" s="22" t="n"/>
      <c r="N819" s="22" t="n"/>
      <c r="O819" s="22" t="n"/>
      <c r="P819" s="22" t="n"/>
      <c r="Q819" s="22" t="n"/>
      <c r="R819" s="22" t="n"/>
      <c r="S819" s="22" t="n"/>
      <c r="T819" s="22" t="n"/>
      <c r="U819" s="22" t="n"/>
      <c r="V819" s="22" t="n"/>
      <c r="W819" s="22" t="n"/>
      <c r="X819" s="22" t="n"/>
      <c r="Y819" s="22" t="n"/>
      <c r="Z819" s="22" t="n"/>
      <c r="AA819" s="22" t="n"/>
      <c r="AB819" s="22" t="n"/>
      <c r="AC819" s="22" t="n"/>
      <c r="AD819" s="22" t="n"/>
      <c r="AE819" s="22" t="n"/>
      <c r="AF819" s="22" t="n"/>
    </row>
    <row r="820">
      <c r="A820" s="22" t="n"/>
      <c r="B820" s="130" t="n"/>
      <c r="C820" s="22" t="n"/>
      <c r="D820" s="22" t="n"/>
      <c r="E820" s="72" t="n"/>
      <c r="F820" s="22" t="n"/>
      <c r="G820" s="131" t="n"/>
      <c r="H820" s="22" t="n"/>
      <c r="I820" s="22" t="n"/>
      <c r="J820" s="22" t="n"/>
      <c r="K820" s="22" t="n"/>
      <c r="L820" s="22" t="n"/>
      <c r="M820" s="22" t="n"/>
      <c r="N820" s="22" t="n"/>
      <c r="O820" s="22" t="n"/>
      <c r="P820" s="22" t="n"/>
      <c r="Q820" s="22" t="n"/>
      <c r="R820" s="22" t="n"/>
      <c r="S820" s="22" t="n"/>
      <c r="T820" s="22" t="n"/>
      <c r="U820" s="22" t="n"/>
      <c r="V820" s="22" t="n"/>
      <c r="W820" s="22" t="n"/>
      <c r="X820" s="22" t="n"/>
      <c r="Y820" s="22" t="n"/>
      <c r="Z820" s="22" t="n"/>
      <c r="AA820" s="22" t="n"/>
      <c r="AB820" s="22" t="n"/>
      <c r="AC820" s="22" t="n"/>
      <c r="AD820" s="22" t="n"/>
      <c r="AE820" s="22" t="n"/>
      <c r="AF820" s="22" t="n"/>
    </row>
    <row r="821">
      <c r="A821" s="22" t="n"/>
      <c r="B821" s="130" t="n"/>
      <c r="C821" s="22" t="n"/>
      <c r="D821" s="22" t="n"/>
      <c r="E821" s="72" t="n"/>
      <c r="F821" s="22" t="n"/>
      <c r="G821" s="131" t="n"/>
      <c r="H821" s="22" t="n"/>
      <c r="I821" s="22" t="n"/>
      <c r="J821" s="22" t="n"/>
      <c r="K821" s="22" t="n"/>
      <c r="L821" s="22" t="n"/>
      <c r="M821" s="22" t="n"/>
      <c r="N821" s="22" t="n"/>
      <c r="O821" s="22" t="n"/>
      <c r="P821" s="22" t="n"/>
      <c r="Q821" s="22" t="n"/>
      <c r="R821" s="22" t="n"/>
      <c r="S821" s="22" t="n"/>
      <c r="T821" s="22" t="n"/>
      <c r="U821" s="22" t="n"/>
      <c r="V821" s="22" t="n"/>
      <c r="W821" s="22" t="n"/>
      <c r="X821" s="22" t="n"/>
      <c r="Y821" s="22" t="n"/>
      <c r="Z821" s="22" t="n"/>
      <c r="AA821" s="22" t="n"/>
      <c r="AB821" s="22" t="n"/>
      <c r="AC821" s="22" t="n"/>
      <c r="AD821" s="22" t="n"/>
      <c r="AE821" s="22" t="n"/>
      <c r="AF821" s="22" t="n"/>
    </row>
    <row r="822">
      <c r="A822" s="22" t="n"/>
      <c r="B822" s="130" t="n"/>
      <c r="C822" s="22" t="n"/>
      <c r="D822" s="22" t="n"/>
      <c r="E822" s="72" t="n"/>
      <c r="F822" s="22" t="n"/>
      <c r="G822" s="131" t="n"/>
      <c r="H822" s="22" t="n"/>
      <c r="I822" s="22" t="n"/>
      <c r="J822" s="22" t="n"/>
      <c r="K822" s="22" t="n"/>
      <c r="L822" s="22" t="n"/>
      <c r="M822" s="22" t="n"/>
      <c r="N822" s="22" t="n"/>
      <c r="O822" s="22" t="n"/>
      <c r="P822" s="22" t="n"/>
      <c r="Q822" s="22" t="n"/>
      <c r="R822" s="22" t="n"/>
      <c r="S822" s="22" t="n"/>
      <c r="T822" s="22" t="n"/>
      <c r="U822" s="22" t="n"/>
      <c r="V822" s="22" t="n"/>
      <c r="W822" s="22" t="n"/>
      <c r="X822" s="22" t="n"/>
      <c r="Y822" s="22" t="n"/>
      <c r="Z822" s="22" t="n"/>
      <c r="AA822" s="22" t="n"/>
      <c r="AB822" s="22" t="n"/>
      <c r="AC822" s="22" t="n"/>
      <c r="AD822" s="22" t="n"/>
      <c r="AE822" s="22" t="n"/>
      <c r="AF822" s="22" t="n"/>
    </row>
    <row r="823">
      <c r="A823" s="22" t="n"/>
      <c r="B823" s="130" t="n"/>
      <c r="C823" s="22" t="n"/>
      <c r="D823" s="22" t="n"/>
      <c r="E823" s="72" t="n"/>
      <c r="F823" s="22" t="n"/>
      <c r="G823" s="131" t="n"/>
      <c r="H823" s="22" t="n"/>
      <c r="I823" s="22" t="n"/>
      <c r="J823" s="22" t="n"/>
      <c r="K823" s="22" t="n"/>
      <c r="L823" s="22" t="n"/>
      <c r="M823" s="22" t="n"/>
      <c r="N823" s="22" t="n"/>
      <c r="O823" s="22" t="n"/>
      <c r="P823" s="22" t="n"/>
      <c r="Q823" s="22" t="n"/>
      <c r="R823" s="22" t="n"/>
      <c r="S823" s="22" t="n"/>
      <c r="T823" s="22" t="n"/>
      <c r="U823" s="22" t="n"/>
      <c r="V823" s="22" t="n"/>
      <c r="W823" s="22" t="n"/>
      <c r="X823" s="22" t="n"/>
      <c r="Y823" s="22" t="n"/>
      <c r="Z823" s="22" t="n"/>
      <c r="AA823" s="22" t="n"/>
      <c r="AB823" s="22" t="n"/>
      <c r="AC823" s="22" t="n"/>
      <c r="AD823" s="22" t="n"/>
      <c r="AE823" s="22" t="n"/>
      <c r="AF823" s="22" t="n"/>
    </row>
    <row r="824">
      <c r="A824" s="22" t="n"/>
      <c r="B824" s="130" t="n"/>
      <c r="C824" s="22" t="n"/>
      <c r="D824" s="22" t="n"/>
      <c r="E824" s="72" t="n"/>
      <c r="F824" s="22" t="n"/>
      <c r="G824" s="131" t="n"/>
      <c r="H824" s="22" t="n"/>
      <c r="I824" s="22" t="n"/>
      <c r="J824" s="22" t="n"/>
      <c r="K824" s="22" t="n"/>
      <c r="L824" s="22" t="n"/>
      <c r="M824" s="22" t="n"/>
      <c r="N824" s="22" t="n"/>
      <c r="O824" s="22" t="n"/>
      <c r="P824" s="22" t="n"/>
      <c r="Q824" s="22" t="n"/>
      <c r="R824" s="22" t="n"/>
      <c r="S824" s="22" t="n"/>
      <c r="T824" s="22" t="n"/>
      <c r="U824" s="22" t="n"/>
      <c r="V824" s="22" t="n"/>
      <c r="W824" s="22" t="n"/>
      <c r="X824" s="22" t="n"/>
      <c r="Y824" s="22" t="n"/>
      <c r="Z824" s="22" t="n"/>
      <c r="AA824" s="22" t="n"/>
      <c r="AB824" s="22" t="n"/>
      <c r="AC824" s="22" t="n"/>
      <c r="AD824" s="22" t="n"/>
      <c r="AE824" s="22" t="n"/>
      <c r="AF824" s="22" t="n"/>
    </row>
    <row r="825">
      <c r="A825" s="22" t="n"/>
      <c r="B825" s="130" t="n"/>
      <c r="C825" s="22" t="n"/>
      <c r="D825" s="22" t="n"/>
      <c r="E825" s="72" t="n"/>
      <c r="F825" s="22" t="n"/>
      <c r="G825" s="131" t="n"/>
      <c r="H825" s="22" t="n"/>
      <c r="I825" s="22" t="n"/>
      <c r="J825" s="22" t="n"/>
      <c r="K825" s="22" t="n"/>
      <c r="L825" s="22" t="n"/>
      <c r="M825" s="22" t="n"/>
      <c r="N825" s="22" t="n"/>
      <c r="O825" s="22" t="n"/>
      <c r="P825" s="22" t="n"/>
      <c r="Q825" s="22" t="n"/>
      <c r="R825" s="22" t="n"/>
      <c r="S825" s="22" t="n"/>
      <c r="T825" s="22" t="n"/>
      <c r="U825" s="22" t="n"/>
      <c r="V825" s="22" t="n"/>
      <c r="W825" s="22" t="n"/>
      <c r="X825" s="22" t="n"/>
      <c r="Y825" s="22" t="n"/>
      <c r="Z825" s="22" t="n"/>
      <c r="AA825" s="22" t="n"/>
      <c r="AB825" s="22" t="n"/>
      <c r="AC825" s="22" t="n"/>
      <c r="AD825" s="22" t="n"/>
      <c r="AE825" s="22" t="n"/>
      <c r="AF825" s="22" t="n"/>
    </row>
    <row r="826">
      <c r="A826" s="22" t="n"/>
      <c r="B826" s="130" t="n"/>
      <c r="C826" s="22" t="n"/>
      <c r="D826" s="22" t="n"/>
      <c r="E826" s="72" t="n"/>
      <c r="F826" s="22" t="n"/>
      <c r="G826" s="131" t="n"/>
      <c r="H826" s="22" t="n"/>
      <c r="I826" s="22" t="n"/>
      <c r="J826" s="22" t="n"/>
      <c r="K826" s="22" t="n"/>
      <c r="L826" s="22" t="n"/>
      <c r="M826" s="22" t="n"/>
      <c r="N826" s="22" t="n"/>
      <c r="O826" s="22" t="n"/>
      <c r="P826" s="22" t="n"/>
      <c r="Q826" s="22" t="n"/>
      <c r="R826" s="22" t="n"/>
      <c r="S826" s="22" t="n"/>
      <c r="T826" s="22" t="n"/>
      <c r="U826" s="22" t="n"/>
      <c r="V826" s="22" t="n"/>
      <c r="W826" s="22" t="n"/>
      <c r="X826" s="22" t="n"/>
      <c r="Y826" s="22" t="n"/>
      <c r="Z826" s="22" t="n"/>
      <c r="AA826" s="22" t="n"/>
      <c r="AB826" s="22" t="n"/>
      <c r="AC826" s="22" t="n"/>
      <c r="AD826" s="22" t="n"/>
      <c r="AE826" s="22" t="n"/>
      <c r="AF826" s="22" t="n"/>
    </row>
    <row r="827">
      <c r="A827" s="22" t="n"/>
      <c r="B827" s="130" t="n"/>
      <c r="C827" s="22" t="n"/>
      <c r="D827" s="22" t="n"/>
      <c r="E827" s="72" t="n"/>
      <c r="F827" s="22" t="n"/>
      <c r="G827" s="131" t="n"/>
      <c r="H827" s="22" t="n"/>
      <c r="I827" s="22" t="n"/>
      <c r="J827" s="22" t="n"/>
      <c r="K827" s="22" t="n"/>
      <c r="L827" s="22" t="n"/>
      <c r="M827" s="22" t="n"/>
      <c r="N827" s="22" t="n"/>
      <c r="O827" s="22" t="n"/>
      <c r="P827" s="22" t="n"/>
      <c r="Q827" s="22" t="n"/>
      <c r="R827" s="22" t="n"/>
      <c r="S827" s="22" t="n"/>
      <c r="T827" s="22" t="n"/>
      <c r="U827" s="22" t="n"/>
      <c r="V827" s="22" t="n"/>
      <c r="W827" s="22" t="n"/>
      <c r="X827" s="22" t="n"/>
      <c r="Y827" s="22" t="n"/>
      <c r="Z827" s="22" t="n"/>
      <c r="AA827" s="22" t="n"/>
      <c r="AB827" s="22" t="n"/>
      <c r="AC827" s="22" t="n"/>
      <c r="AD827" s="22" t="n"/>
      <c r="AE827" s="22" t="n"/>
      <c r="AF827" s="22" t="n"/>
    </row>
    <row r="828">
      <c r="A828" s="22" t="n"/>
      <c r="B828" s="130" t="n"/>
      <c r="C828" s="22" t="n"/>
      <c r="D828" s="22" t="n"/>
      <c r="E828" s="72" t="n"/>
      <c r="F828" s="22" t="n"/>
      <c r="G828" s="131" t="n"/>
      <c r="H828" s="22" t="n"/>
      <c r="I828" s="22" t="n"/>
      <c r="J828" s="22" t="n"/>
      <c r="K828" s="22" t="n"/>
      <c r="L828" s="22" t="n"/>
      <c r="M828" s="22" t="n"/>
      <c r="N828" s="22" t="n"/>
      <c r="O828" s="22" t="n"/>
      <c r="P828" s="22" t="n"/>
      <c r="Q828" s="22" t="n"/>
      <c r="R828" s="22" t="n"/>
      <c r="S828" s="22" t="n"/>
      <c r="T828" s="22" t="n"/>
      <c r="U828" s="22" t="n"/>
      <c r="V828" s="22" t="n"/>
      <c r="W828" s="22" t="n"/>
      <c r="X828" s="22" t="n"/>
      <c r="Y828" s="22" t="n"/>
      <c r="Z828" s="22" t="n"/>
      <c r="AA828" s="22" t="n"/>
      <c r="AB828" s="22" t="n"/>
      <c r="AC828" s="22" t="n"/>
      <c r="AD828" s="22" t="n"/>
      <c r="AE828" s="22" t="n"/>
      <c r="AF828" s="22" t="n"/>
    </row>
    <row r="829">
      <c r="A829" s="22" t="n"/>
      <c r="B829" s="130" t="n"/>
      <c r="C829" s="22" t="n"/>
      <c r="D829" s="22" t="n"/>
      <c r="E829" s="72" t="n"/>
      <c r="F829" s="22" t="n"/>
      <c r="G829" s="131" t="n"/>
      <c r="H829" s="22" t="n"/>
      <c r="I829" s="22" t="n"/>
      <c r="J829" s="22" t="n"/>
      <c r="K829" s="22" t="n"/>
      <c r="L829" s="22" t="n"/>
      <c r="M829" s="22" t="n"/>
      <c r="N829" s="22" t="n"/>
      <c r="O829" s="22" t="n"/>
      <c r="P829" s="22" t="n"/>
      <c r="Q829" s="22" t="n"/>
      <c r="R829" s="22" t="n"/>
      <c r="S829" s="22" t="n"/>
      <c r="T829" s="22" t="n"/>
      <c r="U829" s="22" t="n"/>
      <c r="V829" s="22" t="n"/>
      <c r="W829" s="22" t="n"/>
      <c r="X829" s="22" t="n"/>
      <c r="Y829" s="22" t="n"/>
      <c r="Z829" s="22" t="n"/>
      <c r="AA829" s="22" t="n"/>
      <c r="AB829" s="22" t="n"/>
      <c r="AC829" s="22" t="n"/>
      <c r="AD829" s="22" t="n"/>
      <c r="AE829" s="22" t="n"/>
      <c r="AF829" s="22" t="n"/>
    </row>
    <row r="830">
      <c r="A830" s="22" t="n"/>
      <c r="B830" s="130" t="n"/>
      <c r="C830" s="22" t="n"/>
      <c r="D830" s="22" t="n"/>
      <c r="E830" s="72" t="n"/>
      <c r="F830" s="22" t="n"/>
      <c r="G830" s="131" t="n"/>
      <c r="H830" s="22" t="n"/>
      <c r="I830" s="22" t="n"/>
      <c r="J830" s="22" t="n"/>
      <c r="K830" s="22" t="n"/>
      <c r="L830" s="22" t="n"/>
      <c r="M830" s="22" t="n"/>
      <c r="N830" s="22" t="n"/>
      <c r="O830" s="22" t="n"/>
      <c r="P830" s="22" t="n"/>
      <c r="Q830" s="22" t="n"/>
      <c r="R830" s="22" t="n"/>
      <c r="S830" s="22" t="n"/>
      <c r="T830" s="22" t="n"/>
      <c r="U830" s="22" t="n"/>
      <c r="V830" s="22" t="n"/>
      <c r="W830" s="22" t="n"/>
      <c r="X830" s="22" t="n"/>
      <c r="Y830" s="22" t="n"/>
      <c r="Z830" s="22" t="n"/>
      <c r="AA830" s="22" t="n"/>
      <c r="AB830" s="22" t="n"/>
      <c r="AC830" s="22" t="n"/>
      <c r="AD830" s="22" t="n"/>
      <c r="AE830" s="22" t="n"/>
      <c r="AF830" s="22" t="n"/>
    </row>
    <row r="831">
      <c r="A831" s="22" t="n"/>
      <c r="B831" s="130" t="n"/>
      <c r="C831" s="22" t="n"/>
      <c r="D831" s="22" t="n"/>
      <c r="E831" s="72" t="n"/>
      <c r="F831" s="22" t="n"/>
      <c r="G831" s="131" t="n"/>
      <c r="H831" s="22" t="n"/>
      <c r="I831" s="22" t="n"/>
      <c r="J831" s="22" t="n"/>
      <c r="K831" s="22" t="n"/>
      <c r="L831" s="22" t="n"/>
      <c r="M831" s="22" t="n"/>
      <c r="N831" s="22" t="n"/>
      <c r="O831" s="22" t="n"/>
      <c r="P831" s="22" t="n"/>
      <c r="Q831" s="22" t="n"/>
      <c r="R831" s="22" t="n"/>
      <c r="S831" s="22" t="n"/>
      <c r="T831" s="22" t="n"/>
      <c r="U831" s="22" t="n"/>
      <c r="V831" s="22" t="n"/>
      <c r="W831" s="22" t="n"/>
      <c r="X831" s="22" t="n"/>
      <c r="Y831" s="22" t="n"/>
      <c r="Z831" s="22" t="n"/>
      <c r="AA831" s="22" t="n"/>
      <c r="AB831" s="22" t="n"/>
      <c r="AC831" s="22" t="n"/>
      <c r="AD831" s="22" t="n"/>
      <c r="AE831" s="22" t="n"/>
      <c r="AF831" s="22" t="n"/>
    </row>
    <row r="832">
      <c r="A832" s="22" t="n"/>
      <c r="B832" s="130" t="n"/>
      <c r="C832" s="22" t="n"/>
      <c r="D832" s="22" t="n"/>
      <c r="E832" s="72" t="n"/>
      <c r="F832" s="22" t="n"/>
      <c r="G832" s="131" t="n"/>
      <c r="H832" s="22" t="n"/>
      <c r="I832" s="22" t="n"/>
      <c r="J832" s="22" t="n"/>
      <c r="K832" s="22" t="n"/>
      <c r="L832" s="22" t="n"/>
      <c r="M832" s="22" t="n"/>
      <c r="N832" s="22" t="n"/>
      <c r="O832" s="22" t="n"/>
      <c r="P832" s="22" t="n"/>
      <c r="Q832" s="22" t="n"/>
      <c r="R832" s="22" t="n"/>
      <c r="S832" s="22" t="n"/>
      <c r="T832" s="22" t="n"/>
      <c r="U832" s="22" t="n"/>
      <c r="V832" s="22" t="n"/>
      <c r="W832" s="22" t="n"/>
      <c r="X832" s="22" t="n"/>
      <c r="Y832" s="22" t="n"/>
      <c r="Z832" s="22" t="n"/>
      <c r="AA832" s="22" t="n"/>
      <c r="AB832" s="22" t="n"/>
      <c r="AC832" s="22" t="n"/>
      <c r="AD832" s="22" t="n"/>
      <c r="AE832" s="22" t="n"/>
      <c r="AF832" s="22" t="n"/>
    </row>
    <row r="833">
      <c r="A833" s="22" t="n"/>
      <c r="B833" s="130" t="n"/>
      <c r="C833" s="22" t="n"/>
      <c r="D833" s="22" t="n"/>
      <c r="E833" s="72" t="n"/>
      <c r="F833" s="22" t="n"/>
      <c r="G833" s="131" t="n"/>
      <c r="H833" s="22" t="n"/>
      <c r="I833" s="22" t="n"/>
      <c r="J833" s="22" t="n"/>
      <c r="K833" s="22" t="n"/>
      <c r="L833" s="22" t="n"/>
      <c r="M833" s="22" t="n"/>
      <c r="N833" s="22" t="n"/>
      <c r="O833" s="22" t="n"/>
      <c r="P833" s="22" t="n"/>
      <c r="Q833" s="22" t="n"/>
      <c r="R833" s="22" t="n"/>
      <c r="S833" s="22" t="n"/>
      <c r="T833" s="22" t="n"/>
      <c r="U833" s="22" t="n"/>
      <c r="V833" s="22" t="n"/>
      <c r="W833" s="22" t="n"/>
      <c r="X833" s="22" t="n"/>
      <c r="Y833" s="22" t="n"/>
      <c r="Z833" s="22" t="n"/>
      <c r="AA833" s="22" t="n"/>
      <c r="AB833" s="22" t="n"/>
      <c r="AC833" s="22" t="n"/>
      <c r="AD833" s="22" t="n"/>
      <c r="AE833" s="22" t="n"/>
      <c r="AF833" s="22" t="n"/>
    </row>
    <row r="834">
      <c r="A834" s="22" t="n"/>
      <c r="B834" s="130" t="n"/>
      <c r="C834" s="22" t="n"/>
      <c r="D834" s="22" t="n"/>
      <c r="E834" s="72" t="n"/>
      <c r="F834" s="22" t="n"/>
      <c r="G834" s="131" t="n"/>
      <c r="H834" s="22" t="n"/>
      <c r="I834" s="22" t="n"/>
      <c r="J834" s="22" t="n"/>
      <c r="K834" s="22" t="n"/>
      <c r="L834" s="22" t="n"/>
      <c r="M834" s="22" t="n"/>
      <c r="N834" s="22" t="n"/>
      <c r="O834" s="22" t="n"/>
      <c r="P834" s="22" t="n"/>
      <c r="Q834" s="22" t="n"/>
      <c r="R834" s="22" t="n"/>
      <c r="S834" s="22" t="n"/>
      <c r="T834" s="22" t="n"/>
      <c r="U834" s="22" t="n"/>
      <c r="V834" s="22" t="n"/>
      <c r="W834" s="22" t="n"/>
      <c r="X834" s="22" t="n"/>
      <c r="Y834" s="22" t="n"/>
      <c r="Z834" s="22" t="n"/>
      <c r="AA834" s="22" t="n"/>
      <c r="AB834" s="22" t="n"/>
      <c r="AC834" s="22" t="n"/>
      <c r="AD834" s="22" t="n"/>
      <c r="AE834" s="22" t="n"/>
      <c r="AF834" s="22" t="n"/>
    </row>
    <row r="835">
      <c r="A835" s="22" t="n"/>
      <c r="B835" s="130" t="n"/>
      <c r="C835" s="22" t="n"/>
      <c r="D835" s="22" t="n"/>
      <c r="E835" s="72" t="n"/>
      <c r="F835" s="22" t="n"/>
      <c r="G835" s="131" t="n"/>
      <c r="H835" s="22" t="n"/>
      <c r="I835" s="22" t="n"/>
      <c r="J835" s="22" t="n"/>
      <c r="K835" s="22" t="n"/>
      <c r="L835" s="22" t="n"/>
      <c r="M835" s="22" t="n"/>
      <c r="N835" s="22" t="n"/>
      <c r="O835" s="22" t="n"/>
      <c r="P835" s="22" t="n"/>
      <c r="Q835" s="22" t="n"/>
      <c r="R835" s="22" t="n"/>
      <c r="S835" s="22" t="n"/>
      <c r="T835" s="22" t="n"/>
      <c r="U835" s="22" t="n"/>
      <c r="V835" s="22" t="n"/>
      <c r="W835" s="22" t="n"/>
      <c r="X835" s="22" t="n"/>
      <c r="Y835" s="22" t="n"/>
      <c r="Z835" s="22" t="n"/>
      <c r="AA835" s="22" t="n"/>
      <c r="AB835" s="22" t="n"/>
      <c r="AC835" s="22" t="n"/>
      <c r="AD835" s="22" t="n"/>
      <c r="AE835" s="22" t="n"/>
      <c r="AF835" s="22" t="n"/>
    </row>
    <row r="836">
      <c r="A836" s="22" t="n"/>
      <c r="B836" s="130" t="n"/>
      <c r="C836" s="22" t="n"/>
      <c r="D836" s="22" t="n"/>
      <c r="E836" s="72" t="n"/>
      <c r="F836" s="22" t="n"/>
      <c r="G836" s="131" t="n"/>
      <c r="H836" s="22" t="n"/>
      <c r="I836" s="22" t="n"/>
      <c r="J836" s="22" t="n"/>
      <c r="K836" s="22" t="n"/>
      <c r="L836" s="22" t="n"/>
      <c r="M836" s="22" t="n"/>
      <c r="N836" s="22" t="n"/>
      <c r="O836" s="22" t="n"/>
      <c r="P836" s="22" t="n"/>
      <c r="Q836" s="22" t="n"/>
      <c r="R836" s="22" t="n"/>
      <c r="S836" s="22" t="n"/>
      <c r="T836" s="22" t="n"/>
      <c r="U836" s="22" t="n"/>
      <c r="V836" s="22" t="n"/>
      <c r="W836" s="22" t="n"/>
      <c r="X836" s="22" t="n"/>
      <c r="Y836" s="22" t="n"/>
      <c r="Z836" s="22" t="n"/>
      <c r="AA836" s="22" t="n"/>
      <c r="AB836" s="22" t="n"/>
      <c r="AC836" s="22" t="n"/>
      <c r="AD836" s="22" t="n"/>
      <c r="AE836" s="22" t="n"/>
      <c r="AF836" s="22" t="n"/>
    </row>
    <row r="837">
      <c r="A837" s="22" t="n"/>
      <c r="B837" s="130" t="n"/>
      <c r="C837" s="22" t="n"/>
      <c r="D837" s="22" t="n"/>
      <c r="E837" s="72" t="n"/>
      <c r="F837" s="22" t="n"/>
      <c r="G837" s="131" t="n"/>
      <c r="H837" s="22" t="n"/>
      <c r="I837" s="22" t="n"/>
      <c r="J837" s="22" t="n"/>
      <c r="K837" s="22" t="n"/>
      <c r="L837" s="22" t="n"/>
      <c r="M837" s="22" t="n"/>
      <c r="N837" s="22" t="n"/>
      <c r="O837" s="22" t="n"/>
      <c r="P837" s="22" t="n"/>
      <c r="Q837" s="22" t="n"/>
      <c r="R837" s="22" t="n"/>
      <c r="S837" s="22" t="n"/>
      <c r="T837" s="22" t="n"/>
      <c r="U837" s="22" t="n"/>
      <c r="V837" s="22" t="n"/>
      <c r="W837" s="22" t="n"/>
      <c r="X837" s="22" t="n"/>
      <c r="Y837" s="22" t="n"/>
      <c r="Z837" s="22" t="n"/>
      <c r="AA837" s="22" t="n"/>
      <c r="AB837" s="22" t="n"/>
      <c r="AC837" s="22" t="n"/>
      <c r="AD837" s="22" t="n"/>
      <c r="AE837" s="22" t="n"/>
      <c r="AF837" s="22" t="n"/>
    </row>
    <row r="838">
      <c r="A838" s="22" t="n"/>
      <c r="B838" s="130" t="n"/>
      <c r="C838" s="22" t="n"/>
      <c r="D838" s="22" t="n"/>
      <c r="E838" s="72" t="n"/>
      <c r="F838" s="22" t="n"/>
      <c r="G838" s="131" t="n"/>
      <c r="H838" s="22" t="n"/>
      <c r="I838" s="22" t="n"/>
      <c r="J838" s="22" t="n"/>
      <c r="K838" s="22" t="n"/>
      <c r="L838" s="22" t="n"/>
      <c r="M838" s="22" t="n"/>
      <c r="N838" s="22" t="n"/>
      <c r="O838" s="22" t="n"/>
      <c r="P838" s="22" t="n"/>
      <c r="Q838" s="22" t="n"/>
      <c r="R838" s="22" t="n"/>
      <c r="S838" s="22" t="n"/>
      <c r="T838" s="22" t="n"/>
      <c r="U838" s="22" t="n"/>
      <c r="V838" s="22" t="n"/>
      <c r="W838" s="22" t="n"/>
      <c r="X838" s="22" t="n"/>
      <c r="Y838" s="22" t="n"/>
      <c r="Z838" s="22" t="n"/>
      <c r="AA838" s="22" t="n"/>
      <c r="AB838" s="22" t="n"/>
      <c r="AC838" s="22" t="n"/>
      <c r="AD838" s="22" t="n"/>
      <c r="AE838" s="22" t="n"/>
      <c r="AF838" s="22" t="n"/>
    </row>
    <row r="839">
      <c r="A839" s="22" t="n"/>
      <c r="B839" s="130" t="n"/>
      <c r="C839" s="22" t="n"/>
      <c r="D839" s="22" t="n"/>
      <c r="E839" s="72" t="n"/>
      <c r="F839" s="22" t="n"/>
      <c r="G839" s="131" t="n"/>
      <c r="H839" s="22" t="n"/>
      <c r="I839" s="22" t="n"/>
      <c r="J839" s="22" t="n"/>
      <c r="K839" s="22" t="n"/>
      <c r="L839" s="22" t="n"/>
      <c r="M839" s="22" t="n"/>
      <c r="N839" s="22" t="n"/>
      <c r="O839" s="22" t="n"/>
      <c r="P839" s="22" t="n"/>
      <c r="Q839" s="22" t="n"/>
      <c r="R839" s="22" t="n"/>
      <c r="S839" s="22" t="n"/>
      <c r="T839" s="22" t="n"/>
      <c r="U839" s="22" t="n"/>
      <c r="V839" s="22" t="n"/>
      <c r="W839" s="22" t="n"/>
      <c r="X839" s="22" t="n"/>
      <c r="Y839" s="22" t="n"/>
      <c r="Z839" s="22" t="n"/>
      <c r="AA839" s="22" t="n"/>
      <c r="AB839" s="22" t="n"/>
      <c r="AC839" s="22" t="n"/>
      <c r="AD839" s="22" t="n"/>
      <c r="AE839" s="22" t="n"/>
      <c r="AF839" s="22" t="n"/>
    </row>
    <row r="840">
      <c r="A840" s="22" t="n"/>
      <c r="B840" s="130" t="n"/>
      <c r="C840" s="22" t="n"/>
      <c r="D840" s="22" t="n"/>
      <c r="E840" s="72" t="n"/>
      <c r="F840" s="22" t="n"/>
      <c r="G840" s="131" t="n"/>
      <c r="H840" s="22" t="n"/>
      <c r="I840" s="22" t="n"/>
      <c r="J840" s="22" t="n"/>
      <c r="K840" s="22" t="n"/>
      <c r="L840" s="22" t="n"/>
      <c r="M840" s="22" t="n"/>
      <c r="N840" s="22" t="n"/>
      <c r="O840" s="22" t="n"/>
      <c r="P840" s="22" t="n"/>
      <c r="Q840" s="22" t="n"/>
      <c r="R840" s="22" t="n"/>
      <c r="S840" s="22" t="n"/>
      <c r="T840" s="22" t="n"/>
      <c r="U840" s="22" t="n"/>
      <c r="V840" s="22" t="n"/>
      <c r="W840" s="22" t="n"/>
      <c r="X840" s="22" t="n"/>
      <c r="Y840" s="22" t="n"/>
      <c r="Z840" s="22" t="n"/>
      <c r="AA840" s="22" t="n"/>
      <c r="AB840" s="22" t="n"/>
      <c r="AC840" s="22" t="n"/>
      <c r="AD840" s="22" t="n"/>
      <c r="AE840" s="22" t="n"/>
      <c r="AF840" s="22" t="n"/>
    </row>
    <row r="841">
      <c r="A841" s="22" t="n"/>
      <c r="B841" s="130" t="n"/>
      <c r="C841" s="22" t="n"/>
      <c r="D841" s="22" t="n"/>
      <c r="E841" s="72" t="n"/>
      <c r="F841" s="22" t="n"/>
      <c r="G841" s="131" t="n"/>
      <c r="H841" s="22" t="n"/>
      <c r="I841" s="22" t="n"/>
      <c r="J841" s="22" t="n"/>
      <c r="K841" s="22" t="n"/>
      <c r="L841" s="22" t="n"/>
      <c r="M841" s="22" t="n"/>
      <c r="N841" s="22" t="n"/>
      <c r="O841" s="22" t="n"/>
      <c r="P841" s="22" t="n"/>
      <c r="Q841" s="22" t="n"/>
      <c r="R841" s="22" t="n"/>
      <c r="S841" s="22" t="n"/>
      <c r="T841" s="22" t="n"/>
      <c r="U841" s="22" t="n"/>
      <c r="V841" s="22" t="n"/>
      <c r="W841" s="22" t="n"/>
      <c r="X841" s="22" t="n"/>
      <c r="Y841" s="22" t="n"/>
      <c r="Z841" s="22" t="n"/>
      <c r="AA841" s="22" t="n"/>
      <c r="AB841" s="22" t="n"/>
      <c r="AC841" s="22" t="n"/>
      <c r="AD841" s="22" t="n"/>
      <c r="AE841" s="22" t="n"/>
      <c r="AF841" s="22" t="n"/>
    </row>
    <row r="842">
      <c r="A842" s="22" t="n"/>
      <c r="B842" s="130" t="n"/>
      <c r="C842" s="22" t="n"/>
      <c r="D842" s="22" t="n"/>
      <c r="E842" s="72" t="n"/>
      <c r="F842" s="22" t="n"/>
      <c r="G842" s="131" t="n"/>
      <c r="H842" s="22" t="n"/>
      <c r="I842" s="22" t="n"/>
      <c r="J842" s="22" t="n"/>
      <c r="K842" s="22" t="n"/>
      <c r="L842" s="22" t="n"/>
      <c r="M842" s="22" t="n"/>
      <c r="N842" s="22" t="n"/>
      <c r="O842" s="22" t="n"/>
      <c r="P842" s="22" t="n"/>
      <c r="Q842" s="22" t="n"/>
      <c r="R842" s="22" t="n"/>
      <c r="S842" s="22" t="n"/>
      <c r="T842" s="22" t="n"/>
      <c r="U842" s="22" t="n"/>
      <c r="V842" s="22" t="n"/>
      <c r="W842" s="22" t="n"/>
      <c r="X842" s="22" t="n"/>
      <c r="Y842" s="22" t="n"/>
      <c r="Z842" s="22" t="n"/>
      <c r="AA842" s="22" t="n"/>
      <c r="AB842" s="22" t="n"/>
      <c r="AC842" s="22" t="n"/>
      <c r="AD842" s="22" t="n"/>
      <c r="AE842" s="22" t="n"/>
      <c r="AF842" s="22" t="n"/>
    </row>
    <row r="843">
      <c r="A843" s="22" t="n"/>
      <c r="B843" s="130" t="n"/>
      <c r="C843" s="22" t="n"/>
      <c r="D843" s="22" t="n"/>
      <c r="E843" s="72" t="n"/>
      <c r="F843" s="22" t="n"/>
      <c r="G843" s="131" t="n"/>
      <c r="H843" s="22" t="n"/>
      <c r="I843" s="22" t="n"/>
      <c r="J843" s="22" t="n"/>
      <c r="K843" s="22" t="n"/>
      <c r="L843" s="22" t="n"/>
      <c r="M843" s="22" t="n"/>
      <c r="N843" s="22" t="n"/>
      <c r="O843" s="22" t="n"/>
      <c r="P843" s="22" t="n"/>
      <c r="Q843" s="22" t="n"/>
      <c r="R843" s="22" t="n"/>
      <c r="S843" s="22" t="n"/>
      <c r="T843" s="22" t="n"/>
      <c r="U843" s="22" t="n"/>
      <c r="V843" s="22" t="n"/>
      <c r="W843" s="22" t="n"/>
      <c r="X843" s="22" t="n"/>
      <c r="Y843" s="22" t="n"/>
      <c r="Z843" s="22" t="n"/>
      <c r="AA843" s="22" t="n"/>
      <c r="AB843" s="22" t="n"/>
      <c r="AC843" s="22" t="n"/>
      <c r="AD843" s="22" t="n"/>
      <c r="AE843" s="22" t="n"/>
      <c r="AF843" s="22" t="n"/>
    </row>
    <row r="844">
      <c r="A844" s="22" t="n"/>
      <c r="B844" s="130" t="n"/>
      <c r="C844" s="22" t="n"/>
      <c r="D844" s="22" t="n"/>
      <c r="E844" s="72" t="n"/>
      <c r="F844" s="22" t="n"/>
      <c r="G844" s="131" t="n"/>
      <c r="H844" s="22" t="n"/>
      <c r="I844" s="22" t="n"/>
      <c r="J844" s="22" t="n"/>
      <c r="K844" s="22" t="n"/>
      <c r="L844" s="22" t="n"/>
      <c r="M844" s="22" t="n"/>
      <c r="N844" s="22" t="n"/>
      <c r="O844" s="22" t="n"/>
      <c r="P844" s="22" t="n"/>
      <c r="Q844" s="22" t="n"/>
      <c r="R844" s="22" t="n"/>
      <c r="S844" s="22" t="n"/>
      <c r="T844" s="22" t="n"/>
      <c r="U844" s="22" t="n"/>
      <c r="V844" s="22" t="n"/>
      <c r="W844" s="22" t="n"/>
      <c r="X844" s="22" t="n"/>
      <c r="Y844" s="22" t="n"/>
      <c r="Z844" s="22" t="n"/>
      <c r="AA844" s="22" t="n"/>
      <c r="AB844" s="22" t="n"/>
      <c r="AC844" s="22" t="n"/>
      <c r="AD844" s="22" t="n"/>
      <c r="AE844" s="22" t="n"/>
      <c r="AF844" s="22" t="n"/>
    </row>
    <row r="845">
      <c r="A845" s="22" t="n"/>
      <c r="B845" s="130" t="n"/>
      <c r="C845" s="22" t="n"/>
      <c r="D845" s="22" t="n"/>
      <c r="E845" s="72" t="n"/>
      <c r="F845" s="22" t="n"/>
      <c r="G845" s="131" t="n"/>
      <c r="H845" s="22" t="n"/>
      <c r="I845" s="22" t="n"/>
      <c r="J845" s="22" t="n"/>
      <c r="K845" s="22" t="n"/>
      <c r="L845" s="22" t="n"/>
      <c r="M845" s="22" t="n"/>
      <c r="N845" s="22" t="n"/>
      <c r="O845" s="22" t="n"/>
      <c r="P845" s="22" t="n"/>
      <c r="Q845" s="22" t="n"/>
      <c r="R845" s="22" t="n"/>
      <c r="S845" s="22" t="n"/>
      <c r="T845" s="22" t="n"/>
      <c r="U845" s="22" t="n"/>
      <c r="V845" s="22" t="n"/>
      <c r="W845" s="22" t="n"/>
      <c r="X845" s="22" t="n"/>
      <c r="Y845" s="22" t="n"/>
      <c r="Z845" s="22" t="n"/>
      <c r="AA845" s="22" t="n"/>
      <c r="AB845" s="22" t="n"/>
      <c r="AC845" s="22" t="n"/>
      <c r="AD845" s="22" t="n"/>
      <c r="AE845" s="22" t="n"/>
      <c r="AF845" s="22" t="n"/>
    </row>
    <row r="846">
      <c r="A846" s="22" t="n"/>
      <c r="B846" s="130" t="n"/>
      <c r="C846" s="22" t="n"/>
      <c r="D846" s="22" t="n"/>
      <c r="E846" s="72" t="n"/>
      <c r="F846" s="22" t="n"/>
      <c r="G846" s="131" t="n"/>
      <c r="H846" s="22" t="n"/>
      <c r="I846" s="22" t="n"/>
      <c r="J846" s="22" t="n"/>
      <c r="K846" s="22" t="n"/>
      <c r="L846" s="22" t="n"/>
      <c r="M846" s="22" t="n"/>
      <c r="N846" s="22" t="n"/>
      <c r="O846" s="22" t="n"/>
      <c r="P846" s="22" t="n"/>
      <c r="Q846" s="22" t="n"/>
      <c r="R846" s="22" t="n"/>
      <c r="S846" s="22" t="n"/>
      <c r="T846" s="22" t="n"/>
      <c r="U846" s="22" t="n"/>
      <c r="V846" s="22" t="n"/>
      <c r="W846" s="22" t="n"/>
      <c r="X846" s="22" t="n"/>
      <c r="Y846" s="22" t="n"/>
      <c r="Z846" s="22" t="n"/>
      <c r="AA846" s="22" t="n"/>
      <c r="AB846" s="22" t="n"/>
      <c r="AC846" s="22" t="n"/>
      <c r="AD846" s="22" t="n"/>
      <c r="AE846" s="22" t="n"/>
      <c r="AF846" s="22" t="n"/>
    </row>
    <row r="847">
      <c r="A847" s="22" t="n"/>
      <c r="B847" s="130" t="n"/>
      <c r="C847" s="22" t="n"/>
      <c r="D847" s="22" t="n"/>
      <c r="E847" s="72" t="n"/>
      <c r="F847" s="22" t="n"/>
      <c r="G847" s="131" t="n"/>
      <c r="H847" s="22" t="n"/>
      <c r="I847" s="22" t="n"/>
      <c r="J847" s="22" t="n"/>
      <c r="K847" s="22" t="n"/>
      <c r="L847" s="22" t="n"/>
      <c r="M847" s="22" t="n"/>
      <c r="N847" s="22" t="n"/>
      <c r="O847" s="22" t="n"/>
      <c r="P847" s="22" t="n"/>
      <c r="Q847" s="22" t="n"/>
      <c r="R847" s="22" t="n"/>
      <c r="S847" s="22" t="n"/>
      <c r="T847" s="22" t="n"/>
      <c r="U847" s="22" t="n"/>
      <c r="V847" s="22" t="n"/>
      <c r="W847" s="22" t="n"/>
      <c r="X847" s="22" t="n"/>
      <c r="Y847" s="22" t="n"/>
      <c r="Z847" s="22" t="n"/>
      <c r="AA847" s="22" t="n"/>
      <c r="AB847" s="22" t="n"/>
      <c r="AC847" s="22" t="n"/>
      <c r="AD847" s="22" t="n"/>
      <c r="AE847" s="22" t="n"/>
      <c r="AF847" s="22" t="n"/>
    </row>
    <row r="848">
      <c r="A848" s="22" t="n"/>
      <c r="B848" s="130" t="n"/>
      <c r="C848" s="22" t="n"/>
      <c r="D848" s="22" t="n"/>
      <c r="E848" s="72" t="n"/>
      <c r="F848" s="22" t="n"/>
      <c r="G848" s="131" t="n"/>
      <c r="H848" s="22" t="n"/>
      <c r="I848" s="22" t="n"/>
      <c r="J848" s="22" t="n"/>
      <c r="K848" s="22" t="n"/>
      <c r="L848" s="22" t="n"/>
      <c r="M848" s="22" t="n"/>
      <c r="N848" s="22" t="n"/>
      <c r="O848" s="22" t="n"/>
      <c r="P848" s="22" t="n"/>
      <c r="Q848" s="22" t="n"/>
      <c r="R848" s="22" t="n"/>
      <c r="S848" s="22" t="n"/>
      <c r="T848" s="22" t="n"/>
      <c r="U848" s="22" t="n"/>
      <c r="V848" s="22" t="n"/>
      <c r="W848" s="22" t="n"/>
      <c r="X848" s="22" t="n"/>
      <c r="Y848" s="22" t="n"/>
      <c r="Z848" s="22" t="n"/>
      <c r="AA848" s="22" t="n"/>
      <c r="AB848" s="22" t="n"/>
      <c r="AC848" s="22" t="n"/>
      <c r="AD848" s="22" t="n"/>
      <c r="AE848" s="22" t="n"/>
      <c r="AF848" s="22" t="n"/>
    </row>
    <row r="849">
      <c r="A849" s="22" t="n"/>
      <c r="B849" s="130" t="n"/>
      <c r="C849" s="22" t="n"/>
      <c r="D849" s="22" t="n"/>
      <c r="E849" s="72" t="n"/>
      <c r="F849" s="22" t="n"/>
      <c r="G849" s="131" t="n"/>
      <c r="H849" s="22" t="n"/>
      <c r="I849" s="22" t="n"/>
      <c r="J849" s="22" t="n"/>
      <c r="K849" s="22" t="n"/>
      <c r="L849" s="22" t="n"/>
      <c r="M849" s="22" t="n"/>
      <c r="N849" s="22" t="n"/>
      <c r="O849" s="22" t="n"/>
      <c r="P849" s="22" t="n"/>
      <c r="Q849" s="22" t="n"/>
      <c r="R849" s="22" t="n"/>
      <c r="S849" s="22" t="n"/>
      <c r="T849" s="22" t="n"/>
      <c r="U849" s="22" t="n"/>
      <c r="V849" s="22" t="n"/>
      <c r="W849" s="22" t="n"/>
      <c r="X849" s="22" t="n"/>
      <c r="Y849" s="22" t="n"/>
      <c r="Z849" s="22" t="n"/>
      <c r="AA849" s="22" t="n"/>
      <c r="AB849" s="22" t="n"/>
      <c r="AC849" s="22" t="n"/>
      <c r="AD849" s="22" t="n"/>
      <c r="AE849" s="22" t="n"/>
      <c r="AF849" s="22" t="n"/>
    </row>
    <row r="850">
      <c r="A850" s="22" t="n"/>
      <c r="B850" s="130" t="n"/>
      <c r="C850" s="22" t="n"/>
      <c r="D850" s="22" t="n"/>
      <c r="E850" s="72" t="n"/>
      <c r="F850" s="22" t="n"/>
      <c r="G850" s="131" t="n"/>
      <c r="H850" s="22" t="n"/>
      <c r="I850" s="22" t="n"/>
      <c r="J850" s="22" t="n"/>
      <c r="K850" s="22" t="n"/>
      <c r="L850" s="22" t="n"/>
      <c r="M850" s="22" t="n"/>
      <c r="N850" s="22" t="n"/>
      <c r="O850" s="22" t="n"/>
      <c r="P850" s="22" t="n"/>
      <c r="Q850" s="22" t="n"/>
      <c r="R850" s="22" t="n"/>
      <c r="S850" s="22" t="n"/>
      <c r="T850" s="22" t="n"/>
      <c r="U850" s="22" t="n"/>
      <c r="V850" s="22" t="n"/>
      <c r="W850" s="22" t="n"/>
      <c r="X850" s="22" t="n"/>
      <c r="Y850" s="22" t="n"/>
      <c r="Z850" s="22" t="n"/>
      <c r="AA850" s="22" t="n"/>
      <c r="AB850" s="22" t="n"/>
      <c r="AC850" s="22" t="n"/>
      <c r="AD850" s="22" t="n"/>
      <c r="AE850" s="22" t="n"/>
      <c r="AF850" s="22" t="n"/>
    </row>
    <row r="851">
      <c r="A851" s="22" t="n"/>
      <c r="B851" s="130" t="n"/>
      <c r="C851" s="22" t="n"/>
      <c r="D851" s="22" t="n"/>
      <c r="E851" s="72" t="n"/>
      <c r="F851" s="22" t="n"/>
      <c r="G851" s="131" t="n"/>
      <c r="H851" s="22" t="n"/>
      <c r="I851" s="22" t="n"/>
      <c r="J851" s="22" t="n"/>
      <c r="K851" s="22" t="n"/>
      <c r="L851" s="22" t="n"/>
      <c r="M851" s="22" t="n"/>
      <c r="N851" s="22" t="n"/>
      <c r="O851" s="22" t="n"/>
      <c r="P851" s="22" t="n"/>
      <c r="Q851" s="22" t="n"/>
      <c r="R851" s="22" t="n"/>
      <c r="S851" s="22" t="n"/>
      <c r="T851" s="22" t="n"/>
      <c r="U851" s="22" t="n"/>
      <c r="V851" s="22" t="n"/>
      <c r="W851" s="22" t="n"/>
      <c r="X851" s="22" t="n"/>
      <c r="Y851" s="22" t="n"/>
      <c r="Z851" s="22" t="n"/>
      <c r="AA851" s="22" t="n"/>
      <c r="AB851" s="22" t="n"/>
      <c r="AC851" s="22" t="n"/>
      <c r="AD851" s="22" t="n"/>
      <c r="AE851" s="22" t="n"/>
      <c r="AF851" s="22" t="n"/>
    </row>
    <row r="852">
      <c r="A852" s="22" t="n"/>
      <c r="B852" s="130" t="n"/>
      <c r="C852" s="22" t="n"/>
      <c r="D852" s="22" t="n"/>
      <c r="E852" s="72" t="n"/>
      <c r="F852" s="22" t="n"/>
      <c r="G852" s="131" t="n"/>
      <c r="H852" s="22" t="n"/>
      <c r="I852" s="22" t="n"/>
      <c r="J852" s="22" t="n"/>
      <c r="K852" s="22" t="n"/>
      <c r="L852" s="22" t="n"/>
      <c r="M852" s="22" t="n"/>
      <c r="N852" s="22" t="n"/>
      <c r="O852" s="22" t="n"/>
      <c r="P852" s="22" t="n"/>
      <c r="Q852" s="22" t="n"/>
      <c r="R852" s="22" t="n"/>
      <c r="S852" s="22" t="n"/>
      <c r="T852" s="22" t="n"/>
      <c r="U852" s="22" t="n"/>
      <c r="V852" s="22" t="n"/>
      <c r="W852" s="22" t="n"/>
      <c r="X852" s="22" t="n"/>
      <c r="Y852" s="22" t="n"/>
      <c r="Z852" s="22" t="n"/>
      <c r="AA852" s="22" t="n"/>
      <c r="AB852" s="22" t="n"/>
      <c r="AC852" s="22" t="n"/>
      <c r="AD852" s="22" t="n"/>
      <c r="AE852" s="22" t="n"/>
      <c r="AF852" s="22" t="n"/>
    </row>
    <row r="853">
      <c r="A853" s="22" t="n"/>
      <c r="B853" s="130" t="n"/>
      <c r="C853" s="22" t="n"/>
      <c r="D853" s="22" t="n"/>
      <c r="E853" s="72" t="n"/>
      <c r="F853" s="22" t="n"/>
      <c r="G853" s="131" t="n"/>
      <c r="H853" s="22" t="n"/>
      <c r="I853" s="22" t="n"/>
      <c r="J853" s="22" t="n"/>
      <c r="K853" s="22" t="n"/>
      <c r="L853" s="22" t="n"/>
      <c r="M853" s="22" t="n"/>
      <c r="N853" s="22" t="n"/>
      <c r="O853" s="22" t="n"/>
      <c r="P853" s="22" t="n"/>
      <c r="Q853" s="22" t="n"/>
      <c r="R853" s="22" t="n"/>
      <c r="S853" s="22" t="n"/>
      <c r="T853" s="22" t="n"/>
      <c r="U853" s="22" t="n"/>
      <c r="V853" s="22" t="n"/>
      <c r="W853" s="22" t="n"/>
      <c r="X853" s="22" t="n"/>
      <c r="Y853" s="22" t="n"/>
      <c r="Z853" s="22" t="n"/>
      <c r="AA853" s="22" t="n"/>
      <c r="AB853" s="22" t="n"/>
      <c r="AC853" s="22" t="n"/>
      <c r="AD853" s="22" t="n"/>
      <c r="AE853" s="22" t="n"/>
      <c r="AF853" s="22" t="n"/>
    </row>
    <row r="854">
      <c r="A854" s="22" t="n"/>
      <c r="B854" s="130" t="n"/>
      <c r="C854" s="22" t="n"/>
      <c r="D854" s="22" t="n"/>
      <c r="E854" s="72" t="n"/>
      <c r="F854" s="22" t="n"/>
      <c r="G854" s="131" t="n"/>
      <c r="H854" s="22" t="n"/>
      <c r="I854" s="22" t="n"/>
      <c r="J854" s="22" t="n"/>
      <c r="K854" s="22" t="n"/>
      <c r="L854" s="22" t="n"/>
      <c r="M854" s="22" t="n"/>
      <c r="N854" s="22" t="n"/>
      <c r="O854" s="22" t="n"/>
      <c r="P854" s="22" t="n"/>
      <c r="Q854" s="22" t="n"/>
      <c r="R854" s="22" t="n"/>
      <c r="S854" s="22" t="n"/>
      <c r="T854" s="22" t="n"/>
      <c r="U854" s="22" t="n"/>
      <c r="V854" s="22" t="n"/>
      <c r="W854" s="22" t="n"/>
      <c r="X854" s="22" t="n"/>
      <c r="Y854" s="22" t="n"/>
      <c r="Z854" s="22" t="n"/>
      <c r="AA854" s="22" t="n"/>
      <c r="AB854" s="22" t="n"/>
      <c r="AC854" s="22" t="n"/>
      <c r="AD854" s="22" t="n"/>
      <c r="AE854" s="22" t="n"/>
      <c r="AF854" s="22" t="n"/>
    </row>
    <row r="855">
      <c r="A855" s="22" t="n"/>
      <c r="B855" s="130" t="n"/>
      <c r="C855" s="22" t="n"/>
      <c r="D855" s="22" t="n"/>
      <c r="E855" s="72" t="n"/>
      <c r="F855" s="22" t="n"/>
      <c r="G855" s="131" t="n"/>
      <c r="H855" s="22" t="n"/>
      <c r="I855" s="22" t="n"/>
      <c r="J855" s="22" t="n"/>
      <c r="K855" s="22" t="n"/>
      <c r="L855" s="22" t="n"/>
      <c r="M855" s="22" t="n"/>
      <c r="N855" s="22" t="n"/>
      <c r="O855" s="22" t="n"/>
      <c r="P855" s="22" t="n"/>
      <c r="Q855" s="22" t="n"/>
      <c r="R855" s="22" t="n"/>
      <c r="S855" s="22" t="n"/>
      <c r="T855" s="22" t="n"/>
      <c r="U855" s="22" t="n"/>
      <c r="V855" s="22" t="n"/>
      <c r="W855" s="22" t="n"/>
      <c r="X855" s="22" t="n"/>
      <c r="Y855" s="22" t="n"/>
      <c r="Z855" s="22" t="n"/>
      <c r="AA855" s="22" t="n"/>
      <c r="AB855" s="22" t="n"/>
      <c r="AC855" s="22" t="n"/>
      <c r="AD855" s="22" t="n"/>
      <c r="AE855" s="22" t="n"/>
      <c r="AF855" s="22" t="n"/>
    </row>
    <row r="856">
      <c r="A856" s="22" t="n"/>
      <c r="B856" s="130" t="n"/>
      <c r="C856" s="22" t="n"/>
      <c r="D856" s="22" t="n"/>
      <c r="E856" s="72" t="n"/>
      <c r="F856" s="22" t="n"/>
      <c r="G856" s="131" t="n"/>
      <c r="H856" s="22" t="n"/>
      <c r="I856" s="22" t="n"/>
      <c r="J856" s="22" t="n"/>
      <c r="K856" s="22" t="n"/>
      <c r="L856" s="22" t="n"/>
      <c r="M856" s="22" t="n"/>
      <c r="N856" s="22" t="n"/>
      <c r="O856" s="22" t="n"/>
      <c r="P856" s="22" t="n"/>
      <c r="Q856" s="22" t="n"/>
      <c r="R856" s="22" t="n"/>
      <c r="S856" s="22" t="n"/>
      <c r="T856" s="22" t="n"/>
      <c r="U856" s="22" t="n"/>
      <c r="V856" s="22" t="n"/>
      <c r="W856" s="22" t="n"/>
      <c r="X856" s="22" t="n"/>
      <c r="Y856" s="22" t="n"/>
      <c r="Z856" s="22" t="n"/>
      <c r="AA856" s="22" t="n"/>
      <c r="AB856" s="22" t="n"/>
      <c r="AC856" s="22" t="n"/>
      <c r="AD856" s="22" t="n"/>
      <c r="AE856" s="22" t="n"/>
      <c r="AF856" s="22" t="n"/>
    </row>
    <row r="857">
      <c r="A857" s="22" t="n"/>
      <c r="B857" s="130" t="n"/>
      <c r="C857" s="22" t="n"/>
      <c r="D857" s="22" t="n"/>
      <c r="E857" s="72" t="n"/>
      <c r="F857" s="22" t="n"/>
      <c r="G857" s="131" t="n"/>
      <c r="H857" s="22" t="n"/>
      <c r="I857" s="22" t="n"/>
      <c r="J857" s="22" t="n"/>
      <c r="K857" s="22" t="n"/>
      <c r="L857" s="22" t="n"/>
      <c r="M857" s="22" t="n"/>
      <c r="N857" s="22" t="n"/>
      <c r="O857" s="22" t="n"/>
      <c r="P857" s="22" t="n"/>
      <c r="Q857" s="22" t="n"/>
      <c r="R857" s="22" t="n"/>
      <c r="S857" s="22" t="n"/>
      <c r="T857" s="22" t="n"/>
      <c r="U857" s="22" t="n"/>
      <c r="V857" s="22" t="n"/>
      <c r="W857" s="22" t="n"/>
      <c r="X857" s="22" t="n"/>
      <c r="Y857" s="22" t="n"/>
      <c r="Z857" s="22" t="n"/>
      <c r="AA857" s="22" t="n"/>
      <c r="AB857" s="22" t="n"/>
      <c r="AC857" s="22" t="n"/>
      <c r="AD857" s="22" t="n"/>
      <c r="AE857" s="22" t="n"/>
      <c r="AF857" s="22" t="n"/>
    </row>
    <row r="858">
      <c r="A858" s="22" t="n"/>
      <c r="B858" s="130" t="n"/>
      <c r="C858" s="22" t="n"/>
      <c r="D858" s="22" t="n"/>
      <c r="E858" s="72" t="n"/>
      <c r="F858" s="22" t="n"/>
      <c r="G858" s="131" t="n"/>
      <c r="H858" s="22" t="n"/>
      <c r="I858" s="22" t="n"/>
      <c r="J858" s="22" t="n"/>
      <c r="K858" s="22" t="n"/>
      <c r="L858" s="22" t="n"/>
      <c r="M858" s="22" t="n"/>
      <c r="N858" s="22" t="n"/>
      <c r="O858" s="22" t="n"/>
      <c r="P858" s="22" t="n"/>
      <c r="Q858" s="22" t="n"/>
      <c r="R858" s="22" t="n"/>
      <c r="S858" s="22" t="n"/>
      <c r="T858" s="22" t="n"/>
      <c r="U858" s="22" t="n"/>
      <c r="V858" s="22" t="n"/>
      <c r="W858" s="22" t="n"/>
      <c r="X858" s="22" t="n"/>
      <c r="Y858" s="22" t="n"/>
      <c r="Z858" s="22" t="n"/>
      <c r="AA858" s="22" t="n"/>
      <c r="AB858" s="22" t="n"/>
      <c r="AC858" s="22" t="n"/>
      <c r="AD858" s="22" t="n"/>
      <c r="AE858" s="22" t="n"/>
      <c r="AF858" s="22" t="n"/>
    </row>
    <row r="859">
      <c r="A859" s="22" t="n"/>
      <c r="B859" s="130" t="n"/>
      <c r="C859" s="22" t="n"/>
      <c r="D859" s="22" t="n"/>
      <c r="E859" s="72" t="n"/>
      <c r="F859" s="22" t="n"/>
      <c r="G859" s="131" t="n"/>
      <c r="H859" s="22" t="n"/>
      <c r="I859" s="22" t="n"/>
      <c r="J859" s="22" t="n"/>
      <c r="K859" s="22" t="n"/>
      <c r="L859" s="22" t="n"/>
      <c r="M859" s="22" t="n"/>
      <c r="N859" s="22" t="n"/>
      <c r="O859" s="22" t="n"/>
      <c r="P859" s="22" t="n"/>
      <c r="Q859" s="22" t="n"/>
      <c r="R859" s="22" t="n"/>
      <c r="S859" s="22" t="n"/>
      <c r="T859" s="22" t="n"/>
      <c r="U859" s="22" t="n"/>
      <c r="V859" s="22" t="n"/>
      <c r="W859" s="22" t="n"/>
      <c r="X859" s="22" t="n"/>
      <c r="Y859" s="22" t="n"/>
      <c r="Z859" s="22" t="n"/>
      <c r="AA859" s="22" t="n"/>
      <c r="AB859" s="22" t="n"/>
      <c r="AC859" s="22" t="n"/>
      <c r="AD859" s="22" t="n"/>
      <c r="AE859" s="22" t="n"/>
      <c r="AF859" s="22" t="n"/>
    </row>
    <row r="860">
      <c r="A860" s="22" t="n"/>
      <c r="B860" s="130" t="n"/>
      <c r="C860" s="22" t="n"/>
      <c r="D860" s="22" t="n"/>
      <c r="E860" s="72" t="n"/>
      <c r="F860" s="22" t="n"/>
      <c r="G860" s="131" t="n"/>
      <c r="H860" s="22" t="n"/>
      <c r="I860" s="22" t="n"/>
      <c r="J860" s="22" t="n"/>
      <c r="K860" s="22" t="n"/>
      <c r="L860" s="22" t="n"/>
      <c r="M860" s="22" t="n"/>
      <c r="N860" s="22" t="n"/>
      <c r="O860" s="22" t="n"/>
      <c r="P860" s="22" t="n"/>
      <c r="Q860" s="22" t="n"/>
      <c r="R860" s="22" t="n"/>
      <c r="S860" s="22" t="n"/>
      <c r="T860" s="22" t="n"/>
      <c r="U860" s="22" t="n"/>
      <c r="V860" s="22" t="n"/>
      <c r="W860" s="22" t="n"/>
      <c r="X860" s="22" t="n"/>
      <c r="Y860" s="22" t="n"/>
      <c r="Z860" s="22" t="n"/>
      <c r="AA860" s="22" t="n"/>
      <c r="AB860" s="22" t="n"/>
      <c r="AC860" s="22" t="n"/>
      <c r="AD860" s="22" t="n"/>
      <c r="AE860" s="22" t="n"/>
      <c r="AF860" s="22" t="n"/>
    </row>
    <row r="861">
      <c r="A861" s="22" t="n"/>
      <c r="B861" s="130" t="n"/>
      <c r="C861" s="22" t="n"/>
      <c r="D861" s="22" t="n"/>
      <c r="E861" s="72" t="n"/>
      <c r="F861" s="22" t="n"/>
      <c r="G861" s="131" t="n"/>
      <c r="H861" s="22" t="n"/>
      <c r="I861" s="22" t="n"/>
      <c r="J861" s="22" t="n"/>
      <c r="K861" s="22" t="n"/>
      <c r="L861" s="22" t="n"/>
      <c r="M861" s="22" t="n"/>
      <c r="N861" s="22" t="n"/>
      <c r="O861" s="22" t="n"/>
      <c r="P861" s="22" t="n"/>
      <c r="Q861" s="22" t="n"/>
      <c r="R861" s="22" t="n"/>
      <c r="S861" s="22" t="n"/>
      <c r="T861" s="22" t="n"/>
      <c r="U861" s="22" t="n"/>
      <c r="V861" s="22" t="n"/>
      <c r="W861" s="22" t="n"/>
      <c r="X861" s="22" t="n"/>
      <c r="Y861" s="22" t="n"/>
      <c r="Z861" s="22" t="n"/>
      <c r="AA861" s="22" t="n"/>
      <c r="AB861" s="22" t="n"/>
      <c r="AC861" s="22" t="n"/>
      <c r="AD861" s="22" t="n"/>
      <c r="AE861" s="22" t="n"/>
      <c r="AF861" s="22" t="n"/>
    </row>
    <row r="862">
      <c r="A862" s="22" t="n"/>
      <c r="B862" s="130" t="n"/>
      <c r="C862" s="22" t="n"/>
      <c r="D862" s="22" t="n"/>
      <c r="E862" s="72" t="n"/>
      <c r="F862" s="22" t="n"/>
      <c r="G862" s="131" t="n"/>
      <c r="H862" s="22" t="n"/>
      <c r="I862" s="22" t="n"/>
      <c r="J862" s="22" t="n"/>
      <c r="K862" s="22" t="n"/>
      <c r="L862" s="22" t="n"/>
      <c r="M862" s="22" t="n"/>
      <c r="N862" s="22" t="n"/>
      <c r="O862" s="22" t="n"/>
      <c r="P862" s="22" t="n"/>
      <c r="Q862" s="22" t="n"/>
      <c r="R862" s="22" t="n"/>
      <c r="S862" s="22" t="n"/>
      <c r="T862" s="22" t="n"/>
      <c r="U862" s="22" t="n"/>
      <c r="V862" s="22" t="n"/>
      <c r="W862" s="22" t="n"/>
      <c r="X862" s="22" t="n"/>
      <c r="Y862" s="22" t="n"/>
      <c r="Z862" s="22" t="n"/>
      <c r="AA862" s="22" t="n"/>
      <c r="AB862" s="22" t="n"/>
      <c r="AC862" s="22" t="n"/>
      <c r="AD862" s="22" t="n"/>
      <c r="AE862" s="22" t="n"/>
      <c r="AF862" s="22" t="n"/>
    </row>
    <row r="863">
      <c r="A863" s="22" t="n"/>
      <c r="B863" s="130" t="n"/>
      <c r="C863" s="22" t="n"/>
      <c r="D863" s="22" t="n"/>
      <c r="E863" s="72" t="n"/>
      <c r="F863" s="22" t="n"/>
      <c r="G863" s="131" t="n"/>
      <c r="H863" s="22" t="n"/>
      <c r="I863" s="22" t="n"/>
      <c r="J863" s="22" t="n"/>
      <c r="K863" s="22" t="n"/>
      <c r="L863" s="22" t="n"/>
      <c r="M863" s="22" t="n"/>
      <c r="N863" s="22" t="n"/>
      <c r="O863" s="22" t="n"/>
      <c r="P863" s="22" t="n"/>
      <c r="Q863" s="22" t="n"/>
      <c r="R863" s="22" t="n"/>
      <c r="S863" s="22" t="n"/>
      <c r="T863" s="22" t="n"/>
      <c r="U863" s="22" t="n"/>
      <c r="V863" s="22" t="n"/>
      <c r="W863" s="22" t="n"/>
      <c r="X863" s="22" t="n"/>
      <c r="Y863" s="22" t="n"/>
      <c r="Z863" s="22" t="n"/>
      <c r="AA863" s="22" t="n"/>
      <c r="AB863" s="22" t="n"/>
      <c r="AC863" s="22" t="n"/>
      <c r="AD863" s="22" t="n"/>
      <c r="AE863" s="22" t="n"/>
      <c r="AF863" s="22" t="n"/>
    </row>
    <row r="864">
      <c r="A864" s="22" t="n"/>
      <c r="B864" s="130" t="n"/>
      <c r="C864" s="22" t="n"/>
      <c r="D864" s="22" t="n"/>
      <c r="E864" s="72" t="n"/>
      <c r="F864" s="22" t="n"/>
      <c r="G864" s="131" t="n"/>
      <c r="H864" s="22" t="n"/>
      <c r="I864" s="22" t="n"/>
      <c r="J864" s="22" t="n"/>
      <c r="K864" s="22" t="n"/>
      <c r="L864" s="22" t="n"/>
      <c r="M864" s="22" t="n"/>
      <c r="N864" s="22" t="n"/>
      <c r="O864" s="22" t="n"/>
      <c r="P864" s="22" t="n"/>
      <c r="Q864" s="22" t="n"/>
      <c r="R864" s="22" t="n"/>
      <c r="S864" s="22" t="n"/>
      <c r="T864" s="22" t="n"/>
      <c r="U864" s="22" t="n"/>
      <c r="V864" s="22" t="n"/>
      <c r="W864" s="22" t="n"/>
      <c r="X864" s="22" t="n"/>
      <c r="Y864" s="22" t="n"/>
      <c r="Z864" s="22" t="n"/>
      <c r="AA864" s="22" t="n"/>
      <c r="AB864" s="22" t="n"/>
      <c r="AC864" s="22" t="n"/>
      <c r="AD864" s="22" t="n"/>
      <c r="AE864" s="22" t="n"/>
      <c r="AF864" s="22" t="n"/>
    </row>
    <row r="865">
      <c r="A865" s="22" t="n"/>
      <c r="B865" s="130" t="n"/>
      <c r="C865" s="22" t="n"/>
      <c r="D865" s="22" t="n"/>
      <c r="E865" s="72" t="n"/>
      <c r="F865" s="22" t="n"/>
      <c r="G865" s="131" t="n"/>
      <c r="H865" s="22" t="n"/>
      <c r="I865" s="22" t="n"/>
      <c r="J865" s="22" t="n"/>
      <c r="K865" s="22" t="n"/>
      <c r="L865" s="22" t="n"/>
      <c r="M865" s="22" t="n"/>
      <c r="N865" s="22" t="n"/>
      <c r="O865" s="22" t="n"/>
      <c r="P865" s="22" t="n"/>
      <c r="Q865" s="22" t="n"/>
      <c r="R865" s="22" t="n"/>
      <c r="S865" s="22" t="n"/>
      <c r="T865" s="22" t="n"/>
      <c r="U865" s="22" t="n"/>
      <c r="V865" s="22" t="n"/>
      <c r="W865" s="22" t="n"/>
      <c r="X865" s="22" t="n"/>
      <c r="Y865" s="22" t="n"/>
      <c r="Z865" s="22" t="n"/>
      <c r="AA865" s="22" t="n"/>
      <c r="AB865" s="22" t="n"/>
      <c r="AC865" s="22" t="n"/>
      <c r="AD865" s="22" t="n"/>
      <c r="AE865" s="22" t="n"/>
      <c r="AF865" s="22" t="n"/>
    </row>
    <row r="866">
      <c r="A866" s="22" t="n"/>
      <c r="B866" s="130" t="n"/>
      <c r="C866" s="22" t="n"/>
      <c r="D866" s="22" t="n"/>
      <c r="E866" s="72" t="n"/>
      <c r="F866" s="22" t="n"/>
      <c r="G866" s="131" t="n"/>
      <c r="H866" s="22" t="n"/>
      <c r="I866" s="22" t="n"/>
      <c r="J866" s="22" t="n"/>
      <c r="K866" s="22" t="n"/>
      <c r="L866" s="22" t="n"/>
      <c r="M866" s="22" t="n"/>
      <c r="N866" s="22" t="n"/>
      <c r="O866" s="22" t="n"/>
      <c r="P866" s="22" t="n"/>
      <c r="Q866" s="22" t="n"/>
      <c r="R866" s="22" t="n"/>
      <c r="S866" s="22" t="n"/>
      <c r="T866" s="22" t="n"/>
      <c r="U866" s="22" t="n"/>
      <c r="V866" s="22" t="n"/>
      <c r="W866" s="22" t="n"/>
      <c r="X866" s="22" t="n"/>
      <c r="Y866" s="22" t="n"/>
      <c r="Z866" s="22" t="n"/>
      <c r="AA866" s="22" t="n"/>
      <c r="AB866" s="22" t="n"/>
      <c r="AC866" s="22" t="n"/>
      <c r="AD866" s="22" t="n"/>
      <c r="AE866" s="22" t="n"/>
      <c r="AF866" s="22" t="n"/>
    </row>
    <row r="867">
      <c r="A867" s="22" t="n"/>
      <c r="B867" s="130" t="n"/>
      <c r="C867" s="22" t="n"/>
      <c r="D867" s="22" t="n"/>
      <c r="E867" s="72" t="n"/>
      <c r="F867" s="22" t="n"/>
      <c r="G867" s="131" t="n"/>
      <c r="H867" s="22" t="n"/>
      <c r="I867" s="22" t="n"/>
      <c r="J867" s="22" t="n"/>
      <c r="K867" s="22" t="n"/>
      <c r="L867" s="22" t="n"/>
      <c r="M867" s="22" t="n"/>
      <c r="N867" s="22" t="n"/>
      <c r="O867" s="22" t="n"/>
      <c r="P867" s="22" t="n"/>
      <c r="Q867" s="22" t="n"/>
      <c r="R867" s="22" t="n"/>
      <c r="S867" s="22" t="n"/>
      <c r="T867" s="22" t="n"/>
      <c r="U867" s="22" t="n"/>
      <c r="V867" s="22" t="n"/>
      <c r="W867" s="22" t="n"/>
      <c r="X867" s="22" t="n"/>
      <c r="Y867" s="22" t="n"/>
      <c r="Z867" s="22" t="n"/>
      <c r="AA867" s="22" t="n"/>
      <c r="AB867" s="22" t="n"/>
      <c r="AC867" s="22" t="n"/>
      <c r="AD867" s="22" t="n"/>
      <c r="AE867" s="22" t="n"/>
      <c r="AF867" s="22" t="n"/>
    </row>
    <row r="868">
      <c r="A868" s="22" t="n"/>
      <c r="B868" s="130" t="n"/>
      <c r="C868" s="22" t="n"/>
      <c r="D868" s="22" t="n"/>
      <c r="E868" s="72" t="n"/>
      <c r="F868" s="22" t="n"/>
      <c r="G868" s="131" t="n"/>
      <c r="H868" s="22" t="n"/>
      <c r="I868" s="22" t="n"/>
      <c r="J868" s="22" t="n"/>
      <c r="K868" s="22" t="n"/>
      <c r="L868" s="22" t="n"/>
      <c r="M868" s="22" t="n"/>
      <c r="N868" s="22" t="n"/>
      <c r="O868" s="22" t="n"/>
      <c r="P868" s="22" t="n"/>
      <c r="Q868" s="22" t="n"/>
      <c r="R868" s="22" t="n"/>
      <c r="S868" s="22" t="n"/>
      <c r="T868" s="22" t="n"/>
      <c r="U868" s="22" t="n"/>
      <c r="V868" s="22" t="n"/>
      <c r="W868" s="22" t="n"/>
      <c r="X868" s="22" t="n"/>
      <c r="Y868" s="22" t="n"/>
      <c r="Z868" s="22" t="n"/>
      <c r="AA868" s="22" t="n"/>
      <c r="AB868" s="22" t="n"/>
      <c r="AC868" s="22" t="n"/>
      <c r="AD868" s="22" t="n"/>
      <c r="AE868" s="22" t="n"/>
      <c r="AF868" s="22" t="n"/>
    </row>
    <row r="869">
      <c r="A869" s="22" t="n"/>
      <c r="B869" s="130" t="n"/>
      <c r="C869" s="22" t="n"/>
      <c r="D869" s="22" t="n"/>
      <c r="E869" s="72" t="n"/>
      <c r="F869" s="22" t="n"/>
      <c r="G869" s="131" t="n"/>
      <c r="H869" s="22" t="n"/>
      <c r="I869" s="22" t="n"/>
      <c r="J869" s="22" t="n"/>
      <c r="K869" s="22" t="n"/>
      <c r="L869" s="22" t="n"/>
      <c r="M869" s="22" t="n"/>
      <c r="N869" s="22" t="n"/>
      <c r="O869" s="22" t="n"/>
      <c r="P869" s="22" t="n"/>
      <c r="Q869" s="22" t="n"/>
      <c r="R869" s="22" t="n"/>
      <c r="S869" s="22" t="n"/>
      <c r="T869" s="22" t="n"/>
      <c r="U869" s="22" t="n"/>
      <c r="V869" s="22" t="n"/>
      <c r="W869" s="22" t="n"/>
      <c r="X869" s="22" t="n"/>
      <c r="Y869" s="22" t="n"/>
      <c r="Z869" s="22" t="n"/>
      <c r="AA869" s="22" t="n"/>
      <c r="AB869" s="22" t="n"/>
      <c r="AC869" s="22" t="n"/>
      <c r="AD869" s="22" t="n"/>
      <c r="AE869" s="22" t="n"/>
      <c r="AF869" s="22" t="n"/>
    </row>
    <row r="870">
      <c r="A870" s="22" t="n"/>
      <c r="B870" s="130" t="n"/>
      <c r="C870" s="22" t="n"/>
      <c r="D870" s="22" t="n"/>
      <c r="E870" s="72" t="n"/>
      <c r="F870" s="22" t="n"/>
      <c r="G870" s="131" t="n"/>
      <c r="H870" s="22" t="n"/>
      <c r="I870" s="22" t="n"/>
      <c r="J870" s="22" t="n"/>
      <c r="K870" s="22" t="n"/>
      <c r="L870" s="22" t="n"/>
      <c r="M870" s="22" t="n"/>
      <c r="N870" s="22" t="n"/>
      <c r="O870" s="22" t="n"/>
      <c r="P870" s="22" t="n"/>
      <c r="Q870" s="22" t="n"/>
      <c r="R870" s="22" t="n"/>
      <c r="S870" s="22" t="n"/>
      <c r="T870" s="22" t="n"/>
      <c r="U870" s="22" t="n"/>
      <c r="V870" s="22" t="n"/>
      <c r="W870" s="22" t="n"/>
      <c r="X870" s="22" t="n"/>
      <c r="Y870" s="22" t="n"/>
      <c r="Z870" s="22" t="n"/>
      <c r="AA870" s="22" t="n"/>
      <c r="AB870" s="22" t="n"/>
      <c r="AC870" s="22" t="n"/>
      <c r="AD870" s="22" t="n"/>
      <c r="AE870" s="22" t="n"/>
      <c r="AF870" s="22" t="n"/>
    </row>
    <row r="871">
      <c r="A871" s="22" t="n"/>
      <c r="B871" s="130" t="n"/>
      <c r="C871" s="22" t="n"/>
      <c r="D871" s="22" t="n"/>
      <c r="E871" s="72" t="n"/>
      <c r="F871" s="22" t="n"/>
      <c r="G871" s="131" t="n"/>
      <c r="H871" s="22" t="n"/>
      <c r="I871" s="22" t="n"/>
      <c r="J871" s="22" t="n"/>
      <c r="K871" s="22" t="n"/>
      <c r="L871" s="22" t="n"/>
      <c r="M871" s="22" t="n"/>
      <c r="N871" s="22" t="n"/>
      <c r="O871" s="22" t="n"/>
      <c r="P871" s="22" t="n"/>
      <c r="Q871" s="22" t="n"/>
      <c r="R871" s="22" t="n"/>
      <c r="S871" s="22" t="n"/>
      <c r="T871" s="22" t="n"/>
      <c r="U871" s="22" t="n"/>
      <c r="V871" s="22" t="n"/>
      <c r="W871" s="22" t="n"/>
      <c r="X871" s="22" t="n"/>
      <c r="Y871" s="22" t="n"/>
      <c r="Z871" s="22" t="n"/>
      <c r="AA871" s="22" t="n"/>
      <c r="AB871" s="22" t="n"/>
      <c r="AC871" s="22" t="n"/>
      <c r="AD871" s="22" t="n"/>
      <c r="AE871" s="22" t="n"/>
      <c r="AF871" s="22" t="n"/>
    </row>
    <row r="872">
      <c r="A872" s="22" t="n"/>
      <c r="B872" s="130" t="n"/>
      <c r="C872" s="22" t="n"/>
      <c r="D872" s="22" t="n"/>
      <c r="E872" s="72" t="n"/>
      <c r="F872" s="22" t="n"/>
      <c r="G872" s="131" t="n"/>
      <c r="H872" s="22" t="n"/>
      <c r="I872" s="22" t="n"/>
      <c r="J872" s="22" t="n"/>
      <c r="K872" s="22" t="n"/>
      <c r="L872" s="22" t="n"/>
      <c r="M872" s="22" t="n"/>
      <c r="N872" s="22" t="n"/>
      <c r="O872" s="22" t="n"/>
      <c r="P872" s="22" t="n"/>
      <c r="Q872" s="22" t="n"/>
      <c r="R872" s="22" t="n"/>
      <c r="S872" s="22" t="n"/>
      <c r="T872" s="22" t="n"/>
      <c r="U872" s="22" t="n"/>
      <c r="V872" s="22" t="n"/>
      <c r="W872" s="22" t="n"/>
      <c r="X872" s="22" t="n"/>
      <c r="Y872" s="22" t="n"/>
      <c r="Z872" s="22" t="n"/>
      <c r="AA872" s="22" t="n"/>
      <c r="AB872" s="22" t="n"/>
      <c r="AC872" s="22" t="n"/>
      <c r="AD872" s="22" t="n"/>
      <c r="AE872" s="22" t="n"/>
      <c r="AF872" s="22" t="n"/>
    </row>
    <row r="873">
      <c r="A873" s="22" t="n"/>
      <c r="B873" s="130" t="n"/>
      <c r="C873" s="22" t="n"/>
      <c r="D873" s="22" t="n"/>
      <c r="E873" s="72" t="n"/>
      <c r="F873" s="22" t="n"/>
      <c r="G873" s="131" t="n"/>
      <c r="H873" s="22" t="n"/>
      <c r="I873" s="22" t="n"/>
      <c r="J873" s="22" t="n"/>
      <c r="K873" s="22" t="n"/>
      <c r="L873" s="22" t="n"/>
      <c r="M873" s="22" t="n"/>
      <c r="N873" s="22" t="n"/>
      <c r="O873" s="22" t="n"/>
      <c r="P873" s="22" t="n"/>
      <c r="Q873" s="22" t="n"/>
      <c r="R873" s="22" t="n"/>
      <c r="S873" s="22" t="n"/>
      <c r="T873" s="22" t="n"/>
      <c r="U873" s="22" t="n"/>
      <c r="V873" s="22" t="n"/>
      <c r="W873" s="22" t="n"/>
      <c r="X873" s="22" t="n"/>
      <c r="Y873" s="22" t="n"/>
      <c r="Z873" s="22" t="n"/>
      <c r="AA873" s="22" t="n"/>
      <c r="AB873" s="22" t="n"/>
      <c r="AC873" s="22" t="n"/>
      <c r="AD873" s="22" t="n"/>
      <c r="AE873" s="22" t="n"/>
      <c r="AF873" s="22" t="n"/>
    </row>
    <row r="874">
      <c r="A874" s="22" t="n"/>
      <c r="B874" s="130" t="n"/>
      <c r="C874" s="22" t="n"/>
      <c r="D874" s="22" t="n"/>
      <c r="E874" s="72" t="n"/>
      <c r="F874" s="22" t="n"/>
      <c r="G874" s="131" t="n"/>
      <c r="H874" s="22" t="n"/>
      <c r="I874" s="22" t="n"/>
      <c r="J874" s="22" t="n"/>
      <c r="K874" s="22" t="n"/>
      <c r="L874" s="22" t="n"/>
      <c r="M874" s="22" t="n"/>
      <c r="N874" s="22" t="n"/>
      <c r="O874" s="22" t="n"/>
      <c r="P874" s="22" t="n"/>
      <c r="Q874" s="22" t="n"/>
      <c r="R874" s="22" t="n"/>
      <c r="S874" s="22" t="n"/>
      <c r="T874" s="22" t="n"/>
      <c r="U874" s="22" t="n"/>
      <c r="V874" s="22" t="n"/>
      <c r="W874" s="22" t="n"/>
      <c r="X874" s="22" t="n"/>
      <c r="Y874" s="22" t="n"/>
      <c r="Z874" s="22" t="n"/>
      <c r="AA874" s="22" t="n"/>
      <c r="AB874" s="22" t="n"/>
      <c r="AC874" s="22" t="n"/>
      <c r="AD874" s="22" t="n"/>
      <c r="AE874" s="22" t="n"/>
      <c r="AF874" s="22" t="n"/>
    </row>
    <row r="875">
      <c r="A875" s="22" t="n"/>
      <c r="B875" s="130" t="n"/>
      <c r="C875" s="22" t="n"/>
      <c r="D875" s="22" t="n"/>
      <c r="E875" s="72" t="n"/>
      <c r="F875" s="22" t="n"/>
      <c r="G875" s="131" t="n"/>
      <c r="H875" s="22" t="n"/>
      <c r="I875" s="22" t="n"/>
      <c r="J875" s="22" t="n"/>
      <c r="K875" s="22" t="n"/>
      <c r="L875" s="22" t="n"/>
      <c r="M875" s="22" t="n"/>
      <c r="N875" s="22" t="n"/>
      <c r="O875" s="22" t="n"/>
      <c r="P875" s="22" t="n"/>
      <c r="Q875" s="22" t="n"/>
      <c r="R875" s="22" t="n"/>
      <c r="S875" s="22" t="n"/>
      <c r="T875" s="22" t="n"/>
      <c r="U875" s="22" t="n"/>
      <c r="V875" s="22" t="n"/>
      <c r="W875" s="22" t="n"/>
      <c r="X875" s="22" t="n"/>
      <c r="Y875" s="22" t="n"/>
      <c r="Z875" s="22" t="n"/>
      <c r="AA875" s="22" t="n"/>
      <c r="AB875" s="22" t="n"/>
      <c r="AC875" s="22" t="n"/>
      <c r="AD875" s="22" t="n"/>
      <c r="AE875" s="22" t="n"/>
      <c r="AF875" s="22" t="n"/>
    </row>
    <row r="876">
      <c r="A876" s="22" t="n"/>
      <c r="B876" s="130" t="n"/>
      <c r="C876" s="22" t="n"/>
      <c r="D876" s="22" t="n"/>
      <c r="E876" s="72" t="n"/>
      <c r="F876" s="22" t="n"/>
      <c r="G876" s="131" t="n"/>
      <c r="H876" s="22" t="n"/>
      <c r="I876" s="22" t="n"/>
      <c r="J876" s="22" t="n"/>
      <c r="K876" s="22" t="n"/>
      <c r="L876" s="22" t="n"/>
      <c r="M876" s="22" t="n"/>
      <c r="N876" s="22" t="n"/>
      <c r="O876" s="22" t="n"/>
      <c r="P876" s="22" t="n"/>
      <c r="Q876" s="22" t="n"/>
      <c r="R876" s="22" t="n"/>
      <c r="S876" s="22" t="n"/>
      <c r="T876" s="22" t="n"/>
      <c r="U876" s="22" t="n"/>
      <c r="V876" s="22" t="n"/>
      <c r="W876" s="22" t="n"/>
      <c r="X876" s="22" t="n"/>
      <c r="Y876" s="22" t="n"/>
      <c r="Z876" s="22" t="n"/>
      <c r="AA876" s="22" t="n"/>
      <c r="AB876" s="22" t="n"/>
      <c r="AC876" s="22" t="n"/>
      <c r="AD876" s="22" t="n"/>
      <c r="AE876" s="22" t="n"/>
      <c r="AF876" s="22" t="n"/>
    </row>
    <row r="877">
      <c r="A877" s="22" t="n"/>
      <c r="B877" s="130" t="n"/>
      <c r="C877" s="22" t="n"/>
      <c r="D877" s="22" t="n"/>
      <c r="E877" s="72" t="n"/>
      <c r="F877" s="22" t="n"/>
      <c r="G877" s="131" t="n"/>
      <c r="H877" s="22" t="n"/>
      <c r="I877" s="22" t="n"/>
      <c r="J877" s="22" t="n"/>
      <c r="K877" s="22" t="n"/>
      <c r="L877" s="22" t="n"/>
      <c r="M877" s="22" t="n"/>
      <c r="N877" s="22" t="n"/>
      <c r="O877" s="22" t="n"/>
      <c r="P877" s="22" t="n"/>
      <c r="Q877" s="22" t="n"/>
      <c r="R877" s="22" t="n"/>
      <c r="S877" s="22" t="n"/>
      <c r="T877" s="22" t="n"/>
      <c r="U877" s="22" t="n"/>
      <c r="V877" s="22" t="n"/>
      <c r="W877" s="22" t="n"/>
      <c r="X877" s="22" t="n"/>
      <c r="Y877" s="22" t="n"/>
      <c r="Z877" s="22" t="n"/>
      <c r="AA877" s="22" t="n"/>
      <c r="AB877" s="22" t="n"/>
      <c r="AC877" s="22" t="n"/>
      <c r="AD877" s="22" t="n"/>
      <c r="AE877" s="22" t="n"/>
      <c r="AF877" s="22" t="n"/>
    </row>
    <row r="878">
      <c r="A878" s="22" t="n"/>
      <c r="B878" s="130" t="n"/>
      <c r="C878" s="22" t="n"/>
      <c r="D878" s="22" t="n"/>
      <c r="E878" s="72" t="n"/>
      <c r="F878" s="22" t="n"/>
      <c r="G878" s="131" t="n"/>
      <c r="H878" s="22" t="n"/>
      <c r="I878" s="22" t="n"/>
      <c r="J878" s="22" t="n"/>
      <c r="K878" s="22" t="n"/>
      <c r="L878" s="22" t="n"/>
      <c r="M878" s="22" t="n"/>
      <c r="N878" s="22" t="n"/>
      <c r="O878" s="22" t="n"/>
      <c r="P878" s="22" t="n"/>
      <c r="Q878" s="22" t="n"/>
      <c r="R878" s="22" t="n"/>
      <c r="S878" s="22" t="n"/>
      <c r="T878" s="22" t="n"/>
      <c r="U878" s="22" t="n"/>
      <c r="V878" s="22" t="n"/>
      <c r="W878" s="22" t="n"/>
      <c r="X878" s="22" t="n"/>
      <c r="Y878" s="22" t="n"/>
      <c r="Z878" s="22" t="n"/>
      <c r="AA878" s="22" t="n"/>
      <c r="AB878" s="22" t="n"/>
      <c r="AC878" s="22" t="n"/>
      <c r="AD878" s="22" t="n"/>
      <c r="AE878" s="22" t="n"/>
      <c r="AF878" s="22" t="n"/>
    </row>
    <row r="879">
      <c r="A879" s="22" t="n"/>
      <c r="B879" s="130" t="n"/>
      <c r="C879" s="22" t="n"/>
      <c r="D879" s="22" t="n"/>
      <c r="E879" s="72" t="n"/>
      <c r="F879" s="22" t="n"/>
      <c r="G879" s="131" t="n"/>
      <c r="H879" s="22" t="n"/>
      <c r="I879" s="22" t="n"/>
      <c r="J879" s="22" t="n"/>
      <c r="K879" s="22" t="n"/>
      <c r="L879" s="22" t="n"/>
      <c r="M879" s="22" t="n"/>
      <c r="N879" s="22" t="n"/>
      <c r="O879" s="22" t="n"/>
      <c r="P879" s="22" t="n"/>
      <c r="Q879" s="22" t="n"/>
      <c r="R879" s="22" t="n"/>
      <c r="S879" s="22" t="n"/>
      <c r="T879" s="22" t="n"/>
      <c r="U879" s="22" t="n"/>
      <c r="V879" s="22" t="n"/>
      <c r="W879" s="22" t="n"/>
      <c r="X879" s="22" t="n"/>
      <c r="Y879" s="22" t="n"/>
      <c r="Z879" s="22" t="n"/>
      <c r="AA879" s="22" t="n"/>
      <c r="AB879" s="22" t="n"/>
      <c r="AC879" s="22" t="n"/>
      <c r="AD879" s="22" t="n"/>
      <c r="AE879" s="22" t="n"/>
      <c r="AF879" s="22" t="n"/>
    </row>
    <row r="880">
      <c r="A880" s="22" t="n"/>
      <c r="B880" s="130" t="n"/>
      <c r="C880" s="22" t="n"/>
      <c r="D880" s="22" t="n"/>
      <c r="E880" s="72" t="n"/>
      <c r="F880" s="22" t="n"/>
      <c r="G880" s="131" t="n"/>
      <c r="H880" s="22" t="n"/>
      <c r="I880" s="22" t="n"/>
      <c r="J880" s="22" t="n"/>
      <c r="K880" s="22" t="n"/>
      <c r="L880" s="22" t="n"/>
      <c r="M880" s="22" t="n"/>
      <c r="N880" s="22" t="n"/>
      <c r="O880" s="22" t="n"/>
      <c r="P880" s="22" t="n"/>
      <c r="Q880" s="22" t="n"/>
      <c r="R880" s="22" t="n"/>
      <c r="S880" s="22" t="n"/>
      <c r="T880" s="22" t="n"/>
      <c r="U880" s="22" t="n"/>
      <c r="V880" s="22" t="n"/>
      <c r="W880" s="22" t="n"/>
      <c r="X880" s="22" t="n"/>
      <c r="Y880" s="22" t="n"/>
      <c r="Z880" s="22" t="n"/>
      <c r="AA880" s="22" t="n"/>
      <c r="AB880" s="22" t="n"/>
      <c r="AC880" s="22" t="n"/>
      <c r="AD880" s="22" t="n"/>
      <c r="AE880" s="22" t="n"/>
      <c r="AF880" s="22" t="n"/>
    </row>
    <row r="881">
      <c r="A881" s="22" t="n"/>
      <c r="B881" s="130" t="n"/>
      <c r="C881" s="22" t="n"/>
      <c r="D881" s="22" t="n"/>
      <c r="E881" s="72" t="n"/>
      <c r="F881" s="22" t="n"/>
      <c r="G881" s="131" t="n"/>
      <c r="H881" s="22" t="n"/>
      <c r="I881" s="22" t="n"/>
      <c r="J881" s="22" t="n"/>
      <c r="K881" s="22" t="n"/>
      <c r="L881" s="22" t="n"/>
      <c r="M881" s="22" t="n"/>
      <c r="N881" s="22" t="n"/>
      <c r="O881" s="22" t="n"/>
      <c r="P881" s="22" t="n"/>
      <c r="Q881" s="22" t="n"/>
      <c r="R881" s="22" t="n"/>
      <c r="S881" s="22" t="n"/>
      <c r="T881" s="22" t="n"/>
      <c r="U881" s="22" t="n"/>
      <c r="V881" s="22" t="n"/>
      <c r="W881" s="22" t="n"/>
      <c r="X881" s="22" t="n"/>
      <c r="Y881" s="22" t="n"/>
      <c r="Z881" s="22" t="n"/>
      <c r="AA881" s="22" t="n"/>
      <c r="AB881" s="22" t="n"/>
      <c r="AC881" s="22" t="n"/>
      <c r="AD881" s="22" t="n"/>
      <c r="AE881" s="22" t="n"/>
      <c r="AF881" s="22" t="n"/>
    </row>
    <row r="882">
      <c r="A882" s="22" t="n"/>
      <c r="B882" s="130" t="n"/>
      <c r="C882" s="22" t="n"/>
      <c r="D882" s="22" t="n"/>
      <c r="E882" s="72" t="n"/>
      <c r="F882" s="22" t="n"/>
      <c r="G882" s="131" t="n"/>
      <c r="H882" s="22" t="n"/>
      <c r="I882" s="22" t="n"/>
      <c r="J882" s="22" t="n"/>
      <c r="K882" s="22" t="n"/>
      <c r="L882" s="22" t="n"/>
      <c r="M882" s="22" t="n"/>
      <c r="N882" s="22" t="n"/>
      <c r="O882" s="22" t="n"/>
      <c r="P882" s="22" t="n"/>
      <c r="Q882" s="22" t="n"/>
      <c r="R882" s="22" t="n"/>
      <c r="S882" s="22" t="n"/>
      <c r="T882" s="22" t="n"/>
      <c r="U882" s="22" t="n"/>
      <c r="V882" s="22" t="n"/>
      <c r="W882" s="22" t="n"/>
      <c r="X882" s="22" t="n"/>
      <c r="Y882" s="22" t="n"/>
      <c r="Z882" s="22" t="n"/>
      <c r="AA882" s="22" t="n"/>
      <c r="AB882" s="22" t="n"/>
      <c r="AC882" s="22" t="n"/>
      <c r="AD882" s="22" t="n"/>
      <c r="AE882" s="22" t="n"/>
      <c r="AF882" s="22" t="n"/>
    </row>
    <row r="883">
      <c r="A883" s="22" t="n"/>
      <c r="B883" s="130" t="n"/>
      <c r="C883" s="22" t="n"/>
      <c r="D883" s="22" t="n"/>
      <c r="E883" s="72" t="n"/>
      <c r="F883" s="22" t="n"/>
      <c r="G883" s="131" t="n"/>
      <c r="H883" s="22" t="n"/>
      <c r="I883" s="22" t="n"/>
      <c r="J883" s="22" t="n"/>
      <c r="K883" s="22" t="n"/>
      <c r="L883" s="22" t="n"/>
      <c r="M883" s="22" t="n"/>
      <c r="N883" s="22" t="n"/>
      <c r="O883" s="22" t="n"/>
      <c r="P883" s="22" t="n"/>
      <c r="Q883" s="22" t="n"/>
      <c r="R883" s="22" t="n"/>
      <c r="S883" s="22" t="n"/>
      <c r="T883" s="22" t="n"/>
      <c r="U883" s="22" t="n"/>
      <c r="V883" s="22" t="n"/>
      <c r="W883" s="22" t="n"/>
      <c r="X883" s="22" t="n"/>
      <c r="Y883" s="22" t="n"/>
      <c r="Z883" s="22" t="n"/>
      <c r="AA883" s="22" t="n"/>
      <c r="AB883" s="22" t="n"/>
      <c r="AC883" s="22" t="n"/>
      <c r="AD883" s="22" t="n"/>
      <c r="AE883" s="22" t="n"/>
      <c r="AF883" s="22" t="n"/>
    </row>
    <row r="884">
      <c r="A884" s="22" t="n"/>
      <c r="B884" s="130" t="n"/>
      <c r="C884" s="22" t="n"/>
      <c r="D884" s="22" t="n"/>
      <c r="E884" s="72" t="n"/>
      <c r="F884" s="22" t="n"/>
      <c r="G884" s="131" t="n"/>
      <c r="H884" s="22" t="n"/>
      <c r="I884" s="22" t="n"/>
      <c r="J884" s="22" t="n"/>
      <c r="K884" s="22" t="n"/>
      <c r="L884" s="22" t="n"/>
      <c r="M884" s="22" t="n"/>
      <c r="N884" s="22" t="n"/>
      <c r="O884" s="22" t="n"/>
      <c r="P884" s="22" t="n"/>
      <c r="Q884" s="22" t="n"/>
      <c r="R884" s="22" t="n"/>
      <c r="S884" s="22" t="n"/>
      <c r="T884" s="22" t="n"/>
      <c r="U884" s="22" t="n"/>
      <c r="V884" s="22" t="n"/>
      <c r="W884" s="22" t="n"/>
      <c r="X884" s="22" t="n"/>
      <c r="Y884" s="22" t="n"/>
      <c r="Z884" s="22" t="n"/>
      <c r="AA884" s="22" t="n"/>
      <c r="AB884" s="22" t="n"/>
      <c r="AC884" s="22" t="n"/>
      <c r="AD884" s="22" t="n"/>
      <c r="AE884" s="22" t="n"/>
      <c r="AF884" s="22" t="n"/>
    </row>
    <row r="885">
      <c r="A885" s="22" t="n"/>
      <c r="B885" s="130" t="n"/>
      <c r="C885" s="22" t="n"/>
      <c r="D885" s="22" t="n"/>
      <c r="E885" s="72" t="n"/>
      <c r="F885" s="22" t="n"/>
      <c r="G885" s="131" t="n"/>
      <c r="H885" s="22" t="n"/>
      <c r="I885" s="22" t="n"/>
      <c r="J885" s="22" t="n"/>
      <c r="K885" s="22" t="n"/>
      <c r="L885" s="22" t="n"/>
      <c r="M885" s="22" t="n"/>
      <c r="N885" s="22" t="n"/>
      <c r="O885" s="22" t="n"/>
      <c r="P885" s="22" t="n"/>
      <c r="Q885" s="22" t="n"/>
      <c r="R885" s="22" t="n"/>
      <c r="S885" s="22" t="n"/>
      <c r="T885" s="22" t="n"/>
      <c r="U885" s="22" t="n"/>
      <c r="V885" s="22" t="n"/>
      <c r="W885" s="22" t="n"/>
      <c r="X885" s="22" t="n"/>
      <c r="Y885" s="22" t="n"/>
      <c r="Z885" s="22" t="n"/>
      <c r="AA885" s="22" t="n"/>
      <c r="AB885" s="22" t="n"/>
      <c r="AC885" s="22" t="n"/>
      <c r="AD885" s="22" t="n"/>
      <c r="AE885" s="22" t="n"/>
      <c r="AF885" s="22" t="n"/>
    </row>
    <row r="886">
      <c r="A886" s="22" t="n"/>
      <c r="B886" s="130" t="n"/>
      <c r="C886" s="22" t="n"/>
      <c r="D886" s="22" t="n"/>
      <c r="E886" s="72" t="n"/>
      <c r="F886" s="22" t="n"/>
      <c r="G886" s="131" t="n"/>
      <c r="H886" s="22" t="n"/>
      <c r="I886" s="22" t="n"/>
      <c r="J886" s="22" t="n"/>
      <c r="K886" s="22" t="n"/>
      <c r="L886" s="22" t="n"/>
      <c r="M886" s="22" t="n"/>
      <c r="N886" s="22" t="n"/>
      <c r="O886" s="22" t="n"/>
      <c r="P886" s="22" t="n"/>
      <c r="Q886" s="22" t="n"/>
      <c r="R886" s="22" t="n"/>
      <c r="S886" s="22" t="n"/>
      <c r="T886" s="22" t="n"/>
      <c r="U886" s="22" t="n"/>
      <c r="V886" s="22" t="n"/>
      <c r="W886" s="22" t="n"/>
      <c r="X886" s="22" t="n"/>
      <c r="Y886" s="22" t="n"/>
      <c r="Z886" s="22" t="n"/>
      <c r="AA886" s="22" t="n"/>
      <c r="AB886" s="22" t="n"/>
      <c r="AC886" s="22" t="n"/>
      <c r="AD886" s="22" t="n"/>
      <c r="AE886" s="22" t="n"/>
      <c r="AF886" s="22" t="n"/>
    </row>
    <row r="887">
      <c r="A887" s="22" t="n"/>
      <c r="B887" s="130" t="n"/>
      <c r="C887" s="22" t="n"/>
      <c r="D887" s="22" t="n"/>
      <c r="E887" s="72" t="n"/>
      <c r="F887" s="22" t="n"/>
      <c r="G887" s="131" t="n"/>
      <c r="H887" s="22" t="n"/>
      <c r="I887" s="22" t="n"/>
      <c r="J887" s="22" t="n"/>
      <c r="K887" s="22" t="n"/>
      <c r="L887" s="22" t="n"/>
      <c r="M887" s="22" t="n"/>
      <c r="N887" s="22" t="n"/>
      <c r="O887" s="22" t="n"/>
      <c r="P887" s="22" t="n"/>
      <c r="Q887" s="22" t="n"/>
      <c r="R887" s="22" t="n"/>
      <c r="S887" s="22" t="n"/>
      <c r="T887" s="22" t="n"/>
      <c r="U887" s="22" t="n"/>
      <c r="V887" s="22" t="n"/>
      <c r="W887" s="22" t="n"/>
      <c r="X887" s="22" t="n"/>
      <c r="Y887" s="22" t="n"/>
      <c r="Z887" s="22" t="n"/>
      <c r="AA887" s="22" t="n"/>
      <c r="AB887" s="22" t="n"/>
      <c r="AC887" s="22" t="n"/>
      <c r="AD887" s="22" t="n"/>
      <c r="AE887" s="22" t="n"/>
      <c r="AF887" s="22" t="n"/>
    </row>
    <row r="888">
      <c r="A888" s="22" t="n"/>
      <c r="B888" s="130" t="n"/>
      <c r="C888" s="22" t="n"/>
      <c r="D888" s="22" t="n"/>
      <c r="E888" s="72" t="n"/>
      <c r="F888" s="22" t="n"/>
      <c r="G888" s="131" t="n"/>
      <c r="H888" s="22" t="n"/>
      <c r="I888" s="22" t="n"/>
      <c r="J888" s="22" t="n"/>
      <c r="K888" s="22" t="n"/>
      <c r="L888" s="22" t="n"/>
      <c r="M888" s="22" t="n"/>
      <c r="N888" s="22" t="n"/>
      <c r="O888" s="22" t="n"/>
      <c r="P888" s="22" t="n"/>
      <c r="Q888" s="22" t="n"/>
      <c r="R888" s="22" t="n"/>
      <c r="S888" s="22" t="n"/>
      <c r="T888" s="22" t="n"/>
      <c r="U888" s="22" t="n"/>
      <c r="V888" s="22" t="n"/>
      <c r="W888" s="22" t="n"/>
      <c r="X888" s="22" t="n"/>
      <c r="Y888" s="22" t="n"/>
      <c r="Z888" s="22" t="n"/>
      <c r="AA888" s="22" t="n"/>
      <c r="AB888" s="22" t="n"/>
      <c r="AC888" s="22" t="n"/>
      <c r="AD888" s="22" t="n"/>
      <c r="AE888" s="22" t="n"/>
      <c r="AF888" s="22" t="n"/>
    </row>
    <row r="889">
      <c r="A889" s="22" t="n"/>
      <c r="B889" s="130" t="n"/>
      <c r="C889" s="22" t="n"/>
      <c r="D889" s="22" t="n"/>
      <c r="E889" s="72" t="n"/>
      <c r="F889" s="22" t="n"/>
      <c r="G889" s="131" t="n"/>
      <c r="H889" s="22" t="n"/>
      <c r="I889" s="22" t="n"/>
      <c r="J889" s="22" t="n"/>
      <c r="K889" s="22" t="n"/>
      <c r="L889" s="22" t="n"/>
      <c r="M889" s="22" t="n"/>
      <c r="N889" s="22" t="n"/>
      <c r="O889" s="22" t="n"/>
      <c r="P889" s="22" t="n"/>
      <c r="Q889" s="22" t="n"/>
      <c r="R889" s="22" t="n"/>
      <c r="S889" s="22" t="n"/>
      <c r="T889" s="22" t="n"/>
      <c r="U889" s="22" t="n"/>
      <c r="V889" s="22" t="n"/>
      <c r="W889" s="22" t="n"/>
      <c r="X889" s="22" t="n"/>
      <c r="Y889" s="22" t="n"/>
      <c r="Z889" s="22" t="n"/>
      <c r="AA889" s="22" t="n"/>
      <c r="AB889" s="22" t="n"/>
      <c r="AC889" s="22" t="n"/>
      <c r="AD889" s="22" t="n"/>
      <c r="AE889" s="22" t="n"/>
      <c r="AF889" s="22" t="n"/>
    </row>
    <row r="890">
      <c r="A890" s="22" t="n"/>
      <c r="B890" s="130" t="n"/>
      <c r="C890" s="22" t="n"/>
      <c r="D890" s="22" t="n"/>
      <c r="E890" s="72" t="n"/>
      <c r="F890" s="22" t="n"/>
      <c r="G890" s="131" t="n"/>
      <c r="H890" s="22" t="n"/>
      <c r="I890" s="22" t="n"/>
      <c r="J890" s="22" t="n"/>
      <c r="K890" s="22" t="n"/>
      <c r="L890" s="22" t="n"/>
      <c r="M890" s="22" t="n"/>
      <c r="N890" s="22" t="n"/>
      <c r="O890" s="22" t="n"/>
      <c r="P890" s="22" t="n"/>
      <c r="Q890" s="22" t="n"/>
      <c r="R890" s="22" t="n"/>
      <c r="S890" s="22" t="n"/>
      <c r="T890" s="22" t="n"/>
      <c r="U890" s="22" t="n"/>
      <c r="V890" s="22" t="n"/>
      <c r="W890" s="22" t="n"/>
      <c r="X890" s="22" t="n"/>
      <c r="Y890" s="22" t="n"/>
      <c r="Z890" s="22" t="n"/>
      <c r="AA890" s="22" t="n"/>
      <c r="AB890" s="22" t="n"/>
      <c r="AC890" s="22" t="n"/>
      <c r="AD890" s="22" t="n"/>
      <c r="AE890" s="22" t="n"/>
      <c r="AF890" s="22" t="n"/>
    </row>
    <row r="891">
      <c r="A891" s="22" t="n"/>
      <c r="B891" s="130" t="n"/>
      <c r="C891" s="22" t="n"/>
      <c r="D891" s="22" t="n"/>
      <c r="E891" s="72" t="n"/>
      <c r="F891" s="22" t="n"/>
      <c r="G891" s="131" t="n"/>
      <c r="H891" s="22" t="n"/>
      <c r="I891" s="22" t="n"/>
      <c r="J891" s="22" t="n"/>
      <c r="K891" s="22" t="n"/>
      <c r="L891" s="22" t="n"/>
      <c r="M891" s="22" t="n"/>
      <c r="N891" s="22" t="n"/>
      <c r="O891" s="22" t="n"/>
      <c r="P891" s="22" t="n"/>
      <c r="Q891" s="22" t="n"/>
      <c r="R891" s="22" t="n"/>
      <c r="S891" s="22" t="n"/>
      <c r="T891" s="22" t="n"/>
      <c r="U891" s="22" t="n"/>
      <c r="V891" s="22" t="n"/>
      <c r="W891" s="22" t="n"/>
      <c r="X891" s="22" t="n"/>
      <c r="Y891" s="22" t="n"/>
      <c r="Z891" s="22" t="n"/>
      <c r="AA891" s="22" t="n"/>
      <c r="AB891" s="22" t="n"/>
      <c r="AC891" s="22" t="n"/>
      <c r="AD891" s="22" t="n"/>
      <c r="AE891" s="22" t="n"/>
      <c r="AF891" s="22" t="n"/>
    </row>
    <row r="892">
      <c r="A892" s="22" t="n"/>
      <c r="B892" s="130" t="n"/>
      <c r="C892" s="22" t="n"/>
      <c r="D892" s="22" t="n"/>
      <c r="E892" s="72" t="n"/>
      <c r="F892" s="22" t="n"/>
      <c r="G892" s="131" t="n"/>
      <c r="H892" s="22" t="n"/>
      <c r="I892" s="22" t="n"/>
      <c r="J892" s="22" t="n"/>
      <c r="K892" s="22" t="n"/>
      <c r="L892" s="22" t="n"/>
      <c r="M892" s="22" t="n"/>
      <c r="N892" s="22" t="n"/>
      <c r="O892" s="22" t="n"/>
      <c r="P892" s="22" t="n"/>
      <c r="Q892" s="22" t="n"/>
      <c r="R892" s="22" t="n"/>
      <c r="S892" s="22" t="n"/>
      <c r="T892" s="22" t="n"/>
      <c r="U892" s="22" t="n"/>
      <c r="V892" s="22" t="n"/>
      <c r="W892" s="22" t="n"/>
      <c r="X892" s="22" t="n"/>
      <c r="Y892" s="22" t="n"/>
      <c r="Z892" s="22" t="n"/>
      <c r="AA892" s="22" t="n"/>
      <c r="AB892" s="22" t="n"/>
      <c r="AC892" s="22" t="n"/>
      <c r="AD892" s="22" t="n"/>
      <c r="AE892" s="22" t="n"/>
      <c r="AF892" s="22" t="n"/>
    </row>
    <row r="893">
      <c r="A893" s="22" t="n"/>
      <c r="B893" s="130" t="n"/>
      <c r="C893" s="22" t="n"/>
      <c r="D893" s="22" t="n"/>
      <c r="E893" s="72" t="n"/>
      <c r="F893" s="22" t="n"/>
      <c r="G893" s="131" t="n"/>
      <c r="H893" s="22" t="n"/>
      <c r="I893" s="22" t="n"/>
      <c r="J893" s="22" t="n"/>
      <c r="K893" s="22" t="n"/>
      <c r="L893" s="22" t="n"/>
      <c r="M893" s="22" t="n"/>
      <c r="N893" s="22" t="n"/>
      <c r="O893" s="22" t="n"/>
      <c r="P893" s="22" t="n"/>
      <c r="Q893" s="22" t="n"/>
      <c r="R893" s="22" t="n"/>
      <c r="S893" s="22" t="n"/>
      <c r="T893" s="22" t="n"/>
      <c r="U893" s="22" t="n"/>
      <c r="V893" s="22" t="n"/>
      <c r="W893" s="22" t="n"/>
      <c r="X893" s="22" t="n"/>
      <c r="Y893" s="22" t="n"/>
      <c r="Z893" s="22" t="n"/>
      <c r="AA893" s="22" t="n"/>
      <c r="AB893" s="22" t="n"/>
      <c r="AC893" s="22" t="n"/>
      <c r="AD893" s="22" t="n"/>
      <c r="AE893" s="22" t="n"/>
      <c r="AF893" s="22" t="n"/>
    </row>
    <row r="894">
      <c r="A894" s="22" t="n"/>
      <c r="B894" s="130" t="n"/>
      <c r="C894" s="22" t="n"/>
      <c r="D894" s="22" t="n"/>
      <c r="E894" s="72" t="n"/>
      <c r="F894" s="22" t="n"/>
      <c r="G894" s="131" t="n"/>
      <c r="H894" s="22" t="n"/>
      <c r="I894" s="22" t="n"/>
      <c r="J894" s="22" t="n"/>
      <c r="K894" s="22" t="n"/>
      <c r="L894" s="22" t="n"/>
      <c r="M894" s="22" t="n"/>
      <c r="N894" s="22" t="n"/>
      <c r="O894" s="22" t="n"/>
      <c r="P894" s="22" t="n"/>
      <c r="Q894" s="22" t="n"/>
      <c r="R894" s="22" t="n"/>
      <c r="S894" s="22" t="n"/>
      <c r="T894" s="22" t="n"/>
      <c r="U894" s="22" t="n"/>
      <c r="V894" s="22" t="n"/>
      <c r="W894" s="22" t="n"/>
      <c r="X894" s="22" t="n"/>
      <c r="Y894" s="22" t="n"/>
      <c r="Z894" s="22" t="n"/>
      <c r="AA894" s="22" t="n"/>
      <c r="AB894" s="22" t="n"/>
      <c r="AC894" s="22" t="n"/>
      <c r="AD894" s="22" t="n"/>
      <c r="AE894" s="22" t="n"/>
      <c r="AF894" s="22" t="n"/>
    </row>
    <row r="895">
      <c r="A895" s="22" t="n"/>
      <c r="B895" s="130" t="n"/>
      <c r="C895" s="22" t="n"/>
      <c r="D895" s="22" t="n"/>
      <c r="E895" s="72" t="n"/>
      <c r="F895" s="22" t="n"/>
      <c r="G895" s="131" t="n"/>
      <c r="H895" s="22" t="n"/>
      <c r="I895" s="22" t="n"/>
      <c r="J895" s="22" t="n"/>
      <c r="K895" s="22" t="n"/>
      <c r="L895" s="22" t="n"/>
      <c r="M895" s="22" t="n"/>
      <c r="N895" s="22" t="n"/>
      <c r="O895" s="22" t="n"/>
      <c r="P895" s="22" t="n"/>
      <c r="Q895" s="22" t="n"/>
      <c r="R895" s="22" t="n"/>
      <c r="S895" s="22" t="n"/>
      <c r="T895" s="22" t="n"/>
      <c r="U895" s="22" t="n"/>
      <c r="V895" s="22" t="n"/>
      <c r="W895" s="22" t="n"/>
      <c r="X895" s="22" t="n"/>
      <c r="Y895" s="22" t="n"/>
      <c r="Z895" s="22" t="n"/>
      <c r="AA895" s="22" t="n"/>
      <c r="AB895" s="22" t="n"/>
      <c r="AC895" s="22" t="n"/>
      <c r="AD895" s="22" t="n"/>
      <c r="AE895" s="22" t="n"/>
      <c r="AF895" s="22" t="n"/>
    </row>
    <row r="896">
      <c r="A896" s="22" t="n"/>
      <c r="B896" s="130" t="n"/>
      <c r="C896" s="22" t="n"/>
      <c r="D896" s="22" t="n"/>
      <c r="E896" s="72" t="n"/>
      <c r="F896" s="22" t="n"/>
      <c r="G896" s="131" t="n"/>
      <c r="H896" s="22" t="n"/>
      <c r="I896" s="22" t="n"/>
      <c r="J896" s="22" t="n"/>
      <c r="K896" s="22" t="n"/>
      <c r="L896" s="22" t="n"/>
      <c r="M896" s="22" t="n"/>
      <c r="N896" s="22" t="n"/>
      <c r="O896" s="22" t="n"/>
      <c r="P896" s="22" t="n"/>
      <c r="Q896" s="22" t="n"/>
      <c r="R896" s="22" t="n"/>
      <c r="S896" s="22" t="n"/>
      <c r="T896" s="22" t="n"/>
      <c r="U896" s="22" t="n"/>
      <c r="V896" s="22" t="n"/>
      <c r="W896" s="22" t="n"/>
      <c r="X896" s="22" t="n"/>
      <c r="Y896" s="22" t="n"/>
      <c r="Z896" s="22" t="n"/>
      <c r="AA896" s="22" t="n"/>
      <c r="AB896" s="22" t="n"/>
      <c r="AC896" s="22" t="n"/>
      <c r="AD896" s="22" t="n"/>
      <c r="AE896" s="22" t="n"/>
      <c r="AF896" s="22" t="n"/>
    </row>
    <row r="897">
      <c r="A897" s="22" t="n"/>
      <c r="B897" s="130" t="n"/>
      <c r="C897" s="22" t="n"/>
      <c r="D897" s="22" t="n"/>
      <c r="E897" s="72" t="n"/>
      <c r="F897" s="22" t="n"/>
      <c r="G897" s="131" t="n"/>
      <c r="H897" s="22" t="n"/>
      <c r="I897" s="22" t="n"/>
      <c r="J897" s="22" t="n"/>
      <c r="K897" s="22" t="n"/>
      <c r="L897" s="22" t="n"/>
      <c r="M897" s="22" t="n"/>
      <c r="N897" s="22" t="n"/>
      <c r="O897" s="22" t="n"/>
      <c r="P897" s="22" t="n"/>
      <c r="Q897" s="22" t="n"/>
      <c r="R897" s="22" t="n"/>
      <c r="S897" s="22" t="n"/>
      <c r="T897" s="22" t="n"/>
      <c r="U897" s="22" t="n"/>
      <c r="V897" s="22" t="n"/>
      <c r="W897" s="22" t="n"/>
      <c r="X897" s="22" t="n"/>
      <c r="Y897" s="22" t="n"/>
      <c r="Z897" s="22" t="n"/>
      <c r="AA897" s="22" t="n"/>
      <c r="AB897" s="22" t="n"/>
      <c r="AC897" s="22" t="n"/>
      <c r="AD897" s="22" t="n"/>
      <c r="AE897" s="22" t="n"/>
      <c r="AF897" s="22" t="n"/>
    </row>
    <row r="898">
      <c r="A898" s="22" t="n"/>
      <c r="B898" s="130" t="n"/>
      <c r="C898" s="22" t="n"/>
      <c r="D898" s="22" t="n"/>
      <c r="E898" s="72" t="n"/>
      <c r="F898" s="22" t="n"/>
      <c r="G898" s="131" t="n"/>
      <c r="H898" s="22" t="n"/>
      <c r="I898" s="22" t="n"/>
      <c r="J898" s="22" t="n"/>
      <c r="K898" s="22" t="n"/>
      <c r="L898" s="22" t="n"/>
      <c r="M898" s="22" t="n"/>
      <c r="N898" s="22" t="n"/>
      <c r="O898" s="22" t="n"/>
      <c r="P898" s="22" t="n"/>
      <c r="Q898" s="22" t="n"/>
      <c r="R898" s="22" t="n"/>
      <c r="S898" s="22" t="n"/>
      <c r="T898" s="22" t="n"/>
      <c r="U898" s="22" t="n"/>
      <c r="V898" s="22" t="n"/>
      <c r="W898" s="22" t="n"/>
      <c r="X898" s="22" t="n"/>
      <c r="Y898" s="22" t="n"/>
      <c r="Z898" s="22" t="n"/>
      <c r="AA898" s="22" t="n"/>
      <c r="AB898" s="22" t="n"/>
      <c r="AC898" s="22" t="n"/>
      <c r="AD898" s="22" t="n"/>
      <c r="AE898" s="22" t="n"/>
      <c r="AF898" s="22" t="n"/>
    </row>
    <row r="899">
      <c r="A899" s="22" t="n"/>
      <c r="B899" s="130" t="n"/>
      <c r="C899" s="22" t="n"/>
      <c r="D899" s="22" t="n"/>
      <c r="E899" s="72" t="n"/>
      <c r="F899" s="22" t="n"/>
      <c r="G899" s="131" t="n"/>
      <c r="H899" s="22" t="n"/>
      <c r="I899" s="22" t="n"/>
      <c r="J899" s="22" t="n"/>
      <c r="K899" s="22" t="n"/>
      <c r="L899" s="22" t="n"/>
      <c r="M899" s="22" t="n"/>
      <c r="N899" s="22" t="n"/>
      <c r="O899" s="22" t="n"/>
      <c r="P899" s="22" t="n"/>
      <c r="Q899" s="22" t="n"/>
      <c r="R899" s="22" t="n"/>
      <c r="S899" s="22" t="n"/>
      <c r="T899" s="22" t="n"/>
      <c r="U899" s="22" t="n"/>
      <c r="V899" s="22" t="n"/>
      <c r="W899" s="22" t="n"/>
      <c r="X899" s="22" t="n"/>
      <c r="Y899" s="22" t="n"/>
      <c r="Z899" s="22" t="n"/>
      <c r="AA899" s="22" t="n"/>
      <c r="AB899" s="22" t="n"/>
      <c r="AC899" s="22" t="n"/>
      <c r="AD899" s="22" t="n"/>
      <c r="AE899" s="22" t="n"/>
      <c r="AF899" s="22" t="n"/>
    </row>
    <row r="900">
      <c r="A900" s="22" t="n"/>
      <c r="B900" s="130" t="n"/>
      <c r="C900" s="22" t="n"/>
      <c r="D900" s="22" t="n"/>
      <c r="E900" s="72" t="n"/>
      <c r="F900" s="22" t="n"/>
      <c r="G900" s="131" t="n"/>
      <c r="H900" s="22" t="n"/>
      <c r="I900" s="22" t="n"/>
      <c r="J900" s="22" t="n"/>
      <c r="K900" s="22" t="n"/>
      <c r="L900" s="22" t="n"/>
      <c r="M900" s="22" t="n"/>
      <c r="N900" s="22" t="n"/>
      <c r="O900" s="22" t="n"/>
      <c r="P900" s="22" t="n"/>
      <c r="Q900" s="22" t="n"/>
      <c r="R900" s="22" t="n"/>
      <c r="S900" s="22" t="n"/>
      <c r="T900" s="22" t="n"/>
      <c r="U900" s="22" t="n"/>
      <c r="V900" s="22" t="n"/>
      <c r="W900" s="22" t="n"/>
      <c r="X900" s="22" t="n"/>
      <c r="Y900" s="22" t="n"/>
      <c r="Z900" s="22" t="n"/>
      <c r="AA900" s="22" t="n"/>
      <c r="AB900" s="22" t="n"/>
      <c r="AC900" s="22" t="n"/>
      <c r="AD900" s="22" t="n"/>
      <c r="AE900" s="22" t="n"/>
      <c r="AF900" s="22" t="n"/>
    </row>
    <row r="901">
      <c r="A901" s="22" t="n"/>
      <c r="B901" s="130" t="n"/>
      <c r="C901" s="22" t="n"/>
      <c r="D901" s="22" t="n"/>
      <c r="E901" s="72" t="n"/>
      <c r="F901" s="22" t="n"/>
      <c r="G901" s="131" t="n"/>
      <c r="H901" s="22" t="n"/>
      <c r="I901" s="22" t="n"/>
      <c r="J901" s="22" t="n"/>
      <c r="K901" s="22" t="n"/>
      <c r="L901" s="22" t="n"/>
      <c r="M901" s="22" t="n"/>
      <c r="N901" s="22" t="n"/>
      <c r="O901" s="22" t="n"/>
      <c r="P901" s="22" t="n"/>
      <c r="Q901" s="22" t="n"/>
      <c r="R901" s="22" t="n"/>
      <c r="S901" s="22" t="n"/>
      <c r="T901" s="22" t="n"/>
      <c r="U901" s="22" t="n"/>
      <c r="V901" s="22" t="n"/>
      <c r="W901" s="22" t="n"/>
      <c r="X901" s="22" t="n"/>
      <c r="Y901" s="22" t="n"/>
      <c r="Z901" s="22" t="n"/>
      <c r="AA901" s="22" t="n"/>
      <c r="AB901" s="22" t="n"/>
      <c r="AC901" s="22" t="n"/>
      <c r="AD901" s="22" t="n"/>
      <c r="AE901" s="22" t="n"/>
      <c r="AF901" s="22" t="n"/>
    </row>
    <row r="902">
      <c r="A902" s="22" t="n"/>
      <c r="B902" s="130" t="n"/>
      <c r="C902" s="22" t="n"/>
      <c r="D902" s="22" t="n"/>
      <c r="E902" s="72" t="n"/>
      <c r="F902" s="22" t="n"/>
      <c r="G902" s="131" t="n"/>
      <c r="H902" s="22" t="n"/>
      <c r="I902" s="22" t="n"/>
      <c r="J902" s="22" t="n"/>
      <c r="K902" s="22" t="n"/>
      <c r="L902" s="22" t="n"/>
      <c r="M902" s="22" t="n"/>
      <c r="N902" s="22" t="n"/>
      <c r="O902" s="22" t="n"/>
      <c r="P902" s="22" t="n"/>
      <c r="Q902" s="22" t="n"/>
      <c r="R902" s="22" t="n"/>
      <c r="S902" s="22" t="n"/>
      <c r="T902" s="22" t="n"/>
      <c r="U902" s="22" t="n"/>
      <c r="V902" s="22" t="n"/>
      <c r="W902" s="22" t="n"/>
      <c r="X902" s="22" t="n"/>
      <c r="Y902" s="22" t="n"/>
      <c r="Z902" s="22" t="n"/>
      <c r="AA902" s="22" t="n"/>
      <c r="AB902" s="22" t="n"/>
      <c r="AC902" s="22" t="n"/>
      <c r="AD902" s="22" t="n"/>
      <c r="AE902" s="22" t="n"/>
      <c r="AF902" s="22" t="n"/>
    </row>
    <row r="903">
      <c r="A903" s="22" t="n"/>
      <c r="B903" s="130" t="n"/>
      <c r="C903" s="22" t="n"/>
      <c r="D903" s="22" t="n"/>
      <c r="E903" s="72" t="n"/>
      <c r="F903" s="22" t="n"/>
      <c r="G903" s="131" t="n"/>
      <c r="H903" s="22" t="n"/>
      <c r="I903" s="22" t="n"/>
      <c r="J903" s="22" t="n"/>
      <c r="K903" s="22" t="n"/>
      <c r="L903" s="22" t="n"/>
      <c r="M903" s="22" t="n"/>
      <c r="N903" s="22" t="n"/>
      <c r="O903" s="22" t="n"/>
      <c r="P903" s="22" t="n"/>
      <c r="Q903" s="22" t="n"/>
      <c r="R903" s="22" t="n"/>
      <c r="S903" s="22" t="n"/>
      <c r="T903" s="22" t="n"/>
      <c r="U903" s="22" t="n"/>
      <c r="V903" s="22" t="n"/>
      <c r="W903" s="22" t="n"/>
      <c r="X903" s="22" t="n"/>
      <c r="Y903" s="22" t="n"/>
      <c r="Z903" s="22" t="n"/>
      <c r="AA903" s="22" t="n"/>
      <c r="AB903" s="22" t="n"/>
      <c r="AC903" s="22" t="n"/>
      <c r="AD903" s="22" t="n"/>
      <c r="AE903" s="22" t="n"/>
      <c r="AF903" s="22" t="n"/>
    </row>
    <row r="904">
      <c r="A904" s="22" t="n"/>
      <c r="B904" s="130" t="n"/>
      <c r="C904" s="22" t="n"/>
      <c r="D904" s="22" t="n"/>
      <c r="E904" s="72" t="n"/>
      <c r="F904" s="22" t="n"/>
      <c r="G904" s="131" t="n"/>
      <c r="H904" s="22" t="n"/>
      <c r="I904" s="22" t="n"/>
      <c r="J904" s="22" t="n"/>
      <c r="K904" s="22" t="n"/>
      <c r="L904" s="22" t="n"/>
      <c r="M904" s="22" t="n"/>
      <c r="N904" s="22" t="n"/>
      <c r="O904" s="22" t="n"/>
      <c r="P904" s="22" t="n"/>
      <c r="Q904" s="22" t="n"/>
      <c r="R904" s="22" t="n"/>
      <c r="S904" s="22" t="n"/>
      <c r="T904" s="22" t="n"/>
      <c r="U904" s="22" t="n"/>
      <c r="V904" s="22" t="n"/>
      <c r="W904" s="22" t="n"/>
      <c r="X904" s="22" t="n"/>
      <c r="Y904" s="22" t="n"/>
      <c r="Z904" s="22" t="n"/>
      <c r="AA904" s="22" t="n"/>
      <c r="AB904" s="22" t="n"/>
      <c r="AC904" s="22" t="n"/>
      <c r="AD904" s="22" t="n"/>
      <c r="AE904" s="22" t="n"/>
      <c r="AF904" s="22" t="n"/>
    </row>
    <row r="905">
      <c r="A905" s="22" t="n"/>
      <c r="B905" s="130" t="n"/>
      <c r="C905" s="22" t="n"/>
      <c r="D905" s="22" t="n"/>
      <c r="E905" s="72" t="n"/>
      <c r="F905" s="22" t="n"/>
      <c r="G905" s="131" t="n"/>
      <c r="H905" s="22" t="n"/>
      <c r="I905" s="22" t="n"/>
      <c r="J905" s="22" t="n"/>
      <c r="K905" s="22" t="n"/>
      <c r="L905" s="22" t="n"/>
      <c r="M905" s="22" t="n"/>
      <c r="N905" s="22" t="n"/>
      <c r="O905" s="22" t="n"/>
      <c r="P905" s="22" t="n"/>
      <c r="Q905" s="22" t="n"/>
      <c r="R905" s="22" t="n"/>
      <c r="S905" s="22" t="n"/>
      <c r="T905" s="22" t="n"/>
      <c r="U905" s="22" t="n"/>
      <c r="V905" s="22" t="n"/>
      <c r="W905" s="22" t="n"/>
      <c r="X905" s="22" t="n"/>
      <c r="Y905" s="22" t="n"/>
      <c r="Z905" s="22" t="n"/>
      <c r="AA905" s="22" t="n"/>
      <c r="AB905" s="22" t="n"/>
      <c r="AC905" s="22" t="n"/>
      <c r="AD905" s="22" t="n"/>
      <c r="AE905" s="22" t="n"/>
      <c r="AF905" s="22" t="n"/>
    </row>
    <row r="906">
      <c r="A906" s="22" t="n"/>
      <c r="B906" s="130" t="n"/>
      <c r="C906" s="22" t="n"/>
      <c r="D906" s="22" t="n"/>
      <c r="E906" s="72" t="n"/>
      <c r="F906" s="22" t="n"/>
      <c r="G906" s="131" t="n"/>
      <c r="H906" s="22" t="n"/>
      <c r="I906" s="22" t="n"/>
      <c r="J906" s="22" t="n"/>
      <c r="K906" s="22" t="n"/>
      <c r="L906" s="22" t="n"/>
      <c r="M906" s="22" t="n"/>
      <c r="N906" s="22" t="n"/>
      <c r="O906" s="22" t="n"/>
      <c r="P906" s="22" t="n"/>
      <c r="Q906" s="22" t="n"/>
      <c r="R906" s="22" t="n"/>
      <c r="S906" s="22" t="n"/>
      <c r="T906" s="22" t="n"/>
      <c r="U906" s="22" t="n"/>
      <c r="V906" s="22" t="n"/>
      <c r="W906" s="22" t="n"/>
      <c r="X906" s="22" t="n"/>
      <c r="Y906" s="22" t="n"/>
      <c r="Z906" s="22" t="n"/>
      <c r="AA906" s="22" t="n"/>
      <c r="AB906" s="22" t="n"/>
      <c r="AC906" s="22" t="n"/>
      <c r="AD906" s="22" t="n"/>
      <c r="AE906" s="22" t="n"/>
      <c r="AF906" s="22" t="n"/>
    </row>
    <row r="907">
      <c r="A907" s="22" t="n"/>
      <c r="B907" s="130" t="n"/>
      <c r="C907" s="22" t="n"/>
      <c r="D907" s="22" t="n"/>
      <c r="E907" s="72" t="n"/>
      <c r="F907" s="22" t="n"/>
      <c r="G907" s="131" t="n"/>
      <c r="H907" s="22" t="n"/>
      <c r="I907" s="22" t="n"/>
      <c r="J907" s="22" t="n"/>
      <c r="K907" s="22" t="n"/>
      <c r="L907" s="22" t="n"/>
      <c r="M907" s="22" t="n"/>
      <c r="N907" s="22" t="n"/>
      <c r="O907" s="22" t="n"/>
      <c r="P907" s="22" t="n"/>
      <c r="Q907" s="22" t="n"/>
      <c r="R907" s="22" t="n"/>
      <c r="S907" s="22" t="n"/>
      <c r="T907" s="22" t="n"/>
      <c r="U907" s="22" t="n"/>
      <c r="V907" s="22" t="n"/>
      <c r="W907" s="22" t="n"/>
      <c r="X907" s="22" t="n"/>
      <c r="Y907" s="22" t="n"/>
      <c r="Z907" s="22" t="n"/>
      <c r="AA907" s="22" t="n"/>
      <c r="AB907" s="22" t="n"/>
      <c r="AC907" s="22" t="n"/>
      <c r="AD907" s="22" t="n"/>
      <c r="AE907" s="22" t="n"/>
      <c r="AF907" s="22" t="n"/>
    </row>
    <row r="908">
      <c r="A908" s="22" t="n"/>
      <c r="B908" s="130" t="n"/>
      <c r="C908" s="22" t="n"/>
      <c r="D908" s="22" t="n"/>
      <c r="E908" s="72" t="n"/>
      <c r="F908" s="22" t="n"/>
      <c r="G908" s="131" t="n"/>
      <c r="H908" s="22" t="n"/>
      <c r="I908" s="22" t="n"/>
      <c r="J908" s="22" t="n"/>
      <c r="K908" s="22" t="n"/>
      <c r="L908" s="22" t="n"/>
      <c r="M908" s="22" t="n"/>
      <c r="N908" s="22" t="n"/>
      <c r="O908" s="22" t="n"/>
      <c r="P908" s="22" t="n"/>
      <c r="Q908" s="22" t="n"/>
      <c r="R908" s="22" t="n"/>
      <c r="S908" s="22" t="n"/>
      <c r="T908" s="22" t="n"/>
      <c r="U908" s="22" t="n"/>
      <c r="V908" s="22" t="n"/>
      <c r="W908" s="22" t="n"/>
      <c r="X908" s="22" t="n"/>
      <c r="Y908" s="22" t="n"/>
      <c r="Z908" s="22" t="n"/>
      <c r="AA908" s="22" t="n"/>
      <c r="AB908" s="22" t="n"/>
      <c r="AC908" s="22" t="n"/>
      <c r="AD908" s="22" t="n"/>
      <c r="AE908" s="22" t="n"/>
      <c r="AF908" s="22" t="n"/>
    </row>
    <row r="909">
      <c r="A909" s="22" t="n"/>
      <c r="B909" s="130" t="n"/>
      <c r="C909" s="22" t="n"/>
      <c r="D909" s="22" t="n"/>
      <c r="E909" s="72" t="n"/>
      <c r="F909" s="22" t="n"/>
      <c r="G909" s="131" t="n"/>
      <c r="H909" s="22" t="n"/>
      <c r="I909" s="22" t="n"/>
      <c r="J909" s="22" t="n"/>
      <c r="K909" s="22" t="n"/>
      <c r="L909" s="22" t="n"/>
      <c r="M909" s="22" t="n"/>
      <c r="N909" s="22" t="n"/>
      <c r="O909" s="22" t="n"/>
      <c r="P909" s="22" t="n"/>
      <c r="Q909" s="22" t="n"/>
      <c r="R909" s="22" t="n"/>
      <c r="S909" s="22" t="n"/>
      <c r="T909" s="22" t="n"/>
      <c r="U909" s="22" t="n"/>
      <c r="V909" s="22" t="n"/>
      <c r="W909" s="22" t="n"/>
      <c r="X909" s="22" t="n"/>
      <c r="Y909" s="22" t="n"/>
      <c r="Z909" s="22" t="n"/>
      <c r="AA909" s="22" t="n"/>
      <c r="AB909" s="22" t="n"/>
      <c r="AC909" s="22" t="n"/>
      <c r="AD909" s="22" t="n"/>
      <c r="AE909" s="22" t="n"/>
      <c r="AF909" s="22" t="n"/>
    </row>
    <row r="910">
      <c r="A910" s="22" t="n"/>
      <c r="B910" s="130" t="n"/>
      <c r="C910" s="22" t="n"/>
      <c r="D910" s="22" t="n"/>
      <c r="E910" s="72" t="n"/>
      <c r="F910" s="22" t="n"/>
      <c r="G910" s="131" t="n"/>
      <c r="H910" s="22" t="n"/>
      <c r="I910" s="22" t="n"/>
      <c r="J910" s="22" t="n"/>
      <c r="K910" s="22" t="n"/>
      <c r="L910" s="22" t="n"/>
      <c r="M910" s="22" t="n"/>
      <c r="N910" s="22" t="n"/>
      <c r="O910" s="22" t="n"/>
      <c r="P910" s="22" t="n"/>
      <c r="Q910" s="22" t="n"/>
      <c r="R910" s="22" t="n"/>
      <c r="S910" s="22" t="n"/>
      <c r="T910" s="22" t="n"/>
      <c r="U910" s="22" t="n"/>
      <c r="V910" s="22" t="n"/>
      <c r="W910" s="22" t="n"/>
      <c r="X910" s="22" t="n"/>
      <c r="Y910" s="22" t="n"/>
      <c r="Z910" s="22" t="n"/>
      <c r="AA910" s="22" t="n"/>
      <c r="AB910" s="22" t="n"/>
      <c r="AC910" s="22" t="n"/>
      <c r="AD910" s="22" t="n"/>
      <c r="AE910" s="22" t="n"/>
      <c r="AF910" s="22" t="n"/>
    </row>
    <row r="911">
      <c r="A911" s="22" t="n"/>
      <c r="B911" s="130" t="n"/>
      <c r="C911" s="22" t="n"/>
      <c r="D911" s="22" t="n"/>
      <c r="E911" s="72" t="n"/>
      <c r="F911" s="22" t="n"/>
      <c r="G911" s="131" t="n"/>
      <c r="H911" s="22" t="n"/>
      <c r="I911" s="22" t="n"/>
      <c r="J911" s="22" t="n"/>
      <c r="K911" s="22" t="n"/>
      <c r="L911" s="22" t="n"/>
      <c r="M911" s="22" t="n"/>
      <c r="N911" s="22" t="n"/>
      <c r="O911" s="22" t="n"/>
      <c r="P911" s="22" t="n"/>
      <c r="Q911" s="22" t="n"/>
      <c r="R911" s="22" t="n"/>
      <c r="S911" s="22" t="n"/>
      <c r="T911" s="22" t="n"/>
      <c r="U911" s="22" t="n"/>
      <c r="V911" s="22" t="n"/>
      <c r="W911" s="22" t="n"/>
      <c r="X911" s="22" t="n"/>
      <c r="Y911" s="22" t="n"/>
      <c r="Z911" s="22" t="n"/>
      <c r="AA911" s="22" t="n"/>
      <c r="AB911" s="22" t="n"/>
      <c r="AC911" s="22" t="n"/>
      <c r="AD911" s="22" t="n"/>
      <c r="AE911" s="22" t="n"/>
      <c r="AF911" s="22" t="n"/>
    </row>
    <row r="912">
      <c r="A912" s="22" t="n"/>
      <c r="B912" s="130" t="n"/>
      <c r="C912" s="22" t="n"/>
      <c r="D912" s="22" t="n"/>
      <c r="E912" s="72" t="n"/>
      <c r="F912" s="22" t="n"/>
      <c r="G912" s="131" t="n"/>
      <c r="H912" s="22" t="n"/>
      <c r="I912" s="22" t="n"/>
      <c r="J912" s="22" t="n"/>
      <c r="K912" s="22" t="n"/>
      <c r="L912" s="22" t="n"/>
      <c r="M912" s="22" t="n"/>
      <c r="N912" s="22" t="n"/>
      <c r="O912" s="22" t="n"/>
      <c r="P912" s="22" t="n"/>
      <c r="Q912" s="22" t="n"/>
      <c r="R912" s="22" t="n"/>
      <c r="S912" s="22" t="n"/>
      <c r="T912" s="22" t="n"/>
      <c r="U912" s="22" t="n"/>
      <c r="V912" s="22" t="n"/>
      <c r="W912" s="22" t="n"/>
      <c r="X912" s="22" t="n"/>
      <c r="Y912" s="22" t="n"/>
      <c r="Z912" s="22" t="n"/>
      <c r="AA912" s="22" t="n"/>
      <c r="AB912" s="22" t="n"/>
      <c r="AC912" s="22" t="n"/>
      <c r="AD912" s="22" t="n"/>
      <c r="AE912" s="22" t="n"/>
      <c r="AF912" s="22" t="n"/>
    </row>
    <row r="913">
      <c r="A913" s="22" t="n"/>
      <c r="B913" s="130" t="n"/>
      <c r="C913" s="22" t="n"/>
      <c r="D913" s="22" t="n"/>
      <c r="E913" s="72" t="n"/>
      <c r="F913" s="22" t="n"/>
      <c r="G913" s="131" t="n"/>
      <c r="H913" s="22" t="n"/>
      <c r="I913" s="22" t="n"/>
      <c r="J913" s="22" t="n"/>
      <c r="K913" s="22" t="n"/>
      <c r="L913" s="22" t="n"/>
      <c r="M913" s="22" t="n"/>
      <c r="N913" s="22" t="n"/>
      <c r="O913" s="22" t="n"/>
      <c r="P913" s="22" t="n"/>
      <c r="Q913" s="22" t="n"/>
      <c r="R913" s="22" t="n"/>
      <c r="S913" s="22" t="n"/>
      <c r="T913" s="22" t="n"/>
      <c r="U913" s="22" t="n"/>
      <c r="V913" s="22" t="n"/>
      <c r="W913" s="22" t="n"/>
      <c r="X913" s="22" t="n"/>
      <c r="Y913" s="22" t="n"/>
      <c r="Z913" s="22" t="n"/>
      <c r="AA913" s="22" t="n"/>
      <c r="AB913" s="22" t="n"/>
      <c r="AC913" s="22" t="n"/>
      <c r="AD913" s="22" t="n"/>
      <c r="AE913" s="22" t="n"/>
      <c r="AF913" s="22" t="n"/>
    </row>
    <row r="914">
      <c r="A914" s="22" t="n"/>
      <c r="B914" s="130" t="n"/>
      <c r="C914" s="22" t="n"/>
      <c r="D914" s="22" t="n"/>
      <c r="E914" s="72" t="n"/>
      <c r="F914" s="22" t="n"/>
      <c r="G914" s="131" t="n"/>
      <c r="H914" s="22" t="n"/>
      <c r="I914" s="22" t="n"/>
      <c r="J914" s="22" t="n"/>
      <c r="K914" s="22" t="n"/>
      <c r="L914" s="22" t="n"/>
      <c r="M914" s="22" t="n"/>
      <c r="N914" s="22" t="n"/>
      <c r="O914" s="22" t="n"/>
      <c r="P914" s="22" t="n"/>
      <c r="Q914" s="22" t="n"/>
      <c r="R914" s="22" t="n"/>
      <c r="S914" s="22" t="n"/>
      <c r="T914" s="22" t="n"/>
      <c r="U914" s="22" t="n"/>
      <c r="V914" s="22" t="n"/>
      <c r="W914" s="22" t="n"/>
      <c r="X914" s="22" t="n"/>
      <c r="Y914" s="22" t="n"/>
      <c r="Z914" s="22" t="n"/>
      <c r="AA914" s="22" t="n"/>
      <c r="AB914" s="22" t="n"/>
      <c r="AC914" s="22" t="n"/>
      <c r="AD914" s="22" t="n"/>
      <c r="AE914" s="22" t="n"/>
      <c r="AF914" s="22" t="n"/>
    </row>
    <row r="915">
      <c r="A915" s="22" t="n"/>
      <c r="B915" s="130" t="n"/>
      <c r="C915" s="22" t="n"/>
      <c r="D915" s="22" t="n"/>
      <c r="E915" s="72" t="n"/>
      <c r="F915" s="22" t="n"/>
      <c r="G915" s="131" t="n"/>
      <c r="H915" s="22" t="n"/>
      <c r="I915" s="22" t="n"/>
      <c r="J915" s="22" t="n"/>
      <c r="K915" s="22" t="n"/>
      <c r="L915" s="22" t="n"/>
      <c r="M915" s="22" t="n"/>
      <c r="N915" s="22" t="n"/>
      <c r="O915" s="22" t="n"/>
      <c r="P915" s="22" t="n"/>
      <c r="Q915" s="22" t="n"/>
      <c r="R915" s="22" t="n"/>
      <c r="S915" s="22" t="n"/>
      <c r="T915" s="22" t="n"/>
      <c r="U915" s="22" t="n"/>
      <c r="V915" s="22" t="n"/>
      <c r="W915" s="22" t="n"/>
      <c r="X915" s="22" t="n"/>
      <c r="Y915" s="22" t="n"/>
      <c r="Z915" s="22" t="n"/>
      <c r="AA915" s="22" t="n"/>
      <c r="AB915" s="22" t="n"/>
      <c r="AC915" s="22" t="n"/>
      <c r="AD915" s="22" t="n"/>
      <c r="AE915" s="22" t="n"/>
      <c r="AF915" s="22" t="n"/>
    </row>
    <row r="916">
      <c r="A916" s="22" t="n"/>
      <c r="B916" s="130" t="n"/>
      <c r="C916" s="22" t="n"/>
      <c r="D916" s="22" t="n"/>
      <c r="E916" s="72" t="n"/>
      <c r="F916" s="22" t="n"/>
      <c r="G916" s="131" t="n"/>
      <c r="H916" s="22" t="n"/>
      <c r="I916" s="22" t="n"/>
      <c r="J916" s="22" t="n"/>
      <c r="K916" s="22" t="n"/>
      <c r="L916" s="22" t="n"/>
      <c r="M916" s="22" t="n"/>
      <c r="N916" s="22" t="n"/>
      <c r="O916" s="22" t="n"/>
      <c r="P916" s="22" t="n"/>
      <c r="Q916" s="22" t="n"/>
      <c r="R916" s="22" t="n"/>
      <c r="S916" s="22" t="n"/>
      <c r="T916" s="22" t="n"/>
      <c r="U916" s="22" t="n"/>
      <c r="V916" s="22" t="n"/>
      <c r="W916" s="22" t="n"/>
      <c r="X916" s="22" t="n"/>
      <c r="Y916" s="22" t="n"/>
      <c r="Z916" s="22" t="n"/>
      <c r="AA916" s="22" t="n"/>
      <c r="AB916" s="22" t="n"/>
      <c r="AC916" s="22" t="n"/>
      <c r="AD916" s="22" t="n"/>
      <c r="AE916" s="22" t="n"/>
      <c r="AF916" s="22" t="n"/>
    </row>
    <row r="917">
      <c r="A917" s="22" t="n"/>
      <c r="B917" s="130" t="n"/>
      <c r="C917" s="22" t="n"/>
      <c r="D917" s="22" t="n"/>
      <c r="E917" s="72" t="n"/>
      <c r="F917" s="22" t="n"/>
      <c r="G917" s="131" t="n"/>
      <c r="H917" s="22" t="n"/>
      <c r="I917" s="22" t="n"/>
      <c r="J917" s="22" t="n"/>
      <c r="K917" s="22" t="n"/>
      <c r="L917" s="22" t="n"/>
      <c r="M917" s="22" t="n"/>
      <c r="N917" s="22" t="n"/>
      <c r="O917" s="22" t="n"/>
      <c r="P917" s="22" t="n"/>
      <c r="Q917" s="22" t="n"/>
      <c r="R917" s="22" t="n"/>
      <c r="S917" s="22" t="n"/>
      <c r="T917" s="22" t="n"/>
      <c r="U917" s="22" t="n"/>
      <c r="V917" s="22" t="n"/>
      <c r="W917" s="22" t="n"/>
      <c r="X917" s="22" t="n"/>
      <c r="Y917" s="22" t="n"/>
      <c r="Z917" s="22" t="n"/>
      <c r="AA917" s="22" t="n"/>
      <c r="AB917" s="22" t="n"/>
      <c r="AC917" s="22" t="n"/>
      <c r="AD917" s="22" t="n"/>
      <c r="AE917" s="22" t="n"/>
      <c r="AF917" s="22" t="n"/>
    </row>
    <row r="918">
      <c r="A918" s="22" t="n"/>
      <c r="B918" s="130" t="n"/>
      <c r="C918" s="22" t="n"/>
      <c r="D918" s="22" t="n"/>
      <c r="E918" s="72" t="n"/>
      <c r="F918" s="22" t="n"/>
      <c r="G918" s="131" t="n"/>
      <c r="H918" s="22" t="n"/>
      <c r="I918" s="22" t="n"/>
      <c r="J918" s="22" t="n"/>
      <c r="K918" s="22" t="n"/>
      <c r="L918" s="22" t="n"/>
      <c r="M918" s="22" t="n"/>
      <c r="N918" s="22" t="n"/>
      <c r="O918" s="22" t="n"/>
      <c r="P918" s="22" t="n"/>
      <c r="Q918" s="22" t="n"/>
      <c r="R918" s="22" t="n"/>
      <c r="S918" s="22" t="n"/>
      <c r="T918" s="22" t="n"/>
      <c r="U918" s="22" t="n"/>
      <c r="V918" s="22" t="n"/>
      <c r="W918" s="22" t="n"/>
      <c r="X918" s="22" t="n"/>
      <c r="Y918" s="22" t="n"/>
      <c r="Z918" s="22" t="n"/>
      <c r="AA918" s="22" t="n"/>
      <c r="AB918" s="22" t="n"/>
      <c r="AC918" s="22" t="n"/>
      <c r="AD918" s="22" t="n"/>
      <c r="AE918" s="22" t="n"/>
      <c r="AF918" s="22" t="n"/>
    </row>
    <row r="919">
      <c r="A919" s="22" t="n"/>
      <c r="B919" s="130" t="n"/>
      <c r="C919" s="22" t="n"/>
      <c r="D919" s="22" t="n"/>
      <c r="E919" s="72" t="n"/>
      <c r="F919" s="22" t="n"/>
      <c r="G919" s="131" t="n"/>
      <c r="H919" s="22" t="n"/>
      <c r="I919" s="22" t="n"/>
      <c r="J919" s="22" t="n"/>
      <c r="K919" s="22" t="n"/>
      <c r="L919" s="22" t="n"/>
      <c r="M919" s="22" t="n"/>
      <c r="N919" s="22" t="n"/>
      <c r="O919" s="22" t="n"/>
      <c r="P919" s="22" t="n"/>
      <c r="Q919" s="22" t="n"/>
      <c r="R919" s="22" t="n"/>
      <c r="S919" s="22" t="n"/>
      <c r="T919" s="22" t="n"/>
      <c r="U919" s="22" t="n"/>
      <c r="V919" s="22" t="n"/>
      <c r="W919" s="22" t="n"/>
      <c r="X919" s="22" t="n"/>
      <c r="Y919" s="22" t="n"/>
      <c r="Z919" s="22" t="n"/>
      <c r="AA919" s="22" t="n"/>
      <c r="AB919" s="22" t="n"/>
      <c r="AC919" s="22" t="n"/>
      <c r="AD919" s="22" t="n"/>
      <c r="AE919" s="22" t="n"/>
      <c r="AF919" s="22" t="n"/>
    </row>
    <row r="920">
      <c r="A920" s="22" t="n"/>
      <c r="B920" s="130" t="n"/>
      <c r="C920" s="22" t="n"/>
      <c r="D920" s="22" t="n"/>
      <c r="E920" s="72" t="n"/>
      <c r="F920" s="22" t="n"/>
      <c r="G920" s="131" t="n"/>
      <c r="H920" s="22" t="n"/>
      <c r="I920" s="22" t="n"/>
      <c r="J920" s="22" t="n"/>
      <c r="K920" s="22" t="n"/>
      <c r="L920" s="22" t="n"/>
      <c r="M920" s="22" t="n"/>
      <c r="N920" s="22" t="n"/>
      <c r="O920" s="22" t="n"/>
      <c r="P920" s="22" t="n"/>
      <c r="Q920" s="22" t="n"/>
      <c r="R920" s="22" t="n"/>
      <c r="S920" s="22" t="n"/>
      <c r="T920" s="22" t="n"/>
      <c r="U920" s="22" t="n"/>
      <c r="V920" s="22" t="n"/>
      <c r="W920" s="22" t="n"/>
      <c r="X920" s="22" t="n"/>
      <c r="Y920" s="22" t="n"/>
      <c r="Z920" s="22" t="n"/>
      <c r="AA920" s="22" t="n"/>
      <c r="AB920" s="22" t="n"/>
      <c r="AC920" s="22" t="n"/>
      <c r="AD920" s="22" t="n"/>
      <c r="AE920" s="22" t="n"/>
      <c r="AF920" s="22" t="n"/>
    </row>
    <row r="921">
      <c r="A921" s="22" t="n"/>
      <c r="B921" s="130" t="n"/>
      <c r="C921" s="22" t="n"/>
      <c r="D921" s="22" t="n"/>
      <c r="E921" s="72" t="n"/>
      <c r="F921" s="22" t="n"/>
      <c r="G921" s="131" t="n"/>
      <c r="H921" s="22" t="n"/>
      <c r="I921" s="22" t="n"/>
      <c r="J921" s="22" t="n"/>
      <c r="K921" s="22" t="n"/>
      <c r="L921" s="22" t="n"/>
      <c r="M921" s="22" t="n"/>
      <c r="N921" s="22" t="n"/>
      <c r="O921" s="22" t="n"/>
      <c r="P921" s="22" t="n"/>
      <c r="Q921" s="22" t="n"/>
      <c r="R921" s="22" t="n"/>
      <c r="S921" s="22" t="n"/>
      <c r="T921" s="22" t="n"/>
      <c r="U921" s="22" t="n"/>
      <c r="V921" s="22" t="n"/>
      <c r="W921" s="22" t="n"/>
      <c r="X921" s="22" t="n"/>
      <c r="Y921" s="22" t="n"/>
      <c r="Z921" s="22" t="n"/>
      <c r="AA921" s="22" t="n"/>
      <c r="AB921" s="22" t="n"/>
      <c r="AC921" s="22" t="n"/>
      <c r="AD921" s="22" t="n"/>
      <c r="AE921" s="22" t="n"/>
      <c r="AF921" s="22" t="n"/>
    </row>
    <row r="922">
      <c r="A922" s="22" t="n"/>
      <c r="B922" s="130" t="n"/>
      <c r="C922" s="22" t="n"/>
      <c r="D922" s="22" t="n"/>
      <c r="E922" s="72" t="n"/>
      <c r="F922" s="22" t="n"/>
      <c r="G922" s="131" t="n"/>
      <c r="H922" s="22" t="n"/>
      <c r="I922" s="22" t="n"/>
      <c r="J922" s="22" t="n"/>
      <c r="K922" s="22" t="n"/>
      <c r="L922" s="22" t="n"/>
      <c r="M922" s="22" t="n"/>
      <c r="N922" s="22" t="n"/>
      <c r="O922" s="22" t="n"/>
      <c r="P922" s="22" t="n"/>
      <c r="Q922" s="22" t="n"/>
      <c r="R922" s="22" t="n"/>
      <c r="S922" s="22" t="n"/>
      <c r="T922" s="22" t="n"/>
      <c r="U922" s="22" t="n"/>
      <c r="V922" s="22" t="n"/>
      <c r="W922" s="22" t="n"/>
      <c r="X922" s="22" t="n"/>
      <c r="Y922" s="22" t="n"/>
      <c r="Z922" s="22" t="n"/>
      <c r="AA922" s="22" t="n"/>
      <c r="AB922" s="22" t="n"/>
      <c r="AC922" s="22" t="n"/>
      <c r="AD922" s="22" t="n"/>
      <c r="AE922" s="22" t="n"/>
      <c r="AF922" s="22" t="n"/>
    </row>
    <row r="923">
      <c r="A923" s="22" t="n"/>
      <c r="B923" s="130" t="n"/>
      <c r="C923" s="22" t="n"/>
      <c r="D923" s="22" t="n"/>
      <c r="E923" s="72" t="n"/>
      <c r="F923" s="22" t="n"/>
      <c r="G923" s="131" t="n"/>
      <c r="H923" s="22" t="n"/>
      <c r="I923" s="22" t="n"/>
      <c r="J923" s="22" t="n"/>
      <c r="K923" s="22" t="n"/>
      <c r="L923" s="22" t="n"/>
      <c r="M923" s="22" t="n"/>
      <c r="N923" s="22" t="n"/>
      <c r="O923" s="22" t="n"/>
      <c r="P923" s="22" t="n"/>
      <c r="Q923" s="22" t="n"/>
      <c r="R923" s="22" t="n"/>
      <c r="S923" s="22" t="n"/>
      <c r="T923" s="22" t="n"/>
      <c r="U923" s="22" t="n"/>
      <c r="V923" s="22" t="n"/>
      <c r="W923" s="22" t="n"/>
      <c r="X923" s="22" t="n"/>
      <c r="Y923" s="22" t="n"/>
      <c r="Z923" s="22" t="n"/>
      <c r="AA923" s="22" t="n"/>
      <c r="AB923" s="22" t="n"/>
      <c r="AC923" s="22" t="n"/>
      <c r="AD923" s="22" t="n"/>
      <c r="AE923" s="22" t="n"/>
      <c r="AF923" s="22" t="n"/>
    </row>
    <row r="924">
      <c r="A924" s="22" t="n"/>
      <c r="B924" s="130" t="n"/>
      <c r="C924" s="22" t="n"/>
      <c r="D924" s="22" t="n"/>
      <c r="E924" s="72" t="n"/>
      <c r="F924" s="22" t="n"/>
      <c r="G924" s="131" t="n"/>
      <c r="H924" s="22" t="n"/>
      <c r="I924" s="22" t="n"/>
      <c r="J924" s="22" t="n"/>
      <c r="K924" s="22" t="n"/>
      <c r="L924" s="22" t="n"/>
      <c r="M924" s="22" t="n"/>
      <c r="N924" s="22" t="n"/>
      <c r="O924" s="22" t="n"/>
      <c r="P924" s="22" t="n"/>
      <c r="Q924" s="22" t="n"/>
      <c r="R924" s="22" t="n"/>
      <c r="S924" s="22" t="n"/>
      <c r="T924" s="22" t="n"/>
      <c r="U924" s="22" t="n"/>
      <c r="V924" s="22" t="n"/>
      <c r="W924" s="22" t="n"/>
      <c r="X924" s="22" t="n"/>
      <c r="Y924" s="22" t="n"/>
      <c r="Z924" s="22" t="n"/>
      <c r="AA924" s="22" t="n"/>
      <c r="AB924" s="22" t="n"/>
      <c r="AC924" s="22" t="n"/>
      <c r="AD924" s="22" t="n"/>
      <c r="AE924" s="22" t="n"/>
      <c r="AF924" s="22" t="n"/>
    </row>
    <row r="925">
      <c r="A925" s="22" t="n"/>
      <c r="B925" s="130" t="n"/>
      <c r="C925" s="22" t="n"/>
      <c r="D925" s="22" t="n"/>
      <c r="E925" s="72" t="n"/>
      <c r="F925" s="22" t="n"/>
      <c r="G925" s="131" t="n"/>
      <c r="H925" s="22" t="n"/>
      <c r="I925" s="22" t="n"/>
      <c r="J925" s="22" t="n"/>
      <c r="K925" s="22" t="n"/>
      <c r="L925" s="22" t="n"/>
      <c r="M925" s="22" t="n"/>
      <c r="N925" s="22" t="n"/>
      <c r="O925" s="22" t="n"/>
      <c r="P925" s="22" t="n"/>
      <c r="Q925" s="22" t="n"/>
      <c r="R925" s="22" t="n"/>
      <c r="S925" s="22" t="n"/>
      <c r="T925" s="22" t="n"/>
      <c r="U925" s="22" t="n"/>
      <c r="V925" s="22" t="n"/>
      <c r="W925" s="22" t="n"/>
      <c r="X925" s="22" t="n"/>
      <c r="Y925" s="22" t="n"/>
      <c r="Z925" s="22" t="n"/>
      <c r="AA925" s="22" t="n"/>
      <c r="AB925" s="22" t="n"/>
      <c r="AC925" s="22" t="n"/>
      <c r="AD925" s="22" t="n"/>
      <c r="AE925" s="22" t="n"/>
      <c r="AF925" s="22" t="n"/>
    </row>
    <row r="926">
      <c r="A926" s="22" t="n"/>
      <c r="B926" s="130" t="n"/>
      <c r="C926" s="22" t="n"/>
      <c r="D926" s="22" t="n"/>
      <c r="E926" s="72" t="n"/>
      <c r="F926" s="22" t="n"/>
      <c r="G926" s="131" t="n"/>
      <c r="H926" s="22" t="n"/>
      <c r="I926" s="22" t="n"/>
      <c r="J926" s="22" t="n"/>
      <c r="K926" s="22" t="n"/>
      <c r="L926" s="22" t="n"/>
      <c r="M926" s="22" t="n"/>
      <c r="N926" s="22" t="n"/>
      <c r="O926" s="22" t="n"/>
      <c r="P926" s="22" t="n"/>
      <c r="Q926" s="22" t="n"/>
      <c r="R926" s="22" t="n"/>
      <c r="S926" s="22" t="n"/>
      <c r="T926" s="22" t="n"/>
      <c r="U926" s="22" t="n"/>
      <c r="V926" s="22" t="n"/>
      <c r="W926" s="22" t="n"/>
      <c r="X926" s="22" t="n"/>
      <c r="Y926" s="22" t="n"/>
      <c r="Z926" s="22" t="n"/>
      <c r="AA926" s="22" t="n"/>
      <c r="AB926" s="22" t="n"/>
      <c r="AC926" s="22" t="n"/>
      <c r="AD926" s="22" t="n"/>
      <c r="AE926" s="22" t="n"/>
      <c r="AF926" s="22" t="n"/>
    </row>
    <row r="927">
      <c r="A927" s="22" t="n"/>
      <c r="B927" s="130" t="n"/>
      <c r="C927" s="22" t="n"/>
      <c r="D927" s="22" t="n"/>
      <c r="E927" s="72" t="n"/>
      <c r="F927" s="22" t="n"/>
      <c r="G927" s="131" t="n"/>
      <c r="H927" s="22" t="n"/>
      <c r="I927" s="22" t="n"/>
      <c r="J927" s="22" t="n"/>
      <c r="K927" s="22" t="n"/>
      <c r="L927" s="22" t="n"/>
      <c r="M927" s="22" t="n"/>
      <c r="N927" s="22" t="n"/>
      <c r="O927" s="22" t="n"/>
      <c r="P927" s="22" t="n"/>
      <c r="Q927" s="22" t="n"/>
      <c r="R927" s="22" t="n"/>
      <c r="S927" s="22" t="n"/>
      <c r="T927" s="22" t="n"/>
      <c r="U927" s="22" t="n"/>
      <c r="V927" s="22" t="n"/>
      <c r="W927" s="22" t="n"/>
      <c r="X927" s="22" t="n"/>
      <c r="Y927" s="22" t="n"/>
      <c r="Z927" s="22" t="n"/>
      <c r="AA927" s="22" t="n"/>
      <c r="AB927" s="22" t="n"/>
      <c r="AC927" s="22" t="n"/>
      <c r="AD927" s="22" t="n"/>
      <c r="AE927" s="22" t="n"/>
      <c r="AF927" s="22" t="n"/>
    </row>
    <row r="928">
      <c r="A928" s="22" t="n"/>
      <c r="B928" s="130" t="n"/>
      <c r="C928" s="22" t="n"/>
      <c r="D928" s="22" t="n"/>
      <c r="E928" s="72" t="n"/>
      <c r="F928" s="22" t="n"/>
      <c r="G928" s="131" t="n"/>
      <c r="H928" s="22" t="n"/>
      <c r="I928" s="22" t="n"/>
      <c r="J928" s="22" t="n"/>
      <c r="K928" s="22" t="n"/>
      <c r="L928" s="22" t="n"/>
      <c r="M928" s="22" t="n"/>
      <c r="N928" s="22" t="n"/>
      <c r="O928" s="22" t="n"/>
      <c r="P928" s="22" t="n"/>
      <c r="Q928" s="22" t="n"/>
      <c r="R928" s="22" t="n"/>
      <c r="S928" s="22" t="n"/>
      <c r="T928" s="22" t="n"/>
      <c r="U928" s="22" t="n"/>
      <c r="V928" s="22" t="n"/>
      <c r="W928" s="22" t="n"/>
      <c r="X928" s="22" t="n"/>
      <c r="Y928" s="22" t="n"/>
      <c r="Z928" s="22" t="n"/>
      <c r="AA928" s="22" t="n"/>
      <c r="AB928" s="22" t="n"/>
      <c r="AC928" s="22" t="n"/>
      <c r="AD928" s="22" t="n"/>
      <c r="AE928" s="22" t="n"/>
      <c r="AF928" s="22" t="n"/>
    </row>
    <row r="929">
      <c r="A929" s="22" t="n"/>
      <c r="B929" s="130" t="n"/>
      <c r="C929" s="22" t="n"/>
      <c r="D929" s="22" t="n"/>
      <c r="E929" s="72" t="n"/>
      <c r="F929" s="22" t="n"/>
      <c r="G929" s="131" t="n"/>
      <c r="H929" s="22" t="n"/>
      <c r="I929" s="22" t="n"/>
      <c r="J929" s="22" t="n"/>
      <c r="K929" s="22" t="n"/>
      <c r="L929" s="22" t="n"/>
      <c r="M929" s="22" t="n"/>
      <c r="N929" s="22" t="n"/>
      <c r="O929" s="22" t="n"/>
      <c r="P929" s="22" t="n"/>
      <c r="Q929" s="22" t="n"/>
      <c r="R929" s="22" t="n"/>
      <c r="S929" s="22" t="n"/>
      <c r="T929" s="22" t="n"/>
      <c r="U929" s="22" t="n"/>
      <c r="V929" s="22" t="n"/>
      <c r="W929" s="22" t="n"/>
      <c r="X929" s="22" t="n"/>
      <c r="Y929" s="22" t="n"/>
      <c r="Z929" s="22" t="n"/>
      <c r="AA929" s="22" t="n"/>
      <c r="AB929" s="22" t="n"/>
      <c r="AC929" s="22" t="n"/>
      <c r="AD929" s="22" t="n"/>
      <c r="AE929" s="22" t="n"/>
      <c r="AF929" s="22" t="n"/>
    </row>
    <row r="930">
      <c r="A930" s="22" t="n"/>
      <c r="B930" s="130" t="n"/>
      <c r="C930" s="22" t="n"/>
      <c r="D930" s="22" t="n"/>
      <c r="E930" s="72" t="n"/>
      <c r="F930" s="22" t="n"/>
      <c r="G930" s="131" t="n"/>
      <c r="H930" s="22" t="n"/>
      <c r="I930" s="22" t="n"/>
      <c r="J930" s="22" t="n"/>
      <c r="K930" s="22" t="n"/>
      <c r="L930" s="22" t="n"/>
      <c r="M930" s="22" t="n"/>
      <c r="N930" s="22" t="n"/>
      <c r="O930" s="22" t="n"/>
      <c r="P930" s="22" t="n"/>
      <c r="Q930" s="22" t="n"/>
      <c r="R930" s="22" t="n"/>
      <c r="S930" s="22" t="n"/>
      <c r="T930" s="22" t="n"/>
      <c r="U930" s="22" t="n"/>
      <c r="V930" s="22" t="n"/>
      <c r="W930" s="22" t="n"/>
      <c r="X930" s="22" t="n"/>
      <c r="Y930" s="22" t="n"/>
      <c r="Z930" s="22" t="n"/>
      <c r="AA930" s="22" t="n"/>
      <c r="AB930" s="22" t="n"/>
      <c r="AC930" s="22" t="n"/>
      <c r="AD930" s="22" t="n"/>
      <c r="AE930" s="22" t="n"/>
      <c r="AF930" s="22" t="n"/>
    </row>
    <row r="931">
      <c r="A931" s="22" t="n"/>
      <c r="B931" s="130" t="n"/>
      <c r="C931" s="22" t="n"/>
      <c r="D931" s="22" t="n"/>
      <c r="E931" s="72" t="n"/>
      <c r="F931" s="22" t="n"/>
      <c r="G931" s="131" t="n"/>
      <c r="H931" s="22" t="n"/>
      <c r="I931" s="22" t="n"/>
      <c r="J931" s="22" t="n"/>
      <c r="K931" s="22" t="n"/>
      <c r="L931" s="22" t="n"/>
      <c r="M931" s="22" t="n"/>
      <c r="N931" s="22" t="n"/>
      <c r="O931" s="22" t="n"/>
      <c r="P931" s="22" t="n"/>
      <c r="Q931" s="22" t="n"/>
      <c r="R931" s="22" t="n"/>
      <c r="S931" s="22" t="n"/>
      <c r="T931" s="22" t="n"/>
      <c r="U931" s="22" t="n"/>
      <c r="V931" s="22" t="n"/>
      <c r="W931" s="22" t="n"/>
      <c r="X931" s="22" t="n"/>
      <c r="Y931" s="22" t="n"/>
      <c r="Z931" s="22" t="n"/>
      <c r="AA931" s="22" t="n"/>
      <c r="AB931" s="22" t="n"/>
      <c r="AC931" s="22" t="n"/>
      <c r="AD931" s="22" t="n"/>
      <c r="AE931" s="22" t="n"/>
      <c r="AF931" s="22" t="n"/>
    </row>
    <row r="932">
      <c r="A932" s="22" t="n"/>
      <c r="B932" s="130" t="n"/>
      <c r="C932" s="22" t="n"/>
      <c r="D932" s="22" t="n"/>
      <c r="E932" s="72" t="n"/>
      <c r="F932" s="22" t="n"/>
      <c r="G932" s="131" t="n"/>
      <c r="H932" s="22" t="n"/>
      <c r="I932" s="22" t="n"/>
      <c r="J932" s="22" t="n"/>
      <c r="K932" s="22" t="n"/>
      <c r="L932" s="22" t="n"/>
      <c r="M932" s="22" t="n"/>
      <c r="N932" s="22" t="n"/>
      <c r="O932" s="22" t="n"/>
      <c r="P932" s="22" t="n"/>
      <c r="Q932" s="22" t="n"/>
      <c r="R932" s="22" t="n"/>
      <c r="S932" s="22" t="n"/>
      <c r="T932" s="22" t="n"/>
      <c r="U932" s="22" t="n"/>
      <c r="V932" s="22" t="n"/>
      <c r="W932" s="22" t="n"/>
      <c r="X932" s="22" t="n"/>
      <c r="Y932" s="22" t="n"/>
      <c r="Z932" s="22" t="n"/>
      <c r="AA932" s="22" t="n"/>
      <c r="AB932" s="22" t="n"/>
      <c r="AC932" s="22" t="n"/>
      <c r="AD932" s="22" t="n"/>
      <c r="AE932" s="22" t="n"/>
      <c r="AF932" s="22" t="n"/>
    </row>
    <row r="933">
      <c r="A933" s="22" t="n"/>
      <c r="B933" s="130" t="n"/>
      <c r="C933" s="22" t="n"/>
      <c r="D933" s="22" t="n"/>
      <c r="E933" s="72" t="n"/>
      <c r="F933" s="22" t="n"/>
      <c r="G933" s="131" t="n"/>
      <c r="H933" s="22" t="n"/>
      <c r="I933" s="22" t="n"/>
      <c r="J933" s="22" t="n"/>
      <c r="K933" s="22" t="n"/>
      <c r="L933" s="22" t="n"/>
      <c r="M933" s="22" t="n"/>
      <c r="N933" s="22" t="n"/>
      <c r="O933" s="22" t="n"/>
      <c r="P933" s="22" t="n"/>
      <c r="Q933" s="22" t="n"/>
      <c r="R933" s="22" t="n"/>
      <c r="S933" s="22" t="n"/>
      <c r="T933" s="22" t="n"/>
      <c r="U933" s="22" t="n"/>
      <c r="V933" s="22" t="n"/>
      <c r="W933" s="22" t="n"/>
      <c r="X933" s="22" t="n"/>
      <c r="Y933" s="22" t="n"/>
      <c r="Z933" s="22" t="n"/>
      <c r="AA933" s="22" t="n"/>
      <c r="AB933" s="22" t="n"/>
      <c r="AC933" s="22" t="n"/>
      <c r="AD933" s="22" t="n"/>
      <c r="AE933" s="22" t="n"/>
      <c r="AF933" s="22" t="n"/>
    </row>
    <row r="934">
      <c r="A934" s="22" t="n"/>
      <c r="B934" s="130" t="n"/>
      <c r="C934" s="22" t="n"/>
      <c r="D934" s="22" t="n"/>
      <c r="E934" s="72" t="n"/>
      <c r="F934" s="22" t="n"/>
      <c r="G934" s="131" t="n"/>
      <c r="H934" s="22" t="n"/>
      <c r="I934" s="22" t="n"/>
      <c r="J934" s="22" t="n"/>
      <c r="K934" s="22" t="n"/>
      <c r="L934" s="22" t="n"/>
      <c r="M934" s="22" t="n"/>
      <c r="N934" s="22" t="n"/>
      <c r="O934" s="22" t="n"/>
      <c r="P934" s="22" t="n"/>
      <c r="Q934" s="22" t="n"/>
      <c r="R934" s="22" t="n"/>
      <c r="S934" s="22" t="n"/>
      <c r="T934" s="22" t="n"/>
      <c r="U934" s="22" t="n"/>
      <c r="V934" s="22" t="n"/>
      <c r="W934" s="22" t="n"/>
      <c r="X934" s="22" t="n"/>
      <c r="Y934" s="22" t="n"/>
      <c r="Z934" s="22" t="n"/>
      <c r="AA934" s="22" t="n"/>
      <c r="AB934" s="22" t="n"/>
      <c r="AC934" s="22" t="n"/>
      <c r="AD934" s="22" t="n"/>
      <c r="AE934" s="22" t="n"/>
      <c r="AF934" s="22" t="n"/>
    </row>
    <row r="935">
      <c r="A935" s="22" t="n"/>
      <c r="B935" s="130" t="n"/>
      <c r="C935" s="22" t="n"/>
      <c r="D935" s="22" t="n"/>
      <c r="E935" s="72" t="n"/>
      <c r="F935" s="22" t="n"/>
      <c r="G935" s="131" t="n"/>
      <c r="H935" s="22" t="n"/>
      <c r="I935" s="22" t="n"/>
      <c r="J935" s="22" t="n"/>
      <c r="K935" s="22" t="n"/>
      <c r="L935" s="22" t="n"/>
      <c r="M935" s="22" t="n"/>
      <c r="N935" s="22" t="n"/>
      <c r="O935" s="22" t="n"/>
      <c r="P935" s="22" t="n"/>
      <c r="Q935" s="22" t="n"/>
      <c r="R935" s="22" t="n"/>
      <c r="S935" s="22" t="n"/>
      <c r="T935" s="22" t="n"/>
      <c r="U935" s="22" t="n"/>
      <c r="V935" s="22" t="n"/>
      <c r="W935" s="22" t="n"/>
      <c r="X935" s="22" t="n"/>
      <c r="Y935" s="22" t="n"/>
      <c r="Z935" s="22" t="n"/>
      <c r="AA935" s="22" t="n"/>
      <c r="AB935" s="22" t="n"/>
      <c r="AC935" s="22" t="n"/>
      <c r="AD935" s="22" t="n"/>
      <c r="AE935" s="22" t="n"/>
      <c r="AF935" s="22" t="n"/>
    </row>
    <row r="936">
      <c r="A936" s="22" t="n"/>
      <c r="B936" s="130" t="n"/>
      <c r="C936" s="22" t="n"/>
      <c r="D936" s="22" t="n"/>
      <c r="E936" s="72" t="n"/>
      <c r="F936" s="22" t="n"/>
      <c r="G936" s="131" t="n"/>
      <c r="H936" s="22" t="n"/>
      <c r="I936" s="22" t="n"/>
      <c r="J936" s="22" t="n"/>
      <c r="K936" s="22" t="n"/>
      <c r="L936" s="22" t="n"/>
      <c r="M936" s="22" t="n"/>
      <c r="N936" s="22" t="n"/>
      <c r="O936" s="22" t="n"/>
      <c r="P936" s="22" t="n"/>
      <c r="Q936" s="22" t="n"/>
      <c r="R936" s="22" t="n"/>
      <c r="S936" s="22" t="n"/>
      <c r="T936" s="22" t="n"/>
      <c r="U936" s="22" t="n"/>
      <c r="V936" s="22" t="n"/>
      <c r="W936" s="22" t="n"/>
      <c r="X936" s="22" t="n"/>
      <c r="Y936" s="22" t="n"/>
      <c r="Z936" s="22" t="n"/>
      <c r="AA936" s="22" t="n"/>
      <c r="AB936" s="22" t="n"/>
      <c r="AC936" s="22" t="n"/>
      <c r="AD936" s="22" t="n"/>
      <c r="AE936" s="22" t="n"/>
      <c r="AF936" s="22" t="n"/>
    </row>
    <row r="937">
      <c r="A937" s="22" t="n"/>
      <c r="B937" s="130" t="n"/>
      <c r="C937" s="22" t="n"/>
      <c r="D937" s="22" t="n"/>
      <c r="E937" s="72" t="n"/>
      <c r="F937" s="22" t="n"/>
      <c r="G937" s="131" t="n"/>
      <c r="H937" s="22" t="n"/>
      <c r="I937" s="22" t="n"/>
      <c r="J937" s="22" t="n"/>
      <c r="K937" s="22" t="n"/>
      <c r="L937" s="22" t="n"/>
      <c r="M937" s="22" t="n"/>
      <c r="N937" s="22" t="n"/>
      <c r="O937" s="22" t="n"/>
      <c r="P937" s="22" t="n"/>
      <c r="Q937" s="22" t="n"/>
      <c r="R937" s="22" t="n"/>
      <c r="S937" s="22" t="n"/>
      <c r="T937" s="22" t="n"/>
      <c r="U937" s="22" t="n"/>
      <c r="V937" s="22" t="n"/>
      <c r="W937" s="22" t="n"/>
      <c r="X937" s="22" t="n"/>
      <c r="Y937" s="22" t="n"/>
      <c r="Z937" s="22" t="n"/>
      <c r="AA937" s="22" t="n"/>
      <c r="AB937" s="22" t="n"/>
      <c r="AC937" s="22" t="n"/>
      <c r="AD937" s="22" t="n"/>
      <c r="AE937" s="22" t="n"/>
      <c r="AF937" s="22" t="n"/>
    </row>
    <row r="938">
      <c r="A938" s="22" t="n"/>
      <c r="B938" s="130" t="n"/>
      <c r="C938" s="22" t="n"/>
      <c r="D938" s="22" t="n"/>
      <c r="E938" s="72" t="n"/>
      <c r="F938" s="22" t="n"/>
      <c r="G938" s="131" t="n"/>
      <c r="H938" s="22" t="n"/>
      <c r="I938" s="22" t="n"/>
      <c r="J938" s="22" t="n"/>
      <c r="K938" s="22" t="n"/>
      <c r="L938" s="22" t="n"/>
      <c r="M938" s="22" t="n"/>
      <c r="N938" s="22" t="n"/>
      <c r="O938" s="22" t="n"/>
      <c r="P938" s="22" t="n"/>
      <c r="Q938" s="22" t="n"/>
      <c r="R938" s="22" t="n"/>
      <c r="S938" s="22" t="n"/>
      <c r="T938" s="22" t="n"/>
      <c r="U938" s="22" t="n"/>
      <c r="V938" s="22" t="n"/>
      <c r="W938" s="22" t="n"/>
      <c r="X938" s="22" t="n"/>
      <c r="Y938" s="22" t="n"/>
      <c r="Z938" s="22" t="n"/>
      <c r="AA938" s="22" t="n"/>
      <c r="AB938" s="22" t="n"/>
      <c r="AC938" s="22" t="n"/>
      <c r="AD938" s="22" t="n"/>
      <c r="AE938" s="22" t="n"/>
      <c r="AF938" s="22" t="n"/>
    </row>
    <row r="939">
      <c r="A939" s="22" t="n"/>
      <c r="B939" s="130" t="n"/>
      <c r="C939" s="22" t="n"/>
      <c r="D939" s="22" t="n"/>
      <c r="E939" s="72" t="n"/>
      <c r="F939" s="22" t="n"/>
      <c r="G939" s="131" t="n"/>
      <c r="H939" s="22" t="n"/>
      <c r="I939" s="22" t="n"/>
      <c r="J939" s="22" t="n"/>
      <c r="K939" s="22" t="n"/>
      <c r="L939" s="22" t="n"/>
      <c r="M939" s="22" t="n"/>
      <c r="N939" s="22" t="n"/>
      <c r="O939" s="22" t="n"/>
      <c r="P939" s="22" t="n"/>
      <c r="Q939" s="22" t="n"/>
      <c r="R939" s="22" t="n"/>
      <c r="S939" s="22" t="n"/>
      <c r="T939" s="22" t="n"/>
      <c r="U939" s="22" t="n"/>
      <c r="V939" s="22" t="n"/>
      <c r="W939" s="22" t="n"/>
      <c r="X939" s="22" t="n"/>
      <c r="Y939" s="22" t="n"/>
      <c r="Z939" s="22" t="n"/>
      <c r="AA939" s="22" t="n"/>
      <c r="AB939" s="22" t="n"/>
      <c r="AC939" s="22" t="n"/>
      <c r="AD939" s="22" t="n"/>
      <c r="AE939" s="22" t="n"/>
      <c r="AF939" s="22" t="n"/>
    </row>
    <row r="940">
      <c r="A940" s="22" t="n"/>
      <c r="B940" s="130" t="n"/>
      <c r="C940" s="22" t="n"/>
      <c r="D940" s="22" t="n"/>
      <c r="E940" s="72" t="n"/>
      <c r="F940" s="22" t="n"/>
      <c r="G940" s="131" t="n"/>
      <c r="H940" s="22" t="n"/>
      <c r="I940" s="22" t="n"/>
      <c r="J940" s="22" t="n"/>
      <c r="K940" s="22" t="n"/>
      <c r="L940" s="22" t="n"/>
      <c r="M940" s="22" t="n"/>
      <c r="N940" s="22" t="n"/>
      <c r="O940" s="22" t="n"/>
      <c r="P940" s="22" t="n"/>
      <c r="Q940" s="22" t="n"/>
      <c r="R940" s="22" t="n"/>
      <c r="S940" s="22" t="n"/>
      <c r="T940" s="22" t="n"/>
      <c r="U940" s="22" t="n"/>
      <c r="V940" s="22" t="n"/>
      <c r="W940" s="22" t="n"/>
      <c r="X940" s="22" t="n"/>
      <c r="Y940" s="22" t="n"/>
      <c r="Z940" s="22" t="n"/>
      <c r="AA940" s="22" t="n"/>
      <c r="AB940" s="22" t="n"/>
      <c r="AC940" s="22" t="n"/>
      <c r="AD940" s="22" t="n"/>
      <c r="AE940" s="22" t="n"/>
      <c r="AF940" s="22" t="n"/>
    </row>
    <row r="941">
      <c r="A941" s="22" t="n"/>
      <c r="B941" s="130" t="n"/>
      <c r="C941" s="22" t="n"/>
      <c r="D941" s="22" t="n"/>
      <c r="E941" s="72" t="n"/>
      <c r="F941" s="22" t="n"/>
      <c r="G941" s="131" t="n"/>
      <c r="H941" s="22" t="n"/>
      <c r="I941" s="22" t="n"/>
      <c r="J941" s="22" t="n"/>
      <c r="K941" s="22" t="n"/>
      <c r="L941" s="22" t="n"/>
      <c r="M941" s="22" t="n"/>
      <c r="N941" s="22" t="n"/>
      <c r="O941" s="22" t="n"/>
      <c r="P941" s="22" t="n"/>
      <c r="Q941" s="22" t="n"/>
      <c r="R941" s="22" t="n"/>
      <c r="S941" s="22" t="n"/>
      <c r="T941" s="22" t="n"/>
      <c r="U941" s="22" t="n"/>
      <c r="V941" s="22" t="n"/>
      <c r="W941" s="22" t="n"/>
      <c r="X941" s="22" t="n"/>
      <c r="Y941" s="22" t="n"/>
      <c r="Z941" s="22" t="n"/>
      <c r="AA941" s="22" t="n"/>
      <c r="AB941" s="22" t="n"/>
      <c r="AC941" s="22" t="n"/>
      <c r="AD941" s="22" t="n"/>
      <c r="AE941" s="22" t="n"/>
      <c r="AF941" s="22" t="n"/>
    </row>
    <row r="942">
      <c r="A942" s="22" t="n"/>
      <c r="B942" s="130" t="n"/>
      <c r="C942" s="22" t="n"/>
      <c r="D942" s="22" t="n"/>
      <c r="E942" s="72" t="n"/>
      <c r="F942" s="22" t="n"/>
      <c r="G942" s="131" t="n"/>
      <c r="H942" s="22" t="n"/>
      <c r="I942" s="22" t="n"/>
      <c r="J942" s="22" t="n"/>
      <c r="K942" s="22" t="n"/>
      <c r="L942" s="22" t="n"/>
      <c r="M942" s="22" t="n"/>
      <c r="N942" s="22" t="n"/>
      <c r="O942" s="22" t="n"/>
      <c r="P942" s="22" t="n"/>
      <c r="Q942" s="22" t="n"/>
      <c r="R942" s="22" t="n"/>
      <c r="S942" s="22" t="n"/>
      <c r="T942" s="22" t="n"/>
      <c r="U942" s="22" t="n"/>
      <c r="V942" s="22" t="n"/>
      <c r="W942" s="22" t="n"/>
      <c r="X942" s="22" t="n"/>
      <c r="Y942" s="22" t="n"/>
      <c r="Z942" s="22" t="n"/>
      <c r="AA942" s="22" t="n"/>
      <c r="AB942" s="22" t="n"/>
      <c r="AC942" s="22" t="n"/>
      <c r="AD942" s="22" t="n"/>
      <c r="AE942" s="22" t="n"/>
      <c r="AF942" s="22" t="n"/>
    </row>
    <row r="943">
      <c r="A943" s="22" t="n"/>
      <c r="B943" s="130" t="n"/>
      <c r="C943" s="22" t="n"/>
      <c r="D943" s="22" t="n"/>
      <c r="E943" s="72" t="n"/>
      <c r="F943" s="22" t="n"/>
      <c r="G943" s="131" t="n"/>
      <c r="H943" s="22" t="n"/>
      <c r="I943" s="22" t="n"/>
      <c r="J943" s="22" t="n"/>
      <c r="K943" s="22" t="n"/>
      <c r="L943" s="22" t="n"/>
      <c r="M943" s="22" t="n"/>
      <c r="N943" s="22" t="n"/>
      <c r="O943" s="22" t="n"/>
      <c r="P943" s="22" t="n"/>
      <c r="Q943" s="22" t="n"/>
      <c r="R943" s="22" t="n"/>
      <c r="S943" s="22" t="n"/>
      <c r="T943" s="22" t="n"/>
      <c r="U943" s="22" t="n"/>
      <c r="V943" s="22" t="n"/>
      <c r="W943" s="22" t="n"/>
      <c r="X943" s="22" t="n"/>
      <c r="Y943" s="22" t="n"/>
      <c r="Z943" s="22" t="n"/>
      <c r="AA943" s="22" t="n"/>
      <c r="AB943" s="22" t="n"/>
      <c r="AC943" s="22" t="n"/>
      <c r="AD943" s="22" t="n"/>
      <c r="AE943" s="22" t="n"/>
      <c r="AF943" s="22" t="n"/>
    </row>
    <row r="944">
      <c r="A944" s="22" t="n"/>
      <c r="B944" s="130" t="n"/>
      <c r="C944" s="22" t="n"/>
      <c r="D944" s="22" t="n"/>
      <c r="E944" s="72" t="n"/>
      <c r="F944" s="22" t="n"/>
      <c r="G944" s="131" t="n"/>
      <c r="H944" s="22" t="n"/>
      <c r="I944" s="22" t="n"/>
      <c r="J944" s="22" t="n"/>
      <c r="K944" s="22" t="n"/>
      <c r="L944" s="22" t="n"/>
      <c r="M944" s="22" t="n"/>
      <c r="N944" s="22" t="n"/>
      <c r="O944" s="22" t="n"/>
      <c r="P944" s="22" t="n"/>
      <c r="Q944" s="22" t="n"/>
      <c r="R944" s="22" t="n"/>
      <c r="S944" s="22" t="n"/>
      <c r="T944" s="22" t="n"/>
      <c r="U944" s="22" t="n"/>
      <c r="V944" s="22" t="n"/>
      <c r="W944" s="22" t="n"/>
      <c r="X944" s="22" t="n"/>
      <c r="Y944" s="22" t="n"/>
      <c r="Z944" s="22" t="n"/>
      <c r="AA944" s="22" t="n"/>
      <c r="AB944" s="22" t="n"/>
      <c r="AC944" s="22" t="n"/>
      <c r="AD944" s="22" t="n"/>
      <c r="AE944" s="22" t="n"/>
      <c r="AF944" s="22" t="n"/>
    </row>
    <row r="945">
      <c r="A945" s="22" t="n"/>
      <c r="B945" s="130" t="n"/>
      <c r="C945" s="22" t="n"/>
      <c r="D945" s="22" t="n"/>
      <c r="E945" s="72" t="n"/>
      <c r="F945" s="22" t="n"/>
      <c r="G945" s="131" t="n"/>
      <c r="H945" s="22" t="n"/>
      <c r="I945" s="22" t="n"/>
      <c r="J945" s="22" t="n"/>
      <c r="K945" s="22" t="n"/>
      <c r="L945" s="22" t="n"/>
      <c r="M945" s="22" t="n"/>
      <c r="N945" s="22" t="n"/>
      <c r="O945" s="22" t="n"/>
      <c r="P945" s="22" t="n"/>
      <c r="Q945" s="22" t="n"/>
      <c r="R945" s="22" t="n"/>
      <c r="S945" s="22" t="n"/>
      <c r="T945" s="22" t="n"/>
      <c r="U945" s="22" t="n"/>
      <c r="V945" s="22" t="n"/>
      <c r="W945" s="22" t="n"/>
      <c r="X945" s="22" t="n"/>
      <c r="Y945" s="22" t="n"/>
      <c r="Z945" s="22" t="n"/>
      <c r="AA945" s="22" t="n"/>
      <c r="AB945" s="22" t="n"/>
      <c r="AC945" s="22" t="n"/>
      <c r="AD945" s="22" t="n"/>
      <c r="AE945" s="22" t="n"/>
      <c r="AF945" s="22" t="n"/>
    </row>
    <row r="946">
      <c r="A946" s="22" t="n"/>
      <c r="B946" s="130" t="n"/>
      <c r="C946" s="22" t="n"/>
      <c r="D946" s="22" t="n"/>
      <c r="E946" s="72" t="n"/>
      <c r="F946" s="22" t="n"/>
      <c r="G946" s="131" t="n"/>
      <c r="H946" s="22" t="n"/>
      <c r="I946" s="22" t="n"/>
      <c r="J946" s="22" t="n"/>
      <c r="K946" s="22" t="n"/>
      <c r="L946" s="22" t="n"/>
      <c r="M946" s="22" t="n"/>
      <c r="N946" s="22" t="n"/>
      <c r="O946" s="22" t="n"/>
      <c r="P946" s="22" t="n"/>
      <c r="Q946" s="22" t="n"/>
      <c r="R946" s="22" t="n"/>
      <c r="S946" s="22" t="n"/>
      <c r="T946" s="22" t="n"/>
      <c r="U946" s="22" t="n"/>
      <c r="V946" s="22" t="n"/>
      <c r="W946" s="22" t="n"/>
      <c r="X946" s="22" t="n"/>
      <c r="Y946" s="22" t="n"/>
      <c r="Z946" s="22" t="n"/>
      <c r="AA946" s="22" t="n"/>
      <c r="AB946" s="22" t="n"/>
      <c r="AC946" s="22" t="n"/>
      <c r="AD946" s="22" t="n"/>
      <c r="AE946" s="22" t="n"/>
      <c r="AF946" s="22" t="n"/>
    </row>
    <row r="947">
      <c r="A947" s="22" t="n"/>
      <c r="B947" s="130" t="n"/>
      <c r="C947" s="22" t="n"/>
      <c r="D947" s="22" t="n"/>
      <c r="E947" s="72" t="n"/>
      <c r="F947" s="22" t="n"/>
      <c r="G947" s="131" t="n"/>
      <c r="H947" s="22" t="n"/>
      <c r="I947" s="22" t="n"/>
      <c r="J947" s="22" t="n"/>
      <c r="K947" s="22" t="n"/>
      <c r="L947" s="22" t="n"/>
      <c r="M947" s="22" t="n"/>
      <c r="N947" s="22" t="n"/>
      <c r="O947" s="22" t="n"/>
      <c r="P947" s="22" t="n"/>
      <c r="Q947" s="22" t="n"/>
      <c r="R947" s="22" t="n"/>
      <c r="S947" s="22" t="n"/>
      <c r="T947" s="22" t="n"/>
      <c r="U947" s="22" t="n"/>
      <c r="V947" s="22" t="n"/>
      <c r="W947" s="22" t="n"/>
      <c r="X947" s="22" t="n"/>
      <c r="Y947" s="22" t="n"/>
      <c r="Z947" s="22" t="n"/>
      <c r="AA947" s="22" t="n"/>
      <c r="AB947" s="22" t="n"/>
      <c r="AC947" s="22" t="n"/>
      <c r="AD947" s="22" t="n"/>
      <c r="AE947" s="22" t="n"/>
      <c r="AF947" s="22" t="n"/>
    </row>
    <row r="948">
      <c r="A948" s="22" t="n"/>
      <c r="B948" s="130" t="n"/>
      <c r="C948" s="22" t="n"/>
      <c r="D948" s="22" t="n"/>
      <c r="E948" s="72" t="n"/>
      <c r="F948" s="22" t="n"/>
      <c r="G948" s="131" t="n"/>
      <c r="H948" s="22" t="n"/>
      <c r="I948" s="22" t="n"/>
      <c r="J948" s="22" t="n"/>
      <c r="K948" s="22" t="n"/>
      <c r="L948" s="22" t="n"/>
      <c r="M948" s="22" t="n"/>
      <c r="N948" s="22" t="n"/>
      <c r="O948" s="22" t="n"/>
      <c r="P948" s="22" t="n"/>
      <c r="Q948" s="22" t="n"/>
      <c r="R948" s="22" t="n"/>
      <c r="S948" s="22" t="n"/>
      <c r="T948" s="22" t="n"/>
      <c r="U948" s="22" t="n"/>
      <c r="V948" s="22" t="n"/>
      <c r="W948" s="22" t="n"/>
      <c r="X948" s="22" t="n"/>
      <c r="Y948" s="22" t="n"/>
      <c r="Z948" s="22" t="n"/>
      <c r="AA948" s="22" t="n"/>
      <c r="AB948" s="22" t="n"/>
      <c r="AC948" s="22" t="n"/>
      <c r="AD948" s="22" t="n"/>
      <c r="AE948" s="22" t="n"/>
      <c r="AF948" s="22" t="n"/>
    </row>
    <row r="949">
      <c r="A949" s="22" t="n"/>
      <c r="B949" s="130" t="n"/>
      <c r="C949" s="22" t="n"/>
      <c r="D949" s="22" t="n"/>
      <c r="E949" s="72" t="n"/>
      <c r="F949" s="22" t="n"/>
      <c r="G949" s="131" t="n"/>
      <c r="H949" s="22" t="n"/>
      <c r="I949" s="22" t="n"/>
      <c r="J949" s="22" t="n"/>
      <c r="K949" s="22" t="n"/>
      <c r="L949" s="22" t="n"/>
      <c r="M949" s="22" t="n"/>
      <c r="N949" s="22" t="n"/>
      <c r="O949" s="22" t="n"/>
      <c r="P949" s="22" t="n"/>
      <c r="Q949" s="22" t="n"/>
      <c r="R949" s="22" t="n"/>
      <c r="S949" s="22" t="n"/>
      <c r="T949" s="22" t="n"/>
      <c r="U949" s="22" t="n"/>
      <c r="V949" s="22" t="n"/>
      <c r="W949" s="22" t="n"/>
      <c r="X949" s="22" t="n"/>
      <c r="Y949" s="22" t="n"/>
      <c r="Z949" s="22" t="n"/>
      <c r="AA949" s="22" t="n"/>
      <c r="AB949" s="22" t="n"/>
      <c r="AC949" s="22" t="n"/>
      <c r="AD949" s="22" t="n"/>
      <c r="AE949" s="22" t="n"/>
      <c r="AF949" s="22" t="n"/>
    </row>
    <row r="950">
      <c r="A950" s="22" t="n"/>
      <c r="B950" s="130" t="n"/>
      <c r="C950" s="22" t="n"/>
      <c r="D950" s="22" t="n"/>
      <c r="E950" s="72" t="n"/>
      <c r="F950" s="22" t="n"/>
      <c r="G950" s="131" t="n"/>
      <c r="H950" s="22" t="n"/>
      <c r="I950" s="22" t="n"/>
      <c r="J950" s="22" t="n"/>
      <c r="K950" s="22" t="n"/>
      <c r="L950" s="22" t="n"/>
      <c r="M950" s="22" t="n"/>
      <c r="N950" s="22" t="n"/>
      <c r="O950" s="22" t="n"/>
      <c r="P950" s="22" t="n"/>
      <c r="Q950" s="22" t="n"/>
      <c r="R950" s="22" t="n"/>
      <c r="S950" s="22" t="n"/>
      <c r="T950" s="22" t="n"/>
      <c r="U950" s="22" t="n"/>
      <c r="V950" s="22" t="n"/>
      <c r="W950" s="22" t="n"/>
      <c r="X950" s="22" t="n"/>
      <c r="Y950" s="22" t="n"/>
      <c r="Z950" s="22" t="n"/>
      <c r="AA950" s="22" t="n"/>
      <c r="AB950" s="22" t="n"/>
      <c r="AC950" s="22" t="n"/>
      <c r="AD950" s="22" t="n"/>
      <c r="AE950" s="22" t="n"/>
      <c r="AF950" s="22" t="n"/>
    </row>
    <row r="951">
      <c r="A951" s="22" t="n"/>
      <c r="B951" s="130" t="n"/>
      <c r="C951" s="22" t="n"/>
      <c r="D951" s="22" t="n"/>
      <c r="E951" s="72" t="n"/>
      <c r="F951" s="22" t="n"/>
      <c r="G951" s="131" t="n"/>
      <c r="H951" s="22" t="n"/>
      <c r="I951" s="22" t="n"/>
      <c r="J951" s="22" t="n"/>
      <c r="K951" s="22" t="n"/>
      <c r="L951" s="22" t="n"/>
      <c r="M951" s="22" t="n"/>
      <c r="N951" s="22" t="n"/>
      <c r="O951" s="22" t="n"/>
      <c r="P951" s="22" t="n"/>
      <c r="Q951" s="22" t="n"/>
      <c r="R951" s="22" t="n"/>
      <c r="S951" s="22" t="n"/>
      <c r="T951" s="22" t="n"/>
      <c r="U951" s="22" t="n"/>
      <c r="V951" s="22" t="n"/>
      <c r="W951" s="22" t="n"/>
      <c r="X951" s="22" t="n"/>
      <c r="Y951" s="22" t="n"/>
      <c r="Z951" s="22" t="n"/>
      <c r="AA951" s="22" t="n"/>
      <c r="AB951" s="22" t="n"/>
      <c r="AC951" s="22" t="n"/>
      <c r="AD951" s="22" t="n"/>
      <c r="AE951" s="22" t="n"/>
      <c r="AF951" s="22" t="n"/>
    </row>
    <row r="952">
      <c r="A952" s="22" t="n"/>
      <c r="B952" s="130" t="n"/>
      <c r="C952" s="22" t="n"/>
      <c r="D952" s="22" t="n"/>
      <c r="E952" s="72" t="n"/>
      <c r="F952" s="22" t="n"/>
      <c r="G952" s="131" t="n"/>
      <c r="H952" s="22" t="n"/>
      <c r="I952" s="22" t="n"/>
      <c r="J952" s="22" t="n"/>
      <c r="K952" s="22" t="n"/>
      <c r="L952" s="22" t="n"/>
      <c r="M952" s="22" t="n"/>
      <c r="N952" s="22" t="n"/>
      <c r="O952" s="22" t="n"/>
      <c r="P952" s="22" t="n"/>
      <c r="Q952" s="22" t="n"/>
      <c r="R952" s="22" t="n"/>
      <c r="S952" s="22" t="n"/>
      <c r="T952" s="22" t="n"/>
      <c r="U952" s="22" t="n"/>
      <c r="V952" s="22" t="n"/>
      <c r="W952" s="22" t="n"/>
      <c r="X952" s="22" t="n"/>
      <c r="Y952" s="22" t="n"/>
      <c r="Z952" s="22" t="n"/>
      <c r="AA952" s="22" t="n"/>
      <c r="AB952" s="22" t="n"/>
      <c r="AC952" s="22" t="n"/>
      <c r="AD952" s="22" t="n"/>
      <c r="AE952" s="22" t="n"/>
      <c r="AF952" s="22" t="n"/>
    </row>
    <row r="953">
      <c r="A953" s="22" t="n"/>
      <c r="B953" s="130" t="n"/>
      <c r="C953" s="22" t="n"/>
      <c r="D953" s="22" t="n"/>
      <c r="E953" s="72" t="n"/>
      <c r="F953" s="22" t="n"/>
      <c r="G953" s="131" t="n"/>
      <c r="H953" s="22" t="n"/>
      <c r="I953" s="22" t="n"/>
      <c r="J953" s="22" t="n"/>
      <c r="K953" s="22" t="n"/>
      <c r="L953" s="22" t="n"/>
      <c r="M953" s="22" t="n"/>
      <c r="N953" s="22" t="n"/>
      <c r="O953" s="22" t="n"/>
      <c r="P953" s="22" t="n"/>
      <c r="Q953" s="22" t="n"/>
      <c r="R953" s="22" t="n"/>
      <c r="S953" s="22" t="n"/>
      <c r="T953" s="22" t="n"/>
      <c r="U953" s="22" t="n"/>
      <c r="V953" s="22" t="n"/>
      <c r="W953" s="22" t="n"/>
      <c r="X953" s="22" t="n"/>
      <c r="Y953" s="22" t="n"/>
      <c r="Z953" s="22" t="n"/>
      <c r="AA953" s="22" t="n"/>
      <c r="AB953" s="22" t="n"/>
      <c r="AC953" s="22" t="n"/>
      <c r="AD953" s="22" t="n"/>
      <c r="AE953" s="22" t="n"/>
      <c r="AF953" s="22" t="n"/>
    </row>
    <row r="954">
      <c r="A954" s="22" t="n"/>
      <c r="B954" s="130" t="n"/>
      <c r="C954" s="22" t="n"/>
      <c r="D954" s="22" t="n"/>
      <c r="E954" s="72" t="n"/>
      <c r="F954" s="22" t="n"/>
      <c r="G954" s="131" t="n"/>
      <c r="H954" s="22" t="n"/>
      <c r="I954" s="22" t="n"/>
      <c r="J954" s="22" t="n"/>
      <c r="K954" s="22" t="n"/>
      <c r="L954" s="22" t="n"/>
      <c r="M954" s="22" t="n"/>
      <c r="N954" s="22" t="n"/>
      <c r="O954" s="22" t="n"/>
      <c r="P954" s="22" t="n"/>
      <c r="Q954" s="22" t="n"/>
      <c r="R954" s="22" t="n"/>
      <c r="S954" s="22" t="n"/>
      <c r="T954" s="22" t="n"/>
      <c r="U954" s="22" t="n"/>
      <c r="V954" s="22" t="n"/>
      <c r="W954" s="22" t="n"/>
      <c r="X954" s="22" t="n"/>
      <c r="Y954" s="22" t="n"/>
      <c r="Z954" s="22" t="n"/>
      <c r="AA954" s="22" t="n"/>
      <c r="AB954" s="22" t="n"/>
      <c r="AC954" s="22" t="n"/>
      <c r="AD954" s="22" t="n"/>
      <c r="AE954" s="22" t="n"/>
      <c r="AF954" s="22" t="n"/>
    </row>
    <row r="955">
      <c r="A955" s="22" t="n"/>
      <c r="B955" s="130" t="n"/>
      <c r="C955" s="22" t="n"/>
      <c r="D955" s="22" t="n"/>
      <c r="E955" s="72" t="n"/>
      <c r="F955" s="22" t="n"/>
      <c r="G955" s="131" t="n"/>
      <c r="H955" s="22" t="n"/>
      <c r="I955" s="22" t="n"/>
      <c r="J955" s="22" t="n"/>
      <c r="K955" s="22" t="n"/>
      <c r="L955" s="22" t="n"/>
      <c r="M955" s="22" t="n"/>
      <c r="N955" s="22" t="n"/>
      <c r="O955" s="22" t="n"/>
      <c r="P955" s="22" t="n"/>
      <c r="Q955" s="22" t="n"/>
      <c r="R955" s="22" t="n"/>
      <c r="S955" s="22" t="n"/>
      <c r="T955" s="22" t="n"/>
      <c r="U955" s="22" t="n"/>
      <c r="V955" s="22" t="n"/>
      <c r="W955" s="22" t="n"/>
      <c r="X955" s="22" t="n"/>
      <c r="Y955" s="22" t="n"/>
      <c r="Z955" s="22" t="n"/>
      <c r="AA955" s="22" t="n"/>
      <c r="AB955" s="22" t="n"/>
      <c r="AC955" s="22" t="n"/>
      <c r="AD955" s="22" t="n"/>
      <c r="AE955" s="22" t="n"/>
      <c r="AF955" s="22" t="n"/>
    </row>
    <row r="956">
      <c r="A956" s="22" t="n"/>
      <c r="B956" s="130" t="n"/>
      <c r="C956" s="22" t="n"/>
      <c r="D956" s="22" t="n"/>
      <c r="E956" s="72" t="n"/>
      <c r="F956" s="22" t="n"/>
      <c r="G956" s="131" t="n"/>
      <c r="H956" s="22" t="n"/>
      <c r="I956" s="22" t="n"/>
      <c r="J956" s="22" t="n"/>
      <c r="K956" s="22" t="n"/>
      <c r="L956" s="22" t="n"/>
      <c r="M956" s="22" t="n"/>
      <c r="N956" s="22" t="n"/>
      <c r="O956" s="22" t="n"/>
      <c r="P956" s="22" t="n"/>
      <c r="Q956" s="22" t="n"/>
      <c r="R956" s="22" t="n"/>
      <c r="S956" s="22" t="n"/>
      <c r="T956" s="22" t="n"/>
      <c r="U956" s="22" t="n"/>
      <c r="V956" s="22" t="n"/>
      <c r="W956" s="22" t="n"/>
      <c r="X956" s="22" t="n"/>
      <c r="Y956" s="22" t="n"/>
      <c r="Z956" s="22" t="n"/>
      <c r="AA956" s="22" t="n"/>
      <c r="AB956" s="22" t="n"/>
      <c r="AC956" s="22" t="n"/>
      <c r="AD956" s="22" t="n"/>
      <c r="AE956" s="22" t="n"/>
      <c r="AF956" s="22" t="n"/>
    </row>
    <row r="957">
      <c r="A957" s="22" t="n"/>
      <c r="B957" s="130" t="n"/>
      <c r="C957" s="22" t="n"/>
      <c r="D957" s="22" t="n"/>
      <c r="E957" s="72" t="n"/>
      <c r="F957" s="22" t="n"/>
      <c r="G957" s="131" t="n"/>
      <c r="H957" s="22" t="n"/>
      <c r="I957" s="22" t="n"/>
      <c r="J957" s="22" t="n"/>
      <c r="K957" s="22" t="n"/>
      <c r="L957" s="22" t="n"/>
      <c r="M957" s="22" t="n"/>
      <c r="N957" s="22" t="n"/>
      <c r="O957" s="22" t="n"/>
      <c r="P957" s="22" t="n"/>
      <c r="Q957" s="22" t="n"/>
      <c r="R957" s="22" t="n"/>
      <c r="S957" s="22" t="n"/>
      <c r="T957" s="22" t="n"/>
      <c r="U957" s="22" t="n"/>
      <c r="V957" s="22" t="n"/>
      <c r="W957" s="22" t="n"/>
      <c r="X957" s="22" t="n"/>
      <c r="Y957" s="22" t="n"/>
      <c r="Z957" s="22" t="n"/>
      <c r="AA957" s="22" t="n"/>
      <c r="AB957" s="22" t="n"/>
      <c r="AC957" s="22" t="n"/>
      <c r="AD957" s="22" t="n"/>
      <c r="AE957" s="22" t="n"/>
      <c r="AF957" s="22" t="n"/>
    </row>
    <row r="958">
      <c r="A958" s="22" t="n"/>
      <c r="B958" s="130" t="n"/>
      <c r="C958" s="22" t="n"/>
      <c r="D958" s="22" t="n"/>
      <c r="E958" s="72" t="n"/>
      <c r="F958" s="22" t="n"/>
      <c r="G958" s="131" t="n"/>
      <c r="H958" s="22" t="n"/>
      <c r="I958" s="22" t="n"/>
      <c r="J958" s="22" t="n"/>
      <c r="K958" s="22" t="n"/>
      <c r="L958" s="22" t="n"/>
      <c r="M958" s="22" t="n"/>
      <c r="N958" s="22" t="n"/>
      <c r="O958" s="22" t="n"/>
      <c r="P958" s="22" t="n"/>
      <c r="Q958" s="22" t="n"/>
      <c r="R958" s="22" t="n"/>
      <c r="S958" s="22" t="n"/>
      <c r="T958" s="22" t="n"/>
      <c r="U958" s="22" t="n"/>
      <c r="V958" s="22" t="n"/>
      <c r="W958" s="22" t="n"/>
      <c r="X958" s="22" t="n"/>
      <c r="Y958" s="22" t="n"/>
      <c r="Z958" s="22" t="n"/>
      <c r="AA958" s="22" t="n"/>
      <c r="AB958" s="22" t="n"/>
      <c r="AC958" s="22" t="n"/>
      <c r="AD958" s="22" t="n"/>
      <c r="AE958" s="22" t="n"/>
      <c r="AF958" s="22" t="n"/>
    </row>
    <row r="959">
      <c r="A959" s="22" t="n"/>
      <c r="B959" s="130" t="n"/>
      <c r="C959" s="22" t="n"/>
      <c r="D959" s="22" t="n"/>
      <c r="E959" s="72" t="n"/>
      <c r="F959" s="22" t="n"/>
      <c r="G959" s="131" t="n"/>
      <c r="H959" s="22" t="n"/>
      <c r="I959" s="22" t="n"/>
      <c r="J959" s="22" t="n"/>
      <c r="K959" s="22" t="n"/>
      <c r="L959" s="22" t="n"/>
      <c r="M959" s="22" t="n"/>
      <c r="N959" s="22" t="n"/>
      <c r="O959" s="22" t="n"/>
      <c r="P959" s="22" t="n"/>
      <c r="Q959" s="22" t="n"/>
      <c r="R959" s="22" t="n"/>
      <c r="S959" s="22" t="n"/>
      <c r="T959" s="22" t="n"/>
      <c r="U959" s="22" t="n"/>
      <c r="V959" s="22" t="n"/>
      <c r="W959" s="22" t="n"/>
      <c r="X959" s="22" t="n"/>
      <c r="Y959" s="22" t="n"/>
      <c r="Z959" s="22" t="n"/>
      <c r="AA959" s="22" t="n"/>
      <c r="AB959" s="22" t="n"/>
      <c r="AC959" s="22" t="n"/>
      <c r="AD959" s="22" t="n"/>
      <c r="AE959" s="22" t="n"/>
      <c r="AF959" s="22" t="n"/>
    </row>
    <row r="960">
      <c r="A960" s="22" t="n"/>
      <c r="B960" s="130" t="n"/>
      <c r="C960" s="22" t="n"/>
      <c r="D960" s="22" t="n"/>
      <c r="E960" s="72" t="n"/>
      <c r="F960" s="22" t="n"/>
      <c r="G960" s="131" t="n"/>
      <c r="H960" s="22" t="n"/>
      <c r="I960" s="22" t="n"/>
      <c r="J960" s="22" t="n"/>
      <c r="K960" s="22" t="n"/>
      <c r="L960" s="22" t="n"/>
      <c r="M960" s="22" t="n"/>
      <c r="N960" s="22" t="n"/>
      <c r="O960" s="22" t="n"/>
      <c r="P960" s="22" t="n"/>
      <c r="Q960" s="22" t="n"/>
      <c r="R960" s="22" t="n"/>
      <c r="S960" s="22" t="n"/>
      <c r="T960" s="22" t="n"/>
      <c r="U960" s="22" t="n"/>
      <c r="V960" s="22" t="n"/>
      <c r="W960" s="22" t="n"/>
      <c r="X960" s="22" t="n"/>
      <c r="Y960" s="22" t="n"/>
      <c r="Z960" s="22" t="n"/>
      <c r="AA960" s="22" t="n"/>
      <c r="AB960" s="22" t="n"/>
      <c r="AC960" s="22" t="n"/>
      <c r="AD960" s="22" t="n"/>
      <c r="AE960" s="22" t="n"/>
      <c r="AF960" s="22" t="n"/>
    </row>
    <row r="961">
      <c r="A961" s="22" t="n"/>
      <c r="B961" s="130" t="n"/>
      <c r="C961" s="22" t="n"/>
      <c r="D961" s="22" t="n"/>
      <c r="E961" s="72" t="n"/>
      <c r="F961" s="22" t="n"/>
      <c r="G961" s="131" t="n"/>
      <c r="H961" s="22" t="n"/>
      <c r="I961" s="22" t="n"/>
      <c r="J961" s="22" t="n"/>
      <c r="K961" s="22" t="n"/>
      <c r="L961" s="22" t="n"/>
      <c r="M961" s="22" t="n"/>
      <c r="N961" s="22" t="n"/>
      <c r="O961" s="22" t="n"/>
      <c r="P961" s="22" t="n"/>
      <c r="Q961" s="22" t="n"/>
      <c r="R961" s="22" t="n"/>
      <c r="S961" s="22" t="n"/>
      <c r="T961" s="22" t="n"/>
      <c r="U961" s="22" t="n"/>
      <c r="V961" s="22" t="n"/>
      <c r="W961" s="22" t="n"/>
      <c r="X961" s="22" t="n"/>
      <c r="Y961" s="22" t="n"/>
      <c r="Z961" s="22" t="n"/>
      <c r="AA961" s="22" t="n"/>
      <c r="AB961" s="22" t="n"/>
      <c r="AC961" s="22" t="n"/>
      <c r="AD961" s="22" t="n"/>
      <c r="AE961" s="22" t="n"/>
      <c r="AF961" s="22" t="n"/>
    </row>
    <row r="962">
      <c r="A962" s="22" t="n"/>
      <c r="B962" s="130" t="n"/>
      <c r="C962" s="22" t="n"/>
      <c r="D962" s="22" t="n"/>
      <c r="E962" s="72" t="n"/>
      <c r="F962" s="22" t="n"/>
      <c r="G962" s="131" t="n"/>
      <c r="H962" s="22" t="n"/>
      <c r="I962" s="22" t="n"/>
      <c r="J962" s="22" t="n"/>
      <c r="K962" s="22" t="n"/>
      <c r="L962" s="22" t="n"/>
      <c r="M962" s="22" t="n"/>
      <c r="N962" s="22" t="n"/>
      <c r="O962" s="22" t="n"/>
      <c r="P962" s="22" t="n"/>
      <c r="Q962" s="22" t="n"/>
      <c r="R962" s="22" t="n"/>
      <c r="S962" s="22" t="n"/>
      <c r="T962" s="22" t="n"/>
      <c r="U962" s="22" t="n"/>
      <c r="V962" s="22" t="n"/>
      <c r="W962" s="22" t="n"/>
      <c r="X962" s="22" t="n"/>
      <c r="Y962" s="22" t="n"/>
      <c r="Z962" s="22" t="n"/>
      <c r="AA962" s="22" t="n"/>
      <c r="AB962" s="22" t="n"/>
      <c r="AC962" s="22" t="n"/>
      <c r="AD962" s="22" t="n"/>
      <c r="AE962" s="22" t="n"/>
      <c r="AF962" s="22" t="n"/>
    </row>
    <row r="963">
      <c r="A963" s="22" t="n"/>
      <c r="B963" s="130" t="n"/>
      <c r="C963" s="22" t="n"/>
      <c r="D963" s="22" t="n"/>
      <c r="E963" s="72" t="n"/>
      <c r="F963" s="22" t="n"/>
      <c r="G963" s="131" t="n"/>
      <c r="H963" s="22" t="n"/>
      <c r="I963" s="22" t="n"/>
      <c r="J963" s="22" t="n"/>
      <c r="K963" s="22" t="n"/>
      <c r="L963" s="22" t="n"/>
      <c r="M963" s="22" t="n"/>
      <c r="N963" s="22" t="n"/>
      <c r="O963" s="22" t="n"/>
      <c r="P963" s="22" t="n"/>
      <c r="Q963" s="22" t="n"/>
      <c r="R963" s="22" t="n"/>
      <c r="S963" s="22" t="n"/>
      <c r="T963" s="22" t="n"/>
      <c r="U963" s="22" t="n"/>
      <c r="V963" s="22" t="n"/>
      <c r="W963" s="22" t="n"/>
      <c r="X963" s="22" t="n"/>
      <c r="Y963" s="22" t="n"/>
      <c r="Z963" s="22" t="n"/>
      <c r="AA963" s="22" t="n"/>
      <c r="AB963" s="22" t="n"/>
      <c r="AC963" s="22" t="n"/>
      <c r="AD963" s="22" t="n"/>
      <c r="AE963" s="22" t="n"/>
      <c r="AF963" s="22" t="n"/>
    </row>
    <row r="964">
      <c r="A964" s="22" t="n"/>
      <c r="B964" s="130" t="n"/>
      <c r="C964" s="22" t="n"/>
      <c r="D964" s="22" t="n"/>
      <c r="E964" s="72" t="n"/>
      <c r="F964" s="22" t="n"/>
      <c r="G964" s="131" t="n"/>
      <c r="H964" s="22" t="n"/>
      <c r="I964" s="22" t="n"/>
      <c r="J964" s="22" t="n"/>
      <c r="K964" s="22" t="n"/>
      <c r="L964" s="22" t="n"/>
      <c r="M964" s="22" t="n"/>
      <c r="N964" s="22" t="n"/>
      <c r="O964" s="22" t="n"/>
      <c r="P964" s="22" t="n"/>
      <c r="Q964" s="22" t="n"/>
      <c r="R964" s="22" t="n"/>
      <c r="S964" s="22" t="n"/>
      <c r="T964" s="22" t="n"/>
      <c r="U964" s="22" t="n"/>
      <c r="V964" s="22" t="n"/>
      <c r="W964" s="22" t="n"/>
      <c r="X964" s="22" t="n"/>
      <c r="Y964" s="22" t="n"/>
      <c r="Z964" s="22" t="n"/>
      <c r="AA964" s="22" t="n"/>
      <c r="AB964" s="22" t="n"/>
      <c r="AC964" s="22" t="n"/>
      <c r="AD964" s="22" t="n"/>
      <c r="AE964" s="22" t="n"/>
      <c r="AF964" s="22" t="n"/>
    </row>
    <row r="965">
      <c r="A965" s="22" t="n"/>
      <c r="B965" s="130" t="n"/>
      <c r="C965" s="22" t="n"/>
      <c r="D965" s="22" t="n"/>
      <c r="E965" s="72" t="n"/>
      <c r="F965" s="22" t="n"/>
      <c r="G965" s="131" t="n"/>
      <c r="H965" s="22" t="n"/>
      <c r="I965" s="22" t="n"/>
      <c r="J965" s="22" t="n"/>
      <c r="K965" s="22" t="n"/>
      <c r="L965" s="22" t="n"/>
      <c r="M965" s="22" t="n"/>
      <c r="N965" s="22" t="n"/>
      <c r="O965" s="22" t="n"/>
      <c r="P965" s="22" t="n"/>
      <c r="Q965" s="22" t="n"/>
      <c r="R965" s="22" t="n"/>
      <c r="S965" s="22" t="n"/>
      <c r="T965" s="22" t="n"/>
      <c r="U965" s="22" t="n"/>
      <c r="V965" s="22" t="n"/>
      <c r="W965" s="22" t="n"/>
      <c r="X965" s="22" t="n"/>
      <c r="Y965" s="22" t="n"/>
      <c r="Z965" s="22" t="n"/>
      <c r="AA965" s="22" t="n"/>
      <c r="AB965" s="22" t="n"/>
      <c r="AC965" s="22" t="n"/>
      <c r="AD965" s="22" t="n"/>
      <c r="AE965" s="22" t="n"/>
      <c r="AF965" s="22" t="n"/>
    </row>
    <row r="966">
      <c r="A966" s="22" t="n"/>
      <c r="B966" s="130" t="n"/>
      <c r="C966" s="22" t="n"/>
      <c r="D966" s="22" t="n"/>
      <c r="E966" s="72" t="n"/>
      <c r="F966" s="22" t="n"/>
      <c r="G966" s="131" t="n"/>
      <c r="H966" s="22" t="n"/>
      <c r="I966" s="22" t="n"/>
      <c r="J966" s="22" t="n"/>
      <c r="K966" s="22" t="n"/>
      <c r="L966" s="22" t="n"/>
      <c r="M966" s="22" t="n"/>
      <c r="N966" s="22" t="n"/>
      <c r="O966" s="22" t="n"/>
      <c r="P966" s="22" t="n"/>
      <c r="Q966" s="22" t="n"/>
      <c r="R966" s="22" t="n"/>
      <c r="S966" s="22" t="n"/>
      <c r="T966" s="22" t="n"/>
      <c r="U966" s="22" t="n"/>
      <c r="V966" s="22" t="n"/>
      <c r="W966" s="22" t="n"/>
      <c r="X966" s="22" t="n"/>
      <c r="Y966" s="22" t="n"/>
      <c r="Z966" s="22" t="n"/>
      <c r="AA966" s="22" t="n"/>
      <c r="AB966" s="22" t="n"/>
      <c r="AC966" s="22" t="n"/>
      <c r="AD966" s="22" t="n"/>
      <c r="AE966" s="22" t="n"/>
      <c r="AF966" s="22" t="n"/>
    </row>
    <row r="967">
      <c r="A967" s="22" t="n"/>
      <c r="B967" s="130" t="n"/>
      <c r="C967" s="22" t="n"/>
      <c r="D967" s="22" t="n"/>
      <c r="E967" s="72" t="n"/>
      <c r="F967" s="22" t="n"/>
      <c r="G967" s="131" t="n"/>
      <c r="H967" s="22" t="n"/>
      <c r="I967" s="22" t="n"/>
      <c r="J967" s="22" t="n"/>
      <c r="K967" s="22" t="n"/>
      <c r="L967" s="22" t="n"/>
      <c r="M967" s="22" t="n"/>
      <c r="N967" s="22" t="n"/>
      <c r="O967" s="22" t="n"/>
      <c r="P967" s="22" t="n"/>
      <c r="Q967" s="22" t="n"/>
      <c r="R967" s="22" t="n"/>
      <c r="S967" s="22" t="n"/>
      <c r="T967" s="22" t="n"/>
      <c r="U967" s="22" t="n"/>
      <c r="V967" s="22" t="n"/>
      <c r="W967" s="22" t="n"/>
      <c r="X967" s="22" t="n"/>
      <c r="Y967" s="22" t="n"/>
      <c r="Z967" s="22" t="n"/>
      <c r="AA967" s="22" t="n"/>
      <c r="AB967" s="22" t="n"/>
      <c r="AC967" s="22" t="n"/>
      <c r="AD967" s="22" t="n"/>
      <c r="AE967" s="22" t="n"/>
      <c r="AF967" s="22" t="n"/>
    </row>
    <row r="968">
      <c r="A968" s="22" t="n"/>
      <c r="B968" s="130" t="n"/>
      <c r="C968" s="22" t="n"/>
      <c r="D968" s="22" t="n"/>
      <c r="E968" s="72" t="n"/>
      <c r="F968" s="22" t="n"/>
      <c r="G968" s="131" t="n"/>
      <c r="H968" s="22" t="n"/>
      <c r="I968" s="22" t="n"/>
      <c r="J968" s="22" t="n"/>
      <c r="K968" s="22" t="n"/>
      <c r="L968" s="22" t="n"/>
      <c r="M968" s="22" t="n"/>
      <c r="N968" s="22" t="n"/>
      <c r="O968" s="22" t="n"/>
      <c r="P968" s="22" t="n"/>
      <c r="Q968" s="22" t="n"/>
      <c r="R968" s="22" t="n"/>
      <c r="S968" s="22" t="n"/>
      <c r="T968" s="22" t="n"/>
      <c r="U968" s="22" t="n"/>
      <c r="V968" s="22" t="n"/>
      <c r="W968" s="22" t="n"/>
      <c r="X968" s="22" t="n"/>
      <c r="Y968" s="22" t="n"/>
      <c r="Z968" s="22" t="n"/>
      <c r="AA968" s="22" t="n"/>
      <c r="AB968" s="22" t="n"/>
      <c r="AC968" s="22" t="n"/>
      <c r="AD968" s="22" t="n"/>
      <c r="AE968" s="22" t="n"/>
      <c r="AF968" s="22" t="n"/>
    </row>
    <row r="969">
      <c r="A969" s="22" t="n"/>
      <c r="B969" s="130" t="n"/>
      <c r="C969" s="22" t="n"/>
      <c r="D969" s="22" t="n"/>
      <c r="E969" s="72" t="n"/>
      <c r="F969" s="22" t="n"/>
      <c r="G969" s="131" t="n"/>
      <c r="H969" s="22" t="n"/>
      <c r="I969" s="22" t="n"/>
      <c r="J969" s="22" t="n"/>
      <c r="K969" s="22" t="n"/>
      <c r="L969" s="22" t="n"/>
      <c r="M969" s="22" t="n"/>
      <c r="N969" s="22" t="n"/>
      <c r="O969" s="22" t="n"/>
      <c r="P969" s="22" t="n"/>
      <c r="Q969" s="22" t="n"/>
      <c r="R969" s="22" t="n"/>
      <c r="S969" s="22" t="n"/>
      <c r="T969" s="22" t="n"/>
      <c r="U969" s="22" t="n"/>
      <c r="V969" s="22" t="n"/>
      <c r="W969" s="22" t="n"/>
      <c r="X969" s="22" t="n"/>
      <c r="Y969" s="22" t="n"/>
      <c r="Z969" s="22" t="n"/>
      <c r="AA969" s="22" t="n"/>
      <c r="AB969" s="22" t="n"/>
      <c r="AC969" s="22" t="n"/>
      <c r="AD969" s="22" t="n"/>
      <c r="AE969" s="22" t="n"/>
      <c r="AF969" s="22" t="n"/>
    </row>
    <row r="970">
      <c r="A970" s="22" t="n"/>
      <c r="B970" s="130" t="n"/>
      <c r="C970" s="22" t="n"/>
      <c r="D970" s="22" t="n"/>
      <c r="E970" s="72" t="n"/>
      <c r="F970" s="22" t="n"/>
      <c r="G970" s="131" t="n"/>
      <c r="H970" s="22" t="n"/>
      <c r="I970" s="22" t="n"/>
      <c r="J970" s="22" t="n"/>
      <c r="K970" s="22" t="n"/>
      <c r="L970" s="22" t="n"/>
      <c r="M970" s="22" t="n"/>
      <c r="N970" s="22" t="n"/>
      <c r="O970" s="22" t="n"/>
      <c r="P970" s="22" t="n"/>
      <c r="Q970" s="22" t="n"/>
      <c r="R970" s="22" t="n"/>
      <c r="S970" s="22" t="n"/>
      <c r="T970" s="22" t="n"/>
      <c r="U970" s="22" t="n"/>
      <c r="V970" s="22" t="n"/>
      <c r="W970" s="22" t="n"/>
      <c r="X970" s="22" t="n"/>
      <c r="Y970" s="22" t="n"/>
      <c r="Z970" s="22" t="n"/>
      <c r="AA970" s="22" t="n"/>
      <c r="AB970" s="22" t="n"/>
      <c r="AC970" s="22" t="n"/>
      <c r="AD970" s="22" t="n"/>
      <c r="AE970" s="22" t="n"/>
      <c r="AF970" s="22" t="n"/>
    </row>
    <row r="971">
      <c r="A971" s="22" t="n"/>
      <c r="B971" s="130" t="n"/>
      <c r="C971" s="22" t="n"/>
      <c r="D971" s="22" t="n"/>
      <c r="E971" s="72" t="n"/>
      <c r="F971" s="22" t="n"/>
      <c r="G971" s="131" t="n"/>
      <c r="H971" s="22" t="n"/>
      <c r="I971" s="22" t="n"/>
      <c r="J971" s="22" t="n"/>
      <c r="K971" s="22" t="n"/>
      <c r="L971" s="22" t="n"/>
      <c r="M971" s="22" t="n"/>
      <c r="N971" s="22" t="n"/>
      <c r="O971" s="22" t="n"/>
      <c r="P971" s="22" t="n"/>
      <c r="Q971" s="22" t="n"/>
      <c r="R971" s="22" t="n"/>
      <c r="S971" s="22" t="n"/>
      <c r="T971" s="22" t="n"/>
      <c r="U971" s="22" t="n"/>
      <c r="V971" s="22" t="n"/>
      <c r="W971" s="22" t="n"/>
      <c r="X971" s="22" t="n"/>
      <c r="Y971" s="22" t="n"/>
      <c r="Z971" s="22" t="n"/>
      <c r="AA971" s="22" t="n"/>
      <c r="AB971" s="22" t="n"/>
      <c r="AC971" s="22" t="n"/>
      <c r="AD971" s="22" t="n"/>
      <c r="AE971" s="22" t="n"/>
      <c r="AF971" s="22" t="n"/>
    </row>
    <row r="972">
      <c r="A972" s="22" t="n"/>
      <c r="B972" s="130" t="n"/>
      <c r="C972" s="22" t="n"/>
      <c r="D972" s="22" t="n"/>
      <c r="E972" s="72" t="n"/>
      <c r="F972" s="22" t="n"/>
      <c r="G972" s="131" t="n"/>
      <c r="H972" s="22" t="n"/>
      <c r="I972" s="22" t="n"/>
      <c r="J972" s="22" t="n"/>
      <c r="K972" s="22" t="n"/>
      <c r="L972" s="22" t="n"/>
      <c r="M972" s="22" t="n"/>
      <c r="N972" s="22" t="n"/>
      <c r="O972" s="22" t="n"/>
      <c r="P972" s="22" t="n"/>
      <c r="Q972" s="22" t="n"/>
      <c r="R972" s="22" t="n"/>
      <c r="S972" s="22" t="n"/>
      <c r="T972" s="22" t="n"/>
      <c r="U972" s="22" t="n"/>
      <c r="V972" s="22" t="n"/>
      <c r="W972" s="22" t="n"/>
      <c r="X972" s="22" t="n"/>
      <c r="Y972" s="22" t="n"/>
      <c r="Z972" s="22" t="n"/>
      <c r="AA972" s="22" t="n"/>
      <c r="AB972" s="22" t="n"/>
      <c r="AC972" s="22" t="n"/>
      <c r="AD972" s="22" t="n"/>
      <c r="AE972" s="22" t="n"/>
      <c r="AF972" s="22" t="n"/>
    </row>
    <row r="973">
      <c r="A973" s="22" t="n"/>
      <c r="B973" s="130" t="n"/>
      <c r="C973" s="22" t="n"/>
      <c r="D973" s="22" t="n"/>
      <c r="E973" s="72" t="n"/>
      <c r="F973" s="22" t="n"/>
      <c r="G973" s="131" t="n"/>
      <c r="H973" s="22" t="n"/>
      <c r="I973" s="22" t="n"/>
      <c r="J973" s="22" t="n"/>
      <c r="K973" s="22" t="n"/>
      <c r="L973" s="22" t="n"/>
      <c r="M973" s="22" t="n"/>
      <c r="N973" s="22" t="n"/>
      <c r="O973" s="22" t="n"/>
      <c r="P973" s="22" t="n"/>
      <c r="Q973" s="22" t="n"/>
      <c r="R973" s="22" t="n"/>
      <c r="S973" s="22" t="n"/>
      <c r="T973" s="22" t="n"/>
      <c r="U973" s="22" t="n"/>
      <c r="V973" s="22" t="n"/>
      <c r="W973" s="22" t="n"/>
      <c r="X973" s="22" t="n"/>
      <c r="Y973" s="22" t="n"/>
      <c r="Z973" s="22" t="n"/>
      <c r="AA973" s="22" t="n"/>
      <c r="AB973" s="22" t="n"/>
      <c r="AC973" s="22" t="n"/>
      <c r="AD973" s="22" t="n"/>
      <c r="AE973" s="22" t="n"/>
      <c r="AF973" s="22" t="n"/>
    </row>
    <row r="974">
      <c r="A974" s="22" t="n"/>
      <c r="B974" s="130" t="n"/>
      <c r="C974" s="22" t="n"/>
      <c r="D974" s="22" t="n"/>
      <c r="E974" s="72" t="n"/>
      <c r="F974" s="22" t="n"/>
      <c r="G974" s="131" t="n"/>
      <c r="H974" s="22" t="n"/>
      <c r="I974" s="22" t="n"/>
      <c r="J974" s="22" t="n"/>
      <c r="K974" s="22" t="n"/>
      <c r="L974" s="22" t="n"/>
      <c r="M974" s="22" t="n"/>
      <c r="N974" s="22" t="n"/>
      <c r="O974" s="22" t="n"/>
      <c r="P974" s="22" t="n"/>
      <c r="Q974" s="22" t="n"/>
      <c r="R974" s="22" t="n"/>
      <c r="S974" s="22" t="n"/>
      <c r="T974" s="22" t="n"/>
      <c r="U974" s="22" t="n"/>
      <c r="V974" s="22" t="n"/>
      <c r="W974" s="22" t="n"/>
      <c r="X974" s="22" t="n"/>
      <c r="Y974" s="22" t="n"/>
      <c r="Z974" s="22" t="n"/>
      <c r="AA974" s="22" t="n"/>
      <c r="AB974" s="22" t="n"/>
      <c r="AC974" s="22" t="n"/>
      <c r="AD974" s="22" t="n"/>
      <c r="AE974" s="22" t="n"/>
      <c r="AF974" s="22" t="n"/>
    </row>
    <row r="975">
      <c r="A975" s="22" t="n"/>
      <c r="B975" s="130" t="n"/>
      <c r="C975" s="22" t="n"/>
      <c r="D975" s="22" t="n"/>
      <c r="E975" s="72" t="n"/>
      <c r="F975" s="22" t="n"/>
      <c r="G975" s="131" t="n"/>
      <c r="H975" s="22" t="n"/>
      <c r="I975" s="22" t="n"/>
      <c r="J975" s="22" t="n"/>
      <c r="K975" s="22" t="n"/>
      <c r="L975" s="22" t="n"/>
      <c r="M975" s="22" t="n"/>
      <c r="N975" s="22" t="n"/>
      <c r="O975" s="22" t="n"/>
      <c r="P975" s="22" t="n"/>
      <c r="Q975" s="22" t="n"/>
      <c r="R975" s="22" t="n"/>
      <c r="S975" s="22" t="n"/>
      <c r="T975" s="22" t="n"/>
      <c r="U975" s="22" t="n"/>
      <c r="V975" s="22" t="n"/>
      <c r="W975" s="22" t="n"/>
      <c r="X975" s="22" t="n"/>
      <c r="Y975" s="22" t="n"/>
      <c r="Z975" s="22" t="n"/>
      <c r="AA975" s="22" t="n"/>
      <c r="AB975" s="22" t="n"/>
      <c r="AC975" s="22" t="n"/>
      <c r="AD975" s="22" t="n"/>
      <c r="AE975" s="22" t="n"/>
      <c r="AF975" s="22" t="n"/>
    </row>
    <row r="976">
      <c r="A976" s="22" t="n"/>
      <c r="B976" s="130" t="n"/>
      <c r="C976" s="22" t="n"/>
      <c r="D976" s="22" t="n"/>
      <c r="E976" s="72" t="n"/>
      <c r="F976" s="22" t="n"/>
      <c r="G976" s="131" t="n"/>
      <c r="H976" s="22" t="n"/>
      <c r="I976" s="22" t="n"/>
      <c r="J976" s="22" t="n"/>
      <c r="K976" s="22" t="n"/>
      <c r="L976" s="22" t="n"/>
      <c r="M976" s="22" t="n"/>
      <c r="N976" s="22" t="n"/>
      <c r="O976" s="22" t="n"/>
      <c r="P976" s="22" t="n"/>
      <c r="Q976" s="22" t="n"/>
      <c r="R976" s="22" t="n"/>
      <c r="S976" s="22" t="n"/>
      <c r="T976" s="22" t="n"/>
      <c r="U976" s="22" t="n"/>
      <c r="V976" s="22" t="n"/>
      <c r="W976" s="22" t="n"/>
      <c r="X976" s="22" t="n"/>
      <c r="Y976" s="22" t="n"/>
      <c r="Z976" s="22" t="n"/>
      <c r="AA976" s="22" t="n"/>
      <c r="AB976" s="22" t="n"/>
      <c r="AC976" s="22" t="n"/>
      <c r="AD976" s="22" t="n"/>
      <c r="AE976" s="22" t="n"/>
      <c r="AF976" s="22" t="n"/>
    </row>
    <row r="977">
      <c r="A977" s="22" t="n"/>
      <c r="B977" s="130" t="n"/>
      <c r="C977" s="22" t="n"/>
      <c r="D977" s="22" t="n"/>
      <c r="E977" s="72" t="n"/>
      <c r="F977" s="22" t="n"/>
      <c r="G977" s="131" t="n"/>
      <c r="H977" s="22" t="n"/>
      <c r="I977" s="22" t="n"/>
      <c r="J977" s="22" t="n"/>
      <c r="K977" s="22" t="n"/>
      <c r="L977" s="22" t="n"/>
      <c r="M977" s="22" t="n"/>
      <c r="N977" s="22" t="n"/>
      <c r="O977" s="22" t="n"/>
      <c r="P977" s="22" t="n"/>
      <c r="Q977" s="22" t="n"/>
      <c r="R977" s="22" t="n"/>
      <c r="S977" s="22" t="n"/>
      <c r="T977" s="22" t="n"/>
      <c r="U977" s="22" t="n"/>
      <c r="V977" s="22" t="n"/>
      <c r="W977" s="22" t="n"/>
      <c r="X977" s="22" t="n"/>
      <c r="Y977" s="22" t="n"/>
      <c r="Z977" s="22" t="n"/>
      <c r="AA977" s="22" t="n"/>
      <c r="AB977" s="22" t="n"/>
      <c r="AC977" s="22" t="n"/>
      <c r="AD977" s="22" t="n"/>
      <c r="AE977" s="22" t="n"/>
      <c r="AF977" s="22" t="n"/>
    </row>
    <row r="978">
      <c r="A978" s="22" t="n"/>
      <c r="B978" s="130" t="n"/>
      <c r="C978" s="22" t="n"/>
      <c r="D978" s="22" t="n"/>
      <c r="E978" s="72" t="n"/>
      <c r="F978" s="22" t="n"/>
      <c r="G978" s="131" t="n"/>
      <c r="H978" s="22" t="n"/>
      <c r="I978" s="22" t="n"/>
      <c r="J978" s="22" t="n"/>
      <c r="K978" s="22" t="n"/>
      <c r="L978" s="22" t="n"/>
      <c r="M978" s="22" t="n"/>
      <c r="N978" s="22" t="n"/>
      <c r="O978" s="22" t="n"/>
      <c r="P978" s="22" t="n"/>
      <c r="Q978" s="22" t="n"/>
      <c r="R978" s="22" t="n"/>
      <c r="S978" s="22" t="n"/>
      <c r="T978" s="22" t="n"/>
      <c r="U978" s="22" t="n"/>
      <c r="V978" s="22" t="n"/>
      <c r="W978" s="22" t="n"/>
      <c r="X978" s="22" t="n"/>
      <c r="Y978" s="22" t="n"/>
      <c r="Z978" s="22" t="n"/>
      <c r="AA978" s="22" t="n"/>
      <c r="AB978" s="22" t="n"/>
      <c r="AC978" s="22" t="n"/>
      <c r="AD978" s="22" t="n"/>
      <c r="AE978" s="22" t="n"/>
      <c r="AF978" s="22" t="n"/>
    </row>
    <row r="979">
      <c r="A979" s="22" t="n"/>
      <c r="B979" s="130" t="n"/>
      <c r="C979" s="22" t="n"/>
      <c r="D979" s="22" t="n"/>
      <c r="E979" s="72" t="n"/>
      <c r="F979" s="22" t="n"/>
      <c r="G979" s="131" t="n"/>
      <c r="H979" s="22" t="n"/>
      <c r="I979" s="22" t="n"/>
      <c r="J979" s="22" t="n"/>
      <c r="K979" s="22" t="n"/>
      <c r="L979" s="22" t="n"/>
      <c r="M979" s="22" t="n"/>
      <c r="N979" s="22" t="n"/>
      <c r="O979" s="22" t="n"/>
      <c r="P979" s="22" t="n"/>
      <c r="Q979" s="22" t="n"/>
      <c r="R979" s="22" t="n"/>
      <c r="S979" s="22" t="n"/>
      <c r="T979" s="22" t="n"/>
      <c r="U979" s="22" t="n"/>
      <c r="V979" s="22" t="n"/>
      <c r="W979" s="22" t="n"/>
      <c r="X979" s="22" t="n"/>
      <c r="Y979" s="22" t="n"/>
      <c r="Z979" s="22" t="n"/>
      <c r="AA979" s="22" t="n"/>
      <c r="AB979" s="22" t="n"/>
      <c r="AC979" s="22" t="n"/>
      <c r="AD979" s="22" t="n"/>
      <c r="AE979" s="22" t="n"/>
      <c r="AF979" s="22" t="n"/>
    </row>
    <row r="980">
      <c r="A980" s="22" t="n"/>
      <c r="B980" s="130" t="n"/>
      <c r="C980" s="22" t="n"/>
      <c r="D980" s="22" t="n"/>
      <c r="E980" s="72" t="n"/>
      <c r="F980" s="22" t="n"/>
      <c r="G980" s="131" t="n"/>
      <c r="H980" s="22" t="n"/>
      <c r="I980" s="22" t="n"/>
      <c r="J980" s="22" t="n"/>
      <c r="K980" s="22" t="n"/>
      <c r="L980" s="22" t="n"/>
      <c r="M980" s="22" t="n"/>
      <c r="N980" s="22" t="n"/>
      <c r="O980" s="22" t="n"/>
      <c r="P980" s="22" t="n"/>
      <c r="Q980" s="22" t="n"/>
      <c r="R980" s="22" t="n"/>
      <c r="S980" s="22" t="n"/>
      <c r="T980" s="22" t="n"/>
      <c r="U980" s="22" t="n"/>
      <c r="V980" s="22" t="n"/>
      <c r="W980" s="22" t="n"/>
      <c r="X980" s="22" t="n"/>
      <c r="Y980" s="22" t="n"/>
      <c r="Z980" s="22" t="n"/>
      <c r="AA980" s="22" t="n"/>
      <c r="AB980" s="22" t="n"/>
      <c r="AC980" s="22" t="n"/>
      <c r="AD980" s="22" t="n"/>
      <c r="AE980" s="22" t="n"/>
      <c r="AF980" s="22" t="n"/>
    </row>
    <row r="981">
      <c r="A981" s="22" t="n"/>
      <c r="B981" s="130" t="n"/>
      <c r="C981" s="22" t="n"/>
      <c r="D981" s="22" t="n"/>
      <c r="E981" s="72" t="n"/>
      <c r="F981" s="22" t="n"/>
      <c r="G981" s="131" t="n"/>
      <c r="H981" s="22" t="n"/>
      <c r="I981" s="22" t="n"/>
      <c r="J981" s="22" t="n"/>
      <c r="K981" s="22" t="n"/>
      <c r="L981" s="22" t="n"/>
      <c r="M981" s="22" t="n"/>
      <c r="N981" s="22" t="n"/>
      <c r="O981" s="22" t="n"/>
      <c r="P981" s="22" t="n"/>
      <c r="Q981" s="22" t="n"/>
      <c r="R981" s="22" t="n"/>
      <c r="S981" s="22" t="n"/>
      <c r="T981" s="22" t="n"/>
      <c r="U981" s="22" t="n"/>
      <c r="V981" s="22" t="n"/>
      <c r="W981" s="22" t="n"/>
      <c r="X981" s="22" t="n"/>
      <c r="Y981" s="22" t="n"/>
      <c r="Z981" s="22" t="n"/>
      <c r="AA981" s="22" t="n"/>
      <c r="AB981" s="22" t="n"/>
      <c r="AC981" s="22" t="n"/>
      <c r="AD981" s="22" t="n"/>
      <c r="AE981" s="22" t="n"/>
      <c r="AF981" s="22" t="n"/>
    </row>
    <row r="982">
      <c r="A982" s="22" t="n"/>
      <c r="B982" s="130" t="n"/>
      <c r="C982" s="22" t="n"/>
      <c r="D982" s="22" t="n"/>
      <c r="E982" s="72" t="n"/>
      <c r="F982" s="22" t="n"/>
      <c r="G982" s="131" t="n"/>
      <c r="H982" s="22" t="n"/>
      <c r="I982" s="22" t="n"/>
      <c r="J982" s="22" t="n"/>
      <c r="K982" s="22" t="n"/>
      <c r="L982" s="22" t="n"/>
      <c r="M982" s="22" t="n"/>
      <c r="N982" s="22" t="n"/>
      <c r="O982" s="22" t="n"/>
      <c r="P982" s="22" t="n"/>
      <c r="Q982" s="22" t="n"/>
      <c r="R982" s="22" t="n"/>
      <c r="S982" s="22" t="n"/>
      <c r="T982" s="22" t="n"/>
      <c r="U982" s="22" t="n"/>
      <c r="V982" s="22" t="n"/>
      <c r="W982" s="22" t="n"/>
      <c r="X982" s="22" t="n"/>
      <c r="Y982" s="22" t="n"/>
      <c r="Z982" s="22" t="n"/>
      <c r="AA982" s="22" t="n"/>
      <c r="AB982" s="22" t="n"/>
      <c r="AC982" s="22" t="n"/>
      <c r="AD982" s="22" t="n"/>
      <c r="AE982" s="22" t="n"/>
      <c r="AF982" s="22" t="n"/>
    </row>
    <row r="983">
      <c r="A983" s="22" t="n"/>
      <c r="B983" s="130" t="n"/>
      <c r="C983" s="22" t="n"/>
      <c r="D983" s="22" t="n"/>
      <c r="E983" s="72" t="n"/>
      <c r="F983" s="22" t="n"/>
      <c r="G983" s="131" t="n"/>
      <c r="H983" s="22" t="n"/>
      <c r="I983" s="22" t="n"/>
      <c r="J983" s="22" t="n"/>
      <c r="K983" s="22" t="n"/>
      <c r="L983" s="22" t="n"/>
      <c r="M983" s="22" t="n"/>
      <c r="N983" s="22" t="n"/>
      <c r="O983" s="22" t="n"/>
      <c r="P983" s="22" t="n"/>
      <c r="Q983" s="22" t="n"/>
      <c r="R983" s="22" t="n"/>
      <c r="S983" s="22" t="n"/>
      <c r="T983" s="22" t="n"/>
      <c r="U983" s="22" t="n"/>
      <c r="V983" s="22" t="n"/>
      <c r="W983" s="22" t="n"/>
      <c r="X983" s="22" t="n"/>
      <c r="Y983" s="22" t="n"/>
      <c r="Z983" s="22" t="n"/>
      <c r="AA983" s="22" t="n"/>
      <c r="AB983" s="22" t="n"/>
      <c r="AC983" s="22" t="n"/>
      <c r="AD983" s="22" t="n"/>
      <c r="AE983" s="22" t="n"/>
      <c r="AF983" s="22" t="n"/>
    </row>
    <row r="984">
      <c r="A984" s="22" t="n"/>
      <c r="B984" s="130" t="n"/>
      <c r="C984" s="22" t="n"/>
      <c r="D984" s="22" t="n"/>
      <c r="E984" s="72" t="n"/>
      <c r="F984" s="22" t="n"/>
      <c r="G984" s="131" t="n"/>
      <c r="H984" s="22" t="n"/>
      <c r="I984" s="22" t="n"/>
      <c r="J984" s="22" t="n"/>
      <c r="K984" s="22" t="n"/>
      <c r="L984" s="22" t="n"/>
      <c r="M984" s="22" t="n"/>
      <c r="N984" s="22" t="n"/>
      <c r="O984" s="22" t="n"/>
      <c r="P984" s="22" t="n"/>
      <c r="Q984" s="22" t="n"/>
      <c r="R984" s="22" t="n"/>
      <c r="S984" s="22" t="n"/>
      <c r="T984" s="22" t="n"/>
      <c r="U984" s="22" t="n"/>
      <c r="V984" s="22" t="n"/>
      <c r="W984" s="22" t="n"/>
      <c r="X984" s="22" t="n"/>
      <c r="Y984" s="22" t="n"/>
      <c r="Z984" s="22" t="n"/>
      <c r="AA984" s="22" t="n"/>
      <c r="AB984" s="22" t="n"/>
      <c r="AC984" s="22" t="n"/>
      <c r="AD984" s="22" t="n"/>
      <c r="AE984" s="22" t="n"/>
      <c r="AF984" s="22" t="n"/>
    </row>
    <row r="985">
      <c r="A985" s="22" t="n"/>
      <c r="B985" s="130" t="n"/>
      <c r="C985" s="22" t="n"/>
      <c r="D985" s="22" t="n"/>
      <c r="E985" s="72" t="n"/>
      <c r="F985" s="22" t="n"/>
      <c r="G985" s="131" t="n"/>
      <c r="H985" s="22" t="n"/>
      <c r="I985" s="22" t="n"/>
      <c r="J985" s="22" t="n"/>
      <c r="K985" s="22" t="n"/>
      <c r="L985" s="22" t="n"/>
      <c r="M985" s="22" t="n"/>
      <c r="N985" s="22" t="n"/>
      <c r="O985" s="22" t="n"/>
      <c r="P985" s="22" t="n"/>
      <c r="Q985" s="22" t="n"/>
      <c r="R985" s="22" t="n"/>
      <c r="S985" s="22" t="n"/>
      <c r="T985" s="22" t="n"/>
      <c r="U985" s="22" t="n"/>
      <c r="V985" s="22" t="n"/>
      <c r="W985" s="22" t="n"/>
      <c r="X985" s="22" t="n"/>
      <c r="Y985" s="22" t="n"/>
      <c r="Z985" s="22" t="n"/>
      <c r="AA985" s="22" t="n"/>
      <c r="AB985" s="22" t="n"/>
      <c r="AC985" s="22" t="n"/>
      <c r="AD985" s="22" t="n"/>
      <c r="AE985" s="22" t="n"/>
      <c r="AF985" s="22" t="n"/>
    </row>
    <row r="986">
      <c r="A986" s="22" t="n"/>
      <c r="B986" s="130" t="n"/>
      <c r="C986" s="22" t="n"/>
      <c r="D986" s="22" t="n"/>
      <c r="E986" s="72" t="n"/>
      <c r="F986" s="22" t="n"/>
      <c r="G986" s="131" t="n"/>
      <c r="H986" s="22" t="n"/>
      <c r="I986" s="22" t="n"/>
      <c r="J986" s="22" t="n"/>
      <c r="K986" s="22" t="n"/>
      <c r="L986" s="22" t="n"/>
      <c r="M986" s="22" t="n"/>
      <c r="N986" s="22" t="n"/>
      <c r="O986" s="22" t="n"/>
      <c r="P986" s="22" t="n"/>
      <c r="Q986" s="22" t="n"/>
      <c r="R986" s="22" t="n"/>
      <c r="S986" s="22" t="n"/>
      <c r="T986" s="22" t="n"/>
      <c r="U986" s="22" t="n"/>
      <c r="V986" s="22" t="n"/>
      <c r="W986" s="22" t="n"/>
      <c r="X986" s="22" t="n"/>
      <c r="Y986" s="22" t="n"/>
      <c r="Z986" s="22" t="n"/>
      <c r="AA986" s="22" t="n"/>
      <c r="AB986" s="22" t="n"/>
      <c r="AC986" s="22" t="n"/>
      <c r="AD986" s="22" t="n"/>
      <c r="AE986" s="22" t="n"/>
      <c r="AF986" s="22" t="n"/>
    </row>
    <row r="987">
      <c r="A987" s="22" t="n"/>
      <c r="B987" s="130" t="n"/>
      <c r="C987" s="22" t="n"/>
      <c r="D987" s="22" t="n"/>
      <c r="E987" s="72" t="n"/>
      <c r="F987" s="22" t="n"/>
      <c r="G987" s="131" t="n"/>
      <c r="H987" s="22" t="n"/>
      <c r="I987" s="22" t="n"/>
      <c r="J987" s="22" t="n"/>
      <c r="K987" s="22" t="n"/>
      <c r="L987" s="22" t="n"/>
      <c r="M987" s="22" t="n"/>
      <c r="N987" s="22" t="n"/>
      <c r="O987" s="22" t="n"/>
      <c r="P987" s="22" t="n"/>
      <c r="Q987" s="22" t="n"/>
      <c r="R987" s="22" t="n"/>
      <c r="S987" s="22" t="n"/>
      <c r="T987" s="22" t="n"/>
      <c r="U987" s="22" t="n"/>
      <c r="V987" s="22" t="n"/>
      <c r="W987" s="22" t="n"/>
      <c r="X987" s="22" t="n"/>
      <c r="Y987" s="22" t="n"/>
      <c r="Z987" s="22" t="n"/>
      <c r="AA987" s="22" t="n"/>
      <c r="AB987" s="22" t="n"/>
      <c r="AC987" s="22" t="n"/>
      <c r="AD987" s="22" t="n"/>
      <c r="AE987" s="22" t="n"/>
      <c r="AF987" s="22" t="n"/>
    </row>
    <row r="988">
      <c r="A988" s="22" t="n"/>
      <c r="B988" s="130" t="n"/>
      <c r="C988" s="22" t="n"/>
      <c r="D988" s="22" t="n"/>
      <c r="E988" s="72" t="n"/>
      <c r="F988" s="22" t="n"/>
      <c r="G988" s="131" t="n"/>
      <c r="H988" s="22" t="n"/>
      <c r="I988" s="22" t="n"/>
      <c r="J988" s="22" t="n"/>
      <c r="K988" s="22" t="n"/>
      <c r="L988" s="22" t="n"/>
      <c r="M988" s="22" t="n"/>
      <c r="N988" s="22" t="n"/>
      <c r="O988" s="22" t="n"/>
      <c r="P988" s="22" t="n"/>
      <c r="Q988" s="22" t="n"/>
      <c r="R988" s="22" t="n"/>
      <c r="S988" s="22" t="n"/>
      <c r="T988" s="22" t="n"/>
      <c r="U988" s="22" t="n"/>
      <c r="V988" s="22" t="n"/>
      <c r="W988" s="22" t="n"/>
      <c r="X988" s="22" t="n"/>
      <c r="Y988" s="22" t="n"/>
      <c r="Z988" s="22" t="n"/>
      <c r="AA988" s="22" t="n"/>
      <c r="AB988" s="22" t="n"/>
      <c r="AC988" s="22" t="n"/>
      <c r="AD988" s="22" t="n"/>
      <c r="AE988" s="22" t="n"/>
      <c r="AF988" s="22" t="n"/>
    </row>
    <row r="989">
      <c r="A989" s="22" t="n"/>
      <c r="B989" s="130" t="n"/>
      <c r="C989" s="22" t="n"/>
      <c r="D989" s="22" t="n"/>
      <c r="E989" s="72" t="n"/>
      <c r="F989" s="22" t="n"/>
      <c r="G989" s="131" t="n"/>
      <c r="H989" s="22" t="n"/>
      <c r="I989" s="22" t="n"/>
      <c r="J989" s="22" t="n"/>
      <c r="K989" s="22" t="n"/>
      <c r="L989" s="22" t="n"/>
      <c r="M989" s="22" t="n"/>
      <c r="N989" s="22" t="n"/>
      <c r="O989" s="22" t="n"/>
      <c r="P989" s="22" t="n"/>
      <c r="Q989" s="22" t="n"/>
      <c r="R989" s="22" t="n"/>
      <c r="S989" s="22" t="n"/>
      <c r="T989" s="22" t="n"/>
      <c r="U989" s="22" t="n"/>
      <c r="V989" s="22" t="n"/>
      <c r="W989" s="22" t="n"/>
      <c r="X989" s="22" t="n"/>
      <c r="Y989" s="22" t="n"/>
      <c r="Z989" s="22" t="n"/>
      <c r="AA989" s="22" t="n"/>
      <c r="AB989" s="22" t="n"/>
      <c r="AC989" s="22" t="n"/>
      <c r="AD989" s="22" t="n"/>
      <c r="AE989" s="22" t="n"/>
      <c r="AF989" s="22" t="n"/>
    </row>
    <row r="990">
      <c r="A990" s="22" t="n"/>
      <c r="B990" s="130" t="n"/>
      <c r="C990" s="22" t="n"/>
      <c r="D990" s="22" t="n"/>
      <c r="E990" s="72" t="n"/>
      <c r="F990" s="22" t="n"/>
      <c r="G990" s="131" t="n"/>
      <c r="H990" s="22" t="n"/>
      <c r="I990" s="22" t="n"/>
      <c r="J990" s="22" t="n"/>
      <c r="K990" s="22" t="n"/>
      <c r="L990" s="22" t="n"/>
      <c r="M990" s="22" t="n"/>
      <c r="N990" s="22" t="n"/>
      <c r="O990" s="22" t="n"/>
      <c r="P990" s="22" t="n"/>
      <c r="Q990" s="22" t="n"/>
      <c r="R990" s="22" t="n"/>
      <c r="S990" s="22" t="n"/>
      <c r="T990" s="22" t="n"/>
      <c r="U990" s="22" t="n"/>
      <c r="V990" s="22" t="n"/>
      <c r="W990" s="22" t="n"/>
      <c r="X990" s="22" t="n"/>
      <c r="Y990" s="22" t="n"/>
      <c r="Z990" s="22" t="n"/>
      <c r="AA990" s="22" t="n"/>
      <c r="AB990" s="22" t="n"/>
      <c r="AC990" s="22" t="n"/>
      <c r="AD990" s="22" t="n"/>
      <c r="AE990" s="22" t="n"/>
      <c r="AF990" s="22" t="n"/>
    </row>
    <row r="991">
      <c r="A991" s="22" t="n"/>
      <c r="B991" s="130" t="n"/>
      <c r="C991" s="22" t="n"/>
      <c r="D991" s="22" t="n"/>
      <c r="E991" s="72" t="n"/>
      <c r="F991" s="22" t="n"/>
      <c r="G991" s="131" t="n"/>
      <c r="H991" s="22" t="n"/>
      <c r="I991" s="22" t="n"/>
      <c r="J991" s="22" t="n"/>
      <c r="K991" s="22" t="n"/>
      <c r="L991" s="22" t="n"/>
      <c r="M991" s="22" t="n"/>
      <c r="N991" s="22" t="n"/>
      <c r="O991" s="22" t="n"/>
      <c r="P991" s="22" t="n"/>
      <c r="Q991" s="22" t="n"/>
      <c r="R991" s="22" t="n"/>
      <c r="S991" s="22" t="n"/>
      <c r="T991" s="22" t="n"/>
      <c r="U991" s="22" t="n"/>
      <c r="V991" s="22" t="n"/>
      <c r="W991" s="22" t="n"/>
      <c r="X991" s="22" t="n"/>
      <c r="Y991" s="22" t="n"/>
      <c r="Z991" s="22" t="n"/>
      <c r="AA991" s="22" t="n"/>
      <c r="AB991" s="22" t="n"/>
      <c r="AC991" s="22" t="n"/>
      <c r="AD991" s="22" t="n"/>
      <c r="AE991" s="22" t="n"/>
      <c r="AF991" s="22" t="n"/>
    </row>
    <row r="992">
      <c r="A992" s="22" t="n"/>
      <c r="B992" s="130" t="n"/>
      <c r="C992" s="22" t="n"/>
      <c r="D992" s="22" t="n"/>
      <c r="E992" s="72" t="n"/>
      <c r="F992" s="22" t="n"/>
      <c r="G992" s="131" t="n"/>
      <c r="H992" s="22" t="n"/>
      <c r="I992" s="22" t="n"/>
      <c r="J992" s="22" t="n"/>
      <c r="K992" s="22" t="n"/>
      <c r="L992" s="22" t="n"/>
      <c r="M992" s="22" t="n"/>
      <c r="N992" s="22" t="n"/>
      <c r="O992" s="22" t="n"/>
      <c r="P992" s="22" t="n"/>
      <c r="Q992" s="22" t="n"/>
      <c r="R992" s="22" t="n"/>
      <c r="S992" s="22" t="n"/>
      <c r="T992" s="22" t="n"/>
      <c r="U992" s="22" t="n"/>
      <c r="V992" s="22" t="n"/>
      <c r="W992" s="22" t="n"/>
      <c r="X992" s="22" t="n"/>
      <c r="Y992" s="22" t="n"/>
      <c r="Z992" s="22" t="n"/>
      <c r="AA992" s="22" t="n"/>
      <c r="AB992" s="22" t="n"/>
      <c r="AC992" s="22" t="n"/>
      <c r="AD992" s="22" t="n"/>
      <c r="AE992" s="22" t="n"/>
      <c r="AF992" s="22" t="n"/>
    </row>
    <row r="993">
      <c r="A993" s="22" t="n"/>
      <c r="B993" s="130" t="n"/>
      <c r="C993" s="22" t="n"/>
      <c r="D993" s="22" t="n"/>
      <c r="E993" s="72" t="n"/>
      <c r="F993" s="22" t="n"/>
      <c r="G993" s="131" t="n"/>
      <c r="H993" s="22" t="n"/>
      <c r="I993" s="22" t="n"/>
      <c r="J993" s="22" t="n"/>
      <c r="K993" s="22" t="n"/>
      <c r="L993" s="22" t="n"/>
      <c r="M993" s="22" t="n"/>
      <c r="N993" s="22" t="n"/>
      <c r="O993" s="22" t="n"/>
      <c r="P993" s="22" t="n"/>
      <c r="Q993" s="22" t="n"/>
      <c r="R993" s="22" t="n"/>
      <c r="S993" s="22" t="n"/>
      <c r="T993" s="22" t="n"/>
      <c r="U993" s="22" t="n"/>
      <c r="V993" s="22" t="n"/>
      <c r="W993" s="22" t="n"/>
      <c r="X993" s="22" t="n"/>
      <c r="Y993" s="22" t="n"/>
      <c r="Z993" s="22" t="n"/>
      <c r="AA993" s="22" t="n"/>
      <c r="AB993" s="22" t="n"/>
      <c r="AC993" s="22" t="n"/>
      <c r="AD993" s="22" t="n"/>
      <c r="AE993" s="22" t="n"/>
      <c r="AF993" s="22" t="n"/>
    </row>
    <row r="994">
      <c r="A994" s="22" t="n"/>
      <c r="B994" s="130" t="n"/>
      <c r="C994" s="22" t="n"/>
      <c r="D994" s="22" t="n"/>
      <c r="E994" s="72" t="n"/>
      <c r="F994" s="22" t="n"/>
      <c r="G994" s="131" t="n"/>
      <c r="H994" s="22" t="n"/>
      <c r="I994" s="22" t="n"/>
      <c r="J994" s="22" t="n"/>
      <c r="K994" s="22" t="n"/>
      <c r="L994" s="22" t="n"/>
      <c r="M994" s="22" t="n"/>
      <c r="N994" s="22" t="n"/>
      <c r="O994" s="22" t="n"/>
      <c r="P994" s="22" t="n"/>
      <c r="Q994" s="22" t="n"/>
      <c r="R994" s="22" t="n"/>
      <c r="S994" s="22" t="n"/>
      <c r="T994" s="22" t="n"/>
      <c r="U994" s="22" t="n"/>
      <c r="V994" s="22" t="n"/>
      <c r="W994" s="22" t="n"/>
      <c r="X994" s="22" t="n"/>
      <c r="Y994" s="22" t="n"/>
      <c r="Z994" s="22" t="n"/>
      <c r="AA994" s="22" t="n"/>
      <c r="AB994" s="22" t="n"/>
      <c r="AC994" s="22" t="n"/>
      <c r="AD994" s="22" t="n"/>
      <c r="AE994" s="22" t="n"/>
      <c r="AF994" s="22" t="n"/>
    </row>
    <row r="995">
      <c r="A995" s="22" t="n"/>
      <c r="B995" s="130" t="n"/>
      <c r="C995" s="22" t="n"/>
      <c r="D995" s="22" t="n"/>
      <c r="E995" s="72" t="n"/>
      <c r="F995" s="22" t="n"/>
      <c r="G995" s="131" t="n"/>
      <c r="H995" s="22" t="n"/>
      <c r="I995" s="22" t="n"/>
      <c r="J995" s="22" t="n"/>
      <c r="K995" s="22" t="n"/>
      <c r="L995" s="22" t="n"/>
      <c r="M995" s="22" t="n"/>
      <c r="N995" s="22" t="n"/>
      <c r="O995" s="22" t="n"/>
      <c r="P995" s="22" t="n"/>
      <c r="Q995" s="22" t="n"/>
      <c r="R995" s="22" t="n"/>
      <c r="S995" s="22" t="n"/>
      <c r="T995" s="22" t="n"/>
      <c r="U995" s="22" t="n"/>
      <c r="V995" s="22" t="n"/>
      <c r="W995" s="22" t="n"/>
      <c r="X995" s="22" t="n"/>
      <c r="Y995" s="22" t="n"/>
      <c r="Z995" s="22" t="n"/>
      <c r="AA995" s="22" t="n"/>
      <c r="AB995" s="22" t="n"/>
      <c r="AC995" s="22" t="n"/>
      <c r="AD995" s="22" t="n"/>
      <c r="AE995" s="22" t="n"/>
      <c r="AF995" s="22" t="n"/>
    </row>
    <row r="996">
      <c r="A996" s="22" t="n"/>
      <c r="B996" s="130" t="n"/>
      <c r="C996" s="22" t="n"/>
      <c r="D996" s="22" t="n"/>
      <c r="E996" s="72" t="n"/>
      <c r="F996" s="22" t="n"/>
      <c r="G996" s="131" t="n"/>
      <c r="H996" s="22" t="n"/>
      <c r="I996" s="22" t="n"/>
      <c r="J996" s="22" t="n"/>
      <c r="K996" s="22" t="n"/>
      <c r="L996" s="22" t="n"/>
      <c r="M996" s="22" t="n"/>
      <c r="N996" s="22" t="n"/>
      <c r="O996" s="22" t="n"/>
      <c r="P996" s="22" t="n"/>
      <c r="Q996" s="22" t="n"/>
      <c r="R996" s="22" t="n"/>
      <c r="S996" s="22" t="n"/>
      <c r="T996" s="22" t="n"/>
      <c r="U996" s="22" t="n"/>
      <c r="V996" s="22" t="n"/>
      <c r="W996" s="22" t="n"/>
      <c r="X996" s="22" t="n"/>
      <c r="Y996" s="22" t="n"/>
      <c r="Z996" s="22" t="n"/>
      <c r="AA996" s="22" t="n"/>
      <c r="AB996" s="22" t="n"/>
      <c r="AC996" s="22" t="n"/>
      <c r="AD996" s="22" t="n"/>
      <c r="AE996" s="22" t="n"/>
      <c r="AF996" s="22" t="n"/>
    </row>
    <row r="997">
      <c r="A997" s="22" t="n"/>
      <c r="B997" s="130" t="n"/>
      <c r="C997" s="22" t="n"/>
      <c r="D997" s="22" t="n"/>
      <c r="E997" s="72" t="n"/>
      <c r="F997" s="22" t="n"/>
      <c r="G997" s="131" t="n"/>
      <c r="H997" s="22" t="n"/>
      <c r="I997" s="22" t="n"/>
      <c r="J997" s="22" t="n"/>
      <c r="K997" s="22" t="n"/>
      <c r="L997" s="22" t="n"/>
      <c r="M997" s="22" t="n"/>
      <c r="N997" s="22" t="n"/>
      <c r="O997" s="22" t="n"/>
      <c r="P997" s="22" t="n"/>
      <c r="Q997" s="22" t="n"/>
      <c r="R997" s="22" t="n"/>
      <c r="S997" s="22" t="n"/>
      <c r="T997" s="22" t="n"/>
      <c r="U997" s="22" t="n"/>
      <c r="V997" s="22" t="n"/>
      <c r="W997" s="22" t="n"/>
      <c r="X997" s="22" t="n"/>
      <c r="Y997" s="22" t="n"/>
      <c r="Z997" s="22" t="n"/>
      <c r="AA997" s="22" t="n"/>
      <c r="AB997" s="22" t="n"/>
      <c r="AC997" s="22" t="n"/>
      <c r="AD997" s="22" t="n"/>
      <c r="AE997" s="22" t="n"/>
      <c r="AF997" s="22" t="n"/>
    </row>
    <row r="998">
      <c r="A998" s="22" t="n"/>
      <c r="B998" s="130" t="n"/>
      <c r="C998" s="22" t="n"/>
      <c r="D998" s="22" t="n"/>
      <c r="E998" s="72" t="n"/>
      <c r="F998" s="22" t="n"/>
      <c r="G998" s="131" t="n"/>
      <c r="H998" s="22" t="n"/>
      <c r="I998" s="22" t="n"/>
      <c r="J998" s="22" t="n"/>
      <c r="K998" s="22" t="n"/>
      <c r="L998" s="22" t="n"/>
      <c r="M998" s="22" t="n"/>
      <c r="N998" s="22" t="n"/>
      <c r="O998" s="22" t="n"/>
      <c r="P998" s="22" t="n"/>
      <c r="Q998" s="22" t="n"/>
      <c r="R998" s="22" t="n"/>
      <c r="S998" s="22" t="n"/>
      <c r="T998" s="22" t="n"/>
      <c r="U998" s="22" t="n"/>
      <c r="V998" s="22" t="n"/>
      <c r="W998" s="22" t="n"/>
      <c r="X998" s="22" t="n"/>
      <c r="Y998" s="22" t="n"/>
      <c r="Z998" s="22" t="n"/>
      <c r="AA998" s="22" t="n"/>
      <c r="AB998" s="22" t="n"/>
      <c r="AC998" s="22" t="n"/>
      <c r="AD998" s="22" t="n"/>
      <c r="AE998" s="22" t="n"/>
      <c r="AF998" s="22" t="n"/>
    </row>
    <row r="999">
      <c r="A999" s="22" t="n"/>
      <c r="B999" s="130" t="n"/>
      <c r="C999" s="22" t="n"/>
      <c r="D999" s="22" t="n"/>
      <c r="E999" s="72" t="n"/>
      <c r="F999" s="22" t="n"/>
      <c r="G999" s="131" t="n"/>
      <c r="H999" s="22" t="n"/>
      <c r="I999" s="22" t="n"/>
      <c r="J999" s="22" t="n"/>
      <c r="K999" s="22" t="n"/>
      <c r="L999" s="22" t="n"/>
      <c r="M999" s="22" t="n"/>
      <c r="N999" s="22" t="n"/>
      <c r="O999" s="22" t="n"/>
      <c r="P999" s="22" t="n"/>
      <c r="Q999" s="22" t="n"/>
      <c r="R999" s="22" t="n"/>
      <c r="S999" s="22" t="n"/>
      <c r="T999" s="22" t="n"/>
      <c r="U999" s="22" t="n"/>
      <c r="V999" s="22" t="n"/>
      <c r="W999" s="22" t="n"/>
      <c r="X999" s="22" t="n"/>
      <c r="Y999" s="22" t="n"/>
      <c r="Z999" s="22" t="n"/>
      <c r="AA999" s="22" t="n"/>
      <c r="AB999" s="22" t="n"/>
      <c r="AC999" s="22" t="n"/>
      <c r="AD999" s="22" t="n"/>
      <c r="AE999" s="22" t="n"/>
      <c r="AF999" s="22" t="n"/>
    </row>
    <row r="1000">
      <c r="A1000" s="22" t="n"/>
      <c r="B1000" s="130" t="n"/>
      <c r="C1000" s="22" t="n"/>
      <c r="D1000" s="22" t="n"/>
      <c r="E1000" s="72" t="n"/>
      <c r="F1000" s="22" t="n"/>
      <c r="G1000" s="131" t="n"/>
      <c r="H1000" s="22" t="n"/>
      <c r="I1000" s="22" t="n"/>
      <c r="J1000" s="22" t="n"/>
      <c r="K1000" s="22" t="n"/>
      <c r="L1000" s="22" t="n"/>
      <c r="M1000" s="22" t="n"/>
      <c r="N1000" s="22" t="n"/>
      <c r="O1000" s="22" t="n"/>
      <c r="P1000" s="22" t="n"/>
      <c r="Q1000" s="22" t="n"/>
      <c r="R1000" s="22" t="n"/>
      <c r="S1000" s="22" t="n"/>
      <c r="T1000" s="22" t="n"/>
      <c r="U1000" s="22" t="n"/>
      <c r="V1000" s="22" t="n"/>
      <c r="W1000" s="22" t="n"/>
      <c r="X1000" s="22" t="n"/>
      <c r="Y1000" s="22" t="n"/>
      <c r="Z1000" s="22" t="n"/>
      <c r="AA1000" s="22" t="n"/>
      <c r="AB1000" s="22" t="n"/>
      <c r="AC1000" s="22" t="n"/>
      <c r="AD1000" s="22" t="n"/>
      <c r="AE1000" s="22" t="n"/>
      <c r="AF1000" s="22" t="n"/>
    </row>
    <row r="1001">
      <c r="A1001" s="22" t="n"/>
      <c r="B1001" s="130" t="n"/>
      <c r="C1001" s="22" t="n"/>
      <c r="D1001" s="22" t="n"/>
      <c r="E1001" s="72" t="n"/>
      <c r="F1001" s="22" t="n"/>
      <c r="G1001" s="131" t="n"/>
      <c r="H1001" s="22" t="n"/>
      <c r="I1001" s="22" t="n"/>
      <c r="J1001" s="22" t="n"/>
      <c r="K1001" s="22" t="n"/>
      <c r="L1001" s="22" t="n"/>
      <c r="M1001" s="22" t="n"/>
      <c r="N1001" s="22" t="n"/>
      <c r="O1001" s="22" t="n"/>
      <c r="P1001" s="22" t="n"/>
      <c r="Q1001" s="22" t="n"/>
      <c r="R1001" s="22" t="n"/>
      <c r="S1001" s="22" t="n"/>
      <c r="T1001" s="22" t="n"/>
      <c r="U1001" s="22" t="n"/>
      <c r="V1001" s="22" t="n"/>
      <c r="W1001" s="22" t="n"/>
      <c r="X1001" s="22" t="n"/>
      <c r="Y1001" s="22" t="n"/>
      <c r="Z1001" s="22" t="n"/>
      <c r="AA1001" s="22" t="n"/>
      <c r="AB1001" s="22" t="n"/>
      <c r="AC1001" s="22" t="n"/>
      <c r="AD1001" s="22" t="n"/>
      <c r="AE1001" s="22" t="n"/>
      <c r="AF1001" s="22" t="n"/>
    </row>
    <row r="1002">
      <c r="A1002" s="22" t="n"/>
      <c r="B1002" s="130" t="n"/>
      <c r="C1002" s="22" t="n"/>
      <c r="D1002" s="22" t="n"/>
      <c r="E1002" s="72" t="n"/>
      <c r="F1002" s="22" t="n"/>
      <c r="G1002" s="131" t="n"/>
      <c r="H1002" s="22" t="n"/>
      <c r="I1002" s="22" t="n"/>
      <c r="J1002" s="22" t="n"/>
      <c r="K1002" s="22" t="n"/>
      <c r="L1002" s="22" t="n"/>
      <c r="M1002" s="22" t="n"/>
      <c r="N1002" s="22" t="n"/>
      <c r="O1002" s="22" t="n"/>
      <c r="P1002" s="22" t="n"/>
      <c r="Q1002" s="22" t="n"/>
      <c r="R1002" s="22" t="n"/>
      <c r="S1002" s="22" t="n"/>
      <c r="T1002" s="22" t="n"/>
      <c r="U1002" s="22" t="n"/>
      <c r="V1002" s="22" t="n"/>
      <c r="W1002" s="22" t="n"/>
      <c r="X1002" s="22" t="n"/>
      <c r="Y1002" s="22" t="n"/>
      <c r="Z1002" s="22" t="n"/>
      <c r="AA1002" s="22" t="n"/>
      <c r="AB1002" s="22" t="n"/>
      <c r="AC1002" s="22" t="n"/>
      <c r="AD1002" s="22" t="n"/>
      <c r="AE1002" s="22" t="n"/>
      <c r="AF1002" s="22" t="n"/>
    </row>
    <row r="1003">
      <c r="A1003" s="22" t="n"/>
      <c r="B1003" s="130" t="n"/>
      <c r="C1003" s="22" t="n"/>
      <c r="D1003" s="22" t="n"/>
      <c r="E1003" s="72" t="n"/>
      <c r="F1003" s="22" t="n"/>
      <c r="G1003" s="131" t="n"/>
      <c r="H1003" s="22" t="n"/>
      <c r="I1003" s="22" t="n"/>
      <c r="J1003" s="22" t="n"/>
      <c r="K1003" s="22" t="n"/>
      <c r="L1003" s="22" t="n"/>
      <c r="M1003" s="22" t="n"/>
      <c r="N1003" s="22" t="n"/>
      <c r="O1003" s="22" t="n"/>
      <c r="P1003" s="22" t="n"/>
      <c r="Q1003" s="22" t="n"/>
      <c r="R1003" s="22" t="n"/>
      <c r="S1003" s="22" t="n"/>
      <c r="T1003" s="22" t="n"/>
      <c r="U1003" s="22" t="n"/>
      <c r="V1003" s="22" t="n"/>
      <c r="W1003" s="22" t="n"/>
      <c r="X1003" s="22" t="n"/>
      <c r="Y1003" s="22" t="n"/>
      <c r="Z1003" s="22" t="n"/>
      <c r="AA1003" s="22" t="n"/>
      <c r="AB1003" s="22" t="n"/>
      <c r="AC1003" s="22" t="n"/>
      <c r="AD1003" s="22" t="n"/>
      <c r="AE1003" s="22" t="n"/>
      <c r="AF1003" s="22" t="n"/>
    </row>
    <row r="1004">
      <c r="A1004" s="22" t="n"/>
      <c r="B1004" s="130" t="n"/>
      <c r="C1004" s="22" t="n"/>
      <c r="D1004" s="22" t="n"/>
      <c r="E1004" s="72" t="n"/>
      <c r="F1004" s="22" t="n"/>
      <c r="G1004" s="131" t="n"/>
      <c r="H1004" s="22" t="n"/>
      <c r="I1004" s="22" t="n"/>
      <c r="J1004" s="22" t="n"/>
      <c r="K1004" s="22" t="n"/>
      <c r="L1004" s="22" t="n"/>
      <c r="M1004" s="22" t="n"/>
      <c r="N1004" s="22" t="n"/>
      <c r="O1004" s="22" t="n"/>
      <c r="P1004" s="22" t="n"/>
      <c r="Q1004" s="22" t="n"/>
      <c r="R1004" s="22" t="n"/>
      <c r="S1004" s="22" t="n"/>
      <c r="T1004" s="22" t="n"/>
      <c r="U1004" s="22" t="n"/>
      <c r="V1004" s="22" t="n"/>
      <c r="W1004" s="22" t="n"/>
      <c r="X1004" s="22" t="n"/>
      <c r="Y1004" s="22" t="n"/>
      <c r="Z1004" s="22" t="n"/>
      <c r="AA1004" s="22" t="n"/>
      <c r="AB1004" s="22" t="n"/>
      <c r="AC1004" s="22" t="n"/>
      <c r="AD1004" s="22" t="n"/>
      <c r="AE1004" s="22" t="n"/>
      <c r="AF1004" s="22" t="n"/>
    </row>
    <row r="1005">
      <c r="A1005" s="22" t="n"/>
      <c r="B1005" s="130" t="n"/>
      <c r="C1005" s="22" t="n"/>
      <c r="D1005" s="22" t="n"/>
      <c r="E1005" s="72" t="n"/>
      <c r="F1005" s="22" t="n"/>
      <c r="G1005" s="131" t="n"/>
      <c r="H1005" s="22" t="n"/>
      <c r="I1005" s="22" t="n"/>
      <c r="J1005" s="22" t="n"/>
      <c r="K1005" s="22" t="n"/>
      <c r="L1005" s="22" t="n"/>
      <c r="M1005" s="22" t="n"/>
      <c r="N1005" s="22" t="n"/>
      <c r="O1005" s="22" t="n"/>
      <c r="P1005" s="22" t="n"/>
      <c r="Q1005" s="22" t="n"/>
      <c r="R1005" s="22" t="n"/>
      <c r="S1005" s="22" t="n"/>
      <c r="T1005" s="22" t="n"/>
      <c r="U1005" s="22" t="n"/>
      <c r="V1005" s="22" t="n"/>
      <c r="W1005" s="22" t="n"/>
      <c r="X1005" s="22" t="n"/>
      <c r="Y1005" s="22" t="n"/>
      <c r="Z1005" s="22" t="n"/>
      <c r="AA1005" s="22" t="n"/>
      <c r="AB1005" s="22" t="n"/>
      <c r="AC1005" s="22" t="n"/>
      <c r="AD1005" s="22" t="n"/>
      <c r="AE1005" s="22" t="n"/>
      <c r="AF1005" s="22" t="n"/>
    </row>
    <row r="1006">
      <c r="A1006" s="22" t="n"/>
      <c r="B1006" s="130" t="n"/>
      <c r="C1006" s="22" t="n"/>
      <c r="D1006" s="22" t="n"/>
      <c r="E1006" s="72" t="n"/>
      <c r="F1006" s="22" t="n"/>
      <c r="G1006" s="131" t="n"/>
      <c r="H1006" s="22" t="n"/>
      <c r="I1006" s="22" t="n"/>
      <c r="J1006" s="22" t="n"/>
      <c r="K1006" s="22" t="n"/>
      <c r="L1006" s="22" t="n"/>
      <c r="M1006" s="22" t="n"/>
      <c r="N1006" s="22" t="n"/>
      <c r="O1006" s="22" t="n"/>
      <c r="P1006" s="22" t="n"/>
      <c r="Q1006" s="22" t="n"/>
      <c r="R1006" s="22" t="n"/>
      <c r="S1006" s="22" t="n"/>
      <c r="T1006" s="22" t="n"/>
      <c r="U1006" s="22" t="n"/>
      <c r="V1006" s="22" t="n"/>
      <c r="W1006" s="22" t="n"/>
      <c r="X1006" s="22" t="n"/>
      <c r="Y1006" s="22" t="n"/>
      <c r="Z1006" s="22" t="n"/>
      <c r="AA1006" s="22" t="n"/>
      <c r="AB1006" s="22" t="n"/>
      <c r="AC1006" s="22" t="n"/>
      <c r="AD1006" s="22" t="n"/>
      <c r="AE1006" s="22" t="n"/>
      <c r="AF1006" s="22" t="n"/>
    </row>
    <row r="1007">
      <c r="A1007" s="22" t="n"/>
      <c r="B1007" s="130" t="n"/>
      <c r="C1007" s="22" t="n"/>
      <c r="D1007" s="22" t="n"/>
      <c r="E1007" s="72" t="n"/>
      <c r="F1007" s="22" t="n"/>
      <c r="G1007" s="131" t="n"/>
      <c r="H1007" s="22" t="n"/>
      <c r="I1007" s="22" t="n"/>
      <c r="J1007" s="22" t="n"/>
      <c r="K1007" s="22" t="n"/>
      <c r="L1007" s="22" t="n"/>
      <c r="M1007" s="22" t="n"/>
      <c r="N1007" s="22" t="n"/>
      <c r="O1007" s="22" t="n"/>
      <c r="P1007" s="22" t="n"/>
      <c r="Q1007" s="22" t="n"/>
      <c r="R1007" s="22" t="n"/>
      <c r="S1007" s="22" t="n"/>
      <c r="T1007" s="22" t="n"/>
      <c r="U1007" s="22" t="n"/>
      <c r="V1007" s="22" t="n"/>
      <c r="W1007" s="22" t="n"/>
      <c r="X1007" s="22" t="n"/>
      <c r="Y1007" s="22" t="n"/>
      <c r="Z1007" s="22" t="n"/>
      <c r="AA1007" s="22" t="n"/>
      <c r="AB1007" s="22" t="n"/>
      <c r="AC1007" s="22" t="n"/>
      <c r="AD1007" s="22" t="n"/>
      <c r="AE1007" s="22" t="n"/>
      <c r="AF1007" s="22" t="n"/>
    </row>
    <row r="1008">
      <c r="A1008" s="22" t="n"/>
      <c r="B1008" s="130" t="n"/>
      <c r="C1008" s="22" t="n"/>
      <c r="D1008" s="22" t="n"/>
      <c r="E1008" s="72" t="n"/>
      <c r="F1008" s="22" t="n"/>
      <c r="G1008" s="131" t="n"/>
      <c r="H1008" s="22" t="n"/>
      <c r="I1008" s="22" t="n"/>
      <c r="J1008" s="22" t="n"/>
      <c r="K1008" s="22" t="n"/>
      <c r="L1008" s="22" t="n"/>
      <c r="M1008" s="22" t="n"/>
      <c r="N1008" s="22" t="n"/>
      <c r="O1008" s="22" t="n"/>
      <c r="P1008" s="22" t="n"/>
      <c r="Q1008" s="22" t="n"/>
      <c r="R1008" s="22" t="n"/>
      <c r="S1008" s="22" t="n"/>
      <c r="T1008" s="22" t="n"/>
      <c r="U1008" s="22" t="n"/>
      <c r="V1008" s="22" t="n"/>
      <c r="W1008" s="22" t="n"/>
      <c r="X1008" s="22" t="n"/>
      <c r="Y1008" s="22" t="n"/>
      <c r="Z1008" s="22" t="n"/>
      <c r="AA1008" s="22" t="n"/>
      <c r="AB1008" s="22" t="n"/>
      <c r="AC1008" s="22" t="n"/>
      <c r="AD1008" s="22" t="n"/>
      <c r="AE1008" s="22" t="n"/>
      <c r="AF1008" s="22" t="n"/>
    </row>
    <row r="1009">
      <c r="A1009" s="22" t="n"/>
      <c r="B1009" s="130" t="n"/>
      <c r="C1009" s="22" t="n"/>
      <c r="D1009" s="22" t="n"/>
      <c r="E1009" s="72" t="n"/>
      <c r="F1009" s="22" t="n"/>
      <c r="G1009" s="131" t="n"/>
      <c r="H1009" s="22" t="n"/>
      <c r="I1009" s="22" t="n"/>
      <c r="J1009" s="22" t="n"/>
      <c r="K1009" s="22" t="n"/>
      <c r="L1009" s="22" t="n"/>
      <c r="M1009" s="22" t="n"/>
      <c r="N1009" s="22" t="n"/>
      <c r="O1009" s="22" t="n"/>
      <c r="P1009" s="22" t="n"/>
      <c r="Q1009" s="22" t="n"/>
      <c r="R1009" s="22" t="n"/>
      <c r="S1009" s="22" t="n"/>
      <c r="T1009" s="22" t="n"/>
      <c r="U1009" s="22" t="n"/>
      <c r="V1009" s="22" t="n"/>
      <c r="W1009" s="22" t="n"/>
      <c r="X1009" s="22" t="n"/>
      <c r="Y1009" s="22" t="n"/>
      <c r="Z1009" s="22" t="n"/>
      <c r="AA1009" s="22" t="n"/>
      <c r="AB1009" s="22" t="n"/>
      <c r="AC1009" s="22" t="n"/>
      <c r="AD1009" s="22" t="n"/>
      <c r="AE1009" s="22" t="n"/>
      <c r="AF1009" s="22" t="n"/>
    </row>
    <row r="1010">
      <c r="A1010" s="22" t="n"/>
      <c r="B1010" s="130" t="n"/>
      <c r="C1010" s="22" t="n"/>
      <c r="D1010" s="22" t="n"/>
      <c r="E1010" s="72" t="n"/>
      <c r="F1010" s="22" t="n"/>
      <c r="G1010" s="131" t="n"/>
      <c r="H1010" s="22" t="n"/>
      <c r="I1010" s="22" t="n"/>
      <c r="J1010" s="22" t="n"/>
      <c r="K1010" s="22" t="n"/>
      <c r="L1010" s="22" t="n"/>
      <c r="M1010" s="22" t="n"/>
      <c r="N1010" s="22" t="n"/>
      <c r="O1010" s="22" t="n"/>
      <c r="P1010" s="22" t="n"/>
      <c r="Q1010" s="22" t="n"/>
      <c r="R1010" s="22" t="n"/>
      <c r="S1010" s="22" t="n"/>
      <c r="T1010" s="22" t="n"/>
      <c r="U1010" s="22" t="n"/>
      <c r="V1010" s="22" t="n"/>
      <c r="W1010" s="22" t="n"/>
      <c r="X1010" s="22" t="n"/>
      <c r="Y1010" s="22" t="n"/>
      <c r="Z1010" s="22" t="n"/>
      <c r="AA1010" s="22" t="n"/>
      <c r="AB1010" s="22" t="n"/>
      <c r="AC1010" s="22" t="n"/>
      <c r="AD1010" s="22" t="n"/>
      <c r="AE1010" s="22" t="n"/>
      <c r="AF1010" s="22" t="n"/>
    </row>
    <row r="1011">
      <c r="A1011" s="22" t="n"/>
      <c r="B1011" s="130" t="n"/>
      <c r="C1011" s="22" t="n"/>
      <c r="D1011" s="22" t="n"/>
      <c r="E1011" s="72" t="n"/>
      <c r="F1011" s="22" t="n"/>
      <c r="G1011" s="131" t="n"/>
      <c r="H1011" s="22" t="n"/>
      <c r="I1011" s="22" t="n"/>
      <c r="J1011" s="22" t="n"/>
      <c r="K1011" s="22" t="n"/>
      <c r="L1011" s="22" t="n"/>
      <c r="M1011" s="22" t="n"/>
      <c r="N1011" s="22" t="n"/>
      <c r="O1011" s="22" t="n"/>
      <c r="P1011" s="22" t="n"/>
      <c r="Q1011" s="22" t="n"/>
      <c r="R1011" s="22" t="n"/>
      <c r="S1011" s="22" t="n"/>
      <c r="T1011" s="22" t="n"/>
      <c r="U1011" s="22" t="n"/>
      <c r="V1011" s="22" t="n"/>
      <c r="W1011" s="22" t="n"/>
      <c r="X1011" s="22" t="n"/>
      <c r="Y1011" s="22" t="n"/>
      <c r="Z1011" s="22" t="n"/>
      <c r="AA1011" s="22" t="n"/>
      <c r="AB1011" s="22" t="n"/>
      <c r="AC1011" s="22" t="n"/>
      <c r="AD1011" s="22" t="n"/>
      <c r="AE1011" s="22" t="n"/>
      <c r="AF1011" s="22" t="n"/>
    </row>
    <row r="1012">
      <c r="A1012" s="22" t="n"/>
      <c r="B1012" s="130" t="n"/>
      <c r="C1012" s="22" t="n"/>
      <c r="D1012" s="22" t="n"/>
      <c r="E1012" s="72" t="n"/>
      <c r="F1012" s="22" t="n"/>
      <c r="G1012" s="131" t="n"/>
      <c r="H1012" s="22" t="n"/>
      <c r="I1012" s="22" t="n"/>
      <c r="J1012" s="22" t="n"/>
      <c r="K1012" s="22" t="n"/>
      <c r="L1012" s="22" t="n"/>
      <c r="M1012" s="22" t="n"/>
      <c r="N1012" s="22" t="n"/>
      <c r="O1012" s="22" t="n"/>
      <c r="P1012" s="22" t="n"/>
      <c r="Q1012" s="22" t="n"/>
      <c r="R1012" s="22" t="n"/>
      <c r="S1012" s="22" t="n"/>
      <c r="T1012" s="22" t="n"/>
      <c r="U1012" s="22" t="n"/>
      <c r="V1012" s="22" t="n"/>
      <c r="W1012" s="22" t="n"/>
      <c r="X1012" s="22" t="n"/>
      <c r="Y1012" s="22" t="n"/>
      <c r="Z1012" s="22" t="n"/>
      <c r="AA1012" s="22" t="n"/>
      <c r="AB1012" s="22" t="n"/>
      <c r="AC1012" s="22" t="n"/>
      <c r="AD1012" s="22" t="n"/>
      <c r="AE1012" s="22" t="n"/>
      <c r="AF1012" s="22" t="n"/>
    </row>
    <row r="1013">
      <c r="A1013" s="22" t="n"/>
      <c r="B1013" s="130" t="n"/>
      <c r="C1013" s="22" t="n"/>
      <c r="D1013" s="22" t="n"/>
      <c r="E1013" s="72" t="n"/>
      <c r="F1013" s="22" t="n"/>
      <c r="G1013" s="131" t="n"/>
      <c r="H1013" s="22" t="n"/>
      <c r="I1013" s="22" t="n"/>
      <c r="J1013" s="22" t="n"/>
      <c r="K1013" s="22" t="n"/>
      <c r="L1013" s="22" t="n"/>
      <c r="M1013" s="22" t="n"/>
      <c r="N1013" s="22" t="n"/>
      <c r="O1013" s="22" t="n"/>
      <c r="P1013" s="22" t="n"/>
      <c r="Q1013" s="22" t="n"/>
      <c r="R1013" s="22" t="n"/>
      <c r="S1013" s="22" t="n"/>
      <c r="T1013" s="22" t="n"/>
      <c r="U1013" s="22" t="n"/>
      <c r="V1013" s="22" t="n"/>
      <c r="W1013" s="22" t="n"/>
      <c r="X1013" s="22" t="n"/>
      <c r="Y1013" s="22" t="n"/>
      <c r="Z1013" s="22" t="n"/>
      <c r="AA1013" s="22" t="n"/>
      <c r="AB1013" s="22" t="n"/>
      <c r="AC1013" s="22" t="n"/>
      <c r="AD1013" s="22" t="n"/>
      <c r="AE1013" s="22" t="n"/>
      <c r="AF1013" s="22" t="n"/>
    </row>
    <row r="1014">
      <c r="A1014" s="22" t="n"/>
      <c r="B1014" s="130" t="n"/>
      <c r="C1014" s="22" t="n"/>
      <c r="D1014" s="22" t="n"/>
      <c r="E1014" s="72" t="n"/>
      <c r="F1014" s="22" t="n"/>
      <c r="G1014" s="131" t="n"/>
      <c r="H1014" s="22" t="n"/>
      <c r="I1014" s="22" t="n"/>
      <c r="J1014" s="22" t="n"/>
      <c r="K1014" s="22" t="n"/>
      <c r="L1014" s="22" t="n"/>
      <c r="M1014" s="22" t="n"/>
      <c r="N1014" s="22" t="n"/>
      <c r="O1014" s="22" t="n"/>
      <c r="P1014" s="22" t="n"/>
      <c r="Q1014" s="22" t="n"/>
      <c r="R1014" s="22" t="n"/>
      <c r="S1014" s="22" t="n"/>
      <c r="T1014" s="22" t="n"/>
      <c r="U1014" s="22" t="n"/>
      <c r="V1014" s="22" t="n"/>
      <c r="W1014" s="22" t="n"/>
      <c r="X1014" s="22" t="n"/>
      <c r="Y1014" s="22" t="n"/>
      <c r="Z1014" s="22" t="n"/>
      <c r="AA1014" s="22" t="n"/>
      <c r="AB1014" s="22" t="n"/>
      <c r="AC1014" s="22" t="n"/>
      <c r="AD1014" s="22" t="n"/>
      <c r="AE1014" s="22" t="n"/>
      <c r="AF1014" s="22" t="n"/>
    </row>
    <row r="1015">
      <c r="A1015" s="22" t="n"/>
      <c r="B1015" s="130" t="n"/>
      <c r="C1015" s="22" t="n"/>
      <c r="D1015" s="22" t="n"/>
      <c r="E1015" s="72" t="n"/>
      <c r="F1015" s="22" t="n"/>
      <c r="G1015" s="131" t="n"/>
      <c r="H1015" s="22" t="n"/>
      <c r="I1015" s="22" t="n"/>
      <c r="J1015" s="22" t="n"/>
      <c r="K1015" s="22" t="n"/>
      <c r="L1015" s="22" t="n"/>
      <c r="M1015" s="22" t="n"/>
      <c r="N1015" s="22" t="n"/>
      <c r="O1015" s="22" t="n"/>
      <c r="P1015" s="22" t="n"/>
      <c r="Q1015" s="22" t="n"/>
      <c r="R1015" s="22" t="n"/>
      <c r="S1015" s="22" t="n"/>
      <c r="T1015" s="22" t="n"/>
      <c r="U1015" s="22" t="n"/>
      <c r="V1015" s="22" t="n"/>
      <c r="W1015" s="22" t="n"/>
      <c r="X1015" s="22" t="n"/>
      <c r="Y1015" s="22" t="n"/>
      <c r="Z1015" s="22" t="n"/>
      <c r="AA1015" s="22" t="n"/>
      <c r="AB1015" s="22" t="n"/>
      <c r="AC1015" s="22" t="n"/>
      <c r="AD1015" s="22" t="n"/>
      <c r="AE1015" s="22" t="n"/>
      <c r="AF1015" s="22" t="n"/>
    </row>
    <row r="1016">
      <c r="A1016" s="22" t="n"/>
      <c r="B1016" s="130" t="n"/>
      <c r="C1016" s="22" t="n"/>
      <c r="D1016" s="22" t="n"/>
      <c r="E1016" s="72" t="n"/>
      <c r="F1016" s="22" t="n"/>
      <c r="G1016" s="131" t="n"/>
      <c r="H1016" s="22" t="n"/>
      <c r="I1016" s="22" t="n"/>
      <c r="J1016" s="22" t="n"/>
      <c r="K1016" s="22" t="n"/>
      <c r="L1016" s="22" t="n"/>
      <c r="M1016" s="22" t="n"/>
      <c r="N1016" s="22" t="n"/>
      <c r="O1016" s="22" t="n"/>
      <c r="P1016" s="22" t="n"/>
      <c r="Q1016" s="22" t="n"/>
      <c r="R1016" s="22" t="n"/>
      <c r="S1016" s="22" t="n"/>
      <c r="T1016" s="22" t="n"/>
      <c r="U1016" s="22" t="n"/>
      <c r="V1016" s="22" t="n"/>
      <c r="W1016" s="22" t="n"/>
      <c r="X1016" s="22" t="n"/>
      <c r="Y1016" s="22" t="n"/>
      <c r="Z1016" s="22" t="n"/>
      <c r="AA1016" s="22" t="n"/>
      <c r="AB1016" s="22" t="n"/>
      <c r="AC1016" s="22" t="n"/>
      <c r="AD1016" s="22" t="n"/>
      <c r="AE1016" s="22" t="n"/>
      <c r="AF1016" s="22" t="n"/>
    </row>
    <row r="1017">
      <c r="A1017" s="22" t="n"/>
      <c r="B1017" s="130" t="n"/>
      <c r="C1017" s="22" t="n"/>
      <c r="D1017" s="22" t="n"/>
      <c r="E1017" s="72" t="n"/>
      <c r="F1017" s="22" t="n"/>
      <c r="G1017" s="131" t="n"/>
      <c r="H1017" s="22" t="n"/>
      <c r="I1017" s="22" t="n"/>
      <c r="J1017" s="22" t="n"/>
      <c r="K1017" s="22" t="n"/>
      <c r="L1017" s="22" t="n"/>
      <c r="M1017" s="22" t="n"/>
      <c r="N1017" s="22" t="n"/>
      <c r="O1017" s="22" t="n"/>
      <c r="P1017" s="22" t="n"/>
      <c r="Q1017" s="22" t="n"/>
      <c r="R1017" s="22" t="n"/>
      <c r="S1017" s="22" t="n"/>
      <c r="T1017" s="22" t="n"/>
      <c r="U1017" s="22" t="n"/>
      <c r="V1017" s="22" t="n"/>
      <c r="W1017" s="22" t="n"/>
      <c r="X1017" s="22" t="n"/>
      <c r="Y1017" s="22" t="n"/>
      <c r="Z1017" s="22" t="n"/>
      <c r="AA1017" s="22" t="n"/>
      <c r="AB1017" s="22" t="n"/>
      <c r="AC1017" s="22" t="n"/>
      <c r="AD1017" s="22" t="n"/>
      <c r="AE1017" s="22" t="n"/>
      <c r="AF1017" s="22" t="n"/>
    </row>
    <row r="1018">
      <c r="A1018" s="22" t="n"/>
      <c r="B1018" s="130" t="n"/>
      <c r="C1018" s="22" t="n"/>
      <c r="D1018" s="22" t="n"/>
      <c r="E1018" s="72" t="n"/>
      <c r="F1018" s="22" t="n"/>
      <c r="G1018" s="131" t="n"/>
      <c r="H1018" s="22" t="n"/>
      <c r="I1018" s="22" t="n"/>
      <c r="J1018" s="22" t="n"/>
      <c r="K1018" s="22" t="n"/>
      <c r="L1018" s="22" t="n"/>
      <c r="M1018" s="22" t="n"/>
      <c r="N1018" s="22" t="n"/>
      <c r="O1018" s="22" t="n"/>
      <c r="P1018" s="22" t="n"/>
      <c r="Q1018" s="22" t="n"/>
      <c r="R1018" s="22" t="n"/>
      <c r="S1018" s="22" t="n"/>
      <c r="T1018" s="22" t="n"/>
      <c r="U1018" s="22" t="n"/>
      <c r="V1018" s="22" t="n"/>
      <c r="W1018" s="22" t="n"/>
      <c r="X1018" s="22" t="n"/>
      <c r="Y1018" s="22" t="n"/>
      <c r="Z1018" s="22" t="n"/>
      <c r="AA1018" s="22" t="n"/>
      <c r="AB1018" s="22" t="n"/>
      <c r="AC1018" s="22" t="n"/>
      <c r="AD1018" s="22" t="n"/>
      <c r="AE1018" s="22" t="n"/>
      <c r="AF1018" s="22" t="n"/>
    </row>
    <row r="1019">
      <c r="A1019" s="22" t="n"/>
      <c r="B1019" s="130" t="n"/>
      <c r="C1019" s="22" t="n"/>
      <c r="D1019" s="22" t="n"/>
      <c r="E1019" s="72" t="n"/>
      <c r="F1019" s="22" t="n"/>
      <c r="G1019" s="131" t="n"/>
      <c r="H1019" s="22" t="n"/>
      <c r="I1019" s="22" t="n"/>
      <c r="J1019" s="22" t="n"/>
      <c r="K1019" s="22" t="n"/>
      <c r="L1019" s="22" t="n"/>
      <c r="M1019" s="22" t="n"/>
      <c r="N1019" s="22" t="n"/>
      <c r="O1019" s="22" t="n"/>
      <c r="P1019" s="22" t="n"/>
      <c r="Q1019" s="22" t="n"/>
      <c r="R1019" s="22" t="n"/>
      <c r="S1019" s="22" t="n"/>
      <c r="T1019" s="22" t="n"/>
      <c r="U1019" s="22" t="n"/>
      <c r="V1019" s="22" t="n"/>
      <c r="W1019" s="22" t="n"/>
      <c r="X1019" s="22" t="n"/>
      <c r="Y1019" s="22" t="n"/>
      <c r="Z1019" s="22" t="n"/>
      <c r="AA1019" s="22" t="n"/>
      <c r="AB1019" s="22" t="n"/>
      <c r="AC1019" s="22" t="n"/>
      <c r="AD1019" s="22" t="n"/>
      <c r="AE1019" s="22" t="n"/>
      <c r="AF1019" s="22" t="n"/>
    </row>
    <row r="1020">
      <c r="A1020" s="22" t="n"/>
      <c r="B1020" s="130" t="n"/>
      <c r="C1020" s="22" t="n"/>
      <c r="D1020" s="22" t="n"/>
      <c r="E1020" s="72" t="n"/>
      <c r="F1020" s="22" t="n"/>
      <c r="G1020" s="131" t="n"/>
      <c r="H1020" s="22" t="n"/>
      <c r="I1020" s="22" t="n"/>
      <c r="J1020" s="22" t="n"/>
      <c r="K1020" s="22" t="n"/>
      <c r="L1020" s="22" t="n"/>
      <c r="M1020" s="22" t="n"/>
      <c r="N1020" s="22" t="n"/>
      <c r="O1020" s="22" t="n"/>
      <c r="P1020" s="22" t="n"/>
      <c r="Q1020" s="22" t="n"/>
      <c r="R1020" s="22" t="n"/>
      <c r="S1020" s="22" t="n"/>
      <c r="T1020" s="22" t="n"/>
      <c r="U1020" s="22" t="n"/>
      <c r="V1020" s="22" t="n"/>
      <c r="W1020" s="22" t="n"/>
      <c r="X1020" s="22" t="n"/>
      <c r="Y1020" s="22" t="n"/>
      <c r="Z1020" s="22" t="n"/>
      <c r="AA1020" s="22" t="n"/>
      <c r="AB1020" s="22" t="n"/>
      <c r="AC1020" s="22" t="n"/>
      <c r="AD1020" s="22" t="n"/>
      <c r="AE1020" s="22" t="n"/>
      <c r="AF1020" s="22" t="n"/>
    </row>
    <row r="1021">
      <c r="A1021" s="22" t="n"/>
      <c r="B1021" s="130" t="n"/>
      <c r="C1021" s="22" t="n"/>
      <c r="D1021" s="22" t="n"/>
      <c r="E1021" s="72" t="n"/>
      <c r="F1021" s="22" t="n"/>
      <c r="G1021" s="131" t="n"/>
      <c r="H1021" s="22" t="n"/>
      <c r="I1021" s="22" t="n"/>
      <c r="J1021" s="22" t="n"/>
      <c r="K1021" s="22" t="n"/>
      <c r="L1021" s="22" t="n"/>
      <c r="M1021" s="22" t="n"/>
      <c r="N1021" s="22" t="n"/>
      <c r="O1021" s="22" t="n"/>
      <c r="P1021" s="22" t="n"/>
      <c r="Q1021" s="22" t="n"/>
      <c r="R1021" s="22" t="n"/>
      <c r="S1021" s="22" t="n"/>
      <c r="T1021" s="22" t="n"/>
      <c r="U1021" s="22" t="n"/>
      <c r="V1021" s="22" t="n"/>
      <c r="W1021" s="22" t="n"/>
      <c r="X1021" s="22" t="n"/>
      <c r="Y1021" s="22" t="n"/>
      <c r="Z1021" s="22" t="n"/>
      <c r="AA1021" s="22" t="n"/>
      <c r="AB1021" s="22" t="n"/>
      <c r="AC1021" s="22" t="n"/>
      <c r="AD1021" s="22" t="n"/>
      <c r="AE1021" s="22" t="n"/>
      <c r="AF1021" s="22" t="n"/>
    </row>
    <row r="1022">
      <c r="A1022" s="22" t="n"/>
      <c r="B1022" s="130" t="n"/>
      <c r="C1022" s="22" t="n"/>
      <c r="D1022" s="22" t="n"/>
      <c r="E1022" s="72" t="n"/>
      <c r="F1022" s="22" t="n"/>
      <c r="G1022" s="131" t="n"/>
      <c r="H1022" s="22" t="n"/>
      <c r="I1022" s="22" t="n"/>
      <c r="J1022" s="22" t="n"/>
      <c r="K1022" s="22" t="n"/>
      <c r="L1022" s="22" t="n"/>
      <c r="M1022" s="22" t="n"/>
      <c r="N1022" s="22" t="n"/>
      <c r="O1022" s="22" t="n"/>
      <c r="P1022" s="22" t="n"/>
      <c r="Q1022" s="22" t="n"/>
      <c r="R1022" s="22" t="n"/>
      <c r="S1022" s="22" t="n"/>
      <c r="T1022" s="22" t="n"/>
      <c r="U1022" s="22" t="n"/>
      <c r="V1022" s="22" t="n"/>
      <c r="W1022" s="22" t="n"/>
      <c r="X1022" s="22" t="n"/>
      <c r="Y1022" s="22" t="n"/>
      <c r="Z1022" s="22" t="n"/>
      <c r="AA1022" s="22" t="n"/>
      <c r="AB1022" s="22" t="n"/>
      <c r="AC1022" s="22" t="n"/>
      <c r="AD1022" s="22" t="n"/>
      <c r="AE1022" s="22" t="n"/>
      <c r="AF1022" s="22" t="n"/>
    </row>
    <row r="1023">
      <c r="A1023" s="22" t="n"/>
      <c r="B1023" s="130" t="n"/>
      <c r="C1023" s="22" t="n"/>
      <c r="D1023" s="22" t="n"/>
      <c r="E1023" s="72" t="n"/>
      <c r="F1023" s="22" t="n"/>
      <c r="G1023" s="131" t="n"/>
      <c r="H1023" s="22" t="n"/>
      <c r="I1023" s="22" t="n"/>
      <c r="J1023" s="22" t="n"/>
      <c r="K1023" s="22" t="n"/>
      <c r="L1023" s="22" t="n"/>
      <c r="M1023" s="22" t="n"/>
      <c r="N1023" s="22" t="n"/>
      <c r="O1023" s="22" t="n"/>
      <c r="P1023" s="22" t="n"/>
      <c r="Q1023" s="22" t="n"/>
      <c r="R1023" s="22" t="n"/>
      <c r="S1023" s="22" t="n"/>
      <c r="T1023" s="22" t="n"/>
      <c r="U1023" s="22" t="n"/>
      <c r="V1023" s="22" t="n"/>
      <c r="W1023" s="22" t="n"/>
      <c r="X1023" s="22" t="n"/>
      <c r="Y1023" s="22" t="n"/>
      <c r="Z1023" s="22" t="n"/>
      <c r="AA1023" s="22" t="n"/>
      <c r="AB1023" s="22" t="n"/>
      <c r="AC1023" s="22" t="n"/>
      <c r="AD1023" s="22" t="n"/>
      <c r="AE1023" s="22" t="n"/>
      <c r="AF1023" s="22" t="n"/>
    </row>
    <row r="1024">
      <c r="A1024" s="22" t="n"/>
      <c r="B1024" s="130" t="n"/>
      <c r="C1024" s="22" t="n"/>
      <c r="D1024" s="22" t="n"/>
      <c r="E1024" s="72" t="n"/>
      <c r="F1024" s="22" t="n"/>
      <c r="G1024" s="131" t="n"/>
      <c r="H1024" s="22" t="n"/>
      <c r="I1024" s="22" t="n"/>
      <c r="J1024" s="22" t="n"/>
      <c r="K1024" s="22" t="n"/>
      <c r="L1024" s="22" t="n"/>
      <c r="M1024" s="22" t="n"/>
      <c r="N1024" s="22" t="n"/>
      <c r="O1024" s="22" t="n"/>
      <c r="P1024" s="22" t="n"/>
      <c r="Q1024" s="22" t="n"/>
      <c r="R1024" s="22" t="n"/>
      <c r="S1024" s="22" t="n"/>
      <c r="T1024" s="22" t="n"/>
      <c r="U1024" s="22" t="n"/>
      <c r="V1024" s="22" t="n"/>
      <c r="W1024" s="22" t="n"/>
      <c r="X1024" s="22" t="n"/>
      <c r="Y1024" s="22" t="n"/>
      <c r="Z1024" s="22" t="n"/>
      <c r="AA1024" s="22" t="n"/>
      <c r="AB1024" s="22" t="n"/>
      <c r="AC1024" s="22" t="n"/>
      <c r="AD1024" s="22" t="n"/>
      <c r="AE1024" s="22" t="n"/>
      <c r="AF1024" s="22" t="n"/>
    </row>
    <row r="1025">
      <c r="A1025" s="22" t="n"/>
      <c r="B1025" s="130" t="n"/>
      <c r="C1025" s="22" t="n"/>
      <c r="D1025" s="22" t="n"/>
      <c r="E1025" s="72" t="n"/>
      <c r="F1025" s="22" t="n"/>
      <c r="G1025" s="131" t="n"/>
      <c r="H1025" s="22" t="n"/>
      <c r="I1025" s="22" t="n"/>
      <c r="J1025" s="22" t="n"/>
      <c r="K1025" s="22" t="n"/>
      <c r="L1025" s="22" t="n"/>
      <c r="M1025" s="22" t="n"/>
      <c r="N1025" s="22" t="n"/>
      <c r="O1025" s="22" t="n"/>
      <c r="P1025" s="22" t="n"/>
      <c r="Q1025" s="22" t="n"/>
      <c r="R1025" s="22" t="n"/>
      <c r="S1025" s="22" t="n"/>
      <c r="T1025" s="22" t="n"/>
      <c r="U1025" s="22" t="n"/>
      <c r="V1025" s="22" t="n"/>
      <c r="W1025" s="22" t="n"/>
      <c r="X1025" s="22" t="n"/>
      <c r="Y1025" s="22" t="n"/>
      <c r="Z1025" s="22" t="n"/>
      <c r="AA1025" s="22" t="n"/>
      <c r="AB1025" s="22" t="n"/>
      <c r="AC1025" s="22" t="n"/>
      <c r="AD1025" s="22" t="n"/>
      <c r="AE1025" s="22" t="n"/>
      <c r="AF1025" s="22" t="n"/>
    </row>
    <row r="1026">
      <c r="A1026" s="22" t="n"/>
      <c r="B1026" s="130" t="n"/>
      <c r="C1026" s="22" t="n"/>
      <c r="D1026" s="22" t="n"/>
      <c r="E1026" s="72" t="n"/>
      <c r="F1026" s="22" t="n"/>
      <c r="G1026" s="131" t="n"/>
      <c r="H1026" s="22" t="n"/>
      <c r="I1026" s="22" t="n"/>
      <c r="J1026" s="22" t="n"/>
      <c r="K1026" s="22" t="n"/>
      <c r="L1026" s="22" t="n"/>
      <c r="M1026" s="22" t="n"/>
      <c r="N1026" s="22" t="n"/>
      <c r="O1026" s="22" t="n"/>
      <c r="P1026" s="22" t="n"/>
      <c r="Q1026" s="22" t="n"/>
      <c r="R1026" s="22" t="n"/>
      <c r="S1026" s="22" t="n"/>
      <c r="T1026" s="22" t="n"/>
      <c r="U1026" s="22" t="n"/>
      <c r="V1026" s="22" t="n"/>
      <c r="W1026" s="22" t="n"/>
      <c r="X1026" s="22" t="n"/>
      <c r="Y1026" s="22" t="n"/>
      <c r="Z1026" s="22" t="n"/>
      <c r="AA1026" s="22" t="n"/>
      <c r="AB1026" s="22" t="n"/>
      <c r="AC1026" s="22" t="n"/>
      <c r="AD1026" s="22" t="n"/>
      <c r="AE1026" s="22" t="n"/>
      <c r="AF1026" s="22" t="n"/>
    </row>
    <row r="1027">
      <c r="A1027" s="22" t="n"/>
      <c r="B1027" s="130" t="n"/>
      <c r="C1027" s="22" t="n"/>
      <c r="D1027" s="22" t="n"/>
      <c r="E1027" s="72" t="n"/>
      <c r="F1027" s="22" t="n"/>
      <c r="G1027" s="131" t="n"/>
      <c r="H1027" s="22" t="n"/>
      <c r="I1027" s="22" t="n"/>
      <c r="J1027" s="22" t="n"/>
      <c r="K1027" s="22" t="n"/>
      <c r="L1027" s="22" t="n"/>
      <c r="M1027" s="22" t="n"/>
      <c r="N1027" s="22" t="n"/>
      <c r="O1027" s="22" t="n"/>
      <c r="P1027" s="22" t="n"/>
      <c r="Q1027" s="22" t="n"/>
      <c r="R1027" s="22" t="n"/>
      <c r="S1027" s="22" t="n"/>
      <c r="T1027" s="22" t="n"/>
      <c r="U1027" s="22" t="n"/>
      <c r="V1027" s="22" t="n"/>
      <c r="W1027" s="22" t="n"/>
      <c r="X1027" s="22" t="n"/>
      <c r="Y1027" s="22" t="n"/>
      <c r="Z1027" s="22" t="n"/>
      <c r="AA1027" s="22" t="n"/>
      <c r="AB1027" s="22" t="n"/>
      <c r="AC1027" s="22" t="n"/>
      <c r="AD1027" s="22" t="n"/>
      <c r="AE1027" s="22" t="n"/>
      <c r="AF1027" s="22" t="n"/>
    </row>
    <row r="1028">
      <c r="A1028" s="22" t="n"/>
      <c r="B1028" s="130" t="n"/>
      <c r="C1028" s="22" t="n"/>
      <c r="D1028" s="22" t="n"/>
      <c r="E1028" s="72" t="n"/>
      <c r="F1028" s="22" t="n"/>
      <c r="G1028" s="131" t="n"/>
      <c r="H1028" s="22" t="n"/>
      <c r="I1028" s="22" t="n"/>
      <c r="J1028" s="22" t="n"/>
      <c r="K1028" s="22" t="n"/>
      <c r="L1028" s="22" t="n"/>
      <c r="M1028" s="22" t="n"/>
      <c r="N1028" s="22" t="n"/>
      <c r="O1028" s="22" t="n"/>
      <c r="P1028" s="22" t="n"/>
      <c r="Q1028" s="22" t="n"/>
      <c r="R1028" s="22" t="n"/>
      <c r="S1028" s="22" t="n"/>
      <c r="T1028" s="22" t="n"/>
      <c r="U1028" s="22" t="n"/>
      <c r="V1028" s="22" t="n"/>
      <c r="W1028" s="22" t="n"/>
      <c r="X1028" s="22" t="n"/>
      <c r="Y1028" s="22" t="n"/>
      <c r="Z1028" s="22" t="n"/>
      <c r="AA1028" s="22" t="n"/>
      <c r="AB1028" s="22" t="n"/>
      <c r="AC1028" s="22" t="n"/>
      <c r="AD1028" s="22" t="n"/>
      <c r="AE1028" s="22" t="n"/>
      <c r="AF1028" s="22" t="n"/>
    </row>
    <row r="1029">
      <c r="A1029" s="22" t="n"/>
      <c r="B1029" s="130" t="n"/>
      <c r="C1029" s="22" t="n"/>
      <c r="D1029" s="22" t="n"/>
      <c r="E1029" s="72" t="n"/>
      <c r="F1029" s="22" t="n"/>
      <c r="G1029" s="131" t="n"/>
      <c r="H1029" s="22" t="n"/>
      <c r="I1029" s="22" t="n"/>
      <c r="J1029" s="22" t="n"/>
      <c r="K1029" s="22" t="n"/>
      <c r="L1029" s="22" t="n"/>
      <c r="M1029" s="22" t="n"/>
      <c r="N1029" s="22" t="n"/>
      <c r="O1029" s="22" t="n"/>
      <c r="P1029" s="22" t="n"/>
      <c r="Q1029" s="22" t="n"/>
      <c r="R1029" s="22" t="n"/>
      <c r="S1029" s="22" t="n"/>
      <c r="T1029" s="22" t="n"/>
      <c r="U1029" s="22" t="n"/>
      <c r="V1029" s="22" t="n"/>
      <c r="W1029" s="22" t="n"/>
      <c r="X1029" s="22" t="n"/>
      <c r="Y1029" s="22" t="n"/>
      <c r="Z1029" s="22" t="n"/>
      <c r="AA1029" s="22" t="n"/>
      <c r="AB1029" s="22" t="n"/>
      <c r="AC1029" s="22" t="n"/>
      <c r="AD1029" s="22" t="n"/>
      <c r="AE1029" s="22" t="n"/>
      <c r="AF1029" s="22" t="n"/>
    </row>
    <row r="1030">
      <c r="A1030" s="22" t="n"/>
      <c r="B1030" s="130" t="n"/>
      <c r="C1030" s="22" t="n"/>
      <c r="D1030" s="22" t="n"/>
      <c r="E1030" s="72" t="n"/>
      <c r="F1030" s="22" t="n"/>
      <c r="G1030" s="131" t="n"/>
      <c r="H1030" s="22" t="n"/>
      <c r="I1030" s="22" t="n"/>
      <c r="J1030" s="22" t="n"/>
      <c r="K1030" s="22" t="n"/>
      <c r="L1030" s="22" t="n"/>
      <c r="M1030" s="22" t="n"/>
      <c r="N1030" s="22" t="n"/>
      <c r="O1030" s="22" t="n"/>
      <c r="P1030" s="22" t="n"/>
      <c r="Q1030" s="22" t="n"/>
      <c r="R1030" s="22" t="n"/>
      <c r="S1030" s="22" t="n"/>
      <c r="T1030" s="22" t="n"/>
      <c r="U1030" s="22" t="n"/>
      <c r="V1030" s="22" t="n"/>
      <c r="W1030" s="22" t="n"/>
      <c r="X1030" s="22" t="n"/>
      <c r="Y1030" s="22" t="n"/>
      <c r="Z1030" s="22" t="n"/>
      <c r="AA1030" s="22" t="n"/>
      <c r="AB1030" s="22" t="n"/>
      <c r="AC1030" s="22" t="n"/>
      <c r="AD1030" s="22" t="n"/>
      <c r="AE1030" s="22" t="n"/>
      <c r="AF1030" s="22" t="n"/>
    </row>
    <row r="1031">
      <c r="A1031" s="22" t="n"/>
      <c r="B1031" s="130" t="n"/>
      <c r="C1031" s="22" t="n"/>
      <c r="D1031" s="22" t="n"/>
      <c r="E1031" s="72" t="n"/>
      <c r="F1031" s="22" t="n"/>
      <c r="G1031" s="131" t="n"/>
      <c r="H1031" s="22" t="n"/>
      <c r="I1031" s="22" t="n"/>
      <c r="J1031" s="22" t="n"/>
      <c r="K1031" s="22" t="n"/>
      <c r="L1031" s="22" t="n"/>
      <c r="M1031" s="22" t="n"/>
      <c r="N1031" s="22" t="n"/>
      <c r="O1031" s="22" t="n"/>
      <c r="P1031" s="22" t="n"/>
      <c r="Q1031" s="22" t="n"/>
      <c r="R1031" s="22" t="n"/>
      <c r="S1031" s="22" t="n"/>
      <c r="T1031" s="22" t="n"/>
      <c r="U1031" s="22" t="n"/>
      <c r="V1031" s="22" t="n"/>
      <c r="W1031" s="22" t="n"/>
      <c r="X1031" s="22" t="n"/>
      <c r="Y1031" s="22" t="n"/>
      <c r="Z1031" s="22" t="n"/>
      <c r="AA1031" s="22" t="n"/>
      <c r="AB1031" s="22" t="n"/>
      <c r="AC1031" s="22" t="n"/>
      <c r="AD1031" s="22" t="n"/>
      <c r="AE1031" s="22" t="n"/>
      <c r="AF1031" s="22" t="n"/>
    </row>
    <row r="1032">
      <c r="A1032" s="22" t="n"/>
      <c r="B1032" s="130" t="n"/>
      <c r="C1032" s="22" t="n"/>
      <c r="D1032" s="22" t="n"/>
      <c r="E1032" s="72" t="n"/>
      <c r="F1032" s="22" t="n"/>
      <c r="G1032" s="131" t="n"/>
      <c r="H1032" s="22" t="n"/>
      <c r="I1032" s="22" t="n"/>
      <c r="J1032" s="22" t="n"/>
      <c r="K1032" s="22" t="n"/>
      <c r="L1032" s="22" t="n"/>
      <c r="M1032" s="22" t="n"/>
      <c r="N1032" s="22" t="n"/>
      <c r="O1032" s="22" t="n"/>
      <c r="P1032" s="22" t="n"/>
      <c r="Q1032" s="22" t="n"/>
      <c r="R1032" s="22" t="n"/>
      <c r="S1032" s="22" t="n"/>
      <c r="T1032" s="22" t="n"/>
      <c r="U1032" s="22" t="n"/>
      <c r="V1032" s="22" t="n"/>
      <c r="W1032" s="22" t="n"/>
      <c r="X1032" s="22" t="n"/>
      <c r="Y1032" s="22" t="n"/>
      <c r="Z1032" s="22" t="n"/>
      <c r="AA1032" s="22" t="n"/>
      <c r="AB1032" s="22" t="n"/>
      <c r="AC1032" s="22" t="n"/>
      <c r="AD1032" s="22" t="n"/>
      <c r="AE1032" s="22" t="n"/>
      <c r="AF1032" s="22" t="n"/>
    </row>
    <row r="1033">
      <c r="A1033" s="22" t="n"/>
      <c r="B1033" s="130" t="n"/>
      <c r="C1033" s="22" t="n"/>
      <c r="D1033" s="22" t="n"/>
      <c r="E1033" s="72" t="n"/>
      <c r="F1033" s="22" t="n"/>
      <c r="G1033" s="131" t="n"/>
      <c r="H1033" s="22" t="n"/>
      <c r="I1033" s="22" t="n"/>
      <c r="J1033" s="22" t="n"/>
      <c r="K1033" s="22" t="n"/>
      <c r="L1033" s="22" t="n"/>
      <c r="M1033" s="22" t="n"/>
      <c r="N1033" s="22" t="n"/>
      <c r="O1033" s="22" t="n"/>
      <c r="P1033" s="22" t="n"/>
      <c r="Q1033" s="22" t="n"/>
      <c r="R1033" s="22" t="n"/>
      <c r="S1033" s="22" t="n"/>
      <c r="T1033" s="22" t="n"/>
      <c r="U1033" s="22" t="n"/>
      <c r="V1033" s="22" t="n"/>
      <c r="W1033" s="22" t="n"/>
      <c r="X1033" s="22" t="n"/>
      <c r="Y1033" s="22" t="n"/>
      <c r="Z1033" s="22" t="n"/>
      <c r="AA1033" s="22" t="n"/>
      <c r="AB1033" s="22" t="n"/>
      <c r="AC1033" s="22" t="n"/>
      <c r="AD1033" s="22" t="n"/>
      <c r="AE1033" s="22" t="n"/>
      <c r="AF1033" s="22" t="n"/>
    </row>
    <row r="1034">
      <c r="A1034" s="22" t="n"/>
      <c r="B1034" s="130" t="n"/>
      <c r="C1034" s="22" t="n"/>
      <c r="D1034" s="22" t="n"/>
      <c r="E1034" s="72" t="n"/>
      <c r="F1034" s="22" t="n"/>
      <c r="G1034" s="131" t="n"/>
      <c r="H1034" s="22" t="n"/>
      <c r="I1034" s="22" t="n"/>
      <c r="J1034" s="22" t="n"/>
      <c r="K1034" s="22" t="n"/>
      <c r="L1034" s="22" t="n"/>
      <c r="M1034" s="22" t="n"/>
      <c r="N1034" s="22" t="n"/>
      <c r="O1034" s="22" t="n"/>
      <c r="P1034" s="22" t="n"/>
      <c r="Q1034" s="22" t="n"/>
      <c r="R1034" s="22" t="n"/>
      <c r="S1034" s="22" t="n"/>
      <c r="T1034" s="22" t="n"/>
      <c r="U1034" s="22" t="n"/>
      <c r="V1034" s="22" t="n"/>
      <c r="W1034" s="22" t="n"/>
      <c r="X1034" s="22" t="n"/>
      <c r="Y1034" s="22" t="n"/>
      <c r="Z1034" s="22" t="n"/>
      <c r="AA1034" s="22" t="n"/>
      <c r="AB1034" s="22" t="n"/>
      <c r="AC1034" s="22" t="n"/>
      <c r="AD1034" s="22" t="n"/>
      <c r="AE1034" s="22" t="n"/>
      <c r="AF1034" s="22" t="n"/>
    </row>
    <row r="1035">
      <c r="A1035" s="22" t="n"/>
      <c r="B1035" s="130" t="n"/>
      <c r="C1035" s="22" t="n"/>
      <c r="D1035" s="22" t="n"/>
      <c r="E1035" s="72" t="n"/>
      <c r="F1035" s="22" t="n"/>
      <c r="G1035" s="131" t="n"/>
      <c r="H1035" s="22" t="n"/>
      <c r="I1035" s="22" t="n"/>
      <c r="J1035" s="22" t="n"/>
      <c r="K1035" s="22" t="n"/>
      <c r="L1035" s="22" t="n"/>
      <c r="M1035" s="22" t="n"/>
      <c r="N1035" s="22" t="n"/>
      <c r="O1035" s="22" t="n"/>
      <c r="P1035" s="22" t="n"/>
      <c r="Q1035" s="22" t="n"/>
      <c r="R1035" s="22" t="n"/>
      <c r="S1035" s="22" t="n"/>
      <c r="T1035" s="22" t="n"/>
      <c r="U1035" s="22" t="n"/>
      <c r="V1035" s="22" t="n"/>
      <c r="W1035" s="22" t="n"/>
      <c r="X1035" s="22" t="n"/>
      <c r="Y1035" s="22" t="n"/>
      <c r="Z1035" s="22" t="n"/>
      <c r="AA1035" s="22" t="n"/>
      <c r="AB1035" s="22" t="n"/>
      <c r="AC1035" s="22" t="n"/>
      <c r="AD1035" s="22" t="n"/>
      <c r="AE1035" s="22" t="n"/>
      <c r="AF1035" s="22" t="n"/>
    </row>
    <row r="1036">
      <c r="A1036" s="22" t="n"/>
      <c r="B1036" s="130" t="n"/>
      <c r="C1036" s="22" t="n"/>
      <c r="D1036" s="22" t="n"/>
      <c r="E1036" s="72" t="n"/>
      <c r="F1036" s="22" t="n"/>
      <c r="G1036" s="131" t="n"/>
      <c r="H1036" s="22" t="n"/>
      <c r="I1036" s="22" t="n"/>
      <c r="J1036" s="22" t="n"/>
      <c r="K1036" s="22" t="n"/>
      <c r="L1036" s="22" t="n"/>
      <c r="M1036" s="22" t="n"/>
      <c r="N1036" s="22" t="n"/>
      <c r="O1036" s="22" t="n"/>
      <c r="P1036" s="22" t="n"/>
      <c r="Q1036" s="22" t="n"/>
      <c r="R1036" s="22" t="n"/>
      <c r="S1036" s="22" t="n"/>
      <c r="T1036" s="22" t="n"/>
      <c r="U1036" s="22" t="n"/>
      <c r="V1036" s="22" t="n"/>
      <c r="W1036" s="22" t="n"/>
      <c r="X1036" s="22" t="n"/>
      <c r="Y1036" s="22" t="n"/>
      <c r="Z1036" s="22" t="n"/>
      <c r="AA1036" s="22" t="n"/>
      <c r="AB1036" s="22" t="n"/>
      <c r="AC1036" s="22" t="n"/>
      <c r="AD1036" s="22" t="n"/>
      <c r="AE1036" s="22" t="n"/>
      <c r="AF1036" s="22" t="n"/>
    </row>
    <row r="1037">
      <c r="A1037" s="22" t="n"/>
      <c r="B1037" s="130" t="n"/>
      <c r="C1037" s="22" t="n"/>
      <c r="D1037" s="22" t="n"/>
      <c r="E1037" s="72" t="n"/>
      <c r="F1037" s="22" t="n"/>
      <c r="G1037" s="131" t="n"/>
      <c r="H1037" s="22" t="n"/>
      <c r="I1037" s="22" t="n"/>
      <c r="J1037" s="22" t="n"/>
      <c r="K1037" s="22" t="n"/>
      <c r="L1037" s="22" t="n"/>
      <c r="M1037" s="22" t="n"/>
      <c r="N1037" s="22" t="n"/>
      <c r="O1037" s="22" t="n"/>
      <c r="P1037" s="22" t="n"/>
      <c r="Q1037" s="22" t="n"/>
      <c r="R1037" s="22" t="n"/>
      <c r="S1037" s="22" t="n"/>
      <c r="T1037" s="22" t="n"/>
      <c r="U1037" s="22" t="n"/>
      <c r="V1037" s="22" t="n"/>
      <c r="W1037" s="22" t="n"/>
      <c r="X1037" s="22" t="n"/>
      <c r="Y1037" s="22" t="n"/>
      <c r="Z1037" s="22" t="n"/>
      <c r="AA1037" s="22" t="n"/>
      <c r="AB1037" s="22" t="n"/>
      <c r="AC1037" s="22" t="n"/>
      <c r="AD1037" s="22" t="n"/>
      <c r="AE1037" s="22" t="n"/>
      <c r="AF1037" s="22" t="n"/>
    </row>
    <row r="1038">
      <c r="A1038" s="22" t="n"/>
      <c r="B1038" s="130" t="n"/>
      <c r="C1038" s="22" t="n"/>
      <c r="D1038" s="22" t="n"/>
      <c r="E1038" s="72" t="n"/>
      <c r="F1038" s="22" t="n"/>
      <c r="G1038" s="131" t="n"/>
      <c r="H1038" s="22" t="n"/>
      <c r="I1038" s="22" t="n"/>
      <c r="J1038" s="22" t="n"/>
      <c r="K1038" s="22" t="n"/>
      <c r="L1038" s="22" t="n"/>
      <c r="M1038" s="22" t="n"/>
      <c r="N1038" s="22" t="n"/>
      <c r="O1038" s="22" t="n"/>
      <c r="P1038" s="22" t="n"/>
      <c r="Q1038" s="22" t="n"/>
      <c r="R1038" s="22" t="n"/>
      <c r="S1038" s="22" t="n"/>
      <c r="T1038" s="22" t="n"/>
      <c r="U1038" s="22" t="n"/>
      <c r="V1038" s="22" t="n"/>
      <c r="W1038" s="22" t="n"/>
      <c r="X1038" s="22" t="n"/>
      <c r="Y1038" s="22" t="n"/>
      <c r="Z1038" s="22" t="n"/>
      <c r="AA1038" s="22" t="n"/>
      <c r="AB1038" s="22" t="n"/>
      <c r="AC1038" s="22" t="n"/>
      <c r="AD1038" s="22" t="n"/>
      <c r="AE1038" s="22" t="n"/>
      <c r="AF1038" s="22" t="n"/>
    </row>
    <row r="1039">
      <c r="A1039" s="22" t="n"/>
      <c r="B1039" s="130" t="n"/>
      <c r="C1039" s="22" t="n"/>
      <c r="D1039" s="22" t="n"/>
      <c r="E1039" s="72" t="n"/>
      <c r="F1039" s="22" t="n"/>
      <c r="G1039" s="131" t="n"/>
      <c r="H1039" s="22" t="n"/>
      <c r="I1039" s="22" t="n"/>
      <c r="J1039" s="22" t="n"/>
      <c r="K1039" s="22" t="n"/>
      <c r="L1039" s="22" t="n"/>
      <c r="M1039" s="22" t="n"/>
      <c r="N1039" s="22" t="n"/>
      <c r="O1039" s="22" t="n"/>
      <c r="P1039" s="22" t="n"/>
      <c r="Q1039" s="22" t="n"/>
      <c r="R1039" s="22" t="n"/>
      <c r="S1039" s="22" t="n"/>
      <c r="T1039" s="22" t="n"/>
      <c r="U1039" s="22" t="n"/>
      <c r="V1039" s="22" t="n"/>
      <c r="W1039" s="22" t="n"/>
      <c r="X1039" s="22" t="n"/>
      <c r="Y1039" s="22" t="n"/>
      <c r="Z1039" s="22" t="n"/>
      <c r="AA1039" s="22" t="n"/>
      <c r="AB1039" s="22" t="n"/>
      <c r="AC1039" s="22" t="n"/>
      <c r="AD1039" s="22" t="n"/>
      <c r="AE1039" s="22" t="n"/>
      <c r="AF1039" s="22" t="n"/>
    </row>
    <row r="1040">
      <c r="A1040" s="22" t="n"/>
      <c r="B1040" s="130" t="n"/>
      <c r="C1040" s="22" t="n"/>
      <c r="D1040" s="22" t="n"/>
      <c r="E1040" s="72" t="n"/>
      <c r="F1040" s="22" t="n"/>
      <c r="G1040" s="131" t="n"/>
      <c r="H1040" s="22" t="n"/>
      <c r="I1040" s="22" t="n"/>
      <c r="J1040" s="22" t="n"/>
      <c r="K1040" s="22" t="n"/>
      <c r="L1040" s="22" t="n"/>
      <c r="M1040" s="22" t="n"/>
      <c r="N1040" s="22" t="n"/>
      <c r="O1040" s="22" t="n"/>
      <c r="P1040" s="22" t="n"/>
      <c r="Q1040" s="22" t="n"/>
      <c r="R1040" s="22" t="n"/>
      <c r="S1040" s="22" t="n"/>
      <c r="T1040" s="22" t="n"/>
      <c r="U1040" s="22" t="n"/>
      <c r="V1040" s="22" t="n"/>
      <c r="W1040" s="22" t="n"/>
      <c r="X1040" s="22" t="n"/>
      <c r="Y1040" s="22" t="n"/>
      <c r="Z1040" s="22" t="n"/>
      <c r="AA1040" s="22" t="n"/>
      <c r="AB1040" s="22" t="n"/>
      <c r="AC1040" s="22" t="n"/>
      <c r="AD1040" s="22" t="n"/>
      <c r="AE1040" s="22" t="n"/>
      <c r="AF1040" s="22" t="n"/>
    </row>
    <row r="1041">
      <c r="A1041" s="22" t="n"/>
      <c r="B1041" s="130" t="n"/>
      <c r="C1041" s="22" t="n"/>
      <c r="D1041" s="22" t="n"/>
      <c r="E1041" s="72" t="n"/>
      <c r="F1041" s="22" t="n"/>
      <c r="G1041" s="131" t="n"/>
      <c r="H1041" s="22" t="n"/>
      <c r="I1041" s="22" t="n"/>
      <c r="J1041" s="22" t="n"/>
      <c r="K1041" s="22" t="n"/>
      <c r="L1041" s="22" t="n"/>
      <c r="M1041" s="22" t="n"/>
      <c r="N1041" s="22" t="n"/>
      <c r="O1041" s="22" t="n"/>
      <c r="P1041" s="22" t="n"/>
      <c r="Q1041" s="22" t="n"/>
      <c r="R1041" s="22" t="n"/>
      <c r="S1041" s="22" t="n"/>
      <c r="T1041" s="22" t="n"/>
      <c r="U1041" s="22" t="n"/>
      <c r="V1041" s="22" t="n"/>
      <c r="W1041" s="22" t="n"/>
      <c r="X1041" s="22" t="n"/>
      <c r="Y1041" s="22" t="n"/>
      <c r="Z1041" s="22" t="n"/>
      <c r="AA1041" s="22" t="n"/>
      <c r="AB1041" s="22" t="n"/>
      <c r="AC1041" s="22" t="n"/>
      <c r="AD1041" s="22" t="n"/>
      <c r="AE1041" s="22" t="n"/>
      <c r="AF1041" s="22" t="n"/>
    </row>
    <row r="1042">
      <c r="A1042" s="22" t="n"/>
      <c r="B1042" s="130" t="n"/>
      <c r="C1042" s="22" t="n"/>
      <c r="D1042" s="22" t="n"/>
      <c r="E1042" s="72" t="n"/>
      <c r="F1042" s="22" t="n"/>
      <c r="G1042" s="131" t="n"/>
      <c r="H1042" s="22" t="n"/>
      <c r="I1042" s="22" t="n"/>
      <c r="J1042" s="22" t="n"/>
      <c r="K1042" s="22" t="n"/>
      <c r="L1042" s="22" t="n"/>
      <c r="M1042" s="22" t="n"/>
      <c r="N1042" s="22" t="n"/>
      <c r="O1042" s="22" t="n"/>
      <c r="P1042" s="22" t="n"/>
      <c r="Q1042" s="22" t="n"/>
      <c r="R1042" s="22" t="n"/>
      <c r="S1042" s="22" t="n"/>
      <c r="T1042" s="22" t="n"/>
      <c r="U1042" s="22" t="n"/>
      <c r="V1042" s="22" t="n"/>
      <c r="W1042" s="22" t="n"/>
      <c r="X1042" s="22" t="n"/>
      <c r="Y1042" s="22" t="n"/>
      <c r="Z1042" s="22" t="n"/>
      <c r="AA1042" s="22" t="n"/>
      <c r="AB1042" s="22" t="n"/>
      <c r="AC1042" s="22" t="n"/>
      <c r="AD1042" s="22" t="n"/>
      <c r="AE1042" s="22" t="n"/>
      <c r="AF1042" s="22" t="n"/>
    </row>
    <row r="1043">
      <c r="A1043" s="22" t="n"/>
      <c r="B1043" s="130" t="n"/>
      <c r="C1043" s="22" t="n"/>
      <c r="D1043" s="22" t="n"/>
      <c r="E1043" s="72" t="n"/>
      <c r="F1043" s="22" t="n"/>
      <c r="G1043" s="131" t="n"/>
      <c r="H1043" s="22" t="n"/>
      <c r="I1043" s="22" t="n"/>
      <c r="J1043" s="22" t="n"/>
      <c r="K1043" s="22" t="n"/>
      <c r="L1043" s="22" t="n"/>
      <c r="M1043" s="22" t="n"/>
      <c r="N1043" s="22" t="n"/>
      <c r="O1043" s="22" t="n"/>
      <c r="P1043" s="22" t="n"/>
      <c r="Q1043" s="22" t="n"/>
      <c r="R1043" s="22" t="n"/>
      <c r="S1043" s="22" t="n"/>
      <c r="T1043" s="22" t="n"/>
      <c r="U1043" s="22" t="n"/>
      <c r="V1043" s="22" t="n"/>
      <c r="W1043" s="22" t="n"/>
      <c r="X1043" s="22" t="n"/>
      <c r="Y1043" s="22" t="n"/>
      <c r="Z1043" s="22" t="n"/>
      <c r="AA1043" s="22" t="n"/>
      <c r="AB1043" s="22" t="n"/>
      <c r="AC1043" s="22" t="n"/>
      <c r="AD1043" s="22" t="n"/>
      <c r="AE1043" s="22" t="n"/>
      <c r="AF1043" s="22" t="n"/>
    </row>
    <row r="1044">
      <c r="A1044" s="22" t="n"/>
      <c r="B1044" s="130" t="n"/>
      <c r="C1044" s="22" t="n"/>
      <c r="D1044" s="22" t="n"/>
      <c r="E1044" s="72" t="n"/>
      <c r="F1044" s="22" t="n"/>
      <c r="G1044" s="131" t="n"/>
      <c r="H1044" s="22" t="n"/>
      <c r="I1044" s="22" t="n"/>
      <c r="J1044" s="22" t="n"/>
      <c r="K1044" s="22" t="n"/>
      <c r="L1044" s="22" t="n"/>
      <c r="M1044" s="22" t="n"/>
      <c r="N1044" s="22" t="n"/>
      <c r="O1044" s="22" t="n"/>
      <c r="P1044" s="22" t="n"/>
      <c r="Q1044" s="22" t="n"/>
      <c r="R1044" s="22" t="n"/>
      <c r="S1044" s="22" t="n"/>
      <c r="T1044" s="22" t="n"/>
      <c r="U1044" s="22" t="n"/>
      <c r="V1044" s="22" t="n"/>
      <c r="W1044" s="22" t="n"/>
      <c r="X1044" s="22" t="n"/>
      <c r="Y1044" s="22" t="n"/>
      <c r="Z1044" s="22" t="n"/>
      <c r="AA1044" s="22" t="n"/>
      <c r="AB1044" s="22" t="n"/>
      <c r="AC1044" s="22" t="n"/>
      <c r="AD1044" s="22" t="n"/>
      <c r="AE1044" s="22" t="n"/>
      <c r="AF1044" s="22" t="n"/>
    </row>
    <row r="1045">
      <c r="A1045" s="22" t="n"/>
      <c r="B1045" s="130" t="n"/>
      <c r="C1045" s="22" t="n"/>
      <c r="D1045" s="22" t="n"/>
      <c r="E1045" s="72" t="n"/>
      <c r="F1045" s="22" t="n"/>
      <c r="G1045" s="131" t="n"/>
      <c r="H1045" s="22" t="n"/>
      <c r="I1045" s="22" t="n"/>
      <c r="J1045" s="22" t="n"/>
      <c r="K1045" s="22" t="n"/>
      <c r="L1045" s="22" t="n"/>
      <c r="M1045" s="22" t="n"/>
      <c r="N1045" s="22" t="n"/>
      <c r="O1045" s="22" t="n"/>
      <c r="P1045" s="22" t="n"/>
      <c r="Q1045" s="22" t="n"/>
      <c r="R1045" s="22" t="n"/>
      <c r="S1045" s="22" t="n"/>
      <c r="T1045" s="22" t="n"/>
      <c r="U1045" s="22" t="n"/>
      <c r="V1045" s="22" t="n"/>
      <c r="W1045" s="22" t="n"/>
      <c r="X1045" s="22" t="n"/>
      <c r="Y1045" s="22" t="n"/>
      <c r="Z1045" s="22" t="n"/>
      <c r="AA1045" s="22" t="n"/>
      <c r="AB1045" s="22" t="n"/>
      <c r="AC1045" s="22" t="n"/>
      <c r="AD1045" s="22" t="n"/>
      <c r="AE1045" s="22" t="n"/>
      <c r="AF1045" s="22" t="n"/>
    </row>
    <row r="1046">
      <c r="A1046" s="22" t="n"/>
      <c r="B1046" s="130" t="n"/>
      <c r="C1046" s="22" t="n"/>
      <c r="D1046" s="22" t="n"/>
      <c r="E1046" s="72" t="n"/>
      <c r="F1046" s="22" t="n"/>
      <c r="G1046" s="131" t="n"/>
      <c r="H1046" s="22" t="n"/>
      <c r="I1046" s="22" t="n"/>
      <c r="J1046" s="22" t="n"/>
      <c r="K1046" s="22" t="n"/>
      <c r="L1046" s="22" t="n"/>
      <c r="M1046" s="22" t="n"/>
      <c r="N1046" s="22" t="n"/>
      <c r="O1046" s="22" t="n"/>
      <c r="P1046" s="22" t="n"/>
      <c r="Q1046" s="22" t="n"/>
      <c r="R1046" s="22" t="n"/>
      <c r="S1046" s="22" t="n"/>
      <c r="T1046" s="22" t="n"/>
      <c r="U1046" s="22" t="n"/>
      <c r="V1046" s="22" t="n"/>
      <c r="W1046" s="22" t="n"/>
      <c r="X1046" s="22" t="n"/>
      <c r="Y1046" s="22" t="n"/>
      <c r="Z1046" s="22" t="n"/>
      <c r="AA1046" s="22" t="n"/>
      <c r="AB1046" s="22" t="n"/>
      <c r="AC1046" s="22" t="n"/>
      <c r="AD1046" s="22" t="n"/>
      <c r="AE1046" s="22" t="n"/>
      <c r="AF1046" s="22" t="n"/>
    </row>
    <row r="1047">
      <c r="A1047" s="22" t="n"/>
      <c r="B1047" s="130" t="n"/>
      <c r="C1047" s="22" t="n"/>
      <c r="D1047" s="22" t="n"/>
      <c r="E1047" s="72" t="n"/>
      <c r="F1047" s="22" t="n"/>
      <c r="G1047" s="131" t="n"/>
      <c r="H1047" s="22" t="n"/>
      <c r="I1047" s="22" t="n"/>
      <c r="J1047" s="22" t="n"/>
      <c r="K1047" s="22" t="n"/>
      <c r="L1047" s="22" t="n"/>
      <c r="M1047" s="22" t="n"/>
      <c r="N1047" s="22" t="n"/>
      <c r="O1047" s="22" t="n"/>
      <c r="P1047" s="22" t="n"/>
      <c r="Q1047" s="22" t="n"/>
      <c r="R1047" s="22" t="n"/>
      <c r="S1047" s="22" t="n"/>
      <c r="T1047" s="22" t="n"/>
      <c r="U1047" s="22" t="n"/>
      <c r="V1047" s="22" t="n"/>
      <c r="W1047" s="22" t="n"/>
      <c r="X1047" s="22" t="n"/>
      <c r="Y1047" s="22" t="n"/>
      <c r="Z1047" s="22" t="n"/>
      <c r="AA1047" s="22" t="n"/>
      <c r="AB1047" s="22" t="n"/>
      <c r="AC1047" s="22" t="n"/>
      <c r="AD1047" s="22" t="n"/>
      <c r="AE1047" s="22" t="n"/>
      <c r="AF1047" s="22" t="n"/>
    </row>
    <row r="1048">
      <c r="A1048" s="22" t="n"/>
      <c r="B1048" s="130" t="n"/>
      <c r="C1048" s="22" t="n"/>
      <c r="D1048" s="22" t="n"/>
      <c r="E1048" s="72" t="n"/>
      <c r="F1048" s="22" t="n"/>
      <c r="G1048" s="131" t="n"/>
      <c r="H1048" s="22" t="n"/>
      <c r="I1048" s="22" t="n"/>
      <c r="J1048" s="22" t="n"/>
      <c r="K1048" s="22" t="n"/>
      <c r="L1048" s="22" t="n"/>
      <c r="M1048" s="22" t="n"/>
      <c r="N1048" s="22" t="n"/>
      <c r="O1048" s="22" t="n"/>
      <c r="P1048" s="22" t="n"/>
      <c r="Q1048" s="22" t="n"/>
      <c r="R1048" s="22" t="n"/>
      <c r="S1048" s="22" t="n"/>
      <c r="T1048" s="22" t="n"/>
      <c r="U1048" s="22" t="n"/>
      <c r="V1048" s="22" t="n"/>
      <c r="W1048" s="22" t="n"/>
      <c r="X1048" s="22" t="n"/>
      <c r="Y1048" s="22" t="n"/>
      <c r="Z1048" s="22" t="n"/>
      <c r="AA1048" s="22" t="n"/>
      <c r="AB1048" s="22" t="n"/>
      <c r="AC1048" s="22" t="n"/>
      <c r="AD1048" s="22" t="n"/>
      <c r="AE1048" s="22" t="n"/>
      <c r="AF1048" s="22" t="n"/>
    </row>
    <row r="1049">
      <c r="A1049" s="22" t="n"/>
      <c r="B1049" s="130" t="n"/>
      <c r="C1049" s="22" t="n"/>
      <c r="D1049" s="22" t="n"/>
      <c r="E1049" s="72" t="n"/>
      <c r="F1049" s="22" t="n"/>
      <c r="G1049" s="131" t="n"/>
      <c r="H1049" s="22" t="n"/>
      <c r="I1049" s="22" t="n"/>
      <c r="J1049" s="22" t="n"/>
      <c r="K1049" s="22" t="n"/>
      <c r="L1049" s="22" t="n"/>
      <c r="M1049" s="22" t="n"/>
      <c r="N1049" s="22" t="n"/>
      <c r="O1049" s="22" t="n"/>
      <c r="P1049" s="22" t="n"/>
      <c r="Q1049" s="22" t="n"/>
      <c r="R1049" s="22" t="n"/>
      <c r="S1049" s="22" t="n"/>
      <c r="T1049" s="22" t="n"/>
      <c r="U1049" s="22" t="n"/>
      <c r="V1049" s="22" t="n"/>
      <c r="W1049" s="22" t="n"/>
      <c r="X1049" s="22" t="n"/>
      <c r="Y1049" s="22" t="n"/>
      <c r="Z1049" s="22" t="n"/>
      <c r="AA1049" s="22" t="n"/>
      <c r="AB1049" s="22" t="n"/>
      <c r="AC1049" s="22" t="n"/>
      <c r="AD1049" s="22" t="n"/>
      <c r="AE1049" s="22" t="n"/>
      <c r="AF1049" s="22" t="n"/>
    </row>
    <row r="1050">
      <c r="A1050" s="22" t="n"/>
      <c r="B1050" s="130" t="n"/>
      <c r="C1050" s="22" t="n"/>
      <c r="D1050" s="22" t="n"/>
      <c r="E1050" s="72" t="n"/>
      <c r="F1050" s="22" t="n"/>
      <c r="G1050" s="131" t="n"/>
      <c r="H1050" s="22" t="n"/>
      <c r="I1050" s="22" t="n"/>
      <c r="J1050" s="22" t="n"/>
      <c r="K1050" s="22" t="n"/>
      <c r="L1050" s="22" t="n"/>
      <c r="M1050" s="22" t="n"/>
      <c r="N1050" s="22" t="n"/>
      <c r="O1050" s="22" t="n"/>
      <c r="P1050" s="22" t="n"/>
      <c r="Q1050" s="22" t="n"/>
      <c r="R1050" s="22" t="n"/>
      <c r="S1050" s="22" t="n"/>
      <c r="T1050" s="22" t="n"/>
      <c r="U1050" s="22" t="n"/>
      <c r="V1050" s="22" t="n"/>
      <c r="W1050" s="22" t="n"/>
      <c r="X1050" s="22" t="n"/>
      <c r="Y1050" s="22" t="n"/>
      <c r="Z1050" s="22" t="n"/>
      <c r="AA1050" s="22" t="n"/>
      <c r="AB1050" s="22" t="n"/>
      <c r="AC1050" s="22" t="n"/>
      <c r="AD1050" s="22" t="n"/>
      <c r="AE1050" s="22" t="n"/>
      <c r="AF1050" s="22" t="n"/>
    </row>
    <row r="1051">
      <c r="A1051" s="22" t="n"/>
      <c r="B1051" s="130" t="n"/>
      <c r="C1051" s="22" t="n"/>
      <c r="D1051" s="22" t="n"/>
      <c r="E1051" s="72" t="n"/>
      <c r="F1051" s="22" t="n"/>
      <c r="G1051" s="131" t="n"/>
      <c r="H1051" s="22" t="n"/>
      <c r="I1051" s="22" t="n"/>
      <c r="J1051" s="22" t="n"/>
      <c r="K1051" s="22" t="n"/>
      <c r="L1051" s="22" t="n"/>
      <c r="M1051" s="22" t="n"/>
      <c r="N1051" s="22" t="n"/>
      <c r="O1051" s="22" t="n"/>
      <c r="P1051" s="22" t="n"/>
      <c r="Q1051" s="22" t="n"/>
      <c r="R1051" s="22" t="n"/>
      <c r="S1051" s="22" t="n"/>
      <c r="T1051" s="22" t="n"/>
      <c r="U1051" s="22" t="n"/>
      <c r="V1051" s="22" t="n"/>
      <c r="W1051" s="22" t="n"/>
      <c r="X1051" s="22" t="n"/>
      <c r="Y1051" s="22" t="n"/>
      <c r="Z1051" s="22" t="n"/>
      <c r="AA1051" s="22" t="n"/>
      <c r="AB1051" s="22" t="n"/>
      <c r="AC1051" s="22" t="n"/>
      <c r="AD1051" s="22" t="n"/>
      <c r="AE1051" s="22" t="n"/>
      <c r="AF1051" s="22" t="n"/>
    </row>
    <row r="1052">
      <c r="A1052" s="22" t="n"/>
      <c r="B1052" s="130" t="n"/>
      <c r="C1052" s="22" t="n"/>
      <c r="D1052" s="22" t="n"/>
      <c r="E1052" s="72" t="n"/>
      <c r="F1052" s="22" t="n"/>
      <c r="G1052" s="131" t="n"/>
      <c r="H1052" s="22" t="n"/>
      <c r="I1052" s="22" t="n"/>
      <c r="J1052" s="22" t="n"/>
      <c r="K1052" s="22" t="n"/>
      <c r="L1052" s="22" t="n"/>
      <c r="M1052" s="22" t="n"/>
      <c r="N1052" s="22" t="n"/>
      <c r="O1052" s="22" t="n"/>
      <c r="P1052" s="22" t="n"/>
      <c r="Q1052" s="22" t="n"/>
      <c r="R1052" s="22" t="n"/>
      <c r="S1052" s="22" t="n"/>
      <c r="T1052" s="22" t="n"/>
      <c r="U1052" s="22" t="n"/>
      <c r="V1052" s="22" t="n"/>
      <c r="W1052" s="22" t="n"/>
      <c r="X1052" s="22" t="n"/>
      <c r="Y1052" s="22" t="n"/>
      <c r="Z1052" s="22" t="n"/>
      <c r="AA1052" s="22" t="n"/>
      <c r="AB1052" s="22" t="n"/>
      <c r="AC1052" s="22" t="n"/>
      <c r="AD1052" s="22" t="n"/>
      <c r="AE1052" s="22" t="n"/>
      <c r="AF1052" s="22" t="n"/>
    </row>
    <row r="1053">
      <c r="A1053" s="22" t="n"/>
      <c r="B1053" s="130" t="n"/>
      <c r="C1053" s="22" t="n"/>
      <c r="D1053" s="22" t="n"/>
      <c r="E1053" s="72" t="n"/>
      <c r="F1053" s="22" t="n"/>
      <c r="G1053" s="131" t="n"/>
      <c r="H1053" s="22" t="n"/>
      <c r="I1053" s="22" t="n"/>
      <c r="J1053" s="22" t="n"/>
      <c r="K1053" s="22" t="n"/>
      <c r="L1053" s="22" t="n"/>
      <c r="M1053" s="22" t="n"/>
      <c r="N1053" s="22" t="n"/>
      <c r="O1053" s="22" t="n"/>
      <c r="P1053" s="22" t="n"/>
      <c r="Q1053" s="22" t="n"/>
      <c r="R1053" s="22" t="n"/>
      <c r="S1053" s="22" t="n"/>
      <c r="T1053" s="22" t="n"/>
      <c r="U1053" s="22" t="n"/>
      <c r="V1053" s="22" t="n"/>
      <c r="W1053" s="22" t="n"/>
      <c r="X1053" s="22" t="n"/>
      <c r="Y1053" s="22" t="n"/>
      <c r="Z1053" s="22" t="n"/>
      <c r="AA1053" s="22" t="n"/>
      <c r="AB1053" s="22" t="n"/>
      <c r="AC1053" s="22" t="n"/>
      <c r="AD1053" s="22" t="n"/>
      <c r="AE1053" s="22" t="n"/>
      <c r="AF1053" s="22" t="n"/>
    </row>
    <row r="1054">
      <c r="A1054" s="22" t="n"/>
      <c r="B1054" s="130" t="n"/>
      <c r="C1054" s="22" t="n"/>
      <c r="D1054" s="22" t="n"/>
      <c r="E1054" s="72" t="n"/>
      <c r="F1054" s="22" t="n"/>
      <c r="G1054" s="131" t="n"/>
      <c r="H1054" s="22" t="n"/>
      <c r="I1054" s="22" t="n"/>
      <c r="J1054" s="22" t="n"/>
      <c r="K1054" s="22" t="n"/>
      <c r="L1054" s="22" t="n"/>
      <c r="M1054" s="22" t="n"/>
      <c r="N1054" s="22" t="n"/>
      <c r="O1054" s="22" t="n"/>
      <c r="P1054" s="22" t="n"/>
      <c r="Q1054" s="22" t="n"/>
      <c r="R1054" s="22" t="n"/>
      <c r="S1054" s="22" t="n"/>
      <c r="T1054" s="22" t="n"/>
      <c r="U1054" s="22" t="n"/>
      <c r="V1054" s="22" t="n"/>
      <c r="W1054" s="22" t="n"/>
      <c r="X1054" s="22" t="n"/>
      <c r="Y1054" s="22" t="n"/>
      <c r="Z1054" s="22" t="n"/>
      <c r="AA1054" s="22" t="n"/>
      <c r="AB1054" s="22" t="n"/>
      <c r="AC1054" s="22" t="n"/>
      <c r="AD1054" s="22" t="n"/>
      <c r="AE1054" s="22" t="n"/>
      <c r="AF1054" s="22" t="n"/>
    </row>
    <row r="1055">
      <c r="A1055" s="22" t="n"/>
      <c r="B1055" s="130" t="n"/>
      <c r="C1055" s="22" t="n"/>
      <c r="D1055" s="22" t="n"/>
      <c r="E1055" s="72" t="n"/>
      <c r="F1055" s="22" t="n"/>
      <c r="G1055" s="131" t="n"/>
      <c r="H1055" s="22" t="n"/>
      <c r="I1055" s="22" t="n"/>
      <c r="J1055" s="22" t="n"/>
      <c r="K1055" s="22" t="n"/>
      <c r="L1055" s="22" t="n"/>
      <c r="M1055" s="22" t="n"/>
      <c r="N1055" s="22" t="n"/>
      <c r="O1055" s="22" t="n"/>
      <c r="P1055" s="22" t="n"/>
      <c r="Q1055" s="22" t="n"/>
      <c r="R1055" s="22" t="n"/>
      <c r="S1055" s="22" t="n"/>
      <c r="T1055" s="22" t="n"/>
      <c r="U1055" s="22" t="n"/>
      <c r="V1055" s="22" t="n"/>
      <c r="W1055" s="22" t="n"/>
      <c r="X1055" s="22" t="n"/>
      <c r="Y1055" s="22" t="n"/>
      <c r="Z1055" s="22" t="n"/>
      <c r="AA1055" s="22" t="n"/>
      <c r="AB1055" s="22" t="n"/>
      <c r="AC1055" s="22" t="n"/>
      <c r="AD1055" s="22" t="n"/>
      <c r="AE1055" s="22" t="n"/>
      <c r="AF1055" s="22" t="n"/>
    </row>
    <row r="1056">
      <c r="A1056" s="22" t="n"/>
      <c r="B1056" s="130" t="n"/>
      <c r="C1056" s="22" t="n"/>
      <c r="D1056" s="22" t="n"/>
      <c r="E1056" s="72" t="n"/>
      <c r="F1056" s="22" t="n"/>
      <c r="G1056" s="131" t="n"/>
      <c r="H1056" s="22" t="n"/>
      <c r="I1056" s="22" t="n"/>
      <c r="J1056" s="22" t="n"/>
      <c r="K1056" s="22" t="n"/>
      <c r="L1056" s="22" t="n"/>
      <c r="M1056" s="22" t="n"/>
      <c r="N1056" s="22" t="n"/>
      <c r="O1056" s="22" t="n"/>
      <c r="P1056" s="22" t="n"/>
      <c r="Q1056" s="22" t="n"/>
      <c r="R1056" s="22" t="n"/>
      <c r="S1056" s="22" t="n"/>
      <c r="T1056" s="22" t="n"/>
      <c r="U1056" s="22" t="n"/>
      <c r="V1056" s="22" t="n"/>
      <c r="W1056" s="22" t="n"/>
      <c r="X1056" s="22" t="n"/>
      <c r="Y1056" s="22" t="n"/>
      <c r="Z1056" s="22" t="n"/>
      <c r="AA1056" s="22" t="n"/>
      <c r="AB1056" s="22" t="n"/>
      <c r="AC1056" s="22" t="n"/>
      <c r="AD1056" s="22" t="n"/>
      <c r="AE1056" s="22" t="n"/>
      <c r="AF1056" s="22" t="n"/>
    </row>
    <row r="1057">
      <c r="A1057" s="22" t="n"/>
      <c r="B1057" s="130" t="n"/>
      <c r="C1057" s="22" t="n"/>
      <c r="D1057" s="22" t="n"/>
      <c r="E1057" s="72" t="n"/>
      <c r="F1057" s="22" t="n"/>
      <c r="G1057" s="131" t="n"/>
      <c r="H1057" s="22" t="n"/>
      <c r="I1057" s="22" t="n"/>
      <c r="J1057" s="22" t="n"/>
      <c r="K1057" s="22" t="n"/>
      <c r="L1057" s="22" t="n"/>
      <c r="M1057" s="22" t="n"/>
      <c r="N1057" s="22" t="n"/>
      <c r="O1057" s="22" t="n"/>
      <c r="P1057" s="22" t="n"/>
      <c r="Q1057" s="22" t="n"/>
      <c r="R1057" s="22" t="n"/>
      <c r="S1057" s="22" t="n"/>
      <c r="T1057" s="22" t="n"/>
      <c r="U1057" s="22" t="n"/>
      <c r="V1057" s="22" t="n"/>
      <c r="W1057" s="22" t="n"/>
      <c r="X1057" s="22" t="n"/>
      <c r="Y1057" s="22" t="n"/>
      <c r="Z1057" s="22" t="n"/>
      <c r="AA1057" s="22" t="n"/>
      <c r="AB1057" s="22" t="n"/>
      <c r="AC1057" s="22" t="n"/>
      <c r="AD1057" s="22" t="n"/>
      <c r="AE1057" s="22" t="n"/>
      <c r="AF1057" s="22" t="n"/>
    </row>
    <row r="1058">
      <c r="A1058" s="22" t="n"/>
      <c r="B1058" s="130" t="n"/>
      <c r="C1058" s="22" t="n"/>
      <c r="D1058" s="22" t="n"/>
      <c r="E1058" s="72" t="n"/>
      <c r="F1058" s="22" t="n"/>
      <c r="G1058" s="131" t="n"/>
      <c r="H1058" s="22" t="n"/>
      <c r="I1058" s="22" t="n"/>
      <c r="J1058" s="22" t="n"/>
      <c r="K1058" s="22" t="n"/>
      <c r="L1058" s="22" t="n"/>
      <c r="M1058" s="22" t="n"/>
      <c r="N1058" s="22" t="n"/>
      <c r="O1058" s="22" t="n"/>
      <c r="P1058" s="22" t="n"/>
      <c r="Q1058" s="22" t="n"/>
      <c r="R1058" s="22" t="n"/>
      <c r="S1058" s="22" t="n"/>
      <c r="T1058" s="22" t="n"/>
      <c r="U1058" s="22" t="n"/>
      <c r="V1058" s="22" t="n"/>
      <c r="W1058" s="22" t="n"/>
      <c r="X1058" s="22" t="n"/>
      <c r="Y1058" s="22" t="n"/>
      <c r="Z1058" s="22" t="n"/>
      <c r="AA1058" s="22" t="n"/>
      <c r="AB1058" s="22" t="n"/>
      <c r="AC1058" s="22" t="n"/>
      <c r="AD1058" s="22" t="n"/>
      <c r="AE1058" s="22" t="n"/>
      <c r="AF1058" s="22" t="n"/>
    </row>
    <row r="1059">
      <c r="A1059" s="22" t="n"/>
      <c r="B1059" s="130" t="n"/>
      <c r="C1059" s="22" t="n"/>
      <c r="D1059" s="22" t="n"/>
      <c r="E1059" s="72" t="n"/>
      <c r="F1059" s="22" t="n"/>
      <c r="G1059" s="131" t="n"/>
      <c r="H1059" s="22" t="n"/>
      <c r="I1059" s="22" t="n"/>
      <c r="J1059" s="22" t="n"/>
      <c r="K1059" s="22" t="n"/>
      <c r="L1059" s="22" t="n"/>
      <c r="M1059" s="22" t="n"/>
      <c r="N1059" s="22" t="n"/>
      <c r="O1059" s="22" t="n"/>
      <c r="P1059" s="22" t="n"/>
      <c r="Q1059" s="22" t="n"/>
      <c r="R1059" s="22" t="n"/>
      <c r="S1059" s="22" t="n"/>
      <c r="T1059" s="22" t="n"/>
      <c r="U1059" s="22" t="n"/>
      <c r="V1059" s="22" t="n"/>
      <c r="W1059" s="22" t="n"/>
      <c r="X1059" s="22" t="n"/>
      <c r="Y1059" s="22" t="n"/>
      <c r="Z1059" s="22" t="n"/>
      <c r="AA1059" s="22" t="n"/>
      <c r="AB1059" s="22" t="n"/>
      <c r="AC1059" s="22" t="n"/>
      <c r="AD1059" s="22" t="n"/>
      <c r="AE1059" s="22" t="n"/>
      <c r="AF1059" s="22" t="n"/>
    </row>
    <row r="1060">
      <c r="A1060" s="22" t="n"/>
      <c r="B1060" s="130" t="n"/>
      <c r="C1060" s="22" t="n"/>
      <c r="D1060" s="22" t="n"/>
      <c r="E1060" s="72" t="n"/>
      <c r="F1060" s="22" t="n"/>
      <c r="G1060" s="131" t="n"/>
      <c r="H1060" s="22" t="n"/>
      <c r="I1060" s="22" t="n"/>
      <c r="J1060" s="22" t="n"/>
      <c r="K1060" s="22" t="n"/>
      <c r="L1060" s="22" t="n"/>
      <c r="M1060" s="22" t="n"/>
      <c r="N1060" s="22" t="n"/>
      <c r="O1060" s="22" t="n"/>
      <c r="P1060" s="22" t="n"/>
      <c r="Q1060" s="22" t="n"/>
      <c r="R1060" s="22" t="n"/>
      <c r="S1060" s="22" t="n"/>
      <c r="T1060" s="22" t="n"/>
      <c r="U1060" s="22" t="n"/>
      <c r="V1060" s="22" t="n"/>
      <c r="W1060" s="22" t="n"/>
      <c r="X1060" s="22" t="n"/>
      <c r="Y1060" s="22" t="n"/>
      <c r="Z1060" s="22" t="n"/>
      <c r="AA1060" s="22" t="n"/>
      <c r="AB1060" s="22" t="n"/>
      <c r="AC1060" s="22" t="n"/>
      <c r="AD1060" s="22" t="n"/>
      <c r="AE1060" s="22" t="n"/>
      <c r="AF1060" s="22" t="n"/>
    </row>
    <row r="1061">
      <c r="A1061" s="22" t="n"/>
      <c r="B1061" s="130" t="n"/>
      <c r="C1061" s="22" t="n"/>
      <c r="D1061" s="22" t="n"/>
      <c r="E1061" s="72" t="n"/>
      <c r="F1061" s="22" t="n"/>
      <c r="G1061" s="131" t="n"/>
      <c r="H1061" s="22" t="n"/>
      <c r="I1061" s="22" t="n"/>
      <c r="J1061" s="22" t="n"/>
      <c r="K1061" s="22" t="n"/>
      <c r="L1061" s="22" t="n"/>
      <c r="M1061" s="22" t="n"/>
      <c r="N1061" s="22" t="n"/>
      <c r="O1061" s="22" t="n"/>
      <c r="P1061" s="22" t="n"/>
      <c r="Q1061" s="22" t="n"/>
      <c r="R1061" s="22" t="n"/>
      <c r="S1061" s="22" t="n"/>
      <c r="T1061" s="22" t="n"/>
      <c r="U1061" s="22" t="n"/>
      <c r="V1061" s="22" t="n"/>
      <c r="W1061" s="22" t="n"/>
      <c r="X1061" s="22" t="n"/>
      <c r="Y1061" s="22" t="n"/>
      <c r="Z1061" s="22" t="n"/>
      <c r="AA1061" s="22" t="n"/>
      <c r="AB1061" s="22" t="n"/>
      <c r="AC1061" s="22" t="n"/>
      <c r="AD1061" s="22" t="n"/>
      <c r="AE1061" s="22" t="n"/>
      <c r="AF1061" s="22" t="n"/>
    </row>
    <row r="1062">
      <c r="A1062" s="22" t="n"/>
      <c r="B1062" s="130" t="n"/>
      <c r="C1062" s="22" t="n"/>
      <c r="D1062" s="22" t="n"/>
      <c r="E1062" s="72" t="n"/>
      <c r="F1062" s="22" t="n"/>
      <c r="G1062" s="131" t="n"/>
      <c r="H1062" s="22" t="n"/>
      <c r="I1062" s="22" t="n"/>
      <c r="J1062" s="22" t="n"/>
      <c r="K1062" s="22" t="n"/>
      <c r="L1062" s="22" t="n"/>
      <c r="M1062" s="22" t="n"/>
      <c r="N1062" s="22" t="n"/>
      <c r="O1062" s="22" t="n"/>
      <c r="P1062" s="22" t="n"/>
      <c r="Q1062" s="22" t="n"/>
      <c r="R1062" s="22" t="n"/>
      <c r="S1062" s="22" t="n"/>
      <c r="T1062" s="22" t="n"/>
      <c r="U1062" s="22" t="n"/>
      <c r="V1062" s="22" t="n"/>
      <c r="W1062" s="22" t="n"/>
      <c r="X1062" s="22" t="n"/>
      <c r="Y1062" s="22" t="n"/>
      <c r="Z1062" s="22" t="n"/>
      <c r="AA1062" s="22" t="n"/>
      <c r="AB1062" s="22" t="n"/>
      <c r="AC1062" s="22" t="n"/>
      <c r="AD1062" s="22" t="n"/>
      <c r="AE1062" s="22" t="n"/>
      <c r="AF1062" s="22" t="n"/>
    </row>
    <row r="1063">
      <c r="A1063" s="22" t="n"/>
      <c r="B1063" s="130" t="n"/>
      <c r="C1063" s="22" t="n"/>
      <c r="D1063" s="22" t="n"/>
      <c r="E1063" s="72" t="n"/>
      <c r="F1063" s="22" t="n"/>
      <c r="G1063" s="131" t="n"/>
      <c r="H1063" s="22" t="n"/>
      <c r="I1063" s="22" t="n"/>
      <c r="J1063" s="22" t="n"/>
      <c r="K1063" s="22" t="n"/>
      <c r="L1063" s="22" t="n"/>
      <c r="M1063" s="22" t="n"/>
      <c r="N1063" s="22" t="n"/>
      <c r="O1063" s="22" t="n"/>
      <c r="P1063" s="22" t="n"/>
      <c r="Q1063" s="22" t="n"/>
      <c r="R1063" s="22" t="n"/>
      <c r="S1063" s="22" t="n"/>
      <c r="T1063" s="22" t="n"/>
      <c r="U1063" s="22" t="n"/>
      <c r="V1063" s="22" t="n"/>
      <c r="W1063" s="22" t="n"/>
      <c r="X1063" s="22" t="n"/>
      <c r="Y1063" s="22" t="n"/>
      <c r="Z1063" s="22" t="n"/>
      <c r="AA1063" s="22" t="n"/>
      <c r="AB1063" s="22" t="n"/>
      <c r="AC1063" s="22" t="n"/>
      <c r="AD1063" s="22" t="n"/>
      <c r="AE1063" s="22" t="n"/>
      <c r="AF1063" s="22" t="n"/>
    </row>
    <row r="1064">
      <c r="A1064" s="22" t="n"/>
      <c r="B1064" s="130" t="n"/>
      <c r="C1064" s="22" t="n"/>
      <c r="D1064" s="22" t="n"/>
      <c r="E1064" s="72" t="n"/>
      <c r="F1064" s="22" t="n"/>
      <c r="G1064" s="131" t="n"/>
      <c r="H1064" s="22" t="n"/>
      <c r="I1064" s="22" t="n"/>
      <c r="J1064" s="22" t="n"/>
      <c r="K1064" s="22" t="n"/>
      <c r="L1064" s="22" t="n"/>
      <c r="M1064" s="22" t="n"/>
      <c r="N1064" s="22" t="n"/>
      <c r="O1064" s="22" t="n"/>
      <c r="P1064" s="22" t="n"/>
      <c r="Q1064" s="22" t="n"/>
      <c r="R1064" s="22" t="n"/>
      <c r="S1064" s="22" t="n"/>
      <c r="T1064" s="22" t="n"/>
      <c r="U1064" s="22" t="n"/>
      <c r="V1064" s="22" t="n"/>
      <c r="W1064" s="22" t="n"/>
      <c r="X1064" s="22" t="n"/>
      <c r="Y1064" s="22" t="n"/>
      <c r="Z1064" s="22" t="n"/>
      <c r="AA1064" s="22" t="n"/>
      <c r="AB1064" s="22" t="n"/>
      <c r="AC1064" s="22" t="n"/>
      <c r="AD1064" s="22" t="n"/>
      <c r="AE1064" s="22" t="n"/>
      <c r="AF1064" s="22" t="n"/>
    </row>
    <row r="1065">
      <c r="A1065" s="22" t="n"/>
      <c r="B1065" s="130" t="n"/>
      <c r="C1065" s="22" t="n"/>
      <c r="D1065" s="22" t="n"/>
      <c r="E1065" s="72" t="n"/>
      <c r="F1065" s="22" t="n"/>
      <c r="G1065" s="131" t="n"/>
      <c r="H1065" s="22" t="n"/>
      <c r="I1065" s="22" t="n"/>
      <c r="J1065" s="22" t="n"/>
      <c r="K1065" s="22" t="n"/>
      <c r="L1065" s="22" t="n"/>
      <c r="M1065" s="22" t="n"/>
      <c r="N1065" s="22" t="n"/>
      <c r="O1065" s="22" t="n"/>
      <c r="P1065" s="22" t="n"/>
      <c r="Q1065" s="22" t="n"/>
      <c r="R1065" s="22" t="n"/>
      <c r="S1065" s="22" t="n"/>
      <c r="T1065" s="22" t="n"/>
      <c r="U1065" s="22" t="n"/>
      <c r="V1065" s="22" t="n"/>
      <c r="W1065" s="22" t="n"/>
      <c r="X1065" s="22" t="n"/>
      <c r="Y1065" s="22" t="n"/>
      <c r="Z1065" s="22" t="n"/>
      <c r="AA1065" s="22" t="n"/>
      <c r="AB1065" s="22" t="n"/>
      <c r="AC1065" s="22" t="n"/>
      <c r="AD1065" s="22" t="n"/>
      <c r="AE1065" s="22" t="n"/>
      <c r="AF1065" s="22" t="n"/>
    </row>
    <row r="1066">
      <c r="A1066" s="22" t="n"/>
      <c r="B1066" s="130" t="n"/>
      <c r="C1066" s="22" t="n"/>
      <c r="D1066" s="22" t="n"/>
      <c r="E1066" s="72" t="n"/>
      <c r="F1066" s="22" t="n"/>
      <c r="G1066" s="131" t="n"/>
      <c r="H1066" s="22" t="n"/>
      <c r="I1066" s="22" t="n"/>
      <c r="J1066" s="22" t="n"/>
      <c r="K1066" s="22" t="n"/>
      <c r="L1066" s="22" t="n"/>
      <c r="M1066" s="22" t="n"/>
      <c r="N1066" s="22" t="n"/>
      <c r="O1066" s="22" t="n"/>
      <c r="P1066" s="22" t="n"/>
      <c r="Q1066" s="22" t="n"/>
      <c r="R1066" s="22" t="n"/>
      <c r="S1066" s="22" t="n"/>
      <c r="T1066" s="22" t="n"/>
      <c r="U1066" s="22" t="n"/>
      <c r="V1066" s="22" t="n"/>
      <c r="W1066" s="22" t="n"/>
      <c r="X1066" s="22" t="n"/>
      <c r="Y1066" s="22" t="n"/>
      <c r="Z1066" s="22" t="n"/>
      <c r="AA1066" s="22" t="n"/>
      <c r="AB1066" s="22" t="n"/>
      <c r="AC1066" s="22" t="n"/>
      <c r="AD1066" s="22" t="n"/>
      <c r="AE1066" s="22" t="n"/>
      <c r="AF1066" s="22" t="n"/>
    </row>
    <row r="1067">
      <c r="A1067" s="22" t="n"/>
      <c r="B1067" s="130" t="n"/>
      <c r="C1067" s="22" t="n"/>
      <c r="D1067" s="22" t="n"/>
      <c r="E1067" s="72" t="n"/>
      <c r="F1067" s="22" t="n"/>
      <c r="G1067" s="131" t="n"/>
      <c r="H1067" s="22" t="n"/>
      <c r="I1067" s="22" t="n"/>
      <c r="J1067" s="22" t="n"/>
      <c r="K1067" s="22" t="n"/>
      <c r="L1067" s="22" t="n"/>
      <c r="M1067" s="22" t="n"/>
      <c r="N1067" s="22" t="n"/>
      <c r="O1067" s="22" t="n"/>
      <c r="P1067" s="22" t="n"/>
      <c r="Q1067" s="22" t="n"/>
      <c r="R1067" s="22" t="n"/>
      <c r="S1067" s="22" t="n"/>
      <c r="T1067" s="22" t="n"/>
      <c r="U1067" s="22" t="n"/>
      <c r="V1067" s="22" t="n"/>
      <c r="W1067" s="22" t="n"/>
      <c r="X1067" s="22" t="n"/>
      <c r="Y1067" s="22" t="n"/>
      <c r="Z1067" s="22" t="n"/>
      <c r="AA1067" s="22" t="n"/>
      <c r="AB1067" s="22" t="n"/>
      <c r="AC1067" s="22" t="n"/>
      <c r="AD1067" s="22" t="n"/>
      <c r="AE1067" s="22" t="n"/>
      <c r="AF1067" s="22" t="n"/>
    </row>
    <row r="1068">
      <c r="A1068" s="22" t="n"/>
      <c r="B1068" s="130" t="n"/>
      <c r="C1068" s="22" t="n"/>
      <c r="D1068" s="22" t="n"/>
      <c r="E1068" s="72" t="n"/>
      <c r="F1068" s="22" t="n"/>
      <c r="G1068" s="131" t="n"/>
      <c r="H1068" s="22" t="n"/>
      <c r="I1068" s="22" t="n"/>
      <c r="J1068" s="22" t="n"/>
      <c r="K1068" s="22" t="n"/>
      <c r="L1068" s="22" t="n"/>
      <c r="M1068" s="22" t="n"/>
      <c r="N1068" s="22" t="n"/>
      <c r="O1068" s="22" t="n"/>
      <c r="P1068" s="22" t="n"/>
      <c r="Q1068" s="22" t="n"/>
      <c r="R1068" s="22" t="n"/>
      <c r="S1068" s="22" t="n"/>
      <c r="T1068" s="22" t="n"/>
      <c r="U1068" s="22" t="n"/>
      <c r="V1068" s="22" t="n"/>
      <c r="W1068" s="22" t="n"/>
      <c r="X1068" s="22" t="n"/>
      <c r="Y1068" s="22" t="n"/>
      <c r="Z1068" s="22" t="n"/>
      <c r="AA1068" s="22" t="n"/>
      <c r="AB1068" s="22" t="n"/>
      <c r="AC1068" s="22" t="n"/>
      <c r="AD1068" s="22" t="n"/>
      <c r="AE1068" s="22" t="n"/>
      <c r="AF1068" s="22" t="n"/>
    </row>
    <row r="1069">
      <c r="A1069" s="22" t="n"/>
      <c r="B1069" s="130" t="n"/>
      <c r="C1069" s="22" t="n"/>
      <c r="D1069" s="22" t="n"/>
      <c r="E1069" s="72" t="n"/>
      <c r="F1069" s="22" t="n"/>
      <c r="G1069" s="131" t="n"/>
      <c r="H1069" s="22" t="n"/>
      <c r="I1069" s="22" t="n"/>
      <c r="J1069" s="22" t="n"/>
      <c r="K1069" s="22" t="n"/>
      <c r="L1069" s="22" t="n"/>
      <c r="M1069" s="22" t="n"/>
      <c r="N1069" s="22" t="n"/>
      <c r="O1069" s="22" t="n"/>
      <c r="P1069" s="22" t="n"/>
      <c r="Q1069" s="22" t="n"/>
      <c r="R1069" s="22" t="n"/>
      <c r="S1069" s="22" t="n"/>
      <c r="T1069" s="22" t="n"/>
      <c r="U1069" s="22" t="n"/>
      <c r="V1069" s="22" t="n"/>
      <c r="W1069" s="22" t="n"/>
      <c r="X1069" s="22" t="n"/>
      <c r="Y1069" s="22" t="n"/>
      <c r="Z1069" s="22" t="n"/>
      <c r="AA1069" s="22" t="n"/>
      <c r="AB1069" s="22" t="n"/>
      <c r="AC1069" s="22" t="n"/>
      <c r="AD1069" s="22" t="n"/>
      <c r="AE1069" s="22" t="n"/>
      <c r="AF1069" s="22" t="n"/>
    </row>
    <row r="1070">
      <c r="A1070" s="22" t="n"/>
      <c r="B1070" s="130" t="n"/>
      <c r="C1070" s="22" t="n"/>
      <c r="D1070" s="22" t="n"/>
      <c r="E1070" s="72" t="n"/>
      <c r="F1070" s="22" t="n"/>
      <c r="G1070" s="131" t="n"/>
      <c r="H1070" s="22" t="n"/>
      <c r="I1070" s="22" t="n"/>
      <c r="J1070" s="22" t="n"/>
      <c r="K1070" s="22" t="n"/>
      <c r="L1070" s="22" t="n"/>
      <c r="M1070" s="22" t="n"/>
      <c r="N1070" s="22" t="n"/>
      <c r="O1070" s="22" t="n"/>
      <c r="P1070" s="22" t="n"/>
      <c r="Q1070" s="22" t="n"/>
      <c r="R1070" s="22" t="n"/>
      <c r="S1070" s="22" t="n"/>
      <c r="T1070" s="22" t="n"/>
      <c r="U1070" s="22" t="n"/>
      <c r="V1070" s="22" t="n"/>
      <c r="W1070" s="22" t="n"/>
      <c r="X1070" s="22" t="n"/>
      <c r="Y1070" s="22" t="n"/>
      <c r="Z1070" s="22" t="n"/>
      <c r="AA1070" s="22" t="n"/>
      <c r="AB1070" s="22" t="n"/>
      <c r="AC1070" s="22" t="n"/>
      <c r="AD1070" s="22" t="n"/>
      <c r="AE1070" s="22" t="n"/>
      <c r="AF1070" s="22" t="n"/>
    </row>
    <row r="1071">
      <c r="A1071" s="22" t="n"/>
      <c r="B1071" s="130" t="n"/>
      <c r="C1071" s="22" t="n"/>
      <c r="D1071" s="22" t="n"/>
      <c r="E1071" s="72" t="n"/>
      <c r="F1071" s="22" t="n"/>
      <c r="G1071" s="131" t="n"/>
      <c r="H1071" s="22" t="n"/>
      <c r="I1071" s="22" t="n"/>
      <c r="J1071" s="22" t="n"/>
      <c r="K1071" s="22" t="n"/>
      <c r="L1071" s="22" t="n"/>
      <c r="M1071" s="22" t="n"/>
      <c r="N1071" s="22" t="n"/>
      <c r="O1071" s="22" t="n"/>
      <c r="P1071" s="22" t="n"/>
      <c r="Q1071" s="22" t="n"/>
      <c r="R1071" s="22" t="n"/>
      <c r="S1071" s="22" t="n"/>
      <c r="T1071" s="22" t="n"/>
      <c r="U1071" s="22" t="n"/>
      <c r="V1071" s="22" t="n"/>
      <c r="W1071" s="22" t="n"/>
      <c r="X1071" s="22" t="n"/>
      <c r="Y1071" s="22" t="n"/>
      <c r="Z1071" s="22" t="n"/>
      <c r="AA1071" s="22" t="n"/>
      <c r="AB1071" s="22" t="n"/>
      <c r="AC1071" s="22" t="n"/>
      <c r="AD1071" s="22" t="n"/>
      <c r="AE1071" s="22" t="n"/>
      <c r="AF1071" s="22" t="n"/>
    </row>
    <row r="1072">
      <c r="A1072" s="22" t="n"/>
      <c r="B1072" s="130" t="n"/>
      <c r="C1072" s="22" t="n"/>
      <c r="D1072" s="22" t="n"/>
      <c r="E1072" s="72" t="n"/>
      <c r="F1072" s="22" t="n"/>
      <c r="G1072" s="131" t="n"/>
      <c r="H1072" s="22" t="n"/>
      <c r="I1072" s="22" t="n"/>
      <c r="J1072" s="22" t="n"/>
      <c r="K1072" s="22" t="n"/>
      <c r="L1072" s="22" t="n"/>
      <c r="M1072" s="22" t="n"/>
      <c r="N1072" s="22" t="n"/>
      <c r="O1072" s="22" t="n"/>
      <c r="P1072" s="22" t="n"/>
      <c r="Q1072" s="22" t="n"/>
      <c r="R1072" s="22" t="n"/>
      <c r="S1072" s="22" t="n"/>
      <c r="T1072" s="22" t="n"/>
      <c r="U1072" s="22" t="n"/>
      <c r="V1072" s="22" t="n"/>
      <c r="W1072" s="22" t="n"/>
      <c r="X1072" s="22" t="n"/>
      <c r="Y1072" s="22" t="n"/>
      <c r="Z1072" s="22" t="n"/>
      <c r="AA1072" s="22" t="n"/>
      <c r="AB1072" s="22" t="n"/>
      <c r="AC1072" s="22" t="n"/>
      <c r="AD1072" s="22" t="n"/>
      <c r="AE1072" s="22" t="n"/>
      <c r="AF1072" s="22" t="n"/>
    </row>
    <row r="1073">
      <c r="A1073" s="22" t="n"/>
      <c r="B1073" s="130" t="n"/>
      <c r="C1073" s="22" t="n"/>
      <c r="D1073" s="22" t="n"/>
      <c r="E1073" s="72" t="n"/>
      <c r="F1073" s="22" t="n"/>
      <c r="G1073" s="131" t="n"/>
      <c r="H1073" s="22" t="n"/>
      <c r="I1073" s="22" t="n"/>
      <c r="J1073" s="22" t="n"/>
      <c r="K1073" s="22" t="n"/>
      <c r="L1073" s="22" t="n"/>
      <c r="M1073" s="22" t="n"/>
      <c r="N1073" s="22" t="n"/>
      <c r="O1073" s="22" t="n"/>
      <c r="P1073" s="22" t="n"/>
      <c r="Q1073" s="22" t="n"/>
      <c r="R1073" s="22" t="n"/>
      <c r="S1073" s="22" t="n"/>
      <c r="T1073" s="22" t="n"/>
      <c r="U1073" s="22" t="n"/>
      <c r="V1073" s="22" t="n"/>
      <c r="W1073" s="22" t="n"/>
      <c r="X1073" s="22" t="n"/>
      <c r="Y1073" s="22" t="n"/>
      <c r="Z1073" s="22" t="n"/>
      <c r="AA1073" s="22" t="n"/>
      <c r="AB1073" s="22" t="n"/>
      <c r="AC1073" s="22" t="n"/>
      <c r="AD1073" s="22" t="n"/>
      <c r="AE1073" s="22" t="n"/>
      <c r="AF1073" s="22" t="n"/>
    </row>
    <row r="1074">
      <c r="A1074" s="22" t="n"/>
      <c r="B1074" s="130" t="n"/>
      <c r="C1074" s="22" t="n"/>
      <c r="D1074" s="22" t="n"/>
      <c r="E1074" s="72" t="n"/>
      <c r="F1074" s="22" t="n"/>
      <c r="G1074" s="131" t="n"/>
      <c r="H1074" s="22" t="n"/>
      <c r="I1074" s="22" t="n"/>
      <c r="J1074" s="22" t="n"/>
      <c r="K1074" s="22" t="n"/>
      <c r="L1074" s="22" t="n"/>
      <c r="M1074" s="22" t="n"/>
      <c r="N1074" s="22" t="n"/>
      <c r="O1074" s="22" t="n"/>
      <c r="P1074" s="22" t="n"/>
      <c r="Q1074" s="22" t="n"/>
      <c r="R1074" s="22" t="n"/>
      <c r="S1074" s="22" t="n"/>
      <c r="T1074" s="22" t="n"/>
      <c r="U1074" s="22" t="n"/>
      <c r="V1074" s="22" t="n"/>
      <c r="W1074" s="22" t="n"/>
      <c r="X1074" s="22" t="n"/>
      <c r="Y1074" s="22" t="n"/>
      <c r="Z1074" s="22" t="n"/>
      <c r="AA1074" s="22" t="n"/>
      <c r="AB1074" s="22" t="n"/>
      <c r="AC1074" s="22" t="n"/>
      <c r="AD1074" s="22" t="n"/>
      <c r="AE1074" s="22" t="n"/>
      <c r="AF1074" s="22" t="n"/>
    </row>
    <row r="1075">
      <c r="A1075" s="22" t="n"/>
      <c r="B1075" s="130" t="n"/>
      <c r="C1075" s="22" t="n"/>
      <c r="D1075" s="22" t="n"/>
      <c r="E1075" s="72" t="n"/>
      <c r="F1075" s="22" t="n"/>
      <c r="G1075" s="131" t="n"/>
      <c r="H1075" s="22" t="n"/>
      <c r="I1075" s="22" t="n"/>
      <c r="J1075" s="22" t="n"/>
      <c r="K1075" s="22" t="n"/>
      <c r="L1075" s="22" t="n"/>
      <c r="M1075" s="22" t="n"/>
      <c r="N1075" s="22" t="n"/>
      <c r="O1075" s="22" t="n"/>
      <c r="P1075" s="22" t="n"/>
      <c r="Q1075" s="22" t="n"/>
      <c r="R1075" s="22" t="n"/>
      <c r="S1075" s="22" t="n"/>
      <c r="T1075" s="22" t="n"/>
      <c r="U1075" s="22" t="n"/>
      <c r="V1075" s="22" t="n"/>
      <c r="W1075" s="22" t="n"/>
      <c r="X1075" s="22" t="n"/>
      <c r="Y1075" s="22" t="n"/>
      <c r="Z1075" s="22" t="n"/>
      <c r="AA1075" s="22" t="n"/>
      <c r="AB1075" s="22" t="n"/>
      <c r="AC1075" s="22" t="n"/>
      <c r="AD1075" s="22" t="n"/>
      <c r="AE1075" s="22" t="n"/>
      <c r="AF1075" s="22" t="n"/>
    </row>
    <row r="1076">
      <c r="A1076" s="22" t="n"/>
      <c r="B1076" s="130" t="n"/>
      <c r="C1076" s="22" t="n"/>
      <c r="D1076" s="22" t="n"/>
      <c r="E1076" s="72" t="n"/>
      <c r="F1076" s="22" t="n"/>
      <c r="G1076" s="131" t="n"/>
      <c r="H1076" s="22" t="n"/>
      <c r="I1076" s="22" t="n"/>
      <c r="J1076" s="22" t="n"/>
      <c r="K1076" s="22" t="n"/>
      <c r="L1076" s="22" t="n"/>
      <c r="M1076" s="22" t="n"/>
      <c r="N1076" s="22" t="n"/>
      <c r="O1076" s="22" t="n"/>
      <c r="P1076" s="22" t="n"/>
      <c r="Q1076" s="22" t="n"/>
      <c r="R1076" s="22" t="n"/>
      <c r="S1076" s="22" t="n"/>
      <c r="T1076" s="22" t="n"/>
      <c r="U1076" s="22" t="n"/>
      <c r="V1076" s="22" t="n"/>
      <c r="W1076" s="22" t="n"/>
      <c r="X1076" s="22" t="n"/>
      <c r="Y1076" s="22" t="n"/>
      <c r="Z1076" s="22" t="n"/>
      <c r="AA1076" s="22" t="n"/>
      <c r="AB1076" s="22" t="n"/>
      <c r="AC1076" s="22" t="n"/>
      <c r="AD1076" s="22" t="n"/>
      <c r="AE1076" s="22" t="n"/>
      <c r="AF1076" s="22" t="n"/>
    </row>
    <row r="1077">
      <c r="A1077" s="22" t="n"/>
      <c r="B1077" s="130" t="n"/>
      <c r="C1077" s="22" t="n"/>
      <c r="D1077" s="22" t="n"/>
      <c r="E1077" s="72" t="n"/>
      <c r="F1077" s="22" t="n"/>
      <c r="G1077" s="131" t="n"/>
      <c r="H1077" s="22" t="n"/>
      <c r="I1077" s="22" t="n"/>
      <c r="J1077" s="22" t="n"/>
      <c r="K1077" s="22" t="n"/>
      <c r="L1077" s="22" t="n"/>
      <c r="M1077" s="22" t="n"/>
      <c r="N1077" s="22" t="n"/>
      <c r="O1077" s="22" t="n"/>
      <c r="P1077" s="22" t="n"/>
      <c r="Q1077" s="22" t="n"/>
      <c r="R1077" s="22" t="n"/>
      <c r="S1077" s="22" t="n"/>
      <c r="T1077" s="22" t="n"/>
      <c r="U1077" s="22" t="n"/>
      <c r="V1077" s="22" t="n"/>
      <c r="W1077" s="22" t="n"/>
      <c r="X1077" s="22" t="n"/>
      <c r="Y1077" s="22" t="n"/>
      <c r="Z1077" s="22" t="n"/>
      <c r="AA1077" s="22" t="n"/>
      <c r="AB1077" s="22" t="n"/>
      <c r="AC1077" s="22" t="n"/>
      <c r="AD1077" s="22" t="n"/>
      <c r="AE1077" s="22" t="n"/>
      <c r="AF1077" s="22" t="n"/>
    </row>
    <row r="1078">
      <c r="A1078" s="22" t="n"/>
      <c r="B1078" s="130" t="n"/>
      <c r="C1078" s="22" t="n"/>
      <c r="D1078" s="22" t="n"/>
      <c r="E1078" s="72" t="n"/>
      <c r="F1078" s="22" t="n"/>
      <c r="G1078" s="131" t="n"/>
      <c r="H1078" s="22" t="n"/>
      <c r="I1078" s="22" t="n"/>
      <c r="J1078" s="22" t="n"/>
      <c r="K1078" s="22" t="n"/>
      <c r="L1078" s="22" t="n"/>
      <c r="M1078" s="22" t="n"/>
      <c r="N1078" s="22" t="n"/>
      <c r="O1078" s="22" t="n"/>
      <c r="P1078" s="22" t="n"/>
      <c r="Q1078" s="22" t="n"/>
      <c r="R1078" s="22" t="n"/>
      <c r="S1078" s="22" t="n"/>
      <c r="T1078" s="22" t="n"/>
      <c r="U1078" s="22" t="n"/>
      <c r="V1078" s="22" t="n"/>
      <c r="W1078" s="22" t="n"/>
      <c r="X1078" s="22" t="n"/>
      <c r="Y1078" s="22" t="n"/>
      <c r="Z1078" s="22" t="n"/>
      <c r="AA1078" s="22" t="n"/>
      <c r="AB1078" s="22" t="n"/>
      <c r="AC1078" s="22" t="n"/>
      <c r="AD1078" s="22" t="n"/>
      <c r="AE1078" s="22" t="n"/>
      <c r="AF1078" s="22" t="n"/>
    </row>
    <row r="1079">
      <c r="A1079" s="22" t="n"/>
      <c r="B1079" s="130" t="n"/>
      <c r="C1079" s="22" t="n"/>
      <c r="D1079" s="22" t="n"/>
      <c r="E1079" s="72" t="n"/>
      <c r="F1079" s="22" t="n"/>
      <c r="G1079" s="131" t="n"/>
      <c r="H1079" s="22" t="n"/>
      <c r="I1079" s="22" t="n"/>
      <c r="J1079" s="22" t="n"/>
      <c r="K1079" s="22" t="n"/>
      <c r="L1079" s="22" t="n"/>
      <c r="M1079" s="22" t="n"/>
      <c r="N1079" s="22" t="n"/>
      <c r="O1079" s="22" t="n"/>
      <c r="P1079" s="22" t="n"/>
      <c r="Q1079" s="22" t="n"/>
      <c r="R1079" s="22" t="n"/>
      <c r="S1079" s="22" t="n"/>
      <c r="T1079" s="22" t="n"/>
      <c r="U1079" s="22" t="n"/>
      <c r="V1079" s="22" t="n"/>
      <c r="W1079" s="22" t="n"/>
      <c r="X1079" s="22" t="n"/>
      <c r="Y1079" s="22" t="n"/>
      <c r="Z1079" s="22" t="n"/>
      <c r="AA1079" s="22" t="n"/>
      <c r="AB1079" s="22" t="n"/>
      <c r="AC1079" s="22" t="n"/>
      <c r="AD1079" s="22" t="n"/>
      <c r="AE1079" s="22" t="n"/>
      <c r="AF1079" s="22" t="n"/>
    </row>
    <row r="1080">
      <c r="A1080" s="22" t="n"/>
      <c r="B1080" s="130" t="n"/>
      <c r="C1080" s="22" t="n"/>
      <c r="D1080" s="22" t="n"/>
      <c r="E1080" s="72" t="n"/>
      <c r="F1080" s="22" t="n"/>
      <c r="G1080" s="131" t="n"/>
      <c r="H1080" s="22" t="n"/>
      <c r="I1080" s="22" t="n"/>
      <c r="J1080" s="22" t="n"/>
      <c r="K1080" s="22" t="n"/>
      <c r="L1080" s="22" t="n"/>
      <c r="M1080" s="22" t="n"/>
      <c r="N1080" s="22" t="n"/>
      <c r="O1080" s="22" t="n"/>
      <c r="P1080" s="22" t="n"/>
      <c r="Q1080" s="22" t="n"/>
      <c r="R1080" s="22" t="n"/>
      <c r="S1080" s="22" t="n"/>
      <c r="T1080" s="22" t="n"/>
      <c r="U1080" s="22" t="n"/>
      <c r="V1080" s="22" t="n"/>
      <c r="W1080" s="22" t="n"/>
      <c r="X1080" s="22" t="n"/>
      <c r="Y1080" s="22" t="n"/>
      <c r="Z1080" s="22" t="n"/>
      <c r="AA1080" s="22" t="n"/>
      <c r="AB1080" s="22" t="n"/>
      <c r="AC1080" s="22" t="n"/>
      <c r="AD1080" s="22" t="n"/>
      <c r="AE1080" s="22" t="n"/>
      <c r="AF1080" s="22" t="n"/>
    </row>
    <row r="1081">
      <c r="A1081" s="22" t="n"/>
      <c r="B1081" s="130" t="n"/>
      <c r="C1081" s="22" t="n"/>
      <c r="D1081" s="22" t="n"/>
      <c r="E1081" s="72" t="n"/>
      <c r="F1081" s="22" t="n"/>
      <c r="G1081" s="131" t="n"/>
      <c r="H1081" s="22" t="n"/>
      <c r="I1081" s="22" t="n"/>
      <c r="J1081" s="22" t="n"/>
      <c r="K1081" s="22" t="n"/>
      <c r="L1081" s="22" t="n"/>
      <c r="M1081" s="22" t="n"/>
      <c r="N1081" s="22" t="n"/>
      <c r="O1081" s="22" t="n"/>
      <c r="P1081" s="22" t="n"/>
      <c r="Q1081" s="22" t="n"/>
      <c r="R1081" s="22" t="n"/>
      <c r="S1081" s="22" t="n"/>
      <c r="T1081" s="22" t="n"/>
      <c r="U1081" s="22" t="n"/>
      <c r="V1081" s="22" t="n"/>
      <c r="W1081" s="22" t="n"/>
      <c r="X1081" s="22" t="n"/>
      <c r="Y1081" s="22" t="n"/>
      <c r="Z1081" s="22" t="n"/>
      <c r="AA1081" s="22" t="n"/>
      <c r="AB1081" s="22" t="n"/>
      <c r="AC1081" s="22" t="n"/>
      <c r="AD1081" s="22" t="n"/>
      <c r="AE1081" s="22" t="n"/>
      <c r="AF1081" s="22" t="n"/>
    </row>
    <row r="1082">
      <c r="A1082" s="22" t="n"/>
      <c r="B1082" s="130" t="n"/>
      <c r="C1082" s="22" t="n"/>
      <c r="D1082" s="22" t="n"/>
      <c r="E1082" s="72" t="n"/>
      <c r="F1082" s="22" t="n"/>
      <c r="G1082" s="131" t="n"/>
      <c r="H1082" s="22" t="n"/>
      <c r="I1082" s="22" t="n"/>
      <c r="J1082" s="22" t="n"/>
      <c r="K1082" s="22" t="n"/>
      <c r="L1082" s="22" t="n"/>
      <c r="M1082" s="22" t="n"/>
      <c r="N1082" s="22" t="n"/>
      <c r="O1082" s="22" t="n"/>
      <c r="P1082" s="22" t="n"/>
      <c r="Q1082" s="22" t="n"/>
      <c r="R1082" s="22" t="n"/>
      <c r="S1082" s="22" t="n"/>
      <c r="T1082" s="22" t="n"/>
      <c r="U1082" s="22" t="n"/>
      <c r="V1082" s="22" t="n"/>
      <c r="W1082" s="22" t="n"/>
      <c r="X1082" s="22" t="n"/>
      <c r="Y1082" s="22" t="n"/>
      <c r="Z1082" s="22" t="n"/>
      <c r="AA1082" s="22" t="n"/>
      <c r="AB1082" s="22" t="n"/>
      <c r="AC1082" s="22" t="n"/>
      <c r="AD1082" s="22" t="n"/>
      <c r="AE1082" s="22" t="n"/>
      <c r="AF1082" s="22" t="n"/>
    </row>
    <row r="1083">
      <c r="A1083" s="22" t="n"/>
      <c r="B1083" s="130" t="n"/>
      <c r="C1083" s="22" t="n"/>
      <c r="D1083" s="22" t="n"/>
      <c r="E1083" s="72" t="n"/>
      <c r="F1083" s="22" t="n"/>
      <c r="G1083" s="131" t="n"/>
      <c r="H1083" s="22" t="n"/>
      <c r="I1083" s="22" t="n"/>
      <c r="J1083" s="22" t="n"/>
      <c r="K1083" s="22" t="n"/>
      <c r="L1083" s="22" t="n"/>
      <c r="M1083" s="22" t="n"/>
      <c r="N1083" s="22" t="n"/>
      <c r="O1083" s="22" t="n"/>
      <c r="P1083" s="22" t="n"/>
      <c r="Q1083" s="22" t="n"/>
      <c r="R1083" s="22" t="n"/>
      <c r="S1083" s="22" t="n"/>
      <c r="T1083" s="22" t="n"/>
      <c r="U1083" s="22" t="n"/>
      <c r="V1083" s="22" t="n"/>
      <c r="W1083" s="22" t="n"/>
      <c r="X1083" s="22" t="n"/>
      <c r="Y1083" s="22" t="n"/>
      <c r="Z1083" s="22" t="n"/>
      <c r="AA1083" s="22" t="n"/>
      <c r="AB1083" s="22" t="n"/>
      <c r="AC1083" s="22" t="n"/>
      <c r="AD1083" s="22" t="n"/>
      <c r="AE1083" s="22" t="n"/>
      <c r="AF1083" s="22" t="n"/>
    </row>
    <row r="1084">
      <c r="A1084" s="22" t="n"/>
      <c r="B1084" s="130" t="n"/>
      <c r="C1084" s="22" t="n"/>
      <c r="D1084" s="22" t="n"/>
      <c r="E1084" s="72" t="n"/>
      <c r="F1084" s="22" t="n"/>
      <c r="G1084" s="131" t="n"/>
      <c r="H1084" s="22" t="n"/>
      <c r="I1084" s="22" t="n"/>
      <c r="J1084" s="22" t="n"/>
      <c r="K1084" s="22" t="n"/>
      <c r="L1084" s="22" t="n"/>
      <c r="M1084" s="22" t="n"/>
      <c r="N1084" s="22" t="n"/>
      <c r="O1084" s="22" t="n"/>
      <c r="P1084" s="22" t="n"/>
      <c r="Q1084" s="22" t="n"/>
      <c r="R1084" s="22" t="n"/>
      <c r="S1084" s="22" t="n"/>
      <c r="T1084" s="22" t="n"/>
      <c r="U1084" s="22" t="n"/>
      <c r="V1084" s="22" t="n"/>
      <c r="W1084" s="22" t="n"/>
      <c r="X1084" s="22" t="n"/>
      <c r="Y1084" s="22" t="n"/>
      <c r="Z1084" s="22" t="n"/>
      <c r="AA1084" s="22" t="n"/>
      <c r="AB1084" s="22" t="n"/>
      <c r="AC1084" s="22" t="n"/>
      <c r="AD1084" s="22" t="n"/>
      <c r="AE1084" s="22" t="n"/>
      <c r="AF1084" s="22" t="n"/>
    </row>
    <row r="1085">
      <c r="A1085" s="22" t="n"/>
      <c r="B1085" s="130" t="n"/>
      <c r="C1085" s="22" t="n"/>
      <c r="D1085" s="22" t="n"/>
      <c r="E1085" s="72" t="n"/>
      <c r="F1085" s="22" t="n"/>
      <c r="G1085" s="131" t="n"/>
      <c r="H1085" s="22" t="n"/>
      <c r="I1085" s="22" t="n"/>
      <c r="J1085" s="22" t="n"/>
      <c r="K1085" s="22" t="n"/>
      <c r="L1085" s="22" t="n"/>
      <c r="M1085" s="22" t="n"/>
      <c r="N1085" s="22" t="n"/>
      <c r="O1085" s="22" t="n"/>
      <c r="P1085" s="22" t="n"/>
      <c r="Q1085" s="22" t="n"/>
      <c r="R1085" s="22" t="n"/>
      <c r="S1085" s="22" t="n"/>
      <c r="T1085" s="22" t="n"/>
      <c r="U1085" s="22" t="n"/>
      <c r="V1085" s="22" t="n"/>
      <c r="W1085" s="22" t="n"/>
      <c r="X1085" s="22" t="n"/>
      <c r="Y1085" s="22" t="n"/>
      <c r="Z1085" s="22" t="n"/>
      <c r="AA1085" s="22" t="n"/>
      <c r="AB1085" s="22" t="n"/>
      <c r="AC1085" s="22" t="n"/>
      <c r="AD1085" s="22" t="n"/>
      <c r="AE1085" s="22" t="n"/>
      <c r="AF1085" s="22" t="n"/>
    </row>
    <row r="1086">
      <c r="A1086" s="22" t="n"/>
      <c r="B1086" s="130" t="n"/>
      <c r="C1086" s="22" t="n"/>
      <c r="D1086" s="22" t="n"/>
      <c r="E1086" s="72" t="n"/>
      <c r="F1086" s="22" t="n"/>
      <c r="G1086" s="131" t="n"/>
      <c r="H1086" s="22" t="n"/>
      <c r="I1086" s="22" t="n"/>
      <c r="J1086" s="22" t="n"/>
      <c r="K1086" s="22" t="n"/>
      <c r="L1086" s="22" t="n"/>
      <c r="M1086" s="22" t="n"/>
      <c r="N1086" s="22" t="n"/>
      <c r="O1086" s="22" t="n"/>
      <c r="P1086" s="22" t="n"/>
      <c r="Q1086" s="22" t="n"/>
      <c r="R1086" s="22" t="n"/>
      <c r="S1086" s="22" t="n"/>
      <c r="T1086" s="22" t="n"/>
      <c r="U1086" s="22" t="n"/>
      <c r="V1086" s="22" t="n"/>
      <c r="W1086" s="22" t="n"/>
      <c r="X1086" s="22" t="n"/>
      <c r="Y1086" s="22" t="n"/>
      <c r="Z1086" s="22" t="n"/>
      <c r="AA1086" s="22" t="n"/>
      <c r="AB1086" s="22" t="n"/>
      <c r="AC1086" s="22" t="n"/>
      <c r="AD1086" s="22" t="n"/>
      <c r="AE1086" s="22" t="n"/>
      <c r="AF1086" s="22" t="n"/>
    </row>
    <row r="1087">
      <c r="A1087" s="22" t="n"/>
      <c r="B1087" s="130" t="n"/>
      <c r="C1087" s="22" t="n"/>
      <c r="D1087" s="22" t="n"/>
      <c r="E1087" s="72" t="n"/>
      <c r="F1087" s="22" t="n"/>
      <c r="G1087" s="131" t="n"/>
      <c r="H1087" s="22" t="n"/>
      <c r="I1087" s="22" t="n"/>
      <c r="J1087" s="22" t="n"/>
      <c r="K1087" s="22" t="n"/>
      <c r="L1087" s="22" t="n"/>
      <c r="M1087" s="22" t="n"/>
      <c r="N1087" s="22" t="n"/>
      <c r="O1087" s="22" t="n"/>
      <c r="P1087" s="22" t="n"/>
      <c r="Q1087" s="22" t="n"/>
      <c r="R1087" s="22" t="n"/>
      <c r="S1087" s="22" t="n"/>
      <c r="T1087" s="22" t="n"/>
      <c r="U1087" s="22" t="n"/>
      <c r="V1087" s="22" t="n"/>
      <c r="W1087" s="22" t="n"/>
      <c r="X1087" s="22" t="n"/>
      <c r="Y1087" s="22" t="n"/>
      <c r="Z1087" s="22" t="n"/>
      <c r="AA1087" s="22" t="n"/>
      <c r="AB1087" s="22" t="n"/>
      <c r="AC1087" s="22" t="n"/>
      <c r="AD1087" s="22" t="n"/>
      <c r="AE1087" s="22" t="n"/>
      <c r="AF1087" s="22" t="n"/>
    </row>
    <row r="1088">
      <c r="A1088" s="22" t="n"/>
      <c r="B1088" s="130" t="n"/>
      <c r="C1088" s="22" t="n"/>
      <c r="D1088" s="22" t="n"/>
      <c r="E1088" s="72" t="n"/>
      <c r="F1088" s="22" t="n"/>
      <c r="G1088" s="131" t="n"/>
      <c r="H1088" s="22" t="n"/>
      <c r="I1088" s="22" t="n"/>
      <c r="J1088" s="22" t="n"/>
      <c r="K1088" s="22" t="n"/>
      <c r="L1088" s="22" t="n"/>
      <c r="M1088" s="22" t="n"/>
      <c r="N1088" s="22" t="n"/>
      <c r="O1088" s="22" t="n"/>
      <c r="P1088" s="22" t="n"/>
      <c r="Q1088" s="22" t="n"/>
      <c r="R1088" s="22" t="n"/>
      <c r="S1088" s="22" t="n"/>
      <c r="T1088" s="22" t="n"/>
      <c r="U1088" s="22" t="n"/>
      <c r="V1088" s="22" t="n"/>
      <c r="W1088" s="22" t="n"/>
      <c r="X1088" s="22" t="n"/>
      <c r="Y1088" s="22" t="n"/>
      <c r="Z1088" s="22" t="n"/>
      <c r="AA1088" s="22" t="n"/>
      <c r="AB1088" s="22" t="n"/>
      <c r="AC1088" s="22" t="n"/>
      <c r="AD1088" s="22" t="n"/>
      <c r="AE1088" s="22" t="n"/>
      <c r="AF1088" s="22" t="n"/>
    </row>
    <row r="1089">
      <c r="A1089" s="22" t="n"/>
      <c r="B1089" s="130" t="n"/>
      <c r="C1089" s="22" t="n"/>
      <c r="D1089" s="22" t="n"/>
      <c r="E1089" s="72" t="n"/>
      <c r="F1089" s="22" t="n"/>
      <c r="G1089" s="131" t="n"/>
      <c r="H1089" s="22" t="n"/>
      <c r="I1089" s="22" t="n"/>
      <c r="J1089" s="22" t="n"/>
      <c r="K1089" s="22" t="n"/>
      <c r="L1089" s="22" t="n"/>
      <c r="M1089" s="22" t="n"/>
      <c r="N1089" s="22" t="n"/>
      <c r="O1089" s="22" t="n"/>
      <c r="P1089" s="22" t="n"/>
      <c r="Q1089" s="22" t="n"/>
      <c r="R1089" s="22" t="n"/>
      <c r="S1089" s="22" t="n"/>
      <c r="T1089" s="22" t="n"/>
      <c r="U1089" s="22" t="n"/>
      <c r="V1089" s="22" t="n"/>
      <c r="W1089" s="22" t="n"/>
      <c r="X1089" s="22" t="n"/>
      <c r="Y1089" s="22" t="n"/>
      <c r="Z1089" s="22" t="n"/>
      <c r="AA1089" s="22" t="n"/>
      <c r="AB1089" s="22" t="n"/>
      <c r="AC1089" s="22" t="n"/>
      <c r="AD1089" s="22" t="n"/>
      <c r="AE1089" s="22" t="n"/>
      <c r="AF1089" s="22" t="n"/>
    </row>
    <row r="1090">
      <c r="A1090" s="22" t="n"/>
      <c r="B1090" s="130" t="n"/>
      <c r="C1090" s="22" t="n"/>
      <c r="D1090" s="22" t="n"/>
      <c r="E1090" s="72" t="n"/>
      <c r="F1090" s="22" t="n"/>
      <c r="G1090" s="131" t="n"/>
      <c r="H1090" s="22" t="n"/>
      <c r="I1090" s="22" t="n"/>
      <c r="J1090" s="22" t="n"/>
      <c r="K1090" s="22" t="n"/>
      <c r="L1090" s="22" t="n"/>
      <c r="M1090" s="22" t="n"/>
      <c r="N1090" s="22" t="n"/>
      <c r="O1090" s="22" t="n"/>
      <c r="P1090" s="22" t="n"/>
      <c r="Q1090" s="22" t="n"/>
      <c r="R1090" s="22" t="n"/>
      <c r="S1090" s="22" t="n"/>
      <c r="T1090" s="22" t="n"/>
      <c r="U1090" s="22" t="n"/>
      <c r="V1090" s="22" t="n"/>
      <c r="W1090" s="22" t="n"/>
      <c r="X1090" s="22" t="n"/>
      <c r="Y1090" s="22" t="n"/>
      <c r="Z1090" s="22" t="n"/>
      <c r="AA1090" s="22" t="n"/>
      <c r="AB1090" s="22" t="n"/>
      <c r="AC1090" s="22" t="n"/>
      <c r="AD1090" s="22" t="n"/>
      <c r="AE1090" s="22" t="n"/>
      <c r="AF1090" s="22" t="n"/>
    </row>
    <row r="1091">
      <c r="A1091" s="22" t="n"/>
      <c r="B1091" s="130" t="n"/>
      <c r="C1091" s="22" t="n"/>
      <c r="D1091" s="22" t="n"/>
      <c r="E1091" s="72" t="n"/>
      <c r="F1091" s="22" t="n"/>
      <c r="G1091" s="131" t="n"/>
      <c r="H1091" s="22" t="n"/>
      <c r="I1091" s="22" t="n"/>
      <c r="J1091" s="22" t="n"/>
      <c r="K1091" s="22" t="n"/>
      <c r="L1091" s="22" t="n"/>
      <c r="M1091" s="22" t="n"/>
      <c r="N1091" s="22" t="n"/>
      <c r="O1091" s="22" t="n"/>
      <c r="P1091" s="22" t="n"/>
      <c r="Q1091" s="22" t="n"/>
      <c r="R1091" s="22" t="n"/>
      <c r="S1091" s="22" t="n"/>
      <c r="T1091" s="22" t="n"/>
      <c r="U1091" s="22" t="n"/>
      <c r="V1091" s="22" t="n"/>
      <c r="W1091" s="22" t="n"/>
      <c r="X1091" s="22" t="n"/>
      <c r="Y1091" s="22" t="n"/>
      <c r="Z1091" s="22" t="n"/>
      <c r="AA1091" s="22" t="n"/>
      <c r="AB1091" s="22" t="n"/>
      <c r="AC1091" s="22" t="n"/>
      <c r="AD1091" s="22" t="n"/>
      <c r="AE1091" s="22" t="n"/>
      <c r="AF1091" s="22" t="n"/>
    </row>
    <row r="1092">
      <c r="A1092" s="22" t="n"/>
      <c r="B1092" s="130" t="n"/>
      <c r="C1092" s="22" t="n"/>
      <c r="D1092" s="22" t="n"/>
      <c r="E1092" s="72" t="n"/>
      <c r="F1092" s="22" t="n"/>
      <c r="G1092" s="131" t="n"/>
      <c r="H1092" s="22" t="n"/>
      <c r="I1092" s="22" t="n"/>
      <c r="J1092" s="22" t="n"/>
      <c r="K1092" s="22" t="n"/>
      <c r="L1092" s="22" t="n"/>
      <c r="M1092" s="22" t="n"/>
      <c r="N1092" s="22" t="n"/>
      <c r="O1092" s="22" t="n"/>
      <c r="P1092" s="22" t="n"/>
      <c r="Q1092" s="22" t="n"/>
      <c r="R1092" s="22" t="n"/>
      <c r="S1092" s="22" t="n"/>
      <c r="T1092" s="22" t="n"/>
      <c r="U1092" s="22" t="n"/>
      <c r="V1092" s="22" t="n"/>
      <c r="W1092" s="22" t="n"/>
      <c r="X1092" s="22" t="n"/>
      <c r="Y1092" s="22" t="n"/>
      <c r="Z1092" s="22" t="n"/>
      <c r="AA1092" s="22" t="n"/>
      <c r="AB1092" s="22" t="n"/>
      <c r="AC1092" s="22" t="n"/>
      <c r="AD1092" s="22" t="n"/>
      <c r="AE1092" s="22" t="n"/>
      <c r="AF1092" s="22" t="n"/>
    </row>
    <row r="1093">
      <c r="A1093" s="22" t="n"/>
      <c r="B1093" s="130" t="n"/>
      <c r="C1093" s="22" t="n"/>
      <c r="D1093" s="22" t="n"/>
      <c r="E1093" s="72" t="n"/>
      <c r="F1093" s="22" t="n"/>
      <c r="G1093" s="131" t="n"/>
      <c r="H1093" s="22" t="n"/>
      <c r="I1093" s="22" t="n"/>
      <c r="J1093" s="22" t="n"/>
      <c r="K1093" s="22" t="n"/>
      <c r="L1093" s="22" t="n"/>
      <c r="M1093" s="22" t="n"/>
      <c r="N1093" s="22" t="n"/>
      <c r="O1093" s="22" t="n"/>
      <c r="P1093" s="22" t="n"/>
      <c r="Q1093" s="22" t="n"/>
      <c r="R1093" s="22" t="n"/>
      <c r="S1093" s="22" t="n"/>
      <c r="T1093" s="22" t="n"/>
      <c r="U1093" s="22" t="n"/>
      <c r="V1093" s="22" t="n"/>
      <c r="W1093" s="22" t="n"/>
      <c r="X1093" s="22" t="n"/>
      <c r="Y1093" s="22" t="n"/>
      <c r="Z1093" s="22" t="n"/>
      <c r="AA1093" s="22" t="n"/>
      <c r="AB1093" s="22" t="n"/>
      <c r="AC1093" s="22" t="n"/>
      <c r="AD1093" s="22" t="n"/>
      <c r="AE1093" s="22" t="n"/>
      <c r="AF1093" s="22" t="n"/>
    </row>
    <row r="1094">
      <c r="A1094" s="22" t="n"/>
      <c r="B1094" s="130" t="n"/>
      <c r="C1094" s="22" t="n"/>
      <c r="D1094" s="22" t="n"/>
      <c r="E1094" s="72" t="n"/>
      <c r="F1094" s="22" t="n"/>
      <c r="G1094" s="131" t="n"/>
      <c r="H1094" s="22" t="n"/>
      <c r="I1094" s="22" t="n"/>
      <c r="J1094" s="22" t="n"/>
      <c r="K1094" s="22" t="n"/>
      <c r="L1094" s="22" t="n"/>
      <c r="M1094" s="22" t="n"/>
      <c r="N1094" s="22" t="n"/>
      <c r="O1094" s="22" t="n"/>
      <c r="P1094" s="22" t="n"/>
      <c r="Q1094" s="22" t="n"/>
      <c r="R1094" s="22" t="n"/>
      <c r="S1094" s="22" t="n"/>
      <c r="T1094" s="22" t="n"/>
      <c r="U1094" s="22" t="n"/>
      <c r="V1094" s="22" t="n"/>
      <c r="W1094" s="22" t="n"/>
      <c r="X1094" s="22" t="n"/>
      <c r="Y1094" s="22" t="n"/>
      <c r="Z1094" s="22" t="n"/>
      <c r="AA1094" s="22" t="n"/>
      <c r="AB1094" s="22" t="n"/>
      <c r="AC1094" s="22" t="n"/>
      <c r="AD1094" s="22" t="n"/>
      <c r="AE1094" s="22" t="n"/>
      <c r="AF1094" s="22" t="n"/>
    </row>
    <row r="1095">
      <c r="A1095" s="22" t="n"/>
      <c r="B1095" s="130" t="n"/>
      <c r="C1095" s="22" t="n"/>
      <c r="D1095" s="22" t="n"/>
      <c r="E1095" s="72" t="n"/>
      <c r="F1095" s="22" t="n"/>
      <c r="G1095" s="131" t="n"/>
      <c r="H1095" s="22" t="n"/>
      <c r="I1095" s="22" t="n"/>
      <c r="J1095" s="22" t="n"/>
      <c r="K1095" s="22" t="n"/>
      <c r="L1095" s="22" t="n"/>
      <c r="M1095" s="22" t="n"/>
      <c r="N1095" s="22" t="n"/>
      <c r="O1095" s="22" t="n"/>
      <c r="P1095" s="22" t="n"/>
      <c r="Q1095" s="22" t="n"/>
      <c r="R1095" s="22" t="n"/>
      <c r="S1095" s="22" t="n"/>
      <c r="T1095" s="22" t="n"/>
      <c r="U1095" s="22" t="n"/>
      <c r="V1095" s="22" t="n"/>
      <c r="W1095" s="22" t="n"/>
      <c r="X1095" s="22" t="n"/>
      <c r="Y1095" s="22" t="n"/>
      <c r="Z1095" s="22" t="n"/>
      <c r="AA1095" s="22" t="n"/>
      <c r="AB1095" s="22" t="n"/>
      <c r="AC1095" s="22" t="n"/>
      <c r="AD1095" s="22" t="n"/>
      <c r="AE1095" s="22" t="n"/>
      <c r="AF1095" s="22" t="n"/>
    </row>
    <row r="1096">
      <c r="A1096" s="22" t="n"/>
      <c r="B1096" s="130" t="n"/>
      <c r="C1096" s="22" t="n"/>
      <c r="D1096" s="22" t="n"/>
      <c r="E1096" s="72" t="n"/>
      <c r="F1096" s="22" t="n"/>
      <c r="G1096" s="131" t="n"/>
      <c r="H1096" s="22" t="n"/>
      <c r="I1096" s="22" t="n"/>
      <c r="J1096" s="22" t="n"/>
      <c r="K1096" s="22" t="n"/>
      <c r="L1096" s="22" t="n"/>
      <c r="M1096" s="22" t="n"/>
      <c r="N1096" s="22" t="n"/>
      <c r="O1096" s="22" t="n"/>
      <c r="P1096" s="22" t="n"/>
      <c r="Q1096" s="22" t="n"/>
      <c r="R1096" s="22" t="n"/>
      <c r="S1096" s="22" t="n"/>
      <c r="T1096" s="22" t="n"/>
      <c r="U1096" s="22" t="n"/>
      <c r="V1096" s="22" t="n"/>
      <c r="W1096" s="22" t="n"/>
      <c r="X1096" s="22" t="n"/>
      <c r="Y1096" s="22" t="n"/>
      <c r="Z1096" s="22" t="n"/>
      <c r="AA1096" s="22" t="n"/>
      <c r="AB1096" s="22" t="n"/>
      <c r="AC1096" s="22" t="n"/>
      <c r="AD1096" s="22" t="n"/>
      <c r="AE1096" s="22" t="n"/>
      <c r="AF1096" s="22" t="n"/>
    </row>
    <row r="1097">
      <c r="A1097" s="22" t="n"/>
      <c r="B1097" s="130" t="n"/>
      <c r="C1097" s="22" t="n"/>
      <c r="D1097" s="22" t="n"/>
      <c r="E1097" s="72" t="n"/>
      <c r="F1097" s="22" t="n"/>
      <c r="G1097" s="131" t="n"/>
      <c r="H1097" s="22" t="n"/>
      <c r="I1097" s="22" t="n"/>
      <c r="J1097" s="22" t="n"/>
      <c r="K1097" s="22" t="n"/>
      <c r="L1097" s="22" t="n"/>
      <c r="M1097" s="22" t="n"/>
      <c r="N1097" s="22" t="n"/>
      <c r="O1097" s="22" t="n"/>
      <c r="P1097" s="22" t="n"/>
      <c r="Q1097" s="22" t="n"/>
      <c r="R1097" s="22" t="n"/>
      <c r="S1097" s="22" t="n"/>
      <c r="T1097" s="22" t="n"/>
      <c r="U1097" s="22" t="n"/>
      <c r="V1097" s="22" t="n"/>
      <c r="W1097" s="22" t="n"/>
      <c r="X1097" s="22" t="n"/>
      <c r="Y1097" s="22" t="n"/>
      <c r="Z1097" s="22" t="n"/>
      <c r="AA1097" s="22" t="n"/>
      <c r="AB1097" s="22" t="n"/>
      <c r="AC1097" s="22" t="n"/>
      <c r="AD1097" s="22" t="n"/>
      <c r="AE1097" s="22" t="n"/>
      <c r="AF1097" s="22" t="n"/>
    </row>
    <row r="1098">
      <c r="A1098" s="22" t="n"/>
      <c r="B1098" s="130" t="n"/>
      <c r="C1098" s="22" t="n"/>
      <c r="D1098" s="22" t="n"/>
      <c r="E1098" s="72" t="n"/>
      <c r="F1098" s="22" t="n"/>
      <c r="G1098" s="131" t="n"/>
      <c r="H1098" s="22" t="n"/>
      <c r="I1098" s="22" t="n"/>
      <c r="J1098" s="22" t="n"/>
      <c r="K1098" s="22" t="n"/>
      <c r="L1098" s="22" t="n"/>
      <c r="M1098" s="22" t="n"/>
      <c r="N1098" s="22" t="n"/>
      <c r="O1098" s="22" t="n"/>
      <c r="P1098" s="22" t="n"/>
      <c r="Q1098" s="22" t="n"/>
      <c r="R1098" s="22" t="n"/>
      <c r="S1098" s="22" t="n"/>
      <c r="T1098" s="22" t="n"/>
      <c r="U1098" s="22" t="n"/>
      <c r="V1098" s="22" t="n"/>
      <c r="W1098" s="22" t="n"/>
      <c r="X1098" s="22" t="n"/>
      <c r="Y1098" s="22" t="n"/>
      <c r="Z1098" s="22" t="n"/>
      <c r="AA1098" s="22" t="n"/>
      <c r="AB1098" s="22" t="n"/>
      <c r="AC1098" s="22" t="n"/>
      <c r="AD1098" s="22" t="n"/>
      <c r="AE1098" s="22" t="n"/>
      <c r="AF1098" s="22" t="n"/>
    </row>
    <row r="1099">
      <c r="A1099" s="22" t="n"/>
      <c r="B1099" s="130" t="n"/>
      <c r="C1099" s="22" t="n"/>
      <c r="D1099" s="22" t="n"/>
      <c r="E1099" s="72" t="n"/>
      <c r="F1099" s="22" t="n"/>
      <c r="G1099" s="131" t="n"/>
      <c r="H1099" s="22" t="n"/>
      <c r="I1099" s="22" t="n"/>
      <c r="J1099" s="22" t="n"/>
      <c r="K1099" s="22" t="n"/>
      <c r="L1099" s="22" t="n"/>
      <c r="M1099" s="22" t="n"/>
      <c r="N1099" s="22" t="n"/>
      <c r="O1099" s="22" t="n"/>
      <c r="P1099" s="22" t="n"/>
      <c r="Q1099" s="22" t="n"/>
      <c r="R1099" s="22" t="n"/>
      <c r="S1099" s="22" t="n"/>
      <c r="T1099" s="22" t="n"/>
      <c r="U1099" s="22" t="n"/>
      <c r="V1099" s="22" t="n"/>
      <c r="W1099" s="22" t="n"/>
      <c r="X1099" s="22" t="n"/>
      <c r="Y1099" s="22" t="n"/>
      <c r="Z1099" s="22" t="n"/>
      <c r="AA1099" s="22" t="n"/>
      <c r="AB1099" s="22" t="n"/>
      <c r="AC1099" s="22" t="n"/>
      <c r="AD1099" s="22" t="n"/>
      <c r="AE1099" s="22" t="n"/>
      <c r="AF1099" s="22" t="n"/>
    </row>
    <row r="1100">
      <c r="A1100" s="22" t="n"/>
      <c r="B1100" s="130" t="n"/>
      <c r="C1100" s="22" t="n"/>
      <c r="D1100" s="22" t="n"/>
      <c r="E1100" s="72" t="n"/>
      <c r="F1100" s="22" t="n"/>
      <c r="G1100" s="131" t="n"/>
      <c r="H1100" s="22" t="n"/>
      <c r="I1100" s="22" t="n"/>
      <c r="J1100" s="22" t="n"/>
      <c r="K1100" s="22" t="n"/>
      <c r="L1100" s="22" t="n"/>
      <c r="M1100" s="22" t="n"/>
      <c r="N1100" s="22" t="n"/>
      <c r="O1100" s="22" t="n"/>
      <c r="P1100" s="22" t="n"/>
      <c r="Q1100" s="22" t="n"/>
      <c r="R1100" s="22" t="n"/>
      <c r="S1100" s="22" t="n"/>
      <c r="T1100" s="22" t="n"/>
      <c r="U1100" s="22" t="n"/>
      <c r="V1100" s="22" t="n"/>
      <c r="W1100" s="22" t="n"/>
      <c r="X1100" s="22" t="n"/>
      <c r="Y1100" s="22" t="n"/>
      <c r="Z1100" s="22" t="n"/>
      <c r="AA1100" s="22" t="n"/>
      <c r="AB1100" s="22" t="n"/>
      <c r="AC1100" s="22" t="n"/>
      <c r="AD1100" s="22" t="n"/>
      <c r="AE1100" s="22" t="n"/>
      <c r="AF1100" s="22" t="n"/>
    </row>
    <row r="1101">
      <c r="A1101" s="22" t="n"/>
      <c r="B1101" s="130" t="n"/>
      <c r="C1101" s="22" t="n"/>
      <c r="D1101" s="22" t="n"/>
      <c r="E1101" s="72" t="n"/>
      <c r="F1101" s="22" t="n"/>
      <c r="G1101" s="131" t="n"/>
      <c r="H1101" s="22" t="n"/>
      <c r="I1101" s="22" t="n"/>
      <c r="J1101" s="22" t="n"/>
      <c r="K1101" s="22" t="n"/>
      <c r="L1101" s="22" t="n"/>
      <c r="M1101" s="22" t="n"/>
      <c r="N1101" s="22" t="n"/>
      <c r="O1101" s="22" t="n"/>
      <c r="P1101" s="22" t="n"/>
      <c r="Q1101" s="22" t="n"/>
      <c r="R1101" s="22" t="n"/>
      <c r="S1101" s="22" t="n"/>
      <c r="T1101" s="22" t="n"/>
      <c r="U1101" s="22" t="n"/>
      <c r="V1101" s="22" t="n"/>
      <c r="W1101" s="22" t="n"/>
      <c r="X1101" s="22" t="n"/>
      <c r="Y1101" s="22" t="n"/>
      <c r="Z1101" s="22" t="n"/>
      <c r="AA1101" s="22" t="n"/>
      <c r="AB1101" s="22" t="n"/>
      <c r="AC1101" s="22" t="n"/>
      <c r="AD1101" s="22" t="n"/>
      <c r="AE1101" s="22" t="n"/>
      <c r="AF1101" s="22" t="n"/>
    </row>
    <row r="1102">
      <c r="A1102" s="22" t="n"/>
      <c r="B1102" s="130" t="n"/>
      <c r="C1102" s="22" t="n"/>
      <c r="D1102" s="22" t="n"/>
      <c r="E1102" s="72" t="n"/>
      <c r="F1102" s="22" t="n"/>
      <c r="G1102" s="131" t="n"/>
      <c r="H1102" s="22" t="n"/>
      <c r="I1102" s="22" t="n"/>
      <c r="J1102" s="22" t="n"/>
      <c r="K1102" s="22" t="n"/>
      <c r="L1102" s="22" t="n"/>
      <c r="M1102" s="22" t="n"/>
      <c r="N1102" s="22" t="n"/>
      <c r="O1102" s="22" t="n"/>
      <c r="P1102" s="22" t="n"/>
      <c r="Q1102" s="22" t="n"/>
      <c r="R1102" s="22" t="n"/>
      <c r="S1102" s="22" t="n"/>
      <c r="T1102" s="22" t="n"/>
      <c r="U1102" s="22" t="n"/>
      <c r="V1102" s="22" t="n"/>
      <c r="W1102" s="22" t="n"/>
      <c r="X1102" s="22" t="n"/>
      <c r="Y1102" s="22" t="n"/>
      <c r="Z1102" s="22" t="n"/>
      <c r="AA1102" s="22" t="n"/>
      <c r="AB1102" s="22" t="n"/>
      <c r="AC1102" s="22" t="n"/>
      <c r="AD1102" s="22" t="n"/>
      <c r="AE1102" s="22" t="n"/>
      <c r="AF1102" s="22" t="n"/>
    </row>
    <row r="1103">
      <c r="A1103" s="22" t="n"/>
      <c r="B1103" s="130" t="n"/>
      <c r="C1103" s="22" t="n"/>
      <c r="D1103" s="22" t="n"/>
      <c r="E1103" s="72" t="n"/>
      <c r="F1103" s="22" t="n"/>
      <c r="G1103" s="131" t="n"/>
      <c r="H1103" s="22" t="n"/>
      <c r="I1103" s="22" t="n"/>
      <c r="J1103" s="22" t="n"/>
      <c r="K1103" s="22" t="n"/>
      <c r="L1103" s="22" t="n"/>
      <c r="M1103" s="22" t="n"/>
      <c r="N1103" s="22" t="n"/>
      <c r="O1103" s="22" t="n"/>
      <c r="P1103" s="22" t="n"/>
      <c r="Q1103" s="22" t="n"/>
      <c r="R1103" s="22" t="n"/>
      <c r="S1103" s="22" t="n"/>
      <c r="T1103" s="22" t="n"/>
      <c r="U1103" s="22" t="n"/>
      <c r="V1103" s="22" t="n"/>
      <c r="W1103" s="22" t="n"/>
      <c r="X1103" s="22" t="n"/>
      <c r="Y1103" s="22" t="n"/>
      <c r="Z1103" s="22" t="n"/>
      <c r="AA1103" s="22" t="n"/>
      <c r="AB1103" s="22" t="n"/>
      <c r="AC1103" s="22" t="n"/>
      <c r="AD1103" s="22" t="n"/>
      <c r="AE1103" s="22" t="n"/>
      <c r="AF1103" s="22" t="n"/>
    </row>
    <row r="1104">
      <c r="A1104" s="22" t="n"/>
      <c r="B1104" s="130" t="n"/>
      <c r="C1104" s="22" t="n"/>
      <c r="D1104" s="22" t="n"/>
      <c r="E1104" s="72" t="n"/>
      <c r="F1104" s="22" t="n"/>
      <c r="G1104" s="131" t="n"/>
      <c r="H1104" s="22" t="n"/>
      <c r="I1104" s="22" t="n"/>
      <c r="J1104" s="22" t="n"/>
      <c r="K1104" s="22" t="n"/>
      <c r="L1104" s="22" t="n"/>
      <c r="M1104" s="22" t="n"/>
      <c r="N1104" s="22" t="n"/>
      <c r="O1104" s="22" t="n"/>
      <c r="P1104" s="22" t="n"/>
      <c r="Q1104" s="22" t="n"/>
      <c r="R1104" s="22" t="n"/>
      <c r="S1104" s="22" t="n"/>
      <c r="T1104" s="22" t="n"/>
      <c r="U1104" s="22" t="n"/>
      <c r="V1104" s="22" t="n"/>
      <c r="W1104" s="22" t="n"/>
      <c r="X1104" s="22" t="n"/>
      <c r="Y1104" s="22" t="n"/>
      <c r="Z1104" s="22" t="n"/>
      <c r="AA1104" s="22" t="n"/>
      <c r="AB1104" s="22" t="n"/>
      <c r="AC1104" s="22" t="n"/>
      <c r="AD1104" s="22" t="n"/>
      <c r="AE1104" s="22" t="n"/>
      <c r="AF1104" s="22" t="n"/>
    </row>
    <row r="1105">
      <c r="A1105" s="22" t="n"/>
      <c r="B1105" s="130" t="n"/>
      <c r="C1105" s="22" t="n"/>
      <c r="D1105" s="22" t="n"/>
      <c r="E1105" s="72" t="n"/>
      <c r="F1105" s="22" t="n"/>
      <c r="G1105" s="131" t="n"/>
      <c r="H1105" s="22" t="n"/>
      <c r="I1105" s="22" t="n"/>
      <c r="J1105" s="22" t="n"/>
      <c r="K1105" s="22" t="n"/>
      <c r="L1105" s="22" t="n"/>
      <c r="M1105" s="22" t="n"/>
      <c r="N1105" s="22" t="n"/>
      <c r="O1105" s="22" t="n"/>
      <c r="P1105" s="22" t="n"/>
      <c r="Q1105" s="22" t="n"/>
      <c r="R1105" s="22" t="n"/>
      <c r="S1105" s="22" t="n"/>
      <c r="T1105" s="22" t="n"/>
      <c r="U1105" s="22" t="n"/>
      <c r="V1105" s="22" t="n"/>
      <c r="W1105" s="22" t="n"/>
      <c r="X1105" s="22" t="n"/>
      <c r="Y1105" s="22" t="n"/>
      <c r="Z1105" s="22" t="n"/>
      <c r="AA1105" s="22" t="n"/>
      <c r="AB1105" s="22" t="n"/>
      <c r="AC1105" s="22" t="n"/>
      <c r="AD1105" s="22" t="n"/>
      <c r="AE1105" s="22" t="n"/>
      <c r="AF1105" s="22" t="n"/>
    </row>
    <row r="1106">
      <c r="A1106" s="22" t="n"/>
      <c r="B1106" s="130" t="n"/>
      <c r="C1106" s="22" t="n"/>
      <c r="D1106" s="22" t="n"/>
      <c r="E1106" s="72" t="n"/>
      <c r="F1106" s="22" t="n"/>
      <c r="G1106" s="131" t="n"/>
      <c r="H1106" s="22" t="n"/>
      <c r="I1106" s="22" t="n"/>
      <c r="J1106" s="22" t="n"/>
      <c r="K1106" s="22" t="n"/>
      <c r="L1106" s="22" t="n"/>
      <c r="M1106" s="22" t="n"/>
      <c r="N1106" s="22" t="n"/>
      <c r="O1106" s="22" t="n"/>
      <c r="P1106" s="22" t="n"/>
      <c r="Q1106" s="22" t="n"/>
      <c r="R1106" s="22" t="n"/>
      <c r="S1106" s="22" t="n"/>
      <c r="T1106" s="22" t="n"/>
      <c r="U1106" s="22" t="n"/>
      <c r="V1106" s="22" t="n"/>
      <c r="W1106" s="22" t="n"/>
      <c r="X1106" s="22" t="n"/>
      <c r="Y1106" s="22" t="n"/>
      <c r="Z1106" s="22" t="n"/>
      <c r="AA1106" s="22" t="n"/>
      <c r="AB1106" s="22" t="n"/>
      <c r="AC1106" s="22" t="n"/>
      <c r="AD1106" s="22" t="n"/>
      <c r="AE1106" s="22" t="n"/>
      <c r="AF1106" s="22" t="n"/>
    </row>
    <row r="1107">
      <c r="A1107" s="22" t="n"/>
      <c r="B1107" s="130" t="n"/>
      <c r="C1107" s="22" t="n"/>
      <c r="D1107" s="22" t="n"/>
      <c r="E1107" s="72" t="n"/>
      <c r="F1107" s="22" t="n"/>
      <c r="G1107" s="131" t="n"/>
      <c r="H1107" s="22" t="n"/>
      <c r="I1107" s="22" t="n"/>
      <c r="J1107" s="22" t="n"/>
      <c r="K1107" s="22" t="n"/>
      <c r="L1107" s="22" t="n"/>
      <c r="M1107" s="22" t="n"/>
      <c r="N1107" s="22" t="n"/>
      <c r="O1107" s="22" t="n"/>
      <c r="P1107" s="22" t="n"/>
      <c r="Q1107" s="22" t="n"/>
      <c r="R1107" s="22" t="n"/>
      <c r="S1107" s="22" t="n"/>
      <c r="T1107" s="22" t="n"/>
      <c r="U1107" s="22" t="n"/>
      <c r="V1107" s="22" t="n"/>
      <c r="W1107" s="22" t="n"/>
      <c r="X1107" s="22" t="n"/>
      <c r="Y1107" s="22" t="n"/>
      <c r="Z1107" s="22" t="n"/>
      <c r="AA1107" s="22" t="n"/>
      <c r="AB1107" s="22" t="n"/>
      <c r="AC1107" s="22" t="n"/>
      <c r="AD1107" s="22" t="n"/>
      <c r="AE1107" s="22" t="n"/>
      <c r="AF1107" s="22" t="n"/>
    </row>
  </sheetData>
  <mergeCells count="8">
    <mergeCell ref="A34:E34"/>
    <mergeCell ref="I14:K14"/>
    <mergeCell ref="A1:O1"/>
    <mergeCell ref="AE1:AF1"/>
    <mergeCell ref="A14:E14"/>
    <mergeCell ref="A31:B31"/>
    <mergeCell ref="A17:E17"/>
    <mergeCell ref="A122:B122"/>
  </mergeCells>
  <conditionalFormatting sqref="I20:K28">
    <cfRule type="cellIs" priority="1" operator="greaterThan" dxfId="0">
      <formula>0</formula>
    </cfRule>
  </conditionalFormatting>
  <conditionalFormatting sqref="I31:K31">
    <cfRule type="cellIs" priority="2" operator="greaterThan" dxfId="19">
      <formula>0</formula>
    </cfRule>
  </conditionalFormatting>
  <conditionalFormatting sqref="I36:K119">
    <cfRule type="cellIs" priority="3" operator="greaterThan" dxfId="0">
      <formula>0</formula>
    </cfRule>
  </conditionalFormatting>
  <hyperlinks>
    <hyperlink ref="B20" location="'2.Alumni PT'!A1" display="Alumni PT"/>
    <hyperlink ref="B21" location="'5.Balai Pustaka PT'!A1" display="Balai Pustaka PT"/>
    <hyperlink ref="B22" location="'39.Kyta Jaya Mandiri CV'!A1" display="Kyta Jaya Mandiri CV"/>
    <hyperlink ref="B23" location="'82.Sindunata CV'!A1" display="Sindunata CV"/>
    <hyperlink ref="B24" location="'84.Syiah Kuala University Press'!A1" display="Syiah Kuala University Press"/>
    <hyperlink ref="B25" location="'91.UIN MALIKI PRESS'!A1" display="UIN MALIKI PRESS"/>
    <hyperlink ref="B26" location="'92.UNISMA PRESS'!A1" display="UNISMA PRESS"/>
    <hyperlink ref="B27" location="'93.Unitomo Press'!A1" display="Unitomo Press"/>
    <hyperlink ref="B28" location="'88.TITIAN ILMU CV'!A1" display="TITIAN ILMU CV"/>
    <hyperlink ref="B36" location="'1.Alqaprint Jatinangor'!A1" display="Alqaprint Jatinangor"/>
    <hyperlink ref="B37" location="'3.Ananta Vidya CV'!A1" display="Ananta Vidya CV"/>
    <hyperlink ref="B38" location="'4.Andi Offset CV'!A1" display="Andi Offset CV"/>
    <hyperlink ref="B39" location="'6.Bestari Buana Murni Group PT'!A1" display="Bestari Buana Murni Group PT"/>
    <hyperlink ref="B40" location="'7.Bintang Semesta Media CV'!A1" display="Bintang Semesta Media CV"/>
    <hyperlink ref="B41" location="'8.BPK Todung Sutan Gunung Mulia'!A1" display="BPK Todung Sutan Gunung Mulia PT"/>
    <hyperlink ref="B42" location="'9.Brata Fancy Media PT'!A1" display="Brata Fancy Media PT"/>
    <hyperlink ref="B43" location="'10.Budi Utama CV (Deepublish)'!A1" display="Budi Utama CV (Deepublish)"/>
    <hyperlink ref="B44" location="'11.Buka Buku Pustaka'!A1" display="Buka Buku Pustaka"/>
    <hyperlink ref="B45" location="'12.BUMI AKSARA PT'!A1" display="BUMI AKSARA PT"/>
    <hyperlink ref="B46" location="'13.Cahaya Duabelas Semesta PT'!A1" display="Cahaya Duabelas Semesta PT"/>
    <hyperlink ref="B47" location="'14.Citra Aditya Bakti PT'!A1" display="Citra Aditya Bakti PT"/>
    <hyperlink ref="B48" location="'15.Delta Edukasi Prima CV'!A1" display="Delta Edukasi Prima CV"/>
    <hyperlink ref="B49" location="'16.DIANDRA PRIMAMITRA MEDIA CV'!A1" display="DIANDRA PRIMAMITRA MEDIA CV"/>
    <hyperlink ref="B50" location="'17.Dunia Pustaka Jaya PT'!A1" display="Dunia Pustaka Jaya PT"/>
    <hyperlink ref="B51" location="'18.Duta Pustaka Indonesia PT'!A1" display="Duta Pustaka Indonesia PT"/>
    <hyperlink ref="B52" location="'19.Elementa Media Literasi PT'!A1" display="Elementa Media Literasi PT"/>
    <hyperlink ref="B53" location="'20.Elex Media Komputindo PT'!A1" display="Elex Media Komputindo PT"/>
    <hyperlink ref="B54" location="'21.Era Adicitra Intermedia PT'!A1" display="Era Adicitra Intermedia PT"/>
    <hyperlink ref="B55" location="'22.Garuda Mas Sejahtera CV'!A1" display="Garuda Mas Sejahtera CV"/>
    <hyperlink ref="B56" location="'23.Gava Media CV'!A1" display="Gava Media CV"/>
    <hyperlink ref="B57" location="'24.Gema Insani'!A1" display="Gema Insani"/>
    <hyperlink ref="B58" location="'25.Graha Printama Selaras CV'!A1" display="Graha Printama Selaras CV"/>
    <hyperlink ref="B59" location="'26.Gramedia Pustaka Utama PT'!A1" display="Gramedia Pustaka Utama PT"/>
    <hyperlink ref="B60" location="'27.Grasindo (Gramedia Widia Sar'!A1" display="Grasindo (Gramedia Widia Sarana Indonesia)"/>
    <hyperlink ref="B61" location="'28.Indiva Media Kreasi PT'!A1" display="Indiva Media Kreasi PT"/>
    <hyperlink ref="B62" location="'29.Indocamp CV'!A1" display="Indocamp CV"/>
    <hyperlink ref="B63" location="'30.Indonesia Emas Group'!A1" display="Indonesia Emas Group"/>
    <hyperlink ref="B64" location="'31.Intan Pariwara Grup (Cempaka'!A1" display="Intan Pariwara Grup (Cempaka Putih PT)"/>
    <hyperlink ref="B65" location="'32.Intera CV'!A1" display="Intera CV"/>
    <hyperlink ref="B66" location="'33.Jejak Publisher CV'!A1" display="Jejak Publisher CV"/>
    <hyperlink ref="B67" location="'34.Jejak Pustaka'!A1" display="Jejak Pustaka"/>
    <hyperlink ref="B68" location="'35.Jepe Press Media Utama PT'!A1" display="Jepe Press Media Utama PT"/>
    <hyperlink ref="B69" location="'36.Kanisius PT'!A1" display="Kanisius PT"/>
    <hyperlink ref="B70" location="'37.Kesaint Blanc Indah PT'!A1" display="Kesaint Blanc Indah PT"/>
    <hyperlink ref="B71" location="'38.Kompas Media Nusantara (Pene'!A1" display="Kompas Media Nusantara (Penerbit Buku Kompas)"/>
    <hyperlink ref="B72" location="'40.Langgam Pustaka'!A1" display="Langgam Pustaka"/>
    <hyperlink ref="B73" location="'41.Latif Kitto Mahesa PT'!A1" display="Latif Kitto Mahesa PT"/>
    <hyperlink ref="B74" location="'42.LENTERA HATI PT'!A1" display="LENTERA HATI PT"/>
    <hyperlink ref="B75" location="'43.Lentera Pustaka Indonesia'!A1" display="Lentera Pustaka Indonesia"/>
    <hyperlink ref="B76" location="'44.Literasi Nusantara Abadi Gro'!A1" display="Literasi Nusantara Abadi Group PT"/>
    <hyperlink ref="B77" location="'45.Literindo Berkah Karya PT'!A1" display="Literindo Berkah Karya PT"/>
    <hyperlink ref="B78" location="'46.LOKA AKSARA CV'!A1" display="LOKA AKSARA CV"/>
    <hyperlink ref="B79" location="'47.Luxima Metro Media PT'!A1" display="Luxima Metro Media PT"/>
    <hyperlink ref="B80" location="'48.Mandar Maju CV'!A1" display="Mandar Maju CV"/>
    <hyperlink ref="B81" location="'49.Media Akselerasi'!A1" display="Media Akselerasi"/>
    <hyperlink ref="B82" location="'50.Media Cendekia Muslim CV'!A1" display="Media Cendekia Muslim CV"/>
    <hyperlink ref="B83" location="'51.Media Dinamika Selaras PT'!A1" display="Media Dinamika Selaras PT"/>
    <hyperlink ref="B84" location="'52.Media Karya Putra CV'!A1" display="Media Karya Putra CV"/>
    <hyperlink ref="B85" location="'53.Media Pressindo PT'!A1" display="Media Pressindo PT"/>
    <hyperlink ref="B86" location="'54.Mediantara Semesta PT'!A1" display="Mediantara Semesta PT"/>
    <hyperlink ref="B87" location="'55.Melania Publishing CV'!A1" display="Melania Publishing CV"/>
    <hyperlink ref="B88" location="'56.Mutiara Aksara CV'!A1" display="Mutiara Aksara CV"/>
    <hyperlink ref="B89" location="'57.Nafal Global Nusantara PT'!A1" display="Nafal Global Nusantara PT"/>
    <hyperlink ref="B90" location="'58.Niaga Swadaya PT'!A1" display="Niaga Swadaya PT"/>
    <hyperlink ref="B91" location="'59.Nuansa Cendekia CV'!A1" display="Nuansa Cendekia CV"/>
    <hyperlink ref="B92" location="'60.Penebar Swadaya PT'!A1" display="Penebar Swadaya PT"/>
    <hyperlink ref="B93" location="'61.Penerbit Adab'!A1" display="Penerbit Adab"/>
    <hyperlink ref="B94" location="'62.Penerbit EGC'!A1" display="Penerbit EGC"/>
    <hyperlink ref="B95" location="'63.Penerbit IPB Press PT'!A1" display="Penerbit IPB Press PT"/>
    <hyperlink ref="B96" location="'64.Penerbit Salemba'!A1" display="Penerbit Salemba"/>
    <hyperlink ref="B97" location="'65.Pohon Cahaya Semesta PT'!A1" display="Pohon Cahaya Semesta PT"/>
    <hyperlink ref="B98" location="'66.Prana Dinamika Sejahtera PT'!A1" display="Prana Dinamika Sejahtera PT"/>
    <hyperlink ref="B99" location="'67.PrenadaMedia Group'!A1" display="PrenadaMedia Group"/>
    <hyperlink ref="B100" location="'68.Pusat Data dan Analisa Tempo'!A1" display="Pusat Data dan Analisa Tempo PT"/>
    <hyperlink ref="B101" location="'69.Puspa Swara PT'!A1" display="Puspa Swara PT"/>
    <hyperlink ref="B102" location="'70.Pustaka Baru Press'!A1" display="Pustaka Baru Press"/>
    <hyperlink ref="B103" location="'71.Pustaka Bengawan CV'!A1" display="Pustaka Bengawan CV"/>
    <hyperlink ref="B104" location="'72.Pustaka Rumah Cinta CV'!A1" display="Pustaka Rumah Cinta CV"/>
    <hyperlink ref="B105" location="'73.RajaGrafindo Persada PT'!A1" display="RajaGrafindo Persada PT"/>
    <hyperlink ref="B106" location="'74.Rajawali Intan Cemerlang'!A1" display="Rajawali Intan Cemerlang"/>
    <hyperlink ref="B107" location="'75.Rayyana Komunikasindo PT'!A1" display="Rayyana Komunikasindo PT"/>
    <hyperlink ref="B108" location="'77.Refika Aditama PT'!A1" display="Refika Aditama PT"/>
    <hyperlink ref="B109" location="'76.Remaja Rosdakarya PT'!A1" display="Remaja Rosdakarya PT"/>
    <hyperlink ref="B110" location="'78.Rene Turos Indonesia PT'!A1" display="Rene Turos Indonesia PT"/>
    <hyperlink ref="B111" location="'79.Sarana Pancakarya Nusa PT'!A1" display="Sarana Pancakarya Nusa PT"/>
    <hyperlink ref="B112" location="'80.Scopindo Media Pustaka PT'!A1" display="Scopindo Media Pustaka PT"/>
    <hyperlink ref="B113" location="'81.Seti-Aji CV'!A1" display="Seti-Aji CV"/>
    <hyperlink ref="B114" location="'83.Sinergi Prima Magna CV'!A1" display="Sinergi Prima Magna CV"/>
    <hyperlink ref="B115" location="'85.Tazkia Investindo Utama PT'!A1" display="Tazkia Investindo Utama PT"/>
    <hyperlink ref="B116" location="'86.Teguh Karya CV'!A1" display="Teguh Karya CV"/>
    <hyperlink ref="B117" location="'87.Tiga Serangkai Pustaka Mandi'!A1" display="Tiga Serangkai Pustaka Mandiri PT"/>
    <hyperlink ref="B118" location="'89.Trubus Swadaya PT'!A1" display="Trubus Swadaya PT"/>
    <hyperlink ref="B119" location="'90.UGM Press'!A1" display="UGM Press"/>
  </hyperlinks>
  <pageMargins left="0.7" right="0.7" top="0.75" bottom="0.75" header="0.3" footer="0.3"/>
  <drawing xmlns:r="http://schemas.openxmlformats.org/officeDocument/2006/relationships" r:id="rId1"/>
</worksheet>
</file>

<file path=xl/worksheets/sheet3.xml><?xml version="1.0" encoding="utf-8"?>
<worksheet xmlns="http://schemas.openxmlformats.org/spreadsheetml/2006/main">
  <sheetPr>
    <tabColor rgb="FF434343"/>
    <outlinePr summaryBelow="0" summaryRight="0"/>
    <pageSetUpPr/>
  </sheetPr>
  <dimension ref="A1:EN1031"/>
  <sheetViews>
    <sheetView workbookViewId="0">
      <pane xSplit="3" ySplit="8" topLeftCell="D9" activePane="bottomRight" state="frozen"/>
      <selection pane="topRight" activeCell="D1" sqref="D1"/>
      <selection pane="bottomLeft" activeCell="A9" sqref="A9"/>
      <selection pane="bottomRight" activeCell="D9" sqref="D9"/>
    </sheetView>
  </sheetViews>
  <sheetFormatPr baseColWidth="8" defaultColWidth="14.42578125" defaultRowHeight="15" customHeight="1"/>
  <cols>
    <col width="8.5703125" customWidth="1" style="283" min="1" max="1"/>
    <col width="44.140625" customWidth="1" style="283" min="2" max="2"/>
    <col width="19.42578125" customWidth="1" style="283" min="3" max="3"/>
    <col width="13.42578125" customWidth="1" style="283" min="4" max="4"/>
    <col width="5.85546875" customWidth="1" style="283" min="5" max="96"/>
    <col width="7" customWidth="1" style="283" min="97" max="97"/>
  </cols>
  <sheetData>
    <row r="1">
      <c r="A1" s="303" t="inlineStr">
        <is>
          <t>REFERENSI</t>
        </is>
      </c>
      <c r="C1" s="133" t="inlineStr">
        <is>
          <t>Total Teridentifikasi</t>
        </is>
      </c>
      <c r="D1" s="134" t="inlineStr">
        <is>
          <t>Belum Teridentifikasi</t>
        </is>
      </c>
      <c r="E1" s="135" t="n"/>
      <c r="F1" s="135" t="n"/>
      <c r="G1" s="135" t="n"/>
      <c r="H1" s="135" t="n"/>
      <c r="I1" s="135" t="n"/>
      <c r="J1" s="135" t="n"/>
      <c r="K1" s="135" t="n"/>
      <c r="L1" s="136" t="n"/>
      <c r="M1" s="136" t="n"/>
      <c r="N1" s="136" t="n"/>
      <c r="O1" s="135" t="n"/>
      <c r="P1" s="135" t="n"/>
      <c r="Q1" s="135" t="n"/>
      <c r="R1" s="135" t="n"/>
      <c r="S1" s="135" t="n"/>
      <c r="T1" s="135" t="n"/>
      <c r="U1" s="135" t="n"/>
      <c r="V1" s="135" t="n"/>
      <c r="W1" s="135" t="n"/>
      <c r="X1" s="135" t="n"/>
      <c r="Y1" s="135" t="n"/>
      <c r="Z1" s="135" t="n"/>
      <c r="AA1" s="135" t="n"/>
      <c r="AB1" s="135" t="n"/>
      <c r="AC1" s="135" t="n"/>
      <c r="AD1" s="135" t="n"/>
      <c r="AE1" s="135" t="n"/>
      <c r="AF1" s="135" t="n"/>
      <c r="AG1" s="135" t="n"/>
      <c r="AH1" s="135" t="n"/>
      <c r="AI1" s="135" t="n"/>
      <c r="AJ1" s="135" t="n"/>
      <c r="AK1" s="135" t="n"/>
      <c r="AL1" s="135" t="n"/>
      <c r="AM1" s="135" t="n"/>
      <c r="AN1" s="135" t="n"/>
      <c r="AO1" s="135" t="n"/>
      <c r="AP1" s="135" t="n"/>
      <c r="AQ1" s="135" t="n"/>
      <c r="AR1" s="135" t="n"/>
      <c r="AS1" s="135" t="n"/>
      <c r="AT1" s="135" t="n"/>
      <c r="AU1" s="135" t="n"/>
      <c r="AV1" s="135" t="n"/>
      <c r="AW1" s="135" t="n"/>
      <c r="AX1" s="135" t="n"/>
      <c r="AY1" s="135" t="n"/>
      <c r="AZ1" s="135" t="n"/>
      <c r="BA1" s="135" t="n"/>
      <c r="BB1" s="135" t="n"/>
      <c r="BC1" s="135" t="n"/>
      <c r="BD1" s="135" t="n"/>
      <c r="BE1" s="135" t="n"/>
      <c r="BF1" s="135" t="n"/>
      <c r="BG1" s="135" t="n"/>
      <c r="BH1" s="135" t="n"/>
      <c r="BI1" s="135" t="n"/>
      <c r="BJ1" s="135" t="n"/>
      <c r="BK1" s="135" t="n"/>
      <c r="BL1" s="135" t="n"/>
      <c r="BM1" s="135" t="n"/>
      <c r="BN1" s="135" t="n"/>
      <c r="BO1" s="135" t="n"/>
      <c r="BP1" s="135" t="n"/>
      <c r="BQ1" s="135" t="n"/>
      <c r="BR1" s="135" t="n"/>
      <c r="BS1" s="135" t="n"/>
      <c r="BT1" s="135" t="n"/>
      <c r="BU1" s="135" t="n"/>
      <c r="BV1" s="135" t="n"/>
      <c r="BW1" s="135" t="n"/>
      <c r="BX1" s="135" t="n"/>
      <c r="BY1" s="135" t="n"/>
      <c r="BZ1" s="135" t="n"/>
      <c r="CA1" s="135" t="n"/>
      <c r="CB1" s="135" t="n"/>
      <c r="CC1" s="135" t="n"/>
      <c r="CD1" s="135" t="n"/>
      <c r="CE1" s="135" t="n"/>
      <c r="CF1" s="135" t="n"/>
      <c r="CG1" s="135" t="n"/>
      <c r="CH1" s="135" t="n"/>
      <c r="CI1" s="135" t="n"/>
      <c r="CJ1" s="135" t="n"/>
      <c r="CK1" s="135" t="n"/>
      <c r="CL1" s="135" t="n"/>
      <c r="CM1" s="135" t="n"/>
      <c r="CN1" s="135" t="n"/>
      <c r="CO1" s="135" t="n"/>
      <c r="CP1" s="135" t="n"/>
      <c r="CQ1" s="135" t="n"/>
      <c r="CR1" s="135" t="n"/>
      <c r="CU1" s="36" t="n"/>
      <c r="CV1" s="36" t="n"/>
      <c r="CW1" s="36" t="n"/>
      <c r="CX1" s="36" t="n"/>
      <c r="CY1" s="36" t="n"/>
      <c r="CZ1" s="36" t="n"/>
      <c r="DA1" s="36" t="n"/>
      <c r="DB1" s="36" t="n"/>
      <c r="DC1" s="36" t="n"/>
      <c r="DD1" s="36" t="n"/>
      <c r="DE1" s="36" t="n"/>
      <c r="DF1" s="36" t="n"/>
      <c r="DG1" s="36" t="n"/>
      <c r="DH1" s="36" t="n"/>
      <c r="DI1" s="36" t="n"/>
      <c r="DJ1" s="36" t="n"/>
      <c r="DK1" s="36" t="n"/>
      <c r="DL1" s="36" t="n"/>
      <c r="DM1" s="36" t="n"/>
      <c r="DN1" s="36" t="n"/>
      <c r="DO1" s="36" t="n"/>
      <c r="DP1" s="36" t="n"/>
      <c r="DQ1" s="36" t="n"/>
      <c r="DR1" s="36" t="n"/>
      <c r="DS1" s="36" t="n"/>
      <c r="DT1" s="36" t="n"/>
      <c r="DU1" s="36" t="n"/>
      <c r="DV1" s="36" t="n"/>
      <c r="DW1" s="36" t="n"/>
      <c r="DX1" s="36" t="n"/>
      <c r="DY1" s="36" t="n"/>
      <c r="DZ1" s="36" t="n"/>
      <c r="EA1" s="36" t="n"/>
      <c r="EB1" s="36" t="n"/>
      <c r="EC1" s="36" t="n"/>
      <c r="ED1" s="36" t="n"/>
      <c r="EE1" s="36" t="n"/>
      <c r="EF1" s="36" t="n"/>
      <c r="EG1" s="36" t="n"/>
      <c r="EH1" s="36" t="n"/>
      <c r="EI1" s="36" t="n"/>
      <c r="EJ1" s="36" t="n"/>
      <c r="EK1" s="36" t="n"/>
      <c r="EL1" s="36" t="n"/>
      <c r="EM1" s="36" t="n"/>
      <c r="EN1" s="36" t="n"/>
    </row>
    <row r="2">
      <c r="A2" s="24" t="n"/>
      <c r="B2" s="304" t="n"/>
      <c r="C2" s="138" t="n"/>
      <c r="D2" s="138" t="n"/>
      <c r="E2" s="135" t="n"/>
      <c r="F2" s="135" t="n"/>
      <c r="G2" s="135" t="n"/>
      <c r="H2" s="135" t="n"/>
      <c r="I2" s="135" t="n"/>
      <c r="J2" s="135" t="n"/>
      <c r="K2" s="135" t="n"/>
      <c r="L2" s="135" t="n"/>
      <c r="M2" s="135" t="n"/>
      <c r="N2" s="135" t="n"/>
      <c r="O2" s="135" t="n"/>
      <c r="P2" s="135" t="n"/>
      <c r="Q2" s="135" t="n"/>
      <c r="R2" s="135" t="n"/>
      <c r="S2" s="135" t="n"/>
      <c r="T2" s="135" t="n"/>
      <c r="U2" s="135" t="n"/>
      <c r="V2" s="135" t="n"/>
      <c r="W2" s="135" t="n"/>
      <c r="X2" s="135" t="n"/>
      <c r="Y2" s="135" t="n"/>
      <c r="Z2" s="135" t="n"/>
      <c r="AA2" s="135" t="n"/>
      <c r="AB2" s="135" t="n"/>
      <c r="AC2" s="135" t="n"/>
      <c r="AD2" s="135" t="n"/>
      <c r="AE2" s="135" t="n"/>
      <c r="AF2" s="135" t="n"/>
      <c r="AG2" s="135" t="n"/>
      <c r="AH2" s="135" t="n"/>
      <c r="AI2" s="135" t="n"/>
      <c r="AJ2" s="135" t="n"/>
      <c r="AK2" s="135" t="n"/>
      <c r="AL2" s="135" t="n"/>
      <c r="AM2" s="135" t="n"/>
      <c r="AN2" s="135" t="n"/>
      <c r="AO2" s="135" t="n"/>
      <c r="AP2" s="135" t="n"/>
      <c r="AQ2" s="135" t="n"/>
      <c r="AR2" s="135" t="n"/>
      <c r="AS2" s="135" t="n"/>
      <c r="AT2" s="135" t="n"/>
      <c r="AU2" s="135" t="n"/>
      <c r="AV2" s="135" t="n"/>
      <c r="AW2" s="135" t="n"/>
      <c r="AX2" s="135" t="n"/>
      <c r="AY2" s="135" t="n"/>
      <c r="AZ2" s="135" t="n"/>
      <c r="BA2" s="135" t="n"/>
      <c r="BB2" s="135" t="n"/>
      <c r="BC2" s="135" t="n"/>
      <c r="BD2" s="135" t="n"/>
      <c r="BE2" s="135" t="n"/>
      <c r="BF2" s="135" t="n"/>
      <c r="BG2" s="135" t="n"/>
      <c r="BH2" s="135" t="n"/>
      <c r="BI2" s="135" t="n"/>
      <c r="BJ2" s="135" t="n"/>
      <c r="BK2" s="135" t="n"/>
      <c r="BL2" s="135" t="n"/>
      <c r="BM2" s="135" t="n"/>
      <c r="BN2" s="135" t="n"/>
      <c r="BO2" s="135" t="n"/>
      <c r="BP2" s="135" t="n"/>
      <c r="BQ2" s="135" t="n"/>
      <c r="BR2" s="135" t="n"/>
      <c r="BS2" s="135" t="n"/>
      <c r="BT2" s="135" t="n"/>
      <c r="BU2" s="135" t="n"/>
      <c r="BV2" s="135" t="n"/>
      <c r="BW2" s="135" t="n"/>
      <c r="BX2" s="135" t="n"/>
      <c r="BY2" s="135" t="n"/>
      <c r="BZ2" s="135" t="n"/>
      <c r="CA2" s="135" t="n"/>
      <c r="CB2" s="135" t="n"/>
      <c r="CC2" s="135" t="n"/>
      <c r="CD2" s="135" t="n"/>
      <c r="CE2" s="135" t="n"/>
      <c r="CF2" s="135" t="n"/>
      <c r="CG2" s="135" t="n"/>
      <c r="CH2" s="135" t="n"/>
      <c r="CI2" s="135" t="n"/>
      <c r="CJ2" s="135" t="n"/>
      <c r="CK2" s="135" t="n"/>
      <c r="CL2" s="135" t="n"/>
      <c r="CM2" s="135" t="n"/>
      <c r="CN2" s="135" t="n"/>
      <c r="CO2" s="135" t="n"/>
      <c r="CP2" s="135" t="n"/>
      <c r="CQ2" s="135" t="n"/>
      <c r="CR2" s="135" t="n"/>
      <c r="CU2" s="24" t="n"/>
      <c r="CV2" s="24" t="n"/>
      <c r="CW2" s="24" t="n"/>
      <c r="CX2" s="24" t="n"/>
      <c r="CY2" s="24" t="n"/>
      <c r="CZ2" s="24" t="n"/>
      <c r="DA2" s="24" t="n"/>
      <c r="DB2" s="24" t="n"/>
      <c r="DC2" s="24" t="n"/>
      <c r="DD2" s="24" t="n"/>
      <c r="DE2" s="24" t="n"/>
      <c r="DF2" s="24" t="n"/>
      <c r="DG2" s="24" t="n"/>
      <c r="DH2" s="24" t="n"/>
      <c r="DI2" s="24" t="n"/>
      <c r="DJ2" s="24" t="n"/>
      <c r="DK2" s="24" t="n"/>
      <c r="DL2" s="24" t="n"/>
      <c r="DM2" s="24" t="n"/>
      <c r="DN2" s="24" t="n"/>
      <c r="DO2" s="24" t="n"/>
      <c r="DP2" s="24" t="n"/>
      <c r="DQ2" s="24" t="n"/>
      <c r="DR2" s="24" t="n"/>
      <c r="DS2" s="24" t="n"/>
      <c r="DT2" s="24" t="n"/>
      <c r="DU2" s="24" t="n"/>
      <c r="DV2" s="24" t="n"/>
      <c r="DW2" s="24" t="n"/>
      <c r="DX2" s="24" t="n"/>
      <c r="DY2" s="24" t="n"/>
      <c r="DZ2" s="24" t="n"/>
      <c r="EA2" s="24" t="n"/>
      <c r="EB2" s="24" t="n"/>
      <c r="EC2" s="24" t="n"/>
      <c r="ED2" s="24" t="n"/>
      <c r="EE2" s="24" t="n"/>
      <c r="EF2" s="24" t="n"/>
      <c r="EG2" s="24" t="n"/>
      <c r="EH2" s="24" t="n"/>
      <c r="EI2" s="24" t="n"/>
      <c r="EJ2" s="24" t="n"/>
      <c r="EK2" s="24" t="n"/>
      <c r="EL2" s="24" t="n"/>
      <c r="EM2" s="24" t="n"/>
      <c r="EN2" s="24" t="n"/>
    </row>
    <row r="3">
      <c r="A3" s="24" t="n"/>
      <c r="B3" s="304" t="n"/>
      <c r="C3" s="138" t="n"/>
      <c r="D3" s="138" t="n"/>
      <c r="E3" s="135" t="n"/>
      <c r="F3" s="135" t="n"/>
      <c r="G3" s="135" t="n"/>
      <c r="H3" s="135" t="n"/>
      <c r="I3" s="135" t="n"/>
      <c r="J3" s="135" t="n"/>
      <c r="K3" s="135" t="n"/>
      <c r="L3" s="135" t="n"/>
      <c r="M3" s="135" t="n"/>
      <c r="N3" s="135" t="n"/>
      <c r="O3" s="135" t="n"/>
      <c r="P3" s="135" t="n"/>
      <c r="Q3" s="135" t="n"/>
      <c r="R3" s="135" t="n"/>
      <c r="S3" s="135" t="n"/>
      <c r="T3" s="135" t="n"/>
      <c r="U3" s="135" t="n"/>
      <c r="V3" s="135" t="n"/>
      <c r="W3" s="135" t="n"/>
      <c r="X3" s="135" t="n"/>
      <c r="Y3" s="135" t="n"/>
      <c r="Z3" s="135" t="n"/>
      <c r="AA3" s="135" t="n"/>
      <c r="AB3" s="135" t="n"/>
      <c r="AC3" s="135" t="n"/>
      <c r="AD3" s="135" t="n"/>
      <c r="AE3" s="135" t="n"/>
      <c r="AF3" s="135" t="n"/>
      <c r="AG3" s="135" t="n"/>
      <c r="AH3" s="135" t="n"/>
      <c r="AI3" s="135" t="n"/>
      <c r="AJ3" s="135" t="n"/>
      <c r="AK3" s="135" t="n"/>
      <c r="AL3" s="135" t="n"/>
      <c r="AM3" s="135" t="n"/>
      <c r="AN3" s="135" t="n"/>
      <c r="AO3" s="135" t="n"/>
      <c r="AP3" s="135" t="n"/>
      <c r="AQ3" s="135" t="n"/>
      <c r="AR3" s="135" t="n"/>
      <c r="AS3" s="135" t="n"/>
      <c r="AT3" s="135" t="n"/>
      <c r="AU3" s="135" t="n"/>
      <c r="AV3" s="135" t="n"/>
      <c r="AW3" s="135" t="n"/>
      <c r="AX3" s="135" t="n"/>
      <c r="AY3" s="135" t="n"/>
      <c r="AZ3" s="135" t="n"/>
      <c r="BA3" s="135" t="n"/>
      <c r="BB3" s="135" t="n"/>
      <c r="BC3" s="135" t="n"/>
      <c r="BD3" s="135" t="n"/>
      <c r="BE3" s="135" t="n"/>
      <c r="BF3" s="135" t="n"/>
      <c r="BG3" s="135" t="n"/>
      <c r="BH3" s="135" t="n"/>
      <c r="BI3" s="135" t="n"/>
      <c r="BJ3" s="135" t="n"/>
      <c r="BK3" s="135" t="n"/>
      <c r="BL3" s="135" t="n"/>
      <c r="BM3" s="135" t="n"/>
      <c r="BN3" s="135" t="n"/>
      <c r="BO3" s="135" t="n"/>
      <c r="BP3" s="135" t="n"/>
      <c r="BQ3" s="135" t="n"/>
      <c r="BR3" s="135" t="n"/>
      <c r="BS3" s="135" t="n"/>
      <c r="BT3" s="135" t="n"/>
      <c r="BU3" s="135" t="n"/>
      <c r="BV3" s="135" t="n"/>
      <c r="BW3" s="135" t="n"/>
      <c r="BX3" s="135" t="n"/>
      <c r="BY3" s="135" t="n"/>
      <c r="BZ3" s="135" t="n"/>
      <c r="CA3" s="135" t="n"/>
      <c r="CB3" s="135" t="n"/>
      <c r="CC3" s="135" t="n"/>
      <c r="CD3" s="135" t="n"/>
      <c r="CE3" s="135" t="n"/>
      <c r="CF3" s="135" t="n"/>
      <c r="CG3" s="135" t="n"/>
      <c r="CH3" s="135" t="n"/>
      <c r="CI3" s="135" t="n"/>
      <c r="CJ3" s="135" t="n"/>
      <c r="CK3" s="135" t="n"/>
      <c r="CL3" s="135" t="n"/>
      <c r="CM3" s="135" t="n"/>
      <c r="CN3" s="135" t="n"/>
      <c r="CO3" s="135" t="n"/>
      <c r="CP3" s="135" t="n"/>
      <c r="CQ3" s="135" t="n"/>
      <c r="CR3" s="135" t="n"/>
      <c r="CU3" s="24" t="n"/>
      <c r="CV3" s="24" t="n"/>
      <c r="CW3" s="24" t="n"/>
      <c r="CX3" s="24" t="n"/>
      <c r="CY3" s="24" t="n"/>
      <c r="CZ3" s="24" t="n"/>
      <c r="DA3" s="24" t="n"/>
      <c r="DB3" s="24" t="n"/>
      <c r="DC3" s="24" t="n"/>
      <c r="DD3" s="24" t="n"/>
      <c r="DE3" s="24" t="n"/>
      <c r="DF3" s="24" t="n"/>
      <c r="DG3" s="24" t="n"/>
      <c r="DH3" s="24" t="n"/>
      <c r="DI3" s="24" t="n"/>
      <c r="DJ3" s="24" t="n"/>
      <c r="DK3" s="24" t="n"/>
      <c r="DL3" s="24" t="n"/>
      <c r="DM3" s="24" t="n"/>
      <c r="DN3" s="24" t="n"/>
      <c r="DO3" s="24" t="n"/>
      <c r="DP3" s="24" t="n"/>
      <c r="DQ3" s="24" t="n"/>
      <c r="DR3" s="24" t="n"/>
      <c r="DS3" s="24" t="n"/>
      <c r="DT3" s="24" t="n"/>
      <c r="DU3" s="24" t="n"/>
      <c r="DV3" s="24" t="n"/>
      <c r="DW3" s="24" t="n"/>
      <c r="DX3" s="24" t="n"/>
      <c r="DY3" s="24" t="n"/>
      <c r="DZ3" s="24" t="n"/>
      <c r="EA3" s="24" t="n"/>
      <c r="EB3" s="24" t="n"/>
      <c r="EC3" s="24" t="n"/>
      <c r="ED3" s="24" t="n"/>
      <c r="EE3" s="24" t="n"/>
      <c r="EF3" s="24" t="n"/>
      <c r="EG3" s="24" t="n"/>
      <c r="EH3" s="24" t="n"/>
      <c r="EI3" s="24" t="n"/>
      <c r="EJ3" s="24" t="n"/>
      <c r="EK3" s="24" t="n"/>
      <c r="EL3" s="24" t="n"/>
      <c r="EM3" s="24" t="n"/>
      <c r="EN3" s="24" t="n"/>
    </row>
    <row r="4">
      <c r="A4" s="304" t="inlineStr">
        <is>
          <t>Total judul</t>
        </is>
      </c>
      <c r="C4" s="139">
        <f>C5/A5</f>
        <v/>
      </c>
      <c r="D4" s="304" t="n"/>
      <c r="E4" s="140" t="inlineStr">
        <is>
          <t>1</t>
        </is>
      </c>
      <c r="F4" s="140" t="inlineStr">
        <is>
          <t>2</t>
        </is>
      </c>
      <c r="G4" s="140" t="inlineStr">
        <is>
          <t>3</t>
        </is>
      </c>
      <c r="H4" s="140" t="inlineStr">
        <is>
          <t>4</t>
        </is>
      </c>
      <c r="I4" s="140" t="inlineStr">
        <is>
          <t>5</t>
        </is>
      </c>
      <c r="J4" s="140" t="inlineStr">
        <is>
          <t>6</t>
        </is>
      </c>
      <c r="K4" s="140" t="inlineStr">
        <is>
          <t>7</t>
        </is>
      </c>
      <c r="L4" s="140" t="inlineStr">
        <is>
          <t>8</t>
        </is>
      </c>
      <c r="M4" s="140" t="inlineStr">
        <is>
          <t>9</t>
        </is>
      </c>
      <c r="N4" s="140" t="inlineStr">
        <is>
          <t>1</t>
        </is>
      </c>
      <c r="O4" s="140" t="inlineStr">
        <is>
          <t>2</t>
        </is>
      </c>
      <c r="P4" s="140" t="inlineStr">
        <is>
          <t>3</t>
        </is>
      </c>
      <c r="Q4" s="140" t="inlineStr">
        <is>
          <t>4</t>
        </is>
      </c>
      <c r="R4" s="140" t="inlineStr">
        <is>
          <t>5</t>
        </is>
      </c>
      <c r="S4" s="140" t="inlineStr">
        <is>
          <t>6</t>
        </is>
      </c>
      <c r="T4" s="140" t="inlineStr">
        <is>
          <t>7</t>
        </is>
      </c>
      <c r="U4" s="140" t="inlineStr">
        <is>
          <t>8</t>
        </is>
      </c>
      <c r="V4" s="140" t="inlineStr">
        <is>
          <t>9</t>
        </is>
      </c>
      <c r="W4" s="140" t="inlineStr">
        <is>
          <t>10</t>
        </is>
      </c>
      <c r="X4" s="140" t="inlineStr">
        <is>
          <t>11</t>
        </is>
      </c>
      <c r="Y4" s="140" t="inlineStr">
        <is>
          <t>12</t>
        </is>
      </c>
      <c r="Z4" s="140" t="inlineStr">
        <is>
          <t>13</t>
        </is>
      </c>
      <c r="AA4" s="140" t="inlineStr">
        <is>
          <t>14</t>
        </is>
      </c>
      <c r="AB4" s="140" t="inlineStr">
        <is>
          <t>15</t>
        </is>
      </c>
      <c r="AC4" s="140" t="inlineStr">
        <is>
          <t>16</t>
        </is>
      </c>
      <c r="AD4" s="140" t="inlineStr">
        <is>
          <t>17</t>
        </is>
      </c>
      <c r="AE4" s="140" t="inlineStr">
        <is>
          <t>18</t>
        </is>
      </c>
      <c r="AF4" s="140" t="inlineStr">
        <is>
          <t>19</t>
        </is>
      </c>
      <c r="AG4" s="140" t="inlineStr">
        <is>
          <t>20</t>
        </is>
      </c>
      <c r="AH4" s="140" t="inlineStr">
        <is>
          <t>21</t>
        </is>
      </c>
      <c r="AI4" s="140" t="inlineStr">
        <is>
          <t>22</t>
        </is>
      </c>
      <c r="AJ4" s="140" t="inlineStr">
        <is>
          <t>23</t>
        </is>
      </c>
      <c r="AK4" s="140" t="inlineStr">
        <is>
          <t>24</t>
        </is>
      </c>
      <c r="AL4" s="140" t="inlineStr">
        <is>
          <t>25</t>
        </is>
      </c>
      <c r="AM4" s="140" t="inlineStr">
        <is>
          <t>26</t>
        </is>
      </c>
      <c r="AN4" s="140" t="inlineStr">
        <is>
          <t>27</t>
        </is>
      </c>
      <c r="AO4" s="140" t="inlineStr">
        <is>
          <t>28</t>
        </is>
      </c>
      <c r="AP4" s="140" t="inlineStr">
        <is>
          <t>29</t>
        </is>
      </c>
      <c r="AQ4" s="140" t="inlineStr">
        <is>
          <t>30</t>
        </is>
      </c>
      <c r="AR4" s="140" t="inlineStr">
        <is>
          <t>31</t>
        </is>
      </c>
      <c r="AS4" s="140" t="inlineStr">
        <is>
          <t>32</t>
        </is>
      </c>
      <c r="AT4" s="140" t="inlineStr">
        <is>
          <t>33</t>
        </is>
      </c>
      <c r="AU4" s="140" t="inlineStr">
        <is>
          <t>34</t>
        </is>
      </c>
      <c r="AV4" s="140" t="inlineStr">
        <is>
          <t>35</t>
        </is>
      </c>
      <c r="AW4" s="140" t="inlineStr">
        <is>
          <t>36</t>
        </is>
      </c>
      <c r="AX4" s="140" t="inlineStr">
        <is>
          <t>37</t>
        </is>
      </c>
      <c r="AY4" s="140" t="inlineStr">
        <is>
          <t>38</t>
        </is>
      </c>
      <c r="AZ4" s="140" t="inlineStr">
        <is>
          <t>39</t>
        </is>
      </c>
      <c r="BA4" s="140" t="inlineStr">
        <is>
          <t>40</t>
        </is>
      </c>
      <c r="BB4" s="140" t="inlineStr">
        <is>
          <t>41</t>
        </is>
      </c>
      <c r="BC4" s="140" t="inlineStr">
        <is>
          <t>42</t>
        </is>
      </c>
      <c r="BD4" s="140" t="inlineStr">
        <is>
          <t>43</t>
        </is>
      </c>
      <c r="BE4" s="140" t="inlineStr">
        <is>
          <t>44</t>
        </is>
      </c>
      <c r="BF4" s="140" t="inlineStr">
        <is>
          <t>45</t>
        </is>
      </c>
      <c r="BG4" s="140" t="inlineStr">
        <is>
          <t>46</t>
        </is>
      </c>
      <c r="BH4" s="140" t="inlineStr">
        <is>
          <t>47</t>
        </is>
      </c>
      <c r="BI4" s="140" t="inlineStr">
        <is>
          <t>48</t>
        </is>
      </c>
      <c r="BJ4" s="140" t="inlineStr">
        <is>
          <t>49</t>
        </is>
      </c>
      <c r="BK4" s="140" t="inlineStr">
        <is>
          <t>50</t>
        </is>
      </c>
      <c r="BL4" s="140" t="inlineStr">
        <is>
          <t>51</t>
        </is>
      </c>
      <c r="BM4" s="140" t="inlineStr">
        <is>
          <t>52</t>
        </is>
      </c>
      <c r="BN4" s="140" t="inlineStr">
        <is>
          <t>53</t>
        </is>
      </c>
      <c r="BO4" s="140" t="inlineStr">
        <is>
          <t>54</t>
        </is>
      </c>
      <c r="BP4" s="140" t="inlineStr">
        <is>
          <t>55</t>
        </is>
      </c>
      <c r="BQ4" s="140" t="inlineStr">
        <is>
          <t>56</t>
        </is>
      </c>
      <c r="BR4" s="140" t="inlineStr">
        <is>
          <t>57</t>
        </is>
      </c>
      <c r="BS4" s="140" t="inlineStr">
        <is>
          <t>58</t>
        </is>
      </c>
      <c r="BT4" s="140" t="inlineStr">
        <is>
          <t>59</t>
        </is>
      </c>
      <c r="BU4" s="140" t="inlineStr">
        <is>
          <t>60</t>
        </is>
      </c>
      <c r="BV4" s="140" t="inlineStr">
        <is>
          <t>61</t>
        </is>
      </c>
      <c r="BW4" s="140" t="inlineStr">
        <is>
          <t>62</t>
        </is>
      </c>
      <c r="BX4" s="140" t="inlineStr">
        <is>
          <t>63</t>
        </is>
      </c>
      <c r="BY4" s="140" t="inlineStr">
        <is>
          <t>64</t>
        </is>
      </c>
      <c r="BZ4" s="140" t="inlineStr">
        <is>
          <t>65</t>
        </is>
      </c>
      <c r="CA4" s="140" t="inlineStr">
        <is>
          <t>66</t>
        </is>
      </c>
      <c r="CB4" s="140" t="inlineStr">
        <is>
          <t>67</t>
        </is>
      </c>
      <c r="CC4" s="140" t="inlineStr">
        <is>
          <t>68</t>
        </is>
      </c>
      <c r="CD4" s="140" t="inlineStr">
        <is>
          <t>69</t>
        </is>
      </c>
      <c r="CE4" s="140" t="inlineStr">
        <is>
          <t>70</t>
        </is>
      </c>
      <c r="CF4" s="140" t="inlineStr">
        <is>
          <t>71</t>
        </is>
      </c>
      <c r="CG4" s="140" t="inlineStr">
        <is>
          <t>72</t>
        </is>
      </c>
      <c r="CH4" s="140" t="inlineStr">
        <is>
          <t>73</t>
        </is>
      </c>
      <c r="CI4" s="140" t="inlineStr">
        <is>
          <t>74</t>
        </is>
      </c>
      <c r="CJ4" s="140" t="inlineStr">
        <is>
          <t>75</t>
        </is>
      </c>
      <c r="CK4" s="140" t="inlineStr">
        <is>
          <t>76</t>
        </is>
      </c>
      <c r="CL4" s="140" t="inlineStr">
        <is>
          <t>77</t>
        </is>
      </c>
      <c r="CM4" s="140" t="inlineStr">
        <is>
          <t>78</t>
        </is>
      </c>
      <c r="CN4" s="140" t="inlineStr">
        <is>
          <t>79</t>
        </is>
      </c>
      <c r="CO4" s="140" t="inlineStr">
        <is>
          <t>80</t>
        </is>
      </c>
      <c r="CP4" s="140" t="inlineStr">
        <is>
          <t>81</t>
        </is>
      </c>
      <c r="CQ4" s="140" t="inlineStr">
        <is>
          <t>82</t>
        </is>
      </c>
      <c r="CR4" s="140" t="inlineStr">
        <is>
          <t>83</t>
        </is>
      </c>
      <c r="CS4" s="140" t="inlineStr">
        <is>
          <t>84</t>
        </is>
      </c>
      <c r="CU4" s="24" t="n"/>
      <c r="CV4" s="24" t="n"/>
      <c r="CW4" s="24" t="n"/>
      <c r="CX4" s="24" t="n"/>
      <c r="CY4" s="24" t="n"/>
      <c r="CZ4" s="24" t="n"/>
      <c r="DA4" s="24" t="n"/>
      <c r="DB4" s="24" t="n"/>
      <c r="DC4" s="24" t="n"/>
      <c r="DD4" s="24" t="n"/>
      <c r="DE4" s="24" t="n"/>
      <c r="DF4" s="24" t="n"/>
      <c r="DG4" s="24" t="n"/>
      <c r="DH4" s="24" t="n"/>
      <c r="DI4" s="24" t="n"/>
      <c r="DJ4" s="24" t="n"/>
      <c r="DK4" s="24" t="n"/>
      <c r="DL4" s="24" t="n"/>
      <c r="DM4" s="24" t="n"/>
      <c r="DN4" s="24" t="n"/>
      <c r="DO4" s="24" t="n"/>
      <c r="DP4" s="24" t="n"/>
      <c r="DQ4" s="24" t="n"/>
      <c r="DR4" s="24" t="n"/>
      <c r="DS4" s="24" t="n"/>
      <c r="DT4" s="24" t="n"/>
      <c r="DU4" s="24" t="n"/>
      <c r="DV4" s="24" t="n"/>
      <c r="DW4" s="24" t="n"/>
      <c r="DX4" s="24" t="n"/>
      <c r="DY4" s="24" t="n"/>
      <c r="DZ4" s="24" t="n"/>
      <c r="EA4" s="24" t="n"/>
      <c r="EB4" s="24" t="n"/>
      <c r="EC4" s="24" t="n"/>
      <c r="ED4" s="24" t="n"/>
      <c r="EE4" s="24" t="n"/>
      <c r="EF4" s="24" t="n"/>
      <c r="EG4" s="24" t="n"/>
      <c r="EH4" s="24" t="n"/>
      <c r="EI4" s="24" t="n"/>
      <c r="EJ4" s="24" t="n"/>
      <c r="EK4" s="24" t="n"/>
      <c r="EL4" s="24" t="n"/>
      <c r="EM4" s="24" t="n"/>
      <c r="EN4" s="24" t="n"/>
    </row>
    <row r="5">
      <c r="A5" s="305">
        <f>'Hasil Seleksi'!C5</f>
        <v/>
      </c>
      <c r="C5" s="304">
        <f>SUM(E5:CS5)</f>
        <v/>
      </c>
      <c r="D5" s="304" t="n"/>
      <c r="E5" s="141">
        <f>SUM(E14,E25,E37,E49,E55,E60,E67,E78,E110,E119)</f>
        <v/>
      </c>
      <c r="F5" s="141">
        <f>SUM(F14,F25,F37,F49,F55,F60,F67,F78,F110,F119)</f>
        <v/>
      </c>
      <c r="G5" s="141">
        <f>SUM(G14,G25,G37,G49,G55,G60,G67,G78,G110,G119)</f>
        <v/>
      </c>
      <c r="H5" s="141">
        <f>SUM(H14,H25,H37,H49,H55,H60,H67,H78,H110,H119)</f>
        <v/>
      </c>
      <c r="I5" s="141">
        <f>SUM(I14,I25,I37,I49,I55,I60,I67,I78,I110,I119)</f>
        <v/>
      </c>
      <c r="J5" s="141">
        <f>SUM(J14,J25,J37,J49,J55,J60,J67,J78,J110,J119)</f>
        <v/>
      </c>
      <c r="K5" s="141">
        <f>SUM(K14,K25,K37,K49,K55,K60,K67,K78,K110,K119)</f>
        <v/>
      </c>
      <c r="L5" s="141">
        <f>SUM(L14,L25,L37,L49,L55,L60,L67,L78,L110,L119)</f>
        <v/>
      </c>
      <c r="M5" s="141">
        <f>SUM(M14,M25,M37,M49,M55,M60,M67,M78,M110,M119)</f>
        <v/>
      </c>
      <c r="N5" s="141">
        <f>SUM(N14,N25,N37,N49,N55,N60,N67,N78,N110,N119)</f>
        <v/>
      </c>
      <c r="O5" s="141">
        <f>SUM(O14,O25,O37,O49,O55,O60,O67,O78,O110,O119)</f>
        <v/>
      </c>
      <c r="P5" s="141">
        <f>SUM(P14,P25,P37,P49,P55,P60,P67,P78,P110,P119)</f>
        <v/>
      </c>
      <c r="Q5" s="141">
        <f>SUM(Q14,Q25,Q37,Q49,Q55,Q60,Q67,Q78,Q110,Q119)</f>
        <v/>
      </c>
      <c r="R5" s="141">
        <f>SUM(R14,R25,R37,R49,R55,R60,R67,R78,R110,R119)</f>
        <v/>
      </c>
      <c r="S5" s="141">
        <f>SUM(S14,S25,S37,S49,S55,S60,S67,S78,S110,S119)</f>
        <v/>
      </c>
      <c r="T5" s="141">
        <f>SUM(T14,T25,T37,T49,T55,T60,T67,T78,T110,T119)</f>
        <v/>
      </c>
      <c r="U5" s="141">
        <f>SUM(U14,U25,U37,U49,U55,U60,U67,U78,U110,U119)</f>
        <v/>
      </c>
      <c r="V5" s="141">
        <f>SUM(V14,V25,V37,V49,V55,V60,V67,V78,V110,V119)</f>
        <v/>
      </c>
      <c r="W5" s="141">
        <f>SUM(W14,W25,W37,W49,W55,W60,W67,W78,W110,W119)</f>
        <v/>
      </c>
      <c r="X5" s="141">
        <f>SUM(X14,X25,X37,X49,X55,X60,X67,X78,X110,X119)</f>
        <v/>
      </c>
      <c r="Y5" s="141">
        <f>SUM(Y14,Y25,Y37,Y49,Y55,Y60,Y67,Y78,Y110,Y119)</f>
        <v/>
      </c>
      <c r="Z5" s="141">
        <f>SUM(Z14,Z25,Z37,Z49,Z55,Z60,Z67,Z78,Z110,Z119)</f>
        <v/>
      </c>
      <c r="AA5" s="141">
        <f>SUM(AA14,AA25,AA37,AA49,AA55,AA60,AA67,AA78,AA110,AA119)</f>
        <v/>
      </c>
      <c r="AB5" s="141">
        <f>SUM(AB14,AB25,AB37,AB49,AB55,AB60,AB67,AB78,AB110,AB119)</f>
        <v/>
      </c>
      <c r="AC5" s="141">
        <f>SUM(AC14,AC25,AC37,AC49,AC55,AC60,AC67,AC78,AC110,AC119)</f>
        <v/>
      </c>
      <c r="AD5" s="141">
        <f>SUM(AD14,AD25,AD37,AD49,AD55,AD60,AD67,AD78,AD110,AD119)</f>
        <v/>
      </c>
      <c r="AE5" s="141">
        <f>SUM(AE14,AE25,AE37,AE49,AE55,AE60,AE67,AE78,AE110,AE119)</f>
        <v/>
      </c>
      <c r="AF5" s="141">
        <f>SUM(AF14,AF25,AF37,AF49,AF55,AF60,AF67,AF78,AF110,AF119)</f>
        <v/>
      </c>
      <c r="AG5" s="141">
        <f>SUM(AG14,AG25,AG37,AG49,AG55,AG60,AG67,AG78,AG110,AG119)</f>
        <v/>
      </c>
      <c r="AH5" s="141">
        <f>SUM(AH14,AH25,AH37,AH49,AH55,AH60,AH67,AH78,AH110,AH119)</f>
        <v/>
      </c>
      <c r="AI5" s="141">
        <f>SUM(AI14,AI25,AI37,AI49,AI55,AI60,AI67,AI78,AI110,AI119)</f>
        <v/>
      </c>
      <c r="AJ5" s="141">
        <f>SUM(AJ14,AJ25,AJ37,AJ49,AJ55,AJ60,AJ67,AJ78,AJ110,AJ119)</f>
        <v/>
      </c>
      <c r="AK5" s="141">
        <f>SUM(AK14,AK25,AK37,AK49,AK55,AK60,AK67,AK78,AK110,AK119)</f>
        <v/>
      </c>
      <c r="AL5" s="141">
        <f>SUM(AL14,AL25,AL37,AL49,AL55,AL60,AL67,AL78,AL110,AL119)</f>
        <v/>
      </c>
      <c r="AM5" s="141">
        <f>SUM(AM14,AM25,AM37,AM49,AM55,AM60,AM67,AM78,AM110,AM119)</f>
        <v/>
      </c>
      <c r="AN5" s="141">
        <f>SUM(AN14,AN25,AN37,AN49,AN55,AN60,AN67,AN78,AN110,AN119)</f>
        <v/>
      </c>
      <c r="AO5" s="141">
        <f>SUM(AO14,AO25,AO37,AO49,AO55,AO60,AO67,AO78,AO110,AO119)</f>
        <v/>
      </c>
      <c r="AP5" s="141">
        <f>SUM(AP14,AP25,AP37,AP49,AP55,AP60,AP67,AP78,AP110,AP119)</f>
        <v/>
      </c>
      <c r="AQ5" s="141">
        <f>SUM(AQ14,AQ25,AQ37,AQ49,AQ55,AQ60,AQ67,AQ78,AQ110,AQ119)</f>
        <v/>
      </c>
      <c r="AR5" s="141">
        <f>SUM(AR14,AR25,AR37,AR49,AR55,AR60,AR67,AR78,AR110,AR119)</f>
        <v/>
      </c>
      <c r="AS5" s="141">
        <f>SUM(AS14,AS25,AS37,AS49,AS55,AS60,AS67,AS78,AS110,AS119)</f>
        <v/>
      </c>
      <c r="AT5" s="141">
        <f>SUM(AT14,AT25,AT37,AT49,AT55,AT60,AT67,AT78,AT110,AT119)</f>
        <v/>
      </c>
      <c r="AU5" s="141">
        <f>SUM(AU14,AU25,AU37,AU49,AU55,AU60,AU67,AU78,AU110,AU119)</f>
        <v/>
      </c>
      <c r="AV5" s="141">
        <f>SUM(AV14,AV25,AV37,AV49,AV55,AV60,AV67,AV78,AV110,AV119)</f>
        <v/>
      </c>
      <c r="AW5" s="141">
        <f>SUM(AW14,AW25,AW37,AW49,AW55,AW60,AW67,AW78,AW110,AW119)</f>
        <v/>
      </c>
      <c r="AX5" s="141">
        <f>SUM(AX14,AX25,AX37,AX49,AX55,AX60,AX67,AX78,AX110,AX119)</f>
        <v/>
      </c>
      <c r="AY5" s="141">
        <f>SUM(AY14,AY25,AY37,AY49,AY55,AY60,AY67,AY78,AY110,AY119)</f>
        <v/>
      </c>
      <c r="AZ5" s="141">
        <f>SUM(AZ14,AZ25,AZ37,AZ49,AZ55,AZ60,AZ67,AZ78,AZ110,AZ119)</f>
        <v/>
      </c>
      <c r="BA5" s="141">
        <f>SUM(BA14,BA25,BA37,BA49,BA55,BA60,BA67,BA78,BA110,BA119)</f>
        <v/>
      </c>
      <c r="BB5" s="141">
        <f>SUM(BB14,BB25,BB37,BB49,BB55,BB60,BB67,BB78,BB110,BB119)</f>
        <v/>
      </c>
      <c r="BC5" s="141">
        <f>SUM(BC14,BC25,BC37,BC49,BC55,BC60,BC67,BC78,BC110,BC119)</f>
        <v/>
      </c>
      <c r="BD5" s="141">
        <f>SUM(BD14,BD25,BD37,BD49,BD55,BD60,BD67,BD78,BD110,BD119)</f>
        <v/>
      </c>
      <c r="BE5" s="141">
        <f>SUM(BE14,BE25,BE37,BE49,BE55,BE60,BE67,BE78,BE110,BE119)</f>
        <v/>
      </c>
      <c r="BF5" s="141">
        <f>SUM(BF14,BF25,BF37,BF49,BF55,BF60,BF67,BF78,BF110,BF119)</f>
        <v/>
      </c>
      <c r="BG5" s="141">
        <f>SUM(BG14,BG25,BG37,BG49,BG55,BG60,BG67,BG78,BG110,BG119)</f>
        <v/>
      </c>
      <c r="BH5" s="141">
        <f>SUM(BH14,BH25,BH37,BH49,BH55,BH60,BH67,BH78,BH110,BH119)</f>
        <v/>
      </c>
      <c r="BI5" s="141">
        <f>SUM(BI14,BI25,BI37,BI49,BI55,BI60,BI67,BI78,BI110,BI119)</f>
        <v/>
      </c>
      <c r="BJ5" s="141">
        <f>SUM(BJ14,BJ25,BJ37,BJ49,BJ55,BJ60,BJ67,BJ78,BJ110,BJ119)</f>
        <v/>
      </c>
      <c r="BK5" s="141">
        <f>SUM(BK14,BK25,BK37,BK49,BK55,BK60,BK67,BK78,BK110,BK119)</f>
        <v/>
      </c>
      <c r="BL5" s="141">
        <f>SUM(BL14,BL25,BL37,BL49,BL55,BL60,BL67,BL78,BL110,BL119)</f>
        <v/>
      </c>
      <c r="BM5" s="141">
        <f>SUM(BM14,BM25,BM37,BM49,BM55,BM60,BM67,BM78,BM110,BM119)</f>
        <v/>
      </c>
      <c r="BN5" s="141">
        <f>SUM(BN14,BN25,BN37,BN49,BN55,BN60,BN67,BN78,BN110,BN119)</f>
        <v/>
      </c>
      <c r="BO5" s="141">
        <f>SUM(BO14,BO25,BO37,BO49,BO55,BO60,BO67,BO78,BO110,BO119)</f>
        <v/>
      </c>
      <c r="BP5" s="141">
        <f>SUM(BP14,BP25,BP37,BP49,BP55,BP60,BP67,BP78,BP110,BP119)</f>
        <v/>
      </c>
      <c r="BQ5" s="141">
        <f>SUM(BQ14,BQ25,BQ37,BQ49,BQ55,BQ60,BQ67,BQ78,BQ110,BQ119)</f>
        <v/>
      </c>
      <c r="BR5" s="141">
        <f>SUM(BR14,BR25,BR37,BR49,BR55,BR60,BR67,BR78,BR110,BR119)</f>
        <v/>
      </c>
      <c r="BS5" s="141">
        <f>SUM(BS14,BS25,BS37,BS49,BS55,BS60,BS67,BS78,BS110,BS119)</f>
        <v/>
      </c>
      <c r="BT5" s="141">
        <f>SUM(BT14,BT25,BT37,BT49,BT55,BT60,BT67,BT78,BT110,BT119)</f>
        <v/>
      </c>
      <c r="BU5" s="141">
        <f>SUM(BU14,BU25,BU37,BU49,BU55,BU60,BU67,BU78,BU110,BU119)</f>
        <v/>
      </c>
      <c r="BV5" s="141">
        <f>SUM(BV14,BV25,BV37,BV49,BV55,BV60,BV67,BV78,BV110,BV119)</f>
        <v/>
      </c>
      <c r="BW5" s="141">
        <f>SUM(BW14,BW25,BW37,BW49,BW55,BW60,BW67,BW78,BW110,BW119)</f>
        <v/>
      </c>
      <c r="BX5" s="141">
        <f>SUM(BX14,BX25,BX37,BX49,BX55,BX60,BX67,BX78,BX110,BX119)</f>
        <v/>
      </c>
      <c r="BY5" s="141">
        <f>SUM(BY14,BY25,BY37,BY49,BY55,BY60,BY67,BY78,BY110,BY119)</f>
        <v/>
      </c>
      <c r="BZ5" s="141">
        <f>SUM(BZ14,BZ25,BZ37,BZ49,BZ55,BZ60,BZ67,BZ78,BZ110,BZ119)</f>
        <v/>
      </c>
      <c r="CA5" s="141">
        <f>SUM(CA14,CA25,CA37,CA49,CA55,CA60,CA67,CA78,CA110,CA119)</f>
        <v/>
      </c>
      <c r="CB5" s="141">
        <f>SUM(CB14,CB25,CB37,CB49,CB55,CB60,CB67,CB78,CB110,CB119)</f>
        <v/>
      </c>
      <c r="CC5" s="141">
        <f>SUM(CC14,CC25,CC37,CC49,CC55,CC60,CC67,CC78,CC110,CC119)</f>
        <v/>
      </c>
      <c r="CD5" s="141">
        <f>SUM(CD14,CD25,CD37,CD49,CD55,CD60,CD67,CD78,CD110,CD119)</f>
        <v/>
      </c>
      <c r="CE5" s="141">
        <f>SUM(CE14,CE25,CE37,CE49,CE55,CE60,CE67,CE78,CE110,CE119)</f>
        <v/>
      </c>
      <c r="CF5" s="141">
        <f>SUM(CF14,CF25,CF37,CF49,CF55,CF60,CF67,CF78,CF110,CF119)</f>
        <v/>
      </c>
      <c r="CG5" s="141">
        <f>SUM(CG14,CG25,CG37,CG49,CG55,CG60,CG67,CG78,CG110,CG119)</f>
        <v/>
      </c>
      <c r="CH5" s="141">
        <f>SUM(CH14,CH25,CH37,CH49,CH55,CH60,CH67,CH78,CH110,CH119)</f>
        <v/>
      </c>
      <c r="CI5" s="141">
        <f>SUM(CI14,CI25,CI37,CI49,CI55,CI60,CI67,CI78,CI110,CI119)</f>
        <v/>
      </c>
      <c r="CJ5" s="141">
        <f>SUM(CJ14,CJ25,CJ37,CJ49,CJ55,CJ60,CJ67,CJ78,CJ110,CJ119)</f>
        <v/>
      </c>
      <c r="CK5" s="141">
        <f>SUM(CK14,CK25,CK37,CK49,CK55,CK60,CK67,CK78,CK110,CK119)</f>
        <v/>
      </c>
      <c r="CL5" s="141">
        <f>SUM(CL14,CL25,CL37,CL49,CL55,CL60,CL67,CL78,CL110,CL119)</f>
        <v/>
      </c>
      <c r="CM5" s="141">
        <f>SUM(CM14,CM25,CM37,CM49,CM55,CM60,CM67,CM78,CM110,CM119)</f>
        <v/>
      </c>
      <c r="CN5" s="141">
        <f>SUM(CN14,CN25,CN37,CN49,CN55,CN60,CN67,CN78,CN110,CN119)</f>
        <v/>
      </c>
      <c r="CO5" s="141">
        <f>SUM(CO14,CO25,CO37,CO49,CO55,CO60,CO67,CO78,CO110,CO119)</f>
        <v/>
      </c>
      <c r="CP5" s="141">
        <f>SUM(CP14,CP25,CP37,CP49,CP55,CP60,CP67,CP78,CP110,CP119)</f>
        <v/>
      </c>
      <c r="CQ5" s="141">
        <f>SUM(CQ14,CQ25,CQ37,CQ49,CQ55,CQ60,CQ67,CQ78,CQ110,CQ119)</f>
        <v/>
      </c>
      <c r="CR5" s="141">
        <f>SUM(CR14,CR25,CR37,CR49,CR55,CR60,CR67,CR78,CR110,CR119)</f>
        <v/>
      </c>
      <c r="CS5" s="141">
        <f>SUM(CS14,CS25,CS37,CS49,CS55,CS60,CS67,CS78,CS110,CS119)</f>
        <v/>
      </c>
      <c r="CU5" s="36" t="n"/>
      <c r="CV5" s="36" t="n"/>
      <c r="CW5" s="36" t="n"/>
      <c r="CX5" s="36" t="n"/>
      <c r="CY5" s="36" t="n"/>
      <c r="CZ5" s="36" t="n"/>
      <c r="DA5" s="36" t="n"/>
      <c r="DB5" s="36" t="n"/>
      <c r="DC5" s="36" t="n"/>
      <c r="DD5" s="36" t="n"/>
      <c r="DE5" s="36" t="n"/>
      <c r="DF5" s="36" t="n"/>
      <c r="DG5" s="36" t="n"/>
      <c r="DH5" s="36" t="n"/>
      <c r="DI5" s="36" t="n"/>
      <c r="DJ5" s="36" t="n"/>
      <c r="DK5" s="36" t="n"/>
      <c r="DL5" s="36" t="n"/>
      <c r="DM5" s="36" t="n"/>
      <c r="DN5" s="36" t="n"/>
      <c r="DO5" s="36" t="n"/>
      <c r="DP5" s="36" t="n"/>
      <c r="DQ5" s="36" t="n"/>
      <c r="DR5" s="36" t="n"/>
      <c r="DS5" s="36" t="n"/>
      <c r="DT5" s="36" t="n"/>
      <c r="DU5" s="36" t="n"/>
      <c r="DV5" s="36" t="n"/>
      <c r="DW5" s="36" t="n"/>
      <c r="DX5" s="36" t="n"/>
      <c r="DY5" s="36" t="n"/>
      <c r="DZ5" s="36" t="n"/>
      <c r="EA5" s="36" t="n"/>
      <c r="EB5" s="36" t="n"/>
      <c r="EC5" s="36" t="n"/>
      <c r="ED5" s="36" t="n"/>
      <c r="EE5" s="36" t="n"/>
      <c r="EF5" s="36" t="n"/>
      <c r="EG5" s="36" t="n"/>
      <c r="EH5" s="36" t="n"/>
      <c r="EI5" s="36" t="n"/>
      <c r="EJ5" s="36" t="n"/>
      <c r="EK5" s="36" t="n"/>
      <c r="EL5" s="36" t="n"/>
      <c r="EM5" s="36" t="n"/>
      <c r="EN5" s="36" t="n"/>
    </row>
    <row r="6">
      <c r="A6" s="36" t="n"/>
      <c r="B6" s="36" t="n"/>
      <c r="C6" s="139" t="n"/>
      <c r="D6" s="304">
        <f>SUM(E6:CS6)</f>
        <v/>
      </c>
      <c r="E6" s="135">
        <f>COUNTIF(AlumniPT,"")</f>
        <v/>
      </c>
      <c r="F6" s="135">
        <f>COUNTIF(BalaiPustakaPT,"")</f>
        <v/>
      </c>
      <c r="G6" s="135">
        <f>COUNTIF(KytaJayaMandiriCV,"")</f>
        <v/>
      </c>
      <c r="H6" s="135">
        <f>COUNTIF(SindunataCV,"")</f>
        <v/>
      </c>
      <c r="I6" s="135">
        <f>COUNTIF(SyiahKualaUniversityPress,"")</f>
        <v/>
      </c>
      <c r="J6" s="135">
        <f>COUNTIF(UINMALIKIPRESS,"")</f>
        <v/>
      </c>
      <c r="K6" s="135">
        <f>COUNTIF(UNISMAPRESS,"")</f>
        <v/>
      </c>
      <c r="L6" s="135">
        <f>COUNTIF(UnitomoPress,"")</f>
        <v/>
      </c>
      <c r="M6" s="135">
        <f>COUNTIF(TITIANILMUCV,"")</f>
        <v/>
      </c>
      <c r="N6" s="135">
        <f>COUNTIF(AlqaprintJatinangor,"")</f>
        <v/>
      </c>
      <c r="O6" s="135">
        <f>COUNTIF(AnantaVidyaCV,"")</f>
        <v/>
      </c>
      <c r="P6" s="135">
        <f>COUNTIF(AndiOffsetCV,"")</f>
        <v/>
      </c>
      <c r="Q6" s="135">
        <f>COUNTIF(BestariBuanaMurniGroupPT,"")</f>
        <v/>
      </c>
      <c r="R6" s="135">
        <f>COUNTIF(BintangSemestaMediaCV,"")</f>
        <v/>
      </c>
      <c r="S6" s="135">
        <f>COUNTIF(BPKTodungSutanGunungMuliaPT,"")</f>
        <v/>
      </c>
      <c r="T6" s="135">
        <f>COUNTIF(BrataFancyMediaPT,"")</f>
        <v/>
      </c>
      <c r="U6" s="135">
        <f>COUNTIF(BudiUtamaCVDeepublish,"")</f>
        <v/>
      </c>
      <c r="V6" s="135">
        <f>COUNTIF(BukaBukuPustaka,"")</f>
        <v/>
      </c>
      <c r="W6" s="135">
        <f>COUNTIF(BUMIAKSARAPT,"")</f>
        <v/>
      </c>
      <c r="X6" s="135">
        <f>COUNTIF(CahayaDuabelasSemestaPT,"")</f>
        <v/>
      </c>
      <c r="Y6" s="135">
        <f>COUNTIF(CitraAdityaBaktiPT,"")</f>
        <v/>
      </c>
      <c r="Z6" s="135">
        <f>COUNTIF(DeltaEdukasiPrimaCV,"")</f>
        <v/>
      </c>
      <c r="AA6" s="135">
        <f>COUNTIF(DIANDRAPRIMAMITRAMEDIACV,"")</f>
        <v/>
      </c>
      <c r="AB6" s="135">
        <f>COUNTIF(DuniaPustakaJayaPT,"")</f>
        <v/>
      </c>
      <c r="AC6" s="135">
        <f>COUNTIF(DutaPustakaIndonesiaPT,"")</f>
        <v/>
      </c>
      <c r="AD6" s="135">
        <f>COUNTIF(ElementaMediaLiterasiPT,"")</f>
        <v/>
      </c>
      <c r="AE6" s="135">
        <f>COUNTIF(ElexMediaKomputindoPT,"")</f>
        <v/>
      </c>
      <c r="AF6" s="135">
        <f>COUNTIF(EraAdicitraIntermediaPT,"")</f>
        <v/>
      </c>
      <c r="AG6" s="135">
        <f>COUNTIF(GarudaMasSejahteraCV,"")</f>
        <v/>
      </c>
      <c r="AH6" s="135">
        <f>COUNTIF(GavaMediaCV,"")</f>
        <v/>
      </c>
      <c r="AI6" s="135">
        <f>COUNTIF(GemaInsani,"")</f>
        <v/>
      </c>
      <c r="AJ6" s="135">
        <f>COUNTIF(GrahaPrintamaSelarasCV,"")</f>
        <v/>
      </c>
      <c r="AK6" s="135">
        <f>COUNTIF(GramediaPustakaUtamaPT,"")</f>
        <v/>
      </c>
      <c r="AL6" s="135">
        <f>COUNTIF(GrasindoGramediaWidiaSaranaIndonesia,"")</f>
        <v/>
      </c>
      <c r="AM6" s="135">
        <f>COUNTIF(IndivaMediaKreasiPT,"")</f>
        <v/>
      </c>
      <c r="AN6" s="135">
        <f>COUNTIF(IndocampCV,"")</f>
        <v/>
      </c>
      <c r="AO6" s="135">
        <f>COUNTIF(IndonesiaEmasGroup,"")</f>
        <v/>
      </c>
      <c r="AP6" s="135">
        <f>COUNTIF(IntanPariwaraGrupCempakaPutihPT,"")</f>
        <v/>
      </c>
      <c r="AQ6" s="135">
        <f>COUNTIF(InteraCV,"")</f>
        <v/>
      </c>
      <c r="AR6" s="135">
        <f>COUNTIF(JejakPublisherCV,"")</f>
        <v/>
      </c>
      <c r="AS6" s="135">
        <f>COUNTIF(JejakPustaka,"")</f>
        <v/>
      </c>
      <c r="AT6" s="135">
        <f>COUNTIF(JepePressMediaUtamaPT,"")</f>
        <v/>
      </c>
      <c r="AU6" s="135">
        <f>COUNTIF(KanisiusPT,"")</f>
        <v/>
      </c>
      <c r="AV6" s="135">
        <f>COUNTIF(KesaintBlancIndahPT,"")</f>
        <v/>
      </c>
      <c r="AW6" s="135">
        <f>COUNTIF(KompasMediaNusantaraPenerbitBukuKompas,"")</f>
        <v/>
      </c>
      <c r="AX6" s="135">
        <f>COUNTIF(LanggamPustaka,"")</f>
        <v/>
      </c>
      <c r="AY6" s="135">
        <f>COUNTIF(LatifKittoMahesaPT,"")</f>
        <v/>
      </c>
      <c r="AZ6" s="135">
        <f>COUNTIF(LENTERAHATIPT,"")</f>
        <v/>
      </c>
      <c r="BA6" s="135">
        <f>COUNTIF(LenteraPustakaIndonesia,"")</f>
        <v/>
      </c>
      <c r="BB6" s="135">
        <f>COUNTIF(LiterasiNusantaraAbadiGroupPT,"")</f>
        <v/>
      </c>
      <c r="BC6" s="135">
        <f>COUNTIF(LiterindoBerkahKaryaPT,"")</f>
        <v/>
      </c>
      <c r="BD6" s="135">
        <f>COUNTIF(LOKAAKSARACV,"")</f>
        <v/>
      </c>
      <c r="BE6" s="135">
        <f>COUNTIF(LuximaMetroMediaPT,"")</f>
        <v/>
      </c>
      <c r="BF6" s="135">
        <f>COUNTIF(MandarMajuCV,"")</f>
        <v/>
      </c>
      <c r="BG6" s="135">
        <f>COUNTIF(MediaAkselerasi,"")</f>
        <v/>
      </c>
      <c r="BH6" s="135">
        <f>COUNTIF(MediaCendekiaMuslimCV,"")</f>
        <v/>
      </c>
      <c r="BI6" s="135">
        <f>COUNTIF(MediaDinamikaSelarasPT,"")</f>
        <v/>
      </c>
      <c r="BJ6" s="135">
        <f>COUNTIF(MediaKaryaPutraCV,"")</f>
        <v/>
      </c>
      <c r="BK6" s="135">
        <f>COUNTIF(MediaPressindoPT,"")</f>
        <v/>
      </c>
      <c r="BL6" s="135">
        <f>COUNTIF(MediantaraSemestaPT,"")</f>
        <v/>
      </c>
      <c r="BM6" s="135">
        <f>COUNTIF(MelaniaPublishingCV,"")</f>
        <v/>
      </c>
      <c r="BN6" s="135">
        <f>COUNTIF(MutiaraAksaraCV,"")</f>
        <v/>
      </c>
      <c r="BO6" s="135">
        <f>COUNTIF(NafalGlobalNusantaraPT,"")</f>
        <v/>
      </c>
      <c r="BP6" s="135">
        <f>COUNTIF(NiagaSwadayaPT,"")</f>
        <v/>
      </c>
      <c r="BQ6" s="135">
        <f>COUNTIF(NuansaCendekiaCV,"")</f>
        <v/>
      </c>
      <c r="BR6" s="135">
        <f>COUNTIF(PenebarSwadayaPT,"")</f>
        <v/>
      </c>
      <c r="BS6" s="135">
        <f>COUNTIF(PenerbitAdab,"")</f>
        <v/>
      </c>
      <c r="BT6" s="135">
        <f>COUNTIF(PenerbitEGC,"")</f>
        <v/>
      </c>
      <c r="BU6" s="135">
        <f>COUNTIF(PenerbitIPBPressPT,"")</f>
        <v/>
      </c>
      <c r="BV6" s="135">
        <f>COUNTIF(PenerbitSalemba,"")</f>
        <v/>
      </c>
      <c r="BW6" s="135">
        <f>COUNTIF(PohonCahayaSemestaPT,"")</f>
        <v/>
      </c>
      <c r="BX6" s="135">
        <f>COUNTIF(PranaDinamikaSejahteraPT,"")</f>
        <v/>
      </c>
      <c r="BY6" s="135">
        <f>COUNTIF(PrenadaMediaGroup,"")</f>
        <v/>
      </c>
      <c r="BZ6" s="135">
        <f>COUNTIF(PusatDatadanAnalisaTempoPT,"")</f>
        <v/>
      </c>
      <c r="CA6" s="135">
        <f>COUNTIF(PuspaSwaraPT,"")</f>
        <v/>
      </c>
      <c r="CB6" s="135">
        <f>COUNTIF(PustakaBaruPress,"")</f>
        <v/>
      </c>
      <c r="CC6" s="135">
        <f>COUNTIF(PustakaBengawanCV,"")</f>
        <v/>
      </c>
      <c r="CD6" s="135">
        <f>COUNTIF(PustakaRumahCintaCV,"")</f>
        <v/>
      </c>
      <c r="CE6" s="135">
        <f>COUNTIF(RajaGrafindoPersadaPT,"")</f>
        <v/>
      </c>
      <c r="CF6" s="135">
        <f>COUNTIF(RajawaliIntanCemerlang,"")</f>
        <v/>
      </c>
      <c r="CG6" s="135">
        <f>COUNTIF(RayyanaKomunikasindoPT,"")</f>
        <v/>
      </c>
      <c r="CH6" s="135">
        <f>COUNTIF(RefikaAditamaPT,"")</f>
        <v/>
      </c>
      <c r="CI6" s="135">
        <f>COUNTIF(RemajaRosdakaryaPT,"")</f>
        <v/>
      </c>
      <c r="CJ6" s="135">
        <f>COUNTIF(ReneTurosIndonesiaPT,"")</f>
        <v/>
      </c>
      <c r="CK6" s="135">
        <f>COUNTIF(SaranaPancakaryaNusaPT,"")</f>
        <v/>
      </c>
      <c r="CL6" s="135">
        <f>COUNTIF(ScopindoMediaPustakaPT,"")</f>
        <v/>
      </c>
      <c r="CM6" s="135">
        <f>COUNTIF(SetiAjiCV,"")</f>
        <v/>
      </c>
      <c r="CN6" s="135">
        <f>COUNTIF(SinergiPrimaMagnaCV,"")</f>
        <v/>
      </c>
      <c r="CO6" s="135">
        <f>COUNTIF(TazkiaInvestindoUtamaPT,"")</f>
        <v/>
      </c>
      <c r="CP6" s="135">
        <f>COUNTIF(TeguhKaryaCV,"")</f>
        <v/>
      </c>
      <c r="CQ6" s="135">
        <f>COUNTIF(TigaSerangkaiPustakaMandiriPT,"")</f>
        <v/>
      </c>
      <c r="CR6" s="135">
        <f>COUNTIF(TrubusSwadayaPT,"")</f>
        <v/>
      </c>
      <c r="CS6" s="135">
        <f>COUNTIF(UGMPress,"")</f>
        <v/>
      </c>
      <c r="CU6" s="36" t="n"/>
      <c r="CV6" s="36" t="n"/>
      <c r="CW6" s="36" t="n"/>
      <c r="CX6" s="36" t="n"/>
      <c r="CY6" s="36" t="n"/>
      <c r="CZ6" s="36" t="n"/>
      <c r="DA6" s="36" t="n"/>
      <c r="DB6" s="36" t="n"/>
      <c r="DC6" s="36" t="n"/>
      <c r="DD6" s="36" t="n"/>
      <c r="DE6" s="36" t="n"/>
      <c r="DF6" s="36" t="n"/>
      <c r="DG6" s="36" t="n"/>
      <c r="DH6" s="36" t="n"/>
      <c r="DI6" s="36" t="n"/>
      <c r="DJ6" s="36" t="n"/>
      <c r="DK6" s="36" t="n"/>
      <c r="DL6" s="36" t="n"/>
      <c r="DM6" s="36" t="n"/>
      <c r="DN6" s="36" t="n"/>
      <c r="DO6" s="36" t="n"/>
      <c r="DP6" s="36" t="n"/>
      <c r="DQ6" s="36" t="n"/>
      <c r="DR6" s="36" t="n"/>
      <c r="DS6" s="36" t="n"/>
      <c r="DT6" s="36" t="n"/>
      <c r="DU6" s="36" t="n"/>
      <c r="DV6" s="36" t="n"/>
      <c r="DW6" s="36" t="n"/>
      <c r="DX6" s="36" t="n"/>
      <c r="DY6" s="36" t="n"/>
      <c r="DZ6" s="36" t="n"/>
      <c r="EA6" s="36" t="n"/>
      <c r="EB6" s="36" t="n"/>
      <c r="EC6" s="36" t="n"/>
      <c r="ED6" s="36" t="n"/>
      <c r="EE6" s="36" t="n"/>
      <c r="EF6" s="36" t="n"/>
      <c r="EG6" s="36" t="n"/>
      <c r="EH6" s="36" t="n"/>
      <c r="EI6" s="36" t="n"/>
      <c r="EJ6" s="36" t="n"/>
      <c r="EK6" s="36" t="n"/>
      <c r="EL6" s="36" t="n"/>
      <c r="EM6" s="36" t="n"/>
      <c r="EN6" s="36" t="n"/>
    </row>
    <row r="7">
      <c r="A7" s="306" t="inlineStr">
        <is>
          <t>Kode</t>
        </is>
      </c>
      <c r="B7" s="306" t="inlineStr">
        <is>
          <t>Nama Referensi</t>
        </is>
      </c>
      <c r="C7" s="139" t="n"/>
      <c r="D7" s="304" t="n"/>
      <c r="E7" s="135" t="n"/>
      <c r="F7" s="135" t="n"/>
      <c r="G7" s="135" t="n"/>
      <c r="H7" s="135" t="n"/>
      <c r="I7" s="135" t="n"/>
      <c r="J7" s="135" t="n"/>
      <c r="K7" s="135" t="n"/>
      <c r="L7" s="135" t="n"/>
      <c r="M7" s="135" t="n"/>
      <c r="N7" s="135" t="n"/>
      <c r="O7" s="135" t="n"/>
      <c r="P7" s="135" t="n"/>
      <c r="Q7" s="135" t="n"/>
      <c r="R7" s="135" t="n"/>
      <c r="S7" s="135" t="n"/>
      <c r="T7" s="135" t="n"/>
      <c r="U7" s="135" t="n"/>
      <c r="V7" s="135" t="n"/>
      <c r="W7" s="135" t="n"/>
      <c r="X7" s="135" t="n"/>
      <c r="Y7" s="135" t="n"/>
      <c r="Z7" s="135" t="n"/>
      <c r="AA7" s="135" t="n"/>
      <c r="AB7" s="135" t="n"/>
      <c r="AC7" s="135" t="n"/>
      <c r="AD7" s="135" t="n"/>
      <c r="AE7" s="135" t="n"/>
      <c r="AF7" s="135" t="n"/>
      <c r="AG7" s="135" t="n"/>
      <c r="AH7" s="135" t="n"/>
      <c r="AI7" s="135" t="n"/>
      <c r="AJ7" s="135" t="n"/>
      <c r="AK7" s="135" t="n"/>
      <c r="AL7" s="135" t="n"/>
      <c r="AM7" s="135" t="n"/>
      <c r="AN7" s="135" t="n"/>
      <c r="AO7" s="135" t="n"/>
      <c r="AP7" s="135" t="n"/>
      <c r="AQ7" s="135" t="n"/>
      <c r="AR7" s="135" t="n"/>
      <c r="AS7" s="135" t="n"/>
      <c r="AT7" s="135" t="n"/>
      <c r="AU7" s="135" t="n"/>
      <c r="AV7" s="135" t="n"/>
      <c r="AW7" s="135" t="n"/>
      <c r="AX7" s="135" t="n"/>
      <c r="AY7" s="135" t="n"/>
      <c r="AZ7" s="135" t="n"/>
      <c r="BA7" s="135" t="n"/>
      <c r="BB7" s="135" t="n"/>
      <c r="BC7" s="135" t="n"/>
      <c r="BD7" s="135" t="n"/>
      <c r="BE7" s="135" t="n"/>
      <c r="BF7" s="135" t="n"/>
      <c r="BG7" s="135" t="n"/>
      <c r="BH7" s="135" t="n"/>
      <c r="BI7" s="135" t="n"/>
      <c r="BJ7" s="135" t="n"/>
      <c r="BK7" s="135" t="n"/>
      <c r="BL7" s="135" t="n"/>
      <c r="BM7" s="135" t="n"/>
      <c r="BN7" s="135" t="n"/>
      <c r="BO7" s="135" t="n"/>
      <c r="BP7" s="135" t="n"/>
      <c r="BQ7" s="135" t="n"/>
      <c r="BR7" s="135" t="n"/>
      <c r="BS7" s="135" t="n"/>
      <c r="BT7" s="135" t="n"/>
      <c r="BU7" s="135" t="n"/>
      <c r="BV7" s="135" t="n"/>
      <c r="BW7" s="135" t="n"/>
      <c r="BX7" s="135" t="n"/>
      <c r="BY7" s="135" t="n"/>
      <c r="BZ7" s="135" t="n"/>
      <c r="CA7" s="135" t="n"/>
      <c r="CB7" s="135" t="n"/>
      <c r="CC7" s="135" t="n"/>
      <c r="CD7" s="135" t="n"/>
      <c r="CE7" s="135" t="n"/>
      <c r="CF7" s="135" t="n"/>
      <c r="CG7" s="135" t="n"/>
      <c r="CH7" s="135" t="n"/>
      <c r="CI7" s="135" t="n"/>
      <c r="CJ7" s="135" t="n"/>
      <c r="CK7" s="135" t="n"/>
      <c r="CL7" s="135" t="n"/>
      <c r="CM7" s="135" t="n"/>
      <c r="CN7" s="135" t="n"/>
      <c r="CO7" s="135" t="n"/>
      <c r="CP7" s="135" t="n"/>
      <c r="CQ7" s="135" t="n"/>
      <c r="CR7" s="135" t="n"/>
      <c r="CS7" s="135" t="n"/>
      <c r="CU7" s="36" t="n"/>
      <c r="CV7" s="36" t="n"/>
      <c r="CW7" s="36" t="n"/>
      <c r="CX7" s="36" t="n"/>
      <c r="CY7" s="36" t="n"/>
      <c r="CZ7" s="36" t="n"/>
      <c r="DA7" s="36" t="n"/>
      <c r="DB7" s="36" t="n"/>
      <c r="DC7" s="36" t="n"/>
      <c r="DD7" s="36" t="n"/>
      <c r="DE7" s="36" t="n"/>
      <c r="DF7" s="36" t="n"/>
      <c r="DG7" s="36" t="n"/>
      <c r="DH7" s="36" t="n"/>
      <c r="DI7" s="36" t="n"/>
      <c r="DJ7" s="36" t="n"/>
      <c r="DK7" s="36" t="n"/>
      <c r="DL7" s="36" t="n"/>
      <c r="DM7" s="36" t="n"/>
      <c r="DN7" s="36" t="n"/>
      <c r="DO7" s="36" t="n"/>
      <c r="DP7" s="36" t="n"/>
      <c r="DQ7" s="36" t="n"/>
      <c r="DR7" s="36" t="n"/>
      <c r="DS7" s="36" t="n"/>
      <c r="DT7" s="36" t="n"/>
      <c r="DU7" s="36" t="n"/>
      <c r="DV7" s="36" t="n"/>
      <c r="DW7" s="36" t="n"/>
      <c r="DX7" s="36" t="n"/>
      <c r="DY7" s="36" t="n"/>
      <c r="DZ7" s="36" t="n"/>
      <c r="EA7" s="36" t="n"/>
      <c r="EB7" s="36" t="n"/>
      <c r="EC7" s="36" t="n"/>
      <c r="ED7" s="36" t="n"/>
      <c r="EE7" s="36" t="n"/>
      <c r="EF7" s="36" t="n"/>
      <c r="EG7" s="36" t="n"/>
      <c r="EH7" s="36" t="n"/>
      <c r="EI7" s="36" t="n"/>
      <c r="EJ7" s="36" t="n"/>
      <c r="EK7" s="36" t="n"/>
      <c r="EL7" s="36" t="n"/>
      <c r="EM7" s="36" t="n"/>
      <c r="EN7" s="36" t="n"/>
    </row>
    <row r="8">
      <c r="A8" s="302" t="n"/>
      <c r="B8" s="302" t="n"/>
      <c r="C8" s="144" t="n"/>
      <c r="D8" s="144" t="n"/>
      <c r="E8" s="135" t="n"/>
      <c r="F8" s="145" t="n"/>
      <c r="G8" s="145" t="n"/>
      <c r="H8" s="135" t="n"/>
      <c r="I8" s="145" t="n"/>
      <c r="J8" s="135" t="n"/>
      <c r="K8" s="145" t="n"/>
      <c r="L8" s="135" t="n"/>
      <c r="M8" s="135" t="n"/>
      <c r="N8" s="135" t="n"/>
      <c r="O8" s="135" t="n"/>
      <c r="P8" s="135" t="n"/>
      <c r="Q8" s="135" t="n"/>
      <c r="R8" s="135" t="n"/>
      <c r="S8" s="135" t="n"/>
      <c r="T8" s="135" t="n"/>
      <c r="U8" s="135" t="n"/>
      <c r="V8" s="135" t="n"/>
      <c r="W8" s="135" t="n"/>
      <c r="X8" s="135" t="n"/>
      <c r="Y8" s="135" t="n"/>
      <c r="Z8" s="135" t="n"/>
      <c r="AA8" s="135" t="n"/>
      <c r="AB8" s="135" t="n"/>
      <c r="AC8" s="135" t="n"/>
      <c r="AD8" s="135" t="n"/>
      <c r="AE8" s="135" t="n"/>
      <c r="AF8" s="135" t="n"/>
      <c r="AG8" s="135" t="n"/>
      <c r="AH8" s="135" t="n"/>
      <c r="AI8" s="135" t="n"/>
      <c r="AJ8" s="135" t="n"/>
      <c r="AK8" s="135" t="n"/>
      <c r="AL8" s="135" t="n"/>
      <c r="AM8" s="135" t="n"/>
      <c r="AN8" s="135" t="n"/>
      <c r="AO8" s="135" t="n"/>
      <c r="AP8" s="135" t="n"/>
      <c r="AQ8" s="135" t="n"/>
      <c r="AR8" s="135" t="n"/>
      <c r="AS8" s="135" t="n"/>
      <c r="AT8" s="135" t="n"/>
      <c r="AU8" s="135" t="n"/>
      <c r="AV8" s="135" t="n"/>
      <c r="AW8" s="135" t="n"/>
      <c r="AX8" s="135" t="n"/>
      <c r="AY8" s="135" t="n"/>
      <c r="AZ8" s="135" t="n"/>
      <c r="BA8" s="135" t="n"/>
      <c r="BB8" s="135" t="n"/>
      <c r="BC8" s="135" t="n"/>
      <c r="BD8" s="135" t="n"/>
      <c r="BE8" s="135" t="n"/>
      <c r="BF8" s="135" t="n"/>
      <c r="BG8" s="135" t="n"/>
      <c r="BH8" s="135" t="n"/>
      <c r="BI8" s="135" t="n"/>
      <c r="BJ8" s="135" t="n"/>
      <c r="BK8" s="135" t="n"/>
      <c r="BL8" s="135" t="n"/>
      <c r="BM8" s="135" t="n"/>
      <c r="BN8" s="135" t="n"/>
      <c r="BO8" s="135" t="n"/>
      <c r="BP8" s="135" t="n"/>
      <c r="BQ8" s="135" t="n"/>
      <c r="BR8" s="135" t="n"/>
      <c r="BS8" s="135" t="n"/>
      <c r="BT8" s="135" t="n"/>
      <c r="BU8" s="135" t="n"/>
      <c r="BV8" s="135" t="n"/>
      <c r="BW8" s="135" t="n"/>
      <c r="BX8" s="135" t="n"/>
      <c r="BY8" s="135" t="n"/>
      <c r="BZ8" s="135" t="n"/>
      <c r="CA8" s="135" t="n"/>
      <c r="CB8" s="135" t="n"/>
      <c r="CC8" s="135" t="n"/>
      <c r="CD8" s="135" t="n"/>
      <c r="CE8" s="135" t="n"/>
      <c r="CF8" s="135" t="n"/>
      <c r="CG8" s="135" t="n"/>
      <c r="CH8" s="135" t="n"/>
      <c r="CI8" s="135" t="n"/>
      <c r="CJ8" s="135" t="n"/>
      <c r="CK8" s="135" t="n"/>
      <c r="CL8" s="135" t="n"/>
      <c r="CM8" s="135" t="n"/>
      <c r="CN8" s="135" t="n"/>
      <c r="CO8" s="135" t="n"/>
      <c r="CP8" s="135" t="n"/>
      <c r="CQ8" s="135" t="n"/>
      <c r="CR8" s="135" t="n"/>
      <c r="CS8" s="135" t="n"/>
      <c r="CU8" s="36" t="n"/>
      <c r="CV8" s="36" t="n"/>
      <c r="CW8" s="36" t="n"/>
      <c r="CX8" s="36" t="n"/>
      <c r="CY8" s="36" t="n"/>
      <c r="CZ8" s="36" t="n"/>
      <c r="DA8" s="36" t="n"/>
      <c r="DB8" s="36" t="n"/>
      <c r="DC8" s="36" t="n"/>
      <c r="DD8" s="36" t="n"/>
      <c r="DE8" s="36" t="n"/>
      <c r="DF8" s="36" t="n"/>
      <c r="DG8" s="36" t="n"/>
      <c r="DH8" s="36" t="n"/>
      <c r="DI8" s="36" t="n"/>
      <c r="DJ8" s="36" t="n"/>
      <c r="DK8" s="36" t="n"/>
      <c r="DL8" s="36" t="n"/>
      <c r="DM8" s="36" t="n"/>
      <c r="DN8" s="36" t="n"/>
      <c r="DO8" s="36" t="n"/>
      <c r="DP8" s="36" t="n"/>
      <c r="DQ8" s="36" t="n"/>
      <c r="DR8" s="36" t="n"/>
      <c r="DS8" s="36" t="n"/>
      <c r="DT8" s="36" t="n"/>
      <c r="DU8" s="36" t="n"/>
      <c r="DV8" s="36" t="n"/>
      <c r="DW8" s="36" t="n"/>
      <c r="DX8" s="36" t="n"/>
      <c r="DY8" s="36" t="n"/>
      <c r="DZ8" s="36" t="n"/>
      <c r="EA8" s="36" t="n"/>
      <c r="EB8" s="36" t="n"/>
      <c r="EC8" s="36" t="n"/>
      <c r="ED8" s="36" t="n"/>
      <c r="EE8" s="36" t="n"/>
      <c r="EF8" s="36" t="n"/>
      <c r="EG8" s="36" t="n"/>
      <c r="EH8" s="36" t="n"/>
      <c r="EI8" s="36" t="n"/>
      <c r="EJ8" s="36" t="n"/>
      <c r="EK8" s="36" t="n"/>
      <c r="EL8" s="36" t="n"/>
      <c r="EM8" s="36" t="n"/>
      <c r="EN8" s="36" t="n"/>
    </row>
    <row r="9">
      <c r="A9" s="302" t="inlineStr">
        <is>
          <t>001 - Fiksi</t>
        </is>
      </c>
      <c r="C9" s="144" t="n"/>
      <c r="D9" s="144" t="n"/>
      <c r="E9" s="135" t="n"/>
      <c r="F9" s="145" t="n"/>
      <c r="G9" s="145" t="n"/>
      <c r="H9" s="135" t="n"/>
      <c r="I9" s="145" t="n"/>
      <c r="J9" s="135" t="n"/>
      <c r="K9" s="145" t="n"/>
      <c r="L9" s="135" t="n"/>
      <c r="M9" s="135" t="n"/>
      <c r="N9" s="135" t="n"/>
      <c r="O9" s="135" t="n"/>
      <c r="P9" s="135" t="n"/>
      <c r="Q9" s="135" t="n"/>
      <c r="R9" s="135" t="n"/>
      <c r="S9" s="135" t="n"/>
      <c r="T9" s="135" t="n"/>
      <c r="U9" s="135" t="n"/>
      <c r="V9" s="135" t="n"/>
      <c r="W9" s="135" t="n"/>
      <c r="X9" s="135" t="n"/>
      <c r="Y9" s="135" t="n"/>
      <c r="Z9" s="135" t="n"/>
      <c r="AA9" s="135" t="n"/>
      <c r="AB9" s="135" t="n"/>
      <c r="AC9" s="135" t="n"/>
      <c r="AD9" s="135" t="n"/>
      <c r="AE9" s="135" t="n"/>
      <c r="AF9" s="135" t="n"/>
      <c r="AG9" s="135" t="n"/>
      <c r="AH9" s="135" t="n"/>
      <c r="AI9" s="135" t="n"/>
      <c r="AJ9" s="135" t="n"/>
      <c r="AK9" s="135" t="n"/>
      <c r="AL9" s="135" t="n"/>
      <c r="AM9" s="135" t="n"/>
      <c r="AN9" s="135" t="n"/>
      <c r="AO9" s="135" t="n"/>
      <c r="AP9" s="135" t="n"/>
      <c r="AQ9" s="135" t="n"/>
      <c r="AR9" s="135" t="n"/>
      <c r="AS9" s="135" t="n"/>
      <c r="AT9" s="135" t="n"/>
      <c r="AU9" s="135" t="n"/>
      <c r="AV9" s="135" t="n"/>
      <c r="AW9" s="135" t="n"/>
      <c r="AX9" s="135" t="n"/>
      <c r="AY9" s="135" t="n"/>
      <c r="AZ9" s="135" t="n"/>
      <c r="BA9" s="135" t="n"/>
      <c r="BB9" s="135" t="n"/>
      <c r="BC9" s="135" t="n"/>
      <c r="BD9" s="135" t="n"/>
      <c r="BE9" s="135" t="n"/>
      <c r="BF9" s="135" t="n"/>
      <c r="BG9" s="135" t="n"/>
      <c r="BH9" s="135" t="n"/>
      <c r="BI9" s="135" t="n"/>
      <c r="BJ9" s="135" t="n"/>
      <c r="BK9" s="135" t="n"/>
      <c r="BL9" s="135" t="n"/>
      <c r="BM9" s="135" t="n"/>
      <c r="BN9" s="135" t="n"/>
      <c r="BO9" s="135" t="n"/>
      <c r="BP9" s="135" t="n"/>
      <c r="BQ9" s="135" t="n"/>
      <c r="BR9" s="135" t="n"/>
      <c r="BS9" s="135" t="n"/>
      <c r="BT9" s="135" t="n"/>
      <c r="BU9" s="135" t="n"/>
      <c r="BV9" s="135" t="n"/>
      <c r="BW9" s="135" t="n"/>
      <c r="BX9" s="135" t="n"/>
      <c r="BY9" s="135" t="n"/>
      <c r="BZ9" s="135" t="n"/>
      <c r="CA9" s="135" t="n"/>
      <c r="CB9" s="135" t="n"/>
      <c r="CC9" s="135" t="n"/>
      <c r="CD9" s="135" t="n"/>
      <c r="CE9" s="135" t="n"/>
      <c r="CF9" s="135" t="n"/>
      <c r="CG9" s="135" t="n"/>
      <c r="CH9" s="135" t="n"/>
      <c r="CI9" s="135" t="n"/>
      <c r="CJ9" s="135" t="n"/>
      <c r="CK9" s="135" t="n"/>
      <c r="CL9" s="135" t="n"/>
      <c r="CM9" s="135" t="n"/>
      <c r="CN9" s="135" t="n"/>
      <c r="CO9" s="135" t="n"/>
      <c r="CP9" s="135" t="n"/>
      <c r="CQ9" s="135" t="n"/>
      <c r="CR9" s="135" t="n"/>
      <c r="CS9" s="135" t="n"/>
      <c r="CU9" s="36" t="n"/>
      <c r="CV9" s="36" t="n"/>
      <c r="CW9" s="36" t="n"/>
      <c r="CX9" s="36" t="n"/>
      <c r="CY9" s="36" t="n"/>
      <c r="CZ9" s="36" t="n"/>
      <c r="DA9" s="36" t="n"/>
      <c r="DB9" s="36" t="n"/>
      <c r="DC9" s="36" t="n"/>
      <c r="DD9" s="36" t="n"/>
      <c r="DE9" s="36" t="n"/>
      <c r="DF9" s="36" t="n"/>
      <c r="DG9" s="36" t="n"/>
      <c r="DH9" s="36" t="n"/>
      <c r="DI9" s="36" t="n"/>
      <c r="DJ9" s="36" t="n"/>
      <c r="DK9" s="36" t="n"/>
      <c r="DL9" s="36" t="n"/>
      <c r="DM9" s="36" t="n"/>
      <c r="DN9" s="36" t="n"/>
      <c r="DO9" s="36" t="n"/>
      <c r="DP9" s="36" t="n"/>
      <c r="DQ9" s="36" t="n"/>
      <c r="DR9" s="36" t="n"/>
      <c r="DS9" s="36" t="n"/>
      <c r="DT9" s="36" t="n"/>
      <c r="DU9" s="36" t="n"/>
      <c r="DV9" s="36" t="n"/>
      <c r="DW9" s="36" t="n"/>
      <c r="DX9" s="36" t="n"/>
      <c r="DY9" s="36" t="n"/>
      <c r="DZ9" s="36" t="n"/>
      <c r="EA9" s="36" t="n"/>
      <c r="EB9" s="36" t="n"/>
      <c r="EC9" s="36" t="n"/>
      <c r="ED9" s="36" t="n"/>
      <c r="EE9" s="36" t="n"/>
      <c r="EF9" s="36" t="n"/>
      <c r="EG9" s="36" t="n"/>
      <c r="EH9" s="36" t="n"/>
      <c r="EI9" s="36" t="n"/>
      <c r="EJ9" s="36" t="n"/>
      <c r="EK9" s="36" t="n"/>
      <c r="EL9" s="36" t="n"/>
      <c r="EM9" s="36" t="n"/>
      <c r="EN9" s="36" t="n"/>
    </row>
    <row r="10">
      <c r="A10" s="306" t="n"/>
      <c r="B10" s="306" t="inlineStr">
        <is>
          <t>Referensi</t>
        </is>
      </c>
      <c r="C10" s="144" t="n"/>
      <c r="D10" s="144" t="n"/>
      <c r="E10" s="135" t="n"/>
      <c r="F10" s="135" t="n"/>
      <c r="G10" s="135" t="n"/>
      <c r="H10" s="135" t="n"/>
      <c r="I10" s="135" t="n"/>
      <c r="J10" s="135" t="n"/>
      <c r="K10" s="145" t="n"/>
      <c r="L10" s="135" t="n"/>
      <c r="M10" s="135" t="n"/>
      <c r="N10" s="135" t="n"/>
      <c r="O10" s="135" t="n"/>
      <c r="P10" s="135" t="n"/>
      <c r="Q10" s="135" t="n"/>
      <c r="R10" s="135" t="n"/>
      <c r="S10" s="135" t="n"/>
      <c r="T10" s="135" t="n"/>
      <c r="U10" s="135" t="n"/>
      <c r="V10" s="135" t="n"/>
      <c r="W10" s="135" t="n"/>
      <c r="X10" s="135" t="n"/>
      <c r="Y10" s="135" t="n"/>
      <c r="Z10" s="135" t="n"/>
      <c r="AA10" s="135" t="n"/>
      <c r="AB10" s="135" t="n"/>
      <c r="AC10" s="135" t="n"/>
      <c r="AD10" s="135" t="n"/>
      <c r="AE10" s="135" t="n"/>
      <c r="AF10" s="135" t="n"/>
      <c r="AG10" s="135" t="n"/>
      <c r="AH10" s="135" t="n"/>
      <c r="AI10" s="135" t="n"/>
      <c r="AJ10" s="135" t="n"/>
      <c r="AK10" s="135" t="n"/>
      <c r="AL10" s="135" t="n"/>
      <c r="AM10" s="135" t="n"/>
      <c r="AN10" s="135" t="n"/>
      <c r="AO10" s="135" t="n"/>
      <c r="AP10" s="135" t="n"/>
      <c r="AQ10" s="135" t="n"/>
      <c r="AR10" s="135" t="n"/>
      <c r="AS10" s="135" t="n"/>
      <c r="AT10" s="135" t="n"/>
      <c r="AU10" s="135" t="n"/>
      <c r="AV10" s="135" t="n"/>
      <c r="AW10" s="135" t="n"/>
      <c r="AX10" s="135" t="n"/>
      <c r="AY10" s="135" t="n"/>
      <c r="AZ10" s="135" t="n"/>
      <c r="BA10" s="135" t="n"/>
      <c r="BB10" s="135" t="n"/>
      <c r="BC10" s="135" t="n"/>
      <c r="BD10" s="135" t="n"/>
      <c r="BE10" s="135" t="n"/>
      <c r="BF10" s="135" t="n"/>
      <c r="BG10" s="135" t="n"/>
      <c r="BH10" s="135" t="n"/>
      <c r="BI10" s="135" t="n"/>
      <c r="BJ10" s="135" t="n"/>
      <c r="BK10" s="135" t="n"/>
      <c r="BL10" s="135" t="n"/>
      <c r="BM10" s="135" t="n"/>
      <c r="BN10" s="135" t="n"/>
      <c r="BO10" s="135" t="n"/>
      <c r="BP10" s="135" t="n"/>
      <c r="BQ10" s="135" t="n"/>
      <c r="BR10" s="135" t="n"/>
      <c r="BS10" s="135" t="n"/>
      <c r="BT10" s="135" t="n"/>
      <c r="BU10" s="135" t="n"/>
      <c r="BV10" s="135" t="n"/>
      <c r="BW10" s="135" t="n"/>
      <c r="BX10" s="135" t="n"/>
      <c r="BY10" s="135" t="n"/>
      <c r="BZ10" s="135" t="n"/>
      <c r="CA10" s="135" t="n"/>
      <c r="CB10" s="135" t="n"/>
      <c r="CC10" s="135" t="n"/>
      <c r="CD10" s="135" t="n"/>
      <c r="CE10" s="135" t="n"/>
      <c r="CF10" s="135" t="n"/>
      <c r="CG10" s="135" t="n"/>
      <c r="CH10" s="135" t="n"/>
      <c r="CI10" s="135" t="n"/>
      <c r="CJ10" s="135" t="n"/>
      <c r="CK10" s="135" t="n"/>
      <c r="CL10" s="135" t="n"/>
      <c r="CM10" s="135" t="n"/>
      <c r="CN10" s="135" t="n"/>
      <c r="CO10" s="135" t="n"/>
      <c r="CP10" s="135" t="n"/>
      <c r="CQ10" s="135" t="n"/>
      <c r="CR10" s="135" t="n"/>
      <c r="CS10" s="135" t="n"/>
      <c r="CU10" s="36" t="n"/>
      <c r="CV10" s="36" t="n"/>
      <c r="CW10" s="36" t="n"/>
      <c r="CX10" s="36" t="n"/>
      <c r="CY10" s="36" t="n"/>
      <c r="CZ10" s="36" t="n"/>
      <c r="DA10" s="36" t="n"/>
      <c r="DB10" s="36" t="n"/>
      <c r="DC10" s="36" t="n"/>
      <c r="DD10" s="36" t="n"/>
      <c r="DE10" s="36" t="n"/>
      <c r="DF10" s="36" t="n"/>
      <c r="DG10" s="36" t="n"/>
      <c r="DH10" s="36" t="n"/>
      <c r="DI10" s="36" t="n"/>
      <c r="DJ10" s="36" t="n"/>
      <c r="DK10" s="36" t="n"/>
      <c r="DL10" s="36" t="n"/>
      <c r="DM10" s="36" t="n"/>
      <c r="DN10" s="36" t="n"/>
      <c r="DO10" s="36" t="n"/>
      <c r="DP10" s="36" t="n"/>
      <c r="DQ10" s="36" t="n"/>
      <c r="DR10" s="36" t="n"/>
      <c r="DS10" s="36" t="n"/>
      <c r="DT10" s="36" t="n"/>
      <c r="DU10" s="36" t="n"/>
      <c r="DV10" s="36" t="n"/>
      <c r="DW10" s="36" t="n"/>
      <c r="DX10" s="36" t="n"/>
      <c r="DY10" s="36" t="n"/>
      <c r="DZ10" s="36" t="n"/>
      <c r="EA10" s="36" t="n"/>
      <c r="EB10" s="36" t="n"/>
      <c r="EC10" s="36" t="n"/>
      <c r="ED10" s="36" t="n"/>
      <c r="EE10" s="36" t="n"/>
      <c r="EF10" s="36" t="n"/>
      <c r="EG10" s="36" t="n"/>
      <c r="EH10" s="36" t="n"/>
      <c r="EI10" s="36" t="n"/>
      <c r="EJ10" s="36" t="n"/>
      <c r="EK10" s="36" t="n"/>
      <c r="EL10" s="36" t="n"/>
      <c r="EM10" s="36" t="n"/>
      <c r="EN10" s="36" t="n"/>
    </row>
    <row r="11">
      <c r="A11" s="146" t="inlineStr">
        <is>
          <t>001.01</t>
        </is>
      </c>
      <c r="B11" s="146" t="inlineStr">
        <is>
          <t>Fiksi Anak</t>
        </is>
      </c>
      <c r="C11" s="147">
        <f>SUM(E11:CS11)</f>
        <v/>
      </c>
      <c r="D11" s="147" t="n"/>
      <c r="E11" s="135">
        <f>COUNTIF(AlumniPT, $A11)</f>
        <v/>
      </c>
      <c r="F11" s="135">
        <f>COUNTIF(BalaiPustakaPT, $A11)</f>
        <v/>
      </c>
      <c r="G11" s="135">
        <f>COUNTIF(KytaJayaMandiriCV, $A11)</f>
        <v/>
      </c>
      <c r="H11" s="135">
        <f>COUNTIF(SindunataCV, $A11)</f>
        <v/>
      </c>
      <c r="I11" s="135">
        <f>COUNTIF(SyiahKualaUniversityPress, $A11)</f>
        <v/>
      </c>
      <c r="J11" s="135">
        <f>COUNTIF(UINMALIKIPRESS, $A11)</f>
        <v/>
      </c>
      <c r="K11" s="135">
        <f>COUNTIF(UNISMAPRESS, $A11)</f>
        <v/>
      </c>
      <c r="L11" s="135">
        <f>COUNTIF(UnitomoPress, $A11)</f>
        <v/>
      </c>
      <c r="M11" s="135">
        <f>COUNTIF(TITIANILMUCV, $A11)</f>
        <v/>
      </c>
      <c r="N11" s="135">
        <f>COUNTIF(AlqaprintJatinangor, $A11)</f>
        <v/>
      </c>
      <c r="O11" s="135">
        <f>COUNTIF(AnantaVidyaCV, $A11)</f>
        <v/>
      </c>
      <c r="P11" s="135">
        <f>COUNTIF(AndiOffsetCV, $A11)</f>
        <v/>
      </c>
      <c r="Q11" s="135">
        <f>COUNTIF(BestariBuanaMurniGroupPT, $A11)</f>
        <v/>
      </c>
      <c r="R11" s="135">
        <f>COUNTIF(BintangSemestaMediaCV, $A11)</f>
        <v/>
      </c>
      <c r="S11" s="135">
        <f>COUNTIF(BPKTodungSutanGunungMuliaPT, $A11)</f>
        <v/>
      </c>
      <c r="T11" s="135">
        <f>COUNTIF(BrataFancyMediaPT, $A11)</f>
        <v/>
      </c>
      <c r="U11" s="135">
        <f>COUNTIF(BudiUtamaCVDeepublish, $A11)</f>
        <v/>
      </c>
      <c r="V11" s="135">
        <f>COUNTIF(BukaBukuPustaka, $A11)</f>
        <v/>
      </c>
      <c r="W11" s="135">
        <f>COUNTIF(BUMIAKSARAPT, $A11)</f>
        <v/>
      </c>
      <c r="X11" s="135">
        <f>COUNTIF(CahayaDuabelasSemestaPT, $A11)</f>
        <v/>
      </c>
      <c r="Y11" s="135">
        <f>COUNTIF(CitraAdityaBaktiPT, $A11)</f>
        <v/>
      </c>
      <c r="Z11" s="135">
        <f>COUNTIF(DeltaEdukasiPrimaCV, $A11)</f>
        <v/>
      </c>
      <c r="AA11" s="135">
        <f>COUNTIF(DIANDRAPRIMAMITRAMEDIACV, $A11)</f>
        <v/>
      </c>
      <c r="AB11" s="135">
        <f>COUNTIF(DuniaPustakaJayaPT, $A11)</f>
        <v/>
      </c>
      <c r="AC11" s="135">
        <f>COUNTIF(DutaPustakaIndonesiaPT, $A11)</f>
        <v/>
      </c>
      <c r="AD11" s="135">
        <f>COUNTIF(ElementaMediaLiterasiPT, $A11)</f>
        <v/>
      </c>
      <c r="AE11" s="135">
        <f>COUNTIF(ElexMediaKomputindoPT, $A11)</f>
        <v/>
      </c>
      <c r="AF11" s="135">
        <f>COUNTIF(EraAdicitraIntermediaPT, $A11)</f>
        <v/>
      </c>
      <c r="AG11" s="135">
        <f>COUNTIF(GarudaMasSejahteraCV, $A11)</f>
        <v/>
      </c>
      <c r="AH11" s="135">
        <f>COUNTIF(GavaMediaCV, $A11)</f>
        <v/>
      </c>
      <c r="AI11" s="135">
        <f>COUNTIF(GemaInsani, $A11)</f>
        <v/>
      </c>
      <c r="AJ11" s="135">
        <f>COUNTIF(GrahaPrintamaSelarasCV, $A11)</f>
        <v/>
      </c>
      <c r="AK11" s="135">
        <f>COUNTIF(GramediaPustakaUtamaPT, $A11)</f>
        <v/>
      </c>
      <c r="AL11" s="135">
        <f>COUNTIF(GrasindoGramediaWidiaSaranaIndonesia, $A11)</f>
        <v/>
      </c>
      <c r="AM11" s="135">
        <f>COUNTIF(IndivaMediaKreasiPT, $A11)</f>
        <v/>
      </c>
      <c r="AN11" s="135">
        <f>COUNTIF(IndocampCV, $A11)</f>
        <v/>
      </c>
      <c r="AO11" s="135">
        <f>COUNTIF(IndonesiaEmasGroup, $A11)</f>
        <v/>
      </c>
      <c r="AP11" s="135">
        <f>COUNTIF(IntanPariwaraGrupCempakaPutihPT, $A11)</f>
        <v/>
      </c>
      <c r="AQ11" s="135">
        <f>COUNTIF(InteraCV, $A11)</f>
        <v/>
      </c>
      <c r="AR11" s="135">
        <f>COUNTIF(JejakPublisherCV, $A11)</f>
        <v/>
      </c>
      <c r="AS11" s="135">
        <f>COUNTIF(JejakPustaka, $A11)</f>
        <v/>
      </c>
      <c r="AT11" s="135">
        <f>COUNTIF(JepePressMediaUtamaPT, $A11)</f>
        <v/>
      </c>
      <c r="AU11" s="135">
        <f>COUNTIF(KanisiusPT, $A11)</f>
        <v/>
      </c>
      <c r="AV11" s="135">
        <f>COUNTIF(KesaintBlancIndahPT, $A11)</f>
        <v/>
      </c>
      <c r="AW11" s="135">
        <f>COUNTIF(KompasMediaNusantaraPenerbitBukuKompas, $A11)</f>
        <v/>
      </c>
      <c r="AX11" s="135">
        <f>COUNTIF(LanggamPustaka, $A11)</f>
        <v/>
      </c>
      <c r="AY11" s="135">
        <f>COUNTIF(LatifKittoMahesaPT, $A11)</f>
        <v/>
      </c>
      <c r="AZ11" s="135">
        <f>COUNTIF(LENTERAHATIPT, $A11)</f>
        <v/>
      </c>
      <c r="BA11" s="135">
        <f>COUNTIF(LenteraPustakaIndonesia, $A11)</f>
        <v/>
      </c>
      <c r="BB11" s="135">
        <f>COUNTIF(LiterasiNusantaraAbadiGroupPT, $A11)</f>
        <v/>
      </c>
      <c r="BC11" s="135">
        <f>COUNTIF(LiterindoBerkahKaryaPT, $A11)</f>
        <v/>
      </c>
      <c r="BD11" s="135">
        <f>COUNTIF(LOKAAKSARACV, $A11)</f>
        <v/>
      </c>
      <c r="BE11" s="135">
        <f>COUNTIF(LuximaMetroMediaPT, $A11)</f>
        <v/>
      </c>
      <c r="BF11" s="135">
        <f>COUNTIF(MandarMajuCV, $A11)</f>
        <v/>
      </c>
      <c r="BG11" s="135">
        <f>COUNTIF(MediaAkselerasi, $A11)</f>
        <v/>
      </c>
      <c r="BH11" s="135">
        <f>COUNTIF(MediaCendekiaMuslimCV, $A11)</f>
        <v/>
      </c>
      <c r="BI11" s="135">
        <f>COUNTIF(MediaDinamikaSelarasPT, $A11)</f>
        <v/>
      </c>
      <c r="BJ11" s="135">
        <f>COUNTIF(MediaKaryaPutraCV, $A11)</f>
        <v/>
      </c>
      <c r="BK11" s="135">
        <f>COUNTIF(MediaPressindoPT, $A11)</f>
        <v/>
      </c>
      <c r="BL11" s="135">
        <f>COUNTIF(MediantaraSemestaPT, $A11)</f>
        <v/>
      </c>
      <c r="BM11" s="135">
        <f>COUNTIF(MelaniaPublishingCV, $A11)</f>
        <v/>
      </c>
      <c r="BN11" s="135">
        <f>COUNTIF(MutiaraAksaraCV, $A11)</f>
        <v/>
      </c>
      <c r="BO11" s="135">
        <f>COUNTIF(NafalGlobalNusantaraPT, $A11)</f>
        <v/>
      </c>
      <c r="BP11" s="135">
        <f>COUNTIF(NiagaSwadayaPT, $A11)</f>
        <v/>
      </c>
      <c r="BQ11" s="135">
        <f>COUNTIF(NuansaCendekiaCV, $A11)</f>
        <v/>
      </c>
      <c r="BR11" s="135">
        <f>COUNTIF(PenebarSwadayaPT, $A11)</f>
        <v/>
      </c>
      <c r="BS11" s="135">
        <f>COUNTIF(PenerbitAdab, $A11)</f>
        <v/>
      </c>
      <c r="BT11" s="135">
        <f>COUNTIF(PenerbitEGC, $A11)</f>
        <v/>
      </c>
      <c r="BU11" s="135">
        <f>COUNTIF(PenerbitIPBPressPT, $A11)</f>
        <v/>
      </c>
      <c r="BV11" s="135">
        <f>COUNTIF(PenerbitSalemba, $A11)</f>
        <v/>
      </c>
      <c r="BW11" s="135">
        <f>COUNTIF(PohonCahayaSemestaPT, $A11)</f>
        <v/>
      </c>
      <c r="BX11" s="135">
        <f>COUNTIF(PranaDinamikaSejahteraPT, $A11)</f>
        <v/>
      </c>
      <c r="BY11" s="135">
        <f>COUNTIF(PrenadaMediaGroup, $A11)</f>
        <v/>
      </c>
      <c r="BZ11" s="135">
        <f>COUNTIF(PusatDatadanAnalisaTempoPT, $A11)</f>
        <v/>
      </c>
      <c r="CA11" s="135">
        <f>COUNTIF(PuspaSwaraPT, $A11)</f>
        <v/>
      </c>
      <c r="CB11" s="135">
        <f>COUNTIF(PustakaBaruPress, $A11)</f>
        <v/>
      </c>
      <c r="CC11" s="135">
        <f>COUNTIF(PustakaBengawanCV, $A11)</f>
        <v/>
      </c>
      <c r="CD11" s="135">
        <f>COUNTIF(PustakaRumahCintaCV, $A11)</f>
        <v/>
      </c>
      <c r="CE11" s="135">
        <f>COUNTIF(RajaGrafindoPersadaPT, $A11)</f>
        <v/>
      </c>
      <c r="CF11" s="135">
        <f>COUNTIF(RajawaliIntanCemerlang, $A11)</f>
        <v/>
      </c>
      <c r="CG11" s="135">
        <f>COUNTIF(RayyanaKomunikasindoPT, $A11)</f>
        <v/>
      </c>
      <c r="CH11" s="135">
        <f>COUNTIF(RefikaAditamaPT, $A11)</f>
        <v/>
      </c>
      <c r="CI11" s="135">
        <f>COUNTIF(RemajaRosdakaryaPT, $A11)</f>
        <v/>
      </c>
      <c r="CJ11" s="135">
        <f>COUNTIF(ReneTurosIndonesiaPT, $A11)</f>
        <v/>
      </c>
      <c r="CK11" s="135">
        <f>COUNTIF(SaranaPancakaryaNusaPT, $A11)</f>
        <v/>
      </c>
      <c r="CL11" s="135">
        <f>COUNTIF(ScopindoMediaPustakaPT, $A11)</f>
        <v/>
      </c>
      <c r="CM11" s="135">
        <f>COUNTIF(SetiAjiCV, $A11)</f>
        <v/>
      </c>
      <c r="CN11" s="135">
        <f>COUNTIF(SinergiPrimaMagnaCV, $A11)</f>
        <v/>
      </c>
      <c r="CO11" s="135">
        <f>COUNTIF(TazkiaInvestindoUtamaPT, $A11)</f>
        <v/>
      </c>
      <c r="CP11" s="135">
        <f>COUNTIF(TeguhKaryaCV, $A11)</f>
        <v/>
      </c>
      <c r="CQ11" s="135">
        <f>COUNTIF(TigaSerangkaiPustakaMandiriPT, $A11)</f>
        <v/>
      </c>
      <c r="CR11" s="135">
        <f>COUNTIF(TrubusSwadayaPT, $A11)</f>
        <v/>
      </c>
      <c r="CS11" s="135">
        <f>COUNTIF(UGMPress, $A11)</f>
        <v/>
      </c>
      <c r="CU11" s="36" t="n"/>
      <c r="CV11" s="36" t="n"/>
      <c r="CW11" s="36" t="n"/>
      <c r="CX11" s="36" t="n"/>
      <c r="CY11" s="36" t="n"/>
      <c r="CZ11" s="36" t="n"/>
      <c r="DA11" s="36" t="n"/>
      <c r="DB11" s="36" t="n"/>
      <c r="DC11" s="36" t="n"/>
      <c r="DD11" s="36" t="n"/>
      <c r="DE11" s="36" t="n"/>
      <c r="DF11" s="36" t="n"/>
      <c r="DG11" s="36" t="n"/>
      <c r="DH11" s="36" t="n"/>
      <c r="DI11" s="36" t="n"/>
      <c r="DJ11" s="36" t="n"/>
      <c r="DK11" s="36" t="n"/>
      <c r="DL11" s="36" t="n"/>
      <c r="DM11" s="36" t="n"/>
      <c r="DN11" s="36" t="n"/>
      <c r="DO11" s="36" t="n"/>
      <c r="DP11" s="36" t="n"/>
      <c r="DQ11" s="36" t="n"/>
      <c r="DR11" s="36" t="n"/>
      <c r="DS11" s="36" t="n"/>
      <c r="DT11" s="36" t="n"/>
      <c r="DU11" s="36" t="n"/>
      <c r="DV11" s="36" t="n"/>
      <c r="DW11" s="36" t="n"/>
      <c r="DX11" s="36" t="n"/>
      <c r="DY11" s="36" t="n"/>
      <c r="DZ11" s="36" t="n"/>
      <c r="EA11" s="36" t="n"/>
      <c r="EB11" s="36" t="n"/>
      <c r="EC11" s="36" t="n"/>
      <c r="ED11" s="36" t="n"/>
      <c r="EE11" s="36" t="n"/>
      <c r="EF11" s="36" t="n"/>
      <c r="EG11" s="36" t="n"/>
      <c r="EH11" s="36" t="n"/>
      <c r="EI11" s="36" t="n"/>
      <c r="EJ11" s="36" t="n"/>
      <c r="EK11" s="36" t="n"/>
      <c r="EL11" s="36" t="n"/>
      <c r="EM11" s="36" t="n"/>
      <c r="EN11" s="36" t="n"/>
    </row>
    <row r="12">
      <c r="A12" s="146" t="inlineStr">
        <is>
          <t>001.02</t>
        </is>
      </c>
      <c r="B12" s="146" t="inlineStr">
        <is>
          <t>Fiksi Remaja</t>
        </is>
      </c>
      <c r="C12" s="147">
        <f>SUM(E12:CS12)</f>
        <v/>
      </c>
      <c r="D12" s="147" t="n"/>
      <c r="E12" s="135">
        <f>COUNTIF(AlumniPT, $A12)</f>
        <v/>
      </c>
      <c r="F12" s="135">
        <f>COUNTIF(BalaiPustakaPT, $A12)</f>
        <v/>
      </c>
      <c r="G12" s="135">
        <f>COUNTIF(KytaJayaMandiriCV, $A12)</f>
        <v/>
      </c>
      <c r="H12" s="135">
        <f>COUNTIF(SindunataCV, $A12)</f>
        <v/>
      </c>
      <c r="I12" s="135">
        <f>COUNTIF(SyiahKualaUniversityPress, $A12)</f>
        <v/>
      </c>
      <c r="J12" s="135">
        <f>COUNTIF(UINMALIKIPRESS, $A12)</f>
        <v/>
      </c>
      <c r="K12" s="135">
        <f>COUNTIF(UNISMAPRESS, $A12)</f>
        <v/>
      </c>
      <c r="L12" s="135">
        <f>COUNTIF(UnitomoPress, $A12)</f>
        <v/>
      </c>
      <c r="M12" s="135">
        <f>COUNTIF(TITIANILMUCV, $A12)</f>
        <v/>
      </c>
      <c r="N12" s="135">
        <f>COUNTIF(AlqaprintJatinangor, $A12)</f>
        <v/>
      </c>
      <c r="O12" s="135">
        <f>COUNTIF(AnantaVidyaCV, $A12)</f>
        <v/>
      </c>
      <c r="P12" s="135">
        <f>COUNTIF(AndiOffsetCV, $A12)</f>
        <v/>
      </c>
      <c r="Q12" s="135">
        <f>COUNTIF(BestariBuanaMurniGroupPT, $A12)</f>
        <v/>
      </c>
      <c r="R12" s="135">
        <f>COUNTIF(BintangSemestaMediaCV, $A12)</f>
        <v/>
      </c>
      <c r="S12" s="135">
        <f>COUNTIF(BPKTodungSutanGunungMuliaPT, $A12)</f>
        <v/>
      </c>
      <c r="T12" s="135">
        <f>COUNTIF(BrataFancyMediaPT, $A12)</f>
        <v/>
      </c>
      <c r="U12" s="135">
        <f>COUNTIF(BudiUtamaCVDeepublish, $A12)</f>
        <v/>
      </c>
      <c r="V12" s="135">
        <f>COUNTIF(BukaBukuPustaka, $A12)</f>
        <v/>
      </c>
      <c r="W12" s="135">
        <f>COUNTIF(BUMIAKSARAPT, $A12)</f>
        <v/>
      </c>
      <c r="X12" s="135">
        <f>COUNTIF(CahayaDuabelasSemestaPT, $A12)</f>
        <v/>
      </c>
      <c r="Y12" s="135">
        <f>COUNTIF(CitraAdityaBaktiPT, $A12)</f>
        <v/>
      </c>
      <c r="Z12" s="135">
        <f>COUNTIF(DeltaEdukasiPrimaCV, $A12)</f>
        <v/>
      </c>
      <c r="AA12" s="135">
        <f>COUNTIF(DIANDRAPRIMAMITRAMEDIACV, $A12)</f>
        <v/>
      </c>
      <c r="AB12" s="135">
        <f>COUNTIF(DuniaPustakaJayaPT, $A12)</f>
        <v/>
      </c>
      <c r="AC12" s="135">
        <f>COUNTIF(DutaPustakaIndonesiaPT, $A12)</f>
        <v/>
      </c>
      <c r="AD12" s="135">
        <f>COUNTIF(ElementaMediaLiterasiPT, $A12)</f>
        <v/>
      </c>
      <c r="AE12" s="135">
        <f>COUNTIF(ElexMediaKomputindoPT, $A12)</f>
        <v/>
      </c>
      <c r="AF12" s="135">
        <f>COUNTIF(EraAdicitraIntermediaPT, $A12)</f>
        <v/>
      </c>
      <c r="AG12" s="135">
        <f>COUNTIF(GarudaMasSejahteraCV, $A12)</f>
        <v/>
      </c>
      <c r="AH12" s="135">
        <f>COUNTIF(GavaMediaCV, $A12)</f>
        <v/>
      </c>
      <c r="AI12" s="135">
        <f>COUNTIF(GemaInsani, $A12)</f>
        <v/>
      </c>
      <c r="AJ12" s="135">
        <f>COUNTIF(GrahaPrintamaSelarasCV, $A12)</f>
        <v/>
      </c>
      <c r="AK12" s="135">
        <f>COUNTIF(GramediaPustakaUtamaPT, $A12)</f>
        <v/>
      </c>
      <c r="AL12" s="135">
        <f>COUNTIF(GrasindoGramediaWidiaSaranaIndonesia, $A12)</f>
        <v/>
      </c>
      <c r="AM12" s="135">
        <f>COUNTIF(IndivaMediaKreasiPT, $A12)</f>
        <v/>
      </c>
      <c r="AN12" s="135">
        <f>COUNTIF(IndocampCV, $A12)</f>
        <v/>
      </c>
      <c r="AO12" s="135">
        <f>COUNTIF(IndonesiaEmasGroup, $A12)</f>
        <v/>
      </c>
      <c r="AP12" s="135">
        <f>COUNTIF(IntanPariwaraGrupCempakaPutihPT, $A12)</f>
        <v/>
      </c>
      <c r="AQ12" s="135">
        <f>COUNTIF(InteraCV, $A12)</f>
        <v/>
      </c>
      <c r="AR12" s="135">
        <f>COUNTIF(JejakPublisherCV, $A12)</f>
        <v/>
      </c>
      <c r="AS12" s="135">
        <f>COUNTIF(JejakPustaka, $A12)</f>
        <v/>
      </c>
      <c r="AT12" s="135">
        <f>COUNTIF(JepePressMediaUtamaPT, $A12)</f>
        <v/>
      </c>
      <c r="AU12" s="135">
        <f>COUNTIF(KanisiusPT, $A12)</f>
        <v/>
      </c>
      <c r="AV12" s="135">
        <f>COUNTIF(KesaintBlancIndahPT, $A12)</f>
        <v/>
      </c>
      <c r="AW12" s="135">
        <f>COUNTIF(KompasMediaNusantaraPenerbitBukuKompas, $A12)</f>
        <v/>
      </c>
      <c r="AX12" s="135">
        <f>COUNTIF(LanggamPustaka, $A12)</f>
        <v/>
      </c>
      <c r="AY12" s="135">
        <f>COUNTIF(LatifKittoMahesaPT, $A12)</f>
        <v/>
      </c>
      <c r="AZ12" s="135">
        <f>COUNTIF(LENTERAHATIPT, $A12)</f>
        <v/>
      </c>
      <c r="BA12" s="135">
        <f>COUNTIF(LenteraPustakaIndonesia, $A12)</f>
        <v/>
      </c>
      <c r="BB12" s="135">
        <f>COUNTIF(LiterasiNusantaraAbadiGroupPT, $A12)</f>
        <v/>
      </c>
      <c r="BC12" s="135">
        <f>COUNTIF(LiterindoBerkahKaryaPT, $A12)</f>
        <v/>
      </c>
      <c r="BD12" s="135">
        <f>COUNTIF(LOKAAKSARACV, $A12)</f>
        <v/>
      </c>
      <c r="BE12" s="135">
        <f>COUNTIF(LuximaMetroMediaPT, $A12)</f>
        <v/>
      </c>
      <c r="BF12" s="135">
        <f>COUNTIF(MandarMajuCV, $A12)</f>
        <v/>
      </c>
      <c r="BG12" s="135">
        <f>COUNTIF(MediaAkselerasi, $A12)</f>
        <v/>
      </c>
      <c r="BH12" s="135">
        <f>COUNTIF(MediaCendekiaMuslimCV, $A12)</f>
        <v/>
      </c>
      <c r="BI12" s="135">
        <f>COUNTIF(MediaDinamikaSelarasPT, $A12)</f>
        <v/>
      </c>
      <c r="BJ12" s="135">
        <f>COUNTIF(MediaKaryaPutraCV, $A12)</f>
        <v/>
      </c>
      <c r="BK12" s="135">
        <f>COUNTIF(MediaPressindoPT, $A12)</f>
        <v/>
      </c>
      <c r="BL12" s="135">
        <f>COUNTIF(MediantaraSemestaPT, $A12)</f>
        <v/>
      </c>
      <c r="BM12" s="135">
        <f>COUNTIF(MelaniaPublishingCV, $A12)</f>
        <v/>
      </c>
      <c r="BN12" s="135">
        <f>COUNTIF(MutiaraAksaraCV, $A12)</f>
        <v/>
      </c>
      <c r="BO12" s="135">
        <f>COUNTIF(NafalGlobalNusantaraPT, $A12)</f>
        <v/>
      </c>
      <c r="BP12" s="135">
        <f>COUNTIF(NiagaSwadayaPT, $A12)</f>
        <v/>
      </c>
      <c r="BQ12" s="135">
        <f>COUNTIF(NuansaCendekiaCV, $A12)</f>
        <v/>
      </c>
      <c r="BR12" s="135">
        <f>COUNTIF(PenebarSwadayaPT, $A12)</f>
        <v/>
      </c>
      <c r="BS12" s="135">
        <f>COUNTIF(PenerbitAdab, $A12)</f>
        <v/>
      </c>
      <c r="BT12" s="135">
        <f>COUNTIF(PenerbitEGC, $A12)</f>
        <v/>
      </c>
      <c r="BU12" s="135">
        <f>COUNTIF(PenerbitIPBPressPT, $A12)</f>
        <v/>
      </c>
      <c r="BV12" s="135">
        <f>COUNTIF(PenerbitSalemba, $A12)</f>
        <v/>
      </c>
      <c r="BW12" s="135">
        <f>COUNTIF(PohonCahayaSemestaPT, $A12)</f>
        <v/>
      </c>
      <c r="BX12" s="135">
        <f>COUNTIF(PranaDinamikaSejahteraPT, $A12)</f>
        <v/>
      </c>
      <c r="BY12" s="135">
        <f>COUNTIF(PrenadaMediaGroup, $A12)</f>
        <v/>
      </c>
      <c r="BZ12" s="135">
        <f>COUNTIF(PusatDatadanAnalisaTempoPT, $A12)</f>
        <v/>
      </c>
      <c r="CA12" s="135">
        <f>COUNTIF(PuspaSwaraPT, $A12)</f>
        <v/>
      </c>
      <c r="CB12" s="135">
        <f>COUNTIF(PustakaBaruPress, $A12)</f>
        <v/>
      </c>
      <c r="CC12" s="135">
        <f>COUNTIF(PustakaBengawanCV, $A12)</f>
        <v/>
      </c>
      <c r="CD12" s="135">
        <f>COUNTIF(PustakaRumahCintaCV, $A12)</f>
        <v/>
      </c>
      <c r="CE12" s="135">
        <f>COUNTIF(RajaGrafindoPersadaPT, $A12)</f>
        <v/>
      </c>
      <c r="CF12" s="135">
        <f>COUNTIF(RajawaliIntanCemerlang, $A12)</f>
        <v/>
      </c>
      <c r="CG12" s="135">
        <f>COUNTIF(RayyanaKomunikasindoPT, $A12)</f>
        <v/>
      </c>
      <c r="CH12" s="135">
        <f>COUNTIF(RefikaAditamaPT, $A12)</f>
        <v/>
      </c>
      <c r="CI12" s="135">
        <f>COUNTIF(RemajaRosdakaryaPT, $A12)</f>
        <v/>
      </c>
      <c r="CJ12" s="135">
        <f>COUNTIF(ReneTurosIndonesiaPT, $A12)</f>
        <v/>
      </c>
      <c r="CK12" s="135">
        <f>COUNTIF(SaranaPancakaryaNusaPT, $A12)</f>
        <v/>
      </c>
      <c r="CL12" s="135">
        <f>COUNTIF(ScopindoMediaPustakaPT, $A12)</f>
        <v/>
      </c>
      <c r="CM12" s="135">
        <f>COUNTIF(SetiAjiCV, $A12)</f>
        <v/>
      </c>
      <c r="CN12" s="135">
        <f>COUNTIF(SinergiPrimaMagnaCV, $A12)</f>
        <v/>
      </c>
      <c r="CO12" s="135">
        <f>COUNTIF(TazkiaInvestindoUtamaPT, $A12)</f>
        <v/>
      </c>
      <c r="CP12" s="135">
        <f>COUNTIF(TeguhKaryaCV, $A12)</f>
        <v/>
      </c>
      <c r="CQ12" s="135">
        <f>COUNTIF(TigaSerangkaiPustakaMandiriPT, $A12)</f>
        <v/>
      </c>
      <c r="CR12" s="135">
        <f>COUNTIF(TrubusSwadayaPT, $A12)</f>
        <v/>
      </c>
      <c r="CS12" s="135">
        <f>COUNTIF(UGMPress, $A12)</f>
        <v/>
      </c>
      <c r="CU12" s="36" t="n"/>
      <c r="CV12" s="36" t="n"/>
      <c r="CW12" s="36" t="n"/>
      <c r="CX12" s="36" t="n"/>
      <c r="CY12" s="36" t="n"/>
      <c r="CZ12" s="36" t="n"/>
      <c r="DA12" s="36" t="n"/>
      <c r="DB12" s="36" t="n"/>
      <c r="DC12" s="36" t="n"/>
      <c r="DD12" s="36" t="n"/>
      <c r="DE12" s="36" t="n"/>
      <c r="DF12" s="36" t="n"/>
      <c r="DG12" s="36" t="n"/>
      <c r="DH12" s="36" t="n"/>
      <c r="DI12" s="36" t="n"/>
      <c r="DJ12" s="36" t="n"/>
      <c r="DK12" s="36" t="n"/>
      <c r="DL12" s="36" t="n"/>
      <c r="DM12" s="36" t="n"/>
      <c r="DN12" s="36" t="n"/>
      <c r="DO12" s="36" t="n"/>
      <c r="DP12" s="36" t="n"/>
      <c r="DQ12" s="36" t="n"/>
      <c r="DR12" s="36" t="n"/>
      <c r="DS12" s="36" t="n"/>
      <c r="DT12" s="36" t="n"/>
      <c r="DU12" s="36" t="n"/>
      <c r="DV12" s="36" t="n"/>
      <c r="DW12" s="36" t="n"/>
      <c r="DX12" s="36" t="n"/>
      <c r="DY12" s="36" t="n"/>
      <c r="DZ12" s="36" t="n"/>
      <c r="EA12" s="36" t="n"/>
      <c r="EB12" s="36" t="n"/>
      <c r="EC12" s="36" t="n"/>
      <c r="ED12" s="36" t="n"/>
      <c r="EE12" s="36" t="n"/>
      <c r="EF12" s="36" t="n"/>
      <c r="EG12" s="36" t="n"/>
      <c r="EH12" s="36" t="n"/>
      <c r="EI12" s="36" t="n"/>
      <c r="EJ12" s="36" t="n"/>
      <c r="EK12" s="36" t="n"/>
      <c r="EL12" s="36" t="n"/>
      <c r="EM12" s="36" t="n"/>
      <c r="EN12" s="36" t="n"/>
    </row>
    <row r="13">
      <c r="A13" s="146" t="inlineStr">
        <is>
          <t>001.03</t>
        </is>
      </c>
      <c r="B13" s="146" t="inlineStr">
        <is>
          <t>Fiksi Dewasa</t>
        </is>
      </c>
      <c r="C13" s="147">
        <f>SUM(E13:CS13)</f>
        <v/>
      </c>
      <c r="D13" s="147" t="n"/>
      <c r="E13" s="135">
        <f>COUNTIF(AlumniPT, $A13)</f>
        <v/>
      </c>
      <c r="F13" s="135">
        <f>COUNTIF(BalaiPustakaPT, $A13)</f>
        <v/>
      </c>
      <c r="G13" s="135">
        <f>COUNTIF(KytaJayaMandiriCV, $A13)</f>
        <v/>
      </c>
      <c r="H13" s="135">
        <f>COUNTIF(SindunataCV, $A13)</f>
        <v/>
      </c>
      <c r="I13" s="135">
        <f>COUNTIF(SyiahKualaUniversityPress, $A13)</f>
        <v/>
      </c>
      <c r="J13" s="135">
        <f>COUNTIF(UINMALIKIPRESS, $A13)</f>
        <v/>
      </c>
      <c r="K13" s="135">
        <f>COUNTIF(UNISMAPRESS, $A13)</f>
        <v/>
      </c>
      <c r="L13" s="135">
        <f>COUNTIF(UnitomoPress, $A13)</f>
        <v/>
      </c>
      <c r="M13" s="135">
        <f>COUNTIF(TITIANILMUCV, $A13)</f>
        <v/>
      </c>
      <c r="N13" s="135">
        <f>COUNTIF(AlqaprintJatinangor, $A13)</f>
        <v/>
      </c>
      <c r="O13" s="135">
        <f>COUNTIF(AnantaVidyaCV, $A13)</f>
        <v/>
      </c>
      <c r="P13" s="135">
        <f>COUNTIF(AndiOffsetCV, $A13)</f>
        <v/>
      </c>
      <c r="Q13" s="135">
        <f>COUNTIF(BestariBuanaMurniGroupPT, $A13)</f>
        <v/>
      </c>
      <c r="R13" s="135">
        <f>COUNTIF(BintangSemestaMediaCV, $A13)</f>
        <v/>
      </c>
      <c r="S13" s="135">
        <f>COUNTIF(BPKTodungSutanGunungMuliaPT, $A13)</f>
        <v/>
      </c>
      <c r="T13" s="135">
        <f>COUNTIF(BrataFancyMediaPT, $A13)</f>
        <v/>
      </c>
      <c r="U13" s="135">
        <f>COUNTIF(BudiUtamaCVDeepublish, $A13)</f>
        <v/>
      </c>
      <c r="V13" s="135">
        <f>COUNTIF(BukaBukuPustaka, $A13)</f>
        <v/>
      </c>
      <c r="W13" s="135">
        <f>COUNTIF(BUMIAKSARAPT, $A13)</f>
        <v/>
      </c>
      <c r="X13" s="135">
        <f>COUNTIF(CahayaDuabelasSemestaPT, $A13)</f>
        <v/>
      </c>
      <c r="Y13" s="135">
        <f>COUNTIF(CitraAdityaBaktiPT, $A13)</f>
        <v/>
      </c>
      <c r="Z13" s="135">
        <f>COUNTIF(DeltaEdukasiPrimaCV, $A13)</f>
        <v/>
      </c>
      <c r="AA13" s="135">
        <f>COUNTIF(DIANDRAPRIMAMITRAMEDIACV, $A13)</f>
        <v/>
      </c>
      <c r="AB13" s="135">
        <f>COUNTIF(DuniaPustakaJayaPT, $A13)</f>
        <v/>
      </c>
      <c r="AC13" s="135">
        <f>COUNTIF(DutaPustakaIndonesiaPT, $A13)</f>
        <v/>
      </c>
      <c r="AD13" s="135">
        <f>COUNTIF(ElementaMediaLiterasiPT, $A13)</f>
        <v/>
      </c>
      <c r="AE13" s="135">
        <f>COUNTIF(ElexMediaKomputindoPT, $A13)</f>
        <v/>
      </c>
      <c r="AF13" s="135">
        <f>COUNTIF(EraAdicitraIntermediaPT, $A13)</f>
        <v/>
      </c>
      <c r="AG13" s="135">
        <f>COUNTIF(GarudaMasSejahteraCV, $A13)</f>
        <v/>
      </c>
      <c r="AH13" s="135">
        <f>COUNTIF(GavaMediaCV, $A13)</f>
        <v/>
      </c>
      <c r="AI13" s="135">
        <f>COUNTIF(GemaInsani, $A13)</f>
        <v/>
      </c>
      <c r="AJ13" s="135">
        <f>COUNTIF(GrahaPrintamaSelarasCV, $A13)</f>
        <v/>
      </c>
      <c r="AK13" s="135">
        <f>COUNTIF(GramediaPustakaUtamaPT, $A13)</f>
        <v/>
      </c>
      <c r="AL13" s="135">
        <f>COUNTIF(GrasindoGramediaWidiaSaranaIndonesia, $A13)</f>
        <v/>
      </c>
      <c r="AM13" s="135">
        <f>COUNTIF(IndivaMediaKreasiPT, $A13)</f>
        <v/>
      </c>
      <c r="AN13" s="135">
        <f>COUNTIF(IndocampCV, $A13)</f>
        <v/>
      </c>
      <c r="AO13" s="135">
        <f>COUNTIF(IndonesiaEmasGroup, $A13)</f>
        <v/>
      </c>
      <c r="AP13" s="135">
        <f>COUNTIF(IntanPariwaraGrupCempakaPutihPT, $A13)</f>
        <v/>
      </c>
      <c r="AQ13" s="135">
        <f>COUNTIF(InteraCV, $A13)</f>
        <v/>
      </c>
      <c r="AR13" s="135">
        <f>COUNTIF(JejakPublisherCV, $A13)</f>
        <v/>
      </c>
      <c r="AS13" s="135">
        <f>COUNTIF(JejakPustaka, $A13)</f>
        <v/>
      </c>
      <c r="AT13" s="135">
        <f>COUNTIF(JepePressMediaUtamaPT, $A13)</f>
        <v/>
      </c>
      <c r="AU13" s="135">
        <f>COUNTIF(KanisiusPT, $A13)</f>
        <v/>
      </c>
      <c r="AV13" s="135">
        <f>COUNTIF(KesaintBlancIndahPT, $A13)</f>
        <v/>
      </c>
      <c r="AW13" s="135">
        <f>COUNTIF(KompasMediaNusantaraPenerbitBukuKompas, $A13)</f>
        <v/>
      </c>
      <c r="AX13" s="135">
        <f>COUNTIF(LanggamPustaka, $A13)</f>
        <v/>
      </c>
      <c r="AY13" s="135">
        <f>COUNTIF(LatifKittoMahesaPT, $A13)</f>
        <v/>
      </c>
      <c r="AZ13" s="135">
        <f>COUNTIF(LENTERAHATIPT, $A13)</f>
        <v/>
      </c>
      <c r="BA13" s="135">
        <f>COUNTIF(LenteraPustakaIndonesia, $A13)</f>
        <v/>
      </c>
      <c r="BB13" s="135">
        <f>COUNTIF(LiterasiNusantaraAbadiGroupPT, $A13)</f>
        <v/>
      </c>
      <c r="BC13" s="135">
        <f>COUNTIF(LiterindoBerkahKaryaPT, $A13)</f>
        <v/>
      </c>
      <c r="BD13" s="135">
        <f>COUNTIF(LOKAAKSARACV, $A13)</f>
        <v/>
      </c>
      <c r="BE13" s="135">
        <f>COUNTIF(LuximaMetroMediaPT, $A13)</f>
        <v/>
      </c>
      <c r="BF13" s="135">
        <f>COUNTIF(MandarMajuCV, $A13)</f>
        <v/>
      </c>
      <c r="BG13" s="135">
        <f>COUNTIF(MediaAkselerasi, $A13)</f>
        <v/>
      </c>
      <c r="BH13" s="135">
        <f>COUNTIF(MediaCendekiaMuslimCV, $A13)</f>
        <v/>
      </c>
      <c r="BI13" s="135">
        <f>COUNTIF(MediaDinamikaSelarasPT, $A13)</f>
        <v/>
      </c>
      <c r="BJ13" s="135">
        <f>COUNTIF(MediaKaryaPutraCV, $A13)</f>
        <v/>
      </c>
      <c r="BK13" s="135">
        <f>COUNTIF(MediaPressindoPT, $A13)</f>
        <v/>
      </c>
      <c r="BL13" s="135">
        <f>COUNTIF(MediantaraSemestaPT, $A13)</f>
        <v/>
      </c>
      <c r="BM13" s="135">
        <f>COUNTIF(MelaniaPublishingCV, $A13)</f>
        <v/>
      </c>
      <c r="BN13" s="135">
        <f>COUNTIF(MutiaraAksaraCV, $A13)</f>
        <v/>
      </c>
      <c r="BO13" s="135">
        <f>COUNTIF(NafalGlobalNusantaraPT, $A13)</f>
        <v/>
      </c>
      <c r="BP13" s="135">
        <f>COUNTIF(NiagaSwadayaPT, $A13)</f>
        <v/>
      </c>
      <c r="BQ13" s="135">
        <f>COUNTIF(NuansaCendekiaCV, $A13)</f>
        <v/>
      </c>
      <c r="BR13" s="135">
        <f>COUNTIF(PenebarSwadayaPT, $A13)</f>
        <v/>
      </c>
      <c r="BS13" s="135">
        <f>COUNTIF(PenerbitAdab, $A13)</f>
        <v/>
      </c>
      <c r="BT13" s="135">
        <f>COUNTIF(PenerbitEGC, $A13)</f>
        <v/>
      </c>
      <c r="BU13" s="135">
        <f>COUNTIF(PenerbitIPBPressPT, $A13)</f>
        <v/>
      </c>
      <c r="BV13" s="135">
        <f>COUNTIF(PenerbitSalemba, $A13)</f>
        <v/>
      </c>
      <c r="BW13" s="135">
        <f>COUNTIF(PohonCahayaSemestaPT, $A13)</f>
        <v/>
      </c>
      <c r="BX13" s="135">
        <f>COUNTIF(PranaDinamikaSejahteraPT, $A13)</f>
        <v/>
      </c>
      <c r="BY13" s="135">
        <f>COUNTIF(PrenadaMediaGroup, $A13)</f>
        <v/>
      </c>
      <c r="BZ13" s="135">
        <f>COUNTIF(PusatDatadanAnalisaTempoPT, $A13)</f>
        <v/>
      </c>
      <c r="CA13" s="135">
        <f>COUNTIF(PuspaSwaraPT, $A13)</f>
        <v/>
      </c>
      <c r="CB13" s="135">
        <f>COUNTIF(PustakaBaruPress, $A13)</f>
        <v/>
      </c>
      <c r="CC13" s="135">
        <f>COUNTIF(PustakaBengawanCV, $A13)</f>
        <v/>
      </c>
      <c r="CD13" s="135">
        <f>COUNTIF(PustakaRumahCintaCV, $A13)</f>
        <v/>
      </c>
      <c r="CE13" s="135">
        <f>COUNTIF(RajaGrafindoPersadaPT, $A13)</f>
        <v/>
      </c>
      <c r="CF13" s="135">
        <f>COUNTIF(RajawaliIntanCemerlang, $A13)</f>
        <v/>
      </c>
      <c r="CG13" s="135">
        <f>COUNTIF(RayyanaKomunikasindoPT, $A13)</f>
        <v/>
      </c>
      <c r="CH13" s="135">
        <f>COUNTIF(RefikaAditamaPT, $A13)</f>
        <v/>
      </c>
      <c r="CI13" s="135">
        <f>COUNTIF(RemajaRosdakaryaPT, $A13)</f>
        <v/>
      </c>
      <c r="CJ13" s="135">
        <f>COUNTIF(ReneTurosIndonesiaPT, $A13)</f>
        <v/>
      </c>
      <c r="CK13" s="135">
        <f>COUNTIF(SaranaPancakaryaNusaPT, $A13)</f>
        <v/>
      </c>
      <c r="CL13" s="135">
        <f>COUNTIF(ScopindoMediaPustakaPT, $A13)</f>
        <v/>
      </c>
      <c r="CM13" s="135">
        <f>COUNTIF(SetiAjiCV, $A13)</f>
        <v/>
      </c>
      <c r="CN13" s="135">
        <f>COUNTIF(SinergiPrimaMagnaCV, $A13)</f>
        <v/>
      </c>
      <c r="CO13" s="135">
        <f>COUNTIF(TazkiaInvestindoUtamaPT, $A13)</f>
        <v/>
      </c>
      <c r="CP13" s="135">
        <f>COUNTIF(TeguhKaryaCV, $A13)</f>
        <v/>
      </c>
      <c r="CQ13" s="135">
        <f>COUNTIF(TigaSerangkaiPustakaMandiriPT, $A13)</f>
        <v/>
      </c>
      <c r="CR13" s="135">
        <f>COUNTIF(TrubusSwadayaPT, $A13)</f>
        <v/>
      </c>
      <c r="CS13" s="135">
        <f>COUNTIF(UGMPress, $A13)</f>
        <v/>
      </c>
      <c r="CU13" s="36" t="n"/>
      <c r="CV13" s="36" t="n"/>
      <c r="CW13" s="36" t="n"/>
      <c r="CX13" s="36" t="n"/>
      <c r="CY13" s="36" t="n"/>
      <c r="CZ13" s="36" t="n"/>
      <c r="DA13" s="36" t="n"/>
      <c r="DB13" s="36" t="n"/>
      <c r="DC13" s="36" t="n"/>
      <c r="DD13" s="36" t="n"/>
      <c r="DE13" s="36" t="n"/>
      <c r="DF13" s="36" t="n"/>
      <c r="DG13" s="36" t="n"/>
      <c r="DH13" s="36" t="n"/>
      <c r="DI13" s="36" t="n"/>
      <c r="DJ13" s="36" t="n"/>
      <c r="DK13" s="36" t="n"/>
      <c r="DL13" s="36" t="n"/>
      <c r="DM13" s="36" t="n"/>
      <c r="DN13" s="36" t="n"/>
      <c r="DO13" s="36" t="n"/>
      <c r="DP13" s="36" t="n"/>
      <c r="DQ13" s="36" t="n"/>
      <c r="DR13" s="36" t="n"/>
      <c r="DS13" s="36" t="n"/>
      <c r="DT13" s="36" t="n"/>
      <c r="DU13" s="36" t="n"/>
      <c r="DV13" s="36" t="n"/>
      <c r="DW13" s="36" t="n"/>
      <c r="DX13" s="36" t="n"/>
      <c r="DY13" s="36" t="n"/>
      <c r="DZ13" s="36" t="n"/>
      <c r="EA13" s="36" t="n"/>
      <c r="EB13" s="36" t="n"/>
      <c r="EC13" s="36" t="n"/>
      <c r="ED13" s="36" t="n"/>
      <c r="EE13" s="36" t="n"/>
      <c r="EF13" s="36" t="n"/>
      <c r="EG13" s="36" t="n"/>
      <c r="EH13" s="36" t="n"/>
      <c r="EI13" s="36" t="n"/>
      <c r="EJ13" s="36" t="n"/>
      <c r="EK13" s="36" t="n"/>
      <c r="EL13" s="36" t="n"/>
      <c r="EM13" s="36" t="n"/>
      <c r="EN13" s="36" t="n"/>
    </row>
    <row r="14">
      <c r="A14" s="36" t="n"/>
      <c r="B14" s="148" t="inlineStr">
        <is>
          <t>TOTAL</t>
        </is>
      </c>
      <c r="C14" s="147" t="n"/>
      <c r="D14" s="149" t="n"/>
      <c r="E14" s="135">
        <f>SUM(E11:E13)</f>
        <v/>
      </c>
      <c r="F14" s="135">
        <f>SUM(F11:F13)</f>
        <v/>
      </c>
      <c r="G14" s="135">
        <f>SUM(G11:G13)</f>
        <v/>
      </c>
      <c r="H14" s="135">
        <f>SUM(H11:H13)</f>
        <v/>
      </c>
      <c r="I14" s="135">
        <f>SUM(I11:I13)</f>
        <v/>
      </c>
      <c r="J14" s="135">
        <f>SUM(J11:J13)</f>
        <v/>
      </c>
      <c r="K14" s="135">
        <f>SUM(K11:K13)</f>
        <v/>
      </c>
      <c r="L14" s="135">
        <f>SUM(L11:L13)</f>
        <v/>
      </c>
      <c r="M14" s="135">
        <f>SUM(M11:M13)</f>
        <v/>
      </c>
      <c r="N14" s="135">
        <f>SUM(N11:N13)</f>
        <v/>
      </c>
      <c r="O14" s="135">
        <f>SUM(O11:O13)</f>
        <v/>
      </c>
      <c r="P14" s="135">
        <f>SUM(P11:P13)</f>
        <v/>
      </c>
      <c r="Q14" s="135">
        <f>SUM(Q11:Q13)</f>
        <v/>
      </c>
      <c r="R14" s="135">
        <f>SUM(R11:R13)</f>
        <v/>
      </c>
      <c r="S14" s="135">
        <f>SUM(S11:S13)</f>
        <v/>
      </c>
      <c r="T14" s="135">
        <f>SUM(T11:T13)</f>
        <v/>
      </c>
      <c r="U14" s="135">
        <f>SUM(U11:U13)</f>
        <v/>
      </c>
      <c r="V14" s="135">
        <f>SUM(V11:V13)</f>
        <v/>
      </c>
      <c r="W14" s="135">
        <f>SUM(W11:W13)</f>
        <v/>
      </c>
      <c r="X14" s="135">
        <f>SUM(X11:X13)</f>
        <v/>
      </c>
      <c r="Y14" s="135">
        <f>SUM(Y11:Y13)</f>
        <v/>
      </c>
      <c r="Z14" s="135">
        <f>SUM(Z11:Z13)</f>
        <v/>
      </c>
      <c r="AA14" s="135">
        <f>SUM(AA11:AA13)</f>
        <v/>
      </c>
      <c r="AB14" s="135">
        <f>SUM(AB11:AB13)</f>
        <v/>
      </c>
      <c r="AC14" s="135">
        <f>SUM(AC11:AC13)</f>
        <v/>
      </c>
      <c r="AD14" s="135">
        <f>SUM(AD11:AD13)</f>
        <v/>
      </c>
      <c r="AE14" s="135">
        <f>SUM(AE11:AE13)</f>
        <v/>
      </c>
      <c r="AF14" s="135">
        <f>SUM(AF11:AF13)</f>
        <v/>
      </c>
      <c r="AG14" s="135">
        <f>SUM(AG11:AG13)</f>
        <v/>
      </c>
      <c r="AH14" s="135">
        <f>SUM(AH11:AH13)</f>
        <v/>
      </c>
      <c r="AI14" s="135">
        <f>SUM(AI11:AI13)</f>
        <v/>
      </c>
      <c r="AJ14" s="135">
        <f>SUM(AJ11:AJ13)</f>
        <v/>
      </c>
      <c r="AK14" s="135">
        <f>SUM(AK11:AK13)</f>
        <v/>
      </c>
      <c r="AL14" s="135">
        <f>SUM(AL11:AL13)</f>
        <v/>
      </c>
      <c r="AM14" s="135">
        <f>SUM(AM11:AM13)</f>
        <v/>
      </c>
      <c r="AN14" s="135">
        <f>SUM(AN11:AN13)</f>
        <v/>
      </c>
      <c r="AO14" s="135">
        <f>SUM(AO11:AO13)</f>
        <v/>
      </c>
      <c r="AP14" s="135">
        <f>SUM(AP11:AP13)</f>
        <v/>
      </c>
      <c r="AQ14" s="135">
        <f>SUM(AQ11:AQ13)</f>
        <v/>
      </c>
      <c r="AR14" s="135">
        <f>SUM(AR11:AR13)</f>
        <v/>
      </c>
      <c r="AS14" s="135">
        <f>SUM(AS11:AS13)</f>
        <v/>
      </c>
      <c r="AT14" s="135">
        <f>SUM(AT11:AT13)</f>
        <v/>
      </c>
      <c r="AU14" s="135">
        <f>SUM(AU11:AU13)</f>
        <v/>
      </c>
      <c r="AV14" s="135">
        <f>SUM(AV11:AV13)</f>
        <v/>
      </c>
      <c r="AW14" s="135">
        <f>SUM(AW11:AW13)</f>
        <v/>
      </c>
      <c r="AX14" s="135">
        <f>SUM(AX11:AX13)</f>
        <v/>
      </c>
      <c r="AY14" s="135">
        <f>SUM(AY11:AY13)</f>
        <v/>
      </c>
      <c r="AZ14" s="135">
        <f>SUM(AZ11:AZ13)</f>
        <v/>
      </c>
      <c r="BA14" s="135">
        <f>SUM(BA11:BA13)</f>
        <v/>
      </c>
      <c r="BB14" s="135">
        <f>SUM(BB11:BB13)</f>
        <v/>
      </c>
      <c r="BC14" s="135">
        <f>SUM(BC11:BC13)</f>
        <v/>
      </c>
      <c r="BD14" s="135">
        <f>SUM(BD11:BD13)</f>
        <v/>
      </c>
      <c r="BE14" s="135">
        <f>SUM(BE11:BE13)</f>
        <v/>
      </c>
      <c r="BF14" s="135">
        <f>SUM(BF11:BF13)</f>
        <v/>
      </c>
      <c r="BG14" s="135">
        <f>SUM(BG11:BG13)</f>
        <v/>
      </c>
      <c r="BH14" s="135">
        <f>SUM(BH11:BH13)</f>
        <v/>
      </c>
      <c r="BI14" s="135">
        <f>SUM(BI11:BI13)</f>
        <v/>
      </c>
      <c r="BJ14" s="135">
        <f>SUM(BJ11:BJ13)</f>
        <v/>
      </c>
      <c r="BK14" s="135">
        <f>SUM(BK11:BK13)</f>
        <v/>
      </c>
      <c r="BL14" s="135">
        <f>SUM(BL11:BL13)</f>
        <v/>
      </c>
      <c r="BM14" s="135">
        <f>SUM(BM11:BM13)</f>
        <v/>
      </c>
      <c r="BN14" s="135">
        <f>SUM(BN11:BN13)</f>
        <v/>
      </c>
      <c r="BO14" s="135">
        <f>SUM(BO11:BO13)</f>
        <v/>
      </c>
      <c r="BP14" s="135">
        <f>SUM(BP11:BP13)</f>
        <v/>
      </c>
      <c r="BQ14" s="135">
        <f>SUM(BQ11:BQ13)</f>
        <v/>
      </c>
      <c r="BR14" s="135">
        <f>SUM(BR11:BR13)</f>
        <v/>
      </c>
      <c r="BS14" s="135">
        <f>SUM(BS11:BS13)</f>
        <v/>
      </c>
      <c r="BT14" s="135">
        <f>SUM(BT11:BT13)</f>
        <v/>
      </c>
      <c r="BU14" s="135">
        <f>SUM(BU11:BU13)</f>
        <v/>
      </c>
      <c r="BV14" s="135">
        <f>SUM(BV11:BV13)</f>
        <v/>
      </c>
      <c r="BW14" s="135">
        <f>SUM(BW11:BW13)</f>
        <v/>
      </c>
      <c r="BX14" s="135">
        <f>SUM(BX11:BX13)</f>
        <v/>
      </c>
      <c r="BY14" s="135">
        <f>SUM(BY11:BY13)</f>
        <v/>
      </c>
      <c r="BZ14" s="135">
        <f>SUM(BZ11:BZ13)</f>
        <v/>
      </c>
      <c r="CA14" s="135">
        <f>SUM(CA11:CA13)</f>
        <v/>
      </c>
      <c r="CB14" s="135">
        <f>SUM(CB11:CB13)</f>
        <v/>
      </c>
      <c r="CC14" s="135">
        <f>SUM(CC11:CC13)</f>
        <v/>
      </c>
      <c r="CD14" s="135">
        <f>SUM(CD11:CD13)</f>
        <v/>
      </c>
      <c r="CE14" s="135">
        <f>SUM(CE11:CE13)</f>
        <v/>
      </c>
      <c r="CF14" s="135">
        <f>SUM(CF11:CF13)</f>
        <v/>
      </c>
      <c r="CG14" s="135">
        <f>SUM(CG11:CG13)</f>
        <v/>
      </c>
      <c r="CH14" s="135">
        <f>SUM(CH11:CH13)</f>
        <v/>
      </c>
      <c r="CI14" s="135">
        <f>SUM(CI11:CI13)</f>
        <v/>
      </c>
      <c r="CJ14" s="135">
        <f>SUM(CJ11:CJ13)</f>
        <v/>
      </c>
      <c r="CK14" s="135">
        <f>SUM(CK11:CK13)</f>
        <v/>
      </c>
      <c r="CL14" s="135">
        <f>SUM(CL11:CL13)</f>
        <v/>
      </c>
      <c r="CM14" s="135">
        <f>SUM(CM11:CM13)</f>
        <v/>
      </c>
      <c r="CN14" s="135">
        <f>SUM(CN11:CN13)</f>
        <v/>
      </c>
      <c r="CO14" s="135">
        <f>SUM(CO11:CO13)</f>
        <v/>
      </c>
      <c r="CP14" s="135">
        <f>SUM(CP11:CP13)</f>
        <v/>
      </c>
      <c r="CQ14" s="135">
        <f>SUM(CQ11:CQ13)</f>
        <v/>
      </c>
      <c r="CR14" s="135">
        <f>SUM(CR11:CR13)</f>
        <v/>
      </c>
      <c r="CS14" s="135">
        <f>SUM(CS11:CS13)</f>
        <v/>
      </c>
      <c r="CU14" s="36" t="n"/>
      <c r="CV14" s="36" t="n"/>
      <c r="CW14" s="36" t="n"/>
      <c r="CX14" s="36" t="n"/>
      <c r="CY14" s="36" t="n"/>
      <c r="CZ14" s="36" t="n"/>
      <c r="DA14" s="36" t="n"/>
      <c r="DB14" s="36" t="n"/>
      <c r="DC14" s="36" t="n"/>
      <c r="DD14" s="36" t="n"/>
      <c r="DE14" s="36" t="n"/>
      <c r="DF14" s="36" t="n"/>
      <c r="DG14" s="36" t="n"/>
      <c r="DH14" s="36" t="n"/>
      <c r="DI14" s="36" t="n"/>
      <c r="DJ14" s="36" t="n"/>
      <c r="DK14" s="36" t="n"/>
      <c r="DL14" s="36" t="n"/>
      <c r="DM14" s="36" t="n"/>
      <c r="DN14" s="36" t="n"/>
      <c r="DO14" s="36" t="n"/>
      <c r="DP14" s="36" t="n"/>
      <c r="DQ14" s="36" t="n"/>
      <c r="DR14" s="36" t="n"/>
      <c r="DS14" s="36" t="n"/>
      <c r="DT14" s="36" t="n"/>
      <c r="DU14" s="36" t="n"/>
      <c r="DV14" s="36" t="n"/>
      <c r="DW14" s="36" t="n"/>
      <c r="DX14" s="36" t="n"/>
      <c r="DY14" s="36" t="n"/>
      <c r="DZ14" s="36" t="n"/>
      <c r="EA14" s="36" t="n"/>
      <c r="EB14" s="36" t="n"/>
      <c r="EC14" s="36" t="n"/>
      <c r="ED14" s="36" t="n"/>
      <c r="EE14" s="36" t="n"/>
      <c r="EF14" s="36" t="n"/>
      <c r="EG14" s="36" t="n"/>
      <c r="EH14" s="36" t="n"/>
      <c r="EI14" s="36" t="n"/>
      <c r="EJ14" s="36" t="n"/>
      <c r="EK14" s="36" t="n"/>
      <c r="EL14" s="36" t="n"/>
      <c r="EM14" s="36" t="n"/>
      <c r="EN14" s="36" t="n"/>
    </row>
    <row r="15">
      <c r="A15" s="36" t="inlineStr">
        <is>
          <t> </t>
        </is>
      </c>
      <c r="B15" s="36" t="n"/>
      <c r="C15" s="147" t="n"/>
      <c r="D15" s="149" t="n"/>
      <c r="E15" s="135" t="n"/>
      <c r="F15" s="135" t="n"/>
      <c r="G15" s="135" t="n"/>
      <c r="H15" s="135" t="n"/>
      <c r="I15" s="135" t="n"/>
      <c r="J15" s="135" t="n"/>
      <c r="K15" s="135" t="n"/>
      <c r="L15" s="135" t="n"/>
      <c r="M15" s="135" t="n"/>
      <c r="N15" s="135" t="n"/>
      <c r="O15" s="135" t="n"/>
      <c r="P15" s="135" t="n"/>
      <c r="Q15" s="135" t="n"/>
      <c r="R15" s="135" t="n"/>
      <c r="S15" s="135" t="n"/>
      <c r="T15" s="135" t="n"/>
      <c r="U15" s="135" t="n"/>
      <c r="V15" s="135" t="n"/>
      <c r="W15" s="135" t="n"/>
      <c r="X15" s="135" t="n"/>
      <c r="Y15" s="135" t="n"/>
      <c r="Z15" s="135" t="n"/>
      <c r="AA15" s="135" t="n"/>
      <c r="AB15" s="135" t="n"/>
      <c r="AC15" s="135" t="n"/>
      <c r="AD15" s="135" t="n"/>
      <c r="AE15" s="135" t="n"/>
      <c r="AF15" s="135" t="n"/>
      <c r="AG15" s="135" t="n"/>
      <c r="AH15" s="135" t="n"/>
      <c r="AI15" s="135" t="n"/>
      <c r="AJ15" s="135" t="n"/>
      <c r="AK15" s="135" t="n"/>
      <c r="AL15" s="135" t="n"/>
      <c r="AM15" s="135" t="n"/>
      <c r="AN15" s="135" t="n"/>
      <c r="AO15" s="135" t="n"/>
      <c r="AP15" s="135" t="n"/>
      <c r="AQ15" s="135" t="n"/>
      <c r="AR15" s="135" t="n"/>
      <c r="AS15" s="135" t="n"/>
      <c r="AT15" s="135" t="n"/>
      <c r="AU15" s="135" t="n"/>
      <c r="AV15" s="135" t="n"/>
      <c r="AW15" s="135" t="n"/>
      <c r="AX15" s="135" t="n"/>
      <c r="AY15" s="135" t="n"/>
      <c r="AZ15" s="135" t="n"/>
      <c r="BA15" s="135" t="n"/>
      <c r="BB15" s="135" t="n"/>
      <c r="BC15" s="135" t="n"/>
      <c r="BD15" s="135" t="n"/>
      <c r="BE15" s="135" t="n"/>
      <c r="BF15" s="135" t="n"/>
      <c r="BG15" s="135" t="n"/>
      <c r="BH15" s="135" t="n"/>
      <c r="BI15" s="135" t="n"/>
      <c r="BJ15" s="135" t="n"/>
      <c r="BK15" s="135" t="n"/>
      <c r="BL15" s="135" t="n"/>
      <c r="BM15" s="135" t="n"/>
      <c r="BN15" s="135" t="n"/>
      <c r="BO15" s="135" t="n"/>
      <c r="BP15" s="135" t="n"/>
      <c r="BQ15" s="135" t="n"/>
      <c r="BR15" s="135" t="n"/>
      <c r="BS15" s="135" t="n"/>
      <c r="BT15" s="135" t="n"/>
      <c r="BU15" s="135" t="n"/>
      <c r="BV15" s="135" t="n"/>
      <c r="BW15" s="135" t="n"/>
      <c r="BX15" s="135" t="n"/>
      <c r="BY15" s="135" t="n"/>
      <c r="BZ15" s="135" t="n"/>
      <c r="CA15" s="135" t="n"/>
      <c r="CB15" s="135" t="n"/>
      <c r="CC15" s="135" t="n"/>
      <c r="CD15" s="135" t="n"/>
      <c r="CE15" s="135" t="n"/>
      <c r="CF15" s="135" t="n"/>
      <c r="CG15" s="135" t="n"/>
      <c r="CH15" s="135" t="n"/>
      <c r="CI15" s="135" t="n"/>
      <c r="CJ15" s="135" t="n"/>
      <c r="CK15" s="135" t="n"/>
      <c r="CL15" s="135" t="n"/>
      <c r="CM15" s="135" t="n"/>
      <c r="CN15" s="135" t="n"/>
      <c r="CO15" s="135" t="n"/>
      <c r="CP15" s="135" t="n"/>
      <c r="CQ15" s="135" t="n"/>
      <c r="CR15" s="135" t="n"/>
      <c r="CS15" s="135" t="n"/>
      <c r="CU15" s="36" t="n"/>
      <c r="CV15" s="36" t="n"/>
      <c r="CW15" s="36" t="n"/>
      <c r="CX15" s="36" t="n"/>
      <c r="CY15" s="36" t="n"/>
      <c r="CZ15" s="36" t="n"/>
      <c r="DA15" s="36" t="n"/>
      <c r="DB15" s="36" t="n"/>
      <c r="DC15" s="36" t="n"/>
      <c r="DD15" s="36" t="n"/>
      <c r="DE15" s="36" t="n"/>
      <c r="DF15" s="36" t="n"/>
      <c r="DG15" s="36" t="n"/>
      <c r="DH15" s="36" t="n"/>
      <c r="DI15" s="36" t="n"/>
      <c r="DJ15" s="36" t="n"/>
      <c r="DK15" s="36" t="n"/>
      <c r="DL15" s="36" t="n"/>
      <c r="DM15" s="36" t="n"/>
      <c r="DN15" s="36" t="n"/>
      <c r="DO15" s="36" t="n"/>
      <c r="DP15" s="36" t="n"/>
      <c r="DQ15" s="36" t="n"/>
      <c r="DR15" s="36" t="n"/>
      <c r="DS15" s="36" t="n"/>
      <c r="DT15" s="36" t="n"/>
      <c r="DU15" s="36" t="n"/>
      <c r="DV15" s="36" t="n"/>
      <c r="DW15" s="36" t="n"/>
      <c r="DX15" s="36" t="n"/>
      <c r="DY15" s="36" t="n"/>
      <c r="DZ15" s="36" t="n"/>
      <c r="EA15" s="36" t="n"/>
      <c r="EB15" s="36" t="n"/>
      <c r="EC15" s="36" t="n"/>
      <c r="ED15" s="36" t="n"/>
      <c r="EE15" s="36" t="n"/>
      <c r="EF15" s="36" t="n"/>
      <c r="EG15" s="36" t="n"/>
      <c r="EH15" s="36" t="n"/>
      <c r="EI15" s="36" t="n"/>
      <c r="EJ15" s="36" t="n"/>
      <c r="EK15" s="36" t="n"/>
      <c r="EL15" s="36" t="n"/>
      <c r="EM15" s="36" t="n"/>
      <c r="EN15" s="36" t="n"/>
    </row>
    <row r="16">
      <c r="A16" s="36" t="n"/>
      <c r="B16" s="36" t="n"/>
      <c r="C16" s="147" t="n"/>
      <c r="D16" s="149" t="n"/>
      <c r="E16" s="135" t="n"/>
      <c r="F16" s="135" t="n"/>
      <c r="G16" s="135" t="n"/>
      <c r="H16" s="135" t="n"/>
      <c r="I16" s="135" t="n"/>
      <c r="J16" s="135" t="n"/>
      <c r="K16" s="135" t="n"/>
      <c r="L16" s="135" t="n"/>
      <c r="M16" s="135" t="n"/>
      <c r="N16" s="135" t="n"/>
      <c r="O16" s="135" t="n"/>
      <c r="P16" s="135" t="n"/>
      <c r="Q16" s="135" t="n"/>
      <c r="R16" s="135" t="n"/>
      <c r="S16" s="135" t="n"/>
      <c r="T16" s="135" t="n"/>
      <c r="U16" s="135" t="n"/>
      <c r="V16" s="135" t="n"/>
      <c r="W16" s="135" t="n"/>
      <c r="X16" s="135" t="n"/>
      <c r="Y16" s="135" t="n"/>
      <c r="Z16" s="135" t="n"/>
      <c r="AA16" s="135" t="n"/>
      <c r="AB16" s="135" t="n"/>
      <c r="AC16" s="135" t="n"/>
      <c r="AD16" s="135" t="n"/>
      <c r="AE16" s="135" t="n"/>
      <c r="AF16" s="135" t="n"/>
      <c r="AG16" s="135" t="n"/>
      <c r="AH16" s="135" t="n"/>
      <c r="AI16" s="135" t="n"/>
      <c r="AJ16" s="135" t="n"/>
      <c r="AK16" s="135" t="n"/>
      <c r="AL16" s="135" t="n"/>
      <c r="AM16" s="135" t="n"/>
      <c r="AN16" s="135" t="n"/>
      <c r="AO16" s="135" t="n"/>
      <c r="AP16" s="135" t="n"/>
      <c r="AQ16" s="135" t="n"/>
      <c r="AR16" s="135" t="n"/>
      <c r="AS16" s="135" t="n"/>
      <c r="AT16" s="135" t="n"/>
      <c r="AU16" s="135" t="n"/>
      <c r="AV16" s="135" t="n"/>
      <c r="AW16" s="135" t="n"/>
      <c r="AX16" s="135" t="n"/>
      <c r="AY16" s="135" t="n"/>
      <c r="AZ16" s="135" t="n"/>
      <c r="BA16" s="135" t="n"/>
      <c r="BB16" s="135" t="n"/>
      <c r="BC16" s="135" t="n"/>
      <c r="BD16" s="135" t="n"/>
      <c r="BE16" s="135" t="n"/>
      <c r="BF16" s="135" t="n"/>
      <c r="BG16" s="135" t="n"/>
      <c r="BH16" s="135" t="n"/>
      <c r="BI16" s="135" t="n"/>
      <c r="BJ16" s="135" t="n"/>
      <c r="BK16" s="135" t="n"/>
      <c r="BL16" s="135" t="n"/>
      <c r="BM16" s="135" t="n"/>
      <c r="BN16" s="135" t="n"/>
      <c r="BO16" s="135" t="n"/>
      <c r="BP16" s="135" t="n"/>
      <c r="BQ16" s="135" t="n"/>
      <c r="BR16" s="135" t="n"/>
      <c r="BS16" s="135" t="n"/>
      <c r="BT16" s="135" t="n"/>
      <c r="BU16" s="135" t="n"/>
      <c r="BV16" s="135" t="n"/>
      <c r="BW16" s="135" t="n"/>
      <c r="BX16" s="135" t="n"/>
      <c r="BY16" s="135" t="n"/>
      <c r="BZ16" s="135" t="n"/>
      <c r="CA16" s="135" t="n"/>
      <c r="CB16" s="135" t="n"/>
      <c r="CC16" s="135" t="n"/>
      <c r="CD16" s="135" t="n"/>
      <c r="CE16" s="135" t="n"/>
      <c r="CF16" s="135" t="n"/>
      <c r="CG16" s="135" t="n"/>
      <c r="CH16" s="135" t="n"/>
      <c r="CI16" s="135" t="n"/>
      <c r="CJ16" s="135" t="n"/>
      <c r="CK16" s="135" t="n"/>
      <c r="CL16" s="135" t="n"/>
      <c r="CM16" s="135" t="n"/>
      <c r="CN16" s="135" t="n"/>
      <c r="CO16" s="135" t="n"/>
      <c r="CP16" s="135" t="n"/>
      <c r="CQ16" s="135" t="n"/>
      <c r="CR16" s="135" t="n"/>
      <c r="CS16" s="135" t="n"/>
      <c r="CU16" s="36" t="n"/>
      <c r="CV16" s="36" t="n"/>
      <c r="CW16" s="36" t="n"/>
      <c r="CX16" s="36" t="n"/>
      <c r="CY16" s="36" t="n"/>
      <c r="CZ16" s="36" t="n"/>
      <c r="DA16" s="36" t="n"/>
      <c r="DB16" s="36" t="n"/>
      <c r="DC16" s="36" t="n"/>
      <c r="DD16" s="36" t="n"/>
      <c r="DE16" s="36" t="n"/>
      <c r="DF16" s="36" t="n"/>
      <c r="DG16" s="36" t="n"/>
      <c r="DH16" s="36" t="n"/>
      <c r="DI16" s="36" t="n"/>
      <c r="DJ16" s="36" t="n"/>
      <c r="DK16" s="36" t="n"/>
      <c r="DL16" s="36" t="n"/>
      <c r="DM16" s="36" t="n"/>
      <c r="DN16" s="36" t="n"/>
      <c r="DO16" s="36" t="n"/>
      <c r="DP16" s="36" t="n"/>
      <c r="DQ16" s="36" t="n"/>
      <c r="DR16" s="36" t="n"/>
      <c r="DS16" s="36" t="n"/>
      <c r="DT16" s="36" t="n"/>
      <c r="DU16" s="36" t="n"/>
      <c r="DV16" s="36" t="n"/>
      <c r="DW16" s="36" t="n"/>
      <c r="DX16" s="36" t="n"/>
      <c r="DY16" s="36" t="n"/>
      <c r="DZ16" s="36" t="n"/>
      <c r="EA16" s="36" t="n"/>
      <c r="EB16" s="36" t="n"/>
      <c r="EC16" s="36" t="n"/>
      <c r="ED16" s="36" t="n"/>
      <c r="EE16" s="36" t="n"/>
      <c r="EF16" s="36" t="n"/>
      <c r="EG16" s="36" t="n"/>
      <c r="EH16" s="36" t="n"/>
      <c r="EI16" s="36" t="n"/>
      <c r="EJ16" s="36" t="n"/>
      <c r="EK16" s="36" t="n"/>
      <c r="EL16" s="36" t="n"/>
      <c r="EM16" s="36" t="n"/>
      <c r="EN16" s="36" t="n"/>
    </row>
    <row r="17">
      <c r="A17" s="302" t="inlineStr">
        <is>
          <t>002 - SD/MI</t>
        </is>
      </c>
      <c r="C17" s="147" t="n"/>
      <c r="D17" s="149" t="n"/>
      <c r="E17" s="135" t="n"/>
      <c r="F17" s="135" t="n"/>
      <c r="G17" s="135" t="n"/>
      <c r="H17" s="135" t="n"/>
      <c r="I17" s="135" t="n"/>
      <c r="J17" s="135" t="n"/>
      <c r="K17" s="135" t="n"/>
      <c r="L17" s="135" t="n"/>
      <c r="M17" s="135" t="n"/>
      <c r="N17" s="135" t="n"/>
      <c r="O17" s="135" t="n"/>
      <c r="P17" s="135" t="n"/>
      <c r="Q17" s="135" t="n"/>
      <c r="R17" s="135" t="n"/>
      <c r="S17" s="135" t="n"/>
      <c r="T17" s="135" t="n"/>
      <c r="U17" s="135" t="n"/>
      <c r="V17" s="135" t="n"/>
      <c r="W17" s="135" t="n"/>
      <c r="X17" s="135" t="n"/>
      <c r="Y17" s="135" t="n"/>
      <c r="Z17" s="135" t="n"/>
      <c r="AA17" s="135" t="n"/>
      <c r="AB17" s="135" t="n"/>
      <c r="AC17" s="135" t="n"/>
      <c r="AD17" s="135" t="n"/>
      <c r="AE17" s="135" t="n"/>
      <c r="AF17" s="135" t="n"/>
      <c r="AG17" s="135" t="n"/>
      <c r="AH17" s="135" t="n"/>
      <c r="AI17" s="135" t="n"/>
      <c r="AJ17" s="135" t="n"/>
      <c r="AK17" s="135" t="n"/>
      <c r="AL17" s="135" t="n"/>
      <c r="AM17" s="135" t="n"/>
      <c r="AN17" s="135" t="n"/>
      <c r="AO17" s="135" t="n"/>
      <c r="AP17" s="135" t="n"/>
      <c r="AQ17" s="135" t="n"/>
      <c r="AR17" s="135" t="n"/>
      <c r="AS17" s="135" t="n"/>
      <c r="AT17" s="135" t="n"/>
      <c r="AU17" s="135" t="n"/>
      <c r="AV17" s="135" t="n"/>
      <c r="AW17" s="135" t="n"/>
      <c r="AX17" s="135" t="n"/>
      <c r="AY17" s="135" t="n"/>
      <c r="AZ17" s="135" t="n"/>
      <c r="BA17" s="135" t="n"/>
      <c r="BB17" s="135" t="n"/>
      <c r="BC17" s="135" t="n"/>
      <c r="BD17" s="135" t="n"/>
      <c r="BE17" s="135" t="n"/>
      <c r="BF17" s="135" t="n"/>
      <c r="BG17" s="135" t="n"/>
      <c r="BH17" s="135" t="n"/>
      <c r="BI17" s="135" t="n"/>
      <c r="BJ17" s="135" t="n"/>
      <c r="BK17" s="135" t="n"/>
      <c r="BL17" s="135" t="n"/>
      <c r="BM17" s="135" t="n"/>
      <c r="BN17" s="135" t="n"/>
      <c r="BO17" s="135" t="n"/>
      <c r="BP17" s="135" t="n"/>
      <c r="BQ17" s="135" t="n"/>
      <c r="BR17" s="135" t="n"/>
      <c r="BS17" s="135" t="n"/>
      <c r="BT17" s="135" t="n"/>
      <c r="BU17" s="135" t="n"/>
      <c r="BV17" s="135" t="n"/>
      <c r="BW17" s="135" t="n"/>
      <c r="BX17" s="135" t="n"/>
      <c r="BY17" s="135" t="n"/>
      <c r="BZ17" s="135" t="n"/>
      <c r="CA17" s="135" t="n"/>
      <c r="CB17" s="135" t="n"/>
      <c r="CC17" s="135" t="n"/>
      <c r="CD17" s="135" t="n"/>
      <c r="CE17" s="135" t="n"/>
      <c r="CF17" s="135" t="n"/>
      <c r="CG17" s="135" t="n"/>
      <c r="CH17" s="135" t="n"/>
      <c r="CI17" s="135" t="n"/>
      <c r="CJ17" s="135" t="n"/>
      <c r="CK17" s="135" t="n"/>
      <c r="CL17" s="135" t="n"/>
      <c r="CM17" s="135" t="n"/>
      <c r="CN17" s="135" t="n"/>
      <c r="CO17" s="135" t="n"/>
      <c r="CP17" s="135" t="n"/>
      <c r="CQ17" s="135" t="n"/>
      <c r="CR17" s="135" t="n"/>
      <c r="CS17" s="135" t="n"/>
      <c r="CU17" s="36" t="n"/>
      <c r="CV17" s="36" t="n"/>
      <c r="CW17" s="36" t="n"/>
      <c r="CX17" s="36" t="n"/>
      <c r="CY17" s="36" t="n"/>
      <c r="CZ17" s="36" t="n"/>
      <c r="DA17" s="36" t="n"/>
      <c r="DB17" s="36" t="n"/>
      <c r="DC17" s="36" t="n"/>
      <c r="DD17" s="36" t="n"/>
      <c r="DE17" s="36" t="n"/>
      <c r="DF17" s="36" t="n"/>
      <c r="DG17" s="36" t="n"/>
      <c r="DH17" s="36" t="n"/>
      <c r="DI17" s="36" t="n"/>
      <c r="DJ17" s="36" t="n"/>
      <c r="DK17" s="36" t="n"/>
      <c r="DL17" s="36" t="n"/>
      <c r="DM17" s="36" t="n"/>
      <c r="DN17" s="36" t="n"/>
      <c r="DO17" s="36" t="n"/>
      <c r="DP17" s="36" t="n"/>
      <c r="DQ17" s="36" t="n"/>
      <c r="DR17" s="36" t="n"/>
      <c r="DS17" s="36" t="n"/>
      <c r="DT17" s="36" t="n"/>
      <c r="DU17" s="36" t="n"/>
      <c r="DV17" s="36" t="n"/>
      <c r="DW17" s="36" t="n"/>
      <c r="DX17" s="36" t="n"/>
      <c r="DY17" s="36" t="n"/>
      <c r="DZ17" s="36" t="n"/>
      <c r="EA17" s="36" t="n"/>
      <c r="EB17" s="36" t="n"/>
      <c r="EC17" s="36" t="n"/>
      <c r="ED17" s="36" t="n"/>
      <c r="EE17" s="36" t="n"/>
      <c r="EF17" s="36" t="n"/>
      <c r="EG17" s="36" t="n"/>
      <c r="EH17" s="36" t="n"/>
      <c r="EI17" s="36" t="n"/>
      <c r="EJ17" s="36" t="n"/>
      <c r="EK17" s="36" t="n"/>
      <c r="EL17" s="36" t="n"/>
      <c r="EM17" s="36" t="n"/>
      <c r="EN17" s="36" t="n"/>
    </row>
    <row r="18">
      <c r="A18" s="150" t="n"/>
      <c r="B18" s="151" t="inlineStr">
        <is>
          <t>Referensi</t>
        </is>
      </c>
      <c r="C18" s="147" t="n"/>
      <c r="D18" s="149" t="n"/>
      <c r="E18" s="135" t="n"/>
      <c r="F18" s="135" t="n"/>
      <c r="G18" s="135" t="n"/>
      <c r="H18" s="135" t="n"/>
      <c r="I18" s="135" t="n"/>
      <c r="J18" s="135" t="n"/>
      <c r="K18" s="135" t="n"/>
      <c r="L18" s="135" t="n"/>
      <c r="M18" s="135" t="n"/>
      <c r="N18" s="135" t="n"/>
      <c r="O18" s="135" t="n"/>
      <c r="P18" s="135" t="n"/>
      <c r="Q18" s="135" t="n"/>
      <c r="R18" s="135" t="n"/>
      <c r="S18" s="135" t="n"/>
      <c r="T18" s="135" t="n"/>
      <c r="U18" s="135" t="n"/>
      <c r="V18" s="135" t="n"/>
      <c r="W18" s="135" t="n"/>
      <c r="X18" s="135" t="n"/>
      <c r="Y18" s="135" t="n"/>
      <c r="Z18" s="135" t="n"/>
      <c r="AA18" s="135" t="n"/>
      <c r="AB18" s="135" t="n"/>
      <c r="AC18" s="135" t="n"/>
      <c r="AD18" s="135" t="n"/>
      <c r="AE18" s="135" t="n"/>
      <c r="AF18" s="135" t="n"/>
      <c r="AG18" s="135" t="n"/>
      <c r="AH18" s="135" t="n"/>
      <c r="AI18" s="135" t="n"/>
      <c r="AJ18" s="135" t="n"/>
      <c r="AK18" s="135" t="n"/>
      <c r="AL18" s="135" t="n"/>
      <c r="AM18" s="135" t="n"/>
      <c r="AN18" s="135" t="n"/>
      <c r="AO18" s="135" t="n"/>
      <c r="AP18" s="135" t="n"/>
      <c r="AQ18" s="135" t="n"/>
      <c r="AR18" s="135" t="n"/>
      <c r="AS18" s="135" t="n"/>
      <c r="AT18" s="135" t="n"/>
      <c r="AU18" s="135" t="n"/>
      <c r="AV18" s="135" t="n"/>
      <c r="AW18" s="135" t="n"/>
      <c r="AX18" s="135" t="n"/>
      <c r="AY18" s="135" t="n"/>
      <c r="AZ18" s="135" t="n"/>
      <c r="BA18" s="135" t="n"/>
      <c r="BB18" s="135" t="n"/>
      <c r="BC18" s="135" t="n"/>
      <c r="BD18" s="135" t="n"/>
      <c r="BE18" s="135" t="n"/>
      <c r="BF18" s="135" t="n"/>
      <c r="BG18" s="135" t="n"/>
      <c r="BH18" s="135" t="n"/>
      <c r="BI18" s="135" t="n"/>
      <c r="BJ18" s="135" t="n"/>
      <c r="BK18" s="135" t="n"/>
      <c r="BL18" s="135" t="n"/>
      <c r="BM18" s="135" t="n"/>
      <c r="BN18" s="135" t="n"/>
      <c r="BO18" s="135" t="n"/>
      <c r="BP18" s="135" t="n"/>
      <c r="BQ18" s="135" t="n"/>
      <c r="BR18" s="135" t="n"/>
      <c r="BS18" s="135" t="n"/>
      <c r="BT18" s="135" t="n"/>
      <c r="BU18" s="135" t="n"/>
      <c r="BV18" s="135" t="n"/>
      <c r="BW18" s="135" t="n"/>
      <c r="BX18" s="135" t="n"/>
      <c r="BY18" s="135" t="n"/>
      <c r="BZ18" s="135" t="n"/>
      <c r="CA18" s="135" t="n"/>
      <c r="CB18" s="135" t="n"/>
      <c r="CC18" s="135" t="n"/>
      <c r="CD18" s="135" t="n"/>
      <c r="CE18" s="135" t="n"/>
      <c r="CF18" s="135" t="n"/>
      <c r="CG18" s="135" t="n"/>
      <c r="CH18" s="135" t="n"/>
      <c r="CI18" s="135" t="n"/>
      <c r="CJ18" s="135" t="n"/>
      <c r="CK18" s="135" t="n"/>
      <c r="CL18" s="135" t="n"/>
      <c r="CM18" s="135" t="n"/>
      <c r="CN18" s="135" t="n"/>
      <c r="CO18" s="135" t="n"/>
      <c r="CP18" s="135" t="n"/>
      <c r="CQ18" s="135" t="n"/>
      <c r="CR18" s="135" t="n"/>
      <c r="CS18" s="135" t="n"/>
      <c r="CU18" s="36" t="n"/>
      <c r="CV18" s="36" t="n"/>
      <c r="CW18" s="36" t="n"/>
      <c r="CX18" s="36" t="n"/>
      <c r="CY18" s="36" t="n"/>
      <c r="CZ18" s="36" t="n"/>
      <c r="DA18" s="36" t="n"/>
      <c r="DB18" s="36" t="n"/>
      <c r="DC18" s="36" t="n"/>
      <c r="DD18" s="36" t="n"/>
      <c r="DE18" s="36" t="n"/>
      <c r="DF18" s="36" t="n"/>
      <c r="DG18" s="36" t="n"/>
      <c r="DH18" s="36" t="n"/>
      <c r="DI18" s="36" t="n"/>
      <c r="DJ18" s="36" t="n"/>
      <c r="DK18" s="36" t="n"/>
      <c r="DL18" s="36" t="n"/>
      <c r="DM18" s="36" t="n"/>
      <c r="DN18" s="36" t="n"/>
      <c r="DO18" s="36" t="n"/>
      <c r="DP18" s="36" t="n"/>
      <c r="DQ18" s="36" t="n"/>
      <c r="DR18" s="36" t="n"/>
      <c r="DS18" s="36" t="n"/>
      <c r="DT18" s="36" t="n"/>
      <c r="DU18" s="36" t="n"/>
      <c r="DV18" s="36" t="n"/>
      <c r="DW18" s="36" t="n"/>
      <c r="DX18" s="36" t="n"/>
      <c r="DY18" s="36" t="n"/>
      <c r="DZ18" s="36" t="n"/>
      <c r="EA18" s="36" t="n"/>
      <c r="EB18" s="36" t="n"/>
      <c r="EC18" s="36" t="n"/>
      <c r="ED18" s="36" t="n"/>
      <c r="EE18" s="36" t="n"/>
      <c r="EF18" s="36" t="n"/>
      <c r="EG18" s="36" t="n"/>
      <c r="EH18" s="36" t="n"/>
      <c r="EI18" s="36" t="n"/>
      <c r="EJ18" s="36" t="n"/>
      <c r="EK18" s="36" t="n"/>
      <c r="EL18" s="36" t="n"/>
      <c r="EM18" s="36" t="n"/>
      <c r="EN18" s="36" t="n"/>
    </row>
    <row r="19">
      <c r="A19" s="146" t="inlineStr">
        <is>
          <t>002.01</t>
        </is>
      </c>
      <c r="B19" s="146" t="inlineStr">
        <is>
          <t>Umum</t>
        </is>
      </c>
      <c r="C19" s="147">
        <f>SUM(E19:CS19)</f>
        <v/>
      </c>
      <c r="D19" s="147" t="n"/>
      <c r="E19" s="135">
        <f>COUNTIF(AlumniPT, $A19)</f>
        <v/>
      </c>
      <c r="F19" s="135">
        <f>COUNTIF(BalaiPustakaPT, $A19)</f>
        <v/>
      </c>
      <c r="G19" s="135">
        <f>COUNTIF(KytaJayaMandiriCV, $A19)</f>
        <v/>
      </c>
      <c r="H19" s="135">
        <f>COUNTIF(SindunataCV, $A19)</f>
        <v/>
      </c>
      <c r="I19" s="135">
        <f>COUNTIF(SyiahKualaUniversityPress, $A19)</f>
        <v/>
      </c>
      <c r="J19" s="135">
        <f>COUNTIF(UINMALIKIPRESS, $A19)</f>
        <v/>
      </c>
      <c r="K19" s="135">
        <f>COUNTIF(UNISMAPRESS, $A19)</f>
        <v/>
      </c>
      <c r="L19" s="135">
        <f>COUNTIF(UnitomoPress, $A19)</f>
        <v/>
      </c>
      <c r="M19" s="135">
        <f>COUNTIF(TITIANILMUCV, $A19)</f>
        <v/>
      </c>
      <c r="N19" s="135">
        <f>COUNTIF(AlqaprintJatinangor, $A19)</f>
        <v/>
      </c>
      <c r="O19" s="135">
        <f>COUNTIF(AnantaVidyaCV, $A19)</f>
        <v/>
      </c>
      <c r="P19" s="135">
        <f>COUNTIF(AndiOffsetCV, $A19)</f>
        <v/>
      </c>
      <c r="Q19" s="135">
        <f>COUNTIF(BestariBuanaMurniGroupPT, $A19)</f>
        <v/>
      </c>
      <c r="R19" s="135">
        <f>COUNTIF(BintangSemestaMediaCV, $A19)</f>
        <v/>
      </c>
      <c r="S19" s="135">
        <f>COUNTIF(BPKTodungSutanGunungMuliaPT, $A19)</f>
        <v/>
      </c>
      <c r="T19" s="135">
        <f>COUNTIF(BrataFancyMediaPT, $A19)</f>
        <v/>
      </c>
      <c r="U19" s="135">
        <f>COUNTIF(BudiUtamaCVDeepublish, $A19)</f>
        <v/>
      </c>
      <c r="V19" s="135">
        <f>COUNTIF(BukaBukuPustaka, $A19)</f>
        <v/>
      </c>
      <c r="W19" s="135">
        <f>COUNTIF(BUMIAKSARAPT, $A19)</f>
        <v/>
      </c>
      <c r="X19" s="135">
        <f>COUNTIF(CahayaDuabelasSemestaPT, $A19)</f>
        <v/>
      </c>
      <c r="Y19" s="135">
        <f>COUNTIF(CitraAdityaBaktiPT, $A19)</f>
        <v/>
      </c>
      <c r="Z19" s="135">
        <f>COUNTIF(DeltaEdukasiPrimaCV, $A19)</f>
        <v/>
      </c>
      <c r="AA19" s="135">
        <f>COUNTIF(DIANDRAPRIMAMITRAMEDIACV, $A19)</f>
        <v/>
      </c>
      <c r="AB19" s="135">
        <f>COUNTIF(DuniaPustakaJayaPT, $A19)</f>
        <v/>
      </c>
      <c r="AC19" s="135">
        <f>COUNTIF(DutaPustakaIndonesiaPT, $A19)</f>
        <v/>
      </c>
      <c r="AD19" s="135">
        <f>COUNTIF(ElementaMediaLiterasiPT, $A19)</f>
        <v/>
      </c>
      <c r="AE19" s="135">
        <f>COUNTIF(ElexMediaKomputindoPT, $A19)</f>
        <v/>
      </c>
      <c r="AF19" s="135">
        <f>COUNTIF(EraAdicitraIntermediaPT, $A19)</f>
        <v/>
      </c>
      <c r="AG19" s="135">
        <f>COUNTIF(GarudaMasSejahteraCV, $A19)</f>
        <v/>
      </c>
      <c r="AH19" s="135">
        <f>COUNTIF(GavaMediaCV, $A19)</f>
        <v/>
      </c>
      <c r="AI19" s="135">
        <f>COUNTIF(GemaInsani, $A19)</f>
        <v/>
      </c>
      <c r="AJ19" s="135">
        <f>COUNTIF(GrahaPrintamaSelarasCV, $A19)</f>
        <v/>
      </c>
      <c r="AK19" s="135">
        <f>COUNTIF(GramediaPustakaUtamaPT, $A19)</f>
        <v/>
      </c>
      <c r="AL19" s="135">
        <f>COUNTIF(GrasindoGramediaWidiaSaranaIndonesia, $A19)</f>
        <v/>
      </c>
      <c r="AM19" s="135">
        <f>COUNTIF(IndivaMediaKreasiPT, $A19)</f>
        <v/>
      </c>
      <c r="AN19" s="135">
        <f>COUNTIF(IndocampCV, $A19)</f>
        <v/>
      </c>
      <c r="AO19" s="135">
        <f>COUNTIF(IndonesiaEmasGroup, $A19)</f>
        <v/>
      </c>
      <c r="AP19" s="135">
        <f>COUNTIF(IntanPariwaraGrupCempakaPutihPT, $A19)</f>
        <v/>
      </c>
      <c r="AQ19" s="135">
        <f>COUNTIF(InteraCV, $A19)</f>
        <v/>
      </c>
      <c r="AR19" s="135">
        <f>COUNTIF(JejakPublisherCV, $A19)</f>
        <v/>
      </c>
      <c r="AS19" s="135">
        <f>COUNTIF(JejakPustaka, $A19)</f>
        <v/>
      </c>
      <c r="AT19" s="135">
        <f>COUNTIF(JepePressMediaUtamaPT, $A19)</f>
        <v/>
      </c>
      <c r="AU19" s="135">
        <f>COUNTIF(KanisiusPT, $A19)</f>
        <v/>
      </c>
      <c r="AV19" s="135">
        <f>COUNTIF(KesaintBlancIndahPT, $A19)</f>
        <v/>
      </c>
      <c r="AW19" s="135">
        <f>COUNTIF(KompasMediaNusantaraPenerbitBukuKompas, $A19)</f>
        <v/>
      </c>
      <c r="AX19" s="135">
        <f>COUNTIF(LanggamPustaka, $A19)</f>
        <v/>
      </c>
      <c r="AY19" s="135">
        <f>COUNTIF(LatifKittoMahesaPT, $A19)</f>
        <v/>
      </c>
      <c r="AZ19" s="135">
        <f>COUNTIF(LENTERAHATIPT, $A19)</f>
        <v/>
      </c>
      <c r="BA19" s="135">
        <f>COUNTIF(LenteraPustakaIndonesia, $A19)</f>
        <v/>
      </c>
      <c r="BB19" s="135">
        <f>COUNTIF(LiterasiNusantaraAbadiGroupPT, $A19)</f>
        <v/>
      </c>
      <c r="BC19" s="135">
        <f>COUNTIF(LiterindoBerkahKaryaPT, $A19)</f>
        <v/>
      </c>
      <c r="BD19" s="135">
        <f>COUNTIF(LOKAAKSARACV, $A19)</f>
        <v/>
      </c>
      <c r="BE19" s="135">
        <f>COUNTIF(LuximaMetroMediaPT, $A19)</f>
        <v/>
      </c>
      <c r="BF19" s="135">
        <f>COUNTIF(MandarMajuCV, $A19)</f>
        <v/>
      </c>
      <c r="BG19" s="135">
        <f>COUNTIF(MediaAkselerasi, $A19)</f>
        <v/>
      </c>
      <c r="BH19" s="135">
        <f>COUNTIF(MediaCendekiaMuslimCV, $A19)</f>
        <v/>
      </c>
      <c r="BI19" s="135">
        <f>COUNTIF(MediaDinamikaSelarasPT, $A19)</f>
        <v/>
      </c>
      <c r="BJ19" s="135">
        <f>COUNTIF(MediaKaryaPutraCV, $A19)</f>
        <v/>
      </c>
      <c r="BK19" s="135">
        <f>COUNTIF(MediaPressindoPT, $A19)</f>
        <v/>
      </c>
      <c r="BL19" s="135">
        <f>COUNTIF(MediantaraSemestaPT, $A19)</f>
        <v/>
      </c>
      <c r="BM19" s="135">
        <f>COUNTIF(MelaniaPublishingCV, $A19)</f>
        <v/>
      </c>
      <c r="BN19" s="135">
        <f>COUNTIF(MutiaraAksaraCV, $A19)</f>
        <v/>
      </c>
      <c r="BO19" s="135">
        <f>COUNTIF(NafalGlobalNusantaraPT, $A19)</f>
        <v/>
      </c>
      <c r="BP19" s="135">
        <f>COUNTIF(NiagaSwadayaPT, $A19)</f>
        <v/>
      </c>
      <c r="BQ19" s="135">
        <f>COUNTIF(NuansaCendekiaCV, $A19)</f>
        <v/>
      </c>
      <c r="BR19" s="135">
        <f>COUNTIF(PenebarSwadayaPT, $A19)</f>
        <v/>
      </c>
      <c r="BS19" s="135">
        <f>COUNTIF(PenerbitAdab, $A19)</f>
        <v/>
      </c>
      <c r="BT19" s="135">
        <f>COUNTIF(PenerbitEGC, $A19)</f>
        <v/>
      </c>
      <c r="BU19" s="135">
        <f>COUNTIF(PenerbitIPBPressPT, $A19)</f>
        <v/>
      </c>
      <c r="BV19" s="135">
        <f>COUNTIF(PenerbitSalemba, $A19)</f>
        <v/>
      </c>
      <c r="BW19" s="135">
        <f>COUNTIF(PohonCahayaSemestaPT, $A19)</f>
        <v/>
      </c>
      <c r="BX19" s="135">
        <f>COUNTIF(PranaDinamikaSejahteraPT, $A19)</f>
        <v/>
      </c>
      <c r="BY19" s="135">
        <f>COUNTIF(PrenadaMediaGroup, $A19)</f>
        <v/>
      </c>
      <c r="BZ19" s="135">
        <f>COUNTIF(PusatDatadanAnalisaTempoPT, $A19)</f>
        <v/>
      </c>
      <c r="CA19" s="135">
        <f>COUNTIF(PuspaSwaraPT, $A19)</f>
        <v/>
      </c>
      <c r="CB19" s="135">
        <f>COUNTIF(PustakaBaruPress, $A19)</f>
        <v/>
      </c>
      <c r="CC19" s="135">
        <f>COUNTIF(PustakaBengawanCV, $A19)</f>
        <v/>
      </c>
      <c r="CD19" s="135">
        <f>COUNTIF(PustakaRumahCintaCV, $A19)</f>
        <v/>
      </c>
      <c r="CE19" s="135">
        <f>COUNTIF(RajaGrafindoPersadaPT, $A19)</f>
        <v/>
      </c>
      <c r="CF19" s="135">
        <f>COUNTIF(RajawaliIntanCemerlang, $A19)</f>
        <v/>
      </c>
      <c r="CG19" s="135">
        <f>COUNTIF(RayyanaKomunikasindoPT, $A19)</f>
        <v/>
      </c>
      <c r="CH19" s="135">
        <f>COUNTIF(RefikaAditamaPT, $A19)</f>
        <v/>
      </c>
      <c r="CI19" s="135">
        <f>COUNTIF(RemajaRosdakaryaPT, $A19)</f>
        <v/>
      </c>
      <c r="CJ19" s="135">
        <f>COUNTIF(ReneTurosIndonesiaPT, $A19)</f>
        <v/>
      </c>
      <c r="CK19" s="135">
        <f>COUNTIF(SaranaPancakaryaNusaPT, $A19)</f>
        <v/>
      </c>
      <c r="CL19" s="135">
        <f>COUNTIF(ScopindoMediaPustakaPT, $A19)</f>
        <v/>
      </c>
      <c r="CM19" s="135">
        <f>COUNTIF(SetiAjiCV, $A19)</f>
        <v/>
      </c>
      <c r="CN19" s="135">
        <f>COUNTIF(SinergiPrimaMagnaCV, $A19)</f>
        <v/>
      </c>
      <c r="CO19" s="135">
        <f>COUNTIF(TazkiaInvestindoUtamaPT, $A19)</f>
        <v/>
      </c>
      <c r="CP19" s="135">
        <f>COUNTIF(TeguhKaryaCV, $A19)</f>
        <v/>
      </c>
      <c r="CQ19" s="135">
        <f>COUNTIF(TigaSerangkaiPustakaMandiriPT, $A19)</f>
        <v/>
      </c>
      <c r="CR19" s="135">
        <f>COUNTIF(TrubusSwadayaPT, $A19)</f>
        <v/>
      </c>
      <c r="CS19" s="135">
        <f>COUNTIF(UGMPress, $A19)</f>
        <v/>
      </c>
      <c r="CU19" s="36" t="n"/>
      <c r="CV19" s="36" t="n"/>
      <c r="CW19" s="36" t="n"/>
      <c r="CX19" s="36" t="n"/>
      <c r="CY19" s="36" t="n"/>
      <c r="CZ19" s="36" t="n"/>
      <c r="DA19" s="36" t="n"/>
      <c r="DB19" s="36" t="n"/>
      <c r="DC19" s="36" t="n"/>
      <c r="DD19" s="36" t="n"/>
      <c r="DE19" s="36" t="n"/>
      <c r="DF19" s="36" t="n"/>
      <c r="DG19" s="36" t="n"/>
      <c r="DH19" s="36" t="n"/>
      <c r="DI19" s="36" t="n"/>
      <c r="DJ19" s="36" t="n"/>
      <c r="DK19" s="36" t="n"/>
      <c r="DL19" s="36" t="n"/>
      <c r="DM19" s="36" t="n"/>
      <c r="DN19" s="36" t="n"/>
      <c r="DO19" s="36" t="n"/>
      <c r="DP19" s="36" t="n"/>
      <c r="DQ19" s="36" t="n"/>
      <c r="DR19" s="36" t="n"/>
      <c r="DS19" s="36" t="n"/>
      <c r="DT19" s="36" t="n"/>
      <c r="DU19" s="36" t="n"/>
      <c r="DV19" s="36" t="n"/>
      <c r="DW19" s="36" t="n"/>
      <c r="DX19" s="36" t="n"/>
      <c r="DY19" s="36" t="n"/>
      <c r="DZ19" s="36" t="n"/>
      <c r="EA19" s="36" t="n"/>
      <c r="EB19" s="36" t="n"/>
      <c r="EC19" s="36" t="n"/>
      <c r="ED19" s="36" t="n"/>
      <c r="EE19" s="36" t="n"/>
      <c r="EF19" s="36" t="n"/>
      <c r="EG19" s="36" t="n"/>
      <c r="EH19" s="36" t="n"/>
      <c r="EI19" s="36" t="n"/>
      <c r="EJ19" s="36" t="n"/>
      <c r="EK19" s="36" t="n"/>
      <c r="EL19" s="36" t="n"/>
      <c r="EM19" s="36" t="n"/>
      <c r="EN19" s="36" t="n"/>
    </row>
    <row r="20">
      <c r="A20" s="146" t="inlineStr">
        <is>
          <t>002.02</t>
        </is>
      </c>
      <c r="B20" s="146" t="inlineStr">
        <is>
          <t>Matematika</t>
        </is>
      </c>
      <c r="C20" s="147">
        <f>SUM(E20:CS20)</f>
        <v/>
      </c>
      <c r="D20" s="147" t="n"/>
      <c r="E20" s="135">
        <f>COUNTIF(AlumniPT, $A20)</f>
        <v/>
      </c>
      <c r="F20" s="135">
        <f>COUNTIF(BalaiPustakaPT, $A20)</f>
        <v/>
      </c>
      <c r="G20" s="135">
        <f>COUNTIF(KytaJayaMandiriCV, $A20)</f>
        <v/>
      </c>
      <c r="H20" s="135">
        <f>COUNTIF(SindunataCV, $A20)</f>
        <v/>
      </c>
      <c r="I20" s="135">
        <f>COUNTIF(SyiahKualaUniversityPress, $A20)</f>
        <v/>
      </c>
      <c r="J20" s="135">
        <f>COUNTIF(UINMALIKIPRESS, $A20)</f>
        <v/>
      </c>
      <c r="K20" s="135">
        <f>COUNTIF(UNISMAPRESS, $A20)</f>
        <v/>
      </c>
      <c r="L20" s="135">
        <f>COUNTIF(UnitomoPress, $A20)</f>
        <v/>
      </c>
      <c r="M20" s="135">
        <f>COUNTIF(TITIANILMUCV, $A20)</f>
        <v/>
      </c>
      <c r="N20" s="135">
        <f>COUNTIF(AlqaprintJatinangor, $A20)</f>
        <v/>
      </c>
      <c r="O20" s="135">
        <f>COUNTIF(AnantaVidyaCV, $A20)</f>
        <v/>
      </c>
      <c r="P20" s="135">
        <f>COUNTIF(AndiOffsetCV, $A20)</f>
        <v/>
      </c>
      <c r="Q20" s="135">
        <f>COUNTIF(BestariBuanaMurniGroupPT, $A20)</f>
        <v/>
      </c>
      <c r="R20" s="135">
        <f>COUNTIF(BintangSemestaMediaCV, $A20)</f>
        <v/>
      </c>
      <c r="S20" s="135">
        <f>COUNTIF(BPKTodungSutanGunungMuliaPT, $A20)</f>
        <v/>
      </c>
      <c r="T20" s="135">
        <f>COUNTIF(BrataFancyMediaPT, $A20)</f>
        <v/>
      </c>
      <c r="U20" s="135">
        <f>COUNTIF(BudiUtamaCVDeepublish, $A20)</f>
        <v/>
      </c>
      <c r="V20" s="135">
        <f>COUNTIF(BukaBukuPustaka, $A20)</f>
        <v/>
      </c>
      <c r="W20" s="135">
        <f>COUNTIF(BUMIAKSARAPT, $A20)</f>
        <v/>
      </c>
      <c r="X20" s="135">
        <f>COUNTIF(CahayaDuabelasSemestaPT, $A20)</f>
        <v/>
      </c>
      <c r="Y20" s="135">
        <f>COUNTIF(CitraAdityaBaktiPT, $A20)</f>
        <v/>
      </c>
      <c r="Z20" s="135">
        <f>COUNTIF(DeltaEdukasiPrimaCV, $A20)</f>
        <v/>
      </c>
      <c r="AA20" s="135">
        <f>COUNTIF(DIANDRAPRIMAMITRAMEDIACV, $A20)</f>
        <v/>
      </c>
      <c r="AB20" s="135">
        <f>COUNTIF(DuniaPustakaJayaPT, $A20)</f>
        <v/>
      </c>
      <c r="AC20" s="135">
        <f>COUNTIF(DutaPustakaIndonesiaPT, $A20)</f>
        <v/>
      </c>
      <c r="AD20" s="135">
        <f>COUNTIF(ElementaMediaLiterasiPT, $A20)</f>
        <v/>
      </c>
      <c r="AE20" s="135">
        <f>COUNTIF(ElexMediaKomputindoPT, $A20)</f>
        <v/>
      </c>
      <c r="AF20" s="135">
        <f>COUNTIF(EraAdicitraIntermediaPT, $A20)</f>
        <v/>
      </c>
      <c r="AG20" s="135">
        <f>COUNTIF(GarudaMasSejahteraCV, $A20)</f>
        <v/>
      </c>
      <c r="AH20" s="135">
        <f>COUNTIF(GavaMediaCV, $A20)</f>
        <v/>
      </c>
      <c r="AI20" s="135">
        <f>COUNTIF(GemaInsani, $A20)</f>
        <v/>
      </c>
      <c r="AJ20" s="135">
        <f>COUNTIF(GrahaPrintamaSelarasCV, $A20)</f>
        <v/>
      </c>
      <c r="AK20" s="135">
        <f>COUNTIF(GramediaPustakaUtamaPT, $A20)</f>
        <v/>
      </c>
      <c r="AL20" s="135">
        <f>COUNTIF(GrasindoGramediaWidiaSaranaIndonesia, $A20)</f>
        <v/>
      </c>
      <c r="AM20" s="135">
        <f>COUNTIF(IndivaMediaKreasiPT, $A20)</f>
        <v/>
      </c>
      <c r="AN20" s="135">
        <f>COUNTIF(IndocampCV, $A20)</f>
        <v/>
      </c>
      <c r="AO20" s="135">
        <f>COUNTIF(IndonesiaEmasGroup, $A20)</f>
        <v/>
      </c>
      <c r="AP20" s="135">
        <f>COUNTIF(IntanPariwaraGrupCempakaPutihPT, $A20)</f>
        <v/>
      </c>
      <c r="AQ20" s="135">
        <f>COUNTIF(InteraCV, $A20)</f>
        <v/>
      </c>
      <c r="AR20" s="135">
        <f>COUNTIF(JejakPublisherCV, $A20)</f>
        <v/>
      </c>
      <c r="AS20" s="135">
        <f>COUNTIF(JejakPustaka, $A20)</f>
        <v/>
      </c>
      <c r="AT20" s="135">
        <f>COUNTIF(JepePressMediaUtamaPT, $A20)</f>
        <v/>
      </c>
      <c r="AU20" s="135">
        <f>COUNTIF(KanisiusPT, $A20)</f>
        <v/>
      </c>
      <c r="AV20" s="135">
        <f>COUNTIF(KesaintBlancIndahPT, $A20)</f>
        <v/>
      </c>
      <c r="AW20" s="135">
        <f>COUNTIF(KompasMediaNusantaraPenerbitBukuKompas, $A20)</f>
        <v/>
      </c>
      <c r="AX20" s="135">
        <f>COUNTIF(LanggamPustaka, $A20)</f>
        <v/>
      </c>
      <c r="AY20" s="135">
        <f>COUNTIF(LatifKittoMahesaPT, $A20)</f>
        <v/>
      </c>
      <c r="AZ20" s="135">
        <f>COUNTIF(LENTERAHATIPT, $A20)</f>
        <v/>
      </c>
      <c r="BA20" s="135">
        <f>COUNTIF(LenteraPustakaIndonesia, $A20)</f>
        <v/>
      </c>
      <c r="BB20" s="135">
        <f>COUNTIF(LiterasiNusantaraAbadiGroupPT, $A20)</f>
        <v/>
      </c>
      <c r="BC20" s="135">
        <f>COUNTIF(LiterindoBerkahKaryaPT, $A20)</f>
        <v/>
      </c>
      <c r="BD20" s="135">
        <f>COUNTIF(LOKAAKSARACV, $A20)</f>
        <v/>
      </c>
      <c r="BE20" s="135">
        <f>COUNTIF(LuximaMetroMediaPT, $A20)</f>
        <v/>
      </c>
      <c r="BF20" s="135">
        <f>COUNTIF(MandarMajuCV, $A20)</f>
        <v/>
      </c>
      <c r="BG20" s="135">
        <f>COUNTIF(MediaAkselerasi, $A20)</f>
        <v/>
      </c>
      <c r="BH20" s="135">
        <f>COUNTIF(MediaCendekiaMuslimCV, $A20)</f>
        <v/>
      </c>
      <c r="BI20" s="135">
        <f>COUNTIF(MediaDinamikaSelarasPT, $A20)</f>
        <v/>
      </c>
      <c r="BJ20" s="135">
        <f>COUNTIF(MediaKaryaPutraCV, $A20)</f>
        <v/>
      </c>
      <c r="BK20" s="135">
        <f>COUNTIF(MediaPressindoPT, $A20)</f>
        <v/>
      </c>
      <c r="BL20" s="135">
        <f>COUNTIF(MediantaraSemestaPT, $A20)</f>
        <v/>
      </c>
      <c r="BM20" s="135">
        <f>COUNTIF(MelaniaPublishingCV, $A20)</f>
        <v/>
      </c>
      <c r="BN20" s="135">
        <f>COUNTIF(MutiaraAksaraCV, $A20)</f>
        <v/>
      </c>
      <c r="BO20" s="135">
        <f>COUNTIF(NafalGlobalNusantaraPT, $A20)</f>
        <v/>
      </c>
      <c r="BP20" s="135">
        <f>COUNTIF(NiagaSwadayaPT, $A20)</f>
        <v/>
      </c>
      <c r="BQ20" s="135">
        <f>COUNTIF(NuansaCendekiaCV, $A20)</f>
        <v/>
      </c>
      <c r="BR20" s="135">
        <f>COUNTIF(PenebarSwadayaPT, $A20)</f>
        <v/>
      </c>
      <c r="BS20" s="135">
        <f>COUNTIF(PenerbitAdab, $A20)</f>
        <v/>
      </c>
      <c r="BT20" s="135">
        <f>COUNTIF(PenerbitEGC, $A20)</f>
        <v/>
      </c>
      <c r="BU20" s="135">
        <f>COUNTIF(PenerbitIPBPressPT, $A20)</f>
        <v/>
      </c>
      <c r="BV20" s="135">
        <f>COUNTIF(PenerbitSalemba, $A20)</f>
        <v/>
      </c>
      <c r="BW20" s="135">
        <f>COUNTIF(PohonCahayaSemestaPT, $A20)</f>
        <v/>
      </c>
      <c r="BX20" s="135">
        <f>COUNTIF(PranaDinamikaSejahteraPT, $A20)</f>
        <v/>
      </c>
      <c r="BY20" s="135">
        <f>COUNTIF(PrenadaMediaGroup, $A20)</f>
        <v/>
      </c>
      <c r="BZ20" s="135">
        <f>COUNTIF(PusatDatadanAnalisaTempoPT, $A20)</f>
        <v/>
      </c>
      <c r="CA20" s="135">
        <f>COUNTIF(PuspaSwaraPT, $A20)</f>
        <v/>
      </c>
      <c r="CB20" s="135">
        <f>COUNTIF(PustakaBaruPress, $A20)</f>
        <v/>
      </c>
      <c r="CC20" s="135">
        <f>COUNTIF(PustakaBengawanCV, $A20)</f>
        <v/>
      </c>
      <c r="CD20" s="135">
        <f>COUNTIF(PustakaRumahCintaCV, $A20)</f>
        <v/>
      </c>
      <c r="CE20" s="135">
        <f>COUNTIF(RajaGrafindoPersadaPT, $A20)</f>
        <v/>
      </c>
      <c r="CF20" s="135">
        <f>COUNTIF(RajawaliIntanCemerlang, $A20)</f>
        <v/>
      </c>
      <c r="CG20" s="135">
        <f>COUNTIF(RayyanaKomunikasindoPT, $A20)</f>
        <v/>
      </c>
      <c r="CH20" s="135">
        <f>COUNTIF(RefikaAditamaPT, $A20)</f>
        <v/>
      </c>
      <c r="CI20" s="135">
        <f>COUNTIF(RemajaRosdakaryaPT, $A20)</f>
        <v/>
      </c>
      <c r="CJ20" s="135">
        <f>COUNTIF(ReneTurosIndonesiaPT, $A20)</f>
        <v/>
      </c>
      <c r="CK20" s="135">
        <f>COUNTIF(SaranaPancakaryaNusaPT, $A20)</f>
        <v/>
      </c>
      <c r="CL20" s="135">
        <f>COUNTIF(ScopindoMediaPustakaPT, $A20)</f>
        <v/>
      </c>
      <c r="CM20" s="135">
        <f>COUNTIF(SetiAjiCV, $A20)</f>
        <v/>
      </c>
      <c r="CN20" s="135">
        <f>COUNTIF(SinergiPrimaMagnaCV, $A20)</f>
        <v/>
      </c>
      <c r="CO20" s="135">
        <f>COUNTIF(TazkiaInvestindoUtamaPT, $A20)</f>
        <v/>
      </c>
      <c r="CP20" s="135">
        <f>COUNTIF(TeguhKaryaCV, $A20)</f>
        <v/>
      </c>
      <c r="CQ20" s="135">
        <f>COUNTIF(TigaSerangkaiPustakaMandiriPT, $A20)</f>
        <v/>
      </c>
      <c r="CR20" s="135">
        <f>COUNTIF(TrubusSwadayaPT, $A20)</f>
        <v/>
      </c>
      <c r="CS20" s="135">
        <f>COUNTIF(UGMPress, $A20)</f>
        <v/>
      </c>
      <c r="CU20" s="36" t="n"/>
      <c r="CV20" s="36" t="n"/>
      <c r="CW20" s="36" t="n"/>
      <c r="CX20" s="36" t="n"/>
      <c r="CY20" s="36" t="n"/>
      <c r="CZ20" s="36" t="n"/>
      <c r="DA20" s="36" t="n"/>
      <c r="DB20" s="36" t="n"/>
      <c r="DC20" s="36" t="n"/>
      <c r="DD20" s="36" t="n"/>
      <c r="DE20" s="36" t="n"/>
      <c r="DF20" s="36" t="n"/>
      <c r="DG20" s="36" t="n"/>
      <c r="DH20" s="36" t="n"/>
      <c r="DI20" s="36" t="n"/>
      <c r="DJ20" s="36" t="n"/>
      <c r="DK20" s="36" t="n"/>
      <c r="DL20" s="36" t="n"/>
      <c r="DM20" s="36" t="n"/>
      <c r="DN20" s="36" t="n"/>
      <c r="DO20" s="36" t="n"/>
      <c r="DP20" s="36" t="n"/>
      <c r="DQ20" s="36" t="n"/>
      <c r="DR20" s="36" t="n"/>
      <c r="DS20" s="36" t="n"/>
      <c r="DT20" s="36" t="n"/>
      <c r="DU20" s="36" t="n"/>
      <c r="DV20" s="36" t="n"/>
      <c r="DW20" s="36" t="n"/>
      <c r="DX20" s="36" t="n"/>
      <c r="DY20" s="36" t="n"/>
      <c r="DZ20" s="36" t="n"/>
      <c r="EA20" s="36" t="n"/>
      <c r="EB20" s="36" t="n"/>
      <c r="EC20" s="36" t="n"/>
      <c r="ED20" s="36" t="n"/>
      <c r="EE20" s="36" t="n"/>
      <c r="EF20" s="36" t="n"/>
      <c r="EG20" s="36" t="n"/>
      <c r="EH20" s="36" t="n"/>
      <c r="EI20" s="36" t="n"/>
      <c r="EJ20" s="36" t="n"/>
      <c r="EK20" s="36" t="n"/>
      <c r="EL20" s="36" t="n"/>
      <c r="EM20" s="36" t="n"/>
      <c r="EN20" s="36" t="n"/>
    </row>
    <row r="21">
      <c r="A21" s="146" t="inlineStr">
        <is>
          <t>002.03</t>
        </is>
      </c>
      <c r="B21" s="146" t="inlineStr">
        <is>
          <t>Agama</t>
        </is>
      </c>
      <c r="C21" s="147">
        <f>SUM(E21:CS21)</f>
        <v/>
      </c>
      <c r="D21" s="147" t="n"/>
      <c r="E21" s="135">
        <f>COUNTIF(AlumniPT, $A21)</f>
        <v/>
      </c>
      <c r="F21" s="135">
        <f>COUNTIF(BalaiPustakaPT, $A21)</f>
        <v/>
      </c>
      <c r="G21" s="135">
        <f>COUNTIF(KytaJayaMandiriCV, $A21)</f>
        <v/>
      </c>
      <c r="H21" s="135">
        <f>COUNTIF(SindunataCV, $A21)</f>
        <v/>
      </c>
      <c r="I21" s="135">
        <f>COUNTIF(SyiahKualaUniversityPress, $A21)</f>
        <v/>
      </c>
      <c r="J21" s="135">
        <f>COUNTIF(UINMALIKIPRESS, $A21)</f>
        <v/>
      </c>
      <c r="K21" s="135">
        <f>COUNTIF(UNISMAPRESS, $A21)</f>
        <v/>
      </c>
      <c r="L21" s="135">
        <f>COUNTIF(UnitomoPress, $A21)</f>
        <v/>
      </c>
      <c r="M21" s="135">
        <f>COUNTIF(TITIANILMUCV, $A21)</f>
        <v/>
      </c>
      <c r="N21" s="135">
        <f>COUNTIF(AlqaprintJatinangor, $A21)</f>
        <v/>
      </c>
      <c r="O21" s="135">
        <f>COUNTIF(AnantaVidyaCV, $A21)</f>
        <v/>
      </c>
      <c r="P21" s="135">
        <f>COUNTIF(AndiOffsetCV, $A21)</f>
        <v/>
      </c>
      <c r="Q21" s="135">
        <f>COUNTIF(BestariBuanaMurniGroupPT, $A21)</f>
        <v/>
      </c>
      <c r="R21" s="135">
        <f>COUNTIF(BintangSemestaMediaCV, $A21)</f>
        <v/>
      </c>
      <c r="S21" s="135">
        <f>COUNTIF(BPKTodungSutanGunungMuliaPT, $A21)</f>
        <v/>
      </c>
      <c r="T21" s="135">
        <f>COUNTIF(BrataFancyMediaPT, $A21)</f>
        <v/>
      </c>
      <c r="U21" s="135">
        <f>COUNTIF(BudiUtamaCVDeepublish, $A21)</f>
        <v/>
      </c>
      <c r="V21" s="135">
        <f>COUNTIF(BukaBukuPustaka, $A21)</f>
        <v/>
      </c>
      <c r="W21" s="135">
        <f>COUNTIF(BUMIAKSARAPT, $A21)</f>
        <v/>
      </c>
      <c r="X21" s="135">
        <f>COUNTIF(CahayaDuabelasSemestaPT, $A21)</f>
        <v/>
      </c>
      <c r="Y21" s="135">
        <f>COUNTIF(CitraAdityaBaktiPT, $A21)</f>
        <v/>
      </c>
      <c r="Z21" s="135">
        <f>COUNTIF(DeltaEdukasiPrimaCV, $A21)</f>
        <v/>
      </c>
      <c r="AA21" s="135">
        <f>COUNTIF(DIANDRAPRIMAMITRAMEDIACV, $A21)</f>
        <v/>
      </c>
      <c r="AB21" s="135">
        <f>COUNTIF(DuniaPustakaJayaPT, $A21)</f>
        <v/>
      </c>
      <c r="AC21" s="135">
        <f>COUNTIF(DutaPustakaIndonesiaPT, $A21)</f>
        <v/>
      </c>
      <c r="AD21" s="135">
        <f>COUNTIF(ElementaMediaLiterasiPT, $A21)</f>
        <v/>
      </c>
      <c r="AE21" s="135">
        <f>COUNTIF(ElexMediaKomputindoPT, $A21)</f>
        <v/>
      </c>
      <c r="AF21" s="135">
        <f>COUNTIF(EraAdicitraIntermediaPT, $A21)</f>
        <v/>
      </c>
      <c r="AG21" s="135">
        <f>COUNTIF(GarudaMasSejahteraCV, $A21)</f>
        <v/>
      </c>
      <c r="AH21" s="135">
        <f>COUNTIF(GavaMediaCV, $A21)</f>
        <v/>
      </c>
      <c r="AI21" s="135">
        <f>COUNTIF(GemaInsani, $A21)</f>
        <v/>
      </c>
      <c r="AJ21" s="135">
        <f>COUNTIF(GrahaPrintamaSelarasCV, $A21)</f>
        <v/>
      </c>
      <c r="AK21" s="135">
        <f>COUNTIF(GramediaPustakaUtamaPT, $A21)</f>
        <v/>
      </c>
      <c r="AL21" s="135">
        <f>COUNTIF(GrasindoGramediaWidiaSaranaIndonesia, $A21)</f>
        <v/>
      </c>
      <c r="AM21" s="135">
        <f>COUNTIF(IndivaMediaKreasiPT, $A21)</f>
        <v/>
      </c>
      <c r="AN21" s="135">
        <f>COUNTIF(IndocampCV, $A21)</f>
        <v/>
      </c>
      <c r="AO21" s="135">
        <f>COUNTIF(IndonesiaEmasGroup, $A21)</f>
        <v/>
      </c>
      <c r="AP21" s="135">
        <f>COUNTIF(IntanPariwaraGrupCempakaPutihPT, $A21)</f>
        <v/>
      </c>
      <c r="AQ21" s="135">
        <f>COUNTIF(InteraCV, $A21)</f>
        <v/>
      </c>
      <c r="AR21" s="135">
        <f>COUNTIF(JejakPublisherCV, $A21)</f>
        <v/>
      </c>
      <c r="AS21" s="135">
        <f>COUNTIF(JejakPustaka, $A21)</f>
        <v/>
      </c>
      <c r="AT21" s="135">
        <f>COUNTIF(JepePressMediaUtamaPT, $A21)</f>
        <v/>
      </c>
      <c r="AU21" s="135">
        <f>COUNTIF(KanisiusPT, $A21)</f>
        <v/>
      </c>
      <c r="AV21" s="135">
        <f>COUNTIF(KesaintBlancIndahPT, $A21)</f>
        <v/>
      </c>
      <c r="AW21" s="135">
        <f>COUNTIF(KompasMediaNusantaraPenerbitBukuKompas, $A21)</f>
        <v/>
      </c>
      <c r="AX21" s="135">
        <f>COUNTIF(LanggamPustaka, $A21)</f>
        <v/>
      </c>
      <c r="AY21" s="135">
        <f>COUNTIF(LatifKittoMahesaPT, $A21)</f>
        <v/>
      </c>
      <c r="AZ21" s="135">
        <f>COUNTIF(LENTERAHATIPT, $A21)</f>
        <v/>
      </c>
      <c r="BA21" s="135">
        <f>COUNTIF(LenteraPustakaIndonesia, $A21)</f>
        <v/>
      </c>
      <c r="BB21" s="135">
        <f>COUNTIF(LiterasiNusantaraAbadiGroupPT, $A21)</f>
        <v/>
      </c>
      <c r="BC21" s="135">
        <f>COUNTIF(LiterindoBerkahKaryaPT, $A21)</f>
        <v/>
      </c>
      <c r="BD21" s="135">
        <f>COUNTIF(LOKAAKSARACV, $A21)</f>
        <v/>
      </c>
      <c r="BE21" s="135">
        <f>COUNTIF(LuximaMetroMediaPT, $A21)</f>
        <v/>
      </c>
      <c r="BF21" s="135">
        <f>COUNTIF(MandarMajuCV, $A21)</f>
        <v/>
      </c>
      <c r="BG21" s="135">
        <f>COUNTIF(MediaAkselerasi, $A21)</f>
        <v/>
      </c>
      <c r="BH21" s="135">
        <f>COUNTIF(MediaCendekiaMuslimCV, $A21)</f>
        <v/>
      </c>
      <c r="BI21" s="135">
        <f>COUNTIF(MediaDinamikaSelarasPT, $A21)</f>
        <v/>
      </c>
      <c r="BJ21" s="135">
        <f>COUNTIF(MediaKaryaPutraCV, $A21)</f>
        <v/>
      </c>
      <c r="BK21" s="135">
        <f>COUNTIF(MediaPressindoPT, $A21)</f>
        <v/>
      </c>
      <c r="BL21" s="135">
        <f>COUNTIF(MediantaraSemestaPT, $A21)</f>
        <v/>
      </c>
      <c r="BM21" s="135">
        <f>COUNTIF(MelaniaPublishingCV, $A21)</f>
        <v/>
      </c>
      <c r="BN21" s="135">
        <f>COUNTIF(MutiaraAksaraCV, $A21)</f>
        <v/>
      </c>
      <c r="BO21" s="135">
        <f>COUNTIF(NafalGlobalNusantaraPT, $A21)</f>
        <v/>
      </c>
      <c r="BP21" s="135">
        <f>COUNTIF(NiagaSwadayaPT, $A21)</f>
        <v/>
      </c>
      <c r="BQ21" s="135">
        <f>COUNTIF(NuansaCendekiaCV, $A21)</f>
        <v/>
      </c>
      <c r="BR21" s="135">
        <f>COUNTIF(PenebarSwadayaPT, $A21)</f>
        <v/>
      </c>
      <c r="BS21" s="135">
        <f>COUNTIF(PenerbitAdab, $A21)</f>
        <v/>
      </c>
      <c r="BT21" s="135">
        <f>COUNTIF(PenerbitEGC, $A21)</f>
        <v/>
      </c>
      <c r="BU21" s="135">
        <f>COUNTIF(PenerbitIPBPressPT, $A21)</f>
        <v/>
      </c>
      <c r="BV21" s="135">
        <f>COUNTIF(PenerbitSalemba, $A21)</f>
        <v/>
      </c>
      <c r="BW21" s="135">
        <f>COUNTIF(PohonCahayaSemestaPT, $A21)</f>
        <v/>
      </c>
      <c r="BX21" s="135">
        <f>COUNTIF(PranaDinamikaSejahteraPT, $A21)</f>
        <v/>
      </c>
      <c r="BY21" s="135">
        <f>COUNTIF(PrenadaMediaGroup, $A21)</f>
        <v/>
      </c>
      <c r="BZ21" s="135">
        <f>COUNTIF(PusatDatadanAnalisaTempoPT, $A21)</f>
        <v/>
      </c>
      <c r="CA21" s="135">
        <f>COUNTIF(PuspaSwaraPT, $A21)</f>
        <v/>
      </c>
      <c r="CB21" s="135">
        <f>COUNTIF(PustakaBaruPress, $A21)</f>
        <v/>
      </c>
      <c r="CC21" s="135">
        <f>COUNTIF(PustakaBengawanCV, $A21)</f>
        <v/>
      </c>
      <c r="CD21" s="135">
        <f>COUNTIF(PustakaRumahCintaCV, $A21)</f>
        <v/>
      </c>
      <c r="CE21" s="135">
        <f>COUNTIF(RajaGrafindoPersadaPT, $A21)</f>
        <v/>
      </c>
      <c r="CF21" s="135">
        <f>COUNTIF(RajawaliIntanCemerlang, $A21)</f>
        <v/>
      </c>
      <c r="CG21" s="135">
        <f>COUNTIF(RayyanaKomunikasindoPT, $A21)</f>
        <v/>
      </c>
      <c r="CH21" s="135">
        <f>COUNTIF(RefikaAditamaPT, $A21)</f>
        <v/>
      </c>
      <c r="CI21" s="135">
        <f>COUNTIF(RemajaRosdakaryaPT, $A21)</f>
        <v/>
      </c>
      <c r="CJ21" s="135">
        <f>COUNTIF(ReneTurosIndonesiaPT, $A21)</f>
        <v/>
      </c>
      <c r="CK21" s="135">
        <f>COUNTIF(SaranaPancakaryaNusaPT, $A21)</f>
        <v/>
      </c>
      <c r="CL21" s="135">
        <f>COUNTIF(ScopindoMediaPustakaPT, $A21)</f>
        <v/>
      </c>
      <c r="CM21" s="135">
        <f>COUNTIF(SetiAjiCV, $A21)</f>
        <v/>
      </c>
      <c r="CN21" s="135">
        <f>COUNTIF(SinergiPrimaMagnaCV, $A21)</f>
        <v/>
      </c>
      <c r="CO21" s="135">
        <f>COUNTIF(TazkiaInvestindoUtamaPT, $A21)</f>
        <v/>
      </c>
      <c r="CP21" s="135">
        <f>COUNTIF(TeguhKaryaCV, $A21)</f>
        <v/>
      </c>
      <c r="CQ21" s="135">
        <f>COUNTIF(TigaSerangkaiPustakaMandiriPT, $A21)</f>
        <v/>
      </c>
      <c r="CR21" s="135">
        <f>COUNTIF(TrubusSwadayaPT, $A21)</f>
        <v/>
      </c>
      <c r="CS21" s="135">
        <f>COUNTIF(UGMPress, $A21)</f>
        <v/>
      </c>
      <c r="CU21" s="36" t="n"/>
      <c r="CV21" s="36" t="n"/>
      <c r="CW21" s="36" t="n"/>
      <c r="CX21" s="36" t="n"/>
      <c r="CY21" s="36" t="n"/>
      <c r="CZ21" s="36" t="n"/>
      <c r="DA21" s="36" t="n"/>
      <c r="DB21" s="36" t="n"/>
      <c r="DC21" s="36" t="n"/>
      <c r="DD21" s="36" t="n"/>
      <c r="DE21" s="36" t="n"/>
      <c r="DF21" s="36" t="n"/>
      <c r="DG21" s="36" t="n"/>
      <c r="DH21" s="36" t="n"/>
      <c r="DI21" s="36" t="n"/>
      <c r="DJ21" s="36" t="n"/>
      <c r="DK21" s="36" t="n"/>
      <c r="DL21" s="36" t="n"/>
      <c r="DM21" s="36" t="n"/>
      <c r="DN21" s="36" t="n"/>
      <c r="DO21" s="36" t="n"/>
      <c r="DP21" s="36" t="n"/>
      <c r="DQ21" s="36" t="n"/>
      <c r="DR21" s="36" t="n"/>
      <c r="DS21" s="36" t="n"/>
      <c r="DT21" s="36" t="n"/>
      <c r="DU21" s="36" t="n"/>
      <c r="DV21" s="36" t="n"/>
      <c r="DW21" s="36" t="n"/>
      <c r="DX21" s="36" t="n"/>
      <c r="DY21" s="36" t="n"/>
      <c r="DZ21" s="36" t="n"/>
      <c r="EA21" s="36" t="n"/>
      <c r="EB21" s="36" t="n"/>
      <c r="EC21" s="36" t="n"/>
      <c r="ED21" s="36" t="n"/>
      <c r="EE21" s="36" t="n"/>
      <c r="EF21" s="36" t="n"/>
      <c r="EG21" s="36" t="n"/>
      <c r="EH21" s="36" t="n"/>
      <c r="EI21" s="36" t="n"/>
      <c r="EJ21" s="36" t="n"/>
      <c r="EK21" s="36" t="n"/>
      <c r="EL21" s="36" t="n"/>
      <c r="EM21" s="36" t="n"/>
      <c r="EN21" s="36" t="n"/>
    </row>
    <row r="22">
      <c r="A22" s="152" t="inlineStr">
        <is>
          <t>002.04</t>
        </is>
      </c>
      <c r="B22" s="152" t="inlineStr">
        <is>
          <t>Bahasa Indonesia</t>
        </is>
      </c>
      <c r="C22" s="147">
        <f>SUM(E22:CS22)</f>
        <v/>
      </c>
      <c r="D22" s="147" t="n"/>
      <c r="E22" s="135">
        <f>COUNTIF(AlumniPT, $A22)</f>
        <v/>
      </c>
      <c r="F22" s="135">
        <f>COUNTIF(BalaiPustakaPT, $A22)</f>
        <v/>
      </c>
      <c r="G22" s="135">
        <f>COUNTIF(KytaJayaMandiriCV, $A22)</f>
        <v/>
      </c>
      <c r="H22" s="135">
        <f>COUNTIF(SindunataCV, $A22)</f>
        <v/>
      </c>
      <c r="I22" s="135">
        <f>COUNTIF(SyiahKualaUniversityPress, $A22)</f>
        <v/>
      </c>
      <c r="J22" s="135">
        <f>COUNTIF(UINMALIKIPRESS, $A22)</f>
        <v/>
      </c>
      <c r="K22" s="135">
        <f>COUNTIF(UNISMAPRESS, $A22)</f>
        <v/>
      </c>
      <c r="L22" s="135">
        <f>COUNTIF(UnitomoPress, $A22)</f>
        <v/>
      </c>
      <c r="M22" s="135">
        <f>COUNTIF(TITIANILMUCV, $A22)</f>
        <v/>
      </c>
      <c r="N22" s="135">
        <f>COUNTIF(AlqaprintJatinangor, $A22)</f>
        <v/>
      </c>
      <c r="O22" s="135">
        <f>COUNTIF(AnantaVidyaCV, $A22)</f>
        <v/>
      </c>
      <c r="P22" s="135">
        <f>COUNTIF(AndiOffsetCV, $A22)</f>
        <v/>
      </c>
      <c r="Q22" s="135">
        <f>COUNTIF(BestariBuanaMurniGroupPT, $A22)</f>
        <v/>
      </c>
      <c r="R22" s="135">
        <f>COUNTIF(BintangSemestaMediaCV, $A22)</f>
        <v/>
      </c>
      <c r="S22" s="135">
        <f>COUNTIF(BPKTodungSutanGunungMuliaPT, $A22)</f>
        <v/>
      </c>
      <c r="T22" s="135">
        <f>COUNTIF(BrataFancyMediaPT, $A22)</f>
        <v/>
      </c>
      <c r="U22" s="135">
        <f>COUNTIF(BudiUtamaCVDeepublish, $A22)</f>
        <v/>
      </c>
      <c r="V22" s="135">
        <f>COUNTIF(BukaBukuPustaka, $A22)</f>
        <v/>
      </c>
      <c r="W22" s="135">
        <f>COUNTIF(BUMIAKSARAPT, $A22)</f>
        <v/>
      </c>
      <c r="X22" s="135">
        <f>COUNTIF(CahayaDuabelasSemestaPT, $A22)</f>
        <v/>
      </c>
      <c r="Y22" s="135">
        <f>COUNTIF(CitraAdityaBaktiPT, $A22)</f>
        <v/>
      </c>
      <c r="Z22" s="135">
        <f>COUNTIF(DeltaEdukasiPrimaCV, $A22)</f>
        <v/>
      </c>
      <c r="AA22" s="135">
        <f>COUNTIF(DIANDRAPRIMAMITRAMEDIACV, $A22)</f>
        <v/>
      </c>
      <c r="AB22" s="135">
        <f>COUNTIF(DuniaPustakaJayaPT, $A22)</f>
        <v/>
      </c>
      <c r="AC22" s="135">
        <f>COUNTIF(DutaPustakaIndonesiaPT, $A22)</f>
        <v/>
      </c>
      <c r="AD22" s="135">
        <f>COUNTIF(ElementaMediaLiterasiPT, $A22)</f>
        <v/>
      </c>
      <c r="AE22" s="135">
        <f>COUNTIF(ElexMediaKomputindoPT, $A22)</f>
        <v/>
      </c>
      <c r="AF22" s="135">
        <f>COUNTIF(EraAdicitraIntermediaPT, $A22)</f>
        <v/>
      </c>
      <c r="AG22" s="135">
        <f>COUNTIF(GarudaMasSejahteraCV, $A22)</f>
        <v/>
      </c>
      <c r="AH22" s="135">
        <f>COUNTIF(GavaMediaCV, $A22)</f>
        <v/>
      </c>
      <c r="AI22" s="135">
        <f>COUNTIF(GemaInsani, $A22)</f>
        <v/>
      </c>
      <c r="AJ22" s="135">
        <f>COUNTIF(GrahaPrintamaSelarasCV, $A22)</f>
        <v/>
      </c>
      <c r="AK22" s="135">
        <f>COUNTIF(GramediaPustakaUtamaPT, $A22)</f>
        <v/>
      </c>
      <c r="AL22" s="135">
        <f>COUNTIF(GrasindoGramediaWidiaSaranaIndonesia, $A22)</f>
        <v/>
      </c>
      <c r="AM22" s="135">
        <f>COUNTIF(IndivaMediaKreasiPT, $A22)</f>
        <v/>
      </c>
      <c r="AN22" s="135">
        <f>COUNTIF(IndocampCV, $A22)</f>
        <v/>
      </c>
      <c r="AO22" s="135">
        <f>COUNTIF(IndonesiaEmasGroup, $A22)</f>
        <v/>
      </c>
      <c r="AP22" s="135">
        <f>COUNTIF(IntanPariwaraGrupCempakaPutihPT, $A22)</f>
        <v/>
      </c>
      <c r="AQ22" s="135">
        <f>COUNTIF(InteraCV, $A22)</f>
        <v/>
      </c>
      <c r="AR22" s="135">
        <f>COUNTIF(JejakPublisherCV, $A22)</f>
        <v/>
      </c>
      <c r="AS22" s="135">
        <f>COUNTIF(JejakPustaka, $A22)</f>
        <v/>
      </c>
      <c r="AT22" s="135">
        <f>COUNTIF(JepePressMediaUtamaPT, $A22)</f>
        <v/>
      </c>
      <c r="AU22" s="135">
        <f>COUNTIF(KanisiusPT, $A22)</f>
        <v/>
      </c>
      <c r="AV22" s="135">
        <f>COUNTIF(KesaintBlancIndahPT, $A22)</f>
        <v/>
      </c>
      <c r="AW22" s="135">
        <f>COUNTIF(KompasMediaNusantaraPenerbitBukuKompas, $A22)</f>
        <v/>
      </c>
      <c r="AX22" s="135">
        <f>COUNTIF(LanggamPustaka, $A22)</f>
        <v/>
      </c>
      <c r="AY22" s="135">
        <f>COUNTIF(LatifKittoMahesaPT, $A22)</f>
        <v/>
      </c>
      <c r="AZ22" s="135">
        <f>COUNTIF(LENTERAHATIPT, $A22)</f>
        <v/>
      </c>
      <c r="BA22" s="135">
        <f>COUNTIF(LenteraPustakaIndonesia, $A22)</f>
        <v/>
      </c>
      <c r="BB22" s="135">
        <f>COUNTIF(LiterasiNusantaraAbadiGroupPT, $A22)</f>
        <v/>
      </c>
      <c r="BC22" s="135">
        <f>COUNTIF(LiterindoBerkahKaryaPT, $A22)</f>
        <v/>
      </c>
      <c r="BD22" s="135">
        <f>COUNTIF(LOKAAKSARACV, $A22)</f>
        <v/>
      </c>
      <c r="BE22" s="135">
        <f>COUNTIF(LuximaMetroMediaPT, $A22)</f>
        <v/>
      </c>
      <c r="BF22" s="135">
        <f>COUNTIF(MandarMajuCV, $A22)</f>
        <v/>
      </c>
      <c r="BG22" s="135">
        <f>COUNTIF(MediaAkselerasi, $A22)</f>
        <v/>
      </c>
      <c r="BH22" s="135">
        <f>COUNTIF(MediaCendekiaMuslimCV, $A22)</f>
        <v/>
      </c>
      <c r="BI22" s="135">
        <f>COUNTIF(MediaDinamikaSelarasPT, $A22)</f>
        <v/>
      </c>
      <c r="BJ22" s="135">
        <f>COUNTIF(MediaKaryaPutraCV, $A22)</f>
        <v/>
      </c>
      <c r="BK22" s="135">
        <f>COUNTIF(MediaPressindoPT, $A22)</f>
        <v/>
      </c>
      <c r="BL22" s="135">
        <f>COUNTIF(MediantaraSemestaPT, $A22)</f>
        <v/>
      </c>
      <c r="BM22" s="135">
        <f>COUNTIF(MelaniaPublishingCV, $A22)</f>
        <v/>
      </c>
      <c r="BN22" s="135">
        <f>COUNTIF(MutiaraAksaraCV, $A22)</f>
        <v/>
      </c>
      <c r="BO22" s="135">
        <f>COUNTIF(NafalGlobalNusantaraPT, $A22)</f>
        <v/>
      </c>
      <c r="BP22" s="135">
        <f>COUNTIF(NiagaSwadayaPT, $A22)</f>
        <v/>
      </c>
      <c r="BQ22" s="135">
        <f>COUNTIF(NuansaCendekiaCV, $A22)</f>
        <v/>
      </c>
      <c r="BR22" s="135">
        <f>COUNTIF(PenebarSwadayaPT, $A22)</f>
        <v/>
      </c>
      <c r="BS22" s="135">
        <f>COUNTIF(PenerbitAdab, $A22)</f>
        <v/>
      </c>
      <c r="BT22" s="135">
        <f>COUNTIF(PenerbitEGC, $A22)</f>
        <v/>
      </c>
      <c r="BU22" s="135">
        <f>COUNTIF(PenerbitIPBPressPT, $A22)</f>
        <v/>
      </c>
      <c r="BV22" s="135">
        <f>COUNTIF(PenerbitSalemba, $A22)</f>
        <v/>
      </c>
      <c r="BW22" s="135">
        <f>COUNTIF(PohonCahayaSemestaPT, $A22)</f>
        <v/>
      </c>
      <c r="BX22" s="135">
        <f>COUNTIF(PranaDinamikaSejahteraPT, $A22)</f>
        <v/>
      </c>
      <c r="BY22" s="135">
        <f>COUNTIF(PrenadaMediaGroup, $A22)</f>
        <v/>
      </c>
      <c r="BZ22" s="135">
        <f>COUNTIF(PusatDatadanAnalisaTempoPT, $A22)</f>
        <v/>
      </c>
      <c r="CA22" s="135">
        <f>COUNTIF(PuspaSwaraPT, $A22)</f>
        <v/>
      </c>
      <c r="CB22" s="135">
        <f>COUNTIF(PustakaBaruPress, $A22)</f>
        <v/>
      </c>
      <c r="CC22" s="135">
        <f>COUNTIF(PustakaBengawanCV, $A22)</f>
        <v/>
      </c>
      <c r="CD22" s="135">
        <f>COUNTIF(PustakaRumahCintaCV, $A22)</f>
        <v/>
      </c>
      <c r="CE22" s="135">
        <f>COUNTIF(RajaGrafindoPersadaPT, $A22)</f>
        <v/>
      </c>
      <c r="CF22" s="135">
        <f>COUNTIF(RajawaliIntanCemerlang, $A22)</f>
        <v/>
      </c>
      <c r="CG22" s="135">
        <f>COUNTIF(RayyanaKomunikasindoPT, $A22)</f>
        <v/>
      </c>
      <c r="CH22" s="135">
        <f>COUNTIF(RefikaAditamaPT, $A22)</f>
        <v/>
      </c>
      <c r="CI22" s="135">
        <f>COUNTIF(RemajaRosdakaryaPT, $A22)</f>
        <v/>
      </c>
      <c r="CJ22" s="135">
        <f>COUNTIF(ReneTurosIndonesiaPT, $A22)</f>
        <v/>
      </c>
      <c r="CK22" s="135">
        <f>COUNTIF(SaranaPancakaryaNusaPT, $A22)</f>
        <v/>
      </c>
      <c r="CL22" s="135">
        <f>COUNTIF(ScopindoMediaPustakaPT, $A22)</f>
        <v/>
      </c>
      <c r="CM22" s="135">
        <f>COUNTIF(SetiAjiCV, $A22)</f>
        <v/>
      </c>
      <c r="CN22" s="135">
        <f>COUNTIF(SinergiPrimaMagnaCV, $A22)</f>
        <v/>
      </c>
      <c r="CO22" s="135">
        <f>COUNTIF(TazkiaInvestindoUtamaPT, $A22)</f>
        <v/>
      </c>
      <c r="CP22" s="135">
        <f>COUNTIF(TeguhKaryaCV, $A22)</f>
        <v/>
      </c>
      <c r="CQ22" s="135">
        <f>COUNTIF(TigaSerangkaiPustakaMandiriPT, $A22)</f>
        <v/>
      </c>
      <c r="CR22" s="135">
        <f>COUNTIF(TrubusSwadayaPT, $A22)</f>
        <v/>
      </c>
      <c r="CS22" s="135">
        <f>COUNTIF(UGMPress, $A22)</f>
        <v/>
      </c>
      <c r="CU22" s="36" t="n"/>
      <c r="CV22" s="36" t="n"/>
      <c r="CW22" s="36" t="n"/>
      <c r="CX22" s="36" t="n"/>
      <c r="CY22" s="36" t="n"/>
      <c r="CZ22" s="36" t="n"/>
      <c r="DA22" s="36" t="n"/>
      <c r="DB22" s="36" t="n"/>
      <c r="DC22" s="36" t="n"/>
      <c r="DD22" s="36" t="n"/>
      <c r="DE22" s="36" t="n"/>
      <c r="DF22" s="36" t="n"/>
      <c r="DG22" s="36" t="n"/>
      <c r="DH22" s="36" t="n"/>
      <c r="DI22" s="36" t="n"/>
      <c r="DJ22" s="36" t="n"/>
      <c r="DK22" s="36" t="n"/>
      <c r="DL22" s="36" t="n"/>
      <c r="DM22" s="36" t="n"/>
      <c r="DN22" s="36" t="n"/>
      <c r="DO22" s="36" t="n"/>
      <c r="DP22" s="36" t="n"/>
      <c r="DQ22" s="36" t="n"/>
      <c r="DR22" s="36" t="n"/>
      <c r="DS22" s="36" t="n"/>
      <c r="DT22" s="36" t="n"/>
      <c r="DU22" s="36" t="n"/>
      <c r="DV22" s="36" t="n"/>
      <c r="DW22" s="36" t="n"/>
      <c r="DX22" s="36" t="n"/>
      <c r="DY22" s="36" t="n"/>
      <c r="DZ22" s="36" t="n"/>
      <c r="EA22" s="36" t="n"/>
      <c r="EB22" s="36" t="n"/>
      <c r="EC22" s="36" t="n"/>
      <c r="ED22" s="36" t="n"/>
      <c r="EE22" s="36" t="n"/>
      <c r="EF22" s="36" t="n"/>
      <c r="EG22" s="36" t="n"/>
      <c r="EH22" s="36" t="n"/>
      <c r="EI22" s="36" t="n"/>
      <c r="EJ22" s="36" t="n"/>
      <c r="EK22" s="36" t="n"/>
      <c r="EL22" s="36" t="n"/>
      <c r="EM22" s="36" t="n"/>
      <c r="EN22" s="36" t="n"/>
    </row>
    <row r="23">
      <c r="A23" s="146" t="inlineStr">
        <is>
          <t>002.05</t>
        </is>
      </c>
      <c r="B23" s="152" t="inlineStr">
        <is>
          <t>Bahasa Ingris</t>
        </is>
      </c>
      <c r="C23" s="147">
        <f>SUM(E23:CS23)</f>
        <v/>
      </c>
      <c r="D23" s="147" t="n"/>
      <c r="E23" s="135">
        <f>COUNTIF(AlumniPT, $A23)</f>
        <v/>
      </c>
      <c r="F23" s="135">
        <f>COUNTIF(BalaiPustakaPT, $A23)</f>
        <v/>
      </c>
      <c r="G23" s="135">
        <f>COUNTIF(KytaJayaMandiriCV, $A23)</f>
        <v/>
      </c>
      <c r="H23" s="135">
        <f>COUNTIF(SindunataCV, $A23)</f>
        <v/>
      </c>
      <c r="I23" s="135">
        <f>COUNTIF(SyiahKualaUniversityPress, $A23)</f>
        <v/>
      </c>
      <c r="J23" s="135">
        <f>COUNTIF(UINMALIKIPRESS, $A23)</f>
        <v/>
      </c>
      <c r="K23" s="135">
        <f>COUNTIF(UNISMAPRESS, $A23)</f>
        <v/>
      </c>
      <c r="L23" s="135">
        <f>COUNTIF(UnitomoPress, $A23)</f>
        <v/>
      </c>
      <c r="M23" s="135">
        <f>COUNTIF(TITIANILMUCV, $A23)</f>
        <v/>
      </c>
      <c r="N23" s="135">
        <f>COUNTIF(AlqaprintJatinangor, $A23)</f>
        <v/>
      </c>
      <c r="O23" s="135">
        <f>COUNTIF(AnantaVidyaCV, $A23)</f>
        <v/>
      </c>
      <c r="P23" s="135">
        <f>COUNTIF(AndiOffsetCV, $A23)</f>
        <v/>
      </c>
      <c r="Q23" s="135">
        <f>COUNTIF(BestariBuanaMurniGroupPT, $A23)</f>
        <v/>
      </c>
      <c r="R23" s="135">
        <f>COUNTIF(BintangSemestaMediaCV, $A23)</f>
        <v/>
      </c>
      <c r="S23" s="135">
        <f>COUNTIF(BPKTodungSutanGunungMuliaPT, $A23)</f>
        <v/>
      </c>
      <c r="T23" s="135">
        <f>COUNTIF(BrataFancyMediaPT, $A23)</f>
        <v/>
      </c>
      <c r="U23" s="135">
        <f>COUNTIF(BudiUtamaCVDeepublish, $A23)</f>
        <v/>
      </c>
      <c r="V23" s="135">
        <f>COUNTIF(BukaBukuPustaka, $A23)</f>
        <v/>
      </c>
      <c r="W23" s="135">
        <f>COUNTIF(BUMIAKSARAPT, $A23)</f>
        <v/>
      </c>
      <c r="X23" s="135">
        <f>COUNTIF(CahayaDuabelasSemestaPT, $A23)</f>
        <v/>
      </c>
      <c r="Y23" s="135">
        <f>COUNTIF(CitraAdityaBaktiPT, $A23)</f>
        <v/>
      </c>
      <c r="Z23" s="135">
        <f>COUNTIF(DeltaEdukasiPrimaCV, $A23)</f>
        <v/>
      </c>
      <c r="AA23" s="135">
        <f>COUNTIF(DIANDRAPRIMAMITRAMEDIACV, $A23)</f>
        <v/>
      </c>
      <c r="AB23" s="135">
        <f>COUNTIF(DuniaPustakaJayaPT, $A23)</f>
        <v/>
      </c>
      <c r="AC23" s="135">
        <f>COUNTIF(DutaPustakaIndonesiaPT, $A23)</f>
        <v/>
      </c>
      <c r="AD23" s="135">
        <f>COUNTIF(ElementaMediaLiterasiPT, $A23)</f>
        <v/>
      </c>
      <c r="AE23" s="135">
        <f>COUNTIF(ElexMediaKomputindoPT, $A23)</f>
        <v/>
      </c>
      <c r="AF23" s="135">
        <f>COUNTIF(EraAdicitraIntermediaPT, $A23)</f>
        <v/>
      </c>
      <c r="AG23" s="135">
        <f>COUNTIF(GarudaMasSejahteraCV, $A23)</f>
        <v/>
      </c>
      <c r="AH23" s="135">
        <f>COUNTIF(GavaMediaCV, $A23)</f>
        <v/>
      </c>
      <c r="AI23" s="135">
        <f>COUNTIF(GemaInsani, $A23)</f>
        <v/>
      </c>
      <c r="AJ23" s="135">
        <f>COUNTIF(GrahaPrintamaSelarasCV, $A23)</f>
        <v/>
      </c>
      <c r="AK23" s="135">
        <f>COUNTIF(GramediaPustakaUtamaPT, $A23)</f>
        <v/>
      </c>
      <c r="AL23" s="135">
        <f>COUNTIF(GrasindoGramediaWidiaSaranaIndonesia, $A23)</f>
        <v/>
      </c>
      <c r="AM23" s="135">
        <f>COUNTIF(IndivaMediaKreasiPT, $A23)</f>
        <v/>
      </c>
      <c r="AN23" s="135">
        <f>COUNTIF(IndocampCV, $A23)</f>
        <v/>
      </c>
      <c r="AO23" s="135">
        <f>COUNTIF(IndonesiaEmasGroup, $A23)</f>
        <v/>
      </c>
      <c r="AP23" s="135">
        <f>COUNTIF(IntanPariwaraGrupCempakaPutihPT, $A23)</f>
        <v/>
      </c>
      <c r="AQ23" s="135">
        <f>COUNTIF(InteraCV, $A23)</f>
        <v/>
      </c>
      <c r="AR23" s="135">
        <f>COUNTIF(JejakPublisherCV, $A23)</f>
        <v/>
      </c>
      <c r="AS23" s="135">
        <f>COUNTIF(JejakPustaka, $A23)</f>
        <v/>
      </c>
      <c r="AT23" s="135">
        <f>COUNTIF(JepePressMediaUtamaPT, $A23)</f>
        <v/>
      </c>
      <c r="AU23" s="135">
        <f>COUNTIF(KanisiusPT, $A23)</f>
        <v/>
      </c>
      <c r="AV23" s="135">
        <f>COUNTIF(KesaintBlancIndahPT, $A23)</f>
        <v/>
      </c>
      <c r="AW23" s="135">
        <f>COUNTIF(KompasMediaNusantaraPenerbitBukuKompas, $A23)</f>
        <v/>
      </c>
      <c r="AX23" s="135">
        <f>COUNTIF(LanggamPustaka, $A23)</f>
        <v/>
      </c>
      <c r="AY23" s="135">
        <f>COUNTIF(LatifKittoMahesaPT, $A23)</f>
        <v/>
      </c>
      <c r="AZ23" s="135">
        <f>COUNTIF(LENTERAHATIPT, $A23)</f>
        <v/>
      </c>
      <c r="BA23" s="135">
        <f>COUNTIF(LenteraPustakaIndonesia, $A23)</f>
        <v/>
      </c>
      <c r="BB23" s="135">
        <f>COUNTIF(LiterasiNusantaraAbadiGroupPT, $A23)</f>
        <v/>
      </c>
      <c r="BC23" s="135">
        <f>COUNTIF(LiterindoBerkahKaryaPT, $A23)</f>
        <v/>
      </c>
      <c r="BD23" s="135">
        <f>COUNTIF(LOKAAKSARACV, $A23)</f>
        <v/>
      </c>
      <c r="BE23" s="135">
        <f>COUNTIF(LuximaMetroMediaPT, $A23)</f>
        <v/>
      </c>
      <c r="BF23" s="135">
        <f>COUNTIF(MandarMajuCV, $A23)</f>
        <v/>
      </c>
      <c r="BG23" s="135">
        <f>COUNTIF(MediaAkselerasi, $A23)</f>
        <v/>
      </c>
      <c r="BH23" s="135">
        <f>COUNTIF(MediaCendekiaMuslimCV, $A23)</f>
        <v/>
      </c>
      <c r="BI23" s="135">
        <f>COUNTIF(MediaDinamikaSelarasPT, $A23)</f>
        <v/>
      </c>
      <c r="BJ23" s="135">
        <f>COUNTIF(MediaKaryaPutraCV, $A23)</f>
        <v/>
      </c>
      <c r="BK23" s="135">
        <f>COUNTIF(MediaPressindoPT, $A23)</f>
        <v/>
      </c>
      <c r="BL23" s="135">
        <f>COUNTIF(MediantaraSemestaPT, $A23)</f>
        <v/>
      </c>
      <c r="BM23" s="135">
        <f>COUNTIF(MelaniaPublishingCV, $A23)</f>
        <v/>
      </c>
      <c r="BN23" s="135">
        <f>COUNTIF(MutiaraAksaraCV, $A23)</f>
        <v/>
      </c>
      <c r="BO23" s="135">
        <f>COUNTIF(NafalGlobalNusantaraPT, $A23)</f>
        <v/>
      </c>
      <c r="BP23" s="135">
        <f>COUNTIF(NiagaSwadayaPT, $A23)</f>
        <v/>
      </c>
      <c r="BQ23" s="135">
        <f>COUNTIF(NuansaCendekiaCV, $A23)</f>
        <v/>
      </c>
      <c r="BR23" s="135">
        <f>COUNTIF(PenebarSwadayaPT, $A23)</f>
        <v/>
      </c>
      <c r="BS23" s="135">
        <f>COUNTIF(PenerbitAdab, $A23)</f>
        <v/>
      </c>
      <c r="BT23" s="135">
        <f>COUNTIF(PenerbitEGC, $A23)</f>
        <v/>
      </c>
      <c r="BU23" s="135">
        <f>COUNTIF(PenerbitIPBPressPT, $A23)</f>
        <v/>
      </c>
      <c r="BV23" s="135">
        <f>COUNTIF(PenerbitSalemba, $A23)</f>
        <v/>
      </c>
      <c r="BW23" s="135">
        <f>COUNTIF(PohonCahayaSemestaPT, $A23)</f>
        <v/>
      </c>
      <c r="BX23" s="135">
        <f>COUNTIF(PranaDinamikaSejahteraPT, $A23)</f>
        <v/>
      </c>
      <c r="BY23" s="135">
        <f>COUNTIF(PrenadaMediaGroup, $A23)</f>
        <v/>
      </c>
      <c r="BZ23" s="135">
        <f>COUNTIF(PusatDatadanAnalisaTempoPT, $A23)</f>
        <v/>
      </c>
      <c r="CA23" s="135">
        <f>COUNTIF(PuspaSwaraPT, $A23)</f>
        <v/>
      </c>
      <c r="CB23" s="135">
        <f>COUNTIF(PustakaBaruPress, $A23)</f>
        <v/>
      </c>
      <c r="CC23" s="135">
        <f>COUNTIF(PustakaBengawanCV, $A23)</f>
        <v/>
      </c>
      <c r="CD23" s="135">
        <f>COUNTIF(PustakaRumahCintaCV, $A23)</f>
        <v/>
      </c>
      <c r="CE23" s="135">
        <f>COUNTIF(RajaGrafindoPersadaPT, $A23)</f>
        <v/>
      </c>
      <c r="CF23" s="135">
        <f>COUNTIF(RajawaliIntanCemerlang, $A23)</f>
        <v/>
      </c>
      <c r="CG23" s="135">
        <f>COUNTIF(RayyanaKomunikasindoPT, $A23)</f>
        <v/>
      </c>
      <c r="CH23" s="135">
        <f>COUNTIF(RefikaAditamaPT, $A23)</f>
        <v/>
      </c>
      <c r="CI23" s="135">
        <f>COUNTIF(RemajaRosdakaryaPT, $A23)</f>
        <v/>
      </c>
      <c r="CJ23" s="135">
        <f>COUNTIF(ReneTurosIndonesiaPT, $A23)</f>
        <v/>
      </c>
      <c r="CK23" s="135">
        <f>COUNTIF(SaranaPancakaryaNusaPT, $A23)</f>
        <v/>
      </c>
      <c r="CL23" s="135">
        <f>COUNTIF(ScopindoMediaPustakaPT, $A23)</f>
        <v/>
      </c>
      <c r="CM23" s="135">
        <f>COUNTIF(SetiAjiCV, $A23)</f>
        <v/>
      </c>
      <c r="CN23" s="135">
        <f>COUNTIF(SinergiPrimaMagnaCV, $A23)</f>
        <v/>
      </c>
      <c r="CO23" s="135">
        <f>COUNTIF(TazkiaInvestindoUtamaPT, $A23)</f>
        <v/>
      </c>
      <c r="CP23" s="135">
        <f>COUNTIF(TeguhKaryaCV, $A23)</f>
        <v/>
      </c>
      <c r="CQ23" s="135">
        <f>COUNTIF(TigaSerangkaiPustakaMandiriPT, $A23)</f>
        <v/>
      </c>
      <c r="CR23" s="135">
        <f>COUNTIF(TrubusSwadayaPT, $A23)</f>
        <v/>
      </c>
      <c r="CS23" s="135">
        <f>COUNTIF(UGMPress, $A23)</f>
        <v/>
      </c>
      <c r="CU23" s="36" t="n"/>
      <c r="CV23" s="36" t="n"/>
      <c r="CW23" s="36" t="n"/>
      <c r="CX23" s="36" t="n"/>
      <c r="CY23" s="36" t="n"/>
      <c r="CZ23" s="36" t="n"/>
      <c r="DA23" s="36" t="n"/>
      <c r="DB23" s="36" t="n"/>
      <c r="DC23" s="36" t="n"/>
      <c r="DD23" s="36" t="n"/>
      <c r="DE23" s="36" t="n"/>
      <c r="DF23" s="36" t="n"/>
      <c r="DG23" s="36" t="n"/>
      <c r="DH23" s="36" t="n"/>
      <c r="DI23" s="36" t="n"/>
      <c r="DJ23" s="36" t="n"/>
      <c r="DK23" s="36" t="n"/>
      <c r="DL23" s="36" t="n"/>
      <c r="DM23" s="36" t="n"/>
      <c r="DN23" s="36" t="n"/>
      <c r="DO23" s="36" t="n"/>
      <c r="DP23" s="36" t="n"/>
      <c r="DQ23" s="36" t="n"/>
      <c r="DR23" s="36" t="n"/>
      <c r="DS23" s="36" t="n"/>
      <c r="DT23" s="36" t="n"/>
      <c r="DU23" s="36" t="n"/>
      <c r="DV23" s="36" t="n"/>
      <c r="DW23" s="36" t="n"/>
      <c r="DX23" s="36" t="n"/>
      <c r="DY23" s="36" t="n"/>
      <c r="DZ23" s="36" t="n"/>
      <c r="EA23" s="36" t="n"/>
      <c r="EB23" s="36" t="n"/>
      <c r="EC23" s="36" t="n"/>
      <c r="ED23" s="36" t="n"/>
      <c r="EE23" s="36" t="n"/>
      <c r="EF23" s="36" t="n"/>
      <c r="EG23" s="36" t="n"/>
      <c r="EH23" s="36" t="n"/>
      <c r="EI23" s="36" t="n"/>
      <c r="EJ23" s="36" t="n"/>
      <c r="EK23" s="36" t="n"/>
      <c r="EL23" s="36" t="n"/>
      <c r="EM23" s="36" t="n"/>
      <c r="EN23" s="36" t="n"/>
    </row>
    <row r="24">
      <c r="A24" s="152" t="inlineStr">
        <is>
          <t>002.06</t>
        </is>
      </c>
      <c r="B24" s="146" t="inlineStr">
        <is>
          <t>Ilmu Pengetahuan Alam</t>
        </is>
      </c>
      <c r="C24" s="147">
        <f>SUM(E24:CS24)</f>
        <v/>
      </c>
      <c r="D24" s="147" t="n"/>
      <c r="E24" s="135">
        <f>COUNTIF(AlumniPT, $A24)</f>
        <v/>
      </c>
      <c r="F24" s="135">
        <f>COUNTIF(BalaiPustakaPT, $A24)</f>
        <v/>
      </c>
      <c r="G24" s="135">
        <f>COUNTIF(KytaJayaMandiriCV, $A24)</f>
        <v/>
      </c>
      <c r="H24" s="135">
        <f>COUNTIF(SindunataCV, $A24)</f>
        <v/>
      </c>
      <c r="I24" s="135">
        <f>COUNTIF(SyiahKualaUniversityPress, $A24)</f>
        <v/>
      </c>
      <c r="J24" s="135">
        <f>COUNTIF(UINMALIKIPRESS, $A24)</f>
        <v/>
      </c>
      <c r="K24" s="135">
        <f>COUNTIF(UNISMAPRESS, $A24)</f>
        <v/>
      </c>
      <c r="L24" s="135">
        <f>COUNTIF(UnitomoPress, $A24)</f>
        <v/>
      </c>
      <c r="M24" s="135">
        <f>COUNTIF(TITIANILMUCV, $A24)</f>
        <v/>
      </c>
      <c r="N24" s="135">
        <f>COUNTIF(AlqaprintJatinangor, $A24)</f>
        <v/>
      </c>
      <c r="O24" s="135">
        <f>COUNTIF(AnantaVidyaCV, $A24)</f>
        <v/>
      </c>
      <c r="P24" s="135">
        <f>COUNTIF(AndiOffsetCV, $A24)</f>
        <v/>
      </c>
      <c r="Q24" s="135">
        <f>COUNTIF(BestariBuanaMurniGroupPT, $A24)</f>
        <v/>
      </c>
      <c r="R24" s="135">
        <f>COUNTIF(BintangSemestaMediaCV, $A24)</f>
        <v/>
      </c>
      <c r="S24" s="135">
        <f>COUNTIF(BPKTodungSutanGunungMuliaPT, $A24)</f>
        <v/>
      </c>
      <c r="T24" s="135">
        <f>COUNTIF(BrataFancyMediaPT, $A24)</f>
        <v/>
      </c>
      <c r="U24" s="135">
        <f>COUNTIF(BudiUtamaCVDeepublish, $A24)</f>
        <v/>
      </c>
      <c r="V24" s="135">
        <f>COUNTIF(BukaBukuPustaka, $A24)</f>
        <v/>
      </c>
      <c r="W24" s="135">
        <f>COUNTIF(BUMIAKSARAPT, $A24)</f>
        <v/>
      </c>
      <c r="X24" s="135">
        <f>COUNTIF(CahayaDuabelasSemestaPT, $A24)</f>
        <v/>
      </c>
      <c r="Y24" s="135">
        <f>COUNTIF(CitraAdityaBaktiPT, $A24)</f>
        <v/>
      </c>
      <c r="Z24" s="135">
        <f>COUNTIF(DeltaEdukasiPrimaCV, $A24)</f>
        <v/>
      </c>
      <c r="AA24" s="135">
        <f>COUNTIF(DIANDRAPRIMAMITRAMEDIACV, $A24)</f>
        <v/>
      </c>
      <c r="AB24" s="135">
        <f>COUNTIF(DuniaPustakaJayaPT, $A24)</f>
        <v/>
      </c>
      <c r="AC24" s="135">
        <f>COUNTIF(DutaPustakaIndonesiaPT, $A24)</f>
        <v/>
      </c>
      <c r="AD24" s="135">
        <f>COUNTIF(ElementaMediaLiterasiPT, $A24)</f>
        <v/>
      </c>
      <c r="AE24" s="135">
        <f>COUNTIF(ElexMediaKomputindoPT, $A24)</f>
        <v/>
      </c>
      <c r="AF24" s="135">
        <f>COUNTIF(EraAdicitraIntermediaPT, $A24)</f>
        <v/>
      </c>
      <c r="AG24" s="135">
        <f>COUNTIF(GarudaMasSejahteraCV, $A24)</f>
        <v/>
      </c>
      <c r="AH24" s="135">
        <f>COUNTIF(GavaMediaCV, $A24)</f>
        <v/>
      </c>
      <c r="AI24" s="135">
        <f>COUNTIF(GemaInsani, $A24)</f>
        <v/>
      </c>
      <c r="AJ24" s="135">
        <f>COUNTIF(GrahaPrintamaSelarasCV, $A24)</f>
        <v/>
      </c>
      <c r="AK24" s="135">
        <f>COUNTIF(GramediaPustakaUtamaPT, $A24)</f>
        <v/>
      </c>
      <c r="AL24" s="135">
        <f>COUNTIF(GrasindoGramediaWidiaSaranaIndonesia, $A24)</f>
        <v/>
      </c>
      <c r="AM24" s="135">
        <f>COUNTIF(IndivaMediaKreasiPT, $A24)</f>
        <v/>
      </c>
      <c r="AN24" s="135">
        <f>COUNTIF(IndocampCV, $A24)</f>
        <v/>
      </c>
      <c r="AO24" s="135">
        <f>COUNTIF(IndonesiaEmasGroup, $A24)</f>
        <v/>
      </c>
      <c r="AP24" s="135">
        <f>COUNTIF(IntanPariwaraGrupCempakaPutihPT, $A24)</f>
        <v/>
      </c>
      <c r="AQ24" s="135">
        <f>COUNTIF(InteraCV, $A24)</f>
        <v/>
      </c>
      <c r="AR24" s="135">
        <f>COUNTIF(JejakPublisherCV, $A24)</f>
        <v/>
      </c>
      <c r="AS24" s="135">
        <f>COUNTIF(JejakPustaka, $A24)</f>
        <v/>
      </c>
      <c r="AT24" s="135">
        <f>COUNTIF(JepePressMediaUtamaPT, $A24)</f>
        <v/>
      </c>
      <c r="AU24" s="135">
        <f>COUNTIF(KanisiusPT, $A24)</f>
        <v/>
      </c>
      <c r="AV24" s="135">
        <f>COUNTIF(KesaintBlancIndahPT, $A24)</f>
        <v/>
      </c>
      <c r="AW24" s="135">
        <f>COUNTIF(KompasMediaNusantaraPenerbitBukuKompas, $A24)</f>
        <v/>
      </c>
      <c r="AX24" s="135">
        <f>COUNTIF(LanggamPustaka, $A24)</f>
        <v/>
      </c>
      <c r="AY24" s="135">
        <f>COUNTIF(LatifKittoMahesaPT, $A24)</f>
        <v/>
      </c>
      <c r="AZ24" s="135">
        <f>COUNTIF(LENTERAHATIPT, $A24)</f>
        <v/>
      </c>
      <c r="BA24" s="135">
        <f>COUNTIF(LenteraPustakaIndonesia, $A24)</f>
        <v/>
      </c>
      <c r="BB24" s="135">
        <f>COUNTIF(LiterasiNusantaraAbadiGroupPT, $A24)</f>
        <v/>
      </c>
      <c r="BC24" s="135">
        <f>COUNTIF(LiterindoBerkahKaryaPT, $A24)</f>
        <v/>
      </c>
      <c r="BD24" s="135">
        <f>COUNTIF(LOKAAKSARACV, $A24)</f>
        <v/>
      </c>
      <c r="BE24" s="135">
        <f>COUNTIF(LuximaMetroMediaPT, $A24)</f>
        <v/>
      </c>
      <c r="BF24" s="135">
        <f>COUNTIF(MandarMajuCV, $A24)</f>
        <v/>
      </c>
      <c r="BG24" s="135">
        <f>COUNTIF(MediaAkselerasi, $A24)</f>
        <v/>
      </c>
      <c r="BH24" s="135">
        <f>COUNTIF(MediaCendekiaMuslimCV, $A24)</f>
        <v/>
      </c>
      <c r="BI24" s="135">
        <f>COUNTIF(MediaDinamikaSelarasPT, $A24)</f>
        <v/>
      </c>
      <c r="BJ24" s="135">
        <f>COUNTIF(MediaKaryaPutraCV, $A24)</f>
        <v/>
      </c>
      <c r="BK24" s="135">
        <f>COUNTIF(MediaPressindoPT, $A24)</f>
        <v/>
      </c>
      <c r="BL24" s="135">
        <f>COUNTIF(MediantaraSemestaPT, $A24)</f>
        <v/>
      </c>
      <c r="BM24" s="135">
        <f>COUNTIF(MelaniaPublishingCV, $A24)</f>
        <v/>
      </c>
      <c r="BN24" s="135">
        <f>COUNTIF(MutiaraAksaraCV, $A24)</f>
        <v/>
      </c>
      <c r="BO24" s="135">
        <f>COUNTIF(NafalGlobalNusantaraPT, $A24)</f>
        <v/>
      </c>
      <c r="BP24" s="135">
        <f>COUNTIF(NiagaSwadayaPT, $A24)</f>
        <v/>
      </c>
      <c r="BQ24" s="135">
        <f>COUNTIF(NuansaCendekiaCV, $A24)</f>
        <v/>
      </c>
      <c r="BR24" s="135">
        <f>COUNTIF(PenebarSwadayaPT, $A24)</f>
        <v/>
      </c>
      <c r="BS24" s="135">
        <f>COUNTIF(PenerbitAdab, $A24)</f>
        <v/>
      </c>
      <c r="BT24" s="135">
        <f>COUNTIF(PenerbitEGC, $A24)</f>
        <v/>
      </c>
      <c r="BU24" s="135">
        <f>COUNTIF(PenerbitIPBPressPT, $A24)</f>
        <v/>
      </c>
      <c r="BV24" s="135">
        <f>COUNTIF(PenerbitSalemba, $A24)</f>
        <v/>
      </c>
      <c r="BW24" s="135">
        <f>COUNTIF(PohonCahayaSemestaPT, $A24)</f>
        <v/>
      </c>
      <c r="BX24" s="135">
        <f>COUNTIF(PranaDinamikaSejahteraPT, $A24)</f>
        <v/>
      </c>
      <c r="BY24" s="135">
        <f>COUNTIF(PrenadaMediaGroup, $A24)</f>
        <v/>
      </c>
      <c r="BZ24" s="135">
        <f>COUNTIF(PusatDatadanAnalisaTempoPT, $A24)</f>
        <v/>
      </c>
      <c r="CA24" s="135">
        <f>COUNTIF(PuspaSwaraPT, $A24)</f>
        <v/>
      </c>
      <c r="CB24" s="135">
        <f>COUNTIF(PustakaBaruPress, $A24)</f>
        <v/>
      </c>
      <c r="CC24" s="135">
        <f>COUNTIF(PustakaBengawanCV, $A24)</f>
        <v/>
      </c>
      <c r="CD24" s="135">
        <f>COUNTIF(PustakaRumahCintaCV, $A24)</f>
        <v/>
      </c>
      <c r="CE24" s="135">
        <f>COUNTIF(RajaGrafindoPersadaPT, $A24)</f>
        <v/>
      </c>
      <c r="CF24" s="135">
        <f>COUNTIF(RajawaliIntanCemerlang, $A24)</f>
        <v/>
      </c>
      <c r="CG24" s="135">
        <f>COUNTIF(RayyanaKomunikasindoPT, $A24)</f>
        <v/>
      </c>
      <c r="CH24" s="135">
        <f>COUNTIF(RefikaAditamaPT, $A24)</f>
        <v/>
      </c>
      <c r="CI24" s="135">
        <f>COUNTIF(RemajaRosdakaryaPT, $A24)</f>
        <v/>
      </c>
      <c r="CJ24" s="135">
        <f>COUNTIF(ReneTurosIndonesiaPT, $A24)</f>
        <v/>
      </c>
      <c r="CK24" s="135">
        <f>COUNTIF(SaranaPancakaryaNusaPT, $A24)</f>
        <v/>
      </c>
      <c r="CL24" s="135">
        <f>COUNTIF(ScopindoMediaPustakaPT, $A24)</f>
        <v/>
      </c>
      <c r="CM24" s="135">
        <f>COUNTIF(SetiAjiCV, $A24)</f>
        <v/>
      </c>
      <c r="CN24" s="135">
        <f>COUNTIF(SinergiPrimaMagnaCV, $A24)</f>
        <v/>
      </c>
      <c r="CO24" s="135">
        <f>COUNTIF(TazkiaInvestindoUtamaPT, $A24)</f>
        <v/>
      </c>
      <c r="CP24" s="135">
        <f>COUNTIF(TeguhKaryaCV, $A24)</f>
        <v/>
      </c>
      <c r="CQ24" s="135">
        <f>COUNTIF(TigaSerangkaiPustakaMandiriPT, $A24)</f>
        <v/>
      </c>
      <c r="CR24" s="135">
        <f>COUNTIF(TrubusSwadayaPT, $A24)</f>
        <v/>
      </c>
      <c r="CS24" s="135">
        <f>COUNTIF(UGMPress, $A24)</f>
        <v/>
      </c>
      <c r="CU24" s="36" t="n"/>
      <c r="CV24" s="36" t="n"/>
      <c r="CW24" s="36" t="n"/>
      <c r="CX24" s="36" t="n"/>
      <c r="CY24" s="36" t="n"/>
      <c r="CZ24" s="36" t="n"/>
      <c r="DA24" s="36" t="n"/>
      <c r="DB24" s="36" t="n"/>
      <c r="DC24" s="36" t="n"/>
      <c r="DD24" s="36" t="n"/>
      <c r="DE24" s="36" t="n"/>
      <c r="DF24" s="36" t="n"/>
      <c r="DG24" s="36" t="n"/>
      <c r="DH24" s="36" t="n"/>
      <c r="DI24" s="36" t="n"/>
      <c r="DJ24" s="36" t="n"/>
      <c r="DK24" s="36" t="n"/>
      <c r="DL24" s="36" t="n"/>
      <c r="DM24" s="36" t="n"/>
      <c r="DN24" s="36" t="n"/>
      <c r="DO24" s="36" t="n"/>
      <c r="DP24" s="36" t="n"/>
      <c r="DQ24" s="36" t="n"/>
      <c r="DR24" s="36" t="n"/>
      <c r="DS24" s="36" t="n"/>
      <c r="DT24" s="36" t="n"/>
      <c r="DU24" s="36" t="n"/>
      <c r="DV24" s="36" t="n"/>
      <c r="DW24" s="36" t="n"/>
      <c r="DX24" s="36" t="n"/>
      <c r="DY24" s="36" t="n"/>
      <c r="DZ24" s="36" t="n"/>
      <c r="EA24" s="36" t="n"/>
      <c r="EB24" s="36" t="n"/>
      <c r="EC24" s="36" t="n"/>
      <c r="ED24" s="36" t="n"/>
      <c r="EE24" s="36" t="n"/>
      <c r="EF24" s="36" t="n"/>
      <c r="EG24" s="36" t="n"/>
      <c r="EH24" s="36" t="n"/>
      <c r="EI24" s="36" t="n"/>
      <c r="EJ24" s="36" t="n"/>
      <c r="EK24" s="36" t="n"/>
      <c r="EL24" s="36" t="n"/>
      <c r="EM24" s="36" t="n"/>
      <c r="EN24" s="36" t="n"/>
    </row>
    <row r="25">
      <c r="A25" s="36" t="n"/>
      <c r="B25" s="148" t="inlineStr">
        <is>
          <t>TOTAL</t>
        </is>
      </c>
      <c r="C25" s="147" t="n"/>
      <c r="D25" s="149" t="n"/>
      <c r="E25" s="135">
        <f>SUM(E19:E24)</f>
        <v/>
      </c>
      <c r="F25" s="135">
        <f>SUM(F19:F24)</f>
        <v/>
      </c>
      <c r="G25" s="135">
        <f>SUM(G19:G24)</f>
        <v/>
      </c>
      <c r="H25" s="135">
        <f>SUM(H19:H24)</f>
        <v/>
      </c>
      <c r="I25" s="135">
        <f>SUM(I19:I24)</f>
        <v/>
      </c>
      <c r="J25" s="135">
        <f>SUM(J19:J24)</f>
        <v/>
      </c>
      <c r="K25" s="135">
        <f>SUM(K19:K24)</f>
        <v/>
      </c>
      <c r="L25" s="135">
        <f>SUM(L19:L24)</f>
        <v/>
      </c>
      <c r="M25" s="135">
        <f>SUM(M19:M24)</f>
        <v/>
      </c>
      <c r="N25" s="135">
        <f>SUM(N19:N24)</f>
        <v/>
      </c>
      <c r="O25" s="135">
        <f>SUM(O19:O24)</f>
        <v/>
      </c>
      <c r="P25" s="135">
        <f>SUM(P19:P24)</f>
        <v/>
      </c>
      <c r="Q25" s="135">
        <f>SUM(Q19:Q24)</f>
        <v/>
      </c>
      <c r="R25" s="135">
        <f>SUM(R19:R24)</f>
        <v/>
      </c>
      <c r="S25" s="135">
        <f>SUM(S19:S24)</f>
        <v/>
      </c>
      <c r="T25" s="135">
        <f>SUM(T19:T24)</f>
        <v/>
      </c>
      <c r="U25" s="135">
        <f>SUM(U19:U24)</f>
        <v/>
      </c>
      <c r="V25" s="135">
        <f>SUM(V19:V24)</f>
        <v/>
      </c>
      <c r="W25" s="135">
        <f>SUM(W19:W24)</f>
        <v/>
      </c>
      <c r="X25" s="135">
        <f>SUM(X19:X24)</f>
        <v/>
      </c>
      <c r="Y25" s="135">
        <f>SUM(Y19:Y24)</f>
        <v/>
      </c>
      <c r="Z25" s="135">
        <f>SUM(Z19:Z24)</f>
        <v/>
      </c>
      <c r="AA25" s="135">
        <f>SUM(AA19:AA24)</f>
        <v/>
      </c>
      <c r="AB25" s="135">
        <f>SUM(AB19:AB24)</f>
        <v/>
      </c>
      <c r="AC25" s="135">
        <f>SUM(AC19:AC24)</f>
        <v/>
      </c>
      <c r="AD25" s="135">
        <f>SUM(AD19:AD24)</f>
        <v/>
      </c>
      <c r="AE25" s="135">
        <f>SUM(AE19:AE24)</f>
        <v/>
      </c>
      <c r="AF25" s="135">
        <f>SUM(AF19:AF24)</f>
        <v/>
      </c>
      <c r="AG25" s="135">
        <f>SUM(AG19:AG24)</f>
        <v/>
      </c>
      <c r="AH25" s="135">
        <f>SUM(AH19:AH24)</f>
        <v/>
      </c>
      <c r="AI25" s="135">
        <f>SUM(AI19:AI24)</f>
        <v/>
      </c>
      <c r="AJ25" s="135">
        <f>SUM(AJ19:AJ24)</f>
        <v/>
      </c>
      <c r="AK25" s="135">
        <f>SUM(AK19:AK24)</f>
        <v/>
      </c>
      <c r="AL25" s="135">
        <f>SUM(AL19:AL24)</f>
        <v/>
      </c>
      <c r="AM25" s="135">
        <f>SUM(AM19:AM24)</f>
        <v/>
      </c>
      <c r="AN25" s="135">
        <f>SUM(AN19:AN24)</f>
        <v/>
      </c>
      <c r="AO25" s="135">
        <f>SUM(AO19:AO24)</f>
        <v/>
      </c>
      <c r="AP25" s="135">
        <f>SUM(AP19:AP24)</f>
        <v/>
      </c>
      <c r="AQ25" s="135">
        <f>SUM(AQ19:AQ24)</f>
        <v/>
      </c>
      <c r="AR25" s="135">
        <f>SUM(AR19:AR24)</f>
        <v/>
      </c>
      <c r="AS25" s="135">
        <f>SUM(AS19:AS24)</f>
        <v/>
      </c>
      <c r="AT25" s="135">
        <f>SUM(AT19:AT24)</f>
        <v/>
      </c>
      <c r="AU25" s="135">
        <f>SUM(AU19:AU24)</f>
        <v/>
      </c>
      <c r="AV25" s="135">
        <f>SUM(AV19:AV24)</f>
        <v/>
      </c>
      <c r="AW25" s="135">
        <f>SUM(AW19:AW24)</f>
        <v/>
      </c>
      <c r="AX25" s="135">
        <f>SUM(AX19:AX24)</f>
        <v/>
      </c>
      <c r="AY25" s="135">
        <f>SUM(AY19:AY24)</f>
        <v/>
      </c>
      <c r="AZ25" s="135">
        <f>SUM(AZ19:AZ24)</f>
        <v/>
      </c>
      <c r="BA25" s="135">
        <f>SUM(BA19:BA24)</f>
        <v/>
      </c>
      <c r="BB25" s="135">
        <f>SUM(BB19:BB24)</f>
        <v/>
      </c>
      <c r="BC25" s="135">
        <f>SUM(BC19:BC24)</f>
        <v/>
      </c>
      <c r="BD25" s="135">
        <f>SUM(BD19:BD24)</f>
        <v/>
      </c>
      <c r="BE25" s="135">
        <f>SUM(BE19:BE24)</f>
        <v/>
      </c>
      <c r="BF25" s="135">
        <f>SUM(BF19:BF24)</f>
        <v/>
      </c>
      <c r="BG25" s="135">
        <f>SUM(BG19:BG24)</f>
        <v/>
      </c>
      <c r="BH25" s="135">
        <f>SUM(BH19:BH24)</f>
        <v/>
      </c>
      <c r="BI25" s="135">
        <f>SUM(BI19:BI24)</f>
        <v/>
      </c>
      <c r="BJ25" s="135">
        <f>SUM(BJ19:BJ24)</f>
        <v/>
      </c>
      <c r="BK25" s="135">
        <f>SUM(BK19:BK24)</f>
        <v/>
      </c>
      <c r="BL25" s="135">
        <f>SUM(BL19:BL24)</f>
        <v/>
      </c>
      <c r="BM25" s="135">
        <f>SUM(BM19:BM24)</f>
        <v/>
      </c>
      <c r="BN25" s="135">
        <f>SUM(BN19:BN24)</f>
        <v/>
      </c>
      <c r="BO25" s="135">
        <f>SUM(BO19:BO24)</f>
        <v/>
      </c>
      <c r="BP25" s="135">
        <f>SUM(BP19:BP24)</f>
        <v/>
      </c>
      <c r="BQ25" s="135">
        <f>SUM(BQ19:BQ24)</f>
        <v/>
      </c>
      <c r="BR25" s="135">
        <f>SUM(BR19:BR24)</f>
        <v/>
      </c>
      <c r="BS25" s="135">
        <f>SUM(BS19:BS24)</f>
        <v/>
      </c>
      <c r="BT25" s="135">
        <f>SUM(BT19:BT24)</f>
        <v/>
      </c>
      <c r="BU25" s="135">
        <f>SUM(BU19:BU24)</f>
        <v/>
      </c>
      <c r="BV25" s="135">
        <f>SUM(BV19:BV24)</f>
        <v/>
      </c>
      <c r="BW25" s="135">
        <f>SUM(BW19:BW24)</f>
        <v/>
      </c>
      <c r="BX25" s="135">
        <f>SUM(BX19:BX24)</f>
        <v/>
      </c>
      <c r="BY25" s="135">
        <f>SUM(BY19:BY24)</f>
        <v/>
      </c>
      <c r="BZ25" s="135">
        <f>SUM(BZ19:BZ24)</f>
        <v/>
      </c>
      <c r="CA25" s="135">
        <f>SUM(CA19:CA24)</f>
        <v/>
      </c>
      <c r="CB25" s="135">
        <f>SUM(CB19:CB24)</f>
        <v/>
      </c>
      <c r="CC25" s="135">
        <f>SUM(CC19:CC24)</f>
        <v/>
      </c>
      <c r="CD25" s="135">
        <f>SUM(CD19:CD24)</f>
        <v/>
      </c>
      <c r="CE25" s="135">
        <f>SUM(CE19:CE24)</f>
        <v/>
      </c>
      <c r="CF25" s="135">
        <f>SUM(CF19:CF24)</f>
        <v/>
      </c>
      <c r="CG25" s="135">
        <f>SUM(CG19:CG24)</f>
        <v/>
      </c>
      <c r="CH25" s="135">
        <f>SUM(CH19:CH24)</f>
        <v/>
      </c>
      <c r="CI25" s="135">
        <f>SUM(CI19:CI24)</f>
        <v/>
      </c>
      <c r="CJ25" s="135">
        <f>SUM(CJ19:CJ24)</f>
        <v/>
      </c>
      <c r="CK25" s="135">
        <f>SUM(CK19:CK24)</f>
        <v/>
      </c>
      <c r="CL25" s="135">
        <f>SUM(CL19:CL24)</f>
        <v/>
      </c>
      <c r="CM25" s="135">
        <f>SUM(CM19:CM24)</f>
        <v/>
      </c>
      <c r="CN25" s="135">
        <f>SUM(CN19:CN24)</f>
        <v/>
      </c>
      <c r="CO25" s="135">
        <f>SUM(CO19:CO24)</f>
        <v/>
      </c>
      <c r="CP25" s="135">
        <f>SUM(CP19:CP24)</f>
        <v/>
      </c>
      <c r="CQ25" s="135">
        <f>SUM(CQ19:CQ24)</f>
        <v/>
      </c>
      <c r="CR25" s="135">
        <f>SUM(CR19:CR24)</f>
        <v/>
      </c>
      <c r="CS25" s="135">
        <f>SUM(CS19:CS24)</f>
        <v/>
      </c>
      <c r="CU25" s="36" t="n"/>
      <c r="CV25" s="36" t="n"/>
      <c r="CW25" s="36" t="n"/>
      <c r="CX25" s="36" t="n"/>
      <c r="CY25" s="36" t="n"/>
      <c r="CZ25" s="36" t="n"/>
      <c r="DA25" s="36" t="n"/>
      <c r="DB25" s="36" t="n"/>
      <c r="DC25" s="36" t="n"/>
      <c r="DD25" s="36" t="n"/>
      <c r="DE25" s="36" t="n"/>
      <c r="DF25" s="36" t="n"/>
      <c r="DG25" s="36" t="n"/>
      <c r="DH25" s="36" t="n"/>
      <c r="DI25" s="36" t="n"/>
      <c r="DJ25" s="36" t="n"/>
      <c r="DK25" s="36" t="n"/>
      <c r="DL25" s="36" t="n"/>
      <c r="DM25" s="36" t="n"/>
      <c r="DN25" s="36" t="n"/>
      <c r="DO25" s="36" t="n"/>
      <c r="DP25" s="36" t="n"/>
      <c r="DQ25" s="36" t="n"/>
      <c r="DR25" s="36" t="n"/>
      <c r="DS25" s="36" t="n"/>
      <c r="DT25" s="36" t="n"/>
      <c r="DU25" s="36" t="n"/>
      <c r="DV25" s="36" t="n"/>
      <c r="DW25" s="36" t="n"/>
      <c r="DX25" s="36" t="n"/>
      <c r="DY25" s="36" t="n"/>
      <c r="DZ25" s="36" t="n"/>
      <c r="EA25" s="36" t="n"/>
      <c r="EB25" s="36" t="n"/>
      <c r="EC25" s="36" t="n"/>
      <c r="ED25" s="36" t="n"/>
      <c r="EE25" s="36" t="n"/>
      <c r="EF25" s="36" t="n"/>
      <c r="EG25" s="36" t="n"/>
      <c r="EH25" s="36" t="n"/>
      <c r="EI25" s="36" t="n"/>
      <c r="EJ25" s="36" t="n"/>
      <c r="EK25" s="36" t="n"/>
      <c r="EL25" s="36" t="n"/>
      <c r="EM25" s="36" t="n"/>
      <c r="EN25" s="36" t="n"/>
    </row>
    <row r="26">
      <c r="A26" s="36" t="n"/>
      <c r="B26" s="36" t="inlineStr">
        <is>
          <t>   </t>
        </is>
      </c>
      <c r="C26" s="147" t="n"/>
      <c r="D26" s="149" t="n"/>
      <c r="E26" s="135" t="n"/>
      <c r="F26" s="135" t="n"/>
      <c r="G26" s="135" t="n"/>
      <c r="H26" s="135" t="n"/>
      <c r="I26" s="135" t="n"/>
      <c r="J26" s="135" t="n"/>
      <c r="K26" s="135" t="n"/>
      <c r="L26" s="135" t="n"/>
      <c r="M26" s="135" t="n"/>
      <c r="N26" s="135" t="n"/>
      <c r="O26" s="135" t="n"/>
      <c r="P26" s="135" t="n"/>
      <c r="Q26" s="135" t="n"/>
      <c r="R26" s="135" t="n"/>
      <c r="S26" s="135" t="n"/>
      <c r="T26" s="135" t="n"/>
      <c r="U26" s="135" t="n"/>
      <c r="V26" s="135" t="n"/>
      <c r="W26" s="135" t="n"/>
      <c r="X26" s="135" t="n"/>
      <c r="Y26" s="135" t="n"/>
      <c r="Z26" s="135" t="n"/>
      <c r="AA26" s="135" t="n"/>
      <c r="AB26" s="135" t="n"/>
      <c r="AC26" s="135" t="n"/>
      <c r="AD26" s="135" t="n"/>
      <c r="AE26" s="135" t="n"/>
      <c r="AF26" s="135" t="n"/>
      <c r="AG26" s="135" t="n"/>
      <c r="AH26" s="135" t="n"/>
      <c r="AI26" s="135" t="n"/>
      <c r="AJ26" s="135" t="n"/>
      <c r="AK26" s="135" t="n"/>
      <c r="AL26" s="135" t="n"/>
      <c r="AM26" s="135" t="n"/>
      <c r="AN26" s="135" t="n"/>
      <c r="AO26" s="135" t="n"/>
      <c r="AP26" s="135" t="n"/>
      <c r="AQ26" s="135" t="n"/>
      <c r="AR26" s="135" t="n"/>
      <c r="AS26" s="135" t="n"/>
      <c r="AT26" s="135" t="n"/>
      <c r="AU26" s="135" t="n"/>
      <c r="AV26" s="135" t="n"/>
      <c r="AW26" s="135" t="n"/>
      <c r="AX26" s="135" t="n"/>
      <c r="AY26" s="135" t="n"/>
      <c r="AZ26" s="135" t="n"/>
      <c r="BA26" s="135" t="n"/>
      <c r="BB26" s="135" t="n"/>
      <c r="BC26" s="135" t="n"/>
      <c r="BD26" s="135" t="n"/>
      <c r="BE26" s="135" t="n"/>
      <c r="BF26" s="135" t="n"/>
      <c r="BG26" s="135" t="n"/>
      <c r="BH26" s="135" t="n"/>
      <c r="BI26" s="135" t="n"/>
      <c r="BJ26" s="135" t="n"/>
      <c r="BK26" s="135" t="n"/>
      <c r="BL26" s="135" t="n"/>
      <c r="BM26" s="135" t="n"/>
      <c r="BN26" s="135" t="n"/>
      <c r="BO26" s="135" t="n"/>
      <c r="BP26" s="135" t="n"/>
      <c r="BQ26" s="135" t="n"/>
      <c r="BR26" s="135" t="n"/>
      <c r="BS26" s="135" t="n"/>
      <c r="BT26" s="135" t="n"/>
      <c r="BU26" s="135" t="n"/>
      <c r="BV26" s="135" t="n"/>
      <c r="BW26" s="135" t="n"/>
      <c r="BX26" s="135" t="n"/>
      <c r="BY26" s="135" t="n"/>
      <c r="BZ26" s="135" t="n"/>
      <c r="CA26" s="135" t="n"/>
      <c r="CB26" s="135" t="n"/>
      <c r="CC26" s="135" t="n"/>
      <c r="CD26" s="135" t="n"/>
      <c r="CE26" s="135" t="n"/>
      <c r="CF26" s="135" t="n"/>
      <c r="CG26" s="135" t="n"/>
      <c r="CH26" s="135" t="n"/>
      <c r="CI26" s="135" t="n"/>
      <c r="CJ26" s="135" t="n"/>
      <c r="CK26" s="135" t="n"/>
      <c r="CL26" s="135" t="n"/>
      <c r="CM26" s="135" t="n"/>
      <c r="CN26" s="135" t="n"/>
      <c r="CO26" s="135" t="n"/>
      <c r="CP26" s="135" t="n"/>
      <c r="CQ26" s="135" t="n"/>
      <c r="CR26" s="135" t="n"/>
      <c r="CS26" s="135" t="n"/>
      <c r="CU26" s="36" t="n"/>
      <c r="CV26" s="36" t="n"/>
      <c r="CW26" s="36" t="n"/>
      <c r="CX26" s="36" t="n"/>
      <c r="CY26" s="36" t="n"/>
      <c r="CZ26" s="36" t="n"/>
      <c r="DA26" s="36" t="n"/>
      <c r="DB26" s="36" t="n"/>
      <c r="DC26" s="36" t="n"/>
      <c r="DD26" s="36" t="n"/>
      <c r="DE26" s="36" t="n"/>
      <c r="DF26" s="36" t="n"/>
      <c r="DG26" s="36" t="n"/>
      <c r="DH26" s="36" t="n"/>
      <c r="DI26" s="36" t="n"/>
      <c r="DJ26" s="36" t="n"/>
      <c r="DK26" s="36" t="n"/>
      <c r="DL26" s="36" t="n"/>
      <c r="DM26" s="36" t="n"/>
      <c r="DN26" s="36" t="n"/>
      <c r="DO26" s="36" t="n"/>
      <c r="DP26" s="36" t="n"/>
      <c r="DQ26" s="36" t="n"/>
      <c r="DR26" s="36" t="n"/>
      <c r="DS26" s="36" t="n"/>
      <c r="DT26" s="36" t="n"/>
      <c r="DU26" s="36" t="n"/>
      <c r="DV26" s="36" t="n"/>
      <c r="DW26" s="36" t="n"/>
      <c r="DX26" s="36" t="n"/>
      <c r="DY26" s="36" t="n"/>
      <c r="DZ26" s="36" t="n"/>
      <c r="EA26" s="36" t="n"/>
      <c r="EB26" s="36" t="n"/>
      <c r="EC26" s="36" t="n"/>
      <c r="ED26" s="36" t="n"/>
      <c r="EE26" s="36" t="n"/>
      <c r="EF26" s="36" t="n"/>
      <c r="EG26" s="36" t="n"/>
      <c r="EH26" s="36" t="n"/>
      <c r="EI26" s="36" t="n"/>
      <c r="EJ26" s="36" t="n"/>
      <c r="EK26" s="36" t="n"/>
      <c r="EL26" s="36" t="n"/>
      <c r="EM26" s="36" t="n"/>
      <c r="EN26" s="36" t="n"/>
    </row>
    <row r="27">
      <c r="A27" s="302" t="inlineStr">
        <is>
          <t>003 - SMP/MTs</t>
        </is>
      </c>
      <c r="C27" s="147" t="n"/>
      <c r="D27" s="149" t="n"/>
      <c r="E27" s="135" t="n"/>
      <c r="F27" s="135" t="n"/>
      <c r="G27" s="135" t="n"/>
      <c r="H27" s="135" t="n"/>
      <c r="I27" s="135" t="n"/>
      <c r="J27" s="135" t="n"/>
      <c r="K27" s="135" t="n"/>
      <c r="L27" s="135" t="n"/>
      <c r="M27" s="135" t="n"/>
      <c r="N27" s="135" t="n"/>
      <c r="O27" s="135" t="n"/>
      <c r="P27" s="135" t="n"/>
      <c r="Q27" s="135" t="n"/>
      <c r="R27" s="135" t="n"/>
      <c r="S27" s="135" t="n"/>
      <c r="T27" s="135" t="n"/>
      <c r="U27" s="135" t="n"/>
      <c r="V27" s="135" t="n"/>
      <c r="W27" s="135" t="n"/>
      <c r="X27" s="135" t="n"/>
      <c r="Y27" s="135" t="n"/>
      <c r="Z27" s="135" t="n"/>
      <c r="AA27" s="135" t="n"/>
      <c r="AB27" s="135" t="n"/>
      <c r="AC27" s="135" t="n"/>
      <c r="AD27" s="135" t="n"/>
      <c r="AE27" s="135" t="n"/>
      <c r="AF27" s="135" t="n"/>
      <c r="AG27" s="135" t="n"/>
      <c r="AH27" s="135" t="n"/>
      <c r="AI27" s="135" t="n"/>
      <c r="AJ27" s="135" t="n"/>
      <c r="AK27" s="135" t="n"/>
      <c r="AL27" s="135" t="n"/>
      <c r="AM27" s="135" t="n"/>
      <c r="AN27" s="135" t="n"/>
      <c r="AO27" s="135" t="n"/>
      <c r="AP27" s="135" t="n"/>
      <c r="AQ27" s="135" t="n"/>
      <c r="AR27" s="135" t="n"/>
      <c r="AS27" s="135" t="n"/>
      <c r="AT27" s="135" t="n"/>
      <c r="AU27" s="135" t="n"/>
      <c r="AV27" s="135" t="n"/>
      <c r="AW27" s="135" t="n"/>
      <c r="AX27" s="135" t="n"/>
      <c r="AY27" s="135" t="n"/>
      <c r="AZ27" s="135" t="n"/>
      <c r="BA27" s="135" t="n"/>
      <c r="BB27" s="135" t="n"/>
      <c r="BC27" s="135" t="n"/>
      <c r="BD27" s="135" t="n"/>
      <c r="BE27" s="135" t="n"/>
      <c r="BF27" s="135" t="n"/>
      <c r="BG27" s="135" t="n"/>
      <c r="BH27" s="135" t="n"/>
      <c r="BI27" s="135" t="n"/>
      <c r="BJ27" s="135" t="n"/>
      <c r="BK27" s="135" t="n"/>
      <c r="BL27" s="135" t="n"/>
      <c r="BM27" s="135" t="n"/>
      <c r="BN27" s="135" t="n"/>
      <c r="BO27" s="135" t="n"/>
      <c r="BP27" s="135" t="n"/>
      <c r="BQ27" s="135" t="n"/>
      <c r="BR27" s="135" t="n"/>
      <c r="BS27" s="135" t="n"/>
      <c r="BT27" s="135" t="n"/>
      <c r="BU27" s="135" t="n"/>
      <c r="BV27" s="135" t="n"/>
      <c r="BW27" s="135" t="n"/>
      <c r="BX27" s="135" t="n"/>
      <c r="BY27" s="135" t="n"/>
      <c r="BZ27" s="135" t="n"/>
      <c r="CA27" s="135" t="n"/>
      <c r="CB27" s="135" t="n"/>
      <c r="CC27" s="135" t="n"/>
      <c r="CD27" s="135" t="n"/>
      <c r="CE27" s="135" t="n"/>
      <c r="CF27" s="135" t="n"/>
      <c r="CG27" s="135" t="n"/>
      <c r="CH27" s="135" t="n"/>
      <c r="CI27" s="135" t="n"/>
      <c r="CJ27" s="135" t="n"/>
      <c r="CK27" s="135" t="n"/>
      <c r="CL27" s="135" t="n"/>
      <c r="CM27" s="135" t="n"/>
      <c r="CN27" s="135" t="n"/>
      <c r="CO27" s="135" t="n"/>
      <c r="CP27" s="135" t="n"/>
      <c r="CQ27" s="135" t="n"/>
      <c r="CR27" s="135" t="n"/>
      <c r="CS27" s="135" t="n"/>
      <c r="CU27" s="36" t="n"/>
      <c r="CV27" s="36" t="n"/>
      <c r="CW27" s="36" t="n"/>
      <c r="CX27" s="36" t="n"/>
      <c r="CY27" s="36" t="n"/>
      <c r="CZ27" s="36" t="n"/>
      <c r="DA27" s="36" t="n"/>
      <c r="DB27" s="36" t="n"/>
      <c r="DC27" s="36" t="n"/>
      <c r="DD27" s="36" t="n"/>
      <c r="DE27" s="36" t="n"/>
      <c r="DF27" s="36" t="n"/>
      <c r="DG27" s="36" t="n"/>
      <c r="DH27" s="36" t="n"/>
      <c r="DI27" s="36" t="n"/>
      <c r="DJ27" s="36" t="n"/>
      <c r="DK27" s="36" t="n"/>
      <c r="DL27" s="36" t="n"/>
      <c r="DM27" s="36" t="n"/>
      <c r="DN27" s="36" t="n"/>
      <c r="DO27" s="36" t="n"/>
      <c r="DP27" s="36" t="n"/>
      <c r="DQ27" s="36" t="n"/>
      <c r="DR27" s="36" t="n"/>
      <c r="DS27" s="36" t="n"/>
      <c r="DT27" s="36" t="n"/>
      <c r="DU27" s="36" t="n"/>
      <c r="DV27" s="36" t="n"/>
      <c r="DW27" s="36" t="n"/>
      <c r="DX27" s="36" t="n"/>
      <c r="DY27" s="36" t="n"/>
      <c r="DZ27" s="36" t="n"/>
      <c r="EA27" s="36" t="n"/>
      <c r="EB27" s="36" t="n"/>
      <c r="EC27" s="36" t="n"/>
      <c r="ED27" s="36" t="n"/>
      <c r="EE27" s="36" t="n"/>
      <c r="EF27" s="36" t="n"/>
      <c r="EG27" s="36" t="n"/>
      <c r="EH27" s="36" t="n"/>
      <c r="EI27" s="36" t="n"/>
      <c r="EJ27" s="36" t="n"/>
      <c r="EK27" s="36" t="n"/>
      <c r="EL27" s="36" t="n"/>
      <c r="EM27" s="36" t="n"/>
      <c r="EN27" s="36" t="n"/>
    </row>
    <row r="28">
      <c r="A28" s="306" t="n"/>
      <c r="B28" s="306" t="inlineStr">
        <is>
          <t>Referensi</t>
        </is>
      </c>
      <c r="C28" s="147" t="n"/>
      <c r="D28" s="149" t="n"/>
      <c r="E28" s="135" t="n"/>
      <c r="F28" s="135" t="n"/>
      <c r="G28" s="135" t="n"/>
      <c r="H28" s="135" t="n"/>
      <c r="I28" s="135" t="n"/>
      <c r="J28" s="135" t="n"/>
      <c r="K28" s="135" t="n"/>
      <c r="L28" s="135" t="n"/>
      <c r="M28" s="135" t="n"/>
      <c r="N28" s="135" t="n"/>
      <c r="O28" s="135" t="n"/>
      <c r="P28" s="135" t="n"/>
      <c r="Q28" s="135" t="n"/>
      <c r="R28" s="135" t="n"/>
      <c r="S28" s="135" t="n"/>
      <c r="T28" s="135" t="n"/>
      <c r="U28" s="135" t="n"/>
      <c r="V28" s="135" t="n"/>
      <c r="W28" s="135" t="n"/>
      <c r="X28" s="135" t="n"/>
      <c r="Y28" s="135" t="n"/>
      <c r="Z28" s="135" t="n"/>
      <c r="AA28" s="135" t="n"/>
      <c r="AB28" s="135" t="n"/>
      <c r="AC28" s="135" t="n"/>
      <c r="AD28" s="135" t="n"/>
      <c r="AE28" s="135" t="n"/>
      <c r="AF28" s="135" t="n"/>
      <c r="AG28" s="135" t="n"/>
      <c r="AH28" s="135" t="n"/>
      <c r="AI28" s="135" t="n"/>
      <c r="AJ28" s="135" t="n"/>
      <c r="AK28" s="135" t="n"/>
      <c r="AL28" s="135" t="n"/>
      <c r="AM28" s="135" t="n"/>
      <c r="AN28" s="135" t="n"/>
      <c r="AO28" s="135" t="n"/>
      <c r="AP28" s="135" t="n"/>
      <c r="AQ28" s="135" t="n"/>
      <c r="AR28" s="135" t="n"/>
      <c r="AS28" s="135" t="n"/>
      <c r="AT28" s="135" t="n"/>
      <c r="AU28" s="135" t="n"/>
      <c r="AV28" s="135" t="n"/>
      <c r="AW28" s="135" t="n"/>
      <c r="AX28" s="135" t="n"/>
      <c r="AY28" s="135" t="n"/>
      <c r="AZ28" s="135" t="n"/>
      <c r="BA28" s="135" t="n"/>
      <c r="BB28" s="135" t="n"/>
      <c r="BC28" s="135" t="n"/>
      <c r="BD28" s="135" t="n"/>
      <c r="BE28" s="135" t="n"/>
      <c r="BF28" s="135" t="n"/>
      <c r="BG28" s="135" t="n"/>
      <c r="BH28" s="135" t="n"/>
      <c r="BI28" s="135" t="n"/>
      <c r="BJ28" s="135" t="n"/>
      <c r="BK28" s="135" t="n"/>
      <c r="BL28" s="135" t="n"/>
      <c r="BM28" s="135" t="n"/>
      <c r="BN28" s="135" t="n"/>
      <c r="BO28" s="135" t="n"/>
      <c r="BP28" s="135" t="n"/>
      <c r="BQ28" s="135" t="n"/>
      <c r="BR28" s="135" t="n"/>
      <c r="BS28" s="135" t="n"/>
      <c r="BT28" s="135" t="n"/>
      <c r="BU28" s="135" t="n"/>
      <c r="BV28" s="135" t="n"/>
      <c r="BW28" s="135" t="n"/>
      <c r="BX28" s="135" t="n"/>
      <c r="BY28" s="135" t="n"/>
      <c r="BZ28" s="135" t="n"/>
      <c r="CA28" s="135" t="n"/>
      <c r="CB28" s="135" t="n"/>
      <c r="CC28" s="135" t="n"/>
      <c r="CD28" s="135" t="n"/>
      <c r="CE28" s="135" t="n"/>
      <c r="CF28" s="135" t="n"/>
      <c r="CG28" s="135" t="n"/>
      <c r="CH28" s="135" t="n"/>
      <c r="CI28" s="135" t="n"/>
      <c r="CJ28" s="135" t="n"/>
      <c r="CK28" s="135" t="n"/>
      <c r="CL28" s="135" t="n"/>
      <c r="CM28" s="135" t="n"/>
      <c r="CN28" s="135" t="n"/>
      <c r="CO28" s="135" t="n"/>
      <c r="CP28" s="135" t="n"/>
      <c r="CQ28" s="135" t="n"/>
      <c r="CR28" s="135" t="n"/>
      <c r="CS28" s="135" t="n"/>
      <c r="CU28" s="36" t="n"/>
      <c r="CV28" s="36" t="n"/>
      <c r="CW28" s="36" t="n"/>
      <c r="CX28" s="36" t="n"/>
      <c r="CY28" s="36" t="n"/>
      <c r="CZ28" s="36" t="n"/>
      <c r="DA28" s="36" t="n"/>
      <c r="DB28" s="36" t="n"/>
      <c r="DC28" s="36" t="n"/>
      <c r="DD28" s="36" t="n"/>
      <c r="DE28" s="36" t="n"/>
      <c r="DF28" s="36" t="n"/>
      <c r="DG28" s="36" t="n"/>
      <c r="DH28" s="36" t="n"/>
      <c r="DI28" s="36" t="n"/>
      <c r="DJ28" s="36" t="n"/>
      <c r="DK28" s="36" t="n"/>
      <c r="DL28" s="36" t="n"/>
      <c r="DM28" s="36" t="n"/>
      <c r="DN28" s="36" t="n"/>
      <c r="DO28" s="36" t="n"/>
      <c r="DP28" s="36" t="n"/>
      <c r="DQ28" s="36" t="n"/>
      <c r="DR28" s="36" t="n"/>
      <c r="DS28" s="36" t="n"/>
      <c r="DT28" s="36" t="n"/>
      <c r="DU28" s="36" t="n"/>
      <c r="DV28" s="36" t="n"/>
      <c r="DW28" s="36" t="n"/>
      <c r="DX28" s="36" t="n"/>
      <c r="DY28" s="36" t="n"/>
      <c r="DZ28" s="36" t="n"/>
      <c r="EA28" s="36" t="n"/>
      <c r="EB28" s="36" t="n"/>
      <c r="EC28" s="36" t="n"/>
      <c r="ED28" s="36" t="n"/>
      <c r="EE28" s="36" t="n"/>
      <c r="EF28" s="36" t="n"/>
      <c r="EG28" s="36" t="n"/>
      <c r="EH28" s="36" t="n"/>
      <c r="EI28" s="36" t="n"/>
      <c r="EJ28" s="36" t="n"/>
      <c r="EK28" s="36" t="n"/>
      <c r="EL28" s="36" t="n"/>
      <c r="EM28" s="36" t="n"/>
      <c r="EN28" s="36" t="n"/>
    </row>
    <row r="29">
      <c r="A29" s="146" t="inlineStr">
        <is>
          <t>003.01</t>
        </is>
      </c>
      <c r="B29" s="146" t="inlineStr">
        <is>
          <t>Matematika</t>
        </is>
      </c>
      <c r="C29" s="147">
        <f>SUM(E29:CS29)</f>
        <v/>
      </c>
      <c r="D29" s="147" t="n"/>
      <c r="E29" s="135">
        <f>COUNTIF(AlumniPT, $A29)</f>
        <v/>
      </c>
      <c r="F29" s="135">
        <f>COUNTIF(BalaiPustakaPT, $A29)</f>
        <v/>
      </c>
      <c r="G29" s="135">
        <f>COUNTIF(KytaJayaMandiriCV, $A29)</f>
        <v/>
      </c>
      <c r="H29" s="135">
        <f>COUNTIF(SindunataCV, $A29)</f>
        <v/>
      </c>
      <c r="I29" s="135">
        <f>COUNTIF(SyiahKualaUniversityPress, $A29)</f>
        <v/>
      </c>
      <c r="J29" s="135">
        <f>COUNTIF(UINMALIKIPRESS, $A29)</f>
        <v/>
      </c>
      <c r="K29" s="135">
        <f>COUNTIF(UNISMAPRESS, $A29)</f>
        <v/>
      </c>
      <c r="L29" s="135">
        <f>COUNTIF(UnitomoPress, $A29)</f>
        <v/>
      </c>
      <c r="M29" s="135">
        <f>COUNTIF(TITIANILMUCV, $A29)</f>
        <v/>
      </c>
      <c r="N29" s="135">
        <f>COUNTIF(AlqaprintJatinangor, $A29)</f>
        <v/>
      </c>
      <c r="O29" s="135">
        <f>COUNTIF(AnantaVidyaCV, $A29)</f>
        <v/>
      </c>
      <c r="P29" s="135">
        <f>COUNTIF(AndiOffsetCV, $A29)</f>
        <v/>
      </c>
      <c r="Q29" s="135">
        <f>COUNTIF(BestariBuanaMurniGroupPT, $A29)</f>
        <v/>
      </c>
      <c r="R29" s="135">
        <f>COUNTIF(BintangSemestaMediaCV, $A29)</f>
        <v/>
      </c>
      <c r="S29" s="135">
        <f>COUNTIF(BPKTodungSutanGunungMuliaPT, $A29)</f>
        <v/>
      </c>
      <c r="T29" s="135">
        <f>COUNTIF(BrataFancyMediaPT, $A29)</f>
        <v/>
      </c>
      <c r="U29" s="135">
        <f>COUNTIF(BudiUtamaCVDeepublish, $A29)</f>
        <v/>
      </c>
      <c r="V29" s="135">
        <f>COUNTIF(BukaBukuPustaka, $A29)</f>
        <v/>
      </c>
      <c r="W29" s="135">
        <f>COUNTIF(BUMIAKSARAPT, $A29)</f>
        <v/>
      </c>
      <c r="X29" s="135">
        <f>COUNTIF(CahayaDuabelasSemestaPT, $A29)</f>
        <v/>
      </c>
      <c r="Y29" s="135">
        <f>COUNTIF(CitraAdityaBaktiPT, $A29)</f>
        <v/>
      </c>
      <c r="Z29" s="135">
        <f>COUNTIF(DeltaEdukasiPrimaCV, $A29)</f>
        <v/>
      </c>
      <c r="AA29" s="135">
        <f>COUNTIF(DIANDRAPRIMAMITRAMEDIACV, $A29)</f>
        <v/>
      </c>
      <c r="AB29" s="135">
        <f>COUNTIF(DuniaPustakaJayaPT, $A29)</f>
        <v/>
      </c>
      <c r="AC29" s="135">
        <f>COUNTIF(DutaPustakaIndonesiaPT, $A29)</f>
        <v/>
      </c>
      <c r="AD29" s="135">
        <f>COUNTIF(ElementaMediaLiterasiPT, $A29)</f>
        <v/>
      </c>
      <c r="AE29" s="135">
        <f>COUNTIF(ElexMediaKomputindoPT, $A29)</f>
        <v/>
      </c>
      <c r="AF29" s="135">
        <f>COUNTIF(EraAdicitraIntermediaPT, $A29)</f>
        <v/>
      </c>
      <c r="AG29" s="135">
        <f>COUNTIF(GarudaMasSejahteraCV, $A29)</f>
        <v/>
      </c>
      <c r="AH29" s="135">
        <f>COUNTIF(GavaMediaCV, $A29)</f>
        <v/>
      </c>
      <c r="AI29" s="135">
        <f>COUNTIF(GemaInsani, $A29)</f>
        <v/>
      </c>
      <c r="AJ29" s="135">
        <f>COUNTIF(GrahaPrintamaSelarasCV, $A29)</f>
        <v/>
      </c>
      <c r="AK29" s="135">
        <f>COUNTIF(GramediaPustakaUtamaPT, $A29)</f>
        <v/>
      </c>
      <c r="AL29" s="135">
        <f>COUNTIF(GrasindoGramediaWidiaSaranaIndonesia, $A29)</f>
        <v/>
      </c>
      <c r="AM29" s="135">
        <f>COUNTIF(IndivaMediaKreasiPT, $A29)</f>
        <v/>
      </c>
      <c r="AN29" s="135">
        <f>COUNTIF(IndocampCV, $A29)</f>
        <v/>
      </c>
      <c r="AO29" s="135">
        <f>COUNTIF(IndonesiaEmasGroup, $A29)</f>
        <v/>
      </c>
      <c r="AP29" s="135">
        <f>COUNTIF(IntanPariwaraGrupCempakaPutihPT, $A29)</f>
        <v/>
      </c>
      <c r="AQ29" s="135">
        <f>COUNTIF(InteraCV, $A29)</f>
        <v/>
      </c>
      <c r="AR29" s="135">
        <f>COUNTIF(JejakPublisherCV, $A29)</f>
        <v/>
      </c>
      <c r="AS29" s="135">
        <f>COUNTIF(JejakPustaka, $A29)</f>
        <v/>
      </c>
      <c r="AT29" s="135">
        <f>COUNTIF(JepePressMediaUtamaPT, $A29)</f>
        <v/>
      </c>
      <c r="AU29" s="135">
        <f>COUNTIF(KanisiusPT, $A29)</f>
        <v/>
      </c>
      <c r="AV29" s="135">
        <f>COUNTIF(KesaintBlancIndahPT, $A29)</f>
        <v/>
      </c>
      <c r="AW29" s="135">
        <f>COUNTIF(KompasMediaNusantaraPenerbitBukuKompas, $A29)</f>
        <v/>
      </c>
      <c r="AX29" s="135">
        <f>COUNTIF(LanggamPustaka, $A29)</f>
        <v/>
      </c>
      <c r="AY29" s="135">
        <f>COUNTIF(LatifKittoMahesaPT, $A29)</f>
        <v/>
      </c>
      <c r="AZ29" s="135">
        <f>COUNTIF(LENTERAHATIPT, $A29)</f>
        <v/>
      </c>
      <c r="BA29" s="135">
        <f>COUNTIF(LenteraPustakaIndonesia, $A29)</f>
        <v/>
      </c>
      <c r="BB29" s="135">
        <f>COUNTIF(LiterasiNusantaraAbadiGroupPT, $A29)</f>
        <v/>
      </c>
      <c r="BC29" s="135">
        <f>COUNTIF(LiterindoBerkahKaryaPT, $A29)</f>
        <v/>
      </c>
      <c r="BD29" s="135">
        <f>COUNTIF(LOKAAKSARACV, $A29)</f>
        <v/>
      </c>
      <c r="BE29" s="135">
        <f>COUNTIF(LuximaMetroMediaPT, $A29)</f>
        <v/>
      </c>
      <c r="BF29" s="135">
        <f>COUNTIF(MandarMajuCV, $A29)</f>
        <v/>
      </c>
      <c r="BG29" s="135">
        <f>COUNTIF(MediaAkselerasi, $A29)</f>
        <v/>
      </c>
      <c r="BH29" s="135">
        <f>COUNTIF(MediaCendekiaMuslimCV, $A29)</f>
        <v/>
      </c>
      <c r="BI29" s="135">
        <f>COUNTIF(MediaDinamikaSelarasPT, $A29)</f>
        <v/>
      </c>
      <c r="BJ29" s="135">
        <f>COUNTIF(MediaKaryaPutraCV, $A29)</f>
        <v/>
      </c>
      <c r="BK29" s="135">
        <f>COUNTIF(MediaPressindoPT, $A29)</f>
        <v/>
      </c>
      <c r="BL29" s="135">
        <f>COUNTIF(MediantaraSemestaPT, $A29)</f>
        <v/>
      </c>
      <c r="BM29" s="135">
        <f>COUNTIF(MelaniaPublishingCV, $A29)</f>
        <v/>
      </c>
      <c r="BN29" s="135">
        <f>COUNTIF(MutiaraAksaraCV, $A29)</f>
        <v/>
      </c>
      <c r="BO29" s="135">
        <f>COUNTIF(NafalGlobalNusantaraPT, $A29)</f>
        <v/>
      </c>
      <c r="BP29" s="135">
        <f>COUNTIF(NiagaSwadayaPT, $A29)</f>
        <v/>
      </c>
      <c r="BQ29" s="135">
        <f>COUNTIF(NuansaCendekiaCV, $A29)</f>
        <v/>
      </c>
      <c r="BR29" s="135">
        <f>COUNTIF(PenebarSwadayaPT, $A29)</f>
        <v/>
      </c>
      <c r="BS29" s="135">
        <f>COUNTIF(PenerbitAdab, $A29)</f>
        <v/>
      </c>
      <c r="BT29" s="135">
        <f>COUNTIF(PenerbitEGC, $A29)</f>
        <v/>
      </c>
      <c r="BU29" s="135">
        <f>COUNTIF(PenerbitIPBPressPT, $A29)</f>
        <v/>
      </c>
      <c r="BV29" s="135">
        <f>COUNTIF(PenerbitSalemba, $A29)</f>
        <v/>
      </c>
      <c r="BW29" s="135">
        <f>COUNTIF(PohonCahayaSemestaPT, $A29)</f>
        <v/>
      </c>
      <c r="BX29" s="135">
        <f>COUNTIF(PranaDinamikaSejahteraPT, $A29)</f>
        <v/>
      </c>
      <c r="BY29" s="135">
        <f>COUNTIF(PrenadaMediaGroup, $A29)</f>
        <v/>
      </c>
      <c r="BZ29" s="135">
        <f>COUNTIF(PusatDatadanAnalisaTempoPT, $A29)</f>
        <v/>
      </c>
      <c r="CA29" s="135">
        <f>COUNTIF(PuspaSwaraPT, $A29)</f>
        <v/>
      </c>
      <c r="CB29" s="135">
        <f>COUNTIF(PustakaBaruPress, $A29)</f>
        <v/>
      </c>
      <c r="CC29" s="135">
        <f>COUNTIF(PustakaBengawanCV, $A29)</f>
        <v/>
      </c>
      <c r="CD29" s="135">
        <f>COUNTIF(PustakaRumahCintaCV, $A29)</f>
        <v/>
      </c>
      <c r="CE29" s="135">
        <f>COUNTIF(RajaGrafindoPersadaPT, $A29)</f>
        <v/>
      </c>
      <c r="CF29" s="135">
        <f>COUNTIF(RajawaliIntanCemerlang, $A29)</f>
        <v/>
      </c>
      <c r="CG29" s="135">
        <f>COUNTIF(RayyanaKomunikasindoPT, $A29)</f>
        <v/>
      </c>
      <c r="CH29" s="135">
        <f>COUNTIF(RefikaAditamaPT, $A29)</f>
        <v/>
      </c>
      <c r="CI29" s="135">
        <f>COUNTIF(RemajaRosdakaryaPT, $A29)</f>
        <v/>
      </c>
      <c r="CJ29" s="135">
        <f>COUNTIF(ReneTurosIndonesiaPT, $A29)</f>
        <v/>
      </c>
      <c r="CK29" s="135">
        <f>COUNTIF(SaranaPancakaryaNusaPT, $A29)</f>
        <v/>
      </c>
      <c r="CL29" s="135">
        <f>COUNTIF(ScopindoMediaPustakaPT, $A29)</f>
        <v/>
      </c>
      <c r="CM29" s="135">
        <f>COUNTIF(SetiAjiCV, $A29)</f>
        <v/>
      </c>
      <c r="CN29" s="135">
        <f>COUNTIF(SinergiPrimaMagnaCV, $A29)</f>
        <v/>
      </c>
      <c r="CO29" s="135">
        <f>COUNTIF(TazkiaInvestindoUtamaPT, $A29)</f>
        <v/>
      </c>
      <c r="CP29" s="135">
        <f>COUNTIF(TeguhKaryaCV, $A29)</f>
        <v/>
      </c>
      <c r="CQ29" s="135">
        <f>COUNTIF(TigaSerangkaiPustakaMandiriPT, $A29)</f>
        <v/>
      </c>
      <c r="CR29" s="135">
        <f>COUNTIF(TrubusSwadayaPT, $A29)</f>
        <v/>
      </c>
      <c r="CS29" s="135">
        <f>COUNTIF(UGMPress, $A29)</f>
        <v/>
      </c>
      <c r="CU29" s="36" t="n"/>
      <c r="CV29" s="36" t="n"/>
      <c r="CW29" s="36" t="n"/>
      <c r="CX29" s="36" t="n"/>
      <c r="CY29" s="36" t="n"/>
      <c r="CZ29" s="36" t="n"/>
      <c r="DA29" s="36" t="n"/>
      <c r="DB29" s="36" t="n"/>
      <c r="DC29" s="36" t="n"/>
      <c r="DD29" s="36" t="n"/>
      <c r="DE29" s="36" t="n"/>
      <c r="DF29" s="36" t="n"/>
      <c r="DG29" s="36" t="n"/>
      <c r="DH29" s="36" t="n"/>
      <c r="DI29" s="36" t="n"/>
      <c r="DJ29" s="36" t="n"/>
      <c r="DK29" s="36" t="n"/>
      <c r="DL29" s="36" t="n"/>
      <c r="DM29" s="36" t="n"/>
      <c r="DN29" s="36" t="n"/>
      <c r="DO29" s="36" t="n"/>
      <c r="DP29" s="36" t="n"/>
      <c r="DQ29" s="36" t="n"/>
      <c r="DR29" s="36" t="n"/>
      <c r="DS29" s="36" t="n"/>
      <c r="DT29" s="36" t="n"/>
      <c r="DU29" s="36" t="n"/>
      <c r="DV29" s="36" t="n"/>
      <c r="DW29" s="36" t="n"/>
      <c r="DX29" s="36" t="n"/>
      <c r="DY29" s="36" t="n"/>
      <c r="DZ29" s="36" t="n"/>
      <c r="EA29" s="36" t="n"/>
      <c r="EB29" s="36" t="n"/>
      <c r="EC29" s="36" t="n"/>
      <c r="ED29" s="36" t="n"/>
      <c r="EE29" s="36" t="n"/>
      <c r="EF29" s="36" t="n"/>
      <c r="EG29" s="36" t="n"/>
      <c r="EH29" s="36" t="n"/>
      <c r="EI29" s="36" t="n"/>
      <c r="EJ29" s="36" t="n"/>
      <c r="EK29" s="36" t="n"/>
      <c r="EL29" s="36" t="n"/>
      <c r="EM29" s="36" t="n"/>
      <c r="EN29" s="36" t="n"/>
    </row>
    <row r="30">
      <c r="A30" s="146" t="inlineStr">
        <is>
          <t>003.02</t>
        </is>
      </c>
      <c r="B30" s="146" t="inlineStr">
        <is>
          <t>Ilmu Pengetahuan Alam</t>
        </is>
      </c>
      <c r="C30" s="147">
        <f>SUM(E30:CS30)</f>
        <v/>
      </c>
      <c r="D30" s="147" t="n"/>
      <c r="E30" s="135">
        <f>COUNTIF(AlumniPT, $A30)</f>
        <v/>
      </c>
      <c r="F30" s="135">
        <f>COUNTIF(BalaiPustakaPT, $A30)</f>
        <v/>
      </c>
      <c r="G30" s="135">
        <f>COUNTIF(KytaJayaMandiriCV, $A30)</f>
        <v/>
      </c>
      <c r="H30" s="135">
        <f>COUNTIF(SindunataCV, $A30)</f>
        <v/>
      </c>
      <c r="I30" s="135">
        <f>COUNTIF(SyiahKualaUniversityPress, $A30)</f>
        <v/>
      </c>
      <c r="J30" s="135">
        <f>COUNTIF(UINMALIKIPRESS, $A30)</f>
        <v/>
      </c>
      <c r="K30" s="135">
        <f>COUNTIF(UNISMAPRESS, $A30)</f>
        <v/>
      </c>
      <c r="L30" s="135">
        <f>COUNTIF(UnitomoPress, $A30)</f>
        <v/>
      </c>
      <c r="M30" s="135">
        <f>COUNTIF(TITIANILMUCV, $A30)</f>
        <v/>
      </c>
      <c r="N30" s="135">
        <f>COUNTIF(AlqaprintJatinangor, $A30)</f>
        <v/>
      </c>
      <c r="O30" s="135">
        <f>COUNTIF(AnantaVidyaCV, $A30)</f>
        <v/>
      </c>
      <c r="P30" s="135">
        <f>COUNTIF(AndiOffsetCV, $A30)</f>
        <v/>
      </c>
      <c r="Q30" s="135">
        <f>COUNTIF(BestariBuanaMurniGroupPT, $A30)</f>
        <v/>
      </c>
      <c r="R30" s="135">
        <f>COUNTIF(BintangSemestaMediaCV, $A30)</f>
        <v/>
      </c>
      <c r="S30" s="135">
        <f>COUNTIF(BPKTodungSutanGunungMuliaPT, $A30)</f>
        <v/>
      </c>
      <c r="T30" s="135">
        <f>COUNTIF(BrataFancyMediaPT, $A30)</f>
        <v/>
      </c>
      <c r="U30" s="135">
        <f>COUNTIF(BudiUtamaCVDeepublish, $A30)</f>
        <v/>
      </c>
      <c r="V30" s="135">
        <f>COUNTIF(BukaBukuPustaka, $A30)</f>
        <v/>
      </c>
      <c r="W30" s="135">
        <f>COUNTIF(BUMIAKSARAPT, $A30)</f>
        <v/>
      </c>
      <c r="X30" s="135">
        <f>COUNTIF(CahayaDuabelasSemestaPT, $A30)</f>
        <v/>
      </c>
      <c r="Y30" s="135">
        <f>COUNTIF(CitraAdityaBaktiPT, $A30)</f>
        <v/>
      </c>
      <c r="Z30" s="135">
        <f>COUNTIF(DeltaEdukasiPrimaCV, $A30)</f>
        <v/>
      </c>
      <c r="AA30" s="135">
        <f>COUNTIF(DIANDRAPRIMAMITRAMEDIACV, $A30)</f>
        <v/>
      </c>
      <c r="AB30" s="135">
        <f>COUNTIF(DuniaPustakaJayaPT, $A30)</f>
        <v/>
      </c>
      <c r="AC30" s="135">
        <f>COUNTIF(DutaPustakaIndonesiaPT, $A30)</f>
        <v/>
      </c>
      <c r="AD30" s="135">
        <f>COUNTIF(ElementaMediaLiterasiPT, $A30)</f>
        <v/>
      </c>
      <c r="AE30" s="135">
        <f>COUNTIF(ElexMediaKomputindoPT, $A30)</f>
        <v/>
      </c>
      <c r="AF30" s="135">
        <f>COUNTIF(EraAdicitraIntermediaPT, $A30)</f>
        <v/>
      </c>
      <c r="AG30" s="135">
        <f>COUNTIF(GarudaMasSejahteraCV, $A30)</f>
        <v/>
      </c>
      <c r="AH30" s="135">
        <f>COUNTIF(GavaMediaCV, $A30)</f>
        <v/>
      </c>
      <c r="AI30" s="135">
        <f>COUNTIF(GemaInsani, $A30)</f>
        <v/>
      </c>
      <c r="AJ30" s="135">
        <f>COUNTIF(GrahaPrintamaSelarasCV, $A30)</f>
        <v/>
      </c>
      <c r="AK30" s="135">
        <f>COUNTIF(GramediaPustakaUtamaPT, $A30)</f>
        <v/>
      </c>
      <c r="AL30" s="135">
        <f>COUNTIF(GrasindoGramediaWidiaSaranaIndonesia, $A30)</f>
        <v/>
      </c>
      <c r="AM30" s="135">
        <f>COUNTIF(IndivaMediaKreasiPT, $A30)</f>
        <v/>
      </c>
      <c r="AN30" s="135">
        <f>COUNTIF(IndocampCV, $A30)</f>
        <v/>
      </c>
      <c r="AO30" s="135">
        <f>COUNTIF(IndonesiaEmasGroup, $A30)</f>
        <v/>
      </c>
      <c r="AP30" s="135">
        <f>COUNTIF(IntanPariwaraGrupCempakaPutihPT, $A30)</f>
        <v/>
      </c>
      <c r="AQ30" s="135">
        <f>COUNTIF(InteraCV, $A30)</f>
        <v/>
      </c>
      <c r="AR30" s="135">
        <f>COUNTIF(JejakPublisherCV, $A30)</f>
        <v/>
      </c>
      <c r="AS30" s="135">
        <f>COUNTIF(JejakPustaka, $A30)</f>
        <v/>
      </c>
      <c r="AT30" s="135">
        <f>COUNTIF(JepePressMediaUtamaPT, $A30)</f>
        <v/>
      </c>
      <c r="AU30" s="135">
        <f>COUNTIF(KanisiusPT, $A30)</f>
        <v/>
      </c>
      <c r="AV30" s="135">
        <f>COUNTIF(KesaintBlancIndahPT, $A30)</f>
        <v/>
      </c>
      <c r="AW30" s="135">
        <f>COUNTIF(KompasMediaNusantaraPenerbitBukuKompas, $A30)</f>
        <v/>
      </c>
      <c r="AX30" s="135">
        <f>COUNTIF(LanggamPustaka, $A30)</f>
        <v/>
      </c>
      <c r="AY30" s="135">
        <f>COUNTIF(LatifKittoMahesaPT, $A30)</f>
        <v/>
      </c>
      <c r="AZ30" s="135">
        <f>COUNTIF(LENTERAHATIPT, $A30)</f>
        <v/>
      </c>
      <c r="BA30" s="135">
        <f>COUNTIF(LenteraPustakaIndonesia, $A30)</f>
        <v/>
      </c>
      <c r="BB30" s="135">
        <f>COUNTIF(LiterasiNusantaraAbadiGroupPT, $A30)</f>
        <v/>
      </c>
      <c r="BC30" s="135">
        <f>COUNTIF(LiterindoBerkahKaryaPT, $A30)</f>
        <v/>
      </c>
      <c r="BD30" s="135">
        <f>COUNTIF(LOKAAKSARACV, $A30)</f>
        <v/>
      </c>
      <c r="BE30" s="135">
        <f>COUNTIF(LuximaMetroMediaPT, $A30)</f>
        <v/>
      </c>
      <c r="BF30" s="135">
        <f>COUNTIF(MandarMajuCV, $A30)</f>
        <v/>
      </c>
      <c r="BG30" s="135">
        <f>COUNTIF(MediaAkselerasi, $A30)</f>
        <v/>
      </c>
      <c r="BH30" s="135">
        <f>COUNTIF(MediaCendekiaMuslimCV, $A30)</f>
        <v/>
      </c>
      <c r="BI30" s="135">
        <f>COUNTIF(MediaDinamikaSelarasPT, $A30)</f>
        <v/>
      </c>
      <c r="BJ30" s="135">
        <f>COUNTIF(MediaKaryaPutraCV, $A30)</f>
        <v/>
      </c>
      <c r="BK30" s="135">
        <f>COUNTIF(MediaPressindoPT, $A30)</f>
        <v/>
      </c>
      <c r="BL30" s="135">
        <f>COUNTIF(MediantaraSemestaPT, $A30)</f>
        <v/>
      </c>
      <c r="BM30" s="135">
        <f>COUNTIF(MelaniaPublishingCV, $A30)</f>
        <v/>
      </c>
      <c r="BN30" s="135">
        <f>COUNTIF(MutiaraAksaraCV, $A30)</f>
        <v/>
      </c>
      <c r="BO30" s="135">
        <f>COUNTIF(NafalGlobalNusantaraPT, $A30)</f>
        <v/>
      </c>
      <c r="BP30" s="135">
        <f>COUNTIF(NiagaSwadayaPT, $A30)</f>
        <v/>
      </c>
      <c r="BQ30" s="135">
        <f>COUNTIF(NuansaCendekiaCV, $A30)</f>
        <v/>
      </c>
      <c r="BR30" s="135">
        <f>COUNTIF(PenebarSwadayaPT, $A30)</f>
        <v/>
      </c>
      <c r="BS30" s="135">
        <f>COUNTIF(PenerbitAdab, $A30)</f>
        <v/>
      </c>
      <c r="BT30" s="135">
        <f>COUNTIF(PenerbitEGC, $A30)</f>
        <v/>
      </c>
      <c r="BU30" s="135">
        <f>COUNTIF(PenerbitIPBPressPT, $A30)</f>
        <v/>
      </c>
      <c r="BV30" s="135">
        <f>COUNTIF(PenerbitSalemba, $A30)</f>
        <v/>
      </c>
      <c r="BW30" s="135">
        <f>COUNTIF(PohonCahayaSemestaPT, $A30)</f>
        <v/>
      </c>
      <c r="BX30" s="135">
        <f>COUNTIF(PranaDinamikaSejahteraPT, $A30)</f>
        <v/>
      </c>
      <c r="BY30" s="135">
        <f>COUNTIF(PrenadaMediaGroup, $A30)</f>
        <v/>
      </c>
      <c r="BZ30" s="135">
        <f>COUNTIF(PusatDatadanAnalisaTempoPT, $A30)</f>
        <v/>
      </c>
      <c r="CA30" s="135">
        <f>COUNTIF(PuspaSwaraPT, $A30)</f>
        <v/>
      </c>
      <c r="CB30" s="135">
        <f>COUNTIF(PustakaBaruPress, $A30)</f>
        <v/>
      </c>
      <c r="CC30" s="135">
        <f>COUNTIF(PustakaBengawanCV, $A30)</f>
        <v/>
      </c>
      <c r="CD30" s="135">
        <f>COUNTIF(PustakaRumahCintaCV, $A30)</f>
        <v/>
      </c>
      <c r="CE30" s="135">
        <f>COUNTIF(RajaGrafindoPersadaPT, $A30)</f>
        <v/>
      </c>
      <c r="CF30" s="135">
        <f>COUNTIF(RajawaliIntanCemerlang, $A30)</f>
        <v/>
      </c>
      <c r="CG30" s="135">
        <f>COUNTIF(RayyanaKomunikasindoPT, $A30)</f>
        <v/>
      </c>
      <c r="CH30" s="135">
        <f>COUNTIF(RefikaAditamaPT, $A30)</f>
        <v/>
      </c>
      <c r="CI30" s="135">
        <f>COUNTIF(RemajaRosdakaryaPT, $A30)</f>
        <v/>
      </c>
      <c r="CJ30" s="135">
        <f>COUNTIF(ReneTurosIndonesiaPT, $A30)</f>
        <v/>
      </c>
      <c r="CK30" s="135">
        <f>COUNTIF(SaranaPancakaryaNusaPT, $A30)</f>
        <v/>
      </c>
      <c r="CL30" s="135">
        <f>COUNTIF(ScopindoMediaPustakaPT, $A30)</f>
        <v/>
      </c>
      <c r="CM30" s="135">
        <f>COUNTIF(SetiAjiCV, $A30)</f>
        <v/>
      </c>
      <c r="CN30" s="135">
        <f>COUNTIF(SinergiPrimaMagnaCV, $A30)</f>
        <v/>
      </c>
      <c r="CO30" s="135">
        <f>COUNTIF(TazkiaInvestindoUtamaPT, $A30)</f>
        <v/>
      </c>
      <c r="CP30" s="135">
        <f>COUNTIF(TeguhKaryaCV, $A30)</f>
        <v/>
      </c>
      <c r="CQ30" s="135">
        <f>COUNTIF(TigaSerangkaiPustakaMandiriPT, $A30)</f>
        <v/>
      </c>
      <c r="CR30" s="135">
        <f>COUNTIF(TrubusSwadayaPT, $A30)</f>
        <v/>
      </c>
      <c r="CS30" s="135">
        <f>COUNTIF(UGMPress, $A30)</f>
        <v/>
      </c>
      <c r="CU30" s="36" t="n"/>
      <c r="CV30" s="36" t="n"/>
      <c r="CW30" s="36" t="n"/>
      <c r="CX30" s="36" t="n"/>
      <c r="CY30" s="36" t="n"/>
      <c r="CZ30" s="36" t="n"/>
      <c r="DA30" s="36" t="n"/>
      <c r="DB30" s="36" t="n"/>
      <c r="DC30" s="36" t="n"/>
      <c r="DD30" s="36" t="n"/>
      <c r="DE30" s="36" t="n"/>
      <c r="DF30" s="36" t="n"/>
      <c r="DG30" s="36" t="n"/>
      <c r="DH30" s="36" t="n"/>
      <c r="DI30" s="36" t="n"/>
      <c r="DJ30" s="36" t="n"/>
      <c r="DK30" s="36" t="n"/>
      <c r="DL30" s="36" t="n"/>
      <c r="DM30" s="36" t="n"/>
      <c r="DN30" s="36" t="n"/>
      <c r="DO30" s="36" t="n"/>
      <c r="DP30" s="36" t="n"/>
      <c r="DQ30" s="36" t="n"/>
      <c r="DR30" s="36" t="n"/>
      <c r="DS30" s="36" t="n"/>
      <c r="DT30" s="36" t="n"/>
      <c r="DU30" s="36" t="n"/>
      <c r="DV30" s="36" t="n"/>
      <c r="DW30" s="36" t="n"/>
      <c r="DX30" s="36" t="n"/>
      <c r="DY30" s="36" t="n"/>
      <c r="DZ30" s="36" t="n"/>
      <c r="EA30" s="36" t="n"/>
      <c r="EB30" s="36" t="n"/>
      <c r="EC30" s="36" t="n"/>
      <c r="ED30" s="36" t="n"/>
      <c r="EE30" s="36" t="n"/>
      <c r="EF30" s="36" t="n"/>
      <c r="EG30" s="36" t="n"/>
      <c r="EH30" s="36" t="n"/>
      <c r="EI30" s="36" t="n"/>
      <c r="EJ30" s="36" t="n"/>
      <c r="EK30" s="36" t="n"/>
      <c r="EL30" s="36" t="n"/>
      <c r="EM30" s="36" t="n"/>
      <c r="EN30" s="36" t="n"/>
    </row>
    <row r="31">
      <c r="A31" s="146" t="inlineStr">
        <is>
          <t>003.03</t>
        </is>
      </c>
      <c r="B31" s="146" t="inlineStr">
        <is>
          <t>Ilmu Pengetahuan Sosial</t>
        </is>
      </c>
      <c r="C31" s="147">
        <f>SUM(E31:CS31)</f>
        <v/>
      </c>
      <c r="D31" s="147" t="n"/>
      <c r="E31" s="135">
        <f>COUNTIF(AlumniPT, $A31)</f>
        <v/>
      </c>
      <c r="F31" s="135">
        <f>COUNTIF(BalaiPustakaPT, $A31)</f>
        <v/>
      </c>
      <c r="G31" s="135">
        <f>COUNTIF(KytaJayaMandiriCV, $A31)</f>
        <v/>
      </c>
      <c r="H31" s="135">
        <f>COUNTIF(SindunataCV, $A31)</f>
        <v/>
      </c>
      <c r="I31" s="135">
        <f>COUNTIF(SyiahKualaUniversityPress, $A31)</f>
        <v/>
      </c>
      <c r="J31" s="135">
        <f>COUNTIF(UINMALIKIPRESS, $A31)</f>
        <v/>
      </c>
      <c r="K31" s="135">
        <f>COUNTIF(UNISMAPRESS, $A31)</f>
        <v/>
      </c>
      <c r="L31" s="135">
        <f>COUNTIF(UnitomoPress, $A31)</f>
        <v/>
      </c>
      <c r="M31" s="135">
        <f>COUNTIF(TITIANILMUCV, $A31)</f>
        <v/>
      </c>
      <c r="N31" s="135">
        <f>COUNTIF(AlqaprintJatinangor, $A31)</f>
        <v/>
      </c>
      <c r="O31" s="135">
        <f>COUNTIF(AnantaVidyaCV, $A31)</f>
        <v/>
      </c>
      <c r="P31" s="135">
        <f>COUNTIF(AndiOffsetCV, $A31)</f>
        <v/>
      </c>
      <c r="Q31" s="135">
        <f>COUNTIF(BestariBuanaMurniGroupPT, $A31)</f>
        <v/>
      </c>
      <c r="R31" s="135">
        <f>COUNTIF(BintangSemestaMediaCV, $A31)</f>
        <v/>
      </c>
      <c r="S31" s="135">
        <f>COUNTIF(BPKTodungSutanGunungMuliaPT, $A31)</f>
        <v/>
      </c>
      <c r="T31" s="135">
        <f>COUNTIF(BrataFancyMediaPT, $A31)</f>
        <v/>
      </c>
      <c r="U31" s="135">
        <f>COUNTIF(BudiUtamaCVDeepublish, $A31)</f>
        <v/>
      </c>
      <c r="V31" s="135">
        <f>COUNTIF(BukaBukuPustaka, $A31)</f>
        <v/>
      </c>
      <c r="W31" s="135">
        <f>COUNTIF(BUMIAKSARAPT, $A31)</f>
        <v/>
      </c>
      <c r="X31" s="135">
        <f>COUNTIF(CahayaDuabelasSemestaPT, $A31)</f>
        <v/>
      </c>
      <c r="Y31" s="135">
        <f>COUNTIF(CitraAdityaBaktiPT, $A31)</f>
        <v/>
      </c>
      <c r="Z31" s="135">
        <f>COUNTIF(DeltaEdukasiPrimaCV, $A31)</f>
        <v/>
      </c>
      <c r="AA31" s="135">
        <f>COUNTIF(DIANDRAPRIMAMITRAMEDIACV, $A31)</f>
        <v/>
      </c>
      <c r="AB31" s="135">
        <f>COUNTIF(DuniaPustakaJayaPT, $A31)</f>
        <v/>
      </c>
      <c r="AC31" s="135">
        <f>COUNTIF(DutaPustakaIndonesiaPT, $A31)</f>
        <v/>
      </c>
      <c r="AD31" s="135">
        <f>COUNTIF(ElementaMediaLiterasiPT, $A31)</f>
        <v/>
      </c>
      <c r="AE31" s="135">
        <f>COUNTIF(ElexMediaKomputindoPT, $A31)</f>
        <v/>
      </c>
      <c r="AF31" s="135">
        <f>COUNTIF(EraAdicitraIntermediaPT, $A31)</f>
        <v/>
      </c>
      <c r="AG31" s="135">
        <f>COUNTIF(GarudaMasSejahteraCV, $A31)</f>
        <v/>
      </c>
      <c r="AH31" s="135">
        <f>COUNTIF(GavaMediaCV, $A31)</f>
        <v/>
      </c>
      <c r="AI31" s="135">
        <f>COUNTIF(GemaInsani, $A31)</f>
        <v/>
      </c>
      <c r="AJ31" s="135">
        <f>COUNTIF(GrahaPrintamaSelarasCV, $A31)</f>
        <v/>
      </c>
      <c r="AK31" s="135">
        <f>COUNTIF(GramediaPustakaUtamaPT, $A31)</f>
        <v/>
      </c>
      <c r="AL31" s="135">
        <f>COUNTIF(GrasindoGramediaWidiaSaranaIndonesia, $A31)</f>
        <v/>
      </c>
      <c r="AM31" s="135">
        <f>COUNTIF(IndivaMediaKreasiPT, $A31)</f>
        <v/>
      </c>
      <c r="AN31" s="135">
        <f>COUNTIF(IndocampCV, $A31)</f>
        <v/>
      </c>
      <c r="AO31" s="135">
        <f>COUNTIF(IndonesiaEmasGroup, $A31)</f>
        <v/>
      </c>
      <c r="AP31" s="135">
        <f>COUNTIF(IntanPariwaraGrupCempakaPutihPT, $A31)</f>
        <v/>
      </c>
      <c r="AQ31" s="135">
        <f>COUNTIF(InteraCV, $A31)</f>
        <v/>
      </c>
      <c r="AR31" s="135">
        <f>COUNTIF(JejakPublisherCV, $A31)</f>
        <v/>
      </c>
      <c r="AS31" s="135">
        <f>COUNTIF(JejakPustaka, $A31)</f>
        <v/>
      </c>
      <c r="AT31" s="135">
        <f>COUNTIF(JepePressMediaUtamaPT, $A31)</f>
        <v/>
      </c>
      <c r="AU31" s="135">
        <f>COUNTIF(KanisiusPT, $A31)</f>
        <v/>
      </c>
      <c r="AV31" s="135">
        <f>COUNTIF(KesaintBlancIndahPT, $A31)</f>
        <v/>
      </c>
      <c r="AW31" s="135">
        <f>COUNTIF(KompasMediaNusantaraPenerbitBukuKompas, $A31)</f>
        <v/>
      </c>
      <c r="AX31" s="135">
        <f>COUNTIF(LanggamPustaka, $A31)</f>
        <v/>
      </c>
      <c r="AY31" s="135">
        <f>COUNTIF(LatifKittoMahesaPT, $A31)</f>
        <v/>
      </c>
      <c r="AZ31" s="135">
        <f>COUNTIF(LENTERAHATIPT, $A31)</f>
        <v/>
      </c>
      <c r="BA31" s="135">
        <f>COUNTIF(LenteraPustakaIndonesia, $A31)</f>
        <v/>
      </c>
      <c r="BB31" s="135">
        <f>COUNTIF(LiterasiNusantaraAbadiGroupPT, $A31)</f>
        <v/>
      </c>
      <c r="BC31" s="135">
        <f>COUNTIF(LiterindoBerkahKaryaPT, $A31)</f>
        <v/>
      </c>
      <c r="BD31" s="135">
        <f>COUNTIF(LOKAAKSARACV, $A31)</f>
        <v/>
      </c>
      <c r="BE31" s="135">
        <f>COUNTIF(LuximaMetroMediaPT, $A31)</f>
        <v/>
      </c>
      <c r="BF31" s="135">
        <f>COUNTIF(MandarMajuCV, $A31)</f>
        <v/>
      </c>
      <c r="BG31" s="135">
        <f>COUNTIF(MediaAkselerasi, $A31)</f>
        <v/>
      </c>
      <c r="BH31" s="135">
        <f>COUNTIF(MediaCendekiaMuslimCV, $A31)</f>
        <v/>
      </c>
      <c r="BI31" s="135">
        <f>COUNTIF(MediaDinamikaSelarasPT, $A31)</f>
        <v/>
      </c>
      <c r="BJ31" s="135">
        <f>COUNTIF(MediaKaryaPutraCV, $A31)</f>
        <v/>
      </c>
      <c r="BK31" s="135">
        <f>COUNTIF(MediaPressindoPT, $A31)</f>
        <v/>
      </c>
      <c r="BL31" s="135">
        <f>COUNTIF(MediantaraSemestaPT, $A31)</f>
        <v/>
      </c>
      <c r="BM31" s="135">
        <f>COUNTIF(MelaniaPublishingCV, $A31)</f>
        <v/>
      </c>
      <c r="BN31" s="135">
        <f>COUNTIF(MutiaraAksaraCV, $A31)</f>
        <v/>
      </c>
      <c r="BO31" s="135">
        <f>COUNTIF(NafalGlobalNusantaraPT, $A31)</f>
        <v/>
      </c>
      <c r="BP31" s="135">
        <f>COUNTIF(NiagaSwadayaPT, $A31)</f>
        <v/>
      </c>
      <c r="BQ31" s="135">
        <f>COUNTIF(NuansaCendekiaCV, $A31)</f>
        <v/>
      </c>
      <c r="BR31" s="135">
        <f>COUNTIF(PenebarSwadayaPT, $A31)</f>
        <v/>
      </c>
      <c r="BS31" s="135">
        <f>COUNTIF(PenerbitAdab, $A31)</f>
        <v/>
      </c>
      <c r="BT31" s="135">
        <f>COUNTIF(PenerbitEGC, $A31)</f>
        <v/>
      </c>
      <c r="BU31" s="135">
        <f>COUNTIF(PenerbitIPBPressPT, $A31)</f>
        <v/>
      </c>
      <c r="BV31" s="135">
        <f>COUNTIF(PenerbitSalemba, $A31)</f>
        <v/>
      </c>
      <c r="BW31" s="135">
        <f>COUNTIF(PohonCahayaSemestaPT, $A31)</f>
        <v/>
      </c>
      <c r="BX31" s="135">
        <f>COUNTIF(PranaDinamikaSejahteraPT, $A31)</f>
        <v/>
      </c>
      <c r="BY31" s="135">
        <f>COUNTIF(PrenadaMediaGroup, $A31)</f>
        <v/>
      </c>
      <c r="BZ31" s="135">
        <f>COUNTIF(PusatDatadanAnalisaTempoPT, $A31)</f>
        <v/>
      </c>
      <c r="CA31" s="135">
        <f>COUNTIF(PuspaSwaraPT, $A31)</f>
        <v/>
      </c>
      <c r="CB31" s="135">
        <f>COUNTIF(PustakaBaruPress, $A31)</f>
        <v/>
      </c>
      <c r="CC31" s="135">
        <f>COUNTIF(PustakaBengawanCV, $A31)</f>
        <v/>
      </c>
      <c r="CD31" s="135">
        <f>COUNTIF(PustakaRumahCintaCV, $A31)</f>
        <v/>
      </c>
      <c r="CE31" s="135">
        <f>COUNTIF(RajaGrafindoPersadaPT, $A31)</f>
        <v/>
      </c>
      <c r="CF31" s="135">
        <f>COUNTIF(RajawaliIntanCemerlang, $A31)</f>
        <v/>
      </c>
      <c r="CG31" s="135">
        <f>COUNTIF(RayyanaKomunikasindoPT, $A31)</f>
        <v/>
      </c>
      <c r="CH31" s="135">
        <f>COUNTIF(RefikaAditamaPT, $A31)</f>
        <v/>
      </c>
      <c r="CI31" s="135">
        <f>COUNTIF(RemajaRosdakaryaPT, $A31)</f>
        <v/>
      </c>
      <c r="CJ31" s="135">
        <f>COUNTIF(ReneTurosIndonesiaPT, $A31)</f>
        <v/>
      </c>
      <c r="CK31" s="135">
        <f>COUNTIF(SaranaPancakaryaNusaPT, $A31)</f>
        <v/>
      </c>
      <c r="CL31" s="135">
        <f>COUNTIF(ScopindoMediaPustakaPT, $A31)</f>
        <v/>
      </c>
      <c r="CM31" s="135">
        <f>COUNTIF(SetiAjiCV, $A31)</f>
        <v/>
      </c>
      <c r="CN31" s="135">
        <f>COUNTIF(SinergiPrimaMagnaCV, $A31)</f>
        <v/>
      </c>
      <c r="CO31" s="135">
        <f>COUNTIF(TazkiaInvestindoUtamaPT, $A31)</f>
        <v/>
      </c>
      <c r="CP31" s="135">
        <f>COUNTIF(TeguhKaryaCV, $A31)</f>
        <v/>
      </c>
      <c r="CQ31" s="135">
        <f>COUNTIF(TigaSerangkaiPustakaMandiriPT, $A31)</f>
        <v/>
      </c>
      <c r="CR31" s="135">
        <f>COUNTIF(TrubusSwadayaPT, $A31)</f>
        <v/>
      </c>
      <c r="CS31" s="135">
        <f>COUNTIF(UGMPress, $A31)</f>
        <v/>
      </c>
      <c r="CU31" s="36" t="n"/>
      <c r="CV31" s="36" t="n"/>
      <c r="CW31" s="36" t="n"/>
      <c r="CX31" s="36" t="n"/>
      <c r="CY31" s="36" t="n"/>
      <c r="CZ31" s="36" t="n"/>
      <c r="DA31" s="36" t="n"/>
      <c r="DB31" s="36" t="n"/>
      <c r="DC31" s="36" t="n"/>
      <c r="DD31" s="36" t="n"/>
      <c r="DE31" s="36" t="n"/>
      <c r="DF31" s="36" t="n"/>
      <c r="DG31" s="36" t="n"/>
      <c r="DH31" s="36" t="n"/>
      <c r="DI31" s="36" t="n"/>
      <c r="DJ31" s="36" t="n"/>
      <c r="DK31" s="36" t="n"/>
      <c r="DL31" s="36" t="n"/>
      <c r="DM31" s="36" t="n"/>
      <c r="DN31" s="36" t="n"/>
      <c r="DO31" s="36" t="n"/>
      <c r="DP31" s="36" t="n"/>
      <c r="DQ31" s="36" t="n"/>
      <c r="DR31" s="36" t="n"/>
      <c r="DS31" s="36" t="n"/>
      <c r="DT31" s="36" t="n"/>
      <c r="DU31" s="36" t="n"/>
      <c r="DV31" s="36" t="n"/>
      <c r="DW31" s="36" t="n"/>
      <c r="DX31" s="36" t="n"/>
      <c r="DY31" s="36" t="n"/>
      <c r="DZ31" s="36" t="n"/>
      <c r="EA31" s="36" t="n"/>
      <c r="EB31" s="36" t="n"/>
      <c r="EC31" s="36" t="n"/>
      <c r="ED31" s="36" t="n"/>
      <c r="EE31" s="36" t="n"/>
      <c r="EF31" s="36" t="n"/>
      <c r="EG31" s="36" t="n"/>
      <c r="EH31" s="36" t="n"/>
      <c r="EI31" s="36" t="n"/>
      <c r="EJ31" s="36" t="n"/>
      <c r="EK31" s="36" t="n"/>
      <c r="EL31" s="36" t="n"/>
      <c r="EM31" s="36" t="n"/>
      <c r="EN31" s="36" t="n"/>
    </row>
    <row r="32">
      <c r="A32" s="146" t="inlineStr">
        <is>
          <t>003.04</t>
        </is>
      </c>
      <c r="B32" s="146" t="inlineStr">
        <is>
          <t>Bahasa Indonesia</t>
        </is>
      </c>
      <c r="C32" s="147">
        <f>SUM(E32:CS32)</f>
        <v/>
      </c>
      <c r="D32" s="147" t="n"/>
      <c r="E32" s="135">
        <f>COUNTIF(AlumniPT, $A32)</f>
        <v/>
      </c>
      <c r="F32" s="135">
        <f>COUNTIF(BalaiPustakaPT, $A32)</f>
        <v/>
      </c>
      <c r="G32" s="135">
        <f>COUNTIF(KytaJayaMandiriCV, $A32)</f>
        <v/>
      </c>
      <c r="H32" s="135">
        <f>COUNTIF(SindunataCV, $A32)</f>
        <v/>
      </c>
      <c r="I32" s="135">
        <f>COUNTIF(SyiahKualaUniversityPress, $A32)</f>
        <v/>
      </c>
      <c r="J32" s="135">
        <f>COUNTIF(UINMALIKIPRESS, $A32)</f>
        <v/>
      </c>
      <c r="K32" s="135">
        <f>COUNTIF(UNISMAPRESS, $A32)</f>
        <v/>
      </c>
      <c r="L32" s="135">
        <f>COUNTIF(UnitomoPress, $A32)</f>
        <v/>
      </c>
      <c r="M32" s="135">
        <f>COUNTIF(TITIANILMUCV, $A32)</f>
        <v/>
      </c>
      <c r="N32" s="135">
        <f>COUNTIF(AlqaprintJatinangor, $A32)</f>
        <v/>
      </c>
      <c r="O32" s="135">
        <f>COUNTIF(AnantaVidyaCV, $A32)</f>
        <v/>
      </c>
      <c r="P32" s="135">
        <f>COUNTIF(AndiOffsetCV, $A32)</f>
        <v/>
      </c>
      <c r="Q32" s="135">
        <f>COUNTIF(BestariBuanaMurniGroupPT, $A32)</f>
        <v/>
      </c>
      <c r="R32" s="135">
        <f>COUNTIF(BintangSemestaMediaCV, $A32)</f>
        <v/>
      </c>
      <c r="S32" s="135">
        <f>COUNTIF(BPKTodungSutanGunungMuliaPT, $A32)</f>
        <v/>
      </c>
      <c r="T32" s="135">
        <f>COUNTIF(BrataFancyMediaPT, $A32)</f>
        <v/>
      </c>
      <c r="U32" s="135">
        <f>COUNTIF(BudiUtamaCVDeepublish, $A32)</f>
        <v/>
      </c>
      <c r="V32" s="135">
        <f>COUNTIF(BukaBukuPustaka, $A32)</f>
        <v/>
      </c>
      <c r="W32" s="135">
        <f>COUNTIF(BUMIAKSARAPT, $A32)</f>
        <v/>
      </c>
      <c r="X32" s="135">
        <f>COUNTIF(CahayaDuabelasSemestaPT, $A32)</f>
        <v/>
      </c>
      <c r="Y32" s="135">
        <f>COUNTIF(CitraAdityaBaktiPT, $A32)</f>
        <v/>
      </c>
      <c r="Z32" s="135">
        <f>COUNTIF(DeltaEdukasiPrimaCV, $A32)</f>
        <v/>
      </c>
      <c r="AA32" s="135">
        <f>COUNTIF(DIANDRAPRIMAMITRAMEDIACV, $A32)</f>
        <v/>
      </c>
      <c r="AB32" s="135">
        <f>COUNTIF(DuniaPustakaJayaPT, $A32)</f>
        <v/>
      </c>
      <c r="AC32" s="135">
        <f>COUNTIF(DutaPustakaIndonesiaPT, $A32)</f>
        <v/>
      </c>
      <c r="AD32" s="135">
        <f>COUNTIF(ElementaMediaLiterasiPT, $A32)</f>
        <v/>
      </c>
      <c r="AE32" s="135">
        <f>COUNTIF(ElexMediaKomputindoPT, $A32)</f>
        <v/>
      </c>
      <c r="AF32" s="135">
        <f>COUNTIF(EraAdicitraIntermediaPT, $A32)</f>
        <v/>
      </c>
      <c r="AG32" s="135">
        <f>COUNTIF(GarudaMasSejahteraCV, $A32)</f>
        <v/>
      </c>
      <c r="AH32" s="135">
        <f>COUNTIF(GavaMediaCV, $A32)</f>
        <v/>
      </c>
      <c r="AI32" s="135">
        <f>COUNTIF(GemaInsani, $A32)</f>
        <v/>
      </c>
      <c r="AJ32" s="135">
        <f>COUNTIF(GrahaPrintamaSelarasCV, $A32)</f>
        <v/>
      </c>
      <c r="AK32" s="135">
        <f>COUNTIF(GramediaPustakaUtamaPT, $A32)</f>
        <v/>
      </c>
      <c r="AL32" s="135">
        <f>COUNTIF(GrasindoGramediaWidiaSaranaIndonesia, $A32)</f>
        <v/>
      </c>
      <c r="AM32" s="135">
        <f>COUNTIF(IndivaMediaKreasiPT, $A32)</f>
        <v/>
      </c>
      <c r="AN32" s="135">
        <f>COUNTIF(IndocampCV, $A32)</f>
        <v/>
      </c>
      <c r="AO32" s="135">
        <f>COUNTIF(IndonesiaEmasGroup, $A32)</f>
        <v/>
      </c>
      <c r="AP32" s="135">
        <f>COUNTIF(IntanPariwaraGrupCempakaPutihPT, $A32)</f>
        <v/>
      </c>
      <c r="AQ32" s="135">
        <f>COUNTIF(InteraCV, $A32)</f>
        <v/>
      </c>
      <c r="AR32" s="135">
        <f>COUNTIF(JejakPublisherCV, $A32)</f>
        <v/>
      </c>
      <c r="AS32" s="135">
        <f>COUNTIF(JejakPustaka, $A32)</f>
        <v/>
      </c>
      <c r="AT32" s="135">
        <f>COUNTIF(JepePressMediaUtamaPT, $A32)</f>
        <v/>
      </c>
      <c r="AU32" s="135">
        <f>COUNTIF(KanisiusPT, $A32)</f>
        <v/>
      </c>
      <c r="AV32" s="135">
        <f>COUNTIF(KesaintBlancIndahPT, $A32)</f>
        <v/>
      </c>
      <c r="AW32" s="135">
        <f>COUNTIF(KompasMediaNusantaraPenerbitBukuKompas, $A32)</f>
        <v/>
      </c>
      <c r="AX32" s="135">
        <f>COUNTIF(LanggamPustaka, $A32)</f>
        <v/>
      </c>
      <c r="AY32" s="135">
        <f>COUNTIF(LatifKittoMahesaPT, $A32)</f>
        <v/>
      </c>
      <c r="AZ32" s="135">
        <f>COUNTIF(LENTERAHATIPT, $A32)</f>
        <v/>
      </c>
      <c r="BA32" s="135">
        <f>COUNTIF(LenteraPustakaIndonesia, $A32)</f>
        <v/>
      </c>
      <c r="BB32" s="135">
        <f>COUNTIF(LiterasiNusantaraAbadiGroupPT, $A32)</f>
        <v/>
      </c>
      <c r="BC32" s="135">
        <f>COUNTIF(LiterindoBerkahKaryaPT, $A32)</f>
        <v/>
      </c>
      <c r="BD32" s="135">
        <f>COUNTIF(LOKAAKSARACV, $A32)</f>
        <v/>
      </c>
      <c r="BE32" s="135">
        <f>COUNTIF(LuximaMetroMediaPT, $A32)</f>
        <v/>
      </c>
      <c r="BF32" s="135">
        <f>COUNTIF(MandarMajuCV, $A32)</f>
        <v/>
      </c>
      <c r="BG32" s="135">
        <f>COUNTIF(MediaAkselerasi, $A32)</f>
        <v/>
      </c>
      <c r="BH32" s="135">
        <f>COUNTIF(MediaCendekiaMuslimCV, $A32)</f>
        <v/>
      </c>
      <c r="BI32" s="135">
        <f>COUNTIF(MediaDinamikaSelarasPT, $A32)</f>
        <v/>
      </c>
      <c r="BJ32" s="135">
        <f>COUNTIF(MediaKaryaPutraCV, $A32)</f>
        <v/>
      </c>
      <c r="BK32" s="135">
        <f>COUNTIF(MediaPressindoPT, $A32)</f>
        <v/>
      </c>
      <c r="BL32" s="135">
        <f>COUNTIF(MediantaraSemestaPT, $A32)</f>
        <v/>
      </c>
      <c r="BM32" s="135">
        <f>COUNTIF(MelaniaPublishingCV, $A32)</f>
        <v/>
      </c>
      <c r="BN32" s="135">
        <f>COUNTIF(MutiaraAksaraCV, $A32)</f>
        <v/>
      </c>
      <c r="BO32" s="135">
        <f>COUNTIF(NafalGlobalNusantaraPT, $A32)</f>
        <v/>
      </c>
      <c r="BP32" s="135">
        <f>COUNTIF(NiagaSwadayaPT, $A32)</f>
        <v/>
      </c>
      <c r="BQ32" s="135">
        <f>COUNTIF(NuansaCendekiaCV, $A32)</f>
        <v/>
      </c>
      <c r="BR32" s="135">
        <f>COUNTIF(PenebarSwadayaPT, $A32)</f>
        <v/>
      </c>
      <c r="BS32" s="135">
        <f>COUNTIF(PenerbitAdab, $A32)</f>
        <v/>
      </c>
      <c r="BT32" s="135">
        <f>COUNTIF(PenerbitEGC, $A32)</f>
        <v/>
      </c>
      <c r="BU32" s="135">
        <f>COUNTIF(PenerbitIPBPressPT, $A32)</f>
        <v/>
      </c>
      <c r="BV32" s="135">
        <f>COUNTIF(PenerbitSalemba, $A32)</f>
        <v/>
      </c>
      <c r="BW32" s="135">
        <f>COUNTIF(PohonCahayaSemestaPT, $A32)</f>
        <v/>
      </c>
      <c r="BX32" s="135">
        <f>COUNTIF(PranaDinamikaSejahteraPT, $A32)</f>
        <v/>
      </c>
      <c r="BY32" s="135">
        <f>COUNTIF(PrenadaMediaGroup, $A32)</f>
        <v/>
      </c>
      <c r="BZ32" s="135">
        <f>COUNTIF(PusatDatadanAnalisaTempoPT, $A32)</f>
        <v/>
      </c>
      <c r="CA32" s="135">
        <f>COUNTIF(PuspaSwaraPT, $A32)</f>
        <v/>
      </c>
      <c r="CB32" s="135">
        <f>COUNTIF(PustakaBaruPress, $A32)</f>
        <v/>
      </c>
      <c r="CC32" s="135">
        <f>COUNTIF(PustakaBengawanCV, $A32)</f>
        <v/>
      </c>
      <c r="CD32" s="135">
        <f>COUNTIF(PustakaRumahCintaCV, $A32)</f>
        <v/>
      </c>
      <c r="CE32" s="135">
        <f>COUNTIF(RajaGrafindoPersadaPT, $A32)</f>
        <v/>
      </c>
      <c r="CF32" s="135">
        <f>COUNTIF(RajawaliIntanCemerlang, $A32)</f>
        <v/>
      </c>
      <c r="CG32" s="135">
        <f>COUNTIF(RayyanaKomunikasindoPT, $A32)</f>
        <v/>
      </c>
      <c r="CH32" s="135">
        <f>COUNTIF(RefikaAditamaPT, $A32)</f>
        <v/>
      </c>
      <c r="CI32" s="135">
        <f>COUNTIF(RemajaRosdakaryaPT, $A32)</f>
        <v/>
      </c>
      <c r="CJ32" s="135">
        <f>COUNTIF(ReneTurosIndonesiaPT, $A32)</f>
        <v/>
      </c>
      <c r="CK32" s="135">
        <f>COUNTIF(SaranaPancakaryaNusaPT, $A32)</f>
        <v/>
      </c>
      <c r="CL32" s="135">
        <f>COUNTIF(ScopindoMediaPustakaPT, $A32)</f>
        <v/>
      </c>
      <c r="CM32" s="135">
        <f>COUNTIF(SetiAjiCV, $A32)</f>
        <v/>
      </c>
      <c r="CN32" s="135">
        <f>COUNTIF(SinergiPrimaMagnaCV, $A32)</f>
        <v/>
      </c>
      <c r="CO32" s="135">
        <f>COUNTIF(TazkiaInvestindoUtamaPT, $A32)</f>
        <v/>
      </c>
      <c r="CP32" s="135">
        <f>COUNTIF(TeguhKaryaCV, $A32)</f>
        <v/>
      </c>
      <c r="CQ32" s="135">
        <f>COUNTIF(TigaSerangkaiPustakaMandiriPT, $A32)</f>
        <v/>
      </c>
      <c r="CR32" s="135">
        <f>COUNTIF(TrubusSwadayaPT, $A32)</f>
        <v/>
      </c>
      <c r="CS32" s="135">
        <f>COUNTIF(UGMPress, $A32)</f>
        <v/>
      </c>
      <c r="CU32" s="36" t="n"/>
      <c r="CV32" s="36" t="n"/>
      <c r="CW32" s="36" t="n"/>
      <c r="CX32" s="36" t="n"/>
      <c r="CY32" s="36" t="n"/>
      <c r="CZ32" s="36" t="n"/>
      <c r="DA32" s="36" t="n"/>
      <c r="DB32" s="36" t="n"/>
      <c r="DC32" s="36" t="n"/>
      <c r="DD32" s="36" t="n"/>
      <c r="DE32" s="36" t="n"/>
      <c r="DF32" s="36" t="n"/>
      <c r="DG32" s="36" t="n"/>
      <c r="DH32" s="36" t="n"/>
      <c r="DI32" s="36" t="n"/>
      <c r="DJ32" s="36" t="n"/>
      <c r="DK32" s="36" t="n"/>
      <c r="DL32" s="36" t="n"/>
      <c r="DM32" s="36" t="n"/>
      <c r="DN32" s="36" t="n"/>
      <c r="DO32" s="36" t="n"/>
      <c r="DP32" s="36" t="n"/>
      <c r="DQ32" s="36" t="n"/>
      <c r="DR32" s="36" t="n"/>
      <c r="DS32" s="36" t="n"/>
      <c r="DT32" s="36" t="n"/>
      <c r="DU32" s="36" t="n"/>
      <c r="DV32" s="36" t="n"/>
      <c r="DW32" s="36" t="n"/>
      <c r="DX32" s="36" t="n"/>
      <c r="DY32" s="36" t="n"/>
      <c r="DZ32" s="36" t="n"/>
      <c r="EA32" s="36" t="n"/>
      <c r="EB32" s="36" t="n"/>
      <c r="EC32" s="36" t="n"/>
      <c r="ED32" s="36" t="n"/>
      <c r="EE32" s="36" t="n"/>
      <c r="EF32" s="36" t="n"/>
      <c r="EG32" s="36" t="n"/>
      <c r="EH32" s="36" t="n"/>
      <c r="EI32" s="36" t="n"/>
      <c r="EJ32" s="36" t="n"/>
      <c r="EK32" s="36" t="n"/>
      <c r="EL32" s="36" t="n"/>
      <c r="EM32" s="36" t="n"/>
      <c r="EN32" s="36" t="n"/>
    </row>
    <row r="33">
      <c r="A33" s="146" t="inlineStr">
        <is>
          <t>003.05</t>
        </is>
      </c>
      <c r="B33" s="146" t="inlineStr">
        <is>
          <t>Pendidikan Pancasila dan Kewarganegaraan</t>
        </is>
      </c>
      <c r="C33" s="147">
        <f>SUM(E33:CS33)</f>
        <v/>
      </c>
      <c r="D33" s="147" t="n"/>
      <c r="E33" s="135">
        <f>COUNTIF(AlumniPT, $A33)</f>
        <v/>
      </c>
      <c r="F33" s="135">
        <f>COUNTIF(BalaiPustakaPT, $A33)</f>
        <v/>
      </c>
      <c r="G33" s="135">
        <f>COUNTIF(KytaJayaMandiriCV, $A33)</f>
        <v/>
      </c>
      <c r="H33" s="135">
        <f>COUNTIF(SindunataCV, $A33)</f>
        <v/>
      </c>
      <c r="I33" s="135">
        <f>COUNTIF(SyiahKualaUniversityPress, $A33)</f>
        <v/>
      </c>
      <c r="J33" s="135">
        <f>COUNTIF(UINMALIKIPRESS, $A33)</f>
        <v/>
      </c>
      <c r="K33" s="135">
        <f>COUNTIF(UNISMAPRESS, $A33)</f>
        <v/>
      </c>
      <c r="L33" s="135">
        <f>COUNTIF(UnitomoPress, $A33)</f>
        <v/>
      </c>
      <c r="M33" s="135">
        <f>COUNTIF(TITIANILMUCV, $A33)</f>
        <v/>
      </c>
      <c r="N33" s="135">
        <f>COUNTIF(AlqaprintJatinangor, $A33)</f>
        <v/>
      </c>
      <c r="O33" s="135">
        <f>COUNTIF(AnantaVidyaCV, $A33)</f>
        <v/>
      </c>
      <c r="P33" s="135">
        <f>COUNTIF(AndiOffsetCV, $A33)</f>
        <v/>
      </c>
      <c r="Q33" s="135">
        <f>COUNTIF(BestariBuanaMurniGroupPT, $A33)</f>
        <v/>
      </c>
      <c r="R33" s="135">
        <f>COUNTIF(BintangSemestaMediaCV, $A33)</f>
        <v/>
      </c>
      <c r="S33" s="135">
        <f>COUNTIF(BPKTodungSutanGunungMuliaPT, $A33)</f>
        <v/>
      </c>
      <c r="T33" s="135">
        <f>COUNTIF(BrataFancyMediaPT, $A33)</f>
        <v/>
      </c>
      <c r="U33" s="135">
        <f>COUNTIF(BudiUtamaCVDeepublish, $A33)</f>
        <v/>
      </c>
      <c r="V33" s="135">
        <f>COUNTIF(BukaBukuPustaka, $A33)</f>
        <v/>
      </c>
      <c r="W33" s="135">
        <f>COUNTIF(BUMIAKSARAPT, $A33)</f>
        <v/>
      </c>
      <c r="X33" s="135">
        <f>COUNTIF(CahayaDuabelasSemestaPT, $A33)</f>
        <v/>
      </c>
      <c r="Y33" s="135">
        <f>COUNTIF(CitraAdityaBaktiPT, $A33)</f>
        <v/>
      </c>
      <c r="Z33" s="135">
        <f>COUNTIF(DeltaEdukasiPrimaCV, $A33)</f>
        <v/>
      </c>
      <c r="AA33" s="135">
        <f>COUNTIF(DIANDRAPRIMAMITRAMEDIACV, $A33)</f>
        <v/>
      </c>
      <c r="AB33" s="135">
        <f>COUNTIF(DuniaPustakaJayaPT, $A33)</f>
        <v/>
      </c>
      <c r="AC33" s="135">
        <f>COUNTIF(DutaPustakaIndonesiaPT, $A33)</f>
        <v/>
      </c>
      <c r="AD33" s="135">
        <f>COUNTIF(ElementaMediaLiterasiPT, $A33)</f>
        <v/>
      </c>
      <c r="AE33" s="135">
        <f>COUNTIF(ElexMediaKomputindoPT, $A33)</f>
        <v/>
      </c>
      <c r="AF33" s="135">
        <f>COUNTIF(EraAdicitraIntermediaPT, $A33)</f>
        <v/>
      </c>
      <c r="AG33" s="135">
        <f>COUNTIF(GarudaMasSejahteraCV, $A33)</f>
        <v/>
      </c>
      <c r="AH33" s="135">
        <f>COUNTIF(GavaMediaCV, $A33)</f>
        <v/>
      </c>
      <c r="AI33" s="135">
        <f>COUNTIF(GemaInsani, $A33)</f>
        <v/>
      </c>
      <c r="AJ33" s="135">
        <f>COUNTIF(GrahaPrintamaSelarasCV, $A33)</f>
        <v/>
      </c>
      <c r="AK33" s="135">
        <f>COUNTIF(GramediaPustakaUtamaPT, $A33)</f>
        <v/>
      </c>
      <c r="AL33" s="135">
        <f>COUNTIF(GrasindoGramediaWidiaSaranaIndonesia, $A33)</f>
        <v/>
      </c>
      <c r="AM33" s="135">
        <f>COUNTIF(IndivaMediaKreasiPT, $A33)</f>
        <v/>
      </c>
      <c r="AN33" s="135">
        <f>COUNTIF(IndocampCV, $A33)</f>
        <v/>
      </c>
      <c r="AO33" s="135">
        <f>COUNTIF(IndonesiaEmasGroup, $A33)</f>
        <v/>
      </c>
      <c r="AP33" s="135">
        <f>COUNTIF(IntanPariwaraGrupCempakaPutihPT, $A33)</f>
        <v/>
      </c>
      <c r="AQ33" s="135">
        <f>COUNTIF(InteraCV, $A33)</f>
        <v/>
      </c>
      <c r="AR33" s="135">
        <f>COUNTIF(JejakPublisherCV, $A33)</f>
        <v/>
      </c>
      <c r="AS33" s="135">
        <f>COUNTIF(JejakPustaka, $A33)</f>
        <v/>
      </c>
      <c r="AT33" s="135">
        <f>COUNTIF(JepePressMediaUtamaPT, $A33)</f>
        <v/>
      </c>
      <c r="AU33" s="135">
        <f>COUNTIF(KanisiusPT, $A33)</f>
        <v/>
      </c>
      <c r="AV33" s="135">
        <f>COUNTIF(KesaintBlancIndahPT, $A33)</f>
        <v/>
      </c>
      <c r="AW33" s="135">
        <f>COUNTIF(KompasMediaNusantaraPenerbitBukuKompas, $A33)</f>
        <v/>
      </c>
      <c r="AX33" s="135">
        <f>COUNTIF(LanggamPustaka, $A33)</f>
        <v/>
      </c>
      <c r="AY33" s="135">
        <f>COUNTIF(LatifKittoMahesaPT, $A33)</f>
        <v/>
      </c>
      <c r="AZ33" s="135">
        <f>COUNTIF(LENTERAHATIPT, $A33)</f>
        <v/>
      </c>
      <c r="BA33" s="135">
        <f>COUNTIF(LenteraPustakaIndonesia, $A33)</f>
        <v/>
      </c>
      <c r="BB33" s="135">
        <f>COUNTIF(LiterasiNusantaraAbadiGroupPT, $A33)</f>
        <v/>
      </c>
      <c r="BC33" s="135">
        <f>COUNTIF(LiterindoBerkahKaryaPT, $A33)</f>
        <v/>
      </c>
      <c r="BD33" s="135">
        <f>COUNTIF(LOKAAKSARACV, $A33)</f>
        <v/>
      </c>
      <c r="BE33" s="135">
        <f>COUNTIF(LuximaMetroMediaPT, $A33)</f>
        <v/>
      </c>
      <c r="BF33" s="135">
        <f>COUNTIF(MandarMajuCV, $A33)</f>
        <v/>
      </c>
      <c r="BG33" s="135">
        <f>COUNTIF(MediaAkselerasi, $A33)</f>
        <v/>
      </c>
      <c r="BH33" s="135">
        <f>COUNTIF(MediaCendekiaMuslimCV, $A33)</f>
        <v/>
      </c>
      <c r="BI33" s="135">
        <f>COUNTIF(MediaDinamikaSelarasPT, $A33)</f>
        <v/>
      </c>
      <c r="BJ33" s="135">
        <f>COUNTIF(MediaKaryaPutraCV, $A33)</f>
        <v/>
      </c>
      <c r="BK33" s="135">
        <f>COUNTIF(MediaPressindoPT, $A33)</f>
        <v/>
      </c>
      <c r="BL33" s="135">
        <f>COUNTIF(MediantaraSemestaPT, $A33)</f>
        <v/>
      </c>
      <c r="BM33" s="135">
        <f>COUNTIF(MelaniaPublishingCV, $A33)</f>
        <v/>
      </c>
      <c r="BN33" s="135">
        <f>COUNTIF(MutiaraAksaraCV, $A33)</f>
        <v/>
      </c>
      <c r="BO33" s="135">
        <f>COUNTIF(NafalGlobalNusantaraPT, $A33)</f>
        <v/>
      </c>
      <c r="BP33" s="135">
        <f>COUNTIF(NiagaSwadayaPT, $A33)</f>
        <v/>
      </c>
      <c r="BQ33" s="135">
        <f>COUNTIF(NuansaCendekiaCV, $A33)</f>
        <v/>
      </c>
      <c r="BR33" s="135">
        <f>COUNTIF(PenebarSwadayaPT, $A33)</f>
        <v/>
      </c>
      <c r="BS33" s="135">
        <f>COUNTIF(PenerbitAdab, $A33)</f>
        <v/>
      </c>
      <c r="BT33" s="135">
        <f>COUNTIF(PenerbitEGC, $A33)</f>
        <v/>
      </c>
      <c r="BU33" s="135">
        <f>COUNTIF(PenerbitIPBPressPT, $A33)</f>
        <v/>
      </c>
      <c r="BV33" s="135">
        <f>COUNTIF(PenerbitSalemba, $A33)</f>
        <v/>
      </c>
      <c r="BW33" s="135">
        <f>COUNTIF(PohonCahayaSemestaPT, $A33)</f>
        <v/>
      </c>
      <c r="BX33" s="135">
        <f>COUNTIF(PranaDinamikaSejahteraPT, $A33)</f>
        <v/>
      </c>
      <c r="BY33" s="135">
        <f>COUNTIF(PrenadaMediaGroup, $A33)</f>
        <v/>
      </c>
      <c r="BZ33" s="135">
        <f>COUNTIF(PusatDatadanAnalisaTempoPT, $A33)</f>
        <v/>
      </c>
      <c r="CA33" s="135">
        <f>COUNTIF(PuspaSwaraPT, $A33)</f>
        <v/>
      </c>
      <c r="CB33" s="135">
        <f>COUNTIF(PustakaBaruPress, $A33)</f>
        <v/>
      </c>
      <c r="CC33" s="135">
        <f>COUNTIF(PustakaBengawanCV, $A33)</f>
        <v/>
      </c>
      <c r="CD33" s="135">
        <f>COUNTIF(PustakaRumahCintaCV, $A33)</f>
        <v/>
      </c>
      <c r="CE33" s="135">
        <f>COUNTIF(RajaGrafindoPersadaPT, $A33)</f>
        <v/>
      </c>
      <c r="CF33" s="135">
        <f>COUNTIF(RajawaliIntanCemerlang, $A33)</f>
        <v/>
      </c>
      <c r="CG33" s="135">
        <f>COUNTIF(RayyanaKomunikasindoPT, $A33)</f>
        <v/>
      </c>
      <c r="CH33" s="135">
        <f>COUNTIF(RefikaAditamaPT, $A33)</f>
        <v/>
      </c>
      <c r="CI33" s="135">
        <f>COUNTIF(RemajaRosdakaryaPT, $A33)</f>
        <v/>
      </c>
      <c r="CJ33" s="135">
        <f>COUNTIF(ReneTurosIndonesiaPT, $A33)</f>
        <v/>
      </c>
      <c r="CK33" s="135">
        <f>COUNTIF(SaranaPancakaryaNusaPT, $A33)</f>
        <v/>
      </c>
      <c r="CL33" s="135">
        <f>COUNTIF(ScopindoMediaPustakaPT, $A33)</f>
        <v/>
      </c>
      <c r="CM33" s="135">
        <f>COUNTIF(SetiAjiCV, $A33)</f>
        <v/>
      </c>
      <c r="CN33" s="135">
        <f>COUNTIF(SinergiPrimaMagnaCV, $A33)</f>
        <v/>
      </c>
      <c r="CO33" s="135">
        <f>COUNTIF(TazkiaInvestindoUtamaPT, $A33)</f>
        <v/>
      </c>
      <c r="CP33" s="135">
        <f>COUNTIF(TeguhKaryaCV, $A33)</f>
        <v/>
      </c>
      <c r="CQ33" s="135">
        <f>COUNTIF(TigaSerangkaiPustakaMandiriPT, $A33)</f>
        <v/>
      </c>
      <c r="CR33" s="135">
        <f>COUNTIF(TrubusSwadayaPT, $A33)</f>
        <v/>
      </c>
      <c r="CS33" s="135">
        <f>COUNTIF(UGMPress, $A33)</f>
        <v/>
      </c>
      <c r="CU33" s="36" t="n"/>
      <c r="CV33" s="36" t="n"/>
      <c r="CW33" s="36" t="n"/>
      <c r="CX33" s="36" t="n"/>
      <c r="CY33" s="36" t="n"/>
      <c r="CZ33" s="36" t="n"/>
      <c r="DA33" s="36" t="n"/>
      <c r="DB33" s="36" t="n"/>
      <c r="DC33" s="36" t="n"/>
      <c r="DD33" s="36" t="n"/>
      <c r="DE33" s="36" t="n"/>
      <c r="DF33" s="36" t="n"/>
      <c r="DG33" s="36" t="n"/>
      <c r="DH33" s="36" t="n"/>
      <c r="DI33" s="36" t="n"/>
      <c r="DJ33" s="36" t="n"/>
      <c r="DK33" s="36" t="n"/>
      <c r="DL33" s="36" t="n"/>
      <c r="DM33" s="36" t="n"/>
      <c r="DN33" s="36" t="n"/>
      <c r="DO33" s="36" t="n"/>
      <c r="DP33" s="36" t="n"/>
      <c r="DQ33" s="36" t="n"/>
      <c r="DR33" s="36" t="n"/>
      <c r="DS33" s="36" t="n"/>
      <c r="DT33" s="36" t="n"/>
      <c r="DU33" s="36" t="n"/>
      <c r="DV33" s="36" t="n"/>
      <c r="DW33" s="36" t="n"/>
      <c r="DX33" s="36" t="n"/>
      <c r="DY33" s="36" t="n"/>
      <c r="DZ33" s="36" t="n"/>
      <c r="EA33" s="36" t="n"/>
      <c r="EB33" s="36" t="n"/>
      <c r="EC33" s="36" t="n"/>
      <c r="ED33" s="36" t="n"/>
      <c r="EE33" s="36" t="n"/>
      <c r="EF33" s="36" t="n"/>
      <c r="EG33" s="36" t="n"/>
      <c r="EH33" s="36" t="n"/>
      <c r="EI33" s="36" t="n"/>
      <c r="EJ33" s="36" t="n"/>
      <c r="EK33" s="36" t="n"/>
      <c r="EL33" s="36" t="n"/>
      <c r="EM33" s="36" t="n"/>
      <c r="EN33" s="36" t="n"/>
    </row>
    <row r="34">
      <c r="A34" s="146" t="inlineStr">
        <is>
          <t>003.06</t>
        </is>
      </c>
      <c r="B34" s="146" t="inlineStr">
        <is>
          <t>Agama</t>
        </is>
      </c>
      <c r="C34" s="147">
        <f>SUM(E34:CS34)</f>
        <v/>
      </c>
      <c r="D34" s="147" t="n"/>
      <c r="E34" s="135">
        <f>COUNTIF(AlumniPT, $A34)</f>
        <v/>
      </c>
      <c r="F34" s="135">
        <f>COUNTIF(BalaiPustakaPT, $A34)</f>
        <v/>
      </c>
      <c r="G34" s="135">
        <f>COUNTIF(KytaJayaMandiriCV, $A34)</f>
        <v/>
      </c>
      <c r="H34" s="135">
        <f>COUNTIF(SindunataCV, $A34)</f>
        <v/>
      </c>
      <c r="I34" s="135">
        <f>COUNTIF(SyiahKualaUniversityPress, $A34)</f>
        <v/>
      </c>
      <c r="J34" s="135">
        <f>COUNTIF(UINMALIKIPRESS, $A34)</f>
        <v/>
      </c>
      <c r="K34" s="135">
        <f>COUNTIF(UNISMAPRESS, $A34)</f>
        <v/>
      </c>
      <c r="L34" s="135">
        <f>COUNTIF(UnitomoPress, $A34)</f>
        <v/>
      </c>
      <c r="M34" s="135">
        <f>COUNTIF(TITIANILMUCV, $A34)</f>
        <v/>
      </c>
      <c r="N34" s="135">
        <f>COUNTIF(AlqaprintJatinangor, $A34)</f>
        <v/>
      </c>
      <c r="O34" s="135">
        <f>COUNTIF(AnantaVidyaCV, $A34)</f>
        <v/>
      </c>
      <c r="P34" s="135">
        <f>COUNTIF(AndiOffsetCV, $A34)</f>
        <v/>
      </c>
      <c r="Q34" s="135">
        <f>COUNTIF(BestariBuanaMurniGroupPT, $A34)</f>
        <v/>
      </c>
      <c r="R34" s="135">
        <f>COUNTIF(BintangSemestaMediaCV, $A34)</f>
        <v/>
      </c>
      <c r="S34" s="135">
        <f>COUNTIF(BPKTodungSutanGunungMuliaPT, $A34)</f>
        <v/>
      </c>
      <c r="T34" s="135">
        <f>COUNTIF(BrataFancyMediaPT, $A34)</f>
        <v/>
      </c>
      <c r="U34" s="135">
        <f>COUNTIF(BudiUtamaCVDeepublish, $A34)</f>
        <v/>
      </c>
      <c r="V34" s="135">
        <f>COUNTIF(BukaBukuPustaka, $A34)</f>
        <v/>
      </c>
      <c r="W34" s="135">
        <f>COUNTIF(BUMIAKSARAPT, $A34)</f>
        <v/>
      </c>
      <c r="X34" s="135">
        <f>COUNTIF(CahayaDuabelasSemestaPT, $A34)</f>
        <v/>
      </c>
      <c r="Y34" s="135">
        <f>COUNTIF(CitraAdityaBaktiPT, $A34)</f>
        <v/>
      </c>
      <c r="Z34" s="135">
        <f>COUNTIF(DeltaEdukasiPrimaCV, $A34)</f>
        <v/>
      </c>
      <c r="AA34" s="135">
        <f>COUNTIF(DIANDRAPRIMAMITRAMEDIACV, $A34)</f>
        <v/>
      </c>
      <c r="AB34" s="135">
        <f>COUNTIF(DuniaPustakaJayaPT, $A34)</f>
        <v/>
      </c>
      <c r="AC34" s="135">
        <f>COUNTIF(DutaPustakaIndonesiaPT, $A34)</f>
        <v/>
      </c>
      <c r="AD34" s="135">
        <f>COUNTIF(ElementaMediaLiterasiPT, $A34)</f>
        <v/>
      </c>
      <c r="AE34" s="135">
        <f>COUNTIF(ElexMediaKomputindoPT, $A34)</f>
        <v/>
      </c>
      <c r="AF34" s="135">
        <f>COUNTIF(EraAdicitraIntermediaPT, $A34)</f>
        <v/>
      </c>
      <c r="AG34" s="135">
        <f>COUNTIF(GarudaMasSejahteraCV, $A34)</f>
        <v/>
      </c>
      <c r="AH34" s="135">
        <f>COUNTIF(GavaMediaCV, $A34)</f>
        <v/>
      </c>
      <c r="AI34" s="135">
        <f>COUNTIF(GemaInsani, $A34)</f>
        <v/>
      </c>
      <c r="AJ34" s="135">
        <f>COUNTIF(GrahaPrintamaSelarasCV, $A34)</f>
        <v/>
      </c>
      <c r="AK34" s="135">
        <f>COUNTIF(GramediaPustakaUtamaPT, $A34)</f>
        <v/>
      </c>
      <c r="AL34" s="135">
        <f>COUNTIF(GrasindoGramediaWidiaSaranaIndonesia, $A34)</f>
        <v/>
      </c>
      <c r="AM34" s="135">
        <f>COUNTIF(IndivaMediaKreasiPT, $A34)</f>
        <v/>
      </c>
      <c r="AN34" s="135">
        <f>COUNTIF(IndocampCV, $A34)</f>
        <v/>
      </c>
      <c r="AO34" s="135">
        <f>COUNTIF(IndonesiaEmasGroup, $A34)</f>
        <v/>
      </c>
      <c r="AP34" s="135">
        <f>COUNTIF(IntanPariwaraGrupCempakaPutihPT, $A34)</f>
        <v/>
      </c>
      <c r="AQ34" s="135">
        <f>COUNTIF(InteraCV, $A34)</f>
        <v/>
      </c>
      <c r="AR34" s="135">
        <f>COUNTIF(JejakPublisherCV, $A34)</f>
        <v/>
      </c>
      <c r="AS34" s="135">
        <f>COUNTIF(JejakPustaka, $A34)</f>
        <v/>
      </c>
      <c r="AT34" s="135">
        <f>COUNTIF(JepePressMediaUtamaPT, $A34)</f>
        <v/>
      </c>
      <c r="AU34" s="135">
        <f>COUNTIF(KanisiusPT, $A34)</f>
        <v/>
      </c>
      <c r="AV34" s="135">
        <f>COUNTIF(KesaintBlancIndahPT, $A34)</f>
        <v/>
      </c>
      <c r="AW34" s="135">
        <f>COUNTIF(KompasMediaNusantaraPenerbitBukuKompas, $A34)</f>
        <v/>
      </c>
      <c r="AX34" s="135">
        <f>COUNTIF(LanggamPustaka, $A34)</f>
        <v/>
      </c>
      <c r="AY34" s="135">
        <f>COUNTIF(LatifKittoMahesaPT, $A34)</f>
        <v/>
      </c>
      <c r="AZ34" s="135">
        <f>COUNTIF(LENTERAHATIPT, $A34)</f>
        <v/>
      </c>
      <c r="BA34" s="135">
        <f>COUNTIF(LenteraPustakaIndonesia, $A34)</f>
        <v/>
      </c>
      <c r="BB34" s="135">
        <f>COUNTIF(LiterasiNusantaraAbadiGroupPT, $A34)</f>
        <v/>
      </c>
      <c r="BC34" s="135">
        <f>COUNTIF(LiterindoBerkahKaryaPT, $A34)</f>
        <v/>
      </c>
      <c r="BD34" s="135">
        <f>COUNTIF(LOKAAKSARACV, $A34)</f>
        <v/>
      </c>
      <c r="BE34" s="135">
        <f>COUNTIF(LuximaMetroMediaPT, $A34)</f>
        <v/>
      </c>
      <c r="BF34" s="135">
        <f>COUNTIF(MandarMajuCV, $A34)</f>
        <v/>
      </c>
      <c r="BG34" s="135">
        <f>COUNTIF(MediaAkselerasi, $A34)</f>
        <v/>
      </c>
      <c r="BH34" s="135">
        <f>COUNTIF(MediaCendekiaMuslimCV, $A34)</f>
        <v/>
      </c>
      <c r="BI34" s="135">
        <f>COUNTIF(MediaDinamikaSelarasPT, $A34)</f>
        <v/>
      </c>
      <c r="BJ34" s="135">
        <f>COUNTIF(MediaKaryaPutraCV, $A34)</f>
        <v/>
      </c>
      <c r="BK34" s="135">
        <f>COUNTIF(MediaPressindoPT, $A34)</f>
        <v/>
      </c>
      <c r="BL34" s="135">
        <f>COUNTIF(MediantaraSemestaPT, $A34)</f>
        <v/>
      </c>
      <c r="BM34" s="135">
        <f>COUNTIF(MelaniaPublishingCV, $A34)</f>
        <v/>
      </c>
      <c r="BN34" s="135">
        <f>COUNTIF(MutiaraAksaraCV, $A34)</f>
        <v/>
      </c>
      <c r="BO34" s="135">
        <f>COUNTIF(NafalGlobalNusantaraPT, $A34)</f>
        <v/>
      </c>
      <c r="BP34" s="135">
        <f>COUNTIF(NiagaSwadayaPT, $A34)</f>
        <v/>
      </c>
      <c r="BQ34" s="135">
        <f>COUNTIF(NuansaCendekiaCV, $A34)</f>
        <v/>
      </c>
      <c r="BR34" s="135">
        <f>COUNTIF(PenebarSwadayaPT, $A34)</f>
        <v/>
      </c>
      <c r="BS34" s="135">
        <f>COUNTIF(PenerbitAdab, $A34)</f>
        <v/>
      </c>
      <c r="BT34" s="135">
        <f>COUNTIF(PenerbitEGC, $A34)</f>
        <v/>
      </c>
      <c r="BU34" s="135">
        <f>COUNTIF(PenerbitIPBPressPT, $A34)</f>
        <v/>
      </c>
      <c r="BV34" s="135">
        <f>COUNTIF(PenerbitSalemba, $A34)</f>
        <v/>
      </c>
      <c r="BW34" s="135">
        <f>COUNTIF(PohonCahayaSemestaPT, $A34)</f>
        <v/>
      </c>
      <c r="BX34" s="135">
        <f>COUNTIF(PranaDinamikaSejahteraPT, $A34)</f>
        <v/>
      </c>
      <c r="BY34" s="135">
        <f>COUNTIF(PrenadaMediaGroup, $A34)</f>
        <v/>
      </c>
      <c r="BZ34" s="135">
        <f>COUNTIF(PusatDatadanAnalisaTempoPT, $A34)</f>
        <v/>
      </c>
      <c r="CA34" s="135">
        <f>COUNTIF(PuspaSwaraPT, $A34)</f>
        <v/>
      </c>
      <c r="CB34" s="135">
        <f>COUNTIF(PustakaBaruPress, $A34)</f>
        <v/>
      </c>
      <c r="CC34" s="135">
        <f>COUNTIF(PustakaBengawanCV, $A34)</f>
        <v/>
      </c>
      <c r="CD34" s="135">
        <f>COUNTIF(PustakaRumahCintaCV, $A34)</f>
        <v/>
      </c>
      <c r="CE34" s="135">
        <f>COUNTIF(RajaGrafindoPersadaPT, $A34)</f>
        <v/>
      </c>
      <c r="CF34" s="135">
        <f>COUNTIF(RajawaliIntanCemerlang, $A34)</f>
        <v/>
      </c>
      <c r="CG34" s="135">
        <f>COUNTIF(RayyanaKomunikasindoPT, $A34)</f>
        <v/>
      </c>
      <c r="CH34" s="135">
        <f>COUNTIF(RefikaAditamaPT, $A34)</f>
        <v/>
      </c>
      <c r="CI34" s="135">
        <f>COUNTIF(RemajaRosdakaryaPT, $A34)</f>
        <v/>
      </c>
      <c r="CJ34" s="135">
        <f>COUNTIF(ReneTurosIndonesiaPT, $A34)</f>
        <v/>
      </c>
      <c r="CK34" s="135">
        <f>COUNTIF(SaranaPancakaryaNusaPT, $A34)</f>
        <v/>
      </c>
      <c r="CL34" s="135">
        <f>COUNTIF(ScopindoMediaPustakaPT, $A34)</f>
        <v/>
      </c>
      <c r="CM34" s="135">
        <f>COUNTIF(SetiAjiCV, $A34)</f>
        <v/>
      </c>
      <c r="CN34" s="135">
        <f>COUNTIF(SinergiPrimaMagnaCV, $A34)</f>
        <v/>
      </c>
      <c r="CO34" s="135">
        <f>COUNTIF(TazkiaInvestindoUtamaPT, $A34)</f>
        <v/>
      </c>
      <c r="CP34" s="135">
        <f>COUNTIF(TeguhKaryaCV, $A34)</f>
        <v/>
      </c>
      <c r="CQ34" s="135">
        <f>COUNTIF(TigaSerangkaiPustakaMandiriPT, $A34)</f>
        <v/>
      </c>
      <c r="CR34" s="135">
        <f>COUNTIF(TrubusSwadayaPT, $A34)</f>
        <v/>
      </c>
      <c r="CS34" s="135">
        <f>COUNTIF(UGMPress, $A34)</f>
        <v/>
      </c>
      <c r="CU34" s="36" t="n"/>
      <c r="CV34" s="36" t="n"/>
      <c r="CW34" s="36" t="n"/>
      <c r="CX34" s="36" t="n"/>
      <c r="CY34" s="36" t="n"/>
      <c r="CZ34" s="36" t="n"/>
      <c r="DA34" s="36" t="n"/>
      <c r="DB34" s="36" t="n"/>
      <c r="DC34" s="36" t="n"/>
      <c r="DD34" s="36" t="n"/>
      <c r="DE34" s="36" t="n"/>
      <c r="DF34" s="36" t="n"/>
      <c r="DG34" s="36" t="n"/>
      <c r="DH34" s="36" t="n"/>
      <c r="DI34" s="36" t="n"/>
      <c r="DJ34" s="36" t="n"/>
      <c r="DK34" s="36" t="n"/>
      <c r="DL34" s="36" t="n"/>
      <c r="DM34" s="36" t="n"/>
      <c r="DN34" s="36" t="n"/>
      <c r="DO34" s="36" t="n"/>
      <c r="DP34" s="36" t="n"/>
      <c r="DQ34" s="36" t="n"/>
      <c r="DR34" s="36" t="n"/>
      <c r="DS34" s="36" t="n"/>
      <c r="DT34" s="36" t="n"/>
      <c r="DU34" s="36" t="n"/>
      <c r="DV34" s="36" t="n"/>
      <c r="DW34" s="36" t="n"/>
      <c r="DX34" s="36" t="n"/>
      <c r="DY34" s="36" t="n"/>
      <c r="DZ34" s="36" t="n"/>
      <c r="EA34" s="36" t="n"/>
      <c r="EB34" s="36" t="n"/>
      <c r="EC34" s="36" t="n"/>
      <c r="ED34" s="36" t="n"/>
      <c r="EE34" s="36" t="n"/>
      <c r="EF34" s="36" t="n"/>
      <c r="EG34" s="36" t="n"/>
      <c r="EH34" s="36" t="n"/>
      <c r="EI34" s="36" t="n"/>
      <c r="EJ34" s="36" t="n"/>
      <c r="EK34" s="36" t="n"/>
      <c r="EL34" s="36" t="n"/>
      <c r="EM34" s="36" t="n"/>
      <c r="EN34" s="36" t="n"/>
    </row>
    <row r="35">
      <c r="A35" s="146" t="inlineStr">
        <is>
          <t>003.07</t>
        </is>
      </c>
      <c r="B35" s="146" t="inlineStr">
        <is>
          <t>Umum</t>
        </is>
      </c>
      <c r="C35" s="147">
        <f>SUM(E35:CS35)</f>
        <v/>
      </c>
      <c r="D35" s="147" t="n"/>
      <c r="E35" s="135">
        <f>COUNTIF(AlumniPT, $A35)</f>
        <v/>
      </c>
      <c r="F35" s="135">
        <f>COUNTIF(BalaiPustakaPT, $A35)</f>
        <v/>
      </c>
      <c r="G35" s="135">
        <f>COUNTIF(KytaJayaMandiriCV, $A35)</f>
        <v/>
      </c>
      <c r="H35" s="135">
        <f>COUNTIF(SindunataCV, $A35)</f>
        <v/>
      </c>
      <c r="I35" s="135">
        <f>COUNTIF(SyiahKualaUniversityPress, $A35)</f>
        <v/>
      </c>
      <c r="J35" s="135">
        <f>COUNTIF(UINMALIKIPRESS, $A35)</f>
        <v/>
      </c>
      <c r="K35" s="135">
        <f>COUNTIF(UNISMAPRESS, $A35)</f>
        <v/>
      </c>
      <c r="L35" s="135">
        <f>COUNTIF(UnitomoPress, $A35)</f>
        <v/>
      </c>
      <c r="M35" s="135">
        <f>COUNTIF(TITIANILMUCV, $A35)</f>
        <v/>
      </c>
      <c r="N35" s="135">
        <f>COUNTIF(AlqaprintJatinangor, $A35)</f>
        <v/>
      </c>
      <c r="O35" s="135">
        <f>COUNTIF(AnantaVidyaCV, $A35)</f>
        <v/>
      </c>
      <c r="P35" s="135">
        <f>COUNTIF(AndiOffsetCV, $A35)</f>
        <v/>
      </c>
      <c r="Q35" s="135">
        <f>COUNTIF(BestariBuanaMurniGroupPT, $A35)</f>
        <v/>
      </c>
      <c r="R35" s="135">
        <f>COUNTIF(BintangSemestaMediaCV, $A35)</f>
        <v/>
      </c>
      <c r="S35" s="135">
        <f>COUNTIF(BPKTodungSutanGunungMuliaPT, $A35)</f>
        <v/>
      </c>
      <c r="T35" s="135">
        <f>COUNTIF(BrataFancyMediaPT, $A35)</f>
        <v/>
      </c>
      <c r="U35" s="135">
        <f>COUNTIF(BudiUtamaCVDeepublish, $A35)</f>
        <v/>
      </c>
      <c r="V35" s="135">
        <f>COUNTIF(BukaBukuPustaka, $A35)</f>
        <v/>
      </c>
      <c r="W35" s="135">
        <f>COUNTIF(BUMIAKSARAPT, $A35)</f>
        <v/>
      </c>
      <c r="X35" s="135">
        <f>COUNTIF(CahayaDuabelasSemestaPT, $A35)</f>
        <v/>
      </c>
      <c r="Y35" s="135">
        <f>COUNTIF(CitraAdityaBaktiPT, $A35)</f>
        <v/>
      </c>
      <c r="Z35" s="135">
        <f>COUNTIF(DeltaEdukasiPrimaCV, $A35)</f>
        <v/>
      </c>
      <c r="AA35" s="135">
        <f>COUNTIF(DIANDRAPRIMAMITRAMEDIACV, $A35)</f>
        <v/>
      </c>
      <c r="AB35" s="135">
        <f>COUNTIF(DuniaPustakaJayaPT, $A35)</f>
        <v/>
      </c>
      <c r="AC35" s="135">
        <f>COUNTIF(DutaPustakaIndonesiaPT, $A35)</f>
        <v/>
      </c>
      <c r="AD35" s="135">
        <f>COUNTIF(ElementaMediaLiterasiPT, $A35)</f>
        <v/>
      </c>
      <c r="AE35" s="135">
        <f>COUNTIF(ElexMediaKomputindoPT, $A35)</f>
        <v/>
      </c>
      <c r="AF35" s="135">
        <f>COUNTIF(EraAdicitraIntermediaPT, $A35)</f>
        <v/>
      </c>
      <c r="AG35" s="135">
        <f>COUNTIF(GarudaMasSejahteraCV, $A35)</f>
        <v/>
      </c>
      <c r="AH35" s="135">
        <f>COUNTIF(GavaMediaCV, $A35)</f>
        <v/>
      </c>
      <c r="AI35" s="135">
        <f>COUNTIF(GemaInsani, $A35)</f>
        <v/>
      </c>
      <c r="AJ35" s="135">
        <f>COUNTIF(GrahaPrintamaSelarasCV, $A35)</f>
        <v/>
      </c>
      <c r="AK35" s="135">
        <f>COUNTIF(GramediaPustakaUtamaPT, $A35)</f>
        <v/>
      </c>
      <c r="AL35" s="135">
        <f>COUNTIF(GrasindoGramediaWidiaSaranaIndonesia, $A35)</f>
        <v/>
      </c>
      <c r="AM35" s="135">
        <f>COUNTIF(IndivaMediaKreasiPT, $A35)</f>
        <v/>
      </c>
      <c r="AN35" s="135">
        <f>COUNTIF(IndocampCV, $A35)</f>
        <v/>
      </c>
      <c r="AO35" s="135">
        <f>COUNTIF(IndonesiaEmasGroup, $A35)</f>
        <v/>
      </c>
      <c r="AP35" s="135">
        <f>COUNTIF(IntanPariwaraGrupCempakaPutihPT, $A35)</f>
        <v/>
      </c>
      <c r="AQ35" s="135">
        <f>COUNTIF(InteraCV, $A35)</f>
        <v/>
      </c>
      <c r="AR35" s="135">
        <f>COUNTIF(JejakPublisherCV, $A35)</f>
        <v/>
      </c>
      <c r="AS35" s="135">
        <f>COUNTIF(JejakPustaka, $A35)</f>
        <v/>
      </c>
      <c r="AT35" s="135">
        <f>COUNTIF(JepePressMediaUtamaPT, $A35)</f>
        <v/>
      </c>
      <c r="AU35" s="135">
        <f>COUNTIF(KanisiusPT, $A35)</f>
        <v/>
      </c>
      <c r="AV35" s="135">
        <f>COUNTIF(KesaintBlancIndahPT, $A35)</f>
        <v/>
      </c>
      <c r="AW35" s="135">
        <f>COUNTIF(KompasMediaNusantaraPenerbitBukuKompas, $A35)</f>
        <v/>
      </c>
      <c r="AX35" s="135">
        <f>COUNTIF(LanggamPustaka, $A35)</f>
        <v/>
      </c>
      <c r="AY35" s="135">
        <f>COUNTIF(LatifKittoMahesaPT, $A35)</f>
        <v/>
      </c>
      <c r="AZ35" s="135">
        <f>COUNTIF(LENTERAHATIPT, $A35)</f>
        <v/>
      </c>
      <c r="BA35" s="135">
        <f>COUNTIF(LenteraPustakaIndonesia, $A35)</f>
        <v/>
      </c>
      <c r="BB35" s="135">
        <f>COUNTIF(LiterasiNusantaraAbadiGroupPT, $A35)</f>
        <v/>
      </c>
      <c r="BC35" s="135">
        <f>COUNTIF(LiterindoBerkahKaryaPT, $A35)</f>
        <v/>
      </c>
      <c r="BD35" s="135">
        <f>COUNTIF(LOKAAKSARACV, $A35)</f>
        <v/>
      </c>
      <c r="BE35" s="135">
        <f>COUNTIF(LuximaMetroMediaPT, $A35)</f>
        <v/>
      </c>
      <c r="BF35" s="135">
        <f>COUNTIF(MandarMajuCV, $A35)</f>
        <v/>
      </c>
      <c r="BG35" s="135">
        <f>COUNTIF(MediaAkselerasi, $A35)</f>
        <v/>
      </c>
      <c r="BH35" s="135">
        <f>COUNTIF(MediaCendekiaMuslimCV, $A35)</f>
        <v/>
      </c>
      <c r="BI35" s="135">
        <f>COUNTIF(MediaDinamikaSelarasPT, $A35)</f>
        <v/>
      </c>
      <c r="BJ35" s="135">
        <f>COUNTIF(MediaKaryaPutraCV, $A35)</f>
        <v/>
      </c>
      <c r="BK35" s="135">
        <f>COUNTIF(MediaPressindoPT, $A35)</f>
        <v/>
      </c>
      <c r="BL35" s="135">
        <f>COUNTIF(MediantaraSemestaPT, $A35)</f>
        <v/>
      </c>
      <c r="BM35" s="135">
        <f>COUNTIF(MelaniaPublishingCV, $A35)</f>
        <v/>
      </c>
      <c r="BN35" s="135">
        <f>COUNTIF(MutiaraAksaraCV, $A35)</f>
        <v/>
      </c>
      <c r="BO35" s="135">
        <f>COUNTIF(NafalGlobalNusantaraPT, $A35)</f>
        <v/>
      </c>
      <c r="BP35" s="135">
        <f>COUNTIF(NiagaSwadayaPT, $A35)</f>
        <v/>
      </c>
      <c r="BQ35" s="135">
        <f>COUNTIF(NuansaCendekiaCV, $A35)</f>
        <v/>
      </c>
      <c r="BR35" s="135">
        <f>COUNTIF(PenebarSwadayaPT, $A35)</f>
        <v/>
      </c>
      <c r="BS35" s="135">
        <f>COUNTIF(PenerbitAdab, $A35)</f>
        <v/>
      </c>
      <c r="BT35" s="135">
        <f>COUNTIF(PenerbitEGC, $A35)</f>
        <v/>
      </c>
      <c r="BU35" s="135">
        <f>COUNTIF(PenerbitIPBPressPT, $A35)</f>
        <v/>
      </c>
      <c r="BV35" s="135">
        <f>COUNTIF(PenerbitSalemba, $A35)</f>
        <v/>
      </c>
      <c r="BW35" s="135">
        <f>COUNTIF(PohonCahayaSemestaPT, $A35)</f>
        <v/>
      </c>
      <c r="BX35" s="135">
        <f>COUNTIF(PranaDinamikaSejahteraPT, $A35)</f>
        <v/>
      </c>
      <c r="BY35" s="135">
        <f>COUNTIF(PrenadaMediaGroup, $A35)</f>
        <v/>
      </c>
      <c r="BZ35" s="135">
        <f>COUNTIF(PusatDatadanAnalisaTempoPT, $A35)</f>
        <v/>
      </c>
      <c r="CA35" s="135">
        <f>COUNTIF(PuspaSwaraPT, $A35)</f>
        <v/>
      </c>
      <c r="CB35" s="135">
        <f>COUNTIF(PustakaBaruPress, $A35)</f>
        <v/>
      </c>
      <c r="CC35" s="135">
        <f>COUNTIF(PustakaBengawanCV, $A35)</f>
        <v/>
      </c>
      <c r="CD35" s="135">
        <f>COUNTIF(PustakaRumahCintaCV, $A35)</f>
        <v/>
      </c>
      <c r="CE35" s="135">
        <f>COUNTIF(RajaGrafindoPersadaPT, $A35)</f>
        <v/>
      </c>
      <c r="CF35" s="135">
        <f>COUNTIF(RajawaliIntanCemerlang, $A35)</f>
        <v/>
      </c>
      <c r="CG35" s="135">
        <f>COUNTIF(RayyanaKomunikasindoPT, $A35)</f>
        <v/>
      </c>
      <c r="CH35" s="135">
        <f>COUNTIF(RefikaAditamaPT, $A35)</f>
        <v/>
      </c>
      <c r="CI35" s="135">
        <f>COUNTIF(RemajaRosdakaryaPT, $A35)</f>
        <v/>
      </c>
      <c r="CJ35" s="135">
        <f>COUNTIF(ReneTurosIndonesiaPT, $A35)</f>
        <v/>
      </c>
      <c r="CK35" s="135">
        <f>COUNTIF(SaranaPancakaryaNusaPT, $A35)</f>
        <v/>
      </c>
      <c r="CL35" s="135">
        <f>COUNTIF(ScopindoMediaPustakaPT, $A35)</f>
        <v/>
      </c>
      <c r="CM35" s="135">
        <f>COUNTIF(SetiAjiCV, $A35)</f>
        <v/>
      </c>
      <c r="CN35" s="135">
        <f>COUNTIF(SinergiPrimaMagnaCV, $A35)</f>
        <v/>
      </c>
      <c r="CO35" s="135">
        <f>COUNTIF(TazkiaInvestindoUtamaPT, $A35)</f>
        <v/>
      </c>
      <c r="CP35" s="135">
        <f>COUNTIF(TeguhKaryaCV, $A35)</f>
        <v/>
      </c>
      <c r="CQ35" s="135">
        <f>COUNTIF(TigaSerangkaiPustakaMandiriPT, $A35)</f>
        <v/>
      </c>
      <c r="CR35" s="135">
        <f>COUNTIF(TrubusSwadayaPT, $A35)</f>
        <v/>
      </c>
      <c r="CS35" s="135">
        <f>COUNTIF(UGMPress, $A35)</f>
        <v/>
      </c>
      <c r="CU35" s="36" t="n"/>
      <c r="CV35" s="36" t="n"/>
      <c r="CW35" s="36" t="n"/>
      <c r="CX35" s="36" t="n"/>
      <c r="CY35" s="36" t="n"/>
      <c r="CZ35" s="36" t="n"/>
      <c r="DA35" s="36" t="n"/>
      <c r="DB35" s="36" t="n"/>
      <c r="DC35" s="36" t="n"/>
      <c r="DD35" s="36" t="n"/>
      <c r="DE35" s="36" t="n"/>
      <c r="DF35" s="36" t="n"/>
      <c r="DG35" s="36" t="n"/>
      <c r="DH35" s="36" t="n"/>
      <c r="DI35" s="36" t="n"/>
      <c r="DJ35" s="36" t="n"/>
      <c r="DK35" s="36" t="n"/>
      <c r="DL35" s="36" t="n"/>
      <c r="DM35" s="36" t="n"/>
      <c r="DN35" s="36" t="n"/>
      <c r="DO35" s="36" t="n"/>
      <c r="DP35" s="36" t="n"/>
      <c r="DQ35" s="36" t="n"/>
      <c r="DR35" s="36" t="n"/>
      <c r="DS35" s="36" t="n"/>
      <c r="DT35" s="36" t="n"/>
      <c r="DU35" s="36" t="n"/>
      <c r="DV35" s="36" t="n"/>
      <c r="DW35" s="36" t="n"/>
      <c r="DX35" s="36" t="n"/>
      <c r="DY35" s="36" t="n"/>
      <c r="DZ35" s="36" t="n"/>
      <c r="EA35" s="36" t="n"/>
      <c r="EB35" s="36" t="n"/>
      <c r="EC35" s="36" t="n"/>
      <c r="ED35" s="36" t="n"/>
      <c r="EE35" s="36" t="n"/>
      <c r="EF35" s="36" t="n"/>
      <c r="EG35" s="36" t="n"/>
      <c r="EH35" s="36" t="n"/>
      <c r="EI35" s="36" t="n"/>
      <c r="EJ35" s="36" t="n"/>
      <c r="EK35" s="36" t="n"/>
      <c r="EL35" s="36" t="n"/>
      <c r="EM35" s="36" t="n"/>
      <c r="EN35" s="36" t="n"/>
    </row>
    <row r="36">
      <c r="A36" s="146" t="inlineStr">
        <is>
          <t>003.08</t>
        </is>
      </c>
      <c r="B36" s="146" t="inlineStr">
        <is>
          <t>Bahasa Inggris</t>
        </is>
      </c>
      <c r="C36" s="147">
        <f>SUM(E36:CS36)</f>
        <v/>
      </c>
      <c r="D36" s="147" t="n"/>
      <c r="E36" s="135">
        <f>COUNTIF(AlumniPT, $A36)</f>
        <v/>
      </c>
      <c r="F36" s="135">
        <f>COUNTIF(BalaiPustakaPT, $A36)</f>
        <v/>
      </c>
      <c r="G36" s="135">
        <f>COUNTIF(KytaJayaMandiriCV, $A36)</f>
        <v/>
      </c>
      <c r="H36" s="135">
        <f>COUNTIF(SindunataCV, $A36)</f>
        <v/>
      </c>
      <c r="I36" s="135">
        <f>COUNTIF(SyiahKualaUniversityPress, $A36)</f>
        <v/>
      </c>
      <c r="J36" s="135">
        <f>COUNTIF(UINMALIKIPRESS, $A36)</f>
        <v/>
      </c>
      <c r="K36" s="135">
        <f>COUNTIF(UNISMAPRESS, $A36)</f>
        <v/>
      </c>
      <c r="L36" s="135">
        <f>COUNTIF(UnitomoPress, $A36)</f>
        <v/>
      </c>
      <c r="M36" s="135">
        <f>COUNTIF(TITIANILMUCV, $A36)</f>
        <v/>
      </c>
      <c r="N36" s="135">
        <f>COUNTIF(AlqaprintJatinangor, $A36)</f>
        <v/>
      </c>
      <c r="O36" s="135">
        <f>COUNTIF(AnantaVidyaCV, $A36)</f>
        <v/>
      </c>
      <c r="P36" s="135">
        <f>COUNTIF(AndiOffsetCV, $A36)</f>
        <v/>
      </c>
      <c r="Q36" s="135">
        <f>COUNTIF(BestariBuanaMurniGroupPT, $A36)</f>
        <v/>
      </c>
      <c r="R36" s="135">
        <f>COUNTIF(BintangSemestaMediaCV, $A36)</f>
        <v/>
      </c>
      <c r="S36" s="135">
        <f>COUNTIF(BPKTodungSutanGunungMuliaPT, $A36)</f>
        <v/>
      </c>
      <c r="T36" s="135">
        <f>COUNTIF(BrataFancyMediaPT, $A36)</f>
        <v/>
      </c>
      <c r="U36" s="135">
        <f>COUNTIF(BudiUtamaCVDeepublish, $A36)</f>
        <v/>
      </c>
      <c r="V36" s="135">
        <f>COUNTIF(BukaBukuPustaka, $A36)</f>
        <v/>
      </c>
      <c r="W36" s="135">
        <f>COUNTIF(BUMIAKSARAPT, $A36)</f>
        <v/>
      </c>
      <c r="X36" s="135">
        <f>COUNTIF(CahayaDuabelasSemestaPT, $A36)</f>
        <v/>
      </c>
      <c r="Y36" s="135">
        <f>COUNTIF(CitraAdityaBaktiPT, $A36)</f>
        <v/>
      </c>
      <c r="Z36" s="135">
        <f>COUNTIF(DeltaEdukasiPrimaCV, $A36)</f>
        <v/>
      </c>
      <c r="AA36" s="135">
        <f>COUNTIF(DIANDRAPRIMAMITRAMEDIACV, $A36)</f>
        <v/>
      </c>
      <c r="AB36" s="135">
        <f>COUNTIF(DuniaPustakaJayaPT, $A36)</f>
        <v/>
      </c>
      <c r="AC36" s="135">
        <f>COUNTIF(DutaPustakaIndonesiaPT, $A36)</f>
        <v/>
      </c>
      <c r="AD36" s="135">
        <f>COUNTIF(ElementaMediaLiterasiPT, $A36)</f>
        <v/>
      </c>
      <c r="AE36" s="135">
        <f>COUNTIF(ElexMediaKomputindoPT, $A36)</f>
        <v/>
      </c>
      <c r="AF36" s="135">
        <f>COUNTIF(EraAdicitraIntermediaPT, $A36)</f>
        <v/>
      </c>
      <c r="AG36" s="135">
        <f>COUNTIF(GarudaMasSejahteraCV, $A36)</f>
        <v/>
      </c>
      <c r="AH36" s="135">
        <f>COUNTIF(GavaMediaCV, $A36)</f>
        <v/>
      </c>
      <c r="AI36" s="135">
        <f>COUNTIF(GemaInsani, $A36)</f>
        <v/>
      </c>
      <c r="AJ36" s="135">
        <f>COUNTIF(GrahaPrintamaSelarasCV, $A36)</f>
        <v/>
      </c>
      <c r="AK36" s="135">
        <f>COUNTIF(GramediaPustakaUtamaPT, $A36)</f>
        <v/>
      </c>
      <c r="AL36" s="135">
        <f>COUNTIF(GrasindoGramediaWidiaSaranaIndonesia, $A36)</f>
        <v/>
      </c>
      <c r="AM36" s="135">
        <f>COUNTIF(IndivaMediaKreasiPT, $A36)</f>
        <v/>
      </c>
      <c r="AN36" s="135">
        <f>COUNTIF(IndocampCV, $A36)</f>
        <v/>
      </c>
      <c r="AO36" s="135">
        <f>COUNTIF(IndonesiaEmasGroup, $A36)</f>
        <v/>
      </c>
      <c r="AP36" s="135">
        <f>COUNTIF(IntanPariwaraGrupCempakaPutihPT, $A36)</f>
        <v/>
      </c>
      <c r="AQ36" s="135">
        <f>COUNTIF(InteraCV, $A36)</f>
        <v/>
      </c>
      <c r="AR36" s="135">
        <f>COUNTIF(JejakPublisherCV, $A36)</f>
        <v/>
      </c>
      <c r="AS36" s="135">
        <f>COUNTIF(JejakPustaka, $A36)</f>
        <v/>
      </c>
      <c r="AT36" s="135">
        <f>COUNTIF(JepePressMediaUtamaPT, $A36)</f>
        <v/>
      </c>
      <c r="AU36" s="135">
        <f>COUNTIF(KanisiusPT, $A36)</f>
        <v/>
      </c>
      <c r="AV36" s="135">
        <f>COUNTIF(KesaintBlancIndahPT, $A36)</f>
        <v/>
      </c>
      <c r="AW36" s="135">
        <f>COUNTIF(KompasMediaNusantaraPenerbitBukuKompas, $A36)</f>
        <v/>
      </c>
      <c r="AX36" s="135">
        <f>COUNTIF(LanggamPustaka, $A36)</f>
        <v/>
      </c>
      <c r="AY36" s="135">
        <f>COUNTIF(LatifKittoMahesaPT, $A36)</f>
        <v/>
      </c>
      <c r="AZ36" s="135">
        <f>COUNTIF(LENTERAHATIPT, $A36)</f>
        <v/>
      </c>
      <c r="BA36" s="135">
        <f>COUNTIF(LenteraPustakaIndonesia, $A36)</f>
        <v/>
      </c>
      <c r="BB36" s="135">
        <f>COUNTIF(LiterasiNusantaraAbadiGroupPT, $A36)</f>
        <v/>
      </c>
      <c r="BC36" s="135">
        <f>COUNTIF(LiterindoBerkahKaryaPT, $A36)</f>
        <v/>
      </c>
      <c r="BD36" s="135">
        <f>COUNTIF(LOKAAKSARACV, $A36)</f>
        <v/>
      </c>
      <c r="BE36" s="135">
        <f>COUNTIF(LuximaMetroMediaPT, $A36)</f>
        <v/>
      </c>
      <c r="BF36" s="135">
        <f>COUNTIF(MandarMajuCV, $A36)</f>
        <v/>
      </c>
      <c r="BG36" s="135">
        <f>COUNTIF(MediaAkselerasi, $A36)</f>
        <v/>
      </c>
      <c r="BH36" s="135">
        <f>COUNTIF(MediaCendekiaMuslimCV, $A36)</f>
        <v/>
      </c>
      <c r="BI36" s="135">
        <f>COUNTIF(MediaDinamikaSelarasPT, $A36)</f>
        <v/>
      </c>
      <c r="BJ36" s="135">
        <f>COUNTIF(MediaKaryaPutraCV, $A36)</f>
        <v/>
      </c>
      <c r="BK36" s="135">
        <f>COUNTIF(MediaPressindoPT, $A36)</f>
        <v/>
      </c>
      <c r="BL36" s="135">
        <f>COUNTIF(MediantaraSemestaPT, $A36)</f>
        <v/>
      </c>
      <c r="BM36" s="135">
        <f>COUNTIF(MelaniaPublishingCV, $A36)</f>
        <v/>
      </c>
      <c r="BN36" s="135">
        <f>COUNTIF(MutiaraAksaraCV, $A36)</f>
        <v/>
      </c>
      <c r="BO36" s="135">
        <f>COUNTIF(NafalGlobalNusantaraPT, $A36)</f>
        <v/>
      </c>
      <c r="BP36" s="135">
        <f>COUNTIF(NiagaSwadayaPT, $A36)</f>
        <v/>
      </c>
      <c r="BQ36" s="135">
        <f>COUNTIF(NuansaCendekiaCV, $A36)</f>
        <v/>
      </c>
      <c r="BR36" s="135">
        <f>COUNTIF(PenebarSwadayaPT, $A36)</f>
        <v/>
      </c>
      <c r="BS36" s="135">
        <f>COUNTIF(PenerbitAdab, $A36)</f>
        <v/>
      </c>
      <c r="BT36" s="135">
        <f>COUNTIF(PenerbitEGC, $A36)</f>
        <v/>
      </c>
      <c r="BU36" s="135">
        <f>COUNTIF(PenerbitIPBPressPT, $A36)</f>
        <v/>
      </c>
      <c r="BV36" s="135">
        <f>COUNTIF(PenerbitSalemba, $A36)</f>
        <v/>
      </c>
      <c r="BW36" s="135">
        <f>COUNTIF(PohonCahayaSemestaPT, $A36)</f>
        <v/>
      </c>
      <c r="BX36" s="135">
        <f>COUNTIF(PranaDinamikaSejahteraPT, $A36)</f>
        <v/>
      </c>
      <c r="BY36" s="135">
        <f>COUNTIF(PrenadaMediaGroup, $A36)</f>
        <v/>
      </c>
      <c r="BZ36" s="135">
        <f>COUNTIF(PusatDatadanAnalisaTempoPT, $A36)</f>
        <v/>
      </c>
      <c r="CA36" s="135">
        <f>COUNTIF(PuspaSwaraPT, $A36)</f>
        <v/>
      </c>
      <c r="CB36" s="135">
        <f>COUNTIF(PustakaBaruPress, $A36)</f>
        <v/>
      </c>
      <c r="CC36" s="135">
        <f>COUNTIF(PustakaBengawanCV, $A36)</f>
        <v/>
      </c>
      <c r="CD36" s="135">
        <f>COUNTIF(PustakaRumahCintaCV, $A36)</f>
        <v/>
      </c>
      <c r="CE36" s="135">
        <f>COUNTIF(RajaGrafindoPersadaPT, $A36)</f>
        <v/>
      </c>
      <c r="CF36" s="135">
        <f>COUNTIF(RajawaliIntanCemerlang, $A36)</f>
        <v/>
      </c>
      <c r="CG36" s="135">
        <f>COUNTIF(RayyanaKomunikasindoPT, $A36)</f>
        <v/>
      </c>
      <c r="CH36" s="135">
        <f>COUNTIF(RefikaAditamaPT, $A36)</f>
        <v/>
      </c>
      <c r="CI36" s="135">
        <f>COUNTIF(RemajaRosdakaryaPT, $A36)</f>
        <v/>
      </c>
      <c r="CJ36" s="135">
        <f>COUNTIF(ReneTurosIndonesiaPT, $A36)</f>
        <v/>
      </c>
      <c r="CK36" s="135">
        <f>COUNTIF(SaranaPancakaryaNusaPT, $A36)</f>
        <v/>
      </c>
      <c r="CL36" s="135">
        <f>COUNTIF(ScopindoMediaPustakaPT, $A36)</f>
        <v/>
      </c>
      <c r="CM36" s="135">
        <f>COUNTIF(SetiAjiCV, $A36)</f>
        <v/>
      </c>
      <c r="CN36" s="135">
        <f>COUNTIF(SinergiPrimaMagnaCV, $A36)</f>
        <v/>
      </c>
      <c r="CO36" s="135">
        <f>COUNTIF(TazkiaInvestindoUtamaPT, $A36)</f>
        <v/>
      </c>
      <c r="CP36" s="135">
        <f>COUNTIF(TeguhKaryaCV, $A36)</f>
        <v/>
      </c>
      <c r="CQ36" s="135">
        <f>COUNTIF(TigaSerangkaiPustakaMandiriPT, $A36)</f>
        <v/>
      </c>
      <c r="CR36" s="135">
        <f>COUNTIF(TrubusSwadayaPT, $A36)</f>
        <v/>
      </c>
      <c r="CS36" s="135">
        <f>COUNTIF(UGMPress, $A36)</f>
        <v/>
      </c>
      <c r="CU36" s="36" t="n"/>
      <c r="CV36" s="36" t="n"/>
      <c r="CW36" s="36" t="n"/>
      <c r="CX36" s="36" t="n"/>
      <c r="CY36" s="36" t="n"/>
      <c r="CZ36" s="36" t="n"/>
      <c r="DA36" s="36" t="n"/>
      <c r="DB36" s="36" t="n"/>
      <c r="DC36" s="36" t="n"/>
      <c r="DD36" s="36" t="n"/>
      <c r="DE36" s="36" t="n"/>
      <c r="DF36" s="36" t="n"/>
      <c r="DG36" s="36" t="n"/>
      <c r="DH36" s="36" t="n"/>
      <c r="DI36" s="36" t="n"/>
      <c r="DJ36" s="36" t="n"/>
      <c r="DK36" s="36" t="n"/>
      <c r="DL36" s="36" t="n"/>
      <c r="DM36" s="36" t="n"/>
      <c r="DN36" s="36" t="n"/>
      <c r="DO36" s="36" t="n"/>
      <c r="DP36" s="36" t="n"/>
      <c r="DQ36" s="36" t="n"/>
      <c r="DR36" s="36" t="n"/>
      <c r="DS36" s="36" t="n"/>
      <c r="DT36" s="36" t="n"/>
      <c r="DU36" s="36" t="n"/>
      <c r="DV36" s="36" t="n"/>
      <c r="DW36" s="36" t="n"/>
      <c r="DX36" s="36" t="n"/>
      <c r="DY36" s="36" t="n"/>
      <c r="DZ36" s="36" t="n"/>
      <c r="EA36" s="36" t="n"/>
      <c r="EB36" s="36" t="n"/>
      <c r="EC36" s="36" t="n"/>
      <c r="ED36" s="36" t="n"/>
      <c r="EE36" s="36" t="n"/>
      <c r="EF36" s="36" t="n"/>
      <c r="EG36" s="36" t="n"/>
      <c r="EH36" s="36" t="n"/>
      <c r="EI36" s="36" t="n"/>
      <c r="EJ36" s="36" t="n"/>
      <c r="EK36" s="36" t="n"/>
      <c r="EL36" s="36" t="n"/>
      <c r="EM36" s="36" t="n"/>
      <c r="EN36" s="36" t="n"/>
    </row>
    <row r="37">
      <c r="A37" s="153" t="n"/>
      <c r="B37" s="148" t="inlineStr">
        <is>
          <t>TOTAL</t>
        </is>
      </c>
      <c r="C37" s="147" t="n"/>
      <c r="D37" s="149" t="n"/>
      <c r="E37" s="135">
        <f>SUM(E29:E36)</f>
        <v/>
      </c>
      <c r="F37" s="135">
        <f>SUM(F29:F36)</f>
        <v/>
      </c>
      <c r="G37" s="135">
        <f>SUM(G29:G36)</f>
        <v/>
      </c>
      <c r="H37" s="135">
        <f>SUM(H29:H36)</f>
        <v/>
      </c>
      <c r="I37" s="135">
        <f>SUM(I29:I36)</f>
        <v/>
      </c>
      <c r="J37" s="135">
        <f>SUM(J29:J36)</f>
        <v/>
      </c>
      <c r="K37" s="135">
        <f>SUM(K29:K36)</f>
        <v/>
      </c>
      <c r="L37" s="135">
        <f>SUM(L29:L36)</f>
        <v/>
      </c>
      <c r="M37" s="135">
        <f>SUM(M29:M36)</f>
        <v/>
      </c>
      <c r="N37" s="135">
        <f>SUM(N29:N36)</f>
        <v/>
      </c>
      <c r="O37" s="135">
        <f>SUM(O29:O36)</f>
        <v/>
      </c>
      <c r="P37" s="135">
        <f>SUM(P29:P36)</f>
        <v/>
      </c>
      <c r="Q37" s="135">
        <f>SUM(Q29:Q36)</f>
        <v/>
      </c>
      <c r="R37" s="135">
        <f>SUM(R29:R36)</f>
        <v/>
      </c>
      <c r="S37" s="135">
        <f>SUM(S29:S36)</f>
        <v/>
      </c>
      <c r="T37" s="135">
        <f>SUM(T29:T36)</f>
        <v/>
      </c>
      <c r="U37" s="135">
        <f>SUM(U29:U36)</f>
        <v/>
      </c>
      <c r="V37" s="135">
        <f>SUM(V29:V36)</f>
        <v/>
      </c>
      <c r="W37" s="135">
        <f>SUM(W29:W36)</f>
        <v/>
      </c>
      <c r="X37" s="135">
        <f>SUM(X29:X36)</f>
        <v/>
      </c>
      <c r="Y37" s="135">
        <f>SUM(Y29:Y36)</f>
        <v/>
      </c>
      <c r="Z37" s="135">
        <f>SUM(Z29:Z36)</f>
        <v/>
      </c>
      <c r="AA37" s="135">
        <f>SUM(AA29:AA36)</f>
        <v/>
      </c>
      <c r="AB37" s="135">
        <f>SUM(AB29:AB36)</f>
        <v/>
      </c>
      <c r="AC37" s="135">
        <f>SUM(AC29:AC36)</f>
        <v/>
      </c>
      <c r="AD37" s="135">
        <f>SUM(AD29:AD36)</f>
        <v/>
      </c>
      <c r="AE37" s="135">
        <f>SUM(AE29:AE36)</f>
        <v/>
      </c>
      <c r="AF37" s="135">
        <f>SUM(AF29:AF36)</f>
        <v/>
      </c>
      <c r="AG37" s="135">
        <f>SUM(AG29:AG36)</f>
        <v/>
      </c>
      <c r="AH37" s="135">
        <f>SUM(AH29:AH36)</f>
        <v/>
      </c>
      <c r="AI37" s="135">
        <f>SUM(AI29:AI36)</f>
        <v/>
      </c>
      <c r="AJ37" s="135">
        <f>SUM(AJ29:AJ36)</f>
        <v/>
      </c>
      <c r="AK37" s="135">
        <f>SUM(AK29:AK36)</f>
        <v/>
      </c>
      <c r="AL37" s="135">
        <f>SUM(AL29:AL36)</f>
        <v/>
      </c>
      <c r="AM37" s="135">
        <f>SUM(AM29:AM36)</f>
        <v/>
      </c>
      <c r="AN37" s="135">
        <f>SUM(AN29:AN36)</f>
        <v/>
      </c>
      <c r="AO37" s="135">
        <f>SUM(AO29:AO36)</f>
        <v/>
      </c>
      <c r="AP37" s="135">
        <f>SUM(AP29:AP36)</f>
        <v/>
      </c>
      <c r="AQ37" s="135">
        <f>SUM(AQ29:AQ36)</f>
        <v/>
      </c>
      <c r="AR37" s="135">
        <f>SUM(AR29:AR36)</f>
        <v/>
      </c>
      <c r="AS37" s="135">
        <f>SUM(AS29:AS36)</f>
        <v/>
      </c>
      <c r="AT37" s="135">
        <f>SUM(AT29:AT36)</f>
        <v/>
      </c>
      <c r="AU37" s="135">
        <f>SUM(AU29:AU36)</f>
        <v/>
      </c>
      <c r="AV37" s="135">
        <f>SUM(AV29:AV36)</f>
        <v/>
      </c>
      <c r="AW37" s="135">
        <f>SUM(AW29:AW36)</f>
        <v/>
      </c>
      <c r="AX37" s="135">
        <f>SUM(AX29:AX36)</f>
        <v/>
      </c>
      <c r="AY37" s="135">
        <f>SUM(AY29:AY36)</f>
        <v/>
      </c>
      <c r="AZ37" s="135">
        <f>SUM(AZ29:AZ36)</f>
        <v/>
      </c>
      <c r="BA37" s="135">
        <f>SUM(BA29:BA36)</f>
        <v/>
      </c>
      <c r="BB37" s="135">
        <f>SUM(BB29:BB36)</f>
        <v/>
      </c>
      <c r="BC37" s="135">
        <f>SUM(BC29:BC36)</f>
        <v/>
      </c>
      <c r="BD37" s="135">
        <f>SUM(BD29:BD36)</f>
        <v/>
      </c>
      <c r="BE37" s="135">
        <f>SUM(BE29:BE36)</f>
        <v/>
      </c>
      <c r="BF37" s="135">
        <f>SUM(BF29:BF36)</f>
        <v/>
      </c>
      <c r="BG37" s="135">
        <f>SUM(BG29:BG36)</f>
        <v/>
      </c>
      <c r="BH37" s="135">
        <f>SUM(BH29:BH36)</f>
        <v/>
      </c>
      <c r="BI37" s="135">
        <f>SUM(BI29:BI36)</f>
        <v/>
      </c>
      <c r="BJ37" s="135">
        <f>SUM(BJ29:BJ36)</f>
        <v/>
      </c>
      <c r="BK37" s="135">
        <f>SUM(BK29:BK36)</f>
        <v/>
      </c>
      <c r="BL37" s="135">
        <f>SUM(BL29:BL36)</f>
        <v/>
      </c>
      <c r="BM37" s="135">
        <f>SUM(BM29:BM36)</f>
        <v/>
      </c>
      <c r="BN37" s="135">
        <f>SUM(BN29:BN36)</f>
        <v/>
      </c>
      <c r="BO37" s="135">
        <f>SUM(BO29:BO36)</f>
        <v/>
      </c>
      <c r="BP37" s="135">
        <f>SUM(BP29:BP36)</f>
        <v/>
      </c>
      <c r="BQ37" s="135">
        <f>SUM(BQ29:BQ36)</f>
        <v/>
      </c>
      <c r="BR37" s="135">
        <f>SUM(BR29:BR36)</f>
        <v/>
      </c>
      <c r="BS37" s="135">
        <f>SUM(BS29:BS36)</f>
        <v/>
      </c>
      <c r="BT37" s="135">
        <f>SUM(BT29:BT36)</f>
        <v/>
      </c>
      <c r="BU37" s="135">
        <f>SUM(BU29:BU36)</f>
        <v/>
      </c>
      <c r="BV37" s="135">
        <f>SUM(BV29:BV36)</f>
        <v/>
      </c>
      <c r="BW37" s="135">
        <f>SUM(BW29:BW36)</f>
        <v/>
      </c>
      <c r="BX37" s="135">
        <f>SUM(BX29:BX36)</f>
        <v/>
      </c>
      <c r="BY37" s="135">
        <f>SUM(BY29:BY36)</f>
        <v/>
      </c>
      <c r="BZ37" s="135">
        <f>SUM(BZ29:BZ36)</f>
        <v/>
      </c>
      <c r="CA37" s="135">
        <f>SUM(CA29:CA36)</f>
        <v/>
      </c>
      <c r="CB37" s="135">
        <f>SUM(CB29:CB36)</f>
        <v/>
      </c>
      <c r="CC37" s="135">
        <f>SUM(CC29:CC36)</f>
        <v/>
      </c>
      <c r="CD37" s="135">
        <f>SUM(CD29:CD36)</f>
        <v/>
      </c>
      <c r="CE37" s="135">
        <f>SUM(CE29:CE36)</f>
        <v/>
      </c>
      <c r="CF37" s="135">
        <f>SUM(CF29:CF36)</f>
        <v/>
      </c>
      <c r="CG37" s="135">
        <f>SUM(CG29:CG36)</f>
        <v/>
      </c>
      <c r="CH37" s="135">
        <f>SUM(CH29:CH36)</f>
        <v/>
      </c>
      <c r="CI37" s="135">
        <f>SUM(CI29:CI36)</f>
        <v/>
      </c>
      <c r="CJ37" s="135">
        <f>SUM(CJ29:CJ36)</f>
        <v/>
      </c>
      <c r="CK37" s="135">
        <f>SUM(CK29:CK36)</f>
        <v/>
      </c>
      <c r="CL37" s="135">
        <f>SUM(CL29:CL36)</f>
        <v/>
      </c>
      <c r="CM37" s="135">
        <f>SUM(CM29:CM36)</f>
        <v/>
      </c>
      <c r="CN37" s="135">
        <f>SUM(CN29:CN36)</f>
        <v/>
      </c>
      <c r="CO37" s="135">
        <f>SUM(CO29:CO36)</f>
        <v/>
      </c>
      <c r="CP37" s="135">
        <f>SUM(CP29:CP36)</f>
        <v/>
      </c>
      <c r="CQ37" s="135">
        <f>SUM(CQ29:CQ36)</f>
        <v/>
      </c>
      <c r="CR37" s="135">
        <f>SUM(CR29:CR36)</f>
        <v/>
      </c>
      <c r="CS37" s="135">
        <f>SUM(CS29:CS36)</f>
        <v/>
      </c>
      <c r="CU37" s="36" t="n"/>
      <c r="CV37" s="36" t="n"/>
      <c r="CW37" s="36" t="n"/>
      <c r="CX37" s="36" t="n"/>
      <c r="CY37" s="36" t="n"/>
      <c r="CZ37" s="36" t="n"/>
      <c r="DA37" s="36" t="n"/>
      <c r="DB37" s="36" t="n"/>
      <c r="DC37" s="36" t="n"/>
      <c r="DD37" s="36" t="n"/>
      <c r="DE37" s="36" t="n"/>
      <c r="DF37" s="36" t="n"/>
      <c r="DG37" s="36" t="n"/>
      <c r="DH37" s="36" t="n"/>
      <c r="DI37" s="36" t="n"/>
      <c r="DJ37" s="36" t="n"/>
      <c r="DK37" s="36" t="n"/>
      <c r="DL37" s="36" t="n"/>
      <c r="DM37" s="36" t="n"/>
      <c r="DN37" s="36" t="n"/>
      <c r="DO37" s="36" t="n"/>
      <c r="DP37" s="36" t="n"/>
      <c r="DQ37" s="36" t="n"/>
      <c r="DR37" s="36" t="n"/>
      <c r="DS37" s="36" t="n"/>
      <c r="DT37" s="36" t="n"/>
      <c r="DU37" s="36" t="n"/>
      <c r="DV37" s="36" t="n"/>
      <c r="DW37" s="36" t="n"/>
      <c r="DX37" s="36" t="n"/>
      <c r="DY37" s="36" t="n"/>
      <c r="DZ37" s="36" t="n"/>
      <c r="EA37" s="36" t="n"/>
      <c r="EB37" s="36" t="n"/>
      <c r="EC37" s="36" t="n"/>
      <c r="ED37" s="36" t="n"/>
      <c r="EE37" s="36" t="n"/>
      <c r="EF37" s="36" t="n"/>
      <c r="EG37" s="36" t="n"/>
      <c r="EH37" s="36" t="n"/>
      <c r="EI37" s="36" t="n"/>
      <c r="EJ37" s="36" t="n"/>
      <c r="EK37" s="36" t="n"/>
      <c r="EL37" s="36" t="n"/>
      <c r="EM37" s="36" t="n"/>
      <c r="EN37" s="36" t="n"/>
    </row>
    <row r="38">
      <c r="A38" s="153" t="n"/>
      <c r="B38" s="153" t="n"/>
      <c r="C38" s="147" t="n"/>
      <c r="D38" s="149" t="n"/>
      <c r="E38" s="135" t="n"/>
      <c r="F38" s="135" t="n"/>
      <c r="G38" s="135" t="n"/>
      <c r="H38" s="135" t="n"/>
      <c r="I38" s="135" t="n"/>
      <c r="J38" s="135" t="n"/>
      <c r="K38" s="135" t="n"/>
      <c r="L38" s="135" t="n"/>
      <c r="M38" s="135" t="n"/>
      <c r="N38" s="135" t="n"/>
      <c r="O38" s="135" t="n"/>
      <c r="P38" s="135" t="n"/>
      <c r="Q38" s="135" t="n"/>
      <c r="R38" s="135" t="n"/>
      <c r="S38" s="135" t="n"/>
      <c r="T38" s="135" t="n"/>
      <c r="U38" s="135" t="n"/>
      <c r="V38" s="135" t="n"/>
      <c r="W38" s="135" t="n"/>
      <c r="X38" s="135" t="n"/>
      <c r="Y38" s="135" t="n"/>
      <c r="Z38" s="135" t="n"/>
      <c r="AA38" s="135" t="n"/>
      <c r="AB38" s="135" t="n"/>
      <c r="AC38" s="135" t="n"/>
      <c r="AD38" s="135" t="n"/>
      <c r="AE38" s="135" t="n"/>
      <c r="AF38" s="135" t="n"/>
      <c r="AG38" s="135" t="n"/>
      <c r="AH38" s="135" t="n"/>
      <c r="AI38" s="135" t="n"/>
      <c r="AJ38" s="135" t="n"/>
      <c r="AK38" s="135" t="n"/>
      <c r="AL38" s="135" t="n"/>
      <c r="AM38" s="135" t="n"/>
      <c r="AN38" s="135" t="n"/>
      <c r="AO38" s="135" t="n"/>
      <c r="AP38" s="135" t="n"/>
      <c r="AQ38" s="135" t="n"/>
      <c r="AR38" s="135" t="n"/>
      <c r="AS38" s="135" t="n"/>
      <c r="AT38" s="135" t="n"/>
      <c r="AU38" s="135" t="n"/>
      <c r="AV38" s="135" t="n"/>
      <c r="AW38" s="135" t="n"/>
      <c r="AX38" s="135" t="n"/>
      <c r="AY38" s="135" t="n"/>
      <c r="AZ38" s="135" t="n"/>
      <c r="BA38" s="135" t="n"/>
      <c r="BB38" s="135" t="n"/>
      <c r="BC38" s="135" t="n"/>
      <c r="BD38" s="135" t="n"/>
      <c r="BE38" s="135" t="n"/>
      <c r="BF38" s="135" t="n"/>
      <c r="BG38" s="135" t="n"/>
      <c r="BH38" s="135" t="n"/>
      <c r="BI38" s="135" t="n"/>
      <c r="BJ38" s="135" t="n"/>
      <c r="BK38" s="135" t="n"/>
      <c r="BL38" s="135" t="n"/>
      <c r="BM38" s="135" t="n"/>
      <c r="BN38" s="135" t="n"/>
      <c r="BO38" s="135" t="n"/>
      <c r="BP38" s="135" t="n"/>
      <c r="BQ38" s="135" t="n"/>
      <c r="BR38" s="135" t="n"/>
      <c r="BS38" s="135" t="n"/>
      <c r="BT38" s="135" t="n"/>
      <c r="BU38" s="135" t="n"/>
      <c r="BV38" s="135" t="n"/>
      <c r="BW38" s="135" t="n"/>
      <c r="BX38" s="135" t="n"/>
      <c r="BY38" s="135" t="n"/>
      <c r="BZ38" s="135" t="n"/>
      <c r="CA38" s="135" t="n"/>
      <c r="CB38" s="135" t="n"/>
      <c r="CC38" s="135" t="n"/>
      <c r="CD38" s="135" t="n"/>
      <c r="CE38" s="135" t="n"/>
      <c r="CF38" s="135" t="n"/>
      <c r="CG38" s="135" t="n"/>
      <c r="CH38" s="135" t="n"/>
      <c r="CI38" s="135" t="n"/>
      <c r="CJ38" s="135" t="n"/>
      <c r="CK38" s="135" t="n"/>
      <c r="CL38" s="135" t="n"/>
      <c r="CM38" s="135" t="n"/>
      <c r="CN38" s="135" t="n"/>
      <c r="CO38" s="135" t="n"/>
      <c r="CP38" s="135" t="n"/>
      <c r="CQ38" s="135" t="n"/>
      <c r="CR38" s="135" t="n"/>
      <c r="CS38" s="135" t="n"/>
      <c r="CU38" s="36" t="n"/>
      <c r="CV38" s="36" t="n"/>
      <c r="CW38" s="36" t="n"/>
      <c r="CX38" s="36" t="n"/>
      <c r="CY38" s="36" t="n"/>
      <c r="CZ38" s="36" t="n"/>
      <c r="DA38" s="36" t="n"/>
      <c r="DB38" s="36" t="n"/>
      <c r="DC38" s="36" t="n"/>
      <c r="DD38" s="36" t="n"/>
      <c r="DE38" s="36" t="n"/>
      <c r="DF38" s="36" t="n"/>
      <c r="DG38" s="36" t="n"/>
      <c r="DH38" s="36" t="n"/>
      <c r="DI38" s="36" t="n"/>
      <c r="DJ38" s="36" t="n"/>
      <c r="DK38" s="36" t="n"/>
      <c r="DL38" s="36" t="n"/>
      <c r="DM38" s="36" t="n"/>
      <c r="DN38" s="36" t="n"/>
      <c r="DO38" s="36" t="n"/>
      <c r="DP38" s="36" t="n"/>
      <c r="DQ38" s="36" t="n"/>
      <c r="DR38" s="36" t="n"/>
      <c r="DS38" s="36" t="n"/>
      <c r="DT38" s="36" t="n"/>
      <c r="DU38" s="36" t="n"/>
      <c r="DV38" s="36" t="n"/>
      <c r="DW38" s="36" t="n"/>
      <c r="DX38" s="36" t="n"/>
      <c r="DY38" s="36" t="n"/>
      <c r="DZ38" s="36" t="n"/>
      <c r="EA38" s="36" t="n"/>
      <c r="EB38" s="36" t="n"/>
      <c r="EC38" s="36" t="n"/>
      <c r="ED38" s="36" t="n"/>
      <c r="EE38" s="36" t="n"/>
      <c r="EF38" s="36" t="n"/>
      <c r="EG38" s="36" t="n"/>
      <c r="EH38" s="36" t="n"/>
      <c r="EI38" s="36" t="n"/>
      <c r="EJ38" s="36" t="n"/>
      <c r="EK38" s="36" t="n"/>
      <c r="EL38" s="36" t="n"/>
      <c r="EM38" s="36" t="n"/>
      <c r="EN38" s="36" t="n"/>
    </row>
    <row r="39">
      <c r="A39" s="153" t="n"/>
      <c r="B39" s="36" t="n"/>
      <c r="C39" s="147" t="n"/>
      <c r="D39" s="149" t="n"/>
      <c r="E39" s="135" t="n"/>
      <c r="F39" s="135" t="n"/>
      <c r="G39" s="135" t="n"/>
      <c r="H39" s="135" t="n"/>
      <c r="I39" s="135" t="n"/>
      <c r="J39" s="135" t="n"/>
      <c r="K39" s="135" t="n"/>
      <c r="L39" s="135" t="n"/>
      <c r="M39" s="135" t="n"/>
      <c r="N39" s="135" t="n"/>
      <c r="O39" s="135" t="n"/>
      <c r="P39" s="135" t="n"/>
      <c r="Q39" s="135" t="n"/>
      <c r="R39" s="135" t="n"/>
      <c r="S39" s="135" t="n"/>
      <c r="T39" s="135" t="n"/>
      <c r="U39" s="135" t="n"/>
      <c r="V39" s="135" t="n"/>
      <c r="W39" s="135" t="n"/>
      <c r="X39" s="135" t="n"/>
      <c r="Y39" s="135" t="n"/>
      <c r="Z39" s="135" t="n"/>
      <c r="AA39" s="135" t="n"/>
      <c r="AB39" s="135" t="n"/>
      <c r="AC39" s="135" t="n"/>
      <c r="AD39" s="135" t="n"/>
      <c r="AE39" s="135" t="n"/>
      <c r="AF39" s="135" t="n"/>
      <c r="AG39" s="135" t="n"/>
      <c r="AH39" s="135" t="n"/>
      <c r="AI39" s="135" t="n"/>
      <c r="AJ39" s="135" t="n"/>
      <c r="AK39" s="135" t="n"/>
      <c r="AL39" s="135" t="n"/>
      <c r="AM39" s="135" t="n"/>
      <c r="AN39" s="135" t="n"/>
      <c r="AO39" s="135" t="n"/>
      <c r="AP39" s="135" t="n"/>
      <c r="AQ39" s="135" t="n"/>
      <c r="AR39" s="135" t="n"/>
      <c r="AS39" s="135" t="n"/>
      <c r="AT39" s="135" t="n"/>
      <c r="AU39" s="135" t="n"/>
      <c r="AV39" s="135" t="n"/>
      <c r="AW39" s="135" t="n"/>
      <c r="AX39" s="135" t="n"/>
      <c r="AY39" s="135" t="n"/>
      <c r="AZ39" s="135" t="n"/>
      <c r="BA39" s="135" t="n"/>
      <c r="BB39" s="135" t="n"/>
      <c r="BC39" s="135" t="n"/>
      <c r="BD39" s="135" t="n"/>
      <c r="BE39" s="135" t="n"/>
      <c r="BF39" s="135" t="n"/>
      <c r="BG39" s="135" t="n"/>
      <c r="BH39" s="135" t="n"/>
      <c r="BI39" s="135" t="n"/>
      <c r="BJ39" s="135" t="n"/>
      <c r="BK39" s="135" t="n"/>
      <c r="BL39" s="135" t="n"/>
      <c r="BM39" s="135" t="n"/>
      <c r="BN39" s="135" t="n"/>
      <c r="BO39" s="135" t="n"/>
      <c r="BP39" s="135" t="n"/>
      <c r="BQ39" s="135" t="n"/>
      <c r="BR39" s="135" t="n"/>
      <c r="BS39" s="135" t="n"/>
      <c r="BT39" s="135" t="n"/>
      <c r="BU39" s="135" t="n"/>
      <c r="BV39" s="135" t="n"/>
      <c r="BW39" s="135" t="n"/>
      <c r="BX39" s="135" t="n"/>
      <c r="BY39" s="135" t="n"/>
      <c r="BZ39" s="135" t="n"/>
      <c r="CA39" s="135" t="n"/>
      <c r="CB39" s="135" t="n"/>
      <c r="CC39" s="135" t="n"/>
      <c r="CD39" s="135" t="n"/>
      <c r="CE39" s="135" t="n"/>
      <c r="CF39" s="135" t="n"/>
      <c r="CG39" s="135" t="n"/>
      <c r="CH39" s="135" t="n"/>
      <c r="CI39" s="135" t="n"/>
      <c r="CJ39" s="135" t="n"/>
      <c r="CK39" s="135" t="n"/>
      <c r="CL39" s="135" t="n"/>
      <c r="CM39" s="135" t="n"/>
      <c r="CN39" s="135" t="n"/>
      <c r="CO39" s="135" t="n"/>
      <c r="CP39" s="135" t="n"/>
      <c r="CQ39" s="135" t="n"/>
      <c r="CR39" s="135" t="n"/>
      <c r="CS39" s="135" t="n"/>
      <c r="CU39" s="36" t="n"/>
      <c r="CV39" s="36" t="n"/>
      <c r="CW39" s="36" t="n"/>
      <c r="CX39" s="36" t="n"/>
      <c r="CY39" s="36" t="n"/>
      <c r="CZ39" s="36" t="n"/>
      <c r="DA39" s="36" t="n"/>
      <c r="DB39" s="36" t="n"/>
      <c r="DC39" s="36" t="n"/>
      <c r="DD39" s="36" t="n"/>
      <c r="DE39" s="36" t="n"/>
      <c r="DF39" s="36" t="n"/>
      <c r="DG39" s="36" t="n"/>
      <c r="DH39" s="36" t="n"/>
      <c r="DI39" s="36" t="n"/>
      <c r="DJ39" s="36" t="n"/>
      <c r="DK39" s="36" t="n"/>
      <c r="DL39" s="36" t="n"/>
      <c r="DM39" s="36" t="n"/>
      <c r="DN39" s="36" t="n"/>
      <c r="DO39" s="36" t="n"/>
      <c r="DP39" s="36" t="n"/>
      <c r="DQ39" s="36" t="n"/>
      <c r="DR39" s="36" t="n"/>
      <c r="DS39" s="36" t="n"/>
      <c r="DT39" s="36" t="n"/>
      <c r="DU39" s="36" t="n"/>
      <c r="DV39" s="36" t="n"/>
      <c r="DW39" s="36" t="n"/>
      <c r="DX39" s="36" t="n"/>
      <c r="DY39" s="36" t="n"/>
      <c r="DZ39" s="36" t="n"/>
      <c r="EA39" s="36" t="n"/>
      <c r="EB39" s="36" t="n"/>
      <c r="EC39" s="36" t="n"/>
      <c r="ED39" s="36" t="n"/>
      <c r="EE39" s="36" t="n"/>
      <c r="EF39" s="36" t="n"/>
      <c r="EG39" s="36" t="n"/>
      <c r="EH39" s="36" t="n"/>
      <c r="EI39" s="36" t="n"/>
      <c r="EJ39" s="36" t="n"/>
      <c r="EK39" s="36" t="n"/>
      <c r="EL39" s="36" t="n"/>
      <c r="EM39" s="36" t="n"/>
      <c r="EN39" s="36" t="n"/>
    </row>
    <row r="40">
      <c r="A40" s="302" t="inlineStr">
        <is>
          <t>004 - SMA/SMK/MA</t>
        </is>
      </c>
      <c r="C40" s="147" t="n"/>
      <c r="D40" s="149" t="n"/>
      <c r="E40" s="135" t="n"/>
      <c r="F40" s="135" t="n"/>
      <c r="G40" s="135" t="n"/>
      <c r="H40" s="135" t="n"/>
      <c r="I40" s="135" t="n"/>
      <c r="J40" s="135" t="n"/>
      <c r="K40" s="135" t="n"/>
      <c r="L40" s="135" t="n"/>
      <c r="M40" s="135" t="n"/>
      <c r="N40" s="135" t="n"/>
      <c r="O40" s="135" t="n"/>
      <c r="P40" s="135" t="n"/>
      <c r="Q40" s="135" t="n"/>
      <c r="R40" s="135" t="n"/>
      <c r="S40" s="135" t="n"/>
      <c r="T40" s="135" t="n"/>
      <c r="U40" s="135" t="n"/>
      <c r="V40" s="135" t="n"/>
      <c r="W40" s="135" t="n"/>
      <c r="X40" s="135" t="n"/>
      <c r="Y40" s="135" t="n"/>
      <c r="Z40" s="135" t="n"/>
      <c r="AA40" s="135" t="n"/>
      <c r="AB40" s="135" t="n"/>
      <c r="AC40" s="135" t="n"/>
      <c r="AD40" s="135" t="n"/>
      <c r="AE40" s="135" t="n"/>
      <c r="AF40" s="135" t="n"/>
      <c r="AG40" s="135" t="n"/>
      <c r="AH40" s="135" t="n"/>
      <c r="AI40" s="135" t="n"/>
      <c r="AJ40" s="135" t="n"/>
      <c r="AK40" s="135" t="n"/>
      <c r="AL40" s="135" t="n"/>
      <c r="AM40" s="135" t="n"/>
      <c r="AN40" s="135" t="n"/>
      <c r="AO40" s="135" t="n"/>
      <c r="AP40" s="135" t="n"/>
      <c r="AQ40" s="135" t="n"/>
      <c r="AR40" s="135" t="n"/>
      <c r="AS40" s="135" t="n"/>
      <c r="AT40" s="135" t="n"/>
      <c r="AU40" s="135" t="n"/>
      <c r="AV40" s="135" t="n"/>
      <c r="AW40" s="135" t="n"/>
      <c r="AX40" s="135" t="n"/>
      <c r="AY40" s="135" t="n"/>
      <c r="AZ40" s="135" t="n"/>
      <c r="BA40" s="135" t="n"/>
      <c r="BB40" s="135" t="n"/>
      <c r="BC40" s="135" t="n"/>
      <c r="BD40" s="135" t="n"/>
      <c r="BE40" s="135" t="n"/>
      <c r="BF40" s="135" t="n"/>
      <c r="BG40" s="135" t="n"/>
      <c r="BH40" s="135" t="n"/>
      <c r="BI40" s="135" t="n"/>
      <c r="BJ40" s="135" t="n"/>
      <c r="BK40" s="135" t="n"/>
      <c r="BL40" s="135" t="n"/>
      <c r="BM40" s="135" t="n"/>
      <c r="BN40" s="135" t="n"/>
      <c r="BO40" s="135" t="n"/>
      <c r="BP40" s="135" t="n"/>
      <c r="BQ40" s="135" t="n"/>
      <c r="BR40" s="135" t="n"/>
      <c r="BS40" s="135" t="n"/>
      <c r="BT40" s="135" t="n"/>
      <c r="BU40" s="135" t="n"/>
      <c r="BV40" s="135" t="n"/>
      <c r="BW40" s="135" t="n"/>
      <c r="BX40" s="135" t="n"/>
      <c r="BY40" s="135" t="n"/>
      <c r="BZ40" s="135" t="n"/>
      <c r="CA40" s="135" t="n"/>
      <c r="CB40" s="135" t="n"/>
      <c r="CC40" s="135" t="n"/>
      <c r="CD40" s="135" t="n"/>
      <c r="CE40" s="135" t="n"/>
      <c r="CF40" s="135" t="n"/>
      <c r="CG40" s="135" t="n"/>
      <c r="CH40" s="135" t="n"/>
      <c r="CI40" s="135" t="n"/>
      <c r="CJ40" s="135" t="n"/>
      <c r="CK40" s="135" t="n"/>
      <c r="CL40" s="135" t="n"/>
      <c r="CM40" s="135" t="n"/>
      <c r="CN40" s="135" t="n"/>
      <c r="CO40" s="135" t="n"/>
      <c r="CP40" s="135" t="n"/>
      <c r="CQ40" s="135" t="n"/>
      <c r="CR40" s="135" t="n"/>
      <c r="CS40" s="135" t="n"/>
      <c r="CU40" s="36" t="n"/>
      <c r="CV40" s="36" t="n"/>
      <c r="CW40" s="36" t="n"/>
      <c r="CX40" s="36" t="n"/>
      <c r="CY40" s="36" t="n"/>
      <c r="CZ40" s="36" t="n"/>
      <c r="DA40" s="36" t="n"/>
      <c r="DB40" s="36" t="n"/>
      <c r="DC40" s="36" t="n"/>
      <c r="DD40" s="36" t="n"/>
      <c r="DE40" s="36" t="n"/>
      <c r="DF40" s="36" t="n"/>
      <c r="DG40" s="36" t="n"/>
      <c r="DH40" s="36" t="n"/>
      <c r="DI40" s="36" t="n"/>
      <c r="DJ40" s="36" t="n"/>
      <c r="DK40" s="36" t="n"/>
      <c r="DL40" s="36" t="n"/>
      <c r="DM40" s="36" t="n"/>
      <c r="DN40" s="36" t="n"/>
      <c r="DO40" s="36" t="n"/>
      <c r="DP40" s="36" t="n"/>
      <c r="DQ40" s="36" t="n"/>
      <c r="DR40" s="36" t="n"/>
      <c r="DS40" s="36" t="n"/>
      <c r="DT40" s="36" t="n"/>
      <c r="DU40" s="36" t="n"/>
      <c r="DV40" s="36" t="n"/>
      <c r="DW40" s="36" t="n"/>
      <c r="DX40" s="36" t="n"/>
      <c r="DY40" s="36" t="n"/>
      <c r="DZ40" s="36" t="n"/>
      <c r="EA40" s="36" t="n"/>
      <c r="EB40" s="36" t="n"/>
      <c r="EC40" s="36" t="n"/>
      <c r="ED40" s="36" t="n"/>
      <c r="EE40" s="36" t="n"/>
      <c r="EF40" s="36" t="n"/>
      <c r="EG40" s="36" t="n"/>
      <c r="EH40" s="36" t="n"/>
      <c r="EI40" s="36" t="n"/>
      <c r="EJ40" s="36" t="n"/>
      <c r="EK40" s="36" t="n"/>
      <c r="EL40" s="36" t="n"/>
      <c r="EM40" s="36" t="n"/>
      <c r="EN40" s="36" t="n"/>
    </row>
    <row r="41">
      <c r="A41" s="306" t="n"/>
      <c r="B41" s="306" t="inlineStr">
        <is>
          <t>Referensi</t>
        </is>
      </c>
      <c r="C41" s="147" t="n"/>
      <c r="D41" s="149" t="n"/>
      <c r="E41" s="135" t="n"/>
      <c r="F41" s="135" t="n"/>
      <c r="G41" s="135" t="n"/>
      <c r="H41" s="135" t="n"/>
      <c r="I41" s="135" t="n"/>
      <c r="J41" s="135" t="n"/>
      <c r="K41" s="135" t="n"/>
      <c r="L41" s="135" t="n"/>
      <c r="M41" s="135" t="n"/>
      <c r="N41" s="135" t="n"/>
      <c r="O41" s="135" t="n"/>
      <c r="P41" s="135" t="n"/>
      <c r="Q41" s="135" t="n"/>
      <c r="R41" s="135" t="n"/>
      <c r="S41" s="135" t="n"/>
      <c r="T41" s="135" t="n"/>
      <c r="U41" s="135" t="n"/>
      <c r="V41" s="135" t="n"/>
      <c r="W41" s="135" t="n"/>
      <c r="X41" s="135" t="n"/>
      <c r="Y41" s="135" t="n"/>
      <c r="Z41" s="135" t="n"/>
      <c r="AA41" s="135" t="n"/>
      <c r="AB41" s="135" t="n"/>
      <c r="AC41" s="135" t="n"/>
      <c r="AD41" s="135" t="n"/>
      <c r="AE41" s="135" t="n"/>
      <c r="AF41" s="135" t="n"/>
      <c r="AG41" s="135" t="n"/>
      <c r="AH41" s="135" t="n"/>
      <c r="AI41" s="135" t="n"/>
      <c r="AJ41" s="135" t="n"/>
      <c r="AK41" s="135" t="n"/>
      <c r="AL41" s="135" t="n"/>
      <c r="AM41" s="135" t="n"/>
      <c r="AN41" s="135" t="n"/>
      <c r="AO41" s="135" t="n"/>
      <c r="AP41" s="135" t="n"/>
      <c r="AQ41" s="135" t="n"/>
      <c r="AR41" s="135" t="n"/>
      <c r="AS41" s="135" t="n"/>
      <c r="AT41" s="135" t="n"/>
      <c r="AU41" s="135" t="n"/>
      <c r="AV41" s="135" t="n"/>
      <c r="AW41" s="135" t="n"/>
      <c r="AX41" s="135" t="n"/>
      <c r="AY41" s="135" t="n"/>
      <c r="AZ41" s="135" t="n"/>
      <c r="BA41" s="135" t="n"/>
      <c r="BB41" s="135" t="n"/>
      <c r="BC41" s="135" t="n"/>
      <c r="BD41" s="135" t="n"/>
      <c r="BE41" s="135" t="n"/>
      <c r="BF41" s="135" t="n"/>
      <c r="BG41" s="135" t="n"/>
      <c r="BH41" s="135" t="n"/>
      <c r="BI41" s="135" t="n"/>
      <c r="BJ41" s="135" t="n"/>
      <c r="BK41" s="135" t="n"/>
      <c r="BL41" s="135" t="n"/>
      <c r="BM41" s="135" t="n"/>
      <c r="BN41" s="135" t="n"/>
      <c r="BO41" s="135" t="n"/>
      <c r="BP41" s="135" t="n"/>
      <c r="BQ41" s="135" t="n"/>
      <c r="BR41" s="135" t="n"/>
      <c r="BS41" s="135" t="n"/>
      <c r="BT41" s="135" t="n"/>
      <c r="BU41" s="135" t="n"/>
      <c r="BV41" s="135" t="n"/>
      <c r="BW41" s="135" t="n"/>
      <c r="BX41" s="135" t="n"/>
      <c r="BY41" s="135" t="n"/>
      <c r="BZ41" s="135" t="n"/>
      <c r="CA41" s="135" t="n"/>
      <c r="CB41" s="135" t="n"/>
      <c r="CC41" s="135" t="n"/>
      <c r="CD41" s="135" t="n"/>
      <c r="CE41" s="135" t="n"/>
      <c r="CF41" s="135" t="n"/>
      <c r="CG41" s="135" t="n"/>
      <c r="CH41" s="135" t="n"/>
      <c r="CI41" s="135" t="n"/>
      <c r="CJ41" s="135" t="n"/>
      <c r="CK41" s="135" t="n"/>
      <c r="CL41" s="135" t="n"/>
      <c r="CM41" s="135" t="n"/>
      <c r="CN41" s="135" t="n"/>
      <c r="CO41" s="135" t="n"/>
      <c r="CP41" s="135" t="n"/>
      <c r="CQ41" s="135" t="n"/>
      <c r="CR41" s="135" t="n"/>
      <c r="CS41" s="135" t="n"/>
      <c r="CU41" s="36" t="n"/>
      <c r="CV41" s="36" t="n"/>
      <c r="CW41" s="36" t="n"/>
      <c r="CX41" s="36" t="n"/>
      <c r="CY41" s="36" t="n"/>
      <c r="CZ41" s="36" t="n"/>
      <c r="DA41" s="36" t="n"/>
      <c r="DB41" s="36" t="n"/>
      <c r="DC41" s="36" t="n"/>
      <c r="DD41" s="36" t="n"/>
      <c r="DE41" s="36" t="n"/>
      <c r="DF41" s="36" t="n"/>
      <c r="DG41" s="36" t="n"/>
      <c r="DH41" s="36" t="n"/>
      <c r="DI41" s="36" t="n"/>
      <c r="DJ41" s="36" t="n"/>
      <c r="DK41" s="36" t="n"/>
      <c r="DL41" s="36" t="n"/>
      <c r="DM41" s="36" t="n"/>
      <c r="DN41" s="36" t="n"/>
      <c r="DO41" s="36" t="n"/>
      <c r="DP41" s="36" t="n"/>
      <c r="DQ41" s="36" t="n"/>
      <c r="DR41" s="36" t="n"/>
      <c r="DS41" s="36" t="n"/>
      <c r="DT41" s="36" t="n"/>
      <c r="DU41" s="36" t="n"/>
      <c r="DV41" s="36" t="n"/>
      <c r="DW41" s="36" t="n"/>
      <c r="DX41" s="36" t="n"/>
      <c r="DY41" s="36" t="n"/>
      <c r="DZ41" s="36" t="n"/>
      <c r="EA41" s="36" t="n"/>
      <c r="EB41" s="36" t="n"/>
      <c r="EC41" s="36" t="n"/>
      <c r="ED41" s="36" t="n"/>
      <c r="EE41" s="36" t="n"/>
      <c r="EF41" s="36" t="n"/>
      <c r="EG41" s="36" t="n"/>
      <c r="EH41" s="36" t="n"/>
      <c r="EI41" s="36" t="n"/>
      <c r="EJ41" s="36" t="n"/>
      <c r="EK41" s="36" t="n"/>
      <c r="EL41" s="36" t="n"/>
      <c r="EM41" s="36" t="n"/>
      <c r="EN41" s="36" t="n"/>
    </row>
    <row r="42">
      <c r="A42" s="146" t="inlineStr">
        <is>
          <t>004.01</t>
        </is>
      </c>
      <c r="B42" s="146" t="inlineStr">
        <is>
          <t>Bahasa Inggris</t>
        </is>
      </c>
      <c r="C42" s="147">
        <f>SUM(E42:CS42)</f>
        <v/>
      </c>
      <c r="D42" s="147" t="n"/>
      <c r="E42" s="135">
        <f>COUNTIF(AlumniPT, $A42)</f>
        <v/>
      </c>
      <c r="F42" s="135">
        <f>COUNTIF(BalaiPustakaPT, $A42)</f>
        <v/>
      </c>
      <c r="G42" s="135">
        <f>COUNTIF(KytaJayaMandiriCV, $A42)</f>
        <v/>
      </c>
      <c r="H42" s="135">
        <f>COUNTIF(SindunataCV, $A42)</f>
        <v/>
      </c>
      <c r="I42" s="135">
        <f>COUNTIF(SyiahKualaUniversityPress, $A42)</f>
        <v/>
      </c>
      <c r="J42" s="135">
        <f>COUNTIF(UINMALIKIPRESS, $A42)</f>
        <v/>
      </c>
      <c r="K42" s="135">
        <f>COUNTIF(UNISMAPRESS, $A42)</f>
        <v/>
      </c>
      <c r="L42" s="135">
        <f>COUNTIF(UnitomoPress, $A42)</f>
        <v/>
      </c>
      <c r="M42" s="135">
        <f>COUNTIF(TITIANILMUCV, $A42)</f>
        <v/>
      </c>
      <c r="N42" s="135">
        <f>COUNTIF(AlqaprintJatinangor, $A42)</f>
        <v/>
      </c>
      <c r="O42" s="135">
        <f>COUNTIF(AnantaVidyaCV, $A42)</f>
        <v/>
      </c>
      <c r="P42" s="135">
        <f>COUNTIF(AndiOffsetCV, $A42)</f>
        <v/>
      </c>
      <c r="Q42" s="135">
        <f>COUNTIF(BestariBuanaMurniGroupPT, $A42)</f>
        <v/>
      </c>
      <c r="R42" s="135">
        <f>COUNTIF(BintangSemestaMediaCV, $A42)</f>
        <v/>
      </c>
      <c r="S42" s="135">
        <f>COUNTIF(BPKTodungSutanGunungMuliaPT, $A42)</f>
        <v/>
      </c>
      <c r="T42" s="135">
        <f>COUNTIF(BrataFancyMediaPT, $A42)</f>
        <v/>
      </c>
      <c r="U42" s="135">
        <f>COUNTIF(BudiUtamaCVDeepublish, $A42)</f>
        <v/>
      </c>
      <c r="V42" s="135">
        <f>COUNTIF(BukaBukuPustaka, $A42)</f>
        <v/>
      </c>
      <c r="W42" s="135">
        <f>COUNTIF(BUMIAKSARAPT, $A42)</f>
        <v/>
      </c>
      <c r="X42" s="135">
        <f>COUNTIF(CahayaDuabelasSemestaPT, $A42)</f>
        <v/>
      </c>
      <c r="Y42" s="135">
        <f>COUNTIF(CitraAdityaBaktiPT, $A42)</f>
        <v/>
      </c>
      <c r="Z42" s="135">
        <f>COUNTIF(DeltaEdukasiPrimaCV, $A42)</f>
        <v/>
      </c>
      <c r="AA42" s="135">
        <f>COUNTIF(DIANDRAPRIMAMITRAMEDIACV, $A42)</f>
        <v/>
      </c>
      <c r="AB42" s="135">
        <f>COUNTIF(DuniaPustakaJayaPT, $A42)</f>
        <v/>
      </c>
      <c r="AC42" s="135">
        <f>COUNTIF(DutaPustakaIndonesiaPT, $A42)</f>
        <v/>
      </c>
      <c r="AD42" s="135">
        <f>COUNTIF(ElementaMediaLiterasiPT, $A42)</f>
        <v/>
      </c>
      <c r="AE42" s="135">
        <f>COUNTIF(ElexMediaKomputindoPT, $A42)</f>
        <v/>
      </c>
      <c r="AF42" s="135">
        <f>COUNTIF(EraAdicitraIntermediaPT, $A42)</f>
        <v/>
      </c>
      <c r="AG42" s="135">
        <f>COUNTIF(GarudaMasSejahteraCV, $A42)</f>
        <v/>
      </c>
      <c r="AH42" s="135">
        <f>COUNTIF(GavaMediaCV, $A42)</f>
        <v/>
      </c>
      <c r="AI42" s="135">
        <f>COUNTIF(GemaInsani, $A42)</f>
        <v/>
      </c>
      <c r="AJ42" s="135">
        <f>COUNTIF(GrahaPrintamaSelarasCV, $A42)</f>
        <v/>
      </c>
      <c r="AK42" s="135">
        <f>COUNTIF(GramediaPustakaUtamaPT, $A42)</f>
        <v/>
      </c>
      <c r="AL42" s="135">
        <f>COUNTIF(GrasindoGramediaWidiaSaranaIndonesia, $A42)</f>
        <v/>
      </c>
      <c r="AM42" s="135">
        <f>COUNTIF(IndivaMediaKreasiPT, $A42)</f>
        <v/>
      </c>
      <c r="AN42" s="135">
        <f>COUNTIF(IndocampCV, $A42)</f>
        <v/>
      </c>
      <c r="AO42" s="135">
        <f>COUNTIF(IndonesiaEmasGroup, $A42)</f>
        <v/>
      </c>
      <c r="AP42" s="135">
        <f>COUNTIF(IntanPariwaraGrupCempakaPutihPT, $A42)</f>
        <v/>
      </c>
      <c r="AQ42" s="135">
        <f>COUNTIF(InteraCV, $A42)</f>
        <v/>
      </c>
      <c r="AR42" s="135">
        <f>COUNTIF(JejakPublisherCV, $A42)</f>
        <v/>
      </c>
      <c r="AS42" s="135">
        <f>COUNTIF(JejakPustaka, $A42)</f>
        <v/>
      </c>
      <c r="AT42" s="135">
        <f>COUNTIF(JepePressMediaUtamaPT, $A42)</f>
        <v/>
      </c>
      <c r="AU42" s="135">
        <f>COUNTIF(KanisiusPT, $A42)</f>
        <v/>
      </c>
      <c r="AV42" s="135">
        <f>COUNTIF(KesaintBlancIndahPT, $A42)</f>
        <v/>
      </c>
      <c r="AW42" s="135">
        <f>COUNTIF(KompasMediaNusantaraPenerbitBukuKompas, $A42)</f>
        <v/>
      </c>
      <c r="AX42" s="135">
        <f>COUNTIF(LanggamPustaka, $A42)</f>
        <v/>
      </c>
      <c r="AY42" s="135">
        <f>COUNTIF(LatifKittoMahesaPT, $A42)</f>
        <v/>
      </c>
      <c r="AZ42" s="135">
        <f>COUNTIF(LENTERAHATIPT, $A42)</f>
        <v/>
      </c>
      <c r="BA42" s="135">
        <f>COUNTIF(LenteraPustakaIndonesia, $A42)</f>
        <v/>
      </c>
      <c r="BB42" s="135">
        <f>COUNTIF(LiterasiNusantaraAbadiGroupPT, $A42)</f>
        <v/>
      </c>
      <c r="BC42" s="135">
        <f>COUNTIF(LiterindoBerkahKaryaPT, $A42)</f>
        <v/>
      </c>
      <c r="BD42" s="135">
        <f>COUNTIF(LOKAAKSARACV, $A42)</f>
        <v/>
      </c>
      <c r="BE42" s="135">
        <f>COUNTIF(LuximaMetroMediaPT, $A42)</f>
        <v/>
      </c>
      <c r="BF42" s="135">
        <f>COUNTIF(MandarMajuCV, $A42)</f>
        <v/>
      </c>
      <c r="BG42" s="135">
        <f>COUNTIF(MediaAkselerasi, $A42)</f>
        <v/>
      </c>
      <c r="BH42" s="135">
        <f>COUNTIF(MediaCendekiaMuslimCV, $A42)</f>
        <v/>
      </c>
      <c r="BI42" s="135">
        <f>COUNTIF(MediaDinamikaSelarasPT, $A42)</f>
        <v/>
      </c>
      <c r="BJ42" s="135">
        <f>COUNTIF(MediaKaryaPutraCV, $A42)</f>
        <v/>
      </c>
      <c r="BK42" s="135">
        <f>COUNTIF(MediaPressindoPT, $A42)</f>
        <v/>
      </c>
      <c r="BL42" s="135">
        <f>COUNTIF(MediantaraSemestaPT, $A42)</f>
        <v/>
      </c>
      <c r="BM42" s="135">
        <f>COUNTIF(MelaniaPublishingCV, $A42)</f>
        <v/>
      </c>
      <c r="BN42" s="135">
        <f>COUNTIF(MutiaraAksaraCV, $A42)</f>
        <v/>
      </c>
      <c r="BO42" s="135">
        <f>COUNTIF(NafalGlobalNusantaraPT, $A42)</f>
        <v/>
      </c>
      <c r="BP42" s="135">
        <f>COUNTIF(NiagaSwadayaPT, $A42)</f>
        <v/>
      </c>
      <c r="BQ42" s="135">
        <f>COUNTIF(NuansaCendekiaCV, $A42)</f>
        <v/>
      </c>
      <c r="BR42" s="135">
        <f>COUNTIF(PenebarSwadayaPT, $A42)</f>
        <v/>
      </c>
      <c r="BS42" s="135">
        <f>COUNTIF(PenerbitAdab, $A42)</f>
        <v/>
      </c>
      <c r="BT42" s="135">
        <f>COUNTIF(PenerbitEGC, $A42)</f>
        <v/>
      </c>
      <c r="BU42" s="135">
        <f>COUNTIF(PenerbitIPBPressPT, $A42)</f>
        <v/>
      </c>
      <c r="BV42" s="135">
        <f>COUNTIF(PenerbitSalemba, $A42)</f>
        <v/>
      </c>
      <c r="BW42" s="135">
        <f>COUNTIF(PohonCahayaSemestaPT, $A42)</f>
        <v/>
      </c>
      <c r="BX42" s="135">
        <f>COUNTIF(PranaDinamikaSejahteraPT, $A42)</f>
        <v/>
      </c>
      <c r="BY42" s="135">
        <f>COUNTIF(PrenadaMediaGroup, $A42)</f>
        <v/>
      </c>
      <c r="BZ42" s="135">
        <f>COUNTIF(PusatDatadanAnalisaTempoPT, $A42)</f>
        <v/>
      </c>
      <c r="CA42" s="135">
        <f>COUNTIF(PuspaSwaraPT, $A42)</f>
        <v/>
      </c>
      <c r="CB42" s="135">
        <f>COUNTIF(PustakaBaruPress, $A42)</f>
        <v/>
      </c>
      <c r="CC42" s="135">
        <f>COUNTIF(PustakaBengawanCV, $A42)</f>
        <v/>
      </c>
      <c r="CD42" s="135">
        <f>COUNTIF(PustakaRumahCintaCV, $A42)</f>
        <v/>
      </c>
      <c r="CE42" s="135">
        <f>COUNTIF(RajaGrafindoPersadaPT, $A42)</f>
        <v/>
      </c>
      <c r="CF42" s="135">
        <f>COUNTIF(RajawaliIntanCemerlang, $A42)</f>
        <v/>
      </c>
      <c r="CG42" s="135">
        <f>COUNTIF(RayyanaKomunikasindoPT, $A42)</f>
        <v/>
      </c>
      <c r="CH42" s="135">
        <f>COUNTIF(RefikaAditamaPT, $A42)</f>
        <v/>
      </c>
      <c r="CI42" s="135">
        <f>COUNTIF(RemajaRosdakaryaPT, $A42)</f>
        <v/>
      </c>
      <c r="CJ42" s="135">
        <f>COUNTIF(ReneTurosIndonesiaPT, $A42)</f>
        <v/>
      </c>
      <c r="CK42" s="135">
        <f>COUNTIF(SaranaPancakaryaNusaPT, $A42)</f>
        <v/>
      </c>
      <c r="CL42" s="135">
        <f>COUNTIF(ScopindoMediaPustakaPT, $A42)</f>
        <v/>
      </c>
      <c r="CM42" s="135">
        <f>COUNTIF(SetiAjiCV, $A42)</f>
        <v/>
      </c>
      <c r="CN42" s="135">
        <f>COUNTIF(SinergiPrimaMagnaCV, $A42)</f>
        <v/>
      </c>
      <c r="CO42" s="135">
        <f>COUNTIF(TazkiaInvestindoUtamaPT, $A42)</f>
        <v/>
      </c>
      <c r="CP42" s="135">
        <f>COUNTIF(TeguhKaryaCV, $A42)</f>
        <v/>
      </c>
      <c r="CQ42" s="135">
        <f>COUNTIF(TigaSerangkaiPustakaMandiriPT, $A42)</f>
        <v/>
      </c>
      <c r="CR42" s="135">
        <f>COUNTIF(TrubusSwadayaPT, $A42)</f>
        <v/>
      </c>
      <c r="CS42" s="135">
        <f>COUNTIF(UGMPress, $A42)</f>
        <v/>
      </c>
      <c r="CU42" s="36" t="n"/>
      <c r="CV42" s="36" t="n"/>
      <c r="CW42" s="36" t="n"/>
      <c r="CX42" s="36" t="n"/>
      <c r="CY42" s="36" t="n"/>
      <c r="CZ42" s="36" t="n"/>
      <c r="DA42" s="36" t="n"/>
      <c r="DB42" s="36" t="n"/>
      <c r="DC42" s="36" t="n"/>
      <c r="DD42" s="36" t="n"/>
      <c r="DE42" s="36" t="n"/>
      <c r="DF42" s="36" t="n"/>
      <c r="DG42" s="36" t="n"/>
      <c r="DH42" s="36" t="n"/>
      <c r="DI42" s="36" t="n"/>
      <c r="DJ42" s="36" t="n"/>
      <c r="DK42" s="36" t="n"/>
      <c r="DL42" s="36" t="n"/>
      <c r="DM42" s="36" t="n"/>
      <c r="DN42" s="36" t="n"/>
      <c r="DO42" s="36" t="n"/>
      <c r="DP42" s="36" t="n"/>
      <c r="DQ42" s="36" t="n"/>
      <c r="DR42" s="36" t="n"/>
      <c r="DS42" s="36" t="n"/>
      <c r="DT42" s="36" t="n"/>
      <c r="DU42" s="36" t="n"/>
      <c r="DV42" s="36" t="n"/>
      <c r="DW42" s="36" t="n"/>
      <c r="DX42" s="36" t="n"/>
      <c r="DY42" s="36" t="n"/>
      <c r="DZ42" s="36" t="n"/>
      <c r="EA42" s="36" t="n"/>
      <c r="EB42" s="36" t="n"/>
      <c r="EC42" s="36" t="n"/>
      <c r="ED42" s="36" t="n"/>
      <c r="EE42" s="36" t="n"/>
      <c r="EF42" s="36" t="n"/>
      <c r="EG42" s="36" t="n"/>
      <c r="EH42" s="36" t="n"/>
      <c r="EI42" s="36" t="n"/>
      <c r="EJ42" s="36" t="n"/>
      <c r="EK42" s="36" t="n"/>
      <c r="EL42" s="36" t="n"/>
      <c r="EM42" s="36" t="n"/>
      <c r="EN42" s="36" t="n"/>
    </row>
    <row r="43">
      <c r="A43" s="146" t="inlineStr">
        <is>
          <t>004.02</t>
        </is>
      </c>
      <c r="B43" s="146" t="inlineStr">
        <is>
          <t>Ilmu Pengetahuan Sosial</t>
        </is>
      </c>
      <c r="C43" s="147">
        <f>SUM(E43:CS43)</f>
        <v/>
      </c>
      <c r="D43" s="147" t="n"/>
      <c r="E43" s="135">
        <f>COUNTIF(AlumniPT, $A43)</f>
        <v/>
      </c>
      <c r="F43" s="135">
        <f>COUNTIF(BalaiPustakaPT, $A43)</f>
        <v/>
      </c>
      <c r="G43" s="135">
        <f>COUNTIF(KytaJayaMandiriCV, $A43)</f>
        <v/>
      </c>
      <c r="H43" s="135">
        <f>COUNTIF(SindunataCV, $A43)</f>
        <v/>
      </c>
      <c r="I43" s="135">
        <f>COUNTIF(SyiahKualaUniversityPress, $A43)</f>
        <v/>
      </c>
      <c r="J43" s="135">
        <f>COUNTIF(UINMALIKIPRESS, $A43)</f>
        <v/>
      </c>
      <c r="K43" s="135">
        <f>COUNTIF(UNISMAPRESS, $A43)</f>
        <v/>
      </c>
      <c r="L43" s="135">
        <f>COUNTIF(UnitomoPress, $A43)</f>
        <v/>
      </c>
      <c r="M43" s="135">
        <f>COUNTIF(TITIANILMUCV, $A43)</f>
        <v/>
      </c>
      <c r="N43" s="135">
        <f>COUNTIF(AlqaprintJatinangor, $A43)</f>
        <v/>
      </c>
      <c r="O43" s="135">
        <f>COUNTIF(AnantaVidyaCV, $A43)</f>
        <v/>
      </c>
      <c r="P43" s="135">
        <f>COUNTIF(AndiOffsetCV, $A43)</f>
        <v/>
      </c>
      <c r="Q43" s="135">
        <f>COUNTIF(BestariBuanaMurniGroupPT, $A43)</f>
        <v/>
      </c>
      <c r="R43" s="135">
        <f>COUNTIF(BintangSemestaMediaCV, $A43)</f>
        <v/>
      </c>
      <c r="S43" s="135">
        <f>COUNTIF(BPKTodungSutanGunungMuliaPT, $A43)</f>
        <v/>
      </c>
      <c r="T43" s="135">
        <f>COUNTIF(BrataFancyMediaPT, $A43)</f>
        <v/>
      </c>
      <c r="U43" s="135">
        <f>COUNTIF(BudiUtamaCVDeepublish, $A43)</f>
        <v/>
      </c>
      <c r="V43" s="135">
        <f>COUNTIF(BukaBukuPustaka, $A43)</f>
        <v/>
      </c>
      <c r="W43" s="135">
        <f>COUNTIF(BUMIAKSARAPT, $A43)</f>
        <v/>
      </c>
      <c r="X43" s="135">
        <f>COUNTIF(CahayaDuabelasSemestaPT, $A43)</f>
        <v/>
      </c>
      <c r="Y43" s="135">
        <f>COUNTIF(CitraAdityaBaktiPT, $A43)</f>
        <v/>
      </c>
      <c r="Z43" s="135">
        <f>COUNTIF(DeltaEdukasiPrimaCV, $A43)</f>
        <v/>
      </c>
      <c r="AA43" s="135">
        <f>COUNTIF(DIANDRAPRIMAMITRAMEDIACV, $A43)</f>
        <v/>
      </c>
      <c r="AB43" s="135">
        <f>COUNTIF(DuniaPustakaJayaPT, $A43)</f>
        <v/>
      </c>
      <c r="AC43" s="135">
        <f>COUNTIF(DutaPustakaIndonesiaPT, $A43)</f>
        <v/>
      </c>
      <c r="AD43" s="135">
        <f>COUNTIF(ElementaMediaLiterasiPT, $A43)</f>
        <v/>
      </c>
      <c r="AE43" s="135">
        <f>COUNTIF(ElexMediaKomputindoPT, $A43)</f>
        <v/>
      </c>
      <c r="AF43" s="135">
        <f>COUNTIF(EraAdicitraIntermediaPT, $A43)</f>
        <v/>
      </c>
      <c r="AG43" s="135">
        <f>COUNTIF(GarudaMasSejahteraCV, $A43)</f>
        <v/>
      </c>
      <c r="AH43" s="135">
        <f>COUNTIF(GavaMediaCV, $A43)</f>
        <v/>
      </c>
      <c r="AI43" s="135">
        <f>COUNTIF(GemaInsani, $A43)</f>
        <v/>
      </c>
      <c r="AJ43" s="135">
        <f>COUNTIF(GrahaPrintamaSelarasCV, $A43)</f>
        <v/>
      </c>
      <c r="AK43" s="135">
        <f>COUNTIF(GramediaPustakaUtamaPT, $A43)</f>
        <v/>
      </c>
      <c r="AL43" s="135">
        <f>COUNTIF(GrasindoGramediaWidiaSaranaIndonesia, $A43)</f>
        <v/>
      </c>
      <c r="AM43" s="135">
        <f>COUNTIF(IndivaMediaKreasiPT, $A43)</f>
        <v/>
      </c>
      <c r="AN43" s="135">
        <f>COUNTIF(IndocampCV, $A43)</f>
        <v/>
      </c>
      <c r="AO43" s="135">
        <f>COUNTIF(IndonesiaEmasGroup, $A43)</f>
        <v/>
      </c>
      <c r="AP43" s="135">
        <f>COUNTIF(IntanPariwaraGrupCempakaPutihPT, $A43)</f>
        <v/>
      </c>
      <c r="AQ43" s="135">
        <f>COUNTIF(InteraCV, $A43)</f>
        <v/>
      </c>
      <c r="AR43" s="135">
        <f>COUNTIF(JejakPublisherCV, $A43)</f>
        <v/>
      </c>
      <c r="AS43" s="135">
        <f>COUNTIF(JejakPustaka, $A43)</f>
        <v/>
      </c>
      <c r="AT43" s="135">
        <f>COUNTIF(JepePressMediaUtamaPT, $A43)</f>
        <v/>
      </c>
      <c r="AU43" s="135">
        <f>COUNTIF(KanisiusPT, $A43)</f>
        <v/>
      </c>
      <c r="AV43" s="135">
        <f>COUNTIF(KesaintBlancIndahPT, $A43)</f>
        <v/>
      </c>
      <c r="AW43" s="135">
        <f>COUNTIF(KompasMediaNusantaraPenerbitBukuKompas, $A43)</f>
        <v/>
      </c>
      <c r="AX43" s="135">
        <f>COUNTIF(LanggamPustaka, $A43)</f>
        <v/>
      </c>
      <c r="AY43" s="135">
        <f>COUNTIF(LatifKittoMahesaPT, $A43)</f>
        <v/>
      </c>
      <c r="AZ43" s="135">
        <f>COUNTIF(LENTERAHATIPT, $A43)</f>
        <v/>
      </c>
      <c r="BA43" s="135">
        <f>COUNTIF(LenteraPustakaIndonesia, $A43)</f>
        <v/>
      </c>
      <c r="BB43" s="135">
        <f>COUNTIF(LiterasiNusantaraAbadiGroupPT, $A43)</f>
        <v/>
      </c>
      <c r="BC43" s="135">
        <f>COUNTIF(LiterindoBerkahKaryaPT, $A43)</f>
        <v/>
      </c>
      <c r="BD43" s="135">
        <f>COUNTIF(LOKAAKSARACV, $A43)</f>
        <v/>
      </c>
      <c r="BE43" s="135">
        <f>COUNTIF(LuximaMetroMediaPT, $A43)</f>
        <v/>
      </c>
      <c r="BF43" s="135">
        <f>COUNTIF(MandarMajuCV, $A43)</f>
        <v/>
      </c>
      <c r="BG43" s="135">
        <f>COUNTIF(MediaAkselerasi, $A43)</f>
        <v/>
      </c>
      <c r="BH43" s="135">
        <f>COUNTIF(MediaCendekiaMuslimCV, $A43)</f>
        <v/>
      </c>
      <c r="BI43" s="135">
        <f>COUNTIF(MediaDinamikaSelarasPT, $A43)</f>
        <v/>
      </c>
      <c r="BJ43" s="135">
        <f>COUNTIF(MediaKaryaPutraCV, $A43)</f>
        <v/>
      </c>
      <c r="BK43" s="135">
        <f>COUNTIF(MediaPressindoPT, $A43)</f>
        <v/>
      </c>
      <c r="BL43" s="135">
        <f>COUNTIF(MediantaraSemestaPT, $A43)</f>
        <v/>
      </c>
      <c r="BM43" s="135">
        <f>COUNTIF(MelaniaPublishingCV, $A43)</f>
        <v/>
      </c>
      <c r="BN43" s="135">
        <f>COUNTIF(MutiaraAksaraCV, $A43)</f>
        <v/>
      </c>
      <c r="BO43" s="135">
        <f>COUNTIF(NafalGlobalNusantaraPT, $A43)</f>
        <v/>
      </c>
      <c r="BP43" s="135">
        <f>COUNTIF(NiagaSwadayaPT, $A43)</f>
        <v/>
      </c>
      <c r="BQ43" s="135">
        <f>COUNTIF(NuansaCendekiaCV, $A43)</f>
        <v/>
      </c>
      <c r="BR43" s="135">
        <f>COUNTIF(PenebarSwadayaPT, $A43)</f>
        <v/>
      </c>
      <c r="BS43" s="135">
        <f>COUNTIF(PenerbitAdab, $A43)</f>
        <v/>
      </c>
      <c r="BT43" s="135">
        <f>COUNTIF(PenerbitEGC, $A43)</f>
        <v/>
      </c>
      <c r="BU43" s="135">
        <f>COUNTIF(PenerbitIPBPressPT, $A43)</f>
        <v/>
      </c>
      <c r="BV43" s="135">
        <f>COUNTIF(PenerbitSalemba, $A43)</f>
        <v/>
      </c>
      <c r="BW43" s="135">
        <f>COUNTIF(PohonCahayaSemestaPT, $A43)</f>
        <v/>
      </c>
      <c r="BX43" s="135">
        <f>COUNTIF(PranaDinamikaSejahteraPT, $A43)</f>
        <v/>
      </c>
      <c r="BY43" s="135">
        <f>COUNTIF(PrenadaMediaGroup, $A43)</f>
        <v/>
      </c>
      <c r="BZ43" s="135">
        <f>COUNTIF(PusatDatadanAnalisaTempoPT, $A43)</f>
        <v/>
      </c>
      <c r="CA43" s="135">
        <f>COUNTIF(PuspaSwaraPT, $A43)</f>
        <v/>
      </c>
      <c r="CB43" s="135">
        <f>COUNTIF(PustakaBaruPress, $A43)</f>
        <v/>
      </c>
      <c r="CC43" s="135">
        <f>COUNTIF(PustakaBengawanCV, $A43)</f>
        <v/>
      </c>
      <c r="CD43" s="135">
        <f>COUNTIF(PustakaRumahCintaCV, $A43)</f>
        <v/>
      </c>
      <c r="CE43" s="135">
        <f>COUNTIF(RajaGrafindoPersadaPT, $A43)</f>
        <v/>
      </c>
      <c r="CF43" s="135">
        <f>COUNTIF(RajawaliIntanCemerlang, $A43)</f>
        <v/>
      </c>
      <c r="CG43" s="135">
        <f>COUNTIF(RayyanaKomunikasindoPT, $A43)</f>
        <v/>
      </c>
      <c r="CH43" s="135">
        <f>COUNTIF(RefikaAditamaPT, $A43)</f>
        <v/>
      </c>
      <c r="CI43" s="135">
        <f>COUNTIF(RemajaRosdakaryaPT, $A43)</f>
        <v/>
      </c>
      <c r="CJ43" s="135">
        <f>COUNTIF(ReneTurosIndonesiaPT, $A43)</f>
        <v/>
      </c>
      <c r="CK43" s="135">
        <f>COUNTIF(SaranaPancakaryaNusaPT, $A43)</f>
        <v/>
      </c>
      <c r="CL43" s="135">
        <f>COUNTIF(ScopindoMediaPustakaPT, $A43)</f>
        <v/>
      </c>
      <c r="CM43" s="135">
        <f>COUNTIF(SetiAjiCV, $A43)</f>
        <v/>
      </c>
      <c r="CN43" s="135">
        <f>COUNTIF(SinergiPrimaMagnaCV, $A43)</f>
        <v/>
      </c>
      <c r="CO43" s="135">
        <f>COUNTIF(TazkiaInvestindoUtamaPT, $A43)</f>
        <v/>
      </c>
      <c r="CP43" s="135">
        <f>COUNTIF(TeguhKaryaCV, $A43)</f>
        <v/>
      </c>
      <c r="CQ43" s="135">
        <f>COUNTIF(TigaSerangkaiPustakaMandiriPT, $A43)</f>
        <v/>
      </c>
      <c r="CR43" s="135">
        <f>COUNTIF(TrubusSwadayaPT, $A43)</f>
        <v/>
      </c>
      <c r="CS43" s="135">
        <f>COUNTIF(UGMPress, $A43)</f>
        <v/>
      </c>
      <c r="CU43" s="36" t="n"/>
      <c r="CV43" s="36" t="n"/>
      <c r="CW43" s="36" t="n"/>
      <c r="CX43" s="36" t="n"/>
      <c r="CY43" s="36" t="n"/>
      <c r="CZ43" s="36" t="n"/>
      <c r="DA43" s="36" t="n"/>
      <c r="DB43" s="36" t="n"/>
      <c r="DC43" s="36" t="n"/>
      <c r="DD43" s="36" t="n"/>
      <c r="DE43" s="36" t="n"/>
      <c r="DF43" s="36" t="n"/>
      <c r="DG43" s="36" t="n"/>
      <c r="DH43" s="36" t="n"/>
      <c r="DI43" s="36" t="n"/>
      <c r="DJ43" s="36" t="n"/>
      <c r="DK43" s="36" t="n"/>
      <c r="DL43" s="36" t="n"/>
      <c r="DM43" s="36" t="n"/>
      <c r="DN43" s="36" t="n"/>
      <c r="DO43" s="36" t="n"/>
      <c r="DP43" s="36" t="n"/>
      <c r="DQ43" s="36" t="n"/>
      <c r="DR43" s="36" t="n"/>
      <c r="DS43" s="36" t="n"/>
      <c r="DT43" s="36" t="n"/>
      <c r="DU43" s="36" t="n"/>
      <c r="DV43" s="36" t="n"/>
      <c r="DW43" s="36" t="n"/>
      <c r="DX43" s="36" t="n"/>
      <c r="DY43" s="36" t="n"/>
      <c r="DZ43" s="36" t="n"/>
      <c r="EA43" s="36" t="n"/>
      <c r="EB43" s="36" t="n"/>
      <c r="EC43" s="36" t="n"/>
      <c r="ED43" s="36" t="n"/>
      <c r="EE43" s="36" t="n"/>
      <c r="EF43" s="36" t="n"/>
      <c r="EG43" s="36" t="n"/>
      <c r="EH43" s="36" t="n"/>
      <c r="EI43" s="36" t="n"/>
      <c r="EJ43" s="36" t="n"/>
      <c r="EK43" s="36" t="n"/>
      <c r="EL43" s="36" t="n"/>
      <c r="EM43" s="36" t="n"/>
      <c r="EN43" s="36" t="n"/>
    </row>
    <row r="44">
      <c r="A44" s="154" t="inlineStr">
        <is>
          <t>004.03</t>
        </is>
      </c>
      <c r="B44" s="154" t="inlineStr">
        <is>
          <t>Ilmu Pengetahuan Alam</t>
        </is>
      </c>
      <c r="C44" s="147">
        <f>SUM(E44:CS44)</f>
        <v/>
      </c>
      <c r="D44" s="147" t="n"/>
      <c r="E44" s="135">
        <f>COUNTIF(AlumniPT, $A44)</f>
        <v/>
      </c>
      <c r="F44" s="135">
        <f>COUNTIF(BalaiPustakaPT, $A44)</f>
        <v/>
      </c>
      <c r="G44" s="135">
        <f>COUNTIF(KytaJayaMandiriCV, $A44)</f>
        <v/>
      </c>
      <c r="H44" s="135">
        <f>COUNTIF(SindunataCV, $A44)</f>
        <v/>
      </c>
      <c r="I44" s="135">
        <f>COUNTIF(SyiahKualaUniversityPress, $A44)</f>
        <v/>
      </c>
      <c r="J44" s="135">
        <f>COUNTIF(UINMALIKIPRESS, $A44)</f>
        <v/>
      </c>
      <c r="K44" s="135">
        <f>COUNTIF(UNISMAPRESS, $A44)</f>
        <v/>
      </c>
      <c r="L44" s="135">
        <f>COUNTIF(UnitomoPress, $A44)</f>
        <v/>
      </c>
      <c r="M44" s="135">
        <f>COUNTIF(TITIANILMUCV, $A44)</f>
        <v/>
      </c>
      <c r="N44" s="135">
        <f>COUNTIF(AlqaprintJatinangor, $A44)</f>
        <v/>
      </c>
      <c r="O44" s="135">
        <f>COUNTIF(AnantaVidyaCV, $A44)</f>
        <v/>
      </c>
      <c r="P44" s="135">
        <f>COUNTIF(AndiOffsetCV, $A44)</f>
        <v/>
      </c>
      <c r="Q44" s="135">
        <f>COUNTIF(BestariBuanaMurniGroupPT, $A44)</f>
        <v/>
      </c>
      <c r="R44" s="135">
        <f>COUNTIF(BintangSemestaMediaCV, $A44)</f>
        <v/>
      </c>
      <c r="S44" s="135">
        <f>COUNTIF(BPKTodungSutanGunungMuliaPT, $A44)</f>
        <v/>
      </c>
      <c r="T44" s="135">
        <f>COUNTIF(BrataFancyMediaPT, $A44)</f>
        <v/>
      </c>
      <c r="U44" s="135">
        <f>COUNTIF(BudiUtamaCVDeepublish, $A44)</f>
        <v/>
      </c>
      <c r="V44" s="135">
        <f>COUNTIF(BukaBukuPustaka, $A44)</f>
        <v/>
      </c>
      <c r="W44" s="135">
        <f>COUNTIF(BUMIAKSARAPT, $A44)</f>
        <v/>
      </c>
      <c r="X44" s="135">
        <f>COUNTIF(CahayaDuabelasSemestaPT, $A44)</f>
        <v/>
      </c>
      <c r="Y44" s="135">
        <f>COUNTIF(CitraAdityaBaktiPT, $A44)</f>
        <v/>
      </c>
      <c r="Z44" s="135">
        <f>COUNTIF(DeltaEdukasiPrimaCV, $A44)</f>
        <v/>
      </c>
      <c r="AA44" s="135">
        <f>COUNTIF(DIANDRAPRIMAMITRAMEDIACV, $A44)</f>
        <v/>
      </c>
      <c r="AB44" s="135">
        <f>COUNTIF(DuniaPustakaJayaPT, $A44)</f>
        <v/>
      </c>
      <c r="AC44" s="135">
        <f>COUNTIF(DutaPustakaIndonesiaPT, $A44)</f>
        <v/>
      </c>
      <c r="AD44" s="135">
        <f>COUNTIF(ElementaMediaLiterasiPT, $A44)</f>
        <v/>
      </c>
      <c r="AE44" s="135">
        <f>COUNTIF(ElexMediaKomputindoPT, $A44)</f>
        <v/>
      </c>
      <c r="AF44" s="135">
        <f>COUNTIF(EraAdicitraIntermediaPT, $A44)</f>
        <v/>
      </c>
      <c r="AG44" s="135">
        <f>COUNTIF(GarudaMasSejahteraCV, $A44)</f>
        <v/>
      </c>
      <c r="AH44" s="135">
        <f>COUNTIF(GavaMediaCV, $A44)</f>
        <v/>
      </c>
      <c r="AI44" s="135">
        <f>COUNTIF(GemaInsani, $A44)</f>
        <v/>
      </c>
      <c r="AJ44" s="135">
        <f>COUNTIF(GrahaPrintamaSelarasCV, $A44)</f>
        <v/>
      </c>
      <c r="AK44" s="135">
        <f>COUNTIF(GramediaPustakaUtamaPT, $A44)</f>
        <v/>
      </c>
      <c r="AL44" s="135">
        <f>COUNTIF(GrasindoGramediaWidiaSaranaIndonesia, $A44)</f>
        <v/>
      </c>
      <c r="AM44" s="135">
        <f>COUNTIF(IndivaMediaKreasiPT, $A44)</f>
        <v/>
      </c>
      <c r="AN44" s="135">
        <f>COUNTIF(IndocampCV, $A44)</f>
        <v/>
      </c>
      <c r="AO44" s="135">
        <f>COUNTIF(IndonesiaEmasGroup, $A44)</f>
        <v/>
      </c>
      <c r="AP44" s="135">
        <f>COUNTIF(IntanPariwaraGrupCempakaPutihPT, $A44)</f>
        <v/>
      </c>
      <c r="AQ44" s="135">
        <f>COUNTIF(InteraCV, $A44)</f>
        <v/>
      </c>
      <c r="AR44" s="135">
        <f>COUNTIF(JejakPublisherCV, $A44)</f>
        <v/>
      </c>
      <c r="AS44" s="135">
        <f>COUNTIF(JejakPustaka, $A44)</f>
        <v/>
      </c>
      <c r="AT44" s="135">
        <f>COUNTIF(JepePressMediaUtamaPT, $A44)</f>
        <v/>
      </c>
      <c r="AU44" s="135">
        <f>COUNTIF(KanisiusPT, $A44)</f>
        <v/>
      </c>
      <c r="AV44" s="135">
        <f>COUNTIF(KesaintBlancIndahPT, $A44)</f>
        <v/>
      </c>
      <c r="AW44" s="135">
        <f>COUNTIF(KompasMediaNusantaraPenerbitBukuKompas, $A44)</f>
        <v/>
      </c>
      <c r="AX44" s="135">
        <f>COUNTIF(LanggamPustaka, $A44)</f>
        <v/>
      </c>
      <c r="AY44" s="135">
        <f>COUNTIF(LatifKittoMahesaPT, $A44)</f>
        <v/>
      </c>
      <c r="AZ44" s="135">
        <f>COUNTIF(LENTERAHATIPT, $A44)</f>
        <v/>
      </c>
      <c r="BA44" s="135">
        <f>COUNTIF(LenteraPustakaIndonesia, $A44)</f>
        <v/>
      </c>
      <c r="BB44" s="135">
        <f>COUNTIF(LiterasiNusantaraAbadiGroupPT, $A44)</f>
        <v/>
      </c>
      <c r="BC44" s="135">
        <f>COUNTIF(LiterindoBerkahKaryaPT, $A44)</f>
        <v/>
      </c>
      <c r="BD44" s="135">
        <f>COUNTIF(LOKAAKSARACV, $A44)</f>
        <v/>
      </c>
      <c r="BE44" s="135">
        <f>COUNTIF(LuximaMetroMediaPT, $A44)</f>
        <v/>
      </c>
      <c r="BF44" s="135">
        <f>COUNTIF(MandarMajuCV, $A44)</f>
        <v/>
      </c>
      <c r="BG44" s="135">
        <f>COUNTIF(MediaAkselerasi, $A44)</f>
        <v/>
      </c>
      <c r="BH44" s="135">
        <f>COUNTIF(MediaCendekiaMuslimCV, $A44)</f>
        <v/>
      </c>
      <c r="BI44" s="135">
        <f>COUNTIF(MediaDinamikaSelarasPT, $A44)</f>
        <v/>
      </c>
      <c r="BJ44" s="135">
        <f>COUNTIF(MediaKaryaPutraCV, $A44)</f>
        <v/>
      </c>
      <c r="BK44" s="135">
        <f>COUNTIF(MediaPressindoPT, $A44)</f>
        <v/>
      </c>
      <c r="BL44" s="135">
        <f>COUNTIF(MediantaraSemestaPT, $A44)</f>
        <v/>
      </c>
      <c r="BM44" s="135">
        <f>COUNTIF(MelaniaPublishingCV, $A44)</f>
        <v/>
      </c>
      <c r="BN44" s="135">
        <f>COUNTIF(MutiaraAksaraCV, $A44)</f>
        <v/>
      </c>
      <c r="BO44" s="135">
        <f>COUNTIF(NafalGlobalNusantaraPT, $A44)</f>
        <v/>
      </c>
      <c r="BP44" s="135">
        <f>COUNTIF(NiagaSwadayaPT, $A44)</f>
        <v/>
      </c>
      <c r="BQ44" s="135">
        <f>COUNTIF(NuansaCendekiaCV, $A44)</f>
        <v/>
      </c>
      <c r="BR44" s="135">
        <f>COUNTIF(PenebarSwadayaPT, $A44)</f>
        <v/>
      </c>
      <c r="BS44" s="135">
        <f>COUNTIF(PenerbitAdab, $A44)</f>
        <v/>
      </c>
      <c r="BT44" s="135">
        <f>COUNTIF(PenerbitEGC, $A44)</f>
        <v/>
      </c>
      <c r="BU44" s="135">
        <f>COUNTIF(PenerbitIPBPressPT, $A44)</f>
        <v/>
      </c>
      <c r="BV44" s="135">
        <f>COUNTIF(PenerbitSalemba, $A44)</f>
        <v/>
      </c>
      <c r="BW44" s="135">
        <f>COUNTIF(PohonCahayaSemestaPT, $A44)</f>
        <v/>
      </c>
      <c r="BX44" s="135">
        <f>COUNTIF(PranaDinamikaSejahteraPT, $A44)</f>
        <v/>
      </c>
      <c r="BY44" s="135">
        <f>COUNTIF(PrenadaMediaGroup, $A44)</f>
        <v/>
      </c>
      <c r="BZ44" s="135">
        <f>COUNTIF(PusatDatadanAnalisaTempoPT, $A44)</f>
        <v/>
      </c>
      <c r="CA44" s="135">
        <f>COUNTIF(PuspaSwaraPT, $A44)</f>
        <v/>
      </c>
      <c r="CB44" s="135">
        <f>COUNTIF(PustakaBaruPress, $A44)</f>
        <v/>
      </c>
      <c r="CC44" s="135">
        <f>COUNTIF(PustakaBengawanCV, $A44)</f>
        <v/>
      </c>
      <c r="CD44" s="135">
        <f>COUNTIF(PustakaRumahCintaCV, $A44)</f>
        <v/>
      </c>
      <c r="CE44" s="135">
        <f>COUNTIF(RajaGrafindoPersadaPT, $A44)</f>
        <v/>
      </c>
      <c r="CF44" s="135">
        <f>COUNTIF(RajawaliIntanCemerlang, $A44)</f>
        <v/>
      </c>
      <c r="CG44" s="135">
        <f>COUNTIF(RayyanaKomunikasindoPT, $A44)</f>
        <v/>
      </c>
      <c r="CH44" s="135">
        <f>COUNTIF(RefikaAditamaPT, $A44)</f>
        <v/>
      </c>
      <c r="CI44" s="135">
        <f>COUNTIF(RemajaRosdakaryaPT, $A44)</f>
        <v/>
      </c>
      <c r="CJ44" s="135">
        <f>COUNTIF(ReneTurosIndonesiaPT, $A44)</f>
        <v/>
      </c>
      <c r="CK44" s="135">
        <f>COUNTIF(SaranaPancakaryaNusaPT, $A44)</f>
        <v/>
      </c>
      <c r="CL44" s="135">
        <f>COUNTIF(ScopindoMediaPustakaPT, $A44)</f>
        <v/>
      </c>
      <c r="CM44" s="135">
        <f>COUNTIF(SetiAjiCV, $A44)</f>
        <v/>
      </c>
      <c r="CN44" s="135">
        <f>COUNTIF(SinergiPrimaMagnaCV, $A44)</f>
        <v/>
      </c>
      <c r="CO44" s="135">
        <f>COUNTIF(TazkiaInvestindoUtamaPT, $A44)</f>
        <v/>
      </c>
      <c r="CP44" s="135">
        <f>COUNTIF(TeguhKaryaCV, $A44)</f>
        <v/>
      </c>
      <c r="CQ44" s="135">
        <f>COUNTIF(TigaSerangkaiPustakaMandiriPT, $A44)</f>
        <v/>
      </c>
      <c r="CR44" s="135">
        <f>COUNTIF(TrubusSwadayaPT, $A44)</f>
        <v/>
      </c>
      <c r="CS44" s="135">
        <f>COUNTIF(UGMPress, $A44)</f>
        <v/>
      </c>
      <c r="CU44" s="36" t="n"/>
      <c r="CV44" s="36" t="n"/>
      <c r="CW44" s="36" t="n"/>
      <c r="CX44" s="36" t="n"/>
      <c r="CY44" s="36" t="n"/>
      <c r="CZ44" s="36" t="n"/>
      <c r="DA44" s="36" t="n"/>
      <c r="DB44" s="36" t="n"/>
      <c r="DC44" s="36" t="n"/>
      <c r="DD44" s="36" t="n"/>
      <c r="DE44" s="36" t="n"/>
      <c r="DF44" s="36" t="n"/>
      <c r="DG44" s="36" t="n"/>
      <c r="DH44" s="36" t="n"/>
      <c r="DI44" s="36" t="n"/>
      <c r="DJ44" s="36" t="n"/>
      <c r="DK44" s="36" t="n"/>
      <c r="DL44" s="36" t="n"/>
      <c r="DM44" s="36" t="n"/>
      <c r="DN44" s="36" t="n"/>
      <c r="DO44" s="36" t="n"/>
      <c r="DP44" s="36" t="n"/>
      <c r="DQ44" s="36" t="n"/>
      <c r="DR44" s="36" t="n"/>
      <c r="DS44" s="36" t="n"/>
      <c r="DT44" s="36" t="n"/>
      <c r="DU44" s="36" t="n"/>
      <c r="DV44" s="36" t="n"/>
      <c r="DW44" s="36" t="n"/>
      <c r="DX44" s="36" t="n"/>
      <c r="DY44" s="36" t="n"/>
      <c r="DZ44" s="36" t="n"/>
      <c r="EA44" s="36" t="n"/>
      <c r="EB44" s="36" t="n"/>
      <c r="EC44" s="36" t="n"/>
      <c r="ED44" s="36" t="n"/>
      <c r="EE44" s="36" t="n"/>
      <c r="EF44" s="36" t="n"/>
      <c r="EG44" s="36" t="n"/>
      <c r="EH44" s="36" t="n"/>
      <c r="EI44" s="36" t="n"/>
      <c r="EJ44" s="36" t="n"/>
      <c r="EK44" s="36" t="n"/>
      <c r="EL44" s="36" t="n"/>
      <c r="EM44" s="36" t="n"/>
      <c r="EN44" s="36" t="n"/>
    </row>
    <row r="45">
      <c r="A45" s="154" t="inlineStr">
        <is>
          <t>004.04</t>
        </is>
      </c>
      <c r="B45" s="154" t="inlineStr">
        <is>
          <t>Kejuruan</t>
        </is>
      </c>
      <c r="C45" s="147">
        <f>SUM(E45:CS45)</f>
        <v/>
      </c>
      <c r="D45" s="147" t="n"/>
      <c r="E45" s="135">
        <f>COUNTIF(AlumniPT, $A45)</f>
        <v/>
      </c>
      <c r="F45" s="135">
        <f>COUNTIF(BalaiPustakaPT, $A45)</f>
        <v/>
      </c>
      <c r="G45" s="135">
        <f>COUNTIF(KytaJayaMandiriCV, $A45)</f>
        <v/>
      </c>
      <c r="H45" s="135">
        <f>COUNTIF(SindunataCV, $A45)</f>
        <v/>
      </c>
      <c r="I45" s="135">
        <f>COUNTIF(SyiahKualaUniversityPress, $A45)</f>
        <v/>
      </c>
      <c r="J45" s="135">
        <f>COUNTIF(UINMALIKIPRESS, $A45)</f>
        <v/>
      </c>
      <c r="K45" s="135">
        <f>COUNTIF(UNISMAPRESS, $A45)</f>
        <v/>
      </c>
      <c r="L45" s="135">
        <f>COUNTIF(UnitomoPress, $A45)</f>
        <v/>
      </c>
      <c r="M45" s="135">
        <f>COUNTIF(TITIANILMUCV, $A45)</f>
        <v/>
      </c>
      <c r="N45" s="135">
        <f>COUNTIF(AlqaprintJatinangor, $A45)</f>
        <v/>
      </c>
      <c r="O45" s="135">
        <f>COUNTIF(AnantaVidyaCV, $A45)</f>
        <v/>
      </c>
      <c r="P45" s="135">
        <f>COUNTIF(AndiOffsetCV, $A45)</f>
        <v/>
      </c>
      <c r="Q45" s="135">
        <f>COUNTIF(BestariBuanaMurniGroupPT, $A45)</f>
        <v/>
      </c>
      <c r="R45" s="135">
        <f>COUNTIF(BintangSemestaMediaCV, $A45)</f>
        <v/>
      </c>
      <c r="S45" s="135">
        <f>COUNTIF(BPKTodungSutanGunungMuliaPT, $A45)</f>
        <v/>
      </c>
      <c r="T45" s="135">
        <f>COUNTIF(BrataFancyMediaPT, $A45)</f>
        <v/>
      </c>
      <c r="U45" s="135">
        <f>COUNTIF(BudiUtamaCVDeepublish, $A45)</f>
        <v/>
      </c>
      <c r="V45" s="135">
        <f>COUNTIF(BukaBukuPustaka, $A45)</f>
        <v/>
      </c>
      <c r="W45" s="135">
        <f>COUNTIF(BUMIAKSARAPT, $A45)</f>
        <v/>
      </c>
      <c r="X45" s="135">
        <f>COUNTIF(CahayaDuabelasSemestaPT, $A45)</f>
        <v/>
      </c>
      <c r="Y45" s="135">
        <f>COUNTIF(CitraAdityaBaktiPT, $A45)</f>
        <v/>
      </c>
      <c r="Z45" s="135">
        <f>COUNTIF(DeltaEdukasiPrimaCV, $A45)</f>
        <v/>
      </c>
      <c r="AA45" s="135">
        <f>COUNTIF(DIANDRAPRIMAMITRAMEDIACV, $A45)</f>
        <v/>
      </c>
      <c r="AB45" s="135">
        <f>COUNTIF(DuniaPustakaJayaPT, $A45)</f>
        <v/>
      </c>
      <c r="AC45" s="135">
        <f>COUNTIF(DutaPustakaIndonesiaPT, $A45)</f>
        <v/>
      </c>
      <c r="AD45" s="135">
        <f>COUNTIF(ElementaMediaLiterasiPT, $A45)</f>
        <v/>
      </c>
      <c r="AE45" s="135">
        <f>COUNTIF(ElexMediaKomputindoPT, $A45)</f>
        <v/>
      </c>
      <c r="AF45" s="135">
        <f>COUNTIF(EraAdicitraIntermediaPT, $A45)</f>
        <v/>
      </c>
      <c r="AG45" s="135">
        <f>COUNTIF(GarudaMasSejahteraCV, $A45)</f>
        <v/>
      </c>
      <c r="AH45" s="135">
        <f>COUNTIF(GavaMediaCV, $A45)</f>
        <v/>
      </c>
      <c r="AI45" s="135">
        <f>COUNTIF(GemaInsani, $A45)</f>
        <v/>
      </c>
      <c r="AJ45" s="135">
        <f>COUNTIF(GrahaPrintamaSelarasCV, $A45)</f>
        <v/>
      </c>
      <c r="AK45" s="135">
        <f>COUNTIF(GramediaPustakaUtamaPT, $A45)</f>
        <v/>
      </c>
      <c r="AL45" s="135">
        <f>COUNTIF(GrasindoGramediaWidiaSaranaIndonesia, $A45)</f>
        <v/>
      </c>
      <c r="AM45" s="135">
        <f>COUNTIF(IndivaMediaKreasiPT, $A45)</f>
        <v/>
      </c>
      <c r="AN45" s="135">
        <f>COUNTIF(IndocampCV, $A45)</f>
        <v/>
      </c>
      <c r="AO45" s="135">
        <f>COUNTIF(IndonesiaEmasGroup, $A45)</f>
        <v/>
      </c>
      <c r="AP45" s="135">
        <f>COUNTIF(IntanPariwaraGrupCempakaPutihPT, $A45)</f>
        <v/>
      </c>
      <c r="AQ45" s="135">
        <f>COUNTIF(InteraCV, $A45)</f>
        <v/>
      </c>
      <c r="AR45" s="135">
        <f>COUNTIF(JejakPublisherCV, $A45)</f>
        <v/>
      </c>
      <c r="AS45" s="135">
        <f>COUNTIF(JejakPustaka, $A45)</f>
        <v/>
      </c>
      <c r="AT45" s="135">
        <f>COUNTIF(JepePressMediaUtamaPT, $A45)</f>
        <v/>
      </c>
      <c r="AU45" s="135">
        <f>COUNTIF(KanisiusPT, $A45)</f>
        <v/>
      </c>
      <c r="AV45" s="135">
        <f>COUNTIF(KesaintBlancIndahPT, $A45)</f>
        <v/>
      </c>
      <c r="AW45" s="135">
        <f>COUNTIF(KompasMediaNusantaraPenerbitBukuKompas, $A45)</f>
        <v/>
      </c>
      <c r="AX45" s="135">
        <f>COUNTIF(LanggamPustaka, $A45)</f>
        <v/>
      </c>
      <c r="AY45" s="135">
        <f>COUNTIF(LatifKittoMahesaPT, $A45)</f>
        <v/>
      </c>
      <c r="AZ45" s="135">
        <f>COUNTIF(LENTERAHATIPT, $A45)</f>
        <v/>
      </c>
      <c r="BA45" s="135">
        <f>COUNTIF(LenteraPustakaIndonesia, $A45)</f>
        <v/>
      </c>
      <c r="BB45" s="135">
        <f>COUNTIF(LiterasiNusantaraAbadiGroupPT, $A45)</f>
        <v/>
      </c>
      <c r="BC45" s="135">
        <f>COUNTIF(LiterindoBerkahKaryaPT, $A45)</f>
        <v/>
      </c>
      <c r="BD45" s="135">
        <f>COUNTIF(LOKAAKSARACV, $A45)</f>
        <v/>
      </c>
      <c r="BE45" s="135">
        <f>COUNTIF(LuximaMetroMediaPT, $A45)</f>
        <v/>
      </c>
      <c r="BF45" s="135">
        <f>COUNTIF(MandarMajuCV, $A45)</f>
        <v/>
      </c>
      <c r="BG45" s="135">
        <f>COUNTIF(MediaAkselerasi, $A45)</f>
        <v/>
      </c>
      <c r="BH45" s="135">
        <f>COUNTIF(MediaCendekiaMuslimCV, $A45)</f>
        <v/>
      </c>
      <c r="BI45" s="135">
        <f>COUNTIF(MediaDinamikaSelarasPT, $A45)</f>
        <v/>
      </c>
      <c r="BJ45" s="135">
        <f>COUNTIF(MediaKaryaPutraCV, $A45)</f>
        <v/>
      </c>
      <c r="BK45" s="135">
        <f>COUNTIF(MediaPressindoPT, $A45)</f>
        <v/>
      </c>
      <c r="BL45" s="135">
        <f>COUNTIF(MediantaraSemestaPT, $A45)</f>
        <v/>
      </c>
      <c r="BM45" s="135">
        <f>COUNTIF(MelaniaPublishingCV, $A45)</f>
        <v/>
      </c>
      <c r="BN45" s="135">
        <f>COUNTIF(MutiaraAksaraCV, $A45)</f>
        <v/>
      </c>
      <c r="BO45" s="135">
        <f>COUNTIF(NafalGlobalNusantaraPT, $A45)</f>
        <v/>
      </c>
      <c r="BP45" s="135">
        <f>COUNTIF(NiagaSwadayaPT, $A45)</f>
        <v/>
      </c>
      <c r="BQ45" s="135">
        <f>COUNTIF(NuansaCendekiaCV, $A45)</f>
        <v/>
      </c>
      <c r="BR45" s="135">
        <f>COUNTIF(PenebarSwadayaPT, $A45)</f>
        <v/>
      </c>
      <c r="BS45" s="135">
        <f>COUNTIF(PenerbitAdab, $A45)</f>
        <v/>
      </c>
      <c r="BT45" s="135">
        <f>COUNTIF(PenerbitEGC, $A45)</f>
        <v/>
      </c>
      <c r="BU45" s="135">
        <f>COUNTIF(PenerbitIPBPressPT, $A45)</f>
        <v/>
      </c>
      <c r="BV45" s="135">
        <f>COUNTIF(PenerbitSalemba, $A45)</f>
        <v/>
      </c>
      <c r="BW45" s="135">
        <f>COUNTIF(PohonCahayaSemestaPT, $A45)</f>
        <v/>
      </c>
      <c r="BX45" s="135">
        <f>COUNTIF(PranaDinamikaSejahteraPT, $A45)</f>
        <v/>
      </c>
      <c r="BY45" s="135">
        <f>COUNTIF(PrenadaMediaGroup, $A45)</f>
        <v/>
      </c>
      <c r="BZ45" s="135">
        <f>COUNTIF(PusatDatadanAnalisaTempoPT, $A45)</f>
        <v/>
      </c>
      <c r="CA45" s="135">
        <f>COUNTIF(PuspaSwaraPT, $A45)</f>
        <v/>
      </c>
      <c r="CB45" s="135">
        <f>COUNTIF(PustakaBaruPress, $A45)</f>
        <v/>
      </c>
      <c r="CC45" s="135">
        <f>COUNTIF(PustakaBengawanCV, $A45)</f>
        <v/>
      </c>
      <c r="CD45" s="135">
        <f>COUNTIF(PustakaRumahCintaCV, $A45)</f>
        <v/>
      </c>
      <c r="CE45" s="135">
        <f>COUNTIF(RajaGrafindoPersadaPT, $A45)</f>
        <v/>
      </c>
      <c r="CF45" s="135">
        <f>COUNTIF(RajawaliIntanCemerlang, $A45)</f>
        <v/>
      </c>
      <c r="CG45" s="135">
        <f>COUNTIF(RayyanaKomunikasindoPT, $A45)</f>
        <v/>
      </c>
      <c r="CH45" s="135">
        <f>COUNTIF(RefikaAditamaPT, $A45)</f>
        <v/>
      </c>
      <c r="CI45" s="135">
        <f>COUNTIF(RemajaRosdakaryaPT, $A45)</f>
        <v/>
      </c>
      <c r="CJ45" s="135">
        <f>COUNTIF(ReneTurosIndonesiaPT, $A45)</f>
        <v/>
      </c>
      <c r="CK45" s="135">
        <f>COUNTIF(SaranaPancakaryaNusaPT, $A45)</f>
        <v/>
      </c>
      <c r="CL45" s="135">
        <f>COUNTIF(ScopindoMediaPustakaPT, $A45)</f>
        <v/>
      </c>
      <c r="CM45" s="135">
        <f>COUNTIF(SetiAjiCV, $A45)</f>
        <v/>
      </c>
      <c r="CN45" s="135">
        <f>COUNTIF(SinergiPrimaMagnaCV, $A45)</f>
        <v/>
      </c>
      <c r="CO45" s="135">
        <f>COUNTIF(TazkiaInvestindoUtamaPT, $A45)</f>
        <v/>
      </c>
      <c r="CP45" s="135">
        <f>COUNTIF(TeguhKaryaCV, $A45)</f>
        <v/>
      </c>
      <c r="CQ45" s="135">
        <f>COUNTIF(TigaSerangkaiPustakaMandiriPT, $A45)</f>
        <v/>
      </c>
      <c r="CR45" s="135">
        <f>COUNTIF(TrubusSwadayaPT, $A45)</f>
        <v/>
      </c>
      <c r="CS45" s="135">
        <f>COUNTIF(UGMPress, $A45)</f>
        <v/>
      </c>
      <c r="CU45" s="36" t="n"/>
      <c r="CV45" s="36" t="n"/>
      <c r="CW45" s="36" t="n"/>
      <c r="CX45" s="36" t="n"/>
      <c r="CY45" s="36" t="n"/>
      <c r="CZ45" s="36" t="n"/>
      <c r="DA45" s="36" t="n"/>
      <c r="DB45" s="36" t="n"/>
      <c r="DC45" s="36" t="n"/>
      <c r="DD45" s="36" t="n"/>
      <c r="DE45" s="36" t="n"/>
      <c r="DF45" s="36" t="n"/>
      <c r="DG45" s="36" t="n"/>
      <c r="DH45" s="36" t="n"/>
      <c r="DI45" s="36" t="n"/>
      <c r="DJ45" s="36" t="n"/>
      <c r="DK45" s="36" t="n"/>
      <c r="DL45" s="36" t="n"/>
      <c r="DM45" s="36" t="n"/>
      <c r="DN45" s="36" t="n"/>
      <c r="DO45" s="36" t="n"/>
      <c r="DP45" s="36" t="n"/>
      <c r="DQ45" s="36" t="n"/>
      <c r="DR45" s="36" t="n"/>
      <c r="DS45" s="36" t="n"/>
      <c r="DT45" s="36" t="n"/>
      <c r="DU45" s="36" t="n"/>
      <c r="DV45" s="36" t="n"/>
      <c r="DW45" s="36" t="n"/>
      <c r="DX45" s="36" t="n"/>
      <c r="DY45" s="36" t="n"/>
      <c r="DZ45" s="36" t="n"/>
      <c r="EA45" s="36" t="n"/>
      <c r="EB45" s="36" t="n"/>
      <c r="EC45" s="36" t="n"/>
      <c r="ED45" s="36" t="n"/>
      <c r="EE45" s="36" t="n"/>
      <c r="EF45" s="36" t="n"/>
      <c r="EG45" s="36" t="n"/>
      <c r="EH45" s="36" t="n"/>
      <c r="EI45" s="36" t="n"/>
      <c r="EJ45" s="36" t="n"/>
      <c r="EK45" s="36" t="n"/>
      <c r="EL45" s="36" t="n"/>
      <c r="EM45" s="36" t="n"/>
      <c r="EN45" s="36" t="n"/>
    </row>
    <row r="46">
      <c r="A46" s="154" t="inlineStr">
        <is>
          <t>004.05</t>
        </is>
      </c>
      <c r="B46" s="154" t="inlineStr">
        <is>
          <t>Bahasa Indonesia</t>
        </is>
      </c>
      <c r="C46" s="147">
        <f>SUM(E46:CS46)</f>
        <v/>
      </c>
      <c r="D46" s="147" t="n"/>
      <c r="E46" s="135">
        <f>COUNTIF(AlumniPT, $A46)</f>
        <v/>
      </c>
      <c r="F46" s="135">
        <f>COUNTIF(BalaiPustakaPT, $A46)</f>
        <v/>
      </c>
      <c r="G46" s="135">
        <f>COUNTIF(KytaJayaMandiriCV, $A46)</f>
        <v/>
      </c>
      <c r="H46" s="135">
        <f>COUNTIF(SindunataCV, $A46)</f>
        <v/>
      </c>
      <c r="I46" s="135">
        <f>COUNTIF(SyiahKualaUniversityPress, $A46)</f>
        <v/>
      </c>
      <c r="J46" s="135">
        <f>COUNTIF(UINMALIKIPRESS, $A46)</f>
        <v/>
      </c>
      <c r="K46" s="135">
        <f>COUNTIF(UNISMAPRESS, $A46)</f>
        <v/>
      </c>
      <c r="L46" s="135">
        <f>COUNTIF(UnitomoPress, $A46)</f>
        <v/>
      </c>
      <c r="M46" s="135">
        <f>COUNTIF(TITIANILMUCV, $A46)</f>
        <v/>
      </c>
      <c r="N46" s="135">
        <f>COUNTIF(AlqaprintJatinangor, $A46)</f>
        <v/>
      </c>
      <c r="O46" s="135">
        <f>COUNTIF(AnantaVidyaCV, $A46)</f>
        <v/>
      </c>
      <c r="P46" s="135">
        <f>COUNTIF(AndiOffsetCV, $A46)</f>
        <v/>
      </c>
      <c r="Q46" s="135">
        <f>COUNTIF(BestariBuanaMurniGroupPT, $A46)</f>
        <v/>
      </c>
      <c r="R46" s="135">
        <f>COUNTIF(BintangSemestaMediaCV, $A46)</f>
        <v/>
      </c>
      <c r="S46" s="135">
        <f>COUNTIF(BPKTodungSutanGunungMuliaPT, $A46)</f>
        <v/>
      </c>
      <c r="T46" s="135">
        <f>COUNTIF(BrataFancyMediaPT, $A46)</f>
        <v/>
      </c>
      <c r="U46" s="135">
        <f>COUNTIF(BudiUtamaCVDeepublish, $A46)</f>
        <v/>
      </c>
      <c r="V46" s="135">
        <f>COUNTIF(BukaBukuPustaka, $A46)</f>
        <v/>
      </c>
      <c r="W46" s="135">
        <f>COUNTIF(BUMIAKSARAPT, $A46)</f>
        <v/>
      </c>
      <c r="X46" s="135">
        <f>COUNTIF(CahayaDuabelasSemestaPT, $A46)</f>
        <v/>
      </c>
      <c r="Y46" s="135">
        <f>COUNTIF(CitraAdityaBaktiPT, $A46)</f>
        <v/>
      </c>
      <c r="Z46" s="135">
        <f>COUNTIF(DeltaEdukasiPrimaCV, $A46)</f>
        <v/>
      </c>
      <c r="AA46" s="135">
        <f>COUNTIF(DIANDRAPRIMAMITRAMEDIACV, $A46)</f>
        <v/>
      </c>
      <c r="AB46" s="135">
        <f>COUNTIF(DuniaPustakaJayaPT, $A46)</f>
        <v/>
      </c>
      <c r="AC46" s="135">
        <f>COUNTIF(DutaPustakaIndonesiaPT, $A46)</f>
        <v/>
      </c>
      <c r="AD46" s="135">
        <f>COUNTIF(ElementaMediaLiterasiPT, $A46)</f>
        <v/>
      </c>
      <c r="AE46" s="135">
        <f>COUNTIF(ElexMediaKomputindoPT, $A46)</f>
        <v/>
      </c>
      <c r="AF46" s="135">
        <f>COUNTIF(EraAdicitraIntermediaPT, $A46)</f>
        <v/>
      </c>
      <c r="AG46" s="135">
        <f>COUNTIF(GarudaMasSejahteraCV, $A46)</f>
        <v/>
      </c>
      <c r="AH46" s="135">
        <f>COUNTIF(GavaMediaCV, $A46)</f>
        <v/>
      </c>
      <c r="AI46" s="135">
        <f>COUNTIF(GemaInsani, $A46)</f>
        <v/>
      </c>
      <c r="AJ46" s="135">
        <f>COUNTIF(GrahaPrintamaSelarasCV, $A46)</f>
        <v/>
      </c>
      <c r="AK46" s="135">
        <f>COUNTIF(GramediaPustakaUtamaPT, $A46)</f>
        <v/>
      </c>
      <c r="AL46" s="135">
        <f>COUNTIF(GrasindoGramediaWidiaSaranaIndonesia, $A46)</f>
        <v/>
      </c>
      <c r="AM46" s="135">
        <f>COUNTIF(IndivaMediaKreasiPT, $A46)</f>
        <v/>
      </c>
      <c r="AN46" s="135">
        <f>COUNTIF(IndocampCV, $A46)</f>
        <v/>
      </c>
      <c r="AO46" s="135">
        <f>COUNTIF(IndonesiaEmasGroup, $A46)</f>
        <v/>
      </c>
      <c r="AP46" s="135">
        <f>COUNTIF(IntanPariwaraGrupCempakaPutihPT, $A46)</f>
        <v/>
      </c>
      <c r="AQ46" s="135">
        <f>COUNTIF(InteraCV, $A46)</f>
        <v/>
      </c>
      <c r="AR46" s="135">
        <f>COUNTIF(JejakPublisherCV, $A46)</f>
        <v/>
      </c>
      <c r="AS46" s="135">
        <f>COUNTIF(JejakPustaka, $A46)</f>
        <v/>
      </c>
      <c r="AT46" s="135">
        <f>COUNTIF(JepePressMediaUtamaPT, $A46)</f>
        <v/>
      </c>
      <c r="AU46" s="135">
        <f>COUNTIF(KanisiusPT, $A46)</f>
        <v/>
      </c>
      <c r="AV46" s="135">
        <f>COUNTIF(KesaintBlancIndahPT, $A46)</f>
        <v/>
      </c>
      <c r="AW46" s="135">
        <f>COUNTIF(KompasMediaNusantaraPenerbitBukuKompas, $A46)</f>
        <v/>
      </c>
      <c r="AX46" s="135">
        <f>COUNTIF(LanggamPustaka, $A46)</f>
        <v/>
      </c>
      <c r="AY46" s="135">
        <f>COUNTIF(LatifKittoMahesaPT, $A46)</f>
        <v/>
      </c>
      <c r="AZ46" s="135">
        <f>COUNTIF(LENTERAHATIPT, $A46)</f>
        <v/>
      </c>
      <c r="BA46" s="135">
        <f>COUNTIF(LenteraPustakaIndonesia, $A46)</f>
        <v/>
      </c>
      <c r="BB46" s="135">
        <f>COUNTIF(LiterasiNusantaraAbadiGroupPT, $A46)</f>
        <v/>
      </c>
      <c r="BC46" s="135">
        <f>COUNTIF(LiterindoBerkahKaryaPT, $A46)</f>
        <v/>
      </c>
      <c r="BD46" s="135">
        <f>COUNTIF(LOKAAKSARACV, $A46)</f>
        <v/>
      </c>
      <c r="BE46" s="135">
        <f>COUNTIF(LuximaMetroMediaPT, $A46)</f>
        <v/>
      </c>
      <c r="BF46" s="135">
        <f>COUNTIF(MandarMajuCV, $A46)</f>
        <v/>
      </c>
      <c r="BG46" s="135">
        <f>COUNTIF(MediaAkselerasi, $A46)</f>
        <v/>
      </c>
      <c r="BH46" s="135">
        <f>COUNTIF(MediaCendekiaMuslimCV, $A46)</f>
        <v/>
      </c>
      <c r="BI46" s="135">
        <f>COUNTIF(MediaDinamikaSelarasPT, $A46)</f>
        <v/>
      </c>
      <c r="BJ46" s="135">
        <f>COUNTIF(MediaKaryaPutraCV, $A46)</f>
        <v/>
      </c>
      <c r="BK46" s="135">
        <f>COUNTIF(MediaPressindoPT, $A46)</f>
        <v/>
      </c>
      <c r="BL46" s="135">
        <f>COUNTIF(MediantaraSemestaPT, $A46)</f>
        <v/>
      </c>
      <c r="BM46" s="135">
        <f>COUNTIF(MelaniaPublishingCV, $A46)</f>
        <v/>
      </c>
      <c r="BN46" s="135">
        <f>COUNTIF(MutiaraAksaraCV, $A46)</f>
        <v/>
      </c>
      <c r="BO46" s="135">
        <f>COUNTIF(NafalGlobalNusantaraPT, $A46)</f>
        <v/>
      </c>
      <c r="BP46" s="135">
        <f>COUNTIF(NiagaSwadayaPT, $A46)</f>
        <v/>
      </c>
      <c r="BQ46" s="135">
        <f>COUNTIF(NuansaCendekiaCV, $A46)</f>
        <v/>
      </c>
      <c r="BR46" s="135">
        <f>COUNTIF(PenebarSwadayaPT, $A46)</f>
        <v/>
      </c>
      <c r="BS46" s="135">
        <f>COUNTIF(PenerbitAdab, $A46)</f>
        <v/>
      </c>
      <c r="BT46" s="135">
        <f>COUNTIF(PenerbitEGC, $A46)</f>
        <v/>
      </c>
      <c r="BU46" s="135">
        <f>COUNTIF(PenerbitIPBPressPT, $A46)</f>
        <v/>
      </c>
      <c r="BV46" s="135">
        <f>COUNTIF(PenerbitSalemba, $A46)</f>
        <v/>
      </c>
      <c r="BW46" s="135">
        <f>COUNTIF(PohonCahayaSemestaPT, $A46)</f>
        <v/>
      </c>
      <c r="BX46" s="135">
        <f>COUNTIF(PranaDinamikaSejahteraPT, $A46)</f>
        <v/>
      </c>
      <c r="BY46" s="135">
        <f>COUNTIF(PrenadaMediaGroup, $A46)</f>
        <v/>
      </c>
      <c r="BZ46" s="135">
        <f>COUNTIF(PusatDatadanAnalisaTempoPT, $A46)</f>
        <v/>
      </c>
      <c r="CA46" s="135">
        <f>COUNTIF(PuspaSwaraPT, $A46)</f>
        <v/>
      </c>
      <c r="CB46" s="135">
        <f>COUNTIF(PustakaBaruPress, $A46)</f>
        <v/>
      </c>
      <c r="CC46" s="135">
        <f>COUNTIF(PustakaBengawanCV, $A46)</f>
        <v/>
      </c>
      <c r="CD46" s="135">
        <f>COUNTIF(PustakaRumahCintaCV, $A46)</f>
        <v/>
      </c>
      <c r="CE46" s="135">
        <f>COUNTIF(RajaGrafindoPersadaPT, $A46)</f>
        <v/>
      </c>
      <c r="CF46" s="135">
        <f>COUNTIF(RajawaliIntanCemerlang, $A46)</f>
        <v/>
      </c>
      <c r="CG46" s="135">
        <f>COUNTIF(RayyanaKomunikasindoPT, $A46)</f>
        <v/>
      </c>
      <c r="CH46" s="135">
        <f>COUNTIF(RefikaAditamaPT, $A46)</f>
        <v/>
      </c>
      <c r="CI46" s="135">
        <f>COUNTIF(RemajaRosdakaryaPT, $A46)</f>
        <v/>
      </c>
      <c r="CJ46" s="135">
        <f>COUNTIF(ReneTurosIndonesiaPT, $A46)</f>
        <v/>
      </c>
      <c r="CK46" s="135">
        <f>COUNTIF(SaranaPancakaryaNusaPT, $A46)</f>
        <v/>
      </c>
      <c r="CL46" s="135">
        <f>COUNTIF(ScopindoMediaPustakaPT, $A46)</f>
        <v/>
      </c>
      <c r="CM46" s="135">
        <f>COUNTIF(SetiAjiCV, $A46)</f>
        <v/>
      </c>
      <c r="CN46" s="135">
        <f>COUNTIF(SinergiPrimaMagnaCV, $A46)</f>
        <v/>
      </c>
      <c r="CO46" s="135">
        <f>COUNTIF(TazkiaInvestindoUtamaPT, $A46)</f>
        <v/>
      </c>
      <c r="CP46" s="135">
        <f>COUNTIF(TeguhKaryaCV, $A46)</f>
        <v/>
      </c>
      <c r="CQ46" s="135">
        <f>COUNTIF(TigaSerangkaiPustakaMandiriPT, $A46)</f>
        <v/>
      </c>
      <c r="CR46" s="135">
        <f>COUNTIF(TrubusSwadayaPT, $A46)</f>
        <v/>
      </c>
      <c r="CS46" s="135">
        <f>COUNTIF(UGMPress, $A46)</f>
        <v/>
      </c>
      <c r="CU46" s="36" t="n"/>
      <c r="CV46" s="36" t="n"/>
      <c r="CW46" s="36" t="n"/>
      <c r="CX46" s="36" t="n"/>
      <c r="CY46" s="36" t="n"/>
      <c r="CZ46" s="36" t="n"/>
      <c r="DA46" s="36" t="n"/>
      <c r="DB46" s="36" t="n"/>
      <c r="DC46" s="36" t="n"/>
      <c r="DD46" s="36" t="n"/>
      <c r="DE46" s="36" t="n"/>
      <c r="DF46" s="36" t="n"/>
      <c r="DG46" s="36" t="n"/>
      <c r="DH46" s="36" t="n"/>
      <c r="DI46" s="36" t="n"/>
      <c r="DJ46" s="36" t="n"/>
      <c r="DK46" s="36" t="n"/>
      <c r="DL46" s="36" t="n"/>
      <c r="DM46" s="36" t="n"/>
      <c r="DN46" s="36" t="n"/>
      <c r="DO46" s="36" t="n"/>
      <c r="DP46" s="36" t="n"/>
      <c r="DQ46" s="36" t="n"/>
      <c r="DR46" s="36" t="n"/>
      <c r="DS46" s="36" t="n"/>
      <c r="DT46" s="36" t="n"/>
      <c r="DU46" s="36" t="n"/>
      <c r="DV46" s="36" t="n"/>
      <c r="DW46" s="36" t="n"/>
      <c r="DX46" s="36" t="n"/>
      <c r="DY46" s="36" t="n"/>
      <c r="DZ46" s="36" t="n"/>
      <c r="EA46" s="36" t="n"/>
      <c r="EB46" s="36" t="n"/>
      <c r="EC46" s="36" t="n"/>
      <c r="ED46" s="36" t="n"/>
      <c r="EE46" s="36" t="n"/>
      <c r="EF46" s="36" t="n"/>
      <c r="EG46" s="36" t="n"/>
      <c r="EH46" s="36" t="n"/>
      <c r="EI46" s="36" t="n"/>
      <c r="EJ46" s="36" t="n"/>
      <c r="EK46" s="36" t="n"/>
      <c r="EL46" s="36" t="n"/>
      <c r="EM46" s="36" t="n"/>
      <c r="EN46" s="36" t="n"/>
    </row>
    <row r="47">
      <c r="A47" s="154" t="inlineStr">
        <is>
          <t>004.06</t>
        </is>
      </c>
      <c r="B47" s="154" t="inlineStr">
        <is>
          <t>Matematika</t>
        </is>
      </c>
      <c r="C47" s="147">
        <f>SUM(E47:CS47)</f>
        <v/>
      </c>
      <c r="D47" s="147" t="n"/>
      <c r="E47" s="135">
        <f>COUNTIF(AlumniPT, $A47)</f>
        <v/>
      </c>
      <c r="F47" s="135">
        <f>COUNTIF(BalaiPustakaPT, $A47)</f>
        <v/>
      </c>
      <c r="G47" s="135">
        <f>COUNTIF(KytaJayaMandiriCV, $A47)</f>
        <v/>
      </c>
      <c r="H47" s="135">
        <f>COUNTIF(SindunataCV, $A47)</f>
        <v/>
      </c>
      <c r="I47" s="135">
        <f>COUNTIF(SyiahKualaUniversityPress, $A47)</f>
        <v/>
      </c>
      <c r="J47" s="135">
        <f>COUNTIF(UINMALIKIPRESS, $A47)</f>
        <v/>
      </c>
      <c r="K47" s="135">
        <f>COUNTIF(UNISMAPRESS, $A47)</f>
        <v/>
      </c>
      <c r="L47" s="135">
        <f>COUNTIF(UnitomoPress, $A47)</f>
        <v/>
      </c>
      <c r="M47" s="135">
        <f>COUNTIF(TITIANILMUCV, $A47)</f>
        <v/>
      </c>
      <c r="N47" s="135">
        <f>COUNTIF(AlqaprintJatinangor, $A47)</f>
        <v/>
      </c>
      <c r="O47" s="135">
        <f>COUNTIF(AnantaVidyaCV, $A47)</f>
        <v/>
      </c>
      <c r="P47" s="135">
        <f>COUNTIF(AndiOffsetCV, $A47)</f>
        <v/>
      </c>
      <c r="Q47" s="135">
        <f>COUNTIF(BestariBuanaMurniGroupPT, $A47)</f>
        <v/>
      </c>
      <c r="R47" s="135">
        <f>COUNTIF(BintangSemestaMediaCV, $A47)</f>
        <v/>
      </c>
      <c r="S47" s="135">
        <f>COUNTIF(BPKTodungSutanGunungMuliaPT, $A47)</f>
        <v/>
      </c>
      <c r="T47" s="135">
        <f>COUNTIF(BrataFancyMediaPT, $A47)</f>
        <v/>
      </c>
      <c r="U47" s="135">
        <f>COUNTIF(BudiUtamaCVDeepublish, $A47)</f>
        <v/>
      </c>
      <c r="V47" s="135">
        <f>COUNTIF(BukaBukuPustaka, $A47)</f>
        <v/>
      </c>
      <c r="W47" s="135">
        <f>COUNTIF(BUMIAKSARAPT, $A47)</f>
        <v/>
      </c>
      <c r="X47" s="135">
        <f>COUNTIF(CahayaDuabelasSemestaPT, $A47)</f>
        <v/>
      </c>
      <c r="Y47" s="135">
        <f>COUNTIF(CitraAdityaBaktiPT, $A47)</f>
        <v/>
      </c>
      <c r="Z47" s="135">
        <f>COUNTIF(DeltaEdukasiPrimaCV, $A47)</f>
        <v/>
      </c>
      <c r="AA47" s="135">
        <f>COUNTIF(DIANDRAPRIMAMITRAMEDIACV, $A47)</f>
        <v/>
      </c>
      <c r="AB47" s="135">
        <f>COUNTIF(DuniaPustakaJayaPT, $A47)</f>
        <v/>
      </c>
      <c r="AC47" s="135">
        <f>COUNTIF(DutaPustakaIndonesiaPT, $A47)</f>
        <v/>
      </c>
      <c r="AD47" s="135">
        <f>COUNTIF(ElementaMediaLiterasiPT, $A47)</f>
        <v/>
      </c>
      <c r="AE47" s="135">
        <f>COUNTIF(ElexMediaKomputindoPT, $A47)</f>
        <v/>
      </c>
      <c r="AF47" s="135">
        <f>COUNTIF(EraAdicitraIntermediaPT, $A47)</f>
        <v/>
      </c>
      <c r="AG47" s="135">
        <f>COUNTIF(GarudaMasSejahteraCV, $A47)</f>
        <v/>
      </c>
      <c r="AH47" s="135">
        <f>COUNTIF(GavaMediaCV, $A47)</f>
        <v/>
      </c>
      <c r="AI47" s="135">
        <f>COUNTIF(GemaInsani, $A47)</f>
        <v/>
      </c>
      <c r="AJ47" s="135">
        <f>COUNTIF(GrahaPrintamaSelarasCV, $A47)</f>
        <v/>
      </c>
      <c r="AK47" s="135">
        <f>COUNTIF(GramediaPustakaUtamaPT, $A47)</f>
        <v/>
      </c>
      <c r="AL47" s="135">
        <f>COUNTIF(GrasindoGramediaWidiaSaranaIndonesia, $A47)</f>
        <v/>
      </c>
      <c r="AM47" s="135">
        <f>COUNTIF(IndivaMediaKreasiPT, $A47)</f>
        <v/>
      </c>
      <c r="AN47" s="135">
        <f>COUNTIF(IndocampCV, $A47)</f>
        <v/>
      </c>
      <c r="AO47" s="135">
        <f>COUNTIF(IndonesiaEmasGroup, $A47)</f>
        <v/>
      </c>
      <c r="AP47" s="135">
        <f>COUNTIF(IntanPariwaraGrupCempakaPutihPT, $A47)</f>
        <v/>
      </c>
      <c r="AQ47" s="135">
        <f>COUNTIF(InteraCV, $A47)</f>
        <v/>
      </c>
      <c r="AR47" s="135">
        <f>COUNTIF(JejakPublisherCV, $A47)</f>
        <v/>
      </c>
      <c r="AS47" s="135">
        <f>COUNTIF(JejakPustaka, $A47)</f>
        <v/>
      </c>
      <c r="AT47" s="135">
        <f>COUNTIF(JepePressMediaUtamaPT, $A47)</f>
        <v/>
      </c>
      <c r="AU47" s="135">
        <f>COUNTIF(KanisiusPT, $A47)</f>
        <v/>
      </c>
      <c r="AV47" s="135">
        <f>COUNTIF(KesaintBlancIndahPT, $A47)</f>
        <v/>
      </c>
      <c r="AW47" s="135">
        <f>COUNTIF(KompasMediaNusantaraPenerbitBukuKompas, $A47)</f>
        <v/>
      </c>
      <c r="AX47" s="135">
        <f>COUNTIF(LanggamPustaka, $A47)</f>
        <v/>
      </c>
      <c r="AY47" s="135">
        <f>COUNTIF(LatifKittoMahesaPT, $A47)</f>
        <v/>
      </c>
      <c r="AZ47" s="135">
        <f>COUNTIF(LENTERAHATIPT, $A47)</f>
        <v/>
      </c>
      <c r="BA47" s="135">
        <f>COUNTIF(LenteraPustakaIndonesia, $A47)</f>
        <v/>
      </c>
      <c r="BB47" s="135">
        <f>COUNTIF(LiterasiNusantaraAbadiGroupPT, $A47)</f>
        <v/>
      </c>
      <c r="BC47" s="135">
        <f>COUNTIF(LiterindoBerkahKaryaPT, $A47)</f>
        <v/>
      </c>
      <c r="BD47" s="135">
        <f>COUNTIF(LOKAAKSARACV, $A47)</f>
        <v/>
      </c>
      <c r="BE47" s="135">
        <f>COUNTIF(LuximaMetroMediaPT, $A47)</f>
        <v/>
      </c>
      <c r="BF47" s="135">
        <f>COUNTIF(MandarMajuCV, $A47)</f>
        <v/>
      </c>
      <c r="BG47" s="135">
        <f>COUNTIF(MediaAkselerasi, $A47)</f>
        <v/>
      </c>
      <c r="BH47" s="135">
        <f>COUNTIF(MediaCendekiaMuslimCV, $A47)</f>
        <v/>
      </c>
      <c r="BI47" s="135">
        <f>COUNTIF(MediaDinamikaSelarasPT, $A47)</f>
        <v/>
      </c>
      <c r="BJ47" s="135">
        <f>COUNTIF(MediaKaryaPutraCV, $A47)</f>
        <v/>
      </c>
      <c r="BK47" s="135">
        <f>COUNTIF(MediaPressindoPT, $A47)</f>
        <v/>
      </c>
      <c r="BL47" s="135">
        <f>COUNTIF(MediantaraSemestaPT, $A47)</f>
        <v/>
      </c>
      <c r="BM47" s="135">
        <f>COUNTIF(MelaniaPublishingCV, $A47)</f>
        <v/>
      </c>
      <c r="BN47" s="135">
        <f>COUNTIF(MutiaraAksaraCV, $A47)</f>
        <v/>
      </c>
      <c r="BO47" s="135">
        <f>COUNTIF(NafalGlobalNusantaraPT, $A47)</f>
        <v/>
      </c>
      <c r="BP47" s="135">
        <f>COUNTIF(NiagaSwadayaPT, $A47)</f>
        <v/>
      </c>
      <c r="BQ47" s="135">
        <f>COUNTIF(NuansaCendekiaCV, $A47)</f>
        <v/>
      </c>
      <c r="BR47" s="135">
        <f>COUNTIF(PenebarSwadayaPT, $A47)</f>
        <v/>
      </c>
      <c r="BS47" s="135">
        <f>COUNTIF(PenerbitAdab, $A47)</f>
        <v/>
      </c>
      <c r="BT47" s="135">
        <f>COUNTIF(PenerbitEGC, $A47)</f>
        <v/>
      </c>
      <c r="BU47" s="135">
        <f>COUNTIF(PenerbitIPBPressPT, $A47)</f>
        <v/>
      </c>
      <c r="BV47" s="135">
        <f>COUNTIF(PenerbitSalemba, $A47)</f>
        <v/>
      </c>
      <c r="BW47" s="135">
        <f>COUNTIF(PohonCahayaSemestaPT, $A47)</f>
        <v/>
      </c>
      <c r="BX47" s="135">
        <f>COUNTIF(PranaDinamikaSejahteraPT, $A47)</f>
        <v/>
      </c>
      <c r="BY47" s="135">
        <f>COUNTIF(PrenadaMediaGroup, $A47)</f>
        <v/>
      </c>
      <c r="BZ47" s="135">
        <f>COUNTIF(PusatDatadanAnalisaTempoPT, $A47)</f>
        <v/>
      </c>
      <c r="CA47" s="135">
        <f>COUNTIF(PuspaSwaraPT, $A47)</f>
        <v/>
      </c>
      <c r="CB47" s="135">
        <f>COUNTIF(PustakaBaruPress, $A47)</f>
        <v/>
      </c>
      <c r="CC47" s="135">
        <f>COUNTIF(PustakaBengawanCV, $A47)</f>
        <v/>
      </c>
      <c r="CD47" s="135">
        <f>COUNTIF(PustakaRumahCintaCV, $A47)</f>
        <v/>
      </c>
      <c r="CE47" s="135">
        <f>COUNTIF(RajaGrafindoPersadaPT, $A47)</f>
        <v/>
      </c>
      <c r="CF47" s="135">
        <f>COUNTIF(RajawaliIntanCemerlang, $A47)</f>
        <v/>
      </c>
      <c r="CG47" s="135">
        <f>COUNTIF(RayyanaKomunikasindoPT, $A47)</f>
        <v/>
      </c>
      <c r="CH47" s="135">
        <f>COUNTIF(RefikaAditamaPT, $A47)</f>
        <v/>
      </c>
      <c r="CI47" s="135">
        <f>COUNTIF(RemajaRosdakaryaPT, $A47)</f>
        <v/>
      </c>
      <c r="CJ47" s="135">
        <f>COUNTIF(ReneTurosIndonesiaPT, $A47)</f>
        <v/>
      </c>
      <c r="CK47" s="135">
        <f>COUNTIF(SaranaPancakaryaNusaPT, $A47)</f>
        <v/>
      </c>
      <c r="CL47" s="135">
        <f>COUNTIF(ScopindoMediaPustakaPT, $A47)</f>
        <v/>
      </c>
      <c r="CM47" s="135">
        <f>COUNTIF(SetiAjiCV, $A47)</f>
        <v/>
      </c>
      <c r="CN47" s="135">
        <f>COUNTIF(SinergiPrimaMagnaCV, $A47)</f>
        <v/>
      </c>
      <c r="CO47" s="135">
        <f>COUNTIF(TazkiaInvestindoUtamaPT, $A47)</f>
        <v/>
      </c>
      <c r="CP47" s="135">
        <f>COUNTIF(TeguhKaryaCV, $A47)</f>
        <v/>
      </c>
      <c r="CQ47" s="135">
        <f>COUNTIF(TigaSerangkaiPustakaMandiriPT, $A47)</f>
        <v/>
      </c>
      <c r="CR47" s="135">
        <f>COUNTIF(TrubusSwadayaPT, $A47)</f>
        <v/>
      </c>
      <c r="CS47" s="135">
        <f>COUNTIF(UGMPress, $A47)</f>
        <v/>
      </c>
      <c r="CU47" s="36" t="n"/>
      <c r="CV47" s="36" t="n"/>
      <c r="CW47" s="36" t="n"/>
      <c r="CX47" s="36" t="n"/>
      <c r="CY47" s="36" t="n"/>
      <c r="CZ47" s="36" t="n"/>
      <c r="DA47" s="36" t="n"/>
      <c r="DB47" s="36" t="n"/>
      <c r="DC47" s="36" t="n"/>
      <c r="DD47" s="36" t="n"/>
      <c r="DE47" s="36" t="n"/>
      <c r="DF47" s="36" t="n"/>
      <c r="DG47" s="36" t="n"/>
      <c r="DH47" s="36" t="n"/>
      <c r="DI47" s="36" t="n"/>
      <c r="DJ47" s="36" t="n"/>
      <c r="DK47" s="36" t="n"/>
      <c r="DL47" s="36" t="n"/>
      <c r="DM47" s="36" t="n"/>
      <c r="DN47" s="36" t="n"/>
      <c r="DO47" s="36" t="n"/>
      <c r="DP47" s="36" t="n"/>
      <c r="DQ47" s="36" t="n"/>
      <c r="DR47" s="36" t="n"/>
      <c r="DS47" s="36" t="n"/>
      <c r="DT47" s="36" t="n"/>
      <c r="DU47" s="36" t="n"/>
      <c r="DV47" s="36" t="n"/>
      <c r="DW47" s="36" t="n"/>
      <c r="DX47" s="36" t="n"/>
      <c r="DY47" s="36" t="n"/>
      <c r="DZ47" s="36" t="n"/>
      <c r="EA47" s="36" t="n"/>
      <c r="EB47" s="36" t="n"/>
      <c r="EC47" s="36" t="n"/>
      <c r="ED47" s="36" t="n"/>
      <c r="EE47" s="36" t="n"/>
      <c r="EF47" s="36" t="n"/>
      <c r="EG47" s="36" t="n"/>
      <c r="EH47" s="36" t="n"/>
      <c r="EI47" s="36" t="n"/>
      <c r="EJ47" s="36" t="n"/>
      <c r="EK47" s="36" t="n"/>
      <c r="EL47" s="36" t="n"/>
      <c r="EM47" s="36" t="n"/>
      <c r="EN47" s="36" t="n"/>
    </row>
    <row r="48">
      <c r="A48" s="154" t="inlineStr">
        <is>
          <t>004.07</t>
        </is>
      </c>
      <c r="B48" s="146" t="inlineStr">
        <is>
          <t>Umum</t>
        </is>
      </c>
      <c r="C48" s="147">
        <f>SUM(E48:CS48)</f>
        <v/>
      </c>
      <c r="D48" s="147" t="n"/>
      <c r="E48" s="135">
        <f>COUNTIF(AlumniPT, $A48)</f>
        <v/>
      </c>
      <c r="F48" s="135">
        <f>COUNTIF(BalaiPustakaPT, $A48)</f>
        <v/>
      </c>
      <c r="G48" s="135">
        <f>COUNTIF(KytaJayaMandiriCV, $A48)</f>
        <v/>
      </c>
      <c r="H48" s="135">
        <f>COUNTIF(SindunataCV, $A48)</f>
        <v/>
      </c>
      <c r="I48" s="135">
        <f>COUNTIF(SyiahKualaUniversityPress, $A48)</f>
        <v/>
      </c>
      <c r="J48" s="135">
        <f>COUNTIF(UINMALIKIPRESS, $A48)</f>
        <v/>
      </c>
      <c r="K48" s="135">
        <f>COUNTIF(UNISMAPRESS, $A48)</f>
        <v/>
      </c>
      <c r="L48" s="135">
        <f>COUNTIF(UnitomoPress, $A48)</f>
        <v/>
      </c>
      <c r="M48" s="135">
        <f>COUNTIF(TITIANILMUCV, $A48)</f>
        <v/>
      </c>
      <c r="N48" s="135">
        <f>COUNTIF(AlqaprintJatinangor, $A48)</f>
        <v/>
      </c>
      <c r="O48" s="135">
        <f>COUNTIF(AnantaVidyaCV, $A48)</f>
        <v/>
      </c>
      <c r="P48" s="135">
        <f>COUNTIF(AndiOffsetCV, $A48)</f>
        <v/>
      </c>
      <c r="Q48" s="135">
        <f>COUNTIF(BestariBuanaMurniGroupPT, $A48)</f>
        <v/>
      </c>
      <c r="R48" s="135">
        <f>COUNTIF(BintangSemestaMediaCV, $A48)</f>
        <v/>
      </c>
      <c r="S48" s="135">
        <f>COUNTIF(BPKTodungSutanGunungMuliaPT, $A48)</f>
        <v/>
      </c>
      <c r="T48" s="135">
        <f>COUNTIF(BrataFancyMediaPT, $A48)</f>
        <v/>
      </c>
      <c r="U48" s="135">
        <f>COUNTIF(BudiUtamaCVDeepublish, $A48)</f>
        <v/>
      </c>
      <c r="V48" s="135">
        <f>COUNTIF(BukaBukuPustaka, $A48)</f>
        <v/>
      </c>
      <c r="W48" s="135">
        <f>COUNTIF(BUMIAKSARAPT, $A48)</f>
        <v/>
      </c>
      <c r="X48" s="135">
        <f>COUNTIF(CahayaDuabelasSemestaPT, $A48)</f>
        <v/>
      </c>
      <c r="Y48" s="135">
        <f>COUNTIF(CitraAdityaBaktiPT, $A48)</f>
        <v/>
      </c>
      <c r="Z48" s="135">
        <f>COUNTIF(DeltaEdukasiPrimaCV, $A48)</f>
        <v/>
      </c>
      <c r="AA48" s="135">
        <f>COUNTIF(DIANDRAPRIMAMITRAMEDIACV, $A48)</f>
        <v/>
      </c>
      <c r="AB48" s="135">
        <f>COUNTIF(DuniaPustakaJayaPT, $A48)</f>
        <v/>
      </c>
      <c r="AC48" s="135">
        <f>COUNTIF(DutaPustakaIndonesiaPT, $A48)</f>
        <v/>
      </c>
      <c r="AD48" s="135">
        <f>COUNTIF(ElementaMediaLiterasiPT, $A48)</f>
        <v/>
      </c>
      <c r="AE48" s="135">
        <f>COUNTIF(ElexMediaKomputindoPT, $A48)</f>
        <v/>
      </c>
      <c r="AF48" s="135">
        <f>COUNTIF(EraAdicitraIntermediaPT, $A48)</f>
        <v/>
      </c>
      <c r="AG48" s="135">
        <f>COUNTIF(GarudaMasSejahteraCV, $A48)</f>
        <v/>
      </c>
      <c r="AH48" s="135">
        <f>COUNTIF(GavaMediaCV, $A48)</f>
        <v/>
      </c>
      <c r="AI48" s="135">
        <f>COUNTIF(GemaInsani, $A48)</f>
        <v/>
      </c>
      <c r="AJ48" s="135">
        <f>COUNTIF(GrahaPrintamaSelarasCV, $A48)</f>
        <v/>
      </c>
      <c r="AK48" s="135">
        <f>COUNTIF(GramediaPustakaUtamaPT, $A48)</f>
        <v/>
      </c>
      <c r="AL48" s="135">
        <f>COUNTIF(GrasindoGramediaWidiaSaranaIndonesia, $A48)</f>
        <v/>
      </c>
      <c r="AM48" s="135">
        <f>COUNTIF(IndivaMediaKreasiPT, $A48)</f>
        <v/>
      </c>
      <c r="AN48" s="135">
        <f>COUNTIF(IndocampCV, $A48)</f>
        <v/>
      </c>
      <c r="AO48" s="135">
        <f>COUNTIF(IndonesiaEmasGroup, $A48)</f>
        <v/>
      </c>
      <c r="AP48" s="135">
        <f>COUNTIF(IntanPariwaraGrupCempakaPutihPT, $A48)</f>
        <v/>
      </c>
      <c r="AQ48" s="135">
        <f>COUNTIF(InteraCV, $A48)</f>
        <v/>
      </c>
      <c r="AR48" s="135">
        <f>COUNTIF(JejakPublisherCV, $A48)</f>
        <v/>
      </c>
      <c r="AS48" s="135">
        <f>COUNTIF(JejakPustaka, $A48)</f>
        <v/>
      </c>
      <c r="AT48" s="135">
        <f>COUNTIF(JepePressMediaUtamaPT, $A48)</f>
        <v/>
      </c>
      <c r="AU48" s="135">
        <f>COUNTIF(KanisiusPT, $A48)</f>
        <v/>
      </c>
      <c r="AV48" s="135">
        <f>COUNTIF(KesaintBlancIndahPT, $A48)</f>
        <v/>
      </c>
      <c r="AW48" s="135">
        <f>COUNTIF(KompasMediaNusantaraPenerbitBukuKompas, $A48)</f>
        <v/>
      </c>
      <c r="AX48" s="135">
        <f>COUNTIF(LanggamPustaka, $A48)</f>
        <v/>
      </c>
      <c r="AY48" s="135">
        <f>COUNTIF(LatifKittoMahesaPT, $A48)</f>
        <v/>
      </c>
      <c r="AZ48" s="135">
        <f>COUNTIF(LENTERAHATIPT, $A48)</f>
        <v/>
      </c>
      <c r="BA48" s="135">
        <f>COUNTIF(LenteraPustakaIndonesia, $A48)</f>
        <v/>
      </c>
      <c r="BB48" s="135">
        <f>COUNTIF(LiterasiNusantaraAbadiGroupPT, $A48)</f>
        <v/>
      </c>
      <c r="BC48" s="135">
        <f>COUNTIF(LiterindoBerkahKaryaPT, $A48)</f>
        <v/>
      </c>
      <c r="BD48" s="135">
        <f>COUNTIF(LOKAAKSARACV, $A48)</f>
        <v/>
      </c>
      <c r="BE48" s="135">
        <f>COUNTIF(LuximaMetroMediaPT, $A48)</f>
        <v/>
      </c>
      <c r="BF48" s="135">
        <f>COUNTIF(MandarMajuCV, $A48)</f>
        <v/>
      </c>
      <c r="BG48" s="135">
        <f>COUNTIF(MediaAkselerasi, $A48)</f>
        <v/>
      </c>
      <c r="BH48" s="135">
        <f>COUNTIF(MediaCendekiaMuslimCV, $A48)</f>
        <v/>
      </c>
      <c r="BI48" s="135">
        <f>COUNTIF(MediaDinamikaSelarasPT, $A48)</f>
        <v/>
      </c>
      <c r="BJ48" s="135">
        <f>COUNTIF(MediaKaryaPutraCV, $A48)</f>
        <v/>
      </c>
      <c r="BK48" s="135">
        <f>COUNTIF(MediaPressindoPT, $A48)</f>
        <v/>
      </c>
      <c r="BL48" s="135">
        <f>COUNTIF(MediantaraSemestaPT, $A48)</f>
        <v/>
      </c>
      <c r="BM48" s="135">
        <f>COUNTIF(MelaniaPublishingCV, $A48)</f>
        <v/>
      </c>
      <c r="BN48" s="135">
        <f>COUNTIF(MutiaraAksaraCV, $A48)</f>
        <v/>
      </c>
      <c r="BO48" s="135">
        <f>COUNTIF(NafalGlobalNusantaraPT, $A48)</f>
        <v/>
      </c>
      <c r="BP48" s="135">
        <f>COUNTIF(NiagaSwadayaPT, $A48)</f>
        <v/>
      </c>
      <c r="BQ48" s="135">
        <f>COUNTIF(NuansaCendekiaCV, $A48)</f>
        <v/>
      </c>
      <c r="BR48" s="135">
        <f>COUNTIF(PenebarSwadayaPT, $A48)</f>
        <v/>
      </c>
      <c r="BS48" s="135">
        <f>COUNTIF(PenerbitAdab, $A48)</f>
        <v/>
      </c>
      <c r="BT48" s="135">
        <f>COUNTIF(PenerbitEGC, $A48)</f>
        <v/>
      </c>
      <c r="BU48" s="135">
        <f>COUNTIF(PenerbitIPBPressPT, $A48)</f>
        <v/>
      </c>
      <c r="BV48" s="135">
        <f>COUNTIF(PenerbitSalemba, $A48)</f>
        <v/>
      </c>
      <c r="BW48" s="135">
        <f>COUNTIF(PohonCahayaSemestaPT, $A48)</f>
        <v/>
      </c>
      <c r="BX48" s="135">
        <f>COUNTIF(PranaDinamikaSejahteraPT, $A48)</f>
        <v/>
      </c>
      <c r="BY48" s="135">
        <f>COUNTIF(PrenadaMediaGroup, $A48)</f>
        <v/>
      </c>
      <c r="BZ48" s="135">
        <f>COUNTIF(PusatDatadanAnalisaTempoPT, $A48)</f>
        <v/>
      </c>
      <c r="CA48" s="135">
        <f>COUNTIF(PuspaSwaraPT, $A48)</f>
        <v/>
      </c>
      <c r="CB48" s="135">
        <f>COUNTIF(PustakaBaruPress, $A48)</f>
        <v/>
      </c>
      <c r="CC48" s="135">
        <f>COUNTIF(PustakaBengawanCV, $A48)</f>
        <v/>
      </c>
      <c r="CD48" s="135">
        <f>COUNTIF(PustakaRumahCintaCV, $A48)</f>
        <v/>
      </c>
      <c r="CE48" s="135">
        <f>COUNTIF(RajaGrafindoPersadaPT, $A48)</f>
        <v/>
      </c>
      <c r="CF48" s="135">
        <f>COUNTIF(RajawaliIntanCemerlang, $A48)</f>
        <v/>
      </c>
      <c r="CG48" s="135">
        <f>COUNTIF(RayyanaKomunikasindoPT, $A48)</f>
        <v/>
      </c>
      <c r="CH48" s="135">
        <f>COUNTIF(RefikaAditamaPT, $A48)</f>
        <v/>
      </c>
      <c r="CI48" s="135">
        <f>COUNTIF(RemajaRosdakaryaPT, $A48)</f>
        <v/>
      </c>
      <c r="CJ48" s="135">
        <f>COUNTIF(ReneTurosIndonesiaPT, $A48)</f>
        <v/>
      </c>
      <c r="CK48" s="135">
        <f>COUNTIF(SaranaPancakaryaNusaPT, $A48)</f>
        <v/>
      </c>
      <c r="CL48" s="135">
        <f>COUNTIF(ScopindoMediaPustakaPT, $A48)</f>
        <v/>
      </c>
      <c r="CM48" s="135">
        <f>COUNTIF(SetiAjiCV, $A48)</f>
        <v/>
      </c>
      <c r="CN48" s="135">
        <f>COUNTIF(SinergiPrimaMagnaCV, $A48)</f>
        <v/>
      </c>
      <c r="CO48" s="135">
        <f>COUNTIF(TazkiaInvestindoUtamaPT, $A48)</f>
        <v/>
      </c>
      <c r="CP48" s="135">
        <f>COUNTIF(TeguhKaryaCV, $A48)</f>
        <v/>
      </c>
      <c r="CQ48" s="135">
        <f>COUNTIF(TigaSerangkaiPustakaMandiriPT, $A48)</f>
        <v/>
      </c>
      <c r="CR48" s="135">
        <f>COUNTIF(TrubusSwadayaPT, $A48)</f>
        <v/>
      </c>
      <c r="CS48" s="135">
        <f>COUNTIF(UGMPress, $A48)</f>
        <v/>
      </c>
      <c r="CU48" s="36" t="n"/>
      <c r="CV48" s="36" t="n"/>
      <c r="CW48" s="36" t="n"/>
      <c r="CX48" s="36" t="n"/>
      <c r="CY48" s="36" t="n"/>
      <c r="CZ48" s="36" t="n"/>
      <c r="DA48" s="36" t="n"/>
      <c r="DB48" s="36" t="n"/>
      <c r="DC48" s="36" t="n"/>
      <c r="DD48" s="36" t="n"/>
      <c r="DE48" s="36" t="n"/>
      <c r="DF48" s="36" t="n"/>
      <c r="DG48" s="36" t="n"/>
      <c r="DH48" s="36" t="n"/>
      <c r="DI48" s="36" t="n"/>
      <c r="DJ48" s="36" t="n"/>
      <c r="DK48" s="36" t="n"/>
      <c r="DL48" s="36" t="n"/>
      <c r="DM48" s="36" t="n"/>
      <c r="DN48" s="36" t="n"/>
      <c r="DO48" s="36" t="n"/>
      <c r="DP48" s="36" t="n"/>
      <c r="DQ48" s="36" t="n"/>
      <c r="DR48" s="36" t="n"/>
      <c r="DS48" s="36" t="n"/>
      <c r="DT48" s="36" t="n"/>
      <c r="DU48" s="36" t="n"/>
      <c r="DV48" s="36" t="n"/>
      <c r="DW48" s="36" t="n"/>
      <c r="DX48" s="36" t="n"/>
      <c r="DY48" s="36" t="n"/>
      <c r="DZ48" s="36" t="n"/>
      <c r="EA48" s="36" t="n"/>
      <c r="EB48" s="36" t="n"/>
      <c r="EC48" s="36" t="n"/>
      <c r="ED48" s="36" t="n"/>
      <c r="EE48" s="36" t="n"/>
      <c r="EF48" s="36" t="n"/>
      <c r="EG48" s="36" t="n"/>
      <c r="EH48" s="36" t="n"/>
      <c r="EI48" s="36" t="n"/>
      <c r="EJ48" s="36" t="n"/>
      <c r="EK48" s="36" t="n"/>
      <c r="EL48" s="36" t="n"/>
      <c r="EM48" s="36" t="n"/>
      <c r="EN48" s="36" t="n"/>
    </row>
    <row r="49">
      <c r="A49" s="306" t="n"/>
      <c r="B49" s="148" t="inlineStr">
        <is>
          <t>TOTAL</t>
        </is>
      </c>
      <c r="C49" s="147" t="n"/>
      <c r="D49" s="149" t="n"/>
      <c r="E49" s="135">
        <f>SUM(E41:E48)</f>
        <v/>
      </c>
      <c r="F49" s="135">
        <f>SUM(F41:F48)</f>
        <v/>
      </c>
      <c r="G49" s="135">
        <f>SUM(G41:G48)</f>
        <v/>
      </c>
      <c r="H49" s="135">
        <f>SUM(H41:H48)</f>
        <v/>
      </c>
      <c r="I49" s="135">
        <f>SUM(I41:I48)</f>
        <v/>
      </c>
      <c r="J49" s="135">
        <f>SUM(J41:J48)</f>
        <v/>
      </c>
      <c r="K49" s="135">
        <f>SUM(K41:K48)</f>
        <v/>
      </c>
      <c r="L49" s="135">
        <f>SUM(L41:L48)</f>
        <v/>
      </c>
      <c r="M49" s="135">
        <f>SUM(M41:M48)</f>
        <v/>
      </c>
      <c r="N49" s="135">
        <f>SUM(N41:N48)</f>
        <v/>
      </c>
      <c r="O49" s="135">
        <f>SUM(O41:O48)</f>
        <v/>
      </c>
      <c r="P49" s="135">
        <f>SUM(P41:P48)</f>
        <v/>
      </c>
      <c r="Q49" s="135">
        <f>SUM(Q41:Q48)</f>
        <v/>
      </c>
      <c r="R49" s="135">
        <f>SUM(R41:R48)</f>
        <v/>
      </c>
      <c r="S49" s="135">
        <f>SUM(S41:S48)</f>
        <v/>
      </c>
      <c r="T49" s="135">
        <f>SUM(T41:T48)</f>
        <v/>
      </c>
      <c r="U49" s="135">
        <f>SUM(U41:U48)</f>
        <v/>
      </c>
      <c r="V49" s="135">
        <f>SUM(V41:V48)</f>
        <v/>
      </c>
      <c r="W49" s="135">
        <f>SUM(W41:W48)</f>
        <v/>
      </c>
      <c r="X49" s="135">
        <f>SUM(X41:X48)</f>
        <v/>
      </c>
      <c r="Y49" s="135">
        <f>SUM(Y41:Y48)</f>
        <v/>
      </c>
      <c r="Z49" s="135">
        <f>SUM(Z41:Z48)</f>
        <v/>
      </c>
      <c r="AA49" s="135">
        <f>SUM(AA41:AA48)</f>
        <v/>
      </c>
      <c r="AB49" s="135">
        <f>SUM(AB41:AB48)</f>
        <v/>
      </c>
      <c r="AC49" s="135">
        <f>SUM(AC41:AC48)</f>
        <v/>
      </c>
      <c r="AD49" s="135">
        <f>SUM(AD41:AD48)</f>
        <v/>
      </c>
      <c r="AE49" s="135">
        <f>SUM(AE41:AE48)</f>
        <v/>
      </c>
      <c r="AF49" s="135">
        <f>SUM(AF41:AF48)</f>
        <v/>
      </c>
      <c r="AG49" s="135">
        <f>SUM(AG41:AG48)</f>
        <v/>
      </c>
      <c r="AH49" s="135">
        <f>SUM(AH41:AH48)</f>
        <v/>
      </c>
      <c r="AI49" s="135">
        <f>SUM(AI41:AI48)</f>
        <v/>
      </c>
      <c r="AJ49" s="135">
        <f>SUM(AJ41:AJ48)</f>
        <v/>
      </c>
      <c r="AK49" s="135">
        <f>SUM(AK41:AK48)</f>
        <v/>
      </c>
      <c r="AL49" s="135">
        <f>SUM(AL41:AL48)</f>
        <v/>
      </c>
      <c r="AM49" s="135">
        <f>SUM(AM41:AM48)</f>
        <v/>
      </c>
      <c r="AN49" s="135">
        <f>SUM(AN41:AN48)</f>
        <v/>
      </c>
      <c r="AO49" s="135">
        <f>SUM(AO41:AO48)</f>
        <v/>
      </c>
      <c r="AP49" s="135">
        <f>SUM(AP41:AP48)</f>
        <v/>
      </c>
      <c r="AQ49" s="135">
        <f>SUM(AQ41:AQ48)</f>
        <v/>
      </c>
      <c r="AR49" s="135">
        <f>SUM(AR41:AR48)</f>
        <v/>
      </c>
      <c r="AS49" s="135">
        <f>SUM(AS41:AS48)</f>
        <v/>
      </c>
      <c r="AT49" s="135">
        <f>SUM(AT41:AT48)</f>
        <v/>
      </c>
      <c r="AU49" s="135">
        <f>SUM(AU41:AU48)</f>
        <v/>
      </c>
      <c r="AV49" s="135">
        <f>SUM(AV41:AV48)</f>
        <v/>
      </c>
      <c r="AW49" s="135">
        <f>SUM(AW41:AW48)</f>
        <v/>
      </c>
      <c r="AX49" s="135">
        <f>SUM(AX41:AX48)</f>
        <v/>
      </c>
      <c r="AY49" s="135">
        <f>SUM(AY41:AY48)</f>
        <v/>
      </c>
      <c r="AZ49" s="135">
        <f>SUM(AZ41:AZ48)</f>
        <v/>
      </c>
      <c r="BA49" s="135">
        <f>SUM(BA41:BA48)</f>
        <v/>
      </c>
      <c r="BB49" s="135">
        <f>SUM(BB41:BB48)</f>
        <v/>
      </c>
      <c r="BC49" s="135">
        <f>SUM(BC41:BC48)</f>
        <v/>
      </c>
      <c r="BD49" s="135">
        <f>SUM(BD41:BD48)</f>
        <v/>
      </c>
      <c r="BE49" s="135">
        <f>SUM(BE41:BE48)</f>
        <v/>
      </c>
      <c r="BF49" s="135">
        <f>SUM(BF41:BF48)</f>
        <v/>
      </c>
      <c r="BG49" s="135">
        <f>SUM(BG41:BG48)</f>
        <v/>
      </c>
      <c r="BH49" s="135">
        <f>SUM(BH41:BH48)</f>
        <v/>
      </c>
      <c r="BI49" s="135">
        <f>SUM(BI41:BI48)</f>
        <v/>
      </c>
      <c r="BJ49" s="135">
        <f>SUM(BJ41:BJ48)</f>
        <v/>
      </c>
      <c r="BK49" s="135">
        <f>SUM(BK41:BK48)</f>
        <v/>
      </c>
      <c r="BL49" s="135">
        <f>SUM(BL41:BL48)</f>
        <v/>
      </c>
      <c r="BM49" s="135">
        <f>SUM(BM41:BM48)</f>
        <v/>
      </c>
      <c r="BN49" s="135">
        <f>SUM(BN41:BN48)</f>
        <v/>
      </c>
      <c r="BO49" s="135">
        <f>SUM(BO41:BO48)</f>
        <v/>
      </c>
      <c r="BP49" s="135">
        <f>SUM(BP41:BP48)</f>
        <v/>
      </c>
      <c r="BQ49" s="135">
        <f>SUM(BQ41:BQ48)</f>
        <v/>
      </c>
      <c r="BR49" s="135">
        <f>SUM(BR41:BR48)</f>
        <v/>
      </c>
      <c r="BS49" s="135">
        <f>SUM(BS41:BS48)</f>
        <v/>
      </c>
      <c r="BT49" s="135">
        <f>SUM(BT41:BT48)</f>
        <v/>
      </c>
      <c r="BU49" s="135">
        <f>SUM(BU41:BU48)</f>
        <v/>
      </c>
      <c r="BV49" s="135">
        <f>SUM(BV41:BV48)</f>
        <v/>
      </c>
      <c r="BW49" s="135">
        <f>SUM(BW41:BW48)</f>
        <v/>
      </c>
      <c r="BX49" s="135">
        <f>SUM(BX41:BX48)</f>
        <v/>
      </c>
      <c r="BY49" s="135">
        <f>SUM(BY41:BY48)</f>
        <v/>
      </c>
      <c r="BZ49" s="135">
        <f>SUM(BZ41:BZ48)</f>
        <v/>
      </c>
      <c r="CA49" s="135">
        <f>SUM(CA41:CA48)</f>
        <v/>
      </c>
      <c r="CB49" s="135">
        <f>SUM(CB41:CB48)</f>
        <v/>
      </c>
      <c r="CC49" s="135">
        <f>SUM(CC41:CC48)</f>
        <v/>
      </c>
      <c r="CD49" s="135">
        <f>SUM(CD41:CD48)</f>
        <v/>
      </c>
      <c r="CE49" s="135">
        <f>SUM(CE41:CE48)</f>
        <v/>
      </c>
      <c r="CF49" s="135">
        <f>SUM(CF41:CF48)</f>
        <v/>
      </c>
      <c r="CG49" s="135">
        <f>SUM(CG41:CG48)</f>
        <v/>
      </c>
      <c r="CH49" s="135">
        <f>SUM(CH41:CH48)</f>
        <v/>
      </c>
      <c r="CI49" s="135">
        <f>SUM(CI41:CI48)</f>
        <v/>
      </c>
      <c r="CJ49" s="135">
        <f>SUM(CJ41:CJ48)</f>
        <v/>
      </c>
      <c r="CK49" s="135">
        <f>SUM(CK41:CK48)</f>
        <v/>
      </c>
      <c r="CL49" s="135">
        <f>SUM(CL41:CL48)</f>
        <v/>
      </c>
      <c r="CM49" s="135">
        <f>SUM(CM41:CM48)</f>
        <v/>
      </c>
      <c r="CN49" s="135">
        <f>SUM(CN41:CN48)</f>
        <v/>
      </c>
      <c r="CO49" s="135">
        <f>SUM(CO41:CO48)</f>
        <v/>
      </c>
      <c r="CP49" s="135">
        <f>SUM(CP41:CP48)</f>
        <v/>
      </c>
      <c r="CQ49" s="135">
        <f>SUM(CQ41:CQ48)</f>
        <v/>
      </c>
      <c r="CR49" s="135">
        <f>SUM(CR41:CR48)</f>
        <v/>
      </c>
      <c r="CS49" s="135">
        <f>SUM(CS41:CS48)</f>
        <v/>
      </c>
      <c r="CU49" s="36" t="n"/>
      <c r="CV49" s="36" t="n"/>
      <c r="CW49" s="36" t="n"/>
      <c r="CX49" s="36" t="n"/>
      <c r="CY49" s="36" t="n"/>
      <c r="CZ49" s="36" t="n"/>
      <c r="DA49" s="36" t="n"/>
      <c r="DB49" s="36" t="n"/>
      <c r="DC49" s="36" t="n"/>
      <c r="DD49" s="36" t="n"/>
      <c r="DE49" s="36" t="n"/>
      <c r="DF49" s="36" t="n"/>
      <c r="DG49" s="36" t="n"/>
      <c r="DH49" s="36" t="n"/>
      <c r="DI49" s="36" t="n"/>
      <c r="DJ49" s="36" t="n"/>
      <c r="DK49" s="36" t="n"/>
      <c r="DL49" s="36" t="n"/>
      <c r="DM49" s="36" t="n"/>
      <c r="DN49" s="36" t="n"/>
      <c r="DO49" s="36" t="n"/>
      <c r="DP49" s="36" t="n"/>
      <c r="DQ49" s="36" t="n"/>
      <c r="DR49" s="36" t="n"/>
      <c r="DS49" s="36" t="n"/>
      <c r="DT49" s="36" t="n"/>
      <c r="DU49" s="36" t="n"/>
      <c r="DV49" s="36" t="n"/>
      <c r="DW49" s="36" t="n"/>
      <c r="DX49" s="36" t="n"/>
      <c r="DY49" s="36" t="n"/>
      <c r="DZ49" s="36" t="n"/>
      <c r="EA49" s="36" t="n"/>
      <c r="EB49" s="36" t="n"/>
      <c r="EC49" s="36" t="n"/>
      <c r="ED49" s="36" t="n"/>
      <c r="EE49" s="36" t="n"/>
      <c r="EF49" s="36" t="n"/>
      <c r="EG49" s="36" t="n"/>
      <c r="EH49" s="36" t="n"/>
      <c r="EI49" s="36" t="n"/>
      <c r="EJ49" s="36" t="n"/>
      <c r="EK49" s="36" t="n"/>
      <c r="EL49" s="36" t="n"/>
      <c r="EM49" s="36" t="n"/>
      <c r="EN49" s="36" t="n"/>
    </row>
    <row r="50">
      <c r="A50" s="306" t="n"/>
      <c r="B50" s="306" t="n"/>
      <c r="C50" s="147" t="n"/>
      <c r="D50" s="149" t="n"/>
      <c r="E50" s="135" t="n"/>
      <c r="F50" s="135" t="n"/>
      <c r="G50" s="135" t="n"/>
      <c r="H50" s="135" t="n"/>
      <c r="I50" s="135" t="n"/>
      <c r="J50" s="135" t="n"/>
      <c r="K50" s="135" t="n"/>
      <c r="L50" s="135" t="n"/>
      <c r="M50" s="135" t="n"/>
      <c r="N50" s="135" t="n"/>
      <c r="O50" s="135" t="n"/>
      <c r="P50" s="135" t="n"/>
      <c r="Q50" s="135" t="n"/>
      <c r="R50" s="135" t="n"/>
      <c r="S50" s="135" t="n"/>
      <c r="T50" s="135" t="n"/>
      <c r="U50" s="135" t="n"/>
      <c r="V50" s="135" t="n"/>
      <c r="W50" s="135" t="n"/>
      <c r="X50" s="135" t="n"/>
      <c r="Y50" s="135" t="n"/>
      <c r="Z50" s="135" t="n"/>
      <c r="AA50" s="135" t="n"/>
      <c r="AB50" s="135" t="n"/>
      <c r="AC50" s="135" t="n"/>
      <c r="AD50" s="135" t="n"/>
      <c r="AE50" s="135" t="n"/>
      <c r="AF50" s="135" t="n"/>
      <c r="AG50" s="135" t="n"/>
      <c r="AH50" s="135" t="n"/>
      <c r="AI50" s="135" t="n"/>
      <c r="AJ50" s="135" t="n"/>
      <c r="AK50" s="135" t="n"/>
      <c r="AL50" s="135" t="n"/>
      <c r="AM50" s="135" t="n"/>
      <c r="AN50" s="135" t="n"/>
      <c r="AO50" s="135" t="n"/>
      <c r="AP50" s="135" t="n"/>
      <c r="AQ50" s="135" t="n"/>
      <c r="AR50" s="135" t="n"/>
      <c r="AS50" s="135" t="n"/>
      <c r="AT50" s="135" t="n"/>
      <c r="AU50" s="135" t="n"/>
      <c r="AV50" s="135" t="n"/>
      <c r="AW50" s="135" t="n"/>
      <c r="AX50" s="135" t="n"/>
      <c r="AY50" s="135" t="n"/>
      <c r="AZ50" s="135" t="n"/>
      <c r="BA50" s="135" t="n"/>
      <c r="BB50" s="135" t="n"/>
      <c r="BC50" s="135" t="n"/>
      <c r="BD50" s="135" t="n"/>
      <c r="BE50" s="135" t="n"/>
      <c r="BF50" s="135" t="n"/>
      <c r="BG50" s="135" t="n"/>
      <c r="BH50" s="135" t="n"/>
      <c r="BI50" s="135" t="n"/>
      <c r="BJ50" s="135" t="n"/>
      <c r="BK50" s="135" t="n"/>
      <c r="BL50" s="135" t="n"/>
      <c r="BM50" s="135" t="n"/>
      <c r="BN50" s="135" t="n"/>
      <c r="BO50" s="135" t="n"/>
      <c r="BP50" s="135" t="n"/>
      <c r="BQ50" s="135" t="n"/>
      <c r="BR50" s="135" t="n"/>
      <c r="BS50" s="135" t="n"/>
      <c r="BT50" s="135" t="n"/>
      <c r="BU50" s="135" t="n"/>
      <c r="BV50" s="135" t="n"/>
      <c r="BW50" s="135" t="n"/>
      <c r="BX50" s="135" t="n"/>
      <c r="BY50" s="135" t="n"/>
      <c r="BZ50" s="135" t="n"/>
      <c r="CA50" s="135" t="n"/>
      <c r="CB50" s="135" t="n"/>
      <c r="CC50" s="135" t="n"/>
      <c r="CD50" s="135" t="n"/>
      <c r="CE50" s="135" t="n"/>
      <c r="CF50" s="135" t="n"/>
      <c r="CG50" s="135" t="n"/>
      <c r="CH50" s="135" t="n"/>
      <c r="CI50" s="135" t="n"/>
      <c r="CJ50" s="135" t="n"/>
      <c r="CK50" s="135" t="n"/>
      <c r="CL50" s="135" t="n"/>
      <c r="CM50" s="135" t="n"/>
      <c r="CN50" s="135" t="n"/>
      <c r="CO50" s="135" t="n"/>
      <c r="CP50" s="135" t="n"/>
      <c r="CQ50" s="135" t="n"/>
      <c r="CR50" s="135" t="n"/>
      <c r="CS50" s="135" t="n"/>
      <c r="CU50" s="36" t="n"/>
      <c r="CV50" s="36" t="n"/>
      <c r="CW50" s="36" t="n"/>
      <c r="CX50" s="36" t="n"/>
      <c r="CY50" s="36" t="n"/>
      <c r="CZ50" s="36" t="n"/>
      <c r="DA50" s="36" t="n"/>
      <c r="DB50" s="36" t="n"/>
      <c r="DC50" s="36" t="n"/>
      <c r="DD50" s="36" t="n"/>
      <c r="DE50" s="36" t="n"/>
      <c r="DF50" s="36" t="n"/>
      <c r="DG50" s="36" t="n"/>
      <c r="DH50" s="36" t="n"/>
      <c r="DI50" s="36" t="n"/>
      <c r="DJ50" s="36" t="n"/>
      <c r="DK50" s="36" t="n"/>
      <c r="DL50" s="36" t="n"/>
      <c r="DM50" s="36" t="n"/>
      <c r="DN50" s="36" t="n"/>
      <c r="DO50" s="36" t="n"/>
      <c r="DP50" s="36" t="n"/>
      <c r="DQ50" s="36" t="n"/>
      <c r="DR50" s="36" t="n"/>
      <c r="DS50" s="36" t="n"/>
      <c r="DT50" s="36" t="n"/>
      <c r="DU50" s="36" t="n"/>
      <c r="DV50" s="36" t="n"/>
      <c r="DW50" s="36" t="n"/>
      <c r="DX50" s="36" t="n"/>
      <c r="DY50" s="36" t="n"/>
      <c r="DZ50" s="36" t="n"/>
      <c r="EA50" s="36" t="n"/>
      <c r="EB50" s="36" t="n"/>
      <c r="EC50" s="36" t="n"/>
      <c r="ED50" s="36" t="n"/>
      <c r="EE50" s="36" t="n"/>
      <c r="EF50" s="36" t="n"/>
      <c r="EG50" s="36" t="n"/>
      <c r="EH50" s="36" t="n"/>
      <c r="EI50" s="36" t="n"/>
      <c r="EJ50" s="36" t="n"/>
      <c r="EK50" s="36" t="n"/>
      <c r="EL50" s="36" t="n"/>
      <c r="EM50" s="36" t="n"/>
      <c r="EN50" s="36" t="n"/>
    </row>
    <row r="51">
      <c r="A51" s="306" t="inlineStr">
        <is>
          <t>005 - Umum</t>
        </is>
      </c>
      <c r="C51" s="147" t="n"/>
      <c r="D51" s="149" t="n"/>
      <c r="E51" s="135" t="n"/>
      <c r="F51" s="135" t="n"/>
      <c r="G51" s="135" t="n"/>
      <c r="H51" s="135" t="n"/>
      <c r="I51" s="135" t="n"/>
      <c r="J51" s="135" t="n"/>
      <c r="K51" s="135" t="n"/>
      <c r="L51" s="135" t="n"/>
      <c r="M51" s="135" t="n"/>
      <c r="N51" s="135" t="n"/>
      <c r="O51" s="135" t="n"/>
      <c r="P51" s="135" t="n"/>
      <c r="Q51" s="135" t="n"/>
      <c r="R51" s="135" t="n"/>
      <c r="S51" s="135" t="n"/>
      <c r="T51" s="135" t="n"/>
      <c r="U51" s="135" t="n"/>
      <c r="V51" s="135" t="n"/>
      <c r="W51" s="135" t="n"/>
      <c r="X51" s="135" t="n"/>
      <c r="Y51" s="135" t="n"/>
      <c r="Z51" s="135" t="n"/>
      <c r="AA51" s="135" t="n"/>
      <c r="AB51" s="135" t="n"/>
      <c r="AC51" s="135" t="n"/>
      <c r="AD51" s="135" t="n"/>
      <c r="AE51" s="135" t="n"/>
      <c r="AF51" s="135" t="n"/>
      <c r="AG51" s="135" t="n"/>
      <c r="AH51" s="135" t="n"/>
      <c r="AI51" s="135" t="n"/>
      <c r="AJ51" s="135" t="n"/>
      <c r="AK51" s="135" t="n"/>
      <c r="AL51" s="135" t="n"/>
      <c r="AM51" s="135" t="n"/>
      <c r="AN51" s="135" t="n"/>
      <c r="AO51" s="135" t="n"/>
      <c r="AP51" s="135" t="n"/>
      <c r="AQ51" s="135" t="n"/>
      <c r="AR51" s="135" t="n"/>
      <c r="AS51" s="135" t="n"/>
      <c r="AT51" s="135" t="n"/>
      <c r="AU51" s="135" t="n"/>
      <c r="AV51" s="135" t="n"/>
      <c r="AW51" s="135" t="n"/>
      <c r="AX51" s="135" t="n"/>
      <c r="AY51" s="135" t="n"/>
      <c r="AZ51" s="135" t="n"/>
      <c r="BA51" s="135" t="n"/>
      <c r="BB51" s="135" t="n"/>
      <c r="BC51" s="135" t="n"/>
      <c r="BD51" s="135" t="n"/>
      <c r="BE51" s="135" t="n"/>
      <c r="BF51" s="135" t="n"/>
      <c r="BG51" s="135" t="n"/>
      <c r="BH51" s="135" t="n"/>
      <c r="BI51" s="135" t="n"/>
      <c r="BJ51" s="135" t="n"/>
      <c r="BK51" s="135" t="n"/>
      <c r="BL51" s="135" t="n"/>
      <c r="BM51" s="135" t="n"/>
      <c r="BN51" s="135" t="n"/>
      <c r="BO51" s="135" t="n"/>
      <c r="BP51" s="135" t="n"/>
      <c r="BQ51" s="135" t="n"/>
      <c r="BR51" s="135" t="n"/>
      <c r="BS51" s="135" t="n"/>
      <c r="BT51" s="135" t="n"/>
      <c r="BU51" s="135" t="n"/>
      <c r="BV51" s="135" t="n"/>
      <c r="BW51" s="135" t="n"/>
      <c r="BX51" s="135" t="n"/>
      <c r="BY51" s="135" t="n"/>
      <c r="BZ51" s="135" t="n"/>
      <c r="CA51" s="135" t="n"/>
      <c r="CB51" s="135" t="n"/>
      <c r="CC51" s="135" t="n"/>
      <c r="CD51" s="135" t="n"/>
      <c r="CE51" s="135" t="n"/>
      <c r="CF51" s="135" t="n"/>
      <c r="CG51" s="135" t="n"/>
      <c r="CH51" s="135" t="n"/>
      <c r="CI51" s="135" t="n"/>
      <c r="CJ51" s="135" t="n"/>
      <c r="CK51" s="135" t="n"/>
      <c r="CL51" s="135" t="n"/>
      <c r="CM51" s="135" t="n"/>
      <c r="CN51" s="135" t="n"/>
      <c r="CO51" s="135" t="n"/>
      <c r="CP51" s="135" t="n"/>
      <c r="CQ51" s="135" t="n"/>
      <c r="CR51" s="135" t="n"/>
      <c r="CS51" s="135" t="n"/>
      <c r="CU51" s="36" t="n"/>
      <c r="CV51" s="36" t="n"/>
      <c r="CW51" s="36" t="n"/>
      <c r="CX51" s="36" t="n"/>
      <c r="CY51" s="36" t="n"/>
      <c r="CZ51" s="36" t="n"/>
      <c r="DA51" s="36" t="n"/>
      <c r="DB51" s="36" t="n"/>
      <c r="DC51" s="36" t="n"/>
      <c r="DD51" s="36" t="n"/>
      <c r="DE51" s="36" t="n"/>
      <c r="DF51" s="36" t="n"/>
      <c r="DG51" s="36" t="n"/>
      <c r="DH51" s="36" t="n"/>
      <c r="DI51" s="36" t="n"/>
      <c r="DJ51" s="36" t="n"/>
      <c r="DK51" s="36" t="n"/>
      <c r="DL51" s="36" t="n"/>
      <c r="DM51" s="36" t="n"/>
      <c r="DN51" s="36" t="n"/>
      <c r="DO51" s="36" t="n"/>
      <c r="DP51" s="36" t="n"/>
      <c r="DQ51" s="36" t="n"/>
      <c r="DR51" s="36" t="n"/>
      <c r="DS51" s="36" t="n"/>
      <c r="DT51" s="36" t="n"/>
      <c r="DU51" s="36" t="n"/>
      <c r="DV51" s="36" t="n"/>
      <c r="DW51" s="36" t="n"/>
      <c r="DX51" s="36" t="n"/>
      <c r="DY51" s="36" t="n"/>
      <c r="DZ51" s="36" t="n"/>
      <c r="EA51" s="36" t="n"/>
      <c r="EB51" s="36" t="n"/>
      <c r="EC51" s="36" t="n"/>
      <c r="ED51" s="36" t="n"/>
      <c r="EE51" s="36" t="n"/>
      <c r="EF51" s="36" t="n"/>
      <c r="EG51" s="36" t="n"/>
      <c r="EH51" s="36" t="n"/>
      <c r="EI51" s="36" t="n"/>
      <c r="EJ51" s="36" t="n"/>
      <c r="EK51" s="36" t="n"/>
      <c r="EL51" s="36" t="n"/>
      <c r="EM51" s="36" t="n"/>
      <c r="EN51" s="36" t="n"/>
    </row>
    <row r="52">
      <c r="A52" s="306" t="n"/>
      <c r="B52" s="306" t="inlineStr">
        <is>
          <t>Referensi</t>
        </is>
      </c>
      <c r="C52" s="147" t="n"/>
      <c r="D52" s="149" t="n"/>
      <c r="E52" s="135" t="n"/>
      <c r="F52" s="135" t="n"/>
      <c r="G52" s="135" t="n"/>
      <c r="H52" s="135" t="n"/>
      <c r="I52" s="135" t="n"/>
      <c r="J52" s="135" t="n"/>
      <c r="K52" s="135" t="n"/>
      <c r="L52" s="135" t="n"/>
      <c r="M52" s="135" t="n"/>
      <c r="N52" s="135" t="n"/>
      <c r="O52" s="135" t="n"/>
      <c r="P52" s="135" t="n"/>
      <c r="Q52" s="135" t="n"/>
      <c r="R52" s="135" t="n"/>
      <c r="S52" s="135" t="n"/>
      <c r="T52" s="135" t="n"/>
      <c r="U52" s="135" t="n"/>
      <c r="V52" s="135" t="n"/>
      <c r="W52" s="135" t="n"/>
      <c r="X52" s="135" t="n"/>
      <c r="Y52" s="135" t="n"/>
      <c r="Z52" s="135" t="n"/>
      <c r="AA52" s="135" t="n"/>
      <c r="AB52" s="135" t="n"/>
      <c r="AC52" s="135" t="n"/>
      <c r="AD52" s="135" t="n"/>
      <c r="AE52" s="135" t="n"/>
      <c r="AF52" s="135" t="n"/>
      <c r="AG52" s="135" t="n"/>
      <c r="AH52" s="135" t="n"/>
      <c r="AI52" s="135" t="n"/>
      <c r="AJ52" s="135" t="n"/>
      <c r="AK52" s="135" t="n"/>
      <c r="AL52" s="135" t="n"/>
      <c r="AM52" s="135" t="n"/>
      <c r="AN52" s="135" t="n"/>
      <c r="AO52" s="135" t="n"/>
      <c r="AP52" s="135" t="n"/>
      <c r="AQ52" s="135" t="n"/>
      <c r="AR52" s="135" t="n"/>
      <c r="AS52" s="135" t="n"/>
      <c r="AT52" s="135" t="n"/>
      <c r="AU52" s="135" t="n"/>
      <c r="AV52" s="135" t="n"/>
      <c r="AW52" s="135" t="n"/>
      <c r="AX52" s="135" t="n"/>
      <c r="AY52" s="135" t="n"/>
      <c r="AZ52" s="135" t="n"/>
      <c r="BA52" s="135" t="n"/>
      <c r="BB52" s="135" t="n"/>
      <c r="BC52" s="135" t="n"/>
      <c r="BD52" s="135" t="n"/>
      <c r="BE52" s="135" t="n"/>
      <c r="BF52" s="135" t="n"/>
      <c r="BG52" s="135" t="n"/>
      <c r="BH52" s="135" t="n"/>
      <c r="BI52" s="135" t="n"/>
      <c r="BJ52" s="135" t="n"/>
      <c r="BK52" s="135" t="n"/>
      <c r="BL52" s="135" t="n"/>
      <c r="BM52" s="135" t="n"/>
      <c r="BN52" s="135" t="n"/>
      <c r="BO52" s="135" t="n"/>
      <c r="BP52" s="135" t="n"/>
      <c r="BQ52" s="135" t="n"/>
      <c r="BR52" s="135" t="n"/>
      <c r="BS52" s="135" t="n"/>
      <c r="BT52" s="135" t="n"/>
      <c r="BU52" s="135" t="n"/>
      <c r="BV52" s="135" t="n"/>
      <c r="BW52" s="135" t="n"/>
      <c r="BX52" s="135" t="n"/>
      <c r="BY52" s="135" t="n"/>
      <c r="BZ52" s="135" t="n"/>
      <c r="CA52" s="135" t="n"/>
      <c r="CB52" s="135" t="n"/>
      <c r="CC52" s="135" t="n"/>
      <c r="CD52" s="135" t="n"/>
      <c r="CE52" s="135" t="n"/>
      <c r="CF52" s="135" t="n"/>
      <c r="CG52" s="135" t="n"/>
      <c r="CH52" s="135" t="n"/>
      <c r="CI52" s="135" t="n"/>
      <c r="CJ52" s="135" t="n"/>
      <c r="CK52" s="135" t="n"/>
      <c r="CL52" s="135" t="n"/>
      <c r="CM52" s="135" t="n"/>
      <c r="CN52" s="135" t="n"/>
      <c r="CO52" s="135" t="n"/>
      <c r="CP52" s="135" t="n"/>
      <c r="CQ52" s="135" t="n"/>
      <c r="CR52" s="135" t="n"/>
      <c r="CS52" s="135" t="n"/>
      <c r="CU52" s="36" t="n"/>
      <c r="CV52" s="36" t="n"/>
      <c r="CW52" s="36" t="n"/>
      <c r="CX52" s="36" t="n"/>
      <c r="CY52" s="36" t="n"/>
      <c r="CZ52" s="36" t="n"/>
      <c r="DA52" s="36" t="n"/>
      <c r="DB52" s="36" t="n"/>
      <c r="DC52" s="36" t="n"/>
      <c r="DD52" s="36" t="n"/>
      <c r="DE52" s="36" t="n"/>
      <c r="DF52" s="36" t="n"/>
      <c r="DG52" s="36" t="n"/>
      <c r="DH52" s="36" t="n"/>
      <c r="DI52" s="36" t="n"/>
      <c r="DJ52" s="36" t="n"/>
      <c r="DK52" s="36" t="n"/>
      <c r="DL52" s="36" t="n"/>
      <c r="DM52" s="36" t="n"/>
      <c r="DN52" s="36" t="n"/>
      <c r="DO52" s="36" t="n"/>
      <c r="DP52" s="36" t="n"/>
      <c r="DQ52" s="36" t="n"/>
      <c r="DR52" s="36" t="n"/>
      <c r="DS52" s="36" t="n"/>
      <c r="DT52" s="36" t="n"/>
      <c r="DU52" s="36" t="n"/>
      <c r="DV52" s="36" t="n"/>
      <c r="DW52" s="36" t="n"/>
      <c r="DX52" s="36" t="n"/>
      <c r="DY52" s="36" t="n"/>
      <c r="DZ52" s="36" t="n"/>
      <c r="EA52" s="36" t="n"/>
      <c r="EB52" s="36" t="n"/>
      <c r="EC52" s="36" t="n"/>
      <c r="ED52" s="36" t="n"/>
      <c r="EE52" s="36" t="n"/>
      <c r="EF52" s="36" t="n"/>
      <c r="EG52" s="36" t="n"/>
      <c r="EH52" s="36" t="n"/>
      <c r="EI52" s="36" t="n"/>
      <c r="EJ52" s="36" t="n"/>
      <c r="EK52" s="36" t="n"/>
      <c r="EL52" s="36" t="n"/>
      <c r="EM52" s="36" t="n"/>
      <c r="EN52" s="36" t="n"/>
    </row>
    <row r="53">
      <c r="A53" s="152" t="inlineStr">
        <is>
          <t>005.01</t>
        </is>
      </c>
      <c r="B53" s="152" t="inlineStr">
        <is>
          <t>Sosial dan Budaya</t>
        </is>
      </c>
      <c r="C53" s="147">
        <f>SUM(E53:CS53)</f>
        <v/>
      </c>
      <c r="D53" s="147" t="n"/>
      <c r="E53" s="135">
        <f>COUNTIF(AlumniPT, $A53)</f>
        <v/>
      </c>
      <c r="F53" s="135">
        <f>COUNTIF(BalaiPustakaPT, $A53)</f>
        <v/>
      </c>
      <c r="G53" s="135">
        <f>COUNTIF(KytaJayaMandiriCV, $A53)</f>
        <v/>
      </c>
      <c r="H53" s="135">
        <f>COUNTIF(SindunataCV, $A53)</f>
        <v/>
      </c>
      <c r="I53" s="135">
        <f>COUNTIF(SyiahKualaUniversityPress, $A53)</f>
        <v/>
      </c>
      <c r="J53" s="135">
        <f>COUNTIF(UINMALIKIPRESS, $A53)</f>
        <v/>
      </c>
      <c r="K53" s="135">
        <f>COUNTIF(UNISMAPRESS, $A53)</f>
        <v/>
      </c>
      <c r="L53" s="135">
        <f>COUNTIF(UnitomoPress, $A53)</f>
        <v/>
      </c>
      <c r="M53" s="135">
        <f>COUNTIF(TITIANILMUCV, $A53)</f>
        <v/>
      </c>
      <c r="N53" s="135">
        <f>COUNTIF(AlqaprintJatinangor, $A53)</f>
        <v/>
      </c>
      <c r="O53" s="135">
        <f>COUNTIF(AnantaVidyaCV, $A53)</f>
        <v/>
      </c>
      <c r="P53" s="135">
        <f>COUNTIF(AndiOffsetCV, $A53)</f>
        <v/>
      </c>
      <c r="Q53" s="135">
        <f>COUNTIF(BestariBuanaMurniGroupPT, $A53)</f>
        <v/>
      </c>
      <c r="R53" s="135">
        <f>COUNTIF(BintangSemestaMediaCV, $A53)</f>
        <v/>
      </c>
      <c r="S53" s="135">
        <f>COUNTIF(BPKTodungSutanGunungMuliaPT, $A53)</f>
        <v/>
      </c>
      <c r="T53" s="135">
        <f>COUNTIF(BrataFancyMediaPT, $A53)</f>
        <v/>
      </c>
      <c r="U53" s="135">
        <f>COUNTIF(BudiUtamaCVDeepublish, $A53)</f>
        <v/>
      </c>
      <c r="V53" s="135">
        <f>COUNTIF(BukaBukuPustaka, $A53)</f>
        <v/>
      </c>
      <c r="W53" s="135">
        <f>COUNTIF(BUMIAKSARAPT, $A53)</f>
        <v/>
      </c>
      <c r="X53" s="135">
        <f>COUNTIF(CahayaDuabelasSemestaPT, $A53)</f>
        <v/>
      </c>
      <c r="Y53" s="135">
        <f>COUNTIF(CitraAdityaBaktiPT, $A53)</f>
        <v/>
      </c>
      <c r="Z53" s="135">
        <f>COUNTIF(DeltaEdukasiPrimaCV, $A53)</f>
        <v/>
      </c>
      <c r="AA53" s="135">
        <f>COUNTIF(DIANDRAPRIMAMITRAMEDIACV, $A53)</f>
        <v/>
      </c>
      <c r="AB53" s="135">
        <f>COUNTIF(DuniaPustakaJayaPT, $A53)</f>
        <v/>
      </c>
      <c r="AC53" s="135">
        <f>COUNTIF(DutaPustakaIndonesiaPT, $A53)</f>
        <v/>
      </c>
      <c r="AD53" s="135">
        <f>COUNTIF(ElementaMediaLiterasiPT, $A53)</f>
        <v/>
      </c>
      <c r="AE53" s="135">
        <f>COUNTIF(ElexMediaKomputindoPT, $A53)</f>
        <v/>
      </c>
      <c r="AF53" s="135">
        <f>COUNTIF(EraAdicitraIntermediaPT, $A53)</f>
        <v/>
      </c>
      <c r="AG53" s="135">
        <f>COUNTIF(GarudaMasSejahteraCV, $A53)</f>
        <v/>
      </c>
      <c r="AH53" s="135">
        <f>COUNTIF(GavaMediaCV, $A53)</f>
        <v/>
      </c>
      <c r="AI53" s="135">
        <f>COUNTIF(GemaInsani, $A53)</f>
        <v/>
      </c>
      <c r="AJ53" s="135">
        <f>COUNTIF(GrahaPrintamaSelarasCV, $A53)</f>
        <v/>
      </c>
      <c r="AK53" s="135">
        <f>COUNTIF(GramediaPustakaUtamaPT, $A53)</f>
        <v/>
      </c>
      <c r="AL53" s="135">
        <f>COUNTIF(GrasindoGramediaWidiaSaranaIndonesia, $A53)</f>
        <v/>
      </c>
      <c r="AM53" s="135">
        <f>COUNTIF(IndivaMediaKreasiPT, $A53)</f>
        <v/>
      </c>
      <c r="AN53" s="135">
        <f>COUNTIF(IndocampCV, $A53)</f>
        <v/>
      </c>
      <c r="AO53" s="135">
        <f>COUNTIF(IndonesiaEmasGroup, $A53)</f>
        <v/>
      </c>
      <c r="AP53" s="135">
        <f>COUNTIF(IntanPariwaraGrupCempakaPutihPT, $A53)</f>
        <v/>
      </c>
      <c r="AQ53" s="135">
        <f>COUNTIF(InteraCV, $A53)</f>
        <v/>
      </c>
      <c r="AR53" s="135">
        <f>COUNTIF(JejakPublisherCV, $A53)</f>
        <v/>
      </c>
      <c r="AS53" s="135">
        <f>COUNTIF(JejakPustaka, $A53)</f>
        <v/>
      </c>
      <c r="AT53" s="135">
        <f>COUNTIF(JepePressMediaUtamaPT, $A53)</f>
        <v/>
      </c>
      <c r="AU53" s="135">
        <f>COUNTIF(KanisiusPT, $A53)</f>
        <v/>
      </c>
      <c r="AV53" s="135">
        <f>COUNTIF(KesaintBlancIndahPT, $A53)</f>
        <v/>
      </c>
      <c r="AW53" s="135">
        <f>COUNTIF(KompasMediaNusantaraPenerbitBukuKompas, $A53)</f>
        <v/>
      </c>
      <c r="AX53" s="135">
        <f>COUNTIF(LanggamPustaka, $A53)</f>
        <v/>
      </c>
      <c r="AY53" s="135">
        <f>COUNTIF(LatifKittoMahesaPT, $A53)</f>
        <v/>
      </c>
      <c r="AZ53" s="135">
        <f>COUNTIF(LENTERAHATIPT, $A53)</f>
        <v/>
      </c>
      <c r="BA53" s="135">
        <f>COUNTIF(LenteraPustakaIndonesia, $A53)</f>
        <v/>
      </c>
      <c r="BB53" s="135">
        <f>COUNTIF(LiterasiNusantaraAbadiGroupPT, $A53)</f>
        <v/>
      </c>
      <c r="BC53" s="135">
        <f>COUNTIF(LiterindoBerkahKaryaPT, $A53)</f>
        <v/>
      </c>
      <c r="BD53" s="135">
        <f>COUNTIF(LOKAAKSARACV, $A53)</f>
        <v/>
      </c>
      <c r="BE53" s="135">
        <f>COUNTIF(LuximaMetroMediaPT, $A53)</f>
        <v/>
      </c>
      <c r="BF53" s="135">
        <f>COUNTIF(MandarMajuCV, $A53)</f>
        <v/>
      </c>
      <c r="BG53" s="135">
        <f>COUNTIF(MediaAkselerasi, $A53)</f>
        <v/>
      </c>
      <c r="BH53" s="135">
        <f>COUNTIF(MediaCendekiaMuslimCV, $A53)</f>
        <v/>
      </c>
      <c r="BI53" s="135">
        <f>COUNTIF(MediaDinamikaSelarasPT, $A53)</f>
        <v/>
      </c>
      <c r="BJ53" s="135">
        <f>COUNTIF(MediaKaryaPutraCV, $A53)</f>
        <v/>
      </c>
      <c r="BK53" s="135">
        <f>COUNTIF(MediaPressindoPT, $A53)</f>
        <v/>
      </c>
      <c r="BL53" s="135">
        <f>COUNTIF(MediantaraSemestaPT, $A53)</f>
        <v/>
      </c>
      <c r="BM53" s="135">
        <f>COUNTIF(MelaniaPublishingCV, $A53)</f>
        <v/>
      </c>
      <c r="BN53" s="135">
        <f>COUNTIF(MutiaraAksaraCV, $A53)</f>
        <v/>
      </c>
      <c r="BO53" s="135">
        <f>COUNTIF(NafalGlobalNusantaraPT, $A53)</f>
        <v/>
      </c>
      <c r="BP53" s="135">
        <f>COUNTIF(NiagaSwadayaPT, $A53)</f>
        <v/>
      </c>
      <c r="BQ53" s="135">
        <f>COUNTIF(NuansaCendekiaCV, $A53)</f>
        <v/>
      </c>
      <c r="BR53" s="135">
        <f>COUNTIF(PenebarSwadayaPT, $A53)</f>
        <v/>
      </c>
      <c r="BS53" s="135">
        <f>COUNTIF(PenerbitAdab, $A53)</f>
        <v/>
      </c>
      <c r="BT53" s="135">
        <f>COUNTIF(PenerbitEGC, $A53)</f>
        <v/>
      </c>
      <c r="BU53" s="135">
        <f>COUNTIF(PenerbitIPBPressPT, $A53)</f>
        <v/>
      </c>
      <c r="BV53" s="135">
        <f>COUNTIF(PenerbitSalemba, $A53)</f>
        <v/>
      </c>
      <c r="BW53" s="135">
        <f>COUNTIF(PohonCahayaSemestaPT, $A53)</f>
        <v/>
      </c>
      <c r="BX53" s="135">
        <f>COUNTIF(PranaDinamikaSejahteraPT, $A53)</f>
        <v/>
      </c>
      <c r="BY53" s="135">
        <f>COUNTIF(PrenadaMediaGroup, $A53)</f>
        <v/>
      </c>
      <c r="BZ53" s="135">
        <f>COUNTIF(PusatDatadanAnalisaTempoPT, $A53)</f>
        <v/>
      </c>
      <c r="CA53" s="135">
        <f>COUNTIF(PuspaSwaraPT, $A53)</f>
        <v/>
      </c>
      <c r="CB53" s="135">
        <f>COUNTIF(PustakaBaruPress, $A53)</f>
        <v/>
      </c>
      <c r="CC53" s="135">
        <f>COUNTIF(PustakaBengawanCV, $A53)</f>
        <v/>
      </c>
      <c r="CD53" s="135">
        <f>COUNTIF(PustakaRumahCintaCV, $A53)</f>
        <v/>
      </c>
      <c r="CE53" s="135">
        <f>COUNTIF(RajaGrafindoPersadaPT, $A53)</f>
        <v/>
      </c>
      <c r="CF53" s="135">
        <f>COUNTIF(RajawaliIntanCemerlang, $A53)</f>
        <v/>
      </c>
      <c r="CG53" s="135">
        <f>COUNTIF(RayyanaKomunikasindoPT, $A53)</f>
        <v/>
      </c>
      <c r="CH53" s="135">
        <f>COUNTIF(RefikaAditamaPT, $A53)</f>
        <v/>
      </c>
      <c r="CI53" s="135">
        <f>COUNTIF(RemajaRosdakaryaPT, $A53)</f>
        <v/>
      </c>
      <c r="CJ53" s="135">
        <f>COUNTIF(ReneTurosIndonesiaPT, $A53)</f>
        <v/>
      </c>
      <c r="CK53" s="135">
        <f>COUNTIF(SaranaPancakaryaNusaPT, $A53)</f>
        <v/>
      </c>
      <c r="CL53" s="135">
        <f>COUNTIF(ScopindoMediaPustakaPT, $A53)</f>
        <v/>
      </c>
      <c r="CM53" s="135">
        <f>COUNTIF(SetiAjiCV, $A53)</f>
        <v/>
      </c>
      <c r="CN53" s="135">
        <f>COUNTIF(SinergiPrimaMagnaCV, $A53)</f>
        <v/>
      </c>
      <c r="CO53" s="135">
        <f>COUNTIF(TazkiaInvestindoUtamaPT, $A53)</f>
        <v/>
      </c>
      <c r="CP53" s="135">
        <f>COUNTIF(TeguhKaryaCV, $A53)</f>
        <v/>
      </c>
      <c r="CQ53" s="135">
        <f>COUNTIF(TigaSerangkaiPustakaMandiriPT, $A53)</f>
        <v/>
      </c>
      <c r="CR53" s="135">
        <f>COUNTIF(TrubusSwadayaPT, $A53)</f>
        <v/>
      </c>
      <c r="CS53" s="135">
        <f>COUNTIF(UGMPress, $A53)</f>
        <v/>
      </c>
      <c r="CU53" s="36" t="n"/>
      <c r="CV53" s="36" t="n"/>
      <c r="CW53" s="36" t="n"/>
      <c r="CX53" s="36" t="n"/>
      <c r="CY53" s="36" t="n"/>
      <c r="CZ53" s="36" t="n"/>
      <c r="DA53" s="36" t="n"/>
      <c r="DB53" s="36" t="n"/>
      <c r="DC53" s="36" t="n"/>
      <c r="DD53" s="36" t="n"/>
      <c r="DE53" s="36" t="n"/>
      <c r="DF53" s="36" t="n"/>
      <c r="DG53" s="36" t="n"/>
      <c r="DH53" s="36" t="n"/>
      <c r="DI53" s="36" t="n"/>
      <c r="DJ53" s="36" t="n"/>
      <c r="DK53" s="36" t="n"/>
      <c r="DL53" s="36" t="n"/>
      <c r="DM53" s="36" t="n"/>
      <c r="DN53" s="36" t="n"/>
      <c r="DO53" s="36" t="n"/>
      <c r="DP53" s="36" t="n"/>
      <c r="DQ53" s="36" t="n"/>
      <c r="DR53" s="36" t="n"/>
      <c r="DS53" s="36" t="n"/>
      <c r="DT53" s="36" t="n"/>
      <c r="DU53" s="36" t="n"/>
      <c r="DV53" s="36" t="n"/>
      <c r="DW53" s="36" t="n"/>
      <c r="DX53" s="36" t="n"/>
      <c r="DY53" s="36" t="n"/>
      <c r="DZ53" s="36" t="n"/>
      <c r="EA53" s="36" t="n"/>
      <c r="EB53" s="36" t="n"/>
      <c r="EC53" s="36" t="n"/>
      <c r="ED53" s="36" t="n"/>
      <c r="EE53" s="36" t="n"/>
      <c r="EF53" s="36" t="n"/>
      <c r="EG53" s="36" t="n"/>
      <c r="EH53" s="36" t="n"/>
      <c r="EI53" s="36" t="n"/>
      <c r="EJ53" s="36" t="n"/>
      <c r="EK53" s="36" t="n"/>
      <c r="EL53" s="36" t="n"/>
      <c r="EM53" s="36" t="n"/>
      <c r="EN53" s="36" t="n"/>
    </row>
    <row r="54">
      <c r="A54" s="152" t="inlineStr">
        <is>
          <t>005.02</t>
        </is>
      </c>
      <c r="B54" s="152" t="inlineStr">
        <is>
          <t>Biografi</t>
        </is>
      </c>
      <c r="C54" s="147">
        <f>SUM(E54:CS54)</f>
        <v/>
      </c>
      <c r="D54" s="147" t="n"/>
      <c r="E54" s="135">
        <f>COUNTIF(AlumniPT, $A54)</f>
        <v/>
      </c>
      <c r="F54" s="135">
        <f>COUNTIF(BalaiPustakaPT, $A54)</f>
        <v/>
      </c>
      <c r="G54" s="135">
        <f>COUNTIF(KytaJayaMandiriCV, $A54)</f>
        <v/>
      </c>
      <c r="H54" s="135">
        <f>COUNTIF(SindunataCV, $A54)</f>
        <v/>
      </c>
      <c r="I54" s="135">
        <f>COUNTIF(SyiahKualaUniversityPress, $A54)</f>
        <v/>
      </c>
      <c r="J54" s="135">
        <f>COUNTIF(UINMALIKIPRESS, $A54)</f>
        <v/>
      </c>
      <c r="K54" s="135">
        <f>COUNTIF(UNISMAPRESS, $A54)</f>
        <v/>
      </c>
      <c r="L54" s="135">
        <f>COUNTIF(UnitomoPress, $A54)</f>
        <v/>
      </c>
      <c r="M54" s="135">
        <f>COUNTIF(TITIANILMUCV, $A54)</f>
        <v/>
      </c>
      <c r="N54" s="135">
        <f>COUNTIF(AlqaprintJatinangor, $A54)</f>
        <v/>
      </c>
      <c r="O54" s="135">
        <f>COUNTIF(AnantaVidyaCV, $A54)</f>
        <v/>
      </c>
      <c r="P54" s="135">
        <f>COUNTIF(AndiOffsetCV, $A54)</f>
        <v/>
      </c>
      <c r="Q54" s="135">
        <f>COUNTIF(BestariBuanaMurniGroupPT, $A54)</f>
        <v/>
      </c>
      <c r="R54" s="135">
        <f>COUNTIF(BintangSemestaMediaCV, $A54)</f>
        <v/>
      </c>
      <c r="S54" s="135">
        <f>COUNTIF(BPKTodungSutanGunungMuliaPT, $A54)</f>
        <v/>
      </c>
      <c r="T54" s="135">
        <f>COUNTIF(BrataFancyMediaPT, $A54)</f>
        <v/>
      </c>
      <c r="U54" s="135">
        <f>COUNTIF(BudiUtamaCVDeepublish, $A54)</f>
        <v/>
      </c>
      <c r="V54" s="135">
        <f>COUNTIF(BukaBukuPustaka, $A54)</f>
        <v/>
      </c>
      <c r="W54" s="135">
        <f>COUNTIF(BUMIAKSARAPT, $A54)</f>
        <v/>
      </c>
      <c r="X54" s="135">
        <f>COUNTIF(CahayaDuabelasSemestaPT, $A54)</f>
        <v/>
      </c>
      <c r="Y54" s="135">
        <f>COUNTIF(CitraAdityaBaktiPT, $A54)</f>
        <v/>
      </c>
      <c r="Z54" s="135">
        <f>COUNTIF(DeltaEdukasiPrimaCV, $A54)</f>
        <v/>
      </c>
      <c r="AA54" s="135">
        <f>COUNTIF(DIANDRAPRIMAMITRAMEDIACV, $A54)</f>
        <v/>
      </c>
      <c r="AB54" s="135">
        <f>COUNTIF(DuniaPustakaJayaPT, $A54)</f>
        <v/>
      </c>
      <c r="AC54" s="135">
        <f>COUNTIF(DutaPustakaIndonesiaPT, $A54)</f>
        <v/>
      </c>
      <c r="AD54" s="135">
        <f>COUNTIF(ElementaMediaLiterasiPT, $A54)</f>
        <v/>
      </c>
      <c r="AE54" s="135">
        <f>COUNTIF(ElexMediaKomputindoPT, $A54)</f>
        <v/>
      </c>
      <c r="AF54" s="135">
        <f>COUNTIF(EraAdicitraIntermediaPT, $A54)</f>
        <v/>
      </c>
      <c r="AG54" s="135">
        <f>COUNTIF(GarudaMasSejahteraCV, $A54)</f>
        <v/>
      </c>
      <c r="AH54" s="135">
        <f>COUNTIF(GavaMediaCV, $A54)</f>
        <v/>
      </c>
      <c r="AI54" s="135">
        <f>COUNTIF(GemaInsani, $A54)</f>
        <v/>
      </c>
      <c r="AJ54" s="135">
        <f>COUNTIF(GrahaPrintamaSelarasCV, $A54)</f>
        <v/>
      </c>
      <c r="AK54" s="135">
        <f>COUNTIF(GramediaPustakaUtamaPT, $A54)</f>
        <v/>
      </c>
      <c r="AL54" s="135">
        <f>COUNTIF(GrasindoGramediaWidiaSaranaIndonesia, $A54)</f>
        <v/>
      </c>
      <c r="AM54" s="135">
        <f>COUNTIF(IndivaMediaKreasiPT, $A54)</f>
        <v/>
      </c>
      <c r="AN54" s="135">
        <f>COUNTIF(IndocampCV, $A54)</f>
        <v/>
      </c>
      <c r="AO54" s="135">
        <f>COUNTIF(IndonesiaEmasGroup, $A54)</f>
        <v/>
      </c>
      <c r="AP54" s="135">
        <f>COUNTIF(IntanPariwaraGrupCempakaPutihPT, $A54)</f>
        <v/>
      </c>
      <c r="AQ54" s="135">
        <f>COUNTIF(InteraCV, $A54)</f>
        <v/>
      </c>
      <c r="AR54" s="135">
        <f>COUNTIF(JejakPublisherCV, $A54)</f>
        <v/>
      </c>
      <c r="AS54" s="135">
        <f>COUNTIF(JejakPustaka, $A54)</f>
        <v/>
      </c>
      <c r="AT54" s="135">
        <f>COUNTIF(JepePressMediaUtamaPT, $A54)</f>
        <v/>
      </c>
      <c r="AU54" s="135">
        <f>COUNTIF(KanisiusPT, $A54)</f>
        <v/>
      </c>
      <c r="AV54" s="135">
        <f>COUNTIF(KesaintBlancIndahPT, $A54)</f>
        <v/>
      </c>
      <c r="AW54" s="135">
        <f>COUNTIF(KompasMediaNusantaraPenerbitBukuKompas, $A54)</f>
        <v/>
      </c>
      <c r="AX54" s="135">
        <f>COUNTIF(LanggamPustaka, $A54)</f>
        <v/>
      </c>
      <c r="AY54" s="135">
        <f>COUNTIF(LatifKittoMahesaPT, $A54)</f>
        <v/>
      </c>
      <c r="AZ54" s="135">
        <f>COUNTIF(LENTERAHATIPT, $A54)</f>
        <v/>
      </c>
      <c r="BA54" s="135">
        <f>COUNTIF(LenteraPustakaIndonesia, $A54)</f>
        <v/>
      </c>
      <c r="BB54" s="135">
        <f>COUNTIF(LiterasiNusantaraAbadiGroupPT, $A54)</f>
        <v/>
      </c>
      <c r="BC54" s="135">
        <f>COUNTIF(LiterindoBerkahKaryaPT, $A54)</f>
        <v/>
      </c>
      <c r="BD54" s="135">
        <f>COUNTIF(LOKAAKSARACV, $A54)</f>
        <v/>
      </c>
      <c r="BE54" s="135">
        <f>COUNTIF(LuximaMetroMediaPT, $A54)</f>
        <v/>
      </c>
      <c r="BF54" s="135">
        <f>COUNTIF(MandarMajuCV, $A54)</f>
        <v/>
      </c>
      <c r="BG54" s="135">
        <f>COUNTIF(MediaAkselerasi, $A54)</f>
        <v/>
      </c>
      <c r="BH54" s="135">
        <f>COUNTIF(MediaCendekiaMuslimCV, $A54)</f>
        <v/>
      </c>
      <c r="BI54" s="135">
        <f>COUNTIF(MediaDinamikaSelarasPT, $A54)</f>
        <v/>
      </c>
      <c r="BJ54" s="135">
        <f>COUNTIF(MediaKaryaPutraCV, $A54)</f>
        <v/>
      </c>
      <c r="BK54" s="135">
        <f>COUNTIF(MediaPressindoPT, $A54)</f>
        <v/>
      </c>
      <c r="BL54" s="135">
        <f>COUNTIF(MediantaraSemestaPT, $A54)</f>
        <v/>
      </c>
      <c r="BM54" s="135">
        <f>COUNTIF(MelaniaPublishingCV, $A54)</f>
        <v/>
      </c>
      <c r="BN54" s="135">
        <f>COUNTIF(MutiaraAksaraCV, $A54)</f>
        <v/>
      </c>
      <c r="BO54" s="135">
        <f>COUNTIF(NafalGlobalNusantaraPT, $A54)</f>
        <v/>
      </c>
      <c r="BP54" s="135">
        <f>COUNTIF(NiagaSwadayaPT, $A54)</f>
        <v/>
      </c>
      <c r="BQ54" s="135">
        <f>COUNTIF(NuansaCendekiaCV, $A54)</f>
        <v/>
      </c>
      <c r="BR54" s="135">
        <f>COUNTIF(PenebarSwadayaPT, $A54)</f>
        <v/>
      </c>
      <c r="BS54" s="135">
        <f>COUNTIF(PenerbitAdab, $A54)</f>
        <v/>
      </c>
      <c r="BT54" s="135">
        <f>COUNTIF(PenerbitEGC, $A54)</f>
        <v/>
      </c>
      <c r="BU54" s="135">
        <f>COUNTIF(PenerbitIPBPressPT, $A54)</f>
        <v/>
      </c>
      <c r="BV54" s="135">
        <f>COUNTIF(PenerbitSalemba, $A54)</f>
        <v/>
      </c>
      <c r="BW54" s="135">
        <f>COUNTIF(PohonCahayaSemestaPT, $A54)</f>
        <v/>
      </c>
      <c r="BX54" s="135">
        <f>COUNTIF(PranaDinamikaSejahteraPT, $A54)</f>
        <v/>
      </c>
      <c r="BY54" s="135">
        <f>COUNTIF(PrenadaMediaGroup, $A54)</f>
        <v/>
      </c>
      <c r="BZ54" s="135">
        <f>COUNTIF(PusatDatadanAnalisaTempoPT, $A54)</f>
        <v/>
      </c>
      <c r="CA54" s="135">
        <f>COUNTIF(PuspaSwaraPT, $A54)</f>
        <v/>
      </c>
      <c r="CB54" s="135">
        <f>COUNTIF(PustakaBaruPress, $A54)</f>
        <v/>
      </c>
      <c r="CC54" s="135">
        <f>COUNTIF(PustakaBengawanCV, $A54)</f>
        <v/>
      </c>
      <c r="CD54" s="135">
        <f>COUNTIF(PustakaRumahCintaCV, $A54)</f>
        <v/>
      </c>
      <c r="CE54" s="135">
        <f>COUNTIF(RajaGrafindoPersadaPT, $A54)</f>
        <v/>
      </c>
      <c r="CF54" s="135">
        <f>COUNTIF(RajawaliIntanCemerlang, $A54)</f>
        <v/>
      </c>
      <c r="CG54" s="135">
        <f>COUNTIF(RayyanaKomunikasindoPT, $A54)</f>
        <v/>
      </c>
      <c r="CH54" s="135">
        <f>COUNTIF(RefikaAditamaPT, $A54)</f>
        <v/>
      </c>
      <c r="CI54" s="135">
        <f>COUNTIF(RemajaRosdakaryaPT, $A54)</f>
        <v/>
      </c>
      <c r="CJ54" s="135">
        <f>COUNTIF(ReneTurosIndonesiaPT, $A54)</f>
        <v/>
      </c>
      <c r="CK54" s="135">
        <f>COUNTIF(SaranaPancakaryaNusaPT, $A54)</f>
        <v/>
      </c>
      <c r="CL54" s="135">
        <f>COUNTIF(ScopindoMediaPustakaPT, $A54)</f>
        <v/>
      </c>
      <c r="CM54" s="135">
        <f>COUNTIF(SetiAjiCV, $A54)</f>
        <v/>
      </c>
      <c r="CN54" s="135">
        <f>COUNTIF(SinergiPrimaMagnaCV, $A54)</f>
        <v/>
      </c>
      <c r="CO54" s="135">
        <f>COUNTIF(TazkiaInvestindoUtamaPT, $A54)</f>
        <v/>
      </c>
      <c r="CP54" s="135">
        <f>COUNTIF(TeguhKaryaCV, $A54)</f>
        <v/>
      </c>
      <c r="CQ54" s="135">
        <f>COUNTIF(TigaSerangkaiPustakaMandiriPT, $A54)</f>
        <v/>
      </c>
      <c r="CR54" s="135">
        <f>COUNTIF(TrubusSwadayaPT, $A54)</f>
        <v/>
      </c>
      <c r="CS54" s="135">
        <f>COUNTIF(UGMPress, $A54)</f>
        <v/>
      </c>
      <c r="CU54" s="36" t="n"/>
      <c r="CV54" s="36" t="n"/>
      <c r="CW54" s="36" t="n"/>
      <c r="CX54" s="36" t="n"/>
      <c r="CY54" s="36" t="n"/>
      <c r="CZ54" s="36" t="n"/>
      <c r="DA54" s="36" t="n"/>
      <c r="DB54" s="36" t="n"/>
      <c r="DC54" s="36" t="n"/>
      <c r="DD54" s="36" t="n"/>
      <c r="DE54" s="36" t="n"/>
      <c r="DF54" s="36" t="n"/>
      <c r="DG54" s="36" t="n"/>
      <c r="DH54" s="36" t="n"/>
      <c r="DI54" s="36" t="n"/>
      <c r="DJ54" s="36" t="n"/>
      <c r="DK54" s="36" t="n"/>
      <c r="DL54" s="36" t="n"/>
      <c r="DM54" s="36" t="n"/>
      <c r="DN54" s="36" t="n"/>
      <c r="DO54" s="36" t="n"/>
      <c r="DP54" s="36" t="n"/>
      <c r="DQ54" s="36" t="n"/>
      <c r="DR54" s="36" t="n"/>
      <c r="DS54" s="36" t="n"/>
      <c r="DT54" s="36" t="n"/>
      <c r="DU54" s="36" t="n"/>
      <c r="DV54" s="36" t="n"/>
      <c r="DW54" s="36" t="n"/>
      <c r="DX54" s="36" t="n"/>
      <c r="DY54" s="36" t="n"/>
      <c r="DZ54" s="36" t="n"/>
      <c r="EA54" s="36" t="n"/>
      <c r="EB54" s="36" t="n"/>
      <c r="EC54" s="36" t="n"/>
      <c r="ED54" s="36" t="n"/>
      <c r="EE54" s="36" t="n"/>
      <c r="EF54" s="36" t="n"/>
      <c r="EG54" s="36" t="n"/>
      <c r="EH54" s="36" t="n"/>
      <c r="EI54" s="36" t="n"/>
      <c r="EJ54" s="36" t="n"/>
      <c r="EK54" s="36" t="n"/>
      <c r="EL54" s="36" t="n"/>
      <c r="EM54" s="36" t="n"/>
      <c r="EN54" s="36" t="n"/>
    </row>
    <row r="55">
      <c r="A55" s="36" t="n"/>
      <c r="B55" s="148" t="inlineStr">
        <is>
          <t>TOTAL</t>
        </is>
      </c>
      <c r="C55" s="147" t="n"/>
      <c r="D55" s="149" t="n"/>
      <c r="E55" s="135">
        <f>SUM(E53:E54)</f>
        <v/>
      </c>
      <c r="F55" s="135">
        <f>SUM(F53:F54)</f>
        <v/>
      </c>
      <c r="G55" s="135">
        <f>SUM(G53:G54)</f>
        <v/>
      </c>
      <c r="H55" s="135">
        <f>SUM(H53:H54)</f>
        <v/>
      </c>
      <c r="I55" s="135">
        <f>SUM(I53:I54)</f>
        <v/>
      </c>
      <c r="J55" s="135">
        <f>SUM(J53:J54)</f>
        <v/>
      </c>
      <c r="K55" s="135">
        <f>SUM(K53:K54)</f>
        <v/>
      </c>
      <c r="L55" s="135">
        <f>SUM(L53:L54)</f>
        <v/>
      </c>
      <c r="M55" s="135">
        <f>SUM(M53:M54)</f>
        <v/>
      </c>
      <c r="N55" s="135">
        <f>SUM(N53:N54)</f>
        <v/>
      </c>
      <c r="O55" s="135">
        <f>SUM(O53:O54)</f>
        <v/>
      </c>
      <c r="P55" s="135">
        <f>SUM(P53:P54)</f>
        <v/>
      </c>
      <c r="Q55" s="135">
        <f>SUM(Q53:Q54)</f>
        <v/>
      </c>
      <c r="R55" s="135">
        <f>SUM(R53:R54)</f>
        <v/>
      </c>
      <c r="S55" s="135">
        <f>SUM(S53:S54)</f>
        <v/>
      </c>
      <c r="T55" s="135">
        <f>SUM(T53:T54)</f>
        <v/>
      </c>
      <c r="U55" s="135">
        <f>SUM(U53:U54)</f>
        <v/>
      </c>
      <c r="V55" s="135">
        <f>SUM(V53:V54)</f>
        <v/>
      </c>
      <c r="W55" s="135">
        <f>SUM(W53:W54)</f>
        <v/>
      </c>
      <c r="X55" s="135">
        <f>SUM(X53:X54)</f>
        <v/>
      </c>
      <c r="Y55" s="135">
        <f>SUM(Y53:Y54)</f>
        <v/>
      </c>
      <c r="Z55" s="135">
        <f>SUM(Z53:Z54)</f>
        <v/>
      </c>
      <c r="AA55" s="135">
        <f>SUM(AA53:AA54)</f>
        <v/>
      </c>
      <c r="AB55" s="135">
        <f>SUM(AB53:AB54)</f>
        <v/>
      </c>
      <c r="AC55" s="135">
        <f>SUM(AC53:AC54)</f>
        <v/>
      </c>
      <c r="AD55" s="135">
        <f>SUM(AD53:AD54)</f>
        <v/>
      </c>
      <c r="AE55" s="135">
        <f>SUM(AE53:AE54)</f>
        <v/>
      </c>
      <c r="AF55" s="135">
        <f>SUM(AF53:AF54)</f>
        <v/>
      </c>
      <c r="AG55" s="135">
        <f>SUM(AG53:AG54)</f>
        <v/>
      </c>
      <c r="AH55" s="135">
        <f>SUM(AH53:AH54)</f>
        <v/>
      </c>
      <c r="AI55" s="135">
        <f>SUM(AI53:AI54)</f>
        <v/>
      </c>
      <c r="AJ55" s="135">
        <f>SUM(AJ53:AJ54)</f>
        <v/>
      </c>
      <c r="AK55" s="135">
        <f>SUM(AK53:AK54)</f>
        <v/>
      </c>
      <c r="AL55" s="135">
        <f>SUM(AL53:AL54)</f>
        <v/>
      </c>
      <c r="AM55" s="135">
        <f>SUM(AM53:AM54)</f>
        <v/>
      </c>
      <c r="AN55" s="135">
        <f>SUM(AN53:AN54)</f>
        <v/>
      </c>
      <c r="AO55" s="135">
        <f>SUM(AO53:AO54)</f>
        <v/>
      </c>
      <c r="AP55" s="135">
        <f>SUM(AP53:AP54)</f>
        <v/>
      </c>
      <c r="AQ55" s="135">
        <f>SUM(AQ53:AQ54)</f>
        <v/>
      </c>
      <c r="AR55" s="135">
        <f>SUM(AR53:AR54)</f>
        <v/>
      </c>
      <c r="AS55" s="135">
        <f>SUM(AS53:AS54)</f>
        <v/>
      </c>
      <c r="AT55" s="135">
        <f>SUM(AT53:AT54)</f>
        <v/>
      </c>
      <c r="AU55" s="135">
        <f>SUM(AU53:AU54)</f>
        <v/>
      </c>
      <c r="AV55" s="135">
        <f>SUM(AV53:AV54)</f>
        <v/>
      </c>
      <c r="AW55" s="135">
        <f>SUM(AW53:AW54)</f>
        <v/>
      </c>
      <c r="AX55" s="135">
        <f>SUM(AX53:AX54)</f>
        <v/>
      </c>
      <c r="AY55" s="135">
        <f>SUM(AY53:AY54)</f>
        <v/>
      </c>
      <c r="AZ55" s="135">
        <f>SUM(AZ53:AZ54)</f>
        <v/>
      </c>
      <c r="BA55" s="135">
        <f>SUM(BA53:BA54)</f>
        <v/>
      </c>
      <c r="BB55" s="135">
        <f>SUM(BB53:BB54)</f>
        <v/>
      </c>
      <c r="BC55" s="135">
        <f>SUM(BC53:BC54)</f>
        <v/>
      </c>
      <c r="BD55" s="135">
        <f>SUM(BD53:BD54)</f>
        <v/>
      </c>
      <c r="BE55" s="135">
        <f>SUM(BE53:BE54)</f>
        <v/>
      </c>
      <c r="BF55" s="135">
        <f>SUM(BF53:BF54)</f>
        <v/>
      </c>
      <c r="BG55" s="135">
        <f>SUM(BG53:BG54)</f>
        <v/>
      </c>
      <c r="BH55" s="135">
        <f>SUM(BH53:BH54)</f>
        <v/>
      </c>
      <c r="BI55" s="135">
        <f>SUM(BI53:BI54)</f>
        <v/>
      </c>
      <c r="BJ55" s="135">
        <f>SUM(BJ53:BJ54)</f>
        <v/>
      </c>
      <c r="BK55" s="135">
        <f>SUM(BK53:BK54)</f>
        <v/>
      </c>
      <c r="BL55" s="135">
        <f>SUM(BL53:BL54)</f>
        <v/>
      </c>
      <c r="BM55" s="135">
        <f>SUM(BM53:BM54)</f>
        <v/>
      </c>
      <c r="BN55" s="135">
        <f>SUM(BN53:BN54)</f>
        <v/>
      </c>
      <c r="BO55" s="135">
        <f>SUM(BO53:BO54)</f>
        <v/>
      </c>
      <c r="BP55" s="135">
        <f>SUM(BP53:BP54)</f>
        <v/>
      </c>
      <c r="BQ55" s="135">
        <f>SUM(BQ53:BQ54)</f>
        <v/>
      </c>
      <c r="BR55" s="135">
        <f>SUM(BR53:BR54)</f>
        <v/>
      </c>
      <c r="BS55" s="135">
        <f>SUM(BS53:BS54)</f>
        <v/>
      </c>
      <c r="BT55" s="135">
        <f>SUM(BT53:BT54)</f>
        <v/>
      </c>
      <c r="BU55" s="135">
        <f>SUM(BU53:BU54)</f>
        <v/>
      </c>
      <c r="BV55" s="135">
        <f>SUM(BV53:BV54)</f>
        <v/>
      </c>
      <c r="BW55" s="135">
        <f>SUM(BW53:BW54)</f>
        <v/>
      </c>
      <c r="BX55" s="135">
        <f>SUM(BX53:BX54)</f>
        <v/>
      </c>
      <c r="BY55" s="135">
        <f>SUM(BY53:BY54)</f>
        <v/>
      </c>
      <c r="BZ55" s="135">
        <f>SUM(BZ53:BZ54)</f>
        <v/>
      </c>
      <c r="CA55" s="135">
        <f>SUM(CA53:CA54)</f>
        <v/>
      </c>
      <c r="CB55" s="135">
        <f>SUM(CB53:CB54)</f>
        <v/>
      </c>
      <c r="CC55" s="135">
        <f>SUM(CC53:CC54)</f>
        <v/>
      </c>
      <c r="CD55" s="135">
        <f>SUM(CD53:CD54)</f>
        <v/>
      </c>
      <c r="CE55" s="135">
        <f>SUM(CE53:CE54)</f>
        <v/>
      </c>
      <c r="CF55" s="135">
        <f>SUM(CF53:CF54)</f>
        <v/>
      </c>
      <c r="CG55" s="135">
        <f>SUM(CG53:CG54)</f>
        <v/>
      </c>
      <c r="CH55" s="135">
        <f>SUM(CH53:CH54)</f>
        <v/>
      </c>
      <c r="CI55" s="135">
        <f>SUM(CI53:CI54)</f>
        <v/>
      </c>
      <c r="CJ55" s="135">
        <f>SUM(CJ53:CJ54)</f>
        <v/>
      </c>
      <c r="CK55" s="135">
        <f>SUM(CK53:CK54)</f>
        <v/>
      </c>
      <c r="CL55" s="135">
        <f>SUM(CL53:CL54)</f>
        <v/>
      </c>
      <c r="CM55" s="135">
        <f>SUM(CM53:CM54)</f>
        <v/>
      </c>
      <c r="CN55" s="135">
        <f>SUM(CN53:CN54)</f>
        <v/>
      </c>
      <c r="CO55" s="135">
        <f>SUM(CO53:CO54)</f>
        <v/>
      </c>
      <c r="CP55" s="135">
        <f>SUM(CP53:CP54)</f>
        <v/>
      </c>
      <c r="CQ55" s="135">
        <f>SUM(CQ53:CQ54)</f>
        <v/>
      </c>
      <c r="CR55" s="135">
        <f>SUM(CR53:CR54)</f>
        <v/>
      </c>
      <c r="CS55" s="135">
        <f>SUM(CS53:CS54)</f>
        <v/>
      </c>
      <c r="CU55" s="36" t="n"/>
      <c r="CV55" s="36" t="n"/>
      <c r="CW55" s="36" t="n"/>
      <c r="CX55" s="36" t="n"/>
      <c r="CY55" s="36" t="n"/>
      <c r="CZ55" s="36" t="n"/>
      <c r="DA55" s="36" t="n"/>
      <c r="DB55" s="36" t="n"/>
      <c r="DC55" s="36" t="n"/>
      <c r="DD55" s="36" t="n"/>
      <c r="DE55" s="36" t="n"/>
      <c r="DF55" s="36" t="n"/>
      <c r="DG55" s="36" t="n"/>
      <c r="DH55" s="36" t="n"/>
      <c r="DI55" s="36" t="n"/>
      <c r="DJ55" s="36" t="n"/>
      <c r="DK55" s="36" t="n"/>
      <c r="DL55" s="36" t="n"/>
      <c r="DM55" s="36" t="n"/>
      <c r="DN55" s="36" t="n"/>
      <c r="DO55" s="36" t="n"/>
      <c r="DP55" s="36" t="n"/>
      <c r="DQ55" s="36" t="n"/>
      <c r="DR55" s="36" t="n"/>
      <c r="DS55" s="36" t="n"/>
      <c r="DT55" s="36" t="n"/>
      <c r="DU55" s="36" t="n"/>
      <c r="DV55" s="36" t="n"/>
      <c r="DW55" s="36" t="n"/>
      <c r="DX55" s="36" t="n"/>
      <c r="DY55" s="36" t="n"/>
      <c r="DZ55" s="36" t="n"/>
      <c r="EA55" s="36" t="n"/>
      <c r="EB55" s="36" t="n"/>
      <c r="EC55" s="36" t="n"/>
      <c r="ED55" s="36" t="n"/>
      <c r="EE55" s="36" t="n"/>
      <c r="EF55" s="36" t="n"/>
      <c r="EG55" s="36" t="n"/>
      <c r="EH55" s="36" t="n"/>
      <c r="EI55" s="36" t="n"/>
      <c r="EJ55" s="36" t="n"/>
      <c r="EK55" s="36" t="n"/>
      <c r="EL55" s="36" t="n"/>
      <c r="EM55" s="36" t="n"/>
      <c r="EN55" s="36" t="n"/>
    </row>
    <row r="56">
      <c r="A56" s="302" t="inlineStr">
        <is>
          <t>006 - Seni dan Hiburan</t>
        </is>
      </c>
      <c r="C56" s="147" t="n"/>
      <c r="D56" s="149" t="n"/>
      <c r="E56" s="135" t="n"/>
      <c r="F56" s="135" t="n"/>
      <c r="G56" s="135" t="n"/>
      <c r="H56" s="135" t="n"/>
      <c r="I56" s="135" t="n"/>
      <c r="J56" s="135" t="n"/>
      <c r="K56" s="135" t="n"/>
      <c r="L56" s="135" t="n"/>
      <c r="M56" s="135" t="n"/>
      <c r="N56" s="135" t="n"/>
      <c r="O56" s="135" t="n"/>
      <c r="P56" s="135" t="n"/>
      <c r="Q56" s="135" t="n"/>
      <c r="R56" s="135" t="n"/>
      <c r="S56" s="135" t="n"/>
      <c r="T56" s="135" t="n"/>
      <c r="U56" s="135" t="n"/>
      <c r="V56" s="135" t="n"/>
      <c r="W56" s="135" t="n"/>
      <c r="X56" s="135" t="n"/>
      <c r="Y56" s="135" t="n"/>
      <c r="Z56" s="135" t="n"/>
      <c r="AA56" s="135" t="n"/>
      <c r="AB56" s="135" t="n"/>
      <c r="AC56" s="135" t="n"/>
      <c r="AD56" s="135" t="n"/>
      <c r="AE56" s="135" t="n"/>
      <c r="AF56" s="135" t="n"/>
      <c r="AG56" s="135" t="n"/>
      <c r="AH56" s="135" t="n"/>
      <c r="AI56" s="135" t="n"/>
      <c r="AJ56" s="135" t="n"/>
      <c r="AK56" s="135" t="n"/>
      <c r="AL56" s="135" t="n"/>
      <c r="AM56" s="135" t="n"/>
      <c r="AN56" s="135" t="n"/>
      <c r="AO56" s="135" t="n"/>
      <c r="AP56" s="135" t="n"/>
      <c r="AQ56" s="135" t="n"/>
      <c r="AR56" s="135" t="n"/>
      <c r="AS56" s="135" t="n"/>
      <c r="AT56" s="135" t="n"/>
      <c r="AU56" s="135" t="n"/>
      <c r="AV56" s="135" t="n"/>
      <c r="AW56" s="135" t="n"/>
      <c r="AX56" s="135" t="n"/>
      <c r="AY56" s="135" t="n"/>
      <c r="AZ56" s="135" t="n"/>
      <c r="BA56" s="135" t="n"/>
      <c r="BB56" s="135" t="n"/>
      <c r="BC56" s="135" t="n"/>
      <c r="BD56" s="135" t="n"/>
      <c r="BE56" s="135" t="n"/>
      <c r="BF56" s="135" t="n"/>
      <c r="BG56" s="135" t="n"/>
      <c r="BH56" s="135" t="n"/>
      <c r="BI56" s="135" t="n"/>
      <c r="BJ56" s="135" t="n"/>
      <c r="BK56" s="135" t="n"/>
      <c r="BL56" s="135" t="n"/>
      <c r="BM56" s="135" t="n"/>
      <c r="BN56" s="135" t="n"/>
      <c r="BO56" s="135" t="n"/>
      <c r="BP56" s="135" t="n"/>
      <c r="BQ56" s="135" t="n"/>
      <c r="BR56" s="135" t="n"/>
      <c r="BS56" s="135" t="n"/>
      <c r="BT56" s="135" t="n"/>
      <c r="BU56" s="135" t="n"/>
      <c r="BV56" s="135" t="n"/>
      <c r="BW56" s="135" t="n"/>
      <c r="BX56" s="135" t="n"/>
      <c r="BY56" s="135" t="n"/>
      <c r="BZ56" s="135" t="n"/>
      <c r="CA56" s="135" t="n"/>
      <c r="CB56" s="135" t="n"/>
      <c r="CC56" s="135" t="n"/>
      <c r="CD56" s="135" t="n"/>
      <c r="CE56" s="135" t="n"/>
      <c r="CF56" s="135" t="n"/>
      <c r="CG56" s="135" t="n"/>
      <c r="CH56" s="135" t="n"/>
      <c r="CI56" s="135" t="n"/>
      <c r="CJ56" s="135" t="n"/>
      <c r="CK56" s="135" t="n"/>
      <c r="CL56" s="135" t="n"/>
      <c r="CM56" s="135" t="n"/>
      <c r="CN56" s="135" t="n"/>
      <c r="CO56" s="135" t="n"/>
      <c r="CP56" s="135" t="n"/>
      <c r="CQ56" s="135" t="n"/>
      <c r="CR56" s="135" t="n"/>
      <c r="CS56" s="135" t="n"/>
      <c r="CU56" s="36" t="n"/>
      <c r="CV56" s="36" t="n"/>
      <c r="CW56" s="36" t="n"/>
      <c r="CX56" s="36" t="n"/>
      <c r="CY56" s="36" t="n"/>
      <c r="CZ56" s="36" t="n"/>
      <c r="DA56" s="36" t="n"/>
      <c r="DB56" s="36" t="n"/>
      <c r="DC56" s="36" t="n"/>
      <c r="DD56" s="36" t="n"/>
      <c r="DE56" s="36" t="n"/>
      <c r="DF56" s="36" t="n"/>
      <c r="DG56" s="36" t="n"/>
      <c r="DH56" s="36" t="n"/>
      <c r="DI56" s="36" t="n"/>
      <c r="DJ56" s="36" t="n"/>
      <c r="DK56" s="36" t="n"/>
      <c r="DL56" s="36" t="n"/>
      <c r="DM56" s="36" t="n"/>
      <c r="DN56" s="36" t="n"/>
      <c r="DO56" s="36" t="n"/>
      <c r="DP56" s="36" t="n"/>
      <c r="DQ56" s="36" t="n"/>
      <c r="DR56" s="36" t="n"/>
      <c r="DS56" s="36" t="n"/>
      <c r="DT56" s="36" t="n"/>
      <c r="DU56" s="36" t="n"/>
      <c r="DV56" s="36" t="n"/>
      <c r="DW56" s="36" t="n"/>
      <c r="DX56" s="36" t="n"/>
      <c r="DY56" s="36" t="n"/>
      <c r="DZ56" s="36" t="n"/>
      <c r="EA56" s="36" t="n"/>
      <c r="EB56" s="36" t="n"/>
      <c r="EC56" s="36" t="n"/>
      <c r="ED56" s="36" t="n"/>
      <c r="EE56" s="36" t="n"/>
      <c r="EF56" s="36" t="n"/>
      <c r="EG56" s="36" t="n"/>
      <c r="EH56" s="36" t="n"/>
      <c r="EI56" s="36" t="n"/>
      <c r="EJ56" s="36" t="n"/>
      <c r="EK56" s="36" t="n"/>
      <c r="EL56" s="36" t="n"/>
      <c r="EM56" s="36" t="n"/>
      <c r="EN56" s="36" t="n"/>
    </row>
    <row r="57">
      <c r="A57" s="306" t="n"/>
      <c r="B57" s="306" t="inlineStr">
        <is>
          <t>Referensi</t>
        </is>
      </c>
      <c r="C57" s="147" t="n"/>
      <c r="D57" s="149" t="n"/>
      <c r="E57" s="135" t="n"/>
      <c r="F57" s="135" t="n"/>
      <c r="G57" s="135" t="n"/>
      <c r="H57" s="135" t="n"/>
      <c r="I57" s="135" t="n"/>
      <c r="J57" s="135" t="n"/>
      <c r="K57" s="135" t="n"/>
      <c r="L57" s="135" t="n"/>
      <c r="M57" s="135" t="n"/>
      <c r="N57" s="135" t="n"/>
      <c r="O57" s="135" t="n"/>
      <c r="P57" s="135" t="n"/>
      <c r="Q57" s="135" t="n"/>
      <c r="R57" s="135" t="n"/>
      <c r="S57" s="135" t="n"/>
      <c r="T57" s="135" t="n"/>
      <c r="U57" s="135" t="n"/>
      <c r="V57" s="135" t="n"/>
      <c r="W57" s="135" t="n"/>
      <c r="X57" s="135" t="n"/>
      <c r="Y57" s="135" t="n"/>
      <c r="Z57" s="135" t="n"/>
      <c r="AA57" s="135" t="n"/>
      <c r="AB57" s="135" t="n"/>
      <c r="AC57" s="135" t="n"/>
      <c r="AD57" s="135" t="n"/>
      <c r="AE57" s="135" t="n"/>
      <c r="AF57" s="135" t="n"/>
      <c r="AG57" s="135" t="n"/>
      <c r="AH57" s="135" t="n"/>
      <c r="AI57" s="135" t="n"/>
      <c r="AJ57" s="135" t="n"/>
      <c r="AK57" s="135" t="n"/>
      <c r="AL57" s="135" t="n"/>
      <c r="AM57" s="135" t="n"/>
      <c r="AN57" s="135" t="n"/>
      <c r="AO57" s="135" t="n"/>
      <c r="AP57" s="135" t="n"/>
      <c r="AQ57" s="135" t="n"/>
      <c r="AR57" s="135" t="n"/>
      <c r="AS57" s="135" t="n"/>
      <c r="AT57" s="135" t="n"/>
      <c r="AU57" s="135" t="n"/>
      <c r="AV57" s="135" t="n"/>
      <c r="AW57" s="135" t="n"/>
      <c r="AX57" s="135" t="n"/>
      <c r="AY57" s="135" t="n"/>
      <c r="AZ57" s="135" t="n"/>
      <c r="BA57" s="135" t="n"/>
      <c r="BB57" s="135" t="n"/>
      <c r="BC57" s="135" t="n"/>
      <c r="BD57" s="135" t="n"/>
      <c r="BE57" s="135" t="n"/>
      <c r="BF57" s="135" t="n"/>
      <c r="BG57" s="135" t="n"/>
      <c r="BH57" s="135" t="n"/>
      <c r="BI57" s="135" t="n"/>
      <c r="BJ57" s="135" t="n"/>
      <c r="BK57" s="135" t="n"/>
      <c r="BL57" s="135" t="n"/>
      <c r="BM57" s="135" t="n"/>
      <c r="BN57" s="135" t="n"/>
      <c r="BO57" s="135" t="n"/>
      <c r="BP57" s="135" t="n"/>
      <c r="BQ57" s="135" t="n"/>
      <c r="BR57" s="135" t="n"/>
      <c r="BS57" s="135" t="n"/>
      <c r="BT57" s="135" t="n"/>
      <c r="BU57" s="135" t="n"/>
      <c r="BV57" s="135" t="n"/>
      <c r="BW57" s="135" t="n"/>
      <c r="BX57" s="135" t="n"/>
      <c r="BY57" s="135" t="n"/>
      <c r="BZ57" s="135" t="n"/>
      <c r="CA57" s="135" t="n"/>
      <c r="CB57" s="135" t="n"/>
      <c r="CC57" s="135" t="n"/>
      <c r="CD57" s="135" t="n"/>
      <c r="CE57" s="135" t="n"/>
      <c r="CF57" s="135" t="n"/>
      <c r="CG57" s="135" t="n"/>
      <c r="CH57" s="135" t="n"/>
      <c r="CI57" s="135" t="n"/>
      <c r="CJ57" s="135" t="n"/>
      <c r="CK57" s="135" t="n"/>
      <c r="CL57" s="135" t="n"/>
      <c r="CM57" s="135" t="n"/>
      <c r="CN57" s="135" t="n"/>
      <c r="CO57" s="135" t="n"/>
      <c r="CP57" s="135" t="n"/>
      <c r="CQ57" s="135" t="n"/>
      <c r="CR57" s="135" t="n"/>
      <c r="CS57" s="135" t="n"/>
      <c r="CU57" s="36" t="n"/>
      <c r="CV57" s="36" t="n"/>
      <c r="CW57" s="36" t="n"/>
      <c r="CX57" s="36" t="n"/>
      <c r="CY57" s="36" t="n"/>
      <c r="CZ57" s="36" t="n"/>
      <c r="DA57" s="36" t="n"/>
      <c r="DB57" s="36" t="n"/>
      <c r="DC57" s="36" t="n"/>
      <c r="DD57" s="36" t="n"/>
      <c r="DE57" s="36" t="n"/>
      <c r="DF57" s="36" t="n"/>
      <c r="DG57" s="36" t="n"/>
      <c r="DH57" s="36" t="n"/>
      <c r="DI57" s="36" t="n"/>
      <c r="DJ57" s="36" t="n"/>
      <c r="DK57" s="36" t="n"/>
      <c r="DL57" s="36" t="n"/>
      <c r="DM57" s="36" t="n"/>
      <c r="DN57" s="36" t="n"/>
      <c r="DO57" s="36" t="n"/>
      <c r="DP57" s="36" t="n"/>
      <c r="DQ57" s="36" t="n"/>
      <c r="DR57" s="36" t="n"/>
      <c r="DS57" s="36" t="n"/>
      <c r="DT57" s="36" t="n"/>
      <c r="DU57" s="36" t="n"/>
      <c r="DV57" s="36" t="n"/>
      <c r="DW57" s="36" t="n"/>
      <c r="DX57" s="36" t="n"/>
      <c r="DY57" s="36" t="n"/>
      <c r="DZ57" s="36" t="n"/>
      <c r="EA57" s="36" t="n"/>
      <c r="EB57" s="36" t="n"/>
      <c r="EC57" s="36" t="n"/>
      <c r="ED57" s="36" t="n"/>
      <c r="EE57" s="36" t="n"/>
      <c r="EF57" s="36" t="n"/>
      <c r="EG57" s="36" t="n"/>
      <c r="EH57" s="36" t="n"/>
      <c r="EI57" s="36" t="n"/>
      <c r="EJ57" s="36" t="n"/>
      <c r="EK57" s="36" t="n"/>
      <c r="EL57" s="36" t="n"/>
      <c r="EM57" s="36" t="n"/>
      <c r="EN57" s="36" t="n"/>
    </row>
    <row r="58">
      <c r="A58" s="146" t="inlineStr">
        <is>
          <t>006.01</t>
        </is>
      </c>
      <c r="B58" s="146" t="inlineStr">
        <is>
          <t>Berita</t>
        </is>
      </c>
      <c r="C58" s="147">
        <f>SUM(E58:CS58)</f>
        <v/>
      </c>
      <c r="D58" s="147" t="n"/>
      <c r="E58" s="135">
        <f>COUNTIF(AlumniPT, $A58)</f>
        <v/>
      </c>
      <c r="F58" s="135">
        <f>COUNTIF(BalaiPustakaPT, $A58)</f>
        <v/>
      </c>
      <c r="G58" s="135">
        <f>COUNTIF(KytaJayaMandiriCV, $A58)</f>
        <v/>
      </c>
      <c r="H58" s="135">
        <f>COUNTIF(SindunataCV, $A58)</f>
        <v/>
      </c>
      <c r="I58" s="135">
        <f>COUNTIF(SyiahKualaUniversityPress, $A58)</f>
        <v/>
      </c>
      <c r="J58" s="135">
        <f>COUNTIF(UINMALIKIPRESS, $A58)</f>
        <v/>
      </c>
      <c r="K58" s="135">
        <f>COUNTIF(UNISMAPRESS, $A58)</f>
        <v/>
      </c>
      <c r="L58" s="135">
        <f>COUNTIF(UnitomoPress, $A58)</f>
        <v/>
      </c>
      <c r="M58" s="135">
        <f>COUNTIF(TITIANILMUCV, $A58)</f>
        <v/>
      </c>
      <c r="N58" s="135">
        <f>COUNTIF(AlqaprintJatinangor, $A58)</f>
        <v/>
      </c>
      <c r="O58" s="135">
        <f>COUNTIF(AnantaVidyaCV, $A58)</f>
        <v/>
      </c>
      <c r="P58" s="135">
        <f>COUNTIF(AndiOffsetCV, $A58)</f>
        <v/>
      </c>
      <c r="Q58" s="135">
        <f>COUNTIF(BestariBuanaMurniGroupPT, $A58)</f>
        <v/>
      </c>
      <c r="R58" s="135">
        <f>COUNTIF(BintangSemestaMediaCV, $A58)</f>
        <v/>
      </c>
      <c r="S58" s="135">
        <f>COUNTIF(BPKTodungSutanGunungMuliaPT, $A58)</f>
        <v/>
      </c>
      <c r="T58" s="135">
        <f>COUNTIF(BrataFancyMediaPT, $A58)</f>
        <v/>
      </c>
      <c r="U58" s="135">
        <f>COUNTIF(BudiUtamaCVDeepublish, $A58)</f>
        <v/>
      </c>
      <c r="V58" s="135">
        <f>COUNTIF(BukaBukuPustaka, $A58)</f>
        <v/>
      </c>
      <c r="W58" s="135">
        <f>COUNTIF(BUMIAKSARAPT, $A58)</f>
        <v/>
      </c>
      <c r="X58" s="135">
        <f>COUNTIF(CahayaDuabelasSemestaPT, $A58)</f>
        <v/>
      </c>
      <c r="Y58" s="135">
        <f>COUNTIF(CitraAdityaBaktiPT, $A58)</f>
        <v/>
      </c>
      <c r="Z58" s="135">
        <f>COUNTIF(DeltaEdukasiPrimaCV, $A58)</f>
        <v/>
      </c>
      <c r="AA58" s="135">
        <f>COUNTIF(DIANDRAPRIMAMITRAMEDIACV, $A58)</f>
        <v/>
      </c>
      <c r="AB58" s="135">
        <f>COUNTIF(DuniaPustakaJayaPT, $A58)</f>
        <v/>
      </c>
      <c r="AC58" s="135">
        <f>COUNTIF(DutaPustakaIndonesiaPT, $A58)</f>
        <v/>
      </c>
      <c r="AD58" s="135">
        <f>COUNTIF(ElementaMediaLiterasiPT, $A58)</f>
        <v/>
      </c>
      <c r="AE58" s="135">
        <f>COUNTIF(ElexMediaKomputindoPT, $A58)</f>
        <v/>
      </c>
      <c r="AF58" s="135">
        <f>COUNTIF(EraAdicitraIntermediaPT, $A58)</f>
        <v/>
      </c>
      <c r="AG58" s="135">
        <f>COUNTIF(GarudaMasSejahteraCV, $A58)</f>
        <v/>
      </c>
      <c r="AH58" s="135">
        <f>COUNTIF(GavaMediaCV, $A58)</f>
        <v/>
      </c>
      <c r="AI58" s="135">
        <f>COUNTIF(GemaInsani, $A58)</f>
        <v/>
      </c>
      <c r="AJ58" s="135">
        <f>COUNTIF(GrahaPrintamaSelarasCV, $A58)</f>
        <v/>
      </c>
      <c r="AK58" s="135">
        <f>COUNTIF(GramediaPustakaUtamaPT, $A58)</f>
        <v/>
      </c>
      <c r="AL58" s="135">
        <f>COUNTIF(GrasindoGramediaWidiaSaranaIndonesia, $A58)</f>
        <v/>
      </c>
      <c r="AM58" s="135">
        <f>COUNTIF(IndivaMediaKreasiPT, $A58)</f>
        <v/>
      </c>
      <c r="AN58" s="135">
        <f>COUNTIF(IndocampCV, $A58)</f>
        <v/>
      </c>
      <c r="AO58" s="135">
        <f>COUNTIF(IndonesiaEmasGroup, $A58)</f>
        <v/>
      </c>
      <c r="AP58" s="135">
        <f>COUNTIF(IntanPariwaraGrupCempakaPutihPT, $A58)</f>
        <v/>
      </c>
      <c r="AQ58" s="135">
        <f>COUNTIF(InteraCV, $A58)</f>
        <v/>
      </c>
      <c r="AR58" s="135">
        <f>COUNTIF(JejakPublisherCV, $A58)</f>
        <v/>
      </c>
      <c r="AS58" s="135">
        <f>COUNTIF(JejakPustaka, $A58)</f>
        <v/>
      </c>
      <c r="AT58" s="135">
        <f>COUNTIF(JepePressMediaUtamaPT, $A58)</f>
        <v/>
      </c>
      <c r="AU58" s="135">
        <f>COUNTIF(KanisiusPT, $A58)</f>
        <v/>
      </c>
      <c r="AV58" s="135">
        <f>COUNTIF(KesaintBlancIndahPT, $A58)</f>
        <v/>
      </c>
      <c r="AW58" s="135">
        <f>COUNTIF(KompasMediaNusantaraPenerbitBukuKompas, $A58)</f>
        <v/>
      </c>
      <c r="AX58" s="135">
        <f>COUNTIF(LanggamPustaka, $A58)</f>
        <v/>
      </c>
      <c r="AY58" s="135">
        <f>COUNTIF(LatifKittoMahesaPT, $A58)</f>
        <v/>
      </c>
      <c r="AZ58" s="135">
        <f>COUNTIF(LENTERAHATIPT, $A58)</f>
        <v/>
      </c>
      <c r="BA58" s="135">
        <f>COUNTIF(LenteraPustakaIndonesia, $A58)</f>
        <v/>
      </c>
      <c r="BB58" s="135">
        <f>COUNTIF(LiterasiNusantaraAbadiGroupPT, $A58)</f>
        <v/>
      </c>
      <c r="BC58" s="135">
        <f>COUNTIF(LiterindoBerkahKaryaPT, $A58)</f>
        <v/>
      </c>
      <c r="BD58" s="135">
        <f>COUNTIF(LOKAAKSARACV, $A58)</f>
        <v/>
      </c>
      <c r="BE58" s="135">
        <f>COUNTIF(LuximaMetroMediaPT, $A58)</f>
        <v/>
      </c>
      <c r="BF58" s="135">
        <f>COUNTIF(MandarMajuCV, $A58)</f>
        <v/>
      </c>
      <c r="BG58" s="135">
        <f>COUNTIF(MediaAkselerasi, $A58)</f>
        <v/>
      </c>
      <c r="BH58" s="135">
        <f>COUNTIF(MediaCendekiaMuslimCV, $A58)</f>
        <v/>
      </c>
      <c r="BI58" s="135">
        <f>COUNTIF(MediaDinamikaSelarasPT, $A58)</f>
        <v/>
      </c>
      <c r="BJ58" s="135">
        <f>COUNTIF(MediaKaryaPutraCV, $A58)</f>
        <v/>
      </c>
      <c r="BK58" s="135">
        <f>COUNTIF(MediaPressindoPT, $A58)</f>
        <v/>
      </c>
      <c r="BL58" s="135">
        <f>COUNTIF(MediantaraSemestaPT, $A58)</f>
        <v/>
      </c>
      <c r="BM58" s="135">
        <f>COUNTIF(MelaniaPublishingCV, $A58)</f>
        <v/>
      </c>
      <c r="BN58" s="135">
        <f>COUNTIF(MutiaraAksaraCV, $A58)</f>
        <v/>
      </c>
      <c r="BO58" s="135">
        <f>COUNTIF(NafalGlobalNusantaraPT, $A58)</f>
        <v/>
      </c>
      <c r="BP58" s="135">
        <f>COUNTIF(NiagaSwadayaPT, $A58)</f>
        <v/>
      </c>
      <c r="BQ58" s="135">
        <f>COUNTIF(NuansaCendekiaCV, $A58)</f>
        <v/>
      </c>
      <c r="BR58" s="135">
        <f>COUNTIF(PenebarSwadayaPT, $A58)</f>
        <v/>
      </c>
      <c r="BS58" s="135">
        <f>COUNTIF(PenerbitAdab, $A58)</f>
        <v/>
      </c>
      <c r="BT58" s="135">
        <f>COUNTIF(PenerbitEGC, $A58)</f>
        <v/>
      </c>
      <c r="BU58" s="135">
        <f>COUNTIF(PenerbitIPBPressPT, $A58)</f>
        <v/>
      </c>
      <c r="BV58" s="135">
        <f>COUNTIF(PenerbitSalemba, $A58)</f>
        <v/>
      </c>
      <c r="BW58" s="135">
        <f>COUNTIF(PohonCahayaSemestaPT, $A58)</f>
        <v/>
      </c>
      <c r="BX58" s="135">
        <f>COUNTIF(PranaDinamikaSejahteraPT, $A58)</f>
        <v/>
      </c>
      <c r="BY58" s="135">
        <f>COUNTIF(PrenadaMediaGroup, $A58)</f>
        <v/>
      </c>
      <c r="BZ58" s="135">
        <f>COUNTIF(PusatDatadanAnalisaTempoPT, $A58)</f>
        <v/>
      </c>
      <c r="CA58" s="135">
        <f>COUNTIF(PuspaSwaraPT, $A58)</f>
        <v/>
      </c>
      <c r="CB58" s="135">
        <f>COUNTIF(PustakaBaruPress, $A58)</f>
        <v/>
      </c>
      <c r="CC58" s="135">
        <f>COUNTIF(PustakaBengawanCV, $A58)</f>
        <v/>
      </c>
      <c r="CD58" s="135">
        <f>COUNTIF(PustakaRumahCintaCV, $A58)</f>
        <v/>
      </c>
      <c r="CE58" s="135">
        <f>COUNTIF(RajaGrafindoPersadaPT, $A58)</f>
        <v/>
      </c>
      <c r="CF58" s="135">
        <f>COUNTIF(RajawaliIntanCemerlang, $A58)</f>
        <v/>
      </c>
      <c r="CG58" s="135">
        <f>COUNTIF(RayyanaKomunikasindoPT, $A58)</f>
        <v/>
      </c>
      <c r="CH58" s="135">
        <f>COUNTIF(RefikaAditamaPT, $A58)</f>
        <v/>
      </c>
      <c r="CI58" s="135">
        <f>COUNTIF(RemajaRosdakaryaPT, $A58)</f>
        <v/>
      </c>
      <c r="CJ58" s="135">
        <f>COUNTIF(ReneTurosIndonesiaPT, $A58)</f>
        <v/>
      </c>
      <c r="CK58" s="135">
        <f>COUNTIF(SaranaPancakaryaNusaPT, $A58)</f>
        <v/>
      </c>
      <c r="CL58" s="135">
        <f>COUNTIF(ScopindoMediaPustakaPT, $A58)</f>
        <v/>
      </c>
      <c r="CM58" s="135">
        <f>COUNTIF(SetiAjiCV, $A58)</f>
        <v/>
      </c>
      <c r="CN58" s="135">
        <f>COUNTIF(SinergiPrimaMagnaCV, $A58)</f>
        <v/>
      </c>
      <c r="CO58" s="135">
        <f>COUNTIF(TazkiaInvestindoUtamaPT, $A58)</f>
        <v/>
      </c>
      <c r="CP58" s="135">
        <f>COUNTIF(TeguhKaryaCV, $A58)</f>
        <v/>
      </c>
      <c r="CQ58" s="135">
        <f>COUNTIF(TigaSerangkaiPustakaMandiriPT, $A58)</f>
        <v/>
      </c>
      <c r="CR58" s="135">
        <f>COUNTIF(TrubusSwadayaPT, $A58)</f>
        <v/>
      </c>
      <c r="CS58" s="135">
        <f>COUNTIF(UGMPress, $A58)</f>
        <v/>
      </c>
      <c r="CU58" s="36" t="n"/>
      <c r="CV58" s="36" t="n"/>
      <c r="CW58" s="36" t="n"/>
      <c r="CX58" s="36" t="n"/>
      <c r="CY58" s="36" t="n"/>
      <c r="CZ58" s="36" t="n"/>
      <c r="DA58" s="36" t="n"/>
      <c r="DB58" s="36" t="n"/>
      <c r="DC58" s="36" t="n"/>
      <c r="DD58" s="36" t="n"/>
      <c r="DE58" s="36" t="n"/>
      <c r="DF58" s="36" t="n"/>
      <c r="DG58" s="36" t="n"/>
      <c r="DH58" s="36" t="n"/>
      <c r="DI58" s="36" t="n"/>
      <c r="DJ58" s="36" t="n"/>
      <c r="DK58" s="36" t="n"/>
      <c r="DL58" s="36" t="n"/>
      <c r="DM58" s="36" t="n"/>
      <c r="DN58" s="36" t="n"/>
      <c r="DO58" s="36" t="n"/>
      <c r="DP58" s="36" t="n"/>
      <c r="DQ58" s="36" t="n"/>
      <c r="DR58" s="36" t="n"/>
      <c r="DS58" s="36" t="n"/>
      <c r="DT58" s="36" t="n"/>
      <c r="DU58" s="36" t="n"/>
      <c r="DV58" s="36" t="n"/>
      <c r="DW58" s="36" t="n"/>
      <c r="DX58" s="36" t="n"/>
      <c r="DY58" s="36" t="n"/>
      <c r="DZ58" s="36" t="n"/>
      <c r="EA58" s="36" t="n"/>
      <c r="EB58" s="36" t="n"/>
      <c r="EC58" s="36" t="n"/>
      <c r="ED58" s="36" t="n"/>
      <c r="EE58" s="36" t="n"/>
      <c r="EF58" s="36" t="n"/>
      <c r="EG58" s="36" t="n"/>
      <c r="EH58" s="36" t="n"/>
      <c r="EI58" s="36" t="n"/>
      <c r="EJ58" s="36" t="n"/>
      <c r="EK58" s="36" t="n"/>
      <c r="EL58" s="36" t="n"/>
      <c r="EM58" s="36" t="n"/>
      <c r="EN58" s="36" t="n"/>
    </row>
    <row r="59">
      <c r="A59" s="146" t="inlineStr">
        <is>
          <t>006.02</t>
        </is>
      </c>
      <c r="B59" s="146" t="inlineStr">
        <is>
          <t>Musik</t>
        </is>
      </c>
      <c r="C59" s="147">
        <f>SUM(E59:CS59)</f>
        <v/>
      </c>
      <c r="D59" s="147" t="n"/>
      <c r="E59" s="135">
        <f>COUNTIF(AlumniPT, $A59)</f>
        <v/>
      </c>
      <c r="F59" s="135">
        <f>COUNTIF(BalaiPustakaPT, $A59)</f>
        <v/>
      </c>
      <c r="G59" s="135">
        <f>COUNTIF(KytaJayaMandiriCV, $A59)</f>
        <v/>
      </c>
      <c r="H59" s="135">
        <f>COUNTIF(SindunataCV, $A59)</f>
        <v/>
      </c>
      <c r="I59" s="135">
        <f>COUNTIF(SyiahKualaUniversityPress, $A59)</f>
        <v/>
      </c>
      <c r="J59" s="135">
        <f>COUNTIF(UINMALIKIPRESS, $A59)</f>
        <v/>
      </c>
      <c r="K59" s="135">
        <f>COUNTIF(UNISMAPRESS, $A59)</f>
        <v/>
      </c>
      <c r="L59" s="135">
        <f>COUNTIF(UnitomoPress, $A59)</f>
        <v/>
      </c>
      <c r="M59" s="135">
        <f>COUNTIF(TITIANILMUCV, $A59)</f>
        <v/>
      </c>
      <c r="N59" s="135">
        <f>COUNTIF(AlqaprintJatinangor, $A59)</f>
        <v/>
      </c>
      <c r="O59" s="135">
        <f>COUNTIF(AnantaVidyaCV, $A59)</f>
        <v/>
      </c>
      <c r="P59" s="135">
        <f>COUNTIF(AndiOffsetCV, $A59)</f>
        <v/>
      </c>
      <c r="Q59" s="135">
        <f>COUNTIF(BestariBuanaMurniGroupPT, $A59)</f>
        <v/>
      </c>
      <c r="R59" s="135">
        <f>COUNTIF(BintangSemestaMediaCV, $A59)</f>
        <v/>
      </c>
      <c r="S59" s="135">
        <f>COUNTIF(BPKTodungSutanGunungMuliaPT, $A59)</f>
        <v/>
      </c>
      <c r="T59" s="135">
        <f>COUNTIF(BrataFancyMediaPT, $A59)</f>
        <v/>
      </c>
      <c r="U59" s="135">
        <f>COUNTIF(BudiUtamaCVDeepublish, $A59)</f>
        <v/>
      </c>
      <c r="V59" s="135">
        <f>COUNTIF(BukaBukuPustaka, $A59)</f>
        <v/>
      </c>
      <c r="W59" s="135">
        <f>COUNTIF(BUMIAKSARAPT, $A59)</f>
        <v/>
      </c>
      <c r="X59" s="135">
        <f>COUNTIF(CahayaDuabelasSemestaPT, $A59)</f>
        <v/>
      </c>
      <c r="Y59" s="135">
        <f>COUNTIF(CitraAdityaBaktiPT, $A59)</f>
        <v/>
      </c>
      <c r="Z59" s="135">
        <f>COUNTIF(DeltaEdukasiPrimaCV, $A59)</f>
        <v/>
      </c>
      <c r="AA59" s="135">
        <f>COUNTIF(DIANDRAPRIMAMITRAMEDIACV, $A59)</f>
        <v/>
      </c>
      <c r="AB59" s="135">
        <f>COUNTIF(DuniaPustakaJayaPT, $A59)</f>
        <v/>
      </c>
      <c r="AC59" s="135">
        <f>COUNTIF(DutaPustakaIndonesiaPT, $A59)</f>
        <v/>
      </c>
      <c r="AD59" s="135">
        <f>COUNTIF(ElementaMediaLiterasiPT, $A59)</f>
        <v/>
      </c>
      <c r="AE59" s="135">
        <f>COUNTIF(ElexMediaKomputindoPT, $A59)</f>
        <v/>
      </c>
      <c r="AF59" s="135">
        <f>COUNTIF(EraAdicitraIntermediaPT, $A59)</f>
        <v/>
      </c>
      <c r="AG59" s="135">
        <f>COUNTIF(GarudaMasSejahteraCV, $A59)</f>
        <v/>
      </c>
      <c r="AH59" s="135">
        <f>COUNTIF(GavaMediaCV, $A59)</f>
        <v/>
      </c>
      <c r="AI59" s="135">
        <f>COUNTIF(GemaInsani, $A59)</f>
        <v/>
      </c>
      <c r="AJ59" s="135">
        <f>COUNTIF(GrahaPrintamaSelarasCV, $A59)</f>
        <v/>
      </c>
      <c r="AK59" s="135">
        <f>COUNTIF(GramediaPustakaUtamaPT, $A59)</f>
        <v/>
      </c>
      <c r="AL59" s="135">
        <f>COUNTIF(GrasindoGramediaWidiaSaranaIndonesia, $A59)</f>
        <v/>
      </c>
      <c r="AM59" s="135">
        <f>COUNTIF(IndivaMediaKreasiPT, $A59)</f>
        <v/>
      </c>
      <c r="AN59" s="135">
        <f>COUNTIF(IndocampCV, $A59)</f>
        <v/>
      </c>
      <c r="AO59" s="135">
        <f>COUNTIF(IndonesiaEmasGroup, $A59)</f>
        <v/>
      </c>
      <c r="AP59" s="135">
        <f>COUNTIF(IntanPariwaraGrupCempakaPutihPT, $A59)</f>
        <v/>
      </c>
      <c r="AQ59" s="135">
        <f>COUNTIF(InteraCV, $A59)</f>
        <v/>
      </c>
      <c r="AR59" s="135">
        <f>COUNTIF(JejakPublisherCV, $A59)</f>
        <v/>
      </c>
      <c r="AS59" s="135">
        <f>COUNTIF(JejakPustaka, $A59)</f>
        <v/>
      </c>
      <c r="AT59" s="135">
        <f>COUNTIF(JepePressMediaUtamaPT, $A59)</f>
        <v/>
      </c>
      <c r="AU59" s="135">
        <f>COUNTIF(KanisiusPT, $A59)</f>
        <v/>
      </c>
      <c r="AV59" s="135">
        <f>COUNTIF(KesaintBlancIndahPT, $A59)</f>
        <v/>
      </c>
      <c r="AW59" s="135">
        <f>COUNTIF(KompasMediaNusantaraPenerbitBukuKompas, $A59)</f>
        <v/>
      </c>
      <c r="AX59" s="135">
        <f>COUNTIF(LanggamPustaka, $A59)</f>
        <v/>
      </c>
      <c r="AY59" s="135">
        <f>COUNTIF(LatifKittoMahesaPT, $A59)</f>
        <v/>
      </c>
      <c r="AZ59" s="135">
        <f>COUNTIF(LENTERAHATIPT, $A59)</f>
        <v/>
      </c>
      <c r="BA59" s="135">
        <f>COUNTIF(LenteraPustakaIndonesia, $A59)</f>
        <v/>
      </c>
      <c r="BB59" s="135">
        <f>COUNTIF(LiterasiNusantaraAbadiGroupPT, $A59)</f>
        <v/>
      </c>
      <c r="BC59" s="135">
        <f>COUNTIF(LiterindoBerkahKaryaPT, $A59)</f>
        <v/>
      </c>
      <c r="BD59" s="135">
        <f>COUNTIF(LOKAAKSARACV, $A59)</f>
        <v/>
      </c>
      <c r="BE59" s="135">
        <f>COUNTIF(LuximaMetroMediaPT, $A59)</f>
        <v/>
      </c>
      <c r="BF59" s="135">
        <f>COUNTIF(MandarMajuCV, $A59)</f>
        <v/>
      </c>
      <c r="BG59" s="135">
        <f>COUNTIF(MediaAkselerasi, $A59)</f>
        <v/>
      </c>
      <c r="BH59" s="135">
        <f>COUNTIF(MediaCendekiaMuslimCV, $A59)</f>
        <v/>
      </c>
      <c r="BI59" s="135">
        <f>COUNTIF(MediaDinamikaSelarasPT, $A59)</f>
        <v/>
      </c>
      <c r="BJ59" s="135">
        <f>COUNTIF(MediaKaryaPutraCV, $A59)</f>
        <v/>
      </c>
      <c r="BK59" s="135">
        <f>COUNTIF(MediaPressindoPT, $A59)</f>
        <v/>
      </c>
      <c r="BL59" s="135">
        <f>COUNTIF(MediantaraSemestaPT, $A59)</f>
        <v/>
      </c>
      <c r="BM59" s="135">
        <f>COUNTIF(MelaniaPublishingCV, $A59)</f>
        <v/>
      </c>
      <c r="BN59" s="135">
        <f>COUNTIF(MutiaraAksaraCV, $A59)</f>
        <v/>
      </c>
      <c r="BO59" s="135">
        <f>COUNTIF(NafalGlobalNusantaraPT, $A59)</f>
        <v/>
      </c>
      <c r="BP59" s="135">
        <f>COUNTIF(NiagaSwadayaPT, $A59)</f>
        <v/>
      </c>
      <c r="BQ59" s="135">
        <f>COUNTIF(NuansaCendekiaCV, $A59)</f>
        <v/>
      </c>
      <c r="BR59" s="135">
        <f>COUNTIF(PenebarSwadayaPT, $A59)</f>
        <v/>
      </c>
      <c r="BS59" s="135">
        <f>COUNTIF(PenerbitAdab, $A59)</f>
        <v/>
      </c>
      <c r="BT59" s="135">
        <f>COUNTIF(PenerbitEGC, $A59)</f>
        <v/>
      </c>
      <c r="BU59" s="135">
        <f>COUNTIF(PenerbitIPBPressPT, $A59)</f>
        <v/>
      </c>
      <c r="BV59" s="135">
        <f>COUNTIF(PenerbitSalemba, $A59)</f>
        <v/>
      </c>
      <c r="BW59" s="135">
        <f>COUNTIF(PohonCahayaSemestaPT, $A59)</f>
        <v/>
      </c>
      <c r="BX59" s="135">
        <f>COUNTIF(PranaDinamikaSejahteraPT, $A59)</f>
        <v/>
      </c>
      <c r="BY59" s="135">
        <f>COUNTIF(PrenadaMediaGroup, $A59)</f>
        <v/>
      </c>
      <c r="BZ59" s="135">
        <f>COUNTIF(PusatDatadanAnalisaTempoPT, $A59)</f>
        <v/>
      </c>
      <c r="CA59" s="135">
        <f>COUNTIF(PuspaSwaraPT, $A59)</f>
        <v/>
      </c>
      <c r="CB59" s="135">
        <f>COUNTIF(PustakaBaruPress, $A59)</f>
        <v/>
      </c>
      <c r="CC59" s="135">
        <f>COUNTIF(PustakaBengawanCV, $A59)</f>
        <v/>
      </c>
      <c r="CD59" s="135">
        <f>COUNTIF(PustakaRumahCintaCV, $A59)</f>
        <v/>
      </c>
      <c r="CE59" s="135">
        <f>COUNTIF(RajaGrafindoPersadaPT, $A59)</f>
        <v/>
      </c>
      <c r="CF59" s="135">
        <f>COUNTIF(RajawaliIntanCemerlang, $A59)</f>
        <v/>
      </c>
      <c r="CG59" s="135">
        <f>COUNTIF(RayyanaKomunikasindoPT, $A59)</f>
        <v/>
      </c>
      <c r="CH59" s="135">
        <f>COUNTIF(RefikaAditamaPT, $A59)</f>
        <v/>
      </c>
      <c r="CI59" s="135">
        <f>COUNTIF(RemajaRosdakaryaPT, $A59)</f>
        <v/>
      </c>
      <c r="CJ59" s="135">
        <f>COUNTIF(ReneTurosIndonesiaPT, $A59)</f>
        <v/>
      </c>
      <c r="CK59" s="135">
        <f>COUNTIF(SaranaPancakaryaNusaPT, $A59)</f>
        <v/>
      </c>
      <c r="CL59" s="135">
        <f>COUNTIF(ScopindoMediaPustakaPT, $A59)</f>
        <v/>
      </c>
      <c r="CM59" s="135">
        <f>COUNTIF(SetiAjiCV, $A59)</f>
        <v/>
      </c>
      <c r="CN59" s="135">
        <f>COUNTIF(SinergiPrimaMagnaCV, $A59)</f>
        <v/>
      </c>
      <c r="CO59" s="135">
        <f>COUNTIF(TazkiaInvestindoUtamaPT, $A59)</f>
        <v/>
      </c>
      <c r="CP59" s="135">
        <f>COUNTIF(TeguhKaryaCV, $A59)</f>
        <v/>
      </c>
      <c r="CQ59" s="135">
        <f>COUNTIF(TigaSerangkaiPustakaMandiriPT, $A59)</f>
        <v/>
      </c>
      <c r="CR59" s="135">
        <f>COUNTIF(TrubusSwadayaPT, $A59)</f>
        <v/>
      </c>
      <c r="CS59" s="135">
        <f>COUNTIF(UGMPress, $A59)</f>
        <v/>
      </c>
      <c r="CU59" s="36" t="n"/>
      <c r="CV59" s="36" t="n"/>
      <c r="CW59" s="36" t="n"/>
      <c r="CX59" s="36" t="n"/>
      <c r="CY59" s="36" t="n"/>
      <c r="CZ59" s="36" t="n"/>
      <c r="DA59" s="36" t="n"/>
      <c r="DB59" s="36" t="n"/>
      <c r="DC59" s="36" t="n"/>
      <c r="DD59" s="36" t="n"/>
      <c r="DE59" s="36" t="n"/>
      <c r="DF59" s="36" t="n"/>
      <c r="DG59" s="36" t="n"/>
      <c r="DH59" s="36" t="n"/>
      <c r="DI59" s="36" t="n"/>
      <c r="DJ59" s="36" t="n"/>
      <c r="DK59" s="36" t="n"/>
      <c r="DL59" s="36" t="n"/>
      <c r="DM59" s="36" t="n"/>
      <c r="DN59" s="36" t="n"/>
      <c r="DO59" s="36" t="n"/>
      <c r="DP59" s="36" t="n"/>
      <c r="DQ59" s="36" t="n"/>
      <c r="DR59" s="36" t="n"/>
      <c r="DS59" s="36" t="n"/>
      <c r="DT59" s="36" t="n"/>
      <c r="DU59" s="36" t="n"/>
      <c r="DV59" s="36" t="n"/>
      <c r="DW59" s="36" t="n"/>
      <c r="DX59" s="36" t="n"/>
      <c r="DY59" s="36" t="n"/>
      <c r="DZ59" s="36" t="n"/>
      <c r="EA59" s="36" t="n"/>
      <c r="EB59" s="36" t="n"/>
      <c r="EC59" s="36" t="n"/>
      <c r="ED59" s="36" t="n"/>
      <c r="EE59" s="36" t="n"/>
      <c r="EF59" s="36" t="n"/>
      <c r="EG59" s="36" t="n"/>
      <c r="EH59" s="36" t="n"/>
      <c r="EI59" s="36" t="n"/>
      <c r="EJ59" s="36" t="n"/>
      <c r="EK59" s="36" t="n"/>
      <c r="EL59" s="36" t="n"/>
      <c r="EM59" s="36" t="n"/>
      <c r="EN59" s="36" t="n"/>
    </row>
    <row r="60">
      <c r="A60" s="44" t="n"/>
      <c r="B60" s="148" t="inlineStr">
        <is>
          <t>TOTAL</t>
        </is>
      </c>
      <c r="C60" s="147" t="n"/>
      <c r="D60" s="147" t="n"/>
      <c r="E60" s="135">
        <f>SUM(E58:E59)</f>
        <v/>
      </c>
      <c r="F60" s="135">
        <f>SUM(F58:F59)</f>
        <v/>
      </c>
      <c r="G60" s="135">
        <f>SUM(G58:G59)</f>
        <v/>
      </c>
      <c r="H60" s="135">
        <f>SUM(H58:H59)</f>
        <v/>
      </c>
      <c r="I60" s="135">
        <f>SUM(I58:I59)</f>
        <v/>
      </c>
      <c r="J60" s="135">
        <f>SUM(J58:J59)</f>
        <v/>
      </c>
      <c r="K60" s="135">
        <f>SUM(K58:K59)</f>
        <v/>
      </c>
      <c r="L60" s="135">
        <f>SUM(L58:L59)</f>
        <v/>
      </c>
      <c r="M60" s="135">
        <f>SUM(M58:M59)</f>
        <v/>
      </c>
      <c r="N60" s="135">
        <f>SUM(N58:N59)</f>
        <v/>
      </c>
      <c r="O60" s="135">
        <f>SUM(O58:O59)</f>
        <v/>
      </c>
      <c r="P60" s="135">
        <f>SUM(P58:P59)</f>
        <v/>
      </c>
      <c r="Q60" s="135">
        <f>SUM(Q58:Q59)</f>
        <v/>
      </c>
      <c r="R60" s="135">
        <f>SUM(R58:R59)</f>
        <v/>
      </c>
      <c r="S60" s="135">
        <f>SUM(S58:S59)</f>
        <v/>
      </c>
      <c r="T60" s="135">
        <f>SUM(T58:T59)</f>
        <v/>
      </c>
      <c r="U60" s="135">
        <f>SUM(U58:U59)</f>
        <v/>
      </c>
      <c r="V60" s="135">
        <f>SUM(V58:V59)</f>
        <v/>
      </c>
      <c r="W60" s="135">
        <f>SUM(W58:W59)</f>
        <v/>
      </c>
      <c r="X60" s="135">
        <f>SUM(X58:X59)</f>
        <v/>
      </c>
      <c r="Y60" s="135">
        <f>SUM(Y58:Y59)</f>
        <v/>
      </c>
      <c r="Z60" s="135">
        <f>SUM(Z58:Z59)</f>
        <v/>
      </c>
      <c r="AA60" s="135">
        <f>SUM(AA58:AA59)</f>
        <v/>
      </c>
      <c r="AB60" s="135">
        <f>SUM(AB58:AB59)</f>
        <v/>
      </c>
      <c r="AC60" s="135">
        <f>SUM(AC58:AC59)</f>
        <v/>
      </c>
      <c r="AD60" s="135">
        <f>SUM(AD58:AD59)</f>
        <v/>
      </c>
      <c r="AE60" s="135">
        <f>SUM(AE58:AE59)</f>
        <v/>
      </c>
      <c r="AF60" s="135">
        <f>SUM(AF58:AF59)</f>
        <v/>
      </c>
      <c r="AG60" s="135">
        <f>SUM(AG58:AG59)</f>
        <v/>
      </c>
      <c r="AH60" s="135">
        <f>SUM(AH58:AH59)</f>
        <v/>
      </c>
      <c r="AI60" s="135">
        <f>SUM(AI58:AI59)</f>
        <v/>
      </c>
      <c r="AJ60" s="135">
        <f>SUM(AJ58:AJ59)</f>
        <v/>
      </c>
      <c r="AK60" s="135">
        <f>SUM(AK58:AK59)</f>
        <v/>
      </c>
      <c r="AL60" s="135">
        <f>SUM(AL58:AL59)</f>
        <v/>
      </c>
      <c r="AM60" s="135">
        <f>SUM(AM58:AM59)</f>
        <v/>
      </c>
      <c r="AN60" s="135">
        <f>SUM(AN58:AN59)</f>
        <v/>
      </c>
      <c r="AO60" s="135">
        <f>SUM(AO58:AO59)</f>
        <v/>
      </c>
      <c r="AP60" s="135">
        <f>SUM(AP58:AP59)</f>
        <v/>
      </c>
      <c r="AQ60" s="135">
        <f>SUM(AQ58:AQ59)</f>
        <v/>
      </c>
      <c r="AR60" s="135">
        <f>SUM(AR58:AR59)</f>
        <v/>
      </c>
      <c r="AS60" s="135">
        <f>SUM(AS58:AS59)</f>
        <v/>
      </c>
      <c r="AT60" s="135">
        <f>SUM(AT58:AT59)</f>
        <v/>
      </c>
      <c r="AU60" s="135">
        <f>SUM(AU58:AU59)</f>
        <v/>
      </c>
      <c r="AV60" s="135">
        <f>SUM(AV58:AV59)</f>
        <v/>
      </c>
      <c r="AW60" s="135">
        <f>SUM(AW58:AW59)</f>
        <v/>
      </c>
      <c r="AX60" s="135">
        <f>SUM(AX58:AX59)</f>
        <v/>
      </c>
      <c r="AY60" s="135">
        <f>SUM(AY58:AY59)</f>
        <v/>
      </c>
      <c r="AZ60" s="135">
        <f>SUM(AZ58:AZ59)</f>
        <v/>
      </c>
      <c r="BA60" s="135">
        <f>SUM(BA58:BA59)</f>
        <v/>
      </c>
      <c r="BB60" s="135">
        <f>SUM(BB58:BB59)</f>
        <v/>
      </c>
      <c r="BC60" s="135">
        <f>SUM(BC58:BC59)</f>
        <v/>
      </c>
      <c r="BD60" s="135">
        <f>SUM(BD58:BD59)</f>
        <v/>
      </c>
      <c r="BE60" s="135">
        <f>SUM(BE58:BE59)</f>
        <v/>
      </c>
      <c r="BF60" s="135">
        <f>SUM(BF58:BF59)</f>
        <v/>
      </c>
      <c r="BG60" s="135">
        <f>SUM(BG58:BG59)</f>
        <v/>
      </c>
      <c r="BH60" s="135">
        <f>SUM(BH58:BH59)</f>
        <v/>
      </c>
      <c r="BI60" s="135">
        <f>SUM(BI58:BI59)</f>
        <v/>
      </c>
      <c r="BJ60" s="135">
        <f>SUM(BJ58:BJ59)</f>
        <v/>
      </c>
      <c r="BK60" s="135">
        <f>SUM(BK58:BK59)</f>
        <v/>
      </c>
      <c r="BL60" s="135">
        <f>SUM(BL58:BL59)</f>
        <v/>
      </c>
      <c r="BM60" s="135">
        <f>SUM(BM58:BM59)</f>
        <v/>
      </c>
      <c r="BN60" s="135">
        <f>SUM(BN58:BN59)</f>
        <v/>
      </c>
      <c r="BO60" s="135">
        <f>SUM(BO58:BO59)</f>
        <v/>
      </c>
      <c r="BP60" s="135">
        <f>SUM(BP58:BP59)</f>
        <v/>
      </c>
      <c r="BQ60" s="135">
        <f>SUM(BQ58:BQ59)</f>
        <v/>
      </c>
      <c r="BR60" s="135">
        <f>SUM(BR58:BR59)</f>
        <v/>
      </c>
      <c r="BS60" s="135">
        <f>SUM(BS58:BS59)</f>
        <v/>
      </c>
      <c r="BT60" s="135">
        <f>SUM(BT58:BT59)</f>
        <v/>
      </c>
      <c r="BU60" s="135">
        <f>SUM(BU58:BU59)</f>
        <v/>
      </c>
      <c r="BV60" s="135">
        <f>SUM(BV58:BV59)</f>
        <v/>
      </c>
      <c r="BW60" s="135">
        <f>SUM(BW58:BW59)</f>
        <v/>
      </c>
      <c r="BX60" s="135">
        <f>SUM(BX58:BX59)</f>
        <v/>
      </c>
      <c r="BY60" s="135">
        <f>SUM(BY58:BY59)</f>
        <v/>
      </c>
      <c r="BZ60" s="135">
        <f>SUM(BZ58:BZ59)</f>
        <v/>
      </c>
      <c r="CA60" s="135">
        <f>SUM(CA58:CA59)</f>
        <v/>
      </c>
      <c r="CB60" s="135">
        <f>SUM(CB58:CB59)</f>
        <v/>
      </c>
      <c r="CC60" s="135">
        <f>SUM(CC58:CC59)</f>
        <v/>
      </c>
      <c r="CD60" s="135">
        <f>SUM(CD58:CD59)</f>
        <v/>
      </c>
      <c r="CE60" s="135">
        <f>SUM(CE58:CE59)</f>
        <v/>
      </c>
      <c r="CF60" s="135">
        <f>SUM(CF58:CF59)</f>
        <v/>
      </c>
      <c r="CG60" s="135">
        <f>SUM(CG58:CG59)</f>
        <v/>
      </c>
      <c r="CH60" s="135">
        <f>SUM(CH58:CH59)</f>
        <v/>
      </c>
      <c r="CI60" s="135">
        <f>SUM(CI58:CI59)</f>
        <v/>
      </c>
      <c r="CJ60" s="135">
        <f>SUM(CJ58:CJ59)</f>
        <v/>
      </c>
      <c r="CK60" s="135">
        <f>SUM(CK58:CK59)</f>
        <v/>
      </c>
      <c r="CL60" s="135">
        <f>SUM(CL58:CL59)</f>
        <v/>
      </c>
      <c r="CM60" s="135">
        <f>SUM(CM58:CM59)</f>
        <v/>
      </c>
      <c r="CN60" s="135">
        <f>SUM(CN58:CN59)</f>
        <v/>
      </c>
      <c r="CO60" s="135">
        <f>SUM(CO58:CO59)</f>
        <v/>
      </c>
      <c r="CP60" s="135">
        <f>SUM(CP58:CP59)</f>
        <v/>
      </c>
      <c r="CQ60" s="135">
        <f>SUM(CQ58:CQ59)</f>
        <v/>
      </c>
      <c r="CR60" s="135">
        <f>SUM(CR58:CR59)</f>
        <v/>
      </c>
      <c r="CS60" s="135">
        <f>SUM(CS58:CS59)</f>
        <v/>
      </c>
      <c r="CU60" s="36" t="n"/>
      <c r="CV60" s="36" t="n"/>
      <c r="CW60" s="36" t="n"/>
      <c r="CX60" s="36" t="n"/>
      <c r="CY60" s="36" t="n"/>
      <c r="CZ60" s="36" t="n"/>
      <c r="DA60" s="36" t="n"/>
      <c r="DB60" s="36" t="n"/>
      <c r="DC60" s="36" t="n"/>
      <c r="DD60" s="36" t="n"/>
      <c r="DE60" s="36" t="n"/>
      <c r="DF60" s="36" t="n"/>
      <c r="DG60" s="36" t="n"/>
      <c r="DH60" s="36" t="n"/>
      <c r="DI60" s="36" t="n"/>
      <c r="DJ60" s="36" t="n"/>
      <c r="DK60" s="36" t="n"/>
      <c r="DL60" s="36" t="n"/>
      <c r="DM60" s="36" t="n"/>
      <c r="DN60" s="36" t="n"/>
      <c r="DO60" s="36" t="n"/>
      <c r="DP60" s="36" t="n"/>
      <c r="DQ60" s="36" t="n"/>
      <c r="DR60" s="36" t="n"/>
      <c r="DS60" s="36" t="n"/>
      <c r="DT60" s="36" t="n"/>
      <c r="DU60" s="36" t="n"/>
      <c r="DV60" s="36" t="n"/>
      <c r="DW60" s="36" t="n"/>
      <c r="DX60" s="36" t="n"/>
      <c r="DY60" s="36" t="n"/>
      <c r="DZ60" s="36" t="n"/>
      <c r="EA60" s="36" t="n"/>
      <c r="EB60" s="36" t="n"/>
      <c r="EC60" s="36" t="n"/>
      <c r="ED60" s="36" t="n"/>
      <c r="EE60" s="36" t="n"/>
      <c r="EF60" s="36" t="n"/>
      <c r="EG60" s="36" t="n"/>
      <c r="EH60" s="36" t="n"/>
      <c r="EI60" s="36" t="n"/>
      <c r="EJ60" s="36" t="n"/>
      <c r="EK60" s="36" t="n"/>
      <c r="EL60" s="36" t="n"/>
      <c r="EM60" s="36" t="n"/>
      <c r="EN60" s="36" t="n"/>
    </row>
    <row r="61">
      <c r="A61" s="44" t="n"/>
      <c r="B61" s="44" t="n"/>
      <c r="C61" s="147" t="n"/>
      <c r="D61" s="147" t="n"/>
      <c r="E61" s="135" t="n"/>
      <c r="F61" s="135" t="n"/>
      <c r="G61" s="135" t="n"/>
      <c r="H61" s="135" t="n"/>
      <c r="I61" s="135" t="n"/>
      <c r="J61" s="135" t="n"/>
      <c r="K61" s="135" t="n"/>
      <c r="L61" s="135" t="n"/>
      <c r="M61" s="135" t="n"/>
      <c r="N61" s="135" t="n"/>
      <c r="O61" s="135" t="n"/>
      <c r="P61" s="135" t="n"/>
      <c r="Q61" s="135" t="n"/>
      <c r="R61" s="135" t="n"/>
      <c r="S61" s="135" t="n"/>
      <c r="T61" s="135" t="n"/>
      <c r="U61" s="135" t="n"/>
      <c r="V61" s="135" t="n"/>
      <c r="W61" s="135" t="n"/>
      <c r="X61" s="135" t="n"/>
      <c r="Y61" s="135" t="n"/>
      <c r="Z61" s="135" t="n"/>
      <c r="AA61" s="135" t="n"/>
      <c r="AB61" s="135" t="n"/>
      <c r="AC61" s="135" t="n"/>
      <c r="AD61" s="135" t="n"/>
      <c r="AE61" s="135" t="n"/>
      <c r="AF61" s="135" t="n"/>
      <c r="AG61" s="135" t="n"/>
      <c r="AH61" s="135" t="n"/>
      <c r="AI61" s="135" t="n"/>
      <c r="AJ61" s="135" t="n"/>
      <c r="AK61" s="135" t="n"/>
      <c r="AL61" s="135" t="n"/>
      <c r="AM61" s="135" t="n"/>
      <c r="AN61" s="135" t="n"/>
      <c r="AO61" s="135" t="n"/>
      <c r="AP61" s="135" t="n"/>
      <c r="AQ61" s="135" t="n"/>
      <c r="AR61" s="135" t="n"/>
      <c r="AS61" s="135" t="n"/>
      <c r="AT61" s="135" t="n"/>
      <c r="AU61" s="135" t="n"/>
      <c r="AV61" s="135" t="n"/>
      <c r="AW61" s="135" t="n"/>
      <c r="AX61" s="135" t="n"/>
      <c r="AY61" s="135" t="n"/>
      <c r="AZ61" s="135" t="n"/>
      <c r="BA61" s="135" t="n"/>
      <c r="BB61" s="135" t="n"/>
      <c r="BC61" s="135" t="n"/>
      <c r="BD61" s="135" t="n"/>
      <c r="BE61" s="135" t="n"/>
      <c r="BF61" s="135" t="n"/>
      <c r="BG61" s="135" t="n"/>
      <c r="BH61" s="135" t="n"/>
      <c r="BI61" s="135" t="n"/>
      <c r="BJ61" s="135" t="n"/>
      <c r="BK61" s="135" t="n"/>
      <c r="BL61" s="135" t="n"/>
      <c r="BM61" s="135" t="n"/>
      <c r="BN61" s="135" t="n"/>
      <c r="BO61" s="135" t="n"/>
      <c r="BP61" s="135" t="n"/>
      <c r="BQ61" s="135" t="n"/>
      <c r="BR61" s="135" t="n"/>
      <c r="BS61" s="135" t="n"/>
      <c r="BT61" s="135" t="n"/>
      <c r="BU61" s="135" t="n"/>
      <c r="BV61" s="135" t="n"/>
      <c r="BW61" s="135" t="n"/>
      <c r="BX61" s="135" t="n"/>
      <c r="BY61" s="135" t="n"/>
      <c r="BZ61" s="135" t="n"/>
      <c r="CA61" s="135" t="n"/>
      <c r="CB61" s="135" t="n"/>
      <c r="CC61" s="135" t="n"/>
      <c r="CD61" s="135" t="n"/>
      <c r="CE61" s="135" t="n"/>
      <c r="CF61" s="135" t="n"/>
      <c r="CG61" s="135" t="n"/>
      <c r="CH61" s="135" t="n"/>
      <c r="CI61" s="135" t="n"/>
      <c r="CJ61" s="135" t="n"/>
      <c r="CK61" s="135" t="n"/>
      <c r="CL61" s="135" t="n"/>
      <c r="CM61" s="135" t="n"/>
      <c r="CN61" s="135" t="n"/>
      <c r="CO61" s="135" t="n"/>
      <c r="CP61" s="135" t="n"/>
      <c r="CQ61" s="135" t="n"/>
      <c r="CR61" s="135" t="n"/>
      <c r="CS61" s="135" t="n"/>
      <c r="CU61" s="36" t="n"/>
      <c r="CV61" s="36" t="n"/>
      <c r="CW61" s="36" t="n"/>
      <c r="CX61" s="36" t="n"/>
      <c r="CY61" s="36" t="n"/>
      <c r="CZ61" s="36" t="n"/>
      <c r="DA61" s="36" t="n"/>
      <c r="DB61" s="36" t="n"/>
      <c r="DC61" s="36" t="n"/>
      <c r="DD61" s="36" t="n"/>
      <c r="DE61" s="36" t="n"/>
      <c r="DF61" s="36" t="n"/>
      <c r="DG61" s="36" t="n"/>
      <c r="DH61" s="36" t="n"/>
      <c r="DI61" s="36" t="n"/>
      <c r="DJ61" s="36" t="n"/>
      <c r="DK61" s="36" t="n"/>
      <c r="DL61" s="36" t="n"/>
      <c r="DM61" s="36" t="n"/>
      <c r="DN61" s="36" t="n"/>
      <c r="DO61" s="36" t="n"/>
      <c r="DP61" s="36" t="n"/>
      <c r="DQ61" s="36" t="n"/>
      <c r="DR61" s="36" t="n"/>
      <c r="DS61" s="36" t="n"/>
      <c r="DT61" s="36" t="n"/>
      <c r="DU61" s="36" t="n"/>
      <c r="DV61" s="36" t="n"/>
      <c r="DW61" s="36" t="n"/>
      <c r="DX61" s="36" t="n"/>
      <c r="DY61" s="36" t="n"/>
      <c r="DZ61" s="36" t="n"/>
      <c r="EA61" s="36" t="n"/>
      <c r="EB61" s="36" t="n"/>
      <c r="EC61" s="36" t="n"/>
      <c r="ED61" s="36" t="n"/>
      <c r="EE61" s="36" t="n"/>
      <c r="EF61" s="36" t="n"/>
      <c r="EG61" s="36" t="n"/>
      <c r="EH61" s="36" t="n"/>
      <c r="EI61" s="36" t="n"/>
      <c r="EJ61" s="36" t="n"/>
      <c r="EK61" s="36" t="n"/>
      <c r="EL61" s="36" t="n"/>
      <c r="EM61" s="36" t="n"/>
      <c r="EN61" s="36" t="n"/>
    </row>
    <row r="62">
      <c r="A62" s="302" t="inlineStr">
        <is>
          <t>007 - PAUD/TK</t>
        </is>
      </c>
      <c r="C62" s="147" t="n"/>
      <c r="D62" s="149" t="n"/>
      <c r="E62" s="135" t="n"/>
      <c r="F62" s="135" t="n"/>
      <c r="G62" s="135" t="n"/>
      <c r="H62" s="135" t="n"/>
      <c r="I62" s="135" t="n"/>
      <c r="J62" s="135" t="n"/>
      <c r="K62" s="135" t="n"/>
      <c r="L62" s="135" t="n"/>
      <c r="M62" s="135" t="n"/>
      <c r="N62" s="135" t="n"/>
      <c r="O62" s="135" t="n"/>
      <c r="P62" s="135" t="n"/>
      <c r="Q62" s="135" t="n"/>
      <c r="R62" s="135" t="n"/>
      <c r="S62" s="135" t="n"/>
      <c r="T62" s="135" t="n"/>
      <c r="U62" s="135" t="n"/>
      <c r="V62" s="135" t="n"/>
      <c r="W62" s="135" t="n"/>
      <c r="X62" s="135" t="n"/>
      <c r="Y62" s="135" t="n"/>
      <c r="Z62" s="135" t="n"/>
      <c r="AA62" s="135" t="n"/>
      <c r="AB62" s="135" t="n"/>
      <c r="AC62" s="135" t="n"/>
      <c r="AD62" s="135" t="n"/>
      <c r="AE62" s="135" t="n"/>
      <c r="AF62" s="135" t="n"/>
      <c r="AG62" s="135" t="n"/>
      <c r="AH62" s="135" t="n"/>
      <c r="AI62" s="135" t="n"/>
      <c r="AJ62" s="135" t="n"/>
      <c r="AK62" s="135" t="n"/>
      <c r="AL62" s="135" t="n"/>
      <c r="AM62" s="135" t="n"/>
      <c r="AN62" s="135" t="n"/>
      <c r="AO62" s="135" t="n"/>
      <c r="AP62" s="135" t="n"/>
      <c r="AQ62" s="135" t="n"/>
      <c r="AR62" s="135" t="n"/>
      <c r="AS62" s="135" t="n"/>
      <c r="AT62" s="135" t="n"/>
      <c r="AU62" s="135" t="n"/>
      <c r="AV62" s="135" t="n"/>
      <c r="AW62" s="135" t="n"/>
      <c r="AX62" s="135" t="n"/>
      <c r="AY62" s="135" t="n"/>
      <c r="AZ62" s="135" t="n"/>
      <c r="BA62" s="135" t="n"/>
      <c r="BB62" s="135" t="n"/>
      <c r="BC62" s="135" t="n"/>
      <c r="BD62" s="135" t="n"/>
      <c r="BE62" s="135" t="n"/>
      <c r="BF62" s="135" t="n"/>
      <c r="BG62" s="135" t="n"/>
      <c r="BH62" s="135" t="n"/>
      <c r="BI62" s="135" t="n"/>
      <c r="BJ62" s="135" t="n"/>
      <c r="BK62" s="135" t="n"/>
      <c r="BL62" s="135" t="n"/>
      <c r="BM62" s="135" t="n"/>
      <c r="BN62" s="135" t="n"/>
      <c r="BO62" s="135" t="n"/>
      <c r="BP62" s="135" t="n"/>
      <c r="BQ62" s="135" t="n"/>
      <c r="BR62" s="135" t="n"/>
      <c r="BS62" s="135" t="n"/>
      <c r="BT62" s="135" t="n"/>
      <c r="BU62" s="135" t="n"/>
      <c r="BV62" s="135" t="n"/>
      <c r="BW62" s="135" t="n"/>
      <c r="BX62" s="135" t="n"/>
      <c r="BY62" s="135" t="n"/>
      <c r="BZ62" s="135" t="n"/>
      <c r="CA62" s="135" t="n"/>
      <c r="CB62" s="135" t="n"/>
      <c r="CC62" s="135" t="n"/>
      <c r="CD62" s="135" t="n"/>
      <c r="CE62" s="135" t="n"/>
      <c r="CF62" s="135" t="n"/>
      <c r="CG62" s="135" t="n"/>
      <c r="CH62" s="135" t="n"/>
      <c r="CI62" s="135" t="n"/>
      <c r="CJ62" s="135" t="n"/>
      <c r="CK62" s="135" t="n"/>
      <c r="CL62" s="135" t="n"/>
      <c r="CM62" s="135" t="n"/>
      <c r="CN62" s="135" t="n"/>
      <c r="CO62" s="135" t="n"/>
      <c r="CP62" s="135" t="n"/>
      <c r="CQ62" s="135" t="n"/>
      <c r="CR62" s="135" t="n"/>
      <c r="CS62" s="135" t="n"/>
      <c r="CU62" s="36" t="n"/>
      <c r="CV62" s="36" t="n"/>
      <c r="CW62" s="36" t="n"/>
      <c r="CX62" s="36" t="n"/>
      <c r="CY62" s="36" t="n"/>
      <c r="CZ62" s="36" t="n"/>
      <c r="DA62" s="36" t="n"/>
      <c r="DB62" s="36" t="n"/>
      <c r="DC62" s="36" t="n"/>
      <c r="DD62" s="36" t="n"/>
      <c r="DE62" s="36" t="n"/>
      <c r="DF62" s="36" t="n"/>
      <c r="DG62" s="36" t="n"/>
      <c r="DH62" s="36" t="n"/>
      <c r="DI62" s="36" t="n"/>
      <c r="DJ62" s="36" t="n"/>
      <c r="DK62" s="36" t="n"/>
      <c r="DL62" s="36" t="n"/>
      <c r="DM62" s="36" t="n"/>
      <c r="DN62" s="36" t="n"/>
      <c r="DO62" s="36" t="n"/>
      <c r="DP62" s="36" t="n"/>
      <c r="DQ62" s="36" t="n"/>
      <c r="DR62" s="36" t="n"/>
      <c r="DS62" s="36" t="n"/>
      <c r="DT62" s="36" t="n"/>
      <c r="DU62" s="36" t="n"/>
      <c r="DV62" s="36" t="n"/>
      <c r="DW62" s="36" t="n"/>
      <c r="DX62" s="36" t="n"/>
      <c r="DY62" s="36" t="n"/>
      <c r="DZ62" s="36" t="n"/>
      <c r="EA62" s="36" t="n"/>
      <c r="EB62" s="36" t="n"/>
      <c r="EC62" s="36" t="n"/>
      <c r="ED62" s="36" t="n"/>
      <c r="EE62" s="36" t="n"/>
      <c r="EF62" s="36" t="n"/>
      <c r="EG62" s="36" t="n"/>
      <c r="EH62" s="36" t="n"/>
      <c r="EI62" s="36" t="n"/>
      <c r="EJ62" s="36" t="n"/>
      <c r="EK62" s="36" t="n"/>
      <c r="EL62" s="36" t="n"/>
      <c r="EM62" s="36" t="n"/>
      <c r="EN62" s="36" t="n"/>
    </row>
    <row r="63">
      <c r="A63" s="306" t="n"/>
      <c r="B63" s="306" t="inlineStr">
        <is>
          <t>Referensi</t>
        </is>
      </c>
      <c r="C63" s="147" t="n"/>
      <c r="D63" s="149" t="n"/>
      <c r="E63" s="135" t="n"/>
      <c r="F63" s="135" t="n"/>
      <c r="G63" s="135" t="n"/>
      <c r="H63" s="135" t="n"/>
      <c r="I63" s="135" t="n"/>
      <c r="J63" s="135" t="n"/>
      <c r="K63" s="135" t="n"/>
      <c r="L63" s="135" t="n"/>
      <c r="M63" s="135" t="n"/>
      <c r="N63" s="135" t="n"/>
      <c r="O63" s="135" t="n"/>
      <c r="P63" s="135" t="n"/>
      <c r="Q63" s="135" t="n"/>
      <c r="R63" s="135" t="n"/>
      <c r="S63" s="135" t="n"/>
      <c r="T63" s="135" t="n"/>
      <c r="U63" s="135" t="n"/>
      <c r="V63" s="135" t="n"/>
      <c r="W63" s="135" t="n"/>
      <c r="X63" s="135" t="n"/>
      <c r="Y63" s="135" t="n"/>
      <c r="Z63" s="135" t="n"/>
      <c r="AA63" s="135" t="n"/>
      <c r="AB63" s="135" t="n"/>
      <c r="AC63" s="135" t="n"/>
      <c r="AD63" s="135" t="n"/>
      <c r="AE63" s="135" t="n"/>
      <c r="AF63" s="135" t="n"/>
      <c r="AG63" s="135" t="n"/>
      <c r="AH63" s="135" t="n"/>
      <c r="AI63" s="135" t="n"/>
      <c r="AJ63" s="135" t="n"/>
      <c r="AK63" s="135" t="n"/>
      <c r="AL63" s="135" t="n"/>
      <c r="AM63" s="135" t="n"/>
      <c r="AN63" s="135" t="n"/>
      <c r="AO63" s="135" t="n"/>
      <c r="AP63" s="135" t="n"/>
      <c r="AQ63" s="135" t="n"/>
      <c r="AR63" s="135" t="n"/>
      <c r="AS63" s="135" t="n"/>
      <c r="AT63" s="135" t="n"/>
      <c r="AU63" s="135" t="n"/>
      <c r="AV63" s="135" t="n"/>
      <c r="AW63" s="135" t="n"/>
      <c r="AX63" s="135" t="n"/>
      <c r="AY63" s="135" t="n"/>
      <c r="AZ63" s="135" t="n"/>
      <c r="BA63" s="135" t="n"/>
      <c r="BB63" s="135" t="n"/>
      <c r="BC63" s="135" t="n"/>
      <c r="BD63" s="135" t="n"/>
      <c r="BE63" s="135" t="n"/>
      <c r="BF63" s="135" t="n"/>
      <c r="BG63" s="135" t="n"/>
      <c r="BH63" s="135" t="n"/>
      <c r="BI63" s="135" t="n"/>
      <c r="BJ63" s="135" t="n"/>
      <c r="BK63" s="135" t="n"/>
      <c r="BL63" s="135" t="n"/>
      <c r="BM63" s="135" t="n"/>
      <c r="BN63" s="135" t="n"/>
      <c r="BO63" s="135" t="n"/>
      <c r="BP63" s="135" t="n"/>
      <c r="BQ63" s="135" t="n"/>
      <c r="BR63" s="135" t="n"/>
      <c r="BS63" s="135" t="n"/>
      <c r="BT63" s="135" t="n"/>
      <c r="BU63" s="135" t="n"/>
      <c r="BV63" s="135" t="n"/>
      <c r="BW63" s="135" t="n"/>
      <c r="BX63" s="135" t="n"/>
      <c r="BY63" s="135" t="n"/>
      <c r="BZ63" s="135" t="n"/>
      <c r="CA63" s="135" t="n"/>
      <c r="CB63" s="135" t="n"/>
      <c r="CC63" s="135" t="n"/>
      <c r="CD63" s="135" t="n"/>
      <c r="CE63" s="135" t="n"/>
      <c r="CF63" s="135" t="n"/>
      <c r="CG63" s="135" t="n"/>
      <c r="CH63" s="135" t="n"/>
      <c r="CI63" s="135" t="n"/>
      <c r="CJ63" s="135" t="n"/>
      <c r="CK63" s="135" t="n"/>
      <c r="CL63" s="135" t="n"/>
      <c r="CM63" s="135" t="n"/>
      <c r="CN63" s="135" t="n"/>
      <c r="CO63" s="135" t="n"/>
      <c r="CP63" s="135" t="n"/>
      <c r="CQ63" s="135" t="n"/>
      <c r="CR63" s="135" t="n"/>
      <c r="CS63" s="135" t="n"/>
      <c r="CU63" s="36" t="n"/>
      <c r="CV63" s="36" t="n"/>
      <c r="CW63" s="36" t="n"/>
      <c r="CX63" s="36" t="n"/>
      <c r="CY63" s="36" t="n"/>
      <c r="CZ63" s="36" t="n"/>
      <c r="DA63" s="36" t="n"/>
      <c r="DB63" s="36" t="n"/>
      <c r="DC63" s="36" t="n"/>
      <c r="DD63" s="36" t="n"/>
      <c r="DE63" s="36" t="n"/>
      <c r="DF63" s="36" t="n"/>
      <c r="DG63" s="36" t="n"/>
      <c r="DH63" s="36" t="n"/>
      <c r="DI63" s="36" t="n"/>
      <c r="DJ63" s="36" t="n"/>
      <c r="DK63" s="36" t="n"/>
      <c r="DL63" s="36" t="n"/>
      <c r="DM63" s="36" t="n"/>
      <c r="DN63" s="36" t="n"/>
      <c r="DO63" s="36" t="n"/>
      <c r="DP63" s="36" t="n"/>
      <c r="DQ63" s="36" t="n"/>
      <c r="DR63" s="36" t="n"/>
      <c r="DS63" s="36" t="n"/>
      <c r="DT63" s="36" t="n"/>
      <c r="DU63" s="36" t="n"/>
      <c r="DV63" s="36" t="n"/>
      <c r="DW63" s="36" t="n"/>
      <c r="DX63" s="36" t="n"/>
      <c r="DY63" s="36" t="n"/>
      <c r="DZ63" s="36" t="n"/>
      <c r="EA63" s="36" t="n"/>
      <c r="EB63" s="36" t="n"/>
      <c r="EC63" s="36" t="n"/>
      <c r="ED63" s="36" t="n"/>
      <c r="EE63" s="36" t="n"/>
      <c r="EF63" s="36" t="n"/>
      <c r="EG63" s="36" t="n"/>
      <c r="EH63" s="36" t="n"/>
      <c r="EI63" s="36" t="n"/>
      <c r="EJ63" s="36" t="n"/>
      <c r="EK63" s="36" t="n"/>
      <c r="EL63" s="36" t="n"/>
      <c r="EM63" s="36" t="n"/>
      <c r="EN63" s="36" t="n"/>
    </row>
    <row r="64">
      <c r="A64" s="155" t="inlineStr">
        <is>
          <t>007.01</t>
        </is>
      </c>
      <c r="B64" s="156" t="inlineStr">
        <is>
          <t>Bahasa dan Komunikasi</t>
        </is>
      </c>
      <c r="C64" s="147">
        <f>SUM(E64:CS64)</f>
        <v/>
      </c>
      <c r="D64" s="147" t="n"/>
      <c r="E64" s="135">
        <f>COUNTIF(AlumniPT, $A64)</f>
        <v/>
      </c>
      <c r="F64" s="135">
        <f>COUNTIF(BalaiPustakaPT, $A64)</f>
        <v/>
      </c>
      <c r="G64" s="135">
        <f>COUNTIF(KytaJayaMandiriCV, $A64)</f>
        <v/>
      </c>
      <c r="H64" s="135">
        <f>COUNTIF(SindunataCV, $A64)</f>
        <v/>
      </c>
      <c r="I64" s="135">
        <f>COUNTIF(SyiahKualaUniversityPress, $A64)</f>
        <v/>
      </c>
      <c r="J64" s="135">
        <f>COUNTIF(UINMALIKIPRESS, $A64)</f>
        <v/>
      </c>
      <c r="K64" s="135">
        <f>COUNTIF(UNISMAPRESS, $A64)</f>
        <v/>
      </c>
      <c r="L64" s="135">
        <f>COUNTIF(UnitomoPress, $A64)</f>
        <v/>
      </c>
      <c r="M64" s="135">
        <f>COUNTIF(TITIANILMUCV, $A64)</f>
        <v/>
      </c>
      <c r="N64" s="135">
        <f>COUNTIF(AlqaprintJatinangor, $A64)</f>
        <v/>
      </c>
      <c r="O64" s="135">
        <f>COUNTIF(AnantaVidyaCV, $A64)</f>
        <v/>
      </c>
      <c r="P64" s="135">
        <f>COUNTIF(AndiOffsetCV, $A64)</f>
        <v/>
      </c>
      <c r="Q64" s="135">
        <f>COUNTIF(BestariBuanaMurniGroupPT, $A64)</f>
        <v/>
      </c>
      <c r="R64" s="135">
        <f>COUNTIF(BintangSemestaMediaCV, $A64)</f>
        <v/>
      </c>
      <c r="S64" s="135">
        <f>COUNTIF(BPKTodungSutanGunungMuliaPT, $A64)</f>
        <v/>
      </c>
      <c r="T64" s="135">
        <f>COUNTIF(BrataFancyMediaPT, $A64)</f>
        <v/>
      </c>
      <c r="U64" s="135">
        <f>COUNTIF(BudiUtamaCVDeepublish, $A64)</f>
        <v/>
      </c>
      <c r="V64" s="135">
        <f>COUNTIF(BukaBukuPustaka, $A64)</f>
        <v/>
      </c>
      <c r="W64" s="135">
        <f>COUNTIF(BUMIAKSARAPT, $A64)</f>
        <v/>
      </c>
      <c r="X64" s="135">
        <f>COUNTIF(CahayaDuabelasSemestaPT, $A64)</f>
        <v/>
      </c>
      <c r="Y64" s="135">
        <f>COUNTIF(CitraAdityaBaktiPT, $A64)</f>
        <v/>
      </c>
      <c r="Z64" s="135">
        <f>COUNTIF(DeltaEdukasiPrimaCV, $A64)</f>
        <v/>
      </c>
      <c r="AA64" s="135">
        <f>COUNTIF(DIANDRAPRIMAMITRAMEDIACV, $A64)</f>
        <v/>
      </c>
      <c r="AB64" s="135">
        <f>COUNTIF(DuniaPustakaJayaPT, $A64)</f>
        <v/>
      </c>
      <c r="AC64" s="135">
        <f>COUNTIF(DutaPustakaIndonesiaPT, $A64)</f>
        <v/>
      </c>
      <c r="AD64" s="135">
        <f>COUNTIF(ElementaMediaLiterasiPT, $A64)</f>
        <v/>
      </c>
      <c r="AE64" s="135">
        <f>COUNTIF(ElexMediaKomputindoPT, $A64)</f>
        <v/>
      </c>
      <c r="AF64" s="135">
        <f>COUNTIF(EraAdicitraIntermediaPT, $A64)</f>
        <v/>
      </c>
      <c r="AG64" s="135">
        <f>COUNTIF(GarudaMasSejahteraCV, $A64)</f>
        <v/>
      </c>
      <c r="AH64" s="135">
        <f>COUNTIF(GavaMediaCV, $A64)</f>
        <v/>
      </c>
      <c r="AI64" s="135">
        <f>COUNTIF(GemaInsani, $A64)</f>
        <v/>
      </c>
      <c r="AJ64" s="135">
        <f>COUNTIF(GrahaPrintamaSelarasCV, $A64)</f>
        <v/>
      </c>
      <c r="AK64" s="135">
        <f>COUNTIF(GramediaPustakaUtamaPT, $A64)</f>
        <v/>
      </c>
      <c r="AL64" s="135">
        <f>COUNTIF(GrasindoGramediaWidiaSaranaIndonesia, $A64)</f>
        <v/>
      </c>
      <c r="AM64" s="135">
        <f>COUNTIF(IndivaMediaKreasiPT, $A64)</f>
        <v/>
      </c>
      <c r="AN64" s="135">
        <f>COUNTIF(IndocampCV, $A64)</f>
        <v/>
      </c>
      <c r="AO64" s="135">
        <f>COUNTIF(IndonesiaEmasGroup, $A64)</f>
        <v/>
      </c>
      <c r="AP64" s="135">
        <f>COUNTIF(IntanPariwaraGrupCempakaPutihPT, $A64)</f>
        <v/>
      </c>
      <c r="AQ64" s="135">
        <f>COUNTIF(InteraCV, $A64)</f>
        <v/>
      </c>
      <c r="AR64" s="135">
        <f>COUNTIF(JejakPublisherCV, $A64)</f>
        <v/>
      </c>
      <c r="AS64" s="135">
        <f>COUNTIF(JejakPustaka, $A64)</f>
        <v/>
      </c>
      <c r="AT64" s="135">
        <f>COUNTIF(JepePressMediaUtamaPT, $A64)</f>
        <v/>
      </c>
      <c r="AU64" s="135">
        <f>COUNTIF(KanisiusPT, $A64)</f>
        <v/>
      </c>
      <c r="AV64" s="135">
        <f>COUNTIF(KesaintBlancIndahPT, $A64)</f>
        <v/>
      </c>
      <c r="AW64" s="135">
        <f>COUNTIF(KompasMediaNusantaraPenerbitBukuKompas, $A64)</f>
        <v/>
      </c>
      <c r="AX64" s="135">
        <f>COUNTIF(LanggamPustaka, $A64)</f>
        <v/>
      </c>
      <c r="AY64" s="135">
        <f>COUNTIF(LatifKittoMahesaPT, $A64)</f>
        <v/>
      </c>
      <c r="AZ64" s="135">
        <f>COUNTIF(LENTERAHATIPT, $A64)</f>
        <v/>
      </c>
      <c r="BA64" s="135">
        <f>COUNTIF(LenteraPustakaIndonesia, $A64)</f>
        <v/>
      </c>
      <c r="BB64" s="135">
        <f>COUNTIF(LiterasiNusantaraAbadiGroupPT, $A64)</f>
        <v/>
      </c>
      <c r="BC64" s="135">
        <f>COUNTIF(LiterindoBerkahKaryaPT, $A64)</f>
        <v/>
      </c>
      <c r="BD64" s="135">
        <f>COUNTIF(LOKAAKSARACV, $A64)</f>
        <v/>
      </c>
      <c r="BE64" s="135">
        <f>COUNTIF(LuximaMetroMediaPT, $A64)</f>
        <v/>
      </c>
      <c r="BF64" s="135">
        <f>COUNTIF(MandarMajuCV, $A64)</f>
        <v/>
      </c>
      <c r="BG64" s="135">
        <f>COUNTIF(MediaAkselerasi, $A64)</f>
        <v/>
      </c>
      <c r="BH64" s="135">
        <f>COUNTIF(MediaCendekiaMuslimCV, $A64)</f>
        <v/>
      </c>
      <c r="BI64" s="135">
        <f>COUNTIF(MediaDinamikaSelarasPT, $A64)</f>
        <v/>
      </c>
      <c r="BJ64" s="135">
        <f>COUNTIF(MediaKaryaPutraCV, $A64)</f>
        <v/>
      </c>
      <c r="BK64" s="135">
        <f>COUNTIF(MediaPressindoPT, $A64)</f>
        <v/>
      </c>
      <c r="BL64" s="135">
        <f>COUNTIF(MediantaraSemestaPT, $A64)</f>
        <v/>
      </c>
      <c r="BM64" s="135">
        <f>COUNTIF(MelaniaPublishingCV, $A64)</f>
        <v/>
      </c>
      <c r="BN64" s="135">
        <f>COUNTIF(MutiaraAksaraCV, $A64)</f>
        <v/>
      </c>
      <c r="BO64" s="135">
        <f>COUNTIF(NafalGlobalNusantaraPT, $A64)</f>
        <v/>
      </c>
      <c r="BP64" s="135">
        <f>COUNTIF(NiagaSwadayaPT, $A64)</f>
        <v/>
      </c>
      <c r="BQ64" s="135">
        <f>COUNTIF(NuansaCendekiaCV, $A64)</f>
        <v/>
      </c>
      <c r="BR64" s="135">
        <f>COUNTIF(PenebarSwadayaPT, $A64)</f>
        <v/>
      </c>
      <c r="BS64" s="135">
        <f>COUNTIF(PenerbitAdab, $A64)</f>
        <v/>
      </c>
      <c r="BT64" s="135">
        <f>COUNTIF(PenerbitEGC, $A64)</f>
        <v/>
      </c>
      <c r="BU64" s="135">
        <f>COUNTIF(PenerbitIPBPressPT, $A64)</f>
        <v/>
      </c>
      <c r="BV64" s="135">
        <f>COUNTIF(PenerbitSalemba, $A64)</f>
        <v/>
      </c>
      <c r="BW64" s="135">
        <f>COUNTIF(PohonCahayaSemestaPT, $A64)</f>
        <v/>
      </c>
      <c r="BX64" s="135">
        <f>COUNTIF(PranaDinamikaSejahteraPT, $A64)</f>
        <v/>
      </c>
      <c r="BY64" s="135">
        <f>COUNTIF(PrenadaMediaGroup, $A64)</f>
        <v/>
      </c>
      <c r="BZ64" s="135">
        <f>COUNTIF(PusatDatadanAnalisaTempoPT, $A64)</f>
        <v/>
      </c>
      <c r="CA64" s="135">
        <f>COUNTIF(PuspaSwaraPT, $A64)</f>
        <v/>
      </c>
      <c r="CB64" s="135">
        <f>COUNTIF(PustakaBaruPress, $A64)</f>
        <v/>
      </c>
      <c r="CC64" s="135">
        <f>COUNTIF(PustakaBengawanCV, $A64)</f>
        <v/>
      </c>
      <c r="CD64" s="135">
        <f>COUNTIF(PustakaRumahCintaCV, $A64)</f>
        <v/>
      </c>
      <c r="CE64" s="135">
        <f>COUNTIF(RajaGrafindoPersadaPT, $A64)</f>
        <v/>
      </c>
      <c r="CF64" s="135">
        <f>COUNTIF(RajawaliIntanCemerlang, $A64)</f>
        <v/>
      </c>
      <c r="CG64" s="135">
        <f>COUNTIF(RayyanaKomunikasindoPT, $A64)</f>
        <v/>
      </c>
      <c r="CH64" s="135">
        <f>COUNTIF(RefikaAditamaPT, $A64)</f>
        <v/>
      </c>
      <c r="CI64" s="135">
        <f>COUNTIF(RemajaRosdakaryaPT, $A64)</f>
        <v/>
      </c>
      <c r="CJ64" s="135">
        <f>COUNTIF(ReneTurosIndonesiaPT, $A64)</f>
        <v/>
      </c>
      <c r="CK64" s="135">
        <f>COUNTIF(SaranaPancakaryaNusaPT, $A64)</f>
        <v/>
      </c>
      <c r="CL64" s="135">
        <f>COUNTIF(ScopindoMediaPustakaPT, $A64)</f>
        <v/>
      </c>
      <c r="CM64" s="135">
        <f>COUNTIF(SetiAjiCV, $A64)</f>
        <v/>
      </c>
      <c r="CN64" s="135">
        <f>COUNTIF(SinergiPrimaMagnaCV, $A64)</f>
        <v/>
      </c>
      <c r="CO64" s="135">
        <f>COUNTIF(TazkiaInvestindoUtamaPT, $A64)</f>
        <v/>
      </c>
      <c r="CP64" s="135">
        <f>COUNTIF(TeguhKaryaCV, $A64)</f>
        <v/>
      </c>
      <c r="CQ64" s="135">
        <f>COUNTIF(TigaSerangkaiPustakaMandiriPT, $A64)</f>
        <v/>
      </c>
      <c r="CR64" s="135">
        <f>COUNTIF(TrubusSwadayaPT, $A64)</f>
        <v/>
      </c>
      <c r="CS64" s="135">
        <f>COUNTIF(UGMPress, $A64)</f>
        <v/>
      </c>
      <c r="CU64" s="36" t="n"/>
      <c r="CV64" s="36" t="n"/>
      <c r="CW64" s="36" t="n"/>
      <c r="CX64" s="36" t="n"/>
      <c r="CY64" s="36" t="n"/>
      <c r="CZ64" s="36" t="n"/>
      <c r="DA64" s="36" t="n"/>
      <c r="DB64" s="36" t="n"/>
      <c r="DC64" s="36" t="n"/>
      <c r="DD64" s="36" t="n"/>
      <c r="DE64" s="36" t="n"/>
      <c r="DF64" s="36" t="n"/>
      <c r="DG64" s="36" t="n"/>
      <c r="DH64" s="36" t="n"/>
      <c r="DI64" s="36" t="n"/>
      <c r="DJ64" s="36" t="n"/>
      <c r="DK64" s="36" t="n"/>
      <c r="DL64" s="36" t="n"/>
      <c r="DM64" s="36" t="n"/>
      <c r="DN64" s="36" t="n"/>
      <c r="DO64" s="36" t="n"/>
      <c r="DP64" s="36" t="n"/>
      <c r="DQ64" s="36" t="n"/>
      <c r="DR64" s="36" t="n"/>
      <c r="DS64" s="36" t="n"/>
      <c r="DT64" s="36" t="n"/>
      <c r="DU64" s="36" t="n"/>
      <c r="DV64" s="36" t="n"/>
      <c r="DW64" s="36" t="n"/>
      <c r="DX64" s="36" t="n"/>
      <c r="DY64" s="36" t="n"/>
      <c r="DZ64" s="36" t="n"/>
      <c r="EA64" s="36" t="n"/>
      <c r="EB64" s="36" t="n"/>
      <c r="EC64" s="36" t="n"/>
      <c r="ED64" s="36" t="n"/>
      <c r="EE64" s="36" t="n"/>
      <c r="EF64" s="36" t="n"/>
      <c r="EG64" s="36" t="n"/>
      <c r="EH64" s="36" t="n"/>
      <c r="EI64" s="36" t="n"/>
      <c r="EJ64" s="36" t="n"/>
      <c r="EK64" s="36" t="n"/>
      <c r="EL64" s="36" t="n"/>
      <c r="EM64" s="36" t="n"/>
      <c r="EN64" s="36" t="n"/>
    </row>
    <row r="65">
      <c r="A65" s="155" t="inlineStr">
        <is>
          <t>007.02</t>
        </is>
      </c>
      <c r="B65" s="156" t="inlineStr">
        <is>
          <t>Matematika</t>
        </is>
      </c>
      <c r="C65" s="147">
        <f>SUM(E65:CS65)</f>
        <v/>
      </c>
      <c r="D65" s="147" t="n"/>
      <c r="E65" s="135">
        <f>COUNTIF(AlumniPT, $A65)</f>
        <v/>
      </c>
      <c r="F65" s="135">
        <f>COUNTIF(BalaiPustakaPT, $A65)</f>
        <v/>
      </c>
      <c r="G65" s="135">
        <f>COUNTIF(KytaJayaMandiriCV, $A65)</f>
        <v/>
      </c>
      <c r="H65" s="135">
        <f>COUNTIF(SindunataCV, $A65)</f>
        <v/>
      </c>
      <c r="I65" s="135">
        <f>COUNTIF(SyiahKualaUniversityPress, $A65)</f>
        <v/>
      </c>
      <c r="J65" s="135">
        <f>COUNTIF(UINMALIKIPRESS, $A65)</f>
        <v/>
      </c>
      <c r="K65" s="135">
        <f>COUNTIF(UNISMAPRESS, $A65)</f>
        <v/>
      </c>
      <c r="L65" s="135">
        <f>COUNTIF(UnitomoPress, $A65)</f>
        <v/>
      </c>
      <c r="M65" s="135">
        <f>COUNTIF(TITIANILMUCV, $A65)</f>
        <v/>
      </c>
      <c r="N65" s="135">
        <f>COUNTIF(AlqaprintJatinangor, $A65)</f>
        <v/>
      </c>
      <c r="O65" s="135">
        <f>COUNTIF(AnantaVidyaCV, $A65)</f>
        <v/>
      </c>
      <c r="P65" s="135">
        <f>COUNTIF(AndiOffsetCV, $A65)</f>
        <v/>
      </c>
      <c r="Q65" s="135">
        <f>COUNTIF(BestariBuanaMurniGroupPT, $A65)</f>
        <v/>
      </c>
      <c r="R65" s="135">
        <f>COUNTIF(BintangSemestaMediaCV, $A65)</f>
        <v/>
      </c>
      <c r="S65" s="135">
        <f>COUNTIF(BPKTodungSutanGunungMuliaPT, $A65)</f>
        <v/>
      </c>
      <c r="T65" s="135">
        <f>COUNTIF(BrataFancyMediaPT, $A65)</f>
        <v/>
      </c>
      <c r="U65" s="135">
        <f>COUNTIF(BudiUtamaCVDeepublish, $A65)</f>
        <v/>
      </c>
      <c r="V65" s="135">
        <f>COUNTIF(BukaBukuPustaka, $A65)</f>
        <v/>
      </c>
      <c r="W65" s="135">
        <f>COUNTIF(BUMIAKSARAPT, $A65)</f>
        <v/>
      </c>
      <c r="X65" s="135">
        <f>COUNTIF(CahayaDuabelasSemestaPT, $A65)</f>
        <v/>
      </c>
      <c r="Y65" s="135">
        <f>COUNTIF(CitraAdityaBaktiPT, $A65)</f>
        <v/>
      </c>
      <c r="Z65" s="135">
        <f>COUNTIF(DeltaEdukasiPrimaCV, $A65)</f>
        <v/>
      </c>
      <c r="AA65" s="135">
        <f>COUNTIF(DIANDRAPRIMAMITRAMEDIACV, $A65)</f>
        <v/>
      </c>
      <c r="AB65" s="135">
        <f>COUNTIF(DuniaPustakaJayaPT, $A65)</f>
        <v/>
      </c>
      <c r="AC65" s="135">
        <f>COUNTIF(DutaPustakaIndonesiaPT, $A65)</f>
        <v/>
      </c>
      <c r="AD65" s="135">
        <f>COUNTIF(ElementaMediaLiterasiPT, $A65)</f>
        <v/>
      </c>
      <c r="AE65" s="135">
        <f>COUNTIF(ElexMediaKomputindoPT, $A65)</f>
        <v/>
      </c>
      <c r="AF65" s="135">
        <f>COUNTIF(EraAdicitraIntermediaPT, $A65)</f>
        <v/>
      </c>
      <c r="AG65" s="135">
        <f>COUNTIF(GarudaMasSejahteraCV, $A65)</f>
        <v/>
      </c>
      <c r="AH65" s="135">
        <f>COUNTIF(GavaMediaCV, $A65)</f>
        <v/>
      </c>
      <c r="AI65" s="135">
        <f>COUNTIF(GemaInsani, $A65)</f>
        <v/>
      </c>
      <c r="AJ65" s="135">
        <f>COUNTIF(GrahaPrintamaSelarasCV, $A65)</f>
        <v/>
      </c>
      <c r="AK65" s="135">
        <f>COUNTIF(GramediaPustakaUtamaPT, $A65)</f>
        <v/>
      </c>
      <c r="AL65" s="135">
        <f>COUNTIF(GrasindoGramediaWidiaSaranaIndonesia, $A65)</f>
        <v/>
      </c>
      <c r="AM65" s="135">
        <f>COUNTIF(IndivaMediaKreasiPT, $A65)</f>
        <v/>
      </c>
      <c r="AN65" s="135">
        <f>COUNTIF(IndocampCV, $A65)</f>
        <v/>
      </c>
      <c r="AO65" s="135">
        <f>COUNTIF(IndonesiaEmasGroup, $A65)</f>
        <v/>
      </c>
      <c r="AP65" s="135">
        <f>COUNTIF(IntanPariwaraGrupCempakaPutihPT, $A65)</f>
        <v/>
      </c>
      <c r="AQ65" s="135">
        <f>COUNTIF(InteraCV, $A65)</f>
        <v/>
      </c>
      <c r="AR65" s="135">
        <f>COUNTIF(JejakPublisherCV, $A65)</f>
        <v/>
      </c>
      <c r="AS65" s="135">
        <f>COUNTIF(JejakPustaka, $A65)</f>
        <v/>
      </c>
      <c r="AT65" s="135">
        <f>COUNTIF(JepePressMediaUtamaPT, $A65)</f>
        <v/>
      </c>
      <c r="AU65" s="135">
        <f>COUNTIF(KanisiusPT, $A65)</f>
        <v/>
      </c>
      <c r="AV65" s="135">
        <f>COUNTIF(KesaintBlancIndahPT, $A65)</f>
        <v/>
      </c>
      <c r="AW65" s="135">
        <f>COUNTIF(KompasMediaNusantaraPenerbitBukuKompas, $A65)</f>
        <v/>
      </c>
      <c r="AX65" s="135">
        <f>COUNTIF(LanggamPustaka, $A65)</f>
        <v/>
      </c>
      <c r="AY65" s="135">
        <f>COUNTIF(LatifKittoMahesaPT, $A65)</f>
        <v/>
      </c>
      <c r="AZ65" s="135">
        <f>COUNTIF(LENTERAHATIPT, $A65)</f>
        <v/>
      </c>
      <c r="BA65" s="135">
        <f>COUNTIF(LenteraPustakaIndonesia, $A65)</f>
        <v/>
      </c>
      <c r="BB65" s="135">
        <f>COUNTIF(LiterasiNusantaraAbadiGroupPT, $A65)</f>
        <v/>
      </c>
      <c r="BC65" s="135">
        <f>COUNTIF(LiterindoBerkahKaryaPT, $A65)</f>
        <v/>
      </c>
      <c r="BD65" s="135">
        <f>COUNTIF(LOKAAKSARACV, $A65)</f>
        <v/>
      </c>
      <c r="BE65" s="135">
        <f>COUNTIF(LuximaMetroMediaPT, $A65)</f>
        <v/>
      </c>
      <c r="BF65" s="135">
        <f>COUNTIF(MandarMajuCV, $A65)</f>
        <v/>
      </c>
      <c r="BG65" s="135">
        <f>COUNTIF(MediaAkselerasi, $A65)</f>
        <v/>
      </c>
      <c r="BH65" s="135">
        <f>COUNTIF(MediaCendekiaMuslimCV, $A65)</f>
        <v/>
      </c>
      <c r="BI65" s="135">
        <f>COUNTIF(MediaDinamikaSelarasPT, $A65)</f>
        <v/>
      </c>
      <c r="BJ65" s="135">
        <f>COUNTIF(MediaKaryaPutraCV, $A65)</f>
        <v/>
      </c>
      <c r="BK65" s="135">
        <f>COUNTIF(MediaPressindoPT, $A65)</f>
        <v/>
      </c>
      <c r="BL65" s="135">
        <f>COUNTIF(MediantaraSemestaPT, $A65)</f>
        <v/>
      </c>
      <c r="BM65" s="135">
        <f>COUNTIF(MelaniaPublishingCV, $A65)</f>
        <v/>
      </c>
      <c r="BN65" s="135">
        <f>COUNTIF(MutiaraAksaraCV, $A65)</f>
        <v/>
      </c>
      <c r="BO65" s="135">
        <f>COUNTIF(NafalGlobalNusantaraPT, $A65)</f>
        <v/>
      </c>
      <c r="BP65" s="135">
        <f>COUNTIF(NiagaSwadayaPT, $A65)</f>
        <v/>
      </c>
      <c r="BQ65" s="135">
        <f>COUNTIF(NuansaCendekiaCV, $A65)</f>
        <v/>
      </c>
      <c r="BR65" s="135">
        <f>COUNTIF(PenebarSwadayaPT, $A65)</f>
        <v/>
      </c>
      <c r="BS65" s="135">
        <f>COUNTIF(PenerbitAdab, $A65)</f>
        <v/>
      </c>
      <c r="BT65" s="135">
        <f>COUNTIF(PenerbitEGC, $A65)</f>
        <v/>
      </c>
      <c r="BU65" s="135">
        <f>COUNTIF(PenerbitIPBPressPT, $A65)</f>
        <v/>
      </c>
      <c r="BV65" s="135">
        <f>COUNTIF(PenerbitSalemba, $A65)</f>
        <v/>
      </c>
      <c r="BW65" s="135">
        <f>COUNTIF(PohonCahayaSemestaPT, $A65)</f>
        <v/>
      </c>
      <c r="BX65" s="135">
        <f>COUNTIF(PranaDinamikaSejahteraPT, $A65)</f>
        <v/>
      </c>
      <c r="BY65" s="135">
        <f>COUNTIF(PrenadaMediaGroup, $A65)</f>
        <v/>
      </c>
      <c r="BZ65" s="135">
        <f>COUNTIF(PusatDatadanAnalisaTempoPT, $A65)</f>
        <v/>
      </c>
      <c r="CA65" s="135">
        <f>COUNTIF(PuspaSwaraPT, $A65)</f>
        <v/>
      </c>
      <c r="CB65" s="135">
        <f>COUNTIF(PustakaBaruPress, $A65)</f>
        <v/>
      </c>
      <c r="CC65" s="135">
        <f>COUNTIF(PustakaBengawanCV, $A65)</f>
        <v/>
      </c>
      <c r="CD65" s="135">
        <f>COUNTIF(PustakaRumahCintaCV, $A65)</f>
        <v/>
      </c>
      <c r="CE65" s="135">
        <f>COUNTIF(RajaGrafindoPersadaPT, $A65)</f>
        <v/>
      </c>
      <c r="CF65" s="135">
        <f>COUNTIF(RajawaliIntanCemerlang, $A65)</f>
        <v/>
      </c>
      <c r="CG65" s="135">
        <f>COUNTIF(RayyanaKomunikasindoPT, $A65)</f>
        <v/>
      </c>
      <c r="CH65" s="135">
        <f>COUNTIF(RefikaAditamaPT, $A65)</f>
        <v/>
      </c>
      <c r="CI65" s="135">
        <f>COUNTIF(RemajaRosdakaryaPT, $A65)</f>
        <v/>
      </c>
      <c r="CJ65" s="135">
        <f>COUNTIF(ReneTurosIndonesiaPT, $A65)</f>
        <v/>
      </c>
      <c r="CK65" s="135">
        <f>COUNTIF(SaranaPancakaryaNusaPT, $A65)</f>
        <v/>
      </c>
      <c r="CL65" s="135">
        <f>COUNTIF(ScopindoMediaPustakaPT, $A65)</f>
        <v/>
      </c>
      <c r="CM65" s="135">
        <f>COUNTIF(SetiAjiCV, $A65)</f>
        <v/>
      </c>
      <c r="CN65" s="135">
        <f>COUNTIF(SinergiPrimaMagnaCV, $A65)</f>
        <v/>
      </c>
      <c r="CO65" s="135">
        <f>COUNTIF(TazkiaInvestindoUtamaPT, $A65)</f>
        <v/>
      </c>
      <c r="CP65" s="135">
        <f>COUNTIF(TeguhKaryaCV, $A65)</f>
        <v/>
      </c>
      <c r="CQ65" s="135">
        <f>COUNTIF(TigaSerangkaiPustakaMandiriPT, $A65)</f>
        <v/>
      </c>
      <c r="CR65" s="135">
        <f>COUNTIF(TrubusSwadayaPT, $A65)</f>
        <v/>
      </c>
      <c r="CS65" s="135">
        <f>COUNTIF(UGMPress, $A65)</f>
        <v/>
      </c>
      <c r="CU65" s="36" t="n"/>
      <c r="CV65" s="36" t="n"/>
      <c r="CW65" s="36" t="n"/>
      <c r="CX65" s="36" t="n"/>
      <c r="CY65" s="36" t="n"/>
      <c r="CZ65" s="36" t="n"/>
      <c r="DA65" s="36" t="n"/>
      <c r="DB65" s="36" t="n"/>
      <c r="DC65" s="36" t="n"/>
      <c r="DD65" s="36" t="n"/>
      <c r="DE65" s="36" t="n"/>
      <c r="DF65" s="36" t="n"/>
      <c r="DG65" s="36" t="n"/>
      <c r="DH65" s="36" t="n"/>
      <c r="DI65" s="36" t="n"/>
      <c r="DJ65" s="36" t="n"/>
      <c r="DK65" s="36" t="n"/>
      <c r="DL65" s="36" t="n"/>
      <c r="DM65" s="36" t="n"/>
      <c r="DN65" s="36" t="n"/>
      <c r="DO65" s="36" t="n"/>
      <c r="DP65" s="36" t="n"/>
      <c r="DQ65" s="36" t="n"/>
      <c r="DR65" s="36" t="n"/>
      <c r="DS65" s="36" t="n"/>
      <c r="DT65" s="36" t="n"/>
      <c r="DU65" s="36" t="n"/>
      <c r="DV65" s="36" t="n"/>
      <c r="DW65" s="36" t="n"/>
      <c r="DX65" s="36" t="n"/>
      <c r="DY65" s="36" t="n"/>
      <c r="DZ65" s="36" t="n"/>
      <c r="EA65" s="36" t="n"/>
      <c r="EB65" s="36" t="n"/>
      <c r="EC65" s="36" t="n"/>
      <c r="ED65" s="36" t="n"/>
      <c r="EE65" s="36" t="n"/>
      <c r="EF65" s="36" t="n"/>
      <c r="EG65" s="36" t="n"/>
      <c r="EH65" s="36" t="n"/>
      <c r="EI65" s="36" t="n"/>
      <c r="EJ65" s="36" t="n"/>
      <c r="EK65" s="36" t="n"/>
      <c r="EL65" s="36" t="n"/>
      <c r="EM65" s="36" t="n"/>
      <c r="EN65" s="36" t="n"/>
    </row>
    <row r="66">
      <c r="A66" s="155" t="inlineStr">
        <is>
          <t>007.03</t>
        </is>
      </c>
      <c r="B66" s="146" t="inlineStr">
        <is>
          <t>Sains dan Alam</t>
        </is>
      </c>
      <c r="C66" s="147">
        <f>SUM(E66:CS66)</f>
        <v/>
      </c>
      <c r="D66" s="147" t="n"/>
      <c r="E66" s="135">
        <f>COUNTIF(AlumniPT, $A66)</f>
        <v/>
      </c>
      <c r="F66" s="135">
        <f>COUNTIF(BalaiPustakaPT, $A66)</f>
        <v/>
      </c>
      <c r="G66" s="135">
        <f>COUNTIF(KytaJayaMandiriCV, $A66)</f>
        <v/>
      </c>
      <c r="H66" s="135">
        <f>COUNTIF(SindunataCV, $A66)</f>
        <v/>
      </c>
      <c r="I66" s="135">
        <f>COUNTIF(SyiahKualaUniversityPress, $A66)</f>
        <v/>
      </c>
      <c r="J66" s="135">
        <f>COUNTIF(UINMALIKIPRESS, $A66)</f>
        <v/>
      </c>
      <c r="K66" s="135">
        <f>COUNTIF(UNISMAPRESS, $A66)</f>
        <v/>
      </c>
      <c r="L66" s="135">
        <f>COUNTIF(UnitomoPress, $A66)</f>
        <v/>
      </c>
      <c r="M66" s="135">
        <f>COUNTIF(TITIANILMUCV, $A66)</f>
        <v/>
      </c>
      <c r="N66" s="135">
        <f>COUNTIF(AlqaprintJatinangor, $A66)</f>
        <v/>
      </c>
      <c r="O66" s="135">
        <f>COUNTIF(AnantaVidyaCV, $A66)</f>
        <v/>
      </c>
      <c r="P66" s="135">
        <f>COUNTIF(AndiOffsetCV, $A66)</f>
        <v/>
      </c>
      <c r="Q66" s="135">
        <f>COUNTIF(BestariBuanaMurniGroupPT, $A66)</f>
        <v/>
      </c>
      <c r="R66" s="135">
        <f>COUNTIF(BintangSemestaMediaCV, $A66)</f>
        <v/>
      </c>
      <c r="S66" s="135">
        <f>COUNTIF(BPKTodungSutanGunungMuliaPT, $A66)</f>
        <v/>
      </c>
      <c r="T66" s="135">
        <f>COUNTIF(BrataFancyMediaPT, $A66)</f>
        <v/>
      </c>
      <c r="U66" s="135">
        <f>COUNTIF(BudiUtamaCVDeepublish, $A66)</f>
        <v/>
      </c>
      <c r="V66" s="135">
        <f>COUNTIF(BukaBukuPustaka, $A66)</f>
        <v/>
      </c>
      <c r="W66" s="135">
        <f>COUNTIF(BUMIAKSARAPT, $A66)</f>
        <v/>
      </c>
      <c r="X66" s="135">
        <f>COUNTIF(CahayaDuabelasSemestaPT, $A66)</f>
        <v/>
      </c>
      <c r="Y66" s="135">
        <f>COUNTIF(CitraAdityaBaktiPT, $A66)</f>
        <v/>
      </c>
      <c r="Z66" s="135">
        <f>COUNTIF(DeltaEdukasiPrimaCV, $A66)</f>
        <v/>
      </c>
      <c r="AA66" s="135">
        <f>COUNTIF(DIANDRAPRIMAMITRAMEDIACV, $A66)</f>
        <v/>
      </c>
      <c r="AB66" s="135">
        <f>COUNTIF(DuniaPustakaJayaPT, $A66)</f>
        <v/>
      </c>
      <c r="AC66" s="135">
        <f>COUNTIF(DutaPustakaIndonesiaPT, $A66)</f>
        <v/>
      </c>
      <c r="AD66" s="135">
        <f>COUNTIF(ElementaMediaLiterasiPT, $A66)</f>
        <v/>
      </c>
      <c r="AE66" s="135">
        <f>COUNTIF(ElexMediaKomputindoPT, $A66)</f>
        <v/>
      </c>
      <c r="AF66" s="135">
        <f>COUNTIF(EraAdicitraIntermediaPT, $A66)</f>
        <v/>
      </c>
      <c r="AG66" s="135">
        <f>COUNTIF(GarudaMasSejahteraCV, $A66)</f>
        <v/>
      </c>
      <c r="AH66" s="135">
        <f>COUNTIF(GavaMediaCV, $A66)</f>
        <v/>
      </c>
      <c r="AI66" s="135">
        <f>COUNTIF(GemaInsani, $A66)</f>
        <v/>
      </c>
      <c r="AJ66" s="135">
        <f>COUNTIF(GrahaPrintamaSelarasCV, $A66)</f>
        <v/>
      </c>
      <c r="AK66" s="135">
        <f>COUNTIF(GramediaPustakaUtamaPT, $A66)</f>
        <v/>
      </c>
      <c r="AL66" s="135">
        <f>COUNTIF(GrasindoGramediaWidiaSaranaIndonesia, $A66)</f>
        <v/>
      </c>
      <c r="AM66" s="135">
        <f>COUNTIF(IndivaMediaKreasiPT, $A66)</f>
        <v/>
      </c>
      <c r="AN66" s="135">
        <f>COUNTIF(IndocampCV, $A66)</f>
        <v/>
      </c>
      <c r="AO66" s="135">
        <f>COUNTIF(IndonesiaEmasGroup, $A66)</f>
        <v/>
      </c>
      <c r="AP66" s="135">
        <f>COUNTIF(IntanPariwaraGrupCempakaPutihPT, $A66)</f>
        <v/>
      </c>
      <c r="AQ66" s="135">
        <f>COUNTIF(InteraCV, $A66)</f>
        <v/>
      </c>
      <c r="AR66" s="135">
        <f>COUNTIF(JejakPublisherCV, $A66)</f>
        <v/>
      </c>
      <c r="AS66" s="135">
        <f>COUNTIF(JejakPustaka, $A66)</f>
        <v/>
      </c>
      <c r="AT66" s="135">
        <f>COUNTIF(JepePressMediaUtamaPT, $A66)</f>
        <v/>
      </c>
      <c r="AU66" s="135">
        <f>COUNTIF(KanisiusPT, $A66)</f>
        <v/>
      </c>
      <c r="AV66" s="135">
        <f>COUNTIF(KesaintBlancIndahPT, $A66)</f>
        <v/>
      </c>
      <c r="AW66" s="135">
        <f>COUNTIF(KompasMediaNusantaraPenerbitBukuKompas, $A66)</f>
        <v/>
      </c>
      <c r="AX66" s="135">
        <f>COUNTIF(LanggamPustaka, $A66)</f>
        <v/>
      </c>
      <c r="AY66" s="135">
        <f>COUNTIF(LatifKittoMahesaPT, $A66)</f>
        <v/>
      </c>
      <c r="AZ66" s="135">
        <f>COUNTIF(LENTERAHATIPT, $A66)</f>
        <v/>
      </c>
      <c r="BA66" s="135">
        <f>COUNTIF(LenteraPustakaIndonesia, $A66)</f>
        <v/>
      </c>
      <c r="BB66" s="135">
        <f>COUNTIF(LiterasiNusantaraAbadiGroupPT, $A66)</f>
        <v/>
      </c>
      <c r="BC66" s="135">
        <f>COUNTIF(LiterindoBerkahKaryaPT, $A66)</f>
        <v/>
      </c>
      <c r="BD66" s="135">
        <f>COUNTIF(LOKAAKSARACV, $A66)</f>
        <v/>
      </c>
      <c r="BE66" s="135">
        <f>COUNTIF(LuximaMetroMediaPT, $A66)</f>
        <v/>
      </c>
      <c r="BF66" s="135">
        <f>COUNTIF(MandarMajuCV, $A66)</f>
        <v/>
      </c>
      <c r="BG66" s="135">
        <f>COUNTIF(MediaAkselerasi, $A66)</f>
        <v/>
      </c>
      <c r="BH66" s="135">
        <f>COUNTIF(MediaCendekiaMuslimCV, $A66)</f>
        <v/>
      </c>
      <c r="BI66" s="135">
        <f>COUNTIF(MediaDinamikaSelarasPT, $A66)</f>
        <v/>
      </c>
      <c r="BJ66" s="135">
        <f>COUNTIF(MediaKaryaPutraCV, $A66)</f>
        <v/>
      </c>
      <c r="BK66" s="135">
        <f>COUNTIF(MediaPressindoPT, $A66)</f>
        <v/>
      </c>
      <c r="BL66" s="135">
        <f>COUNTIF(MediantaraSemestaPT, $A66)</f>
        <v/>
      </c>
      <c r="BM66" s="135">
        <f>COUNTIF(MelaniaPublishingCV, $A66)</f>
        <v/>
      </c>
      <c r="BN66" s="135">
        <f>COUNTIF(MutiaraAksaraCV, $A66)</f>
        <v/>
      </c>
      <c r="BO66" s="135">
        <f>COUNTIF(NafalGlobalNusantaraPT, $A66)</f>
        <v/>
      </c>
      <c r="BP66" s="135">
        <f>COUNTIF(NiagaSwadayaPT, $A66)</f>
        <v/>
      </c>
      <c r="BQ66" s="135">
        <f>COUNTIF(NuansaCendekiaCV, $A66)</f>
        <v/>
      </c>
      <c r="BR66" s="135">
        <f>COUNTIF(PenebarSwadayaPT, $A66)</f>
        <v/>
      </c>
      <c r="BS66" s="135">
        <f>COUNTIF(PenerbitAdab, $A66)</f>
        <v/>
      </c>
      <c r="BT66" s="135">
        <f>COUNTIF(PenerbitEGC, $A66)</f>
        <v/>
      </c>
      <c r="BU66" s="135">
        <f>COUNTIF(PenerbitIPBPressPT, $A66)</f>
        <v/>
      </c>
      <c r="BV66" s="135">
        <f>COUNTIF(PenerbitSalemba, $A66)</f>
        <v/>
      </c>
      <c r="BW66" s="135">
        <f>COUNTIF(PohonCahayaSemestaPT, $A66)</f>
        <v/>
      </c>
      <c r="BX66" s="135">
        <f>COUNTIF(PranaDinamikaSejahteraPT, $A66)</f>
        <v/>
      </c>
      <c r="BY66" s="135">
        <f>COUNTIF(PrenadaMediaGroup, $A66)</f>
        <v/>
      </c>
      <c r="BZ66" s="135">
        <f>COUNTIF(PusatDatadanAnalisaTempoPT, $A66)</f>
        <v/>
      </c>
      <c r="CA66" s="135">
        <f>COUNTIF(PuspaSwaraPT, $A66)</f>
        <v/>
      </c>
      <c r="CB66" s="135">
        <f>COUNTIF(PustakaBaruPress, $A66)</f>
        <v/>
      </c>
      <c r="CC66" s="135">
        <f>COUNTIF(PustakaBengawanCV, $A66)</f>
        <v/>
      </c>
      <c r="CD66" s="135">
        <f>COUNTIF(PustakaRumahCintaCV, $A66)</f>
        <v/>
      </c>
      <c r="CE66" s="135">
        <f>COUNTIF(RajaGrafindoPersadaPT, $A66)</f>
        <v/>
      </c>
      <c r="CF66" s="135">
        <f>COUNTIF(RajawaliIntanCemerlang, $A66)</f>
        <v/>
      </c>
      <c r="CG66" s="135">
        <f>COUNTIF(RayyanaKomunikasindoPT, $A66)</f>
        <v/>
      </c>
      <c r="CH66" s="135">
        <f>COUNTIF(RefikaAditamaPT, $A66)</f>
        <v/>
      </c>
      <c r="CI66" s="135">
        <f>COUNTIF(RemajaRosdakaryaPT, $A66)</f>
        <v/>
      </c>
      <c r="CJ66" s="135">
        <f>COUNTIF(ReneTurosIndonesiaPT, $A66)</f>
        <v/>
      </c>
      <c r="CK66" s="135">
        <f>COUNTIF(SaranaPancakaryaNusaPT, $A66)</f>
        <v/>
      </c>
      <c r="CL66" s="135">
        <f>COUNTIF(ScopindoMediaPustakaPT, $A66)</f>
        <v/>
      </c>
      <c r="CM66" s="135">
        <f>COUNTIF(SetiAjiCV, $A66)</f>
        <v/>
      </c>
      <c r="CN66" s="135">
        <f>COUNTIF(SinergiPrimaMagnaCV, $A66)</f>
        <v/>
      </c>
      <c r="CO66" s="135">
        <f>COUNTIF(TazkiaInvestindoUtamaPT, $A66)</f>
        <v/>
      </c>
      <c r="CP66" s="135">
        <f>COUNTIF(TeguhKaryaCV, $A66)</f>
        <v/>
      </c>
      <c r="CQ66" s="135">
        <f>COUNTIF(TigaSerangkaiPustakaMandiriPT, $A66)</f>
        <v/>
      </c>
      <c r="CR66" s="135">
        <f>COUNTIF(TrubusSwadayaPT, $A66)</f>
        <v/>
      </c>
      <c r="CS66" s="135">
        <f>COUNTIF(UGMPress, $A66)</f>
        <v/>
      </c>
      <c r="CU66" s="36" t="n"/>
      <c r="CV66" s="36" t="n"/>
      <c r="CW66" s="36" t="n"/>
      <c r="CX66" s="36" t="n"/>
      <c r="CY66" s="36" t="n"/>
      <c r="CZ66" s="36" t="n"/>
      <c r="DA66" s="36" t="n"/>
      <c r="DB66" s="36" t="n"/>
      <c r="DC66" s="36" t="n"/>
      <c r="DD66" s="36" t="n"/>
      <c r="DE66" s="36" t="n"/>
      <c r="DF66" s="36" t="n"/>
      <c r="DG66" s="36" t="n"/>
      <c r="DH66" s="36" t="n"/>
      <c r="DI66" s="36" t="n"/>
      <c r="DJ66" s="36" t="n"/>
      <c r="DK66" s="36" t="n"/>
      <c r="DL66" s="36" t="n"/>
      <c r="DM66" s="36" t="n"/>
      <c r="DN66" s="36" t="n"/>
      <c r="DO66" s="36" t="n"/>
      <c r="DP66" s="36" t="n"/>
      <c r="DQ66" s="36" t="n"/>
      <c r="DR66" s="36" t="n"/>
      <c r="DS66" s="36" t="n"/>
      <c r="DT66" s="36" t="n"/>
      <c r="DU66" s="36" t="n"/>
      <c r="DV66" s="36" t="n"/>
      <c r="DW66" s="36" t="n"/>
      <c r="DX66" s="36" t="n"/>
      <c r="DY66" s="36" t="n"/>
      <c r="DZ66" s="36" t="n"/>
      <c r="EA66" s="36" t="n"/>
      <c r="EB66" s="36" t="n"/>
      <c r="EC66" s="36" t="n"/>
      <c r="ED66" s="36" t="n"/>
      <c r="EE66" s="36" t="n"/>
      <c r="EF66" s="36" t="n"/>
      <c r="EG66" s="36" t="n"/>
      <c r="EH66" s="36" t="n"/>
      <c r="EI66" s="36" t="n"/>
      <c r="EJ66" s="36" t="n"/>
      <c r="EK66" s="36" t="n"/>
      <c r="EL66" s="36" t="n"/>
      <c r="EM66" s="36" t="n"/>
      <c r="EN66" s="36" t="n"/>
    </row>
    <row r="67">
      <c r="A67" s="36" t="n"/>
      <c r="B67" s="148" t="inlineStr">
        <is>
          <t>TOTAL</t>
        </is>
      </c>
      <c r="C67" s="147" t="n"/>
      <c r="D67" s="149" t="n"/>
      <c r="E67" s="135">
        <f>SUM(E64:E66)</f>
        <v/>
      </c>
      <c r="F67" s="135">
        <f>SUM(F64:F66)</f>
        <v/>
      </c>
      <c r="G67" s="135">
        <f>SUM(G64:G66)</f>
        <v/>
      </c>
      <c r="H67" s="135">
        <f>SUM(H64:H66)</f>
        <v/>
      </c>
      <c r="I67" s="135">
        <f>SUM(I64:I66)</f>
        <v/>
      </c>
      <c r="J67" s="135">
        <f>SUM(J64:J66)</f>
        <v/>
      </c>
      <c r="K67" s="135">
        <f>SUM(K64:K66)</f>
        <v/>
      </c>
      <c r="L67" s="135">
        <f>SUM(L64:L66)</f>
        <v/>
      </c>
      <c r="M67" s="135">
        <f>SUM(M64:M66)</f>
        <v/>
      </c>
      <c r="N67" s="135">
        <f>SUM(N64:N66)</f>
        <v/>
      </c>
      <c r="O67" s="135">
        <f>SUM(O64:O66)</f>
        <v/>
      </c>
      <c r="P67" s="135">
        <f>SUM(P64:P66)</f>
        <v/>
      </c>
      <c r="Q67" s="135">
        <f>SUM(Q64:Q66)</f>
        <v/>
      </c>
      <c r="R67" s="135">
        <f>SUM(R64:R66)</f>
        <v/>
      </c>
      <c r="S67" s="135">
        <f>SUM(S64:S66)</f>
        <v/>
      </c>
      <c r="T67" s="135">
        <f>SUM(T64:T66)</f>
        <v/>
      </c>
      <c r="U67" s="135">
        <f>SUM(U64:U66)</f>
        <v/>
      </c>
      <c r="V67" s="135">
        <f>SUM(V64:V66)</f>
        <v/>
      </c>
      <c r="W67" s="135">
        <f>SUM(W64:W66)</f>
        <v/>
      </c>
      <c r="X67" s="135">
        <f>SUM(X64:X66)</f>
        <v/>
      </c>
      <c r="Y67" s="135">
        <f>SUM(Y64:Y66)</f>
        <v/>
      </c>
      <c r="Z67" s="135">
        <f>SUM(Z64:Z66)</f>
        <v/>
      </c>
      <c r="AA67" s="135">
        <f>SUM(AA64:AA66)</f>
        <v/>
      </c>
      <c r="AB67" s="135">
        <f>SUM(AB64:AB66)</f>
        <v/>
      </c>
      <c r="AC67" s="135">
        <f>SUM(AC64:AC66)</f>
        <v/>
      </c>
      <c r="AD67" s="135">
        <f>SUM(AD64:AD66)</f>
        <v/>
      </c>
      <c r="AE67" s="135">
        <f>SUM(AE64:AE66)</f>
        <v/>
      </c>
      <c r="AF67" s="135">
        <f>SUM(AF64:AF66)</f>
        <v/>
      </c>
      <c r="AG67" s="135">
        <f>SUM(AG64:AG66)</f>
        <v/>
      </c>
      <c r="AH67" s="135">
        <f>SUM(AH64:AH66)</f>
        <v/>
      </c>
      <c r="AI67" s="135">
        <f>SUM(AI64:AI66)</f>
        <v/>
      </c>
      <c r="AJ67" s="135">
        <f>SUM(AJ64:AJ66)</f>
        <v/>
      </c>
      <c r="AK67" s="135">
        <f>SUM(AK64:AK66)</f>
        <v/>
      </c>
      <c r="AL67" s="135">
        <f>SUM(AL64:AL66)</f>
        <v/>
      </c>
      <c r="AM67" s="135">
        <f>SUM(AM64:AM66)</f>
        <v/>
      </c>
      <c r="AN67" s="135">
        <f>SUM(AN64:AN66)</f>
        <v/>
      </c>
      <c r="AO67" s="135">
        <f>SUM(AO64:AO66)</f>
        <v/>
      </c>
      <c r="AP67" s="135">
        <f>SUM(AP64:AP66)</f>
        <v/>
      </c>
      <c r="AQ67" s="135">
        <f>SUM(AQ64:AQ66)</f>
        <v/>
      </c>
      <c r="AR67" s="135">
        <f>SUM(AR64:AR66)</f>
        <v/>
      </c>
      <c r="AS67" s="135">
        <f>SUM(AS64:AS66)</f>
        <v/>
      </c>
      <c r="AT67" s="135">
        <f>SUM(AT64:AT66)</f>
        <v/>
      </c>
      <c r="AU67" s="135">
        <f>SUM(AU64:AU66)</f>
        <v/>
      </c>
      <c r="AV67" s="135">
        <f>SUM(AV64:AV66)</f>
        <v/>
      </c>
      <c r="AW67" s="135">
        <f>SUM(AW64:AW66)</f>
        <v/>
      </c>
      <c r="AX67" s="135">
        <f>SUM(AX64:AX66)</f>
        <v/>
      </c>
      <c r="AY67" s="135">
        <f>SUM(AY64:AY66)</f>
        <v/>
      </c>
      <c r="AZ67" s="135">
        <f>SUM(AZ64:AZ66)</f>
        <v/>
      </c>
      <c r="BA67" s="135">
        <f>SUM(BA64:BA66)</f>
        <v/>
      </c>
      <c r="BB67" s="135">
        <f>SUM(BB64:BB66)</f>
        <v/>
      </c>
      <c r="BC67" s="135">
        <f>SUM(BC64:BC66)</f>
        <v/>
      </c>
      <c r="BD67" s="135">
        <f>SUM(BD64:BD66)</f>
        <v/>
      </c>
      <c r="BE67" s="135">
        <f>SUM(BE64:BE66)</f>
        <v/>
      </c>
      <c r="BF67" s="135">
        <f>SUM(BF64:BF66)</f>
        <v/>
      </c>
      <c r="BG67" s="135">
        <f>SUM(BG64:BG66)</f>
        <v/>
      </c>
      <c r="BH67" s="135">
        <f>SUM(BH64:BH66)</f>
        <v/>
      </c>
      <c r="BI67" s="135">
        <f>SUM(BI64:BI66)</f>
        <v/>
      </c>
      <c r="BJ67" s="135">
        <f>SUM(BJ64:BJ66)</f>
        <v/>
      </c>
      <c r="BK67" s="135">
        <f>SUM(BK64:BK66)</f>
        <v/>
      </c>
      <c r="BL67" s="135">
        <f>SUM(BL64:BL66)</f>
        <v/>
      </c>
      <c r="BM67" s="135">
        <f>SUM(BM64:BM66)</f>
        <v/>
      </c>
      <c r="BN67" s="135">
        <f>SUM(BN64:BN66)</f>
        <v/>
      </c>
      <c r="BO67" s="135">
        <f>SUM(BO64:BO66)</f>
        <v/>
      </c>
      <c r="BP67" s="135">
        <f>SUM(BP64:BP66)</f>
        <v/>
      </c>
      <c r="BQ67" s="135">
        <f>SUM(BQ64:BQ66)</f>
        <v/>
      </c>
      <c r="BR67" s="135">
        <f>SUM(BR64:BR66)</f>
        <v/>
      </c>
      <c r="BS67" s="135">
        <f>SUM(BS64:BS66)</f>
        <v/>
      </c>
      <c r="BT67" s="135">
        <f>SUM(BT64:BT66)</f>
        <v/>
      </c>
      <c r="BU67" s="135">
        <f>SUM(BU64:BU66)</f>
        <v/>
      </c>
      <c r="BV67" s="135">
        <f>SUM(BV64:BV66)</f>
        <v/>
      </c>
      <c r="BW67" s="135">
        <f>SUM(BW64:BW66)</f>
        <v/>
      </c>
      <c r="BX67" s="135">
        <f>SUM(BX64:BX66)</f>
        <v/>
      </c>
      <c r="BY67" s="135">
        <f>SUM(BY64:BY66)</f>
        <v/>
      </c>
      <c r="BZ67" s="135">
        <f>SUM(BZ64:BZ66)</f>
        <v/>
      </c>
      <c r="CA67" s="135">
        <f>SUM(CA64:CA66)</f>
        <v/>
      </c>
      <c r="CB67" s="135">
        <f>SUM(CB64:CB66)</f>
        <v/>
      </c>
      <c r="CC67" s="135">
        <f>SUM(CC64:CC66)</f>
        <v/>
      </c>
      <c r="CD67" s="135">
        <f>SUM(CD64:CD66)</f>
        <v/>
      </c>
      <c r="CE67" s="135">
        <f>SUM(CE64:CE66)</f>
        <v/>
      </c>
      <c r="CF67" s="135">
        <f>SUM(CF64:CF66)</f>
        <v/>
      </c>
      <c r="CG67" s="135">
        <f>SUM(CG64:CG66)</f>
        <v/>
      </c>
      <c r="CH67" s="135">
        <f>SUM(CH64:CH66)</f>
        <v/>
      </c>
      <c r="CI67" s="135">
        <f>SUM(CI64:CI66)</f>
        <v/>
      </c>
      <c r="CJ67" s="135">
        <f>SUM(CJ64:CJ66)</f>
        <v/>
      </c>
      <c r="CK67" s="135">
        <f>SUM(CK64:CK66)</f>
        <v/>
      </c>
      <c r="CL67" s="135">
        <f>SUM(CL64:CL66)</f>
        <v/>
      </c>
      <c r="CM67" s="135">
        <f>SUM(CM64:CM66)</f>
        <v/>
      </c>
      <c r="CN67" s="135">
        <f>SUM(CN64:CN66)</f>
        <v/>
      </c>
      <c r="CO67" s="135">
        <f>SUM(CO64:CO66)</f>
        <v/>
      </c>
      <c r="CP67" s="135">
        <f>SUM(CP64:CP66)</f>
        <v/>
      </c>
      <c r="CQ67" s="135">
        <f>SUM(CQ64:CQ66)</f>
        <v/>
      </c>
      <c r="CR67" s="135">
        <f>SUM(CR64:CR66)</f>
        <v/>
      </c>
      <c r="CS67" s="135">
        <f>SUM(CS64:CS66)</f>
        <v/>
      </c>
      <c r="CU67" s="36" t="n"/>
      <c r="CV67" s="36" t="n"/>
      <c r="CW67" s="36" t="n"/>
      <c r="CX67" s="36" t="n"/>
      <c r="CY67" s="36" t="n"/>
      <c r="CZ67" s="36" t="n"/>
      <c r="DA67" s="36" t="n"/>
      <c r="DB67" s="36" t="n"/>
      <c r="DC67" s="36" t="n"/>
      <c r="DD67" s="36" t="n"/>
      <c r="DE67" s="36" t="n"/>
      <c r="DF67" s="36" t="n"/>
      <c r="DG67" s="36" t="n"/>
      <c r="DH67" s="36" t="n"/>
      <c r="DI67" s="36" t="n"/>
      <c r="DJ67" s="36" t="n"/>
      <c r="DK67" s="36" t="n"/>
      <c r="DL67" s="36" t="n"/>
      <c r="DM67" s="36" t="n"/>
      <c r="DN67" s="36" t="n"/>
      <c r="DO67" s="36" t="n"/>
      <c r="DP67" s="36" t="n"/>
      <c r="DQ67" s="36" t="n"/>
      <c r="DR67" s="36" t="n"/>
      <c r="DS67" s="36" t="n"/>
      <c r="DT67" s="36" t="n"/>
      <c r="DU67" s="36" t="n"/>
      <c r="DV67" s="36" t="n"/>
      <c r="DW67" s="36" t="n"/>
      <c r="DX67" s="36" t="n"/>
      <c r="DY67" s="36" t="n"/>
      <c r="DZ67" s="36" t="n"/>
      <c r="EA67" s="36" t="n"/>
      <c r="EB67" s="36" t="n"/>
      <c r="EC67" s="36" t="n"/>
      <c r="ED67" s="36" t="n"/>
      <c r="EE67" s="36" t="n"/>
      <c r="EF67" s="36" t="n"/>
      <c r="EG67" s="36" t="n"/>
      <c r="EH67" s="36" t="n"/>
      <c r="EI67" s="36" t="n"/>
      <c r="EJ67" s="36" t="n"/>
      <c r="EK67" s="36" t="n"/>
      <c r="EL67" s="36" t="n"/>
      <c r="EM67" s="36" t="n"/>
      <c r="EN67" s="36" t="n"/>
    </row>
    <row r="68">
      <c r="A68" s="36" t="n"/>
      <c r="B68" s="36" t="n"/>
      <c r="C68" s="147" t="n"/>
      <c r="D68" s="149" t="n"/>
      <c r="E68" s="135" t="n"/>
      <c r="F68" s="135" t="n"/>
      <c r="G68" s="135" t="n"/>
      <c r="H68" s="135" t="n"/>
      <c r="I68" s="135" t="n"/>
      <c r="J68" s="135" t="n"/>
      <c r="K68" s="135" t="n"/>
      <c r="L68" s="135" t="n"/>
      <c r="M68" s="135" t="n"/>
      <c r="N68" s="135" t="n"/>
      <c r="O68" s="135" t="n"/>
      <c r="P68" s="135" t="n"/>
      <c r="Q68" s="135" t="n"/>
      <c r="R68" s="135" t="n"/>
      <c r="S68" s="135" t="n"/>
      <c r="T68" s="135" t="n"/>
      <c r="U68" s="135" t="n"/>
      <c r="V68" s="135" t="n"/>
      <c r="W68" s="135" t="n"/>
      <c r="X68" s="135" t="n"/>
      <c r="Y68" s="135" t="n"/>
      <c r="Z68" s="135" t="n"/>
      <c r="AA68" s="135" t="n"/>
      <c r="AB68" s="135" t="n"/>
      <c r="AC68" s="135" t="n"/>
      <c r="AD68" s="135" t="n"/>
      <c r="AE68" s="135" t="n"/>
      <c r="AF68" s="135" t="n"/>
      <c r="AG68" s="135" t="n"/>
      <c r="AH68" s="135" t="n"/>
      <c r="AI68" s="135" t="n"/>
      <c r="AJ68" s="135" t="n"/>
      <c r="AK68" s="135" t="n"/>
      <c r="AL68" s="135" t="n"/>
      <c r="AM68" s="135" t="n"/>
      <c r="AN68" s="135" t="n"/>
      <c r="AO68" s="135" t="n"/>
      <c r="AP68" s="135" t="n"/>
      <c r="AQ68" s="135" t="n"/>
      <c r="AR68" s="135" t="n"/>
      <c r="AS68" s="135" t="n"/>
      <c r="AT68" s="135" t="n"/>
      <c r="AU68" s="135" t="n"/>
      <c r="AV68" s="135" t="n"/>
      <c r="AW68" s="135" t="n"/>
      <c r="AX68" s="135" t="n"/>
      <c r="AY68" s="135" t="n"/>
      <c r="AZ68" s="135" t="n"/>
      <c r="BA68" s="135" t="n"/>
      <c r="BB68" s="135" t="n"/>
      <c r="BC68" s="135" t="n"/>
      <c r="BD68" s="135" t="n"/>
      <c r="BE68" s="135" t="n"/>
      <c r="BF68" s="135" t="n"/>
      <c r="BG68" s="135" t="n"/>
      <c r="BH68" s="135" t="n"/>
      <c r="BI68" s="135" t="n"/>
      <c r="BJ68" s="135" t="n"/>
      <c r="BK68" s="135" t="n"/>
      <c r="BL68" s="135" t="n"/>
      <c r="BM68" s="135" t="n"/>
      <c r="BN68" s="135" t="n"/>
      <c r="BO68" s="135" t="n"/>
      <c r="BP68" s="135" t="n"/>
      <c r="BQ68" s="135" t="n"/>
      <c r="BR68" s="135" t="n"/>
      <c r="BS68" s="135" t="n"/>
      <c r="BT68" s="135" t="n"/>
      <c r="BU68" s="135" t="n"/>
      <c r="BV68" s="135" t="n"/>
      <c r="BW68" s="135" t="n"/>
      <c r="BX68" s="135" t="n"/>
      <c r="BY68" s="135" t="n"/>
      <c r="BZ68" s="135" t="n"/>
      <c r="CA68" s="135" t="n"/>
      <c r="CB68" s="135" t="n"/>
      <c r="CC68" s="135" t="n"/>
      <c r="CD68" s="135" t="n"/>
      <c r="CE68" s="135" t="n"/>
      <c r="CF68" s="135" t="n"/>
      <c r="CG68" s="135" t="n"/>
      <c r="CH68" s="135" t="n"/>
      <c r="CI68" s="135" t="n"/>
      <c r="CJ68" s="135" t="n"/>
      <c r="CK68" s="135" t="n"/>
      <c r="CL68" s="135" t="n"/>
      <c r="CM68" s="135" t="n"/>
      <c r="CN68" s="135" t="n"/>
      <c r="CO68" s="135" t="n"/>
      <c r="CP68" s="135" t="n"/>
      <c r="CQ68" s="135" t="n"/>
      <c r="CR68" s="135" t="n"/>
      <c r="CS68" s="135" t="n"/>
      <c r="CU68" s="36" t="n"/>
      <c r="CV68" s="36" t="n"/>
      <c r="CW68" s="36" t="n"/>
      <c r="CX68" s="36" t="n"/>
      <c r="CY68" s="36" t="n"/>
      <c r="CZ68" s="36" t="n"/>
      <c r="DA68" s="36" t="n"/>
      <c r="DB68" s="36" t="n"/>
      <c r="DC68" s="36" t="n"/>
      <c r="DD68" s="36" t="n"/>
      <c r="DE68" s="36" t="n"/>
      <c r="DF68" s="36" t="n"/>
      <c r="DG68" s="36" t="n"/>
      <c r="DH68" s="36" t="n"/>
      <c r="DI68" s="36" t="n"/>
      <c r="DJ68" s="36" t="n"/>
      <c r="DK68" s="36" t="n"/>
      <c r="DL68" s="36" t="n"/>
      <c r="DM68" s="36" t="n"/>
      <c r="DN68" s="36" t="n"/>
      <c r="DO68" s="36" t="n"/>
      <c r="DP68" s="36" t="n"/>
      <c r="DQ68" s="36" t="n"/>
      <c r="DR68" s="36" t="n"/>
      <c r="DS68" s="36" t="n"/>
      <c r="DT68" s="36" t="n"/>
      <c r="DU68" s="36" t="n"/>
      <c r="DV68" s="36" t="n"/>
      <c r="DW68" s="36" t="n"/>
      <c r="DX68" s="36" t="n"/>
      <c r="DY68" s="36" t="n"/>
      <c r="DZ68" s="36" t="n"/>
      <c r="EA68" s="36" t="n"/>
      <c r="EB68" s="36" t="n"/>
      <c r="EC68" s="36" t="n"/>
      <c r="ED68" s="36" t="n"/>
      <c r="EE68" s="36" t="n"/>
      <c r="EF68" s="36" t="n"/>
      <c r="EG68" s="36" t="n"/>
      <c r="EH68" s="36" t="n"/>
      <c r="EI68" s="36" t="n"/>
      <c r="EJ68" s="36" t="n"/>
      <c r="EK68" s="36" t="n"/>
      <c r="EL68" s="36" t="n"/>
      <c r="EM68" s="36" t="n"/>
      <c r="EN68" s="36" t="n"/>
    </row>
    <row r="69">
      <c r="A69" s="302" t="inlineStr">
        <is>
          <t>008 - Keterampilan dan Hobi</t>
        </is>
      </c>
      <c r="C69" s="147" t="n"/>
      <c r="D69" s="149" t="n"/>
      <c r="E69" s="135" t="n"/>
      <c r="F69" s="135" t="n"/>
      <c r="G69" s="135" t="n"/>
      <c r="H69" s="135" t="n"/>
      <c r="I69" s="135" t="n"/>
      <c r="J69" s="135" t="n"/>
      <c r="K69" s="135" t="n"/>
      <c r="L69" s="135" t="n"/>
      <c r="M69" s="135" t="n"/>
      <c r="N69" s="135" t="n"/>
      <c r="O69" s="135" t="n"/>
      <c r="P69" s="135" t="n"/>
      <c r="Q69" s="135" t="n"/>
      <c r="R69" s="135" t="n"/>
      <c r="S69" s="135" t="n"/>
      <c r="T69" s="135" t="n"/>
      <c r="U69" s="135" t="n"/>
      <c r="V69" s="135" t="n"/>
      <c r="W69" s="135" t="n"/>
      <c r="X69" s="135" t="n"/>
      <c r="Y69" s="135" t="n"/>
      <c r="Z69" s="135" t="n"/>
      <c r="AA69" s="135" t="n"/>
      <c r="AB69" s="135" t="n"/>
      <c r="AC69" s="135" t="n"/>
      <c r="AD69" s="135" t="n"/>
      <c r="AE69" s="135" t="n"/>
      <c r="AF69" s="135" t="n"/>
      <c r="AG69" s="135" t="n"/>
      <c r="AH69" s="135" t="n"/>
      <c r="AI69" s="135" t="n"/>
      <c r="AJ69" s="135" t="n"/>
      <c r="AK69" s="135" t="n"/>
      <c r="AL69" s="135" t="n"/>
      <c r="AM69" s="135" t="n"/>
      <c r="AN69" s="135" t="n"/>
      <c r="AO69" s="135" t="n"/>
      <c r="AP69" s="135" t="n"/>
      <c r="AQ69" s="135" t="n"/>
      <c r="AR69" s="135" t="n"/>
      <c r="AS69" s="135" t="n"/>
      <c r="AT69" s="135" t="n"/>
      <c r="AU69" s="135" t="n"/>
      <c r="AV69" s="135" t="n"/>
      <c r="AW69" s="135" t="n"/>
      <c r="AX69" s="135" t="n"/>
      <c r="AY69" s="135" t="n"/>
      <c r="AZ69" s="135" t="n"/>
      <c r="BA69" s="135" t="n"/>
      <c r="BB69" s="135" t="n"/>
      <c r="BC69" s="135" t="n"/>
      <c r="BD69" s="135" t="n"/>
      <c r="BE69" s="135" t="n"/>
      <c r="BF69" s="135" t="n"/>
      <c r="BG69" s="135" t="n"/>
      <c r="BH69" s="135" t="n"/>
      <c r="BI69" s="135" t="n"/>
      <c r="BJ69" s="135" t="n"/>
      <c r="BK69" s="135" t="n"/>
      <c r="BL69" s="135" t="n"/>
      <c r="BM69" s="135" t="n"/>
      <c r="BN69" s="135" t="n"/>
      <c r="BO69" s="135" t="n"/>
      <c r="BP69" s="135" t="n"/>
      <c r="BQ69" s="135" t="n"/>
      <c r="BR69" s="135" t="n"/>
      <c r="BS69" s="135" t="n"/>
      <c r="BT69" s="135" t="n"/>
      <c r="BU69" s="135" t="n"/>
      <c r="BV69" s="135" t="n"/>
      <c r="BW69" s="135" t="n"/>
      <c r="BX69" s="135" t="n"/>
      <c r="BY69" s="135" t="n"/>
      <c r="BZ69" s="135" t="n"/>
      <c r="CA69" s="135" t="n"/>
      <c r="CB69" s="135" t="n"/>
      <c r="CC69" s="135" t="n"/>
      <c r="CD69" s="135" t="n"/>
      <c r="CE69" s="135" t="n"/>
      <c r="CF69" s="135" t="n"/>
      <c r="CG69" s="135" t="n"/>
      <c r="CH69" s="135" t="n"/>
      <c r="CI69" s="135" t="n"/>
      <c r="CJ69" s="135" t="n"/>
      <c r="CK69" s="135" t="n"/>
      <c r="CL69" s="135" t="n"/>
      <c r="CM69" s="135" t="n"/>
      <c r="CN69" s="135" t="n"/>
      <c r="CO69" s="135" t="n"/>
      <c r="CP69" s="135" t="n"/>
      <c r="CQ69" s="135" t="n"/>
      <c r="CR69" s="135" t="n"/>
      <c r="CS69" s="135" t="n"/>
      <c r="CU69" s="36" t="n"/>
      <c r="CV69" s="36" t="n"/>
      <c r="CW69" s="36" t="n"/>
      <c r="CX69" s="36" t="n"/>
      <c r="CY69" s="36" t="n"/>
      <c r="CZ69" s="36" t="n"/>
      <c r="DA69" s="36" t="n"/>
      <c r="DB69" s="36" t="n"/>
      <c r="DC69" s="36" t="n"/>
      <c r="DD69" s="36" t="n"/>
      <c r="DE69" s="36" t="n"/>
      <c r="DF69" s="36" t="n"/>
      <c r="DG69" s="36" t="n"/>
      <c r="DH69" s="36" t="n"/>
      <c r="DI69" s="36" t="n"/>
      <c r="DJ69" s="36" t="n"/>
      <c r="DK69" s="36" t="n"/>
      <c r="DL69" s="36" t="n"/>
      <c r="DM69" s="36" t="n"/>
      <c r="DN69" s="36" t="n"/>
      <c r="DO69" s="36" t="n"/>
      <c r="DP69" s="36" t="n"/>
      <c r="DQ69" s="36" t="n"/>
      <c r="DR69" s="36" t="n"/>
      <c r="DS69" s="36" t="n"/>
      <c r="DT69" s="36" t="n"/>
      <c r="DU69" s="36" t="n"/>
      <c r="DV69" s="36" t="n"/>
      <c r="DW69" s="36" t="n"/>
      <c r="DX69" s="36" t="n"/>
      <c r="DY69" s="36" t="n"/>
      <c r="DZ69" s="36" t="n"/>
      <c r="EA69" s="36" t="n"/>
      <c r="EB69" s="36" t="n"/>
      <c r="EC69" s="36" t="n"/>
      <c r="ED69" s="36" t="n"/>
      <c r="EE69" s="36" t="n"/>
      <c r="EF69" s="36" t="n"/>
      <c r="EG69" s="36" t="n"/>
      <c r="EH69" s="36" t="n"/>
      <c r="EI69" s="36" t="n"/>
      <c r="EJ69" s="36" t="n"/>
      <c r="EK69" s="36" t="n"/>
      <c r="EL69" s="36" t="n"/>
      <c r="EM69" s="36" t="n"/>
      <c r="EN69" s="36" t="n"/>
    </row>
    <row r="70">
      <c r="A70" s="306" t="n"/>
      <c r="B70" s="306" t="inlineStr">
        <is>
          <t>Referensi</t>
        </is>
      </c>
      <c r="C70" s="147" t="n"/>
      <c r="D70" s="149" t="n"/>
      <c r="E70" s="135" t="n"/>
      <c r="F70" s="135" t="n"/>
      <c r="G70" s="135" t="n"/>
      <c r="H70" s="135" t="n"/>
      <c r="I70" s="135" t="n"/>
      <c r="J70" s="135" t="n"/>
      <c r="K70" s="135" t="n"/>
      <c r="L70" s="135" t="n"/>
      <c r="M70" s="135" t="n"/>
      <c r="N70" s="135" t="n"/>
      <c r="O70" s="135" t="n"/>
      <c r="P70" s="135" t="n"/>
      <c r="Q70" s="135" t="n"/>
      <c r="R70" s="135" t="n"/>
      <c r="S70" s="135" t="n"/>
      <c r="T70" s="135" t="n"/>
      <c r="U70" s="135" t="n"/>
      <c r="V70" s="135" t="n"/>
      <c r="W70" s="135" t="n"/>
      <c r="X70" s="135" t="n"/>
      <c r="Y70" s="135" t="n"/>
      <c r="Z70" s="135" t="n"/>
      <c r="AA70" s="135" t="n"/>
      <c r="AB70" s="135" t="n"/>
      <c r="AC70" s="135" t="n"/>
      <c r="AD70" s="135" t="n"/>
      <c r="AE70" s="135" t="n"/>
      <c r="AF70" s="135" t="n"/>
      <c r="AG70" s="135" t="n"/>
      <c r="AH70" s="135" t="n"/>
      <c r="AI70" s="135" t="n"/>
      <c r="AJ70" s="135" t="n"/>
      <c r="AK70" s="135" t="n"/>
      <c r="AL70" s="135" t="n"/>
      <c r="AM70" s="135" t="n"/>
      <c r="AN70" s="135" t="n"/>
      <c r="AO70" s="135" t="n"/>
      <c r="AP70" s="135" t="n"/>
      <c r="AQ70" s="135" t="n"/>
      <c r="AR70" s="135" t="n"/>
      <c r="AS70" s="135" t="n"/>
      <c r="AT70" s="135" t="n"/>
      <c r="AU70" s="135" t="n"/>
      <c r="AV70" s="135" t="n"/>
      <c r="AW70" s="135" t="n"/>
      <c r="AX70" s="135" t="n"/>
      <c r="AY70" s="135" t="n"/>
      <c r="AZ70" s="135" t="n"/>
      <c r="BA70" s="135" t="n"/>
      <c r="BB70" s="135" t="n"/>
      <c r="BC70" s="135" t="n"/>
      <c r="BD70" s="135" t="n"/>
      <c r="BE70" s="135" t="n"/>
      <c r="BF70" s="135" t="n"/>
      <c r="BG70" s="135" t="n"/>
      <c r="BH70" s="135" t="n"/>
      <c r="BI70" s="135" t="n"/>
      <c r="BJ70" s="135" t="n"/>
      <c r="BK70" s="135" t="n"/>
      <c r="BL70" s="135" t="n"/>
      <c r="BM70" s="135" t="n"/>
      <c r="BN70" s="135" t="n"/>
      <c r="BO70" s="135" t="n"/>
      <c r="BP70" s="135" t="n"/>
      <c r="BQ70" s="135" t="n"/>
      <c r="BR70" s="135" t="n"/>
      <c r="BS70" s="135" t="n"/>
      <c r="BT70" s="135" t="n"/>
      <c r="BU70" s="135" t="n"/>
      <c r="BV70" s="135" t="n"/>
      <c r="BW70" s="135" t="n"/>
      <c r="BX70" s="135" t="n"/>
      <c r="BY70" s="135" t="n"/>
      <c r="BZ70" s="135" t="n"/>
      <c r="CA70" s="135" t="n"/>
      <c r="CB70" s="135" t="n"/>
      <c r="CC70" s="135" t="n"/>
      <c r="CD70" s="135" t="n"/>
      <c r="CE70" s="135" t="n"/>
      <c r="CF70" s="135" t="n"/>
      <c r="CG70" s="135" t="n"/>
      <c r="CH70" s="135" t="n"/>
      <c r="CI70" s="135" t="n"/>
      <c r="CJ70" s="135" t="n"/>
      <c r="CK70" s="135" t="n"/>
      <c r="CL70" s="135" t="n"/>
      <c r="CM70" s="135" t="n"/>
      <c r="CN70" s="135" t="n"/>
      <c r="CO70" s="135" t="n"/>
      <c r="CP70" s="135" t="n"/>
      <c r="CQ70" s="135" t="n"/>
      <c r="CR70" s="135" t="n"/>
      <c r="CS70" s="135" t="n"/>
      <c r="CU70" s="36" t="n"/>
      <c r="CV70" s="36" t="n"/>
      <c r="CW70" s="36" t="n"/>
      <c r="CX70" s="36" t="n"/>
      <c r="CY70" s="36" t="n"/>
      <c r="CZ70" s="36" t="n"/>
      <c r="DA70" s="36" t="n"/>
      <c r="DB70" s="36" t="n"/>
      <c r="DC70" s="36" t="n"/>
      <c r="DD70" s="36" t="n"/>
      <c r="DE70" s="36" t="n"/>
      <c r="DF70" s="36" t="n"/>
      <c r="DG70" s="36" t="n"/>
      <c r="DH70" s="36" t="n"/>
      <c r="DI70" s="36" t="n"/>
      <c r="DJ70" s="36" t="n"/>
      <c r="DK70" s="36" t="n"/>
      <c r="DL70" s="36" t="n"/>
      <c r="DM70" s="36" t="n"/>
      <c r="DN70" s="36" t="n"/>
      <c r="DO70" s="36" t="n"/>
      <c r="DP70" s="36" t="n"/>
      <c r="DQ70" s="36" t="n"/>
      <c r="DR70" s="36" t="n"/>
      <c r="DS70" s="36" t="n"/>
      <c r="DT70" s="36" t="n"/>
      <c r="DU70" s="36" t="n"/>
      <c r="DV70" s="36" t="n"/>
      <c r="DW70" s="36" t="n"/>
      <c r="DX70" s="36" t="n"/>
      <c r="DY70" s="36" t="n"/>
      <c r="DZ70" s="36" t="n"/>
      <c r="EA70" s="36" t="n"/>
      <c r="EB70" s="36" t="n"/>
      <c r="EC70" s="36" t="n"/>
      <c r="ED70" s="36" t="n"/>
      <c r="EE70" s="36" t="n"/>
      <c r="EF70" s="36" t="n"/>
      <c r="EG70" s="36" t="n"/>
      <c r="EH70" s="36" t="n"/>
      <c r="EI70" s="36" t="n"/>
      <c r="EJ70" s="36" t="n"/>
      <c r="EK70" s="36" t="n"/>
      <c r="EL70" s="36" t="n"/>
      <c r="EM70" s="36" t="n"/>
      <c r="EN70" s="36" t="n"/>
    </row>
    <row r="71">
      <c r="A71" s="146" t="inlineStr">
        <is>
          <t>008.01</t>
        </is>
      </c>
      <c r="B71" s="156" t="inlineStr">
        <is>
          <t>Budidaya</t>
        </is>
      </c>
      <c r="C71" s="147">
        <f>SUM(E71:CS71)</f>
        <v/>
      </c>
      <c r="D71" s="147" t="n"/>
      <c r="E71" s="135">
        <f>COUNTIF(AlumniPT, $A71)</f>
        <v/>
      </c>
      <c r="F71" s="135">
        <f>COUNTIF(BalaiPustakaPT, $A71)</f>
        <v/>
      </c>
      <c r="G71" s="135">
        <f>COUNTIF(KytaJayaMandiriCV, $A71)</f>
        <v/>
      </c>
      <c r="H71" s="135">
        <f>COUNTIF(SindunataCV, $A71)</f>
        <v/>
      </c>
      <c r="I71" s="135">
        <f>COUNTIF(SyiahKualaUniversityPress, $A71)</f>
        <v/>
      </c>
      <c r="J71" s="135">
        <f>COUNTIF(UINMALIKIPRESS, $A71)</f>
        <v/>
      </c>
      <c r="K71" s="135">
        <f>COUNTIF(UNISMAPRESS, $A71)</f>
        <v/>
      </c>
      <c r="L71" s="135">
        <f>COUNTIF(UnitomoPress, $A71)</f>
        <v/>
      </c>
      <c r="M71" s="135">
        <f>COUNTIF(TITIANILMUCV, $A71)</f>
        <v/>
      </c>
      <c r="N71" s="135">
        <f>COUNTIF(AlqaprintJatinangor, $A71)</f>
        <v/>
      </c>
      <c r="O71" s="135">
        <f>COUNTIF(AnantaVidyaCV, $A71)</f>
        <v/>
      </c>
      <c r="P71" s="135">
        <f>COUNTIF(AndiOffsetCV, $A71)</f>
        <v/>
      </c>
      <c r="Q71" s="135">
        <f>COUNTIF(BestariBuanaMurniGroupPT, $A71)</f>
        <v/>
      </c>
      <c r="R71" s="135">
        <f>COUNTIF(BintangSemestaMediaCV, $A71)</f>
        <v/>
      </c>
      <c r="S71" s="135">
        <f>COUNTIF(BPKTodungSutanGunungMuliaPT, $A71)</f>
        <v/>
      </c>
      <c r="T71" s="135">
        <f>COUNTIF(BrataFancyMediaPT, $A71)</f>
        <v/>
      </c>
      <c r="U71" s="135">
        <f>COUNTIF(BudiUtamaCVDeepublish, $A71)</f>
        <v/>
      </c>
      <c r="V71" s="135">
        <f>COUNTIF(BukaBukuPustaka, $A71)</f>
        <v/>
      </c>
      <c r="W71" s="135">
        <f>COUNTIF(BUMIAKSARAPT, $A71)</f>
        <v/>
      </c>
      <c r="X71" s="135">
        <f>COUNTIF(CahayaDuabelasSemestaPT, $A71)</f>
        <v/>
      </c>
      <c r="Y71" s="135">
        <f>COUNTIF(CitraAdityaBaktiPT, $A71)</f>
        <v/>
      </c>
      <c r="Z71" s="135">
        <f>COUNTIF(DeltaEdukasiPrimaCV, $A71)</f>
        <v/>
      </c>
      <c r="AA71" s="135">
        <f>COUNTIF(DIANDRAPRIMAMITRAMEDIACV, $A71)</f>
        <v/>
      </c>
      <c r="AB71" s="135">
        <f>COUNTIF(DuniaPustakaJayaPT, $A71)</f>
        <v/>
      </c>
      <c r="AC71" s="135">
        <f>COUNTIF(DutaPustakaIndonesiaPT, $A71)</f>
        <v/>
      </c>
      <c r="AD71" s="135">
        <f>COUNTIF(ElementaMediaLiterasiPT, $A71)</f>
        <v/>
      </c>
      <c r="AE71" s="135">
        <f>COUNTIF(ElexMediaKomputindoPT, $A71)</f>
        <v/>
      </c>
      <c r="AF71" s="135">
        <f>COUNTIF(EraAdicitraIntermediaPT, $A71)</f>
        <v/>
      </c>
      <c r="AG71" s="135">
        <f>COUNTIF(GarudaMasSejahteraCV, $A71)</f>
        <v/>
      </c>
      <c r="AH71" s="135">
        <f>COUNTIF(GavaMediaCV, $A71)</f>
        <v/>
      </c>
      <c r="AI71" s="135">
        <f>COUNTIF(GemaInsani, $A71)</f>
        <v/>
      </c>
      <c r="AJ71" s="135">
        <f>COUNTIF(GrahaPrintamaSelarasCV, $A71)</f>
        <v/>
      </c>
      <c r="AK71" s="135">
        <f>COUNTIF(GramediaPustakaUtamaPT, $A71)</f>
        <v/>
      </c>
      <c r="AL71" s="135">
        <f>COUNTIF(GrasindoGramediaWidiaSaranaIndonesia, $A71)</f>
        <v/>
      </c>
      <c r="AM71" s="135">
        <f>COUNTIF(IndivaMediaKreasiPT, $A71)</f>
        <v/>
      </c>
      <c r="AN71" s="135">
        <f>COUNTIF(IndocampCV, $A71)</f>
        <v/>
      </c>
      <c r="AO71" s="135">
        <f>COUNTIF(IndonesiaEmasGroup, $A71)</f>
        <v/>
      </c>
      <c r="AP71" s="135">
        <f>COUNTIF(IntanPariwaraGrupCempakaPutihPT, $A71)</f>
        <v/>
      </c>
      <c r="AQ71" s="135">
        <f>COUNTIF(InteraCV, $A71)</f>
        <v/>
      </c>
      <c r="AR71" s="135">
        <f>COUNTIF(JejakPublisherCV, $A71)</f>
        <v/>
      </c>
      <c r="AS71" s="135">
        <f>COUNTIF(JejakPustaka, $A71)</f>
        <v/>
      </c>
      <c r="AT71" s="135">
        <f>COUNTIF(JepePressMediaUtamaPT, $A71)</f>
        <v/>
      </c>
      <c r="AU71" s="135">
        <f>COUNTIF(KanisiusPT, $A71)</f>
        <v/>
      </c>
      <c r="AV71" s="135">
        <f>COUNTIF(KesaintBlancIndahPT, $A71)</f>
        <v/>
      </c>
      <c r="AW71" s="135">
        <f>COUNTIF(KompasMediaNusantaraPenerbitBukuKompas, $A71)</f>
        <v/>
      </c>
      <c r="AX71" s="135">
        <f>COUNTIF(LanggamPustaka, $A71)</f>
        <v/>
      </c>
      <c r="AY71" s="135">
        <f>COUNTIF(LatifKittoMahesaPT, $A71)</f>
        <v/>
      </c>
      <c r="AZ71" s="135">
        <f>COUNTIF(LENTERAHATIPT, $A71)</f>
        <v/>
      </c>
      <c r="BA71" s="135">
        <f>COUNTIF(LenteraPustakaIndonesia, $A71)</f>
        <v/>
      </c>
      <c r="BB71" s="135">
        <f>COUNTIF(LiterasiNusantaraAbadiGroupPT, $A71)</f>
        <v/>
      </c>
      <c r="BC71" s="135">
        <f>COUNTIF(LiterindoBerkahKaryaPT, $A71)</f>
        <v/>
      </c>
      <c r="BD71" s="135">
        <f>COUNTIF(LOKAAKSARACV, $A71)</f>
        <v/>
      </c>
      <c r="BE71" s="135">
        <f>COUNTIF(LuximaMetroMediaPT, $A71)</f>
        <v/>
      </c>
      <c r="BF71" s="135">
        <f>COUNTIF(MandarMajuCV, $A71)</f>
        <v/>
      </c>
      <c r="BG71" s="135">
        <f>COUNTIF(MediaAkselerasi, $A71)</f>
        <v/>
      </c>
      <c r="BH71" s="135">
        <f>COUNTIF(MediaCendekiaMuslimCV, $A71)</f>
        <v/>
      </c>
      <c r="BI71" s="135">
        <f>COUNTIF(MediaDinamikaSelarasPT, $A71)</f>
        <v/>
      </c>
      <c r="BJ71" s="135">
        <f>COUNTIF(MediaKaryaPutraCV, $A71)</f>
        <v/>
      </c>
      <c r="BK71" s="135">
        <f>COUNTIF(MediaPressindoPT, $A71)</f>
        <v/>
      </c>
      <c r="BL71" s="135">
        <f>COUNTIF(MediantaraSemestaPT, $A71)</f>
        <v/>
      </c>
      <c r="BM71" s="135">
        <f>COUNTIF(MelaniaPublishingCV, $A71)</f>
        <v/>
      </c>
      <c r="BN71" s="135">
        <f>COUNTIF(MutiaraAksaraCV, $A71)</f>
        <v/>
      </c>
      <c r="BO71" s="135">
        <f>COUNTIF(NafalGlobalNusantaraPT, $A71)</f>
        <v/>
      </c>
      <c r="BP71" s="135">
        <f>COUNTIF(NiagaSwadayaPT, $A71)</f>
        <v/>
      </c>
      <c r="BQ71" s="135">
        <f>COUNTIF(NuansaCendekiaCV, $A71)</f>
        <v/>
      </c>
      <c r="BR71" s="135">
        <f>COUNTIF(PenebarSwadayaPT, $A71)</f>
        <v/>
      </c>
      <c r="BS71" s="135">
        <f>COUNTIF(PenerbitAdab, $A71)</f>
        <v/>
      </c>
      <c r="BT71" s="135">
        <f>COUNTIF(PenerbitEGC, $A71)</f>
        <v/>
      </c>
      <c r="BU71" s="135">
        <f>COUNTIF(PenerbitIPBPressPT, $A71)</f>
        <v/>
      </c>
      <c r="BV71" s="135">
        <f>COUNTIF(PenerbitSalemba, $A71)</f>
        <v/>
      </c>
      <c r="BW71" s="135">
        <f>COUNTIF(PohonCahayaSemestaPT, $A71)</f>
        <v/>
      </c>
      <c r="BX71" s="135">
        <f>COUNTIF(PranaDinamikaSejahteraPT, $A71)</f>
        <v/>
      </c>
      <c r="BY71" s="135">
        <f>COUNTIF(PrenadaMediaGroup, $A71)</f>
        <v/>
      </c>
      <c r="BZ71" s="135">
        <f>COUNTIF(PusatDatadanAnalisaTempoPT, $A71)</f>
        <v/>
      </c>
      <c r="CA71" s="135">
        <f>COUNTIF(PuspaSwaraPT, $A71)</f>
        <v/>
      </c>
      <c r="CB71" s="135">
        <f>COUNTIF(PustakaBaruPress, $A71)</f>
        <v/>
      </c>
      <c r="CC71" s="135">
        <f>COUNTIF(PustakaBengawanCV, $A71)</f>
        <v/>
      </c>
      <c r="CD71" s="135">
        <f>COUNTIF(PustakaRumahCintaCV, $A71)</f>
        <v/>
      </c>
      <c r="CE71" s="135">
        <f>COUNTIF(RajaGrafindoPersadaPT, $A71)</f>
        <v/>
      </c>
      <c r="CF71" s="135">
        <f>COUNTIF(RajawaliIntanCemerlang, $A71)</f>
        <v/>
      </c>
      <c r="CG71" s="135">
        <f>COUNTIF(RayyanaKomunikasindoPT, $A71)</f>
        <v/>
      </c>
      <c r="CH71" s="135">
        <f>COUNTIF(RefikaAditamaPT, $A71)</f>
        <v/>
      </c>
      <c r="CI71" s="135">
        <f>COUNTIF(RemajaRosdakaryaPT, $A71)</f>
        <v/>
      </c>
      <c r="CJ71" s="135">
        <f>COUNTIF(ReneTurosIndonesiaPT, $A71)</f>
        <v/>
      </c>
      <c r="CK71" s="135">
        <f>COUNTIF(SaranaPancakaryaNusaPT, $A71)</f>
        <v/>
      </c>
      <c r="CL71" s="135">
        <f>COUNTIF(ScopindoMediaPustakaPT, $A71)</f>
        <v/>
      </c>
      <c r="CM71" s="135">
        <f>COUNTIF(SetiAjiCV, $A71)</f>
        <v/>
      </c>
      <c r="CN71" s="135">
        <f>COUNTIF(SinergiPrimaMagnaCV, $A71)</f>
        <v/>
      </c>
      <c r="CO71" s="135">
        <f>COUNTIF(TazkiaInvestindoUtamaPT, $A71)</f>
        <v/>
      </c>
      <c r="CP71" s="135">
        <f>COUNTIF(TeguhKaryaCV, $A71)</f>
        <v/>
      </c>
      <c r="CQ71" s="135">
        <f>COUNTIF(TigaSerangkaiPustakaMandiriPT, $A71)</f>
        <v/>
      </c>
      <c r="CR71" s="135">
        <f>COUNTIF(TrubusSwadayaPT, $A71)</f>
        <v/>
      </c>
      <c r="CS71" s="135">
        <f>COUNTIF(UGMPress, $A71)</f>
        <v/>
      </c>
      <c r="CU71" s="36" t="n"/>
      <c r="CV71" s="36" t="n"/>
      <c r="CW71" s="36" t="n"/>
      <c r="CX71" s="36" t="n"/>
      <c r="CY71" s="36" t="n"/>
      <c r="CZ71" s="36" t="n"/>
      <c r="DA71" s="36" t="n"/>
      <c r="DB71" s="36" t="n"/>
      <c r="DC71" s="36" t="n"/>
      <c r="DD71" s="36" t="n"/>
      <c r="DE71" s="36" t="n"/>
      <c r="DF71" s="36" t="n"/>
      <c r="DG71" s="36" t="n"/>
      <c r="DH71" s="36" t="n"/>
      <c r="DI71" s="36" t="n"/>
      <c r="DJ71" s="36" t="n"/>
      <c r="DK71" s="36" t="n"/>
      <c r="DL71" s="36" t="n"/>
      <c r="DM71" s="36" t="n"/>
      <c r="DN71" s="36" t="n"/>
      <c r="DO71" s="36" t="n"/>
      <c r="DP71" s="36" t="n"/>
      <c r="DQ71" s="36" t="n"/>
      <c r="DR71" s="36" t="n"/>
      <c r="DS71" s="36" t="n"/>
      <c r="DT71" s="36" t="n"/>
      <c r="DU71" s="36" t="n"/>
      <c r="DV71" s="36" t="n"/>
      <c r="DW71" s="36" t="n"/>
      <c r="DX71" s="36" t="n"/>
      <c r="DY71" s="36" t="n"/>
      <c r="DZ71" s="36" t="n"/>
      <c r="EA71" s="36" t="n"/>
      <c r="EB71" s="36" t="n"/>
      <c r="EC71" s="36" t="n"/>
      <c r="ED71" s="36" t="n"/>
      <c r="EE71" s="36" t="n"/>
      <c r="EF71" s="36" t="n"/>
      <c r="EG71" s="36" t="n"/>
      <c r="EH71" s="36" t="n"/>
      <c r="EI71" s="36" t="n"/>
      <c r="EJ71" s="36" t="n"/>
      <c r="EK71" s="36" t="n"/>
      <c r="EL71" s="36" t="n"/>
      <c r="EM71" s="36" t="n"/>
      <c r="EN71" s="36" t="n"/>
    </row>
    <row r="72">
      <c r="A72" s="146" t="inlineStr">
        <is>
          <t>008.02</t>
        </is>
      </c>
      <c r="B72" s="156" t="inlineStr">
        <is>
          <t>Tata Busana dan Fashion</t>
        </is>
      </c>
      <c r="C72" s="147">
        <f>SUM(E72:CS72)</f>
        <v/>
      </c>
      <c r="D72" s="147" t="n"/>
      <c r="E72" s="135">
        <f>COUNTIF(AlumniPT, $A72)</f>
        <v/>
      </c>
      <c r="F72" s="135">
        <f>COUNTIF(BalaiPustakaPT, $A72)</f>
        <v/>
      </c>
      <c r="G72" s="135">
        <f>COUNTIF(KytaJayaMandiriCV, $A72)</f>
        <v/>
      </c>
      <c r="H72" s="135">
        <f>COUNTIF(SindunataCV, $A72)</f>
        <v/>
      </c>
      <c r="I72" s="135">
        <f>COUNTIF(SyiahKualaUniversityPress, $A72)</f>
        <v/>
      </c>
      <c r="J72" s="135">
        <f>COUNTIF(UINMALIKIPRESS, $A72)</f>
        <v/>
      </c>
      <c r="K72" s="135">
        <f>COUNTIF(UNISMAPRESS, $A72)</f>
        <v/>
      </c>
      <c r="L72" s="135">
        <f>COUNTIF(UnitomoPress, $A72)</f>
        <v/>
      </c>
      <c r="M72" s="135">
        <f>COUNTIF(TITIANILMUCV, $A72)</f>
        <v/>
      </c>
      <c r="N72" s="135">
        <f>COUNTIF(AlqaprintJatinangor, $A72)</f>
        <v/>
      </c>
      <c r="O72" s="135">
        <f>COUNTIF(AnantaVidyaCV, $A72)</f>
        <v/>
      </c>
      <c r="P72" s="135">
        <f>COUNTIF(AndiOffsetCV, $A72)</f>
        <v/>
      </c>
      <c r="Q72" s="135">
        <f>COUNTIF(BestariBuanaMurniGroupPT, $A72)</f>
        <v/>
      </c>
      <c r="R72" s="135">
        <f>COUNTIF(BintangSemestaMediaCV, $A72)</f>
        <v/>
      </c>
      <c r="S72" s="135">
        <f>COUNTIF(BPKTodungSutanGunungMuliaPT, $A72)</f>
        <v/>
      </c>
      <c r="T72" s="135">
        <f>COUNTIF(BrataFancyMediaPT, $A72)</f>
        <v/>
      </c>
      <c r="U72" s="135">
        <f>COUNTIF(BudiUtamaCVDeepublish, $A72)</f>
        <v/>
      </c>
      <c r="V72" s="135">
        <f>COUNTIF(BukaBukuPustaka, $A72)</f>
        <v/>
      </c>
      <c r="W72" s="135">
        <f>COUNTIF(BUMIAKSARAPT, $A72)</f>
        <v/>
      </c>
      <c r="X72" s="135">
        <f>COUNTIF(CahayaDuabelasSemestaPT, $A72)</f>
        <v/>
      </c>
      <c r="Y72" s="135">
        <f>COUNTIF(CitraAdityaBaktiPT, $A72)</f>
        <v/>
      </c>
      <c r="Z72" s="135">
        <f>COUNTIF(DeltaEdukasiPrimaCV, $A72)</f>
        <v/>
      </c>
      <c r="AA72" s="135">
        <f>COUNTIF(DIANDRAPRIMAMITRAMEDIACV, $A72)</f>
        <v/>
      </c>
      <c r="AB72" s="135">
        <f>COUNTIF(DuniaPustakaJayaPT, $A72)</f>
        <v/>
      </c>
      <c r="AC72" s="135">
        <f>COUNTIF(DutaPustakaIndonesiaPT, $A72)</f>
        <v/>
      </c>
      <c r="AD72" s="135">
        <f>COUNTIF(ElementaMediaLiterasiPT, $A72)</f>
        <v/>
      </c>
      <c r="AE72" s="135">
        <f>COUNTIF(ElexMediaKomputindoPT, $A72)</f>
        <v/>
      </c>
      <c r="AF72" s="135">
        <f>COUNTIF(EraAdicitraIntermediaPT, $A72)</f>
        <v/>
      </c>
      <c r="AG72" s="135">
        <f>COUNTIF(GarudaMasSejahteraCV, $A72)</f>
        <v/>
      </c>
      <c r="AH72" s="135">
        <f>COUNTIF(GavaMediaCV, $A72)</f>
        <v/>
      </c>
      <c r="AI72" s="135">
        <f>COUNTIF(GemaInsani, $A72)</f>
        <v/>
      </c>
      <c r="AJ72" s="135">
        <f>COUNTIF(GrahaPrintamaSelarasCV, $A72)</f>
        <v/>
      </c>
      <c r="AK72" s="135">
        <f>COUNTIF(GramediaPustakaUtamaPT, $A72)</f>
        <v/>
      </c>
      <c r="AL72" s="135">
        <f>COUNTIF(GrasindoGramediaWidiaSaranaIndonesia, $A72)</f>
        <v/>
      </c>
      <c r="AM72" s="135">
        <f>COUNTIF(IndivaMediaKreasiPT, $A72)</f>
        <v/>
      </c>
      <c r="AN72" s="135">
        <f>COUNTIF(IndocampCV, $A72)</f>
        <v/>
      </c>
      <c r="AO72" s="135">
        <f>COUNTIF(IndonesiaEmasGroup, $A72)</f>
        <v/>
      </c>
      <c r="AP72" s="135">
        <f>COUNTIF(IntanPariwaraGrupCempakaPutihPT, $A72)</f>
        <v/>
      </c>
      <c r="AQ72" s="135">
        <f>COUNTIF(InteraCV, $A72)</f>
        <v/>
      </c>
      <c r="AR72" s="135">
        <f>COUNTIF(JejakPublisherCV, $A72)</f>
        <v/>
      </c>
      <c r="AS72" s="135">
        <f>COUNTIF(JejakPustaka, $A72)</f>
        <v/>
      </c>
      <c r="AT72" s="135">
        <f>COUNTIF(JepePressMediaUtamaPT, $A72)</f>
        <v/>
      </c>
      <c r="AU72" s="135">
        <f>COUNTIF(KanisiusPT, $A72)</f>
        <v/>
      </c>
      <c r="AV72" s="135">
        <f>COUNTIF(KesaintBlancIndahPT, $A72)</f>
        <v/>
      </c>
      <c r="AW72" s="135">
        <f>COUNTIF(KompasMediaNusantaraPenerbitBukuKompas, $A72)</f>
        <v/>
      </c>
      <c r="AX72" s="135">
        <f>COUNTIF(LanggamPustaka, $A72)</f>
        <v/>
      </c>
      <c r="AY72" s="135">
        <f>COUNTIF(LatifKittoMahesaPT, $A72)</f>
        <v/>
      </c>
      <c r="AZ72" s="135">
        <f>COUNTIF(LENTERAHATIPT, $A72)</f>
        <v/>
      </c>
      <c r="BA72" s="135">
        <f>COUNTIF(LenteraPustakaIndonesia, $A72)</f>
        <v/>
      </c>
      <c r="BB72" s="135">
        <f>COUNTIF(LiterasiNusantaraAbadiGroupPT, $A72)</f>
        <v/>
      </c>
      <c r="BC72" s="135">
        <f>COUNTIF(LiterindoBerkahKaryaPT, $A72)</f>
        <v/>
      </c>
      <c r="BD72" s="135">
        <f>COUNTIF(LOKAAKSARACV, $A72)</f>
        <v/>
      </c>
      <c r="BE72" s="135">
        <f>COUNTIF(LuximaMetroMediaPT, $A72)</f>
        <v/>
      </c>
      <c r="BF72" s="135">
        <f>COUNTIF(MandarMajuCV, $A72)</f>
        <v/>
      </c>
      <c r="BG72" s="135">
        <f>COUNTIF(MediaAkselerasi, $A72)</f>
        <v/>
      </c>
      <c r="BH72" s="135">
        <f>COUNTIF(MediaCendekiaMuslimCV, $A72)</f>
        <v/>
      </c>
      <c r="BI72" s="135">
        <f>COUNTIF(MediaDinamikaSelarasPT, $A72)</f>
        <v/>
      </c>
      <c r="BJ72" s="135">
        <f>COUNTIF(MediaKaryaPutraCV, $A72)</f>
        <v/>
      </c>
      <c r="BK72" s="135">
        <f>COUNTIF(MediaPressindoPT, $A72)</f>
        <v/>
      </c>
      <c r="BL72" s="135">
        <f>COUNTIF(MediantaraSemestaPT, $A72)</f>
        <v/>
      </c>
      <c r="BM72" s="135">
        <f>COUNTIF(MelaniaPublishingCV, $A72)</f>
        <v/>
      </c>
      <c r="BN72" s="135">
        <f>COUNTIF(MutiaraAksaraCV, $A72)</f>
        <v/>
      </c>
      <c r="BO72" s="135">
        <f>COUNTIF(NafalGlobalNusantaraPT, $A72)</f>
        <v/>
      </c>
      <c r="BP72" s="135">
        <f>COUNTIF(NiagaSwadayaPT, $A72)</f>
        <v/>
      </c>
      <c r="BQ72" s="135">
        <f>COUNTIF(NuansaCendekiaCV, $A72)</f>
        <v/>
      </c>
      <c r="BR72" s="135">
        <f>COUNTIF(PenebarSwadayaPT, $A72)</f>
        <v/>
      </c>
      <c r="BS72" s="135">
        <f>COUNTIF(PenerbitAdab, $A72)</f>
        <v/>
      </c>
      <c r="BT72" s="135">
        <f>COUNTIF(PenerbitEGC, $A72)</f>
        <v/>
      </c>
      <c r="BU72" s="135">
        <f>COUNTIF(PenerbitIPBPressPT, $A72)</f>
        <v/>
      </c>
      <c r="BV72" s="135">
        <f>COUNTIF(PenerbitSalemba, $A72)</f>
        <v/>
      </c>
      <c r="BW72" s="135">
        <f>COUNTIF(PohonCahayaSemestaPT, $A72)</f>
        <v/>
      </c>
      <c r="BX72" s="135">
        <f>COUNTIF(PranaDinamikaSejahteraPT, $A72)</f>
        <v/>
      </c>
      <c r="BY72" s="135">
        <f>COUNTIF(PrenadaMediaGroup, $A72)</f>
        <v/>
      </c>
      <c r="BZ72" s="135">
        <f>COUNTIF(PusatDatadanAnalisaTempoPT, $A72)</f>
        <v/>
      </c>
      <c r="CA72" s="135">
        <f>COUNTIF(PuspaSwaraPT, $A72)</f>
        <v/>
      </c>
      <c r="CB72" s="135">
        <f>COUNTIF(PustakaBaruPress, $A72)</f>
        <v/>
      </c>
      <c r="CC72" s="135">
        <f>COUNTIF(PustakaBengawanCV, $A72)</f>
        <v/>
      </c>
      <c r="CD72" s="135">
        <f>COUNTIF(PustakaRumahCintaCV, $A72)</f>
        <v/>
      </c>
      <c r="CE72" s="135">
        <f>COUNTIF(RajaGrafindoPersadaPT, $A72)</f>
        <v/>
      </c>
      <c r="CF72" s="135">
        <f>COUNTIF(RajawaliIntanCemerlang, $A72)</f>
        <v/>
      </c>
      <c r="CG72" s="135">
        <f>COUNTIF(RayyanaKomunikasindoPT, $A72)</f>
        <v/>
      </c>
      <c r="CH72" s="135">
        <f>COUNTIF(RefikaAditamaPT, $A72)</f>
        <v/>
      </c>
      <c r="CI72" s="135">
        <f>COUNTIF(RemajaRosdakaryaPT, $A72)</f>
        <v/>
      </c>
      <c r="CJ72" s="135">
        <f>COUNTIF(ReneTurosIndonesiaPT, $A72)</f>
        <v/>
      </c>
      <c r="CK72" s="135">
        <f>COUNTIF(SaranaPancakaryaNusaPT, $A72)</f>
        <v/>
      </c>
      <c r="CL72" s="135">
        <f>COUNTIF(ScopindoMediaPustakaPT, $A72)</f>
        <v/>
      </c>
      <c r="CM72" s="135">
        <f>COUNTIF(SetiAjiCV, $A72)</f>
        <v/>
      </c>
      <c r="CN72" s="135">
        <f>COUNTIF(SinergiPrimaMagnaCV, $A72)</f>
        <v/>
      </c>
      <c r="CO72" s="135">
        <f>COUNTIF(TazkiaInvestindoUtamaPT, $A72)</f>
        <v/>
      </c>
      <c r="CP72" s="135">
        <f>COUNTIF(TeguhKaryaCV, $A72)</f>
        <v/>
      </c>
      <c r="CQ72" s="135">
        <f>COUNTIF(TigaSerangkaiPustakaMandiriPT, $A72)</f>
        <v/>
      </c>
      <c r="CR72" s="135">
        <f>COUNTIF(TrubusSwadayaPT, $A72)</f>
        <v/>
      </c>
      <c r="CS72" s="135">
        <f>COUNTIF(UGMPress, $A72)</f>
        <v/>
      </c>
      <c r="CU72" s="36" t="n"/>
      <c r="CV72" s="36" t="n"/>
      <c r="CW72" s="36" t="n"/>
      <c r="CX72" s="36" t="n"/>
      <c r="CY72" s="36" t="n"/>
      <c r="CZ72" s="36" t="n"/>
      <c r="DA72" s="36" t="n"/>
      <c r="DB72" s="36" t="n"/>
      <c r="DC72" s="36" t="n"/>
      <c r="DD72" s="36" t="n"/>
      <c r="DE72" s="36" t="n"/>
      <c r="DF72" s="36" t="n"/>
      <c r="DG72" s="36" t="n"/>
      <c r="DH72" s="36" t="n"/>
      <c r="DI72" s="36" t="n"/>
      <c r="DJ72" s="36" t="n"/>
      <c r="DK72" s="36" t="n"/>
      <c r="DL72" s="36" t="n"/>
      <c r="DM72" s="36" t="n"/>
      <c r="DN72" s="36" t="n"/>
      <c r="DO72" s="36" t="n"/>
      <c r="DP72" s="36" t="n"/>
      <c r="DQ72" s="36" t="n"/>
      <c r="DR72" s="36" t="n"/>
      <c r="DS72" s="36" t="n"/>
      <c r="DT72" s="36" t="n"/>
      <c r="DU72" s="36" t="n"/>
      <c r="DV72" s="36" t="n"/>
      <c r="DW72" s="36" t="n"/>
      <c r="DX72" s="36" t="n"/>
      <c r="DY72" s="36" t="n"/>
      <c r="DZ72" s="36" t="n"/>
      <c r="EA72" s="36" t="n"/>
      <c r="EB72" s="36" t="n"/>
      <c r="EC72" s="36" t="n"/>
      <c r="ED72" s="36" t="n"/>
      <c r="EE72" s="36" t="n"/>
      <c r="EF72" s="36" t="n"/>
      <c r="EG72" s="36" t="n"/>
      <c r="EH72" s="36" t="n"/>
      <c r="EI72" s="36" t="n"/>
      <c r="EJ72" s="36" t="n"/>
      <c r="EK72" s="36" t="n"/>
      <c r="EL72" s="36" t="n"/>
      <c r="EM72" s="36" t="n"/>
      <c r="EN72" s="36" t="n"/>
    </row>
    <row r="73">
      <c r="A73" s="146" t="inlineStr">
        <is>
          <t>008.03</t>
        </is>
      </c>
      <c r="B73" s="156" t="inlineStr">
        <is>
          <t>Kuliner</t>
        </is>
      </c>
      <c r="C73" s="147">
        <f>SUM(E73:CS73)</f>
        <v/>
      </c>
      <c r="D73" s="147" t="n"/>
      <c r="E73" s="135">
        <f>COUNTIF(AlumniPT, $A73)</f>
        <v/>
      </c>
      <c r="F73" s="135">
        <f>COUNTIF(BalaiPustakaPT, $A73)</f>
        <v/>
      </c>
      <c r="G73" s="135">
        <f>COUNTIF(KytaJayaMandiriCV, $A73)</f>
        <v/>
      </c>
      <c r="H73" s="135">
        <f>COUNTIF(SindunataCV, $A73)</f>
        <v/>
      </c>
      <c r="I73" s="135">
        <f>COUNTIF(SyiahKualaUniversityPress, $A73)</f>
        <v/>
      </c>
      <c r="J73" s="135">
        <f>COUNTIF(UINMALIKIPRESS, $A73)</f>
        <v/>
      </c>
      <c r="K73" s="135">
        <f>COUNTIF(UNISMAPRESS, $A73)</f>
        <v/>
      </c>
      <c r="L73" s="135">
        <f>COUNTIF(UnitomoPress, $A73)</f>
        <v/>
      </c>
      <c r="M73" s="135">
        <f>COUNTIF(TITIANILMUCV, $A73)</f>
        <v/>
      </c>
      <c r="N73" s="135">
        <f>COUNTIF(AlqaprintJatinangor, $A73)</f>
        <v/>
      </c>
      <c r="O73" s="135">
        <f>COUNTIF(AnantaVidyaCV, $A73)</f>
        <v/>
      </c>
      <c r="P73" s="135">
        <f>COUNTIF(AndiOffsetCV, $A73)</f>
        <v/>
      </c>
      <c r="Q73" s="135">
        <f>COUNTIF(BestariBuanaMurniGroupPT, $A73)</f>
        <v/>
      </c>
      <c r="R73" s="135">
        <f>COUNTIF(BintangSemestaMediaCV, $A73)</f>
        <v/>
      </c>
      <c r="S73" s="135">
        <f>COUNTIF(BPKTodungSutanGunungMuliaPT, $A73)</f>
        <v/>
      </c>
      <c r="T73" s="135">
        <f>COUNTIF(BrataFancyMediaPT, $A73)</f>
        <v/>
      </c>
      <c r="U73" s="135">
        <f>COUNTIF(BudiUtamaCVDeepublish, $A73)</f>
        <v/>
      </c>
      <c r="V73" s="135">
        <f>COUNTIF(BukaBukuPustaka, $A73)</f>
        <v/>
      </c>
      <c r="W73" s="135">
        <f>COUNTIF(BUMIAKSARAPT, $A73)</f>
        <v/>
      </c>
      <c r="X73" s="135">
        <f>COUNTIF(CahayaDuabelasSemestaPT, $A73)</f>
        <v/>
      </c>
      <c r="Y73" s="135">
        <f>COUNTIF(CitraAdityaBaktiPT, $A73)</f>
        <v/>
      </c>
      <c r="Z73" s="135">
        <f>COUNTIF(DeltaEdukasiPrimaCV, $A73)</f>
        <v/>
      </c>
      <c r="AA73" s="135">
        <f>COUNTIF(DIANDRAPRIMAMITRAMEDIACV, $A73)</f>
        <v/>
      </c>
      <c r="AB73" s="135">
        <f>COUNTIF(DuniaPustakaJayaPT, $A73)</f>
        <v/>
      </c>
      <c r="AC73" s="135">
        <f>COUNTIF(DutaPustakaIndonesiaPT, $A73)</f>
        <v/>
      </c>
      <c r="AD73" s="135">
        <f>COUNTIF(ElementaMediaLiterasiPT, $A73)</f>
        <v/>
      </c>
      <c r="AE73" s="135">
        <f>COUNTIF(ElexMediaKomputindoPT, $A73)</f>
        <v/>
      </c>
      <c r="AF73" s="135">
        <f>COUNTIF(EraAdicitraIntermediaPT, $A73)</f>
        <v/>
      </c>
      <c r="AG73" s="135">
        <f>COUNTIF(GarudaMasSejahteraCV, $A73)</f>
        <v/>
      </c>
      <c r="AH73" s="135">
        <f>COUNTIF(GavaMediaCV, $A73)</f>
        <v/>
      </c>
      <c r="AI73" s="135">
        <f>COUNTIF(GemaInsani, $A73)</f>
        <v/>
      </c>
      <c r="AJ73" s="135">
        <f>COUNTIF(GrahaPrintamaSelarasCV, $A73)</f>
        <v/>
      </c>
      <c r="AK73" s="135">
        <f>COUNTIF(GramediaPustakaUtamaPT, $A73)</f>
        <v/>
      </c>
      <c r="AL73" s="135">
        <f>COUNTIF(GrasindoGramediaWidiaSaranaIndonesia, $A73)</f>
        <v/>
      </c>
      <c r="AM73" s="135">
        <f>COUNTIF(IndivaMediaKreasiPT, $A73)</f>
        <v/>
      </c>
      <c r="AN73" s="135">
        <f>COUNTIF(IndocampCV, $A73)</f>
        <v/>
      </c>
      <c r="AO73" s="135">
        <f>COUNTIF(IndonesiaEmasGroup, $A73)</f>
        <v/>
      </c>
      <c r="AP73" s="135">
        <f>COUNTIF(IntanPariwaraGrupCempakaPutihPT, $A73)</f>
        <v/>
      </c>
      <c r="AQ73" s="135">
        <f>COUNTIF(InteraCV, $A73)</f>
        <v/>
      </c>
      <c r="AR73" s="135">
        <f>COUNTIF(JejakPublisherCV, $A73)</f>
        <v/>
      </c>
      <c r="AS73" s="135">
        <f>COUNTIF(JejakPustaka, $A73)</f>
        <v/>
      </c>
      <c r="AT73" s="135">
        <f>COUNTIF(JepePressMediaUtamaPT, $A73)</f>
        <v/>
      </c>
      <c r="AU73" s="135">
        <f>COUNTIF(KanisiusPT, $A73)</f>
        <v/>
      </c>
      <c r="AV73" s="135">
        <f>COUNTIF(KesaintBlancIndahPT, $A73)</f>
        <v/>
      </c>
      <c r="AW73" s="135">
        <f>COUNTIF(KompasMediaNusantaraPenerbitBukuKompas, $A73)</f>
        <v/>
      </c>
      <c r="AX73" s="135">
        <f>COUNTIF(LanggamPustaka, $A73)</f>
        <v/>
      </c>
      <c r="AY73" s="135">
        <f>COUNTIF(LatifKittoMahesaPT, $A73)</f>
        <v/>
      </c>
      <c r="AZ73" s="135">
        <f>COUNTIF(LENTERAHATIPT, $A73)</f>
        <v/>
      </c>
      <c r="BA73" s="135">
        <f>COUNTIF(LenteraPustakaIndonesia, $A73)</f>
        <v/>
      </c>
      <c r="BB73" s="135">
        <f>COUNTIF(LiterasiNusantaraAbadiGroupPT, $A73)</f>
        <v/>
      </c>
      <c r="BC73" s="135">
        <f>COUNTIF(LiterindoBerkahKaryaPT, $A73)</f>
        <v/>
      </c>
      <c r="BD73" s="135">
        <f>COUNTIF(LOKAAKSARACV, $A73)</f>
        <v/>
      </c>
      <c r="BE73" s="135">
        <f>COUNTIF(LuximaMetroMediaPT, $A73)</f>
        <v/>
      </c>
      <c r="BF73" s="135">
        <f>COUNTIF(MandarMajuCV, $A73)</f>
        <v/>
      </c>
      <c r="BG73" s="135">
        <f>COUNTIF(MediaAkselerasi, $A73)</f>
        <v/>
      </c>
      <c r="BH73" s="135">
        <f>COUNTIF(MediaCendekiaMuslimCV, $A73)</f>
        <v/>
      </c>
      <c r="BI73" s="135">
        <f>COUNTIF(MediaDinamikaSelarasPT, $A73)</f>
        <v/>
      </c>
      <c r="BJ73" s="135">
        <f>COUNTIF(MediaKaryaPutraCV, $A73)</f>
        <v/>
      </c>
      <c r="BK73" s="135">
        <f>COUNTIF(MediaPressindoPT, $A73)</f>
        <v/>
      </c>
      <c r="BL73" s="135">
        <f>COUNTIF(MediantaraSemestaPT, $A73)</f>
        <v/>
      </c>
      <c r="BM73" s="135">
        <f>COUNTIF(MelaniaPublishingCV, $A73)</f>
        <v/>
      </c>
      <c r="BN73" s="135">
        <f>COUNTIF(MutiaraAksaraCV, $A73)</f>
        <v/>
      </c>
      <c r="BO73" s="135">
        <f>COUNTIF(NafalGlobalNusantaraPT, $A73)</f>
        <v/>
      </c>
      <c r="BP73" s="135">
        <f>COUNTIF(NiagaSwadayaPT, $A73)</f>
        <v/>
      </c>
      <c r="BQ73" s="135">
        <f>COUNTIF(NuansaCendekiaCV, $A73)</f>
        <v/>
      </c>
      <c r="BR73" s="135">
        <f>COUNTIF(PenebarSwadayaPT, $A73)</f>
        <v/>
      </c>
      <c r="BS73" s="135">
        <f>COUNTIF(PenerbitAdab, $A73)</f>
        <v/>
      </c>
      <c r="BT73" s="135">
        <f>COUNTIF(PenerbitEGC, $A73)</f>
        <v/>
      </c>
      <c r="BU73" s="135">
        <f>COUNTIF(PenerbitIPBPressPT, $A73)</f>
        <v/>
      </c>
      <c r="BV73" s="135">
        <f>COUNTIF(PenerbitSalemba, $A73)</f>
        <v/>
      </c>
      <c r="BW73" s="135">
        <f>COUNTIF(PohonCahayaSemestaPT, $A73)</f>
        <v/>
      </c>
      <c r="BX73" s="135">
        <f>COUNTIF(PranaDinamikaSejahteraPT, $A73)</f>
        <v/>
      </c>
      <c r="BY73" s="135">
        <f>COUNTIF(PrenadaMediaGroup, $A73)</f>
        <v/>
      </c>
      <c r="BZ73" s="135">
        <f>COUNTIF(PusatDatadanAnalisaTempoPT, $A73)</f>
        <v/>
      </c>
      <c r="CA73" s="135">
        <f>COUNTIF(PuspaSwaraPT, $A73)</f>
        <v/>
      </c>
      <c r="CB73" s="135">
        <f>COUNTIF(PustakaBaruPress, $A73)</f>
        <v/>
      </c>
      <c r="CC73" s="135">
        <f>COUNTIF(PustakaBengawanCV, $A73)</f>
        <v/>
      </c>
      <c r="CD73" s="135">
        <f>COUNTIF(PustakaRumahCintaCV, $A73)</f>
        <v/>
      </c>
      <c r="CE73" s="135">
        <f>COUNTIF(RajaGrafindoPersadaPT, $A73)</f>
        <v/>
      </c>
      <c r="CF73" s="135">
        <f>COUNTIF(RajawaliIntanCemerlang, $A73)</f>
        <v/>
      </c>
      <c r="CG73" s="135">
        <f>COUNTIF(RayyanaKomunikasindoPT, $A73)</f>
        <v/>
      </c>
      <c r="CH73" s="135">
        <f>COUNTIF(RefikaAditamaPT, $A73)</f>
        <v/>
      </c>
      <c r="CI73" s="135">
        <f>COUNTIF(RemajaRosdakaryaPT, $A73)</f>
        <v/>
      </c>
      <c r="CJ73" s="135">
        <f>COUNTIF(ReneTurosIndonesiaPT, $A73)</f>
        <v/>
      </c>
      <c r="CK73" s="135">
        <f>COUNTIF(SaranaPancakaryaNusaPT, $A73)</f>
        <v/>
      </c>
      <c r="CL73" s="135">
        <f>COUNTIF(ScopindoMediaPustakaPT, $A73)</f>
        <v/>
      </c>
      <c r="CM73" s="135">
        <f>COUNTIF(SetiAjiCV, $A73)</f>
        <v/>
      </c>
      <c r="CN73" s="135">
        <f>COUNTIF(SinergiPrimaMagnaCV, $A73)</f>
        <v/>
      </c>
      <c r="CO73" s="135">
        <f>COUNTIF(TazkiaInvestindoUtamaPT, $A73)</f>
        <v/>
      </c>
      <c r="CP73" s="135">
        <f>COUNTIF(TeguhKaryaCV, $A73)</f>
        <v/>
      </c>
      <c r="CQ73" s="135">
        <f>COUNTIF(TigaSerangkaiPustakaMandiriPT, $A73)</f>
        <v/>
      </c>
      <c r="CR73" s="135">
        <f>COUNTIF(TrubusSwadayaPT, $A73)</f>
        <v/>
      </c>
      <c r="CS73" s="135">
        <f>COUNTIF(UGMPress, $A73)</f>
        <v/>
      </c>
      <c r="CU73" s="36" t="n"/>
      <c r="CV73" s="36" t="n"/>
      <c r="CW73" s="36" t="n"/>
      <c r="CX73" s="36" t="n"/>
      <c r="CY73" s="36" t="n"/>
      <c r="CZ73" s="36" t="n"/>
      <c r="DA73" s="36" t="n"/>
      <c r="DB73" s="36" t="n"/>
      <c r="DC73" s="36" t="n"/>
      <c r="DD73" s="36" t="n"/>
      <c r="DE73" s="36" t="n"/>
      <c r="DF73" s="36" t="n"/>
      <c r="DG73" s="36" t="n"/>
      <c r="DH73" s="36" t="n"/>
      <c r="DI73" s="36" t="n"/>
      <c r="DJ73" s="36" t="n"/>
      <c r="DK73" s="36" t="n"/>
      <c r="DL73" s="36" t="n"/>
      <c r="DM73" s="36" t="n"/>
      <c r="DN73" s="36" t="n"/>
      <c r="DO73" s="36" t="n"/>
      <c r="DP73" s="36" t="n"/>
      <c r="DQ73" s="36" t="n"/>
      <c r="DR73" s="36" t="n"/>
      <c r="DS73" s="36" t="n"/>
      <c r="DT73" s="36" t="n"/>
      <c r="DU73" s="36" t="n"/>
      <c r="DV73" s="36" t="n"/>
      <c r="DW73" s="36" t="n"/>
      <c r="DX73" s="36" t="n"/>
      <c r="DY73" s="36" t="n"/>
      <c r="DZ73" s="36" t="n"/>
      <c r="EA73" s="36" t="n"/>
      <c r="EB73" s="36" t="n"/>
      <c r="EC73" s="36" t="n"/>
      <c r="ED73" s="36" t="n"/>
      <c r="EE73" s="36" t="n"/>
      <c r="EF73" s="36" t="n"/>
      <c r="EG73" s="36" t="n"/>
      <c r="EH73" s="36" t="n"/>
      <c r="EI73" s="36" t="n"/>
      <c r="EJ73" s="36" t="n"/>
      <c r="EK73" s="36" t="n"/>
      <c r="EL73" s="36" t="n"/>
      <c r="EM73" s="36" t="n"/>
      <c r="EN73" s="36" t="n"/>
    </row>
    <row r="74">
      <c r="A74" s="146" t="inlineStr">
        <is>
          <t>008.04</t>
        </is>
      </c>
      <c r="B74" s="146" t="inlineStr">
        <is>
          <t>Otomotif</t>
        </is>
      </c>
      <c r="C74" s="147">
        <f>SUM(E74:CS74)</f>
        <v/>
      </c>
      <c r="D74" s="147" t="n"/>
      <c r="E74" s="135">
        <f>COUNTIF(AlumniPT, $A74)</f>
        <v/>
      </c>
      <c r="F74" s="135">
        <f>COUNTIF(BalaiPustakaPT, $A74)</f>
        <v/>
      </c>
      <c r="G74" s="135">
        <f>COUNTIF(KytaJayaMandiriCV, $A74)</f>
        <v/>
      </c>
      <c r="H74" s="135">
        <f>COUNTIF(SindunataCV, $A74)</f>
        <v/>
      </c>
      <c r="I74" s="135">
        <f>COUNTIF(SyiahKualaUniversityPress, $A74)</f>
        <v/>
      </c>
      <c r="J74" s="135">
        <f>COUNTIF(UINMALIKIPRESS, $A74)</f>
        <v/>
      </c>
      <c r="K74" s="135">
        <f>COUNTIF(UNISMAPRESS, $A74)</f>
        <v/>
      </c>
      <c r="L74" s="135">
        <f>COUNTIF(UnitomoPress, $A74)</f>
        <v/>
      </c>
      <c r="M74" s="135">
        <f>COUNTIF(TITIANILMUCV, $A74)</f>
        <v/>
      </c>
      <c r="N74" s="135">
        <f>COUNTIF(AlqaprintJatinangor, $A74)</f>
        <v/>
      </c>
      <c r="O74" s="135">
        <f>COUNTIF(AnantaVidyaCV, $A74)</f>
        <v/>
      </c>
      <c r="P74" s="135">
        <f>COUNTIF(AndiOffsetCV, $A74)</f>
        <v/>
      </c>
      <c r="Q74" s="135">
        <f>COUNTIF(BestariBuanaMurniGroupPT, $A74)</f>
        <v/>
      </c>
      <c r="R74" s="135">
        <f>COUNTIF(BintangSemestaMediaCV, $A74)</f>
        <v/>
      </c>
      <c r="S74" s="135">
        <f>COUNTIF(BPKTodungSutanGunungMuliaPT, $A74)</f>
        <v/>
      </c>
      <c r="T74" s="135">
        <f>COUNTIF(BrataFancyMediaPT, $A74)</f>
        <v/>
      </c>
      <c r="U74" s="135">
        <f>COUNTIF(BudiUtamaCVDeepublish, $A74)</f>
        <v/>
      </c>
      <c r="V74" s="135">
        <f>COUNTIF(BukaBukuPustaka, $A74)</f>
        <v/>
      </c>
      <c r="W74" s="135">
        <f>COUNTIF(BUMIAKSARAPT, $A74)</f>
        <v/>
      </c>
      <c r="X74" s="135">
        <f>COUNTIF(CahayaDuabelasSemestaPT, $A74)</f>
        <v/>
      </c>
      <c r="Y74" s="135">
        <f>COUNTIF(CitraAdityaBaktiPT, $A74)</f>
        <v/>
      </c>
      <c r="Z74" s="135">
        <f>COUNTIF(DeltaEdukasiPrimaCV, $A74)</f>
        <v/>
      </c>
      <c r="AA74" s="135">
        <f>COUNTIF(DIANDRAPRIMAMITRAMEDIACV, $A74)</f>
        <v/>
      </c>
      <c r="AB74" s="135">
        <f>COUNTIF(DuniaPustakaJayaPT, $A74)</f>
        <v/>
      </c>
      <c r="AC74" s="135">
        <f>COUNTIF(DutaPustakaIndonesiaPT, $A74)</f>
        <v/>
      </c>
      <c r="AD74" s="135">
        <f>COUNTIF(ElementaMediaLiterasiPT, $A74)</f>
        <v/>
      </c>
      <c r="AE74" s="135">
        <f>COUNTIF(ElexMediaKomputindoPT, $A74)</f>
        <v/>
      </c>
      <c r="AF74" s="135">
        <f>COUNTIF(EraAdicitraIntermediaPT, $A74)</f>
        <v/>
      </c>
      <c r="AG74" s="135">
        <f>COUNTIF(GarudaMasSejahteraCV, $A74)</f>
        <v/>
      </c>
      <c r="AH74" s="135">
        <f>COUNTIF(GavaMediaCV, $A74)</f>
        <v/>
      </c>
      <c r="AI74" s="135">
        <f>COUNTIF(GemaInsani, $A74)</f>
        <v/>
      </c>
      <c r="AJ74" s="135">
        <f>COUNTIF(GrahaPrintamaSelarasCV, $A74)</f>
        <v/>
      </c>
      <c r="AK74" s="135">
        <f>COUNTIF(GramediaPustakaUtamaPT, $A74)</f>
        <v/>
      </c>
      <c r="AL74" s="135">
        <f>COUNTIF(GrasindoGramediaWidiaSaranaIndonesia, $A74)</f>
        <v/>
      </c>
      <c r="AM74" s="135">
        <f>COUNTIF(IndivaMediaKreasiPT, $A74)</f>
        <v/>
      </c>
      <c r="AN74" s="135">
        <f>COUNTIF(IndocampCV, $A74)</f>
        <v/>
      </c>
      <c r="AO74" s="135">
        <f>COUNTIF(IndonesiaEmasGroup, $A74)</f>
        <v/>
      </c>
      <c r="AP74" s="135">
        <f>COUNTIF(IntanPariwaraGrupCempakaPutihPT, $A74)</f>
        <v/>
      </c>
      <c r="AQ74" s="135">
        <f>COUNTIF(InteraCV, $A74)</f>
        <v/>
      </c>
      <c r="AR74" s="135">
        <f>COUNTIF(JejakPublisherCV, $A74)</f>
        <v/>
      </c>
      <c r="AS74" s="135">
        <f>COUNTIF(JejakPustaka, $A74)</f>
        <v/>
      </c>
      <c r="AT74" s="135">
        <f>COUNTIF(JepePressMediaUtamaPT, $A74)</f>
        <v/>
      </c>
      <c r="AU74" s="135">
        <f>COUNTIF(KanisiusPT, $A74)</f>
        <v/>
      </c>
      <c r="AV74" s="135">
        <f>COUNTIF(KesaintBlancIndahPT, $A74)</f>
        <v/>
      </c>
      <c r="AW74" s="135">
        <f>COUNTIF(KompasMediaNusantaraPenerbitBukuKompas, $A74)</f>
        <v/>
      </c>
      <c r="AX74" s="135">
        <f>COUNTIF(LanggamPustaka, $A74)</f>
        <v/>
      </c>
      <c r="AY74" s="135">
        <f>COUNTIF(LatifKittoMahesaPT, $A74)</f>
        <v/>
      </c>
      <c r="AZ74" s="135">
        <f>COUNTIF(LENTERAHATIPT, $A74)</f>
        <v/>
      </c>
      <c r="BA74" s="135">
        <f>COUNTIF(LenteraPustakaIndonesia, $A74)</f>
        <v/>
      </c>
      <c r="BB74" s="135">
        <f>COUNTIF(LiterasiNusantaraAbadiGroupPT, $A74)</f>
        <v/>
      </c>
      <c r="BC74" s="135">
        <f>COUNTIF(LiterindoBerkahKaryaPT, $A74)</f>
        <v/>
      </c>
      <c r="BD74" s="135">
        <f>COUNTIF(LOKAAKSARACV, $A74)</f>
        <v/>
      </c>
      <c r="BE74" s="135">
        <f>COUNTIF(LuximaMetroMediaPT, $A74)</f>
        <v/>
      </c>
      <c r="BF74" s="135">
        <f>COUNTIF(MandarMajuCV, $A74)</f>
        <v/>
      </c>
      <c r="BG74" s="135">
        <f>COUNTIF(MediaAkselerasi, $A74)</f>
        <v/>
      </c>
      <c r="BH74" s="135">
        <f>COUNTIF(MediaCendekiaMuslimCV, $A74)</f>
        <v/>
      </c>
      <c r="BI74" s="135">
        <f>COUNTIF(MediaDinamikaSelarasPT, $A74)</f>
        <v/>
      </c>
      <c r="BJ74" s="135">
        <f>COUNTIF(MediaKaryaPutraCV, $A74)</f>
        <v/>
      </c>
      <c r="BK74" s="135">
        <f>COUNTIF(MediaPressindoPT, $A74)</f>
        <v/>
      </c>
      <c r="BL74" s="135">
        <f>COUNTIF(MediantaraSemestaPT, $A74)</f>
        <v/>
      </c>
      <c r="BM74" s="135">
        <f>COUNTIF(MelaniaPublishingCV, $A74)</f>
        <v/>
      </c>
      <c r="BN74" s="135">
        <f>COUNTIF(MutiaraAksaraCV, $A74)</f>
        <v/>
      </c>
      <c r="BO74" s="135">
        <f>COUNTIF(NafalGlobalNusantaraPT, $A74)</f>
        <v/>
      </c>
      <c r="BP74" s="135">
        <f>COUNTIF(NiagaSwadayaPT, $A74)</f>
        <v/>
      </c>
      <c r="BQ74" s="135">
        <f>COUNTIF(NuansaCendekiaCV, $A74)</f>
        <v/>
      </c>
      <c r="BR74" s="135">
        <f>COUNTIF(PenebarSwadayaPT, $A74)</f>
        <v/>
      </c>
      <c r="BS74" s="135">
        <f>COUNTIF(PenerbitAdab, $A74)</f>
        <v/>
      </c>
      <c r="BT74" s="135">
        <f>COUNTIF(PenerbitEGC, $A74)</f>
        <v/>
      </c>
      <c r="BU74" s="135">
        <f>COUNTIF(PenerbitIPBPressPT, $A74)</f>
        <v/>
      </c>
      <c r="BV74" s="135">
        <f>COUNTIF(PenerbitSalemba, $A74)</f>
        <v/>
      </c>
      <c r="BW74" s="135">
        <f>COUNTIF(PohonCahayaSemestaPT, $A74)</f>
        <v/>
      </c>
      <c r="BX74" s="135">
        <f>COUNTIF(PranaDinamikaSejahteraPT, $A74)</f>
        <v/>
      </c>
      <c r="BY74" s="135">
        <f>COUNTIF(PrenadaMediaGroup, $A74)</f>
        <v/>
      </c>
      <c r="BZ74" s="135">
        <f>COUNTIF(PusatDatadanAnalisaTempoPT, $A74)</f>
        <v/>
      </c>
      <c r="CA74" s="135">
        <f>COUNTIF(PuspaSwaraPT, $A74)</f>
        <v/>
      </c>
      <c r="CB74" s="135">
        <f>COUNTIF(PustakaBaruPress, $A74)</f>
        <v/>
      </c>
      <c r="CC74" s="135">
        <f>COUNTIF(PustakaBengawanCV, $A74)</f>
        <v/>
      </c>
      <c r="CD74" s="135">
        <f>COUNTIF(PustakaRumahCintaCV, $A74)</f>
        <v/>
      </c>
      <c r="CE74" s="135">
        <f>COUNTIF(RajaGrafindoPersadaPT, $A74)</f>
        <v/>
      </c>
      <c r="CF74" s="135">
        <f>COUNTIF(RajawaliIntanCemerlang, $A74)</f>
        <v/>
      </c>
      <c r="CG74" s="135">
        <f>COUNTIF(RayyanaKomunikasindoPT, $A74)</f>
        <v/>
      </c>
      <c r="CH74" s="135">
        <f>COUNTIF(RefikaAditamaPT, $A74)</f>
        <v/>
      </c>
      <c r="CI74" s="135">
        <f>COUNTIF(RemajaRosdakaryaPT, $A74)</f>
        <v/>
      </c>
      <c r="CJ74" s="135">
        <f>COUNTIF(ReneTurosIndonesiaPT, $A74)</f>
        <v/>
      </c>
      <c r="CK74" s="135">
        <f>COUNTIF(SaranaPancakaryaNusaPT, $A74)</f>
        <v/>
      </c>
      <c r="CL74" s="135">
        <f>COUNTIF(ScopindoMediaPustakaPT, $A74)</f>
        <v/>
      </c>
      <c r="CM74" s="135">
        <f>COUNTIF(SetiAjiCV, $A74)</f>
        <v/>
      </c>
      <c r="CN74" s="135">
        <f>COUNTIF(SinergiPrimaMagnaCV, $A74)</f>
        <v/>
      </c>
      <c r="CO74" s="135">
        <f>COUNTIF(TazkiaInvestindoUtamaPT, $A74)</f>
        <v/>
      </c>
      <c r="CP74" s="135">
        <f>COUNTIF(TeguhKaryaCV, $A74)</f>
        <v/>
      </c>
      <c r="CQ74" s="135">
        <f>COUNTIF(TigaSerangkaiPustakaMandiriPT, $A74)</f>
        <v/>
      </c>
      <c r="CR74" s="135">
        <f>COUNTIF(TrubusSwadayaPT, $A74)</f>
        <v/>
      </c>
      <c r="CS74" s="135">
        <f>COUNTIF(UGMPress, $A74)</f>
        <v/>
      </c>
      <c r="CU74" s="36" t="n"/>
      <c r="CV74" s="36" t="n"/>
      <c r="CW74" s="36" t="n"/>
      <c r="CX74" s="36" t="n"/>
      <c r="CY74" s="36" t="n"/>
      <c r="CZ74" s="36" t="n"/>
      <c r="DA74" s="36" t="n"/>
      <c r="DB74" s="36" t="n"/>
      <c r="DC74" s="36" t="n"/>
      <c r="DD74" s="36" t="n"/>
      <c r="DE74" s="36" t="n"/>
      <c r="DF74" s="36" t="n"/>
      <c r="DG74" s="36" t="n"/>
      <c r="DH74" s="36" t="n"/>
      <c r="DI74" s="36" t="n"/>
      <c r="DJ74" s="36" t="n"/>
      <c r="DK74" s="36" t="n"/>
      <c r="DL74" s="36" t="n"/>
      <c r="DM74" s="36" t="n"/>
      <c r="DN74" s="36" t="n"/>
      <c r="DO74" s="36" t="n"/>
      <c r="DP74" s="36" t="n"/>
      <c r="DQ74" s="36" t="n"/>
      <c r="DR74" s="36" t="n"/>
      <c r="DS74" s="36" t="n"/>
      <c r="DT74" s="36" t="n"/>
      <c r="DU74" s="36" t="n"/>
      <c r="DV74" s="36" t="n"/>
      <c r="DW74" s="36" t="n"/>
      <c r="DX74" s="36" t="n"/>
      <c r="DY74" s="36" t="n"/>
      <c r="DZ74" s="36" t="n"/>
      <c r="EA74" s="36" t="n"/>
      <c r="EB74" s="36" t="n"/>
      <c r="EC74" s="36" t="n"/>
      <c r="ED74" s="36" t="n"/>
      <c r="EE74" s="36" t="n"/>
      <c r="EF74" s="36" t="n"/>
      <c r="EG74" s="36" t="n"/>
      <c r="EH74" s="36" t="n"/>
      <c r="EI74" s="36" t="n"/>
      <c r="EJ74" s="36" t="n"/>
      <c r="EK74" s="36" t="n"/>
      <c r="EL74" s="36" t="n"/>
      <c r="EM74" s="36" t="n"/>
      <c r="EN74" s="36" t="n"/>
    </row>
    <row r="75">
      <c r="A75" s="146" t="inlineStr">
        <is>
          <t>008.05</t>
        </is>
      </c>
      <c r="B75" s="146" t="inlineStr">
        <is>
          <t>Olahraga</t>
        </is>
      </c>
      <c r="C75" s="147">
        <f>SUM(E75:CS75)</f>
        <v/>
      </c>
      <c r="D75" s="147" t="n"/>
      <c r="E75" s="135">
        <f>COUNTIF(AlumniPT, $A75)</f>
        <v/>
      </c>
      <c r="F75" s="135">
        <f>COUNTIF(BalaiPustakaPT, $A75)</f>
        <v/>
      </c>
      <c r="G75" s="135">
        <f>COUNTIF(KytaJayaMandiriCV, $A75)</f>
        <v/>
      </c>
      <c r="H75" s="135">
        <f>COUNTIF(SindunataCV, $A75)</f>
        <v/>
      </c>
      <c r="I75" s="135">
        <f>COUNTIF(SyiahKualaUniversityPress, $A75)</f>
        <v/>
      </c>
      <c r="J75" s="135">
        <f>COUNTIF(UINMALIKIPRESS, $A75)</f>
        <v/>
      </c>
      <c r="K75" s="135">
        <f>COUNTIF(UNISMAPRESS, $A75)</f>
        <v/>
      </c>
      <c r="L75" s="135">
        <f>COUNTIF(UnitomoPress, $A75)</f>
        <v/>
      </c>
      <c r="M75" s="135">
        <f>COUNTIF(TITIANILMUCV, $A75)</f>
        <v/>
      </c>
      <c r="N75" s="135">
        <f>COUNTIF(AlqaprintJatinangor, $A75)</f>
        <v/>
      </c>
      <c r="O75" s="135">
        <f>COUNTIF(AnantaVidyaCV, $A75)</f>
        <v/>
      </c>
      <c r="P75" s="135">
        <f>COUNTIF(AndiOffsetCV, $A75)</f>
        <v/>
      </c>
      <c r="Q75" s="135">
        <f>COUNTIF(BestariBuanaMurniGroupPT, $A75)</f>
        <v/>
      </c>
      <c r="R75" s="135">
        <f>COUNTIF(BintangSemestaMediaCV, $A75)</f>
        <v/>
      </c>
      <c r="S75" s="135">
        <f>COUNTIF(BPKTodungSutanGunungMuliaPT, $A75)</f>
        <v/>
      </c>
      <c r="T75" s="135">
        <f>COUNTIF(BrataFancyMediaPT, $A75)</f>
        <v/>
      </c>
      <c r="U75" s="135">
        <f>COUNTIF(BudiUtamaCVDeepublish, $A75)</f>
        <v/>
      </c>
      <c r="V75" s="135">
        <f>COUNTIF(BukaBukuPustaka, $A75)</f>
        <v/>
      </c>
      <c r="W75" s="135">
        <f>COUNTIF(BUMIAKSARAPT, $A75)</f>
        <v/>
      </c>
      <c r="X75" s="135">
        <f>COUNTIF(CahayaDuabelasSemestaPT, $A75)</f>
        <v/>
      </c>
      <c r="Y75" s="135">
        <f>COUNTIF(CitraAdityaBaktiPT, $A75)</f>
        <v/>
      </c>
      <c r="Z75" s="135">
        <f>COUNTIF(DeltaEdukasiPrimaCV, $A75)</f>
        <v/>
      </c>
      <c r="AA75" s="135">
        <f>COUNTIF(DIANDRAPRIMAMITRAMEDIACV, $A75)</f>
        <v/>
      </c>
      <c r="AB75" s="135">
        <f>COUNTIF(DuniaPustakaJayaPT, $A75)</f>
        <v/>
      </c>
      <c r="AC75" s="135">
        <f>COUNTIF(DutaPustakaIndonesiaPT, $A75)</f>
        <v/>
      </c>
      <c r="AD75" s="135">
        <f>COUNTIF(ElementaMediaLiterasiPT, $A75)</f>
        <v/>
      </c>
      <c r="AE75" s="135">
        <f>COUNTIF(ElexMediaKomputindoPT, $A75)</f>
        <v/>
      </c>
      <c r="AF75" s="135">
        <f>COUNTIF(EraAdicitraIntermediaPT, $A75)</f>
        <v/>
      </c>
      <c r="AG75" s="135">
        <f>COUNTIF(GarudaMasSejahteraCV, $A75)</f>
        <v/>
      </c>
      <c r="AH75" s="135">
        <f>COUNTIF(GavaMediaCV, $A75)</f>
        <v/>
      </c>
      <c r="AI75" s="135">
        <f>COUNTIF(GemaInsani, $A75)</f>
        <v/>
      </c>
      <c r="AJ75" s="135">
        <f>COUNTIF(GrahaPrintamaSelarasCV, $A75)</f>
        <v/>
      </c>
      <c r="AK75" s="135">
        <f>COUNTIF(GramediaPustakaUtamaPT, $A75)</f>
        <v/>
      </c>
      <c r="AL75" s="135">
        <f>COUNTIF(GrasindoGramediaWidiaSaranaIndonesia, $A75)</f>
        <v/>
      </c>
      <c r="AM75" s="135">
        <f>COUNTIF(IndivaMediaKreasiPT, $A75)</f>
        <v/>
      </c>
      <c r="AN75" s="135">
        <f>COUNTIF(IndocampCV, $A75)</f>
        <v/>
      </c>
      <c r="AO75" s="135">
        <f>COUNTIF(IndonesiaEmasGroup, $A75)</f>
        <v/>
      </c>
      <c r="AP75" s="135">
        <f>COUNTIF(IntanPariwaraGrupCempakaPutihPT, $A75)</f>
        <v/>
      </c>
      <c r="AQ75" s="135">
        <f>COUNTIF(InteraCV, $A75)</f>
        <v/>
      </c>
      <c r="AR75" s="135">
        <f>COUNTIF(JejakPublisherCV, $A75)</f>
        <v/>
      </c>
      <c r="AS75" s="135">
        <f>COUNTIF(JejakPustaka, $A75)</f>
        <v/>
      </c>
      <c r="AT75" s="135">
        <f>COUNTIF(JepePressMediaUtamaPT, $A75)</f>
        <v/>
      </c>
      <c r="AU75" s="135">
        <f>COUNTIF(KanisiusPT, $A75)</f>
        <v/>
      </c>
      <c r="AV75" s="135">
        <f>COUNTIF(KesaintBlancIndahPT, $A75)</f>
        <v/>
      </c>
      <c r="AW75" s="135">
        <f>COUNTIF(KompasMediaNusantaraPenerbitBukuKompas, $A75)</f>
        <v/>
      </c>
      <c r="AX75" s="135">
        <f>COUNTIF(LanggamPustaka, $A75)</f>
        <v/>
      </c>
      <c r="AY75" s="135">
        <f>COUNTIF(LatifKittoMahesaPT, $A75)</f>
        <v/>
      </c>
      <c r="AZ75" s="135">
        <f>COUNTIF(LENTERAHATIPT, $A75)</f>
        <v/>
      </c>
      <c r="BA75" s="135">
        <f>COUNTIF(LenteraPustakaIndonesia, $A75)</f>
        <v/>
      </c>
      <c r="BB75" s="135">
        <f>COUNTIF(LiterasiNusantaraAbadiGroupPT, $A75)</f>
        <v/>
      </c>
      <c r="BC75" s="135">
        <f>COUNTIF(LiterindoBerkahKaryaPT, $A75)</f>
        <v/>
      </c>
      <c r="BD75" s="135">
        <f>COUNTIF(LOKAAKSARACV, $A75)</f>
        <v/>
      </c>
      <c r="BE75" s="135">
        <f>COUNTIF(LuximaMetroMediaPT, $A75)</f>
        <v/>
      </c>
      <c r="BF75" s="135">
        <f>COUNTIF(MandarMajuCV, $A75)</f>
        <v/>
      </c>
      <c r="BG75" s="135">
        <f>COUNTIF(MediaAkselerasi, $A75)</f>
        <v/>
      </c>
      <c r="BH75" s="135">
        <f>COUNTIF(MediaCendekiaMuslimCV, $A75)</f>
        <v/>
      </c>
      <c r="BI75" s="135">
        <f>COUNTIF(MediaDinamikaSelarasPT, $A75)</f>
        <v/>
      </c>
      <c r="BJ75" s="135">
        <f>COUNTIF(MediaKaryaPutraCV, $A75)</f>
        <v/>
      </c>
      <c r="BK75" s="135">
        <f>COUNTIF(MediaPressindoPT, $A75)</f>
        <v/>
      </c>
      <c r="BL75" s="135">
        <f>COUNTIF(MediantaraSemestaPT, $A75)</f>
        <v/>
      </c>
      <c r="BM75" s="135">
        <f>COUNTIF(MelaniaPublishingCV, $A75)</f>
        <v/>
      </c>
      <c r="BN75" s="135">
        <f>COUNTIF(MutiaraAksaraCV, $A75)</f>
        <v/>
      </c>
      <c r="BO75" s="135">
        <f>COUNTIF(NafalGlobalNusantaraPT, $A75)</f>
        <v/>
      </c>
      <c r="BP75" s="135">
        <f>COUNTIF(NiagaSwadayaPT, $A75)</f>
        <v/>
      </c>
      <c r="BQ75" s="135">
        <f>COUNTIF(NuansaCendekiaCV, $A75)</f>
        <v/>
      </c>
      <c r="BR75" s="135">
        <f>COUNTIF(PenebarSwadayaPT, $A75)</f>
        <v/>
      </c>
      <c r="BS75" s="135">
        <f>COUNTIF(PenerbitAdab, $A75)</f>
        <v/>
      </c>
      <c r="BT75" s="135">
        <f>COUNTIF(PenerbitEGC, $A75)</f>
        <v/>
      </c>
      <c r="BU75" s="135">
        <f>COUNTIF(PenerbitIPBPressPT, $A75)</f>
        <v/>
      </c>
      <c r="BV75" s="135">
        <f>COUNTIF(PenerbitSalemba, $A75)</f>
        <v/>
      </c>
      <c r="BW75" s="135">
        <f>COUNTIF(PohonCahayaSemestaPT, $A75)</f>
        <v/>
      </c>
      <c r="BX75" s="135">
        <f>COUNTIF(PranaDinamikaSejahteraPT, $A75)</f>
        <v/>
      </c>
      <c r="BY75" s="135">
        <f>COUNTIF(PrenadaMediaGroup, $A75)</f>
        <v/>
      </c>
      <c r="BZ75" s="135">
        <f>COUNTIF(PusatDatadanAnalisaTempoPT, $A75)</f>
        <v/>
      </c>
      <c r="CA75" s="135">
        <f>COUNTIF(PuspaSwaraPT, $A75)</f>
        <v/>
      </c>
      <c r="CB75" s="135">
        <f>COUNTIF(PustakaBaruPress, $A75)</f>
        <v/>
      </c>
      <c r="CC75" s="135">
        <f>COUNTIF(PustakaBengawanCV, $A75)</f>
        <v/>
      </c>
      <c r="CD75" s="135">
        <f>COUNTIF(PustakaRumahCintaCV, $A75)</f>
        <v/>
      </c>
      <c r="CE75" s="135">
        <f>COUNTIF(RajaGrafindoPersadaPT, $A75)</f>
        <v/>
      </c>
      <c r="CF75" s="135">
        <f>COUNTIF(RajawaliIntanCemerlang, $A75)</f>
        <v/>
      </c>
      <c r="CG75" s="135">
        <f>COUNTIF(RayyanaKomunikasindoPT, $A75)</f>
        <v/>
      </c>
      <c r="CH75" s="135">
        <f>COUNTIF(RefikaAditamaPT, $A75)</f>
        <v/>
      </c>
      <c r="CI75" s="135">
        <f>COUNTIF(RemajaRosdakaryaPT, $A75)</f>
        <v/>
      </c>
      <c r="CJ75" s="135">
        <f>COUNTIF(ReneTurosIndonesiaPT, $A75)</f>
        <v/>
      </c>
      <c r="CK75" s="135">
        <f>COUNTIF(SaranaPancakaryaNusaPT, $A75)</f>
        <v/>
      </c>
      <c r="CL75" s="135">
        <f>COUNTIF(ScopindoMediaPustakaPT, $A75)</f>
        <v/>
      </c>
      <c r="CM75" s="135">
        <f>COUNTIF(SetiAjiCV, $A75)</f>
        <v/>
      </c>
      <c r="CN75" s="135">
        <f>COUNTIF(SinergiPrimaMagnaCV, $A75)</f>
        <v/>
      </c>
      <c r="CO75" s="135">
        <f>COUNTIF(TazkiaInvestindoUtamaPT, $A75)</f>
        <v/>
      </c>
      <c r="CP75" s="135">
        <f>COUNTIF(TeguhKaryaCV, $A75)</f>
        <v/>
      </c>
      <c r="CQ75" s="135">
        <f>COUNTIF(TigaSerangkaiPustakaMandiriPT, $A75)</f>
        <v/>
      </c>
      <c r="CR75" s="135">
        <f>COUNTIF(TrubusSwadayaPT, $A75)</f>
        <v/>
      </c>
      <c r="CS75" s="135">
        <f>COUNTIF(UGMPress, $A75)</f>
        <v/>
      </c>
      <c r="CU75" s="36" t="n"/>
      <c r="CV75" s="36" t="n"/>
      <c r="CW75" s="36" t="n"/>
      <c r="CX75" s="36" t="n"/>
      <c r="CY75" s="36" t="n"/>
      <c r="CZ75" s="36" t="n"/>
      <c r="DA75" s="36" t="n"/>
      <c r="DB75" s="36" t="n"/>
      <c r="DC75" s="36" t="n"/>
      <c r="DD75" s="36" t="n"/>
      <c r="DE75" s="36" t="n"/>
      <c r="DF75" s="36" t="n"/>
      <c r="DG75" s="36" t="n"/>
      <c r="DH75" s="36" t="n"/>
      <c r="DI75" s="36" t="n"/>
      <c r="DJ75" s="36" t="n"/>
      <c r="DK75" s="36" t="n"/>
      <c r="DL75" s="36" t="n"/>
      <c r="DM75" s="36" t="n"/>
      <c r="DN75" s="36" t="n"/>
      <c r="DO75" s="36" t="n"/>
      <c r="DP75" s="36" t="n"/>
      <c r="DQ75" s="36" t="n"/>
      <c r="DR75" s="36" t="n"/>
      <c r="DS75" s="36" t="n"/>
      <c r="DT75" s="36" t="n"/>
      <c r="DU75" s="36" t="n"/>
      <c r="DV75" s="36" t="n"/>
      <c r="DW75" s="36" t="n"/>
      <c r="DX75" s="36" t="n"/>
      <c r="DY75" s="36" t="n"/>
      <c r="DZ75" s="36" t="n"/>
      <c r="EA75" s="36" t="n"/>
      <c r="EB75" s="36" t="n"/>
      <c r="EC75" s="36" t="n"/>
      <c r="ED75" s="36" t="n"/>
      <c r="EE75" s="36" t="n"/>
      <c r="EF75" s="36" t="n"/>
      <c r="EG75" s="36" t="n"/>
      <c r="EH75" s="36" t="n"/>
      <c r="EI75" s="36" t="n"/>
      <c r="EJ75" s="36" t="n"/>
      <c r="EK75" s="36" t="n"/>
      <c r="EL75" s="36" t="n"/>
      <c r="EM75" s="36" t="n"/>
      <c r="EN75" s="36" t="n"/>
    </row>
    <row r="76">
      <c r="A76" s="146" t="inlineStr">
        <is>
          <t>008.06</t>
        </is>
      </c>
      <c r="B76" s="146" t="inlineStr">
        <is>
          <t>Fotografi</t>
        </is>
      </c>
      <c r="C76" s="147">
        <f>SUM(E76:CS76)</f>
        <v/>
      </c>
      <c r="D76" s="147" t="n"/>
      <c r="E76" s="135">
        <f>COUNTIF(AlumniPT, $A76)</f>
        <v/>
      </c>
      <c r="F76" s="135">
        <f>COUNTIF(BalaiPustakaPT, $A76)</f>
        <v/>
      </c>
      <c r="G76" s="135">
        <f>COUNTIF(KytaJayaMandiriCV, $A76)</f>
        <v/>
      </c>
      <c r="H76" s="135">
        <f>COUNTIF(SindunataCV, $A76)</f>
        <v/>
      </c>
      <c r="I76" s="135">
        <f>COUNTIF(SyiahKualaUniversityPress, $A76)</f>
        <v/>
      </c>
      <c r="J76" s="135">
        <f>COUNTIF(UINMALIKIPRESS, $A76)</f>
        <v/>
      </c>
      <c r="K76" s="135">
        <f>COUNTIF(UNISMAPRESS, $A76)</f>
        <v/>
      </c>
      <c r="L76" s="135">
        <f>COUNTIF(UnitomoPress, $A76)</f>
        <v/>
      </c>
      <c r="M76" s="135">
        <f>COUNTIF(TITIANILMUCV, $A76)</f>
        <v/>
      </c>
      <c r="N76" s="135">
        <f>COUNTIF(AlqaprintJatinangor, $A76)</f>
        <v/>
      </c>
      <c r="O76" s="135">
        <f>COUNTIF(AnantaVidyaCV, $A76)</f>
        <v/>
      </c>
      <c r="P76" s="135">
        <f>COUNTIF(AndiOffsetCV, $A76)</f>
        <v/>
      </c>
      <c r="Q76" s="135">
        <f>COUNTIF(BestariBuanaMurniGroupPT, $A76)</f>
        <v/>
      </c>
      <c r="R76" s="135">
        <f>COUNTIF(BintangSemestaMediaCV, $A76)</f>
        <v/>
      </c>
      <c r="S76" s="135">
        <f>COUNTIF(BPKTodungSutanGunungMuliaPT, $A76)</f>
        <v/>
      </c>
      <c r="T76" s="135">
        <f>COUNTIF(BrataFancyMediaPT, $A76)</f>
        <v/>
      </c>
      <c r="U76" s="135">
        <f>COUNTIF(BudiUtamaCVDeepublish, $A76)</f>
        <v/>
      </c>
      <c r="V76" s="135">
        <f>COUNTIF(BukaBukuPustaka, $A76)</f>
        <v/>
      </c>
      <c r="W76" s="135">
        <f>COUNTIF(BUMIAKSARAPT, $A76)</f>
        <v/>
      </c>
      <c r="X76" s="135">
        <f>COUNTIF(CahayaDuabelasSemestaPT, $A76)</f>
        <v/>
      </c>
      <c r="Y76" s="135">
        <f>COUNTIF(CitraAdityaBaktiPT, $A76)</f>
        <v/>
      </c>
      <c r="Z76" s="135">
        <f>COUNTIF(DeltaEdukasiPrimaCV, $A76)</f>
        <v/>
      </c>
      <c r="AA76" s="135">
        <f>COUNTIF(DIANDRAPRIMAMITRAMEDIACV, $A76)</f>
        <v/>
      </c>
      <c r="AB76" s="135">
        <f>COUNTIF(DuniaPustakaJayaPT, $A76)</f>
        <v/>
      </c>
      <c r="AC76" s="135">
        <f>COUNTIF(DutaPustakaIndonesiaPT, $A76)</f>
        <v/>
      </c>
      <c r="AD76" s="135">
        <f>COUNTIF(ElementaMediaLiterasiPT, $A76)</f>
        <v/>
      </c>
      <c r="AE76" s="135">
        <f>COUNTIF(ElexMediaKomputindoPT, $A76)</f>
        <v/>
      </c>
      <c r="AF76" s="135">
        <f>COUNTIF(EraAdicitraIntermediaPT, $A76)</f>
        <v/>
      </c>
      <c r="AG76" s="135">
        <f>COUNTIF(GarudaMasSejahteraCV, $A76)</f>
        <v/>
      </c>
      <c r="AH76" s="135">
        <f>COUNTIF(GavaMediaCV, $A76)</f>
        <v/>
      </c>
      <c r="AI76" s="135">
        <f>COUNTIF(GemaInsani, $A76)</f>
        <v/>
      </c>
      <c r="AJ76" s="135">
        <f>COUNTIF(GrahaPrintamaSelarasCV, $A76)</f>
        <v/>
      </c>
      <c r="AK76" s="135">
        <f>COUNTIF(GramediaPustakaUtamaPT, $A76)</f>
        <v/>
      </c>
      <c r="AL76" s="135">
        <f>COUNTIF(GrasindoGramediaWidiaSaranaIndonesia, $A76)</f>
        <v/>
      </c>
      <c r="AM76" s="135">
        <f>COUNTIF(IndivaMediaKreasiPT, $A76)</f>
        <v/>
      </c>
      <c r="AN76" s="135">
        <f>COUNTIF(IndocampCV, $A76)</f>
        <v/>
      </c>
      <c r="AO76" s="135">
        <f>COUNTIF(IndonesiaEmasGroup, $A76)</f>
        <v/>
      </c>
      <c r="AP76" s="135">
        <f>COUNTIF(IntanPariwaraGrupCempakaPutihPT, $A76)</f>
        <v/>
      </c>
      <c r="AQ76" s="135">
        <f>COUNTIF(InteraCV, $A76)</f>
        <v/>
      </c>
      <c r="AR76" s="135">
        <f>COUNTIF(JejakPublisherCV, $A76)</f>
        <v/>
      </c>
      <c r="AS76" s="135">
        <f>COUNTIF(JejakPustaka, $A76)</f>
        <v/>
      </c>
      <c r="AT76" s="135">
        <f>COUNTIF(JepePressMediaUtamaPT, $A76)</f>
        <v/>
      </c>
      <c r="AU76" s="135">
        <f>COUNTIF(KanisiusPT, $A76)</f>
        <v/>
      </c>
      <c r="AV76" s="135">
        <f>COUNTIF(KesaintBlancIndahPT, $A76)</f>
        <v/>
      </c>
      <c r="AW76" s="135">
        <f>COUNTIF(KompasMediaNusantaraPenerbitBukuKompas, $A76)</f>
        <v/>
      </c>
      <c r="AX76" s="135">
        <f>COUNTIF(LanggamPustaka, $A76)</f>
        <v/>
      </c>
      <c r="AY76" s="135">
        <f>COUNTIF(LatifKittoMahesaPT, $A76)</f>
        <v/>
      </c>
      <c r="AZ76" s="135">
        <f>COUNTIF(LENTERAHATIPT, $A76)</f>
        <v/>
      </c>
      <c r="BA76" s="135">
        <f>COUNTIF(LenteraPustakaIndonesia, $A76)</f>
        <v/>
      </c>
      <c r="BB76" s="135">
        <f>COUNTIF(LiterasiNusantaraAbadiGroupPT, $A76)</f>
        <v/>
      </c>
      <c r="BC76" s="135">
        <f>COUNTIF(LiterindoBerkahKaryaPT, $A76)</f>
        <v/>
      </c>
      <c r="BD76" s="135">
        <f>COUNTIF(LOKAAKSARACV, $A76)</f>
        <v/>
      </c>
      <c r="BE76" s="135">
        <f>COUNTIF(LuximaMetroMediaPT, $A76)</f>
        <v/>
      </c>
      <c r="BF76" s="135">
        <f>COUNTIF(MandarMajuCV, $A76)</f>
        <v/>
      </c>
      <c r="BG76" s="135">
        <f>COUNTIF(MediaAkselerasi, $A76)</f>
        <v/>
      </c>
      <c r="BH76" s="135">
        <f>COUNTIF(MediaCendekiaMuslimCV, $A76)</f>
        <v/>
      </c>
      <c r="BI76" s="135">
        <f>COUNTIF(MediaDinamikaSelarasPT, $A76)</f>
        <v/>
      </c>
      <c r="BJ76" s="135">
        <f>COUNTIF(MediaKaryaPutraCV, $A76)</f>
        <v/>
      </c>
      <c r="BK76" s="135">
        <f>COUNTIF(MediaPressindoPT, $A76)</f>
        <v/>
      </c>
      <c r="BL76" s="135">
        <f>COUNTIF(MediantaraSemestaPT, $A76)</f>
        <v/>
      </c>
      <c r="BM76" s="135">
        <f>COUNTIF(MelaniaPublishingCV, $A76)</f>
        <v/>
      </c>
      <c r="BN76" s="135">
        <f>COUNTIF(MutiaraAksaraCV, $A76)</f>
        <v/>
      </c>
      <c r="BO76" s="135">
        <f>COUNTIF(NafalGlobalNusantaraPT, $A76)</f>
        <v/>
      </c>
      <c r="BP76" s="135">
        <f>COUNTIF(NiagaSwadayaPT, $A76)</f>
        <v/>
      </c>
      <c r="BQ76" s="135">
        <f>COUNTIF(NuansaCendekiaCV, $A76)</f>
        <v/>
      </c>
      <c r="BR76" s="135">
        <f>COUNTIF(PenebarSwadayaPT, $A76)</f>
        <v/>
      </c>
      <c r="BS76" s="135">
        <f>COUNTIF(PenerbitAdab, $A76)</f>
        <v/>
      </c>
      <c r="BT76" s="135">
        <f>COUNTIF(PenerbitEGC, $A76)</f>
        <v/>
      </c>
      <c r="BU76" s="135">
        <f>COUNTIF(PenerbitIPBPressPT, $A76)</f>
        <v/>
      </c>
      <c r="BV76" s="135">
        <f>COUNTIF(PenerbitSalemba, $A76)</f>
        <v/>
      </c>
      <c r="BW76" s="135">
        <f>COUNTIF(PohonCahayaSemestaPT, $A76)</f>
        <v/>
      </c>
      <c r="BX76" s="135">
        <f>COUNTIF(PranaDinamikaSejahteraPT, $A76)</f>
        <v/>
      </c>
      <c r="BY76" s="135">
        <f>COUNTIF(PrenadaMediaGroup, $A76)</f>
        <v/>
      </c>
      <c r="BZ76" s="135">
        <f>COUNTIF(PusatDatadanAnalisaTempoPT, $A76)</f>
        <v/>
      </c>
      <c r="CA76" s="135">
        <f>COUNTIF(PuspaSwaraPT, $A76)</f>
        <v/>
      </c>
      <c r="CB76" s="135">
        <f>COUNTIF(PustakaBaruPress, $A76)</f>
        <v/>
      </c>
      <c r="CC76" s="135">
        <f>COUNTIF(PustakaBengawanCV, $A76)</f>
        <v/>
      </c>
      <c r="CD76" s="135">
        <f>COUNTIF(PustakaRumahCintaCV, $A76)</f>
        <v/>
      </c>
      <c r="CE76" s="135">
        <f>COUNTIF(RajaGrafindoPersadaPT, $A76)</f>
        <v/>
      </c>
      <c r="CF76" s="135">
        <f>COUNTIF(RajawaliIntanCemerlang, $A76)</f>
        <v/>
      </c>
      <c r="CG76" s="135">
        <f>COUNTIF(RayyanaKomunikasindoPT, $A76)</f>
        <v/>
      </c>
      <c r="CH76" s="135">
        <f>COUNTIF(RefikaAditamaPT, $A76)</f>
        <v/>
      </c>
      <c r="CI76" s="135">
        <f>COUNTIF(RemajaRosdakaryaPT, $A76)</f>
        <v/>
      </c>
      <c r="CJ76" s="135">
        <f>COUNTIF(ReneTurosIndonesiaPT, $A76)</f>
        <v/>
      </c>
      <c r="CK76" s="135">
        <f>COUNTIF(SaranaPancakaryaNusaPT, $A76)</f>
        <v/>
      </c>
      <c r="CL76" s="135">
        <f>COUNTIF(ScopindoMediaPustakaPT, $A76)</f>
        <v/>
      </c>
      <c r="CM76" s="135">
        <f>COUNTIF(SetiAjiCV, $A76)</f>
        <v/>
      </c>
      <c r="CN76" s="135">
        <f>COUNTIF(SinergiPrimaMagnaCV, $A76)</f>
        <v/>
      </c>
      <c r="CO76" s="135">
        <f>COUNTIF(TazkiaInvestindoUtamaPT, $A76)</f>
        <v/>
      </c>
      <c r="CP76" s="135">
        <f>COUNTIF(TeguhKaryaCV, $A76)</f>
        <v/>
      </c>
      <c r="CQ76" s="135">
        <f>COUNTIF(TigaSerangkaiPustakaMandiriPT, $A76)</f>
        <v/>
      </c>
      <c r="CR76" s="135">
        <f>COUNTIF(TrubusSwadayaPT, $A76)</f>
        <v/>
      </c>
      <c r="CS76" s="135">
        <f>COUNTIF(UGMPress, $A76)</f>
        <v/>
      </c>
      <c r="CU76" s="36" t="n"/>
      <c r="CV76" s="36" t="n"/>
      <c r="CW76" s="36" t="n"/>
      <c r="CX76" s="36" t="n"/>
      <c r="CY76" s="36" t="n"/>
      <c r="CZ76" s="36" t="n"/>
      <c r="DA76" s="36" t="n"/>
      <c r="DB76" s="36" t="n"/>
      <c r="DC76" s="36" t="n"/>
      <c r="DD76" s="36" t="n"/>
      <c r="DE76" s="36" t="n"/>
      <c r="DF76" s="36" t="n"/>
      <c r="DG76" s="36" t="n"/>
      <c r="DH76" s="36" t="n"/>
      <c r="DI76" s="36" t="n"/>
      <c r="DJ76" s="36" t="n"/>
      <c r="DK76" s="36" t="n"/>
      <c r="DL76" s="36" t="n"/>
      <c r="DM76" s="36" t="n"/>
      <c r="DN76" s="36" t="n"/>
      <c r="DO76" s="36" t="n"/>
      <c r="DP76" s="36" t="n"/>
      <c r="DQ76" s="36" t="n"/>
      <c r="DR76" s="36" t="n"/>
      <c r="DS76" s="36" t="n"/>
      <c r="DT76" s="36" t="n"/>
      <c r="DU76" s="36" t="n"/>
      <c r="DV76" s="36" t="n"/>
      <c r="DW76" s="36" t="n"/>
      <c r="DX76" s="36" t="n"/>
      <c r="DY76" s="36" t="n"/>
      <c r="DZ76" s="36" t="n"/>
      <c r="EA76" s="36" t="n"/>
      <c r="EB76" s="36" t="n"/>
      <c r="EC76" s="36" t="n"/>
      <c r="ED76" s="36" t="n"/>
      <c r="EE76" s="36" t="n"/>
      <c r="EF76" s="36" t="n"/>
      <c r="EG76" s="36" t="n"/>
      <c r="EH76" s="36" t="n"/>
      <c r="EI76" s="36" t="n"/>
      <c r="EJ76" s="36" t="n"/>
      <c r="EK76" s="36" t="n"/>
      <c r="EL76" s="36" t="n"/>
      <c r="EM76" s="36" t="n"/>
      <c r="EN76" s="36" t="n"/>
    </row>
    <row r="77">
      <c r="A77" s="157" t="inlineStr">
        <is>
          <t>008.07</t>
        </is>
      </c>
      <c r="B77" s="157" t="inlineStr">
        <is>
          <t>Kerajinan</t>
        </is>
      </c>
      <c r="C77" s="147">
        <f>SUM(E77:CS77)</f>
        <v/>
      </c>
      <c r="D77" s="147" t="n"/>
      <c r="E77" s="135">
        <f>COUNTIF(AlumniPT, $A77)</f>
        <v/>
      </c>
      <c r="F77" s="135">
        <f>COUNTIF(BalaiPustakaPT, $A77)</f>
        <v/>
      </c>
      <c r="G77" s="135">
        <f>COUNTIF(KytaJayaMandiriCV, $A77)</f>
        <v/>
      </c>
      <c r="H77" s="135">
        <f>COUNTIF(SindunataCV, $A77)</f>
        <v/>
      </c>
      <c r="I77" s="135">
        <f>COUNTIF(SyiahKualaUniversityPress, $A77)</f>
        <v/>
      </c>
      <c r="J77" s="135">
        <f>COUNTIF(UINMALIKIPRESS, $A77)</f>
        <v/>
      </c>
      <c r="K77" s="135">
        <f>COUNTIF(UNISMAPRESS, $A77)</f>
        <v/>
      </c>
      <c r="L77" s="135">
        <f>COUNTIF(UnitomoPress, $A77)</f>
        <v/>
      </c>
      <c r="M77" s="135">
        <f>COUNTIF(TITIANILMUCV, $A77)</f>
        <v/>
      </c>
      <c r="N77" s="135">
        <f>COUNTIF(AlqaprintJatinangor, $A77)</f>
        <v/>
      </c>
      <c r="O77" s="135">
        <f>COUNTIF(AnantaVidyaCV, $A77)</f>
        <v/>
      </c>
      <c r="P77" s="135">
        <f>COUNTIF(AndiOffsetCV, $A77)</f>
        <v/>
      </c>
      <c r="Q77" s="135">
        <f>COUNTIF(BestariBuanaMurniGroupPT, $A77)</f>
        <v/>
      </c>
      <c r="R77" s="135">
        <f>COUNTIF(BintangSemestaMediaCV, $A77)</f>
        <v/>
      </c>
      <c r="S77" s="135">
        <f>COUNTIF(BPKTodungSutanGunungMuliaPT, $A77)</f>
        <v/>
      </c>
      <c r="T77" s="135">
        <f>COUNTIF(BrataFancyMediaPT, $A77)</f>
        <v/>
      </c>
      <c r="U77" s="135">
        <f>COUNTIF(BudiUtamaCVDeepublish, $A77)</f>
        <v/>
      </c>
      <c r="V77" s="135">
        <f>COUNTIF(BukaBukuPustaka, $A77)</f>
        <v/>
      </c>
      <c r="W77" s="135">
        <f>COUNTIF(BUMIAKSARAPT, $A77)</f>
        <v/>
      </c>
      <c r="X77" s="135">
        <f>COUNTIF(CahayaDuabelasSemestaPT, $A77)</f>
        <v/>
      </c>
      <c r="Y77" s="135">
        <f>COUNTIF(CitraAdityaBaktiPT, $A77)</f>
        <v/>
      </c>
      <c r="Z77" s="135">
        <f>COUNTIF(DeltaEdukasiPrimaCV, $A77)</f>
        <v/>
      </c>
      <c r="AA77" s="135">
        <f>COUNTIF(DIANDRAPRIMAMITRAMEDIACV, $A77)</f>
        <v/>
      </c>
      <c r="AB77" s="135">
        <f>COUNTIF(DuniaPustakaJayaPT, $A77)</f>
        <v/>
      </c>
      <c r="AC77" s="135">
        <f>COUNTIF(DutaPustakaIndonesiaPT, $A77)</f>
        <v/>
      </c>
      <c r="AD77" s="135">
        <f>COUNTIF(ElementaMediaLiterasiPT, $A77)</f>
        <v/>
      </c>
      <c r="AE77" s="135">
        <f>COUNTIF(ElexMediaKomputindoPT, $A77)</f>
        <v/>
      </c>
      <c r="AF77" s="135">
        <f>COUNTIF(EraAdicitraIntermediaPT, $A77)</f>
        <v/>
      </c>
      <c r="AG77" s="135">
        <f>COUNTIF(GarudaMasSejahteraCV, $A77)</f>
        <v/>
      </c>
      <c r="AH77" s="135">
        <f>COUNTIF(GavaMediaCV, $A77)</f>
        <v/>
      </c>
      <c r="AI77" s="135">
        <f>COUNTIF(GemaInsani, $A77)</f>
        <v/>
      </c>
      <c r="AJ77" s="135">
        <f>COUNTIF(GrahaPrintamaSelarasCV, $A77)</f>
        <v/>
      </c>
      <c r="AK77" s="135">
        <f>COUNTIF(GramediaPustakaUtamaPT, $A77)</f>
        <v/>
      </c>
      <c r="AL77" s="135">
        <f>COUNTIF(GrasindoGramediaWidiaSaranaIndonesia, $A77)</f>
        <v/>
      </c>
      <c r="AM77" s="135">
        <f>COUNTIF(IndivaMediaKreasiPT, $A77)</f>
        <v/>
      </c>
      <c r="AN77" s="135">
        <f>COUNTIF(IndocampCV, $A77)</f>
        <v/>
      </c>
      <c r="AO77" s="135">
        <f>COUNTIF(IndonesiaEmasGroup, $A77)</f>
        <v/>
      </c>
      <c r="AP77" s="135">
        <f>COUNTIF(IntanPariwaraGrupCempakaPutihPT, $A77)</f>
        <v/>
      </c>
      <c r="AQ77" s="135">
        <f>COUNTIF(InteraCV, $A77)</f>
        <v/>
      </c>
      <c r="AR77" s="135">
        <f>COUNTIF(JejakPublisherCV, $A77)</f>
        <v/>
      </c>
      <c r="AS77" s="135">
        <f>COUNTIF(JejakPustaka, $A77)</f>
        <v/>
      </c>
      <c r="AT77" s="135">
        <f>COUNTIF(JepePressMediaUtamaPT, $A77)</f>
        <v/>
      </c>
      <c r="AU77" s="135">
        <f>COUNTIF(KanisiusPT, $A77)</f>
        <v/>
      </c>
      <c r="AV77" s="135">
        <f>COUNTIF(KesaintBlancIndahPT, $A77)</f>
        <v/>
      </c>
      <c r="AW77" s="135">
        <f>COUNTIF(KompasMediaNusantaraPenerbitBukuKompas, $A77)</f>
        <v/>
      </c>
      <c r="AX77" s="135">
        <f>COUNTIF(LanggamPustaka, $A77)</f>
        <v/>
      </c>
      <c r="AY77" s="135">
        <f>COUNTIF(LatifKittoMahesaPT, $A77)</f>
        <v/>
      </c>
      <c r="AZ77" s="135">
        <f>COUNTIF(LENTERAHATIPT, $A77)</f>
        <v/>
      </c>
      <c r="BA77" s="135">
        <f>COUNTIF(LenteraPustakaIndonesia, $A77)</f>
        <v/>
      </c>
      <c r="BB77" s="135">
        <f>COUNTIF(LiterasiNusantaraAbadiGroupPT, $A77)</f>
        <v/>
      </c>
      <c r="BC77" s="135">
        <f>COUNTIF(LiterindoBerkahKaryaPT, $A77)</f>
        <v/>
      </c>
      <c r="BD77" s="135">
        <f>COUNTIF(LOKAAKSARACV, $A77)</f>
        <v/>
      </c>
      <c r="BE77" s="135">
        <f>COUNTIF(LuximaMetroMediaPT, $A77)</f>
        <v/>
      </c>
      <c r="BF77" s="135">
        <f>COUNTIF(MandarMajuCV, $A77)</f>
        <v/>
      </c>
      <c r="BG77" s="135">
        <f>COUNTIF(MediaAkselerasi, $A77)</f>
        <v/>
      </c>
      <c r="BH77" s="135">
        <f>COUNTIF(MediaCendekiaMuslimCV, $A77)</f>
        <v/>
      </c>
      <c r="BI77" s="135">
        <f>COUNTIF(MediaDinamikaSelarasPT, $A77)</f>
        <v/>
      </c>
      <c r="BJ77" s="135">
        <f>COUNTIF(MediaKaryaPutraCV, $A77)</f>
        <v/>
      </c>
      <c r="BK77" s="135">
        <f>COUNTIF(MediaPressindoPT, $A77)</f>
        <v/>
      </c>
      <c r="BL77" s="135">
        <f>COUNTIF(MediantaraSemestaPT, $A77)</f>
        <v/>
      </c>
      <c r="BM77" s="135">
        <f>COUNTIF(MelaniaPublishingCV, $A77)</f>
        <v/>
      </c>
      <c r="BN77" s="135">
        <f>COUNTIF(MutiaraAksaraCV, $A77)</f>
        <v/>
      </c>
      <c r="BO77" s="135">
        <f>COUNTIF(NafalGlobalNusantaraPT, $A77)</f>
        <v/>
      </c>
      <c r="BP77" s="135">
        <f>COUNTIF(NiagaSwadayaPT, $A77)</f>
        <v/>
      </c>
      <c r="BQ77" s="135">
        <f>COUNTIF(NuansaCendekiaCV, $A77)</f>
        <v/>
      </c>
      <c r="BR77" s="135">
        <f>COUNTIF(PenebarSwadayaPT, $A77)</f>
        <v/>
      </c>
      <c r="BS77" s="135">
        <f>COUNTIF(PenerbitAdab, $A77)</f>
        <v/>
      </c>
      <c r="BT77" s="135">
        <f>COUNTIF(PenerbitEGC, $A77)</f>
        <v/>
      </c>
      <c r="BU77" s="135">
        <f>COUNTIF(PenerbitIPBPressPT, $A77)</f>
        <v/>
      </c>
      <c r="BV77" s="135">
        <f>COUNTIF(PenerbitSalemba, $A77)</f>
        <v/>
      </c>
      <c r="BW77" s="135">
        <f>COUNTIF(PohonCahayaSemestaPT, $A77)</f>
        <v/>
      </c>
      <c r="BX77" s="135">
        <f>COUNTIF(PranaDinamikaSejahteraPT, $A77)</f>
        <v/>
      </c>
      <c r="BY77" s="135">
        <f>COUNTIF(PrenadaMediaGroup, $A77)</f>
        <v/>
      </c>
      <c r="BZ77" s="135">
        <f>COUNTIF(PusatDatadanAnalisaTempoPT, $A77)</f>
        <v/>
      </c>
      <c r="CA77" s="135">
        <f>COUNTIF(PuspaSwaraPT, $A77)</f>
        <v/>
      </c>
      <c r="CB77" s="135">
        <f>COUNTIF(PustakaBaruPress, $A77)</f>
        <v/>
      </c>
      <c r="CC77" s="135">
        <f>COUNTIF(PustakaBengawanCV, $A77)</f>
        <v/>
      </c>
      <c r="CD77" s="135">
        <f>COUNTIF(PustakaRumahCintaCV, $A77)</f>
        <v/>
      </c>
      <c r="CE77" s="135">
        <f>COUNTIF(RajaGrafindoPersadaPT, $A77)</f>
        <v/>
      </c>
      <c r="CF77" s="135">
        <f>COUNTIF(RajawaliIntanCemerlang, $A77)</f>
        <v/>
      </c>
      <c r="CG77" s="135">
        <f>COUNTIF(RayyanaKomunikasindoPT, $A77)</f>
        <v/>
      </c>
      <c r="CH77" s="135">
        <f>COUNTIF(RefikaAditamaPT, $A77)</f>
        <v/>
      </c>
      <c r="CI77" s="135">
        <f>COUNTIF(RemajaRosdakaryaPT, $A77)</f>
        <v/>
      </c>
      <c r="CJ77" s="135">
        <f>COUNTIF(ReneTurosIndonesiaPT, $A77)</f>
        <v/>
      </c>
      <c r="CK77" s="135">
        <f>COUNTIF(SaranaPancakaryaNusaPT, $A77)</f>
        <v/>
      </c>
      <c r="CL77" s="135">
        <f>COUNTIF(ScopindoMediaPustakaPT, $A77)</f>
        <v/>
      </c>
      <c r="CM77" s="135">
        <f>COUNTIF(SetiAjiCV, $A77)</f>
        <v/>
      </c>
      <c r="CN77" s="135">
        <f>COUNTIF(SinergiPrimaMagnaCV, $A77)</f>
        <v/>
      </c>
      <c r="CO77" s="135">
        <f>COUNTIF(TazkiaInvestindoUtamaPT, $A77)</f>
        <v/>
      </c>
      <c r="CP77" s="135">
        <f>COUNTIF(TeguhKaryaCV, $A77)</f>
        <v/>
      </c>
      <c r="CQ77" s="135">
        <f>COUNTIF(TigaSerangkaiPustakaMandiriPT, $A77)</f>
        <v/>
      </c>
      <c r="CR77" s="135">
        <f>COUNTIF(TrubusSwadayaPT, $A77)</f>
        <v/>
      </c>
      <c r="CS77" s="135">
        <f>COUNTIF(UGMPress, $A77)</f>
        <v/>
      </c>
      <c r="CU77" s="36" t="n"/>
      <c r="CV77" s="36" t="n"/>
      <c r="CW77" s="36" t="n"/>
      <c r="CX77" s="36" t="n"/>
      <c r="CY77" s="36" t="n"/>
      <c r="CZ77" s="36" t="n"/>
      <c r="DA77" s="36" t="n"/>
      <c r="DB77" s="36" t="n"/>
      <c r="DC77" s="36" t="n"/>
      <c r="DD77" s="36" t="n"/>
      <c r="DE77" s="36" t="n"/>
      <c r="DF77" s="36" t="n"/>
      <c r="DG77" s="36" t="n"/>
      <c r="DH77" s="36" t="n"/>
      <c r="DI77" s="36" t="n"/>
      <c r="DJ77" s="36" t="n"/>
      <c r="DK77" s="36" t="n"/>
      <c r="DL77" s="36" t="n"/>
      <c r="DM77" s="36" t="n"/>
      <c r="DN77" s="36" t="n"/>
      <c r="DO77" s="36" t="n"/>
      <c r="DP77" s="36" t="n"/>
      <c r="DQ77" s="36" t="n"/>
      <c r="DR77" s="36" t="n"/>
      <c r="DS77" s="36" t="n"/>
      <c r="DT77" s="36" t="n"/>
      <c r="DU77" s="36" t="n"/>
      <c r="DV77" s="36" t="n"/>
      <c r="DW77" s="36" t="n"/>
      <c r="DX77" s="36" t="n"/>
      <c r="DY77" s="36" t="n"/>
      <c r="DZ77" s="36" t="n"/>
      <c r="EA77" s="36" t="n"/>
      <c r="EB77" s="36" t="n"/>
      <c r="EC77" s="36" t="n"/>
      <c r="ED77" s="36" t="n"/>
      <c r="EE77" s="36" t="n"/>
      <c r="EF77" s="36" t="n"/>
      <c r="EG77" s="36" t="n"/>
      <c r="EH77" s="36" t="n"/>
      <c r="EI77" s="36" t="n"/>
      <c r="EJ77" s="36" t="n"/>
      <c r="EK77" s="36" t="n"/>
      <c r="EL77" s="36" t="n"/>
      <c r="EM77" s="36" t="n"/>
      <c r="EN77" s="36" t="n"/>
    </row>
    <row r="78">
      <c r="A78" s="302" t="n"/>
      <c r="B78" s="148" t="inlineStr">
        <is>
          <t>TOTAL</t>
        </is>
      </c>
      <c r="C78" s="147" t="n"/>
      <c r="D78" s="149" t="n"/>
      <c r="E78" s="135">
        <f>SUM(E70:E77)</f>
        <v/>
      </c>
      <c r="F78" s="135">
        <f>SUM(F70:F77)</f>
        <v/>
      </c>
      <c r="G78" s="135">
        <f>SUM(G70:G77)</f>
        <v/>
      </c>
      <c r="H78" s="135">
        <f>SUM(H70:H77)</f>
        <v/>
      </c>
      <c r="I78" s="135">
        <f>SUM(I70:I77)</f>
        <v/>
      </c>
      <c r="J78" s="135">
        <f>SUM(J70:J77)</f>
        <v/>
      </c>
      <c r="K78" s="135">
        <f>SUM(K70:K77)</f>
        <v/>
      </c>
      <c r="L78" s="135">
        <f>SUM(L70:L77)</f>
        <v/>
      </c>
      <c r="M78" s="135">
        <f>SUM(M70:M77)</f>
        <v/>
      </c>
      <c r="N78" s="135">
        <f>SUM(N70:N77)</f>
        <v/>
      </c>
      <c r="O78" s="135">
        <f>SUM(O70:O77)</f>
        <v/>
      </c>
      <c r="P78" s="135">
        <f>SUM(P70:P77)</f>
        <v/>
      </c>
      <c r="Q78" s="135">
        <f>SUM(Q70:Q77)</f>
        <v/>
      </c>
      <c r="R78" s="135">
        <f>SUM(R70:R77)</f>
        <v/>
      </c>
      <c r="S78" s="135">
        <f>SUM(S70:S77)</f>
        <v/>
      </c>
      <c r="T78" s="135">
        <f>SUM(T70:T77)</f>
        <v/>
      </c>
      <c r="U78" s="135">
        <f>SUM(U70:U77)</f>
        <v/>
      </c>
      <c r="V78" s="135">
        <f>SUM(V70:V77)</f>
        <v/>
      </c>
      <c r="W78" s="135">
        <f>SUM(W70:W77)</f>
        <v/>
      </c>
      <c r="X78" s="135">
        <f>SUM(X70:X77)</f>
        <v/>
      </c>
      <c r="Y78" s="135">
        <f>SUM(Y70:Y77)</f>
        <v/>
      </c>
      <c r="Z78" s="135">
        <f>SUM(Z70:Z77)</f>
        <v/>
      </c>
      <c r="AA78" s="135">
        <f>SUM(AA70:AA77)</f>
        <v/>
      </c>
      <c r="AB78" s="135">
        <f>SUM(AB70:AB77)</f>
        <v/>
      </c>
      <c r="AC78" s="135">
        <f>SUM(AC70:AC77)</f>
        <v/>
      </c>
      <c r="AD78" s="135">
        <f>SUM(AD70:AD77)</f>
        <v/>
      </c>
      <c r="AE78" s="135">
        <f>SUM(AE70:AE77)</f>
        <v/>
      </c>
      <c r="AF78" s="135">
        <f>SUM(AF70:AF77)</f>
        <v/>
      </c>
      <c r="AG78" s="135">
        <f>SUM(AG70:AG77)</f>
        <v/>
      </c>
      <c r="AH78" s="135">
        <f>SUM(AH70:AH77)</f>
        <v/>
      </c>
      <c r="AI78" s="135">
        <f>SUM(AI70:AI77)</f>
        <v/>
      </c>
      <c r="AJ78" s="135">
        <f>SUM(AJ70:AJ77)</f>
        <v/>
      </c>
      <c r="AK78" s="135">
        <f>SUM(AK70:AK77)</f>
        <v/>
      </c>
      <c r="AL78" s="135">
        <f>SUM(AL70:AL77)</f>
        <v/>
      </c>
      <c r="AM78" s="135">
        <f>SUM(AM70:AM77)</f>
        <v/>
      </c>
      <c r="AN78" s="135">
        <f>SUM(AN70:AN77)</f>
        <v/>
      </c>
      <c r="AO78" s="135">
        <f>SUM(AO70:AO77)</f>
        <v/>
      </c>
      <c r="AP78" s="135">
        <f>SUM(AP70:AP77)</f>
        <v/>
      </c>
      <c r="AQ78" s="135">
        <f>SUM(AQ70:AQ77)</f>
        <v/>
      </c>
      <c r="AR78" s="135">
        <f>SUM(AR70:AR77)</f>
        <v/>
      </c>
      <c r="AS78" s="135">
        <f>SUM(AS70:AS77)</f>
        <v/>
      </c>
      <c r="AT78" s="135">
        <f>SUM(AT70:AT77)</f>
        <v/>
      </c>
      <c r="AU78" s="135">
        <f>SUM(AU70:AU77)</f>
        <v/>
      </c>
      <c r="AV78" s="135">
        <f>SUM(AV70:AV77)</f>
        <v/>
      </c>
      <c r="AW78" s="135">
        <f>SUM(AW70:AW77)</f>
        <v/>
      </c>
      <c r="AX78" s="135">
        <f>SUM(AX70:AX77)</f>
        <v/>
      </c>
      <c r="AY78" s="135">
        <f>SUM(AY70:AY77)</f>
        <v/>
      </c>
      <c r="AZ78" s="135">
        <f>SUM(AZ70:AZ77)</f>
        <v/>
      </c>
      <c r="BA78" s="135">
        <f>SUM(BA70:BA77)</f>
        <v/>
      </c>
      <c r="BB78" s="135">
        <f>SUM(BB70:BB77)</f>
        <v/>
      </c>
      <c r="BC78" s="135">
        <f>SUM(BC70:BC77)</f>
        <v/>
      </c>
      <c r="BD78" s="135">
        <f>SUM(BD70:BD77)</f>
        <v/>
      </c>
      <c r="BE78" s="135">
        <f>SUM(BE70:BE77)</f>
        <v/>
      </c>
      <c r="BF78" s="135">
        <f>SUM(BF70:BF77)</f>
        <v/>
      </c>
      <c r="BG78" s="135">
        <f>SUM(BG70:BG77)</f>
        <v/>
      </c>
      <c r="BH78" s="135">
        <f>SUM(BH70:BH77)</f>
        <v/>
      </c>
      <c r="BI78" s="135">
        <f>SUM(BI70:BI77)</f>
        <v/>
      </c>
      <c r="BJ78" s="135">
        <f>SUM(BJ70:BJ77)</f>
        <v/>
      </c>
      <c r="BK78" s="135">
        <f>SUM(BK70:BK77)</f>
        <v/>
      </c>
      <c r="BL78" s="135">
        <f>SUM(BL70:BL77)</f>
        <v/>
      </c>
      <c r="BM78" s="135">
        <f>SUM(BM70:BM77)</f>
        <v/>
      </c>
      <c r="BN78" s="135">
        <f>SUM(BN70:BN77)</f>
        <v/>
      </c>
      <c r="BO78" s="135">
        <f>SUM(BO70:BO77)</f>
        <v/>
      </c>
      <c r="BP78" s="135">
        <f>SUM(BP70:BP77)</f>
        <v/>
      </c>
      <c r="BQ78" s="135">
        <f>SUM(BQ70:BQ77)</f>
        <v/>
      </c>
      <c r="BR78" s="135">
        <f>SUM(BR70:BR77)</f>
        <v/>
      </c>
      <c r="BS78" s="135">
        <f>SUM(BS70:BS77)</f>
        <v/>
      </c>
      <c r="BT78" s="135">
        <f>SUM(BT70:BT77)</f>
        <v/>
      </c>
      <c r="BU78" s="135">
        <f>SUM(BU70:BU77)</f>
        <v/>
      </c>
      <c r="BV78" s="135">
        <f>SUM(BV70:BV77)</f>
        <v/>
      </c>
      <c r="BW78" s="135">
        <f>SUM(BW70:BW77)</f>
        <v/>
      </c>
      <c r="BX78" s="135">
        <f>SUM(BX70:BX77)</f>
        <v/>
      </c>
      <c r="BY78" s="135">
        <f>SUM(BY70:BY77)</f>
        <v/>
      </c>
      <c r="BZ78" s="135">
        <f>SUM(BZ70:BZ77)</f>
        <v/>
      </c>
      <c r="CA78" s="135">
        <f>SUM(CA70:CA77)</f>
        <v/>
      </c>
      <c r="CB78" s="135">
        <f>SUM(CB70:CB77)</f>
        <v/>
      </c>
      <c r="CC78" s="135">
        <f>SUM(CC70:CC77)</f>
        <v/>
      </c>
      <c r="CD78" s="135">
        <f>SUM(CD70:CD77)</f>
        <v/>
      </c>
      <c r="CE78" s="135">
        <f>SUM(CE70:CE77)</f>
        <v/>
      </c>
      <c r="CF78" s="135">
        <f>SUM(CF70:CF77)</f>
        <v/>
      </c>
      <c r="CG78" s="135">
        <f>SUM(CG70:CG77)</f>
        <v/>
      </c>
      <c r="CH78" s="135">
        <f>SUM(CH70:CH77)</f>
        <v/>
      </c>
      <c r="CI78" s="135">
        <f>SUM(CI70:CI77)</f>
        <v/>
      </c>
      <c r="CJ78" s="135">
        <f>SUM(CJ70:CJ77)</f>
        <v/>
      </c>
      <c r="CK78" s="135">
        <f>SUM(CK70:CK77)</f>
        <v/>
      </c>
      <c r="CL78" s="135">
        <f>SUM(CL70:CL77)</f>
        <v/>
      </c>
      <c r="CM78" s="135">
        <f>SUM(CM70:CM77)</f>
        <v/>
      </c>
      <c r="CN78" s="135">
        <f>SUM(CN70:CN77)</f>
        <v/>
      </c>
      <c r="CO78" s="135">
        <f>SUM(CO70:CO77)</f>
        <v/>
      </c>
      <c r="CP78" s="135">
        <f>SUM(CP70:CP77)</f>
        <v/>
      </c>
      <c r="CQ78" s="135">
        <f>SUM(CQ70:CQ77)</f>
        <v/>
      </c>
      <c r="CR78" s="135">
        <f>SUM(CR70:CR77)</f>
        <v/>
      </c>
      <c r="CS78" s="135">
        <f>SUM(CS70:CS77)</f>
        <v/>
      </c>
      <c r="CU78" s="36" t="n"/>
      <c r="CV78" s="36" t="n"/>
      <c r="CW78" s="36" t="n"/>
      <c r="CX78" s="36" t="n"/>
      <c r="CY78" s="36" t="n"/>
      <c r="CZ78" s="36" t="n"/>
      <c r="DA78" s="36" t="n"/>
      <c r="DB78" s="36" t="n"/>
      <c r="DC78" s="36" t="n"/>
      <c r="DD78" s="36" t="n"/>
      <c r="DE78" s="36" t="n"/>
      <c r="DF78" s="36" t="n"/>
      <c r="DG78" s="36" t="n"/>
      <c r="DH78" s="36" t="n"/>
      <c r="DI78" s="36" t="n"/>
      <c r="DJ78" s="36" t="n"/>
      <c r="DK78" s="36" t="n"/>
      <c r="DL78" s="36" t="n"/>
      <c r="DM78" s="36" t="n"/>
      <c r="DN78" s="36" t="n"/>
      <c r="DO78" s="36" t="n"/>
      <c r="DP78" s="36" t="n"/>
      <c r="DQ78" s="36" t="n"/>
      <c r="DR78" s="36" t="n"/>
      <c r="DS78" s="36" t="n"/>
      <c r="DT78" s="36" t="n"/>
      <c r="DU78" s="36" t="n"/>
      <c r="DV78" s="36" t="n"/>
      <c r="DW78" s="36" t="n"/>
      <c r="DX78" s="36" t="n"/>
      <c r="DY78" s="36" t="n"/>
      <c r="DZ78" s="36" t="n"/>
      <c r="EA78" s="36" t="n"/>
      <c r="EB78" s="36" t="n"/>
      <c r="EC78" s="36" t="n"/>
      <c r="ED78" s="36" t="n"/>
      <c r="EE78" s="36" t="n"/>
      <c r="EF78" s="36" t="n"/>
      <c r="EG78" s="36" t="n"/>
      <c r="EH78" s="36" t="n"/>
      <c r="EI78" s="36" t="n"/>
      <c r="EJ78" s="36" t="n"/>
      <c r="EK78" s="36" t="n"/>
      <c r="EL78" s="36" t="n"/>
      <c r="EM78" s="36" t="n"/>
      <c r="EN78" s="36" t="n"/>
    </row>
    <row r="79">
      <c r="A79" s="302" t="inlineStr">
        <is>
          <t>009 - Perguruan Tinggi</t>
        </is>
      </c>
      <c r="C79" s="147" t="n"/>
      <c r="D79" s="149" t="n"/>
      <c r="E79" s="135" t="n"/>
      <c r="F79" s="135" t="n"/>
      <c r="G79" s="135" t="n"/>
      <c r="H79" s="135" t="n"/>
      <c r="I79" s="135" t="n"/>
      <c r="J79" s="135" t="n"/>
      <c r="K79" s="135" t="n"/>
      <c r="L79" s="135" t="n"/>
      <c r="M79" s="135" t="n"/>
      <c r="N79" s="135" t="n"/>
      <c r="O79" s="135" t="n"/>
      <c r="P79" s="135" t="n"/>
      <c r="Q79" s="135" t="n"/>
      <c r="R79" s="135" t="n"/>
      <c r="S79" s="135" t="n"/>
      <c r="T79" s="135" t="n"/>
      <c r="U79" s="135" t="n"/>
      <c r="V79" s="135" t="n"/>
      <c r="W79" s="135" t="n"/>
      <c r="X79" s="135" t="n"/>
      <c r="Y79" s="135" t="n"/>
      <c r="Z79" s="135" t="n"/>
      <c r="AA79" s="135" t="n"/>
      <c r="AB79" s="135" t="n"/>
      <c r="AC79" s="135" t="n"/>
      <c r="AD79" s="135" t="n"/>
      <c r="AE79" s="135" t="n"/>
      <c r="AF79" s="135" t="n"/>
      <c r="AG79" s="135" t="n"/>
      <c r="AH79" s="135" t="n"/>
      <c r="AI79" s="135" t="n"/>
      <c r="AJ79" s="135" t="n"/>
      <c r="AK79" s="135" t="n"/>
      <c r="AL79" s="135" t="n"/>
      <c r="AM79" s="135" t="n"/>
      <c r="AN79" s="135" t="n"/>
      <c r="AO79" s="135" t="n"/>
      <c r="AP79" s="135" t="n"/>
      <c r="AQ79" s="135" t="n"/>
      <c r="AR79" s="135" t="n"/>
      <c r="AS79" s="135" t="n"/>
      <c r="AT79" s="135" t="n"/>
      <c r="AU79" s="135" t="n"/>
      <c r="AV79" s="135" t="n"/>
      <c r="AW79" s="135" t="n"/>
      <c r="AX79" s="135" t="n"/>
      <c r="AY79" s="135" t="n"/>
      <c r="AZ79" s="135" t="n"/>
      <c r="BA79" s="135" t="n"/>
      <c r="BB79" s="135" t="n"/>
      <c r="BC79" s="135" t="n"/>
      <c r="BD79" s="135" t="n"/>
      <c r="BE79" s="135" t="n"/>
      <c r="BF79" s="135" t="n"/>
      <c r="BG79" s="135" t="n"/>
      <c r="BH79" s="135" t="n"/>
      <c r="BI79" s="135" t="n"/>
      <c r="BJ79" s="135" t="n"/>
      <c r="BK79" s="135" t="n"/>
      <c r="BL79" s="135" t="n"/>
      <c r="BM79" s="135" t="n"/>
      <c r="BN79" s="135" t="n"/>
      <c r="BO79" s="135" t="n"/>
      <c r="BP79" s="135" t="n"/>
      <c r="BQ79" s="135" t="n"/>
      <c r="BR79" s="135" t="n"/>
      <c r="BS79" s="135" t="n"/>
      <c r="BT79" s="135" t="n"/>
      <c r="BU79" s="135" t="n"/>
      <c r="BV79" s="135" t="n"/>
      <c r="BW79" s="135" t="n"/>
      <c r="BX79" s="135" t="n"/>
      <c r="BY79" s="135" t="n"/>
      <c r="BZ79" s="135" t="n"/>
      <c r="CA79" s="135" t="n"/>
      <c r="CB79" s="135" t="n"/>
      <c r="CC79" s="135" t="n"/>
      <c r="CD79" s="135" t="n"/>
      <c r="CE79" s="135" t="n"/>
      <c r="CF79" s="135" t="n"/>
      <c r="CG79" s="135" t="n"/>
      <c r="CH79" s="135" t="n"/>
      <c r="CI79" s="135" t="n"/>
      <c r="CJ79" s="135" t="n"/>
      <c r="CK79" s="135" t="n"/>
      <c r="CL79" s="135" t="n"/>
      <c r="CM79" s="135" t="n"/>
      <c r="CN79" s="135" t="n"/>
      <c r="CO79" s="135" t="n"/>
      <c r="CP79" s="135" t="n"/>
      <c r="CQ79" s="135" t="n"/>
      <c r="CR79" s="135" t="n"/>
      <c r="CS79" s="135" t="n"/>
      <c r="CU79" s="36" t="n"/>
      <c r="CV79" s="36" t="n"/>
      <c r="CW79" s="36" t="n"/>
      <c r="CX79" s="36" t="n"/>
      <c r="CY79" s="36" t="n"/>
      <c r="CZ79" s="36" t="n"/>
      <c r="DA79" s="36" t="n"/>
      <c r="DB79" s="36" t="n"/>
      <c r="DC79" s="36" t="n"/>
      <c r="DD79" s="36" t="n"/>
      <c r="DE79" s="36" t="n"/>
      <c r="DF79" s="36" t="n"/>
      <c r="DG79" s="36" t="n"/>
      <c r="DH79" s="36" t="n"/>
      <c r="DI79" s="36" t="n"/>
      <c r="DJ79" s="36" t="n"/>
      <c r="DK79" s="36" t="n"/>
      <c r="DL79" s="36" t="n"/>
      <c r="DM79" s="36" t="n"/>
      <c r="DN79" s="36" t="n"/>
      <c r="DO79" s="36" t="n"/>
      <c r="DP79" s="36" t="n"/>
      <c r="DQ79" s="36" t="n"/>
      <c r="DR79" s="36" t="n"/>
      <c r="DS79" s="36" t="n"/>
      <c r="DT79" s="36" t="n"/>
      <c r="DU79" s="36" t="n"/>
      <c r="DV79" s="36" t="n"/>
      <c r="DW79" s="36" t="n"/>
      <c r="DX79" s="36" t="n"/>
      <c r="DY79" s="36" t="n"/>
      <c r="DZ79" s="36" t="n"/>
      <c r="EA79" s="36" t="n"/>
      <c r="EB79" s="36" t="n"/>
      <c r="EC79" s="36" t="n"/>
      <c r="ED79" s="36" t="n"/>
      <c r="EE79" s="36" t="n"/>
      <c r="EF79" s="36" t="n"/>
      <c r="EG79" s="36" t="n"/>
      <c r="EH79" s="36" t="n"/>
      <c r="EI79" s="36" t="n"/>
      <c r="EJ79" s="36" t="n"/>
      <c r="EK79" s="36" t="n"/>
      <c r="EL79" s="36" t="n"/>
      <c r="EM79" s="36" t="n"/>
      <c r="EN79" s="36" t="n"/>
    </row>
    <row r="80">
      <c r="A80" s="306" t="n"/>
      <c r="B80" s="306" t="inlineStr">
        <is>
          <t>Nama Referensi</t>
        </is>
      </c>
      <c r="C80" s="147" t="n"/>
      <c r="D80" s="149" t="n"/>
      <c r="E80" s="135" t="n"/>
      <c r="F80" s="135" t="n"/>
      <c r="G80" s="135" t="n"/>
      <c r="H80" s="135" t="n"/>
      <c r="I80" s="135" t="n"/>
      <c r="J80" s="135" t="n"/>
      <c r="K80" s="135" t="n"/>
      <c r="L80" s="135" t="n"/>
      <c r="M80" s="135" t="n"/>
      <c r="N80" s="135" t="n"/>
      <c r="O80" s="135" t="n"/>
      <c r="P80" s="135" t="n"/>
      <c r="Q80" s="135" t="n"/>
      <c r="R80" s="135" t="n"/>
      <c r="S80" s="135" t="n"/>
      <c r="T80" s="135" t="n"/>
      <c r="U80" s="135" t="n"/>
      <c r="V80" s="135" t="n"/>
      <c r="W80" s="135" t="n"/>
      <c r="X80" s="135" t="n"/>
      <c r="Y80" s="135" t="n"/>
      <c r="Z80" s="135" t="n"/>
      <c r="AA80" s="135" t="n"/>
      <c r="AB80" s="135" t="n"/>
      <c r="AC80" s="135" t="n"/>
      <c r="AD80" s="135" t="n"/>
      <c r="AE80" s="135" t="n"/>
      <c r="AF80" s="135" t="n"/>
      <c r="AG80" s="135" t="n"/>
      <c r="AH80" s="135" t="n"/>
      <c r="AI80" s="135" t="n"/>
      <c r="AJ80" s="135" t="n"/>
      <c r="AK80" s="135" t="n"/>
      <c r="AL80" s="135" t="n"/>
      <c r="AM80" s="135" t="n"/>
      <c r="AN80" s="135" t="n"/>
      <c r="AO80" s="135" t="n"/>
      <c r="AP80" s="135" t="n"/>
      <c r="AQ80" s="135" t="n"/>
      <c r="AR80" s="135" t="n"/>
      <c r="AS80" s="135" t="n"/>
      <c r="AT80" s="135" t="n"/>
      <c r="AU80" s="135" t="n"/>
      <c r="AV80" s="135" t="n"/>
      <c r="AW80" s="135" t="n"/>
      <c r="AX80" s="135" t="n"/>
      <c r="AY80" s="135" t="n"/>
      <c r="AZ80" s="135" t="n"/>
      <c r="BA80" s="135" t="n"/>
      <c r="BB80" s="135" t="n"/>
      <c r="BC80" s="135" t="n"/>
      <c r="BD80" s="135" t="n"/>
      <c r="BE80" s="135" t="n"/>
      <c r="BF80" s="135" t="n"/>
      <c r="BG80" s="135" t="n"/>
      <c r="BH80" s="135" t="n"/>
      <c r="BI80" s="135" t="n"/>
      <c r="BJ80" s="135" t="n"/>
      <c r="BK80" s="135" t="n"/>
      <c r="BL80" s="135" t="n"/>
      <c r="BM80" s="135" t="n"/>
      <c r="BN80" s="135" t="n"/>
      <c r="BO80" s="135" t="n"/>
      <c r="BP80" s="135" t="n"/>
      <c r="BQ80" s="135" t="n"/>
      <c r="BR80" s="135" t="n"/>
      <c r="BS80" s="135" t="n"/>
      <c r="BT80" s="135" t="n"/>
      <c r="BU80" s="135" t="n"/>
      <c r="BV80" s="135" t="n"/>
      <c r="BW80" s="135" t="n"/>
      <c r="BX80" s="135" t="n"/>
      <c r="BY80" s="135" t="n"/>
      <c r="BZ80" s="135" t="n"/>
      <c r="CA80" s="135" t="n"/>
      <c r="CB80" s="135" t="n"/>
      <c r="CC80" s="135" t="n"/>
      <c r="CD80" s="135" t="n"/>
      <c r="CE80" s="135" t="n"/>
      <c r="CF80" s="135" t="n"/>
      <c r="CG80" s="135" t="n"/>
      <c r="CH80" s="135" t="n"/>
      <c r="CI80" s="135" t="n"/>
      <c r="CJ80" s="135" t="n"/>
      <c r="CK80" s="135" t="n"/>
      <c r="CL80" s="135" t="n"/>
      <c r="CM80" s="135" t="n"/>
      <c r="CN80" s="135" t="n"/>
      <c r="CO80" s="135" t="n"/>
      <c r="CP80" s="135" t="n"/>
      <c r="CQ80" s="135" t="n"/>
      <c r="CR80" s="135" t="n"/>
      <c r="CS80" s="135" t="n"/>
      <c r="CU80" s="36" t="n"/>
      <c r="CV80" s="36" t="n"/>
      <c r="CW80" s="36" t="n"/>
      <c r="CX80" s="36" t="n"/>
      <c r="CY80" s="36" t="n"/>
      <c r="CZ80" s="36" t="n"/>
      <c r="DA80" s="36" t="n"/>
      <c r="DB80" s="36" t="n"/>
      <c r="DC80" s="36" t="n"/>
      <c r="DD80" s="36" t="n"/>
      <c r="DE80" s="36" t="n"/>
      <c r="DF80" s="36" t="n"/>
      <c r="DG80" s="36" t="n"/>
      <c r="DH80" s="36" t="n"/>
      <c r="DI80" s="36" t="n"/>
      <c r="DJ80" s="36" t="n"/>
      <c r="DK80" s="36" t="n"/>
      <c r="DL80" s="36" t="n"/>
      <c r="DM80" s="36" t="n"/>
      <c r="DN80" s="36" t="n"/>
      <c r="DO80" s="36" t="n"/>
      <c r="DP80" s="36" t="n"/>
      <c r="DQ80" s="36" t="n"/>
      <c r="DR80" s="36" t="n"/>
      <c r="DS80" s="36" t="n"/>
      <c r="DT80" s="36" t="n"/>
      <c r="DU80" s="36" t="n"/>
      <c r="DV80" s="36" t="n"/>
      <c r="DW80" s="36" t="n"/>
      <c r="DX80" s="36" t="n"/>
      <c r="DY80" s="36" t="n"/>
      <c r="DZ80" s="36" t="n"/>
      <c r="EA80" s="36" t="n"/>
      <c r="EB80" s="36" t="n"/>
      <c r="EC80" s="36" t="n"/>
      <c r="ED80" s="36" t="n"/>
      <c r="EE80" s="36" t="n"/>
      <c r="EF80" s="36" t="n"/>
      <c r="EG80" s="36" t="n"/>
      <c r="EH80" s="36" t="n"/>
      <c r="EI80" s="36" t="n"/>
      <c r="EJ80" s="36" t="n"/>
      <c r="EK80" s="36" t="n"/>
      <c r="EL80" s="36" t="n"/>
      <c r="EM80" s="36" t="n"/>
      <c r="EN80" s="36" t="n"/>
    </row>
    <row r="81">
      <c r="A81" s="146" t="inlineStr">
        <is>
          <t>009.01</t>
        </is>
      </c>
      <c r="B81" s="146" t="inlineStr">
        <is>
          <t>MIPA</t>
        </is>
      </c>
      <c r="C81" s="147">
        <f>SUM(E81:CS81)</f>
        <v/>
      </c>
      <c r="D81" s="147" t="n"/>
      <c r="E81" s="135">
        <f>COUNTIF(AlumniPT, $A81)</f>
        <v/>
      </c>
      <c r="F81" s="135">
        <f>COUNTIF(BalaiPustakaPT, $A81)</f>
        <v/>
      </c>
      <c r="G81" s="135">
        <f>COUNTIF(KytaJayaMandiriCV, $A81)</f>
        <v/>
      </c>
      <c r="H81" s="135">
        <f>COUNTIF(SindunataCV, $A81)</f>
        <v/>
      </c>
      <c r="I81" s="135">
        <f>COUNTIF(SyiahKualaUniversityPress, $A81)</f>
        <v/>
      </c>
      <c r="J81" s="135">
        <f>COUNTIF(UINMALIKIPRESS, $A81)</f>
        <v/>
      </c>
      <c r="K81" s="135">
        <f>COUNTIF(UNISMAPRESS, $A81)</f>
        <v/>
      </c>
      <c r="L81" s="135">
        <f>COUNTIF(UnitomoPress, $A81)</f>
        <v/>
      </c>
      <c r="M81" s="135">
        <f>COUNTIF(TITIANILMUCV, $A81)</f>
        <v/>
      </c>
      <c r="N81" s="135">
        <f>COUNTIF(AlqaprintJatinangor, $A81)</f>
        <v/>
      </c>
      <c r="O81" s="135">
        <f>COUNTIF(AnantaVidyaCV, $A81)</f>
        <v/>
      </c>
      <c r="P81" s="135">
        <f>COUNTIF(AndiOffsetCV, $A81)</f>
        <v/>
      </c>
      <c r="Q81" s="135">
        <f>COUNTIF(BestariBuanaMurniGroupPT, $A81)</f>
        <v/>
      </c>
      <c r="R81" s="135">
        <f>COUNTIF(BintangSemestaMediaCV, $A81)</f>
        <v/>
      </c>
      <c r="S81" s="135">
        <f>COUNTIF(BPKTodungSutanGunungMuliaPT, $A81)</f>
        <v/>
      </c>
      <c r="T81" s="135">
        <f>COUNTIF(BrataFancyMediaPT, $A81)</f>
        <v/>
      </c>
      <c r="U81" s="135">
        <f>COUNTIF(BudiUtamaCVDeepublish, $A81)</f>
        <v/>
      </c>
      <c r="V81" s="135">
        <f>COUNTIF(BukaBukuPustaka, $A81)</f>
        <v/>
      </c>
      <c r="W81" s="135">
        <f>COUNTIF(BUMIAKSARAPT, $A81)</f>
        <v/>
      </c>
      <c r="X81" s="135">
        <f>COUNTIF(CahayaDuabelasSemestaPT, $A81)</f>
        <v/>
      </c>
      <c r="Y81" s="135">
        <f>COUNTIF(CitraAdityaBaktiPT, $A81)</f>
        <v/>
      </c>
      <c r="Z81" s="135">
        <f>COUNTIF(DeltaEdukasiPrimaCV, $A81)</f>
        <v/>
      </c>
      <c r="AA81" s="135">
        <f>COUNTIF(DIANDRAPRIMAMITRAMEDIACV, $A81)</f>
        <v/>
      </c>
      <c r="AB81" s="135">
        <f>COUNTIF(DuniaPustakaJayaPT, $A81)</f>
        <v/>
      </c>
      <c r="AC81" s="135">
        <f>COUNTIF(DutaPustakaIndonesiaPT, $A81)</f>
        <v/>
      </c>
      <c r="AD81" s="135">
        <f>COUNTIF(ElementaMediaLiterasiPT, $A81)</f>
        <v/>
      </c>
      <c r="AE81" s="135">
        <f>COUNTIF(ElexMediaKomputindoPT, $A81)</f>
        <v/>
      </c>
      <c r="AF81" s="135">
        <f>COUNTIF(EraAdicitraIntermediaPT, $A81)</f>
        <v/>
      </c>
      <c r="AG81" s="135">
        <f>COUNTIF(GarudaMasSejahteraCV, $A81)</f>
        <v/>
      </c>
      <c r="AH81" s="135">
        <f>COUNTIF(GavaMediaCV, $A81)</f>
        <v/>
      </c>
      <c r="AI81" s="135">
        <f>COUNTIF(GemaInsani, $A81)</f>
        <v/>
      </c>
      <c r="AJ81" s="135">
        <f>COUNTIF(GrahaPrintamaSelarasCV, $A81)</f>
        <v/>
      </c>
      <c r="AK81" s="135">
        <f>COUNTIF(GramediaPustakaUtamaPT, $A81)</f>
        <v/>
      </c>
      <c r="AL81" s="135">
        <f>COUNTIF(GrasindoGramediaWidiaSaranaIndonesia, $A81)</f>
        <v/>
      </c>
      <c r="AM81" s="135">
        <f>COUNTIF(IndivaMediaKreasiPT, $A81)</f>
        <v/>
      </c>
      <c r="AN81" s="135">
        <f>COUNTIF(IndocampCV, $A81)</f>
        <v/>
      </c>
      <c r="AO81" s="135">
        <f>COUNTIF(IndonesiaEmasGroup, $A81)</f>
        <v/>
      </c>
      <c r="AP81" s="135">
        <f>COUNTIF(IntanPariwaraGrupCempakaPutihPT, $A81)</f>
        <v/>
      </c>
      <c r="AQ81" s="135">
        <f>COUNTIF(InteraCV, $A81)</f>
        <v/>
      </c>
      <c r="AR81" s="135">
        <f>COUNTIF(JejakPublisherCV, $A81)</f>
        <v/>
      </c>
      <c r="AS81" s="135">
        <f>COUNTIF(JejakPustaka, $A81)</f>
        <v/>
      </c>
      <c r="AT81" s="135">
        <f>COUNTIF(JepePressMediaUtamaPT, $A81)</f>
        <v/>
      </c>
      <c r="AU81" s="135">
        <f>COUNTIF(KanisiusPT, $A81)</f>
        <v/>
      </c>
      <c r="AV81" s="135">
        <f>COUNTIF(KesaintBlancIndahPT, $A81)</f>
        <v/>
      </c>
      <c r="AW81" s="135">
        <f>COUNTIF(KompasMediaNusantaraPenerbitBukuKompas, $A81)</f>
        <v/>
      </c>
      <c r="AX81" s="135">
        <f>COUNTIF(LanggamPustaka, $A81)</f>
        <v/>
      </c>
      <c r="AY81" s="135">
        <f>COUNTIF(LatifKittoMahesaPT, $A81)</f>
        <v/>
      </c>
      <c r="AZ81" s="135">
        <f>COUNTIF(LENTERAHATIPT, $A81)</f>
        <v/>
      </c>
      <c r="BA81" s="135">
        <f>COUNTIF(LenteraPustakaIndonesia, $A81)</f>
        <v/>
      </c>
      <c r="BB81" s="135">
        <f>COUNTIF(LiterasiNusantaraAbadiGroupPT, $A81)</f>
        <v/>
      </c>
      <c r="BC81" s="135">
        <f>COUNTIF(LiterindoBerkahKaryaPT, $A81)</f>
        <v/>
      </c>
      <c r="BD81" s="135">
        <f>COUNTIF(LOKAAKSARACV, $A81)</f>
        <v/>
      </c>
      <c r="BE81" s="135">
        <f>COUNTIF(LuximaMetroMediaPT, $A81)</f>
        <v/>
      </c>
      <c r="BF81" s="135">
        <f>COUNTIF(MandarMajuCV, $A81)</f>
        <v/>
      </c>
      <c r="BG81" s="135">
        <f>COUNTIF(MediaAkselerasi, $A81)</f>
        <v/>
      </c>
      <c r="BH81" s="135">
        <f>COUNTIF(MediaCendekiaMuslimCV, $A81)</f>
        <v/>
      </c>
      <c r="BI81" s="135">
        <f>COUNTIF(MediaDinamikaSelarasPT, $A81)</f>
        <v/>
      </c>
      <c r="BJ81" s="135">
        <f>COUNTIF(MediaKaryaPutraCV, $A81)</f>
        <v/>
      </c>
      <c r="BK81" s="135">
        <f>COUNTIF(MediaPressindoPT, $A81)</f>
        <v/>
      </c>
      <c r="BL81" s="135">
        <f>COUNTIF(MediantaraSemestaPT, $A81)</f>
        <v/>
      </c>
      <c r="BM81" s="135">
        <f>COUNTIF(MelaniaPublishingCV, $A81)</f>
        <v/>
      </c>
      <c r="BN81" s="135">
        <f>COUNTIF(MutiaraAksaraCV, $A81)</f>
        <v/>
      </c>
      <c r="BO81" s="135">
        <f>COUNTIF(NafalGlobalNusantaraPT, $A81)</f>
        <v/>
      </c>
      <c r="BP81" s="135">
        <f>COUNTIF(NiagaSwadayaPT, $A81)</f>
        <v/>
      </c>
      <c r="BQ81" s="135">
        <f>COUNTIF(NuansaCendekiaCV, $A81)</f>
        <v/>
      </c>
      <c r="BR81" s="135">
        <f>COUNTIF(PenebarSwadayaPT, $A81)</f>
        <v/>
      </c>
      <c r="BS81" s="135">
        <f>COUNTIF(PenerbitAdab, $A81)</f>
        <v/>
      </c>
      <c r="BT81" s="135">
        <f>COUNTIF(PenerbitEGC, $A81)</f>
        <v/>
      </c>
      <c r="BU81" s="135">
        <f>COUNTIF(PenerbitIPBPressPT, $A81)</f>
        <v/>
      </c>
      <c r="BV81" s="135">
        <f>COUNTIF(PenerbitSalemba, $A81)</f>
        <v/>
      </c>
      <c r="BW81" s="135">
        <f>COUNTIF(PohonCahayaSemestaPT, $A81)</f>
        <v/>
      </c>
      <c r="BX81" s="135">
        <f>COUNTIF(PranaDinamikaSejahteraPT, $A81)</f>
        <v/>
      </c>
      <c r="BY81" s="135">
        <f>COUNTIF(PrenadaMediaGroup, $A81)</f>
        <v/>
      </c>
      <c r="BZ81" s="135">
        <f>COUNTIF(PusatDatadanAnalisaTempoPT, $A81)</f>
        <v/>
      </c>
      <c r="CA81" s="135">
        <f>COUNTIF(PuspaSwaraPT, $A81)</f>
        <v/>
      </c>
      <c r="CB81" s="135">
        <f>COUNTIF(PustakaBaruPress, $A81)</f>
        <v/>
      </c>
      <c r="CC81" s="135">
        <f>COUNTIF(PustakaBengawanCV, $A81)</f>
        <v/>
      </c>
      <c r="CD81" s="135">
        <f>COUNTIF(PustakaRumahCintaCV, $A81)</f>
        <v/>
      </c>
      <c r="CE81" s="135">
        <f>COUNTIF(RajaGrafindoPersadaPT, $A81)</f>
        <v/>
      </c>
      <c r="CF81" s="135">
        <f>COUNTIF(RajawaliIntanCemerlang, $A81)</f>
        <v/>
      </c>
      <c r="CG81" s="135">
        <f>COUNTIF(RayyanaKomunikasindoPT, $A81)</f>
        <v/>
      </c>
      <c r="CH81" s="135">
        <f>COUNTIF(RefikaAditamaPT, $A81)</f>
        <v/>
      </c>
      <c r="CI81" s="135">
        <f>COUNTIF(RemajaRosdakaryaPT, $A81)</f>
        <v/>
      </c>
      <c r="CJ81" s="135">
        <f>COUNTIF(ReneTurosIndonesiaPT, $A81)</f>
        <v/>
      </c>
      <c r="CK81" s="135">
        <f>COUNTIF(SaranaPancakaryaNusaPT, $A81)</f>
        <v/>
      </c>
      <c r="CL81" s="135">
        <f>COUNTIF(ScopindoMediaPustakaPT, $A81)</f>
        <v/>
      </c>
      <c r="CM81" s="135">
        <f>COUNTIF(SetiAjiCV, $A81)</f>
        <v/>
      </c>
      <c r="CN81" s="135">
        <f>COUNTIF(SinergiPrimaMagnaCV, $A81)</f>
        <v/>
      </c>
      <c r="CO81" s="135">
        <f>COUNTIF(TazkiaInvestindoUtamaPT, $A81)</f>
        <v/>
      </c>
      <c r="CP81" s="135">
        <f>COUNTIF(TeguhKaryaCV, $A81)</f>
        <v/>
      </c>
      <c r="CQ81" s="135">
        <f>COUNTIF(TigaSerangkaiPustakaMandiriPT, $A81)</f>
        <v/>
      </c>
      <c r="CR81" s="135">
        <f>COUNTIF(TrubusSwadayaPT, $A81)</f>
        <v/>
      </c>
      <c r="CS81" s="135">
        <f>COUNTIF(UGMPress, $A81)</f>
        <v/>
      </c>
      <c r="CU81" s="36" t="n"/>
      <c r="CV81" s="36" t="n"/>
      <c r="CW81" s="36" t="n"/>
      <c r="CX81" s="36" t="n"/>
      <c r="CY81" s="36" t="n"/>
      <c r="CZ81" s="36" t="n"/>
      <c r="DA81" s="36" t="n"/>
      <c r="DB81" s="36" t="n"/>
      <c r="DC81" s="36" t="n"/>
      <c r="DD81" s="36" t="n"/>
      <c r="DE81" s="36" t="n"/>
      <c r="DF81" s="36" t="n"/>
      <c r="DG81" s="36" t="n"/>
      <c r="DH81" s="36" t="n"/>
      <c r="DI81" s="36" t="n"/>
      <c r="DJ81" s="36" t="n"/>
      <c r="DK81" s="36" t="n"/>
      <c r="DL81" s="36" t="n"/>
      <c r="DM81" s="36" t="n"/>
      <c r="DN81" s="36" t="n"/>
      <c r="DO81" s="36" t="n"/>
      <c r="DP81" s="36" t="n"/>
      <c r="DQ81" s="36" t="n"/>
      <c r="DR81" s="36" t="n"/>
      <c r="DS81" s="36" t="n"/>
      <c r="DT81" s="36" t="n"/>
      <c r="DU81" s="36" t="n"/>
      <c r="DV81" s="36" t="n"/>
      <c r="DW81" s="36" t="n"/>
      <c r="DX81" s="36" t="n"/>
      <c r="DY81" s="36" t="n"/>
      <c r="DZ81" s="36" t="n"/>
      <c r="EA81" s="36" t="n"/>
      <c r="EB81" s="36" t="n"/>
      <c r="EC81" s="36" t="n"/>
      <c r="ED81" s="36" t="n"/>
      <c r="EE81" s="36" t="n"/>
      <c r="EF81" s="36" t="n"/>
      <c r="EG81" s="36" t="n"/>
      <c r="EH81" s="36" t="n"/>
      <c r="EI81" s="36" t="n"/>
      <c r="EJ81" s="36" t="n"/>
      <c r="EK81" s="36" t="n"/>
      <c r="EL81" s="36" t="n"/>
      <c r="EM81" s="36" t="n"/>
      <c r="EN81" s="36" t="n"/>
    </row>
    <row r="82">
      <c r="A82" s="146" t="inlineStr">
        <is>
          <t>009.02</t>
        </is>
      </c>
      <c r="B82" s="146" t="inlineStr">
        <is>
          <t>Kedokteran</t>
        </is>
      </c>
      <c r="C82" s="147">
        <f>SUM(E82:CS82)</f>
        <v/>
      </c>
      <c r="D82" s="147" t="n"/>
      <c r="E82" s="135">
        <f>COUNTIF(AlumniPT, $A82)</f>
        <v/>
      </c>
      <c r="F82" s="135">
        <f>COUNTIF(BalaiPustakaPT, $A82)</f>
        <v/>
      </c>
      <c r="G82" s="135">
        <f>COUNTIF(KytaJayaMandiriCV, $A82)</f>
        <v/>
      </c>
      <c r="H82" s="135">
        <f>COUNTIF(SindunataCV, $A82)</f>
        <v/>
      </c>
      <c r="I82" s="135">
        <f>COUNTIF(SyiahKualaUniversityPress, $A82)</f>
        <v/>
      </c>
      <c r="J82" s="135">
        <f>COUNTIF(UINMALIKIPRESS, $A82)</f>
        <v/>
      </c>
      <c r="K82" s="135">
        <f>COUNTIF(UNISMAPRESS, $A82)</f>
        <v/>
      </c>
      <c r="L82" s="135">
        <f>COUNTIF(UnitomoPress, $A82)</f>
        <v/>
      </c>
      <c r="M82" s="135">
        <f>COUNTIF(TITIANILMUCV, $A82)</f>
        <v/>
      </c>
      <c r="N82" s="135">
        <f>COUNTIF(AlqaprintJatinangor, $A82)</f>
        <v/>
      </c>
      <c r="O82" s="135">
        <f>COUNTIF(AnantaVidyaCV, $A82)</f>
        <v/>
      </c>
      <c r="P82" s="135">
        <f>COUNTIF(AndiOffsetCV, $A82)</f>
        <v/>
      </c>
      <c r="Q82" s="135">
        <f>COUNTIF(BestariBuanaMurniGroupPT, $A82)</f>
        <v/>
      </c>
      <c r="R82" s="135">
        <f>COUNTIF(BintangSemestaMediaCV, $A82)</f>
        <v/>
      </c>
      <c r="S82" s="135">
        <f>COUNTIF(BPKTodungSutanGunungMuliaPT, $A82)</f>
        <v/>
      </c>
      <c r="T82" s="135">
        <f>COUNTIF(BrataFancyMediaPT, $A82)</f>
        <v/>
      </c>
      <c r="U82" s="135">
        <f>COUNTIF(BudiUtamaCVDeepublish, $A82)</f>
        <v/>
      </c>
      <c r="V82" s="135">
        <f>COUNTIF(BukaBukuPustaka, $A82)</f>
        <v/>
      </c>
      <c r="W82" s="135">
        <f>COUNTIF(BUMIAKSARAPT, $A82)</f>
        <v/>
      </c>
      <c r="X82" s="135">
        <f>COUNTIF(CahayaDuabelasSemestaPT, $A82)</f>
        <v/>
      </c>
      <c r="Y82" s="135">
        <f>COUNTIF(CitraAdityaBaktiPT, $A82)</f>
        <v/>
      </c>
      <c r="Z82" s="135">
        <f>COUNTIF(DeltaEdukasiPrimaCV, $A82)</f>
        <v/>
      </c>
      <c r="AA82" s="135">
        <f>COUNTIF(DIANDRAPRIMAMITRAMEDIACV, $A82)</f>
        <v/>
      </c>
      <c r="AB82" s="135">
        <f>COUNTIF(DuniaPustakaJayaPT, $A82)</f>
        <v/>
      </c>
      <c r="AC82" s="135">
        <f>COUNTIF(DutaPustakaIndonesiaPT, $A82)</f>
        <v/>
      </c>
      <c r="AD82" s="135">
        <f>COUNTIF(ElementaMediaLiterasiPT, $A82)</f>
        <v/>
      </c>
      <c r="AE82" s="135">
        <f>COUNTIF(ElexMediaKomputindoPT, $A82)</f>
        <v/>
      </c>
      <c r="AF82" s="135">
        <f>COUNTIF(EraAdicitraIntermediaPT, $A82)</f>
        <v/>
      </c>
      <c r="AG82" s="135">
        <f>COUNTIF(GarudaMasSejahteraCV, $A82)</f>
        <v/>
      </c>
      <c r="AH82" s="135">
        <f>COUNTIF(GavaMediaCV, $A82)</f>
        <v/>
      </c>
      <c r="AI82" s="135">
        <f>COUNTIF(GemaInsani, $A82)</f>
        <v/>
      </c>
      <c r="AJ82" s="135">
        <f>COUNTIF(GrahaPrintamaSelarasCV, $A82)</f>
        <v/>
      </c>
      <c r="AK82" s="135">
        <f>COUNTIF(GramediaPustakaUtamaPT, $A82)</f>
        <v/>
      </c>
      <c r="AL82" s="135">
        <f>COUNTIF(GrasindoGramediaWidiaSaranaIndonesia, $A82)</f>
        <v/>
      </c>
      <c r="AM82" s="135">
        <f>COUNTIF(IndivaMediaKreasiPT, $A82)</f>
        <v/>
      </c>
      <c r="AN82" s="135">
        <f>COUNTIF(IndocampCV, $A82)</f>
        <v/>
      </c>
      <c r="AO82" s="135">
        <f>COUNTIF(IndonesiaEmasGroup, $A82)</f>
        <v/>
      </c>
      <c r="AP82" s="135">
        <f>COUNTIF(IntanPariwaraGrupCempakaPutihPT, $A82)</f>
        <v/>
      </c>
      <c r="AQ82" s="135">
        <f>COUNTIF(InteraCV, $A82)</f>
        <v/>
      </c>
      <c r="AR82" s="135">
        <f>COUNTIF(JejakPublisherCV, $A82)</f>
        <v/>
      </c>
      <c r="AS82" s="135">
        <f>COUNTIF(JejakPustaka, $A82)</f>
        <v/>
      </c>
      <c r="AT82" s="135">
        <f>COUNTIF(JepePressMediaUtamaPT, $A82)</f>
        <v/>
      </c>
      <c r="AU82" s="135">
        <f>COUNTIF(KanisiusPT, $A82)</f>
        <v/>
      </c>
      <c r="AV82" s="135">
        <f>COUNTIF(KesaintBlancIndahPT, $A82)</f>
        <v/>
      </c>
      <c r="AW82" s="135">
        <f>COUNTIF(KompasMediaNusantaraPenerbitBukuKompas, $A82)</f>
        <v/>
      </c>
      <c r="AX82" s="135">
        <f>COUNTIF(LanggamPustaka, $A82)</f>
        <v/>
      </c>
      <c r="AY82" s="135">
        <f>COUNTIF(LatifKittoMahesaPT, $A82)</f>
        <v/>
      </c>
      <c r="AZ82" s="135">
        <f>COUNTIF(LENTERAHATIPT, $A82)</f>
        <v/>
      </c>
      <c r="BA82" s="135">
        <f>COUNTIF(LenteraPustakaIndonesia, $A82)</f>
        <v/>
      </c>
      <c r="BB82" s="135">
        <f>COUNTIF(LiterasiNusantaraAbadiGroupPT, $A82)</f>
        <v/>
      </c>
      <c r="BC82" s="135">
        <f>COUNTIF(LiterindoBerkahKaryaPT, $A82)</f>
        <v/>
      </c>
      <c r="BD82" s="135">
        <f>COUNTIF(LOKAAKSARACV, $A82)</f>
        <v/>
      </c>
      <c r="BE82" s="135">
        <f>COUNTIF(LuximaMetroMediaPT, $A82)</f>
        <v/>
      </c>
      <c r="BF82" s="135">
        <f>COUNTIF(MandarMajuCV, $A82)</f>
        <v/>
      </c>
      <c r="BG82" s="135">
        <f>COUNTIF(MediaAkselerasi, $A82)</f>
        <v/>
      </c>
      <c r="BH82" s="135">
        <f>COUNTIF(MediaCendekiaMuslimCV, $A82)</f>
        <v/>
      </c>
      <c r="BI82" s="135">
        <f>COUNTIF(MediaDinamikaSelarasPT, $A82)</f>
        <v/>
      </c>
      <c r="BJ82" s="135">
        <f>COUNTIF(MediaKaryaPutraCV, $A82)</f>
        <v/>
      </c>
      <c r="BK82" s="135">
        <f>COUNTIF(MediaPressindoPT, $A82)</f>
        <v/>
      </c>
      <c r="BL82" s="135">
        <f>COUNTIF(MediantaraSemestaPT, $A82)</f>
        <v/>
      </c>
      <c r="BM82" s="135">
        <f>COUNTIF(MelaniaPublishingCV, $A82)</f>
        <v/>
      </c>
      <c r="BN82" s="135">
        <f>COUNTIF(MutiaraAksaraCV, $A82)</f>
        <v/>
      </c>
      <c r="BO82" s="135">
        <f>COUNTIF(NafalGlobalNusantaraPT, $A82)</f>
        <v/>
      </c>
      <c r="BP82" s="135">
        <f>COUNTIF(NiagaSwadayaPT, $A82)</f>
        <v/>
      </c>
      <c r="BQ82" s="135">
        <f>COUNTIF(NuansaCendekiaCV, $A82)</f>
        <v/>
      </c>
      <c r="BR82" s="135">
        <f>COUNTIF(PenebarSwadayaPT, $A82)</f>
        <v/>
      </c>
      <c r="BS82" s="135">
        <f>COUNTIF(PenerbitAdab, $A82)</f>
        <v/>
      </c>
      <c r="BT82" s="135">
        <f>COUNTIF(PenerbitEGC, $A82)</f>
        <v/>
      </c>
      <c r="BU82" s="135">
        <f>COUNTIF(PenerbitIPBPressPT, $A82)</f>
        <v/>
      </c>
      <c r="BV82" s="135">
        <f>COUNTIF(PenerbitSalemba, $A82)</f>
        <v/>
      </c>
      <c r="BW82" s="135">
        <f>COUNTIF(PohonCahayaSemestaPT, $A82)</f>
        <v/>
      </c>
      <c r="BX82" s="135">
        <f>COUNTIF(PranaDinamikaSejahteraPT, $A82)</f>
        <v/>
      </c>
      <c r="BY82" s="135">
        <f>COUNTIF(PrenadaMediaGroup, $A82)</f>
        <v/>
      </c>
      <c r="BZ82" s="135">
        <f>COUNTIF(PusatDatadanAnalisaTempoPT, $A82)</f>
        <v/>
      </c>
      <c r="CA82" s="135">
        <f>COUNTIF(PuspaSwaraPT, $A82)</f>
        <v/>
      </c>
      <c r="CB82" s="135">
        <f>COUNTIF(PustakaBaruPress, $A82)</f>
        <v/>
      </c>
      <c r="CC82" s="135">
        <f>COUNTIF(PustakaBengawanCV, $A82)</f>
        <v/>
      </c>
      <c r="CD82" s="135">
        <f>COUNTIF(PustakaRumahCintaCV, $A82)</f>
        <v/>
      </c>
      <c r="CE82" s="135">
        <f>COUNTIF(RajaGrafindoPersadaPT, $A82)</f>
        <v/>
      </c>
      <c r="CF82" s="135">
        <f>COUNTIF(RajawaliIntanCemerlang, $A82)</f>
        <v/>
      </c>
      <c r="CG82" s="135">
        <f>COUNTIF(RayyanaKomunikasindoPT, $A82)</f>
        <v/>
      </c>
      <c r="CH82" s="135">
        <f>COUNTIF(RefikaAditamaPT, $A82)</f>
        <v/>
      </c>
      <c r="CI82" s="135">
        <f>COUNTIF(RemajaRosdakaryaPT, $A82)</f>
        <v/>
      </c>
      <c r="CJ82" s="135">
        <f>COUNTIF(ReneTurosIndonesiaPT, $A82)</f>
        <v/>
      </c>
      <c r="CK82" s="135">
        <f>COUNTIF(SaranaPancakaryaNusaPT, $A82)</f>
        <v/>
      </c>
      <c r="CL82" s="135">
        <f>COUNTIF(ScopindoMediaPustakaPT, $A82)</f>
        <v/>
      </c>
      <c r="CM82" s="135">
        <f>COUNTIF(SetiAjiCV, $A82)</f>
        <v/>
      </c>
      <c r="CN82" s="135">
        <f>COUNTIF(SinergiPrimaMagnaCV, $A82)</f>
        <v/>
      </c>
      <c r="CO82" s="135">
        <f>COUNTIF(TazkiaInvestindoUtamaPT, $A82)</f>
        <v/>
      </c>
      <c r="CP82" s="135">
        <f>COUNTIF(TeguhKaryaCV, $A82)</f>
        <v/>
      </c>
      <c r="CQ82" s="135">
        <f>COUNTIF(TigaSerangkaiPustakaMandiriPT, $A82)</f>
        <v/>
      </c>
      <c r="CR82" s="135">
        <f>COUNTIF(TrubusSwadayaPT, $A82)</f>
        <v/>
      </c>
      <c r="CS82" s="135">
        <f>COUNTIF(UGMPress, $A82)</f>
        <v/>
      </c>
      <c r="CU82" s="36" t="n"/>
      <c r="CV82" s="36" t="n"/>
      <c r="CW82" s="36" t="n"/>
      <c r="CX82" s="36" t="n"/>
      <c r="CY82" s="36" t="n"/>
      <c r="CZ82" s="36" t="n"/>
      <c r="DA82" s="36" t="n"/>
      <c r="DB82" s="36" t="n"/>
      <c r="DC82" s="36" t="n"/>
      <c r="DD82" s="36" t="n"/>
      <c r="DE82" s="36" t="n"/>
      <c r="DF82" s="36" t="n"/>
      <c r="DG82" s="36" t="n"/>
      <c r="DH82" s="36" t="n"/>
      <c r="DI82" s="36" t="n"/>
      <c r="DJ82" s="36" t="n"/>
      <c r="DK82" s="36" t="n"/>
      <c r="DL82" s="36" t="n"/>
      <c r="DM82" s="36" t="n"/>
      <c r="DN82" s="36" t="n"/>
      <c r="DO82" s="36" t="n"/>
      <c r="DP82" s="36" t="n"/>
      <c r="DQ82" s="36" t="n"/>
      <c r="DR82" s="36" t="n"/>
      <c r="DS82" s="36" t="n"/>
      <c r="DT82" s="36" t="n"/>
      <c r="DU82" s="36" t="n"/>
      <c r="DV82" s="36" t="n"/>
      <c r="DW82" s="36" t="n"/>
      <c r="DX82" s="36" t="n"/>
      <c r="DY82" s="36" t="n"/>
      <c r="DZ82" s="36" t="n"/>
      <c r="EA82" s="36" t="n"/>
      <c r="EB82" s="36" t="n"/>
      <c r="EC82" s="36" t="n"/>
      <c r="ED82" s="36" t="n"/>
      <c r="EE82" s="36" t="n"/>
      <c r="EF82" s="36" t="n"/>
      <c r="EG82" s="36" t="n"/>
      <c r="EH82" s="36" t="n"/>
      <c r="EI82" s="36" t="n"/>
      <c r="EJ82" s="36" t="n"/>
      <c r="EK82" s="36" t="n"/>
      <c r="EL82" s="36" t="n"/>
      <c r="EM82" s="36" t="n"/>
      <c r="EN82" s="36" t="n"/>
    </row>
    <row r="83">
      <c r="A83" s="146" t="inlineStr">
        <is>
          <t>009.03</t>
        </is>
      </c>
      <c r="B83" s="146" t="inlineStr">
        <is>
          <t>Teknik</t>
        </is>
      </c>
      <c r="C83" s="147">
        <f>SUM(E83:CS83)</f>
        <v/>
      </c>
      <c r="D83" s="147" t="n"/>
      <c r="E83" s="135">
        <f>COUNTIF(AlumniPT, $A83)</f>
        <v/>
      </c>
      <c r="F83" s="135">
        <f>COUNTIF(BalaiPustakaPT, $A83)</f>
        <v/>
      </c>
      <c r="G83" s="135">
        <f>COUNTIF(KytaJayaMandiriCV, $A83)</f>
        <v/>
      </c>
      <c r="H83" s="135">
        <f>COUNTIF(SindunataCV, $A83)</f>
        <v/>
      </c>
      <c r="I83" s="135">
        <f>COUNTIF(SyiahKualaUniversityPress, $A83)</f>
        <v/>
      </c>
      <c r="J83" s="135">
        <f>COUNTIF(UINMALIKIPRESS, $A83)</f>
        <v/>
      </c>
      <c r="K83" s="135">
        <f>COUNTIF(UNISMAPRESS, $A83)</f>
        <v/>
      </c>
      <c r="L83" s="135">
        <f>COUNTIF(UnitomoPress, $A83)</f>
        <v/>
      </c>
      <c r="M83" s="135">
        <f>COUNTIF(TITIANILMUCV, $A83)</f>
        <v/>
      </c>
      <c r="N83" s="135">
        <f>COUNTIF(AlqaprintJatinangor, $A83)</f>
        <v/>
      </c>
      <c r="O83" s="135">
        <f>COUNTIF(AnantaVidyaCV, $A83)</f>
        <v/>
      </c>
      <c r="P83" s="135">
        <f>COUNTIF(AndiOffsetCV, $A83)</f>
        <v/>
      </c>
      <c r="Q83" s="135">
        <f>COUNTIF(BestariBuanaMurniGroupPT, $A83)</f>
        <v/>
      </c>
      <c r="R83" s="135">
        <f>COUNTIF(BintangSemestaMediaCV, $A83)</f>
        <v/>
      </c>
      <c r="S83" s="135">
        <f>COUNTIF(BPKTodungSutanGunungMuliaPT, $A83)</f>
        <v/>
      </c>
      <c r="T83" s="135">
        <f>COUNTIF(BrataFancyMediaPT, $A83)</f>
        <v/>
      </c>
      <c r="U83" s="135">
        <f>COUNTIF(BudiUtamaCVDeepublish, $A83)</f>
        <v/>
      </c>
      <c r="V83" s="135">
        <f>COUNTIF(BukaBukuPustaka, $A83)</f>
        <v/>
      </c>
      <c r="W83" s="135">
        <f>COUNTIF(BUMIAKSARAPT, $A83)</f>
        <v/>
      </c>
      <c r="X83" s="135">
        <f>COUNTIF(CahayaDuabelasSemestaPT, $A83)</f>
        <v/>
      </c>
      <c r="Y83" s="135">
        <f>COUNTIF(CitraAdityaBaktiPT, $A83)</f>
        <v/>
      </c>
      <c r="Z83" s="135">
        <f>COUNTIF(DeltaEdukasiPrimaCV, $A83)</f>
        <v/>
      </c>
      <c r="AA83" s="135">
        <f>COUNTIF(DIANDRAPRIMAMITRAMEDIACV, $A83)</f>
        <v/>
      </c>
      <c r="AB83" s="135">
        <f>COUNTIF(DuniaPustakaJayaPT, $A83)</f>
        <v/>
      </c>
      <c r="AC83" s="135">
        <f>COUNTIF(DutaPustakaIndonesiaPT, $A83)</f>
        <v/>
      </c>
      <c r="AD83" s="135">
        <f>COUNTIF(ElementaMediaLiterasiPT, $A83)</f>
        <v/>
      </c>
      <c r="AE83" s="135">
        <f>COUNTIF(ElexMediaKomputindoPT, $A83)</f>
        <v/>
      </c>
      <c r="AF83" s="135">
        <f>COUNTIF(EraAdicitraIntermediaPT, $A83)</f>
        <v/>
      </c>
      <c r="AG83" s="135">
        <f>COUNTIF(GarudaMasSejahteraCV, $A83)</f>
        <v/>
      </c>
      <c r="AH83" s="135">
        <f>COUNTIF(GavaMediaCV, $A83)</f>
        <v/>
      </c>
      <c r="AI83" s="135">
        <f>COUNTIF(GemaInsani, $A83)</f>
        <v/>
      </c>
      <c r="AJ83" s="135">
        <f>COUNTIF(GrahaPrintamaSelarasCV, $A83)</f>
        <v/>
      </c>
      <c r="AK83" s="135">
        <f>COUNTIF(GramediaPustakaUtamaPT, $A83)</f>
        <v/>
      </c>
      <c r="AL83" s="135">
        <f>COUNTIF(GrasindoGramediaWidiaSaranaIndonesia, $A83)</f>
        <v/>
      </c>
      <c r="AM83" s="135">
        <f>COUNTIF(IndivaMediaKreasiPT, $A83)</f>
        <v/>
      </c>
      <c r="AN83" s="135">
        <f>COUNTIF(IndocampCV, $A83)</f>
        <v/>
      </c>
      <c r="AO83" s="135">
        <f>COUNTIF(IndonesiaEmasGroup, $A83)</f>
        <v/>
      </c>
      <c r="AP83" s="135">
        <f>COUNTIF(IntanPariwaraGrupCempakaPutihPT, $A83)</f>
        <v/>
      </c>
      <c r="AQ83" s="135">
        <f>COUNTIF(InteraCV, $A83)</f>
        <v/>
      </c>
      <c r="AR83" s="135">
        <f>COUNTIF(JejakPublisherCV, $A83)</f>
        <v/>
      </c>
      <c r="AS83" s="135">
        <f>COUNTIF(JejakPustaka, $A83)</f>
        <v/>
      </c>
      <c r="AT83" s="135">
        <f>COUNTIF(JepePressMediaUtamaPT, $A83)</f>
        <v/>
      </c>
      <c r="AU83" s="135">
        <f>COUNTIF(KanisiusPT, $A83)</f>
        <v/>
      </c>
      <c r="AV83" s="135">
        <f>COUNTIF(KesaintBlancIndahPT, $A83)</f>
        <v/>
      </c>
      <c r="AW83" s="135">
        <f>COUNTIF(KompasMediaNusantaraPenerbitBukuKompas, $A83)</f>
        <v/>
      </c>
      <c r="AX83" s="135">
        <f>COUNTIF(LanggamPustaka, $A83)</f>
        <v/>
      </c>
      <c r="AY83" s="135">
        <f>COUNTIF(LatifKittoMahesaPT, $A83)</f>
        <v/>
      </c>
      <c r="AZ83" s="135">
        <f>COUNTIF(LENTERAHATIPT, $A83)</f>
        <v/>
      </c>
      <c r="BA83" s="135">
        <f>COUNTIF(LenteraPustakaIndonesia, $A83)</f>
        <v/>
      </c>
      <c r="BB83" s="135">
        <f>COUNTIF(LiterasiNusantaraAbadiGroupPT, $A83)</f>
        <v/>
      </c>
      <c r="BC83" s="135">
        <f>COUNTIF(LiterindoBerkahKaryaPT, $A83)</f>
        <v/>
      </c>
      <c r="BD83" s="135">
        <f>COUNTIF(LOKAAKSARACV, $A83)</f>
        <v/>
      </c>
      <c r="BE83" s="135">
        <f>COUNTIF(LuximaMetroMediaPT, $A83)</f>
        <v/>
      </c>
      <c r="BF83" s="135">
        <f>COUNTIF(MandarMajuCV, $A83)</f>
        <v/>
      </c>
      <c r="BG83" s="135">
        <f>COUNTIF(MediaAkselerasi, $A83)</f>
        <v/>
      </c>
      <c r="BH83" s="135">
        <f>COUNTIF(MediaCendekiaMuslimCV, $A83)</f>
        <v/>
      </c>
      <c r="BI83" s="135">
        <f>COUNTIF(MediaDinamikaSelarasPT, $A83)</f>
        <v/>
      </c>
      <c r="BJ83" s="135">
        <f>COUNTIF(MediaKaryaPutraCV, $A83)</f>
        <v/>
      </c>
      <c r="BK83" s="135">
        <f>COUNTIF(MediaPressindoPT, $A83)</f>
        <v/>
      </c>
      <c r="BL83" s="135">
        <f>COUNTIF(MediantaraSemestaPT, $A83)</f>
        <v/>
      </c>
      <c r="BM83" s="135">
        <f>COUNTIF(MelaniaPublishingCV, $A83)</f>
        <v/>
      </c>
      <c r="BN83" s="135">
        <f>COUNTIF(MutiaraAksaraCV, $A83)</f>
        <v/>
      </c>
      <c r="BO83" s="135">
        <f>COUNTIF(NafalGlobalNusantaraPT, $A83)</f>
        <v/>
      </c>
      <c r="BP83" s="135">
        <f>COUNTIF(NiagaSwadayaPT, $A83)</f>
        <v/>
      </c>
      <c r="BQ83" s="135">
        <f>COUNTIF(NuansaCendekiaCV, $A83)</f>
        <v/>
      </c>
      <c r="BR83" s="135">
        <f>COUNTIF(PenebarSwadayaPT, $A83)</f>
        <v/>
      </c>
      <c r="BS83" s="135">
        <f>COUNTIF(PenerbitAdab, $A83)</f>
        <v/>
      </c>
      <c r="BT83" s="135">
        <f>COUNTIF(PenerbitEGC, $A83)</f>
        <v/>
      </c>
      <c r="BU83" s="135">
        <f>COUNTIF(PenerbitIPBPressPT, $A83)</f>
        <v/>
      </c>
      <c r="BV83" s="135">
        <f>COUNTIF(PenerbitSalemba, $A83)</f>
        <v/>
      </c>
      <c r="BW83" s="135">
        <f>COUNTIF(PohonCahayaSemestaPT, $A83)</f>
        <v/>
      </c>
      <c r="BX83" s="135">
        <f>COUNTIF(PranaDinamikaSejahteraPT, $A83)</f>
        <v/>
      </c>
      <c r="BY83" s="135">
        <f>COUNTIF(PrenadaMediaGroup, $A83)</f>
        <v/>
      </c>
      <c r="BZ83" s="135">
        <f>COUNTIF(PusatDatadanAnalisaTempoPT, $A83)</f>
        <v/>
      </c>
      <c r="CA83" s="135">
        <f>COUNTIF(PuspaSwaraPT, $A83)</f>
        <v/>
      </c>
      <c r="CB83" s="135">
        <f>COUNTIF(PustakaBaruPress, $A83)</f>
        <v/>
      </c>
      <c r="CC83" s="135">
        <f>COUNTIF(PustakaBengawanCV, $A83)</f>
        <v/>
      </c>
      <c r="CD83" s="135">
        <f>COUNTIF(PustakaRumahCintaCV, $A83)</f>
        <v/>
      </c>
      <c r="CE83" s="135">
        <f>COUNTIF(RajaGrafindoPersadaPT, $A83)</f>
        <v/>
      </c>
      <c r="CF83" s="135">
        <f>COUNTIF(RajawaliIntanCemerlang, $A83)</f>
        <v/>
      </c>
      <c r="CG83" s="135">
        <f>COUNTIF(RayyanaKomunikasindoPT, $A83)</f>
        <v/>
      </c>
      <c r="CH83" s="135">
        <f>COUNTIF(RefikaAditamaPT, $A83)</f>
        <v/>
      </c>
      <c r="CI83" s="135">
        <f>COUNTIF(RemajaRosdakaryaPT, $A83)</f>
        <v/>
      </c>
      <c r="CJ83" s="135">
        <f>COUNTIF(ReneTurosIndonesiaPT, $A83)</f>
        <v/>
      </c>
      <c r="CK83" s="135">
        <f>COUNTIF(SaranaPancakaryaNusaPT, $A83)</f>
        <v/>
      </c>
      <c r="CL83" s="135">
        <f>COUNTIF(ScopindoMediaPustakaPT, $A83)</f>
        <v/>
      </c>
      <c r="CM83" s="135">
        <f>COUNTIF(SetiAjiCV, $A83)</f>
        <v/>
      </c>
      <c r="CN83" s="135">
        <f>COUNTIF(SinergiPrimaMagnaCV, $A83)</f>
        <v/>
      </c>
      <c r="CO83" s="135">
        <f>COUNTIF(TazkiaInvestindoUtamaPT, $A83)</f>
        <v/>
      </c>
      <c r="CP83" s="135">
        <f>COUNTIF(TeguhKaryaCV, $A83)</f>
        <v/>
      </c>
      <c r="CQ83" s="135">
        <f>COUNTIF(TigaSerangkaiPustakaMandiriPT, $A83)</f>
        <v/>
      </c>
      <c r="CR83" s="135">
        <f>COUNTIF(TrubusSwadayaPT, $A83)</f>
        <v/>
      </c>
      <c r="CS83" s="135">
        <f>COUNTIF(UGMPress, $A83)</f>
        <v/>
      </c>
      <c r="CU83" s="36" t="n"/>
      <c r="CV83" s="36" t="n"/>
      <c r="CW83" s="36" t="n"/>
      <c r="CX83" s="36" t="n"/>
      <c r="CY83" s="36" t="n"/>
      <c r="CZ83" s="36" t="n"/>
      <c r="DA83" s="36" t="n"/>
      <c r="DB83" s="36" t="n"/>
      <c r="DC83" s="36" t="n"/>
      <c r="DD83" s="36" t="n"/>
      <c r="DE83" s="36" t="n"/>
      <c r="DF83" s="36" t="n"/>
      <c r="DG83" s="36" t="n"/>
      <c r="DH83" s="36" t="n"/>
      <c r="DI83" s="36" t="n"/>
      <c r="DJ83" s="36" t="n"/>
      <c r="DK83" s="36" t="n"/>
      <c r="DL83" s="36" t="n"/>
      <c r="DM83" s="36" t="n"/>
      <c r="DN83" s="36" t="n"/>
      <c r="DO83" s="36" t="n"/>
      <c r="DP83" s="36" t="n"/>
      <c r="DQ83" s="36" t="n"/>
      <c r="DR83" s="36" t="n"/>
      <c r="DS83" s="36" t="n"/>
      <c r="DT83" s="36" t="n"/>
      <c r="DU83" s="36" t="n"/>
      <c r="DV83" s="36" t="n"/>
      <c r="DW83" s="36" t="n"/>
      <c r="DX83" s="36" t="n"/>
      <c r="DY83" s="36" t="n"/>
      <c r="DZ83" s="36" t="n"/>
      <c r="EA83" s="36" t="n"/>
      <c r="EB83" s="36" t="n"/>
      <c r="EC83" s="36" t="n"/>
      <c r="ED83" s="36" t="n"/>
      <c r="EE83" s="36" t="n"/>
      <c r="EF83" s="36" t="n"/>
      <c r="EG83" s="36" t="n"/>
      <c r="EH83" s="36" t="n"/>
      <c r="EI83" s="36" t="n"/>
      <c r="EJ83" s="36" t="n"/>
      <c r="EK83" s="36" t="n"/>
      <c r="EL83" s="36" t="n"/>
      <c r="EM83" s="36" t="n"/>
      <c r="EN83" s="36" t="n"/>
    </row>
    <row r="84">
      <c r="A84" s="146" t="inlineStr">
        <is>
          <t>009.04</t>
        </is>
      </c>
      <c r="B84" s="146" t="inlineStr">
        <is>
          <t>Arsitektur</t>
        </is>
      </c>
      <c r="C84" s="147">
        <f>SUM(E84:CS84)</f>
        <v/>
      </c>
      <c r="D84" s="147" t="n"/>
      <c r="E84" s="135">
        <f>COUNTIF(AlumniPT, $A84)</f>
        <v/>
      </c>
      <c r="F84" s="135">
        <f>COUNTIF(BalaiPustakaPT, $A84)</f>
        <v/>
      </c>
      <c r="G84" s="135">
        <f>COUNTIF(KytaJayaMandiriCV, $A84)</f>
        <v/>
      </c>
      <c r="H84" s="135">
        <f>COUNTIF(SindunataCV, $A84)</f>
        <v/>
      </c>
      <c r="I84" s="135">
        <f>COUNTIF(SyiahKualaUniversityPress, $A84)</f>
        <v/>
      </c>
      <c r="J84" s="135">
        <f>COUNTIF(UINMALIKIPRESS, $A84)</f>
        <v/>
      </c>
      <c r="K84" s="135">
        <f>COUNTIF(UNISMAPRESS, $A84)</f>
        <v/>
      </c>
      <c r="L84" s="135">
        <f>COUNTIF(UnitomoPress, $A84)</f>
        <v/>
      </c>
      <c r="M84" s="135">
        <f>COUNTIF(TITIANILMUCV, $A84)</f>
        <v/>
      </c>
      <c r="N84" s="135">
        <f>COUNTIF(AlqaprintJatinangor, $A84)</f>
        <v/>
      </c>
      <c r="O84" s="135">
        <f>COUNTIF(AnantaVidyaCV, $A84)</f>
        <v/>
      </c>
      <c r="P84" s="135">
        <f>COUNTIF(AndiOffsetCV, $A84)</f>
        <v/>
      </c>
      <c r="Q84" s="135">
        <f>COUNTIF(BestariBuanaMurniGroupPT, $A84)</f>
        <v/>
      </c>
      <c r="R84" s="135">
        <f>COUNTIF(BintangSemestaMediaCV, $A84)</f>
        <v/>
      </c>
      <c r="S84" s="135">
        <f>COUNTIF(BPKTodungSutanGunungMuliaPT, $A84)</f>
        <v/>
      </c>
      <c r="T84" s="135">
        <f>COUNTIF(BrataFancyMediaPT, $A84)</f>
        <v/>
      </c>
      <c r="U84" s="135">
        <f>COUNTIF(BudiUtamaCVDeepublish, $A84)</f>
        <v/>
      </c>
      <c r="V84" s="135">
        <f>COUNTIF(BukaBukuPustaka, $A84)</f>
        <v/>
      </c>
      <c r="W84" s="135">
        <f>COUNTIF(BUMIAKSARAPT, $A84)</f>
        <v/>
      </c>
      <c r="X84" s="135">
        <f>COUNTIF(CahayaDuabelasSemestaPT, $A84)</f>
        <v/>
      </c>
      <c r="Y84" s="135">
        <f>COUNTIF(CitraAdityaBaktiPT, $A84)</f>
        <v/>
      </c>
      <c r="Z84" s="135">
        <f>COUNTIF(DeltaEdukasiPrimaCV, $A84)</f>
        <v/>
      </c>
      <c r="AA84" s="135">
        <f>COUNTIF(DIANDRAPRIMAMITRAMEDIACV, $A84)</f>
        <v/>
      </c>
      <c r="AB84" s="135">
        <f>COUNTIF(DuniaPustakaJayaPT, $A84)</f>
        <v/>
      </c>
      <c r="AC84" s="135">
        <f>COUNTIF(DutaPustakaIndonesiaPT, $A84)</f>
        <v/>
      </c>
      <c r="AD84" s="135">
        <f>COUNTIF(ElementaMediaLiterasiPT, $A84)</f>
        <v/>
      </c>
      <c r="AE84" s="135">
        <f>COUNTIF(ElexMediaKomputindoPT, $A84)</f>
        <v/>
      </c>
      <c r="AF84" s="135">
        <f>COUNTIF(EraAdicitraIntermediaPT, $A84)</f>
        <v/>
      </c>
      <c r="AG84" s="135">
        <f>COUNTIF(GarudaMasSejahteraCV, $A84)</f>
        <v/>
      </c>
      <c r="AH84" s="135">
        <f>COUNTIF(GavaMediaCV, $A84)</f>
        <v/>
      </c>
      <c r="AI84" s="135">
        <f>COUNTIF(GemaInsani, $A84)</f>
        <v/>
      </c>
      <c r="AJ84" s="135">
        <f>COUNTIF(GrahaPrintamaSelarasCV, $A84)</f>
        <v/>
      </c>
      <c r="AK84" s="135">
        <f>COUNTIF(GramediaPustakaUtamaPT, $A84)</f>
        <v/>
      </c>
      <c r="AL84" s="135">
        <f>COUNTIF(GrasindoGramediaWidiaSaranaIndonesia, $A84)</f>
        <v/>
      </c>
      <c r="AM84" s="135">
        <f>COUNTIF(IndivaMediaKreasiPT, $A84)</f>
        <v/>
      </c>
      <c r="AN84" s="135">
        <f>COUNTIF(IndocampCV, $A84)</f>
        <v/>
      </c>
      <c r="AO84" s="135">
        <f>COUNTIF(IndonesiaEmasGroup, $A84)</f>
        <v/>
      </c>
      <c r="AP84" s="135">
        <f>COUNTIF(IntanPariwaraGrupCempakaPutihPT, $A84)</f>
        <v/>
      </c>
      <c r="AQ84" s="135">
        <f>COUNTIF(InteraCV, $A84)</f>
        <v/>
      </c>
      <c r="AR84" s="135">
        <f>COUNTIF(JejakPublisherCV, $A84)</f>
        <v/>
      </c>
      <c r="AS84" s="135">
        <f>COUNTIF(JejakPustaka, $A84)</f>
        <v/>
      </c>
      <c r="AT84" s="135">
        <f>COUNTIF(JepePressMediaUtamaPT, $A84)</f>
        <v/>
      </c>
      <c r="AU84" s="135">
        <f>COUNTIF(KanisiusPT, $A84)</f>
        <v/>
      </c>
      <c r="AV84" s="135">
        <f>COUNTIF(KesaintBlancIndahPT, $A84)</f>
        <v/>
      </c>
      <c r="AW84" s="135">
        <f>COUNTIF(KompasMediaNusantaraPenerbitBukuKompas, $A84)</f>
        <v/>
      </c>
      <c r="AX84" s="135">
        <f>COUNTIF(LanggamPustaka, $A84)</f>
        <v/>
      </c>
      <c r="AY84" s="135">
        <f>COUNTIF(LatifKittoMahesaPT, $A84)</f>
        <v/>
      </c>
      <c r="AZ84" s="135">
        <f>COUNTIF(LENTERAHATIPT, $A84)</f>
        <v/>
      </c>
      <c r="BA84" s="135">
        <f>COUNTIF(LenteraPustakaIndonesia, $A84)</f>
        <v/>
      </c>
      <c r="BB84" s="135">
        <f>COUNTIF(LiterasiNusantaraAbadiGroupPT, $A84)</f>
        <v/>
      </c>
      <c r="BC84" s="135">
        <f>COUNTIF(LiterindoBerkahKaryaPT, $A84)</f>
        <v/>
      </c>
      <c r="BD84" s="135">
        <f>COUNTIF(LOKAAKSARACV, $A84)</f>
        <v/>
      </c>
      <c r="BE84" s="135">
        <f>COUNTIF(LuximaMetroMediaPT, $A84)</f>
        <v/>
      </c>
      <c r="BF84" s="135">
        <f>COUNTIF(MandarMajuCV, $A84)</f>
        <v/>
      </c>
      <c r="BG84" s="135">
        <f>COUNTIF(MediaAkselerasi, $A84)</f>
        <v/>
      </c>
      <c r="BH84" s="135">
        <f>COUNTIF(MediaCendekiaMuslimCV, $A84)</f>
        <v/>
      </c>
      <c r="BI84" s="135">
        <f>COUNTIF(MediaDinamikaSelarasPT, $A84)</f>
        <v/>
      </c>
      <c r="BJ84" s="135">
        <f>COUNTIF(MediaKaryaPutraCV, $A84)</f>
        <v/>
      </c>
      <c r="BK84" s="135">
        <f>COUNTIF(MediaPressindoPT, $A84)</f>
        <v/>
      </c>
      <c r="BL84" s="135">
        <f>COUNTIF(MediantaraSemestaPT, $A84)</f>
        <v/>
      </c>
      <c r="BM84" s="135">
        <f>COUNTIF(MelaniaPublishingCV, $A84)</f>
        <v/>
      </c>
      <c r="BN84" s="135">
        <f>COUNTIF(MutiaraAksaraCV, $A84)</f>
        <v/>
      </c>
      <c r="BO84" s="135">
        <f>COUNTIF(NafalGlobalNusantaraPT, $A84)</f>
        <v/>
      </c>
      <c r="BP84" s="135">
        <f>COUNTIF(NiagaSwadayaPT, $A84)</f>
        <v/>
      </c>
      <c r="BQ84" s="135">
        <f>COUNTIF(NuansaCendekiaCV, $A84)</f>
        <v/>
      </c>
      <c r="BR84" s="135">
        <f>COUNTIF(PenebarSwadayaPT, $A84)</f>
        <v/>
      </c>
      <c r="BS84" s="135">
        <f>COUNTIF(PenerbitAdab, $A84)</f>
        <v/>
      </c>
      <c r="BT84" s="135">
        <f>COUNTIF(PenerbitEGC, $A84)</f>
        <v/>
      </c>
      <c r="BU84" s="135">
        <f>COUNTIF(PenerbitIPBPressPT, $A84)</f>
        <v/>
      </c>
      <c r="BV84" s="135">
        <f>COUNTIF(PenerbitSalemba, $A84)</f>
        <v/>
      </c>
      <c r="BW84" s="135">
        <f>COUNTIF(PohonCahayaSemestaPT, $A84)</f>
        <v/>
      </c>
      <c r="BX84" s="135">
        <f>COUNTIF(PranaDinamikaSejahteraPT, $A84)</f>
        <v/>
      </c>
      <c r="BY84" s="135">
        <f>COUNTIF(PrenadaMediaGroup, $A84)</f>
        <v/>
      </c>
      <c r="BZ84" s="135">
        <f>COUNTIF(PusatDatadanAnalisaTempoPT, $A84)</f>
        <v/>
      </c>
      <c r="CA84" s="135">
        <f>COUNTIF(PuspaSwaraPT, $A84)</f>
        <v/>
      </c>
      <c r="CB84" s="135">
        <f>COUNTIF(PustakaBaruPress, $A84)</f>
        <v/>
      </c>
      <c r="CC84" s="135">
        <f>COUNTIF(PustakaBengawanCV, $A84)</f>
        <v/>
      </c>
      <c r="CD84" s="135">
        <f>COUNTIF(PustakaRumahCintaCV, $A84)</f>
        <v/>
      </c>
      <c r="CE84" s="135">
        <f>COUNTIF(RajaGrafindoPersadaPT, $A84)</f>
        <v/>
      </c>
      <c r="CF84" s="135">
        <f>COUNTIF(RajawaliIntanCemerlang, $A84)</f>
        <v/>
      </c>
      <c r="CG84" s="135">
        <f>COUNTIF(RayyanaKomunikasindoPT, $A84)</f>
        <v/>
      </c>
      <c r="CH84" s="135">
        <f>COUNTIF(RefikaAditamaPT, $A84)</f>
        <v/>
      </c>
      <c r="CI84" s="135">
        <f>COUNTIF(RemajaRosdakaryaPT, $A84)</f>
        <v/>
      </c>
      <c r="CJ84" s="135">
        <f>COUNTIF(ReneTurosIndonesiaPT, $A84)</f>
        <v/>
      </c>
      <c r="CK84" s="135">
        <f>COUNTIF(SaranaPancakaryaNusaPT, $A84)</f>
        <v/>
      </c>
      <c r="CL84" s="135">
        <f>COUNTIF(ScopindoMediaPustakaPT, $A84)</f>
        <v/>
      </c>
      <c r="CM84" s="135">
        <f>COUNTIF(SetiAjiCV, $A84)</f>
        <v/>
      </c>
      <c r="CN84" s="135">
        <f>COUNTIF(SinergiPrimaMagnaCV, $A84)</f>
        <v/>
      </c>
      <c r="CO84" s="135">
        <f>COUNTIF(TazkiaInvestindoUtamaPT, $A84)</f>
        <v/>
      </c>
      <c r="CP84" s="135">
        <f>COUNTIF(TeguhKaryaCV, $A84)</f>
        <v/>
      </c>
      <c r="CQ84" s="135">
        <f>COUNTIF(TigaSerangkaiPustakaMandiriPT, $A84)</f>
        <v/>
      </c>
      <c r="CR84" s="135">
        <f>COUNTIF(TrubusSwadayaPT, $A84)</f>
        <v/>
      </c>
      <c r="CS84" s="135">
        <f>COUNTIF(UGMPress, $A84)</f>
        <v/>
      </c>
      <c r="CU84" s="36" t="n"/>
      <c r="CV84" s="36" t="n"/>
      <c r="CW84" s="36" t="n"/>
      <c r="CX84" s="36" t="n"/>
      <c r="CY84" s="36" t="n"/>
      <c r="CZ84" s="36" t="n"/>
      <c r="DA84" s="36" t="n"/>
      <c r="DB84" s="36" t="n"/>
      <c r="DC84" s="36" t="n"/>
      <c r="DD84" s="36" t="n"/>
      <c r="DE84" s="36" t="n"/>
      <c r="DF84" s="36" t="n"/>
      <c r="DG84" s="36" t="n"/>
      <c r="DH84" s="36" t="n"/>
      <c r="DI84" s="36" t="n"/>
      <c r="DJ84" s="36" t="n"/>
      <c r="DK84" s="36" t="n"/>
      <c r="DL84" s="36" t="n"/>
      <c r="DM84" s="36" t="n"/>
      <c r="DN84" s="36" t="n"/>
      <c r="DO84" s="36" t="n"/>
      <c r="DP84" s="36" t="n"/>
      <c r="DQ84" s="36" t="n"/>
      <c r="DR84" s="36" t="n"/>
      <c r="DS84" s="36" t="n"/>
      <c r="DT84" s="36" t="n"/>
      <c r="DU84" s="36" t="n"/>
      <c r="DV84" s="36" t="n"/>
      <c r="DW84" s="36" t="n"/>
      <c r="DX84" s="36" t="n"/>
      <c r="DY84" s="36" t="n"/>
      <c r="DZ84" s="36" t="n"/>
      <c r="EA84" s="36" t="n"/>
      <c r="EB84" s="36" t="n"/>
      <c r="EC84" s="36" t="n"/>
      <c r="ED84" s="36" t="n"/>
      <c r="EE84" s="36" t="n"/>
      <c r="EF84" s="36" t="n"/>
      <c r="EG84" s="36" t="n"/>
      <c r="EH84" s="36" t="n"/>
      <c r="EI84" s="36" t="n"/>
      <c r="EJ84" s="36" t="n"/>
      <c r="EK84" s="36" t="n"/>
      <c r="EL84" s="36" t="n"/>
      <c r="EM84" s="36" t="n"/>
      <c r="EN84" s="36" t="n"/>
    </row>
    <row r="85">
      <c r="A85" s="146" t="inlineStr">
        <is>
          <t>009.05</t>
        </is>
      </c>
      <c r="B85" s="146" t="inlineStr">
        <is>
          <t>Komputer</t>
        </is>
      </c>
      <c r="C85" s="147">
        <f>SUM(E85:CS85)</f>
        <v/>
      </c>
      <c r="D85" s="147" t="n"/>
      <c r="E85" s="135">
        <f>COUNTIF(AlumniPT, $A85)</f>
        <v/>
      </c>
      <c r="F85" s="135">
        <f>COUNTIF(BalaiPustakaPT, $A85)</f>
        <v/>
      </c>
      <c r="G85" s="135">
        <f>COUNTIF(KytaJayaMandiriCV, $A85)</f>
        <v/>
      </c>
      <c r="H85" s="135">
        <f>COUNTIF(SindunataCV, $A85)</f>
        <v/>
      </c>
      <c r="I85" s="135">
        <f>COUNTIF(SyiahKualaUniversityPress, $A85)</f>
        <v/>
      </c>
      <c r="J85" s="135">
        <f>COUNTIF(UINMALIKIPRESS, $A85)</f>
        <v/>
      </c>
      <c r="K85" s="135">
        <f>COUNTIF(UNISMAPRESS, $A85)</f>
        <v/>
      </c>
      <c r="L85" s="135">
        <f>COUNTIF(UnitomoPress, $A85)</f>
        <v/>
      </c>
      <c r="M85" s="135">
        <f>COUNTIF(TITIANILMUCV, $A85)</f>
        <v/>
      </c>
      <c r="N85" s="135">
        <f>COUNTIF(AlqaprintJatinangor, $A85)</f>
        <v/>
      </c>
      <c r="O85" s="135">
        <f>COUNTIF(AnantaVidyaCV, $A85)</f>
        <v/>
      </c>
      <c r="P85" s="135">
        <f>COUNTIF(AndiOffsetCV, $A85)</f>
        <v/>
      </c>
      <c r="Q85" s="135">
        <f>COUNTIF(BestariBuanaMurniGroupPT, $A85)</f>
        <v/>
      </c>
      <c r="R85" s="135">
        <f>COUNTIF(BintangSemestaMediaCV, $A85)</f>
        <v/>
      </c>
      <c r="S85" s="135">
        <f>COUNTIF(BPKTodungSutanGunungMuliaPT, $A85)</f>
        <v/>
      </c>
      <c r="T85" s="135">
        <f>COUNTIF(BrataFancyMediaPT, $A85)</f>
        <v/>
      </c>
      <c r="U85" s="135">
        <f>COUNTIF(BudiUtamaCVDeepublish, $A85)</f>
        <v/>
      </c>
      <c r="V85" s="135">
        <f>COUNTIF(BukaBukuPustaka, $A85)</f>
        <v/>
      </c>
      <c r="W85" s="135">
        <f>COUNTIF(BUMIAKSARAPT, $A85)</f>
        <v/>
      </c>
      <c r="X85" s="135">
        <f>COUNTIF(CahayaDuabelasSemestaPT, $A85)</f>
        <v/>
      </c>
      <c r="Y85" s="135">
        <f>COUNTIF(CitraAdityaBaktiPT, $A85)</f>
        <v/>
      </c>
      <c r="Z85" s="135">
        <f>COUNTIF(DeltaEdukasiPrimaCV, $A85)</f>
        <v/>
      </c>
      <c r="AA85" s="135">
        <f>COUNTIF(DIANDRAPRIMAMITRAMEDIACV, $A85)</f>
        <v/>
      </c>
      <c r="AB85" s="135">
        <f>COUNTIF(DuniaPustakaJayaPT, $A85)</f>
        <v/>
      </c>
      <c r="AC85" s="135">
        <f>COUNTIF(DutaPustakaIndonesiaPT, $A85)</f>
        <v/>
      </c>
      <c r="AD85" s="135">
        <f>COUNTIF(ElementaMediaLiterasiPT, $A85)</f>
        <v/>
      </c>
      <c r="AE85" s="135">
        <f>COUNTIF(ElexMediaKomputindoPT, $A85)</f>
        <v/>
      </c>
      <c r="AF85" s="135">
        <f>COUNTIF(EraAdicitraIntermediaPT, $A85)</f>
        <v/>
      </c>
      <c r="AG85" s="135">
        <f>COUNTIF(GarudaMasSejahteraCV, $A85)</f>
        <v/>
      </c>
      <c r="AH85" s="135">
        <f>COUNTIF(GavaMediaCV, $A85)</f>
        <v/>
      </c>
      <c r="AI85" s="135">
        <f>COUNTIF(GemaInsani, $A85)</f>
        <v/>
      </c>
      <c r="AJ85" s="135">
        <f>COUNTIF(GrahaPrintamaSelarasCV, $A85)</f>
        <v/>
      </c>
      <c r="AK85" s="135">
        <f>COUNTIF(GramediaPustakaUtamaPT, $A85)</f>
        <v/>
      </c>
      <c r="AL85" s="135">
        <f>COUNTIF(GrasindoGramediaWidiaSaranaIndonesia, $A85)</f>
        <v/>
      </c>
      <c r="AM85" s="135">
        <f>COUNTIF(IndivaMediaKreasiPT, $A85)</f>
        <v/>
      </c>
      <c r="AN85" s="135">
        <f>COUNTIF(IndocampCV, $A85)</f>
        <v/>
      </c>
      <c r="AO85" s="135">
        <f>COUNTIF(IndonesiaEmasGroup, $A85)</f>
        <v/>
      </c>
      <c r="AP85" s="135">
        <f>COUNTIF(IntanPariwaraGrupCempakaPutihPT, $A85)</f>
        <v/>
      </c>
      <c r="AQ85" s="135">
        <f>COUNTIF(InteraCV, $A85)</f>
        <v/>
      </c>
      <c r="AR85" s="135">
        <f>COUNTIF(JejakPublisherCV, $A85)</f>
        <v/>
      </c>
      <c r="AS85" s="135">
        <f>COUNTIF(JejakPustaka, $A85)</f>
        <v/>
      </c>
      <c r="AT85" s="135">
        <f>COUNTIF(JepePressMediaUtamaPT, $A85)</f>
        <v/>
      </c>
      <c r="AU85" s="135">
        <f>COUNTIF(KanisiusPT, $A85)</f>
        <v/>
      </c>
      <c r="AV85" s="135">
        <f>COUNTIF(KesaintBlancIndahPT, $A85)</f>
        <v/>
      </c>
      <c r="AW85" s="135">
        <f>COUNTIF(KompasMediaNusantaraPenerbitBukuKompas, $A85)</f>
        <v/>
      </c>
      <c r="AX85" s="135">
        <f>COUNTIF(LanggamPustaka, $A85)</f>
        <v/>
      </c>
      <c r="AY85" s="135">
        <f>COUNTIF(LatifKittoMahesaPT, $A85)</f>
        <v/>
      </c>
      <c r="AZ85" s="135">
        <f>COUNTIF(LENTERAHATIPT, $A85)</f>
        <v/>
      </c>
      <c r="BA85" s="135">
        <f>COUNTIF(LenteraPustakaIndonesia, $A85)</f>
        <v/>
      </c>
      <c r="BB85" s="135">
        <f>COUNTIF(LiterasiNusantaraAbadiGroupPT, $A85)</f>
        <v/>
      </c>
      <c r="BC85" s="135">
        <f>COUNTIF(LiterindoBerkahKaryaPT, $A85)</f>
        <v/>
      </c>
      <c r="BD85" s="135">
        <f>COUNTIF(LOKAAKSARACV, $A85)</f>
        <v/>
      </c>
      <c r="BE85" s="135">
        <f>COUNTIF(LuximaMetroMediaPT, $A85)</f>
        <v/>
      </c>
      <c r="BF85" s="135">
        <f>COUNTIF(MandarMajuCV, $A85)</f>
        <v/>
      </c>
      <c r="BG85" s="135">
        <f>COUNTIF(MediaAkselerasi, $A85)</f>
        <v/>
      </c>
      <c r="BH85" s="135">
        <f>COUNTIF(MediaCendekiaMuslimCV, $A85)</f>
        <v/>
      </c>
      <c r="BI85" s="135">
        <f>COUNTIF(MediaDinamikaSelarasPT, $A85)</f>
        <v/>
      </c>
      <c r="BJ85" s="135">
        <f>COUNTIF(MediaKaryaPutraCV, $A85)</f>
        <v/>
      </c>
      <c r="BK85" s="135">
        <f>COUNTIF(MediaPressindoPT, $A85)</f>
        <v/>
      </c>
      <c r="BL85" s="135">
        <f>COUNTIF(MediantaraSemestaPT, $A85)</f>
        <v/>
      </c>
      <c r="BM85" s="135">
        <f>COUNTIF(MelaniaPublishingCV, $A85)</f>
        <v/>
      </c>
      <c r="BN85" s="135">
        <f>COUNTIF(MutiaraAksaraCV, $A85)</f>
        <v/>
      </c>
      <c r="BO85" s="135">
        <f>COUNTIF(NafalGlobalNusantaraPT, $A85)</f>
        <v/>
      </c>
      <c r="BP85" s="135">
        <f>COUNTIF(NiagaSwadayaPT, $A85)</f>
        <v/>
      </c>
      <c r="BQ85" s="135">
        <f>COUNTIF(NuansaCendekiaCV, $A85)</f>
        <v/>
      </c>
      <c r="BR85" s="135">
        <f>COUNTIF(PenebarSwadayaPT, $A85)</f>
        <v/>
      </c>
      <c r="BS85" s="135">
        <f>COUNTIF(PenerbitAdab, $A85)</f>
        <v/>
      </c>
      <c r="BT85" s="135">
        <f>COUNTIF(PenerbitEGC, $A85)</f>
        <v/>
      </c>
      <c r="BU85" s="135">
        <f>COUNTIF(PenerbitIPBPressPT, $A85)</f>
        <v/>
      </c>
      <c r="BV85" s="135">
        <f>COUNTIF(PenerbitSalemba, $A85)</f>
        <v/>
      </c>
      <c r="BW85" s="135">
        <f>COUNTIF(PohonCahayaSemestaPT, $A85)</f>
        <v/>
      </c>
      <c r="BX85" s="135">
        <f>COUNTIF(PranaDinamikaSejahteraPT, $A85)</f>
        <v/>
      </c>
      <c r="BY85" s="135">
        <f>COUNTIF(PrenadaMediaGroup, $A85)</f>
        <v/>
      </c>
      <c r="BZ85" s="135">
        <f>COUNTIF(PusatDatadanAnalisaTempoPT, $A85)</f>
        <v/>
      </c>
      <c r="CA85" s="135">
        <f>COUNTIF(PuspaSwaraPT, $A85)</f>
        <v/>
      </c>
      <c r="CB85" s="135">
        <f>COUNTIF(PustakaBaruPress, $A85)</f>
        <v/>
      </c>
      <c r="CC85" s="135">
        <f>COUNTIF(PustakaBengawanCV, $A85)</f>
        <v/>
      </c>
      <c r="CD85" s="135">
        <f>COUNTIF(PustakaRumahCintaCV, $A85)</f>
        <v/>
      </c>
      <c r="CE85" s="135">
        <f>COUNTIF(RajaGrafindoPersadaPT, $A85)</f>
        <v/>
      </c>
      <c r="CF85" s="135">
        <f>COUNTIF(RajawaliIntanCemerlang, $A85)</f>
        <v/>
      </c>
      <c r="CG85" s="135">
        <f>COUNTIF(RayyanaKomunikasindoPT, $A85)</f>
        <v/>
      </c>
      <c r="CH85" s="135">
        <f>COUNTIF(RefikaAditamaPT, $A85)</f>
        <v/>
      </c>
      <c r="CI85" s="135">
        <f>COUNTIF(RemajaRosdakaryaPT, $A85)</f>
        <v/>
      </c>
      <c r="CJ85" s="135">
        <f>COUNTIF(ReneTurosIndonesiaPT, $A85)</f>
        <v/>
      </c>
      <c r="CK85" s="135">
        <f>COUNTIF(SaranaPancakaryaNusaPT, $A85)</f>
        <v/>
      </c>
      <c r="CL85" s="135">
        <f>COUNTIF(ScopindoMediaPustakaPT, $A85)</f>
        <v/>
      </c>
      <c r="CM85" s="135">
        <f>COUNTIF(SetiAjiCV, $A85)</f>
        <v/>
      </c>
      <c r="CN85" s="135">
        <f>COUNTIF(SinergiPrimaMagnaCV, $A85)</f>
        <v/>
      </c>
      <c r="CO85" s="135">
        <f>COUNTIF(TazkiaInvestindoUtamaPT, $A85)</f>
        <v/>
      </c>
      <c r="CP85" s="135">
        <f>COUNTIF(TeguhKaryaCV, $A85)</f>
        <v/>
      </c>
      <c r="CQ85" s="135">
        <f>COUNTIF(TigaSerangkaiPustakaMandiriPT, $A85)</f>
        <v/>
      </c>
      <c r="CR85" s="135">
        <f>COUNTIF(TrubusSwadayaPT, $A85)</f>
        <v/>
      </c>
      <c r="CS85" s="135">
        <f>COUNTIF(UGMPress, $A85)</f>
        <v/>
      </c>
      <c r="CU85" s="36" t="n"/>
      <c r="CV85" s="36" t="n"/>
      <c r="CW85" s="36" t="n"/>
      <c r="CX85" s="36" t="n"/>
      <c r="CY85" s="36" t="n"/>
      <c r="CZ85" s="36" t="n"/>
      <c r="DA85" s="36" t="n"/>
      <c r="DB85" s="36" t="n"/>
      <c r="DC85" s="36" t="n"/>
      <c r="DD85" s="36" t="n"/>
      <c r="DE85" s="36" t="n"/>
      <c r="DF85" s="36" t="n"/>
      <c r="DG85" s="36" t="n"/>
      <c r="DH85" s="36" t="n"/>
      <c r="DI85" s="36" t="n"/>
      <c r="DJ85" s="36" t="n"/>
      <c r="DK85" s="36" t="n"/>
      <c r="DL85" s="36" t="n"/>
      <c r="DM85" s="36" t="n"/>
      <c r="DN85" s="36" t="n"/>
      <c r="DO85" s="36" t="n"/>
      <c r="DP85" s="36" t="n"/>
      <c r="DQ85" s="36" t="n"/>
      <c r="DR85" s="36" t="n"/>
      <c r="DS85" s="36" t="n"/>
      <c r="DT85" s="36" t="n"/>
      <c r="DU85" s="36" t="n"/>
      <c r="DV85" s="36" t="n"/>
      <c r="DW85" s="36" t="n"/>
      <c r="DX85" s="36" t="n"/>
      <c r="DY85" s="36" t="n"/>
      <c r="DZ85" s="36" t="n"/>
      <c r="EA85" s="36" t="n"/>
      <c r="EB85" s="36" t="n"/>
      <c r="EC85" s="36" t="n"/>
      <c r="ED85" s="36" t="n"/>
      <c r="EE85" s="36" t="n"/>
      <c r="EF85" s="36" t="n"/>
      <c r="EG85" s="36" t="n"/>
      <c r="EH85" s="36" t="n"/>
      <c r="EI85" s="36" t="n"/>
      <c r="EJ85" s="36" t="n"/>
      <c r="EK85" s="36" t="n"/>
      <c r="EL85" s="36" t="n"/>
      <c r="EM85" s="36" t="n"/>
      <c r="EN85" s="36" t="n"/>
    </row>
    <row r="86">
      <c r="A86" s="146" t="inlineStr">
        <is>
          <t>009.06</t>
        </is>
      </c>
      <c r="B86" s="146" t="inlineStr">
        <is>
          <t>Kehutanan, Pertanian, Peternakan, dan Perikanan</t>
        </is>
      </c>
      <c r="C86" s="147">
        <f>SUM(E86:CS86)</f>
        <v/>
      </c>
      <c r="D86" s="147" t="n"/>
      <c r="E86" s="135">
        <f>COUNTIF(AlumniPT, $A86)</f>
        <v/>
      </c>
      <c r="F86" s="135">
        <f>COUNTIF(BalaiPustakaPT, $A86)</f>
        <v/>
      </c>
      <c r="G86" s="135">
        <f>COUNTIF(KytaJayaMandiriCV, $A86)</f>
        <v/>
      </c>
      <c r="H86" s="135">
        <f>COUNTIF(SindunataCV, $A86)</f>
        <v/>
      </c>
      <c r="I86" s="135">
        <f>COUNTIF(SyiahKualaUniversityPress, $A86)</f>
        <v/>
      </c>
      <c r="J86" s="135">
        <f>COUNTIF(UINMALIKIPRESS, $A86)</f>
        <v/>
      </c>
      <c r="K86" s="135">
        <f>COUNTIF(UNISMAPRESS, $A86)</f>
        <v/>
      </c>
      <c r="L86" s="135">
        <f>COUNTIF(UnitomoPress, $A86)</f>
        <v/>
      </c>
      <c r="M86" s="135">
        <f>COUNTIF(TITIANILMUCV, $A86)</f>
        <v/>
      </c>
      <c r="N86" s="135">
        <f>COUNTIF(AlqaprintJatinangor, $A86)</f>
        <v/>
      </c>
      <c r="O86" s="135">
        <f>COUNTIF(AnantaVidyaCV, $A86)</f>
        <v/>
      </c>
      <c r="P86" s="135">
        <f>COUNTIF(AndiOffsetCV, $A86)</f>
        <v/>
      </c>
      <c r="Q86" s="135">
        <f>COUNTIF(BestariBuanaMurniGroupPT, $A86)</f>
        <v/>
      </c>
      <c r="R86" s="135">
        <f>COUNTIF(BintangSemestaMediaCV, $A86)</f>
        <v/>
      </c>
      <c r="S86" s="135">
        <f>COUNTIF(BPKTodungSutanGunungMuliaPT, $A86)</f>
        <v/>
      </c>
      <c r="T86" s="135">
        <f>COUNTIF(BrataFancyMediaPT, $A86)</f>
        <v/>
      </c>
      <c r="U86" s="135">
        <f>COUNTIF(BudiUtamaCVDeepublish, $A86)</f>
        <v/>
      </c>
      <c r="V86" s="135">
        <f>COUNTIF(BukaBukuPustaka, $A86)</f>
        <v/>
      </c>
      <c r="W86" s="135">
        <f>COUNTIF(BUMIAKSARAPT, $A86)</f>
        <v/>
      </c>
      <c r="X86" s="135">
        <f>COUNTIF(CahayaDuabelasSemestaPT, $A86)</f>
        <v/>
      </c>
      <c r="Y86" s="135">
        <f>COUNTIF(CitraAdityaBaktiPT, $A86)</f>
        <v/>
      </c>
      <c r="Z86" s="135">
        <f>COUNTIF(DeltaEdukasiPrimaCV, $A86)</f>
        <v/>
      </c>
      <c r="AA86" s="135">
        <f>COUNTIF(DIANDRAPRIMAMITRAMEDIACV, $A86)</f>
        <v/>
      </c>
      <c r="AB86" s="135">
        <f>COUNTIF(DuniaPustakaJayaPT, $A86)</f>
        <v/>
      </c>
      <c r="AC86" s="135">
        <f>COUNTIF(DutaPustakaIndonesiaPT, $A86)</f>
        <v/>
      </c>
      <c r="AD86" s="135">
        <f>COUNTIF(ElementaMediaLiterasiPT, $A86)</f>
        <v/>
      </c>
      <c r="AE86" s="135">
        <f>COUNTIF(ElexMediaKomputindoPT, $A86)</f>
        <v/>
      </c>
      <c r="AF86" s="135">
        <f>COUNTIF(EraAdicitraIntermediaPT, $A86)</f>
        <v/>
      </c>
      <c r="AG86" s="135">
        <f>COUNTIF(GarudaMasSejahteraCV, $A86)</f>
        <v/>
      </c>
      <c r="AH86" s="135">
        <f>COUNTIF(GavaMediaCV, $A86)</f>
        <v/>
      </c>
      <c r="AI86" s="135">
        <f>COUNTIF(GemaInsani, $A86)</f>
        <v/>
      </c>
      <c r="AJ86" s="135">
        <f>COUNTIF(GrahaPrintamaSelarasCV, $A86)</f>
        <v/>
      </c>
      <c r="AK86" s="135">
        <f>COUNTIF(GramediaPustakaUtamaPT, $A86)</f>
        <v/>
      </c>
      <c r="AL86" s="135">
        <f>COUNTIF(GrasindoGramediaWidiaSaranaIndonesia, $A86)</f>
        <v/>
      </c>
      <c r="AM86" s="135">
        <f>COUNTIF(IndivaMediaKreasiPT, $A86)</f>
        <v/>
      </c>
      <c r="AN86" s="135">
        <f>COUNTIF(IndocampCV, $A86)</f>
        <v/>
      </c>
      <c r="AO86" s="135">
        <f>COUNTIF(IndonesiaEmasGroup, $A86)</f>
        <v/>
      </c>
      <c r="AP86" s="135">
        <f>COUNTIF(IntanPariwaraGrupCempakaPutihPT, $A86)</f>
        <v/>
      </c>
      <c r="AQ86" s="135">
        <f>COUNTIF(InteraCV, $A86)</f>
        <v/>
      </c>
      <c r="AR86" s="135">
        <f>COUNTIF(JejakPublisherCV, $A86)</f>
        <v/>
      </c>
      <c r="AS86" s="135">
        <f>COUNTIF(JejakPustaka, $A86)</f>
        <v/>
      </c>
      <c r="AT86" s="135">
        <f>COUNTIF(JepePressMediaUtamaPT, $A86)</f>
        <v/>
      </c>
      <c r="AU86" s="135">
        <f>COUNTIF(KanisiusPT, $A86)</f>
        <v/>
      </c>
      <c r="AV86" s="135">
        <f>COUNTIF(KesaintBlancIndahPT, $A86)</f>
        <v/>
      </c>
      <c r="AW86" s="135">
        <f>COUNTIF(KompasMediaNusantaraPenerbitBukuKompas, $A86)</f>
        <v/>
      </c>
      <c r="AX86" s="135">
        <f>COUNTIF(LanggamPustaka, $A86)</f>
        <v/>
      </c>
      <c r="AY86" s="135">
        <f>COUNTIF(LatifKittoMahesaPT, $A86)</f>
        <v/>
      </c>
      <c r="AZ86" s="135">
        <f>COUNTIF(LENTERAHATIPT, $A86)</f>
        <v/>
      </c>
      <c r="BA86" s="135">
        <f>COUNTIF(LenteraPustakaIndonesia, $A86)</f>
        <v/>
      </c>
      <c r="BB86" s="135">
        <f>COUNTIF(LiterasiNusantaraAbadiGroupPT, $A86)</f>
        <v/>
      </c>
      <c r="BC86" s="135">
        <f>COUNTIF(LiterindoBerkahKaryaPT, $A86)</f>
        <v/>
      </c>
      <c r="BD86" s="135">
        <f>COUNTIF(LOKAAKSARACV, $A86)</f>
        <v/>
      </c>
      <c r="BE86" s="135">
        <f>COUNTIF(LuximaMetroMediaPT, $A86)</f>
        <v/>
      </c>
      <c r="BF86" s="135">
        <f>COUNTIF(MandarMajuCV, $A86)</f>
        <v/>
      </c>
      <c r="BG86" s="135">
        <f>COUNTIF(MediaAkselerasi, $A86)</f>
        <v/>
      </c>
      <c r="BH86" s="135">
        <f>COUNTIF(MediaCendekiaMuslimCV, $A86)</f>
        <v/>
      </c>
      <c r="BI86" s="135">
        <f>COUNTIF(MediaDinamikaSelarasPT, $A86)</f>
        <v/>
      </c>
      <c r="BJ86" s="135">
        <f>COUNTIF(MediaKaryaPutraCV, $A86)</f>
        <v/>
      </c>
      <c r="BK86" s="135">
        <f>COUNTIF(MediaPressindoPT, $A86)</f>
        <v/>
      </c>
      <c r="BL86" s="135">
        <f>COUNTIF(MediantaraSemestaPT, $A86)</f>
        <v/>
      </c>
      <c r="BM86" s="135">
        <f>COUNTIF(MelaniaPublishingCV, $A86)</f>
        <v/>
      </c>
      <c r="BN86" s="135">
        <f>COUNTIF(MutiaraAksaraCV, $A86)</f>
        <v/>
      </c>
      <c r="BO86" s="135">
        <f>COUNTIF(NafalGlobalNusantaraPT, $A86)</f>
        <v/>
      </c>
      <c r="BP86" s="135">
        <f>COUNTIF(NiagaSwadayaPT, $A86)</f>
        <v/>
      </c>
      <c r="BQ86" s="135">
        <f>COUNTIF(NuansaCendekiaCV, $A86)</f>
        <v/>
      </c>
      <c r="BR86" s="135">
        <f>COUNTIF(PenebarSwadayaPT, $A86)</f>
        <v/>
      </c>
      <c r="BS86" s="135">
        <f>COUNTIF(PenerbitAdab, $A86)</f>
        <v/>
      </c>
      <c r="BT86" s="135">
        <f>COUNTIF(PenerbitEGC, $A86)</f>
        <v/>
      </c>
      <c r="BU86" s="135">
        <f>COUNTIF(PenerbitIPBPressPT, $A86)</f>
        <v/>
      </c>
      <c r="BV86" s="135">
        <f>COUNTIF(PenerbitSalemba, $A86)</f>
        <v/>
      </c>
      <c r="BW86" s="135">
        <f>COUNTIF(PohonCahayaSemestaPT, $A86)</f>
        <v/>
      </c>
      <c r="BX86" s="135">
        <f>COUNTIF(PranaDinamikaSejahteraPT, $A86)</f>
        <v/>
      </c>
      <c r="BY86" s="135">
        <f>COUNTIF(PrenadaMediaGroup, $A86)</f>
        <v/>
      </c>
      <c r="BZ86" s="135">
        <f>COUNTIF(PusatDatadanAnalisaTempoPT, $A86)</f>
        <v/>
      </c>
      <c r="CA86" s="135">
        <f>COUNTIF(PuspaSwaraPT, $A86)</f>
        <v/>
      </c>
      <c r="CB86" s="135">
        <f>COUNTIF(PustakaBaruPress, $A86)</f>
        <v/>
      </c>
      <c r="CC86" s="135">
        <f>COUNTIF(PustakaBengawanCV, $A86)</f>
        <v/>
      </c>
      <c r="CD86" s="135">
        <f>COUNTIF(PustakaRumahCintaCV, $A86)</f>
        <v/>
      </c>
      <c r="CE86" s="135">
        <f>COUNTIF(RajaGrafindoPersadaPT, $A86)</f>
        <v/>
      </c>
      <c r="CF86" s="135">
        <f>COUNTIF(RajawaliIntanCemerlang, $A86)</f>
        <v/>
      </c>
      <c r="CG86" s="135">
        <f>COUNTIF(RayyanaKomunikasindoPT, $A86)</f>
        <v/>
      </c>
      <c r="CH86" s="135">
        <f>COUNTIF(RefikaAditamaPT, $A86)</f>
        <v/>
      </c>
      <c r="CI86" s="135">
        <f>COUNTIF(RemajaRosdakaryaPT, $A86)</f>
        <v/>
      </c>
      <c r="CJ86" s="135">
        <f>COUNTIF(ReneTurosIndonesiaPT, $A86)</f>
        <v/>
      </c>
      <c r="CK86" s="135">
        <f>COUNTIF(SaranaPancakaryaNusaPT, $A86)</f>
        <v/>
      </c>
      <c r="CL86" s="135">
        <f>COUNTIF(ScopindoMediaPustakaPT, $A86)</f>
        <v/>
      </c>
      <c r="CM86" s="135">
        <f>COUNTIF(SetiAjiCV, $A86)</f>
        <v/>
      </c>
      <c r="CN86" s="135">
        <f>COUNTIF(SinergiPrimaMagnaCV, $A86)</f>
        <v/>
      </c>
      <c r="CO86" s="135">
        <f>COUNTIF(TazkiaInvestindoUtamaPT, $A86)</f>
        <v/>
      </c>
      <c r="CP86" s="135">
        <f>COUNTIF(TeguhKaryaCV, $A86)</f>
        <v/>
      </c>
      <c r="CQ86" s="135">
        <f>COUNTIF(TigaSerangkaiPustakaMandiriPT, $A86)</f>
        <v/>
      </c>
      <c r="CR86" s="135">
        <f>COUNTIF(TrubusSwadayaPT, $A86)</f>
        <v/>
      </c>
      <c r="CS86" s="135">
        <f>COUNTIF(UGMPress, $A86)</f>
        <v/>
      </c>
      <c r="CU86" s="36" t="n"/>
      <c r="CV86" s="36" t="n"/>
      <c r="CW86" s="36" t="n"/>
      <c r="CX86" s="36" t="n"/>
      <c r="CY86" s="36" t="n"/>
      <c r="CZ86" s="36" t="n"/>
      <c r="DA86" s="36" t="n"/>
      <c r="DB86" s="36" t="n"/>
      <c r="DC86" s="36" t="n"/>
      <c r="DD86" s="36" t="n"/>
      <c r="DE86" s="36" t="n"/>
      <c r="DF86" s="36" t="n"/>
      <c r="DG86" s="36" t="n"/>
      <c r="DH86" s="36" t="n"/>
      <c r="DI86" s="36" t="n"/>
      <c r="DJ86" s="36" t="n"/>
      <c r="DK86" s="36" t="n"/>
      <c r="DL86" s="36" t="n"/>
      <c r="DM86" s="36" t="n"/>
      <c r="DN86" s="36" t="n"/>
      <c r="DO86" s="36" t="n"/>
      <c r="DP86" s="36" t="n"/>
      <c r="DQ86" s="36" t="n"/>
      <c r="DR86" s="36" t="n"/>
      <c r="DS86" s="36" t="n"/>
      <c r="DT86" s="36" t="n"/>
      <c r="DU86" s="36" t="n"/>
      <c r="DV86" s="36" t="n"/>
      <c r="DW86" s="36" t="n"/>
      <c r="DX86" s="36" t="n"/>
      <c r="DY86" s="36" t="n"/>
      <c r="DZ86" s="36" t="n"/>
      <c r="EA86" s="36" t="n"/>
      <c r="EB86" s="36" t="n"/>
      <c r="EC86" s="36" t="n"/>
      <c r="ED86" s="36" t="n"/>
      <c r="EE86" s="36" t="n"/>
      <c r="EF86" s="36" t="n"/>
      <c r="EG86" s="36" t="n"/>
      <c r="EH86" s="36" t="n"/>
      <c r="EI86" s="36" t="n"/>
      <c r="EJ86" s="36" t="n"/>
      <c r="EK86" s="36" t="n"/>
      <c r="EL86" s="36" t="n"/>
      <c r="EM86" s="36" t="n"/>
      <c r="EN86" s="36" t="n"/>
    </row>
    <row r="87">
      <c r="A87" s="146" t="inlineStr">
        <is>
          <t>009.07</t>
        </is>
      </c>
      <c r="B87" s="146" t="inlineStr">
        <is>
          <t>Sosial dan politik</t>
        </is>
      </c>
      <c r="C87" s="147">
        <f>SUM(E87:CS87)</f>
        <v/>
      </c>
      <c r="D87" s="147" t="n"/>
      <c r="E87" s="135">
        <f>COUNTIF(AlumniPT, $A87)</f>
        <v/>
      </c>
      <c r="F87" s="135">
        <f>COUNTIF(BalaiPustakaPT, $A87)</f>
        <v/>
      </c>
      <c r="G87" s="135">
        <f>COUNTIF(KytaJayaMandiriCV, $A87)</f>
        <v/>
      </c>
      <c r="H87" s="135">
        <f>COUNTIF(SindunataCV, $A87)</f>
        <v/>
      </c>
      <c r="I87" s="135">
        <f>COUNTIF(SyiahKualaUniversityPress, $A87)</f>
        <v/>
      </c>
      <c r="J87" s="135">
        <f>COUNTIF(UINMALIKIPRESS, $A87)</f>
        <v/>
      </c>
      <c r="K87" s="135">
        <f>COUNTIF(UNISMAPRESS, $A87)</f>
        <v/>
      </c>
      <c r="L87" s="135">
        <f>COUNTIF(UnitomoPress, $A87)</f>
        <v/>
      </c>
      <c r="M87" s="135">
        <f>COUNTIF(TITIANILMUCV, $A87)</f>
        <v/>
      </c>
      <c r="N87" s="135">
        <f>COUNTIF(AlqaprintJatinangor, $A87)</f>
        <v/>
      </c>
      <c r="O87" s="135">
        <f>COUNTIF(AnantaVidyaCV, $A87)</f>
        <v/>
      </c>
      <c r="P87" s="135">
        <f>COUNTIF(AndiOffsetCV, $A87)</f>
        <v/>
      </c>
      <c r="Q87" s="135">
        <f>COUNTIF(BestariBuanaMurniGroupPT, $A87)</f>
        <v/>
      </c>
      <c r="R87" s="135">
        <f>COUNTIF(BintangSemestaMediaCV, $A87)</f>
        <v/>
      </c>
      <c r="S87" s="135">
        <f>COUNTIF(BPKTodungSutanGunungMuliaPT, $A87)</f>
        <v/>
      </c>
      <c r="T87" s="135">
        <f>COUNTIF(BrataFancyMediaPT, $A87)</f>
        <v/>
      </c>
      <c r="U87" s="135">
        <f>COUNTIF(BudiUtamaCVDeepublish, $A87)</f>
        <v/>
      </c>
      <c r="V87" s="135">
        <f>COUNTIF(BukaBukuPustaka, $A87)</f>
        <v/>
      </c>
      <c r="W87" s="135">
        <f>COUNTIF(BUMIAKSARAPT, $A87)</f>
        <v/>
      </c>
      <c r="X87" s="135">
        <f>COUNTIF(CahayaDuabelasSemestaPT, $A87)</f>
        <v/>
      </c>
      <c r="Y87" s="135">
        <f>COUNTIF(CitraAdityaBaktiPT, $A87)</f>
        <v/>
      </c>
      <c r="Z87" s="135">
        <f>COUNTIF(DeltaEdukasiPrimaCV, $A87)</f>
        <v/>
      </c>
      <c r="AA87" s="135">
        <f>COUNTIF(DIANDRAPRIMAMITRAMEDIACV, $A87)</f>
        <v/>
      </c>
      <c r="AB87" s="135">
        <f>COUNTIF(DuniaPustakaJayaPT, $A87)</f>
        <v/>
      </c>
      <c r="AC87" s="135">
        <f>COUNTIF(DutaPustakaIndonesiaPT, $A87)</f>
        <v/>
      </c>
      <c r="AD87" s="135">
        <f>COUNTIF(ElementaMediaLiterasiPT, $A87)</f>
        <v/>
      </c>
      <c r="AE87" s="135">
        <f>COUNTIF(ElexMediaKomputindoPT, $A87)</f>
        <v/>
      </c>
      <c r="AF87" s="135">
        <f>COUNTIF(EraAdicitraIntermediaPT, $A87)</f>
        <v/>
      </c>
      <c r="AG87" s="135">
        <f>COUNTIF(GarudaMasSejahteraCV, $A87)</f>
        <v/>
      </c>
      <c r="AH87" s="135">
        <f>COUNTIF(GavaMediaCV, $A87)</f>
        <v/>
      </c>
      <c r="AI87" s="135">
        <f>COUNTIF(GemaInsani, $A87)</f>
        <v/>
      </c>
      <c r="AJ87" s="135">
        <f>COUNTIF(GrahaPrintamaSelarasCV, $A87)</f>
        <v/>
      </c>
      <c r="AK87" s="135">
        <f>COUNTIF(GramediaPustakaUtamaPT, $A87)</f>
        <v/>
      </c>
      <c r="AL87" s="135">
        <f>COUNTIF(GrasindoGramediaWidiaSaranaIndonesia, $A87)</f>
        <v/>
      </c>
      <c r="AM87" s="135">
        <f>COUNTIF(IndivaMediaKreasiPT, $A87)</f>
        <v/>
      </c>
      <c r="AN87" s="135">
        <f>COUNTIF(IndocampCV, $A87)</f>
        <v/>
      </c>
      <c r="AO87" s="135">
        <f>COUNTIF(IndonesiaEmasGroup, $A87)</f>
        <v/>
      </c>
      <c r="AP87" s="135">
        <f>COUNTIF(IntanPariwaraGrupCempakaPutihPT, $A87)</f>
        <v/>
      </c>
      <c r="AQ87" s="135">
        <f>COUNTIF(InteraCV, $A87)</f>
        <v/>
      </c>
      <c r="AR87" s="135">
        <f>COUNTIF(JejakPublisherCV, $A87)</f>
        <v/>
      </c>
      <c r="AS87" s="135">
        <f>COUNTIF(JejakPustaka, $A87)</f>
        <v/>
      </c>
      <c r="AT87" s="135">
        <f>COUNTIF(JepePressMediaUtamaPT, $A87)</f>
        <v/>
      </c>
      <c r="AU87" s="135">
        <f>COUNTIF(KanisiusPT, $A87)</f>
        <v/>
      </c>
      <c r="AV87" s="135">
        <f>COUNTIF(KesaintBlancIndahPT, $A87)</f>
        <v/>
      </c>
      <c r="AW87" s="135">
        <f>COUNTIF(KompasMediaNusantaraPenerbitBukuKompas, $A87)</f>
        <v/>
      </c>
      <c r="AX87" s="135">
        <f>COUNTIF(LanggamPustaka, $A87)</f>
        <v/>
      </c>
      <c r="AY87" s="135">
        <f>COUNTIF(LatifKittoMahesaPT, $A87)</f>
        <v/>
      </c>
      <c r="AZ87" s="135">
        <f>COUNTIF(LENTERAHATIPT, $A87)</f>
        <v/>
      </c>
      <c r="BA87" s="135">
        <f>COUNTIF(LenteraPustakaIndonesia, $A87)</f>
        <v/>
      </c>
      <c r="BB87" s="135">
        <f>COUNTIF(LiterasiNusantaraAbadiGroupPT, $A87)</f>
        <v/>
      </c>
      <c r="BC87" s="135">
        <f>COUNTIF(LiterindoBerkahKaryaPT, $A87)</f>
        <v/>
      </c>
      <c r="BD87" s="135">
        <f>COUNTIF(LOKAAKSARACV, $A87)</f>
        <v/>
      </c>
      <c r="BE87" s="135">
        <f>COUNTIF(LuximaMetroMediaPT, $A87)</f>
        <v/>
      </c>
      <c r="BF87" s="135">
        <f>COUNTIF(MandarMajuCV, $A87)</f>
        <v/>
      </c>
      <c r="BG87" s="135">
        <f>COUNTIF(MediaAkselerasi, $A87)</f>
        <v/>
      </c>
      <c r="BH87" s="135">
        <f>COUNTIF(MediaCendekiaMuslimCV, $A87)</f>
        <v/>
      </c>
      <c r="BI87" s="135">
        <f>COUNTIF(MediaDinamikaSelarasPT, $A87)</f>
        <v/>
      </c>
      <c r="BJ87" s="135">
        <f>COUNTIF(MediaKaryaPutraCV, $A87)</f>
        <v/>
      </c>
      <c r="BK87" s="135">
        <f>COUNTIF(MediaPressindoPT, $A87)</f>
        <v/>
      </c>
      <c r="BL87" s="135">
        <f>COUNTIF(MediantaraSemestaPT, $A87)</f>
        <v/>
      </c>
      <c r="BM87" s="135">
        <f>COUNTIF(MelaniaPublishingCV, $A87)</f>
        <v/>
      </c>
      <c r="BN87" s="135">
        <f>COUNTIF(MutiaraAksaraCV, $A87)</f>
        <v/>
      </c>
      <c r="BO87" s="135">
        <f>COUNTIF(NafalGlobalNusantaraPT, $A87)</f>
        <v/>
      </c>
      <c r="BP87" s="135">
        <f>COUNTIF(NiagaSwadayaPT, $A87)</f>
        <v/>
      </c>
      <c r="BQ87" s="135">
        <f>COUNTIF(NuansaCendekiaCV, $A87)</f>
        <v/>
      </c>
      <c r="BR87" s="135">
        <f>COUNTIF(PenebarSwadayaPT, $A87)</f>
        <v/>
      </c>
      <c r="BS87" s="135">
        <f>COUNTIF(PenerbitAdab, $A87)</f>
        <v/>
      </c>
      <c r="BT87" s="135">
        <f>COUNTIF(PenerbitEGC, $A87)</f>
        <v/>
      </c>
      <c r="BU87" s="135">
        <f>COUNTIF(PenerbitIPBPressPT, $A87)</f>
        <v/>
      </c>
      <c r="BV87" s="135">
        <f>COUNTIF(PenerbitSalemba, $A87)</f>
        <v/>
      </c>
      <c r="BW87" s="135">
        <f>COUNTIF(PohonCahayaSemestaPT, $A87)</f>
        <v/>
      </c>
      <c r="BX87" s="135">
        <f>COUNTIF(PranaDinamikaSejahteraPT, $A87)</f>
        <v/>
      </c>
      <c r="BY87" s="135">
        <f>COUNTIF(PrenadaMediaGroup, $A87)</f>
        <v/>
      </c>
      <c r="BZ87" s="135">
        <f>COUNTIF(PusatDatadanAnalisaTempoPT, $A87)</f>
        <v/>
      </c>
      <c r="CA87" s="135">
        <f>COUNTIF(PuspaSwaraPT, $A87)</f>
        <v/>
      </c>
      <c r="CB87" s="135">
        <f>COUNTIF(PustakaBaruPress, $A87)</f>
        <v/>
      </c>
      <c r="CC87" s="135">
        <f>COUNTIF(PustakaBengawanCV, $A87)</f>
        <v/>
      </c>
      <c r="CD87" s="135">
        <f>COUNTIF(PustakaRumahCintaCV, $A87)</f>
        <v/>
      </c>
      <c r="CE87" s="135">
        <f>COUNTIF(RajaGrafindoPersadaPT, $A87)</f>
        <v/>
      </c>
      <c r="CF87" s="135">
        <f>COUNTIF(RajawaliIntanCemerlang, $A87)</f>
        <v/>
      </c>
      <c r="CG87" s="135">
        <f>COUNTIF(RayyanaKomunikasindoPT, $A87)</f>
        <v/>
      </c>
      <c r="CH87" s="135">
        <f>COUNTIF(RefikaAditamaPT, $A87)</f>
        <v/>
      </c>
      <c r="CI87" s="135">
        <f>COUNTIF(RemajaRosdakaryaPT, $A87)</f>
        <v/>
      </c>
      <c r="CJ87" s="135">
        <f>COUNTIF(ReneTurosIndonesiaPT, $A87)</f>
        <v/>
      </c>
      <c r="CK87" s="135">
        <f>COUNTIF(SaranaPancakaryaNusaPT, $A87)</f>
        <v/>
      </c>
      <c r="CL87" s="135">
        <f>COUNTIF(ScopindoMediaPustakaPT, $A87)</f>
        <v/>
      </c>
      <c r="CM87" s="135">
        <f>COUNTIF(SetiAjiCV, $A87)</f>
        <v/>
      </c>
      <c r="CN87" s="135">
        <f>COUNTIF(SinergiPrimaMagnaCV, $A87)</f>
        <v/>
      </c>
      <c r="CO87" s="135">
        <f>COUNTIF(TazkiaInvestindoUtamaPT, $A87)</f>
        <v/>
      </c>
      <c r="CP87" s="135">
        <f>COUNTIF(TeguhKaryaCV, $A87)</f>
        <v/>
      </c>
      <c r="CQ87" s="135">
        <f>COUNTIF(TigaSerangkaiPustakaMandiriPT, $A87)</f>
        <v/>
      </c>
      <c r="CR87" s="135">
        <f>COUNTIF(TrubusSwadayaPT, $A87)</f>
        <v/>
      </c>
      <c r="CS87" s="135">
        <f>COUNTIF(UGMPress, $A87)</f>
        <v/>
      </c>
      <c r="CU87" s="36" t="n"/>
      <c r="CV87" s="36" t="n"/>
      <c r="CW87" s="36" t="n"/>
      <c r="CX87" s="36" t="n"/>
      <c r="CY87" s="36" t="n"/>
      <c r="CZ87" s="36" t="n"/>
      <c r="DA87" s="36" t="n"/>
      <c r="DB87" s="36" t="n"/>
      <c r="DC87" s="36" t="n"/>
      <c r="DD87" s="36" t="n"/>
      <c r="DE87" s="36" t="n"/>
      <c r="DF87" s="36" t="n"/>
      <c r="DG87" s="36" t="n"/>
      <c r="DH87" s="36" t="n"/>
      <c r="DI87" s="36" t="n"/>
      <c r="DJ87" s="36" t="n"/>
      <c r="DK87" s="36" t="n"/>
      <c r="DL87" s="36" t="n"/>
      <c r="DM87" s="36" t="n"/>
      <c r="DN87" s="36" t="n"/>
      <c r="DO87" s="36" t="n"/>
      <c r="DP87" s="36" t="n"/>
      <c r="DQ87" s="36" t="n"/>
      <c r="DR87" s="36" t="n"/>
      <c r="DS87" s="36" t="n"/>
      <c r="DT87" s="36" t="n"/>
      <c r="DU87" s="36" t="n"/>
      <c r="DV87" s="36" t="n"/>
      <c r="DW87" s="36" t="n"/>
      <c r="DX87" s="36" t="n"/>
      <c r="DY87" s="36" t="n"/>
      <c r="DZ87" s="36" t="n"/>
      <c r="EA87" s="36" t="n"/>
      <c r="EB87" s="36" t="n"/>
      <c r="EC87" s="36" t="n"/>
      <c r="ED87" s="36" t="n"/>
      <c r="EE87" s="36" t="n"/>
      <c r="EF87" s="36" t="n"/>
      <c r="EG87" s="36" t="n"/>
      <c r="EH87" s="36" t="n"/>
      <c r="EI87" s="36" t="n"/>
      <c r="EJ87" s="36" t="n"/>
      <c r="EK87" s="36" t="n"/>
      <c r="EL87" s="36" t="n"/>
      <c r="EM87" s="36" t="n"/>
      <c r="EN87" s="36" t="n"/>
    </row>
    <row r="88">
      <c r="A88" s="146" t="inlineStr">
        <is>
          <t>009.08</t>
        </is>
      </c>
      <c r="B88" s="146" t="inlineStr">
        <is>
          <t>Komunikasi</t>
        </is>
      </c>
      <c r="C88" s="147">
        <f>SUM(E88:CS88)</f>
        <v/>
      </c>
      <c r="D88" s="147" t="n"/>
      <c r="E88" s="135">
        <f>COUNTIF(AlumniPT, $A88)</f>
        <v/>
      </c>
      <c r="F88" s="135">
        <f>COUNTIF(BalaiPustakaPT, $A88)</f>
        <v/>
      </c>
      <c r="G88" s="135">
        <f>COUNTIF(KytaJayaMandiriCV, $A88)</f>
        <v/>
      </c>
      <c r="H88" s="135">
        <f>COUNTIF(SindunataCV, $A88)</f>
        <v/>
      </c>
      <c r="I88" s="135">
        <f>COUNTIF(SyiahKualaUniversityPress, $A88)</f>
        <v/>
      </c>
      <c r="J88" s="135">
        <f>COUNTIF(UINMALIKIPRESS, $A88)</f>
        <v/>
      </c>
      <c r="K88" s="135">
        <f>COUNTIF(UNISMAPRESS, $A88)</f>
        <v/>
      </c>
      <c r="L88" s="135">
        <f>COUNTIF(UnitomoPress, $A88)</f>
        <v/>
      </c>
      <c r="M88" s="135">
        <f>COUNTIF(TITIANILMUCV, $A88)</f>
        <v/>
      </c>
      <c r="N88" s="135">
        <f>COUNTIF(AlqaprintJatinangor, $A88)</f>
        <v/>
      </c>
      <c r="O88" s="135">
        <f>COUNTIF(AnantaVidyaCV, $A88)</f>
        <v/>
      </c>
      <c r="P88" s="135">
        <f>COUNTIF(AndiOffsetCV, $A88)</f>
        <v/>
      </c>
      <c r="Q88" s="135">
        <f>COUNTIF(BestariBuanaMurniGroupPT, $A88)</f>
        <v/>
      </c>
      <c r="R88" s="135">
        <f>COUNTIF(BintangSemestaMediaCV, $A88)</f>
        <v/>
      </c>
      <c r="S88" s="135">
        <f>COUNTIF(BPKTodungSutanGunungMuliaPT, $A88)</f>
        <v/>
      </c>
      <c r="T88" s="135">
        <f>COUNTIF(BrataFancyMediaPT, $A88)</f>
        <v/>
      </c>
      <c r="U88" s="135">
        <f>COUNTIF(BudiUtamaCVDeepublish, $A88)</f>
        <v/>
      </c>
      <c r="V88" s="135">
        <f>COUNTIF(BukaBukuPustaka, $A88)</f>
        <v/>
      </c>
      <c r="W88" s="135">
        <f>COUNTIF(BUMIAKSARAPT, $A88)</f>
        <v/>
      </c>
      <c r="X88" s="135">
        <f>COUNTIF(CahayaDuabelasSemestaPT, $A88)</f>
        <v/>
      </c>
      <c r="Y88" s="135">
        <f>COUNTIF(CitraAdityaBaktiPT, $A88)</f>
        <v/>
      </c>
      <c r="Z88" s="135">
        <f>COUNTIF(DeltaEdukasiPrimaCV, $A88)</f>
        <v/>
      </c>
      <c r="AA88" s="135">
        <f>COUNTIF(DIANDRAPRIMAMITRAMEDIACV, $A88)</f>
        <v/>
      </c>
      <c r="AB88" s="135">
        <f>COUNTIF(DuniaPustakaJayaPT, $A88)</f>
        <v/>
      </c>
      <c r="AC88" s="135">
        <f>COUNTIF(DutaPustakaIndonesiaPT, $A88)</f>
        <v/>
      </c>
      <c r="AD88" s="135">
        <f>COUNTIF(ElementaMediaLiterasiPT, $A88)</f>
        <v/>
      </c>
      <c r="AE88" s="135">
        <f>COUNTIF(ElexMediaKomputindoPT, $A88)</f>
        <v/>
      </c>
      <c r="AF88" s="135">
        <f>COUNTIF(EraAdicitraIntermediaPT, $A88)</f>
        <v/>
      </c>
      <c r="AG88" s="135">
        <f>COUNTIF(GarudaMasSejahteraCV, $A88)</f>
        <v/>
      </c>
      <c r="AH88" s="135">
        <f>COUNTIF(GavaMediaCV, $A88)</f>
        <v/>
      </c>
      <c r="AI88" s="135">
        <f>COUNTIF(GemaInsani, $A88)</f>
        <v/>
      </c>
      <c r="AJ88" s="135">
        <f>COUNTIF(GrahaPrintamaSelarasCV, $A88)</f>
        <v/>
      </c>
      <c r="AK88" s="135">
        <f>COUNTIF(GramediaPustakaUtamaPT, $A88)</f>
        <v/>
      </c>
      <c r="AL88" s="135">
        <f>COUNTIF(GrasindoGramediaWidiaSaranaIndonesia, $A88)</f>
        <v/>
      </c>
      <c r="AM88" s="135">
        <f>COUNTIF(IndivaMediaKreasiPT, $A88)</f>
        <v/>
      </c>
      <c r="AN88" s="135">
        <f>COUNTIF(IndocampCV, $A88)</f>
        <v/>
      </c>
      <c r="AO88" s="135">
        <f>COUNTIF(IndonesiaEmasGroup, $A88)</f>
        <v/>
      </c>
      <c r="AP88" s="135">
        <f>COUNTIF(IntanPariwaraGrupCempakaPutihPT, $A88)</f>
        <v/>
      </c>
      <c r="AQ88" s="135">
        <f>COUNTIF(InteraCV, $A88)</f>
        <v/>
      </c>
      <c r="AR88" s="135">
        <f>COUNTIF(JejakPublisherCV, $A88)</f>
        <v/>
      </c>
      <c r="AS88" s="135">
        <f>COUNTIF(JejakPustaka, $A88)</f>
        <v/>
      </c>
      <c r="AT88" s="135">
        <f>COUNTIF(JepePressMediaUtamaPT, $A88)</f>
        <v/>
      </c>
      <c r="AU88" s="135">
        <f>COUNTIF(KanisiusPT, $A88)</f>
        <v/>
      </c>
      <c r="AV88" s="135">
        <f>COUNTIF(KesaintBlancIndahPT, $A88)</f>
        <v/>
      </c>
      <c r="AW88" s="135">
        <f>COUNTIF(KompasMediaNusantaraPenerbitBukuKompas, $A88)</f>
        <v/>
      </c>
      <c r="AX88" s="135">
        <f>COUNTIF(LanggamPustaka, $A88)</f>
        <v/>
      </c>
      <c r="AY88" s="135">
        <f>COUNTIF(LatifKittoMahesaPT, $A88)</f>
        <v/>
      </c>
      <c r="AZ88" s="135">
        <f>COUNTIF(LENTERAHATIPT, $A88)</f>
        <v/>
      </c>
      <c r="BA88" s="135">
        <f>COUNTIF(LenteraPustakaIndonesia, $A88)</f>
        <v/>
      </c>
      <c r="BB88" s="135">
        <f>COUNTIF(LiterasiNusantaraAbadiGroupPT, $A88)</f>
        <v/>
      </c>
      <c r="BC88" s="135">
        <f>COUNTIF(LiterindoBerkahKaryaPT, $A88)</f>
        <v/>
      </c>
      <c r="BD88" s="135">
        <f>COUNTIF(LOKAAKSARACV, $A88)</f>
        <v/>
      </c>
      <c r="BE88" s="135">
        <f>COUNTIF(LuximaMetroMediaPT, $A88)</f>
        <v/>
      </c>
      <c r="BF88" s="135">
        <f>COUNTIF(MandarMajuCV, $A88)</f>
        <v/>
      </c>
      <c r="BG88" s="135">
        <f>COUNTIF(MediaAkselerasi, $A88)</f>
        <v/>
      </c>
      <c r="BH88" s="135">
        <f>COUNTIF(MediaCendekiaMuslimCV, $A88)</f>
        <v/>
      </c>
      <c r="BI88" s="135">
        <f>COUNTIF(MediaDinamikaSelarasPT, $A88)</f>
        <v/>
      </c>
      <c r="BJ88" s="135">
        <f>COUNTIF(MediaKaryaPutraCV, $A88)</f>
        <v/>
      </c>
      <c r="BK88" s="135">
        <f>COUNTIF(MediaPressindoPT, $A88)</f>
        <v/>
      </c>
      <c r="BL88" s="135">
        <f>COUNTIF(MediantaraSemestaPT, $A88)</f>
        <v/>
      </c>
      <c r="BM88" s="135">
        <f>COUNTIF(MelaniaPublishingCV, $A88)</f>
        <v/>
      </c>
      <c r="BN88" s="135">
        <f>COUNTIF(MutiaraAksaraCV, $A88)</f>
        <v/>
      </c>
      <c r="BO88" s="135">
        <f>COUNTIF(NafalGlobalNusantaraPT, $A88)</f>
        <v/>
      </c>
      <c r="BP88" s="135">
        <f>COUNTIF(NiagaSwadayaPT, $A88)</f>
        <v/>
      </c>
      <c r="BQ88" s="135">
        <f>COUNTIF(NuansaCendekiaCV, $A88)</f>
        <v/>
      </c>
      <c r="BR88" s="135">
        <f>COUNTIF(PenebarSwadayaPT, $A88)</f>
        <v/>
      </c>
      <c r="BS88" s="135">
        <f>COUNTIF(PenerbitAdab, $A88)</f>
        <v/>
      </c>
      <c r="BT88" s="135">
        <f>COUNTIF(PenerbitEGC, $A88)</f>
        <v/>
      </c>
      <c r="BU88" s="135">
        <f>COUNTIF(PenerbitIPBPressPT, $A88)</f>
        <v/>
      </c>
      <c r="BV88" s="135">
        <f>COUNTIF(PenerbitSalemba, $A88)</f>
        <v/>
      </c>
      <c r="BW88" s="135">
        <f>COUNTIF(PohonCahayaSemestaPT, $A88)</f>
        <v/>
      </c>
      <c r="BX88" s="135">
        <f>COUNTIF(PranaDinamikaSejahteraPT, $A88)</f>
        <v/>
      </c>
      <c r="BY88" s="135">
        <f>COUNTIF(PrenadaMediaGroup, $A88)</f>
        <v/>
      </c>
      <c r="BZ88" s="135">
        <f>COUNTIF(PusatDatadanAnalisaTempoPT, $A88)</f>
        <v/>
      </c>
      <c r="CA88" s="135">
        <f>COUNTIF(PuspaSwaraPT, $A88)</f>
        <v/>
      </c>
      <c r="CB88" s="135">
        <f>COUNTIF(PustakaBaruPress, $A88)</f>
        <v/>
      </c>
      <c r="CC88" s="135">
        <f>COUNTIF(PustakaBengawanCV, $A88)</f>
        <v/>
      </c>
      <c r="CD88" s="135">
        <f>COUNTIF(PustakaRumahCintaCV, $A88)</f>
        <v/>
      </c>
      <c r="CE88" s="135">
        <f>COUNTIF(RajaGrafindoPersadaPT, $A88)</f>
        <v/>
      </c>
      <c r="CF88" s="135">
        <f>COUNTIF(RajawaliIntanCemerlang, $A88)</f>
        <v/>
      </c>
      <c r="CG88" s="135">
        <f>COUNTIF(RayyanaKomunikasindoPT, $A88)</f>
        <v/>
      </c>
      <c r="CH88" s="135">
        <f>COUNTIF(RefikaAditamaPT, $A88)</f>
        <v/>
      </c>
      <c r="CI88" s="135">
        <f>COUNTIF(RemajaRosdakaryaPT, $A88)</f>
        <v/>
      </c>
      <c r="CJ88" s="135">
        <f>COUNTIF(ReneTurosIndonesiaPT, $A88)</f>
        <v/>
      </c>
      <c r="CK88" s="135">
        <f>COUNTIF(SaranaPancakaryaNusaPT, $A88)</f>
        <v/>
      </c>
      <c r="CL88" s="135">
        <f>COUNTIF(ScopindoMediaPustakaPT, $A88)</f>
        <v/>
      </c>
      <c r="CM88" s="135">
        <f>COUNTIF(SetiAjiCV, $A88)</f>
        <v/>
      </c>
      <c r="CN88" s="135">
        <f>COUNTIF(SinergiPrimaMagnaCV, $A88)</f>
        <v/>
      </c>
      <c r="CO88" s="135">
        <f>COUNTIF(TazkiaInvestindoUtamaPT, $A88)</f>
        <v/>
      </c>
      <c r="CP88" s="135">
        <f>COUNTIF(TeguhKaryaCV, $A88)</f>
        <v/>
      </c>
      <c r="CQ88" s="135">
        <f>COUNTIF(TigaSerangkaiPustakaMandiriPT, $A88)</f>
        <v/>
      </c>
      <c r="CR88" s="135">
        <f>COUNTIF(TrubusSwadayaPT, $A88)</f>
        <v/>
      </c>
      <c r="CS88" s="135">
        <f>COUNTIF(UGMPress, $A88)</f>
        <v/>
      </c>
      <c r="CU88" s="36" t="n"/>
      <c r="CV88" s="36" t="n"/>
      <c r="CW88" s="36" t="n"/>
      <c r="CX88" s="36" t="n"/>
      <c r="CY88" s="36" t="n"/>
      <c r="CZ88" s="36" t="n"/>
      <c r="DA88" s="36" t="n"/>
      <c r="DB88" s="36" t="n"/>
      <c r="DC88" s="36" t="n"/>
      <c r="DD88" s="36" t="n"/>
      <c r="DE88" s="36" t="n"/>
      <c r="DF88" s="36" t="n"/>
      <c r="DG88" s="36" t="n"/>
      <c r="DH88" s="36" t="n"/>
      <c r="DI88" s="36" t="n"/>
      <c r="DJ88" s="36" t="n"/>
      <c r="DK88" s="36" t="n"/>
      <c r="DL88" s="36" t="n"/>
      <c r="DM88" s="36" t="n"/>
      <c r="DN88" s="36" t="n"/>
      <c r="DO88" s="36" t="n"/>
      <c r="DP88" s="36" t="n"/>
      <c r="DQ88" s="36" t="n"/>
      <c r="DR88" s="36" t="n"/>
      <c r="DS88" s="36" t="n"/>
      <c r="DT88" s="36" t="n"/>
      <c r="DU88" s="36" t="n"/>
      <c r="DV88" s="36" t="n"/>
      <c r="DW88" s="36" t="n"/>
      <c r="DX88" s="36" t="n"/>
      <c r="DY88" s="36" t="n"/>
      <c r="DZ88" s="36" t="n"/>
      <c r="EA88" s="36" t="n"/>
      <c r="EB88" s="36" t="n"/>
      <c r="EC88" s="36" t="n"/>
      <c r="ED88" s="36" t="n"/>
      <c r="EE88" s="36" t="n"/>
      <c r="EF88" s="36" t="n"/>
      <c r="EG88" s="36" t="n"/>
      <c r="EH88" s="36" t="n"/>
      <c r="EI88" s="36" t="n"/>
      <c r="EJ88" s="36" t="n"/>
      <c r="EK88" s="36" t="n"/>
      <c r="EL88" s="36" t="n"/>
      <c r="EM88" s="36" t="n"/>
      <c r="EN88" s="36" t="n"/>
    </row>
    <row r="89">
      <c r="A89" s="146" t="inlineStr">
        <is>
          <t>009.09</t>
        </is>
      </c>
      <c r="B89" s="146" t="inlineStr">
        <is>
          <t>Ekonomi</t>
        </is>
      </c>
      <c r="C89" s="147">
        <f>SUM(E89:CS89)</f>
        <v/>
      </c>
      <c r="D89" s="147" t="n"/>
      <c r="E89" s="135">
        <f>COUNTIF(AlumniPT, $A89)</f>
        <v/>
      </c>
      <c r="F89" s="135">
        <f>COUNTIF(BalaiPustakaPT, $A89)</f>
        <v/>
      </c>
      <c r="G89" s="135">
        <f>COUNTIF(KytaJayaMandiriCV, $A89)</f>
        <v/>
      </c>
      <c r="H89" s="135">
        <f>COUNTIF(SindunataCV, $A89)</f>
        <v/>
      </c>
      <c r="I89" s="135">
        <f>COUNTIF(SyiahKualaUniversityPress, $A89)</f>
        <v/>
      </c>
      <c r="J89" s="135">
        <f>COUNTIF(UINMALIKIPRESS, $A89)</f>
        <v/>
      </c>
      <c r="K89" s="135">
        <f>COUNTIF(UNISMAPRESS, $A89)</f>
        <v/>
      </c>
      <c r="L89" s="135">
        <f>COUNTIF(UnitomoPress, $A89)</f>
        <v/>
      </c>
      <c r="M89" s="135">
        <f>COUNTIF(TITIANILMUCV, $A89)</f>
        <v/>
      </c>
      <c r="N89" s="135">
        <f>COUNTIF(AlqaprintJatinangor, $A89)</f>
        <v/>
      </c>
      <c r="O89" s="135">
        <f>COUNTIF(AnantaVidyaCV, $A89)</f>
        <v/>
      </c>
      <c r="P89" s="135">
        <f>COUNTIF(AndiOffsetCV, $A89)</f>
        <v/>
      </c>
      <c r="Q89" s="135">
        <f>COUNTIF(BestariBuanaMurniGroupPT, $A89)</f>
        <v/>
      </c>
      <c r="R89" s="135">
        <f>COUNTIF(BintangSemestaMediaCV, $A89)</f>
        <v/>
      </c>
      <c r="S89" s="135">
        <f>COUNTIF(BPKTodungSutanGunungMuliaPT, $A89)</f>
        <v/>
      </c>
      <c r="T89" s="135">
        <f>COUNTIF(BrataFancyMediaPT, $A89)</f>
        <v/>
      </c>
      <c r="U89" s="135">
        <f>COUNTIF(BudiUtamaCVDeepublish, $A89)</f>
        <v/>
      </c>
      <c r="V89" s="135">
        <f>COUNTIF(BukaBukuPustaka, $A89)</f>
        <v/>
      </c>
      <c r="W89" s="135">
        <f>COUNTIF(BUMIAKSARAPT, $A89)</f>
        <v/>
      </c>
      <c r="X89" s="135">
        <f>COUNTIF(CahayaDuabelasSemestaPT, $A89)</f>
        <v/>
      </c>
      <c r="Y89" s="135">
        <f>COUNTIF(CitraAdityaBaktiPT, $A89)</f>
        <v/>
      </c>
      <c r="Z89" s="135">
        <f>COUNTIF(DeltaEdukasiPrimaCV, $A89)</f>
        <v/>
      </c>
      <c r="AA89" s="135">
        <f>COUNTIF(DIANDRAPRIMAMITRAMEDIACV, $A89)</f>
        <v/>
      </c>
      <c r="AB89" s="135">
        <f>COUNTIF(DuniaPustakaJayaPT, $A89)</f>
        <v/>
      </c>
      <c r="AC89" s="135">
        <f>COUNTIF(DutaPustakaIndonesiaPT, $A89)</f>
        <v/>
      </c>
      <c r="AD89" s="135">
        <f>COUNTIF(ElementaMediaLiterasiPT, $A89)</f>
        <v/>
      </c>
      <c r="AE89" s="135">
        <f>COUNTIF(ElexMediaKomputindoPT, $A89)</f>
        <v/>
      </c>
      <c r="AF89" s="135">
        <f>COUNTIF(EraAdicitraIntermediaPT, $A89)</f>
        <v/>
      </c>
      <c r="AG89" s="135">
        <f>COUNTIF(GarudaMasSejahteraCV, $A89)</f>
        <v/>
      </c>
      <c r="AH89" s="135">
        <f>COUNTIF(GavaMediaCV, $A89)</f>
        <v/>
      </c>
      <c r="AI89" s="135">
        <f>COUNTIF(GemaInsani, $A89)</f>
        <v/>
      </c>
      <c r="AJ89" s="135">
        <f>COUNTIF(GrahaPrintamaSelarasCV, $A89)</f>
        <v/>
      </c>
      <c r="AK89" s="135">
        <f>COUNTIF(GramediaPustakaUtamaPT, $A89)</f>
        <v/>
      </c>
      <c r="AL89" s="135">
        <f>COUNTIF(GrasindoGramediaWidiaSaranaIndonesia, $A89)</f>
        <v/>
      </c>
      <c r="AM89" s="135">
        <f>COUNTIF(IndivaMediaKreasiPT, $A89)</f>
        <v/>
      </c>
      <c r="AN89" s="135">
        <f>COUNTIF(IndocampCV, $A89)</f>
        <v/>
      </c>
      <c r="AO89" s="135">
        <f>COUNTIF(IndonesiaEmasGroup, $A89)</f>
        <v/>
      </c>
      <c r="AP89" s="135">
        <f>COUNTIF(IntanPariwaraGrupCempakaPutihPT, $A89)</f>
        <v/>
      </c>
      <c r="AQ89" s="135">
        <f>COUNTIF(InteraCV, $A89)</f>
        <v/>
      </c>
      <c r="AR89" s="135">
        <f>COUNTIF(JejakPublisherCV, $A89)</f>
        <v/>
      </c>
      <c r="AS89" s="135">
        <f>COUNTIF(JejakPustaka, $A89)</f>
        <v/>
      </c>
      <c r="AT89" s="135">
        <f>COUNTIF(JepePressMediaUtamaPT, $A89)</f>
        <v/>
      </c>
      <c r="AU89" s="135">
        <f>COUNTIF(KanisiusPT, $A89)</f>
        <v/>
      </c>
      <c r="AV89" s="135">
        <f>COUNTIF(KesaintBlancIndahPT, $A89)</f>
        <v/>
      </c>
      <c r="AW89" s="135">
        <f>COUNTIF(KompasMediaNusantaraPenerbitBukuKompas, $A89)</f>
        <v/>
      </c>
      <c r="AX89" s="135">
        <f>COUNTIF(LanggamPustaka, $A89)</f>
        <v/>
      </c>
      <c r="AY89" s="135">
        <f>COUNTIF(LatifKittoMahesaPT, $A89)</f>
        <v/>
      </c>
      <c r="AZ89" s="135">
        <f>COUNTIF(LENTERAHATIPT, $A89)</f>
        <v/>
      </c>
      <c r="BA89" s="135">
        <f>COUNTIF(LenteraPustakaIndonesia, $A89)</f>
        <v/>
      </c>
      <c r="BB89" s="135">
        <f>COUNTIF(LiterasiNusantaraAbadiGroupPT, $A89)</f>
        <v/>
      </c>
      <c r="BC89" s="135">
        <f>COUNTIF(LiterindoBerkahKaryaPT, $A89)</f>
        <v/>
      </c>
      <c r="BD89" s="135">
        <f>COUNTIF(LOKAAKSARACV, $A89)</f>
        <v/>
      </c>
      <c r="BE89" s="135">
        <f>COUNTIF(LuximaMetroMediaPT, $A89)</f>
        <v/>
      </c>
      <c r="BF89" s="135">
        <f>COUNTIF(MandarMajuCV, $A89)</f>
        <v/>
      </c>
      <c r="BG89" s="135">
        <f>COUNTIF(MediaAkselerasi, $A89)</f>
        <v/>
      </c>
      <c r="BH89" s="135">
        <f>COUNTIF(MediaCendekiaMuslimCV, $A89)</f>
        <v/>
      </c>
      <c r="BI89" s="135">
        <f>COUNTIF(MediaDinamikaSelarasPT, $A89)</f>
        <v/>
      </c>
      <c r="BJ89" s="135">
        <f>COUNTIF(MediaKaryaPutraCV, $A89)</f>
        <v/>
      </c>
      <c r="BK89" s="135">
        <f>COUNTIF(MediaPressindoPT, $A89)</f>
        <v/>
      </c>
      <c r="BL89" s="135">
        <f>COUNTIF(MediantaraSemestaPT, $A89)</f>
        <v/>
      </c>
      <c r="BM89" s="135">
        <f>COUNTIF(MelaniaPublishingCV, $A89)</f>
        <v/>
      </c>
      <c r="BN89" s="135">
        <f>COUNTIF(MutiaraAksaraCV, $A89)</f>
        <v/>
      </c>
      <c r="BO89" s="135">
        <f>COUNTIF(NafalGlobalNusantaraPT, $A89)</f>
        <v/>
      </c>
      <c r="BP89" s="135">
        <f>COUNTIF(NiagaSwadayaPT, $A89)</f>
        <v/>
      </c>
      <c r="BQ89" s="135">
        <f>COUNTIF(NuansaCendekiaCV, $A89)</f>
        <v/>
      </c>
      <c r="BR89" s="135">
        <f>COUNTIF(PenebarSwadayaPT, $A89)</f>
        <v/>
      </c>
      <c r="BS89" s="135">
        <f>COUNTIF(PenerbitAdab, $A89)</f>
        <v/>
      </c>
      <c r="BT89" s="135">
        <f>COUNTIF(PenerbitEGC, $A89)</f>
        <v/>
      </c>
      <c r="BU89" s="135">
        <f>COUNTIF(PenerbitIPBPressPT, $A89)</f>
        <v/>
      </c>
      <c r="BV89" s="135">
        <f>COUNTIF(PenerbitSalemba, $A89)</f>
        <v/>
      </c>
      <c r="BW89" s="135">
        <f>COUNTIF(PohonCahayaSemestaPT, $A89)</f>
        <v/>
      </c>
      <c r="BX89" s="135">
        <f>COUNTIF(PranaDinamikaSejahteraPT, $A89)</f>
        <v/>
      </c>
      <c r="BY89" s="135">
        <f>COUNTIF(PrenadaMediaGroup, $A89)</f>
        <v/>
      </c>
      <c r="BZ89" s="135">
        <f>COUNTIF(PusatDatadanAnalisaTempoPT, $A89)</f>
        <v/>
      </c>
      <c r="CA89" s="135">
        <f>COUNTIF(PuspaSwaraPT, $A89)</f>
        <v/>
      </c>
      <c r="CB89" s="135">
        <f>COUNTIF(PustakaBaruPress, $A89)</f>
        <v/>
      </c>
      <c r="CC89" s="135">
        <f>COUNTIF(PustakaBengawanCV, $A89)</f>
        <v/>
      </c>
      <c r="CD89" s="135">
        <f>COUNTIF(PustakaRumahCintaCV, $A89)</f>
        <v/>
      </c>
      <c r="CE89" s="135">
        <f>COUNTIF(RajaGrafindoPersadaPT, $A89)</f>
        <v/>
      </c>
      <c r="CF89" s="135">
        <f>COUNTIF(RajawaliIntanCemerlang, $A89)</f>
        <v/>
      </c>
      <c r="CG89" s="135">
        <f>COUNTIF(RayyanaKomunikasindoPT, $A89)</f>
        <v/>
      </c>
      <c r="CH89" s="135">
        <f>COUNTIF(RefikaAditamaPT, $A89)</f>
        <v/>
      </c>
      <c r="CI89" s="135">
        <f>COUNTIF(RemajaRosdakaryaPT, $A89)</f>
        <v/>
      </c>
      <c r="CJ89" s="135">
        <f>COUNTIF(ReneTurosIndonesiaPT, $A89)</f>
        <v/>
      </c>
      <c r="CK89" s="135">
        <f>COUNTIF(SaranaPancakaryaNusaPT, $A89)</f>
        <v/>
      </c>
      <c r="CL89" s="135">
        <f>COUNTIF(ScopindoMediaPustakaPT, $A89)</f>
        <v/>
      </c>
      <c r="CM89" s="135">
        <f>COUNTIF(SetiAjiCV, $A89)</f>
        <v/>
      </c>
      <c r="CN89" s="135">
        <f>COUNTIF(SinergiPrimaMagnaCV, $A89)</f>
        <v/>
      </c>
      <c r="CO89" s="135">
        <f>COUNTIF(TazkiaInvestindoUtamaPT, $A89)</f>
        <v/>
      </c>
      <c r="CP89" s="135">
        <f>COUNTIF(TeguhKaryaCV, $A89)</f>
        <v/>
      </c>
      <c r="CQ89" s="135">
        <f>COUNTIF(TigaSerangkaiPustakaMandiriPT, $A89)</f>
        <v/>
      </c>
      <c r="CR89" s="135">
        <f>COUNTIF(TrubusSwadayaPT, $A89)</f>
        <v/>
      </c>
      <c r="CS89" s="135">
        <f>COUNTIF(UGMPress, $A89)</f>
        <v/>
      </c>
      <c r="CU89" s="36" t="n"/>
      <c r="CV89" s="36" t="n"/>
      <c r="CW89" s="36" t="n"/>
      <c r="CX89" s="36" t="n"/>
      <c r="CY89" s="36" t="n"/>
      <c r="CZ89" s="36" t="n"/>
      <c r="DA89" s="36" t="n"/>
      <c r="DB89" s="36" t="n"/>
      <c r="DC89" s="36" t="n"/>
      <c r="DD89" s="36" t="n"/>
      <c r="DE89" s="36" t="n"/>
      <c r="DF89" s="36" t="n"/>
      <c r="DG89" s="36" t="n"/>
      <c r="DH89" s="36" t="n"/>
      <c r="DI89" s="36" t="n"/>
      <c r="DJ89" s="36" t="n"/>
      <c r="DK89" s="36" t="n"/>
      <c r="DL89" s="36" t="n"/>
      <c r="DM89" s="36" t="n"/>
      <c r="DN89" s="36" t="n"/>
      <c r="DO89" s="36" t="n"/>
      <c r="DP89" s="36" t="n"/>
      <c r="DQ89" s="36" t="n"/>
      <c r="DR89" s="36" t="n"/>
      <c r="DS89" s="36" t="n"/>
      <c r="DT89" s="36" t="n"/>
      <c r="DU89" s="36" t="n"/>
      <c r="DV89" s="36" t="n"/>
      <c r="DW89" s="36" t="n"/>
      <c r="DX89" s="36" t="n"/>
      <c r="DY89" s="36" t="n"/>
      <c r="DZ89" s="36" t="n"/>
      <c r="EA89" s="36" t="n"/>
      <c r="EB89" s="36" t="n"/>
      <c r="EC89" s="36" t="n"/>
      <c r="ED89" s="36" t="n"/>
      <c r="EE89" s="36" t="n"/>
      <c r="EF89" s="36" t="n"/>
      <c r="EG89" s="36" t="n"/>
      <c r="EH89" s="36" t="n"/>
      <c r="EI89" s="36" t="n"/>
      <c r="EJ89" s="36" t="n"/>
      <c r="EK89" s="36" t="n"/>
      <c r="EL89" s="36" t="n"/>
      <c r="EM89" s="36" t="n"/>
      <c r="EN89" s="36" t="n"/>
    </row>
    <row r="90">
      <c r="A90" s="146" t="inlineStr">
        <is>
          <t>009.10</t>
        </is>
      </c>
      <c r="B90" s="146" t="inlineStr">
        <is>
          <t>Pendidikan</t>
        </is>
      </c>
      <c r="C90" s="147">
        <f>SUM(E90:CS90)</f>
        <v/>
      </c>
      <c r="D90" s="147" t="n"/>
      <c r="E90" s="135">
        <f>COUNTIF(AlumniPT, $A90)</f>
        <v/>
      </c>
      <c r="F90" s="135">
        <f>COUNTIF(BalaiPustakaPT, $A90)</f>
        <v/>
      </c>
      <c r="G90" s="135">
        <f>COUNTIF(KytaJayaMandiriCV, $A90)</f>
        <v/>
      </c>
      <c r="H90" s="135">
        <f>COUNTIF(SindunataCV, $A90)</f>
        <v/>
      </c>
      <c r="I90" s="135">
        <f>COUNTIF(SyiahKualaUniversityPress, $A90)</f>
        <v/>
      </c>
      <c r="J90" s="135">
        <f>COUNTIF(UINMALIKIPRESS, $A90)</f>
        <v/>
      </c>
      <c r="K90" s="135">
        <f>COUNTIF(UNISMAPRESS, $A90)</f>
        <v/>
      </c>
      <c r="L90" s="135">
        <f>COUNTIF(UnitomoPress, $A90)</f>
        <v/>
      </c>
      <c r="M90" s="135">
        <f>COUNTIF(TITIANILMUCV, $A90)</f>
        <v/>
      </c>
      <c r="N90" s="135">
        <f>COUNTIF(AlqaprintJatinangor, $A90)</f>
        <v/>
      </c>
      <c r="O90" s="135">
        <f>COUNTIF(AnantaVidyaCV, $A90)</f>
        <v/>
      </c>
      <c r="P90" s="135">
        <f>COUNTIF(AndiOffsetCV, $A90)</f>
        <v/>
      </c>
      <c r="Q90" s="135">
        <f>COUNTIF(BestariBuanaMurniGroupPT, $A90)</f>
        <v/>
      </c>
      <c r="R90" s="135">
        <f>COUNTIF(BintangSemestaMediaCV, $A90)</f>
        <v/>
      </c>
      <c r="S90" s="135">
        <f>COUNTIF(BPKTodungSutanGunungMuliaPT, $A90)</f>
        <v/>
      </c>
      <c r="T90" s="135">
        <f>COUNTIF(BrataFancyMediaPT, $A90)</f>
        <v/>
      </c>
      <c r="U90" s="135">
        <f>COUNTIF(BudiUtamaCVDeepublish, $A90)</f>
        <v/>
      </c>
      <c r="V90" s="135">
        <f>COUNTIF(BukaBukuPustaka, $A90)</f>
        <v/>
      </c>
      <c r="W90" s="135">
        <f>COUNTIF(BUMIAKSARAPT, $A90)</f>
        <v/>
      </c>
      <c r="X90" s="135">
        <f>COUNTIF(CahayaDuabelasSemestaPT, $A90)</f>
        <v/>
      </c>
      <c r="Y90" s="135">
        <f>COUNTIF(CitraAdityaBaktiPT, $A90)</f>
        <v/>
      </c>
      <c r="Z90" s="135">
        <f>COUNTIF(DeltaEdukasiPrimaCV, $A90)</f>
        <v/>
      </c>
      <c r="AA90" s="135">
        <f>COUNTIF(DIANDRAPRIMAMITRAMEDIACV, $A90)</f>
        <v/>
      </c>
      <c r="AB90" s="135">
        <f>COUNTIF(DuniaPustakaJayaPT, $A90)</f>
        <v/>
      </c>
      <c r="AC90" s="135">
        <f>COUNTIF(DutaPustakaIndonesiaPT, $A90)</f>
        <v/>
      </c>
      <c r="AD90" s="135">
        <f>COUNTIF(ElementaMediaLiterasiPT, $A90)</f>
        <v/>
      </c>
      <c r="AE90" s="135">
        <f>COUNTIF(ElexMediaKomputindoPT, $A90)</f>
        <v/>
      </c>
      <c r="AF90" s="135">
        <f>COUNTIF(EraAdicitraIntermediaPT, $A90)</f>
        <v/>
      </c>
      <c r="AG90" s="135">
        <f>COUNTIF(GarudaMasSejahteraCV, $A90)</f>
        <v/>
      </c>
      <c r="AH90" s="135">
        <f>COUNTIF(GavaMediaCV, $A90)</f>
        <v/>
      </c>
      <c r="AI90" s="135">
        <f>COUNTIF(GemaInsani, $A90)</f>
        <v/>
      </c>
      <c r="AJ90" s="135">
        <f>COUNTIF(GrahaPrintamaSelarasCV, $A90)</f>
        <v/>
      </c>
      <c r="AK90" s="135">
        <f>COUNTIF(GramediaPustakaUtamaPT, $A90)</f>
        <v/>
      </c>
      <c r="AL90" s="135">
        <f>COUNTIF(GrasindoGramediaWidiaSaranaIndonesia, $A90)</f>
        <v/>
      </c>
      <c r="AM90" s="135">
        <f>COUNTIF(IndivaMediaKreasiPT, $A90)</f>
        <v/>
      </c>
      <c r="AN90" s="135">
        <f>COUNTIF(IndocampCV, $A90)</f>
        <v/>
      </c>
      <c r="AO90" s="135">
        <f>COUNTIF(IndonesiaEmasGroup, $A90)</f>
        <v/>
      </c>
      <c r="AP90" s="135">
        <f>COUNTIF(IntanPariwaraGrupCempakaPutihPT, $A90)</f>
        <v/>
      </c>
      <c r="AQ90" s="135">
        <f>COUNTIF(InteraCV, $A90)</f>
        <v/>
      </c>
      <c r="AR90" s="135">
        <f>COUNTIF(JejakPublisherCV, $A90)</f>
        <v/>
      </c>
      <c r="AS90" s="135">
        <f>COUNTIF(JejakPustaka, $A90)</f>
        <v/>
      </c>
      <c r="AT90" s="135">
        <f>COUNTIF(JepePressMediaUtamaPT, $A90)</f>
        <v/>
      </c>
      <c r="AU90" s="135">
        <f>COUNTIF(KanisiusPT, $A90)</f>
        <v/>
      </c>
      <c r="AV90" s="135">
        <f>COUNTIF(KesaintBlancIndahPT, $A90)</f>
        <v/>
      </c>
      <c r="AW90" s="135">
        <f>COUNTIF(KompasMediaNusantaraPenerbitBukuKompas, $A90)</f>
        <v/>
      </c>
      <c r="AX90" s="135">
        <f>COUNTIF(LanggamPustaka, $A90)</f>
        <v/>
      </c>
      <c r="AY90" s="135">
        <f>COUNTIF(LatifKittoMahesaPT, $A90)</f>
        <v/>
      </c>
      <c r="AZ90" s="135">
        <f>COUNTIF(LENTERAHATIPT, $A90)</f>
        <v/>
      </c>
      <c r="BA90" s="135">
        <f>COUNTIF(LenteraPustakaIndonesia, $A90)</f>
        <v/>
      </c>
      <c r="BB90" s="135">
        <f>COUNTIF(LiterasiNusantaraAbadiGroupPT, $A90)</f>
        <v/>
      </c>
      <c r="BC90" s="135">
        <f>COUNTIF(LiterindoBerkahKaryaPT, $A90)</f>
        <v/>
      </c>
      <c r="BD90" s="135">
        <f>COUNTIF(LOKAAKSARACV, $A90)</f>
        <v/>
      </c>
      <c r="BE90" s="135">
        <f>COUNTIF(LuximaMetroMediaPT, $A90)</f>
        <v/>
      </c>
      <c r="BF90" s="135">
        <f>COUNTIF(MandarMajuCV, $A90)</f>
        <v/>
      </c>
      <c r="BG90" s="135">
        <f>COUNTIF(MediaAkselerasi, $A90)</f>
        <v/>
      </c>
      <c r="BH90" s="135">
        <f>COUNTIF(MediaCendekiaMuslimCV, $A90)</f>
        <v/>
      </c>
      <c r="BI90" s="135">
        <f>COUNTIF(MediaDinamikaSelarasPT, $A90)</f>
        <v/>
      </c>
      <c r="BJ90" s="135">
        <f>COUNTIF(MediaKaryaPutraCV, $A90)</f>
        <v/>
      </c>
      <c r="BK90" s="135">
        <f>COUNTIF(MediaPressindoPT, $A90)</f>
        <v/>
      </c>
      <c r="BL90" s="135">
        <f>COUNTIF(MediantaraSemestaPT, $A90)</f>
        <v/>
      </c>
      <c r="BM90" s="135">
        <f>COUNTIF(MelaniaPublishingCV, $A90)</f>
        <v/>
      </c>
      <c r="BN90" s="135">
        <f>COUNTIF(MutiaraAksaraCV, $A90)</f>
        <v/>
      </c>
      <c r="BO90" s="135">
        <f>COUNTIF(NafalGlobalNusantaraPT, $A90)</f>
        <v/>
      </c>
      <c r="BP90" s="135">
        <f>COUNTIF(NiagaSwadayaPT, $A90)</f>
        <v/>
      </c>
      <c r="BQ90" s="135">
        <f>COUNTIF(NuansaCendekiaCV, $A90)</f>
        <v/>
      </c>
      <c r="BR90" s="135">
        <f>COUNTIF(PenebarSwadayaPT, $A90)</f>
        <v/>
      </c>
      <c r="BS90" s="135">
        <f>COUNTIF(PenerbitAdab, $A90)</f>
        <v/>
      </c>
      <c r="BT90" s="135">
        <f>COUNTIF(PenerbitEGC, $A90)</f>
        <v/>
      </c>
      <c r="BU90" s="135">
        <f>COUNTIF(PenerbitIPBPressPT, $A90)</f>
        <v/>
      </c>
      <c r="BV90" s="135">
        <f>COUNTIF(PenerbitSalemba, $A90)</f>
        <v/>
      </c>
      <c r="BW90" s="135">
        <f>COUNTIF(PohonCahayaSemestaPT, $A90)</f>
        <v/>
      </c>
      <c r="BX90" s="135">
        <f>COUNTIF(PranaDinamikaSejahteraPT, $A90)</f>
        <v/>
      </c>
      <c r="BY90" s="135">
        <f>COUNTIF(PrenadaMediaGroup, $A90)</f>
        <v/>
      </c>
      <c r="BZ90" s="135">
        <f>COUNTIF(PusatDatadanAnalisaTempoPT, $A90)</f>
        <v/>
      </c>
      <c r="CA90" s="135">
        <f>COUNTIF(PuspaSwaraPT, $A90)</f>
        <v/>
      </c>
      <c r="CB90" s="135">
        <f>COUNTIF(PustakaBaruPress, $A90)</f>
        <v/>
      </c>
      <c r="CC90" s="135">
        <f>COUNTIF(PustakaBengawanCV, $A90)</f>
        <v/>
      </c>
      <c r="CD90" s="135">
        <f>COUNTIF(PustakaRumahCintaCV, $A90)</f>
        <v/>
      </c>
      <c r="CE90" s="135">
        <f>COUNTIF(RajaGrafindoPersadaPT, $A90)</f>
        <v/>
      </c>
      <c r="CF90" s="135">
        <f>COUNTIF(RajawaliIntanCemerlang, $A90)</f>
        <v/>
      </c>
      <c r="CG90" s="135">
        <f>COUNTIF(RayyanaKomunikasindoPT, $A90)</f>
        <v/>
      </c>
      <c r="CH90" s="135">
        <f>COUNTIF(RefikaAditamaPT, $A90)</f>
        <v/>
      </c>
      <c r="CI90" s="135">
        <f>COUNTIF(RemajaRosdakaryaPT, $A90)</f>
        <v/>
      </c>
      <c r="CJ90" s="135">
        <f>COUNTIF(ReneTurosIndonesiaPT, $A90)</f>
        <v/>
      </c>
      <c r="CK90" s="135">
        <f>COUNTIF(SaranaPancakaryaNusaPT, $A90)</f>
        <v/>
      </c>
      <c r="CL90" s="135">
        <f>COUNTIF(ScopindoMediaPustakaPT, $A90)</f>
        <v/>
      </c>
      <c r="CM90" s="135">
        <f>COUNTIF(SetiAjiCV, $A90)</f>
        <v/>
      </c>
      <c r="CN90" s="135">
        <f>COUNTIF(SinergiPrimaMagnaCV, $A90)</f>
        <v/>
      </c>
      <c r="CO90" s="135">
        <f>COUNTIF(TazkiaInvestindoUtamaPT, $A90)</f>
        <v/>
      </c>
      <c r="CP90" s="135">
        <f>COUNTIF(TeguhKaryaCV, $A90)</f>
        <v/>
      </c>
      <c r="CQ90" s="135">
        <f>COUNTIF(TigaSerangkaiPustakaMandiriPT, $A90)</f>
        <v/>
      </c>
      <c r="CR90" s="135">
        <f>COUNTIF(TrubusSwadayaPT, $A90)</f>
        <v/>
      </c>
      <c r="CS90" s="135">
        <f>COUNTIF(UGMPress, $A90)</f>
        <v/>
      </c>
      <c r="CU90" s="36" t="n"/>
      <c r="CV90" s="36" t="n"/>
      <c r="CW90" s="36" t="n"/>
      <c r="CX90" s="36" t="n"/>
      <c r="CY90" s="36" t="n"/>
      <c r="CZ90" s="36" t="n"/>
      <c r="DA90" s="36" t="n"/>
      <c r="DB90" s="36" t="n"/>
      <c r="DC90" s="36" t="n"/>
      <c r="DD90" s="36" t="n"/>
      <c r="DE90" s="36" t="n"/>
      <c r="DF90" s="36" t="n"/>
      <c r="DG90" s="36" t="n"/>
      <c r="DH90" s="36" t="n"/>
      <c r="DI90" s="36" t="n"/>
      <c r="DJ90" s="36" t="n"/>
      <c r="DK90" s="36" t="n"/>
      <c r="DL90" s="36" t="n"/>
      <c r="DM90" s="36" t="n"/>
      <c r="DN90" s="36" t="n"/>
      <c r="DO90" s="36" t="n"/>
      <c r="DP90" s="36" t="n"/>
      <c r="DQ90" s="36" t="n"/>
      <c r="DR90" s="36" t="n"/>
      <c r="DS90" s="36" t="n"/>
      <c r="DT90" s="36" t="n"/>
      <c r="DU90" s="36" t="n"/>
      <c r="DV90" s="36" t="n"/>
      <c r="DW90" s="36" t="n"/>
      <c r="DX90" s="36" t="n"/>
      <c r="DY90" s="36" t="n"/>
      <c r="DZ90" s="36" t="n"/>
      <c r="EA90" s="36" t="n"/>
      <c r="EB90" s="36" t="n"/>
      <c r="EC90" s="36" t="n"/>
      <c r="ED90" s="36" t="n"/>
      <c r="EE90" s="36" t="n"/>
      <c r="EF90" s="36" t="n"/>
      <c r="EG90" s="36" t="n"/>
      <c r="EH90" s="36" t="n"/>
      <c r="EI90" s="36" t="n"/>
      <c r="EJ90" s="36" t="n"/>
      <c r="EK90" s="36" t="n"/>
      <c r="EL90" s="36" t="n"/>
      <c r="EM90" s="36" t="n"/>
      <c r="EN90" s="36" t="n"/>
    </row>
    <row r="91">
      <c r="A91" s="146" t="inlineStr">
        <is>
          <t>009.11</t>
        </is>
      </c>
      <c r="B91" s="146" t="inlineStr">
        <is>
          <t>Ilmu Keperawatan</t>
        </is>
      </c>
      <c r="C91" s="147">
        <f>SUM(E91:CS91)</f>
        <v/>
      </c>
      <c r="D91" s="147" t="n"/>
      <c r="E91" s="135">
        <f>COUNTIF(AlumniPT, $A91)</f>
        <v/>
      </c>
      <c r="F91" s="135">
        <f>COUNTIF(BalaiPustakaPT, $A91)</f>
        <v/>
      </c>
      <c r="G91" s="135">
        <f>COUNTIF(KytaJayaMandiriCV, $A91)</f>
        <v/>
      </c>
      <c r="H91" s="135">
        <f>COUNTIF(SindunataCV, $A91)</f>
        <v/>
      </c>
      <c r="I91" s="135">
        <f>COUNTIF(SyiahKualaUniversityPress, $A91)</f>
        <v/>
      </c>
      <c r="J91" s="135">
        <f>COUNTIF(UINMALIKIPRESS, $A91)</f>
        <v/>
      </c>
      <c r="K91" s="135">
        <f>COUNTIF(UNISMAPRESS, $A91)</f>
        <v/>
      </c>
      <c r="L91" s="135">
        <f>COUNTIF(UnitomoPress, $A91)</f>
        <v/>
      </c>
      <c r="M91" s="135">
        <f>COUNTIF(TITIANILMUCV, $A91)</f>
        <v/>
      </c>
      <c r="N91" s="135">
        <f>COUNTIF(AlqaprintJatinangor, $A91)</f>
        <v/>
      </c>
      <c r="O91" s="135">
        <f>COUNTIF(AnantaVidyaCV, $A91)</f>
        <v/>
      </c>
      <c r="P91" s="135">
        <f>COUNTIF(AndiOffsetCV, $A91)</f>
        <v/>
      </c>
      <c r="Q91" s="135">
        <f>COUNTIF(BestariBuanaMurniGroupPT, $A91)</f>
        <v/>
      </c>
      <c r="R91" s="135">
        <f>COUNTIF(BintangSemestaMediaCV, $A91)</f>
        <v/>
      </c>
      <c r="S91" s="135">
        <f>COUNTIF(BPKTodungSutanGunungMuliaPT, $A91)</f>
        <v/>
      </c>
      <c r="T91" s="135">
        <f>COUNTIF(BrataFancyMediaPT, $A91)</f>
        <v/>
      </c>
      <c r="U91" s="135">
        <f>COUNTIF(BudiUtamaCVDeepublish, $A91)</f>
        <v/>
      </c>
      <c r="V91" s="135">
        <f>COUNTIF(BukaBukuPustaka, $A91)</f>
        <v/>
      </c>
      <c r="W91" s="135">
        <f>COUNTIF(BUMIAKSARAPT, $A91)</f>
        <v/>
      </c>
      <c r="X91" s="135">
        <f>COUNTIF(CahayaDuabelasSemestaPT, $A91)</f>
        <v/>
      </c>
      <c r="Y91" s="135">
        <f>COUNTIF(CitraAdityaBaktiPT, $A91)</f>
        <v/>
      </c>
      <c r="Z91" s="135">
        <f>COUNTIF(DeltaEdukasiPrimaCV, $A91)</f>
        <v/>
      </c>
      <c r="AA91" s="135">
        <f>COUNTIF(DIANDRAPRIMAMITRAMEDIACV, $A91)</f>
        <v/>
      </c>
      <c r="AB91" s="135">
        <f>COUNTIF(DuniaPustakaJayaPT, $A91)</f>
        <v/>
      </c>
      <c r="AC91" s="135">
        <f>COUNTIF(DutaPustakaIndonesiaPT, $A91)</f>
        <v/>
      </c>
      <c r="AD91" s="135">
        <f>COUNTIF(ElementaMediaLiterasiPT, $A91)</f>
        <v/>
      </c>
      <c r="AE91" s="135">
        <f>COUNTIF(ElexMediaKomputindoPT, $A91)</f>
        <v/>
      </c>
      <c r="AF91" s="135">
        <f>COUNTIF(EraAdicitraIntermediaPT, $A91)</f>
        <v/>
      </c>
      <c r="AG91" s="135">
        <f>COUNTIF(GarudaMasSejahteraCV, $A91)</f>
        <v/>
      </c>
      <c r="AH91" s="135">
        <f>COUNTIF(GavaMediaCV, $A91)</f>
        <v/>
      </c>
      <c r="AI91" s="135">
        <f>COUNTIF(GemaInsani, $A91)</f>
        <v/>
      </c>
      <c r="AJ91" s="135">
        <f>COUNTIF(GrahaPrintamaSelarasCV, $A91)</f>
        <v/>
      </c>
      <c r="AK91" s="135">
        <f>COUNTIF(GramediaPustakaUtamaPT, $A91)</f>
        <v/>
      </c>
      <c r="AL91" s="135">
        <f>COUNTIF(GrasindoGramediaWidiaSaranaIndonesia, $A91)</f>
        <v/>
      </c>
      <c r="AM91" s="135">
        <f>COUNTIF(IndivaMediaKreasiPT, $A91)</f>
        <v/>
      </c>
      <c r="AN91" s="135">
        <f>COUNTIF(IndocampCV, $A91)</f>
        <v/>
      </c>
      <c r="AO91" s="135">
        <f>COUNTIF(IndonesiaEmasGroup, $A91)</f>
        <v/>
      </c>
      <c r="AP91" s="135">
        <f>COUNTIF(IntanPariwaraGrupCempakaPutihPT, $A91)</f>
        <v/>
      </c>
      <c r="AQ91" s="135">
        <f>COUNTIF(InteraCV, $A91)</f>
        <v/>
      </c>
      <c r="AR91" s="135">
        <f>COUNTIF(JejakPublisherCV, $A91)</f>
        <v/>
      </c>
      <c r="AS91" s="135">
        <f>COUNTIF(JejakPustaka, $A91)</f>
        <v/>
      </c>
      <c r="AT91" s="135">
        <f>COUNTIF(JepePressMediaUtamaPT, $A91)</f>
        <v/>
      </c>
      <c r="AU91" s="135">
        <f>COUNTIF(KanisiusPT, $A91)</f>
        <v/>
      </c>
      <c r="AV91" s="135">
        <f>COUNTIF(KesaintBlancIndahPT, $A91)</f>
        <v/>
      </c>
      <c r="AW91" s="135">
        <f>COUNTIF(KompasMediaNusantaraPenerbitBukuKompas, $A91)</f>
        <v/>
      </c>
      <c r="AX91" s="135">
        <f>COUNTIF(LanggamPustaka, $A91)</f>
        <v/>
      </c>
      <c r="AY91" s="135">
        <f>COUNTIF(LatifKittoMahesaPT, $A91)</f>
        <v/>
      </c>
      <c r="AZ91" s="135">
        <f>COUNTIF(LENTERAHATIPT, $A91)</f>
        <v/>
      </c>
      <c r="BA91" s="135">
        <f>COUNTIF(LenteraPustakaIndonesia, $A91)</f>
        <v/>
      </c>
      <c r="BB91" s="135">
        <f>COUNTIF(LiterasiNusantaraAbadiGroupPT, $A91)</f>
        <v/>
      </c>
      <c r="BC91" s="135">
        <f>COUNTIF(LiterindoBerkahKaryaPT, $A91)</f>
        <v/>
      </c>
      <c r="BD91" s="135">
        <f>COUNTIF(LOKAAKSARACV, $A91)</f>
        <v/>
      </c>
      <c r="BE91" s="135">
        <f>COUNTIF(LuximaMetroMediaPT, $A91)</f>
        <v/>
      </c>
      <c r="BF91" s="135">
        <f>COUNTIF(MandarMajuCV, $A91)</f>
        <v/>
      </c>
      <c r="BG91" s="135">
        <f>COUNTIF(MediaAkselerasi, $A91)</f>
        <v/>
      </c>
      <c r="BH91" s="135">
        <f>COUNTIF(MediaCendekiaMuslimCV, $A91)</f>
        <v/>
      </c>
      <c r="BI91" s="135">
        <f>COUNTIF(MediaDinamikaSelarasPT, $A91)</f>
        <v/>
      </c>
      <c r="BJ91" s="135">
        <f>COUNTIF(MediaKaryaPutraCV, $A91)</f>
        <v/>
      </c>
      <c r="BK91" s="135">
        <f>COUNTIF(MediaPressindoPT, $A91)</f>
        <v/>
      </c>
      <c r="BL91" s="135">
        <f>COUNTIF(MediantaraSemestaPT, $A91)</f>
        <v/>
      </c>
      <c r="BM91" s="135">
        <f>COUNTIF(MelaniaPublishingCV, $A91)</f>
        <v/>
      </c>
      <c r="BN91" s="135">
        <f>COUNTIF(MutiaraAksaraCV, $A91)</f>
        <v/>
      </c>
      <c r="BO91" s="135">
        <f>COUNTIF(NafalGlobalNusantaraPT, $A91)</f>
        <v/>
      </c>
      <c r="BP91" s="135">
        <f>COUNTIF(NiagaSwadayaPT, $A91)</f>
        <v/>
      </c>
      <c r="BQ91" s="135">
        <f>COUNTIF(NuansaCendekiaCV, $A91)</f>
        <v/>
      </c>
      <c r="BR91" s="135">
        <f>COUNTIF(PenebarSwadayaPT, $A91)</f>
        <v/>
      </c>
      <c r="BS91" s="135">
        <f>COUNTIF(PenerbitAdab, $A91)</f>
        <v/>
      </c>
      <c r="BT91" s="135">
        <f>COUNTIF(PenerbitEGC, $A91)</f>
        <v/>
      </c>
      <c r="BU91" s="135">
        <f>COUNTIF(PenerbitIPBPressPT, $A91)</f>
        <v/>
      </c>
      <c r="BV91" s="135">
        <f>COUNTIF(PenerbitSalemba, $A91)</f>
        <v/>
      </c>
      <c r="BW91" s="135">
        <f>COUNTIF(PohonCahayaSemestaPT, $A91)</f>
        <v/>
      </c>
      <c r="BX91" s="135">
        <f>COUNTIF(PranaDinamikaSejahteraPT, $A91)</f>
        <v/>
      </c>
      <c r="BY91" s="135">
        <f>COUNTIF(PrenadaMediaGroup, $A91)</f>
        <v/>
      </c>
      <c r="BZ91" s="135">
        <f>COUNTIF(PusatDatadanAnalisaTempoPT, $A91)</f>
        <v/>
      </c>
      <c r="CA91" s="135">
        <f>COUNTIF(PuspaSwaraPT, $A91)</f>
        <v/>
      </c>
      <c r="CB91" s="135">
        <f>COUNTIF(PustakaBaruPress, $A91)</f>
        <v/>
      </c>
      <c r="CC91" s="135">
        <f>COUNTIF(PustakaBengawanCV, $A91)</f>
        <v/>
      </c>
      <c r="CD91" s="135">
        <f>COUNTIF(PustakaRumahCintaCV, $A91)</f>
        <v/>
      </c>
      <c r="CE91" s="135">
        <f>COUNTIF(RajaGrafindoPersadaPT, $A91)</f>
        <v/>
      </c>
      <c r="CF91" s="135">
        <f>COUNTIF(RajawaliIntanCemerlang, $A91)</f>
        <v/>
      </c>
      <c r="CG91" s="135">
        <f>COUNTIF(RayyanaKomunikasindoPT, $A91)</f>
        <v/>
      </c>
      <c r="CH91" s="135">
        <f>COUNTIF(RefikaAditamaPT, $A91)</f>
        <v/>
      </c>
      <c r="CI91" s="135">
        <f>COUNTIF(RemajaRosdakaryaPT, $A91)</f>
        <v/>
      </c>
      <c r="CJ91" s="135">
        <f>COUNTIF(ReneTurosIndonesiaPT, $A91)</f>
        <v/>
      </c>
      <c r="CK91" s="135">
        <f>COUNTIF(SaranaPancakaryaNusaPT, $A91)</f>
        <v/>
      </c>
      <c r="CL91" s="135">
        <f>COUNTIF(ScopindoMediaPustakaPT, $A91)</f>
        <v/>
      </c>
      <c r="CM91" s="135">
        <f>COUNTIF(SetiAjiCV, $A91)</f>
        <v/>
      </c>
      <c r="CN91" s="135">
        <f>COUNTIF(SinergiPrimaMagnaCV, $A91)</f>
        <v/>
      </c>
      <c r="CO91" s="135">
        <f>COUNTIF(TazkiaInvestindoUtamaPT, $A91)</f>
        <v/>
      </c>
      <c r="CP91" s="135">
        <f>COUNTIF(TeguhKaryaCV, $A91)</f>
        <v/>
      </c>
      <c r="CQ91" s="135">
        <f>COUNTIF(TigaSerangkaiPustakaMandiriPT, $A91)</f>
        <v/>
      </c>
      <c r="CR91" s="135">
        <f>COUNTIF(TrubusSwadayaPT, $A91)</f>
        <v/>
      </c>
      <c r="CS91" s="135">
        <f>COUNTIF(UGMPress, $A91)</f>
        <v/>
      </c>
      <c r="CU91" s="36" t="n"/>
      <c r="CV91" s="36" t="n"/>
      <c r="CW91" s="36" t="n"/>
      <c r="CX91" s="36" t="n"/>
      <c r="CY91" s="36" t="n"/>
      <c r="CZ91" s="36" t="n"/>
      <c r="DA91" s="36" t="n"/>
      <c r="DB91" s="36" t="n"/>
      <c r="DC91" s="36" t="n"/>
      <c r="DD91" s="36" t="n"/>
      <c r="DE91" s="36" t="n"/>
      <c r="DF91" s="36" t="n"/>
      <c r="DG91" s="36" t="n"/>
      <c r="DH91" s="36" t="n"/>
      <c r="DI91" s="36" t="n"/>
      <c r="DJ91" s="36" t="n"/>
      <c r="DK91" s="36" t="n"/>
      <c r="DL91" s="36" t="n"/>
      <c r="DM91" s="36" t="n"/>
      <c r="DN91" s="36" t="n"/>
      <c r="DO91" s="36" t="n"/>
      <c r="DP91" s="36" t="n"/>
      <c r="DQ91" s="36" t="n"/>
      <c r="DR91" s="36" t="n"/>
      <c r="DS91" s="36" t="n"/>
      <c r="DT91" s="36" t="n"/>
      <c r="DU91" s="36" t="n"/>
      <c r="DV91" s="36" t="n"/>
      <c r="DW91" s="36" t="n"/>
      <c r="DX91" s="36" t="n"/>
      <c r="DY91" s="36" t="n"/>
      <c r="DZ91" s="36" t="n"/>
      <c r="EA91" s="36" t="n"/>
      <c r="EB91" s="36" t="n"/>
      <c r="EC91" s="36" t="n"/>
      <c r="ED91" s="36" t="n"/>
      <c r="EE91" s="36" t="n"/>
      <c r="EF91" s="36" t="n"/>
      <c r="EG91" s="36" t="n"/>
      <c r="EH91" s="36" t="n"/>
      <c r="EI91" s="36" t="n"/>
      <c r="EJ91" s="36" t="n"/>
      <c r="EK91" s="36" t="n"/>
      <c r="EL91" s="36" t="n"/>
      <c r="EM91" s="36" t="n"/>
      <c r="EN91" s="36" t="n"/>
    </row>
    <row r="92">
      <c r="A92" s="146" t="inlineStr">
        <is>
          <t>009.12</t>
        </is>
      </c>
      <c r="B92" s="146" t="inlineStr">
        <is>
          <t>Ilmu Hukum</t>
        </is>
      </c>
      <c r="C92" s="147">
        <f>SUM(E92:CS92)</f>
        <v/>
      </c>
      <c r="D92" s="147" t="n"/>
      <c r="E92" s="135">
        <f>COUNTIF(AlumniPT, $A92)</f>
        <v/>
      </c>
      <c r="F92" s="135">
        <f>COUNTIF(BalaiPustakaPT, $A92)</f>
        <v/>
      </c>
      <c r="G92" s="135">
        <f>COUNTIF(KytaJayaMandiriCV, $A92)</f>
        <v/>
      </c>
      <c r="H92" s="135">
        <f>COUNTIF(SindunataCV, $A92)</f>
        <v/>
      </c>
      <c r="I92" s="135">
        <f>COUNTIF(SyiahKualaUniversityPress, $A92)</f>
        <v/>
      </c>
      <c r="J92" s="135">
        <f>COUNTIF(UINMALIKIPRESS, $A92)</f>
        <v/>
      </c>
      <c r="K92" s="135">
        <f>COUNTIF(UNISMAPRESS, $A92)</f>
        <v/>
      </c>
      <c r="L92" s="135">
        <f>COUNTIF(UnitomoPress, $A92)</f>
        <v/>
      </c>
      <c r="M92" s="135">
        <f>COUNTIF(TITIANILMUCV, $A92)</f>
        <v/>
      </c>
      <c r="N92" s="135">
        <f>COUNTIF(AlqaprintJatinangor, $A92)</f>
        <v/>
      </c>
      <c r="O92" s="135">
        <f>COUNTIF(AnantaVidyaCV, $A92)</f>
        <v/>
      </c>
      <c r="P92" s="135">
        <f>COUNTIF(AndiOffsetCV, $A92)</f>
        <v/>
      </c>
      <c r="Q92" s="135">
        <f>COUNTIF(BestariBuanaMurniGroupPT, $A92)</f>
        <v/>
      </c>
      <c r="R92" s="135">
        <f>COUNTIF(BintangSemestaMediaCV, $A92)</f>
        <v/>
      </c>
      <c r="S92" s="135">
        <f>COUNTIF(BPKTodungSutanGunungMuliaPT, $A92)</f>
        <v/>
      </c>
      <c r="T92" s="135">
        <f>COUNTIF(BrataFancyMediaPT, $A92)</f>
        <v/>
      </c>
      <c r="U92" s="135">
        <f>COUNTIF(BudiUtamaCVDeepublish, $A92)</f>
        <v/>
      </c>
      <c r="V92" s="135">
        <f>COUNTIF(BukaBukuPustaka, $A92)</f>
        <v/>
      </c>
      <c r="W92" s="135">
        <f>COUNTIF(BUMIAKSARAPT, $A92)</f>
        <v/>
      </c>
      <c r="X92" s="135">
        <f>COUNTIF(CahayaDuabelasSemestaPT, $A92)</f>
        <v/>
      </c>
      <c r="Y92" s="135">
        <f>COUNTIF(CitraAdityaBaktiPT, $A92)</f>
        <v/>
      </c>
      <c r="Z92" s="135">
        <f>COUNTIF(DeltaEdukasiPrimaCV, $A92)</f>
        <v/>
      </c>
      <c r="AA92" s="135">
        <f>COUNTIF(DIANDRAPRIMAMITRAMEDIACV, $A92)</f>
        <v/>
      </c>
      <c r="AB92" s="135">
        <f>COUNTIF(DuniaPustakaJayaPT, $A92)</f>
        <v/>
      </c>
      <c r="AC92" s="135">
        <f>COUNTIF(DutaPustakaIndonesiaPT, $A92)</f>
        <v/>
      </c>
      <c r="AD92" s="135">
        <f>COUNTIF(ElementaMediaLiterasiPT, $A92)</f>
        <v/>
      </c>
      <c r="AE92" s="135">
        <f>COUNTIF(ElexMediaKomputindoPT, $A92)</f>
        <v/>
      </c>
      <c r="AF92" s="135">
        <f>COUNTIF(EraAdicitraIntermediaPT, $A92)</f>
        <v/>
      </c>
      <c r="AG92" s="135">
        <f>COUNTIF(GarudaMasSejahteraCV, $A92)</f>
        <v/>
      </c>
      <c r="AH92" s="135">
        <f>COUNTIF(GavaMediaCV, $A92)</f>
        <v/>
      </c>
      <c r="AI92" s="135">
        <f>COUNTIF(GemaInsani, $A92)</f>
        <v/>
      </c>
      <c r="AJ92" s="135">
        <f>COUNTIF(GrahaPrintamaSelarasCV, $A92)</f>
        <v/>
      </c>
      <c r="AK92" s="135">
        <f>COUNTIF(GramediaPustakaUtamaPT, $A92)</f>
        <v/>
      </c>
      <c r="AL92" s="135">
        <f>COUNTIF(GrasindoGramediaWidiaSaranaIndonesia, $A92)</f>
        <v/>
      </c>
      <c r="AM92" s="135">
        <f>COUNTIF(IndivaMediaKreasiPT, $A92)</f>
        <v/>
      </c>
      <c r="AN92" s="135">
        <f>COUNTIF(IndocampCV, $A92)</f>
        <v/>
      </c>
      <c r="AO92" s="135">
        <f>COUNTIF(IndonesiaEmasGroup, $A92)</f>
        <v/>
      </c>
      <c r="AP92" s="135">
        <f>COUNTIF(IntanPariwaraGrupCempakaPutihPT, $A92)</f>
        <v/>
      </c>
      <c r="AQ92" s="135">
        <f>COUNTIF(InteraCV, $A92)</f>
        <v/>
      </c>
      <c r="AR92" s="135">
        <f>COUNTIF(JejakPublisherCV, $A92)</f>
        <v/>
      </c>
      <c r="AS92" s="135">
        <f>COUNTIF(JejakPustaka, $A92)</f>
        <v/>
      </c>
      <c r="AT92" s="135">
        <f>COUNTIF(JepePressMediaUtamaPT, $A92)</f>
        <v/>
      </c>
      <c r="AU92" s="135">
        <f>COUNTIF(KanisiusPT, $A92)</f>
        <v/>
      </c>
      <c r="AV92" s="135">
        <f>COUNTIF(KesaintBlancIndahPT, $A92)</f>
        <v/>
      </c>
      <c r="AW92" s="135">
        <f>COUNTIF(KompasMediaNusantaraPenerbitBukuKompas, $A92)</f>
        <v/>
      </c>
      <c r="AX92" s="135">
        <f>COUNTIF(LanggamPustaka, $A92)</f>
        <v/>
      </c>
      <c r="AY92" s="135">
        <f>COUNTIF(LatifKittoMahesaPT, $A92)</f>
        <v/>
      </c>
      <c r="AZ92" s="135">
        <f>COUNTIF(LENTERAHATIPT, $A92)</f>
        <v/>
      </c>
      <c r="BA92" s="135">
        <f>COUNTIF(LenteraPustakaIndonesia, $A92)</f>
        <v/>
      </c>
      <c r="BB92" s="135">
        <f>COUNTIF(LiterasiNusantaraAbadiGroupPT, $A92)</f>
        <v/>
      </c>
      <c r="BC92" s="135">
        <f>COUNTIF(LiterindoBerkahKaryaPT, $A92)</f>
        <v/>
      </c>
      <c r="BD92" s="135">
        <f>COUNTIF(LOKAAKSARACV, $A92)</f>
        <v/>
      </c>
      <c r="BE92" s="135">
        <f>COUNTIF(LuximaMetroMediaPT, $A92)</f>
        <v/>
      </c>
      <c r="BF92" s="135">
        <f>COUNTIF(MandarMajuCV, $A92)</f>
        <v/>
      </c>
      <c r="BG92" s="135">
        <f>COUNTIF(MediaAkselerasi, $A92)</f>
        <v/>
      </c>
      <c r="BH92" s="135">
        <f>COUNTIF(MediaCendekiaMuslimCV, $A92)</f>
        <v/>
      </c>
      <c r="BI92" s="135">
        <f>COUNTIF(MediaDinamikaSelarasPT, $A92)</f>
        <v/>
      </c>
      <c r="BJ92" s="135">
        <f>COUNTIF(MediaKaryaPutraCV, $A92)</f>
        <v/>
      </c>
      <c r="BK92" s="135">
        <f>COUNTIF(MediaPressindoPT, $A92)</f>
        <v/>
      </c>
      <c r="BL92" s="135">
        <f>COUNTIF(MediantaraSemestaPT, $A92)</f>
        <v/>
      </c>
      <c r="BM92" s="135">
        <f>COUNTIF(MelaniaPublishingCV, $A92)</f>
        <v/>
      </c>
      <c r="BN92" s="135">
        <f>COUNTIF(MutiaraAksaraCV, $A92)</f>
        <v/>
      </c>
      <c r="BO92" s="135">
        <f>COUNTIF(NafalGlobalNusantaraPT, $A92)</f>
        <v/>
      </c>
      <c r="BP92" s="135">
        <f>COUNTIF(NiagaSwadayaPT, $A92)</f>
        <v/>
      </c>
      <c r="BQ92" s="135">
        <f>COUNTIF(NuansaCendekiaCV, $A92)</f>
        <v/>
      </c>
      <c r="BR92" s="135">
        <f>COUNTIF(PenebarSwadayaPT, $A92)</f>
        <v/>
      </c>
      <c r="BS92" s="135">
        <f>COUNTIF(PenerbitAdab, $A92)</f>
        <v/>
      </c>
      <c r="BT92" s="135">
        <f>COUNTIF(PenerbitEGC, $A92)</f>
        <v/>
      </c>
      <c r="BU92" s="135">
        <f>COUNTIF(PenerbitIPBPressPT, $A92)</f>
        <v/>
      </c>
      <c r="BV92" s="135">
        <f>COUNTIF(PenerbitSalemba, $A92)</f>
        <v/>
      </c>
      <c r="BW92" s="135">
        <f>COUNTIF(PohonCahayaSemestaPT, $A92)</f>
        <v/>
      </c>
      <c r="BX92" s="135">
        <f>COUNTIF(PranaDinamikaSejahteraPT, $A92)</f>
        <v/>
      </c>
      <c r="BY92" s="135">
        <f>COUNTIF(PrenadaMediaGroup, $A92)</f>
        <v/>
      </c>
      <c r="BZ92" s="135">
        <f>COUNTIF(PusatDatadanAnalisaTempoPT, $A92)</f>
        <v/>
      </c>
      <c r="CA92" s="135">
        <f>COUNTIF(PuspaSwaraPT, $A92)</f>
        <v/>
      </c>
      <c r="CB92" s="135">
        <f>COUNTIF(PustakaBaruPress, $A92)</f>
        <v/>
      </c>
      <c r="CC92" s="135">
        <f>COUNTIF(PustakaBengawanCV, $A92)</f>
        <v/>
      </c>
      <c r="CD92" s="135">
        <f>COUNTIF(PustakaRumahCintaCV, $A92)</f>
        <v/>
      </c>
      <c r="CE92" s="135">
        <f>COUNTIF(RajaGrafindoPersadaPT, $A92)</f>
        <v/>
      </c>
      <c r="CF92" s="135">
        <f>COUNTIF(RajawaliIntanCemerlang, $A92)</f>
        <v/>
      </c>
      <c r="CG92" s="135">
        <f>COUNTIF(RayyanaKomunikasindoPT, $A92)</f>
        <v/>
      </c>
      <c r="CH92" s="135">
        <f>COUNTIF(RefikaAditamaPT, $A92)</f>
        <v/>
      </c>
      <c r="CI92" s="135">
        <f>COUNTIF(RemajaRosdakaryaPT, $A92)</f>
        <v/>
      </c>
      <c r="CJ92" s="135">
        <f>COUNTIF(ReneTurosIndonesiaPT, $A92)</f>
        <v/>
      </c>
      <c r="CK92" s="135">
        <f>COUNTIF(SaranaPancakaryaNusaPT, $A92)</f>
        <v/>
      </c>
      <c r="CL92" s="135">
        <f>COUNTIF(ScopindoMediaPustakaPT, $A92)</f>
        <v/>
      </c>
      <c r="CM92" s="135">
        <f>COUNTIF(SetiAjiCV, $A92)</f>
        <v/>
      </c>
      <c r="CN92" s="135">
        <f>COUNTIF(SinergiPrimaMagnaCV, $A92)</f>
        <v/>
      </c>
      <c r="CO92" s="135">
        <f>COUNTIF(TazkiaInvestindoUtamaPT, $A92)</f>
        <v/>
      </c>
      <c r="CP92" s="135">
        <f>COUNTIF(TeguhKaryaCV, $A92)</f>
        <v/>
      </c>
      <c r="CQ92" s="135">
        <f>COUNTIF(TigaSerangkaiPustakaMandiriPT, $A92)</f>
        <v/>
      </c>
      <c r="CR92" s="135">
        <f>COUNTIF(TrubusSwadayaPT, $A92)</f>
        <v/>
      </c>
      <c r="CS92" s="135">
        <f>COUNTIF(UGMPress, $A92)</f>
        <v/>
      </c>
      <c r="CU92" s="36" t="n"/>
      <c r="CV92" s="36" t="n"/>
      <c r="CW92" s="36" t="n"/>
      <c r="CX92" s="36" t="n"/>
      <c r="CY92" s="36" t="n"/>
      <c r="CZ92" s="36" t="n"/>
      <c r="DA92" s="36" t="n"/>
      <c r="DB92" s="36" t="n"/>
      <c r="DC92" s="36" t="n"/>
      <c r="DD92" s="36" t="n"/>
      <c r="DE92" s="36" t="n"/>
      <c r="DF92" s="36" t="n"/>
      <c r="DG92" s="36" t="n"/>
      <c r="DH92" s="36" t="n"/>
      <c r="DI92" s="36" t="n"/>
      <c r="DJ92" s="36" t="n"/>
      <c r="DK92" s="36" t="n"/>
      <c r="DL92" s="36" t="n"/>
      <c r="DM92" s="36" t="n"/>
      <c r="DN92" s="36" t="n"/>
      <c r="DO92" s="36" t="n"/>
      <c r="DP92" s="36" t="n"/>
      <c r="DQ92" s="36" t="n"/>
      <c r="DR92" s="36" t="n"/>
      <c r="DS92" s="36" t="n"/>
      <c r="DT92" s="36" t="n"/>
      <c r="DU92" s="36" t="n"/>
      <c r="DV92" s="36" t="n"/>
      <c r="DW92" s="36" t="n"/>
      <c r="DX92" s="36" t="n"/>
      <c r="DY92" s="36" t="n"/>
      <c r="DZ92" s="36" t="n"/>
      <c r="EA92" s="36" t="n"/>
      <c r="EB92" s="36" t="n"/>
      <c r="EC92" s="36" t="n"/>
      <c r="ED92" s="36" t="n"/>
      <c r="EE92" s="36" t="n"/>
      <c r="EF92" s="36" t="n"/>
      <c r="EG92" s="36" t="n"/>
      <c r="EH92" s="36" t="n"/>
      <c r="EI92" s="36" t="n"/>
      <c r="EJ92" s="36" t="n"/>
      <c r="EK92" s="36" t="n"/>
      <c r="EL92" s="36" t="n"/>
      <c r="EM92" s="36" t="n"/>
      <c r="EN92" s="36" t="n"/>
    </row>
    <row r="93">
      <c r="A93" s="146" t="inlineStr">
        <is>
          <t>009.13</t>
        </is>
      </c>
      <c r="B93" s="146" t="inlineStr">
        <is>
          <t>Psikologi</t>
        </is>
      </c>
      <c r="C93" s="147">
        <f>SUM(E93:CS93)</f>
        <v/>
      </c>
      <c r="D93" s="147" t="n"/>
      <c r="E93" s="135">
        <f>COUNTIF(AlumniPT, $A93)</f>
        <v/>
      </c>
      <c r="F93" s="135">
        <f>COUNTIF(BalaiPustakaPT, $A93)</f>
        <v/>
      </c>
      <c r="G93" s="135">
        <f>COUNTIF(KytaJayaMandiriCV, $A93)</f>
        <v/>
      </c>
      <c r="H93" s="135">
        <f>COUNTIF(SindunataCV, $A93)</f>
        <v/>
      </c>
      <c r="I93" s="135">
        <f>COUNTIF(SyiahKualaUniversityPress, $A93)</f>
        <v/>
      </c>
      <c r="J93" s="135">
        <f>COUNTIF(UINMALIKIPRESS, $A93)</f>
        <v/>
      </c>
      <c r="K93" s="135">
        <f>COUNTIF(UNISMAPRESS, $A93)</f>
        <v/>
      </c>
      <c r="L93" s="135">
        <f>COUNTIF(UnitomoPress, $A93)</f>
        <v/>
      </c>
      <c r="M93" s="135">
        <f>COUNTIF(TITIANILMUCV, $A93)</f>
        <v/>
      </c>
      <c r="N93" s="135">
        <f>COUNTIF(AlqaprintJatinangor, $A93)</f>
        <v/>
      </c>
      <c r="O93" s="135">
        <f>COUNTIF(AnantaVidyaCV, $A93)</f>
        <v/>
      </c>
      <c r="P93" s="135">
        <f>COUNTIF(AndiOffsetCV, $A93)</f>
        <v/>
      </c>
      <c r="Q93" s="135">
        <f>COUNTIF(BestariBuanaMurniGroupPT, $A93)</f>
        <v/>
      </c>
      <c r="R93" s="135">
        <f>COUNTIF(BintangSemestaMediaCV, $A93)</f>
        <v/>
      </c>
      <c r="S93" s="135">
        <f>COUNTIF(BPKTodungSutanGunungMuliaPT, $A93)</f>
        <v/>
      </c>
      <c r="T93" s="135">
        <f>COUNTIF(BrataFancyMediaPT, $A93)</f>
        <v/>
      </c>
      <c r="U93" s="135">
        <f>COUNTIF(BudiUtamaCVDeepublish, $A93)</f>
        <v/>
      </c>
      <c r="V93" s="135">
        <f>COUNTIF(BukaBukuPustaka, $A93)</f>
        <v/>
      </c>
      <c r="W93" s="135">
        <f>COUNTIF(BUMIAKSARAPT, $A93)</f>
        <v/>
      </c>
      <c r="X93" s="135">
        <f>COUNTIF(CahayaDuabelasSemestaPT, $A93)</f>
        <v/>
      </c>
      <c r="Y93" s="135">
        <f>COUNTIF(CitraAdityaBaktiPT, $A93)</f>
        <v/>
      </c>
      <c r="Z93" s="135">
        <f>COUNTIF(DeltaEdukasiPrimaCV, $A93)</f>
        <v/>
      </c>
      <c r="AA93" s="135">
        <f>COUNTIF(DIANDRAPRIMAMITRAMEDIACV, $A93)</f>
        <v/>
      </c>
      <c r="AB93" s="135">
        <f>COUNTIF(DuniaPustakaJayaPT, $A93)</f>
        <v/>
      </c>
      <c r="AC93" s="135">
        <f>COUNTIF(DutaPustakaIndonesiaPT, $A93)</f>
        <v/>
      </c>
      <c r="AD93" s="135">
        <f>COUNTIF(ElementaMediaLiterasiPT, $A93)</f>
        <v/>
      </c>
      <c r="AE93" s="135">
        <f>COUNTIF(ElexMediaKomputindoPT, $A93)</f>
        <v/>
      </c>
      <c r="AF93" s="135">
        <f>COUNTIF(EraAdicitraIntermediaPT, $A93)</f>
        <v/>
      </c>
      <c r="AG93" s="135">
        <f>COUNTIF(GarudaMasSejahteraCV, $A93)</f>
        <v/>
      </c>
      <c r="AH93" s="135">
        <f>COUNTIF(GavaMediaCV, $A93)</f>
        <v/>
      </c>
      <c r="AI93" s="135">
        <f>COUNTIF(GemaInsani, $A93)</f>
        <v/>
      </c>
      <c r="AJ93" s="135">
        <f>COUNTIF(GrahaPrintamaSelarasCV, $A93)</f>
        <v/>
      </c>
      <c r="AK93" s="135">
        <f>COUNTIF(GramediaPustakaUtamaPT, $A93)</f>
        <v/>
      </c>
      <c r="AL93" s="135">
        <f>COUNTIF(GrasindoGramediaWidiaSaranaIndonesia, $A93)</f>
        <v/>
      </c>
      <c r="AM93" s="135">
        <f>COUNTIF(IndivaMediaKreasiPT, $A93)</f>
        <v/>
      </c>
      <c r="AN93" s="135">
        <f>COUNTIF(IndocampCV, $A93)</f>
        <v/>
      </c>
      <c r="AO93" s="135">
        <f>COUNTIF(IndonesiaEmasGroup, $A93)</f>
        <v/>
      </c>
      <c r="AP93" s="135">
        <f>COUNTIF(IntanPariwaraGrupCempakaPutihPT, $A93)</f>
        <v/>
      </c>
      <c r="AQ93" s="135">
        <f>COUNTIF(InteraCV, $A93)</f>
        <v/>
      </c>
      <c r="AR93" s="135">
        <f>COUNTIF(JejakPublisherCV, $A93)</f>
        <v/>
      </c>
      <c r="AS93" s="135">
        <f>COUNTIF(JejakPustaka, $A93)</f>
        <v/>
      </c>
      <c r="AT93" s="135">
        <f>COUNTIF(JepePressMediaUtamaPT, $A93)</f>
        <v/>
      </c>
      <c r="AU93" s="135">
        <f>COUNTIF(KanisiusPT, $A93)</f>
        <v/>
      </c>
      <c r="AV93" s="135">
        <f>COUNTIF(KesaintBlancIndahPT, $A93)</f>
        <v/>
      </c>
      <c r="AW93" s="135">
        <f>COUNTIF(KompasMediaNusantaraPenerbitBukuKompas, $A93)</f>
        <v/>
      </c>
      <c r="AX93" s="135">
        <f>COUNTIF(LanggamPustaka, $A93)</f>
        <v/>
      </c>
      <c r="AY93" s="135">
        <f>COUNTIF(LatifKittoMahesaPT, $A93)</f>
        <v/>
      </c>
      <c r="AZ93" s="135">
        <f>COUNTIF(LENTERAHATIPT, $A93)</f>
        <v/>
      </c>
      <c r="BA93" s="135">
        <f>COUNTIF(LenteraPustakaIndonesia, $A93)</f>
        <v/>
      </c>
      <c r="BB93" s="135">
        <f>COUNTIF(LiterasiNusantaraAbadiGroupPT, $A93)</f>
        <v/>
      </c>
      <c r="BC93" s="135">
        <f>COUNTIF(LiterindoBerkahKaryaPT, $A93)</f>
        <v/>
      </c>
      <c r="BD93" s="135">
        <f>COUNTIF(LOKAAKSARACV, $A93)</f>
        <v/>
      </c>
      <c r="BE93" s="135">
        <f>COUNTIF(LuximaMetroMediaPT, $A93)</f>
        <v/>
      </c>
      <c r="BF93" s="135">
        <f>COUNTIF(MandarMajuCV, $A93)</f>
        <v/>
      </c>
      <c r="BG93" s="135">
        <f>COUNTIF(MediaAkselerasi, $A93)</f>
        <v/>
      </c>
      <c r="BH93" s="135">
        <f>COUNTIF(MediaCendekiaMuslimCV, $A93)</f>
        <v/>
      </c>
      <c r="BI93" s="135">
        <f>COUNTIF(MediaDinamikaSelarasPT, $A93)</f>
        <v/>
      </c>
      <c r="BJ93" s="135">
        <f>COUNTIF(MediaKaryaPutraCV, $A93)</f>
        <v/>
      </c>
      <c r="BK93" s="135">
        <f>COUNTIF(MediaPressindoPT, $A93)</f>
        <v/>
      </c>
      <c r="BL93" s="135">
        <f>COUNTIF(MediantaraSemestaPT, $A93)</f>
        <v/>
      </c>
      <c r="BM93" s="135">
        <f>COUNTIF(MelaniaPublishingCV, $A93)</f>
        <v/>
      </c>
      <c r="BN93" s="135">
        <f>COUNTIF(MutiaraAksaraCV, $A93)</f>
        <v/>
      </c>
      <c r="BO93" s="135">
        <f>COUNTIF(NafalGlobalNusantaraPT, $A93)</f>
        <v/>
      </c>
      <c r="BP93" s="135">
        <f>COUNTIF(NiagaSwadayaPT, $A93)</f>
        <v/>
      </c>
      <c r="BQ93" s="135">
        <f>COUNTIF(NuansaCendekiaCV, $A93)</f>
        <v/>
      </c>
      <c r="BR93" s="135">
        <f>COUNTIF(PenebarSwadayaPT, $A93)</f>
        <v/>
      </c>
      <c r="BS93" s="135">
        <f>COUNTIF(PenerbitAdab, $A93)</f>
        <v/>
      </c>
      <c r="BT93" s="135">
        <f>COUNTIF(PenerbitEGC, $A93)</f>
        <v/>
      </c>
      <c r="BU93" s="135">
        <f>COUNTIF(PenerbitIPBPressPT, $A93)</f>
        <v/>
      </c>
      <c r="BV93" s="135">
        <f>COUNTIF(PenerbitSalemba, $A93)</f>
        <v/>
      </c>
      <c r="BW93" s="135">
        <f>COUNTIF(PohonCahayaSemestaPT, $A93)</f>
        <v/>
      </c>
      <c r="BX93" s="135">
        <f>COUNTIF(PranaDinamikaSejahteraPT, $A93)</f>
        <v/>
      </c>
      <c r="BY93" s="135">
        <f>COUNTIF(PrenadaMediaGroup, $A93)</f>
        <v/>
      </c>
      <c r="BZ93" s="135">
        <f>COUNTIF(PusatDatadanAnalisaTempoPT, $A93)</f>
        <v/>
      </c>
      <c r="CA93" s="135">
        <f>COUNTIF(PuspaSwaraPT, $A93)</f>
        <v/>
      </c>
      <c r="CB93" s="135">
        <f>COUNTIF(PustakaBaruPress, $A93)</f>
        <v/>
      </c>
      <c r="CC93" s="135">
        <f>COUNTIF(PustakaBengawanCV, $A93)</f>
        <v/>
      </c>
      <c r="CD93" s="135">
        <f>COUNTIF(PustakaRumahCintaCV, $A93)</f>
        <v/>
      </c>
      <c r="CE93" s="135">
        <f>COUNTIF(RajaGrafindoPersadaPT, $A93)</f>
        <v/>
      </c>
      <c r="CF93" s="135">
        <f>COUNTIF(RajawaliIntanCemerlang, $A93)</f>
        <v/>
      </c>
      <c r="CG93" s="135">
        <f>COUNTIF(RayyanaKomunikasindoPT, $A93)</f>
        <v/>
      </c>
      <c r="CH93" s="135">
        <f>COUNTIF(RefikaAditamaPT, $A93)</f>
        <v/>
      </c>
      <c r="CI93" s="135">
        <f>COUNTIF(RemajaRosdakaryaPT, $A93)</f>
        <v/>
      </c>
      <c r="CJ93" s="135">
        <f>COUNTIF(ReneTurosIndonesiaPT, $A93)</f>
        <v/>
      </c>
      <c r="CK93" s="135">
        <f>COUNTIF(SaranaPancakaryaNusaPT, $A93)</f>
        <v/>
      </c>
      <c r="CL93" s="135">
        <f>COUNTIF(ScopindoMediaPustakaPT, $A93)</f>
        <v/>
      </c>
      <c r="CM93" s="135">
        <f>COUNTIF(SetiAjiCV, $A93)</f>
        <v/>
      </c>
      <c r="CN93" s="135">
        <f>COUNTIF(SinergiPrimaMagnaCV, $A93)</f>
        <v/>
      </c>
      <c r="CO93" s="135">
        <f>COUNTIF(TazkiaInvestindoUtamaPT, $A93)</f>
        <v/>
      </c>
      <c r="CP93" s="135">
        <f>COUNTIF(TeguhKaryaCV, $A93)</f>
        <v/>
      </c>
      <c r="CQ93" s="135">
        <f>COUNTIF(TigaSerangkaiPustakaMandiriPT, $A93)</f>
        <v/>
      </c>
      <c r="CR93" s="135">
        <f>COUNTIF(TrubusSwadayaPT, $A93)</f>
        <v/>
      </c>
      <c r="CS93" s="135">
        <f>COUNTIF(UGMPress, $A93)</f>
        <v/>
      </c>
      <c r="CU93" s="36" t="n"/>
      <c r="CV93" s="36" t="n"/>
      <c r="CW93" s="36" t="n"/>
      <c r="CX93" s="36" t="n"/>
      <c r="CY93" s="36" t="n"/>
      <c r="CZ93" s="36" t="n"/>
      <c r="DA93" s="36" t="n"/>
      <c r="DB93" s="36" t="n"/>
      <c r="DC93" s="36" t="n"/>
      <c r="DD93" s="36" t="n"/>
      <c r="DE93" s="36" t="n"/>
      <c r="DF93" s="36" t="n"/>
      <c r="DG93" s="36" t="n"/>
      <c r="DH93" s="36" t="n"/>
      <c r="DI93" s="36" t="n"/>
      <c r="DJ93" s="36" t="n"/>
      <c r="DK93" s="36" t="n"/>
      <c r="DL93" s="36" t="n"/>
      <c r="DM93" s="36" t="n"/>
      <c r="DN93" s="36" t="n"/>
      <c r="DO93" s="36" t="n"/>
      <c r="DP93" s="36" t="n"/>
      <c r="DQ93" s="36" t="n"/>
      <c r="DR93" s="36" t="n"/>
      <c r="DS93" s="36" t="n"/>
      <c r="DT93" s="36" t="n"/>
      <c r="DU93" s="36" t="n"/>
      <c r="DV93" s="36" t="n"/>
      <c r="DW93" s="36" t="n"/>
      <c r="DX93" s="36" t="n"/>
      <c r="DY93" s="36" t="n"/>
      <c r="DZ93" s="36" t="n"/>
      <c r="EA93" s="36" t="n"/>
      <c r="EB93" s="36" t="n"/>
      <c r="EC93" s="36" t="n"/>
      <c r="ED93" s="36" t="n"/>
      <c r="EE93" s="36" t="n"/>
      <c r="EF93" s="36" t="n"/>
      <c r="EG93" s="36" t="n"/>
      <c r="EH93" s="36" t="n"/>
      <c r="EI93" s="36" t="n"/>
      <c r="EJ93" s="36" t="n"/>
      <c r="EK93" s="36" t="n"/>
      <c r="EL93" s="36" t="n"/>
      <c r="EM93" s="36" t="n"/>
      <c r="EN93" s="36" t="n"/>
    </row>
    <row r="94">
      <c r="A94" s="146" t="inlineStr">
        <is>
          <t>009.14</t>
        </is>
      </c>
      <c r="B94" s="146" t="inlineStr">
        <is>
          <t>Geografi</t>
        </is>
      </c>
      <c r="C94" s="147">
        <f>SUM(E94:CS94)</f>
        <v/>
      </c>
      <c r="D94" s="147" t="n"/>
      <c r="E94" s="135">
        <f>COUNTIF(AlumniPT, $A94)</f>
        <v/>
      </c>
      <c r="F94" s="135">
        <f>COUNTIF(BalaiPustakaPT, $A94)</f>
        <v/>
      </c>
      <c r="G94" s="135">
        <f>COUNTIF(KytaJayaMandiriCV, $A94)</f>
        <v/>
      </c>
      <c r="H94" s="135">
        <f>COUNTIF(SindunataCV, $A94)</f>
        <v/>
      </c>
      <c r="I94" s="135">
        <f>COUNTIF(SyiahKualaUniversityPress, $A94)</f>
        <v/>
      </c>
      <c r="J94" s="135">
        <f>COUNTIF(UINMALIKIPRESS, $A94)</f>
        <v/>
      </c>
      <c r="K94" s="135">
        <f>COUNTIF(UNISMAPRESS, $A94)</f>
        <v/>
      </c>
      <c r="L94" s="135">
        <f>COUNTIF(UnitomoPress, $A94)</f>
        <v/>
      </c>
      <c r="M94" s="135">
        <f>COUNTIF(TITIANILMUCV, $A94)</f>
        <v/>
      </c>
      <c r="N94" s="135">
        <f>COUNTIF(AlqaprintJatinangor, $A94)</f>
        <v/>
      </c>
      <c r="O94" s="135">
        <f>COUNTIF(AnantaVidyaCV, $A94)</f>
        <v/>
      </c>
      <c r="P94" s="135">
        <f>COUNTIF(AndiOffsetCV, $A94)</f>
        <v/>
      </c>
      <c r="Q94" s="135">
        <f>COUNTIF(BestariBuanaMurniGroupPT, $A94)</f>
        <v/>
      </c>
      <c r="R94" s="135">
        <f>COUNTIF(BintangSemestaMediaCV, $A94)</f>
        <v/>
      </c>
      <c r="S94" s="135">
        <f>COUNTIF(BPKTodungSutanGunungMuliaPT, $A94)</f>
        <v/>
      </c>
      <c r="T94" s="135">
        <f>COUNTIF(BrataFancyMediaPT, $A94)</f>
        <v/>
      </c>
      <c r="U94" s="135">
        <f>COUNTIF(BudiUtamaCVDeepublish, $A94)</f>
        <v/>
      </c>
      <c r="V94" s="135">
        <f>COUNTIF(BukaBukuPustaka, $A94)</f>
        <v/>
      </c>
      <c r="W94" s="135">
        <f>COUNTIF(BUMIAKSARAPT, $A94)</f>
        <v/>
      </c>
      <c r="X94" s="135">
        <f>COUNTIF(CahayaDuabelasSemestaPT, $A94)</f>
        <v/>
      </c>
      <c r="Y94" s="135">
        <f>COUNTIF(CitraAdityaBaktiPT, $A94)</f>
        <v/>
      </c>
      <c r="Z94" s="135">
        <f>COUNTIF(DeltaEdukasiPrimaCV, $A94)</f>
        <v/>
      </c>
      <c r="AA94" s="135">
        <f>COUNTIF(DIANDRAPRIMAMITRAMEDIACV, $A94)</f>
        <v/>
      </c>
      <c r="AB94" s="135">
        <f>COUNTIF(DuniaPustakaJayaPT, $A94)</f>
        <v/>
      </c>
      <c r="AC94" s="135">
        <f>COUNTIF(DutaPustakaIndonesiaPT, $A94)</f>
        <v/>
      </c>
      <c r="AD94" s="135">
        <f>COUNTIF(ElementaMediaLiterasiPT, $A94)</f>
        <v/>
      </c>
      <c r="AE94" s="135">
        <f>COUNTIF(ElexMediaKomputindoPT, $A94)</f>
        <v/>
      </c>
      <c r="AF94" s="135">
        <f>COUNTIF(EraAdicitraIntermediaPT, $A94)</f>
        <v/>
      </c>
      <c r="AG94" s="135">
        <f>COUNTIF(GarudaMasSejahteraCV, $A94)</f>
        <v/>
      </c>
      <c r="AH94" s="135">
        <f>COUNTIF(GavaMediaCV, $A94)</f>
        <v/>
      </c>
      <c r="AI94" s="135">
        <f>COUNTIF(GemaInsani, $A94)</f>
        <v/>
      </c>
      <c r="AJ94" s="135">
        <f>COUNTIF(GrahaPrintamaSelarasCV, $A94)</f>
        <v/>
      </c>
      <c r="AK94" s="135">
        <f>COUNTIF(GramediaPustakaUtamaPT, $A94)</f>
        <v/>
      </c>
      <c r="AL94" s="135">
        <f>COUNTIF(GrasindoGramediaWidiaSaranaIndonesia, $A94)</f>
        <v/>
      </c>
      <c r="AM94" s="135">
        <f>COUNTIF(IndivaMediaKreasiPT, $A94)</f>
        <v/>
      </c>
      <c r="AN94" s="135">
        <f>COUNTIF(IndocampCV, $A94)</f>
        <v/>
      </c>
      <c r="AO94" s="135">
        <f>COUNTIF(IndonesiaEmasGroup, $A94)</f>
        <v/>
      </c>
      <c r="AP94" s="135">
        <f>COUNTIF(IntanPariwaraGrupCempakaPutihPT, $A94)</f>
        <v/>
      </c>
      <c r="AQ94" s="135">
        <f>COUNTIF(InteraCV, $A94)</f>
        <v/>
      </c>
      <c r="AR94" s="135">
        <f>COUNTIF(JejakPublisherCV, $A94)</f>
        <v/>
      </c>
      <c r="AS94" s="135">
        <f>COUNTIF(JejakPustaka, $A94)</f>
        <v/>
      </c>
      <c r="AT94" s="135">
        <f>COUNTIF(JepePressMediaUtamaPT, $A94)</f>
        <v/>
      </c>
      <c r="AU94" s="135">
        <f>COUNTIF(KanisiusPT, $A94)</f>
        <v/>
      </c>
      <c r="AV94" s="135">
        <f>COUNTIF(KesaintBlancIndahPT, $A94)</f>
        <v/>
      </c>
      <c r="AW94" s="135">
        <f>COUNTIF(KompasMediaNusantaraPenerbitBukuKompas, $A94)</f>
        <v/>
      </c>
      <c r="AX94" s="135">
        <f>COUNTIF(LanggamPustaka, $A94)</f>
        <v/>
      </c>
      <c r="AY94" s="135">
        <f>COUNTIF(LatifKittoMahesaPT, $A94)</f>
        <v/>
      </c>
      <c r="AZ94" s="135">
        <f>COUNTIF(LENTERAHATIPT, $A94)</f>
        <v/>
      </c>
      <c r="BA94" s="135">
        <f>COUNTIF(LenteraPustakaIndonesia, $A94)</f>
        <v/>
      </c>
      <c r="BB94" s="135">
        <f>COUNTIF(LiterasiNusantaraAbadiGroupPT, $A94)</f>
        <v/>
      </c>
      <c r="BC94" s="135">
        <f>COUNTIF(LiterindoBerkahKaryaPT, $A94)</f>
        <v/>
      </c>
      <c r="BD94" s="135">
        <f>COUNTIF(LOKAAKSARACV, $A94)</f>
        <v/>
      </c>
      <c r="BE94" s="135">
        <f>COUNTIF(LuximaMetroMediaPT, $A94)</f>
        <v/>
      </c>
      <c r="BF94" s="135">
        <f>COUNTIF(MandarMajuCV, $A94)</f>
        <v/>
      </c>
      <c r="BG94" s="135">
        <f>COUNTIF(MediaAkselerasi, $A94)</f>
        <v/>
      </c>
      <c r="BH94" s="135">
        <f>COUNTIF(MediaCendekiaMuslimCV, $A94)</f>
        <v/>
      </c>
      <c r="BI94" s="135">
        <f>COUNTIF(MediaDinamikaSelarasPT, $A94)</f>
        <v/>
      </c>
      <c r="BJ94" s="135">
        <f>COUNTIF(MediaKaryaPutraCV, $A94)</f>
        <v/>
      </c>
      <c r="BK94" s="135">
        <f>COUNTIF(MediaPressindoPT, $A94)</f>
        <v/>
      </c>
      <c r="BL94" s="135">
        <f>COUNTIF(MediantaraSemestaPT, $A94)</f>
        <v/>
      </c>
      <c r="BM94" s="135">
        <f>COUNTIF(MelaniaPublishingCV, $A94)</f>
        <v/>
      </c>
      <c r="BN94" s="135">
        <f>COUNTIF(MutiaraAksaraCV, $A94)</f>
        <v/>
      </c>
      <c r="BO94" s="135">
        <f>COUNTIF(NafalGlobalNusantaraPT, $A94)</f>
        <v/>
      </c>
      <c r="BP94" s="135">
        <f>COUNTIF(NiagaSwadayaPT, $A94)</f>
        <v/>
      </c>
      <c r="BQ94" s="135">
        <f>COUNTIF(NuansaCendekiaCV, $A94)</f>
        <v/>
      </c>
      <c r="BR94" s="135">
        <f>COUNTIF(PenebarSwadayaPT, $A94)</f>
        <v/>
      </c>
      <c r="BS94" s="135">
        <f>COUNTIF(PenerbitAdab, $A94)</f>
        <v/>
      </c>
      <c r="BT94" s="135">
        <f>COUNTIF(PenerbitEGC, $A94)</f>
        <v/>
      </c>
      <c r="BU94" s="135">
        <f>COUNTIF(PenerbitIPBPressPT, $A94)</f>
        <v/>
      </c>
      <c r="BV94" s="135">
        <f>COUNTIF(PenerbitSalemba, $A94)</f>
        <v/>
      </c>
      <c r="BW94" s="135">
        <f>COUNTIF(PohonCahayaSemestaPT, $A94)</f>
        <v/>
      </c>
      <c r="BX94" s="135">
        <f>COUNTIF(PranaDinamikaSejahteraPT, $A94)</f>
        <v/>
      </c>
      <c r="BY94" s="135">
        <f>COUNTIF(PrenadaMediaGroup, $A94)</f>
        <v/>
      </c>
      <c r="BZ94" s="135">
        <f>COUNTIF(PusatDatadanAnalisaTempoPT, $A94)</f>
        <v/>
      </c>
      <c r="CA94" s="135">
        <f>COUNTIF(PuspaSwaraPT, $A94)</f>
        <v/>
      </c>
      <c r="CB94" s="135">
        <f>COUNTIF(PustakaBaruPress, $A94)</f>
        <v/>
      </c>
      <c r="CC94" s="135">
        <f>COUNTIF(PustakaBengawanCV, $A94)</f>
        <v/>
      </c>
      <c r="CD94" s="135">
        <f>COUNTIF(PustakaRumahCintaCV, $A94)</f>
        <v/>
      </c>
      <c r="CE94" s="135">
        <f>COUNTIF(RajaGrafindoPersadaPT, $A94)</f>
        <v/>
      </c>
      <c r="CF94" s="135">
        <f>COUNTIF(RajawaliIntanCemerlang, $A94)</f>
        <v/>
      </c>
      <c r="CG94" s="135">
        <f>COUNTIF(RayyanaKomunikasindoPT, $A94)</f>
        <v/>
      </c>
      <c r="CH94" s="135">
        <f>COUNTIF(RefikaAditamaPT, $A94)</f>
        <v/>
      </c>
      <c r="CI94" s="135">
        <f>COUNTIF(RemajaRosdakaryaPT, $A94)</f>
        <v/>
      </c>
      <c r="CJ94" s="135">
        <f>COUNTIF(ReneTurosIndonesiaPT, $A94)</f>
        <v/>
      </c>
      <c r="CK94" s="135">
        <f>COUNTIF(SaranaPancakaryaNusaPT, $A94)</f>
        <v/>
      </c>
      <c r="CL94" s="135">
        <f>COUNTIF(ScopindoMediaPustakaPT, $A94)</f>
        <v/>
      </c>
      <c r="CM94" s="135">
        <f>COUNTIF(SetiAjiCV, $A94)</f>
        <v/>
      </c>
      <c r="CN94" s="135">
        <f>COUNTIF(SinergiPrimaMagnaCV, $A94)</f>
        <v/>
      </c>
      <c r="CO94" s="135">
        <f>COUNTIF(TazkiaInvestindoUtamaPT, $A94)</f>
        <v/>
      </c>
      <c r="CP94" s="135">
        <f>COUNTIF(TeguhKaryaCV, $A94)</f>
        <v/>
      </c>
      <c r="CQ94" s="135">
        <f>COUNTIF(TigaSerangkaiPustakaMandiriPT, $A94)</f>
        <v/>
      </c>
      <c r="CR94" s="135">
        <f>COUNTIF(TrubusSwadayaPT, $A94)</f>
        <v/>
      </c>
      <c r="CS94" s="135">
        <f>COUNTIF(UGMPress, $A94)</f>
        <v/>
      </c>
      <c r="CU94" s="36" t="n"/>
      <c r="CV94" s="36" t="n"/>
      <c r="CW94" s="36" t="n"/>
      <c r="CX94" s="36" t="n"/>
      <c r="CY94" s="36" t="n"/>
      <c r="CZ94" s="36" t="n"/>
      <c r="DA94" s="36" t="n"/>
      <c r="DB94" s="36" t="n"/>
      <c r="DC94" s="36" t="n"/>
      <c r="DD94" s="36" t="n"/>
      <c r="DE94" s="36" t="n"/>
      <c r="DF94" s="36" t="n"/>
      <c r="DG94" s="36" t="n"/>
      <c r="DH94" s="36" t="n"/>
      <c r="DI94" s="36" t="n"/>
      <c r="DJ94" s="36" t="n"/>
      <c r="DK94" s="36" t="n"/>
      <c r="DL94" s="36" t="n"/>
      <c r="DM94" s="36" t="n"/>
      <c r="DN94" s="36" t="n"/>
      <c r="DO94" s="36" t="n"/>
      <c r="DP94" s="36" t="n"/>
      <c r="DQ94" s="36" t="n"/>
      <c r="DR94" s="36" t="n"/>
      <c r="DS94" s="36" t="n"/>
      <c r="DT94" s="36" t="n"/>
      <c r="DU94" s="36" t="n"/>
      <c r="DV94" s="36" t="n"/>
      <c r="DW94" s="36" t="n"/>
      <c r="DX94" s="36" t="n"/>
      <c r="DY94" s="36" t="n"/>
      <c r="DZ94" s="36" t="n"/>
      <c r="EA94" s="36" t="n"/>
      <c r="EB94" s="36" t="n"/>
      <c r="EC94" s="36" t="n"/>
      <c r="ED94" s="36" t="n"/>
      <c r="EE94" s="36" t="n"/>
      <c r="EF94" s="36" t="n"/>
      <c r="EG94" s="36" t="n"/>
      <c r="EH94" s="36" t="n"/>
      <c r="EI94" s="36" t="n"/>
      <c r="EJ94" s="36" t="n"/>
      <c r="EK94" s="36" t="n"/>
      <c r="EL94" s="36" t="n"/>
      <c r="EM94" s="36" t="n"/>
      <c r="EN94" s="36" t="n"/>
    </row>
    <row r="95">
      <c r="A95" s="146" t="inlineStr">
        <is>
          <t>009.15</t>
        </is>
      </c>
      <c r="B95" s="146" t="inlineStr">
        <is>
          <t>Ilmu Kesejahteraan Sosial</t>
        </is>
      </c>
      <c r="C95" s="147">
        <f>SUM(E95:CS95)</f>
        <v/>
      </c>
      <c r="D95" s="147" t="n"/>
      <c r="E95" s="135">
        <f>COUNTIF(AlumniPT, $A95)</f>
        <v/>
      </c>
      <c r="F95" s="135">
        <f>COUNTIF(BalaiPustakaPT, $A95)</f>
        <v/>
      </c>
      <c r="G95" s="135">
        <f>COUNTIF(KytaJayaMandiriCV, $A95)</f>
        <v/>
      </c>
      <c r="H95" s="135">
        <f>COUNTIF(SindunataCV, $A95)</f>
        <v/>
      </c>
      <c r="I95" s="135">
        <f>COUNTIF(SyiahKualaUniversityPress, $A95)</f>
        <v/>
      </c>
      <c r="J95" s="135">
        <f>COUNTIF(UINMALIKIPRESS, $A95)</f>
        <v/>
      </c>
      <c r="K95" s="135">
        <f>COUNTIF(UNISMAPRESS, $A95)</f>
        <v/>
      </c>
      <c r="L95" s="135">
        <f>COUNTIF(UnitomoPress, $A95)</f>
        <v/>
      </c>
      <c r="M95" s="135">
        <f>COUNTIF(TITIANILMUCV, $A95)</f>
        <v/>
      </c>
      <c r="N95" s="135">
        <f>COUNTIF(AlqaprintJatinangor, $A95)</f>
        <v/>
      </c>
      <c r="O95" s="135">
        <f>COUNTIF(AnantaVidyaCV, $A95)</f>
        <v/>
      </c>
      <c r="P95" s="135">
        <f>COUNTIF(AndiOffsetCV, $A95)</f>
        <v/>
      </c>
      <c r="Q95" s="135">
        <f>COUNTIF(BestariBuanaMurniGroupPT, $A95)</f>
        <v/>
      </c>
      <c r="R95" s="135">
        <f>COUNTIF(BintangSemestaMediaCV, $A95)</f>
        <v/>
      </c>
      <c r="S95" s="135">
        <f>COUNTIF(BPKTodungSutanGunungMuliaPT, $A95)</f>
        <v/>
      </c>
      <c r="T95" s="135">
        <f>COUNTIF(BrataFancyMediaPT, $A95)</f>
        <v/>
      </c>
      <c r="U95" s="135">
        <f>COUNTIF(BudiUtamaCVDeepublish, $A95)</f>
        <v/>
      </c>
      <c r="V95" s="135">
        <f>COUNTIF(BukaBukuPustaka, $A95)</f>
        <v/>
      </c>
      <c r="W95" s="135">
        <f>COUNTIF(BUMIAKSARAPT, $A95)</f>
        <v/>
      </c>
      <c r="X95" s="135">
        <f>COUNTIF(CahayaDuabelasSemestaPT, $A95)</f>
        <v/>
      </c>
      <c r="Y95" s="135">
        <f>COUNTIF(CitraAdityaBaktiPT, $A95)</f>
        <v/>
      </c>
      <c r="Z95" s="135">
        <f>COUNTIF(DeltaEdukasiPrimaCV, $A95)</f>
        <v/>
      </c>
      <c r="AA95" s="135">
        <f>COUNTIF(DIANDRAPRIMAMITRAMEDIACV, $A95)</f>
        <v/>
      </c>
      <c r="AB95" s="135">
        <f>COUNTIF(DuniaPustakaJayaPT, $A95)</f>
        <v/>
      </c>
      <c r="AC95" s="135">
        <f>COUNTIF(DutaPustakaIndonesiaPT, $A95)</f>
        <v/>
      </c>
      <c r="AD95" s="135">
        <f>COUNTIF(ElementaMediaLiterasiPT, $A95)</f>
        <v/>
      </c>
      <c r="AE95" s="135">
        <f>COUNTIF(ElexMediaKomputindoPT, $A95)</f>
        <v/>
      </c>
      <c r="AF95" s="135">
        <f>COUNTIF(EraAdicitraIntermediaPT, $A95)</f>
        <v/>
      </c>
      <c r="AG95" s="135">
        <f>COUNTIF(GarudaMasSejahteraCV, $A95)</f>
        <v/>
      </c>
      <c r="AH95" s="135">
        <f>COUNTIF(GavaMediaCV, $A95)</f>
        <v/>
      </c>
      <c r="AI95" s="135">
        <f>COUNTIF(GemaInsani, $A95)</f>
        <v/>
      </c>
      <c r="AJ95" s="135">
        <f>COUNTIF(GrahaPrintamaSelarasCV, $A95)</f>
        <v/>
      </c>
      <c r="AK95" s="135">
        <f>COUNTIF(GramediaPustakaUtamaPT, $A95)</f>
        <v/>
      </c>
      <c r="AL95" s="135">
        <f>COUNTIF(GrasindoGramediaWidiaSaranaIndonesia, $A95)</f>
        <v/>
      </c>
      <c r="AM95" s="135">
        <f>COUNTIF(IndivaMediaKreasiPT, $A95)</f>
        <v/>
      </c>
      <c r="AN95" s="135">
        <f>COUNTIF(IndocampCV, $A95)</f>
        <v/>
      </c>
      <c r="AO95" s="135">
        <f>COUNTIF(IndonesiaEmasGroup, $A95)</f>
        <v/>
      </c>
      <c r="AP95" s="135">
        <f>COUNTIF(IntanPariwaraGrupCempakaPutihPT, $A95)</f>
        <v/>
      </c>
      <c r="AQ95" s="135">
        <f>COUNTIF(InteraCV, $A95)</f>
        <v/>
      </c>
      <c r="AR95" s="135">
        <f>COUNTIF(JejakPublisherCV, $A95)</f>
        <v/>
      </c>
      <c r="AS95" s="135">
        <f>COUNTIF(JejakPustaka, $A95)</f>
        <v/>
      </c>
      <c r="AT95" s="135">
        <f>COUNTIF(JepePressMediaUtamaPT, $A95)</f>
        <v/>
      </c>
      <c r="AU95" s="135">
        <f>COUNTIF(KanisiusPT, $A95)</f>
        <v/>
      </c>
      <c r="AV95" s="135">
        <f>COUNTIF(KesaintBlancIndahPT, $A95)</f>
        <v/>
      </c>
      <c r="AW95" s="135">
        <f>COUNTIF(KompasMediaNusantaraPenerbitBukuKompas, $A95)</f>
        <v/>
      </c>
      <c r="AX95" s="135">
        <f>COUNTIF(LanggamPustaka, $A95)</f>
        <v/>
      </c>
      <c r="AY95" s="135">
        <f>COUNTIF(LatifKittoMahesaPT, $A95)</f>
        <v/>
      </c>
      <c r="AZ95" s="135">
        <f>COUNTIF(LENTERAHATIPT, $A95)</f>
        <v/>
      </c>
      <c r="BA95" s="135">
        <f>COUNTIF(LenteraPustakaIndonesia, $A95)</f>
        <v/>
      </c>
      <c r="BB95" s="135">
        <f>COUNTIF(LiterasiNusantaraAbadiGroupPT, $A95)</f>
        <v/>
      </c>
      <c r="BC95" s="135">
        <f>COUNTIF(LiterindoBerkahKaryaPT, $A95)</f>
        <v/>
      </c>
      <c r="BD95" s="135">
        <f>COUNTIF(LOKAAKSARACV, $A95)</f>
        <v/>
      </c>
      <c r="BE95" s="135">
        <f>COUNTIF(LuximaMetroMediaPT, $A95)</f>
        <v/>
      </c>
      <c r="BF95" s="135">
        <f>COUNTIF(MandarMajuCV, $A95)</f>
        <v/>
      </c>
      <c r="BG95" s="135">
        <f>COUNTIF(MediaAkselerasi, $A95)</f>
        <v/>
      </c>
      <c r="BH95" s="135">
        <f>COUNTIF(MediaCendekiaMuslimCV, $A95)</f>
        <v/>
      </c>
      <c r="BI95" s="135">
        <f>COUNTIF(MediaDinamikaSelarasPT, $A95)</f>
        <v/>
      </c>
      <c r="BJ95" s="135">
        <f>COUNTIF(MediaKaryaPutraCV, $A95)</f>
        <v/>
      </c>
      <c r="BK95" s="135">
        <f>COUNTIF(MediaPressindoPT, $A95)</f>
        <v/>
      </c>
      <c r="BL95" s="135">
        <f>COUNTIF(MediantaraSemestaPT, $A95)</f>
        <v/>
      </c>
      <c r="BM95" s="135">
        <f>COUNTIF(MelaniaPublishingCV, $A95)</f>
        <v/>
      </c>
      <c r="BN95" s="135">
        <f>COUNTIF(MutiaraAksaraCV, $A95)</f>
        <v/>
      </c>
      <c r="BO95" s="135">
        <f>COUNTIF(NafalGlobalNusantaraPT, $A95)</f>
        <v/>
      </c>
      <c r="BP95" s="135">
        <f>COUNTIF(NiagaSwadayaPT, $A95)</f>
        <v/>
      </c>
      <c r="BQ95" s="135">
        <f>COUNTIF(NuansaCendekiaCV, $A95)</f>
        <v/>
      </c>
      <c r="BR95" s="135">
        <f>COUNTIF(PenebarSwadayaPT, $A95)</f>
        <v/>
      </c>
      <c r="BS95" s="135">
        <f>COUNTIF(PenerbitAdab, $A95)</f>
        <v/>
      </c>
      <c r="BT95" s="135">
        <f>COUNTIF(PenerbitEGC, $A95)</f>
        <v/>
      </c>
      <c r="BU95" s="135">
        <f>COUNTIF(PenerbitIPBPressPT, $A95)</f>
        <v/>
      </c>
      <c r="BV95" s="135">
        <f>COUNTIF(PenerbitSalemba, $A95)</f>
        <v/>
      </c>
      <c r="BW95" s="135">
        <f>COUNTIF(PohonCahayaSemestaPT, $A95)</f>
        <v/>
      </c>
      <c r="BX95" s="135">
        <f>COUNTIF(PranaDinamikaSejahteraPT, $A95)</f>
        <v/>
      </c>
      <c r="BY95" s="135">
        <f>COUNTIF(PrenadaMediaGroup, $A95)</f>
        <v/>
      </c>
      <c r="BZ95" s="135">
        <f>COUNTIF(PusatDatadanAnalisaTempoPT, $A95)</f>
        <v/>
      </c>
      <c r="CA95" s="135">
        <f>COUNTIF(PuspaSwaraPT, $A95)</f>
        <v/>
      </c>
      <c r="CB95" s="135">
        <f>COUNTIF(PustakaBaruPress, $A95)</f>
        <v/>
      </c>
      <c r="CC95" s="135">
        <f>COUNTIF(PustakaBengawanCV, $A95)</f>
        <v/>
      </c>
      <c r="CD95" s="135">
        <f>COUNTIF(PustakaRumahCintaCV, $A95)</f>
        <v/>
      </c>
      <c r="CE95" s="135">
        <f>COUNTIF(RajaGrafindoPersadaPT, $A95)</f>
        <v/>
      </c>
      <c r="CF95" s="135">
        <f>COUNTIF(RajawaliIntanCemerlang, $A95)</f>
        <v/>
      </c>
      <c r="CG95" s="135">
        <f>COUNTIF(RayyanaKomunikasindoPT, $A95)</f>
        <v/>
      </c>
      <c r="CH95" s="135">
        <f>COUNTIF(RefikaAditamaPT, $A95)</f>
        <v/>
      </c>
      <c r="CI95" s="135">
        <f>COUNTIF(RemajaRosdakaryaPT, $A95)</f>
        <v/>
      </c>
      <c r="CJ95" s="135">
        <f>COUNTIF(ReneTurosIndonesiaPT, $A95)</f>
        <v/>
      </c>
      <c r="CK95" s="135">
        <f>COUNTIF(SaranaPancakaryaNusaPT, $A95)</f>
        <v/>
      </c>
      <c r="CL95" s="135">
        <f>COUNTIF(ScopindoMediaPustakaPT, $A95)</f>
        <v/>
      </c>
      <c r="CM95" s="135">
        <f>COUNTIF(SetiAjiCV, $A95)</f>
        <v/>
      </c>
      <c r="CN95" s="135">
        <f>COUNTIF(SinergiPrimaMagnaCV, $A95)</f>
        <v/>
      </c>
      <c r="CO95" s="135">
        <f>COUNTIF(TazkiaInvestindoUtamaPT, $A95)</f>
        <v/>
      </c>
      <c r="CP95" s="135">
        <f>COUNTIF(TeguhKaryaCV, $A95)</f>
        <v/>
      </c>
      <c r="CQ95" s="135">
        <f>COUNTIF(TigaSerangkaiPustakaMandiriPT, $A95)</f>
        <v/>
      </c>
      <c r="CR95" s="135">
        <f>COUNTIF(TrubusSwadayaPT, $A95)</f>
        <v/>
      </c>
      <c r="CS95" s="135">
        <f>COUNTIF(UGMPress, $A95)</f>
        <v/>
      </c>
      <c r="CU95" s="36" t="n"/>
      <c r="CV95" s="36" t="n"/>
      <c r="CW95" s="36" t="n"/>
      <c r="CX95" s="36" t="n"/>
      <c r="CY95" s="36" t="n"/>
      <c r="CZ95" s="36" t="n"/>
      <c r="DA95" s="36" t="n"/>
      <c r="DB95" s="36" t="n"/>
      <c r="DC95" s="36" t="n"/>
      <c r="DD95" s="36" t="n"/>
      <c r="DE95" s="36" t="n"/>
      <c r="DF95" s="36" t="n"/>
      <c r="DG95" s="36" t="n"/>
      <c r="DH95" s="36" t="n"/>
      <c r="DI95" s="36" t="n"/>
      <c r="DJ95" s="36" t="n"/>
      <c r="DK95" s="36" t="n"/>
      <c r="DL95" s="36" t="n"/>
      <c r="DM95" s="36" t="n"/>
      <c r="DN95" s="36" t="n"/>
      <c r="DO95" s="36" t="n"/>
      <c r="DP95" s="36" t="n"/>
      <c r="DQ95" s="36" t="n"/>
      <c r="DR95" s="36" t="n"/>
      <c r="DS95" s="36" t="n"/>
      <c r="DT95" s="36" t="n"/>
      <c r="DU95" s="36" t="n"/>
      <c r="DV95" s="36" t="n"/>
      <c r="DW95" s="36" t="n"/>
      <c r="DX95" s="36" t="n"/>
      <c r="DY95" s="36" t="n"/>
      <c r="DZ95" s="36" t="n"/>
      <c r="EA95" s="36" t="n"/>
      <c r="EB95" s="36" t="n"/>
      <c r="EC95" s="36" t="n"/>
      <c r="ED95" s="36" t="n"/>
      <c r="EE95" s="36" t="n"/>
      <c r="EF95" s="36" t="n"/>
      <c r="EG95" s="36" t="n"/>
      <c r="EH95" s="36" t="n"/>
      <c r="EI95" s="36" t="n"/>
      <c r="EJ95" s="36" t="n"/>
      <c r="EK95" s="36" t="n"/>
      <c r="EL95" s="36" t="n"/>
      <c r="EM95" s="36" t="n"/>
      <c r="EN95" s="36" t="n"/>
    </row>
    <row r="96">
      <c r="A96" s="146" t="inlineStr">
        <is>
          <t>009.16</t>
        </is>
      </c>
      <c r="B96" s="146" t="inlineStr">
        <is>
          <t>Ilmu Agama</t>
        </is>
      </c>
      <c r="C96" s="147">
        <f>SUM(E96:CS96)</f>
        <v/>
      </c>
      <c r="D96" s="147" t="n"/>
      <c r="E96" s="135">
        <f>COUNTIF(AlumniPT, $A96)</f>
        <v/>
      </c>
      <c r="F96" s="135">
        <f>COUNTIF(BalaiPustakaPT, $A96)</f>
        <v/>
      </c>
      <c r="G96" s="135">
        <f>COUNTIF(KytaJayaMandiriCV, $A96)</f>
        <v/>
      </c>
      <c r="H96" s="135">
        <f>COUNTIF(SindunataCV, $A96)</f>
        <v/>
      </c>
      <c r="I96" s="135">
        <f>COUNTIF(SyiahKualaUniversityPress, $A96)</f>
        <v/>
      </c>
      <c r="J96" s="135">
        <f>COUNTIF(UINMALIKIPRESS, $A96)</f>
        <v/>
      </c>
      <c r="K96" s="135">
        <f>COUNTIF(UNISMAPRESS, $A96)</f>
        <v/>
      </c>
      <c r="L96" s="135">
        <f>COUNTIF(UnitomoPress, $A96)</f>
        <v/>
      </c>
      <c r="M96" s="135">
        <f>COUNTIF(TITIANILMUCV, $A96)</f>
        <v/>
      </c>
      <c r="N96" s="135">
        <f>COUNTIF(AlqaprintJatinangor, $A96)</f>
        <v/>
      </c>
      <c r="O96" s="135">
        <f>COUNTIF(AnantaVidyaCV, $A96)</f>
        <v/>
      </c>
      <c r="P96" s="135">
        <f>COUNTIF(AndiOffsetCV, $A96)</f>
        <v/>
      </c>
      <c r="Q96" s="135">
        <f>COUNTIF(BestariBuanaMurniGroupPT, $A96)</f>
        <v/>
      </c>
      <c r="R96" s="135">
        <f>COUNTIF(BintangSemestaMediaCV, $A96)</f>
        <v/>
      </c>
      <c r="S96" s="135">
        <f>COUNTIF(BPKTodungSutanGunungMuliaPT, $A96)</f>
        <v/>
      </c>
      <c r="T96" s="135">
        <f>COUNTIF(BrataFancyMediaPT, $A96)</f>
        <v/>
      </c>
      <c r="U96" s="135">
        <f>COUNTIF(BudiUtamaCVDeepublish, $A96)</f>
        <v/>
      </c>
      <c r="V96" s="135">
        <f>COUNTIF(BukaBukuPustaka, $A96)</f>
        <v/>
      </c>
      <c r="W96" s="135">
        <f>COUNTIF(BUMIAKSARAPT, $A96)</f>
        <v/>
      </c>
      <c r="X96" s="135">
        <f>COUNTIF(CahayaDuabelasSemestaPT, $A96)</f>
        <v/>
      </c>
      <c r="Y96" s="135">
        <f>COUNTIF(CitraAdityaBaktiPT, $A96)</f>
        <v/>
      </c>
      <c r="Z96" s="135">
        <f>COUNTIF(DeltaEdukasiPrimaCV, $A96)</f>
        <v/>
      </c>
      <c r="AA96" s="135">
        <f>COUNTIF(DIANDRAPRIMAMITRAMEDIACV, $A96)</f>
        <v/>
      </c>
      <c r="AB96" s="135">
        <f>COUNTIF(DuniaPustakaJayaPT, $A96)</f>
        <v/>
      </c>
      <c r="AC96" s="135">
        <f>COUNTIF(DutaPustakaIndonesiaPT, $A96)</f>
        <v/>
      </c>
      <c r="AD96" s="135">
        <f>COUNTIF(ElementaMediaLiterasiPT, $A96)</f>
        <v/>
      </c>
      <c r="AE96" s="135">
        <f>COUNTIF(ElexMediaKomputindoPT, $A96)</f>
        <v/>
      </c>
      <c r="AF96" s="135">
        <f>COUNTIF(EraAdicitraIntermediaPT, $A96)</f>
        <v/>
      </c>
      <c r="AG96" s="135">
        <f>COUNTIF(GarudaMasSejahteraCV, $A96)</f>
        <v/>
      </c>
      <c r="AH96" s="135">
        <f>COUNTIF(GavaMediaCV, $A96)</f>
        <v/>
      </c>
      <c r="AI96" s="135">
        <f>COUNTIF(GemaInsani, $A96)</f>
        <v/>
      </c>
      <c r="AJ96" s="135">
        <f>COUNTIF(GrahaPrintamaSelarasCV, $A96)</f>
        <v/>
      </c>
      <c r="AK96" s="135">
        <f>COUNTIF(GramediaPustakaUtamaPT, $A96)</f>
        <v/>
      </c>
      <c r="AL96" s="135">
        <f>COUNTIF(GrasindoGramediaWidiaSaranaIndonesia, $A96)</f>
        <v/>
      </c>
      <c r="AM96" s="135">
        <f>COUNTIF(IndivaMediaKreasiPT, $A96)</f>
        <v/>
      </c>
      <c r="AN96" s="135">
        <f>COUNTIF(IndocampCV, $A96)</f>
        <v/>
      </c>
      <c r="AO96" s="135">
        <f>COUNTIF(IndonesiaEmasGroup, $A96)</f>
        <v/>
      </c>
      <c r="AP96" s="135">
        <f>COUNTIF(IntanPariwaraGrupCempakaPutihPT, $A96)</f>
        <v/>
      </c>
      <c r="AQ96" s="135">
        <f>COUNTIF(InteraCV, $A96)</f>
        <v/>
      </c>
      <c r="AR96" s="135">
        <f>COUNTIF(JejakPublisherCV, $A96)</f>
        <v/>
      </c>
      <c r="AS96" s="135">
        <f>COUNTIF(JejakPustaka, $A96)</f>
        <v/>
      </c>
      <c r="AT96" s="135">
        <f>COUNTIF(JepePressMediaUtamaPT, $A96)</f>
        <v/>
      </c>
      <c r="AU96" s="135">
        <f>COUNTIF(KanisiusPT, $A96)</f>
        <v/>
      </c>
      <c r="AV96" s="135">
        <f>COUNTIF(KesaintBlancIndahPT, $A96)</f>
        <v/>
      </c>
      <c r="AW96" s="135">
        <f>COUNTIF(KompasMediaNusantaraPenerbitBukuKompas, $A96)</f>
        <v/>
      </c>
      <c r="AX96" s="135">
        <f>COUNTIF(LanggamPustaka, $A96)</f>
        <v/>
      </c>
      <c r="AY96" s="135">
        <f>COUNTIF(LatifKittoMahesaPT, $A96)</f>
        <v/>
      </c>
      <c r="AZ96" s="135">
        <f>COUNTIF(LENTERAHATIPT, $A96)</f>
        <v/>
      </c>
      <c r="BA96" s="135">
        <f>COUNTIF(LenteraPustakaIndonesia, $A96)</f>
        <v/>
      </c>
      <c r="BB96" s="135">
        <f>COUNTIF(LiterasiNusantaraAbadiGroupPT, $A96)</f>
        <v/>
      </c>
      <c r="BC96" s="135">
        <f>COUNTIF(LiterindoBerkahKaryaPT, $A96)</f>
        <v/>
      </c>
      <c r="BD96" s="135">
        <f>COUNTIF(LOKAAKSARACV, $A96)</f>
        <v/>
      </c>
      <c r="BE96" s="135">
        <f>COUNTIF(LuximaMetroMediaPT, $A96)</f>
        <v/>
      </c>
      <c r="BF96" s="135">
        <f>COUNTIF(MandarMajuCV, $A96)</f>
        <v/>
      </c>
      <c r="BG96" s="135">
        <f>COUNTIF(MediaAkselerasi, $A96)</f>
        <v/>
      </c>
      <c r="BH96" s="135">
        <f>COUNTIF(MediaCendekiaMuslimCV, $A96)</f>
        <v/>
      </c>
      <c r="BI96" s="135">
        <f>COUNTIF(MediaDinamikaSelarasPT, $A96)</f>
        <v/>
      </c>
      <c r="BJ96" s="135">
        <f>COUNTIF(MediaKaryaPutraCV, $A96)</f>
        <v/>
      </c>
      <c r="BK96" s="135">
        <f>COUNTIF(MediaPressindoPT, $A96)</f>
        <v/>
      </c>
      <c r="BL96" s="135">
        <f>COUNTIF(MediantaraSemestaPT, $A96)</f>
        <v/>
      </c>
      <c r="BM96" s="135">
        <f>COUNTIF(MelaniaPublishingCV, $A96)</f>
        <v/>
      </c>
      <c r="BN96" s="135">
        <f>COUNTIF(MutiaraAksaraCV, $A96)</f>
        <v/>
      </c>
      <c r="BO96" s="135">
        <f>COUNTIF(NafalGlobalNusantaraPT, $A96)</f>
        <v/>
      </c>
      <c r="BP96" s="135">
        <f>COUNTIF(NiagaSwadayaPT, $A96)</f>
        <v/>
      </c>
      <c r="BQ96" s="135">
        <f>COUNTIF(NuansaCendekiaCV, $A96)</f>
        <v/>
      </c>
      <c r="BR96" s="135">
        <f>COUNTIF(PenebarSwadayaPT, $A96)</f>
        <v/>
      </c>
      <c r="BS96" s="135">
        <f>COUNTIF(PenerbitAdab, $A96)</f>
        <v/>
      </c>
      <c r="BT96" s="135">
        <f>COUNTIF(PenerbitEGC, $A96)</f>
        <v/>
      </c>
      <c r="BU96" s="135">
        <f>COUNTIF(PenerbitIPBPressPT, $A96)</f>
        <v/>
      </c>
      <c r="BV96" s="135">
        <f>COUNTIF(PenerbitSalemba, $A96)</f>
        <v/>
      </c>
      <c r="BW96" s="135">
        <f>COUNTIF(PohonCahayaSemestaPT, $A96)</f>
        <v/>
      </c>
      <c r="BX96" s="135">
        <f>COUNTIF(PranaDinamikaSejahteraPT, $A96)</f>
        <v/>
      </c>
      <c r="BY96" s="135">
        <f>COUNTIF(PrenadaMediaGroup, $A96)</f>
        <v/>
      </c>
      <c r="BZ96" s="135">
        <f>COUNTIF(PusatDatadanAnalisaTempoPT, $A96)</f>
        <v/>
      </c>
      <c r="CA96" s="135">
        <f>COUNTIF(PuspaSwaraPT, $A96)</f>
        <v/>
      </c>
      <c r="CB96" s="135">
        <f>COUNTIF(PustakaBaruPress, $A96)</f>
        <v/>
      </c>
      <c r="CC96" s="135">
        <f>COUNTIF(PustakaBengawanCV, $A96)</f>
        <v/>
      </c>
      <c r="CD96" s="135">
        <f>COUNTIF(PustakaRumahCintaCV, $A96)</f>
        <v/>
      </c>
      <c r="CE96" s="135">
        <f>COUNTIF(RajaGrafindoPersadaPT, $A96)</f>
        <v/>
      </c>
      <c r="CF96" s="135">
        <f>COUNTIF(RajawaliIntanCemerlang, $A96)</f>
        <v/>
      </c>
      <c r="CG96" s="135">
        <f>COUNTIF(RayyanaKomunikasindoPT, $A96)</f>
        <v/>
      </c>
      <c r="CH96" s="135">
        <f>COUNTIF(RefikaAditamaPT, $A96)</f>
        <v/>
      </c>
      <c r="CI96" s="135">
        <f>COUNTIF(RemajaRosdakaryaPT, $A96)</f>
        <v/>
      </c>
      <c r="CJ96" s="135">
        <f>COUNTIF(ReneTurosIndonesiaPT, $A96)</f>
        <v/>
      </c>
      <c r="CK96" s="135">
        <f>COUNTIF(SaranaPancakaryaNusaPT, $A96)</f>
        <v/>
      </c>
      <c r="CL96" s="135">
        <f>COUNTIF(ScopindoMediaPustakaPT, $A96)</f>
        <v/>
      </c>
      <c r="CM96" s="135">
        <f>COUNTIF(SetiAjiCV, $A96)</f>
        <v/>
      </c>
      <c r="CN96" s="135">
        <f>COUNTIF(SinergiPrimaMagnaCV, $A96)</f>
        <v/>
      </c>
      <c r="CO96" s="135">
        <f>COUNTIF(TazkiaInvestindoUtamaPT, $A96)</f>
        <v/>
      </c>
      <c r="CP96" s="135">
        <f>COUNTIF(TeguhKaryaCV, $A96)</f>
        <v/>
      </c>
      <c r="CQ96" s="135">
        <f>COUNTIF(TigaSerangkaiPustakaMandiriPT, $A96)</f>
        <v/>
      </c>
      <c r="CR96" s="135">
        <f>COUNTIF(TrubusSwadayaPT, $A96)</f>
        <v/>
      </c>
      <c r="CS96" s="135">
        <f>COUNTIF(UGMPress, $A96)</f>
        <v/>
      </c>
      <c r="CU96" s="36" t="n"/>
      <c r="CV96" s="36" t="n"/>
      <c r="CW96" s="36" t="n"/>
      <c r="CX96" s="36" t="n"/>
      <c r="CY96" s="36" t="n"/>
      <c r="CZ96" s="36" t="n"/>
      <c r="DA96" s="36" t="n"/>
      <c r="DB96" s="36" t="n"/>
      <c r="DC96" s="36" t="n"/>
      <c r="DD96" s="36" t="n"/>
      <c r="DE96" s="36" t="n"/>
      <c r="DF96" s="36" t="n"/>
      <c r="DG96" s="36" t="n"/>
      <c r="DH96" s="36" t="n"/>
      <c r="DI96" s="36" t="n"/>
      <c r="DJ96" s="36" t="n"/>
      <c r="DK96" s="36" t="n"/>
      <c r="DL96" s="36" t="n"/>
      <c r="DM96" s="36" t="n"/>
      <c r="DN96" s="36" t="n"/>
      <c r="DO96" s="36" t="n"/>
      <c r="DP96" s="36" t="n"/>
      <c r="DQ96" s="36" t="n"/>
      <c r="DR96" s="36" t="n"/>
      <c r="DS96" s="36" t="n"/>
      <c r="DT96" s="36" t="n"/>
      <c r="DU96" s="36" t="n"/>
      <c r="DV96" s="36" t="n"/>
      <c r="DW96" s="36" t="n"/>
      <c r="DX96" s="36" t="n"/>
      <c r="DY96" s="36" t="n"/>
      <c r="DZ96" s="36" t="n"/>
      <c r="EA96" s="36" t="n"/>
      <c r="EB96" s="36" t="n"/>
      <c r="EC96" s="36" t="n"/>
      <c r="ED96" s="36" t="n"/>
      <c r="EE96" s="36" t="n"/>
      <c r="EF96" s="36" t="n"/>
      <c r="EG96" s="36" t="n"/>
      <c r="EH96" s="36" t="n"/>
      <c r="EI96" s="36" t="n"/>
      <c r="EJ96" s="36" t="n"/>
      <c r="EK96" s="36" t="n"/>
      <c r="EL96" s="36" t="n"/>
      <c r="EM96" s="36" t="n"/>
      <c r="EN96" s="36" t="n"/>
    </row>
    <row r="97">
      <c r="A97" s="146" t="inlineStr">
        <is>
          <t>009.17</t>
        </is>
      </c>
      <c r="B97" s="156" t="inlineStr">
        <is>
          <t>Pariwisata</t>
        </is>
      </c>
      <c r="C97" s="147">
        <f>SUM(E97:CS97)</f>
        <v/>
      </c>
      <c r="D97" s="147" t="n"/>
      <c r="E97" s="135">
        <f>COUNTIF(AlumniPT, $A97)</f>
        <v/>
      </c>
      <c r="F97" s="135">
        <f>COUNTIF(BalaiPustakaPT, $A97)</f>
        <v/>
      </c>
      <c r="G97" s="135">
        <f>COUNTIF(KytaJayaMandiriCV, $A97)</f>
        <v/>
      </c>
      <c r="H97" s="135">
        <f>COUNTIF(SindunataCV, $A97)</f>
        <v/>
      </c>
      <c r="I97" s="135">
        <f>COUNTIF(SyiahKualaUniversityPress, $A97)</f>
        <v/>
      </c>
      <c r="J97" s="135">
        <f>COUNTIF(UINMALIKIPRESS, $A97)</f>
        <v/>
      </c>
      <c r="K97" s="135">
        <f>COUNTIF(UNISMAPRESS, $A97)</f>
        <v/>
      </c>
      <c r="L97" s="135">
        <f>COUNTIF(UnitomoPress, $A97)</f>
        <v/>
      </c>
      <c r="M97" s="135">
        <f>COUNTIF(TITIANILMUCV, $A97)</f>
        <v/>
      </c>
      <c r="N97" s="135">
        <f>COUNTIF(AlqaprintJatinangor, $A97)</f>
        <v/>
      </c>
      <c r="O97" s="135">
        <f>COUNTIF(AnantaVidyaCV, $A97)</f>
        <v/>
      </c>
      <c r="P97" s="135">
        <f>COUNTIF(AndiOffsetCV, $A97)</f>
        <v/>
      </c>
      <c r="Q97" s="135">
        <f>COUNTIF(BestariBuanaMurniGroupPT, $A97)</f>
        <v/>
      </c>
      <c r="R97" s="135">
        <f>COUNTIF(BintangSemestaMediaCV, $A97)</f>
        <v/>
      </c>
      <c r="S97" s="135">
        <f>COUNTIF(BPKTodungSutanGunungMuliaPT, $A97)</f>
        <v/>
      </c>
      <c r="T97" s="135">
        <f>COUNTIF(BrataFancyMediaPT, $A97)</f>
        <v/>
      </c>
      <c r="U97" s="135">
        <f>COUNTIF(BudiUtamaCVDeepublish, $A97)</f>
        <v/>
      </c>
      <c r="V97" s="135">
        <f>COUNTIF(BukaBukuPustaka, $A97)</f>
        <v/>
      </c>
      <c r="W97" s="135">
        <f>COUNTIF(BUMIAKSARAPT, $A97)</f>
        <v/>
      </c>
      <c r="X97" s="135">
        <f>COUNTIF(CahayaDuabelasSemestaPT, $A97)</f>
        <v/>
      </c>
      <c r="Y97" s="135">
        <f>COUNTIF(CitraAdityaBaktiPT, $A97)</f>
        <v/>
      </c>
      <c r="Z97" s="135">
        <f>COUNTIF(DeltaEdukasiPrimaCV, $A97)</f>
        <v/>
      </c>
      <c r="AA97" s="135">
        <f>COUNTIF(DIANDRAPRIMAMITRAMEDIACV, $A97)</f>
        <v/>
      </c>
      <c r="AB97" s="135">
        <f>COUNTIF(DuniaPustakaJayaPT, $A97)</f>
        <v/>
      </c>
      <c r="AC97" s="135">
        <f>COUNTIF(DutaPustakaIndonesiaPT, $A97)</f>
        <v/>
      </c>
      <c r="AD97" s="135">
        <f>COUNTIF(ElementaMediaLiterasiPT, $A97)</f>
        <v/>
      </c>
      <c r="AE97" s="135">
        <f>COUNTIF(ElexMediaKomputindoPT, $A97)</f>
        <v/>
      </c>
      <c r="AF97" s="135">
        <f>COUNTIF(EraAdicitraIntermediaPT, $A97)</f>
        <v/>
      </c>
      <c r="AG97" s="135">
        <f>COUNTIF(GarudaMasSejahteraCV, $A97)</f>
        <v/>
      </c>
      <c r="AH97" s="135">
        <f>COUNTIF(GavaMediaCV, $A97)</f>
        <v/>
      </c>
      <c r="AI97" s="135">
        <f>COUNTIF(GemaInsani, $A97)</f>
        <v/>
      </c>
      <c r="AJ97" s="135">
        <f>COUNTIF(GrahaPrintamaSelarasCV, $A97)</f>
        <v/>
      </c>
      <c r="AK97" s="135">
        <f>COUNTIF(GramediaPustakaUtamaPT, $A97)</f>
        <v/>
      </c>
      <c r="AL97" s="135">
        <f>COUNTIF(GrasindoGramediaWidiaSaranaIndonesia, $A97)</f>
        <v/>
      </c>
      <c r="AM97" s="135">
        <f>COUNTIF(IndivaMediaKreasiPT, $A97)</f>
        <v/>
      </c>
      <c r="AN97" s="135">
        <f>COUNTIF(IndocampCV, $A97)</f>
        <v/>
      </c>
      <c r="AO97" s="135">
        <f>COUNTIF(IndonesiaEmasGroup, $A97)</f>
        <v/>
      </c>
      <c r="AP97" s="135">
        <f>COUNTIF(IntanPariwaraGrupCempakaPutihPT, $A97)</f>
        <v/>
      </c>
      <c r="AQ97" s="135">
        <f>COUNTIF(InteraCV, $A97)</f>
        <v/>
      </c>
      <c r="AR97" s="135">
        <f>COUNTIF(JejakPublisherCV, $A97)</f>
        <v/>
      </c>
      <c r="AS97" s="135">
        <f>COUNTIF(JejakPustaka, $A97)</f>
        <v/>
      </c>
      <c r="AT97" s="135">
        <f>COUNTIF(JepePressMediaUtamaPT, $A97)</f>
        <v/>
      </c>
      <c r="AU97" s="135">
        <f>COUNTIF(KanisiusPT, $A97)</f>
        <v/>
      </c>
      <c r="AV97" s="135">
        <f>COUNTIF(KesaintBlancIndahPT, $A97)</f>
        <v/>
      </c>
      <c r="AW97" s="135">
        <f>COUNTIF(KompasMediaNusantaraPenerbitBukuKompas, $A97)</f>
        <v/>
      </c>
      <c r="AX97" s="135">
        <f>COUNTIF(LanggamPustaka, $A97)</f>
        <v/>
      </c>
      <c r="AY97" s="135">
        <f>COUNTIF(LatifKittoMahesaPT, $A97)</f>
        <v/>
      </c>
      <c r="AZ97" s="135">
        <f>COUNTIF(LENTERAHATIPT, $A97)</f>
        <v/>
      </c>
      <c r="BA97" s="135">
        <f>COUNTIF(LenteraPustakaIndonesia, $A97)</f>
        <v/>
      </c>
      <c r="BB97" s="135">
        <f>COUNTIF(LiterasiNusantaraAbadiGroupPT, $A97)</f>
        <v/>
      </c>
      <c r="BC97" s="135">
        <f>COUNTIF(LiterindoBerkahKaryaPT, $A97)</f>
        <v/>
      </c>
      <c r="BD97" s="135">
        <f>COUNTIF(LOKAAKSARACV, $A97)</f>
        <v/>
      </c>
      <c r="BE97" s="135">
        <f>COUNTIF(LuximaMetroMediaPT, $A97)</f>
        <v/>
      </c>
      <c r="BF97" s="135">
        <f>COUNTIF(MandarMajuCV, $A97)</f>
        <v/>
      </c>
      <c r="BG97" s="135">
        <f>COUNTIF(MediaAkselerasi, $A97)</f>
        <v/>
      </c>
      <c r="BH97" s="135">
        <f>COUNTIF(MediaCendekiaMuslimCV, $A97)</f>
        <v/>
      </c>
      <c r="BI97" s="135">
        <f>COUNTIF(MediaDinamikaSelarasPT, $A97)</f>
        <v/>
      </c>
      <c r="BJ97" s="135">
        <f>COUNTIF(MediaKaryaPutraCV, $A97)</f>
        <v/>
      </c>
      <c r="BK97" s="135">
        <f>COUNTIF(MediaPressindoPT, $A97)</f>
        <v/>
      </c>
      <c r="BL97" s="135">
        <f>COUNTIF(MediantaraSemestaPT, $A97)</f>
        <v/>
      </c>
      <c r="BM97" s="135">
        <f>COUNTIF(MelaniaPublishingCV, $A97)</f>
        <v/>
      </c>
      <c r="BN97" s="135">
        <f>COUNTIF(MutiaraAksaraCV, $A97)</f>
        <v/>
      </c>
      <c r="BO97" s="135">
        <f>COUNTIF(NafalGlobalNusantaraPT, $A97)</f>
        <v/>
      </c>
      <c r="BP97" s="135">
        <f>COUNTIF(NiagaSwadayaPT, $A97)</f>
        <v/>
      </c>
      <c r="BQ97" s="135">
        <f>COUNTIF(NuansaCendekiaCV, $A97)</f>
        <v/>
      </c>
      <c r="BR97" s="135">
        <f>COUNTIF(PenebarSwadayaPT, $A97)</f>
        <v/>
      </c>
      <c r="BS97" s="135">
        <f>COUNTIF(PenerbitAdab, $A97)</f>
        <v/>
      </c>
      <c r="BT97" s="135">
        <f>COUNTIF(PenerbitEGC, $A97)</f>
        <v/>
      </c>
      <c r="BU97" s="135">
        <f>COUNTIF(PenerbitIPBPressPT, $A97)</f>
        <v/>
      </c>
      <c r="BV97" s="135">
        <f>COUNTIF(PenerbitSalemba, $A97)</f>
        <v/>
      </c>
      <c r="BW97" s="135">
        <f>COUNTIF(PohonCahayaSemestaPT, $A97)</f>
        <v/>
      </c>
      <c r="BX97" s="135">
        <f>COUNTIF(PranaDinamikaSejahteraPT, $A97)</f>
        <v/>
      </c>
      <c r="BY97" s="135">
        <f>COUNTIF(PrenadaMediaGroup, $A97)</f>
        <v/>
      </c>
      <c r="BZ97" s="135">
        <f>COUNTIF(PusatDatadanAnalisaTempoPT, $A97)</f>
        <v/>
      </c>
      <c r="CA97" s="135">
        <f>COUNTIF(PuspaSwaraPT, $A97)</f>
        <v/>
      </c>
      <c r="CB97" s="135">
        <f>COUNTIF(PustakaBaruPress, $A97)</f>
        <v/>
      </c>
      <c r="CC97" s="135">
        <f>COUNTIF(PustakaBengawanCV, $A97)</f>
        <v/>
      </c>
      <c r="CD97" s="135">
        <f>COUNTIF(PustakaRumahCintaCV, $A97)</f>
        <v/>
      </c>
      <c r="CE97" s="135">
        <f>COUNTIF(RajaGrafindoPersadaPT, $A97)</f>
        <v/>
      </c>
      <c r="CF97" s="135">
        <f>COUNTIF(RajawaliIntanCemerlang, $A97)</f>
        <v/>
      </c>
      <c r="CG97" s="135">
        <f>COUNTIF(RayyanaKomunikasindoPT, $A97)</f>
        <v/>
      </c>
      <c r="CH97" s="135">
        <f>COUNTIF(RefikaAditamaPT, $A97)</f>
        <v/>
      </c>
      <c r="CI97" s="135">
        <f>COUNTIF(RemajaRosdakaryaPT, $A97)</f>
        <v/>
      </c>
      <c r="CJ97" s="135">
        <f>COUNTIF(ReneTurosIndonesiaPT, $A97)</f>
        <v/>
      </c>
      <c r="CK97" s="135">
        <f>COUNTIF(SaranaPancakaryaNusaPT, $A97)</f>
        <v/>
      </c>
      <c r="CL97" s="135">
        <f>COUNTIF(ScopindoMediaPustakaPT, $A97)</f>
        <v/>
      </c>
      <c r="CM97" s="135">
        <f>COUNTIF(SetiAjiCV, $A97)</f>
        <v/>
      </c>
      <c r="CN97" s="135">
        <f>COUNTIF(SinergiPrimaMagnaCV, $A97)</f>
        <v/>
      </c>
      <c r="CO97" s="135">
        <f>COUNTIF(TazkiaInvestindoUtamaPT, $A97)</f>
        <v/>
      </c>
      <c r="CP97" s="135">
        <f>COUNTIF(TeguhKaryaCV, $A97)</f>
        <v/>
      </c>
      <c r="CQ97" s="135">
        <f>COUNTIF(TigaSerangkaiPustakaMandiriPT, $A97)</f>
        <v/>
      </c>
      <c r="CR97" s="135">
        <f>COUNTIF(TrubusSwadayaPT, $A97)</f>
        <v/>
      </c>
      <c r="CS97" s="135">
        <f>COUNTIF(UGMPress, $A97)</f>
        <v/>
      </c>
      <c r="CU97" s="36" t="n"/>
      <c r="CV97" s="36" t="n"/>
      <c r="CW97" s="36" t="n"/>
      <c r="CX97" s="36" t="n"/>
      <c r="CY97" s="36" t="n"/>
      <c r="CZ97" s="36" t="n"/>
      <c r="DA97" s="36" t="n"/>
      <c r="DB97" s="36" t="n"/>
      <c r="DC97" s="36" t="n"/>
      <c r="DD97" s="36" t="n"/>
      <c r="DE97" s="36" t="n"/>
      <c r="DF97" s="36" t="n"/>
      <c r="DG97" s="36" t="n"/>
      <c r="DH97" s="36" t="n"/>
      <c r="DI97" s="36" t="n"/>
      <c r="DJ97" s="36" t="n"/>
      <c r="DK97" s="36" t="n"/>
      <c r="DL97" s="36" t="n"/>
      <c r="DM97" s="36" t="n"/>
      <c r="DN97" s="36" t="n"/>
      <c r="DO97" s="36" t="n"/>
      <c r="DP97" s="36" t="n"/>
      <c r="DQ97" s="36" t="n"/>
      <c r="DR97" s="36" t="n"/>
      <c r="DS97" s="36" t="n"/>
      <c r="DT97" s="36" t="n"/>
      <c r="DU97" s="36" t="n"/>
      <c r="DV97" s="36" t="n"/>
      <c r="DW97" s="36" t="n"/>
      <c r="DX97" s="36" t="n"/>
      <c r="DY97" s="36" t="n"/>
      <c r="DZ97" s="36" t="n"/>
      <c r="EA97" s="36" t="n"/>
      <c r="EB97" s="36" t="n"/>
      <c r="EC97" s="36" t="n"/>
      <c r="ED97" s="36" t="n"/>
      <c r="EE97" s="36" t="n"/>
      <c r="EF97" s="36" t="n"/>
      <c r="EG97" s="36" t="n"/>
      <c r="EH97" s="36" t="n"/>
      <c r="EI97" s="36" t="n"/>
      <c r="EJ97" s="36" t="n"/>
      <c r="EK97" s="36" t="n"/>
      <c r="EL97" s="36" t="n"/>
      <c r="EM97" s="36" t="n"/>
      <c r="EN97" s="36" t="n"/>
    </row>
    <row r="98">
      <c r="A98" s="146" t="inlineStr">
        <is>
          <t>009.18</t>
        </is>
      </c>
      <c r="B98" s="156" t="inlineStr">
        <is>
          <t>Perhotelan</t>
        </is>
      </c>
      <c r="C98" s="147">
        <f>SUM(E98:CS98)</f>
        <v/>
      </c>
      <c r="D98" s="147" t="n"/>
      <c r="E98" s="135">
        <f>COUNTIF(AlumniPT, $A98)</f>
        <v/>
      </c>
      <c r="F98" s="135">
        <f>COUNTIF(BalaiPustakaPT, $A98)</f>
        <v/>
      </c>
      <c r="G98" s="135">
        <f>COUNTIF(KytaJayaMandiriCV, $A98)</f>
        <v/>
      </c>
      <c r="H98" s="135">
        <f>COUNTIF(SindunataCV, $A98)</f>
        <v/>
      </c>
      <c r="I98" s="135">
        <f>COUNTIF(SyiahKualaUniversityPress, $A98)</f>
        <v/>
      </c>
      <c r="J98" s="135">
        <f>COUNTIF(UINMALIKIPRESS, $A98)</f>
        <v/>
      </c>
      <c r="K98" s="135">
        <f>COUNTIF(UNISMAPRESS, $A98)</f>
        <v/>
      </c>
      <c r="L98" s="135">
        <f>COUNTIF(UnitomoPress, $A98)</f>
        <v/>
      </c>
      <c r="M98" s="135">
        <f>COUNTIF(TITIANILMUCV, $A98)</f>
        <v/>
      </c>
      <c r="N98" s="135">
        <f>COUNTIF(AlqaprintJatinangor, $A98)</f>
        <v/>
      </c>
      <c r="O98" s="135">
        <f>COUNTIF(AnantaVidyaCV, $A98)</f>
        <v/>
      </c>
      <c r="P98" s="135">
        <f>COUNTIF(AndiOffsetCV, $A98)</f>
        <v/>
      </c>
      <c r="Q98" s="135">
        <f>COUNTIF(BestariBuanaMurniGroupPT, $A98)</f>
        <v/>
      </c>
      <c r="R98" s="135">
        <f>COUNTIF(BintangSemestaMediaCV, $A98)</f>
        <v/>
      </c>
      <c r="S98" s="135">
        <f>COUNTIF(BPKTodungSutanGunungMuliaPT, $A98)</f>
        <v/>
      </c>
      <c r="T98" s="135">
        <f>COUNTIF(BrataFancyMediaPT, $A98)</f>
        <v/>
      </c>
      <c r="U98" s="135">
        <f>COUNTIF(BudiUtamaCVDeepublish, $A98)</f>
        <v/>
      </c>
      <c r="V98" s="135">
        <f>COUNTIF(BukaBukuPustaka, $A98)</f>
        <v/>
      </c>
      <c r="W98" s="135">
        <f>COUNTIF(BUMIAKSARAPT, $A98)</f>
        <v/>
      </c>
      <c r="X98" s="135">
        <f>COUNTIF(CahayaDuabelasSemestaPT, $A98)</f>
        <v/>
      </c>
      <c r="Y98" s="135">
        <f>COUNTIF(CitraAdityaBaktiPT, $A98)</f>
        <v/>
      </c>
      <c r="Z98" s="135">
        <f>COUNTIF(DeltaEdukasiPrimaCV, $A98)</f>
        <v/>
      </c>
      <c r="AA98" s="135">
        <f>COUNTIF(DIANDRAPRIMAMITRAMEDIACV, $A98)</f>
        <v/>
      </c>
      <c r="AB98" s="135">
        <f>COUNTIF(DuniaPustakaJayaPT, $A98)</f>
        <v/>
      </c>
      <c r="AC98" s="135">
        <f>COUNTIF(DutaPustakaIndonesiaPT, $A98)</f>
        <v/>
      </c>
      <c r="AD98" s="135">
        <f>COUNTIF(ElementaMediaLiterasiPT, $A98)</f>
        <v/>
      </c>
      <c r="AE98" s="135">
        <f>COUNTIF(ElexMediaKomputindoPT, $A98)</f>
        <v/>
      </c>
      <c r="AF98" s="135">
        <f>COUNTIF(EraAdicitraIntermediaPT, $A98)</f>
        <v/>
      </c>
      <c r="AG98" s="135">
        <f>COUNTIF(GarudaMasSejahteraCV, $A98)</f>
        <v/>
      </c>
      <c r="AH98" s="135">
        <f>COUNTIF(GavaMediaCV, $A98)</f>
        <v/>
      </c>
      <c r="AI98" s="135">
        <f>COUNTIF(GemaInsani, $A98)</f>
        <v/>
      </c>
      <c r="AJ98" s="135">
        <f>COUNTIF(GrahaPrintamaSelarasCV, $A98)</f>
        <v/>
      </c>
      <c r="AK98" s="135">
        <f>COUNTIF(GramediaPustakaUtamaPT, $A98)</f>
        <v/>
      </c>
      <c r="AL98" s="135">
        <f>COUNTIF(GrasindoGramediaWidiaSaranaIndonesia, $A98)</f>
        <v/>
      </c>
      <c r="AM98" s="135">
        <f>COUNTIF(IndivaMediaKreasiPT, $A98)</f>
        <v/>
      </c>
      <c r="AN98" s="135">
        <f>COUNTIF(IndocampCV, $A98)</f>
        <v/>
      </c>
      <c r="AO98" s="135">
        <f>COUNTIF(IndonesiaEmasGroup, $A98)</f>
        <v/>
      </c>
      <c r="AP98" s="135">
        <f>COUNTIF(IntanPariwaraGrupCempakaPutihPT, $A98)</f>
        <v/>
      </c>
      <c r="AQ98" s="135">
        <f>COUNTIF(InteraCV, $A98)</f>
        <v/>
      </c>
      <c r="AR98" s="135">
        <f>COUNTIF(JejakPublisherCV, $A98)</f>
        <v/>
      </c>
      <c r="AS98" s="135">
        <f>COUNTIF(JejakPustaka, $A98)</f>
        <v/>
      </c>
      <c r="AT98" s="135">
        <f>COUNTIF(JepePressMediaUtamaPT, $A98)</f>
        <v/>
      </c>
      <c r="AU98" s="135">
        <f>COUNTIF(KanisiusPT, $A98)</f>
        <v/>
      </c>
      <c r="AV98" s="135">
        <f>COUNTIF(KesaintBlancIndahPT, $A98)</f>
        <v/>
      </c>
      <c r="AW98" s="135">
        <f>COUNTIF(KompasMediaNusantaraPenerbitBukuKompas, $A98)</f>
        <v/>
      </c>
      <c r="AX98" s="135">
        <f>COUNTIF(LanggamPustaka, $A98)</f>
        <v/>
      </c>
      <c r="AY98" s="135">
        <f>COUNTIF(LatifKittoMahesaPT, $A98)</f>
        <v/>
      </c>
      <c r="AZ98" s="135">
        <f>COUNTIF(LENTERAHATIPT, $A98)</f>
        <v/>
      </c>
      <c r="BA98" s="135">
        <f>COUNTIF(LenteraPustakaIndonesia, $A98)</f>
        <v/>
      </c>
      <c r="BB98" s="135">
        <f>COUNTIF(LiterasiNusantaraAbadiGroupPT, $A98)</f>
        <v/>
      </c>
      <c r="BC98" s="135">
        <f>COUNTIF(LiterindoBerkahKaryaPT, $A98)</f>
        <v/>
      </c>
      <c r="BD98" s="135">
        <f>COUNTIF(LOKAAKSARACV, $A98)</f>
        <v/>
      </c>
      <c r="BE98" s="135">
        <f>COUNTIF(LuximaMetroMediaPT, $A98)</f>
        <v/>
      </c>
      <c r="BF98" s="135">
        <f>COUNTIF(MandarMajuCV, $A98)</f>
        <v/>
      </c>
      <c r="BG98" s="135">
        <f>COUNTIF(MediaAkselerasi, $A98)</f>
        <v/>
      </c>
      <c r="BH98" s="135">
        <f>COUNTIF(MediaCendekiaMuslimCV, $A98)</f>
        <v/>
      </c>
      <c r="BI98" s="135">
        <f>COUNTIF(MediaDinamikaSelarasPT, $A98)</f>
        <v/>
      </c>
      <c r="BJ98" s="135">
        <f>COUNTIF(MediaKaryaPutraCV, $A98)</f>
        <v/>
      </c>
      <c r="BK98" s="135">
        <f>COUNTIF(MediaPressindoPT, $A98)</f>
        <v/>
      </c>
      <c r="BL98" s="135">
        <f>COUNTIF(MediantaraSemestaPT, $A98)</f>
        <v/>
      </c>
      <c r="BM98" s="135">
        <f>COUNTIF(MelaniaPublishingCV, $A98)</f>
        <v/>
      </c>
      <c r="BN98" s="135">
        <f>COUNTIF(MutiaraAksaraCV, $A98)</f>
        <v/>
      </c>
      <c r="BO98" s="135">
        <f>COUNTIF(NafalGlobalNusantaraPT, $A98)</f>
        <v/>
      </c>
      <c r="BP98" s="135">
        <f>COUNTIF(NiagaSwadayaPT, $A98)</f>
        <v/>
      </c>
      <c r="BQ98" s="135">
        <f>COUNTIF(NuansaCendekiaCV, $A98)</f>
        <v/>
      </c>
      <c r="BR98" s="135">
        <f>COUNTIF(PenebarSwadayaPT, $A98)</f>
        <v/>
      </c>
      <c r="BS98" s="135">
        <f>COUNTIF(PenerbitAdab, $A98)</f>
        <v/>
      </c>
      <c r="BT98" s="135">
        <f>COUNTIF(PenerbitEGC, $A98)</f>
        <v/>
      </c>
      <c r="BU98" s="135">
        <f>COUNTIF(PenerbitIPBPressPT, $A98)</f>
        <v/>
      </c>
      <c r="BV98" s="135">
        <f>COUNTIF(PenerbitSalemba, $A98)</f>
        <v/>
      </c>
      <c r="BW98" s="135">
        <f>COUNTIF(PohonCahayaSemestaPT, $A98)</f>
        <v/>
      </c>
      <c r="BX98" s="135">
        <f>COUNTIF(PranaDinamikaSejahteraPT, $A98)</f>
        <v/>
      </c>
      <c r="BY98" s="135">
        <f>COUNTIF(PrenadaMediaGroup, $A98)</f>
        <v/>
      </c>
      <c r="BZ98" s="135">
        <f>COUNTIF(PusatDatadanAnalisaTempoPT, $A98)</f>
        <v/>
      </c>
      <c r="CA98" s="135">
        <f>COUNTIF(PuspaSwaraPT, $A98)</f>
        <v/>
      </c>
      <c r="CB98" s="135">
        <f>COUNTIF(PustakaBaruPress, $A98)</f>
        <v/>
      </c>
      <c r="CC98" s="135">
        <f>COUNTIF(PustakaBengawanCV, $A98)</f>
        <v/>
      </c>
      <c r="CD98" s="135">
        <f>COUNTIF(PustakaRumahCintaCV, $A98)</f>
        <v/>
      </c>
      <c r="CE98" s="135">
        <f>COUNTIF(RajaGrafindoPersadaPT, $A98)</f>
        <v/>
      </c>
      <c r="CF98" s="135">
        <f>COUNTIF(RajawaliIntanCemerlang, $A98)</f>
        <v/>
      </c>
      <c r="CG98" s="135">
        <f>COUNTIF(RayyanaKomunikasindoPT, $A98)</f>
        <v/>
      </c>
      <c r="CH98" s="135">
        <f>COUNTIF(RefikaAditamaPT, $A98)</f>
        <v/>
      </c>
      <c r="CI98" s="135">
        <f>COUNTIF(RemajaRosdakaryaPT, $A98)</f>
        <v/>
      </c>
      <c r="CJ98" s="135">
        <f>COUNTIF(ReneTurosIndonesiaPT, $A98)</f>
        <v/>
      </c>
      <c r="CK98" s="135">
        <f>COUNTIF(SaranaPancakaryaNusaPT, $A98)</f>
        <v/>
      </c>
      <c r="CL98" s="135">
        <f>COUNTIF(ScopindoMediaPustakaPT, $A98)</f>
        <v/>
      </c>
      <c r="CM98" s="135">
        <f>COUNTIF(SetiAjiCV, $A98)</f>
        <v/>
      </c>
      <c r="CN98" s="135">
        <f>COUNTIF(SinergiPrimaMagnaCV, $A98)</f>
        <v/>
      </c>
      <c r="CO98" s="135">
        <f>COUNTIF(TazkiaInvestindoUtamaPT, $A98)</f>
        <v/>
      </c>
      <c r="CP98" s="135">
        <f>COUNTIF(TeguhKaryaCV, $A98)</f>
        <v/>
      </c>
      <c r="CQ98" s="135">
        <f>COUNTIF(TigaSerangkaiPustakaMandiriPT, $A98)</f>
        <v/>
      </c>
      <c r="CR98" s="135">
        <f>COUNTIF(TrubusSwadayaPT, $A98)</f>
        <v/>
      </c>
      <c r="CS98" s="135">
        <f>COUNTIF(UGMPress, $A98)</f>
        <v/>
      </c>
      <c r="CU98" s="36" t="n"/>
      <c r="CV98" s="36" t="n"/>
      <c r="CW98" s="36" t="n"/>
      <c r="CX98" s="36" t="n"/>
      <c r="CY98" s="36" t="n"/>
      <c r="CZ98" s="36" t="n"/>
      <c r="DA98" s="36" t="n"/>
      <c r="DB98" s="36" t="n"/>
      <c r="DC98" s="36" t="n"/>
      <c r="DD98" s="36" t="n"/>
      <c r="DE98" s="36" t="n"/>
      <c r="DF98" s="36" t="n"/>
      <c r="DG98" s="36" t="n"/>
      <c r="DH98" s="36" t="n"/>
      <c r="DI98" s="36" t="n"/>
      <c r="DJ98" s="36" t="n"/>
      <c r="DK98" s="36" t="n"/>
      <c r="DL98" s="36" t="n"/>
      <c r="DM98" s="36" t="n"/>
      <c r="DN98" s="36" t="n"/>
      <c r="DO98" s="36" t="n"/>
      <c r="DP98" s="36" t="n"/>
      <c r="DQ98" s="36" t="n"/>
      <c r="DR98" s="36" t="n"/>
      <c r="DS98" s="36" t="n"/>
      <c r="DT98" s="36" t="n"/>
      <c r="DU98" s="36" t="n"/>
      <c r="DV98" s="36" t="n"/>
      <c r="DW98" s="36" t="n"/>
      <c r="DX98" s="36" t="n"/>
      <c r="DY98" s="36" t="n"/>
      <c r="DZ98" s="36" t="n"/>
      <c r="EA98" s="36" t="n"/>
      <c r="EB98" s="36" t="n"/>
      <c r="EC98" s="36" t="n"/>
      <c r="ED98" s="36" t="n"/>
      <c r="EE98" s="36" t="n"/>
      <c r="EF98" s="36" t="n"/>
      <c r="EG98" s="36" t="n"/>
      <c r="EH98" s="36" t="n"/>
      <c r="EI98" s="36" t="n"/>
      <c r="EJ98" s="36" t="n"/>
      <c r="EK98" s="36" t="n"/>
      <c r="EL98" s="36" t="n"/>
      <c r="EM98" s="36" t="n"/>
      <c r="EN98" s="36" t="n"/>
    </row>
    <row r="99">
      <c r="A99" s="146" t="inlineStr">
        <is>
          <t>009.19</t>
        </is>
      </c>
      <c r="B99" s="156" t="inlineStr">
        <is>
          <t>Sastra, Budaya, dan Bahasa</t>
        </is>
      </c>
      <c r="C99" s="147">
        <f>SUM(E99:CS99)</f>
        <v/>
      </c>
      <c r="D99" s="147" t="n"/>
      <c r="E99" s="135">
        <f>COUNTIF(AlumniPT, $A99)</f>
        <v/>
      </c>
      <c r="F99" s="135">
        <f>COUNTIF(BalaiPustakaPT, $A99)</f>
        <v/>
      </c>
      <c r="G99" s="135">
        <f>COUNTIF(KytaJayaMandiriCV, $A99)</f>
        <v/>
      </c>
      <c r="H99" s="135">
        <f>COUNTIF(SindunataCV, $A99)</f>
        <v/>
      </c>
      <c r="I99" s="135">
        <f>COUNTIF(SyiahKualaUniversityPress, $A99)</f>
        <v/>
      </c>
      <c r="J99" s="135">
        <f>COUNTIF(UINMALIKIPRESS, $A99)</f>
        <v/>
      </c>
      <c r="K99" s="135">
        <f>COUNTIF(UNISMAPRESS, $A99)</f>
        <v/>
      </c>
      <c r="L99" s="135">
        <f>COUNTIF(UnitomoPress, $A99)</f>
        <v/>
      </c>
      <c r="M99" s="135">
        <f>COUNTIF(TITIANILMUCV, $A99)</f>
        <v/>
      </c>
      <c r="N99" s="135">
        <f>COUNTIF(AlqaprintJatinangor, $A99)</f>
        <v/>
      </c>
      <c r="O99" s="135">
        <f>COUNTIF(AnantaVidyaCV, $A99)</f>
        <v/>
      </c>
      <c r="P99" s="135">
        <f>COUNTIF(AndiOffsetCV, $A99)</f>
        <v/>
      </c>
      <c r="Q99" s="135">
        <f>COUNTIF(BestariBuanaMurniGroupPT, $A99)</f>
        <v/>
      </c>
      <c r="R99" s="135">
        <f>COUNTIF(BintangSemestaMediaCV, $A99)</f>
        <v/>
      </c>
      <c r="S99" s="135">
        <f>COUNTIF(BPKTodungSutanGunungMuliaPT, $A99)</f>
        <v/>
      </c>
      <c r="T99" s="135">
        <f>COUNTIF(BrataFancyMediaPT, $A99)</f>
        <v/>
      </c>
      <c r="U99" s="135">
        <f>COUNTIF(BudiUtamaCVDeepublish, $A99)</f>
        <v/>
      </c>
      <c r="V99" s="135">
        <f>COUNTIF(BukaBukuPustaka, $A99)</f>
        <v/>
      </c>
      <c r="W99" s="135">
        <f>COUNTIF(BUMIAKSARAPT, $A99)</f>
        <v/>
      </c>
      <c r="X99" s="135">
        <f>COUNTIF(CahayaDuabelasSemestaPT, $A99)</f>
        <v/>
      </c>
      <c r="Y99" s="135">
        <f>COUNTIF(CitraAdityaBaktiPT, $A99)</f>
        <v/>
      </c>
      <c r="Z99" s="135">
        <f>COUNTIF(DeltaEdukasiPrimaCV, $A99)</f>
        <v/>
      </c>
      <c r="AA99" s="135">
        <f>COUNTIF(DIANDRAPRIMAMITRAMEDIACV, $A99)</f>
        <v/>
      </c>
      <c r="AB99" s="135">
        <f>COUNTIF(DuniaPustakaJayaPT, $A99)</f>
        <v/>
      </c>
      <c r="AC99" s="135">
        <f>COUNTIF(DutaPustakaIndonesiaPT, $A99)</f>
        <v/>
      </c>
      <c r="AD99" s="135">
        <f>COUNTIF(ElementaMediaLiterasiPT, $A99)</f>
        <v/>
      </c>
      <c r="AE99" s="135">
        <f>COUNTIF(ElexMediaKomputindoPT, $A99)</f>
        <v/>
      </c>
      <c r="AF99" s="135">
        <f>COUNTIF(EraAdicitraIntermediaPT, $A99)</f>
        <v/>
      </c>
      <c r="AG99" s="135">
        <f>COUNTIF(GarudaMasSejahteraCV, $A99)</f>
        <v/>
      </c>
      <c r="AH99" s="135">
        <f>COUNTIF(GavaMediaCV, $A99)</f>
        <v/>
      </c>
      <c r="AI99" s="135">
        <f>COUNTIF(GemaInsani, $A99)</f>
        <v/>
      </c>
      <c r="AJ99" s="135">
        <f>COUNTIF(GrahaPrintamaSelarasCV, $A99)</f>
        <v/>
      </c>
      <c r="AK99" s="135">
        <f>COUNTIF(GramediaPustakaUtamaPT, $A99)</f>
        <v/>
      </c>
      <c r="AL99" s="135">
        <f>COUNTIF(GrasindoGramediaWidiaSaranaIndonesia, $A99)</f>
        <v/>
      </c>
      <c r="AM99" s="135">
        <f>COUNTIF(IndivaMediaKreasiPT, $A99)</f>
        <v/>
      </c>
      <c r="AN99" s="135">
        <f>COUNTIF(IndocampCV, $A99)</f>
        <v/>
      </c>
      <c r="AO99" s="135">
        <f>COUNTIF(IndonesiaEmasGroup, $A99)</f>
        <v/>
      </c>
      <c r="AP99" s="135">
        <f>COUNTIF(IntanPariwaraGrupCempakaPutihPT, $A99)</f>
        <v/>
      </c>
      <c r="AQ99" s="135">
        <f>COUNTIF(InteraCV, $A99)</f>
        <v/>
      </c>
      <c r="AR99" s="135">
        <f>COUNTIF(JejakPublisherCV, $A99)</f>
        <v/>
      </c>
      <c r="AS99" s="135">
        <f>COUNTIF(JejakPustaka, $A99)</f>
        <v/>
      </c>
      <c r="AT99" s="135">
        <f>COUNTIF(JepePressMediaUtamaPT, $A99)</f>
        <v/>
      </c>
      <c r="AU99" s="135">
        <f>COUNTIF(KanisiusPT, $A99)</f>
        <v/>
      </c>
      <c r="AV99" s="135">
        <f>COUNTIF(KesaintBlancIndahPT, $A99)</f>
        <v/>
      </c>
      <c r="AW99" s="135">
        <f>COUNTIF(KompasMediaNusantaraPenerbitBukuKompas, $A99)</f>
        <v/>
      </c>
      <c r="AX99" s="135">
        <f>COUNTIF(LanggamPustaka, $A99)</f>
        <v/>
      </c>
      <c r="AY99" s="135">
        <f>COUNTIF(LatifKittoMahesaPT, $A99)</f>
        <v/>
      </c>
      <c r="AZ99" s="135">
        <f>COUNTIF(LENTERAHATIPT, $A99)</f>
        <v/>
      </c>
      <c r="BA99" s="135">
        <f>COUNTIF(LenteraPustakaIndonesia, $A99)</f>
        <v/>
      </c>
      <c r="BB99" s="135">
        <f>COUNTIF(LiterasiNusantaraAbadiGroupPT, $A99)</f>
        <v/>
      </c>
      <c r="BC99" s="135">
        <f>COUNTIF(LiterindoBerkahKaryaPT, $A99)</f>
        <v/>
      </c>
      <c r="BD99" s="135">
        <f>COUNTIF(LOKAAKSARACV, $A99)</f>
        <v/>
      </c>
      <c r="BE99" s="135">
        <f>COUNTIF(LuximaMetroMediaPT, $A99)</f>
        <v/>
      </c>
      <c r="BF99" s="135">
        <f>COUNTIF(MandarMajuCV, $A99)</f>
        <v/>
      </c>
      <c r="BG99" s="135">
        <f>COUNTIF(MediaAkselerasi, $A99)</f>
        <v/>
      </c>
      <c r="BH99" s="135">
        <f>COUNTIF(MediaCendekiaMuslimCV, $A99)</f>
        <v/>
      </c>
      <c r="BI99" s="135">
        <f>COUNTIF(MediaDinamikaSelarasPT, $A99)</f>
        <v/>
      </c>
      <c r="BJ99" s="135">
        <f>COUNTIF(MediaKaryaPutraCV, $A99)</f>
        <v/>
      </c>
      <c r="BK99" s="135">
        <f>COUNTIF(MediaPressindoPT, $A99)</f>
        <v/>
      </c>
      <c r="BL99" s="135">
        <f>COUNTIF(MediantaraSemestaPT, $A99)</f>
        <v/>
      </c>
      <c r="BM99" s="135">
        <f>COUNTIF(MelaniaPublishingCV, $A99)</f>
        <v/>
      </c>
      <c r="BN99" s="135">
        <f>COUNTIF(MutiaraAksaraCV, $A99)</f>
        <v/>
      </c>
      <c r="BO99" s="135">
        <f>COUNTIF(NafalGlobalNusantaraPT, $A99)</f>
        <v/>
      </c>
      <c r="BP99" s="135">
        <f>COUNTIF(NiagaSwadayaPT, $A99)</f>
        <v/>
      </c>
      <c r="BQ99" s="135">
        <f>COUNTIF(NuansaCendekiaCV, $A99)</f>
        <v/>
      </c>
      <c r="BR99" s="135">
        <f>COUNTIF(PenebarSwadayaPT, $A99)</f>
        <v/>
      </c>
      <c r="BS99" s="135">
        <f>COUNTIF(PenerbitAdab, $A99)</f>
        <v/>
      </c>
      <c r="BT99" s="135">
        <f>COUNTIF(PenerbitEGC, $A99)</f>
        <v/>
      </c>
      <c r="BU99" s="135">
        <f>COUNTIF(PenerbitIPBPressPT, $A99)</f>
        <v/>
      </c>
      <c r="BV99" s="135">
        <f>COUNTIF(PenerbitSalemba, $A99)</f>
        <v/>
      </c>
      <c r="BW99" s="135">
        <f>COUNTIF(PohonCahayaSemestaPT, $A99)</f>
        <v/>
      </c>
      <c r="BX99" s="135">
        <f>COUNTIF(PranaDinamikaSejahteraPT, $A99)</f>
        <v/>
      </c>
      <c r="BY99" s="135">
        <f>COUNTIF(PrenadaMediaGroup, $A99)</f>
        <v/>
      </c>
      <c r="BZ99" s="135">
        <f>COUNTIF(PusatDatadanAnalisaTempoPT, $A99)</f>
        <v/>
      </c>
      <c r="CA99" s="135">
        <f>COUNTIF(PuspaSwaraPT, $A99)</f>
        <v/>
      </c>
      <c r="CB99" s="135">
        <f>COUNTIF(PustakaBaruPress, $A99)</f>
        <v/>
      </c>
      <c r="CC99" s="135">
        <f>COUNTIF(PustakaBengawanCV, $A99)</f>
        <v/>
      </c>
      <c r="CD99" s="135">
        <f>COUNTIF(PustakaRumahCintaCV, $A99)</f>
        <v/>
      </c>
      <c r="CE99" s="135">
        <f>COUNTIF(RajaGrafindoPersadaPT, $A99)</f>
        <v/>
      </c>
      <c r="CF99" s="135">
        <f>COUNTIF(RajawaliIntanCemerlang, $A99)</f>
        <v/>
      </c>
      <c r="CG99" s="135">
        <f>COUNTIF(RayyanaKomunikasindoPT, $A99)</f>
        <v/>
      </c>
      <c r="CH99" s="135">
        <f>COUNTIF(RefikaAditamaPT, $A99)</f>
        <v/>
      </c>
      <c r="CI99" s="135">
        <f>COUNTIF(RemajaRosdakaryaPT, $A99)</f>
        <v/>
      </c>
      <c r="CJ99" s="135">
        <f>COUNTIF(ReneTurosIndonesiaPT, $A99)</f>
        <v/>
      </c>
      <c r="CK99" s="135">
        <f>COUNTIF(SaranaPancakaryaNusaPT, $A99)</f>
        <v/>
      </c>
      <c r="CL99" s="135">
        <f>COUNTIF(ScopindoMediaPustakaPT, $A99)</f>
        <v/>
      </c>
      <c r="CM99" s="135">
        <f>COUNTIF(SetiAjiCV, $A99)</f>
        <v/>
      </c>
      <c r="CN99" s="135">
        <f>COUNTIF(SinergiPrimaMagnaCV, $A99)</f>
        <v/>
      </c>
      <c r="CO99" s="135">
        <f>COUNTIF(TazkiaInvestindoUtamaPT, $A99)</f>
        <v/>
      </c>
      <c r="CP99" s="135">
        <f>COUNTIF(TeguhKaryaCV, $A99)</f>
        <v/>
      </c>
      <c r="CQ99" s="135">
        <f>COUNTIF(TigaSerangkaiPustakaMandiriPT, $A99)</f>
        <v/>
      </c>
      <c r="CR99" s="135">
        <f>COUNTIF(TrubusSwadayaPT, $A99)</f>
        <v/>
      </c>
      <c r="CS99" s="135">
        <f>COUNTIF(UGMPress, $A99)</f>
        <v/>
      </c>
      <c r="CU99" s="36" t="n"/>
      <c r="CV99" s="36" t="n"/>
      <c r="CW99" s="36" t="n"/>
      <c r="CX99" s="36" t="n"/>
      <c r="CY99" s="36" t="n"/>
      <c r="CZ99" s="36" t="n"/>
      <c r="DA99" s="36" t="n"/>
      <c r="DB99" s="36" t="n"/>
      <c r="DC99" s="36" t="n"/>
      <c r="DD99" s="36" t="n"/>
      <c r="DE99" s="36" t="n"/>
      <c r="DF99" s="36" t="n"/>
      <c r="DG99" s="36" t="n"/>
      <c r="DH99" s="36" t="n"/>
      <c r="DI99" s="36" t="n"/>
      <c r="DJ99" s="36" t="n"/>
      <c r="DK99" s="36" t="n"/>
      <c r="DL99" s="36" t="n"/>
      <c r="DM99" s="36" t="n"/>
      <c r="DN99" s="36" t="n"/>
      <c r="DO99" s="36" t="n"/>
      <c r="DP99" s="36" t="n"/>
      <c r="DQ99" s="36" t="n"/>
      <c r="DR99" s="36" t="n"/>
      <c r="DS99" s="36" t="n"/>
      <c r="DT99" s="36" t="n"/>
      <c r="DU99" s="36" t="n"/>
      <c r="DV99" s="36" t="n"/>
      <c r="DW99" s="36" t="n"/>
      <c r="DX99" s="36" t="n"/>
      <c r="DY99" s="36" t="n"/>
      <c r="DZ99" s="36" t="n"/>
      <c r="EA99" s="36" t="n"/>
      <c r="EB99" s="36" t="n"/>
      <c r="EC99" s="36" t="n"/>
      <c r="ED99" s="36" t="n"/>
      <c r="EE99" s="36" t="n"/>
      <c r="EF99" s="36" t="n"/>
      <c r="EG99" s="36" t="n"/>
      <c r="EH99" s="36" t="n"/>
      <c r="EI99" s="36" t="n"/>
      <c r="EJ99" s="36" t="n"/>
      <c r="EK99" s="36" t="n"/>
      <c r="EL99" s="36" t="n"/>
      <c r="EM99" s="36" t="n"/>
      <c r="EN99" s="36" t="n"/>
    </row>
    <row r="100">
      <c r="A100" s="146" t="inlineStr">
        <is>
          <t>009.20</t>
        </is>
      </c>
      <c r="B100" s="156" t="inlineStr">
        <is>
          <t>Seni</t>
        </is>
      </c>
      <c r="C100" s="147">
        <f>SUM(E100:CS100)</f>
        <v/>
      </c>
      <c r="D100" s="147" t="n"/>
      <c r="E100" s="135">
        <f>COUNTIF(AlumniPT, $A100)</f>
        <v/>
      </c>
      <c r="F100" s="135">
        <f>COUNTIF(BalaiPustakaPT, $A100)</f>
        <v/>
      </c>
      <c r="G100" s="135">
        <f>COUNTIF(KytaJayaMandiriCV, $A100)</f>
        <v/>
      </c>
      <c r="H100" s="135">
        <f>COUNTIF(SindunataCV, $A100)</f>
        <v/>
      </c>
      <c r="I100" s="135">
        <f>COUNTIF(SyiahKualaUniversityPress, $A100)</f>
        <v/>
      </c>
      <c r="J100" s="135">
        <f>COUNTIF(UINMALIKIPRESS, $A100)</f>
        <v/>
      </c>
      <c r="K100" s="135">
        <f>COUNTIF(UNISMAPRESS, $A100)</f>
        <v/>
      </c>
      <c r="L100" s="135">
        <f>COUNTIF(UnitomoPress, $A100)</f>
        <v/>
      </c>
      <c r="M100" s="135">
        <f>COUNTIF(TITIANILMUCV, $A100)</f>
        <v/>
      </c>
      <c r="N100" s="135">
        <f>COUNTIF(AlqaprintJatinangor, $A100)</f>
        <v/>
      </c>
      <c r="O100" s="135">
        <f>COUNTIF(AnantaVidyaCV, $A100)</f>
        <v/>
      </c>
      <c r="P100" s="135">
        <f>COUNTIF(AndiOffsetCV, $A100)</f>
        <v/>
      </c>
      <c r="Q100" s="135">
        <f>COUNTIF(BestariBuanaMurniGroupPT, $A100)</f>
        <v/>
      </c>
      <c r="R100" s="135">
        <f>COUNTIF(BintangSemestaMediaCV, $A100)</f>
        <v/>
      </c>
      <c r="S100" s="135">
        <f>COUNTIF(BPKTodungSutanGunungMuliaPT, $A100)</f>
        <v/>
      </c>
      <c r="T100" s="135">
        <f>COUNTIF(BrataFancyMediaPT, $A100)</f>
        <v/>
      </c>
      <c r="U100" s="135">
        <f>COUNTIF(BudiUtamaCVDeepublish, $A100)</f>
        <v/>
      </c>
      <c r="V100" s="135">
        <f>COUNTIF(BukaBukuPustaka, $A100)</f>
        <v/>
      </c>
      <c r="W100" s="135">
        <f>COUNTIF(BUMIAKSARAPT, $A100)</f>
        <v/>
      </c>
      <c r="X100" s="135">
        <f>COUNTIF(CahayaDuabelasSemestaPT, $A100)</f>
        <v/>
      </c>
      <c r="Y100" s="135">
        <f>COUNTIF(CitraAdityaBaktiPT, $A100)</f>
        <v/>
      </c>
      <c r="Z100" s="135">
        <f>COUNTIF(DeltaEdukasiPrimaCV, $A100)</f>
        <v/>
      </c>
      <c r="AA100" s="135">
        <f>COUNTIF(DIANDRAPRIMAMITRAMEDIACV, $A100)</f>
        <v/>
      </c>
      <c r="AB100" s="135">
        <f>COUNTIF(DuniaPustakaJayaPT, $A100)</f>
        <v/>
      </c>
      <c r="AC100" s="135">
        <f>COUNTIF(DutaPustakaIndonesiaPT, $A100)</f>
        <v/>
      </c>
      <c r="AD100" s="135">
        <f>COUNTIF(ElementaMediaLiterasiPT, $A100)</f>
        <v/>
      </c>
      <c r="AE100" s="135">
        <f>COUNTIF(ElexMediaKomputindoPT, $A100)</f>
        <v/>
      </c>
      <c r="AF100" s="135">
        <f>COUNTIF(EraAdicitraIntermediaPT, $A100)</f>
        <v/>
      </c>
      <c r="AG100" s="135">
        <f>COUNTIF(GarudaMasSejahteraCV, $A100)</f>
        <v/>
      </c>
      <c r="AH100" s="135">
        <f>COUNTIF(GavaMediaCV, $A100)</f>
        <v/>
      </c>
      <c r="AI100" s="135">
        <f>COUNTIF(GemaInsani, $A100)</f>
        <v/>
      </c>
      <c r="AJ100" s="135">
        <f>COUNTIF(GrahaPrintamaSelarasCV, $A100)</f>
        <v/>
      </c>
      <c r="AK100" s="135">
        <f>COUNTIF(GramediaPustakaUtamaPT, $A100)</f>
        <v/>
      </c>
      <c r="AL100" s="135">
        <f>COUNTIF(GrasindoGramediaWidiaSaranaIndonesia, $A100)</f>
        <v/>
      </c>
      <c r="AM100" s="135">
        <f>COUNTIF(IndivaMediaKreasiPT, $A100)</f>
        <v/>
      </c>
      <c r="AN100" s="135">
        <f>COUNTIF(IndocampCV, $A100)</f>
        <v/>
      </c>
      <c r="AO100" s="135">
        <f>COUNTIF(IndonesiaEmasGroup, $A100)</f>
        <v/>
      </c>
      <c r="AP100" s="135">
        <f>COUNTIF(IntanPariwaraGrupCempakaPutihPT, $A100)</f>
        <v/>
      </c>
      <c r="AQ100" s="135">
        <f>COUNTIF(InteraCV, $A100)</f>
        <v/>
      </c>
      <c r="AR100" s="135">
        <f>COUNTIF(JejakPublisherCV, $A100)</f>
        <v/>
      </c>
      <c r="AS100" s="135">
        <f>COUNTIF(JejakPustaka, $A100)</f>
        <v/>
      </c>
      <c r="AT100" s="135">
        <f>COUNTIF(JepePressMediaUtamaPT, $A100)</f>
        <v/>
      </c>
      <c r="AU100" s="135">
        <f>COUNTIF(KanisiusPT, $A100)</f>
        <v/>
      </c>
      <c r="AV100" s="135">
        <f>COUNTIF(KesaintBlancIndahPT, $A100)</f>
        <v/>
      </c>
      <c r="AW100" s="135">
        <f>COUNTIF(KompasMediaNusantaraPenerbitBukuKompas, $A100)</f>
        <v/>
      </c>
      <c r="AX100" s="135">
        <f>COUNTIF(LanggamPustaka, $A100)</f>
        <v/>
      </c>
      <c r="AY100" s="135">
        <f>COUNTIF(LatifKittoMahesaPT, $A100)</f>
        <v/>
      </c>
      <c r="AZ100" s="135">
        <f>COUNTIF(LENTERAHATIPT, $A100)</f>
        <v/>
      </c>
      <c r="BA100" s="135">
        <f>COUNTIF(LenteraPustakaIndonesia, $A100)</f>
        <v/>
      </c>
      <c r="BB100" s="135">
        <f>COUNTIF(LiterasiNusantaraAbadiGroupPT, $A100)</f>
        <v/>
      </c>
      <c r="BC100" s="135">
        <f>COUNTIF(LiterindoBerkahKaryaPT, $A100)</f>
        <v/>
      </c>
      <c r="BD100" s="135">
        <f>COUNTIF(LOKAAKSARACV, $A100)</f>
        <v/>
      </c>
      <c r="BE100" s="135">
        <f>COUNTIF(LuximaMetroMediaPT, $A100)</f>
        <v/>
      </c>
      <c r="BF100" s="135">
        <f>COUNTIF(MandarMajuCV, $A100)</f>
        <v/>
      </c>
      <c r="BG100" s="135">
        <f>COUNTIF(MediaAkselerasi, $A100)</f>
        <v/>
      </c>
      <c r="BH100" s="135">
        <f>COUNTIF(MediaCendekiaMuslimCV, $A100)</f>
        <v/>
      </c>
      <c r="BI100" s="135">
        <f>COUNTIF(MediaDinamikaSelarasPT, $A100)</f>
        <v/>
      </c>
      <c r="BJ100" s="135">
        <f>COUNTIF(MediaKaryaPutraCV, $A100)</f>
        <v/>
      </c>
      <c r="BK100" s="135">
        <f>COUNTIF(MediaPressindoPT, $A100)</f>
        <v/>
      </c>
      <c r="BL100" s="135">
        <f>COUNTIF(MediantaraSemestaPT, $A100)</f>
        <v/>
      </c>
      <c r="BM100" s="135">
        <f>COUNTIF(MelaniaPublishingCV, $A100)</f>
        <v/>
      </c>
      <c r="BN100" s="135">
        <f>COUNTIF(MutiaraAksaraCV, $A100)</f>
        <v/>
      </c>
      <c r="BO100" s="135">
        <f>COUNTIF(NafalGlobalNusantaraPT, $A100)</f>
        <v/>
      </c>
      <c r="BP100" s="135">
        <f>COUNTIF(NiagaSwadayaPT, $A100)</f>
        <v/>
      </c>
      <c r="BQ100" s="135">
        <f>COUNTIF(NuansaCendekiaCV, $A100)</f>
        <v/>
      </c>
      <c r="BR100" s="135">
        <f>COUNTIF(PenebarSwadayaPT, $A100)</f>
        <v/>
      </c>
      <c r="BS100" s="135">
        <f>COUNTIF(PenerbitAdab, $A100)</f>
        <v/>
      </c>
      <c r="BT100" s="135">
        <f>COUNTIF(PenerbitEGC, $A100)</f>
        <v/>
      </c>
      <c r="BU100" s="135">
        <f>COUNTIF(PenerbitIPBPressPT, $A100)</f>
        <v/>
      </c>
      <c r="BV100" s="135">
        <f>COUNTIF(PenerbitSalemba, $A100)</f>
        <v/>
      </c>
      <c r="BW100" s="135">
        <f>COUNTIF(PohonCahayaSemestaPT, $A100)</f>
        <v/>
      </c>
      <c r="BX100" s="135">
        <f>COUNTIF(PranaDinamikaSejahteraPT, $A100)</f>
        <v/>
      </c>
      <c r="BY100" s="135">
        <f>COUNTIF(PrenadaMediaGroup, $A100)</f>
        <v/>
      </c>
      <c r="BZ100" s="135">
        <f>COUNTIF(PusatDatadanAnalisaTempoPT, $A100)</f>
        <v/>
      </c>
      <c r="CA100" s="135">
        <f>COUNTIF(PuspaSwaraPT, $A100)</f>
        <v/>
      </c>
      <c r="CB100" s="135">
        <f>COUNTIF(PustakaBaruPress, $A100)</f>
        <v/>
      </c>
      <c r="CC100" s="135">
        <f>COUNTIF(PustakaBengawanCV, $A100)</f>
        <v/>
      </c>
      <c r="CD100" s="135">
        <f>COUNTIF(PustakaRumahCintaCV, $A100)</f>
        <v/>
      </c>
      <c r="CE100" s="135">
        <f>COUNTIF(RajaGrafindoPersadaPT, $A100)</f>
        <v/>
      </c>
      <c r="CF100" s="135">
        <f>COUNTIF(RajawaliIntanCemerlang, $A100)</f>
        <v/>
      </c>
      <c r="CG100" s="135">
        <f>COUNTIF(RayyanaKomunikasindoPT, $A100)</f>
        <v/>
      </c>
      <c r="CH100" s="135">
        <f>COUNTIF(RefikaAditamaPT, $A100)</f>
        <v/>
      </c>
      <c r="CI100" s="135">
        <f>COUNTIF(RemajaRosdakaryaPT, $A100)</f>
        <v/>
      </c>
      <c r="CJ100" s="135">
        <f>COUNTIF(ReneTurosIndonesiaPT, $A100)</f>
        <v/>
      </c>
      <c r="CK100" s="135">
        <f>COUNTIF(SaranaPancakaryaNusaPT, $A100)</f>
        <v/>
      </c>
      <c r="CL100" s="135">
        <f>COUNTIF(ScopindoMediaPustakaPT, $A100)</f>
        <v/>
      </c>
      <c r="CM100" s="135">
        <f>COUNTIF(SetiAjiCV, $A100)</f>
        <v/>
      </c>
      <c r="CN100" s="135">
        <f>COUNTIF(SinergiPrimaMagnaCV, $A100)</f>
        <v/>
      </c>
      <c r="CO100" s="135">
        <f>COUNTIF(TazkiaInvestindoUtamaPT, $A100)</f>
        <v/>
      </c>
      <c r="CP100" s="135">
        <f>COUNTIF(TeguhKaryaCV, $A100)</f>
        <v/>
      </c>
      <c r="CQ100" s="135">
        <f>COUNTIF(TigaSerangkaiPustakaMandiriPT, $A100)</f>
        <v/>
      </c>
      <c r="CR100" s="135">
        <f>COUNTIF(TrubusSwadayaPT, $A100)</f>
        <v/>
      </c>
      <c r="CS100" s="135">
        <f>COUNTIF(UGMPress, $A100)</f>
        <v/>
      </c>
      <c r="CU100" s="36" t="n"/>
      <c r="CV100" s="36" t="n"/>
      <c r="CW100" s="36" t="n"/>
      <c r="CX100" s="36" t="n"/>
      <c r="CY100" s="36" t="n"/>
      <c r="CZ100" s="36" t="n"/>
      <c r="DA100" s="36" t="n"/>
      <c r="DB100" s="36" t="n"/>
      <c r="DC100" s="36" t="n"/>
      <c r="DD100" s="36" t="n"/>
      <c r="DE100" s="36" t="n"/>
      <c r="DF100" s="36" t="n"/>
      <c r="DG100" s="36" t="n"/>
      <c r="DH100" s="36" t="n"/>
      <c r="DI100" s="36" t="n"/>
      <c r="DJ100" s="36" t="n"/>
      <c r="DK100" s="36" t="n"/>
      <c r="DL100" s="36" t="n"/>
      <c r="DM100" s="36" t="n"/>
      <c r="DN100" s="36" t="n"/>
      <c r="DO100" s="36" t="n"/>
      <c r="DP100" s="36" t="n"/>
      <c r="DQ100" s="36" t="n"/>
      <c r="DR100" s="36" t="n"/>
      <c r="DS100" s="36" t="n"/>
      <c r="DT100" s="36" t="n"/>
      <c r="DU100" s="36" t="n"/>
      <c r="DV100" s="36" t="n"/>
      <c r="DW100" s="36" t="n"/>
      <c r="DX100" s="36" t="n"/>
      <c r="DY100" s="36" t="n"/>
      <c r="DZ100" s="36" t="n"/>
      <c r="EA100" s="36" t="n"/>
      <c r="EB100" s="36" t="n"/>
      <c r="EC100" s="36" t="n"/>
      <c r="ED100" s="36" t="n"/>
      <c r="EE100" s="36" t="n"/>
      <c r="EF100" s="36" t="n"/>
      <c r="EG100" s="36" t="n"/>
      <c r="EH100" s="36" t="n"/>
      <c r="EI100" s="36" t="n"/>
      <c r="EJ100" s="36" t="n"/>
      <c r="EK100" s="36" t="n"/>
      <c r="EL100" s="36" t="n"/>
      <c r="EM100" s="36" t="n"/>
      <c r="EN100" s="36" t="n"/>
    </row>
    <row r="101">
      <c r="A101" s="146" t="inlineStr">
        <is>
          <t>009.21</t>
        </is>
      </c>
      <c r="B101" s="156" t="inlineStr">
        <is>
          <t>Pertanahan</t>
        </is>
      </c>
      <c r="C101" s="147">
        <f>SUM(E101:CS101)</f>
        <v/>
      </c>
      <c r="D101" s="147" t="n"/>
      <c r="E101" s="135">
        <f>COUNTIF(AlumniPT, $A101)</f>
        <v/>
      </c>
      <c r="F101" s="135">
        <f>COUNTIF(BalaiPustakaPT, $A101)</f>
        <v/>
      </c>
      <c r="G101" s="135">
        <f>COUNTIF(KytaJayaMandiriCV, $A101)</f>
        <v/>
      </c>
      <c r="H101" s="135">
        <f>COUNTIF(SindunataCV, $A101)</f>
        <v/>
      </c>
      <c r="I101" s="135">
        <f>COUNTIF(SyiahKualaUniversityPress, $A101)</f>
        <v/>
      </c>
      <c r="J101" s="135">
        <f>COUNTIF(UINMALIKIPRESS, $A101)</f>
        <v/>
      </c>
      <c r="K101" s="135">
        <f>COUNTIF(UNISMAPRESS, $A101)</f>
        <v/>
      </c>
      <c r="L101" s="135">
        <f>COUNTIF(UnitomoPress, $A101)</f>
        <v/>
      </c>
      <c r="M101" s="135">
        <f>COUNTIF(TITIANILMUCV, $A101)</f>
        <v/>
      </c>
      <c r="N101" s="135">
        <f>COUNTIF(AlqaprintJatinangor, $A101)</f>
        <v/>
      </c>
      <c r="O101" s="135">
        <f>COUNTIF(AnantaVidyaCV, $A101)</f>
        <v/>
      </c>
      <c r="P101" s="135">
        <f>COUNTIF(AndiOffsetCV, $A101)</f>
        <v/>
      </c>
      <c r="Q101" s="135">
        <f>COUNTIF(BestariBuanaMurniGroupPT, $A101)</f>
        <v/>
      </c>
      <c r="R101" s="135">
        <f>COUNTIF(BintangSemestaMediaCV, $A101)</f>
        <v/>
      </c>
      <c r="S101" s="135">
        <f>COUNTIF(BPKTodungSutanGunungMuliaPT, $A101)</f>
        <v/>
      </c>
      <c r="T101" s="135">
        <f>COUNTIF(BrataFancyMediaPT, $A101)</f>
        <v/>
      </c>
      <c r="U101" s="135">
        <f>COUNTIF(BudiUtamaCVDeepublish, $A101)</f>
        <v/>
      </c>
      <c r="V101" s="135">
        <f>COUNTIF(BukaBukuPustaka, $A101)</f>
        <v/>
      </c>
      <c r="W101" s="135">
        <f>COUNTIF(BUMIAKSARAPT, $A101)</f>
        <v/>
      </c>
      <c r="X101" s="135">
        <f>COUNTIF(CahayaDuabelasSemestaPT, $A101)</f>
        <v/>
      </c>
      <c r="Y101" s="135">
        <f>COUNTIF(CitraAdityaBaktiPT, $A101)</f>
        <v/>
      </c>
      <c r="Z101" s="135">
        <f>COUNTIF(DeltaEdukasiPrimaCV, $A101)</f>
        <v/>
      </c>
      <c r="AA101" s="135">
        <f>COUNTIF(DIANDRAPRIMAMITRAMEDIACV, $A101)</f>
        <v/>
      </c>
      <c r="AB101" s="135">
        <f>COUNTIF(DuniaPustakaJayaPT, $A101)</f>
        <v/>
      </c>
      <c r="AC101" s="135">
        <f>COUNTIF(DutaPustakaIndonesiaPT, $A101)</f>
        <v/>
      </c>
      <c r="AD101" s="135">
        <f>COUNTIF(ElementaMediaLiterasiPT, $A101)</f>
        <v/>
      </c>
      <c r="AE101" s="135">
        <f>COUNTIF(ElexMediaKomputindoPT, $A101)</f>
        <v/>
      </c>
      <c r="AF101" s="135">
        <f>COUNTIF(EraAdicitraIntermediaPT, $A101)</f>
        <v/>
      </c>
      <c r="AG101" s="135">
        <f>COUNTIF(GarudaMasSejahteraCV, $A101)</f>
        <v/>
      </c>
      <c r="AH101" s="135">
        <f>COUNTIF(GavaMediaCV, $A101)</f>
        <v/>
      </c>
      <c r="AI101" s="135">
        <f>COUNTIF(GemaInsani, $A101)</f>
        <v/>
      </c>
      <c r="AJ101" s="135">
        <f>COUNTIF(GrahaPrintamaSelarasCV, $A101)</f>
        <v/>
      </c>
      <c r="AK101" s="135">
        <f>COUNTIF(GramediaPustakaUtamaPT, $A101)</f>
        <v/>
      </c>
      <c r="AL101" s="135">
        <f>COUNTIF(GrasindoGramediaWidiaSaranaIndonesia, $A101)</f>
        <v/>
      </c>
      <c r="AM101" s="135">
        <f>COUNTIF(IndivaMediaKreasiPT, $A101)</f>
        <v/>
      </c>
      <c r="AN101" s="135">
        <f>COUNTIF(IndocampCV, $A101)</f>
        <v/>
      </c>
      <c r="AO101" s="135">
        <f>COUNTIF(IndonesiaEmasGroup, $A101)</f>
        <v/>
      </c>
      <c r="AP101" s="135">
        <f>COUNTIF(IntanPariwaraGrupCempakaPutihPT, $A101)</f>
        <v/>
      </c>
      <c r="AQ101" s="135">
        <f>COUNTIF(InteraCV, $A101)</f>
        <v/>
      </c>
      <c r="AR101" s="135">
        <f>COUNTIF(JejakPublisherCV, $A101)</f>
        <v/>
      </c>
      <c r="AS101" s="135">
        <f>COUNTIF(JejakPustaka, $A101)</f>
        <v/>
      </c>
      <c r="AT101" s="135">
        <f>COUNTIF(JepePressMediaUtamaPT, $A101)</f>
        <v/>
      </c>
      <c r="AU101" s="135">
        <f>COUNTIF(KanisiusPT, $A101)</f>
        <v/>
      </c>
      <c r="AV101" s="135">
        <f>COUNTIF(KesaintBlancIndahPT, $A101)</f>
        <v/>
      </c>
      <c r="AW101" s="135">
        <f>COUNTIF(KompasMediaNusantaraPenerbitBukuKompas, $A101)</f>
        <v/>
      </c>
      <c r="AX101" s="135">
        <f>COUNTIF(LanggamPustaka, $A101)</f>
        <v/>
      </c>
      <c r="AY101" s="135">
        <f>COUNTIF(LatifKittoMahesaPT, $A101)</f>
        <v/>
      </c>
      <c r="AZ101" s="135">
        <f>COUNTIF(LENTERAHATIPT, $A101)</f>
        <v/>
      </c>
      <c r="BA101" s="135">
        <f>COUNTIF(LenteraPustakaIndonesia, $A101)</f>
        <v/>
      </c>
      <c r="BB101" s="135">
        <f>COUNTIF(LiterasiNusantaraAbadiGroupPT, $A101)</f>
        <v/>
      </c>
      <c r="BC101" s="135">
        <f>COUNTIF(LiterindoBerkahKaryaPT, $A101)</f>
        <v/>
      </c>
      <c r="BD101" s="135">
        <f>COUNTIF(LOKAAKSARACV, $A101)</f>
        <v/>
      </c>
      <c r="BE101" s="135">
        <f>COUNTIF(LuximaMetroMediaPT, $A101)</f>
        <v/>
      </c>
      <c r="BF101" s="135">
        <f>COUNTIF(MandarMajuCV, $A101)</f>
        <v/>
      </c>
      <c r="BG101" s="135">
        <f>COUNTIF(MediaAkselerasi, $A101)</f>
        <v/>
      </c>
      <c r="BH101" s="135">
        <f>COUNTIF(MediaCendekiaMuslimCV, $A101)</f>
        <v/>
      </c>
      <c r="BI101" s="135">
        <f>COUNTIF(MediaDinamikaSelarasPT, $A101)</f>
        <v/>
      </c>
      <c r="BJ101" s="135">
        <f>COUNTIF(MediaKaryaPutraCV, $A101)</f>
        <v/>
      </c>
      <c r="BK101" s="135">
        <f>COUNTIF(MediaPressindoPT, $A101)</f>
        <v/>
      </c>
      <c r="BL101" s="135">
        <f>COUNTIF(MediantaraSemestaPT, $A101)</f>
        <v/>
      </c>
      <c r="BM101" s="135">
        <f>COUNTIF(MelaniaPublishingCV, $A101)</f>
        <v/>
      </c>
      <c r="BN101" s="135">
        <f>COUNTIF(MutiaraAksaraCV, $A101)</f>
        <v/>
      </c>
      <c r="BO101" s="135">
        <f>COUNTIF(NafalGlobalNusantaraPT, $A101)</f>
        <v/>
      </c>
      <c r="BP101" s="135">
        <f>COUNTIF(NiagaSwadayaPT, $A101)</f>
        <v/>
      </c>
      <c r="BQ101" s="135">
        <f>COUNTIF(NuansaCendekiaCV, $A101)</f>
        <v/>
      </c>
      <c r="BR101" s="135">
        <f>COUNTIF(PenebarSwadayaPT, $A101)</f>
        <v/>
      </c>
      <c r="BS101" s="135">
        <f>COUNTIF(PenerbitAdab, $A101)</f>
        <v/>
      </c>
      <c r="BT101" s="135">
        <f>COUNTIF(PenerbitEGC, $A101)</f>
        <v/>
      </c>
      <c r="BU101" s="135">
        <f>COUNTIF(PenerbitIPBPressPT, $A101)</f>
        <v/>
      </c>
      <c r="BV101" s="135">
        <f>COUNTIF(PenerbitSalemba, $A101)</f>
        <v/>
      </c>
      <c r="BW101" s="135">
        <f>COUNTIF(PohonCahayaSemestaPT, $A101)</f>
        <v/>
      </c>
      <c r="BX101" s="135">
        <f>COUNTIF(PranaDinamikaSejahteraPT, $A101)</f>
        <v/>
      </c>
      <c r="BY101" s="135">
        <f>COUNTIF(PrenadaMediaGroup, $A101)</f>
        <v/>
      </c>
      <c r="BZ101" s="135">
        <f>COUNTIF(PusatDatadanAnalisaTempoPT, $A101)</f>
        <v/>
      </c>
      <c r="CA101" s="135">
        <f>COUNTIF(PuspaSwaraPT, $A101)</f>
        <v/>
      </c>
      <c r="CB101" s="135">
        <f>COUNTIF(PustakaBaruPress, $A101)</f>
        <v/>
      </c>
      <c r="CC101" s="135">
        <f>COUNTIF(PustakaBengawanCV, $A101)</f>
        <v/>
      </c>
      <c r="CD101" s="135">
        <f>COUNTIF(PustakaRumahCintaCV, $A101)</f>
        <v/>
      </c>
      <c r="CE101" s="135">
        <f>COUNTIF(RajaGrafindoPersadaPT, $A101)</f>
        <v/>
      </c>
      <c r="CF101" s="135">
        <f>COUNTIF(RajawaliIntanCemerlang, $A101)</f>
        <v/>
      </c>
      <c r="CG101" s="135">
        <f>COUNTIF(RayyanaKomunikasindoPT, $A101)</f>
        <v/>
      </c>
      <c r="CH101" s="135">
        <f>COUNTIF(RefikaAditamaPT, $A101)</f>
        <v/>
      </c>
      <c r="CI101" s="135">
        <f>COUNTIF(RemajaRosdakaryaPT, $A101)</f>
        <v/>
      </c>
      <c r="CJ101" s="135">
        <f>COUNTIF(ReneTurosIndonesiaPT, $A101)</f>
        <v/>
      </c>
      <c r="CK101" s="135">
        <f>COUNTIF(SaranaPancakaryaNusaPT, $A101)</f>
        <v/>
      </c>
      <c r="CL101" s="135">
        <f>COUNTIF(ScopindoMediaPustakaPT, $A101)</f>
        <v/>
      </c>
      <c r="CM101" s="135">
        <f>COUNTIF(SetiAjiCV, $A101)</f>
        <v/>
      </c>
      <c r="CN101" s="135">
        <f>COUNTIF(SinergiPrimaMagnaCV, $A101)</f>
        <v/>
      </c>
      <c r="CO101" s="135">
        <f>COUNTIF(TazkiaInvestindoUtamaPT, $A101)</f>
        <v/>
      </c>
      <c r="CP101" s="135">
        <f>COUNTIF(TeguhKaryaCV, $A101)</f>
        <v/>
      </c>
      <c r="CQ101" s="135">
        <f>COUNTIF(TigaSerangkaiPustakaMandiriPT, $A101)</f>
        <v/>
      </c>
      <c r="CR101" s="135">
        <f>COUNTIF(TrubusSwadayaPT, $A101)</f>
        <v/>
      </c>
      <c r="CS101" s="135">
        <f>COUNTIF(UGMPress, $A101)</f>
        <v/>
      </c>
      <c r="CU101" s="36" t="n"/>
      <c r="CV101" s="36" t="n"/>
      <c r="CW101" s="36" t="n"/>
      <c r="CX101" s="36" t="n"/>
      <c r="CY101" s="36" t="n"/>
      <c r="CZ101" s="36" t="n"/>
      <c r="DA101" s="36" t="n"/>
      <c r="DB101" s="36" t="n"/>
      <c r="DC101" s="36" t="n"/>
      <c r="DD101" s="36" t="n"/>
      <c r="DE101" s="36" t="n"/>
      <c r="DF101" s="36" t="n"/>
      <c r="DG101" s="36" t="n"/>
      <c r="DH101" s="36" t="n"/>
      <c r="DI101" s="36" t="n"/>
      <c r="DJ101" s="36" t="n"/>
      <c r="DK101" s="36" t="n"/>
      <c r="DL101" s="36" t="n"/>
      <c r="DM101" s="36" t="n"/>
      <c r="DN101" s="36" t="n"/>
      <c r="DO101" s="36" t="n"/>
      <c r="DP101" s="36" t="n"/>
      <c r="DQ101" s="36" t="n"/>
      <c r="DR101" s="36" t="n"/>
      <c r="DS101" s="36" t="n"/>
      <c r="DT101" s="36" t="n"/>
      <c r="DU101" s="36" t="n"/>
      <c r="DV101" s="36" t="n"/>
      <c r="DW101" s="36" t="n"/>
      <c r="DX101" s="36" t="n"/>
      <c r="DY101" s="36" t="n"/>
      <c r="DZ101" s="36" t="n"/>
      <c r="EA101" s="36" t="n"/>
      <c r="EB101" s="36" t="n"/>
      <c r="EC101" s="36" t="n"/>
      <c r="ED101" s="36" t="n"/>
      <c r="EE101" s="36" t="n"/>
      <c r="EF101" s="36" t="n"/>
      <c r="EG101" s="36" t="n"/>
      <c r="EH101" s="36" t="n"/>
      <c r="EI101" s="36" t="n"/>
      <c r="EJ101" s="36" t="n"/>
      <c r="EK101" s="36" t="n"/>
      <c r="EL101" s="36" t="n"/>
      <c r="EM101" s="36" t="n"/>
      <c r="EN101" s="36" t="n"/>
    </row>
    <row r="102">
      <c r="A102" s="152" t="inlineStr">
        <is>
          <t>009.22</t>
        </is>
      </c>
      <c r="B102" s="152" t="inlineStr">
        <is>
          <t>Teknologi</t>
        </is>
      </c>
      <c r="C102" s="147">
        <f>SUM(E102:CS102)</f>
        <v/>
      </c>
      <c r="D102" s="147" t="n"/>
      <c r="E102" s="135">
        <f>COUNTIF(AlumniPT, $A102)</f>
        <v/>
      </c>
      <c r="F102" s="135">
        <f>COUNTIF(BalaiPustakaPT, $A102)</f>
        <v/>
      </c>
      <c r="G102" s="135">
        <f>COUNTIF(KytaJayaMandiriCV, $A102)</f>
        <v/>
      </c>
      <c r="H102" s="135">
        <f>COUNTIF(SindunataCV, $A102)</f>
        <v/>
      </c>
      <c r="I102" s="135">
        <f>COUNTIF(SyiahKualaUniversityPress, $A102)</f>
        <v/>
      </c>
      <c r="J102" s="135">
        <f>COUNTIF(UINMALIKIPRESS, $A102)</f>
        <v/>
      </c>
      <c r="K102" s="135">
        <f>COUNTIF(UNISMAPRESS, $A102)</f>
        <v/>
      </c>
      <c r="L102" s="135">
        <f>COUNTIF(UnitomoPress, $A102)</f>
        <v/>
      </c>
      <c r="M102" s="135">
        <f>COUNTIF(TITIANILMUCV, $A102)</f>
        <v/>
      </c>
      <c r="N102" s="135">
        <f>COUNTIF(AlqaprintJatinangor, $A102)</f>
        <v/>
      </c>
      <c r="O102" s="135">
        <f>COUNTIF(AnantaVidyaCV, $A102)</f>
        <v/>
      </c>
      <c r="P102" s="135">
        <f>COUNTIF(AndiOffsetCV, $A102)</f>
        <v/>
      </c>
      <c r="Q102" s="135">
        <f>COUNTIF(BestariBuanaMurniGroupPT, $A102)</f>
        <v/>
      </c>
      <c r="R102" s="135">
        <f>COUNTIF(BintangSemestaMediaCV, $A102)</f>
        <v/>
      </c>
      <c r="S102" s="135">
        <f>COUNTIF(BPKTodungSutanGunungMuliaPT, $A102)</f>
        <v/>
      </c>
      <c r="T102" s="135">
        <f>COUNTIF(BrataFancyMediaPT, $A102)</f>
        <v/>
      </c>
      <c r="U102" s="135">
        <f>COUNTIF(BudiUtamaCVDeepublish, $A102)</f>
        <v/>
      </c>
      <c r="V102" s="135">
        <f>COUNTIF(BukaBukuPustaka, $A102)</f>
        <v/>
      </c>
      <c r="W102" s="135">
        <f>COUNTIF(BUMIAKSARAPT, $A102)</f>
        <v/>
      </c>
      <c r="X102" s="135">
        <f>COUNTIF(CahayaDuabelasSemestaPT, $A102)</f>
        <v/>
      </c>
      <c r="Y102" s="135">
        <f>COUNTIF(CitraAdityaBaktiPT, $A102)</f>
        <v/>
      </c>
      <c r="Z102" s="135">
        <f>COUNTIF(DeltaEdukasiPrimaCV, $A102)</f>
        <v/>
      </c>
      <c r="AA102" s="135">
        <f>COUNTIF(DIANDRAPRIMAMITRAMEDIACV, $A102)</f>
        <v/>
      </c>
      <c r="AB102" s="135">
        <f>COUNTIF(DuniaPustakaJayaPT, $A102)</f>
        <v/>
      </c>
      <c r="AC102" s="135">
        <f>COUNTIF(DutaPustakaIndonesiaPT, $A102)</f>
        <v/>
      </c>
      <c r="AD102" s="135">
        <f>COUNTIF(ElementaMediaLiterasiPT, $A102)</f>
        <v/>
      </c>
      <c r="AE102" s="135">
        <f>COUNTIF(ElexMediaKomputindoPT, $A102)</f>
        <v/>
      </c>
      <c r="AF102" s="135">
        <f>COUNTIF(EraAdicitraIntermediaPT, $A102)</f>
        <v/>
      </c>
      <c r="AG102" s="135">
        <f>COUNTIF(GarudaMasSejahteraCV, $A102)</f>
        <v/>
      </c>
      <c r="AH102" s="135">
        <f>COUNTIF(GavaMediaCV, $A102)</f>
        <v/>
      </c>
      <c r="AI102" s="135">
        <f>COUNTIF(GemaInsani, $A102)</f>
        <v/>
      </c>
      <c r="AJ102" s="135">
        <f>COUNTIF(GrahaPrintamaSelarasCV, $A102)</f>
        <v/>
      </c>
      <c r="AK102" s="135">
        <f>COUNTIF(GramediaPustakaUtamaPT, $A102)</f>
        <v/>
      </c>
      <c r="AL102" s="135">
        <f>COUNTIF(GrasindoGramediaWidiaSaranaIndonesia, $A102)</f>
        <v/>
      </c>
      <c r="AM102" s="135">
        <f>COUNTIF(IndivaMediaKreasiPT, $A102)</f>
        <v/>
      </c>
      <c r="AN102" s="135">
        <f>COUNTIF(IndocampCV, $A102)</f>
        <v/>
      </c>
      <c r="AO102" s="135">
        <f>COUNTIF(IndonesiaEmasGroup, $A102)</f>
        <v/>
      </c>
      <c r="AP102" s="135">
        <f>COUNTIF(IntanPariwaraGrupCempakaPutihPT, $A102)</f>
        <v/>
      </c>
      <c r="AQ102" s="135">
        <f>COUNTIF(InteraCV, $A102)</f>
        <v/>
      </c>
      <c r="AR102" s="135">
        <f>COUNTIF(JejakPublisherCV, $A102)</f>
        <v/>
      </c>
      <c r="AS102" s="135">
        <f>COUNTIF(JejakPustaka, $A102)</f>
        <v/>
      </c>
      <c r="AT102" s="135">
        <f>COUNTIF(JepePressMediaUtamaPT, $A102)</f>
        <v/>
      </c>
      <c r="AU102" s="135">
        <f>COUNTIF(KanisiusPT, $A102)</f>
        <v/>
      </c>
      <c r="AV102" s="135">
        <f>COUNTIF(KesaintBlancIndahPT, $A102)</f>
        <v/>
      </c>
      <c r="AW102" s="135">
        <f>COUNTIF(KompasMediaNusantaraPenerbitBukuKompas, $A102)</f>
        <v/>
      </c>
      <c r="AX102" s="135">
        <f>COUNTIF(LanggamPustaka, $A102)</f>
        <v/>
      </c>
      <c r="AY102" s="135">
        <f>COUNTIF(LatifKittoMahesaPT, $A102)</f>
        <v/>
      </c>
      <c r="AZ102" s="135">
        <f>COUNTIF(LENTERAHATIPT, $A102)</f>
        <v/>
      </c>
      <c r="BA102" s="135">
        <f>COUNTIF(LenteraPustakaIndonesia, $A102)</f>
        <v/>
      </c>
      <c r="BB102" s="135">
        <f>COUNTIF(LiterasiNusantaraAbadiGroupPT, $A102)</f>
        <v/>
      </c>
      <c r="BC102" s="135">
        <f>COUNTIF(LiterindoBerkahKaryaPT, $A102)</f>
        <v/>
      </c>
      <c r="BD102" s="135">
        <f>COUNTIF(LOKAAKSARACV, $A102)</f>
        <v/>
      </c>
      <c r="BE102" s="135">
        <f>COUNTIF(LuximaMetroMediaPT, $A102)</f>
        <v/>
      </c>
      <c r="BF102" s="135">
        <f>COUNTIF(MandarMajuCV, $A102)</f>
        <v/>
      </c>
      <c r="BG102" s="135">
        <f>COUNTIF(MediaAkselerasi, $A102)</f>
        <v/>
      </c>
      <c r="BH102" s="135">
        <f>COUNTIF(MediaCendekiaMuslimCV, $A102)</f>
        <v/>
      </c>
      <c r="BI102" s="135">
        <f>COUNTIF(MediaDinamikaSelarasPT, $A102)</f>
        <v/>
      </c>
      <c r="BJ102" s="135">
        <f>COUNTIF(MediaKaryaPutraCV, $A102)</f>
        <v/>
      </c>
      <c r="BK102" s="135">
        <f>COUNTIF(MediaPressindoPT, $A102)</f>
        <v/>
      </c>
      <c r="BL102" s="135">
        <f>COUNTIF(MediantaraSemestaPT, $A102)</f>
        <v/>
      </c>
      <c r="BM102" s="135">
        <f>COUNTIF(MelaniaPublishingCV, $A102)</f>
        <v/>
      </c>
      <c r="BN102" s="135">
        <f>COUNTIF(MutiaraAksaraCV, $A102)</f>
        <v/>
      </c>
      <c r="BO102" s="135">
        <f>COUNTIF(NafalGlobalNusantaraPT, $A102)</f>
        <v/>
      </c>
      <c r="BP102" s="135">
        <f>COUNTIF(NiagaSwadayaPT, $A102)</f>
        <v/>
      </c>
      <c r="BQ102" s="135">
        <f>COUNTIF(NuansaCendekiaCV, $A102)</f>
        <v/>
      </c>
      <c r="BR102" s="135">
        <f>COUNTIF(PenebarSwadayaPT, $A102)</f>
        <v/>
      </c>
      <c r="BS102" s="135">
        <f>COUNTIF(PenerbitAdab, $A102)</f>
        <v/>
      </c>
      <c r="BT102" s="135">
        <f>COUNTIF(PenerbitEGC, $A102)</f>
        <v/>
      </c>
      <c r="BU102" s="135">
        <f>COUNTIF(PenerbitIPBPressPT, $A102)</f>
        <v/>
      </c>
      <c r="BV102" s="135">
        <f>COUNTIF(PenerbitSalemba, $A102)</f>
        <v/>
      </c>
      <c r="BW102" s="135">
        <f>COUNTIF(PohonCahayaSemestaPT, $A102)</f>
        <v/>
      </c>
      <c r="BX102" s="135">
        <f>COUNTIF(PranaDinamikaSejahteraPT, $A102)</f>
        <v/>
      </c>
      <c r="BY102" s="135">
        <f>COUNTIF(PrenadaMediaGroup, $A102)</f>
        <v/>
      </c>
      <c r="BZ102" s="135">
        <f>COUNTIF(PusatDatadanAnalisaTempoPT, $A102)</f>
        <v/>
      </c>
      <c r="CA102" s="135">
        <f>COUNTIF(PuspaSwaraPT, $A102)</f>
        <v/>
      </c>
      <c r="CB102" s="135">
        <f>COUNTIF(PustakaBaruPress, $A102)</f>
        <v/>
      </c>
      <c r="CC102" s="135">
        <f>COUNTIF(PustakaBengawanCV, $A102)</f>
        <v/>
      </c>
      <c r="CD102" s="135">
        <f>COUNTIF(PustakaRumahCintaCV, $A102)</f>
        <v/>
      </c>
      <c r="CE102" s="135">
        <f>COUNTIF(RajaGrafindoPersadaPT, $A102)</f>
        <v/>
      </c>
      <c r="CF102" s="135">
        <f>COUNTIF(RajawaliIntanCemerlang, $A102)</f>
        <v/>
      </c>
      <c r="CG102" s="135">
        <f>COUNTIF(RayyanaKomunikasindoPT, $A102)</f>
        <v/>
      </c>
      <c r="CH102" s="135">
        <f>COUNTIF(RefikaAditamaPT, $A102)</f>
        <v/>
      </c>
      <c r="CI102" s="135">
        <f>COUNTIF(RemajaRosdakaryaPT, $A102)</f>
        <v/>
      </c>
      <c r="CJ102" s="135">
        <f>COUNTIF(ReneTurosIndonesiaPT, $A102)</f>
        <v/>
      </c>
      <c r="CK102" s="135">
        <f>COUNTIF(SaranaPancakaryaNusaPT, $A102)</f>
        <v/>
      </c>
      <c r="CL102" s="135">
        <f>COUNTIF(ScopindoMediaPustakaPT, $A102)</f>
        <v/>
      </c>
      <c r="CM102" s="135">
        <f>COUNTIF(SetiAjiCV, $A102)</f>
        <v/>
      </c>
      <c r="CN102" s="135">
        <f>COUNTIF(SinergiPrimaMagnaCV, $A102)</f>
        <v/>
      </c>
      <c r="CO102" s="135">
        <f>COUNTIF(TazkiaInvestindoUtamaPT, $A102)</f>
        <v/>
      </c>
      <c r="CP102" s="135">
        <f>COUNTIF(TeguhKaryaCV, $A102)</f>
        <v/>
      </c>
      <c r="CQ102" s="135">
        <f>COUNTIF(TigaSerangkaiPustakaMandiriPT, $A102)</f>
        <v/>
      </c>
      <c r="CR102" s="135">
        <f>COUNTIF(TrubusSwadayaPT, $A102)</f>
        <v/>
      </c>
      <c r="CS102" s="135">
        <f>COUNTIF(UGMPress, $A102)</f>
        <v/>
      </c>
      <c r="CU102" s="36" t="n"/>
      <c r="CV102" s="36" t="n"/>
      <c r="CW102" s="36" t="n"/>
      <c r="CX102" s="36" t="n"/>
      <c r="CY102" s="36" t="n"/>
      <c r="CZ102" s="36" t="n"/>
      <c r="DA102" s="36" t="n"/>
      <c r="DB102" s="36" t="n"/>
      <c r="DC102" s="36" t="n"/>
      <c r="DD102" s="36" t="n"/>
      <c r="DE102" s="36" t="n"/>
      <c r="DF102" s="36" t="n"/>
      <c r="DG102" s="36" t="n"/>
      <c r="DH102" s="36" t="n"/>
      <c r="DI102" s="36" t="n"/>
      <c r="DJ102" s="36" t="n"/>
      <c r="DK102" s="36" t="n"/>
      <c r="DL102" s="36" t="n"/>
      <c r="DM102" s="36" t="n"/>
      <c r="DN102" s="36" t="n"/>
      <c r="DO102" s="36" t="n"/>
      <c r="DP102" s="36" t="n"/>
      <c r="DQ102" s="36" t="n"/>
      <c r="DR102" s="36" t="n"/>
      <c r="DS102" s="36" t="n"/>
      <c r="DT102" s="36" t="n"/>
      <c r="DU102" s="36" t="n"/>
      <c r="DV102" s="36" t="n"/>
      <c r="DW102" s="36" t="n"/>
      <c r="DX102" s="36" t="n"/>
      <c r="DY102" s="36" t="n"/>
      <c r="DZ102" s="36" t="n"/>
      <c r="EA102" s="36" t="n"/>
      <c r="EB102" s="36" t="n"/>
      <c r="EC102" s="36" t="n"/>
      <c r="ED102" s="36" t="n"/>
      <c r="EE102" s="36" t="n"/>
      <c r="EF102" s="36" t="n"/>
      <c r="EG102" s="36" t="n"/>
      <c r="EH102" s="36" t="n"/>
      <c r="EI102" s="36" t="n"/>
      <c r="EJ102" s="36" t="n"/>
      <c r="EK102" s="36" t="n"/>
      <c r="EL102" s="36" t="n"/>
      <c r="EM102" s="36" t="n"/>
      <c r="EN102" s="36" t="n"/>
    </row>
    <row r="103">
      <c r="A103" s="152" t="inlineStr">
        <is>
          <t>009.23</t>
        </is>
      </c>
      <c r="B103" s="152" t="inlineStr">
        <is>
          <t>Ilmu Gizi</t>
        </is>
      </c>
      <c r="C103" s="147">
        <f>SUM(E103:CS103)</f>
        <v/>
      </c>
      <c r="D103" s="147" t="n"/>
      <c r="E103" s="135">
        <f>COUNTIF(AlumniPT, $A103)</f>
        <v/>
      </c>
      <c r="F103" s="135">
        <f>COUNTIF(BalaiPustakaPT, $A103)</f>
        <v/>
      </c>
      <c r="G103" s="135">
        <f>COUNTIF(KytaJayaMandiriCV, $A103)</f>
        <v/>
      </c>
      <c r="H103" s="135">
        <f>COUNTIF(SindunataCV, $A103)</f>
        <v/>
      </c>
      <c r="I103" s="135">
        <f>COUNTIF(SyiahKualaUniversityPress, $A103)</f>
        <v/>
      </c>
      <c r="J103" s="135">
        <f>COUNTIF(UINMALIKIPRESS, $A103)</f>
        <v/>
      </c>
      <c r="K103" s="135">
        <f>COUNTIF(UNISMAPRESS, $A103)</f>
        <v/>
      </c>
      <c r="L103" s="135">
        <f>COUNTIF(UnitomoPress, $A103)</f>
        <v/>
      </c>
      <c r="M103" s="135">
        <f>COUNTIF(TITIANILMUCV, $A103)</f>
        <v/>
      </c>
      <c r="N103" s="135">
        <f>COUNTIF(AlqaprintJatinangor, $A103)</f>
        <v/>
      </c>
      <c r="O103" s="135">
        <f>COUNTIF(AnantaVidyaCV, $A103)</f>
        <v/>
      </c>
      <c r="P103" s="135">
        <f>COUNTIF(AndiOffsetCV, $A103)</f>
        <v/>
      </c>
      <c r="Q103" s="135">
        <f>COUNTIF(BestariBuanaMurniGroupPT, $A103)</f>
        <v/>
      </c>
      <c r="R103" s="135">
        <f>COUNTIF(BintangSemestaMediaCV, $A103)</f>
        <v/>
      </c>
      <c r="S103" s="135">
        <f>COUNTIF(BPKTodungSutanGunungMuliaPT, $A103)</f>
        <v/>
      </c>
      <c r="T103" s="135">
        <f>COUNTIF(BrataFancyMediaPT, $A103)</f>
        <v/>
      </c>
      <c r="U103" s="135">
        <f>COUNTIF(BudiUtamaCVDeepublish, $A103)</f>
        <v/>
      </c>
      <c r="V103" s="135">
        <f>COUNTIF(BukaBukuPustaka, $A103)</f>
        <v/>
      </c>
      <c r="W103" s="135">
        <f>COUNTIF(BUMIAKSARAPT, $A103)</f>
        <v/>
      </c>
      <c r="X103" s="135">
        <f>COUNTIF(CahayaDuabelasSemestaPT, $A103)</f>
        <v/>
      </c>
      <c r="Y103" s="135">
        <f>COUNTIF(CitraAdityaBaktiPT, $A103)</f>
        <v/>
      </c>
      <c r="Z103" s="135">
        <f>COUNTIF(DeltaEdukasiPrimaCV, $A103)</f>
        <v/>
      </c>
      <c r="AA103" s="135">
        <f>COUNTIF(DIANDRAPRIMAMITRAMEDIACV, $A103)</f>
        <v/>
      </c>
      <c r="AB103" s="135">
        <f>COUNTIF(DuniaPustakaJayaPT, $A103)</f>
        <v/>
      </c>
      <c r="AC103" s="135">
        <f>COUNTIF(DutaPustakaIndonesiaPT, $A103)</f>
        <v/>
      </c>
      <c r="AD103" s="135">
        <f>COUNTIF(ElementaMediaLiterasiPT, $A103)</f>
        <v/>
      </c>
      <c r="AE103" s="135">
        <f>COUNTIF(ElexMediaKomputindoPT, $A103)</f>
        <v/>
      </c>
      <c r="AF103" s="135">
        <f>COUNTIF(EraAdicitraIntermediaPT, $A103)</f>
        <v/>
      </c>
      <c r="AG103" s="135">
        <f>COUNTIF(GarudaMasSejahteraCV, $A103)</f>
        <v/>
      </c>
      <c r="AH103" s="135">
        <f>COUNTIF(GavaMediaCV, $A103)</f>
        <v/>
      </c>
      <c r="AI103" s="135">
        <f>COUNTIF(GemaInsani, $A103)</f>
        <v/>
      </c>
      <c r="AJ103" s="135">
        <f>COUNTIF(GrahaPrintamaSelarasCV, $A103)</f>
        <v/>
      </c>
      <c r="AK103" s="135">
        <f>COUNTIF(GramediaPustakaUtamaPT, $A103)</f>
        <v/>
      </c>
      <c r="AL103" s="135">
        <f>COUNTIF(GrasindoGramediaWidiaSaranaIndonesia, $A103)</f>
        <v/>
      </c>
      <c r="AM103" s="135">
        <f>COUNTIF(IndivaMediaKreasiPT, $A103)</f>
        <v/>
      </c>
      <c r="AN103" s="135">
        <f>COUNTIF(IndocampCV, $A103)</f>
        <v/>
      </c>
      <c r="AO103" s="135">
        <f>COUNTIF(IndonesiaEmasGroup, $A103)</f>
        <v/>
      </c>
      <c r="AP103" s="135">
        <f>COUNTIF(IntanPariwaraGrupCempakaPutihPT, $A103)</f>
        <v/>
      </c>
      <c r="AQ103" s="135">
        <f>COUNTIF(InteraCV, $A103)</f>
        <v/>
      </c>
      <c r="AR103" s="135">
        <f>COUNTIF(JejakPublisherCV, $A103)</f>
        <v/>
      </c>
      <c r="AS103" s="135">
        <f>COUNTIF(JejakPustaka, $A103)</f>
        <v/>
      </c>
      <c r="AT103" s="135">
        <f>COUNTIF(JepePressMediaUtamaPT, $A103)</f>
        <v/>
      </c>
      <c r="AU103" s="135">
        <f>COUNTIF(KanisiusPT, $A103)</f>
        <v/>
      </c>
      <c r="AV103" s="135">
        <f>COUNTIF(KesaintBlancIndahPT, $A103)</f>
        <v/>
      </c>
      <c r="AW103" s="135">
        <f>COUNTIF(KompasMediaNusantaraPenerbitBukuKompas, $A103)</f>
        <v/>
      </c>
      <c r="AX103" s="135">
        <f>COUNTIF(LanggamPustaka, $A103)</f>
        <v/>
      </c>
      <c r="AY103" s="135">
        <f>COUNTIF(LatifKittoMahesaPT, $A103)</f>
        <v/>
      </c>
      <c r="AZ103" s="135">
        <f>COUNTIF(LENTERAHATIPT, $A103)</f>
        <v/>
      </c>
      <c r="BA103" s="135">
        <f>COUNTIF(LenteraPustakaIndonesia, $A103)</f>
        <v/>
      </c>
      <c r="BB103" s="135">
        <f>COUNTIF(LiterasiNusantaraAbadiGroupPT, $A103)</f>
        <v/>
      </c>
      <c r="BC103" s="135">
        <f>COUNTIF(LiterindoBerkahKaryaPT, $A103)</f>
        <v/>
      </c>
      <c r="BD103" s="135">
        <f>COUNTIF(LOKAAKSARACV, $A103)</f>
        <v/>
      </c>
      <c r="BE103" s="135">
        <f>COUNTIF(LuximaMetroMediaPT, $A103)</f>
        <v/>
      </c>
      <c r="BF103" s="135">
        <f>COUNTIF(MandarMajuCV, $A103)</f>
        <v/>
      </c>
      <c r="BG103" s="135">
        <f>COUNTIF(MediaAkselerasi, $A103)</f>
        <v/>
      </c>
      <c r="BH103" s="135">
        <f>COUNTIF(MediaCendekiaMuslimCV, $A103)</f>
        <v/>
      </c>
      <c r="BI103" s="135">
        <f>COUNTIF(MediaDinamikaSelarasPT, $A103)</f>
        <v/>
      </c>
      <c r="BJ103" s="135">
        <f>COUNTIF(MediaKaryaPutraCV, $A103)</f>
        <v/>
      </c>
      <c r="BK103" s="135">
        <f>COUNTIF(MediaPressindoPT, $A103)</f>
        <v/>
      </c>
      <c r="BL103" s="135">
        <f>COUNTIF(MediantaraSemestaPT, $A103)</f>
        <v/>
      </c>
      <c r="BM103" s="135">
        <f>COUNTIF(MelaniaPublishingCV, $A103)</f>
        <v/>
      </c>
      <c r="BN103" s="135">
        <f>COUNTIF(MutiaraAksaraCV, $A103)</f>
        <v/>
      </c>
      <c r="BO103" s="135">
        <f>COUNTIF(NafalGlobalNusantaraPT, $A103)</f>
        <v/>
      </c>
      <c r="BP103" s="135">
        <f>COUNTIF(NiagaSwadayaPT, $A103)</f>
        <v/>
      </c>
      <c r="BQ103" s="135">
        <f>COUNTIF(NuansaCendekiaCV, $A103)</f>
        <v/>
      </c>
      <c r="BR103" s="135">
        <f>COUNTIF(PenebarSwadayaPT, $A103)</f>
        <v/>
      </c>
      <c r="BS103" s="135">
        <f>COUNTIF(PenerbitAdab, $A103)</f>
        <v/>
      </c>
      <c r="BT103" s="135">
        <f>COUNTIF(PenerbitEGC, $A103)</f>
        <v/>
      </c>
      <c r="BU103" s="135">
        <f>COUNTIF(PenerbitIPBPressPT, $A103)</f>
        <v/>
      </c>
      <c r="BV103" s="135">
        <f>COUNTIF(PenerbitSalemba, $A103)</f>
        <v/>
      </c>
      <c r="BW103" s="135">
        <f>COUNTIF(PohonCahayaSemestaPT, $A103)</f>
        <v/>
      </c>
      <c r="BX103" s="135">
        <f>COUNTIF(PranaDinamikaSejahteraPT, $A103)</f>
        <v/>
      </c>
      <c r="BY103" s="135">
        <f>COUNTIF(PrenadaMediaGroup, $A103)</f>
        <v/>
      </c>
      <c r="BZ103" s="135">
        <f>COUNTIF(PusatDatadanAnalisaTempoPT, $A103)</f>
        <v/>
      </c>
      <c r="CA103" s="135">
        <f>COUNTIF(PuspaSwaraPT, $A103)</f>
        <v/>
      </c>
      <c r="CB103" s="135">
        <f>COUNTIF(PustakaBaruPress, $A103)</f>
        <v/>
      </c>
      <c r="CC103" s="135">
        <f>COUNTIF(PustakaBengawanCV, $A103)</f>
        <v/>
      </c>
      <c r="CD103" s="135">
        <f>COUNTIF(PustakaRumahCintaCV, $A103)</f>
        <v/>
      </c>
      <c r="CE103" s="135">
        <f>COUNTIF(RajaGrafindoPersadaPT, $A103)</f>
        <v/>
      </c>
      <c r="CF103" s="135">
        <f>COUNTIF(RajawaliIntanCemerlang, $A103)</f>
        <v/>
      </c>
      <c r="CG103" s="135">
        <f>COUNTIF(RayyanaKomunikasindoPT, $A103)</f>
        <v/>
      </c>
      <c r="CH103" s="135">
        <f>COUNTIF(RefikaAditamaPT, $A103)</f>
        <v/>
      </c>
      <c r="CI103" s="135">
        <f>COUNTIF(RemajaRosdakaryaPT, $A103)</f>
        <v/>
      </c>
      <c r="CJ103" s="135">
        <f>COUNTIF(ReneTurosIndonesiaPT, $A103)</f>
        <v/>
      </c>
      <c r="CK103" s="135">
        <f>COUNTIF(SaranaPancakaryaNusaPT, $A103)</f>
        <v/>
      </c>
      <c r="CL103" s="135">
        <f>COUNTIF(ScopindoMediaPustakaPT, $A103)</f>
        <v/>
      </c>
      <c r="CM103" s="135">
        <f>COUNTIF(SetiAjiCV, $A103)</f>
        <v/>
      </c>
      <c r="CN103" s="135">
        <f>COUNTIF(SinergiPrimaMagnaCV, $A103)</f>
        <v/>
      </c>
      <c r="CO103" s="135">
        <f>COUNTIF(TazkiaInvestindoUtamaPT, $A103)</f>
        <v/>
      </c>
      <c r="CP103" s="135">
        <f>COUNTIF(TeguhKaryaCV, $A103)</f>
        <v/>
      </c>
      <c r="CQ103" s="135">
        <f>COUNTIF(TigaSerangkaiPustakaMandiriPT, $A103)</f>
        <v/>
      </c>
      <c r="CR103" s="135">
        <f>COUNTIF(TrubusSwadayaPT, $A103)</f>
        <v/>
      </c>
      <c r="CS103" s="135">
        <f>COUNTIF(UGMPress, $A103)</f>
        <v/>
      </c>
      <c r="CU103" s="36" t="n"/>
      <c r="CV103" s="36" t="n"/>
      <c r="CW103" s="36" t="n"/>
      <c r="CX103" s="36" t="n"/>
      <c r="CY103" s="36" t="n"/>
      <c r="CZ103" s="36" t="n"/>
      <c r="DA103" s="36" t="n"/>
      <c r="DB103" s="36" t="n"/>
      <c r="DC103" s="36" t="n"/>
      <c r="DD103" s="36" t="n"/>
      <c r="DE103" s="36" t="n"/>
      <c r="DF103" s="36" t="n"/>
      <c r="DG103" s="36" t="n"/>
      <c r="DH103" s="36" t="n"/>
      <c r="DI103" s="36" t="n"/>
      <c r="DJ103" s="36" t="n"/>
      <c r="DK103" s="36" t="n"/>
      <c r="DL103" s="36" t="n"/>
      <c r="DM103" s="36" t="n"/>
      <c r="DN103" s="36" t="n"/>
      <c r="DO103" s="36" t="n"/>
      <c r="DP103" s="36" t="n"/>
      <c r="DQ103" s="36" t="n"/>
      <c r="DR103" s="36" t="n"/>
      <c r="DS103" s="36" t="n"/>
      <c r="DT103" s="36" t="n"/>
      <c r="DU103" s="36" t="n"/>
      <c r="DV103" s="36" t="n"/>
      <c r="DW103" s="36" t="n"/>
      <c r="DX103" s="36" t="n"/>
      <c r="DY103" s="36" t="n"/>
      <c r="DZ103" s="36" t="n"/>
      <c r="EA103" s="36" t="n"/>
      <c r="EB103" s="36" t="n"/>
      <c r="EC103" s="36" t="n"/>
      <c r="ED103" s="36" t="n"/>
      <c r="EE103" s="36" t="n"/>
      <c r="EF103" s="36" t="n"/>
      <c r="EG103" s="36" t="n"/>
      <c r="EH103" s="36" t="n"/>
      <c r="EI103" s="36" t="n"/>
      <c r="EJ103" s="36" t="n"/>
      <c r="EK103" s="36" t="n"/>
      <c r="EL103" s="36" t="n"/>
      <c r="EM103" s="36" t="n"/>
      <c r="EN103" s="36" t="n"/>
    </row>
    <row r="104">
      <c r="A104" s="152" t="inlineStr">
        <is>
          <t>009.24</t>
        </is>
      </c>
      <c r="B104" s="152" t="inlineStr">
        <is>
          <t>Kesehatan</t>
        </is>
      </c>
      <c r="C104" s="147">
        <f>SUM(E104:CS104)</f>
        <v/>
      </c>
      <c r="D104" s="147" t="n"/>
      <c r="E104" s="135">
        <f>COUNTIF(AlumniPT, $A104)</f>
        <v/>
      </c>
      <c r="F104" s="135">
        <f>COUNTIF(BalaiPustakaPT, $A104)</f>
        <v/>
      </c>
      <c r="G104" s="135">
        <f>COUNTIF(KytaJayaMandiriCV, $A104)</f>
        <v/>
      </c>
      <c r="H104" s="135">
        <f>COUNTIF(SindunataCV, $A104)</f>
        <v/>
      </c>
      <c r="I104" s="135">
        <f>COUNTIF(SyiahKualaUniversityPress, $A104)</f>
        <v/>
      </c>
      <c r="J104" s="135">
        <f>COUNTIF(UINMALIKIPRESS, $A104)</f>
        <v/>
      </c>
      <c r="K104" s="135">
        <f>COUNTIF(UNISMAPRESS, $A104)</f>
        <v/>
      </c>
      <c r="L104" s="135">
        <f>COUNTIF(UnitomoPress, $A104)</f>
        <v/>
      </c>
      <c r="M104" s="135">
        <f>COUNTIF(TITIANILMUCV, $A104)</f>
        <v/>
      </c>
      <c r="N104" s="135">
        <f>COUNTIF(AlqaprintJatinangor, $A104)</f>
        <v/>
      </c>
      <c r="O104" s="135">
        <f>COUNTIF(AnantaVidyaCV, $A104)</f>
        <v/>
      </c>
      <c r="P104" s="135">
        <f>COUNTIF(AndiOffsetCV, $A104)</f>
        <v/>
      </c>
      <c r="Q104" s="135">
        <f>COUNTIF(BestariBuanaMurniGroupPT, $A104)</f>
        <v/>
      </c>
      <c r="R104" s="135">
        <f>COUNTIF(BintangSemestaMediaCV, $A104)</f>
        <v/>
      </c>
      <c r="S104" s="135">
        <f>COUNTIF(BPKTodungSutanGunungMuliaPT, $A104)</f>
        <v/>
      </c>
      <c r="T104" s="135">
        <f>COUNTIF(BrataFancyMediaPT, $A104)</f>
        <v/>
      </c>
      <c r="U104" s="135">
        <f>COUNTIF(BudiUtamaCVDeepublish, $A104)</f>
        <v/>
      </c>
      <c r="V104" s="135">
        <f>COUNTIF(BukaBukuPustaka, $A104)</f>
        <v/>
      </c>
      <c r="W104" s="135">
        <f>COUNTIF(BUMIAKSARAPT, $A104)</f>
        <v/>
      </c>
      <c r="X104" s="135">
        <f>COUNTIF(CahayaDuabelasSemestaPT, $A104)</f>
        <v/>
      </c>
      <c r="Y104" s="135">
        <f>COUNTIF(CitraAdityaBaktiPT, $A104)</f>
        <v/>
      </c>
      <c r="Z104" s="135">
        <f>COUNTIF(DeltaEdukasiPrimaCV, $A104)</f>
        <v/>
      </c>
      <c r="AA104" s="135">
        <f>COUNTIF(DIANDRAPRIMAMITRAMEDIACV, $A104)</f>
        <v/>
      </c>
      <c r="AB104" s="135">
        <f>COUNTIF(DuniaPustakaJayaPT, $A104)</f>
        <v/>
      </c>
      <c r="AC104" s="135">
        <f>COUNTIF(DutaPustakaIndonesiaPT, $A104)</f>
        <v/>
      </c>
      <c r="AD104" s="135">
        <f>COUNTIF(ElementaMediaLiterasiPT, $A104)</f>
        <v/>
      </c>
      <c r="AE104" s="135">
        <f>COUNTIF(ElexMediaKomputindoPT, $A104)</f>
        <v/>
      </c>
      <c r="AF104" s="135">
        <f>COUNTIF(EraAdicitraIntermediaPT, $A104)</f>
        <v/>
      </c>
      <c r="AG104" s="135">
        <f>COUNTIF(GarudaMasSejahteraCV, $A104)</f>
        <v/>
      </c>
      <c r="AH104" s="135">
        <f>COUNTIF(GavaMediaCV, $A104)</f>
        <v/>
      </c>
      <c r="AI104" s="135">
        <f>COUNTIF(GemaInsani, $A104)</f>
        <v/>
      </c>
      <c r="AJ104" s="135">
        <f>COUNTIF(GrahaPrintamaSelarasCV, $A104)</f>
        <v/>
      </c>
      <c r="AK104" s="135">
        <f>COUNTIF(GramediaPustakaUtamaPT, $A104)</f>
        <v/>
      </c>
      <c r="AL104" s="135">
        <f>COUNTIF(GrasindoGramediaWidiaSaranaIndonesia, $A104)</f>
        <v/>
      </c>
      <c r="AM104" s="135">
        <f>COUNTIF(IndivaMediaKreasiPT, $A104)</f>
        <v/>
      </c>
      <c r="AN104" s="135">
        <f>COUNTIF(IndocampCV, $A104)</f>
        <v/>
      </c>
      <c r="AO104" s="135">
        <f>COUNTIF(IndonesiaEmasGroup, $A104)</f>
        <v/>
      </c>
      <c r="AP104" s="135">
        <f>COUNTIF(IntanPariwaraGrupCempakaPutihPT, $A104)</f>
        <v/>
      </c>
      <c r="AQ104" s="135">
        <f>COUNTIF(InteraCV, $A104)</f>
        <v/>
      </c>
      <c r="AR104" s="135">
        <f>COUNTIF(JejakPublisherCV, $A104)</f>
        <v/>
      </c>
      <c r="AS104" s="135">
        <f>COUNTIF(JejakPustaka, $A104)</f>
        <v/>
      </c>
      <c r="AT104" s="135">
        <f>COUNTIF(JepePressMediaUtamaPT, $A104)</f>
        <v/>
      </c>
      <c r="AU104" s="135">
        <f>COUNTIF(KanisiusPT, $A104)</f>
        <v/>
      </c>
      <c r="AV104" s="135">
        <f>COUNTIF(KesaintBlancIndahPT, $A104)</f>
        <v/>
      </c>
      <c r="AW104" s="135">
        <f>COUNTIF(KompasMediaNusantaraPenerbitBukuKompas, $A104)</f>
        <v/>
      </c>
      <c r="AX104" s="135">
        <f>COUNTIF(LanggamPustaka, $A104)</f>
        <v/>
      </c>
      <c r="AY104" s="135">
        <f>COUNTIF(LatifKittoMahesaPT, $A104)</f>
        <v/>
      </c>
      <c r="AZ104" s="135">
        <f>COUNTIF(LENTERAHATIPT, $A104)</f>
        <v/>
      </c>
      <c r="BA104" s="135">
        <f>COUNTIF(LenteraPustakaIndonesia, $A104)</f>
        <v/>
      </c>
      <c r="BB104" s="135">
        <f>COUNTIF(LiterasiNusantaraAbadiGroupPT, $A104)</f>
        <v/>
      </c>
      <c r="BC104" s="135">
        <f>COUNTIF(LiterindoBerkahKaryaPT, $A104)</f>
        <v/>
      </c>
      <c r="BD104" s="135">
        <f>COUNTIF(LOKAAKSARACV, $A104)</f>
        <v/>
      </c>
      <c r="BE104" s="135">
        <f>COUNTIF(LuximaMetroMediaPT, $A104)</f>
        <v/>
      </c>
      <c r="BF104" s="135">
        <f>COUNTIF(MandarMajuCV, $A104)</f>
        <v/>
      </c>
      <c r="BG104" s="135">
        <f>COUNTIF(MediaAkselerasi, $A104)</f>
        <v/>
      </c>
      <c r="BH104" s="135">
        <f>COUNTIF(MediaCendekiaMuslimCV, $A104)</f>
        <v/>
      </c>
      <c r="BI104" s="135">
        <f>COUNTIF(MediaDinamikaSelarasPT, $A104)</f>
        <v/>
      </c>
      <c r="BJ104" s="135">
        <f>COUNTIF(MediaKaryaPutraCV, $A104)</f>
        <v/>
      </c>
      <c r="BK104" s="135">
        <f>COUNTIF(MediaPressindoPT, $A104)</f>
        <v/>
      </c>
      <c r="BL104" s="135">
        <f>COUNTIF(MediantaraSemestaPT, $A104)</f>
        <v/>
      </c>
      <c r="BM104" s="135">
        <f>COUNTIF(MelaniaPublishingCV, $A104)</f>
        <v/>
      </c>
      <c r="BN104" s="135">
        <f>COUNTIF(MutiaraAksaraCV, $A104)</f>
        <v/>
      </c>
      <c r="BO104" s="135">
        <f>COUNTIF(NafalGlobalNusantaraPT, $A104)</f>
        <v/>
      </c>
      <c r="BP104" s="135">
        <f>COUNTIF(NiagaSwadayaPT, $A104)</f>
        <v/>
      </c>
      <c r="BQ104" s="135">
        <f>COUNTIF(NuansaCendekiaCV, $A104)</f>
        <v/>
      </c>
      <c r="BR104" s="135">
        <f>COUNTIF(PenebarSwadayaPT, $A104)</f>
        <v/>
      </c>
      <c r="BS104" s="135">
        <f>COUNTIF(PenerbitAdab, $A104)</f>
        <v/>
      </c>
      <c r="BT104" s="135">
        <f>COUNTIF(PenerbitEGC, $A104)</f>
        <v/>
      </c>
      <c r="BU104" s="135">
        <f>COUNTIF(PenerbitIPBPressPT, $A104)</f>
        <v/>
      </c>
      <c r="BV104" s="135">
        <f>COUNTIF(PenerbitSalemba, $A104)</f>
        <v/>
      </c>
      <c r="BW104" s="135">
        <f>COUNTIF(PohonCahayaSemestaPT, $A104)</f>
        <v/>
      </c>
      <c r="BX104" s="135">
        <f>COUNTIF(PranaDinamikaSejahteraPT, $A104)</f>
        <v/>
      </c>
      <c r="BY104" s="135">
        <f>COUNTIF(PrenadaMediaGroup, $A104)</f>
        <v/>
      </c>
      <c r="BZ104" s="135">
        <f>COUNTIF(PusatDatadanAnalisaTempoPT, $A104)</f>
        <v/>
      </c>
      <c r="CA104" s="135">
        <f>COUNTIF(PuspaSwaraPT, $A104)</f>
        <v/>
      </c>
      <c r="CB104" s="135">
        <f>COUNTIF(PustakaBaruPress, $A104)</f>
        <v/>
      </c>
      <c r="CC104" s="135">
        <f>COUNTIF(PustakaBengawanCV, $A104)</f>
        <v/>
      </c>
      <c r="CD104" s="135">
        <f>COUNTIF(PustakaRumahCintaCV, $A104)</f>
        <v/>
      </c>
      <c r="CE104" s="135">
        <f>COUNTIF(RajaGrafindoPersadaPT, $A104)</f>
        <v/>
      </c>
      <c r="CF104" s="135">
        <f>COUNTIF(RajawaliIntanCemerlang, $A104)</f>
        <v/>
      </c>
      <c r="CG104" s="135">
        <f>COUNTIF(RayyanaKomunikasindoPT, $A104)</f>
        <v/>
      </c>
      <c r="CH104" s="135">
        <f>COUNTIF(RefikaAditamaPT, $A104)</f>
        <v/>
      </c>
      <c r="CI104" s="135">
        <f>COUNTIF(RemajaRosdakaryaPT, $A104)</f>
        <v/>
      </c>
      <c r="CJ104" s="135">
        <f>COUNTIF(ReneTurosIndonesiaPT, $A104)</f>
        <v/>
      </c>
      <c r="CK104" s="135">
        <f>COUNTIF(SaranaPancakaryaNusaPT, $A104)</f>
        <v/>
      </c>
      <c r="CL104" s="135">
        <f>COUNTIF(ScopindoMediaPustakaPT, $A104)</f>
        <v/>
      </c>
      <c r="CM104" s="135">
        <f>COUNTIF(SetiAjiCV, $A104)</f>
        <v/>
      </c>
      <c r="CN104" s="135">
        <f>COUNTIF(SinergiPrimaMagnaCV, $A104)</f>
        <v/>
      </c>
      <c r="CO104" s="135">
        <f>COUNTIF(TazkiaInvestindoUtamaPT, $A104)</f>
        <v/>
      </c>
      <c r="CP104" s="135">
        <f>COUNTIF(TeguhKaryaCV, $A104)</f>
        <v/>
      </c>
      <c r="CQ104" s="135">
        <f>COUNTIF(TigaSerangkaiPustakaMandiriPT, $A104)</f>
        <v/>
      </c>
      <c r="CR104" s="135">
        <f>COUNTIF(TrubusSwadayaPT, $A104)</f>
        <v/>
      </c>
      <c r="CS104" s="135">
        <f>COUNTIF(UGMPress, $A104)</f>
        <v/>
      </c>
      <c r="CU104" s="36" t="n"/>
      <c r="CV104" s="36" t="n"/>
      <c r="CW104" s="36" t="n"/>
      <c r="CX104" s="36" t="n"/>
      <c r="CY104" s="36" t="n"/>
      <c r="CZ104" s="36" t="n"/>
      <c r="DA104" s="36" t="n"/>
      <c r="DB104" s="36" t="n"/>
      <c r="DC104" s="36" t="n"/>
      <c r="DD104" s="36" t="n"/>
      <c r="DE104" s="36" t="n"/>
      <c r="DF104" s="36" t="n"/>
      <c r="DG104" s="36" t="n"/>
      <c r="DH104" s="36" t="n"/>
      <c r="DI104" s="36" t="n"/>
      <c r="DJ104" s="36" t="n"/>
      <c r="DK104" s="36" t="n"/>
      <c r="DL104" s="36" t="n"/>
      <c r="DM104" s="36" t="n"/>
      <c r="DN104" s="36" t="n"/>
      <c r="DO104" s="36" t="n"/>
      <c r="DP104" s="36" t="n"/>
      <c r="DQ104" s="36" t="n"/>
      <c r="DR104" s="36" t="n"/>
      <c r="DS104" s="36" t="n"/>
      <c r="DT104" s="36" t="n"/>
      <c r="DU104" s="36" t="n"/>
      <c r="DV104" s="36" t="n"/>
      <c r="DW104" s="36" t="n"/>
      <c r="DX104" s="36" t="n"/>
      <c r="DY104" s="36" t="n"/>
      <c r="DZ104" s="36" t="n"/>
      <c r="EA104" s="36" t="n"/>
      <c r="EB104" s="36" t="n"/>
      <c r="EC104" s="36" t="n"/>
      <c r="ED104" s="36" t="n"/>
      <c r="EE104" s="36" t="n"/>
      <c r="EF104" s="36" t="n"/>
      <c r="EG104" s="36" t="n"/>
      <c r="EH104" s="36" t="n"/>
      <c r="EI104" s="36" t="n"/>
      <c r="EJ104" s="36" t="n"/>
      <c r="EK104" s="36" t="n"/>
      <c r="EL104" s="36" t="n"/>
      <c r="EM104" s="36" t="n"/>
      <c r="EN104" s="36" t="n"/>
    </row>
    <row r="105">
      <c r="A105" s="152" t="inlineStr">
        <is>
          <t>009.25</t>
        </is>
      </c>
      <c r="B105" s="152" t="inlineStr">
        <is>
          <t>Bisnis</t>
        </is>
      </c>
      <c r="C105" s="147">
        <f>SUM(E105:CS105)</f>
        <v/>
      </c>
      <c r="D105" s="147" t="n"/>
      <c r="E105" s="135">
        <f>COUNTIF(AlumniPT, $A105)</f>
        <v/>
      </c>
      <c r="F105" s="135">
        <f>COUNTIF(BalaiPustakaPT, $A105)</f>
        <v/>
      </c>
      <c r="G105" s="135">
        <f>COUNTIF(KytaJayaMandiriCV, $A105)</f>
        <v/>
      </c>
      <c r="H105" s="135">
        <f>COUNTIF(SindunataCV, $A105)</f>
        <v/>
      </c>
      <c r="I105" s="135">
        <f>COUNTIF(SyiahKualaUniversityPress, $A105)</f>
        <v/>
      </c>
      <c r="J105" s="135">
        <f>COUNTIF(UINMALIKIPRESS, $A105)</f>
        <v/>
      </c>
      <c r="K105" s="135">
        <f>COUNTIF(UNISMAPRESS, $A105)</f>
        <v/>
      </c>
      <c r="L105" s="135">
        <f>COUNTIF(UnitomoPress, $A105)</f>
        <v/>
      </c>
      <c r="M105" s="135">
        <f>COUNTIF(TITIANILMUCV, $A105)</f>
        <v/>
      </c>
      <c r="N105" s="135">
        <f>COUNTIF(AlqaprintJatinangor, $A105)</f>
        <v/>
      </c>
      <c r="O105" s="135">
        <f>COUNTIF(AnantaVidyaCV, $A105)</f>
        <v/>
      </c>
      <c r="P105" s="135">
        <f>COUNTIF(AndiOffsetCV, $A105)</f>
        <v/>
      </c>
      <c r="Q105" s="135">
        <f>COUNTIF(BestariBuanaMurniGroupPT, $A105)</f>
        <v/>
      </c>
      <c r="R105" s="135">
        <f>COUNTIF(BintangSemestaMediaCV, $A105)</f>
        <v/>
      </c>
      <c r="S105" s="135">
        <f>COUNTIF(BPKTodungSutanGunungMuliaPT, $A105)</f>
        <v/>
      </c>
      <c r="T105" s="135">
        <f>COUNTIF(BrataFancyMediaPT, $A105)</f>
        <v/>
      </c>
      <c r="U105" s="135">
        <f>COUNTIF(BudiUtamaCVDeepublish, $A105)</f>
        <v/>
      </c>
      <c r="V105" s="135">
        <f>COUNTIF(BukaBukuPustaka, $A105)</f>
        <v/>
      </c>
      <c r="W105" s="135">
        <f>COUNTIF(BUMIAKSARAPT, $A105)</f>
        <v/>
      </c>
      <c r="X105" s="135">
        <f>COUNTIF(CahayaDuabelasSemestaPT, $A105)</f>
        <v/>
      </c>
      <c r="Y105" s="135">
        <f>COUNTIF(CitraAdityaBaktiPT, $A105)</f>
        <v/>
      </c>
      <c r="Z105" s="135">
        <f>COUNTIF(DeltaEdukasiPrimaCV, $A105)</f>
        <v/>
      </c>
      <c r="AA105" s="135">
        <f>COUNTIF(DIANDRAPRIMAMITRAMEDIACV, $A105)</f>
        <v/>
      </c>
      <c r="AB105" s="135">
        <f>COUNTIF(DuniaPustakaJayaPT, $A105)</f>
        <v/>
      </c>
      <c r="AC105" s="135">
        <f>COUNTIF(DutaPustakaIndonesiaPT, $A105)</f>
        <v/>
      </c>
      <c r="AD105" s="135">
        <f>COUNTIF(ElementaMediaLiterasiPT, $A105)</f>
        <v/>
      </c>
      <c r="AE105" s="135">
        <f>COUNTIF(ElexMediaKomputindoPT, $A105)</f>
        <v/>
      </c>
      <c r="AF105" s="135">
        <f>COUNTIF(EraAdicitraIntermediaPT, $A105)</f>
        <v/>
      </c>
      <c r="AG105" s="135">
        <f>COUNTIF(GarudaMasSejahteraCV, $A105)</f>
        <v/>
      </c>
      <c r="AH105" s="135">
        <f>COUNTIF(GavaMediaCV, $A105)</f>
        <v/>
      </c>
      <c r="AI105" s="135">
        <f>COUNTIF(GemaInsani, $A105)</f>
        <v/>
      </c>
      <c r="AJ105" s="135">
        <f>COUNTIF(GrahaPrintamaSelarasCV, $A105)</f>
        <v/>
      </c>
      <c r="AK105" s="135">
        <f>COUNTIF(GramediaPustakaUtamaPT, $A105)</f>
        <v/>
      </c>
      <c r="AL105" s="135">
        <f>COUNTIF(GrasindoGramediaWidiaSaranaIndonesia, $A105)</f>
        <v/>
      </c>
      <c r="AM105" s="135">
        <f>COUNTIF(IndivaMediaKreasiPT, $A105)</f>
        <v/>
      </c>
      <c r="AN105" s="135">
        <f>COUNTIF(IndocampCV, $A105)</f>
        <v/>
      </c>
      <c r="AO105" s="135">
        <f>COUNTIF(IndonesiaEmasGroup, $A105)</f>
        <v/>
      </c>
      <c r="AP105" s="135">
        <f>COUNTIF(IntanPariwaraGrupCempakaPutihPT, $A105)</f>
        <v/>
      </c>
      <c r="AQ105" s="135">
        <f>COUNTIF(InteraCV, $A105)</f>
        <v/>
      </c>
      <c r="AR105" s="135">
        <f>COUNTIF(JejakPublisherCV, $A105)</f>
        <v/>
      </c>
      <c r="AS105" s="135">
        <f>COUNTIF(JejakPustaka, $A105)</f>
        <v/>
      </c>
      <c r="AT105" s="135">
        <f>COUNTIF(JepePressMediaUtamaPT, $A105)</f>
        <v/>
      </c>
      <c r="AU105" s="135">
        <f>COUNTIF(KanisiusPT, $A105)</f>
        <v/>
      </c>
      <c r="AV105" s="135">
        <f>COUNTIF(KesaintBlancIndahPT, $A105)</f>
        <v/>
      </c>
      <c r="AW105" s="135">
        <f>COUNTIF(KompasMediaNusantaraPenerbitBukuKompas, $A105)</f>
        <v/>
      </c>
      <c r="AX105" s="135">
        <f>COUNTIF(LanggamPustaka, $A105)</f>
        <v/>
      </c>
      <c r="AY105" s="135">
        <f>COUNTIF(LatifKittoMahesaPT, $A105)</f>
        <v/>
      </c>
      <c r="AZ105" s="135">
        <f>COUNTIF(LENTERAHATIPT, $A105)</f>
        <v/>
      </c>
      <c r="BA105" s="135">
        <f>COUNTIF(LenteraPustakaIndonesia, $A105)</f>
        <v/>
      </c>
      <c r="BB105" s="135">
        <f>COUNTIF(LiterasiNusantaraAbadiGroupPT, $A105)</f>
        <v/>
      </c>
      <c r="BC105" s="135">
        <f>COUNTIF(LiterindoBerkahKaryaPT, $A105)</f>
        <v/>
      </c>
      <c r="BD105" s="135">
        <f>COUNTIF(LOKAAKSARACV, $A105)</f>
        <v/>
      </c>
      <c r="BE105" s="135">
        <f>COUNTIF(LuximaMetroMediaPT, $A105)</f>
        <v/>
      </c>
      <c r="BF105" s="135">
        <f>COUNTIF(MandarMajuCV, $A105)</f>
        <v/>
      </c>
      <c r="BG105" s="135">
        <f>COUNTIF(MediaAkselerasi, $A105)</f>
        <v/>
      </c>
      <c r="BH105" s="135">
        <f>COUNTIF(MediaCendekiaMuslimCV, $A105)</f>
        <v/>
      </c>
      <c r="BI105" s="135">
        <f>COUNTIF(MediaDinamikaSelarasPT, $A105)</f>
        <v/>
      </c>
      <c r="BJ105" s="135">
        <f>COUNTIF(MediaKaryaPutraCV, $A105)</f>
        <v/>
      </c>
      <c r="BK105" s="135">
        <f>COUNTIF(MediaPressindoPT, $A105)</f>
        <v/>
      </c>
      <c r="BL105" s="135">
        <f>COUNTIF(MediantaraSemestaPT, $A105)</f>
        <v/>
      </c>
      <c r="BM105" s="135">
        <f>COUNTIF(MelaniaPublishingCV, $A105)</f>
        <v/>
      </c>
      <c r="BN105" s="135">
        <f>COUNTIF(MutiaraAksaraCV, $A105)</f>
        <v/>
      </c>
      <c r="BO105" s="135">
        <f>COUNTIF(NafalGlobalNusantaraPT, $A105)</f>
        <v/>
      </c>
      <c r="BP105" s="135">
        <f>COUNTIF(NiagaSwadayaPT, $A105)</f>
        <v/>
      </c>
      <c r="BQ105" s="135">
        <f>COUNTIF(NuansaCendekiaCV, $A105)</f>
        <v/>
      </c>
      <c r="BR105" s="135">
        <f>COUNTIF(PenebarSwadayaPT, $A105)</f>
        <v/>
      </c>
      <c r="BS105" s="135">
        <f>COUNTIF(PenerbitAdab, $A105)</f>
        <v/>
      </c>
      <c r="BT105" s="135">
        <f>COUNTIF(PenerbitEGC, $A105)</f>
        <v/>
      </c>
      <c r="BU105" s="135">
        <f>COUNTIF(PenerbitIPBPressPT, $A105)</f>
        <v/>
      </c>
      <c r="BV105" s="135">
        <f>COUNTIF(PenerbitSalemba, $A105)</f>
        <v/>
      </c>
      <c r="BW105" s="135">
        <f>COUNTIF(PohonCahayaSemestaPT, $A105)</f>
        <v/>
      </c>
      <c r="BX105" s="135">
        <f>COUNTIF(PranaDinamikaSejahteraPT, $A105)</f>
        <v/>
      </c>
      <c r="BY105" s="135">
        <f>COUNTIF(PrenadaMediaGroup, $A105)</f>
        <v/>
      </c>
      <c r="BZ105" s="135">
        <f>COUNTIF(PusatDatadanAnalisaTempoPT, $A105)</f>
        <v/>
      </c>
      <c r="CA105" s="135">
        <f>COUNTIF(PuspaSwaraPT, $A105)</f>
        <v/>
      </c>
      <c r="CB105" s="135">
        <f>COUNTIF(PustakaBaruPress, $A105)</f>
        <v/>
      </c>
      <c r="CC105" s="135">
        <f>COUNTIF(PustakaBengawanCV, $A105)</f>
        <v/>
      </c>
      <c r="CD105" s="135">
        <f>COUNTIF(PustakaRumahCintaCV, $A105)</f>
        <v/>
      </c>
      <c r="CE105" s="135">
        <f>COUNTIF(RajaGrafindoPersadaPT, $A105)</f>
        <v/>
      </c>
      <c r="CF105" s="135">
        <f>COUNTIF(RajawaliIntanCemerlang, $A105)</f>
        <v/>
      </c>
      <c r="CG105" s="135">
        <f>COUNTIF(RayyanaKomunikasindoPT, $A105)</f>
        <v/>
      </c>
      <c r="CH105" s="135">
        <f>COUNTIF(RefikaAditamaPT, $A105)</f>
        <v/>
      </c>
      <c r="CI105" s="135">
        <f>COUNTIF(RemajaRosdakaryaPT, $A105)</f>
        <v/>
      </c>
      <c r="CJ105" s="135">
        <f>COUNTIF(ReneTurosIndonesiaPT, $A105)</f>
        <v/>
      </c>
      <c r="CK105" s="135">
        <f>COUNTIF(SaranaPancakaryaNusaPT, $A105)</f>
        <v/>
      </c>
      <c r="CL105" s="135">
        <f>COUNTIF(ScopindoMediaPustakaPT, $A105)</f>
        <v/>
      </c>
      <c r="CM105" s="135">
        <f>COUNTIF(SetiAjiCV, $A105)</f>
        <v/>
      </c>
      <c r="CN105" s="135">
        <f>COUNTIF(SinergiPrimaMagnaCV, $A105)</f>
        <v/>
      </c>
      <c r="CO105" s="135">
        <f>COUNTIF(TazkiaInvestindoUtamaPT, $A105)</f>
        <v/>
      </c>
      <c r="CP105" s="135">
        <f>COUNTIF(TeguhKaryaCV, $A105)</f>
        <v/>
      </c>
      <c r="CQ105" s="135">
        <f>COUNTIF(TigaSerangkaiPustakaMandiriPT, $A105)</f>
        <v/>
      </c>
      <c r="CR105" s="135">
        <f>COUNTIF(TrubusSwadayaPT, $A105)</f>
        <v/>
      </c>
      <c r="CS105" s="135">
        <f>COUNTIF(UGMPress, $A105)</f>
        <v/>
      </c>
      <c r="CU105" s="36" t="n"/>
      <c r="CV105" s="36" t="n"/>
      <c r="CW105" s="36" t="n"/>
      <c r="CX105" s="36" t="n"/>
      <c r="CY105" s="36" t="n"/>
      <c r="CZ105" s="36" t="n"/>
      <c r="DA105" s="36" t="n"/>
      <c r="DB105" s="36" t="n"/>
      <c r="DC105" s="36" t="n"/>
      <c r="DD105" s="36" t="n"/>
      <c r="DE105" s="36" t="n"/>
      <c r="DF105" s="36" t="n"/>
      <c r="DG105" s="36" t="n"/>
      <c r="DH105" s="36" t="n"/>
      <c r="DI105" s="36" t="n"/>
      <c r="DJ105" s="36" t="n"/>
      <c r="DK105" s="36" t="n"/>
      <c r="DL105" s="36" t="n"/>
      <c r="DM105" s="36" t="n"/>
      <c r="DN105" s="36" t="n"/>
      <c r="DO105" s="36" t="n"/>
      <c r="DP105" s="36" t="n"/>
      <c r="DQ105" s="36" t="n"/>
      <c r="DR105" s="36" t="n"/>
      <c r="DS105" s="36" t="n"/>
      <c r="DT105" s="36" t="n"/>
      <c r="DU105" s="36" t="n"/>
      <c r="DV105" s="36" t="n"/>
      <c r="DW105" s="36" t="n"/>
      <c r="DX105" s="36" t="n"/>
      <c r="DY105" s="36" t="n"/>
      <c r="DZ105" s="36" t="n"/>
      <c r="EA105" s="36" t="n"/>
      <c r="EB105" s="36" t="n"/>
      <c r="EC105" s="36" t="n"/>
      <c r="ED105" s="36" t="n"/>
      <c r="EE105" s="36" t="n"/>
      <c r="EF105" s="36" t="n"/>
      <c r="EG105" s="36" t="n"/>
      <c r="EH105" s="36" t="n"/>
      <c r="EI105" s="36" t="n"/>
      <c r="EJ105" s="36" t="n"/>
      <c r="EK105" s="36" t="n"/>
      <c r="EL105" s="36" t="n"/>
      <c r="EM105" s="36" t="n"/>
      <c r="EN105" s="36" t="n"/>
    </row>
    <row r="106">
      <c r="A106" s="152" t="inlineStr">
        <is>
          <t>009.26</t>
        </is>
      </c>
      <c r="B106" s="152" t="inlineStr">
        <is>
          <t>Akuntansi</t>
        </is>
      </c>
      <c r="C106" s="147">
        <f>SUM(E106:CS106)</f>
        <v/>
      </c>
      <c r="D106" s="147" t="n"/>
      <c r="E106" s="135">
        <f>COUNTIF(AlumniPT, $A106)</f>
        <v/>
      </c>
      <c r="F106" s="135">
        <f>COUNTIF(BalaiPustakaPT, $A106)</f>
        <v/>
      </c>
      <c r="G106" s="135">
        <f>COUNTIF(KytaJayaMandiriCV, $A106)</f>
        <v/>
      </c>
      <c r="H106" s="135">
        <f>COUNTIF(SindunataCV, $A106)</f>
        <v/>
      </c>
      <c r="I106" s="135">
        <f>COUNTIF(SyiahKualaUniversityPress, $A106)</f>
        <v/>
      </c>
      <c r="J106" s="135">
        <f>COUNTIF(UINMALIKIPRESS, $A106)</f>
        <v/>
      </c>
      <c r="K106" s="135">
        <f>COUNTIF(UNISMAPRESS, $A106)</f>
        <v/>
      </c>
      <c r="L106" s="135">
        <f>COUNTIF(UnitomoPress, $A106)</f>
        <v/>
      </c>
      <c r="M106" s="135">
        <f>COUNTIF(TITIANILMUCV, $A106)</f>
        <v/>
      </c>
      <c r="N106" s="135">
        <f>COUNTIF(AlqaprintJatinangor, $A106)</f>
        <v/>
      </c>
      <c r="O106" s="135">
        <f>COUNTIF(AnantaVidyaCV, $A106)</f>
        <v/>
      </c>
      <c r="P106" s="135">
        <f>COUNTIF(AndiOffsetCV, $A106)</f>
        <v/>
      </c>
      <c r="Q106" s="135">
        <f>COUNTIF(BestariBuanaMurniGroupPT, $A106)</f>
        <v/>
      </c>
      <c r="R106" s="135">
        <f>COUNTIF(BintangSemestaMediaCV, $A106)</f>
        <v/>
      </c>
      <c r="S106" s="135">
        <f>COUNTIF(BPKTodungSutanGunungMuliaPT, $A106)</f>
        <v/>
      </c>
      <c r="T106" s="135">
        <f>COUNTIF(BrataFancyMediaPT, $A106)</f>
        <v/>
      </c>
      <c r="U106" s="135">
        <f>COUNTIF(BudiUtamaCVDeepublish, $A106)</f>
        <v/>
      </c>
      <c r="V106" s="135">
        <f>COUNTIF(BukaBukuPustaka, $A106)</f>
        <v/>
      </c>
      <c r="W106" s="135">
        <f>COUNTIF(BUMIAKSARAPT, $A106)</f>
        <v/>
      </c>
      <c r="X106" s="135">
        <f>COUNTIF(CahayaDuabelasSemestaPT, $A106)</f>
        <v/>
      </c>
      <c r="Y106" s="135">
        <f>COUNTIF(CitraAdityaBaktiPT, $A106)</f>
        <v/>
      </c>
      <c r="Z106" s="135">
        <f>COUNTIF(DeltaEdukasiPrimaCV, $A106)</f>
        <v/>
      </c>
      <c r="AA106" s="135">
        <f>COUNTIF(DIANDRAPRIMAMITRAMEDIACV, $A106)</f>
        <v/>
      </c>
      <c r="AB106" s="135">
        <f>COUNTIF(DuniaPustakaJayaPT, $A106)</f>
        <v/>
      </c>
      <c r="AC106" s="135">
        <f>COUNTIF(DutaPustakaIndonesiaPT, $A106)</f>
        <v/>
      </c>
      <c r="AD106" s="135">
        <f>COUNTIF(ElementaMediaLiterasiPT, $A106)</f>
        <v/>
      </c>
      <c r="AE106" s="135">
        <f>COUNTIF(ElexMediaKomputindoPT, $A106)</f>
        <v/>
      </c>
      <c r="AF106" s="135">
        <f>COUNTIF(EraAdicitraIntermediaPT, $A106)</f>
        <v/>
      </c>
      <c r="AG106" s="135">
        <f>COUNTIF(GarudaMasSejahteraCV, $A106)</f>
        <v/>
      </c>
      <c r="AH106" s="135">
        <f>COUNTIF(GavaMediaCV, $A106)</f>
        <v/>
      </c>
      <c r="AI106" s="135">
        <f>COUNTIF(GemaInsani, $A106)</f>
        <v/>
      </c>
      <c r="AJ106" s="135">
        <f>COUNTIF(GrahaPrintamaSelarasCV, $A106)</f>
        <v/>
      </c>
      <c r="AK106" s="135">
        <f>COUNTIF(GramediaPustakaUtamaPT, $A106)</f>
        <v/>
      </c>
      <c r="AL106" s="135">
        <f>COUNTIF(GrasindoGramediaWidiaSaranaIndonesia, $A106)</f>
        <v/>
      </c>
      <c r="AM106" s="135">
        <f>COUNTIF(IndivaMediaKreasiPT, $A106)</f>
        <v/>
      </c>
      <c r="AN106" s="135">
        <f>COUNTIF(IndocampCV, $A106)</f>
        <v/>
      </c>
      <c r="AO106" s="135">
        <f>COUNTIF(IndonesiaEmasGroup, $A106)</f>
        <v/>
      </c>
      <c r="AP106" s="135">
        <f>COUNTIF(IntanPariwaraGrupCempakaPutihPT, $A106)</f>
        <v/>
      </c>
      <c r="AQ106" s="135">
        <f>COUNTIF(InteraCV, $A106)</f>
        <v/>
      </c>
      <c r="AR106" s="135">
        <f>COUNTIF(JejakPublisherCV, $A106)</f>
        <v/>
      </c>
      <c r="AS106" s="135">
        <f>COUNTIF(JejakPustaka, $A106)</f>
        <v/>
      </c>
      <c r="AT106" s="135">
        <f>COUNTIF(JepePressMediaUtamaPT, $A106)</f>
        <v/>
      </c>
      <c r="AU106" s="135">
        <f>COUNTIF(KanisiusPT, $A106)</f>
        <v/>
      </c>
      <c r="AV106" s="135">
        <f>COUNTIF(KesaintBlancIndahPT, $A106)</f>
        <v/>
      </c>
      <c r="AW106" s="135">
        <f>COUNTIF(KompasMediaNusantaraPenerbitBukuKompas, $A106)</f>
        <v/>
      </c>
      <c r="AX106" s="135">
        <f>COUNTIF(LanggamPustaka, $A106)</f>
        <v/>
      </c>
      <c r="AY106" s="135">
        <f>COUNTIF(LatifKittoMahesaPT, $A106)</f>
        <v/>
      </c>
      <c r="AZ106" s="135">
        <f>COUNTIF(LENTERAHATIPT, $A106)</f>
        <v/>
      </c>
      <c r="BA106" s="135">
        <f>COUNTIF(LenteraPustakaIndonesia, $A106)</f>
        <v/>
      </c>
      <c r="BB106" s="135">
        <f>COUNTIF(LiterasiNusantaraAbadiGroupPT, $A106)</f>
        <v/>
      </c>
      <c r="BC106" s="135">
        <f>COUNTIF(LiterindoBerkahKaryaPT, $A106)</f>
        <v/>
      </c>
      <c r="BD106" s="135">
        <f>COUNTIF(LOKAAKSARACV, $A106)</f>
        <v/>
      </c>
      <c r="BE106" s="135">
        <f>COUNTIF(LuximaMetroMediaPT, $A106)</f>
        <v/>
      </c>
      <c r="BF106" s="135">
        <f>COUNTIF(MandarMajuCV, $A106)</f>
        <v/>
      </c>
      <c r="BG106" s="135">
        <f>COUNTIF(MediaAkselerasi, $A106)</f>
        <v/>
      </c>
      <c r="BH106" s="135">
        <f>COUNTIF(MediaCendekiaMuslimCV, $A106)</f>
        <v/>
      </c>
      <c r="BI106" s="135">
        <f>COUNTIF(MediaDinamikaSelarasPT, $A106)</f>
        <v/>
      </c>
      <c r="BJ106" s="135">
        <f>COUNTIF(MediaKaryaPutraCV, $A106)</f>
        <v/>
      </c>
      <c r="BK106" s="135">
        <f>COUNTIF(MediaPressindoPT, $A106)</f>
        <v/>
      </c>
      <c r="BL106" s="135">
        <f>COUNTIF(MediantaraSemestaPT, $A106)</f>
        <v/>
      </c>
      <c r="BM106" s="135">
        <f>COUNTIF(MelaniaPublishingCV, $A106)</f>
        <v/>
      </c>
      <c r="BN106" s="135">
        <f>COUNTIF(MutiaraAksaraCV, $A106)</f>
        <v/>
      </c>
      <c r="BO106" s="135">
        <f>COUNTIF(NafalGlobalNusantaraPT, $A106)</f>
        <v/>
      </c>
      <c r="BP106" s="135">
        <f>COUNTIF(NiagaSwadayaPT, $A106)</f>
        <v/>
      </c>
      <c r="BQ106" s="135">
        <f>COUNTIF(NuansaCendekiaCV, $A106)</f>
        <v/>
      </c>
      <c r="BR106" s="135">
        <f>COUNTIF(PenebarSwadayaPT, $A106)</f>
        <v/>
      </c>
      <c r="BS106" s="135">
        <f>COUNTIF(PenerbitAdab, $A106)</f>
        <v/>
      </c>
      <c r="BT106" s="135">
        <f>COUNTIF(PenerbitEGC, $A106)</f>
        <v/>
      </c>
      <c r="BU106" s="135">
        <f>COUNTIF(PenerbitIPBPressPT, $A106)</f>
        <v/>
      </c>
      <c r="BV106" s="135">
        <f>COUNTIF(PenerbitSalemba, $A106)</f>
        <v/>
      </c>
      <c r="BW106" s="135">
        <f>COUNTIF(PohonCahayaSemestaPT, $A106)</f>
        <v/>
      </c>
      <c r="BX106" s="135">
        <f>COUNTIF(PranaDinamikaSejahteraPT, $A106)</f>
        <v/>
      </c>
      <c r="BY106" s="135">
        <f>COUNTIF(PrenadaMediaGroup, $A106)</f>
        <v/>
      </c>
      <c r="BZ106" s="135">
        <f>COUNTIF(PusatDatadanAnalisaTempoPT, $A106)</f>
        <v/>
      </c>
      <c r="CA106" s="135">
        <f>COUNTIF(PuspaSwaraPT, $A106)</f>
        <v/>
      </c>
      <c r="CB106" s="135">
        <f>COUNTIF(PustakaBaruPress, $A106)</f>
        <v/>
      </c>
      <c r="CC106" s="135">
        <f>COUNTIF(PustakaBengawanCV, $A106)</f>
        <v/>
      </c>
      <c r="CD106" s="135">
        <f>COUNTIF(PustakaRumahCintaCV, $A106)</f>
        <v/>
      </c>
      <c r="CE106" s="135">
        <f>COUNTIF(RajaGrafindoPersadaPT, $A106)</f>
        <v/>
      </c>
      <c r="CF106" s="135">
        <f>COUNTIF(RajawaliIntanCemerlang, $A106)</f>
        <v/>
      </c>
      <c r="CG106" s="135">
        <f>COUNTIF(RayyanaKomunikasindoPT, $A106)</f>
        <v/>
      </c>
      <c r="CH106" s="135">
        <f>COUNTIF(RefikaAditamaPT, $A106)</f>
        <v/>
      </c>
      <c r="CI106" s="135">
        <f>COUNTIF(RemajaRosdakaryaPT, $A106)</f>
        <v/>
      </c>
      <c r="CJ106" s="135">
        <f>COUNTIF(ReneTurosIndonesiaPT, $A106)</f>
        <v/>
      </c>
      <c r="CK106" s="135">
        <f>COUNTIF(SaranaPancakaryaNusaPT, $A106)</f>
        <v/>
      </c>
      <c r="CL106" s="135">
        <f>COUNTIF(ScopindoMediaPustakaPT, $A106)</f>
        <v/>
      </c>
      <c r="CM106" s="135">
        <f>COUNTIF(SetiAjiCV, $A106)</f>
        <v/>
      </c>
      <c r="CN106" s="135">
        <f>COUNTIF(SinergiPrimaMagnaCV, $A106)</f>
        <v/>
      </c>
      <c r="CO106" s="135">
        <f>COUNTIF(TazkiaInvestindoUtamaPT, $A106)</f>
        <v/>
      </c>
      <c r="CP106" s="135">
        <f>COUNTIF(TeguhKaryaCV, $A106)</f>
        <v/>
      </c>
      <c r="CQ106" s="135">
        <f>COUNTIF(TigaSerangkaiPustakaMandiriPT, $A106)</f>
        <v/>
      </c>
      <c r="CR106" s="135">
        <f>COUNTIF(TrubusSwadayaPT, $A106)</f>
        <v/>
      </c>
      <c r="CS106" s="135">
        <f>COUNTIF(UGMPress, $A106)</f>
        <v/>
      </c>
      <c r="CU106" s="36" t="n"/>
      <c r="CV106" s="36" t="n"/>
      <c r="CW106" s="36" t="n"/>
      <c r="CX106" s="36" t="n"/>
      <c r="CY106" s="36" t="n"/>
      <c r="CZ106" s="36" t="n"/>
      <c r="DA106" s="36" t="n"/>
      <c r="DB106" s="36" t="n"/>
      <c r="DC106" s="36" t="n"/>
      <c r="DD106" s="36" t="n"/>
      <c r="DE106" s="36" t="n"/>
      <c r="DF106" s="36" t="n"/>
      <c r="DG106" s="36" t="n"/>
      <c r="DH106" s="36" t="n"/>
      <c r="DI106" s="36" t="n"/>
      <c r="DJ106" s="36" t="n"/>
      <c r="DK106" s="36" t="n"/>
      <c r="DL106" s="36" t="n"/>
      <c r="DM106" s="36" t="n"/>
      <c r="DN106" s="36" t="n"/>
      <c r="DO106" s="36" t="n"/>
      <c r="DP106" s="36" t="n"/>
      <c r="DQ106" s="36" t="n"/>
      <c r="DR106" s="36" t="n"/>
      <c r="DS106" s="36" t="n"/>
      <c r="DT106" s="36" t="n"/>
      <c r="DU106" s="36" t="n"/>
      <c r="DV106" s="36" t="n"/>
      <c r="DW106" s="36" t="n"/>
      <c r="DX106" s="36" t="n"/>
      <c r="DY106" s="36" t="n"/>
      <c r="DZ106" s="36" t="n"/>
      <c r="EA106" s="36" t="n"/>
      <c r="EB106" s="36" t="n"/>
      <c r="EC106" s="36" t="n"/>
      <c r="ED106" s="36" t="n"/>
      <c r="EE106" s="36" t="n"/>
      <c r="EF106" s="36" t="n"/>
      <c r="EG106" s="36" t="n"/>
      <c r="EH106" s="36" t="n"/>
      <c r="EI106" s="36" t="n"/>
      <c r="EJ106" s="36" t="n"/>
      <c r="EK106" s="36" t="n"/>
      <c r="EL106" s="36" t="n"/>
      <c r="EM106" s="36" t="n"/>
      <c r="EN106" s="36" t="n"/>
    </row>
    <row r="107">
      <c r="A107" s="152" t="inlineStr">
        <is>
          <t>009.27</t>
        </is>
      </c>
      <c r="B107" s="152" t="inlineStr">
        <is>
          <t>Umum</t>
        </is>
      </c>
      <c r="C107" s="147">
        <f>SUM(E107:CS107)</f>
        <v/>
      </c>
      <c r="D107" s="147" t="n"/>
      <c r="E107" s="135">
        <f>COUNTIF(AlumniPT, $A107)</f>
        <v/>
      </c>
      <c r="F107" s="135">
        <f>COUNTIF(BalaiPustakaPT, $A107)</f>
        <v/>
      </c>
      <c r="G107" s="135">
        <f>COUNTIF(KytaJayaMandiriCV, $A107)</f>
        <v/>
      </c>
      <c r="H107" s="135">
        <f>COUNTIF(SindunataCV, $A107)</f>
        <v/>
      </c>
      <c r="I107" s="135">
        <f>COUNTIF(SyiahKualaUniversityPress, $A107)</f>
        <v/>
      </c>
      <c r="J107" s="135">
        <f>COUNTIF(UINMALIKIPRESS, $A107)</f>
        <v/>
      </c>
      <c r="K107" s="135">
        <f>COUNTIF(UNISMAPRESS, $A107)</f>
        <v/>
      </c>
      <c r="L107" s="135">
        <f>COUNTIF(UnitomoPress, $A107)</f>
        <v/>
      </c>
      <c r="M107" s="135">
        <f>COUNTIF(TITIANILMUCV, $A107)</f>
        <v/>
      </c>
      <c r="N107" s="135">
        <f>COUNTIF(AlqaprintJatinangor, $A107)</f>
        <v/>
      </c>
      <c r="O107" s="135">
        <f>COUNTIF(AnantaVidyaCV, $A107)</f>
        <v/>
      </c>
      <c r="P107" s="135">
        <f>COUNTIF(AndiOffsetCV, $A107)</f>
        <v/>
      </c>
      <c r="Q107" s="135">
        <f>COUNTIF(BestariBuanaMurniGroupPT, $A107)</f>
        <v/>
      </c>
      <c r="R107" s="135">
        <f>COUNTIF(BintangSemestaMediaCV, $A107)</f>
        <v/>
      </c>
      <c r="S107" s="135">
        <f>COUNTIF(BPKTodungSutanGunungMuliaPT, $A107)</f>
        <v/>
      </c>
      <c r="T107" s="135">
        <f>COUNTIF(BrataFancyMediaPT, $A107)</f>
        <v/>
      </c>
      <c r="U107" s="135">
        <f>COUNTIF(BudiUtamaCVDeepublish, $A107)</f>
        <v/>
      </c>
      <c r="V107" s="135">
        <f>COUNTIF(BukaBukuPustaka, $A107)</f>
        <v/>
      </c>
      <c r="W107" s="135">
        <f>COUNTIF(BUMIAKSARAPT, $A107)</f>
        <v/>
      </c>
      <c r="X107" s="135">
        <f>COUNTIF(CahayaDuabelasSemestaPT, $A107)</f>
        <v/>
      </c>
      <c r="Y107" s="135">
        <f>COUNTIF(CitraAdityaBaktiPT, $A107)</f>
        <v/>
      </c>
      <c r="Z107" s="135">
        <f>COUNTIF(DeltaEdukasiPrimaCV, $A107)</f>
        <v/>
      </c>
      <c r="AA107" s="135">
        <f>COUNTIF(DIANDRAPRIMAMITRAMEDIACV, $A107)</f>
        <v/>
      </c>
      <c r="AB107" s="135">
        <f>COUNTIF(DuniaPustakaJayaPT, $A107)</f>
        <v/>
      </c>
      <c r="AC107" s="135">
        <f>COUNTIF(DutaPustakaIndonesiaPT, $A107)</f>
        <v/>
      </c>
      <c r="AD107" s="135">
        <f>COUNTIF(ElementaMediaLiterasiPT, $A107)</f>
        <v/>
      </c>
      <c r="AE107" s="135">
        <f>COUNTIF(ElexMediaKomputindoPT, $A107)</f>
        <v/>
      </c>
      <c r="AF107" s="135">
        <f>COUNTIF(EraAdicitraIntermediaPT, $A107)</f>
        <v/>
      </c>
      <c r="AG107" s="135">
        <f>COUNTIF(GarudaMasSejahteraCV, $A107)</f>
        <v/>
      </c>
      <c r="AH107" s="135">
        <f>COUNTIF(GavaMediaCV, $A107)</f>
        <v/>
      </c>
      <c r="AI107" s="135">
        <f>COUNTIF(GemaInsani, $A107)</f>
        <v/>
      </c>
      <c r="AJ107" s="135">
        <f>COUNTIF(GrahaPrintamaSelarasCV, $A107)</f>
        <v/>
      </c>
      <c r="AK107" s="135">
        <f>COUNTIF(GramediaPustakaUtamaPT, $A107)</f>
        <v/>
      </c>
      <c r="AL107" s="135">
        <f>COUNTIF(GrasindoGramediaWidiaSaranaIndonesia, $A107)</f>
        <v/>
      </c>
      <c r="AM107" s="135">
        <f>COUNTIF(IndivaMediaKreasiPT, $A107)</f>
        <v/>
      </c>
      <c r="AN107" s="135">
        <f>COUNTIF(IndocampCV, $A107)</f>
        <v/>
      </c>
      <c r="AO107" s="135">
        <f>COUNTIF(IndonesiaEmasGroup, $A107)</f>
        <v/>
      </c>
      <c r="AP107" s="135">
        <f>COUNTIF(IntanPariwaraGrupCempakaPutihPT, $A107)</f>
        <v/>
      </c>
      <c r="AQ107" s="135">
        <f>COUNTIF(InteraCV, $A107)</f>
        <v/>
      </c>
      <c r="AR107" s="135">
        <f>COUNTIF(JejakPublisherCV, $A107)</f>
        <v/>
      </c>
      <c r="AS107" s="135">
        <f>COUNTIF(JejakPustaka, $A107)</f>
        <v/>
      </c>
      <c r="AT107" s="135">
        <f>COUNTIF(JepePressMediaUtamaPT, $A107)</f>
        <v/>
      </c>
      <c r="AU107" s="135">
        <f>COUNTIF(KanisiusPT, $A107)</f>
        <v/>
      </c>
      <c r="AV107" s="135">
        <f>COUNTIF(KesaintBlancIndahPT, $A107)</f>
        <v/>
      </c>
      <c r="AW107" s="135">
        <f>COUNTIF(KompasMediaNusantaraPenerbitBukuKompas, $A107)</f>
        <v/>
      </c>
      <c r="AX107" s="135">
        <f>COUNTIF(LanggamPustaka, $A107)</f>
        <v/>
      </c>
      <c r="AY107" s="135">
        <f>COUNTIF(LatifKittoMahesaPT, $A107)</f>
        <v/>
      </c>
      <c r="AZ107" s="135">
        <f>COUNTIF(LENTERAHATIPT, $A107)</f>
        <v/>
      </c>
      <c r="BA107" s="135">
        <f>COUNTIF(LenteraPustakaIndonesia, $A107)</f>
        <v/>
      </c>
      <c r="BB107" s="135">
        <f>COUNTIF(LiterasiNusantaraAbadiGroupPT, $A107)</f>
        <v/>
      </c>
      <c r="BC107" s="135">
        <f>COUNTIF(LiterindoBerkahKaryaPT, $A107)</f>
        <v/>
      </c>
      <c r="BD107" s="135">
        <f>COUNTIF(LOKAAKSARACV, $A107)</f>
        <v/>
      </c>
      <c r="BE107" s="135">
        <f>COUNTIF(LuximaMetroMediaPT, $A107)</f>
        <v/>
      </c>
      <c r="BF107" s="135">
        <f>COUNTIF(MandarMajuCV, $A107)</f>
        <v/>
      </c>
      <c r="BG107" s="135">
        <f>COUNTIF(MediaAkselerasi, $A107)</f>
        <v/>
      </c>
      <c r="BH107" s="135">
        <f>COUNTIF(MediaCendekiaMuslimCV, $A107)</f>
        <v/>
      </c>
      <c r="BI107" s="135">
        <f>COUNTIF(MediaDinamikaSelarasPT, $A107)</f>
        <v/>
      </c>
      <c r="BJ107" s="135">
        <f>COUNTIF(MediaKaryaPutraCV, $A107)</f>
        <v/>
      </c>
      <c r="BK107" s="135">
        <f>COUNTIF(MediaPressindoPT, $A107)</f>
        <v/>
      </c>
      <c r="BL107" s="135">
        <f>COUNTIF(MediantaraSemestaPT, $A107)</f>
        <v/>
      </c>
      <c r="BM107" s="135">
        <f>COUNTIF(MelaniaPublishingCV, $A107)</f>
        <v/>
      </c>
      <c r="BN107" s="135">
        <f>COUNTIF(MutiaraAksaraCV, $A107)</f>
        <v/>
      </c>
      <c r="BO107" s="135">
        <f>COUNTIF(NafalGlobalNusantaraPT, $A107)</f>
        <v/>
      </c>
      <c r="BP107" s="135">
        <f>COUNTIF(NiagaSwadayaPT, $A107)</f>
        <v/>
      </c>
      <c r="BQ107" s="135">
        <f>COUNTIF(NuansaCendekiaCV, $A107)</f>
        <v/>
      </c>
      <c r="BR107" s="135">
        <f>COUNTIF(PenebarSwadayaPT, $A107)</f>
        <v/>
      </c>
      <c r="BS107" s="135">
        <f>COUNTIF(PenerbitAdab, $A107)</f>
        <v/>
      </c>
      <c r="BT107" s="135">
        <f>COUNTIF(PenerbitEGC, $A107)</f>
        <v/>
      </c>
      <c r="BU107" s="135">
        <f>COUNTIF(PenerbitIPBPressPT, $A107)</f>
        <v/>
      </c>
      <c r="BV107" s="135">
        <f>COUNTIF(PenerbitSalemba, $A107)</f>
        <v/>
      </c>
      <c r="BW107" s="135">
        <f>COUNTIF(PohonCahayaSemestaPT, $A107)</f>
        <v/>
      </c>
      <c r="BX107" s="135">
        <f>COUNTIF(PranaDinamikaSejahteraPT, $A107)</f>
        <v/>
      </c>
      <c r="BY107" s="135">
        <f>COUNTIF(PrenadaMediaGroup, $A107)</f>
        <v/>
      </c>
      <c r="BZ107" s="135">
        <f>COUNTIF(PusatDatadanAnalisaTempoPT, $A107)</f>
        <v/>
      </c>
      <c r="CA107" s="135">
        <f>COUNTIF(PuspaSwaraPT, $A107)</f>
        <v/>
      </c>
      <c r="CB107" s="135">
        <f>COUNTIF(PustakaBaruPress, $A107)</f>
        <v/>
      </c>
      <c r="CC107" s="135">
        <f>COUNTIF(PustakaBengawanCV, $A107)</f>
        <v/>
      </c>
      <c r="CD107" s="135">
        <f>COUNTIF(PustakaRumahCintaCV, $A107)</f>
        <v/>
      </c>
      <c r="CE107" s="135">
        <f>COUNTIF(RajaGrafindoPersadaPT, $A107)</f>
        <v/>
      </c>
      <c r="CF107" s="135">
        <f>COUNTIF(RajawaliIntanCemerlang, $A107)</f>
        <v/>
      </c>
      <c r="CG107" s="135">
        <f>COUNTIF(RayyanaKomunikasindoPT, $A107)</f>
        <v/>
      </c>
      <c r="CH107" s="135">
        <f>COUNTIF(RefikaAditamaPT, $A107)</f>
        <v/>
      </c>
      <c r="CI107" s="135">
        <f>COUNTIF(RemajaRosdakaryaPT, $A107)</f>
        <v/>
      </c>
      <c r="CJ107" s="135">
        <f>COUNTIF(ReneTurosIndonesiaPT, $A107)</f>
        <v/>
      </c>
      <c r="CK107" s="135">
        <f>COUNTIF(SaranaPancakaryaNusaPT, $A107)</f>
        <v/>
      </c>
      <c r="CL107" s="135">
        <f>COUNTIF(ScopindoMediaPustakaPT, $A107)</f>
        <v/>
      </c>
      <c r="CM107" s="135">
        <f>COUNTIF(SetiAjiCV, $A107)</f>
        <v/>
      </c>
      <c r="CN107" s="135">
        <f>COUNTIF(SinergiPrimaMagnaCV, $A107)</f>
        <v/>
      </c>
      <c r="CO107" s="135">
        <f>COUNTIF(TazkiaInvestindoUtamaPT, $A107)</f>
        <v/>
      </c>
      <c r="CP107" s="135">
        <f>COUNTIF(TeguhKaryaCV, $A107)</f>
        <v/>
      </c>
      <c r="CQ107" s="135">
        <f>COUNTIF(TigaSerangkaiPustakaMandiriPT, $A107)</f>
        <v/>
      </c>
      <c r="CR107" s="135">
        <f>COUNTIF(TrubusSwadayaPT, $A107)</f>
        <v/>
      </c>
      <c r="CS107" s="135">
        <f>COUNTIF(UGMPress, $A107)</f>
        <v/>
      </c>
      <c r="CU107" s="36" t="n"/>
      <c r="CV107" s="36" t="n"/>
      <c r="CW107" s="36" t="n"/>
      <c r="CX107" s="36" t="n"/>
      <c r="CY107" s="36" t="n"/>
      <c r="CZ107" s="36" t="n"/>
      <c r="DA107" s="36" t="n"/>
      <c r="DB107" s="36" t="n"/>
      <c r="DC107" s="36" t="n"/>
      <c r="DD107" s="36" t="n"/>
      <c r="DE107" s="36" t="n"/>
      <c r="DF107" s="36" t="n"/>
      <c r="DG107" s="36" t="n"/>
      <c r="DH107" s="36" t="n"/>
      <c r="DI107" s="36" t="n"/>
      <c r="DJ107" s="36" t="n"/>
      <c r="DK107" s="36" t="n"/>
      <c r="DL107" s="36" t="n"/>
      <c r="DM107" s="36" t="n"/>
      <c r="DN107" s="36" t="n"/>
      <c r="DO107" s="36" t="n"/>
      <c r="DP107" s="36" t="n"/>
      <c r="DQ107" s="36" t="n"/>
      <c r="DR107" s="36" t="n"/>
      <c r="DS107" s="36" t="n"/>
      <c r="DT107" s="36" t="n"/>
      <c r="DU107" s="36" t="n"/>
      <c r="DV107" s="36" t="n"/>
      <c r="DW107" s="36" t="n"/>
      <c r="DX107" s="36" t="n"/>
      <c r="DY107" s="36" t="n"/>
      <c r="DZ107" s="36" t="n"/>
      <c r="EA107" s="36" t="n"/>
      <c r="EB107" s="36" t="n"/>
      <c r="EC107" s="36" t="n"/>
      <c r="ED107" s="36" t="n"/>
      <c r="EE107" s="36" t="n"/>
      <c r="EF107" s="36" t="n"/>
      <c r="EG107" s="36" t="n"/>
      <c r="EH107" s="36" t="n"/>
      <c r="EI107" s="36" t="n"/>
      <c r="EJ107" s="36" t="n"/>
      <c r="EK107" s="36" t="n"/>
      <c r="EL107" s="36" t="n"/>
      <c r="EM107" s="36" t="n"/>
      <c r="EN107" s="36" t="n"/>
    </row>
    <row r="108">
      <c r="A108" s="152" t="inlineStr">
        <is>
          <t>009.28</t>
        </is>
      </c>
      <c r="B108" s="152" t="inlineStr">
        <is>
          <t>Vokasi</t>
        </is>
      </c>
      <c r="C108" s="147">
        <f>SUM(E108:CS108)</f>
        <v/>
      </c>
      <c r="D108" s="147" t="n"/>
      <c r="E108" s="135">
        <f>COUNTIF(AlumniPT, $A108)</f>
        <v/>
      </c>
      <c r="F108" s="135">
        <f>COUNTIF(BalaiPustakaPT, $A108)</f>
        <v/>
      </c>
      <c r="G108" s="135">
        <f>COUNTIF(KytaJayaMandiriCV, $A108)</f>
        <v/>
      </c>
      <c r="H108" s="135">
        <f>COUNTIF(SindunataCV, $A108)</f>
        <v/>
      </c>
      <c r="I108" s="135">
        <f>COUNTIF(SyiahKualaUniversityPress, $A108)</f>
        <v/>
      </c>
      <c r="J108" s="135">
        <f>COUNTIF(UINMALIKIPRESS, $A108)</f>
        <v/>
      </c>
      <c r="K108" s="135">
        <f>COUNTIF(UNISMAPRESS, $A108)</f>
        <v/>
      </c>
      <c r="L108" s="135">
        <f>COUNTIF(UnitomoPress, $A108)</f>
        <v/>
      </c>
      <c r="M108" s="135">
        <f>COUNTIF(TITIANILMUCV, $A108)</f>
        <v/>
      </c>
      <c r="N108" s="135">
        <f>COUNTIF(AlqaprintJatinangor, $A108)</f>
        <v/>
      </c>
      <c r="O108" s="135">
        <f>COUNTIF(AnantaVidyaCV, $A108)</f>
        <v/>
      </c>
      <c r="P108" s="135">
        <f>COUNTIF(AndiOffsetCV, $A108)</f>
        <v/>
      </c>
      <c r="Q108" s="135">
        <f>COUNTIF(BestariBuanaMurniGroupPT, $A108)</f>
        <v/>
      </c>
      <c r="R108" s="135">
        <f>COUNTIF(BintangSemestaMediaCV, $A108)</f>
        <v/>
      </c>
      <c r="S108" s="135">
        <f>COUNTIF(BPKTodungSutanGunungMuliaPT, $A108)</f>
        <v/>
      </c>
      <c r="T108" s="135">
        <f>COUNTIF(BrataFancyMediaPT, $A108)</f>
        <v/>
      </c>
      <c r="U108" s="135">
        <f>COUNTIF(BudiUtamaCVDeepublish, $A108)</f>
        <v/>
      </c>
      <c r="V108" s="135">
        <f>COUNTIF(BukaBukuPustaka, $A108)</f>
        <v/>
      </c>
      <c r="W108" s="135">
        <f>COUNTIF(BUMIAKSARAPT, $A108)</f>
        <v/>
      </c>
      <c r="X108" s="135">
        <f>COUNTIF(CahayaDuabelasSemestaPT, $A108)</f>
        <v/>
      </c>
      <c r="Y108" s="135">
        <f>COUNTIF(CitraAdityaBaktiPT, $A108)</f>
        <v/>
      </c>
      <c r="Z108" s="135">
        <f>COUNTIF(DeltaEdukasiPrimaCV, $A108)</f>
        <v/>
      </c>
      <c r="AA108" s="135">
        <f>COUNTIF(DIANDRAPRIMAMITRAMEDIACV, $A108)</f>
        <v/>
      </c>
      <c r="AB108" s="135">
        <f>COUNTIF(DuniaPustakaJayaPT, $A108)</f>
        <v/>
      </c>
      <c r="AC108" s="135">
        <f>COUNTIF(DutaPustakaIndonesiaPT, $A108)</f>
        <v/>
      </c>
      <c r="AD108" s="135">
        <f>COUNTIF(ElementaMediaLiterasiPT, $A108)</f>
        <v/>
      </c>
      <c r="AE108" s="135">
        <f>COUNTIF(ElexMediaKomputindoPT, $A108)</f>
        <v/>
      </c>
      <c r="AF108" s="135">
        <f>COUNTIF(EraAdicitraIntermediaPT, $A108)</f>
        <v/>
      </c>
      <c r="AG108" s="135">
        <f>COUNTIF(GarudaMasSejahteraCV, $A108)</f>
        <v/>
      </c>
      <c r="AH108" s="135">
        <f>COUNTIF(GavaMediaCV, $A108)</f>
        <v/>
      </c>
      <c r="AI108" s="135">
        <f>COUNTIF(GemaInsani, $A108)</f>
        <v/>
      </c>
      <c r="AJ108" s="135">
        <f>COUNTIF(GrahaPrintamaSelarasCV, $A108)</f>
        <v/>
      </c>
      <c r="AK108" s="135">
        <f>COUNTIF(GramediaPustakaUtamaPT, $A108)</f>
        <v/>
      </c>
      <c r="AL108" s="135">
        <f>COUNTIF(GrasindoGramediaWidiaSaranaIndonesia, $A108)</f>
        <v/>
      </c>
      <c r="AM108" s="135">
        <f>COUNTIF(IndivaMediaKreasiPT, $A108)</f>
        <v/>
      </c>
      <c r="AN108" s="135">
        <f>COUNTIF(IndocampCV, $A108)</f>
        <v/>
      </c>
      <c r="AO108" s="135">
        <f>COUNTIF(IndonesiaEmasGroup, $A108)</f>
        <v/>
      </c>
      <c r="AP108" s="135">
        <f>COUNTIF(IntanPariwaraGrupCempakaPutihPT, $A108)</f>
        <v/>
      </c>
      <c r="AQ108" s="135">
        <f>COUNTIF(InteraCV, $A108)</f>
        <v/>
      </c>
      <c r="AR108" s="135">
        <f>COUNTIF(JejakPublisherCV, $A108)</f>
        <v/>
      </c>
      <c r="AS108" s="135">
        <f>COUNTIF(JejakPustaka, $A108)</f>
        <v/>
      </c>
      <c r="AT108" s="135">
        <f>COUNTIF(JepePressMediaUtamaPT, $A108)</f>
        <v/>
      </c>
      <c r="AU108" s="135">
        <f>COUNTIF(KanisiusPT, $A108)</f>
        <v/>
      </c>
      <c r="AV108" s="135">
        <f>COUNTIF(KesaintBlancIndahPT, $A108)</f>
        <v/>
      </c>
      <c r="AW108" s="135">
        <f>COUNTIF(KompasMediaNusantaraPenerbitBukuKompas, $A108)</f>
        <v/>
      </c>
      <c r="AX108" s="135">
        <f>COUNTIF(LanggamPustaka, $A108)</f>
        <v/>
      </c>
      <c r="AY108" s="135">
        <f>COUNTIF(LatifKittoMahesaPT, $A108)</f>
        <v/>
      </c>
      <c r="AZ108" s="135">
        <f>COUNTIF(LENTERAHATIPT, $A108)</f>
        <v/>
      </c>
      <c r="BA108" s="135">
        <f>COUNTIF(LenteraPustakaIndonesia, $A108)</f>
        <v/>
      </c>
      <c r="BB108" s="135">
        <f>COUNTIF(LiterasiNusantaraAbadiGroupPT, $A108)</f>
        <v/>
      </c>
      <c r="BC108" s="135">
        <f>COUNTIF(LiterindoBerkahKaryaPT, $A108)</f>
        <v/>
      </c>
      <c r="BD108" s="135">
        <f>COUNTIF(LOKAAKSARACV, $A108)</f>
        <v/>
      </c>
      <c r="BE108" s="135">
        <f>COUNTIF(LuximaMetroMediaPT, $A108)</f>
        <v/>
      </c>
      <c r="BF108" s="135">
        <f>COUNTIF(MandarMajuCV, $A108)</f>
        <v/>
      </c>
      <c r="BG108" s="135">
        <f>COUNTIF(MediaAkselerasi, $A108)</f>
        <v/>
      </c>
      <c r="BH108" s="135">
        <f>COUNTIF(MediaCendekiaMuslimCV, $A108)</f>
        <v/>
      </c>
      <c r="BI108" s="135">
        <f>COUNTIF(MediaDinamikaSelarasPT, $A108)</f>
        <v/>
      </c>
      <c r="BJ108" s="135">
        <f>COUNTIF(MediaKaryaPutraCV, $A108)</f>
        <v/>
      </c>
      <c r="BK108" s="135">
        <f>COUNTIF(MediaPressindoPT, $A108)</f>
        <v/>
      </c>
      <c r="BL108" s="135">
        <f>COUNTIF(MediantaraSemestaPT, $A108)</f>
        <v/>
      </c>
      <c r="BM108" s="135">
        <f>COUNTIF(MelaniaPublishingCV, $A108)</f>
        <v/>
      </c>
      <c r="BN108" s="135">
        <f>COUNTIF(MutiaraAksaraCV, $A108)</f>
        <v/>
      </c>
      <c r="BO108" s="135">
        <f>COUNTIF(NafalGlobalNusantaraPT, $A108)</f>
        <v/>
      </c>
      <c r="BP108" s="135">
        <f>COUNTIF(NiagaSwadayaPT, $A108)</f>
        <v/>
      </c>
      <c r="BQ108" s="135">
        <f>COUNTIF(NuansaCendekiaCV, $A108)</f>
        <v/>
      </c>
      <c r="BR108" s="135">
        <f>COUNTIF(PenebarSwadayaPT, $A108)</f>
        <v/>
      </c>
      <c r="BS108" s="135">
        <f>COUNTIF(PenerbitAdab, $A108)</f>
        <v/>
      </c>
      <c r="BT108" s="135">
        <f>COUNTIF(PenerbitEGC, $A108)</f>
        <v/>
      </c>
      <c r="BU108" s="135">
        <f>COUNTIF(PenerbitIPBPressPT, $A108)</f>
        <v/>
      </c>
      <c r="BV108" s="135">
        <f>COUNTIF(PenerbitSalemba, $A108)</f>
        <v/>
      </c>
      <c r="BW108" s="135">
        <f>COUNTIF(PohonCahayaSemestaPT, $A108)</f>
        <v/>
      </c>
      <c r="BX108" s="135">
        <f>COUNTIF(PranaDinamikaSejahteraPT, $A108)</f>
        <v/>
      </c>
      <c r="BY108" s="135">
        <f>COUNTIF(PrenadaMediaGroup, $A108)</f>
        <v/>
      </c>
      <c r="BZ108" s="135">
        <f>COUNTIF(PusatDatadanAnalisaTempoPT, $A108)</f>
        <v/>
      </c>
      <c r="CA108" s="135">
        <f>COUNTIF(PuspaSwaraPT, $A108)</f>
        <v/>
      </c>
      <c r="CB108" s="135">
        <f>COUNTIF(PustakaBaruPress, $A108)</f>
        <v/>
      </c>
      <c r="CC108" s="135">
        <f>COUNTIF(PustakaBengawanCV, $A108)</f>
        <v/>
      </c>
      <c r="CD108" s="135">
        <f>COUNTIF(PustakaRumahCintaCV, $A108)</f>
        <v/>
      </c>
      <c r="CE108" s="135">
        <f>COUNTIF(RajaGrafindoPersadaPT, $A108)</f>
        <v/>
      </c>
      <c r="CF108" s="135">
        <f>COUNTIF(RajawaliIntanCemerlang, $A108)</f>
        <v/>
      </c>
      <c r="CG108" s="135">
        <f>COUNTIF(RayyanaKomunikasindoPT, $A108)</f>
        <v/>
      </c>
      <c r="CH108" s="135">
        <f>COUNTIF(RefikaAditamaPT, $A108)</f>
        <v/>
      </c>
      <c r="CI108" s="135">
        <f>COUNTIF(RemajaRosdakaryaPT, $A108)</f>
        <v/>
      </c>
      <c r="CJ108" s="135">
        <f>COUNTIF(ReneTurosIndonesiaPT, $A108)</f>
        <v/>
      </c>
      <c r="CK108" s="135">
        <f>COUNTIF(SaranaPancakaryaNusaPT, $A108)</f>
        <v/>
      </c>
      <c r="CL108" s="135">
        <f>COUNTIF(ScopindoMediaPustakaPT, $A108)</f>
        <v/>
      </c>
      <c r="CM108" s="135">
        <f>COUNTIF(SetiAjiCV, $A108)</f>
        <v/>
      </c>
      <c r="CN108" s="135">
        <f>COUNTIF(SinergiPrimaMagnaCV, $A108)</f>
        <v/>
      </c>
      <c r="CO108" s="135">
        <f>COUNTIF(TazkiaInvestindoUtamaPT, $A108)</f>
        <v/>
      </c>
      <c r="CP108" s="135">
        <f>COUNTIF(TeguhKaryaCV, $A108)</f>
        <v/>
      </c>
      <c r="CQ108" s="135">
        <f>COUNTIF(TigaSerangkaiPustakaMandiriPT, $A108)</f>
        <v/>
      </c>
      <c r="CR108" s="135">
        <f>COUNTIF(TrubusSwadayaPT, $A108)</f>
        <v/>
      </c>
      <c r="CS108" s="135">
        <f>COUNTIF(UGMPress, $A108)</f>
        <v/>
      </c>
      <c r="CU108" s="36" t="n"/>
      <c r="CV108" s="36" t="n"/>
      <c r="CW108" s="36" t="n"/>
      <c r="CX108" s="36" t="n"/>
      <c r="CY108" s="36" t="n"/>
      <c r="CZ108" s="36" t="n"/>
      <c r="DA108" s="36" t="n"/>
      <c r="DB108" s="36" t="n"/>
      <c r="DC108" s="36" t="n"/>
      <c r="DD108" s="36" t="n"/>
      <c r="DE108" s="36" t="n"/>
      <c r="DF108" s="36" t="n"/>
      <c r="DG108" s="36" t="n"/>
      <c r="DH108" s="36" t="n"/>
      <c r="DI108" s="36" t="n"/>
      <c r="DJ108" s="36" t="n"/>
      <c r="DK108" s="36" t="n"/>
      <c r="DL108" s="36" t="n"/>
      <c r="DM108" s="36" t="n"/>
      <c r="DN108" s="36" t="n"/>
      <c r="DO108" s="36" t="n"/>
      <c r="DP108" s="36" t="n"/>
      <c r="DQ108" s="36" t="n"/>
      <c r="DR108" s="36" t="n"/>
      <c r="DS108" s="36" t="n"/>
      <c r="DT108" s="36" t="n"/>
      <c r="DU108" s="36" t="n"/>
      <c r="DV108" s="36" t="n"/>
      <c r="DW108" s="36" t="n"/>
      <c r="DX108" s="36" t="n"/>
      <c r="DY108" s="36" t="n"/>
      <c r="DZ108" s="36" t="n"/>
      <c r="EA108" s="36" t="n"/>
      <c r="EB108" s="36" t="n"/>
      <c r="EC108" s="36" t="n"/>
      <c r="ED108" s="36" t="n"/>
      <c r="EE108" s="36" t="n"/>
      <c r="EF108" s="36" t="n"/>
      <c r="EG108" s="36" t="n"/>
      <c r="EH108" s="36" t="n"/>
      <c r="EI108" s="36" t="n"/>
      <c r="EJ108" s="36" t="n"/>
      <c r="EK108" s="36" t="n"/>
      <c r="EL108" s="36" t="n"/>
      <c r="EM108" s="36" t="n"/>
      <c r="EN108" s="36" t="n"/>
    </row>
    <row r="109">
      <c r="A109" s="152" t="inlineStr">
        <is>
          <t>009.29</t>
        </is>
      </c>
      <c r="B109" s="152" t="inlineStr">
        <is>
          <t>Kedirgantaraan/Penerbangan</t>
        </is>
      </c>
      <c r="C109" s="147">
        <f>SUM(E109:CS109)</f>
        <v/>
      </c>
      <c r="D109" s="147" t="n"/>
      <c r="E109" s="135">
        <f>COUNTIF(AlumniPT, $A109)</f>
        <v/>
      </c>
      <c r="F109" s="135">
        <f>COUNTIF(BalaiPustakaPT, $A109)</f>
        <v/>
      </c>
      <c r="G109" s="135">
        <f>COUNTIF(KytaJayaMandiriCV, $A109)</f>
        <v/>
      </c>
      <c r="H109" s="135">
        <f>COUNTIF(SindunataCV, $A109)</f>
        <v/>
      </c>
      <c r="I109" s="135">
        <f>COUNTIF(SyiahKualaUniversityPress, $A109)</f>
        <v/>
      </c>
      <c r="J109" s="135">
        <f>COUNTIF(UINMALIKIPRESS, $A109)</f>
        <v/>
      </c>
      <c r="K109" s="135">
        <f>COUNTIF(UNISMAPRESS, $A109)</f>
        <v/>
      </c>
      <c r="L109" s="135">
        <f>COUNTIF(UnitomoPress, $A109)</f>
        <v/>
      </c>
      <c r="M109" s="135">
        <f>COUNTIF(TITIANILMUCV, $A109)</f>
        <v/>
      </c>
      <c r="N109" s="135">
        <f>COUNTIF(AlqaprintJatinangor, $A109)</f>
        <v/>
      </c>
      <c r="O109" s="135">
        <f>COUNTIF(AnantaVidyaCV, $A109)</f>
        <v/>
      </c>
      <c r="P109" s="135">
        <f>COUNTIF(AndiOffsetCV, $A109)</f>
        <v/>
      </c>
      <c r="Q109" s="135">
        <f>COUNTIF(BestariBuanaMurniGroupPT, $A109)</f>
        <v/>
      </c>
      <c r="R109" s="135">
        <f>COUNTIF(BintangSemestaMediaCV, $A109)</f>
        <v/>
      </c>
      <c r="S109" s="135">
        <f>COUNTIF(BPKTodungSutanGunungMuliaPT, $A109)</f>
        <v/>
      </c>
      <c r="T109" s="135">
        <f>COUNTIF(BrataFancyMediaPT, $A109)</f>
        <v/>
      </c>
      <c r="U109" s="135">
        <f>COUNTIF(BudiUtamaCVDeepublish, $A109)</f>
        <v/>
      </c>
      <c r="V109" s="135">
        <f>COUNTIF(BukaBukuPustaka, $A109)</f>
        <v/>
      </c>
      <c r="W109" s="135">
        <f>COUNTIF(BUMIAKSARAPT, $A109)</f>
        <v/>
      </c>
      <c r="X109" s="135">
        <f>COUNTIF(CahayaDuabelasSemestaPT, $A109)</f>
        <v/>
      </c>
      <c r="Y109" s="135">
        <f>COUNTIF(CitraAdityaBaktiPT, $A109)</f>
        <v/>
      </c>
      <c r="Z109" s="135">
        <f>COUNTIF(DeltaEdukasiPrimaCV, $A109)</f>
        <v/>
      </c>
      <c r="AA109" s="135">
        <f>COUNTIF(DIANDRAPRIMAMITRAMEDIACV, $A109)</f>
        <v/>
      </c>
      <c r="AB109" s="135">
        <f>COUNTIF(DuniaPustakaJayaPT, $A109)</f>
        <v/>
      </c>
      <c r="AC109" s="135">
        <f>COUNTIF(DutaPustakaIndonesiaPT, $A109)</f>
        <v/>
      </c>
      <c r="AD109" s="135">
        <f>COUNTIF(ElementaMediaLiterasiPT, $A109)</f>
        <v/>
      </c>
      <c r="AE109" s="135">
        <f>COUNTIF(ElexMediaKomputindoPT, $A109)</f>
        <v/>
      </c>
      <c r="AF109" s="135">
        <f>COUNTIF(EraAdicitraIntermediaPT, $A109)</f>
        <v/>
      </c>
      <c r="AG109" s="135">
        <f>COUNTIF(GarudaMasSejahteraCV, $A109)</f>
        <v/>
      </c>
      <c r="AH109" s="135">
        <f>COUNTIF(GavaMediaCV, $A109)</f>
        <v/>
      </c>
      <c r="AI109" s="135">
        <f>COUNTIF(GemaInsani, $A109)</f>
        <v/>
      </c>
      <c r="AJ109" s="135">
        <f>COUNTIF(GrahaPrintamaSelarasCV, $A109)</f>
        <v/>
      </c>
      <c r="AK109" s="135">
        <f>COUNTIF(GramediaPustakaUtamaPT, $A109)</f>
        <v/>
      </c>
      <c r="AL109" s="135">
        <f>COUNTIF(GrasindoGramediaWidiaSaranaIndonesia, $A109)</f>
        <v/>
      </c>
      <c r="AM109" s="135">
        <f>COUNTIF(IndivaMediaKreasiPT, $A109)</f>
        <v/>
      </c>
      <c r="AN109" s="135">
        <f>COUNTIF(IndocampCV, $A109)</f>
        <v/>
      </c>
      <c r="AO109" s="135">
        <f>COUNTIF(IndonesiaEmasGroup, $A109)</f>
        <v/>
      </c>
      <c r="AP109" s="135">
        <f>COUNTIF(IntanPariwaraGrupCempakaPutihPT, $A109)</f>
        <v/>
      </c>
      <c r="AQ109" s="135">
        <f>COUNTIF(InteraCV, $A109)</f>
        <v/>
      </c>
      <c r="AR109" s="135">
        <f>COUNTIF(JejakPublisherCV, $A109)</f>
        <v/>
      </c>
      <c r="AS109" s="135">
        <f>COUNTIF(JejakPustaka, $A109)</f>
        <v/>
      </c>
      <c r="AT109" s="135">
        <f>COUNTIF(JepePressMediaUtamaPT, $A109)</f>
        <v/>
      </c>
      <c r="AU109" s="135">
        <f>COUNTIF(KanisiusPT, $A109)</f>
        <v/>
      </c>
      <c r="AV109" s="135">
        <f>COUNTIF(KesaintBlancIndahPT, $A109)</f>
        <v/>
      </c>
      <c r="AW109" s="135">
        <f>COUNTIF(KompasMediaNusantaraPenerbitBukuKompas, $A109)</f>
        <v/>
      </c>
      <c r="AX109" s="135">
        <f>COUNTIF(LanggamPustaka, $A109)</f>
        <v/>
      </c>
      <c r="AY109" s="135">
        <f>COUNTIF(LatifKittoMahesaPT, $A109)</f>
        <v/>
      </c>
      <c r="AZ109" s="135">
        <f>COUNTIF(LENTERAHATIPT, $A109)</f>
        <v/>
      </c>
      <c r="BA109" s="135">
        <f>COUNTIF(LenteraPustakaIndonesia, $A109)</f>
        <v/>
      </c>
      <c r="BB109" s="135">
        <f>COUNTIF(LiterasiNusantaraAbadiGroupPT, $A109)</f>
        <v/>
      </c>
      <c r="BC109" s="135">
        <f>COUNTIF(LiterindoBerkahKaryaPT, $A109)</f>
        <v/>
      </c>
      <c r="BD109" s="135">
        <f>COUNTIF(LOKAAKSARACV, $A109)</f>
        <v/>
      </c>
      <c r="BE109" s="135">
        <f>COUNTIF(LuximaMetroMediaPT, $A109)</f>
        <v/>
      </c>
      <c r="BF109" s="135">
        <f>COUNTIF(MandarMajuCV, $A109)</f>
        <v/>
      </c>
      <c r="BG109" s="135">
        <f>COUNTIF(MediaAkselerasi, $A109)</f>
        <v/>
      </c>
      <c r="BH109" s="135">
        <f>COUNTIF(MediaCendekiaMuslimCV, $A109)</f>
        <v/>
      </c>
      <c r="BI109" s="135">
        <f>COUNTIF(MediaDinamikaSelarasPT, $A109)</f>
        <v/>
      </c>
      <c r="BJ109" s="135">
        <f>COUNTIF(MediaKaryaPutraCV, $A109)</f>
        <v/>
      </c>
      <c r="BK109" s="135">
        <f>COUNTIF(MediaPressindoPT, $A109)</f>
        <v/>
      </c>
      <c r="BL109" s="135">
        <f>COUNTIF(MediantaraSemestaPT, $A109)</f>
        <v/>
      </c>
      <c r="BM109" s="135">
        <f>COUNTIF(MelaniaPublishingCV, $A109)</f>
        <v/>
      </c>
      <c r="BN109" s="135">
        <f>COUNTIF(MutiaraAksaraCV, $A109)</f>
        <v/>
      </c>
      <c r="BO109" s="135">
        <f>COUNTIF(NafalGlobalNusantaraPT, $A109)</f>
        <v/>
      </c>
      <c r="BP109" s="135">
        <f>COUNTIF(NiagaSwadayaPT, $A109)</f>
        <v/>
      </c>
      <c r="BQ109" s="135">
        <f>COUNTIF(NuansaCendekiaCV, $A109)</f>
        <v/>
      </c>
      <c r="BR109" s="135">
        <f>COUNTIF(PenebarSwadayaPT, $A109)</f>
        <v/>
      </c>
      <c r="BS109" s="135">
        <f>COUNTIF(PenerbitAdab, $A109)</f>
        <v/>
      </c>
      <c r="BT109" s="135">
        <f>COUNTIF(PenerbitEGC, $A109)</f>
        <v/>
      </c>
      <c r="BU109" s="135">
        <f>COUNTIF(PenerbitIPBPressPT, $A109)</f>
        <v/>
      </c>
      <c r="BV109" s="135">
        <f>COUNTIF(PenerbitSalemba, $A109)</f>
        <v/>
      </c>
      <c r="BW109" s="135">
        <f>COUNTIF(PohonCahayaSemestaPT, $A109)</f>
        <v/>
      </c>
      <c r="BX109" s="135">
        <f>COUNTIF(PranaDinamikaSejahteraPT, $A109)</f>
        <v/>
      </c>
      <c r="BY109" s="135">
        <f>COUNTIF(PrenadaMediaGroup, $A109)</f>
        <v/>
      </c>
      <c r="BZ109" s="135">
        <f>COUNTIF(PusatDatadanAnalisaTempoPT, $A109)</f>
        <v/>
      </c>
      <c r="CA109" s="135">
        <f>COUNTIF(PuspaSwaraPT, $A109)</f>
        <v/>
      </c>
      <c r="CB109" s="135">
        <f>COUNTIF(PustakaBaruPress, $A109)</f>
        <v/>
      </c>
      <c r="CC109" s="135">
        <f>COUNTIF(PustakaBengawanCV, $A109)</f>
        <v/>
      </c>
      <c r="CD109" s="135">
        <f>COUNTIF(PustakaRumahCintaCV, $A109)</f>
        <v/>
      </c>
      <c r="CE109" s="135">
        <f>COUNTIF(RajaGrafindoPersadaPT, $A109)</f>
        <v/>
      </c>
      <c r="CF109" s="135">
        <f>COUNTIF(RajawaliIntanCemerlang, $A109)</f>
        <v/>
      </c>
      <c r="CG109" s="135">
        <f>COUNTIF(RayyanaKomunikasindoPT, $A109)</f>
        <v/>
      </c>
      <c r="CH109" s="135">
        <f>COUNTIF(RefikaAditamaPT, $A109)</f>
        <v/>
      </c>
      <c r="CI109" s="135">
        <f>COUNTIF(RemajaRosdakaryaPT, $A109)</f>
        <v/>
      </c>
      <c r="CJ109" s="135">
        <f>COUNTIF(ReneTurosIndonesiaPT, $A109)</f>
        <v/>
      </c>
      <c r="CK109" s="135">
        <f>COUNTIF(SaranaPancakaryaNusaPT, $A109)</f>
        <v/>
      </c>
      <c r="CL109" s="135">
        <f>COUNTIF(ScopindoMediaPustakaPT, $A109)</f>
        <v/>
      </c>
      <c r="CM109" s="135">
        <f>COUNTIF(SetiAjiCV, $A109)</f>
        <v/>
      </c>
      <c r="CN109" s="135">
        <f>COUNTIF(SinergiPrimaMagnaCV, $A109)</f>
        <v/>
      </c>
      <c r="CO109" s="135">
        <f>COUNTIF(TazkiaInvestindoUtamaPT, $A109)</f>
        <v/>
      </c>
      <c r="CP109" s="135">
        <f>COUNTIF(TeguhKaryaCV, $A109)</f>
        <v/>
      </c>
      <c r="CQ109" s="135">
        <f>COUNTIF(TigaSerangkaiPustakaMandiriPT, $A109)</f>
        <v/>
      </c>
      <c r="CR109" s="135">
        <f>COUNTIF(TrubusSwadayaPT, $A109)</f>
        <v/>
      </c>
      <c r="CS109" s="135">
        <f>COUNTIF(UGMPress, $A109)</f>
        <v/>
      </c>
      <c r="CU109" s="36" t="n"/>
      <c r="CV109" s="36" t="n"/>
      <c r="CW109" s="36" t="n"/>
      <c r="CX109" s="36" t="n"/>
      <c r="CY109" s="36" t="n"/>
      <c r="CZ109" s="36" t="n"/>
      <c r="DA109" s="36" t="n"/>
      <c r="DB109" s="36" t="n"/>
      <c r="DC109" s="36" t="n"/>
      <c r="DD109" s="36" t="n"/>
      <c r="DE109" s="36" t="n"/>
      <c r="DF109" s="36" t="n"/>
      <c r="DG109" s="36" t="n"/>
      <c r="DH109" s="36" t="n"/>
      <c r="DI109" s="36" t="n"/>
      <c r="DJ109" s="36" t="n"/>
      <c r="DK109" s="36" t="n"/>
      <c r="DL109" s="36" t="n"/>
      <c r="DM109" s="36" t="n"/>
      <c r="DN109" s="36" t="n"/>
      <c r="DO109" s="36" t="n"/>
      <c r="DP109" s="36" t="n"/>
      <c r="DQ109" s="36" t="n"/>
      <c r="DR109" s="36" t="n"/>
      <c r="DS109" s="36" t="n"/>
      <c r="DT109" s="36" t="n"/>
      <c r="DU109" s="36" t="n"/>
      <c r="DV109" s="36" t="n"/>
      <c r="DW109" s="36" t="n"/>
      <c r="DX109" s="36" t="n"/>
      <c r="DY109" s="36" t="n"/>
      <c r="DZ109" s="36" t="n"/>
      <c r="EA109" s="36" t="n"/>
      <c r="EB109" s="36" t="n"/>
      <c r="EC109" s="36" t="n"/>
      <c r="ED109" s="36" t="n"/>
      <c r="EE109" s="36" t="n"/>
      <c r="EF109" s="36" t="n"/>
      <c r="EG109" s="36" t="n"/>
      <c r="EH109" s="36" t="n"/>
      <c r="EI109" s="36" t="n"/>
      <c r="EJ109" s="36" t="n"/>
      <c r="EK109" s="36" t="n"/>
      <c r="EL109" s="36" t="n"/>
      <c r="EM109" s="36" t="n"/>
      <c r="EN109" s="36" t="n"/>
    </row>
    <row r="110">
      <c r="A110" s="36" t="n"/>
      <c r="B110" s="148" t="inlineStr">
        <is>
          <t>TOTAL</t>
        </is>
      </c>
      <c r="C110" s="147" t="n"/>
      <c r="D110" s="147" t="n"/>
      <c r="E110" s="135">
        <f>SUM(E81:E109)</f>
        <v/>
      </c>
      <c r="F110" s="135">
        <f>SUM(F81:F109)</f>
        <v/>
      </c>
      <c r="G110" s="135">
        <f>SUM(G81:G109)</f>
        <v/>
      </c>
      <c r="H110" s="135">
        <f>SUM(H81:H109)</f>
        <v/>
      </c>
      <c r="I110" s="135">
        <f>SUM(I81:I109)</f>
        <v/>
      </c>
      <c r="J110" s="135">
        <f>SUM(J81:J109)</f>
        <v/>
      </c>
      <c r="K110" s="135">
        <f>SUM(K81:K109)</f>
        <v/>
      </c>
      <c r="L110" s="135">
        <f>SUM(L81:L109)</f>
        <v/>
      </c>
      <c r="M110" s="135">
        <f>SUM(M81:M109)</f>
        <v/>
      </c>
      <c r="N110" s="135">
        <f>SUM(N81:N109)</f>
        <v/>
      </c>
      <c r="O110" s="135">
        <f>SUM(O81:O109)</f>
        <v/>
      </c>
      <c r="P110" s="135">
        <f>SUM(P81:P109)</f>
        <v/>
      </c>
      <c r="Q110" s="135">
        <f>SUM(Q81:Q109)</f>
        <v/>
      </c>
      <c r="R110" s="135">
        <f>SUM(R81:R109)</f>
        <v/>
      </c>
      <c r="S110" s="135">
        <f>SUM(S81:S109)</f>
        <v/>
      </c>
      <c r="T110" s="135">
        <f>SUM(T81:T109)</f>
        <v/>
      </c>
      <c r="U110" s="135">
        <f>SUM(U81:U109)</f>
        <v/>
      </c>
      <c r="V110" s="135">
        <f>SUM(V81:V109)</f>
        <v/>
      </c>
      <c r="W110" s="135">
        <f>SUM(W81:W109)</f>
        <v/>
      </c>
      <c r="X110" s="135">
        <f>SUM(X81:X109)</f>
        <v/>
      </c>
      <c r="Y110" s="135">
        <f>SUM(Y81:Y109)</f>
        <v/>
      </c>
      <c r="Z110" s="135">
        <f>SUM(Z81:Z109)</f>
        <v/>
      </c>
      <c r="AA110" s="135">
        <f>SUM(AA81:AA109)</f>
        <v/>
      </c>
      <c r="AB110" s="135">
        <f>SUM(AB81:AB109)</f>
        <v/>
      </c>
      <c r="AC110" s="135">
        <f>SUM(AC81:AC109)</f>
        <v/>
      </c>
      <c r="AD110" s="135">
        <f>SUM(AD81:AD109)</f>
        <v/>
      </c>
      <c r="AE110" s="135">
        <f>SUM(AE81:AE109)</f>
        <v/>
      </c>
      <c r="AF110" s="135">
        <f>SUM(AF81:AF109)</f>
        <v/>
      </c>
      <c r="AG110" s="135">
        <f>SUM(AG81:AG109)</f>
        <v/>
      </c>
      <c r="AH110" s="135">
        <f>SUM(AH81:AH109)</f>
        <v/>
      </c>
      <c r="AI110" s="135">
        <f>SUM(AI81:AI109)</f>
        <v/>
      </c>
      <c r="AJ110" s="135">
        <f>SUM(AJ81:AJ109)</f>
        <v/>
      </c>
      <c r="AK110" s="135">
        <f>SUM(AK81:AK109)</f>
        <v/>
      </c>
      <c r="AL110" s="135">
        <f>SUM(AL81:AL109)</f>
        <v/>
      </c>
      <c r="AM110" s="135">
        <f>SUM(AM81:AM109)</f>
        <v/>
      </c>
      <c r="AN110" s="135">
        <f>SUM(AN81:AN109)</f>
        <v/>
      </c>
      <c r="AO110" s="135">
        <f>SUM(AO81:AO109)</f>
        <v/>
      </c>
      <c r="AP110" s="135">
        <f>SUM(AP81:AP109)</f>
        <v/>
      </c>
      <c r="AQ110" s="135">
        <f>SUM(AQ81:AQ109)</f>
        <v/>
      </c>
      <c r="AR110" s="135">
        <f>SUM(AR81:AR109)</f>
        <v/>
      </c>
      <c r="AS110" s="135">
        <f>SUM(AS81:AS109)</f>
        <v/>
      </c>
      <c r="AT110" s="135">
        <f>SUM(AT81:AT109)</f>
        <v/>
      </c>
      <c r="AU110" s="135">
        <f>SUM(AU81:AU109)</f>
        <v/>
      </c>
      <c r="AV110" s="135">
        <f>SUM(AV81:AV109)</f>
        <v/>
      </c>
      <c r="AW110" s="135">
        <f>SUM(AW81:AW109)</f>
        <v/>
      </c>
      <c r="AX110" s="135">
        <f>SUM(AX81:AX109)</f>
        <v/>
      </c>
      <c r="AY110" s="135">
        <f>SUM(AY81:AY109)</f>
        <v/>
      </c>
      <c r="AZ110" s="135">
        <f>SUM(AZ81:AZ109)</f>
        <v/>
      </c>
      <c r="BA110" s="135">
        <f>SUM(BA81:BA109)</f>
        <v/>
      </c>
      <c r="BB110" s="135">
        <f>SUM(BB81:BB109)</f>
        <v/>
      </c>
      <c r="BC110" s="135">
        <f>SUM(BC81:BC109)</f>
        <v/>
      </c>
      <c r="BD110" s="135">
        <f>SUM(BD81:BD109)</f>
        <v/>
      </c>
      <c r="BE110" s="135">
        <f>SUM(BE81:BE109)</f>
        <v/>
      </c>
      <c r="BF110" s="135">
        <f>SUM(BF81:BF109)</f>
        <v/>
      </c>
      <c r="BG110" s="135">
        <f>SUM(BG81:BG109)</f>
        <v/>
      </c>
      <c r="BH110" s="135">
        <f>SUM(BH81:BH109)</f>
        <v/>
      </c>
      <c r="BI110" s="135">
        <f>SUM(BI81:BI109)</f>
        <v/>
      </c>
      <c r="BJ110" s="135">
        <f>SUM(BJ81:BJ109)</f>
        <v/>
      </c>
      <c r="BK110" s="135">
        <f>SUM(BK81:BK109)</f>
        <v/>
      </c>
      <c r="BL110" s="135">
        <f>SUM(BL81:BL109)</f>
        <v/>
      </c>
      <c r="BM110" s="135">
        <f>SUM(BM81:BM109)</f>
        <v/>
      </c>
      <c r="BN110" s="135">
        <f>SUM(BN81:BN109)</f>
        <v/>
      </c>
      <c r="BO110" s="135">
        <f>SUM(BO81:BO109)</f>
        <v/>
      </c>
      <c r="BP110" s="135">
        <f>SUM(BP81:BP109)</f>
        <v/>
      </c>
      <c r="BQ110" s="135">
        <f>SUM(BQ81:BQ109)</f>
        <v/>
      </c>
      <c r="BR110" s="135">
        <f>SUM(BR81:BR109)</f>
        <v/>
      </c>
      <c r="BS110" s="135">
        <f>SUM(BS81:BS109)</f>
        <v/>
      </c>
      <c r="BT110" s="135">
        <f>SUM(BT81:BT109)</f>
        <v/>
      </c>
      <c r="BU110" s="135">
        <f>SUM(BU81:BU109)</f>
        <v/>
      </c>
      <c r="BV110" s="135">
        <f>SUM(BV81:BV109)</f>
        <v/>
      </c>
      <c r="BW110" s="135">
        <f>SUM(BW81:BW109)</f>
        <v/>
      </c>
      <c r="BX110" s="135">
        <f>SUM(BX81:BX109)</f>
        <v/>
      </c>
      <c r="BY110" s="135">
        <f>SUM(BY81:BY109)</f>
        <v/>
      </c>
      <c r="BZ110" s="135">
        <f>SUM(BZ81:BZ109)</f>
        <v/>
      </c>
      <c r="CA110" s="135">
        <f>SUM(CA81:CA109)</f>
        <v/>
      </c>
      <c r="CB110" s="135">
        <f>SUM(CB81:CB109)</f>
        <v/>
      </c>
      <c r="CC110" s="135">
        <f>SUM(CC81:CC109)</f>
        <v/>
      </c>
      <c r="CD110" s="135">
        <f>SUM(CD81:CD109)</f>
        <v/>
      </c>
      <c r="CE110" s="135">
        <f>SUM(CE81:CE109)</f>
        <v/>
      </c>
      <c r="CF110" s="135">
        <f>SUM(CF81:CF109)</f>
        <v/>
      </c>
      <c r="CG110" s="135">
        <f>SUM(CG81:CG109)</f>
        <v/>
      </c>
      <c r="CH110" s="135">
        <f>SUM(CH81:CH109)</f>
        <v/>
      </c>
      <c r="CI110" s="135">
        <f>SUM(CI81:CI109)</f>
        <v/>
      </c>
      <c r="CJ110" s="135">
        <f>SUM(CJ81:CJ109)</f>
        <v/>
      </c>
      <c r="CK110" s="135">
        <f>SUM(CK81:CK109)</f>
        <v/>
      </c>
      <c r="CL110" s="135">
        <f>SUM(CL81:CL109)</f>
        <v/>
      </c>
      <c r="CM110" s="135">
        <f>SUM(CM81:CM109)</f>
        <v/>
      </c>
      <c r="CN110" s="135">
        <f>SUM(CN81:CN109)</f>
        <v/>
      </c>
      <c r="CO110" s="135">
        <f>SUM(CO81:CO109)</f>
        <v/>
      </c>
      <c r="CP110" s="135">
        <f>SUM(CP81:CP109)</f>
        <v/>
      </c>
      <c r="CQ110" s="135">
        <f>SUM(CQ81:CQ109)</f>
        <v/>
      </c>
      <c r="CR110" s="135">
        <f>SUM(CR81:CR109)</f>
        <v/>
      </c>
      <c r="CS110" s="135">
        <f>SUM(CS81:CS109)</f>
        <v/>
      </c>
      <c r="CU110" s="36" t="n"/>
      <c r="CV110" s="36" t="n"/>
      <c r="CW110" s="36" t="n"/>
      <c r="CX110" s="36" t="n"/>
      <c r="CY110" s="36" t="n"/>
      <c r="CZ110" s="36" t="n"/>
      <c r="DA110" s="36" t="n"/>
      <c r="DB110" s="36" t="n"/>
      <c r="DC110" s="36" t="n"/>
      <c r="DD110" s="36" t="n"/>
      <c r="DE110" s="36" t="n"/>
      <c r="DF110" s="36" t="n"/>
      <c r="DG110" s="36" t="n"/>
      <c r="DH110" s="36" t="n"/>
      <c r="DI110" s="36" t="n"/>
      <c r="DJ110" s="36" t="n"/>
      <c r="DK110" s="36" t="n"/>
      <c r="DL110" s="36" t="n"/>
      <c r="DM110" s="36" t="n"/>
      <c r="DN110" s="36" t="n"/>
      <c r="DO110" s="36" t="n"/>
      <c r="DP110" s="36" t="n"/>
      <c r="DQ110" s="36" t="n"/>
      <c r="DR110" s="36" t="n"/>
      <c r="DS110" s="36" t="n"/>
      <c r="DT110" s="36" t="n"/>
      <c r="DU110" s="36" t="n"/>
      <c r="DV110" s="36" t="n"/>
      <c r="DW110" s="36" t="n"/>
      <c r="DX110" s="36" t="n"/>
      <c r="DY110" s="36" t="n"/>
      <c r="DZ110" s="36" t="n"/>
      <c r="EA110" s="36" t="n"/>
      <c r="EB110" s="36" t="n"/>
      <c r="EC110" s="36" t="n"/>
      <c r="ED110" s="36" t="n"/>
      <c r="EE110" s="36" t="n"/>
      <c r="EF110" s="36" t="n"/>
      <c r="EG110" s="36" t="n"/>
      <c r="EH110" s="36" t="n"/>
      <c r="EI110" s="36" t="n"/>
      <c r="EJ110" s="36" t="n"/>
      <c r="EK110" s="36" t="n"/>
      <c r="EL110" s="36" t="n"/>
      <c r="EM110" s="36" t="n"/>
      <c r="EN110" s="36" t="n"/>
    </row>
    <row r="111">
      <c r="A111" s="302" t="inlineStr">
        <is>
          <t>010 - Self-Help</t>
        </is>
      </c>
      <c r="C111" s="147" t="n"/>
      <c r="D111" s="149" t="n"/>
      <c r="E111" s="135" t="n"/>
      <c r="F111" s="135" t="n"/>
      <c r="G111" s="135" t="n"/>
      <c r="H111" s="135" t="n"/>
      <c r="I111" s="135" t="n"/>
      <c r="J111" s="135" t="n"/>
      <c r="K111" s="135" t="n"/>
      <c r="L111" s="135" t="n"/>
      <c r="M111" s="135" t="n"/>
      <c r="N111" s="135" t="n"/>
      <c r="O111" s="135" t="n"/>
      <c r="P111" s="135" t="n"/>
      <c r="Q111" s="135" t="n"/>
      <c r="R111" s="135" t="n"/>
      <c r="S111" s="135" t="n"/>
      <c r="T111" s="135" t="n"/>
      <c r="U111" s="135" t="n"/>
      <c r="V111" s="135" t="n"/>
      <c r="W111" s="135" t="n"/>
      <c r="X111" s="135" t="n"/>
      <c r="Y111" s="135" t="n"/>
      <c r="Z111" s="135" t="n"/>
      <c r="AA111" s="135" t="n"/>
      <c r="AB111" s="135" t="n"/>
      <c r="AC111" s="135" t="n"/>
      <c r="AD111" s="135" t="n"/>
      <c r="AE111" s="135" t="n"/>
      <c r="AF111" s="135" t="n"/>
      <c r="AG111" s="135" t="n"/>
      <c r="AH111" s="135" t="n"/>
      <c r="AI111" s="135" t="n"/>
      <c r="AJ111" s="135" t="n"/>
      <c r="AK111" s="135" t="n"/>
      <c r="AL111" s="135" t="n"/>
      <c r="AM111" s="135" t="n"/>
      <c r="AN111" s="135" t="n"/>
      <c r="AO111" s="135" t="n"/>
      <c r="AP111" s="135" t="n"/>
      <c r="AQ111" s="135" t="n"/>
      <c r="AR111" s="135" t="n"/>
      <c r="AS111" s="135" t="n"/>
      <c r="AT111" s="135" t="n"/>
      <c r="AU111" s="135" t="n"/>
      <c r="AV111" s="135" t="n"/>
      <c r="AW111" s="135" t="n"/>
      <c r="AX111" s="135" t="n"/>
      <c r="AY111" s="135" t="n"/>
      <c r="AZ111" s="135" t="n"/>
      <c r="BA111" s="135" t="n"/>
      <c r="BB111" s="135" t="n"/>
      <c r="BC111" s="135" t="n"/>
      <c r="BD111" s="135" t="n"/>
      <c r="BE111" s="135" t="n"/>
      <c r="BF111" s="135" t="n"/>
      <c r="BG111" s="135" t="n"/>
      <c r="BH111" s="135" t="n"/>
      <c r="BI111" s="135" t="n"/>
      <c r="BJ111" s="135" t="n"/>
      <c r="BK111" s="135" t="n"/>
      <c r="BL111" s="135" t="n"/>
      <c r="BM111" s="135" t="n"/>
      <c r="BN111" s="135" t="n"/>
      <c r="BO111" s="135" t="n"/>
      <c r="BP111" s="135" t="n"/>
      <c r="BQ111" s="135" t="n"/>
      <c r="BR111" s="135" t="n"/>
      <c r="BS111" s="135" t="n"/>
      <c r="BT111" s="135" t="n"/>
      <c r="BU111" s="135" t="n"/>
      <c r="BV111" s="135" t="n"/>
      <c r="BW111" s="135" t="n"/>
      <c r="BX111" s="135" t="n"/>
      <c r="BY111" s="135" t="n"/>
      <c r="BZ111" s="135" t="n"/>
      <c r="CA111" s="135" t="n"/>
      <c r="CB111" s="135" t="n"/>
      <c r="CC111" s="135" t="n"/>
      <c r="CD111" s="135" t="n"/>
      <c r="CE111" s="135" t="n"/>
      <c r="CF111" s="135" t="n"/>
      <c r="CG111" s="135" t="n"/>
      <c r="CH111" s="135" t="n"/>
      <c r="CI111" s="135" t="n"/>
      <c r="CJ111" s="135" t="n"/>
      <c r="CK111" s="135" t="n"/>
      <c r="CL111" s="135" t="n"/>
      <c r="CM111" s="135" t="n"/>
      <c r="CN111" s="135" t="n"/>
      <c r="CO111" s="135" t="n"/>
      <c r="CP111" s="135" t="n"/>
      <c r="CQ111" s="135" t="n"/>
      <c r="CR111" s="135" t="n"/>
      <c r="CS111" s="135" t="n"/>
      <c r="CU111" s="36" t="n"/>
      <c r="CV111" s="36" t="n"/>
      <c r="CW111" s="36" t="n"/>
      <c r="CX111" s="36" t="n"/>
      <c r="CY111" s="36" t="n"/>
      <c r="CZ111" s="36" t="n"/>
      <c r="DA111" s="36" t="n"/>
      <c r="DB111" s="36" t="n"/>
      <c r="DC111" s="36" t="n"/>
      <c r="DD111" s="36" t="n"/>
      <c r="DE111" s="36" t="n"/>
      <c r="DF111" s="36" t="n"/>
      <c r="DG111" s="36" t="n"/>
      <c r="DH111" s="36" t="n"/>
      <c r="DI111" s="36" t="n"/>
      <c r="DJ111" s="36" t="n"/>
      <c r="DK111" s="36" t="n"/>
      <c r="DL111" s="36" t="n"/>
      <c r="DM111" s="36" t="n"/>
      <c r="DN111" s="36" t="n"/>
      <c r="DO111" s="36" t="n"/>
      <c r="DP111" s="36" t="n"/>
      <c r="DQ111" s="36" t="n"/>
      <c r="DR111" s="36" t="n"/>
      <c r="DS111" s="36" t="n"/>
      <c r="DT111" s="36" t="n"/>
      <c r="DU111" s="36" t="n"/>
      <c r="DV111" s="36" t="n"/>
      <c r="DW111" s="36" t="n"/>
      <c r="DX111" s="36" t="n"/>
      <c r="DY111" s="36" t="n"/>
      <c r="DZ111" s="36" t="n"/>
      <c r="EA111" s="36" t="n"/>
      <c r="EB111" s="36" t="n"/>
      <c r="EC111" s="36" t="n"/>
      <c r="ED111" s="36" t="n"/>
      <c r="EE111" s="36" t="n"/>
      <c r="EF111" s="36" t="n"/>
      <c r="EG111" s="36" t="n"/>
      <c r="EH111" s="36" t="n"/>
      <c r="EI111" s="36" t="n"/>
      <c r="EJ111" s="36" t="n"/>
      <c r="EK111" s="36" t="n"/>
      <c r="EL111" s="36" t="n"/>
      <c r="EM111" s="36" t="n"/>
      <c r="EN111" s="36" t="n"/>
    </row>
    <row r="112">
      <c r="A112" s="306" t="n"/>
      <c r="B112" s="306" t="inlineStr">
        <is>
          <t>Nama Referensi</t>
        </is>
      </c>
      <c r="C112" s="147" t="n"/>
      <c r="D112" s="149" t="n"/>
      <c r="E112" s="135" t="n"/>
      <c r="F112" s="135" t="n"/>
      <c r="G112" s="135" t="n"/>
      <c r="H112" s="135" t="n"/>
      <c r="I112" s="135" t="n"/>
      <c r="J112" s="135" t="n"/>
      <c r="K112" s="135" t="n"/>
      <c r="L112" s="135" t="n"/>
      <c r="M112" s="135" t="n"/>
      <c r="N112" s="135" t="n"/>
      <c r="O112" s="135" t="n"/>
      <c r="P112" s="135" t="n"/>
      <c r="Q112" s="135" t="n"/>
      <c r="R112" s="135" t="n"/>
      <c r="S112" s="135" t="n"/>
      <c r="T112" s="135" t="n"/>
      <c r="U112" s="135" t="n"/>
      <c r="V112" s="135" t="n"/>
      <c r="W112" s="135" t="n"/>
      <c r="X112" s="135" t="n"/>
      <c r="Y112" s="135" t="n"/>
      <c r="Z112" s="135" t="n"/>
      <c r="AA112" s="135" t="n"/>
      <c r="AB112" s="135" t="n"/>
      <c r="AC112" s="135" t="n"/>
      <c r="AD112" s="135" t="n"/>
      <c r="AE112" s="135" t="n"/>
      <c r="AF112" s="135" t="n"/>
      <c r="AG112" s="135" t="n"/>
      <c r="AH112" s="135" t="n"/>
      <c r="AI112" s="135" t="n"/>
      <c r="AJ112" s="135" t="n"/>
      <c r="AK112" s="135" t="n"/>
      <c r="AL112" s="135" t="n"/>
      <c r="AM112" s="135" t="n"/>
      <c r="AN112" s="135" t="n"/>
      <c r="AO112" s="135" t="n"/>
      <c r="AP112" s="135" t="n"/>
      <c r="AQ112" s="135" t="n"/>
      <c r="AR112" s="135" t="n"/>
      <c r="AS112" s="135" t="n"/>
      <c r="AT112" s="135" t="n"/>
      <c r="AU112" s="135" t="n"/>
      <c r="AV112" s="135" t="n"/>
      <c r="AW112" s="135" t="n"/>
      <c r="AX112" s="135" t="n"/>
      <c r="AY112" s="135" t="n"/>
      <c r="AZ112" s="135" t="n"/>
      <c r="BA112" s="135" t="n"/>
      <c r="BB112" s="135" t="n"/>
      <c r="BC112" s="135" t="n"/>
      <c r="BD112" s="135" t="n"/>
      <c r="BE112" s="135" t="n"/>
      <c r="BF112" s="135" t="n"/>
      <c r="BG112" s="135" t="n"/>
      <c r="BH112" s="135" t="n"/>
      <c r="BI112" s="135" t="n"/>
      <c r="BJ112" s="135" t="n"/>
      <c r="BK112" s="135" t="n"/>
      <c r="BL112" s="135" t="n"/>
      <c r="BM112" s="135" t="n"/>
      <c r="BN112" s="135" t="n"/>
      <c r="BO112" s="135" t="n"/>
      <c r="BP112" s="135" t="n"/>
      <c r="BQ112" s="135" t="n"/>
      <c r="BR112" s="135" t="n"/>
      <c r="BS112" s="135" t="n"/>
      <c r="BT112" s="135" t="n"/>
      <c r="BU112" s="135" t="n"/>
      <c r="BV112" s="135" t="n"/>
      <c r="BW112" s="135" t="n"/>
      <c r="BX112" s="135" t="n"/>
      <c r="BY112" s="135" t="n"/>
      <c r="BZ112" s="135" t="n"/>
      <c r="CA112" s="135" t="n"/>
      <c r="CB112" s="135" t="n"/>
      <c r="CC112" s="135" t="n"/>
      <c r="CD112" s="135" t="n"/>
      <c r="CE112" s="135" t="n"/>
      <c r="CF112" s="135" t="n"/>
      <c r="CG112" s="135" t="n"/>
      <c r="CH112" s="135" t="n"/>
      <c r="CI112" s="135" t="n"/>
      <c r="CJ112" s="135" t="n"/>
      <c r="CK112" s="135" t="n"/>
      <c r="CL112" s="135" t="n"/>
      <c r="CM112" s="135" t="n"/>
      <c r="CN112" s="135" t="n"/>
      <c r="CO112" s="135" t="n"/>
      <c r="CP112" s="135" t="n"/>
      <c r="CQ112" s="135" t="n"/>
      <c r="CR112" s="135" t="n"/>
      <c r="CS112" s="135" t="n"/>
      <c r="CU112" s="36" t="n"/>
      <c r="CV112" s="36" t="n"/>
      <c r="CW112" s="36" t="n"/>
      <c r="CX112" s="36" t="n"/>
      <c r="CY112" s="36" t="n"/>
      <c r="CZ112" s="36" t="n"/>
      <c r="DA112" s="36" t="n"/>
      <c r="DB112" s="36" t="n"/>
      <c r="DC112" s="36" t="n"/>
      <c r="DD112" s="36" t="n"/>
      <c r="DE112" s="36" t="n"/>
      <c r="DF112" s="36" t="n"/>
      <c r="DG112" s="36" t="n"/>
      <c r="DH112" s="36" t="n"/>
      <c r="DI112" s="36" t="n"/>
      <c r="DJ112" s="36" t="n"/>
      <c r="DK112" s="36" t="n"/>
      <c r="DL112" s="36" t="n"/>
      <c r="DM112" s="36" t="n"/>
      <c r="DN112" s="36" t="n"/>
      <c r="DO112" s="36" t="n"/>
      <c r="DP112" s="36" t="n"/>
      <c r="DQ112" s="36" t="n"/>
      <c r="DR112" s="36" t="n"/>
      <c r="DS112" s="36" t="n"/>
      <c r="DT112" s="36" t="n"/>
      <c r="DU112" s="36" t="n"/>
      <c r="DV112" s="36" t="n"/>
      <c r="DW112" s="36" t="n"/>
      <c r="DX112" s="36" t="n"/>
      <c r="DY112" s="36" t="n"/>
      <c r="DZ112" s="36" t="n"/>
      <c r="EA112" s="36" t="n"/>
      <c r="EB112" s="36" t="n"/>
      <c r="EC112" s="36" t="n"/>
      <c r="ED112" s="36" t="n"/>
      <c r="EE112" s="36" t="n"/>
      <c r="EF112" s="36" t="n"/>
      <c r="EG112" s="36" t="n"/>
      <c r="EH112" s="36" t="n"/>
      <c r="EI112" s="36" t="n"/>
      <c r="EJ112" s="36" t="n"/>
      <c r="EK112" s="36" t="n"/>
      <c r="EL112" s="36" t="n"/>
      <c r="EM112" s="36" t="n"/>
      <c r="EN112" s="36" t="n"/>
    </row>
    <row r="113">
      <c r="A113" s="146" t="inlineStr">
        <is>
          <t>010.01</t>
        </is>
      </c>
      <c r="B113" s="146" t="inlineStr">
        <is>
          <t>Tanaman Obat</t>
        </is>
      </c>
      <c r="C113" s="147">
        <f>SUM(E113:CS113)</f>
        <v/>
      </c>
      <c r="D113" s="147" t="n"/>
      <c r="E113" s="135">
        <f>COUNTIF(AlumniPT, $A113)</f>
        <v/>
      </c>
      <c r="F113" s="135">
        <f>COUNTIF(BalaiPustakaPT, $A113)</f>
        <v/>
      </c>
      <c r="G113" s="135">
        <f>COUNTIF(KytaJayaMandiriCV, $A113)</f>
        <v/>
      </c>
      <c r="H113" s="135">
        <f>COUNTIF(SindunataCV, $A113)</f>
        <v/>
      </c>
      <c r="I113" s="135">
        <f>COUNTIF(SyiahKualaUniversityPress, $A113)</f>
        <v/>
      </c>
      <c r="J113" s="135">
        <f>COUNTIF(UINMALIKIPRESS, $A113)</f>
        <v/>
      </c>
      <c r="K113" s="135">
        <f>COUNTIF(UNISMAPRESS, $A113)</f>
        <v/>
      </c>
      <c r="L113" s="135">
        <f>COUNTIF(UnitomoPress, $A113)</f>
        <v/>
      </c>
      <c r="M113" s="135">
        <f>COUNTIF(TITIANILMUCV, $A113)</f>
        <v/>
      </c>
      <c r="N113" s="135">
        <f>COUNTIF(AlqaprintJatinangor, $A113)</f>
        <v/>
      </c>
      <c r="O113" s="135">
        <f>COUNTIF(AnantaVidyaCV, $A113)</f>
        <v/>
      </c>
      <c r="P113" s="135">
        <f>COUNTIF(AndiOffsetCV, $A113)</f>
        <v/>
      </c>
      <c r="Q113" s="135">
        <f>COUNTIF(BestariBuanaMurniGroupPT, $A113)</f>
        <v/>
      </c>
      <c r="R113" s="135">
        <f>COUNTIF(BintangSemestaMediaCV, $A113)</f>
        <v/>
      </c>
      <c r="S113" s="135">
        <f>COUNTIF(BPKTodungSutanGunungMuliaPT, $A113)</f>
        <v/>
      </c>
      <c r="T113" s="135">
        <f>COUNTIF(BrataFancyMediaPT, $A113)</f>
        <v/>
      </c>
      <c r="U113" s="135">
        <f>COUNTIF(BudiUtamaCVDeepublish, $A113)</f>
        <v/>
      </c>
      <c r="V113" s="135">
        <f>COUNTIF(BukaBukuPustaka, $A113)</f>
        <v/>
      </c>
      <c r="W113" s="135">
        <f>COUNTIF(BUMIAKSARAPT, $A113)</f>
        <v/>
      </c>
      <c r="X113" s="135">
        <f>COUNTIF(CahayaDuabelasSemestaPT, $A113)</f>
        <v/>
      </c>
      <c r="Y113" s="135">
        <f>COUNTIF(CitraAdityaBaktiPT, $A113)</f>
        <v/>
      </c>
      <c r="Z113" s="135">
        <f>COUNTIF(DeltaEdukasiPrimaCV, $A113)</f>
        <v/>
      </c>
      <c r="AA113" s="135">
        <f>COUNTIF(DIANDRAPRIMAMITRAMEDIACV, $A113)</f>
        <v/>
      </c>
      <c r="AB113" s="135">
        <f>COUNTIF(DuniaPustakaJayaPT, $A113)</f>
        <v/>
      </c>
      <c r="AC113" s="135">
        <f>COUNTIF(DutaPustakaIndonesiaPT, $A113)</f>
        <v/>
      </c>
      <c r="AD113" s="135">
        <f>COUNTIF(ElementaMediaLiterasiPT, $A113)</f>
        <v/>
      </c>
      <c r="AE113" s="135">
        <f>COUNTIF(ElexMediaKomputindoPT, $A113)</f>
        <v/>
      </c>
      <c r="AF113" s="135">
        <f>COUNTIF(EraAdicitraIntermediaPT, $A113)</f>
        <v/>
      </c>
      <c r="AG113" s="135">
        <f>COUNTIF(GarudaMasSejahteraCV, $A113)</f>
        <v/>
      </c>
      <c r="AH113" s="135">
        <f>COUNTIF(GavaMediaCV, $A113)</f>
        <v/>
      </c>
      <c r="AI113" s="135">
        <f>COUNTIF(GemaInsani, $A113)</f>
        <v/>
      </c>
      <c r="AJ113" s="135">
        <f>COUNTIF(GrahaPrintamaSelarasCV, $A113)</f>
        <v/>
      </c>
      <c r="AK113" s="135">
        <f>COUNTIF(GramediaPustakaUtamaPT, $A113)</f>
        <v/>
      </c>
      <c r="AL113" s="135">
        <f>COUNTIF(GrasindoGramediaWidiaSaranaIndonesia, $A113)</f>
        <v/>
      </c>
      <c r="AM113" s="135">
        <f>COUNTIF(IndivaMediaKreasiPT, $A113)</f>
        <v/>
      </c>
      <c r="AN113" s="135">
        <f>COUNTIF(IndocampCV, $A113)</f>
        <v/>
      </c>
      <c r="AO113" s="135">
        <f>COUNTIF(IndonesiaEmasGroup, $A113)</f>
        <v/>
      </c>
      <c r="AP113" s="135">
        <f>COUNTIF(IntanPariwaraGrupCempakaPutihPT, $A113)</f>
        <v/>
      </c>
      <c r="AQ113" s="135">
        <f>COUNTIF(InteraCV, $A113)</f>
        <v/>
      </c>
      <c r="AR113" s="135">
        <f>COUNTIF(JejakPublisherCV, $A113)</f>
        <v/>
      </c>
      <c r="AS113" s="135">
        <f>COUNTIF(JejakPustaka, $A113)</f>
        <v/>
      </c>
      <c r="AT113" s="135">
        <f>COUNTIF(JepePressMediaUtamaPT, $A113)</f>
        <v/>
      </c>
      <c r="AU113" s="135">
        <f>COUNTIF(KanisiusPT, $A113)</f>
        <v/>
      </c>
      <c r="AV113" s="135">
        <f>COUNTIF(KesaintBlancIndahPT, $A113)</f>
        <v/>
      </c>
      <c r="AW113" s="135">
        <f>COUNTIF(KompasMediaNusantaraPenerbitBukuKompas, $A113)</f>
        <v/>
      </c>
      <c r="AX113" s="135">
        <f>COUNTIF(LanggamPustaka, $A113)</f>
        <v/>
      </c>
      <c r="AY113" s="135">
        <f>COUNTIF(LatifKittoMahesaPT, $A113)</f>
        <v/>
      </c>
      <c r="AZ113" s="135">
        <f>COUNTIF(LENTERAHATIPT, $A113)</f>
        <v/>
      </c>
      <c r="BA113" s="135">
        <f>COUNTIF(LenteraPustakaIndonesia, $A113)</f>
        <v/>
      </c>
      <c r="BB113" s="135">
        <f>COUNTIF(LiterasiNusantaraAbadiGroupPT, $A113)</f>
        <v/>
      </c>
      <c r="BC113" s="135">
        <f>COUNTIF(LiterindoBerkahKaryaPT, $A113)</f>
        <v/>
      </c>
      <c r="BD113" s="135">
        <f>COUNTIF(LOKAAKSARACV, $A113)</f>
        <v/>
      </c>
      <c r="BE113" s="135">
        <f>COUNTIF(LuximaMetroMediaPT, $A113)</f>
        <v/>
      </c>
      <c r="BF113" s="135">
        <f>COUNTIF(MandarMajuCV, $A113)</f>
        <v/>
      </c>
      <c r="BG113" s="135">
        <f>COUNTIF(MediaAkselerasi, $A113)</f>
        <v/>
      </c>
      <c r="BH113" s="135">
        <f>COUNTIF(MediaCendekiaMuslimCV, $A113)</f>
        <v/>
      </c>
      <c r="BI113" s="135">
        <f>COUNTIF(MediaDinamikaSelarasPT, $A113)</f>
        <v/>
      </c>
      <c r="BJ113" s="135">
        <f>COUNTIF(MediaKaryaPutraCV, $A113)</f>
        <v/>
      </c>
      <c r="BK113" s="135">
        <f>COUNTIF(MediaPressindoPT, $A113)</f>
        <v/>
      </c>
      <c r="BL113" s="135">
        <f>COUNTIF(MediantaraSemestaPT, $A113)</f>
        <v/>
      </c>
      <c r="BM113" s="135">
        <f>COUNTIF(MelaniaPublishingCV, $A113)</f>
        <v/>
      </c>
      <c r="BN113" s="135">
        <f>COUNTIF(MutiaraAksaraCV, $A113)</f>
        <v/>
      </c>
      <c r="BO113" s="135">
        <f>COUNTIF(NafalGlobalNusantaraPT, $A113)</f>
        <v/>
      </c>
      <c r="BP113" s="135">
        <f>COUNTIF(NiagaSwadayaPT, $A113)</f>
        <v/>
      </c>
      <c r="BQ113" s="135">
        <f>COUNTIF(NuansaCendekiaCV, $A113)</f>
        <v/>
      </c>
      <c r="BR113" s="135">
        <f>COUNTIF(PenebarSwadayaPT, $A113)</f>
        <v/>
      </c>
      <c r="BS113" s="135">
        <f>COUNTIF(PenerbitAdab, $A113)</f>
        <v/>
      </c>
      <c r="BT113" s="135">
        <f>COUNTIF(PenerbitEGC, $A113)</f>
        <v/>
      </c>
      <c r="BU113" s="135">
        <f>COUNTIF(PenerbitIPBPressPT, $A113)</f>
        <v/>
      </c>
      <c r="BV113" s="135">
        <f>COUNTIF(PenerbitSalemba, $A113)</f>
        <v/>
      </c>
      <c r="BW113" s="135">
        <f>COUNTIF(PohonCahayaSemestaPT, $A113)</f>
        <v/>
      </c>
      <c r="BX113" s="135">
        <f>COUNTIF(PranaDinamikaSejahteraPT, $A113)</f>
        <v/>
      </c>
      <c r="BY113" s="135">
        <f>COUNTIF(PrenadaMediaGroup, $A113)</f>
        <v/>
      </c>
      <c r="BZ113" s="135">
        <f>COUNTIF(PusatDatadanAnalisaTempoPT, $A113)</f>
        <v/>
      </c>
      <c r="CA113" s="135">
        <f>COUNTIF(PuspaSwaraPT, $A113)</f>
        <v/>
      </c>
      <c r="CB113" s="135">
        <f>COUNTIF(PustakaBaruPress, $A113)</f>
        <v/>
      </c>
      <c r="CC113" s="135">
        <f>COUNTIF(PustakaBengawanCV, $A113)</f>
        <v/>
      </c>
      <c r="CD113" s="135">
        <f>COUNTIF(PustakaRumahCintaCV, $A113)</f>
        <v/>
      </c>
      <c r="CE113" s="135">
        <f>COUNTIF(RajaGrafindoPersadaPT, $A113)</f>
        <v/>
      </c>
      <c r="CF113" s="135">
        <f>COUNTIF(RajawaliIntanCemerlang, $A113)</f>
        <v/>
      </c>
      <c r="CG113" s="135">
        <f>COUNTIF(RayyanaKomunikasindoPT, $A113)</f>
        <v/>
      </c>
      <c r="CH113" s="135">
        <f>COUNTIF(RefikaAditamaPT, $A113)</f>
        <v/>
      </c>
      <c r="CI113" s="135">
        <f>COUNTIF(RemajaRosdakaryaPT, $A113)</f>
        <v/>
      </c>
      <c r="CJ113" s="135">
        <f>COUNTIF(ReneTurosIndonesiaPT, $A113)</f>
        <v/>
      </c>
      <c r="CK113" s="135">
        <f>COUNTIF(SaranaPancakaryaNusaPT, $A113)</f>
        <v/>
      </c>
      <c r="CL113" s="135">
        <f>COUNTIF(ScopindoMediaPustakaPT, $A113)</f>
        <v/>
      </c>
      <c r="CM113" s="135">
        <f>COUNTIF(SetiAjiCV, $A113)</f>
        <v/>
      </c>
      <c r="CN113" s="135">
        <f>COUNTIF(SinergiPrimaMagnaCV, $A113)</f>
        <v/>
      </c>
      <c r="CO113" s="135">
        <f>COUNTIF(TazkiaInvestindoUtamaPT, $A113)</f>
        <v/>
      </c>
      <c r="CP113" s="135">
        <f>COUNTIF(TeguhKaryaCV, $A113)</f>
        <v/>
      </c>
      <c r="CQ113" s="135">
        <f>COUNTIF(TigaSerangkaiPustakaMandiriPT, $A113)</f>
        <v/>
      </c>
      <c r="CR113" s="135">
        <f>COUNTIF(TrubusSwadayaPT, $A113)</f>
        <v/>
      </c>
      <c r="CS113" s="135">
        <f>COUNTIF(UGMPress, $A113)</f>
        <v/>
      </c>
      <c r="CU113" s="36" t="n"/>
      <c r="CV113" s="36" t="n"/>
      <c r="CW113" s="36" t="n"/>
      <c r="CX113" s="36" t="n"/>
      <c r="CY113" s="36" t="n"/>
      <c r="CZ113" s="36" t="n"/>
      <c r="DA113" s="36" t="n"/>
      <c r="DB113" s="36" t="n"/>
      <c r="DC113" s="36" t="n"/>
      <c r="DD113" s="36" t="n"/>
      <c r="DE113" s="36" t="n"/>
      <c r="DF113" s="36" t="n"/>
      <c r="DG113" s="36" t="n"/>
      <c r="DH113" s="36" t="n"/>
      <c r="DI113" s="36" t="n"/>
      <c r="DJ113" s="36" t="n"/>
      <c r="DK113" s="36" t="n"/>
      <c r="DL113" s="36" t="n"/>
      <c r="DM113" s="36" t="n"/>
      <c r="DN113" s="36" t="n"/>
      <c r="DO113" s="36" t="n"/>
      <c r="DP113" s="36" t="n"/>
      <c r="DQ113" s="36" t="n"/>
      <c r="DR113" s="36" t="n"/>
      <c r="DS113" s="36" t="n"/>
      <c r="DT113" s="36" t="n"/>
      <c r="DU113" s="36" t="n"/>
      <c r="DV113" s="36" t="n"/>
      <c r="DW113" s="36" t="n"/>
      <c r="DX113" s="36" t="n"/>
      <c r="DY113" s="36" t="n"/>
      <c r="DZ113" s="36" t="n"/>
      <c r="EA113" s="36" t="n"/>
      <c r="EB113" s="36" t="n"/>
      <c r="EC113" s="36" t="n"/>
      <c r="ED113" s="36" t="n"/>
      <c r="EE113" s="36" t="n"/>
      <c r="EF113" s="36" t="n"/>
      <c r="EG113" s="36" t="n"/>
      <c r="EH113" s="36" t="n"/>
      <c r="EI113" s="36" t="n"/>
      <c r="EJ113" s="36" t="n"/>
      <c r="EK113" s="36" t="n"/>
      <c r="EL113" s="36" t="n"/>
      <c r="EM113" s="36" t="n"/>
      <c r="EN113" s="36" t="n"/>
    </row>
    <row r="114">
      <c r="A114" s="146" t="inlineStr">
        <is>
          <t>010.02</t>
        </is>
      </c>
      <c r="B114" s="146" t="inlineStr">
        <is>
          <t>Pengembangan Diri</t>
        </is>
      </c>
      <c r="C114" s="147">
        <f>SUM(E114:CS114)</f>
        <v/>
      </c>
      <c r="D114" s="147" t="n"/>
      <c r="E114" s="135">
        <f>COUNTIF(AlumniPT, $A114)</f>
        <v/>
      </c>
      <c r="F114" s="135">
        <f>COUNTIF(BalaiPustakaPT, $A114)</f>
        <v/>
      </c>
      <c r="G114" s="135">
        <f>COUNTIF(KytaJayaMandiriCV, $A114)</f>
        <v/>
      </c>
      <c r="H114" s="135">
        <f>COUNTIF(SindunataCV, $A114)</f>
        <v/>
      </c>
      <c r="I114" s="135">
        <f>COUNTIF(SyiahKualaUniversityPress, $A114)</f>
        <v/>
      </c>
      <c r="J114" s="135">
        <f>COUNTIF(UINMALIKIPRESS, $A114)</f>
        <v/>
      </c>
      <c r="K114" s="135">
        <f>COUNTIF(UNISMAPRESS, $A114)</f>
        <v/>
      </c>
      <c r="L114" s="135">
        <f>COUNTIF(UnitomoPress, $A114)</f>
        <v/>
      </c>
      <c r="M114" s="135">
        <f>COUNTIF(TITIANILMUCV, $A114)</f>
        <v/>
      </c>
      <c r="N114" s="135">
        <f>COUNTIF(AlqaprintJatinangor, $A114)</f>
        <v/>
      </c>
      <c r="O114" s="135">
        <f>COUNTIF(AnantaVidyaCV, $A114)</f>
        <v/>
      </c>
      <c r="P114" s="135">
        <f>COUNTIF(AndiOffsetCV, $A114)</f>
        <v/>
      </c>
      <c r="Q114" s="135">
        <f>COUNTIF(BestariBuanaMurniGroupPT, $A114)</f>
        <v/>
      </c>
      <c r="R114" s="135">
        <f>COUNTIF(BintangSemestaMediaCV, $A114)</f>
        <v/>
      </c>
      <c r="S114" s="135">
        <f>COUNTIF(BPKTodungSutanGunungMuliaPT, $A114)</f>
        <v/>
      </c>
      <c r="T114" s="135">
        <f>COUNTIF(BrataFancyMediaPT, $A114)</f>
        <v/>
      </c>
      <c r="U114" s="135">
        <f>COUNTIF(BudiUtamaCVDeepublish, $A114)</f>
        <v/>
      </c>
      <c r="V114" s="135">
        <f>COUNTIF(BukaBukuPustaka, $A114)</f>
        <v/>
      </c>
      <c r="W114" s="135">
        <f>COUNTIF(BUMIAKSARAPT, $A114)</f>
        <v/>
      </c>
      <c r="X114" s="135">
        <f>COUNTIF(CahayaDuabelasSemestaPT, $A114)</f>
        <v/>
      </c>
      <c r="Y114" s="135">
        <f>COUNTIF(CitraAdityaBaktiPT, $A114)</f>
        <v/>
      </c>
      <c r="Z114" s="135">
        <f>COUNTIF(DeltaEdukasiPrimaCV, $A114)</f>
        <v/>
      </c>
      <c r="AA114" s="135">
        <f>COUNTIF(DIANDRAPRIMAMITRAMEDIACV, $A114)</f>
        <v/>
      </c>
      <c r="AB114" s="135">
        <f>COUNTIF(DuniaPustakaJayaPT, $A114)</f>
        <v/>
      </c>
      <c r="AC114" s="135">
        <f>COUNTIF(DutaPustakaIndonesiaPT, $A114)</f>
        <v/>
      </c>
      <c r="AD114" s="135">
        <f>COUNTIF(ElementaMediaLiterasiPT, $A114)</f>
        <v/>
      </c>
      <c r="AE114" s="135">
        <f>COUNTIF(ElexMediaKomputindoPT, $A114)</f>
        <v/>
      </c>
      <c r="AF114" s="135">
        <f>COUNTIF(EraAdicitraIntermediaPT, $A114)</f>
        <v/>
      </c>
      <c r="AG114" s="135">
        <f>COUNTIF(GarudaMasSejahteraCV, $A114)</f>
        <v/>
      </c>
      <c r="AH114" s="135">
        <f>COUNTIF(GavaMediaCV, $A114)</f>
        <v/>
      </c>
      <c r="AI114" s="135">
        <f>COUNTIF(GemaInsani, $A114)</f>
        <v/>
      </c>
      <c r="AJ114" s="135">
        <f>COUNTIF(GrahaPrintamaSelarasCV, $A114)</f>
        <v/>
      </c>
      <c r="AK114" s="135">
        <f>COUNTIF(GramediaPustakaUtamaPT, $A114)</f>
        <v/>
      </c>
      <c r="AL114" s="135">
        <f>COUNTIF(GrasindoGramediaWidiaSaranaIndonesia, $A114)</f>
        <v/>
      </c>
      <c r="AM114" s="135">
        <f>COUNTIF(IndivaMediaKreasiPT, $A114)</f>
        <v/>
      </c>
      <c r="AN114" s="135">
        <f>COUNTIF(IndocampCV, $A114)</f>
        <v/>
      </c>
      <c r="AO114" s="135">
        <f>COUNTIF(IndonesiaEmasGroup, $A114)</f>
        <v/>
      </c>
      <c r="AP114" s="135">
        <f>COUNTIF(IntanPariwaraGrupCempakaPutihPT, $A114)</f>
        <v/>
      </c>
      <c r="AQ114" s="135">
        <f>COUNTIF(InteraCV, $A114)</f>
        <v/>
      </c>
      <c r="AR114" s="135">
        <f>COUNTIF(JejakPublisherCV, $A114)</f>
        <v/>
      </c>
      <c r="AS114" s="135">
        <f>COUNTIF(JejakPustaka, $A114)</f>
        <v/>
      </c>
      <c r="AT114" s="135">
        <f>COUNTIF(JepePressMediaUtamaPT, $A114)</f>
        <v/>
      </c>
      <c r="AU114" s="135">
        <f>COUNTIF(KanisiusPT, $A114)</f>
        <v/>
      </c>
      <c r="AV114" s="135">
        <f>COUNTIF(KesaintBlancIndahPT, $A114)</f>
        <v/>
      </c>
      <c r="AW114" s="135">
        <f>COUNTIF(KompasMediaNusantaraPenerbitBukuKompas, $A114)</f>
        <v/>
      </c>
      <c r="AX114" s="135">
        <f>COUNTIF(LanggamPustaka, $A114)</f>
        <v/>
      </c>
      <c r="AY114" s="135">
        <f>COUNTIF(LatifKittoMahesaPT, $A114)</f>
        <v/>
      </c>
      <c r="AZ114" s="135">
        <f>COUNTIF(LENTERAHATIPT, $A114)</f>
        <v/>
      </c>
      <c r="BA114" s="135">
        <f>COUNTIF(LenteraPustakaIndonesia, $A114)</f>
        <v/>
      </c>
      <c r="BB114" s="135">
        <f>COUNTIF(LiterasiNusantaraAbadiGroupPT, $A114)</f>
        <v/>
      </c>
      <c r="BC114" s="135">
        <f>COUNTIF(LiterindoBerkahKaryaPT, $A114)</f>
        <v/>
      </c>
      <c r="BD114" s="135">
        <f>COUNTIF(LOKAAKSARACV, $A114)</f>
        <v/>
      </c>
      <c r="BE114" s="135">
        <f>COUNTIF(LuximaMetroMediaPT, $A114)</f>
        <v/>
      </c>
      <c r="BF114" s="135">
        <f>COUNTIF(MandarMajuCV, $A114)</f>
        <v/>
      </c>
      <c r="BG114" s="135">
        <f>COUNTIF(MediaAkselerasi, $A114)</f>
        <v/>
      </c>
      <c r="BH114" s="135">
        <f>COUNTIF(MediaCendekiaMuslimCV, $A114)</f>
        <v/>
      </c>
      <c r="BI114" s="135">
        <f>COUNTIF(MediaDinamikaSelarasPT, $A114)</f>
        <v/>
      </c>
      <c r="BJ114" s="135">
        <f>COUNTIF(MediaKaryaPutraCV, $A114)</f>
        <v/>
      </c>
      <c r="BK114" s="135">
        <f>COUNTIF(MediaPressindoPT, $A114)</f>
        <v/>
      </c>
      <c r="BL114" s="135">
        <f>COUNTIF(MediantaraSemestaPT, $A114)</f>
        <v/>
      </c>
      <c r="BM114" s="135">
        <f>COUNTIF(MelaniaPublishingCV, $A114)</f>
        <v/>
      </c>
      <c r="BN114" s="135">
        <f>COUNTIF(MutiaraAksaraCV, $A114)</f>
        <v/>
      </c>
      <c r="BO114" s="135">
        <f>COUNTIF(NafalGlobalNusantaraPT, $A114)</f>
        <v/>
      </c>
      <c r="BP114" s="135">
        <f>COUNTIF(NiagaSwadayaPT, $A114)</f>
        <v/>
      </c>
      <c r="BQ114" s="135">
        <f>COUNTIF(NuansaCendekiaCV, $A114)</f>
        <v/>
      </c>
      <c r="BR114" s="135">
        <f>COUNTIF(PenebarSwadayaPT, $A114)</f>
        <v/>
      </c>
      <c r="BS114" s="135">
        <f>COUNTIF(PenerbitAdab, $A114)</f>
        <v/>
      </c>
      <c r="BT114" s="135">
        <f>COUNTIF(PenerbitEGC, $A114)</f>
        <v/>
      </c>
      <c r="BU114" s="135">
        <f>COUNTIF(PenerbitIPBPressPT, $A114)</f>
        <v/>
      </c>
      <c r="BV114" s="135">
        <f>COUNTIF(PenerbitSalemba, $A114)</f>
        <v/>
      </c>
      <c r="BW114" s="135">
        <f>COUNTIF(PohonCahayaSemestaPT, $A114)</f>
        <v/>
      </c>
      <c r="BX114" s="135">
        <f>COUNTIF(PranaDinamikaSejahteraPT, $A114)</f>
        <v/>
      </c>
      <c r="BY114" s="135">
        <f>COUNTIF(PrenadaMediaGroup, $A114)</f>
        <v/>
      </c>
      <c r="BZ114" s="135">
        <f>COUNTIF(PusatDatadanAnalisaTempoPT, $A114)</f>
        <v/>
      </c>
      <c r="CA114" s="135">
        <f>COUNTIF(PuspaSwaraPT, $A114)</f>
        <v/>
      </c>
      <c r="CB114" s="135">
        <f>COUNTIF(PustakaBaruPress, $A114)</f>
        <v/>
      </c>
      <c r="CC114" s="135">
        <f>COUNTIF(PustakaBengawanCV, $A114)</f>
        <v/>
      </c>
      <c r="CD114" s="135">
        <f>COUNTIF(PustakaRumahCintaCV, $A114)</f>
        <v/>
      </c>
      <c r="CE114" s="135">
        <f>COUNTIF(RajaGrafindoPersadaPT, $A114)</f>
        <v/>
      </c>
      <c r="CF114" s="135">
        <f>COUNTIF(RajawaliIntanCemerlang, $A114)</f>
        <v/>
      </c>
      <c r="CG114" s="135">
        <f>COUNTIF(RayyanaKomunikasindoPT, $A114)</f>
        <v/>
      </c>
      <c r="CH114" s="135">
        <f>COUNTIF(RefikaAditamaPT, $A114)</f>
        <v/>
      </c>
      <c r="CI114" s="135">
        <f>COUNTIF(RemajaRosdakaryaPT, $A114)</f>
        <v/>
      </c>
      <c r="CJ114" s="135">
        <f>COUNTIF(ReneTurosIndonesiaPT, $A114)</f>
        <v/>
      </c>
      <c r="CK114" s="135">
        <f>COUNTIF(SaranaPancakaryaNusaPT, $A114)</f>
        <v/>
      </c>
      <c r="CL114" s="135">
        <f>COUNTIF(ScopindoMediaPustakaPT, $A114)</f>
        <v/>
      </c>
      <c r="CM114" s="135">
        <f>COUNTIF(SetiAjiCV, $A114)</f>
        <v/>
      </c>
      <c r="CN114" s="135">
        <f>COUNTIF(SinergiPrimaMagnaCV, $A114)</f>
        <v/>
      </c>
      <c r="CO114" s="135">
        <f>COUNTIF(TazkiaInvestindoUtamaPT, $A114)</f>
        <v/>
      </c>
      <c r="CP114" s="135">
        <f>COUNTIF(TeguhKaryaCV, $A114)</f>
        <v/>
      </c>
      <c r="CQ114" s="135">
        <f>COUNTIF(TigaSerangkaiPustakaMandiriPT, $A114)</f>
        <v/>
      </c>
      <c r="CR114" s="135">
        <f>COUNTIF(TrubusSwadayaPT, $A114)</f>
        <v/>
      </c>
      <c r="CS114" s="135">
        <f>COUNTIF(UGMPress, $A114)</f>
        <v/>
      </c>
      <c r="CU114" s="36" t="n"/>
      <c r="CV114" s="36" t="n"/>
      <c r="CW114" s="36" t="n"/>
      <c r="CX114" s="36" t="n"/>
      <c r="CY114" s="36" t="n"/>
      <c r="CZ114" s="36" t="n"/>
      <c r="DA114" s="36" t="n"/>
      <c r="DB114" s="36" t="n"/>
      <c r="DC114" s="36" t="n"/>
      <c r="DD114" s="36" t="n"/>
      <c r="DE114" s="36" t="n"/>
      <c r="DF114" s="36" t="n"/>
      <c r="DG114" s="36" t="n"/>
      <c r="DH114" s="36" t="n"/>
      <c r="DI114" s="36" t="n"/>
      <c r="DJ114" s="36" t="n"/>
      <c r="DK114" s="36" t="n"/>
      <c r="DL114" s="36" t="n"/>
      <c r="DM114" s="36" t="n"/>
      <c r="DN114" s="36" t="n"/>
      <c r="DO114" s="36" t="n"/>
      <c r="DP114" s="36" t="n"/>
      <c r="DQ114" s="36" t="n"/>
      <c r="DR114" s="36" t="n"/>
      <c r="DS114" s="36" t="n"/>
      <c r="DT114" s="36" t="n"/>
      <c r="DU114" s="36" t="n"/>
      <c r="DV114" s="36" t="n"/>
      <c r="DW114" s="36" t="n"/>
      <c r="DX114" s="36" t="n"/>
      <c r="DY114" s="36" t="n"/>
      <c r="DZ114" s="36" t="n"/>
      <c r="EA114" s="36" t="n"/>
      <c r="EB114" s="36" t="n"/>
      <c r="EC114" s="36" t="n"/>
      <c r="ED114" s="36" t="n"/>
      <c r="EE114" s="36" t="n"/>
      <c r="EF114" s="36" t="n"/>
      <c r="EG114" s="36" t="n"/>
      <c r="EH114" s="36" t="n"/>
      <c r="EI114" s="36" t="n"/>
      <c r="EJ114" s="36" t="n"/>
      <c r="EK114" s="36" t="n"/>
      <c r="EL114" s="36" t="n"/>
      <c r="EM114" s="36" t="n"/>
      <c r="EN114" s="36" t="n"/>
    </row>
    <row r="115">
      <c r="A115" s="146" t="inlineStr">
        <is>
          <t>010.03</t>
        </is>
      </c>
      <c r="B115" s="146" t="inlineStr">
        <is>
          <t>Motivasi</t>
        </is>
      </c>
      <c r="C115" s="147">
        <f>SUM(E115:CS115)</f>
        <v/>
      </c>
      <c r="D115" s="147" t="n"/>
      <c r="E115" s="135">
        <f>COUNTIF(AlumniPT, $A115)</f>
        <v/>
      </c>
      <c r="F115" s="135">
        <f>COUNTIF(BalaiPustakaPT, $A115)</f>
        <v/>
      </c>
      <c r="G115" s="135">
        <f>COUNTIF(KytaJayaMandiriCV, $A115)</f>
        <v/>
      </c>
      <c r="H115" s="135">
        <f>COUNTIF(SindunataCV, $A115)</f>
        <v/>
      </c>
      <c r="I115" s="135">
        <f>COUNTIF(SyiahKualaUniversityPress, $A115)</f>
        <v/>
      </c>
      <c r="J115" s="135">
        <f>COUNTIF(UINMALIKIPRESS, $A115)</f>
        <v/>
      </c>
      <c r="K115" s="135">
        <f>COUNTIF(UNISMAPRESS, $A115)</f>
        <v/>
      </c>
      <c r="L115" s="135">
        <f>COUNTIF(UnitomoPress, $A115)</f>
        <v/>
      </c>
      <c r="M115" s="135">
        <f>COUNTIF(TITIANILMUCV, $A115)</f>
        <v/>
      </c>
      <c r="N115" s="135">
        <f>COUNTIF(AlqaprintJatinangor, $A115)</f>
        <v/>
      </c>
      <c r="O115" s="135">
        <f>COUNTIF(AnantaVidyaCV, $A115)</f>
        <v/>
      </c>
      <c r="P115" s="135">
        <f>COUNTIF(AndiOffsetCV, $A115)</f>
        <v/>
      </c>
      <c r="Q115" s="135">
        <f>COUNTIF(BestariBuanaMurniGroupPT, $A115)</f>
        <v/>
      </c>
      <c r="R115" s="135">
        <f>COUNTIF(BintangSemestaMediaCV, $A115)</f>
        <v/>
      </c>
      <c r="S115" s="135">
        <f>COUNTIF(BPKTodungSutanGunungMuliaPT, $A115)</f>
        <v/>
      </c>
      <c r="T115" s="135">
        <f>COUNTIF(BrataFancyMediaPT, $A115)</f>
        <v/>
      </c>
      <c r="U115" s="135">
        <f>COUNTIF(BudiUtamaCVDeepublish, $A115)</f>
        <v/>
      </c>
      <c r="V115" s="135">
        <f>COUNTIF(BukaBukuPustaka, $A115)</f>
        <v/>
      </c>
      <c r="W115" s="135">
        <f>COUNTIF(BUMIAKSARAPT, $A115)</f>
        <v/>
      </c>
      <c r="X115" s="135">
        <f>COUNTIF(CahayaDuabelasSemestaPT, $A115)</f>
        <v/>
      </c>
      <c r="Y115" s="135">
        <f>COUNTIF(CitraAdityaBaktiPT, $A115)</f>
        <v/>
      </c>
      <c r="Z115" s="135">
        <f>COUNTIF(DeltaEdukasiPrimaCV, $A115)</f>
        <v/>
      </c>
      <c r="AA115" s="135">
        <f>COUNTIF(DIANDRAPRIMAMITRAMEDIACV, $A115)</f>
        <v/>
      </c>
      <c r="AB115" s="135">
        <f>COUNTIF(DuniaPustakaJayaPT, $A115)</f>
        <v/>
      </c>
      <c r="AC115" s="135">
        <f>COUNTIF(DutaPustakaIndonesiaPT, $A115)</f>
        <v/>
      </c>
      <c r="AD115" s="135">
        <f>COUNTIF(ElementaMediaLiterasiPT, $A115)</f>
        <v/>
      </c>
      <c r="AE115" s="135">
        <f>COUNTIF(ElexMediaKomputindoPT, $A115)</f>
        <v/>
      </c>
      <c r="AF115" s="135">
        <f>COUNTIF(EraAdicitraIntermediaPT, $A115)</f>
        <v/>
      </c>
      <c r="AG115" s="135">
        <f>COUNTIF(GarudaMasSejahteraCV, $A115)</f>
        <v/>
      </c>
      <c r="AH115" s="135">
        <f>COUNTIF(GavaMediaCV, $A115)</f>
        <v/>
      </c>
      <c r="AI115" s="135">
        <f>COUNTIF(GemaInsani, $A115)</f>
        <v/>
      </c>
      <c r="AJ115" s="135">
        <f>COUNTIF(GrahaPrintamaSelarasCV, $A115)</f>
        <v/>
      </c>
      <c r="AK115" s="135">
        <f>COUNTIF(GramediaPustakaUtamaPT, $A115)</f>
        <v/>
      </c>
      <c r="AL115" s="135">
        <f>COUNTIF(GrasindoGramediaWidiaSaranaIndonesia, $A115)</f>
        <v/>
      </c>
      <c r="AM115" s="135">
        <f>COUNTIF(IndivaMediaKreasiPT, $A115)</f>
        <v/>
      </c>
      <c r="AN115" s="135">
        <f>COUNTIF(IndocampCV, $A115)</f>
        <v/>
      </c>
      <c r="AO115" s="135">
        <f>COUNTIF(IndonesiaEmasGroup, $A115)</f>
        <v/>
      </c>
      <c r="AP115" s="135">
        <f>COUNTIF(IntanPariwaraGrupCempakaPutihPT, $A115)</f>
        <v/>
      </c>
      <c r="AQ115" s="135">
        <f>COUNTIF(InteraCV, $A115)</f>
        <v/>
      </c>
      <c r="AR115" s="135">
        <f>COUNTIF(JejakPublisherCV, $A115)</f>
        <v/>
      </c>
      <c r="AS115" s="135">
        <f>COUNTIF(JejakPustaka, $A115)</f>
        <v/>
      </c>
      <c r="AT115" s="135">
        <f>COUNTIF(JepePressMediaUtamaPT, $A115)</f>
        <v/>
      </c>
      <c r="AU115" s="135">
        <f>COUNTIF(KanisiusPT, $A115)</f>
        <v/>
      </c>
      <c r="AV115" s="135">
        <f>COUNTIF(KesaintBlancIndahPT, $A115)</f>
        <v/>
      </c>
      <c r="AW115" s="135">
        <f>COUNTIF(KompasMediaNusantaraPenerbitBukuKompas, $A115)</f>
        <v/>
      </c>
      <c r="AX115" s="135">
        <f>COUNTIF(LanggamPustaka, $A115)</f>
        <v/>
      </c>
      <c r="AY115" s="135">
        <f>COUNTIF(LatifKittoMahesaPT, $A115)</f>
        <v/>
      </c>
      <c r="AZ115" s="135">
        <f>COUNTIF(LENTERAHATIPT, $A115)</f>
        <v/>
      </c>
      <c r="BA115" s="135">
        <f>COUNTIF(LenteraPustakaIndonesia, $A115)</f>
        <v/>
      </c>
      <c r="BB115" s="135">
        <f>COUNTIF(LiterasiNusantaraAbadiGroupPT, $A115)</f>
        <v/>
      </c>
      <c r="BC115" s="135">
        <f>COUNTIF(LiterindoBerkahKaryaPT, $A115)</f>
        <v/>
      </c>
      <c r="BD115" s="135">
        <f>COUNTIF(LOKAAKSARACV, $A115)</f>
        <v/>
      </c>
      <c r="BE115" s="135">
        <f>COUNTIF(LuximaMetroMediaPT, $A115)</f>
        <v/>
      </c>
      <c r="BF115" s="135">
        <f>COUNTIF(MandarMajuCV, $A115)</f>
        <v/>
      </c>
      <c r="BG115" s="135">
        <f>COUNTIF(MediaAkselerasi, $A115)</f>
        <v/>
      </c>
      <c r="BH115" s="135">
        <f>COUNTIF(MediaCendekiaMuslimCV, $A115)</f>
        <v/>
      </c>
      <c r="BI115" s="135">
        <f>COUNTIF(MediaDinamikaSelarasPT, $A115)</f>
        <v/>
      </c>
      <c r="BJ115" s="135">
        <f>COUNTIF(MediaKaryaPutraCV, $A115)</f>
        <v/>
      </c>
      <c r="BK115" s="135">
        <f>COUNTIF(MediaPressindoPT, $A115)</f>
        <v/>
      </c>
      <c r="BL115" s="135">
        <f>COUNTIF(MediantaraSemestaPT, $A115)</f>
        <v/>
      </c>
      <c r="BM115" s="135">
        <f>COUNTIF(MelaniaPublishingCV, $A115)</f>
        <v/>
      </c>
      <c r="BN115" s="135">
        <f>COUNTIF(MutiaraAksaraCV, $A115)</f>
        <v/>
      </c>
      <c r="BO115" s="135">
        <f>COUNTIF(NafalGlobalNusantaraPT, $A115)</f>
        <v/>
      </c>
      <c r="BP115" s="135">
        <f>COUNTIF(NiagaSwadayaPT, $A115)</f>
        <v/>
      </c>
      <c r="BQ115" s="135">
        <f>COUNTIF(NuansaCendekiaCV, $A115)</f>
        <v/>
      </c>
      <c r="BR115" s="135">
        <f>COUNTIF(PenebarSwadayaPT, $A115)</f>
        <v/>
      </c>
      <c r="BS115" s="135">
        <f>COUNTIF(PenerbitAdab, $A115)</f>
        <v/>
      </c>
      <c r="BT115" s="135">
        <f>COUNTIF(PenerbitEGC, $A115)</f>
        <v/>
      </c>
      <c r="BU115" s="135">
        <f>COUNTIF(PenerbitIPBPressPT, $A115)</f>
        <v/>
      </c>
      <c r="BV115" s="135">
        <f>COUNTIF(PenerbitSalemba, $A115)</f>
        <v/>
      </c>
      <c r="BW115" s="135">
        <f>COUNTIF(PohonCahayaSemestaPT, $A115)</f>
        <v/>
      </c>
      <c r="BX115" s="135">
        <f>COUNTIF(PranaDinamikaSejahteraPT, $A115)</f>
        <v/>
      </c>
      <c r="BY115" s="135">
        <f>COUNTIF(PrenadaMediaGroup, $A115)</f>
        <v/>
      </c>
      <c r="BZ115" s="135">
        <f>COUNTIF(PusatDatadanAnalisaTempoPT, $A115)</f>
        <v/>
      </c>
      <c r="CA115" s="135">
        <f>COUNTIF(PuspaSwaraPT, $A115)</f>
        <v/>
      </c>
      <c r="CB115" s="135">
        <f>COUNTIF(PustakaBaruPress, $A115)</f>
        <v/>
      </c>
      <c r="CC115" s="135">
        <f>COUNTIF(PustakaBengawanCV, $A115)</f>
        <v/>
      </c>
      <c r="CD115" s="135">
        <f>COUNTIF(PustakaRumahCintaCV, $A115)</f>
        <v/>
      </c>
      <c r="CE115" s="135">
        <f>COUNTIF(RajaGrafindoPersadaPT, $A115)</f>
        <v/>
      </c>
      <c r="CF115" s="135">
        <f>COUNTIF(RajawaliIntanCemerlang, $A115)</f>
        <v/>
      </c>
      <c r="CG115" s="135">
        <f>COUNTIF(RayyanaKomunikasindoPT, $A115)</f>
        <v/>
      </c>
      <c r="CH115" s="135">
        <f>COUNTIF(RefikaAditamaPT, $A115)</f>
        <v/>
      </c>
      <c r="CI115" s="135">
        <f>COUNTIF(RemajaRosdakaryaPT, $A115)</f>
        <v/>
      </c>
      <c r="CJ115" s="135">
        <f>COUNTIF(ReneTurosIndonesiaPT, $A115)</f>
        <v/>
      </c>
      <c r="CK115" s="135">
        <f>COUNTIF(SaranaPancakaryaNusaPT, $A115)</f>
        <v/>
      </c>
      <c r="CL115" s="135">
        <f>COUNTIF(ScopindoMediaPustakaPT, $A115)</f>
        <v/>
      </c>
      <c r="CM115" s="135">
        <f>COUNTIF(SetiAjiCV, $A115)</f>
        <v/>
      </c>
      <c r="CN115" s="135">
        <f>COUNTIF(SinergiPrimaMagnaCV, $A115)</f>
        <v/>
      </c>
      <c r="CO115" s="135">
        <f>COUNTIF(TazkiaInvestindoUtamaPT, $A115)</f>
        <v/>
      </c>
      <c r="CP115" s="135">
        <f>COUNTIF(TeguhKaryaCV, $A115)</f>
        <v/>
      </c>
      <c r="CQ115" s="135">
        <f>COUNTIF(TigaSerangkaiPustakaMandiriPT, $A115)</f>
        <v/>
      </c>
      <c r="CR115" s="135">
        <f>COUNTIF(TrubusSwadayaPT, $A115)</f>
        <v/>
      </c>
      <c r="CS115" s="135">
        <f>COUNTIF(UGMPress, $A115)</f>
        <v/>
      </c>
      <c r="CU115" s="36" t="n"/>
      <c r="CV115" s="36" t="n"/>
      <c r="CW115" s="36" t="n"/>
      <c r="CX115" s="36" t="n"/>
      <c r="CY115" s="36" t="n"/>
      <c r="CZ115" s="36" t="n"/>
      <c r="DA115" s="36" t="n"/>
      <c r="DB115" s="36" t="n"/>
      <c r="DC115" s="36" t="n"/>
      <c r="DD115" s="36" t="n"/>
      <c r="DE115" s="36" t="n"/>
      <c r="DF115" s="36" t="n"/>
      <c r="DG115" s="36" t="n"/>
      <c r="DH115" s="36" t="n"/>
      <c r="DI115" s="36" t="n"/>
      <c r="DJ115" s="36" t="n"/>
      <c r="DK115" s="36" t="n"/>
      <c r="DL115" s="36" t="n"/>
      <c r="DM115" s="36" t="n"/>
      <c r="DN115" s="36" t="n"/>
      <c r="DO115" s="36" t="n"/>
      <c r="DP115" s="36" t="n"/>
      <c r="DQ115" s="36" t="n"/>
      <c r="DR115" s="36" t="n"/>
      <c r="DS115" s="36" t="n"/>
      <c r="DT115" s="36" t="n"/>
      <c r="DU115" s="36" t="n"/>
      <c r="DV115" s="36" t="n"/>
      <c r="DW115" s="36" t="n"/>
      <c r="DX115" s="36" t="n"/>
      <c r="DY115" s="36" t="n"/>
      <c r="DZ115" s="36" t="n"/>
      <c r="EA115" s="36" t="n"/>
      <c r="EB115" s="36" t="n"/>
      <c r="EC115" s="36" t="n"/>
      <c r="ED115" s="36" t="n"/>
      <c r="EE115" s="36" t="n"/>
      <c r="EF115" s="36" t="n"/>
      <c r="EG115" s="36" t="n"/>
      <c r="EH115" s="36" t="n"/>
      <c r="EI115" s="36" t="n"/>
      <c r="EJ115" s="36" t="n"/>
      <c r="EK115" s="36" t="n"/>
      <c r="EL115" s="36" t="n"/>
      <c r="EM115" s="36" t="n"/>
      <c r="EN115" s="36" t="n"/>
    </row>
    <row r="116">
      <c r="A116" s="146" t="inlineStr">
        <is>
          <t>010.04</t>
        </is>
      </c>
      <c r="B116" s="146" t="inlineStr">
        <is>
          <t>Tip dan Trik</t>
        </is>
      </c>
      <c r="C116" s="147">
        <f>SUM(E116:CS116)</f>
        <v/>
      </c>
      <c r="D116" s="147" t="n"/>
      <c r="E116" s="135">
        <f>COUNTIF(AlumniPT, $A116)</f>
        <v/>
      </c>
      <c r="F116" s="135">
        <f>COUNTIF(BalaiPustakaPT, $A116)</f>
        <v/>
      </c>
      <c r="G116" s="135">
        <f>COUNTIF(KytaJayaMandiriCV, $A116)</f>
        <v/>
      </c>
      <c r="H116" s="135">
        <f>COUNTIF(SindunataCV, $A116)</f>
        <v/>
      </c>
      <c r="I116" s="135">
        <f>COUNTIF(SyiahKualaUniversityPress, $A116)</f>
        <v/>
      </c>
      <c r="J116" s="135">
        <f>COUNTIF(UINMALIKIPRESS, $A116)</f>
        <v/>
      </c>
      <c r="K116" s="135">
        <f>COUNTIF(UNISMAPRESS, $A116)</f>
        <v/>
      </c>
      <c r="L116" s="135">
        <f>COUNTIF(UnitomoPress, $A116)</f>
        <v/>
      </c>
      <c r="M116" s="135">
        <f>COUNTIF(TITIANILMUCV, $A116)</f>
        <v/>
      </c>
      <c r="N116" s="135">
        <f>COUNTIF(AlqaprintJatinangor, $A116)</f>
        <v/>
      </c>
      <c r="O116" s="135">
        <f>COUNTIF(AnantaVidyaCV, $A116)</f>
        <v/>
      </c>
      <c r="P116" s="135">
        <f>COUNTIF(AndiOffsetCV, $A116)</f>
        <v/>
      </c>
      <c r="Q116" s="135">
        <f>COUNTIF(BestariBuanaMurniGroupPT, $A116)</f>
        <v/>
      </c>
      <c r="R116" s="135">
        <f>COUNTIF(BintangSemestaMediaCV, $A116)</f>
        <v/>
      </c>
      <c r="S116" s="135">
        <f>COUNTIF(BPKTodungSutanGunungMuliaPT, $A116)</f>
        <v/>
      </c>
      <c r="T116" s="135">
        <f>COUNTIF(BrataFancyMediaPT, $A116)</f>
        <v/>
      </c>
      <c r="U116" s="135">
        <f>COUNTIF(BudiUtamaCVDeepublish, $A116)</f>
        <v/>
      </c>
      <c r="V116" s="135">
        <f>COUNTIF(BukaBukuPustaka, $A116)</f>
        <v/>
      </c>
      <c r="W116" s="135">
        <f>COUNTIF(BUMIAKSARAPT, $A116)</f>
        <v/>
      </c>
      <c r="X116" s="135">
        <f>COUNTIF(CahayaDuabelasSemestaPT, $A116)</f>
        <v/>
      </c>
      <c r="Y116" s="135">
        <f>COUNTIF(CitraAdityaBaktiPT, $A116)</f>
        <v/>
      </c>
      <c r="Z116" s="135">
        <f>COUNTIF(DeltaEdukasiPrimaCV, $A116)</f>
        <v/>
      </c>
      <c r="AA116" s="135">
        <f>COUNTIF(DIANDRAPRIMAMITRAMEDIACV, $A116)</f>
        <v/>
      </c>
      <c r="AB116" s="135">
        <f>COUNTIF(DuniaPustakaJayaPT, $A116)</f>
        <v/>
      </c>
      <c r="AC116" s="135">
        <f>COUNTIF(DutaPustakaIndonesiaPT, $A116)</f>
        <v/>
      </c>
      <c r="AD116" s="135">
        <f>COUNTIF(ElementaMediaLiterasiPT, $A116)</f>
        <v/>
      </c>
      <c r="AE116" s="135">
        <f>COUNTIF(ElexMediaKomputindoPT, $A116)</f>
        <v/>
      </c>
      <c r="AF116" s="135">
        <f>COUNTIF(EraAdicitraIntermediaPT, $A116)</f>
        <v/>
      </c>
      <c r="AG116" s="135">
        <f>COUNTIF(GarudaMasSejahteraCV, $A116)</f>
        <v/>
      </c>
      <c r="AH116" s="135">
        <f>COUNTIF(GavaMediaCV, $A116)</f>
        <v/>
      </c>
      <c r="AI116" s="135">
        <f>COUNTIF(GemaInsani, $A116)</f>
        <v/>
      </c>
      <c r="AJ116" s="135">
        <f>COUNTIF(GrahaPrintamaSelarasCV, $A116)</f>
        <v/>
      </c>
      <c r="AK116" s="135">
        <f>COUNTIF(GramediaPustakaUtamaPT, $A116)</f>
        <v/>
      </c>
      <c r="AL116" s="135">
        <f>COUNTIF(GrasindoGramediaWidiaSaranaIndonesia, $A116)</f>
        <v/>
      </c>
      <c r="AM116" s="135">
        <f>COUNTIF(IndivaMediaKreasiPT, $A116)</f>
        <v/>
      </c>
      <c r="AN116" s="135">
        <f>COUNTIF(IndocampCV, $A116)</f>
        <v/>
      </c>
      <c r="AO116" s="135">
        <f>COUNTIF(IndonesiaEmasGroup, $A116)</f>
        <v/>
      </c>
      <c r="AP116" s="135">
        <f>COUNTIF(IntanPariwaraGrupCempakaPutihPT, $A116)</f>
        <v/>
      </c>
      <c r="AQ116" s="135">
        <f>COUNTIF(InteraCV, $A116)</f>
        <v/>
      </c>
      <c r="AR116" s="135">
        <f>COUNTIF(JejakPublisherCV, $A116)</f>
        <v/>
      </c>
      <c r="AS116" s="135">
        <f>COUNTIF(JejakPustaka, $A116)</f>
        <v/>
      </c>
      <c r="AT116" s="135">
        <f>COUNTIF(JepePressMediaUtamaPT, $A116)</f>
        <v/>
      </c>
      <c r="AU116" s="135">
        <f>COUNTIF(KanisiusPT, $A116)</f>
        <v/>
      </c>
      <c r="AV116" s="135">
        <f>COUNTIF(KesaintBlancIndahPT, $A116)</f>
        <v/>
      </c>
      <c r="AW116" s="135">
        <f>COUNTIF(KompasMediaNusantaraPenerbitBukuKompas, $A116)</f>
        <v/>
      </c>
      <c r="AX116" s="135">
        <f>COUNTIF(LanggamPustaka, $A116)</f>
        <v/>
      </c>
      <c r="AY116" s="135">
        <f>COUNTIF(LatifKittoMahesaPT, $A116)</f>
        <v/>
      </c>
      <c r="AZ116" s="135">
        <f>COUNTIF(LENTERAHATIPT, $A116)</f>
        <v/>
      </c>
      <c r="BA116" s="135">
        <f>COUNTIF(LenteraPustakaIndonesia, $A116)</f>
        <v/>
      </c>
      <c r="BB116" s="135">
        <f>COUNTIF(LiterasiNusantaraAbadiGroupPT, $A116)</f>
        <v/>
      </c>
      <c r="BC116" s="135">
        <f>COUNTIF(LiterindoBerkahKaryaPT, $A116)</f>
        <v/>
      </c>
      <c r="BD116" s="135">
        <f>COUNTIF(LOKAAKSARACV, $A116)</f>
        <v/>
      </c>
      <c r="BE116" s="135">
        <f>COUNTIF(LuximaMetroMediaPT, $A116)</f>
        <v/>
      </c>
      <c r="BF116" s="135">
        <f>COUNTIF(MandarMajuCV, $A116)</f>
        <v/>
      </c>
      <c r="BG116" s="135">
        <f>COUNTIF(MediaAkselerasi, $A116)</f>
        <v/>
      </c>
      <c r="BH116" s="135">
        <f>COUNTIF(MediaCendekiaMuslimCV, $A116)</f>
        <v/>
      </c>
      <c r="BI116" s="135">
        <f>COUNTIF(MediaDinamikaSelarasPT, $A116)</f>
        <v/>
      </c>
      <c r="BJ116" s="135">
        <f>COUNTIF(MediaKaryaPutraCV, $A116)</f>
        <v/>
      </c>
      <c r="BK116" s="135">
        <f>COUNTIF(MediaPressindoPT, $A116)</f>
        <v/>
      </c>
      <c r="BL116" s="135">
        <f>COUNTIF(MediantaraSemestaPT, $A116)</f>
        <v/>
      </c>
      <c r="BM116" s="135">
        <f>COUNTIF(MelaniaPublishingCV, $A116)</f>
        <v/>
      </c>
      <c r="BN116" s="135">
        <f>COUNTIF(MutiaraAksaraCV, $A116)</f>
        <v/>
      </c>
      <c r="BO116" s="135">
        <f>COUNTIF(NafalGlobalNusantaraPT, $A116)</f>
        <v/>
      </c>
      <c r="BP116" s="135">
        <f>COUNTIF(NiagaSwadayaPT, $A116)</f>
        <v/>
      </c>
      <c r="BQ116" s="135">
        <f>COUNTIF(NuansaCendekiaCV, $A116)</f>
        <v/>
      </c>
      <c r="BR116" s="135">
        <f>COUNTIF(PenebarSwadayaPT, $A116)</f>
        <v/>
      </c>
      <c r="BS116" s="135">
        <f>COUNTIF(PenerbitAdab, $A116)</f>
        <v/>
      </c>
      <c r="BT116" s="135">
        <f>COUNTIF(PenerbitEGC, $A116)</f>
        <v/>
      </c>
      <c r="BU116" s="135">
        <f>COUNTIF(PenerbitIPBPressPT, $A116)</f>
        <v/>
      </c>
      <c r="BV116" s="135">
        <f>COUNTIF(PenerbitSalemba, $A116)</f>
        <v/>
      </c>
      <c r="BW116" s="135">
        <f>COUNTIF(PohonCahayaSemestaPT, $A116)</f>
        <v/>
      </c>
      <c r="BX116" s="135">
        <f>COUNTIF(PranaDinamikaSejahteraPT, $A116)</f>
        <v/>
      </c>
      <c r="BY116" s="135">
        <f>COUNTIF(PrenadaMediaGroup, $A116)</f>
        <v/>
      </c>
      <c r="BZ116" s="135">
        <f>COUNTIF(PusatDatadanAnalisaTempoPT, $A116)</f>
        <v/>
      </c>
      <c r="CA116" s="135">
        <f>COUNTIF(PuspaSwaraPT, $A116)</f>
        <v/>
      </c>
      <c r="CB116" s="135">
        <f>COUNTIF(PustakaBaruPress, $A116)</f>
        <v/>
      </c>
      <c r="CC116" s="135">
        <f>COUNTIF(PustakaBengawanCV, $A116)</f>
        <v/>
      </c>
      <c r="CD116" s="135">
        <f>COUNTIF(PustakaRumahCintaCV, $A116)</f>
        <v/>
      </c>
      <c r="CE116" s="135">
        <f>COUNTIF(RajaGrafindoPersadaPT, $A116)</f>
        <v/>
      </c>
      <c r="CF116" s="135">
        <f>COUNTIF(RajawaliIntanCemerlang, $A116)</f>
        <v/>
      </c>
      <c r="CG116" s="135">
        <f>COUNTIF(RayyanaKomunikasindoPT, $A116)</f>
        <v/>
      </c>
      <c r="CH116" s="135">
        <f>COUNTIF(RefikaAditamaPT, $A116)</f>
        <v/>
      </c>
      <c r="CI116" s="135">
        <f>COUNTIF(RemajaRosdakaryaPT, $A116)</f>
        <v/>
      </c>
      <c r="CJ116" s="135">
        <f>COUNTIF(ReneTurosIndonesiaPT, $A116)</f>
        <v/>
      </c>
      <c r="CK116" s="135">
        <f>COUNTIF(SaranaPancakaryaNusaPT, $A116)</f>
        <v/>
      </c>
      <c r="CL116" s="135">
        <f>COUNTIF(ScopindoMediaPustakaPT, $A116)</f>
        <v/>
      </c>
      <c r="CM116" s="135">
        <f>COUNTIF(SetiAjiCV, $A116)</f>
        <v/>
      </c>
      <c r="CN116" s="135">
        <f>COUNTIF(SinergiPrimaMagnaCV, $A116)</f>
        <v/>
      </c>
      <c r="CO116" s="135">
        <f>COUNTIF(TazkiaInvestindoUtamaPT, $A116)</f>
        <v/>
      </c>
      <c r="CP116" s="135">
        <f>COUNTIF(TeguhKaryaCV, $A116)</f>
        <v/>
      </c>
      <c r="CQ116" s="135">
        <f>COUNTIF(TigaSerangkaiPustakaMandiriPT, $A116)</f>
        <v/>
      </c>
      <c r="CR116" s="135">
        <f>COUNTIF(TrubusSwadayaPT, $A116)</f>
        <v/>
      </c>
      <c r="CS116" s="135">
        <f>COUNTIF(UGMPress, $A116)</f>
        <v/>
      </c>
      <c r="CU116" s="36" t="n"/>
      <c r="CV116" s="36" t="n"/>
      <c r="CW116" s="36" t="n"/>
      <c r="CX116" s="36" t="n"/>
      <c r="CY116" s="36" t="n"/>
      <c r="CZ116" s="36" t="n"/>
      <c r="DA116" s="36" t="n"/>
      <c r="DB116" s="36" t="n"/>
      <c r="DC116" s="36" t="n"/>
      <c r="DD116" s="36" t="n"/>
      <c r="DE116" s="36" t="n"/>
      <c r="DF116" s="36" t="n"/>
      <c r="DG116" s="36" t="n"/>
      <c r="DH116" s="36" t="n"/>
      <c r="DI116" s="36" t="n"/>
      <c r="DJ116" s="36" t="n"/>
      <c r="DK116" s="36" t="n"/>
      <c r="DL116" s="36" t="n"/>
      <c r="DM116" s="36" t="n"/>
      <c r="DN116" s="36" t="n"/>
      <c r="DO116" s="36" t="n"/>
      <c r="DP116" s="36" t="n"/>
      <c r="DQ116" s="36" t="n"/>
      <c r="DR116" s="36" t="n"/>
      <c r="DS116" s="36" t="n"/>
      <c r="DT116" s="36" t="n"/>
      <c r="DU116" s="36" t="n"/>
      <c r="DV116" s="36" t="n"/>
      <c r="DW116" s="36" t="n"/>
      <c r="DX116" s="36" t="n"/>
      <c r="DY116" s="36" t="n"/>
      <c r="DZ116" s="36" t="n"/>
      <c r="EA116" s="36" t="n"/>
      <c r="EB116" s="36" t="n"/>
      <c r="EC116" s="36" t="n"/>
      <c r="ED116" s="36" t="n"/>
      <c r="EE116" s="36" t="n"/>
      <c r="EF116" s="36" t="n"/>
      <c r="EG116" s="36" t="n"/>
      <c r="EH116" s="36" t="n"/>
      <c r="EI116" s="36" t="n"/>
      <c r="EJ116" s="36" t="n"/>
      <c r="EK116" s="36" t="n"/>
      <c r="EL116" s="36" t="n"/>
      <c r="EM116" s="36" t="n"/>
      <c r="EN116" s="36" t="n"/>
    </row>
    <row r="117">
      <c r="A117" s="146" t="inlineStr">
        <is>
          <t>010.05</t>
        </is>
      </c>
      <c r="B117" s="152" t="inlineStr">
        <is>
          <t>Inspirasi</t>
        </is>
      </c>
      <c r="C117" s="147">
        <f>SUM(E117:CS117)</f>
        <v/>
      </c>
      <c r="D117" s="147" t="n"/>
      <c r="E117" s="135">
        <f>COUNTIF(AlumniPT, $A117)</f>
        <v/>
      </c>
      <c r="F117" s="135">
        <f>COUNTIF(BalaiPustakaPT, $A117)</f>
        <v/>
      </c>
      <c r="G117" s="135">
        <f>COUNTIF(KytaJayaMandiriCV, $A117)</f>
        <v/>
      </c>
      <c r="H117" s="135">
        <f>COUNTIF(SindunataCV, $A117)</f>
        <v/>
      </c>
      <c r="I117" s="135">
        <f>COUNTIF(SyiahKualaUniversityPress, $A117)</f>
        <v/>
      </c>
      <c r="J117" s="135">
        <f>COUNTIF(UINMALIKIPRESS, $A117)</f>
        <v/>
      </c>
      <c r="K117" s="135">
        <f>COUNTIF(UNISMAPRESS, $A117)</f>
        <v/>
      </c>
      <c r="L117" s="135">
        <f>COUNTIF(UnitomoPress, $A117)</f>
        <v/>
      </c>
      <c r="M117" s="135">
        <f>COUNTIF(TITIANILMUCV, $A117)</f>
        <v/>
      </c>
      <c r="N117" s="135">
        <f>COUNTIF(AlqaprintJatinangor, $A117)</f>
        <v/>
      </c>
      <c r="O117" s="135">
        <f>COUNTIF(AnantaVidyaCV, $A117)</f>
        <v/>
      </c>
      <c r="P117" s="135">
        <f>COUNTIF(AndiOffsetCV, $A117)</f>
        <v/>
      </c>
      <c r="Q117" s="135">
        <f>COUNTIF(BestariBuanaMurniGroupPT, $A117)</f>
        <v/>
      </c>
      <c r="R117" s="135">
        <f>COUNTIF(BintangSemestaMediaCV, $A117)</f>
        <v/>
      </c>
      <c r="S117" s="135">
        <f>COUNTIF(BPKTodungSutanGunungMuliaPT, $A117)</f>
        <v/>
      </c>
      <c r="T117" s="135">
        <f>COUNTIF(BrataFancyMediaPT, $A117)</f>
        <v/>
      </c>
      <c r="U117" s="135">
        <f>COUNTIF(BudiUtamaCVDeepublish, $A117)</f>
        <v/>
      </c>
      <c r="V117" s="135">
        <f>COUNTIF(BukaBukuPustaka, $A117)</f>
        <v/>
      </c>
      <c r="W117" s="135">
        <f>COUNTIF(BUMIAKSARAPT, $A117)</f>
        <v/>
      </c>
      <c r="X117" s="135">
        <f>COUNTIF(CahayaDuabelasSemestaPT, $A117)</f>
        <v/>
      </c>
      <c r="Y117" s="135">
        <f>COUNTIF(CitraAdityaBaktiPT, $A117)</f>
        <v/>
      </c>
      <c r="Z117" s="135">
        <f>COUNTIF(DeltaEdukasiPrimaCV, $A117)</f>
        <v/>
      </c>
      <c r="AA117" s="135">
        <f>COUNTIF(DIANDRAPRIMAMITRAMEDIACV, $A117)</f>
        <v/>
      </c>
      <c r="AB117" s="135">
        <f>COUNTIF(DuniaPustakaJayaPT, $A117)</f>
        <v/>
      </c>
      <c r="AC117" s="135">
        <f>COUNTIF(DutaPustakaIndonesiaPT, $A117)</f>
        <v/>
      </c>
      <c r="AD117" s="135">
        <f>COUNTIF(ElementaMediaLiterasiPT, $A117)</f>
        <v/>
      </c>
      <c r="AE117" s="135">
        <f>COUNTIF(ElexMediaKomputindoPT, $A117)</f>
        <v/>
      </c>
      <c r="AF117" s="135">
        <f>COUNTIF(EraAdicitraIntermediaPT, $A117)</f>
        <v/>
      </c>
      <c r="AG117" s="135">
        <f>COUNTIF(GarudaMasSejahteraCV, $A117)</f>
        <v/>
      </c>
      <c r="AH117" s="135">
        <f>COUNTIF(GavaMediaCV, $A117)</f>
        <v/>
      </c>
      <c r="AI117" s="135">
        <f>COUNTIF(GemaInsani, $A117)</f>
        <v/>
      </c>
      <c r="AJ117" s="135">
        <f>COUNTIF(GrahaPrintamaSelarasCV, $A117)</f>
        <v/>
      </c>
      <c r="AK117" s="135">
        <f>COUNTIF(GramediaPustakaUtamaPT, $A117)</f>
        <v/>
      </c>
      <c r="AL117" s="135">
        <f>COUNTIF(GrasindoGramediaWidiaSaranaIndonesia, $A117)</f>
        <v/>
      </c>
      <c r="AM117" s="135">
        <f>COUNTIF(IndivaMediaKreasiPT, $A117)</f>
        <v/>
      </c>
      <c r="AN117" s="135">
        <f>COUNTIF(IndocampCV, $A117)</f>
        <v/>
      </c>
      <c r="AO117" s="135">
        <f>COUNTIF(IndonesiaEmasGroup, $A117)</f>
        <v/>
      </c>
      <c r="AP117" s="135">
        <f>COUNTIF(IntanPariwaraGrupCempakaPutihPT, $A117)</f>
        <v/>
      </c>
      <c r="AQ117" s="135">
        <f>COUNTIF(InteraCV, $A117)</f>
        <v/>
      </c>
      <c r="AR117" s="135">
        <f>COUNTIF(JejakPublisherCV, $A117)</f>
        <v/>
      </c>
      <c r="AS117" s="135">
        <f>COUNTIF(JejakPustaka, $A117)</f>
        <v/>
      </c>
      <c r="AT117" s="135">
        <f>COUNTIF(JepePressMediaUtamaPT, $A117)</f>
        <v/>
      </c>
      <c r="AU117" s="135">
        <f>COUNTIF(KanisiusPT, $A117)</f>
        <v/>
      </c>
      <c r="AV117" s="135">
        <f>COUNTIF(KesaintBlancIndahPT, $A117)</f>
        <v/>
      </c>
      <c r="AW117" s="135">
        <f>COUNTIF(KompasMediaNusantaraPenerbitBukuKompas, $A117)</f>
        <v/>
      </c>
      <c r="AX117" s="135">
        <f>COUNTIF(LanggamPustaka, $A117)</f>
        <v/>
      </c>
      <c r="AY117" s="135">
        <f>COUNTIF(LatifKittoMahesaPT, $A117)</f>
        <v/>
      </c>
      <c r="AZ117" s="135">
        <f>COUNTIF(LENTERAHATIPT, $A117)</f>
        <v/>
      </c>
      <c r="BA117" s="135">
        <f>COUNTIF(LenteraPustakaIndonesia, $A117)</f>
        <v/>
      </c>
      <c r="BB117" s="135">
        <f>COUNTIF(LiterasiNusantaraAbadiGroupPT, $A117)</f>
        <v/>
      </c>
      <c r="BC117" s="135">
        <f>COUNTIF(LiterindoBerkahKaryaPT, $A117)</f>
        <v/>
      </c>
      <c r="BD117" s="135">
        <f>COUNTIF(LOKAAKSARACV, $A117)</f>
        <v/>
      </c>
      <c r="BE117" s="135">
        <f>COUNTIF(LuximaMetroMediaPT, $A117)</f>
        <v/>
      </c>
      <c r="BF117" s="135">
        <f>COUNTIF(MandarMajuCV, $A117)</f>
        <v/>
      </c>
      <c r="BG117" s="135">
        <f>COUNTIF(MediaAkselerasi, $A117)</f>
        <v/>
      </c>
      <c r="BH117" s="135">
        <f>COUNTIF(MediaCendekiaMuslimCV, $A117)</f>
        <v/>
      </c>
      <c r="BI117" s="135">
        <f>COUNTIF(MediaDinamikaSelarasPT, $A117)</f>
        <v/>
      </c>
      <c r="BJ117" s="135">
        <f>COUNTIF(MediaKaryaPutraCV, $A117)</f>
        <v/>
      </c>
      <c r="BK117" s="135">
        <f>COUNTIF(MediaPressindoPT, $A117)</f>
        <v/>
      </c>
      <c r="BL117" s="135">
        <f>COUNTIF(MediantaraSemestaPT, $A117)</f>
        <v/>
      </c>
      <c r="BM117" s="135">
        <f>COUNTIF(MelaniaPublishingCV, $A117)</f>
        <v/>
      </c>
      <c r="BN117" s="135">
        <f>COUNTIF(MutiaraAksaraCV, $A117)</f>
        <v/>
      </c>
      <c r="BO117" s="135">
        <f>COUNTIF(NafalGlobalNusantaraPT, $A117)</f>
        <v/>
      </c>
      <c r="BP117" s="135">
        <f>COUNTIF(NiagaSwadayaPT, $A117)</f>
        <v/>
      </c>
      <c r="BQ117" s="135">
        <f>COUNTIF(NuansaCendekiaCV, $A117)</f>
        <v/>
      </c>
      <c r="BR117" s="135">
        <f>COUNTIF(PenebarSwadayaPT, $A117)</f>
        <v/>
      </c>
      <c r="BS117" s="135">
        <f>COUNTIF(PenerbitAdab, $A117)</f>
        <v/>
      </c>
      <c r="BT117" s="135">
        <f>COUNTIF(PenerbitEGC, $A117)</f>
        <v/>
      </c>
      <c r="BU117" s="135">
        <f>COUNTIF(PenerbitIPBPressPT, $A117)</f>
        <v/>
      </c>
      <c r="BV117" s="135">
        <f>COUNTIF(PenerbitSalemba, $A117)</f>
        <v/>
      </c>
      <c r="BW117" s="135">
        <f>COUNTIF(PohonCahayaSemestaPT, $A117)</f>
        <v/>
      </c>
      <c r="BX117" s="135">
        <f>COUNTIF(PranaDinamikaSejahteraPT, $A117)</f>
        <v/>
      </c>
      <c r="BY117" s="135">
        <f>COUNTIF(PrenadaMediaGroup, $A117)</f>
        <v/>
      </c>
      <c r="BZ117" s="135">
        <f>COUNTIF(PusatDatadanAnalisaTempoPT, $A117)</f>
        <v/>
      </c>
      <c r="CA117" s="135">
        <f>COUNTIF(PuspaSwaraPT, $A117)</f>
        <v/>
      </c>
      <c r="CB117" s="135">
        <f>COUNTIF(PustakaBaruPress, $A117)</f>
        <v/>
      </c>
      <c r="CC117" s="135">
        <f>COUNTIF(PustakaBengawanCV, $A117)</f>
        <v/>
      </c>
      <c r="CD117" s="135">
        <f>COUNTIF(PustakaRumahCintaCV, $A117)</f>
        <v/>
      </c>
      <c r="CE117" s="135">
        <f>COUNTIF(RajaGrafindoPersadaPT, $A117)</f>
        <v/>
      </c>
      <c r="CF117" s="135">
        <f>COUNTIF(RajawaliIntanCemerlang, $A117)</f>
        <v/>
      </c>
      <c r="CG117" s="135">
        <f>COUNTIF(RayyanaKomunikasindoPT, $A117)</f>
        <v/>
      </c>
      <c r="CH117" s="135">
        <f>COUNTIF(RefikaAditamaPT, $A117)</f>
        <v/>
      </c>
      <c r="CI117" s="135">
        <f>COUNTIF(RemajaRosdakaryaPT, $A117)</f>
        <v/>
      </c>
      <c r="CJ117" s="135">
        <f>COUNTIF(ReneTurosIndonesiaPT, $A117)</f>
        <v/>
      </c>
      <c r="CK117" s="135">
        <f>COUNTIF(SaranaPancakaryaNusaPT, $A117)</f>
        <v/>
      </c>
      <c r="CL117" s="135">
        <f>COUNTIF(ScopindoMediaPustakaPT, $A117)</f>
        <v/>
      </c>
      <c r="CM117" s="135">
        <f>COUNTIF(SetiAjiCV, $A117)</f>
        <v/>
      </c>
      <c r="CN117" s="135">
        <f>COUNTIF(SinergiPrimaMagnaCV, $A117)</f>
        <v/>
      </c>
      <c r="CO117" s="135">
        <f>COUNTIF(TazkiaInvestindoUtamaPT, $A117)</f>
        <v/>
      </c>
      <c r="CP117" s="135">
        <f>COUNTIF(TeguhKaryaCV, $A117)</f>
        <v/>
      </c>
      <c r="CQ117" s="135">
        <f>COUNTIF(TigaSerangkaiPustakaMandiriPT, $A117)</f>
        <v/>
      </c>
      <c r="CR117" s="135">
        <f>COUNTIF(TrubusSwadayaPT, $A117)</f>
        <v/>
      </c>
      <c r="CS117" s="135">
        <f>COUNTIF(UGMPress, $A117)</f>
        <v/>
      </c>
      <c r="CU117" s="36" t="n"/>
      <c r="CV117" s="36" t="n"/>
      <c r="CW117" s="36" t="n"/>
      <c r="CX117" s="36" t="n"/>
      <c r="CY117" s="36" t="n"/>
      <c r="CZ117" s="36" t="n"/>
      <c r="DA117" s="36" t="n"/>
      <c r="DB117" s="36" t="n"/>
      <c r="DC117" s="36" t="n"/>
      <c r="DD117" s="36" t="n"/>
      <c r="DE117" s="36" t="n"/>
      <c r="DF117" s="36" t="n"/>
      <c r="DG117" s="36" t="n"/>
      <c r="DH117" s="36" t="n"/>
      <c r="DI117" s="36" t="n"/>
      <c r="DJ117" s="36" t="n"/>
      <c r="DK117" s="36" t="n"/>
      <c r="DL117" s="36" t="n"/>
      <c r="DM117" s="36" t="n"/>
      <c r="DN117" s="36" t="n"/>
      <c r="DO117" s="36" t="n"/>
      <c r="DP117" s="36" t="n"/>
      <c r="DQ117" s="36" t="n"/>
      <c r="DR117" s="36" t="n"/>
      <c r="DS117" s="36" t="n"/>
      <c r="DT117" s="36" t="n"/>
      <c r="DU117" s="36" t="n"/>
      <c r="DV117" s="36" t="n"/>
      <c r="DW117" s="36" t="n"/>
      <c r="DX117" s="36" t="n"/>
      <c r="DY117" s="36" t="n"/>
      <c r="DZ117" s="36" t="n"/>
      <c r="EA117" s="36" t="n"/>
      <c r="EB117" s="36" t="n"/>
      <c r="EC117" s="36" t="n"/>
      <c r="ED117" s="36" t="n"/>
      <c r="EE117" s="36" t="n"/>
      <c r="EF117" s="36" t="n"/>
      <c r="EG117" s="36" t="n"/>
      <c r="EH117" s="36" t="n"/>
      <c r="EI117" s="36" t="n"/>
      <c r="EJ117" s="36" t="n"/>
      <c r="EK117" s="36" t="n"/>
      <c r="EL117" s="36" t="n"/>
      <c r="EM117" s="36" t="n"/>
      <c r="EN117" s="36" t="n"/>
    </row>
    <row r="118">
      <c r="A118" s="152" t="inlineStr">
        <is>
          <t>010.06</t>
        </is>
      </c>
      <c r="B118" s="152" t="inlineStr">
        <is>
          <t>Parenting</t>
        </is>
      </c>
      <c r="C118" s="147">
        <f>SUM(E118:CS118)</f>
        <v/>
      </c>
      <c r="D118" s="147" t="n"/>
      <c r="E118" s="135">
        <f>COUNTIF(AlumniPT, $A118)</f>
        <v/>
      </c>
      <c r="F118" s="135">
        <f>COUNTIF(BalaiPustakaPT, $A118)</f>
        <v/>
      </c>
      <c r="G118" s="135">
        <f>COUNTIF(KytaJayaMandiriCV, $A118)</f>
        <v/>
      </c>
      <c r="H118" s="135">
        <f>COUNTIF(SindunataCV, $A118)</f>
        <v/>
      </c>
      <c r="I118" s="135">
        <f>COUNTIF(SyiahKualaUniversityPress, $A118)</f>
        <v/>
      </c>
      <c r="J118" s="135">
        <f>COUNTIF(UINMALIKIPRESS, $A118)</f>
        <v/>
      </c>
      <c r="K118" s="135">
        <f>COUNTIF(UNISMAPRESS, $A118)</f>
        <v/>
      </c>
      <c r="L118" s="135">
        <f>COUNTIF(UnitomoPress, $A118)</f>
        <v/>
      </c>
      <c r="M118" s="135">
        <f>COUNTIF(TITIANILMUCV, $A118)</f>
        <v/>
      </c>
      <c r="N118" s="135">
        <f>COUNTIF(AlqaprintJatinangor, $A118)</f>
        <v/>
      </c>
      <c r="O118" s="135">
        <f>COUNTIF(AnantaVidyaCV, $A118)</f>
        <v/>
      </c>
      <c r="P118" s="135">
        <f>COUNTIF(AndiOffsetCV, $A118)</f>
        <v/>
      </c>
      <c r="Q118" s="135">
        <f>COUNTIF(BestariBuanaMurniGroupPT, $A118)</f>
        <v/>
      </c>
      <c r="R118" s="135">
        <f>COUNTIF(BintangSemestaMediaCV, $A118)</f>
        <v/>
      </c>
      <c r="S118" s="135">
        <f>COUNTIF(BPKTodungSutanGunungMuliaPT, $A118)</f>
        <v/>
      </c>
      <c r="T118" s="135">
        <f>COUNTIF(BrataFancyMediaPT, $A118)</f>
        <v/>
      </c>
      <c r="U118" s="135">
        <f>COUNTIF(BudiUtamaCVDeepublish, $A118)</f>
        <v/>
      </c>
      <c r="V118" s="135">
        <f>COUNTIF(BukaBukuPustaka, $A118)</f>
        <v/>
      </c>
      <c r="W118" s="135">
        <f>COUNTIF(BUMIAKSARAPT, $A118)</f>
        <v/>
      </c>
      <c r="X118" s="135">
        <f>COUNTIF(CahayaDuabelasSemestaPT, $A118)</f>
        <v/>
      </c>
      <c r="Y118" s="135">
        <f>COUNTIF(CitraAdityaBaktiPT, $A118)</f>
        <v/>
      </c>
      <c r="Z118" s="135">
        <f>COUNTIF(DeltaEdukasiPrimaCV, $A118)</f>
        <v/>
      </c>
      <c r="AA118" s="135">
        <f>COUNTIF(DIANDRAPRIMAMITRAMEDIACV, $A118)</f>
        <v/>
      </c>
      <c r="AB118" s="135">
        <f>COUNTIF(DuniaPustakaJayaPT, $A118)</f>
        <v/>
      </c>
      <c r="AC118" s="135">
        <f>COUNTIF(DutaPustakaIndonesiaPT, $A118)</f>
        <v/>
      </c>
      <c r="AD118" s="135">
        <f>COUNTIF(ElementaMediaLiterasiPT, $A118)</f>
        <v/>
      </c>
      <c r="AE118" s="135">
        <f>COUNTIF(ElexMediaKomputindoPT, $A118)</f>
        <v/>
      </c>
      <c r="AF118" s="135">
        <f>COUNTIF(EraAdicitraIntermediaPT, $A118)</f>
        <v/>
      </c>
      <c r="AG118" s="135">
        <f>COUNTIF(GarudaMasSejahteraCV, $A118)</f>
        <v/>
      </c>
      <c r="AH118" s="135">
        <f>COUNTIF(GavaMediaCV, $A118)</f>
        <v/>
      </c>
      <c r="AI118" s="135">
        <f>COUNTIF(GemaInsani, $A118)</f>
        <v/>
      </c>
      <c r="AJ118" s="135">
        <f>COUNTIF(GrahaPrintamaSelarasCV, $A118)</f>
        <v/>
      </c>
      <c r="AK118" s="135">
        <f>COUNTIF(GramediaPustakaUtamaPT, $A118)</f>
        <v/>
      </c>
      <c r="AL118" s="135">
        <f>COUNTIF(GrasindoGramediaWidiaSaranaIndonesia, $A118)</f>
        <v/>
      </c>
      <c r="AM118" s="135">
        <f>COUNTIF(IndivaMediaKreasiPT, $A118)</f>
        <v/>
      </c>
      <c r="AN118" s="135">
        <f>COUNTIF(IndocampCV, $A118)</f>
        <v/>
      </c>
      <c r="AO118" s="135">
        <f>COUNTIF(IndonesiaEmasGroup, $A118)</f>
        <v/>
      </c>
      <c r="AP118" s="135">
        <f>COUNTIF(IntanPariwaraGrupCempakaPutihPT, $A118)</f>
        <v/>
      </c>
      <c r="AQ118" s="135">
        <f>COUNTIF(InteraCV, $A118)</f>
        <v/>
      </c>
      <c r="AR118" s="135">
        <f>COUNTIF(JejakPublisherCV, $A118)</f>
        <v/>
      </c>
      <c r="AS118" s="135">
        <f>COUNTIF(JejakPustaka, $A118)</f>
        <v/>
      </c>
      <c r="AT118" s="135">
        <f>COUNTIF(JepePressMediaUtamaPT, $A118)</f>
        <v/>
      </c>
      <c r="AU118" s="135">
        <f>COUNTIF(KanisiusPT, $A118)</f>
        <v/>
      </c>
      <c r="AV118" s="135">
        <f>COUNTIF(KesaintBlancIndahPT, $A118)</f>
        <v/>
      </c>
      <c r="AW118" s="135">
        <f>COUNTIF(KompasMediaNusantaraPenerbitBukuKompas, $A118)</f>
        <v/>
      </c>
      <c r="AX118" s="135">
        <f>COUNTIF(LanggamPustaka, $A118)</f>
        <v/>
      </c>
      <c r="AY118" s="135">
        <f>COUNTIF(LatifKittoMahesaPT, $A118)</f>
        <v/>
      </c>
      <c r="AZ118" s="135">
        <f>COUNTIF(LENTERAHATIPT, $A118)</f>
        <v/>
      </c>
      <c r="BA118" s="135">
        <f>COUNTIF(LenteraPustakaIndonesia, $A118)</f>
        <v/>
      </c>
      <c r="BB118" s="135">
        <f>COUNTIF(LiterasiNusantaraAbadiGroupPT, $A118)</f>
        <v/>
      </c>
      <c r="BC118" s="135">
        <f>COUNTIF(LiterindoBerkahKaryaPT, $A118)</f>
        <v/>
      </c>
      <c r="BD118" s="135">
        <f>COUNTIF(LOKAAKSARACV, $A118)</f>
        <v/>
      </c>
      <c r="BE118" s="135">
        <f>COUNTIF(LuximaMetroMediaPT, $A118)</f>
        <v/>
      </c>
      <c r="BF118" s="135">
        <f>COUNTIF(MandarMajuCV, $A118)</f>
        <v/>
      </c>
      <c r="BG118" s="135">
        <f>COUNTIF(MediaAkselerasi, $A118)</f>
        <v/>
      </c>
      <c r="BH118" s="135">
        <f>COUNTIF(MediaCendekiaMuslimCV, $A118)</f>
        <v/>
      </c>
      <c r="BI118" s="135">
        <f>COUNTIF(MediaDinamikaSelarasPT, $A118)</f>
        <v/>
      </c>
      <c r="BJ118" s="135">
        <f>COUNTIF(MediaKaryaPutraCV, $A118)</f>
        <v/>
      </c>
      <c r="BK118" s="135">
        <f>COUNTIF(MediaPressindoPT, $A118)</f>
        <v/>
      </c>
      <c r="BL118" s="135">
        <f>COUNTIF(MediantaraSemestaPT, $A118)</f>
        <v/>
      </c>
      <c r="BM118" s="135">
        <f>COUNTIF(MelaniaPublishingCV, $A118)</f>
        <v/>
      </c>
      <c r="BN118" s="135">
        <f>COUNTIF(MutiaraAksaraCV, $A118)</f>
        <v/>
      </c>
      <c r="BO118" s="135">
        <f>COUNTIF(NafalGlobalNusantaraPT, $A118)</f>
        <v/>
      </c>
      <c r="BP118" s="135">
        <f>COUNTIF(NiagaSwadayaPT, $A118)</f>
        <v/>
      </c>
      <c r="BQ118" s="135">
        <f>COUNTIF(NuansaCendekiaCV, $A118)</f>
        <v/>
      </c>
      <c r="BR118" s="135">
        <f>COUNTIF(PenebarSwadayaPT, $A118)</f>
        <v/>
      </c>
      <c r="BS118" s="135">
        <f>COUNTIF(PenerbitAdab, $A118)</f>
        <v/>
      </c>
      <c r="BT118" s="135">
        <f>COUNTIF(PenerbitEGC, $A118)</f>
        <v/>
      </c>
      <c r="BU118" s="135">
        <f>COUNTIF(PenerbitIPBPressPT, $A118)</f>
        <v/>
      </c>
      <c r="BV118" s="135">
        <f>COUNTIF(PenerbitSalemba, $A118)</f>
        <v/>
      </c>
      <c r="BW118" s="135">
        <f>COUNTIF(PohonCahayaSemestaPT, $A118)</f>
        <v/>
      </c>
      <c r="BX118" s="135">
        <f>COUNTIF(PranaDinamikaSejahteraPT, $A118)</f>
        <v/>
      </c>
      <c r="BY118" s="135">
        <f>COUNTIF(PrenadaMediaGroup, $A118)</f>
        <v/>
      </c>
      <c r="BZ118" s="135">
        <f>COUNTIF(PusatDatadanAnalisaTempoPT, $A118)</f>
        <v/>
      </c>
      <c r="CA118" s="135">
        <f>COUNTIF(PuspaSwaraPT, $A118)</f>
        <v/>
      </c>
      <c r="CB118" s="135">
        <f>COUNTIF(PustakaBaruPress, $A118)</f>
        <v/>
      </c>
      <c r="CC118" s="135">
        <f>COUNTIF(PustakaBengawanCV, $A118)</f>
        <v/>
      </c>
      <c r="CD118" s="135">
        <f>COUNTIF(PustakaRumahCintaCV, $A118)</f>
        <v/>
      </c>
      <c r="CE118" s="135">
        <f>COUNTIF(RajaGrafindoPersadaPT, $A118)</f>
        <v/>
      </c>
      <c r="CF118" s="135">
        <f>COUNTIF(RajawaliIntanCemerlang, $A118)</f>
        <v/>
      </c>
      <c r="CG118" s="135">
        <f>COUNTIF(RayyanaKomunikasindoPT, $A118)</f>
        <v/>
      </c>
      <c r="CH118" s="135">
        <f>COUNTIF(RefikaAditamaPT, $A118)</f>
        <v/>
      </c>
      <c r="CI118" s="135">
        <f>COUNTIF(RemajaRosdakaryaPT, $A118)</f>
        <v/>
      </c>
      <c r="CJ118" s="135">
        <f>COUNTIF(ReneTurosIndonesiaPT, $A118)</f>
        <v/>
      </c>
      <c r="CK118" s="135">
        <f>COUNTIF(SaranaPancakaryaNusaPT, $A118)</f>
        <v/>
      </c>
      <c r="CL118" s="135">
        <f>COUNTIF(ScopindoMediaPustakaPT, $A118)</f>
        <v/>
      </c>
      <c r="CM118" s="135">
        <f>COUNTIF(SetiAjiCV, $A118)</f>
        <v/>
      </c>
      <c r="CN118" s="135">
        <f>COUNTIF(SinergiPrimaMagnaCV, $A118)</f>
        <v/>
      </c>
      <c r="CO118" s="135">
        <f>COUNTIF(TazkiaInvestindoUtamaPT, $A118)</f>
        <v/>
      </c>
      <c r="CP118" s="135">
        <f>COUNTIF(TeguhKaryaCV, $A118)</f>
        <v/>
      </c>
      <c r="CQ118" s="135">
        <f>COUNTIF(TigaSerangkaiPustakaMandiriPT, $A118)</f>
        <v/>
      </c>
      <c r="CR118" s="135">
        <f>COUNTIF(TrubusSwadayaPT, $A118)</f>
        <v/>
      </c>
      <c r="CS118" s="135">
        <f>COUNTIF(UGMPress, $A118)</f>
        <v/>
      </c>
      <c r="CU118" s="36" t="n"/>
      <c r="CV118" s="36" t="n"/>
      <c r="CW118" s="36" t="n"/>
      <c r="CX118" s="36" t="n"/>
      <c r="CY118" s="36" t="n"/>
      <c r="CZ118" s="36" t="n"/>
      <c r="DA118" s="36" t="n"/>
      <c r="DB118" s="36" t="n"/>
      <c r="DC118" s="36" t="n"/>
      <c r="DD118" s="36" t="n"/>
      <c r="DE118" s="36" t="n"/>
      <c r="DF118" s="36" t="n"/>
      <c r="DG118" s="36" t="n"/>
      <c r="DH118" s="36" t="n"/>
      <c r="DI118" s="36" t="n"/>
      <c r="DJ118" s="36" t="n"/>
      <c r="DK118" s="36" t="n"/>
      <c r="DL118" s="36" t="n"/>
      <c r="DM118" s="36" t="n"/>
      <c r="DN118" s="36" t="n"/>
      <c r="DO118" s="36" t="n"/>
      <c r="DP118" s="36" t="n"/>
      <c r="DQ118" s="36" t="n"/>
      <c r="DR118" s="36" t="n"/>
      <c r="DS118" s="36" t="n"/>
      <c r="DT118" s="36" t="n"/>
      <c r="DU118" s="36" t="n"/>
      <c r="DV118" s="36" t="n"/>
      <c r="DW118" s="36" t="n"/>
      <c r="DX118" s="36" t="n"/>
      <c r="DY118" s="36" t="n"/>
      <c r="DZ118" s="36" t="n"/>
      <c r="EA118" s="36" t="n"/>
      <c r="EB118" s="36" t="n"/>
      <c r="EC118" s="36" t="n"/>
      <c r="ED118" s="36" t="n"/>
      <c r="EE118" s="36" t="n"/>
      <c r="EF118" s="36" t="n"/>
      <c r="EG118" s="36" t="n"/>
      <c r="EH118" s="36" t="n"/>
      <c r="EI118" s="36" t="n"/>
      <c r="EJ118" s="36" t="n"/>
      <c r="EK118" s="36" t="n"/>
      <c r="EL118" s="36" t="n"/>
      <c r="EM118" s="36" t="n"/>
      <c r="EN118" s="36" t="n"/>
    </row>
    <row r="119">
      <c r="A119" s="158" t="n"/>
      <c r="B119" s="148" t="inlineStr">
        <is>
          <t>TOTAL</t>
        </is>
      </c>
      <c r="C119" s="159" t="n"/>
      <c r="D119" s="159" t="n"/>
      <c r="E119" s="160">
        <f>SUM(E113:E118)</f>
        <v/>
      </c>
      <c r="F119" s="160">
        <f>SUM(F113:F118)</f>
        <v/>
      </c>
      <c r="G119" s="160">
        <f>SUM(G113:G118)</f>
        <v/>
      </c>
      <c r="H119" s="160">
        <f>SUM(H113:H118)</f>
        <v/>
      </c>
      <c r="I119" s="160">
        <f>SUM(I113:I118)</f>
        <v/>
      </c>
      <c r="J119" s="160">
        <f>SUM(J113:J118)</f>
        <v/>
      </c>
      <c r="K119" s="160">
        <f>SUM(K113:K118)</f>
        <v/>
      </c>
      <c r="L119" s="160">
        <f>SUM(L113:L118)</f>
        <v/>
      </c>
      <c r="M119" s="160">
        <f>SUM(M113:M118)</f>
        <v/>
      </c>
      <c r="N119" s="160">
        <f>SUM(N113:N118)</f>
        <v/>
      </c>
      <c r="O119" s="160">
        <f>SUM(O113:O118)</f>
        <v/>
      </c>
      <c r="P119" s="160">
        <f>SUM(P113:P118)</f>
        <v/>
      </c>
      <c r="Q119" s="160">
        <f>SUM(Q113:Q118)</f>
        <v/>
      </c>
      <c r="R119" s="160">
        <f>SUM(R113:R118)</f>
        <v/>
      </c>
      <c r="S119" s="160">
        <f>SUM(S113:S118)</f>
        <v/>
      </c>
      <c r="T119" s="160">
        <f>SUM(T113:T118)</f>
        <v/>
      </c>
      <c r="U119" s="160">
        <f>SUM(U113:U118)</f>
        <v/>
      </c>
      <c r="V119" s="160">
        <f>SUM(V113:V118)</f>
        <v/>
      </c>
      <c r="W119" s="160">
        <f>SUM(W113:W118)</f>
        <v/>
      </c>
      <c r="X119" s="160">
        <f>SUM(X113:X118)</f>
        <v/>
      </c>
      <c r="Y119" s="160">
        <f>SUM(Y113:Y118)</f>
        <v/>
      </c>
      <c r="Z119" s="160">
        <f>SUM(Z113:Z118)</f>
        <v/>
      </c>
      <c r="AA119" s="160">
        <f>SUM(AA113:AA118)</f>
        <v/>
      </c>
      <c r="AB119" s="160">
        <f>SUM(AB113:AB118)</f>
        <v/>
      </c>
      <c r="AC119" s="160">
        <f>SUM(AC113:AC118)</f>
        <v/>
      </c>
      <c r="AD119" s="160">
        <f>SUM(AD113:AD118)</f>
        <v/>
      </c>
      <c r="AE119" s="160">
        <f>SUM(AE113:AE118)</f>
        <v/>
      </c>
      <c r="AF119" s="160">
        <f>SUM(AF113:AF118)</f>
        <v/>
      </c>
      <c r="AG119" s="160">
        <f>SUM(AG113:AG118)</f>
        <v/>
      </c>
      <c r="AH119" s="160">
        <f>SUM(AH113:AH118)</f>
        <v/>
      </c>
      <c r="AI119" s="160">
        <f>SUM(AI113:AI118)</f>
        <v/>
      </c>
      <c r="AJ119" s="160">
        <f>SUM(AJ113:AJ118)</f>
        <v/>
      </c>
      <c r="AK119" s="160">
        <f>SUM(AK113:AK118)</f>
        <v/>
      </c>
      <c r="AL119" s="160">
        <f>SUM(AL113:AL118)</f>
        <v/>
      </c>
      <c r="AM119" s="160">
        <f>SUM(AM113:AM118)</f>
        <v/>
      </c>
      <c r="AN119" s="160">
        <f>SUM(AN113:AN118)</f>
        <v/>
      </c>
      <c r="AO119" s="160">
        <f>SUM(AO113:AO118)</f>
        <v/>
      </c>
      <c r="AP119" s="160">
        <f>SUM(AP113:AP118)</f>
        <v/>
      </c>
      <c r="AQ119" s="160">
        <f>SUM(AQ113:AQ118)</f>
        <v/>
      </c>
      <c r="AR119" s="160">
        <f>SUM(AR113:AR118)</f>
        <v/>
      </c>
      <c r="AS119" s="160">
        <f>SUM(AS113:AS118)</f>
        <v/>
      </c>
      <c r="AT119" s="160">
        <f>SUM(AT113:AT118)</f>
        <v/>
      </c>
      <c r="AU119" s="160">
        <f>SUM(AU113:AU118)</f>
        <v/>
      </c>
      <c r="AV119" s="160">
        <f>SUM(AV113:AV118)</f>
        <v/>
      </c>
      <c r="AW119" s="160">
        <f>SUM(AW113:AW118)</f>
        <v/>
      </c>
      <c r="AX119" s="160">
        <f>SUM(AX113:AX118)</f>
        <v/>
      </c>
      <c r="AY119" s="160">
        <f>SUM(AY113:AY118)</f>
        <v/>
      </c>
      <c r="AZ119" s="160">
        <f>SUM(AZ113:AZ118)</f>
        <v/>
      </c>
      <c r="BA119" s="160">
        <f>SUM(BA113:BA118)</f>
        <v/>
      </c>
      <c r="BB119" s="160">
        <f>SUM(BB113:BB118)</f>
        <v/>
      </c>
      <c r="BC119" s="160">
        <f>SUM(BC113:BC118)</f>
        <v/>
      </c>
      <c r="BD119" s="160">
        <f>SUM(BD113:BD118)</f>
        <v/>
      </c>
      <c r="BE119" s="160">
        <f>SUM(BE113:BE118)</f>
        <v/>
      </c>
      <c r="BF119" s="160">
        <f>SUM(BF113:BF118)</f>
        <v/>
      </c>
      <c r="BG119" s="160">
        <f>SUM(BG113:BG118)</f>
        <v/>
      </c>
      <c r="BH119" s="160">
        <f>SUM(BH113:BH118)</f>
        <v/>
      </c>
      <c r="BI119" s="160">
        <f>SUM(BI113:BI118)</f>
        <v/>
      </c>
      <c r="BJ119" s="160">
        <f>SUM(BJ113:BJ118)</f>
        <v/>
      </c>
      <c r="BK119" s="160">
        <f>SUM(BK113:BK118)</f>
        <v/>
      </c>
      <c r="BL119" s="160">
        <f>SUM(BL113:BL118)</f>
        <v/>
      </c>
      <c r="BM119" s="160">
        <f>SUM(BM113:BM118)</f>
        <v/>
      </c>
      <c r="BN119" s="160">
        <f>SUM(BN113:BN118)</f>
        <v/>
      </c>
      <c r="BO119" s="160">
        <f>SUM(BO113:BO118)</f>
        <v/>
      </c>
      <c r="BP119" s="160">
        <f>SUM(BP113:BP118)</f>
        <v/>
      </c>
      <c r="BQ119" s="160">
        <f>SUM(BQ113:BQ118)</f>
        <v/>
      </c>
      <c r="BR119" s="160">
        <f>SUM(BR113:BR118)</f>
        <v/>
      </c>
      <c r="BS119" s="160">
        <f>SUM(BS113:BS118)</f>
        <v/>
      </c>
      <c r="BT119" s="160">
        <f>SUM(BT113:BT118)</f>
        <v/>
      </c>
      <c r="BU119" s="160">
        <f>SUM(BU113:BU118)</f>
        <v/>
      </c>
      <c r="BV119" s="160">
        <f>SUM(BV113:BV118)</f>
        <v/>
      </c>
      <c r="BW119" s="160">
        <f>SUM(BW113:BW118)</f>
        <v/>
      </c>
      <c r="BX119" s="160">
        <f>SUM(BX113:BX118)</f>
        <v/>
      </c>
      <c r="BY119" s="160">
        <f>SUM(BY113:BY118)</f>
        <v/>
      </c>
      <c r="BZ119" s="160">
        <f>SUM(BZ113:BZ118)</f>
        <v/>
      </c>
      <c r="CA119" s="160">
        <f>SUM(CA113:CA118)</f>
        <v/>
      </c>
      <c r="CB119" s="160">
        <f>SUM(CB113:CB118)</f>
        <v/>
      </c>
      <c r="CC119" s="160">
        <f>SUM(CC113:CC118)</f>
        <v/>
      </c>
      <c r="CD119" s="160">
        <f>SUM(CD113:CD118)</f>
        <v/>
      </c>
      <c r="CE119" s="160">
        <f>SUM(CE113:CE118)</f>
        <v/>
      </c>
      <c r="CF119" s="160">
        <f>SUM(CF113:CF118)</f>
        <v/>
      </c>
      <c r="CG119" s="160">
        <f>SUM(CG113:CG118)</f>
        <v/>
      </c>
      <c r="CH119" s="160">
        <f>SUM(CH113:CH118)</f>
        <v/>
      </c>
      <c r="CI119" s="160">
        <f>SUM(CI113:CI118)</f>
        <v/>
      </c>
      <c r="CJ119" s="160">
        <f>SUM(CJ113:CJ118)</f>
        <v/>
      </c>
      <c r="CK119" s="160">
        <f>SUM(CK113:CK118)</f>
        <v/>
      </c>
      <c r="CL119" s="160">
        <f>SUM(CL113:CL118)</f>
        <v/>
      </c>
      <c r="CM119" s="160">
        <f>SUM(CM113:CM118)</f>
        <v/>
      </c>
      <c r="CN119" s="160">
        <f>SUM(CN113:CN118)</f>
        <v/>
      </c>
      <c r="CO119" s="160">
        <f>SUM(CO113:CO118)</f>
        <v/>
      </c>
      <c r="CP119" s="160">
        <f>SUM(CP113:CP118)</f>
        <v/>
      </c>
      <c r="CQ119" s="160">
        <f>SUM(CQ113:CQ118)</f>
        <v/>
      </c>
      <c r="CR119" s="160">
        <f>SUM(CR113:CR118)</f>
        <v/>
      </c>
      <c r="CS119" s="160">
        <f>SUM(CS113:CS118)</f>
        <v/>
      </c>
      <c r="CT119" s="161" t="n"/>
      <c r="CU119" s="158" t="n"/>
      <c r="CV119" s="158" t="n"/>
      <c r="CW119" s="158" t="n"/>
      <c r="CX119" s="158" t="n"/>
      <c r="CY119" s="158" t="n"/>
      <c r="CZ119" s="158" t="n"/>
      <c r="DA119" s="158" t="n"/>
      <c r="DB119" s="158" t="n"/>
      <c r="DC119" s="158" t="n"/>
      <c r="DD119" s="158" t="n"/>
      <c r="DE119" s="158" t="n"/>
      <c r="DF119" s="158" t="n"/>
      <c r="DG119" s="158" t="n"/>
      <c r="DH119" s="158" t="n"/>
      <c r="DI119" s="158" t="n"/>
      <c r="DJ119" s="158" t="n"/>
      <c r="DK119" s="158" t="n"/>
      <c r="DL119" s="158" t="n"/>
      <c r="DM119" s="158" t="n"/>
      <c r="DN119" s="158" t="n"/>
      <c r="DO119" s="158" t="n"/>
      <c r="DP119" s="158" t="n"/>
      <c r="DQ119" s="158" t="n"/>
      <c r="DR119" s="158" t="n"/>
      <c r="DS119" s="158" t="n"/>
      <c r="DT119" s="158" t="n"/>
      <c r="DU119" s="158" t="n"/>
      <c r="DV119" s="158" t="n"/>
      <c r="DW119" s="158" t="n"/>
      <c r="DX119" s="158" t="n"/>
      <c r="DY119" s="158" t="n"/>
      <c r="DZ119" s="158" t="n"/>
      <c r="EA119" s="158" t="n"/>
      <c r="EB119" s="158" t="n"/>
      <c r="EC119" s="158" t="n"/>
      <c r="ED119" s="158" t="n"/>
      <c r="EE119" s="158" t="n"/>
      <c r="EF119" s="158" t="n"/>
      <c r="EG119" s="158" t="n"/>
      <c r="EH119" s="158" t="n"/>
      <c r="EI119" s="158" t="n"/>
      <c r="EJ119" s="158" t="n"/>
      <c r="EK119" s="158" t="n"/>
      <c r="EL119" s="158" t="n"/>
      <c r="EM119" s="158" t="n"/>
      <c r="EN119" s="158" t="n"/>
    </row>
    <row r="120">
      <c r="A120" s="36" t="n"/>
      <c r="B120" s="36" t="n"/>
      <c r="C120" s="144" t="n"/>
      <c r="D120" s="144" t="n"/>
      <c r="E120" s="135" t="n"/>
      <c r="F120" s="135" t="n"/>
      <c r="G120" s="135" t="n"/>
      <c r="H120" s="135" t="n"/>
      <c r="I120" s="135" t="n"/>
      <c r="J120" s="135" t="n"/>
      <c r="K120" s="135" t="n"/>
      <c r="L120" s="135" t="n"/>
      <c r="M120" s="135" t="n"/>
      <c r="N120" s="135" t="n"/>
      <c r="O120" s="135" t="n"/>
      <c r="P120" s="135" t="n"/>
      <c r="Q120" s="135" t="n"/>
      <c r="R120" s="135" t="n"/>
      <c r="S120" s="135" t="n"/>
      <c r="T120" s="135" t="n"/>
      <c r="U120" s="135" t="n"/>
      <c r="V120" s="135" t="n"/>
      <c r="W120" s="135" t="n"/>
      <c r="X120" s="135" t="n"/>
      <c r="Y120" s="135" t="n"/>
      <c r="Z120" s="135" t="n"/>
      <c r="AA120" s="135" t="n"/>
      <c r="AB120" s="135" t="n"/>
      <c r="AC120" s="135" t="n"/>
      <c r="AD120" s="135" t="n"/>
      <c r="AE120" s="135" t="n"/>
      <c r="AF120" s="135" t="n"/>
      <c r="AG120" s="135" t="n"/>
      <c r="AH120" s="135" t="n"/>
      <c r="AI120" s="135" t="n"/>
      <c r="AJ120" s="135" t="n"/>
      <c r="AK120" s="135" t="n"/>
      <c r="AL120" s="135" t="n"/>
      <c r="AM120" s="135" t="n"/>
      <c r="AN120" s="135" t="n"/>
      <c r="AO120" s="135" t="n"/>
      <c r="AP120" s="135" t="n"/>
      <c r="AQ120" s="135" t="n"/>
      <c r="AR120" s="135" t="n"/>
      <c r="AS120" s="135" t="n"/>
      <c r="AT120" s="135" t="n"/>
      <c r="AU120" s="135" t="n"/>
      <c r="AV120" s="135" t="n"/>
      <c r="AW120" s="135" t="n"/>
      <c r="AX120" s="135" t="n"/>
      <c r="AY120" s="135" t="n"/>
      <c r="AZ120" s="135" t="n"/>
      <c r="BA120" s="135" t="n"/>
      <c r="BB120" s="135" t="n"/>
      <c r="BC120" s="135" t="n"/>
      <c r="BD120" s="135" t="n"/>
      <c r="BE120" s="135" t="n"/>
      <c r="BF120" s="135" t="n"/>
      <c r="BG120" s="135" t="n"/>
      <c r="BH120" s="135" t="n"/>
      <c r="BI120" s="135" t="n"/>
      <c r="BJ120" s="135" t="n"/>
      <c r="BK120" s="135" t="n"/>
      <c r="BL120" s="135" t="n"/>
      <c r="BM120" s="135" t="n"/>
      <c r="BN120" s="135" t="n"/>
      <c r="BO120" s="135" t="n"/>
      <c r="BP120" s="135" t="n"/>
      <c r="BQ120" s="135" t="n"/>
      <c r="BR120" s="135" t="n"/>
      <c r="BS120" s="135" t="n"/>
      <c r="BT120" s="135" t="n"/>
      <c r="BU120" s="135" t="n"/>
      <c r="BV120" s="135" t="n"/>
      <c r="BW120" s="135" t="n"/>
      <c r="BX120" s="135" t="n"/>
      <c r="BY120" s="135" t="n"/>
      <c r="BZ120" s="135" t="n"/>
      <c r="CA120" s="135" t="n"/>
      <c r="CB120" s="135" t="n"/>
      <c r="CC120" s="135" t="n"/>
      <c r="CD120" s="135" t="n"/>
      <c r="CE120" s="135" t="n"/>
      <c r="CF120" s="135" t="n"/>
      <c r="CG120" s="135" t="n"/>
      <c r="CH120" s="135" t="n"/>
      <c r="CI120" s="135" t="n"/>
      <c r="CJ120" s="135" t="n"/>
      <c r="CK120" s="135" t="n"/>
      <c r="CL120" s="135" t="n"/>
      <c r="CM120" s="135" t="n"/>
      <c r="CN120" s="135" t="n"/>
      <c r="CO120" s="135" t="n"/>
      <c r="CP120" s="135" t="n"/>
      <c r="CQ120" s="135" t="n"/>
      <c r="CR120" s="135" t="n"/>
      <c r="CU120" s="36" t="n"/>
      <c r="CV120" s="36" t="n"/>
      <c r="CW120" s="36" t="n"/>
      <c r="CX120" s="36" t="n"/>
      <c r="CY120" s="36" t="n"/>
      <c r="CZ120" s="36" t="n"/>
      <c r="DA120" s="36" t="n"/>
      <c r="DB120" s="36" t="n"/>
      <c r="DC120" s="36" t="n"/>
      <c r="DD120" s="36" t="n"/>
      <c r="DE120" s="36" t="n"/>
      <c r="DF120" s="36" t="n"/>
      <c r="DG120" s="36" t="n"/>
      <c r="DH120" s="36" t="n"/>
      <c r="DI120" s="36" t="n"/>
      <c r="DJ120" s="36" t="n"/>
      <c r="DK120" s="36" t="n"/>
      <c r="DL120" s="36" t="n"/>
      <c r="DM120" s="36" t="n"/>
      <c r="DN120" s="36" t="n"/>
      <c r="DO120" s="36" t="n"/>
      <c r="DP120" s="36" t="n"/>
      <c r="DQ120" s="36" t="n"/>
      <c r="DR120" s="36" t="n"/>
      <c r="DS120" s="36" t="n"/>
      <c r="DT120" s="36" t="n"/>
      <c r="DU120" s="36" t="n"/>
      <c r="DV120" s="36" t="n"/>
      <c r="DW120" s="36" t="n"/>
      <c r="DX120" s="36" t="n"/>
      <c r="DY120" s="36" t="n"/>
      <c r="DZ120" s="36" t="n"/>
      <c r="EA120" s="36" t="n"/>
      <c r="EB120" s="36" t="n"/>
      <c r="EC120" s="36" t="n"/>
      <c r="ED120" s="36" t="n"/>
      <c r="EE120" s="36" t="n"/>
      <c r="EF120" s="36" t="n"/>
      <c r="EG120" s="36" t="n"/>
      <c r="EH120" s="36" t="n"/>
      <c r="EI120" s="36" t="n"/>
      <c r="EJ120" s="36" t="n"/>
      <c r="EK120" s="36" t="n"/>
      <c r="EL120" s="36" t="n"/>
      <c r="EM120" s="36" t="n"/>
      <c r="EN120" s="36" t="n"/>
    </row>
    <row r="121">
      <c r="A121" s="36" t="n"/>
      <c r="B121" s="36" t="n"/>
      <c r="C121" s="144" t="n"/>
      <c r="D121" s="144" t="n"/>
      <c r="E121" s="135" t="n"/>
      <c r="F121" s="135" t="n"/>
      <c r="G121" s="135" t="n"/>
      <c r="H121" s="135" t="n"/>
      <c r="I121" s="135" t="n"/>
      <c r="J121" s="135" t="n"/>
      <c r="K121" s="135" t="n"/>
      <c r="L121" s="135" t="n"/>
      <c r="M121" s="135" t="n"/>
      <c r="N121" s="135" t="n"/>
      <c r="O121" s="135" t="n"/>
      <c r="P121" s="135" t="n"/>
      <c r="Q121" s="135" t="n"/>
      <c r="R121" s="135" t="n"/>
      <c r="S121" s="135" t="n"/>
      <c r="T121" s="135" t="n"/>
      <c r="U121" s="135" t="n"/>
      <c r="V121" s="135" t="n"/>
      <c r="W121" s="135" t="n"/>
      <c r="X121" s="135" t="n"/>
      <c r="Y121" s="135" t="n"/>
      <c r="Z121" s="135" t="n"/>
      <c r="AA121" s="135" t="n"/>
      <c r="AB121" s="135" t="n"/>
      <c r="AC121" s="135" t="n"/>
      <c r="AD121" s="135" t="n"/>
      <c r="AE121" s="135" t="n"/>
      <c r="AF121" s="135" t="n"/>
      <c r="AG121" s="135" t="n"/>
      <c r="AH121" s="135" t="n"/>
      <c r="AI121" s="135" t="n"/>
      <c r="AJ121" s="135" t="n"/>
      <c r="AK121" s="135" t="n"/>
      <c r="AL121" s="135" t="n"/>
      <c r="AM121" s="135" t="n"/>
      <c r="AN121" s="135" t="n"/>
      <c r="AO121" s="135" t="n"/>
      <c r="AP121" s="135" t="n"/>
      <c r="AQ121" s="135" t="n"/>
      <c r="AR121" s="135" t="n"/>
      <c r="AS121" s="135" t="n"/>
      <c r="AT121" s="135" t="n"/>
      <c r="AU121" s="135" t="n"/>
      <c r="AV121" s="135" t="n"/>
      <c r="AW121" s="135" t="n"/>
      <c r="AX121" s="135" t="n"/>
      <c r="AY121" s="135" t="n"/>
      <c r="AZ121" s="135" t="n"/>
      <c r="BA121" s="135" t="n"/>
      <c r="BB121" s="135" t="n"/>
      <c r="BC121" s="135" t="n"/>
      <c r="BD121" s="135" t="n"/>
      <c r="BE121" s="135" t="n"/>
      <c r="BF121" s="135" t="n"/>
      <c r="BG121" s="135" t="n"/>
      <c r="BH121" s="135" t="n"/>
      <c r="BI121" s="135" t="n"/>
      <c r="BJ121" s="135" t="n"/>
      <c r="BK121" s="135" t="n"/>
      <c r="BL121" s="135" t="n"/>
      <c r="BM121" s="135" t="n"/>
      <c r="BN121" s="135" t="n"/>
      <c r="BO121" s="135" t="n"/>
      <c r="BP121" s="135" t="n"/>
      <c r="BQ121" s="135" t="n"/>
      <c r="BR121" s="135" t="n"/>
      <c r="BS121" s="135" t="n"/>
      <c r="BT121" s="135" t="n"/>
      <c r="BU121" s="135" t="n"/>
      <c r="BV121" s="135" t="n"/>
      <c r="BW121" s="135" t="n"/>
      <c r="BX121" s="135" t="n"/>
      <c r="BY121" s="135" t="n"/>
      <c r="BZ121" s="135" t="n"/>
      <c r="CA121" s="135" t="n"/>
      <c r="CB121" s="135" t="n"/>
      <c r="CC121" s="135" t="n"/>
      <c r="CD121" s="135" t="n"/>
      <c r="CE121" s="135" t="n"/>
      <c r="CF121" s="135" t="n"/>
      <c r="CG121" s="135" t="n"/>
      <c r="CH121" s="135" t="n"/>
      <c r="CI121" s="135" t="n"/>
      <c r="CJ121" s="135" t="n"/>
      <c r="CK121" s="135" t="n"/>
      <c r="CL121" s="135" t="n"/>
      <c r="CM121" s="135" t="n"/>
      <c r="CN121" s="135" t="n"/>
      <c r="CO121" s="135" t="n"/>
      <c r="CP121" s="135" t="n"/>
      <c r="CQ121" s="135" t="n"/>
      <c r="CR121" s="135" t="n"/>
      <c r="CU121" s="36" t="n"/>
      <c r="CV121" s="36" t="n"/>
      <c r="CW121" s="36" t="n"/>
      <c r="CX121" s="36" t="n"/>
      <c r="CY121" s="36" t="n"/>
      <c r="CZ121" s="36" t="n"/>
      <c r="DA121" s="36" t="n"/>
      <c r="DB121" s="36" t="n"/>
      <c r="DC121" s="36" t="n"/>
      <c r="DD121" s="36" t="n"/>
      <c r="DE121" s="36" t="n"/>
      <c r="DF121" s="36" t="n"/>
      <c r="DG121" s="36" t="n"/>
      <c r="DH121" s="36" t="n"/>
      <c r="DI121" s="36" t="n"/>
      <c r="DJ121" s="36" t="n"/>
      <c r="DK121" s="36" t="n"/>
      <c r="DL121" s="36" t="n"/>
      <c r="DM121" s="36" t="n"/>
      <c r="DN121" s="36" t="n"/>
      <c r="DO121" s="36" t="n"/>
      <c r="DP121" s="36" t="n"/>
      <c r="DQ121" s="36" t="n"/>
      <c r="DR121" s="36" t="n"/>
      <c r="DS121" s="36" t="n"/>
      <c r="DT121" s="36" t="n"/>
      <c r="DU121" s="36" t="n"/>
      <c r="DV121" s="36" t="n"/>
      <c r="DW121" s="36" t="n"/>
      <c r="DX121" s="36" t="n"/>
      <c r="DY121" s="36" t="n"/>
      <c r="DZ121" s="36" t="n"/>
      <c r="EA121" s="36" t="n"/>
      <c r="EB121" s="36" t="n"/>
      <c r="EC121" s="36" t="n"/>
      <c r="ED121" s="36" t="n"/>
      <c r="EE121" s="36" t="n"/>
      <c r="EF121" s="36" t="n"/>
      <c r="EG121" s="36" t="n"/>
      <c r="EH121" s="36" t="n"/>
      <c r="EI121" s="36" t="n"/>
      <c r="EJ121" s="36" t="n"/>
      <c r="EK121" s="36" t="n"/>
      <c r="EL121" s="36" t="n"/>
      <c r="EM121" s="36" t="n"/>
      <c r="EN121" s="36" t="n"/>
    </row>
    <row r="122">
      <c r="A122" s="36" t="n"/>
      <c r="B122" s="36" t="n"/>
      <c r="C122" s="144" t="n"/>
      <c r="D122" s="144" t="n"/>
      <c r="E122" s="135" t="n"/>
      <c r="F122" s="135" t="n"/>
      <c r="G122" s="135" t="n"/>
      <c r="H122" s="135" t="n"/>
      <c r="I122" s="135" t="n"/>
      <c r="J122" s="135" t="n"/>
      <c r="K122" s="135" t="n"/>
      <c r="L122" s="135" t="n"/>
      <c r="M122" s="135" t="n"/>
      <c r="N122" s="135" t="n"/>
      <c r="O122" s="135" t="n"/>
      <c r="P122" s="135" t="n"/>
      <c r="Q122" s="135" t="n"/>
      <c r="R122" s="135" t="n"/>
      <c r="S122" s="135" t="n"/>
      <c r="T122" s="135" t="n"/>
      <c r="U122" s="135" t="n"/>
      <c r="V122" s="135" t="n"/>
      <c r="W122" s="135" t="n"/>
      <c r="X122" s="135" t="n"/>
      <c r="Y122" s="135" t="n"/>
      <c r="Z122" s="135" t="n"/>
      <c r="AA122" s="135" t="n"/>
      <c r="AB122" s="135" t="n"/>
      <c r="AC122" s="135" t="n"/>
      <c r="AD122" s="135" t="n"/>
      <c r="AE122" s="135" t="n"/>
      <c r="AF122" s="135" t="n"/>
      <c r="AG122" s="135" t="n"/>
      <c r="AH122" s="135" t="n"/>
      <c r="AI122" s="135" t="n"/>
      <c r="AJ122" s="135" t="n"/>
      <c r="AK122" s="135" t="n"/>
      <c r="AL122" s="135" t="n"/>
      <c r="AM122" s="135" t="n"/>
      <c r="AN122" s="135" t="n"/>
      <c r="AO122" s="135" t="n"/>
      <c r="AP122" s="135" t="n"/>
      <c r="AQ122" s="135" t="n"/>
      <c r="AR122" s="135" t="n"/>
      <c r="AS122" s="135" t="n"/>
      <c r="AT122" s="135" t="n"/>
      <c r="AU122" s="135" t="n"/>
      <c r="AV122" s="135" t="n"/>
      <c r="AW122" s="135" t="n"/>
      <c r="AX122" s="135" t="n"/>
      <c r="AY122" s="135" t="n"/>
      <c r="AZ122" s="135" t="n"/>
      <c r="BA122" s="135" t="n"/>
      <c r="BB122" s="135" t="n"/>
      <c r="BC122" s="135" t="n"/>
      <c r="BD122" s="135" t="n"/>
      <c r="BE122" s="135" t="n"/>
      <c r="BF122" s="135" t="n"/>
      <c r="BG122" s="135" t="n"/>
      <c r="BH122" s="135" t="n"/>
      <c r="BI122" s="135" t="n"/>
      <c r="BJ122" s="135" t="n"/>
      <c r="BK122" s="135" t="n"/>
      <c r="BL122" s="135" t="n"/>
      <c r="BM122" s="135" t="n"/>
      <c r="BN122" s="135" t="n"/>
      <c r="BO122" s="135" t="n"/>
      <c r="BP122" s="135" t="n"/>
      <c r="BQ122" s="135" t="n"/>
      <c r="BR122" s="135" t="n"/>
      <c r="BS122" s="135" t="n"/>
      <c r="BT122" s="135" t="n"/>
      <c r="BU122" s="135" t="n"/>
      <c r="BV122" s="135" t="n"/>
      <c r="BW122" s="135" t="n"/>
      <c r="BX122" s="135" t="n"/>
      <c r="BY122" s="135" t="n"/>
      <c r="BZ122" s="135" t="n"/>
      <c r="CA122" s="135" t="n"/>
      <c r="CB122" s="135" t="n"/>
      <c r="CC122" s="135" t="n"/>
      <c r="CD122" s="135" t="n"/>
      <c r="CE122" s="135" t="n"/>
      <c r="CF122" s="135" t="n"/>
      <c r="CG122" s="135" t="n"/>
      <c r="CH122" s="135" t="n"/>
      <c r="CI122" s="135" t="n"/>
      <c r="CJ122" s="135" t="n"/>
      <c r="CK122" s="135" t="n"/>
      <c r="CL122" s="135" t="n"/>
      <c r="CM122" s="135" t="n"/>
      <c r="CN122" s="135" t="n"/>
      <c r="CO122" s="135" t="n"/>
      <c r="CP122" s="135" t="n"/>
      <c r="CQ122" s="135" t="n"/>
      <c r="CR122" s="135" t="n"/>
      <c r="CU122" s="36" t="n"/>
      <c r="CV122" s="36" t="n"/>
      <c r="CW122" s="36" t="n"/>
      <c r="CX122" s="36" t="n"/>
      <c r="CY122" s="36" t="n"/>
      <c r="CZ122" s="36" t="n"/>
      <c r="DA122" s="36" t="n"/>
      <c r="DB122" s="36" t="n"/>
      <c r="DC122" s="36" t="n"/>
      <c r="DD122" s="36" t="n"/>
      <c r="DE122" s="36" t="n"/>
      <c r="DF122" s="36" t="n"/>
      <c r="DG122" s="36" t="n"/>
      <c r="DH122" s="36" t="n"/>
      <c r="DI122" s="36" t="n"/>
      <c r="DJ122" s="36" t="n"/>
      <c r="DK122" s="36" t="n"/>
      <c r="DL122" s="36" t="n"/>
      <c r="DM122" s="36" t="n"/>
      <c r="DN122" s="36" t="n"/>
      <c r="DO122" s="36" t="n"/>
      <c r="DP122" s="36" t="n"/>
      <c r="DQ122" s="36" t="n"/>
      <c r="DR122" s="36" t="n"/>
      <c r="DS122" s="36" t="n"/>
      <c r="DT122" s="36" t="n"/>
      <c r="DU122" s="36" t="n"/>
      <c r="DV122" s="36" t="n"/>
      <c r="DW122" s="36" t="n"/>
      <c r="DX122" s="36" t="n"/>
      <c r="DY122" s="36" t="n"/>
      <c r="DZ122" s="36" t="n"/>
      <c r="EA122" s="36" t="n"/>
      <c r="EB122" s="36" t="n"/>
      <c r="EC122" s="36" t="n"/>
      <c r="ED122" s="36" t="n"/>
      <c r="EE122" s="36" t="n"/>
      <c r="EF122" s="36" t="n"/>
      <c r="EG122" s="36" t="n"/>
      <c r="EH122" s="36" t="n"/>
      <c r="EI122" s="36" t="n"/>
      <c r="EJ122" s="36" t="n"/>
      <c r="EK122" s="36" t="n"/>
      <c r="EL122" s="36" t="n"/>
      <c r="EM122" s="36" t="n"/>
      <c r="EN122" s="36" t="n"/>
    </row>
    <row r="123">
      <c r="A123" s="36" t="n"/>
      <c r="B123" s="36" t="n"/>
      <c r="C123" s="144" t="n"/>
      <c r="D123" s="144" t="n"/>
      <c r="E123" s="135" t="n"/>
      <c r="F123" s="135" t="n"/>
      <c r="G123" s="135" t="n"/>
      <c r="H123" s="135" t="n"/>
      <c r="I123" s="135" t="n"/>
      <c r="J123" s="135" t="n"/>
      <c r="K123" s="135" t="n"/>
      <c r="L123" s="135" t="n"/>
      <c r="M123" s="135" t="n"/>
      <c r="N123" s="135" t="n"/>
      <c r="O123" s="135" t="n"/>
      <c r="P123" s="135" t="n"/>
      <c r="Q123" s="135" t="n"/>
      <c r="R123" s="135" t="n"/>
      <c r="S123" s="135" t="n"/>
      <c r="T123" s="135" t="n"/>
      <c r="U123" s="135" t="n"/>
      <c r="V123" s="135" t="n"/>
      <c r="W123" s="135" t="n"/>
      <c r="X123" s="135" t="n"/>
      <c r="Y123" s="135" t="n"/>
      <c r="Z123" s="135" t="n"/>
      <c r="AA123" s="135" t="n"/>
      <c r="AB123" s="135" t="n"/>
      <c r="AC123" s="135" t="n"/>
      <c r="AD123" s="135" t="n"/>
      <c r="AE123" s="135" t="n"/>
      <c r="AF123" s="135" t="n"/>
      <c r="AG123" s="135" t="n"/>
      <c r="AH123" s="135" t="n"/>
      <c r="AI123" s="135" t="n"/>
      <c r="AJ123" s="135" t="n"/>
      <c r="AK123" s="135" t="n"/>
      <c r="AL123" s="135" t="n"/>
      <c r="AM123" s="135" t="n"/>
      <c r="AN123" s="135" t="n"/>
      <c r="AO123" s="135" t="n"/>
      <c r="AP123" s="135" t="n"/>
      <c r="AQ123" s="135" t="n"/>
      <c r="AR123" s="135" t="n"/>
      <c r="AS123" s="135" t="n"/>
      <c r="AT123" s="135" t="n"/>
      <c r="AU123" s="135" t="n"/>
      <c r="AV123" s="135" t="n"/>
      <c r="AW123" s="135" t="n"/>
      <c r="AX123" s="135" t="n"/>
      <c r="AY123" s="135" t="n"/>
      <c r="AZ123" s="135" t="n"/>
      <c r="BA123" s="135" t="n"/>
      <c r="BB123" s="135" t="n"/>
      <c r="BC123" s="135" t="n"/>
      <c r="BD123" s="135" t="n"/>
      <c r="BE123" s="135" t="n"/>
      <c r="BF123" s="135" t="n"/>
      <c r="BG123" s="135" t="n"/>
      <c r="BH123" s="135" t="n"/>
      <c r="BI123" s="135" t="n"/>
      <c r="BJ123" s="135" t="n"/>
      <c r="BK123" s="135" t="n"/>
      <c r="BL123" s="135" t="n"/>
      <c r="BM123" s="135" t="n"/>
      <c r="BN123" s="135" t="n"/>
      <c r="BO123" s="135" t="n"/>
      <c r="BP123" s="135" t="n"/>
      <c r="BQ123" s="135" t="n"/>
      <c r="BR123" s="135" t="n"/>
      <c r="BS123" s="135" t="n"/>
      <c r="BT123" s="135" t="n"/>
      <c r="BU123" s="135" t="n"/>
      <c r="BV123" s="135" t="n"/>
      <c r="BW123" s="135" t="n"/>
      <c r="BX123" s="135" t="n"/>
      <c r="BY123" s="135" t="n"/>
      <c r="BZ123" s="135" t="n"/>
      <c r="CA123" s="135" t="n"/>
      <c r="CB123" s="135" t="n"/>
      <c r="CC123" s="135" t="n"/>
      <c r="CD123" s="135" t="n"/>
      <c r="CE123" s="135" t="n"/>
      <c r="CF123" s="135" t="n"/>
      <c r="CG123" s="135" t="n"/>
      <c r="CH123" s="135" t="n"/>
      <c r="CI123" s="135" t="n"/>
      <c r="CJ123" s="135" t="n"/>
      <c r="CK123" s="135" t="n"/>
      <c r="CL123" s="135" t="n"/>
      <c r="CM123" s="135" t="n"/>
      <c r="CN123" s="135" t="n"/>
      <c r="CO123" s="135" t="n"/>
      <c r="CP123" s="135" t="n"/>
      <c r="CQ123" s="135" t="n"/>
      <c r="CR123" s="135" t="n"/>
      <c r="CU123" s="36" t="n"/>
      <c r="CV123" s="36" t="n"/>
      <c r="CW123" s="36" t="n"/>
      <c r="CX123" s="36" t="n"/>
      <c r="CY123" s="36" t="n"/>
      <c r="CZ123" s="36" t="n"/>
      <c r="DA123" s="36" t="n"/>
      <c r="DB123" s="36" t="n"/>
      <c r="DC123" s="36" t="n"/>
      <c r="DD123" s="36" t="n"/>
      <c r="DE123" s="36" t="n"/>
      <c r="DF123" s="36" t="n"/>
      <c r="DG123" s="36" t="n"/>
      <c r="DH123" s="36" t="n"/>
      <c r="DI123" s="36" t="n"/>
      <c r="DJ123" s="36" t="n"/>
      <c r="DK123" s="36" t="n"/>
      <c r="DL123" s="36" t="n"/>
      <c r="DM123" s="36" t="n"/>
      <c r="DN123" s="36" t="n"/>
      <c r="DO123" s="36" t="n"/>
      <c r="DP123" s="36" t="n"/>
      <c r="DQ123" s="36" t="n"/>
      <c r="DR123" s="36" t="n"/>
      <c r="DS123" s="36" t="n"/>
      <c r="DT123" s="36" t="n"/>
      <c r="DU123" s="36" t="n"/>
      <c r="DV123" s="36" t="n"/>
      <c r="DW123" s="36" t="n"/>
      <c r="DX123" s="36" t="n"/>
      <c r="DY123" s="36" t="n"/>
      <c r="DZ123" s="36" t="n"/>
      <c r="EA123" s="36" t="n"/>
      <c r="EB123" s="36" t="n"/>
      <c r="EC123" s="36" t="n"/>
      <c r="ED123" s="36" t="n"/>
      <c r="EE123" s="36" t="n"/>
      <c r="EF123" s="36" t="n"/>
      <c r="EG123" s="36" t="n"/>
      <c r="EH123" s="36" t="n"/>
      <c r="EI123" s="36" t="n"/>
      <c r="EJ123" s="36" t="n"/>
      <c r="EK123" s="36" t="n"/>
      <c r="EL123" s="36" t="n"/>
      <c r="EM123" s="36" t="n"/>
      <c r="EN123" s="36" t="n"/>
    </row>
    <row r="124">
      <c r="A124" s="36" t="n"/>
      <c r="B124" s="36" t="n"/>
      <c r="C124" s="144" t="n"/>
      <c r="D124" s="144" t="n"/>
      <c r="E124" s="135" t="n"/>
      <c r="F124" s="135" t="n"/>
      <c r="G124" s="135" t="n"/>
      <c r="H124" s="135" t="n"/>
      <c r="I124" s="135" t="n"/>
      <c r="J124" s="135" t="n"/>
      <c r="K124" s="135" t="n"/>
      <c r="L124" s="135" t="n"/>
      <c r="M124" s="135" t="n"/>
      <c r="N124" s="135" t="n"/>
      <c r="O124" s="135" t="n"/>
      <c r="P124" s="135" t="n"/>
      <c r="Q124" s="135" t="n"/>
      <c r="R124" s="135" t="n"/>
      <c r="S124" s="135" t="n"/>
      <c r="T124" s="135" t="n"/>
      <c r="U124" s="135" t="n"/>
      <c r="V124" s="135" t="n"/>
      <c r="W124" s="135" t="n"/>
      <c r="X124" s="135" t="n"/>
      <c r="Y124" s="135" t="n"/>
      <c r="Z124" s="135" t="n"/>
      <c r="AA124" s="135" t="n"/>
      <c r="AB124" s="135" t="n"/>
      <c r="AC124" s="135" t="n"/>
      <c r="AD124" s="135" t="n"/>
      <c r="AE124" s="135" t="n"/>
      <c r="AF124" s="135" t="n"/>
      <c r="AG124" s="135" t="n"/>
      <c r="AH124" s="135" t="n"/>
      <c r="AI124" s="135" t="n"/>
      <c r="AJ124" s="135" t="n"/>
      <c r="AK124" s="135" t="n"/>
      <c r="AL124" s="135" t="n"/>
      <c r="AM124" s="135" t="n"/>
      <c r="AN124" s="135" t="n"/>
      <c r="AO124" s="135" t="n"/>
      <c r="AP124" s="135" t="n"/>
      <c r="AQ124" s="135" t="n"/>
      <c r="AR124" s="135" t="n"/>
      <c r="AS124" s="135" t="n"/>
      <c r="AT124" s="135" t="n"/>
      <c r="AU124" s="135" t="n"/>
      <c r="AV124" s="135" t="n"/>
      <c r="AW124" s="135" t="n"/>
      <c r="AX124" s="135" t="n"/>
      <c r="AY124" s="135" t="n"/>
      <c r="AZ124" s="135" t="n"/>
      <c r="BA124" s="135" t="n"/>
      <c r="BB124" s="135" t="n"/>
      <c r="BC124" s="135" t="n"/>
      <c r="BD124" s="135" t="n"/>
      <c r="BE124" s="135" t="n"/>
      <c r="BF124" s="135" t="n"/>
      <c r="BG124" s="135" t="n"/>
      <c r="BH124" s="135" t="n"/>
      <c r="BI124" s="135" t="n"/>
      <c r="BJ124" s="135" t="n"/>
      <c r="BK124" s="135" t="n"/>
      <c r="BL124" s="135" t="n"/>
      <c r="BM124" s="135" t="n"/>
      <c r="BN124" s="135" t="n"/>
      <c r="BO124" s="135" t="n"/>
      <c r="BP124" s="135" t="n"/>
      <c r="BQ124" s="135" t="n"/>
      <c r="BR124" s="135" t="n"/>
      <c r="BS124" s="135" t="n"/>
      <c r="BT124" s="135" t="n"/>
      <c r="BU124" s="135" t="n"/>
      <c r="BV124" s="135" t="n"/>
      <c r="BW124" s="135" t="n"/>
      <c r="BX124" s="135" t="n"/>
      <c r="BY124" s="135" t="n"/>
      <c r="BZ124" s="135" t="n"/>
      <c r="CA124" s="135" t="n"/>
      <c r="CB124" s="135" t="n"/>
      <c r="CC124" s="135" t="n"/>
      <c r="CD124" s="135" t="n"/>
      <c r="CE124" s="135" t="n"/>
      <c r="CF124" s="135" t="n"/>
      <c r="CG124" s="135" t="n"/>
      <c r="CH124" s="135" t="n"/>
      <c r="CI124" s="135" t="n"/>
      <c r="CJ124" s="135" t="n"/>
      <c r="CK124" s="135" t="n"/>
      <c r="CL124" s="135" t="n"/>
      <c r="CM124" s="135" t="n"/>
      <c r="CN124" s="135" t="n"/>
      <c r="CO124" s="135" t="n"/>
      <c r="CP124" s="135" t="n"/>
      <c r="CQ124" s="135" t="n"/>
      <c r="CR124" s="135" t="n"/>
      <c r="CU124" s="36" t="n"/>
      <c r="CV124" s="36" t="n"/>
      <c r="CW124" s="36" t="n"/>
      <c r="CX124" s="36" t="n"/>
      <c r="CY124" s="36" t="n"/>
      <c r="CZ124" s="36" t="n"/>
      <c r="DA124" s="36" t="n"/>
      <c r="DB124" s="36" t="n"/>
      <c r="DC124" s="36" t="n"/>
      <c r="DD124" s="36" t="n"/>
      <c r="DE124" s="36" t="n"/>
      <c r="DF124" s="36" t="n"/>
      <c r="DG124" s="36" t="n"/>
      <c r="DH124" s="36" t="n"/>
      <c r="DI124" s="36" t="n"/>
      <c r="DJ124" s="36" t="n"/>
      <c r="DK124" s="36" t="n"/>
      <c r="DL124" s="36" t="n"/>
      <c r="DM124" s="36" t="n"/>
      <c r="DN124" s="36" t="n"/>
      <c r="DO124" s="36" t="n"/>
      <c r="DP124" s="36" t="n"/>
      <c r="DQ124" s="36" t="n"/>
      <c r="DR124" s="36" t="n"/>
      <c r="DS124" s="36" t="n"/>
      <c r="DT124" s="36" t="n"/>
      <c r="DU124" s="36" t="n"/>
      <c r="DV124" s="36" t="n"/>
      <c r="DW124" s="36" t="n"/>
      <c r="DX124" s="36" t="n"/>
      <c r="DY124" s="36" t="n"/>
      <c r="DZ124" s="36" t="n"/>
      <c r="EA124" s="36" t="n"/>
      <c r="EB124" s="36" t="n"/>
      <c r="EC124" s="36" t="n"/>
      <c r="ED124" s="36" t="n"/>
      <c r="EE124" s="36" t="n"/>
      <c r="EF124" s="36" t="n"/>
      <c r="EG124" s="36" t="n"/>
      <c r="EH124" s="36" t="n"/>
      <c r="EI124" s="36" t="n"/>
      <c r="EJ124" s="36" t="n"/>
      <c r="EK124" s="36" t="n"/>
      <c r="EL124" s="36" t="n"/>
      <c r="EM124" s="36" t="n"/>
      <c r="EN124" s="36" t="n"/>
    </row>
    <row r="125">
      <c r="A125" s="36" t="n"/>
      <c r="B125" s="36" t="n"/>
      <c r="C125" s="144" t="n"/>
      <c r="D125" s="144" t="n"/>
      <c r="E125" s="135" t="n"/>
      <c r="F125" s="135" t="n"/>
      <c r="G125" s="135" t="n"/>
      <c r="H125" s="135" t="n"/>
      <c r="I125" s="135" t="n"/>
      <c r="J125" s="135" t="n"/>
      <c r="K125" s="135" t="n"/>
      <c r="L125" s="135" t="n"/>
      <c r="M125" s="135" t="n"/>
      <c r="N125" s="135" t="n"/>
      <c r="O125" s="135" t="n"/>
      <c r="P125" s="135" t="n"/>
      <c r="Q125" s="135" t="n"/>
      <c r="R125" s="135" t="n"/>
      <c r="S125" s="135" t="n"/>
      <c r="T125" s="135" t="n"/>
      <c r="U125" s="135" t="n"/>
      <c r="V125" s="135" t="n"/>
      <c r="W125" s="135" t="n"/>
      <c r="X125" s="135" t="n"/>
      <c r="Y125" s="135" t="n"/>
      <c r="Z125" s="135" t="n"/>
      <c r="AA125" s="135" t="n"/>
      <c r="AB125" s="135" t="n"/>
      <c r="AC125" s="135" t="n"/>
      <c r="AD125" s="135" t="n"/>
      <c r="AE125" s="135" t="n"/>
      <c r="AF125" s="135" t="n"/>
      <c r="AG125" s="135" t="n"/>
      <c r="AH125" s="135" t="n"/>
      <c r="AI125" s="135" t="n"/>
      <c r="AJ125" s="135" t="n"/>
      <c r="AK125" s="135" t="n"/>
      <c r="AL125" s="135" t="n"/>
      <c r="AM125" s="135" t="n"/>
      <c r="AN125" s="135" t="n"/>
      <c r="AO125" s="135" t="n"/>
      <c r="AP125" s="135" t="n"/>
      <c r="AQ125" s="135" t="n"/>
      <c r="AR125" s="135" t="n"/>
      <c r="AS125" s="135" t="n"/>
      <c r="AT125" s="135" t="n"/>
      <c r="AU125" s="135" t="n"/>
      <c r="AV125" s="135" t="n"/>
      <c r="AW125" s="135" t="n"/>
      <c r="AX125" s="135" t="n"/>
      <c r="AY125" s="135" t="n"/>
      <c r="AZ125" s="135" t="n"/>
      <c r="BA125" s="135" t="n"/>
      <c r="BB125" s="135" t="n"/>
      <c r="BC125" s="135" t="n"/>
      <c r="BD125" s="135" t="n"/>
      <c r="BE125" s="135" t="n"/>
      <c r="BF125" s="135" t="n"/>
      <c r="BG125" s="135" t="n"/>
      <c r="BH125" s="135" t="n"/>
      <c r="BI125" s="135" t="n"/>
      <c r="BJ125" s="135" t="n"/>
      <c r="BK125" s="135" t="n"/>
      <c r="BL125" s="135" t="n"/>
      <c r="BM125" s="135" t="n"/>
      <c r="BN125" s="135" t="n"/>
      <c r="BO125" s="135" t="n"/>
      <c r="BP125" s="135" t="n"/>
      <c r="BQ125" s="135" t="n"/>
      <c r="BR125" s="135" t="n"/>
      <c r="BS125" s="135" t="n"/>
      <c r="BT125" s="135" t="n"/>
      <c r="BU125" s="135" t="n"/>
      <c r="BV125" s="135" t="n"/>
      <c r="BW125" s="135" t="n"/>
      <c r="BX125" s="135" t="n"/>
      <c r="BY125" s="135" t="n"/>
      <c r="BZ125" s="135" t="n"/>
      <c r="CA125" s="135" t="n"/>
      <c r="CB125" s="135" t="n"/>
      <c r="CC125" s="135" t="n"/>
      <c r="CD125" s="135" t="n"/>
      <c r="CE125" s="135" t="n"/>
      <c r="CF125" s="135" t="n"/>
      <c r="CG125" s="135" t="n"/>
      <c r="CH125" s="135" t="n"/>
      <c r="CI125" s="135" t="n"/>
      <c r="CJ125" s="135" t="n"/>
      <c r="CK125" s="135" t="n"/>
      <c r="CL125" s="135" t="n"/>
      <c r="CM125" s="135" t="n"/>
      <c r="CN125" s="135" t="n"/>
      <c r="CO125" s="135" t="n"/>
      <c r="CP125" s="135" t="n"/>
      <c r="CQ125" s="135" t="n"/>
      <c r="CR125" s="135" t="n"/>
      <c r="CU125" s="36" t="n"/>
      <c r="CV125" s="36" t="n"/>
      <c r="CW125" s="36" t="n"/>
      <c r="CX125" s="36" t="n"/>
      <c r="CY125" s="36" t="n"/>
      <c r="CZ125" s="36" t="n"/>
      <c r="DA125" s="36" t="n"/>
      <c r="DB125" s="36" t="n"/>
      <c r="DC125" s="36" t="n"/>
      <c r="DD125" s="36" t="n"/>
      <c r="DE125" s="36" t="n"/>
      <c r="DF125" s="36" t="n"/>
      <c r="DG125" s="36" t="n"/>
      <c r="DH125" s="36" t="n"/>
      <c r="DI125" s="36" t="n"/>
      <c r="DJ125" s="36" t="n"/>
      <c r="DK125" s="36" t="n"/>
      <c r="DL125" s="36" t="n"/>
      <c r="DM125" s="36" t="n"/>
      <c r="DN125" s="36" t="n"/>
      <c r="DO125" s="36" t="n"/>
      <c r="DP125" s="36" t="n"/>
      <c r="DQ125" s="36" t="n"/>
      <c r="DR125" s="36" t="n"/>
      <c r="DS125" s="36" t="n"/>
      <c r="DT125" s="36" t="n"/>
      <c r="DU125" s="36" t="n"/>
      <c r="DV125" s="36" t="n"/>
      <c r="DW125" s="36" t="n"/>
      <c r="DX125" s="36" t="n"/>
      <c r="DY125" s="36" t="n"/>
      <c r="DZ125" s="36" t="n"/>
      <c r="EA125" s="36" t="n"/>
      <c r="EB125" s="36" t="n"/>
      <c r="EC125" s="36" t="n"/>
      <c r="ED125" s="36" t="n"/>
      <c r="EE125" s="36" t="n"/>
      <c r="EF125" s="36" t="n"/>
      <c r="EG125" s="36" t="n"/>
      <c r="EH125" s="36" t="n"/>
      <c r="EI125" s="36" t="n"/>
      <c r="EJ125" s="36" t="n"/>
      <c r="EK125" s="36" t="n"/>
      <c r="EL125" s="36" t="n"/>
      <c r="EM125" s="36" t="n"/>
      <c r="EN125" s="36" t="n"/>
    </row>
    <row r="126">
      <c r="A126" s="36" t="n"/>
      <c r="B126" s="36" t="n"/>
      <c r="C126" s="144" t="n"/>
      <c r="D126" s="144" t="n"/>
      <c r="E126" s="135" t="n"/>
      <c r="F126" s="135" t="n"/>
      <c r="G126" s="135" t="n"/>
      <c r="H126" s="135" t="n"/>
      <c r="I126" s="135" t="n"/>
      <c r="J126" s="135" t="n"/>
      <c r="K126" s="135" t="n"/>
      <c r="L126" s="135" t="n"/>
      <c r="M126" s="135" t="n"/>
      <c r="N126" s="135" t="n"/>
      <c r="O126" s="135" t="n"/>
      <c r="P126" s="135" t="n"/>
      <c r="Q126" s="135" t="n"/>
      <c r="R126" s="135" t="n"/>
      <c r="S126" s="135" t="n"/>
      <c r="T126" s="135" t="n"/>
      <c r="U126" s="135" t="n"/>
      <c r="V126" s="135" t="n"/>
      <c r="W126" s="135" t="n"/>
      <c r="X126" s="135" t="n"/>
      <c r="Y126" s="135" t="n"/>
      <c r="Z126" s="135" t="n"/>
      <c r="AA126" s="135" t="n"/>
      <c r="AB126" s="135" t="n"/>
      <c r="AC126" s="135" t="n"/>
      <c r="AD126" s="135" t="n"/>
      <c r="AE126" s="135" t="n"/>
      <c r="AF126" s="135" t="n"/>
      <c r="AG126" s="135" t="n"/>
      <c r="AH126" s="135" t="n"/>
      <c r="AI126" s="135" t="n"/>
      <c r="AJ126" s="135" t="n"/>
      <c r="AK126" s="135" t="n"/>
      <c r="AL126" s="135" t="n"/>
      <c r="AM126" s="135" t="n"/>
      <c r="AN126" s="135" t="n"/>
      <c r="AO126" s="135" t="n"/>
      <c r="AP126" s="135" t="n"/>
      <c r="AQ126" s="135" t="n"/>
      <c r="AR126" s="135" t="n"/>
      <c r="AS126" s="135" t="n"/>
      <c r="AT126" s="135" t="n"/>
      <c r="AU126" s="135" t="n"/>
      <c r="AV126" s="135" t="n"/>
      <c r="AW126" s="135" t="n"/>
      <c r="AX126" s="135" t="n"/>
      <c r="AY126" s="135" t="n"/>
      <c r="AZ126" s="135" t="n"/>
      <c r="BA126" s="135" t="n"/>
      <c r="BB126" s="135" t="n"/>
      <c r="BC126" s="135" t="n"/>
      <c r="BD126" s="135" t="n"/>
      <c r="BE126" s="135" t="n"/>
      <c r="BF126" s="135" t="n"/>
      <c r="BG126" s="135" t="n"/>
      <c r="BH126" s="135" t="n"/>
      <c r="BI126" s="135" t="n"/>
      <c r="BJ126" s="135" t="n"/>
      <c r="BK126" s="135" t="n"/>
      <c r="BL126" s="135" t="n"/>
      <c r="BM126" s="135" t="n"/>
      <c r="BN126" s="135" t="n"/>
      <c r="BO126" s="135" t="n"/>
      <c r="BP126" s="135" t="n"/>
      <c r="BQ126" s="135" t="n"/>
      <c r="BR126" s="135" t="n"/>
      <c r="BS126" s="135" t="n"/>
      <c r="BT126" s="135" t="n"/>
      <c r="BU126" s="135" t="n"/>
      <c r="BV126" s="135" t="n"/>
      <c r="BW126" s="135" t="n"/>
      <c r="BX126" s="135" t="n"/>
      <c r="BY126" s="135" t="n"/>
      <c r="BZ126" s="135" t="n"/>
      <c r="CA126" s="135" t="n"/>
      <c r="CB126" s="135" t="n"/>
      <c r="CC126" s="135" t="n"/>
      <c r="CD126" s="135" t="n"/>
      <c r="CE126" s="135" t="n"/>
      <c r="CF126" s="135" t="n"/>
      <c r="CG126" s="135" t="n"/>
      <c r="CH126" s="135" t="n"/>
      <c r="CI126" s="135" t="n"/>
      <c r="CJ126" s="135" t="n"/>
      <c r="CK126" s="135" t="n"/>
      <c r="CL126" s="135" t="n"/>
      <c r="CM126" s="135" t="n"/>
      <c r="CN126" s="135" t="n"/>
      <c r="CO126" s="135" t="n"/>
      <c r="CP126" s="135" t="n"/>
      <c r="CQ126" s="135" t="n"/>
      <c r="CR126" s="135" t="n"/>
      <c r="CU126" s="36" t="n"/>
      <c r="CV126" s="36" t="n"/>
      <c r="CW126" s="36" t="n"/>
      <c r="CX126" s="36" t="n"/>
      <c r="CY126" s="36" t="n"/>
      <c r="CZ126" s="36" t="n"/>
      <c r="DA126" s="36" t="n"/>
      <c r="DB126" s="36" t="n"/>
      <c r="DC126" s="36" t="n"/>
      <c r="DD126" s="36" t="n"/>
      <c r="DE126" s="36" t="n"/>
      <c r="DF126" s="36" t="n"/>
      <c r="DG126" s="36" t="n"/>
      <c r="DH126" s="36" t="n"/>
      <c r="DI126" s="36" t="n"/>
      <c r="DJ126" s="36" t="n"/>
      <c r="DK126" s="36" t="n"/>
      <c r="DL126" s="36" t="n"/>
      <c r="DM126" s="36" t="n"/>
      <c r="DN126" s="36" t="n"/>
      <c r="DO126" s="36" t="n"/>
      <c r="DP126" s="36" t="n"/>
      <c r="DQ126" s="36" t="n"/>
      <c r="DR126" s="36" t="n"/>
      <c r="DS126" s="36" t="n"/>
      <c r="DT126" s="36" t="n"/>
      <c r="DU126" s="36" t="n"/>
      <c r="DV126" s="36" t="n"/>
      <c r="DW126" s="36" t="n"/>
      <c r="DX126" s="36" t="n"/>
      <c r="DY126" s="36" t="n"/>
      <c r="DZ126" s="36" t="n"/>
      <c r="EA126" s="36" t="n"/>
      <c r="EB126" s="36" t="n"/>
      <c r="EC126" s="36" t="n"/>
      <c r="ED126" s="36" t="n"/>
      <c r="EE126" s="36" t="n"/>
      <c r="EF126" s="36" t="n"/>
      <c r="EG126" s="36" t="n"/>
      <c r="EH126" s="36" t="n"/>
      <c r="EI126" s="36" t="n"/>
      <c r="EJ126" s="36" t="n"/>
      <c r="EK126" s="36" t="n"/>
      <c r="EL126" s="36" t="n"/>
      <c r="EM126" s="36" t="n"/>
      <c r="EN126" s="36" t="n"/>
    </row>
    <row r="127">
      <c r="A127" s="36" t="n"/>
      <c r="B127" s="36" t="n"/>
      <c r="C127" s="144" t="n"/>
      <c r="D127" s="144" t="n"/>
      <c r="E127" s="135" t="n"/>
      <c r="F127" s="135" t="n"/>
      <c r="G127" s="135" t="n"/>
      <c r="H127" s="135" t="n"/>
      <c r="I127" s="135" t="n"/>
      <c r="J127" s="135" t="n"/>
      <c r="K127" s="135" t="n"/>
      <c r="L127" s="135" t="n"/>
      <c r="M127" s="135" t="n"/>
      <c r="N127" s="135" t="n"/>
      <c r="O127" s="135" t="n"/>
      <c r="P127" s="135" t="n"/>
      <c r="Q127" s="135" t="n"/>
      <c r="R127" s="135" t="n"/>
      <c r="S127" s="135" t="n"/>
      <c r="T127" s="135" t="n"/>
      <c r="U127" s="135" t="n"/>
      <c r="V127" s="135" t="n"/>
      <c r="W127" s="135" t="n"/>
      <c r="X127" s="135" t="n"/>
      <c r="Y127" s="135" t="n"/>
      <c r="Z127" s="135" t="n"/>
      <c r="AA127" s="135" t="n"/>
      <c r="AB127" s="135" t="n"/>
      <c r="AC127" s="135" t="n"/>
      <c r="AD127" s="135" t="n"/>
      <c r="AE127" s="135" t="n"/>
      <c r="AF127" s="135" t="n"/>
      <c r="AG127" s="135" t="n"/>
      <c r="AH127" s="135" t="n"/>
      <c r="AI127" s="135" t="n"/>
      <c r="AJ127" s="135" t="n"/>
      <c r="AK127" s="135" t="n"/>
      <c r="AL127" s="135" t="n"/>
      <c r="AM127" s="135" t="n"/>
      <c r="AN127" s="135" t="n"/>
      <c r="AO127" s="135" t="n"/>
      <c r="AP127" s="135" t="n"/>
      <c r="AQ127" s="135" t="n"/>
      <c r="AR127" s="135" t="n"/>
      <c r="AS127" s="135" t="n"/>
      <c r="AT127" s="135" t="n"/>
      <c r="AU127" s="135" t="n"/>
      <c r="AV127" s="135" t="n"/>
      <c r="AW127" s="135" t="n"/>
      <c r="AX127" s="135" t="n"/>
      <c r="AY127" s="135" t="n"/>
      <c r="AZ127" s="135" t="n"/>
      <c r="BA127" s="135" t="n"/>
      <c r="BB127" s="135" t="n"/>
      <c r="BC127" s="135" t="n"/>
      <c r="BD127" s="135" t="n"/>
      <c r="BE127" s="135" t="n"/>
      <c r="BF127" s="135" t="n"/>
      <c r="BG127" s="135" t="n"/>
      <c r="BH127" s="135" t="n"/>
      <c r="BI127" s="135" t="n"/>
      <c r="BJ127" s="135" t="n"/>
      <c r="BK127" s="135" t="n"/>
      <c r="BL127" s="135" t="n"/>
      <c r="BM127" s="135" t="n"/>
      <c r="BN127" s="135" t="n"/>
      <c r="BO127" s="135" t="n"/>
      <c r="BP127" s="135" t="n"/>
      <c r="BQ127" s="135" t="n"/>
      <c r="BR127" s="135" t="n"/>
      <c r="BS127" s="135" t="n"/>
      <c r="BT127" s="135" t="n"/>
      <c r="BU127" s="135" t="n"/>
      <c r="BV127" s="135" t="n"/>
      <c r="BW127" s="135" t="n"/>
      <c r="BX127" s="135" t="n"/>
      <c r="BY127" s="135" t="n"/>
      <c r="BZ127" s="135" t="n"/>
      <c r="CA127" s="135" t="n"/>
      <c r="CB127" s="135" t="n"/>
      <c r="CC127" s="135" t="n"/>
      <c r="CD127" s="135" t="n"/>
      <c r="CE127" s="135" t="n"/>
      <c r="CF127" s="135" t="n"/>
      <c r="CG127" s="135" t="n"/>
      <c r="CH127" s="135" t="n"/>
      <c r="CI127" s="135" t="n"/>
      <c r="CJ127" s="135" t="n"/>
      <c r="CK127" s="135" t="n"/>
      <c r="CL127" s="135" t="n"/>
      <c r="CM127" s="135" t="n"/>
      <c r="CN127" s="135" t="n"/>
      <c r="CO127" s="135" t="n"/>
      <c r="CP127" s="135" t="n"/>
      <c r="CQ127" s="135" t="n"/>
      <c r="CR127" s="135" t="n"/>
      <c r="CU127" s="36" t="n"/>
      <c r="CV127" s="36" t="n"/>
      <c r="CW127" s="36" t="n"/>
      <c r="CX127" s="36" t="n"/>
      <c r="CY127" s="36" t="n"/>
      <c r="CZ127" s="36" t="n"/>
      <c r="DA127" s="36" t="n"/>
      <c r="DB127" s="36" t="n"/>
      <c r="DC127" s="36" t="n"/>
      <c r="DD127" s="36" t="n"/>
      <c r="DE127" s="36" t="n"/>
      <c r="DF127" s="36" t="n"/>
      <c r="DG127" s="36" t="n"/>
      <c r="DH127" s="36" t="n"/>
      <c r="DI127" s="36" t="n"/>
      <c r="DJ127" s="36" t="n"/>
      <c r="DK127" s="36" t="n"/>
      <c r="DL127" s="36" t="n"/>
      <c r="DM127" s="36" t="n"/>
      <c r="DN127" s="36" t="n"/>
      <c r="DO127" s="36" t="n"/>
      <c r="DP127" s="36" t="n"/>
      <c r="DQ127" s="36" t="n"/>
      <c r="DR127" s="36" t="n"/>
      <c r="DS127" s="36" t="n"/>
      <c r="DT127" s="36" t="n"/>
      <c r="DU127" s="36" t="n"/>
      <c r="DV127" s="36" t="n"/>
      <c r="DW127" s="36" t="n"/>
      <c r="DX127" s="36" t="n"/>
      <c r="DY127" s="36" t="n"/>
      <c r="DZ127" s="36" t="n"/>
      <c r="EA127" s="36" t="n"/>
      <c r="EB127" s="36" t="n"/>
      <c r="EC127" s="36" t="n"/>
      <c r="ED127" s="36" t="n"/>
      <c r="EE127" s="36" t="n"/>
      <c r="EF127" s="36" t="n"/>
      <c r="EG127" s="36" t="n"/>
      <c r="EH127" s="36" t="n"/>
      <c r="EI127" s="36" t="n"/>
      <c r="EJ127" s="36" t="n"/>
      <c r="EK127" s="36" t="n"/>
      <c r="EL127" s="36" t="n"/>
      <c r="EM127" s="36" t="n"/>
      <c r="EN127" s="36" t="n"/>
    </row>
    <row r="128">
      <c r="A128" s="36" t="n"/>
      <c r="B128" s="36" t="n"/>
      <c r="C128" s="144" t="n"/>
      <c r="D128" s="144" t="n"/>
      <c r="E128" s="135" t="n"/>
      <c r="F128" s="135" t="n"/>
      <c r="G128" s="135" t="n"/>
      <c r="H128" s="135" t="n"/>
      <c r="I128" s="135" t="n"/>
      <c r="J128" s="135" t="n"/>
      <c r="K128" s="135" t="n"/>
      <c r="L128" s="135" t="n"/>
      <c r="M128" s="135" t="n"/>
      <c r="N128" s="135" t="n"/>
      <c r="O128" s="135" t="n"/>
      <c r="P128" s="135" t="n"/>
      <c r="Q128" s="135" t="n"/>
      <c r="R128" s="135" t="n"/>
      <c r="S128" s="135" t="n"/>
      <c r="T128" s="135" t="n"/>
      <c r="U128" s="135" t="n"/>
      <c r="V128" s="135" t="n"/>
      <c r="W128" s="135" t="n"/>
      <c r="X128" s="135" t="n"/>
      <c r="Y128" s="135" t="n"/>
      <c r="Z128" s="135" t="n"/>
      <c r="AA128" s="135" t="n"/>
      <c r="AB128" s="135" t="n"/>
      <c r="AC128" s="135" t="n"/>
      <c r="AD128" s="135" t="n"/>
      <c r="AE128" s="135" t="n"/>
      <c r="AF128" s="135" t="n"/>
      <c r="AG128" s="135" t="n"/>
      <c r="AH128" s="135" t="n"/>
      <c r="AI128" s="135" t="n"/>
      <c r="AJ128" s="135" t="n"/>
      <c r="AK128" s="135" t="n"/>
      <c r="AL128" s="135" t="n"/>
      <c r="AM128" s="135" t="n"/>
      <c r="AN128" s="135" t="n"/>
      <c r="AO128" s="135" t="n"/>
      <c r="AP128" s="135" t="n"/>
      <c r="AQ128" s="135" t="n"/>
      <c r="AR128" s="135" t="n"/>
      <c r="AS128" s="135" t="n"/>
      <c r="AT128" s="135" t="n"/>
      <c r="AU128" s="135" t="n"/>
      <c r="AV128" s="135" t="n"/>
      <c r="AW128" s="135" t="n"/>
      <c r="AX128" s="135" t="n"/>
      <c r="AY128" s="135" t="n"/>
      <c r="AZ128" s="135" t="n"/>
      <c r="BA128" s="135" t="n"/>
      <c r="BB128" s="135" t="n"/>
      <c r="BC128" s="135" t="n"/>
      <c r="BD128" s="135" t="n"/>
      <c r="BE128" s="135" t="n"/>
      <c r="BF128" s="135" t="n"/>
      <c r="BG128" s="135" t="n"/>
      <c r="BH128" s="135" t="n"/>
      <c r="BI128" s="135" t="n"/>
      <c r="BJ128" s="135" t="n"/>
      <c r="BK128" s="135" t="n"/>
      <c r="BL128" s="135" t="n"/>
      <c r="BM128" s="135" t="n"/>
      <c r="BN128" s="135" t="n"/>
      <c r="BO128" s="135" t="n"/>
      <c r="BP128" s="135" t="n"/>
      <c r="BQ128" s="135" t="n"/>
      <c r="BR128" s="135" t="n"/>
      <c r="BS128" s="135" t="n"/>
      <c r="BT128" s="135" t="n"/>
      <c r="BU128" s="135" t="n"/>
      <c r="BV128" s="135" t="n"/>
      <c r="BW128" s="135" t="n"/>
      <c r="BX128" s="135" t="n"/>
      <c r="BY128" s="135" t="n"/>
      <c r="BZ128" s="135" t="n"/>
      <c r="CA128" s="135" t="n"/>
      <c r="CB128" s="135" t="n"/>
      <c r="CC128" s="135" t="n"/>
      <c r="CD128" s="135" t="n"/>
      <c r="CE128" s="135" t="n"/>
      <c r="CF128" s="135" t="n"/>
      <c r="CG128" s="135" t="n"/>
      <c r="CH128" s="135" t="n"/>
      <c r="CI128" s="135" t="n"/>
      <c r="CJ128" s="135" t="n"/>
      <c r="CK128" s="135" t="n"/>
      <c r="CL128" s="135" t="n"/>
      <c r="CM128" s="135" t="n"/>
      <c r="CN128" s="135" t="n"/>
      <c r="CO128" s="135" t="n"/>
      <c r="CP128" s="135" t="n"/>
      <c r="CQ128" s="135" t="n"/>
      <c r="CR128" s="135" t="n"/>
      <c r="CU128" s="36" t="n"/>
      <c r="CV128" s="36" t="n"/>
      <c r="CW128" s="36" t="n"/>
      <c r="CX128" s="36" t="n"/>
      <c r="CY128" s="36" t="n"/>
      <c r="CZ128" s="36" t="n"/>
      <c r="DA128" s="36" t="n"/>
      <c r="DB128" s="36" t="n"/>
      <c r="DC128" s="36" t="n"/>
      <c r="DD128" s="36" t="n"/>
      <c r="DE128" s="36" t="n"/>
      <c r="DF128" s="36" t="n"/>
      <c r="DG128" s="36" t="n"/>
      <c r="DH128" s="36" t="n"/>
      <c r="DI128" s="36" t="n"/>
      <c r="DJ128" s="36" t="n"/>
      <c r="DK128" s="36" t="n"/>
      <c r="DL128" s="36" t="n"/>
      <c r="DM128" s="36" t="n"/>
      <c r="DN128" s="36" t="n"/>
      <c r="DO128" s="36" t="n"/>
      <c r="DP128" s="36" t="n"/>
      <c r="DQ128" s="36" t="n"/>
      <c r="DR128" s="36" t="n"/>
      <c r="DS128" s="36" t="n"/>
      <c r="DT128" s="36" t="n"/>
      <c r="DU128" s="36" t="n"/>
      <c r="DV128" s="36" t="n"/>
      <c r="DW128" s="36" t="n"/>
      <c r="DX128" s="36" t="n"/>
      <c r="DY128" s="36" t="n"/>
      <c r="DZ128" s="36" t="n"/>
      <c r="EA128" s="36" t="n"/>
      <c r="EB128" s="36" t="n"/>
      <c r="EC128" s="36" t="n"/>
      <c r="ED128" s="36" t="n"/>
      <c r="EE128" s="36" t="n"/>
      <c r="EF128" s="36" t="n"/>
      <c r="EG128" s="36" t="n"/>
      <c r="EH128" s="36" t="n"/>
      <c r="EI128" s="36" t="n"/>
      <c r="EJ128" s="36" t="n"/>
      <c r="EK128" s="36" t="n"/>
      <c r="EL128" s="36" t="n"/>
      <c r="EM128" s="36" t="n"/>
      <c r="EN128" s="36" t="n"/>
    </row>
    <row r="129">
      <c r="A129" s="36" t="n"/>
      <c r="B129" s="36" t="n"/>
      <c r="C129" s="144" t="n"/>
      <c r="D129" s="144" t="n"/>
      <c r="E129" s="135" t="n"/>
      <c r="F129" s="135" t="n"/>
      <c r="G129" s="135" t="n"/>
      <c r="H129" s="135" t="n"/>
      <c r="I129" s="135" t="n"/>
      <c r="J129" s="135" t="n"/>
      <c r="K129" s="135" t="n"/>
      <c r="L129" s="135" t="n"/>
      <c r="M129" s="135" t="n"/>
      <c r="N129" s="135" t="n"/>
      <c r="O129" s="135" t="n"/>
      <c r="P129" s="135" t="n"/>
      <c r="Q129" s="135" t="n"/>
      <c r="R129" s="135" t="n"/>
      <c r="S129" s="135" t="n"/>
      <c r="T129" s="135" t="n"/>
      <c r="U129" s="135" t="n"/>
      <c r="V129" s="135" t="n"/>
      <c r="W129" s="135" t="n"/>
      <c r="X129" s="135" t="n"/>
      <c r="Y129" s="135" t="n"/>
      <c r="Z129" s="135" t="n"/>
      <c r="AA129" s="135" t="n"/>
      <c r="AB129" s="135" t="n"/>
      <c r="AC129" s="135" t="n"/>
      <c r="AD129" s="135" t="n"/>
      <c r="AE129" s="135" t="n"/>
      <c r="AF129" s="135" t="n"/>
      <c r="AG129" s="135" t="n"/>
      <c r="AH129" s="135" t="n"/>
      <c r="AI129" s="135" t="n"/>
      <c r="AJ129" s="135" t="n"/>
      <c r="AK129" s="135" t="n"/>
      <c r="AL129" s="135" t="n"/>
      <c r="AM129" s="135" t="n"/>
      <c r="AN129" s="135" t="n"/>
      <c r="AO129" s="135" t="n"/>
      <c r="AP129" s="135" t="n"/>
      <c r="AQ129" s="135" t="n"/>
      <c r="AR129" s="135" t="n"/>
      <c r="AS129" s="135" t="n"/>
      <c r="AT129" s="135" t="n"/>
      <c r="AU129" s="135" t="n"/>
      <c r="AV129" s="135" t="n"/>
      <c r="AW129" s="135" t="n"/>
      <c r="AX129" s="135" t="n"/>
      <c r="AY129" s="135" t="n"/>
      <c r="AZ129" s="135" t="n"/>
      <c r="BA129" s="135" t="n"/>
      <c r="BB129" s="135" t="n"/>
      <c r="BC129" s="135" t="n"/>
      <c r="BD129" s="135" t="n"/>
      <c r="BE129" s="135" t="n"/>
      <c r="BF129" s="135" t="n"/>
      <c r="BG129" s="135" t="n"/>
      <c r="BH129" s="135" t="n"/>
      <c r="BI129" s="135" t="n"/>
      <c r="BJ129" s="135" t="n"/>
      <c r="BK129" s="135" t="n"/>
      <c r="BL129" s="135" t="n"/>
      <c r="BM129" s="135" t="n"/>
      <c r="BN129" s="135" t="n"/>
      <c r="BO129" s="135" t="n"/>
      <c r="BP129" s="135" t="n"/>
      <c r="BQ129" s="135" t="n"/>
      <c r="BR129" s="135" t="n"/>
      <c r="BS129" s="135" t="n"/>
      <c r="BT129" s="135" t="n"/>
      <c r="BU129" s="135" t="n"/>
      <c r="BV129" s="135" t="n"/>
      <c r="BW129" s="135" t="n"/>
      <c r="BX129" s="135" t="n"/>
      <c r="BY129" s="135" t="n"/>
      <c r="BZ129" s="135" t="n"/>
      <c r="CA129" s="135" t="n"/>
      <c r="CB129" s="135" t="n"/>
      <c r="CC129" s="135" t="n"/>
      <c r="CD129" s="135" t="n"/>
      <c r="CE129" s="135" t="n"/>
      <c r="CF129" s="135" t="n"/>
      <c r="CG129" s="135" t="n"/>
      <c r="CH129" s="135" t="n"/>
      <c r="CI129" s="135" t="n"/>
      <c r="CJ129" s="135" t="n"/>
      <c r="CK129" s="135" t="n"/>
      <c r="CL129" s="135" t="n"/>
      <c r="CM129" s="135" t="n"/>
      <c r="CN129" s="135" t="n"/>
      <c r="CO129" s="135" t="n"/>
      <c r="CP129" s="135" t="n"/>
      <c r="CQ129" s="135" t="n"/>
      <c r="CR129" s="135" t="n"/>
      <c r="CU129" s="36" t="n"/>
      <c r="CV129" s="36" t="n"/>
      <c r="CW129" s="36" t="n"/>
      <c r="CX129" s="36" t="n"/>
      <c r="CY129" s="36" t="n"/>
      <c r="CZ129" s="36" t="n"/>
      <c r="DA129" s="36" t="n"/>
      <c r="DB129" s="36" t="n"/>
      <c r="DC129" s="36" t="n"/>
      <c r="DD129" s="36" t="n"/>
      <c r="DE129" s="36" t="n"/>
      <c r="DF129" s="36" t="n"/>
      <c r="DG129" s="36" t="n"/>
      <c r="DH129" s="36" t="n"/>
      <c r="DI129" s="36" t="n"/>
      <c r="DJ129" s="36" t="n"/>
      <c r="DK129" s="36" t="n"/>
      <c r="DL129" s="36" t="n"/>
      <c r="DM129" s="36" t="n"/>
      <c r="DN129" s="36" t="n"/>
      <c r="DO129" s="36" t="n"/>
      <c r="DP129" s="36" t="n"/>
      <c r="DQ129" s="36" t="n"/>
      <c r="DR129" s="36" t="n"/>
      <c r="DS129" s="36" t="n"/>
      <c r="DT129" s="36" t="n"/>
      <c r="DU129" s="36" t="n"/>
      <c r="DV129" s="36" t="n"/>
      <c r="DW129" s="36" t="n"/>
      <c r="DX129" s="36" t="n"/>
      <c r="DY129" s="36" t="n"/>
      <c r="DZ129" s="36" t="n"/>
      <c r="EA129" s="36" t="n"/>
      <c r="EB129" s="36" t="n"/>
      <c r="EC129" s="36" t="n"/>
      <c r="ED129" s="36" t="n"/>
      <c r="EE129" s="36" t="n"/>
      <c r="EF129" s="36" t="n"/>
      <c r="EG129" s="36" t="n"/>
      <c r="EH129" s="36" t="n"/>
      <c r="EI129" s="36" t="n"/>
      <c r="EJ129" s="36" t="n"/>
      <c r="EK129" s="36" t="n"/>
      <c r="EL129" s="36" t="n"/>
      <c r="EM129" s="36" t="n"/>
      <c r="EN129" s="36" t="n"/>
    </row>
    <row r="130">
      <c r="A130" s="36" t="n"/>
      <c r="B130" s="36" t="n"/>
      <c r="C130" s="144" t="n"/>
      <c r="D130" s="144" t="n"/>
      <c r="E130" s="135" t="n"/>
      <c r="F130" s="135" t="n"/>
      <c r="G130" s="135" t="n"/>
      <c r="H130" s="135" t="n"/>
      <c r="I130" s="135" t="n"/>
      <c r="J130" s="135" t="n"/>
      <c r="K130" s="135" t="n"/>
      <c r="L130" s="135" t="n"/>
      <c r="M130" s="135" t="n"/>
      <c r="N130" s="135" t="n"/>
      <c r="O130" s="135" t="n"/>
      <c r="P130" s="135" t="n"/>
      <c r="Q130" s="135" t="n"/>
      <c r="R130" s="135" t="n"/>
      <c r="S130" s="135" t="n"/>
      <c r="T130" s="135" t="n"/>
      <c r="U130" s="135" t="n"/>
      <c r="V130" s="135" t="n"/>
      <c r="W130" s="135" t="n"/>
      <c r="X130" s="135" t="n"/>
      <c r="Y130" s="135" t="n"/>
      <c r="Z130" s="135" t="n"/>
      <c r="AA130" s="135" t="n"/>
      <c r="AB130" s="135" t="n"/>
      <c r="AC130" s="135" t="n"/>
      <c r="AD130" s="135" t="n"/>
      <c r="AE130" s="135" t="n"/>
      <c r="AF130" s="135" t="n"/>
      <c r="AG130" s="135" t="n"/>
      <c r="AH130" s="135" t="n"/>
      <c r="AI130" s="135" t="n"/>
      <c r="AJ130" s="135" t="n"/>
      <c r="AK130" s="135" t="n"/>
      <c r="AL130" s="135" t="n"/>
      <c r="AM130" s="135" t="n"/>
      <c r="AN130" s="135" t="n"/>
      <c r="AO130" s="135" t="n"/>
      <c r="AP130" s="135" t="n"/>
      <c r="AQ130" s="135" t="n"/>
      <c r="AR130" s="135" t="n"/>
      <c r="AS130" s="135" t="n"/>
      <c r="AT130" s="135" t="n"/>
      <c r="AU130" s="135" t="n"/>
      <c r="AV130" s="135" t="n"/>
      <c r="AW130" s="135" t="n"/>
      <c r="AX130" s="135" t="n"/>
      <c r="AY130" s="135" t="n"/>
      <c r="AZ130" s="135" t="n"/>
      <c r="BA130" s="135" t="n"/>
      <c r="BB130" s="135" t="n"/>
      <c r="BC130" s="135" t="n"/>
      <c r="BD130" s="135" t="n"/>
      <c r="BE130" s="135" t="n"/>
      <c r="BF130" s="135" t="n"/>
      <c r="BG130" s="135" t="n"/>
      <c r="BH130" s="135" t="n"/>
      <c r="BI130" s="135" t="n"/>
      <c r="BJ130" s="135" t="n"/>
      <c r="BK130" s="135" t="n"/>
      <c r="BL130" s="135" t="n"/>
      <c r="BM130" s="135" t="n"/>
      <c r="BN130" s="135" t="n"/>
      <c r="BO130" s="135" t="n"/>
      <c r="BP130" s="135" t="n"/>
      <c r="BQ130" s="135" t="n"/>
      <c r="BR130" s="135" t="n"/>
      <c r="BS130" s="135" t="n"/>
      <c r="BT130" s="135" t="n"/>
      <c r="BU130" s="135" t="n"/>
      <c r="BV130" s="135" t="n"/>
      <c r="BW130" s="135" t="n"/>
      <c r="BX130" s="135" t="n"/>
      <c r="BY130" s="135" t="n"/>
      <c r="BZ130" s="135" t="n"/>
      <c r="CA130" s="135" t="n"/>
      <c r="CB130" s="135" t="n"/>
      <c r="CC130" s="135" t="n"/>
      <c r="CD130" s="135" t="n"/>
      <c r="CE130" s="135" t="n"/>
      <c r="CF130" s="135" t="n"/>
      <c r="CG130" s="135" t="n"/>
      <c r="CH130" s="135" t="n"/>
      <c r="CI130" s="135" t="n"/>
      <c r="CJ130" s="135" t="n"/>
      <c r="CK130" s="135" t="n"/>
      <c r="CL130" s="135" t="n"/>
      <c r="CM130" s="135" t="n"/>
      <c r="CN130" s="135" t="n"/>
      <c r="CO130" s="135" t="n"/>
      <c r="CP130" s="135" t="n"/>
      <c r="CQ130" s="135" t="n"/>
      <c r="CR130" s="135" t="n"/>
      <c r="CU130" s="36" t="n"/>
      <c r="CV130" s="36" t="n"/>
      <c r="CW130" s="36" t="n"/>
      <c r="CX130" s="36" t="n"/>
      <c r="CY130" s="36" t="n"/>
      <c r="CZ130" s="36" t="n"/>
      <c r="DA130" s="36" t="n"/>
      <c r="DB130" s="36" t="n"/>
      <c r="DC130" s="36" t="n"/>
      <c r="DD130" s="36" t="n"/>
      <c r="DE130" s="36" t="n"/>
      <c r="DF130" s="36" t="n"/>
      <c r="DG130" s="36" t="n"/>
      <c r="DH130" s="36" t="n"/>
      <c r="DI130" s="36" t="n"/>
      <c r="DJ130" s="36" t="n"/>
      <c r="DK130" s="36" t="n"/>
      <c r="DL130" s="36" t="n"/>
      <c r="DM130" s="36" t="n"/>
      <c r="DN130" s="36" t="n"/>
      <c r="DO130" s="36" t="n"/>
      <c r="DP130" s="36" t="n"/>
      <c r="DQ130" s="36" t="n"/>
      <c r="DR130" s="36" t="n"/>
      <c r="DS130" s="36" t="n"/>
      <c r="DT130" s="36" t="n"/>
      <c r="DU130" s="36" t="n"/>
      <c r="DV130" s="36" t="n"/>
      <c r="DW130" s="36" t="n"/>
      <c r="DX130" s="36" t="n"/>
      <c r="DY130" s="36" t="n"/>
      <c r="DZ130" s="36" t="n"/>
      <c r="EA130" s="36" t="n"/>
      <c r="EB130" s="36" t="n"/>
      <c r="EC130" s="36" t="n"/>
      <c r="ED130" s="36" t="n"/>
      <c r="EE130" s="36" t="n"/>
      <c r="EF130" s="36" t="n"/>
      <c r="EG130" s="36" t="n"/>
      <c r="EH130" s="36" t="n"/>
      <c r="EI130" s="36" t="n"/>
      <c r="EJ130" s="36" t="n"/>
      <c r="EK130" s="36" t="n"/>
      <c r="EL130" s="36" t="n"/>
      <c r="EM130" s="36" t="n"/>
      <c r="EN130" s="36" t="n"/>
    </row>
    <row r="131">
      <c r="A131" s="36" t="n"/>
      <c r="B131" s="36" t="n"/>
      <c r="C131" s="144" t="n"/>
      <c r="D131" s="144" t="n"/>
      <c r="E131" s="135" t="n"/>
      <c r="F131" s="135" t="n"/>
      <c r="G131" s="135" t="n"/>
      <c r="H131" s="135" t="n"/>
      <c r="I131" s="135" t="n"/>
      <c r="J131" s="135" t="n"/>
      <c r="K131" s="135" t="n"/>
      <c r="L131" s="135" t="n"/>
      <c r="M131" s="135" t="n"/>
      <c r="N131" s="135" t="n"/>
      <c r="O131" s="135" t="n"/>
      <c r="P131" s="135" t="n"/>
      <c r="Q131" s="135" t="n"/>
      <c r="R131" s="135" t="n"/>
      <c r="S131" s="135" t="n"/>
      <c r="T131" s="135" t="n"/>
      <c r="U131" s="135" t="n"/>
      <c r="V131" s="135" t="n"/>
      <c r="W131" s="135" t="n"/>
      <c r="X131" s="135" t="n"/>
      <c r="Y131" s="135" t="n"/>
      <c r="Z131" s="135" t="n"/>
      <c r="AA131" s="135" t="n"/>
      <c r="AB131" s="135" t="n"/>
      <c r="AC131" s="135" t="n"/>
      <c r="AD131" s="135" t="n"/>
      <c r="AE131" s="135" t="n"/>
      <c r="AF131" s="135" t="n"/>
      <c r="AG131" s="135" t="n"/>
      <c r="AH131" s="135" t="n"/>
      <c r="AI131" s="135" t="n"/>
      <c r="AJ131" s="135" t="n"/>
      <c r="AK131" s="135" t="n"/>
      <c r="AL131" s="135" t="n"/>
      <c r="AM131" s="135" t="n"/>
      <c r="AN131" s="135" t="n"/>
      <c r="AO131" s="135" t="n"/>
      <c r="AP131" s="135" t="n"/>
      <c r="AQ131" s="135" t="n"/>
      <c r="AR131" s="135" t="n"/>
      <c r="AS131" s="135" t="n"/>
      <c r="AT131" s="135" t="n"/>
      <c r="AU131" s="135" t="n"/>
      <c r="AV131" s="135" t="n"/>
      <c r="AW131" s="135" t="n"/>
      <c r="AX131" s="135" t="n"/>
      <c r="AY131" s="135" t="n"/>
      <c r="AZ131" s="135" t="n"/>
      <c r="BA131" s="135" t="n"/>
      <c r="BB131" s="135" t="n"/>
      <c r="BC131" s="135" t="n"/>
      <c r="BD131" s="135" t="n"/>
      <c r="BE131" s="135" t="n"/>
      <c r="BF131" s="135" t="n"/>
      <c r="BG131" s="135" t="n"/>
      <c r="BH131" s="135" t="n"/>
      <c r="BI131" s="135" t="n"/>
      <c r="BJ131" s="135" t="n"/>
      <c r="BK131" s="135" t="n"/>
      <c r="BL131" s="135" t="n"/>
      <c r="BM131" s="135" t="n"/>
      <c r="BN131" s="135" t="n"/>
      <c r="BO131" s="135" t="n"/>
      <c r="BP131" s="135" t="n"/>
      <c r="BQ131" s="135" t="n"/>
      <c r="BR131" s="135" t="n"/>
      <c r="BS131" s="135" t="n"/>
      <c r="BT131" s="135" t="n"/>
      <c r="BU131" s="135" t="n"/>
      <c r="BV131" s="135" t="n"/>
      <c r="BW131" s="135" t="n"/>
      <c r="BX131" s="135" t="n"/>
      <c r="BY131" s="135" t="n"/>
      <c r="BZ131" s="135" t="n"/>
      <c r="CA131" s="135" t="n"/>
      <c r="CB131" s="135" t="n"/>
      <c r="CC131" s="135" t="n"/>
      <c r="CD131" s="135" t="n"/>
      <c r="CE131" s="135" t="n"/>
      <c r="CF131" s="135" t="n"/>
      <c r="CG131" s="135" t="n"/>
      <c r="CH131" s="135" t="n"/>
      <c r="CI131" s="135" t="n"/>
      <c r="CJ131" s="135" t="n"/>
      <c r="CK131" s="135" t="n"/>
      <c r="CL131" s="135" t="n"/>
      <c r="CM131" s="135" t="n"/>
      <c r="CN131" s="135" t="n"/>
      <c r="CO131" s="135" t="n"/>
      <c r="CP131" s="135" t="n"/>
      <c r="CQ131" s="135" t="n"/>
      <c r="CR131" s="135" t="n"/>
      <c r="CU131" s="36" t="n"/>
      <c r="CV131" s="36" t="n"/>
      <c r="CW131" s="36" t="n"/>
      <c r="CX131" s="36" t="n"/>
      <c r="CY131" s="36" t="n"/>
      <c r="CZ131" s="36" t="n"/>
      <c r="DA131" s="36" t="n"/>
      <c r="DB131" s="36" t="n"/>
      <c r="DC131" s="36" t="n"/>
      <c r="DD131" s="36" t="n"/>
      <c r="DE131" s="36" t="n"/>
      <c r="DF131" s="36" t="n"/>
      <c r="DG131" s="36" t="n"/>
      <c r="DH131" s="36" t="n"/>
      <c r="DI131" s="36" t="n"/>
      <c r="DJ131" s="36" t="n"/>
      <c r="DK131" s="36" t="n"/>
      <c r="DL131" s="36" t="n"/>
      <c r="DM131" s="36" t="n"/>
      <c r="DN131" s="36" t="n"/>
      <c r="DO131" s="36" t="n"/>
      <c r="DP131" s="36" t="n"/>
      <c r="DQ131" s="36" t="n"/>
      <c r="DR131" s="36" t="n"/>
      <c r="DS131" s="36" t="n"/>
      <c r="DT131" s="36" t="n"/>
      <c r="DU131" s="36" t="n"/>
      <c r="DV131" s="36" t="n"/>
      <c r="DW131" s="36" t="n"/>
      <c r="DX131" s="36" t="n"/>
      <c r="DY131" s="36" t="n"/>
      <c r="DZ131" s="36" t="n"/>
      <c r="EA131" s="36" t="n"/>
      <c r="EB131" s="36" t="n"/>
      <c r="EC131" s="36" t="n"/>
      <c r="ED131" s="36" t="n"/>
      <c r="EE131" s="36" t="n"/>
      <c r="EF131" s="36" t="n"/>
      <c r="EG131" s="36" t="n"/>
      <c r="EH131" s="36" t="n"/>
      <c r="EI131" s="36" t="n"/>
      <c r="EJ131" s="36" t="n"/>
      <c r="EK131" s="36" t="n"/>
      <c r="EL131" s="36" t="n"/>
      <c r="EM131" s="36" t="n"/>
      <c r="EN131" s="36" t="n"/>
    </row>
    <row r="132">
      <c r="A132" s="36" t="n"/>
      <c r="B132" s="36" t="n"/>
      <c r="C132" s="144" t="n"/>
      <c r="D132" s="144" t="n"/>
      <c r="E132" s="135" t="n"/>
      <c r="F132" s="135" t="n"/>
      <c r="G132" s="135" t="n"/>
      <c r="H132" s="135" t="n"/>
      <c r="I132" s="135" t="n"/>
      <c r="J132" s="135" t="n"/>
      <c r="K132" s="135" t="n"/>
      <c r="L132" s="135" t="n"/>
      <c r="M132" s="135" t="n"/>
      <c r="N132" s="135" t="n"/>
      <c r="O132" s="135" t="n"/>
      <c r="P132" s="135" t="n"/>
      <c r="Q132" s="135" t="n"/>
      <c r="R132" s="135" t="n"/>
      <c r="S132" s="135" t="n"/>
      <c r="T132" s="135" t="n"/>
      <c r="U132" s="135" t="n"/>
      <c r="V132" s="135" t="n"/>
      <c r="W132" s="135" t="n"/>
      <c r="X132" s="135" t="n"/>
      <c r="Y132" s="135" t="n"/>
      <c r="Z132" s="135" t="n"/>
      <c r="AA132" s="135" t="n"/>
      <c r="AB132" s="135" t="n"/>
      <c r="AC132" s="135" t="n"/>
      <c r="AD132" s="135" t="n"/>
      <c r="AE132" s="135" t="n"/>
      <c r="AF132" s="135" t="n"/>
      <c r="AG132" s="135" t="n"/>
      <c r="AH132" s="135" t="n"/>
      <c r="AI132" s="135" t="n"/>
      <c r="AJ132" s="135" t="n"/>
      <c r="AK132" s="135" t="n"/>
      <c r="AL132" s="135" t="n"/>
      <c r="AM132" s="135" t="n"/>
      <c r="AN132" s="135" t="n"/>
      <c r="AO132" s="135" t="n"/>
      <c r="AP132" s="135" t="n"/>
      <c r="AQ132" s="135" t="n"/>
      <c r="AR132" s="135" t="n"/>
      <c r="AS132" s="135" t="n"/>
      <c r="AT132" s="135" t="n"/>
      <c r="AU132" s="135" t="n"/>
      <c r="AV132" s="135" t="n"/>
      <c r="AW132" s="135" t="n"/>
      <c r="AX132" s="135" t="n"/>
      <c r="AY132" s="135" t="n"/>
      <c r="AZ132" s="135" t="n"/>
      <c r="BA132" s="135" t="n"/>
      <c r="BB132" s="135" t="n"/>
      <c r="BC132" s="135" t="n"/>
      <c r="BD132" s="135" t="n"/>
      <c r="BE132" s="135" t="n"/>
      <c r="BF132" s="135" t="n"/>
      <c r="BG132" s="135" t="n"/>
      <c r="BH132" s="135" t="n"/>
      <c r="BI132" s="135" t="n"/>
      <c r="BJ132" s="135" t="n"/>
      <c r="BK132" s="135" t="n"/>
      <c r="BL132" s="135" t="n"/>
      <c r="BM132" s="135" t="n"/>
      <c r="BN132" s="135" t="n"/>
      <c r="BO132" s="135" t="n"/>
      <c r="BP132" s="135" t="n"/>
      <c r="BQ132" s="135" t="n"/>
      <c r="BR132" s="135" t="n"/>
      <c r="BS132" s="135" t="n"/>
      <c r="BT132" s="135" t="n"/>
      <c r="BU132" s="135" t="n"/>
      <c r="BV132" s="135" t="n"/>
      <c r="BW132" s="135" t="n"/>
      <c r="BX132" s="135" t="n"/>
      <c r="BY132" s="135" t="n"/>
      <c r="BZ132" s="135" t="n"/>
      <c r="CA132" s="135" t="n"/>
      <c r="CB132" s="135" t="n"/>
      <c r="CC132" s="135" t="n"/>
      <c r="CD132" s="135" t="n"/>
      <c r="CE132" s="135" t="n"/>
      <c r="CF132" s="135" t="n"/>
      <c r="CG132" s="135" t="n"/>
      <c r="CH132" s="135" t="n"/>
      <c r="CI132" s="135" t="n"/>
      <c r="CJ132" s="135" t="n"/>
      <c r="CK132" s="135" t="n"/>
      <c r="CL132" s="135" t="n"/>
      <c r="CM132" s="135" t="n"/>
      <c r="CN132" s="135" t="n"/>
      <c r="CO132" s="135" t="n"/>
      <c r="CP132" s="135" t="n"/>
      <c r="CQ132" s="135" t="n"/>
      <c r="CR132" s="135" t="n"/>
      <c r="CU132" s="36" t="n"/>
      <c r="CV132" s="36" t="n"/>
      <c r="CW132" s="36" t="n"/>
      <c r="CX132" s="36" t="n"/>
      <c r="CY132" s="36" t="n"/>
      <c r="CZ132" s="36" t="n"/>
      <c r="DA132" s="36" t="n"/>
      <c r="DB132" s="36" t="n"/>
      <c r="DC132" s="36" t="n"/>
      <c r="DD132" s="36" t="n"/>
      <c r="DE132" s="36" t="n"/>
      <c r="DF132" s="36" t="n"/>
      <c r="DG132" s="36" t="n"/>
      <c r="DH132" s="36" t="n"/>
      <c r="DI132" s="36" t="n"/>
      <c r="DJ132" s="36" t="n"/>
      <c r="DK132" s="36" t="n"/>
      <c r="DL132" s="36" t="n"/>
      <c r="DM132" s="36" t="n"/>
      <c r="DN132" s="36" t="n"/>
      <c r="DO132" s="36" t="n"/>
      <c r="DP132" s="36" t="n"/>
      <c r="DQ132" s="36" t="n"/>
      <c r="DR132" s="36" t="n"/>
      <c r="DS132" s="36" t="n"/>
      <c r="DT132" s="36" t="n"/>
      <c r="DU132" s="36" t="n"/>
      <c r="DV132" s="36" t="n"/>
      <c r="DW132" s="36" t="n"/>
      <c r="DX132" s="36" t="n"/>
      <c r="DY132" s="36" t="n"/>
      <c r="DZ132" s="36" t="n"/>
      <c r="EA132" s="36" t="n"/>
      <c r="EB132" s="36" t="n"/>
      <c r="EC132" s="36" t="n"/>
      <c r="ED132" s="36" t="n"/>
      <c r="EE132" s="36" t="n"/>
      <c r="EF132" s="36" t="n"/>
      <c r="EG132" s="36" t="n"/>
      <c r="EH132" s="36" t="n"/>
      <c r="EI132" s="36" t="n"/>
      <c r="EJ132" s="36" t="n"/>
      <c r="EK132" s="36" t="n"/>
      <c r="EL132" s="36" t="n"/>
      <c r="EM132" s="36" t="n"/>
      <c r="EN132" s="36" t="n"/>
    </row>
    <row r="133">
      <c r="A133" s="36" t="n"/>
      <c r="B133" s="36" t="n"/>
      <c r="C133" s="144" t="n"/>
      <c r="D133" s="144" t="n"/>
      <c r="E133" s="135" t="n"/>
      <c r="F133" s="135" t="n"/>
      <c r="G133" s="135" t="n"/>
      <c r="H133" s="135" t="n"/>
      <c r="I133" s="135" t="n"/>
      <c r="J133" s="135" t="n"/>
      <c r="K133" s="135" t="n"/>
      <c r="L133" s="135" t="n"/>
      <c r="M133" s="135" t="n"/>
      <c r="N133" s="135" t="n"/>
      <c r="O133" s="135" t="n"/>
      <c r="P133" s="135" t="n"/>
      <c r="Q133" s="135" t="n"/>
      <c r="R133" s="135" t="n"/>
      <c r="S133" s="135" t="n"/>
      <c r="T133" s="135" t="n"/>
      <c r="U133" s="135" t="n"/>
      <c r="V133" s="135" t="n"/>
      <c r="W133" s="135" t="n"/>
      <c r="X133" s="135" t="n"/>
      <c r="Y133" s="135" t="n"/>
      <c r="Z133" s="135" t="n"/>
      <c r="AA133" s="135" t="n"/>
      <c r="AB133" s="135" t="n"/>
      <c r="AC133" s="135" t="n"/>
      <c r="AD133" s="135" t="n"/>
      <c r="AE133" s="135" t="n"/>
      <c r="AF133" s="135" t="n"/>
      <c r="AG133" s="135" t="n"/>
      <c r="AH133" s="135" t="n"/>
      <c r="AI133" s="135" t="n"/>
      <c r="AJ133" s="135" t="n"/>
      <c r="AK133" s="135" t="n"/>
      <c r="AL133" s="135" t="n"/>
      <c r="AM133" s="135" t="n"/>
      <c r="AN133" s="135" t="n"/>
      <c r="AO133" s="135" t="n"/>
      <c r="AP133" s="135" t="n"/>
      <c r="AQ133" s="135" t="n"/>
      <c r="AR133" s="135" t="n"/>
      <c r="AS133" s="135" t="n"/>
      <c r="AT133" s="135" t="n"/>
      <c r="AU133" s="135" t="n"/>
      <c r="AV133" s="135" t="n"/>
      <c r="AW133" s="135" t="n"/>
      <c r="AX133" s="135" t="n"/>
      <c r="AY133" s="135" t="n"/>
      <c r="AZ133" s="135" t="n"/>
      <c r="BA133" s="135" t="n"/>
      <c r="BB133" s="135" t="n"/>
      <c r="BC133" s="135" t="n"/>
      <c r="BD133" s="135" t="n"/>
      <c r="BE133" s="135" t="n"/>
      <c r="BF133" s="135" t="n"/>
      <c r="BG133" s="135" t="n"/>
      <c r="BH133" s="135" t="n"/>
      <c r="BI133" s="135" t="n"/>
      <c r="BJ133" s="135" t="n"/>
      <c r="BK133" s="135" t="n"/>
      <c r="BL133" s="135" t="n"/>
      <c r="BM133" s="135" t="n"/>
      <c r="BN133" s="135" t="n"/>
      <c r="BO133" s="135" t="n"/>
      <c r="BP133" s="135" t="n"/>
      <c r="BQ133" s="135" t="n"/>
      <c r="BR133" s="135" t="n"/>
      <c r="BS133" s="135" t="n"/>
      <c r="BT133" s="135" t="n"/>
      <c r="BU133" s="135" t="n"/>
      <c r="BV133" s="135" t="n"/>
      <c r="BW133" s="135" t="n"/>
      <c r="BX133" s="135" t="n"/>
      <c r="BY133" s="135" t="n"/>
      <c r="BZ133" s="135" t="n"/>
      <c r="CA133" s="135" t="n"/>
      <c r="CB133" s="135" t="n"/>
      <c r="CC133" s="135" t="n"/>
      <c r="CD133" s="135" t="n"/>
      <c r="CE133" s="135" t="n"/>
      <c r="CF133" s="135" t="n"/>
      <c r="CG133" s="135" t="n"/>
      <c r="CH133" s="135" t="n"/>
      <c r="CI133" s="135" t="n"/>
      <c r="CJ133" s="135" t="n"/>
      <c r="CK133" s="135" t="n"/>
      <c r="CL133" s="135" t="n"/>
      <c r="CM133" s="135" t="n"/>
      <c r="CN133" s="135" t="n"/>
      <c r="CO133" s="135" t="n"/>
      <c r="CP133" s="135" t="n"/>
      <c r="CQ133" s="135" t="n"/>
      <c r="CR133" s="135" t="n"/>
      <c r="CU133" s="36" t="n"/>
      <c r="CV133" s="36" t="n"/>
      <c r="CW133" s="36" t="n"/>
      <c r="CX133" s="36" t="n"/>
      <c r="CY133" s="36" t="n"/>
      <c r="CZ133" s="36" t="n"/>
      <c r="DA133" s="36" t="n"/>
      <c r="DB133" s="36" t="n"/>
      <c r="DC133" s="36" t="n"/>
      <c r="DD133" s="36" t="n"/>
      <c r="DE133" s="36" t="n"/>
      <c r="DF133" s="36" t="n"/>
      <c r="DG133" s="36" t="n"/>
      <c r="DH133" s="36" t="n"/>
      <c r="DI133" s="36" t="n"/>
      <c r="DJ133" s="36" t="n"/>
      <c r="DK133" s="36" t="n"/>
      <c r="DL133" s="36" t="n"/>
      <c r="DM133" s="36" t="n"/>
      <c r="DN133" s="36" t="n"/>
      <c r="DO133" s="36" t="n"/>
      <c r="DP133" s="36" t="n"/>
      <c r="DQ133" s="36" t="n"/>
      <c r="DR133" s="36" t="n"/>
      <c r="DS133" s="36" t="n"/>
      <c r="DT133" s="36" t="n"/>
      <c r="DU133" s="36" t="n"/>
      <c r="DV133" s="36" t="n"/>
      <c r="DW133" s="36" t="n"/>
      <c r="DX133" s="36" t="n"/>
      <c r="DY133" s="36" t="n"/>
      <c r="DZ133" s="36" t="n"/>
      <c r="EA133" s="36" t="n"/>
      <c r="EB133" s="36" t="n"/>
      <c r="EC133" s="36" t="n"/>
      <c r="ED133" s="36" t="n"/>
      <c r="EE133" s="36" t="n"/>
      <c r="EF133" s="36" t="n"/>
      <c r="EG133" s="36" t="n"/>
      <c r="EH133" s="36" t="n"/>
      <c r="EI133" s="36" t="n"/>
      <c r="EJ133" s="36" t="n"/>
      <c r="EK133" s="36" t="n"/>
      <c r="EL133" s="36" t="n"/>
      <c r="EM133" s="36" t="n"/>
      <c r="EN133" s="36" t="n"/>
    </row>
    <row r="134">
      <c r="A134" s="36" t="n"/>
      <c r="B134" s="36" t="n"/>
      <c r="C134" s="144" t="n"/>
      <c r="D134" s="144" t="n"/>
      <c r="E134" s="135" t="n"/>
      <c r="F134" s="135" t="n"/>
      <c r="G134" s="135" t="n"/>
      <c r="H134" s="135" t="n"/>
      <c r="I134" s="135" t="n"/>
      <c r="J134" s="135" t="n"/>
      <c r="K134" s="135" t="n"/>
      <c r="L134" s="135" t="n"/>
      <c r="M134" s="135" t="n"/>
      <c r="N134" s="135" t="n"/>
      <c r="O134" s="135" t="n"/>
      <c r="P134" s="135" t="n"/>
      <c r="Q134" s="135" t="n"/>
      <c r="R134" s="135" t="n"/>
      <c r="S134" s="135" t="n"/>
      <c r="T134" s="135" t="n"/>
      <c r="U134" s="135" t="n"/>
      <c r="V134" s="135" t="n"/>
      <c r="W134" s="135" t="n"/>
      <c r="X134" s="135" t="n"/>
      <c r="Y134" s="135" t="n"/>
      <c r="Z134" s="135" t="n"/>
      <c r="AA134" s="135" t="n"/>
      <c r="AB134" s="135" t="n"/>
      <c r="AC134" s="135" t="n"/>
      <c r="AD134" s="135" t="n"/>
      <c r="AE134" s="135" t="n"/>
      <c r="AF134" s="135" t="n"/>
      <c r="AG134" s="135" t="n"/>
      <c r="AH134" s="135" t="n"/>
      <c r="AI134" s="135" t="n"/>
      <c r="AJ134" s="135" t="n"/>
      <c r="AK134" s="135" t="n"/>
      <c r="AL134" s="135" t="n"/>
      <c r="AM134" s="135" t="n"/>
      <c r="AN134" s="135" t="n"/>
      <c r="AO134" s="135" t="n"/>
      <c r="AP134" s="135" t="n"/>
      <c r="AQ134" s="135" t="n"/>
      <c r="AR134" s="135" t="n"/>
      <c r="AS134" s="135" t="n"/>
      <c r="AT134" s="135" t="n"/>
      <c r="AU134" s="135" t="n"/>
      <c r="AV134" s="135" t="n"/>
      <c r="AW134" s="135" t="n"/>
      <c r="AX134" s="135" t="n"/>
      <c r="AY134" s="135" t="n"/>
      <c r="AZ134" s="135" t="n"/>
      <c r="BA134" s="135" t="n"/>
      <c r="BB134" s="135" t="n"/>
      <c r="BC134" s="135" t="n"/>
      <c r="BD134" s="135" t="n"/>
      <c r="BE134" s="135" t="n"/>
      <c r="BF134" s="135" t="n"/>
      <c r="BG134" s="135" t="n"/>
      <c r="BH134" s="135" t="n"/>
      <c r="BI134" s="135" t="n"/>
      <c r="BJ134" s="135" t="n"/>
      <c r="BK134" s="135" t="n"/>
      <c r="BL134" s="135" t="n"/>
      <c r="BM134" s="135" t="n"/>
      <c r="BN134" s="135" t="n"/>
      <c r="BO134" s="135" t="n"/>
      <c r="BP134" s="135" t="n"/>
      <c r="BQ134" s="135" t="n"/>
      <c r="BR134" s="135" t="n"/>
      <c r="BS134" s="135" t="n"/>
      <c r="BT134" s="135" t="n"/>
      <c r="BU134" s="135" t="n"/>
      <c r="BV134" s="135" t="n"/>
      <c r="BW134" s="135" t="n"/>
      <c r="BX134" s="135" t="n"/>
      <c r="BY134" s="135" t="n"/>
      <c r="BZ134" s="135" t="n"/>
      <c r="CA134" s="135" t="n"/>
      <c r="CB134" s="135" t="n"/>
      <c r="CC134" s="135" t="n"/>
      <c r="CD134" s="135" t="n"/>
      <c r="CE134" s="135" t="n"/>
      <c r="CF134" s="135" t="n"/>
      <c r="CG134" s="135" t="n"/>
      <c r="CH134" s="135" t="n"/>
      <c r="CI134" s="135" t="n"/>
      <c r="CJ134" s="135" t="n"/>
      <c r="CK134" s="135" t="n"/>
      <c r="CL134" s="135" t="n"/>
      <c r="CM134" s="135" t="n"/>
      <c r="CN134" s="135" t="n"/>
      <c r="CO134" s="135" t="n"/>
      <c r="CP134" s="135" t="n"/>
      <c r="CQ134" s="135" t="n"/>
      <c r="CR134" s="135" t="n"/>
      <c r="CU134" s="36" t="n"/>
      <c r="CV134" s="36" t="n"/>
      <c r="CW134" s="36" t="n"/>
      <c r="CX134" s="36" t="n"/>
      <c r="CY134" s="36" t="n"/>
      <c r="CZ134" s="36" t="n"/>
      <c r="DA134" s="36" t="n"/>
      <c r="DB134" s="36" t="n"/>
      <c r="DC134" s="36" t="n"/>
      <c r="DD134" s="36" t="n"/>
      <c r="DE134" s="36" t="n"/>
      <c r="DF134" s="36" t="n"/>
      <c r="DG134" s="36" t="n"/>
      <c r="DH134" s="36" t="n"/>
      <c r="DI134" s="36" t="n"/>
      <c r="DJ134" s="36" t="n"/>
      <c r="DK134" s="36" t="n"/>
      <c r="DL134" s="36" t="n"/>
      <c r="DM134" s="36" t="n"/>
      <c r="DN134" s="36" t="n"/>
      <c r="DO134" s="36" t="n"/>
      <c r="DP134" s="36" t="n"/>
      <c r="DQ134" s="36" t="n"/>
      <c r="DR134" s="36" t="n"/>
      <c r="DS134" s="36" t="n"/>
      <c r="DT134" s="36" t="n"/>
      <c r="DU134" s="36" t="n"/>
      <c r="DV134" s="36" t="n"/>
      <c r="DW134" s="36" t="n"/>
      <c r="DX134" s="36" t="n"/>
      <c r="DY134" s="36" t="n"/>
      <c r="DZ134" s="36" t="n"/>
      <c r="EA134" s="36" t="n"/>
      <c r="EB134" s="36" t="n"/>
      <c r="EC134" s="36" t="n"/>
      <c r="ED134" s="36" t="n"/>
      <c r="EE134" s="36" t="n"/>
      <c r="EF134" s="36" t="n"/>
      <c r="EG134" s="36" t="n"/>
      <c r="EH134" s="36" t="n"/>
      <c r="EI134" s="36" t="n"/>
      <c r="EJ134" s="36" t="n"/>
      <c r="EK134" s="36" t="n"/>
      <c r="EL134" s="36" t="n"/>
      <c r="EM134" s="36" t="n"/>
      <c r="EN134" s="36" t="n"/>
    </row>
    <row r="135">
      <c r="A135" s="36" t="n"/>
      <c r="B135" s="36" t="n"/>
      <c r="C135" s="144" t="n"/>
      <c r="D135" s="144" t="n"/>
      <c r="E135" s="135" t="n"/>
      <c r="F135" s="135" t="n"/>
      <c r="G135" s="135" t="n"/>
      <c r="H135" s="135" t="n"/>
      <c r="I135" s="135" t="n"/>
      <c r="J135" s="135" t="n"/>
      <c r="K135" s="135" t="n"/>
      <c r="L135" s="135" t="n"/>
      <c r="M135" s="135" t="n"/>
      <c r="N135" s="135" t="n"/>
      <c r="O135" s="135" t="n"/>
      <c r="P135" s="135" t="n"/>
      <c r="Q135" s="135" t="n"/>
      <c r="R135" s="135" t="n"/>
      <c r="S135" s="135" t="n"/>
      <c r="T135" s="135" t="n"/>
      <c r="U135" s="135" t="n"/>
      <c r="V135" s="135" t="n"/>
      <c r="W135" s="135" t="n"/>
      <c r="X135" s="135" t="n"/>
      <c r="Y135" s="135" t="n"/>
      <c r="Z135" s="135" t="n"/>
      <c r="AA135" s="135" t="n"/>
      <c r="AB135" s="135" t="n"/>
      <c r="AC135" s="135" t="n"/>
      <c r="AD135" s="135" t="n"/>
      <c r="AE135" s="135" t="n"/>
      <c r="AF135" s="135" t="n"/>
      <c r="AG135" s="135" t="n"/>
      <c r="AH135" s="135" t="n"/>
      <c r="AI135" s="135" t="n"/>
      <c r="AJ135" s="135" t="n"/>
      <c r="AK135" s="135" t="n"/>
      <c r="AL135" s="135" t="n"/>
      <c r="AM135" s="135" t="n"/>
      <c r="AN135" s="135" t="n"/>
      <c r="AO135" s="135" t="n"/>
      <c r="AP135" s="135" t="n"/>
      <c r="AQ135" s="135" t="n"/>
      <c r="AR135" s="135" t="n"/>
      <c r="AS135" s="135" t="n"/>
      <c r="AT135" s="135" t="n"/>
      <c r="AU135" s="135" t="n"/>
      <c r="AV135" s="135" t="n"/>
      <c r="AW135" s="135" t="n"/>
      <c r="AX135" s="135" t="n"/>
      <c r="AY135" s="135" t="n"/>
      <c r="AZ135" s="135" t="n"/>
      <c r="BA135" s="135" t="n"/>
      <c r="BB135" s="135" t="n"/>
      <c r="BC135" s="135" t="n"/>
      <c r="BD135" s="135" t="n"/>
      <c r="BE135" s="135" t="n"/>
      <c r="BF135" s="135" t="n"/>
      <c r="BG135" s="135" t="n"/>
      <c r="BH135" s="135" t="n"/>
      <c r="BI135" s="135" t="n"/>
      <c r="BJ135" s="135" t="n"/>
      <c r="BK135" s="135" t="n"/>
      <c r="BL135" s="135" t="n"/>
      <c r="BM135" s="135" t="n"/>
      <c r="BN135" s="135" t="n"/>
      <c r="BO135" s="135" t="n"/>
      <c r="BP135" s="135" t="n"/>
      <c r="BQ135" s="135" t="n"/>
      <c r="BR135" s="135" t="n"/>
      <c r="BS135" s="135" t="n"/>
      <c r="BT135" s="135" t="n"/>
      <c r="BU135" s="135" t="n"/>
      <c r="BV135" s="135" t="n"/>
      <c r="BW135" s="135" t="n"/>
      <c r="BX135" s="135" t="n"/>
      <c r="BY135" s="135" t="n"/>
      <c r="BZ135" s="135" t="n"/>
      <c r="CA135" s="135" t="n"/>
      <c r="CB135" s="135" t="n"/>
      <c r="CC135" s="135" t="n"/>
      <c r="CD135" s="135" t="n"/>
      <c r="CE135" s="135" t="n"/>
      <c r="CF135" s="135" t="n"/>
      <c r="CG135" s="135" t="n"/>
      <c r="CH135" s="135" t="n"/>
      <c r="CI135" s="135" t="n"/>
      <c r="CJ135" s="135" t="n"/>
      <c r="CK135" s="135" t="n"/>
      <c r="CL135" s="135" t="n"/>
      <c r="CM135" s="135" t="n"/>
      <c r="CN135" s="135" t="n"/>
      <c r="CO135" s="135" t="n"/>
      <c r="CP135" s="135" t="n"/>
      <c r="CQ135" s="135" t="n"/>
      <c r="CR135" s="135" t="n"/>
      <c r="CU135" s="36" t="n"/>
      <c r="CV135" s="36" t="n"/>
      <c r="CW135" s="36" t="n"/>
      <c r="CX135" s="36" t="n"/>
      <c r="CY135" s="36" t="n"/>
      <c r="CZ135" s="36" t="n"/>
      <c r="DA135" s="36" t="n"/>
      <c r="DB135" s="36" t="n"/>
      <c r="DC135" s="36" t="n"/>
      <c r="DD135" s="36" t="n"/>
      <c r="DE135" s="36" t="n"/>
      <c r="DF135" s="36" t="n"/>
      <c r="DG135" s="36" t="n"/>
      <c r="DH135" s="36" t="n"/>
      <c r="DI135" s="36" t="n"/>
      <c r="DJ135" s="36" t="n"/>
      <c r="DK135" s="36" t="n"/>
      <c r="DL135" s="36" t="n"/>
      <c r="DM135" s="36" t="n"/>
      <c r="DN135" s="36" t="n"/>
      <c r="DO135" s="36" t="n"/>
      <c r="DP135" s="36" t="n"/>
      <c r="DQ135" s="36" t="n"/>
      <c r="DR135" s="36" t="n"/>
      <c r="DS135" s="36" t="n"/>
      <c r="DT135" s="36" t="n"/>
      <c r="DU135" s="36" t="n"/>
      <c r="DV135" s="36" t="n"/>
      <c r="DW135" s="36" t="n"/>
      <c r="DX135" s="36" t="n"/>
      <c r="DY135" s="36" t="n"/>
      <c r="DZ135" s="36" t="n"/>
      <c r="EA135" s="36" t="n"/>
      <c r="EB135" s="36" t="n"/>
      <c r="EC135" s="36" t="n"/>
      <c r="ED135" s="36" t="n"/>
      <c r="EE135" s="36" t="n"/>
      <c r="EF135" s="36" t="n"/>
      <c r="EG135" s="36" t="n"/>
      <c r="EH135" s="36" t="n"/>
      <c r="EI135" s="36" t="n"/>
      <c r="EJ135" s="36" t="n"/>
      <c r="EK135" s="36" t="n"/>
      <c r="EL135" s="36" t="n"/>
      <c r="EM135" s="36" t="n"/>
      <c r="EN135" s="36" t="n"/>
    </row>
    <row r="136">
      <c r="A136" s="36" t="n"/>
      <c r="B136" s="36" t="n"/>
      <c r="C136" s="144" t="n"/>
      <c r="D136" s="144" t="n"/>
      <c r="E136" s="135" t="n"/>
      <c r="F136" s="135" t="n"/>
      <c r="G136" s="135" t="n"/>
      <c r="H136" s="135" t="n"/>
      <c r="I136" s="135" t="n"/>
      <c r="J136" s="135" t="n"/>
      <c r="K136" s="135" t="n"/>
      <c r="L136" s="135" t="n"/>
      <c r="M136" s="135" t="n"/>
      <c r="N136" s="135" t="n"/>
      <c r="O136" s="135" t="n"/>
      <c r="P136" s="135" t="n"/>
      <c r="Q136" s="135" t="n"/>
      <c r="R136" s="135" t="n"/>
      <c r="S136" s="135" t="n"/>
      <c r="T136" s="135" t="n"/>
      <c r="U136" s="135" t="n"/>
      <c r="V136" s="135" t="n"/>
      <c r="W136" s="135" t="n"/>
      <c r="X136" s="135" t="n"/>
      <c r="Y136" s="135" t="n"/>
      <c r="Z136" s="135" t="n"/>
      <c r="AA136" s="135" t="n"/>
      <c r="AB136" s="135" t="n"/>
      <c r="AC136" s="135" t="n"/>
      <c r="AD136" s="135" t="n"/>
      <c r="AE136" s="135" t="n"/>
      <c r="AF136" s="135" t="n"/>
      <c r="AG136" s="135" t="n"/>
      <c r="AH136" s="135" t="n"/>
      <c r="AI136" s="135" t="n"/>
      <c r="AJ136" s="135" t="n"/>
      <c r="AK136" s="135" t="n"/>
      <c r="AL136" s="135" t="n"/>
      <c r="AM136" s="135" t="n"/>
      <c r="AN136" s="135" t="n"/>
      <c r="AO136" s="135" t="n"/>
      <c r="AP136" s="135" t="n"/>
      <c r="AQ136" s="135" t="n"/>
      <c r="AR136" s="135" t="n"/>
      <c r="AS136" s="135" t="n"/>
      <c r="AT136" s="135" t="n"/>
      <c r="AU136" s="135" t="n"/>
      <c r="AV136" s="135" t="n"/>
      <c r="AW136" s="135" t="n"/>
      <c r="AX136" s="135" t="n"/>
      <c r="AY136" s="135" t="n"/>
      <c r="AZ136" s="135" t="n"/>
      <c r="BA136" s="135" t="n"/>
      <c r="BB136" s="135" t="n"/>
      <c r="BC136" s="135" t="n"/>
      <c r="BD136" s="135" t="n"/>
      <c r="BE136" s="135" t="n"/>
      <c r="BF136" s="135" t="n"/>
      <c r="BG136" s="135" t="n"/>
      <c r="BH136" s="135" t="n"/>
      <c r="BI136" s="135" t="n"/>
      <c r="BJ136" s="135" t="n"/>
      <c r="BK136" s="135" t="n"/>
      <c r="BL136" s="135" t="n"/>
      <c r="BM136" s="135" t="n"/>
      <c r="BN136" s="135" t="n"/>
      <c r="BO136" s="135" t="n"/>
      <c r="BP136" s="135" t="n"/>
      <c r="BQ136" s="135" t="n"/>
      <c r="BR136" s="135" t="n"/>
      <c r="BS136" s="135" t="n"/>
      <c r="BT136" s="135" t="n"/>
      <c r="BU136" s="135" t="n"/>
      <c r="BV136" s="135" t="n"/>
      <c r="BW136" s="135" t="n"/>
      <c r="BX136" s="135" t="n"/>
      <c r="BY136" s="135" t="n"/>
      <c r="BZ136" s="135" t="n"/>
      <c r="CA136" s="135" t="n"/>
      <c r="CB136" s="135" t="n"/>
      <c r="CC136" s="135" t="n"/>
      <c r="CD136" s="135" t="n"/>
      <c r="CE136" s="135" t="n"/>
      <c r="CF136" s="135" t="n"/>
      <c r="CG136" s="135" t="n"/>
      <c r="CH136" s="135" t="n"/>
      <c r="CI136" s="135" t="n"/>
      <c r="CJ136" s="135" t="n"/>
      <c r="CK136" s="135" t="n"/>
      <c r="CL136" s="135" t="n"/>
      <c r="CM136" s="135" t="n"/>
      <c r="CN136" s="135" t="n"/>
      <c r="CO136" s="135" t="n"/>
      <c r="CP136" s="135" t="n"/>
      <c r="CQ136" s="135" t="n"/>
      <c r="CR136" s="135" t="n"/>
      <c r="CU136" s="36" t="n"/>
      <c r="CV136" s="36" t="n"/>
      <c r="CW136" s="36" t="n"/>
      <c r="CX136" s="36" t="n"/>
      <c r="CY136" s="36" t="n"/>
      <c r="CZ136" s="36" t="n"/>
      <c r="DA136" s="36" t="n"/>
      <c r="DB136" s="36" t="n"/>
      <c r="DC136" s="36" t="n"/>
      <c r="DD136" s="36" t="n"/>
      <c r="DE136" s="36" t="n"/>
      <c r="DF136" s="36" t="n"/>
      <c r="DG136" s="36" t="n"/>
      <c r="DH136" s="36" t="n"/>
      <c r="DI136" s="36" t="n"/>
      <c r="DJ136" s="36" t="n"/>
      <c r="DK136" s="36" t="n"/>
      <c r="DL136" s="36" t="n"/>
      <c r="DM136" s="36" t="n"/>
      <c r="DN136" s="36" t="n"/>
      <c r="DO136" s="36" t="n"/>
      <c r="DP136" s="36" t="n"/>
      <c r="DQ136" s="36" t="n"/>
      <c r="DR136" s="36" t="n"/>
      <c r="DS136" s="36" t="n"/>
      <c r="DT136" s="36" t="n"/>
      <c r="DU136" s="36" t="n"/>
      <c r="DV136" s="36" t="n"/>
      <c r="DW136" s="36" t="n"/>
      <c r="DX136" s="36" t="n"/>
      <c r="DY136" s="36" t="n"/>
      <c r="DZ136" s="36" t="n"/>
      <c r="EA136" s="36" t="n"/>
      <c r="EB136" s="36" t="n"/>
      <c r="EC136" s="36" t="n"/>
      <c r="ED136" s="36" t="n"/>
      <c r="EE136" s="36" t="n"/>
      <c r="EF136" s="36" t="n"/>
      <c r="EG136" s="36" t="n"/>
      <c r="EH136" s="36" t="n"/>
      <c r="EI136" s="36" t="n"/>
      <c r="EJ136" s="36" t="n"/>
      <c r="EK136" s="36" t="n"/>
      <c r="EL136" s="36" t="n"/>
      <c r="EM136" s="36" t="n"/>
      <c r="EN136" s="36" t="n"/>
    </row>
    <row r="137">
      <c r="A137" s="36" t="n"/>
      <c r="B137" s="36" t="n"/>
      <c r="C137" s="144" t="n"/>
      <c r="D137" s="144" t="n"/>
      <c r="E137" s="135" t="n"/>
      <c r="F137" s="135" t="n"/>
      <c r="G137" s="135" t="n"/>
      <c r="H137" s="135" t="n"/>
      <c r="I137" s="135" t="n"/>
      <c r="J137" s="135" t="n"/>
      <c r="K137" s="135" t="n"/>
      <c r="L137" s="135" t="n"/>
      <c r="M137" s="135" t="n"/>
      <c r="N137" s="135" t="n"/>
      <c r="O137" s="135" t="n"/>
      <c r="P137" s="135" t="n"/>
      <c r="Q137" s="135" t="n"/>
      <c r="R137" s="135" t="n"/>
      <c r="S137" s="135" t="n"/>
      <c r="T137" s="135" t="n"/>
      <c r="U137" s="135" t="n"/>
      <c r="V137" s="135" t="n"/>
      <c r="W137" s="135" t="n"/>
      <c r="X137" s="135" t="n"/>
      <c r="Y137" s="135" t="n"/>
      <c r="Z137" s="135" t="n"/>
      <c r="AA137" s="135" t="n"/>
      <c r="AB137" s="135" t="n"/>
      <c r="AC137" s="135" t="n"/>
      <c r="AD137" s="135" t="n"/>
      <c r="AE137" s="135" t="n"/>
      <c r="AF137" s="135" t="n"/>
      <c r="AG137" s="135" t="n"/>
      <c r="AH137" s="135" t="n"/>
      <c r="AI137" s="135" t="n"/>
      <c r="AJ137" s="135" t="n"/>
      <c r="AK137" s="135" t="n"/>
      <c r="AL137" s="135" t="n"/>
      <c r="AM137" s="135" t="n"/>
      <c r="AN137" s="135" t="n"/>
      <c r="AO137" s="135" t="n"/>
      <c r="AP137" s="135" t="n"/>
      <c r="AQ137" s="135" t="n"/>
      <c r="AR137" s="135" t="n"/>
      <c r="AS137" s="135" t="n"/>
      <c r="AT137" s="135" t="n"/>
      <c r="AU137" s="135" t="n"/>
      <c r="AV137" s="135" t="n"/>
      <c r="AW137" s="135" t="n"/>
      <c r="AX137" s="135" t="n"/>
      <c r="AY137" s="135" t="n"/>
      <c r="AZ137" s="135" t="n"/>
      <c r="BA137" s="135" t="n"/>
      <c r="BB137" s="135" t="n"/>
      <c r="BC137" s="135" t="n"/>
      <c r="BD137" s="135" t="n"/>
      <c r="BE137" s="135" t="n"/>
      <c r="BF137" s="135" t="n"/>
      <c r="BG137" s="135" t="n"/>
      <c r="BH137" s="135" t="n"/>
      <c r="BI137" s="135" t="n"/>
      <c r="BJ137" s="135" t="n"/>
      <c r="BK137" s="135" t="n"/>
      <c r="BL137" s="135" t="n"/>
      <c r="BM137" s="135" t="n"/>
      <c r="BN137" s="135" t="n"/>
      <c r="BO137" s="135" t="n"/>
      <c r="BP137" s="135" t="n"/>
      <c r="BQ137" s="135" t="n"/>
      <c r="BR137" s="135" t="n"/>
      <c r="BS137" s="135" t="n"/>
      <c r="BT137" s="135" t="n"/>
      <c r="BU137" s="135" t="n"/>
      <c r="BV137" s="135" t="n"/>
      <c r="BW137" s="135" t="n"/>
      <c r="BX137" s="135" t="n"/>
      <c r="BY137" s="135" t="n"/>
      <c r="BZ137" s="135" t="n"/>
      <c r="CA137" s="135" t="n"/>
      <c r="CB137" s="135" t="n"/>
      <c r="CC137" s="135" t="n"/>
      <c r="CD137" s="135" t="n"/>
      <c r="CE137" s="135" t="n"/>
      <c r="CF137" s="135" t="n"/>
      <c r="CG137" s="135" t="n"/>
      <c r="CH137" s="135" t="n"/>
      <c r="CI137" s="135" t="n"/>
      <c r="CJ137" s="135" t="n"/>
      <c r="CK137" s="135" t="n"/>
      <c r="CL137" s="135" t="n"/>
      <c r="CM137" s="135" t="n"/>
      <c r="CN137" s="135" t="n"/>
      <c r="CO137" s="135" t="n"/>
      <c r="CP137" s="135" t="n"/>
      <c r="CQ137" s="135" t="n"/>
      <c r="CR137" s="135" t="n"/>
      <c r="CU137" s="36" t="n"/>
      <c r="CV137" s="36" t="n"/>
      <c r="CW137" s="36" t="n"/>
      <c r="CX137" s="36" t="n"/>
      <c r="CY137" s="36" t="n"/>
      <c r="CZ137" s="36" t="n"/>
      <c r="DA137" s="36" t="n"/>
      <c r="DB137" s="36" t="n"/>
      <c r="DC137" s="36" t="n"/>
      <c r="DD137" s="36" t="n"/>
      <c r="DE137" s="36" t="n"/>
      <c r="DF137" s="36" t="n"/>
      <c r="DG137" s="36" t="n"/>
      <c r="DH137" s="36" t="n"/>
      <c r="DI137" s="36" t="n"/>
      <c r="DJ137" s="36" t="n"/>
      <c r="DK137" s="36" t="n"/>
      <c r="DL137" s="36" t="n"/>
      <c r="DM137" s="36" t="n"/>
      <c r="DN137" s="36" t="n"/>
      <c r="DO137" s="36" t="n"/>
      <c r="DP137" s="36" t="n"/>
      <c r="DQ137" s="36" t="n"/>
      <c r="DR137" s="36" t="n"/>
      <c r="DS137" s="36" t="n"/>
      <c r="DT137" s="36" t="n"/>
      <c r="DU137" s="36" t="n"/>
      <c r="DV137" s="36" t="n"/>
      <c r="DW137" s="36" t="n"/>
      <c r="DX137" s="36" t="n"/>
      <c r="DY137" s="36" t="n"/>
      <c r="DZ137" s="36" t="n"/>
      <c r="EA137" s="36" t="n"/>
      <c r="EB137" s="36" t="n"/>
      <c r="EC137" s="36" t="n"/>
      <c r="ED137" s="36" t="n"/>
      <c r="EE137" s="36" t="n"/>
      <c r="EF137" s="36" t="n"/>
      <c r="EG137" s="36" t="n"/>
      <c r="EH137" s="36" t="n"/>
      <c r="EI137" s="36" t="n"/>
      <c r="EJ137" s="36" t="n"/>
      <c r="EK137" s="36" t="n"/>
      <c r="EL137" s="36" t="n"/>
      <c r="EM137" s="36" t="n"/>
      <c r="EN137" s="36" t="n"/>
    </row>
    <row r="138">
      <c r="A138" s="36" t="n"/>
      <c r="B138" s="36" t="n"/>
      <c r="C138" s="144" t="n"/>
      <c r="D138" s="144" t="n"/>
      <c r="E138" s="135" t="n"/>
      <c r="F138" s="135" t="n"/>
      <c r="G138" s="135" t="n"/>
      <c r="H138" s="135" t="n"/>
      <c r="I138" s="135" t="n"/>
      <c r="J138" s="135" t="n"/>
      <c r="K138" s="135" t="n"/>
      <c r="L138" s="135" t="n"/>
      <c r="M138" s="135" t="n"/>
      <c r="N138" s="135" t="n"/>
      <c r="O138" s="135" t="n"/>
      <c r="P138" s="135" t="n"/>
      <c r="Q138" s="135" t="n"/>
      <c r="R138" s="135" t="n"/>
      <c r="S138" s="135" t="n"/>
      <c r="T138" s="135" t="n"/>
      <c r="U138" s="135" t="n"/>
      <c r="V138" s="135" t="n"/>
      <c r="W138" s="135" t="n"/>
      <c r="X138" s="135" t="n"/>
      <c r="Y138" s="135" t="n"/>
      <c r="Z138" s="135" t="n"/>
      <c r="AA138" s="135" t="n"/>
      <c r="AB138" s="135" t="n"/>
      <c r="AC138" s="135" t="n"/>
      <c r="AD138" s="135" t="n"/>
      <c r="AE138" s="135" t="n"/>
      <c r="AF138" s="135" t="n"/>
      <c r="AG138" s="135" t="n"/>
      <c r="AH138" s="135" t="n"/>
      <c r="AI138" s="135" t="n"/>
      <c r="AJ138" s="135" t="n"/>
      <c r="AK138" s="135" t="n"/>
      <c r="AL138" s="135" t="n"/>
      <c r="AM138" s="135" t="n"/>
      <c r="AN138" s="135" t="n"/>
      <c r="AO138" s="135" t="n"/>
      <c r="AP138" s="135" t="n"/>
      <c r="AQ138" s="135" t="n"/>
      <c r="AR138" s="135" t="n"/>
      <c r="AS138" s="135" t="n"/>
      <c r="AT138" s="135" t="n"/>
      <c r="AU138" s="135" t="n"/>
      <c r="AV138" s="135" t="n"/>
      <c r="AW138" s="135" t="n"/>
      <c r="AX138" s="135" t="n"/>
      <c r="AY138" s="135" t="n"/>
      <c r="AZ138" s="135" t="n"/>
      <c r="BA138" s="135" t="n"/>
      <c r="BB138" s="135" t="n"/>
      <c r="BC138" s="135" t="n"/>
      <c r="BD138" s="135" t="n"/>
      <c r="BE138" s="135" t="n"/>
      <c r="BF138" s="135" t="n"/>
      <c r="BG138" s="135" t="n"/>
      <c r="BH138" s="135" t="n"/>
      <c r="BI138" s="135" t="n"/>
      <c r="BJ138" s="135" t="n"/>
      <c r="BK138" s="135" t="n"/>
      <c r="BL138" s="135" t="n"/>
      <c r="BM138" s="135" t="n"/>
      <c r="BN138" s="135" t="n"/>
      <c r="BO138" s="135" t="n"/>
      <c r="BP138" s="135" t="n"/>
      <c r="BQ138" s="135" t="n"/>
      <c r="BR138" s="135" t="n"/>
      <c r="BS138" s="135" t="n"/>
      <c r="BT138" s="135" t="n"/>
      <c r="BU138" s="135" t="n"/>
      <c r="BV138" s="135" t="n"/>
      <c r="BW138" s="135" t="n"/>
      <c r="BX138" s="135" t="n"/>
      <c r="BY138" s="135" t="n"/>
      <c r="BZ138" s="135" t="n"/>
      <c r="CA138" s="135" t="n"/>
      <c r="CB138" s="135" t="n"/>
      <c r="CC138" s="135" t="n"/>
      <c r="CD138" s="135" t="n"/>
      <c r="CE138" s="135" t="n"/>
      <c r="CF138" s="135" t="n"/>
      <c r="CG138" s="135" t="n"/>
      <c r="CH138" s="135" t="n"/>
      <c r="CI138" s="135" t="n"/>
      <c r="CJ138" s="135" t="n"/>
      <c r="CK138" s="135" t="n"/>
      <c r="CL138" s="135" t="n"/>
      <c r="CM138" s="135" t="n"/>
      <c r="CN138" s="135" t="n"/>
      <c r="CO138" s="135" t="n"/>
      <c r="CP138" s="135" t="n"/>
      <c r="CQ138" s="135" t="n"/>
      <c r="CR138" s="135" t="n"/>
      <c r="CU138" s="36" t="n"/>
      <c r="CV138" s="36" t="n"/>
      <c r="CW138" s="36" t="n"/>
      <c r="CX138" s="36" t="n"/>
      <c r="CY138" s="36" t="n"/>
      <c r="CZ138" s="36" t="n"/>
      <c r="DA138" s="36" t="n"/>
      <c r="DB138" s="36" t="n"/>
      <c r="DC138" s="36" t="n"/>
      <c r="DD138" s="36" t="n"/>
      <c r="DE138" s="36" t="n"/>
      <c r="DF138" s="36" t="n"/>
      <c r="DG138" s="36" t="n"/>
      <c r="DH138" s="36" t="n"/>
      <c r="DI138" s="36" t="n"/>
      <c r="DJ138" s="36" t="n"/>
      <c r="DK138" s="36" t="n"/>
      <c r="DL138" s="36" t="n"/>
      <c r="DM138" s="36" t="n"/>
      <c r="DN138" s="36" t="n"/>
      <c r="DO138" s="36" t="n"/>
      <c r="DP138" s="36" t="n"/>
      <c r="DQ138" s="36" t="n"/>
      <c r="DR138" s="36" t="n"/>
      <c r="DS138" s="36" t="n"/>
      <c r="DT138" s="36" t="n"/>
      <c r="DU138" s="36" t="n"/>
      <c r="DV138" s="36" t="n"/>
      <c r="DW138" s="36" t="n"/>
      <c r="DX138" s="36" t="n"/>
      <c r="DY138" s="36" t="n"/>
      <c r="DZ138" s="36" t="n"/>
      <c r="EA138" s="36" t="n"/>
      <c r="EB138" s="36" t="n"/>
      <c r="EC138" s="36" t="n"/>
      <c r="ED138" s="36" t="n"/>
      <c r="EE138" s="36" t="n"/>
      <c r="EF138" s="36" t="n"/>
      <c r="EG138" s="36" t="n"/>
      <c r="EH138" s="36" t="n"/>
      <c r="EI138" s="36" t="n"/>
      <c r="EJ138" s="36" t="n"/>
      <c r="EK138" s="36" t="n"/>
      <c r="EL138" s="36" t="n"/>
      <c r="EM138" s="36" t="n"/>
      <c r="EN138" s="36" t="n"/>
    </row>
    <row r="139">
      <c r="A139" s="36" t="n"/>
      <c r="B139" s="36" t="n"/>
      <c r="C139" s="144" t="n"/>
      <c r="D139" s="144" t="n"/>
      <c r="E139" s="135" t="n"/>
      <c r="F139" s="135" t="n"/>
      <c r="G139" s="135" t="n"/>
      <c r="H139" s="135" t="n"/>
      <c r="I139" s="135" t="n"/>
      <c r="J139" s="135" t="n"/>
      <c r="K139" s="135" t="n"/>
      <c r="L139" s="135" t="n"/>
      <c r="M139" s="135" t="n"/>
      <c r="N139" s="135" t="n"/>
      <c r="O139" s="135" t="n"/>
      <c r="P139" s="135" t="n"/>
      <c r="Q139" s="135" t="n"/>
      <c r="R139" s="135" t="n"/>
      <c r="S139" s="135" t="n"/>
      <c r="T139" s="135" t="n"/>
      <c r="U139" s="135" t="n"/>
      <c r="V139" s="135" t="n"/>
      <c r="W139" s="135" t="n"/>
      <c r="X139" s="135" t="n"/>
      <c r="Y139" s="135" t="n"/>
      <c r="Z139" s="135" t="n"/>
      <c r="AA139" s="135" t="n"/>
      <c r="AB139" s="135" t="n"/>
      <c r="AC139" s="135" t="n"/>
      <c r="AD139" s="135" t="n"/>
      <c r="AE139" s="135" t="n"/>
      <c r="AF139" s="135" t="n"/>
      <c r="AG139" s="135" t="n"/>
      <c r="AH139" s="135" t="n"/>
      <c r="AI139" s="135" t="n"/>
      <c r="AJ139" s="135" t="n"/>
      <c r="AK139" s="135" t="n"/>
      <c r="AL139" s="135" t="n"/>
      <c r="AM139" s="135" t="n"/>
      <c r="AN139" s="135" t="n"/>
      <c r="AO139" s="135" t="n"/>
      <c r="AP139" s="135" t="n"/>
      <c r="AQ139" s="135" t="n"/>
      <c r="AR139" s="135" t="n"/>
      <c r="AS139" s="135" t="n"/>
      <c r="AT139" s="135" t="n"/>
      <c r="AU139" s="135" t="n"/>
      <c r="AV139" s="135" t="n"/>
      <c r="AW139" s="135" t="n"/>
      <c r="AX139" s="135" t="n"/>
      <c r="AY139" s="135" t="n"/>
      <c r="AZ139" s="135" t="n"/>
      <c r="BA139" s="135" t="n"/>
      <c r="BB139" s="135" t="n"/>
      <c r="BC139" s="135" t="n"/>
      <c r="BD139" s="135" t="n"/>
      <c r="BE139" s="135" t="n"/>
      <c r="BF139" s="135" t="n"/>
      <c r="BG139" s="135" t="n"/>
      <c r="BH139" s="135" t="n"/>
      <c r="BI139" s="135" t="n"/>
      <c r="BJ139" s="135" t="n"/>
      <c r="BK139" s="135" t="n"/>
      <c r="BL139" s="135" t="n"/>
      <c r="BM139" s="135" t="n"/>
      <c r="BN139" s="135" t="n"/>
      <c r="BO139" s="135" t="n"/>
      <c r="BP139" s="135" t="n"/>
      <c r="BQ139" s="135" t="n"/>
      <c r="BR139" s="135" t="n"/>
      <c r="BS139" s="135" t="n"/>
      <c r="BT139" s="135" t="n"/>
      <c r="BU139" s="135" t="n"/>
      <c r="BV139" s="135" t="n"/>
      <c r="BW139" s="135" t="n"/>
      <c r="BX139" s="135" t="n"/>
      <c r="BY139" s="135" t="n"/>
      <c r="BZ139" s="135" t="n"/>
      <c r="CA139" s="135" t="n"/>
      <c r="CB139" s="135" t="n"/>
      <c r="CC139" s="135" t="n"/>
      <c r="CD139" s="135" t="n"/>
      <c r="CE139" s="135" t="n"/>
      <c r="CF139" s="135" t="n"/>
      <c r="CG139" s="135" t="n"/>
      <c r="CH139" s="135" t="n"/>
      <c r="CI139" s="135" t="n"/>
      <c r="CJ139" s="135" t="n"/>
      <c r="CK139" s="135" t="n"/>
      <c r="CL139" s="135" t="n"/>
      <c r="CM139" s="135" t="n"/>
      <c r="CN139" s="135" t="n"/>
      <c r="CO139" s="135" t="n"/>
      <c r="CP139" s="135" t="n"/>
      <c r="CQ139" s="135" t="n"/>
      <c r="CR139" s="135" t="n"/>
      <c r="CU139" s="36" t="n"/>
      <c r="CV139" s="36" t="n"/>
      <c r="CW139" s="36" t="n"/>
      <c r="CX139" s="36" t="n"/>
      <c r="CY139" s="36" t="n"/>
      <c r="CZ139" s="36" t="n"/>
      <c r="DA139" s="36" t="n"/>
      <c r="DB139" s="36" t="n"/>
      <c r="DC139" s="36" t="n"/>
      <c r="DD139" s="36" t="n"/>
      <c r="DE139" s="36" t="n"/>
      <c r="DF139" s="36" t="n"/>
      <c r="DG139" s="36" t="n"/>
      <c r="DH139" s="36" t="n"/>
      <c r="DI139" s="36" t="n"/>
      <c r="DJ139" s="36" t="n"/>
      <c r="DK139" s="36" t="n"/>
      <c r="DL139" s="36" t="n"/>
      <c r="DM139" s="36" t="n"/>
      <c r="DN139" s="36" t="n"/>
      <c r="DO139" s="36" t="n"/>
      <c r="DP139" s="36" t="n"/>
      <c r="DQ139" s="36" t="n"/>
      <c r="DR139" s="36" t="n"/>
      <c r="DS139" s="36" t="n"/>
      <c r="DT139" s="36" t="n"/>
      <c r="DU139" s="36" t="n"/>
      <c r="DV139" s="36" t="n"/>
      <c r="DW139" s="36" t="n"/>
      <c r="DX139" s="36" t="n"/>
      <c r="DY139" s="36" t="n"/>
      <c r="DZ139" s="36" t="n"/>
      <c r="EA139" s="36" t="n"/>
      <c r="EB139" s="36" t="n"/>
      <c r="EC139" s="36" t="n"/>
      <c r="ED139" s="36" t="n"/>
      <c r="EE139" s="36" t="n"/>
      <c r="EF139" s="36" t="n"/>
      <c r="EG139" s="36" t="n"/>
      <c r="EH139" s="36" t="n"/>
      <c r="EI139" s="36" t="n"/>
      <c r="EJ139" s="36" t="n"/>
      <c r="EK139" s="36" t="n"/>
      <c r="EL139" s="36" t="n"/>
      <c r="EM139" s="36" t="n"/>
      <c r="EN139" s="36" t="n"/>
    </row>
    <row r="140">
      <c r="A140" s="36" t="n"/>
      <c r="B140" s="36" t="n"/>
      <c r="C140" s="144" t="n"/>
      <c r="D140" s="144" t="n"/>
      <c r="E140" s="135" t="n"/>
      <c r="F140" s="135" t="n"/>
      <c r="G140" s="135" t="n"/>
      <c r="H140" s="135" t="n"/>
      <c r="I140" s="135" t="n"/>
      <c r="J140" s="135" t="n"/>
      <c r="K140" s="135" t="n"/>
      <c r="L140" s="135" t="n"/>
      <c r="M140" s="135" t="n"/>
      <c r="N140" s="135" t="n"/>
      <c r="O140" s="135" t="n"/>
      <c r="P140" s="135" t="n"/>
      <c r="Q140" s="135" t="n"/>
      <c r="R140" s="135" t="n"/>
      <c r="S140" s="135" t="n"/>
      <c r="T140" s="135" t="n"/>
      <c r="U140" s="135" t="n"/>
      <c r="V140" s="135" t="n"/>
      <c r="W140" s="135" t="n"/>
      <c r="X140" s="135" t="n"/>
      <c r="Y140" s="135" t="n"/>
      <c r="Z140" s="135" t="n"/>
      <c r="AA140" s="135" t="n"/>
      <c r="AB140" s="135" t="n"/>
      <c r="AC140" s="135" t="n"/>
      <c r="AD140" s="135" t="n"/>
      <c r="AE140" s="135" t="n"/>
      <c r="AF140" s="135" t="n"/>
      <c r="AG140" s="135" t="n"/>
      <c r="AH140" s="135" t="n"/>
      <c r="AI140" s="135" t="n"/>
      <c r="AJ140" s="135" t="n"/>
      <c r="AK140" s="135" t="n"/>
      <c r="AL140" s="135" t="n"/>
      <c r="AM140" s="135" t="n"/>
      <c r="AN140" s="135" t="n"/>
      <c r="AO140" s="135" t="n"/>
      <c r="AP140" s="135" t="n"/>
      <c r="AQ140" s="135" t="n"/>
      <c r="AR140" s="135" t="n"/>
      <c r="AS140" s="135" t="n"/>
      <c r="AT140" s="135" t="n"/>
      <c r="AU140" s="135" t="n"/>
      <c r="AV140" s="135" t="n"/>
      <c r="AW140" s="135" t="n"/>
      <c r="AX140" s="135" t="n"/>
      <c r="AY140" s="135" t="n"/>
      <c r="AZ140" s="135" t="n"/>
      <c r="BA140" s="135" t="n"/>
      <c r="BB140" s="135" t="n"/>
      <c r="BC140" s="135" t="n"/>
      <c r="BD140" s="135" t="n"/>
      <c r="BE140" s="135" t="n"/>
      <c r="BF140" s="135" t="n"/>
      <c r="BG140" s="135" t="n"/>
      <c r="BH140" s="135" t="n"/>
      <c r="BI140" s="135" t="n"/>
      <c r="BJ140" s="135" t="n"/>
      <c r="BK140" s="135" t="n"/>
      <c r="BL140" s="135" t="n"/>
      <c r="BM140" s="135" t="n"/>
      <c r="BN140" s="135" t="n"/>
      <c r="BO140" s="135" t="n"/>
      <c r="BP140" s="135" t="n"/>
      <c r="BQ140" s="135" t="n"/>
      <c r="BR140" s="135" t="n"/>
      <c r="BS140" s="135" t="n"/>
      <c r="BT140" s="135" t="n"/>
      <c r="BU140" s="135" t="n"/>
      <c r="BV140" s="135" t="n"/>
      <c r="BW140" s="135" t="n"/>
      <c r="BX140" s="135" t="n"/>
      <c r="BY140" s="135" t="n"/>
      <c r="BZ140" s="135" t="n"/>
      <c r="CA140" s="135" t="n"/>
      <c r="CB140" s="135" t="n"/>
      <c r="CC140" s="135" t="n"/>
      <c r="CD140" s="135" t="n"/>
      <c r="CE140" s="135" t="n"/>
      <c r="CF140" s="135" t="n"/>
      <c r="CG140" s="135" t="n"/>
      <c r="CH140" s="135" t="n"/>
      <c r="CI140" s="135" t="n"/>
      <c r="CJ140" s="135" t="n"/>
      <c r="CK140" s="135" t="n"/>
      <c r="CL140" s="135" t="n"/>
      <c r="CM140" s="135" t="n"/>
      <c r="CN140" s="135" t="n"/>
      <c r="CO140" s="135" t="n"/>
      <c r="CP140" s="135" t="n"/>
      <c r="CQ140" s="135" t="n"/>
      <c r="CR140" s="135" t="n"/>
      <c r="CU140" s="36" t="n"/>
      <c r="CV140" s="36" t="n"/>
      <c r="CW140" s="36" t="n"/>
      <c r="CX140" s="36" t="n"/>
      <c r="CY140" s="36" t="n"/>
      <c r="CZ140" s="36" t="n"/>
      <c r="DA140" s="36" t="n"/>
      <c r="DB140" s="36" t="n"/>
      <c r="DC140" s="36" t="n"/>
      <c r="DD140" s="36" t="n"/>
      <c r="DE140" s="36" t="n"/>
      <c r="DF140" s="36" t="n"/>
      <c r="DG140" s="36" t="n"/>
      <c r="DH140" s="36" t="n"/>
      <c r="DI140" s="36" t="n"/>
      <c r="DJ140" s="36" t="n"/>
      <c r="DK140" s="36" t="n"/>
      <c r="DL140" s="36" t="n"/>
      <c r="DM140" s="36" t="n"/>
      <c r="DN140" s="36" t="n"/>
      <c r="DO140" s="36" t="n"/>
      <c r="DP140" s="36" t="n"/>
      <c r="DQ140" s="36" t="n"/>
      <c r="DR140" s="36" t="n"/>
      <c r="DS140" s="36" t="n"/>
      <c r="DT140" s="36" t="n"/>
      <c r="DU140" s="36" t="n"/>
      <c r="DV140" s="36" t="n"/>
      <c r="DW140" s="36" t="n"/>
      <c r="DX140" s="36" t="n"/>
      <c r="DY140" s="36" t="n"/>
      <c r="DZ140" s="36" t="n"/>
      <c r="EA140" s="36" t="n"/>
      <c r="EB140" s="36" t="n"/>
      <c r="EC140" s="36" t="n"/>
      <c r="ED140" s="36" t="n"/>
      <c r="EE140" s="36" t="n"/>
      <c r="EF140" s="36" t="n"/>
      <c r="EG140" s="36" t="n"/>
      <c r="EH140" s="36" t="n"/>
      <c r="EI140" s="36" t="n"/>
      <c r="EJ140" s="36" t="n"/>
      <c r="EK140" s="36" t="n"/>
      <c r="EL140" s="36" t="n"/>
      <c r="EM140" s="36" t="n"/>
      <c r="EN140" s="36" t="n"/>
    </row>
    <row r="141">
      <c r="A141" s="36" t="n"/>
      <c r="B141" s="36" t="n"/>
      <c r="C141" s="144" t="n"/>
      <c r="D141" s="144" t="n"/>
      <c r="E141" s="135" t="n"/>
      <c r="F141" s="135" t="n"/>
      <c r="G141" s="135" t="n"/>
      <c r="H141" s="135" t="n"/>
      <c r="I141" s="135" t="n"/>
      <c r="J141" s="135" t="n"/>
      <c r="K141" s="135" t="n"/>
      <c r="L141" s="135" t="n"/>
      <c r="M141" s="135" t="n"/>
      <c r="N141" s="135" t="n"/>
      <c r="O141" s="135" t="n"/>
      <c r="P141" s="135" t="n"/>
      <c r="Q141" s="135" t="n"/>
      <c r="R141" s="135" t="n"/>
      <c r="S141" s="135" t="n"/>
      <c r="T141" s="135" t="n"/>
      <c r="U141" s="135" t="n"/>
      <c r="V141" s="135" t="n"/>
      <c r="W141" s="135" t="n"/>
      <c r="X141" s="135" t="n"/>
      <c r="Y141" s="135" t="n"/>
      <c r="Z141" s="135" t="n"/>
      <c r="AA141" s="135" t="n"/>
      <c r="AB141" s="135" t="n"/>
      <c r="AC141" s="135" t="n"/>
      <c r="AD141" s="135" t="n"/>
      <c r="AE141" s="135" t="n"/>
      <c r="AF141" s="135" t="n"/>
      <c r="AG141" s="135" t="n"/>
      <c r="AH141" s="135" t="n"/>
      <c r="AI141" s="135" t="n"/>
      <c r="AJ141" s="135" t="n"/>
      <c r="AK141" s="135" t="n"/>
      <c r="AL141" s="135" t="n"/>
      <c r="AM141" s="135" t="n"/>
      <c r="AN141" s="135" t="n"/>
      <c r="AO141" s="135" t="n"/>
      <c r="AP141" s="135" t="n"/>
      <c r="AQ141" s="135" t="n"/>
      <c r="AR141" s="135" t="n"/>
      <c r="AS141" s="135" t="n"/>
      <c r="AT141" s="135" t="n"/>
      <c r="AU141" s="135" t="n"/>
      <c r="AV141" s="135" t="n"/>
      <c r="AW141" s="135" t="n"/>
      <c r="AX141" s="135" t="n"/>
      <c r="AY141" s="135" t="n"/>
      <c r="AZ141" s="135" t="n"/>
      <c r="BA141" s="135" t="n"/>
      <c r="BB141" s="135" t="n"/>
      <c r="BC141" s="135" t="n"/>
      <c r="BD141" s="135" t="n"/>
      <c r="BE141" s="135" t="n"/>
      <c r="BF141" s="135" t="n"/>
      <c r="BG141" s="135" t="n"/>
      <c r="BH141" s="135" t="n"/>
      <c r="BI141" s="135" t="n"/>
      <c r="BJ141" s="135" t="n"/>
      <c r="BK141" s="135" t="n"/>
      <c r="BL141" s="135" t="n"/>
      <c r="BM141" s="135" t="n"/>
      <c r="BN141" s="135" t="n"/>
      <c r="BO141" s="135" t="n"/>
      <c r="BP141" s="135" t="n"/>
      <c r="BQ141" s="135" t="n"/>
      <c r="BR141" s="135" t="n"/>
      <c r="BS141" s="135" t="n"/>
      <c r="BT141" s="135" t="n"/>
      <c r="BU141" s="135" t="n"/>
      <c r="BV141" s="135" t="n"/>
      <c r="BW141" s="135" t="n"/>
      <c r="BX141" s="135" t="n"/>
      <c r="BY141" s="135" t="n"/>
      <c r="BZ141" s="135" t="n"/>
      <c r="CA141" s="135" t="n"/>
      <c r="CB141" s="135" t="n"/>
      <c r="CC141" s="135" t="n"/>
      <c r="CD141" s="135" t="n"/>
      <c r="CE141" s="135" t="n"/>
      <c r="CF141" s="135" t="n"/>
      <c r="CG141" s="135" t="n"/>
      <c r="CH141" s="135" t="n"/>
      <c r="CI141" s="135" t="n"/>
      <c r="CJ141" s="135" t="n"/>
      <c r="CK141" s="135" t="n"/>
      <c r="CL141" s="135" t="n"/>
      <c r="CM141" s="135" t="n"/>
      <c r="CN141" s="135" t="n"/>
      <c r="CO141" s="135" t="n"/>
      <c r="CP141" s="135" t="n"/>
      <c r="CQ141" s="135" t="n"/>
      <c r="CR141" s="135" t="n"/>
      <c r="CU141" s="36" t="n"/>
      <c r="CV141" s="36" t="n"/>
      <c r="CW141" s="36" t="n"/>
      <c r="CX141" s="36" t="n"/>
      <c r="CY141" s="36" t="n"/>
      <c r="CZ141" s="36" t="n"/>
      <c r="DA141" s="36" t="n"/>
      <c r="DB141" s="36" t="n"/>
      <c r="DC141" s="36" t="n"/>
      <c r="DD141" s="36" t="n"/>
      <c r="DE141" s="36" t="n"/>
      <c r="DF141" s="36" t="n"/>
      <c r="DG141" s="36" t="n"/>
      <c r="DH141" s="36" t="n"/>
      <c r="DI141" s="36" t="n"/>
      <c r="DJ141" s="36" t="n"/>
      <c r="DK141" s="36" t="n"/>
      <c r="DL141" s="36" t="n"/>
      <c r="DM141" s="36" t="n"/>
      <c r="DN141" s="36" t="n"/>
      <c r="DO141" s="36" t="n"/>
      <c r="DP141" s="36" t="n"/>
      <c r="DQ141" s="36" t="n"/>
      <c r="DR141" s="36" t="n"/>
      <c r="DS141" s="36" t="n"/>
      <c r="DT141" s="36" t="n"/>
      <c r="DU141" s="36" t="n"/>
      <c r="DV141" s="36" t="n"/>
      <c r="DW141" s="36" t="n"/>
      <c r="DX141" s="36" t="n"/>
      <c r="DY141" s="36" t="n"/>
      <c r="DZ141" s="36" t="n"/>
      <c r="EA141" s="36" t="n"/>
      <c r="EB141" s="36" t="n"/>
      <c r="EC141" s="36" t="n"/>
      <c r="ED141" s="36" t="n"/>
      <c r="EE141" s="36" t="n"/>
      <c r="EF141" s="36" t="n"/>
      <c r="EG141" s="36" t="n"/>
      <c r="EH141" s="36" t="n"/>
      <c r="EI141" s="36" t="n"/>
      <c r="EJ141" s="36" t="n"/>
      <c r="EK141" s="36" t="n"/>
      <c r="EL141" s="36" t="n"/>
      <c r="EM141" s="36" t="n"/>
      <c r="EN141" s="36" t="n"/>
    </row>
    <row r="142">
      <c r="A142" s="36" t="n"/>
      <c r="B142" s="36" t="n"/>
      <c r="C142" s="144" t="n"/>
      <c r="D142" s="144" t="n"/>
      <c r="E142" s="135" t="n"/>
      <c r="F142" s="135" t="n"/>
      <c r="G142" s="135" t="n"/>
      <c r="H142" s="135" t="n"/>
      <c r="I142" s="135" t="n"/>
      <c r="J142" s="135" t="n"/>
      <c r="K142" s="135" t="n"/>
      <c r="L142" s="135" t="n"/>
      <c r="M142" s="135" t="n"/>
      <c r="N142" s="135" t="n"/>
      <c r="O142" s="135" t="n"/>
      <c r="P142" s="135" t="n"/>
      <c r="Q142" s="135" t="n"/>
      <c r="R142" s="135" t="n"/>
      <c r="S142" s="135" t="n"/>
      <c r="T142" s="135" t="n"/>
      <c r="U142" s="135" t="n"/>
      <c r="V142" s="135" t="n"/>
      <c r="W142" s="135" t="n"/>
      <c r="X142" s="135" t="n"/>
      <c r="Y142" s="135" t="n"/>
      <c r="Z142" s="135" t="n"/>
      <c r="AA142" s="135" t="n"/>
      <c r="AB142" s="135" t="n"/>
      <c r="AC142" s="135" t="n"/>
      <c r="AD142" s="135" t="n"/>
      <c r="AE142" s="135" t="n"/>
      <c r="AF142" s="135" t="n"/>
      <c r="AG142" s="135" t="n"/>
      <c r="AH142" s="135" t="n"/>
      <c r="AI142" s="135" t="n"/>
      <c r="AJ142" s="135" t="n"/>
      <c r="AK142" s="135" t="n"/>
      <c r="AL142" s="135" t="n"/>
      <c r="AM142" s="135" t="n"/>
      <c r="AN142" s="135" t="n"/>
      <c r="AO142" s="135" t="n"/>
      <c r="AP142" s="135" t="n"/>
      <c r="AQ142" s="135" t="n"/>
      <c r="AR142" s="135" t="n"/>
      <c r="AS142" s="135" t="n"/>
      <c r="AT142" s="135" t="n"/>
      <c r="AU142" s="135" t="n"/>
      <c r="AV142" s="135" t="n"/>
      <c r="AW142" s="135" t="n"/>
      <c r="AX142" s="135" t="n"/>
      <c r="AY142" s="135" t="n"/>
      <c r="AZ142" s="135" t="n"/>
      <c r="BA142" s="135" t="n"/>
      <c r="BB142" s="135" t="n"/>
      <c r="BC142" s="135" t="n"/>
      <c r="BD142" s="135" t="n"/>
      <c r="BE142" s="135" t="n"/>
      <c r="BF142" s="135" t="n"/>
      <c r="BG142" s="135" t="n"/>
      <c r="BH142" s="135" t="n"/>
      <c r="BI142" s="135" t="n"/>
      <c r="BJ142" s="135" t="n"/>
      <c r="BK142" s="135" t="n"/>
      <c r="BL142" s="135" t="n"/>
      <c r="BM142" s="135" t="n"/>
      <c r="BN142" s="135" t="n"/>
      <c r="BO142" s="135" t="n"/>
      <c r="BP142" s="135" t="n"/>
      <c r="BQ142" s="135" t="n"/>
      <c r="BR142" s="135" t="n"/>
      <c r="BS142" s="135" t="n"/>
      <c r="BT142" s="135" t="n"/>
      <c r="BU142" s="135" t="n"/>
      <c r="BV142" s="135" t="n"/>
      <c r="BW142" s="135" t="n"/>
      <c r="BX142" s="135" t="n"/>
      <c r="BY142" s="135" t="n"/>
      <c r="BZ142" s="135" t="n"/>
      <c r="CA142" s="135" t="n"/>
      <c r="CB142" s="135" t="n"/>
      <c r="CC142" s="135" t="n"/>
      <c r="CD142" s="135" t="n"/>
      <c r="CE142" s="135" t="n"/>
      <c r="CF142" s="135" t="n"/>
      <c r="CG142" s="135" t="n"/>
      <c r="CH142" s="135" t="n"/>
      <c r="CI142" s="135" t="n"/>
      <c r="CJ142" s="135" t="n"/>
      <c r="CK142" s="135" t="n"/>
      <c r="CL142" s="135" t="n"/>
      <c r="CM142" s="135" t="n"/>
      <c r="CN142" s="135" t="n"/>
      <c r="CO142" s="135" t="n"/>
      <c r="CP142" s="135" t="n"/>
      <c r="CQ142" s="135" t="n"/>
      <c r="CR142" s="135" t="n"/>
      <c r="CU142" s="36" t="n"/>
      <c r="CV142" s="36" t="n"/>
      <c r="CW142" s="36" t="n"/>
      <c r="CX142" s="36" t="n"/>
      <c r="CY142" s="36" t="n"/>
      <c r="CZ142" s="36" t="n"/>
      <c r="DA142" s="36" t="n"/>
      <c r="DB142" s="36" t="n"/>
      <c r="DC142" s="36" t="n"/>
      <c r="DD142" s="36" t="n"/>
      <c r="DE142" s="36" t="n"/>
      <c r="DF142" s="36" t="n"/>
      <c r="DG142" s="36" t="n"/>
      <c r="DH142" s="36" t="n"/>
      <c r="DI142" s="36" t="n"/>
      <c r="DJ142" s="36" t="n"/>
      <c r="DK142" s="36" t="n"/>
      <c r="DL142" s="36" t="n"/>
      <c r="DM142" s="36" t="n"/>
      <c r="DN142" s="36" t="n"/>
      <c r="DO142" s="36" t="n"/>
      <c r="DP142" s="36" t="n"/>
      <c r="DQ142" s="36" t="n"/>
      <c r="DR142" s="36" t="n"/>
      <c r="DS142" s="36" t="n"/>
      <c r="DT142" s="36" t="n"/>
      <c r="DU142" s="36" t="n"/>
      <c r="DV142" s="36" t="n"/>
      <c r="DW142" s="36" t="n"/>
      <c r="DX142" s="36" t="n"/>
      <c r="DY142" s="36" t="n"/>
      <c r="DZ142" s="36" t="n"/>
      <c r="EA142" s="36" t="n"/>
      <c r="EB142" s="36" t="n"/>
      <c r="EC142" s="36" t="n"/>
      <c r="ED142" s="36" t="n"/>
      <c r="EE142" s="36" t="n"/>
      <c r="EF142" s="36" t="n"/>
      <c r="EG142" s="36" t="n"/>
      <c r="EH142" s="36" t="n"/>
      <c r="EI142" s="36" t="n"/>
      <c r="EJ142" s="36" t="n"/>
      <c r="EK142" s="36" t="n"/>
      <c r="EL142" s="36" t="n"/>
      <c r="EM142" s="36" t="n"/>
      <c r="EN142" s="36" t="n"/>
    </row>
    <row r="143">
      <c r="A143" s="36" t="n"/>
      <c r="B143" s="36" t="n"/>
      <c r="C143" s="144" t="n"/>
      <c r="D143" s="144" t="n"/>
      <c r="E143" s="135" t="n"/>
      <c r="F143" s="135" t="n"/>
      <c r="G143" s="135" t="n"/>
      <c r="H143" s="135" t="n"/>
      <c r="I143" s="135" t="n"/>
      <c r="J143" s="135" t="n"/>
      <c r="K143" s="135" t="n"/>
      <c r="L143" s="135" t="n"/>
      <c r="M143" s="135" t="n"/>
      <c r="N143" s="135" t="n"/>
      <c r="O143" s="135" t="n"/>
      <c r="P143" s="135" t="n"/>
      <c r="Q143" s="135" t="n"/>
      <c r="R143" s="135" t="n"/>
      <c r="S143" s="135" t="n"/>
      <c r="T143" s="135" t="n"/>
      <c r="U143" s="135" t="n"/>
      <c r="V143" s="135" t="n"/>
      <c r="W143" s="135" t="n"/>
      <c r="X143" s="135" t="n"/>
      <c r="Y143" s="135" t="n"/>
      <c r="Z143" s="135" t="n"/>
      <c r="AA143" s="135" t="n"/>
      <c r="AB143" s="135" t="n"/>
      <c r="AC143" s="135" t="n"/>
      <c r="AD143" s="135" t="n"/>
      <c r="AE143" s="135" t="n"/>
      <c r="AF143" s="135" t="n"/>
      <c r="AG143" s="135" t="n"/>
      <c r="AH143" s="135" t="n"/>
      <c r="AI143" s="135" t="n"/>
      <c r="AJ143" s="135" t="n"/>
      <c r="AK143" s="135" t="n"/>
      <c r="AL143" s="135" t="n"/>
      <c r="AM143" s="135" t="n"/>
      <c r="AN143" s="135" t="n"/>
      <c r="AO143" s="135" t="n"/>
      <c r="AP143" s="135" t="n"/>
      <c r="AQ143" s="135" t="n"/>
      <c r="AR143" s="135" t="n"/>
      <c r="AS143" s="135" t="n"/>
      <c r="AT143" s="135" t="n"/>
      <c r="AU143" s="135" t="n"/>
      <c r="AV143" s="135" t="n"/>
      <c r="AW143" s="135" t="n"/>
      <c r="AX143" s="135" t="n"/>
      <c r="AY143" s="135" t="n"/>
      <c r="AZ143" s="135" t="n"/>
      <c r="BA143" s="135" t="n"/>
      <c r="BB143" s="135" t="n"/>
      <c r="BC143" s="135" t="n"/>
      <c r="BD143" s="135" t="n"/>
      <c r="BE143" s="135" t="n"/>
      <c r="BF143" s="135" t="n"/>
      <c r="BG143" s="135" t="n"/>
      <c r="BH143" s="135" t="n"/>
      <c r="BI143" s="135" t="n"/>
      <c r="BJ143" s="135" t="n"/>
      <c r="BK143" s="135" t="n"/>
      <c r="BL143" s="135" t="n"/>
      <c r="BM143" s="135" t="n"/>
      <c r="BN143" s="135" t="n"/>
      <c r="BO143" s="135" t="n"/>
      <c r="BP143" s="135" t="n"/>
      <c r="BQ143" s="135" t="n"/>
      <c r="BR143" s="135" t="n"/>
      <c r="BS143" s="135" t="n"/>
      <c r="BT143" s="135" t="n"/>
      <c r="BU143" s="135" t="n"/>
      <c r="BV143" s="135" t="n"/>
      <c r="BW143" s="135" t="n"/>
      <c r="BX143" s="135" t="n"/>
      <c r="BY143" s="135" t="n"/>
      <c r="BZ143" s="135" t="n"/>
      <c r="CA143" s="135" t="n"/>
      <c r="CB143" s="135" t="n"/>
      <c r="CC143" s="135" t="n"/>
      <c r="CD143" s="135" t="n"/>
      <c r="CE143" s="135" t="n"/>
      <c r="CF143" s="135" t="n"/>
      <c r="CG143" s="135" t="n"/>
      <c r="CH143" s="135" t="n"/>
      <c r="CI143" s="135" t="n"/>
      <c r="CJ143" s="135" t="n"/>
      <c r="CK143" s="135" t="n"/>
      <c r="CL143" s="135" t="n"/>
      <c r="CM143" s="135" t="n"/>
      <c r="CN143" s="135" t="n"/>
      <c r="CO143" s="135" t="n"/>
      <c r="CP143" s="135" t="n"/>
      <c r="CQ143" s="135" t="n"/>
      <c r="CR143" s="135" t="n"/>
      <c r="CU143" s="36" t="n"/>
      <c r="CV143" s="36" t="n"/>
      <c r="CW143" s="36" t="n"/>
      <c r="CX143" s="36" t="n"/>
      <c r="CY143" s="36" t="n"/>
      <c r="CZ143" s="36" t="n"/>
      <c r="DA143" s="36" t="n"/>
      <c r="DB143" s="36" t="n"/>
      <c r="DC143" s="36" t="n"/>
      <c r="DD143" s="36" t="n"/>
      <c r="DE143" s="36" t="n"/>
      <c r="DF143" s="36" t="n"/>
      <c r="DG143" s="36" t="n"/>
      <c r="DH143" s="36" t="n"/>
      <c r="DI143" s="36" t="n"/>
      <c r="DJ143" s="36" t="n"/>
      <c r="DK143" s="36" t="n"/>
      <c r="DL143" s="36" t="n"/>
      <c r="DM143" s="36" t="n"/>
      <c r="DN143" s="36" t="n"/>
      <c r="DO143" s="36" t="n"/>
      <c r="DP143" s="36" t="n"/>
      <c r="DQ143" s="36" t="n"/>
      <c r="DR143" s="36" t="n"/>
      <c r="DS143" s="36" t="n"/>
      <c r="DT143" s="36" t="n"/>
      <c r="DU143" s="36" t="n"/>
      <c r="DV143" s="36" t="n"/>
      <c r="DW143" s="36" t="n"/>
      <c r="DX143" s="36" t="n"/>
      <c r="DY143" s="36" t="n"/>
      <c r="DZ143" s="36" t="n"/>
      <c r="EA143" s="36" t="n"/>
      <c r="EB143" s="36" t="n"/>
      <c r="EC143" s="36" t="n"/>
      <c r="ED143" s="36" t="n"/>
      <c r="EE143" s="36" t="n"/>
      <c r="EF143" s="36" t="n"/>
      <c r="EG143" s="36" t="n"/>
      <c r="EH143" s="36" t="n"/>
      <c r="EI143" s="36" t="n"/>
      <c r="EJ143" s="36" t="n"/>
      <c r="EK143" s="36" t="n"/>
      <c r="EL143" s="36" t="n"/>
      <c r="EM143" s="36" t="n"/>
      <c r="EN143" s="36" t="n"/>
    </row>
    <row r="144">
      <c r="A144" s="36" t="n"/>
      <c r="B144" s="36" t="n"/>
      <c r="C144" s="144" t="n"/>
      <c r="D144" s="144" t="n"/>
      <c r="E144" s="135" t="n"/>
      <c r="F144" s="135" t="n"/>
      <c r="G144" s="135" t="n"/>
      <c r="H144" s="135" t="n"/>
      <c r="I144" s="135" t="n"/>
      <c r="J144" s="135" t="n"/>
      <c r="K144" s="135" t="n"/>
      <c r="L144" s="135" t="n"/>
      <c r="M144" s="135" t="n"/>
      <c r="N144" s="135" t="n"/>
      <c r="O144" s="135" t="n"/>
      <c r="P144" s="135" t="n"/>
      <c r="Q144" s="135" t="n"/>
      <c r="R144" s="135" t="n"/>
      <c r="S144" s="135" t="n"/>
      <c r="T144" s="135" t="n"/>
      <c r="U144" s="135" t="n"/>
      <c r="V144" s="135" t="n"/>
      <c r="W144" s="135" t="n"/>
      <c r="X144" s="135" t="n"/>
      <c r="Y144" s="135" t="n"/>
      <c r="Z144" s="135" t="n"/>
      <c r="AA144" s="135" t="n"/>
      <c r="AB144" s="135" t="n"/>
      <c r="AC144" s="135" t="n"/>
      <c r="AD144" s="135" t="n"/>
      <c r="AE144" s="135" t="n"/>
      <c r="AF144" s="135" t="n"/>
      <c r="AG144" s="135" t="n"/>
      <c r="AH144" s="135" t="n"/>
      <c r="AI144" s="135" t="n"/>
      <c r="AJ144" s="135" t="n"/>
      <c r="AK144" s="135" t="n"/>
      <c r="AL144" s="135" t="n"/>
      <c r="AM144" s="135" t="n"/>
      <c r="AN144" s="135" t="n"/>
      <c r="AO144" s="135" t="n"/>
      <c r="AP144" s="135" t="n"/>
      <c r="AQ144" s="135" t="n"/>
      <c r="AR144" s="135" t="n"/>
      <c r="AS144" s="135" t="n"/>
      <c r="AT144" s="135" t="n"/>
      <c r="AU144" s="135" t="n"/>
      <c r="AV144" s="135" t="n"/>
      <c r="AW144" s="135" t="n"/>
      <c r="AX144" s="135" t="n"/>
      <c r="AY144" s="135" t="n"/>
      <c r="AZ144" s="135" t="n"/>
      <c r="BA144" s="135" t="n"/>
      <c r="BB144" s="135" t="n"/>
      <c r="BC144" s="135" t="n"/>
      <c r="BD144" s="135" t="n"/>
      <c r="BE144" s="135" t="n"/>
      <c r="BF144" s="135" t="n"/>
      <c r="BG144" s="135" t="n"/>
      <c r="BH144" s="135" t="n"/>
      <c r="BI144" s="135" t="n"/>
      <c r="BJ144" s="135" t="n"/>
      <c r="BK144" s="135" t="n"/>
      <c r="BL144" s="135" t="n"/>
      <c r="BM144" s="135" t="n"/>
      <c r="BN144" s="135" t="n"/>
      <c r="BO144" s="135" t="n"/>
      <c r="BP144" s="135" t="n"/>
      <c r="BQ144" s="135" t="n"/>
      <c r="BR144" s="135" t="n"/>
      <c r="BS144" s="135" t="n"/>
      <c r="BT144" s="135" t="n"/>
      <c r="BU144" s="135" t="n"/>
      <c r="BV144" s="135" t="n"/>
      <c r="BW144" s="135" t="n"/>
      <c r="BX144" s="135" t="n"/>
      <c r="BY144" s="135" t="n"/>
      <c r="BZ144" s="135" t="n"/>
      <c r="CA144" s="135" t="n"/>
      <c r="CB144" s="135" t="n"/>
      <c r="CC144" s="135" t="n"/>
      <c r="CD144" s="135" t="n"/>
      <c r="CE144" s="135" t="n"/>
      <c r="CF144" s="135" t="n"/>
      <c r="CG144" s="135" t="n"/>
      <c r="CH144" s="135" t="n"/>
      <c r="CI144" s="135" t="n"/>
      <c r="CJ144" s="135" t="n"/>
      <c r="CK144" s="135" t="n"/>
      <c r="CL144" s="135" t="n"/>
      <c r="CM144" s="135" t="n"/>
      <c r="CN144" s="135" t="n"/>
      <c r="CO144" s="135" t="n"/>
      <c r="CP144" s="135" t="n"/>
      <c r="CQ144" s="135" t="n"/>
      <c r="CR144" s="135" t="n"/>
      <c r="CU144" s="36" t="n"/>
      <c r="CV144" s="36" t="n"/>
      <c r="CW144" s="36" t="n"/>
      <c r="CX144" s="36" t="n"/>
      <c r="CY144" s="36" t="n"/>
      <c r="CZ144" s="36" t="n"/>
      <c r="DA144" s="36" t="n"/>
      <c r="DB144" s="36" t="n"/>
      <c r="DC144" s="36" t="n"/>
      <c r="DD144" s="36" t="n"/>
      <c r="DE144" s="36" t="n"/>
      <c r="DF144" s="36" t="n"/>
      <c r="DG144" s="36" t="n"/>
      <c r="DH144" s="36" t="n"/>
      <c r="DI144" s="36" t="n"/>
      <c r="DJ144" s="36" t="n"/>
      <c r="DK144" s="36" t="n"/>
      <c r="DL144" s="36" t="n"/>
      <c r="DM144" s="36" t="n"/>
      <c r="DN144" s="36" t="n"/>
      <c r="DO144" s="36" t="n"/>
      <c r="DP144" s="36" t="n"/>
      <c r="DQ144" s="36" t="n"/>
      <c r="DR144" s="36" t="n"/>
      <c r="DS144" s="36" t="n"/>
      <c r="DT144" s="36" t="n"/>
      <c r="DU144" s="36" t="n"/>
      <c r="DV144" s="36" t="n"/>
      <c r="DW144" s="36" t="n"/>
      <c r="DX144" s="36" t="n"/>
      <c r="DY144" s="36" t="n"/>
      <c r="DZ144" s="36" t="n"/>
      <c r="EA144" s="36" t="n"/>
      <c r="EB144" s="36" t="n"/>
      <c r="EC144" s="36" t="n"/>
      <c r="ED144" s="36" t="n"/>
      <c r="EE144" s="36" t="n"/>
      <c r="EF144" s="36" t="n"/>
      <c r="EG144" s="36" t="n"/>
      <c r="EH144" s="36" t="n"/>
      <c r="EI144" s="36" t="n"/>
      <c r="EJ144" s="36" t="n"/>
      <c r="EK144" s="36" t="n"/>
      <c r="EL144" s="36" t="n"/>
      <c r="EM144" s="36" t="n"/>
      <c r="EN144" s="36" t="n"/>
    </row>
    <row r="145">
      <c r="A145" s="36" t="n"/>
      <c r="B145" s="36" t="n"/>
      <c r="C145" s="144" t="n"/>
      <c r="D145" s="144" t="n"/>
      <c r="E145" s="135" t="n"/>
      <c r="F145" s="135" t="n"/>
      <c r="G145" s="135" t="n"/>
      <c r="H145" s="135" t="n"/>
      <c r="I145" s="135" t="n"/>
      <c r="J145" s="135" t="n"/>
      <c r="K145" s="135" t="n"/>
      <c r="L145" s="135" t="n"/>
      <c r="M145" s="135" t="n"/>
      <c r="N145" s="135" t="n"/>
      <c r="O145" s="135" t="n"/>
      <c r="P145" s="135" t="n"/>
      <c r="Q145" s="135" t="n"/>
      <c r="R145" s="135" t="n"/>
      <c r="S145" s="135" t="n"/>
      <c r="T145" s="135" t="n"/>
      <c r="U145" s="135" t="n"/>
      <c r="V145" s="135" t="n"/>
      <c r="W145" s="135" t="n"/>
      <c r="X145" s="135" t="n"/>
      <c r="Y145" s="135" t="n"/>
      <c r="Z145" s="135" t="n"/>
      <c r="AA145" s="135" t="n"/>
      <c r="AB145" s="135" t="n"/>
      <c r="AC145" s="135" t="n"/>
      <c r="AD145" s="135" t="n"/>
      <c r="AE145" s="135" t="n"/>
      <c r="AF145" s="135" t="n"/>
      <c r="AG145" s="135" t="n"/>
      <c r="AH145" s="135" t="n"/>
      <c r="AI145" s="135" t="n"/>
      <c r="AJ145" s="135" t="n"/>
      <c r="AK145" s="135" t="n"/>
      <c r="AL145" s="135" t="n"/>
      <c r="AM145" s="135" t="n"/>
      <c r="AN145" s="135" t="n"/>
      <c r="AO145" s="135" t="n"/>
      <c r="AP145" s="135" t="n"/>
      <c r="AQ145" s="135" t="n"/>
      <c r="AR145" s="135" t="n"/>
      <c r="AS145" s="135" t="n"/>
      <c r="AT145" s="135" t="n"/>
      <c r="AU145" s="135" t="n"/>
      <c r="AV145" s="135" t="n"/>
      <c r="AW145" s="135" t="n"/>
      <c r="AX145" s="135" t="n"/>
      <c r="AY145" s="135" t="n"/>
      <c r="AZ145" s="135" t="n"/>
      <c r="BA145" s="135" t="n"/>
      <c r="BB145" s="135" t="n"/>
      <c r="BC145" s="135" t="n"/>
      <c r="BD145" s="135" t="n"/>
      <c r="BE145" s="135" t="n"/>
      <c r="BF145" s="135" t="n"/>
      <c r="BG145" s="135" t="n"/>
      <c r="BH145" s="135" t="n"/>
      <c r="BI145" s="135" t="n"/>
      <c r="BJ145" s="135" t="n"/>
      <c r="BK145" s="135" t="n"/>
      <c r="BL145" s="135" t="n"/>
      <c r="BM145" s="135" t="n"/>
      <c r="BN145" s="135" t="n"/>
      <c r="BO145" s="135" t="n"/>
      <c r="BP145" s="135" t="n"/>
      <c r="BQ145" s="135" t="n"/>
      <c r="BR145" s="135" t="n"/>
      <c r="BS145" s="135" t="n"/>
      <c r="BT145" s="135" t="n"/>
      <c r="BU145" s="135" t="n"/>
      <c r="BV145" s="135" t="n"/>
      <c r="BW145" s="135" t="n"/>
      <c r="BX145" s="135" t="n"/>
      <c r="BY145" s="135" t="n"/>
      <c r="BZ145" s="135" t="n"/>
      <c r="CA145" s="135" t="n"/>
      <c r="CB145" s="135" t="n"/>
      <c r="CC145" s="135" t="n"/>
      <c r="CD145" s="135" t="n"/>
      <c r="CE145" s="135" t="n"/>
      <c r="CF145" s="135" t="n"/>
      <c r="CG145" s="135" t="n"/>
      <c r="CH145" s="135" t="n"/>
      <c r="CI145" s="135" t="n"/>
      <c r="CJ145" s="135" t="n"/>
      <c r="CK145" s="135" t="n"/>
      <c r="CL145" s="135" t="n"/>
      <c r="CM145" s="135" t="n"/>
      <c r="CN145" s="135" t="n"/>
      <c r="CO145" s="135" t="n"/>
      <c r="CP145" s="135" t="n"/>
      <c r="CQ145" s="135" t="n"/>
      <c r="CR145" s="135" t="n"/>
      <c r="CU145" s="36" t="n"/>
      <c r="CV145" s="36" t="n"/>
      <c r="CW145" s="36" t="n"/>
      <c r="CX145" s="36" t="n"/>
      <c r="CY145" s="36" t="n"/>
      <c r="CZ145" s="36" t="n"/>
      <c r="DA145" s="36" t="n"/>
      <c r="DB145" s="36" t="n"/>
      <c r="DC145" s="36" t="n"/>
      <c r="DD145" s="36" t="n"/>
      <c r="DE145" s="36" t="n"/>
      <c r="DF145" s="36" t="n"/>
      <c r="DG145" s="36" t="n"/>
      <c r="DH145" s="36" t="n"/>
      <c r="DI145" s="36" t="n"/>
      <c r="DJ145" s="36" t="n"/>
      <c r="DK145" s="36" t="n"/>
      <c r="DL145" s="36" t="n"/>
      <c r="DM145" s="36" t="n"/>
      <c r="DN145" s="36" t="n"/>
      <c r="DO145" s="36" t="n"/>
      <c r="DP145" s="36" t="n"/>
      <c r="DQ145" s="36" t="n"/>
      <c r="DR145" s="36" t="n"/>
      <c r="DS145" s="36" t="n"/>
      <c r="DT145" s="36" t="n"/>
      <c r="DU145" s="36" t="n"/>
      <c r="DV145" s="36" t="n"/>
      <c r="DW145" s="36" t="n"/>
      <c r="DX145" s="36" t="n"/>
      <c r="DY145" s="36" t="n"/>
      <c r="DZ145" s="36" t="n"/>
      <c r="EA145" s="36" t="n"/>
      <c r="EB145" s="36" t="n"/>
      <c r="EC145" s="36" t="n"/>
      <c r="ED145" s="36" t="n"/>
      <c r="EE145" s="36" t="n"/>
      <c r="EF145" s="36" t="n"/>
      <c r="EG145" s="36" t="n"/>
      <c r="EH145" s="36" t="n"/>
      <c r="EI145" s="36" t="n"/>
      <c r="EJ145" s="36" t="n"/>
      <c r="EK145" s="36" t="n"/>
      <c r="EL145" s="36" t="n"/>
      <c r="EM145" s="36" t="n"/>
      <c r="EN145" s="36" t="n"/>
    </row>
    <row r="146">
      <c r="A146" s="36" t="n"/>
      <c r="B146" s="36" t="n"/>
      <c r="C146" s="144" t="n"/>
      <c r="D146" s="144" t="n"/>
      <c r="E146" s="135" t="n"/>
      <c r="F146" s="135" t="n"/>
      <c r="G146" s="135" t="n"/>
      <c r="H146" s="135" t="n"/>
      <c r="I146" s="135" t="n"/>
      <c r="J146" s="135" t="n"/>
      <c r="K146" s="135" t="n"/>
      <c r="L146" s="135" t="n"/>
      <c r="M146" s="135" t="n"/>
      <c r="N146" s="135" t="n"/>
      <c r="O146" s="135" t="n"/>
      <c r="P146" s="135" t="n"/>
      <c r="Q146" s="135" t="n"/>
      <c r="R146" s="135" t="n"/>
      <c r="S146" s="135" t="n"/>
      <c r="T146" s="135" t="n"/>
      <c r="U146" s="135" t="n"/>
      <c r="V146" s="135" t="n"/>
      <c r="W146" s="135" t="n"/>
      <c r="X146" s="135" t="n"/>
      <c r="Y146" s="135" t="n"/>
      <c r="Z146" s="135" t="n"/>
      <c r="AA146" s="135" t="n"/>
      <c r="AB146" s="135" t="n"/>
      <c r="AC146" s="135" t="n"/>
      <c r="AD146" s="135" t="n"/>
      <c r="AE146" s="135" t="n"/>
      <c r="AF146" s="135" t="n"/>
      <c r="AG146" s="135" t="n"/>
      <c r="AH146" s="135" t="n"/>
      <c r="AI146" s="135" t="n"/>
      <c r="AJ146" s="135" t="n"/>
      <c r="AK146" s="135" t="n"/>
      <c r="AL146" s="135" t="n"/>
      <c r="AM146" s="135" t="n"/>
      <c r="AN146" s="135" t="n"/>
      <c r="AO146" s="135" t="n"/>
      <c r="AP146" s="135" t="n"/>
      <c r="AQ146" s="135" t="n"/>
      <c r="AR146" s="135" t="n"/>
      <c r="AS146" s="135" t="n"/>
      <c r="AT146" s="135" t="n"/>
      <c r="AU146" s="135" t="n"/>
      <c r="AV146" s="135" t="n"/>
      <c r="AW146" s="135" t="n"/>
      <c r="AX146" s="135" t="n"/>
      <c r="AY146" s="135" t="n"/>
      <c r="AZ146" s="135" t="n"/>
      <c r="BA146" s="135" t="n"/>
      <c r="BB146" s="135" t="n"/>
      <c r="BC146" s="135" t="n"/>
      <c r="BD146" s="135" t="n"/>
      <c r="BE146" s="135" t="n"/>
      <c r="BF146" s="135" t="n"/>
      <c r="BG146" s="135" t="n"/>
      <c r="BH146" s="135" t="n"/>
      <c r="BI146" s="135" t="n"/>
      <c r="BJ146" s="135" t="n"/>
      <c r="BK146" s="135" t="n"/>
      <c r="BL146" s="135" t="n"/>
      <c r="BM146" s="135" t="n"/>
      <c r="BN146" s="135" t="n"/>
      <c r="BO146" s="135" t="n"/>
      <c r="BP146" s="135" t="n"/>
      <c r="BQ146" s="135" t="n"/>
      <c r="BR146" s="135" t="n"/>
      <c r="BS146" s="135" t="n"/>
      <c r="BT146" s="135" t="n"/>
      <c r="BU146" s="135" t="n"/>
      <c r="BV146" s="135" t="n"/>
      <c r="BW146" s="135" t="n"/>
      <c r="BX146" s="135" t="n"/>
      <c r="BY146" s="135" t="n"/>
      <c r="BZ146" s="135" t="n"/>
      <c r="CA146" s="135" t="n"/>
      <c r="CB146" s="135" t="n"/>
      <c r="CC146" s="135" t="n"/>
      <c r="CD146" s="135" t="n"/>
      <c r="CE146" s="135" t="n"/>
      <c r="CF146" s="135" t="n"/>
      <c r="CG146" s="135" t="n"/>
      <c r="CH146" s="135" t="n"/>
      <c r="CI146" s="135" t="n"/>
      <c r="CJ146" s="135" t="n"/>
      <c r="CK146" s="135" t="n"/>
      <c r="CL146" s="135" t="n"/>
      <c r="CM146" s="135" t="n"/>
      <c r="CN146" s="135" t="n"/>
      <c r="CO146" s="135" t="n"/>
      <c r="CP146" s="135" t="n"/>
      <c r="CQ146" s="135" t="n"/>
      <c r="CR146" s="135" t="n"/>
      <c r="CU146" s="36" t="n"/>
      <c r="CV146" s="36" t="n"/>
      <c r="CW146" s="36" t="n"/>
      <c r="CX146" s="36" t="n"/>
      <c r="CY146" s="36" t="n"/>
      <c r="CZ146" s="36" t="n"/>
      <c r="DA146" s="36" t="n"/>
      <c r="DB146" s="36" t="n"/>
      <c r="DC146" s="36" t="n"/>
      <c r="DD146" s="36" t="n"/>
      <c r="DE146" s="36" t="n"/>
      <c r="DF146" s="36" t="n"/>
      <c r="DG146" s="36" t="n"/>
      <c r="DH146" s="36" t="n"/>
      <c r="DI146" s="36" t="n"/>
      <c r="DJ146" s="36" t="n"/>
      <c r="DK146" s="36" t="n"/>
      <c r="DL146" s="36" t="n"/>
      <c r="DM146" s="36" t="n"/>
      <c r="DN146" s="36" t="n"/>
      <c r="DO146" s="36" t="n"/>
      <c r="DP146" s="36" t="n"/>
      <c r="DQ146" s="36" t="n"/>
      <c r="DR146" s="36" t="n"/>
      <c r="DS146" s="36" t="n"/>
      <c r="DT146" s="36" t="n"/>
      <c r="DU146" s="36" t="n"/>
      <c r="DV146" s="36" t="n"/>
      <c r="DW146" s="36" t="n"/>
      <c r="DX146" s="36" t="n"/>
      <c r="DY146" s="36" t="n"/>
      <c r="DZ146" s="36" t="n"/>
      <c r="EA146" s="36" t="n"/>
      <c r="EB146" s="36" t="n"/>
      <c r="EC146" s="36" t="n"/>
      <c r="ED146" s="36" t="n"/>
      <c r="EE146" s="36" t="n"/>
      <c r="EF146" s="36" t="n"/>
      <c r="EG146" s="36" t="n"/>
      <c r="EH146" s="36" t="n"/>
      <c r="EI146" s="36" t="n"/>
      <c r="EJ146" s="36" t="n"/>
      <c r="EK146" s="36" t="n"/>
      <c r="EL146" s="36" t="n"/>
      <c r="EM146" s="36" t="n"/>
      <c r="EN146" s="36" t="n"/>
    </row>
    <row r="147">
      <c r="A147" s="36" t="n"/>
      <c r="B147" s="36" t="n"/>
      <c r="C147" s="144" t="n"/>
      <c r="D147" s="144" t="n"/>
      <c r="E147" s="135" t="n"/>
      <c r="F147" s="135" t="n"/>
      <c r="G147" s="135" t="n"/>
      <c r="H147" s="135" t="n"/>
      <c r="I147" s="135" t="n"/>
      <c r="J147" s="135" t="n"/>
      <c r="K147" s="135" t="n"/>
      <c r="L147" s="135" t="n"/>
      <c r="M147" s="135" t="n"/>
      <c r="N147" s="135" t="n"/>
      <c r="O147" s="135" t="n"/>
      <c r="P147" s="135" t="n"/>
      <c r="Q147" s="135" t="n"/>
      <c r="R147" s="135" t="n"/>
      <c r="S147" s="135" t="n"/>
      <c r="T147" s="135" t="n"/>
      <c r="U147" s="135" t="n"/>
      <c r="V147" s="135" t="n"/>
      <c r="W147" s="135" t="n"/>
      <c r="X147" s="135" t="n"/>
      <c r="Y147" s="135" t="n"/>
      <c r="Z147" s="135" t="n"/>
      <c r="AA147" s="135" t="n"/>
      <c r="AB147" s="135" t="n"/>
      <c r="AC147" s="135" t="n"/>
      <c r="AD147" s="135" t="n"/>
      <c r="AE147" s="135" t="n"/>
      <c r="AF147" s="135" t="n"/>
      <c r="AG147" s="135" t="n"/>
      <c r="AH147" s="135" t="n"/>
      <c r="AI147" s="135" t="n"/>
      <c r="AJ147" s="135" t="n"/>
      <c r="AK147" s="135" t="n"/>
      <c r="AL147" s="135" t="n"/>
      <c r="AM147" s="135" t="n"/>
      <c r="AN147" s="135" t="n"/>
      <c r="AO147" s="135" t="n"/>
      <c r="AP147" s="135" t="n"/>
      <c r="AQ147" s="135" t="n"/>
      <c r="AR147" s="135" t="n"/>
      <c r="AS147" s="135" t="n"/>
      <c r="AT147" s="135" t="n"/>
      <c r="AU147" s="135" t="n"/>
      <c r="AV147" s="135" t="n"/>
      <c r="AW147" s="135" t="n"/>
      <c r="AX147" s="135" t="n"/>
      <c r="AY147" s="135" t="n"/>
      <c r="AZ147" s="135" t="n"/>
      <c r="BA147" s="135" t="n"/>
      <c r="BB147" s="135" t="n"/>
      <c r="BC147" s="135" t="n"/>
      <c r="BD147" s="135" t="n"/>
      <c r="BE147" s="135" t="n"/>
      <c r="BF147" s="135" t="n"/>
      <c r="BG147" s="135" t="n"/>
      <c r="BH147" s="135" t="n"/>
      <c r="BI147" s="135" t="n"/>
      <c r="BJ147" s="135" t="n"/>
      <c r="BK147" s="135" t="n"/>
      <c r="BL147" s="135" t="n"/>
      <c r="BM147" s="135" t="n"/>
      <c r="BN147" s="135" t="n"/>
      <c r="BO147" s="135" t="n"/>
      <c r="BP147" s="135" t="n"/>
      <c r="BQ147" s="135" t="n"/>
      <c r="BR147" s="135" t="n"/>
      <c r="BS147" s="135" t="n"/>
      <c r="BT147" s="135" t="n"/>
      <c r="BU147" s="135" t="n"/>
      <c r="BV147" s="135" t="n"/>
      <c r="BW147" s="135" t="n"/>
      <c r="BX147" s="135" t="n"/>
      <c r="BY147" s="135" t="n"/>
      <c r="BZ147" s="135" t="n"/>
      <c r="CA147" s="135" t="n"/>
      <c r="CB147" s="135" t="n"/>
      <c r="CC147" s="135" t="n"/>
      <c r="CD147" s="135" t="n"/>
      <c r="CE147" s="135" t="n"/>
      <c r="CF147" s="135" t="n"/>
      <c r="CG147" s="135" t="n"/>
      <c r="CH147" s="135" t="n"/>
      <c r="CI147" s="135" t="n"/>
      <c r="CJ147" s="135" t="n"/>
      <c r="CK147" s="135" t="n"/>
      <c r="CL147" s="135" t="n"/>
      <c r="CM147" s="135" t="n"/>
      <c r="CN147" s="135" t="n"/>
      <c r="CO147" s="135" t="n"/>
      <c r="CP147" s="135" t="n"/>
      <c r="CQ147" s="135" t="n"/>
      <c r="CR147" s="135" t="n"/>
      <c r="CU147" s="36" t="n"/>
      <c r="CV147" s="36" t="n"/>
      <c r="CW147" s="36" t="n"/>
      <c r="CX147" s="36" t="n"/>
      <c r="CY147" s="36" t="n"/>
      <c r="CZ147" s="36" t="n"/>
      <c r="DA147" s="36" t="n"/>
      <c r="DB147" s="36" t="n"/>
      <c r="DC147" s="36" t="n"/>
      <c r="DD147" s="36" t="n"/>
      <c r="DE147" s="36" t="n"/>
      <c r="DF147" s="36" t="n"/>
      <c r="DG147" s="36" t="n"/>
      <c r="DH147" s="36" t="n"/>
      <c r="DI147" s="36" t="n"/>
      <c r="DJ147" s="36" t="n"/>
      <c r="DK147" s="36" t="n"/>
      <c r="DL147" s="36" t="n"/>
      <c r="DM147" s="36" t="n"/>
      <c r="DN147" s="36" t="n"/>
      <c r="DO147" s="36" t="n"/>
      <c r="DP147" s="36" t="n"/>
      <c r="DQ147" s="36" t="n"/>
      <c r="DR147" s="36" t="n"/>
      <c r="DS147" s="36" t="n"/>
      <c r="DT147" s="36" t="n"/>
      <c r="DU147" s="36" t="n"/>
      <c r="DV147" s="36" t="n"/>
      <c r="DW147" s="36" t="n"/>
      <c r="DX147" s="36" t="n"/>
      <c r="DY147" s="36" t="n"/>
      <c r="DZ147" s="36" t="n"/>
      <c r="EA147" s="36" t="n"/>
      <c r="EB147" s="36" t="n"/>
      <c r="EC147" s="36" t="n"/>
      <c r="ED147" s="36" t="n"/>
      <c r="EE147" s="36" t="n"/>
      <c r="EF147" s="36" t="n"/>
      <c r="EG147" s="36" t="n"/>
      <c r="EH147" s="36" t="n"/>
      <c r="EI147" s="36" t="n"/>
      <c r="EJ147" s="36" t="n"/>
      <c r="EK147" s="36" t="n"/>
      <c r="EL147" s="36" t="n"/>
      <c r="EM147" s="36" t="n"/>
      <c r="EN147" s="36" t="n"/>
    </row>
    <row r="148">
      <c r="A148" s="36" t="n"/>
      <c r="B148" s="36" t="n"/>
      <c r="C148" s="144" t="n"/>
      <c r="D148" s="144" t="n"/>
      <c r="E148" s="135" t="n"/>
      <c r="F148" s="135" t="n"/>
      <c r="G148" s="135" t="n"/>
      <c r="H148" s="135" t="n"/>
      <c r="I148" s="135" t="n"/>
      <c r="J148" s="135" t="n"/>
      <c r="K148" s="135" t="n"/>
      <c r="L148" s="135" t="n"/>
      <c r="M148" s="135" t="n"/>
      <c r="N148" s="135" t="n"/>
      <c r="O148" s="135" t="n"/>
      <c r="P148" s="135" t="n"/>
      <c r="Q148" s="135" t="n"/>
      <c r="R148" s="135" t="n"/>
      <c r="S148" s="135" t="n"/>
      <c r="T148" s="135" t="n"/>
      <c r="U148" s="135" t="n"/>
      <c r="V148" s="135" t="n"/>
      <c r="W148" s="135" t="n"/>
      <c r="X148" s="135" t="n"/>
      <c r="Y148" s="135" t="n"/>
      <c r="Z148" s="135" t="n"/>
      <c r="AA148" s="135" t="n"/>
      <c r="AB148" s="135" t="n"/>
      <c r="AC148" s="135" t="n"/>
      <c r="AD148" s="135" t="n"/>
      <c r="AE148" s="135" t="n"/>
      <c r="AF148" s="135" t="n"/>
      <c r="AG148" s="135" t="n"/>
      <c r="AH148" s="135" t="n"/>
      <c r="AI148" s="135" t="n"/>
      <c r="AJ148" s="135" t="n"/>
      <c r="AK148" s="135" t="n"/>
      <c r="AL148" s="135" t="n"/>
      <c r="AM148" s="135" t="n"/>
      <c r="AN148" s="135" t="n"/>
      <c r="AO148" s="135" t="n"/>
      <c r="AP148" s="135" t="n"/>
      <c r="AQ148" s="135" t="n"/>
      <c r="AR148" s="135" t="n"/>
      <c r="AS148" s="135" t="n"/>
      <c r="AT148" s="135" t="n"/>
      <c r="AU148" s="135" t="n"/>
      <c r="AV148" s="135" t="n"/>
      <c r="AW148" s="135" t="n"/>
      <c r="AX148" s="135" t="n"/>
      <c r="AY148" s="135" t="n"/>
      <c r="AZ148" s="135" t="n"/>
      <c r="BA148" s="135" t="n"/>
      <c r="BB148" s="135" t="n"/>
      <c r="BC148" s="135" t="n"/>
      <c r="BD148" s="135" t="n"/>
      <c r="BE148" s="135" t="n"/>
      <c r="BF148" s="135" t="n"/>
      <c r="BG148" s="135" t="n"/>
      <c r="BH148" s="135" t="n"/>
      <c r="BI148" s="135" t="n"/>
      <c r="BJ148" s="135" t="n"/>
      <c r="BK148" s="135" t="n"/>
      <c r="BL148" s="135" t="n"/>
      <c r="BM148" s="135" t="n"/>
      <c r="BN148" s="135" t="n"/>
      <c r="BO148" s="135" t="n"/>
      <c r="BP148" s="135" t="n"/>
      <c r="BQ148" s="135" t="n"/>
      <c r="BR148" s="135" t="n"/>
      <c r="BS148" s="135" t="n"/>
      <c r="BT148" s="135" t="n"/>
      <c r="BU148" s="135" t="n"/>
      <c r="BV148" s="135" t="n"/>
      <c r="BW148" s="135" t="n"/>
      <c r="BX148" s="135" t="n"/>
      <c r="BY148" s="135" t="n"/>
      <c r="BZ148" s="135" t="n"/>
      <c r="CA148" s="135" t="n"/>
      <c r="CB148" s="135" t="n"/>
      <c r="CC148" s="135" t="n"/>
      <c r="CD148" s="135" t="n"/>
      <c r="CE148" s="135" t="n"/>
      <c r="CF148" s="135" t="n"/>
      <c r="CG148" s="135" t="n"/>
      <c r="CH148" s="135" t="n"/>
      <c r="CI148" s="135" t="n"/>
      <c r="CJ148" s="135" t="n"/>
      <c r="CK148" s="135" t="n"/>
      <c r="CL148" s="135" t="n"/>
      <c r="CM148" s="135" t="n"/>
      <c r="CN148" s="135" t="n"/>
      <c r="CO148" s="135" t="n"/>
      <c r="CP148" s="135" t="n"/>
      <c r="CQ148" s="135" t="n"/>
      <c r="CR148" s="135" t="n"/>
      <c r="CU148" s="36" t="n"/>
      <c r="CV148" s="36" t="n"/>
      <c r="CW148" s="36" t="n"/>
      <c r="CX148" s="36" t="n"/>
      <c r="CY148" s="36" t="n"/>
      <c r="CZ148" s="36" t="n"/>
      <c r="DA148" s="36" t="n"/>
      <c r="DB148" s="36" t="n"/>
      <c r="DC148" s="36" t="n"/>
      <c r="DD148" s="36" t="n"/>
      <c r="DE148" s="36" t="n"/>
      <c r="DF148" s="36" t="n"/>
      <c r="DG148" s="36" t="n"/>
      <c r="DH148" s="36" t="n"/>
      <c r="DI148" s="36" t="n"/>
      <c r="DJ148" s="36" t="n"/>
      <c r="DK148" s="36" t="n"/>
      <c r="DL148" s="36" t="n"/>
      <c r="DM148" s="36" t="n"/>
      <c r="DN148" s="36" t="n"/>
      <c r="DO148" s="36" t="n"/>
      <c r="DP148" s="36" t="n"/>
      <c r="DQ148" s="36" t="n"/>
      <c r="DR148" s="36" t="n"/>
      <c r="DS148" s="36" t="n"/>
      <c r="DT148" s="36" t="n"/>
      <c r="DU148" s="36" t="n"/>
      <c r="DV148" s="36" t="n"/>
      <c r="DW148" s="36" t="n"/>
      <c r="DX148" s="36" t="n"/>
      <c r="DY148" s="36" t="n"/>
      <c r="DZ148" s="36" t="n"/>
      <c r="EA148" s="36" t="n"/>
      <c r="EB148" s="36" t="n"/>
      <c r="EC148" s="36" t="n"/>
      <c r="ED148" s="36" t="n"/>
      <c r="EE148" s="36" t="n"/>
      <c r="EF148" s="36" t="n"/>
      <c r="EG148" s="36" t="n"/>
      <c r="EH148" s="36" t="n"/>
      <c r="EI148" s="36" t="n"/>
      <c r="EJ148" s="36" t="n"/>
      <c r="EK148" s="36" t="n"/>
      <c r="EL148" s="36" t="n"/>
      <c r="EM148" s="36" t="n"/>
      <c r="EN148" s="36" t="n"/>
    </row>
    <row r="149">
      <c r="A149" s="36" t="n"/>
      <c r="B149" s="36" t="n"/>
      <c r="C149" s="144" t="n"/>
      <c r="D149" s="144" t="n"/>
      <c r="E149" s="135" t="n"/>
      <c r="F149" s="135" t="n"/>
      <c r="G149" s="135" t="n"/>
      <c r="H149" s="135" t="n"/>
      <c r="I149" s="135" t="n"/>
      <c r="J149" s="135" t="n"/>
      <c r="K149" s="135" t="n"/>
      <c r="L149" s="135" t="n"/>
      <c r="M149" s="135" t="n"/>
      <c r="N149" s="135" t="n"/>
      <c r="O149" s="135" t="n"/>
      <c r="P149" s="135" t="n"/>
      <c r="Q149" s="135" t="n"/>
      <c r="R149" s="135" t="n"/>
      <c r="S149" s="135" t="n"/>
      <c r="T149" s="135" t="n"/>
      <c r="U149" s="135" t="n"/>
      <c r="V149" s="135" t="n"/>
      <c r="W149" s="135" t="n"/>
      <c r="X149" s="135" t="n"/>
      <c r="Y149" s="135" t="n"/>
      <c r="Z149" s="135" t="n"/>
      <c r="AA149" s="135" t="n"/>
      <c r="AB149" s="135" t="n"/>
      <c r="AC149" s="135" t="n"/>
      <c r="AD149" s="135" t="n"/>
      <c r="AE149" s="135" t="n"/>
      <c r="AF149" s="135" t="n"/>
      <c r="AG149" s="135" t="n"/>
      <c r="AH149" s="135" t="n"/>
      <c r="AI149" s="135" t="n"/>
      <c r="AJ149" s="135" t="n"/>
      <c r="AK149" s="135" t="n"/>
      <c r="AL149" s="135" t="n"/>
      <c r="AM149" s="135" t="n"/>
      <c r="AN149" s="135" t="n"/>
      <c r="AO149" s="135" t="n"/>
      <c r="AP149" s="135" t="n"/>
      <c r="AQ149" s="135" t="n"/>
      <c r="AR149" s="135" t="n"/>
      <c r="AS149" s="135" t="n"/>
      <c r="AT149" s="135" t="n"/>
      <c r="AU149" s="135" t="n"/>
      <c r="AV149" s="135" t="n"/>
      <c r="AW149" s="135" t="n"/>
      <c r="AX149" s="135" t="n"/>
      <c r="AY149" s="135" t="n"/>
      <c r="AZ149" s="135" t="n"/>
      <c r="BA149" s="135" t="n"/>
      <c r="BB149" s="135" t="n"/>
      <c r="BC149" s="135" t="n"/>
      <c r="BD149" s="135" t="n"/>
      <c r="BE149" s="135" t="n"/>
      <c r="BF149" s="135" t="n"/>
      <c r="BG149" s="135" t="n"/>
      <c r="BH149" s="135" t="n"/>
      <c r="BI149" s="135" t="n"/>
      <c r="BJ149" s="135" t="n"/>
      <c r="BK149" s="135" t="n"/>
      <c r="BL149" s="135" t="n"/>
      <c r="BM149" s="135" t="n"/>
      <c r="BN149" s="135" t="n"/>
      <c r="BO149" s="135" t="n"/>
      <c r="BP149" s="135" t="n"/>
      <c r="BQ149" s="135" t="n"/>
      <c r="BR149" s="135" t="n"/>
      <c r="BS149" s="135" t="n"/>
      <c r="BT149" s="135" t="n"/>
      <c r="BU149" s="135" t="n"/>
      <c r="BV149" s="135" t="n"/>
      <c r="BW149" s="135" t="n"/>
      <c r="BX149" s="135" t="n"/>
      <c r="BY149" s="135" t="n"/>
      <c r="BZ149" s="135" t="n"/>
      <c r="CA149" s="135" t="n"/>
      <c r="CB149" s="135" t="n"/>
      <c r="CC149" s="135" t="n"/>
      <c r="CD149" s="135" t="n"/>
      <c r="CE149" s="135" t="n"/>
      <c r="CF149" s="135" t="n"/>
      <c r="CG149" s="135" t="n"/>
      <c r="CH149" s="135" t="n"/>
      <c r="CI149" s="135" t="n"/>
      <c r="CJ149" s="135" t="n"/>
      <c r="CK149" s="135" t="n"/>
      <c r="CL149" s="135" t="n"/>
      <c r="CM149" s="135" t="n"/>
      <c r="CN149" s="135" t="n"/>
      <c r="CO149" s="135" t="n"/>
      <c r="CP149" s="135" t="n"/>
      <c r="CQ149" s="135" t="n"/>
      <c r="CR149" s="135" t="n"/>
      <c r="CU149" s="36" t="n"/>
      <c r="CV149" s="36" t="n"/>
      <c r="CW149" s="36" t="n"/>
      <c r="CX149" s="36" t="n"/>
      <c r="CY149" s="36" t="n"/>
      <c r="CZ149" s="36" t="n"/>
      <c r="DA149" s="36" t="n"/>
      <c r="DB149" s="36" t="n"/>
      <c r="DC149" s="36" t="n"/>
      <c r="DD149" s="36" t="n"/>
      <c r="DE149" s="36" t="n"/>
      <c r="DF149" s="36" t="n"/>
      <c r="DG149" s="36" t="n"/>
      <c r="DH149" s="36" t="n"/>
      <c r="DI149" s="36" t="n"/>
      <c r="DJ149" s="36" t="n"/>
      <c r="DK149" s="36" t="n"/>
      <c r="DL149" s="36" t="n"/>
      <c r="DM149" s="36" t="n"/>
      <c r="DN149" s="36" t="n"/>
      <c r="DO149" s="36" t="n"/>
      <c r="DP149" s="36" t="n"/>
      <c r="DQ149" s="36" t="n"/>
      <c r="DR149" s="36" t="n"/>
      <c r="DS149" s="36" t="n"/>
      <c r="DT149" s="36" t="n"/>
      <c r="DU149" s="36" t="n"/>
      <c r="DV149" s="36" t="n"/>
      <c r="DW149" s="36" t="n"/>
      <c r="DX149" s="36" t="n"/>
      <c r="DY149" s="36" t="n"/>
      <c r="DZ149" s="36" t="n"/>
      <c r="EA149" s="36" t="n"/>
      <c r="EB149" s="36" t="n"/>
      <c r="EC149" s="36" t="n"/>
      <c r="ED149" s="36" t="n"/>
      <c r="EE149" s="36" t="n"/>
      <c r="EF149" s="36" t="n"/>
      <c r="EG149" s="36" t="n"/>
      <c r="EH149" s="36" t="n"/>
      <c r="EI149" s="36" t="n"/>
      <c r="EJ149" s="36" t="n"/>
      <c r="EK149" s="36" t="n"/>
      <c r="EL149" s="36" t="n"/>
      <c r="EM149" s="36" t="n"/>
      <c r="EN149" s="36" t="n"/>
    </row>
    <row r="150">
      <c r="A150" s="36" t="n"/>
      <c r="B150" s="36" t="n"/>
      <c r="C150" s="144" t="n"/>
      <c r="D150" s="144" t="n"/>
      <c r="E150" s="135" t="n"/>
      <c r="F150" s="135" t="n"/>
      <c r="G150" s="135" t="n"/>
      <c r="H150" s="135" t="n"/>
      <c r="I150" s="135" t="n"/>
      <c r="J150" s="135" t="n"/>
      <c r="K150" s="135" t="n"/>
      <c r="L150" s="135" t="n"/>
      <c r="M150" s="135" t="n"/>
      <c r="N150" s="135" t="n"/>
      <c r="O150" s="135" t="n"/>
      <c r="P150" s="135" t="n"/>
      <c r="Q150" s="135" t="n"/>
      <c r="R150" s="135" t="n"/>
      <c r="S150" s="135" t="n"/>
      <c r="T150" s="135" t="n"/>
      <c r="U150" s="135" t="n"/>
      <c r="V150" s="135" t="n"/>
      <c r="W150" s="135" t="n"/>
      <c r="X150" s="135" t="n"/>
      <c r="Y150" s="135" t="n"/>
      <c r="Z150" s="135" t="n"/>
      <c r="AA150" s="135" t="n"/>
      <c r="AB150" s="135" t="n"/>
      <c r="AC150" s="135" t="n"/>
      <c r="AD150" s="135" t="n"/>
      <c r="AE150" s="135" t="n"/>
      <c r="AF150" s="135" t="n"/>
      <c r="AG150" s="135" t="n"/>
      <c r="AH150" s="135" t="n"/>
      <c r="AI150" s="135" t="n"/>
      <c r="AJ150" s="135" t="n"/>
      <c r="AK150" s="135" t="n"/>
      <c r="AL150" s="135" t="n"/>
      <c r="AM150" s="135" t="n"/>
      <c r="AN150" s="135" t="n"/>
      <c r="AO150" s="135" t="n"/>
      <c r="AP150" s="135" t="n"/>
      <c r="AQ150" s="135" t="n"/>
      <c r="AR150" s="135" t="n"/>
      <c r="AS150" s="135" t="n"/>
      <c r="AT150" s="135" t="n"/>
      <c r="AU150" s="135" t="n"/>
      <c r="AV150" s="135" t="n"/>
      <c r="AW150" s="135" t="n"/>
      <c r="AX150" s="135" t="n"/>
      <c r="AY150" s="135" t="n"/>
      <c r="AZ150" s="135" t="n"/>
      <c r="BA150" s="135" t="n"/>
      <c r="BB150" s="135" t="n"/>
      <c r="BC150" s="135" t="n"/>
      <c r="BD150" s="135" t="n"/>
      <c r="BE150" s="135" t="n"/>
      <c r="BF150" s="135" t="n"/>
      <c r="BG150" s="135" t="n"/>
      <c r="BH150" s="135" t="n"/>
      <c r="BI150" s="135" t="n"/>
      <c r="BJ150" s="135" t="n"/>
      <c r="BK150" s="135" t="n"/>
      <c r="BL150" s="135" t="n"/>
      <c r="BM150" s="135" t="n"/>
      <c r="BN150" s="135" t="n"/>
      <c r="BO150" s="135" t="n"/>
      <c r="BP150" s="135" t="n"/>
      <c r="BQ150" s="135" t="n"/>
      <c r="BR150" s="135" t="n"/>
      <c r="BS150" s="135" t="n"/>
      <c r="BT150" s="135" t="n"/>
      <c r="BU150" s="135" t="n"/>
      <c r="BV150" s="135" t="n"/>
      <c r="BW150" s="135" t="n"/>
      <c r="BX150" s="135" t="n"/>
      <c r="BY150" s="135" t="n"/>
      <c r="BZ150" s="135" t="n"/>
      <c r="CA150" s="135" t="n"/>
      <c r="CB150" s="135" t="n"/>
      <c r="CC150" s="135" t="n"/>
      <c r="CD150" s="135" t="n"/>
      <c r="CE150" s="135" t="n"/>
      <c r="CF150" s="135" t="n"/>
      <c r="CG150" s="135" t="n"/>
      <c r="CH150" s="135" t="n"/>
      <c r="CI150" s="135" t="n"/>
      <c r="CJ150" s="135" t="n"/>
      <c r="CK150" s="135" t="n"/>
      <c r="CL150" s="135" t="n"/>
      <c r="CM150" s="135" t="n"/>
      <c r="CN150" s="135" t="n"/>
      <c r="CO150" s="135" t="n"/>
      <c r="CP150" s="135" t="n"/>
      <c r="CQ150" s="135" t="n"/>
      <c r="CR150" s="135" t="n"/>
      <c r="CU150" s="36" t="n"/>
      <c r="CV150" s="36" t="n"/>
      <c r="CW150" s="36" t="n"/>
      <c r="CX150" s="36" t="n"/>
      <c r="CY150" s="36" t="n"/>
      <c r="CZ150" s="36" t="n"/>
      <c r="DA150" s="36" t="n"/>
      <c r="DB150" s="36" t="n"/>
      <c r="DC150" s="36" t="n"/>
      <c r="DD150" s="36" t="n"/>
      <c r="DE150" s="36" t="n"/>
      <c r="DF150" s="36" t="n"/>
      <c r="DG150" s="36" t="n"/>
      <c r="DH150" s="36" t="n"/>
      <c r="DI150" s="36" t="n"/>
      <c r="DJ150" s="36" t="n"/>
      <c r="DK150" s="36" t="n"/>
      <c r="DL150" s="36" t="n"/>
      <c r="DM150" s="36" t="n"/>
      <c r="DN150" s="36" t="n"/>
      <c r="DO150" s="36" t="n"/>
      <c r="DP150" s="36" t="n"/>
      <c r="DQ150" s="36" t="n"/>
      <c r="DR150" s="36" t="n"/>
      <c r="DS150" s="36" t="n"/>
      <c r="DT150" s="36" t="n"/>
      <c r="DU150" s="36" t="n"/>
      <c r="DV150" s="36" t="n"/>
      <c r="DW150" s="36" t="n"/>
      <c r="DX150" s="36" t="n"/>
      <c r="DY150" s="36" t="n"/>
      <c r="DZ150" s="36" t="n"/>
      <c r="EA150" s="36" t="n"/>
      <c r="EB150" s="36" t="n"/>
      <c r="EC150" s="36" t="n"/>
      <c r="ED150" s="36" t="n"/>
      <c r="EE150" s="36" t="n"/>
      <c r="EF150" s="36" t="n"/>
      <c r="EG150" s="36" t="n"/>
      <c r="EH150" s="36" t="n"/>
      <c r="EI150" s="36" t="n"/>
      <c r="EJ150" s="36" t="n"/>
      <c r="EK150" s="36" t="n"/>
      <c r="EL150" s="36" t="n"/>
      <c r="EM150" s="36" t="n"/>
      <c r="EN150" s="36" t="n"/>
    </row>
    <row r="151">
      <c r="A151" s="36" t="n"/>
      <c r="B151" s="36" t="n"/>
      <c r="C151" s="144" t="n"/>
      <c r="D151" s="144" t="n"/>
      <c r="E151" s="135" t="n"/>
      <c r="F151" s="135" t="n"/>
      <c r="G151" s="135" t="n"/>
      <c r="H151" s="135" t="n"/>
      <c r="I151" s="135" t="n"/>
      <c r="J151" s="135" t="n"/>
      <c r="K151" s="135" t="n"/>
      <c r="L151" s="135" t="n"/>
      <c r="M151" s="135" t="n"/>
      <c r="N151" s="135" t="n"/>
      <c r="O151" s="135" t="n"/>
      <c r="P151" s="135" t="n"/>
      <c r="Q151" s="135" t="n"/>
      <c r="R151" s="135" t="n"/>
      <c r="S151" s="135" t="n"/>
      <c r="T151" s="135" t="n"/>
      <c r="U151" s="135" t="n"/>
      <c r="V151" s="135" t="n"/>
      <c r="W151" s="135" t="n"/>
      <c r="X151" s="135" t="n"/>
      <c r="Y151" s="135" t="n"/>
      <c r="Z151" s="135" t="n"/>
      <c r="AA151" s="135" t="n"/>
      <c r="AB151" s="135" t="n"/>
      <c r="AC151" s="135" t="n"/>
      <c r="AD151" s="135" t="n"/>
      <c r="AE151" s="135" t="n"/>
      <c r="AF151" s="135" t="n"/>
      <c r="AG151" s="135" t="n"/>
      <c r="AH151" s="135" t="n"/>
      <c r="AI151" s="135" t="n"/>
      <c r="AJ151" s="135" t="n"/>
      <c r="AK151" s="135" t="n"/>
      <c r="AL151" s="135" t="n"/>
      <c r="AM151" s="135" t="n"/>
      <c r="AN151" s="135" t="n"/>
      <c r="AO151" s="135" t="n"/>
      <c r="AP151" s="135" t="n"/>
      <c r="AQ151" s="135" t="n"/>
      <c r="AR151" s="135" t="n"/>
      <c r="AS151" s="135" t="n"/>
      <c r="AT151" s="135" t="n"/>
      <c r="AU151" s="135" t="n"/>
      <c r="AV151" s="135" t="n"/>
      <c r="AW151" s="135" t="n"/>
      <c r="AX151" s="135" t="n"/>
      <c r="AY151" s="135" t="n"/>
      <c r="AZ151" s="135" t="n"/>
      <c r="BA151" s="135" t="n"/>
      <c r="BB151" s="135" t="n"/>
      <c r="BC151" s="135" t="n"/>
      <c r="BD151" s="135" t="n"/>
      <c r="BE151" s="135" t="n"/>
      <c r="BF151" s="135" t="n"/>
      <c r="BG151" s="135" t="n"/>
      <c r="BH151" s="135" t="n"/>
      <c r="BI151" s="135" t="n"/>
      <c r="BJ151" s="135" t="n"/>
      <c r="BK151" s="135" t="n"/>
      <c r="BL151" s="135" t="n"/>
      <c r="BM151" s="135" t="n"/>
      <c r="BN151" s="135" t="n"/>
      <c r="BO151" s="135" t="n"/>
      <c r="BP151" s="135" t="n"/>
      <c r="BQ151" s="135" t="n"/>
      <c r="BR151" s="135" t="n"/>
      <c r="BS151" s="135" t="n"/>
      <c r="BT151" s="135" t="n"/>
      <c r="BU151" s="135" t="n"/>
      <c r="BV151" s="135" t="n"/>
      <c r="BW151" s="135" t="n"/>
      <c r="BX151" s="135" t="n"/>
      <c r="BY151" s="135" t="n"/>
      <c r="BZ151" s="135" t="n"/>
      <c r="CA151" s="135" t="n"/>
      <c r="CB151" s="135" t="n"/>
      <c r="CC151" s="135" t="n"/>
      <c r="CD151" s="135" t="n"/>
      <c r="CE151" s="135" t="n"/>
      <c r="CF151" s="135" t="n"/>
      <c r="CG151" s="135" t="n"/>
      <c r="CH151" s="135" t="n"/>
      <c r="CI151" s="135" t="n"/>
      <c r="CJ151" s="135" t="n"/>
      <c r="CK151" s="135" t="n"/>
      <c r="CL151" s="135" t="n"/>
      <c r="CM151" s="135" t="n"/>
      <c r="CN151" s="135" t="n"/>
      <c r="CO151" s="135" t="n"/>
      <c r="CP151" s="135" t="n"/>
      <c r="CQ151" s="135" t="n"/>
      <c r="CR151" s="135" t="n"/>
      <c r="CU151" s="36" t="n"/>
      <c r="CV151" s="36" t="n"/>
      <c r="CW151" s="36" t="n"/>
      <c r="CX151" s="36" t="n"/>
      <c r="CY151" s="36" t="n"/>
      <c r="CZ151" s="36" t="n"/>
      <c r="DA151" s="36" t="n"/>
      <c r="DB151" s="36" t="n"/>
      <c r="DC151" s="36" t="n"/>
      <c r="DD151" s="36" t="n"/>
      <c r="DE151" s="36" t="n"/>
      <c r="DF151" s="36" t="n"/>
      <c r="DG151" s="36" t="n"/>
      <c r="DH151" s="36" t="n"/>
      <c r="DI151" s="36" t="n"/>
      <c r="DJ151" s="36" t="n"/>
      <c r="DK151" s="36" t="n"/>
      <c r="DL151" s="36" t="n"/>
      <c r="DM151" s="36" t="n"/>
      <c r="DN151" s="36" t="n"/>
      <c r="DO151" s="36" t="n"/>
      <c r="DP151" s="36" t="n"/>
      <c r="DQ151" s="36" t="n"/>
      <c r="DR151" s="36" t="n"/>
      <c r="DS151" s="36" t="n"/>
      <c r="DT151" s="36" t="n"/>
      <c r="DU151" s="36" t="n"/>
      <c r="DV151" s="36" t="n"/>
      <c r="DW151" s="36" t="n"/>
      <c r="DX151" s="36" t="n"/>
      <c r="DY151" s="36" t="n"/>
      <c r="DZ151" s="36" t="n"/>
      <c r="EA151" s="36" t="n"/>
      <c r="EB151" s="36" t="n"/>
      <c r="EC151" s="36" t="n"/>
      <c r="ED151" s="36" t="n"/>
      <c r="EE151" s="36" t="n"/>
      <c r="EF151" s="36" t="n"/>
      <c r="EG151" s="36" t="n"/>
      <c r="EH151" s="36" t="n"/>
      <c r="EI151" s="36" t="n"/>
      <c r="EJ151" s="36" t="n"/>
      <c r="EK151" s="36" t="n"/>
      <c r="EL151" s="36" t="n"/>
      <c r="EM151" s="36" t="n"/>
      <c r="EN151" s="36" t="n"/>
    </row>
    <row r="152">
      <c r="A152" s="36" t="n"/>
      <c r="B152" s="36" t="n"/>
      <c r="C152" s="144" t="n"/>
      <c r="D152" s="144" t="n"/>
      <c r="E152" s="135" t="n"/>
      <c r="F152" s="135" t="n"/>
      <c r="G152" s="135" t="n"/>
      <c r="H152" s="135" t="n"/>
      <c r="I152" s="135" t="n"/>
      <c r="J152" s="135" t="n"/>
      <c r="K152" s="135" t="n"/>
      <c r="L152" s="135" t="n"/>
      <c r="M152" s="135" t="n"/>
      <c r="N152" s="135" t="n"/>
      <c r="O152" s="135" t="n"/>
      <c r="P152" s="135" t="n"/>
      <c r="Q152" s="135" t="n"/>
      <c r="R152" s="135" t="n"/>
      <c r="S152" s="135" t="n"/>
      <c r="T152" s="135" t="n"/>
      <c r="U152" s="135" t="n"/>
      <c r="V152" s="135" t="n"/>
      <c r="W152" s="135" t="n"/>
      <c r="X152" s="135" t="n"/>
      <c r="Y152" s="135" t="n"/>
      <c r="Z152" s="135" t="n"/>
      <c r="AA152" s="135" t="n"/>
      <c r="AB152" s="135" t="n"/>
      <c r="AC152" s="135" t="n"/>
      <c r="AD152" s="135" t="n"/>
      <c r="AE152" s="135" t="n"/>
      <c r="AF152" s="135" t="n"/>
      <c r="AG152" s="135" t="n"/>
      <c r="AH152" s="135" t="n"/>
      <c r="AI152" s="135" t="n"/>
      <c r="AJ152" s="135" t="n"/>
      <c r="AK152" s="135" t="n"/>
      <c r="AL152" s="135" t="n"/>
      <c r="AM152" s="135" t="n"/>
      <c r="AN152" s="135" t="n"/>
      <c r="AO152" s="135" t="n"/>
      <c r="AP152" s="135" t="n"/>
      <c r="AQ152" s="135" t="n"/>
      <c r="AR152" s="135" t="n"/>
      <c r="AS152" s="135" t="n"/>
      <c r="AT152" s="135" t="n"/>
      <c r="AU152" s="135" t="n"/>
      <c r="AV152" s="135" t="n"/>
      <c r="AW152" s="135" t="n"/>
      <c r="AX152" s="135" t="n"/>
      <c r="AY152" s="135" t="n"/>
      <c r="AZ152" s="135" t="n"/>
      <c r="BA152" s="135" t="n"/>
      <c r="BB152" s="135" t="n"/>
      <c r="BC152" s="135" t="n"/>
      <c r="BD152" s="135" t="n"/>
      <c r="BE152" s="135" t="n"/>
      <c r="BF152" s="135" t="n"/>
      <c r="BG152" s="135" t="n"/>
      <c r="BH152" s="135" t="n"/>
      <c r="BI152" s="135" t="n"/>
      <c r="BJ152" s="135" t="n"/>
      <c r="BK152" s="135" t="n"/>
      <c r="BL152" s="135" t="n"/>
      <c r="BM152" s="135" t="n"/>
      <c r="BN152" s="135" t="n"/>
      <c r="BO152" s="135" t="n"/>
      <c r="BP152" s="135" t="n"/>
      <c r="BQ152" s="135" t="n"/>
      <c r="BR152" s="135" t="n"/>
      <c r="BS152" s="135" t="n"/>
      <c r="BT152" s="135" t="n"/>
      <c r="BU152" s="135" t="n"/>
      <c r="BV152" s="135" t="n"/>
      <c r="BW152" s="135" t="n"/>
      <c r="BX152" s="135" t="n"/>
      <c r="BY152" s="135" t="n"/>
      <c r="BZ152" s="135" t="n"/>
      <c r="CA152" s="135" t="n"/>
      <c r="CB152" s="135" t="n"/>
      <c r="CC152" s="135" t="n"/>
      <c r="CD152" s="135" t="n"/>
      <c r="CE152" s="135" t="n"/>
      <c r="CF152" s="135" t="n"/>
      <c r="CG152" s="135" t="n"/>
      <c r="CH152" s="135" t="n"/>
      <c r="CI152" s="135" t="n"/>
      <c r="CJ152" s="135" t="n"/>
      <c r="CK152" s="135" t="n"/>
      <c r="CL152" s="135" t="n"/>
      <c r="CM152" s="135" t="n"/>
      <c r="CN152" s="135" t="n"/>
      <c r="CO152" s="135" t="n"/>
      <c r="CP152" s="135" t="n"/>
      <c r="CQ152" s="135" t="n"/>
      <c r="CR152" s="135" t="n"/>
      <c r="CU152" s="36" t="n"/>
      <c r="CV152" s="36" t="n"/>
      <c r="CW152" s="36" t="n"/>
      <c r="CX152" s="36" t="n"/>
      <c r="CY152" s="36" t="n"/>
      <c r="CZ152" s="36" t="n"/>
      <c r="DA152" s="36" t="n"/>
      <c r="DB152" s="36" t="n"/>
      <c r="DC152" s="36" t="n"/>
      <c r="DD152" s="36" t="n"/>
      <c r="DE152" s="36" t="n"/>
      <c r="DF152" s="36" t="n"/>
      <c r="DG152" s="36" t="n"/>
      <c r="DH152" s="36" t="n"/>
      <c r="DI152" s="36" t="n"/>
      <c r="DJ152" s="36" t="n"/>
      <c r="DK152" s="36" t="n"/>
      <c r="DL152" s="36" t="n"/>
      <c r="DM152" s="36" t="n"/>
      <c r="DN152" s="36" t="n"/>
      <c r="DO152" s="36" t="n"/>
      <c r="DP152" s="36" t="n"/>
      <c r="DQ152" s="36" t="n"/>
      <c r="DR152" s="36" t="n"/>
      <c r="DS152" s="36" t="n"/>
      <c r="DT152" s="36" t="n"/>
      <c r="DU152" s="36" t="n"/>
      <c r="DV152" s="36" t="n"/>
      <c r="DW152" s="36" t="n"/>
      <c r="DX152" s="36" t="n"/>
      <c r="DY152" s="36" t="n"/>
      <c r="DZ152" s="36" t="n"/>
      <c r="EA152" s="36" t="n"/>
      <c r="EB152" s="36" t="n"/>
      <c r="EC152" s="36" t="n"/>
      <c r="ED152" s="36" t="n"/>
      <c r="EE152" s="36" t="n"/>
      <c r="EF152" s="36" t="n"/>
      <c r="EG152" s="36" t="n"/>
      <c r="EH152" s="36" t="n"/>
      <c r="EI152" s="36" t="n"/>
      <c r="EJ152" s="36" t="n"/>
      <c r="EK152" s="36" t="n"/>
      <c r="EL152" s="36" t="n"/>
      <c r="EM152" s="36" t="n"/>
      <c r="EN152" s="36" t="n"/>
    </row>
    <row r="153">
      <c r="A153" s="36" t="n"/>
      <c r="B153" s="36" t="n"/>
      <c r="C153" s="144" t="n"/>
      <c r="D153" s="144" t="n"/>
      <c r="E153" s="135" t="n"/>
      <c r="F153" s="135" t="n"/>
      <c r="G153" s="135" t="n"/>
      <c r="H153" s="135" t="n"/>
      <c r="I153" s="135" t="n"/>
      <c r="J153" s="135" t="n"/>
      <c r="K153" s="135" t="n"/>
      <c r="L153" s="135" t="n"/>
      <c r="M153" s="135" t="n"/>
      <c r="N153" s="135" t="n"/>
      <c r="O153" s="135" t="n"/>
      <c r="P153" s="135" t="n"/>
      <c r="Q153" s="135" t="n"/>
      <c r="R153" s="135" t="n"/>
      <c r="S153" s="135" t="n"/>
      <c r="T153" s="135" t="n"/>
      <c r="U153" s="135" t="n"/>
      <c r="V153" s="135" t="n"/>
      <c r="W153" s="135" t="n"/>
      <c r="X153" s="135" t="n"/>
      <c r="Y153" s="135" t="n"/>
      <c r="Z153" s="135" t="n"/>
      <c r="AA153" s="135" t="n"/>
      <c r="AB153" s="135" t="n"/>
      <c r="AC153" s="135" t="n"/>
      <c r="AD153" s="135" t="n"/>
      <c r="AE153" s="135" t="n"/>
      <c r="AF153" s="135" t="n"/>
      <c r="AG153" s="135" t="n"/>
      <c r="AH153" s="135" t="n"/>
      <c r="AI153" s="135" t="n"/>
      <c r="AJ153" s="135" t="n"/>
      <c r="AK153" s="135" t="n"/>
      <c r="AL153" s="135" t="n"/>
      <c r="AM153" s="135" t="n"/>
      <c r="AN153" s="135" t="n"/>
      <c r="AO153" s="135" t="n"/>
      <c r="AP153" s="135" t="n"/>
      <c r="AQ153" s="135" t="n"/>
      <c r="AR153" s="135" t="n"/>
      <c r="AS153" s="135" t="n"/>
      <c r="AT153" s="135" t="n"/>
      <c r="AU153" s="135" t="n"/>
      <c r="AV153" s="135" t="n"/>
      <c r="AW153" s="135" t="n"/>
      <c r="AX153" s="135" t="n"/>
      <c r="AY153" s="135" t="n"/>
      <c r="AZ153" s="135" t="n"/>
      <c r="BA153" s="135" t="n"/>
      <c r="BB153" s="135" t="n"/>
      <c r="BC153" s="135" t="n"/>
      <c r="BD153" s="135" t="n"/>
      <c r="BE153" s="135" t="n"/>
      <c r="BF153" s="135" t="n"/>
      <c r="BG153" s="135" t="n"/>
      <c r="BH153" s="135" t="n"/>
      <c r="BI153" s="135" t="n"/>
      <c r="BJ153" s="135" t="n"/>
      <c r="BK153" s="135" t="n"/>
      <c r="BL153" s="135" t="n"/>
      <c r="BM153" s="135" t="n"/>
      <c r="BN153" s="135" t="n"/>
      <c r="BO153" s="135" t="n"/>
      <c r="BP153" s="135" t="n"/>
      <c r="BQ153" s="135" t="n"/>
      <c r="BR153" s="135" t="n"/>
      <c r="BS153" s="135" t="n"/>
      <c r="BT153" s="135" t="n"/>
      <c r="BU153" s="135" t="n"/>
      <c r="BV153" s="135" t="n"/>
      <c r="BW153" s="135" t="n"/>
      <c r="BX153" s="135" t="n"/>
      <c r="BY153" s="135" t="n"/>
      <c r="BZ153" s="135" t="n"/>
      <c r="CA153" s="135" t="n"/>
      <c r="CB153" s="135" t="n"/>
      <c r="CC153" s="135" t="n"/>
      <c r="CD153" s="135" t="n"/>
      <c r="CE153" s="135" t="n"/>
      <c r="CF153" s="135" t="n"/>
      <c r="CG153" s="135" t="n"/>
      <c r="CH153" s="135" t="n"/>
      <c r="CI153" s="135" t="n"/>
      <c r="CJ153" s="135" t="n"/>
      <c r="CK153" s="135" t="n"/>
      <c r="CL153" s="135" t="n"/>
      <c r="CM153" s="135" t="n"/>
      <c r="CN153" s="135" t="n"/>
      <c r="CO153" s="135" t="n"/>
      <c r="CP153" s="135" t="n"/>
      <c r="CQ153" s="135" t="n"/>
      <c r="CR153" s="135" t="n"/>
      <c r="CU153" s="36" t="n"/>
      <c r="CV153" s="36" t="n"/>
      <c r="CW153" s="36" t="n"/>
      <c r="CX153" s="36" t="n"/>
      <c r="CY153" s="36" t="n"/>
      <c r="CZ153" s="36" t="n"/>
      <c r="DA153" s="36" t="n"/>
      <c r="DB153" s="36" t="n"/>
      <c r="DC153" s="36" t="n"/>
      <c r="DD153" s="36" t="n"/>
      <c r="DE153" s="36" t="n"/>
      <c r="DF153" s="36" t="n"/>
      <c r="DG153" s="36" t="n"/>
      <c r="DH153" s="36" t="n"/>
      <c r="DI153" s="36" t="n"/>
      <c r="DJ153" s="36" t="n"/>
      <c r="DK153" s="36" t="n"/>
      <c r="DL153" s="36" t="n"/>
      <c r="DM153" s="36" t="n"/>
      <c r="DN153" s="36" t="n"/>
      <c r="DO153" s="36" t="n"/>
      <c r="DP153" s="36" t="n"/>
      <c r="DQ153" s="36" t="n"/>
      <c r="DR153" s="36" t="n"/>
      <c r="DS153" s="36" t="n"/>
      <c r="DT153" s="36" t="n"/>
      <c r="DU153" s="36" t="n"/>
      <c r="DV153" s="36" t="n"/>
      <c r="DW153" s="36" t="n"/>
      <c r="DX153" s="36" t="n"/>
      <c r="DY153" s="36" t="n"/>
      <c r="DZ153" s="36" t="n"/>
      <c r="EA153" s="36" t="n"/>
      <c r="EB153" s="36" t="n"/>
      <c r="EC153" s="36" t="n"/>
      <c r="ED153" s="36" t="n"/>
      <c r="EE153" s="36" t="n"/>
      <c r="EF153" s="36" t="n"/>
      <c r="EG153" s="36" t="n"/>
      <c r="EH153" s="36" t="n"/>
      <c r="EI153" s="36" t="n"/>
      <c r="EJ153" s="36" t="n"/>
      <c r="EK153" s="36" t="n"/>
      <c r="EL153" s="36" t="n"/>
      <c r="EM153" s="36" t="n"/>
      <c r="EN153" s="36" t="n"/>
    </row>
    <row r="154">
      <c r="A154" s="36" t="n"/>
      <c r="B154" s="36" t="n"/>
      <c r="C154" s="144" t="n"/>
      <c r="D154" s="144" t="n"/>
      <c r="E154" s="135" t="n"/>
      <c r="F154" s="135" t="n"/>
      <c r="G154" s="135" t="n"/>
      <c r="H154" s="135" t="n"/>
      <c r="I154" s="135" t="n"/>
      <c r="J154" s="135" t="n"/>
      <c r="K154" s="135" t="n"/>
      <c r="L154" s="135" t="n"/>
      <c r="M154" s="135" t="n"/>
      <c r="N154" s="135" t="n"/>
      <c r="O154" s="135" t="n"/>
      <c r="P154" s="135" t="n"/>
      <c r="Q154" s="135" t="n"/>
      <c r="R154" s="135" t="n"/>
      <c r="S154" s="135" t="n"/>
      <c r="T154" s="135" t="n"/>
      <c r="U154" s="135" t="n"/>
      <c r="V154" s="135" t="n"/>
      <c r="W154" s="135" t="n"/>
      <c r="X154" s="135" t="n"/>
      <c r="Y154" s="135" t="n"/>
      <c r="Z154" s="135" t="n"/>
      <c r="AA154" s="135" t="n"/>
      <c r="AB154" s="135" t="n"/>
      <c r="AC154" s="135" t="n"/>
      <c r="AD154" s="135" t="n"/>
      <c r="AE154" s="135" t="n"/>
      <c r="AF154" s="135" t="n"/>
      <c r="AG154" s="135" t="n"/>
      <c r="AH154" s="135" t="n"/>
      <c r="AI154" s="135" t="n"/>
      <c r="AJ154" s="135" t="n"/>
      <c r="AK154" s="135" t="n"/>
      <c r="AL154" s="135" t="n"/>
      <c r="AM154" s="135" t="n"/>
      <c r="AN154" s="135" t="n"/>
      <c r="AO154" s="135" t="n"/>
      <c r="AP154" s="135" t="n"/>
      <c r="AQ154" s="135" t="n"/>
      <c r="AR154" s="135" t="n"/>
      <c r="AS154" s="135" t="n"/>
      <c r="AT154" s="135" t="n"/>
      <c r="AU154" s="135" t="n"/>
      <c r="AV154" s="135" t="n"/>
      <c r="AW154" s="135" t="n"/>
      <c r="AX154" s="135" t="n"/>
      <c r="AY154" s="135" t="n"/>
      <c r="AZ154" s="135" t="n"/>
      <c r="BA154" s="135" t="n"/>
      <c r="BB154" s="135" t="n"/>
      <c r="BC154" s="135" t="n"/>
      <c r="BD154" s="135" t="n"/>
      <c r="BE154" s="135" t="n"/>
      <c r="BF154" s="135" t="n"/>
      <c r="BG154" s="135" t="n"/>
      <c r="BH154" s="135" t="n"/>
      <c r="BI154" s="135" t="n"/>
      <c r="BJ154" s="135" t="n"/>
      <c r="BK154" s="135" t="n"/>
      <c r="BL154" s="135" t="n"/>
      <c r="BM154" s="135" t="n"/>
      <c r="BN154" s="135" t="n"/>
      <c r="BO154" s="135" t="n"/>
      <c r="BP154" s="135" t="n"/>
      <c r="BQ154" s="135" t="n"/>
      <c r="BR154" s="135" t="n"/>
      <c r="BS154" s="135" t="n"/>
      <c r="BT154" s="135" t="n"/>
      <c r="BU154" s="135" t="n"/>
      <c r="BV154" s="135" t="n"/>
      <c r="BW154" s="135" t="n"/>
      <c r="BX154" s="135" t="n"/>
      <c r="BY154" s="135" t="n"/>
      <c r="BZ154" s="135" t="n"/>
      <c r="CA154" s="135" t="n"/>
      <c r="CB154" s="135" t="n"/>
      <c r="CC154" s="135" t="n"/>
      <c r="CD154" s="135" t="n"/>
      <c r="CE154" s="135" t="n"/>
      <c r="CF154" s="135" t="n"/>
      <c r="CG154" s="135" t="n"/>
      <c r="CH154" s="135" t="n"/>
      <c r="CI154" s="135" t="n"/>
      <c r="CJ154" s="135" t="n"/>
      <c r="CK154" s="135" t="n"/>
      <c r="CL154" s="135" t="n"/>
      <c r="CM154" s="135" t="n"/>
      <c r="CN154" s="135" t="n"/>
      <c r="CO154" s="135" t="n"/>
      <c r="CP154" s="135" t="n"/>
      <c r="CQ154" s="135" t="n"/>
      <c r="CR154" s="135" t="n"/>
      <c r="CU154" s="36" t="n"/>
      <c r="CV154" s="36" t="n"/>
      <c r="CW154" s="36" t="n"/>
      <c r="CX154" s="36" t="n"/>
      <c r="CY154" s="36" t="n"/>
      <c r="CZ154" s="36" t="n"/>
      <c r="DA154" s="36" t="n"/>
      <c r="DB154" s="36" t="n"/>
      <c r="DC154" s="36" t="n"/>
      <c r="DD154" s="36" t="n"/>
      <c r="DE154" s="36" t="n"/>
      <c r="DF154" s="36" t="n"/>
      <c r="DG154" s="36" t="n"/>
      <c r="DH154" s="36" t="n"/>
      <c r="DI154" s="36" t="n"/>
      <c r="DJ154" s="36" t="n"/>
      <c r="DK154" s="36" t="n"/>
      <c r="DL154" s="36" t="n"/>
      <c r="DM154" s="36" t="n"/>
      <c r="DN154" s="36" t="n"/>
      <c r="DO154" s="36" t="n"/>
      <c r="DP154" s="36" t="n"/>
      <c r="DQ154" s="36" t="n"/>
      <c r="DR154" s="36" t="n"/>
      <c r="DS154" s="36" t="n"/>
      <c r="DT154" s="36" t="n"/>
      <c r="DU154" s="36" t="n"/>
      <c r="DV154" s="36" t="n"/>
      <c r="DW154" s="36" t="n"/>
      <c r="DX154" s="36" t="n"/>
      <c r="DY154" s="36" t="n"/>
      <c r="DZ154" s="36" t="n"/>
      <c r="EA154" s="36" t="n"/>
      <c r="EB154" s="36" t="n"/>
      <c r="EC154" s="36" t="n"/>
      <c r="ED154" s="36" t="n"/>
      <c r="EE154" s="36" t="n"/>
      <c r="EF154" s="36" t="n"/>
      <c r="EG154" s="36" t="n"/>
      <c r="EH154" s="36" t="n"/>
      <c r="EI154" s="36" t="n"/>
      <c r="EJ154" s="36" t="n"/>
      <c r="EK154" s="36" t="n"/>
      <c r="EL154" s="36" t="n"/>
      <c r="EM154" s="36" t="n"/>
      <c r="EN154" s="36" t="n"/>
    </row>
    <row r="155">
      <c r="A155" s="36" t="n"/>
      <c r="B155" s="36" t="n"/>
      <c r="C155" s="144" t="n"/>
      <c r="D155" s="144" t="n"/>
      <c r="E155" s="135" t="n"/>
      <c r="F155" s="135" t="n"/>
      <c r="G155" s="135" t="n"/>
      <c r="H155" s="135" t="n"/>
      <c r="I155" s="135" t="n"/>
      <c r="J155" s="135" t="n"/>
      <c r="K155" s="135" t="n"/>
      <c r="L155" s="135" t="n"/>
      <c r="M155" s="135" t="n"/>
      <c r="N155" s="135" t="n"/>
      <c r="O155" s="135" t="n"/>
      <c r="P155" s="135" t="n"/>
      <c r="Q155" s="135" t="n"/>
      <c r="R155" s="135" t="n"/>
      <c r="S155" s="135" t="n"/>
      <c r="T155" s="135" t="n"/>
      <c r="U155" s="135" t="n"/>
      <c r="V155" s="135" t="n"/>
      <c r="W155" s="135" t="n"/>
      <c r="X155" s="135" t="n"/>
      <c r="Y155" s="135" t="n"/>
      <c r="Z155" s="135" t="n"/>
      <c r="AA155" s="135" t="n"/>
      <c r="AB155" s="135" t="n"/>
      <c r="AC155" s="135" t="n"/>
      <c r="AD155" s="135" t="n"/>
      <c r="AE155" s="135" t="n"/>
      <c r="AF155" s="135" t="n"/>
      <c r="AG155" s="135" t="n"/>
      <c r="AH155" s="135" t="n"/>
      <c r="AI155" s="135" t="n"/>
      <c r="AJ155" s="135" t="n"/>
      <c r="AK155" s="135" t="n"/>
      <c r="AL155" s="135" t="n"/>
      <c r="AM155" s="135" t="n"/>
      <c r="AN155" s="135" t="n"/>
      <c r="AO155" s="135" t="n"/>
      <c r="AP155" s="135" t="n"/>
      <c r="AQ155" s="135" t="n"/>
      <c r="AR155" s="135" t="n"/>
      <c r="AS155" s="135" t="n"/>
      <c r="AT155" s="135" t="n"/>
      <c r="AU155" s="135" t="n"/>
      <c r="AV155" s="135" t="n"/>
      <c r="AW155" s="135" t="n"/>
      <c r="AX155" s="135" t="n"/>
      <c r="AY155" s="135" t="n"/>
      <c r="AZ155" s="135" t="n"/>
      <c r="BA155" s="135" t="n"/>
      <c r="BB155" s="135" t="n"/>
      <c r="BC155" s="135" t="n"/>
      <c r="BD155" s="135" t="n"/>
      <c r="BE155" s="135" t="n"/>
      <c r="BF155" s="135" t="n"/>
      <c r="BG155" s="135" t="n"/>
      <c r="BH155" s="135" t="n"/>
      <c r="BI155" s="135" t="n"/>
      <c r="BJ155" s="135" t="n"/>
      <c r="BK155" s="135" t="n"/>
      <c r="BL155" s="135" t="n"/>
      <c r="BM155" s="135" t="n"/>
      <c r="BN155" s="135" t="n"/>
      <c r="BO155" s="135" t="n"/>
      <c r="BP155" s="135" t="n"/>
      <c r="BQ155" s="135" t="n"/>
      <c r="BR155" s="135" t="n"/>
      <c r="BS155" s="135" t="n"/>
      <c r="BT155" s="135" t="n"/>
      <c r="BU155" s="135" t="n"/>
      <c r="BV155" s="135" t="n"/>
      <c r="BW155" s="135" t="n"/>
      <c r="BX155" s="135" t="n"/>
      <c r="BY155" s="135" t="n"/>
      <c r="BZ155" s="135" t="n"/>
      <c r="CA155" s="135" t="n"/>
      <c r="CB155" s="135" t="n"/>
      <c r="CC155" s="135" t="n"/>
      <c r="CD155" s="135" t="n"/>
      <c r="CE155" s="135" t="n"/>
      <c r="CF155" s="135" t="n"/>
      <c r="CG155" s="135" t="n"/>
      <c r="CH155" s="135" t="n"/>
      <c r="CI155" s="135" t="n"/>
      <c r="CJ155" s="135" t="n"/>
      <c r="CK155" s="135" t="n"/>
      <c r="CL155" s="135" t="n"/>
      <c r="CM155" s="135" t="n"/>
      <c r="CN155" s="135" t="n"/>
      <c r="CO155" s="135" t="n"/>
      <c r="CP155" s="135" t="n"/>
      <c r="CQ155" s="135" t="n"/>
      <c r="CR155" s="135" t="n"/>
      <c r="CU155" s="36" t="n"/>
      <c r="CV155" s="36" t="n"/>
      <c r="CW155" s="36" t="n"/>
      <c r="CX155" s="36" t="n"/>
      <c r="CY155" s="36" t="n"/>
      <c r="CZ155" s="36" t="n"/>
      <c r="DA155" s="36" t="n"/>
      <c r="DB155" s="36" t="n"/>
      <c r="DC155" s="36" t="n"/>
      <c r="DD155" s="36" t="n"/>
      <c r="DE155" s="36" t="n"/>
      <c r="DF155" s="36" t="n"/>
      <c r="DG155" s="36" t="n"/>
      <c r="DH155" s="36" t="n"/>
      <c r="DI155" s="36" t="n"/>
      <c r="DJ155" s="36" t="n"/>
      <c r="DK155" s="36" t="n"/>
      <c r="DL155" s="36" t="n"/>
      <c r="DM155" s="36" t="n"/>
      <c r="DN155" s="36" t="n"/>
      <c r="DO155" s="36" t="n"/>
      <c r="DP155" s="36" t="n"/>
      <c r="DQ155" s="36" t="n"/>
      <c r="DR155" s="36" t="n"/>
      <c r="DS155" s="36" t="n"/>
      <c r="DT155" s="36" t="n"/>
      <c r="DU155" s="36" t="n"/>
      <c r="DV155" s="36" t="n"/>
      <c r="DW155" s="36" t="n"/>
      <c r="DX155" s="36" t="n"/>
      <c r="DY155" s="36" t="n"/>
      <c r="DZ155" s="36" t="n"/>
      <c r="EA155" s="36" t="n"/>
      <c r="EB155" s="36" t="n"/>
      <c r="EC155" s="36" t="n"/>
      <c r="ED155" s="36" t="n"/>
      <c r="EE155" s="36" t="n"/>
      <c r="EF155" s="36" t="n"/>
      <c r="EG155" s="36" t="n"/>
      <c r="EH155" s="36" t="n"/>
      <c r="EI155" s="36" t="n"/>
      <c r="EJ155" s="36" t="n"/>
      <c r="EK155" s="36" t="n"/>
      <c r="EL155" s="36" t="n"/>
      <c r="EM155" s="36" t="n"/>
      <c r="EN155" s="36" t="n"/>
    </row>
    <row r="156">
      <c r="A156" s="36" t="n"/>
      <c r="B156" s="36" t="n"/>
      <c r="C156" s="144" t="n"/>
      <c r="D156" s="144" t="n"/>
      <c r="E156" s="135" t="n"/>
      <c r="F156" s="135" t="n"/>
      <c r="G156" s="135" t="n"/>
      <c r="H156" s="135" t="n"/>
      <c r="I156" s="135" t="n"/>
      <c r="J156" s="135" t="n"/>
      <c r="K156" s="135" t="n"/>
      <c r="L156" s="135" t="n"/>
      <c r="M156" s="135" t="n"/>
      <c r="N156" s="135" t="n"/>
      <c r="O156" s="135" t="n"/>
      <c r="P156" s="135" t="n"/>
      <c r="Q156" s="135" t="n"/>
      <c r="R156" s="135" t="n"/>
      <c r="S156" s="135" t="n"/>
      <c r="T156" s="135" t="n"/>
      <c r="U156" s="135" t="n"/>
      <c r="V156" s="135" t="n"/>
      <c r="W156" s="135" t="n"/>
      <c r="X156" s="135" t="n"/>
      <c r="Y156" s="135" t="n"/>
      <c r="Z156" s="135" t="n"/>
      <c r="AA156" s="135" t="n"/>
      <c r="AB156" s="135" t="n"/>
      <c r="AC156" s="135" t="n"/>
      <c r="AD156" s="135" t="n"/>
      <c r="AE156" s="135" t="n"/>
      <c r="AF156" s="135" t="n"/>
      <c r="AG156" s="135" t="n"/>
      <c r="AH156" s="135" t="n"/>
      <c r="AI156" s="135" t="n"/>
      <c r="AJ156" s="135" t="n"/>
      <c r="AK156" s="135" t="n"/>
      <c r="AL156" s="135" t="n"/>
      <c r="AM156" s="135" t="n"/>
      <c r="AN156" s="135" t="n"/>
      <c r="AO156" s="135" t="n"/>
      <c r="AP156" s="135" t="n"/>
      <c r="AQ156" s="135" t="n"/>
      <c r="AR156" s="135" t="n"/>
      <c r="AS156" s="135" t="n"/>
      <c r="AT156" s="135" t="n"/>
      <c r="AU156" s="135" t="n"/>
      <c r="AV156" s="135" t="n"/>
      <c r="AW156" s="135" t="n"/>
      <c r="AX156" s="135" t="n"/>
      <c r="AY156" s="135" t="n"/>
      <c r="AZ156" s="135" t="n"/>
      <c r="BA156" s="135" t="n"/>
      <c r="BB156" s="135" t="n"/>
      <c r="BC156" s="135" t="n"/>
      <c r="BD156" s="135" t="n"/>
      <c r="BE156" s="135" t="n"/>
      <c r="BF156" s="135" t="n"/>
      <c r="BG156" s="135" t="n"/>
      <c r="BH156" s="135" t="n"/>
      <c r="BI156" s="135" t="n"/>
      <c r="BJ156" s="135" t="n"/>
      <c r="BK156" s="135" t="n"/>
      <c r="BL156" s="135" t="n"/>
      <c r="BM156" s="135" t="n"/>
      <c r="BN156" s="135" t="n"/>
      <c r="BO156" s="135" t="n"/>
      <c r="BP156" s="135" t="n"/>
      <c r="BQ156" s="135" t="n"/>
      <c r="BR156" s="135" t="n"/>
      <c r="BS156" s="135" t="n"/>
      <c r="BT156" s="135" t="n"/>
      <c r="BU156" s="135" t="n"/>
      <c r="BV156" s="135" t="n"/>
      <c r="BW156" s="135" t="n"/>
      <c r="BX156" s="135" t="n"/>
      <c r="BY156" s="135" t="n"/>
      <c r="BZ156" s="135" t="n"/>
      <c r="CA156" s="135" t="n"/>
      <c r="CB156" s="135" t="n"/>
      <c r="CC156" s="135" t="n"/>
      <c r="CD156" s="135" t="n"/>
      <c r="CE156" s="135" t="n"/>
      <c r="CF156" s="135" t="n"/>
      <c r="CG156" s="135" t="n"/>
      <c r="CH156" s="135" t="n"/>
      <c r="CI156" s="135" t="n"/>
      <c r="CJ156" s="135" t="n"/>
      <c r="CK156" s="135" t="n"/>
      <c r="CL156" s="135" t="n"/>
      <c r="CM156" s="135" t="n"/>
      <c r="CN156" s="135" t="n"/>
      <c r="CO156" s="135" t="n"/>
      <c r="CP156" s="135" t="n"/>
      <c r="CQ156" s="135" t="n"/>
      <c r="CR156" s="135" t="n"/>
      <c r="CU156" s="36" t="n"/>
      <c r="CV156" s="36" t="n"/>
      <c r="CW156" s="36" t="n"/>
      <c r="CX156" s="36" t="n"/>
      <c r="CY156" s="36" t="n"/>
      <c r="CZ156" s="36" t="n"/>
      <c r="DA156" s="36" t="n"/>
      <c r="DB156" s="36" t="n"/>
      <c r="DC156" s="36" t="n"/>
      <c r="DD156" s="36" t="n"/>
      <c r="DE156" s="36" t="n"/>
      <c r="DF156" s="36" t="n"/>
      <c r="DG156" s="36" t="n"/>
      <c r="DH156" s="36" t="n"/>
      <c r="DI156" s="36" t="n"/>
      <c r="DJ156" s="36" t="n"/>
      <c r="DK156" s="36" t="n"/>
      <c r="DL156" s="36" t="n"/>
      <c r="DM156" s="36" t="n"/>
      <c r="DN156" s="36" t="n"/>
      <c r="DO156" s="36" t="n"/>
      <c r="DP156" s="36" t="n"/>
      <c r="DQ156" s="36" t="n"/>
      <c r="DR156" s="36" t="n"/>
      <c r="DS156" s="36" t="n"/>
      <c r="DT156" s="36" t="n"/>
      <c r="DU156" s="36" t="n"/>
      <c r="DV156" s="36" t="n"/>
      <c r="DW156" s="36" t="n"/>
      <c r="DX156" s="36" t="n"/>
      <c r="DY156" s="36" t="n"/>
      <c r="DZ156" s="36" t="n"/>
      <c r="EA156" s="36" t="n"/>
      <c r="EB156" s="36" t="n"/>
      <c r="EC156" s="36" t="n"/>
      <c r="ED156" s="36" t="n"/>
      <c r="EE156" s="36" t="n"/>
      <c r="EF156" s="36" t="n"/>
      <c r="EG156" s="36" t="n"/>
      <c r="EH156" s="36" t="n"/>
      <c r="EI156" s="36" t="n"/>
      <c r="EJ156" s="36" t="n"/>
      <c r="EK156" s="36" t="n"/>
      <c r="EL156" s="36" t="n"/>
      <c r="EM156" s="36" t="n"/>
      <c r="EN156" s="36" t="n"/>
    </row>
    <row r="157">
      <c r="A157" s="36" t="n"/>
      <c r="B157" s="36" t="n"/>
      <c r="C157" s="144" t="n"/>
      <c r="D157" s="144" t="n"/>
      <c r="E157" s="135" t="n"/>
      <c r="F157" s="135" t="n"/>
      <c r="G157" s="135" t="n"/>
      <c r="H157" s="135" t="n"/>
      <c r="I157" s="135" t="n"/>
      <c r="J157" s="135" t="n"/>
      <c r="K157" s="135" t="n"/>
      <c r="L157" s="135" t="n"/>
      <c r="M157" s="135" t="n"/>
      <c r="N157" s="135" t="n"/>
      <c r="O157" s="135" t="n"/>
      <c r="P157" s="135" t="n"/>
      <c r="Q157" s="135" t="n"/>
      <c r="R157" s="135" t="n"/>
      <c r="S157" s="135" t="n"/>
      <c r="T157" s="135" t="n"/>
      <c r="U157" s="135" t="n"/>
      <c r="V157" s="135" t="n"/>
      <c r="W157" s="135" t="n"/>
      <c r="X157" s="135" t="n"/>
      <c r="Y157" s="135" t="n"/>
      <c r="Z157" s="135" t="n"/>
      <c r="AA157" s="135" t="n"/>
      <c r="AB157" s="135" t="n"/>
      <c r="AC157" s="135" t="n"/>
      <c r="AD157" s="135" t="n"/>
      <c r="AE157" s="135" t="n"/>
      <c r="AF157" s="135" t="n"/>
      <c r="AG157" s="135" t="n"/>
      <c r="AH157" s="135" t="n"/>
      <c r="AI157" s="135" t="n"/>
      <c r="AJ157" s="135" t="n"/>
      <c r="AK157" s="135" t="n"/>
      <c r="AL157" s="135" t="n"/>
      <c r="AM157" s="135" t="n"/>
      <c r="AN157" s="135" t="n"/>
      <c r="AO157" s="135" t="n"/>
      <c r="AP157" s="135" t="n"/>
      <c r="AQ157" s="135" t="n"/>
      <c r="AR157" s="135" t="n"/>
      <c r="AS157" s="135" t="n"/>
      <c r="AT157" s="135" t="n"/>
      <c r="AU157" s="135" t="n"/>
      <c r="AV157" s="135" t="n"/>
      <c r="AW157" s="135" t="n"/>
      <c r="AX157" s="135" t="n"/>
      <c r="AY157" s="135" t="n"/>
      <c r="AZ157" s="135" t="n"/>
      <c r="BA157" s="135" t="n"/>
      <c r="BB157" s="135" t="n"/>
      <c r="BC157" s="135" t="n"/>
      <c r="BD157" s="135" t="n"/>
      <c r="BE157" s="135" t="n"/>
      <c r="BF157" s="135" t="n"/>
      <c r="BG157" s="135" t="n"/>
      <c r="BH157" s="135" t="n"/>
      <c r="BI157" s="135" t="n"/>
      <c r="BJ157" s="135" t="n"/>
      <c r="BK157" s="135" t="n"/>
      <c r="BL157" s="135" t="n"/>
      <c r="BM157" s="135" t="n"/>
      <c r="BN157" s="135" t="n"/>
      <c r="BO157" s="135" t="n"/>
      <c r="BP157" s="135" t="n"/>
      <c r="BQ157" s="135" t="n"/>
      <c r="BR157" s="135" t="n"/>
      <c r="BS157" s="135" t="n"/>
      <c r="BT157" s="135" t="n"/>
      <c r="BU157" s="135" t="n"/>
      <c r="BV157" s="135" t="n"/>
      <c r="BW157" s="135" t="n"/>
      <c r="BX157" s="135" t="n"/>
      <c r="BY157" s="135" t="n"/>
      <c r="BZ157" s="135" t="n"/>
      <c r="CA157" s="135" t="n"/>
      <c r="CB157" s="135" t="n"/>
      <c r="CC157" s="135" t="n"/>
      <c r="CD157" s="135" t="n"/>
      <c r="CE157" s="135" t="n"/>
      <c r="CF157" s="135" t="n"/>
      <c r="CG157" s="135" t="n"/>
      <c r="CH157" s="135" t="n"/>
      <c r="CI157" s="135" t="n"/>
      <c r="CJ157" s="135" t="n"/>
      <c r="CK157" s="135" t="n"/>
      <c r="CL157" s="135" t="n"/>
      <c r="CM157" s="135" t="n"/>
      <c r="CN157" s="135" t="n"/>
      <c r="CO157" s="135" t="n"/>
      <c r="CP157" s="135" t="n"/>
      <c r="CQ157" s="135" t="n"/>
      <c r="CR157" s="135" t="n"/>
      <c r="CU157" s="36" t="n"/>
      <c r="CV157" s="36" t="n"/>
      <c r="CW157" s="36" t="n"/>
      <c r="CX157" s="36" t="n"/>
      <c r="CY157" s="36" t="n"/>
      <c r="CZ157" s="36" t="n"/>
      <c r="DA157" s="36" t="n"/>
      <c r="DB157" s="36" t="n"/>
      <c r="DC157" s="36" t="n"/>
      <c r="DD157" s="36" t="n"/>
      <c r="DE157" s="36" t="n"/>
      <c r="DF157" s="36" t="n"/>
      <c r="DG157" s="36" t="n"/>
      <c r="DH157" s="36" t="n"/>
      <c r="DI157" s="36" t="n"/>
      <c r="DJ157" s="36" t="n"/>
      <c r="DK157" s="36" t="n"/>
      <c r="DL157" s="36" t="n"/>
      <c r="DM157" s="36" t="n"/>
      <c r="DN157" s="36" t="n"/>
      <c r="DO157" s="36" t="n"/>
      <c r="DP157" s="36" t="n"/>
      <c r="DQ157" s="36" t="n"/>
      <c r="DR157" s="36" t="n"/>
      <c r="DS157" s="36" t="n"/>
      <c r="DT157" s="36" t="n"/>
      <c r="DU157" s="36" t="n"/>
      <c r="DV157" s="36" t="n"/>
      <c r="DW157" s="36" t="n"/>
      <c r="DX157" s="36" t="n"/>
      <c r="DY157" s="36" t="n"/>
      <c r="DZ157" s="36" t="n"/>
      <c r="EA157" s="36" t="n"/>
      <c r="EB157" s="36" t="n"/>
      <c r="EC157" s="36" t="n"/>
      <c r="ED157" s="36" t="n"/>
      <c r="EE157" s="36" t="n"/>
      <c r="EF157" s="36" t="n"/>
      <c r="EG157" s="36" t="n"/>
      <c r="EH157" s="36" t="n"/>
      <c r="EI157" s="36" t="n"/>
      <c r="EJ157" s="36" t="n"/>
      <c r="EK157" s="36" t="n"/>
      <c r="EL157" s="36" t="n"/>
      <c r="EM157" s="36" t="n"/>
      <c r="EN157" s="36" t="n"/>
    </row>
    <row r="158">
      <c r="A158" s="36" t="n"/>
      <c r="B158" s="36" t="n"/>
      <c r="C158" s="144" t="n"/>
      <c r="D158" s="144" t="n"/>
      <c r="E158" s="135" t="n"/>
      <c r="F158" s="135" t="n"/>
      <c r="G158" s="135" t="n"/>
      <c r="H158" s="135" t="n"/>
      <c r="I158" s="135" t="n"/>
      <c r="J158" s="135" t="n"/>
      <c r="K158" s="135" t="n"/>
      <c r="L158" s="135" t="n"/>
      <c r="M158" s="135" t="n"/>
      <c r="N158" s="135" t="n"/>
      <c r="O158" s="135" t="n"/>
      <c r="P158" s="135" t="n"/>
      <c r="Q158" s="135" t="n"/>
      <c r="R158" s="135" t="n"/>
      <c r="S158" s="135" t="n"/>
      <c r="T158" s="135" t="n"/>
      <c r="U158" s="135" t="n"/>
      <c r="V158" s="135" t="n"/>
      <c r="W158" s="135" t="n"/>
      <c r="X158" s="135" t="n"/>
      <c r="Y158" s="135" t="n"/>
      <c r="Z158" s="135" t="n"/>
      <c r="AA158" s="135" t="n"/>
      <c r="AB158" s="135" t="n"/>
      <c r="AC158" s="135" t="n"/>
      <c r="AD158" s="135" t="n"/>
      <c r="AE158" s="135" t="n"/>
      <c r="AF158" s="135" t="n"/>
      <c r="AG158" s="135" t="n"/>
      <c r="AH158" s="135" t="n"/>
      <c r="AI158" s="135" t="n"/>
      <c r="AJ158" s="135" t="n"/>
      <c r="AK158" s="135" t="n"/>
      <c r="AL158" s="135" t="n"/>
      <c r="AM158" s="135" t="n"/>
      <c r="AN158" s="135" t="n"/>
      <c r="AO158" s="135" t="n"/>
      <c r="AP158" s="135" t="n"/>
      <c r="AQ158" s="135" t="n"/>
      <c r="AR158" s="135" t="n"/>
      <c r="AS158" s="135" t="n"/>
      <c r="AT158" s="135" t="n"/>
      <c r="AU158" s="135" t="n"/>
      <c r="AV158" s="135" t="n"/>
      <c r="AW158" s="135" t="n"/>
      <c r="AX158" s="135" t="n"/>
      <c r="AY158" s="135" t="n"/>
      <c r="AZ158" s="135" t="n"/>
      <c r="BA158" s="135" t="n"/>
      <c r="BB158" s="135" t="n"/>
      <c r="BC158" s="135" t="n"/>
      <c r="BD158" s="135" t="n"/>
      <c r="BE158" s="135" t="n"/>
      <c r="BF158" s="135" t="n"/>
      <c r="BG158" s="135" t="n"/>
      <c r="BH158" s="135" t="n"/>
      <c r="BI158" s="135" t="n"/>
      <c r="BJ158" s="135" t="n"/>
      <c r="BK158" s="135" t="n"/>
      <c r="BL158" s="135" t="n"/>
      <c r="BM158" s="135" t="n"/>
      <c r="BN158" s="135" t="n"/>
      <c r="BO158" s="135" t="n"/>
      <c r="BP158" s="135" t="n"/>
      <c r="BQ158" s="135" t="n"/>
      <c r="BR158" s="135" t="n"/>
      <c r="BS158" s="135" t="n"/>
      <c r="BT158" s="135" t="n"/>
      <c r="BU158" s="135" t="n"/>
      <c r="BV158" s="135" t="n"/>
      <c r="BW158" s="135" t="n"/>
      <c r="BX158" s="135" t="n"/>
      <c r="BY158" s="135" t="n"/>
      <c r="BZ158" s="135" t="n"/>
      <c r="CA158" s="135" t="n"/>
      <c r="CB158" s="135" t="n"/>
      <c r="CC158" s="135" t="n"/>
      <c r="CD158" s="135" t="n"/>
      <c r="CE158" s="135" t="n"/>
      <c r="CF158" s="135" t="n"/>
      <c r="CG158" s="135" t="n"/>
      <c r="CH158" s="135" t="n"/>
      <c r="CI158" s="135" t="n"/>
      <c r="CJ158" s="135" t="n"/>
      <c r="CK158" s="135" t="n"/>
      <c r="CL158" s="135" t="n"/>
      <c r="CM158" s="135" t="n"/>
      <c r="CN158" s="135" t="n"/>
      <c r="CO158" s="135" t="n"/>
      <c r="CP158" s="135" t="n"/>
      <c r="CQ158" s="135" t="n"/>
      <c r="CR158" s="135" t="n"/>
      <c r="CU158" s="36" t="n"/>
      <c r="CV158" s="36" t="n"/>
      <c r="CW158" s="36" t="n"/>
      <c r="CX158" s="36" t="n"/>
      <c r="CY158" s="36" t="n"/>
      <c r="CZ158" s="36" t="n"/>
      <c r="DA158" s="36" t="n"/>
      <c r="DB158" s="36" t="n"/>
      <c r="DC158" s="36" t="n"/>
      <c r="DD158" s="36" t="n"/>
      <c r="DE158" s="36" t="n"/>
      <c r="DF158" s="36" t="n"/>
      <c r="DG158" s="36" t="n"/>
      <c r="DH158" s="36" t="n"/>
      <c r="DI158" s="36" t="n"/>
      <c r="DJ158" s="36" t="n"/>
      <c r="DK158" s="36" t="n"/>
      <c r="DL158" s="36" t="n"/>
      <c r="DM158" s="36" t="n"/>
      <c r="DN158" s="36" t="n"/>
      <c r="DO158" s="36" t="n"/>
      <c r="DP158" s="36" t="n"/>
      <c r="DQ158" s="36" t="n"/>
      <c r="DR158" s="36" t="n"/>
      <c r="DS158" s="36" t="n"/>
      <c r="DT158" s="36" t="n"/>
      <c r="DU158" s="36" t="n"/>
      <c r="DV158" s="36" t="n"/>
      <c r="DW158" s="36" t="n"/>
      <c r="DX158" s="36" t="n"/>
      <c r="DY158" s="36" t="n"/>
      <c r="DZ158" s="36" t="n"/>
      <c r="EA158" s="36" t="n"/>
      <c r="EB158" s="36" t="n"/>
      <c r="EC158" s="36" t="n"/>
      <c r="ED158" s="36" t="n"/>
      <c r="EE158" s="36" t="n"/>
      <c r="EF158" s="36" t="n"/>
      <c r="EG158" s="36" t="n"/>
      <c r="EH158" s="36" t="n"/>
      <c r="EI158" s="36" t="n"/>
      <c r="EJ158" s="36" t="n"/>
      <c r="EK158" s="36" t="n"/>
      <c r="EL158" s="36" t="n"/>
      <c r="EM158" s="36" t="n"/>
      <c r="EN158" s="36" t="n"/>
    </row>
    <row r="159">
      <c r="A159" s="36" t="n"/>
      <c r="B159" s="36" t="n"/>
      <c r="C159" s="144" t="n"/>
      <c r="D159" s="144" t="n"/>
      <c r="E159" s="135" t="n"/>
      <c r="F159" s="135" t="n"/>
      <c r="G159" s="135" t="n"/>
      <c r="H159" s="135" t="n"/>
      <c r="I159" s="135" t="n"/>
      <c r="J159" s="135" t="n"/>
      <c r="K159" s="135" t="n"/>
      <c r="L159" s="135" t="n"/>
      <c r="M159" s="135" t="n"/>
      <c r="N159" s="135" t="n"/>
      <c r="O159" s="135" t="n"/>
      <c r="P159" s="135" t="n"/>
      <c r="Q159" s="135" t="n"/>
      <c r="R159" s="135" t="n"/>
      <c r="S159" s="135" t="n"/>
      <c r="T159" s="135" t="n"/>
      <c r="U159" s="135" t="n"/>
      <c r="V159" s="135" t="n"/>
      <c r="W159" s="135" t="n"/>
      <c r="X159" s="135" t="n"/>
      <c r="Y159" s="135" t="n"/>
      <c r="Z159" s="135" t="n"/>
      <c r="AA159" s="135" t="n"/>
      <c r="AB159" s="135" t="n"/>
      <c r="AC159" s="135" t="n"/>
      <c r="AD159" s="135" t="n"/>
      <c r="AE159" s="135" t="n"/>
      <c r="AF159" s="135" t="n"/>
      <c r="AG159" s="135" t="n"/>
      <c r="AH159" s="135" t="n"/>
      <c r="AI159" s="135" t="n"/>
      <c r="AJ159" s="135" t="n"/>
      <c r="AK159" s="135" t="n"/>
      <c r="AL159" s="135" t="n"/>
      <c r="AM159" s="135" t="n"/>
      <c r="AN159" s="135" t="n"/>
      <c r="AO159" s="135" t="n"/>
      <c r="AP159" s="135" t="n"/>
      <c r="AQ159" s="135" t="n"/>
      <c r="AR159" s="135" t="n"/>
      <c r="AS159" s="135" t="n"/>
      <c r="AT159" s="135" t="n"/>
      <c r="AU159" s="135" t="n"/>
      <c r="AV159" s="135" t="n"/>
      <c r="AW159" s="135" t="n"/>
      <c r="AX159" s="135" t="n"/>
      <c r="AY159" s="135" t="n"/>
      <c r="AZ159" s="135" t="n"/>
      <c r="BA159" s="135" t="n"/>
      <c r="BB159" s="135" t="n"/>
      <c r="BC159" s="135" t="n"/>
      <c r="BD159" s="135" t="n"/>
      <c r="BE159" s="135" t="n"/>
      <c r="BF159" s="135" t="n"/>
      <c r="BG159" s="135" t="n"/>
      <c r="BH159" s="135" t="n"/>
      <c r="BI159" s="135" t="n"/>
      <c r="BJ159" s="135" t="n"/>
      <c r="BK159" s="135" t="n"/>
      <c r="BL159" s="135" t="n"/>
      <c r="BM159" s="135" t="n"/>
      <c r="BN159" s="135" t="n"/>
      <c r="BO159" s="135" t="n"/>
      <c r="BP159" s="135" t="n"/>
      <c r="BQ159" s="135" t="n"/>
      <c r="BR159" s="135" t="n"/>
      <c r="BS159" s="135" t="n"/>
      <c r="BT159" s="135" t="n"/>
      <c r="BU159" s="135" t="n"/>
      <c r="BV159" s="135" t="n"/>
      <c r="BW159" s="135" t="n"/>
      <c r="BX159" s="135" t="n"/>
      <c r="BY159" s="135" t="n"/>
      <c r="BZ159" s="135" t="n"/>
      <c r="CA159" s="135" t="n"/>
      <c r="CB159" s="135" t="n"/>
      <c r="CC159" s="135" t="n"/>
      <c r="CD159" s="135" t="n"/>
      <c r="CE159" s="135" t="n"/>
      <c r="CF159" s="135" t="n"/>
      <c r="CG159" s="135" t="n"/>
      <c r="CH159" s="135" t="n"/>
      <c r="CI159" s="135" t="n"/>
      <c r="CJ159" s="135" t="n"/>
      <c r="CK159" s="135" t="n"/>
      <c r="CL159" s="135" t="n"/>
      <c r="CM159" s="135" t="n"/>
      <c r="CN159" s="135" t="n"/>
      <c r="CO159" s="135" t="n"/>
      <c r="CP159" s="135" t="n"/>
      <c r="CQ159" s="135" t="n"/>
      <c r="CR159" s="135" t="n"/>
      <c r="CU159" s="36" t="n"/>
      <c r="CV159" s="36" t="n"/>
      <c r="CW159" s="36" t="n"/>
      <c r="CX159" s="36" t="n"/>
      <c r="CY159" s="36" t="n"/>
      <c r="CZ159" s="36" t="n"/>
      <c r="DA159" s="36" t="n"/>
      <c r="DB159" s="36" t="n"/>
      <c r="DC159" s="36" t="n"/>
      <c r="DD159" s="36" t="n"/>
      <c r="DE159" s="36" t="n"/>
      <c r="DF159" s="36" t="n"/>
      <c r="DG159" s="36" t="n"/>
      <c r="DH159" s="36" t="n"/>
      <c r="DI159" s="36" t="n"/>
      <c r="DJ159" s="36" t="n"/>
      <c r="DK159" s="36" t="n"/>
      <c r="DL159" s="36" t="n"/>
      <c r="DM159" s="36" t="n"/>
      <c r="DN159" s="36" t="n"/>
      <c r="DO159" s="36" t="n"/>
      <c r="DP159" s="36" t="n"/>
      <c r="DQ159" s="36" t="n"/>
      <c r="DR159" s="36" t="n"/>
      <c r="DS159" s="36" t="n"/>
      <c r="DT159" s="36" t="n"/>
      <c r="DU159" s="36" t="n"/>
      <c r="DV159" s="36" t="n"/>
      <c r="DW159" s="36" t="n"/>
      <c r="DX159" s="36" t="n"/>
      <c r="DY159" s="36" t="n"/>
      <c r="DZ159" s="36" t="n"/>
      <c r="EA159" s="36" t="n"/>
      <c r="EB159" s="36" t="n"/>
      <c r="EC159" s="36" t="n"/>
      <c r="ED159" s="36" t="n"/>
      <c r="EE159" s="36" t="n"/>
      <c r="EF159" s="36" t="n"/>
      <c r="EG159" s="36" t="n"/>
      <c r="EH159" s="36" t="n"/>
      <c r="EI159" s="36" t="n"/>
      <c r="EJ159" s="36" t="n"/>
      <c r="EK159" s="36" t="n"/>
      <c r="EL159" s="36" t="n"/>
      <c r="EM159" s="36" t="n"/>
      <c r="EN159" s="36" t="n"/>
    </row>
    <row r="160">
      <c r="A160" s="36" t="n"/>
      <c r="B160" s="36" t="n"/>
      <c r="C160" s="144" t="n"/>
      <c r="D160" s="144" t="n"/>
      <c r="E160" s="135" t="n"/>
      <c r="F160" s="135" t="n"/>
      <c r="G160" s="135" t="n"/>
      <c r="H160" s="135" t="n"/>
      <c r="I160" s="135" t="n"/>
      <c r="J160" s="135" t="n"/>
      <c r="K160" s="135" t="n"/>
      <c r="L160" s="135" t="n"/>
      <c r="M160" s="135" t="n"/>
      <c r="N160" s="135" t="n"/>
      <c r="O160" s="135" t="n"/>
      <c r="P160" s="135" t="n"/>
      <c r="Q160" s="135" t="n"/>
      <c r="R160" s="135" t="n"/>
      <c r="S160" s="135" t="n"/>
      <c r="T160" s="135" t="n"/>
      <c r="U160" s="135" t="n"/>
      <c r="V160" s="135" t="n"/>
      <c r="W160" s="135" t="n"/>
      <c r="X160" s="135" t="n"/>
      <c r="Y160" s="135" t="n"/>
      <c r="Z160" s="135" t="n"/>
      <c r="AA160" s="135" t="n"/>
      <c r="AB160" s="135" t="n"/>
      <c r="AC160" s="135" t="n"/>
      <c r="AD160" s="135" t="n"/>
      <c r="AE160" s="135" t="n"/>
      <c r="AF160" s="135" t="n"/>
      <c r="AG160" s="135" t="n"/>
      <c r="AH160" s="135" t="n"/>
      <c r="AI160" s="135" t="n"/>
      <c r="AJ160" s="135" t="n"/>
      <c r="AK160" s="135" t="n"/>
      <c r="AL160" s="135" t="n"/>
      <c r="AM160" s="135" t="n"/>
      <c r="AN160" s="135" t="n"/>
      <c r="AO160" s="135" t="n"/>
      <c r="AP160" s="135" t="n"/>
      <c r="AQ160" s="135" t="n"/>
      <c r="AR160" s="135" t="n"/>
      <c r="AS160" s="135" t="n"/>
      <c r="AT160" s="135" t="n"/>
      <c r="AU160" s="135" t="n"/>
      <c r="AV160" s="135" t="n"/>
      <c r="AW160" s="135" t="n"/>
      <c r="AX160" s="135" t="n"/>
      <c r="AY160" s="135" t="n"/>
      <c r="AZ160" s="135" t="n"/>
      <c r="BA160" s="135" t="n"/>
      <c r="BB160" s="135" t="n"/>
      <c r="BC160" s="135" t="n"/>
      <c r="BD160" s="135" t="n"/>
      <c r="BE160" s="135" t="n"/>
      <c r="BF160" s="135" t="n"/>
      <c r="BG160" s="135" t="n"/>
      <c r="BH160" s="135" t="n"/>
      <c r="BI160" s="135" t="n"/>
      <c r="BJ160" s="135" t="n"/>
      <c r="BK160" s="135" t="n"/>
      <c r="BL160" s="135" t="n"/>
      <c r="BM160" s="135" t="n"/>
      <c r="BN160" s="135" t="n"/>
      <c r="BO160" s="135" t="n"/>
      <c r="BP160" s="135" t="n"/>
      <c r="BQ160" s="135" t="n"/>
      <c r="BR160" s="135" t="n"/>
      <c r="BS160" s="135" t="n"/>
      <c r="BT160" s="135" t="n"/>
      <c r="BU160" s="135" t="n"/>
      <c r="BV160" s="135" t="n"/>
      <c r="BW160" s="135" t="n"/>
      <c r="BX160" s="135" t="n"/>
      <c r="BY160" s="135" t="n"/>
      <c r="BZ160" s="135" t="n"/>
      <c r="CA160" s="135" t="n"/>
      <c r="CB160" s="135" t="n"/>
      <c r="CC160" s="135" t="n"/>
      <c r="CD160" s="135" t="n"/>
      <c r="CE160" s="135" t="n"/>
      <c r="CF160" s="135" t="n"/>
      <c r="CG160" s="135" t="n"/>
      <c r="CH160" s="135" t="n"/>
      <c r="CI160" s="135" t="n"/>
      <c r="CJ160" s="135" t="n"/>
      <c r="CK160" s="135" t="n"/>
      <c r="CL160" s="135" t="n"/>
      <c r="CM160" s="135" t="n"/>
      <c r="CN160" s="135" t="n"/>
      <c r="CO160" s="135" t="n"/>
      <c r="CP160" s="135" t="n"/>
      <c r="CQ160" s="135" t="n"/>
      <c r="CR160" s="135" t="n"/>
      <c r="CU160" s="36" t="n"/>
      <c r="CV160" s="36" t="n"/>
      <c r="CW160" s="36" t="n"/>
      <c r="CX160" s="36" t="n"/>
      <c r="CY160" s="36" t="n"/>
      <c r="CZ160" s="36" t="n"/>
      <c r="DA160" s="36" t="n"/>
      <c r="DB160" s="36" t="n"/>
      <c r="DC160" s="36" t="n"/>
      <c r="DD160" s="36" t="n"/>
      <c r="DE160" s="36" t="n"/>
      <c r="DF160" s="36" t="n"/>
      <c r="DG160" s="36" t="n"/>
      <c r="DH160" s="36" t="n"/>
      <c r="DI160" s="36" t="n"/>
      <c r="DJ160" s="36" t="n"/>
      <c r="DK160" s="36" t="n"/>
      <c r="DL160" s="36" t="n"/>
      <c r="DM160" s="36" t="n"/>
      <c r="DN160" s="36" t="n"/>
      <c r="DO160" s="36" t="n"/>
      <c r="DP160" s="36" t="n"/>
      <c r="DQ160" s="36" t="n"/>
      <c r="DR160" s="36" t="n"/>
      <c r="DS160" s="36" t="n"/>
      <c r="DT160" s="36" t="n"/>
      <c r="DU160" s="36" t="n"/>
      <c r="DV160" s="36" t="n"/>
      <c r="DW160" s="36" t="n"/>
      <c r="DX160" s="36" t="n"/>
      <c r="DY160" s="36" t="n"/>
      <c r="DZ160" s="36" t="n"/>
      <c r="EA160" s="36" t="n"/>
      <c r="EB160" s="36" t="n"/>
      <c r="EC160" s="36" t="n"/>
      <c r="ED160" s="36" t="n"/>
      <c r="EE160" s="36" t="n"/>
      <c r="EF160" s="36" t="n"/>
      <c r="EG160" s="36" t="n"/>
      <c r="EH160" s="36" t="n"/>
      <c r="EI160" s="36" t="n"/>
      <c r="EJ160" s="36" t="n"/>
      <c r="EK160" s="36" t="n"/>
      <c r="EL160" s="36" t="n"/>
      <c r="EM160" s="36" t="n"/>
      <c r="EN160" s="36" t="n"/>
    </row>
    <row r="161">
      <c r="A161" s="36" t="n"/>
      <c r="B161" s="36" t="n"/>
      <c r="C161" s="144" t="n"/>
      <c r="D161" s="144" t="n"/>
      <c r="E161" s="135" t="n"/>
      <c r="F161" s="135" t="n"/>
      <c r="G161" s="135" t="n"/>
      <c r="H161" s="135" t="n"/>
      <c r="I161" s="135" t="n"/>
      <c r="J161" s="135" t="n"/>
      <c r="K161" s="135" t="n"/>
      <c r="L161" s="135" t="n"/>
      <c r="M161" s="135" t="n"/>
      <c r="N161" s="135" t="n"/>
      <c r="O161" s="135" t="n"/>
      <c r="P161" s="135" t="n"/>
      <c r="Q161" s="135" t="n"/>
      <c r="R161" s="135" t="n"/>
      <c r="S161" s="135" t="n"/>
      <c r="T161" s="135" t="n"/>
      <c r="U161" s="135" t="n"/>
      <c r="V161" s="135" t="n"/>
      <c r="W161" s="135" t="n"/>
      <c r="X161" s="135" t="n"/>
      <c r="Y161" s="135" t="n"/>
      <c r="Z161" s="135" t="n"/>
      <c r="AA161" s="135" t="n"/>
      <c r="AB161" s="135" t="n"/>
      <c r="AC161" s="135" t="n"/>
      <c r="AD161" s="135" t="n"/>
      <c r="AE161" s="135" t="n"/>
      <c r="AF161" s="135" t="n"/>
      <c r="AG161" s="135" t="n"/>
      <c r="AH161" s="135" t="n"/>
      <c r="AI161" s="135" t="n"/>
      <c r="AJ161" s="135" t="n"/>
      <c r="AK161" s="135" t="n"/>
      <c r="AL161" s="135" t="n"/>
      <c r="AM161" s="135" t="n"/>
      <c r="AN161" s="135" t="n"/>
      <c r="AO161" s="135" t="n"/>
      <c r="AP161" s="135" t="n"/>
      <c r="AQ161" s="135" t="n"/>
      <c r="AR161" s="135" t="n"/>
      <c r="AS161" s="135" t="n"/>
      <c r="AT161" s="135" t="n"/>
      <c r="AU161" s="135" t="n"/>
      <c r="AV161" s="135" t="n"/>
      <c r="AW161" s="135" t="n"/>
      <c r="AX161" s="135" t="n"/>
      <c r="AY161" s="135" t="n"/>
      <c r="AZ161" s="135" t="n"/>
      <c r="BA161" s="135" t="n"/>
      <c r="BB161" s="135" t="n"/>
      <c r="BC161" s="135" t="n"/>
      <c r="BD161" s="135" t="n"/>
      <c r="BE161" s="135" t="n"/>
      <c r="BF161" s="135" t="n"/>
      <c r="BG161" s="135" t="n"/>
      <c r="BH161" s="135" t="n"/>
      <c r="BI161" s="135" t="n"/>
      <c r="BJ161" s="135" t="n"/>
      <c r="BK161" s="135" t="n"/>
      <c r="BL161" s="135" t="n"/>
      <c r="BM161" s="135" t="n"/>
      <c r="BN161" s="135" t="n"/>
      <c r="BO161" s="135" t="n"/>
      <c r="BP161" s="135" t="n"/>
      <c r="BQ161" s="135" t="n"/>
      <c r="BR161" s="135" t="n"/>
      <c r="BS161" s="135" t="n"/>
      <c r="BT161" s="135" t="n"/>
      <c r="BU161" s="135" t="n"/>
      <c r="BV161" s="135" t="n"/>
      <c r="BW161" s="135" t="n"/>
      <c r="BX161" s="135" t="n"/>
      <c r="BY161" s="135" t="n"/>
      <c r="BZ161" s="135" t="n"/>
      <c r="CA161" s="135" t="n"/>
      <c r="CB161" s="135" t="n"/>
      <c r="CC161" s="135" t="n"/>
      <c r="CD161" s="135" t="n"/>
      <c r="CE161" s="135" t="n"/>
      <c r="CF161" s="135" t="n"/>
      <c r="CG161" s="135" t="n"/>
      <c r="CH161" s="135" t="n"/>
      <c r="CI161" s="135" t="n"/>
      <c r="CJ161" s="135" t="n"/>
      <c r="CK161" s="135" t="n"/>
      <c r="CL161" s="135" t="n"/>
      <c r="CM161" s="135" t="n"/>
      <c r="CN161" s="135" t="n"/>
      <c r="CO161" s="135" t="n"/>
      <c r="CP161" s="135" t="n"/>
      <c r="CQ161" s="135" t="n"/>
      <c r="CR161" s="135" t="n"/>
      <c r="CU161" s="36" t="n"/>
      <c r="CV161" s="36" t="n"/>
      <c r="CW161" s="36" t="n"/>
      <c r="CX161" s="36" t="n"/>
      <c r="CY161" s="36" t="n"/>
      <c r="CZ161" s="36" t="n"/>
      <c r="DA161" s="36" t="n"/>
      <c r="DB161" s="36" t="n"/>
      <c r="DC161" s="36" t="n"/>
      <c r="DD161" s="36" t="n"/>
      <c r="DE161" s="36" t="n"/>
      <c r="DF161" s="36" t="n"/>
      <c r="DG161" s="36" t="n"/>
      <c r="DH161" s="36" t="n"/>
      <c r="DI161" s="36" t="n"/>
      <c r="DJ161" s="36" t="n"/>
      <c r="DK161" s="36" t="n"/>
      <c r="DL161" s="36" t="n"/>
      <c r="DM161" s="36" t="n"/>
      <c r="DN161" s="36" t="n"/>
      <c r="DO161" s="36" t="n"/>
      <c r="DP161" s="36" t="n"/>
      <c r="DQ161" s="36" t="n"/>
      <c r="DR161" s="36" t="n"/>
      <c r="DS161" s="36" t="n"/>
      <c r="DT161" s="36" t="n"/>
      <c r="DU161" s="36" t="n"/>
      <c r="DV161" s="36" t="n"/>
      <c r="DW161" s="36" t="n"/>
      <c r="DX161" s="36" t="n"/>
      <c r="DY161" s="36" t="n"/>
      <c r="DZ161" s="36" t="n"/>
      <c r="EA161" s="36" t="n"/>
      <c r="EB161" s="36" t="n"/>
      <c r="EC161" s="36" t="n"/>
      <c r="ED161" s="36" t="n"/>
      <c r="EE161" s="36" t="n"/>
      <c r="EF161" s="36" t="n"/>
      <c r="EG161" s="36" t="n"/>
      <c r="EH161" s="36" t="n"/>
      <c r="EI161" s="36" t="n"/>
      <c r="EJ161" s="36" t="n"/>
      <c r="EK161" s="36" t="n"/>
      <c r="EL161" s="36" t="n"/>
      <c r="EM161" s="36" t="n"/>
      <c r="EN161" s="36" t="n"/>
    </row>
    <row r="162">
      <c r="A162" s="36" t="n"/>
      <c r="B162" s="36" t="n"/>
      <c r="C162" s="144" t="n"/>
      <c r="D162" s="144" t="n"/>
      <c r="E162" s="135" t="n"/>
      <c r="F162" s="135" t="n"/>
      <c r="G162" s="135" t="n"/>
      <c r="H162" s="135" t="n"/>
      <c r="I162" s="135" t="n"/>
      <c r="J162" s="135" t="n"/>
      <c r="K162" s="135" t="n"/>
      <c r="L162" s="135" t="n"/>
      <c r="M162" s="135" t="n"/>
      <c r="N162" s="135" t="n"/>
      <c r="O162" s="135" t="n"/>
      <c r="P162" s="135" t="n"/>
      <c r="Q162" s="135" t="n"/>
      <c r="R162" s="135" t="n"/>
      <c r="S162" s="135" t="n"/>
      <c r="T162" s="135" t="n"/>
      <c r="U162" s="135" t="n"/>
      <c r="V162" s="135" t="n"/>
      <c r="W162" s="135" t="n"/>
      <c r="X162" s="135" t="n"/>
      <c r="Y162" s="135" t="n"/>
      <c r="Z162" s="135" t="n"/>
      <c r="AA162" s="135" t="n"/>
      <c r="AB162" s="135" t="n"/>
      <c r="AC162" s="135" t="n"/>
      <c r="AD162" s="135" t="n"/>
      <c r="AE162" s="135" t="n"/>
      <c r="AF162" s="135" t="n"/>
      <c r="AG162" s="135" t="n"/>
      <c r="AH162" s="135" t="n"/>
      <c r="AI162" s="135" t="n"/>
      <c r="AJ162" s="135" t="n"/>
      <c r="AK162" s="135" t="n"/>
      <c r="AL162" s="135" t="n"/>
      <c r="AM162" s="135" t="n"/>
      <c r="AN162" s="135" t="n"/>
      <c r="AO162" s="135" t="n"/>
      <c r="AP162" s="135" t="n"/>
      <c r="AQ162" s="135" t="n"/>
      <c r="AR162" s="135" t="n"/>
      <c r="AS162" s="135" t="n"/>
      <c r="AT162" s="135" t="n"/>
      <c r="AU162" s="135" t="n"/>
      <c r="AV162" s="135" t="n"/>
      <c r="AW162" s="135" t="n"/>
      <c r="AX162" s="135" t="n"/>
      <c r="AY162" s="135" t="n"/>
      <c r="AZ162" s="135" t="n"/>
      <c r="BA162" s="135" t="n"/>
      <c r="BB162" s="135" t="n"/>
      <c r="BC162" s="135" t="n"/>
      <c r="BD162" s="135" t="n"/>
      <c r="BE162" s="135" t="n"/>
      <c r="BF162" s="135" t="n"/>
      <c r="BG162" s="135" t="n"/>
      <c r="BH162" s="135" t="n"/>
      <c r="BI162" s="135" t="n"/>
      <c r="BJ162" s="135" t="n"/>
      <c r="BK162" s="135" t="n"/>
      <c r="BL162" s="135" t="n"/>
      <c r="BM162" s="135" t="n"/>
      <c r="BN162" s="135" t="n"/>
      <c r="BO162" s="135" t="n"/>
      <c r="BP162" s="135" t="n"/>
      <c r="BQ162" s="135" t="n"/>
      <c r="BR162" s="135" t="n"/>
      <c r="BS162" s="135" t="n"/>
      <c r="BT162" s="135" t="n"/>
      <c r="BU162" s="135" t="n"/>
      <c r="BV162" s="135" t="n"/>
      <c r="BW162" s="135" t="n"/>
      <c r="BX162" s="135" t="n"/>
      <c r="BY162" s="135" t="n"/>
      <c r="BZ162" s="135" t="n"/>
      <c r="CA162" s="135" t="n"/>
      <c r="CB162" s="135" t="n"/>
      <c r="CC162" s="135" t="n"/>
      <c r="CD162" s="135" t="n"/>
      <c r="CE162" s="135" t="n"/>
      <c r="CF162" s="135" t="n"/>
      <c r="CG162" s="135" t="n"/>
      <c r="CH162" s="135" t="n"/>
      <c r="CI162" s="135" t="n"/>
      <c r="CJ162" s="135" t="n"/>
      <c r="CK162" s="135" t="n"/>
      <c r="CL162" s="135" t="n"/>
      <c r="CM162" s="135" t="n"/>
      <c r="CN162" s="135" t="n"/>
      <c r="CO162" s="135" t="n"/>
      <c r="CP162" s="135" t="n"/>
      <c r="CQ162" s="135" t="n"/>
      <c r="CR162" s="135" t="n"/>
      <c r="CU162" s="36" t="n"/>
      <c r="CV162" s="36" t="n"/>
      <c r="CW162" s="36" t="n"/>
      <c r="CX162" s="36" t="n"/>
      <c r="CY162" s="36" t="n"/>
      <c r="CZ162" s="36" t="n"/>
      <c r="DA162" s="36" t="n"/>
      <c r="DB162" s="36" t="n"/>
      <c r="DC162" s="36" t="n"/>
      <c r="DD162" s="36" t="n"/>
      <c r="DE162" s="36" t="n"/>
      <c r="DF162" s="36" t="n"/>
      <c r="DG162" s="36" t="n"/>
      <c r="DH162" s="36" t="n"/>
      <c r="DI162" s="36" t="n"/>
      <c r="DJ162" s="36" t="n"/>
      <c r="DK162" s="36" t="n"/>
      <c r="DL162" s="36" t="n"/>
      <c r="DM162" s="36" t="n"/>
      <c r="DN162" s="36" t="n"/>
      <c r="DO162" s="36" t="n"/>
      <c r="DP162" s="36" t="n"/>
      <c r="DQ162" s="36" t="n"/>
      <c r="DR162" s="36" t="n"/>
      <c r="DS162" s="36" t="n"/>
      <c r="DT162" s="36" t="n"/>
      <c r="DU162" s="36" t="n"/>
      <c r="DV162" s="36" t="n"/>
      <c r="DW162" s="36" t="n"/>
      <c r="DX162" s="36" t="n"/>
      <c r="DY162" s="36" t="n"/>
      <c r="DZ162" s="36" t="n"/>
      <c r="EA162" s="36" t="n"/>
      <c r="EB162" s="36" t="n"/>
      <c r="EC162" s="36" t="n"/>
      <c r="ED162" s="36" t="n"/>
      <c r="EE162" s="36" t="n"/>
      <c r="EF162" s="36" t="n"/>
      <c r="EG162" s="36" t="n"/>
      <c r="EH162" s="36" t="n"/>
      <c r="EI162" s="36" t="n"/>
      <c r="EJ162" s="36" t="n"/>
      <c r="EK162" s="36" t="n"/>
      <c r="EL162" s="36" t="n"/>
      <c r="EM162" s="36" t="n"/>
      <c r="EN162" s="36" t="n"/>
    </row>
    <row r="163">
      <c r="A163" s="36" t="n"/>
      <c r="B163" s="36" t="n"/>
      <c r="C163" s="144" t="n"/>
      <c r="D163" s="144" t="n"/>
      <c r="E163" s="135" t="n"/>
      <c r="F163" s="135" t="n"/>
      <c r="G163" s="135" t="n"/>
      <c r="H163" s="135" t="n"/>
      <c r="I163" s="135" t="n"/>
      <c r="J163" s="135" t="n"/>
      <c r="K163" s="135" t="n"/>
      <c r="L163" s="135" t="n"/>
      <c r="M163" s="135" t="n"/>
      <c r="N163" s="135" t="n"/>
      <c r="O163" s="135" t="n"/>
      <c r="P163" s="135" t="n"/>
      <c r="Q163" s="135" t="n"/>
      <c r="R163" s="135" t="n"/>
      <c r="S163" s="135" t="n"/>
      <c r="T163" s="135" t="n"/>
      <c r="U163" s="135" t="n"/>
      <c r="V163" s="135" t="n"/>
      <c r="W163" s="135" t="n"/>
      <c r="X163" s="135" t="n"/>
      <c r="Y163" s="135" t="n"/>
      <c r="Z163" s="135" t="n"/>
      <c r="AA163" s="135" t="n"/>
      <c r="AB163" s="135" t="n"/>
      <c r="AC163" s="135" t="n"/>
      <c r="AD163" s="135" t="n"/>
      <c r="AE163" s="135" t="n"/>
      <c r="AF163" s="135" t="n"/>
      <c r="AG163" s="135" t="n"/>
      <c r="AH163" s="135" t="n"/>
      <c r="AI163" s="135" t="n"/>
      <c r="AJ163" s="135" t="n"/>
      <c r="AK163" s="135" t="n"/>
      <c r="AL163" s="135" t="n"/>
      <c r="AM163" s="135" t="n"/>
      <c r="AN163" s="135" t="n"/>
      <c r="AO163" s="135" t="n"/>
      <c r="AP163" s="135" t="n"/>
      <c r="AQ163" s="135" t="n"/>
      <c r="AR163" s="135" t="n"/>
      <c r="AS163" s="135" t="n"/>
      <c r="AT163" s="135" t="n"/>
      <c r="AU163" s="135" t="n"/>
      <c r="AV163" s="135" t="n"/>
      <c r="AW163" s="135" t="n"/>
      <c r="AX163" s="135" t="n"/>
      <c r="AY163" s="135" t="n"/>
      <c r="AZ163" s="135" t="n"/>
      <c r="BA163" s="135" t="n"/>
      <c r="BB163" s="135" t="n"/>
      <c r="BC163" s="135" t="n"/>
      <c r="BD163" s="135" t="n"/>
      <c r="BE163" s="135" t="n"/>
      <c r="BF163" s="135" t="n"/>
      <c r="BG163" s="135" t="n"/>
      <c r="BH163" s="135" t="n"/>
      <c r="BI163" s="135" t="n"/>
      <c r="BJ163" s="135" t="n"/>
      <c r="BK163" s="135" t="n"/>
      <c r="BL163" s="135" t="n"/>
      <c r="BM163" s="135" t="n"/>
      <c r="BN163" s="135" t="n"/>
      <c r="BO163" s="135" t="n"/>
      <c r="BP163" s="135" t="n"/>
      <c r="BQ163" s="135" t="n"/>
      <c r="BR163" s="135" t="n"/>
      <c r="BS163" s="135" t="n"/>
      <c r="BT163" s="135" t="n"/>
      <c r="BU163" s="135" t="n"/>
      <c r="BV163" s="135" t="n"/>
      <c r="BW163" s="135" t="n"/>
      <c r="BX163" s="135" t="n"/>
      <c r="BY163" s="135" t="n"/>
      <c r="BZ163" s="135" t="n"/>
      <c r="CA163" s="135" t="n"/>
      <c r="CB163" s="135" t="n"/>
      <c r="CC163" s="135" t="n"/>
      <c r="CD163" s="135" t="n"/>
      <c r="CE163" s="135" t="n"/>
      <c r="CF163" s="135" t="n"/>
      <c r="CG163" s="135" t="n"/>
      <c r="CH163" s="135" t="n"/>
      <c r="CI163" s="135" t="n"/>
      <c r="CJ163" s="135" t="n"/>
      <c r="CK163" s="135" t="n"/>
      <c r="CL163" s="135" t="n"/>
      <c r="CM163" s="135" t="n"/>
      <c r="CN163" s="135" t="n"/>
      <c r="CO163" s="135" t="n"/>
      <c r="CP163" s="135" t="n"/>
      <c r="CQ163" s="135" t="n"/>
      <c r="CR163" s="135" t="n"/>
      <c r="CU163" s="36" t="n"/>
      <c r="CV163" s="36" t="n"/>
      <c r="CW163" s="36" t="n"/>
      <c r="CX163" s="36" t="n"/>
      <c r="CY163" s="36" t="n"/>
      <c r="CZ163" s="36" t="n"/>
      <c r="DA163" s="36" t="n"/>
      <c r="DB163" s="36" t="n"/>
      <c r="DC163" s="36" t="n"/>
      <c r="DD163" s="36" t="n"/>
      <c r="DE163" s="36" t="n"/>
      <c r="DF163" s="36" t="n"/>
      <c r="DG163" s="36" t="n"/>
      <c r="DH163" s="36" t="n"/>
      <c r="DI163" s="36" t="n"/>
      <c r="DJ163" s="36" t="n"/>
      <c r="DK163" s="36" t="n"/>
      <c r="DL163" s="36" t="n"/>
      <c r="DM163" s="36" t="n"/>
      <c r="DN163" s="36" t="n"/>
      <c r="DO163" s="36" t="n"/>
      <c r="DP163" s="36" t="n"/>
      <c r="DQ163" s="36" t="n"/>
      <c r="DR163" s="36" t="n"/>
      <c r="DS163" s="36" t="n"/>
      <c r="DT163" s="36" t="n"/>
      <c r="DU163" s="36" t="n"/>
      <c r="DV163" s="36" t="n"/>
      <c r="DW163" s="36" t="n"/>
      <c r="DX163" s="36" t="n"/>
      <c r="DY163" s="36" t="n"/>
      <c r="DZ163" s="36" t="n"/>
      <c r="EA163" s="36" t="n"/>
      <c r="EB163" s="36" t="n"/>
      <c r="EC163" s="36" t="n"/>
      <c r="ED163" s="36" t="n"/>
      <c r="EE163" s="36" t="n"/>
      <c r="EF163" s="36" t="n"/>
      <c r="EG163" s="36" t="n"/>
      <c r="EH163" s="36" t="n"/>
      <c r="EI163" s="36" t="n"/>
      <c r="EJ163" s="36" t="n"/>
      <c r="EK163" s="36" t="n"/>
      <c r="EL163" s="36" t="n"/>
      <c r="EM163" s="36" t="n"/>
      <c r="EN163" s="36" t="n"/>
    </row>
    <row r="164">
      <c r="A164" s="36" t="n"/>
      <c r="B164" s="36" t="n"/>
      <c r="C164" s="144" t="n"/>
      <c r="D164" s="144" t="n"/>
      <c r="E164" s="135" t="n"/>
      <c r="F164" s="135" t="n"/>
      <c r="G164" s="135" t="n"/>
      <c r="H164" s="135" t="n"/>
      <c r="I164" s="135" t="n"/>
      <c r="J164" s="135" t="n"/>
      <c r="K164" s="135" t="n"/>
      <c r="L164" s="135" t="n"/>
      <c r="M164" s="135" t="n"/>
      <c r="N164" s="135" t="n"/>
      <c r="O164" s="135" t="n"/>
      <c r="P164" s="135" t="n"/>
      <c r="Q164" s="135" t="n"/>
      <c r="R164" s="135" t="n"/>
      <c r="S164" s="135" t="n"/>
      <c r="T164" s="135" t="n"/>
      <c r="U164" s="135" t="n"/>
      <c r="V164" s="135" t="n"/>
      <c r="W164" s="135" t="n"/>
      <c r="X164" s="135" t="n"/>
      <c r="Y164" s="135" t="n"/>
      <c r="Z164" s="135" t="n"/>
      <c r="AA164" s="135" t="n"/>
      <c r="AB164" s="135" t="n"/>
      <c r="AC164" s="135" t="n"/>
      <c r="AD164" s="135" t="n"/>
      <c r="AE164" s="135" t="n"/>
      <c r="AF164" s="135" t="n"/>
      <c r="AG164" s="135" t="n"/>
      <c r="AH164" s="135" t="n"/>
      <c r="AI164" s="135" t="n"/>
      <c r="AJ164" s="135" t="n"/>
      <c r="AK164" s="135" t="n"/>
      <c r="AL164" s="135" t="n"/>
      <c r="AM164" s="135" t="n"/>
      <c r="AN164" s="135" t="n"/>
      <c r="AO164" s="135" t="n"/>
      <c r="AP164" s="135" t="n"/>
      <c r="AQ164" s="135" t="n"/>
      <c r="AR164" s="135" t="n"/>
      <c r="AS164" s="135" t="n"/>
      <c r="AT164" s="135" t="n"/>
      <c r="AU164" s="135" t="n"/>
      <c r="AV164" s="135" t="n"/>
      <c r="AW164" s="135" t="n"/>
      <c r="AX164" s="135" t="n"/>
      <c r="AY164" s="135" t="n"/>
      <c r="AZ164" s="135" t="n"/>
      <c r="BA164" s="135" t="n"/>
      <c r="BB164" s="135" t="n"/>
      <c r="BC164" s="135" t="n"/>
      <c r="BD164" s="135" t="n"/>
      <c r="BE164" s="135" t="n"/>
      <c r="BF164" s="135" t="n"/>
      <c r="BG164" s="135" t="n"/>
      <c r="BH164" s="135" t="n"/>
      <c r="BI164" s="135" t="n"/>
      <c r="BJ164" s="135" t="n"/>
      <c r="BK164" s="135" t="n"/>
      <c r="BL164" s="135" t="n"/>
      <c r="BM164" s="135" t="n"/>
      <c r="BN164" s="135" t="n"/>
      <c r="BO164" s="135" t="n"/>
      <c r="BP164" s="135" t="n"/>
      <c r="BQ164" s="135" t="n"/>
      <c r="BR164" s="135" t="n"/>
      <c r="BS164" s="135" t="n"/>
      <c r="BT164" s="135" t="n"/>
      <c r="BU164" s="135" t="n"/>
      <c r="BV164" s="135" t="n"/>
      <c r="BW164" s="135" t="n"/>
      <c r="BX164" s="135" t="n"/>
      <c r="BY164" s="135" t="n"/>
      <c r="BZ164" s="135" t="n"/>
      <c r="CA164" s="135" t="n"/>
      <c r="CB164" s="135" t="n"/>
      <c r="CC164" s="135" t="n"/>
      <c r="CD164" s="135" t="n"/>
      <c r="CE164" s="135" t="n"/>
      <c r="CF164" s="135" t="n"/>
      <c r="CG164" s="135" t="n"/>
      <c r="CH164" s="135" t="n"/>
      <c r="CI164" s="135" t="n"/>
      <c r="CJ164" s="135" t="n"/>
      <c r="CK164" s="135" t="n"/>
      <c r="CL164" s="135" t="n"/>
      <c r="CM164" s="135" t="n"/>
      <c r="CN164" s="135" t="n"/>
      <c r="CO164" s="135" t="n"/>
      <c r="CP164" s="135" t="n"/>
      <c r="CQ164" s="135" t="n"/>
      <c r="CR164" s="135" t="n"/>
      <c r="CU164" s="36" t="n"/>
      <c r="CV164" s="36" t="n"/>
      <c r="CW164" s="36" t="n"/>
      <c r="CX164" s="36" t="n"/>
      <c r="CY164" s="36" t="n"/>
      <c r="CZ164" s="36" t="n"/>
      <c r="DA164" s="36" t="n"/>
      <c r="DB164" s="36" t="n"/>
      <c r="DC164" s="36" t="n"/>
      <c r="DD164" s="36" t="n"/>
      <c r="DE164" s="36" t="n"/>
      <c r="DF164" s="36" t="n"/>
      <c r="DG164" s="36" t="n"/>
      <c r="DH164" s="36" t="n"/>
      <c r="DI164" s="36" t="n"/>
      <c r="DJ164" s="36" t="n"/>
      <c r="DK164" s="36" t="n"/>
      <c r="DL164" s="36" t="n"/>
      <c r="DM164" s="36" t="n"/>
      <c r="DN164" s="36" t="n"/>
      <c r="DO164" s="36" t="n"/>
      <c r="DP164" s="36" t="n"/>
      <c r="DQ164" s="36" t="n"/>
      <c r="DR164" s="36" t="n"/>
      <c r="DS164" s="36" t="n"/>
      <c r="DT164" s="36" t="n"/>
      <c r="DU164" s="36" t="n"/>
      <c r="DV164" s="36" t="n"/>
      <c r="DW164" s="36" t="n"/>
      <c r="DX164" s="36" t="n"/>
      <c r="DY164" s="36" t="n"/>
      <c r="DZ164" s="36" t="n"/>
      <c r="EA164" s="36" t="n"/>
      <c r="EB164" s="36" t="n"/>
      <c r="EC164" s="36" t="n"/>
      <c r="ED164" s="36" t="n"/>
      <c r="EE164" s="36" t="n"/>
      <c r="EF164" s="36" t="n"/>
      <c r="EG164" s="36" t="n"/>
      <c r="EH164" s="36" t="n"/>
      <c r="EI164" s="36" t="n"/>
      <c r="EJ164" s="36" t="n"/>
      <c r="EK164" s="36" t="n"/>
      <c r="EL164" s="36" t="n"/>
      <c r="EM164" s="36" t="n"/>
      <c r="EN164" s="36" t="n"/>
    </row>
    <row r="165">
      <c r="A165" s="36" t="n"/>
      <c r="B165" s="36" t="n"/>
      <c r="C165" s="144" t="n"/>
      <c r="D165" s="144" t="n"/>
      <c r="E165" s="135" t="n"/>
      <c r="F165" s="135" t="n"/>
      <c r="G165" s="135" t="n"/>
      <c r="H165" s="135" t="n"/>
      <c r="I165" s="135" t="n"/>
      <c r="J165" s="135" t="n"/>
      <c r="K165" s="135" t="n"/>
      <c r="L165" s="135" t="n"/>
      <c r="M165" s="135" t="n"/>
      <c r="N165" s="135" t="n"/>
      <c r="O165" s="135" t="n"/>
      <c r="P165" s="135" t="n"/>
      <c r="Q165" s="135" t="n"/>
      <c r="R165" s="135" t="n"/>
      <c r="S165" s="135" t="n"/>
      <c r="T165" s="135" t="n"/>
      <c r="U165" s="135" t="n"/>
      <c r="V165" s="135" t="n"/>
      <c r="W165" s="135" t="n"/>
      <c r="X165" s="135" t="n"/>
      <c r="Y165" s="135" t="n"/>
      <c r="Z165" s="135" t="n"/>
      <c r="AA165" s="135" t="n"/>
      <c r="AB165" s="135" t="n"/>
      <c r="AC165" s="135" t="n"/>
      <c r="AD165" s="135" t="n"/>
      <c r="AE165" s="135" t="n"/>
      <c r="AF165" s="135" t="n"/>
      <c r="AG165" s="135" t="n"/>
      <c r="AH165" s="135" t="n"/>
      <c r="AI165" s="135" t="n"/>
      <c r="AJ165" s="135" t="n"/>
      <c r="AK165" s="135" t="n"/>
      <c r="AL165" s="135" t="n"/>
      <c r="AM165" s="135" t="n"/>
      <c r="AN165" s="135" t="n"/>
      <c r="AO165" s="135" t="n"/>
      <c r="AP165" s="135" t="n"/>
      <c r="AQ165" s="135" t="n"/>
      <c r="AR165" s="135" t="n"/>
      <c r="AS165" s="135" t="n"/>
      <c r="AT165" s="135" t="n"/>
      <c r="AU165" s="135" t="n"/>
      <c r="AV165" s="135" t="n"/>
      <c r="AW165" s="135" t="n"/>
      <c r="AX165" s="135" t="n"/>
      <c r="AY165" s="135" t="n"/>
      <c r="AZ165" s="135" t="n"/>
      <c r="BA165" s="135" t="n"/>
      <c r="BB165" s="135" t="n"/>
      <c r="BC165" s="135" t="n"/>
      <c r="BD165" s="135" t="n"/>
      <c r="BE165" s="135" t="n"/>
      <c r="BF165" s="135" t="n"/>
      <c r="BG165" s="135" t="n"/>
      <c r="BH165" s="135" t="n"/>
      <c r="BI165" s="135" t="n"/>
      <c r="BJ165" s="135" t="n"/>
      <c r="BK165" s="135" t="n"/>
      <c r="BL165" s="135" t="n"/>
      <c r="BM165" s="135" t="n"/>
      <c r="BN165" s="135" t="n"/>
      <c r="BO165" s="135" t="n"/>
      <c r="BP165" s="135" t="n"/>
      <c r="BQ165" s="135" t="n"/>
      <c r="BR165" s="135" t="n"/>
      <c r="BS165" s="135" t="n"/>
      <c r="BT165" s="135" t="n"/>
      <c r="BU165" s="135" t="n"/>
      <c r="BV165" s="135" t="n"/>
      <c r="BW165" s="135" t="n"/>
      <c r="BX165" s="135" t="n"/>
      <c r="BY165" s="135" t="n"/>
      <c r="BZ165" s="135" t="n"/>
      <c r="CA165" s="135" t="n"/>
      <c r="CB165" s="135" t="n"/>
      <c r="CC165" s="135" t="n"/>
      <c r="CD165" s="135" t="n"/>
      <c r="CE165" s="135" t="n"/>
      <c r="CF165" s="135" t="n"/>
      <c r="CG165" s="135" t="n"/>
      <c r="CH165" s="135" t="n"/>
      <c r="CI165" s="135" t="n"/>
      <c r="CJ165" s="135" t="n"/>
      <c r="CK165" s="135" t="n"/>
      <c r="CL165" s="135" t="n"/>
      <c r="CM165" s="135" t="n"/>
      <c r="CN165" s="135" t="n"/>
      <c r="CO165" s="135" t="n"/>
      <c r="CP165" s="135" t="n"/>
      <c r="CQ165" s="135" t="n"/>
      <c r="CR165" s="135" t="n"/>
      <c r="CU165" s="36" t="n"/>
      <c r="CV165" s="36" t="n"/>
      <c r="CW165" s="36" t="n"/>
      <c r="CX165" s="36" t="n"/>
      <c r="CY165" s="36" t="n"/>
      <c r="CZ165" s="36" t="n"/>
      <c r="DA165" s="36" t="n"/>
      <c r="DB165" s="36" t="n"/>
      <c r="DC165" s="36" t="n"/>
      <c r="DD165" s="36" t="n"/>
      <c r="DE165" s="36" t="n"/>
      <c r="DF165" s="36" t="n"/>
      <c r="DG165" s="36" t="n"/>
      <c r="DH165" s="36" t="n"/>
      <c r="DI165" s="36" t="n"/>
      <c r="DJ165" s="36" t="n"/>
      <c r="DK165" s="36" t="n"/>
      <c r="DL165" s="36" t="n"/>
      <c r="DM165" s="36" t="n"/>
      <c r="DN165" s="36" t="n"/>
      <c r="DO165" s="36" t="n"/>
      <c r="DP165" s="36" t="n"/>
      <c r="DQ165" s="36" t="n"/>
      <c r="DR165" s="36" t="n"/>
      <c r="DS165" s="36" t="n"/>
      <c r="DT165" s="36" t="n"/>
      <c r="DU165" s="36" t="n"/>
      <c r="DV165" s="36" t="n"/>
      <c r="DW165" s="36" t="n"/>
      <c r="DX165" s="36" t="n"/>
      <c r="DY165" s="36" t="n"/>
      <c r="DZ165" s="36" t="n"/>
      <c r="EA165" s="36" t="n"/>
      <c r="EB165" s="36" t="n"/>
      <c r="EC165" s="36" t="n"/>
      <c r="ED165" s="36" t="n"/>
      <c r="EE165" s="36" t="n"/>
      <c r="EF165" s="36" t="n"/>
      <c r="EG165" s="36" t="n"/>
      <c r="EH165" s="36" t="n"/>
      <c r="EI165" s="36" t="n"/>
      <c r="EJ165" s="36" t="n"/>
      <c r="EK165" s="36" t="n"/>
      <c r="EL165" s="36" t="n"/>
      <c r="EM165" s="36" t="n"/>
      <c r="EN165" s="36" t="n"/>
    </row>
    <row r="166">
      <c r="A166" s="36" t="n"/>
      <c r="B166" s="36" t="n"/>
      <c r="C166" s="144" t="n"/>
      <c r="D166" s="144" t="n"/>
      <c r="E166" s="135" t="n"/>
      <c r="F166" s="135" t="n"/>
      <c r="G166" s="135" t="n"/>
      <c r="H166" s="135" t="n"/>
      <c r="I166" s="135" t="n"/>
      <c r="J166" s="135" t="n"/>
      <c r="K166" s="135" t="n"/>
      <c r="L166" s="135" t="n"/>
      <c r="M166" s="135" t="n"/>
      <c r="N166" s="135" t="n"/>
      <c r="O166" s="135" t="n"/>
      <c r="P166" s="135" t="n"/>
      <c r="Q166" s="135" t="n"/>
      <c r="R166" s="135" t="n"/>
      <c r="S166" s="135" t="n"/>
      <c r="T166" s="135" t="n"/>
      <c r="U166" s="135" t="n"/>
      <c r="V166" s="135" t="n"/>
      <c r="W166" s="135" t="n"/>
      <c r="X166" s="135" t="n"/>
      <c r="Y166" s="135" t="n"/>
      <c r="Z166" s="135" t="n"/>
      <c r="AA166" s="135" t="n"/>
      <c r="AB166" s="135" t="n"/>
      <c r="AC166" s="135" t="n"/>
      <c r="AD166" s="135" t="n"/>
      <c r="AE166" s="135" t="n"/>
      <c r="AF166" s="135" t="n"/>
      <c r="AG166" s="135" t="n"/>
      <c r="AH166" s="135" t="n"/>
      <c r="AI166" s="135" t="n"/>
      <c r="AJ166" s="135" t="n"/>
      <c r="AK166" s="135" t="n"/>
      <c r="AL166" s="135" t="n"/>
      <c r="AM166" s="135" t="n"/>
      <c r="AN166" s="135" t="n"/>
      <c r="AO166" s="135" t="n"/>
      <c r="AP166" s="135" t="n"/>
      <c r="AQ166" s="135" t="n"/>
      <c r="AR166" s="135" t="n"/>
      <c r="AS166" s="135" t="n"/>
      <c r="AT166" s="135" t="n"/>
      <c r="AU166" s="135" t="n"/>
      <c r="AV166" s="135" t="n"/>
      <c r="AW166" s="135" t="n"/>
      <c r="AX166" s="135" t="n"/>
      <c r="AY166" s="135" t="n"/>
      <c r="AZ166" s="135" t="n"/>
      <c r="BA166" s="135" t="n"/>
      <c r="BB166" s="135" t="n"/>
      <c r="BC166" s="135" t="n"/>
      <c r="BD166" s="135" t="n"/>
      <c r="BE166" s="135" t="n"/>
      <c r="BF166" s="135" t="n"/>
      <c r="BG166" s="135" t="n"/>
      <c r="BH166" s="135" t="n"/>
      <c r="BI166" s="135" t="n"/>
      <c r="BJ166" s="135" t="n"/>
      <c r="BK166" s="135" t="n"/>
      <c r="BL166" s="135" t="n"/>
      <c r="BM166" s="135" t="n"/>
      <c r="BN166" s="135" t="n"/>
      <c r="BO166" s="135" t="n"/>
      <c r="BP166" s="135" t="n"/>
      <c r="BQ166" s="135" t="n"/>
      <c r="BR166" s="135" t="n"/>
      <c r="BS166" s="135" t="n"/>
      <c r="BT166" s="135" t="n"/>
      <c r="BU166" s="135" t="n"/>
      <c r="BV166" s="135" t="n"/>
      <c r="BW166" s="135" t="n"/>
      <c r="BX166" s="135" t="n"/>
      <c r="BY166" s="135" t="n"/>
      <c r="BZ166" s="135" t="n"/>
      <c r="CA166" s="135" t="n"/>
      <c r="CB166" s="135" t="n"/>
      <c r="CC166" s="135" t="n"/>
      <c r="CD166" s="135" t="n"/>
      <c r="CE166" s="135" t="n"/>
      <c r="CF166" s="135" t="n"/>
      <c r="CG166" s="135" t="n"/>
      <c r="CH166" s="135" t="n"/>
      <c r="CI166" s="135" t="n"/>
      <c r="CJ166" s="135" t="n"/>
      <c r="CK166" s="135" t="n"/>
      <c r="CL166" s="135" t="n"/>
      <c r="CM166" s="135" t="n"/>
      <c r="CN166" s="135" t="n"/>
      <c r="CO166" s="135" t="n"/>
      <c r="CP166" s="135" t="n"/>
      <c r="CQ166" s="135" t="n"/>
      <c r="CR166" s="135" t="n"/>
      <c r="CU166" s="36" t="n"/>
      <c r="CV166" s="36" t="n"/>
      <c r="CW166" s="36" t="n"/>
      <c r="CX166" s="36" t="n"/>
      <c r="CY166" s="36" t="n"/>
      <c r="CZ166" s="36" t="n"/>
      <c r="DA166" s="36" t="n"/>
      <c r="DB166" s="36" t="n"/>
      <c r="DC166" s="36" t="n"/>
      <c r="DD166" s="36" t="n"/>
      <c r="DE166" s="36" t="n"/>
      <c r="DF166" s="36" t="n"/>
      <c r="DG166" s="36" t="n"/>
      <c r="DH166" s="36" t="n"/>
      <c r="DI166" s="36" t="n"/>
      <c r="DJ166" s="36" t="n"/>
      <c r="DK166" s="36" t="n"/>
      <c r="DL166" s="36" t="n"/>
      <c r="DM166" s="36" t="n"/>
      <c r="DN166" s="36" t="n"/>
      <c r="DO166" s="36" t="n"/>
      <c r="DP166" s="36" t="n"/>
      <c r="DQ166" s="36" t="n"/>
      <c r="DR166" s="36" t="n"/>
      <c r="DS166" s="36" t="n"/>
      <c r="DT166" s="36" t="n"/>
      <c r="DU166" s="36" t="n"/>
      <c r="DV166" s="36" t="n"/>
      <c r="DW166" s="36" t="n"/>
      <c r="DX166" s="36" t="n"/>
      <c r="DY166" s="36" t="n"/>
      <c r="DZ166" s="36" t="n"/>
      <c r="EA166" s="36" t="n"/>
      <c r="EB166" s="36" t="n"/>
      <c r="EC166" s="36" t="n"/>
      <c r="ED166" s="36" t="n"/>
      <c r="EE166" s="36" t="n"/>
      <c r="EF166" s="36" t="n"/>
      <c r="EG166" s="36" t="n"/>
      <c r="EH166" s="36" t="n"/>
      <c r="EI166" s="36" t="n"/>
      <c r="EJ166" s="36" t="n"/>
      <c r="EK166" s="36" t="n"/>
      <c r="EL166" s="36" t="n"/>
      <c r="EM166" s="36" t="n"/>
      <c r="EN166" s="36" t="n"/>
    </row>
    <row r="167">
      <c r="A167" s="36" t="n"/>
      <c r="B167" s="36" t="n"/>
      <c r="C167" s="144" t="n"/>
      <c r="D167" s="144" t="n"/>
      <c r="E167" s="135" t="n"/>
      <c r="F167" s="135" t="n"/>
      <c r="G167" s="135" t="n"/>
      <c r="H167" s="135" t="n"/>
      <c r="I167" s="135" t="n"/>
      <c r="J167" s="135" t="n"/>
      <c r="K167" s="135" t="n"/>
      <c r="L167" s="135" t="n"/>
      <c r="M167" s="135" t="n"/>
      <c r="N167" s="135" t="n"/>
      <c r="O167" s="135" t="n"/>
      <c r="P167" s="135" t="n"/>
      <c r="Q167" s="135" t="n"/>
      <c r="R167" s="135" t="n"/>
      <c r="S167" s="135" t="n"/>
      <c r="T167" s="135" t="n"/>
      <c r="U167" s="135" t="n"/>
      <c r="V167" s="135" t="n"/>
      <c r="W167" s="135" t="n"/>
      <c r="X167" s="135" t="n"/>
      <c r="Y167" s="135" t="n"/>
      <c r="Z167" s="135" t="n"/>
      <c r="AA167" s="135" t="n"/>
      <c r="AB167" s="135" t="n"/>
      <c r="AC167" s="135" t="n"/>
      <c r="AD167" s="135" t="n"/>
      <c r="AE167" s="135" t="n"/>
      <c r="AF167" s="135" t="n"/>
      <c r="AG167" s="135" t="n"/>
      <c r="AH167" s="135" t="n"/>
      <c r="AI167" s="135" t="n"/>
      <c r="AJ167" s="135" t="n"/>
      <c r="AK167" s="135" t="n"/>
      <c r="AL167" s="135" t="n"/>
      <c r="AM167" s="135" t="n"/>
      <c r="AN167" s="135" t="n"/>
      <c r="AO167" s="135" t="n"/>
      <c r="AP167" s="135" t="n"/>
      <c r="AQ167" s="135" t="n"/>
      <c r="AR167" s="135" t="n"/>
      <c r="AS167" s="135" t="n"/>
      <c r="AT167" s="135" t="n"/>
      <c r="AU167" s="135" t="n"/>
      <c r="AV167" s="135" t="n"/>
      <c r="AW167" s="135" t="n"/>
      <c r="AX167" s="135" t="n"/>
      <c r="AY167" s="135" t="n"/>
      <c r="AZ167" s="135" t="n"/>
      <c r="BA167" s="135" t="n"/>
      <c r="BB167" s="135" t="n"/>
      <c r="BC167" s="135" t="n"/>
      <c r="BD167" s="135" t="n"/>
      <c r="BE167" s="135" t="n"/>
      <c r="BF167" s="135" t="n"/>
      <c r="BG167" s="135" t="n"/>
      <c r="BH167" s="135" t="n"/>
      <c r="BI167" s="135" t="n"/>
      <c r="BJ167" s="135" t="n"/>
      <c r="BK167" s="135" t="n"/>
      <c r="BL167" s="135" t="n"/>
      <c r="BM167" s="135" t="n"/>
      <c r="BN167" s="135" t="n"/>
      <c r="BO167" s="135" t="n"/>
      <c r="BP167" s="135" t="n"/>
      <c r="BQ167" s="135" t="n"/>
      <c r="BR167" s="135" t="n"/>
      <c r="BS167" s="135" t="n"/>
      <c r="BT167" s="135" t="n"/>
      <c r="BU167" s="135" t="n"/>
      <c r="BV167" s="135" t="n"/>
      <c r="BW167" s="135" t="n"/>
      <c r="BX167" s="135" t="n"/>
      <c r="BY167" s="135" t="n"/>
      <c r="BZ167" s="135" t="n"/>
      <c r="CA167" s="135" t="n"/>
      <c r="CB167" s="135" t="n"/>
      <c r="CC167" s="135" t="n"/>
      <c r="CD167" s="135" t="n"/>
      <c r="CE167" s="135" t="n"/>
      <c r="CF167" s="135" t="n"/>
      <c r="CG167" s="135" t="n"/>
      <c r="CH167" s="135" t="n"/>
      <c r="CI167" s="135" t="n"/>
      <c r="CJ167" s="135" t="n"/>
      <c r="CK167" s="135" t="n"/>
      <c r="CL167" s="135" t="n"/>
      <c r="CM167" s="135" t="n"/>
      <c r="CN167" s="135" t="n"/>
      <c r="CO167" s="135" t="n"/>
      <c r="CP167" s="135" t="n"/>
      <c r="CQ167" s="135" t="n"/>
      <c r="CR167" s="135" t="n"/>
      <c r="CU167" s="36" t="n"/>
      <c r="CV167" s="36" t="n"/>
      <c r="CW167" s="36" t="n"/>
      <c r="CX167" s="36" t="n"/>
      <c r="CY167" s="36" t="n"/>
      <c r="CZ167" s="36" t="n"/>
      <c r="DA167" s="36" t="n"/>
      <c r="DB167" s="36" t="n"/>
      <c r="DC167" s="36" t="n"/>
      <c r="DD167" s="36" t="n"/>
      <c r="DE167" s="36" t="n"/>
      <c r="DF167" s="36" t="n"/>
      <c r="DG167" s="36" t="n"/>
      <c r="DH167" s="36" t="n"/>
      <c r="DI167" s="36" t="n"/>
      <c r="DJ167" s="36" t="n"/>
      <c r="DK167" s="36" t="n"/>
      <c r="DL167" s="36" t="n"/>
      <c r="DM167" s="36" t="n"/>
      <c r="DN167" s="36" t="n"/>
      <c r="DO167" s="36" t="n"/>
      <c r="DP167" s="36" t="n"/>
      <c r="DQ167" s="36" t="n"/>
      <c r="DR167" s="36" t="n"/>
      <c r="DS167" s="36" t="n"/>
      <c r="DT167" s="36" t="n"/>
      <c r="DU167" s="36" t="n"/>
      <c r="DV167" s="36" t="n"/>
      <c r="DW167" s="36" t="n"/>
      <c r="DX167" s="36" t="n"/>
      <c r="DY167" s="36" t="n"/>
      <c r="DZ167" s="36" t="n"/>
      <c r="EA167" s="36" t="n"/>
      <c r="EB167" s="36" t="n"/>
      <c r="EC167" s="36" t="n"/>
      <c r="ED167" s="36" t="n"/>
      <c r="EE167" s="36" t="n"/>
      <c r="EF167" s="36" t="n"/>
      <c r="EG167" s="36" t="n"/>
      <c r="EH167" s="36" t="n"/>
      <c r="EI167" s="36" t="n"/>
      <c r="EJ167" s="36" t="n"/>
      <c r="EK167" s="36" t="n"/>
      <c r="EL167" s="36" t="n"/>
      <c r="EM167" s="36" t="n"/>
      <c r="EN167" s="36" t="n"/>
    </row>
    <row r="168">
      <c r="A168" s="36" t="n"/>
      <c r="B168" s="36" t="n"/>
      <c r="C168" s="144" t="n"/>
      <c r="D168" s="144" t="n"/>
      <c r="E168" s="135" t="n"/>
      <c r="F168" s="135" t="n"/>
      <c r="G168" s="135" t="n"/>
      <c r="H168" s="135" t="n"/>
      <c r="I168" s="135" t="n"/>
      <c r="J168" s="135" t="n"/>
      <c r="K168" s="135" t="n"/>
      <c r="L168" s="135" t="n"/>
      <c r="M168" s="135" t="n"/>
      <c r="N168" s="135" t="n"/>
      <c r="O168" s="135" t="n"/>
      <c r="P168" s="135" t="n"/>
      <c r="Q168" s="135" t="n"/>
      <c r="R168" s="135" t="n"/>
      <c r="S168" s="135" t="n"/>
      <c r="T168" s="135" t="n"/>
      <c r="U168" s="135" t="n"/>
      <c r="V168" s="135" t="n"/>
      <c r="W168" s="135" t="n"/>
      <c r="X168" s="135" t="n"/>
      <c r="Y168" s="135" t="n"/>
      <c r="Z168" s="135" t="n"/>
      <c r="AA168" s="135" t="n"/>
      <c r="AB168" s="135" t="n"/>
      <c r="AC168" s="135" t="n"/>
      <c r="AD168" s="135" t="n"/>
      <c r="AE168" s="135" t="n"/>
      <c r="AF168" s="135" t="n"/>
      <c r="AG168" s="135" t="n"/>
      <c r="AH168" s="135" t="n"/>
      <c r="AI168" s="135" t="n"/>
      <c r="AJ168" s="135" t="n"/>
      <c r="AK168" s="135" t="n"/>
      <c r="AL168" s="135" t="n"/>
      <c r="AM168" s="135" t="n"/>
      <c r="AN168" s="135" t="n"/>
      <c r="AO168" s="135" t="n"/>
      <c r="AP168" s="135" t="n"/>
      <c r="AQ168" s="135" t="n"/>
      <c r="AR168" s="135" t="n"/>
      <c r="AS168" s="135" t="n"/>
      <c r="AT168" s="135" t="n"/>
      <c r="AU168" s="135" t="n"/>
      <c r="AV168" s="135" t="n"/>
      <c r="AW168" s="135" t="n"/>
      <c r="AX168" s="135" t="n"/>
      <c r="AY168" s="135" t="n"/>
      <c r="AZ168" s="135" t="n"/>
      <c r="BA168" s="135" t="n"/>
      <c r="BB168" s="135" t="n"/>
      <c r="BC168" s="135" t="n"/>
      <c r="BD168" s="135" t="n"/>
      <c r="BE168" s="135" t="n"/>
      <c r="BF168" s="135" t="n"/>
      <c r="BG168" s="135" t="n"/>
      <c r="BH168" s="135" t="n"/>
      <c r="BI168" s="135" t="n"/>
      <c r="BJ168" s="135" t="n"/>
      <c r="BK168" s="135" t="n"/>
      <c r="BL168" s="135" t="n"/>
      <c r="BM168" s="135" t="n"/>
      <c r="BN168" s="135" t="n"/>
      <c r="BO168" s="135" t="n"/>
      <c r="BP168" s="135" t="n"/>
      <c r="BQ168" s="135" t="n"/>
      <c r="BR168" s="135" t="n"/>
      <c r="BS168" s="135" t="n"/>
      <c r="BT168" s="135" t="n"/>
      <c r="BU168" s="135" t="n"/>
      <c r="BV168" s="135" t="n"/>
      <c r="BW168" s="135" t="n"/>
      <c r="BX168" s="135" t="n"/>
      <c r="BY168" s="135" t="n"/>
      <c r="BZ168" s="135" t="n"/>
      <c r="CA168" s="135" t="n"/>
      <c r="CB168" s="135" t="n"/>
      <c r="CC168" s="135" t="n"/>
      <c r="CD168" s="135" t="n"/>
      <c r="CE168" s="135" t="n"/>
      <c r="CF168" s="135" t="n"/>
      <c r="CG168" s="135" t="n"/>
      <c r="CH168" s="135" t="n"/>
      <c r="CI168" s="135" t="n"/>
      <c r="CJ168" s="135" t="n"/>
      <c r="CK168" s="135" t="n"/>
      <c r="CL168" s="135" t="n"/>
      <c r="CM168" s="135" t="n"/>
      <c r="CN168" s="135" t="n"/>
      <c r="CO168" s="135" t="n"/>
      <c r="CP168" s="135" t="n"/>
      <c r="CQ168" s="135" t="n"/>
      <c r="CR168" s="135" t="n"/>
      <c r="CU168" s="36" t="n"/>
      <c r="CV168" s="36" t="n"/>
      <c r="CW168" s="36" t="n"/>
      <c r="CX168" s="36" t="n"/>
      <c r="CY168" s="36" t="n"/>
      <c r="CZ168" s="36" t="n"/>
      <c r="DA168" s="36" t="n"/>
      <c r="DB168" s="36" t="n"/>
      <c r="DC168" s="36" t="n"/>
      <c r="DD168" s="36" t="n"/>
      <c r="DE168" s="36" t="n"/>
      <c r="DF168" s="36" t="n"/>
      <c r="DG168" s="36" t="n"/>
      <c r="DH168" s="36" t="n"/>
      <c r="DI168" s="36" t="n"/>
      <c r="DJ168" s="36" t="n"/>
      <c r="DK168" s="36" t="n"/>
      <c r="DL168" s="36" t="n"/>
      <c r="DM168" s="36" t="n"/>
      <c r="DN168" s="36" t="n"/>
      <c r="DO168" s="36" t="n"/>
      <c r="DP168" s="36" t="n"/>
      <c r="DQ168" s="36" t="n"/>
      <c r="DR168" s="36" t="n"/>
      <c r="DS168" s="36" t="n"/>
      <c r="DT168" s="36" t="n"/>
      <c r="DU168" s="36" t="n"/>
      <c r="DV168" s="36" t="n"/>
      <c r="DW168" s="36" t="n"/>
      <c r="DX168" s="36" t="n"/>
      <c r="DY168" s="36" t="n"/>
      <c r="DZ168" s="36" t="n"/>
      <c r="EA168" s="36" t="n"/>
      <c r="EB168" s="36" t="n"/>
      <c r="EC168" s="36" t="n"/>
      <c r="ED168" s="36" t="n"/>
      <c r="EE168" s="36" t="n"/>
      <c r="EF168" s="36" t="n"/>
      <c r="EG168" s="36" t="n"/>
      <c r="EH168" s="36" t="n"/>
      <c r="EI168" s="36" t="n"/>
      <c r="EJ168" s="36" t="n"/>
      <c r="EK168" s="36" t="n"/>
      <c r="EL168" s="36" t="n"/>
      <c r="EM168" s="36" t="n"/>
      <c r="EN168" s="36" t="n"/>
    </row>
    <row r="169">
      <c r="A169" s="36" t="n"/>
      <c r="B169" s="36" t="n"/>
      <c r="C169" s="144" t="n"/>
      <c r="D169" s="144" t="n"/>
      <c r="E169" s="135" t="n"/>
      <c r="F169" s="135" t="n"/>
      <c r="G169" s="135" t="n"/>
      <c r="H169" s="135" t="n"/>
      <c r="I169" s="135" t="n"/>
      <c r="J169" s="135" t="n"/>
      <c r="K169" s="135" t="n"/>
      <c r="L169" s="135" t="n"/>
      <c r="M169" s="135" t="n"/>
      <c r="N169" s="135" t="n"/>
      <c r="O169" s="135" t="n"/>
      <c r="P169" s="135" t="n"/>
      <c r="Q169" s="135" t="n"/>
      <c r="R169" s="135" t="n"/>
      <c r="S169" s="135" t="n"/>
      <c r="T169" s="135" t="n"/>
      <c r="U169" s="135" t="n"/>
      <c r="V169" s="135" t="n"/>
      <c r="W169" s="135" t="n"/>
      <c r="X169" s="135" t="n"/>
      <c r="Y169" s="135" t="n"/>
      <c r="Z169" s="135" t="n"/>
      <c r="AA169" s="135" t="n"/>
      <c r="AB169" s="135" t="n"/>
      <c r="AC169" s="135" t="n"/>
      <c r="AD169" s="135" t="n"/>
      <c r="AE169" s="135" t="n"/>
      <c r="AF169" s="135" t="n"/>
      <c r="AG169" s="135" t="n"/>
      <c r="AH169" s="135" t="n"/>
      <c r="AI169" s="135" t="n"/>
      <c r="AJ169" s="135" t="n"/>
      <c r="AK169" s="135" t="n"/>
      <c r="AL169" s="135" t="n"/>
      <c r="AM169" s="135" t="n"/>
      <c r="AN169" s="135" t="n"/>
      <c r="AO169" s="135" t="n"/>
      <c r="AP169" s="135" t="n"/>
      <c r="AQ169" s="135" t="n"/>
      <c r="AR169" s="135" t="n"/>
      <c r="AS169" s="135" t="n"/>
      <c r="AT169" s="135" t="n"/>
      <c r="AU169" s="135" t="n"/>
      <c r="AV169" s="135" t="n"/>
      <c r="AW169" s="135" t="n"/>
      <c r="AX169" s="135" t="n"/>
      <c r="AY169" s="135" t="n"/>
      <c r="AZ169" s="135" t="n"/>
      <c r="BA169" s="135" t="n"/>
      <c r="BB169" s="135" t="n"/>
      <c r="BC169" s="135" t="n"/>
      <c r="BD169" s="135" t="n"/>
      <c r="BE169" s="135" t="n"/>
      <c r="BF169" s="135" t="n"/>
      <c r="BG169" s="135" t="n"/>
      <c r="BH169" s="135" t="n"/>
      <c r="BI169" s="135" t="n"/>
      <c r="BJ169" s="135" t="n"/>
      <c r="BK169" s="135" t="n"/>
      <c r="BL169" s="135" t="n"/>
      <c r="BM169" s="135" t="n"/>
      <c r="BN169" s="135" t="n"/>
      <c r="BO169" s="135" t="n"/>
      <c r="BP169" s="135" t="n"/>
      <c r="BQ169" s="135" t="n"/>
      <c r="BR169" s="135" t="n"/>
      <c r="BS169" s="135" t="n"/>
      <c r="BT169" s="135" t="n"/>
      <c r="BU169" s="135" t="n"/>
      <c r="BV169" s="135" t="n"/>
      <c r="BW169" s="135" t="n"/>
      <c r="BX169" s="135" t="n"/>
      <c r="BY169" s="135" t="n"/>
      <c r="BZ169" s="135" t="n"/>
      <c r="CA169" s="135" t="n"/>
      <c r="CB169" s="135" t="n"/>
      <c r="CC169" s="135" t="n"/>
      <c r="CD169" s="135" t="n"/>
      <c r="CE169" s="135" t="n"/>
      <c r="CF169" s="135" t="n"/>
      <c r="CG169" s="135" t="n"/>
      <c r="CH169" s="135" t="n"/>
      <c r="CI169" s="135" t="n"/>
      <c r="CJ169" s="135" t="n"/>
      <c r="CK169" s="135" t="n"/>
      <c r="CL169" s="135" t="n"/>
      <c r="CM169" s="135" t="n"/>
      <c r="CN169" s="135" t="n"/>
      <c r="CO169" s="135" t="n"/>
      <c r="CP169" s="135" t="n"/>
      <c r="CQ169" s="135" t="n"/>
      <c r="CR169" s="135" t="n"/>
      <c r="CU169" s="36" t="n"/>
      <c r="CV169" s="36" t="n"/>
      <c r="CW169" s="36" t="n"/>
      <c r="CX169" s="36" t="n"/>
      <c r="CY169" s="36" t="n"/>
      <c r="CZ169" s="36" t="n"/>
      <c r="DA169" s="36" t="n"/>
      <c r="DB169" s="36" t="n"/>
      <c r="DC169" s="36" t="n"/>
      <c r="DD169" s="36" t="n"/>
      <c r="DE169" s="36" t="n"/>
      <c r="DF169" s="36" t="n"/>
      <c r="DG169" s="36" t="n"/>
      <c r="DH169" s="36" t="n"/>
      <c r="DI169" s="36" t="n"/>
      <c r="DJ169" s="36" t="n"/>
      <c r="DK169" s="36" t="n"/>
      <c r="DL169" s="36" t="n"/>
      <c r="DM169" s="36" t="n"/>
      <c r="DN169" s="36" t="n"/>
      <c r="DO169" s="36" t="n"/>
      <c r="DP169" s="36" t="n"/>
      <c r="DQ169" s="36" t="n"/>
      <c r="DR169" s="36" t="n"/>
      <c r="DS169" s="36" t="n"/>
      <c r="DT169" s="36" t="n"/>
      <c r="DU169" s="36" t="n"/>
      <c r="DV169" s="36" t="n"/>
      <c r="DW169" s="36" t="n"/>
      <c r="DX169" s="36" t="n"/>
      <c r="DY169" s="36" t="n"/>
      <c r="DZ169" s="36" t="n"/>
      <c r="EA169" s="36" t="n"/>
      <c r="EB169" s="36" t="n"/>
      <c r="EC169" s="36" t="n"/>
      <c r="ED169" s="36" t="n"/>
      <c r="EE169" s="36" t="n"/>
      <c r="EF169" s="36" t="n"/>
      <c r="EG169" s="36" t="n"/>
      <c r="EH169" s="36" t="n"/>
      <c r="EI169" s="36" t="n"/>
      <c r="EJ169" s="36" t="n"/>
      <c r="EK169" s="36" t="n"/>
      <c r="EL169" s="36" t="n"/>
      <c r="EM169" s="36" t="n"/>
      <c r="EN169" s="36" t="n"/>
    </row>
    <row r="170">
      <c r="A170" s="36" t="n"/>
      <c r="B170" s="36" t="n"/>
      <c r="C170" s="144" t="n"/>
      <c r="D170" s="144" t="n"/>
      <c r="E170" s="135" t="n"/>
      <c r="F170" s="135" t="n"/>
      <c r="G170" s="135" t="n"/>
      <c r="H170" s="135" t="n"/>
      <c r="I170" s="135" t="n"/>
      <c r="J170" s="135" t="n"/>
      <c r="K170" s="135" t="n"/>
      <c r="L170" s="135" t="n"/>
      <c r="M170" s="135" t="n"/>
      <c r="N170" s="135" t="n"/>
      <c r="O170" s="135" t="n"/>
      <c r="P170" s="135" t="n"/>
      <c r="Q170" s="135" t="n"/>
      <c r="R170" s="135" t="n"/>
      <c r="S170" s="135" t="n"/>
      <c r="T170" s="135" t="n"/>
      <c r="U170" s="135" t="n"/>
      <c r="V170" s="135" t="n"/>
      <c r="W170" s="135" t="n"/>
      <c r="X170" s="135" t="n"/>
      <c r="Y170" s="135" t="n"/>
      <c r="Z170" s="135" t="n"/>
      <c r="AA170" s="135" t="n"/>
      <c r="AB170" s="135" t="n"/>
      <c r="AC170" s="135" t="n"/>
      <c r="AD170" s="135" t="n"/>
      <c r="AE170" s="135" t="n"/>
      <c r="AF170" s="135" t="n"/>
      <c r="AG170" s="135" t="n"/>
      <c r="AH170" s="135" t="n"/>
      <c r="AI170" s="135" t="n"/>
      <c r="AJ170" s="135" t="n"/>
      <c r="AK170" s="135" t="n"/>
      <c r="AL170" s="135" t="n"/>
      <c r="AM170" s="135" t="n"/>
      <c r="AN170" s="135" t="n"/>
      <c r="AO170" s="135" t="n"/>
      <c r="AP170" s="135" t="n"/>
      <c r="AQ170" s="135" t="n"/>
      <c r="AR170" s="135" t="n"/>
      <c r="AS170" s="135" t="n"/>
      <c r="AT170" s="135" t="n"/>
      <c r="AU170" s="135" t="n"/>
      <c r="AV170" s="135" t="n"/>
      <c r="AW170" s="135" t="n"/>
      <c r="AX170" s="135" t="n"/>
      <c r="AY170" s="135" t="n"/>
      <c r="AZ170" s="135" t="n"/>
      <c r="BA170" s="135" t="n"/>
      <c r="BB170" s="135" t="n"/>
      <c r="BC170" s="135" t="n"/>
      <c r="BD170" s="135" t="n"/>
      <c r="BE170" s="135" t="n"/>
      <c r="BF170" s="135" t="n"/>
      <c r="BG170" s="135" t="n"/>
      <c r="BH170" s="135" t="n"/>
      <c r="BI170" s="135" t="n"/>
      <c r="BJ170" s="135" t="n"/>
      <c r="BK170" s="135" t="n"/>
      <c r="BL170" s="135" t="n"/>
      <c r="BM170" s="135" t="n"/>
      <c r="BN170" s="135" t="n"/>
      <c r="BO170" s="135" t="n"/>
      <c r="BP170" s="135" t="n"/>
      <c r="BQ170" s="135" t="n"/>
      <c r="BR170" s="135" t="n"/>
      <c r="BS170" s="135" t="n"/>
      <c r="BT170" s="135" t="n"/>
      <c r="BU170" s="135" t="n"/>
      <c r="BV170" s="135" t="n"/>
      <c r="BW170" s="135" t="n"/>
      <c r="BX170" s="135" t="n"/>
      <c r="BY170" s="135" t="n"/>
      <c r="BZ170" s="135" t="n"/>
      <c r="CA170" s="135" t="n"/>
      <c r="CB170" s="135" t="n"/>
      <c r="CC170" s="135" t="n"/>
      <c r="CD170" s="135" t="n"/>
      <c r="CE170" s="135" t="n"/>
      <c r="CF170" s="135" t="n"/>
      <c r="CG170" s="135" t="n"/>
      <c r="CH170" s="135" t="n"/>
      <c r="CI170" s="135" t="n"/>
      <c r="CJ170" s="135" t="n"/>
      <c r="CK170" s="135" t="n"/>
      <c r="CL170" s="135" t="n"/>
      <c r="CM170" s="135" t="n"/>
      <c r="CN170" s="135" t="n"/>
      <c r="CO170" s="135" t="n"/>
      <c r="CP170" s="135" t="n"/>
      <c r="CQ170" s="135" t="n"/>
      <c r="CR170" s="135" t="n"/>
      <c r="CU170" s="36" t="n"/>
      <c r="CV170" s="36" t="n"/>
      <c r="CW170" s="36" t="n"/>
      <c r="CX170" s="36" t="n"/>
      <c r="CY170" s="36" t="n"/>
      <c r="CZ170" s="36" t="n"/>
      <c r="DA170" s="36" t="n"/>
      <c r="DB170" s="36" t="n"/>
      <c r="DC170" s="36" t="n"/>
      <c r="DD170" s="36" t="n"/>
      <c r="DE170" s="36" t="n"/>
      <c r="DF170" s="36" t="n"/>
      <c r="DG170" s="36" t="n"/>
      <c r="DH170" s="36" t="n"/>
      <c r="DI170" s="36" t="n"/>
      <c r="DJ170" s="36" t="n"/>
      <c r="DK170" s="36" t="n"/>
      <c r="DL170" s="36" t="n"/>
      <c r="DM170" s="36" t="n"/>
      <c r="DN170" s="36" t="n"/>
      <c r="DO170" s="36" t="n"/>
      <c r="DP170" s="36" t="n"/>
      <c r="DQ170" s="36" t="n"/>
      <c r="DR170" s="36" t="n"/>
      <c r="DS170" s="36" t="n"/>
      <c r="DT170" s="36" t="n"/>
      <c r="DU170" s="36" t="n"/>
      <c r="DV170" s="36" t="n"/>
      <c r="DW170" s="36" t="n"/>
      <c r="DX170" s="36" t="n"/>
      <c r="DY170" s="36" t="n"/>
      <c r="DZ170" s="36" t="n"/>
      <c r="EA170" s="36" t="n"/>
      <c r="EB170" s="36" t="n"/>
      <c r="EC170" s="36" t="n"/>
      <c r="ED170" s="36" t="n"/>
      <c r="EE170" s="36" t="n"/>
      <c r="EF170" s="36" t="n"/>
      <c r="EG170" s="36" t="n"/>
      <c r="EH170" s="36" t="n"/>
      <c r="EI170" s="36" t="n"/>
      <c r="EJ170" s="36" t="n"/>
      <c r="EK170" s="36" t="n"/>
      <c r="EL170" s="36" t="n"/>
      <c r="EM170" s="36" t="n"/>
      <c r="EN170" s="36" t="n"/>
    </row>
    <row r="171">
      <c r="A171" s="36" t="n"/>
      <c r="B171" s="36" t="n"/>
      <c r="C171" s="144" t="n"/>
      <c r="D171" s="144" t="n"/>
      <c r="E171" s="135" t="n"/>
      <c r="F171" s="135" t="n"/>
      <c r="G171" s="135" t="n"/>
      <c r="H171" s="135" t="n"/>
      <c r="I171" s="135" t="n"/>
      <c r="J171" s="135" t="n"/>
      <c r="K171" s="135" t="n"/>
      <c r="L171" s="135" t="n"/>
      <c r="M171" s="135" t="n"/>
      <c r="N171" s="135" t="n"/>
      <c r="O171" s="135" t="n"/>
      <c r="P171" s="135" t="n"/>
      <c r="Q171" s="135" t="n"/>
      <c r="R171" s="135" t="n"/>
      <c r="S171" s="135" t="n"/>
      <c r="T171" s="135" t="n"/>
      <c r="U171" s="135" t="n"/>
      <c r="V171" s="135" t="n"/>
      <c r="W171" s="135" t="n"/>
      <c r="X171" s="135" t="n"/>
      <c r="Y171" s="135" t="n"/>
      <c r="Z171" s="135" t="n"/>
      <c r="AA171" s="135" t="n"/>
      <c r="AB171" s="135" t="n"/>
      <c r="AC171" s="135" t="n"/>
      <c r="AD171" s="135" t="n"/>
      <c r="AE171" s="135" t="n"/>
      <c r="AF171" s="135" t="n"/>
      <c r="AG171" s="135" t="n"/>
      <c r="AH171" s="135" t="n"/>
      <c r="AI171" s="135" t="n"/>
      <c r="AJ171" s="135" t="n"/>
      <c r="AK171" s="135" t="n"/>
      <c r="AL171" s="135" t="n"/>
      <c r="AM171" s="135" t="n"/>
      <c r="AN171" s="135" t="n"/>
      <c r="AO171" s="135" t="n"/>
      <c r="AP171" s="135" t="n"/>
      <c r="AQ171" s="135" t="n"/>
      <c r="AR171" s="135" t="n"/>
      <c r="AS171" s="135" t="n"/>
      <c r="AT171" s="135" t="n"/>
      <c r="AU171" s="135" t="n"/>
      <c r="AV171" s="135" t="n"/>
      <c r="AW171" s="135" t="n"/>
      <c r="AX171" s="135" t="n"/>
      <c r="AY171" s="135" t="n"/>
      <c r="AZ171" s="135" t="n"/>
      <c r="BA171" s="135" t="n"/>
      <c r="BB171" s="135" t="n"/>
      <c r="BC171" s="135" t="n"/>
      <c r="BD171" s="135" t="n"/>
      <c r="BE171" s="135" t="n"/>
      <c r="BF171" s="135" t="n"/>
      <c r="BG171" s="135" t="n"/>
      <c r="BH171" s="135" t="n"/>
      <c r="BI171" s="135" t="n"/>
      <c r="BJ171" s="135" t="n"/>
      <c r="BK171" s="135" t="n"/>
      <c r="BL171" s="135" t="n"/>
      <c r="BM171" s="135" t="n"/>
      <c r="BN171" s="135" t="n"/>
      <c r="BO171" s="135" t="n"/>
      <c r="BP171" s="135" t="n"/>
      <c r="BQ171" s="135" t="n"/>
      <c r="BR171" s="135" t="n"/>
      <c r="BS171" s="135" t="n"/>
      <c r="BT171" s="135" t="n"/>
      <c r="BU171" s="135" t="n"/>
      <c r="BV171" s="135" t="n"/>
      <c r="BW171" s="135" t="n"/>
      <c r="BX171" s="135" t="n"/>
      <c r="BY171" s="135" t="n"/>
      <c r="BZ171" s="135" t="n"/>
      <c r="CA171" s="135" t="n"/>
      <c r="CB171" s="135" t="n"/>
      <c r="CC171" s="135" t="n"/>
      <c r="CD171" s="135" t="n"/>
      <c r="CE171" s="135" t="n"/>
      <c r="CF171" s="135" t="n"/>
      <c r="CG171" s="135" t="n"/>
      <c r="CH171" s="135" t="n"/>
      <c r="CI171" s="135" t="n"/>
      <c r="CJ171" s="135" t="n"/>
      <c r="CK171" s="135" t="n"/>
      <c r="CL171" s="135" t="n"/>
      <c r="CM171" s="135" t="n"/>
      <c r="CN171" s="135" t="n"/>
      <c r="CO171" s="135" t="n"/>
      <c r="CP171" s="135" t="n"/>
      <c r="CQ171" s="135" t="n"/>
      <c r="CR171" s="135" t="n"/>
      <c r="CU171" s="36" t="n"/>
      <c r="CV171" s="36" t="n"/>
      <c r="CW171" s="36" t="n"/>
      <c r="CX171" s="36" t="n"/>
      <c r="CY171" s="36" t="n"/>
      <c r="CZ171" s="36" t="n"/>
      <c r="DA171" s="36" t="n"/>
      <c r="DB171" s="36" t="n"/>
      <c r="DC171" s="36" t="n"/>
      <c r="DD171" s="36" t="n"/>
      <c r="DE171" s="36" t="n"/>
      <c r="DF171" s="36" t="n"/>
      <c r="DG171" s="36" t="n"/>
      <c r="DH171" s="36" t="n"/>
      <c r="DI171" s="36" t="n"/>
      <c r="DJ171" s="36" t="n"/>
      <c r="DK171" s="36" t="n"/>
      <c r="DL171" s="36" t="n"/>
      <c r="DM171" s="36" t="n"/>
      <c r="DN171" s="36" t="n"/>
      <c r="DO171" s="36" t="n"/>
      <c r="DP171" s="36" t="n"/>
      <c r="DQ171" s="36" t="n"/>
      <c r="DR171" s="36" t="n"/>
      <c r="DS171" s="36" t="n"/>
      <c r="DT171" s="36" t="n"/>
      <c r="DU171" s="36" t="n"/>
      <c r="DV171" s="36" t="n"/>
      <c r="DW171" s="36" t="n"/>
      <c r="DX171" s="36" t="n"/>
      <c r="DY171" s="36" t="n"/>
      <c r="DZ171" s="36" t="n"/>
      <c r="EA171" s="36" t="n"/>
      <c r="EB171" s="36" t="n"/>
      <c r="EC171" s="36" t="n"/>
      <c r="ED171" s="36" t="n"/>
      <c r="EE171" s="36" t="n"/>
      <c r="EF171" s="36" t="n"/>
      <c r="EG171" s="36" t="n"/>
      <c r="EH171" s="36" t="n"/>
      <c r="EI171" s="36" t="n"/>
      <c r="EJ171" s="36" t="n"/>
      <c r="EK171" s="36" t="n"/>
      <c r="EL171" s="36" t="n"/>
      <c r="EM171" s="36" t="n"/>
      <c r="EN171" s="36" t="n"/>
    </row>
    <row r="172">
      <c r="A172" s="36" t="n"/>
      <c r="B172" s="36" t="n"/>
      <c r="C172" s="144" t="n"/>
      <c r="D172" s="144" t="n"/>
      <c r="E172" s="135" t="n"/>
      <c r="F172" s="135" t="n"/>
      <c r="G172" s="135" t="n"/>
      <c r="H172" s="135" t="n"/>
      <c r="I172" s="135" t="n"/>
      <c r="J172" s="135" t="n"/>
      <c r="K172" s="135" t="n"/>
      <c r="L172" s="135" t="n"/>
      <c r="M172" s="135" t="n"/>
      <c r="N172" s="135" t="n"/>
      <c r="O172" s="135" t="n"/>
      <c r="P172" s="135" t="n"/>
      <c r="Q172" s="135" t="n"/>
      <c r="R172" s="135" t="n"/>
      <c r="S172" s="135" t="n"/>
      <c r="T172" s="135" t="n"/>
      <c r="U172" s="135" t="n"/>
      <c r="V172" s="135" t="n"/>
      <c r="W172" s="135" t="n"/>
      <c r="X172" s="135" t="n"/>
      <c r="Y172" s="135" t="n"/>
      <c r="Z172" s="135" t="n"/>
      <c r="AA172" s="135" t="n"/>
      <c r="AB172" s="135" t="n"/>
      <c r="AC172" s="135" t="n"/>
      <c r="AD172" s="135" t="n"/>
      <c r="AE172" s="135" t="n"/>
      <c r="AF172" s="135" t="n"/>
      <c r="AG172" s="135" t="n"/>
      <c r="AH172" s="135" t="n"/>
      <c r="AI172" s="135" t="n"/>
      <c r="AJ172" s="135" t="n"/>
      <c r="AK172" s="135" t="n"/>
      <c r="AL172" s="135" t="n"/>
      <c r="AM172" s="135" t="n"/>
      <c r="AN172" s="135" t="n"/>
      <c r="AO172" s="135" t="n"/>
      <c r="AP172" s="135" t="n"/>
      <c r="AQ172" s="135" t="n"/>
      <c r="AR172" s="135" t="n"/>
      <c r="AS172" s="135" t="n"/>
      <c r="AT172" s="135" t="n"/>
      <c r="AU172" s="135" t="n"/>
      <c r="AV172" s="135" t="n"/>
      <c r="AW172" s="135" t="n"/>
      <c r="AX172" s="135" t="n"/>
      <c r="AY172" s="135" t="n"/>
      <c r="AZ172" s="135" t="n"/>
      <c r="BA172" s="135" t="n"/>
      <c r="BB172" s="135" t="n"/>
      <c r="BC172" s="135" t="n"/>
      <c r="BD172" s="135" t="n"/>
      <c r="BE172" s="135" t="n"/>
      <c r="BF172" s="135" t="n"/>
      <c r="BG172" s="135" t="n"/>
      <c r="BH172" s="135" t="n"/>
      <c r="BI172" s="135" t="n"/>
      <c r="BJ172" s="135" t="n"/>
      <c r="BK172" s="135" t="n"/>
      <c r="BL172" s="135" t="n"/>
      <c r="BM172" s="135" t="n"/>
      <c r="BN172" s="135" t="n"/>
      <c r="BO172" s="135" t="n"/>
      <c r="BP172" s="135" t="n"/>
      <c r="BQ172" s="135" t="n"/>
      <c r="BR172" s="135" t="n"/>
      <c r="BS172" s="135" t="n"/>
      <c r="BT172" s="135" t="n"/>
      <c r="BU172" s="135" t="n"/>
      <c r="BV172" s="135" t="n"/>
      <c r="BW172" s="135" t="n"/>
      <c r="BX172" s="135" t="n"/>
      <c r="BY172" s="135" t="n"/>
      <c r="BZ172" s="135" t="n"/>
      <c r="CA172" s="135" t="n"/>
      <c r="CB172" s="135" t="n"/>
      <c r="CC172" s="135" t="n"/>
      <c r="CD172" s="135" t="n"/>
      <c r="CE172" s="135" t="n"/>
      <c r="CF172" s="135" t="n"/>
      <c r="CG172" s="135" t="n"/>
      <c r="CH172" s="135" t="n"/>
      <c r="CI172" s="135" t="n"/>
      <c r="CJ172" s="135" t="n"/>
      <c r="CK172" s="135" t="n"/>
      <c r="CL172" s="135" t="n"/>
      <c r="CM172" s="135" t="n"/>
      <c r="CN172" s="135" t="n"/>
      <c r="CO172" s="135" t="n"/>
      <c r="CP172" s="135" t="n"/>
      <c r="CQ172" s="135" t="n"/>
      <c r="CR172" s="135" t="n"/>
      <c r="CU172" s="36" t="n"/>
      <c r="CV172" s="36" t="n"/>
      <c r="CW172" s="36" t="n"/>
      <c r="CX172" s="36" t="n"/>
      <c r="CY172" s="36" t="n"/>
      <c r="CZ172" s="36" t="n"/>
      <c r="DA172" s="36" t="n"/>
      <c r="DB172" s="36" t="n"/>
      <c r="DC172" s="36" t="n"/>
      <c r="DD172" s="36" t="n"/>
      <c r="DE172" s="36" t="n"/>
      <c r="DF172" s="36" t="n"/>
      <c r="DG172" s="36" t="n"/>
      <c r="DH172" s="36" t="n"/>
      <c r="DI172" s="36" t="n"/>
      <c r="DJ172" s="36" t="n"/>
      <c r="DK172" s="36" t="n"/>
      <c r="DL172" s="36" t="n"/>
      <c r="DM172" s="36" t="n"/>
      <c r="DN172" s="36" t="n"/>
      <c r="DO172" s="36" t="n"/>
      <c r="DP172" s="36" t="n"/>
      <c r="DQ172" s="36" t="n"/>
      <c r="DR172" s="36" t="n"/>
      <c r="DS172" s="36" t="n"/>
      <c r="DT172" s="36" t="n"/>
      <c r="DU172" s="36" t="n"/>
      <c r="DV172" s="36" t="n"/>
      <c r="DW172" s="36" t="n"/>
      <c r="DX172" s="36" t="n"/>
      <c r="DY172" s="36" t="n"/>
      <c r="DZ172" s="36" t="n"/>
      <c r="EA172" s="36" t="n"/>
      <c r="EB172" s="36" t="n"/>
      <c r="EC172" s="36" t="n"/>
      <c r="ED172" s="36" t="n"/>
      <c r="EE172" s="36" t="n"/>
      <c r="EF172" s="36" t="n"/>
      <c r="EG172" s="36" t="n"/>
      <c r="EH172" s="36" t="n"/>
      <c r="EI172" s="36" t="n"/>
      <c r="EJ172" s="36" t="n"/>
      <c r="EK172" s="36" t="n"/>
      <c r="EL172" s="36" t="n"/>
      <c r="EM172" s="36" t="n"/>
      <c r="EN172" s="36" t="n"/>
    </row>
    <row r="173">
      <c r="A173" s="36" t="n"/>
      <c r="B173" s="36" t="n"/>
      <c r="C173" s="144" t="n"/>
      <c r="D173" s="144" t="n"/>
      <c r="E173" s="135" t="n"/>
      <c r="F173" s="135" t="n"/>
      <c r="G173" s="135" t="n"/>
      <c r="H173" s="135" t="n"/>
      <c r="I173" s="135" t="n"/>
      <c r="J173" s="135" t="n"/>
      <c r="K173" s="135" t="n"/>
      <c r="L173" s="135" t="n"/>
      <c r="M173" s="135" t="n"/>
      <c r="N173" s="135" t="n"/>
      <c r="O173" s="135" t="n"/>
      <c r="P173" s="135" t="n"/>
      <c r="Q173" s="135" t="n"/>
      <c r="R173" s="135" t="n"/>
      <c r="S173" s="135" t="n"/>
      <c r="T173" s="135" t="n"/>
      <c r="U173" s="135" t="n"/>
      <c r="V173" s="135" t="n"/>
      <c r="W173" s="135" t="n"/>
      <c r="X173" s="135" t="n"/>
      <c r="Y173" s="135" t="n"/>
      <c r="Z173" s="135" t="n"/>
      <c r="AA173" s="135" t="n"/>
      <c r="AB173" s="135" t="n"/>
      <c r="AC173" s="135" t="n"/>
      <c r="AD173" s="135" t="n"/>
      <c r="AE173" s="135" t="n"/>
      <c r="AF173" s="135" t="n"/>
      <c r="AG173" s="135" t="n"/>
      <c r="AH173" s="135" t="n"/>
      <c r="AI173" s="135" t="n"/>
      <c r="AJ173" s="135" t="n"/>
      <c r="AK173" s="135" t="n"/>
      <c r="AL173" s="135" t="n"/>
      <c r="AM173" s="135" t="n"/>
      <c r="AN173" s="135" t="n"/>
      <c r="AO173" s="135" t="n"/>
      <c r="AP173" s="135" t="n"/>
      <c r="AQ173" s="135" t="n"/>
      <c r="AR173" s="135" t="n"/>
      <c r="AS173" s="135" t="n"/>
      <c r="AT173" s="135" t="n"/>
      <c r="AU173" s="135" t="n"/>
      <c r="AV173" s="135" t="n"/>
      <c r="AW173" s="135" t="n"/>
      <c r="AX173" s="135" t="n"/>
      <c r="AY173" s="135" t="n"/>
      <c r="AZ173" s="135" t="n"/>
      <c r="BA173" s="135" t="n"/>
      <c r="BB173" s="135" t="n"/>
      <c r="BC173" s="135" t="n"/>
      <c r="BD173" s="135" t="n"/>
      <c r="BE173" s="135" t="n"/>
      <c r="BF173" s="135" t="n"/>
      <c r="BG173" s="135" t="n"/>
      <c r="BH173" s="135" t="n"/>
      <c r="BI173" s="135" t="n"/>
      <c r="BJ173" s="135" t="n"/>
      <c r="BK173" s="135" t="n"/>
      <c r="BL173" s="135" t="n"/>
      <c r="BM173" s="135" t="n"/>
      <c r="BN173" s="135" t="n"/>
      <c r="BO173" s="135" t="n"/>
      <c r="BP173" s="135" t="n"/>
      <c r="BQ173" s="135" t="n"/>
      <c r="BR173" s="135" t="n"/>
      <c r="BS173" s="135" t="n"/>
      <c r="BT173" s="135" t="n"/>
      <c r="BU173" s="135" t="n"/>
      <c r="BV173" s="135" t="n"/>
      <c r="BW173" s="135" t="n"/>
      <c r="BX173" s="135" t="n"/>
      <c r="BY173" s="135" t="n"/>
      <c r="BZ173" s="135" t="n"/>
      <c r="CA173" s="135" t="n"/>
      <c r="CB173" s="135" t="n"/>
      <c r="CC173" s="135" t="n"/>
      <c r="CD173" s="135" t="n"/>
      <c r="CE173" s="135" t="n"/>
      <c r="CF173" s="135" t="n"/>
      <c r="CG173" s="135" t="n"/>
      <c r="CH173" s="135" t="n"/>
      <c r="CI173" s="135" t="n"/>
      <c r="CJ173" s="135" t="n"/>
      <c r="CK173" s="135" t="n"/>
      <c r="CL173" s="135" t="n"/>
      <c r="CM173" s="135" t="n"/>
      <c r="CN173" s="135" t="n"/>
      <c r="CO173" s="135" t="n"/>
      <c r="CP173" s="135" t="n"/>
      <c r="CQ173" s="135" t="n"/>
      <c r="CR173" s="135" t="n"/>
      <c r="CU173" s="36" t="n"/>
      <c r="CV173" s="36" t="n"/>
      <c r="CW173" s="36" t="n"/>
      <c r="CX173" s="36" t="n"/>
      <c r="CY173" s="36" t="n"/>
      <c r="CZ173" s="36" t="n"/>
      <c r="DA173" s="36" t="n"/>
      <c r="DB173" s="36" t="n"/>
      <c r="DC173" s="36" t="n"/>
      <c r="DD173" s="36" t="n"/>
      <c r="DE173" s="36" t="n"/>
      <c r="DF173" s="36" t="n"/>
      <c r="DG173" s="36" t="n"/>
      <c r="DH173" s="36" t="n"/>
      <c r="DI173" s="36" t="n"/>
      <c r="DJ173" s="36" t="n"/>
      <c r="DK173" s="36" t="n"/>
      <c r="DL173" s="36" t="n"/>
      <c r="DM173" s="36" t="n"/>
      <c r="DN173" s="36" t="n"/>
      <c r="DO173" s="36" t="n"/>
      <c r="DP173" s="36" t="n"/>
      <c r="DQ173" s="36" t="n"/>
      <c r="DR173" s="36" t="n"/>
      <c r="DS173" s="36" t="n"/>
      <c r="DT173" s="36" t="n"/>
      <c r="DU173" s="36" t="n"/>
      <c r="DV173" s="36" t="n"/>
      <c r="DW173" s="36" t="n"/>
      <c r="DX173" s="36" t="n"/>
      <c r="DY173" s="36" t="n"/>
      <c r="DZ173" s="36" t="n"/>
      <c r="EA173" s="36" t="n"/>
      <c r="EB173" s="36" t="n"/>
      <c r="EC173" s="36" t="n"/>
      <c r="ED173" s="36" t="n"/>
      <c r="EE173" s="36" t="n"/>
      <c r="EF173" s="36" t="n"/>
      <c r="EG173" s="36" t="n"/>
      <c r="EH173" s="36" t="n"/>
      <c r="EI173" s="36" t="n"/>
      <c r="EJ173" s="36" t="n"/>
      <c r="EK173" s="36" t="n"/>
      <c r="EL173" s="36" t="n"/>
      <c r="EM173" s="36" t="n"/>
      <c r="EN173" s="36" t="n"/>
    </row>
    <row r="174">
      <c r="A174" s="36" t="n"/>
      <c r="B174" s="36" t="n"/>
      <c r="C174" s="144" t="n"/>
      <c r="D174" s="144" t="n"/>
      <c r="E174" s="135" t="n"/>
      <c r="F174" s="135" t="n"/>
      <c r="G174" s="135" t="n"/>
      <c r="H174" s="135" t="n"/>
      <c r="I174" s="135" t="n"/>
      <c r="J174" s="135" t="n"/>
      <c r="K174" s="135" t="n"/>
      <c r="L174" s="135" t="n"/>
      <c r="M174" s="135" t="n"/>
      <c r="N174" s="135" t="n"/>
      <c r="O174" s="135" t="n"/>
      <c r="P174" s="135" t="n"/>
      <c r="Q174" s="135" t="n"/>
      <c r="R174" s="135" t="n"/>
      <c r="S174" s="135" t="n"/>
      <c r="T174" s="135" t="n"/>
      <c r="U174" s="135" t="n"/>
      <c r="V174" s="135" t="n"/>
      <c r="W174" s="135" t="n"/>
      <c r="X174" s="135" t="n"/>
      <c r="Y174" s="135" t="n"/>
      <c r="Z174" s="135" t="n"/>
      <c r="AA174" s="135" t="n"/>
      <c r="AB174" s="135" t="n"/>
      <c r="AC174" s="135" t="n"/>
      <c r="AD174" s="135" t="n"/>
      <c r="AE174" s="135" t="n"/>
      <c r="AF174" s="135" t="n"/>
      <c r="AG174" s="135" t="n"/>
      <c r="AH174" s="135" t="n"/>
      <c r="AI174" s="135" t="n"/>
      <c r="AJ174" s="135" t="n"/>
      <c r="AK174" s="135" t="n"/>
      <c r="AL174" s="135" t="n"/>
      <c r="AM174" s="135" t="n"/>
      <c r="AN174" s="135" t="n"/>
      <c r="AO174" s="135" t="n"/>
      <c r="AP174" s="135" t="n"/>
      <c r="AQ174" s="135" t="n"/>
      <c r="AR174" s="135" t="n"/>
      <c r="AS174" s="135" t="n"/>
      <c r="AT174" s="135" t="n"/>
      <c r="AU174" s="135" t="n"/>
      <c r="AV174" s="135" t="n"/>
      <c r="AW174" s="135" t="n"/>
      <c r="AX174" s="135" t="n"/>
      <c r="AY174" s="135" t="n"/>
      <c r="AZ174" s="135" t="n"/>
      <c r="BA174" s="135" t="n"/>
      <c r="BB174" s="135" t="n"/>
      <c r="BC174" s="135" t="n"/>
      <c r="BD174" s="135" t="n"/>
      <c r="BE174" s="135" t="n"/>
      <c r="BF174" s="135" t="n"/>
      <c r="BG174" s="135" t="n"/>
      <c r="BH174" s="135" t="n"/>
      <c r="BI174" s="135" t="n"/>
      <c r="BJ174" s="135" t="n"/>
      <c r="BK174" s="135" t="n"/>
      <c r="BL174" s="135" t="n"/>
      <c r="BM174" s="135" t="n"/>
      <c r="BN174" s="135" t="n"/>
      <c r="BO174" s="135" t="n"/>
      <c r="BP174" s="135" t="n"/>
      <c r="BQ174" s="135" t="n"/>
      <c r="BR174" s="135" t="n"/>
      <c r="BS174" s="135" t="n"/>
      <c r="BT174" s="135" t="n"/>
      <c r="BU174" s="135" t="n"/>
      <c r="BV174" s="135" t="n"/>
      <c r="BW174" s="135" t="n"/>
      <c r="BX174" s="135" t="n"/>
      <c r="BY174" s="135" t="n"/>
      <c r="BZ174" s="135" t="n"/>
      <c r="CA174" s="135" t="n"/>
      <c r="CB174" s="135" t="n"/>
      <c r="CC174" s="135" t="n"/>
      <c r="CD174" s="135" t="n"/>
      <c r="CE174" s="135" t="n"/>
      <c r="CF174" s="135" t="n"/>
      <c r="CG174" s="135" t="n"/>
      <c r="CH174" s="135" t="n"/>
      <c r="CI174" s="135" t="n"/>
      <c r="CJ174" s="135" t="n"/>
      <c r="CK174" s="135" t="n"/>
      <c r="CL174" s="135" t="n"/>
      <c r="CM174" s="135" t="n"/>
      <c r="CN174" s="135" t="n"/>
      <c r="CO174" s="135" t="n"/>
      <c r="CP174" s="135" t="n"/>
      <c r="CQ174" s="135" t="n"/>
      <c r="CR174" s="135" t="n"/>
      <c r="CU174" s="36" t="n"/>
      <c r="CV174" s="36" t="n"/>
      <c r="CW174" s="36" t="n"/>
      <c r="CX174" s="36" t="n"/>
      <c r="CY174" s="36" t="n"/>
      <c r="CZ174" s="36" t="n"/>
      <c r="DA174" s="36" t="n"/>
      <c r="DB174" s="36" t="n"/>
      <c r="DC174" s="36" t="n"/>
      <c r="DD174" s="36" t="n"/>
      <c r="DE174" s="36" t="n"/>
      <c r="DF174" s="36" t="n"/>
      <c r="DG174" s="36" t="n"/>
      <c r="DH174" s="36" t="n"/>
      <c r="DI174" s="36" t="n"/>
      <c r="DJ174" s="36" t="n"/>
      <c r="DK174" s="36" t="n"/>
      <c r="DL174" s="36" t="n"/>
      <c r="DM174" s="36" t="n"/>
      <c r="DN174" s="36" t="n"/>
      <c r="DO174" s="36" t="n"/>
      <c r="DP174" s="36" t="n"/>
      <c r="DQ174" s="36" t="n"/>
      <c r="DR174" s="36" t="n"/>
      <c r="DS174" s="36" t="n"/>
      <c r="DT174" s="36" t="n"/>
      <c r="DU174" s="36" t="n"/>
      <c r="DV174" s="36" t="n"/>
      <c r="DW174" s="36" t="n"/>
      <c r="DX174" s="36" t="n"/>
      <c r="DY174" s="36" t="n"/>
      <c r="DZ174" s="36" t="n"/>
      <c r="EA174" s="36" t="n"/>
      <c r="EB174" s="36" t="n"/>
      <c r="EC174" s="36" t="n"/>
      <c r="ED174" s="36" t="n"/>
      <c r="EE174" s="36" t="n"/>
      <c r="EF174" s="36" t="n"/>
      <c r="EG174" s="36" t="n"/>
      <c r="EH174" s="36" t="n"/>
      <c r="EI174" s="36" t="n"/>
      <c r="EJ174" s="36" t="n"/>
      <c r="EK174" s="36" t="n"/>
      <c r="EL174" s="36" t="n"/>
      <c r="EM174" s="36" t="n"/>
      <c r="EN174" s="36" t="n"/>
    </row>
    <row r="175">
      <c r="A175" s="36" t="n"/>
      <c r="B175" s="36" t="n"/>
      <c r="C175" s="144" t="n"/>
      <c r="D175" s="144" t="n"/>
      <c r="E175" s="135" t="n"/>
      <c r="F175" s="135" t="n"/>
      <c r="G175" s="135" t="n"/>
      <c r="H175" s="135" t="n"/>
      <c r="I175" s="135" t="n"/>
      <c r="J175" s="135" t="n"/>
      <c r="K175" s="135" t="n"/>
      <c r="L175" s="135" t="n"/>
      <c r="M175" s="135" t="n"/>
      <c r="N175" s="135" t="n"/>
      <c r="O175" s="135" t="n"/>
      <c r="P175" s="135" t="n"/>
      <c r="Q175" s="135" t="n"/>
      <c r="R175" s="135" t="n"/>
      <c r="S175" s="135" t="n"/>
      <c r="T175" s="135" t="n"/>
      <c r="U175" s="135" t="n"/>
      <c r="V175" s="135" t="n"/>
      <c r="W175" s="135" t="n"/>
      <c r="X175" s="135" t="n"/>
      <c r="Y175" s="135" t="n"/>
      <c r="Z175" s="135" t="n"/>
      <c r="AA175" s="135" t="n"/>
      <c r="AB175" s="135" t="n"/>
      <c r="AC175" s="135" t="n"/>
      <c r="AD175" s="135" t="n"/>
      <c r="AE175" s="135" t="n"/>
      <c r="AF175" s="135" t="n"/>
      <c r="AG175" s="135" t="n"/>
      <c r="AH175" s="135" t="n"/>
      <c r="AI175" s="135" t="n"/>
      <c r="AJ175" s="135" t="n"/>
      <c r="AK175" s="135" t="n"/>
      <c r="AL175" s="135" t="n"/>
      <c r="AM175" s="135" t="n"/>
      <c r="AN175" s="135" t="n"/>
      <c r="AO175" s="135" t="n"/>
      <c r="AP175" s="135" t="n"/>
      <c r="AQ175" s="135" t="n"/>
      <c r="AR175" s="135" t="n"/>
      <c r="AS175" s="135" t="n"/>
      <c r="AT175" s="135" t="n"/>
      <c r="AU175" s="135" t="n"/>
      <c r="AV175" s="135" t="n"/>
      <c r="AW175" s="135" t="n"/>
      <c r="AX175" s="135" t="n"/>
      <c r="AY175" s="135" t="n"/>
      <c r="AZ175" s="135" t="n"/>
      <c r="BA175" s="135" t="n"/>
      <c r="BB175" s="135" t="n"/>
      <c r="BC175" s="135" t="n"/>
      <c r="BD175" s="135" t="n"/>
      <c r="BE175" s="135" t="n"/>
      <c r="BF175" s="135" t="n"/>
      <c r="BG175" s="135" t="n"/>
      <c r="BH175" s="135" t="n"/>
      <c r="BI175" s="135" t="n"/>
      <c r="BJ175" s="135" t="n"/>
      <c r="BK175" s="135" t="n"/>
      <c r="BL175" s="135" t="n"/>
      <c r="BM175" s="135" t="n"/>
      <c r="BN175" s="135" t="n"/>
      <c r="BO175" s="135" t="n"/>
      <c r="BP175" s="135" t="n"/>
      <c r="BQ175" s="135" t="n"/>
      <c r="BR175" s="135" t="n"/>
      <c r="BS175" s="135" t="n"/>
      <c r="BT175" s="135" t="n"/>
      <c r="BU175" s="135" t="n"/>
      <c r="BV175" s="135" t="n"/>
      <c r="BW175" s="135" t="n"/>
      <c r="BX175" s="135" t="n"/>
      <c r="BY175" s="135" t="n"/>
      <c r="BZ175" s="135" t="n"/>
      <c r="CA175" s="135" t="n"/>
      <c r="CB175" s="135" t="n"/>
      <c r="CC175" s="135" t="n"/>
      <c r="CD175" s="135" t="n"/>
      <c r="CE175" s="135" t="n"/>
      <c r="CF175" s="135" t="n"/>
      <c r="CG175" s="135" t="n"/>
      <c r="CH175" s="135" t="n"/>
      <c r="CI175" s="135" t="n"/>
      <c r="CJ175" s="135" t="n"/>
      <c r="CK175" s="135" t="n"/>
      <c r="CL175" s="135" t="n"/>
      <c r="CM175" s="135" t="n"/>
      <c r="CN175" s="135" t="n"/>
      <c r="CO175" s="135" t="n"/>
      <c r="CP175" s="135" t="n"/>
      <c r="CQ175" s="135" t="n"/>
      <c r="CR175" s="135" t="n"/>
      <c r="CU175" s="36" t="n"/>
      <c r="CV175" s="36" t="n"/>
      <c r="CW175" s="36" t="n"/>
      <c r="CX175" s="36" t="n"/>
      <c r="CY175" s="36" t="n"/>
      <c r="CZ175" s="36" t="n"/>
      <c r="DA175" s="36" t="n"/>
      <c r="DB175" s="36" t="n"/>
      <c r="DC175" s="36" t="n"/>
      <c r="DD175" s="36" t="n"/>
      <c r="DE175" s="36" t="n"/>
      <c r="DF175" s="36" t="n"/>
      <c r="DG175" s="36" t="n"/>
      <c r="DH175" s="36" t="n"/>
      <c r="DI175" s="36" t="n"/>
      <c r="DJ175" s="36" t="n"/>
      <c r="DK175" s="36" t="n"/>
      <c r="DL175" s="36" t="n"/>
      <c r="DM175" s="36" t="n"/>
      <c r="DN175" s="36" t="n"/>
      <c r="DO175" s="36" t="n"/>
      <c r="DP175" s="36" t="n"/>
      <c r="DQ175" s="36" t="n"/>
      <c r="DR175" s="36" t="n"/>
      <c r="DS175" s="36" t="n"/>
      <c r="DT175" s="36" t="n"/>
      <c r="DU175" s="36" t="n"/>
      <c r="DV175" s="36" t="n"/>
      <c r="DW175" s="36" t="n"/>
      <c r="DX175" s="36" t="n"/>
      <c r="DY175" s="36" t="n"/>
      <c r="DZ175" s="36" t="n"/>
      <c r="EA175" s="36" t="n"/>
      <c r="EB175" s="36" t="n"/>
      <c r="EC175" s="36" t="n"/>
      <c r="ED175" s="36" t="n"/>
      <c r="EE175" s="36" t="n"/>
      <c r="EF175" s="36" t="n"/>
      <c r="EG175" s="36" t="n"/>
      <c r="EH175" s="36" t="n"/>
      <c r="EI175" s="36" t="n"/>
      <c r="EJ175" s="36" t="n"/>
      <c r="EK175" s="36" t="n"/>
      <c r="EL175" s="36" t="n"/>
      <c r="EM175" s="36" t="n"/>
      <c r="EN175" s="36" t="n"/>
    </row>
    <row r="176">
      <c r="A176" s="36" t="n"/>
      <c r="B176" s="36" t="n"/>
      <c r="C176" s="144" t="n"/>
      <c r="D176" s="144" t="n"/>
      <c r="E176" s="135" t="n"/>
      <c r="F176" s="135" t="n"/>
      <c r="G176" s="135" t="n"/>
      <c r="H176" s="135" t="n"/>
      <c r="I176" s="135" t="n"/>
      <c r="J176" s="135" t="n"/>
      <c r="K176" s="135" t="n"/>
      <c r="L176" s="135" t="n"/>
      <c r="M176" s="135" t="n"/>
      <c r="N176" s="135" t="n"/>
      <c r="O176" s="135" t="n"/>
      <c r="P176" s="135" t="n"/>
      <c r="Q176" s="135" t="n"/>
      <c r="R176" s="135" t="n"/>
      <c r="S176" s="135" t="n"/>
      <c r="T176" s="135" t="n"/>
      <c r="U176" s="135" t="n"/>
      <c r="V176" s="135" t="n"/>
      <c r="W176" s="135" t="n"/>
      <c r="X176" s="135" t="n"/>
      <c r="Y176" s="135" t="n"/>
      <c r="Z176" s="135" t="n"/>
      <c r="AA176" s="135" t="n"/>
      <c r="AB176" s="135" t="n"/>
      <c r="AC176" s="135" t="n"/>
      <c r="AD176" s="135" t="n"/>
      <c r="AE176" s="135" t="n"/>
      <c r="AF176" s="135" t="n"/>
      <c r="AG176" s="135" t="n"/>
      <c r="AH176" s="135" t="n"/>
      <c r="AI176" s="135" t="n"/>
      <c r="AJ176" s="135" t="n"/>
      <c r="AK176" s="135" t="n"/>
      <c r="AL176" s="135" t="n"/>
      <c r="AM176" s="135" t="n"/>
      <c r="AN176" s="135" t="n"/>
      <c r="AO176" s="135" t="n"/>
      <c r="AP176" s="135" t="n"/>
      <c r="AQ176" s="135" t="n"/>
      <c r="AR176" s="135" t="n"/>
      <c r="AS176" s="135" t="n"/>
      <c r="AT176" s="135" t="n"/>
      <c r="AU176" s="135" t="n"/>
      <c r="AV176" s="135" t="n"/>
      <c r="AW176" s="135" t="n"/>
      <c r="AX176" s="135" t="n"/>
      <c r="AY176" s="135" t="n"/>
      <c r="AZ176" s="135" t="n"/>
      <c r="BA176" s="135" t="n"/>
      <c r="BB176" s="135" t="n"/>
      <c r="BC176" s="135" t="n"/>
      <c r="BD176" s="135" t="n"/>
      <c r="BE176" s="135" t="n"/>
      <c r="BF176" s="135" t="n"/>
      <c r="BG176" s="135" t="n"/>
      <c r="BH176" s="135" t="n"/>
      <c r="BI176" s="135" t="n"/>
      <c r="BJ176" s="135" t="n"/>
      <c r="BK176" s="135" t="n"/>
      <c r="BL176" s="135" t="n"/>
      <c r="BM176" s="135" t="n"/>
      <c r="BN176" s="135" t="n"/>
      <c r="BO176" s="135" t="n"/>
      <c r="BP176" s="135" t="n"/>
      <c r="BQ176" s="135" t="n"/>
      <c r="BR176" s="135" t="n"/>
      <c r="BS176" s="135" t="n"/>
      <c r="BT176" s="135" t="n"/>
      <c r="BU176" s="135" t="n"/>
      <c r="BV176" s="135" t="n"/>
      <c r="BW176" s="135" t="n"/>
      <c r="BX176" s="135" t="n"/>
      <c r="BY176" s="135" t="n"/>
      <c r="BZ176" s="135" t="n"/>
      <c r="CA176" s="135" t="n"/>
      <c r="CB176" s="135" t="n"/>
      <c r="CC176" s="135" t="n"/>
      <c r="CD176" s="135" t="n"/>
      <c r="CE176" s="135" t="n"/>
      <c r="CF176" s="135" t="n"/>
      <c r="CG176" s="135" t="n"/>
      <c r="CH176" s="135" t="n"/>
      <c r="CI176" s="135" t="n"/>
      <c r="CJ176" s="135" t="n"/>
      <c r="CK176" s="135" t="n"/>
      <c r="CL176" s="135" t="n"/>
      <c r="CM176" s="135" t="n"/>
      <c r="CN176" s="135" t="n"/>
      <c r="CO176" s="135" t="n"/>
      <c r="CP176" s="135" t="n"/>
      <c r="CQ176" s="135" t="n"/>
      <c r="CR176" s="135" t="n"/>
      <c r="CU176" s="36" t="n"/>
      <c r="CV176" s="36" t="n"/>
      <c r="CW176" s="36" t="n"/>
      <c r="CX176" s="36" t="n"/>
      <c r="CY176" s="36" t="n"/>
      <c r="CZ176" s="36" t="n"/>
      <c r="DA176" s="36" t="n"/>
      <c r="DB176" s="36" t="n"/>
      <c r="DC176" s="36" t="n"/>
      <c r="DD176" s="36" t="n"/>
      <c r="DE176" s="36" t="n"/>
      <c r="DF176" s="36" t="n"/>
      <c r="DG176" s="36" t="n"/>
      <c r="DH176" s="36" t="n"/>
      <c r="DI176" s="36" t="n"/>
      <c r="DJ176" s="36" t="n"/>
      <c r="DK176" s="36" t="n"/>
      <c r="DL176" s="36" t="n"/>
      <c r="DM176" s="36" t="n"/>
      <c r="DN176" s="36" t="n"/>
      <c r="DO176" s="36" t="n"/>
      <c r="DP176" s="36" t="n"/>
      <c r="DQ176" s="36" t="n"/>
      <c r="DR176" s="36" t="n"/>
      <c r="DS176" s="36" t="n"/>
      <c r="DT176" s="36" t="n"/>
      <c r="DU176" s="36" t="n"/>
      <c r="DV176" s="36" t="n"/>
      <c r="DW176" s="36" t="n"/>
      <c r="DX176" s="36" t="n"/>
      <c r="DY176" s="36" t="n"/>
      <c r="DZ176" s="36" t="n"/>
      <c r="EA176" s="36" t="n"/>
      <c r="EB176" s="36" t="n"/>
      <c r="EC176" s="36" t="n"/>
      <c r="ED176" s="36" t="n"/>
      <c r="EE176" s="36" t="n"/>
      <c r="EF176" s="36" t="n"/>
      <c r="EG176" s="36" t="n"/>
      <c r="EH176" s="36" t="n"/>
      <c r="EI176" s="36" t="n"/>
      <c r="EJ176" s="36" t="n"/>
      <c r="EK176" s="36" t="n"/>
      <c r="EL176" s="36" t="n"/>
      <c r="EM176" s="36" t="n"/>
      <c r="EN176" s="36" t="n"/>
    </row>
    <row r="177">
      <c r="A177" s="36" t="n"/>
      <c r="B177" s="36" t="n"/>
      <c r="C177" s="144" t="n"/>
      <c r="D177" s="144" t="n"/>
      <c r="E177" s="135" t="n"/>
      <c r="F177" s="135" t="n"/>
      <c r="G177" s="135" t="n"/>
      <c r="H177" s="135" t="n"/>
      <c r="I177" s="135" t="n"/>
      <c r="J177" s="135" t="n"/>
      <c r="K177" s="135" t="n"/>
      <c r="L177" s="135" t="n"/>
      <c r="M177" s="135" t="n"/>
      <c r="N177" s="135" t="n"/>
      <c r="O177" s="135" t="n"/>
      <c r="P177" s="135" t="n"/>
      <c r="Q177" s="135" t="n"/>
      <c r="R177" s="135" t="n"/>
      <c r="S177" s="135" t="n"/>
      <c r="T177" s="135" t="n"/>
      <c r="U177" s="135" t="n"/>
      <c r="V177" s="135" t="n"/>
      <c r="W177" s="135" t="n"/>
      <c r="X177" s="135" t="n"/>
      <c r="Y177" s="135" t="n"/>
      <c r="Z177" s="135" t="n"/>
      <c r="AA177" s="135" t="n"/>
      <c r="AB177" s="135" t="n"/>
      <c r="AC177" s="135" t="n"/>
      <c r="AD177" s="135" t="n"/>
      <c r="AE177" s="135" t="n"/>
      <c r="AF177" s="135" t="n"/>
      <c r="AG177" s="135" t="n"/>
      <c r="AH177" s="135" t="n"/>
      <c r="AI177" s="135" t="n"/>
      <c r="AJ177" s="135" t="n"/>
      <c r="AK177" s="135" t="n"/>
      <c r="AL177" s="135" t="n"/>
      <c r="AM177" s="135" t="n"/>
      <c r="AN177" s="135" t="n"/>
      <c r="AO177" s="135" t="n"/>
      <c r="AP177" s="135" t="n"/>
      <c r="AQ177" s="135" t="n"/>
      <c r="AR177" s="135" t="n"/>
      <c r="AS177" s="135" t="n"/>
      <c r="AT177" s="135" t="n"/>
      <c r="AU177" s="135" t="n"/>
      <c r="AV177" s="135" t="n"/>
      <c r="AW177" s="135" t="n"/>
      <c r="AX177" s="135" t="n"/>
      <c r="AY177" s="135" t="n"/>
      <c r="AZ177" s="135" t="n"/>
      <c r="BA177" s="135" t="n"/>
      <c r="BB177" s="135" t="n"/>
      <c r="BC177" s="135" t="n"/>
      <c r="BD177" s="135" t="n"/>
      <c r="BE177" s="135" t="n"/>
      <c r="BF177" s="135" t="n"/>
      <c r="BG177" s="135" t="n"/>
      <c r="BH177" s="135" t="n"/>
      <c r="BI177" s="135" t="n"/>
      <c r="BJ177" s="135" t="n"/>
      <c r="BK177" s="135" t="n"/>
      <c r="BL177" s="135" t="n"/>
      <c r="BM177" s="135" t="n"/>
      <c r="BN177" s="135" t="n"/>
      <c r="BO177" s="135" t="n"/>
      <c r="BP177" s="135" t="n"/>
      <c r="BQ177" s="135" t="n"/>
      <c r="BR177" s="135" t="n"/>
      <c r="BS177" s="135" t="n"/>
      <c r="BT177" s="135" t="n"/>
      <c r="BU177" s="135" t="n"/>
      <c r="BV177" s="135" t="n"/>
      <c r="BW177" s="135" t="n"/>
      <c r="BX177" s="135" t="n"/>
      <c r="BY177" s="135" t="n"/>
      <c r="BZ177" s="135" t="n"/>
      <c r="CA177" s="135" t="n"/>
      <c r="CB177" s="135" t="n"/>
      <c r="CC177" s="135" t="n"/>
      <c r="CD177" s="135" t="n"/>
      <c r="CE177" s="135" t="n"/>
      <c r="CF177" s="135" t="n"/>
      <c r="CG177" s="135" t="n"/>
      <c r="CH177" s="135" t="n"/>
      <c r="CI177" s="135" t="n"/>
      <c r="CJ177" s="135" t="n"/>
      <c r="CK177" s="135" t="n"/>
      <c r="CL177" s="135" t="n"/>
      <c r="CM177" s="135" t="n"/>
      <c r="CN177" s="135" t="n"/>
      <c r="CO177" s="135" t="n"/>
      <c r="CP177" s="135" t="n"/>
      <c r="CQ177" s="135" t="n"/>
      <c r="CR177" s="135" t="n"/>
      <c r="CU177" s="36" t="n"/>
      <c r="CV177" s="36" t="n"/>
      <c r="CW177" s="36" t="n"/>
      <c r="CX177" s="36" t="n"/>
      <c r="CY177" s="36" t="n"/>
      <c r="CZ177" s="36" t="n"/>
      <c r="DA177" s="36" t="n"/>
      <c r="DB177" s="36" t="n"/>
      <c r="DC177" s="36" t="n"/>
      <c r="DD177" s="36" t="n"/>
      <c r="DE177" s="36" t="n"/>
      <c r="DF177" s="36" t="n"/>
      <c r="DG177" s="36" t="n"/>
      <c r="DH177" s="36" t="n"/>
      <c r="DI177" s="36" t="n"/>
      <c r="DJ177" s="36" t="n"/>
      <c r="DK177" s="36" t="n"/>
      <c r="DL177" s="36" t="n"/>
      <c r="DM177" s="36" t="n"/>
      <c r="DN177" s="36" t="n"/>
      <c r="DO177" s="36" t="n"/>
      <c r="DP177" s="36" t="n"/>
      <c r="DQ177" s="36" t="n"/>
      <c r="DR177" s="36" t="n"/>
      <c r="DS177" s="36" t="n"/>
      <c r="DT177" s="36" t="n"/>
      <c r="DU177" s="36" t="n"/>
      <c r="DV177" s="36" t="n"/>
      <c r="DW177" s="36" t="n"/>
      <c r="DX177" s="36" t="n"/>
      <c r="DY177" s="36" t="n"/>
      <c r="DZ177" s="36" t="n"/>
      <c r="EA177" s="36" t="n"/>
      <c r="EB177" s="36" t="n"/>
      <c r="EC177" s="36" t="n"/>
      <c r="ED177" s="36" t="n"/>
      <c r="EE177" s="36" t="n"/>
      <c r="EF177" s="36" t="n"/>
      <c r="EG177" s="36" t="n"/>
      <c r="EH177" s="36" t="n"/>
      <c r="EI177" s="36" t="n"/>
      <c r="EJ177" s="36" t="n"/>
      <c r="EK177" s="36" t="n"/>
      <c r="EL177" s="36" t="n"/>
      <c r="EM177" s="36" t="n"/>
      <c r="EN177" s="36" t="n"/>
    </row>
    <row r="178">
      <c r="A178" s="36" t="n"/>
      <c r="B178" s="36" t="n"/>
      <c r="C178" s="144" t="n"/>
      <c r="D178" s="144" t="n"/>
      <c r="E178" s="135" t="n"/>
      <c r="F178" s="135" t="n"/>
      <c r="G178" s="135" t="n"/>
      <c r="H178" s="135" t="n"/>
      <c r="I178" s="135" t="n"/>
      <c r="J178" s="135" t="n"/>
      <c r="K178" s="135" t="n"/>
      <c r="L178" s="135" t="n"/>
      <c r="M178" s="135" t="n"/>
      <c r="N178" s="135" t="n"/>
      <c r="O178" s="135" t="n"/>
      <c r="P178" s="135" t="n"/>
      <c r="Q178" s="135" t="n"/>
      <c r="R178" s="135" t="n"/>
      <c r="S178" s="135" t="n"/>
      <c r="T178" s="135" t="n"/>
      <c r="U178" s="135" t="n"/>
      <c r="V178" s="135" t="n"/>
      <c r="W178" s="135" t="n"/>
      <c r="X178" s="135" t="n"/>
      <c r="Y178" s="135" t="n"/>
      <c r="Z178" s="135" t="n"/>
      <c r="AA178" s="135" t="n"/>
      <c r="AB178" s="135" t="n"/>
      <c r="AC178" s="135" t="n"/>
      <c r="AD178" s="135" t="n"/>
      <c r="AE178" s="135" t="n"/>
      <c r="AF178" s="135" t="n"/>
      <c r="AG178" s="135" t="n"/>
      <c r="AH178" s="135" t="n"/>
      <c r="AI178" s="135" t="n"/>
      <c r="AJ178" s="135" t="n"/>
      <c r="AK178" s="135" t="n"/>
      <c r="AL178" s="135" t="n"/>
      <c r="AM178" s="135" t="n"/>
      <c r="AN178" s="135" t="n"/>
      <c r="AO178" s="135" t="n"/>
      <c r="AP178" s="135" t="n"/>
      <c r="AQ178" s="135" t="n"/>
      <c r="AR178" s="135" t="n"/>
      <c r="AS178" s="135" t="n"/>
      <c r="AT178" s="135" t="n"/>
      <c r="AU178" s="135" t="n"/>
      <c r="AV178" s="135" t="n"/>
      <c r="AW178" s="135" t="n"/>
      <c r="AX178" s="135" t="n"/>
      <c r="AY178" s="135" t="n"/>
      <c r="AZ178" s="135" t="n"/>
      <c r="BA178" s="135" t="n"/>
      <c r="BB178" s="135" t="n"/>
      <c r="BC178" s="135" t="n"/>
      <c r="BD178" s="135" t="n"/>
      <c r="BE178" s="135" t="n"/>
      <c r="BF178" s="135" t="n"/>
      <c r="BG178" s="135" t="n"/>
      <c r="BH178" s="135" t="n"/>
      <c r="BI178" s="135" t="n"/>
      <c r="BJ178" s="135" t="n"/>
      <c r="BK178" s="135" t="n"/>
      <c r="BL178" s="135" t="n"/>
      <c r="BM178" s="135" t="n"/>
      <c r="BN178" s="135" t="n"/>
      <c r="BO178" s="135" t="n"/>
      <c r="BP178" s="135" t="n"/>
      <c r="BQ178" s="135" t="n"/>
      <c r="BR178" s="135" t="n"/>
      <c r="BS178" s="135" t="n"/>
      <c r="BT178" s="135" t="n"/>
      <c r="BU178" s="135" t="n"/>
      <c r="BV178" s="135" t="n"/>
      <c r="BW178" s="135" t="n"/>
      <c r="BX178" s="135" t="n"/>
      <c r="BY178" s="135" t="n"/>
      <c r="BZ178" s="135" t="n"/>
      <c r="CA178" s="135" t="n"/>
      <c r="CB178" s="135" t="n"/>
      <c r="CC178" s="135" t="n"/>
      <c r="CD178" s="135" t="n"/>
      <c r="CE178" s="135" t="n"/>
      <c r="CF178" s="135" t="n"/>
      <c r="CG178" s="135" t="n"/>
      <c r="CH178" s="135" t="n"/>
      <c r="CI178" s="135" t="n"/>
      <c r="CJ178" s="135" t="n"/>
      <c r="CK178" s="135" t="n"/>
      <c r="CL178" s="135" t="n"/>
      <c r="CM178" s="135" t="n"/>
      <c r="CN178" s="135" t="n"/>
      <c r="CO178" s="135" t="n"/>
      <c r="CP178" s="135" t="n"/>
      <c r="CQ178" s="135" t="n"/>
      <c r="CR178" s="135" t="n"/>
      <c r="CU178" s="36" t="n"/>
      <c r="CV178" s="36" t="n"/>
      <c r="CW178" s="36" t="n"/>
      <c r="CX178" s="36" t="n"/>
      <c r="CY178" s="36" t="n"/>
      <c r="CZ178" s="36" t="n"/>
      <c r="DA178" s="36" t="n"/>
      <c r="DB178" s="36" t="n"/>
      <c r="DC178" s="36" t="n"/>
      <c r="DD178" s="36" t="n"/>
      <c r="DE178" s="36" t="n"/>
      <c r="DF178" s="36" t="n"/>
      <c r="DG178" s="36" t="n"/>
      <c r="DH178" s="36" t="n"/>
      <c r="DI178" s="36" t="n"/>
      <c r="DJ178" s="36" t="n"/>
      <c r="DK178" s="36" t="n"/>
      <c r="DL178" s="36" t="n"/>
      <c r="DM178" s="36" t="n"/>
      <c r="DN178" s="36" t="n"/>
      <c r="DO178" s="36" t="n"/>
      <c r="DP178" s="36" t="n"/>
      <c r="DQ178" s="36" t="n"/>
      <c r="DR178" s="36" t="n"/>
      <c r="DS178" s="36" t="n"/>
      <c r="DT178" s="36" t="n"/>
      <c r="DU178" s="36" t="n"/>
      <c r="DV178" s="36" t="n"/>
      <c r="DW178" s="36" t="n"/>
      <c r="DX178" s="36" t="n"/>
      <c r="DY178" s="36" t="n"/>
      <c r="DZ178" s="36" t="n"/>
      <c r="EA178" s="36" t="n"/>
      <c r="EB178" s="36" t="n"/>
      <c r="EC178" s="36" t="n"/>
      <c r="ED178" s="36" t="n"/>
      <c r="EE178" s="36" t="n"/>
      <c r="EF178" s="36" t="n"/>
      <c r="EG178" s="36" t="n"/>
      <c r="EH178" s="36" t="n"/>
      <c r="EI178" s="36" t="n"/>
      <c r="EJ178" s="36" t="n"/>
      <c r="EK178" s="36" t="n"/>
      <c r="EL178" s="36" t="n"/>
      <c r="EM178" s="36" t="n"/>
      <c r="EN178" s="36" t="n"/>
    </row>
    <row r="179">
      <c r="A179" s="36" t="n"/>
      <c r="B179" s="36" t="n"/>
      <c r="C179" s="144" t="n"/>
      <c r="D179" s="144" t="n"/>
      <c r="E179" s="135" t="n"/>
      <c r="F179" s="135" t="n"/>
      <c r="G179" s="135" t="n"/>
      <c r="H179" s="135" t="n"/>
      <c r="I179" s="135" t="n"/>
      <c r="J179" s="135" t="n"/>
      <c r="K179" s="135" t="n"/>
      <c r="L179" s="135" t="n"/>
      <c r="M179" s="135" t="n"/>
      <c r="N179" s="135" t="n"/>
      <c r="O179" s="135" t="n"/>
      <c r="P179" s="135" t="n"/>
      <c r="Q179" s="135" t="n"/>
      <c r="R179" s="135" t="n"/>
      <c r="S179" s="135" t="n"/>
      <c r="T179" s="135" t="n"/>
      <c r="U179" s="135" t="n"/>
      <c r="V179" s="135" t="n"/>
      <c r="W179" s="135" t="n"/>
      <c r="X179" s="135" t="n"/>
      <c r="Y179" s="135" t="n"/>
      <c r="Z179" s="135" t="n"/>
      <c r="AA179" s="135" t="n"/>
      <c r="AB179" s="135" t="n"/>
      <c r="AC179" s="135" t="n"/>
      <c r="AD179" s="135" t="n"/>
      <c r="AE179" s="135" t="n"/>
      <c r="AF179" s="135" t="n"/>
      <c r="AG179" s="135" t="n"/>
      <c r="AH179" s="135" t="n"/>
      <c r="AI179" s="135" t="n"/>
      <c r="AJ179" s="135" t="n"/>
      <c r="AK179" s="135" t="n"/>
      <c r="AL179" s="135" t="n"/>
      <c r="AM179" s="135" t="n"/>
      <c r="AN179" s="135" t="n"/>
      <c r="AO179" s="135" t="n"/>
      <c r="AP179" s="135" t="n"/>
      <c r="AQ179" s="135" t="n"/>
      <c r="AR179" s="135" t="n"/>
      <c r="AS179" s="135" t="n"/>
      <c r="AT179" s="135" t="n"/>
      <c r="AU179" s="135" t="n"/>
      <c r="AV179" s="135" t="n"/>
      <c r="AW179" s="135" t="n"/>
      <c r="AX179" s="135" t="n"/>
      <c r="AY179" s="135" t="n"/>
      <c r="AZ179" s="135" t="n"/>
      <c r="BA179" s="135" t="n"/>
      <c r="BB179" s="135" t="n"/>
      <c r="BC179" s="135" t="n"/>
      <c r="BD179" s="135" t="n"/>
      <c r="BE179" s="135" t="n"/>
      <c r="BF179" s="135" t="n"/>
      <c r="BG179" s="135" t="n"/>
      <c r="BH179" s="135" t="n"/>
      <c r="BI179" s="135" t="n"/>
      <c r="BJ179" s="135" t="n"/>
      <c r="BK179" s="135" t="n"/>
      <c r="BL179" s="135" t="n"/>
      <c r="BM179" s="135" t="n"/>
      <c r="BN179" s="135" t="n"/>
      <c r="BO179" s="135" t="n"/>
      <c r="BP179" s="135" t="n"/>
      <c r="BQ179" s="135" t="n"/>
      <c r="BR179" s="135" t="n"/>
      <c r="BS179" s="135" t="n"/>
      <c r="BT179" s="135" t="n"/>
      <c r="BU179" s="135" t="n"/>
      <c r="BV179" s="135" t="n"/>
      <c r="BW179" s="135" t="n"/>
      <c r="BX179" s="135" t="n"/>
      <c r="BY179" s="135" t="n"/>
      <c r="BZ179" s="135" t="n"/>
      <c r="CA179" s="135" t="n"/>
      <c r="CB179" s="135" t="n"/>
      <c r="CC179" s="135" t="n"/>
      <c r="CD179" s="135" t="n"/>
      <c r="CE179" s="135" t="n"/>
      <c r="CF179" s="135" t="n"/>
      <c r="CG179" s="135" t="n"/>
      <c r="CH179" s="135" t="n"/>
      <c r="CI179" s="135" t="n"/>
      <c r="CJ179" s="135" t="n"/>
      <c r="CK179" s="135" t="n"/>
      <c r="CL179" s="135" t="n"/>
      <c r="CM179" s="135" t="n"/>
      <c r="CN179" s="135" t="n"/>
      <c r="CO179" s="135" t="n"/>
      <c r="CP179" s="135" t="n"/>
      <c r="CQ179" s="135" t="n"/>
      <c r="CR179" s="135" t="n"/>
      <c r="CU179" s="36" t="n"/>
      <c r="CV179" s="36" t="n"/>
      <c r="CW179" s="36" t="n"/>
      <c r="CX179" s="36" t="n"/>
      <c r="CY179" s="36" t="n"/>
      <c r="CZ179" s="36" t="n"/>
      <c r="DA179" s="36" t="n"/>
      <c r="DB179" s="36" t="n"/>
      <c r="DC179" s="36" t="n"/>
      <c r="DD179" s="36" t="n"/>
      <c r="DE179" s="36" t="n"/>
      <c r="DF179" s="36" t="n"/>
      <c r="DG179" s="36" t="n"/>
      <c r="DH179" s="36" t="n"/>
      <c r="DI179" s="36" t="n"/>
      <c r="DJ179" s="36" t="n"/>
      <c r="DK179" s="36" t="n"/>
      <c r="DL179" s="36" t="n"/>
      <c r="DM179" s="36" t="n"/>
      <c r="DN179" s="36" t="n"/>
      <c r="DO179" s="36" t="n"/>
      <c r="DP179" s="36" t="n"/>
      <c r="DQ179" s="36" t="n"/>
      <c r="DR179" s="36" t="n"/>
      <c r="DS179" s="36" t="n"/>
      <c r="DT179" s="36" t="n"/>
      <c r="DU179" s="36" t="n"/>
      <c r="DV179" s="36" t="n"/>
      <c r="DW179" s="36" t="n"/>
      <c r="DX179" s="36" t="n"/>
      <c r="DY179" s="36" t="n"/>
      <c r="DZ179" s="36" t="n"/>
      <c r="EA179" s="36" t="n"/>
      <c r="EB179" s="36" t="n"/>
      <c r="EC179" s="36" t="n"/>
      <c r="ED179" s="36" t="n"/>
      <c r="EE179" s="36" t="n"/>
      <c r="EF179" s="36" t="n"/>
      <c r="EG179" s="36" t="n"/>
      <c r="EH179" s="36" t="n"/>
      <c r="EI179" s="36" t="n"/>
      <c r="EJ179" s="36" t="n"/>
      <c r="EK179" s="36" t="n"/>
      <c r="EL179" s="36" t="n"/>
      <c r="EM179" s="36" t="n"/>
      <c r="EN179" s="36" t="n"/>
    </row>
    <row r="180">
      <c r="A180" s="36" t="n"/>
      <c r="B180" s="36" t="n"/>
      <c r="C180" s="144" t="n"/>
      <c r="D180" s="144" t="n"/>
      <c r="E180" s="135" t="n"/>
      <c r="F180" s="135" t="n"/>
      <c r="G180" s="135" t="n"/>
      <c r="H180" s="135" t="n"/>
      <c r="I180" s="135" t="n"/>
      <c r="J180" s="135" t="n"/>
      <c r="K180" s="135" t="n"/>
      <c r="L180" s="135" t="n"/>
      <c r="M180" s="135" t="n"/>
      <c r="N180" s="135" t="n"/>
      <c r="O180" s="135" t="n"/>
      <c r="P180" s="135" t="n"/>
      <c r="Q180" s="135" t="n"/>
      <c r="R180" s="135" t="n"/>
      <c r="S180" s="135" t="n"/>
      <c r="T180" s="135" t="n"/>
      <c r="U180" s="135" t="n"/>
      <c r="V180" s="135" t="n"/>
      <c r="W180" s="135" t="n"/>
      <c r="X180" s="135" t="n"/>
      <c r="Y180" s="135" t="n"/>
      <c r="Z180" s="135" t="n"/>
      <c r="AA180" s="135" t="n"/>
      <c r="AB180" s="135" t="n"/>
      <c r="AC180" s="135" t="n"/>
      <c r="AD180" s="135" t="n"/>
      <c r="AE180" s="135" t="n"/>
      <c r="AF180" s="135" t="n"/>
      <c r="AG180" s="135" t="n"/>
      <c r="AH180" s="135" t="n"/>
      <c r="AI180" s="135" t="n"/>
      <c r="AJ180" s="135" t="n"/>
      <c r="AK180" s="135" t="n"/>
      <c r="AL180" s="135" t="n"/>
      <c r="AM180" s="135" t="n"/>
      <c r="AN180" s="135" t="n"/>
      <c r="AO180" s="135" t="n"/>
      <c r="AP180" s="135" t="n"/>
      <c r="AQ180" s="135" t="n"/>
      <c r="AR180" s="135" t="n"/>
      <c r="AS180" s="135" t="n"/>
      <c r="AT180" s="135" t="n"/>
      <c r="AU180" s="135" t="n"/>
      <c r="AV180" s="135" t="n"/>
      <c r="AW180" s="135" t="n"/>
      <c r="AX180" s="135" t="n"/>
      <c r="AY180" s="135" t="n"/>
      <c r="AZ180" s="135" t="n"/>
      <c r="BA180" s="135" t="n"/>
      <c r="BB180" s="135" t="n"/>
      <c r="BC180" s="135" t="n"/>
      <c r="BD180" s="135" t="n"/>
      <c r="BE180" s="135" t="n"/>
      <c r="BF180" s="135" t="n"/>
      <c r="BG180" s="135" t="n"/>
      <c r="BH180" s="135" t="n"/>
      <c r="BI180" s="135" t="n"/>
      <c r="BJ180" s="135" t="n"/>
      <c r="BK180" s="135" t="n"/>
      <c r="BL180" s="135" t="n"/>
      <c r="BM180" s="135" t="n"/>
      <c r="BN180" s="135" t="n"/>
      <c r="BO180" s="135" t="n"/>
      <c r="BP180" s="135" t="n"/>
      <c r="BQ180" s="135" t="n"/>
      <c r="BR180" s="135" t="n"/>
      <c r="BS180" s="135" t="n"/>
      <c r="BT180" s="135" t="n"/>
      <c r="BU180" s="135" t="n"/>
      <c r="BV180" s="135" t="n"/>
      <c r="BW180" s="135" t="n"/>
      <c r="BX180" s="135" t="n"/>
      <c r="BY180" s="135" t="n"/>
      <c r="BZ180" s="135" t="n"/>
      <c r="CA180" s="135" t="n"/>
      <c r="CB180" s="135" t="n"/>
      <c r="CC180" s="135" t="n"/>
      <c r="CD180" s="135" t="n"/>
      <c r="CE180" s="135" t="n"/>
      <c r="CF180" s="135" t="n"/>
      <c r="CG180" s="135" t="n"/>
      <c r="CH180" s="135" t="n"/>
      <c r="CI180" s="135" t="n"/>
      <c r="CJ180" s="135" t="n"/>
      <c r="CK180" s="135" t="n"/>
      <c r="CL180" s="135" t="n"/>
      <c r="CM180" s="135" t="n"/>
      <c r="CN180" s="135" t="n"/>
      <c r="CO180" s="135" t="n"/>
      <c r="CP180" s="135" t="n"/>
      <c r="CQ180" s="135" t="n"/>
      <c r="CR180" s="135" t="n"/>
      <c r="CU180" s="36" t="n"/>
      <c r="CV180" s="36" t="n"/>
      <c r="CW180" s="36" t="n"/>
      <c r="CX180" s="36" t="n"/>
      <c r="CY180" s="36" t="n"/>
      <c r="CZ180" s="36" t="n"/>
      <c r="DA180" s="36" t="n"/>
      <c r="DB180" s="36" t="n"/>
      <c r="DC180" s="36" t="n"/>
      <c r="DD180" s="36" t="n"/>
      <c r="DE180" s="36" t="n"/>
      <c r="DF180" s="36" t="n"/>
      <c r="DG180" s="36" t="n"/>
      <c r="DH180" s="36" t="n"/>
      <c r="DI180" s="36" t="n"/>
      <c r="DJ180" s="36" t="n"/>
      <c r="DK180" s="36" t="n"/>
      <c r="DL180" s="36" t="n"/>
      <c r="DM180" s="36" t="n"/>
      <c r="DN180" s="36" t="n"/>
      <c r="DO180" s="36" t="n"/>
      <c r="DP180" s="36" t="n"/>
      <c r="DQ180" s="36" t="n"/>
      <c r="DR180" s="36" t="n"/>
      <c r="DS180" s="36" t="n"/>
      <c r="DT180" s="36" t="n"/>
      <c r="DU180" s="36" t="n"/>
      <c r="DV180" s="36" t="n"/>
      <c r="DW180" s="36" t="n"/>
      <c r="DX180" s="36" t="n"/>
      <c r="DY180" s="36" t="n"/>
      <c r="DZ180" s="36" t="n"/>
      <c r="EA180" s="36" t="n"/>
      <c r="EB180" s="36" t="n"/>
      <c r="EC180" s="36" t="n"/>
      <c r="ED180" s="36" t="n"/>
      <c r="EE180" s="36" t="n"/>
      <c r="EF180" s="36" t="n"/>
      <c r="EG180" s="36" t="n"/>
      <c r="EH180" s="36" t="n"/>
      <c r="EI180" s="36" t="n"/>
      <c r="EJ180" s="36" t="n"/>
      <c r="EK180" s="36" t="n"/>
      <c r="EL180" s="36" t="n"/>
      <c r="EM180" s="36" t="n"/>
      <c r="EN180" s="36" t="n"/>
    </row>
    <row r="181">
      <c r="A181" s="36" t="n"/>
      <c r="B181" s="36" t="n"/>
      <c r="C181" s="144" t="n"/>
      <c r="D181" s="144" t="n"/>
      <c r="E181" s="135" t="n"/>
      <c r="F181" s="135" t="n"/>
      <c r="G181" s="135" t="n"/>
      <c r="H181" s="135" t="n"/>
      <c r="I181" s="135" t="n"/>
      <c r="J181" s="135" t="n"/>
      <c r="K181" s="135" t="n"/>
      <c r="L181" s="135" t="n"/>
      <c r="M181" s="135" t="n"/>
      <c r="N181" s="135" t="n"/>
      <c r="O181" s="135" t="n"/>
      <c r="P181" s="135" t="n"/>
      <c r="Q181" s="135" t="n"/>
      <c r="R181" s="135" t="n"/>
      <c r="S181" s="135" t="n"/>
      <c r="T181" s="135" t="n"/>
      <c r="U181" s="135" t="n"/>
      <c r="V181" s="135" t="n"/>
      <c r="W181" s="135" t="n"/>
      <c r="X181" s="135" t="n"/>
      <c r="Y181" s="135" t="n"/>
      <c r="Z181" s="135" t="n"/>
      <c r="AA181" s="135" t="n"/>
      <c r="AB181" s="135" t="n"/>
      <c r="AC181" s="135" t="n"/>
      <c r="AD181" s="135" t="n"/>
      <c r="AE181" s="135" t="n"/>
      <c r="AF181" s="135" t="n"/>
      <c r="AG181" s="135" t="n"/>
      <c r="AH181" s="135" t="n"/>
      <c r="AI181" s="135" t="n"/>
      <c r="AJ181" s="135" t="n"/>
      <c r="AK181" s="135" t="n"/>
      <c r="AL181" s="135" t="n"/>
      <c r="AM181" s="135" t="n"/>
      <c r="AN181" s="135" t="n"/>
      <c r="AO181" s="135" t="n"/>
      <c r="AP181" s="135" t="n"/>
      <c r="AQ181" s="135" t="n"/>
      <c r="AR181" s="135" t="n"/>
      <c r="AS181" s="135" t="n"/>
      <c r="AT181" s="135" t="n"/>
      <c r="AU181" s="135" t="n"/>
      <c r="AV181" s="135" t="n"/>
      <c r="AW181" s="135" t="n"/>
      <c r="AX181" s="135" t="n"/>
      <c r="AY181" s="135" t="n"/>
      <c r="AZ181" s="135" t="n"/>
      <c r="BA181" s="135" t="n"/>
      <c r="BB181" s="135" t="n"/>
      <c r="BC181" s="135" t="n"/>
      <c r="BD181" s="135" t="n"/>
      <c r="BE181" s="135" t="n"/>
      <c r="BF181" s="135" t="n"/>
      <c r="BG181" s="135" t="n"/>
      <c r="BH181" s="135" t="n"/>
      <c r="BI181" s="135" t="n"/>
      <c r="BJ181" s="135" t="n"/>
      <c r="BK181" s="135" t="n"/>
      <c r="BL181" s="135" t="n"/>
      <c r="BM181" s="135" t="n"/>
      <c r="BN181" s="135" t="n"/>
      <c r="BO181" s="135" t="n"/>
      <c r="BP181" s="135" t="n"/>
      <c r="BQ181" s="135" t="n"/>
      <c r="BR181" s="135" t="n"/>
      <c r="BS181" s="135" t="n"/>
      <c r="BT181" s="135" t="n"/>
      <c r="BU181" s="135" t="n"/>
      <c r="BV181" s="135" t="n"/>
      <c r="BW181" s="135" t="n"/>
      <c r="BX181" s="135" t="n"/>
      <c r="BY181" s="135" t="n"/>
      <c r="BZ181" s="135" t="n"/>
      <c r="CA181" s="135" t="n"/>
      <c r="CB181" s="135" t="n"/>
      <c r="CC181" s="135" t="n"/>
      <c r="CD181" s="135" t="n"/>
      <c r="CE181" s="135" t="n"/>
      <c r="CF181" s="135" t="n"/>
      <c r="CG181" s="135" t="n"/>
      <c r="CH181" s="135" t="n"/>
      <c r="CI181" s="135" t="n"/>
      <c r="CJ181" s="135" t="n"/>
      <c r="CK181" s="135" t="n"/>
      <c r="CL181" s="135" t="n"/>
      <c r="CM181" s="135" t="n"/>
      <c r="CN181" s="135" t="n"/>
      <c r="CO181" s="135" t="n"/>
      <c r="CP181" s="135" t="n"/>
      <c r="CQ181" s="135" t="n"/>
      <c r="CR181" s="135" t="n"/>
      <c r="CU181" s="36" t="n"/>
      <c r="CV181" s="36" t="n"/>
      <c r="CW181" s="36" t="n"/>
      <c r="CX181" s="36" t="n"/>
      <c r="CY181" s="36" t="n"/>
      <c r="CZ181" s="36" t="n"/>
      <c r="DA181" s="36" t="n"/>
      <c r="DB181" s="36" t="n"/>
      <c r="DC181" s="36" t="n"/>
      <c r="DD181" s="36" t="n"/>
      <c r="DE181" s="36" t="n"/>
      <c r="DF181" s="36" t="n"/>
      <c r="DG181" s="36" t="n"/>
      <c r="DH181" s="36" t="n"/>
      <c r="DI181" s="36" t="n"/>
      <c r="DJ181" s="36" t="n"/>
      <c r="DK181" s="36" t="n"/>
      <c r="DL181" s="36" t="n"/>
      <c r="DM181" s="36" t="n"/>
      <c r="DN181" s="36" t="n"/>
      <c r="DO181" s="36" t="n"/>
      <c r="DP181" s="36" t="n"/>
      <c r="DQ181" s="36" t="n"/>
      <c r="DR181" s="36" t="n"/>
      <c r="DS181" s="36" t="n"/>
      <c r="DT181" s="36" t="n"/>
      <c r="DU181" s="36" t="n"/>
      <c r="DV181" s="36" t="n"/>
      <c r="DW181" s="36" t="n"/>
      <c r="DX181" s="36" t="n"/>
      <c r="DY181" s="36" t="n"/>
      <c r="DZ181" s="36" t="n"/>
      <c r="EA181" s="36" t="n"/>
      <c r="EB181" s="36" t="n"/>
      <c r="EC181" s="36" t="n"/>
      <c r="ED181" s="36" t="n"/>
      <c r="EE181" s="36" t="n"/>
      <c r="EF181" s="36" t="n"/>
      <c r="EG181" s="36" t="n"/>
      <c r="EH181" s="36" t="n"/>
      <c r="EI181" s="36" t="n"/>
      <c r="EJ181" s="36" t="n"/>
      <c r="EK181" s="36" t="n"/>
      <c r="EL181" s="36" t="n"/>
      <c r="EM181" s="36" t="n"/>
      <c r="EN181" s="36" t="n"/>
    </row>
    <row r="182">
      <c r="A182" s="36" t="n"/>
      <c r="B182" s="36" t="n"/>
      <c r="C182" s="144" t="n"/>
      <c r="D182" s="144" t="n"/>
      <c r="E182" s="135" t="n"/>
      <c r="F182" s="135" t="n"/>
      <c r="G182" s="135" t="n"/>
      <c r="H182" s="135" t="n"/>
      <c r="I182" s="135" t="n"/>
      <c r="J182" s="135" t="n"/>
      <c r="K182" s="135" t="n"/>
      <c r="L182" s="135" t="n"/>
      <c r="M182" s="135" t="n"/>
      <c r="N182" s="135" t="n"/>
      <c r="O182" s="135" t="n"/>
      <c r="P182" s="135" t="n"/>
      <c r="Q182" s="135" t="n"/>
      <c r="R182" s="135" t="n"/>
      <c r="S182" s="135" t="n"/>
      <c r="T182" s="135" t="n"/>
      <c r="U182" s="135" t="n"/>
      <c r="V182" s="135" t="n"/>
      <c r="W182" s="135" t="n"/>
      <c r="X182" s="135" t="n"/>
      <c r="Y182" s="135" t="n"/>
      <c r="Z182" s="135" t="n"/>
      <c r="AA182" s="135" t="n"/>
      <c r="AB182" s="135" t="n"/>
      <c r="AC182" s="135" t="n"/>
      <c r="AD182" s="135" t="n"/>
      <c r="AE182" s="135" t="n"/>
      <c r="AF182" s="135" t="n"/>
      <c r="AG182" s="135" t="n"/>
      <c r="AH182" s="135" t="n"/>
      <c r="AI182" s="135" t="n"/>
      <c r="AJ182" s="135" t="n"/>
      <c r="AK182" s="135" t="n"/>
      <c r="AL182" s="135" t="n"/>
      <c r="AM182" s="135" t="n"/>
      <c r="AN182" s="135" t="n"/>
      <c r="AO182" s="135" t="n"/>
      <c r="AP182" s="135" t="n"/>
      <c r="AQ182" s="135" t="n"/>
      <c r="AR182" s="135" t="n"/>
      <c r="AS182" s="135" t="n"/>
      <c r="AT182" s="135" t="n"/>
      <c r="AU182" s="135" t="n"/>
      <c r="AV182" s="135" t="n"/>
      <c r="AW182" s="135" t="n"/>
      <c r="AX182" s="135" t="n"/>
      <c r="AY182" s="135" t="n"/>
      <c r="AZ182" s="135" t="n"/>
      <c r="BA182" s="135" t="n"/>
      <c r="BB182" s="135" t="n"/>
      <c r="BC182" s="135" t="n"/>
      <c r="BD182" s="135" t="n"/>
      <c r="BE182" s="135" t="n"/>
      <c r="BF182" s="135" t="n"/>
      <c r="BG182" s="135" t="n"/>
      <c r="BH182" s="135" t="n"/>
      <c r="BI182" s="135" t="n"/>
      <c r="BJ182" s="135" t="n"/>
      <c r="BK182" s="135" t="n"/>
      <c r="BL182" s="135" t="n"/>
      <c r="BM182" s="135" t="n"/>
      <c r="BN182" s="135" t="n"/>
      <c r="BO182" s="135" t="n"/>
      <c r="BP182" s="135" t="n"/>
      <c r="BQ182" s="135" t="n"/>
      <c r="BR182" s="135" t="n"/>
      <c r="BS182" s="135" t="n"/>
      <c r="BT182" s="135" t="n"/>
      <c r="BU182" s="135" t="n"/>
      <c r="BV182" s="135" t="n"/>
      <c r="BW182" s="135" t="n"/>
      <c r="BX182" s="135" t="n"/>
      <c r="BY182" s="135" t="n"/>
      <c r="BZ182" s="135" t="n"/>
      <c r="CA182" s="135" t="n"/>
      <c r="CB182" s="135" t="n"/>
      <c r="CC182" s="135" t="n"/>
      <c r="CD182" s="135" t="n"/>
      <c r="CE182" s="135" t="n"/>
      <c r="CF182" s="135" t="n"/>
      <c r="CG182" s="135" t="n"/>
      <c r="CH182" s="135" t="n"/>
      <c r="CI182" s="135" t="n"/>
      <c r="CJ182" s="135" t="n"/>
      <c r="CK182" s="135" t="n"/>
      <c r="CL182" s="135" t="n"/>
      <c r="CM182" s="135" t="n"/>
      <c r="CN182" s="135" t="n"/>
      <c r="CO182" s="135" t="n"/>
      <c r="CP182" s="135" t="n"/>
      <c r="CQ182" s="135" t="n"/>
      <c r="CR182" s="135" t="n"/>
      <c r="CU182" s="36" t="n"/>
      <c r="CV182" s="36" t="n"/>
      <c r="CW182" s="36" t="n"/>
      <c r="CX182" s="36" t="n"/>
      <c r="CY182" s="36" t="n"/>
      <c r="CZ182" s="36" t="n"/>
      <c r="DA182" s="36" t="n"/>
      <c r="DB182" s="36" t="n"/>
      <c r="DC182" s="36" t="n"/>
      <c r="DD182" s="36" t="n"/>
      <c r="DE182" s="36" t="n"/>
      <c r="DF182" s="36" t="n"/>
      <c r="DG182" s="36" t="n"/>
      <c r="DH182" s="36" t="n"/>
      <c r="DI182" s="36" t="n"/>
      <c r="DJ182" s="36" t="n"/>
      <c r="DK182" s="36" t="n"/>
      <c r="DL182" s="36" t="n"/>
      <c r="DM182" s="36" t="n"/>
      <c r="DN182" s="36" t="n"/>
      <c r="DO182" s="36" t="n"/>
      <c r="DP182" s="36" t="n"/>
      <c r="DQ182" s="36" t="n"/>
      <c r="DR182" s="36" t="n"/>
      <c r="DS182" s="36" t="n"/>
      <c r="DT182" s="36" t="n"/>
      <c r="DU182" s="36" t="n"/>
      <c r="DV182" s="36" t="n"/>
      <c r="DW182" s="36" t="n"/>
      <c r="DX182" s="36" t="n"/>
      <c r="DY182" s="36" t="n"/>
      <c r="DZ182" s="36" t="n"/>
      <c r="EA182" s="36" t="n"/>
      <c r="EB182" s="36" t="n"/>
      <c r="EC182" s="36" t="n"/>
      <c r="ED182" s="36" t="n"/>
      <c r="EE182" s="36" t="n"/>
      <c r="EF182" s="36" t="n"/>
      <c r="EG182" s="36" t="n"/>
      <c r="EH182" s="36" t="n"/>
      <c r="EI182" s="36" t="n"/>
      <c r="EJ182" s="36" t="n"/>
      <c r="EK182" s="36" t="n"/>
      <c r="EL182" s="36" t="n"/>
      <c r="EM182" s="36" t="n"/>
      <c r="EN182" s="36" t="n"/>
    </row>
    <row r="183">
      <c r="A183" s="36" t="n"/>
      <c r="B183" s="36" t="n"/>
      <c r="C183" s="144" t="n"/>
      <c r="D183" s="144" t="n"/>
      <c r="E183" s="135" t="n"/>
      <c r="F183" s="135" t="n"/>
      <c r="G183" s="135" t="n"/>
      <c r="H183" s="135" t="n"/>
      <c r="I183" s="135" t="n"/>
      <c r="J183" s="135" t="n"/>
      <c r="K183" s="135" t="n"/>
      <c r="L183" s="135" t="n"/>
      <c r="M183" s="135" t="n"/>
      <c r="N183" s="135" t="n"/>
      <c r="O183" s="135" t="n"/>
      <c r="P183" s="135" t="n"/>
      <c r="Q183" s="135" t="n"/>
      <c r="R183" s="135" t="n"/>
      <c r="S183" s="135" t="n"/>
      <c r="T183" s="135" t="n"/>
      <c r="U183" s="135" t="n"/>
      <c r="V183" s="135" t="n"/>
      <c r="W183" s="135" t="n"/>
      <c r="X183" s="135" t="n"/>
      <c r="Y183" s="135" t="n"/>
      <c r="Z183" s="135" t="n"/>
      <c r="AA183" s="135" t="n"/>
      <c r="AB183" s="135" t="n"/>
      <c r="AC183" s="135" t="n"/>
      <c r="AD183" s="135" t="n"/>
      <c r="AE183" s="135" t="n"/>
      <c r="AF183" s="135" t="n"/>
      <c r="AG183" s="135" t="n"/>
      <c r="AH183" s="135" t="n"/>
      <c r="AI183" s="135" t="n"/>
      <c r="AJ183" s="135" t="n"/>
      <c r="AK183" s="135" t="n"/>
      <c r="AL183" s="135" t="n"/>
      <c r="AM183" s="135" t="n"/>
      <c r="AN183" s="135" t="n"/>
      <c r="AO183" s="135" t="n"/>
      <c r="AP183" s="135" t="n"/>
      <c r="AQ183" s="135" t="n"/>
      <c r="AR183" s="135" t="n"/>
      <c r="AS183" s="135" t="n"/>
      <c r="AT183" s="135" t="n"/>
      <c r="AU183" s="135" t="n"/>
      <c r="AV183" s="135" t="n"/>
      <c r="AW183" s="135" t="n"/>
      <c r="AX183" s="135" t="n"/>
      <c r="AY183" s="135" t="n"/>
      <c r="AZ183" s="135" t="n"/>
      <c r="BA183" s="135" t="n"/>
      <c r="BB183" s="135" t="n"/>
      <c r="BC183" s="135" t="n"/>
      <c r="BD183" s="135" t="n"/>
      <c r="BE183" s="135" t="n"/>
      <c r="BF183" s="135" t="n"/>
      <c r="BG183" s="135" t="n"/>
      <c r="BH183" s="135" t="n"/>
      <c r="BI183" s="135" t="n"/>
      <c r="BJ183" s="135" t="n"/>
      <c r="BK183" s="135" t="n"/>
      <c r="BL183" s="135" t="n"/>
      <c r="BM183" s="135" t="n"/>
      <c r="BN183" s="135" t="n"/>
      <c r="BO183" s="135" t="n"/>
      <c r="BP183" s="135" t="n"/>
      <c r="BQ183" s="135" t="n"/>
      <c r="BR183" s="135" t="n"/>
      <c r="BS183" s="135" t="n"/>
      <c r="BT183" s="135" t="n"/>
      <c r="BU183" s="135" t="n"/>
      <c r="BV183" s="135" t="n"/>
      <c r="BW183" s="135" t="n"/>
      <c r="BX183" s="135" t="n"/>
      <c r="BY183" s="135" t="n"/>
      <c r="BZ183" s="135" t="n"/>
      <c r="CA183" s="135" t="n"/>
      <c r="CB183" s="135" t="n"/>
      <c r="CC183" s="135" t="n"/>
      <c r="CD183" s="135" t="n"/>
      <c r="CE183" s="135" t="n"/>
      <c r="CF183" s="135" t="n"/>
      <c r="CG183" s="135" t="n"/>
      <c r="CH183" s="135" t="n"/>
      <c r="CI183" s="135" t="n"/>
      <c r="CJ183" s="135" t="n"/>
      <c r="CK183" s="135" t="n"/>
      <c r="CL183" s="135" t="n"/>
      <c r="CM183" s="135" t="n"/>
      <c r="CN183" s="135" t="n"/>
      <c r="CO183" s="135" t="n"/>
      <c r="CP183" s="135" t="n"/>
      <c r="CQ183" s="135" t="n"/>
      <c r="CR183" s="135" t="n"/>
      <c r="CU183" s="36" t="n"/>
      <c r="CV183" s="36" t="n"/>
      <c r="CW183" s="36" t="n"/>
      <c r="CX183" s="36" t="n"/>
      <c r="CY183" s="36" t="n"/>
      <c r="CZ183" s="36" t="n"/>
      <c r="DA183" s="36" t="n"/>
      <c r="DB183" s="36" t="n"/>
      <c r="DC183" s="36" t="n"/>
      <c r="DD183" s="36" t="n"/>
      <c r="DE183" s="36" t="n"/>
      <c r="DF183" s="36" t="n"/>
      <c r="DG183" s="36" t="n"/>
      <c r="DH183" s="36" t="n"/>
      <c r="DI183" s="36" t="n"/>
      <c r="DJ183" s="36" t="n"/>
      <c r="DK183" s="36" t="n"/>
      <c r="DL183" s="36" t="n"/>
      <c r="DM183" s="36" t="n"/>
      <c r="DN183" s="36" t="n"/>
      <c r="DO183" s="36" t="n"/>
      <c r="DP183" s="36" t="n"/>
      <c r="DQ183" s="36" t="n"/>
      <c r="DR183" s="36" t="n"/>
      <c r="DS183" s="36" t="n"/>
      <c r="DT183" s="36" t="n"/>
      <c r="DU183" s="36" t="n"/>
      <c r="DV183" s="36" t="n"/>
      <c r="DW183" s="36" t="n"/>
      <c r="DX183" s="36" t="n"/>
      <c r="DY183" s="36" t="n"/>
      <c r="DZ183" s="36" t="n"/>
      <c r="EA183" s="36" t="n"/>
      <c r="EB183" s="36" t="n"/>
      <c r="EC183" s="36" t="n"/>
      <c r="ED183" s="36" t="n"/>
      <c r="EE183" s="36" t="n"/>
      <c r="EF183" s="36" t="n"/>
      <c r="EG183" s="36" t="n"/>
      <c r="EH183" s="36" t="n"/>
      <c r="EI183" s="36" t="n"/>
      <c r="EJ183" s="36" t="n"/>
      <c r="EK183" s="36" t="n"/>
      <c r="EL183" s="36" t="n"/>
      <c r="EM183" s="36" t="n"/>
      <c r="EN183" s="36" t="n"/>
    </row>
    <row r="184">
      <c r="A184" s="36" t="n"/>
      <c r="B184" s="36" t="n"/>
      <c r="C184" s="144" t="n"/>
      <c r="D184" s="144" t="n"/>
      <c r="E184" s="135" t="n"/>
      <c r="F184" s="135" t="n"/>
      <c r="G184" s="135" t="n"/>
      <c r="H184" s="135" t="n"/>
      <c r="I184" s="135" t="n"/>
      <c r="J184" s="135" t="n"/>
      <c r="K184" s="135" t="n"/>
      <c r="L184" s="135" t="n"/>
      <c r="M184" s="135" t="n"/>
      <c r="N184" s="135" t="n"/>
      <c r="O184" s="135" t="n"/>
      <c r="P184" s="135" t="n"/>
      <c r="Q184" s="135" t="n"/>
      <c r="R184" s="135" t="n"/>
      <c r="S184" s="135" t="n"/>
      <c r="T184" s="135" t="n"/>
      <c r="U184" s="135" t="n"/>
      <c r="V184" s="135" t="n"/>
      <c r="W184" s="135" t="n"/>
      <c r="X184" s="135" t="n"/>
      <c r="Y184" s="135" t="n"/>
      <c r="Z184" s="135" t="n"/>
      <c r="AA184" s="135" t="n"/>
      <c r="AB184" s="135" t="n"/>
      <c r="AC184" s="135" t="n"/>
      <c r="AD184" s="135" t="n"/>
      <c r="AE184" s="135" t="n"/>
      <c r="AF184" s="135" t="n"/>
      <c r="AG184" s="135" t="n"/>
      <c r="AH184" s="135" t="n"/>
      <c r="AI184" s="135" t="n"/>
      <c r="AJ184" s="135" t="n"/>
      <c r="AK184" s="135" t="n"/>
      <c r="AL184" s="135" t="n"/>
      <c r="AM184" s="135" t="n"/>
      <c r="AN184" s="135" t="n"/>
      <c r="AO184" s="135" t="n"/>
      <c r="AP184" s="135" t="n"/>
      <c r="AQ184" s="135" t="n"/>
      <c r="AR184" s="135" t="n"/>
      <c r="AS184" s="135" t="n"/>
      <c r="AT184" s="135" t="n"/>
      <c r="AU184" s="135" t="n"/>
      <c r="AV184" s="135" t="n"/>
      <c r="AW184" s="135" t="n"/>
      <c r="AX184" s="135" t="n"/>
      <c r="AY184" s="135" t="n"/>
      <c r="AZ184" s="135" t="n"/>
      <c r="BA184" s="135" t="n"/>
      <c r="BB184" s="135" t="n"/>
      <c r="BC184" s="135" t="n"/>
      <c r="BD184" s="135" t="n"/>
      <c r="BE184" s="135" t="n"/>
      <c r="BF184" s="135" t="n"/>
      <c r="BG184" s="135" t="n"/>
      <c r="BH184" s="135" t="n"/>
      <c r="BI184" s="135" t="n"/>
      <c r="BJ184" s="135" t="n"/>
      <c r="BK184" s="135" t="n"/>
      <c r="BL184" s="135" t="n"/>
      <c r="BM184" s="135" t="n"/>
      <c r="BN184" s="135" t="n"/>
      <c r="BO184" s="135" t="n"/>
      <c r="BP184" s="135" t="n"/>
      <c r="BQ184" s="135" t="n"/>
      <c r="BR184" s="135" t="n"/>
      <c r="BS184" s="135" t="n"/>
      <c r="BT184" s="135" t="n"/>
      <c r="BU184" s="135" t="n"/>
      <c r="BV184" s="135" t="n"/>
      <c r="BW184" s="135" t="n"/>
      <c r="BX184" s="135" t="n"/>
      <c r="BY184" s="135" t="n"/>
      <c r="BZ184" s="135" t="n"/>
      <c r="CA184" s="135" t="n"/>
      <c r="CB184" s="135" t="n"/>
      <c r="CC184" s="135" t="n"/>
      <c r="CD184" s="135" t="n"/>
      <c r="CE184" s="135" t="n"/>
      <c r="CF184" s="135" t="n"/>
      <c r="CG184" s="135" t="n"/>
      <c r="CH184" s="135" t="n"/>
      <c r="CI184" s="135" t="n"/>
      <c r="CJ184" s="135" t="n"/>
      <c r="CK184" s="135" t="n"/>
      <c r="CL184" s="135" t="n"/>
      <c r="CM184" s="135" t="n"/>
      <c r="CN184" s="135" t="n"/>
      <c r="CO184" s="135" t="n"/>
      <c r="CP184" s="135" t="n"/>
      <c r="CQ184" s="135" t="n"/>
      <c r="CR184" s="135" t="n"/>
      <c r="CU184" s="36" t="n"/>
      <c r="CV184" s="36" t="n"/>
      <c r="CW184" s="36" t="n"/>
      <c r="CX184" s="36" t="n"/>
      <c r="CY184" s="36" t="n"/>
      <c r="CZ184" s="36" t="n"/>
      <c r="DA184" s="36" t="n"/>
      <c r="DB184" s="36" t="n"/>
      <c r="DC184" s="36" t="n"/>
      <c r="DD184" s="36" t="n"/>
      <c r="DE184" s="36" t="n"/>
      <c r="DF184" s="36" t="n"/>
      <c r="DG184" s="36" t="n"/>
      <c r="DH184" s="36" t="n"/>
      <c r="DI184" s="36" t="n"/>
      <c r="DJ184" s="36" t="n"/>
      <c r="DK184" s="36" t="n"/>
      <c r="DL184" s="36" t="n"/>
      <c r="DM184" s="36" t="n"/>
      <c r="DN184" s="36" t="n"/>
      <c r="DO184" s="36" t="n"/>
      <c r="DP184" s="36" t="n"/>
      <c r="DQ184" s="36" t="n"/>
      <c r="DR184" s="36" t="n"/>
      <c r="DS184" s="36" t="n"/>
      <c r="DT184" s="36" t="n"/>
      <c r="DU184" s="36" t="n"/>
      <c r="DV184" s="36" t="n"/>
      <c r="DW184" s="36" t="n"/>
      <c r="DX184" s="36" t="n"/>
      <c r="DY184" s="36" t="n"/>
      <c r="DZ184" s="36" t="n"/>
      <c r="EA184" s="36" t="n"/>
      <c r="EB184" s="36" t="n"/>
      <c r="EC184" s="36" t="n"/>
      <c r="ED184" s="36" t="n"/>
      <c r="EE184" s="36" t="n"/>
      <c r="EF184" s="36" t="n"/>
      <c r="EG184" s="36" t="n"/>
      <c r="EH184" s="36" t="n"/>
      <c r="EI184" s="36" t="n"/>
      <c r="EJ184" s="36" t="n"/>
      <c r="EK184" s="36" t="n"/>
      <c r="EL184" s="36" t="n"/>
      <c r="EM184" s="36" t="n"/>
      <c r="EN184" s="36" t="n"/>
    </row>
    <row r="185">
      <c r="A185" s="36" t="n"/>
      <c r="B185" s="36" t="n"/>
      <c r="C185" s="144" t="n"/>
      <c r="D185" s="144" t="n"/>
      <c r="E185" s="135" t="n"/>
      <c r="F185" s="135" t="n"/>
      <c r="G185" s="135" t="n"/>
      <c r="H185" s="135" t="n"/>
      <c r="I185" s="135" t="n"/>
      <c r="J185" s="135" t="n"/>
      <c r="K185" s="135" t="n"/>
      <c r="L185" s="135" t="n"/>
      <c r="M185" s="135" t="n"/>
      <c r="N185" s="135" t="n"/>
      <c r="O185" s="135" t="n"/>
      <c r="P185" s="135" t="n"/>
      <c r="Q185" s="135" t="n"/>
      <c r="R185" s="135" t="n"/>
      <c r="S185" s="135" t="n"/>
      <c r="T185" s="135" t="n"/>
      <c r="U185" s="135" t="n"/>
      <c r="V185" s="135" t="n"/>
      <c r="W185" s="135" t="n"/>
      <c r="X185" s="135" t="n"/>
      <c r="Y185" s="135" t="n"/>
      <c r="Z185" s="135" t="n"/>
      <c r="AA185" s="135" t="n"/>
      <c r="AB185" s="135" t="n"/>
      <c r="AC185" s="135" t="n"/>
      <c r="AD185" s="135" t="n"/>
      <c r="AE185" s="135" t="n"/>
      <c r="AF185" s="135" t="n"/>
      <c r="AG185" s="135" t="n"/>
      <c r="AH185" s="135" t="n"/>
      <c r="AI185" s="135" t="n"/>
      <c r="AJ185" s="135" t="n"/>
      <c r="AK185" s="135" t="n"/>
      <c r="AL185" s="135" t="n"/>
      <c r="AM185" s="135" t="n"/>
      <c r="AN185" s="135" t="n"/>
      <c r="AO185" s="135" t="n"/>
      <c r="AP185" s="135" t="n"/>
      <c r="AQ185" s="135" t="n"/>
      <c r="AR185" s="135" t="n"/>
      <c r="AS185" s="135" t="n"/>
      <c r="AT185" s="135" t="n"/>
      <c r="AU185" s="135" t="n"/>
      <c r="AV185" s="135" t="n"/>
      <c r="AW185" s="135" t="n"/>
      <c r="AX185" s="135" t="n"/>
      <c r="AY185" s="135" t="n"/>
      <c r="AZ185" s="135" t="n"/>
      <c r="BA185" s="135" t="n"/>
      <c r="BB185" s="135" t="n"/>
      <c r="BC185" s="135" t="n"/>
      <c r="BD185" s="135" t="n"/>
      <c r="BE185" s="135" t="n"/>
      <c r="BF185" s="135" t="n"/>
      <c r="BG185" s="135" t="n"/>
      <c r="BH185" s="135" t="n"/>
      <c r="BI185" s="135" t="n"/>
      <c r="BJ185" s="135" t="n"/>
      <c r="BK185" s="135" t="n"/>
      <c r="BL185" s="135" t="n"/>
      <c r="BM185" s="135" t="n"/>
      <c r="BN185" s="135" t="n"/>
      <c r="BO185" s="135" t="n"/>
      <c r="BP185" s="135" t="n"/>
      <c r="BQ185" s="135" t="n"/>
      <c r="BR185" s="135" t="n"/>
      <c r="BS185" s="135" t="n"/>
      <c r="BT185" s="135" t="n"/>
      <c r="BU185" s="135" t="n"/>
      <c r="BV185" s="135" t="n"/>
      <c r="BW185" s="135" t="n"/>
      <c r="BX185" s="135" t="n"/>
      <c r="BY185" s="135" t="n"/>
      <c r="BZ185" s="135" t="n"/>
      <c r="CA185" s="135" t="n"/>
      <c r="CB185" s="135" t="n"/>
      <c r="CC185" s="135" t="n"/>
      <c r="CD185" s="135" t="n"/>
      <c r="CE185" s="135" t="n"/>
      <c r="CF185" s="135" t="n"/>
      <c r="CG185" s="135" t="n"/>
      <c r="CH185" s="135" t="n"/>
      <c r="CI185" s="135" t="n"/>
      <c r="CJ185" s="135" t="n"/>
      <c r="CK185" s="135" t="n"/>
      <c r="CL185" s="135" t="n"/>
      <c r="CM185" s="135" t="n"/>
      <c r="CN185" s="135" t="n"/>
      <c r="CO185" s="135" t="n"/>
      <c r="CP185" s="135" t="n"/>
      <c r="CQ185" s="135" t="n"/>
      <c r="CR185" s="135" t="n"/>
      <c r="CU185" s="36" t="n"/>
      <c r="CV185" s="36" t="n"/>
      <c r="CW185" s="36" t="n"/>
      <c r="CX185" s="36" t="n"/>
      <c r="CY185" s="36" t="n"/>
      <c r="CZ185" s="36" t="n"/>
      <c r="DA185" s="36" t="n"/>
      <c r="DB185" s="36" t="n"/>
      <c r="DC185" s="36" t="n"/>
      <c r="DD185" s="36" t="n"/>
      <c r="DE185" s="36" t="n"/>
      <c r="DF185" s="36" t="n"/>
      <c r="DG185" s="36" t="n"/>
      <c r="DH185" s="36" t="n"/>
      <c r="DI185" s="36" t="n"/>
      <c r="DJ185" s="36" t="n"/>
      <c r="DK185" s="36" t="n"/>
      <c r="DL185" s="36" t="n"/>
      <c r="DM185" s="36" t="n"/>
      <c r="DN185" s="36" t="n"/>
      <c r="DO185" s="36" t="n"/>
      <c r="DP185" s="36" t="n"/>
      <c r="DQ185" s="36" t="n"/>
      <c r="DR185" s="36" t="n"/>
      <c r="DS185" s="36" t="n"/>
      <c r="DT185" s="36" t="n"/>
      <c r="DU185" s="36" t="n"/>
      <c r="DV185" s="36" t="n"/>
      <c r="DW185" s="36" t="n"/>
      <c r="DX185" s="36" t="n"/>
      <c r="DY185" s="36" t="n"/>
      <c r="DZ185" s="36" t="n"/>
      <c r="EA185" s="36" t="n"/>
      <c r="EB185" s="36" t="n"/>
      <c r="EC185" s="36" t="n"/>
      <c r="ED185" s="36" t="n"/>
      <c r="EE185" s="36" t="n"/>
      <c r="EF185" s="36" t="n"/>
      <c r="EG185" s="36" t="n"/>
      <c r="EH185" s="36" t="n"/>
      <c r="EI185" s="36" t="n"/>
      <c r="EJ185" s="36" t="n"/>
      <c r="EK185" s="36" t="n"/>
      <c r="EL185" s="36" t="n"/>
      <c r="EM185" s="36" t="n"/>
      <c r="EN185" s="36" t="n"/>
    </row>
    <row r="186">
      <c r="A186" s="36" t="n"/>
      <c r="B186" s="36" t="n"/>
      <c r="C186" s="144" t="n"/>
      <c r="D186" s="144" t="n"/>
      <c r="E186" s="135" t="n"/>
      <c r="F186" s="135" t="n"/>
      <c r="G186" s="135" t="n"/>
      <c r="H186" s="135" t="n"/>
      <c r="I186" s="135" t="n"/>
      <c r="J186" s="135" t="n"/>
      <c r="K186" s="135" t="n"/>
      <c r="L186" s="135" t="n"/>
      <c r="M186" s="135" t="n"/>
      <c r="N186" s="135" t="n"/>
      <c r="O186" s="135" t="n"/>
      <c r="P186" s="135" t="n"/>
      <c r="Q186" s="135" t="n"/>
      <c r="R186" s="135" t="n"/>
      <c r="S186" s="135" t="n"/>
      <c r="T186" s="135" t="n"/>
      <c r="U186" s="135" t="n"/>
      <c r="V186" s="135" t="n"/>
      <c r="W186" s="135" t="n"/>
      <c r="X186" s="135" t="n"/>
      <c r="Y186" s="135" t="n"/>
      <c r="Z186" s="135" t="n"/>
      <c r="AA186" s="135" t="n"/>
      <c r="AB186" s="135" t="n"/>
      <c r="AC186" s="135" t="n"/>
      <c r="AD186" s="135" t="n"/>
      <c r="AE186" s="135" t="n"/>
      <c r="AF186" s="135" t="n"/>
      <c r="AG186" s="135" t="n"/>
      <c r="AH186" s="135" t="n"/>
      <c r="AI186" s="135" t="n"/>
      <c r="AJ186" s="135" t="n"/>
      <c r="AK186" s="135" t="n"/>
      <c r="AL186" s="135" t="n"/>
      <c r="AM186" s="135" t="n"/>
      <c r="AN186" s="135" t="n"/>
      <c r="AO186" s="135" t="n"/>
      <c r="AP186" s="135" t="n"/>
      <c r="AQ186" s="135" t="n"/>
      <c r="AR186" s="135" t="n"/>
      <c r="AS186" s="135" t="n"/>
      <c r="AT186" s="135" t="n"/>
      <c r="AU186" s="135" t="n"/>
      <c r="AV186" s="135" t="n"/>
      <c r="AW186" s="135" t="n"/>
      <c r="AX186" s="135" t="n"/>
      <c r="AY186" s="135" t="n"/>
      <c r="AZ186" s="135" t="n"/>
      <c r="BA186" s="135" t="n"/>
      <c r="BB186" s="135" t="n"/>
      <c r="BC186" s="135" t="n"/>
      <c r="BD186" s="135" t="n"/>
      <c r="BE186" s="135" t="n"/>
      <c r="BF186" s="135" t="n"/>
      <c r="BG186" s="135" t="n"/>
      <c r="BH186" s="135" t="n"/>
      <c r="BI186" s="135" t="n"/>
      <c r="BJ186" s="135" t="n"/>
      <c r="BK186" s="135" t="n"/>
      <c r="BL186" s="135" t="n"/>
      <c r="BM186" s="135" t="n"/>
      <c r="BN186" s="135" t="n"/>
      <c r="BO186" s="135" t="n"/>
      <c r="BP186" s="135" t="n"/>
      <c r="BQ186" s="135" t="n"/>
      <c r="BR186" s="135" t="n"/>
      <c r="BS186" s="135" t="n"/>
      <c r="BT186" s="135" t="n"/>
      <c r="BU186" s="135" t="n"/>
      <c r="BV186" s="135" t="n"/>
      <c r="BW186" s="135" t="n"/>
      <c r="BX186" s="135" t="n"/>
      <c r="BY186" s="135" t="n"/>
      <c r="BZ186" s="135" t="n"/>
      <c r="CA186" s="135" t="n"/>
      <c r="CB186" s="135" t="n"/>
      <c r="CC186" s="135" t="n"/>
      <c r="CD186" s="135" t="n"/>
      <c r="CE186" s="135" t="n"/>
      <c r="CF186" s="135" t="n"/>
      <c r="CG186" s="135" t="n"/>
      <c r="CH186" s="135" t="n"/>
      <c r="CI186" s="135" t="n"/>
      <c r="CJ186" s="135" t="n"/>
      <c r="CK186" s="135" t="n"/>
      <c r="CL186" s="135" t="n"/>
      <c r="CM186" s="135" t="n"/>
      <c r="CN186" s="135" t="n"/>
      <c r="CO186" s="135" t="n"/>
      <c r="CP186" s="135" t="n"/>
      <c r="CQ186" s="135" t="n"/>
      <c r="CR186" s="135" t="n"/>
      <c r="CU186" s="36" t="n"/>
      <c r="CV186" s="36" t="n"/>
      <c r="CW186" s="36" t="n"/>
      <c r="CX186" s="36" t="n"/>
      <c r="CY186" s="36" t="n"/>
      <c r="CZ186" s="36" t="n"/>
      <c r="DA186" s="36" t="n"/>
      <c r="DB186" s="36" t="n"/>
      <c r="DC186" s="36" t="n"/>
      <c r="DD186" s="36" t="n"/>
      <c r="DE186" s="36" t="n"/>
      <c r="DF186" s="36" t="n"/>
      <c r="DG186" s="36" t="n"/>
      <c r="DH186" s="36" t="n"/>
      <c r="DI186" s="36" t="n"/>
      <c r="DJ186" s="36" t="n"/>
      <c r="DK186" s="36" t="n"/>
      <c r="DL186" s="36" t="n"/>
      <c r="DM186" s="36" t="n"/>
      <c r="DN186" s="36" t="n"/>
      <c r="DO186" s="36" t="n"/>
      <c r="DP186" s="36" t="n"/>
      <c r="DQ186" s="36" t="n"/>
      <c r="DR186" s="36" t="n"/>
      <c r="DS186" s="36" t="n"/>
      <c r="DT186" s="36" t="n"/>
      <c r="DU186" s="36" t="n"/>
      <c r="DV186" s="36" t="n"/>
      <c r="DW186" s="36" t="n"/>
      <c r="DX186" s="36" t="n"/>
      <c r="DY186" s="36" t="n"/>
      <c r="DZ186" s="36" t="n"/>
      <c r="EA186" s="36" t="n"/>
      <c r="EB186" s="36" t="n"/>
      <c r="EC186" s="36" t="n"/>
      <c r="ED186" s="36" t="n"/>
      <c r="EE186" s="36" t="n"/>
      <c r="EF186" s="36" t="n"/>
      <c r="EG186" s="36" t="n"/>
      <c r="EH186" s="36" t="n"/>
      <c r="EI186" s="36" t="n"/>
      <c r="EJ186" s="36" t="n"/>
      <c r="EK186" s="36" t="n"/>
      <c r="EL186" s="36" t="n"/>
      <c r="EM186" s="36" t="n"/>
      <c r="EN186" s="36" t="n"/>
    </row>
    <row r="187">
      <c r="A187" s="36" t="n"/>
      <c r="B187" s="36" t="n"/>
      <c r="C187" s="144" t="n"/>
      <c r="D187" s="144" t="n"/>
      <c r="E187" s="135" t="n"/>
      <c r="F187" s="135" t="n"/>
      <c r="G187" s="135" t="n"/>
      <c r="H187" s="135" t="n"/>
      <c r="I187" s="135" t="n"/>
      <c r="J187" s="135" t="n"/>
      <c r="K187" s="135" t="n"/>
      <c r="L187" s="135" t="n"/>
      <c r="M187" s="135" t="n"/>
      <c r="N187" s="135" t="n"/>
      <c r="O187" s="135" t="n"/>
      <c r="P187" s="135" t="n"/>
      <c r="Q187" s="135" t="n"/>
      <c r="R187" s="135" t="n"/>
      <c r="S187" s="135" t="n"/>
      <c r="T187" s="135" t="n"/>
      <c r="U187" s="135" t="n"/>
      <c r="V187" s="135" t="n"/>
      <c r="W187" s="135" t="n"/>
      <c r="X187" s="135" t="n"/>
      <c r="Y187" s="135" t="n"/>
      <c r="Z187" s="135" t="n"/>
      <c r="AA187" s="135" t="n"/>
      <c r="AB187" s="135" t="n"/>
      <c r="AC187" s="135" t="n"/>
      <c r="AD187" s="135" t="n"/>
      <c r="AE187" s="135" t="n"/>
      <c r="AF187" s="135" t="n"/>
      <c r="AG187" s="135" t="n"/>
      <c r="AH187" s="135" t="n"/>
      <c r="AI187" s="135" t="n"/>
      <c r="AJ187" s="135" t="n"/>
      <c r="AK187" s="135" t="n"/>
      <c r="AL187" s="135" t="n"/>
      <c r="AM187" s="135" t="n"/>
      <c r="AN187" s="135" t="n"/>
      <c r="AO187" s="135" t="n"/>
      <c r="AP187" s="135" t="n"/>
      <c r="AQ187" s="135" t="n"/>
      <c r="AR187" s="135" t="n"/>
      <c r="AS187" s="135" t="n"/>
      <c r="AT187" s="135" t="n"/>
      <c r="AU187" s="135" t="n"/>
      <c r="AV187" s="135" t="n"/>
      <c r="AW187" s="135" t="n"/>
      <c r="AX187" s="135" t="n"/>
      <c r="AY187" s="135" t="n"/>
      <c r="AZ187" s="135" t="n"/>
      <c r="BA187" s="135" t="n"/>
      <c r="BB187" s="135" t="n"/>
      <c r="BC187" s="135" t="n"/>
      <c r="BD187" s="135" t="n"/>
      <c r="BE187" s="135" t="n"/>
      <c r="BF187" s="135" t="n"/>
      <c r="BG187" s="135" t="n"/>
      <c r="BH187" s="135" t="n"/>
      <c r="BI187" s="135" t="n"/>
      <c r="BJ187" s="135" t="n"/>
      <c r="BK187" s="135" t="n"/>
      <c r="BL187" s="135" t="n"/>
      <c r="BM187" s="135" t="n"/>
      <c r="BN187" s="135" t="n"/>
      <c r="BO187" s="135" t="n"/>
      <c r="BP187" s="135" t="n"/>
      <c r="BQ187" s="135" t="n"/>
      <c r="BR187" s="135" t="n"/>
      <c r="BS187" s="135" t="n"/>
      <c r="BT187" s="135" t="n"/>
      <c r="BU187" s="135" t="n"/>
      <c r="BV187" s="135" t="n"/>
      <c r="BW187" s="135" t="n"/>
      <c r="BX187" s="135" t="n"/>
      <c r="BY187" s="135" t="n"/>
      <c r="BZ187" s="135" t="n"/>
      <c r="CA187" s="135" t="n"/>
      <c r="CB187" s="135" t="n"/>
      <c r="CC187" s="135" t="n"/>
      <c r="CD187" s="135" t="n"/>
      <c r="CE187" s="135" t="n"/>
      <c r="CF187" s="135" t="n"/>
      <c r="CG187" s="135" t="n"/>
      <c r="CH187" s="135" t="n"/>
      <c r="CI187" s="135" t="n"/>
      <c r="CJ187" s="135" t="n"/>
      <c r="CK187" s="135" t="n"/>
      <c r="CL187" s="135" t="n"/>
      <c r="CM187" s="135" t="n"/>
      <c r="CN187" s="135" t="n"/>
      <c r="CO187" s="135" t="n"/>
      <c r="CP187" s="135" t="n"/>
      <c r="CQ187" s="135" t="n"/>
      <c r="CR187" s="135" t="n"/>
      <c r="CU187" s="36" t="n"/>
      <c r="CV187" s="36" t="n"/>
      <c r="CW187" s="36" t="n"/>
      <c r="CX187" s="36" t="n"/>
      <c r="CY187" s="36" t="n"/>
      <c r="CZ187" s="36" t="n"/>
      <c r="DA187" s="36" t="n"/>
      <c r="DB187" s="36" t="n"/>
      <c r="DC187" s="36" t="n"/>
      <c r="DD187" s="36" t="n"/>
      <c r="DE187" s="36" t="n"/>
      <c r="DF187" s="36" t="n"/>
      <c r="DG187" s="36" t="n"/>
      <c r="DH187" s="36" t="n"/>
      <c r="DI187" s="36" t="n"/>
      <c r="DJ187" s="36" t="n"/>
      <c r="DK187" s="36" t="n"/>
      <c r="DL187" s="36" t="n"/>
      <c r="DM187" s="36" t="n"/>
      <c r="DN187" s="36" t="n"/>
      <c r="DO187" s="36" t="n"/>
      <c r="DP187" s="36" t="n"/>
      <c r="DQ187" s="36" t="n"/>
      <c r="DR187" s="36" t="n"/>
      <c r="DS187" s="36" t="n"/>
      <c r="DT187" s="36" t="n"/>
      <c r="DU187" s="36" t="n"/>
      <c r="DV187" s="36" t="n"/>
      <c r="DW187" s="36" t="n"/>
      <c r="DX187" s="36" t="n"/>
      <c r="DY187" s="36" t="n"/>
      <c r="DZ187" s="36" t="n"/>
      <c r="EA187" s="36" t="n"/>
      <c r="EB187" s="36" t="n"/>
      <c r="EC187" s="36" t="n"/>
      <c r="ED187" s="36" t="n"/>
      <c r="EE187" s="36" t="n"/>
      <c r="EF187" s="36" t="n"/>
      <c r="EG187" s="36" t="n"/>
      <c r="EH187" s="36" t="n"/>
      <c r="EI187" s="36" t="n"/>
      <c r="EJ187" s="36" t="n"/>
      <c r="EK187" s="36" t="n"/>
      <c r="EL187" s="36" t="n"/>
      <c r="EM187" s="36" t="n"/>
      <c r="EN187" s="36" t="n"/>
    </row>
    <row r="188">
      <c r="A188" s="36" t="n"/>
      <c r="B188" s="36" t="n"/>
      <c r="C188" s="144" t="n"/>
      <c r="D188" s="144" t="n"/>
      <c r="E188" s="135" t="n"/>
      <c r="F188" s="135" t="n"/>
      <c r="G188" s="135" t="n"/>
      <c r="H188" s="135" t="n"/>
      <c r="I188" s="135" t="n"/>
      <c r="J188" s="135" t="n"/>
      <c r="K188" s="135" t="n"/>
      <c r="L188" s="135" t="n"/>
      <c r="M188" s="135" t="n"/>
      <c r="N188" s="135" t="n"/>
      <c r="O188" s="135" t="n"/>
      <c r="P188" s="135" t="n"/>
      <c r="Q188" s="135" t="n"/>
      <c r="R188" s="135" t="n"/>
      <c r="S188" s="135" t="n"/>
      <c r="T188" s="135" t="n"/>
      <c r="U188" s="135" t="n"/>
      <c r="V188" s="135" t="n"/>
      <c r="W188" s="135" t="n"/>
      <c r="X188" s="135" t="n"/>
      <c r="Y188" s="135" t="n"/>
      <c r="Z188" s="135" t="n"/>
      <c r="AA188" s="135" t="n"/>
      <c r="AB188" s="135" t="n"/>
      <c r="AC188" s="135" t="n"/>
      <c r="AD188" s="135" t="n"/>
      <c r="AE188" s="135" t="n"/>
      <c r="AF188" s="135" t="n"/>
      <c r="AG188" s="135" t="n"/>
      <c r="AH188" s="135" t="n"/>
      <c r="AI188" s="135" t="n"/>
      <c r="AJ188" s="135" t="n"/>
      <c r="AK188" s="135" t="n"/>
      <c r="AL188" s="135" t="n"/>
      <c r="AM188" s="135" t="n"/>
      <c r="AN188" s="135" t="n"/>
      <c r="AO188" s="135" t="n"/>
      <c r="AP188" s="135" t="n"/>
      <c r="AQ188" s="135" t="n"/>
      <c r="AR188" s="135" t="n"/>
      <c r="AS188" s="135" t="n"/>
      <c r="AT188" s="135" t="n"/>
      <c r="AU188" s="135" t="n"/>
      <c r="AV188" s="135" t="n"/>
      <c r="AW188" s="135" t="n"/>
      <c r="AX188" s="135" t="n"/>
      <c r="AY188" s="135" t="n"/>
      <c r="AZ188" s="135" t="n"/>
      <c r="BA188" s="135" t="n"/>
      <c r="BB188" s="135" t="n"/>
      <c r="BC188" s="135" t="n"/>
      <c r="BD188" s="135" t="n"/>
      <c r="BE188" s="135" t="n"/>
      <c r="BF188" s="135" t="n"/>
      <c r="BG188" s="135" t="n"/>
      <c r="BH188" s="135" t="n"/>
      <c r="BI188" s="135" t="n"/>
      <c r="BJ188" s="135" t="n"/>
      <c r="BK188" s="135" t="n"/>
      <c r="BL188" s="135" t="n"/>
      <c r="BM188" s="135" t="n"/>
      <c r="BN188" s="135" t="n"/>
      <c r="BO188" s="135" t="n"/>
      <c r="BP188" s="135" t="n"/>
      <c r="BQ188" s="135" t="n"/>
      <c r="BR188" s="135" t="n"/>
      <c r="BS188" s="135" t="n"/>
      <c r="BT188" s="135" t="n"/>
      <c r="BU188" s="135" t="n"/>
      <c r="BV188" s="135" t="n"/>
      <c r="BW188" s="135" t="n"/>
      <c r="BX188" s="135" t="n"/>
      <c r="BY188" s="135" t="n"/>
      <c r="BZ188" s="135" t="n"/>
      <c r="CA188" s="135" t="n"/>
      <c r="CB188" s="135" t="n"/>
      <c r="CC188" s="135" t="n"/>
      <c r="CD188" s="135" t="n"/>
      <c r="CE188" s="135" t="n"/>
      <c r="CF188" s="135" t="n"/>
      <c r="CG188" s="135" t="n"/>
      <c r="CH188" s="135" t="n"/>
      <c r="CI188" s="135" t="n"/>
      <c r="CJ188" s="135" t="n"/>
      <c r="CK188" s="135" t="n"/>
      <c r="CL188" s="135" t="n"/>
      <c r="CM188" s="135" t="n"/>
      <c r="CN188" s="135" t="n"/>
      <c r="CO188" s="135" t="n"/>
      <c r="CP188" s="135" t="n"/>
      <c r="CQ188" s="135" t="n"/>
      <c r="CR188" s="135" t="n"/>
      <c r="CU188" s="36" t="n"/>
      <c r="CV188" s="36" t="n"/>
      <c r="CW188" s="36" t="n"/>
      <c r="CX188" s="36" t="n"/>
      <c r="CY188" s="36" t="n"/>
      <c r="CZ188" s="36" t="n"/>
      <c r="DA188" s="36" t="n"/>
      <c r="DB188" s="36" t="n"/>
      <c r="DC188" s="36" t="n"/>
      <c r="DD188" s="36" t="n"/>
      <c r="DE188" s="36" t="n"/>
      <c r="DF188" s="36" t="n"/>
      <c r="DG188" s="36" t="n"/>
      <c r="DH188" s="36" t="n"/>
      <c r="DI188" s="36" t="n"/>
      <c r="DJ188" s="36" t="n"/>
      <c r="DK188" s="36" t="n"/>
      <c r="DL188" s="36" t="n"/>
      <c r="DM188" s="36" t="n"/>
      <c r="DN188" s="36" t="n"/>
      <c r="DO188" s="36" t="n"/>
      <c r="DP188" s="36" t="n"/>
      <c r="DQ188" s="36" t="n"/>
      <c r="DR188" s="36" t="n"/>
      <c r="DS188" s="36" t="n"/>
      <c r="DT188" s="36" t="n"/>
      <c r="DU188" s="36" t="n"/>
      <c r="DV188" s="36" t="n"/>
      <c r="DW188" s="36" t="n"/>
      <c r="DX188" s="36" t="n"/>
      <c r="DY188" s="36" t="n"/>
      <c r="DZ188" s="36" t="n"/>
      <c r="EA188" s="36" t="n"/>
      <c r="EB188" s="36" t="n"/>
      <c r="EC188" s="36" t="n"/>
      <c r="ED188" s="36" t="n"/>
      <c r="EE188" s="36" t="n"/>
      <c r="EF188" s="36" t="n"/>
      <c r="EG188" s="36" t="n"/>
      <c r="EH188" s="36" t="n"/>
      <c r="EI188" s="36" t="n"/>
      <c r="EJ188" s="36" t="n"/>
      <c r="EK188" s="36" t="n"/>
      <c r="EL188" s="36" t="n"/>
      <c r="EM188" s="36" t="n"/>
      <c r="EN188" s="36" t="n"/>
    </row>
    <row r="189">
      <c r="A189" s="36" t="n"/>
      <c r="B189" s="36" t="n"/>
      <c r="C189" s="144" t="n"/>
      <c r="D189" s="144" t="n"/>
      <c r="E189" s="135" t="n"/>
      <c r="F189" s="135" t="n"/>
      <c r="G189" s="135" t="n"/>
      <c r="H189" s="135" t="n"/>
      <c r="I189" s="135" t="n"/>
      <c r="J189" s="135" t="n"/>
      <c r="K189" s="135" t="n"/>
      <c r="L189" s="135" t="n"/>
      <c r="M189" s="135" t="n"/>
      <c r="N189" s="135" t="n"/>
      <c r="O189" s="135" t="n"/>
      <c r="P189" s="135" t="n"/>
      <c r="Q189" s="135" t="n"/>
      <c r="R189" s="135" t="n"/>
      <c r="S189" s="135" t="n"/>
      <c r="T189" s="135" t="n"/>
      <c r="U189" s="135" t="n"/>
      <c r="V189" s="135" t="n"/>
      <c r="W189" s="135" t="n"/>
      <c r="X189" s="135" t="n"/>
      <c r="Y189" s="135" t="n"/>
      <c r="Z189" s="135" t="n"/>
      <c r="AA189" s="135" t="n"/>
      <c r="AB189" s="135" t="n"/>
      <c r="AC189" s="135" t="n"/>
      <c r="AD189" s="135" t="n"/>
      <c r="AE189" s="135" t="n"/>
      <c r="AF189" s="135" t="n"/>
      <c r="AG189" s="135" t="n"/>
      <c r="AH189" s="135" t="n"/>
      <c r="AI189" s="135" t="n"/>
      <c r="AJ189" s="135" t="n"/>
      <c r="AK189" s="135" t="n"/>
      <c r="AL189" s="135" t="n"/>
      <c r="AM189" s="135" t="n"/>
      <c r="AN189" s="135" t="n"/>
      <c r="AO189" s="135" t="n"/>
      <c r="AP189" s="135" t="n"/>
      <c r="AQ189" s="135" t="n"/>
      <c r="AR189" s="135" t="n"/>
      <c r="AS189" s="135" t="n"/>
      <c r="AT189" s="135" t="n"/>
      <c r="AU189" s="135" t="n"/>
      <c r="AV189" s="135" t="n"/>
      <c r="AW189" s="135" t="n"/>
      <c r="AX189" s="135" t="n"/>
      <c r="AY189" s="135" t="n"/>
      <c r="AZ189" s="135" t="n"/>
      <c r="BA189" s="135" t="n"/>
      <c r="BB189" s="135" t="n"/>
      <c r="BC189" s="135" t="n"/>
      <c r="BD189" s="135" t="n"/>
      <c r="BE189" s="135" t="n"/>
      <c r="BF189" s="135" t="n"/>
      <c r="BG189" s="135" t="n"/>
      <c r="BH189" s="135" t="n"/>
      <c r="BI189" s="135" t="n"/>
      <c r="BJ189" s="135" t="n"/>
      <c r="BK189" s="135" t="n"/>
      <c r="BL189" s="135" t="n"/>
      <c r="BM189" s="135" t="n"/>
      <c r="BN189" s="135" t="n"/>
      <c r="BO189" s="135" t="n"/>
      <c r="BP189" s="135" t="n"/>
      <c r="BQ189" s="135" t="n"/>
      <c r="BR189" s="135" t="n"/>
      <c r="BS189" s="135" t="n"/>
      <c r="BT189" s="135" t="n"/>
      <c r="BU189" s="135" t="n"/>
      <c r="BV189" s="135" t="n"/>
      <c r="BW189" s="135" t="n"/>
      <c r="BX189" s="135" t="n"/>
      <c r="BY189" s="135" t="n"/>
      <c r="BZ189" s="135" t="n"/>
      <c r="CA189" s="135" t="n"/>
      <c r="CB189" s="135" t="n"/>
      <c r="CC189" s="135" t="n"/>
      <c r="CD189" s="135" t="n"/>
      <c r="CE189" s="135" t="n"/>
      <c r="CF189" s="135" t="n"/>
      <c r="CG189" s="135" t="n"/>
      <c r="CH189" s="135" t="n"/>
      <c r="CI189" s="135" t="n"/>
      <c r="CJ189" s="135" t="n"/>
      <c r="CK189" s="135" t="n"/>
      <c r="CL189" s="135" t="n"/>
      <c r="CM189" s="135" t="n"/>
      <c r="CN189" s="135" t="n"/>
      <c r="CO189" s="135" t="n"/>
      <c r="CP189" s="135" t="n"/>
      <c r="CQ189" s="135" t="n"/>
      <c r="CR189" s="135" t="n"/>
      <c r="CU189" s="36" t="n"/>
      <c r="CV189" s="36" t="n"/>
      <c r="CW189" s="36" t="n"/>
      <c r="CX189" s="36" t="n"/>
      <c r="CY189" s="36" t="n"/>
      <c r="CZ189" s="36" t="n"/>
      <c r="DA189" s="36" t="n"/>
      <c r="DB189" s="36" t="n"/>
      <c r="DC189" s="36" t="n"/>
      <c r="DD189" s="36" t="n"/>
      <c r="DE189" s="36" t="n"/>
      <c r="DF189" s="36" t="n"/>
      <c r="DG189" s="36" t="n"/>
      <c r="DH189" s="36" t="n"/>
      <c r="DI189" s="36" t="n"/>
      <c r="DJ189" s="36" t="n"/>
      <c r="DK189" s="36" t="n"/>
      <c r="DL189" s="36" t="n"/>
      <c r="DM189" s="36" t="n"/>
      <c r="DN189" s="36" t="n"/>
      <c r="DO189" s="36" t="n"/>
      <c r="DP189" s="36" t="n"/>
      <c r="DQ189" s="36" t="n"/>
      <c r="DR189" s="36" t="n"/>
      <c r="DS189" s="36" t="n"/>
      <c r="DT189" s="36" t="n"/>
      <c r="DU189" s="36" t="n"/>
      <c r="DV189" s="36" t="n"/>
      <c r="DW189" s="36" t="n"/>
      <c r="DX189" s="36" t="n"/>
      <c r="DY189" s="36" t="n"/>
      <c r="DZ189" s="36" t="n"/>
      <c r="EA189" s="36" t="n"/>
      <c r="EB189" s="36" t="n"/>
      <c r="EC189" s="36" t="n"/>
      <c r="ED189" s="36" t="n"/>
      <c r="EE189" s="36" t="n"/>
      <c r="EF189" s="36" t="n"/>
      <c r="EG189" s="36" t="n"/>
      <c r="EH189" s="36" t="n"/>
      <c r="EI189" s="36" t="n"/>
      <c r="EJ189" s="36" t="n"/>
      <c r="EK189" s="36" t="n"/>
      <c r="EL189" s="36" t="n"/>
      <c r="EM189" s="36" t="n"/>
      <c r="EN189" s="36" t="n"/>
    </row>
    <row r="190">
      <c r="A190" s="36" t="n"/>
      <c r="B190" s="36" t="n"/>
      <c r="C190" s="144" t="n"/>
      <c r="D190" s="144" t="n"/>
      <c r="E190" s="135" t="n"/>
      <c r="F190" s="135" t="n"/>
      <c r="G190" s="135" t="n"/>
      <c r="H190" s="135" t="n"/>
      <c r="I190" s="135" t="n"/>
      <c r="J190" s="135" t="n"/>
      <c r="K190" s="135" t="n"/>
      <c r="L190" s="135" t="n"/>
      <c r="M190" s="135" t="n"/>
      <c r="N190" s="135" t="n"/>
      <c r="O190" s="135" t="n"/>
      <c r="P190" s="135" t="n"/>
      <c r="Q190" s="135" t="n"/>
      <c r="R190" s="135" t="n"/>
      <c r="S190" s="135" t="n"/>
      <c r="T190" s="135" t="n"/>
      <c r="U190" s="135" t="n"/>
      <c r="V190" s="135" t="n"/>
      <c r="W190" s="135" t="n"/>
      <c r="X190" s="135" t="n"/>
      <c r="Y190" s="135" t="n"/>
      <c r="Z190" s="135" t="n"/>
      <c r="AA190" s="135" t="n"/>
      <c r="AB190" s="135" t="n"/>
      <c r="AC190" s="135" t="n"/>
      <c r="AD190" s="135" t="n"/>
      <c r="AE190" s="135" t="n"/>
      <c r="AF190" s="135" t="n"/>
      <c r="AG190" s="135" t="n"/>
      <c r="AH190" s="135" t="n"/>
      <c r="AI190" s="135" t="n"/>
      <c r="AJ190" s="135" t="n"/>
      <c r="AK190" s="135" t="n"/>
      <c r="AL190" s="135" t="n"/>
      <c r="AM190" s="135" t="n"/>
      <c r="AN190" s="135" t="n"/>
      <c r="AO190" s="135" t="n"/>
      <c r="AP190" s="135" t="n"/>
      <c r="AQ190" s="135" t="n"/>
      <c r="AR190" s="135" t="n"/>
      <c r="AS190" s="135" t="n"/>
      <c r="AT190" s="135" t="n"/>
      <c r="AU190" s="135" t="n"/>
      <c r="AV190" s="135" t="n"/>
      <c r="AW190" s="135" t="n"/>
      <c r="AX190" s="135" t="n"/>
      <c r="AY190" s="135" t="n"/>
      <c r="AZ190" s="135" t="n"/>
      <c r="BA190" s="135" t="n"/>
      <c r="BB190" s="135" t="n"/>
      <c r="BC190" s="135" t="n"/>
      <c r="BD190" s="135" t="n"/>
      <c r="BE190" s="135" t="n"/>
      <c r="BF190" s="135" t="n"/>
      <c r="BG190" s="135" t="n"/>
      <c r="BH190" s="135" t="n"/>
      <c r="BI190" s="135" t="n"/>
      <c r="BJ190" s="135" t="n"/>
      <c r="BK190" s="135" t="n"/>
      <c r="BL190" s="135" t="n"/>
      <c r="BM190" s="135" t="n"/>
      <c r="BN190" s="135" t="n"/>
      <c r="BO190" s="135" t="n"/>
      <c r="BP190" s="135" t="n"/>
      <c r="BQ190" s="135" t="n"/>
      <c r="BR190" s="135" t="n"/>
      <c r="BS190" s="135" t="n"/>
      <c r="BT190" s="135" t="n"/>
      <c r="BU190" s="135" t="n"/>
      <c r="BV190" s="135" t="n"/>
      <c r="BW190" s="135" t="n"/>
      <c r="BX190" s="135" t="n"/>
      <c r="BY190" s="135" t="n"/>
      <c r="BZ190" s="135" t="n"/>
      <c r="CA190" s="135" t="n"/>
      <c r="CB190" s="135" t="n"/>
      <c r="CC190" s="135" t="n"/>
      <c r="CD190" s="135" t="n"/>
      <c r="CE190" s="135" t="n"/>
      <c r="CF190" s="135" t="n"/>
      <c r="CG190" s="135" t="n"/>
      <c r="CH190" s="135" t="n"/>
      <c r="CI190" s="135" t="n"/>
      <c r="CJ190" s="135" t="n"/>
      <c r="CK190" s="135" t="n"/>
      <c r="CL190" s="135" t="n"/>
      <c r="CM190" s="135" t="n"/>
      <c r="CN190" s="135" t="n"/>
      <c r="CO190" s="135" t="n"/>
      <c r="CP190" s="135" t="n"/>
      <c r="CQ190" s="135" t="n"/>
      <c r="CR190" s="135" t="n"/>
      <c r="CU190" s="36" t="n"/>
      <c r="CV190" s="36" t="n"/>
      <c r="CW190" s="36" t="n"/>
      <c r="CX190" s="36" t="n"/>
      <c r="CY190" s="36" t="n"/>
      <c r="CZ190" s="36" t="n"/>
      <c r="DA190" s="36" t="n"/>
      <c r="DB190" s="36" t="n"/>
      <c r="DC190" s="36" t="n"/>
      <c r="DD190" s="36" t="n"/>
      <c r="DE190" s="36" t="n"/>
      <c r="DF190" s="36" t="n"/>
      <c r="DG190" s="36" t="n"/>
      <c r="DH190" s="36" t="n"/>
      <c r="DI190" s="36" t="n"/>
      <c r="DJ190" s="36" t="n"/>
      <c r="DK190" s="36" t="n"/>
      <c r="DL190" s="36" t="n"/>
      <c r="DM190" s="36" t="n"/>
      <c r="DN190" s="36" t="n"/>
      <c r="DO190" s="36" t="n"/>
      <c r="DP190" s="36" t="n"/>
      <c r="DQ190" s="36" t="n"/>
      <c r="DR190" s="36" t="n"/>
      <c r="DS190" s="36" t="n"/>
      <c r="DT190" s="36" t="n"/>
      <c r="DU190" s="36" t="n"/>
      <c r="DV190" s="36" t="n"/>
      <c r="DW190" s="36" t="n"/>
      <c r="DX190" s="36" t="n"/>
      <c r="DY190" s="36" t="n"/>
      <c r="DZ190" s="36" t="n"/>
      <c r="EA190" s="36" t="n"/>
      <c r="EB190" s="36" t="n"/>
      <c r="EC190" s="36" t="n"/>
      <c r="ED190" s="36" t="n"/>
      <c r="EE190" s="36" t="n"/>
      <c r="EF190" s="36" t="n"/>
      <c r="EG190" s="36" t="n"/>
      <c r="EH190" s="36" t="n"/>
      <c r="EI190" s="36" t="n"/>
      <c r="EJ190" s="36" t="n"/>
      <c r="EK190" s="36" t="n"/>
      <c r="EL190" s="36" t="n"/>
      <c r="EM190" s="36" t="n"/>
      <c r="EN190" s="36" t="n"/>
    </row>
    <row r="191">
      <c r="A191" s="36" t="n"/>
      <c r="B191" s="36" t="n"/>
      <c r="C191" s="144" t="n"/>
      <c r="D191" s="144" t="n"/>
      <c r="E191" s="135" t="n"/>
      <c r="F191" s="135" t="n"/>
      <c r="G191" s="135" t="n"/>
      <c r="H191" s="135" t="n"/>
      <c r="I191" s="135" t="n"/>
      <c r="J191" s="135" t="n"/>
      <c r="K191" s="135" t="n"/>
      <c r="L191" s="135" t="n"/>
      <c r="M191" s="135" t="n"/>
      <c r="N191" s="135" t="n"/>
      <c r="O191" s="135" t="n"/>
      <c r="P191" s="135" t="n"/>
      <c r="Q191" s="135" t="n"/>
      <c r="R191" s="135" t="n"/>
      <c r="S191" s="135" t="n"/>
      <c r="T191" s="135" t="n"/>
      <c r="U191" s="135" t="n"/>
      <c r="V191" s="135" t="n"/>
      <c r="W191" s="135" t="n"/>
      <c r="X191" s="135" t="n"/>
      <c r="Y191" s="135" t="n"/>
      <c r="Z191" s="135" t="n"/>
      <c r="AA191" s="135" t="n"/>
      <c r="AB191" s="135" t="n"/>
      <c r="AC191" s="135" t="n"/>
      <c r="AD191" s="135" t="n"/>
      <c r="AE191" s="135" t="n"/>
      <c r="AF191" s="135" t="n"/>
      <c r="AG191" s="135" t="n"/>
      <c r="AH191" s="135" t="n"/>
      <c r="AI191" s="135" t="n"/>
      <c r="AJ191" s="135" t="n"/>
      <c r="AK191" s="135" t="n"/>
      <c r="AL191" s="135" t="n"/>
      <c r="AM191" s="135" t="n"/>
      <c r="AN191" s="135" t="n"/>
      <c r="AO191" s="135" t="n"/>
      <c r="AP191" s="135" t="n"/>
      <c r="AQ191" s="135" t="n"/>
      <c r="AR191" s="135" t="n"/>
      <c r="AS191" s="135" t="n"/>
      <c r="AT191" s="135" t="n"/>
      <c r="AU191" s="135" t="n"/>
      <c r="AV191" s="135" t="n"/>
      <c r="AW191" s="135" t="n"/>
      <c r="AX191" s="135" t="n"/>
      <c r="AY191" s="135" t="n"/>
      <c r="AZ191" s="135" t="n"/>
      <c r="BA191" s="135" t="n"/>
      <c r="BB191" s="135" t="n"/>
      <c r="BC191" s="135" t="n"/>
      <c r="BD191" s="135" t="n"/>
      <c r="BE191" s="135" t="n"/>
      <c r="BF191" s="135" t="n"/>
      <c r="BG191" s="135" t="n"/>
      <c r="BH191" s="135" t="n"/>
      <c r="BI191" s="135" t="n"/>
      <c r="BJ191" s="135" t="n"/>
      <c r="BK191" s="135" t="n"/>
      <c r="BL191" s="135" t="n"/>
      <c r="BM191" s="135" t="n"/>
      <c r="BN191" s="135" t="n"/>
      <c r="BO191" s="135" t="n"/>
      <c r="BP191" s="135" t="n"/>
      <c r="BQ191" s="135" t="n"/>
      <c r="BR191" s="135" t="n"/>
      <c r="BS191" s="135" t="n"/>
      <c r="BT191" s="135" t="n"/>
      <c r="BU191" s="135" t="n"/>
      <c r="BV191" s="135" t="n"/>
      <c r="BW191" s="135" t="n"/>
      <c r="BX191" s="135" t="n"/>
      <c r="BY191" s="135" t="n"/>
      <c r="BZ191" s="135" t="n"/>
      <c r="CA191" s="135" t="n"/>
      <c r="CB191" s="135" t="n"/>
      <c r="CC191" s="135" t="n"/>
      <c r="CD191" s="135" t="n"/>
      <c r="CE191" s="135" t="n"/>
      <c r="CF191" s="135" t="n"/>
      <c r="CG191" s="135" t="n"/>
      <c r="CH191" s="135" t="n"/>
      <c r="CI191" s="135" t="n"/>
      <c r="CJ191" s="135" t="n"/>
      <c r="CK191" s="135" t="n"/>
      <c r="CL191" s="135" t="n"/>
      <c r="CM191" s="135" t="n"/>
      <c r="CN191" s="135" t="n"/>
      <c r="CO191" s="135" t="n"/>
      <c r="CP191" s="135" t="n"/>
      <c r="CQ191" s="135" t="n"/>
      <c r="CR191" s="135" t="n"/>
      <c r="CU191" s="36" t="n"/>
      <c r="CV191" s="36" t="n"/>
      <c r="CW191" s="36" t="n"/>
      <c r="CX191" s="36" t="n"/>
      <c r="CY191" s="36" t="n"/>
      <c r="CZ191" s="36" t="n"/>
      <c r="DA191" s="36" t="n"/>
      <c r="DB191" s="36" t="n"/>
      <c r="DC191" s="36" t="n"/>
      <c r="DD191" s="36" t="n"/>
      <c r="DE191" s="36" t="n"/>
      <c r="DF191" s="36" t="n"/>
      <c r="DG191" s="36" t="n"/>
      <c r="DH191" s="36" t="n"/>
      <c r="DI191" s="36" t="n"/>
      <c r="DJ191" s="36" t="n"/>
      <c r="DK191" s="36" t="n"/>
      <c r="DL191" s="36" t="n"/>
      <c r="DM191" s="36" t="n"/>
      <c r="DN191" s="36" t="n"/>
      <c r="DO191" s="36" t="n"/>
      <c r="DP191" s="36" t="n"/>
      <c r="DQ191" s="36" t="n"/>
      <c r="DR191" s="36" t="n"/>
      <c r="DS191" s="36" t="n"/>
      <c r="DT191" s="36" t="n"/>
      <c r="DU191" s="36" t="n"/>
      <c r="DV191" s="36" t="n"/>
      <c r="DW191" s="36" t="n"/>
      <c r="DX191" s="36" t="n"/>
      <c r="DY191" s="36" t="n"/>
      <c r="DZ191" s="36" t="n"/>
      <c r="EA191" s="36" t="n"/>
      <c r="EB191" s="36" t="n"/>
      <c r="EC191" s="36" t="n"/>
      <c r="ED191" s="36" t="n"/>
      <c r="EE191" s="36" t="n"/>
      <c r="EF191" s="36" t="n"/>
      <c r="EG191" s="36" t="n"/>
      <c r="EH191" s="36" t="n"/>
      <c r="EI191" s="36" t="n"/>
      <c r="EJ191" s="36" t="n"/>
      <c r="EK191" s="36" t="n"/>
      <c r="EL191" s="36" t="n"/>
      <c r="EM191" s="36" t="n"/>
      <c r="EN191" s="36" t="n"/>
    </row>
    <row r="192">
      <c r="A192" s="36" t="n"/>
      <c r="B192" s="36" t="n"/>
      <c r="C192" s="144" t="n"/>
      <c r="D192" s="144" t="n"/>
      <c r="E192" s="135" t="n"/>
      <c r="F192" s="135" t="n"/>
      <c r="G192" s="135" t="n"/>
      <c r="H192" s="135" t="n"/>
      <c r="I192" s="135" t="n"/>
      <c r="J192" s="135" t="n"/>
      <c r="K192" s="135" t="n"/>
      <c r="L192" s="135" t="n"/>
      <c r="M192" s="135" t="n"/>
      <c r="N192" s="135" t="n"/>
      <c r="O192" s="135" t="n"/>
      <c r="P192" s="135" t="n"/>
      <c r="Q192" s="135" t="n"/>
      <c r="R192" s="135" t="n"/>
      <c r="S192" s="135" t="n"/>
      <c r="T192" s="135" t="n"/>
      <c r="U192" s="135" t="n"/>
      <c r="V192" s="135" t="n"/>
      <c r="W192" s="135" t="n"/>
      <c r="X192" s="135" t="n"/>
      <c r="Y192" s="135" t="n"/>
      <c r="Z192" s="135" t="n"/>
      <c r="AA192" s="135" t="n"/>
      <c r="AB192" s="135" t="n"/>
      <c r="AC192" s="135" t="n"/>
      <c r="AD192" s="135" t="n"/>
      <c r="AE192" s="135" t="n"/>
      <c r="AF192" s="135" t="n"/>
      <c r="AG192" s="135" t="n"/>
      <c r="AH192" s="135" t="n"/>
      <c r="AI192" s="135" t="n"/>
      <c r="AJ192" s="135" t="n"/>
      <c r="AK192" s="135" t="n"/>
      <c r="AL192" s="135" t="n"/>
      <c r="AM192" s="135" t="n"/>
      <c r="AN192" s="135" t="n"/>
      <c r="AO192" s="135" t="n"/>
      <c r="AP192" s="135" t="n"/>
      <c r="AQ192" s="135" t="n"/>
      <c r="AR192" s="135" t="n"/>
      <c r="AS192" s="135" t="n"/>
      <c r="AT192" s="135" t="n"/>
      <c r="AU192" s="135" t="n"/>
      <c r="AV192" s="135" t="n"/>
      <c r="AW192" s="135" t="n"/>
      <c r="AX192" s="135" t="n"/>
      <c r="AY192" s="135" t="n"/>
      <c r="AZ192" s="135" t="n"/>
      <c r="BA192" s="135" t="n"/>
      <c r="BB192" s="135" t="n"/>
      <c r="BC192" s="135" t="n"/>
      <c r="BD192" s="135" t="n"/>
      <c r="BE192" s="135" t="n"/>
      <c r="BF192" s="135" t="n"/>
      <c r="BG192" s="135" t="n"/>
      <c r="BH192" s="135" t="n"/>
      <c r="BI192" s="135" t="n"/>
      <c r="BJ192" s="135" t="n"/>
      <c r="BK192" s="135" t="n"/>
      <c r="BL192" s="135" t="n"/>
      <c r="BM192" s="135" t="n"/>
      <c r="BN192" s="135" t="n"/>
      <c r="BO192" s="135" t="n"/>
      <c r="BP192" s="135" t="n"/>
      <c r="BQ192" s="135" t="n"/>
      <c r="BR192" s="135" t="n"/>
      <c r="BS192" s="135" t="n"/>
      <c r="BT192" s="135" t="n"/>
      <c r="BU192" s="135" t="n"/>
      <c r="BV192" s="135" t="n"/>
      <c r="BW192" s="135" t="n"/>
      <c r="BX192" s="135" t="n"/>
      <c r="BY192" s="135" t="n"/>
      <c r="BZ192" s="135" t="n"/>
      <c r="CA192" s="135" t="n"/>
      <c r="CB192" s="135" t="n"/>
      <c r="CC192" s="135" t="n"/>
      <c r="CD192" s="135" t="n"/>
      <c r="CE192" s="135" t="n"/>
      <c r="CF192" s="135" t="n"/>
      <c r="CG192" s="135" t="n"/>
      <c r="CH192" s="135" t="n"/>
      <c r="CI192" s="135" t="n"/>
      <c r="CJ192" s="135" t="n"/>
      <c r="CK192" s="135" t="n"/>
      <c r="CL192" s="135" t="n"/>
      <c r="CM192" s="135" t="n"/>
      <c r="CN192" s="135" t="n"/>
      <c r="CO192" s="135" t="n"/>
      <c r="CP192" s="135" t="n"/>
      <c r="CQ192" s="135" t="n"/>
      <c r="CR192" s="135" t="n"/>
      <c r="CU192" s="36" t="n"/>
      <c r="CV192" s="36" t="n"/>
      <c r="CW192" s="36" t="n"/>
      <c r="CX192" s="36" t="n"/>
      <c r="CY192" s="36" t="n"/>
      <c r="CZ192" s="36" t="n"/>
      <c r="DA192" s="36" t="n"/>
      <c r="DB192" s="36" t="n"/>
      <c r="DC192" s="36" t="n"/>
      <c r="DD192" s="36" t="n"/>
      <c r="DE192" s="36" t="n"/>
      <c r="DF192" s="36" t="n"/>
      <c r="DG192" s="36" t="n"/>
      <c r="DH192" s="36" t="n"/>
      <c r="DI192" s="36" t="n"/>
      <c r="DJ192" s="36" t="n"/>
      <c r="DK192" s="36" t="n"/>
      <c r="DL192" s="36" t="n"/>
      <c r="DM192" s="36" t="n"/>
      <c r="DN192" s="36" t="n"/>
      <c r="DO192" s="36" t="n"/>
      <c r="DP192" s="36" t="n"/>
      <c r="DQ192" s="36" t="n"/>
      <c r="DR192" s="36" t="n"/>
      <c r="DS192" s="36" t="n"/>
      <c r="DT192" s="36" t="n"/>
      <c r="DU192" s="36" t="n"/>
      <c r="DV192" s="36" t="n"/>
      <c r="DW192" s="36" t="n"/>
      <c r="DX192" s="36" t="n"/>
      <c r="DY192" s="36" t="n"/>
      <c r="DZ192" s="36" t="n"/>
      <c r="EA192" s="36" t="n"/>
      <c r="EB192" s="36" t="n"/>
      <c r="EC192" s="36" t="n"/>
      <c r="ED192" s="36" t="n"/>
      <c r="EE192" s="36" t="n"/>
      <c r="EF192" s="36" t="n"/>
      <c r="EG192" s="36" t="n"/>
      <c r="EH192" s="36" t="n"/>
      <c r="EI192" s="36" t="n"/>
      <c r="EJ192" s="36" t="n"/>
      <c r="EK192" s="36" t="n"/>
      <c r="EL192" s="36" t="n"/>
      <c r="EM192" s="36" t="n"/>
      <c r="EN192" s="36" t="n"/>
    </row>
    <row r="193">
      <c r="A193" s="36" t="n"/>
      <c r="B193" s="36" t="n"/>
      <c r="C193" s="144" t="n"/>
      <c r="D193" s="144" t="n"/>
      <c r="E193" s="135" t="n"/>
      <c r="F193" s="135" t="n"/>
      <c r="G193" s="135" t="n"/>
      <c r="H193" s="135" t="n"/>
      <c r="I193" s="135" t="n"/>
      <c r="J193" s="135" t="n"/>
      <c r="K193" s="135" t="n"/>
      <c r="L193" s="135" t="n"/>
      <c r="M193" s="135" t="n"/>
      <c r="N193" s="135" t="n"/>
      <c r="O193" s="135" t="n"/>
      <c r="P193" s="135" t="n"/>
      <c r="Q193" s="135" t="n"/>
      <c r="R193" s="135" t="n"/>
      <c r="S193" s="135" t="n"/>
      <c r="T193" s="135" t="n"/>
      <c r="U193" s="135" t="n"/>
      <c r="V193" s="135" t="n"/>
      <c r="W193" s="135" t="n"/>
      <c r="X193" s="135" t="n"/>
      <c r="Y193" s="135" t="n"/>
      <c r="Z193" s="135" t="n"/>
      <c r="AA193" s="135" t="n"/>
      <c r="AB193" s="135" t="n"/>
      <c r="AC193" s="135" t="n"/>
      <c r="AD193" s="135" t="n"/>
      <c r="AE193" s="135" t="n"/>
      <c r="AF193" s="135" t="n"/>
      <c r="AG193" s="135" t="n"/>
      <c r="AH193" s="135" t="n"/>
      <c r="AI193" s="135" t="n"/>
      <c r="AJ193" s="135" t="n"/>
      <c r="AK193" s="135" t="n"/>
      <c r="AL193" s="135" t="n"/>
      <c r="AM193" s="135" t="n"/>
      <c r="AN193" s="135" t="n"/>
      <c r="AO193" s="135" t="n"/>
      <c r="AP193" s="135" t="n"/>
      <c r="AQ193" s="135" t="n"/>
      <c r="AR193" s="135" t="n"/>
      <c r="AS193" s="135" t="n"/>
      <c r="AT193" s="135" t="n"/>
      <c r="AU193" s="135" t="n"/>
      <c r="AV193" s="135" t="n"/>
      <c r="AW193" s="135" t="n"/>
      <c r="AX193" s="135" t="n"/>
      <c r="AY193" s="135" t="n"/>
      <c r="AZ193" s="135" t="n"/>
      <c r="BA193" s="135" t="n"/>
      <c r="BB193" s="135" t="n"/>
      <c r="BC193" s="135" t="n"/>
      <c r="BD193" s="135" t="n"/>
      <c r="BE193" s="135" t="n"/>
      <c r="BF193" s="135" t="n"/>
      <c r="BG193" s="135" t="n"/>
      <c r="BH193" s="135" t="n"/>
      <c r="BI193" s="135" t="n"/>
      <c r="BJ193" s="135" t="n"/>
      <c r="BK193" s="135" t="n"/>
      <c r="BL193" s="135" t="n"/>
      <c r="BM193" s="135" t="n"/>
      <c r="BN193" s="135" t="n"/>
      <c r="BO193" s="135" t="n"/>
      <c r="BP193" s="135" t="n"/>
      <c r="BQ193" s="135" t="n"/>
      <c r="BR193" s="135" t="n"/>
      <c r="BS193" s="135" t="n"/>
      <c r="BT193" s="135" t="n"/>
      <c r="BU193" s="135" t="n"/>
      <c r="BV193" s="135" t="n"/>
      <c r="BW193" s="135" t="n"/>
      <c r="BX193" s="135" t="n"/>
      <c r="BY193" s="135" t="n"/>
      <c r="BZ193" s="135" t="n"/>
      <c r="CA193" s="135" t="n"/>
      <c r="CB193" s="135" t="n"/>
      <c r="CC193" s="135" t="n"/>
      <c r="CD193" s="135" t="n"/>
      <c r="CE193" s="135" t="n"/>
      <c r="CF193" s="135" t="n"/>
      <c r="CG193" s="135" t="n"/>
      <c r="CH193" s="135" t="n"/>
      <c r="CI193" s="135" t="n"/>
      <c r="CJ193" s="135" t="n"/>
      <c r="CK193" s="135" t="n"/>
      <c r="CL193" s="135" t="n"/>
      <c r="CM193" s="135" t="n"/>
      <c r="CN193" s="135" t="n"/>
      <c r="CO193" s="135" t="n"/>
      <c r="CP193" s="135" t="n"/>
      <c r="CQ193" s="135" t="n"/>
      <c r="CR193" s="135" t="n"/>
      <c r="CU193" s="36" t="n"/>
      <c r="CV193" s="36" t="n"/>
      <c r="CW193" s="36" t="n"/>
      <c r="CX193" s="36" t="n"/>
      <c r="CY193" s="36" t="n"/>
      <c r="CZ193" s="36" t="n"/>
      <c r="DA193" s="36" t="n"/>
      <c r="DB193" s="36" t="n"/>
      <c r="DC193" s="36" t="n"/>
      <c r="DD193" s="36" t="n"/>
      <c r="DE193" s="36" t="n"/>
      <c r="DF193" s="36" t="n"/>
      <c r="DG193" s="36" t="n"/>
      <c r="DH193" s="36" t="n"/>
      <c r="DI193" s="36" t="n"/>
      <c r="DJ193" s="36" t="n"/>
      <c r="DK193" s="36" t="n"/>
      <c r="DL193" s="36" t="n"/>
      <c r="DM193" s="36" t="n"/>
      <c r="DN193" s="36" t="n"/>
      <c r="DO193" s="36" t="n"/>
      <c r="DP193" s="36" t="n"/>
      <c r="DQ193" s="36" t="n"/>
      <c r="DR193" s="36" t="n"/>
      <c r="DS193" s="36" t="n"/>
      <c r="DT193" s="36" t="n"/>
      <c r="DU193" s="36" t="n"/>
      <c r="DV193" s="36" t="n"/>
      <c r="DW193" s="36" t="n"/>
      <c r="DX193" s="36" t="n"/>
      <c r="DY193" s="36" t="n"/>
      <c r="DZ193" s="36" t="n"/>
      <c r="EA193" s="36" t="n"/>
      <c r="EB193" s="36" t="n"/>
      <c r="EC193" s="36" t="n"/>
      <c r="ED193" s="36" t="n"/>
      <c r="EE193" s="36" t="n"/>
      <c r="EF193" s="36" t="n"/>
      <c r="EG193" s="36" t="n"/>
      <c r="EH193" s="36" t="n"/>
      <c r="EI193" s="36" t="n"/>
      <c r="EJ193" s="36" t="n"/>
      <c r="EK193" s="36" t="n"/>
      <c r="EL193" s="36" t="n"/>
      <c r="EM193" s="36" t="n"/>
      <c r="EN193" s="36" t="n"/>
    </row>
    <row r="194">
      <c r="A194" s="36" t="n"/>
      <c r="B194" s="36" t="n"/>
      <c r="C194" s="144" t="n"/>
      <c r="D194" s="144" t="n"/>
      <c r="E194" s="135" t="n"/>
      <c r="F194" s="135" t="n"/>
      <c r="G194" s="135" t="n"/>
      <c r="H194" s="135" t="n"/>
      <c r="I194" s="135" t="n"/>
      <c r="J194" s="135" t="n"/>
      <c r="K194" s="135" t="n"/>
      <c r="L194" s="135" t="n"/>
      <c r="M194" s="135" t="n"/>
      <c r="N194" s="135" t="n"/>
      <c r="O194" s="135" t="n"/>
      <c r="P194" s="135" t="n"/>
      <c r="Q194" s="135" t="n"/>
      <c r="R194" s="135" t="n"/>
      <c r="S194" s="135" t="n"/>
      <c r="T194" s="135" t="n"/>
      <c r="U194" s="135" t="n"/>
      <c r="V194" s="135" t="n"/>
      <c r="W194" s="135" t="n"/>
      <c r="X194" s="135" t="n"/>
      <c r="Y194" s="135" t="n"/>
      <c r="Z194" s="135" t="n"/>
      <c r="AA194" s="135" t="n"/>
      <c r="AB194" s="135" t="n"/>
      <c r="AC194" s="135" t="n"/>
      <c r="AD194" s="135" t="n"/>
      <c r="AE194" s="135" t="n"/>
      <c r="AF194" s="135" t="n"/>
      <c r="AG194" s="135" t="n"/>
      <c r="AH194" s="135" t="n"/>
      <c r="AI194" s="135" t="n"/>
      <c r="AJ194" s="135" t="n"/>
      <c r="AK194" s="135" t="n"/>
      <c r="AL194" s="135" t="n"/>
      <c r="AM194" s="135" t="n"/>
      <c r="AN194" s="135" t="n"/>
      <c r="AO194" s="135" t="n"/>
      <c r="AP194" s="135" t="n"/>
      <c r="AQ194" s="135" t="n"/>
      <c r="AR194" s="135" t="n"/>
      <c r="AS194" s="135" t="n"/>
      <c r="AT194" s="135" t="n"/>
      <c r="AU194" s="135" t="n"/>
      <c r="AV194" s="135" t="n"/>
      <c r="AW194" s="135" t="n"/>
      <c r="AX194" s="135" t="n"/>
      <c r="AY194" s="135" t="n"/>
      <c r="AZ194" s="135" t="n"/>
      <c r="BA194" s="135" t="n"/>
      <c r="BB194" s="135" t="n"/>
      <c r="BC194" s="135" t="n"/>
      <c r="BD194" s="135" t="n"/>
      <c r="BE194" s="135" t="n"/>
      <c r="BF194" s="135" t="n"/>
      <c r="BG194" s="135" t="n"/>
      <c r="BH194" s="135" t="n"/>
      <c r="BI194" s="135" t="n"/>
      <c r="BJ194" s="135" t="n"/>
      <c r="BK194" s="135" t="n"/>
      <c r="BL194" s="135" t="n"/>
      <c r="BM194" s="135" t="n"/>
      <c r="BN194" s="135" t="n"/>
      <c r="BO194" s="135" t="n"/>
      <c r="BP194" s="135" t="n"/>
      <c r="BQ194" s="135" t="n"/>
      <c r="BR194" s="135" t="n"/>
      <c r="BS194" s="135" t="n"/>
      <c r="BT194" s="135" t="n"/>
      <c r="BU194" s="135" t="n"/>
      <c r="BV194" s="135" t="n"/>
      <c r="BW194" s="135" t="n"/>
      <c r="BX194" s="135" t="n"/>
      <c r="BY194" s="135" t="n"/>
      <c r="BZ194" s="135" t="n"/>
      <c r="CA194" s="135" t="n"/>
      <c r="CB194" s="135" t="n"/>
      <c r="CC194" s="135" t="n"/>
      <c r="CD194" s="135" t="n"/>
      <c r="CE194" s="135" t="n"/>
      <c r="CF194" s="135" t="n"/>
      <c r="CG194" s="135" t="n"/>
      <c r="CH194" s="135" t="n"/>
      <c r="CI194" s="135" t="n"/>
      <c r="CJ194" s="135" t="n"/>
      <c r="CK194" s="135" t="n"/>
      <c r="CL194" s="135" t="n"/>
      <c r="CM194" s="135" t="n"/>
      <c r="CN194" s="135" t="n"/>
      <c r="CO194" s="135" t="n"/>
      <c r="CP194" s="135" t="n"/>
      <c r="CQ194" s="135" t="n"/>
      <c r="CR194" s="135" t="n"/>
      <c r="CU194" s="36" t="n"/>
      <c r="CV194" s="36" t="n"/>
      <c r="CW194" s="36" t="n"/>
      <c r="CX194" s="36" t="n"/>
      <c r="CY194" s="36" t="n"/>
      <c r="CZ194" s="36" t="n"/>
      <c r="DA194" s="36" t="n"/>
      <c r="DB194" s="36" t="n"/>
      <c r="DC194" s="36" t="n"/>
      <c r="DD194" s="36" t="n"/>
      <c r="DE194" s="36" t="n"/>
      <c r="DF194" s="36" t="n"/>
      <c r="DG194" s="36" t="n"/>
      <c r="DH194" s="36" t="n"/>
      <c r="DI194" s="36" t="n"/>
      <c r="DJ194" s="36" t="n"/>
      <c r="DK194" s="36" t="n"/>
      <c r="DL194" s="36" t="n"/>
      <c r="DM194" s="36" t="n"/>
      <c r="DN194" s="36" t="n"/>
      <c r="DO194" s="36" t="n"/>
      <c r="DP194" s="36" t="n"/>
      <c r="DQ194" s="36" t="n"/>
      <c r="DR194" s="36" t="n"/>
      <c r="DS194" s="36" t="n"/>
      <c r="DT194" s="36" t="n"/>
      <c r="DU194" s="36" t="n"/>
      <c r="DV194" s="36" t="n"/>
      <c r="DW194" s="36" t="n"/>
      <c r="DX194" s="36" t="n"/>
      <c r="DY194" s="36" t="n"/>
      <c r="DZ194" s="36" t="n"/>
      <c r="EA194" s="36" t="n"/>
      <c r="EB194" s="36" t="n"/>
      <c r="EC194" s="36" t="n"/>
      <c r="ED194" s="36" t="n"/>
      <c r="EE194" s="36" t="n"/>
      <c r="EF194" s="36" t="n"/>
      <c r="EG194" s="36" t="n"/>
      <c r="EH194" s="36" t="n"/>
      <c r="EI194" s="36" t="n"/>
      <c r="EJ194" s="36" t="n"/>
      <c r="EK194" s="36" t="n"/>
      <c r="EL194" s="36" t="n"/>
      <c r="EM194" s="36" t="n"/>
      <c r="EN194" s="36" t="n"/>
    </row>
    <row r="195">
      <c r="A195" s="36" t="n"/>
      <c r="B195" s="36" t="n"/>
      <c r="C195" s="144" t="n"/>
      <c r="D195" s="144" t="n"/>
      <c r="E195" s="135" t="n"/>
      <c r="F195" s="135" t="n"/>
      <c r="G195" s="135" t="n"/>
      <c r="H195" s="135" t="n"/>
      <c r="I195" s="135" t="n"/>
      <c r="J195" s="135" t="n"/>
      <c r="K195" s="135" t="n"/>
      <c r="L195" s="135" t="n"/>
      <c r="M195" s="135" t="n"/>
      <c r="N195" s="135" t="n"/>
      <c r="O195" s="135" t="n"/>
      <c r="P195" s="135" t="n"/>
      <c r="Q195" s="135" t="n"/>
      <c r="R195" s="135" t="n"/>
      <c r="S195" s="135" t="n"/>
      <c r="T195" s="135" t="n"/>
      <c r="U195" s="135" t="n"/>
      <c r="V195" s="135" t="n"/>
      <c r="W195" s="135" t="n"/>
      <c r="X195" s="135" t="n"/>
      <c r="Y195" s="135" t="n"/>
      <c r="Z195" s="135" t="n"/>
      <c r="AA195" s="135" t="n"/>
      <c r="AB195" s="135" t="n"/>
      <c r="AC195" s="135" t="n"/>
      <c r="AD195" s="135" t="n"/>
      <c r="AE195" s="135" t="n"/>
      <c r="AF195" s="135" t="n"/>
      <c r="AG195" s="135" t="n"/>
      <c r="AH195" s="135" t="n"/>
      <c r="AI195" s="135" t="n"/>
      <c r="AJ195" s="135" t="n"/>
      <c r="AK195" s="135" t="n"/>
      <c r="AL195" s="135" t="n"/>
      <c r="AM195" s="135" t="n"/>
      <c r="AN195" s="135" t="n"/>
      <c r="AO195" s="135" t="n"/>
      <c r="AP195" s="135" t="n"/>
      <c r="AQ195" s="135" t="n"/>
      <c r="AR195" s="135" t="n"/>
      <c r="AS195" s="135" t="n"/>
      <c r="AT195" s="135" t="n"/>
      <c r="AU195" s="135" t="n"/>
      <c r="AV195" s="135" t="n"/>
      <c r="AW195" s="135" t="n"/>
      <c r="AX195" s="135" t="n"/>
      <c r="AY195" s="135" t="n"/>
      <c r="AZ195" s="135" t="n"/>
      <c r="BA195" s="135" t="n"/>
      <c r="BB195" s="135" t="n"/>
      <c r="BC195" s="135" t="n"/>
      <c r="BD195" s="135" t="n"/>
      <c r="BE195" s="135" t="n"/>
      <c r="BF195" s="135" t="n"/>
      <c r="BG195" s="135" t="n"/>
      <c r="BH195" s="135" t="n"/>
      <c r="BI195" s="135" t="n"/>
      <c r="BJ195" s="135" t="n"/>
      <c r="BK195" s="135" t="n"/>
      <c r="BL195" s="135" t="n"/>
      <c r="BM195" s="135" t="n"/>
      <c r="BN195" s="135" t="n"/>
      <c r="BO195" s="135" t="n"/>
      <c r="BP195" s="135" t="n"/>
      <c r="BQ195" s="135" t="n"/>
      <c r="BR195" s="135" t="n"/>
      <c r="BS195" s="135" t="n"/>
      <c r="BT195" s="135" t="n"/>
      <c r="BU195" s="135" t="n"/>
      <c r="BV195" s="135" t="n"/>
      <c r="BW195" s="135" t="n"/>
      <c r="BX195" s="135" t="n"/>
      <c r="BY195" s="135" t="n"/>
      <c r="BZ195" s="135" t="n"/>
      <c r="CA195" s="135" t="n"/>
      <c r="CB195" s="135" t="n"/>
      <c r="CC195" s="135" t="n"/>
      <c r="CD195" s="135" t="n"/>
      <c r="CE195" s="135" t="n"/>
      <c r="CF195" s="135" t="n"/>
      <c r="CG195" s="135" t="n"/>
      <c r="CH195" s="135" t="n"/>
      <c r="CI195" s="135" t="n"/>
      <c r="CJ195" s="135" t="n"/>
      <c r="CK195" s="135" t="n"/>
      <c r="CL195" s="135" t="n"/>
      <c r="CM195" s="135" t="n"/>
      <c r="CN195" s="135" t="n"/>
      <c r="CO195" s="135" t="n"/>
      <c r="CP195" s="135" t="n"/>
      <c r="CQ195" s="135" t="n"/>
      <c r="CR195" s="135" t="n"/>
      <c r="CU195" s="36" t="n"/>
      <c r="CV195" s="36" t="n"/>
      <c r="CW195" s="36" t="n"/>
      <c r="CX195" s="36" t="n"/>
      <c r="CY195" s="36" t="n"/>
      <c r="CZ195" s="36" t="n"/>
      <c r="DA195" s="36" t="n"/>
      <c r="DB195" s="36" t="n"/>
      <c r="DC195" s="36" t="n"/>
      <c r="DD195" s="36" t="n"/>
      <c r="DE195" s="36" t="n"/>
      <c r="DF195" s="36" t="n"/>
      <c r="DG195" s="36" t="n"/>
      <c r="DH195" s="36" t="n"/>
      <c r="DI195" s="36" t="n"/>
      <c r="DJ195" s="36" t="n"/>
      <c r="DK195" s="36" t="n"/>
      <c r="DL195" s="36" t="n"/>
      <c r="DM195" s="36" t="n"/>
      <c r="DN195" s="36" t="n"/>
      <c r="DO195" s="36" t="n"/>
      <c r="DP195" s="36" t="n"/>
      <c r="DQ195" s="36" t="n"/>
      <c r="DR195" s="36" t="n"/>
      <c r="DS195" s="36" t="n"/>
      <c r="DT195" s="36" t="n"/>
      <c r="DU195" s="36" t="n"/>
      <c r="DV195" s="36" t="n"/>
      <c r="DW195" s="36" t="n"/>
      <c r="DX195" s="36" t="n"/>
      <c r="DY195" s="36" t="n"/>
      <c r="DZ195" s="36" t="n"/>
      <c r="EA195" s="36" t="n"/>
      <c r="EB195" s="36" t="n"/>
      <c r="EC195" s="36" t="n"/>
      <c r="ED195" s="36" t="n"/>
      <c r="EE195" s="36" t="n"/>
      <c r="EF195" s="36" t="n"/>
      <c r="EG195" s="36" t="n"/>
      <c r="EH195" s="36" t="n"/>
      <c r="EI195" s="36" t="n"/>
      <c r="EJ195" s="36" t="n"/>
      <c r="EK195" s="36" t="n"/>
      <c r="EL195" s="36" t="n"/>
      <c r="EM195" s="36" t="n"/>
      <c r="EN195" s="36" t="n"/>
    </row>
    <row r="196">
      <c r="A196" s="36" t="n"/>
      <c r="B196" s="36" t="n"/>
      <c r="C196" s="144" t="n"/>
      <c r="D196" s="144" t="n"/>
      <c r="E196" s="135" t="n"/>
      <c r="F196" s="135" t="n"/>
      <c r="G196" s="135" t="n"/>
      <c r="H196" s="135" t="n"/>
      <c r="I196" s="135" t="n"/>
      <c r="J196" s="135" t="n"/>
      <c r="K196" s="135" t="n"/>
      <c r="L196" s="135" t="n"/>
      <c r="M196" s="135" t="n"/>
      <c r="N196" s="135" t="n"/>
      <c r="O196" s="135" t="n"/>
      <c r="P196" s="135" t="n"/>
      <c r="Q196" s="135" t="n"/>
      <c r="R196" s="135" t="n"/>
      <c r="S196" s="135" t="n"/>
      <c r="T196" s="135" t="n"/>
      <c r="U196" s="135" t="n"/>
      <c r="V196" s="135" t="n"/>
      <c r="W196" s="135" t="n"/>
      <c r="X196" s="135" t="n"/>
      <c r="Y196" s="135" t="n"/>
      <c r="Z196" s="135" t="n"/>
      <c r="AA196" s="135" t="n"/>
      <c r="AB196" s="135" t="n"/>
      <c r="AC196" s="135" t="n"/>
      <c r="AD196" s="135" t="n"/>
      <c r="AE196" s="135" t="n"/>
      <c r="AF196" s="135" t="n"/>
      <c r="AG196" s="135" t="n"/>
      <c r="AH196" s="135" t="n"/>
      <c r="AI196" s="135" t="n"/>
      <c r="AJ196" s="135" t="n"/>
      <c r="AK196" s="135" t="n"/>
      <c r="AL196" s="135" t="n"/>
      <c r="AM196" s="135" t="n"/>
      <c r="AN196" s="135" t="n"/>
      <c r="AO196" s="135" t="n"/>
      <c r="AP196" s="135" t="n"/>
      <c r="AQ196" s="135" t="n"/>
      <c r="AR196" s="135" t="n"/>
      <c r="AS196" s="135" t="n"/>
      <c r="AT196" s="135" t="n"/>
      <c r="AU196" s="135" t="n"/>
      <c r="AV196" s="135" t="n"/>
      <c r="AW196" s="135" t="n"/>
      <c r="AX196" s="135" t="n"/>
      <c r="AY196" s="135" t="n"/>
      <c r="AZ196" s="135" t="n"/>
      <c r="BA196" s="135" t="n"/>
      <c r="BB196" s="135" t="n"/>
      <c r="BC196" s="135" t="n"/>
      <c r="BD196" s="135" t="n"/>
      <c r="BE196" s="135" t="n"/>
      <c r="BF196" s="135" t="n"/>
      <c r="BG196" s="135" t="n"/>
      <c r="BH196" s="135" t="n"/>
      <c r="BI196" s="135" t="n"/>
      <c r="BJ196" s="135" t="n"/>
      <c r="BK196" s="135" t="n"/>
      <c r="BL196" s="135" t="n"/>
      <c r="BM196" s="135" t="n"/>
      <c r="BN196" s="135" t="n"/>
      <c r="BO196" s="135" t="n"/>
      <c r="BP196" s="135" t="n"/>
      <c r="BQ196" s="135" t="n"/>
      <c r="BR196" s="135" t="n"/>
      <c r="BS196" s="135" t="n"/>
      <c r="BT196" s="135" t="n"/>
      <c r="BU196" s="135" t="n"/>
      <c r="BV196" s="135" t="n"/>
      <c r="BW196" s="135" t="n"/>
      <c r="BX196" s="135" t="n"/>
      <c r="BY196" s="135" t="n"/>
      <c r="BZ196" s="135" t="n"/>
      <c r="CA196" s="135" t="n"/>
      <c r="CB196" s="135" t="n"/>
      <c r="CC196" s="135" t="n"/>
      <c r="CD196" s="135" t="n"/>
      <c r="CE196" s="135" t="n"/>
      <c r="CF196" s="135" t="n"/>
      <c r="CG196" s="135" t="n"/>
      <c r="CH196" s="135" t="n"/>
      <c r="CI196" s="135" t="n"/>
      <c r="CJ196" s="135" t="n"/>
      <c r="CK196" s="135" t="n"/>
      <c r="CL196" s="135" t="n"/>
      <c r="CM196" s="135" t="n"/>
      <c r="CN196" s="135" t="n"/>
      <c r="CO196" s="135" t="n"/>
      <c r="CP196" s="135" t="n"/>
      <c r="CQ196" s="135" t="n"/>
      <c r="CR196" s="135" t="n"/>
      <c r="CU196" s="36" t="n"/>
      <c r="CV196" s="36" t="n"/>
      <c r="CW196" s="36" t="n"/>
      <c r="CX196" s="36" t="n"/>
      <c r="CY196" s="36" t="n"/>
      <c r="CZ196" s="36" t="n"/>
      <c r="DA196" s="36" t="n"/>
      <c r="DB196" s="36" t="n"/>
      <c r="DC196" s="36" t="n"/>
      <c r="DD196" s="36" t="n"/>
      <c r="DE196" s="36" t="n"/>
      <c r="DF196" s="36" t="n"/>
      <c r="DG196" s="36" t="n"/>
      <c r="DH196" s="36" t="n"/>
      <c r="DI196" s="36" t="n"/>
      <c r="DJ196" s="36" t="n"/>
      <c r="DK196" s="36" t="n"/>
      <c r="DL196" s="36" t="n"/>
      <c r="DM196" s="36" t="n"/>
      <c r="DN196" s="36" t="n"/>
      <c r="DO196" s="36" t="n"/>
      <c r="DP196" s="36" t="n"/>
      <c r="DQ196" s="36" t="n"/>
      <c r="DR196" s="36" t="n"/>
      <c r="DS196" s="36" t="n"/>
      <c r="DT196" s="36" t="n"/>
      <c r="DU196" s="36" t="n"/>
      <c r="DV196" s="36" t="n"/>
      <c r="DW196" s="36" t="n"/>
      <c r="DX196" s="36" t="n"/>
      <c r="DY196" s="36" t="n"/>
      <c r="DZ196" s="36" t="n"/>
      <c r="EA196" s="36" t="n"/>
      <c r="EB196" s="36" t="n"/>
      <c r="EC196" s="36" t="n"/>
      <c r="ED196" s="36" t="n"/>
      <c r="EE196" s="36" t="n"/>
      <c r="EF196" s="36" t="n"/>
      <c r="EG196" s="36" t="n"/>
      <c r="EH196" s="36" t="n"/>
      <c r="EI196" s="36" t="n"/>
      <c r="EJ196" s="36" t="n"/>
      <c r="EK196" s="36" t="n"/>
      <c r="EL196" s="36" t="n"/>
      <c r="EM196" s="36" t="n"/>
      <c r="EN196" s="36" t="n"/>
    </row>
    <row r="197">
      <c r="A197" s="36" t="n"/>
      <c r="B197" s="36" t="n"/>
      <c r="C197" s="144" t="n"/>
      <c r="D197" s="144" t="n"/>
      <c r="E197" s="135" t="n"/>
      <c r="F197" s="135" t="n"/>
      <c r="G197" s="135" t="n"/>
      <c r="H197" s="135" t="n"/>
      <c r="I197" s="135" t="n"/>
      <c r="J197" s="135" t="n"/>
      <c r="K197" s="135" t="n"/>
      <c r="L197" s="135" t="n"/>
      <c r="M197" s="135" t="n"/>
      <c r="N197" s="135" t="n"/>
      <c r="O197" s="135" t="n"/>
      <c r="P197" s="135" t="n"/>
      <c r="Q197" s="135" t="n"/>
      <c r="R197" s="135" t="n"/>
      <c r="S197" s="135" t="n"/>
      <c r="T197" s="135" t="n"/>
      <c r="U197" s="135" t="n"/>
      <c r="V197" s="135" t="n"/>
      <c r="W197" s="135" t="n"/>
      <c r="X197" s="135" t="n"/>
      <c r="Y197" s="135" t="n"/>
      <c r="Z197" s="135" t="n"/>
      <c r="AA197" s="135" t="n"/>
      <c r="AB197" s="135" t="n"/>
      <c r="AC197" s="135" t="n"/>
      <c r="AD197" s="135" t="n"/>
      <c r="AE197" s="135" t="n"/>
      <c r="AF197" s="135" t="n"/>
      <c r="AG197" s="135" t="n"/>
      <c r="AH197" s="135" t="n"/>
      <c r="AI197" s="135" t="n"/>
      <c r="AJ197" s="135" t="n"/>
      <c r="AK197" s="135" t="n"/>
      <c r="AL197" s="135" t="n"/>
      <c r="AM197" s="135" t="n"/>
      <c r="AN197" s="135" t="n"/>
      <c r="AO197" s="135" t="n"/>
      <c r="AP197" s="135" t="n"/>
      <c r="AQ197" s="135" t="n"/>
      <c r="AR197" s="135" t="n"/>
      <c r="AS197" s="135" t="n"/>
      <c r="AT197" s="135" t="n"/>
      <c r="AU197" s="135" t="n"/>
      <c r="AV197" s="135" t="n"/>
      <c r="AW197" s="135" t="n"/>
      <c r="AX197" s="135" t="n"/>
      <c r="AY197" s="135" t="n"/>
      <c r="AZ197" s="135" t="n"/>
      <c r="BA197" s="135" t="n"/>
      <c r="BB197" s="135" t="n"/>
      <c r="BC197" s="135" t="n"/>
      <c r="BD197" s="135" t="n"/>
      <c r="BE197" s="135" t="n"/>
      <c r="BF197" s="135" t="n"/>
      <c r="BG197" s="135" t="n"/>
      <c r="BH197" s="135" t="n"/>
      <c r="BI197" s="135" t="n"/>
      <c r="BJ197" s="135" t="n"/>
      <c r="BK197" s="135" t="n"/>
      <c r="BL197" s="135" t="n"/>
      <c r="BM197" s="135" t="n"/>
      <c r="BN197" s="135" t="n"/>
      <c r="BO197" s="135" t="n"/>
      <c r="BP197" s="135" t="n"/>
      <c r="BQ197" s="135" t="n"/>
      <c r="BR197" s="135" t="n"/>
      <c r="BS197" s="135" t="n"/>
      <c r="BT197" s="135" t="n"/>
      <c r="BU197" s="135" t="n"/>
      <c r="BV197" s="135" t="n"/>
      <c r="BW197" s="135" t="n"/>
      <c r="BX197" s="135" t="n"/>
      <c r="BY197" s="135" t="n"/>
      <c r="BZ197" s="135" t="n"/>
      <c r="CA197" s="135" t="n"/>
      <c r="CB197" s="135" t="n"/>
      <c r="CC197" s="135" t="n"/>
      <c r="CD197" s="135" t="n"/>
      <c r="CE197" s="135" t="n"/>
      <c r="CF197" s="135" t="n"/>
      <c r="CG197" s="135" t="n"/>
      <c r="CH197" s="135" t="n"/>
      <c r="CI197" s="135" t="n"/>
      <c r="CJ197" s="135" t="n"/>
      <c r="CK197" s="135" t="n"/>
      <c r="CL197" s="135" t="n"/>
      <c r="CM197" s="135" t="n"/>
      <c r="CN197" s="135" t="n"/>
      <c r="CO197" s="135" t="n"/>
      <c r="CP197" s="135" t="n"/>
      <c r="CQ197" s="135" t="n"/>
      <c r="CR197" s="135" t="n"/>
      <c r="CU197" s="36" t="n"/>
      <c r="CV197" s="36" t="n"/>
      <c r="CW197" s="36" t="n"/>
      <c r="CX197" s="36" t="n"/>
      <c r="CY197" s="36" t="n"/>
      <c r="CZ197" s="36" t="n"/>
      <c r="DA197" s="36" t="n"/>
      <c r="DB197" s="36" t="n"/>
      <c r="DC197" s="36" t="n"/>
      <c r="DD197" s="36" t="n"/>
      <c r="DE197" s="36" t="n"/>
      <c r="DF197" s="36" t="n"/>
      <c r="DG197" s="36" t="n"/>
      <c r="DH197" s="36" t="n"/>
      <c r="DI197" s="36" t="n"/>
      <c r="DJ197" s="36" t="n"/>
      <c r="DK197" s="36" t="n"/>
      <c r="DL197" s="36" t="n"/>
      <c r="DM197" s="36" t="n"/>
      <c r="DN197" s="36" t="n"/>
      <c r="DO197" s="36" t="n"/>
      <c r="DP197" s="36" t="n"/>
      <c r="DQ197" s="36" t="n"/>
      <c r="DR197" s="36" t="n"/>
      <c r="DS197" s="36" t="n"/>
      <c r="DT197" s="36" t="n"/>
      <c r="DU197" s="36" t="n"/>
      <c r="DV197" s="36" t="n"/>
      <c r="DW197" s="36" t="n"/>
      <c r="DX197" s="36" t="n"/>
      <c r="DY197" s="36" t="n"/>
      <c r="DZ197" s="36" t="n"/>
      <c r="EA197" s="36" t="n"/>
      <c r="EB197" s="36" t="n"/>
      <c r="EC197" s="36" t="n"/>
      <c r="ED197" s="36" t="n"/>
      <c r="EE197" s="36" t="n"/>
      <c r="EF197" s="36" t="n"/>
      <c r="EG197" s="36" t="n"/>
      <c r="EH197" s="36" t="n"/>
      <c r="EI197" s="36" t="n"/>
      <c r="EJ197" s="36" t="n"/>
      <c r="EK197" s="36" t="n"/>
      <c r="EL197" s="36" t="n"/>
      <c r="EM197" s="36" t="n"/>
      <c r="EN197" s="36" t="n"/>
    </row>
    <row r="198">
      <c r="A198" s="36" t="n"/>
      <c r="B198" s="36" t="n"/>
      <c r="C198" s="144" t="n"/>
      <c r="D198" s="144" t="n"/>
      <c r="E198" s="135" t="n"/>
      <c r="F198" s="135" t="n"/>
      <c r="G198" s="135" t="n"/>
      <c r="H198" s="135" t="n"/>
      <c r="I198" s="135" t="n"/>
      <c r="J198" s="135" t="n"/>
      <c r="K198" s="135" t="n"/>
      <c r="L198" s="135" t="n"/>
      <c r="M198" s="135" t="n"/>
      <c r="N198" s="135" t="n"/>
      <c r="O198" s="135" t="n"/>
      <c r="P198" s="135" t="n"/>
      <c r="Q198" s="135" t="n"/>
      <c r="R198" s="135" t="n"/>
      <c r="S198" s="135" t="n"/>
      <c r="T198" s="135" t="n"/>
      <c r="U198" s="135" t="n"/>
      <c r="V198" s="135" t="n"/>
      <c r="W198" s="135" t="n"/>
      <c r="X198" s="135" t="n"/>
      <c r="Y198" s="135" t="n"/>
      <c r="Z198" s="135" t="n"/>
      <c r="AA198" s="135" t="n"/>
      <c r="AB198" s="135" t="n"/>
      <c r="AC198" s="135" t="n"/>
      <c r="AD198" s="135" t="n"/>
      <c r="AE198" s="135" t="n"/>
      <c r="AF198" s="135" t="n"/>
      <c r="AG198" s="135" t="n"/>
      <c r="AH198" s="135" t="n"/>
      <c r="AI198" s="135" t="n"/>
      <c r="AJ198" s="135" t="n"/>
      <c r="AK198" s="135" t="n"/>
      <c r="AL198" s="135" t="n"/>
      <c r="AM198" s="135" t="n"/>
      <c r="AN198" s="135" t="n"/>
      <c r="AO198" s="135" t="n"/>
      <c r="AP198" s="135" t="n"/>
      <c r="AQ198" s="135" t="n"/>
      <c r="AR198" s="135" t="n"/>
      <c r="AS198" s="135" t="n"/>
      <c r="AT198" s="135" t="n"/>
      <c r="AU198" s="135" t="n"/>
      <c r="AV198" s="135" t="n"/>
      <c r="AW198" s="135" t="n"/>
      <c r="AX198" s="135" t="n"/>
      <c r="AY198" s="135" t="n"/>
      <c r="AZ198" s="135" t="n"/>
      <c r="BA198" s="135" t="n"/>
      <c r="BB198" s="135" t="n"/>
      <c r="BC198" s="135" t="n"/>
      <c r="BD198" s="135" t="n"/>
      <c r="BE198" s="135" t="n"/>
      <c r="BF198" s="135" t="n"/>
      <c r="BG198" s="135" t="n"/>
      <c r="BH198" s="135" t="n"/>
      <c r="BI198" s="135" t="n"/>
      <c r="BJ198" s="135" t="n"/>
      <c r="BK198" s="135" t="n"/>
      <c r="BL198" s="135" t="n"/>
      <c r="BM198" s="135" t="n"/>
      <c r="BN198" s="135" t="n"/>
      <c r="BO198" s="135" t="n"/>
      <c r="BP198" s="135" t="n"/>
      <c r="BQ198" s="135" t="n"/>
      <c r="BR198" s="135" t="n"/>
      <c r="BS198" s="135" t="n"/>
      <c r="BT198" s="135" t="n"/>
      <c r="BU198" s="135" t="n"/>
      <c r="BV198" s="135" t="n"/>
      <c r="BW198" s="135" t="n"/>
      <c r="BX198" s="135" t="n"/>
      <c r="BY198" s="135" t="n"/>
      <c r="BZ198" s="135" t="n"/>
      <c r="CA198" s="135" t="n"/>
      <c r="CB198" s="135" t="n"/>
      <c r="CC198" s="135" t="n"/>
      <c r="CD198" s="135" t="n"/>
      <c r="CE198" s="135" t="n"/>
      <c r="CF198" s="135" t="n"/>
      <c r="CG198" s="135" t="n"/>
      <c r="CH198" s="135" t="n"/>
      <c r="CI198" s="135" t="n"/>
      <c r="CJ198" s="135" t="n"/>
      <c r="CK198" s="135" t="n"/>
      <c r="CL198" s="135" t="n"/>
      <c r="CM198" s="135" t="n"/>
      <c r="CN198" s="135" t="n"/>
      <c r="CO198" s="135" t="n"/>
      <c r="CP198" s="135" t="n"/>
      <c r="CQ198" s="135" t="n"/>
      <c r="CR198" s="135" t="n"/>
      <c r="CU198" s="36" t="n"/>
      <c r="CV198" s="36" t="n"/>
      <c r="CW198" s="36" t="n"/>
      <c r="CX198" s="36" t="n"/>
      <c r="CY198" s="36" t="n"/>
      <c r="CZ198" s="36" t="n"/>
      <c r="DA198" s="36" t="n"/>
      <c r="DB198" s="36" t="n"/>
      <c r="DC198" s="36" t="n"/>
      <c r="DD198" s="36" t="n"/>
      <c r="DE198" s="36" t="n"/>
      <c r="DF198" s="36" t="n"/>
      <c r="DG198" s="36" t="n"/>
      <c r="DH198" s="36" t="n"/>
      <c r="DI198" s="36" t="n"/>
      <c r="DJ198" s="36" t="n"/>
      <c r="DK198" s="36" t="n"/>
      <c r="DL198" s="36" t="n"/>
      <c r="DM198" s="36" t="n"/>
      <c r="DN198" s="36" t="n"/>
      <c r="DO198" s="36" t="n"/>
      <c r="DP198" s="36" t="n"/>
      <c r="DQ198" s="36" t="n"/>
      <c r="DR198" s="36" t="n"/>
      <c r="DS198" s="36" t="n"/>
      <c r="DT198" s="36" t="n"/>
      <c r="DU198" s="36" t="n"/>
      <c r="DV198" s="36" t="n"/>
      <c r="DW198" s="36" t="n"/>
      <c r="DX198" s="36" t="n"/>
      <c r="DY198" s="36" t="n"/>
      <c r="DZ198" s="36" t="n"/>
      <c r="EA198" s="36" t="n"/>
      <c r="EB198" s="36" t="n"/>
      <c r="EC198" s="36" t="n"/>
      <c r="ED198" s="36" t="n"/>
      <c r="EE198" s="36" t="n"/>
      <c r="EF198" s="36" t="n"/>
      <c r="EG198" s="36" t="n"/>
      <c r="EH198" s="36" t="n"/>
      <c r="EI198" s="36" t="n"/>
      <c r="EJ198" s="36" t="n"/>
      <c r="EK198" s="36" t="n"/>
      <c r="EL198" s="36" t="n"/>
      <c r="EM198" s="36" t="n"/>
      <c r="EN198" s="36" t="n"/>
    </row>
    <row r="199">
      <c r="A199" s="36" t="n"/>
      <c r="B199" s="36" t="n"/>
      <c r="C199" s="144" t="n"/>
      <c r="D199" s="144" t="n"/>
      <c r="E199" s="135" t="n"/>
      <c r="F199" s="135" t="n"/>
      <c r="G199" s="135" t="n"/>
      <c r="H199" s="135" t="n"/>
      <c r="I199" s="135" t="n"/>
      <c r="J199" s="135" t="n"/>
      <c r="K199" s="135" t="n"/>
      <c r="L199" s="135" t="n"/>
      <c r="M199" s="135" t="n"/>
      <c r="N199" s="135" t="n"/>
      <c r="O199" s="135" t="n"/>
      <c r="P199" s="135" t="n"/>
      <c r="Q199" s="135" t="n"/>
      <c r="R199" s="135" t="n"/>
      <c r="S199" s="135" t="n"/>
      <c r="T199" s="135" t="n"/>
      <c r="U199" s="135" t="n"/>
      <c r="V199" s="135" t="n"/>
      <c r="W199" s="135" t="n"/>
      <c r="X199" s="135" t="n"/>
      <c r="Y199" s="135" t="n"/>
      <c r="Z199" s="135" t="n"/>
      <c r="AA199" s="135" t="n"/>
      <c r="AB199" s="135" t="n"/>
      <c r="AC199" s="135" t="n"/>
      <c r="AD199" s="135" t="n"/>
      <c r="AE199" s="135" t="n"/>
      <c r="AF199" s="135" t="n"/>
      <c r="AG199" s="135" t="n"/>
      <c r="AH199" s="135" t="n"/>
      <c r="AI199" s="135" t="n"/>
      <c r="AJ199" s="135" t="n"/>
      <c r="AK199" s="135" t="n"/>
      <c r="AL199" s="135" t="n"/>
      <c r="AM199" s="135" t="n"/>
      <c r="AN199" s="135" t="n"/>
      <c r="AO199" s="135" t="n"/>
      <c r="AP199" s="135" t="n"/>
      <c r="AQ199" s="135" t="n"/>
      <c r="AR199" s="135" t="n"/>
      <c r="AS199" s="135" t="n"/>
      <c r="AT199" s="135" t="n"/>
      <c r="AU199" s="135" t="n"/>
      <c r="AV199" s="135" t="n"/>
      <c r="AW199" s="135" t="n"/>
      <c r="AX199" s="135" t="n"/>
      <c r="AY199" s="135" t="n"/>
      <c r="AZ199" s="135" t="n"/>
      <c r="BA199" s="135" t="n"/>
      <c r="BB199" s="135" t="n"/>
      <c r="BC199" s="135" t="n"/>
      <c r="BD199" s="135" t="n"/>
      <c r="BE199" s="135" t="n"/>
      <c r="BF199" s="135" t="n"/>
      <c r="BG199" s="135" t="n"/>
      <c r="BH199" s="135" t="n"/>
      <c r="BI199" s="135" t="n"/>
      <c r="BJ199" s="135" t="n"/>
      <c r="BK199" s="135" t="n"/>
      <c r="BL199" s="135" t="n"/>
      <c r="BM199" s="135" t="n"/>
      <c r="BN199" s="135" t="n"/>
      <c r="BO199" s="135" t="n"/>
      <c r="BP199" s="135" t="n"/>
      <c r="BQ199" s="135" t="n"/>
      <c r="BR199" s="135" t="n"/>
      <c r="BS199" s="135" t="n"/>
      <c r="BT199" s="135" t="n"/>
      <c r="BU199" s="135" t="n"/>
      <c r="BV199" s="135" t="n"/>
      <c r="BW199" s="135" t="n"/>
      <c r="BX199" s="135" t="n"/>
      <c r="BY199" s="135" t="n"/>
      <c r="BZ199" s="135" t="n"/>
      <c r="CA199" s="135" t="n"/>
      <c r="CB199" s="135" t="n"/>
      <c r="CC199" s="135" t="n"/>
      <c r="CD199" s="135" t="n"/>
      <c r="CE199" s="135" t="n"/>
      <c r="CF199" s="135" t="n"/>
      <c r="CG199" s="135" t="n"/>
      <c r="CH199" s="135" t="n"/>
      <c r="CI199" s="135" t="n"/>
      <c r="CJ199" s="135" t="n"/>
      <c r="CK199" s="135" t="n"/>
      <c r="CL199" s="135" t="n"/>
      <c r="CM199" s="135" t="n"/>
      <c r="CN199" s="135" t="n"/>
      <c r="CO199" s="135" t="n"/>
      <c r="CP199" s="135" t="n"/>
      <c r="CQ199" s="135" t="n"/>
      <c r="CR199" s="135" t="n"/>
      <c r="CU199" s="36" t="n"/>
      <c r="CV199" s="36" t="n"/>
      <c r="CW199" s="36" t="n"/>
      <c r="CX199" s="36" t="n"/>
      <c r="CY199" s="36" t="n"/>
      <c r="CZ199" s="36" t="n"/>
      <c r="DA199" s="36" t="n"/>
      <c r="DB199" s="36" t="n"/>
      <c r="DC199" s="36" t="n"/>
      <c r="DD199" s="36" t="n"/>
      <c r="DE199" s="36" t="n"/>
      <c r="DF199" s="36" t="n"/>
      <c r="DG199" s="36" t="n"/>
      <c r="DH199" s="36" t="n"/>
      <c r="DI199" s="36" t="n"/>
      <c r="DJ199" s="36" t="n"/>
      <c r="DK199" s="36" t="n"/>
      <c r="DL199" s="36" t="n"/>
      <c r="DM199" s="36" t="n"/>
      <c r="DN199" s="36" t="n"/>
      <c r="DO199" s="36" t="n"/>
      <c r="DP199" s="36" t="n"/>
      <c r="DQ199" s="36" t="n"/>
      <c r="DR199" s="36" t="n"/>
      <c r="DS199" s="36" t="n"/>
      <c r="DT199" s="36" t="n"/>
      <c r="DU199" s="36" t="n"/>
      <c r="DV199" s="36" t="n"/>
      <c r="DW199" s="36" t="n"/>
      <c r="DX199" s="36" t="n"/>
      <c r="DY199" s="36" t="n"/>
      <c r="DZ199" s="36" t="n"/>
      <c r="EA199" s="36" t="n"/>
      <c r="EB199" s="36" t="n"/>
      <c r="EC199" s="36" t="n"/>
      <c r="ED199" s="36" t="n"/>
      <c r="EE199" s="36" t="n"/>
      <c r="EF199" s="36" t="n"/>
      <c r="EG199" s="36" t="n"/>
      <c r="EH199" s="36" t="n"/>
      <c r="EI199" s="36" t="n"/>
      <c r="EJ199" s="36" t="n"/>
      <c r="EK199" s="36" t="n"/>
      <c r="EL199" s="36" t="n"/>
      <c r="EM199" s="36" t="n"/>
      <c r="EN199" s="36" t="n"/>
    </row>
    <row r="200">
      <c r="A200" s="36" t="n"/>
      <c r="B200" s="36" t="n"/>
      <c r="C200" s="144" t="n"/>
      <c r="D200" s="144" t="n"/>
      <c r="E200" s="135" t="n"/>
      <c r="F200" s="135" t="n"/>
      <c r="G200" s="135" t="n"/>
      <c r="H200" s="135" t="n"/>
      <c r="I200" s="135" t="n"/>
      <c r="J200" s="135" t="n"/>
      <c r="K200" s="135" t="n"/>
      <c r="L200" s="135" t="n"/>
      <c r="M200" s="135" t="n"/>
      <c r="N200" s="135" t="n"/>
      <c r="O200" s="135" t="n"/>
      <c r="P200" s="135" t="n"/>
      <c r="Q200" s="135" t="n"/>
      <c r="R200" s="135" t="n"/>
      <c r="S200" s="135" t="n"/>
      <c r="T200" s="135" t="n"/>
      <c r="U200" s="135" t="n"/>
      <c r="V200" s="135" t="n"/>
      <c r="W200" s="135" t="n"/>
      <c r="X200" s="135" t="n"/>
      <c r="Y200" s="135" t="n"/>
      <c r="Z200" s="135" t="n"/>
      <c r="AA200" s="135" t="n"/>
      <c r="AB200" s="135" t="n"/>
      <c r="AC200" s="135" t="n"/>
      <c r="AD200" s="135" t="n"/>
      <c r="AE200" s="135" t="n"/>
      <c r="AF200" s="135" t="n"/>
      <c r="AG200" s="135" t="n"/>
      <c r="AH200" s="135" t="n"/>
      <c r="AI200" s="135" t="n"/>
      <c r="AJ200" s="135" t="n"/>
      <c r="AK200" s="135" t="n"/>
      <c r="AL200" s="135" t="n"/>
      <c r="AM200" s="135" t="n"/>
      <c r="AN200" s="135" t="n"/>
      <c r="AO200" s="135" t="n"/>
      <c r="AP200" s="135" t="n"/>
      <c r="AQ200" s="135" t="n"/>
      <c r="AR200" s="135" t="n"/>
      <c r="AS200" s="135" t="n"/>
      <c r="AT200" s="135" t="n"/>
      <c r="AU200" s="135" t="n"/>
      <c r="AV200" s="135" t="n"/>
      <c r="AW200" s="135" t="n"/>
      <c r="AX200" s="135" t="n"/>
      <c r="AY200" s="135" t="n"/>
      <c r="AZ200" s="135" t="n"/>
      <c r="BA200" s="135" t="n"/>
      <c r="BB200" s="135" t="n"/>
      <c r="BC200" s="135" t="n"/>
      <c r="BD200" s="135" t="n"/>
      <c r="BE200" s="135" t="n"/>
      <c r="BF200" s="135" t="n"/>
      <c r="BG200" s="135" t="n"/>
      <c r="BH200" s="135" t="n"/>
      <c r="BI200" s="135" t="n"/>
      <c r="BJ200" s="135" t="n"/>
      <c r="BK200" s="135" t="n"/>
      <c r="BL200" s="135" t="n"/>
      <c r="BM200" s="135" t="n"/>
      <c r="BN200" s="135" t="n"/>
      <c r="BO200" s="135" t="n"/>
      <c r="BP200" s="135" t="n"/>
      <c r="BQ200" s="135" t="n"/>
      <c r="BR200" s="135" t="n"/>
      <c r="BS200" s="135" t="n"/>
      <c r="BT200" s="135" t="n"/>
      <c r="BU200" s="135" t="n"/>
      <c r="BV200" s="135" t="n"/>
      <c r="BW200" s="135" t="n"/>
      <c r="BX200" s="135" t="n"/>
      <c r="BY200" s="135" t="n"/>
      <c r="BZ200" s="135" t="n"/>
      <c r="CA200" s="135" t="n"/>
      <c r="CB200" s="135" t="n"/>
      <c r="CC200" s="135" t="n"/>
      <c r="CD200" s="135" t="n"/>
      <c r="CE200" s="135" t="n"/>
      <c r="CF200" s="135" t="n"/>
      <c r="CG200" s="135" t="n"/>
      <c r="CH200" s="135" t="n"/>
      <c r="CI200" s="135" t="n"/>
      <c r="CJ200" s="135" t="n"/>
      <c r="CK200" s="135" t="n"/>
      <c r="CL200" s="135" t="n"/>
      <c r="CM200" s="135" t="n"/>
      <c r="CN200" s="135" t="n"/>
      <c r="CO200" s="135" t="n"/>
      <c r="CP200" s="135" t="n"/>
      <c r="CQ200" s="135" t="n"/>
      <c r="CR200" s="135" t="n"/>
      <c r="CU200" s="36" t="n"/>
      <c r="CV200" s="36" t="n"/>
      <c r="CW200" s="36" t="n"/>
      <c r="CX200" s="36" t="n"/>
      <c r="CY200" s="36" t="n"/>
      <c r="CZ200" s="36" t="n"/>
      <c r="DA200" s="36" t="n"/>
      <c r="DB200" s="36" t="n"/>
      <c r="DC200" s="36" t="n"/>
      <c r="DD200" s="36" t="n"/>
      <c r="DE200" s="36" t="n"/>
      <c r="DF200" s="36" t="n"/>
      <c r="DG200" s="36" t="n"/>
      <c r="DH200" s="36" t="n"/>
      <c r="DI200" s="36" t="n"/>
      <c r="DJ200" s="36" t="n"/>
      <c r="DK200" s="36" t="n"/>
      <c r="DL200" s="36" t="n"/>
      <c r="DM200" s="36" t="n"/>
      <c r="DN200" s="36" t="n"/>
      <c r="DO200" s="36" t="n"/>
      <c r="DP200" s="36" t="n"/>
      <c r="DQ200" s="36" t="n"/>
      <c r="DR200" s="36" t="n"/>
      <c r="DS200" s="36" t="n"/>
      <c r="DT200" s="36" t="n"/>
      <c r="DU200" s="36" t="n"/>
      <c r="DV200" s="36" t="n"/>
      <c r="DW200" s="36" t="n"/>
      <c r="DX200" s="36" t="n"/>
      <c r="DY200" s="36" t="n"/>
      <c r="DZ200" s="36" t="n"/>
      <c r="EA200" s="36" t="n"/>
      <c r="EB200" s="36" t="n"/>
      <c r="EC200" s="36" t="n"/>
      <c r="ED200" s="36" t="n"/>
      <c r="EE200" s="36" t="n"/>
      <c r="EF200" s="36" t="n"/>
      <c r="EG200" s="36" t="n"/>
      <c r="EH200" s="36" t="n"/>
      <c r="EI200" s="36" t="n"/>
      <c r="EJ200" s="36" t="n"/>
      <c r="EK200" s="36" t="n"/>
      <c r="EL200" s="36" t="n"/>
      <c r="EM200" s="36" t="n"/>
      <c r="EN200" s="36" t="n"/>
    </row>
    <row r="201">
      <c r="A201" s="36" t="n"/>
      <c r="B201" s="36" t="n"/>
      <c r="C201" s="144" t="n"/>
      <c r="D201" s="144" t="n"/>
      <c r="E201" s="135" t="n"/>
      <c r="F201" s="135" t="n"/>
      <c r="G201" s="135" t="n"/>
      <c r="H201" s="135" t="n"/>
      <c r="I201" s="135" t="n"/>
      <c r="J201" s="135" t="n"/>
      <c r="K201" s="135" t="n"/>
      <c r="L201" s="135" t="n"/>
      <c r="M201" s="135" t="n"/>
      <c r="N201" s="135" t="n"/>
      <c r="O201" s="135" t="n"/>
      <c r="P201" s="135" t="n"/>
      <c r="Q201" s="135" t="n"/>
      <c r="R201" s="135" t="n"/>
      <c r="S201" s="135" t="n"/>
      <c r="T201" s="135" t="n"/>
      <c r="U201" s="135" t="n"/>
      <c r="V201" s="135" t="n"/>
      <c r="W201" s="135" t="n"/>
      <c r="X201" s="135" t="n"/>
      <c r="Y201" s="135" t="n"/>
      <c r="Z201" s="135" t="n"/>
      <c r="AA201" s="135" t="n"/>
      <c r="AB201" s="135" t="n"/>
      <c r="AC201" s="135" t="n"/>
      <c r="AD201" s="135" t="n"/>
      <c r="AE201" s="135" t="n"/>
      <c r="AF201" s="135" t="n"/>
      <c r="AG201" s="135" t="n"/>
      <c r="AH201" s="135" t="n"/>
      <c r="AI201" s="135" t="n"/>
      <c r="AJ201" s="135" t="n"/>
      <c r="AK201" s="135" t="n"/>
      <c r="AL201" s="135" t="n"/>
      <c r="AM201" s="135" t="n"/>
      <c r="AN201" s="135" t="n"/>
      <c r="AO201" s="135" t="n"/>
      <c r="AP201" s="135" t="n"/>
      <c r="AQ201" s="135" t="n"/>
      <c r="AR201" s="135" t="n"/>
      <c r="AS201" s="135" t="n"/>
      <c r="AT201" s="135" t="n"/>
      <c r="AU201" s="135" t="n"/>
      <c r="AV201" s="135" t="n"/>
      <c r="AW201" s="135" t="n"/>
      <c r="AX201" s="135" t="n"/>
      <c r="AY201" s="135" t="n"/>
      <c r="AZ201" s="135" t="n"/>
      <c r="BA201" s="135" t="n"/>
      <c r="BB201" s="135" t="n"/>
      <c r="BC201" s="135" t="n"/>
      <c r="BD201" s="135" t="n"/>
      <c r="BE201" s="135" t="n"/>
      <c r="BF201" s="135" t="n"/>
      <c r="BG201" s="135" t="n"/>
      <c r="BH201" s="135" t="n"/>
      <c r="BI201" s="135" t="n"/>
      <c r="BJ201" s="135" t="n"/>
      <c r="BK201" s="135" t="n"/>
      <c r="BL201" s="135" t="n"/>
      <c r="BM201" s="135" t="n"/>
      <c r="BN201" s="135" t="n"/>
      <c r="BO201" s="135" t="n"/>
      <c r="BP201" s="135" t="n"/>
      <c r="BQ201" s="135" t="n"/>
      <c r="BR201" s="135" t="n"/>
      <c r="BS201" s="135" t="n"/>
      <c r="BT201" s="135" t="n"/>
      <c r="BU201" s="135" t="n"/>
      <c r="BV201" s="135" t="n"/>
      <c r="BW201" s="135" t="n"/>
      <c r="BX201" s="135" t="n"/>
      <c r="BY201" s="135" t="n"/>
      <c r="BZ201" s="135" t="n"/>
      <c r="CA201" s="135" t="n"/>
      <c r="CB201" s="135" t="n"/>
      <c r="CC201" s="135" t="n"/>
      <c r="CD201" s="135" t="n"/>
      <c r="CE201" s="135" t="n"/>
      <c r="CF201" s="135" t="n"/>
      <c r="CG201" s="135" t="n"/>
      <c r="CH201" s="135" t="n"/>
      <c r="CI201" s="135" t="n"/>
      <c r="CJ201" s="135" t="n"/>
      <c r="CK201" s="135" t="n"/>
      <c r="CL201" s="135" t="n"/>
      <c r="CM201" s="135" t="n"/>
      <c r="CN201" s="135" t="n"/>
      <c r="CO201" s="135" t="n"/>
      <c r="CP201" s="135" t="n"/>
      <c r="CQ201" s="135" t="n"/>
      <c r="CR201" s="135" t="n"/>
      <c r="CU201" s="36" t="n"/>
      <c r="CV201" s="36" t="n"/>
      <c r="CW201" s="36" t="n"/>
      <c r="CX201" s="36" t="n"/>
      <c r="CY201" s="36" t="n"/>
      <c r="CZ201" s="36" t="n"/>
      <c r="DA201" s="36" t="n"/>
      <c r="DB201" s="36" t="n"/>
      <c r="DC201" s="36" t="n"/>
      <c r="DD201" s="36" t="n"/>
      <c r="DE201" s="36" t="n"/>
      <c r="DF201" s="36" t="n"/>
      <c r="DG201" s="36" t="n"/>
      <c r="DH201" s="36" t="n"/>
      <c r="DI201" s="36" t="n"/>
      <c r="DJ201" s="36" t="n"/>
      <c r="DK201" s="36" t="n"/>
      <c r="DL201" s="36" t="n"/>
      <c r="DM201" s="36" t="n"/>
      <c r="DN201" s="36" t="n"/>
      <c r="DO201" s="36" t="n"/>
      <c r="DP201" s="36" t="n"/>
      <c r="DQ201" s="36" t="n"/>
      <c r="DR201" s="36" t="n"/>
      <c r="DS201" s="36" t="n"/>
      <c r="DT201" s="36" t="n"/>
      <c r="DU201" s="36" t="n"/>
      <c r="DV201" s="36" t="n"/>
      <c r="DW201" s="36" t="n"/>
      <c r="DX201" s="36" t="n"/>
      <c r="DY201" s="36" t="n"/>
      <c r="DZ201" s="36" t="n"/>
      <c r="EA201" s="36" t="n"/>
      <c r="EB201" s="36" t="n"/>
      <c r="EC201" s="36" t="n"/>
      <c r="ED201" s="36" t="n"/>
      <c r="EE201" s="36" t="n"/>
      <c r="EF201" s="36" t="n"/>
      <c r="EG201" s="36" t="n"/>
      <c r="EH201" s="36" t="n"/>
      <c r="EI201" s="36" t="n"/>
      <c r="EJ201" s="36" t="n"/>
      <c r="EK201" s="36" t="n"/>
      <c r="EL201" s="36" t="n"/>
      <c r="EM201" s="36" t="n"/>
      <c r="EN201" s="36" t="n"/>
    </row>
    <row r="202">
      <c r="A202" s="36" t="n"/>
      <c r="B202" s="36" t="n"/>
      <c r="C202" s="144" t="n"/>
      <c r="D202" s="144" t="n"/>
      <c r="E202" s="135" t="n"/>
      <c r="F202" s="135" t="n"/>
      <c r="G202" s="135" t="n"/>
      <c r="H202" s="135" t="n"/>
      <c r="I202" s="135" t="n"/>
      <c r="J202" s="135" t="n"/>
      <c r="K202" s="135" t="n"/>
      <c r="L202" s="135" t="n"/>
      <c r="M202" s="135" t="n"/>
      <c r="N202" s="135" t="n"/>
      <c r="O202" s="135" t="n"/>
      <c r="P202" s="135" t="n"/>
      <c r="Q202" s="135" t="n"/>
      <c r="R202" s="135" t="n"/>
      <c r="S202" s="135" t="n"/>
      <c r="T202" s="135" t="n"/>
      <c r="U202" s="135" t="n"/>
      <c r="V202" s="135" t="n"/>
      <c r="W202" s="135" t="n"/>
      <c r="X202" s="135" t="n"/>
      <c r="Y202" s="135" t="n"/>
      <c r="Z202" s="135" t="n"/>
      <c r="AA202" s="135" t="n"/>
      <c r="AB202" s="135" t="n"/>
      <c r="AC202" s="135" t="n"/>
      <c r="AD202" s="135" t="n"/>
      <c r="AE202" s="135" t="n"/>
      <c r="AF202" s="135" t="n"/>
      <c r="AG202" s="135" t="n"/>
      <c r="AH202" s="135" t="n"/>
      <c r="AI202" s="135" t="n"/>
      <c r="AJ202" s="135" t="n"/>
      <c r="AK202" s="135" t="n"/>
      <c r="AL202" s="135" t="n"/>
      <c r="AM202" s="135" t="n"/>
      <c r="AN202" s="135" t="n"/>
      <c r="AO202" s="135" t="n"/>
      <c r="AP202" s="135" t="n"/>
      <c r="AQ202" s="135" t="n"/>
      <c r="AR202" s="135" t="n"/>
      <c r="AS202" s="135" t="n"/>
      <c r="AT202" s="135" t="n"/>
      <c r="AU202" s="135" t="n"/>
      <c r="AV202" s="135" t="n"/>
      <c r="AW202" s="135" t="n"/>
      <c r="AX202" s="135" t="n"/>
      <c r="AY202" s="135" t="n"/>
      <c r="AZ202" s="135" t="n"/>
      <c r="BA202" s="135" t="n"/>
      <c r="BB202" s="135" t="n"/>
      <c r="BC202" s="135" t="n"/>
      <c r="BD202" s="135" t="n"/>
      <c r="BE202" s="135" t="n"/>
      <c r="BF202" s="135" t="n"/>
      <c r="BG202" s="135" t="n"/>
      <c r="BH202" s="135" t="n"/>
      <c r="BI202" s="135" t="n"/>
      <c r="BJ202" s="135" t="n"/>
      <c r="BK202" s="135" t="n"/>
      <c r="BL202" s="135" t="n"/>
      <c r="BM202" s="135" t="n"/>
      <c r="BN202" s="135" t="n"/>
      <c r="BO202" s="135" t="n"/>
      <c r="BP202" s="135" t="n"/>
      <c r="BQ202" s="135" t="n"/>
      <c r="BR202" s="135" t="n"/>
      <c r="BS202" s="135" t="n"/>
      <c r="BT202" s="135" t="n"/>
      <c r="BU202" s="135" t="n"/>
      <c r="BV202" s="135" t="n"/>
      <c r="BW202" s="135" t="n"/>
      <c r="BX202" s="135" t="n"/>
      <c r="BY202" s="135" t="n"/>
      <c r="BZ202" s="135" t="n"/>
      <c r="CA202" s="135" t="n"/>
      <c r="CB202" s="135" t="n"/>
      <c r="CC202" s="135" t="n"/>
      <c r="CD202" s="135" t="n"/>
      <c r="CE202" s="135" t="n"/>
      <c r="CF202" s="135" t="n"/>
      <c r="CG202" s="135" t="n"/>
      <c r="CH202" s="135" t="n"/>
      <c r="CI202" s="135" t="n"/>
      <c r="CJ202" s="135" t="n"/>
      <c r="CK202" s="135" t="n"/>
      <c r="CL202" s="135" t="n"/>
      <c r="CM202" s="135" t="n"/>
      <c r="CN202" s="135" t="n"/>
      <c r="CO202" s="135" t="n"/>
      <c r="CP202" s="135" t="n"/>
      <c r="CQ202" s="135" t="n"/>
      <c r="CR202" s="135" t="n"/>
      <c r="CU202" s="36" t="n"/>
      <c r="CV202" s="36" t="n"/>
      <c r="CW202" s="36" t="n"/>
      <c r="CX202" s="36" t="n"/>
      <c r="CY202" s="36" t="n"/>
      <c r="CZ202" s="36" t="n"/>
      <c r="DA202" s="36" t="n"/>
      <c r="DB202" s="36" t="n"/>
      <c r="DC202" s="36" t="n"/>
      <c r="DD202" s="36" t="n"/>
      <c r="DE202" s="36" t="n"/>
      <c r="DF202" s="36" t="n"/>
      <c r="DG202" s="36" t="n"/>
      <c r="DH202" s="36" t="n"/>
      <c r="DI202" s="36" t="n"/>
      <c r="DJ202" s="36" t="n"/>
      <c r="DK202" s="36" t="n"/>
      <c r="DL202" s="36" t="n"/>
      <c r="DM202" s="36" t="n"/>
      <c r="DN202" s="36" t="n"/>
      <c r="DO202" s="36" t="n"/>
      <c r="DP202" s="36" t="n"/>
      <c r="DQ202" s="36" t="n"/>
      <c r="DR202" s="36" t="n"/>
      <c r="DS202" s="36" t="n"/>
      <c r="DT202" s="36" t="n"/>
      <c r="DU202" s="36" t="n"/>
      <c r="DV202" s="36" t="n"/>
      <c r="DW202" s="36" t="n"/>
      <c r="DX202" s="36" t="n"/>
      <c r="DY202" s="36" t="n"/>
      <c r="DZ202" s="36" t="n"/>
      <c r="EA202" s="36" t="n"/>
      <c r="EB202" s="36" t="n"/>
      <c r="EC202" s="36" t="n"/>
      <c r="ED202" s="36" t="n"/>
      <c r="EE202" s="36" t="n"/>
      <c r="EF202" s="36" t="n"/>
      <c r="EG202" s="36" t="n"/>
      <c r="EH202" s="36" t="n"/>
      <c r="EI202" s="36" t="n"/>
      <c r="EJ202" s="36" t="n"/>
      <c r="EK202" s="36" t="n"/>
      <c r="EL202" s="36" t="n"/>
      <c r="EM202" s="36" t="n"/>
      <c r="EN202" s="36" t="n"/>
    </row>
    <row r="203">
      <c r="A203" s="36" t="n"/>
      <c r="B203" s="36" t="n"/>
      <c r="C203" s="144" t="n"/>
      <c r="D203" s="144" t="n"/>
      <c r="E203" s="135" t="n"/>
      <c r="F203" s="135" t="n"/>
      <c r="G203" s="135" t="n"/>
      <c r="H203" s="135" t="n"/>
      <c r="I203" s="135" t="n"/>
      <c r="J203" s="135" t="n"/>
      <c r="K203" s="135" t="n"/>
      <c r="L203" s="135" t="n"/>
      <c r="M203" s="135" t="n"/>
      <c r="N203" s="135" t="n"/>
      <c r="O203" s="135" t="n"/>
      <c r="P203" s="135" t="n"/>
      <c r="Q203" s="135" t="n"/>
      <c r="R203" s="135" t="n"/>
      <c r="S203" s="135" t="n"/>
      <c r="T203" s="135" t="n"/>
      <c r="U203" s="135" t="n"/>
      <c r="V203" s="135" t="n"/>
      <c r="W203" s="135" t="n"/>
      <c r="X203" s="135" t="n"/>
      <c r="Y203" s="135" t="n"/>
      <c r="Z203" s="135" t="n"/>
      <c r="AA203" s="135" t="n"/>
      <c r="AB203" s="135" t="n"/>
      <c r="AC203" s="135" t="n"/>
      <c r="AD203" s="135" t="n"/>
      <c r="AE203" s="135" t="n"/>
      <c r="AF203" s="135" t="n"/>
      <c r="AG203" s="135" t="n"/>
      <c r="AH203" s="135" t="n"/>
      <c r="AI203" s="135" t="n"/>
      <c r="AJ203" s="135" t="n"/>
      <c r="AK203" s="135" t="n"/>
      <c r="AL203" s="135" t="n"/>
      <c r="AM203" s="135" t="n"/>
      <c r="AN203" s="135" t="n"/>
      <c r="AO203" s="135" t="n"/>
      <c r="AP203" s="135" t="n"/>
      <c r="AQ203" s="135" t="n"/>
      <c r="AR203" s="135" t="n"/>
      <c r="AS203" s="135" t="n"/>
      <c r="AT203" s="135" t="n"/>
      <c r="AU203" s="135" t="n"/>
      <c r="AV203" s="135" t="n"/>
      <c r="AW203" s="135" t="n"/>
      <c r="AX203" s="135" t="n"/>
      <c r="AY203" s="135" t="n"/>
      <c r="AZ203" s="135" t="n"/>
      <c r="BA203" s="135" t="n"/>
      <c r="BB203" s="135" t="n"/>
      <c r="BC203" s="135" t="n"/>
      <c r="BD203" s="135" t="n"/>
      <c r="BE203" s="135" t="n"/>
      <c r="BF203" s="135" t="n"/>
      <c r="BG203" s="135" t="n"/>
      <c r="BH203" s="135" t="n"/>
      <c r="BI203" s="135" t="n"/>
      <c r="BJ203" s="135" t="n"/>
      <c r="BK203" s="135" t="n"/>
      <c r="BL203" s="135" t="n"/>
      <c r="BM203" s="135" t="n"/>
      <c r="BN203" s="135" t="n"/>
      <c r="BO203" s="135" t="n"/>
      <c r="BP203" s="135" t="n"/>
      <c r="BQ203" s="135" t="n"/>
      <c r="BR203" s="135" t="n"/>
      <c r="BS203" s="135" t="n"/>
      <c r="BT203" s="135" t="n"/>
      <c r="BU203" s="135" t="n"/>
      <c r="BV203" s="135" t="n"/>
      <c r="BW203" s="135" t="n"/>
      <c r="BX203" s="135" t="n"/>
      <c r="BY203" s="135" t="n"/>
      <c r="BZ203" s="135" t="n"/>
      <c r="CA203" s="135" t="n"/>
      <c r="CB203" s="135" t="n"/>
      <c r="CC203" s="135" t="n"/>
      <c r="CD203" s="135" t="n"/>
      <c r="CE203" s="135" t="n"/>
      <c r="CF203" s="135" t="n"/>
      <c r="CG203" s="135" t="n"/>
      <c r="CH203" s="135" t="n"/>
      <c r="CI203" s="135" t="n"/>
      <c r="CJ203" s="135" t="n"/>
      <c r="CK203" s="135" t="n"/>
      <c r="CL203" s="135" t="n"/>
      <c r="CM203" s="135" t="n"/>
      <c r="CN203" s="135" t="n"/>
      <c r="CO203" s="135" t="n"/>
      <c r="CP203" s="135" t="n"/>
      <c r="CQ203" s="135" t="n"/>
      <c r="CR203" s="135" t="n"/>
      <c r="CU203" s="36" t="n"/>
      <c r="CV203" s="36" t="n"/>
      <c r="CW203" s="36" t="n"/>
      <c r="CX203" s="36" t="n"/>
      <c r="CY203" s="36" t="n"/>
      <c r="CZ203" s="36" t="n"/>
      <c r="DA203" s="36" t="n"/>
      <c r="DB203" s="36" t="n"/>
      <c r="DC203" s="36" t="n"/>
      <c r="DD203" s="36" t="n"/>
      <c r="DE203" s="36" t="n"/>
      <c r="DF203" s="36" t="n"/>
      <c r="DG203" s="36" t="n"/>
      <c r="DH203" s="36" t="n"/>
      <c r="DI203" s="36" t="n"/>
      <c r="DJ203" s="36" t="n"/>
      <c r="DK203" s="36" t="n"/>
      <c r="DL203" s="36" t="n"/>
      <c r="DM203" s="36" t="n"/>
      <c r="DN203" s="36" t="n"/>
      <c r="DO203" s="36" t="n"/>
      <c r="DP203" s="36" t="n"/>
      <c r="DQ203" s="36" t="n"/>
      <c r="DR203" s="36" t="n"/>
      <c r="DS203" s="36" t="n"/>
      <c r="DT203" s="36" t="n"/>
      <c r="DU203" s="36" t="n"/>
      <c r="DV203" s="36" t="n"/>
      <c r="DW203" s="36" t="n"/>
      <c r="DX203" s="36" t="n"/>
      <c r="DY203" s="36" t="n"/>
      <c r="DZ203" s="36" t="n"/>
      <c r="EA203" s="36" t="n"/>
      <c r="EB203" s="36" t="n"/>
      <c r="EC203" s="36" t="n"/>
      <c r="ED203" s="36" t="n"/>
      <c r="EE203" s="36" t="n"/>
      <c r="EF203" s="36" t="n"/>
      <c r="EG203" s="36" t="n"/>
      <c r="EH203" s="36" t="n"/>
      <c r="EI203" s="36" t="n"/>
      <c r="EJ203" s="36" t="n"/>
      <c r="EK203" s="36" t="n"/>
      <c r="EL203" s="36" t="n"/>
      <c r="EM203" s="36" t="n"/>
      <c r="EN203" s="36" t="n"/>
    </row>
    <row r="204">
      <c r="A204" s="36" t="n"/>
      <c r="B204" s="36" t="n"/>
      <c r="C204" s="144" t="n"/>
      <c r="D204" s="144" t="n"/>
      <c r="E204" s="135" t="n"/>
      <c r="F204" s="135" t="n"/>
      <c r="G204" s="135" t="n"/>
      <c r="H204" s="135" t="n"/>
      <c r="I204" s="135" t="n"/>
      <c r="J204" s="135" t="n"/>
      <c r="K204" s="135" t="n"/>
      <c r="L204" s="135" t="n"/>
      <c r="M204" s="135" t="n"/>
      <c r="N204" s="135" t="n"/>
      <c r="O204" s="135" t="n"/>
      <c r="P204" s="135" t="n"/>
      <c r="Q204" s="135" t="n"/>
      <c r="R204" s="135" t="n"/>
      <c r="S204" s="135" t="n"/>
      <c r="T204" s="135" t="n"/>
      <c r="U204" s="135" t="n"/>
      <c r="V204" s="135" t="n"/>
      <c r="W204" s="135" t="n"/>
      <c r="X204" s="135" t="n"/>
      <c r="Y204" s="135" t="n"/>
      <c r="Z204" s="135" t="n"/>
      <c r="AA204" s="135" t="n"/>
      <c r="AB204" s="135" t="n"/>
      <c r="AC204" s="135" t="n"/>
      <c r="AD204" s="135" t="n"/>
      <c r="AE204" s="135" t="n"/>
      <c r="AF204" s="135" t="n"/>
      <c r="AG204" s="135" t="n"/>
      <c r="AH204" s="135" t="n"/>
      <c r="AI204" s="135" t="n"/>
      <c r="AJ204" s="135" t="n"/>
      <c r="AK204" s="135" t="n"/>
      <c r="AL204" s="135" t="n"/>
      <c r="AM204" s="135" t="n"/>
      <c r="AN204" s="135" t="n"/>
      <c r="AO204" s="135" t="n"/>
      <c r="AP204" s="135" t="n"/>
      <c r="AQ204" s="135" t="n"/>
      <c r="AR204" s="135" t="n"/>
      <c r="AS204" s="135" t="n"/>
      <c r="AT204" s="135" t="n"/>
      <c r="AU204" s="135" t="n"/>
      <c r="AV204" s="135" t="n"/>
      <c r="AW204" s="135" t="n"/>
      <c r="AX204" s="135" t="n"/>
      <c r="AY204" s="135" t="n"/>
      <c r="AZ204" s="135" t="n"/>
      <c r="BA204" s="135" t="n"/>
      <c r="BB204" s="135" t="n"/>
      <c r="BC204" s="135" t="n"/>
      <c r="BD204" s="135" t="n"/>
      <c r="BE204" s="135" t="n"/>
      <c r="BF204" s="135" t="n"/>
      <c r="BG204" s="135" t="n"/>
      <c r="BH204" s="135" t="n"/>
      <c r="BI204" s="135" t="n"/>
      <c r="BJ204" s="135" t="n"/>
      <c r="BK204" s="135" t="n"/>
      <c r="BL204" s="135" t="n"/>
      <c r="BM204" s="135" t="n"/>
      <c r="BN204" s="135" t="n"/>
      <c r="BO204" s="135" t="n"/>
      <c r="BP204" s="135" t="n"/>
      <c r="BQ204" s="135" t="n"/>
      <c r="BR204" s="135" t="n"/>
      <c r="BS204" s="135" t="n"/>
      <c r="BT204" s="135" t="n"/>
      <c r="BU204" s="135" t="n"/>
      <c r="BV204" s="135" t="n"/>
      <c r="BW204" s="135" t="n"/>
      <c r="BX204" s="135" t="n"/>
      <c r="BY204" s="135" t="n"/>
      <c r="BZ204" s="135" t="n"/>
      <c r="CA204" s="135" t="n"/>
      <c r="CB204" s="135" t="n"/>
      <c r="CC204" s="135" t="n"/>
      <c r="CD204" s="135" t="n"/>
      <c r="CE204" s="135" t="n"/>
      <c r="CF204" s="135" t="n"/>
      <c r="CG204" s="135" t="n"/>
      <c r="CH204" s="135" t="n"/>
      <c r="CI204" s="135" t="n"/>
      <c r="CJ204" s="135" t="n"/>
      <c r="CK204" s="135" t="n"/>
      <c r="CL204" s="135" t="n"/>
      <c r="CM204" s="135" t="n"/>
      <c r="CN204" s="135" t="n"/>
      <c r="CO204" s="135" t="n"/>
      <c r="CP204" s="135" t="n"/>
      <c r="CQ204" s="135" t="n"/>
      <c r="CR204" s="135" t="n"/>
      <c r="CU204" s="36" t="n"/>
      <c r="CV204" s="36" t="n"/>
      <c r="CW204" s="36" t="n"/>
      <c r="CX204" s="36" t="n"/>
      <c r="CY204" s="36" t="n"/>
      <c r="CZ204" s="36" t="n"/>
      <c r="DA204" s="36" t="n"/>
      <c r="DB204" s="36" t="n"/>
      <c r="DC204" s="36" t="n"/>
      <c r="DD204" s="36" t="n"/>
      <c r="DE204" s="36" t="n"/>
      <c r="DF204" s="36" t="n"/>
      <c r="DG204" s="36" t="n"/>
      <c r="DH204" s="36" t="n"/>
      <c r="DI204" s="36" t="n"/>
      <c r="DJ204" s="36" t="n"/>
      <c r="DK204" s="36" t="n"/>
      <c r="DL204" s="36" t="n"/>
      <c r="DM204" s="36" t="n"/>
      <c r="DN204" s="36" t="n"/>
      <c r="DO204" s="36" t="n"/>
      <c r="DP204" s="36" t="n"/>
      <c r="DQ204" s="36" t="n"/>
      <c r="DR204" s="36" t="n"/>
      <c r="DS204" s="36" t="n"/>
      <c r="DT204" s="36" t="n"/>
      <c r="DU204" s="36" t="n"/>
      <c r="DV204" s="36" t="n"/>
      <c r="DW204" s="36" t="n"/>
      <c r="DX204" s="36" t="n"/>
      <c r="DY204" s="36" t="n"/>
      <c r="DZ204" s="36" t="n"/>
      <c r="EA204" s="36" t="n"/>
      <c r="EB204" s="36" t="n"/>
      <c r="EC204" s="36" t="n"/>
      <c r="ED204" s="36" t="n"/>
      <c r="EE204" s="36" t="n"/>
      <c r="EF204" s="36" t="n"/>
      <c r="EG204" s="36" t="n"/>
      <c r="EH204" s="36" t="n"/>
      <c r="EI204" s="36" t="n"/>
      <c r="EJ204" s="36" t="n"/>
      <c r="EK204" s="36" t="n"/>
      <c r="EL204" s="36" t="n"/>
      <c r="EM204" s="36" t="n"/>
      <c r="EN204" s="36" t="n"/>
    </row>
    <row r="205">
      <c r="A205" s="36" t="n"/>
      <c r="B205" s="36" t="n"/>
      <c r="C205" s="144" t="n"/>
      <c r="D205" s="144" t="n"/>
      <c r="E205" s="135" t="n"/>
      <c r="F205" s="135" t="n"/>
      <c r="G205" s="135" t="n"/>
      <c r="H205" s="135" t="n"/>
      <c r="I205" s="135" t="n"/>
      <c r="J205" s="135" t="n"/>
      <c r="K205" s="135" t="n"/>
      <c r="L205" s="135" t="n"/>
      <c r="M205" s="135" t="n"/>
      <c r="N205" s="135" t="n"/>
      <c r="O205" s="135" t="n"/>
      <c r="P205" s="135" t="n"/>
      <c r="Q205" s="135" t="n"/>
      <c r="R205" s="135" t="n"/>
      <c r="S205" s="135" t="n"/>
      <c r="T205" s="135" t="n"/>
      <c r="U205" s="135" t="n"/>
      <c r="V205" s="135" t="n"/>
      <c r="W205" s="135" t="n"/>
      <c r="X205" s="135" t="n"/>
      <c r="Y205" s="135" t="n"/>
      <c r="Z205" s="135" t="n"/>
      <c r="AA205" s="135" t="n"/>
      <c r="AB205" s="135" t="n"/>
      <c r="AC205" s="135" t="n"/>
      <c r="AD205" s="135" t="n"/>
      <c r="AE205" s="135" t="n"/>
      <c r="AF205" s="135" t="n"/>
      <c r="AG205" s="135" t="n"/>
      <c r="AH205" s="135" t="n"/>
      <c r="AI205" s="135" t="n"/>
      <c r="AJ205" s="135" t="n"/>
      <c r="AK205" s="135" t="n"/>
      <c r="AL205" s="135" t="n"/>
      <c r="AM205" s="135" t="n"/>
      <c r="AN205" s="135" t="n"/>
      <c r="AO205" s="135" t="n"/>
      <c r="AP205" s="135" t="n"/>
      <c r="AQ205" s="135" t="n"/>
      <c r="AR205" s="135" t="n"/>
      <c r="AS205" s="135" t="n"/>
      <c r="AT205" s="135" t="n"/>
      <c r="AU205" s="135" t="n"/>
      <c r="AV205" s="135" t="n"/>
      <c r="AW205" s="135" t="n"/>
      <c r="AX205" s="135" t="n"/>
      <c r="AY205" s="135" t="n"/>
      <c r="AZ205" s="135" t="n"/>
      <c r="BA205" s="135" t="n"/>
      <c r="BB205" s="135" t="n"/>
      <c r="BC205" s="135" t="n"/>
      <c r="BD205" s="135" t="n"/>
      <c r="BE205" s="135" t="n"/>
      <c r="BF205" s="135" t="n"/>
      <c r="BG205" s="135" t="n"/>
      <c r="BH205" s="135" t="n"/>
      <c r="BI205" s="135" t="n"/>
      <c r="BJ205" s="135" t="n"/>
      <c r="BK205" s="135" t="n"/>
      <c r="BL205" s="135" t="n"/>
      <c r="BM205" s="135" t="n"/>
      <c r="BN205" s="135" t="n"/>
      <c r="BO205" s="135" t="n"/>
      <c r="BP205" s="135" t="n"/>
      <c r="BQ205" s="135" t="n"/>
      <c r="BR205" s="135" t="n"/>
      <c r="BS205" s="135" t="n"/>
      <c r="BT205" s="135" t="n"/>
      <c r="BU205" s="135" t="n"/>
      <c r="BV205" s="135" t="n"/>
      <c r="BW205" s="135" t="n"/>
      <c r="BX205" s="135" t="n"/>
      <c r="BY205" s="135" t="n"/>
      <c r="BZ205" s="135" t="n"/>
      <c r="CA205" s="135" t="n"/>
      <c r="CB205" s="135" t="n"/>
      <c r="CC205" s="135" t="n"/>
      <c r="CD205" s="135" t="n"/>
      <c r="CE205" s="135" t="n"/>
      <c r="CF205" s="135" t="n"/>
      <c r="CG205" s="135" t="n"/>
      <c r="CH205" s="135" t="n"/>
      <c r="CI205" s="135" t="n"/>
      <c r="CJ205" s="135" t="n"/>
      <c r="CK205" s="135" t="n"/>
      <c r="CL205" s="135" t="n"/>
      <c r="CM205" s="135" t="n"/>
      <c r="CN205" s="135" t="n"/>
      <c r="CO205" s="135" t="n"/>
      <c r="CP205" s="135" t="n"/>
      <c r="CQ205" s="135" t="n"/>
      <c r="CR205" s="135" t="n"/>
      <c r="CU205" s="36" t="n"/>
      <c r="CV205" s="36" t="n"/>
      <c r="CW205" s="36" t="n"/>
      <c r="CX205" s="36" t="n"/>
      <c r="CY205" s="36" t="n"/>
      <c r="CZ205" s="36" t="n"/>
      <c r="DA205" s="36" t="n"/>
      <c r="DB205" s="36" t="n"/>
      <c r="DC205" s="36" t="n"/>
      <c r="DD205" s="36" t="n"/>
      <c r="DE205" s="36" t="n"/>
      <c r="DF205" s="36" t="n"/>
      <c r="DG205" s="36" t="n"/>
      <c r="DH205" s="36" t="n"/>
      <c r="DI205" s="36" t="n"/>
      <c r="DJ205" s="36" t="n"/>
      <c r="DK205" s="36" t="n"/>
      <c r="DL205" s="36" t="n"/>
      <c r="DM205" s="36" t="n"/>
      <c r="DN205" s="36" t="n"/>
      <c r="DO205" s="36" t="n"/>
      <c r="DP205" s="36" t="n"/>
      <c r="DQ205" s="36" t="n"/>
      <c r="DR205" s="36" t="n"/>
      <c r="DS205" s="36" t="n"/>
      <c r="DT205" s="36" t="n"/>
      <c r="DU205" s="36" t="n"/>
      <c r="DV205" s="36" t="n"/>
      <c r="DW205" s="36" t="n"/>
      <c r="DX205" s="36" t="n"/>
      <c r="DY205" s="36" t="n"/>
      <c r="DZ205" s="36" t="n"/>
      <c r="EA205" s="36" t="n"/>
      <c r="EB205" s="36" t="n"/>
      <c r="EC205" s="36" t="n"/>
      <c r="ED205" s="36" t="n"/>
      <c r="EE205" s="36" t="n"/>
      <c r="EF205" s="36" t="n"/>
      <c r="EG205" s="36" t="n"/>
      <c r="EH205" s="36" t="n"/>
      <c r="EI205" s="36" t="n"/>
      <c r="EJ205" s="36" t="n"/>
      <c r="EK205" s="36" t="n"/>
      <c r="EL205" s="36" t="n"/>
      <c r="EM205" s="36" t="n"/>
      <c r="EN205" s="36" t="n"/>
    </row>
    <row r="206">
      <c r="A206" s="36" t="n"/>
      <c r="B206" s="36" t="n"/>
      <c r="C206" s="144" t="n"/>
      <c r="D206" s="144" t="n"/>
      <c r="E206" s="135" t="n"/>
      <c r="F206" s="135" t="n"/>
      <c r="G206" s="135" t="n"/>
      <c r="H206" s="135" t="n"/>
      <c r="I206" s="135" t="n"/>
      <c r="J206" s="135" t="n"/>
      <c r="K206" s="135" t="n"/>
      <c r="L206" s="135" t="n"/>
      <c r="M206" s="135" t="n"/>
      <c r="N206" s="135" t="n"/>
      <c r="O206" s="135" t="n"/>
      <c r="P206" s="135" t="n"/>
      <c r="Q206" s="135" t="n"/>
      <c r="R206" s="135" t="n"/>
      <c r="S206" s="135" t="n"/>
      <c r="T206" s="135" t="n"/>
      <c r="U206" s="135" t="n"/>
      <c r="V206" s="135" t="n"/>
      <c r="W206" s="135" t="n"/>
      <c r="X206" s="135" t="n"/>
      <c r="Y206" s="135" t="n"/>
      <c r="Z206" s="135" t="n"/>
      <c r="AA206" s="135" t="n"/>
      <c r="AB206" s="135" t="n"/>
      <c r="AC206" s="135" t="n"/>
      <c r="AD206" s="135" t="n"/>
      <c r="AE206" s="135" t="n"/>
      <c r="AF206" s="135" t="n"/>
      <c r="AG206" s="135" t="n"/>
      <c r="AH206" s="135" t="n"/>
      <c r="AI206" s="135" t="n"/>
      <c r="AJ206" s="135" t="n"/>
      <c r="AK206" s="135" t="n"/>
      <c r="AL206" s="135" t="n"/>
      <c r="AM206" s="135" t="n"/>
      <c r="AN206" s="135" t="n"/>
      <c r="AO206" s="135" t="n"/>
      <c r="AP206" s="135" t="n"/>
      <c r="AQ206" s="135" t="n"/>
      <c r="AR206" s="135" t="n"/>
      <c r="AS206" s="135" t="n"/>
      <c r="AT206" s="135" t="n"/>
      <c r="AU206" s="135" t="n"/>
      <c r="AV206" s="135" t="n"/>
      <c r="AW206" s="135" t="n"/>
      <c r="AX206" s="135" t="n"/>
      <c r="AY206" s="135" t="n"/>
      <c r="AZ206" s="135" t="n"/>
      <c r="BA206" s="135" t="n"/>
      <c r="BB206" s="135" t="n"/>
      <c r="BC206" s="135" t="n"/>
      <c r="BD206" s="135" t="n"/>
      <c r="BE206" s="135" t="n"/>
      <c r="BF206" s="135" t="n"/>
      <c r="BG206" s="135" t="n"/>
      <c r="BH206" s="135" t="n"/>
      <c r="BI206" s="135" t="n"/>
      <c r="BJ206" s="135" t="n"/>
      <c r="BK206" s="135" t="n"/>
      <c r="BL206" s="135" t="n"/>
      <c r="BM206" s="135" t="n"/>
      <c r="BN206" s="135" t="n"/>
      <c r="BO206" s="135" t="n"/>
      <c r="BP206" s="135" t="n"/>
      <c r="BQ206" s="135" t="n"/>
      <c r="BR206" s="135" t="n"/>
      <c r="BS206" s="135" t="n"/>
      <c r="BT206" s="135" t="n"/>
      <c r="BU206" s="135" t="n"/>
      <c r="BV206" s="135" t="n"/>
      <c r="BW206" s="135" t="n"/>
      <c r="BX206" s="135" t="n"/>
      <c r="BY206" s="135" t="n"/>
      <c r="BZ206" s="135" t="n"/>
      <c r="CA206" s="135" t="n"/>
      <c r="CB206" s="135" t="n"/>
      <c r="CC206" s="135" t="n"/>
      <c r="CD206" s="135" t="n"/>
      <c r="CE206" s="135" t="n"/>
      <c r="CF206" s="135" t="n"/>
      <c r="CG206" s="135" t="n"/>
      <c r="CH206" s="135" t="n"/>
      <c r="CI206" s="135" t="n"/>
      <c r="CJ206" s="135" t="n"/>
      <c r="CK206" s="135" t="n"/>
      <c r="CL206" s="135" t="n"/>
      <c r="CM206" s="135" t="n"/>
      <c r="CN206" s="135" t="n"/>
      <c r="CO206" s="135" t="n"/>
      <c r="CP206" s="135" t="n"/>
      <c r="CQ206" s="135" t="n"/>
      <c r="CR206" s="135" t="n"/>
      <c r="CU206" s="36" t="n"/>
      <c r="CV206" s="36" t="n"/>
      <c r="CW206" s="36" t="n"/>
      <c r="CX206" s="36" t="n"/>
      <c r="CY206" s="36" t="n"/>
      <c r="CZ206" s="36" t="n"/>
      <c r="DA206" s="36" t="n"/>
      <c r="DB206" s="36" t="n"/>
      <c r="DC206" s="36" t="n"/>
      <c r="DD206" s="36" t="n"/>
      <c r="DE206" s="36" t="n"/>
      <c r="DF206" s="36" t="n"/>
      <c r="DG206" s="36" t="n"/>
      <c r="DH206" s="36" t="n"/>
      <c r="DI206" s="36" t="n"/>
      <c r="DJ206" s="36" t="n"/>
      <c r="DK206" s="36" t="n"/>
      <c r="DL206" s="36" t="n"/>
      <c r="DM206" s="36" t="n"/>
      <c r="DN206" s="36" t="n"/>
      <c r="DO206" s="36" t="n"/>
      <c r="DP206" s="36" t="n"/>
      <c r="DQ206" s="36" t="n"/>
      <c r="DR206" s="36" t="n"/>
      <c r="DS206" s="36" t="n"/>
      <c r="DT206" s="36" t="n"/>
      <c r="DU206" s="36" t="n"/>
      <c r="DV206" s="36" t="n"/>
      <c r="DW206" s="36" t="n"/>
      <c r="DX206" s="36" t="n"/>
      <c r="DY206" s="36" t="n"/>
      <c r="DZ206" s="36" t="n"/>
      <c r="EA206" s="36" t="n"/>
      <c r="EB206" s="36" t="n"/>
      <c r="EC206" s="36" t="n"/>
      <c r="ED206" s="36" t="n"/>
      <c r="EE206" s="36" t="n"/>
      <c r="EF206" s="36" t="n"/>
      <c r="EG206" s="36" t="n"/>
      <c r="EH206" s="36" t="n"/>
      <c r="EI206" s="36" t="n"/>
      <c r="EJ206" s="36" t="n"/>
      <c r="EK206" s="36" t="n"/>
      <c r="EL206" s="36" t="n"/>
      <c r="EM206" s="36" t="n"/>
      <c r="EN206" s="36" t="n"/>
    </row>
    <row r="207">
      <c r="A207" s="36" t="n"/>
      <c r="B207" s="36" t="n"/>
      <c r="C207" s="144" t="n"/>
      <c r="D207" s="144" t="n"/>
      <c r="E207" s="135" t="n"/>
      <c r="F207" s="135" t="n"/>
      <c r="G207" s="135" t="n"/>
      <c r="H207" s="135" t="n"/>
      <c r="I207" s="135" t="n"/>
      <c r="J207" s="135" t="n"/>
      <c r="K207" s="135" t="n"/>
      <c r="L207" s="135" t="n"/>
      <c r="M207" s="135" t="n"/>
      <c r="N207" s="135" t="n"/>
      <c r="O207" s="135" t="n"/>
      <c r="P207" s="135" t="n"/>
      <c r="Q207" s="135" t="n"/>
      <c r="R207" s="135" t="n"/>
      <c r="S207" s="135" t="n"/>
      <c r="T207" s="135" t="n"/>
      <c r="U207" s="135" t="n"/>
      <c r="V207" s="135" t="n"/>
      <c r="W207" s="135" t="n"/>
      <c r="X207" s="135" t="n"/>
      <c r="Y207" s="135" t="n"/>
      <c r="Z207" s="135" t="n"/>
      <c r="AA207" s="135" t="n"/>
      <c r="AB207" s="135" t="n"/>
      <c r="AC207" s="135" t="n"/>
      <c r="AD207" s="135" t="n"/>
      <c r="AE207" s="135" t="n"/>
      <c r="AF207" s="135" t="n"/>
      <c r="AG207" s="135" t="n"/>
      <c r="AH207" s="135" t="n"/>
      <c r="AI207" s="135" t="n"/>
      <c r="AJ207" s="135" t="n"/>
      <c r="AK207" s="135" t="n"/>
      <c r="AL207" s="135" t="n"/>
      <c r="AM207" s="135" t="n"/>
      <c r="AN207" s="135" t="n"/>
      <c r="AO207" s="135" t="n"/>
      <c r="AP207" s="135" t="n"/>
      <c r="AQ207" s="135" t="n"/>
      <c r="AR207" s="135" t="n"/>
      <c r="AS207" s="135" t="n"/>
      <c r="AT207" s="135" t="n"/>
      <c r="AU207" s="135" t="n"/>
      <c r="AV207" s="135" t="n"/>
      <c r="AW207" s="135" t="n"/>
      <c r="AX207" s="135" t="n"/>
      <c r="AY207" s="135" t="n"/>
      <c r="AZ207" s="135" t="n"/>
      <c r="BA207" s="135" t="n"/>
      <c r="BB207" s="135" t="n"/>
      <c r="BC207" s="135" t="n"/>
      <c r="BD207" s="135" t="n"/>
      <c r="BE207" s="135" t="n"/>
      <c r="BF207" s="135" t="n"/>
      <c r="BG207" s="135" t="n"/>
      <c r="BH207" s="135" t="n"/>
      <c r="BI207" s="135" t="n"/>
      <c r="BJ207" s="135" t="n"/>
      <c r="BK207" s="135" t="n"/>
      <c r="BL207" s="135" t="n"/>
      <c r="BM207" s="135" t="n"/>
      <c r="BN207" s="135" t="n"/>
      <c r="BO207" s="135" t="n"/>
      <c r="BP207" s="135" t="n"/>
      <c r="BQ207" s="135" t="n"/>
      <c r="BR207" s="135" t="n"/>
      <c r="BS207" s="135" t="n"/>
      <c r="BT207" s="135" t="n"/>
      <c r="BU207" s="135" t="n"/>
      <c r="BV207" s="135" t="n"/>
      <c r="BW207" s="135" t="n"/>
      <c r="BX207" s="135" t="n"/>
      <c r="BY207" s="135" t="n"/>
      <c r="BZ207" s="135" t="n"/>
      <c r="CA207" s="135" t="n"/>
      <c r="CB207" s="135" t="n"/>
      <c r="CC207" s="135" t="n"/>
      <c r="CD207" s="135" t="n"/>
      <c r="CE207" s="135" t="n"/>
      <c r="CF207" s="135" t="n"/>
      <c r="CG207" s="135" t="n"/>
      <c r="CH207" s="135" t="n"/>
      <c r="CI207" s="135" t="n"/>
      <c r="CJ207" s="135" t="n"/>
      <c r="CK207" s="135" t="n"/>
      <c r="CL207" s="135" t="n"/>
      <c r="CM207" s="135" t="n"/>
      <c r="CN207" s="135" t="n"/>
      <c r="CO207" s="135" t="n"/>
      <c r="CP207" s="135" t="n"/>
      <c r="CQ207" s="135" t="n"/>
      <c r="CR207" s="135" t="n"/>
      <c r="CU207" s="36" t="n"/>
      <c r="CV207" s="36" t="n"/>
      <c r="CW207" s="36" t="n"/>
      <c r="CX207" s="36" t="n"/>
      <c r="CY207" s="36" t="n"/>
      <c r="CZ207" s="36" t="n"/>
      <c r="DA207" s="36" t="n"/>
      <c r="DB207" s="36" t="n"/>
      <c r="DC207" s="36" t="n"/>
      <c r="DD207" s="36" t="n"/>
      <c r="DE207" s="36" t="n"/>
      <c r="DF207" s="36" t="n"/>
      <c r="DG207" s="36" t="n"/>
      <c r="DH207" s="36" t="n"/>
      <c r="DI207" s="36" t="n"/>
      <c r="DJ207" s="36" t="n"/>
      <c r="DK207" s="36" t="n"/>
      <c r="DL207" s="36" t="n"/>
      <c r="DM207" s="36" t="n"/>
      <c r="DN207" s="36" t="n"/>
      <c r="DO207" s="36" t="n"/>
      <c r="DP207" s="36" t="n"/>
      <c r="DQ207" s="36" t="n"/>
      <c r="DR207" s="36" t="n"/>
      <c r="DS207" s="36" t="n"/>
      <c r="DT207" s="36" t="n"/>
      <c r="DU207" s="36" t="n"/>
      <c r="DV207" s="36" t="n"/>
      <c r="DW207" s="36" t="n"/>
      <c r="DX207" s="36" t="n"/>
      <c r="DY207" s="36" t="n"/>
      <c r="DZ207" s="36" t="n"/>
      <c r="EA207" s="36" t="n"/>
      <c r="EB207" s="36" t="n"/>
      <c r="EC207" s="36" t="n"/>
      <c r="ED207" s="36" t="n"/>
      <c r="EE207" s="36" t="n"/>
      <c r="EF207" s="36" t="n"/>
      <c r="EG207" s="36" t="n"/>
      <c r="EH207" s="36" t="n"/>
      <c r="EI207" s="36" t="n"/>
      <c r="EJ207" s="36" t="n"/>
      <c r="EK207" s="36" t="n"/>
      <c r="EL207" s="36" t="n"/>
      <c r="EM207" s="36" t="n"/>
      <c r="EN207" s="36" t="n"/>
    </row>
    <row r="208">
      <c r="A208" s="36" t="n"/>
      <c r="B208" s="36" t="n"/>
      <c r="C208" s="144" t="n"/>
      <c r="D208" s="144" t="n"/>
      <c r="E208" s="135" t="n"/>
      <c r="F208" s="135" t="n"/>
      <c r="G208" s="135" t="n"/>
      <c r="H208" s="135" t="n"/>
      <c r="I208" s="135" t="n"/>
      <c r="J208" s="135" t="n"/>
      <c r="K208" s="135" t="n"/>
      <c r="L208" s="135" t="n"/>
      <c r="M208" s="135" t="n"/>
      <c r="N208" s="135" t="n"/>
      <c r="O208" s="135" t="n"/>
      <c r="P208" s="135" t="n"/>
      <c r="Q208" s="135" t="n"/>
      <c r="R208" s="135" t="n"/>
      <c r="S208" s="135" t="n"/>
      <c r="T208" s="135" t="n"/>
      <c r="U208" s="135" t="n"/>
      <c r="V208" s="135" t="n"/>
      <c r="W208" s="135" t="n"/>
      <c r="X208" s="135" t="n"/>
      <c r="Y208" s="135" t="n"/>
      <c r="Z208" s="135" t="n"/>
      <c r="AA208" s="135" t="n"/>
      <c r="AB208" s="135" t="n"/>
      <c r="AC208" s="135" t="n"/>
      <c r="AD208" s="135" t="n"/>
      <c r="AE208" s="135" t="n"/>
      <c r="AF208" s="135" t="n"/>
      <c r="AG208" s="135" t="n"/>
      <c r="AH208" s="135" t="n"/>
      <c r="AI208" s="135" t="n"/>
      <c r="AJ208" s="135" t="n"/>
      <c r="AK208" s="135" t="n"/>
      <c r="AL208" s="135" t="n"/>
      <c r="AM208" s="135" t="n"/>
      <c r="AN208" s="135" t="n"/>
      <c r="AO208" s="135" t="n"/>
      <c r="AP208" s="135" t="n"/>
      <c r="AQ208" s="135" t="n"/>
      <c r="AR208" s="135" t="n"/>
      <c r="AS208" s="135" t="n"/>
      <c r="AT208" s="135" t="n"/>
      <c r="AU208" s="135" t="n"/>
      <c r="AV208" s="135" t="n"/>
      <c r="AW208" s="135" t="n"/>
      <c r="AX208" s="135" t="n"/>
      <c r="AY208" s="135" t="n"/>
      <c r="AZ208" s="135" t="n"/>
      <c r="BA208" s="135" t="n"/>
      <c r="BB208" s="135" t="n"/>
      <c r="BC208" s="135" t="n"/>
      <c r="BD208" s="135" t="n"/>
      <c r="BE208" s="135" t="n"/>
      <c r="BF208" s="135" t="n"/>
      <c r="BG208" s="135" t="n"/>
      <c r="BH208" s="135" t="n"/>
      <c r="BI208" s="135" t="n"/>
      <c r="BJ208" s="135" t="n"/>
      <c r="BK208" s="135" t="n"/>
      <c r="BL208" s="135" t="n"/>
      <c r="BM208" s="135" t="n"/>
      <c r="BN208" s="135" t="n"/>
      <c r="BO208" s="135" t="n"/>
      <c r="BP208" s="135" t="n"/>
      <c r="BQ208" s="135" t="n"/>
      <c r="BR208" s="135" t="n"/>
      <c r="BS208" s="135" t="n"/>
      <c r="BT208" s="135" t="n"/>
      <c r="BU208" s="135" t="n"/>
      <c r="BV208" s="135" t="n"/>
      <c r="BW208" s="135" t="n"/>
      <c r="BX208" s="135" t="n"/>
      <c r="BY208" s="135" t="n"/>
      <c r="BZ208" s="135" t="n"/>
      <c r="CA208" s="135" t="n"/>
      <c r="CB208" s="135" t="n"/>
      <c r="CC208" s="135" t="n"/>
      <c r="CD208" s="135" t="n"/>
      <c r="CE208" s="135" t="n"/>
      <c r="CF208" s="135" t="n"/>
      <c r="CG208" s="135" t="n"/>
      <c r="CH208" s="135" t="n"/>
      <c r="CI208" s="135" t="n"/>
      <c r="CJ208" s="135" t="n"/>
      <c r="CK208" s="135" t="n"/>
      <c r="CL208" s="135" t="n"/>
      <c r="CM208" s="135" t="n"/>
      <c r="CN208" s="135" t="n"/>
      <c r="CO208" s="135" t="n"/>
      <c r="CP208" s="135" t="n"/>
      <c r="CQ208" s="135" t="n"/>
      <c r="CR208" s="135" t="n"/>
      <c r="CU208" s="36" t="n"/>
      <c r="CV208" s="36" t="n"/>
      <c r="CW208" s="36" t="n"/>
      <c r="CX208" s="36" t="n"/>
      <c r="CY208" s="36" t="n"/>
      <c r="CZ208" s="36" t="n"/>
      <c r="DA208" s="36" t="n"/>
      <c r="DB208" s="36" t="n"/>
      <c r="DC208" s="36" t="n"/>
      <c r="DD208" s="36" t="n"/>
      <c r="DE208" s="36" t="n"/>
      <c r="DF208" s="36" t="n"/>
      <c r="DG208" s="36" t="n"/>
      <c r="DH208" s="36" t="n"/>
      <c r="DI208" s="36" t="n"/>
      <c r="DJ208" s="36" t="n"/>
      <c r="DK208" s="36" t="n"/>
      <c r="DL208" s="36" t="n"/>
      <c r="DM208" s="36" t="n"/>
      <c r="DN208" s="36" t="n"/>
      <c r="DO208" s="36" t="n"/>
      <c r="DP208" s="36" t="n"/>
      <c r="DQ208" s="36" t="n"/>
      <c r="DR208" s="36" t="n"/>
      <c r="DS208" s="36" t="n"/>
      <c r="DT208" s="36" t="n"/>
      <c r="DU208" s="36" t="n"/>
      <c r="DV208" s="36" t="n"/>
      <c r="DW208" s="36" t="n"/>
      <c r="DX208" s="36" t="n"/>
      <c r="DY208" s="36" t="n"/>
      <c r="DZ208" s="36" t="n"/>
      <c r="EA208" s="36" t="n"/>
      <c r="EB208" s="36" t="n"/>
      <c r="EC208" s="36" t="n"/>
      <c r="ED208" s="36" t="n"/>
      <c r="EE208" s="36" t="n"/>
      <c r="EF208" s="36" t="n"/>
      <c r="EG208" s="36" t="n"/>
      <c r="EH208" s="36" t="n"/>
      <c r="EI208" s="36" t="n"/>
      <c r="EJ208" s="36" t="n"/>
      <c r="EK208" s="36" t="n"/>
      <c r="EL208" s="36" t="n"/>
      <c r="EM208" s="36" t="n"/>
      <c r="EN208" s="36" t="n"/>
    </row>
    <row r="209">
      <c r="A209" s="36" t="n"/>
      <c r="B209" s="36" t="n"/>
      <c r="C209" s="144" t="n"/>
      <c r="D209" s="144" t="n"/>
      <c r="E209" s="135" t="n"/>
      <c r="F209" s="135" t="n"/>
      <c r="G209" s="135" t="n"/>
      <c r="H209" s="135" t="n"/>
      <c r="I209" s="135" t="n"/>
      <c r="J209" s="135" t="n"/>
      <c r="K209" s="135" t="n"/>
      <c r="L209" s="135" t="n"/>
      <c r="M209" s="135" t="n"/>
      <c r="N209" s="135" t="n"/>
      <c r="O209" s="135" t="n"/>
      <c r="P209" s="135" t="n"/>
      <c r="Q209" s="135" t="n"/>
      <c r="R209" s="135" t="n"/>
      <c r="S209" s="135" t="n"/>
      <c r="T209" s="135" t="n"/>
      <c r="U209" s="135" t="n"/>
      <c r="V209" s="135" t="n"/>
      <c r="W209" s="135" t="n"/>
      <c r="X209" s="135" t="n"/>
      <c r="Y209" s="135" t="n"/>
      <c r="Z209" s="135" t="n"/>
      <c r="AA209" s="135" t="n"/>
      <c r="AB209" s="135" t="n"/>
      <c r="AC209" s="135" t="n"/>
      <c r="AD209" s="135" t="n"/>
      <c r="AE209" s="135" t="n"/>
      <c r="AF209" s="135" t="n"/>
      <c r="AG209" s="135" t="n"/>
      <c r="AH209" s="135" t="n"/>
      <c r="AI209" s="135" t="n"/>
      <c r="AJ209" s="135" t="n"/>
      <c r="AK209" s="135" t="n"/>
      <c r="AL209" s="135" t="n"/>
      <c r="AM209" s="135" t="n"/>
      <c r="AN209" s="135" t="n"/>
      <c r="AO209" s="135" t="n"/>
      <c r="AP209" s="135" t="n"/>
      <c r="AQ209" s="135" t="n"/>
      <c r="AR209" s="135" t="n"/>
      <c r="AS209" s="135" t="n"/>
      <c r="AT209" s="135" t="n"/>
      <c r="AU209" s="135" t="n"/>
      <c r="AV209" s="135" t="n"/>
      <c r="AW209" s="135" t="n"/>
      <c r="AX209" s="135" t="n"/>
      <c r="AY209" s="135" t="n"/>
      <c r="AZ209" s="135" t="n"/>
      <c r="BA209" s="135" t="n"/>
      <c r="BB209" s="135" t="n"/>
      <c r="BC209" s="135" t="n"/>
      <c r="BD209" s="135" t="n"/>
      <c r="BE209" s="135" t="n"/>
      <c r="BF209" s="135" t="n"/>
      <c r="BG209" s="135" t="n"/>
      <c r="BH209" s="135" t="n"/>
      <c r="BI209" s="135" t="n"/>
      <c r="BJ209" s="135" t="n"/>
      <c r="BK209" s="135" t="n"/>
      <c r="BL209" s="135" t="n"/>
      <c r="BM209" s="135" t="n"/>
      <c r="BN209" s="135" t="n"/>
      <c r="BO209" s="135" t="n"/>
      <c r="BP209" s="135" t="n"/>
      <c r="BQ209" s="135" t="n"/>
      <c r="BR209" s="135" t="n"/>
      <c r="BS209" s="135" t="n"/>
      <c r="BT209" s="135" t="n"/>
      <c r="BU209" s="135" t="n"/>
      <c r="BV209" s="135" t="n"/>
      <c r="BW209" s="135" t="n"/>
      <c r="BX209" s="135" t="n"/>
      <c r="BY209" s="135" t="n"/>
      <c r="BZ209" s="135" t="n"/>
      <c r="CA209" s="135" t="n"/>
      <c r="CB209" s="135" t="n"/>
      <c r="CC209" s="135" t="n"/>
      <c r="CD209" s="135" t="n"/>
      <c r="CE209" s="135" t="n"/>
      <c r="CF209" s="135" t="n"/>
      <c r="CG209" s="135" t="n"/>
      <c r="CH209" s="135" t="n"/>
      <c r="CI209" s="135" t="n"/>
      <c r="CJ209" s="135" t="n"/>
      <c r="CK209" s="135" t="n"/>
      <c r="CL209" s="135" t="n"/>
      <c r="CM209" s="135" t="n"/>
      <c r="CN209" s="135" t="n"/>
      <c r="CO209" s="135" t="n"/>
      <c r="CP209" s="135" t="n"/>
      <c r="CQ209" s="135" t="n"/>
      <c r="CR209" s="135" t="n"/>
      <c r="CU209" s="36" t="n"/>
      <c r="CV209" s="36" t="n"/>
      <c r="CW209" s="36" t="n"/>
      <c r="CX209" s="36" t="n"/>
      <c r="CY209" s="36" t="n"/>
      <c r="CZ209" s="36" t="n"/>
      <c r="DA209" s="36" t="n"/>
      <c r="DB209" s="36" t="n"/>
      <c r="DC209" s="36" t="n"/>
      <c r="DD209" s="36" t="n"/>
      <c r="DE209" s="36" t="n"/>
      <c r="DF209" s="36" t="n"/>
      <c r="DG209" s="36" t="n"/>
      <c r="DH209" s="36" t="n"/>
      <c r="DI209" s="36" t="n"/>
      <c r="DJ209" s="36" t="n"/>
      <c r="DK209" s="36" t="n"/>
      <c r="DL209" s="36" t="n"/>
      <c r="DM209" s="36" t="n"/>
      <c r="DN209" s="36" t="n"/>
      <c r="DO209" s="36" t="n"/>
      <c r="DP209" s="36" t="n"/>
      <c r="DQ209" s="36" t="n"/>
      <c r="DR209" s="36" t="n"/>
      <c r="DS209" s="36" t="n"/>
      <c r="DT209" s="36" t="n"/>
      <c r="DU209" s="36" t="n"/>
      <c r="DV209" s="36" t="n"/>
      <c r="DW209" s="36" t="n"/>
      <c r="DX209" s="36" t="n"/>
      <c r="DY209" s="36" t="n"/>
      <c r="DZ209" s="36" t="n"/>
      <c r="EA209" s="36" t="n"/>
      <c r="EB209" s="36" t="n"/>
      <c r="EC209" s="36" t="n"/>
      <c r="ED209" s="36" t="n"/>
      <c r="EE209" s="36" t="n"/>
      <c r="EF209" s="36" t="n"/>
      <c r="EG209" s="36" t="n"/>
      <c r="EH209" s="36" t="n"/>
      <c r="EI209" s="36" t="n"/>
      <c r="EJ209" s="36" t="n"/>
      <c r="EK209" s="36" t="n"/>
      <c r="EL209" s="36" t="n"/>
      <c r="EM209" s="36" t="n"/>
      <c r="EN209" s="36" t="n"/>
    </row>
    <row r="210">
      <c r="A210" s="36" t="n"/>
      <c r="B210" s="36" t="n"/>
      <c r="C210" s="144" t="n"/>
      <c r="D210" s="144" t="n"/>
      <c r="E210" s="135" t="n"/>
      <c r="F210" s="135" t="n"/>
      <c r="G210" s="135" t="n"/>
      <c r="H210" s="135" t="n"/>
      <c r="I210" s="135" t="n"/>
      <c r="J210" s="135" t="n"/>
      <c r="K210" s="135" t="n"/>
      <c r="L210" s="135" t="n"/>
      <c r="M210" s="135" t="n"/>
      <c r="N210" s="135" t="n"/>
      <c r="O210" s="135" t="n"/>
      <c r="P210" s="135" t="n"/>
      <c r="Q210" s="135" t="n"/>
      <c r="R210" s="135" t="n"/>
      <c r="S210" s="135" t="n"/>
      <c r="T210" s="135" t="n"/>
      <c r="U210" s="135" t="n"/>
      <c r="V210" s="135" t="n"/>
      <c r="W210" s="135" t="n"/>
      <c r="X210" s="135" t="n"/>
      <c r="Y210" s="135" t="n"/>
      <c r="Z210" s="135" t="n"/>
      <c r="AA210" s="135" t="n"/>
      <c r="AB210" s="135" t="n"/>
      <c r="AC210" s="135" t="n"/>
      <c r="AD210" s="135" t="n"/>
      <c r="AE210" s="135" t="n"/>
      <c r="AF210" s="135" t="n"/>
      <c r="AG210" s="135" t="n"/>
      <c r="AH210" s="135" t="n"/>
      <c r="AI210" s="135" t="n"/>
      <c r="AJ210" s="135" t="n"/>
      <c r="AK210" s="135" t="n"/>
      <c r="AL210" s="135" t="n"/>
      <c r="AM210" s="135" t="n"/>
      <c r="AN210" s="135" t="n"/>
      <c r="AO210" s="135" t="n"/>
      <c r="AP210" s="135" t="n"/>
      <c r="AQ210" s="135" t="n"/>
      <c r="AR210" s="135" t="n"/>
      <c r="AS210" s="135" t="n"/>
      <c r="AT210" s="135" t="n"/>
      <c r="AU210" s="135" t="n"/>
      <c r="AV210" s="135" t="n"/>
      <c r="AW210" s="135" t="n"/>
      <c r="AX210" s="135" t="n"/>
      <c r="AY210" s="135" t="n"/>
      <c r="AZ210" s="135" t="n"/>
      <c r="BA210" s="135" t="n"/>
      <c r="BB210" s="135" t="n"/>
      <c r="BC210" s="135" t="n"/>
      <c r="BD210" s="135" t="n"/>
      <c r="BE210" s="135" t="n"/>
      <c r="BF210" s="135" t="n"/>
      <c r="BG210" s="135" t="n"/>
      <c r="BH210" s="135" t="n"/>
      <c r="BI210" s="135" t="n"/>
      <c r="BJ210" s="135" t="n"/>
      <c r="BK210" s="135" t="n"/>
      <c r="BL210" s="135" t="n"/>
      <c r="BM210" s="135" t="n"/>
      <c r="BN210" s="135" t="n"/>
      <c r="BO210" s="135" t="n"/>
      <c r="BP210" s="135" t="n"/>
      <c r="BQ210" s="135" t="n"/>
      <c r="BR210" s="135" t="n"/>
      <c r="BS210" s="135" t="n"/>
      <c r="BT210" s="135" t="n"/>
      <c r="BU210" s="135" t="n"/>
      <c r="BV210" s="135" t="n"/>
      <c r="BW210" s="135" t="n"/>
      <c r="BX210" s="135" t="n"/>
      <c r="BY210" s="135" t="n"/>
      <c r="BZ210" s="135" t="n"/>
      <c r="CA210" s="135" t="n"/>
      <c r="CB210" s="135" t="n"/>
      <c r="CC210" s="135" t="n"/>
      <c r="CD210" s="135" t="n"/>
      <c r="CE210" s="135" t="n"/>
      <c r="CF210" s="135" t="n"/>
      <c r="CG210" s="135" t="n"/>
      <c r="CH210" s="135" t="n"/>
      <c r="CI210" s="135" t="n"/>
      <c r="CJ210" s="135" t="n"/>
      <c r="CK210" s="135" t="n"/>
      <c r="CL210" s="135" t="n"/>
      <c r="CM210" s="135" t="n"/>
      <c r="CN210" s="135" t="n"/>
      <c r="CO210" s="135" t="n"/>
      <c r="CP210" s="135" t="n"/>
      <c r="CQ210" s="135" t="n"/>
      <c r="CR210" s="135" t="n"/>
      <c r="CU210" s="36" t="n"/>
      <c r="CV210" s="36" t="n"/>
      <c r="CW210" s="36" t="n"/>
      <c r="CX210" s="36" t="n"/>
      <c r="CY210" s="36" t="n"/>
      <c r="CZ210" s="36" t="n"/>
      <c r="DA210" s="36" t="n"/>
      <c r="DB210" s="36" t="n"/>
      <c r="DC210" s="36" t="n"/>
      <c r="DD210" s="36" t="n"/>
      <c r="DE210" s="36" t="n"/>
      <c r="DF210" s="36" t="n"/>
      <c r="DG210" s="36" t="n"/>
      <c r="DH210" s="36" t="n"/>
      <c r="DI210" s="36" t="n"/>
      <c r="DJ210" s="36" t="n"/>
      <c r="DK210" s="36" t="n"/>
      <c r="DL210" s="36" t="n"/>
      <c r="DM210" s="36" t="n"/>
      <c r="DN210" s="36" t="n"/>
      <c r="DO210" s="36" t="n"/>
      <c r="DP210" s="36" t="n"/>
      <c r="DQ210" s="36" t="n"/>
      <c r="DR210" s="36" t="n"/>
      <c r="DS210" s="36" t="n"/>
      <c r="DT210" s="36" t="n"/>
      <c r="DU210" s="36" t="n"/>
      <c r="DV210" s="36" t="n"/>
      <c r="DW210" s="36" t="n"/>
      <c r="DX210" s="36" t="n"/>
      <c r="DY210" s="36" t="n"/>
      <c r="DZ210" s="36" t="n"/>
      <c r="EA210" s="36" t="n"/>
      <c r="EB210" s="36" t="n"/>
      <c r="EC210" s="36" t="n"/>
      <c r="ED210" s="36" t="n"/>
      <c r="EE210" s="36" t="n"/>
      <c r="EF210" s="36" t="n"/>
      <c r="EG210" s="36" t="n"/>
      <c r="EH210" s="36" t="n"/>
      <c r="EI210" s="36" t="n"/>
      <c r="EJ210" s="36" t="n"/>
      <c r="EK210" s="36" t="n"/>
      <c r="EL210" s="36" t="n"/>
      <c r="EM210" s="36" t="n"/>
      <c r="EN210" s="36" t="n"/>
    </row>
    <row r="211">
      <c r="A211" s="36" t="n"/>
      <c r="B211" s="36" t="n"/>
      <c r="C211" s="144" t="n"/>
      <c r="D211" s="144" t="n"/>
      <c r="E211" s="135" t="n"/>
      <c r="F211" s="135" t="n"/>
      <c r="G211" s="135" t="n"/>
      <c r="H211" s="135" t="n"/>
      <c r="I211" s="135" t="n"/>
      <c r="J211" s="135" t="n"/>
      <c r="K211" s="135" t="n"/>
      <c r="L211" s="135" t="n"/>
      <c r="M211" s="135" t="n"/>
      <c r="N211" s="135" t="n"/>
      <c r="O211" s="135" t="n"/>
      <c r="P211" s="135" t="n"/>
      <c r="Q211" s="135" t="n"/>
      <c r="R211" s="135" t="n"/>
      <c r="S211" s="135" t="n"/>
      <c r="T211" s="135" t="n"/>
      <c r="U211" s="135" t="n"/>
      <c r="V211" s="135" t="n"/>
      <c r="W211" s="135" t="n"/>
      <c r="X211" s="135" t="n"/>
      <c r="Y211" s="135" t="n"/>
      <c r="Z211" s="135" t="n"/>
      <c r="AA211" s="135" t="n"/>
      <c r="AB211" s="135" t="n"/>
      <c r="AC211" s="135" t="n"/>
      <c r="AD211" s="135" t="n"/>
      <c r="AE211" s="135" t="n"/>
      <c r="AF211" s="135" t="n"/>
      <c r="AG211" s="135" t="n"/>
      <c r="AH211" s="135" t="n"/>
      <c r="AI211" s="135" t="n"/>
      <c r="AJ211" s="135" t="n"/>
      <c r="AK211" s="135" t="n"/>
      <c r="AL211" s="135" t="n"/>
      <c r="AM211" s="135" t="n"/>
      <c r="AN211" s="135" t="n"/>
      <c r="AO211" s="135" t="n"/>
      <c r="AP211" s="135" t="n"/>
      <c r="AQ211" s="135" t="n"/>
      <c r="AR211" s="135" t="n"/>
      <c r="AS211" s="135" t="n"/>
      <c r="AT211" s="135" t="n"/>
      <c r="AU211" s="135" t="n"/>
      <c r="AV211" s="135" t="n"/>
      <c r="AW211" s="135" t="n"/>
      <c r="AX211" s="135" t="n"/>
      <c r="AY211" s="135" t="n"/>
      <c r="AZ211" s="135" t="n"/>
      <c r="BA211" s="135" t="n"/>
      <c r="BB211" s="135" t="n"/>
      <c r="BC211" s="135" t="n"/>
      <c r="BD211" s="135" t="n"/>
      <c r="BE211" s="135" t="n"/>
      <c r="BF211" s="135" t="n"/>
      <c r="BG211" s="135" t="n"/>
      <c r="BH211" s="135" t="n"/>
      <c r="BI211" s="135" t="n"/>
      <c r="BJ211" s="135" t="n"/>
      <c r="BK211" s="135" t="n"/>
      <c r="BL211" s="135" t="n"/>
      <c r="BM211" s="135" t="n"/>
      <c r="BN211" s="135" t="n"/>
      <c r="BO211" s="135" t="n"/>
      <c r="BP211" s="135" t="n"/>
      <c r="BQ211" s="135" t="n"/>
      <c r="BR211" s="135" t="n"/>
      <c r="BS211" s="135" t="n"/>
      <c r="BT211" s="135" t="n"/>
      <c r="BU211" s="135" t="n"/>
      <c r="BV211" s="135" t="n"/>
      <c r="BW211" s="135" t="n"/>
      <c r="BX211" s="135" t="n"/>
      <c r="BY211" s="135" t="n"/>
      <c r="BZ211" s="135" t="n"/>
      <c r="CA211" s="135" t="n"/>
      <c r="CB211" s="135" t="n"/>
      <c r="CC211" s="135" t="n"/>
      <c r="CD211" s="135" t="n"/>
      <c r="CE211" s="135" t="n"/>
      <c r="CF211" s="135" t="n"/>
      <c r="CG211" s="135" t="n"/>
      <c r="CH211" s="135" t="n"/>
      <c r="CI211" s="135" t="n"/>
      <c r="CJ211" s="135" t="n"/>
      <c r="CK211" s="135" t="n"/>
      <c r="CL211" s="135" t="n"/>
      <c r="CM211" s="135" t="n"/>
      <c r="CN211" s="135" t="n"/>
      <c r="CO211" s="135" t="n"/>
      <c r="CP211" s="135" t="n"/>
      <c r="CQ211" s="135" t="n"/>
      <c r="CR211" s="135" t="n"/>
      <c r="CU211" s="36" t="n"/>
      <c r="CV211" s="36" t="n"/>
      <c r="CW211" s="36" t="n"/>
      <c r="CX211" s="36" t="n"/>
      <c r="CY211" s="36" t="n"/>
      <c r="CZ211" s="36" t="n"/>
      <c r="DA211" s="36" t="n"/>
      <c r="DB211" s="36" t="n"/>
      <c r="DC211" s="36" t="n"/>
      <c r="DD211" s="36" t="n"/>
      <c r="DE211" s="36" t="n"/>
      <c r="DF211" s="36" t="n"/>
      <c r="DG211" s="36" t="n"/>
      <c r="DH211" s="36" t="n"/>
      <c r="DI211" s="36" t="n"/>
      <c r="DJ211" s="36" t="n"/>
      <c r="DK211" s="36" t="n"/>
      <c r="DL211" s="36" t="n"/>
      <c r="DM211" s="36" t="n"/>
      <c r="DN211" s="36" t="n"/>
      <c r="DO211" s="36" t="n"/>
      <c r="DP211" s="36" t="n"/>
      <c r="DQ211" s="36" t="n"/>
      <c r="DR211" s="36" t="n"/>
      <c r="DS211" s="36" t="n"/>
      <c r="DT211" s="36" t="n"/>
      <c r="DU211" s="36" t="n"/>
      <c r="DV211" s="36" t="n"/>
      <c r="DW211" s="36" t="n"/>
      <c r="DX211" s="36" t="n"/>
      <c r="DY211" s="36" t="n"/>
      <c r="DZ211" s="36" t="n"/>
      <c r="EA211" s="36" t="n"/>
      <c r="EB211" s="36" t="n"/>
      <c r="EC211" s="36" t="n"/>
      <c r="ED211" s="36" t="n"/>
      <c r="EE211" s="36" t="n"/>
      <c r="EF211" s="36" t="n"/>
      <c r="EG211" s="36" t="n"/>
      <c r="EH211" s="36" t="n"/>
      <c r="EI211" s="36" t="n"/>
      <c r="EJ211" s="36" t="n"/>
      <c r="EK211" s="36" t="n"/>
      <c r="EL211" s="36" t="n"/>
      <c r="EM211" s="36" t="n"/>
      <c r="EN211" s="36" t="n"/>
    </row>
    <row r="212">
      <c r="A212" s="36" t="n"/>
      <c r="B212" s="36" t="n"/>
      <c r="C212" s="144" t="n"/>
      <c r="D212" s="144" t="n"/>
      <c r="E212" s="135" t="n"/>
      <c r="F212" s="135" t="n"/>
      <c r="G212" s="135" t="n"/>
      <c r="H212" s="135" t="n"/>
      <c r="I212" s="135" t="n"/>
      <c r="J212" s="135" t="n"/>
      <c r="K212" s="135" t="n"/>
      <c r="L212" s="135" t="n"/>
      <c r="M212" s="135" t="n"/>
      <c r="N212" s="135" t="n"/>
      <c r="O212" s="135" t="n"/>
      <c r="P212" s="135" t="n"/>
      <c r="Q212" s="135" t="n"/>
      <c r="R212" s="135" t="n"/>
      <c r="S212" s="135" t="n"/>
      <c r="T212" s="135" t="n"/>
      <c r="U212" s="135" t="n"/>
      <c r="V212" s="135" t="n"/>
      <c r="W212" s="135" t="n"/>
      <c r="X212" s="135" t="n"/>
      <c r="Y212" s="135" t="n"/>
      <c r="Z212" s="135" t="n"/>
      <c r="AA212" s="135" t="n"/>
      <c r="AB212" s="135" t="n"/>
      <c r="AC212" s="135" t="n"/>
      <c r="AD212" s="135" t="n"/>
      <c r="AE212" s="135" t="n"/>
      <c r="AF212" s="135" t="n"/>
      <c r="AG212" s="135" t="n"/>
      <c r="AH212" s="135" t="n"/>
      <c r="AI212" s="135" t="n"/>
      <c r="AJ212" s="135" t="n"/>
      <c r="AK212" s="135" t="n"/>
      <c r="AL212" s="135" t="n"/>
      <c r="AM212" s="135" t="n"/>
      <c r="AN212" s="135" t="n"/>
      <c r="AO212" s="135" t="n"/>
      <c r="AP212" s="135" t="n"/>
      <c r="AQ212" s="135" t="n"/>
      <c r="AR212" s="135" t="n"/>
      <c r="AS212" s="135" t="n"/>
      <c r="AT212" s="135" t="n"/>
      <c r="AU212" s="135" t="n"/>
      <c r="AV212" s="135" t="n"/>
      <c r="AW212" s="135" t="n"/>
      <c r="AX212" s="135" t="n"/>
      <c r="AY212" s="135" t="n"/>
      <c r="AZ212" s="135" t="n"/>
      <c r="BA212" s="135" t="n"/>
      <c r="BB212" s="135" t="n"/>
      <c r="BC212" s="135" t="n"/>
      <c r="BD212" s="135" t="n"/>
      <c r="BE212" s="135" t="n"/>
      <c r="BF212" s="135" t="n"/>
      <c r="BG212" s="135" t="n"/>
      <c r="BH212" s="135" t="n"/>
      <c r="BI212" s="135" t="n"/>
      <c r="BJ212" s="135" t="n"/>
      <c r="BK212" s="135" t="n"/>
      <c r="BL212" s="135" t="n"/>
      <c r="BM212" s="135" t="n"/>
      <c r="BN212" s="135" t="n"/>
      <c r="BO212" s="135" t="n"/>
      <c r="BP212" s="135" t="n"/>
      <c r="BQ212" s="135" t="n"/>
      <c r="BR212" s="135" t="n"/>
      <c r="BS212" s="135" t="n"/>
      <c r="BT212" s="135" t="n"/>
      <c r="BU212" s="135" t="n"/>
      <c r="BV212" s="135" t="n"/>
      <c r="BW212" s="135" t="n"/>
      <c r="BX212" s="135" t="n"/>
      <c r="BY212" s="135" t="n"/>
      <c r="BZ212" s="135" t="n"/>
      <c r="CA212" s="135" t="n"/>
      <c r="CB212" s="135" t="n"/>
      <c r="CC212" s="135" t="n"/>
      <c r="CD212" s="135" t="n"/>
      <c r="CE212" s="135" t="n"/>
      <c r="CF212" s="135" t="n"/>
      <c r="CG212" s="135" t="n"/>
      <c r="CH212" s="135" t="n"/>
      <c r="CI212" s="135" t="n"/>
      <c r="CJ212" s="135" t="n"/>
      <c r="CK212" s="135" t="n"/>
      <c r="CL212" s="135" t="n"/>
      <c r="CM212" s="135" t="n"/>
      <c r="CN212" s="135" t="n"/>
      <c r="CO212" s="135" t="n"/>
      <c r="CP212" s="135" t="n"/>
      <c r="CQ212" s="135" t="n"/>
      <c r="CR212" s="135" t="n"/>
      <c r="CU212" s="36" t="n"/>
      <c r="CV212" s="36" t="n"/>
      <c r="CW212" s="36" t="n"/>
      <c r="CX212" s="36" t="n"/>
      <c r="CY212" s="36" t="n"/>
      <c r="CZ212" s="36" t="n"/>
      <c r="DA212" s="36" t="n"/>
      <c r="DB212" s="36" t="n"/>
      <c r="DC212" s="36" t="n"/>
      <c r="DD212" s="36" t="n"/>
      <c r="DE212" s="36" t="n"/>
      <c r="DF212" s="36" t="n"/>
      <c r="DG212" s="36" t="n"/>
      <c r="DH212" s="36" t="n"/>
      <c r="DI212" s="36" t="n"/>
      <c r="DJ212" s="36" t="n"/>
      <c r="DK212" s="36" t="n"/>
      <c r="DL212" s="36" t="n"/>
      <c r="DM212" s="36" t="n"/>
      <c r="DN212" s="36" t="n"/>
      <c r="DO212" s="36" t="n"/>
      <c r="DP212" s="36" t="n"/>
      <c r="DQ212" s="36" t="n"/>
      <c r="DR212" s="36" t="n"/>
      <c r="DS212" s="36" t="n"/>
      <c r="DT212" s="36" t="n"/>
      <c r="DU212" s="36" t="n"/>
      <c r="DV212" s="36" t="n"/>
      <c r="DW212" s="36" t="n"/>
      <c r="DX212" s="36" t="n"/>
      <c r="DY212" s="36" t="n"/>
      <c r="DZ212" s="36" t="n"/>
      <c r="EA212" s="36" t="n"/>
      <c r="EB212" s="36" t="n"/>
      <c r="EC212" s="36" t="n"/>
      <c r="ED212" s="36" t="n"/>
      <c r="EE212" s="36" t="n"/>
      <c r="EF212" s="36" t="n"/>
      <c r="EG212" s="36" t="n"/>
      <c r="EH212" s="36" t="n"/>
      <c r="EI212" s="36" t="n"/>
      <c r="EJ212" s="36" t="n"/>
      <c r="EK212" s="36" t="n"/>
      <c r="EL212" s="36" t="n"/>
      <c r="EM212" s="36" t="n"/>
      <c r="EN212" s="36" t="n"/>
    </row>
    <row r="213">
      <c r="A213" s="36" t="n"/>
      <c r="B213" s="36" t="n"/>
      <c r="C213" s="144" t="n"/>
      <c r="D213" s="144" t="n"/>
      <c r="E213" s="135" t="n"/>
      <c r="F213" s="135" t="n"/>
      <c r="G213" s="135" t="n"/>
      <c r="H213" s="135" t="n"/>
      <c r="I213" s="135" t="n"/>
      <c r="J213" s="135" t="n"/>
      <c r="K213" s="135" t="n"/>
      <c r="L213" s="135" t="n"/>
      <c r="M213" s="135" t="n"/>
      <c r="N213" s="135" t="n"/>
      <c r="O213" s="135" t="n"/>
      <c r="P213" s="135" t="n"/>
      <c r="Q213" s="135" t="n"/>
      <c r="R213" s="135" t="n"/>
      <c r="S213" s="135" t="n"/>
      <c r="T213" s="135" t="n"/>
      <c r="U213" s="135" t="n"/>
      <c r="V213" s="135" t="n"/>
      <c r="W213" s="135" t="n"/>
      <c r="X213" s="135" t="n"/>
      <c r="Y213" s="135" t="n"/>
      <c r="Z213" s="135" t="n"/>
      <c r="AA213" s="135" t="n"/>
      <c r="AB213" s="135" t="n"/>
      <c r="AC213" s="135" t="n"/>
      <c r="AD213" s="135" t="n"/>
      <c r="AE213" s="135" t="n"/>
      <c r="AF213" s="135" t="n"/>
      <c r="AG213" s="135" t="n"/>
      <c r="AH213" s="135" t="n"/>
      <c r="AI213" s="135" t="n"/>
      <c r="AJ213" s="135" t="n"/>
      <c r="AK213" s="135" t="n"/>
      <c r="AL213" s="135" t="n"/>
      <c r="AM213" s="135" t="n"/>
      <c r="AN213" s="135" t="n"/>
      <c r="AO213" s="135" t="n"/>
      <c r="AP213" s="135" t="n"/>
      <c r="AQ213" s="135" t="n"/>
      <c r="AR213" s="135" t="n"/>
      <c r="AS213" s="135" t="n"/>
      <c r="AT213" s="135" t="n"/>
      <c r="AU213" s="135" t="n"/>
      <c r="AV213" s="135" t="n"/>
      <c r="AW213" s="135" t="n"/>
      <c r="AX213" s="135" t="n"/>
      <c r="AY213" s="135" t="n"/>
      <c r="AZ213" s="135" t="n"/>
      <c r="BA213" s="135" t="n"/>
      <c r="BB213" s="135" t="n"/>
      <c r="BC213" s="135" t="n"/>
      <c r="BD213" s="135" t="n"/>
      <c r="BE213" s="135" t="n"/>
      <c r="BF213" s="135" t="n"/>
      <c r="BG213" s="135" t="n"/>
      <c r="BH213" s="135" t="n"/>
      <c r="BI213" s="135" t="n"/>
      <c r="BJ213" s="135" t="n"/>
      <c r="BK213" s="135" t="n"/>
      <c r="BL213" s="135" t="n"/>
      <c r="BM213" s="135" t="n"/>
      <c r="BN213" s="135" t="n"/>
      <c r="BO213" s="135" t="n"/>
      <c r="BP213" s="135" t="n"/>
      <c r="BQ213" s="135" t="n"/>
      <c r="BR213" s="135" t="n"/>
      <c r="BS213" s="135" t="n"/>
      <c r="BT213" s="135" t="n"/>
      <c r="BU213" s="135" t="n"/>
      <c r="BV213" s="135" t="n"/>
      <c r="BW213" s="135" t="n"/>
      <c r="BX213" s="135" t="n"/>
      <c r="BY213" s="135" t="n"/>
      <c r="BZ213" s="135" t="n"/>
      <c r="CA213" s="135" t="n"/>
      <c r="CB213" s="135" t="n"/>
      <c r="CC213" s="135" t="n"/>
      <c r="CD213" s="135" t="n"/>
      <c r="CE213" s="135" t="n"/>
      <c r="CF213" s="135" t="n"/>
      <c r="CG213" s="135" t="n"/>
      <c r="CH213" s="135" t="n"/>
      <c r="CI213" s="135" t="n"/>
      <c r="CJ213" s="135" t="n"/>
      <c r="CK213" s="135" t="n"/>
      <c r="CL213" s="135" t="n"/>
      <c r="CM213" s="135" t="n"/>
      <c r="CN213" s="135" t="n"/>
      <c r="CO213" s="135" t="n"/>
      <c r="CP213" s="135" t="n"/>
      <c r="CQ213" s="135" t="n"/>
      <c r="CR213" s="135" t="n"/>
      <c r="CU213" s="36" t="n"/>
      <c r="CV213" s="36" t="n"/>
      <c r="CW213" s="36" t="n"/>
      <c r="CX213" s="36" t="n"/>
      <c r="CY213" s="36" t="n"/>
      <c r="CZ213" s="36" t="n"/>
      <c r="DA213" s="36" t="n"/>
      <c r="DB213" s="36" t="n"/>
      <c r="DC213" s="36" t="n"/>
      <c r="DD213" s="36" t="n"/>
      <c r="DE213" s="36" t="n"/>
      <c r="DF213" s="36" t="n"/>
      <c r="DG213" s="36" t="n"/>
      <c r="DH213" s="36" t="n"/>
      <c r="DI213" s="36" t="n"/>
      <c r="DJ213" s="36" t="n"/>
      <c r="DK213" s="36" t="n"/>
      <c r="DL213" s="36" t="n"/>
      <c r="DM213" s="36" t="n"/>
      <c r="DN213" s="36" t="n"/>
      <c r="DO213" s="36" t="n"/>
      <c r="DP213" s="36" t="n"/>
      <c r="DQ213" s="36" t="n"/>
      <c r="DR213" s="36" t="n"/>
      <c r="DS213" s="36" t="n"/>
      <c r="DT213" s="36" t="n"/>
      <c r="DU213" s="36" t="n"/>
      <c r="DV213" s="36" t="n"/>
      <c r="DW213" s="36" t="n"/>
      <c r="DX213" s="36" t="n"/>
      <c r="DY213" s="36" t="n"/>
      <c r="DZ213" s="36" t="n"/>
      <c r="EA213" s="36" t="n"/>
      <c r="EB213" s="36" t="n"/>
      <c r="EC213" s="36" t="n"/>
      <c r="ED213" s="36" t="n"/>
      <c r="EE213" s="36" t="n"/>
      <c r="EF213" s="36" t="n"/>
      <c r="EG213" s="36" t="n"/>
      <c r="EH213" s="36" t="n"/>
      <c r="EI213" s="36" t="n"/>
      <c r="EJ213" s="36" t="n"/>
      <c r="EK213" s="36" t="n"/>
      <c r="EL213" s="36" t="n"/>
      <c r="EM213" s="36" t="n"/>
      <c r="EN213" s="36" t="n"/>
    </row>
    <row r="214">
      <c r="A214" s="36" t="n"/>
      <c r="B214" s="36" t="n"/>
      <c r="C214" s="144" t="n"/>
      <c r="D214" s="144" t="n"/>
      <c r="E214" s="135" t="n"/>
      <c r="F214" s="135" t="n"/>
      <c r="G214" s="135" t="n"/>
      <c r="H214" s="135" t="n"/>
      <c r="I214" s="135" t="n"/>
      <c r="J214" s="135" t="n"/>
      <c r="K214" s="135" t="n"/>
      <c r="L214" s="135" t="n"/>
      <c r="M214" s="135" t="n"/>
      <c r="N214" s="135" t="n"/>
      <c r="O214" s="135" t="n"/>
      <c r="P214" s="135" t="n"/>
      <c r="Q214" s="135" t="n"/>
      <c r="R214" s="135" t="n"/>
      <c r="S214" s="135" t="n"/>
      <c r="T214" s="135" t="n"/>
      <c r="U214" s="135" t="n"/>
      <c r="V214" s="135" t="n"/>
      <c r="W214" s="135" t="n"/>
      <c r="X214" s="135" t="n"/>
      <c r="Y214" s="135" t="n"/>
      <c r="Z214" s="135" t="n"/>
      <c r="AA214" s="135" t="n"/>
      <c r="AB214" s="135" t="n"/>
      <c r="AC214" s="135" t="n"/>
      <c r="AD214" s="135" t="n"/>
      <c r="AE214" s="135" t="n"/>
      <c r="AF214" s="135" t="n"/>
      <c r="AG214" s="135" t="n"/>
      <c r="AH214" s="135" t="n"/>
      <c r="AI214" s="135" t="n"/>
      <c r="AJ214" s="135" t="n"/>
      <c r="AK214" s="135" t="n"/>
      <c r="AL214" s="135" t="n"/>
      <c r="AM214" s="135" t="n"/>
      <c r="AN214" s="135" t="n"/>
      <c r="AO214" s="135" t="n"/>
      <c r="AP214" s="135" t="n"/>
      <c r="AQ214" s="135" t="n"/>
      <c r="AR214" s="135" t="n"/>
      <c r="AS214" s="135" t="n"/>
      <c r="AT214" s="135" t="n"/>
      <c r="AU214" s="135" t="n"/>
      <c r="AV214" s="135" t="n"/>
      <c r="AW214" s="135" t="n"/>
      <c r="AX214" s="135" t="n"/>
      <c r="AY214" s="135" t="n"/>
      <c r="AZ214" s="135" t="n"/>
      <c r="BA214" s="135" t="n"/>
      <c r="BB214" s="135" t="n"/>
      <c r="BC214" s="135" t="n"/>
      <c r="BD214" s="135" t="n"/>
      <c r="BE214" s="135" t="n"/>
      <c r="BF214" s="135" t="n"/>
      <c r="BG214" s="135" t="n"/>
      <c r="BH214" s="135" t="n"/>
      <c r="BI214" s="135" t="n"/>
      <c r="BJ214" s="135" t="n"/>
      <c r="BK214" s="135" t="n"/>
      <c r="BL214" s="135" t="n"/>
      <c r="BM214" s="135" t="n"/>
      <c r="BN214" s="135" t="n"/>
      <c r="BO214" s="135" t="n"/>
      <c r="BP214" s="135" t="n"/>
      <c r="BQ214" s="135" t="n"/>
      <c r="BR214" s="135" t="n"/>
      <c r="BS214" s="135" t="n"/>
      <c r="BT214" s="135" t="n"/>
      <c r="BU214" s="135" t="n"/>
      <c r="BV214" s="135" t="n"/>
      <c r="BW214" s="135" t="n"/>
      <c r="BX214" s="135" t="n"/>
      <c r="BY214" s="135" t="n"/>
      <c r="BZ214" s="135" t="n"/>
      <c r="CA214" s="135" t="n"/>
      <c r="CB214" s="135" t="n"/>
      <c r="CC214" s="135" t="n"/>
      <c r="CD214" s="135" t="n"/>
      <c r="CE214" s="135" t="n"/>
      <c r="CF214" s="135" t="n"/>
      <c r="CG214" s="135" t="n"/>
      <c r="CH214" s="135" t="n"/>
      <c r="CI214" s="135" t="n"/>
      <c r="CJ214" s="135" t="n"/>
      <c r="CK214" s="135" t="n"/>
      <c r="CL214" s="135" t="n"/>
      <c r="CM214" s="135" t="n"/>
      <c r="CN214" s="135" t="n"/>
      <c r="CO214" s="135" t="n"/>
      <c r="CP214" s="135" t="n"/>
      <c r="CQ214" s="135" t="n"/>
      <c r="CR214" s="135" t="n"/>
      <c r="CU214" s="36" t="n"/>
      <c r="CV214" s="36" t="n"/>
      <c r="CW214" s="36" t="n"/>
      <c r="CX214" s="36" t="n"/>
      <c r="CY214" s="36" t="n"/>
      <c r="CZ214" s="36" t="n"/>
      <c r="DA214" s="36" t="n"/>
      <c r="DB214" s="36" t="n"/>
      <c r="DC214" s="36" t="n"/>
      <c r="DD214" s="36" t="n"/>
      <c r="DE214" s="36" t="n"/>
      <c r="DF214" s="36" t="n"/>
      <c r="DG214" s="36" t="n"/>
      <c r="DH214" s="36" t="n"/>
      <c r="DI214" s="36" t="n"/>
      <c r="DJ214" s="36" t="n"/>
      <c r="DK214" s="36" t="n"/>
      <c r="DL214" s="36" t="n"/>
      <c r="DM214" s="36" t="n"/>
      <c r="DN214" s="36" t="n"/>
      <c r="DO214" s="36" t="n"/>
      <c r="DP214" s="36" t="n"/>
      <c r="DQ214" s="36" t="n"/>
      <c r="DR214" s="36" t="n"/>
      <c r="DS214" s="36" t="n"/>
      <c r="DT214" s="36" t="n"/>
      <c r="DU214" s="36" t="n"/>
      <c r="DV214" s="36" t="n"/>
      <c r="DW214" s="36" t="n"/>
      <c r="DX214" s="36" t="n"/>
      <c r="DY214" s="36" t="n"/>
      <c r="DZ214" s="36" t="n"/>
      <c r="EA214" s="36" t="n"/>
      <c r="EB214" s="36" t="n"/>
      <c r="EC214" s="36" t="n"/>
      <c r="ED214" s="36" t="n"/>
      <c r="EE214" s="36" t="n"/>
      <c r="EF214" s="36" t="n"/>
      <c r="EG214" s="36" t="n"/>
      <c r="EH214" s="36" t="n"/>
      <c r="EI214" s="36" t="n"/>
      <c r="EJ214" s="36" t="n"/>
      <c r="EK214" s="36" t="n"/>
      <c r="EL214" s="36" t="n"/>
      <c r="EM214" s="36" t="n"/>
      <c r="EN214" s="36" t="n"/>
    </row>
    <row r="215">
      <c r="A215" s="36" t="n"/>
      <c r="B215" s="36" t="n"/>
      <c r="C215" s="144" t="n"/>
      <c r="D215" s="144" t="n"/>
      <c r="E215" s="135" t="n"/>
      <c r="F215" s="135" t="n"/>
      <c r="G215" s="135" t="n"/>
      <c r="H215" s="135" t="n"/>
      <c r="I215" s="135" t="n"/>
      <c r="J215" s="135" t="n"/>
      <c r="K215" s="135" t="n"/>
      <c r="L215" s="135" t="n"/>
      <c r="M215" s="135" t="n"/>
      <c r="N215" s="135" t="n"/>
      <c r="O215" s="135" t="n"/>
      <c r="P215" s="135" t="n"/>
      <c r="Q215" s="135" t="n"/>
      <c r="R215" s="135" t="n"/>
      <c r="S215" s="135" t="n"/>
      <c r="T215" s="135" t="n"/>
      <c r="U215" s="135" t="n"/>
      <c r="V215" s="135" t="n"/>
      <c r="W215" s="135" t="n"/>
      <c r="X215" s="135" t="n"/>
      <c r="Y215" s="135" t="n"/>
      <c r="Z215" s="135" t="n"/>
      <c r="AA215" s="135" t="n"/>
      <c r="AB215" s="135" t="n"/>
      <c r="AC215" s="135" t="n"/>
      <c r="AD215" s="135" t="n"/>
      <c r="AE215" s="135" t="n"/>
      <c r="AF215" s="135" t="n"/>
      <c r="AG215" s="135" t="n"/>
      <c r="AH215" s="135" t="n"/>
      <c r="AI215" s="135" t="n"/>
      <c r="AJ215" s="135" t="n"/>
      <c r="AK215" s="135" t="n"/>
      <c r="AL215" s="135" t="n"/>
      <c r="AM215" s="135" t="n"/>
      <c r="AN215" s="135" t="n"/>
      <c r="AO215" s="135" t="n"/>
      <c r="AP215" s="135" t="n"/>
      <c r="AQ215" s="135" t="n"/>
      <c r="AR215" s="135" t="n"/>
      <c r="AS215" s="135" t="n"/>
      <c r="AT215" s="135" t="n"/>
      <c r="AU215" s="135" t="n"/>
      <c r="AV215" s="135" t="n"/>
      <c r="AW215" s="135" t="n"/>
      <c r="AX215" s="135" t="n"/>
      <c r="AY215" s="135" t="n"/>
      <c r="AZ215" s="135" t="n"/>
      <c r="BA215" s="135" t="n"/>
      <c r="BB215" s="135" t="n"/>
      <c r="BC215" s="135" t="n"/>
      <c r="BD215" s="135" t="n"/>
      <c r="BE215" s="135" t="n"/>
      <c r="BF215" s="135" t="n"/>
      <c r="BG215" s="135" t="n"/>
      <c r="BH215" s="135" t="n"/>
      <c r="BI215" s="135" t="n"/>
      <c r="BJ215" s="135" t="n"/>
      <c r="BK215" s="135" t="n"/>
      <c r="BL215" s="135" t="n"/>
      <c r="BM215" s="135" t="n"/>
      <c r="BN215" s="135" t="n"/>
      <c r="BO215" s="135" t="n"/>
      <c r="BP215" s="135" t="n"/>
      <c r="BQ215" s="135" t="n"/>
      <c r="BR215" s="135" t="n"/>
      <c r="BS215" s="135" t="n"/>
      <c r="BT215" s="135" t="n"/>
      <c r="BU215" s="135" t="n"/>
      <c r="BV215" s="135" t="n"/>
      <c r="BW215" s="135" t="n"/>
      <c r="BX215" s="135" t="n"/>
      <c r="BY215" s="135" t="n"/>
      <c r="BZ215" s="135" t="n"/>
      <c r="CA215" s="135" t="n"/>
      <c r="CB215" s="135" t="n"/>
      <c r="CC215" s="135" t="n"/>
      <c r="CD215" s="135" t="n"/>
      <c r="CE215" s="135" t="n"/>
      <c r="CF215" s="135" t="n"/>
      <c r="CG215" s="135" t="n"/>
      <c r="CH215" s="135" t="n"/>
      <c r="CI215" s="135" t="n"/>
      <c r="CJ215" s="135" t="n"/>
      <c r="CK215" s="135" t="n"/>
      <c r="CL215" s="135" t="n"/>
      <c r="CM215" s="135" t="n"/>
      <c r="CN215" s="135" t="n"/>
      <c r="CO215" s="135" t="n"/>
      <c r="CP215" s="135" t="n"/>
      <c r="CQ215" s="135" t="n"/>
      <c r="CR215" s="135" t="n"/>
      <c r="CU215" s="36" t="n"/>
      <c r="CV215" s="36" t="n"/>
      <c r="CW215" s="36" t="n"/>
      <c r="CX215" s="36" t="n"/>
      <c r="CY215" s="36" t="n"/>
      <c r="CZ215" s="36" t="n"/>
      <c r="DA215" s="36" t="n"/>
      <c r="DB215" s="36" t="n"/>
      <c r="DC215" s="36" t="n"/>
      <c r="DD215" s="36" t="n"/>
      <c r="DE215" s="36" t="n"/>
      <c r="DF215" s="36" t="n"/>
      <c r="DG215" s="36" t="n"/>
      <c r="DH215" s="36" t="n"/>
      <c r="DI215" s="36" t="n"/>
      <c r="DJ215" s="36" t="n"/>
      <c r="DK215" s="36" t="n"/>
      <c r="DL215" s="36" t="n"/>
      <c r="DM215" s="36" t="n"/>
      <c r="DN215" s="36" t="n"/>
      <c r="DO215" s="36" t="n"/>
      <c r="DP215" s="36" t="n"/>
      <c r="DQ215" s="36" t="n"/>
      <c r="DR215" s="36" t="n"/>
      <c r="DS215" s="36" t="n"/>
      <c r="DT215" s="36" t="n"/>
      <c r="DU215" s="36" t="n"/>
      <c r="DV215" s="36" t="n"/>
      <c r="DW215" s="36" t="n"/>
      <c r="DX215" s="36" t="n"/>
      <c r="DY215" s="36" t="n"/>
      <c r="DZ215" s="36" t="n"/>
      <c r="EA215" s="36" t="n"/>
      <c r="EB215" s="36" t="n"/>
      <c r="EC215" s="36" t="n"/>
      <c r="ED215" s="36" t="n"/>
      <c r="EE215" s="36" t="n"/>
      <c r="EF215" s="36" t="n"/>
      <c r="EG215" s="36" t="n"/>
      <c r="EH215" s="36" t="n"/>
      <c r="EI215" s="36" t="n"/>
      <c r="EJ215" s="36" t="n"/>
      <c r="EK215" s="36" t="n"/>
      <c r="EL215" s="36" t="n"/>
      <c r="EM215" s="36" t="n"/>
      <c r="EN215" s="36" t="n"/>
    </row>
    <row r="216">
      <c r="A216" s="36" t="n"/>
      <c r="B216" s="36" t="n"/>
      <c r="C216" s="144" t="n"/>
      <c r="D216" s="144" t="n"/>
      <c r="E216" s="135" t="n"/>
      <c r="F216" s="135" t="n"/>
      <c r="G216" s="135" t="n"/>
      <c r="H216" s="135" t="n"/>
      <c r="I216" s="135" t="n"/>
      <c r="J216" s="135" t="n"/>
      <c r="K216" s="135" t="n"/>
      <c r="L216" s="135" t="n"/>
      <c r="M216" s="135" t="n"/>
      <c r="N216" s="135" t="n"/>
      <c r="O216" s="135" t="n"/>
      <c r="P216" s="135" t="n"/>
      <c r="Q216" s="135" t="n"/>
      <c r="R216" s="135" t="n"/>
      <c r="S216" s="135" t="n"/>
      <c r="T216" s="135" t="n"/>
      <c r="U216" s="135" t="n"/>
      <c r="V216" s="135" t="n"/>
      <c r="W216" s="135" t="n"/>
      <c r="X216" s="135" t="n"/>
      <c r="Y216" s="135" t="n"/>
      <c r="Z216" s="135" t="n"/>
      <c r="AA216" s="135" t="n"/>
      <c r="AB216" s="135" t="n"/>
      <c r="AC216" s="135" t="n"/>
      <c r="AD216" s="135" t="n"/>
      <c r="AE216" s="135" t="n"/>
      <c r="AF216" s="135" t="n"/>
      <c r="AG216" s="135" t="n"/>
      <c r="AH216" s="135" t="n"/>
      <c r="AI216" s="135" t="n"/>
      <c r="AJ216" s="135" t="n"/>
      <c r="AK216" s="135" t="n"/>
      <c r="AL216" s="135" t="n"/>
      <c r="AM216" s="135" t="n"/>
      <c r="AN216" s="135" t="n"/>
      <c r="AO216" s="135" t="n"/>
      <c r="AP216" s="135" t="n"/>
      <c r="AQ216" s="135" t="n"/>
      <c r="AR216" s="135" t="n"/>
      <c r="AS216" s="135" t="n"/>
      <c r="AT216" s="135" t="n"/>
      <c r="AU216" s="135" t="n"/>
      <c r="AV216" s="135" t="n"/>
      <c r="AW216" s="135" t="n"/>
      <c r="AX216" s="135" t="n"/>
      <c r="AY216" s="135" t="n"/>
      <c r="AZ216" s="135" t="n"/>
      <c r="BA216" s="135" t="n"/>
      <c r="BB216" s="135" t="n"/>
      <c r="BC216" s="135" t="n"/>
      <c r="BD216" s="135" t="n"/>
      <c r="BE216" s="135" t="n"/>
      <c r="BF216" s="135" t="n"/>
      <c r="BG216" s="135" t="n"/>
      <c r="BH216" s="135" t="n"/>
      <c r="BI216" s="135" t="n"/>
      <c r="BJ216" s="135" t="n"/>
      <c r="BK216" s="135" t="n"/>
      <c r="BL216" s="135" t="n"/>
      <c r="BM216" s="135" t="n"/>
      <c r="BN216" s="135" t="n"/>
      <c r="BO216" s="135" t="n"/>
      <c r="BP216" s="135" t="n"/>
      <c r="BQ216" s="135" t="n"/>
      <c r="BR216" s="135" t="n"/>
      <c r="BS216" s="135" t="n"/>
      <c r="BT216" s="135" t="n"/>
      <c r="BU216" s="135" t="n"/>
      <c r="BV216" s="135" t="n"/>
      <c r="BW216" s="135" t="n"/>
      <c r="BX216" s="135" t="n"/>
      <c r="BY216" s="135" t="n"/>
      <c r="BZ216" s="135" t="n"/>
      <c r="CA216" s="135" t="n"/>
      <c r="CB216" s="135" t="n"/>
      <c r="CC216" s="135" t="n"/>
      <c r="CD216" s="135" t="n"/>
      <c r="CE216" s="135" t="n"/>
      <c r="CF216" s="135" t="n"/>
      <c r="CG216" s="135" t="n"/>
      <c r="CH216" s="135" t="n"/>
      <c r="CI216" s="135" t="n"/>
      <c r="CJ216" s="135" t="n"/>
      <c r="CK216" s="135" t="n"/>
      <c r="CL216" s="135" t="n"/>
      <c r="CM216" s="135" t="n"/>
      <c r="CN216" s="135" t="n"/>
      <c r="CO216" s="135" t="n"/>
      <c r="CP216" s="135" t="n"/>
      <c r="CQ216" s="135" t="n"/>
      <c r="CR216" s="135" t="n"/>
      <c r="CU216" s="36" t="n"/>
      <c r="CV216" s="36" t="n"/>
      <c r="CW216" s="36" t="n"/>
      <c r="CX216" s="36" t="n"/>
      <c r="CY216" s="36" t="n"/>
      <c r="CZ216" s="36" t="n"/>
      <c r="DA216" s="36" t="n"/>
      <c r="DB216" s="36" t="n"/>
      <c r="DC216" s="36" t="n"/>
      <c r="DD216" s="36" t="n"/>
      <c r="DE216" s="36" t="n"/>
      <c r="DF216" s="36" t="n"/>
      <c r="DG216" s="36" t="n"/>
      <c r="DH216" s="36" t="n"/>
      <c r="DI216" s="36" t="n"/>
      <c r="DJ216" s="36" t="n"/>
      <c r="DK216" s="36" t="n"/>
      <c r="DL216" s="36" t="n"/>
      <c r="DM216" s="36" t="n"/>
      <c r="DN216" s="36" t="n"/>
      <c r="DO216" s="36" t="n"/>
      <c r="DP216" s="36" t="n"/>
      <c r="DQ216" s="36" t="n"/>
      <c r="DR216" s="36" t="n"/>
      <c r="DS216" s="36" t="n"/>
      <c r="DT216" s="36" t="n"/>
      <c r="DU216" s="36" t="n"/>
      <c r="DV216" s="36" t="n"/>
      <c r="DW216" s="36" t="n"/>
      <c r="DX216" s="36" t="n"/>
      <c r="DY216" s="36" t="n"/>
      <c r="DZ216" s="36" t="n"/>
      <c r="EA216" s="36" t="n"/>
      <c r="EB216" s="36" t="n"/>
      <c r="EC216" s="36" t="n"/>
      <c r="ED216" s="36" t="n"/>
      <c r="EE216" s="36" t="n"/>
      <c r="EF216" s="36" t="n"/>
      <c r="EG216" s="36" t="n"/>
      <c r="EH216" s="36" t="n"/>
      <c r="EI216" s="36" t="n"/>
      <c r="EJ216" s="36" t="n"/>
      <c r="EK216" s="36" t="n"/>
      <c r="EL216" s="36" t="n"/>
      <c r="EM216" s="36" t="n"/>
      <c r="EN216" s="36" t="n"/>
    </row>
    <row r="217">
      <c r="A217" s="36" t="n"/>
      <c r="B217" s="36" t="n"/>
      <c r="C217" s="144" t="n"/>
      <c r="D217" s="144" t="n"/>
      <c r="E217" s="135" t="n"/>
      <c r="F217" s="135" t="n"/>
      <c r="G217" s="135" t="n"/>
      <c r="H217" s="135" t="n"/>
      <c r="I217" s="135" t="n"/>
      <c r="J217" s="135" t="n"/>
      <c r="K217" s="135" t="n"/>
      <c r="L217" s="135" t="n"/>
      <c r="M217" s="135" t="n"/>
      <c r="N217" s="135" t="n"/>
      <c r="O217" s="135" t="n"/>
      <c r="P217" s="135" t="n"/>
      <c r="Q217" s="135" t="n"/>
      <c r="R217" s="135" t="n"/>
      <c r="S217" s="135" t="n"/>
      <c r="T217" s="135" t="n"/>
      <c r="U217" s="135" t="n"/>
      <c r="V217" s="135" t="n"/>
      <c r="W217" s="135" t="n"/>
      <c r="X217" s="135" t="n"/>
      <c r="Y217" s="135" t="n"/>
      <c r="Z217" s="135" t="n"/>
      <c r="AA217" s="135" t="n"/>
      <c r="AB217" s="135" t="n"/>
      <c r="AC217" s="135" t="n"/>
      <c r="AD217" s="135" t="n"/>
      <c r="AE217" s="135" t="n"/>
      <c r="AF217" s="135" t="n"/>
      <c r="AG217" s="135" t="n"/>
      <c r="AH217" s="135" t="n"/>
      <c r="AI217" s="135" t="n"/>
      <c r="AJ217" s="135" t="n"/>
      <c r="AK217" s="135" t="n"/>
      <c r="AL217" s="135" t="n"/>
      <c r="AM217" s="135" t="n"/>
      <c r="AN217" s="135" t="n"/>
      <c r="AO217" s="135" t="n"/>
      <c r="AP217" s="135" t="n"/>
      <c r="AQ217" s="135" t="n"/>
      <c r="AR217" s="135" t="n"/>
      <c r="AS217" s="135" t="n"/>
      <c r="AT217" s="135" t="n"/>
      <c r="AU217" s="135" t="n"/>
      <c r="AV217" s="135" t="n"/>
      <c r="AW217" s="135" t="n"/>
      <c r="AX217" s="135" t="n"/>
      <c r="AY217" s="135" t="n"/>
      <c r="AZ217" s="135" t="n"/>
      <c r="BA217" s="135" t="n"/>
      <c r="BB217" s="135" t="n"/>
      <c r="BC217" s="135" t="n"/>
      <c r="BD217" s="135" t="n"/>
      <c r="BE217" s="135" t="n"/>
      <c r="BF217" s="135" t="n"/>
      <c r="BG217" s="135" t="n"/>
      <c r="BH217" s="135" t="n"/>
      <c r="BI217" s="135" t="n"/>
      <c r="BJ217" s="135" t="n"/>
      <c r="BK217" s="135" t="n"/>
      <c r="BL217" s="135" t="n"/>
      <c r="BM217" s="135" t="n"/>
      <c r="BN217" s="135" t="n"/>
      <c r="BO217" s="135" t="n"/>
      <c r="BP217" s="135" t="n"/>
      <c r="BQ217" s="135" t="n"/>
      <c r="BR217" s="135" t="n"/>
      <c r="BS217" s="135" t="n"/>
      <c r="BT217" s="135" t="n"/>
      <c r="BU217" s="135" t="n"/>
      <c r="BV217" s="135" t="n"/>
      <c r="BW217" s="135" t="n"/>
      <c r="BX217" s="135" t="n"/>
      <c r="BY217" s="135" t="n"/>
      <c r="BZ217" s="135" t="n"/>
      <c r="CA217" s="135" t="n"/>
      <c r="CB217" s="135" t="n"/>
      <c r="CC217" s="135" t="n"/>
      <c r="CD217" s="135" t="n"/>
      <c r="CE217" s="135" t="n"/>
      <c r="CF217" s="135" t="n"/>
      <c r="CG217" s="135" t="n"/>
      <c r="CH217" s="135" t="n"/>
      <c r="CI217" s="135" t="n"/>
      <c r="CJ217" s="135" t="n"/>
      <c r="CK217" s="135" t="n"/>
      <c r="CL217" s="135" t="n"/>
      <c r="CM217" s="135" t="n"/>
      <c r="CN217" s="135" t="n"/>
      <c r="CO217" s="135" t="n"/>
      <c r="CP217" s="135" t="n"/>
      <c r="CQ217" s="135" t="n"/>
      <c r="CR217" s="135" t="n"/>
      <c r="CU217" s="36" t="n"/>
      <c r="CV217" s="36" t="n"/>
      <c r="CW217" s="36" t="n"/>
      <c r="CX217" s="36" t="n"/>
      <c r="CY217" s="36" t="n"/>
      <c r="CZ217" s="36" t="n"/>
      <c r="DA217" s="36" t="n"/>
      <c r="DB217" s="36" t="n"/>
      <c r="DC217" s="36" t="n"/>
      <c r="DD217" s="36" t="n"/>
      <c r="DE217" s="36" t="n"/>
      <c r="DF217" s="36" t="n"/>
      <c r="DG217" s="36" t="n"/>
      <c r="DH217" s="36" t="n"/>
      <c r="DI217" s="36" t="n"/>
      <c r="DJ217" s="36" t="n"/>
      <c r="DK217" s="36" t="n"/>
      <c r="DL217" s="36" t="n"/>
      <c r="DM217" s="36" t="n"/>
      <c r="DN217" s="36" t="n"/>
      <c r="DO217" s="36" t="n"/>
      <c r="DP217" s="36" t="n"/>
      <c r="DQ217" s="36" t="n"/>
      <c r="DR217" s="36" t="n"/>
      <c r="DS217" s="36" t="n"/>
      <c r="DT217" s="36" t="n"/>
      <c r="DU217" s="36" t="n"/>
      <c r="DV217" s="36" t="n"/>
      <c r="DW217" s="36" t="n"/>
      <c r="DX217" s="36" t="n"/>
      <c r="DY217" s="36" t="n"/>
      <c r="DZ217" s="36" t="n"/>
      <c r="EA217" s="36" t="n"/>
      <c r="EB217" s="36" t="n"/>
      <c r="EC217" s="36" t="n"/>
      <c r="ED217" s="36" t="n"/>
      <c r="EE217" s="36" t="n"/>
      <c r="EF217" s="36" t="n"/>
      <c r="EG217" s="36" t="n"/>
      <c r="EH217" s="36" t="n"/>
      <c r="EI217" s="36" t="n"/>
      <c r="EJ217" s="36" t="n"/>
      <c r="EK217" s="36" t="n"/>
      <c r="EL217" s="36" t="n"/>
      <c r="EM217" s="36" t="n"/>
      <c r="EN217" s="36" t="n"/>
    </row>
    <row r="218">
      <c r="A218" s="36" t="n"/>
      <c r="B218" s="36" t="n"/>
      <c r="C218" s="144" t="n"/>
      <c r="D218" s="144" t="n"/>
      <c r="E218" s="135" t="n"/>
      <c r="F218" s="135" t="n"/>
      <c r="G218" s="135" t="n"/>
      <c r="H218" s="135" t="n"/>
      <c r="I218" s="135" t="n"/>
      <c r="J218" s="135" t="n"/>
      <c r="K218" s="135" t="n"/>
      <c r="L218" s="135" t="n"/>
      <c r="M218" s="135" t="n"/>
      <c r="N218" s="135" t="n"/>
      <c r="O218" s="135" t="n"/>
      <c r="P218" s="135" t="n"/>
      <c r="Q218" s="135" t="n"/>
      <c r="R218" s="135" t="n"/>
      <c r="S218" s="135" t="n"/>
      <c r="T218" s="135" t="n"/>
      <c r="U218" s="135" t="n"/>
      <c r="V218" s="135" t="n"/>
      <c r="W218" s="135" t="n"/>
      <c r="X218" s="135" t="n"/>
      <c r="Y218" s="135" t="n"/>
      <c r="Z218" s="135" t="n"/>
      <c r="AA218" s="135" t="n"/>
      <c r="AB218" s="135" t="n"/>
      <c r="AC218" s="135" t="n"/>
      <c r="AD218" s="135" t="n"/>
      <c r="AE218" s="135" t="n"/>
      <c r="AF218" s="135" t="n"/>
      <c r="AG218" s="135" t="n"/>
      <c r="AH218" s="135" t="n"/>
      <c r="AI218" s="135" t="n"/>
      <c r="AJ218" s="135" t="n"/>
      <c r="AK218" s="135" t="n"/>
      <c r="AL218" s="135" t="n"/>
      <c r="AM218" s="135" t="n"/>
      <c r="AN218" s="135" t="n"/>
      <c r="AO218" s="135" t="n"/>
      <c r="AP218" s="135" t="n"/>
      <c r="AQ218" s="135" t="n"/>
      <c r="AR218" s="135" t="n"/>
      <c r="AS218" s="135" t="n"/>
      <c r="AT218" s="135" t="n"/>
      <c r="AU218" s="135" t="n"/>
      <c r="AV218" s="135" t="n"/>
      <c r="AW218" s="135" t="n"/>
      <c r="AX218" s="135" t="n"/>
      <c r="AY218" s="135" t="n"/>
      <c r="AZ218" s="135" t="n"/>
      <c r="BA218" s="135" t="n"/>
      <c r="BB218" s="135" t="n"/>
      <c r="BC218" s="135" t="n"/>
      <c r="BD218" s="135" t="n"/>
      <c r="BE218" s="135" t="n"/>
      <c r="BF218" s="135" t="n"/>
      <c r="BG218" s="135" t="n"/>
      <c r="BH218" s="135" t="n"/>
      <c r="BI218" s="135" t="n"/>
      <c r="BJ218" s="135" t="n"/>
      <c r="BK218" s="135" t="n"/>
      <c r="BL218" s="135" t="n"/>
      <c r="BM218" s="135" t="n"/>
      <c r="BN218" s="135" t="n"/>
      <c r="BO218" s="135" t="n"/>
      <c r="BP218" s="135" t="n"/>
      <c r="BQ218" s="135" t="n"/>
      <c r="BR218" s="135" t="n"/>
      <c r="BS218" s="135" t="n"/>
      <c r="BT218" s="135" t="n"/>
      <c r="BU218" s="135" t="n"/>
      <c r="BV218" s="135" t="n"/>
      <c r="BW218" s="135" t="n"/>
      <c r="BX218" s="135" t="n"/>
      <c r="BY218" s="135" t="n"/>
      <c r="BZ218" s="135" t="n"/>
      <c r="CA218" s="135" t="n"/>
      <c r="CB218" s="135" t="n"/>
      <c r="CC218" s="135" t="n"/>
      <c r="CD218" s="135" t="n"/>
      <c r="CE218" s="135" t="n"/>
      <c r="CF218" s="135" t="n"/>
      <c r="CG218" s="135" t="n"/>
      <c r="CH218" s="135" t="n"/>
      <c r="CI218" s="135" t="n"/>
      <c r="CJ218" s="135" t="n"/>
      <c r="CK218" s="135" t="n"/>
      <c r="CL218" s="135" t="n"/>
      <c r="CM218" s="135" t="n"/>
      <c r="CN218" s="135" t="n"/>
      <c r="CO218" s="135" t="n"/>
      <c r="CP218" s="135" t="n"/>
      <c r="CQ218" s="135" t="n"/>
      <c r="CR218" s="135" t="n"/>
      <c r="CU218" s="36" t="n"/>
      <c r="CV218" s="36" t="n"/>
      <c r="CW218" s="36" t="n"/>
      <c r="CX218" s="36" t="n"/>
      <c r="CY218" s="36" t="n"/>
      <c r="CZ218" s="36" t="n"/>
      <c r="DA218" s="36" t="n"/>
      <c r="DB218" s="36" t="n"/>
      <c r="DC218" s="36" t="n"/>
      <c r="DD218" s="36" t="n"/>
      <c r="DE218" s="36" t="n"/>
      <c r="DF218" s="36" t="n"/>
      <c r="DG218" s="36" t="n"/>
      <c r="DH218" s="36" t="n"/>
      <c r="DI218" s="36" t="n"/>
      <c r="DJ218" s="36" t="n"/>
      <c r="DK218" s="36" t="n"/>
      <c r="DL218" s="36" t="n"/>
      <c r="DM218" s="36" t="n"/>
      <c r="DN218" s="36" t="n"/>
      <c r="DO218" s="36" t="n"/>
      <c r="DP218" s="36" t="n"/>
      <c r="DQ218" s="36" t="n"/>
      <c r="DR218" s="36" t="n"/>
      <c r="DS218" s="36" t="n"/>
      <c r="DT218" s="36" t="n"/>
      <c r="DU218" s="36" t="n"/>
      <c r="DV218" s="36" t="n"/>
      <c r="DW218" s="36" t="n"/>
      <c r="DX218" s="36" t="n"/>
      <c r="DY218" s="36" t="n"/>
      <c r="DZ218" s="36" t="n"/>
      <c r="EA218" s="36" t="n"/>
      <c r="EB218" s="36" t="n"/>
      <c r="EC218" s="36" t="n"/>
      <c r="ED218" s="36" t="n"/>
      <c r="EE218" s="36" t="n"/>
      <c r="EF218" s="36" t="n"/>
      <c r="EG218" s="36" t="n"/>
      <c r="EH218" s="36" t="n"/>
      <c r="EI218" s="36" t="n"/>
      <c r="EJ218" s="36" t="n"/>
      <c r="EK218" s="36" t="n"/>
      <c r="EL218" s="36" t="n"/>
      <c r="EM218" s="36" t="n"/>
      <c r="EN218" s="36" t="n"/>
    </row>
    <row r="219">
      <c r="A219" s="36" t="n"/>
      <c r="B219" s="36" t="n"/>
      <c r="C219" s="144" t="n"/>
      <c r="D219" s="144" t="n"/>
      <c r="E219" s="135" t="n"/>
      <c r="F219" s="135" t="n"/>
      <c r="G219" s="135" t="n"/>
      <c r="H219" s="135" t="n"/>
      <c r="I219" s="135" t="n"/>
      <c r="J219" s="135" t="n"/>
      <c r="K219" s="135" t="n"/>
      <c r="L219" s="135" t="n"/>
      <c r="M219" s="135" t="n"/>
      <c r="N219" s="135" t="n"/>
      <c r="O219" s="135" t="n"/>
      <c r="P219" s="135" t="n"/>
      <c r="Q219" s="135" t="n"/>
      <c r="R219" s="135" t="n"/>
      <c r="S219" s="135" t="n"/>
      <c r="T219" s="135" t="n"/>
      <c r="U219" s="135" t="n"/>
      <c r="V219" s="135" t="n"/>
      <c r="W219" s="135" t="n"/>
      <c r="X219" s="135" t="n"/>
      <c r="Y219" s="135" t="n"/>
      <c r="Z219" s="135" t="n"/>
      <c r="AA219" s="135" t="n"/>
      <c r="AB219" s="135" t="n"/>
      <c r="AC219" s="135" t="n"/>
      <c r="AD219" s="135" t="n"/>
      <c r="AE219" s="135" t="n"/>
      <c r="AF219" s="135" t="n"/>
      <c r="AG219" s="135" t="n"/>
      <c r="AH219" s="135" t="n"/>
      <c r="AI219" s="135" t="n"/>
      <c r="AJ219" s="135" t="n"/>
      <c r="AK219" s="135" t="n"/>
      <c r="AL219" s="135" t="n"/>
      <c r="AM219" s="135" t="n"/>
      <c r="AN219" s="135" t="n"/>
      <c r="AO219" s="135" t="n"/>
      <c r="AP219" s="135" t="n"/>
      <c r="AQ219" s="135" t="n"/>
      <c r="AR219" s="135" t="n"/>
      <c r="AS219" s="135" t="n"/>
      <c r="AT219" s="135" t="n"/>
      <c r="AU219" s="135" t="n"/>
      <c r="AV219" s="135" t="n"/>
      <c r="AW219" s="135" t="n"/>
      <c r="AX219" s="135" t="n"/>
      <c r="AY219" s="135" t="n"/>
      <c r="AZ219" s="135" t="n"/>
      <c r="BA219" s="135" t="n"/>
      <c r="BB219" s="135" t="n"/>
      <c r="BC219" s="135" t="n"/>
      <c r="BD219" s="135" t="n"/>
      <c r="BE219" s="135" t="n"/>
      <c r="BF219" s="135" t="n"/>
      <c r="BG219" s="135" t="n"/>
      <c r="BH219" s="135" t="n"/>
      <c r="BI219" s="135" t="n"/>
      <c r="BJ219" s="135" t="n"/>
      <c r="BK219" s="135" t="n"/>
      <c r="BL219" s="135" t="n"/>
      <c r="BM219" s="135" t="n"/>
      <c r="BN219" s="135" t="n"/>
      <c r="BO219" s="135" t="n"/>
      <c r="BP219" s="135" t="n"/>
      <c r="BQ219" s="135" t="n"/>
      <c r="BR219" s="135" t="n"/>
      <c r="BS219" s="135" t="n"/>
      <c r="BT219" s="135" t="n"/>
      <c r="BU219" s="135" t="n"/>
      <c r="BV219" s="135" t="n"/>
      <c r="BW219" s="135" t="n"/>
      <c r="BX219" s="135" t="n"/>
      <c r="BY219" s="135" t="n"/>
      <c r="BZ219" s="135" t="n"/>
      <c r="CA219" s="135" t="n"/>
      <c r="CB219" s="135" t="n"/>
      <c r="CC219" s="135" t="n"/>
      <c r="CD219" s="135" t="n"/>
      <c r="CE219" s="135" t="n"/>
      <c r="CF219" s="135" t="n"/>
      <c r="CG219" s="135" t="n"/>
      <c r="CH219" s="135" t="n"/>
      <c r="CI219" s="135" t="n"/>
      <c r="CJ219" s="135" t="n"/>
      <c r="CK219" s="135" t="n"/>
      <c r="CL219" s="135" t="n"/>
      <c r="CM219" s="135" t="n"/>
      <c r="CN219" s="135" t="n"/>
      <c r="CO219" s="135" t="n"/>
      <c r="CP219" s="135" t="n"/>
      <c r="CQ219" s="135" t="n"/>
      <c r="CR219" s="135" t="n"/>
      <c r="CU219" s="36" t="n"/>
      <c r="CV219" s="36" t="n"/>
      <c r="CW219" s="36" t="n"/>
      <c r="CX219" s="36" t="n"/>
      <c r="CY219" s="36" t="n"/>
      <c r="CZ219" s="36" t="n"/>
      <c r="DA219" s="36" t="n"/>
      <c r="DB219" s="36" t="n"/>
      <c r="DC219" s="36" t="n"/>
      <c r="DD219" s="36" t="n"/>
      <c r="DE219" s="36" t="n"/>
      <c r="DF219" s="36" t="n"/>
      <c r="DG219" s="36" t="n"/>
      <c r="DH219" s="36" t="n"/>
      <c r="DI219" s="36" t="n"/>
      <c r="DJ219" s="36" t="n"/>
      <c r="DK219" s="36" t="n"/>
      <c r="DL219" s="36" t="n"/>
      <c r="DM219" s="36" t="n"/>
      <c r="DN219" s="36" t="n"/>
      <c r="DO219" s="36" t="n"/>
      <c r="DP219" s="36" t="n"/>
      <c r="DQ219" s="36" t="n"/>
      <c r="DR219" s="36" t="n"/>
      <c r="DS219" s="36" t="n"/>
      <c r="DT219" s="36" t="n"/>
      <c r="DU219" s="36" t="n"/>
      <c r="DV219" s="36" t="n"/>
      <c r="DW219" s="36" t="n"/>
      <c r="DX219" s="36" t="n"/>
      <c r="DY219" s="36" t="n"/>
      <c r="DZ219" s="36" t="n"/>
      <c r="EA219" s="36" t="n"/>
      <c r="EB219" s="36" t="n"/>
      <c r="EC219" s="36" t="n"/>
      <c r="ED219" s="36" t="n"/>
      <c r="EE219" s="36" t="n"/>
      <c r="EF219" s="36" t="n"/>
      <c r="EG219" s="36" t="n"/>
      <c r="EH219" s="36" t="n"/>
      <c r="EI219" s="36" t="n"/>
      <c r="EJ219" s="36" t="n"/>
      <c r="EK219" s="36" t="n"/>
      <c r="EL219" s="36" t="n"/>
      <c r="EM219" s="36" t="n"/>
      <c r="EN219" s="36" t="n"/>
    </row>
    <row r="220">
      <c r="A220" s="36" t="n"/>
      <c r="B220" s="36" t="n"/>
      <c r="C220" s="144" t="n"/>
      <c r="D220" s="144" t="n"/>
      <c r="E220" s="135" t="n"/>
      <c r="F220" s="135" t="n"/>
      <c r="G220" s="135" t="n"/>
      <c r="H220" s="135" t="n"/>
      <c r="I220" s="135" t="n"/>
      <c r="J220" s="135" t="n"/>
      <c r="K220" s="135" t="n"/>
      <c r="L220" s="135" t="n"/>
      <c r="M220" s="135" t="n"/>
      <c r="N220" s="135" t="n"/>
      <c r="O220" s="135" t="n"/>
      <c r="P220" s="135" t="n"/>
      <c r="Q220" s="135" t="n"/>
      <c r="R220" s="135" t="n"/>
      <c r="S220" s="135" t="n"/>
      <c r="T220" s="135" t="n"/>
      <c r="U220" s="135" t="n"/>
      <c r="V220" s="135" t="n"/>
      <c r="W220" s="135" t="n"/>
      <c r="X220" s="135" t="n"/>
      <c r="Y220" s="135" t="n"/>
      <c r="Z220" s="135" t="n"/>
      <c r="AA220" s="135" t="n"/>
      <c r="AB220" s="135" t="n"/>
      <c r="AC220" s="135" t="n"/>
      <c r="AD220" s="135" t="n"/>
      <c r="AE220" s="135" t="n"/>
      <c r="AF220" s="135" t="n"/>
      <c r="AG220" s="135" t="n"/>
      <c r="AH220" s="135" t="n"/>
      <c r="AI220" s="135" t="n"/>
      <c r="AJ220" s="135" t="n"/>
      <c r="AK220" s="135" t="n"/>
      <c r="AL220" s="135" t="n"/>
      <c r="AM220" s="135" t="n"/>
      <c r="AN220" s="135" t="n"/>
      <c r="AO220" s="135" t="n"/>
      <c r="AP220" s="135" t="n"/>
      <c r="AQ220" s="135" t="n"/>
      <c r="AR220" s="135" t="n"/>
      <c r="AS220" s="135" t="n"/>
      <c r="AT220" s="135" t="n"/>
      <c r="AU220" s="135" t="n"/>
      <c r="AV220" s="135" t="n"/>
      <c r="AW220" s="135" t="n"/>
      <c r="AX220" s="135" t="n"/>
      <c r="AY220" s="135" t="n"/>
      <c r="AZ220" s="135" t="n"/>
      <c r="BA220" s="135" t="n"/>
      <c r="BB220" s="135" t="n"/>
      <c r="BC220" s="135" t="n"/>
      <c r="BD220" s="135" t="n"/>
      <c r="BE220" s="135" t="n"/>
      <c r="BF220" s="135" t="n"/>
      <c r="BG220" s="135" t="n"/>
      <c r="BH220" s="135" t="n"/>
      <c r="BI220" s="135" t="n"/>
      <c r="BJ220" s="135" t="n"/>
      <c r="BK220" s="135" t="n"/>
      <c r="BL220" s="135" t="n"/>
      <c r="BM220" s="135" t="n"/>
      <c r="BN220" s="135" t="n"/>
      <c r="BO220" s="135" t="n"/>
      <c r="BP220" s="135" t="n"/>
      <c r="BQ220" s="135" t="n"/>
      <c r="BR220" s="135" t="n"/>
      <c r="BS220" s="135" t="n"/>
      <c r="BT220" s="135" t="n"/>
      <c r="BU220" s="135" t="n"/>
      <c r="BV220" s="135" t="n"/>
      <c r="BW220" s="135" t="n"/>
      <c r="BX220" s="135" t="n"/>
      <c r="BY220" s="135" t="n"/>
      <c r="BZ220" s="135" t="n"/>
      <c r="CA220" s="135" t="n"/>
      <c r="CB220" s="135" t="n"/>
      <c r="CC220" s="135" t="n"/>
      <c r="CD220" s="135" t="n"/>
      <c r="CE220" s="135" t="n"/>
      <c r="CF220" s="135" t="n"/>
      <c r="CG220" s="135" t="n"/>
      <c r="CH220" s="135" t="n"/>
      <c r="CI220" s="135" t="n"/>
      <c r="CJ220" s="135" t="n"/>
      <c r="CK220" s="135" t="n"/>
      <c r="CL220" s="135" t="n"/>
      <c r="CM220" s="135" t="n"/>
      <c r="CN220" s="135" t="n"/>
      <c r="CO220" s="135" t="n"/>
      <c r="CP220" s="135" t="n"/>
      <c r="CQ220" s="135" t="n"/>
      <c r="CR220" s="135" t="n"/>
      <c r="CU220" s="36" t="n"/>
      <c r="CV220" s="36" t="n"/>
      <c r="CW220" s="36" t="n"/>
      <c r="CX220" s="36" t="n"/>
      <c r="CY220" s="36" t="n"/>
      <c r="CZ220" s="36" t="n"/>
      <c r="DA220" s="36" t="n"/>
      <c r="DB220" s="36" t="n"/>
      <c r="DC220" s="36" t="n"/>
      <c r="DD220" s="36" t="n"/>
      <c r="DE220" s="36" t="n"/>
      <c r="DF220" s="36" t="n"/>
      <c r="DG220" s="36" t="n"/>
      <c r="DH220" s="36" t="n"/>
      <c r="DI220" s="36" t="n"/>
      <c r="DJ220" s="36" t="n"/>
      <c r="DK220" s="36" t="n"/>
      <c r="DL220" s="36" t="n"/>
      <c r="DM220" s="36" t="n"/>
      <c r="DN220" s="36" t="n"/>
      <c r="DO220" s="36" t="n"/>
      <c r="DP220" s="36" t="n"/>
      <c r="DQ220" s="36" t="n"/>
      <c r="DR220" s="36" t="n"/>
      <c r="DS220" s="36" t="n"/>
      <c r="DT220" s="36" t="n"/>
      <c r="DU220" s="36" t="n"/>
      <c r="DV220" s="36" t="n"/>
      <c r="DW220" s="36" t="n"/>
      <c r="DX220" s="36" t="n"/>
      <c r="DY220" s="36" t="n"/>
      <c r="DZ220" s="36" t="n"/>
      <c r="EA220" s="36" t="n"/>
      <c r="EB220" s="36" t="n"/>
      <c r="EC220" s="36" t="n"/>
      <c r="ED220" s="36" t="n"/>
      <c r="EE220" s="36" t="n"/>
      <c r="EF220" s="36" t="n"/>
      <c r="EG220" s="36" t="n"/>
      <c r="EH220" s="36" t="n"/>
      <c r="EI220" s="36" t="n"/>
      <c r="EJ220" s="36" t="n"/>
      <c r="EK220" s="36" t="n"/>
      <c r="EL220" s="36" t="n"/>
      <c r="EM220" s="36" t="n"/>
      <c r="EN220" s="36" t="n"/>
    </row>
    <row r="221">
      <c r="A221" s="36" t="n"/>
      <c r="B221" s="36" t="n"/>
      <c r="C221" s="144" t="n"/>
      <c r="D221" s="144" t="n"/>
      <c r="E221" s="135" t="n"/>
      <c r="F221" s="135" t="n"/>
      <c r="G221" s="135" t="n"/>
      <c r="H221" s="135" t="n"/>
      <c r="I221" s="135" t="n"/>
      <c r="J221" s="135" t="n"/>
      <c r="K221" s="135" t="n"/>
      <c r="L221" s="135" t="n"/>
      <c r="M221" s="135" t="n"/>
      <c r="N221" s="135" t="n"/>
      <c r="O221" s="135" t="n"/>
      <c r="P221" s="135" t="n"/>
      <c r="Q221" s="135" t="n"/>
      <c r="R221" s="135" t="n"/>
      <c r="S221" s="135" t="n"/>
      <c r="T221" s="135" t="n"/>
      <c r="U221" s="135" t="n"/>
      <c r="V221" s="135" t="n"/>
      <c r="W221" s="135" t="n"/>
      <c r="X221" s="135" t="n"/>
      <c r="Y221" s="135" t="n"/>
      <c r="Z221" s="135" t="n"/>
      <c r="AA221" s="135" t="n"/>
      <c r="AB221" s="135" t="n"/>
      <c r="AC221" s="135" t="n"/>
      <c r="AD221" s="135" t="n"/>
      <c r="AE221" s="135" t="n"/>
      <c r="AF221" s="135" t="n"/>
      <c r="AG221" s="135" t="n"/>
      <c r="AH221" s="135" t="n"/>
      <c r="AI221" s="135" t="n"/>
      <c r="AJ221" s="135" t="n"/>
      <c r="AK221" s="135" t="n"/>
      <c r="AL221" s="135" t="n"/>
      <c r="AM221" s="135" t="n"/>
      <c r="AN221" s="135" t="n"/>
      <c r="AO221" s="135" t="n"/>
      <c r="AP221" s="135" t="n"/>
      <c r="AQ221" s="135" t="n"/>
      <c r="AR221" s="135" t="n"/>
      <c r="AS221" s="135" t="n"/>
      <c r="AT221" s="135" t="n"/>
      <c r="AU221" s="135" t="n"/>
      <c r="AV221" s="135" t="n"/>
      <c r="AW221" s="135" t="n"/>
      <c r="AX221" s="135" t="n"/>
      <c r="AY221" s="135" t="n"/>
      <c r="AZ221" s="135" t="n"/>
      <c r="BA221" s="135" t="n"/>
      <c r="BB221" s="135" t="n"/>
      <c r="BC221" s="135" t="n"/>
      <c r="BD221" s="135" t="n"/>
      <c r="BE221" s="135" t="n"/>
      <c r="BF221" s="135" t="n"/>
      <c r="BG221" s="135" t="n"/>
      <c r="BH221" s="135" t="n"/>
      <c r="BI221" s="135" t="n"/>
      <c r="BJ221" s="135" t="n"/>
      <c r="BK221" s="135" t="n"/>
      <c r="BL221" s="135" t="n"/>
      <c r="BM221" s="135" t="n"/>
      <c r="BN221" s="135" t="n"/>
      <c r="BO221" s="135" t="n"/>
      <c r="BP221" s="135" t="n"/>
      <c r="BQ221" s="135" t="n"/>
      <c r="BR221" s="135" t="n"/>
      <c r="BS221" s="135" t="n"/>
      <c r="BT221" s="135" t="n"/>
      <c r="BU221" s="135" t="n"/>
      <c r="BV221" s="135" t="n"/>
      <c r="BW221" s="135" t="n"/>
      <c r="BX221" s="135" t="n"/>
      <c r="BY221" s="135" t="n"/>
      <c r="BZ221" s="135" t="n"/>
      <c r="CA221" s="135" t="n"/>
      <c r="CB221" s="135" t="n"/>
      <c r="CC221" s="135" t="n"/>
      <c r="CD221" s="135" t="n"/>
      <c r="CE221" s="135" t="n"/>
      <c r="CF221" s="135" t="n"/>
      <c r="CG221" s="135" t="n"/>
      <c r="CH221" s="135" t="n"/>
      <c r="CI221" s="135" t="n"/>
      <c r="CJ221" s="135" t="n"/>
      <c r="CK221" s="135" t="n"/>
      <c r="CL221" s="135" t="n"/>
      <c r="CM221" s="135" t="n"/>
      <c r="CN221" s="135" t="n"/>
      <c r="CO221" s="135" t="n"/>
      <c r="CP221" s="135" t="n"/>
      <c r="CQ221" s="135" t="n"/>
      <c r="CR221" s="135" t="n"/>
      <c r="CU221" s="36" t="n"/>
      <c r="CV221" s="36" t="n"/>
      <c r="CW221" s="36" t="n"/>
      <c r="CX221" s="36" t="n"/>
      <c r="CY221" s="36" t="n"/>
      <c r="CZ221" s="36" t="n"/>
      <c r="DA221" s="36" t="n"/>
      <c r="DB221" s="36" t="n"/>
      <c r="DC221" s="36" t="n"/>
      <c r="DD221" s="36" t="n"/>
      <c r="DE221" s="36" t="n"/>
      <c r="DF221" s="36" t="n"/>
      <c r="DG221" s="36" t="n"/>
      <c r="DH221" s="36" t="n"/>
      <c r="DI221" s="36" t="n"/>
      <c r="DJ221" s="36" t="n"/>
      <c r="DK221" s="36" t="n"/>
      <c r="DL221" s="36" t="n"/>
      <c r="DM221" s="36" t="n"/>
      <c r="DN221" s="36" t="n"/>
      <c r="DO221" s="36" t="n"/>
      <c r="DP221" s="36" t="n"/>
      <c r="DQ221" s="36" t="n"/>
      <c r="DR221" s="36" t="n"/>
      <c r="DS221" s="36" t="n"/>
      <c r="DT221" s="36" t="n"/>
      <c r="DU221" s="36" t="n"/>
      <c r="DV221" s="36" t="n"/>
      <c r="DW221" s="36" t="n"/>
      <c r="DX221" s="36" t="n"/>
      <c r="DY221" s="36" t="n"/>
      <c r="DZ221" s="36" t="n"/>
      <c r="EA221" s="36" t="n"/>
      <c r="EB221" s="36" t="n"/>
      <c r="EC221" s="36" t="n"/>
      <c r="ED221" s="36" t="n"/>
      <c r="EE221" s="36" t="n"/>
      <c r="EF221" s="36" t="n"/>
      <c r="EG221" s="36" t="n"/>
      <c r="EH221" s="36" t="n"/>
      <c r="EI221" s="36" t="n"/>
      <c r="EJ221" s="36" t="n"/>
      <c r="EK221" s="36" t="n"/>
      <c r="EL221" s="36" t="n"/>
      <c r="EM221" s="36" t="n"/>
      <c r="EN221" s="36" t="n"/>
    </row>
    <row r="222">
      <c r="A222" s="36" t="n"/>
      <c r="B222" s="36" t="n"/>
      <c r="C222" s="144" t="n"/>
      <c r="D222" s="144" t="n"/>
      <c r="E222" s="135" t="n"/>
      <c r="F222" s="135" t="n"/>
      <c r="G222" s="135" t="n"/>
      <c r="H222" s="135" t="n"/>
      <c r="I222" s="135" t="n"/>
      <c r="J222" s="135" t="n"/>
      <c r="K222" s="135" t="n"/>
      <c r="L222" s="135" t="n"/>
      <c r="M222" s="135" t="n"/>
      <c r="N222" s="135" t="n"/>
      <c r="O222" s="135" t="n"/>
      <c r="P222" s="135" t="n"/>
      <c r="Q222" s="135" t="n"/>
      <c r="R222" s="135" t="n"/>
      <c r="S222" s="135" t="n"/>
      <c r="T222" s="135" t="n"/>
      <c r="U222" s="135" t="n"/>
      <c r="V222" s="135" t="n"/>
      <c r="W222" s="135" t="n"/>
      <c r="X222" s="135" t="n"/>
      <c r="Y222" s="135" t="n"/>
      <c r="Z222" s="135" t="n"/>
      <c r="AA222" s="135" t="n"/>
      <c r="AB222" s="135" t="n"/>
      <c r="AC222" s="135" t="n"/>
      <c r="AD222" s="135" t="n"/>
      <c r="AE222" s="135" t="n"/>
      <c r="AF222" s="135" t="n"/>
      <c r="AG222" s="135" t="n"/>
      <c r="AH222" s="135" t="n"/>
      <c r="AI222" s="135" t="n"/>
      <c r="AJ222" s="135" t="n"/>
      <c r="AK222" s="135" t="n"/>
      <c r="AL222" s="135" t="n"/>
      <c r="AM222" s="135" t="n"/>
      <c r="AN222" s="135" t="n"/>
      <c r="AO222" s="135" t="n"/>
      <c r="AP222" s="135" t="n"/>
      <c r="AQ222" s="135" t="n"/>
      <c r="AR222" s="135" t="n"/>
      <c r="AS222" s="135" t="n"/>
      <c r="AT222" s="135" t="n"/>
      <c r="AU222" s="135" t="n"/>
      <c r="AV222" s="135" t="n"/>
      <c r="AW222" s="135" t="n"/>
      <c r="AX222" s="135" t="n"/>
      <c r="AY222" s="135" t="n"/>
      <c r="AZ222" s="135" t="n"/>
      <c r="BA222" s="135" t="n"/>
      <c r="BB222" s="135" t="n"/>
      <c r="BC222" s="135" t="n"/>
      <c r="BD222" s="135" t="n"/>
      <c r="BE222" s="135" t="n"/>
      <c r="BF222" s="135" t="n"/>
      <c r="BG222" s="135" t="n"/>
      <c r="BH222" s="135" t="n"/>
      <c r="BI222" s="135" t="n"/>
      <c r="BJ222" s="135" t="n"/>
      <c r="BK222" s="135" t="n"/>
      <c r="BL222" s="135" t="n"/>
      <c r="BM222" s="135" t="n"/>
      <c r="BN222" s="135" t="n"/>
      <c r="BO222" s="135" t="n"/>
      <c r="BP222" s="135" t="n"/>
      <c r="BQ222" s="135" t="n"/>
      <c r="BR222" s="135" t="n"/>
      <c r="BS222" s="135" t="n"/>
      <c r="BT222" s="135" t="n"/>
      <c r="BU222" s="135" t="n"/>
      <c r="BV222" s="135" t="n"/>
      <c r="BW222" s="135" t="n"/>
      <c r="BX222" s="135" t="n"/>
      <c r="BY222" s="135" t="n"/>
      <c r="BZ222" s="135" t="n"/>
      <c r="CA222" s="135" t="n"/>
      <c r="CB222" s="135" t="n"/>
      <c r="CC222" s="135" t="n"/>
      <c r="CD222" s="135" t="n"/>
      <c r="CE222" s="135" t="n"/>
      <c r="CF222" s="135" t="n"/>
      <c r="CG222" s="135" t="n"/>
      <c r="CH222" s="135" t="n"/>
      <c r="CI222" s="135" t="n"/>
      <c r="CJ222" s="135" t="n"/>
      <c r="CK222" s="135" t="n"/>
      <c r="CL222" s="135" t="n"/>
      <c r="CM222" s="135" t="n"/>
      <c r="CN222" s="135" t="n"/>
      <c r="CO222" s="135" t="n"/>
      <c r="CP222" s="135" t="n"/>
      <c r="CQ222" s="135" t="n"/>
      <c r="CR222" s="135" t="n"/>
      <c r="CU222" s="36" t="n"/>
      <c r="CV222" s="36" t="n"/>
      <c r="CW222" s="36" t="n"/>
      <c r="CX222" s="36" t="n"/>
      <c r="CY222" s="36" t="n"/>
      <c r="CZ222" s="36" t="n"/>
      <c r="DA222" s="36" t="n"/>
      <c r="DB222" s="36" t="n"/>
      <c r="DC222" s="36" t="n"/>
      <c r="DD222" s="36" t="n"/>
      <c r="DE222" s="36" t="n"/>
      <c r="DF222" s="36" t="n"/>
      <c r="DG222" s="36" t="n"/>
      <c r="DH222" s="36" t="n"/>
      <c r="DI222" s="36" t="n"/>
      <c r="DJ222" s="36" t="n"/>
      <c r="DK222" s="36" t="n"/>
      <c r="DL222" s="36" t="n"/>
      <c r="DM222" s="36" t="n"/>
      <c r="DN222" s="36" t="n"/>
      <c r="DO222" s="36" t="n"/>
      <c r="DP222" s="36" t="n"/>
      <c r="DQ222" s="36" t="n"/>
      <c r="DR222" s="36" t="n"/>
      <c r="DS222" s="36" t="n"/>
      <c r="DT222" s="36" t="n"/>
      <c r="DU222" s="36" t="n"/>
      <c r="DV222" s="36" t="n"/>
      <c r="DW222" s="36" t="n"/>
      <c r="DX222" s="36" t="n"/>
      <c r="DY222" s="36" t="n"/>
      <c r="DZ222" s="36" t="n"/>
      <c r="EA222" s="36" t="n"/>
      <c r="EB222" s="36" t="n"/>
      <c r="EC222" s="36" t="n"/>
      <c r="ED222" s="36" t="n"/>
      <c r="EE222" s="36" t="n"/>
      <c r="EF222" s="36" t="n"/>
      <c r="EG222" s="36" t="n"/>
      <c r="EH222" s="36" t="n"/>
      <c r="EI222" s="36" t="n"/>
      <c r="EJ222" s="36" t="n"/>
      <c r="EK222" s="36" t="n"/>
      <c r="EL222" s="36" t="n"/>
      <c r="EM222" s="36" t="n"/>
      <c r="EN222" s="36" t="n"/>
    </row>
    <row r="223">
      <c r="A223" s="36" t="n"/>
      <c r="B223" s="36" t="n"/>
      <c r="C223" s="144" t="n"/>
      <c r="D223" s="144" t="n"/>
      <c r="E223" s="135" t="n"/>
      <c r="F223" s="135" t="n"/>
      <c r="G223" s="135" t="n"/>
      <c r="H223" s="135" t="n"/>
      <c r="I223" s="135" t="n"/>
      <c r="J223" s="135" t="n"/>
      <c r="K223" s="135" t="n"/>
      <c r="L223" s="135" t="n"/>
      <c r="M223" s="135" t="n"/>
      <c r="N223" s="135" t="n"/>
      <c r="O223" s="135" t="n"/>
      <c r="P223" s="135" t="n"/>
      <c r="Q223" s="135" t="n"/>
      <c r="R223" s="135" t="n"/>
      <c r="S223" s="135" t="n"/>
      <c r="T223" s="135" t="n"/>
      <c r="U223" s="135" t="n"/>
      <c r="V223" s="135" t="n"/>
      <c r="W223" s="135" t="n"/>
      <c r="X223" s="135" t="n"/>
      <c r="Y223" s="135" t="n"/>
      <c r="Z223" s="135" t="n"/>
      <c r="AA223" s="135" t="n"/>
      <c r="AB223" s="135" t="n"/>
      <c r="AC223" s="135" t="n"/>
      <c r="AD223" s="135" t="n"/>
      <c r="AE223" s="135" t="n"/>
      <c r="AF223" s="135" t="n"/>
      <c r="AG223" s="135" t="n"/>
      <c r="AH223" s="135" t="n"/>
      <c r="AI223" s="135" t="n"/>
      <c r="AJ223" s="135" t="n"/>
      <c r="AK223" s="135" t="n"/>
      <c r="AL223" s="135" t="n"/>
      <c r="AM223" s="135" t="n"/>
      <c r="AN223" s="135" t="n"/>
      <c r="AO223" s="135" t="n"/>
      <c r="AP223" s="135" t="n"/>
      <c r="AQ223" s="135" t="n"/>
      <c r="AR223" s="135" t="n"/>
      <c r="AS223" s="135" t="n"/>
      <c r="AT223" s="135" t="n"/>
      <c r="AU223" s="135" t="n"/>
      <c r="AV223" s="135" t="n"/>
      <c r="AW223" s="135" t="n"/>
      <c r="AX223" s="135" t="n"/>
      <c r="AY223" s="135" t="n"/>
      <c r="AZ223" s="135" t="n"/>
      <c r="BA223" s="135" t="n"/>
      <c r="BB223" s="135" t="n"/>
      <c r="BC223" s="135" t="n"/>
      <c r="BD223" s="135" t="n"/>
      <c r="BE223" s="135" t="n"/>
      <c r="BF223" s="135" t="n"/>
      <c r="BG223" s="135" t="n"/>
      <c r="BH223" s="135" t="n"/>
      <c r="BI223" s="135" t="n"/>
      <c r="BJ223" s="135" t="n"/>
      <c r="BK223" s="135" t="n"/>
      <c r="BL223" s="135" t="n"/>
      <c r="BM223" s="135" t="n"/>
      <c r="BN223" s="135" t="n"/>
      <c r="BO223" s="135" t="n"/>
      <c r="BP223" s="135" t="n"/>
      <c r="BQ223" s="135" t="n"/>
      <c r="BR223" s="135" t="n"/>
      <c r="BS223" s="135" t="n"/>
      <c r="BT223" s="135" t="n"/>
      <c r="BU223" s="135" t="n"/>
      <c r="BV223" s="135" t="n"/>
      <c r="BW223" s="135" t="n"/>
      <c r="BX223" s="135" t="n"/>
      <c r="BY223" s="135" t="n"/>
      <c r="BZ223" s="135" t="n"/>
      <c r="CA223" s="135" t="n"/>
      <c r="CB223" s="135" t="n"/>
      <c r="CC223" s="135" t="n"/>
      <c r="CD223" s="135" t="n"/>
      <c r="CE223" s="135" t="n"/>
      <c r="CF223" s="135" t="n"/>
      <c r="CG223" s="135" t="n"/>
      <c r="CH223" s="135" t="n"/>
      <c r="CI223" s="135" t="n"/>
      <c r="CJ223" s="135" t="n"/>
      <c r="CK223" s="135" t="n"/>
      <c r="CL223" s="135" t="n"/>
      <c r="CM223" s="135" t="n"/>
      <c r="CN223" s="135" t="n"/>
      <c r="CO223" s="135" t="n"/>
      <c r="CP223" s="135" t="n"/>
      <c r="CQ223" s="135" t="n"/>
      <c r="CR223" s="135" t="n"/>
      <c r="CU223" s="36" t="n"/>
      <c r="CV223" s="36" t="n"/>
      <c r="CW223" s="36" t="n"/>
      <c r="CX223" s="36" t="n"/>
      <c r="CY223" s="36" t="n"/>
      <c r="CZ223" s="36" t="n"/>
      <c r="DA223" s="36" t="n"/>
      <c r="DB223" s="36" t="n"/>
      <c r="DC223" s="36" t="n"/>
      <c r="DD223" s="36" t="n"/>
      <c r="DE223" s="36" t="n"/>
      <c r="DF223" s="36" t="n"/>
      <c r="DG223" s="36" t="n"/>
      <c r="DH223" s="36" t="n"/>
      <c r="DI223" s="36" t="n"/>
      <c r="DJ223" s="36" t="n"/>
      <c r="DK223" s="36" t="n"/>
      <c r="DL223" s="36" t="n"/>
      <c r="DM223" s="36" t="n"/>
      <c r="DN223" s="36" t="n"/>
      <c r="DO223" s="36" t="n"/>
      <c r="DP223" s="36" t="n"/>
      <c r="DQ223" s="36" t="n"/>
      <c r="DR223" s="36" t="n"/>
      <c r="DS223" s="36" t="n"/>
      <c r="DT223" s="36" t="n"/>
      <c r="DU223" s="36" t="n"/>
      <c r="DV223" s="36" t="n"/>
      <c r="DW223" s="36" t="n"/>
      <c r="DX223" s="36" t="n"/>
      <c r="DY223" s="36" t="n"/>
      <c r="DZ223" s="36" t="n"/>
      <c r="EA223" s="36" t="n"/>
      <c r="EB223" s="36" t="n"/>
      <c r="EC223" s="36" t="n"/>
      <c r="ED223" s="36" t="n"/>
      <c r="EE223" s="36" t="n"/>
      <c r="EF223" s="36" t="n"/>
      <c r="EG223" s="36" t="n"/>
      <c r="EH223" s="36" t="n"/>
      <c r="EI223" s="36" t="n"/>
      <c r="EJ223" s="36" t="n"/>
      <c r="EK223" s="36" t="n"/>
      <c r="EL223" s="36" t="n"/>
      <c r="EM223" s="36" t="n"/>
      <c r="EN223" s="36" t="n"/>
    </row>
    <row r="224">
      <c r="A224" s="36" t="n"/>
      <c r="B224" s="36" t="n"/>
      <c r="C224" s="144" t="n"/>
      <c r="D224" s="144" t="n"/>
      <c r="E224" s="135" t="n"/>
      <c r="F224" s="135" t="n"/>
      <c r="G224" s="135" t="n"/>
      <c r="H224" s="135" t="n"/>
      <c r="I224" s="135" t="n"/>
      <c r="J224" s="135" t="n"/>
      <c r="K224" s="135" t="n"/>
      <c r="L224" s="135" t="n"/>
      <c r="M224" s="135" t="n"/>
      <c r="N224" s="135" t="n"/>
      <c r="O224" s="135" t="n"/>
      <c r="P224" s="135" t="n"/>
      <c r="Q224" s="135" t="n"/>
      <c r="R224" s="135" t="n"/>
      <c r="S224" s="135" t="n"/>
      <c r="T224" s="135" t="n"/>
      <c r="U224" s="135" t="n"/>
      <c r="V224" s="135" t="n"/>
      <c r="W224" s="135" t="n"/>
      <c r="X224" s="135" t="n"/>
      <c r="Y224" s="135" t="n"/>
      <c r="Z224" s="135" t="n"/>
      <c r="AA224" s="135" t="n"/>
      <c r="AB224" s="135" t="n"/>
      <c r="AC224" s="135" t="n"/>
      <c r="AD224" s="135" t="n"/>
      <c r="AE224" s="135" t="n"/>
      <c r="AF224" s="135" t="n"/>
      <c r="AG224" s="135" t="n"/>
      <c r="AH224" s="135" t="n"/>
      <c r="AI224" s="135" t="n"/>
      <c r="AJ224" s="135" t="n"/>
      <c r="AK224" s="135" t="n"/>
      <c r="AL224" s="135" t="n"/>
      <c r="AM224" s="135" t="n"/>
      <c r="AN224" s="135" t="n"/>
      <c r="AO224" s="135" t="n"/>
      <c r="AP224" s="135" t="n"/>
      <c r="AQ224" s="135" t="n"/>
      <c r="AR224" s="135" t="n"/>
      <c r="AS224" s="135" t="n"/>
      <c r="AT224" s="135" t="n"/>
      <c r="AU224" s="135" t="n"/>
      <c r="AV224" s="135" t="n"/>
      <c r="AW224" s="135" t="n"/>
      <c r="AX224" s="135" t="n"/>
      <c r="AY224" s="135" t="n"/>
      <c r="AZ224" s="135" t="n"/>
      <c r="BA224" s="135" t="n"/>
      <c r="BB224" s="135" t="n"/>
      <c r="BC224" s="135" t="n"/>
      <c r="BD224" s="135" t="n"/>
      <c r="BE224" s="135" t="n"/>
      <c r="BF224" s="135" t="n"/>
      <c r="BG224" s="135" t="n"/>
      <c r="BH224" s="135" t="n"/>
      <c r="BI224" s="135" t="n"/>
      <c r="BJ224" s="135" t="n"/>
      <c r="BK224" s="135" t="n"/>
      <c r="BL224" s="135" t="n"/>
      <c r="BM224" s="135" t="n"/>
      <c r="BN224" s="135" t="n"/>
      <c r="BO224" s="135" t="n"/>
      <c r="BP224" s="135" t="n"/>
      <c r="BQ224" s="135" t="n"/>
      <c r="BR224" s="135" t="n"/>
      <c r="BS224" s="135" t="n"/>
      <c r="BT224" s="135" t="n"/>
      <c r="BU224" s="135" t="n"/>
      <c r="BV224" s="135" t="n"/>
      <c r="BW224" s="135" t="n"/>
      <c r="BX224" s="135" t="n"/>
      <c r="BY224" s="135" t="n"/>
      <c r="BZ224" s="135" t="n"/>
      <c r="CA224" s="135" t="n"/>
      <c r="CB224" s="135" t="n"/>
      <c r="CC224" s="135" t="n"/>
      <c r="CD224" s="135" t="n"/>
      <c r="CE224" s="135" t="n"/>
      <c r="CF224" s="135" t="n"/>
      <c r="CG224" s="135" t="n"/>
      <c r="CH224" s="135" t="n"/>
      <c r="CI224" s="135" t="n"/>
      <c r="CJ224" s="135" t="n"/>
      <c r="CK224" s="135" t="n"/>
      <c r="CL224" s="135" t="n"/>
      <c r="CM224" s="135" t="n"/>
      <c r="CN224" s="135" t="n"/>
      <c r="CO224" s="135" t="n"/>
      <c r="CP224" s="135" t="n"/>
      <c r="CQ224" s="135" t="n"/>
      <c r="CR224" s="135" t="n"/>
      <c r="CU224" s="36" t="n"/>
      <c r="CV224" s="36" t="n"/>
      <c r="CW224" s="36" t="n"/>
      <c r="CX224" s="36" t="n"/>
      <c r="CY224" s="36" t="n"/>
      <c r="CZ224" s="36" t="n"/>
      <c r="DA224" s="36" t="n"/>
      <c r="DB224" s="36" t="n"/>
      <c r="DC224" s="36" t="n"/>
      <c r="DD224" s="36" t="n"/>
      <c r="DE224" s="36" t="n"/>
      <c r="DF224" s="36" t="n"/>
      <c r="DG224" s="36" t="n"/>
      <c r="DH224" s="36" t="n"/>
      <c r="DI224" s="36" t="n"/>
      <c r="DJ224" s="36" t="n"/>
      <c r="DK224" s="36" t="n"/>
      <c r="DL224" s="36" t="n"/>
      <c r="DM224" s="36" t="n"/>
      <c r="DN224" s="36" t="n"/>
      <c r="DO224" s="36" t="n"/>
      <c r="DP224" s="36" t="n"/>
      <c r="DQ224" s="36" t="n"/>
      <c r="DR224" s="36" t="n"/>
      <c r="DS224" s="36" t="n"/>
      <c r="DT224" s="36" t="n"/>
      <c r="DU224" s="36" t="n"/>
      <c r="DV224" s="36" t="n"/>
      <c r="DW224" s="36" t="n"/>
      <c r="DX224" s="36" t="n"/>
      <c r="DY224" s="36" t="n"/>
      <c r="DZ224" s="36" t="n"/>
      <c r="EA224" s="36" t="n"/>
      <c r="EB224" s="36" t="n"/>
      <c r="EC224" s="36" t="n"/>
      <c r="ED224" s="36" t="n"/>
      <c r="EE224" s="36" t="n"/>
      <c r="EF224" s="36" t="n"/>
      <c r="EG224" s="36" t="n"/>
      <c r="EH224" s="36" t="n"/>
      <c r="EI224" s="36" t="n"/>
      <c r="EJ224" s="36" t="n"/>
      <c r="EK224" s="36" t="n"/>
      <c r="EL224" s="36" t="n"/>
      <c r="EM224" s="36" t="n"/>
      <c r="EN224" s="36" t="n"/>
    </row>
    <row r="225">
      <c r="A225" s="36" t="n"/>
      <c r="B225" s="36" t="n"/>
      <c r="C225" s="144" t="n"/>
      <c r="D225" s="144" t="n"/>
      <c r="E225" s="135" t="n"/>
      <c r="F225" s="135" t="n"/>
      <c r="G225" s="135" t="n"/>
      <c r="H225" s="135" t="n"/>
      <c r="I225" s="135" t="n"/>
      <c r="J225" s="135" t="n"/>
      <c r="K225" s="135" t="n"/>
      <c r="L225" s="135" t="n"/>
      <c r="M225" s="135" t="n"/>
      <c r="N225" s="135" t="n"/>
      <c r="O225" s="135" t="n"/>
      <c r="P225" s="135" t="n"/>
      <c r="Q225" s="135" t="n"/>
      <c r="R225" s="135" t="n"/>
      <c r="S225" s="135" t="n"/>
      <c r="T225" s="135" t="n"/>
      <c r="U225" s="135" t="n"/>
      <c r="V225" s="135" t="n"/>
      <c r="W225" s="135" t="n"/>
      <c r="X225" s="135" t="n"/>
      <c r="Y225" s="135" t="n"/>
      <c r="Z225" s="135" t="n"/>
      <c r="AA225" s="135" t="n"/>
      <c r="AB225" s="135" t="n"/>
      <c r="AC225" s="135" t="n"/>
      <c r="AD225" s="135" t="n"/>
      <c r="AE225" s="135" t="n"/>
      <c r="AF225" s="135" t="n"/>
      <c r="AG225" s="135" t="n"/>
      <c r="AH225" s="135" t="n"/>
      <c r="AI225" s="135" t="n"/>
      <c r="AJ225" s="135" t="n"/>
      <c r="AK225" s="135" t="n"/>
      <c r="AL225" s="135" t="n"/>
      <c r="AM225" s="135" t="n"/>
      <c r="AN225" s="135" t="n"/>
      <c r="AO225" s="135" t="n"/>
      <c r="AP225" s="135" t="n"/>
      <c r="AQ225" s="135" t="n"/>
      <c r="AR225" s="135" t="n"/>
      <c r="AS225" s="135" t="n"/>
      <c r="AT225" s="135" t="n"/>
      <c r="AU225" s="135" t="n"/>
      <c r="AV225" s="135" t="n"/>
      <c r="AW225" s="135" t="n"/>
      <c r="AX225" s="135" t="n"/>
      <c r="AY225" s="135" t="n"/>
      <c r="AZ225" s="135" t="n"/>
      <c r="BA225" s="135" t="n"/>
      <c r="BB225" s="135" t="n"/>
      <c r="BC225" s="135" t="n"/>
      <c r="BD225" s="135" t="n"/>
      <c r="BE225" s="135" t="n"/>
      <c r="BF225" s="135" t="n"/>
      <c r="BG225" s="135" t="n"/>
      <c r="BH225" s="135" t="n"/>
      <c r="BI225" s="135" t="n"/>
      <c r="BJ225" s="135" t="n"/>
      <c r="BK225" s="135" t="n"/>
      <c r="BL225" s="135" t="n"/>
      <c r="BM225" s="135" t="n"/>
      <c r="BN225" s="135" t="n"/>
      <c r="BO225" s="135" t="n"/>
      <c r="BP225" s="135" t="n"/>
      <c r="BQ225" s="135" t="n"/>
      <c r="BR225" s="135" t="n"/>
      <c r="BS225" s="135" t="n"/>
      <c r="BT225" s="135" t="n"/>
      <c r="BU225" s="135" t="n"/>
      <c r="BV225" s="135" t="n"/>
      <c r="BW225" s="135" t="n"/>
      <c r="BX225" s="135" t="n"/>
      <c r="BY225" s="135" t="n"/>
      <c r="BZ225" s="135" t="n"/>
      <c r="CA225" s="135" t="n"/>
      <c r="CB225" s="135" t="n"/>
      <c r="CC225" s="135" t="n"/>
      <c r="CD225" s="135" t="n"/>
      <c r="CE225" s="135" t="n"/>
      <c r="CF225" s="135" t="n"/>
      <c r="CG225" s="135" t="n"/>
      <c r="CH225" s="135" t="n"/>
      <c r="CI225" s="135" t="n"/>
      <c r="CJ225" s="135" t="n"/>
      <c r="CK225" s="135" t="n"/>
      <c r="CL225" s="135" t="n"/>
      <c r="CM225" s="135" t="n"/>
      <c r="CN225" s="135" t="n"/>
      <c r="CO225" s="135" t="n"/>
      <c r="CP225" s="135" t="n"/>
      <c r="CQ225" s="135" t="n"/>
      <c r="CR225" s="135" t="n"/>
      <c r="CU225" s="36" t="n"/>
      <c r="CV225" s="36" t="n"/>
      <c r="CW225" s="36" t="n"/>
      <c r="CX225" s="36" t="n"/>
      <c r="CY225" s="36" t="n"/>
      <c r="CZ225" s="36" t="n"/>
      <c r="DA225" s="36" t="n"/>
      <c r="DB225" s="36" t="n"/>
      <c r="DC225" s="36" t="n"/>
      <c r="DD225" s="36" t="n"/>
      <c r="DE225" s="36" t="n"/>
      <c r="DF225" s="36" t="n"/>
      <c r="DG225" s="36" t="n"/>
      <c r="DH225" s="36" t="n"/>
      <c r="DI225" s="36" t="n"/>
      <c r="DJ225" s="36" t="n"/>
      <c r="DK225" s="36" t="n"/>
      <c r="DL225" s="36" t="n"/>
      <c r="DM225" s="36" t="n"/>
      <c r="DN225" s="36" t="n"/>
      <c r="DO225" s="36" t="n"/>
      <c r="DP225" s="36" t="n"/>
      <c r="DQ225" s="36" t="n"/>
      <c r="DR225" s="36" t="n"/>
      <c r="DS225" s="36" t="n"/>
      <c r="DT225" s="36" t="n"/>
      <c r="DU225" s="36" t="n"/>
      <c r="DV225" s="36" t="n"/>
      <c r="DW225" s="36" t="n"/>
      <c r="DX225" s="36" t="n"/>
      <c r="DY225" s="36" t="n"/>
      <c r="DZ225" s="36" t="n"/>
      <c r="EA225" s="36" t="n"/>
      <c r="EB225" s="36" t="n"/>
      <c r="EC225" s="36" t="n"/>
      <c r="ED225" s="36" t="n"/>
      <c r="EE225" s="36" t="n"/>
      <c r="EF225" s="36" t="n"/>
      <c r="EG225" s="36" t="n"/>
      <c r="EH225" s="36" t="n"/>
      <c r="EI225" s="36" t="n"/>
      <c r="EJ225" s="36" t="n"/>
      <c r="EK225" s="36" t="n"/>
      <c r="EL225" s="36" t="n"/>
      <c r="EM225" s="36" t="n"/>
      <c r="EN225" s="36" t="n"/>
    </row>
    <row r="226">
      <c r="A226" s="36" t="n"/>
      <c r="B226" s="36" t="n"/>
      <c r="C226" s="144" t="n"/>
      <c r="D226" s="144" t="n"/>
      <c r="E226" s="135" t="n"/>
      <c r="F226" s="135" t="n"/>
      <c r="G226" s="135" t="n"/>
      <c r="H226" s="135" t="n"/>
      <c r="I226" s="135" t="n"/>
      <c r="J226" s="135" t="n"/>
      <c r="K226" s="135" t="n"/>
      <c r="L226" s="135" t="n"/>
      <c r="M226" s="135" t="n"/>
      <c r="N226" s="135" t="n"/>
      <c r="O226" s="135" t="n"/>
      <c r="P226" s="135" t="n"/>
      <c r="Q226" s="135" t="n"/>
      <c r="R226" s="135" t="n"/>
      <c r="S226" s="135" t="n"/>
      <c r="T226" s="135" t="n"/>
      <c r="U226" s="135" t="n"/>
      <c r="V226" s="135" t="n"/>
      <c r="W226" s="135" t="n"/>
      <c r="X226" s="135" t="n"/>
      <c r="Y226" s="135" t="n"/>
      <c r="Z226" s="135" t="n"/>
      <c r="AA226" s="135" t="n"/>
      <c r="AB226" s="135" t="n"/>
      <c r="AC226" s="135" t="n"/>
      <c r="AD226" s="135" t="n"/>
      <c r="AE226" s="135" t="n"/>
      <c r="AF226" s="135" t="n"/>
      <c r="AG226" s="135" t="n"/>
      <c r="AH226" s="135" t="n"/>
      <c r="AI226" s="135" t="n"/>
      <c r="AJ226" s="135" t="n"/>
      <c r="AK226" s="135" t="n"/>
      <c r="AL226" s="135" t="n"/>
      <c r="AM226" s="135" t="n"/>
      <c r="AN226" s="135" t="n"/>
      <c r="AO226" s="135" t="n"/>
      <c r="AP226" s="135" t="n"/>
      <c r="AQ226" s="135" t="n"/>
      <c r="AR226" s="135" t="n"/>
      <c r="AS226" s="135" t="n"/>
      <c r="AT226" s="135" t="n"/>
      <c r="AU226" s="135" t="n"/>
      <c r="AV226" s="135" t="n"/>
      <c r="AW226" s="135" t="n"/>
      <c r="AX226" s="135" t="n"/>
      <c r="AY226" s="135" t="n"/>
      <c r="AZ226" s="135" t="n"/>
      <c r="BA226" s="135" t="n"/>
      <c r="BB226" s="135" t="n"/>
      <c r="BC226" s="135" t="n"/>
      <c r="BD226" s="135" t="n"/>
      <c r="BE226" s="135" t="n"/>
      <c r="BF226" s="135" t="n"/>
      <c r="BG226" s="135" t="n"/>
      <c r="BH226" s="135" t="n"/>
      <c r="BI226" s="135" t="n"/>
      <c r="BJ226" s="135" t="n"/>
      <c r="BK226" s="135" t="n"/>
      <c r="BL226" s="135" t="n"/>
      <c r="BM226" s="135" t="n"/>
      <c r="BN226" s="135" t="n"/>
      <c r="BO226" s="135" t="n"/>
      <c r="BP226" s="135" t="n"/>
      <c r="BQ226" s="135" t="n"/>
      <c r="BR226" s="135" t="n"/>
      <c r="BS226" s="135" t="n"/>
      <c r="BT226" s="135" t="n"/>
      <c r="BU226" s="135" t="n"/>
      <c r="BV226" s="135" t="n"/>
      <c r="BW226" s="135" t="n"/>
      <c r="BX226" s="135" t="n"/>
      <c r="BY226" s="135" t="n"/>
      <c r="BZ226" s="135" t="n"/>
      <c r="CA226" s="135" t="n"/>
      <c r="CB226" s="135" t="n"/>
      <c r="CC226" s="135" t="n"/>
      <c r="CD226" s="135" t="n"/>
      <c r="CE226" s="135" t="n"/>
      <c r="CF226" s="135" t="n"/>
      <c r="CG226" s="135" t="n"/>
      <c r="CH226" s="135" t="n"/>
      <c r="CI226" s="135" t="n"/>
      <c r="CJ226" s="135" t="n"/>
      <c r="CK226" s="135" t="n"/>
      <c r="CL226" s="135" t="n"/>
      <c r="CM226" s="135" t="n"/>
      <c r="CN226" s="135" t="n"/>
      <c r="CO226" s="135" t="n"/>
      <c r="CP226" s="135" t="n"/>
      <c r="CQ226" s="135" t="n"/>
      <c r="CR226" s="135" t="n"/>
      <c r="CU226" s="36" t="n"/>
      <c r="CV226" s="36" t="n"/>
      <c r="CW226" s="36" t="n"/>
      <c r="CX226" s="36" t="n"/>
      <c r="CY226" s="36" t="n"/>
      <c r="CZ226" s="36" t="n"/>
      <c r="DA226" s="36" t="n"/>
      <c r="DB226" s="36" t="n"/>
      <c r="DC226" s="36" t="n"/>
      <c r="DD226" s="36" t="n"/>
      <c r="DE226" s="36" t="n"/>
      <c r="DF226" s="36" t="n"/>
      <c r="DG226" s="36" t="n"/>
      <c r="DH226" s="36" t="n"/>
      <c r="DI226" s="36" t="n"/>
      <c r="DJ226" s="36" t="n"/>
      <c r="DK226" s="36" t="n"/>
      <c r="DL226" s="36" t="n"/>
      <c r="DM226" s="36" t="n"/>
      <c r="DN226" s="36" t="n"/>
      <c r="DO226" s="36" t="n"/>
      <c r="DP226" s="36" t="n"/>
      <c r="DQ226" s="36" t="n"/>
      <c r="DR226" s="36" t="n"/>
      <c r="DS226" s="36" t="n"/>
      <c r="DT226" s="36" t="n"/>
      <c r="DU226" s="36" t="n"/>
      <c r="DV226" s="36" t="n"/>
      <c r="DW226" s="36" t="n"/>
      <c r="DX226" s="36" t="n"/>
      <c r="DY226" s="36" t="n"/>
      <c r="DZ226" s="36" t="n"/>
      <c r="EA226" s="36" t="n"/>
      <c r="EB226" s="36" t="n"/>
      <c r="EC226" s="36" t="n"/>
      <c r="ED226" s="36" t="n"/>
      <c r="EE226" s="36" t="n"/>
      <c r="EF226" s="36" t="n"/>
      <c r="EG226" s="36" t="n"/>
      <c r="EH226" s="36" t="n"/>
      <c r="EI226" s="36" t="n"/>
      <c r="EJ226" s="36" t="n"/>
      <c r="EK226" s="36" t="n"/>
      <c r="EL226" s="36" t="n"/>
      <c r="EM226" s="36" t="n"/>
      <c r="EN226" s="36" t="n"/>
    </row>
    <row r="227">
      <c r="A227" s="36" t="n"/>
      <c r="B227" s="36" t="n"/>
      <c r="C227" s="144" t="n"/>
      <c r="D227" s="144" t="n"/>
      <c r="E227" s="135" t="n"/>
      <c r="F227" s="135" t="n"/>
      <c r="G227" s="135" t="n"/>
      <c r="H227" s="135" t="n"/>
      <c r="I227" s="135" t="n"/>
      <c r="J227" s="135" t="n"/>
      <c r="K227" s="135" t="n"/>
      <c r="L227" s="135" t="n"/>
      <c r="M227" s="135" t="n"/>
      <c r="N227" s="135" t="n"/>
      <c r="O227" s="135" t="n"/>
      <c r="P227" s="135" t="n"/>
      <c r="Q227" s="135" t="n"/>
      <c r="R227" s="135" t="n"/>
      <c r="S227" s="135" t="n"/>
      <c r="T227" s="135" t="n"/>
      <c r="U227" s="135" t="n"/>
      <c r="V227" s="135" t="n"/>
      <c r="W227" s="135" t="n"/>
      <c r="X227" s="135" t="n"/>
      <c r="Y227" s="135" t="n"/>
      <c r="Z227" s="135" t="n"/>
      <c r="AA227" s="135" t="n"/>
      <c r="AB227" s="135" t="n"/>
      <c r="AC227" s="135" t="n"/>
      <c r="AD227" s="135" t="n"/>
      <c r="AE227" s="135" t="n"/>
      <c r="AF227" s="135" t="n"/>
      <c r="AG227" s="135" t="n"/>
      <c r="AH227" s="135" t="n"/>
      <c r="AI227" s="135" t="n"/>
      <c r="AJ227" s="135" t="n"/>
      <c r="AK227" s="135" t="n"/>
      <c r="AL227" s="135" t="n"/>
      <c r="AM227" s="135" t="n"/>
      <c r="AN227" s="135" t="n"/>
      <c r="AO227" s="135" t="n"/>
      <c r="AP227" s="135" t="n"/>
      <c r="AQ227" s="135" t="n"/>
      <c r="AR227" s="135" t="n"/>
      <c r="AS227" s="135" t="n"/>
      <c r="AT227" s="135" t="n"/>
      <c r="AU227" s="135" t="n"/>
      <c r="AV227" s="135" t="n"/>
      <c r="AW227" s="135" t="n"/>
      <c r="AX227" s="135" t="n"/>
      <c r="AY227" s="135" t="n"/>
      <c r="AZ227" s="135" t="n"/>
      <c r="BA227" s="135" t="n"/>
      <c r="BB227" s="135" t="n"/>
      <c r="BC227" s="135" t="n"/>
      <c r="BD227" s="135" t="n"/>
      <c r="BE227" s="135" t="n"/>
      <c r="BF227" s="135" t="n"/>
      <c r="BG227" s="135" t="n"/>
      <c r="BH227" s="135" t="n"/>
      <c r="BI227" s="135" t="n"/>
      <c r="BJ227" s="135" t="n"/>
      <c r="BK227" s="135" t="n"/>
      <c r="BL227" s="135" t="n"/>
      <c r="BM227" s="135" t="n"/>
      <c r="BN227" s="135" t="n"/>
      <c r="BO227" s="135" t="n"/>
      <c r="BP227" s="135" t="n"/>
      <c r="BQ227" s="135" t="n"/>
      <c r="BR227" s="135" t="n"/>
      <c r="BS227" s="135" t="n"/>
      <c r="BT227" s="135" t="n"/>
      <c r="BU227" s="135" t="n"/>
      <c r="BV227" s="135" t="n"/>
      <c r="BW227" s="135" t="n"/>
      <c r="BX227" s="135" t="n"/>
      <c r="BY227" s="135" t="n"/>
      <c r="BZ227" s="135" t="n"/>
      <c r="CA227" s="135" t="n"/>
      <c r="CB227" s="135" t="n"/>
      <c r="CC227" s="135" t="n"/>
      <c r="CD227" s="135" t="n"/>
      <c r="CE227" s="135" t="n"/>
      <c r="CF227" s="135" t="n"/>
      <c r="CG227" s="135" t="n"/>
      <c r="CH227" s="135" t="n"/>
      <c r="CI227" s="135" t="n"/>
      <c r="CJ227" s="135" t="n"/>
      <c r="CK227" s="135" t="n"/>
      <c r="CL227" s="135" t="n"/>
      <c r="CM227" s="135" t="n"/>
      <c r="CN227" s="135" t="n"/>
      <c r="CO227" s="135" t="n"/>
      <c r="CP227" s="135" t="n"/>
      <c r="CQ227" s="135" t="n"/>
      <c r="CR227" s="135" t="n"/>
      <c r="CU227" s="36" t="n"/>
      <c r="CV227" s="36" t="n"/>
      <c r="CW227" s="36" t="n"/>
      <c r="CX227" s="36" t="n"/>
      <c r="CY227" s="36" t="n"/>
      <c r="CZ227" s="36" t="n"/>
      <c r="DA227" s="36" t="n"/>
      <c r="DB227" s="36" t="n"/>
      <c r="DC227" s="36" t="n"/>
      <c r="DD227" s="36" t="n"/>
      <c r="DE227" s="36" t="n"/>
      <c r="DF227" s="36" t="n"/>
      <c r="DG227" s="36" t="n"/>
      <c r="DH227" s="36" t="n"/>
      <c r="DI227" s="36" t="n"/>
      <c r="DJ227" s="36" t="n"/>
      <c r="DK227" s="36" t="n"/>
      <c r="DL227" s="36" t="n"/>
      <c r="DM227" s="36" t="n"/>
      <c r="DN227" s="36" t="n"/>
      <c r="DO227" s="36" t="n"/>
      <c r="DP227" s="36" t="n"/>
      <c r="DQ227" s="36" t="n"/>
      <c r="DR227" s="36" t="n"/>
      <c r="DS227" s="36" t="n"/>
      <c r="DT227" s="36" t="n"/>
      <c r="DU227" s="36" t="n"/>
      <c r="DV227" s="36" t="n"/>
      <c r="DW227" s="36" t="n"/>
      <c r="DX227" s="36" t="n"/>
      <c r="DY227" s="36" t="n"/>
      <c r="DZ227" s="36" t="n"/>
      <c r="EA227" s="36" t="n"/>
      <c r="EB227" s="36" t="n"/>
      <c r="EC227" s="36" t="n"/>
      <c r="ED227" s="36" t="n"/>
      <c r="EE227" s="36" t="n"/>
      <c r="EF227" s="36" t="n"/>
      <c r="EG227" s="36" t="n"/>
      <c r="EH227" s="36" t="n"/>
      <c r="EI227" s="36" t="n"/>
      <c r="EJ227" s="36" t="n"/>
      <c r="EK227" s="36" t="n"/>
      <c r="EL227" s="36" t="n"/>
      <c r="EM227" s="36" t="n"/>
      <c r="EN227" s="36" t="n"/>
    </row>
    <row r="228">
      <c r="A228" s="36" t="n"/>
      <c r="B228" s="36" t="n"/>
      <c r="C228" s="144" t="n"/>
      <c r="D228" s="144" t="n"/>
      <c r="E228" s="135" t="n"/>
      <c r="F228" s="135" t="n"/>
      <c r="G228" s="135" t="n"/>
      <c r="H228" s="135" t="n"/>
      <c r="I228" s="135" t="n"/>
      <c r="J228" s="135" t="n"/>
      <c r="K228" s="135" t="n"/>
      <c r="L228" s="135" t="n"/>
      <c r="M228" s="135" t="n"/>
      <c r="N228" s="135" t="n"/>
      <c r="O228" s="135" t="n"/>
      <c r="P228" s="135" t="n"/>
      <c r="Q228" s="135" t="n"/>
      <c r="R228" s="135" t="n"/>
      <c r="S228" s="135" t="n"/>
      <c r="T228" s="135" t="n"/>
      <c r="U228" s="135" t="n"/>
      <c r="V228" s="135" t="n"/>
      <c r="W228" s="135" t="n"/>
      <c r="X228" s="135" t="n"/>
      <c r="Y228" s="135" t="n"/>
      <c r="Z228" s="135" t="n"/>
      <c r="AA228" s="135" t="n"/>
      <c r="AB228" s="135" t="n"/>
      <c r="AC228" s="135" t="n"/>
      <c r="AD228" s="135" t="n"/>
      <c r="AE228" s="135" t="n"/>
      <c r="AF228" s="135" t="n"/>
      <c r="AG228" s="135" t="n"/>
      <c r="AH228" s="135" t="n"/>
      <c r="AI228" s="135" t="n"/>
      <c r="AJ228" s="135" t="n"/>
      <c r="AK228" s="135" t="n"/>
      <c r="AL228" s="135" t="n"/>
      <c r="AM228" s="135" t="n"/>
      <c r="AN228" s="135" t="n"/>
      <c r="AO228" s="135" t="n"/>
      <c r="AP228" s="135" t="n"/>
      <c r="AQ228" s="135" t="n"/>
      <c r="AR228" s="135" t="n"/>
      <c r="AS228" s="135" t="n"/>
      <c r="AT228" s="135" t="n"/>
      <c r="AU228" s="135" t="n"/>
      <c r="AV228" s="135" t="n"/>
      <c r="AW228" s="135" t="n"/>
      <c r="AX228" s="135" t="n"/>
      <c r="AY228" s="135" t="n"/>
      <c r="AZ228" s="135" t="n"/>
      <c r="BA228" s="135" t="n"/>
      <c r="BB228" s="135" t="n"/>
      <c r="BC228" s="135" t="n"/>
      <c r="BD228" s="135" t="n"/>
      <c r="BE228" s="135" t="n"/>
      <c r="BF228" s="135" t="n"/>
      <c r="BG228" s="135" t="n"/>
      <c r="BH228" s="135" t="n"/>
      <c r="BI228" s="135" t="n"/>
      <c r="BJ228" s="135" t="n"/>
      <c r="BK228" s="135" t="n"/>
      <c r="BL228" s="135" t="n"/>
      <c r="BM228" s="135" t="n"/>
      <c r="BN228" s="135" t="n"/>
      <c r="BO228" s="135" t="n"/>
      <c r="BP228" s="135" t="n"/>
      <c r="BQ228" s="135" t="n"/>
      <c r="BR228" s="135" t="n"/>
      <c r="BS228" s="135" t="n"/>
      <c r="BT228" s="135" t="n"/>
      <c r="BU228" s="135" t="n"/>
      <c r="BV228" s="135" t="n"/>
      <c r="BW228" s="135" t="n"/>
      <c r="BX228" s="135" t="n"/>
      <c r="BY228" s="135" t="n"/>
      <c r="BZ228" s="135" t="n"/>
      <c r="CA228" s="135" t="n"/>
      <c r="CB228" s="135" t="n"/>
      <c r="CC228" s="135" t="n"/>
      <c r="CD228" s="135" t="n"/>
      <c r="CE228" s="135" t="n"/>
      <c r="CF228" s="135" t="n"/>
      <c r="CG228" s="135" t="n"/>
      <c r="CH228" s="135" t="n"/>
      <c r="CI228" s="135" t="n"/>
      <c r="CJ228" s="135" t="n"/>
      <c r="CK228" s="135" t="n"/>
      <c r="CL228" s="135" t="n"/>
      <c r="CM228" s="135" t="n"/>
      <c r="CN228" s="135" t="n"/>
      <c r="CO228" s="135" t="n"/>
      <c r="CP228" s="135" t="n"/>
      <c r="CQ228" s="135" t="n"/>
      <c r="CR228" s="135" t="n"/>
      <c r="CU228" s="36" t="n"/>
      <c r="CV228" s="36" t="n"/>
      <c r="CW228" s="36" t="n"/>
      <c r="CX228" s="36" t="n"/>
      <c r="CY228" s="36" t="n"/>
      <c r="CZ228" s="36" t="n"/>
      <c r="DA228" s="36" t="n"/>
      <c r="DB228" s="36" t="n"/>
      <c r="DC228" s="36" t="n"/>
      <c r="DD228" s="36" t="n"/>
      <c r="DE228" s="36" t="n"/>
      <c r="DF228" s="36" t="n"/>
      <c r="DG228" s="36" t="n"/>
      <c r="DH228" s="36" t="n"/>
      <c r="DI228" s="36" t="n"/>
      <c r="DJ228" s="36" t="n"/>
      <c r="DK228" s="36" t="n"/>
      <c r="DL228" s="36" t="n"/>
      <c r="DM228" s="36" t="n"/>
      <c r="DN228" s="36" t="n"/>
      <c r="DO228" s="36" t="n"/>
      <c r="DP228" s="36" t="n"/>
      <c r="DQ228" s="36" t="n"/>
      <c r="DR228" s="36" t="n"/>
      <c r="DS228" s="36" t="n"/>
      <c r="DT228" s="36" t="n"/>
      <c r="DU228" s="36" t="n"/>
      <c r="DV228" s="36" t="n"/>
      <c r="DW228" s="36" t="n"/>
      <c r="DX228" s="36" t="n"/>
      <c r="DY228" s="36" t="n"/>
      <c r="DZ228" s="36" t="n"/>
      <c r="EA228" s="36" t="n"/>
      <c r="EB228" s="36" t="n"/>
      <c r="EC228" s="36" t="n"/>
      <c r="ED228" s="36" t="n"/>
      <c r="EE228" s="36" t="n"/>
      <c r="EF228" s="36" t="n"/>
      <c r="EG228" s="36" t="n"/>
      <c r="EH228" s="36" t="n"/>
      <c r="EI228" s="36" t="n"/>
      <c r="EJ228" s="36" t="n"/>
      <c r="EK228" s="36" t="n"/>
      <c r="EL228" s="36" t="n"/>
      <c r="EM228" s="36" t="n"/>
      <c r="EN228" s="36" t="n"/>
    </row>
    <row r="229">
      <c r="A229" s="36" t="n"/>
      <c r="B229" s="36" t="n"/>
      <c r="C229" s="144" t="n"/>
      <c r="D229" s="144" t="n"/>
      <c r="E229" s="135" t="n"/>
      <c r="F229" s="135" t="n"/>
      <c r="G229" s="135" t="n"/>
      <c r="H229" s="135" t="n"/>
      <c r="I229" s="135" t="n"/>
      <c r="J229" s="135" t="n"/>
      <c r="K229" s="135" t="n"/>
      <c r="L229" s="135" t="n"/>
      <c r="M229" s="135" t="n"/>
      <c r="N229" s="135" t="n"/>
      <c r="O229" s="135" t="n"/>
      <c r="P229" s="135" t="n"/>
      <c r="Q229" s="135" t="n"/>
      <c r="R229" s="135" t="n"/>
      <c r="S229" s="135" t="n"/>
      <c r="T229" s="135" t="n"/>
      <c r="U229" s="135" t="n"/>
      <c r="V229" s="135" t="n"/>
      <c r="W229" s="135" t="n"/>
      <c r="X229" s="135" t="n"/>
      <c r="Y229" s="135" t="n"/>
      <c r="Z229" s="135" t="n"/>
      <c r="AA229" s="135" t="n"/>
      <c r="AB229" s="135" t="n"/>
      <c r="AC229" s="135" t="n"/>
      <c r="AD229" s="135" t="n"/>
      <c r="AE229" s="135" t="n"/>
      <c r="AF229" s="135" t="n"/>
      <c r="AG229" s="135" t="n"/>
      <c r="AH229" s="135" t="n"/>
      <c r="AI229" s="135" t="n"/>
      <c r="AJ229" s="135" t="n"/>
      <c r="AK229" s="135" t="n"/>
      <c r="AL229" s="135" t="n"/>
      <c r="AM229" s="135" t="n"/>
      <c r="AN229" s="135" t="n"/>
      <c r="AO229" s="135" t="n"/>
      <c r="AP229" s="135" t="n"/>
      <c r="AQ229" s="135" t="n"/>
      <c r="AR229" s="135" t="n"/>
      <c r="AS229" s="135" t="n"/>
      <c r="AT229" s="135" t="n"/>
      <c r="AU229" s="135" t="n"/>
      <c r="AV229" s="135" t="n"/>
      <c r="AW229" s="135" t="n"/>
      <c r="AX229" s="135" t="n"/>
      <c r="AY229" s="135" t="n"/>
      <c r="AZ229" s="135" t="n"/>
      <c r="BA229" s="135" t="n"/>
      <c r="BB229" s="135" t="n"/>
      <c r="BC229" s="135" t="n"/>
      <c r="BD229" s="135" t="n"/>
      <c r="BE229" s="135" t="n"/>
      <c r="BF229" s="135" t="n"/>
      <c r="BG229" s="135" t="n"/>
      <c r="BH229" s="135" t="n"/>
      <c r="BI229" s="135" t="n"/>
      <c r="BJ229" s="135" t="n"/>
      <c r="BK229" s="135" t="n"/>
      <c r="BL229" s="135" t="n"/>
      <c r="BM229" s="135" t="n"/>
      <c r="BN229" s="135" t="n"/>
      <c r="BO229" s="135" t="n"/>
      <c r="BP229" s="135" t="n"/>
      <c r="BQ229" s="135" t="n"/>
      <c r="BR229" s="135" t="n"/>
      <c r="BS229" s="135" t="n"/>
      <c r="BT229" s="135" t="n"/>
      <c r="BU229" s="135" t="n"/>
      <c r="BV229" s="135" t="n"/>
      <c r="BW229" s="135" t="n"/>
      <c r="BX229" s="135" t="n"/>
      <c r="BY229" s="135" t="n"/>
      <c r="BZ229" s="135" t="n"/>
      <c r="CA229" s="135" t="n"/>
      <c r="CB229" s="135" t="n"/>
      <c r="CC229" s="135" t="n"/>
      <c r="CD229" s="135" t="n"/>
      <c r="CE229" s="135" t="n"/>
      <c r="CF229" s="135" t="n"/>
      <c r="CG229" s="135" t="n"/>
      <c r="CH229" s="135" t="n"/>
      <c r="CI229" s="135" t="n"/>
      <c r="CJ229" s="135" t="n"/>
      <c r="CK229" s="135" t="n"/>
      <c r="CL229" s="135" t="n"/>
      <c r="CM229" s="135" t="n"/>
      <c r="CN229" s="135" t="n"/>
      <c r="CO229" s="135" t="n"/>
      <c r="CP229" s="135" t="n"/>
      <c r="CQ229" s="135" t="n"/>
      <c r="CR229" s="135" t="n"/>
      <c r="CU229" s="36" t="n"/>
      <c r="CV229" s="36" t="n"/>
      <c r="CW229" s="36" t="n"/>
      <c r="CX229" s="36" t="n"/>
      <c r="CY229" s="36" t="n"/>
      <c r="CZ229" s="36" t="n"/>
      <c r="DA229" s="36" t="n"/>
      <c r="DB229" s="36" t="n"/>
      <c r="DC229" s="36" t="n"/>
      <c r="DD229" s="36" t="n"/>
      <c r="DE229" s="36" t="n"/>
      <c r="DF229" s="36" t="n"/>
      <c r="DG229" s="36" t="n"/>
      <c r="DH229" s="36" t="n"/>
      <c r="DI229" s="36" t="n"/>
      <c r="DJ229" s="36" t="n"/>
      <c r="DK229" s="36" t="n"/>
      <c r="DL229" s="36" t="n"/>
      <c r="DM229" s="36" t="n"/>
      <c r="DN229" s="36" t="n"/>
      <c r="DO229" s="36" t="n"/>
      <c r="DP229" s="36" t="n"/>
      <c r="DQ229" s="36" t="n"/>
      <c r="DR229" s="36" t="n"/>
      <c r="DS229" s="36" t="n"/>
      <c r="DT229" s="36" t="n"/>
      <c r="DU229" s="36" t="n"/>
      <c r="DV229" s="36" t="n"/>
      <c r="DW229" s="36" t="n"/>
      <c r="DX229" s="36" t="n"/>
      <c r="DY229" s="36" t="n"/>
      <c r="DZ229" s="36" t="n"/>
      <c r="EA229" s="36" t="n"/>
      <c r="EB229" s="36" t="n"/>
      <c r="EC229" s="36" t="n"/>
      <c r="ED229" s="36" t="n"/>
      <c r="EE229" s="36" t="n"/>
      <c r="EF229" s="36" t="n"/>
      <c r="EG229" s="36" t="n"/>
      <c r="EH229" s="36" t="n"/>
      <c r="EI229" s="36" t="n"/>
      <c r="EJ229" s="36" t="n"/>
      <c r="EK229" s="36" t="n"/>
      <c r="EL229" s="36" t="n"/>
      <c r="EM229" s="36" t="n"/>
      <c r="EN229" s="36" t="n"/>
    </row>
    <row r="230">
      <c r="A230" s="36" t="n"/>
      <c r="B230" s="36" t="n"/>
      <c r="C230" s="144" t="n"/>
      <c r="D230" s="144" t="n"/>
      <c r="E230" s="135" t="n"/>
      <c r="F230" s="135" t="n"/>
      <c r="G230" s="135" t="n"/>
      <c r="H230" s="135" t="n"/>
      <c r="I230" s="135" t="n"/>
      <c r="J230" s="135" t="n"/>
      <c r="K230" s="135" t="n"/>
      <c r="L230" s="135" t="n"/>
      <c r="M230" s="135" t="n"/>
      <c r="N230" s="135" t="n"/>
      <c r="O230" s="135" t="n"/>
      <c r="P230" s="135" t="n"/>
      <c r="Q230" s="135" t="n"/>
      <c r="R230" s="135" t="n"/>
      <c r="S230" s="135" t="n"/>
      <c r="T230" s="135" t="n"/>
      <c r="U230" s="135" t="n"/>
      <c r="V230" s="135" t="n"/>
      <c r="W230" s="135" t="n"/>
      <c r="X230" s="135" t="n"/>
      <c r="Y230" s="135" t="n"/>
      <c r="Z230" s="135" t="n"/>
      <c r="AA230" s="135" t="n"/>
      <c r="AB230" s="135" t="n"/>
      <c r="AC230" s="135" t="n"/>
      <c r="AD230" s="135" t="n"/>
      <c r="AE230" s="135" t="n"/>
      <c r="AF230" s="135" t="n"/>
      <c r="AG230" s="135" t="n"/>
      <c r="AH230" s="135" t="n"/>
      <c r="AI230" s="135" t="n"/>
      <c r="AJ230" s="135" t="n"/>
      <c r="AK230" s="135" t="n"/>
      <c r="AL230" s="135" t="n"/>
      <c r="AM230" s="135" t="n"/>
      <c r="AN230" s="135" t="n"/>
      <c r="AO230" s="135" t="n"/>
      <c r="AP230" s="135" t="n"/>
      <c r="AQ230" s="135" t="n"/>
      <c r="AR230" s="135" t="n"/>
      <c r="AS230" s="135" t="n"/>
      <c r="AT230" s="135" t="n"/>
      <c r="AU230" s="135" t="n"/>
      <c r="AV230" s="135" t="n"/>
      <c r="AW230" s="135" t="n"/>
      <c r="AX230" s="135" t="n"/>
      <c r="AY230" s="135" t="n"/>
      <c r="AZ230" s="135" t="n"/>
      <c r="BA230" s="135" t="n"/>
      <c r="BB230" s="135" t="n"/>
      <c r="BC230" s="135" t="n"/>
      <c r="BD230" s="135" t="n"/>
      <c r="BE230" s="135" t="n"/>
      <c r="BF230" s="135" t="n"/>
      <c r="BG230" s="135" t="n"/>
      <c r="BH230" s="135" t="n"/>
      <c r="BI230" s="135" t="n"/>
      <c r="BJ230" s="135" t="n"/>
      <c r="BK230" s="135" t="n"/>
      <c r="BL230" s="135" t="n"/>
      <c r="BM230" s="135" t="n"/>
      <c r="BN230" s="135" t="n"/>
      <c r="BO230" s="135" t="n"/>
      <c r="BP230" s="135" t="n"/>
      <c r="BQ230" s="135" t="n"/>
      <c r="BR230" s="135" t="n"/>
      <c r="BS230" s="135" t="n"/>
      <c r="BT230" s="135" t="n"/>
      <c r="BU230" s="135" t="n"/>
      <c r="BV230" s="135" t="n"/>
      <c r="BW230" s="135" t="n"/>
      <c r="BX230" s="135" t="n"/>
      <c r="BY230" s="135" t="n"/>
      <c r="BZ230" s="135" t="n"/>
      <c r="CA230" s="135" t="n"/>
      <c r="CB230" s="135" t="n"/>
      <c r="CC230" s="135" t="n"/>
      <c r="CD230" s="135" t="n"/>
      <c r="CE230" s="135" t="n"/>
      <c r="CF230" s="135" t="n"/>
      <c r="CG230" s="135" t="n"/>
      <c r="CH230" s="135" t="n"/>
      <c r="CI230" s="135" t="n"/>
      <c r="CJ230" s="135" t="n"/>
      <c r="CK230" s="135" t="n"/>
      <c r="CL230" s="135" t="n"/>
      <c r="CM230" s="135" t="n"/>
      <c r="CN230" s="135" t="n"/>
      <c r="CO230" s="135" t="n"/>
      <c r="CP230" s="135" t="n"/>
      <c r="CQ230" s="135" t="n"/>
      <c r="CR230" s="135" t="n"/>
      <c r="CU230" s="36" t="n"/>
      <c r="CV230" s="36" t="n"/>
      <c r="CW230" s="36" t="n"/>
      <c r="CX230" s="36" t="n"/>
      <c r="CY230" s="36" t="n"/>
      <c r="CZ230" s="36" t="n"/>
      <c r="DA230" s="36" t="n"/>
      <c r="DB230" s="36" t="n"/>
      <c r="DC230" s="36" t="n"/>
      <c r="DD230" s="36" t="n"/>
      <c r="DE230" s="36" t="n"/>
      <c r="DF230" s="36" t="n"/>
      <c r="DG230" s="36" t="n"/>
      <c r="DH230" s="36" t="n"/>
      <c r="DI230" s="36" t="n"/>
      <c r="DJ230" s="36" t="n"/>
      <c r="DK230" s="36" t="n"/>
      <c r="DL230" s="36" t="n"/>
      <c r="DM230" s="36" t="n"/>
      <c r="DN230" s="36" t="n"/>
      <c r="DO230" s="36" t="n"/>
      <c r="DP230" s="36" t="n"/>
      <c r="DQ230" s="36" t="n"/>
      <c r="DR230" s="36" t="n"/>
      <c r="DS230" s="36" t="n"/>
      <c r="DT230" s="36" t="n"/>
      <c r="DU230" s="36" t="n"/>
      <c r="DV230" s="36" t="n"/>
      <c r="DW230" s="36" t="n"/>
      <c r="DX230" s="36" t="n"/>
      <c r="DY230" s="36" t="n"/>
      <c r="DZ230" s="36" t="n"/>
      <c r="EA230" s="36" t="n"/>
      <c r="EB230" s="36" t="n"/>
      <c r="EC230" s="36" t="n"/>
      <c r="ED230" s="36" t="n"/>
      <c r="EE230" s="36" t="n"/>
      <c r="EF230" s="36" t="n"/>
      <c r="EG230" s="36" t="n"/>
      <c r="EH230" s="36" t="n"/>
      <c r="EI230" s="36" t="n"/>
      <c r="EJ230" s="36" t="n"/>
      <c r="EK230" s="36" t="n"/>
      <c r="EL230" s="36" t="n"/>
      <c r="EM230" s="36" t="n"/>
      <c r="EN230" s="36" t="n"/>
    </row>
    <row r="231">
      <c r="A231" s="36" t="n"/>
      <c r="B231" s="36" t="n"/>
      <c r="C231" s="144" t="n"/>
      <c r="D231" s="144" t="n"/>
      <c r="E231" s="135" t="n"/>
      <c r="F231" s="135" t="n"/>
      <c r="G231" s="135" t="n"/>
      <c r="H231" s="135" t="n"/>
      <c r="I231" s="135" t="n"/>
      <c r="J231" s="135" t="n"/>
      <c r="K231" s="135" t="n"/>
      <c r="L231" s="135" t="n"/>
      <c r="M231" s="135" t="n"/>
      <c r="N231" s="135" t="n"/>
      <c r="O231" s="135" t="n"/>
      <c r="P231" s="135" t="n"/>
      <c r="Q231" s="135" t="n"/>
      <c r="R231" s="135" t="n"/>
      <c r="S231" s="135" t="n"/>
      <c r="T231" s="135" t="n"/>
      <c r="U231" s="135" t="n"/>
      <c r="V231" s="135" t="n"/>
      <c r="W231" s="135" t="n"/>
      <c r="X231" s="135" t="n"/>
      <c r="Y231" s="135" t="n"/>
      <c r="Z231" s="135" t="n"/>
      <c r="AA231" s="135" t="n"/>
      <c r="AB231" s="135" t="n"/>
      <c r="AC231" s="135" t="n"/>
      <c r="AD231" s="135" t="n"/>
      <c r="AE231" s="135" t="n"/>
      <c r="AF231" s="135" t="n"/>
      <c r="AG231" s="135" t="n"/>
      <c r="AH231" s="135" t="n"/>
      <c r="AI231" s="135" t="n"/>
      <c r="AJ231" s="135" t="n"/>
      <c r="AK231" s="135" t="n"/>
      <c r="AL231" s="135" t="n"/>
      <c r="AM231" s="135" t="n"/>
      <c r="AN231" s="135" t="n"/>
      <c r="AO231" s="135" t="n"/>
      <c r="AP231" s="135" t="n"/>
      <c r="AQ231" s="135" t="n"/>
      <c r="AR231" s="135" t="n"/>
      <c r="AS231" s="135" t="n"/>
      <c r="AT231" s="135" t="n"/>
      <c r="AU231" s="135" t="n"/>
      <c r="AV231" s="135" t="n"/>
      <c r="AW231" s="135" t="n"/>
      <c r="AX231" s="135" t="n"/>
      <c r="AY231" s="135" t="n"/>
      <c r="AZ231" s="135" t="n"/>
      <c r="BA231" s="135" t="n"/>
      <c r="BB231" s="135" t="n"/>
      <c r="BC231" s="135" t="n"/>
      <c r="BD231" s="135" t="n"/>
      <c r="BE231" s="135" t="n"/>
      <c r="BF231" s="135" t="n"/>
      <c r="BG231" s="135" t="n"/>
      <c r="BH231" s="135" t="n"/>
      <c r="BI231" s="135" t="n"/>
      <c r="BJ231" s="135" t="n"/>
      <c r="BK231" s="135" t="n"/>
      <c r="BL231" s="135" t="n"/>
      <c r="BM231" s="135" t="n"/>
      <c r="BN231" s="135" t="n"/>
      <c r="BO231" s="135" t="n"/>
      <c r="BP231" s="135" t="n"/>
      <c r="BQ231" s="135" t="n"/>
      <c r="BR231" s="135" t="n"/>
      <c r="BS231" s="135" t="n"/>
      <c r="BT231" s="135" t="n"/>
      <c r="BU231" s="135" t="n"/>
      <c r="BV231" s="135" t="n"/>
      <c r="BW231" s="135" t="n"/>
      <c r="BX231" s="135" t="n"/>
      <c r="BY231" s="135" t="n"/>
      <c r="BZ231" s="135" t="n"/>
      <c r="CA231" s="135" t="n"/>
      <c r="CB231" s="135" t="n"/>
      <c r="CC231" s="135" t="n"/>
      <c r="CD231" s="135" t="n"/>
      <c r="CE231" s="135" t="n"/>
      <c r="CF231" s="135" t="n"/>
      <c r="CG231" s="135" t="n"/>
      <c r="CH231" s="135" t="n"/>
      <c r="CI231" s="135" t="n"/>
      <c r="CJ231" s="135" t="n"/>
      <c r="CK231" s="135" t="n"/>
      <c r="CL231" s="135" t="n"/>
      <c r="CM231" s="135" t="n"/>
      <c r="CN231" s="135" t="n"/>
      <c r="CO231" s="135" t="n"/>
      <c r="CP231" s="135" t="n"/>
      <c r="CQ231" s="135" t="n"/>
      <c r="CR231" s="135" t="n"/>
      <c r="CU231" s="36" t="n"/>
      <c r="CV231" s="36" t="n"/>
      <c r="CW231" s="36" t="n"/>
      <c r="CX231" s="36" t="n"/>
      <c r="CY231" s="36" t="n"/>
      <c r="CZ231" s="36" t="n"/>
      <c r="DA231" s="36" t="n"/>
      <c r="DB231" s="36" t="n"/>
      <c r="DC231" s="36" t="n"/>
      <c r="DD231" s="36" t="n"/>
      <c r="DE231" s="36" t="n"/>
      <c r="DF231" s="36" t="n"/>
      <c r="DG231" s="36" t="n"/>
      <c r="DH231" s="36" t="n"/>
      <c r="DI231" s="36" t="n"/>
      <c r="DJ231" s="36" t="n"/>
      <c r="DK231" s="36" t="n"/>
      <c r="DL231" s="36" t="n"/>
      <c r="DM231" s="36" t="n"/>
      <c r="DN231" s="36" t="n"/>
      <c r="DO231" s="36" t="n"/>
      <c r="DP231" s="36" t="n"/>
      <c r="DQ231" s="36" t="n"/>
      <c r="DR231" s="36" t="n"/>
      <c r="DS231" s="36" t="n"/>
      <c r="DT231" s="36" t="n"/>
      <c r="DU231" s="36" t="n"/>
      <c r="DV231" s="36" t="n"/>
      <c r="DW231" s="36" t="n"/>
      <c r="DX231" s="36" t="n"/>
      <c r="DY231" s="36" t="n"/>
      <c r="DZ231" s="36" t="n"/>
      <c r="EA231" s="36" t="n"/>
      <c r="EB231" s="36" t="n"/>
      <c r="EC231" s="36" t="n"/>
      <c r="ED231" s="36" t="n"/>
      <c r="EE231" s="36" t="n"/>
      <c r="EF231" s="36" t="n"/>
      <c r="EG231" s="36" t="n"/>
      <c r="EH231" s="36" t="n"/>
      <c r="EI231" s="36" t="n"/>
      <c r="EJ231" s="36" t="n"/>
      <c r="EK231" s="36" t="n"/>
      <c r="EL231" s="36" t="n"/>
      <c r="EM231" s="36" t="n"/>
      <c r="EN231" s="36" t="n"/>
    </row>
    <row r="232">
      <c r="A232" s="36" t="n"/>
      <c r="B232" s="36" t="n"/>
      <c r="C232" s="144" t="n"/>
      <c r="D232" s="144" t="n"/>
      <c r="E232" s="135" t="n"/>
      <c r="F232" s="135" t="n"/>
      <c r="G232" s="135" t="n"/>
      <c r="H232" s="135" t="n"/>
      <c r="I232" s="135" t="n"/>
      <c r="J232" s="135" t="n"/>
      <c r="K232" s="135" t="n"/>
      <c r="L232" s="135" t="n"/>
      <c r="M232" s="135" t="n"/>
      <c r="N232" s="135" t="n"/>
      <c r="O232" s="135" t="n"/>
      <c r="P232" s="135" t="n"/>
      <c r="Q232" s="135" t="n"/>
      <c r="R232" s="135" t="n"/>
      <c r="S232" s="135" t="n"/>
      <c r="T232" s="135" t="n"/>
      <c r="U232" s="135" t="n"/>
      <c r="V232" s="135" t="n"/>
      <c r="W232" s="135" t="n"/>
      <c r="X232" s="135" t="n"/>
      <c r="Y232" s="135" t="n"/>
      <c r="Z232" s="135" t="n"/>
      <c r="AA232" s="135" t="n"/>
      <c r="AB232" s="135" t="n"/>
      <c r="AC232" s="135" t="n"/>
      <c r="AD232" s="135" t="n"/>
      <c r="AE232" s="135" t="n"/>
      <c r="AF232" s="135" t="n"/>
      <c r="AG232" s="135" t="n"/>
      <c r="AH232" s="135" t="n"/>
      <c r="AI232" s="135" t="n"/>
      <c r="AJ232" s="135" t="n"/>
      <c r="AK232" s="135" t="n"/>
      <c r="AL232" s="135" t="n"/>
      <c r="AM232" s="135" t="n"/>
      <c r="AN232" s="135" t="n"/>
      <c r="AO232" s="135" t="n"/>
      <c r="AP232" s="135" t="n"/>
      <c r="AQ232" s="135" t="n"/>
      <c r="AR232" s="135" t="n"/>
      <c r="AS232" s="135" t="n"/>
      <c r="AT232" s="135" t="n"/>
      <c r="AU232" s="135" t="n"/>
      <c r="AV232" s="135" t="n"/>
      <c r="AW232" s="135" t="n"/>
      <c r="AX232" s="135" t="n"/>
      <c r="AY232" s="135" t="n"/>
      <c r="AZ232" s="135" t="n"/>
      <c r="BA232" s="135" t="n"/>
      <c r="BB232" s="135" t="n"/>
      <c r="BC232" s="135" t="n"/>
      <c r="BD232" s="135" t="n"/>
      <c r="BE232" s="135" t="n"/>
      <c r="BF232" s="135" t="n"/>
      <c r="BG232" s="135" t="n"/>
      <c r="BH232" s="135" t="n"/>
      <c r="BI232" s="135" t="n"/>
      <c r="BJ232" s="135" t="n"/>
      <c r="BK232" s="135" t="n"/>
      <c r="BL232" s="135" t="n"/>
      <c r="BM232" s="135" t="n"/>
      <c r="BN232" s="135" t="n"/>
      <c r="BO232" s="135" t="n"/>
      <c r="BP232" s="135" t="n"/>
      <c r="BQ232" s="135" t="n"/>
      <c r="BR232" s="135" t="n"/>
      <c r="BS232" s="135" t="n"/>
      <c r="BT232" s="135" t="n"/>
      <c r="BU232" s="135" t="n"/>
      <c r="BV232" s="135" t="n"/>
      <c r="BW232" s="135" t="n"/>
      <c r="BX232" s="135" t="n"/>
      <c r="BY232" s="135" t="n"/>
      <c r="BZ232" s="135" t="n"/>
      <c r="CA232" s="135" t="n"/>
      <c r="CB232" s="135" t="n"/>
      <c r="CC232" s="135" t="n"/>
      <c r="CD232" s="135" t="n"/>
      <c r="CE232" s="135" t="n"/>
      <c r="CF232" s="135" t="n"/>
      <c r="CG232" s="135" t="n"/>
      <c r="CH232" s="135" t="n"/>
      <c r="CI232" s="135" t="n"/>
      <c r="CJ232" s="135" t="n"/>
      <c r="CK232" s="135" t="n"/>
      <c r="CL232" s="135" t="n"/>
      <c r="CM232" s="135" t="n"/>
      <c r="CN232" s="135" t="n"/>
      <c r="CO232" s="135" t="n"/>
      <c r="CP232" s="135" t="n"/>
      <c r="CQ232" s="135" t="n"/>
      <c r="CR232" s="135" t="n"/>
      <c r="CU232" s="36" t="n"/>
      <c r="CV232" s="36" t="n"/>
      <c r="CW232" s="36" t="n"/>
      <c r="CX232" s="36" t="n"/>
      <c r="CY232" s="36" t="n"/>
      <c r="CZ232" s="36" t="n"/>
      <c r="DA232" s="36" t="n"/>
      <c r="DB232" s="36" t="n"/>
      <c r="DC232" s="36" t="n"/>
      <c r="DD232" s="36" t="n"/>
      <c r="DE232" s="36" t="n"/>
      <c r="DF232" s="36" t="n"/>
      <c r="DG232" s="36" t="n"/>
      <c r="DH232" s="36" t="n"/>
      <c r="DI232" s="36" t="n"/>
      <c r="DJ232" s="36" t="n"/>
      <c r="DK232" s="36" t="n"/>
      <c r="DL232" s="36" t="n"/>
      <c r="DM232" s="36" t="n"/>
      <c r="DN232" s="36" t="n"/>
      <c r="DO232" s="36" t="n"/>
      <c r="DP232" s="36" t="n"/>
      <c r="DQ232" s="36" t="n"/>
      <c r="DR232" s="36" t="n"/>
      <c r="DS232" s="36" t="n"/>
      <c r="DT232" s="36" t="n"/>
      <c r="DU232" s="36" t="n"/>
      <c r="DV232" s="36" t="n"/>
      <c r="DW232" s="36" t="n"/>
      <c r="DX232" s="36" t="n"/>
      <c r="DY232" s="36" t="n"/>
      <c r="DZ232" s="36" t="n"/>
      <c r="EA232" s="36" t="n"/>
      <c r="EB232" s="36" t="n"/>
      <c r="EC232" s="36" t="n"/>
      <c r="ED232" s="36" t="n"/>
      <c r="EE232" s="36" t="n"/>
      <c r="EF232" s="36" t="n"/>
      <c r="EG232" s="36" t="n"/>
      <c r="EH232" s="36" t="n"/>
      <c r="EI232" s="36" t="n"/>
      <c r="EJ232" s="36" t="n"/>
      <c r="EK232" s="36" t="n"/>
      <c r="EL232" s="36" t="n"/>
      <c r="EM232" s="36" t="n"/>
      <c r="EN232" s="36" t="n"/>
    </row>
    <row r="233">
      <c r="A233" s="36" t="n"/>
      <c r="B233" s="36" t="n"/>
      <c r="C233" s="144" t="n"/>
      <c r="D233" s="144" t="n"/>
      <c r="E233" s="135" t="n"/>
      <c r="F233" s="135" t="n"/>
      <c r="G233" s="135" t="n"/>
      <c r="H233" s="135" t="n"/>
      <c r="I233" s="135" t="n"/>
      <c r="J233" s="135" t="n"/>
      <c r="K233" s="135" t="n"/>
      <c r="L233" s="135" t="n"/>
      <c r="M233" s="135" t="n"/>
      <c r="N233" s="135" t="n"/>
      <c r="O233" s="135" t="n"/>
      <c r="P233" s="135" t="n"/>
      <c r="Q233" s="135" t="n"/>
      <c r="R233" s="135" t="n"/>
      <c r="S233" s="135" t="n"/>
      <c r="T233" s="135" t="n"/>
      <c r="U233" s="135" t="n"/>
      <c r="V233" s="135" t="n"/>
      <c r="W233" s="135" t="n"/>
      <c r="X233" s="135" t="n"/>
      <c r="Y233" s="135" t="n"/>
      <c r="Z233" s="135" t="n"/>
      <c r="AA233" s="135" t="n"/>
      <c r="AB233" s="135" t="n"/>
      <c r="AC233" s="135" t="n"/>
      <c r="AD233" s="135" t="n"/>
      <c r="AE233" s="135" t="n"/>
      <c r="AF233" s="135" t="n"/>
      <c r="AG233" s="135" t="n"/>
      <c r="AH233" s="135" t="n"/>
      <c r="AI233" s="135" t="n"/>
      <c r="AJ233" s="135" t="n"/>
      <c r="AK233" s="135" t="n"/>
      <c r="AL233" s="135" t="n"/>
      <c r="AM233" s="135" t="n"/>
      <c r="AN233" s="135" t="n"/>
      <c r="AO233" s="135" t="n"/>
      <c r="AP233" s="135" t="n"/>
      <c r="AQ233" s="135" t="n"/>
      <c r="AR233" s="135" t="n"/>
      <c r="AS233" s="135" t="n"/>
      <c r="AT233" s="135" t="n"/>
      <c r="AU233" s="135" t="n"/>
      <c r="AV233" s="135" t="n"/>
      <c r="AW233" s="135" t="n"/>
      <c r="AX233" s="135" t="n"/>
      <c r="AY233" s="135" t="n"/>
      <c r="AZ233" s="135" t="n"/>
      <c r="BA233" s="135" t="n"/>
      <c r="BB233" s="135" t="n"/>
      <c r="BC233" s="135" t="n"/>
      <c r="BD233" s="135" t="n"/>
      <c r="BE233" s="135" t="n"/>
      <c r="BF233" s="135" t="n"/>
      <c r="BG233" s="135" t="n"/>
      <c r="BH233" s="135" t="n"/>
      <c r="BI233" s="135" t="n"/>
      <c r="BJ233" s="135" t="n"/>
      <c r="BK233" s="135" t="n"/>
      <c r="BL233" s="135" t="n"/>
      <c r="BM233" s="135" t="n"/>
      <c r="BN233" s="135" t="n"/>
      <c r="BO233" s="135" t="n"/>
      <c r="BP233" s="135" t="n"/>
      <c r="BQ233" s="135" t="n"/>
      <c r="BR233" s="135" t="n"/>
      <c r="BS233" s="135" t="n"/>
      <c r="BT233" s="135" t="n"/>
      <c r="BU233" s="135" t="n"/>
      <c r="BV233" s="135" t="n"/>
      <c r="BW233" s="135" t="n"/>
      <c r="BX233" s="135" t="n"/>
      <c r="BY233" s="135" t="n"/>
      <c r="BZ233" s="135" t="n"/>
      <c r="CA233" s="135" t="n"/>
      <c r="CB233" s="135" t="n"/>
      <c r="CC233" s="135" t="n"/>
      <c r="CD233" s="135" t="n"/>
      <c r="CE233" s="135" t="n"/>
      <c r="CF233" s="135" t="n"/>
      <c r="CG233" s="135" t="n"/>
      <c r="CH233" s="135" t="n"/>
      <c r="CI233" s="135" t="n"/>
      <c r="CJ233" s="135" t="n"/>
      <c r="CK233" s="135" t="n"/>
      <c r="CL233" s="135" t="n"/>
      <c r="CM233" s="135" t="n"/>
      <c r="CN233" s="135" t="n"/>
      <c r="CO233" s="135" t="n"/>
      <c r="CP233" s="135" t="n"/>
      <c r="CQ233" s="135" t="n"/>
      <c r="CR233" s="135" t="n"/>
      <c r="CU233" s="36" t="n"/>
      <c r="CV233" s="36" t="n"/>
      <c r="CW233" s="36" t="n"/>
      <c r="CX233" s="36" t="n"/>
      <c r="CY233" s="36" t="n"/>
      <c r="CZ233" s="36" t="n"/>
      <c r="DA233" s="36" t="n"/>
      <c r="DB233" s="36" t="n"/>
      <c r="DC233" s="36" t="n"/>
      <c r="DD233" s="36" t="n"/>
      <c r="DE233" s="36" t="n"/>
      <c r="DF233" s="36" t="n"/>
      <c r="DG233" s="36" t="n"/>
      <c r="DH233" s="36" t="n"/>
      <c r="DI233" s="36" t="n"/>
      <c r="DJ233" s="36" t="n"/>
      <c r="DK233" s="36" t="n"/>
      <c r="DL233" s="36" t="n"/>
      <c r="DM233" s="36" t="n"/>
      <c r="DN233" s="36" t="n"/>
      <c r="DO233" s="36" t="n"/>
      <c r="DP233" s="36" t="n"/>
      <c r="DQ233" s="36" t="n"/>
      <c r="DR233" s="36" t="n"/>
      <c r="DS233" s="36" t="n"/>
      <c r="DT233" s="36" t="n"/>
      <c r="DU233" s="36" t="n"/>
      <c r="DV233" s="36" t="n"/>
      <c r="DW233" s="36" t="n"/>
      <c r="DX233" s="36" t="n"/>
      <c r="DY233" s="36" t="n"/>
      <c r="DZ233" s="36" t="n"/>
      <c r="EA233" s="36" t="n"/>
      <c r="EB233" s="36" t="n"/>
      <c r="EC233" s="36" t="n"/>
      <c r="ED233" s="36" t="n"/>
      <c r="EE233" s="36" t="n"/>
      <c r="EF233" s="36" t="n"/>
      <c r="EG233" s="36" t="n"/>
      <c r="EH233" s="36" t="n"/>
      <c r="EI233" s="36" t="n"/>
      <c r="EJ233" s="36" t="n"/>
      <c r="EK233" s="36" t="n"/>
      <c r="EL233" s="36" t="n"/>
      <c r="EM233" s="36" t="n"/>
      <c r="EN233" s="36" t="n"/>
    </row>
    <row r="234">
      <c r="A234" s="36" t="n"/>
      <c r="B234" s="36" t="n"/>
      <c r="C234" s="144" t="n"/>
      <c r="D234" s="144" t="n"/>
      <c r="E234" s="135" t="n"/>
      <c r="F234" s="135" t="n"/>
      <c r="G234" s="135" t="n"/>
      <c r="H234" s="135" t="n"/>
      <c r="I234" s="135" t="n"/>
      <c r="J234" s="135" t="n"/>
      <c r="K234" s="135" t="n"/>
      <c r="L234" s="135" t="n"/>
      <c r="M234" s="135" t="n"/>
      <c r="N234" s="135" t="n"/>
      <c r="O234" s="135" t="n"/>
      <c r="P234" s="135" t="n"/>
      <c r="Q234" s="135" t="n"/>
      <c r="R234" s="135" t="n"/>
      <c r="S234" s="135" t="n"/>
      <c r="T234" s="135" t="n"/>
      <c r="U234" s="135" t="n"/>
      <c r="V234" s="135" t="n"/>
      <c r="W234" s="135" t="n"/>
      <c r="X234" s="135" t="n"/>
      <c r="Y234" s="135" t="n"/>
      <c r="Z234" s="135" t="n"/>
      <c r="AA234" s="135" t="n"/>
      <c r="AB234" s="135" t="n"/>
      <c r="AC234" s="135" t="n"/>
      <c r="AD234" s="135" t="n"/>
      <c r="AE234" s="135" t="n"/>
      <c r="AF234" s="135" t="n"/>
      <c r="AG234" s="135" t="n"/>
      <c r="AH234" s="135" t="n"/>
      <c r="AI234" s="135" t="n"/>
      <c r="AJ234" s="135" t="n"/>
      <c r="AK234" s="135" t="n"/>
      <c r="AL234" s="135" t="n"/>
      <c r="AM234" s="135" t="n"/>
      <c r="AN234" s="135" t="n"/>
      <c r="AO234" s="135" t="n"/>
      <c r="AP234" s="135" t="n"/>
      <c r="AQ234" s="135" t="n"/>
      <c r="AR234" s="135" t="n"/>
      <c r="AS234" s="135" t="n"/>
      <c r="AT234" s="135" t="n"/>
      <c r="AU234" s="135" t="n"/>
      <c r="AV234" s="135" t="n"/>
      <c r="AW234" s="135" t="n"/>
      <c r="AX234" s="135" t="n"/>
      <c r="AY234" s="135" t="n"/>
      <c r="AZ234" s="135" t="n"/>
      <c r="BA234" s="135" t="n"/>
      <c r="BB234" s="135" t="n"/>
      <c r="BC234" s="135" t="n"/>
      <c r="BD234" s="135" t="n"/>
      <c r="BE234" s="135" t="n"/>
      <c r="BF234" s="135" t="n"/>
      <c r="BG234" s="135" t="n"/>
      <c r="BH234" s="135" t="n"/>
      <c r="BI234" s="135" t="n"/>
      <c r="BJ234" s="135" t="n"/>
      <c r="BK234" s="135" t="n"/>
      <c r="BL234" s="135" t="n"/>
      <c r="BM234" s="135" t="n"/>
      <c r="BN234" s="135" t="n"/>
      <c r="BO234" s="135" t="n"/>
      <c r="BP234" s="135" t="n"/>
      <c r="BQ234" s="135" t="n"/>
      <c r="BR234" s="135" t="n"/>
      <c r="BS234" s="135" t="n"/>
      <c r="BT234" s="135" t="n"/>
      <c r="BU234" s="135" t="n"/>
      <c r="BV234" s="135" t="n"/>
      <c r="BW234" s="135" t="n"/>
      <c r="BX234" s="135" t="n"/>
      <c r="BY234" s="135" t="n"/>
      <c r="BZ234" s="135" t="n"/>
      <c r="CA234" s="135" t="n"/>
      <c r="CB234" s="135" t="n"/>
      <c r="CC234" s="135" t="n"/>
      <c r="CD234" s="135" t="n"/>
      <c r="CE234" s="135" t="n"/>
      <c r="CF234" s="135" t="n"/>
      <c r="CG234" s="135" t="n"/>
      <c r="CH234" s="135" t="n"/>
      <c r="CI234" s="135" t="n"/>
      <c r="CJ234" s="135" t="n"/>
      <c r="CK234" s="135" t="n"/>
      <c r="CL234" s="135" t="n"/>
      <c r="CM234" s="135" t="n"/>
      <c r="CN234" s="135" t="n"/>
      <c r="CO234" s="135" t="n"/>
      <c r="CP234" s="135" t="n"/>
      <c r="CQ234" s="135" t="n"/>
      <c r="CR234" s="135" t="n"/>
      <c r="CU234" s="36" t="n"/>
      <c r="CV234" s="36" t="n"/>
      <c r="CW234" s="36" t="n"/>
      <c r="CX234" s="36" t="n"/>
      <c r="CY234" s="36" t="n"/>
      <c r="CZ234" s="36" t="n"/>
      <c r="DA234" s="36" t="n"/>
      <c r="DB234" s="36" t="n"/>
      <c r="DC234" s="36" t="n"/>
      <c r="DD234" s="36" t="n"/>
      <c r="DE234" s="36" t="n"/>
      <c r="DF234" s="36" t="n"/>
      <c r="DG234" s="36" t="n"/>
      <c r="DH234" s="36" t="n"/>
      <c r="DI234" s="36" t="n"/>
      <c r="DJ234" s="36" t="n"/>
      <c r="DK234" s="36" t="n"/>
      <c r="DL234" s="36" t="n"/>
      <c r="DM234" s="36" t="n"/>
      <c r="DN234" s="36" t="n"/>
      <c r="DO234" s="36" t="n"/>
      <c r="DP234" s="36" t="n"/>
      <c r="DQ234" s="36" t="n"/>
      <c r="DR234" s="36" t="n"/>
      <c r="DS234" s="36" t="n"/>
      <c r="DT234" s="36" t="n"/>
      <c r="DU234" s="36" t="n"/>
      <c r="DV234" s="36" t="n"/>
      <c r="DW234" s="36" t="n"/>
      <c r="DX234" s="36" t="n"/>
      <c r="DY234" s="36" t="n"/>
      <c r="DZ234" s="36" t="n"/>
      <c r="EA234" s="36" t="n"/>
      <c r="EB234" s="36" t="n"/>
      <c r="EC234" s="36" t="n"/>
      <c r="ED234" s="36" t="n"/>
      <c r="EE234" s="36" t="n"/>
      <c r="EF234" s="36" t="n"/>
      <c r="EG234" s="36" t="n"/>
      <c r="EH234" s="36" t="n"/>
      <c r="EI234" s="36" t="n"/>
      <c r="EJ234" s="36" t="n"/>
      <c r="EK234" s="36" t="n"/>
      <c r="EL234" s="36" t="n"/>
      <c r="EM234" s="36" t="n"/>
      <c r="EN234" s="36" t="n"/>
    </row>
    <row r="235">
      <c r="A235" s="36" t="n"/>
      <c r="B235" s="36" t="n"/>
      <c r="C235" s="144" t="n"/>
      <c r="D235" s="144" t="n"/>
      <c r="E235" s="135" t="n"/>
      <c r="F235" s="135" t="n"/>
      <c r="G235" s="135" t="n"/>
      <c r="H235" s="135" t="n"/>
      <c r="I235" s="135" t="n"/>
      <c r="J235" s="135" t="n"/>
      <c r="K235" s="135" t="n"/>
      <c r="L235" s="135" t="n"/>
      <c r="M235" s="135" t="n"/>
      <c r="N235" s="135" t="n"/>
      <c r="O235" s="135" t="n"/>
      <c r="P235" s="135" t="n"/>
      <c r="Q235" s="135" t="n"/>
      <c r="R235" s="135" t="n"/>
      <c r="S235" s="135" t="n"/>
      <c r="T235" s="135" t="n"/>
      <c r="U235" s="135" t="n"/>
      <c r="V235" s="135" t="n"/>
      <c r="W235" s="135" t="n"/>
      <c r="X235" s="135" t="n"/>
      <c r="Y235" s="135" t="n"/>
      <c r="Z235" s="135" t="n"/>
      <c r="AA235" s="135" t="n"/>
      <c r="AB235" s="135" t="n"/>
      <c r="AC235" s="135" t="n"/>
      <c r="AD235" s="135" t="n"/>
      <c r="AE235" s="135" t="n"/>
      <c r="AF235" s="135" t="n"/>
      <c r="AG235" s="135" t="n"/>
      <c r="AH235" s="135" t="n"/>
      <c r="AI235" s="135" t="n"/>
      <c r="AJ235" s="135" t="n"/>
      <c r="AK235" s="135" t="n"/>
      <c r="AL235" s="135" t="n"/>
      <c r="AM235" s="135" t="n"/>
      <c r="AN235" s="135" t="n"/>
      <c r="AO235" s="135" t="n"/>
      <c r="AP235" s="135" t="n"/>
      <c r="AQ235" s="135" t="n"/>
      <c r="AR235" s="135" t="n"/>
      <c r="AS235" s="135" t="n"/>
      <c r="AT235" s="135" t="n"/>
      <c r="AU235" s="135" t="n"/>
      <c r="AV235" s="135" t="n"/>
      <c r="AW235" s="135" t="n"/>
      <c r="AX235" s="135" t="n"/>
      <c r="AY235" s="135" t="n"/>
      <c r="AZ235" s="135" t="n"/>
      <c r="BA235" s="135" t="n"/>
      <c r="BB235" s="135" t="n"/>
      <c r="BC235" s="135" t="n"/>
      <c r="BD235" s="135" t="n"/>
      <c r="BE235" s="135" t="n"/>
      <c r="BF235" s="135" t="n"/>
      <c r="BG235" s="135" t="n"/>
      <c r="BH235" s="135" t="n"/>
      <c r="BI235" s="135" t="n"/>
      <c r="BJ235" s="135" t="n"/>
      <c r="BK235" s="135" t="n"/>
      <c r="BL235" s="135" t="n"/>
      <c r="BM235" s="135" t="n"/>
      <c r="BN235" s="135" t="n"/>
      <c r="BO235" s="135" t="n"/>
      <c r="BP235" s="135" t="n"/>
      <c r="BQ235" s="135" t="n"/>
      <c r="BR235" s="135" t="n"/>
      <c r="BS235" s="135" t="n"/>
      <c r="BT235" s="135" t="n"/>
      <c r="BU235" s="135" t="n"/>
      <c r="BV235" s="135" t="n"/>
      <c r="BW235" s="135" t="n"/>
      <c r="BX235" s="135" t="n"/>
      <c r="BY235" s="135" t="n"/>
      <c r="BZ235" s="135" t="n"/>
      <c r="CA235" s="135" t="n"/>
      <c r="CB235" s="135" t="n"/>
      <c r="CC235" s="135" t="n"/>
      <c r="CD235" s="135" t="n"/>
      <c r="CE235" s="135" t="n"/>
      <c r="CF235" s="135" t="n"/>
      <c r="CG235" s="135" t="n"/>
      <c r="CH235" s="135" t="n"/>
      <c r="CI235" s="135" t="n"/>
      <c r="CJ235" s="135" t="n"/>
      <c r="CK235" s="135" t="n"/>
      <c r="CL235" s="135" t="n"/>
      <c r="CM235" s="135" t="n"/>
      <c r="CN235" s="135" t="n"/>
      <c r="CO235" s="135" t="n"/>
      <c r="CP235" s="135" t="n"/>
      <c r="CQ235" s="135" t="n"/>
      <c r="CR235" s="135" t="n"/>
      <c r="CU235" s="36" t="n"/>
      <c r="CV235" s="36" t="n"/>
      <c r="CW235" s="36" t="n"/>
      <c r="CX235" s="36" t="n"/>
      <c r="CY235" s="36" t="n"/>
      <c r="CZ235" s="36" t="n"/>
      <c r="DA235" s="36" t="n"/>
      <c r="DB235" s="36" t="n"/>
      <c r="DC235" s="36" t="n"/>
      <c r="DD235" s="36" t="n"/>
      <c r="DE235" s="36" t="n"/>
      <c r="DF235" s="36" t="n"/>
      <c r="DG235" s="36" t="n"/>
      <c r="DH235" s="36" t="n"/>
      <c r="DI235" s="36" t="n"/>
      <c r="DJ235" s="36" t="n"/>
      <c r="DK235" s="36" t="n"/>
      <c r="DL235" s="36" t="n"/>
      <c r="DM235" s="36" t="n"/>
      <c r="DN235" s="36" t="n"/>
      <c r="DO235" s="36" t="n"/>
      <c r="DP235" s="36" t="n"/>
      <c r="DQ235" s="36" t="n"/>
      <c r="DR235" s="36" t="n"/>
      <c r="DS235" s="36" t="n"/>
      <c r="DT235" s="36" t="n"/>
      <c r="DU235" s="36" t="n"/>
      <c r="DV235" s="36" t="n"/>
      <c r="DW235" s="36" t="n"/>
      <c r="DX235" s="36" t="n"/>
      <c r="DY235" s="36" t="n"/>
      <c r="DZ235" s="36" t="n"/>
      <c r="EA235" s="36" t="n"/>
      <c r="EB235" s="36" t="n"/>
      <c r="EC235" s="36" t="n"/>
      <c r="ED235" s="36" t="n"/>
      <c r="EE235" s="36" t="n"/>
      <c r="EF235" s="36" t="n"/>
      <c r="EG235" s="36" t="n"/>
      <c r="EH235" s="36" t="n"/>
      <c r="EI235" s="36" t="n"/>
      <c r="EJ235" s="36" t="n"/>
      <c r="EK235" s="36" t="n"/>
      <c r="EL235" s="36" t="n"/>
      <c r="EM235" s="36" t="n"/>
      <c r="EN235" s="36" t="n"/>
    </row>
    <row r="236">
      <c r="A236" s="36" t="n"/>
      <c r="B236" s="36" t="n"/>
      <c r="C236" s="144" t="n"/>
      <c r="D236" s="144" t="n"/>
      <c r="E236" s="135" t="n"/>
      <c r="F236" s="135" t="n"/>
      <c r="G236" s="135" t="n"/>
      <c r="H236" s="135" t="n"/>
      <c r="I236" s="135" t="n"/>
      <c r="J236" s="135" t="n"/>
      <c r="K236" s="135" t="n"/>
      <c r="L236" s="135" t="n"/>
      <c r="M236" s="135" t="n"/>
      <c r="N236" s="135" t="n"/>
      <c r="O236" s="135" t="n"/>
      <c r="P236" s="135" t="n"/>
      <c r="Q236" s="135" t="n"/>
      <c r="R236" s="135" t="n"/>
      <c r="S236" s="135" t="n"/>
      <c r="T236" s="135" t="n"/>
      <c r="U236" s="135" t="n"/>
      <c r="V236" s="135" t="n"/>
      <c r="W236" s="135" t="n"/>
      <c r="X236" s="135" t="n"/>
      <c r="Y236" s="135" t="n"/>
      <c r="Z236" s="135" t="n"/>
      <c r="AA236" s="135" t="n"/>
      <c r="AB236" s="135" t="n"/>
      <c r="AC236" s="135" t="n"/>
      <c r="AD236" s="135" t="n"/>
      <c r="AE236" s="135" t="n"/>
      <c r="AF236" s="135" t="n"/>
      <c r="AG236" s="135" t="n"/>
      <c r="AH236" s="135" t="n"/>
      <c r="AI236" s="135" t="n"/>
      <c r="AJ236" s="135" t="n"/>
      <c r="AK236" s="135" t="n"/>
      <c r="AL236" s="135" t="n"/>
      <c r="AM236" s="135" t="n"/>
      <c r="AN236" s="135" t="n"/>
      <c r="AO236" s="135" t="n"/>
      <c r="AP236" s="135" t="n"/>
      <c r="AQ236" s="135" t="n"/>
      <c r="AR236" s="135" t="n"/>
      <c r="AS236" s="135" t="n"/>
      <c r="AT236" s="135" t="n"/>
      <c r="AU236" s="135" t="n"/>
      <c r="AV236" s="135" t="n"/>
      <c r="AW236" s="135" t="n"/>
      <c r="AX236" s="135" t="n"/>
      <c r="AY236" s="135" t="n"/>
      <c r="AZ236" s="135" t="n"/>
      <c r="BA236" s="135" t="n"/>
      <c r="BB236" s="135" t="n"/>
      <c r="BC236" s="135" t="n"/>
      <c r="BD236" s="135" t="n"/>
      <c r="BE236" s="135" t="n"/>
      <c r="BF236" s="135" t="n"/>
      <c r="BG236" s="135" t="n"/>
      <c r="BH236" s="135" t="n"/>
      <c r="BI236" s="135" t="n"/>
      <c r="BJ236" s="135" t="n"/>
      <c r="BK236" s="135" t="n"/>
      <c r="BL236" s="135" t="n"/>
      <c r="BM236" s="135" t="n"/>
      <c r="BN236" s="135" t="n"/>
      <c r="BO236" s="135" t="n"/>
      <c r="BP236" s="135" t="n"/>
      <c r="BQ236" s="135" t="n"/>
      <c r="BR236" s="135" t="n"/>
      <c r="BS236" s="135" t="n"/>
      <c r="BT236" s="135" t="n"/>
      <c r="BU236" s="135" t="n"/>
      <c r="BV236" s="135" t="n"/>
      <c r="BW236" s="135" t="n"/>
      <c r="BX236" s="135" t="n"/>
      <c r="BY236" s="135" t="n"/>
      <c r="BZ236" s="135" t="n"/>
      <c r="CA236" s="135" t="n"/>
      <c r="CB236" s="135" t="n"/>
      <c r="CC236" s="135" t="n"/>
      <c r="CD236" s="135" t="n"/>
      <c r="CE236" s="135" t="n"/>
      <c r="CF236" s="135" t="n"/>
      <c r="CG236" s="135" t="n"/>
      <c r="CH236" s="135" t="n"/>
      <c r="CI236" s="135" t="n"/>
      <c r="CJ236" s="135" t="n"/>
      <c r="CK236" s="135" t="n"/>
      <c r="CL236" s="135" t="n"/>
      <c r="CM236" s="135" t="n"/>
      <c r="CN236" s="135" t="n"/>
      <c r="CO236" s="135" t="n"/>
      <c r="CP236" s="135" t="n"/>
      <c r="CQ236" s="135" t="n"/>
      <c r="CR236" s="135" t="n"/>
      <c r="CU236" s="36" t="n"/>
      <c r="CV236" s="36" t="n"/>
      <c r="CW236" s="36" t="n"/>
      <c r="CX236" s="36" t="n"/>
      <c r="CY236" s="36" t="n"/>
      <c r="CZ236" s="36" t="n"/>
      <c r="DA236" s="36" t="n"/>
      <c r="DB236" s="36" t="n"/>
      <c r="DC236" s="36" t="n"/>
      <c r="DD236" s="36" t="n"/>
      <c r="DE236" s="36" t="n"/>
      <c r="DF236" s="36" t="n"/>
      <c r="DG236" s="36" t="n"/>
      <c r="DH236" s="36" t="n"/>
      <c r="DI236" s="36" t="n"/>
      <c r="DJ236" s="36" t="n"/>
      <c r="DK236" s="36" t="n"/>
      <c r="DL236" s="36" t="n"/>
      <c r="DM236" s="36" t="n"/>
      <c r="DN236" s="36" t="n"/>
      <c r="DO236" s="36" t="n"/>
      <c r="DP236" s="36" t="n"/>
      <c r="DQ236" s="36" t="n"/>
      <c r="DR236" s="36" t="n"/>
      <c r="DS236" s="36" t="n"/>
      <c r="DT236" s="36" t="n"/>
      <c r="DU236" s="36" t="n"/>
      <c r="DV236" s="36" t="n"/>
      <c r="DW236" s="36" t="n"/>
      <c r="DX236" s="36" t="n"/>
      <c r="DY236" s="36" t="n"/>
      <c r="DZ236" s="36" t="n"/>
      <c r="EA236" s="36" t="n"/>
      <c r="EB236" s="36" t="n"/>
      <c r="EC236" s="36" t="n"/>
      <c r="ED236" s="36" t="n"/>
      <c r="EE236" s="36" t="n"/>
      <c r="EF236" s="36" t="n"/>
      <c r="EG236" s="36" t="n"/>
      <c r="EH236" s="36" t="n"/>
      <c r="EI236" s="36" t="n"/>
      <c r="EJ236" s="36" t="n"/>
      <c r="EK236" s="36" t="n"/>
      <c r="EL236" s="36" t="n"/>
      <c r="EM236" s="36" t="n"/>
      <c r="EN236" s="36" t="n"/>
    </row>
    <row r="237">
      <c r="A237" s="36" t="n"/>
      <c r="B237" s="36" t="n"/>
      <c r="C237" s="144" t="n"/>
      <c r="D237" s="144" t="n"/>
      <c r="E237" s="135" t="n"/>
      <c r="F237" s="135" t="n"/>
      <c r="G237" s="135" t="n"/>
      <c r="H237" s="135" t="n"/>
      <c r="I237" s="135" t="n"/>
      <c r="J237" s="135" t="n"/>
      <c r="K237" s="135" t="n"/>
      <c r="L237" s="135" t="n"/>
      <c r="M237" s="135" t="n"/>
      <c r="N237" s="135" t="n"/>
      <c r="O237" s="135" t="n"/>
      <c r="P237" s="135" t="n"/>
      <c r="Q237" s="135" t="n"/>
      <c r="R237" s="135" t="n"/>
      <c r="S237" s="135" t="n"/>
      <c r="T237" s="135" t="n"/>
      <c r="U237" s="135" t="n"/>
      <c r="V237" s="135" t="n"/>
      <c r="W237" s="135" t="n"/>
      <c r="X237" s="135" t="n"/>
      <c r="Y237" s="135" t="n"/>
      <c r="Z237" s="135" t="n"/>
      <c r="AA237" s="135" t="n"/>
      <c r="AB237" s="135" t="n"/>
      <c r="AC237" s="135" t="n"/>
      <c r="AD237" s="135" t="n"/>
      <c r="AE237" s="135" t="n"/>
      <c r="AF237" s="135" t="n"/>
      <c r="AG237" s="135" t="n"/>
      <c r="AH237" s="135" t="n"/>
      <c r="AI237" s="135" t="n"/>
      <c r="AJ237" s="135" t="n"/>
      <c r="AK237" s="135" t="n"/>
      <c r="AL237" s="135" t="n"/>
      <c r="AM237" s="135" t="n"/>
      <c r="AN237" s="135" t="n"/>
      <c r="AO237" s="135" t="n"/>
      <c r="AP237" s="135" t="n"/>
      <c r="AQ237" s="135" t="n"/>
      <c r="AR237" s="135" t="n"/>
      <c r="AS237" s="135" t="n"/>
      <c r="AT237" s="135" t="n"/>
      <c r="AU237" s="135" t="n"/>
      <c r="AV237" s="135" t="n"/>
      <c r="AW237" s="135" t="n"/>
      <c r="AX237" s="135" t="n"/>
      <c r="AY237" s="135" t="n"/>
      <c r="AZ237" s="135" t="n"/>
      <c r="BA237" s="135" t="n"/>
      <c r="BB237" s="135" t="n"/>
      <c r="BC237" s="135" t="n"/>
      <c r="BD237" s="135" t="n"/>
      <c r="BE237" s="135" t="n"/>
      <c r="BF237" s="135" t="n"/>
      <c r="BG237" s="135" t="n"/>
      <c r="BH237" s="135" t="n"/>
      <c r="BI237" s="135" t="n"/>
      <c r="BJ237" s="135" t="n"/>
      <c r="BK237" s="135" t="n"/>
      <c r="BL237" s="135" t="n"/>
      <c r="BM237" s="135" t="n"/>
      <c r="BN237" s="135" t="n"/>
      <c r="BO237" s="135" t="n"/>
      <c r="BP237" s="135" t="n"/>
      <c r="BQ237" s="135" t="n"/>
      <c r="BR237" s="135" t="n"/>
      <c r="BS237" s="135" t="n"/>
      <c r="BT237" s="135" t="n"/>
      <c r="BU237" s="135" t="n"/>
      <c r="BV237" s="135" t="n"/>
      <c r="BW237" s="135" t="n"/>
      <c r="BX237" s="135" t="n"/>
      <c r="BY237" s="135" t="n"/>
      <c r="BZ237" s="135" t="n"/>
      <c r="CA237" s="135" t="n"/>
      <c r="CB237" s="135" t="n"/>
      <c r="CC237" s="135" t="n"/>
      <c r="CD237" s="135" t="n"/>
      <c r="CE237" s="135" t="n"/>
      <c r="CF237" s="135" t="n"/>
      <c r="CG237" s="135" t="n"/>
      <c r="CH237" s="135" t="n"/>
      <c r="CI237" s="135" t="n"/>
      <c r="CJ237" s="135" t="n"/>
      <c r="CK237" s="135" t="n"/>
      <c r="CL237" s="135" t="n"/>
      <c r="CM237" s="135" t="n"/>
      <c r="CN237" s="135" t="n"/>
      <c r="CO237" s="135" t="n"/>
      <c r="CP237" s="135" t="n"/>
      <c r="CQ237" s="135" t="n"/>
      <c r="CR237" s="135" t="n"/>
      <c r="CU237" s="36" t="n"/>
      <c r="CV237" s="36" t="n"/>
      <c r="CW237" s="36" t="n"/>
      <c r="CX237" s="36" t="n"/>
      <c r="CY237" s="36" t="n"/>
      <c r="CZ237" s="36" t="n"/>
      <c r="DA237" s="36" t="n"/>
      <c r="DB237" s="36" t="n"/>
      <c r="DC237" s="36" t="n"/>
      <c r="DD237" s="36" t="n"/>
      <c r="DE237" s="36" t="n"/>
      <c r="DF237" s="36" t="n"/>
      <c r="DG237" s="36" t="n"/>
      <c r="DH237" s="36" t="n"/>
      <c r="DI237" s="36" t="n"/>
      <c r="DJ237" s="36" t="n"/>
      <c r="DK237" s="36" t="n"/>
      <c r="DL237" s="36" t="n"/>
      <c r="DM237" s="36" t="n"/>
      <c r="DN237" s="36" t="n"/>
      <c r="DO237" s="36" t="n"/>
      <c r="DP237" s="36" t="n"/>
      <c r="DQ237" s="36" t="n"/>
      <c r="DR237" s="36" t="n"/>
      <c r="DS237" s="36" t="n"/>
      <c r="DT237" s="36" t="n"/>
      <c r="DU237" s="36" t="n"/>
      <c r="DV237" s="36" t="n"/>
      <c r="DW237" s="36" t="n"/>
      <c r="DX237" s="36" t="n"/>
      <c r="DY237" s="36" t="n"/>
      <c r="DZ237" s="36" t="n"/>
      <c r="EA237" s="36" t="n"/>
      <c r="EB237" s="36" t="n"/>
      <c r="EC237" s="36" t="n"/>
      <c r="ED237" s="36" t="n"/>
      <c r="EE237" s="36" t="n"/>
      <c r="EF237" s="36" t="n"/>
      <c r="EG237" s="36" t="n"/>
      <c r="EH237" s="36" t="n"/>
      <c r="EI237" s="36" t="n"/>
      <c r="EJ237" s="36" t="n"/>
      <c r="EK237" s="36" t="n"/>
      <c r="EL237" s="36" t="n"/>
      <c r="EM237" s="36" t="n"/>
      <c r="EN237" s="36" t="n"/>
    </row>
    <row r="238">
      <c r="A238" s="36" t="n"/>
      <c r="B238" s="36" t="n"/>
      <c r="C238" s="144" t="n"/>
      <c r="D238" s="144" t="n"/>
      <c r="E238" s="135" t="n"/>
      <c r="F238" s="135" t="n"/>
      <c r="G238" s="135" t="n"/>
      <c r="H238" s="135" t="n"/>
      <c r="I238" s="135" t="n"/>
      <c r="J238" s="135" t="n"/>
      <c r="K238" s="135" t="n"/>
      <c r="L238" s="135" t="n"/>
      <c r="M238" s="135" t="n"/>
      <c r="N238" s="135" t="n"/>
      <c r="O238" s="135" t="n"/>
      <c r="P238" s="135" t="n"/>
      <c r="Q238" s="135" t="n"/>
      <c r="R238" s="135" t="n"/>
      <c r="S238" s="135" t="n"/>
      <c r="T238" s="135" t="n"/>
      <c r="U238" s="135" t="n"/>
      <c r="V238" s="135" t="n"/>
      <c r="W238" s="135" t="n"/>
      <c r="X238" s="135" t="n"/>
      <c r="Y238" s="135" t="n"/>
      <c r="Z238" s="135" t="n"/>
      <c r="AA238" s="135" t="n"/>
      <c r="AB238" s="135" t="n"/>
      <c r="AC238" s="135" t="n"/>
      <c r="AD238" s="135" t="n"/>
      <c r="AE238" s="135" t="n"/>
      <c r="AF238" s="135" t="n"/>
      <c r="AG238" s="135" t="n"/>
      <c r="AH238" s="135" t="n"/>
      <c r="AI238" s="135" t="n"/>
      <c r="AJ238" s="135" t="n"/>
      <c r="AK238" s="135" t="n"/>
      <c r="AL238" s="135" t="n"/>
      <c r="AM238" s="135" t="n"/>
      <c r="AN238" s="135" t="n"/>
      <c r="AO238" s="135" t="n"/>
      <c r="AP238" s="135" t="n"/>
      <c r="AQ238" s="135" t="n"/>
      <c r="AR238" s="135" t="n"/>
      <c r="AS238" s="135" t="n"/>
      <c r="AT238" s="135" t="n"/>
      <c r="AU238" s="135" t="n"/>
      <c r="AV238" s="135" t="n"/>
      <c r="AW238" s="135" t="n"/>
      <c r="AX238" s="135" t="n"/>
      <c r="AY238" s="135" t="n"/>
      <c r="AZ238" s="135" t="n"/>
      <c r="BA238" s="135" t="n"/>
      <c r="BB238" s="135" t="n"/>
      <c r="BC238" s="135" t="n"/>
      <c r="BD238" s="135" t="n"/>
      <c r="BE238" s="135" t="n"/>
      <c r="BF238" s="135" t="n"/>
      <c r="BG238" s="135" t="n"/>
      <c r="BH238" s="135" t="n"/>
      <c r="BI238" s="135" t="n"/>
      <c r="BJ238" s="135" t="n"/>
      <c r="BK238" s="135" t="n"/>
      <c r="BL238" s="135" t="n"/>
      <c r="BM238" s="135" t="n"/>
      <c r="BN238" s="135" t="n"/>
      <c r="BO238" s="135" t="n"/>
      <c r="BP238" s="135" t="n"/>
      <c r="BQ238" s="135" t="n"/>
      <c r="BR238" s="135" t="n"/>
      <c r="BS238" s="135" t="n"/>
      <c r="BT238" s="135" t="n"/>
      <c r="BU238" s="135" t="n"/>
      <c r="BV238" s="135" t="n"/>
      <c r="BW238" s="135" t="n"/>
      <c r="BX238" s="135" t="n"/>
      <c r="BY238" s="135" t="n"/>
      <c r="BZ238" s="135" t="n"/>
      <c r="CA238" s="135" t="n"/>
      <c r="CB238" s="135" t="n"/>
      <c r="CC238" s="135" t="n"/>
      <c r="CD238" s="135" t="n"/>
      <c r="CE238" s="135" t="n"/>
      <c r="CF238" s="135" t="n"/>
      <c r="CG238" s="135" t="n"/>
      <c r="CH238" s="135" t="n"/>
      <c r="CI238" s="135" t="n"/>
      <c r="CJ238" s="135" t="n"/>
      <c r="CK238" s="135" t="n"/>
      <c r="CL238" s="135" t="n"/>
      <c r="CM238" s="135" t="n"/>
      <c r="CN238" s="135" t="n"/>
      <c r="CO238" s="135" t="n"/>
      <c r="CP238" s="135" t="n"/>
      <c r="CQ238" s="135" t="n"/>
      <c r="CR238" s="135" t="n"/>
      <c r="CU238" s="36" t="n"/>
      <c r="CV238" s="36" t="n"/>
      <c r="CW238" s="36" t="n"/>
      <c r="CX238" s="36" t="n"/>
      <c r="CY238" s="36" t="n"/>
      <c r="CZ238" s="36" t="n"/>
      <c r="DA238" s="36" t="n"/>
      <c r="DB238" s="36" t="n"/>
      <c r="DC238" s="36" t="n"/>
      <c r="DD238" s="36" t="n"/>
      <c r="DE238" s="36" t="n"/>
      <c r="DF238" s="36" t="n"/>
      <c r="DG238" s="36" t="n"/>
      <c r="DH238" s="36" t="n"/>
      <c r="DI238" s="36" t="n"/>
      <c r="DJ238" s="36" t="n"/>
      <c r="DK238" s="36" t="n"/>
      <c r="DL238" s="36" t="n"/>
      <c r="DM238" s="36" t="n"/>
      <c r="DN238" s="36" t="n"/>
      <c r="DO238" s="36" t="n"/>
      <c r="DP238" s="36" t="n"/>
      <c r="DQ238" s="36" t="n"/>
      <c r="DR238" s="36" t="n"/>
      <c r="DS238" s="36" t="n"/>
      <c r="DT238" s="36" t="n"/>
      <c r="DU238" s="36" t="n"/>
      <c r="DV238" s="36" t="n"/>
      <c r="DW238" s="36" t="n"/>
      <c r="DX238" s="36" t="n"/>
      <c r="DY238" s="36" t="n"/>
      <c r="DZ238" s="36" t="n"/>
      <c r="EA238" s="36" t="n"/>
      <c r="EB238" s="36" t="n"/>
      <c r="EC238" s="36" t="n"/>
      <c r="ED238" s="36" t="n"/>
      <c r="EE238" s="36" t="n"/>
      <c r="EF238" s="36" t="n"/>
      <c r="EG238" s="36" t="n"/>
      <c r="EH238" s="36" t="n"/>
      <c r="EI238" s="36" t="n"/>
      <c r="EJ238" s="36" t="n"/>
      <c r="EK238" s="36" t="n"/>
      <c r="EL238" s="36" t="n"/>
      <c r="EM238" s="36" t="n"/>
      <c r="EN238" s="36" t="n"/>
    </row>
    <row r="239">
      <c r="A239" s="36" t="n"/>
      <c r="B239" s="36" t="n"/>
      <c r="C239" s="144" t="n"/>
      <c r="D239" s="144" t="n"/>
      <c r="E239" s="135" t="n"/>
      <c r="F239" s="135" t="n"/>
      <c r="G239" s="135" t="n"/>
      <c r="H239" s="135" t="n"/>
      <c r="I239" s="135" t="n"/>
      <c r="J239" s="135" t="n"/>
      <c r="K239" s="135" t="n"/>
      <c r="L239" s="135" t="n"/>
      <c r="M239" s="135" t="n"/>
      <c r="N239" s="135" t="n"/>
      <c r="O239" s="135" t="n"/>
      <c r="P239" s="135" t="n"/>
      <c r="Q239" s="135" t="n"/>
      <c r="R239" s="135" t="n"/>
      <c r="S239" s="135" t="n"/>
      <c r="T239" s="135" t="n"/>
      <c r="U239" s="135" t="n"/>
      <c r="V239" s="135" t="n"/>
      <c r="W239" s="135" t="n"/>
      <c r="X239" s="135" t="n"/>
      <c r="Y239" s="135" t="n"/>
      <c r="Z239" s="135" t="n"/>
      <c r="AA239" s="135" t="n"/>
      <c r="AB239" s="135" t="n"/>
      <c r="AC239" s="135" t="n"/>
      <c r="AD239" s="135" t="n"/>
      <c r="AE239" s="135" t="n"/>
      <c r="AF239" s="135" t="n"/>
      <c r="AG239" s="135" t="n"/>
      <c r="AH239" s="135" t="n"/>
      <c r="AI239" s="135" t="n"/>
      <c r="AJ239" s="135" t="n"/>
      <c r="AK239" s="135" t="n"/>
      <c r="AL239" s="135" t="n"/>
      <c r="AM239" s="135" t="n"/>
      <c r="AN239" s="135" t="n"/>
      <c r="AO239" s="135" t="n"/>
      <c r="AP239" s="135" t="n"/>
      <c r="AQ239" s="135" t="n"/>
      <c r="AR239" s="135" t="n"/>
      <c r="AS239" s="135" t="n"/>
      <c r="AT239" s="135" t="n"/>
      <c r="AU239" s="135" t="n"/>
      <c r="AV239" s="135" t="n"/>
      <c r="AW239" s="135" t="n"/>
      <c r="AX239" s="135" t="n"/>
      <c r="AY239" s="135" t="n"/>
      <c r="AZ239" s="135" t="n"/>
      <c r="BA239" s="135" t="n"/>
      <c r="BB239" s="135" t="n"/>
      <c r="BC239" s="135" t="n"/>
      <c r="BD239" s="135" t="n"/>
      <c r="BE239" s="135" t="n"/>
      <c r="BF239" s="135" t="n"/>
      <c r="BG239" s="135" t="n"/>
      <c r="BH239" s="135" t="n"/>
      <c r="BI239" s="135" t="n"/>
      <c r="BJ239" s="135" t="n"/>
      <c r="BK239" s="135" t="n"/>
      <c r="BL239" s="135" t="n"/>
      <c r="BM239" s="135" t="n"/>
      <c r="BN239" s="135" t="n"/>
      <c r="BO239" s="135" t="n"/>
      <c r="BP239" s="135" t="n"/>
      <c r="BQ239" s="135" t="n"/>
      <c r="BR239" s="135" t="n"/>
      <c r="BS239" s="135" t="n"/>
      <c r="BT239" s="135" t="n"/>
      <c r="BU239" s="135" t="n"/>
      <c r="BV239" s="135" t="n"/>
      <c r="BW239" s="135" t="n"/>
      <c r="BX239" s="135" t="n"/>
      <c r="BY239" s="135" t="n"/>
      <c r="BZ239" s="135" t="n"/>
      <c r="CA239" s="135" t="n"/>
      <c r="CB239" s="135" t="n"/>
      <c r="CC239" s="135" t="n"/>
      <c r="CD239" s="135" t="n"/>
      <c r="CE239" s="135" t="n"/>
      <c r="CF239" s="135" t="n"/>
      <c r="CG239" s="135" t="n"/>
      <c r="CH239" s="135" t="n"/>
      <c r="CI239" s="135" t="n"/>
      <c r="CJ239" s="135" t="n"/>
      <c r="CK239" s="135" t="n"/>
      <c r="CL239" s="135" t="n"/>
      <c r="CM239" s="135" t="n"/>
      <c r="CN239" s="135" t="n"/>
      <c r="CO239" s="135" t="n"/>
      <c r="CP239" s="135" t="n"/>
      <c r="CQ239" s="135" t="n"/>
      <c r="CR239" s="135" t="n"/>
      <c r="CU239" s="36" t="n"/>
      <c r="CV239" s="36" t="n"/>
      <c r="CW239" s="36" t="n"/>
      <c r="CX239" s="36" t="n"/>
      <c r="CY239" s="36" t="n"/>
      <c r="CZ239" s="36" t="n"/>
      <c r="DA239" s="36" t="n"/>
      <c r="DB239" s="36" t="n"/>
      <c r="DC239" s="36" t="n"/>
      <c r="DD239" s="36" t="n"/>
      <c r="DE239" s="36" t="n"/>
      <c r="DF239" s="36" t="n"/>
      <c r="DG239" s="36" t="n"/>
      <c r="DH239" s="36" t="n"/>
      <c r="DI239" s="36" t="n"/>
      <c r="DJ239" s="36" t="n"/>
      <c r="DK239" s="36" t="n"/>
      <c r="DL239" s="36" t="n"/>
      <c r="DM239" s="36" t="n"/>
      <c r="DN239" s="36" t="n"/>
      <c r="DO239" s="36" t="n"/>
      <c r="DP239" s="36" t="n"/>
      <c r="DQ239" s="36" t="n"/>
      <c r="DR239" s="36" t="n"/>
      <c r="DS239" s="36" t="n"/>
      <c r="DT239" s="36" t="n"/>
      <c r="DU239" s="36" t="n"/>
      <c r="DV239" s="36" t="n"/>
      <c r="DW239" s="36" t="n"/>
      <c r="DX239" s="36" t="n"/>
      <c r="DY239" s="36" t="n"/>
      <c r="DZ239" s="36" t="n"/>
      <c r="EA239" s="36" t="n"/>
      <c r="EB239" s="36" t="n"/>
      <c r="EC239" s="36" t="n"/>
      <c r="ED239" s="36" t="n"/>
      <c r="EE239" s="36" t="n"/>
      <c r="EF239" s="36" t="n"/>
      <c r="EG239" s="36" t="n"/>
      <c r="EH239" s="36" t="n"/>
      <c r="EI239" s="36" t="n"/>
      <c r="EJ239" s="36" t="n"/>
      <c r="EK239" s="36" t="n"/>
      <c r="EL239" s="36" t="n"/>
      <c r="EM239" s="36" t="n"/>
      <c r="EN239" s="36" t="n"/>
    </row>
    <row r="240">
      <c r="A240" s="36" t="n"/>
      <c r="B240" s="36" t="n"/>
      <c r="C240" s="144" t="n"/>
      <c r="D240" s="144" t="n"/>
      <c r="E240" s="135" t="n"/>
      <c r="F240" s="135" t="n"/>
      <c r="G240" s="135" t="n"/>
      <c r="H240" s="135" t="n"/>
      <c r="I240" s="135" t="n"/>
      <c r="J240" s="135" t="n"/>
      <c r="K240" s="135" t="n"/>
      <c r="L240" s="135" t="n"/>
      <c r="M240" s="135" t="n"/>
      <c r="N240" s="135" t="n"/>
      <c r="O240" s="135" t="n"/>
      <c r="P240" s="135" t="n"/>
      <c r="Q240" s="135" t="n"/>
      <c r="R240" s="135" t="n"/>
      <c r="S240" s="135" t="n"/>
      <c r="T240" s="135" t="n"/>
      <c r="U240" s="135" t="n"/>
      <c r="V240" s="135" t="n"/>
      <c r="W240" s="135" t="n"/>
      <c r="X240" s="135" t="n"/>
      <c r="Y240" s="135" t="n"/>
      <c r="Z240" s="135" t="n"/>
      <c r="AA240" s="135" t="n"/>
      <c r="AB240" s="135" t="n"/>
      <c r="AC240" s="135" t="n"/>
      <c r="AD240" s="135" t="n"/>
      <c r="AE240" s="135" t="n"/>
      <c r="AF240" s="135" t="n"/>
      <c r="AG240" s="135" t="n"/>
      <c r="AH240" s="135" t="n"/>
      <c r="AI240" s="135" t="n"/>
      <c r="AJ240" s="135" t="n"/>
      <c r="AK240" s="135" t="n"/>
      <c r="AL240" s="135" t="n"/>
      <c r="AM240" s="135" t="n"/>
      <c r="AN240" s="135" t="n"/>
      <c r="AO240" s="135" t="n"/>
      <c r="AP240" s="135" t="n"/>
      <c r="AQ240" s="135" t="n"/>
      <c r="AR240" s="135" t="n"/>
      <c r="AS240" s="135" t="n"/>
      <c r="AT240" s="135" t="n"/>
      <c r="AU240" s="135" t="n"/>
      <c r="AV240" s="135" t="n"/>
      <c r="AW240" s="135" t="n"/>
      <c r="AX240" s="135" t="n"/>
      <c r="AY240" s="135" t="n"/>
      <c r="AZ240" s="135" t="n"/>
      <c r="BA240" s="135" t="n"/>
      <c r="BB240" s="135" t="n"/>
      <c r="BC240" s="135" t="n"/>
      <c r="BD240" s="135" t="n"/>
      <c r="BE240" s="135" t="n"/>
      <c r="BF240" s="135" t="n"/>
      <c r="BG240" s="135" t="n"/>
      <c r="BH240" s="135" t="n"/>
      <c r="BI240" s="135" t="n"/>
      <c r="BJ240" s="135" t="n"/>
      <c r="BK240" s="135" t="n"/>
      <c r="BL240" s="135" t="n"/>
      <c r="BM240" s="135" t="n"/>
      <c r="BN240" s="135" t="n"/>
      <c r="BO240" s="135" t="n"/>
      <c r="BP240" s="135" t="n"/>
      <c r="BQ240" s="135" t="n"/>
      <c r="BR240" s="135" t="n"/>
      <c r="BS240" s="135" t="n"/>
      <c r="BT240" s="135" t="n"/>
      <c r="BU240" s="135" t="n"/>
      <c r="BV240" s="135" t="n"/>
      <c r="BW240" s="135" t="n"/>
      <c r="BX240" s="135" t="n"/>
      <c r="BY240" s="135" t="n"/>
      <c r="BZ240" s="135" t="n"/>
      <c r="CA240" s="135" t="n"/>
      <c r="CB240" s="135" t="n"/>
      <c r="CC240" s="135" t="n"/>
      <c r="CD240" s="135" t="n"/>
      <c r="CE240" s="135" t="n"/>
      <c r="CF240" s="135" t="n"/>
      <c r="CG240" s="135" t="n"/>
      <c r="CH240" s="135" t="n"/>
      <c r="CI240" s="135" t="n"/>
      <c r="CJ240" s="135" t="n"/>
      <c r="CK240" s="135" t="n"/>
      <c r="CL240" s="135" t="n"/>
      <c r="CM240" s="135" t="n"/>
      <c r="CN240" s="135" t="n"/>
      <c r="CO240" s="135" t="n"/>
      <c r="CP240" s="135" t="n"/>
      <c r="CQ240" s="135" t="n"/>
      <c r="CR240" s="135" t="n"/>
      <c r="CU240" s="36" t="n"/>
      <c r="CV240" s="36" t="n"/>
      <c r="CW240" s="36" t="n"/>
      <c r="CX240" s="36" t="n"/>
      <c r="CY240" s="36" t="n"/>
      <c r="CZ240" s="36" t="n"/>
      <c r="DA240" s="36" t="n"/>
      <c r="DB240" s="36" t="n"/>
      <c r="DC240" s="36" t="n"/>
      <c r="DD240" s="36" t="n"/>
      <c r="DE240" s="36" t="n"/>
      <c r="DF240" s="36" t="n"/>
      <c r="DG240" s="36" t="n"/>
      <c r="DH240" s="36" t="n"/>
      <c r="DI240" s="36" t="n"/>
      <c r="DJ240" s="36" t="n"/>
      <c r="DK240" s="36" t="n"/>
      <c r="DL240" s="36" t="n"/>
      <c r="DM240" s="36" t="n"/>
      <c r="DN240" s="36" t="n"/>
      <c r="DO240" s="36" t="n"/>
      <c r="DP240" s="36" t="n"/>
      <c r="DQ240" s="36" t="n"/>
      <c r="DR240" s="36" t="n"/>
      <c r="DS240" s="36" t="n"/>
      <c r="DT240" s="36" t="n"/>
      <c r="DU240" s="36" t="n"/>
      <c r="DV240" s="36" t="n"/>
      <c r="DW240" s="36" t="n"/>
      <c r="DX240" s="36" t="n"/>
      <c r="DY240" s="36" t="n"/>
      <c r="DZ240" s="36" t="n"/>
      <c r="EA240" s="36" t="n"/>
      <c r="EB240" s="36" t="n"/>
      <c r="EC240" s="36" t="n"/>
      <c r="ED240" s="36" t="n"/>
      <c r="EE240" s="36" t="n"/>
      <c r="EF240" s="36" t="n"/>
      <c r="EG240" s="36" t="n"/>
      <c r="EH240" s="36" t="n"/>
      <c r="EI240" s="36" t="n"/>
      <c r="EJ240" s="36" t="n"/>
      <c r="EK240" s="36" t="n"/>
      <c r="EL240" s="36" t="n"/>
      <c r="EM240" s="36" t="n"/>
      <c r="EN240" s="36" t="n"/>
    </row>
    <row r="241">
      <c r="A241" s="36" t="n"/>
      <c r="B241" s="36" t="n"/>
      <c r="C241" s="144" t="n"/>
      <c r="D241" s="144" t="n"/>
      <c r="E241" s="135" t="n"/>
      <c r="F241" s="135" t="n"/>
      <c r="G241" s="135" t="n"/>
      <c r="H241" s="135" t="n"/>
      <c r="I241" s="135" t="n"/>
      <c r="J241" s="135" t="n"/>
      <c r="K241" s="135" t="n"/>
      <c r="L241" s="135" t="n"/>
      <c r="M241" s="135" t="n"/>
      <c r="N241" s="135" t="n"/>
      <c r="O241" s="135" t="n"/>
      <c r="P241" s="135" t="n"/>
      <c r="Q241" s="135" t="n"/>
      <c r="R241" s="135" t="n"/>
      <c r="S241" s="135" t="n"/>
      <c r="T241" s="135" t="n"/>
      <c r="U241" s="135" t="n"/>
      <c r="V241" s="135" t="n"/>
      <c r="W241" s="135" t="n"/>
      <c r="X241" s="135" t="n"/>
      <c r="Y241" s="135" t="n"/>
      <c r="Z241" s="135" t="n"/>
      <c r="AA241" s="135" t="n"/>
      <c r="AB241" s="135" t="n"/>
      <c r="AC241" s="135" t="n"/>
      <c r="AD241" s="135" t="n"/>
      <c r="AE241" s="135" t="n"/>
      <c r="AF241" s="135" t="n"/>
      <c r="AG241" s="135" t="n"/>
      <c r="AH241" s="135" t="n"/>
      <c r="AI241" s="135" t="n"/>
      <c r="AJ241" s="135" t="n"/>
      <c r="AK241" s="135" t="n"/>
      <c r="AL241" s="135" t="n"/>
      <c r="AM241" s="135" t="n"/>
      <c r="AN241" s="135" t="n"/>
      <c r="AO241" s="135" t="n"/>
      <c r="AP241" s="135" t="n"/>
      <c r="AQ241" s="135" t="n"/>
      <c r="AR241" s="135" t="n"/>
      <c r="AS241" s="135" t="n"/>
      <c r="AT241" s="135" t="n"/>
      <c r="AU241" s="135" t="n"/>
      <c r="AV241" s="135" t="n"/>
      <c r="AW241" s="135" t="n"/>
      <c r="AX241" s="135" t="n"/>
      <c r="AY241" s="135" t="n"/>
      <c r="AZ241" s="135" t="n"/>
      <c r="BA241" s="135" t="n"/>
      <c r="BB241" s="135" t="n"/>
      <c r="BC241" s="135" t="n"/>
      <c r="BD241" s="135" t="n"/>
      <c r="BE241" s="135" t="n"/>
      <c r="BF241" s="135" t="n"/>
      <c r="BG241" s="135" t="n"/>
      <c r="BH241" s="135" t="n"/>
      <c r="BI241" s="135" t="n"/>
      <c r="BJ241" s="135" t="n"/>
      <c r="BK241" s="135" t="n"/>
      <c r="BL241" s="135" t="n"/>
      <c r="BM241" s="135" t="n"/>
      <c r="BN241" s="135" t="n"/>
      <c r="BO241" s="135" t="n"/>
      <c r="BP241" s="135" t="n"/>
      <c r="BQ241" s="135" t="n"/>
      <c r="BR241" s="135" t="n"/>
      <c r="BS241" s="135" t="n"/>
      <c r="BT241" s="135" t="n"/>
      <c r="BU241" s="135" t="n"/>
      <c r="BV241" s="135" t="n"/>
      <c r="BW241" s="135" t="n"/>
      <c r="BX241" s="135" t="n"/>
      <c r="BY241" s="135" t="n"/>
      <c r="BZ241" s="135" t="n"/>
      <c r="CA241" s="135" t="n"/>
      <c r="CB241" s="135" t="n"/>
      <c r="CC241" s="135" t="n"/>
      <c r="CD241" s="135" t="n"/>
      <c r="CE241" s="135" t="n"/>
      <c r="CF241" s="135" t="n"/>
      <c r="CG241" s="135" t="n"/>
      <c r="CH241" s="135" t="n"/>
      <c r="CI241" s="135" t="n"/>
      <c r="CJ241" s="135" t="n"/>
      <c r="CK241" s="135" t="n"/>
      <c r="CL241" s="135" t="n"/>
      <c r="CM241" s="135" t="n"/>
      <c r="CN241" s="135" t="n"/>
      <c r="CO241" s="135" t="n"/>
      <c r="CP241" s="135" t="n"/>
      <c r="CQ241" s="135" t="n"/>
      <c r="CR241" s="135" t="n"/>
      <c r="CU241" s="36" t="n"/>
      <c r="CV241" s="36" t="n"/>
      <c r="CW241" s="36" t="n"/>
      <c r="CX241" s="36" t="n"/>
      <c r="CY241" s="36" t="n"/>
      <c r="CZ241" s="36" t="n"/>
      <c r="DA241" s="36" t="n"/>
      <c r="DB241" s="36" t="n"/>
      <c r="DC241" s="36" t="n"/>
      <c r="DD241" s="36" t="n"/>
      <c r="DE241" s="36" t="n"/>
      <c r="DF241" s="36" t="n"/>
      <c r="DG241" s="36" t="n"/>
      <c r="DH241" s="36" t="n"/>
      <c r="DI241" s="36" t="n"/>
      <c r="DJ241" s="36" t="n"/>
      <c r="DK241" s="36" t="n"/>
      <c r="DL241" s="36" t="n"/>
      <c r="DM241" s="36" t="n"/>
      <c r="DN241" s="36" t="n"/>
      <c r="DO241" s="36" t="n"/>
      <c r="DP241" s="36" t="n"/>
      <c r="DQ241" s="36" t="n"/>
      <c r="DR241" s="36" t="n"/>
      <c r="DS241" s="36" t="n"/>
      <c r="DT241" s="36" t="n"/>
      <c r="DU241" s="36" t="n"/>
      <c r="DV241" s="36" t="n"/>
      <c r="DW241" s="36" t="n"/>
      <c r="DX241" s="36" t="n"/>
      <c r="DY241" s="36" t="n"/>
      <c r="DZ241" s="36" t="n"/>
      <c r="EA241" s="36" t="n"/>
      <c r="EB241" s="36" t="n"/>
      <c r="EC241" s="36" t="n"/>
      <c r="ED241" s="36" t="n"/>
      <c r="EE241" s="36" t="n"/>
      <c r="EF241" s="36" t="n"/>
      <c r="EG241" s="36" t="n"/>
      <c r="EH241" s="36" t="n"/>
      <c r="EI241" s="36" t="n"/>
      <c r="EJ241" s="36" t="n"/>
      <c r="EK241" s="36" t="n"/>
      <c r="EL241" s="36" t="n"/>
      <c r="EM241" s="36" t="n"/>
      <c r="EN241" s="36" t="n"/>
    </row>
    <row r="242">
      <c r="A242" s="36" t="n"/>
      <c r="B242" s="36" t="n"/>
      <c r="C242" s="144" t="n"/>
      <c r="D242" s="144" t="n"/>
      <c r="E242" s="135" t="n"/>
      <c r="F242" s="135" t="n"/>
      <c r="G242" s="135" t="n"/>
      <c r="H242" s="135" t="n"/>
      <c r="I242" s="135" t="n"/>
      <c r="J242" s="135" t="n"/>
      <c r="K242" s="135" t="n"/>
      <c r="L242" s="135" t="n"/>
      <c r="M242" s="135" t="n"/>
      <c r="N242" s="135" t="n"/>
      <c r="O242" s="135" t="n"/>
      <c r="P242" s="135" t="n"/>
      <c r="Q242" s="135" t="n"/>
      <c r="R242" s="135" t="n"/>
      <c r="S242" s="135" t="n"/>
      <c r="T242" s="135" t="n"/>
      <c r="U242" s="135" t="n"/>
      <c r="V242" s="135" t="n"/>
      <c r="W242" s="135" t="n"/>
      <c r="X242" s="135" t="n"/>
      <c r="Y242" s="135" t="n"/>
      <c r="Z242" s="135" t="n"/>
      <c r="AA242" s="135" t="n"/>
      <c r="AB242" s="135" t="n"/>
      <c r="AC242" s="135" t="n"/>
      <c r="AD242" s="135" t="n"/>
      <c r="AE242" s="135" t="n"/>
      <c r="AF242" s="135" t="n"/>
      <c r="AG242" s="135" t="n"/>
      <c r="AH242" s="135" t="n"/>
      <c r="AI242" s="135" t="n"/>
      <c r="AJ242" s="135" t="n"/>
      <c r="AK242" s="135" t="n"/>
      <c r="AL242" s="135" t="n"/>
      <c r="AM242" s="135" t="n"/>
      <c r="AN242" s="135" t="n"/>
      <c r="AO242" s="135" t="n"/>
      <c r="AP242" s="135" t="n"/>
      <c r="AQ242" s="135" t="n"/>
      <c r="AR242" s="135" t="n"/>
      <c r="AS242" s="135" t="n"/>
      <c r="AT242" s="135" t="n"/>
      <c r="AU242" s="135" t="n"/>
      <c r="AV242" s="135" t="n"/>
      <c r="AW242" s="135" t="n"/>
      <c r="AX242" s="135" t="n"/>
      <c r="AY242" s="135" t="n"/>
      <c r="AZ242" s="135" t="n"/>
      <c r="BA242" s="135" t="n"/>
      <c r="BB242" s="135" t="n"/>
      <c r="BC242" s="135" t="n"/>
      <c r="BD242" s="135" t="n"/>
      <c r="BE242" s="135" t="n"/>
      <c r="BF242" s="135" t="n"/>
      <c r="BG242" s="135" t="n"/>
      <c r="BH242" s="135" t="n"/>
      <c r="BI242" s="135" t="n"/>
      <c r="BJ242" s="135" t="n"/>
      <c r="BK242" s="135" t="n"/>
      <c r="BL242" s="135" t="n"/>
      <c r="BM242" s="135" t="n"/>
      <c r="BN242" s="135" t="n"/>
      <c r="BO242" s="135" t="n"/>
      <c r="BP242" s="135" t="n"/>
      <c r="BQ242" s="135" t="n"/>
      <c r="BR242" s="135" t="n"/>
      <c r="BS242" s="135" t="n"/>
      <c r="BT242" s="135" t="n"/>
      <c r="BU242" s="135" t="n"/>
      <c r="BV242" s="135" t="n"/>
      <c r="BW242" s="135" t="n"/>
      <c r="BX242" s="135" t="n"/>
      <c r="BY242" s="135" t="n"/>
      <c r="BZ242" s="135" t="n"/>
      <c r="CA242" s="135" t="n"/>
      <c r="CB242" s="135" t="n"/>
      <c r="CC242" s="135" t="n"/>
      <c r="CD242" s="135" t="n"/>
      <c r="CE242" s="135" t="n"/>
      <c r="CF242" s="135" t="n"/>
      <c r="CG242" s="135" t="n"/>
      <c r="CH242" s="135" t="n"/>
      <c r="CI242" s="135" t="n"/>
      <c r="CJ242" s="135" t="n"/>
      <c r="CK242" s="135" t="n"/>
      <c r="CL242" s="135" t="n"/>
      <c r="CM242" s="135" t="n"/>
      <c r="CN242" s="135" t="n"/>
      <c r="CO242" s="135" t="n"/>
      <c r="CP242" s="135" t="n"/>
      <c r="CQ242" s="135" t="n"/>
      <c r="CR242" s="135" t="n"/>
      <c r="CU242" s="36" t="n"/>
      <c r="CV242" s="36" t="n"/>
      <c r="CW242" s="36" t="n"/>
      <c r="CX242" s="36" t="n"/>
      <c r="CY242" s="36" t="n"/>
      <c r="CZ242" s="36" t="n"/>
      <c r="DA242" s="36" t="n"/>
      <c r="DB242" s="36" t="n"/>
      <c r="DC242" s="36" t="n"/>
      <c r="DD242" s="36" t="n"/>
      <c r="DE242" s="36" t="n"/>
      <c r="DF242" s="36" t="n"/>
      <c r="DG242" s="36" t="n"/>
      <c r="DH242" s="36" t="n"/>
      <c r="DI242" s="36" t="n"/>
      <c r="DJ242" s="36" t="n"/>
      <c r="DK242" s="36" t="n"/>
      <c r="DL242" s="36" t="n"/>
      <c r="DM242" s="36" t="n"/>
      <c r="DN242" s="36" t="n"/>
      <c r="DO242" s="36" t="n"/>
      <c r="DP242" s="36" t="n"/>
      <c r="DQ242" s="36" t="n"/>
      <c r="DR242" s="36" t="n"/>
      <c r="DS242" s="36" t="n"/>
      <c r="DT242" s="36" t="n"/>
      <c r="DU242" s="36" t="n"/>
      <c r="DV242" s="36" t="n"/>
      <c r="DW242" s="36" t="n"/>
      <c r="DX242" s="36" t="n"/>
      <c r="DY242" s="36" t="n"/>
      <c r="DZ242" s="36" t="n"/>
      <c r="EA242" s="36" t="n"/>
      <c r="EB242" s="36" t="n"/>
      <c r="EC242" s="36" t="n"/>
      <c r="ED242" s="36" t="n"/>
      <c r="EE242" s="36" t="n"/>
      <c r="EF242" s="36" t="n"/>
      <c r="EG242" s="36" t="n"/>
      <c r="EH242" s="36" t="n"/>
      <c r="EI242" s="36" t="n"/>
      <c r="EJ242" s="36" t="n"/>
      <c r="EK242" s="36" t="n"/>
      <c r="EL242" s="36" t="n"/>
      <c r="EM242" s="36" t="n"/>
      <c r="EN242" s="36" t="n"/>
    </row>
    <row r="243">
      <c r="A243" s="36" t="n"/>
      <c r="B243" s="36" t="n"/>
      <c r="C243" s="144" t="n"/>
      <c r="D243" s="144" t="n"/>
      <c r="E243" s="135" t="n"/>
      <c r="F243" s="135" t="n"/>
      <c r="G243" s="135" t="n"/>
      <c r="H243" s="135" t="n"/>
      <c r="I243" s="135" t="n"/>
      <c r="J243" s="135" t="n"/>
      <c r="K243" s="135" t="n"/>
      <c r="L243" s="135" t="n"/>
      <c r="M243" s="135" t="n"/>
      <c r="N243" s="135" t="n"/>
      <c r="O243" s="135" t="n"/>
      <c r="P243" s="135" t="n"/>
      <c r="Q243" s="135" t="n"/>
      <c r="R243" s="135" t="n"/>
      <c r="S243" s="135" t="n"/>
      <c r="T243" s="135" t="n"/>
      <c r="U243" s="135" t="n"/>
      <c r="V243" s="135" t="n"/>
      <c r="W243" s="135" t="n"/>
      <c r="X243" s="135" t="n"/>
      <c r="Y243" s="135" t="n"/>
      <c r="Z243" s="135" t="n"/>
      <c r="AA243" s="135" t="n"/>
      <c r="AB243" s="135" t="n"/>
      <c r="AC243" s="135" t="n"/>
      <c r="AD243" s="135" t="n"/>
      <c r="AE243" s="135" t="n"/>
      <c r="AF243" s="135" t="n"/>
      <c r="AG243" s="135" t="n"/>
      <c r="AH243" s="135" t="n"/>
      <c r="AI243" s="135" t="n"/>
      <c r="AJ243" s="135" t="n"/>
      <c r="AK243" s="135" t="n"/>
      <c r="AL243" s="135" t="n"/>
      <c r="AM243" s="135" t="n"/>
      <c r="AN243" s="135" t="n"/>
      <c r="AO243" s="135" t="n"/>
      <c r="AP243" s="135" t="n"/>
      <c r="AQ243" s="135" t="n"/>
      <c r="AR243" s="135" t="n"/>
      <c r="AS243" s="135" t="n"/>
      <c r="AT243" s="135" t="n"/>
      <c r="AU243" s="135" t="n"/>
      <c r="AV243" s="135" t="n"/>
      <c r="AW243" s="135" t="n"/>
      <c r="AX243" s="135" t="n"/>
      <c r="AY243" s="135" t="n"/>
      <c r="AZ243" s="135" t="n"/>
      <c r="BA243" s="135" t="n"/>
      <c r="BB243" s="135" t="n"/>
      <c r="BC243" s="135" t="n"/>
      <c r="BD243" s="135" t="n"/>
      <c r="BE243" s="135" t="n"/>
      <c r="BF243" s="135" t="n"/>
      <c r="BG243" s="135" t="n"/>
      <c r="BH243" s="135" t="n"/>
      <c r="BI243" s="135" t="n"/>
      <c r="BJ243" s="135" t="n"/>
      <c r="BK243" s="135" t="n"/>
      <c r="BL243" s="135" t="n"/>
      <c r="BM243" s="135" t="n"/>
      <c r="BN243" s="135" t="n"/>
      <c r="BO243" s="135" t="n"/>
      <c r="BP243" s="135" t="n"/>
      <c r="BQ243" s="135" t="n"/>
      <c r="BR243" s="135" t="n"/>
      <c r="BS243" s="135" t="n"/>
      <c r="BT243" s="135" t="n"/>
      <c r="BU243" s="135" t="n"/>
      <c r="BV243" s="135" t="n"/>
      <c r="BW243" s="135" t="n"/>
      <c r="BX243" s="135" t="n"/>
      <c r="BY243" s="135" t="n"/>
      <c r="BZ243" s="135" t="n"/>
      <c r="CA243" s="135" t="n"/>
      <c r="CB243" s="135" t="n"/>
      <c r="CC243" s="135" t="n"/>
      <c r="CD243" s="135" t="n"/>
      <c r="CE243" s="135" t="n"/>
      <c r="CF243" s="135" t="n"/>
      <c r="CG243" s="135" t="n"/>
      <c r="CH243" s="135" t="n"/>
      <c r="CI243" s="135" t="n"/>
      <c r="CJ243" s="135" t="n"/>
      <c r="CK243" s="135" t="n"/>
      <c r="CL243" s="135" t="n"/>
      <c r="CM243" s="135" t="n"/>
      <c r="CN243" s="135" t="n"/>
      <c r="CO243" s="135" t="n"/>
      <c r="CP243" s="135" t="n"/>
      <c r="CQ243" s="135" t="n"/>
      <c r="CR243" s="135" t="n"/>
      <c r="CU243" s="36" t="n"/>
      <c r="CV243" s="36" t="n"/>
      <c r="CW243" s="36" t="n"/>
      <c r="CX243" s="36" t="n"/>
      <c r="CY243" s="36" t="n"/>
      <c r="CZ243" s="36" t="n"/>
      <c r="DA243" s="36" t="n"/>
      <c r="DB243" s="36" t="n"/>
      <c r="DC243" s="36" t="n"/>
      <c r="DD243" s="36" t="n"/>
      <c r="DE243" s="36" t="n"/>
      <c r="DF243" s="36" t="n"/>
      <c r="DG243" s="36" t="n"/>
      <c r="DH243" s="36" t="n"/>
      <c r="DI243" s="36" t="n"/>
      <c r="DJ243" s="36" t="n"/>
      <c r="DK243" s="36" t="n"/>
      <c r="DL243" s="36" t="n"/>
      <c r="DM243" s="36" t="n"/>
      <c r="DN243" s="36" t="n"/>
      <c r="DO243" s="36" t="n"/>
      <c r="DP243" s="36" t="n"/>
      <c r="DQ243" s="36" t="n"/>
      <c r="DR243" s="36" t="n"/>
      <c r="DS243" s="36" t="n"/>
      <c r="DT243" s="36" t="n"/>
      <c r="DU243" s="36" t="n"/>
      <c r="DV243" s="36" t="n"/>
      <c r="DW243" s="36" t="n"/>
      <c r="DX243" s="36" t="n"/>
      <c r="DY243" s="36" t="n"/>
      <c r="DZ243" s="36" t="n"/>
      <c r="EA243" s="36" t="n"/>
      <c r="EB243" s="36" t="n"/>
      <c r="EC243" s="36" t="n"/>
      <c r="ED243" s="36" t="n"/>
      <c r="EE243" s="36" t="n"/>
      <c r="EF243" s="36" t="n"/>
      <c r="EG243" s="36" t="n"/>
      <c r="EH243" s="36" t="n"/>
      <c r="EI243" s="36" t="n"/>
      <c r="EJ243" s="36" t="n"/>
      <c r="EK243" s="36" t="n"/>
      <c r="EL243" s="36" t="n"/>
      <c r="EM243" s="36" t="n"/>
      <c r="EN243" s="36" t="n"/>
    </row>
    <row r="244">
      <c r="A244" s="36" t="n"/>
      <c r="B244" s="36" t="n"/>
      <c r="C244" s="144" t="n"/>
      <c r="D244" s="144" t="n"/>
      <c r="E244" s="135" t="n"/>
      <c r="F244" s="135" t="n"/>
      <c r="G244" s="135" t="n"/>
      <c r="H244" s="135" t="n"/>
      <c r="I244" s="135" t="n"/>
      <c r="J244" s="135" t="n"/>
      <c r="K244" s="135" t="n"/>
      <c r="L244" s="135" t="n"/>
      <c r="M244" s="135" t="n"/>
      <c r="N244" s="135" t="n"/>
      <c r="O244" s="135" t="n"/>
      <c r="P244" s="135" t="n"/>
      <c r="Q244" s="135" t="n"/>
      <c r="R244" s="135" t="n"/>
      <c r="S244" s="135" t="n"/>
      <c r="T244" s="135" t="n"/>
      <c r="U244" s="135" t="n"/>
      <c r="V244" s="135" t="n"/>
      <c r="W244" s="135" t="n"/>
      <c r="X244" s="135" t="n"/>
      <c r="Y244" s="135" t="n"/>
      <c r="Z244" s="135" t="n"/>
      <c r="AA244" s="135" t="n"/>
      <c r="AB244" s="135" t="n"/>
      <c r="AC244" s="135" t="n"/>
      <c r="AD244" s="135" t="n"/>
      <c r="AE244" s="135" t="n"/>
      <c r="AF244" s="135" t="n"/>
      <c r="AG244" s="135" t="n"/>
      <c r="AH244" s="135" t="n"/>
      <c r="AI244" s="135" t="n"/>
      <c r="AJ244" s="135" t="n"/>
      <c r="AK244" s="135" t="n"/>
      <c r="AL244" s="135" t="n"/>
      <c r="AM244" s="135" t="n"/>
      <c r="AN244" s="135" t="n"/>
      <c r="AO244" s="135" t="n"/>
      <c r="AP244" s="135" t="n"/>
      <c r="AQ244" s="135" t="n"/>
      <c r="AR244" s="135" t="n"/>
      <c r="AS244" s="135" t="n"/>
      <c r="AT244" s="135" t="n"/>
      <c r="AU244" s="135" t="n"/>
      <c r="AV244" s="135" t="n"/>
      <c r="AW244" s="135" t="n"/>
      <c r="AX244" s="135" t="n"/>
      <c r="AY244" s="135" t="n"/>
      <c r="AZ244" s="135" t="n"/>
      <c r="BA244" s="135" t="n"/>
      <c r="BB244" s="135" t="n"/>
      <c r="BC244" s="135" t="n"/>
      <c r="BD244" s="135" t="n"/>
      <c r="BE244" s="135" t="n"/>
      <c r="BF244" s="135" t="n"/>
      <c r="BG244" s="135" t="n"/>
      <c r="BH244" s="135" t="n"/>
      <c r="BI244" s="135" t="n"/>
      <c r="BJ244" s="135" t="n"/>
      <c r="BK244" s="135" t="n"/>
      <c r="BL244" s="135" t="n"/>
      <c r="BM244" s="135" t="n"/>
      <c r="BN244" s="135" t="n"/>
      <c r="BO244" s="135" t="n"/>
      <c r="BP244" s="135" t="n"/>
      <c r="BQ244" s="135" t="n"/>
      <c r="BR244" s="135" t="n"/>
      <c r="BS244" s="135" t="n"/>
      <c r="BT244" s="135" t="n"/>
      <c r="BU244" s="135" t="n"/>
      <c r="BV244" s="135" t="n"/>
      <c r="BW244" s="135" t="n"/>
      <c r="BX244" s="135" t="n"/>
      <c r="BY244" s="135" t="n"/>
      <c r="BZ244" s="135" t="n"/>
      <c r="CA244" s="135" t="n"/>
      <c r="CB244" s="135" t="n"/>
      <c r="CC244" s="135" t="n"/>
      <c r="CD244" s="135" t="n"/>
      <c r="CE244" s="135" t="n"/>
      <c r="CF244" s="135" t="n"/>
      <c r="CG244" s="135" t="n"/>
      <c r="CH244" s="135" t="n"/>
      <c r="CI244" s="135" t="n"/>
      <c r="CJ244" s="135" t="n"/>
      <c r="CK244" s="135" t="n"/>
      <c r="CL244" s="135" t="n"/>
      <c r="CM244" s="135" t="n"/>
      <c r="CN244" s="135" t="n"/>
      <c r="CO244" s="135" t="n"/>
      <c r="CP244" s="135" t="n"/>
      <c r="CQ244" s="135" t="n"/>
      <c r="CR244" s="135" t="n"/>
      <c r="CU244" s="36" t="n"/>
      <c r="CV244" s="36" t="n"/>
      <c r="CW244" s="36" t="n"/>
      <c r="CX244" s="36" t="n"/>
      <c r="CY244" s="36" t="n"/>
      <c r="CZ244" s="36" t="n"/>
      <c r="DA244" s="36" t="n"/>
      <c r="DB244" s="36" t="n"/>
      <c r="DC244" s="36" t="n"/>
      <c r="DD244" s="36" t="n"/>
      <c r="DE244" s="36" t="n"/>
      <c r="DF244" s="36" t="n"/>
      <c r="DG244" s="36" t="n"/>
      <c r="DH244" s="36" t="n"/>
      <c r="DI244" s="36" t="n"/>
      <c r="DJ244" s="36" t="n"/>
      <c r="DK244" s="36" t="n"/>
      <c r="DL244" s="36" t="n"/>
      <c r="DM244" s="36" t="n"/>
      <c r="DN244" s="36" t="n"/>
      <c r="DO244" s="36" t="n"/>
      <c r="DP244" s="36" t="n"/>
      <c r="DQ244" s="36" t="n"/>
      <c r="DR244" s="36" t="n"/>
      <c r="DS244" s="36" t="n"/>
      <c r="DT244" s="36" t="n"/>
      <c r="DU244" s="36" t="n"/>
      <c r="DV244" s="36" t="n"/>
      <c r="DW244" s="36" t="n"/>
      <c r="DX244" s="36" t="n"/>
      <c r="DY244" s="36" t="n"/>
      <c r="DZ244" s="36" t="n"/>
      <c r="EA244" s="36" t="n"/>
      <c r="EB244" s="36" t="n"/>
      <c r="EC244" s="36" t="n"/>
      <c r="ED244" s="36" t="n"/>
      <c r="EE244" s="36" t="n"/>
      <c r="EF244" s="36" t="n"/>
      <c r="EG244" s="36" t="n"/>
      <c r="EH244" s="36" t="n"/>
      <c r="EI244" s="36" t="n"/>
      <c r="EJ244" s="36" t="n"/>
      <c r="EK244" s="36" t="n"/>
      <c r="EL244" s="36" t="n"/>
      <c r="EM244" s="36" t="n"/>
      <c r="EN244" s="36" t="n"/>
    </row>
    <row r="245">
      <c r="A245" s="36" t="n"/>
      <c r="B245" s="36" t="n"/>
      <c r="C245" s="144" t="n"/>
      <c r="D245" s="144" t="n"/>
      <c r="E245" s="135" t="n"/>
      <c r="F245" s="135" t="n"/>
      <c r="G245" s="135" t="n"/>
      <c r="H245" s="135" t="n"/>
      <c r="I245" s="135" t="n"/>
      <c r="J245" s="135" t="n"/>
      <c r="K245" s="135" t="n"/>
      <c r="L245" s="135" t="n"/>
      <c r="M245" s="135" t="n"/>
      <c r="N245" s="135" t="n"/>
      <c r="O245" s="135" t="n"/>
      <c r="P245" s="135" t="n"/>
      <c r="Q245" s="135" t="n"/>
      <c r="R245" s="135" t="n"/>
      <c r="S245" s="135" t="n"/>
      <c r="T245" s="135" t="n"/>
      <c r="U245" s="135" t="n"/>
      <c r="V245" s="135" t="n"/>
      <c r="W245" s="135" t="n"/>
      <c r="X245" s="135" t="n"/>
      <c r="Y245" s="135" t="n"/>
      <c r="Z245" s="135" t="n"/>
      <c r="AA245" s="135" t="n"/>
      <c r="AB245" s="135" t="n"/>
      <c r="AC245" s="135" t="n"/>
      <c r="AD245" s="135" t="n"/>
      <c r="AE245" s="135" t="n"/>
      <c r="AF245" s="135" t="n"/>
      <c r="AG245" s="135" t="n"/>
      <c r="AH245" s="135" t="n"/>
      <c r="AI245" s="135" t="n"/>
      <c r="AJ245" s="135" t="n"/>
      <c r="AK245" s="135" t="n"/>
      <c r="AL245" s="135" t="n"/>
      <c r="AM245" s="135" t="n"/>
      <c r="AN245" s="135" t="n"/>
      <c r="AO245" s="135" t="n"/>
      <c r="AP245" s="135" t="n"/>
      <c r="AQ245" s="135" t="n"/>
      <c r="AR245" s="135" t="n"/>
      <c r="AS245" s="135" t="n"/>
      <c r="AT245" s="135" t="n"/>
      <c r="AU245" s="135" t="n"/>
      <c r="AV245" s="135" t="n"/>
      <c r="AW245" s="135" t="n"/>
      <c r="AX245" s="135" t="n"/>
      <c r="AY245" s="135" t="n"/>
      <c r="AZ245" s="135" t="n"/>
      <c r="BA245" s="135" t="n"/>
      <c r="BB245" s="135" t="n"/>
      <c r="BC245" s="135" t="n"/>
      <c r="BD245" s="135" t="n"/>
      <c r="BE245" s="135" t="n"/>
      <c r="BF245" s="135" t="n"/>
      <c r="BG245" s="135" t="n"/>
      <c r="BH245" s="135" t="n"/>
      <c r="BI245" s="135" t="n"/>
      <c r="BJ245" s="135" t="n"/>
      <c r="BK245" s="135" t="n"/>
      <c r="BL245" s="135" t="n"/>
      <c r="BM245" s="135" t="n"/>
      <c r="BN245" s="135" t="n"/>
      <c r="BO245" s="135" t="n"/>
      <c r="BP245" s="135" t="n"/>
      <c r="BQ245" s="135" t="n"/>
      <c r="BR245" s="135" t="n"/>
      <c r="BS245" s="135" t="n"/>
      <c r="BT245" s="135" t="n"/>
      <c r="BU245" s="135" t="n"/>
      <c r="BV245" s="135" t="n"/>
      <c r="BW245" s="135" t="n"/>
      <c r="BX245" s="135" t="n"/>
      <c r="BY245" s="135" t="n"/>
      <c r="BZ245" s="135" t="n"/>
      <c r="CA245" s="135" t="n"/>
      <c r="CB245" s="135" t="n"/>
      <c r="CC245" s="135" t="n"/>
      <c r="CD245" s="135" t="n"/>
      <c r="CE245" s="135" t="n"/>
      <c r="CF245" s="135" t="n"/>
      <c r="CG245" s="135" t="n"/>
      <c r="CH245" s="135" t="n"/>
      <c r="CI245" s="135" t="n"/>
      <c r="CJ245" s="135" t="n"/>
      <c r="CK245" s="135" t="n"/>
      <c r="CL245" s="135" t="n"/>
      <c r="CM245" s="135" t="n"/>
      <c r="CN245" s="135" t="n"/>
      <c r="CO245" s="135" t="n"/>
      <c r="CP245" s="135" t="n"/>
      <c r="CQ245" s="135" t="n"/>
      <c r="CR245" s="135" t="n"/>
      <c r="CU245" s="36" t="n"/>
      <c r="CV245" s="36" t="n"/>
      <c r="CW245" s="36" t="n"/>
      <c r="CX245" s="36" t="n"/>
      <c r="CY245" s="36" t="n"/>
      <c r="CZ245" s="36" t="n"/>
      <c r="DA245" s="36" t="n"/>
      <c r="DB245" s="36" t="n"/>
      <c r="DC245" s="36" t="n"/>
      <c r="DD245" s="36" t="n"/>
      <c r="DE245" s="36" t="n"/>
      <c r="DF245" s="36" t="n"/>
      <c r="DG245" s="36" t="n"/>
      <c r="DH245" s="36" t="n"/>
      <c r="DI245" s="36" t="n"/>
      <c r="DJ245" s="36" t="n"/>
      <c r="DK245" s="36" t="n"/>
      <c r="DL245" s="36" t="n"/>
      <c r="DM245" s="36" t="n"/>
      <c r="DN245" s="36" t="n"/>
      <c r="DO245" s="36" t="n"/>
      <c r="DP245" s="36" t="n"/>
      <c r="DQ245" s="36" t="n"/>
      <c r="DR245" s="36" t="n"/>
      <c r="DS245" s="36" t="n"/>
      <c r="DT245" s="36" t="n"/>
      <c r="DU245" s="36" t="n"/>
      <c r="DV245" s="36" t="n"/>
      <c r="DW245" s="36" t="n"/>
      <c r="DX245" s="36" t="n"/>
      <c r="DY245" s="36" t="n"/>
      <c r="DZ245" s="36" t="n"/>
      <c r="EA245" s="36" t="n"/>
      <c r="EB245" s="36" t="n"/>
      <c r="EC245" s="36" t="n"/>
      <c r="ED245" s="36" t="n"/>
      <c r="EE245" s="36" t="n"/>
      <c r="EF245" s="36" t="n"/>
      <c r="EG245" s="36" t="n"/>
      <c r="EH245" s="36" t="n"/>
      <c r="EI245" s="36" t="n"/>
      <c r="EJ245" s="36" t="n"/>
      <c r="EK245" s="36" t="n"/>
      <c r="EL245" s="36" t="n"/>
      <c r="EM245" s="36" t="n"/>
      <c r="EN245" s="36" t="n"/>
    </row>
    <row r="246">
      <c r="A246" s="36" t="n"/>
      <c r="B246" s="36" t="n"/>
      <c r="C246" s="144" t="n"/>
      <c r="D246" s="144" t="n"/>
      <c r="E246" s="135" t="n"/>
      <c r="F246" s="135" t="n"/>
      <c r="G246" s="135" t="n"/>
      <c r="H246" s="135" t="n"/>
      <c r="I246" s="135" t="n"/>
      <c r="J246" s="135" t="n"/>
      <c r="K246" s="135" t="n"/>
      <c r="L246" s="135" t="n"/>
      <c r="M246" s="135" t="n"/>
      <c r="N246" s="135" t="n"/>
      <c r="O246" s="135" t="n"/>
      <c r="P246" s="135" t="n"/>
      <c r="Q246" s="135" t="n"/>
      <c r="R246" s="135" t="n"/>
      <c r="S246" s="135" t="n"/>
      <c r="T246" s="135" t="n"/>
      <c r="U246" s="135" t="n"/>
      <c r="V246" s="135" t="n"/>
      <c r="W246" s="135" t="n"/>
      <c r="X246" s="135" t="n"/>
      <c r="Y246" s="135" t="n"/>
      <c r="Z246" s="135" t="n"/>
      <c r="AA246" s="135" t="n"/>
      <c r="AB246" s="135" t="n"/>
      <c r="AC246" s="135" t="n"/>
      <c r="AD246" s="135" t="n"/>
      <c r="AE246" s="135" t="n"/>
      <c r="AF246" s="135" t="n"/>
      <c r="AG246" s="135" t="n"/>
      <c r="AH246" s="135" t="n"/>
      <c r="AI246" s="135" t="n"/>
      <c r="AJ246" s="135" t="n"/>
      <c r="AK246" s="135" t="n"/>
      <c r="AL246" s="135" t="n"/>
      <c r="AM246" s="135" t="n"/>
      <c r="AN246" s="135" t="n"/>
      <c r="AO246" s="135" t="n"/>
      <c r="AP246" s="135" t="n"/>
      <c r="AQ246" s="135" t="n"/>
      <c r="AR246" s="135" t="n"/>
      <c r="AS246" s="135" t="n"/>
      <c r="AT246" s="135" t="n"/>
      <c r="AU246" s="135" t="n"/>
      <c r="AV246" s="135" t="n"/>
      <c r="AW246" s="135" t="n"/>
      <c r="AX246" s="135" t="n"/>
      <c r="AY246" s="135" t="n"/>
      <c r="AZ246" s="135" t="n"/>
      <c r="BA246" s="135" t="n"/>
      <c r="BB246" s="135" t="n"/>
      <c r="BC246" s="135" t="n"/>
      <c r="BD246" s="135" t="n"/>
      <c r="BE246" s="135" t="n"/>
      <c r="BF246" s="135" t="n"/>
      <c r="BG246" s="135" t="n"/>
      <c r="BH246" s="135" t="n"/>
      <c r="BI246" s="135" t="n"/>
      <c r="BJ246" s="135" t="n"/>
      <c r="BK246" s="135" t="n"/>
      <c r="BL246" s="135" t="n"/>
      <c r="BM246" s="135" t="n"/>
      <c r="BN246" s="135" t="n"/>
      <c r="BO246" s="135" t="n"/>
      <c r="BP246" s="135" t="n"/>
      <c r="BQ246" s="135" t="n"/>
      <c r="BR246" s="135" t="n"/>
      <c r="BS246" s="135" t="n"/>
      <c r="BT246" s="135" t="n"/>
      <c r="BU246" s="135" t="n"/>
      <c r="BV246" s="135" t="n"/>
      <c r="BW246" s="135" t="n"/>
      <c r="BX246" s="135" t="n"/>
      <c r="BY246" s="135" t="n"/>
      <c r="BZ246" s="135" t="n"/>
      <c r="CA246" s="135" t="n"/>
      <c r="CB246" s="135" t="n"/>
      <c r="CC246" s="135" t="n"/>
      <c r="CD246" s="135" t="n"/>
      <c r="CE246" s="135" t="n"/>
      <c r="CF246" s="135" t="n"/>
      <c r="CG246" s="135" t="n"/>
      <c r="CH246" s="135" t="n"/>
      <c r="CI246" s="135" t="n"/>
      <c r="CJ246" s="135" t="n"/>
      <c r="CK246" s="135" t="n"/>
      <c r="CL246" s="135" t="n"/>
      <c r="CM246" s="135" t="n"/>
      <c r="CN246" s="135" t="n"/>
      <c r="CO246" s="135" t="n"/>
      <c r="CP246" s="135" t="n"/>
      <c r="CQ246" s="135" t="n"/>
      <c r="CR246" s="135" t="n"/>
      <c r="CU246" s="36" t="n"/>
      <c r="CV246" s="36" t="n"/>
      <c r="CW246" s="36" t="n"/>
      <c r="CX246" s="36" t="n"/>
      <c r="CY246" s="36" t="n"/>
      <c r="CZ246" s="36" t="n"/>
      <c r="DA246" s="36" t="n"/>
      <c r="DB246" s="36" t="n"/>
      <c r="DC246" s="36" t="n"/>
      <c r="DD246" s="36" t="n"/>
      <c r="DE246" s="36" t="n"/>
      <c r="DF246" s="36" t="n"/>
      <c r="DG246" s="36" t="n"/>
      <c r="DH246" s="36" t="n"/>
      <c r="DI246" s="36" t="n"/>
      <c r="DJ246" s="36" t="n"/>
      <c r="DK246" s="36" t="n"/>
      <c r="DL246" s="36" t="n"/>
      <c r="DM246" s="36" t="n"/>
      <c r="DN246" s="36" t="n"/>
      <c r="DO246" s="36" t="n"/>
      <c r="DP246" s="36" t="n"/>
      <c r="DQ246" s="36" t="n"/>
      <c r="DR246" s="36" t="n"/>
      <c r="DS246" s="36" t="n"/>
      <c r="DT246" s="36" t="n"/>
      <c r="DU246" s="36" t="n"/>
      <c r="DV246" s="36" t="n"/>
      <c r="DW246" s="36" t="n"/>
      <c r="DX246" s="36" t="n"/>
      <c r="DY246" s="36" t="n"/>
      <c r="DZ246" s="36" t="n"/>
      <c r="EA246" s="36" t="n"/>
      <c r="EB246" s="36" t="n"/>
      <c r="EC246" s="36" t="n"/>
      <c r="ED246" s="36" t="n"/>
      <c r="EE246" s="36" t="n"/>
      <c r="EF246" s="36" t="n"/>
      <c r="EG246" s="36" t="n"/>
      <c r="EH246" s="36" t="n"/>
      <c r="EI246" s="36" t="n"/>
      <c r="EJ246" s="36" t="n"/>
      <c r="EK246" s="36" t="n"/>
      <c r="EL246" s="36" t="n"/>
      <c r="EM246" s="36" t="n"/>
      <c r="EN246" s="36" t="n"/>
    </row>
    <row r="247">
      <c r="A247" s="36" t="n"/>
      <c r="B247" s="36" t="n"/>
      <c r="C247" s="144" t="n"/>
      <c r="D247" s="144" t="n"/>
      <c r="E247" s="135" t="n"/>
      <c r="F247" s="135" t="n"/>
      <c r="G247" s="135" t="n"/>
      <c r="H247" s="135" t="n"/>
      <c r="I247" s="135" t="n"/>
      <c r="J247" s="135" t="n"/>
      <c r="K247" s="135" t="n"/>
      <c r="L247" s="135" t="n"/>
      <c r="M247" s="135" t="n"/>
      <c r="N247" s="135" t="n"/>
      <c r="O247" s="135" t="n"/>
      <c r="P247" s="135" t="n"/>
      <c r="Q247" s="135" t="n"/>
      <c r="R247" s="135" t="n"/>
      <c r="S247" s="135" t="n"/>
      <c r="T247" s="135" t="n"/>
      <c r="U247" s="135" t="n"/>
      <c r="V247" s="135" t="n"/>
      <c r="W247" s="135" t="n"/>
      <c r="X247" s="135" t="n"/>
      <c r="Y247" s="135" t="n"/>
      <c r="Z247" s="135" t="n"/>
      <c r="AA247" s="135" t="n"/>
      <c r="AB247" s="135" t="n"/>
      <c r="AC247" s="135" t="n"/>
      <c r="AD247" s="135" t="n"/>
      <c r="AE247" s="135" t="n"/>
      <c r="AF247" s="135" t="n"/>
      <c r="AG247" s="135" t="n"/>
      <c r="AH247" s="135" t="n"/>
      <c r="AI247" s="135" t="n"/>
      <c r="AJ247" s="135" t="n"/>
      <c r="AK247" s="135" t="n"/>
      <c r="AL247" s="135" t="n"/>
      <c r="AM247" s="135" t="n"/>
      <c r="AN247" s="135" t="n"/>
      <c r="AO247" s="135" t="n"/>
      <c r="AP247" s="135" t="n"/>
      <c r="AQ247" s="135" t="n"/>
      <c r="AR247" s="135" t="n"/>
      <c r="AS247" s="135" t="n"/>
      <c r="AT247" s="135" t="n"/>
      <c r="AU247" s="135" t="n"/>
      <c r="AV247" s="135" t="n"/>
      <c r="AW247" s="135" t="n"/>
      <c r="AX247" s="135" t="n"/>
      <c r="AY247" s="135" t="n"/>
      <c r="AZ247" s="135" t="n"/>
      <c r="BA247" s="135" t="n"/>
      <c r="BB247" s="135" t="n"/>
      <c r="BC247" s="135" t="n"/>
      <c r="BD247" s="135" t="n"/>
      <c r="BE247" s="135" t="n"/>
      <c r="BF247" s="135" t="n"/>
      <c r="BG247" s="135" t="n"/>
      <c r="BH247" s="135" t="n"/>
      <c r="BI247" s="135" t="n"/>
      <c r="BJ247" s="135" t="n"/>
      <c r="BK247" s="135" t="n"/>
      <c r="BL247" s="135" t="n"/>
      <c r="BM247" s="135" t="n"/>
      <c r="BN247" s="135" t="n"/>
      <c r="BO247" s="135" t="n"/>
      <c r="BP247" s="135" t="n"/>
      <c r="BQ247" s="135" t="n"/>
      <c r="BR247" s="135" t="n"/>
      <c r="BS247" s="135" t="n"/>
      <c r="BT247" s="135" t="n"/>
      <c r="BU247" s="135" t="n"/>
      <c r="BV247" s="135" t="n"/>
      <c r="BW247" s="135" t="n"/>
      <c r="BX247" s="135" t="n"/>
      <c r="BY247" s="135" t="n"/>
      <c r="BZ247" s="135" t="n"/>
      <c r="CA247" s="135" t="n"/>
      <c r="CB247" s="135" t="n"/>
      <c r="CC247" s="135" t="n"/>
      <c r="CD247" s="135" t="n"/>
      <c r="CE247" s="135" t="n"/>
      <c r="CF247" s="135" t="n"/>
      <c r="CG247" s="135" t="n"/>
      <c r="CH247" s="135" t="n"/>
      <c r="CI247" s="135" t="n"/>
      <c r="CJ247" s="135" t="n"/>
      <c r="CK247" s="135" t="n"/>
      <c r="CL247" s="135" t="n"/>
      <c r="CM247" s="135" t="n"/>
      <c r="CN247" s="135" t="n"/>
      <c r="CO247" s="135" t="n"/>
      <c r="CP247" s="135" t="n"/>
      <c r="CQ247" s="135" t="n"/>
      <c r="CR247" s="135" t="n"/>
      <c r="CU247" s="36" t="n"/>
      <c r="CV247" s="36" t="n"/>
      <c r="CW247" s="36" t="n"/>
      <c r="CX247" s="36" t="n"/>
      <c r="CY247" s="36" t="n"/>
      <c r="CZ247" s="36" t="n"/>
      <c r="DA247" s="36" t="n"/>
      <c r="DB247" s="36" t="n"/>
      <c r="DC247" s="36" t="n"/>
      <c r="DD247" s="36" t="n"/>
      <c r="DE247" s="36" t="n"/>
      <c r="DF247" s="36" t="n"/>
      <c r="DG247" s="36" t="n"/>
      <c r="DH247" s="36" t="n"/>
      <c r="DI247" s="36" t="n"/>
      <c r="DJ247" s="36" t="n"/>
      <c r="DK247" s="36" t="n"/>
      <c r="DL247" s="36" t="n"/>
      <c r="DM247" s="36" t="n"/>
      <c r="DN247" s="36" t="n"/>
      <c r="DO247" s="36" t="n"/>
      <c r="DP247" s="36" t="n"/>
      <c r="DQ247" s="36" t="n"/>
      <c r="DR247" s="36" t="n"/>
      <c r="DS247" s="36" t="n"/>
      <c r="DT247" s="36" t="n"/>
      <c r="DU247" s="36" t="n"/>
      <c r="DV247" s="36" t="n"/>
      <c r="DW247" s="36" t="n"/>
      <c r="DX247" s="36" t="n"/>
      <c r="DY247" s="36" t="n"/>
      <c r="DZ247" s="36" t="n"/>
      <c r="EA247" s="36" t="n"/>
      <c r="EB247" s="36" t="n"/>
      <c r="EC247" s="36" t="n"/>
      <c r="ED247" s="36" t="n"/>
      <c r="EE247" s="36" t="n"/>
      <c r="EF247" s="36" t="n"/>
      <c r="EG247" s="36" t="n"/>
      <c r="EH247" s="36" t="n"/>
      <c r="EI247" s="36" t="n"/>
      <c r="EJ247" s="36" t="n"/>
      <c r="EK247" s="36" t="n"/>
      <c r="EL247" s="36" t="n"/>
      <c r="EM247" s="36" t="n"/>
      <c r="EN247" s="36" t="n"/>
    </row>
    <row r="248">
      <c r="A248" s="36" t="n"/>
      <c r="B248" s="36" t="n"/>
      <c r="C248" s="144" t="n"/>
      <c r="D248" s="144" t="n"/>
      <c r="E248" s="135" t="n"/>
      <c r="F248" s="135" t="n"/>
      <c r="G248" s="135" t="n"/>
      <c r="H248" s="135" t="n"/>
      <c r="I248" s="135" t="n"/>
      <c r="J248" s="135" t="n"/>
      <c r="K248" s="135" t="n"/>
      <c r="L248" s="135" t="n"/>
      <c r="M248" s="135" t="n"/>
      <c r="N248" s="135" t="n"/>
      <c r="O248" s="135" t="n"/>
      <c r="P248" s="135" t="n"/>
      <c r="Q248" s="135" t="n"/>
      <c r="R248" s="135" t="n"/>
      <c r="S248" s="135" t="n"/>
      <c r="T248" s="135" t="n"/>
      <c r="U248" s="135" t="n"/>
      <c r="V248" s="135" t="n"/>
      <c r="W248" s="135" t="n"/>
      <c r="X248" s="135" t="n"/>
      <c r="Y248" s="135" t="n"/>
      <c r="Z248" s="135" t="n"/>
      <c r="AA248" s="135" t="n"/>
      <c r="AB248" s="135" t="n"/>
      <c r="AC248" s="135" t="n"/>
      <c r="AD248" s="135" t="n"/>
      <c r="AE248" s="135" t="n"/>
      <c r="AF248" s="135" t="n"/>
      <c r="AG248" s="135" t="n"/>
      <c r="AH248" s="135" t="n"/>
      <c r="AI248" s="135" t="n"/>
      <c r="AJ248" s="135" t="n"/>
      <c r="AK248" s="135" t="n"/>
      <c r="AL248" s="135" t="n"/>
      <c r="AM248" s="135" t="n"/>
      <c r="AN248" s="135" t="n"/>
      <c r="AO248" s="135" t="n"/>
      <c r="AP248" s="135" t="n"/>
      <c r="AQ248" s="135" t="n"/>
      <c r="AR248" s="135" t="n"/>
      <c r="AS248" s="135" t="n"/>
      <c r="AT248" s="135" t="n"/>
      <c r="AU248" s="135" t="n"/>
      <c r="AV248" s="135" t="n"/>
      <c r="AW248" s="135" t="n"/>
      <c r="AX248" s="135" t="n"/>
      <c r="AY248" s="135" t="n"/>
      <c r="AZ248" s="135" t="n"/>
      <c r="BA248" s="135" t="n"/>
      <c r="BB248" s="135" t="n"/>
      <c r="BC248" s="135" t="n"/>
      <c r="BD248" s="135" t="n"/>
      <c r="BE248" s="135" t="n"/>
      <c r="BF248" s="135" t="n"/>
      <c r="BG248" s="135" t="n"/>
      <c r="BH248" s="135" t="n"/>
      <c r="BI248" s="135" t="n"/>
      <c r="BJ248" s="135" t="n"/>
      <c r="BK248" s="135" t="n"/>
      <c r="BL248" s="135" t="n"/>
      <c r="BM248" s="135" t="n"/>
      <c r="BN248" s="135" t="n"/>
      <c r="BO248" s="135" t="n"/>
      <c r="BP248" s="135" t="n"/>
      <c r="BQ248" s="135" t="n"/>
      <c r="BR248" s="135" t="n"/>
      <c r="BS248" s="135" t="n"/>
      <c r="BT248" s="135" t="n"/>
      <c r="BU248" s="135" t="n"/>
      <c r="BV248" s="135" t="n"/>
      <c r="BW248" s="135" t="n"/>
      <c r="BX248" s="135" t="n"/>
      <c r="BY248" s="135" t="n"/>
      <c r="BZ248" s="135" t="n"/>
      <c r="CA248" s="135" t="n"/>
      <c r="CB248" s="135" t="n"/>
      <c r="CC248" s="135" t="n"/>
      <c r="CD248" s="135" t="n"/>
      <c r="CE248" s="135" t="n"/>
      <c r="CF248" s="135" t="n"/>
      <c r="CG248" s="135" t="n"/>
      <c r="CH248" s="135" t="n"/>
      <c r="CI248" s="135" t="n"/>
      <c r="CJ248" s="135" t="n"/>
      <c r="CK248" s="135" t="n"/>
      <c r="CL248" s="135" t="n"/>
      <c r="CM248" s="135" t="n"/>
      <c r="CN248" s="135" t="n"/>
      <c r="CO248" s="135" t="n"/>
      <c r="CP248" s="135" t="n"/>
      <c r="CQ248" s="135" t="n"/>
      <c r="CR248" s="135" t="n"/>
      <c r="CU248" s="36" t="n"/>
      <c r="CV248" s="36" t="n"/>
      <c r="CW248" s="36" t="n"/>
      <c r="CX248" s="36" t="n"/>
      <c r="CY248" s="36" t="n"/>
      <c r="CZ248" s="36" t="n"/>
      <c r="DA248" s="36" t="n"/>
      <c r="DB248" s="36" t="n"/>
      <c r="DC248" s="36" t="n"/>
      <c r="DD248" s="36" t="n"/>
      <c r="DE248" s="36" t="n"/>
      <c r="DF248" s="36" t="n"/>
      <c r="DG248" s="36" t="n"/>
      <c r="DH248" s="36" t="n"/>
      <c r="DI248" s="36" t="n"/>
      <c r="DJ248" s="36" t="n"/>
      <c r="DK248" s="36" t="n"/>
      <c r="DL248" s="36" t="n"/>
      <c r="DM248" s="36" t="n"/>
      <c r="DN248" s="36" t="n"/>
      <c r="DO248" s="36" t="n"/>
      <c r="DP248" s="36" t="n"/>
      <c r="DQ248" s="36" t="n"/>
      <c r="DR248" s="36" t="n"/>
      <c r="DS248" s="36" t="n"/>
      <c r="DT248" s="36" t="n"/>
      <c r="DU248" s="36" t="n"/>
      <c r="DV248" s="36" t="n"/>
      <c r="DW248" s="36" t="n"/>
      <c r="DX248" s="36" t="n"/>
      <c r="DY248" s="36" t="n"/>
      <c r="DZ248" s="36" t="n"/>
      <c r="EA248" s="36" t="n"/>
      <c r="EB248" s="36" t="n"/>
      <c r="EC248" s="36" t="n"/>
      <c r="ED248" s="36" t="n"/>
      <c r="EE248" s="36" t="n"/>
      <c r="EF248" s="36" t="n"/>
      <c r="EG248" s="36" t="n"/>
      <c r="EH248" s="36" t="n"/>
      <c r="EI248" s="36" t="n"/>
      <c r="EJ248" s="36" t="n"/>
      <c r="EK248" s="36" t="n"/>
      <c r="EL248" s="36" t="n"/>
      <c r="EM248" s="36" t="n"/>
      <c r="EN248" s="36" t="n"/>
    </row>
    <row r="249">
      <c r="A249" s="36" t="n"/>
      <c r="B249" s="36" t="n"/>
      <c r="C249" s="144" t="n"/>
      <c r="D249" s="144" t="n"/>
      <c r="E249" s="135" t="n"/>
      <c r="F249" s="135" t="n"/>
      <c r="G249" s="135" t="n"/>
      <c r="H249" s="135" t="n"/>
      <c r="I249" s="135" t="n"/>
      <c r="J249" s="135" t="n"/>
      <c r="K249" s="135" t="n"/>
      <c r="L249" s="135" t="n"/>
      <c r="M249" s="135" t="n"/>
      <c r="N249" s="135" t="n"/>
      <c r="O249" s="135" t="n"/>
      <c r="P249" s="135" t="n"/>
      <c r="Q249" s="135" t="n"/>
      <c r="R249" s="135" t="n"/>
      <c r="S249" s="135" t="n"/>
      <c r="T249" s="135" t="n"/>
      <c r="U249" s="135" t="n"/>
      <c r="V249" s="135" t="n"/>
      <c r="W249" s="135" t="n"/>
      <c r="X249" s="135" t="n"/>
      <c r="Y249" s="135" t="n"/>
      <c r="Z249" s="135" t="n"/>
      <c r="AA249" s="135" t="n"/>
      <c r="AB249" s="135" t="n"/>
      <c r="AC249" s="135" t="n"/>
      <c r="AD249" s="135" t="n"/>
      <c r="AE249" s="135" t="n"/>
      <c r="AF249" s="135" t="n"/>
      <c r="AG249" s="135" t="n"/>
      <c r="AH249" s="135" t="n"/>
      <c r="AI249" s="135" t="n"/>
      <c r="AJ249" s="135" t="n"/>
      <c r="AK249" s="135" t="n"/>
      <c r="AL249" s="135" t="n"/>
      <c r="AM249" s="135" t="n"/>
      <c r="AN249" s="135" t="n"/>
      <c r="AO249" s="135" t="n"/>
      <c r="AP249" s="135" t="n"/>
      <c r="AQ249" s="135" t="n"/>
      <c r="AR249" s="135" t="n"/>
      <c r="AS249" s="135" t="n"/>
      <c r="AT249" s="135" t="n"/>
      <c r="AU249" s="135" t="n"/>
      <c r="AV249" s="135" t="n"/>
      <c r="AW249" s="135" t="n"/>
      <c r="AX249" s="135" t="n"/>
      <c r="AY249" s="135" t="n"/>
      <c r="AZ249" s="135" t="n"/>
      <c r="BA249" s="135" t="n"/>
      <c r="BB249" s="135" t="n"/>
      <c r="BC249" s="135" t="n"/>
      <c r="BD249" s="135" t="n"/>
      <c r="BE249" s="135" t="n"/>
      <c r="BF249" s="135" t="n"/>
      <c r="BG249" s="135" t="n"/>
      <c r="BH249" s="135" t="n"/>
      <c r="BI249" s="135" t="n"/>
      <c r="BJ249" s="135" t="n"/>
      <c r="BK249" s="135" t="n"/>
      <c r="BL249" s="135" t="n"/>
      <c r="BM249" s="135" t="n"/>
      <c r="BN249" s="135" t="n"/>
      <c r="BO249" s="135" t="n"/>
      <c r="BP249" s="135" t="n"/>
      <c r="BQ249" s="135" t="n"/>
      <c r="BR249" s="135" t="n"/>
      <c r="BS249" s="135" t="n"/>
      <c r="BT249" s="135" t="n"/>
      <c r="BU249" s="135" t="n"/>
      <c r="BV249" s="135" t="n"/>
      <c r="BW249" s="135" t="n"/>
      <c r="BX249" s="135" t="n"/>
      <c r="BY249" s="135" t="n"/>
      <c r="BZ249" s="135" t="n"/>
      <c r="CA249" s="135" t="n"/>
      <c r="CB249" s="135" t="n"/>
      <c r="CC249" s="135" t="n"/>
      <c r="CD249" s="135" t="n"/>
      <c r="CE249" s="135" t="n"/>
      <c r="CF249" s="135" t="n"/>
      <c r="CG249" s="135" t="n"/>
      <c r="CH249" s="135" t="n"/>
      <c r="CI249" s="135" t="n"/>
      <c r="CJ249" s="135" t="n"/>
      <c r="CK249" s="135" t="n"/>
      <c r="CL249" s="135" t="n"/>
      <c r="CM249" s="135" t="n"/>
      <c r="CN249" s="135" t="n"/>
      <c r="CO249" s="135" t="n"/>
      <c r="CP249" s="135" t="n"/>
      <c r="CQ249" s="135" t="n"/>
      <c r="CR249" s="135" t="n"/>
      <c r="CU249" s="36" t="n"/>
      <c r="CV249" s="36" t="n"/>
      <c r="CW249" s="36" t="n"/>
      <c r="CX249" s="36" t="n"/>
      <c r="CY249" s="36" t="n"/>
      <c r="CZ249" s="36" t="n"/>
      <c r="DA249" s="36" t="n"/>
      <c r="DB249" s="36" t="n"/>
      <c r="DC249" s="36" t="n"/>
      <c r="DD249" s="36" t="n"/>
      <c r="DE249" s="36" t="n"/>
      <c r="DF249" s="36" t="n"/>
      <c r="DG249" s="36" t="n"/>
      <c r="DH249" s="36" t="n"/>
      <c r="DI249" s="36" t="n"/>
      <c r="DJ249" s="36" t="n"/>
      <c r="DK249" s="36" t="n"/>
      <c r="DL249" s="36" t="n"/>
      <c r="DM249" s="36" t="n"/>
      <c r="DN249" s="36" t="n"/>
      <c r="DO249" s="36" t="n"/>
      <c r="DP249" s="36" t="n"/>
      <c r="DQ249" s="36" t="n"/>
      <c r="DR249" s="36" t="n"/>
      <c r="DS249" s="36" t="n"/>
      <c r="DT249" s="36" t="n"/>
      <c r="DU249" s="36" t="n"/>
      <c r="DV249" s="36" t="n"/>
      <c r="DW249" s="36" t="n"/>
      <c r="DX249" s="36" t="n"/>
      <c r="DY249" s="36" t="n"/>
      <c r="DZ249" s="36" t="n"/>
      <c r="EA249" s="36" t="n"/>
      <c r="EB249" s="36" t="n"/>
      <c r="EC249" s="36" t="n"/>
      <c r="ED249" s="36" t="n"/>
      <c r="EE249" s="36" t="n"/>
      <c r="EF249" s="36" t="n"/>
      <c r="EG249" s="36" t="n"/>
      <c r="EH249" s="36" t="n"/>
      <c r="EI249" s="36" t="n"/>
      <c r="EJ249" s="36" t="n"/>
      <c r="EK249" s="36" t="n"/>
      <c r="EL249" s="36" t="n"/>
      <c r="EM249" s="36" t="n"/>
      <c r="EN249" s="36" t="n"/>
    </row>
    <row r="250">
      <c r="A250" s="36" t="n"/>
      <c r="B250" s="36" t="n"/>
      <c r="C250" s="144" t="n"/>
      <c r="D250" s="144" t="n"/>
      <c r="E250" s="135" t="n"/>
      <c r="F250" s="135" t="n"/>
      <c r="G250" s="135" t="n"/>
      <c r="H250" s="135" t="n"/>
      <c r="I250" s="135" t="n"/>
      <c r="J250" s="135" t="n"/>
      <c r="K250" s="135" t="n"/>
      <c r="L250" s="135" t="n"/>
      <c r="M250" s="135" t="n"/>
      <c r="N250" s="135" t="n"/>
      <c r="O250" s="135" t="n"/>
      <c r="P250" s="135" t="n"/>
      <c r="Q250" s="135" t="n"/>
      <c r="R250" s="135" t="n"/>
      <c r="S250" s="135" t="n"/>
      <c r="T250" s="135" t="n"/>
      <c r="U250" s="135" t="n"/>
      <c r="V250" s="135" t="n"/>
      <c r="W250" s="135" t="n"/>
      <c r="X250" s="135" t="n"/>
      <c r="Y250" s="135" t="n"/>
      <c r="Z250" s="135" t="n"/>
      <c r="AA250" s="135" t="n"/>
      <c r="AB250" s="135" t="n"/>
      <c r="AC250" s="135" t="n"/>
      <c r="AD250" s="135" t="n"/>
      <c r="AE250" s="135" t="n"/>
      <c r="AF250" s="135" t="n"/>
      <c r="AG250" s="135" t="n"/>
      <c r="AH250" s="135" t="n"/>
      <c r="AI250" s="135" t="n"/>
      <c r="AJ250" s="135" t="n"/>
      <c r="AK250" s="135" t="n"/>
      <c r="AL250" s="135" t="n"/>
      <c r="AM250" s="135" t="n"/>
      <c r="AN250" s="135" t="n"/>
      <c r="AO250" s="135" t="n"/>
      <c r="AP250" s="135" t="n"/>
      <c r="AQ250" s="135" t="n"/>
      <c r="AR250" s="135" t="n"/>
      <c r="AS250" s="135" t="n"/>
      <c r="AT250" s="135" t="n"/>
      <c r="AU250" s="135" t="n"/>
      <c r="AV250" s="135" t="n"/>
      <c r="AW250" s="135" t="n"/>
      <c r="AX250" s="135" t="n"/>
      <c r="AY250" s="135" t="n"/>
      <c r="AZ250" s="135" t="n"/>
      <c r="BA250" s="135" t="n"/>
      <c r="BB250" s="135" t="n"/>
      <c r="BC250" s="135" t="n"/>
      <c r="BD250" s="135" t="n"/>
      <c r="BE250" s="135" t="n"/>
      <c r="BF250" s="135" t="n"/>
      <c r="BG250" s="135" t="n"/>
      <c r="BH250" s="135" t="n"/>
      <c r="BI250" s="135" t="n"/>
      <c r="BJ250" s="135" t="n"/>
      <c r="BK250" s="135" t="n"/>
      <c r="BL250" s="135" t="n"/>
      <c r="BM250" s="135" t="n"/>
      <c r="BN250" s="135" t="n"/>
      <c r="BO250" s="135" t="n"/>
      <c r="BP250" s="135" t="n"/>
      <c r="BQ250" s="135" t="n"/>
      <c r="BR250" s="135" t="n"/>
      <c r="BS250" s="135" t="n"/>
      <c r="BT250" s="135" t="n"/>
      <c r="BU250" s="135" t="n"/>
      <c r="BV250" s="135" t="n"/>
      <c r="BW250" s="135" t="n"/>
      <c r="BX250" s="135" t="n"/>
      <c r="BY250" s="135" t="n"/>
      <c r="BZ250" s="135" t="n"/>
      <c r="CA250" s="135" t="n"/>
      <c r="CB250" s="135" t="n"/>
      <c r="CC250" s="135" t="n"/>
      <c r="CD250" s="135" t="n"/>
      <c r="CE250" s="135" t="n"/>
      <c r="CF250" s="135" t="n"/>
      <c r="CG250" s="135" t="n"/>
      <c r="CH250" s="135" t="n"/>
      <c r="CI250" s="135" t="n"/>
      <c r="CJ250" s="135" t="n"/>
      <c r="CK250" s="135" t="n"/>
      <c r="CL250" s="135" t="n"/>
      <c r="CM250" s="135" t="n"/>
      <c r="CN250" s="135" t="n"/>
      <c r="CO250" s="135" t="n"/>
      <c r="CP250" s="135" t="n"/>
      <c r="CQ250" s="135" t="n"/>
      <c r="CR250" s="135" t="n"/>
      <c r="CU250" s="36" t="n"/>
      <c r="CV250" s="36" t="n"/>
      <c r="CW250" s="36" t="n"/>
      <c r="CX250" s="36" t="n"/>
      <c r="CY250" s="36" t="n"/>
      <c r="CZ250" s="36" t="n"/>
      <c r="DA250" s="36" t="n"/>
      <c r="DB250" s="36" t="n"/>
      <c r="DC250" s="36" t="n"/>
      <c r="DD250" s="36" t="n"/>
      <c r="DE250" s="36" t="n"/>
      <c r="DF250" s="36" t="n"/>
      <c r="DG250" s="36" t="n"/>
      <c r="DH250" s="36" t="n"/>
      <c r="DI250" s="36" t="n"/>
      <c r="DJ250" s="36" t="n"/>
      <c r="DK250" s="36" t="n"/>
      <c r="DL250" s="36" t="n"/>
      <c r="DM250" s="36" t="n"/>
      <c r="DN250" s="36" t="n"/>
      <c r="DO250" s="36" t="n"/>
      <c r="DP250" s="36" t="n"/>
      <c r="DQ250" s="36" t="n"/>
      <c r="DR250" s="36" t="n"/>
      <c r="DS250" s="36" t="n"/>
      <c r="DT250" s="36" t="n"/>
      <c r="DU250" s="36" t="n"/>
      <c r="DV250" s="36" t="n"/>
      <c r="DW250" s="36" t="n"/>
      <c r="DX250" s="36" t="n"/>
      <c r="DY250" s="36" t="n"/>
      <c r="DZ250" s="36" t="n"/>
      <c r="EA250" s="36" t="n"/>
      <c r="EB250" s="36" t="n"/>
      <c r="EC250" s="36" t="n"/>
      <c r="ED250" s="36" t="n"/>
      <c r="EE250" s="36" t="n"/>
      <c r="EF250" s="36" t="n"/>
      <c r="EG250" s="36" t="n"/>
      <c r="EH250" s="36" t="n"/>
      <c r="EI250" s="36" t="n"/>
      <c r="EJ250" s="36" t="n"/>
      <c r="EK250" s="36" t="n"/>
      <c r="EL250" s="36" t="n"/>
      <c r="EM250" s="36" t="n"/>
      <c r="EN250" s="36" t="n"/>
    </row>
    <row r="251">
      <c r="A251" s="36" t="n"/>
      <c r="B251" s="36" t="n"/>
      <c r="C251" s="144" t="n"/>
      <c r="D251" s="144" t="n"/>
      <c r="E251" s="135" t="n"/>
      <c r="F251" s="135" t="n"/>
      <c r="G251" s="135" t="n"/>
      <c r="H251" s="135" t="n"/>
      <c r="I251" s="135" t="n"/>
      <c r="J251" s="135" t="n"/>
      <c r="K251" s="135" t="n"/>
      <c r="L251" s="135" t="n"/>
      <c r="M251" s="135" t="n"/>
      <c r="N251" s="135" t="n"/>
      <c r="O251" s="135" t="n"/>
      <c r="P251" s="135" t="n"/>
      <c r="Q251" s="135" t="n"/>
      <c r="R251" s="135" t="n"/>
      <c r="S251" s="135" t="n"/>
      <c r="T251" s="135" t="n"/>
      <c r="U251" s="135" t="n"/>
      <c r="V251" s="135" t="n"/>
      <c r="W251" s="135" t="n"/>
      <c r="X251" s="135" t="n"/>
      <c r="Y251" s="135" t="n"/>
      <c r="Z251" s="135" t="n"/>
      <c r="AA251" s="135" t="n"/>
      <c r="AB251" s="135" t="n"/>
      <c r="AC251" s="135" t="n"/>
      <c r="AD251" s="135" t="n"/>
      <c r="AE251" s="135" t="n"/>
      <c r="AF251" s="135" t="n"/>
      <c r="AG251" s="135" t="n"/>
      <c r="AH251" s="135" t="n"/>
      <c r="AI251" s="135" t="n"/>
      <c r="AJ251" s="135" t="n"/>
      <c r="AK251" s="135" t="n"/>
      <c r="AL251" s="135" t="n"/>
      <c r="AM251" s="135" t="n"/>
      <c r="AN251" s="135" t="n"/>
      <c r="AO251" s="135" t="n"/>
      <c r="AP251" s="135" t="n"/>
      <c r="AQ251" s="135" t="n"/>
      <c r="AR251" s="135" t="n"/>
      <c r="AS251" s="135" t="n"/>
      <c r="AT251" s="135" t="n"/>
      <c r="AU251" s="135" t="n"/>
      <c r="AV251" s="135" t="n"/>
      <c r="AW251" s="135" t="n"/>
      <c r="AX251" s="135" t="n"/>
      <c r="AY251" s="135" t="n"/>
      <c r="AZ251" s="135" t="n"/>
      <c r="BA251" s="135" t="n"/>
      <c r="BB251" s="135" t="n"/>
      <c r="BC251" s="135" t="n"/>
      <c r="BD251" s="135" t="n"/>
      <c r="BE251" s="135" t="n"/>
      <c r="BF251" s="135" t="n"/>
      <c r="BG251" s="135" t="n"/>
      <c r="BH251" s="135" t="n"/>
      <c r="BI251" s="135" t="n"/>
      <c r="BJ251" s="135" t="n"/>
      <c r="BK251" s="135" t="n"/>
      <c r="BL251" s="135" t="n"/>
      <c r="BM251" s="135" t="n"/>
      <c r="BN251" s="135" t="n"/>
      <c r="BO251" s="135" t="n"/>
      <c r="BP251" s="135" t="n"/>
      <c r="BQ251" s="135" t="n"/>
      <c r="BR251" s="135" t="n"/>
      <c r="BS251" s="135" t="n"/>
      <c r="BT251" s="135" t="n"/>
      <c r="BU251" s="135" t="n"/>
      <c r="BV251" s="135" t="n"/>
      <c r="BW251" s="135" t="n"/>
      <c r="BX251" s="135" t="n"/>
      <c r="BY251" s="135" t="n"/>
      <c r="BZ251" s="135" t="n"/>
      <c r="CA251" s="135" t="n"/>
      <c r="CB251" s="135" t="n"/>
      <c r="CC251" s="135" t="n"/>
      <c r="CD251" s="135" t="n"/>
      <c r="CE251" s="135" t="n"/>
      <c r="CF251" s="135" t="n"/>
      <c r="CG251" s="135" t="n"/>
      <c r="CH251" s="135" t="n"/>
      <c r="CI251" s="135" t="n"/>
      <c r="CJ251" s="135" t="n"/>
      <c r="CK251" s="135" t="n"/>
      <c r="CL251" s="135" t="n"/>
      <c r="CM251" s="135" t="n"/>
      <c r="CN251" s="135" t="n"/>
      <c r="CO251" s="135" t="n"/>
      <c r="CP251" s="135" t="n"/>
      <c r="CQ251" s="135" t="n"/>
      <c r="CR251" s="135" t="n"/>
      <c r="CU251" s="36" t="n"/>
      <c r="CV251" s="36" t="n"/>
      <c r="CW251" s="36" t="n"/>
      <c r="CX251" s="36" t="n"/>
      <c r="CY251" s="36" t="n"/>
      <c r="CZ251" s="36" t="n"/>
      <c r="DA251" s="36" t="n"/>
      <c r="DB251" s="36" t="n"/>
      <c r="DC251" s="36" t="n"/>
      <c r="DD251" s="36" t="n"/>
      <c r="DE251" s="36" t="n"/>
      <c r="DF251" s="36" t="n"/>
      <c r="DG251" s="36" t="n"/>
      <c r="DH251" s="36" t="n"/>
      <c r="DI251" s="36" t="n"/>
      <c r="DJ251" s="36" t="n"/>
      <c r="DK251" s="36" t="n"/>
      <c r="DL251" s="36" t="n"/>
      <c r="DM251" s="36" t="n"/>
      <c r="DN251" s="36" t="n"/>
      <c r="DO251" s="36" t="n"/>
      <c r="DP251" s="36" t="n"/>
      <c r="DQ251" s="36" t="n"/>
      <c r="DR251" s="36" t="n"/>
      <c r="DS251" s="36" t="n"/>
      <c r="DT251" s="36" t="n"/>
      <c r="DU251" s="36" t="n"/>
      <c r="DV251" s="36" t="n"/>
      <c r="DW251" s="36" t="n"/>
      <c r="DX251" s="36" t="n"/>
      <c r="DY251" s="36" t="n"/>
      <c r="DZ251" s="36" t="n"/>
      <c r="EA251" s="36" t="n"/>
      <c r="EB251" s="36" t="n"/>
      <c r="EC251" s="36" t="n"/>
      <c r="ED251" s="36" t="n"/>
      <c r="EE251" s="36" t="n"/>
      <c r="EF251" s="36" t="n"/>
      <c r="EG251" s="36" t="n"/>
      <c r="EH251" s="36" t="n"/>
      <c r="EI251" s="36" t="n"/>
      <c r="EJ251" s="36" t="n"/>
      <c r="EK251" s="36" t="n"/>
      <c r="EL251" s="36" t="n"/>
      <c r="EM251" s="36" t="n"/>
      <c r="EN251" s="36" t="n"/>
    </row>
    <row r="252">
      <c r="A252" s="36" t="n"/>
      <c r="B252" s="36" t="n"/>
      <c r="C252" s="144" t="n"/>
      <c r="D252" s="144" t="n"/>
      <c r="E252" s="135" t="n"/>
      <c r="F252" s="135" t="n"/>
      <c r="G252" s="135" t="n"/>
      <c r="H252" s="135" t="n"/>
      <c r="I252" s="135" t="n"/>
      <c r="J252" s="135" t="n"/>
      <c r="K252" s="135" t="n"/>
      <c r="L252" s="135" t="n"/>
      <c r="M252" s="135" t="n"/>
      <c r="N252" s="135" t="n"/>
      <c r="O252" s="135" t="n"/>
      <c r="P252" s="135" t="n"/>
      <c r="Q252" s="135" t="n"/>
      <c r="R252" s="135" t="n"/>
      <c r="S252" s="135" t="n"/>
      <c r="T252" s="135" t="n"/>
      <c r="U252" s="135" t="n"/>
      <c r="V252" s="135" t="n"/>
      <c r="W252" s="135" t="n"/>
      <c r="X252" s="135" t="n"/>
      <c r="Y252" s="135" t="n"/>
      <c r="Z252" s="135" t="n"/>
      <c r="AA252" s="135" t="n"/>
      <c r="AB252" s="135" t="n"/>
      <c r="AC252" s="135" t="n"/>
      <c r="AD252" s="135" t="n"/>
      <c r="AE252" s="135" t="n"/>
      <c r="AF252" s="135" t="n"/>
      <c r="AG252" s="135" t="n"/>
      <c r="AH252" s="135" t="n"/>
      <c r="AI252" s="135" t="n"/>
      <c r="AJ252" s="135" t="n"/>
      <c r="AK252" s="135" t="n"/>
      <c r="AL252" s="135" t="n"/>
      <c r="AM252" s="135" t="n"/>
      <c r="AN252" s="135" t="n"/>
      <c r="AO252" s="135" t="n"/>
      <c r="AP252" s="135" t="n"/>
      <c r="AQ252" s="135" t="n"/>
      <c r="AR252" s="135" t="n"/>
      <c r="AS252" s="135" t="n"/>
      <c r="AT252" s="135" t="n"/>
      <c r="AU252" s="135" t="n"/>
      <c r="AV252" s="135" t="n"/>
      <c r="AW252" s="135" t="n"/>
      <c r="AX252" s="135" t="n"/>
      <c r="AY252" s="135" t="n"/>
      <c r="AZ252" s="135" t="n"/>
      <c r="BA252" s="135" t="n"/>
      <c r="BB252" s="135" t="n"/>
      <c r="BC252" s="135" t="n"/>
      <c r="BD252" s="135" t="n"/>
      <c r="BE252" s="135" t="n"/>
      <c r="BF252" s="135" t="n"/>
      <c r="BG252" s="135" t="n"/>
      <c r="BH252" s="135" t="n"/>
      <c r="BI252" s="135" t="n"/>
      <c r="BJ252" s="135" t="n"/>
      <c r="BK252" s="135" t="n"/>
      <c r="BL252" s="135" t="n"/>
      <c r="BM252" s="135" t="n"/>
      <c r="BN252" s="135" t="n"/>
      <c r="BO252" s="135" t="n"/>
      <c r="BP252" s="135" t="n"/>
      <c r="BQ252" s="135" t="n"/>
      <c r="BR252" s="135" t="n"/>
      <c r="BS252" s="135" t="n"/>
      <c r="BT252" s="135" t="n"/>
      <c r="BU252" s="135" t="n"/>
      <c r="BV252" s="135" t="n"/>
      <c r="BW252" s="135" t="n"/>
      <c r="BX252" s="135" t="n"/>
      <c r="BY252" s="135" t="n"/>
      <c r="BZ252" s="135" t="n"/>
      <c r="CA252" s="135" t="n"/>
      <c r="CB252" s="135" t="n"/>
      <c r="CC252" s="135" t="n"/>
      <c r="CD252" s="135" t="n"/>
      <c r="CE252" s="135" t="n"/>
      <c r="CF252" s="135" t="n"/>
      <c r="CG252" s="135" t="n"/>
      <c r="CH252" s="135" t="n"/>
      <c r="CI252" s="135" t="n"/>
      <c r="CJ252" s="135" t="n"/>
      <c r="CK252" s="135" t="n"/>
      <c r="CL252" s="135" t="n"/>
      <c r="CM252" s="135" t="n"/>
      <c r="CN252" s="135" t="n"/>
      <c r="CO252" s="135" t="n"/>
      <c r="CP252" s="135" t="n"/>
      <c r="CQ252" s="135" t="n"/>
      <c r="CR252" s="135" t="n"/>
      <c r="CU252" s="36" t="n"/>
      <c r="CV252" s="36" t="n"/>
      <c r="CW252" s="36" t="n"/>
      <c r="CX252" s="36" t="n"/>
      <c r="CY252" s="36" t="n"/>
      <c r="CZ252" s="36" t="n"/>
      <c r="DA252" s="36" t="n"/>
      <c r="DB252" s="36" t="n"/>
      <c r="DC252" s="36" t="n"/>
      <c r="DD252" s="36" t="n"/>
      <c r="DE252" s="36" t="n"/>
      <c r="DF252" s="36" t="n"/>
      <c r="DG252" s="36" t="n"/>
      <c r="DH252" s="36" t="n"/>
      <c r="DI252" s="36" t="n"/>
      <c r="DJ252" s="36" t="n"/>
      <c r="DK252" s="36" t="n"/>
      <c r="DL252" s="36" t="n"/>
      <c r="DM252" s="36" t="n"/>
      <c r="DN252" s="36" t="n"/>
      <c r="DO252" s="36" t="n"/>
      <c r="DP252" s="36" t="n"/>
      <c r="DQ252" s="36" t="n"/>
      <c r="DR252" s="36" t="n"/>
      <c r="DS252" s="36" t="n"/>
      <c r="DT252" s="36" t="n"/>
      <c r="DU252" s="36" t="n"/>
      <c r="DV252" s="36" t="n"/>
      <c r="DW252" s="36" t="n"/>
      <c r="DX252" s="36" t="n"/>
      <c r="DY252" s="36" t="n"/>
      <c r="DZ252" s="36" t="n"/>
      <c r="EA252" s="36" t="n"/>
      <c r="EB252" s="36" t="n"/>
      <c r="EC252" s="36" t="n"/>
      <c r="ED252" s="36" t="n"/>
      <c r="EE252" s="36" t="n"/>
      <c r="EF252" s="36" t="n"/>
      <c r="EG252" s="36" t="n"/>
      <c r="EH252" s="36" t="n"/>
      <c r="EI252" s="36" t="n"/>
      <c r="EJ252" s="36" t="n"/>
      <c r="EK252" s="36" t="n"/>
      <c r="EL252" s="36" t="n"/>
      <c r="EM252" s="36" t="n"/>
      <c r="EN252" s="36" t="n"/>
    </row>
    <row r="253">
      <c r="A253" s="36" t="n"/>
      <c r="B253" s="36" t="n"/>
      <c r="C253" s="144" t="n"/>
      <c r="D253" s="144" t="n"/>
      <c r="E253" s="135" t="n"/>
      <c r="F253" s="135" t="n"/>
      <c r="G253" s="135" t="n"/>
      <c r="H253" s="135" t="n"/>
      <c r="I253" s="135" t="n"/>
      <c r="J253" s="135" t="n"/>
      <c r="K253" s="135" t="n"/>
      <c r="L253" s="135" t="n"/>
      <c r="M253" s="135" t="n"/>
      <c r="N253" s="135" t="n"/>
      <c r="O253" s="135" t="n"/>
      <c r="P253" s="135" t="n"/>
      <c r="Q253" s="135" t="n"/>
      <c r="R253" s="135" t="n"/>
      <c r="S253" s="135" t="n"/>
      <c r="T253" s="135" t="n"/>
      <c r="U253" s="135" t="n"/>
      <c r="V253" s="135" t="n"/>
      <c r="W253" s="135" t="n"/>
      <c r="X253" s="135" t="n"/>
      <c r="Y253" s="135" t="n"/>
      <c r="Z253" s="135" t="n"/>
      <c r="AA253" s="135" t="n"/>
      <c r="AB253" s="135" t="n"/>
      <c r="AC253" s="135" t="n"/>
      <c r="AD253" s="135" t="n"/>
      <c r="AE253" s="135" t="n"/>
      <c r="AF253" s="135" t="n"/>
      <c r="AG253" s="135" t="n"/>
      <c r="AH253" s="135" t="n"/>
      <c r="AI253" s="135" t="n"/>
      <c r="AJ253" s="135" t="n"/>
      <c r="AK253" s="135" t="n"/>
      <c r="AL253" s="135" t="n"/>
      <c r="AM253" s="135" t="n"/>
      <c r="AN253" s="135" t="n"/>
      <c r="AO253" s="135" t="n"/>
      <c r="AP253" s="135" t="n"/>
      <c r="AQ253" s="135" t="n"/>
      <c r="AR253" s="135" t="n"/>
      <c r="AS253" s="135" t="n"/>
      <c r="AT253" s="135" t="n"/>
      <c r="AU253" s="135" t="n"/>
      <c r="AV253" s="135" t="n"/>
      <c r="AW253" s="135" t="n"/>
      <c r="AX253" s="135" t="n"/>
      <c r="AY253" s="135" t="n"/>
      <c r="AZ253" s="135" t="n"/>
      <c r="BA253" s="135" t="n"/>
      <c r="BB253" s="135" t="n"/>
      <c r="BC253" s="135" t="n"/>
      <c r="BD253" s="135" t="n"/>
      <c r="BE253" s="135" t="n"/>
      <c r="BF253" s="135" t="n"/>
      <c r="BG253" s="135" t="n"/>
      <c r="BH253" s="135" t="n"/>
      <c r="BI253" s="135" t="n"/>
      <c r="BJ253" s="135" t="n"/>
      <c r="BK253" s="135" t="n"/>
      <c r="BL253" s="135" t="n"/>
      <c r="BM253" s="135" t="n"/>
      <c r="BN253" s="135" t="n"/>
      <c r="BO253" s="135" t="n"/>
      <c r="BP253" s="135" t="n"/>
      <c r="BQ253" s="135" t="n"/>
      <c r="BR253" s="135" t="n"/>
      <c r="BS253" s="135" t="n"/>
      <c r="BT253" s="135" t="n"/>
      <c r="BU253" s="135" t="n"/>
      <c r="BV253" s="135" t="n"/>
      <c r="BW253" s="135" t="n"/>
      <c r="BX253" s="135" t="n"/>
      <c r="BY253" s="135" t="n"/>
      <c r="BZ253" s="135" t="n"/>
      <c r="CA253" s="135" t="n"/>
      <c r="CB253" s="135" t="n"/>
      <c r="CC253" s="135" t="n"/>
      <c r="CD253" s="135" t="n"/>
      <c r="CE253" s="135" t="n"/>
      <c r="CF253" s="135" t="n"/>
      <c r="CG253" s="135" t="n"/>
      <c r="CH253" s="135" t="n"/>
      <c r="CI253" s="135" t="n"/>
      <c r="CJ253" s="135" t="n"/>
      <c r="CK253" s="135" t="n"/>
      <c r="CL253" s="135" t="n"/>
      <c r="CM253" s="135" t="n"/>
      <c r="CN253" s="135" t="n"/>
      <c r="CO253" s="135" t="n"/>
      <c r="CP253" s="135" t="n"/>
      <c r="CQ253" s="135" t="n"/>
      <c r="CR253" s="135" t="n"/>
      <c r="CU253" s="36" t="n"/>
      <c r="CV253" s="36" t="n"/>
      <c r="CW253" s="36" t="n"/>
      <c r="CX253" s="36" t="n"/>
      <c r="CY253" s="36" t="n"/>
      <c r="CZ253" s="36" t="n"/>
      <c r="DA253" s="36" t="n"/>
      <c r="DB253" s="36" t="n"/>
      <c r="DC253" s="36" t="n"/>
      <c r="DD253" s="36" t="n"/>
      <c r="DE253" s="36" t="n"/>
      <c r="DF253" s="36" t="n"/>
      <c r="DG253" s="36" t="n"/>
      <c r="DH253" s="36" t="n"/>
      <c r="DI253" s="36" t="n"/>
      <c r="DJ253" s="36" t="n"/>
      <c r="DK253" s="36" t="n"/>
      <c r="DL253" s="36" t="n"/>
      <c r="DM253" s="36" t="n"/>
      <c r="DN253" s="36" t="n"/>
      <c r="DO253" s="36" t="n"/>
      <c r="DP253" s="36" t="n"/>
      <c r="DQ253" s="36" t="n"/>
      <c r="DR253" s="36" t="n"/>
      <c r="DS253" s="36" t="n"/>
      <c r="DT253" s="36" t="n"/>
      <c r="DU253" s="36" t="n"/>
      <c r="DV253" s="36" t="n"/>
      <c r="DW253" s="36" t="n"/>
      <c r="DX253" s="36" t="n"/>
      <c r="DY253" s="36" t="n"/>
      <c r="DZ253" s="36" t="n"/>
      <c r="EA253" s="36" t="n"/>
      <c r="EB253" s="36" t="n"/>
      <c r="EC253" s="36" t="n"/>
      <c r="ED253" s="36" t="n"/>
      <c r="EE253" s="36" t="n"/>
      <c r="EF253" s="36" t="n"/>
      <c r="EG253" s="36" t="n"/>
      <c r="EH253" s="36" t="n"/>
      <c r="EI253" s="36" t="n"/>
      <c r="EJ253" s="36" t="n"/>
      <c r="EK253" s="36" t="n"/>
      <c r="EL253" s="36" t="n"/>
      <c r="EM253" s="36" t="n"/>
      <c r="EN253" s="36" t="n"/>
    </row>
    <row r="254">
      <c r="A254" s="36" t="n"/>
      <c r="B254" s="36" t="n"/>
      <c r="C254" s="144" t="n"/>
      <c r="D254" s="144" t="n"/>
      <c r="E254" s="135" t="n"/>
      <c r="F254" s="135" t="n"/>
      <c r="G254" s="135" t="n"/>
      <c r="H254" s="135" t="n"/>
      <c r="I254" s="135" t="n"/>
      <c r="J254" s="135" t="n"/>
      <c r="K254" s="135" t="n"/>
      <c r="L254" s="135" t="n"/>
      <c r="M254" s="135" t="n"/>
      <c r="N254" s="135" t="n"/>
      <c r="O254" s="135" t="n"/>
      <c r="P254" s="135" t="n"/>
      <c r="Q254" s="135" t="n"/>
      <c r="R254" s="135" t="n"/>
      <c r="S254" s="135" t="n"/>
      <c r="T254" s="135" t="n"/>
      <c r="U254" s="135" t="n"/>
      <c r="V254" s="135" t="n"/>
      <c r="W254" s="135" t="n"/>
      <c r="X254" s="135" t="n"/>
      <c r="Y254" s="135" t="n"/>
      <c r="Z254" s="135" t="n"/>
      <c r="AA254" s="135" t="n"/>
      <c r="AB254" s="135" t="n"/>
      <c r="AC254" s="135" t="n"/>
      <c r="AD254" s="135" t="n"/>
      <c r="AE254" s="135" t="n"/>
      <c r="AF254" s="135" t="n"/>
      <c r="AG254" s="135" t="n"/>
      <c r="AH254" s="135" t="n"/>
      <c r="AI254" s="135" t="n"/>
      <c r="AJ254" s="135" t="n"/>
      <c r="AK254" s="135" t="n"/>
      <c r="AL254" s="135" t="n"/>
      <c r="AM254" s="135" t="n"/>
      <c r="AN254" s="135" t="n"/>
      <c r="AO254" s="135" t="n"/>
      <c r="AP254" s="135" t="n"/>
      <c r="AQ254" s="135" t="n"/>
      <c r="AR254" s="135" t="n"/>
      <c r="AS254" s="135" t="n"/>
      <c r="AT254" s="135" t="n"/>
      <c r="AU254" s="135" t="n"/>
      <c r="AV254" s="135" t="n"/>
      <c r="AW254" s="135" t="n"/>
      <c r="AX254" s="135" t="n"/>
      <c r="AY254" s="135" t="n"/>
      <c r="AZ254" s="135" t="n"/>
      <c r="BA254" s="135" t="n"/>
      <c r="BB254" s="135" t="n"/>
      <c r="BC254" s="135" t="n"/>
      <c r="BD254" s="135" t="n"/>
      <c r="BE254" s="135" t="n"/>
      <c r="BF254" s="135" t="n"/>
      <c r="BG254" s="135" t="n"/>
      <c r="BH254" s="135" t="n"/>
      <c r="BI254" s="135" t="n"/>
      <c r="BJ254" s="135" t="n"/>
      <c r="BK254" s="135" t="n"/>
      <c r="BL254" s="135" t="n"/>
      <c r="BM254" s="135" t="n"/>
      <c r="BN254" s="135" t="n"/>
      <c r="BO254" s="135" t="n"/>
      <c r="BP254" s="135" t="n"/>
      <c r="BQ254" s="135" t="n"/>
      <c r="BR254" s="135" t="n"/>
      <c r="BS254" s="135" t="n"/>
      <c r="BT254" s="135" t="n"/>
      <c r="BU254" s="135" t="n"/>
      <c r="BV254" s="135" t="n"/>
      <c r="BW254" s="135" t="n"/>
      <c r="BX254" s="135" t="n"/>
      <c r="BY254" s="135" t="n"/>
      <c r="BZ254" s="135" t="n"/>
      <c r="CA254" s="135" t="n"/>
      <c r="CB254" s="135" t="n"/>
      <c r="CC254" s="135" t="n"/>
      <c r="CD254" s="135" t="n"/>
      <c r="CE254" s="135" t="n"/>
      <c r="CF254" s="135" t="n"/>
      <c r="CG254" s="135" t="n"/>
      <c r="CH254" s="135" t="n"/>
      <c r="CI254" s="135" t="n"/>
      <c r="CJ254" s="135" t="n"/>
      <c r="CK254" s="135" t="n"/>
      <c r="CL254" s="135" t="n"/>
      <c r="CM254" s="135" t="n"/>
      <c r="CN254" s="135" t="n"/>
      <c r="CO254" s="135" t="n"/>
      <c r="CP254" s="135" t="n"/>
      <c r="CQ254" s="135" t="n"/>
      <c r="CR254" s="135" t="n"/>
      <c r="CU254" s="36" t="n"/>
      <c r="CV254" s="36" t="n"/>
      <c r="CW254" s="36" t="n"/>
      <c r="CX254" s="36" t="n"/>
      <c r="CY254" s="36" t="n"/>
      <c r="CZ254" s="36" t="n"/>
      <c r="DA254" s="36" t="n"/>
      <c r="DB254" s="36" t="n"/>
      <c r="DC254" s="36" t="n"/>
      <c r="DD254" s="36" t="n"/>
      <c r="DE254" s="36" t="n"/>
      <c r="DF254" s="36" t="n"/>
      <c r="DG254" s="36" t="n"/>
      <c r="DH254" s="36" t="n"/>
      <c r="DI254" s="36" t="n"/>
      <c r="DJ254" s="36" t="n"/>
      <c r="DK254" s="36" t="n"/>
      <c r="DL254" s="36" t="n"/>
      <c r="DM254" s="36" t="n"/>
      <c r="DN254" s="36" t="n"/>
      <c r="DO254" s="36" t="n"/>
      <c r="DP254" s="36" t="n"/>
      <c r="DQ254" s="36" t="n"/>
      <c r="DR254" s="36" t="n"/>
      <c r="DS254" s="36" t="n"/>
      <c r="DT254" s="36" t="n"/>
      <c r="DU254" s="36" t="n"/>
      <c r="DV254" s="36" t="n"/>
      <c r="DW254" s="36" t="n"/>
      <c r="DX254" s="36" t="n"/>
      <c r="DY254" s="36" t="n"/>
      <c r="DZ254" s="36" t="n"/>
      <c r="EA254" s="36" t="n"/>
      <c r="EB254" s="36" t="n"/>
      <c r="EC254" s="36" t="n"/>
      <c r="ED254" s="36" t="n"/>
      <c r="EE254" s="36" t="n"/>
      <c r="EF254" s="36" t="n"/>
      <c r="EG254" s="36" t="n"/>
      <c r="EH254" s="36" t="n"/>
      <c r="EI254" s="36" t="n"/>
      <c r="EJ254" s="36" t="n"/>
      <c r="EK254" s="36" t="n"/>
      <c r="EL254" s="36" t="n"/>
      <c r="EM254" s="36" t="n"/>
      <c r="EN254" s="36" t="n"/>
    </row>
    <row r="255">
      <c r="A255" s="36" t="n"/>
      <c r="B255" s="36" t="n"/>
      <c r="C255" s="144" t="n"/>
      <c r="D255" s="144" t="n"/>
      <c r="E255" s="135" t="n"/>
      <c r="F255" s="135" t="n"/>
      <c r="G255" s="135" t="n"/>
      <c r="H255" s="135" t="n"/>
      <c r="I255" s="135" t="n"/>
      <c r="J255" s="135" t="n"/>
      <c r="K255" s="135" t="n"/>
      <c r="L255" s="135" t="n"/>
      <c r="M255" s="135" t="n"/>
      <c r="N255" s="135" t="n"/>
      <c r="O255" s="135" t="n"/>
      <c r="P255" s="135" t="n"/>
      <c r="Q255" s="135" t="n"/>
      <c r="R255" s="135" t="n"/>
      <c r="S255" s="135" t="n"/>
      <c r="T255" s="135" t="n"/>
      <c r="U255" s="135" t="n"/>
      <c r="V255" s="135" t="n"/>
      <c r="W255" s="135" t="n"/>
      <c r="X255" s="135" t="n"/>
      <c r="Y255" s="135" t="n"/>
      <c r="Z255" s="135" t="n"/>
      <c r="AA255" s="135" t="n"/>
      <c r="AB255" s="135" t="n"/>
      <c r="AC255" s="135" t="n"/>
      <c r="AD255" s="135" t="n"/>
      <c r="AE255" s="135" t="n"/>
      <c r="AF255" s="135" t="n"/>
      <c r="AG255" s="135" t="n"/>
      <c r="AH255" s="135" t="n"/>
      <c r="AI255" s="135" t="n"/>
      <c r="AJ255" s="135" t="n"/>
      <c r="AK255" s="135" t="n"/>
      <c r="AL255" s="135" t="n"/>
      <c r="AM255" s="135" t="n"/>
      <c r="AN255" s="135" t="n"/>
      <c r="AO255" s="135" t="n"/>
      <c r="AP255" s="135" t="n"/>
      <c r="AQ255" s="135" t="n"/>
      <c r="AR255" s="135" t="n"/>
      <c r="AS255" s="135" t="n"/>
      <c r="AT255" s="135" t="n"/>
      <c r="AU255" s="135" t="n"/>
      <c r="AV255" s="135" t="n"/>
      <c r="AW255" s="135" t="n"/>
      <c r="AX255" s="135" t="n"/>
      <c r="AY255" s="135" t="n"/>
      <c r="AZ255" s="135" t="n"/>
      <c r="BA255" s="135" t="n"/>
      <c r="BB255" s="135" t="n"/>
      <c r="BC255" s="135" t="n"/>
      <c r="BD255" s="135" t="n"/>
      <c r="BE255" s="135" t="n"/>
      <c r="BF255" s="135" t="n"/>
      <c r="BG255" s="135" t="n"/>
      <c r="BH255" s="135" t="n"/>
      <c r="BI255" s="135" t="n"/>
      <c r="BJ255" s="135" t="n"/>
      <c r="BK255" s="135" t="n"/>
      <c r="BL255" s="135" t="n"/>
      <c r="BM255" s="135" t="n"/>
      <c r="BN255" s="135" t="n"/>
      <c r="BO255" s="135" t="n"/>
      <c r="BP255" s="135" t="n"/>
      <c r="BQ255" s="135" t="n"/>
      <c r="BR255" s="135" t="n"/>
      <c r="BS255" s="135" t="n"/>
      <c r="BT255" s="135" t="n"/>
      <c r="BU255" s="135" t="n"/>
      <c r="BV255" s="135" t="n"/>
      <c r="BW255" s="135" t="n"/>
      <c r="BX255" s="135" t="n"/>
      <c r="BY255" s="135" t="n"/>
      <c r="BZ255" s="135" t="n"/>
      <c r="CA255" s="135" t="n"/>
      <c r="CB255" s="135" t="n"/>
      <c r="CC255" s="135" t="n"/>
      <c r="CD255" s="135" t="n"/>
      <c r="CE255" s="135" t="n"/>
      <c r="CF255" s="135" t="n"/>
      <c r="CG255" s="135" t="n"/>
      <c r="CH255" s="135" t="n"/>
      <c r="CI255" s="135" t="n"/>
      <c r="CJ255" s="135" t="n"/>
      <c r="CK255" s="135" t="n"/>
      <c r="CL255" s="135" t="n"/>
      <c r="CM255" s="135" t="n"/>
      <c r="CN255" s="135" t="n"/>
      <c r="CO255" s="135" t="n"/>
      <c r="CP255" s="135" t="n"/>
      <c r="CQ255" s="135" t="n"/>
      <c r="CR255" s="135" t="n"/>
      <c r="CU255" s="36" t="n"/>
      <c r="CV255" s="36" t="n"/>
      <c r="CW255" s="36" t="n"/>
      <c r="CX255" s="36" t="n"/>
      <c r="CY255" s="36" t="n"/>
      <c r="CZ255" s="36" t="n"/>
      <c r="DA255" s="36" t="n"/>
      <c r="DB255" s="36" t="n"/>
      <c r="DC255" s="36" t="n"/>
      <c r="DD255" s="36" t="n"/>
      <c r="DE255" s="36" t="n"/>
      <c r="DF255" s="36" t="n"/>
      <c r="DG255" s="36" t="n"/>
      <c r="DH255" s="36" t="n"/>
      <c r="DI255" s="36" t="n"/>
      <c r="DJ255" s="36" t="n"/>
      <c r="DK255" s="36" t="n"/>
      <c r="DL255" s="36" t="n"/>
      <c r="DM255" s="36" t="n"/>
      <c r="DN255" s="36" t="n"/>
      <c r="DO255" s="36" t="n"/>
      <c r="DP255" s="36" t="n"/>
      <c r="DQ255" s="36" t="n"/>
      <c r="DR255" s="36" t="n"/>
      <c r="DS255" s="36" t="n"/>
      <c r="DT255" s="36" t="n"/>
      <c r="DU255" s="36" t="n"/>
      <c r="DV255" s="36" t="n"/>
      <c r="DW255" s="36" t="n"/>
      <c r="DX255" s="36" t="n"/>
      <c r="DY255" s="36" t="n"/>
      <c r="DZ255" s="36" t="n"/>
      <c r="EA255" s="36" t="n"/>
      <c r="EB255" s="36" t="n"/>
      <c r="EC255" s="36" t="n"/>
      <c r="ED255" s="36" t="n"/>
      <c r="EE255" s="36" t="n"/>
      <c r="EF255" s="36" t="n"/>
      <c r="EG255" s="36" t="n"/>
      <c r="EH255" s="36" t="n"/>
      <c r="EI255" s="36" t="n"/>
      <c r="EJ255" s="36" t="n"/>
      <c r="EK255" s="36" t="n"/>
      <c r="EL255" s="36" t="n"/>
      <c r="EM255" s="36" t="n"/>
      <c r="EN255" s="36" t="n"/>
    </row>
    <row r="256">
      <c r="A256" s="36" t="n"/>
      <c r="B256" s="36" t="n"/>
      <c r="C256" s="144" t="n"/>
      <c r="D256" s="144" t="n"/>
      <c r="E256" s="135" t="n"/>
      <c r="F256" s="135" t="n"/>
      <c r="G256" s="135" t="n"/>
      <c r="H256" s="135" t="n"/>
      <c r="I256" s="135" t="n"/>
      <c r="J256" s="135" t="n"/>
      <c r="K256" s="135" t="n"/>
      <c r="L256" s="135" t="n"/>
      <c r="M256" s="135" t="n"/>
      <c r="N256" s="135" t="n"/>
      <c r="O256" s="135" t="n"/>
      <c r="P256" s="135" t="n"/>
      <c r="Q256" s="135" t="n"/>
      <c r="R256" s="135" t="n"/>
      <c r="S256" s="135" t="n"/>
      <c r="T256" s="135" t="n"/>
      <c r="U256" s="135" t="n"/>
      <c r="V256" s="135" t="n"/>
      <c r="W256" s="135" t="n"/>
      <c r="X256" s="135" t="n"/>
      <c r="Y256" s="135" t="n"/>
      <c r="Z256" s="135" t="n"/>
      <c r="AA256" s="135" t="n"/>
      <c r="AB256" s="135" t="n"/>
      <c r="AC256" s="135" t="n"/>
      <c r="AD256" s="135" t="n"/>
      <c r="AE256" s="135" t="n"/>
      <c r="AF256" s="135" t="n"/>
      <c r="AG256" s="135" t="n"/>
      <c r="AH256" s="135" t="n"/>
      <c r="AI256" s="135" t="n"/>
      <c r="AJ256" s="135" t="n"/>
      <c r="AK256" s="135" t="n"/>
      <c r="AL256" s="135" t="n"/>
      <c r="AM256" s="135" t="n"/>
      <c r="AN256" s="135" t="n"/>
      <c r="AO256" s="135" t="n"/>
      <c r="AP256" s="135" t="n"/>
      <c r="AQ256" s="135" t="n"/>
      <c r="AR256" s="135" t="n"/>
      <c r="AS256" s="135" t="n"/>
      <c r="AT256" s="135" t="n"/>
      <c r="AU256" s="135" t="n"/>
      <c r="AV256" s="135" t="n"/>
      <c r="AW256" s="135" t="n"/>
      <c r="AX256" s="135" t="n"/>
      <c r="AY256" s="135" t="n"/>
      <c r="AZ256" s="135" t="n"/>
      <c r="BA256" s="135" t="n"/>
      <c r="BB256" s="135" t="n"/>
      <c r="BC256" s="135" t="n"/>
      <c r="BD256" s="135" t="n"/>
      <c r="BE256" s="135" t="n"/>
      <c r="BF256" s="135" t="n"/>
      <c r="BG256" s="135" t="n"/>
      <c r="BH256" s="135" t="n"/>
      <c r="BI256" s="135" t="n"/>
      <c r="BJ256" s="135" t="n"/>
      <c r="BK256" s="135" t="n"/>
      <c r="BL256" s="135" t="n"/>
      <c r="BM256" s="135" t="n"/>
      <c r="BN256" s="135" t="n"/>
      <c r="BO256" s="135" t="n"/>
      <c r="BP256" s="135" t="n"/>
      <c r="BQ256" s="135" t="n"/>
      <c r="BR256" s="135" t="n"/>
      <c r="BS256" s="135" t="n"/>
      <c r="BT256" s="135" t="n"/>
      <c r="BU256" s="135" t="n"/>
      <c r="BV256" s="135" t="n"/>
      <c r="BW256" s="135" t="n"/>
      <c r="BX256" s="135" t="n"/>
      <c r="BY256" s="135" t="n"/>
      <c r="BZ256" s="135" t="n"/>
      <c r="CA256" s="135" t="n"/>
      <c r="CB256" s="135" t="n"/>
      <c r="CC256" s="135" t="n"/>
      <c r="CD256" s="135" t="n"/>
      <c r="CE256" s="135" t="n"/>
      <c r="CF256" s="135" t="n"/>
      <c r="CG256" s="135" t="n"/>
      <c r="CH256" s="135" t="n"/>
      <c r="CI256" s="135" t="n"/>
      <c r="CJ256" s="135" t="n"/>
      <c r="CK256" s="135" t="n"/>
      <c r="CL256" s="135" t="n"/>
      <c r="CM256" s="135" t="n"/>
      <c r="CN256" s="135" t="n"/>
      <c r="CO256" s="135" t="n"/>
      <c r="CP256" s="135" t="n"/>
      <c r="CQ256" s="135" t="n"/>
      <c r="CR256" s="135" t="n"/>
      <c r="CU256" s="36" t="n"/>
      <c r="CV256" s="36" t="n"/>
      <c r="CW256" s="36" t="n"/>
      <c r="CX256" s="36" t="n"/>
      <c r="CY256" s="36" t="n"/>
      <c r="CZ256" s="36" t="n"/>
      <c r="DA256" s="36" t="n"/>
      <c r="DB256" s="36" t="n"/>
      <c r="DC256" s="36" t="n"/>
      <c r="DD256" s="36" t="n"/>
      <c r="DE256" s="36" t="n"/>
      <c r="DF256" s="36" t="n"/>
      <c r="DG256" s="36" t="n"/>
      <c r="DH256" s="36" t="n"/>
      <c r="DI256" s="36" t="n"/>
      <c r="DJ256" s="36" t="n"/>
      <c r="DK256" s="36" t="n"/>
      <c r="DL256" s="36" t="n"/>
      <c r="DM256" s="36" t="n"/>
      <c r="DN256" s="36" t="n"/>
      <c r="DO256" s="36" t="n"/>
      <c r="DP256" s="36" t="n"/>
      <c r="DQ256" s="36" t="n"/>
      <c r="DR256" s="36" t="n"/>
      <c r="DS256" s="36" t="n"/>
      <c r="DT256" s="36" t="n"/>
      <c r="DU256" s="36" t="n"/>
      <c r="DV256" s="36" t="n"/>
      <c r="DW256" s="36" t="n"/>
      <c r="DX256" s="36" t="n"/>
      <c r="DY256" s="36" t="n"/>
      <c r="DZ256" s="36" t="n"/>
      <c r="EA256" s="36" t="n"/>
      <c r="EB256" s="36" t="n"/>
      <c r="EC256" s="36" t="n"/>
      <c r="ED256" s="36" t="n"/>
      <c r="EE256" s="36" t="n"/>
      <c r="EF256" s="36" t="n"/>
      <c r="EG256" s="36" t="n"/>
      <c r="EH256" s="36" t="n"/>
      <c r="EI256" s="36" t="n"/>
      <c r="EJ256" s="36" t="n"/>
      <c r="EK256" s="36" t="n"/>
      <c r="EL256" s="36" t="n"/>
      <c r="EM256" s="36" t="n"/>
      <c r="EN256" s="36" t="n"/>
    </row>
    <row r="257">
      <c r="A257" s="36" t="n"/>
      <c r="B257" s="36" t="n"/>
      <c r="C257" s="144" t="n"/>
      <c r="D257" s="144" t="n"/>
      <c r="E257" s="135" t="n"/>
      <c r="F257" s="135" t="n"/>
      <c r="G257" s="135" t="n"/>
      <c r="H257" s="135" t="n"/>
      <c r="I257" s="135" t="n"/>
      <c r="J257" s="135" t="n"/>
      <c r="K257" s="135" t="n"/>
      <c r="L257" s="135" t="n"/>
      <c r="M257" s="135" t="n"/>
      <c r="N257" s="135" t="n"/>
      <c r="O257" s="135" t="n"/>
      <c r="P257" s="135" t="n"/>
      <c r="Q257" s="135" t="n"/>
      <c r="R257" s="135" t="n"/>
      <c r="S257" s="135" t="n"/>
      <c r="T257" s="135" t="n"/>
      <c r="U257" s="135" t="n"/>
      <c r="V257" s="135" t="n"/>
      <c r="W257" s="135" t="n"/>
      <c r="X257" s="135" t="n"/>
      <c r="Y257" s="135" t="n"/>
      <c r="Z257" s="135" t="n"/>
      <c r="AA257" s="135" t="n"/>
      <c r="AB257" s="135" t="n"/>
      <c r="AC257" s="135" t="n"/>
      <c r="AD257" s="135" t="n"/>
      <c r="AE257" s="135" t="n"/>
      <c r="AF257" s="135" t="n"/>
      <c r="AG257" s="135" t="n"/>
      <c r="AH257" s="135" t="n"/>
      <c r="AI257" s="135" t="n"/>
      <c r="AJ257" s="135" t="n"/>
      <c r="AK257" s="135" t="n"/>
      <c r="AL257" s="135" t="n"/>
      <c r="AM257" s="135" t="n"/>
      <c r="AN257" s="135" t="n"/>
      <c r="AO257" s="135" t="n"/>
      <c r="AP257" s="135" t="n"/>
      <c r="AQ257" s="135" t="n"/>
      <c r="AR257" s="135" t="n"/>
      <c r="AS257" s="135" t="n"/>
      <c r="AT257" s="135" t="n"/>
      <c r="AU257" s="135" t="n"/>
      <c r="AV257" s="135" t="n"/>
      <c r="AW257" s="135" t="n"/>
      <c r="AX257" s="135" t="n"/>
      <c r="AY257" s="135" t="n"/>
      <c r="AZ257" s="135" t="n"/>
      <c r="BA257" s="135" t="n"/>
      <c r="BB257" s="135" t="n"/>
      <c r="BC257" s="135" t="n"/>
      <c r="BD257" s="135" t="n"/>
      <c r="BE257" s="135" t="n"/>
      <c r="BF257" s="135" t="n"/>
      <c r="BG257" s="135" t="n"/>
      <c r="BH257" s="135" t="n"/>
      <c r="BI257" s="135" t="n"/>
      <c r="BJ257" s="135" t="n"/>
      <c r="BK257" s="135" t="n"/>
      <c r="BL257" s="135" t="n"/>
      <c r="BM257" s="135" t="n"/>
      <c r="BN257" s="135" t="n"/>
      <c r="BO257" s="135" t="n"/>
      <c r="BP257" s="135" t="n"/>
      <c r="BQ257" s="135" t="n"/>
      <c r="BR257" s="135" t="n"/>
      <c r="BS257" s="135" t="n"/>
      <c r="BT257" s="135" t="n"/>
      <c r="BU257" s="135" t="n"/>
      <c r="BV257" s="135" t="n"/>
      <c r="BW257" s="135" t="n"/>
      <c r="BX257" s="135" t="n"/>
      <c r="BY257" s="135" t="n"/>
      <c r="BZ257" s="135" t="n"/>
      <c r="CA257" s="135" t="n"/>
      <c r="CB257" s="135" t="n"/>
      <c r="CC257" s="135" t="n"/>
      <c r="CD257" s="135" t="n"/>
      <c r="CE257" s="135" t="n"/>
      <c r="CF257" s="135" t="n"/>
      <c r="CG257" s="135" t="n"/>
      <c r="CH257" s="135" t="n"/>
      <c r="CI257" s="135" t="n"/>
      <c r="CJ257" s="135" t="n"/>
      <c r="CK257" s="135" t="n"/>
      <c r="CL257" s="135" t="n"/>
      <c r="CM257" s="135" t="n"/>
      <c r="CN257" s="135" t="n"/>
      <c r="CO257" s="135" t="n"/>
      <c r="CP257" s="135" t="n"/>
      <c r="CQ257" s="135" t="n"/>
      <c r="CR257" s="135" t="n"/>
      <c r="CU257" s="36" t="n"/>
      <c r="CV257" s="36" t="n"/>
      <c r="CW257" s="36" t="n"/>
      <c r="CX257" s="36" t="n"/>
      <c r="CY257" s="36" t="n"/>
      <c r="CZ257" s="36" t="n"/>
      <c r="DA257" s="36" t="n"/>
      <c r="DB257" s="36" t="n"/>
      <c r="DC257" s="36" t="n"/>
      <c r="DD257" s="36" t="n"/>
      <c r="DE257" s="36" t="n"/>
      <c r="DF257" s="36" t="n"/>
      <c r="DG257" s="36" t="n"/>
      <c r="DH257" s="36" t="n"/>
      <c r="DI257" s="36" t="n"/>
      <c r="DJ257" s="36" t="n"/>
      <c r="DK257" s="36" t="n"/>
      <c r="DL257" s="36" t="n"/>
      <c r="DM257" s="36" t="n"/>
      <c r="DN257" s="36" t="n"/>
      <c r="DO257" s="36" t="n"/>
      <c r="DP257" s="36" t="n"/>
      <c r="DQ257" s="36" t="n"/>
      <c r="DR257" s="36" t="n"/>
      <c r="DS257" s="36" t="n"/>
      <c r="DT257" s="36" t="n"/>
      <c r="DU257" s="36" t="n"/>
      <c r="DV257" s="36" t="n"/>
      <c r="DW257" s="36" t="n"/>
      <c r="DX257" s="36" t="n"/>
      <c r="DY257" s="36" t="n"/>
      <c r="DZ257" s="36" t="n"/>
      <c r="EA257" s="36" t="n"/>
      <c r="EB257" s="36" t="n"/>
      <c r="EC257" s="36" t="n"/>
      <c r="ED257" s="36" t="n"/>
      <c r="EE257" s="36" t="n"/>
      <c r="EF257" s="36" t="n"/>
      <c r="EG257" s="36" t="n"/>
      <c r="EH257" s="36" t="n"/>
      <c r="EI257" s="36" t="n"/>
      <c r="EJ257" s="36" t="n"/>
      <c r="EK257" s="36" t="n"/>
      <c r="EL257" s="36" t="n"/>
      <c r="EM257" s="36" t="n"/>
      <c r="EN257" s="36" t="n"/>
    </row>
    <row r="258">
      <c r="A258" s="36" t="n"/>
      <c r="B258" s="36" t="n"/>
      <c r="C258" s="144" t="n"/>
      <c r="D258" s="144" t="n"/>
      <c r="E258" s="135" t="n"/>
      <c r="F258" s="135" t="n"/>
      <c r="G258" s="135" t="n"/>
      <c r="H258" s="135" t="n"/>
      <c r="I258" s="135" t="n"/>
      <c r="J258" s="135" t="n"/>
      <c r="K258" s="135" t="n"/>
      <c r="L258" s="135" t="n"/>
      <c r="M258" s="135" t="n"/>
      <c r="N258" s="135" t="n"/>
      <c r="O258" s="135" t="n"/>
      <c r="P258" s="135" t="n"/>
      <c r="Q258" s="135" t="n"/>
      <c r="R258" s="135" t="n"/>
      <c r="S258" s="135" t="n"/>
      <c r="T258" s="135" t="n"/>
      <c r="U258" s="135" t="n"/>
      <c r="V258" s="135" t="n"/>
      <c r="W258" s="135" t="n"/>
      <c r="X258" s="135" t="n"/>
      <c r="Y258" s="135" t="n"/>
      <c r="Z258" s="135" t="n"/>
      <c r="AA258" s="135" t="n"/>
      <c r="AB258" s="135" t="n"/>
      <c r="AC258" s="135" t="n"/>
      <c r="AD258" s="135" t="n"/>
      <c r="AE258" s="135" t="n"/>
      <c r="AF258" s="135" t="n"/>
      <c r="AG258" s="135" t="n"/>
      <c r="AH258" s="135" t="n"/>
      <c r="AI258" s="135" t="n"/>
      <c r="AJ258" s="135" t="n"/>
      <c r="AK258" s="135" t="n"/>
      <c r="AL258" s="135" t="n"/>
      <c r="AM258" s="135" t="n"/>
      <c r="AN258" s="135" t="n"/>
      <c r="AO258" s="135" t="n"/>
      <c r="AP258" s="135" t="n"/>
      <c r="AQ258" s="135" t="n"/>
      <c r="AR258" s="135" t="n"/>
      <c r="AS258" s="135" t="n"/>
      <c r="AT258" s="135" t="n"/>
      <c r="AU258" s="135" t="n"/>
      <c r="AV258" s="135" t="n"/>
      <c r="AW258" s="135" t="n"/>
      <c r="AX258" s="135" t="n"/>
      <c r="AY258" s="135" t="n"/>
      <c r="AZ258" s="135" t="n"/>
      <c r="BA258" s="135" t="n"/>
      <c r="BB258" s="135" t="n"/>
      <c r="BC258" s="135" t="n"/>
      <c r="BD258" s="135" t="n"/>
      <c r="BE258" s="135" t="n"/>
      <c r="BF258" s="135" t="n"/>
      <c r="BG258" s="135" t="n"/>
      <c r="BH258" s="135" t="n"/>
      <c r="BI258" s="135" t="n"/>
      <c r="BJ258" s="135" t="n"/>
      <c r="BK258" s="135" t="n"/>
      <c r="BL258" s="135" t="n"/>
      <c r="BM258" s="135" t="n"/>
      <c r="BN258" s="135" t="n"/>
      <c r="BO258" s="135" t="n"/>
      <c r="BP258" s="135" t="n"/>
      <c r="BQ258" s="135" t="n"/>
      <c r="BR258" s="135" t="n"/>
      <c r="BS258" s="135" t="n"/>
      <c r="BT258" s="135" t="n"/>
      <c r="BU258" s="135" t="n"/>
      <c r="BV258" s="135" t="n"/>
      <c r="BW258" s="135" t="n"/>
      <c r="BX258" s="135" t="n"/>
      <c r="BY258" s="135" t="n"/>
      <c r="BZ258" s="135" t="n"/>
      <c r="CA258" s="135" t="n"/>
      <c r="CB258" s="135" t="n"/>
      <c r="CC258" s="135" t="n"/>
      <c r="CD258" s="135" t="n"/>
      <c r="CE258" s="135" t="n"/>
      <c r="CF258" s="135" t="n"/>
      <c r="CG258" s="135" t="n"/>
      <c r="CH258" s="135" t="n"/>
      <c r="CI258" s="135" t="n"/>
      <c r="CJ258" s="135" t="n"/>
      <c r="CK258" s="135" t="n"/>
      <c r="CL258" s="135" t="n"/>
      <c r="CM258" s="135" t="n"/>
      <c r="CN258" s="135" t="n"/>
      <c r="CO258" s="135" t="n"/>
      <c r="CP258" s="135" t="n"/>
      <c r="CQ258" s="135" t="n"/>
      <c r="CR258" s="135" t="n"/>
      <c r="CU258" s="36" t="n"/>
      <c r="CV258" s="36" t="n"/>
      <c r="CW258" s="36" t="n"/>
      <c r="CX258" s="36" t="n"/>
      <c r="CY258" s="36" t="n"/>
      <c r="CZ258" s="36" t="n"/>
      <c r="DA258" s="36" t="n"/>
      <c r="DB258" s="36" t="n"/>
      <c r="DC258" s="36" t="n"/>
      <c r="DD258" s="36" t="n"/>
      <c r="DE258" s="36" t="n"/>
      <c r="DF258" s="36" t="n"/>
      <c r="DG258" s="36" t="n"/>
      <c r="DH258" s="36" t="n"/>
      <c r="DI258" s="36" t="n"/>
      <c r="DJ258" s="36" t="n"/>
      <c r="DK258" s="36" t="n"/>
      <c r="DL258" s="36" t="n"/>
      <c r="DM258" s="36" t="n"/>
      <c r="DN258" s="36" t="n"/>
      <c r="DO258" s="36" t="n"/>
      <c r="DP258" s="36" t="n"/>
      <c r="DQ258" s="36" t="n"/>
      <c r="DR258" s="36" t="n"/>
      <c r="DS258" s="36" t="n"/>
      <c r="DT258" s="36" t="n"/>
      <c r="DU258" s="36" t="n"/>
      <c r="DV258" s="36" t="n"/>
      <c r="DW258" s="36" t="n"/>
      <c r="DX258" s="36" t="n"/>
      <c r="DY258" s="36" t="n"/>
      <c r="DZ258" s="36" t="n"/>
      <c r="EA258" s="36" t="n"/>
      <c r="EB258" s="36" t="n"/>
      <c r="EC258" s="36" t="n"/>
      <c r="ED258" s="36" t="n"/>
      <c r="EE258" s="36" t="n"/>
      <c r="EF258" s="36" t="n"/>
      <c r="EG258" s="36" t="n"/>
      <c r="EH258" s="36" t="n"/>
      <c r="EI258" s="36" t="n"/>
      <c r="EJ258" s="36" t="n"/>
      <c r="EK258" s="36" t="n"/>
      <c r="EL258" s="36" t="n"/>
      <c r="EM258" s="36" t="n"/>
      <c r="EN258" s="36" t="n"/>
    </row>
    <row r="259">
      <c r="A259" s="36" t="n"/>
      <c r="B259" s="36" t="n"/>
      <c r="C259" s="144" t="n"/>
      <c r="D259" s="144" t="n"/>
      <c r="E259" s="135" t="n"/>
      <c r="F259" s="135" t="n"/>
      <c r="G259" s="135" t="n"/>
      <c r="H259" s="135" t="n"/>
      <c r="I259" s="135" t="n"/>
      <c r="J259" s="135" t="n"/>
      <c r="K259" s="135" t="n"/>
      <c r="L259" s="135" t="n"/>
      <c r="M259" s="135" t="n"/>
      <c r="N259" s="135" t="n"/>
      <c r="O259" s="135" t="n"/>
      <c r="P259" s="135" t="n"/>
      <c r="Q259" s="135" t="n"/>
      <c r="R259" s="135" t="n"/>
      <c r="S259" s="135" t="n"/>
      <c r="T259" s="135" t="n"/>
      <c r="U259" s="135" t="n"/>
      <c r="V259" s="135" t="n"/>
      <c r="W259" s="135" t="n"/>
      <c r="X259" s="135" t="n"/>
      <c r="Y259" s="135" t="n"/>
      <c r="Z259" s="135" t="n"/>
      <c r="AA259" s="135" t="n"/>
      <c r="AB259" s="135" t="n"/>
      <c r="AC259" s="135" t="n"/>
      <c r="AD259" s="135" t="n"/>
      <c r="AE259" s="135" t="n"/>
      <c r="AF259" s="135" t="n"/>
      <c r="AG259" s="135" t="n"/>
      <c r="AH259" s="135" t="n"/>
      <c r="AI259" s="135" t="n"/>
      <c r="AJ259" s="135" t="n"/>
      <c r="AK259" s="135" t="n"/>
      <c r="AL259" s="135" t="n"/>
      <c r="AM259" s="135" t="n"/>
      <c r="AN259" s="135" t="n"/>
      <c r="AO259" s="135" t="n"/>
      <c r="AP259" s="135" t="n"/>
      <c r="AQ259" s="135" t="n"/>
      <c r="AR259" s="135" t="n"/>
      <c r="AS259" s="135" t="n"/>
      <c r="AT259" s="135" t="n"/>
      <c r="AU259" s="135" t="n"/>
      <c r="AV259" s="135" t="n"/>
      <c r="AW259" s="135" t="n"/>
      <c r="AX259" s="135" t="n"/>
      <c r="AY259" s="135" t="n"/>
      <c r="AZ259" s="135" t="n"/>
      <c r="BA259" s="135" t="n"/>
      <c r="BB259" s="135" t="n"/>
      <c r="BC259" s="135" t="n"/>
      <c r="BD259" s="135" t="n"/>
      <c r="BE259" s="135" t="n"/>
      <c r="BF259" s="135" t="n"/>
      <c r="BG259" s="135" t="n"/>
      <c r="BH259" s="135" t="n"/>
      <c r="BI259" s="135" t="n"/>
      <c r="BJ259" s="135" t="n"/>
      <c r="BK259" s="135" t="n"/>
      <c r="BL259" s="135" t="n"/>
      <c r="BM259" s="135" t="n"/>
      <c r="BN259" s="135" t="n"/>
      <c r="BO259" s="135" t="n"/>
      <c r="BP259" s="135" t="n"/>
      <c r="BQ259" s="135" t="n"/>
      <c r="BR259" s="135" t="n"/>
      <c r="BS259" s="135" t="n"/>
      <c r="BT259" s="135" t="n"/>
      <c r="BU259" s="135" t="n"/>
      <c r="BV259" s="135" t="n"/>
      <c r="BW259" s="135" t="n"/>
      <c r="BX259" s="135" t="n"/>
      <c r="BY259" s="135" t="n"/>
      <c r="BZ259" s="135" t="n"/>
      <c r="CA259" s="135" t="n"/>
      <c r="CB259" s="135" t="n"/>
      <c r="CC259" s="135" t="n"/>
      <c r="CD259" s="135" t="n"/>
      <c r="CE259" s="135" t="n"/>
      <c r="CF259" s="135" t="n"/>
      <c r="CG259" s="135" t="n"/>
      <c r="CH259" s="135" t="n"/>
      <c r="CI259" s="135" t="n"/>
      <c r="CJ259" s="135" t="n"/>
      <c r="CK259" s="135" t="n"/>
      <c r="CL259" s="135" t="n"/>
      <c r="CM259" s="135" t="n"/>
      <c r="CN259" s="135" t="n"/>
      <c r="CO259" s="135" t="n"/>
      <c r="CP259" s="135" t="n"/>
      <c r="CQ259" s="135" t="n"/>
      <c r="CR259" s="135" t="n"/>
      <c r="CU259" s="36" t="n"/>
      <c r="CV259" s="36" t="n"/>
      <c r="CW259" s="36" t="n"/>
      <c r="CX259" s="36" t="n"/>
      <c r="CY259" s="36" t="n"/>
      <c r="CZ259" s="36" t="n"/>
      <c r="DA259" s="36" t="n"/>
      <c r="DB259" s="36" t="n"/>
      <c r="DC259" s="36" t="n"/>
      <c r="DD259" s="36" t="n"/>
      <c r="DE259" s="36" t="n"/>
      <c r="DF259" s="36" t="n"/>
      <c r="DG259" s="36" t="n"/>
      <c r="DH259" s="36" t="n"/>
      <c r="DI259" s="36" t="n"/>
      <c r="DJ259" s="36" t="n"/>
      <c r="DK259" s="36" t="n"/>
      <c r="DL259" s="36" t="n"/>
      <c r="DM259" s="36" t="n"/>
      <c r="DN259" s="36" t="n"/>
      <c r="DO259" s="36" t="n"/>
      <c r="DP259" s="36" t="n"/>
      <c r="DQ259" s="36" t="n"/>
      <c r="DR259" s="36" t="n"/>
      <c r="DS259" s="36" t="n"/>
      <c r="DT259" s="36" t="n"/>
      <c r="DU259" s="36" t="n"/>
      <c r="DV259" s="36" t="n"/>
      <c r="DW259" s="36" t="n"/>
      <c r="DX259" s="36" t="n"/>
      <c r="DY259" s="36" t="n"/>
      <c r="DZ259" s="36" t="n"/>
      <c r="EA259" s="36" t="n"/>
      <c r="EB259" s="36" t="n"/>
      <c r="EC259" s="36" t="n"/>
      <c r="ED259" s="36" t="n"/>
      <c r="EE259" s="36" t="n"/>
      <c r="EF259" s="36" t="n"/>
      <c r="EG259" s="36" t="n"/>
      <c r="EH259" s="36" t="n"/>
      <c r="EI259" s="36" t="n"/>
      <c r="EJ259" s="36" t="n"/>
      <c r="EK259" s="36" t="n"/>
      <c r="EL259" s="36" t="n"/>
      <c r="EM259" s="36" t="n"/>
      <c r="EN259" s="36" t="n"/>
    </row>
    <row r="260">
      <c r="A260" s="36" t="n"/>
      <c r="B260" s="36" t="n"/>
      <c r="C260" s="144" t="n"/>
      <c r="D260" s="144" t="n"/>
      <c r="E260" s="135" t="n"/>
      <c r="F260" s="135" t="n"/>
      <c r="G260" s="135" t="n"/>
      <c r="H260" s="135" t="n"/>
      <c r="I260" s="135" t="n"/>
      <c r="J260" s="135" t="n"/>
      <c r="K260" s="135" t="n"/>
      <c r="L260" s="135" t="n"/>
      <c r="M260" s="135" t="n"/>
      <c r="N260" s="135" t="n"/>
      <c r="O260" s="135" t="n"/>
      <c r="P260" s="135" t="n"/>
      <c r="Q260" s="135" t="n"/>
      <c r="R260" s="135" t="n"/>
      <c r="S260" s="135" t="n"/>
      <c r="T260" s="135" t="n"/>
      <c r="U260" s="135" t="n"/>
      <c r="V260" s="135" t="n"/>
      <c r="W260" s="135" t="n"/>
      <c r="X260" s="135" t="n"/>
      <c r="Y260" s="135" t="n"/>
      <c r="Z260" s="135" t="n"/>
      <c r="AA260" s="135" t="n"/>
      <c r="AB260" s="135" t="n"/>
      <c r="AC260" s="135" t="n"/>
      <c r="AD260" s="135" t="n"/>
      <c r="AE260" s="135" t="n"/>
      <c r="AF260" s="135" t="n"/>
      <c r="AG260" s="135" t="n"/>
      <c r="AH260" s="135" t="n"/>
      <c r="AI260" s="135" t="n"/>
      <c r="AJ260" s="135" t="n"/>
      <c r="AK260" s="135" t="n"/>
      <c r="AL260" s="135" t="n"/>
      <c r="AM260" s="135" t="n"/>
      <c r="AN260" s="135" t="n"/>
      <c r="AO260" s="135" t="n"/>
      <c r="AP260" s="135" t="n"/>
      <c r="AQ260" s="135" t="n"/>
      <c r="AR260" s="135" t="n"/>
      <c r="AS260" s="135" t="n"/>
      <c r="AT260" s="135" t="n"/>
      <c r="AU260" s="135" t="n"/>
      <c r="AV260" s="135" t="n"/>
      <c r="AW260" s="135" t="n"/>
      <c r="AX260" s="135" t="n"/>
      <c r="AY260" s="135" t="n"/>
      <c r="AZ260" s="135" t="n"/>
      <c r="BA260" s="135" t="n"/>
      <c r="BB260" s="135" t="n"/>
      <c r="BC260" s="135" t="n"/>
      <c r="BD260" s="135" t="n"/>
      <c r="BE260" s="135" t="n"/>
      <c r="BF260" s="135" t="n"/>
      <c r="BG260" s="135" t="n"/>
      <c r="BH260" s="135" t="n"/>
      <c r="BI260" s="135" t="n"/>
      <c r="BJ260" s="135" t="n"/>
      <c r="BK260" s="135" t="n"/>
      <c r="BL260" s="135" t="n"/>
      <c r="BM260" s="135" t="n"/>
      <c r="BN260" s="135" t="n"/>
      <c r="BO260" s="135" t="n"/>
      <c r="BP260" s="135" t="n"/>
      <c r="BQ260" s="135" t="n"/>
      <c r="BR260" s="135" t="n"/>
      <c r="BS260" s="135" t="n"/>
      <c r="BT260" s="135" t="n"/>
      <c r="BU260" s="135" t="n"/>
      <c r="BV260" s="135" t="n"/>
      <c r="BW260" s="135" t="n"/>
      <c r="BX260" s="135" t="n"/>
      <c r="BY260" s="135" t="n"/>
      <c r="BZ260" s="135" t="n"/>
      <c r="CA260" s="135" t="n"/>
      <c r="CB260" s="135" t="n"/>
      <c r="CC260" s="135" t="n"/>
      <c r="CD260" s="135" t="n"/>
      <c r="CE260" s="135" t="n"/>
      <c r="CF260" s="135" t="n"/>
      <c r="CG260" s="135" t="n"/>
      <c r="CH260" s="135" t="n"/>
      <c r="CI260" s="135" t="n"/>
      <c r="CJ260" s="135" t="n"/>
      <c r="CK260" s="135" t="n"/>
      <c r="CL260" s="135" t="n"/>
      <c r="CM260" s="135" t="n"/>
      <c r="CN260" s="135" t="n"/>
      <c r="CO260" s="135" t="n"/>
      <c r="CP260" s="135" t="n"/>
      <c r="CQ260" s="135" t="n"/>
      <c r="CR260" s="135" t="n"/>
      <c r="CU260" s="36" t="n"/>
      <c r="CV260" s="36" t="n"/>
      <c r="CW260" s="36" t="n"/>
      <c r="CX260" s="36" t="n"/>
      <c r="CY260" s="36" t="n"/>
      <c r="CZ260" s="36" t="n"/>
      <c r="DA260" s="36" t="n"/>
      <c r="DB260" s="36" t="n"/>
      <c r="DC260" s="36" t="n"/>
      <c r="DD260" s="36" t="n"/>
      <c r="DE260" s="36" t="n"/>
      <c r="DF260" s="36" t="n"/>
      <c r="DG260" s="36" t="n"/>
      <c r="DH260" s="36" t="n"/>
      <c r="DI260" s="36" t="n"/>
      <c r="DJ260" s="36" t="n"/>
      <c r="DK260" s="36" t="n"/>
      <c r="DL260" s="36" t="n"/>
      <c r="DM260" s="36" t="n"/>
      <c r="DN260" s="36" t="n"/>
      <c r="DO260" s="36" t="n"/>
      <c r="DP260" s="36" t="n"/>
      <c r="DQ260" s="36" t="n"/>
      <c r="DR260" s="36" t="n"/>
      <c r="DS260" s="36" t="n"/>
      <c r="DT260" s="36" t="n"/>
      <c r="DU260" s="36" t="n"/>
      <c r="DV260" s="36" t="n"/>
      <c r="DW260" s="36" t="n"/>
      <c r="DX260" s="36" t="n"/>
      <c r="DY260" s="36" t="n"/>
      <c r="DZ260" s="36" t="n"/>
      <c r="EA260" s="36" t="n"/>
      <c r="EB260" s="36" t="n"/>
      <c r="EC260" s="36" t="n"/>
      <c r="ED260" s="36" t="n"/>
      <c r="EE260" s="36" t="n"/>
      <c r="EF260" s="36" t="n"/>
      <c r="EG260" s="36" t="n"/>
      <c r="EH260" s="36" t="n"/>
      <c r="EI260" s="36" t="n"/>
      <c r="EJ260" s="36" t="n"/>
      <c r="EK260" s="36" t="n"/>
      <c r="EL260" s="36" t="n"/>
      <c r="EM260" s="36" t="n"/>
      <c r="EN260" s="36" t="n"/>
    </row>
    <row r="261">
      <c r="A261" s="36" t="n"/>
      <c r="B261" s="36" t="n"/>
      <c r="C261" s="144" t="n"/>
      <c r="D261" s="144" t="n"/>
      <c r="E261" s="135" t="n"/>
      <c r="F261" s="135" t="n"/>
      <c r="G261" s="135" t="n"/>
      <c r="H261" s="135" t="n"/>
      <c r="I261" s="135" t="n"/>
      <c r="J261" s="135" t="n"/>
      <c r="K261" s="135" t="n"/>
      <c r="L261" s="135" t="n"/>
      <c r="M261" s="135" t="n"/>
      <c r="N261" s="135" t="n"/>
      <c r="O261" s="135" t="n"/>
      <c r="P261" s="135" t="n"/>
      <c r="Q261" s="135" t="n"/>
      <c r="R261" s="135" t="n"/>
      <c r="S261" s="135" t="n"/>
      <c r="T261" s="135" t="n"/>
      <c r="U261" s="135" t="n"/>
      <c r="V261" s="135" t="n"/>
      <c r="W261" s="135" t="n"/>
      <c r="X261" s="135" t="n"/>
      <c r="Y261" s="135" t="n"/>
      <c r="Z261" s="135" t="n"/>
      <c r="AA261" s="135" t="n"/>
      <c r="AB261" s="135" t="n"/>
      <c r="AC261" s="135" t="n"/>
      <c r="AD261" s="135" t="n"/>
      <c r="AE261" s="135" t="n"/>
      <c r="AF261" s="135" t="n"/>
      <c r="AG261" s="135" t="n"/>
      <c r="AH261" s="135" t="n"/>
      <c r="AI261" s="135" t="n"/>
      <c r="AJ261" s="135" t="n"/>
      <c r="AK261" s="135" t="n"/>
      <c r="AL261" s="135" t="n"/>
      <c r="AM261" s="135" t="n"/>
      <c r="AN261" s="135" t="n"/>
      <c r="AO261" s="135" t="n"/>
      <c r="AP261" s="135" t="n"/>
      <c r="AQ261" s="135" t="n"/>
      <c r="AR261" s="135" t="n"/>
      <c r="AS261" s="135" t="n"/>
      <c r="AT261" s="135" t="n"/>
      <c r="AU261" s="135" t="n"/>
      <c r="AV261" s="135" t="n"/>
      <c r="AW261" s="135" t="n"/>
      <c r="AX261" s="135" t="n"/>
      <c r="AY261" s="135" t="n"/>
      <c r="AZ261" s="135" t="n"/>
      <c r="BA261" s="135" t="n"/>
      <c r="BB261" s="135" t="n"/>
      <c r="BC261" s="135" t="n"/>
      <c r="BD261" s="135" t="n"/>
      <c r="BE261" s="135" t="n"/>
      <c r="BF261" s="135" t="n"/>
      <c r="BG261" s="135" t="n"/>
      <c r="BH261" s="135" t="n"/>
      <c r="BI261" s="135" t="n"/>
      <c r="BJ261" s="135" t="n"/>
      <c r="BK261" s="135" t="n"/>
      <c r="BL261" s="135" t="n"/>
      <c r="BM261" s="135" t="n"/>
      <c r="BN261" s="135" t="n"/>
      <c r="BO261" s="135" t="n"/>
      <c r="BP261" s="135" t="n"/>
      <c r="BQ261" s="135" t="n"/>
      <c r="BR261" s="135" t="n"/>
      <c r="BS261" s="135" t="n"/>
      <c r="BT261" s="135" t="n"/>
      <c r="BU261" s="135" t="n"/>
      <c r="BV261" s="135" t="n"/>
      <c r="BW261" s="135" t="n"/>
      <c r="BX261" s="135" t="n"/>
      <c r="BY261" s="135" t="n"/>
      <c r="BZ261" s="135" t="n"/>
      <c r="CA261" s="135" t="n"/>
      <c r="CB261" s="135" t="n"/>
      <c r="CC261" s="135" t="n"/>
      <c r="CD261" s="135" t="n"/>
      <c r="CE261" s="135" t="n"/>
      <c r="CF261" s="135" t="n"/>
      <c r="CG261" s="135" t="n"/>
      <c r="CH261" s="135" t="n"/>
      <c r="CI261" s="135" t="n"/>
      <c r="CJ261" s="135" t="n"/>
      <c r="CK261" s="135" t="n"/>
      <c r="CL261" s="135" t="n"/>
      <c r="CM261" s="135" t="n"/>
      <c r="CN261" s="135" t="n"/>
      <c r="CO261" s="135" t="n"/>
      <c r="CP261" s="135" t="n"/>
      <c r="CQ261" s="135" t="n"/>
      <c r="CR261" s="135" t="n"/>
      <c r="CU261" s="36" t="n"/>
      <c r="CV261" s="36" t="n"/>
      <c r="CW261" s="36" t="n"/>
      <c r="CX261" s="36" t="n"/>
      <c r="CY261" s="36" t="n"/>
      <c r="CZ261" s="36" t="n"/>
      <c r="DA261" s="36" t="n"/>
      <c r="DB261" s="36" t="n"/>
      <c r="DC261" s="36" t="n"/>
      <c r="DD261" s="36" t="n"/>
      <c r="DE261" s="36" t="n"/>
      <c r="DF261" s="36" t="n"/>
      <c r="DG261" s="36" t="n"/>
      <c r="DH261" s="36" t="n"/>
      <c r="DI261" s="36" t="n"/>
      <c r="DJ261" s="36" t="n"/>
      <c r="DK261" s="36" t="n"/>
      <c r="DL261" s="36" t="n"/>
      <c r="DM261" s="36" t="n"/>
      <c r="DN261" s="36" t="n"/>
      <c r="DO261" s="36" t="n"/>
      <c r="DP261" s="36" t="n"/>
      <c r="DQ261" s="36" t="n"/>
      <c r="DR261" s="36" t="n"/>
      <c r="DS261" s="36" t="n"/>
      <c r="DT261" s="36" t="n"/>
      <c r="DU261" s="36" t="n"/>
      <c r="DV261" s="36" t="n"/>
      <c r="DW261" s="36" t="n"/>
      <c r="DX261" s="36" t="n"/>
      <c r="DY261" s="36" t="n"/>
      <c r="DZ261" s="36" t="n"/>
      <c r="EA261" s="36" t="n"/>
      <c r="EB261" s="36" t="n"/>
      <c r="EC261" s="36" t="n"/>
      <c r="ED261" s="36" t="n"/>
      <c r="EE261" s="36" t="n"/>
      <c r="EF261" s="36" t="n"/>
      <c r="EG261" s="36" t="n"/>
      <c r="EH261" s="36" t="n"/>
      <c r="EI261" s="36" t="n"/>
      <c r="EJ261" s="36" t="n"/>
      <c r="EK261" s="36" t="n"/>
      <c r="EL261" s="36" t="n"/>
      <c r="EM261" s="36" t="n"/>
      <c r="EN261" s="36" t="n"/>
    </row>
    <row r="262">
      <c r="A262" s="36" t="n"/>
      <c r="B262" s="36" t="n"/>
      <c r="C262" s="144" t="n"/>
      <c r="D262" s="144" t="n"/>
      <c r="E262" s="135" t="n"/>
      <c r="F262" s="135" t="n"/>
      <c r="G262" s="135" t="n"/>
      <c r="H262" s="135" t="n"/>
      <c r="I262" s="135" t="n"/>
      <c r="J262" s="135" t="n"/>
      <c r="K262" s="135" t="n"/>
      <c r="L262" s="135" t="n"/>
      <c r="M262" s="135" t="n"/>
      <c r="N262" s="135" t="n"/>
      <c r="O262" s="135" t="n"/>
      <c r="P262" s="135" t="n"/>
      <c r="Q262" s="135" t="n"/>
      <c r="R262" s="135" t="n"/>
      <c r="S262" s="135" t="n"/>
      <c r="T262" s="135" t="n"/>
      <c r="U262" s="135" t="n"/>
      <c r="V262" s="135" t="n"/>
      <c r="W262" s="135" t="n"/>
      <c r="X262" s="135" t="n"/>
      <c r="Y262" s="135" t="n"/>
      <c r="Z262" s="135" t="n"/>
      <c r="AA262" s="135" t="n"/>
      <c r="AB262" s="135" t="n"/>
      <c r="AC262" s="135" t="n"/>
      <c r="AD262" s="135" t="n"/>
      <c r="AE262" s="135" t="n"/>
      <c r="AF262" s="135" t="n"/>
      <c r="AG262" s="135" t="n"/>
      <c r="AH262" s="135" t="n"/>
      <c r="AI262" s="135" t="n"/>
      <c r="AJ262" s="135" t="n"/>
      <c r="AK262" s="135" t="n"/>
      <c r="AL262" s="135" t="n"/>
      <c r="AM262" s="135" t="n"/>
      <c r="AN262" s="135" t="n"/>
      <c r="AO262" s="135" t="n"/>
      <c r="AP262" s="135" t="n"/>
      <c r="AQ262" s="135" t="n"/>
      <c r="AR262" s="135" t="n"/>
      <c r="AS262" s="135" t="n"/>
      <c r="AT262" s="135" t="n"/>
      <c r="AU262" s="135" t="n"/>
      <c r="AV262" s="135" t="n"/>
      <c r="AW262" s="135" t="n"/>
      <c r="AX262" s="135" t="n"/>
      <c r="AY262" s="135" t="n"/>
      <c r="AZ262" s="135" t="n"/>
      <c r="BA262" s="135" t="n"/>
      <c r="BB262" s="135" t="n"/>
      <c r="BC262" s="135" t="n"/>
      <c r="BD262" s="135" t="n"/>
      <c r="BE262" s="135" t="n"/>
      <c r="BF262" s="135" t="n"/>
      <c r="BG262" s="135" t="n"/>
      <c r="BH262" s="135" t="n"/>
      <c r="BI262" s="135" t="n"/>
      <c r="BJ262" s="135" t="n"/>
      <c r="BK262" s="135" t="n"/>
      <c r="BL262" s="135" t="n"/>
      <c r="BM262" s="135" t="n"/>
      <c r="BN262" s="135" t="n"/>
      <c r="BO262" s="135" t="n"/>
      <c r="BP262" s="135" t="n"/>
      <c r="BQ262" s="135" t="n"/>
      <c r="BR262" s="135" t="n"/>
      <c r="BS262" s="135" t="n"/>
      <c r="BT262" s="135" t="n"/>
      <c r="BU262" s="135" t="n"/>
      <c r="BV262" s="135" t="n"/>
      <c r="BW262" s="135" t="n"/>
      <c r="BX262" s="135" t="n"/>
      <c r="BY262" s="135" t="n"/>
      <c r="BZ262" s="135" t="n"/>
      <c r="CA262" s="135" t="n"/>
      <c r="CB262" s="135" t="n"/>
      <c r="CC262" s="135" t="n"/>
      <c r="CD262" s="135" t="n"/>
      <c r="CE262" s="135" t="n"/>
      <c r="CF262" s="135" t="n"/>
      <c r="CG262" s="135" t="n"/>
      <c r="CH262" s="135" t="n"/>
      <c r="CI262" s="135" t="n"/>
      <c r="CJ262" s="135" t="n"/>
      <c r="CK262" s="135" t="n"/>
      <c r="CL262" s="135" t="n"/>
      <c r="CM262" s="135" t="n"/>
      <c r="CN262" s="135" t="n"/>
      <c r="CO262" s="135" t="n"/>
      <c r="CP262" s="135" t="n"/>
      <c r="CQ262" s="135" t="n"/>
      <c r="CR262" s="135" t="n"/>
      <c r="CU262" s="36" t="n"/>
      <c r="CV262" s="36" t="n"/>
      <c r="CW262" s="36" t="n"/>
      <c r="CX262" s="36" t="n"/>
      <c r="CY262" s="36" t="n"/>
      <c r="CZ262" s="36" t="n"/>
      <c r="DA262" s="36" t="n"/>
      <c r="DB262" s="36" t="n"/>
      <c r="DC262" s="36" t="n"/>
      <c r="DD262" s="36" t="n"/>
      <c r="DE262" s="36" t="n"/>
      <c r="DF262" s="36" t="n"/>
      <c r="DG262" s="36" t="n"/>
      <c r="DH262" s="36" t="n"/>
      <c r="DI262" s="36" t="n"/>
      <c r="DJ262" s="36" t="n"/>
      <c r="DK262" s="36" t="n"/>
      <c r="DL262" s="36" t="n"/>
      <c r="DM262" s="36" t="n"/>
      <c r="DN262" s="36" t="n"/>
      <c r="DO262" s="36" t="n"/>
      <c r="DP262" s="36" t="n"/>
      <c r="DQ262" s="36" t="n"/>
      <c r="DR262" s="36" t="n"/>
      <c r="DS262" s="36" t="n"/>
      <c r="DT262" s="36" t="n"/>
      <c r="DU262" s="36" t="n"/>
      <c r="DV262" s="36" t="n"/>
      <c r="DW262" s="36" t="n"/>
      <c r="DX262" s="36" t="n"/>
      <c r="DY262" s="36" t="n"/>
      <c r="DZ262" s="36" t="n"/>
      <c r="EA262" s="36" t="n"/>
      <c r="EB262" s="36" t="n"/>
      <c r="EC262" s="36" t="n"/>
      <c r="ED262" s="36" t="n"/>
      <c r="EE262" s="36" t="n"/>
      <c r="EF262" s="36" t="n"/>
      <c r="EG262" s="36" t="n"/>
      <c r="EH262" s="36" t="n"/>
      <c r="EI262" s="36" t="n"/>
      <c r="EJ262" s="36" t="n"/>
      <c r="EK262" s="36" t="n"/>
      <c r="EL262" s="36" t="n"/>
      <c r="EM262" s="36" t="n"/>
      <c r="EN262" s="36" t="n"/>
    </row>
    <row r="263">
      <c r="A263" s="36" t="n"/>
      <c r="B263" s="36" t="n"/>
      <c r="C263" s="144" t="n"/>
      <c r="D263" s="144" t="n"/>
      <c r="E263" s="135" t="n"/>
      <c r="F263" s="135" t="n"/>
      <c r="G263" s="135" t="n"/>
      <c r="H263" s="135" t="n"/>
      <c r="I263" s="135" t="n"/>
      <c r="J263" s="135" t="n"/>
      <c r="K263" s="135" t="n"/>
      <c r="L263" s="135" t="n"/>
      <c r="M263" s="135" t="n"/>
      <c r="N263" s="135" t="n"/>
      <c r="O263" s="135" t="n"/>
      <c r="P263" s="135" t="n"/>
      <c r="Q263" s="135" t="n"/>
      <c r="R263" s="135" t="n"/>
      <c r="S263" s="135" t="n"/>
      <c r="T263" s="135" t="n"/>
      <c r="U263" s="135" t="n"/>
      <c r="V263" s="135" t="n"/>
      <c r="W263" s="135" t="n"/>
      <c r="X263" s="135" t="n"/>
      <c r="Y263" s="135" t="n"/>
      <c r="Z263" s="135" t="n"/>
      <c r="AA263" s="135" t="n"/>
      <c r="AB263" s="135" t="n"/>
      <c r="AC263" s="135" t="n"/>
      <c r="AD263" s="135" t="n"/>
      <c r="AE263" s="135" t="n"/>
      <c r="AF263" s="135" t="n"/>
      <c r="AG263" s="135" t="n"/>
      <c r="AH263" s="135" t="n"/>
      <c r="AI263" s="135" t="n"/>
      <c r="AJ263" s="135" t="n"/>
      <c r="AK263" s="135" t="n"/>
      <c r="AL263" s="135" t="n"/>
      <c r="AM263" s="135" t="n"/>
      <c r="AN263" s="135" t="n"/>
      <c r="AO263" s="135" t="n"/>
      <c r="AP263" s="135" t="n"/>
      <c r="AQ263" s="135" t="n"/>
      <c r="AR263" s="135" t="n"/>
      <c r="AS263" s="135" t="n"/>
      <c r="AT263" s="135" t="n"/>
      <c r="AU263" s="135" t="n"/>
      <c r="AV263" s="135" t="n"/>
      <c r="AW263" s="135" t="n"/>
      <c r="AX263" s="135" t="n"/>
      <c r="AY263" s="135" t="n"/>
      <c r="AZ263" s="135" t="n"/>
      <c r="BA263" s="135" t="n"/>
      <c r="BB263" s="135" t="n"/>
      <c r="BC263" s="135" t="n"/>
      <c r="BD263" s="135" t="n"/>
      <c r="BE263" s="135" t="n"/>
      <c r="BF263" s="135" t="n"/>
      <c r="BG263" s="135" t="n"/>
      <c r="BH263" s="135" t="n"/>
      <c r="BI263" s="135" t="n"/>
      <c r="BJ263" s="135" t="n"/>
      <c r="BK263" s="135" t="n"/>
      <c r="BL263" s="135" t="n"/>
      <c r="BM263" s="135" t="n"/>
      <c r="BN263" s="135" t="n"/>
      <c r="BO263" s="135" t="n"/>
      <c r="BP263" s="135" t="n"/>
      <c r="BQ263" s="135" t="n"/>
      <c r="BR263" s="135" t="n"/>
      <c r="BS263" s="135" t="n"/>
      <c r="BT263" s="135" t="n"/>
      <c r="BU263" s="135" t="n"/>
      <c r="BV263" s="135" t="n"/>
      <c r="BW263" s="135" t="n"/>
      <c r="BX263" s="135" t="n"/>
      <c r="BY263" s="135" t="n"/>
      <c r="BZ263" s="135" t="n"/>
      <c r="CA263" s="135" t="n"/>
      <c r="CB263" s="135" t="n"/>
      <c r="CC263" s="135" t="n"/>
      <c r="CD263" s="135" t="n"/>
      <c r="CE263" s="135" t="n"/>
      <c r="CF263" s="135" t="n"/>
      <c r="CG263" s="135" t="n"/>
      <c r="CH263" s="135" t="n"/>
      <c r="CI263" s="135" t="n"/>
      <c r="CJ263" s="135" t="n"/>
      <c r="CK263" s="135" t="n"/>
      <c r="CL263" s="135" t="n"/>
      <c r="CM263" s="135" t="n"/>
      <c r="CN263" s="135" t="n"/>
      <c r="CO263" s="135" t="n"/>
      <c r="CP263" s="135" t="n"/>
      <c r="CQ263" s="135" t="n"/>
      <c r="CR263" s="135" t="n"/>
      <c r="CU263" s="36" t="n"/>
      <c r="CV263" s="36" t="n"/>
      <c r="CW263" s="36" t="n"/>
      <c r="CX263" s="36" t="n"/>
      <c r="CY263" s="36" t="n"/>
      <c r="CZ263" s="36" t="n"/>
      <c r="DA263" s="36" t="n"/>
      <c r="DB263" s="36" t="n"/>
      <c r="DC263" s="36" t="n"/>
      <c r="DD263" s="36" t="n"/>
      <c r="DE263" s="36" t="n"/>
      <c r="DF263" s="36" t="n"/>
      <c r="DG263" s="36" t="n"/>
      <c r="DH263" s="36" t="n"/>
      <c r="DI263" s="36" t="n"/>
      <c r="DJ263" s="36" t="n"/>
      <c r="DK263" s="36" t="n"/>
      <c r="DL263" s="36" t="n"/>
      <c r="DM263" s="36" t="n"/>
      <c r="DN263" s="36" t="n"/>
      <c r="DO263" s="36" t="n"/>
      <c r="DP263" s="36" t="n"/>
      <c r="DQ263" s="36" t="n"/>
      <c r="DR263" s="36" t="n"/>
      <c r="DS263" s="36" t="n"/>
      <c r="DT263" s="36" t="n"/>
      <c r="DU263" s="36" t="n"/>
      <c r="DV263" s="36" t="n"/>
      <c r="DW263" s="36" t="n"/>
      <c r="DX263" s="36" t="n"/>
      <c r="DY263" s="36" t="n"/>
      <c r="DZ263" s="36" t="n"/>
      <c r="EA263" s="36" t="n"/>
      <c r="EB263" s="36" t="n"/>
      <c r="EC263" s="36" t="n"/>
      <c r="ED263" s="36" t="n"/>
      <c r="EE263" s="36" t="n"/>
      <c r="EF263" s="36" t="n"/>
      <c r="EG263" s="36" t="n"/>
      <c r="EH263" s="36" t="n"/>
      <c r="EI263" s="36" t="n"/>
      <c r="EJ263" s="36" t="n"/>
      <c r="EK263" s="36" t="n"/>
      <c r="EL263" s="36" t="n"/>
      <c r="EM263" s="36" t="n"/>
      <c r="EN263" s="36" t="n"/>
    </row>
    <row r="264">
      <c r="A264" s="36" t="n"/>
      <c r="B264" s="36" t="n"/>
      <c r="C264" s="144" t="n"/>
      <c r="D264" s="144" t="n"/>
      <c r="E264" s="135" t="n"/>
      <c r="F264" s="135" t="n"/>
      <c r="G264" s="135" t="n"/>
      <c r="H264" s="135" t="n"/>
      <c r="I264" s="135" t="n"/>
      <c r="J264" s="135" t="n"/>
      <c r="K264" s="135" t="n"/>
      <c r="L264" s="135" t="n"/>
      <c r="M264" s="135" t="n"/>
      <c r="N264" s="135" t="n"/>
      <c r="O264" s="135" t="n"/>
      <c r="P264" s="135" t="n"/>
      <c r="Q264" s="135" t="n"/>
      <c r="R264" s="135" t="n"/>
      <c r="S264" s="135" t="n"/>
      <c r="T264" s="135" t="n"/>
      <c r="U264" s="135" t="n"/>
      <c r="V264" s="135" t="n"/>
      <c r="W264" s="135" t="n"/>
      <c r="X264" s="135" t="n"/>
      <c r="Y264" s="135" t="n"/>
      <c r="Z264" s="135" t="n"/>
      <c r="AA264" s="135" t="n"/>
      <c r="AB264" s="135" t="n"/>
      <c r="AC264" s="135" t="n"/>
      <c r="AD264" s="135" t="n"/>
      <c r="AE264" s="135" t="n"/>
      <c r="AF264" s="135" t="n"/>
      <c r="AG264" s="135" t="n"/>
      <c r="AH264" s="135" t="n"/>
      <c r="AI264" s="135" t="n"/>
      <c r="AJ264" s="135" t="n"/>
      <c r="AK264" s="135" t="n"/>
      <c r="AL264" s="135" t="n"/>
      <c r="AM264" s="135" t="n"/>
      <c r="AN264" s="135" t="n"/>
      <c r="AO264" s="135" t="n"/>
      <c r="AP264" s="135" t="n"/>
      <c r="AQ264" s="135" t="n"/>
      <c r="AR264" s="135" t="n"/>
      <c r="AS264" s="135" t="n"/>
      <c r="AT264" s="135" t="n"/>
      <c r="AU264" s="135" t="n"/>
      <c r="AV264" s="135" t="n"/>
      <c r="AW264" s="135" t="n"/>
      <c r="AX264" s="135" t="n"/>
      <c r="AY264" s="135" t="n"/>
      <c r="AZ264" s="135" t="n"/>
      <c r="BA264" s="135" t="n"/>
      <c r="BB264" s="135" t="n"/>
      <c r="BC264" s="135" t="n"/>
      <c r="BD264" s="135" t="n"/>
      <c r="BE264" s="135" t="n"/>
      <c r="BF264" s="135" t="n"/>
      <c r="BG264" s="135" t="n"/>
      <c r="BH264" s="135" t="n"/>
      <c r="BI264" s="135" t="n"/>
      <c r="BJ264" s="135" t="n"/>
      <c r="BK264" s="135" t="n"/>
      <c r="BL264" s="135" t="n"/>
      <c r="BM264" s="135" t="n"/>
      <c r="BN264" s="135" t="n"/>
      <c r="BO264" s="135" t="n"/>
      <c r="BP264" s="135" t="n"/>
      <c r="BQ264" s="135" t="n"/>
      <c r="BR264" s="135" t="n"/>
      <c r="BS264" s="135" t="n"/>
      <c r="BT264" s="135" t="n"/>
      <c r="BU264" s="135" t="n"/>
      <c r="BV264" s="135" t="n"/>
      <c r="BW264" s="135" t="n"/>
      <c r="BX264" s="135" t="n"/>
      <c r="BY264" s="135" t="n"/>
      <c r="BZ264" s="135" t="n"/>
      <c r="CA264" s="135" t="n"/>
      <c r="CB264" s="135" t="n"/>
      <c r="CC264" s="135" t="n"/>
      <c r="CD264" s="135" t="n"/>
      <c r="CE264" s="135" t="n"/>
      <c r="CF264" s="135" t="n"/>
      <c r="CG264" s="135" t="n"/>
      <c r="CH264" s="135" t="n"/>
      <c r="CI264" s="135" t="n"/>
      <c r="CJ264" s="135" t="n"/>
      <c r="CK264" s="135" t="n"/>
      <c r="CL264" s="135" t="n"/>
      <c r="CM264" s="135" t="n"/>
      <c r="CN264" s="135" t="n"/>
      <c r="CO264" s="135" t="n"/>
      <c r="CP264" s="135" t="n"/>
      <c r="CQ264" s="135" t="n"/>
      <c r="CR264" s="135" t="n"/>
      <c r="CU264" s="36" t="n"/>
      <c r="CV264" s="36" t="n"/>
      <c r="CW264" s="36" t="n"/>
      <c r="CX264" s="36" t="n"/>
      <c r="CY264" s="36" t="n"/>
      <c r="CZ264" s="36" t="n"/>
      <c r="DA264" s="36" t="n"/>
      <c r="DB264" s="36" t="n"/>
      <c r="DC264" s="36" t="n"/>
      <c r="DD264" s="36" t="n"/>
      <c r="DE264" s="36" t="n"/>
      <c r="DF264" s="36" t="n"/>
      <c r="DG264" s="36" t="n"/>
      <c r="DH264" s="36" t="n"/>
      <c r="DI264" s="36" t="n"/>
      <c r="DJ264" s="36" t="n"/>
      <c r="DK264" s="36" t="n"/>
      <c r="DL264" s="36" t="n"/>
      <c r="DM264" s="36" t="n"/>
      <c r="DN264" s="36" t="n"/>
      <c r="DO264" s="36" t="n"/>
      <c r="DP264" s="36" t="n"/>
      <c r="DQ264" s="36" t="n"/>
      <c r="DR264" s="36" t="n"/>
      <c r="DS264" s="36" t="n"/>
      <c r="DT264" s="36" t="n"/>
      <c r="DU264" s="36" t="n"/>
      <c r="DV264" s="36" t="n"/>
      <c r="DW264" s="36" t="n"/>
      <c r="DX264" s="36" t="n"/>
      <c r="DY264" s="36" t="n"/>
      <c r="DZ264" s="36" t="n"/>
      <c r="EA264" s="36" t="n"/>
      <c r="EB264" s="36" t="n"/>
      <c r="EC264" s="36" t="n"/>
      <c r="ED264" s="36" t="n"/>
      <c r="EE264" s="36" t="n"/>
      <c r="EF264" s="36" t="n"/>
      <c r="EG264" s="36" t="n"/>
      <c r="EH264" s="36" t="n"/>
      <c r="EI264" s="36" t="n"/>
      <c r="EJ264" s="36" t="n"/>
      <c r="EK264" s="36" t="n"/>
      <c r="EL264" s="36" t="n"/>
      <c r="EM264" s="36" t="n"/>
      <c r="EN264" s="36" t="n"/>
    </row>
    <row r="265">
      <c r="A265" s="36" t="n"/>
      <c r="B265" s="36" t="n"/>
      <c r="C265" s="144" t="n"/>
      <c r="D265" s="144" t="n"/>
      <c r="E265" s="135" t="n"/>
      <c r="F265" s="135" t="n"/>
      <c r="G265" s="135" t="n"/>
      <c r="H265" s="135" t="n"/>
      <c r="I265" s="135" t="n"/>
      <c r="J265" s="135" t="n"/>
      <c r="K265" s="135" t="n"/>
      <c r="L265" s="135" t="n"/>
      <c r="M265" s="135" t="n"/>
      <c r="N265" s="135" t="n"/>
      <c r="O265" s="135" t="n"/>
      <c r="P265" s="135" t="n"/>
      <c r="Q265" s="135" t="n"/>
      <c r="R265" s="135" t="n"/>
      <c r="S265" s="135" t="n"/>
      <c r="T265" s="135" t="n"/>
      <c r="U265" s="135" t="n"/>
      <c r="V265" s="135" t="n"/>
      <c r="W265" s="135" t="n"/>
      <c r="X265" s="135" t="n"/>
      <c r="Y265" s="135" t="n"/>
      <c r="Z265" s="135" t="n"/>
      <c r="AA265" s="135" t="n"/>
      <c r="AB265" s="135" t="n"/>
      <c r="AC265" s="135" t="n"/>
      <c r="AD265" s="135" t="n"/>
      <c r="AE265" s="135" t="n"/>
      <c r="AF265" s="135" t="n"/>
      <c r="AG265" s="135" t="n"/>
      <c r="AH265" s="135" t="n"/>
      <c r="AI265" s="135" t="n"/>
      <c r="AJ265" s="135" t="n"/>
      <c r="AK265" s="135" t="n"/>
      <c r="AL265" s="135" t="n"/>
      <c r="AM265" s="135" t="n"/>
      <c r="AN265" s="135" t="n"/>
      <c r="AO265" s="135" t="n"/>
      <c r="AP265" s="135" t="n"/>
      <c r="AQ265" s="135" t="n"/>
      <c r="AR265" s="135" t="n"/>
      <c r="AS265" s="135" t="n"/>
      <c r="AT265" s="135" t="n"/>
      <c r="AU265" s="135" t="n"/>
      <c r="AV265" s="135" t="n"/>
      <c r="AW265" s="135" t="n"/>
      <c r="AX265" s="135" t="n"/>
      <c r="AY265" s="135" t="n"/>
      <c r="AZ265" s="135" t="n"/>
      <c r="BA265" s="135" t="n"/>
      <c r="BB265" s="135" t="n"/>
      <c r="BC265" s="135" t="n"/>
      <c r="BD265" s="135" t="n"/>
      <c r="BE265" s="135" t="n"/>
      <c r="BF265" s="135" t="n"/>
      <c r="BG265" s="135" t="n"/>
      <c r="BH265" s="135" t="n"/>
      <c r="BI265" s="135" t="n"/>
      <c r="BJ265" s="135" t="n"/>
      <c r="BK265" s="135" t="n"/>
      <c r="BL265" s="135" t="n"/>
      <c r="BM265" s="135" t="n"/>
      <c r="BN265" s="135" t="n"/>
      <c r="BO265" s="135" t="n"/>
      <c r="BP265" s="135" t="n"/>
      <c r="BQ265" s="135" t="n"/>
      <c r="BR265" s="135" t="n"/>
      <c r="BS265" s="135" t="n"/>
      <c r="BT265" s="135" t="n"/>
      <c r="BU265" s="135" t="n"/>
      <c r="BV265" s="135" t="n"/>
      <c r="BW265" s="135" t="n"/>
      <c r="BX265" s="135" t="n"/>
      <c r="BY265" s="135" t="n"/>
      <c r="BZ265" s="135" t="n"/>
      <c r="CA265" s="135" t="n"/>
      <c r="CB265" s="135" t="n"/>
      <c r="CC265" s="135" t="n"/>
      <c r="CD265" s="135" t="n"/>
      <c r="CE265" s="135" t="n"/>
      <c r="CF265" s="135" t="n"/>
      <c r="CG265" s="135" t="n"/>
      <c r="CH265" s="135" t="n"/>
      <c r="CI265" s="135" t="n"/>
      <c r="CJ265" s="135" t="n"/>
      <c r="CK265" s="135" t="n"/>
      <c r="CL265" s="135" t="n"/>
      <c r="CM265" s="135" t="n"/>
      <c r="CN265" s="135" t="n"/>
      <c r="CO265" s="135" t="n"/>
      <c r="CP265" s="135" t="n"/>
      <c r="CQ265" s="135" t="n"/>
      <c r="CR265" s="135" t="n"/>
      <c r="CU265" s="36" t="n"/>
      <c r="CV265" s="36" t="n"/>
      <c r="CW265" s="36" t="n"/>
      <c r="CX265" s="36" t="n"/>
      <c r="CY265" s="36" t="n"/>
      <c r="CZ265" s="36" t="n"/>
      <c r="DA265" s="36" t="n"/>
      <c r="DB265" s="36" t="n"/>
      <c r="DC265" s="36" t="n"/>
      <c r="DD265" s="36" t="n"/>
      <c r="DE265" s="36" t="n"/>
      <c r="DF265" s="36" t="n"/>
      <c r="DG265" s="36" t="n"/>
      <c r="DH265" s="36" t="n"/>
      <c r="DI265" s="36" t="n"/>
      <c r="DJ265" s="36" t="n"/>
      <c r="DK265" s="36" t="n"/>
      <c r="DL265" s="36" t="n"/>
      <c r="DM265" s="36" t="n"/>
      <c r="DN265" s="36" t="n"/>
      <c r="DO265" s="36" t="n"/>
      <c r="DP265" s="36" t="n"/>
      <c r="DQ265" s="36" t="n"/>
      <c r="DR265" s="36" t="n"/>
      <c r="DS265" s="36" t="n"/>
      <c r="DT265" s="36" t="n"/>
      <c r="DU265" s="36" t="n"/>
      <c r="DV265" s="36" t="n"/>
      <c r="DW265" s="36" t="n"/>
      <c r="DX265" s="36" t="n"/>
      <c r="DY265" s="36" t="n"/>
      <c r="DZ265" s="36" t="n"/>
      <c r="EA265" s="36" t="n"/>
      <c r="EB265" s="36" t="n"/>
      <c r="EC265" s="36" t="n"/>
      <c r="ED265" s="36" t="n"/>
      <c r="EE265" s="36" t="n"/>
      <c r="EF265" s="36" t="n"/>
      <c r="EG265" s="36" t="n"/>
      <c r="EH265" s="36" t="n"/>
      <c r="EI265" s="36" t="n"/>
      <c r="EJ265" s="36" t="n"/>
      <c r="EK265" s="36" t="n"/>
      <c r="EL265" s="36" t="n"/>
      <c r="EM265" s="36" t="n"/>
      <c r="EN265" s="36" t="n"/>
    </row>
    <row r="266">
      <c r="A266" s="36" t="n"/>
      <c r="B266" s="36" t="n"/>
      <c r="C266" s="144" t="n"/>
      <c r="D266" s="144" t="n"/>
      <c r="E266" s="135" t="n"/>
      <c r="F266" s="135" t="n"/>
      <c r="G266" s="135" t="n"/>
      <c r="H266" s="135" t="n"/>
      <c r="I266" s="135" t="n"/>
      <c r="J266" s="135" t="n"/>
      <c r="K266" s="135" t="n"/>
      <c r="L266" s="135" t="n"/>
      <c r="M266" s="135" t="n"/>
      <c r="N266" s="135" t="n"/>
      <c r="O266" s="135" t="n"/>
      <c r="P266" s="135" t="n"/>
      <c r="Q266" s="135" t="n"/>
      <c r="R266" s="135" t="n"/>
      <c r="S266" s="135" t="n"/>
      <c r="T266" s="135" t="n"/>
      <c r="U266" s="135" t="n"/>
      <c r="V266" s="135" t="n"/>
      <c r="W266" s="135" t="n"/>
      <c r="X266" s="135" t="n"/>
      <c r="Y266" s="135" t="n"/>
      <c r="Z266" s="135" t="n"/>
      <c r="AA266" s="135" t="n"/>
      <c r="AB266" s="135" t="n"/>
      <c r="AC266" s="135" t="n"/>
      <c r="AD266" s="135" t="n"/>
      <c r="AE266" s="135" t="n"/>
      <c r="AF266" s="135" t="n"/>
      <c r="AG266" s="135" t="n"/>
      <c r="AH266" s="135" t="n"/>
      <c r="AI266" s="135" t="n"/>
      <c r="AJ266" s="135" t="n"/>
      <c r="AK266" s="135" t="n"/>
      <c r="AL266" s="135" t="n"/>
      <c r="AM266" s="135" t="n"/>
      <c r="AN266" s="135" t="n"/>
      <c r="AO266" s="135" t="n"/>
      <c r="AP266" s="135" t="n"/>
      <c r="AQ266" s="135" t="n"/>
      <c r="AR266" s="135" t="n"/>
      <c r="AS266" s="135" t="n"/>
      <c r="AT266" s="135" t="n"/>
      <c r="AU266" s="135" t="n"/>
      <c r="AV266" s="135" t="n"/>
      <c r="AW266" s="135" t="n"/>
      <c r="AX266" s="135" t="n"/>
      <c r="AY266" s="135" t="n"/>
      <c r="AZ266" s="135" t="n"/>
      <c r="BA266" s="135" t="n"/>
      <c r="BB266" s="135" t="n"/>
      <c r="BC266" s="135" t="n"/>
      <c r="BD266" s="135" t="n"/>
      <c r="BE266" s="135" t="n"/>
      <c r="BF266" s="135" t="n"/>
      <c r="BG266" s="135" t="n"/>
      <c r="BH266" s="135" t="n"/>
      <c r="BI266" s="135" t="n"/>
      <c r="BJ266" s="135" t="n"/>
      <c r="BK266" s="135" t="n"/>
      <c r="BL266" s="135" t="n"/>
      <c r="BM266" s="135" t="n"/>
      <c r="BN266" s="135" t="n"/>
      <c r="BO266" s="135" t="n"/>
      <c r="BP266" s="135" t="n"/>
      <c r="BQ266" s="135" t="n"/>
      <c r="BR266" s="135" t="n"/>
      <c r="BS266" s="135" t="n"/>
      <c r="BT266" s="135" t="n"/>
      <c r="BU266" s="135" t="n"/>
      <c r="BV266" s="135" t="n"/>
      <c r="BW266" s="135" t="n"/>
      <c r="BX266" s="135" t="n"/>
      <c r="BY266" s="135" t="n"/>
      <c r="BZ266" s="135" t="n"/>
      <c r="CA266" s="135" t="n"/>
      <c r="CB266" s="135" t="n"/>
      <c r="CC266" s="135" t="n"/>
      <c r="CD266" s="135" t="n"/>
      <c r="CE266" s="135" t="n"/>
      <c r="CF266" s="135" t="n"/>
      <c r="CG266" s="135" t="n"/>
      <c r="CH266" s="135" t="n"/>
      <c r="CI266" s="135" t="n"/>
      <c r="CJ266" s="135" t="n"/>
      <c r="CK266" s="135" t="n"/>
      <c r="CL266" s="135" t="n"/>
      <c r="CM266" s="135" t="n"/>
      <c r="CN266" s="135" t="n"/>
      <c r="CO266" s="135" t="n"/>
      <c r="CP266" s="135" t="n"/>
      <c r="CQ266" s="135" t="n"/>
      <c r="CR266" s="135" t="n"/>
      <c r="CU266" s="36" t="n"/>
      <c r="CV266" s="36" t="n"/>
      <c r="CW266" s="36" t="n"/>
      <c r="CX266" s="36" t="n"/>
      <c r="CY266" s="36" t="n"/>
      <c r="CZ266" s="36" t="n"/>
      <c r="DA266" s="36" t="n"/>
      <c r="DB266" s="36" t="n"/>
      <c r="DC266" s="36" t="n"/>
      <c r="DD266" s="36" t="n"/>
      <c r="DE266" s="36" t="n"/>
      <c r="DF266" s="36" t="n"/>
      <c r="DG266" s="36" t="n"/>
      <c r="DH266" s="36" t="n"/>
      <c r="DI266" s="36" t="n"/>
      <c r="DJ266" s="36" t="n"/>
      <c r="DK266" s="36" t="n"/>
      <c r="DL266" s="36" t="n"/>
      <c r="DM266" s="36" t="n"/>
      <c r="DN266" s="36" t="n"/>
      <c r="DO266" s="36" t="n"/>
      <c r="DP266" s="36" t="n"/>
      <c r="DQ266" s="36" t="n"/>
      <c r="DR266" s="36" t="n"/>
      <c r="DS266" s="36" t="n"/>
      <c r="DT266" s="36" t="n"/>
      <c r="DU266" s="36" t="n"/>
      <c r="DV266" s="36" t="n"/>
      <c r="DW266" s="36" t="n"/>
      <c r="DX266" s="36" t="n"/>
      <c r="DY266" s="36" t="n"/>
      <c r="DZ266" s="36" t="n"/>
      <c r="EA266" s="36" t="n"/>
      <c r="EB266" s="36" t="n"/>
      <c r="EC266" s="36" t="n"/>
      <c r="ED266" s="36" t="n"/>
      <c r="EE266" s="36" t="n"/>
      <c r="EF266" s="36" t="n"/>
      <c r="EG266" s="36" t="n"/>
      <c r="EH266" s="36" t="n"/>
      <c r="EI266" s="36" t="n"/>
      <c r="EJ266" s="36" t="n"/>
      <c r="EK266" s="36" t="n"/>
      <c r="EL266" s="36" t="n"/>
      <c r="EM266" s="36" t="n"/>
      <c r="EN266" s="36" t="n"/>
    </row>
    <row r="267">
      <c r="A267" s="36" t="n"/>
      <c r="B267" s="36" t="n"/>
      <c r="C267" s="144" t="n"/>
      <c r="D267" s="144" t="n"/>
      <c r="E267" s="135" t="n"/>
      <c r="F267" s="135" t="n"/>
      <c r="G267" s="135" t="n"/>
      <c r="H267" s="135" t="n"/>
      <c r="I267" s="135" t="n"/>
      <c r="J267" s="135" t="n"/>
      <c r="K267" s="135" t="n"/>
      <c r="L267" s="135" t="n"/>
      <c r="M267" s="135" t="n"/>
      <c r="N267" s="135" t="n"/>
      <c r="O267" s="135" t="n"/>
      <c r="P267" s="135" t="n"/>
      <c r="Q267" s="135" t="n"/>
      <c r="R267" s="135" t="n"/>
      <c r="S267" s="135" t="n"/>
      <c r="T267" s="135" t="n"/>
      <c r="U267" s="135" t="n"/>
      <c r="V267" s="135" t="n"/>
      <c r="W267" s="135" t="n"/>
      <c r="X267" s="135" t="n"/>
      <c r="Y267" s="135" t="n"/>
      <c r="Z267" s="135" t="n"/>
      <c r="AA267" s="135" t="n"/>
      <c r="AB267" s="135" t="n"/>
      <c r="AC267" s="135" t="n"/>
      <c r="AD267" s="135" t="n"/>
      <c r="AE267" s="135" t="n"/>
      <c r="AF267" s="135" t="n"/>
      <c r="AG267" s="135" t="n"/>
      <c r="AH267" s="135" t="n"/>
      <c r="AI267" s="135" t="n"/>
      <c r="AJ267" s="135" t="n"/>
      <c r="AK267" s="135" t="n"/>
      <c r="AL267" s="135" t="n"/>
      <c r="AM267" s="135" t="n"/>
      <c r="AN267" s="135" t="n"/>
      <c r="AO267" s="135" t="n"/>
      <c r="AP267" s="135" t="n"/>
      <c r="AQ267" s="135" t="n"/>
      <c r="AR267" s="135" t="n"/>
      <c r="AS267" s="135" t="n"/>
      <c r="AT267" s="135" t="n"/>
      <c r="AU267" s="135" t="n"/>
      <c r="AV267" s="135" t="n"/>
      <c r="AW267" s="135" t="n"/>
      <c r="AX267" s="135" t="n"/>
      <c r="AY267" s="135" t="n"/>
      <c r="AZ267" s="135" t="n"/>
      <c r="BA267" s="135" t="n"/>
      <c r="BB267" s="135" t="n"/>
      <c r="BC267" s="135" t="n"/>
      <c r="BD267" s="135" t="n"/>
      <c r="BE267" s="135" t="n"/>
      <c r="BF267" s="135" t="n"/>
      <c r="BG267" s="135" t="n"/>
      <c r="BH267" s="135" t="n"/>
      <c r="BI267" s="135" t="n"/>
      <c r="BJ267" s="135" t="n"/>
      <c r="BK267" s="135" t="n"/>
      <c r="BL267" s="135" t="n"/>
      <c r="BM267" s="135" t="n"/>
      <c r="BN267" s="135" t="n"/>
      <c r="BO267" s="135" t="n"/>
      <c r="BP267" s="135" t="n"/>
      <c r="BQ267" s="135" t="n"/>
      <c r="BR267" s="135" t="n"/>
      <c r="BS267" s="135" t="n"/>
      <c r="BT267" s="135" t="n"/>
      <c r="BU267" s="135" t="n"/>
      <c r="BV267" s="135" t="n"/>
      <c r="BW267" s="135" t="n"/>
      <c r="BX267" s="135" t="n"/>
      <c r="BY267" s="135" t="n"/>
      <c r="BZ267" s="135" t="n"/>
      <c r="CA267" s="135" t="n"/>
      <c r="CB267" s="135" t="n"/>
      <c r="CC267" s="135" t="n"/>
      <c r="CD267" s="135" t="n"/>
      <c r="CE267" s="135" t="n"/>
      <c r="CF267" s="135" t="n"/>
      <c r="CG267" s="135" t="n"/>
      <c r="CH267" s="135" t="n"/>
      <c r="CI267" s="135" t="n"/>
      <c r="CJ267" s="135" t="n"/>
      <c r="CK267" s="135" t="n"/>
      <c r="CL267" s="135" t="n"/>
      <c r="CM267" s="135" t="n"/>
      <c r="CN267" s="135" t="n"/>
      <c r="CO267" s="135" t="n"/>
      <c r="CP267" s="135" t="n"/>
      <c r="CQ267" s="135" t="n"/>
      <c r="CR267" s="135" t="n"/>
      <c r="CU267" s="36" t="n"/>
      <c r="CV267" s="36" t="n"/>
      <c r="CW267" s="36" t="n"/>
      <c r="CX267" s="36" t="n"/>
      <c r="CY267" s="36" t="n"/>
      <c r="CZ267" s="36" t="n"/>
      <c r="DA267" s="36" t="n"/>
      <c r="DB267" s="36" t="n"/>
      <c r="DC267" s="36" t="n"/>
      <c r="DD267" s="36" t="n"/>
      <c r="DE267" s="36" t="n"/>
      <c r="DF267" s="36" t="n"/>
      <c r="DG267" s="36" t="n"/>
      <c r="DH267" s="36" t="n"/>
      <c r="DI267" s="36" t="n"/>
      <c r="DJ267" s="36" t="n"/>
      <c r="DK267" s="36" t="n"/>
      <c r="DL267" s="36" t="n"/>
      <c r="DM267" s="36" t="n"/>
      <c r="DN267" s="36" t="n"/>
      <c r="DO267" s="36" t="n"/>
      <c r="DP267" s="36" t="n"/>
      <c r="DQ267" s="36" t="n"/>
      <c r="DR267" s="36" t="n"/>
      <c r="DS267" s="36" t="n"/>
      <c r="DT267" s="36" t="n"/>
      <c r="DU267" s="36" t="n"/>
      <c r="DV267" s="36" t="n"/>
      <c r="DW267" s="36" t="n"/>
      <c r="DX267" s="36" t="n"/>
      <c r="DY267" s="36" t="n"/>
      <c r="DZ267" s="36" t="n"/>
      <c r="EA267" s="36" t="n"/>
      <c r="EB267" s="36" t="n"/>
      <c r="EC267" s="36" t="n"/>
      <c r="ED267" s="36" t="n"/>
      <c r="EE267" s="36" t="n"/>
      <c r="EF267" s="36" t="n"/>
      <c r="EG267" s="36" t="n"/>
      <c r="EH267" s="36" t="n"/>
      <c r="EI267" s="36" t="n"/>
      <c r="EJ267" s="36" t="n"/>
      <c r="EK267" s="36" t="n"/>
      <c r="EL267" s="36" t="n"/>
      <c r="EM267" s="36" t="n"/>
      <c r="EN267" s="36" t="n"/>
    </row>
    <row r="268">
      <c r="A268" s="36" t="n"/>
      <c r="B268" s="36" t="n"/>
      <c r="C268" s="144" t="n"/>
      <c r="D268" s="144" t="n"/>
      <c r="E268" s="135" t="n"/>
      <c r="F268" s="135" t="n"/>
      <c r="G268" s="135" t="n"/>
      <c r="H268" s="135" t="n"/>
      <c r="I268" s="135" t="n"/>
      <c r="J268" s="135" t="n"/>
      <c r="K268" s="135" t="n"/>
      <c r="L268" s="135" t="n"/>
      <c r="M268" s="135" t="n"/>
      <c r="N268" s="135" t="n"/>
      <c r="O268" s="135" t="n"/>
      <c r="P268" s="135" t="n"/>
      <c r="Q268" s="135" t="n"/>
      <c r="R268" s="135" t="n"/>
      <c r="S268" s="135" t="n"/>
      <c r="T268" s="135" t="n"/>
      <c r="U268" s="135" t="n"/>
      <c r="V268" s="135" t="n"/>
      <c r="W268" s="135" t="n"/>
      <c r="X268" s="135" t="n"/>
      <c r="Y268" s="135" t="n"/>
      <c r="Z268" s="135" t="n"/>
      <c r="AA268" s="135" t="n"/>
      <c r="AB268" s="135" t="n"/>
      <c r="AC268" s="135" t="n"/>
      <c r="AD268" s="135" t="n"/>
      <c r="AE268" s="135" t="n"/>
      <c r="AF268" s="135" t="n"/>
      <c r="AG268" s="135" t="n"/>
      <c r="AH268" s="135" t="n"/>
      <c r="AI268" s="135" t="n"/>
      <c r="AJ268" s="135" t="n"/>
      <c r="AK268" s="135" t="n"/>
      <c r="AL268" s="135" t="n"/>
      <c r="AM268" s="135" t="n"/>
      <c r="AN268" s="135" t="n"/>
      <c r="AO268" s="135" t="n"/>
      <c r="AP268" s="135" t="n"/>
      <c r="AQ268" s="135" t="n"/>
      <c r="AR268" s="135" t="n"/>
      <c r="AS268" s="135" t="n"/>
      <c r="AT268" s="135" t="n"/>
      <c r="AU268" s="135" t="n"/>
      <c r="AV268" s="135" t="n"/>
      <c r="AW268" s="135" t="n"/>
      <c r="AX268" s="135" t="n"/>
      <c r="AY268" s="135" t="n"/>
      <c r="AZ268" s="135" t="n"/>
      <c r="BA268" s="135" t="n"/>
      <c r="BB268" s="135" t="n"/>
      <c r="BC268" s="135" t="n"/>
      <c r="BD268" s="135" t="n"/>
      <c r="BE268" s="135" t="n"/>
      <c r="BF268" s="135" t="n"/>
      <c r="BG268" s="135" t="n"/>
      <c r="BH268" s="135" t="n"/>
      <c r="BI268" s="135" t="n"/>
      <c r="BJ268" s="135" t="n"/>
      <c r="BK268" s="135" t="n"/>
      <c r="BL268" s="135" t="n"/>
      <c r="BM268" s="135" t="n"/>
      <c r="BN268" s="135" t="n"/>
      <c r="BO268" s="135" t="n"/>
      <c r="BP268" s="135" t="n"/>
      <c r="BQ268" s="135" t="n"/>
      <c r="BR268" s="135" t="n"/>
      <c r="BS268" s="135" t="n"/>
      <c r="BT268" s="135" t="n"/>
      <c r="BU268" s="135" t="n"/>
      <c r="BV268" s="135" t="n"/>
      <c r="BW268" s="135" t="n"/>
      <c r="BX268" s="135" t="n"/>
      <c r="BY268" s="135" t="n"/>
      <c r="BZ268" s="135" t="n"/>
      <c r="CA268" s="135" t="n"/>
      <c r="CB268" s="135" t="n"/>
      <c r="CC268" s="135" t="n"/>
      <c r="CD268" s="135" t="n"/>
      <c r="CE268" s="135" t="n"/>
      <c r="CF268" s="135" t="n"/>
      <c r="CG268" s="135" t="n"/>
      <c r="CH268" s="135" t="n"/>
      <c r="CI268" s="135" t="n"/>
      <c r="CJ268" s="135" t="n"/>
      <c r="CK268" s="135" t="n"/>
      <c r="CL268" s="135" t="n"/>
      <c r="CM268" s="135" t="n"/>
      <c r="CN268" s="135" t="n"/>
      <c r="CO268" s="135" t="n"/>
      <c r="CP268" s="135" t="n"/>
      <c r="CQ268" s="135" t="n"/>
      <c r="CR268" s="135" t="n"/>
      <c r="CU268" s="36" t="n"/>
      <c r="CV268" s="36" t="n"/>
      <c r="CW268" s="36" t="n"/>
      <c r="CX268" s="36" t="n"/>
      <c r="CY268" s="36" t="n"/>
      <c r="CZ268" s="36" t="n"/>
      <c r="DA268" s="36" t="n"/>
      <c r="DB268" s="36" t="n"/>
      <c r="DC268" s="36" t="n"/>
      <c r="DD268" s="36" t="n"/>
      <c r="DE268" s="36" t="n"/>
      <c r="DF268" s="36" t="n"/>
      <c r="DG268" s="36" t="n"/>
      <c r="DH268" s="36" t="n"/>
      <c r="DI268" s="36" t="n"/>
      <c r="DJ268" s="36" t="n"/>
      <c r="DK268" s="36" t="n"/>
      <c r="DL268" s="36" t="n"/>
      <c r="DM268" s="36" t="n"/>
      <c r="DN268" s="36" t="n"/>
      <c r="DO268" s="36" t="n"/>
      <c r="DP268" s="36" t="n"/>
      <c r="DQ268" s="36" t="n"/>
      <c r="DR268" s="36" t="n"/>
      <c r="DS268" s="36" t="n"/>
      <c r="DT268" s="36" t="n"/>
      <c r="DU268" s="36" t="n"/>
      <c r="DV268" s="36" t="n"/>
      <c r="DW268" s="36" t="n"/>
      <c r="DX268" s="36" t="n"/>
      <c r="DY268" s="36" t="n"/>
      <c r="DZ268" s="36" t="n"/>
      <c r="EA268" s="36" t="n"/>
      <c r="EB268" s="36" t="n"/>
      <c r="EC268" s="36" t="n"/>
      <c r="ED268" s="36" t="n"/>
      <c r="EE268" s="36" t="n"/>
      <c r="EF268" s="36" t="n"/>
      <c r="EG268" s="36" t="n"/>
      <c r="EH268" s="36" t="n"/>
      <c r="EI268" s="36" t="n"/>
      <c r="EJ268" s="36" t="n"/>
      <c r="EK268" s="36" t="n"/>
      <c r="EL268" s="36" t="n"/>
      <c r="EM268" s="36" t="n"/>
      <c r="EN268" s="36" t="n"/>
    </row>
    <row r="269">
      <c r="A269" s="36" t="n"/>
      <c r="B269" s="36" t="n"/>
      <c r="C269" s="144" t="n"/>
      <c r="D269" s="144" t="n"/>
      <c r="E269" s="135" t="n"/>
      <c r="F269" s="135" t="n"/>
      <c r="G269" s="135" t="n"/>
      <c r="H269" s="135" t="n"/>
      <c r="I269" s="135" t="n"/>
      <c r="J269" s="135" t="n"/>
      <c r="K269" s="135" t="n"/>
      <c r="L269" s="135" t="n"/>
      <c r="M269" s="135" t="n"/>
      <c r="N269" s="135" t="n"/>
      <c r="O269" s="135" t="n"/>
      <c r="P269" s="135" t="n"/>
      <c r="Q269" s="135" t="n"/>
      <c r="R269" s="135" t="n"/>
      <c r="S269" s="135" t="n"/>
      <c r="T269" s="135" t="n"/>
      <c r="U269" s="135" t="n"/>
      <c r="V269" s="135" t="n"/>
      <c r="W269" s="135" t="n"/>
      <c r="X269" s="135" t="n"/>
      <c r="Y269" s="135" t="n"/>
      <c r="Z269" s="135" t="n"/>
      <c r="AA269" s="135" t="n"/>
      <c r="AB269" s="135" t="n"/>
      <c r="AC269" s="135" t="n"/>
      <c r="AD269" s="135" t="n"/>
      <c r="AE269" s="135" t="n"/>
      <c r="AF269" s="135" t="n"/>
      <c r="AG269" s="135" t="n"/>
      <c r="AH269" s="135" t="n"/>
      <c r="AI269" s="135" t="n"/>
      <c r="AJ269" s="135" t="n"/>
      <c r="AK269" s="135" t="n"/>
      <c r="AL269" s="135" t="n"/>
      <c r="AM269" s="135" t="n"/>
      <c r="AN269" s="135" t="n"/>
      <c r="AO269" s="135" t="n"/>
      <c r="AP269" s="135" t="n"/>
      <c r="AQ269" s="135" t="n"/>
      <c r="AR269" s="135" t="n"/>
      <c r="AS269" s="135" t="n"/>
      <c r="AT269" s="135" t="n"/>
      <c r="AU269" s="135" t="n"/>
      <c r="AV269" s="135" t="n"/>
      <c r="AW269" s="135" t="n"/>
      <c r="AX269" s="135" t="n"/>
      <c r="AY269" s="135" t="n"/>
      <c r="AZ269" s="135" t="n"/>
      <c r="BA269" s="135" t="n"/>
      <c r="BB269" s="135" t="n"/>
      <c r="BC269" s="135" t="n"/>
      <c r="BD269" s="135" t="n"/>
      <c r="BE269" s="135" t="n"/>
      <c r="BF269" s="135" t="n"/>
      <c r="BG269" s="135" t="n"/>
      <c r="BH269" s="135" t="n"/>
      <c r="BI269" s="135" t="n"/>
      <c r="BJ269" s="135" t="n"/>
      <c r="BK269" s="135" t="n"/>
      <c r="BL269" s="135" t="n"/>
      <c r="BM269" s="135" t="n"/>
      <c r="BN269" s="135" t="n"/>
      <c r="BO269" s="135" t="n"/>
      <c r="BP269" s="135" t="n"/>
      <c r="BQ269" s="135" t="n"/>
      <c r="BR269" s="135" t="n"/>
      <c r="BS269" s="135" t="n"/>
      <c r="BT269" s="135" t="n"/>
      <c r="BU269" s="135" t="n"/>
      <c r="BV269" s="135" t="n"/>
      <c r="BW269" s="135" t="n"/>
      <c r="BX269" s="135" t="n"/>
      <c r="BY269" s="135" t="n"/>
      <c r="BZ269" s="135" t="n"/>
      <c r="CA269" s="135" t="n"/>
      <c r="CB269" s="135" t="n"/>
      <c r="CC269" s="135" t="n"/>
      <c r="CD269" s="135" t="n"/>
      <c r="CE269" s="135" t="n"/>
      <c r="CF269" s="135" t="n"/>
      <c r="CG269" s="135" t="n"/>
      <c r="CH269" s="135" t="n"/>
      <c r="CI269" s="135" t="n"/>
      <c r="CJ269" s="135" t="n"/>
      <c r="CK269" s="135" t="n"/>
      <c r="CL269" s="135" t="n"/>
      <c r="CM269" s="135" t="n"/>
      <c r="CN269" s="135" t="n"/>
      <c r="CO269" s="135" t="n"/>
      <c r="CP269" s="135" t="n"/>
      <c r="CQ269" s="135" t="n"/>
      <c r="CR269" s="135" t="n"/>
      <c r="CU269" s="36" t="n"/>
      <c r="CV269" s="36" t="n"/>
      <c r="CW269" s="36" t="n"/>
      <c r="CX269" s="36" t="n"/>
      <c r="CY269" s="36" t="n"/>
      <c r="CZ269" s="36" t="n"/>
      <c r="DA269" s="36" t="n"/>
      <c r="DB269" s="36" t="n"/>
      <c r="DC269" s="36" t="n"/>
      <c r="DD269" s="36" t="n"/>
      <c r="DE269" s="36" t="n"/>
      <c r="DF269" s="36" t="n"/>
      <c r="DG269" s="36" t="n"/>
      <c r="DH269" s="36" t="n"/>
      <c r="DI269" s="36" t="n"/>
      <c r="DJ269" s="36" t="n"/>
      <c r="DK269" s="36" t="n"/>
      <c r="DL269" s="36" t="n"/>
      <c r="DM269" s="36" t="n"/>
      <c r="DN269" s="36" t="n"/>
      <c r="DO269" s="36" t="n"/>
      <c r="DP269" s="36" t="n"/>
      <c r="DQ269" s="36" t="n"/>
      <c r="DR269" s="36" t="n"/>
      <c r="DS269" s="36" t="n"/>
      <c r="DT269" s="36" t="n"/>
      <c r="DU269" s="36" t="n"/>
      <c r="DV269" s="36" t="n"/>
      <c r="DW269" s="36" t="n"/>
      <c r="DX269" s="36" t="n"/>
      <c r="DY269" s="36" t="n"/>
      <c r="DZ269" s="36" t="n"/>
      <c r="EA269" s="36" t="n"/>
      <c r="EB269" s="36" t="n"/>
      <c r="EC269" s="36" t="n"/>
      <c r="ED269" s="36" t="n"/>
      <c r="EE269" s="36" t="n"/>
      <c r="EF269" s="36" t="n"/>
      <c r="EG269" s="36" t="n"/>
      <c r="EH269" s="36" t="n"/>
      <c r="EI269" s="36" t="n"/>
      <c r="EJ269" s="36" t="n"/>
      <c r="EK269" s="36" t="n"/>
      <c r="EL269" s="36" t="n"/>
      <c r="EM269" s="36" t="n"/>
      <c r="EN269" s="36" t="n"/>
    </row>
    <row r="270">
      <c r="A270" s="36" t="n"/>
      <c r="B270" s="36" t="n"/>
      <c r="C270" s="144" t="n"/>
      <c r="D270" s="144" t="n"/>
      <c r="E270" s="135" t="n"/>
      <c r="F270" s="135" t="n"/>
      <c r="G270" s="135" t="n"/>
      <c r="H270" s="135" t="n"/>
      <c r="I270" s="135" t="n"/>
      <c r="J270" s="135" t="n"/>
      <c r="K270" s="135" t="n"/>
      <c r="L270" s="135" t="n"/>
      <c r="M270" s="135" t="n"/>
      <c r="N270" s="135" t="n"/>
      <c r="O270" s="135" t="n"/>
      <c r="P270" s="135" t="n"/>
      <c r="Q270" s="135" t="n"/>
      <c r="R270" s="135" t="n"/>
      <c r="S270" s="135" t="n"/>
      <c r="T270" s="135" t="n"/>
      <c r="U270" s="135" t="n"/>
      <c r="V270" s="135" t="n"/>
      <c r="W270" s="135" t="n"/>
      <c r="X270" s="135" t="n"/>
      <c r="Y270" s="135" t="n"/>
      <c r="Z270" s="135" t="n"/>
      <c r="AA270" s="135" t="n"/>
      <c r="AB270" s="135" t="n"/>
      <c r="AC270" s="135" t="n"/>
      <c r="AD270" s="135" t="n"/>
      <c r="AE270" s="135" t="n"/>
      <c r="AF270" s="135" t="n"/>
      <c r="AG270" s="135" t="n"/>
      <c r="AH270" s="135" t="n"/>
      <c r="AI270" s="135" t="n"/>
      <c r="AJ270" s="135" t="n"/>
      <c r="AK270" s="135" t="n"/>
      <c r="AL270" s="135" t="n"/>
      <c r="AM270" s="135" t="n"/>
      <c r="AN270" s="135" t="n"/>
      <c r="AO270" s="135" t="n"/>
      <c r="AP270" s="135" t="n"/>
      <c r="AQ270" s="135" t="n"/>
      <c r="AR270" s="135" t="n"/>
      <c r="AS270" s="135" t="n"/>
      <c r="AT270" s="135" t="n"/>
      <c r="AU270" s="135" t="n"/>
      <c r="AV270" s="135" t="n"/>
      <c r="AW270" s="135" t="n"/>
      <c r="AX270" s="135" t="n"/>
      <c r="AY270" s="135" t="n"/>
      <c r="AZ270" s="135" t="n"/>
      <c r="BA270" s="135" t="n"/>
      <c r="BB270" s="135" t="n"/>
      <c r="BC270" s="135" t="n"/>
      <c r="BD270" s="135" t="n"/>
      <c r="BE270" s="135" t="n"/>
      <c r="BF270" s="135" t="n"/>
      <c r="BG270" s="135" t="n"/>
      <c r="BH270" s="135" t="n"/>
      <c r="BI270" s="135" t="n"/>
      <c r="BJ270" s="135" t="n"/>
      <c r="BK270" s="135" t="n"/>
      <c r="BL270" s="135" t="n"/>
      <c r="BM270" s="135" t="n"/>
      <c r="BN270" s="135" t="n"/>
      <c r="BO270" s="135" t="n"/>
      <c r="BP270" s="135" t="n"/>
      <c r="BQ270" s="135" t="n"/>
      <c r="BR270" s="135" t="n"/>
      <c r="BS270" s="135" t="n"/>
      <c r="BT270" s="135" t="n"/>
      <c r="BU270" s="135" t="n"/>
      <c r="BV270" s="135" t="n"/>
      <c r="BW270" s="135" t="n"/>
      <c r="BX270" s="135" t="n"/>
      <c r="BY270" s="135" t="n"/>
      <c r="BZ270" s="135" t="n"/>
      <c r="CA270" s="135" t="n"/>
      <c r="CB270" s="135" t="n"/>
      <c r="CC270" s="135" t="n"/>
      <c r="CD270" s="135" t="n"/>
      <c r="CE270" s="135" t="n"/>
      <c r="CF270" s="135" t="n"/>
      <c r="CG270" s="135" t="n"/>
      <c r="CH270" s="135" t="n"/>
      <c r="CI270" s="135" t="n"/>
      <c r="CJ270" s="135" t="n"/>
      <c r="CK270" s="135" t="n"/>
      <c r="CL270" s="135" t="n"/>
      <c r="CM270" s="135" t="n"/>
      <c r="CN270" s="135" t="n"/>
      <c r="CO270" s="135" t="n"/>
      <c r="CP270" s="135" t="n"/>
      <c r="CQ270" s="135" t="n"/>
      <c r="CR270" s="135" t="n"/>
      <c r="CU270" s="36" t="n"/>
      <c r="CV270" s="36" t="n"/>
      <c r="CW270" s="36" t="n"/>
      <c r="CX270" s="36" t="n"/>
      <c r="CY270" s="36" t="n"/>
      <c r="CZ270" s="36" t="n"/>
      <c r="DA270" s="36" t="n"/>
      <c r="DB270" s="36" t="n"/>
      <c r="DC270" s="36" t="n"/>
      <c r="DD270" s="36" t="n"/>
      <c r="DE270" s="36" t="n"/>
      <c r="DF270" s="36" t="n"/>
      <c r="DG270" s="36" t="n"/>
      <c r="DH270" s="36" t="n"/>
      <c r="DI270" s="36" t="n"/>
      <c r="DJ270" s="36" t="n"/>
      <c r="DK270" s="36" t="n"/>
      <c r="DL270" s="36" t="n"/>
      <c r="DM270" s="36" t="n"/>
      <c r="DN270" s="36" t="n"/>
      <c r="DO270" s="36" t="n"/>
      <c r="DP270" s="36" t="n"/>
      <c r="DQ270" s="36" t="n"/>
      <c r="DR270" s="36" t="n"/>
      <c r="DS270" s="36" t="n"/>
      <c r="DT270" s="36" t="n"/>
      <c r="DU270" s="36" t="n"/>
      <c r="DV270" s="36" t="n"/>
      <c r="DW270" s="36" t="n"/>
      <c r="DX270" s="36" t="n"/>
      <c r="DY270" s="36" t="n"/>
      <c r="DZ270" s="36" t="n"/>
      <c r="EA270" s="36" t="n"/>
      <c r="EB270" s="36" t="n"/>
      <c r="EC270" s="36" t="n"/>
      <c r="ED270" s="36" t="n"/>
      <c r="EE270" s="36" t="n"/>
      <c r="EF270" s="36" t="n"/>
      <c r="EG270" s="36" t="n"/>
      <c r="EH270" s="36" t="n"/>
      <c r="EI270" s="36" t="n"/>
      <c r="EJ270" s="36" t="n"/>
      <c r="EK270" s="36" t="n"/>
      <c r="EL270" s="36" t="n"/>
      <c r="EM270" s="36" t="n"/>
      <c r="EN270" s="36" t="n"/>
    </row>
    <row r="271">
      <c r="A271" s="36" t="n"/>
      <c r="B271" s="36" t="n"/>
      <c r="C271" s="144" t="n"/>
      <c r="D271" s="144" t="n"/>
      <c r="E271" s="135" t="n"/>
      <c r="F271" s="135" t="n"/>
      <c r="G271" s="135" t="n"/>
      <c r="H271" s="135" t="n"/>
      <c r="I271" s="135" t="n"/>
      <c r="J271" s="135" t="n"/>
      <c r="K271" s="135" t="n"/>
      <c r="L271" s="135" t="n"/>
      <c r="M271" s="135" t="n"/>
      <c r="N271" s="135" t="n"/>
      <c r="O271" s="135" t="n"/>
      <c r="P271" s="135" t="n"/>
      <c r="Q271" s="135" t="n"/>
      <c r="R271" s="135" t="n"/>
      <c r="S271" s="135" t="n"/>
      <c r="T271" s="135" t="n"/>
      <c r="U271" s="135" t="n"/>
      <c r="V271" s="135" t="n"/>
      <c r="W271" s="135" t="n"/>
      <c r="X271" s="135" t="n"/>
      <c r="Y271" s="135" t="n"/>
      <c r="Z271" s="135" t="n"/>
      <c r="AA271" s="135" t="n"/>
      <c r="AB271" s="135" t="n"/>
      <c r="AC271" s="135" t="n"/>
      <c r="AD271" s="135" t="n"/>
      <c r="AE271" s="135" t="n"/>
      <c r="AF271" s="135" t="n"/>
      <c r="AG271" s="135" t="n"/>
      <c r="AH271" s="135" t="n"/>
      <c r="AI271" s="135" t="n"/>
      <c r="AJ271" s="135" t="n"/>
      <c r="AK271" s="135" t="n"/>
      <c r="AL271" s="135" t="n"/>
      <c r="AM271" s="135" t="n"/>
      <c r="AN271" s="135" t="n"/>
      <c r="AO271" s="135" t="n"/>
      <c r="AP271" s="135" t="n"/>
      <c r="AQ271" s="135" t="n"/>
      <c r="AR271" s="135" t="n"/>
      <c r="AS271" s="135" t="n"/>
      <c r="AT271" s="135" t="n"/>
      <c r="AU271" s="135" t="n"/>
      <c r="AV271" s="135" t="n"/>
      <c r="AW271" s="135" t="n"/>
      <c r="AX271" s="135" t="n"/>
      <c r="AY271" s="135" t="n"/>
      <c r="AZ271" s="135" t="n"/>
      <c r="BA271" s="135" t="n"/>
      <c r="BB271" s="135" t="n"/>
      <c r="BC271" s="135" t="n"/>
      <c r="BD271" s="135" t="n"/>
      <c r="BE271" s="135" t="n"/>
      <c r="BF271" s="135" t="n"/>
      <c r="BG271" s="135" t="n"/>
      <c r="BH271" s="135" t="n"/>
      <c r="BI271" s="135" t="n"/>
      <c r="BJ271" s="135" t="n"/>
      <c r="BK271" s="135" t="n"/>
      <c r="BL271" s="135" t="n"/>
      <c r="BM271" s="135" t="n"/>
      <c r="BN271" s="135" t="n"/>
      <c r="BO271" s="135" t="n"/>
      <c r="BP271" s="135" t="n"/>
      <c r="BQ271" s="135" t="n"/>
      <c r="BR271" s="135" t="n"/>
      <c r="BS271" s="135" t="n"/>
      <c r="BT271" s="135" t="n"/>
      <c r="BU271" s="135" t="n"/>
      <c r="BV271" s="135" t="n"/>
      <c r="BW271" s="135" t="n"/>
      <c r="BX271" s="135" t="n"/>
      <c r="BY271" s="135" t="n"/>
      <c r="BZ271" s="135" t="n"/>
      <c r="CA271" s="135" t="n"/>
      <c r="CB271" s="135" t="n"/>
      <c r="CC271" s="135" t="n"/>
      <c r="CD271" s="135" t="n"/>
      <c r="CE271" s="135" t="n"/>
      <c r="CF271" s="135" t="n"/>
      <c r="CG271" s="135" t="n"/>
      <c r="CH271" s="135" t="n"/>
      <c r="CI271" s="135" t="n"/>
      <c r="CJ271" s="135" t="n"/>
      <c r="CK271" s="135" t="n"/>
      <c r="CL271" s="135" t="n"/>
      <c r="CM271" s="135" t="n"/>
      <c r="CN271" s="135" t="n"/>
      <c r="CO271" s="135" t="n"/>
      <c r="CP271" s="135" t="n"/>
      <c r="CQ271" s="135" t="n"/>
      <c r="CR271" s="135" t="n"/>
      <c r="CU271" s="36" t="n"/>
      <c r="CV271" s="36" t="n"/>
      <c r="CW271" s="36" t="n"/>
      <c r="CX271" s="36" t="n"/>
      <c r="CY271" s="36" t="n"/>
      <c r="CZ271" s="36" t="n"/>
      <c r="DA271" s="36" t="n"/>
      <c r="DB271" s="36" t="n"/>
      <c r="DC271" s="36" t="n"/>
      <c r="DD271" s="36" t="n"/>
      <c r="DE271" s="36" t="n"/>
      <c r="DF271" s="36" t="n"/>
      <c r="DG271" s="36" t="n"/>
      <c r="DH271" s="36" t="n"/>
      <c r="DI271" s="36" t="n"/>
      <c r="DJ271" s="36" t="n"/>
      <c r="DK271" s="36" t="n"/>
      <c r="DL271" s="36" t="n"/>
      <c r="DM271" s="36" t="n"/>
      <c r="DN271" s="36" t="n"/>
      <c r="DO271" s="36" t="n"/>
      <c r="DP271" s="36" t="n"/>
      <c r="DQ271" s="36" t="n"/>
      <c r="DR271" s="36" t="n"/>
      <c r="DS271" s="36" t="n"/>
      <c r="DT271" s="36" t="n"/>
      <c r="DU271" s="36" t="n"/>
      <c r="DV271" s="36" t="n"/>
      <c r="DW271" s="36" t="n"/>
      <c r="DX271" s="36" t="n"/>
      <c r="DY271" s="36" t="n"/>
      <c r="DZ271" s="36" t="n"/>
      <c r="EA271" s="36" t="n"/>
      <c r="EB271" s="36" t="n"/>
      <c r="EC271" s="36" t="n"/>
      <c r="ED271" s="36" t="n"/>
      <c r="EE271" s="36" t="n"/>
      <c r="EF271" s="36" t="n"/>
      <c r="EG271" s="36" t="n"/>
      <c r="EH271" s="36" t="n"/>
      <c r="EI271" s="36" t="n"/>
      <c r="EJ271" s="36" t="n"/>
      <c r="EK271" s="36" t="n"/>
      <c r="EL271" s="36" t="n"/>
      <c r="EM271" s="36" t="n"/>
      <c r="EN271" s="36" t="n"/>
    </row>
    <row r="272">
      <c r="A272" s="36" t="n"/>
      <c r="B272" s="36" t="n"/>
      <c r="C272" s="144" t="n"/>
      <c r="D272" s="144" t="n"/>
      <c r="E272" s="135" t="n"/>
      <c r="F272" s="135" t="n"/>
      <c r="G272" s="135" t="n"/>
      <c r="H272" s="135" t="n"/>
      <c r="I272" s="135" t="n"/>
      <c r="J272" s="135" t="n"/>
      <c r="K272" s="135" t="n"/>
      <c r="L272" s="135" t="n"/>
      <c r="M272" s="135" t="n"/>
      <c r="N272" s="135" t="n"/>
      <c r="O272" s="135" t="n"/>
      <c r="P272" s="135" t="n"/>
      <c r="Q272" s="135" t="n"/>
      <c r="R272" s="135" t="n"/>
      <c r="S272" s="135" t="n"/>
      <c r="T272" s="135" t="n"/>
      <c r="U272" s="135" t="n"/>
      <c r="V272" s="135" t="n"/>
      <c r="W272" s="135" t="n"/>
      <c r="X272" s="135" t="n"/>
      <c r="Y272" s="135" t="n"/>
      <c r="Z272" s="135" t="n"/>
      <c r="AA272" s="135" t="n"/>
      <c r="AB272" s="135" t="n"/>
      <c r="AC272" s="135" t="n"/>
      <c r="AD272" s="135" t="n"/>
      <c r="AE272" s="135" t="n"/>
      <c r="AF272" s="135" t="n"/>
      <c r="AG272" s="135" t="n"/>
      <c r="AH272" s="135" t="n"/>
      <c r="AI272" s="135" t="n"/>
      <c r="AJ272" s="135" t="n"/>
      <c r="AK272" s="135" t="n"/>
      <c r="AL272" s="135" t="n"/>
      <c r="AM272" s="135" t="n"/>
      <c r="AN272" s="135" t="n"/>
      <c r="AO272" s="135" t="n"/>
      <c r="AP272" s="135" t="n"/>
      <c r="AQ272" s="135" t="n"/>
      <c r="AR272" s="135" t="n"/>
      <c r="AS272" s="135" t="n"/>
      <c r="AT272" s="135" t="n"/>
      <c r="AU272" s="135" t="n"/>
      <c r="AV272" s="135" t="n"/>
      <c r="AW272" s="135" t="n"/>
      <c r="AX272" s="135" t="n"/>
      <c r="AY272" s="135" t="n"/>
      <c r="AZ272" s="135" t="n"/>
      <c r="BA272" s="135" t="n"/>
      <c r="BB272" s="135" t="n"/>
      <c r="BC272" s="135" t="n"/>
      <c r="BD272" s="135" t="n"/>
      <c r="BE272" s="135" t="n"/>
      <c r="BF272" s="135" t="n"/>
      <c r="BG272" s="135" t="n"/>
      <c r="BH272" s="135" t="n"/>
      <c r="BI272" s="135" t="n"/>
      <c r="BJ272" s="135" t="n"/>
      <c r="BK272" s="135" t="n"/>
      <c r="BL272" s="135" t="n"/>
      <c r="BM272" s="135" t="n"/>
      <c r="BN272" s="135" t="n"/>
      <c r="BO272" s="135" t="n"/>
      <c r="BP272" s="135" t="n"/>
      <c r="BQ272" s="135" t="n"/>
      <c r="BR272" s="135" t="n"/>
      <c r="BS272" s="135" t="n"/>
      <c r="BT272" s="135" t="n"/>
      <c r="BU272" s="135" t="n"/>
      <c r="BV272" s="135" t="n"/>
      <c r="BW272" s="135" t="n"/>
      <c r="BX272" s="135" t="n"/>
      <c r="BY272" s="135" t="n"/>
      <c r="BZ272" s="135" t="n"/>
      <c r="CA272" s="135" t="n"/>
      <c r="CB272" s="135" t="n"/>
      <c r="CC272" s="135" t="n"/>
      <c r="CD272" s="135" t="n"/>
      <c r="CE272" s="135" t="n"/>
      <c r="CF272" s="135" t="n"/>
      <c r="CG272" s="135" t="n"/>
      <c r="CH272" s="135" t="n"/>
      <c r="CI272" s="135" t="n"/>
      <c r="CJ272" s="135" t="n"/>
      <c r="CK272" s="135" t="n"/>
      <c r="CL272" s="135" t="n"/>
      <c r="CM272" s="135" t="n"/>
      <c r="CN272" s="135" t="n"/>
      <c r="CO272" s="135" t="n"/>
      <c r="CP272" s="135" t="n"/>
      <c r="CQ272" s="135" t="n"/>
      <c r="CR272" s="135" t="n"/>
      <c r="CU272" s="36" t="n"/>
      <c r="CV272" s="36" t="n"/>
      <c r="CW272" s="36" t="n"/>
      <c r="CX272" s="36" t="n"/>
      <c r="CY272" s="36" t="n"/>
      <c r="CZ272" s="36" t="n"/>
      <c r="DA272" s="36" t="n"/>
      <c r="DB272" s="36" t="n"/>
      <c r="DC272" s="36" t="n"/>
      <c r="DD272" s="36" t="n"/>
      <c r="DE272" s="36" t="n"/>
      <c r="DF272" s="36" t="n"/>
      <c r="DG272" s="36" t="n"/>
      <c r="DH272" s="36" t="n"/>
      <c r="DI272" s="36" t="n"/>
      <c r="DJ272" s="36" t="n"/>
      <c r="DK272" s="36" t="n"/>
      <c r="DL272" s="36" t="n"/>
      <c r="DM272" s="36" t="n"/>
      <c r="DN272" s="36" t="n"/>
      <c r="DO272" s="36" t="n"/>
      <c r="DP272" s="36" t="n"/>
      <c r="DQ272" s="36" t="n"/>
      <c r="DR272" s="36" t="n"/>
      <c r="DS272" s="36" t="n"/>
      <c r="DT272" s="36" t="n"/>
      <c r="DU272" s="36" t="n"/>
      <c r="DV272" s="36" t="n"/>
      <c r="DW272" s="36" t="n"/>
      <c r="DX272" s="36" t="n"/>
      <c r="DY272" s="36" t="n"/>
      <c r="DZ272" s="36" t="n"/>
      <c r="EA272" s="36" t="n"/>
      <c r="EB272" s="36" t="n"/>
      <c r="EC272" s="36" t="n"/>
      <c r="ED272" s="36" t="n"/>
      <c r="EE272" s="36" t="n"/>
      <c r="EF272" s="36" t="n"/>
      <c r="EG272" s="36" t="n"/>
      <c r="EH272" s="36" t="n"/>
      <c r="EI272" s="36" t="n"/>
      <c r="EJ272" s="36" t="n"/>
      <c r="EK272" s="36" t="n"/>
      <c r="EL272" s="36" t="n"/>
      <c r="EM272" s="36" t="n"/>
      <c r="EN272" s="36" t="n"/>
    </row>
    <row r="273">
      <c r="A273" s="36" t="n"/>
      <c r="B273" s="36" t="n"/>
      <c r="C273" s="144" t="n"/>
      <c r="D273" s="144" t="n"/>
      <c r="E273" s="135" t="n"/>
      <c r="F273" s="135" t="n"/>
      <c r="G273" s="135" t="n"/>
      <c r="H273" s="135" t="n"/>
      <c r="I273" s="135" t="n"/>
      <c r="J273" s="135" t="n"/>
      <c r="K273" s="135" t="n"/>
      <c r="L273" s="135" t="n"/>
      <c r="M273" s="135" t="n"/>
      <c r="N273" s="135" t="n"/>
      <c r="O273" s="135" t="n"/>
      <c r="P273" s="135" t="n"/>
      <c r="Q273" s="135" t="n"/>
      <c r="R273" s="135" t="n"/>
      <c r="S273" s="135" t="n"/>
      <c r="T273" s="135" t="n"/>
      <c r="U273" s="135" t="n"/>
      <c r="V273" s="135" t="n"/>
      <c r="W273" s="135" t="n"/>
      <c r="X273" s="135" t="n"/>
      <c r="Y273" s="135" t="n"/>
      <c r="Z273" s="135" t="n"/>
      <c r="AA273" s="135" t="n"/>
      <c r="AB273" s="135" t="n"/>
      <c r="AC273" s="135" t="n"/>
      <c r="AD273" s="135" t="n"/>
      <c r="AE273" s="135" t="n"/>
      <c r="AF273" s="135" t="n"/>
      <c r="AG273" s="135" t="n"/>
      <c r="AH273" s="135" t="n"/>
      <c r="AI273" s="135" t="n"/>
      <c r="AJ273" s="135" t="n"/>
      <c r="AK273" s="135" t="n"/>
      <c r="AL273" s="135" t="n"/>
      <c r="AM273" s="135" t="n"/>
      <c r="AN273" s="135" t="n"/>
      <c r="AO273" s="135" t="n"/>
      <c r="AP273" s="135" t="n"/>
      <c r="AQ273" s="135" t="n"/>
      <c r="AR273" s="135" t="n"/>
      <c r="AS273" s="135" t="n"/>
      <c r="AT273" s="135" t="n"/>
      <c r="AU273" s="135" t="n"/>
      <c r="AV273" s="135" t="n"/>
      <c r="AW273" s="135" t="n"/>
      <c r="AX273" s="135" t="n"/>
      <c r="AY273" s="135" t="n"/>
      <c r="AZ273" s="135" t="n"/>
      <c r="BA273" s="135" t="n"/>
      <c r="BB273" s="135" t="n"/>
      <c r="BC273" s="135" t="n"/>
      <c r="BD273" s="135" t="n"/>
      <c r="BE273" s="135" t="n"/>
      <c r="BF273" s="135" t="n"/>
      <c r="BG273" s="135" t="n"/>
      <c r="BH273" s="135" t="n"/>
      <c r="BI273" s="135" t="n"/>
      <c r="BJ273" s="135" t="n"/>
      <c r="BK273" s="135" t="n"/>
      <c r="BL273" s="135" t="n"/>
      <c r="BM273" s="135" t="n"/>
      <c r="BN273" s="135" t="n"/>
      <c r="BO273" s="135" t="n"/>
      <c r="BP273" s="135" t="n"/>
      <c r="BQ273" s="135" t="n"/>
      <c r="BR273" s="135" t="n"/>
      <c r="BS273" s="135" t="n"/>
      <c r="BT273" s="135" t="n"/>
      <c r="BU273" s="135" t="n"/>
      <c r="BV273" s="135" t="n"/>
      <c r="BW273" s="135" t="n"/>
      <c r="BX273" s="135" t="n"/>
      <c r="BY273" s="135" t="n"/>
      <c r="BZ273" s="135" t="n"/>
      <c r="CA273" s="135" t="n"/>
      <c r="CB273" s="135" t="n"/>
      <c r="CC273" s="135" t="n"/>
      <c r="CD273" s="135" t="n"/>
      <c r="CE273" s="135" t="n"/>
      <c r="CF273" s="135" t="n"/>
      <c r="CG273" s="135" t="n"/>
      <c r="CH273" s="135" t="n"/>
      <c r="CI273" s="135" t="n"/>
      <c r="CJ273" s="135" t="n"/>
      <c r="CK273" s="135" t="n"/>
      <c r="CL273" s="135" t="n"/>
      <c r="CM273" s="135" t="n"/>
      <c r="CN273" s="135" t="n"/>
      <c r="CO273" s="135" t="n"/>
      <c r="CP273" s="135" t="n"/>
      <c r="CQ273" s="135" t="n"/>
      <c r="CR273" s="135" t="n"/>
      <c r="CU273" s="36" t="n"/>
      <c r="CV273" s="36" t="n"/>
      <c r="CW273" s="36" t="n"/>
      <c r="CX273" s="36" t="n"/>
      <c r="CY273" s="36" t="n"/>
      <c r="CZ273" s="36" t="n"/>
      <c r="DA273" s="36" t="n"/>
      <c r="DB273" s="36" t="n"/>
      <c r="DC273" s="36" t="n"/>
      <c r="DD273" s="36" t="n"/>
      <c r="DE273" s="36" t="n"/>
      <c r="DF273" s="36" t="n"/>
      <c r="DG273" s="36" t="n"/>
      <c r="DH273" s="36" t="n"/>
      <c r="DI273" s="36" t="n"/>
      <c r="DJ273" s="36" t="n"/>
      <c r="DK273" s="36" t="n"/>
      <c r="DL273" s="36" t="n"/>
      <c r="DM273" s="36" t="n"/>
      <c r="DN273" s="36" t="n"/>
      <c r="DO273" s="36" t="n"/>
      <c r="DP273" s="36" t="n"/>
      <c r="DQ273" s="36" t="n"/>
      <c r="DR273" s="36" t="n"/>
      <c r="DS273" s="36" t="n"/>
      <c r="DT273" s="36" t="n"/>
      <c r="DU273" s="36" t="n"/>
      <c r="DV273" s="36" t="n"/>
      <c r="DW273" s="36" t="n"/>
      <c r="DX273" s="36" t="n"/>
      <c r="DY273" s="36" t="n"/>
      <c r="DZ273" s="36" t="n"/>
      <c r="EA273" s="36" t="n"/>
      <c r="EB273" s="36" t="n"/>
      <c r="EC273" s="36" t="n"/>
      <c r="ED273" s="36" t="n"/>
      <c r="EE273" s="36" t="n"/>
      <c r="EF273" s="36" t="n"/>
      <c r="EG273" s="36" t="n"/>
      <c r="EH273" s="36" t="n"/>
      <c r="EI273" s="36" t="n"/>
      <c r="EJ273" s="36" t="n"/>
      <c r="EK273" s="36" t="n"/>
      <c r="EL273" s="36" t="n"/>
      <c r="EM273" s="36" t="n"/>
      <c r="EN273" s="36" t="n"/>
    </row>
    <row r="274">
      <c r="A274" s="36" t="n"/>
      <c r="B274" s="36" t="n"/>
      <c r="C274" s="144" t="n"/>
      <c r="D274" s="144" t="n"/>
      <c r="E274" s="135" t="n"/>
      <c r="F274" s="135" t="n"/>
      <c r="G274" s="135" t="n"/>
      <c r="H274" s="135" t="n"/>
      <c r="I274" s="135" t="n"/>
      <c r="J274" s="135" t="n"/>
      <c r="K274" s="135" t="n"/>
      <c r="L274" s="135" t="n"/>
      <c r="M274" s="135" t="n"/>
      <c r="N274" s="135" t="n"/>
      <c r="O274" s="135" t="n"/>
      <c r="P274" s="135" t="n"/>
      <c r="Q274" s="135" t="n"/>
      <c r="R274" s="135" t="n"/>
      <c r="S274" s="135" t="n"/>
      <c r="T274" s="135" t="n"/>
      <c r="U274" s="135" t="n"/>
      <c r="V274" s="135" t="n"/>
      <c r="W274" s="135" t="n"/>
      <c r="X274" s="135" t="n"/>
      <c r="Y274" s="135" t="n"/>
      <c r="Z274" s="135" t="n"/>
      <c r="AA274" s="135" t="n"/>
      <c r="AB274" s="135" t="n"/>
      <c r="AC274" s="135" t="n"/>
      <c r="AD274" s="135" t="n"/>
      <c r="AE274" s="135" t="n"/>
      <c r="AF274" s="135" t="n"/>
      <c r="AG274" s="135" t="n"/>
      <c r="AH274" s="135" t="n"/>
      <c r="AI274" s="135" t="n"/>
      <c r="AJ274" s="135" t="n"/>
      <c r="AK274" s="135" t="n"/>
      <c r="AL274" s="135" t="n"/>
      <c r="AM274" s="135" t="n"/>
      <c r="AN274" s="135" t="n"/>
      <c r="AO274" s="135" t="n"/>
      <c r="AP274" s="135" t="n"/>
      <c r="AQ274" s="135" t="n"/>
      <c r="AR274" s="135" t="n"/>
      <c r="AS274" s="135" t="n"/>
      <c r="AT274" s="135" t="n"/>
      <c r="AU274" s="135" t="n"/>
      <c r="AV274" s="135" t="n"/>
      <c r="AW274" s="135" t="n"/>
      <c r="AX274" s="135" t="n"/>
      <c r="AY274" s="135" t="n"/>
      <c r="AZ274" s="135" t="n"/>
      <c r="BA274" s="135" t="n"/>
      <c r="BB274" s="135" t="n"/>
      <c r="BC274" s="135" t="n"/>
      <c r="BD274" s="135" t="n"/>
      <c r="BE274" s="135" t="n"/>
      <c r="BF274" s="135" t="n"/>
      <c r="BG274" s="135" t="n"/>
      <c r="BH274" s="135" t="n"/>
      <c r="BI274" s="135" t="n"/>
      <c r="BJ274" s="135" t="n"/>
      <c r="BK274" s="135" t="n"/>
      <c r="BL274" s="135" t="n"/>
      <c r="BM274" s="135" t="n"/>
      <c r="BN274" s="135" t="n"/>
      <c r="BO274" s="135" t="n"/>
      <c r="BP274" s="135" t="n"/>
      <c r="BQ274" s="135" t="n"/>
      <c r="BR274" s="135" t="n"/>
      <c r="BS274" s="135" t="n"/>
      <c r="BT274" s="135" t="n"/>
      <c r="BU274" s="135" t="n"/>
      <c r="BV274" s="135" t="n"/>
      <c r="BW274" s="135" t="n"/>
      <c r="BX274" s="135" t="n"/>
      <c r="BY274" s="135" t="n"/>
      <c r="BZ274" s="135" t="n"/>
      <c r="CA274" s="135" t="n"/>
      <c r="CB274" s="135" t="n"/>
      <c r="CC274" s="135" t="n"/>
      <c r="CD274" s="135" t="n"/>
      <c r="CE274" s="135" t="n"/>
      <c r="CF274" s="135" t="n"/>
      <c r="CG274" s="135" t="n"/>
      <c r="CH274" s="135" t="n"/>
      <c r="CI274" s="135" t="n"/>
      <c r="CJ274" s="135" t="n"/>
      <c r="CK274" s="135" t="n"/>
      <c r="CL274" s="135" t="n"/>
      <c r="CM274" s="135" t="n"/>
      <c r="CN274" s="135" t="n"/>
      <c r="CO274" s="135" t="n"/>
      <c r="CP274" s="135" t="n"/>
      <c r="CQ274" s="135" t="n"/>
      <c r="CR274" s="135" t="n"/>
      <c r="CU274" s="36" t="n"/>
      <c r="CV274" s="36" t="n"/>
      <c r="CW274" s="36" t="n"/>
      <c r="CX274" s="36" t="n"/>
      <c r="CY274" s="36" t="n"/>
      <c r="CZ274" s="36" t="n"/>
      <c r="DA274" s="36" t="n"/>
      <c r="DB274" s="36" t="n"/>
      <c r="DC274" s="36" t="n"/>
      <c r="DD274" s="36" t="n"/>
      <c r="DE274" s="36" t="n"/>
      <c r="DF274" s="36" t="n"/>
      <c r="DG274" s="36" t="n"/>
      <c r="DH274" s="36" t="n"/>
      <c r="DI274" s="36" t="n"/>
      <c r="DJ274" s="36" t="n"/>
      <c r="DK274" s="36" t="n"/>
      <c r="DL274" s="36" t="n"/>
      <c r="DM274" s="36" t="n"/>
      <c r="DN274" s="36" t="n"/>
      <c r="DO274" s="36" t="n"/>
      <c r="DP274" s="36" t="n"/>
      <c r="DQ274" s="36" t="n"/>
      <c r="DR274" s="36" t="n"/>
      <c r="DS274" s="36" t="n"/>
      <c r="DT274" s="36" t="n"/>
      <c r="DU274" s="36" t="n"/>
      <c r="DV274" s="36" t="n"/>
      <c r="DW274" s="36" t="n"/>
      <c r="DX274" s="36" t="n"/>
      <c r="DY274" s="36" t="n"/>
      <c r="DZ274" s="36" t="n"/>
      <c r="EA274" s="36" t="n"/>
      <c r="EB274" s="36" t="n"/>
      <c r="EC274" s="36" t="n"/>
      <c r="ED274" s="36" t="n"/>
      <c r="EE274" s="36" t="n"/>
      <c r="EF274" s="36" t="n"/>
      <c r="EG274" s="36" t="n"/>
      <c r="EH274" s="36" t="n"/>
      <c r="EI274" s="36" t="n"/>
      <c r="EJ274" s="36" t="n"/>
      <c r="EK274" s="36" t="n"/>
      <c r="EL274" s="36" t="n"/>
      <c r="EM274" s="36" t="n"/>
      <c r="EN274" s="36" t="n"/>
    </row>
    <row r="275">
      <c r="A275" s="36" t="n"/>
      <c r="B275" s="36" t="n"/>
      <c r="C275" s="144" t="n"/>
      <c r="D275" s="144" t="n"/>
      <c r="E275" s="135" t="n"/>
      <c r="F275" s="135" t="n"/>
      <c r="G275" s="135" t="n"/>
      <c r="H275" s="135" t="n"/>
      <c r="I275" s="135" t="n"/>
      <c r="J275" s="135" t="n"/>
      <c r="K275" s="135" t="n"/>
      <c r="L275" s="135" t="n"/>
      <c r="M275" s="135" t="n"/>
      <c r="N275" s="135" t="n"/>
      <c r="O275" s="135" t="n"/>
      <c r="P275" s="135" t="n"/>
      <c r="Q275" s="135" t="n"/>
      <c r="R275" s="135" t="n"/>
      <c r="S275" s="135" t="n"/>
      <c r="T275" s="135" t="n"/>
      <c r="U275" s="135" t="n"/>
      <c r="V275" s="135" t="n"/>
      <c r="W275" s="135" t="n"/>
      <c r="X275" s="135" t="n"/>
      <c r="Y275" s="135" t="n"/>
      <c r="Z275" s="135" t="n"/>
      <c r="AA275" s="135" t="n"/>
      <c r="AB275" s="135" t="n"/>
      <c r="AC275" s="135" t="n"/>
      <c r="AD275" s="135" t="n"/>
      <c r="AE275" s="135" t="n"/>
      <c r="AF275" s="135" t="n"/>
      <c r="AG275" s="135" t="n"/>
      <c r="AH275" s="135" t="n"/>
      <c r="AI275" s="135" t="n"/>
      <c r="AJ275" s="135" t="n"/>
      <c r="AK275" s="135" t="n"/>
      <c r="AL275" s="135" t="n"/>
      <c r="AM275" s="135" t="n"/>
      <c r="AN275" s="135" t="n"/>
      <c r="AO275" s="135" t="n"/>
      <c r="AP275" s="135" t="n"/>
      <c r="AQ275" s="135" t="n"/>
      <c r="AR275" s="135" t="n"/>
      <c r="AS275" s="135" t="n"/>
      <c r="AT275" s="135" t="n"/>
      <c r="AU275" s="135" t="n"/>
      <c r="AV275" s="135" t="n"/>
      <c r="AW275" s="135" t="n"/>
      <c r="AX275" s="135" t="n"/>
      <c r="AY275" s="135" t="n"/>
      <c r="AZ275" s="135" t="n"/>
      <c r="BA275" s="135" t="n"/>
      <c r="BB275" s="135" t="n"/>
      <c r="BC275" s="135" t="n"/>
      <c r="BD275" s="135" t="n"/>
      <c r="BE275" s="135" t="n"/>
      <c r="BF275" s="135" t="n"/>
      <c r="BG275" s="135" t="n"/>
      <c r="BH275" s="135" t="n"/>
      <c r="BI275" s="135" t="n"/>
      <c r="BJ275" s="135" t="n"/>
      <c r="BK275" s="135" t="n"/>
      <c r="BL275" s="135" t="n"/>
      <c r="BM275" s="135" t="n"/>
      <c r="BN275" s="135" t="n"/>
      <c r="BO275" s="135" t="n"/>
      <c r="BP275" s="135" t="n"/>
      <c r="BQ275" s="135" t="n"/>
      <c r="BR275" s="135" t="n"/>
      <c r="BS275" s="135" t="n"/>
      <c r="BT275" s="135" t="n"/>
      <c r="BU275" s="135" t="n"/>
      <c r="BV275" s="135" t="n"/>
      <c r="BW275" s="135" t="n"/>
      <c r="BX275" s="135" t="n"/>
      <c r="BY275" s="135" t="n"/>
      <c r="BZ275" s="135" t="n"/>
      <c r="CA275" s="135" t="n"/>
      <c r="CB275" s="135" t="n"/>
      <c r="CC275" s="135" t="n"/>
      <c r="CD275" s="135" t="n"/>
      <c r="CE275" s="135" t="n"/>
      <c r="CF275" s="135" t="n"/>
      <c r="CG275" s="135" t="n"/>
      <c r="CH275" s="135" t="n"/>
      <c r="CI275" s="135" t="n"/>
      <c r="CJ275" s="135" t="n"/>
      <c r="CK275" s="135" t="n"/>
      <c r="CL275" s="135" t="n"/>
      <c r="CM275" s="135" t="n"/>
      <c r="CN275" s="135" t="n"/>
      <c r="CO275" s="135" t="n"/>
      <c r="CP275" s="135" t="n"/>
      <c r="CQ275" s="135" t="n"/>
      <c r="CR275" s="135" t="n"/>
      <c r="CU275" s="36" t="n"/>
      <c r="CV275" s="36" t="n"/>
      <c r="CW275" s="36" t="n"/>
      <c r="CX275" s="36" t="n"/>
      <c r="CY275" s="36" t="n"/>
      <c r="CZ275" s="36" t="n"/>
      <c r="DA275" s="36" t="n"/>
      <c r="DB275" s="36" t="n"/>
      <c r="DC275" s="36" t="n"/>
      <c r="DD275" s="36" t="n"/>
      <c r="DE275" s="36" t="n"/>
      <c r="DF275" s="36" t="n"/>
      <c r="DG275" s="36" t="n"/>
      <c r="DH275" s="36" t="n"/>
      <c r="DI275" s="36" t="n"/>
      <c r="DJ275" s="36" t="n"/>
      <c r="DK275" s="36" t="n"/>
      <c r="DL275" s="36" t="n"/>
      <c r="DM275" s="36" t="n"/>
      <c r="DN275" s="36" t="n"/>
      <c r="DO275" s="36" t="n"/>
      <c r="DP275" s="36" t="n"/>
      <c r="DQ275" s="36" t="n"/>
      <c r="DR275" s="36" t="n"/>
      <c r="DS275" s="36" t="n"/>
      <c r="DT275" s="36" t="n"/>
      <c r="DU275" s="36" t="n"/>
      <c r="DV275" s="36" t="n"/>
      <c r="DW275" s="36" t="n"/>
      <c r="DX275" s="36" t="n"/>
      <c r="DY275" s="36" t="n"/>
      <c r="DZ275" s="36" t="n"/>
      <c r="EA275" s="36" t="n"/>
      <c r="EB275" s="36" t="n"/>
      <c r="EC275" s="36" t="n"/>
      <c r="ED275" s="36" t="n"/>
      <c r="EE275" s="36" t="n"/>
      <c r="EF275" s="36" t="n"/>
      <c r="EG275" s="36" t="n"/>
      <c r="EH275" s="36" t="n"/>
      <c r="EI275" s="36" t="n"/>
      <c r="EJ275" s="36" t="n"/>
      <c r="EK275" s="36" t="n"/>
      <c r="EL275" s="36" t="n"/>
      <c r="EM275" s="36" t="n"/>
      <c r="EN275" s="36" t="n"/>
    </row>
    <row r="276">
      <c r="A276" s="36" t="n"/>
      <c r="B276" s="36" t="n"/>
      <c r="C276" s="144" t="n"/>
      <c r="D276" s="144" t="n"/>
      <c r="E276" s="135" t="n"/>
      <c r="F276" s="135" t="n"/>
      <c r="G276" s="135" t="n"/>
      <c r="H276" s="135" t="n"/>
      <c r="I276" s="135" t="n"/>
      <c r="J276" s="135" t="n"/>
      <c r="K276" s="135" t="n"/>
      <c r="L276" s="135" t="n"/>
      <c r="M276" s="135" t="n"/>
      <c r="N276" s="135" t="n"/>
      <c r="O276" s="135" t="n"/>
      <c r="P276" s="135" t="n"/>
      <c r="Q276" s="135" t="n"/>
      <c r="R276" s="135" t="n"/>
      <c r="S276" s="135" t="n"/>
      <c r="T276" s="135" t="n"/>
      <c r="U276" s="135" t="n"/>
      <c r="V276" s="135" t="n"/>
      <c r="W276" s="135" t="n"/>
      <c r="X276" s="135" t="n"/>
      <c r="Y276" s="135" t="n"/>
      <c r="Z276" s="135" t="n"/>
      <c r="AA276" s="135" t="n"/>
      <c r="AB276" s="135" t="n"/>
      <c r="AC276" s="135" t="n"/>
      <c r="AD276" s="135" t="n"/>
      <c r="AE276" s="135" t="n"/>
      <c r="AF276" s="135" t="n"/>
      <c r="AG276" s="135" t="n"/>
      <c r="AH276" s="135" t="n"/>
      <c r="AI276" s="135" t="n"/>
      <c r="AJ276" s="135" t="n"/>
      <c r="AK276" s="135" t="n"/>
      <c r="AL276" s="135" t="n"/>
      <c r="AM276" s="135" t="n"/>
      <c r="AN276" s="135" t="n"/>
      <c r="AO276" s="135" t="n"/>
      <c r="AP276" s="135" t="n"/>
      <c r="AQ276" s="135" t="n"/>
      <c r="AR276" s="135" t="n"/>
      <c r="AS276" s="135" t="n"/>
      <c r="AT276" s="135" t="n"/>
      <c r="AU276" s="135" t="n"/>
      <c r="AV276" s="135" t="n"/>
      <c r="AW276" s="135" t="n"/>
      <c r="AX276" s="135" t="n"/>
      <c r="AY276" s="135" t="n"/>
      <c r="AZ276" s="135" t="n"/>
      <c r="BA276" s="135" t="n"/>
      <c r="BB276" s="135" t="n"/>
      <c r="BC276" s="135" t="n"/>
      <c r="BD276" s="135" t="n"/>
      <c r="BE276" s="135" t="n"/>
      <c r="BF276" s="135" t="n"/>
      <c r="BG276" s="135" t="n"/>
      <c r="BH276" s="135" t="n"/>
      <c r="BI276" s="135" t="n"/>
      <c r="BJ276" s="135" t="n"/>
      <c r="BK276" s="135" t="n"/>
      <c r="BL276" s="135" t="n"/>
      <c r="BM276" s="135" t="n"/>
      <c r="BN276" s="135" t="n"/>
      <c r="BO276" s="135" t="n"/>
      <c r="BP276" s="135" t="n"/>
      <c r="BQ276" s="135" t="n"/>
      <c r="BR276" s="135" t="n"/>
      <c r="BS276" s="135" t="n"/>
      <c r="BT276" s="135" t="n"/>
      <c r="BU276" s="135" t="n"/>
      <c r="BV276" s="135" t="n"/>
      <c r="BW276" s="135" t="n"/>
      <c r="BX276" s="135" t="n"/>
      <c r="BY276" s="135" t="n"/>
      <c r="BZ276" s="135" t="n"/>
      <c r="CA276" s="135" t="n"/>
      <c r="CB276" s="135" t="n"/>
      <c r="CC276" s="135" t="n"/>
      <c r="CD276" s="135" t="n"/>
      <c r="CE276" s="135" t="n"/>
      <c r="CF276" s="135" t="n"/>
      <c r="CG276" s="135" t="n"/>
      <c r="CH276" s="135" t="n"/>
      <c r="CI276" s="135" t="n"/>
      <c r="CJ276" s="135" t="n"/>
      <c r="CK276" s="135" t="n"/>
      <c r="CL276" s="135" t="n"/>
      <c r="CM276" s="135" t="n"/>
      <c r="CN276" s="135" t="n"/>
      <c r="CO276" s="135" t="n"/>
      <c r="CP276" s="135" t="n"/>
      <c r="CQ276" s="135" t="n"/>
      <c r="CR276" s="135" t="n"/>
      <c r="CU276" s="36" t="n"/>
      <c r="CV276" s="36" t="n"/>
      <c r="CW276" s="36" t="n"/>
      <c r="CX276" s="36" t="n"/>
      <c r="CY276" s="36" t="n"/>
      <c r="CZ276" s="36" t="n"/>
      <c r="DA276" s="36" t="n"/>
      <c r="DB276" s="36" t="n"/>
      <c r="DC276" s="36" t="n"/>
      <c r="DD276" s="36" t="n"/>
      <c r="DE276" s="36" t="n"/>
      <c r="DF276" s="36" t="n"/>
      <c r="DG276" s="36" t="n"/>
      <c r="DH276" s="36" t="n"/>
      <c r="DI276" s="36" t="n"/>
      <c r="DJ276" s="36" t="n"/>
      <c r="DK276" s="36" t="n"/>
      <c r="DL276" s="36" t="n"/>
      <c r="DM276" s="36" t="n"/>
      <c r="DN276" s="36" t="n"/>
      <c r="DO276" s="36" t="n"/>
      <c r="DP276" s="36" t="n"/>
      <c r="DQ276" s="36" t="n"/>
      <c r="DR276" s="36" t="n"/>
      <c r="DS276" s="36" t="n"/>
      <c r="DT276" s="36" t="n"/>
      <c r="DU276" s="36" t="n"/>
      <c r="DV276" s="36" t="n"/>
      <c r="DW276" s="36" t="n"/>
      <c r="DX276" s="36" t="n"/>
      <c r="DY276" s="36" t="n"/>
      <c r="DZ276" s="36" t="n"/>
      <c r="EA276" s="36" t="n"/>
      <c r="EB276" s="36" t="n"/>
      <c r="EC276" s="36" t="n"/>
      <c r="ED276" s="36" t="n"/>
      <c r="EE276" s="36" t="n"/>
      <c r="EF276" s="36" t="n"/>
      <c r="EG276" s="36" t="n"/>
      <c r="EH276" s="36" t="n"/>
      <c r="EI276" s="36" t="n"/>
      <c r="EJ276" s="36" t="n"/>
      <c r="EK276" s="36" t="n"/>
      <c r="EL276" s="36" t="n"/>
      <c r="EM276" s="36" t="n"/>
      <c r="EN276" s="36" t="n"/>
    </row>
    <row r="277">
      <c r="A277" s="36" t="n"/>
      <c r="B277" s="36" t="n"/>
      <c r="C277" s="144" t="n"/>
      <c r="D277" s="144" t="n"/>
      <c r="E277" s="135" t="n"/>
      <c r="F277" s="135" t="n"/>
      <c r="G277" s="135" t="n"/>
      <c r="H277" s="135" t="n"/>
      <c r="I277" s="135" t="n"/>
      <c r="J277" s="135" t="n"/>
      <c r="K277" s="135" t="n"/>
      <c r="L277" s="135" t="n"/>
      <c r="M277" s="135" t="n"/>
      <c r="N277" s="135" t="n"/>
      <c r="O277" s="135" t="n"/>
      <c r="P277" s="135" t="n"/>
      <c r="Q277" s="135" t="n"/>
      <c r="R277" s="135" t="n"/>
      <c r="S277" s="135" t="n"/>
      <c r="T277" s="135" t="n"/>
      <c r="U277" s="135" t="n"/>
      <c r="V277" s="135" t="n"/>
      <c r="W277" s="135" t="n"/>
      <c r="X277" s="135" t="n"/>
      <c r="Y277" s="135" t="n"/>
      <c r="Z277" s="135" t="n"/>
      <c r="AA277" s="135" t="n"/>
      <c r="AB277" s="135" t="n"/>
      <c r="AC277" s="135" t="n"/>
      <c r="AD277" s="135" t="n"/>
      <c r="AE277" s="135" t="n"/>
      <c r="AF277" s="135" t="n"/>
      <c r="AG277" s="135" t="n"/>
      <c r="AH277" s="135" t="n"/>
      <c r="AI277" s="135" t="n"/>
      <c r="AJ277" s="135" t="n"/>
      <c r="AK277" s="135" t="n"/>
      <c r="AL277" s="135" t="n"/>
      <c r="AM277" s="135" t="n"/>
      <c r="AN277" s="135" t="n"/>
      <c r="AO277" s="135" t="n"/>
      <c r="AP277" s="135" t="n"/>
      <c r="AQ277" s="135" t="n"/>
      <c r="AR277" s="135" t="n"/>
      <c r="AS277" s="135" t="n"/>
      <c r="AT277" s="135" t="n"/>
      <c r="AU277" s="135" t="n"/>
      <c r="AV277" s="135" t="n"/>
      <c r="AW277" s="135" t="n"/>
      <c r="AX277" s="135" t="n"/>
      <c r="AY277" s="135" t="n"/>
      <c r="AZ277" s="135" t="n"/>
      <c r="BA277" s="135" t="n"/>
      <c r="BB277" s="135" t="n"/>
      <c r="BC277" s="135" t="n"/>
      <c r="BD277" s="135" t="n"/>
      <c r="BE277" s="135" t="n"/>
      <c r="BF277" s="135" t="n"/>
      <c r="BG277" s="135" t="n"/>
      <c r="BH277" s="135" t="n"/>
      <c r="BI277" s="135" t="n"/>
      <c r="BJ277" s="135" t="n"/>
      <c r="BK277" s="135" t="n"/>
      <c r="BL277" s="135" t="n"/>
      <c r="BM277" s="135" t="n"/>
      <c r="BN277" s="135" t="n"/>
      <c r="BO277" s="135" t="n"/>
      <c r="BP277" s="135" t="n"/>
      <c r="BQ277" s="135" t="n"/>
      <c r="BR277" s="135" t="n"/>
      <c r="BS277" s="135" t="n"/>
      <c r="BT277" s="135" t="n"/>
      <c r="BU277" s="135" t="n"/>
      <c r="BV277" s="135" t="n"/>
      <c r="BW277" s="135" t="n"/>
      <c r="BX277" s="135" t="n"/>
      <c r="BY277" s="135" t="n"/>
      <c r="BZ277" s="135" t="n"/>
      <c r="CA277" s="135" t="n"/>
      <c r="CB277" s="135" t="n"/>
      <c r="CC277" s="135" t="n"/>
      <c r="CD277" s="135" t="n"/>
      <c r="CE277" s="135" t="n"/>
      <c r="CF277" s="135" t="n"/>
      <c r="CG277" s="135" t="n"/>
      <c r="CH277" s="135" t="n"/>
      <c r="CI277" s="135" t="n"/>
      <c r="CJ277" s="135" t="n"/>
      <c r="CK277" s="135" t="n"/>
      <c r="CL277" s="135" t="n"/>
      <c r="CM277" s="135" t="n"/>
      <c r="CN277" s="135" t="n"/>
      <c r="CO277" s="135" t="n"/>
      <c r="CP277" s="135" t="n"/>
      <c r="CQ277" s="135" t="n"/>
      <c r="CR277" s="135" t="n"/>
      <c r="CU277" s="36" t="n"/>
      <c r="CV277" s="36" t="n"/>
      <c r="CW277" s="36" t="n"/>
      <c r="CX277" s="36" t="n"/>
      <c r="CY277" s="36" t="n"/>
      <c r="CZ277" s="36" t="n"/>
      <c r="DA277" s="36" t="n"/>
      <c r="DB277" s="36" t="n"/>
      <c r="DC277" s="36" t="n"/>
      <c r="DD277" s="36" t="n"/>
      <c r="DE277" s="36" t="n"/>
      <c r="DF277" s="36" t="n"/>
      <c r="DG277" s="36" t="n"/>
      <c r="DH277" s="36" t="n"/>
      <c r="DI277" s="36" t="n"/>
      <c r="DJ277" s="36" t="n"/>
      <c r="DK277" s="36" t="n"/>
      <c r="DL277" s="36" t="n"/>
      <c r="DM277" s="36" t="n"/>
      <c r="DN277" s="36" t="n"/>
      <c r="DO277" s="36" t="n"/>
      <c r="DP277" s="36" t="n"/>
      <c r="DQ277" s="36" t="n"/>
      <c r="DR277" s="36" t="n"/>
      <c r="DS277" s="36" t="n"/>
      <c r="DT277" s="36" t="n"/>
      <c r="DU277" s="36" t="n"/>
      <c r="DV277" s="36" t="n"/>
      <c r="DW277" s="36" t="n"/>
      <c r="DX277" s="36" t="n"/>
      <c r="DY277" s="36" t="n"/>
      <c r="DZ277" s="36" t="n"/>
      <c r="EA277" s="36" t="n"/>
      <c r="EB277" s="36" t="n"/>
      <c r="EC277" s="36" t="n"/>
      <c r="ED277" s="36" t="n"/>
      <c r="EE277" s="36" t="n"/>
      <c r="EF277" s="36" t="n"/>
      <c r="EG277" s="36" t="n"/>
      <c r="EH277" s="36" t="n"/>
      <c r="EI277" s="36" t="n"/>
      <c r="EJ277" s="36" t="n"/>
      <c r="EK277" s="36" t="n"/>
      <c r="EL277" s="36" t="n"/>
      <c r="EM277" s="36" t="n"/>
      <c r="EN277" s="36" t="n"/>
    </row>
    <row r="278">
      <c r="A278" s="36" t="n"/>
      <c r="B278" s="36" t="n"/>
      <c r="C278" s="144" t="n"/>
      <c r="D278" s="144" t="n"/>
      <c r="E278" s="135" t="n"/>
      <c r="F278" s="135" t="n"/>
      <c r="G278" s="135" t="n"/>
      <c r="H278" s="135" t="n"/>
      <c r="I278" s="135" t="n"/>
      <c r="J278" s="135" t="n"/>
      <c r="K278" s="135" t="n"/>
      <c r="L278" s="135" t="n"/>
      <c r="M278" s="135" t="n"/>
      <c r="N278" s="135" t="n"/>
      <c r="O278" s="135" t="n"/>
      <c r="P278" s="135" t="n"/>
      <c r="Q278" s="135" t="n"/>
      <c r="R278" s="135" t="n"/>
      <c r="S278" s="135" t="n"/>
      <c r="T278" s="135" t="n"/>
      <c r="U278" s="135" t="n"/>
      <c r="V278" s="135" t="n"/>
      <c r="W278" s="135" t="n"/>
      <c r="X278" s="135" t="n"/>
      <c r="Y278" s="135" t="n"/>
      <c r="Z278" s="135" t="n"/>
      <c r="AA278" s="135" t="n"/>
      <c r="AB278" s="135" t="n"/>
      <c r="AC278" s="135" t="n"/>
      <c r="AD278" s="135" t="n"/>
      <c r="AE278" s="135" t="n"/>
      <c r="AF278" s="135" t="n"/>
      <c r="AG278" s="135" t="n"/>
      <c r="AH278" s="135" t="n"/>
      <c r="AI278" s="135" t="n"/>
      <c r="AJ278" s="135" t="n"/>
      <c r="AK278" s="135" t="n"/>
      <c r="AL278" s="135" t="n"/>
      <c r="AM278" s="135" t="n"/>
      <c r="AN278" s="135" t="n"/>
      <c r="AO278" s="135" t="n"/>
      <c r="AP278" s="135" t="n"/>
      <c r="AQ278" s="135" t="n"/>
      <c r="AR278" s="135" t="n"/>
      <c r="AS278" s="135" t="n"/>
      <c r="AT278" s="135" t="n"/>
      <c r="AU278" s="135" t="n"/>
      <c r="AV278" s="135" t="n"/>
      <c r="AW278" s="135" t="n"/>
      <c r="AX278" s="135" t="n"/>
      <c r="AY278" s="135" t="n"/>
      <c r="AZ278" s="135" t="n"/>
      <c r="BA278" s="135" t="n"/>
      <c r="BB278" s="135" t="n"/>
      <c r="BC278" s="135" t="n"/>
      <c r="BD278" s="135" t="n"/>
      <c r="BE278" s="135" t="n"/>
      <c r="BF278" s="135" t="n"/>
      <c r="BG278" s="135" t="n"/>
      <c r="BH278" s="135" t="n"/>
      <c r="BI278" s="135" t="n"/>
      <c r="BJ278" s="135" t="n"/>
      <c r="BK278" s="135" t="n"/>
      <c r="BL278" s="135" t="n"/>
      <c r="BM278" s="135" t="n"/>
      <c r="BN278" s="135" t="n"/>
      <c r="BO278" s="135" t="n"/>
      <c r="BP278" s="135" t="n"/>
      <c r="BQ278" s="135" t="n"/>
      <c r="BR278" s="135" t="n"/>
      <c r="BS278" s="135" t="n"/>
      <c r="BT278" s="135" t="n"/>
      <c r="BU278" s="135" t="n"/>
      <c r="BV278" s="135" t="n"/>
      <c r="BW278" s="135" t="n"/>
      <c r="BX278" s="135" t="n"/>
      <c r="BY278" s="135" t="n"/>
      <c r="BZ278" s="135" t="n"/>
      <c r="CA278" s="135" t="n"/>
      <c r="CB278" s="135" t="n"/>
      <c r="CC278" s="135" t="n"/>
      <c r="CD278" s="135" t="n"/>
      <c r="CE278" s="135" t="n"/>
      <c r="CF278" s="135" t="n"/>
      <c r="CG278" s="135" t="n"/>
      <c r="CH278" s="135" t="n"/>
      <c r="CI278" s="135" t="n"/>
      <c r="CJ278" s="135" t="n"/>
      <c r="CK278" s="135" t="n"/>
      <c r="CL278" s="135" t="n"/>
      <c r="CM278" s="135" t="n"/>
      <c r="CN278" s="135" t="n"/>
      <c r="CO278" s="135" t="n"/>
      <c r="CP278" s="135" t="n"/>
      <c r="CQ278" s="135" t="n"/>
      <c r="CR278" s="135" t="n"/>
      <c r="CU278" s="36" t="n"/>
      <c r="CV278" s="36" t="n"/>
      <c r="CW278" s="36" t="n"/>
      <c r="CX278" s="36" t="n"/>
      <c r="CY278" s="36" t="n"/>
      <c r="CZ278" s="36" t="n"/>
      <c r="DA278" s="36" t="n"/>
      <c r="DB278" s="36" t="n"/>
      <c r="DC278" s="36" t="n"/>
      <c r="DD278" s="36" t="n"/>
      <c r="DE278" s="36" t="n"/>
      <c r="DF278" s="36" t="n"/>
      <c r="DG278" s="36" t="n"/>
      <c r="DH278" s="36" t="n"/>
      <c r="DI278" s="36" t="n"/>
      <c r="DJ278" s="36" t="n"/>
      <c r="DK278" s="36" t="n"/>
      <c r="DL278" s="36" t="n"/>
      <c r="DM278" s="36" t="n"/>
      <c r="DN278" s="36" t="n"/>
      <c r="DO278" s="36" t="n"/>
      <c r="DP278" s="36" t="n"/>
      <c r="DQ278" s="36" t="n"/>
      <c r="DR278" s="36" t="n"/>
      <c r="DS278" s="36" t="n"/>
      <c r="DT278" s="36" t="n"/>
      <c r="DU278" s="36" t="n"/>
      <c r="DV278" s="36" t="n"/>
      <c r="DW278" s="36" t="n"/>
      <c r="DX278" s="36" t="n"/>
      <c r="DY278" s="36" t="n"/>
      <c r="DZ278" s="36" t="n"/>
      <c r="EA278" s="36" t="n"/>
      <c r="EB278" s="36" t="n"/>
      <c r="EC278" s="36" t="n"/>
      <c r="ED278" s="36" t="n"/>
      <c r="EE278" s="36" t="n"/>
      <c r="EF278" s="36" t="n"/>
      <c r="EG278" s="36" t="n"/>
      <c r="EH278" s="36" t="n"/>
      <c r="EI278" s="36" t="n"/>
      <c r="EJ278" s="36" t="n"/>
      <c r="EK278" s="36" t="n"/>
      <c r="EL278" s="36" t="n"/>
      <c r="EM278" s="36" t="n"/>
      <c r="EN278" s="36" t="n"/>
    </row>
    <row r="279">
      <c r="A279" s="36" t="n"/>
      <c r="B279" s="36" t="n"/>
      <c r="C279" s="144" t="n"/>
      <c r="D279" s="144" t="n"/>
      <c r="E279" s="135" t="n"/>
      <c r="F279" s="135" t="n"/>
      <c r="G279" s="135" t="n"/>
      <c r="H279" s="135" t="n"/>
      <c r="I279" s="135" t="n"/>
      <c r="J279" s="135" t="n"/>
      <c r="K279" s="135" t="n"/>
      <c r="L279" s="135" t="n"/>
      <c r="M279" s="135" t="n"/>
      <c r="N279" s="135" t="n"/>
      <c r="O279" s="135" t="n"/>
      <c r="P279" s="135" t="n"/>
      <c r="Q279" s="135" t="n"/>
      <c r="R279" s="135" t="n"/>
      <c r="S279" s="135" t="n"/>
      <c r="T279" s="135" t="n"/>
      <c r="U279" s="135" t="n"/>
      <c r="V279" s="135" t="n"/>
      <c r="W279" s="135" t="n"/>
      <c r="X279" s="135" t="n"/>
      <c r="Y279" s="135" t="n"/>
      <c r="Z279" s="135" t="n"/>
      <c r="AA279" s="135" t="n"/>
      <c r="AB279" s="135" t="n"/>
      <c r="AC279" s="135" t="n"/>
      <c r="AD279" s="135" t="n"/>
      <c r="AE279" s="135" t="n"/>
      <c r="AF279" s="135" t="n"/>
      <c r="AG279" s="135" t="n"/>
      <c r="AH279" s="135" t="n"/>
      <c r="AI279" s="135" t="n"/>
      <c r="AJ279" s="135" t="n"/>
      <c r="AK279" s="135" t="n"/>
      <c r="AL279" s="135" t="n"/>
      <c r="AM279" s="135" t="n"/>
      <c r="AN279" s="135" t="n"/>
      <c r="AO279" s="135" t="n"/>
      <c r="AP279" s="135" t="n"/>
      <c r="AQ279" s="135" t="n"/>
      <c r="AR279" s="135" t="n"/>
      <c r="AS279" s="135" t="n"/>
      <c r="AT279" s="135" t="n"/>
      <c r="AU279" s="135" t="n"/>
      <c r="AV279" s="135" t="n"/>
      <c r="AW279" s="135" t="n"/>
      <c r="AX279" s="135" t="n"/>
      <c r="AY279" s="135" t="n"/>
      <c r="AZ279" s="135" t="n"/>
      <c r="BA279" s="135" t="n"/>
      <c r="BB279" s="135" t="n"/>
      <c r="BC279" s="135" t="n"/>
      <c r="BD279" s="135" t="n"/>
      <c r="BE279" s="135" t="n"/>
      <c r="BF279" s="135" t="n"/>
      <c r="BG279" s="135" t="n"/>
      <c r="BH279" s="135" t="n"/>
      <c r="BI279" s="135" t="n"/>
      <c r="BJ279" s="135" t="n"/>
      <c r="BK279" s="135" t="n"/>
      <c r="BL279" s="135" t="n"/>
      <c r="BM279" s="135" t="n"/>
      <c r="BN279" s="135" t="n"/>
      <c r="BO279" s="135" t="n"/>
      <c r="BP279" s="135" t="n"/>
      <c r="BQ279" s="135" t="n"/>
      <c r="BR279" s="135" t="n"/>
      <c r="BS279" s="135" t="n"/>
      <c r="BT279" s="135" t="n"/>
      <c r="BU279" s="135" t="n"/>
      <c r="BV279" s="135" t="n"/>
      <c r="BW279" s="135" t="n"/>
      <c r="BX279" s="135" t="n"/>
      <c r="BY279" s="135" t="n"/>
      <c r="BZ279" s="135" t="n"/>
      <c r="CA279" s="135" t="n"/>
      <c r="CB279" s="135" t="n"/>
      <c r="CC279" s="135" t="n"/>
      <c r="CD279" s="135" t="n"/>
      <c r="CE279" s="135" t="n"/>
      <c r="CF279" s="135" t="n"/>
      <c r="CG279" s="135" t="n"/>
      <c r="CH279" s="135" t="n"/>
      <c r="CI279" s="135" t="n"/>
      <c r="CJ279" s="135" t="n"/>
      <c r="CK279" s="135" t="n"/>
      <c r="CL279" s="135" t="n"/>
      <c r="CM279" s="135" t="n"/>
      <c r="CN279" s="135" t="n"/>
      <c r="CO279" s="135" t="n"/>
      <c r="CP279" s="135" t="n"/>
      <c r="CQ279" s="135" t="n"/>
      <c r="CR279" s="135" t="n"/>
      <c r="CU279" s="36" t="n"/>
      <c r="CV279" s="36" t="n"/>
      <c r="CW279" s="36" t="n"/>
      <c r="CX279" s="36" t="n"/>
      <c r="CY279" s="36" t="n"/>
      <c r="CZ279" s="36" t="n"/>
      <c r="DA279" s="36" t="n"/>
      <c r="DB279" s="36" t="n"/>
      <c r="DC279" s="36" t="n"/>
      <c r="DD279" s="36" t="n"/>
      <c r="DE279" s="36" t="n"/>
      <c r="DF279" s="36" t="n"/>
      <c r="DG279" s="36" t="n"/>
      <c r="DH279" s="36" t="n"/>
      <c r="DI279" s="36" t="n"/>
      <c r="DJ279" s="36" t="n"/>
      <c r="DK279" s="36" t="n"/>
      <c r="DL279" s="36" t="n"/>
      <c r="DM279" s="36" t="n"/>
      <c r="DN279" s="36" t="n"/>
      <c r="DO279" s="36" t="n"/>
      <c r="DP279" s="36" t="n"/>
      <c r="DQ279" s="36" t="n"/>
      <c r="DR279" s="36" t="n"/>
      <c r="DS279" s="36" t="n"/>
      <c r="DT279" s="36" t="n"/>
      <c r="DU279" s="36" t="n"/>
      <c r="DV279" s="36" t="n"/>
      <c r="DW279" s="36" t="n"/>
      <c r="DX279" s="36" t="n"/>
      <c r="DY279" s="36" t="n"/>
      <c r="DZ279" s="36" t="n"/>
      <c r="EA279" s="36" t="n"/>
      <c r="EB279" s="36" t="n"/>
      <c r="EC279" s="36" t="n"/>
      <c r="ED279" s="36" t="n"/>
      <c r="EE279" s="36" t="n"/>
      <c r="EF279" s="36" t="n"/>
      <c r="EG279" s="36" t="n"/>
      <c r="EH279" s="36" t="n"/>
      <c r="EI279" s="36" t="n"/>
      <c r="EJ279" s="36" t="n"/>
      <c r="EK279" s="36" t="n"/>
      <c r="EL279" s="36" t="n"/>
      <c r="EM279" s="36" t="n"/>
      <c r="EN279" s="36" t="n"/>
    </row>
    <row r="280">
      <c r="A280" s="36" t="n"/>
      <c r="B280" s="36" t="n"/>
      <c r="C280" s="144" t="n"/>
      <c r="D280" s="144" t="n"/>
      <c r="E280" s="135" t="n"/>
      <c r="F280" s="135" t="n"/>
      <c r="G280" s="135" t="n"/>
      <c r="H280" s="135" t="n"/>
      <c r="I280" s="135" t="n"/>
      <c r="J280" s="135" t="n"/>
      <c r="K280" s="135" t="n"/>
      <c r="L280" s="135" t="n"/>
      <c r="M280" s="135" t="n"/>
      <c r="N280" s="135" t="n"/>
      <c r="O280" s="135" t="n"/>
      <c r="P280" s="135" t="n"/>
      <c r="Q280" s="135" t="n"/>
      <c r="R280" s="135" t="n"/>
      <c r="S280" s="135" t="n"/>
      <c r="T280" s="135" t="n"/>
      <c r="U280" s="135" t="n"/>
      <c r="V280" s="135" t="n"/>
      <c r="W280" s="135" t="n"/>
      <c r="X280" s="135" t="n"/>
      <c r="Y280" s="135" t="n"/>
      <c r="Z280" s="135" t="n"/>
      <c r="AA280" s="135" t="n"/>
      <c r="AB280" s="135" t="n"/>
      <c r="AC280" s="135" t="n"/>
      <c r="AD280" s="135" t="n"/>
      <c r="AE280" s="135" t="n"/>
      <c r="AF280" s="135" t="n"/>
      <c r="AG280" s="135" t="n"/>
      <c r="AH280" s="135" t="n"/>
      <c r="AI280" s="135" t="n"/>
      <c r="AJ280" s="135" t="n"/>
      <c r="AK280" s="135" t="n"/>
      <c r="AL280" s="135" t="n"/>
      <c r="AM280" s="135" t="n"/>
      <c r="AN280" s="135" t="n"/>
      <c r="AO280" s="135" t="n"/>
      <c r="AP280" s="135" t="n"/>
      <c r="AQ280" s="135" t="n"/>
      <c r="AR280" s="135" t="n"/>
      <c r="AS280" s="135" t="n"/>
      <c r="AT280" s="135" t="n"/>
      <c r="AU280" s="135" t="n"/>
      <c r="AV280" s="135" t="n"/>
      <c r="AW280" s="135" t="n"/>
      <c r="AX280" s="135" t="n"/>
      <c r="AY280" s="135" t="n"/>
      <c r="AZ280" s="135" t="n"/>
      <c r="BA280" s="135" t="n"/>
      <c r="BB280" s="135" t="n"/>
      <c r="BC280" s="135" t="n"/>
      <c r="BD280" s="135" t="n"/>
      <c r="BE280" s="135" t="n"/>
      <c r="BF280" s="135" t="n"/>
      <c r="BG280" s="135" t="n"/>
      <c r="BH280" s="135" t="n"/>
      <c r="BI280" s="135" t="n"/>
      <c r="BJ280" s="135" t="n"/>
      <c r="BK280" s="135" t="n"/>
      <c r="BL280" s="135" t="n"/>
      <c r="BM280" s="135" t="n"/>
      <c r="BN280" s="135" t="n"/>
      <c r="BO280" s="135" t="n"/>
      <c r="BP280" s="135" t="n"/>
      <c r="BQ280" s="135" t="n"/>
      <c r="BR280" s="135" t="n"/>
      <c r="BS280" s="135" t="n"/>
      <c r="BT280" s="135" t="n"/>
      <c r="BU280" s="135" t="n"/>
      <c r="BV280" s="135" t="n"/>
      <c r="BW280" s="135" t="n"/>
      <c r="BX280" s="135" t="n"/>
      <c r="BY280" s="135" t="n"/>
      <c r="BZ280" s="135" t="n"/>
      <c r="CA280" s="135" t="n"/>
      <c r="CB280" s="135" t="n"/>
      <c r="CC280" s="135" t="n"/>
      <c r="CD280" s="135" t="n"/>
      <c r="CE280" s="135" t="n"/>
      <c r="CF280" s="135" t="n"/>
      <c r="CG280" s="135" t="n"/>
      <c r="CH280" s="135" t="n"/>
      <c r="CI280" s="135" t="n"/>
      <c r="CJ280" s="135" t="n"/>
      <c r="CK280" s="135" t="n"/>
      <c r="CL280" s="135" t="n"/>
      <c r="CM280" s="135" t="n"/>
      <c r="CN280" s="135" t="n"/>
      <c r="CO280" s="135" t="n"/>
      <c r="CP280" s="135" t="n"/>
      <c r="CQ280" s="135" t="n"/>
      <c r="CR280" s="135" t="n"/>
      <c r="CU280" s="36" t="n"/>
      <c r="CV280" s="36" t="n"/>
      <c r="CW280" s="36" t="n"/>
      <c r="CX280" s="36" t="n"/>
      <c r="CY280" s="36" t="n"/>
      <c r="CZ280" s="36" t="n"/>
      <c r="DA280" s="36" t="n"/>
      <c r="DB280" s="36" t="n"/>
      <c r="DC280" s="36" t="n"/>
      <c r="DD280" s="36" t="n"/>
      <c r="DE280" s="36" t="n"/>
      <c r="DF280" s="36" t="n"/>
      <c r="DG280" s="36" t="n"/>
      <c r="DH280" s="36" t="n"/>
      <c r="DI280" s="36" t="n"/>
      <c r="DJ280" s="36" t="n"/>
      <c r="DK280" s="36" t="n"/>
      <c r="DL280" s="36" t="n"/>
      <c r="DM280" s="36" t="n"/>
      <c r="DN280" s="36" t="n"/>
      <c r="DO280" s="36" t="n"/>
      <c r="DP280" s="36" t="n"/>
      <c r="DQ280" s="36" t="n"/>
      <c r="DR280" s="36" t="n"/>
      <c r="DS280" s="36" t="n"/>
      <c r="DT280" s="36" t="n"/>
      <c r="DU280" s="36" t="n"/>
      <c r="DV280" s="36" t="n"/>
      <c r="DW280" s="36" t="n"/>
      <c r="DX280" s="36" t="n"/>
      <c r="DY280" s="36" t="n"/>
      <c r="DZ280" s="36" t="n"/>
      <c r="EA280" s="36" t="n"/>
      <c r="EB280" s="36" t="n"/>
      <c r="EC280" s="36" t="n"/>
      <c r="ED280" s="36" t="n"/>
      <c r="EE280" s="36" t="n"/>
      <c r="EF280" s="36" t="n"/>
      <c r="EG280" s="36" t="n"/>
      <c r="EH280" s="36" t="n"/>
      <c r="EI280" s="36" t="n"/>
      <c r="EJ280" s="36" t="n"/>
      <c r="EK280" s="36" t="n"/>
      <c r="EL280" s="36" t="n"/>
      <c r="EM280" s="36" t="n"/>
      <c r="EN280" s="36" t="n"/>
    </row>
    <row r="281">
      <c r="A281" s="36" t="n"/>
      <c r="B281" s="36" t="n"/>
      <c r="C281" s="144" t="n"/>
      <c r="D281" s="144" t="n"/>
      <c r="E281" s="135" t="n"/>
      <c r="F281" s="135" t="n"/>
      <c r="G281" s="135" t="n"/>
      <c r="H281" s="135" t="n"/>
      <c r="I281" s="135" t="n"/>
      <c r="J281" s="135" t="n"/>
      <c r="K281" s="135" t="n"/>
      <c r="L281" s="135" t="n"/>
      <c r="M281" s="135" t="n"/>
      <c r="N281" s="135" t="n"/>
      <c r="O281" s="135" t="n"/>
      <c r="P281" s="135" t="n"/>
      <c r="Q281" s="135" t="n"/>
      <c r="R281" s="135" t="n"/>
      <c r="S281" s="135" t="n"/>
      <c r="T281" s="135" t="n"/>
      <c r="U281" s="135" t="n"/>
      <c r="V281" s="135" t="n"/>
      <c r="W281" s="135" t="n"/>
      <c r="X281" s="135" t="n"/>
      <c r="Y281" s="135" t="n"/>
      <c r="Z281" s="135" t="n"/>
      <c r="AA281" s="135" t="n"/>
      <c r="AB281" s="135" t="n"/>
      <c r="AC281" s="135" t="n"/>
      <c r="AD281" s="135" t="n"/>
      <c r="AE281" s="135" t="n"/>
      <c r="AF281" s="135" t="n"/>
      <c r="AG281" s="135" t="n"/>
      <c r="AH281" s="135" t="n"/>
      <c r="AI281" s="135" t="n"/>
      <c r="AJ281" s="135" t="n"/>
      <c r="AK281" s="135" t="n"/>
      <c r="AL281" s="135" t="n"/>
      <c r="AM281" s="135" t="n"/>
      <c r="AN281" s="135" t="n"/>
      <c r="AO281" s="135" t="n"/>
      <c r="AP281" s="135" t="n"/>
      <c r="AQ281" s="135" t="n"/>
      <c r="AR281" s="135" t="n"/>
      <c r="AS281" s="135" t="n"/>
      <c r="AT281" s="135" t="n"/>
      <c r="AU281" s="135" t="n"/>
      <c r="AV281" s="135" t="n"/>
      <c r="AW281" s="135" t="n"/>
      <c r="AX281" s="135" t="n"/>
      <c r="AY281" s="135" t="n"/>
      <c r="AZ281" s="135" t="n"/>
      <c r="BA281" s="135" t="n"/>
      <c r="BB281" s="135" t="n"/>
      <c r="BC281" s="135" t="n"/>
      <c r="BD281" s="135" t="n"/>
      <c r="BE281" s="135" t="n"/>
      <c r="BF281" s="135" t="n"/>
      <c r="BG281" s="135" t="n"/>
      <c r="BH281" s="135" t="n"/>
      <c r="BI281" s="135" t="n"/>
      <c r="BJ281" s="135" t="n"/>
      <c r="BK281" s="135" t="n"/>
      <c r="BL281" s="135" t="n"/>
      <c r="BM281" s="135" t="n"/>
      <c r="BN281" s="135" t="n"/>
      <c r="BO281" s="135" t="n"/>
      <c r="BP281" s="135" t="n"/>
      <c r="BQ281" s="135" t="n"/>
      <c r="BR281" s="135" t="n"/>
      <c r="BS281" s="135" t="n"/>
      <c r="BT281" s="135" t="n"/>
      <c r="BU281" s="135" t="n"/>
      <c r="BV281" s="135" t="n"/>
      <c r="BW281" s="135" t="n"/>
      <c r="BX281" s="135" t="n"/>
      <c r="BY281" s="135" t="n"/>
      <c r="BZ281" s="135" t="n"/>
      <c r="CA281" s="135" t="n"/>
      <c r="CB281" s="135" t="n"/>
      <c r="CC281" s="135" t="n"/>
      <c r="CD281" s="135" t="n"/>
      <c r="CE281" s="135" t="n"/>
      <c r="CF281" s="135" t="n"/>
      <c r="CG281" s="135" t="n"/>
      <c r="CH281" s="135" t="n"/>
      <c r="CI281" s="135" t="n"/>
      <c r="CJ281" s="135" t="n"/>
      <c r="CK281" s="135" t="n"/>
      <c r="CL281" s="135" t="n"/>
      <c r="CM281" s="135" t="n"/>
      <c r="CN281" s="135" t="n"/>
      <c r="CO281" s="135" t="n"/>
      <c r="CP281" s="135" t="n"/>
      <c r="CQ281" s="135" t="n"/>
      <c r="CR281" s="135" t="n"/>
      <c r="CU281" s="36" t="n"/>
      <c r="CV281" s="36" t="n"/>
      <c r="CW281" s="36" t="n"/>
      <c r="CX281" s="36" t="n"/>
      <c r="CY281" s="36" t="n"/>
      <c r="CZ281" s="36" t="n"/>
      <c r="DA281" s="36" t="n"/>
      <c r="DB281" s="36" t="n"/>
      <c r="DC281" s="36" t="n"/>
      <c r="DD281" s="36" t="n"/>
      <c r="DE281" s="36" t="n"/>
      <c r="DF281" s="36" t="n"/>
      <c r="DG281" s="36" t="n"/>
      <c r="DH281" s="36" t="n"/>
      <c r="DI281" s="36" t="n"/>
      <c r="DJ281" s="36" t="n"/>
      <c r="DK281" s="36" t="n"/>
      <c r="DL281" s="36" t="n"/>
      <c r="DM281" s="36" t="n"/>
      <c r="DN281" s="36" t="n"/>
      <c r="DO281" s="36" t="n"/>
      <c r="DP281" s="36" t="n"/>
      <c r="DQ281" s="36" t="n"/>
      <c r="DR281" s="36" t="n"/>
      <c r="DS281" s="36" t="n"/>
      <c r="DT281" s="36" t="n"/>
      <c r="DU281" s="36" t="n"/>
      <c r="DV281" s="36" t="n"/>
      <c r="DW281" s="36" t="n"/>
      <c r="DX281" s="36" t="n"/>
      <c r="DY281" s="36" t="n"/>
      <c r="DZ281" s="36" t="n"/>
      <c r="EA281" s="36" t="n"/>
      <c r="EB281" s="36" t="n"/>
      <c r="EC281" s="36" t="n"/>
      <c r="ED281" s="36" t="n"/>
      <c r="EE281" s="36" t="n"/>
      <c r="EF281" s="36" t="n"/>
      <c r="EG281" s="36" t="n"/>
      <c r="EH281" s="36" t="n"/>
      <c r="EI281" s="36" t="n"/>
      <c r="EJ281" s="36" t="n"/>
      <c r="EK281" s="36" t="n"/>
      <c r="EL281" s="36" t="n"/>
      <c r="EM281" s="36" t="n"/>
      <c r="EN281" s="36" t="n"/>
    </row>
    <row r="282">
      <c r="A282" s="36" t="n"/>
      <c r="B282" s="36" t="n"/>
      <c r="C282" s="144" t="n"/>
      <c r="D282" s="144" t="n"/>
      <c r="E282" s="135" t="n"/>
      <c r="F282" s="135" t="n"/>
      <c r="G282" s="135" t="n"/>
      <c r="H282" s="135" t="n"/>
      <c r="I282" s="135" t="n"/>
      <c r="J282" s="135" t="n"/>
      <c r="K282" s="135" t="n"/>
      <c r="L282" s="135" t="n"/>
      <c r="M282" s="135" t="n"/>
      <c r="N282" s="135" t="n"/>
      <c r="O282" s="135" t="n"/>
      <c r="P282" s="135" t="n"/>
      <c r="Q282" s="135" t="n"/>
      <c r="R282" s="135" t="n"/>
      <c r="S282" s="135" t="n"/>
      <c r="T282" s="135" t="n"/>
      <c r="U282" s="135" t="n"/>
      <c r="V282" s="135" t="n"/>
      <c r="W282" s="135" t="n"/>
      <c r="X282" s="135" t="n"/>
      <c r="Y282" s="135" t="n"/>
      <c r="Z282" s="135" t="n"/>
      <c r="AA282" s="135" t="n"/>
      <c r="AB282" s="135" t="n"/>
      <c r="AC282" s="135" t="n"/>
      <c r="AD282" s="135" t="n"/>
      <c r="AE282" s="135" t="n"/>
      <c r="AF282" s="135" t="n"/>
      <c r="AG282" s="135" t="n"/>
      <c r="AH282" s="135" t="n"/>
      <c r="AI282" s="135" t="n"/>
      <c r="AJ282" s="135" t="n"/>
      <c r="AK282" s="135" t="n"/>
      <c r="AL282" s="135" t="n"/>
      <c r="AM282" s="135" t="n"/>
      <c r="AN282" s="135" t="n"/>
      <c r="AO282" s="135" t="n"/>
      <c r="AP282" s="135" t="n"/>
      <c r="AQ282" s="135" t="n"/>
      <c r="AR282" s="135" t="n"/>
      <c r="AS282" s="135" t="n"/>
      <c r="AT282" s="135" t="n"/>
      <c r="AU282" s="135" t="n"/>
      <c r="AV282" s="135" t="n"/>
      <c r="AW282" s="135" t="n"/>
      <c r="AX282" s="135" t="n"/>
      <c r="AY282" s="135" t="n"/>
      <c r="AZ282" s="135" t="n"/>
      <c r="BA282" s="135" t="n"/>
      <c r="BB282" s="135" t="n"/>
      <c r="BC282" s="135" t="n"/>
      <c r="BD282" s="135" t="n"/>
      <c r="BE282" s="135" t="n"/>
      <c r="BF282" s="135" t="n"/>
      <c r="BG282" s="135" t="n"/>
      <c r="BH282" s="135" t="n"/>
      <c r="BI282" s="135" t="n"/>
      <c r="BJ282" s="135" t="n"/>
      <c r="BK282" s="135" t="n"/>
      <c r="BL282" s="135" t="n"/>
      <c r="BM282" s="135" t="n"/>
      <c r="BN282" s="135" t="n"/>
      <c r="BO282" s="135" t="n"/>
      <c r="BP282" s="135" t="n"/>
      <c r="BQ282" s="135" t="n"/>
      <c r="BR282" s="135" t="n"/>
      <c r="BS282" s="135" t="n"/>
      <c r="BT282" s="135" t="n"/>
      <c r="BU282" s="135" t="n"/>
      <c r="BV282" s="135" t="n"/>
      <c r="BW282" s="135" t="n"/>
      <c r="BX282" s="135" t="n"/>
      <c r="BY282" s="135" t="n"/>
      <c r="BZ282" s="135" t="n"/>
      <c r="CA282" s="135" t="n"/>
      <c r="CB282" s="135" t="n"/>
      <c r="CC282" s="135" t="n"/>
      <c r="CD282" s="135" t="n"/>
      <c r="CE282" s="135" t="n"/>
      <c r="CF282" s="135" t="n"/>
      <c r="CG282" s="135" t="n"/>
      <c r="CH282" s="135" t="n"/>
      <c r="CI282" s="135" t="n"/>
      <c r="CJ282" s="135" t="n"/>
      <c r="CK282" s="135" t="n"/>
      <c r="CL282" s="135" t="n"/>
      <c r="CM282" s="135" t="n"/>
      <c r="CN282" s="135" t="n"/>
      <c r="CO282" s="135" t="n"/>
      <c r="CP282" s="135" t="n"/>
      <c r="CQ282" s="135" t="n"/>
      <c r="CR282" s="135" t="n"/>
      <c r="CU282" s="36" t="n"/>
      <c r="CV282" s="36" t="n"/>
      <c r="CW282" s="36" t="n"/>
      <c r="CX282" s="36" t="n"/>
      <c r="CY282" s="36" t="n"/>
      <c r="CZ282" s="36" t="n"/>
      <c r="DA282" s="36" t="n"/>
      <c r="DB282" s="36" t="n"/>
      <c r="DC282" s="36" t="n"/>
      <c r="DD282" s="36" t="n"/>
      <c r="DE282" s="36" t="n"/>
      <c r="DF282" s="36" t="n"/>
      <c r="DG282" s="36" t="n"/>
      <c r="DH282" s="36" t="n"/>
      <c r="DI282" s="36" t="n"/>
      <c r="DJ282" s="36" t="n"/>
      <c r="DK282" s="36" t="n"/>
      <c r="DL282" s="36" t="n"/>
      <c r="DM282" s="36" t="n"/>
      <c r="DN282" s="36" t="n"/>
      <c r="DO282" s="36" t="n"/>
      <c r="DP282" s="36" t="n"/>
      <c r="DQ282" s="36" t="n"/>
      <c r="DR282" s="36" t="n"/>
      <c r="DS282" s="36" t="n"/>
      <c r="DT282" s="36" t="n"/>
      <c r="DU282" s="36" t="n"/>
      <c r="DV282" s="36" t="n"/>
      <c r="DW282" s="36" t="n"/>
      <c r="DX282" s="36" t="n"/>
      <c r="DY282" s="36" t="n"/>
      <c r="DZ282" s="36" t="n"/>
      <c r="EA282" s="36" t="n"/>
      <c r="EB282" s="36" t="n"/>
      <c r="EC282" s="36" t="n"/>
      <c r="ED282" s="36" t="n"/>
      <c r="EE282" s="36" t="n"/>
      <c r="EF282" s="36" t="n"/>
      <c r="EG282" s="36" t="n"/>
      <c r="EH282" s="36" t="n"/>
      <c r="EI282" s="36" t="n"/>
      <c r="EJ282" s="36" t="n"/>
      <c r="EK282" s="36" t="n"/>
      <c r="EL282" s="36" t="n"/>
      <c r="EM282" s="36" t="n"/>
      <c r="EN282" s="36" t="n"/>
    </row>
    <row r="283">
      <c r="A283" s="36" t="n"/>
      <c r="B283" s="36" t="n"/>
      <c r="C283" s="144" t="n"/>
      <c r="D283" s="144" t="n"/>
      <c r="E283" s="135" t="n"/>
      <c r="F283" s="135" t="n"/>
      <c r="G283" s="135" t="n"/>
      <c r="H283" s="135" t="n"/>
      <c r="I283" s="135" t="n"/>
      <c r="J283" s="135" t="n"/>
      <c r="K283" s="135" t="n"/>
      <c r="L283" s="135" t="n"/>
      <c r="M283" s="135" t="n"/>
      <c r="N283" s="135" t="n"/>
      <c r="O283" s="135" t="n"/>
      <c r="P283" s="135" t="n"/>
      <c r="Q283" s="135" t="n"/>
      <c r="R283" s="135" t="n"/>
      <c r="S283" s="135" t="n"/>
      <c r="T283" s="135" t="n"/>
      <c r="U283" s="135" t="n"/>
      <c r="V283" s="135" t="n"/>
      <c r="W283" s="135" t="n"/>
      <c r="X283" s="135" t="n"/>
      <c r="Y283" s="135" t="n"/>
      <c r="Z283" s="135" t="n"/>
      <c r="AA283" s="135" t="n"/>
      <c r="AB283" s="135" t="n"/>
      <c r="AC283" s="135" t="n"/>
      <c r="AD283" s="135" t="n"/>
      <c r="AE283" s="135" t="n"/>
      <c r="AF283" s="135" t="n"/>
      <c r="AG283" s="135" t="n"/>
      <c r="AH283" s="135" t="n"/>
      <c r="AI283" s="135" t="n"/>
      <c r="AJ283" s="135" t="n"/>
      <c r="AK283" s="135" t="n"/>
      <c r="AL283" s="135" t="n"/>
      <c r="AM283" s="135" t="n"/>
      <c r="AN283" s="135" t="n"/>
      <c r="AO283" s="135" t="n"/>
      <c r="AP283" s="135" t="n"/>
      <c r="AQ283" s="135" t="n"/>
      <c r="AR283" s="135" t="n"/>
      <c r="AS283" s="135" t="n"/>
      <c r="AT283" s="135" t="n"/>
      <c r="AU283" s="135" t="n"/>
      <c r="AV283" s="135" t="n"/>
      <c r="AW283" s="135" t="n"/>
      <c r="AX283" s="135" t="n"/>
      <c r="AY283" s="135" t="n"/>
      <c r="AZ283" s="135" t="n"/>
      <c r="BA283" s="135" t="n"/>
      <c r="BB283" s="135" t="n"/>
      <c r="BC283" s="135" t="n"/>
      <c r="BD283" s="135" t="n"/>
      <c r="BE283" s="135" t="n"/>
      <c r="BF283" s="135" t="n"/>
      <c r="BG283" s="135" t="n"/>
      <c r="BH283" s="135" t="n"/>
      <c r="BI283" s="135" t="n"/>
      <c r="BJ283" s="135" t="n"/>
      <c r="BK283" s="135" t="n"/>
      <c r="BL283" s="135" t="n"/>
      <c r="BM283" s="135" t="n"/>
      <c r="BN283" s="135" t="n"/>
      <c r="BO283" s="135" t="n"/>
      <c r="BP283" s="135" t="n"/>
      <c r="BQ283" s="135" t="n"/>
      <c r="BR283" s="135" t="n"/>
      <c r="BS283" s="135" t="n"/>
      <c r="BT283" s="135" t="n"/>
      <c r="BU283" s="135" t="n"/>
      <c r="BV283" s="135" t="n"/>
      <c r="BW283" s="135" t="n"/>
      <c r="BX283" s="135" t="n"/>
      <c r="BY283" s="135" t="n"/>
      <c r="BZ283" s="135" t="n"/>
      <c r="CA283" s="135" t="n"/>
      <c r="CB283" s="135" t="n"/>
      <c r="CC283" s="135" t="n"/>
      <c r="CD283" s="135" t="n"/>
      <c r="CE283" s="135" t="n"/>
      <c r="CF283" s="135" t="n"/>
      <c r="CG283" s="135" t="n"/>
      <c r="CH283" s="135" t="n"/>
      <c r="CI283" s="135" t="n"/>
      <c r="CJ283" s="135" t="n"/>
      <c r="CK283" s="135" t="n"/>
      <c r="CL283" s="135" t="n"/>
      <c r="CM283" s="135" t="n"/>
      <c r="CN283" s="135" t="n"/>
      <c r="CO283" s="135" t="n"/>
      <c r="CP283" s="135" t="n"/>
      <c r="CQ283" s="135" t="n"/>
      <c r="CR283" s="135" t="n"/>
      <c r="CU283" s="36" t="n"/>
      <c r="CV283" s="36" t="n"/>
      <c r="CW283" s="36" t="n"/>
      <c r="CX283" s="36" t="n"/>
      <c r="CY283" s="36" t="n"/>
      <c r="CZ283" s="36" t="n"/>
      <c r="DA283" s="36" t="n"/>
      <c r="DB283" s="36" t="n"/>
      <c r="DC283" s="36" t="n"/>
      <c r="DD283" s="36" t="n"/>
      <c r="DE283" s="36" t="n"/>
      <c r="DF283" s="36" t="n"/>
      <c r="DG283" s="36" t="n"/>
      <c r="DH283" s="36" t="n"/>
      <c r="DI283" s="36" t="n"/>
      <c r="DJ283" s="36" t="n"/>
      <c r="DK283" s="36" t="n"/>
      <c r="DL283" s="36" t="n"/>
      <c r="DM283" s="36" t="n"/>
      <c r="DN283" s="36" t="n"/>
      <c r="DO283" s="36" t="n"/>
      <c r="DP283" s="36" t="n"/>
      <c r="DQ283" s="36" t="n"/>
      <c r="DR283" s="36" t="n"/>
      <c r="DS283" s="36" t="n"/>
      <c r="DT283" s="36" t="n"/>
      <c r="DU283" s="36" t="n"/>
      <c r="DV283" s="36" t="n"/>
      <c r="DW283" s="36" t="n"/>
      <c r="DX283" s="36" t="n"/>
      <c r="DY283" s="36" t="n"/>
      <c r="DZ283" s="36" t="n"/>
      <c r="EA283" s="36" t="n"/>
      <c r="EB283" s="36" t="n"/>
      <c r="EC283" s="36" t="n"/>
      <c r="ED283" s="36" t="n"/>
      <c r="EE283" s="36" t="n"/>
      <c r="EF283" s="36" t="n"/>
      <c r="EG283" s="36" t="n"/>
      <c r="EH283" s="36" t="n"/>
      <c r="EI283" s="36" t="n"/>
      <c r="EJ283" s="36" t="n"/>
      <c r="EK283" s="36" t="n"/>
      <c r="EL283" s="36" t="n"/>
      <c r="EM283" s="36" t="n"/>
      <c r="EN283" s="36" t="n"/>
    </row>
    <row r="284">
      <c r="A284" s="36" t="n"/>
      <c r="B284" s="36" t="n"/>
      <c r="C284" s="144" t="n"/>
      <c r="D284" s="144" t="n"/>
      <c r="E284" s="135" t="n"/>
      <c r="F284" s="135" t="n"/>
      <c r="G284" s="135" t="n"/>
      <c r="H284" s="135" t="n"/>
      <c r="I284" s="135" t="n"/>
      <c r="J284" s="135" t="n"/>
      <c r="K284" s="135" t="n"/>
      <c r="L284" s="135" t="n"/>
      <c r="M284" s="135" t="n"/>
      <c r="N284" s="135" t="n"/>
      <c r="O284" s="135" t="n"/>
      <c r="P284" s="135" t="n"/>
      <c r="Q284" s="135" t="n"/>
      <c r="R284" s="135" t="n"/>
      <c r="S284" s="135" t="n"/>
      <c r="T284" s="135" t="n"/>
      <c r="U284" s="135" t="n"/>
      <c r="V284" s="135" t="n"/>
      <c r="W284" s="135" t="n"/>
      <c r="X284" s="135" t="n"/>
      <c r="Y284" s="135" t="n"/>
      <c r="Z284" s="135" t="n"/>
      <c r="AA284" s="135" t="n"/>
      <c r="AB284" s="135" t="n"/>
      <c r="AC284" s="135" t="n"/>
      <c r="AD284" s="135" t="n"/>
      <c r="AE284" s="135" t="n"/>
      <c r="AF284" s="135" t="n"/>
      <c r="AG284" s="135" t="n"/>
      <c r="AH284" s="135" t="n"/>
      <c r="AI284" s="135" t="n"/>
      <c r="AJ284" s="135" t="n"/>
      <c r="AK284" s="135" t="n"/>
      <c r="AL284" s="135" t="n"/>
      <c r="AM284" s="135" t="n"/>
      <c r="AN284" s="135" t="n"/>
      <c r="AO284" s="135" t="n"/>
      <c r="AP284" s="135" t="n"/>
      <c r="AQ284" s="135" t="n"/>
      <c r="AR284" s="135" t="n"/>
      <c r="AS284" s="135" t="n"/>
      <c r="AT284" s="135" t="n"/>
      <c r="AU284" s="135" t="n"/>
      <c r="AV284" s="135" t="n"/>
      <c r="AW284" s="135" t="n"/>
      <c r="AX284" s="135" t="n"/>
      <c r="AY284" s="135" t="n"/>
      <c r="AZ284" s="135" t="n"/>
      <c r="BA284" s="135" t="n"/>
      <c r="BB284" s="135" t="n"/>
      <c r="BC284" s="135" t="n"/>
      <c r="BD284" s="135" t="n"/>
      <c r="BE284" s="135" t="n"/>
      <c r="BF284" s="135" t="n"/>
      <c r="BG284" s="135" t="n"/>
      <c r="BH284" s="135" t="n"/>
      <c r="BI284" s="135" t="n"/>
      <c r="BJ284" s="135" t="n"/>
      <c r="BK284" s="135" t="n"/>
      <c r="BL284" s="135" t="n"/>
      <c r="BM284" s="135" t="n"/>
      <c r="BN284" s="135" t="n"/>
      <c r="BO284" s="135" t="n"/>
      <c r="BP284" s="135" t="n"/>
      <c r="BQ284" s="135" t="n"/>
      <c r="BR284" s="135" t="n"/>
      <c r="BS284" s="135" t="n"/>
      <c r="BT284" s="135" t="n"/>
      <c r="BU284" s="135" t="n"/>
      <c r="BV284" s="135" t="n"/>
      <c r="BW284" s="135" t="n"/>
      <c r="BX284" s="135" t="n"/>
      <c r="BY284" s="135" t="n"/>
      <c r="BZ284" s="135" t="n"/>
      <c r="CA284" s="135" t="n"/>
      <c r="CB284" s="135" t="n"/>
      <c r="CC284" s="135" t="n"/>
      <c r="CD284" s="135" t="n"/>
      <c r="CE284" s="135" t="n"/>
      <c r="CF284" s="135" t="n"/>
      <c r="CG284" s="135" t="n"/>
      <c r="CH284" s="135" t="n"/>
      <c r="CI284" s="135" t="n"/>
      <c r="CJ284" s="135" t="n"/>
      <c r="CK284" s="135" t="n"/>
      <c r="CL284" s="135" t="n"/>
      <c r="CM284" s="135" t="n"/>
      <c r="CN284" s="135" t="n"/>
      <c r="CO284" s="135" t="n"/>
      <c r="CP284" s="135" t="n"/>
      <c r="CQ284" s="135" t="n"/>
      <c r="CR284" s="135" t="n"/>
      <c r="CU284" s="36" t="n"/>
      <c r="CV284" s="36" t="n"/>
      <c r="CW284" s="36" t="n"/>
      <c r="CX284" s="36" t="n"/>
      <c r="CY284" s="36" t="n"/>
      <c r="CZ284" s="36" t="n"/>
      <c r="DA284" s="36" t="n"/>
      <c r="DB284" s="36" t="n"/>
      <c r="DC284" s="36" t="n"/>
      <c r="DD284" s="36" t="n"/>
      <c r="DE284" s="36" t="n"/>
      <c r="DF284" s="36" t="n"/>
      <c r="DG284" s="36" t="n"/>
      <c r="DH284" s="36" t="n"/>
      <c r="DI284" s="36" t="n"/>
      <c r="DJ284" s="36" t="n"/>
      <c r="DK284" s="36" t="n"/>
      <c r="DL284" s="36" t="n"/>
      <c r="DM284" s="36" t="n"/>
      <c r="DN284" s="36" t="n"/>
      <c r="DO284" s="36" t="n"/>
      <c r="DP284" s="36" t="n"/>
      <c r="DQ284" s="36" t="n"/>
      <c r="DR284" s="36" t="n"/>
      <c r="DS284" s="36" t="n"/>
      <c r="DT284" s="36" t="n"/>
      <c r="DU284" s="36" t="n"/>
      <c r="DV284" s="36" t="n"/>
      <c r="DW284" s="36" t="n"/>
      <c r="DX284" s="36" t="n"/>
      <c r="DY284" s="36" t="n"/>
      <c r="DZ284" s="36" t="n"/>
      <c r="EA284" s="36" t="n"/>
      <c r="EB284" s="36" t="n"/>
      <c r="EC284" s="36" t="n"/>
      <c r="ED284" s="36" t="n"/>
      <c r="EE284" s="36" t="n"/>
      <c r="EF284" s="36" t="n"/>
      <c r="EG284" s="36" t="n"/>
      <c r="EH284" s="36" t="n"/>
      <c r="EI284" s="36" t="n"/>
      <c r="EJ284" s="36" t="n"/>
      <c r="EK284" s="36" t="n"/>
      <c r="EL284" s="36" t="n"/>
      <c r="EM284" s="36" t="n"/>
      <c r="EN284" s="36" t="n"/>
    </row>
    <row r="285">
      <c r="A285" s="36" t="n"/>
      <c r="B285" s="36" t="n"/>
      <c r="C285" s="144" t="n"/>
      <c r="D285" s="144" t="n"/>
      <c r="E285" s="135" t="n"/>
      <c r="F285" s="135" t="n"/>
      <c r="G285" s="135" t="n"/>
      <c r="H285" s="135" t="n"/>
      <c r="I285" s="135" t="n"/>
      <c r="J285" s="135" t="n"/>
      <c r="K285" s="135" t="n"/>
      <c r="L285" s="135" t="n"/>
      <c r="M285" s="135" t="n"/>
      <c r="N285" s="135" t="n"/>
      <c r="O285" s="135" t="n"/>
      <c r="P285" s="135" t="n"/>
      <c r="Q285" s="135" t="n"/>
      <c r="R285" s="135" t="n"/>
      <c r="S285" s="135" t="n"/>
      <c r="T285" s="135" t="n"/>
      <c r="U285" s="135" t="n"/>
      <c r="V285" s="135" t="n"/>
      <c r="W285" s="135" t="n"/>
      <c r="X285" s="135" t="n"/>
      <c r="Y285" s="135" t="n"/>
      <c r="Z285" s="135" t="n"/>
      <c r="AA285" s="135" t="n"/>
      <c r="AB285" s="135" t="n"/>
      <c r="AC285" s="135" t="n"/>
      <c r="AD285" s="135" t="n"/>
      <c r="AE285" s="135" t="n"/>
      <c r="AF285" s="135" t="n"/>
      <c r="AG285" s="135" t="n"/>
      <c r="AH285" s="135" t="n"/>
      <c r="AI285" s="135" t="n"/>
      <c r="AJ285" s="135" t="n"/>
      <c r="AK285" s="135" t="n"/>
      <c r="AL285" s="135" t="n"/>
      <c r="AM285" s="135" t="n"/>
      <c r="AN285" s="135" t="n"/>
      <c r="AO285" s="135" t="n"/>
      <c r="AP285" s="135" t="n"/>
      <c r="AQ285" s="135" t="n"/>
      <c r="AR285" s="135" t="n"/>
      <c r="AS285" s="135" t="n"/>
      <c r="AT285" s="135" t="n"/>
      <c r="AU285" s="135" t="n"/>
      <c r="AV285" s="135" t="n"/>
      <c r="AW285" s="135" t="n"/>
      <c r="AX285" s="135" t="n"/>
      <c r="AY285" s="135" t="n"/>
      <c r="AZ285" s="135" t="n"/>
      <c r="BA285" s="135" t="n"/>
      <c r="BB285" s="135" t="n"/>
      <c r="BC285" s="135" t="n"/>
      <c r="BD285" s="135" t="n"/>
      <c r="BE285" s="135" t="n"/>
      <c r="BF285" s="135" t="n"/>
      <c r="BG285" s="135" t="n"/>
      <c r="BH285" s="135" t="n"/>
      <c r="BI285" s="135" t="n"/>
      <c r="BJ285" s="135" t="n"/>
      <c r="BK285" s="135" t="n"/>
      <c r="BL285" s="135" t="n"/>
      <c r="BM285" s="135" t="n"/>
      <c r="BN285" s="135" t="n"/>
      <c r="BO285" s="135" t="n"/>
      <c r="BP285" s="135" t="n"/>
      <c r="BQ285" s="135" t="n"/>
      <c r="BR285" s="135" t="n"/>
      <c r="BS285" s="135" t="n"/>
      <c r="BT285" s="135" t="n"/>
      <c r="BU285" s="135" t="n"/>
      <c r="BV285" s="135" t="n"/>
      <c r="BW285" s="135" t="n"/>
      <c r="BX285" s="135" t="n"/>
      <c r="BY285" s="135" t="n"/>
      <c r="BZ285" s="135" t="n"/>
      <c r="CA285" s="135" t="n"/>
      <c r="CB285" s="135" t="n"/>
      <c r="CC285" s="135" t="n"/>
      <c r="CD285" s="135" t="n"/>
      <c r="CE285" s="135" t="n"/>
      <c r="CF285" s="135" t="n"/>
      <c r="CG285" s="135" t="n"/>
      <c r="CH285" s="135" t="n"/>
      <c r="CI285" s="135" t="n"/>
      <c r="CJ285" s="135" t="n"/>
      <c r="CK285" s="135" t="n"/>
      <c r="CL285" s="135" t="n"/>
      <c r="CM285" s="135" t="n"/>
      <c r="CN285" s="135" t="n"/>
      <c r="CO285" s="135" t="n"/>
      <c r="CP285" s="135" t="n"/>
      <c r="CQ285" s="135" t="n"/>
      <c r="CR285" s="135" t="n"/>
      <c r="CU285" s="36" t="n"/>
      <c r="CV285" s="36" t="n"/>
      <c r="CW285" s="36" t="n"/>
      <c r="CX285" s="36" t="n"/>
      <c r="CY285" s="36" t="n"/>
      <c r="CZ285" s="36" t="n"/>
      <c r="DA285" s="36" t="n"/>
      <c r="DB285" s="36" t="n"/>
      <c r="DC285" s="36" t="n"/>
      <c r="DD285" s="36" t="n"/>
      <c r="DE285" s="36" t="n"/>
      <c r="DF285" s="36" t="n"/>
      <c r="DG285" s="36" t="n"/>
      <c r="DH285" s="36" t="n"/>
      <c r="DI285" s="36" t="n"/>
      <c r="DJ285" s="36" t="n"/>
      <c r="DK285" s="36" t="n"/>
      <c r="DL285" s="36" t="n"/>
      <c r="DM285" s="36" t="n"/>
      <c r="DN285" s="36" t="n"/>
      <c r="DO285" s="36" t="n"/>
      <c r="DP285" s="36" t="n"/>
      <c r="DQ285" s="36" t="n"/>
      <c r="DR285" s="36" t="n"/>
      <c r="DS285" s="36" t="n"/>
      <c r="DT285" s="36" t="n"/>
      <c r="DU285" s="36" t="n"/>
      <c r="DV285" s="36" t="n"/>
      <c r="DW285" s="36" t="n"/>
      <c r="DX285" s="36" t="n"/>
      <c r="DY285" s="36" t="n"/>
      <c r="DZ285" s="36" t="n"/>
      <c r="EA285" s="36" t="n"/>
      <c r="EB285" s="36" t="n"/>
      <c r="EC285" s="36" t="n"/>
      <c r="ED285" s="36" t="n"/>
      <c r="EE285" s="36" t="n"/>
      <c r="EF285" s="36" t="n"/>
      <c r="EG285" s="36" t="n"/>
      <c r="EH285" s="36" t="n"/>
      <c r="EI285" s="36" t="n"/>
      <c r="EJ285" s="36" t="n"/>
      <c r="EK285" s="36" t="n"/>
      <c r="EL285" s="36" t="n"/>
      <c r="EM285" s="36" t="n"/>
      <c r="EN285" s="36" t="n"/>
    </row>
    <row r="286">
      <c r="A286" s="36" t="n"/>
      <c r="B286" s="36" t="n"/>
      <c r="C286" s="144" t="n"/>
      <c r="D286" s="144" t="n"/>
      <c r="E286" s="135" t="n"/>
      <c r="F286" s="135" t="n"/>
      <c r="G286" s="135" t="n"/>
      <c r="H286" s="135" t="n"/>
      <c r="I286" s="135" t="n"/>
      <c r="J286" s="135" t="n"/>
      <c r="K286" s="135" t="n"/>
      <c r="L286" s="135" t="n"/>
      <c r="M286" s="135" t="n"/>
      <c r="N286" s="135" t="n"/>
      <c r="O286" s="135" t="n"/>
      <c r="P286" s="135" t="n"/>
      <c r="Q286" s="135" t="n"/>
      <c r="R286" s="135" t="n"/>
      <c r="S286" s="135" t="n"/>
      <c r="T286" s="135" t="n"/>
      <c r="U286" s="135" t="n"/>
      <c r="V286" s="135" t="n"/>
      <c r="W286" s="135" t="n"/>
      <c r="X286" s="135" t="n"/>
      <c r="Y286" s="135" t="n"/>
      <c r="Z286" s="135" t="n"/>
      <c r="AA286" s="135" t="n"/>
      <c r="AB286" s="135" t="n"/>
      <c r="AC286" s="135" t="n"/>
      <c r="AD286" s="135" t="n"/>
      <c r="AE286" s="135" t="n"/>
      <c r="AF286" s="135" t="n"/>
      <c r="AG286" s="135" t="n"/>
      <c r="AH286" s="135" t="n"/>
      <c r="AI286" s="135" t="n"/>
      <c r="AJ286" s="135" t="n"/>
      <c r="AK286" s="135" t="n"/>
      <c r="AL286" s="135" t="n"/>
      <c r="AM286" s="135" t="n"/>
      <c r="AN286" s="135" t="n"/>
      <c r="AO286" s="135" t="n"/>
      <c r="AP286" s="135" t="n"/>
      <c r="AQ286" s="135" t="n"/>
      <c r="AR286" s="135" t="n"/>
      <c r="AS286" s="135" t="n"/>
      <c r="AT286" s="135" t="n"/>
      <c r="AU286" s="135" t="n"/>
      <c r="AV286" s="135" t="n"/>
      <c r="AW286" s="135" t="n"/>
      <c r="AX286" s="135" t="n"/>
      <c r="AY286" s="135" t="n"/>
      <c r="AZ286" s="135" t="n"/>
      <c r="BA286" s="135" t="n"/>
      <c r="BB286" s="135" t="n"/>
      <c r="BC286" s="135" t="n"/>
      <c r="BD286" s="135" t="n"/>
      <c r="BE286" s="135" t="n"/>
      <c r="BF286" s="135" t="n"/>
      <c r="BG286" s="135" t="n"/>
      <c r="BH286" s="135" t="n"/>
      <c r="BI286" s="135" t="n"/>
      <c r="BJ286" s="135" t="n"/>
      <c r="BK286" s="135" t="n"/>
      <c r="BL286" s="135" t="n"/>
      <c r="BM286" s="135" t="n"/>
      <c r="BN286" s="135" t="n"/>
      <c r="BO286" s="135" t="n"/>
      <c r="BP286" s="135" t="n"/>
      <c r="BQ286" s="135" t="n"/>
      <c r="BR286" s="135" t="n"/>
      <c r="BS286" s="135" t="n"/>
      <c r="BT286" s="135" t="n"/>
      <c r="BU286" s="135" t="n"/>
      <c r="BV286" s="135" t="n"/>
      <c r="BW286" s="135" t="n"/>
      <c r="BX286" s="135" t="n"/>
      <c r="BY286" s="135" t="n"/>
      <c r="BZ286" s="135" t="n"/>
      <c r="CA286" s="135" t="n"/>
      <c r="CB286" s="135" t="n"/>
      <c r="CC286" s="135" t="n"/>
      <c r="CD286" s="135" t="n"/>
      <c r="CE286" s="135" t="n"/>
      <c r="CF286" s="135" t="n"/>
      <c r="CG286" s="135" t="n"/>
      <c r="CH286" s="135" t="n"/>
      <c r="CI286" s="135" t="n"/>
      <c r="CJ286" s="135" t="n"/>
      <c r="CK286" s="135" t="n"/>
      <c r="CL286" s="135" t="n"/>
      <c r="CM286" s="135" t="n"/>
      <c r="CN286" s="135" t="n"/>
      <c r="CO286" s="135" t="n"/>
      <c r="CP286" s="135" t="n"/>
      <c r="CQ286" s="135" t="n"/>
      <c r="CR286" s="135" t="n"/>
      <c r="CU286" s="36" t="n"/>
      <c r="CV286" s="36" t="n"/>
      <c r="CW286" s="36" t="n"/>
      <c r="CX286" s="36" t="n"/>
      <c r="CY286" s="36" t="n"/>
      <c r="CZ286" s="36" t="n"/>
      <c r="DA286" s="36" t="n"/>
      <c r="DB286" s="36" t="n"/>
      <c r="DC286" s="36" t="n"/>
      <c r="DD286" s="36" t="n"/>
      <c r="DE286" s="36" t="n"/>
      <c r="DF286" s="36" t="n"/>
      <c r="DG286" s="36" t="n"/>
      <c r="DH286" s="36" t="n"/>
      <c r="DI286" s="36" t="n"/>
      <c r="DJ286" s="36" t="n"/>
      <c r="DK286" s="36" t="n"/>
      <c r="DL286" s="36" t="n"/>
      <c r="DM286" s="36" t="n"/>
      <c r="DN286" s="36" t="n"/>
      <c r="DO286" s="36" t="n"/>
      <c r="DP286" s="36" t="n"/>
      <c r="DQ286" s="36" t="n"/>
      <c r="DR286" s="36" t="n"/>
      <c r="DS286" s="36" t="n"/>
      <c r="DT286" s="36" t="n"/>
      <c r="DU286" s="36" t="n"/>
      <c r="DV286" s="36" t="n"/>
      <c r="DW286" s="36" t="n"/>
      <c r="DX286" s="36" t="n"/>
      <c r="DY286" s="36" t="n"/>
      <c r="DZ286" s="36" t="n"/>
      <c r="EA286" s="36" t="n"/>
      <c r="EB286" s="36" t="n"/>
      <c r="EC286" s="36" t="n"/>
      <c r="ED286" s="36" t="n"/>
      <c r="EE286" s="36" t="n"/>
      <c r="EF286" s="36" t="n"/>
      <c r="EG286" s="36" t="n"/>
      <c r="EH286" s="36" t="n"/>
      <c r="EI286" s="36" t="n"/>
      <c r="EJ286" s="36" t="n"/>
      <c r="EK286" s="36" t="n"/>
      <c r="EL286" s="36" t="n"/>
      <c r="EM286" s="36" t="n"/>
      <c r="EN286" s="36" t="n"/>
    </row>
    <row r="287">
      <c r="A287" s="36" t="n"/>
      <c r="B287" s="36" t="n"/>
      <c r="C287" s="144" t="n"/>
      <c r="D287" s="144" t="n"/>
      <c r="E287" s="135" t="n"/>
      <c r="F287" s="135" t="n"/>
      <c r="G287" s="135" t="n"/>
      <c r="H287" s="135" t="n"/>
      <c r="I287" s="135" t="n"/>
      <c r="J287" s="135" t="n"/>
      <c r="K287" s="135" t="n"/>
      <c r="L287" s="135" t="n"/>
      <c r="M287" s="135" t="n"/>
      <c r="N287" s="135" t="n"/>
      <c r="O287" s="135" t="n"/>
      <c r="P287" s="135" t="n"/>
      <c r="Q287" s="135" t="n"/>
      <c r="R287" s="135" t="n"/>
      <c r="S287" s="135" t="n"/>
      <c r="T287" s="135" t="n"/>
      <c r="U287" s="135" t="n"/>
      <c r="V287" s="135" t="n"/>
      <c r="W287" s="135" t="n"/>
      <c r="X287" s="135" t="n"/>
      <c r="Y287" s="135" t="n"/>
      <c r="Z287" s="135" t="n"/>
      <c r="AA287" s="135" t="n"/>
      <c r="AB287" s="135" t="n"/>
      <c r="AC287" s="135" t="n"/>
      <c r="AD287" s="135" t="n"/>
      <c r="AE287" s="135" t="n"/>
      <c r="AF287" s="135" t="n"/>
      <c r="AG287" s="135" t="n"/>
      <c r="AH287" s="135" t="n"/>
      <c r="AI287" s="135" t="n"/>
      <c r="AJ287" s="135" t="n"/>
      <c r="AK287" s="135" t="n"/>
      <c r="AL287" s="135" t="n"/>
      <c r="AM287" s="135" t="n"/>
      <c r="AN287" s="135" t="n"/>
      <c r="AO287" s="135" t="n"/>
      <c r="AP287" s="135" t="n"/>
      <c r="AQ287" s="135" t="n"/>
      <c r="AR287" s="135" t="n"/>
      <c r="AS287" s="135" t="n"/>
      <c r="AT287" s="135" t="n"/>
      <c r="AU287" s="135" t="n"/>
      <c r="AV287" s="135" t="n"/>
      <c r="AW287" s="135" t="n"/>
      <c r="AX287" s="135" t="n"/>
      <c r="AY287" s="135" t="n"/>
      <c r="AZ287" s="135" t="n"/>
      <c r="BA287" s="135" t="n"/>
      <c r="BB287" s="135" t="n"/>
      <c r="BC287" s="135" t="n"/>
      <c r="BD287" s="135" t="n"/>
      <c r="BE287" s="135" t="n"/>
      <c r="BF287" s="135" t="n"/>
      <c r="BG287" s="135" t="n"/>
      <c r="BH287" s="135" t="n"/>
      <c r="BI287" s="135" t="n"/>
      <c r="BJ287" s="135" t="n"/>
      <c r="BK287" s="135" t="n"/>
      <c r="BL287" s="135" t="n"/>
      <c r="BM287" s="135" t="n"/>
      <c r="BN287" s="135" t="n"/>
      <c r="BO287" s="135" t="n"/>
      <c r="BP287" s="135" t="n"/>
      <c r="BQ287" s="135" t="n"/>
      <c r="BR287" s="135" t="n"/>
      <c r="BS287" s="135" t="n"/>
      <c r="BT287" s="135" t="n"/>
      <c r="BU287" s="135" t="n"/>
      <c r="BV287" s="135" t="n"/>
      <c r="BW287" s="135" t="n"/>
      <c r="BX287" s="135" t="n"/>
      <c r="BY287" s="135" t="n"/>
      <c r="BZ287" s="135" t="n"/>
      <c r="CA287" s="135" t="n"/>
      <c r="CB287" s="135" t="n"/>
      <c r="CC287" s="135" t="n"/>
      <c r="CD287" s="135" t="n"/>
      <c r="CE287" s="135" t="n"/>
      <c r="CF287" s="135" t="n"/>
      <c r="CG287" s="135" t="n"/>
      <c r="CH287" s="135" t="n"/>
      <c r="CI287" s="135" t="n"/>
      <c r="CJ287" s="135" t="n"/>
      <c r="CK287" s="135" t="n"/>
      <c r="CL287" s="135" t="n"/>
      <c r="CM287" s="135" t="n"/>
      <c r="CN287" s="135" t="n"/>
      <c r="CO287" s="135" t="n"/>
      <c r="CP287" s="135" t="n"/>
      <c r="CQ287" s="135" t="n"/>
      <c r="CR287" s="135" t="n"/>
      <c r="CU287" s="36" t="n"/>
      <c r="CV287" s="36" t="n"/>
      <c r="CW287" s="36" t="n"/>
      <c r="CX287" s="36" t="n"/>
      <c r="CY287" s="36" t="n"/>
      <c r="CZ287" s="36" t="n"/>
      <c r="DA287" s="36" t="n"/>
      <c r="DB287" s="36" t="n"/>
      <c r="DC287" s="36" t="n"/>
      <c r="DD287" s="36" t="n"/>
      <c r="DE287" s="36" t="n"/>
      <c r="DF287" s="36" t="n"/>
      <c r="DG287" s="36" t="n"/>
      <c r="DH287" s="36" t="n"/>
      <c r="DI287" s="36" t="n"/>
      <c r="DJ287" s="36" t="n"/>
      <c r="DK287" s="36" t="n"/>
      <c r="DL287" s="36" t="n"/>
      <c r="DM287" s="36" t="n"/>
      <c r="DN287" s="36" t="n"/>
      <c r="DO287" s="36" t="n"/>
      <c r="DP287" s="36" t="n"/>
      <c r="DQ287" s="36" t="n"/>
      <c r="DR287" s="36" t="n"/>
      <c r="DS287" s="36" t="n"/>
      <c r="DT287" s="36" t="n"/>
      <c r="DU287" s="36" t="n"/>
      <c r="DV287" s="36" t="n"/>
      <c r="DW287" s="36" t="n"/>
      <c r="DX287" s="36" t="n"/>
      <c r="DY287" s="36" t="n"/>
      <c r="DZ287" s="36" t="n"/>
      <c r="EA287" s="36" t="n"/>
      <c r="EB287" s="36" t="n"/>
      <c r="EC287" s="36" t="n"/>
      <c r="ED287" s="36" t="n"/>
      <c r="EE287" s="36" t="n"/>
      <c r="EF287" s="36" t="n"/>
      <c r="EG287" s="36" t="n"/>
      <c r="EH287" s="36" t="n"/>
      <c r="EI287" s="36" t="n"/>
      <c r="EJ287" s="36" t="n"/>
      <c r="EK287" s="36" t="n"/>
      <c r="EL287" s="36" t="n"/>
      <c r="EM287" s="36" t="n"/>
      <c r="EN287" s="36" t="n"/>
    </row>
    <row r="288">
      <c r="A288" s="36" t="n"/>
      <c r="B288" s="36" t="n"/>
      <c r="C288" s="144" t="n"/>
      <c r="D288" s="144" t="n"/>
      <c r="E288" s="135" t="n"/>
      <c r="F288" s="135" t="n"/>
      <c r="G288" s="135" t="n"/>
      <c r="H288" s="135" t="n"/>
      <c r="I288" s="135" t="n"/>
      <c r="J288" s="135" t="n"/>
      <c r="K288" s="135" t="n"/>
      <c r="L288" s="135" t="n"/>
      <c r="M288" s="135" t="n"/>
      <c r="N288" s="135" t="n"/>
      <c r="O288" s="135" t="n"/>
      <c r="P288" s="135" t="n"/>
      <c r="Q288" s="135" t="n"/>
      <c r="R288" s="135" t="n"/>
      <c r="S288" s="135" t="n"/>
      <c r="T288" s="135" t="n"/>
      <c r="U288" s="135" t="n"/>
      <c r="V288" s="135" t="n"/>
      <c r="W288" s="135" t="n"/>
      <c r="X288" s="135" t="n"/>
      <c r="Y288" s="135" t="n"/>
      <c r="Z288" s="135" t="n"/>
      <c r="AA288" s="135" t="n"/>
      <c r="AB288" s="135" t="n"/>
      <c r="AC288" s="135" t="n"/>
      <c r="AD288" s="135" t="n"/>
      <c r="AE288" s="135" t="n"/>
      <c r="AF288" s="135" t="n"/>
      <c r="AG288" s="135" t="n"/>
      <c r="AH288" s="135" t="n"/>
      <c r="AI288" s="135" t="n"/>
      <c r="AJ288" s="135" t="n"/>
      <c r="AK288" s="135" t="n"/>
      <c r="AL288" s="135" t="n"/>
      <c r="AM288" s="135" t="n"/>
      <c r="AN288" s="135" t="n"/>
      <c r="AO288" s="135" t="n"/>
      <c r="AP288" s="135" t="n"/>
      <c r="AQ288" s="135" t="n"/>
      <c r="AR288" s="135" t="n"/>
      <c r="AS288" s="135" t="n"/>
      <c r="AT288" s="135" t="n"/>
      <c r="AU288" s="135" t="n"/>
      <c r="AV288" s="135" t="n"/>
      <c r="AW288" s="135" t="n"/>
      <c r="AX288" s="135" t="n"/>
      <c r="AY288" s="135" t="n"/>
      <c r="AZ288" s="135" t="n"/>
      <c r="BA288" s="135" t="n"/>
      <c r="BB288" s="135" t="n"/>
      <c r="BC288" s="135" t="n"/>
      <c r="BD288" s="135" t="n"/>
      <c r="BE288" s="135" t="n"/>
      <c r="BF288" s="135" t="n"/>
      <c r="BG288" s="135" t="n"/>
      <c r="BH288" s="135" t="n"/>
      <c r="BI288" s="135" t="n"/>
      <c r="BJ288" s="135" t="n"/>
      <c r="BK288" s="135" t="n"/>
      <c r="BL288" s="135" t="n"/>
      <c r="BM288" s="135" t="n"/>
      <c r="BN288" s="135" t="n"/>
      <c r="BO288" s="135" t="n"/>
      <c r="BP288" s="135" t="n"/>
      <c r="BQ288" s="135" t="n"/>
      <c r="BR288" s="135" t="n"/>
      <c r="BS288" s="135" t="n"/>
      <c r="BT288" s="135" t="n"/>
      <c r="BU288" s="135" t="n"/>
      <c r="BV288" s="135" t="n"/>
      <c r="BW288" s="135" t="n"/>
      <c r="BX288" s="135" t="n"/>
      <c r="BY288" s="135" t="n"/>
      <c r="BZ288" s="135" t="n"/>
      <c r="CA288" s="135" t="n"/>
      <c r="CB288" s="135" t="n"/>
      <c r="CC288" s="135" t="n"/>
      <c r="CD288" s="135" t="n"/>
      <c r="CE288" s="135" t="n"/>
      <c r="CF288" s="135" t="n"/>
      <c r="CG288" s="135" t="n"/>
      <c r="CH288" s="135" t="n"/>
      <c r="CI288" s="135" t="n"/>
      <c r="CJ288" s="135" t="n"/>
      <c r="CK288" s="135" t="n"/>
      <c r="CL288" s="135" t="n"/>
      <c r="CM288" s="135" t="n"/>
      <c r="CN288" s="135" t="n"/>
      <c r="CO288" s="135" t="n"/>
      <c r="CP288" s="135" t="n"/>
      <c r="CQ288" s="135" t="n"/>
      <c r="CR288" s="135" t="n"/>
      <c r="CU288" s="36" t="n"/>
      <c r="CV288" s="36" t="n"/>
      <c r="CW288" s="36" t="n"/>
      <c r="CX288" s="36" t="n"/>
      <c r="CY288" s="36" t="n"/>
      <c r="CZ288" s="36" t="n"/>
      <c r="DA288" s="36" t="n"/>
      <c r="DB288" s="36" t="n"/>
      <c r="DC288" s="36" t="n"/>
      <c r="DD288" s="36" t="n"/>
      <c r="DE288" s="36" t="n"/>
      <c r="DF288" s="36" t="n"/>
      <c r="DG288" s="36" t="n"/>
      <c r="DH288" s="36" t="n"/>
      <c r="DI288" s="36" t="n"/>
      <c r="DJ288" s="36" t="n"/>
      <c r="DK288" s="36" t="n"/>
      <c r="DL288" s="36" t="n"/>
      <c r="DM288" s="36" t="n"/>
      <c r="DN288" s="36" t="n"/>
      <c r="DO288" s="36" t="n"/>
      <c r="DP288" s="36" t="n"/>
      <c r="DQ288" s="36" t="n"/>
      <c r="DR288" s="36" t="n"/>
      <c r="DS288" s="36" t="n"/>
      <c r="DT288" s="36" t="n"/>
      <c r="DU288" s="36" t="n"/>
      <c r="DV288" s="36" t="n"/>
      <c r="DW288" s="36" t="n"/>
      <c r="DX288" s="36" t="n"/>
      <c r="DY288" s="36" t="n"/>
      <c r="DZ288" s="36" t="n"/>
      <c r="EA288" s="36" t="n"/>
      <c r="EB288" s="36" t="n"/>
      <c r="EC288" s="36" t="n"/>
      <c r="ED288" s="36" t="n"/>
      <c r="EE288" s="36" t="n"/>
      <c r="EF288" s="36" t="n"/>
      <c r="EG288" s="36" t="n"/>
      <c r="EH288" s="36" t="n"/>
      <c r="EI288" s="36" t="n"/>
      <c r="EJ288" s="36" t="n"/>
      <c r="EK288" s="36" t="n"/>
      <c r="EL288" s="36" t="n"/>
      <c r="EM288" s="36" t="n"/>
      <c r="EN288" s="36" t="n"/>
    </row>
    <row r="289">
      <c r="A289" s="36" t="n"/>
      <c r="B289" s="36" t="n"/>
      <c r="C289" s="144" t="n"/>
      <c r="D289" s="144" t="n"/>
      <c r="E289" s="135" t="n"/>
      <c r="F289" s="135" t="n"/>
      <c r="G289" s="135" t="n"/>
      <c r="H289" s="135" t="n"/>
      <c r="I289" s="135" t="n"/>
      <c r="J289" s="135" t="n"/>
      <c r="K289" s="135" t="n"/>
      <c r="L289" s="135" t="n"/>
      <c r="M289" s="135" t="n"/>
      <c r="N289" s="135" t="n"/>
      <c r="O289" s="135" t="n"/>
      <c r="P289" s="135" t="n"/>
      <c r="Q289" s="135" t="n"/>
      <c r="R289" s="135" t="n"/>
      <c r="S289" s="135" t="n"/>
      <c r="T289" s="135" t="n"/>
      <c r="U289" s="135" t="n"/>
      <c r="V289" s="135" t="n"/>
      <c r="W289" s="135" t="n"/>
      <c r="X289" s="135" t="n"/>
      <c r="Y289" s="135" t="n"/>
      <c r="Z289" s="135" t="n"/>
      <c r="AA289" s="135" t="n"/>
      <c r="AB289" s="135" t="n"/>
      <c r="AC289" s="135" t="n"/>
      <c r="AD289" s="135" t="n"/>
      <c r="AE289" s="135" t="n"/>
      <c r="AF289" s="135" t="n"/>
      <c r="AG289" s="135" t="n"/>
      <c r="AH289" s="135" t="n"/>
      <c r="AI289" s="135" t="n"/>
      <c r="AJ289" s="135" t="n"/>
      <c r="AK289" s="135" t="n"/>
      <c r="AL289" s="135" t="n"/>
      <c r="AM289" s="135" t="n"/>
      <c r="AN289" s="135" t="n"/>
      <c r="AO289" s="135" t="n"/>
      <c r="AP289" s="135" t="n"/>
      <c r="AQ289" s="135" t="n"/>
      <c r="AR289" s="135" t="n"/>
      <c r="AS289" s="135" t="n"/>
      <c r="AT289" s="135" t="n"/>
      <c r="AU289" s="135" t="n"/>
      <c r="AV289" s="135" t="n"/>
      <c r="AW289" s="135" t="n"/>
      <c r="AX289" s="135" t="n"/>
      <c r="AY289" s="135" t="n"/>
      <c r="AZ289" s="135" t="n"/>
      <c r="BA289" s="135" t="n"/>
      <c r="BB289" s="135" t="n"/>
      <c r="BC289" s="135" t="n"/>
      <c r="BD289" s="135" t="n"/>
      <c r="BE289" s="135" t="n"/>
      <c r="BF289" s="135" t="n"/>
      <c r="BG289" s="135" t="n"/>
      <c r="BH289" s="135" t="n"/>
      <c r="BI289" s="135" t="n"/>
      <c r="BJ289" s="135" t="n"/>
      <c r="BK289" s="135" t="n"/>
      <c r="BL289" s="135" t="n"/>
      <c r="BM289" s="135" t="n"/>
      <c r="BN289" s="135" t="n"/>
      <c r="BO289" s="135" t="n"/>
      <c r="BP289" s="135" t="n"/>
      <c r="BQ289" s="135" t="n"/>
      <c r="BR289" s="135" t="n"/>
      <c r="BS289" s="135" t="n"/>
      <c r="BT289" s="135" t="n"/>
      <c r="BU289" s="135" t="n"/>
      <c r="BV289" s="135" t="n"/>
      <c r="BW289" s="135" t="n"/>
      <c r="BX289" s="135" t="n"/>
      <c r="BY289" s="135" t="n"/>
      <c r="BZ289" s="135" t="n"/>
      <c r="CA289" s="135" t="n"/>
      <c r="CB289" s="135" t="n"/>
      <c r="CC289" s="135" t="n"/>
      <c r="CD289" s="135" t="n"/>
      <c r="CE289" s="135" t="n"/>
      <c r="CF289" s="135" t="n"/>
      <c r="CG289" s="135" t="n"/>
      <c r="CH289" s="135" t="n"/>
      <c r="CI289" s="135" t="n"/>
      <c r="CJ289" s="135" t="n"/>
      <c r="CK289" s="135" t="n"/>
      <c r="CL289" s="135" t="n"/>
      <c r="CM289" s="135" t="n"/>
      <c r="CN289" s="135" t="n"/>
      <c r="CO289" s="135" t="n"/>
      <c r="CP289" s="135" t="n"/>
      <c r="CQ289" s="135" t="n"/>
      <c r="CR289" s="135" t="n"/>
      <c r="CU289" s="36" t="n"/>
      <c r="CV289" s="36" t="n"/>
      <c r="CW289" s="36" t="n"/>
      <c r="CX289" s="36" t="n"/>
      <c r="CY289" s="36" t="n"/>
      <c r="CZ289" s="36" t="n"/>
      <c r="DA289" s="36" t="n"/>
      <c r="DB289" s="36" t="n"/>
      <c r="DC289" s="36" t="n"/>
      <c r="DD289" s="36" t="n"/>
      <c r="DE289" s="36" t="n"/>
      <c r="DF289" s="36" t="n"/>
      <c r="DG289" s="36" t="n"/>
      <c r="DH289" s="36" t="n"/>
      <c r="DI289" s="36" t="n"/>
      <c r="DJ289" s="36" t="n"/>
      <c r="DK289" s="36" t="n"/>
      <c r="DL289" s="36" t="n"/>
      <c r="DM289" s="36" t="n"/>
      <c r="DN289" s="36" t="n"/>
      <c r="DO289" s="36" t="n"/>
      <c r="DP289" s="36" t="n"/>
      <c r="DQ289" s="36" t="n"/>
      <c r="DR289" s="36" t="n"/>
      <c r="DS289" s="36" t="n"/>
      <c r="DT289" s="36" t="n"/>
      <c r="DU289" s="36" t="n"/>
      <c r="DV289" s="36" t="n"/>
      <c r="DW289" s="36" t="n"/>
      <c r="DX289" s="36" t="n"/>
      <c r="DY289" s="36" t="n"/>
      <c r="DZ289" s="36" t="n"/>
      <c r="EA289" s="36" t="n"/>
      <c r="EB289" s="36" t="n"/>
      <c r="EC289" s="36" t="n"/>
      <c r="ED289" s="36" t="n"/>
      <c r="EE289" s="36" t="n"/>
      <c r="EF289" s="36" t="n"/>
      <c r="EG289" s="36" t="n"/>
      <c r="EH289" s="36" t="n"/>
      <c r="EI289" s="36" t="n"/>
      <c r="EJ289" s="36" t="n"/>
      <c r="EK289" s="36" t="n"/>
      <c r="EL289" s="36" t="n"/>
      <c r="EM289" s="36" t="n"/>
      <c r="EN289" s="36" t="n"/>
    </row>
    <row r="290">
      <c r="A290" s="36" t="n"/>
      <c r="B290" s="36" t="n"/>
      <c r="C290" s="144" t="n"/>
      <c r="D290" s="144" t="n"/>
      <c r="E290" s="135" t="n"/>
      <c r="F290" s="135" t="n"/>
      <c r="G290" s="135" t="n"/>
      <c r="H290" s="135" t="n"/>
      <c r="I290" s="135" t="n"/>
      <c r="J290" s="135" t="n"/>
      <c r="K290" s="135" t="n"/>
      <c r="L290" s="135" t="n"/>
      <c r="M290" s="135" t="n"/>
      <c r="N290" s="135" t="n"/>
      <c r="O290" s="135" t="n"/>
      <c r="P290" s="135" t="n"/>
      <c r="Q290" s="135" t="n"/>
      <c r="R290" s="135" t="n"/>
      <c r="S290" s="135" t="n"/>
      <c r="T290" s="135" t="n"/>
      <c r="U290" s="135" t="n"/>
      <c r="V290" s="135" t="n"/>
      <c r="W290" s="135" t="n"/>
      <c r="X290" s="135" t="n"/>
      <c r="Y290" s="135" t="n"/>
      <c r="Z290" s="135" t="n"/>
      <c r="AA290" s="135" t="n"/>
      <c r="AB290" s="135" t="n"/>
      <c r="AC290" s="135" t="n"/>
      <c r="AD290" s="135" t="n"/>
      <c r="AE290" s="135" t="n"/>
      <c r="AF290" s="135" t="n"/>
      <c r="AG290" s="135" t="n"/>
      <c r="AH290" s="135" t="n"/>
      <c r="AI290" s="135" t="n"/>
      <c r="AJ290" s="135" t="n"/>
      <c r="AK290" s="135" t="n"/>
      <c r="AL290" s="135" t="n"/>
      <c r="AM290" s="135" t="n"/>
      <c r="AN290" s="135" t="n"/>
      <c r="AO290" s="135" t="n"/>
      <c r="AP290" s="135" t="n"/>
      <c r="AQ290" s="135" t="n"/>
      <c r="AR290" s="135" t="n"/>
      <c r="AS290" s="135" t="n"/>
      <c r="AT290" s="135" t="n"/>
      <c r="AU290" s="135" t="n"/>
      <c r="AV290" s="135" t="n"/>
      <c r="AW290" s="135" t="n"/>
      <c r="AX290" s="135" t="n"/>
      <c r="AY290" s="135" t="n"/>
      <c r="AZ290" s="135" t="n"/>
      <c r="BA290" s="135" t="n"/>
      <c r="BB290" s="135" t="n"/>
      <c r="BC290" s="135" t="n"/>
      <c r="BD290" s="135" t="n"/>
      <c r="BE290" s="135" t="n"/>
      <c r="BF290" s="135" t="n"/>
      <c r="BG290" s="135" t="n"/>
      <c r="BH290" s="135" t="n"/>
      <c r="BI290" s="135" t="n"/>
      <c r="BJ290" s="135" t="n"/>
      <c r="BK290" s="135" t="n"/>
      <c r="BL290" s="135" t="n"/>
      <c r="BM290" s="135" t="n"/>
      <c r="BN290" s="135" t="n"/>
      <c r="BO290" s="135" t="n"/>
      <c r="BP290" s="135" t="n"/>
      <c r="BQ290" s="135" t="n"/>
      <c r="BR290" s="135" t="n"/>
      <c r="BS290" s="135" t="n"/>
      <c r="BT290" s="135" t="n"/>
      <c r="BU290" s="135" t="n"/>
      <c r="BV290" s="135" t="n"/>
      <c r="BW290" s="135" t="n"/>
      <c r="BX290" s="135" t="n"/>
      <c r="BY290" s="135" t="n"/>
      <c r="BZ290" s="135" t="n"/>
      <c r="CA290" s="135" t="n"/>
      <c r="CB290" s="135" t="n"/>
      <c r="CC290" s="135" t="n"/>
      <c r="CD290" s="135" t="n"/>
      <c r="CE290" s="135" t="n"/>
      <c r="CF290" s="135" t="n"/>
      <c r="CG290" s="135" t="n"/>
      <c r="CH290" s="135" t="n"/>
      <c r="CI290" s="135" t="n"/>
      <c r="CJ290" s="135" t="n"/>
      <c r="CK290" s="135" t="n"/>
      <c r="CL290" s="135" t="n"/>
      <c r="CM290" s="135" t="n"/>
      <c r="CN290" s="135" t="n"/>
      <c r="CO290" s="135" t="n"/>
      <c r="CP290" s="135" t="n"/>
      <c r="CQ290" s="135" t="n"/>
      <c r="CR290" s="135" t="n"/>
      <c r="CU290" s="36" t="n"/>
      <c r="CV290" s="36" t="n"/>
      <c r="CW290" s="36" t="n"/>
      <c r="CX290" s="36" t="n"/>
      <c r="CY290" s="36" t="n"/>
      <c r="CZ290" s="36" t="n"/>
      <c r="DA290" s="36" t="n"/>
      <c r="DB290" s="36" t="n"/>
      <c r="DC290" s="36" t="n"/>
      <c r="DD290" s="36" t="n"/>
      <c r="DE290" s="36" t="n"/>
      <c r="DF290" s="36" t="n"/>
      <c r="DG290" s="36" t="n"/>
      <c r="DH290" s="36" t="n"/>
      <c r="DI290" s="36" t="n"/>
      <c r="DJ290" s="36" t="n"/>
      <c r="DK290" s="36" t="n"/>
      <c r="DL290" s="36" t="n"/>
      <c r="DM290" s="36" t="n"/>
      <c r="DN290" s="36" t="n"/>
      <c r="DO290" s="36" t="n"/>
      <c r="DP290" s="36" t="n"/>
      <c r="DQ290" s="36" t="n"/>
      <c r="DR290" s="36" t="n"/>
      <c r="DS290" s="36" t="n"/>
      <c r="DT290" s="36" t="n"/>
      <c r="DU290" s="36" t="n"/>
      <c r="DV290" s="36" t="n"/>
      <c r="DW290" s="36" t="n"/>
      <c r="DX290" s="36" t="n"/>
      <c r="DY290" s="36" t="n"/>
      <c r="DZ290" s="36" t="n"/>
      <c r="EA290" s="36" t="n"/>
      <c r="EB290" s="36" t="n"/>
      <c r="EC290" s="36" t="n"/>
      <c r="ED290" s="36" t="n"/>
      <c r="EE290" s="36" t="n"/>
      <c r="EF290" s="36" t="n"/>
      <c r="EG290" s="36" t="n"/>
      <c r="EH290" s="36" t="n"/>
      <c r="EI290" s="36" t="n"/>
      <c r="EJ290" s="36" t="n"/>
      <c r="EK290" s="36" t="n"/>
      <c r="EL290" s="36" t="n"/>
      <c r="EM290" s="36" t="n"/>
      <c r="EN290" s="36" t="n"/>
    </row>
    <row r="291">
      <c r="A291" s="36" t="n"/>
      <c r="B291" s="36" t="n"/>
      <c r="C291" s="144" t="n"/>
      <c r="D291" s="144" t="n"/>
      <c r="E291" s="135" t="n"/>
      <c r="F291" s="135" t="n"/>
      <c r="G291" s="135" t="n"/>
      <c r="H291" s="135" t="n"/>
      <c r="I291" s="135" t="n"/>
      <c r="J291" s="135" t="n"/>
      <c r="K291" s="135" t="n"/>
      <c r="L291" s="135" t="n"/>
      <c r="M291" s="135" t="n"/>
      <c r="N291" s="135" t="n"/>
      <c r="O291" s="135" t="n"/>
      <c r="P291" s="135" t="n"/>
      <c r="Q291" s="135" t="n"/>
      <c r="R291" s="135" t="n"/>
      <c r="S291" s="135" t="n"/>
      <c r="T291" s="135" t="n"/>
      <c r="U291" s="135" t="n"/>
      <c r="V291" s="135" t="n"/>
      <c r="W291" s="135" t="n"/>
      <c r="X291" s="135" t="n"/>
      <c r="Y291" s="135" t="n"/>
      <c r="Z291" s="135" t="n"/>
      <c r="AA291" s="135" t="n"/>
      <c r="AB291" s="135" t="n"/>
      <c r="AC291" s="135" t="n"/>
      <c r="AD291" s="135" t="n"/>
      <c r="AE291" s="135" t="n"/>
      <c r="AF291" s="135" t="n"/>
      <c r="AG291" s="135" t="n"/>
      <c r="AH291" s="135" t="n"/>
      <c r="AI291" s="135" t="n"/>
      <c r="AJ291" s="135" t="n"/>
      <c r="AK291" s="135" t="n"/>
      <c r="AL291" s="135" t="n"/>
      <c r="AM291" s="135" t="n"/>
      <c r="AN291" s="135" t="n"/>
      <c r="AO291" s="135" t="n"/>
      <c r="AP291" s="135" t="n"/>
      <c r="AQ291" s="135" t="n"/>
      <c r="AR291" s="135" t="n"/>
      <c r="AS291" s="135" t="n"/>
      <c r="AT291" s="135" t="n"/>
      <c r="AU291" s="135" t="n"/>
      <c r="AV291" s="135" t="n"/>
      <c r="AW291" s="135" t="n"/>
      <c r="AX291" s="135" t="n"/>
      <c r="AY291" s="135" t="n"/>
      <c r="AZ291" s="135" t="n"/>
      <c r="BA291" s="135" t="n"/>
      <c r="BB291" s="135" t="n"/>
      <c r="BC291" s="135" t="n"/>
      <c r="BD291" s="135" t="n"/>
      <c r="BE291" s="135" t="n"/>
      <c r="BF291" s="135" t="n"/>
      <c r="BG291" s="135" t="n"/>
      <c r="BH291" s="135" t="n"/>
      <c r="BI291" s="135" t="n"/>
      <c r="BJ291" s="135" t="n"/>
      <c r="BK291" s="135" t="n"/>
      <c r="BL291" s="135" t="n"/>
      <c r="BM291" s="135" t="n"/>
      <c r="BN291" s="135" t="n"/>
      <c r="BO291" s="135" t="n"/>
      <c r="BP291" s="135" t="n"/>
      <c r="BQ291" s="135" t="n"/>
      <c r="BR291" s="135" t="n"/>
      <c r="BS291" s="135" t="n"/>
      <c r="BT291" s="135" t="n"/>
      <c r="BU291" s="135" t="n"/>
      <c r="BV291" s="135" t="n"/>
      <c r="BW291" s="135" t="n"/>
      <c r="BX291" s="135" t="n"/>
      <c r="BY291" s="135" t="n"/>
      <c r="BZ291" s="135" t="n"/>
      <c r="CA291" s="135" t="n"/>
      <c r="CB291" s="135" t="n"/>
      <c r="CC291" s="135" t="n"/>
      <c r="CD291" s="135" t="n"/>
      <c r="CE291" s="135" t="n"/>
      <c r="CF291" s="135" t="n"/>
      <c r="CG291" s="135" t="n"/>
      <c r="CH291" s="135" t="n"/>
      <c r="CI291" s="135" t="n"/>
      <c r="CJ291" s="135" t="n"/>
      <c r="CK291" s="135" t="n"/>
      <c r="CL291" s="135" t="n"/>
      <c r="CM291" s="135" t="n"/>
      <c r="CN291" s="135" t="n"/>
      <c r="CO291" s="135" t="n"/>
      <c r="CP291" s="135" t="n"/>
      <c r="CQ291" s="135" t="n"/>
      <c r="CR291" s="135" t="n"/>
      <c r="CU291" s="36" t="n"/>
      <c r="CV291" s="36" t="n"/>
      <c r="CW291" s="36" t="n"/>
      <c r="CX291" s="36" t="n"/>
      <c r="CY291" s="36" t="n"/>
      <c r="CZ291" s="36" t="n"/>
      <c r="DA291" s="36" t="n"/>
      <c r="DB291" s="36" t="n"/>
      <c r="DC291" s="36" t="n"/>
      <c r="DD291" s="36" t="n"/>
      <c r="DE291" s="36" t="n"/>
      <c r="DF291" s="36" t="n"/>
      <c r="DG291" s="36" t="n"/>
      <c r="DH291" s="36" t="n"/>
      <c r="DI291" s="36" t="n"/>
      <c r="DJ291" s="36" t="n"/>
      <c r="DK291" s="36" t="n"/>
      <c r="DL291" s="36" t="n"/>
      <c r="DM291" s="36" t="n"/>
      <c r="DN291" s="36" t="n"/>
      <c r="DO291" s="36" t="n"/>
      <c r="DP291" s="36" t="n"/>
      <c r="DQ291" s="36" t="n"/>
      <c r="DR291" s="36" t="n"/>
      <c r="DS291" s="36" t="n"/>
      <c r="DT291" s="36" t="n"/>
      <c r="DU291" s="36" t="n"/>
      <c r="DV291" s="36" t="n"/>
      <c r="DW291" s="36" t="n"/>
      <c r="DX291" s="36" t="n"/>
      <c r="DY291" s="36" t="n"/>
      <c r="DZ291" s="36" t="n"/>
      <c r="EA291" s="36" t="n"/>
      <c r="EB291" s="36" t="n"/>
      <c r="EC291" s="36" t="n"/>
      <c r="ED291" s="36" t="n"/>
      <c r="EE291" s="36" t="n"/>
      <c r="EF291" s="36" t="n"/>
      <c r="EG291" s="36" t="n"/>
      <c r="EH291" s="36" t="n"/>
      <c r="EI291" s="36" t="n"/>
      <c r="EJ291" s="36" t="n"/>
      <c r="EK291" s="36" t="n"/>
      <c r="EL291" s="36" t="n"/>
      <c r="EM291" s="36" t="n"/>
      <c r="EN291" s="36" t="n"/>
    </row>
    <row r="292">
      <c r="A292" s="36" t="n"/>
      <c r="B292" s="36" t="n"/>
      <c r="C292" s="144" t="n"/>
      <c r="D292" s="144" t="n"/>
      <c r="E292" s="135" t="n"/>
      <c r="F292" s="135" t="n"/>
      <c r="G292" s="135" t="n"/>
      <c r="H292" s="135" t="n"/>
      <c r="I292" s="135" t="n"/>
      <c r="J292" s="135" t="n"/>
      <c r="K292" s="135" t="n"/>
      <c r="L292" s="135" t="n"/>
      <c r="M292" s="135" t="n"/>
      <c r="N292" s="135" t="n"/>
      <c r="O292" s="135" t="n"/>
      <c r="P292" s="135" t="n"/>
      <c r="Q292" s="135" t="n"/>
      <c r="R292" s="135" t="n"/>
      <c r="S292" s="135" t="n"/>
      <c r="T292" s="135" t="n"/>
      <c r="U292" s="135" t="n"/>
      <c r="V292" s="135" t="n"/>
      <c r="W292" s="135" t="n"/>
      <c r="X292" s="135" t="n"/>
      <c r="Y292" s="135" t="n"/>
      <c r="Z292" s="135" t="n"/>
      <c r="AA292" s="135" t="n"/>
      <c r="AB292" s="135" t="n"/>
      <c r="AC292" s="135" t="n"/>
      <c r="AD292" s="135" t="n"/>
      <c r="AE292" s="135" t="n"/>
      <c r="AF292" s="135" t="n"/>
      <c r="AG292" s="135" t="n"/>
      <c r="AH292" s="135" t="n"/>
      <c r="AI292" s="135" t="n"/>
      <c r="AJ292" s="135" t="n"/>
      <c r="AK292" s="135" t="n"/>
      <c r="AL292" s="135" t="n"/>
      <c r="AM292" s="135" t="n"/>
      <c r="AN292" s="135" t="n"/>
      <c r="AO292" s="135" t="n"/>
      <c r="AP292" s="135" t="n"/>
      <c r="AQ292" s="135" t="n"/>
      <c r="AR292" s="135" t="n"/>
      <c r="AS292" s="135" t="n"/>
      <c r="AT292" s="135" t="n"/>
      <c r="AU292" s="135" t="n"/>
      <c r="AV292" s="135" t="n"/>
      <c r="AW292" s="135" t="n"/>
      <c r="AX292" s="135" t="n"/>
      <c r="AY292" s="135" t="n"/>
      <c r="AZ292" s="135" t="n"/>
      <c r="BA292" s="135" t="n"/>
      <c r="BB292" s="135" t="n"/>
      <c r="BC292" s="135" t="n"/>
      <c r="BD292" s="135" t="n"/>
      <c r="BE292" s="135" t="n"/>
      <c r="BF292" s="135" t="n"/>
      <c r="BG292" s="135" t="n"/>
      <c r="BH292" s="135" t="n"/>
      <c r="BI292" s="135" t="n"/>
      <c r="BJ292" s="135" t="n"/>
      <c r="BK292" s="135" t="n"/>
      <c r="BL292" s="135" t="n"/>
      <c r="BM292" s="135" t="n"/>
      <c r="BN292" s="135" t="n"/>
      <c r="BO292" s="135" t="n"/>
      <c r="BP292" s="135" t="n"/>
      <c r="BQ292" s="135" t="n"/>
      <c r="BR292" s="135" t="n"/>
      <c r="BS292" s="135" t="n"/>
      <c r="BT292" s="135" t="n"/>
      <c r="BU292" s="135" t="n"/>
      <c r="BV292" s="135" t="n"/>
      <c r="BW292" s="135" t="n"/>
      <c r="BX292" s="135" t="n"/>
      <c r="BY292" s="135" t="n"/>
      <c r="BZ292" s="135" t="n"/>
      <c r="CA292" s="135" t="n"/>
      <c r="CB292" s="135" t="n"/>
      <c r="CC292" s="135" t="n"/>
      <c r="CD292" s="135" t="n"/>
      <c r="CE292" s="135" t="n"/>
      <c r="CF292" s="135" t="n"/>
      <c r="CG292" s="135" t="n"/>
      <c r="CH292" s="135" t="n"/>
      <c r="CI292" s="135" t="n"/>
      <c r="CJ292" s="135" t="n"/>
      <c r="CK292" s="135" t="n"/>
      <c r="CL292" s="135" t="n"/>
      <c r="CM292" s="135" t="n"/>
      <c r="CN292" s="135" t="n"/>
      <c r="CO292" s="135" t="n"/>
      <c r="CP292" s="135" t="n"/>
      <c r="CQ292" s="135" t="n"/>
      <c r="CR292" s="135" t="n"/>
      <c r="CU292" s="36" t="n"/>
      <c r="CV292" s="36" t="n"/>
      <c r="CW292" s="36" t="n"/>
      <c r="CX292" s="36" t="n"/>
      <c r="CY292" s="36" t="n"/>
      <c r="CZ292" s="36" t="n"/>
      <c r="DA292" s="36" t="n"/>
      <c r="DB292" s="36" t="n"/>
      <c r="DC292" s="36" t="n"/>
      <c r="DD292" s="36" t="n"/>
      <c r="DE292" s="36" t="n"/>
      <c r="DF292" s="36" t="n"/>
      <c r="DG292" s="36" t="n"/>
      <c r="DH292" s="36" t="n"/>
      <c r="DI292" s="36" t="n"/>
      <c r="DJ292" s="36" t="n"/>
      <c r="DK292" s="36" t="n"/>
      <c r="DL292" s="36" t="n"/>
      <c r="DM292" s="36" t="n"/>
      <c r="DN292" s="36" t="n"/>
      <c r="DO292" s="36" t="n"/>
      <c r="DP292" s="36" t="n"/>
      <c r="DQ292" s="36" t="n"/>
      <c r="DR292" s="36" t="n"/>
      <c r="DS292" s="36" t="n"/>
      <c r="DT292" s="36" t="n"/>
      <c r="DU292" s="36" t="n"/>
      <c r="DV292" s="36" t="n"/>
      <c r="DW292" s="36" t="n"/>
      <c r="DX292" s="36" t="n"/>
      <c r="DY292" s="36" t="n"/>
      <c r="DZ292" s="36" t="n"/>
      <c r="EA292" s="36" t="n"/>
      <c r="EB292" s="36" t="n"/>
      <c r="EC292" s="36" t="n"/>
      <c r="ED292" s="36" t="n"/>
      <c r="EE292" s="36" t="n"/>
      <c r="EF292" s="36" t="n"/>
      <c r="EG292" s="36" t="n"/>
      <c r="EH292" s="36" t="n"/>
      <c r="EI292" s="36" t="n"/>
      <c r="EJ292" s="36" t="n"/>
      <c r="EK292" s="36" t="n"/>
      <c r="EL292" s="36" t="n"/>
      <c r="EM292" s="36" t="n"/>
      <c r="EN292" s="36" t="n"/>
    </row>
    <row r="293">
      <c r="A293" s="36" t="n"/>
      <c r="B293" s="36" t="n"/>
      <c r="C293" s="144" t="n"/>
      <c r="D293" s="144" t="n"/>
      <c r="E293" s="135" t="n"/>
      <c r="F293" s="135" t="n"/>
      <c r="G293" s="135" t="n"/>
      <c r="H293" s="135" t="n"/>
      <c r="I293" s="135" t="n"/>
      <c r="J293" s="135" t="n"/>
      <c r="K293" s="135" t="n"/>
      <c r="L293" s="135" t="n"/>
      <c r="M293" s="135" t="n"/>
      <c r="N293" s="135" t="n"/>
      <c r="O293" s="135" t="n"/>
      <c r="P293" s="135" t="n"/>
      <c r="Q293" s="135" t="n"/>
      <c r="R293" s="135" t="n"/>
      <c r="S293" s="135" t="n"/>
      <c r="T293" s="135" t="n"/>
      <c r="U293" s="135" t="n"/>
      <c r="V293" s="135" t="n"/>
      <c r="W293" s="135" t="n"/>
      <c r="X293" s="135" t="n"/>
      <c r="Y293" s="135" t="n"/>
      <c r="Z293" s="135" t="n"/>
      <c r="AA293" s="135" t="n"/>
      <c r="AB293" s="135" t="n"/>
      <c r="AC293" s="135" t="n"/>
      <c r="AD293" s="135" t="n"/>
      <c r="AE293" s="135" t="n"/>
      <c r="AF293" s="135" t="n"/>
      <c r="AG293" s="135" t="n"/>
      <c r="AH293" s="135" t="n"/>
      <c r="AI293" s="135" t="n"/>
      <c r="AJ293" s="135" t="n"/>
      <c r="AK293" s="135" t="n"/>
      <c r="AL293" s="135" t="n"/>
      <c r="AM293" s="135" t="n"/>
      <c r="AN293" s="135" t="n"/>
      <c r="AO293" s="135" t="n"/>
      <c r="AP293" s="135" t="n"/>
      <c r="AQ293" s="135" t="n"/>
      <c r="AR293" s="135" t="n"/>
      <c r="AS293" s="135" t="n"/>
      <c r="AT293" s="135" t="n"/>
      <c r="AU293" s="135" t="n"/>
      <c r="AV293" s="135" t="n"/>
      <c r="AW293" s="135" t="n"/>
      <c r="AX293" s="135" t="n"/>
      <c r="AY293" s="135" t="n"/>
      <c r="AZ293" s="135" t="n"/>
      <c r="BA293" s="135" t="n"/>
      <c r="BB293" s="135" t="n"/>
      <c r="BC293" s="135" t="n"/>
      <c r="BD293" s="135" t="n"/>
      <c r="BE293" s="135" t="n"/>
      <c r="BF293" s="135" t="n"/>
      <c r="BG293" s="135" t="n"/>
      <c r="BH293" s="135" t="n"/>
      <c r="BI293" s="135" t="n"/>
      <c r="BJ293" s="135" t="n"/>
      <c r="BK293" s="135" t="n"/>
      <c r="BL293" s="135" t="n"/>
      <c r="BM293" s="135" t="n"/>
      <c r="BN293" s="135" t="n"/>
      <c r="BO293" s="135" t="n"/>
      <c r="BP293" s="135" t="n"/>
      <c r="BQ293" s="135" t="n"/>
      <c r="BR293" s="135" t="n"/>
      <c r="BS293" s="135" t="n"/>
      <c r="BT293" s="135" t="n"/>
      <c r="BU293" s="135" t="n"/>
      <c r="BV293" s="135" t="n"/>
      <c r="BW293" s="135" t="n"/>
      <c r="BX293" s="135" t="n"/>
      <c r="BY293" s="135" t="n"/>
      <c r="BZ293" s="135" t="n"/>
      <c r="CA293" s="135" t="n"/>
      <c r="CB293" s="135" t="n"/>
      <c r="CC293" s="135" t="n"/>
      <c r="CD293" s="135" t="n"/>
      <c r="CE293" s="135" t="n"/>
      <c r="CF293" s="135" t="n"/>
      <c r="CG293" s="135" t="n"/>
      <c r="CH293" s="135" t="n"/>
      <c r="CI293" s="135" t="n"/>
      <c r="CJ293" s="135" t="n"/>
      <c r="CK293" s="135" t="n"/>
      <c r="CL293" s="135" t="n"/>
      <c r="CM293" s="135" t="n"/>
      <c r="CN293" s="135" t="n"/>
      <c r="CO293" s="135" t="n"/>
      <c r="CP293" s="135" t="n"/>
      <c r="CQ293" s="135" t="n"/>
      <c r="CR293" s="135" t="n"/>
      <c r="CU293" s="36" t="n"/>
      <c r="CV293" s="36" t="n"/>
      <c r="CW293" s="36" t="n"/>
      <c r="CX293" s="36" t="n"/>
      <c r="CY293" s="36" t="n"/>
      <c r="CZ293" s="36" t="n"/>
      <c r="DA293" s="36" t="n"/>
      <c r="DB293" s="36" t="n"/>
      <c r="DC293" s="36" t="n"/>
      <c r="DD293" s="36" t="n"/>
      <c r="DE293" s="36" t="n"/>
      <c r="DF293" s="36" t="n"/>
      <c r="DG293" s="36" t="n"/>
      <c r="DH293" s="36" t="n"/>
      <c r="DI293" s="36" t="n"/>
      <c r="DJ293" s="36" t="n"/>
      <c r="DK293" s="36" t="n"/>
      <c r="DL293" s="36" t="n"/>
      <c r="DM293" s="36" t="n"/>
      <c r="DN293" s="36" t="n"/>
      <c r="DO293" s="36" t="n"/>
      <c r="DP293" s="36" t="n"/>
      <c r="DQ293" s="36" t="n"/>
      <c r="DR293" s="36" t="n"/>
      <c r="DS293" s="36" t="n"/>
      <c r="DT293" s="36" t="n"/>
      <c r="DU293" s="36" t="n"/>
      <c r="DV293" s="36" t="n"/>
      <c r="DW293" s="36" t="n"/>
      <c r="DX293" s="36" t="n"/>
      <c r="DY293" s="36" t="n"/>
      <c r="DZ293" s="36" t="n"/>
      <c r="EA293" s="36" t="n"/>
      <c r="EB293" s="36" t="n"/>
      <c r="EC293" s="36" t="n"/>
      <c r="ED293" s="36" t="n"/>
      <c r="EE293" s="36" t="n"/>
      <c r="EF293" s="36" t="n"/>
      <c r="EG293" s="36" t="n"/>
      <c r="EH293" s="36" t="n"/>
      <c r="EI293" s="36" t="n"/>
      <c r="EJ293" s="36" t="n"/>
      <c r="EK293" s="36" t="n"/>
      <c r="EL293" s="36" t="n"/>
      <c r="EM293" s="36" t="n"/>
      <c r="EN293" s="36" t="n"/>
    </row>
    <row r="294">
      <c r="A294" s="36" t="n"/>
      <c r="B294" s="36" t="n"/>
      <c r="C294" s="144" t="n"/>
      <c r="D294" s="144" t="n"/>
      <c r="E294" s="135" t="n"/>
      <c r="F294" s="135" t="n"/>
      <c r="G294" s="135" t="n"/>
      <c r="H294" s="135" t="n"/>
      <c r="I294" s="135" t="n"/>
      <c r="J294" s="135" t="n"/>
      <c r="K294" s="135" t="n"/>
      <c r="L294" s="135" t="n"/>
      <c r="M294" s="135" t="n"/>
      <c r="N294" s="135" t="n"/>
      <c r="O294" s="135" t="n"/>
      <c r="P294" s="135" t="n"/>
      <c r="Q294" s="135" t="n"/>
      <c r="R294" s="135" t="n"/>
      <c r="S294" s="135" t="n"/>
      <c r="T294" s="135" t="n"/>
      <c r="U294" s="135" t="n"/>
      <c r="V294" s="135" t="n"/>
      <c r="W294" s="135" t="n"/>
      <c r="X294" s="135" t="n"/>
      <c r="Y294" s="135" t="n"/>
      <c r="Z294" s="135" t="n"/>
      <c r="AA294" s="135" t="n"/>
      <c r="AB294" s="135" t="n"/>
      <c r="AC294" s="135" t="n"/>
      <c r="AD294" s="135" t="n"/>
      <c r="AE294" s="135" t="n"/>
      <c r="AF294" s="135" t="n"/>
      <c r="AG294" s="135" t="n"/>
      <c r="AH294" s="135" t="n"/>
      <c r="AI294" s="135" t="n"/>
      <c r="AJ294" s="135" t="n"/>
      <c r="AK294" s="135" t="n"/>
      <c r="AL294" s="135" t="n"/>
      <c r="AM294" s="135" t="n"/>
      <c r="AN294" s="135" t="n"/>
      <c r="AO294" s="135" t="n"/>
      <c r="AP294" s="135" t="n"/>
      <c r="AQ294" s="135" t="n"/>
      <c r="AR294" s="135" t="n"/>
      <c r="AS294" s="135" t="n"/>
      <c r="AT294" s="135" t="n"/>
      <c r="AU294" s="135" t="n"/>
      <c r="AV294" s="135" t="n"/>
      <c r="AW294" s="135" t="n"/>
      <c r="AX294" s="135" t="n"/>
      <c r="AY294" s="135" t="n"/>
      <c r="AZ294" s="135" t="n"/>
      <c r="BA294" s="135" t="n"/>
      <c r="BB294" s="135" t="n"/>
      <c r="BC294" s="135" t="n"/>
      <c r="BD294" s="135" t="n"/>
      <c r="BE294" s="135" t="n"/>
      <c r="BF294" s="135" t="n"/>
      <c r="BG294" s="135" t="n"/>
      <c r="BH294" s="135" t="n"/>
      <c r="BI294" s="135" t="n"/>
      <c r="BJ294" s="135" t="n"/>
      <c r="BK294" s="135" t="n"/>
      <c r="BL294" s="135" t="n"/>
      <c r="BM294" s="135" t="n"/>
      <c r="BN294" s="135" t="n"/>
      <c r="BO294" s="135" t="n"/>
      <c r="BP294" s="135" t="n"/>
      <c r="BQ294" s="135" t="n"/>
      <c r="BR294" s="135" t="n"/>
      <c r="BS294" s="135" t="n"/>
      <c r="BT294" s="135" t="n"/>
      <c r="BU294" s="135" t="n"/>
      <c r="BV294" s="135" t="n"/>
      <c r="BW294" s="135" t="n"/>
      <c r="BX294" s="135" t="n"/>
      <c r="BY294" s="135" t="n"/>
      <c r="BZ294" s="135" t="n"/>
      <c r="CA294" s="135" t="n"/>
      <c r="CB294" s="135" t="n"/>
      <c r="CC294" s="135" t="n"/>
      <c r="CD294" s="135" t="n"/>
      <c r="CE294" s="135" t="n"/>
      <c r="CF294" s="135" t="n"/>
      <c r="CG294" s="135" t="n"/>
      <c r="CH294" s="135" t="n"/>
      <c r="CI294" s="135" t="n"/>
      <c r="CJ294" s="135" t="n"/>
      <c r="CK294" s="135" t="n"/>
      <c r="CL294" s="135" t="n"/>
      <c r="CM294" s="135" t="n"/>
      <c r="CN294" s="135" t="n"/>
      <c r="CO294" s="135" t="n"/>
      <c r="CP294" s="135" t="n"/>
      <c r="CQ294" s="135" t="n"/>
      <c r="CR294" s="135" t="n"/>
      <c r="CU294" s="36" t="n"/>
      <c r="CV294" s="36" t="n"/>
      <c r="CW294" s="36" t="n"/>
      <c r="CX294" s="36" t="n"/>
      <c r="CY294" s="36" t="n"/>
      <c r="CZ294" s="36" t="n"/>
      <c r="DA294" s="36" t="n"/>
      <c r="DB294" s="36" t="n"/>
      <c r="DC294" s="36" t="n"/>
      <c r="DD294" s="36" t="n"/>
      <c r="DE294" s="36" t="n"/>
      <c r="DF294" s="36" t="n"/>
      <c r="DG294" s="36" t="n"/>
      <c r="DH294" s="36" t="n"/>
      <c r="DI294" s="36" t="n"/>
      <c r="DJ294" s="36" t="n"/>
      <c r="DK294" s="36" t="n"/>
      <c r="DL294" s="36" t="n"/>
      <c r="DM294" s="36" t="n"/>
      <c r="DN294" s="36" t="n"/>
      <c r="DO294" s="36" t="n"/>
      <c r="DP294" s="36" t="n"/>
      <c r="DQ294" s="36" t="n"/>
      <c r="DR294" s="36" t="n"/>
      <c r="DS294" s="36" t="n"/>
      <c r="DT294" s="36" t="n"/>
      <c r="DU294" s="36" t="n"/>
      <c r="DV294" s="36" t="n"/>
      <c r="DW294" s="36" t="n"/>
      <c r="DX294" s="36" t="n"/>
      <c r="DY294" s="36" t="n"/>
      <c r="DZ294" s="36" t="n"/>
      <c r="EA294" s="36" t="n"/>
      <c r="EB294" s="36" t="n"/>
      <c r="EC294" s="36" t="n"/>
      <c r="ED294" s="36" t="n"/>
      <c r="EE294" s="36" t="n"/>
      <c r="EF294" s="36" t="n"/>
      <c r="EG294" s="36" t="n"/>
      <c r="EH294" s="36" t="n"/>
      <c r="EI294" s="36" t="n"/>
      <c r="EJ294" s="36" t="n"/>
      <c r="EK294" s="36" t="n"/>
      <c r="EL294" s="36" t="n"/>
      <c r="EM294" s="36" t="n"/>
      <c r="EN294" s="36" t="n"/>
    </row>
    <row r="295">
      <c r="A295" s="36" t="n"/>
      <c r="B295" s="36" t="n"/>
      <c r="C295" s="144" t="n"/>
      <c r="D295" s="144" t="n"/>
      <c r="E295" s="135" t="n"/>
      <c r="F295" s="135" t="n"/>
      <c r="G295" s="135" t="n"/>
      <c r="H295" s="135" t="n"/>
      <c r="I295" s="135" t="n"/>
      <c r="J295" s="135" t="n"/>
      <c r="K295" s="135" t="n"/>
      <c r="L295" s="135" t="n"/>
      <c r="M295" s="135" t="n"/>
      <c r="N295" s="135" t="n"/>
      <c r="O295" s="135" t="n"/>
      <c r="P295" s="135" t="n"/>
      <c r="Q295" s="135" t="n"/>
      <c r="R295" s="135" t="n"/>
      <c r="S295" s="135" t="n"/>
      <c r="T295" s="135" t="n"/>
      <c r="U295" s="135" t="n"/>
      <c r="V295" s="135" t="n"/>
      <c r="W295" s="135" t="n"/>
      <c r="X295" s="135" t="n"/>
      <c r="Y295" s="135" t="n"/>
      <c r="Z295" s="135" t="n"/>
      <c r="AA295" s="135" t="n"/>
      <c r="AB295" s="135" t="n"/>
      <c r="AC295" s="135" t="n"/>
      <c r="AD295" s="135" t="n"/>
      <c r="AE295" s="135" t="n"/>
      <c r="AF295" s="135" t="n"/>
      <c r="AG295" s="135" t="n"/>
      <c r="AH295" s="135" t="n"/>
      <c r="AI295" s="135" t="n"/>
      <c r="AJ295" s="135" t="n"/>
      <c r="AK295" s="135" t="n"/>
      <c r="AL295" s="135" t="n"/>
      <c r="AM295" s="135" t="n"/>
      <c r="AN295" s="135" t="n"/>
      <c r="AO295" s="135" t="n"/>
      <c r="AP295" s="135" t="n"/>
      <c r="AQ295" s="135" t="n"/>
      <c r="AR295" s="135" t="n"/>
      <c r="AS295" s="135" t="n"/>
      <c r="AT295" s="135" t="n"/>
      <c r="AU295" s="135" t="n"/>
      <c r="AV295" s="135" t="n"/>
      <c r="AW295" s="135" t="n"/>
      <c r="AX295" s="135" t="n"/>
      <c r="AY295" s="135" t="n"/>
      <c r="AZ295" s="135" t="n"/>
      <c r="BA295" s="135" t="n"/>
      <c r="BB295" s="135" t="n"/>
      <c r="BC295" s="135" t="n"/>
      <c r="BD295" s="135" t="n"/>
      <c r="BE295" s="135" t="n"/>
      <c r="BF295" s="135" t="n"/>
      <c r="BG295" s="135" t="n"/>
      <c r="BH295" s="135" t="n"/>
      <c r="BI295" s="135" t="n"/>
      <c r="BJ295" s="135" t="n"/>
      <c r="BK295" s="135" t="n"/>
      <c r="BL295" s="135" t="n"/>
      <c r="BM295" s="135" t="n"/>
      <c r="BN295" s="135" t="n"/>
      <c r="BO295" s="135" t="n"/>
      <c r="BP295" s="135" t="n"/>
      <c r="BQ295" s="135" t="n"/>
      <c r="BR295" s="135" t="n"/>
      <c r="BS295" s="135" t="n"/>
      <c r="BT295" s="135" t="n"/>
      <c r="BU295" s="135" t="n"/>
      <c r="BV295" s="135" t="n"/>
      <c r="BW295" s="135" t="n"/>
      <c r="BX295" s="135" t="n"/>
      <c r="BY295" s="135" t="n"/>
      <c r="BZ295" s="135" t="n"/>
      <c r="CA295" s="135" t="n"/>
      <c r="CB295" s="135" t="n"/>
      <c r="CC295" s="135" t="n"/>
      <c r="CD295" s="135" t="n"/>
      <c r="CE295" s="135" t="n"/>
      <c r="CF295" s="135" t="n"/>
      <c r="CG295" s="135" t="n"/>
      <c r="CH295" s="135" t="n"/>
      <c r="CI295" s="135" t="n"/>
      <c r="CJ295" s="135" t="n"/>
      <c r="CK295" s="135" t="n"/>
      <c r="CL295" s="135" t="n"/>
      <c r="CM295" s="135" t="n"/>
      <c r="CN295" s="135" t="n"/>
      <c r="CO295" s="135" t="n"/>
      <c r="CP295" s="135" t="n"/>
      <c r="CQ295" s="135" t="n"/>
      <c r="CR295" s="135" t="n"/>
      <c r="CU295" s="36" t="n"/>
      <c r="CV295" s="36" t="n"/>
      <c r="CW295" s="36" t="n"/>
      <c r="CX295" s="36" t="n"/>
      <c r="CY295" s="36" t="n"/>
      <c r="CZ295" s="36" t="n"/>
      <c r="DA295" s="36" t="n"/>
      <c r="DB295" s="36" t="n"/>
      <c r="DC295" s="36" t="n"/>
      <c r="DD295" s="36" t="n"/>
      <c r="DE295" s="36" t="n"/>
      <c r="DF295" s="36" t="n"/>
      <c r="DG295" s="36" t="n"/>
      <c r="DH295" s="36" t="n"/>
      <c r="DI295" s="36" t="n"/>
      <c r="DJ295" s="36" t="n"/>
      <c r="DK295" s="36" t="n"/>
      <c r="DL295" s="36" t="n"/>
      <c r="DM295" s="36" t="n"/>
      <c r="DN295" s="36" t="n"/>
      <c r="DO295" s="36" t="n"/>
      <c r="DP295" s="36" t="n"/>
      <c r="DQ295" s="36" t="n"/>
      <c r="DR295" s="36" t="n"/>
      <c r="DS295" s="36" t="n"/>
      <c r="DT295" s="36" t="n"/>
      <c r="DU295" s="36" t="n"/>
      <c r="DV295" s="36" t="n"/>
      <c r="DW295" s="36" t="n"/>
      <c r="DX295" s="36" t="n"/>
      <c r="DY295" s="36" t="n"/>
      <c r="DZ295" s="36" t="n"/>
      <c r="EA295" s="36" t="n"/>
      <c r="EB295" s="36" t="n"/>
      <c r="EC295" s="36" t="n"/>
      <c r="ED295" s="36" t="n"/>
      <c r="EE295" s="36" t="n"/>
      <c r="EF295" s="36" t="n"/>
      <c r="EG295" s="36" t="n"/>
      <c r="EH295" s="36" t="n"/>
      <c r="EI295" s="36" t="n"/>
      <c r="EJ295" s="36" t="n"/>
      <c r="EK295" s="36" t="n"/>
      <c r="EL295" s="36" t="n"/>
      <c r="EM295" s="36" t="n"/>
      <c r="EN295" s="36" t="n"/>
    </row>
    <row r="296">
      <c r="A296" s="36" t="n"/>
      <c r="B296" s="36" t="n"/>
      <c r="C296" s="144" t="n"/>
      <c r="D296" s="144" t="n"/>
      <c r="E296" s="135" t="n"/>
      <c r="F296" s="135" t="n"/>
      <c r="G296" s="135" t="n"/>
      <c r="H296" s="135" t="n"/>
      <c r="I296" s="135" t="n"/>
      <c r="J296" s="135" t="n"/>
      <c r="K296" s="135" t="n"/>
      <c r="L296" s="135" t="n"/>
      <c r="M296" s="135" t="n"/>
      <c r="N296" s="135" t="n"/>
      <c r="O296" s="135" t="n"/>
      <c r="P296" s="135" t="n"/>
      <c r="Q296" s="135" t="n"/>
      <c r="R296" s="135" t="n"/>
      <c r="S296" s="135" t="n"/>
      <c r="T296" s="135" t="n"/>
      <c r="U296" s="135" t="n"/>
      <c r="V296" s="135" t="n"/>
      <c r="W296" s="135" t="n"/>
      <c r="X296" s="135" t="n"/>
      <c r="Y296" s="135" t="n"/>
      <c r="Z296" s="135" t="n"/>
      <c r="AA296" s="135" t="n"/>
      <c r="AB296" s="135" t="n"/>
      <c r="AC296" s="135" t="n"/>
      <c r="AD296" s="135" t="n"/>
      <c r="AE296" s="135" t="n"/>
      <c r="AF296" s="135" t="n"/>
      <c r="AG296" s="135" t="n"/>
      <c r="AH296" s="135" t="n"/>
      <c r="AI296" s="135" t="n"/>
      <c r="AJ296" s="135" t="n"/>
      <c r="AK296" s="135" t="n"/>
      <c r="AL296" s="135" t="n"/>
      <c r="AM296" s="135" t="n"/>
      <c r="AN296" s="135" t="n"/>
      <c r="AO296" s="135" t="n"/>
      <c r="AP296" s="135" t="n"/>
      <c r="AQ296" s="135" t="n"/>
      <c r="AR296" s="135" t="n"/>
      <c r="AS296" s="135" t="n"/>
      <c r="AT296" s="135" t="n"/>
      <c r="AU296" s="135" t="n"/>
      <c r="AV296" s="135" t="n"/>
      <c r="AW296" s="135" t="n"/>
      <c r="AX296" s="135" t="n"/>
      <c r="AY296" s="135" t="n"/>
      <c r="AZ296" s="135" t="n"/>
      <c r="BA296" s="135" t="n"/>
      <c r="BB296" s="135" t="n"/>
      <c r="BC296" s="135" t="n"/>
      <c r="BD296" s="135" t="n"/>
      <c r="BE296" s="135" t="n"/>
      <c r="BF296" s="135" t="n"/>
      <c r="BG296" s="135" t="n"/>
      <c r="BH296" s="135" t="n"/>
      <c r="BI296" s="135" t="n"/>
      <c r="BJ296" s="135" t="n"/>
      <c r="BK296" s="135" t="n"/>
      <c r="BL296" s="135" t="n"/>
      <c r="BM296" s="135" t="n"/>
      <c r="BN296" s="135" t="n"/>
      <c r="BO296" s="135" t="n"/>
      <c r="BP296" s="135" t="n"/>
      <c r="BQ296" s="135" t="n"/>
      <c r="BR296" s="135" t="n"/>
      <c r="BS296" s="135" t="n"/>
      <c r="BT296" s="135" t="n"/>
      <c r="BU296" s="135" t="n"/>
      <c r="BV296" s="135" t="n"/>
      <c r="BW296" s="135" t="n"/>
      <c r="BX296" s="135" t="n"/>
      <c r="BY296" s="135" t="n"/>
      <c r="BZ296" s="135" t="n"/>
      <c r="CA296" s="135" t="n"/>
      <c r="CB296" s="135" t="n"/>
      <c r="CC296" s="135" t="n"/>
      <c r="CD296" s="135" t="n"/>
      <c r="CE296" s="135" t="n"/>
      <c r="CF296" s="135" t="n"/>
      <c r="CG296" s="135" t="n"/>
      <c r="CH296" s="135" t="n"/>
      <c r="CI296" s="135" t="n"/>
      <c r="CJ296" s="135" t="n"/>
      <c r="CK296" s="135" t="n"/>
      <c r="CL296" s="135" t="n"/>
      <c r="CM296" s="135" t="n"/>
      <c r="CN296" s="135" t="n"/>
      <c r="CO296" s="135" t="n"/>
      <c r="CP296" s="135" t="n"/>
      <c r="CQ296" s="135" t="n"/>
      <c r="CR296" s="135" t="n"/>
      <c r="CU296" s="36" t="n"/>
      <c r="CV296" s="36" t="n"/>
      <c r="CW296" s="36" t="n"/>
      <c r="CX296" s="36" t="n"/>
      <c r="CY296" s="36" t="n"/>
      <c r="CZ296" s="36" t="n"/>
      <c r="DA296" s="36" t="n"/>
      <c r="DB296" s="36" t="n"/>
      <c r="DC296" s="36" t="n"/>
      <c r="DD296" s="36" t="n"/>
      <c r="DE296" s="36" t="n"/>
      <c r="DF296" s="36" t="n"/>
      <c r="DG296" s="36" t="n"/>
      <c r="DH296" s="36" t="n"/>
      <c r="DI296" s="36" t="n"/>
      <c r="DJ296" s="36" t="n"/>
      <c r="DK296" s="36" t="n"/>
      <c r="DL296" s="36" t="n"/>
      <c r="DM296" s="36" t="n"/>
      <c r="DN296" s="36" t="n"/>
      <c r="DO296" s="36" t="n"/>
      <c r="DP296" s="36" t="n"/>
      <c r="DQ296" s="36" t="n"/>
      <c r="DR296" s="36" t="n"/>
      <c r="DS296" s="36" t="n"/>
      <c r="DT296" s="36" t="n"/>
      <c r="DU296" s="36" t="n"/>
      <c r="DV296" s="36" t="n"/>
      <c r="DW296" s="36" t="n"/>
      <c r="DX296" s="36" t="n"/>
      <c r="DY296" s="36" t="n"/>
      <c r="DZ296" s="36" t="n"/>
      <c r="EA296" s="36" t="n"/>
      <c r="EB296" s="36" t="n"/>
      <c r="EC296" s="36" t="n"/>
      <c r="ED296" s="36" t="n"/>
      <c r="EE296" s="36" t="n"/>
      <c r="EF296" s="36" t="n"/>
      <c r="EG296" s="36" t="n"/>
      <c r="EH296" s="36" t="n"/>
      <c r="EI296" s="36" t="n"/>
      <c r="EJ296" s="36" t="n"/>
      <c r="EK296" s="36" t="n"/>
      <c r="EL296" s="36" t="n"/>
      <c r="EM296" s="36" t="n"/>
      <c r="EN296" s="36" t="n"/>
    </row>
    <row r="297">
      <c r="A297" s="36" t="n"/>
      <c r="B297" s="36" t="n"/>
      <c r="C297" s="144" t="n"/>
      <c r="D297" s="144" t="n"/>
      <c r="E297" s="135" t="n"/>
      <c r="F297" s="135" t="n"/>
      <c r="G297" s="135" t="n"/>
      <c r="H297" s="135" t="n"/>
      <c r="I297" s="135" t="n"/>
      <c r="J297" s="135" t="n"/>
      <c r="K297" s="135" t="n"/>
      <c r="L297" s="135" t="n"/>
      <c r="M297" s="135" t="n"/>
      <c r="N297" s="135" t="n"/>
      <c r="O297" s="135" t="n"/>
      <c r="P297" s="135" t="n"/>
      <c r="Q297" s="135" t="n"/>
      <c r="R297" s="135" t="n"/>
      <c r="S297" s="135" t="n"/>
      <c r="T297" s="135" t="n"/>
      <c r="U297" s="135" t="n"/>
      <c r="V297" s="135" t="n"/>
      <c r="W297" s="135" t="n"/>
      <c r="X297" s="135" t="n"/>
      <c r="Y297" s="135" t="n"/>
      <c r="Z297" s="135" t="n"/>
      <c r="AA297" s="135" t="n"/>
      <c r="AB297" s="135" t="n"/>
      <c r="AC297" s="135" t="n"/>
      <c r="AD297" s="135" t="n"/>
      <c r="AE297" s="135" t="n"/>
      <c r="AF297" s="135" t="n"/>
      <c r="AG297" s="135" t="n"/>
      <c r="AH297" s="135" t="n"/>
      <c r="AI297" s="135" t="n"/>
      <c r="AJ297" s="135" t="n"/>
      <c r="AK297" s="135" t="n"/>
      <c r="AL297" s="135" t="n"/>
      <c r="AM297" s="135" t="n"/>
      <c r="AN297" s="135" t="n"/>
      <c r="AO297" s="135" t="n"/>
      <c r="AP297" s="135" t="n"/>
      <c r="AQ297" s="135" t="n"/>
      <c r="AR297" s="135" t="n"/>
      <c r="AS297" s="135" t="n"/>
      <c r="AT297" s="135" t="n"/>
      <c r="AU297" s="135" t="n"/>
      <c r="AV297" s="135" t="n"/>
      <c r="AW297" s="135" t="n"/>
      <c r="AX297" s="135" t="n"/>
      <c r="AY297" s="135" t="n"/>
      <c r="AZ297" s="135" t="n"/>
      <c r="BA297" s="135" t="n"/>
      <c r="BB297" s="135" t="n"/>
      <c r="BC297" s="135" t="n"/>
      <c r="BD297" s="135" t="n"/>
      <c r="BE297" s="135" t="n"/>
      <c r="BF297" s="135" t="n"/>
      <c r="BG297" s="135" t="n"/>
      <c r="BH297" s="135" t="n"/>
      <c r="BI297" s="135" t="n"/>
      <c r="BJ297" s="135" t="n"/>
      <c r="BK297" s="135" t="n"/>
      <c r="BL297" s="135" t="n"/>
      <c r="BM297" s="135" t="n"/>
      <c r="BN297" s="135" t="n"/>
      <c r="BO297" s="135" t="n"/>
      <c r="BP297" s="135" t="n"/>
      <c r="BQ297" s="135" t="n"/>
      <c r="BR297" s="135" t="n"/>
      <c r="BS297" s="135" t="n"/>
      <c r="BT297" s="135" t="n"/>
      <c r="BU297" s="135" t="n"/>
      <c r="BV297" s="135" t="n"/>
      <c r="BW297" s="135" t="n"/>
      <c r="BX297" s="135" t="n"/>
      <c r="BY297" s="135" t="n"/>
      <c r="BZ297" s="135" t="n"/>
      <c r="CA297" s="135" t="n"/>
      <c r="CB297" s="135" t="n"/>
      <c r="CC297" s="135" t="n"/>
      <c r="CD297" s="135" t="n"/>
      <c r="CE297" s="135" t="n"/>
      <c r="CF297" s="135" t="n"/>
      <c r="CG297" s="135" t="n"/>
      <c r="CH297" s="135" t="n"/>
      <c r="CI297" s="135" t="n"/>
      <c r="CJ297" s="135" t="n"/>
      <c r="CK297" s="135" t="n"/>
      <c r="CL297" s="135" t="n"/>
      <c r="CM297" s="135" t="n"/>
      <c r="CN297" s="135" t="n"/>
      <c r="CO297" s="135" t="n"/>
      <c r="CP297" s="135" t="n"/>
      <c r="CQ297" s="135" t="n"/>
      <c r="CR297" s="135" t="n"/>
      <c r="CU297" s="36" t="n"/>
      <c r="CV297" s="36" t="n"/>
      <c r="CW297" s="36" t="n"/>
      <c r="CX297" s="36" t="n"/>
      <c r="CY297" s="36" t="n"/>
      <c r="CZ297" s="36" t="n"/>
      <c r="DA297" s="36" t="n"/>
      <c r="DB297" s="36" t="n"/>
      <c r="DC297" s="36" t="n"/>
      <c r="DD297" s="36" t="n"/>
      <c r="DE297" s="36" t="n"/>
      <c r="DF297" s="36" t="n"/>
      <c r="DG297" s="36" t="n"/>
      <c r="DH297" s="36" t="n"/>
      <c r="DI297" s="36" t="n"/>
      <c r="DJ297" s="36" t="n"/>
      <c r="DK297" s="36" t="n"/>
      <c r="DL297" s="36" t="n"/>
      <c r="DM297" s="36" t="n"/>
      <c r="DN297" s="36" t="n"/>
      <c r="DO297" s="36" t="n"/>
      <c r="DP297" s="36" t="n"/>
      <c r="DQ297" s="36" t="n"/>
      <c r="DR297" s="36" t="n"/>
      <c r="DS297" s="36" t="n"/>
      <c r="DT297" s="36" t="n"/>
      <c r="DU297" s="36" t="n"/>
      <c r="DV297" s="36" t="n"/>
      <c r="DW297" s="36" t="n"/>
      <c r="DX297" s="36" t="n"/>
      <c r="DY297" s="36" t="n"/>
      <c r="DZ297" s="36" t="n"/>
      <c r="EA297" s="36" t="n"/>
      <c r="EB297" s="36" t="n"/>
      <c r="EC297" s="36" t="n"/>
      <c r="ED297" s="36" t="n"/>
      <c r="EE297" s="36" t="n"/>
      <c r="EF297" s="36" t="n"/>
      <c r="EG297" s="36" t="n"/>
      <c r="EH297" s="36" t="n"/>
      <c r="EI297" s="36" t="n"/>
      <c r="EJ297" s="36" t="n"/>
      <c r="EK297" s="36" t="n"/>
      <c r="EL297" s="36" t="n"/>
      <c r="EM297" s="36" t="n"/>
      <c r="EN297" s="36" t="n"/>
    </row>
    <row r="298">
      <c r="A298" s="36" t="n"/>
      <c r="B298" s="36" t="n"/>
      <c r="C298" s="144" t="n"/>
      <c r="D298" s="144" t="n"/>
      <c r="E298" s="135" t="n"/>
      <c r="F298" s="135" t="n"/>
      <c r="G298" s="135" t="n"/>
      <c r="H298" s="135" t="n"/>
      <c r="I298" s="135" t="n"/>
      <c r="J298" s="135" t="n"/>
      <c r="K298" s="135" t="n"/>
      <c r="L298" s="135" t="n"/>
      <c r="M298" s="135" t="n"/>
      <c r="N298" s="135" t="n"/>
      <c r="O298" s="135" t="n"/>
      <c r="P298" s="135" t="n"/>
      <c r="Q298" s="135" t="n"/>
      <c r="R298" s="135" t="n"/>
      <c r="S298" s="135" t="n"/>
      <c r="T298" s="135" t="n"/>
      <c r="U298" s="135" t="n"/>
      <c r="V298" s="135" t="n"/>
      <c r="W298" s="135" t="n"/>
      <c r="X298" s="135" t="n"/>
      <c r="Y298" s="135" t="n"/>
      <c r="Z298" s="135" t="n"/>
      <c r="AA298" s="135" t="n"/>
      <c r="AB298" s="135" t="n"/>
      <c r="AC298" s="135" t="n"/>
      <c r="AD298" s="135" t="n"/>
      <c r="AE298" s="135" t="n"/>
      <c r="AF298" s="135" t="n"/>
      <c r="AG298" s="135" t="n"/>
      <c r="AH298" s="135" t="n"/>
      <c r="AI298" s="135" t="n"/>
      <c r="AJ298" s="135" t="n"/>
      <c r="AK298" s="135" t="n"/>
      <c r="AL298" s="135" t="n"/>
      <c r="AM298" s="135" t="n"/>
      <c r="AN298" s="135" t="n"/>
      <c r="AO298" s="135" t="n"/>
      <c r="AP298" s="135" t="n"/>
      <c r="AQ298" s="135" t="n"/>
      <c r="AR298" s="135" t="n"/>
      <c r="AS298" s="135" t="n"/>
      <c r="AT298" s="135" t="n"/>
      <c r="AU298" s="135" t="n"/>
      <c r="AV298" s="135" t="n"/>
      <c r="AW298" s="135" t="n"/>
      <c r="AX298" s="135" t="n"/>
      <c r="AY298" s="135" t="n"/>
      <c r="AZ298" s="135" t="n"/>
      <c r="BA298" s="135" t="n"/>
      <c r="BB298" s="135" t="n"/>
      <c r="BC298" s="135" t="n"/>
      <c r="BD298" s="135" t="n"/>
      <c r="BE298" s="135" t="n"/>
      <c r="BF298" s="135" t="n"/>
      <c r="BG298" s="135" t="n"/>
      <c r="BH298" s="135" t="n"/>
      <c r="BI298" s="135" t="n"/>
      <c r="BJ298" s="135" t="n"/>
      <c r="BK298" s="135" t="n"/>
      <c r="BL298" s="135" t="n"/>
      <c r="BM298" s="135" t="n"/>
      <c r="BN298" s="135" t="n"/>
      <c r="BO298" s="135" t="n"/>
      <c r="BP298" s="135" t="n"/>
      <c r="BQ298" s="135" t="n"/>
      <c r="BR298" s="135" t="n"/>
      <c r="BS298" s="135" t="n"/>
      <c r="BT298" s="135" t="n"/>
      <c r="BU298" s="135" t="n"/>
      <c r="BV298" s="135" t="n"/>
      <c r="BW298" s="135" t="n"/>
      <c r="BX298" s="135" t="n"/>
      <c r="BY298" s="135" t="n"/>
      <c r="BZ298" s="135" t="n"/>
      <c r="CA298" s="135" t="n"/>
      <c r="CB298" s="135" t="n"/>
      <c r="CC298" s="135" t="n"/>
      <c r="CD298" s="135" t="n"/>
      <c r="CE298" s="135" t="n"/>
      <c r="CF298" s="135" t="n"/>
      <c r="CG298" s="135" t="n"/>
      <c r="CH298" s="135" t="n"/>
      <c r="CI298" s="135" t="n"/>
      <c r="CJ298" s="135" t="n"/>
      <c r="CK298" s="135" t="n"/>
      <c r="CL298" s="135" t="n"/>
      <c r="CM298" s="135" t="n"/>
      <c r="CN298" s="135" t="n"/>
      <c r="CO298" s="135" t="n"/>
      <c r="CP298" s="135" t="n"/>
      <c r="CQ298" s="135" t="n"/>
      <c r="CR298" s="135" t="n"/>
      <c r="CU298" s="36" t="n"/>
      <c r="CV298" s="36" t="n"/>
      <c r="CW298" s="36" t="n"/>
      <c r="CX298" s="36" t="n"/>
      <c r="CY298" s="36" t="n"/>
      <c r="CZ298" s="36" t="n"/>
      <c r="DA298" s="36" t="n"/>
      <c r="DB298" s="36" t="n"/>
      <c r="DC298" s="36" t="n"/>
      <c r="DD298" s="36" t="n"/>
      <c r="DE298" s="36" t="n"/>
      <c r="DF298" s="36" t="n"/>
      <c r="DG298" s="36" t="n"/>
      <c r="DH298" s="36" t="n"/>
      <c r="DI298" s="36" t="n"/>
      <c r="DJ298" s="36" t="n"/>
      <c r="DK298" s="36" t="n"/>
      <c r="DL298" s="36" t="n"/>
      <c r="DM298" s="36" t="n"/>
      <c r="DN298" s="36" t="n"/>
      <c r="DO298" s="36" t="n"/>
      <c r="DP298" s="36" t="n"/>
      <c r="DQ298" s="36" t="n"/>
      <c r="DR298" s="36" t="n"/>
      <c r="DS298" s="36" t="n"/>
      <c r="DT298" s="36" t="n"/>
      <c r="DU298" s="36" t="n"/>
      <c r="DV298" s="36" t="n"/>
      <c r="DW298" s="36" t="n"/>
      <c r="DX298" s="36" t="n"/>
      <c r="DY298" s="36" t="n"/>
      <c r="DZ298" s="36" t="n"/>
      <c r="EA298" s="36" t="n"/>
      <c r="EB298" s="36" t="n"/>
      <c r="EC298" s="36" t="n"/>
      <c r="ED298" s="36" t="n"/>
      <c r="EE298" s="36" t="n"/>
      <c r="EF298" s="36" t="n"/>
      <c r="EG298" s="36" t="n"/>
      <c r="EH298" s="36" t="n"/>
      <c r="EI298" s="36" t="n"/>
      <c r="EJ298" s="36" t="n"/>
      <c r="EK298" s="36" t="n"/>
      <c r="EL298" s="36" t="n"/>
      <c r="EM298" s="36" t="n"/>
      <c r="EN298" s="36" t="n"/>
    </row>
    <row r="299">
      <c r="A299" s="36" t="n"/>
      <c r="B299" s="36" t="n"/>
      <c r="C299" s="144" t="n"/>
      <c r="D299" s="144" t="n"/>
      <c r="E299" s="135" t="n"/>
      <c r="F299" s="135" t="n"/>
      <c r="G299" s="135" t="n"/>
      <c r="H299" s="135" t="n"/>
      <c r="I299" s="135" t="n"/>
      <c r="J299" s="135" t="n"/>
      <c r="K299" s="135" t="n"/>
      <c r="L299" s="135" t="n"/>
      <c r="M299" s="135" t="n"/>
      <c r="N299" s="135" t="n"/>
      <c r="O299" s="135" t="n"/>
      <c r="P299" s="135" t="n"/>
      <c r="Q299" s="135" t="n"/>
      <c r="R299" s="135" t="n"/>
      <c r="S299" s="135" t="n"/>
      <c r="T299" s="135" t="n"/>
      <c r="U299" s="135" t="n"/>
      <c r="V299" s="135" t="n"/>
      <c r="W299" s="135" t="n"/>
      <c r="X299" s="135" t="n"/>
      <c r="Y299" s="135" t="n"/>
      <c r="Z299" s="135" t="n"/>
      <c r="AA299" s="135" t="n"/>
      <c r="AB299" s="135" t="n"/>
      <c r="AC299" s="135" t="n"/>
      <c r="AD299" s="135" t="n"/>
      <c r="AE299" s="135" t="n"/>
      <c r="AF299" s="135" t="n"/>
      <c r="AG299" s="135" t="n"/>
      <c r="AH299" s="135" t="n"/>
      <c r="AI299" s="135" t="n"/>
      <c r="AJ299" s="135" t="n"/>
      <c r="AK299" s="135" t="n"/>
      <c r="AL299" s="135" t="n"/>
      <c r="AM299" s="135" t="n"/>
      <c r="AN299" s="135" t="n"/>
      <c r="AO299" s="135" t="n"/>
      <c r="AP299" s="135" t="n"/>
      <c r="AQ299" s="135" t="n"/>
      <c r="AR299" s="135" t="n"/>
      <c r="AS299" s="135" t="n"/>
      <c r="AT299" s="135" t="n"/>
      <c r="AU299" s="135" t="n"/>
      <c r="AV299" s="135" t="n"/>
      <c r="AW299" s="135" t="n"/>
      <c r="AX299" s="135" t="n"/>
      <c r="AY299" s="135" t="n"/>
      <c r="AZ299" s="135" t="n"/>
      <c r="BA299" s="135" t="n"/>
      <c r="BB299" s="135" t="n"/>
      <c r="BC299" s="135" t="n"/>
      <c r="BD299" s="135" t="n"/>
      <c r="BE299" s="135" t="n"/>
      <c r="BF299" s="135" t="n"/>
      <c r="BG299" s="135" t="n"/>
      <c r="BH299" s="135" t="n"/>
      <c r="BI299" s="135" t="n"/>
      <c r="BJ299" s="135" t="n"/>
      <c r="BK299" s="135" t="n"/>
      <c r="BL299" s="135" t="n"/>
      <c r="BM299" s="135" t="n"/>
      <c r="BN299" s="135" t="n"/>
      <c r="BO299" s="135" t="n"/>
      <c r="BP299" s="135" t="n"/>
      <c r="BQ299" s="135" t="n"/>
      <c r="BR299" s="135" t="n"/>
      <c r="BS299" s="135" t="n"/>
      <c r="BT299" s="135" t="n"/>
      <c r="BU299" s="135" t="n"/>
      <c r="BV299" s="135" t="n"/>
      <c r="BW299" s="135" t="n"/>
      <c r="BX299" s="135" t="n"/>
      <c r="BY299" s="135" t="n"/>
      <c r="BZ299" s="135" t="n"/>
      <c r="CA299" s="135" t="n"/>
      <c r="CB299" s="135" t="n"/>
      <c r="CC299" s="135" t="n"/>
      <c r="CD299" s="135" t="n"/>
      <c r="CE299" s="135" t="n"/>
      <c r="CF299" s="135" t="n"/>
      <c r="CG299" s="135" t="n"/>
      <c r="CH299" s="135" t="n"/>
      <c r="CI299" s="135" t="n"/>
      <c r="CJ299" s="135" t="n"/>
      <c r="CK299" s="135" t="n"/>
      <c r="CL299" s="135" t="n"/>
      <c r="CM299" s="135" t="n"/>
      <c r="CN299" s="135" t="n"/>
      <c r="CO299" s="135" t="n"/>
      <c r="CP299" s="135" t="n"/>
      <c r="CQ299" s="135" t="n"/>
      <c r="CR299" s="135" t="n"/>
      <c r="CU299" s="36" t="n"/>
      <c r="CV299" s="36" t="n"/>
      <c r="CW299" s="36" t="n"/>
      <c r="CX299" s="36" t="n"/>
      <c r="CY299" s="36" t="n"/>
      <c r="CZ299" s="36" t="n"/>
      <c r="DA299" s="36" t="n"/>
      <c r="DB299" s="36" t="n"/>
      <c r="DC299" s="36" t="n"/>
      <c r="DD299" s="36" t="n"/>
      <c r="DE299" s="36" t="n"/>
      <c r="DF299" s="36" t="n"/>
      <c r="DG299" s="36" t="n"/>
      <c r="DH299" s="36" t="n"/>
      <c r="DI299" s="36" t="n"/>
      <c r="DJ299" s="36" t="n"/>
      <c r="DK299" s="36" t="n"/>
      <c r="DL299" s="36" t="n"/>
      <c r="DM299" s="36" t="n"/>
      <c r="DN299" s="36" t="n"/>
      <c r="DO299" s="36" t="n"/>
      <c r="DP299" s="36" t="n"/>
      <c r="DQ299" s="36" t="n"/>
      <c r="DR299" s="36" t="n"/>
      <c r="DS299" s="36" t="n"/>
      <c r="DT299" s="36" t="n"/>
      <c r="DU299" s="36" t="n"/>
      <c r="DV299" s="36" t="n"/>
      <c r="DW299" s="36" t="n"/>
      <c r="DX299" s="36" t="n"/>
      <c r="DY299" s="36" t="n"/>
      <c r="DZ299" s="36" t="n"/>
      <c r="EA299" s="36" t="n"/>
      <c r="EB299" s="36" t="n"/>
      <c r="EC299" s="36" t="n"/>
      <c r="ED299" s="36" t="n"/>
      <c r="EE299" s="36" t="n"/>
      <c r="EF299" s="36" t="n"/>
      <c r="EG299" s="36" t="n"/>
      <c r="EH299" s="36" t="n"/>
      <c r="EI299" s="36" t="n"/>
      <c r="EJ299" s="36" t="n"/>
      <c r="EK299" s="36" t="n"/>
      <c r="EL299" s="36" t="n"/>
      <c r="EM299" s="36" t="n"/>
      <c r="EN299" s="36" t="n"/>
    </row>
    <row r="300">
      <c r="A300" s="36" t="n"/>
      <c r="B300" s="36" t="n"/>
      <c r="C300" s="144" t="n"/>
      <c r="D300" s="144" t="n"/>
      <c r="E300" s="135" t="n"/>
      <c r="F300" s="135" t="n"/>
      <c r="G300" s="135" t="n"/>
      <c r="H300" s="135" t="n"/>
      <c r="I300" s="135" t="n"/>
      <c r="J300" s="135" t="n"/>
      <c r="K300" s="135" t="n"/>
      <c r="L300" s="135" t="n"/>
      <c r="M300" s="135" t="n"/>
      <c r="N300" s="135" t="n"/>
      <c r="O300" s="135" t="n"/>
      <c r="P300" s="135" t="n"/>
      <c r="Q300" s="135" t="n"/>
      <c r="R300" s="135" t="n"/>
      <c r="S300" s="135" t="n"/>
      <c r="T300" s="135" t="n"/>
      <c r="U300" s="135" t="n"/>
      <c r="V300" s="135" t="n"/>
      <c r="W300" s="135" t="n"/>
      <c r="X300" s="135" t="n"/>
      <c r="Y300" s="135" t="n"/>
      <c r="Z300" s="135" t="n"/>
      <c r="AA300" s="135" t="n"/>
      <c r="AB300" s="135" t="n"/>
      <c r="AC300" s="135" t="n"/>
      <c r="AD300" s="135" t="n"/>
      <c r="AE300" s="135" t="n"/>
      <c r="AF300" s="135" t="n"/>
      <c r="AG300" s="135" t="n"/>
      <c r="AH300" s="135" t="n"/>
      <c r="AI300" s="135" t="n"/>
      <c r="AJ300" s="135" t="n"/>
      <c r="AK300" s="135" t="n"/>
      <c r="AL300" s="135" t="n"/>
      <c r="AM300" s="135" t="n"/>
      <c r="AN300" s="135" t="n"/>
      <c r="AO300" s="135" t="n"/>
      <c r="AP300" s="135" t="n"/>
      <c r="AQ300" s="135" t="n"/>
      <c r="AR300" s="135" t="n"/>
      <c r="AS300" s="135" t="n"/>
      <c r="AT300" s="135" t="n"/>
      <c r="AU300" s="135" t="n"/>
      <c r="AV300" s="135" t="n"/>
      <c r="AW300" s="135" t="n"/>
      <c r="AX300" s="135" t="n"/>
      <c r="AY300" s="135" t="n"/>
      <c r="AZ300" s="135" t="n"/>
      <c r="BA300" s="135" t="n"/>
      <c r="BB300" s="135" t="n"/>
      <c r="BC300" s="135" t="n"/>
      <c r="BD300" s="135" t="n"/>
      <c r="BE300" s="135" t="n"/>
      <c r="BF300" s="135" t="n"/>
      <c r="BG300" s="135" t="n"/>
      <c r="BH300" s="135" t="n"/>
      <c r="BI300" s="135" t="n"/>
      <c r="BJ300" s="135" t="n"/>
      <c r="BK300" s="135" t="n"/>
      <c r="BL300" s="135" t="n"/>
      <c r="BM300" s="135" t="n"/>
      <c r="BN300" s="135" t="n"/>
      <c r="BO300" s="135" t="n"/>
      <c r="BP300" s="135" t="n"/>
      <c r="BQ300" s="135" t="n"/>
      <c r="BR300" s="135" t="n"/>
      <c r="BS300" s="135" t="n"/>
      <c r="BT300" s="135" t="n"/>
      <c r="BU300" s="135" t="n"/>
      <c r="BV300" s="135" t="n"/>
      <c r="BW300" s="135" t="n"/>
      <c r="BX300" s="135" t="n"/>
      <c r="BY300" s="135" t="n"/>
      <c r="BZ300" s="135" t="n"/>
      <c r="CA300" s="135" t="n"/>
      <c r="CB300" s="135" t="n"/>
      <c r="CC300" s="135" t="n"/>
      <c r="CD300" s="135" t="n"/>
      <c r="CE300" s="135" t="n"/>
      <c r="CF300" s="135" t="n"/>
      <c r="CG300" s="135" t="n"/>
      <c r="CH300" s="135" t="n"/>
      <c r="CI300" s="135" t="n"/>
      <c r="CJ300" s="135" t="n"/>
      <c r="CK300" s="135" t="n"/>
      <c r="CL300" s="135" t="n"/>
      <c r="CM300" s="135" t="n"/>
      <c r="CN300" s="135" t="n"/>
      <c r="CO300" s="135" t="n"/>
      <c r="CP300" s="135" t="n"/>
      <c r="CQ300" s="135" t="n"/>
      <c r="CR300" s="135" t="n"/>
      <c r="CU300" s="36" t="n"/>
      <c r="CV300" s="36" t="n"/>
      <c r="CW300" s="36" t="n"/>
      <c r="CX300" s="36" t="n"/>
      <c r="CY300" s="36" t="n"/>
      <c r="CZ300" s="36" t="n"/>
      <c r="DA300" s="36" t="n"/>
      <c r="DB300" s="36" t="n"/>
      <c r="DC300" s="36" t="n"/>
      <c r="DD300" s="36" t="n"/>
      <c r="DE300" s="36" t="n"/>
      <c r="DF300" s="36" t="n"/>
      <c r="DG300" s="36" t="n"/>
      <c r="DH300" s="36" t="n"/>
      <c r="DI300" s="36" t="n"/>
      <c r="DJ300" s="36" t="n"/>
      <c r="DK300" s="36" t="n"/>
      <c r="DL300" s="36" t="n"/>
      <c r="DM300" s="36" t="n"/>
      <c r="DN300" s="36" t="n"/>
      <c r="DO300" s="36" t="n"/>
      <c r="DP300" s="36" t="n"/>
      <c r="DQ300" s="36" t="n"/>
      <c r="DR300" s="36" t="n"/>
      <c r="DS300" s="36" t="n"/>
      <c r="DT300" s="36" t="n"/>
      <c r="DU300" s="36" t="n"/>
      <c r="DV300" s="36" t="n"/>
      <c r="DW300" s="36" t="n"/>
      <c r="DX300" s="36" t="n"/>
      <c r="DY300" s="36" t="n"/>
      <c r="DZ300" s="36" t="n"/>
      <c r="EA300" s="36" t="n"/>
      <c r="EB300" s="36" t="n"/>
      <c r="EC300" s="36" t="n"/>
      <c r="ED300" s="36" t="n"/>
      <c r="EE300" s="36" t="n"/>
      <c r="EF300" s="36" t="n"/>
      <c r="EG300" s="36" t="n"/>
      <c r="EH300" s="36" t="n"/>
      <c r="EI300" s="36" t="n"/>
      <c r="EJ300" s="36" t="n"/>
      <c r="EK300" s="36" t="n"/>
      <c r="EL300" s="36" t="n"/>
      <c r="EM300" s="36" t="n"/>
      <c r="EN300" s="36" t="n"/>
    </row>
    <row r="301">
      <c r="A301" s="36" t="n"/>
      <c r="B301" s="36" t="n"/>
      <c r="C301" s="144" t="n"/>
      <c r="D301" s="144" t="n"/>
      <c r="E301" s="135" t="n"/>
      <c r="F301" s="135" t="n"/>
      <c r="G301" s="135" t="n"/>
      <c r="H301" s="135" t="n"/>
      <c r="I301" s="135" t="n"/>
      <c r="J301" s="135" t="n"/>
      <c r="K301" s="135" t="n"/>
      <c r="L301" s="135" t="n"/>
      <c r="M301" s="135" t="n"/>
      <c r="N301" s="135" t="n"/>
      <c r="O301" s="135" t="n"/>
      <c r="P301" s="135" t="n"/>
      <c r="Q301" s="135" t="n"/>
      <c r="R301" s="135" t="n"/>
      <c r="S301" s="135" t="n"/>
      <c r="T301" s="135" t="n"/>
      <c r="U301" s="135" t="n"/>
      <c r="V301" s="135" t="n"/>
      <c r="W301" s="135" t="n"/>
      <c r="X301" s="135" t="n"/>
      <c r="Y301" s="135" t="n"/>
      <c r="Z301" s="135" t="n"/>
      <c r="AA301" s="135" t="n"/>
      <c r="AB301" s="135" t="n"/>
      <c r="AC301" s="135" t="n"/>
      <c r="AD301" s="135" t="n"/>
      <c r="AE301" s="135" t="n"/>
      <c r="AF301" s="135" t="n"/>
      <c r="AG301" s="135" t="n"/>
      <c r="AH301" s="135" t="n"/>
      <c r="AI301" s="135" t="n"/>
      <c r="AJ301" s="135" t="n"/>
      <c r="AK301" s="135" t="n"/>
      <c r="AL301" s="135" t="n"/>
      <c r="AM301" s="135" t="n"/>
      <c r="AN301" s="135" t="n"/>
      <c r="AO301" s="135" t="n"/>
      <c r="AP301" s="135" t="n"/>
      <c r="AQ301" s="135" t="n"/>
      <c r="AR301" s="135" t="n"/>
      <c r="AS301" s="135" t="n"/>
      <c r="AT301" s="135" t="n"/>
      <c r="AU301" s="135" t="n"/>
      <c r="AV301" s="135" t="n"/>
      <c r="AW301" s="135" t="n"/>
      <c r="AX301" s="135" t="n"/>
      <c r="AY301" s="135" t="n"/>
      <c r="AZ301" s="135" t="n"/>
      <c r="BA301" s="135" t="n"/>
      <c r="BB301" s="135" t="n"/>
      <c r="BC301" s="135" t="n"/>
      <c r="BD301" s="135" t="n"/>
      <c r="BE301" s="135" t="n"/>
      <c r="BF301" s="135" t="n"/>
      <c r="BG301" s="135" t="n"/>
      <c r="BH301" s="135" t="n"/>
      <c r="BI301" s="135" t="n"/>
      <c r="BJ301" s="135" t="n"/>
      <c r="BK301" s="135" t="n"/>
      <c r="BL301" s="135" t="n"/>
      <c r="BM301" s="135" t="n"/>
      <c r="BN301" s="135" t="n"/>
      <c r="BO301" s="135" t="n"/>
      <c r="BP301" s="135" t="n"/>
      <c r="BQ301" s="135" t="n"/>
      <c r="BR301" s="135" t="n"/>
      <c r="BS301" s="135" t="n"/>
      <c r="BT301" s="135" t="n"/>
      <c r="BU301" s="135" t="n"/>
      <c r="BV301" s="135" t="n"/>
      <c r="BW301" s="135" t="n"/>
      <c r="BX301" s="135" t="n"/>
      <c r="BY301" s="135" t="n"/>
      <c r="BZ301" s="135" t="n"/>
      <c r="CA301" s="135" t="n"/>
      <c r="CB301" s="135" t="n"/>
      <c r="CC301" s="135" t="n"/>
      <c r="CD301" s="135" t="n"/>
      <c r="CE301" s="135" t="n"/>
      <c r="CF301" s="135" t="n"/>
      <c r="CG301" s="135" t="n"/>
      <c r="CH301" s="135" t="n"/>
      <c r="CI301" s="135" t="n"/>
      <c r="CJ301" s="135" t="n"/>
      <c r="CK301" s="135" t="n"/>
      <c r="CL301" s="135" t="n"/>
      <c r="CM301" s="135" t="n"/>
      <c r="CN301" s="135" t="n"/>
      <c r="CO301" s="135" t="n"/>
      <c r="CP301" s="135" t="n"/>
      <c r="CQ301" s="135" t="n"/>
      <c r="CR301" s="135" t="n"/>
      <c r="CU301" s="36" t="n"/>
      <c r="CV301" s="36" t="n"/>
      <c r="CW301" s="36" t="n"/>
      <c r="CX301" s="36" t="n"/>
      <c r="CY301" s="36" t="n"/>
      <c r="CZ301" s="36" t="n"/>
      <c r="DA301" s="36" t="n"/>
      <c r="DB301" s="36" t="n"/>
      <c r="DC301" s="36" t="n"/>
      <c r="DD301" s="36" t="n"/>
      <c r="DE301" s="36" t="n"/>
      <c r="DF301" s="36" t="n"/>
      <c r="DG301" s="36" t="n"/>
      <c r="DH301" s="36" t="n"/>
      <c r="DI301" s="36" t="n"/>
      <c r="DJ301" s="36" t="n"/>
      <c r="DK301" s="36" t="n"/>
      <c r="DL301" s="36" t="n"/>
      <c r="DM301" s="36" t="n"/>
      <c r="DN301" s="36" t="n"/>
      <c r="DO301" s="36" t="n"/>
      <c r="DP301" s="36" t="n"/>
      <c r="DQ301" s="36" t="n"/>
      <c r="DR301" s="36" t="n"/>
      <c r="DS301" s="36" t="n"/>
      <c r="DT301" s="36" t="n"/>
      <c r="DU301" s="36" t="n"/>
      <c r="DV301" s="36" t="n"/>
      <c r="DW301" s="36" t="n"/>
      <c r="DX301" s="36" t="n"/>
      <c r="DY301" s="36" t="n"/>
      <c r="DZ301" s="36" t="n"/>
      <c r="EA301" s="36" t="n"/>
      <c r="EB301" s="36" t="n"/>
      <c r="EC301" s="36" t="n"/>
      <c r="ED301" s="36" t="n"/>
      <c r="EE301" s="36" t="n"/>
      <c r="EF301" s="36" t="n"/>
      <c r="EG301" s="36" t="n"/>
      <c r="EH301" s="36" t="n"/>
      <c r="EI301" s="36" t="n"/>
      <c r="EJ301" s="36" t="n"/>
      <c r="EK301" s="36" t="n"/>
      <c r="EL301" s="36" t="n"/>
      <c r="EM301" s="36" t="n"/>
      <c r="EN301" s="36" t="n"/>
    </row>
    <row r="302">
      <c r="A302" s="36" t="n"/>
      <c r="B302" s="36" t="n"/>
      <c r="C302" s="144" t="n"/>
      <c r="D302" s="144" t="n"/>
      <c r="E302" s="135" t="n"/>
      <c r="F302" s="135" t="n"/>
      <c r="G302" s="135" t="n"/>
      <c r="H302" s="135" t="n"/>
      <c r="I302" s="135" t="n"/>
      <c r="J302" s="135" t="n"/>
      <c r="K302" s="135" t="n"/>
      <c r="L302" s="135" t="n"/>
      <c r="M302" s="135" t="n"/>
      <c r="N302" s="135" t="n"/>
      <c r="O302" s="135" t="n"/>
      <c r="P302" s="135" t="n"/>
      <c r="Q302" s="135" t="n"/>
      <c r="R302" s="135" t="n"/>
      <c r="S302" s="135" t="n"/>
      <c r="T302" s="135" t="n"/>
      <c r="U302" s="135" t="n"/>
      <c r="V302" s="135" t="n"/>
      <c r="W302" s="135" t="n"/>
      <c r="X302" s="135" t="n"/>
      <c r="Y302" s="135" t="n"/>
      <c r="Z302" s="135" t="n"/>
      <c r="AA302" s="135" t="n"/>
      <c r="AB302" s="135" t="n"/>
      <c r="AC302" s="135" t="n"/>
      <c r="AD302" s="135" t="n"/>
      <c r="AE302" s="135" t="n"/>
      <c r="AF302" s="135" t="n"/>
      <c r="AG302" s="135" t="n"/>
      <c r="AH302" s="135" t="n"/>
      <c r="AI302" s="135" t="n"/>
      <c r="AJ302" s="135" t="n"/>
      <c r="AK302" s="135" t="n"/>
      <c r="AL302" s="135" t="n"/>
      <c r="AM302" s="135" t="n"/>
      <c r="AN302" s="135" t="n"/>
      <c r="AO302" s="135" t="n"/>
      <c r="AP302" s="135" t="n"/>
      <c r="AQ302" s="135" t="n"/>
      <c r="AR302" s="135" t="n"/>
      <c r="AS302" s="135" t="n"/>
      <c r="AT302" s="135" t="n"/>
      <c r="AU302" s="135" t="n"/>
      <c r="AV302" s="135" t="n"/>
      <c r="AW302" s="135" t="n"/>
      <c r="AX302" s="135" t="n"/>
      <c r="AY302" s="135" t="n"/>
      <c r="AZ302" s="135" t="n"/>
      <c r="BA302" s="135" t="n"/>
      <c r="BB302" s="135" t="n"/>
      <c r="BC302" s="135" t="n"/>
      <c r="BD302" s="135" t="n"/>
      <c r="BE302" s="135" t="n"/>
      <c r="BF302" s="135" t="n"/>
      <c r="BG302" s="135" t="n"/>
      <c r="BH302" s="135" t="n"/>
      <c r="BI302" s="135" t="n"/>
      <c r="BJ302" s="135" t="n"/>
      <c r="BK302" s="135" t="n"/>
      <c r="BL302" s="135" t="n"/>
      <c r="BM302" s="135" t="n"/>
      <c r="BN302" s="135" t="n"/>
      <c r="BO302" s="135" t="n"/>
      <c r="BP302" s="135" t="n"/>
      <c r="BQ302" s="135" t="n"/>
      <c r="BR302" s="135" t="n"/>
      <c r="BS302" s="135" t="n"/>
      <c r="BT302" s="135" t="n"/>
      <c r="BU302" s="135" t="n"/>
      <c r="BV302" s="135" t="n"/>
      <c r="BW302" s="135" t="n"/>
      <c r="BX302" s="135" t="n"/>
      <c r="BY302" s="135" t="n"/>
      <c r="BZ302" s="135" t="n"/>
      <c r="CA302" s="135" t="n"/>
      <c r="CB302" s="135" t="n"/>
      <c r="CC302" s="135" t="n"/>
      <c r="CD302" s="135" t="n"/>
      <c r="CE302" s="135" t="n"/>
      <c r="CF302" s="135" t="n"/>
      <c r="CG302" s="135" t="n"/>
      <c r="CH302" s="135" t="n"/>
      <c r="CI302" s="135" t="n"/>
      <c r="CJ302" s="135" t="n"/>
      <c r="CK302" s="135" t="n"/>
      <c r="CL302" s="135" t="n"/>
      <c r="CM302" s="135" t="n"/>
      <c r="CN302" s="135" t="n"/>
      <c r="CO302" s="135" t="n"/>
      <c r="CP302" s="135" t="n"/>
      <c r="CQ302" s="135" t="n"/>
      <c r="CR302" s="135" t="n"/>
      <c r="CU302" s="36" t="n"/>
      <c r="CV302" s="36" t="n"/>
      <c r="CW302" s="36" t="n"/>
      <c r="CX302" s="36" t="n"/>
      <c r="CY302" s="36" t="n"/>
      <c r="CZ302" s="36" t="n"/>
      <c r="DA302" s="36" t="n"/>
      <c r="DB302" s="36" t="n"/>
      <c r="DC302" s="36" t="n"/>
      <c r="DD302" s="36" t="n"/>
      <c r="DE302" s="36" t="n"/>
      <c r="DF302" s="36" t="n"/>
      <c r="DG302" s="36" t="n"/>
      <c r="DH302" s="36" t="n"/>
      <c r="DI302" s="36" t="n"/>
      <c r="DJ302" s="36" t="n"/>
      <c r="DK302" s="36" t="n"/>
      <c r="DL302" s="36" t="n"/>
      <c r="DM302" s="36" t="n"/>
      <c r="DN302" s="36" t="n"/>
      <c r="DO302" s="36" t="n"/>
      <c r="DP302" s="36" t="n"/>
      <c r="DQ302" s="36" t="n"/>
      <c r="DR302" s="36" t="n"/>
      <c r="DS302" s="36" t="n"/>
      <c r="DT302" s="36" t="n"/>
      <c r="DU302" s="36" t="n"/>
      <c r="DV302" s="36" t="n"/>
      <c r="DW302" s="36" t="n"/>
      <c r="DX302" s="36" t="n"/>
      <c r="DY302" s="36" t="n"/>
      <c r="DZ302" s="36" t="n"/>
      <c r="EA302" s="36" t="n"/>
      <c r="EB302" s="36" t="n"/>
      <c r="EC302" s="36" t="n"/>
      <c r="ED302" s="36" t="n"/>
      <c r="EE302" s="36" t="n"/>
      <c r="EF302" s="36" t="n"/>
      <c r="EG302" s="36" t="n"/>
      <c r="EH302" s="36" t="n"/>
      <c r="EI302" s="36" t="n"/>
      <c r="EJ302" s="36" t="n"/>
      <c r="EK302" s="36" t="n"/>
      <c r="EL302" s="36" t="n"/>
      <c r="EM302" s="36" t="n"/>
      <c r="EN302" s="36" t="n"/>
    </row>
    <row r="303">
      <c r="A303" s="36" t="n"/>
      <c r="B303" s="36" t="n"/>
      <c r="C303" s="144" t="n"/>
      <c r="D303" s="144" t="n"/>
      <c r="E303" s="135" t="n"/>
      <c r="F303" s="135" t="n"/>
      <c r="G303" s="135" t="n"/>
      <c r="H303" s="135" t="n"/>
      <c r="I303" s="135" t="n"/>
      <c r="J303" s="135" t="n"/>
      <c r="K303" s="135" t="n"/>
      <c r="L303" s="135" t="n"/>
      <c r="M303" s="135" t="n"/>
      <c r="N303" s="135" t="n"/>
      <c r="O303" s="135" t="n"/>
      <c r="P303" s="135" t="n"/>
      <c r="Q303" s="135" t="n"/>
      <c r="R303" s="135" t="n"/>
      <c r="S303" s="135" t="n"/>
      <c r="T303" s="135" t="n"/>
      <c r="U303" s="135" t="n"/>
      <c r="V303" s="135" t="n"/>
      <c r="W303" s="135" t="n"/>
      <c r="X303" s="135" t="n"/>
      <c r="Y303" s="135" t="n"/>
      <c r="Z303" s="135" t="n"/>
      <c r="AA303" s="135" t="n"/>
      <c r="AB303" s="135" t="n"/>
      <c r="AC303" s="135" t="n"/>
      <c r="AD303" s="135" t="n"/>
      <c r="AE303" s="135" t="n"/>
      <c r="AF303" s="135" t="n"/>
      <c r="AG303" s="135" t="n"/>
      <c r="AH303" s="135" t="n"/>
      <c r="AI303" s="135" t="n"/>
      <c r="AJ303" s="135" t="n"/>
      <c r="AK303" s="135" t="n"/>
      <c r="AL303" s="135" t="n"/>
      <c r="AM303" s="135" t="n"/>
      <c r="AN303" s="135" t="n"/>
      <c r="AO303" s="135" t="n"/>
      <c r="AP303" s="135" t="n"/>
      <c r="AQ303" s="135" t="n"/>
      <c r="AR303" s="135" t="n"/>
      <c r="AS303" s="135" t="n"/>
      <c r="AT303" s="135" t="n"/>
      <c r="AU303" s="135" t="n"/>
      <c r="AV303" s="135" t="n"/>
      <c r="AW303" s="135" t="n"/>
      <c r="AX303" s="135" t="n"/>
      <c r="AY303" s="135" t="n"/>
      <c r="AZ303" s="135" t="n"/>
      <c r="BA303" s="135" t="n"/>
      <c r="BB303" s="135" t="n"/>
      <c r="BC303" s="135" t="n"/>
      <c r="BD303" s="135" t="n"/>
      <c r="BE303" s="135" t="n"/>
      <c r="BF303" s="135" t="n"/>
      <c r="BG303" s="135" t="n"/>
      <c r="BH303" s="135" t="n"/>
      <c r="BI303" s="135" t="n"/>
      <c r="BJ303" s="135" t="n"/>
      <c r="BK303" s="135" t="n"/>
      <c r="BL303" s="135" t="n"/>
      <c r="BM303" s="135" t="n"/>
      <c r="BN303" s="135" t="n"/>
      <c r="BO303" s="135" t="n"/>
      <c r="BP303" s="135" t="n"/>
      <c r="BQ303" s="135" t="n"/>
      <c r="BR303" s="135" t="n"/>
      <c r="BS303" s="135" t="n"/>
      <c r="BT303" s="135" t="n"/>
      <c r="BU303" s="135" t="n"/>
      <c r="BV303" s="135" t="n"/>
      <c r="BW303" s="135" t="n"/>
      <c r="BX303" s="135" t="n"/>
      <c r="BY303" s="135" t="n"/>
      <c r="BZ303" s="135" t="n"/>
      <c r="CA303" s="135" t="n"/>
      <c r="CB303" s="135" t="n"/>
      <c r="CC303" s="135" t="n"/>
      <c r="CD303" s="135" t="n"/>
      <c r="CE303" s="135" t="n"/>
      <c r="CF303" s="135" t="n"/>
      <c r="CG303" s="135" t="n"/>
      <c r="CH303" s="135" t="n"/>
      <c r="CI303" s="135" t="n"/>
      <c r="CJ303" s="135" t="n"/>
      <c r="CK303" s="135" t="n"/>
      <c r="CL303" s="135" t="n"/>
      <c r="CM303" s="135" t="n"/>
      <c r="CN303" s="135" t="n"/>
      <c r="CO303" s="135" t="n"/>
      <c r="CP303" s="135" t="n"/>
      <c r="CQ303" s="135" t="n"/>
      <c r="CR303" s="135" t="n"/>
      <c r="CU303" s="36" t="n"/>
      <c r="CV303" s="36" t="n"/>
      <c r="CW303" s="36" t="n"/>
      <c r="CX303" s="36" t="n"/>
      <c r="CY303" s="36" t="n"/>
      <c r="CZ303" s="36" t="n"/>
      <c r="DA303" s="36" t="n"/>
      <c r="DB303" s="36" t="n"/>
      <c r="DC303" s="36" t="n"/>
      <c r="DD303" s="36" t="n"/>
      <c r="DE303" s="36" t="n"/>
      <c r="DF303" s="36" t="n"/>
      <c r="DG303" s="36" t="n"/>
      <c r="DH303" s="36" t="n"/>
      <c r="DI303" s="36" t="n"/>
      <c r="DJ303" s="36" t="n"/>
      <c r="DK303" s="36" t="n"/>
      <c r="DL303" s="36" t="n"/>
      <c r="DM303" s="36" t="n"/>
      <c r="DN303" s="36" t="n"/>
      <c r="DO303" s="36" t="n"/>
      <c r="DP303" s="36" t="n"/>
      <c r="DQ303" s="36" t="n"/>
      <c r="DR303" s="36" t="n"/>
      <c r="DS303" s="36" t="n"/>
      <c r="DT303" s="36" t="n"/>
      <c r="DU303" s="36" t="n"/>
      <c r="DV303" s="36" t="n"/>
      <c r="DW303" s="36" t="n"/>
      <c r="DX303" s="36" t="n"/>
      <c r="DY303" s="36" t="n"/>
      <c r="DZ303" s="36" t="n"/>
      <c r="EA303" s="36" t="n"/>
      <c r="EB303" s="36" t="n"/>
      <c r="EC303" s="36" t="n"/>
      <c r="ED303" s="36" t="n"/>
      <c r="EE303" s="36" t="n"/>
      <c r="EF303" s="36" t="n"/>
      <c r="EG303" s="36" t="n"/>
      <c r="EH303" s="36" t="n"/>
      <c r="EI303" s="36" t="n"/>
      <c r="EJ303" s="36" t="n"/>
      <c r="EK303" s="36" t="n"/>
      <c r="EL303" s="36" t="n"/>
      <c r="EM303" s="36" t="n"/>
      <c r="EN303" s="36" t="n"/>
    </row>
    <row r="304">
      <c r="A304" s="36" t="n"/>
      <c r="B304" s="36" t="n"/>
      <c r="C304" s="144" t="n"/>
      <c r="D304" s="144" t="n"/>
      <c r="E304" s="135" t="n"/>
      <c r="F304" s="135" t="n"/>
      <c r="G304" s="135" t="n"/>
      <c r="H304" s="135" t="n"/>
      <c r="I304" s="135" t="n"/>
      <c r="J304" s="135" t="n"/>
      <c r="K304" s="135" t="n"/>
      <c r="L304" s="135" t="n"/>
      <c r="M304" s="135" t="n"/>
      <c r="N304" s="135" t="n"/>
      <c r="O304" s="135" t="n"/>
      <c r="P304" s="135" t="n"/>
      <c r="Q304" s="135" t="n"/>
      <c r="R304" s="135" t="n"/>
      <c r="S304" s="135" t="n"/>
      <c r="T304" s="135" t="n"/>
      <c r="U304" s="135" t="n"/>
      <c r="V304" s="135" t="n"/>
      <c r="W304" s="135" t="n"/>
      <c r="X304" s="135" t="n"/>
      <c r="Y304" s="135" t="n"/>
      <c r="Z304" s="135" t="n"/>
      <c r="AA304" s="135" t="n"/>
      <c r="AB304" s="135" t="n"/>
      <c r="AC304" s="135" t="n"/>
      <c r="AD304" s="135" t="n"/>
      <c r="AE304" s="135" t="n"/>
      <c r="AF304" s="135" t="n"/>
      <c r="AG304" s="135" t="n"/>
      <c r="AH304" s="135" t="n"/>
      <c r="AI304" s="135" t="n"/>
      <c r="AJ304" s="135" t="n"/>
      <c r="AK304" s="135" t="n"/>
      <c r="AL304" s="135" t="n"/>
      <c r="AM304" s="135" t="n"/>
      <c r="AN304" s="135" t="n"/>
      <c r="AO304" s="135" t="n"/>
      <c r="AP304" s="135" t="n"/>
      <c r="AQ304" s="135" t="n"/>
      <c r="AR304" s="135" t="n"/>
      <c r="AS304" s="135" t="n"/>
      <c r="AT304" s="135" t="n"/>
      <c r="AU304" s="135" t="n"/>
      <c r="AV304" s="135" t="n"/>
      <c r="AW304" s="135" t="n"/>
      <c r="AX304" s="135" t="n"/>
      <c r="AY304" s="135" t="n"/>
      <c r="AZ304" s="135" t="n"/>
      <c r="BA304" s="135" t="n"/>
      <c r="BB304" s="135" t="n"/>
      <c r="BC304" s="135" t="n"/>
      <c r="BD304" s="135" t="n"/>
      <c r="BE304" s="135" t="n"/>
      <c r="BF304" s="135" t="n"/>
      <c r="BG304" s="135" t="n"/>
      <c r="BH304" s="135" t="n"/>
      <c r="BI304" s="135" t="n"/>
      <c r="BJ304" s="135" t="n"/>
      <c r="BK304" s="135" t="n"/>
      <c r="BL304" s="135" t="n"/>
      <c r="BM304" s="135" t="n"/>
      <c r="BN304" s="135" t="n"/>
      <c r="BO304" s="135" t="n"/>
      <c r="BP304" s="135" t="n"/>
      <c r="BQ304" s="135" t="n"/>
      <c r="BR304" s="135" t="n"/>
      <c r="BS304" s="135" t="n"/>
      <c r="BT304" s="135" t="n"/>
      <c r="BU304" s="135" t="n"/>
      <c r="BV304" s="135" t="n"/>
      <c r="BW304" s="135" t="n"/>
      <c r="BX304" s="135" t="n"/>
      <c r="BY304" s="135" t="n"/>
      <c r="BZ304" s="135" t="n"/>
      <c r="CA304" s="135" t="n"/>
      <c r="CB304" s="135" t="n"/>
      <c r="CC304" s="135" t="n"/>
      <c r="CD304" s="135" t="n"/>
      <c r="CE304" s="135" t="n"/>
      <c r="CF304" s="135" t="n"/>
      <c r="CG304" s="135" t="n"/>
      <c r="CH304" s="135" t="n"/>
      <c r="CI304" s="135" t="n"/>
      <c r="CJ304" s="135" t="n"/>
      <c r="CK304" s="135" t="n"/>
      <c r="CL304" s="135" t="n"/>
      <c r="CM304" s="135" t="n"/>
      <c r="CN304" s="135" t="n"/>
      <c r="CO304" s="135" t="n"/>
      <c r="CP304" s="135" t="n"/>
      <c r="CQ304" s="135" t="n"/>
      <c r="CR304" s="135" t="n"/>
      <c r="CU304" s="36" t="n"/>
      <c r="CV304" s="36" t="n"/>
      <c r="CW304" s="36" t="n"/>
      <c r="CX304" s="36" t="n"/>
      <c r="CY304" s="36" t="n"/>
      <c r="CZ304" s="36" t="n"/>
      <c r="DA304" s="36" t="n"/>
      <c r="DB304" s="36" t="n"/>
      <c r="DC304" s="36" t="n"/>
      <c r="DD304" s="36" t="n"/>
      <c r="DE304" s="36" t="n"/>
      <c r="DF304" s="36" t="n"/>
      <c r="DG304" s="36" t="n"/>
      <c r="DH304" s="36" t="n"/>
      <c r="DI304" s="36" t="n"/>
      <c r="DJ304" s="36" t="n"/>
      <c r="DK304" s="36" t="n"/>
      <c r="DL304" s="36" t="n"/>
      <c r="DM304" s="36" t="n"/>
      <c r="DN304" s="36" t="n"/>
      <c r="DO304" s="36" t="n"/>
      <c r="DP304" s="36" t="n"/>
      <c r="DQ304" s="36" t="n"/>
      <c r="DR304" s="36" t="n"/>
      <c r="DS304" s="36" t="n"/>
      <c r="DT304" s="36" t="n"/>
      <c r="DU304" s="36" t="n"/>
      <c r="DV304" s="36" t="n"/>
      <c r="DW304" s="36" t="n"/>
      <c r="DX304" s="36" t="n"/>
      <c r="DY304" s="36" t="n"/>
      <c r="DZ304" s="36" t="n"/>
      <c r="EA304" s="36" t="n"/>
      <c r="EB304" s="36" t="n"/>
      <c r="EC304" s="36" t="n"/>
      <c r="ED304" s="36" t="n"/>
      <c r="EE304" s="36" t="n"/>
      <c r="EF304" s="36" t="n"/>
      <c r="EG304" s="36" t="n"/>
      <c r="EH304" s="36" t="n"/>
      <c r="EI304" s="36" t="n"/>
      <c r="EJ304" s="36" t="n"/>
      <c r="EK304" s="36" t="n"/>
      <c r="EL304" s="36" t="n"/>
      <c r="EM304" s="36" t="n"/>
      <c r="EN304" s="36" t="n"/>
    </row>
    <row r="305">
      <c r="A305" s="36" t="n"/>
      <c r="B305" s="36" t="n"/>
      <c r="C305" s="144" t="n"/>
      <c r="D305" s="144" t="n"/>
      <c r="E305" s="135" t="n"/>
      <c r="F305" s="135" t="n"/>
      <c r="G305" s="135" t="n"/>
      <c r="H305" s="135" t="n"/>
      <c r="I305" s="135" t="n"/>
      <c r="J305" s="135" t="n"/>
      <c r="K305" s="135" t="n"/>
      <c r="L305" s="135" t="n"/>
      <c r="M305" s="135" t="n"/>
      <c r="N305" s="135" t="n"/>
      <c r="O305" s="135" t="n"/>
      <c r="P305" s="135" t="n"/>
      <c r="Q305" s="135" t="n"/>
      <c r="R305" s="135" t="n"/>
      <c r="S305" s="135" t="n"/>
      <c r="T305" s="135" t="n"/>
      <c r="U305" s="135" t="n"/>
      <c r="V305" s="135" t="n"/>
      <c r="W305" s="135" t="n"/>
      <c r="X305" s="135" t="n"/>
      <c r="Y305" s="135" t="n"/>
      <c r="Z305" s="135" t="n"/>
      <c r="AA305" s="135" t="n"/>
      <c r="AB305" s="135" t="n"/>
      <c r="AC305" s="135" t="n"/>
      <c r="AD305" s="135" t="n"/>
      <c r="AE305" s="135" t="n"/>
      <c r="AF305" s="135" t="n"/>
      <c r="AG305" s="135" t="n"/>
      <c r="AH305" s="135" t="n"/>
      <c r="AI305" s="135" t="n"/>
      <c r="AJ305" s="135" t="n"/>
      <c r="AK305" s="135" t="n"/>
      <c r="AL305" s="135" t="n"/>
      <c r="AM305" s="135" t="n"/>
      <c r="AN305" s="135" t="n"/>
      <c r="AO305" s="135" t="n"/>
      <c r="AP305" s="135" t="n"/>
      <c r="AQ305" s="135" t="n"/>
      <c r="AR305" s="135" t="n"/>
      <c r="AS305" s="135" t="n"/>
      <c r="AT305" s="135" t="n"/>
      <c r="AU305" s="135" t="n"/>
      <c r="AV305" s="135" t="n"/>
      <c r="AW305" s="135" t="n"/>
      <c r="AX305" s="135" t="n"/>
      <c r="AY305" s="135" t="n"/>
      <c r="AZ305" s="135" t="n"/>
      <c r="BA305" s="135" t="n"/>
      <c r="BB305" s="135" t="n"/>
      <c r="BC305" s="135" t="n"/>
      <c r="BD305" s="135" t="n"/>
      <c r="BE305" s="135" t="n"/>
      <c r="BF305" s="135" t="n"/>
      <c r="BG305" s="135" t="n"/>
      <c r="BH305" s="135" t="n"/>
      <c r="BI305" s="135" t="n"/>
      <c r="BJ305" s="135" t="n"/>
      <c r="BK305" s="135" t="n"/>
      <c r="BL305" s="135" t="n"/>
      <c r="BM305" s="135" t="n"/>
      <c r="BN305" s="135" t="n"/>
      <c r="BO305" s="135" t="n"/>
      <c r="BP305" s="135" t="n"/>
      <c r="BQ305" s="135" t="n"/>
      <c r="BR305" s="135" t="n"/>
      <c r="BS305" s="135" t="n"/>
      <c r="BT305" s="135" t="n"/>
      <c r="BU305" s="135" t="n"/>
      <c r="BV305" s="135" t="n"/>
      <c r="BW305" s="135" t="n"/>
      <c r="BX305" s="135" t="n"/>
      <c r="BY305" s="135" t="n"/>
      <c r="BZ305" s="135" t="n"/>
      <c r="CA305" s="135" t="n"/>
      <c r="CB305" s="135" t="n"/>
      <c r="CC305" s="135" t="n"/>
      <c r="CD305" s="135" t="n"/>
      <c r="CE305" s="135" t="n"/>
      <c r="CF305" s="135" t="n"/>
      <c r="CG305" s="135" t="n"/>
      <c r="CH305" s="135" t="n"/>
      <c r="CI305" s="135" t="n"/>
      <c r="CJ305" s="135" t="n"/>
      <c r="CK305" s="135" t="n"/>
      <c r="CL305" s="135" t="n"/>
      <c r="CM305" s="135" t="n"/>
      <c r="CN305" s="135" t="n"/>
      <c r="CO305" s="135" t="n"/>
      <c r="CP305" s="135" t="n"/>
      <c r="CQ305" s="135" t="n"/>
      <c r="CR305" s="135" t="n"/>
      <c r="CU305" s="36" t="n"/>
      <c r="CV305" s="36" t="n"/>
      <c r="CW305" s="36" t="n"/>
      <c r="CX305" s="36" t="n"/>
      <c r="CY305" s="36" t="n"/>
      <c r="CZ305" s="36" t="n"/>
      <c r="DA305" s="36" t="n"/>
      <c r="DB305" s="36" t="n"/>
      <c r="DC305" s="36" t="n"/>
      <c r="DD305" s="36" t="n"/>
      <c r="DE305" s="36" t="n"/>
      <c r="DF305" s="36" t="n"/>
      <c r="DG305" s="36" t="n"/>
      <c r="DH305" s="36" t="n"/>
      <c r="DI305" s="36" t="n"/>
      <c r="DJ305" s="36" t="n"/>
      <c r="DK305" s="36" t="n"/>
      <c r="DL305" s="36" t="n"/>
      <c r="DM305" s="36" t="n"/>
      <c r="DN305" s="36" t="n"/>
      <c r="DO305" s="36" t="n"/>
      <c r="DP305" s="36" t="n"/>
      <c r="DQ305" s="36" t="n"/>
      <c r="DR305" s="36" t="n"/>
      <c r="DS305" s="36" t="n"/>
      <c r="DT305" s="36" t="n"/>
      <c r="DU305" s="36" t="n"/>
      <c r="DV305" s="36" t="n"/>
      <c r="DW305" s="36" t="n"/>
      <c r="DX305" s="36" t="n"/>
      <c r="DY305" s="36" t="n"/>
      <c r="DZ305" s="36" t="n"/>
      <c r="EA305" s="36" t="n"/>
      <c r="EB305" s="36" t="n"/>
      <c r="EC305" s="36" t="n"/>
      <c r="ED305" s="36" t="n"/>
      <c r="EE305" s="36" t="n"/>
      <c r="EF305" s="36" t="n"/>
      <c r="EG305" s="36" t="n"/>
      <c r="EH305" s="36" t="n"/>
      <c r="EI305" s="36" t="n"/>
      <c r="EJ305" s="36" t="n"/>
      <c r="EK305" s="36" t="n"/>
      <c r="EL305" s="36" t="n"/>
      <c r="EM305" s="36" t="n"/>
      <c r="EN305" s="36" t="n"/>
    </row>
    <row r="306">
      <c r="A306" s="36" t="n"/>
      <c r="B306" s="36" t="n"/>
      <c r="C306" s="144" t="n"/>
      <c r="D306" s="144" t="n"/>
      <c r="E306" s="135" t="n"/>
      <c r="F306" s="135" t="n"/>
      <c r="G306" s="135" t="n"/>
      <c r="H306" s="135" t="n"/>
      <c r="I306" s="135" t="n"/>
      <c r="J306" s="135" t="n"/>
      <c r="K306" s="135" t="n"/>
      <c r="L306" s="135" t="n"/>
      <c r="M306" s="135" t="n"/>
      <c r="N306" s="135" t="n"/>
      <c r="O306" s="135" t="n"/>
      <c r="P306" s="135" t="n"/>
      <c r="Q306" s="135" t="n"/>
      <c r="R306" s="135" t="n"/>
      <c r="S306" s="135" t="n"/>
      <c r="T306" s="135" t="n"/>
      <c r="U306" s="135" t="n"/>
      <c r="V306" s="135" t="n"/>
      <c r="W306" s="135" t="n"/>
      <c r="X306" s="135" t="n"/>
      <c r="Y306" s="135" t="n"/>
      <c r="Z306" s="135" t="n"/>
      <c r="AA306" s="135" t="n"/>
      <c r="AB306" s="135" t="n"/>
      <c r="AC306" s="135" t="n"/>
      <c r="AD306" s="135" t="n"/>
      <c r="AE306" s="135" t="n"/>
      <c r="AF306" s="135" t="n"/>
      <c r="AG306" s="135" t="n"/>
      <c r="AH306" s="135" t="n"/>
      <c r="AI306" s="135" t="n"/>
      <c r="AJ306" s="135" t="n"/>
      <c r="AK306" s="135" t="n"/>
      <c r="AL306" s="135" t="n"/>
      <c r="AM306" s="135" t="n"/>
      <c r="AN306" s="135" t="n"/>
      <c r="AO306" s="135" t="n"/>
      <c r="AP306" s="135" t="n"/>
      <c r="AQ306" s="135" t="n"/>
      <c r="AR306" s="135" t="n"/>
      <c r="AS306" s="135" t="n"/>
      <c r="AT306" s="135" t="n"/>
      <c r="AU306" s="135" t="n"/>
      <c r="AV306" s="135" t="n"/>
      <c r="AW306" s="135" t="n"/>
      <c r="AX306" s="135" t="n"/>
      <c r="AY306" s="135" t="n"/>
      <c r="AZ306" s="135" t="n"/>
      <c r="BA306" s="135" t="n"/>
      <c r="BB306" s="135" t="n"/>
      <c r="BC306" s="135" t="n"/>
      <c r="BD306" s="135" t="n"/>
      <c r="BE306" s="135" t="n"/>
      <c r="BF306" s="135" t="n"/>
      <c r="BG306" s="135" t="n"/>
      <c r="BH306" s="135" t="n"/>
      <c r="BI306" s="135" t="n"/>
      <c r="BJ306" s="135" t="n"/>
      <c r="BK306" s="135" t="n"/>
      <c r="BL306" s="135" t="n"/>
      <c r="BM306" s="135" t="n"/>
      <c r="BN306" s="135" t="n"/>
      <c r="BO306" s="135" t="n"/>
      <c r="BP306" s="135" t="n"/>
      <c r="BQ306" s="135" t="n"/>
      <c r="BR306" s="135" t="n"/>
      <c r="BS306" s="135" t="n"/>
      <c r="BT306" s="135" t="n"/>
      <c r="BU306" s="135" t="n"/>
      <c r="BV306" s="135" t="n"/>
      <c r="BW306" s="135" t="n"/>
      <c r="BX306" s="135" t="n"/>
      <c r="BY306" s="135" t="n"/>
      <c r="BZ306" s="135" t="n"/>
      <c r="CA306" s="135" t="n"/>
      <c r="CB306" s="135" t="n"/>
      <c r="CC306" s="135" t="n"/>
      <c r="CD306" s="135" t="n"/>
      <c r="CE306" s="135" t="n"/>
      <c r="CF306" s="135" t="n"/>
      <c r="CG306" s="135" t="n"/>
      <c r="CH306" s="135" t="n"/>
      <c r="CI306" s="135" t="n"/>
      <c r="CJ306" s="135" t="n"/>
      <c r="CK306" s="135" t="n"/>
      <c r="CL306" s="135" t="n"/>
      <c r="CM306" s="135" t="n"/>
      <c r="CN306" s="135" t="n"/>
      <c r="CO306" s="135" t="n"/>
      <c r="CP306" s="135" t="n"/>
      <c r="CQ306" s="135" t="n"/>
      <c r="CR306" s="135" t="n"/>
      <c r="CU306" s="36" t="n"/>
      <c r="CV306" s="36" t="n"/>
      <c r="CW306" s="36" t="n"/>
      <c r="CX306" s="36" t="n"/>
      <c r="CY306" s="36" t="n"/>
      <c r="CZ306" s="36" t="n"/>
      <c r="DA306" s="36" t="n"/>
      <c r="DB306" s="36" t="n"/>
      <c r="DC306" s="36" t="n"/>
      <c r="DD306" s="36" t="n"/>
      <c r="DE306" s="36" t="n"/>
      <c r="DF306" s="36" t="n"/>
      <c r="DG306" s="36" t="n"/>
      <c r="DH306" s="36" t="n"/>
      <c r="DI306" s="36" t="n"/>
      <c r="DJ306" s="36" t="n"/>
      <c r="DK306" s="36" t="n"/>
      <c r="DL306" s="36" t="n"/>
      <c r="DM306" s="36" t="n"/>
      <c r="DN306" s="36" t="n"/>
      <c r="DO306" s="36" t="n"/>
      <c r="DP306" s="36" t="n"/>
      <c r="DQ306" s="36" t="n"/>
      <c r="DR306" s="36" t="n"/>
      <c r="DS306" s="36" t="n"/>
      <c r="DT306" s="36" t="n"/>
      <c r="DU306" s="36" t="n"/>
      <c r="DV306" s="36" t="n"/>
      <c r="DW306" s="36" t="n"/>
      <c r="DX306" s="36" t="n"/>
      <c r="DY306" s="36" t="n"/>
      <c r="DZ306" s="36" t="n"/>
      <c r="EA306" s="36" t="n"/>
      <c r="EB306" s="36" t="n"/>
      <c r="EC306" s="36" t="n"/>
      <c r="ED306" s="36" t="n"/>
      <c r="EE306" s="36" t="n"/>
      <c r="EF306" s="36" t="n"/>
      <c r="EG306" s="36" t="n"/>
      <c r="EH306" s="36" t="n"/>
      <c r="EI306" s="36" t="n"/>
      <c r="EJ306" s="36" t="n"/>
      <c r="EK306" s="36" t="n"/>
      <c r="EL306" s="36" t="n"/>
      <c r="EM306" s="36" t="n"/>
      <c r="EN306" s="36" t="n"/>
    </row>
    <row r="307">
      <c r="A307" s="36" t="n"/>
      <c r="B307" s="36" t="n"/>
      <c r="C307" s="144" t="n"/>
      <c r="D307" s="144" t="n"/>
      <c r="E307" s="135" t="n"/>
      <c r="F307" s="135" t="n"/>
      <c r="G307" s="135" t="n"/>
      <c r="H307" s="135" t="n"/>
      <c r="I307" s="135" t="n"/>
      <c r="J307" s="135" t="n"/>
      <c r="K307" s="135" t="n"/>
      <c r="L307" s="135" t="n"/>
      <c r="M307" s="135" t="n"/>
      <c r="N307" s="135" t="n"/>
      <c r="O307" s="135" t="n"/>
      <c r="P307" s="135" t="n"/>
      <c r="Q307" s="135" t="n"/>
      <c r="R307" s="135" t="n"/>
      <c r="S307" s="135" t="n"/>
      <c r="T307" s="135" t="n"/>
      <c r="U307" s="135" t="n"/>
      <c r="V307" s="135" t="n"/>
      <c r="W307" s="135" t="n"/>
      <c r="X307" s="135" t="n"/>
      <c r="Y307" s="135" t="n"/>
      <c r="Z307" s="135" t="n"/>
      <c r="AA307" s="135" t="n"/>
      <c r="AB307" s="135" t="n"/>
      <c r="AC307" s="135" t="n"/>
      <c r="AD307" s="135" t="n"/>
      <c r="AE307" s="135" t="n"/>
      <c r="AF307" s="135" t="n"/>
      <c r="AG307" s="135" t="n"/>
      <c r="AH307" s="135" t="n"/>
      <c r="AI307" s="135" t="n"/>
      <c r="AJ307" s="135" t="n"/>
      <c r="AK307" s="135" t="n"/>
      <c r="AL307" s="135" t="n"/>
      <c r="AM307" s="135" t="n"/>
      <c r="AN307" s="135" t="n"/>
      <c r="AO307" s="135" t="n"/>
      <c r="AP307" s="135" t="n"/>
      <c r="AQ307" s="135" t="n"/>
      <c r="AR307" s="135" t="n"/>
      <c r="AS307" s="135" t="n"/>
      <c r="AT307" s="135" t="n"/>
      <c r="AU307" s="135" t="n"/>
      <c r="AV307" s="135" t="n"/>
      <c r="AW307" s="135" t="n"/>
      <c r="AX307" s="135" t="n"/>
      <c r="AY307" s="135" t="n"/>
      <c r="AZ307" s="135" t="n"/>
      <c r="BA307" s="135" t="n"/>
      <c r="BB307" s="135" t="n"/>
      <c r="BC307" s="135" t="n"/>
      <c r="BD307" s="135" t="n"/>
      <c r="BE307" s="135" t="n"/>
      <c r="BF307" s="135" t="n"/>
      <c r="BG307" s="135" t="n"/>
      <c r="BH307" s="135" t="n"/>
      <c r="BI307" s="135" t="n"/>
      <c r="BJ307" s="135" t="n"/>
      <c r="BK307" s="135" t="n"/>
      <c r="BL307" s="135" t="n"/>
      <c r="BM307" s="135" t="n"/>
      <c r="BN307" s="135" t="n"/>
      <c r="BO307" s="135" t="n"/>
      <c r="BP307" s="135" t="n"/>
      <c r="BQ307" s="135" t="n"/>
      <c r="BR307" s="135" t="n"/>
      <c r="BS307" s="135" t="n"/>
      <c r="BT307" s="135" t="n"/>
      <c r="BU307" s="135" t="n"/>
      <c r="BV307" s="135" t="n"/>
      <c r="BW307" s="135" t="n"/>
      <c r="BX307" s="135" t="n"/>
      <c r="BY307" s="135" t="n"/>
      <c r="BZ307" s="135" t="n"/>
      <c r="CA307" s="135" t="n"/>
      <c r="CB307" s="135" t="n"/>
      <c r="CC307" s="135" t="n"/>
      <c r="CD307" s="135" t="n"/>
      <c r="CE307" s="135" t="n"/>
      <c r="CF307" s="135" t="n"/>
      <c r="CG307" s="135" t="n"/>
      <c r="CH307" s="135" t="n"/>
      <c r="CI307" s="135" t="n"/>
      <c r="CJ307" s="135" t="n"/>
      <c r="CK307" s="135" t="n"/>
      <c r="CL307" s="135" t="n"/>
      <c r="CM307" s="135" t="n"/>
      <c r="CN307" s="135" t="n"/>
      <c r="CO307" s="135" t="n"/>
      <c r="CP307" s="135" t="n"/>
      <c r="CQ307" s="135" t="n"/>
      <c r="CR307" s="135" t="n"/>
      <c r="CU307" s="36" t="n"/>
      <c r="CV307" s="36" t="n"/>
      <c r="CW307" s="36" t="n"/>
      <c r="CX307" s="36" t="n"/>
      <c r="CY307" s="36" t="n"/>
      <c r="CZ307" s="36" t="n"/>
      <c r="DA307" s="36" t="n"/>
      <c r="DB307" s="36" t="n"/>
      <c r="DC307" s="36" t="n"/>
      <c r="DD307" s="36" t="n"/>
      <c r="DE307" s="36" t="n"/>
      <c r="DF307" s="36" t="n"/>
      <c r="DG307" s="36" t="n"/>
      <c r="DH307" s="36" t="n"/>
      <c r="DI307" s="36" t="n"/>
      <c r="DJ307" s="36" t="n"/>
      <c r="DK307" s="36" t="n"/>
      <c r="DL307" s="36" t="n"/>
      <c r="DM307" s="36" t="n"/>
      <c r="DN307" s="36" t="n"/>
      <c r="DO307" s="36" t="n"/>
      <c r="DP307" s="36" t="n"/>
      <c r="DQ307" s="36" t="n"/>
      <c r="DR307" s="36" t="n"/>
      <c r="DS307" s="36" t="n"/>
      <c r="DT307" s="36" t="n"/>
      <c r="DU307" s="36" t="n"/>
      <c r="DV307" s="36" t="n"/>
      <c r="DW307" s="36" t="n"/>
      <c r="DX307" s="36" t="n"/>
      <c r="DY307" s="36" t="n"/>
      <c r="DZ307" s="36" t="n"/>
      <c r="EA307" s="36" t="n"/>
      <c r="EB307" s="36" t="n"/>
      <c r="EC307" s="36" t="n"/>
      <c r="ED307" s="36" t="n"/>
      <c r="EE307" s="36" t="n"/>
      <c r="EF307" s="36" t="n"/>
      <c r="EG307" s="36" t="n"/>
      <c r="EH307" s="36" t="n"/>
      <c r="EI307" s="36" t="n"/>
      <c r="EJ307" s="36" t="n"/>
      <c r="EK307" s="36" t="n"/>
      <c r="EL307" s="36" t="n"/>
      <c r="EM307" s="36" t="n"/>
      <c r="EN307" s="36" t="n"/>
    </row>
    <row r="308">
      <c r="A308" s="36" t="n"/>
      <c r="B308" s="36" t="n"/>
      <c r="C308" s="144" t="n"/>
      <c r="D308" s="144" t="n"/>
      <c r="E308" s="135" t="n"/>
      <c r="F308" s="135" t="n"/>
      <c r="G308" s="135" t="n"/>
      <c r="H308" s="135" t="n"/>
      <c r="I308" s="135" t="n"/>
      <c r="J308" s="135" t="n"/>
      <c r="K308" s="135" t="n"/>
      <c r="L308" s="135" t="n"/>
      <c r="M308" s="135" t="n"/>
      <c r="N308" s="135" t="n"/>
      <c r="O308" s="135" t="n"/>
      <c r="P308" s="135" t="n"/>
      <c r="Q308" s="135" t="n"/>
      <c r="R308" s="135" t="n"/>
      <c r="S308" s="135" t="n"/>
      <c r="T308" s="135" t="n"/>
      <c r="U308" s="135" t="n"/>
      <c r="V308" s="135" t="n"/>
      <c r="W308" s="135" t="n"/>
      <c r="X308" s="135" t="n"/>
      <c r="Y308" s="135" t="n"/>
      <c r="Z308" s="135" t="n"/>
      <c r="AA308" s="135" t="n"/>
      <c r="AB308" s="135" t="n"/>
      <c r="AC308" s="135" t="n"/>
      <c r="AD308" s="135" t="n"/>
      <c r="AE308" s="135" t="n"/>
      <c r="AF308" s="135" t="n"/>
      <c r="AG308" s="135" t="n"/>
      <c r="AH308" s="135" t="n"/>
      <c r="AI308" s="135" t="n"/>
      <c r="AJ308" s="135" t="n"/>
      <c r="AK308" s="135" t="n"/>
      <c r="AL308" s="135" t="n"/>
      <c r="AM308" s="135" t="n"/>
      <c r="AN308" s="135" t="n"/>
      <c r="AO308" s="135" t="n"/>
      <c r="AP308" s="135" t="n"/>
      <c r="AQ308" s="135" t="n"/>
      <c r="AR308" s="135" t="n"/>
      <c r="AS308" s="135" t="n"/>
      <c r="AT308" s="135" t="n"/>
      <c r="AU308" s="135" t="n"/>
      <c r="AV308" s="135" t="n"/>
      <c r="AW308" s="135" t="n"/>
      <c r="AX308" s="135" t="n"/>
      <c r="AY308" s="135" t="n"/>
      <c r="AZ308" s="135" t="n"/>
      <c r="BA308" s="135" t="n"/>
      <c r="BB308" s="135" t="n"/>
      <c r="BC308" s="135" t="n"/>
      <c r="BD308" s="135" t="n"/>
      <c r="BE308" s="135" t="n"/>
      <c r="BF308" s="135" t="n"/>
      <c r="BG308" s="135" t="n"/>
      <c r="BH308" s="135" t="n"/>
      <c r="BI308" s="135" t="n"/>
      <c r="BJ308" s="135" t="n"/>
      <c r="BK308" s="135" t="n"/>
      <c r="BL308" s="135" t="n"/>
      <c r="BM308" s="135" t="n"/>
      <c r="BN308" s="135" t="n"/>
      <c r="BO308" s="135" t="n"/>
      <c r="BP308" s="135" t="n"/>
      <c r="BQ308" s="135" t="n"/>
      <c r="BR308" s="135" t="n"/>
      <c r="BS308" s="135" t="n"/>
      <c r="BT308" s="135" t="n"/>
      <c r="BU308" s="135" t="n"/>
      <c r="BV308" s="135" t="n"/>
      <c r="BW308" s="135" t="n"/>
      <c r="BX308" s="135" t="n"/>
      <c r="BY308" s="135" t="n"/>
      <c r="BZ308" s="135" t="n"/>
      <c r="CA308" s="135" t="n"/>
      <c r="CB308" s="135" t="n"/>
      <c r="CC308" s="135" t="n"/>
      <c r="CD308" s="135" t="n"/>
      <c r="CE308" s="135" t="n"/>
      <c r="CF308" s="135" t="n"/>
      <c r="CG308" s="135" t="n"/>
      <c r="CH308" s="135" t="n"/>
      <c r="CI308" s="135" t="n"/>
      <c r="CJ308" s="135" t="n"/>
      <c r="CK308" s="135" t="n"/>
      <c r="CL308" s="135" t="n"/>
      <c r="CM308" s="135" t="n"/>
      <c r="CN308" s="135" t="n"/>
      <c r="CO308" s="135" t="n"/>
      <c r="CP308" s="135" t="n"/>
      <c r="CQ308" s="135" t="n"/>
      <c r="CR308" s="135" t="n"/>
      <c r="CU308" s="36" t="n"/>
      <c r="CV308" s="36" t="n"/>
      <c r="CW308" s="36" t="n"/>
      <c r="CX308" s="36" t="n"/>
      <c r="CY308" s="36" t="n"/>
      <c r="CZ308" s="36" t="n"/>
      <c r="DA308" s="36" t="n"/>
      <c r="DB308" s="36" t="n"/>
      <c r="DC308" s="36" t="n"/>
      <c r="DD308" s="36" t="n"/>
      <c r="DE308" s="36" t="n"/>
      <c r="DF308" s="36" t="n"/>
      <c r="DG308" s="36" t="n"/>
      <c r="DH308" s="36" t="n"/>
      <c r="DI308" s="36" t="n"/>
      <c r="DJ308" s="36" t="n"/>
      <c r="DK308" s="36" t="n"/>
      <c r="DL308" s="36" t="n"/>
      <c r="DM308" s="36" t="n"/>
      <c r="DN308" s="36" t="n"/>
      <c r="DO308" s="36" t="n"/>
      <c r="DP308" s="36" t="n"/>
      <c r="DQ308" s="36" t="n"/>
      <c r="DR308" s="36" t="n"/>
      <c r="DS308" s="36" t="n"/>
      <c r="DT308" s="36" t="n"/>
      <c r="DU308" s="36" t="n"/>
      <c r="DV308" s="36" t="n"/>
      <c r="DW308" s="36" t="n"/>
      <c r="DX308" s="36" t="n"/>
      <c r="DY308" s="36" t="n"/>
      <c r="DZ308" s="36" t="n"/>
      <c r="EA308" s="36" t="n"/>
      <c r="EB308" s="36" t="n"/>
      <c r="EC308" s="36" t="n"/>
      <c r="ED308" s="36" t="n"/>
      <c r="EE308" s="36" t="n"/>
      <c r="EF308" s="36" t="n"/>
      <c r="EG308" s="36" t="n"/>
      <c r="EH308" s="36" t="n"/>
      <c r="EI308" s="36" t="n"/>
      <c r="EJ308" s="36" t="n"/>
      <c r="EK308" s="36" t="n"/>
      <c r="EL308" s="36" t="n"/>
      <c r="EM308" s="36" t="n"/>
      <c r="EN308" s="36" t="n"/>
    </row>
    <row r="309">
      <c r="A309" s="36" t="n"/>
      <c r="B309" s="36" t="n"/>
      <c r="C309" s="144" t="n"/>
      <c r="D309" s="144" t="n"/>
      <c r="E309" s="135" t="n"/>
      <c r="F309" s="135" t="n"/>
      <c r="G309" s="135" t="n"/>
      <c r="H309" s="135" t="n"/>
      <c r="I309" s="135" t="n"/>
      <c r="J309" s="135" t="n"/>
      <c r="K309" s="135" t="n"/>
      <c r="L309" s="135" t="n"/>
      <c r="M309" s="135" t="n"/>
      <c r="N309" s="135" t="n"/>
      <c r="O309" s="135" t="n"/>
      <c r="P309" s="135" t="n"/>
      <c r="Q309" s="135" t="n"/>
      <c r="R309" s="135" t="n"/>
      <c r="S309" s="135" t="n"/>
      <c r="T309" s="135" t="n"/>
      <c r="U309" s="135" t="n"/>
      <c r="V309" s="135" t="n"/>
      <c r="W309" s="135" t="n"/>
      <c r="X309" s="135" t="n"/>
      <c r="Y309" s="135" t="n"/>
      <c r="Z309" s="135" t="n"/>
      <c r="AA309" s="135" t="n"/>
      <c r="AB309" s="135" t="n"/>
      <c r="AC309" s="135" t="n"/>
      <c r="AD309" s="135" t="n"/>
      <c r="AE309" s="135" t="n"/>
      <c r="AF309" s="135" t="n"/>
      <c r="AG309" s="135" t="n"/>
      <c r="AH309" s="135" t="n"/>
      <c r="AI309" s="135" t="n"/>
      <c r="AJ309" s="135" t="n"/>
      <c r="AK309" s="135" t="n"/>
      <c r="AL309" s="135" t="n"/>
      <c r="AM309" s="135" t="n"/>
      <c r="AN309" s="135" t="n"/>
      <c r="AO309" s="135" t="n"/>
      <c r="AP309" s="135" t="n"/>
      <c r="AQ309" s="135" t="n"/>
      <c r="AR309" s="135" t="n"/>
      <c r="AS309" s="135" t="n"/>
      <c r="AT309" s="135" t="n"/>
      <c r="AU309" s="135" t="n"/>
      <c r="AV309" s="135" t="n"/>
      <c r="AW309" s="135" t="n"/>
      <c r="AX309" s="135" t="n"/>
      <c r="AY309" s="135" t="n"/>
      <c r="AZ309" s="135" t="n"/>
      <c r="BA309" s="135" t="n"/>
      <c r="BB309" s="135" t="n"/>
      <c r="BC309" s="135" t="n"/>
      <c r="BD309" s="135" t="n"/>
      <c r="BE309" s="135" t="n"/>
      <c r="BF309" s="135" t="n"/>
      <c r="BG309" s="135" t="n"/>
      <c r="BH309" s="135" t="n"/>
      <c r="BI309" s="135" t="n"/>
      <c r="BJ309" s="135" t="n"/>
      <c r="BK309" s="135" t="n"/>
      <c r="BL309" s="135" t="n"/>
      <c r="BM309" s="135" t="n"/>
      <c r="BN309" s="135" t="n"/>
      <c r="BO309" s="135" t="n"/>
      <c r="BP309" s="135" t="n"/>
      <c r="BQ309" s="135" t="n"/>
      <c r="BR309" s="135" t="n"/>
      <c r="BS309" s="135" t="n"/>
      <c r="BT309" s="135" t="n"/>
      <c r="BU309" s="135" t="n"/>
      <c r="BV309" s="135" t="n"/>
      <c r="BW309" s="135" t="n"/>
      <c r="BX309" s="135" t="n"/>
      <c r="BY309" s="135" t="n"/>
      <c r="BZ309" s="135" t="n"/>
      <c r="CA309" s="135" t="n"/>
      <c r="CB309" s="135" t="n"/>
      <c r="CC309" s="135" t="n"/>
      <c r="CD309" s="135" t="n"/>
      <c r="CE309" s="135" t="n"/>
      <c r="CF309" s="135" t="n"/>
      <c r="CG309" s="135" t="n"/>
      <c r="CH309" s="135" t="n"/>
      <c r="CI309" s="135" t="n"/>
      <c r="CJ309" s="135" t="n"/>
      <c r="CK309" s="135" t="n"/>
      <c r="CL309" s="135" t="n"/>
      <c r="CM309" s="135" t="n"/>
      <c r="CN309" s="135" t="n"/>
      <c r="CO309" s="135" t="n"/>
      <c r="CP309" s="135" t="n"/>
      <c r="CQ309" s="135" t="n"/>
      <c r="CR309" s="135" t="n"/>
      <c r="CU309" s="36" t="n"/>
      <c r="CV309" s="36" t="n"/>
      <c r="CW309" s="36" t="n"/>
      <c r="CX309" s="36" t="n"/>
      <c r="CY309" s="36" t="n"/>
      <c r="CZ309" s="36" t="n"/>
      <c r="DA309" s="36" t="n"/>
      <c r="DB309" s="36" t="n"/>
      <c r="DC309" s="36" t="n"/>
      <c r="DD309" s="36" t="n"/>
      <c r="DE309" s="36" t="n"/>
      <c r="DF309" s="36" t="n"/>
      <c r="DG309" s="36" t="n"/>
      <c r="DH309" s="36" t="n"/>
      <c r="DI309" s="36" t="n"/>
      <c r="DJ309" s="36" t="n"/>
      <c r="DK309" s="36" t="n"/>
      <c r="DL309" s="36" t="n"/>
      <c r="DM309" s="36" t="n"/>
      <c r="DN309" s="36" t="n"/>
      <c r="DO309" s="36" t="n"/>
      <c r="DP309" s="36" t="n"/>
      <c r="DQ309" s="36" t="n"/>
      <c r="DR309" s="36" t="n"/>
      <c r="DS309" s="36" t="n"/>
      <c r="DT309" s="36" t="n"/>
      <c r="DU309" s="36" t="n"/>
      <c r="DV309" s="36" t="n"/>
      <c r="DW309" s="36" t="n"/>
      <c r="DX309" s="36" t="n"/>
      <c r="DY309" s="36" t="n"/>
      <c r="DZ309" s="36" t="n"/>
      <c r="EA309" s="36" t="n"/>
      <c r="EB309" s="36" t="n"/>
      <c r="EC309" s="36" t="n"/>
      <c r="ED309" s="36" t="n"/>
      <c r="EE309" s="36" t="n"/>
      <c r="EF309" s="36" t="n"/>
      <c r="EG309" s="36" t="n"/>
      <c r="EH309" s="36" t="n"/>
      <c r="EI309" s="36" t="n"/>
      <c r="EJ309" s="36" t="n"/>
      <c r="EK309" s="36" t="n"/>
      <c r="EL309" s="36" t="n"/>
      <c r="EM309" s="36" t="n"/>
      <c r="EN309" s="36" t="n"/>
    </row>
    <row r="310">
      <c r="A310" s="36" t="n"/>
      <c r="B310" s="36" t="n"/>
      <c r="C310" s="144" t="n"/>
      <c r="D310" s="144" t="n"/>
      <c r="E310" s="135" t="n"/>
      <c r="F310" s="135" t="n"/>
      <c r="G310" s="135" t="n"/>
      <c r="H310" s="135" t="n"/>
      <c r="I310" s="135" t="n"/>
      <c r="J310" s="135" t="n"/>
      <c r="K310" s="135" t="n"/>
      <c r="L310" s="135" t="n"/>
      <c r="M310" s="135" t="n"/>
      <c r="N310" s="135" t="n"/>
      <c r="O310" s="135" t="n"/>
      <c r="P310" s="135" t="n"/>
      <c r="Q310" s="135" t="n"/>
      <c r="R310" s="135" t="n"/>
      <c r="S310" s="135" t="n"/>
      <c r="T310" s="135" t="n"/>
      <c r="U310" s="135" t="n"/>
      <c r="V310" s="135" t="n"/>
      <c r="W310" s="135" t="n"/>
      <c r="X310" s="135" t="n"/>
      <c r="Y310" s="135" t="n"/>
      <c r="Z310" s="135" t="n"/>
      <c r="AA310" s="135" t="n"/>
      <c r="AB310" s="135" t="n"/>
      <c r="AC310" s="135" t="n"/>
      <c r="AD310" s="135" t="n"/>
      <c r="AE310" s="135" t="n"/>
      <c r="AF310" s="135" t="n"/>
      <c r="AG310" s="135" t="n"/>
      <c r="AH310" s="135" t="n"/>
      <c r="AI310" s="135" t="n"/>
      <c r="AJ310" s="135" t="n"/>
      <c r="AK310" s="135" t="n"/>
      <c r="AL310" s="135" t="n"/>
      <c r="AM310" s="135" t="n"/>
      <c r="AN310" s="135" t="n"/>
      <c r="AO310" s="135" t="n"/>
      <c r="AP310" s="135" t="n"/>
      <c r="AQ310" s="135" t="n"/>
      <c r="AR310" s="135" t="n"/>
      <c r="AS310" s="135" t="n"/>
      <c r="AT310" s="135" t="n"/>
      <c r="AU310" s="135" t="n"/>
      <c r="AV310" s="135" t="n"/>
      <c r="AW310" s="135" t="n"/>
      <c r="AX310" s="135" t="n"/>
      <c r="AY310" s="135" t="n"/>
      <c r="AZ310" s="135" t="n"/>
      <c r="BA310" s="135" t="n"/>
      <c r="BB310" s="135" t="n"/>
      <c r="BC310" s="135" t="n"/>
      <c r="BD310" s="135" t="n"/>
      <c r="BE310" s="135" t="n"/>
      <c r="BF310" s="135" t="n"/>
      <c r="BG310" s="135" t="n"/>
      <c r="BH310" s="135" t="n"/>
      <c r="BI310" s="135" t="n"/>
      <c r="BJ310" s="135" t="n"/>
      <c r="BK310" s="135" t="n"/>
      <c r="BL310" s="135" t="n"/>
      <c r="BM310" s="135" t="n"/>
      <c r="BN310" s="135" t="n"/>
      <c r="BO310" s="135" t="n"/>
      <c r="BP310" s="135" t="n"/>
      <c r="BQ310" s="135" t="n"/>
      <c r="BR310" s="135" t="n"/>
      <c r="BS310" s="135" t="n"/>
      <c r="BT310" s="135" t="n"/>
      <c r="BU310" s="135" t="n"/>
      <c r="BV310" s="135" t="n"/>
      <c r="BW310" s="135" t="n"/>
      <c r="BX310" s="135" t="n"/>
      <c r="BY310" s="135" t="n"/>
      <c r="BZ310" s="135" t="n"/>
      <c r="CA310" s="135" t="n"/>
      <c r="CB310" s="135" t="n"/>
      <c r="CC310" s="135" t="n"/>
      <c r="CD310" s="135" t="n"/>
      <c r="CE310" s="135" t="n"/>
      <c r="CF310" s="135" t="n"/>
      <c r="CG310" s="135" t="n"/>
      <c r="CH310" s="135" t="n"/>
      <c r="CI310" s="135" t="n"/>
      <c r="CJ310" s="135" t="n"/>
      <c r="CK310" s="135" t="n"/>
      <c r="CL310" s="135" t="n"/>
      <c r="CM310" s="135" t="n"/>
      <c r="CN310" s="135" t="n"/>
      <c r="CO310" s="135" t="n"/>
      <c r="CP310" s="135" t="n"/>
      <c r="CQ310" s="135" t="n"/>
      <c r="CR310" s="135" t="n"/>
      <c r="CU310" s="36" t="n"/>
      <c r="CV310" s="36" t="n"/>
      <c r="CW310" s="36" t="n"/>
      <c r="CX310" s="36" t="n"/>
      <c r="CY310" s="36" t="n"/>
      <c r="CZ310" s="36" t="n"/>
      <c r="DA310" s="36" t="n"/>
      <c r="DB310" s="36" t="n"/>
      <c r="DC310" s="36" t="n"/>
      <c r="DD310" s="36" t="n"/>
      <c r="DE310" s="36" t="n"/>
      <c r="DF310" s="36" t="n"/>
      <c r="DG310" s="36" t="n"/>
      <c r="DH310" s="36" t="n"/>
      <c r="DI310" s="36" t="n"/>
      <c r="DJ310" s="36" t="n"/>
      <c r="DK310" s="36" t="n"/>
      <c r="DL310" s="36" t="n"/>
      <c r="DM310" s="36" t="n"/>
      <c r="DN310" s="36" t="n"/>
      <c r="DO310" s="36" t="n"/>
      <c r="DP310" s="36" t="n"/>
      <c r="DQ310" s="36" t="n"/>
      <c r="DR310" s="36" t="n"/>
      <c r="DS310" s="36" t="n"/>
      <c r="DT310" s="36" t="n"/>
      <c r="DU310" s="36" t="n"/>
      <c r="DV310" s="36" t="n"/>
      <c r="DW310" s="36" t="n"/>
      <c r="DX310" s="36" t="n"/>
      <c r="DY310" s="36" t="n"/>
      <c r="DZ310" s="36" t="n"/>
      <c r="EA310" s="36" t="n"/>
      <c r="EB310" s="36" t="n"/>
      <c r="EC310" s="36" t="n"/>
      <c r="ED310" s="36" t="n"/>
      <c r="EE310" s="36" t="n"/>
      <c r="EF310" s="36" t="n"/>
      <c r="EG310" s="36" t="n"/>
      <c r="EH310" s="36" t="n"/>
      <c r="EI310" s="36" t="n"/>
      <c r="EJ310" s="36" t="n"/>
      <c r="EK310" s="36" t="n"/>
      <c r="EL310" s="36" t="n"/>
      <c r="EM310" s="36" t="n"/>
      <c r="EN310" s="36" t="n"/>
    </row>
    <row r="311">
      <c r="A311" s="36" t="n"/>
      <c r="B311" s="36" t="n"/>
      <c r="C311" s="144" t="n"/>
      <c r="D311" s="144" t="n"/>
      <c r="E311" s="135" t="n"/>
      <c r="F311" s="135" t="n"/>
      <c r="G311" s="135" t="n"/>
      <c r="H311" s="135" t="n"/>
      <c r="I311" s="135" t="n"/>
      <c r="J311" s="135" t="n"/>
      <c r="K311" s="135" t="n"/>
      <c r="L311" s="135" t="n"/>
      <c r="M311" s="135" t="n"/>
      <c r="N311" s="135" t="n"/>
      <c r="O311" s="135" t="n"/>
      <c r="P311" s="135" t="n"/>
      <c r="Q311" s="135" t="n"/>
      <c r="R311" s="135" t="n"/>
      <c r="S311" s="135" t="n"/>
      <c r="T311" s="135" t="n"/>
      <c r="U311" s="135" t="n"/>
      <c r="V311" s="135" t="n"/>
      <c r="W311" s="135" t="n"/>
      <c r="X311" s="135" t="n"/>
      <c r="Y311" s="135" t="n"/>
      <c r="Z311" s="135" t="n"/>
      <c r="AA311" s="135" t="n"/>
      <c r="AB311" s="135" t="n"/>
      <c r="AC311" s="135" t="n"/>
      <c r="AD311" s="135" t="n"/>
      <c r="AE311" s="135" t="n"/>
      <c r="AF311" s="135" t="n"/>
      <c r="AG311" s="135" t="n"/>
      <c r="AH311" s="135" t="n"/>
      <c r="AI311" s="135" t="n"/>
      <c r="AJ311" s="135" t="n"/>
      <c r="AK311" s="135" t="n"/>
      <c r="AL311" s="135" t="n"/>
      <c r="AM311" s="135" t="n"/>
      <c r="AN311" s="135" t="n"/>
      <c r="AO311" s="135" t="n"/>
      <c r="AP311" s="135" t="n"/>
      <c r="AQ311" s="135" t="n"/>
      <c r="AR311" s="135" t="n"/>
      <c r="AS311" s="135" t="n"/>
      <c r="AT311" s="135" t="n"/>
      <c r="AU311" s="135" t="n"/>
      <c r="AV311" s="135" t="n"/>
      <c r="AW311" s="135" t="n"/>
      <c r="AX311" s="135" t="n"/>
      <c r="AY311" s="135" t="n"/>
      <c r="AZ311" s="135" t="n"/>
      <c r="BA311" s="135" t="n"/>
      <c r="BB311" s="135" t="n"/>
      <c r="BC311" s="135" t="n"/>
      <c r="BD311" s="135" t="n"/>
      <c r="BE311" s="135" t="n"/>
      <c r="BF311" s="135" t="n"/>
      <c r="BG311" s="135" t="n"/>
      <c r="BH311" s="135" t="n"/>
      <c r="BI311" s="135" t="n"/>
      <c r="BJ311" s="135" t="n"/>
      <c r="BK311" s="135" t="n"/>
      <c r="BL311" s="135" t="n"/>
      <c r="BM311" s="135" t="n"/>
      <c r="BN311" s="135" t="n"/>
      <c r="BO311" s="135" t="n"/>
      <c r="BP311" s="135" t="n"/>
      <c r="BQ311" s="135" t="n"/>
      <c r="BR311" s="135" t="n"/>
      <c r="BS311" s="135" t="n"/>
      <c r="BT311" s="135" t="n"/>
      <c r="BU311" s="135" t="n"/>
      <c r="BV311" s="135" t="n"/>
      <c r="BW311" s="135" t="n"/>
      <c r="BX311" s="135" t="n"/>
      <c r="BY311" s="135" t="n"/>
      <c r="BZ311" s="135" t="n"/>
      <c r="CA311" s="135" t="n"/>
      <c r="CB311" s="135" t="n"/>
      <c r="CC311" s="135" t="n"/>
      <c r="CD311" s="135" t="n"/>
      <c r="CE311" s="135" t="n"/>
      <c r="CF311" s="135" t="n"/>
      <c r="CG311" s="135" t="n"/>
      <c r="CH311" s="135" t="n"/>
      <c r="CI311" s="135" t="n"/>
      <c r="CJ311" s="135" t="n"/>
      <c r="CK311" s="135" t="n"/>
      <c r="CL311" s="135" t="n"/>
      <c r="CM311" s="135" t="n"/>
      <c r="CN311" s="135" t="n"/>
      <c r="CO311" s="135" t="n"/>
      <c r="CP311" s="135" t="n"/>
      <c r="CQ311" s="135" t="n"/>
      <c r="CR311" s="135" t="n"/>
      <c r="CU311" s="36" t="n"/>
      <c r="CV311" s="36" t="n"/>
      <c r="CW311" s="36" t="n"/>
      <c r="CX311" s="36" t="n"/>
      <c r="CY311" s="36" t="n"/>
      <c r="CZ311" s="36" t="n"/>
      <c r="DA311" s="36" t="n"/>
      <c r="DB311" s="36" t="n"/>
      <c r="DC311" s="36" t="n"/>
      <c r="DD311" s="36" t="n"/>
      <c r="DE311" s="36" t="n"/>
      <c r="DF311" s="36" t="n"/>
      <c r="DG311" s="36" t="n"/>
      <c r="DH311" s="36" t="n"/>
      <c r="DI311" s="36" t="n"/>
      <c r="DJ311" s="36" t="n"/>
      <c r="DK311" s="36" t="n"/>
      <c r="DL311" s="36" t="n"/>
      <c r="DM311" s="36" t="n"/>
      <c r="DN311" s="36" t="n"/>
      <c r="DO311" s="36" t="n"/>
      <c r="DP311" s="36" t="n"/>
      <c r="DQ311" s="36" t="n"/>
      <c r="DR311" s="36" t="n"/>
      <c r="DS311" s="36" t="n"/>
      <c r="DT311" s="36" t="n"/>
      <c r="DU311" s="36" t="n"/>
      <c r="DV311" s="36" t="n"/>
      <c r="DW311" s="36" t="n"/>
      <c r="DX311" s="36" t="n"/>
      <c r="DY311" s="36" t="n"/>
      <c r="DZ311" s="36" t="n"/>
      <c r="EA311" s="36" t="n"/>
      <c r="EB311" s="36" t="n"/>
      <c r="EC311" s="36" t="n"/>
      <c r="ED311" s="36" t="n"/>
      <c r="EE311" s="36" t="n"/>
      <c r="EF311" s="36" t="n"/>
      <c r="EG311" s="36" t="n"/>
      <c r="EH311" s="36" t="n"/>
      <c r="EI311" s="36" t="n"/>
      <c r="EJ311" s="36" t="n"/>
      <c r="EK311" s="36" t="n"/>
      <c r="EL311" s="36" t="n"/>
      <c r="EM311" s="36" t="n"/>
      <c r="EN311" s="36" t="n"/>
    </row>
    <row r="312">
      <c r="A312" s="36" t="n"/>
      <c r="B312" s="36" t="n"/>
      <c r="C312" s="144" t="n"/>
      <c r="D312" s="144" t="n"/>
      <c r="E312" s="135" t="n"/>
      <c r="F312" s="135" t="n"/>
      <c r="G312" s="135" t="n"/>
      <c r="H312" s="135" t="n"/>
      <c r="I312" s="135" t="n"/>
      <c r="J312" s="135" t="n"/>
      <c r="K312" s="135" t="n"/>
      <c r="L312" s="135" t="n"/>
      <c r="M312" s="135" t="n"/>
      <c r="N312" s="135" t="n"/>
      <c r="O312" s="135" t="n"/>
      <c r="P312" s="135" t="n"/>
      <c r="Q312" s="135" t="n"/>
      <c r="R312" s="135" t="n"/>
      <c r="S312" s="135" t="n"/>
      <c r="T312" s="135" t="n"/>
      <c r="U312" s="135" t="n"/>
      <c r="V312" s="135" t="n"/>
      <c r="W312" s="135" t="n"/>
      <c r="X312" s="135" t="n"/>
      <c r="Y312" s="135" t="n"/>
      <c r="Z312" s="135" t="n"/>
      <c r="AA312" s="135" t="n"/>
      <c r="AB312" s="135" t="n"/>
      <c r="AC312" s="135" t="n"/>
      <c r="AD312" s="135" t="n"/>
      <c r="AE312" s="135" t="n"/>
      <c r="AF312" s="135" t="n"/>
      <c r="AG312" s="135" t="n"/>
      <c r="AH312" s="135" t="n"/>
      <c r="AI312" s="135" t="n"/>
      <c r="AJ312" s="135" t="n"/>
      <c r="AK312" s="135" t="n"/>
      <c r="AL312" s="135" t="n"/>
      <c r="AM312" s="135" t="n"/>
      <c r="AN312" s="135" t="n"/>
      <c r="AO312" s="135" t="n"/>
      <c r="AP312" s="135" t="n"/>
      <c r="AQ312" s="135" t="n"/>
      <c r="AR312" s="135" t="n"/>
      <c r="AS312" s="135" t="n"/>
      <c r="AT312" s="135" t="n"/>
      <c r="AU312" s="135" t="n"/>
      <c r="AV312" s="135" t="n"/>
      <c r="AW312" s="135" t="n"/>
      <c r="AX312" s="135" t="n"/>
      <c r="AY312" s="135" t="n"/>
      <c r="AZ312" s="135" t="n"/>
      <c r="BA312" s="135" t="n"/>
      <c r="BB312" s="135" t="n"/>
      <c r="BC312" s="135" t="n"/>
      <c r="BD312" s="135" t="n"/>
      <c r="BE312" s="135" t="n"/>
      <c r="BF312" s="135" t="n"/>
      <c r="BG312" s="135" t="n"/>
      <c r="BH312" s="135" t="n"/>
      <c r="BI312" s="135" t="n"/>
      <c r="BJ312" s="135" t="n"/>
      <c r="BK312" s="135" t="n"/>
      <c r="BL312" s="135" t="n"/>
      <c r="BM312" s="135" t="n"/>
      <c r="BN312" s="135" t="n"/>
      <c r="BO312" s="135" t="n"/>
      <c r="BP312" s="135" t="n"/>
      <c r="BQ312" s="135" t="n"/>
      <c r="BR312" s="135" t="n"/>
      <c r="BS312" s="135" t="n"/>
      <c r="BT312" s="135" t="n"/>
      <c r="BU312" s="135" t="n"/>
      <c r="BV312" s="135" t="n"/>
      <c r="BW312" s="135" t="n"/>
      <c r="BX312" s="135" t="n"/>
      <c r="BY312" s="135" t="n"/>
      <c r="BZ312" s="135" t="n"/>
      <c r="CA312" s="135" t="n"/>
      <c r="CB312" s="135" t="n"/>
      <c r="CC312" s="135" t="n"/>
      <c r="CD312" s="135" t="n"/>
      <c r="CE312" s="135" t="n"/>
      <c r="CF312" s="135" t="n"/>
      <c r="CG312" s="135" t="n"/>
      <c r="CH312" s="135" t="n"/>
      <c r="CI312" s="135" t="n"/>
      <c r="CJ312" s="135" t="n"/>
      <c r="CK312" s="135" t="n"/>
      <c r="CL312" s="135" t="n"/>
      <c r="CM312" s="135" t="n"/>
      <c r="CN312" s="135" t="n"/>
      <c r="CO312" s="135" t="n"/>
      <c r="CP312" s="135" t="n"/>
      <c r="CQ312" s="135" t="n"/>
      <c r="CR312" s="135" t="n"/>
      <c r="CU312" s="36" t="n"/>
      <c r="CV312" s="36" t="n"/>
      <c r="CW312" s="36" t="n"/>
      <c r="CX312" s="36" t="n"/>
      <c r="CY312" s="36" t="n"/>
      <c r="CZ312" s="36" t="n"/>
      <c r="DA312" s="36" t="n"/>
      <c r="DB312" s="36" t="n"/>
      <c r="DC312" s="36" t="n"/>
      <c r="DD312" s="36" t="n"/>
      <c r="DE312" s="36" t="n"/>
      <c r="DF312" s="36" t="n"/>
      <c r="DG312" s="36" t="n"/>
      <c r="DH312" s="36" t="n"/>
      <c r="DI312" s="36" t="n"/>
      <c r="DJ312" s="36" t="n"/>
      <c r="DK312" s="36" t="n"/>
      <c r="DL312" s="36" t="n"/>
      <c r="DM312" s="36" t="n"/>
      <c r="DN312" s="36" t="n"/>
      <c r="DO312" s="36" t="n"/>
      <c r="DP312" s="36" t="n"/>
      <c r="DQ312" s="36" t="n"/>
      <c r="DR312" s="36" t="n"/>
      <c r="DS312" s="36" t="n"/>
      <c r="DT312" s="36" t="n"/>
      <c r="DU312" s="36" t="n"/>
      <c r="DV312" s="36" t="n"/>
      <c r="DW312" s="36" t="n"/>
      <c r="DX312" s="36" t="n"/>
      <c r="DY312" s="36" t="n"/>
      <c r="DZ312" s="36" t="n"/>
      <c r="EA312" s="36" t="n"/>
      <c r="EB312" s="36" t="n"/>
      <c r="EC312" s="36" t="n"/>
      <c r="ED312" s="36" t="n"/>
      <c r="EE312" s="36" t="n"/>
      <c r="EF312" s="36" t="n"/>
      <c r="EG312" s="36" t="n"/>
      <c r="EH312" s="36" t="n"/>
      <c r="EI312" s="36" t="n"/>
      <c r="EJ312" s="36" t="n"/>
      <c r="EK312" s="36" t="n"/>
      <c r="EL312" s="36" t="n"/>
      <c r="EM312" s="36" t="n"/>
      <c r="EN312" s="36" t="n"/>
    </row>
    <row r="313">
      <c r="A313" s="36" t="n"/>
      <c r="B313" s="36" t="n"/>
      <c r="C313" s="144" t="n"/>
      <c r="D313" s="144" t="n"/>
      <c r="E313" s="135" t="n"/>
      <c r="F313" s="135" t="n"/>
      <c r="G313" s="135" t="n"/>
      <c r="H313" s="135" t="n"/>
      <c r="I313" s="135" t="n"/>
      <c r="J313" s="135" t="n"/>
      <c r="K313" s="135" t="n"/>
      <c r="L313" s="135" t="n"/>
      <c r="M313" s="135" t="n"/>
      <c r="N313" s="135" t="n"/>
      <c r="O313" s="135" t="n"/>
      <c r="P313" s="135" t="n"/>
      <c r="Q313" s="135" t="n"/>
      <c r="R313" s="135" t="n"/>
      <c r="S313" s="135" t="n"/>
      <c r="T313" s="135" t="n"/>
      <c r="U313" s="135" t="n"/>
      <c r="V313" s="135" t="n"/>
      <c r="W313" s="135" t="n"/>
      <c r="X313" s="135" t="n"/>
      <c r="Y313" s="135" t="n"/>
      <c r="Z313" s="135" t="n"/>
      <c r="AA313" s="135" t="n"/>
      <c r="AB313" s="135" t="n"/>
      <c r="AC313" s="135" t="n"/>
      <c r="AD313" s="135" t="n"/>
      <c r="AE313" s="135" t="n"/>
      <c r="AF313" s="135" t="n"/>
      <c r="AG313" s="135" t="n"/>
      <c r="AH313" s="135" t="n"/>
      <c r="AI313" s="135" t="n"/>
      <c r="AJ313" s="135" t="n"/>
      <c r="AK313" s="135" t="n"/>
      <c r="AL313" s="135" t="n"/>
      <c r="AM313" s="135" t="n"/>
      <c r="AN313" s="135" t="n"/>
      <c r="AO313" s="135" t="n"/>
      <c r="AP313" s="135" t="n"/>
      <c r="AQ313" s="135" t="n"/>
      <c r="AR313" s="135" t="n"/>
      <c r="AS313" s="135" t="n"/>
      <c r="AT313" s="135" t="n"/>
      <c r="AU313" s="135" t="n"/>
      <c r="AV313" s="135" t="n"/>
      <c r="AW313" s="135" t="n"/>
      <c r="AX313" s="135" t="n"/>
      <c r="AY313" s="135" t="n"/>
      <c r="AZ313" s="135" t="n"/>
      <c r="BA313" s="135" t="n"/>
      <c r="BB313" s="135" t="n"/>
      <c r="BC313" s="135" t="n"/>
      <c r="BD313" s="135" t="n"/>
      <c r="BE313" s="135" t="n"/>
      <c r="BF313" s="135" t="n"/>
      <c r="BG313" s="135" t="n"/>
      <c r="BH313" s="135" t="n"/>
      <c r="BI313" s="135" t="n"/>
      <c r="BJ313" s="135" t="n"/>
      <c r="BK313" s="135" t="n"/>
      <c r="BL313" s="135" t="n"/>
      <c r="BM313" s="135" t="n"/>
      <c r="BN313" s="135" t="n"/>
      <c r="BO313" s="135" t="n"/>
      <c r="BP313" s="135" t="n"/>
      <c r="BQ313" s="135" t="n"/>
      <c r="BR313" s="135" t="n"/>
      <c r="BS313" s="135" t="n"/>
      <c r="BT313" s="135" t="n"/>
      <c r="BU313" s="135" t="n"/>
      <c r="BV313" s="135" t="n"/>
      <c r="BW313" s="135" t="n"/>
      <c r="BX313" s="135" t="n"/>
      <c r="BY313" s="135" t="n"/>
      <c r="BZ313" s="135" t="n"/>
      <c r="CA313" s="135" t="n"/>
      <c r="CB313" s="135" t="n"/>
      <c r="CC313" s="135" t="n"/>
      <c r="CD313" s="135" t="n"/>
      <c r="CE313" s="135" t="n"/>
      <c r="CF313" s="135" t="n"/>
      <c r="CG313" s="135" t="n"/>
      <c r="CH313" s="135" t="n"/>
      <c r="CI313" s="135" t="n"/>
      <c r="CJ313" s="135" t="n"/>
      <c r="CK313" s="135" t="n"/>
      <c r="CL313" s="135" t="n"/>
      <c r="CM313" s="135" t="n"/>
      <c r="CN313" s="135" t="n"/>
      <c r="CO313" s="135" t="n"/>
      <c r="CP313" s="135" t="n"/>
      <c r="CQ313" s="135" t="n"/>
      <c r="CR313" s="135" t="n"/>
      <c r="CU313" s="36" t="n"/>
      <c r="CV313" s="36" t="n"/>
      <c r="CW313" s="36" t="n"/>
      <c r="CX313" s="36" t="n"/>
      <c r="CY313" s="36" t="n"/>
      <c r="CZ313" s="36" t="n"/>
      <c r="DA313" s="36" t="n"/>
      <c r="DB313" s="36" t="n"/>
      <c r="DC313" s="36" t="n"/>
      <c r="DD313" s="36" t="n"/>
      <c r="DE313" s="36" t="n"/>
      <c r="DF313" s="36" t="n"/>
      <c r="DG313" s="36" t="n"/>
      <c r="DH313" s="36" t="n"/>
      <c r="DI313" s="36" t="n"/>
      <c r="DJ313" s="36" t="n"/>
      <c r="DK313" s="36" t="n"/>
      <c r="DL313" s="36" t="n"/>
      <c r="DM313" s="36" t="n"/>
      <c r="DN313" s="36" t="n"/>
      <c r="DO313" s="36" t="n"/>
      <c r="DP313" s="36" t="n"/>
      <c r="DQ313" s="36" t="n"/>
      <c r="DR313" s="36" t="n"/>
      <c r="DS313" s="36" t="n"/>
      <c r="DT313" s="36" t="n"/>
      <c r="DU313" s="36" t="n"/>
      <c r="DV313" s="36" t="n"/>
      <c r="DW313" s="36" t="n"/>
      <c r="DX313" s="36" t="n"/>
      <c r="DY313" s="36" t="n"/>
      <c r="DZ313" s="36" t="n"/>
      <c r="EA313" s="36" t="n"/>
      <c r="EB313" s="36" t="n"/>
      <c r="EC313" s="36" t="n"/>
      <c r="ED313" s="36" t="n"/>
      <c r="EE313" s="36" t="n"/>
      <c r="EF313" s="36" t="n"/>
      <c r="EG313" s="36" t="n"/>
      <c r="EH313" s="36" t="n"/>
      <c r="EI313" s="36" t="n"/>
      <c r="EJ313" s="36" t="n"/>
      <c r="EK313" s="36" t="n"/>
      <c r="EL313" s="36" t="n"/>
      <c r="EM313" s="36" t="n"/>
      <c r="EN313" s="36" t="n"/>
    </row>
    <row r="314">
      <c r="A314" s="36" t="n"/>
      <c r="B314" s="36" t="n"/>
      <c r="C314" s="144" t="n"/>
      <c r="D314" s="144" t="n"/>
      <c r="E314" s="135" t="n"/>
      <c r="F314" s="135" t="n"/>
      <c r="G314" s="135" t="n"/>
      <c r="H314" s="135" t="n"/>
      <c r="I314" s="135" t="n"/>
      <c r="J314" s="135" t="n"/>
      <c r="K314" s="135" t="n"/>
      <c r="L314" s="135" t="n"/>
      <c r="M314" s="135" t="n"/>
      <c r="N314" s="135" t="n"/>
      <c r="O314" s="135" t="n"/>
      <c r="P314" s="135" t="n"/>
      <c r="Q314" s="135" t="n"/>
      <c r="R314" s="135" t="n"/>
      <c r="S314" s="135" t="n"/>
      <c r="T314" s="135" t="n"/>
      <c r="U314" s="135" t="n"/>
      <c r="V314" s="135" t="n"/>
      <c r="W314" s="135" t="n"/>
      <c r="X314" s="135" t="n"/>
      <c r="Y314" s="135" t="n"/>
      <c r="Z314" s="135" t="n"/>
      <c r="AA314" s="135" t="n"/>
      <c r="AB314" s="135" t="n"/>
      <c r="AC314" s="135" t="n"/>
      <c r="AD314" s="135" t="n"/>
      <c r="AE314" s="135" t="n"/>
      <c r="AF314" s="135" t="n"/>
      <c r="AG314" s="135" t="n"/>
      <c r="AH314" s="135" t="n"/>
      <c r="AI314" s="135" t="n"/>
      <c r="AJ314" s="135" t="n"/>
      <c r="AK314" s="135" t="n"/>
      <c r="AL314" s="135" t="n"/>
      <c r="AM314" s="135" t="n"/>
      <c r="AN314" s="135" t="n"/>
      <c r="AO314" s="135" t="n"/>
      <c r="AP314" s="135" t="n"/>
      <c r="AQ314" s="135" t="n"/>
      <c r="AR314" s="135" t="n"/>
      <c r="AS314" s="135" t="n"/>
      <c r="AT314" s="135" t="n"/>
      <c r="AU314" s="135" t="n"/>
      <c r="AV314" s="135" t="n"/>
      <c r="AW314" s="135" t="n"/>
      <c r="AX314" s="135" t="n"/>
      <c r="AY314" s="135" t="n"/>
      <c r="AZ314" s="135" t="n"/>
      <c r="BA314" s="135" t="n"/>
      <c r="BB314" s="135" t="n"/>
      <c r="BC314" s="135" t="n"/>
      <c r="BD314" s="135" t="n"/>
      <c r="BE314" s="135" t="n"/>
      <c r="BF314" s="135" t="n"/>
      <c r="BG314" s="135" t="n"/>
      <c r="BH314" s="135" t="n"/>
      <c r="BI314" s="135" t="n"/>
      <c r="BJ314" s="135" t="n"/>
      <c r="BK314" s="135" t="n"/>
      <c r="BL314" s="135" t="n"/>
      <c r="BM314" s="135" t="n"/>
      <c r="BN314" s="135" t="n"/>
      <c r="BO314" s="135" t="n"/>
      <c r="BP314" s="135" t="n"/>
      <c r="BQ314" s="135" t="n"/>
      <c r="BR314" s="135" t="n"/>
      <c r="BS314" s="135" t="n"/>
      <c r="BT314" s="135" t="n"/>
      <c r="BU314" s="135" t="n"/>
      <c r="BV314" s="135" t="n"/>
      <c r="BW314" s="135" t="n"/>
      <c r="BX314" s="135" t="n"/>
      <c r="BY314" s="135" t="n"/>
      <c r="BZ314" s="135" t="n"/>
      <c r="CA314" s="135" t="n"/>
      <c r="CB314" s="135" t="n"/>
      <c r="CC314" s="135" t="n"/>
      <c r="CD314" s="135" t="n"/>
      <c r="CE314" s="135" t="n"/>
      <c r="CF314" s="135" t="n"/>
      <c r="CG314" s="135" t="n"/>
      <c r="CH314" s="135" t="n"/>
      <c r="CI314" s="135" t="n"/>
      <c r="CJ314" s="135" t="n"/>
      <c r="CK314" s="135" t="n"/>
      <c r="CL314" s="135" t="n"/>
      <c r="CM314" s="135" t="n"/>
      <c r="CN314" s="135" t="n"/>
      <c r="CO314" s="135" t="n"/>
      <c r="CP314" s="135" t="n"/>
      <c r="CQ314" s="135" t="n"/>
      <c r="CR314" s="135" t="n"/>
      <c r="CU314" s="36" t="n"/>
      <c r="CV314" s="36" t="n"/>
      <c r="CW314" s="36" t="n"/>
      <c r="CX314" s="36" t="n"/>
      <c r="CY314" s="36" t="n"/>
      <c r="CZ314" s="36" t="n"/>
      <c r="DA314" s="36" t="n"/>
      <c r="DB314" s="36" t="n"/>
      <c r="DC314" s="36" t="n"/>
      <c r="DD314" s="36" t="n"/>
      <c r="DE314" s="36" t="n"/>
      <c r="DF314" s="36" t="n"/>
      <c r="DG314" s="36" t="n"/>
      <c r="DH314" s="36" t="n"/>
      <c r="DI314" s="36" t="n"/>
      <c r="DJ314" s="36" t="n"/>
      <c r="DK314" s="36" t="n"/>
      <c r="DL314" s="36" t="n"/>
      <c r="DM314" s="36" t="n"/>
      <c r="DN314" s="36" t="n"/>
      <c r="DO314" s="36" t="n"/>
      <c r="DP314" s="36" t="n"/>
      <c r="DQ314" s="36" t="n"/>
      <c r="DR314" s="36" t="n"/>
      <c r="DS314" s="36" t="n"/>
      <c r="DT314" s="36" t="n"/>
      <c r="DU314" s="36" t="n"/>
      <c r="DV314" s="36" t="n"/>
      <c r="DW314" s="36" t="n"/>
      <c r="DX314" s="36" t="n"/>
      <c r="DY314" s="36" t="n"/>
      <c r="DZ314" s="36" t="n"/>
      <c r="EA314" s="36" t="n"/>
      <c r="EB314" s="36" t="n"/>
      <c r="EC314" s="36" t="n"/>
      <c r="ED314" s="36" t="n"/>
      <c r="EE314" s="36" t="n"/>
      <c r="EF314" s="36" t="n"/>
      <c r="EG314" s="36" t="n"/>
      <c r="EH314" s="36" t="n"/>
      <c r="EI314" s="36" t="n"/>
      <c r="EJ314" s="36" t="n"/>
      <c r="EK314" s="36" t="n"/>
      <c r="EL314" s="36" t="n"/>
      <c r="EM314" s="36" t="n"/>
      <c r="EN314" s="36" t="n"/>
    </row>
    <row r="315">
      <c r="A315" s="36" t="n"/>
      <c r="B315" s="36" t="n"/>
      <c r="C315" s="144" t="n"/>
      <c r="D315" s="144" t="n"/>
      <c r="E315" s="135" t="n"/>
      <c r="F315" s="135" t="n"/>
      <c r="G315" s="135" t="n"/>
      <c r="H315" s="135" t="n"/>
      <c r="I315" s="135" t="n"/>
      <c r="J315" s="135" t="n"/>
      <c r="K315" s="135" t="n"/>
      <c r="L315" s="135" t="n"/>
      <c r="M315" s="135" t="n"/>
      <c r="N315" s="135" t="n"/>
      <c r="O315" s="135" t="n"/>
      <c r="P315" s="135" t="n"/>
      <c r="Q315" s="135" t="n"/>
      <c r="R315" s="135" t="n"/>
      <c r="S315" s="135" t="n"/>
      <c r="T315" s="135" t="n"/>
      <c r="U315" s="135" t="n"/>
      <c r="V315" s="135" t="n"/>
      <c r="W315" s="135" t="n"/>
      <c r="X315" s="135" t="n"/>
      <c r="Y315" s="135" t="n"/>
      <c r="Z315" s="135" t="n"/>
      <c r="AA315" s="135" t="n"/>
      <c r="AB315" s="135" t="n"/>
      <c r="AC315" s="135" t="n"/>
      <c r="AD315" s="135" t="n"/>
      <c r="AE315" s="135" t="n"/>
      <c r="AF315" s="135" t="n"/>
      <c r="AG315" s="135" t="n"/>
      <c r="AH315" s="135" t="n"/>
      <c r="AI315" s="135" t="n"/>
      <c r="AJ315" s="135" t="n"/>
      <c r="AK315" s="135" t="n"/>
      <c r="AL315" s="135" t="n"/>
      <c r="AM315" s="135" t="n"/>
      <c r="AN315" s="135" t="n"/>
      <c r="AO315" s="135" t="n"/>
      <c r="AP315" s="135" t="n"/>
      <c r="AQ315" s="135" t="n"/>
      <c r="AR315" s="135" t="n"/>
      <c r="AS315" s="135" t="n"/>
      <c r="AT315" s="135" t="n"/>
      <c r="AU315" s="135" t="n"/>
      <c r="AV315" s="135" t="n"/>
      <c r="AW315" s="135" t="n"/>
      <c r="AX315" s="135" t="n"/>
      <c r="AY315" s="135" t="n"/>
      <c r="AZ315" s="135" t="n"/>
      <c r="BA315" s="135" t="n"/>
      <c r="BB315" s="135" t="n"/>
      <c r="BC315" s="135" t="n"/>
      <c r="BD315" s="135" t="n"/>
      <c r="BE315" s="135" t="n"/>
      <c r="BF315" s="135" t="n"/>
      <c r="BG315" s="135" t="n"/>
      <c r="BH315" s="135" t="n"/>
      <c r="BI315" s="135" t="n"/>
      <c r="BJ315" s="135" t="n"/>
      <c r="BK315" s="135" t="n"/>
      <c r="BL315" s="135" t="n"/>
      <c r="BM315" s="135" t="n"/>
      <c r="BN315" s="135" t="n"/>
      <c r="BO315" s="135" t="n"/>
      <c r="BP315" s="135" t="n"/>
      <c r="BQ315" s="135" t="n"/>
      <c r="BR315" s="135" t="n"/>
      <c r="BS315" s="135" t="n"/>
      <c r="BT315" s="135" t="n"/>
      <c r="BU315" s="135" t="n"/>
      <c r="BV315" s="135" t="n"/>
      <c r="BW315" s="135" t="n"/>
      <c r="BX315" s="135" t="n"/>
      <c r="BY315" s="135" t="n"/>
      <c r="BZ315" s="135" t="n"/>
      <c r="CA315" s="135" t="n"/>
      <c r="CB315" s="135" t="n"/>
      <c r="CC315" s="135" t="n"/>
      <c r="CD315" s="135" t="n"/>
      <c r="CE315" s="135" t="n"/>
      <c r="CF315" s="135" t="n"/>
      <c r="CG315" s="135" t="n"/>
      <c r="CH315" s="135" t="n"/>
      <c r="CI315" s="135" t="n"/>
      <c r="CJ315" s="135" t="n"/>
      <c r="CK315" s="135" t="n"/>
      <c r="CL315" s="135" t="n"/>
      <c r="CM315" s="135" t="n"/>
      <c r="CN315" s="135" t="n"/>
      <c r="CO315" s="135" t="n"/>
      <c r="CP315" s="135" t="n"/>
      <c r="CQ315" s="135" t="n"/>
      <c r="CR315" s="135" t="n"/>
      <c r="CU315" s="36" t="n"/>
      <c r="CV315" s="36" t="n"/>
      <c r="CW315" s="36" t="n"/>
      <c r="CX315" s="36" t="n"/>
      <c r="CY315" s="36" t="n"/>
      <c r="CZ315" s="36" t="n"/>
      <c r="DA315" s="36" t="n"/>
      <c r="DB315" s="36" t="n"/>
      <c r="DC315" s="36" t="n"/>
      <c r="DD315" s="36" t="n"/>
      <c r="DE315" s="36" t="n"/>
      <c r="DF315" s="36" t="n"/>
      <c r="DG315" s="36" t="n"/>
      <c r="DH315" s="36" t="n"/>
      <c r="DI315" s="36" t="n"/>
      <c r="DJ315" s="36" t="n"/>
      <c r="DK315" s="36" t="n"/>
      <c r="DL315" s="36" t="n"/>
      <c r="DM315" s="36" t="n"/>
      <c r="DN315" s="36" t="n"/>
      <c r="DO315" s="36" t="n"/>
      <c r="DP315" s="36" t="n"/>
      <c r="DQ315" s="36" t="n"/>
      <c r="DR315" s="36" t="n"/>
      <c r="DS315" s="36" t="n"/>
      <c r="DT315" s="36" t="n"/>
      <c r="DU315" s="36" t="n"/>
      <c r="DV315" s="36" t="n"/>
      <c r="DW315" s="36" t="n"/>
      <c r="DX315" s="36" t="n"/>
      <c r="DY315" s="36" t="n"/>
      <c r="DZ315" s="36" t="n"/>
      <c r="EA315" s="36" t="n"/>
      <c r="EB315" s="36" t="n"/>
      <c r="EC315" s="36" t="n"/>
      <c r="ED315" s="36" t="n"/>
      <c r="EE315" s="36" t="n"/>
      <c r="EF315" s="36" t="n"/>
      <c r="EG315" s="36" t="n"/>
      <c r="EH315" s="36" t="n"/>
      <c r="EI315" s="36" t="n"/>
      <c r="EJ315" s="36" t="n"/>
      <c r="EK315" s="36" t="n"/>
      <c r="EL315" s="36" t="n"/>
      <c r="EM315" s="36" t="n"/>
      <c r="EN315" s="36" t="n"/>
    </row>
    <row r="316">
      <c r="A316" s="36" t="n"/>
      <c r="B316" s="36" t="n"/>
      <c r="C316" s="144" t="n"/>
      <c r="D316" s="144" t="n"/>
      <c r="E316" s="135" t="n"/>
      <c r="F316" s="135" t="n"/>
      <c r="G316" s="135" t="n"/>
      <c r="H316" s="135" t="n"/>
      <c r="I316" s="135" t="n"/>
      <c r="J316" s="135" t="n"/>
      <c r="K316" s="135" t="n"/>
      <c r="L316" s="135" t="n"/>
      <c r="M316" s="135" t="n"/>
      <c r="N316" s="135" t="n"/>
      <c r="O316" s="135" t="n"/>
      <c r="P316" s="135" t="n"/>
      <c r="Q316" s="135" t="n"/>
      <c r="R316" s="135" t="n"/>
      <c r="S316" s="135" t="n"/>
      <c r="T316" s="135" t="n"/>
      <c r="U316" s="135" t="n"/>
      <c r="V316" s="135" t="n"/>
      <c r="W316" s="135" t="n"/>
      <c r="X316" s="135" t="n"/>
      <c r="Y316" s="135" t="n"/>
      <c r="Z316" s="135" t="n"/>
      <c r="AA316" s="135" t="n"/>
      <c r="AB316" s="135" t="n"/>
      <c r="AC316" s="135" t="n"/>
      <c r="AD316" s="135" t="n"/>
      <c r="AE316" s="135" t="n"/>
      <c r="AF316" s="135" t="n"/>
      <c r="AG316" s="135" t="n"/>
      <c r="AH316" s="135" t="n"/>
      <c r="AI316" s="135" t="n"/>
      <c r="AJ316" s="135" t="n"/>
      <c r="AK316" s="135" t="n"/>
      <c r="AL316" s="135" t="n"/>
      <c r="AM316" s="135" t="n"/>
      <c r="AN316" s="135" t="n"/>
      <c r="AO316" s="135" t="n"/>
      <c r="AP316" s="135" t="n"/>
      <c r="AQ316" s="135" t="n"/>
      <c r="AR316" s="135" t="n"/>
      <c r="AS316" s="135" t="n"/>
      <c r="AT316" s="135" t="n"/>
      <c r="AU316" s="135" t="n"/>
      <c r="AV316" s="135" t="n"/>
      <c r="AW316" s="135" t="n"/>
      <c r="AX316" s="135" t="n"/>
      <c r="AY316" s="135" t="n"/>
      <c r="AZ316" s="135" t="n"/>
      <c r="BA316" s="135" t="n"/>
      <c r="BB316" s="135" t="n"/>
      <c r="BC316" s="135" t="n"/>
      <c r="BD316" s="135" t="n"/>
      <c r="BE316" s="135" t="n"/>
      <c r="BF316" s="135" t="n"/>
      <c r="BG316" s="135" t="n"/>
      <c r="BH316" s="135" t="n"/>
      <c r="BI316" s="135" t="n"/>
      <c r="BJ316" s="135" t="n"/>
      <c r="BK316" s="135" t="n"/>
      <c r="BL316" s="135" t="n"/>
      <c r="BM316" s="135" t="n"/>
      <c r="BN316" s="135" t="n"/>
      <c r="BO316" s="135" t="n"/>
      <c r="BP316" s="135" t="n"/>
      <c r="BQ316" s="135" t="n"/>
      <c r="BR316" s="135" t="n"/>
      <c r="BS316" s="135" t="n"/>
      <c r="BT316" s="135" t="n"/>
      <c r="BU316" s="135" t="n"/>
      <c r="BV316" s="135" t="n"/>
      <c r="BW316" s="135" t="n"/>
      <c r="BX316" s="135" t="n"/>
      <c r="BY316" s="135" t="n"/>
      <c r="BZ316" s="135" t="n"/>
      <c r="CA316" s="135" t="n"/>
      <c r="CB316" s="135" t="n"/>
      <c r="CC316" s="135" t="n"/>
      <c r="CD316" s="135" t="n"/>
      <c r="CE316" s="135" t="n"/>
      <c r="CF316" s="135" t="n"/>
      <c r="CG316" s="135" t="n"/>
      <c r="CH316" s="135" t="n"/>
      <c r="CI316" s="135" t="n"/>
      <c r="CJ316" s="135" t="n"/>
      <c r="CK316" s="135" t="n"/>
      <c r="CL316" s="135" t="n"/>
      <c r="CM316" s="135" t="n"/>
      <c r="CN316" s="135" t="n"/>
      <c r="CO316" s="135" t="n"/>
      <c r="CP316" s="135" t="n"/>
      <c r="CQ316" s="135" t="n"/>
      <c r="CR316" s="135" t="n"/>
      <c r="CU316" s="36" t="n"/>
      <c r="CV316" s="36" t="n"/>
      <c r="CW316" s="36" t="n"/>
      <c r="CX316" s="36" t="n"/>
      <c r="CY316" s="36" t="n"/>
      <c r="CZ316" s="36" t="n"/>
      <c r="DA316" s="36" t="n"/>
      <c r="DB316" s="36" t="n"/>
      <c r="DC316" s="36" t="n"/>
      <c r="DD316" s="36" t="n"/>
      <c r="DE316" s="36" t="n"/>
      <c r="DF316" s="36" t="n"/>
      <c r="DG316" s="36" t="n"/>
      <c r="DH316" s="36" t="n"/>
      <c r="DI316" s="36" t="n"/>
      <c r="DJ316" s="36" t="n"/>
      <c r="DK316" s="36" t="n"/>
      <c r="DL316" s="36" t="n"/>
      <c r="DM316" s="36" t="n"/>
      <c r="DN316" s="36" t="n"/>
      <c r="DO316" s="36" t="n"/>
      <c r="DP316" s="36" t="n"/>
      <c r="DQ316" s="36" t="n"/>
      <c r="DR316" s="36" t="n"/>
      <c r="DS316" s="36" t="n"/>
      <c r="DT316" s="36" t="n"/>
      <c r="DU316" s="36" t="n"/>
      <c r="DV316" s="36" t="n"/>
      <c r="DW316" s="36" t="n"/>
      <c r="DX316" s="36" t="n"/>
      <c r="DY316" s="36" t="n"/>
      <c r="DZ316" s="36" t="n"/>
      <c r="EA316" s="36" t="n"/>
      <c r="EB316" s="36" t="n"/>
      <c r="EC316" s="36" t="n"/>
      <c r="ED316" s="36" t="n"/>
      <c r="EE316" s="36" t="n"/>
      <c r="EF316" s="36" t="n"/>
      <c r="EG316" s="36" t="n"/>
      <c r="EH316" s="36" t="n"/>
      <c r="EI316" s="36" t="n"/>
      <c r="EJ316" s="36" t="n"/>
      <c r="EK316" s="36" t="n"/>
      <c r="EL316" s="36" t="n"/>
      <c r="EM316" s="36" t="n"/>
      <c r="EN316" s="36" t="n"/>
    </row>
    <row r="317">
      <c r="A317" s="36" t="n"/>
      <c r="B317" s="36" t="n"/>
      <c r="C317" s="144" t="n"/>
      <c r="D317" s="144" t="n"/>
      <c r="E317" s="135" t="n"/>
      <c r="F317" s="135" t="n"/>
      <c r="G317" s="135" t="n"/>
      <c r="H317" s="135" t="n"/>
      <c r="I317" s="135" t="n"/>
      <c r="J317" s="135" t="n"/>
      <c r="K317" s="135" t="n"/>
      <c r="L317" s="135" t="n"/>
      <c r="M317" s="135" t="n"/>
      <c r="N317" s="135" t="n"/>
      <c r="O317" s="135" t="n"/>
      <c r="P317" s="135" t="n"/>
      <c r="Q317" s="135" t="n"/>
      <c r="R317" s="135" t="n"/>
      <c r="S317" s="135" t="n"/>
      <c r="T317" s="135" t="n"/>
      <c r="U317" s="135" t="n"/>
      <c r="V317" s="135" t="n"/>
      <c r="W317" s="135" t="n"/>
      <c r="X317" s="135" t="n"/>
      <c r="Y317" s="135" t="n"/>
      <c r="Z317" s="135" t="n"/>
      <c r="AA317" s="135" t="n"/>
      <c r="AB317" s="135" t="n"/>
      <c r="AC317" s="135" t="n"/>
      <c r="AD317" s="135" t="n"/>
      <c r="AE317" s="135" t="n"/>
      <c r="AF317" s="135" t="n"/>
      <c r="AG317" s="135" t="n"/>
      <c r="AH317" s="135" t="n"/>
      <c r="AI317" s="135" t="n"/>
      <c r="AJ317" s="135" t="n"/>
      <c r="AK317" s="135" t="n"/>
      <c r="AL317" s="135" t="n"/>
      <c r="AM317" s="135" t="n"/>
      <c r="AN317" s="135" t="n"/>
      <c r="AO317" s="135" t="n"/>
      <c r="AP317" s="135" t="n"/>
      <c r="AQ317" s="135" t="n"/>
      <c r="AR317" s="135" t="n"/>
      <c r="AS317" s="135" t="n"/>
      <c r="AT317" s="135" t="n"/>
      <c r="AU317" s="135" t="n"/>
      <c r="AV317" s="135" t="n"/>
      <c r="AW317" s="135" t="n"/>
      <c r="AX317" s="135" t="n"/>
      <c r="AY317" s="135" t="n"/>
      <c r="AZ317" s="135" t="n"/>
      <c r="BA317" s="135" t="n"/>
      <c r="BB317" s="135" t="n"/>
      <c r="BC317" s="135" t="n"/>
      <c r="BD317" s="135" t="n"/>
      <c r="BE317" s="135" t="n"/>
      <c r="BF317" s="135" t="n"/>
      <c r="BG317" s="135" t="n"/>
      <c r="BH317" s="135" t="n"/>
      <c r="BI317" s="135" t="n"/>
      <c r="BJ317" s="135" t="n"/>
      <c r="BK317" s="135" t="n"/>
      <c r="BL317" s="135" t="n"/>
      <c r="BM317" s="135" t="n"/>
      <c r="BN317" s="135" t="n"/>
      <c r="BO317" s="135" t="n"/>
      <c r="BP317" s="135" t="n"/>
      <c r="BQ317" s="135" t="n"/>
      <c r="BR317" s="135" t="n"/>
      <c r="BS317" s="135" t="n"/>
      <c r="BT317" s="135" t="n"/>
      <c r="BU317" s="135" t="n"/>
      <c r="BV317" s="135" t="n"/>
      <c r="BW317" s="135" t="n"/>
      <c r="BX317" s="135" t="n"/>
      <c r="BY317" s="135" t="n"/>
      <c r="BZ317" s="135" t="n"/>
      <c r="CA317" s="135" t="n"/>
      <c r="CB317" s="135" t="n"/>
      <c r="CC317" s="135" t="n"/>
      <c r="CD317" s="135" t="n"/>
      <c r="CE317" s="135" t="n"/>
      <c r="CF317" s="135" t="n"/>
      <c r="CG317" s="135" t="n"/>
      <c r="CH317" s="135" t="n"/>
      <c r="CI317" s="135" t="n"/>
      <c r="CJ317" s="135" t="n"/>
      <c r="CK317" s="135" t="n"/>
      <c r="CL317" s="135" t="n"/>
      <c r="CM317" s="135" t="n"/>
      <c r="CN317" s="135" t="n"/>
      <c r="CO317" s="135" t="n"/>
      <c r="CP317" s="135" t="n"/>
      <c r="CQ317" s="135" t="n"/>
      <c r="CR317" s="135" t="n"/>
      <c r="CU317" s="36" t="n"/>
      <c r="CV317" s="36" t="n"/>
      <c r="CW317" s="36" t="n"/>
      <c r="CX317" s="36" t="n"/>
      <c r="CY317" s="36" t="n"/>
      <c r="CZ317" s="36" t="n"/>
      <c r="DA317" s="36" t="n"/>
      <c r="DB317" s="36" t="n"/>
      <c r="DC317" s="36" t="n"/>
      <c r="DD317" s="36" t="n"/>
      <c r="DE317" s="36" t="n"/>
      <c r="DF317" s="36" t="n"/>
      <c r="DG317" s="36" t="n"/>
      <c r="DH317" s="36" t="n"/>
      <c r="DI317" s="36" t="n"/>
      <c r="DJ317" s="36" t="n"/>
      <c r="DK317" s="36" t="n"/>
      <c r="DL317" s="36" t="n"/>
      <c r="DM317" s="36" t="n"/>
      <c r="DN317" s="36" t="n"/>
      <c r="DO317" s="36" t="n"/>
      <c r="DP317" s="36" t="n"/>
      <c r="DQ317" s="36" t="n"/>
      <c r="DR317" s="36" t="n"/>
      <c r="DS317" s="36" t="n"/>
      <c r="DT317" s="36" t="n"/>
      <c r="DU317" s="36" t="n"/>
      <c r="DV317" s="36" t="n"/>
      <c r="DW317" s="36" t="n"/>
      <c r="DX317" s="36" t="n"/>
      <c r="DY317" s="36" t="n"/>
      <c r="DZ317" s="36" t="n"/>
      <c r="EA317" s="36" t="n"/>
      <c r="EB317" s="36" t="n"/>
      <c r="EC317" s="36" t="n"/>
      <c r="ED317" s="36" t="n"/>
      <c r="EE317" s="36" t="n"/>
      <c r="EF317" s="36" t="n"/>
      <c r="EG317" s="36" t="n"/>
      <c r="EH317" s="36" t="n"/>
      <c r="EI317" s="36" t="n"/>
      <c r="EJ317" s="36" t="n"/>
      <c r="EK317" s="36" t="n"/>
      <c r="EL317" s="36" t="n"/>
      <c r="EM317" s="36" t="n"/>
      <c r="EN317" s="36" t="n"/>
    </row>
    <row r="318">
      <c r="A318" s="36" t="n"/>
      <c r="B318" s="36" t="n"/>
      <c r="C318" s="144" t="n"/>
      <c r="D318" s="144" t="n"/>
      <c r="E318" s="135" t="n"/>
      <c r="F318" s="135" t="n"/>
      <c r="G318" s="135" t="n"/>
      <c r="H318" s="135" t="n"/>
      <c r="I318" s="135" t="n"/>
      <c r="J318" s="135" t="n"/>
      <c r="K318" s="135" t="n"/>
      <c r="L318" s="135" t="n"/>
      <c r="M318" s="135" t="n"/>
      <c r="N318" s="135" t="n"/>
      <c r="O318" s="135" t="n"/>
      <c r="P318" s="135" t="n"/>
      <c r="Q318" s="135" t="n"/>
      <c r="R318" s="135" t="n"/>
      <c r="S318" s="135" t="n"/>
      <c r="T318" s="135" t="n"/>
      <c r="U318" s="135" t="n"/>
      <c r="V318" s="135" t="n"/>
      <c r="W318" s="135" t="n"/>
      <c r="X318" s="135" t="n"/>
      <c r="Y318" s="135" t="n"/>
      <c r="Z318" s="135" t="n"/>
      <c r="AA318" s="135" t="n"/>
      <c r="AB318" s="135" t="n"/>
      <c r="AC318" s="135" t="n"/>
      <c r="AD318" s="135" t="n"/>
      <c r="AE318" s="135" t="n"/>
      <c r="AF318" s="135" t="n"/>
      <c r="AG318" s="135" t="n"/>
      <c r="AH318" s="135" t="n"/>
      <c r="AI318" s="135" t="n"/>
      <c r="AJ318" s="135" t="n"/>
      <c r="AK318" s="135" t="n"/>
      <c r="AL318" s="135" t="n"/>
      <c r="AM318" s="135" t="n"/>
      <c r="AN318" s="135" t="n"/>
      <c r="AO318" s="135" t="n"/>
      <c r="AP318" s="135" t="n"/>
      <c r="AQ318" s="135" t="n"/>
      <c r="AR318" s="135" t="n"/>
      <c r="AS318" s="135" t="n"/>
      <c r="AT318" s="135" t="n"/>
      <c r="AU318" s="135" t="n"/>
      <c r="AV318" s="135" t="n"/>
      <c r="AW318" s="135" t="n"/>
      <c r="AX318" s="135" t="n"/>
      <c r="AY318" s="135" t="n"/>
      <c r="AZ318" s="135" t="n"/>
      <c r="BA318" s="135" t="n"/>
      <c r="BB318" s="135" t="n"/>
      <c r="BC318" s="135" t="n"/>
      <c r="BD318" s="135" t="n"/>
      <c r="BE318" s="135" t="n"/>
      <c r="BF318" s="135" t="n"/>
      <c r="BG318" s="135" t="n"/>
      <c r="BH318" s="135" t="n"/>
      <c r="BI318" s="135" t="n"/>
      <c r="BJ318" s="135" t="n"/>
      <c r="BK318" s="135" t="n"/>
      <c r="BL318" s="135" t="n"/>
      <c r="BM318" s="135" t="n"/>
      <c r="BN318" s="135" t="n"/>
      <c r="BO318" s="135" t="n"/>
      <c r="BP318" s="135" t="n"/>
      <c r="BQ318" s="135" t="n"/>
      <c r="BR318" s="135" t="n"/>
      <c r="BS318" s="135" t="n"/>
      <c r="BT318" s="135" t="n"/>
      <c r="BU318" s="135" t="n"/>
      <c r="BV318" s="135" t="n"/>
      <c r="BW318" s="135" t="n"/>
      <c r="BX318" s="135" t="n"/>
      <c r="BY318" s="135" t="n"/>
      <c r="BZ318" s="135" t="n"/>
      <c r="CA318" s="135" t="n"/>
      <c r="CB318" s="135" t="n"/>
      <c r="CC318" s="135" t="n"/>
      <c r="CD318" s="135" t="n"/>
      <c r="CE318" s="135" t="n"/>
      <c r="CF318" s="135" t="n"/>
      <c r="CG318" s="135" t="n"/>
      <c r="CH318" s="135" t="n"/>
      <c r="CI318" s="135" t="n"/>
      <c r="CJ318" s="135" t="n"/>
      <c r="CK318" s="135" t="n"/>
      <c r="CL318" s="135" t="n"/>
      <c r="CM318" s="135" t="n"/>
      <c r="CN318" s="135" t="n"/>
      <c r="CO318" s="135" t="n"/>
      <c r="CP318" s="135" t="n"/>
      <c r="CQ318" s="135" t="n"/>
      <c r="CR318" s="135" t="n"/>
      <c r="CU318" s="36" t="n"/>
      <c r="CV318" s="36" t="n"/>
      <c r="CW318" s="36" t="n"/>
      <c r="CX318" s="36" t="n"/>
      <c r="CY318" s="36" t="n"/>
      <c r="CZ318" s="36" t="n"/>
      <c r="DA318" s="36" t="n"/>
      <c r="DB318" s="36" t="n"/>
      <c r="DC318" s="36" t="n"/>
      <c r="DD318" s="36" t="n"/>
      <c r="DE318" s="36" t="n"/>
      <c r="DF318" s="36" t="n"/>
      <c r="DG318" s="36" t="n"/>
      <c r="DH318" s="36" t="n"/>
      <c r="DI318" s="36" t="n"/>
      <c r="DJ318" s="36" t="n"/>
      <c r="DK318" s="36" t="n"/>
      <c r="DL318" s="36" t="n"/>
      <c r="DM318" s="36" t="n"/>
      <c r="DN318" s="36" t="n"/>
      <c r="DO318" s="36" t="n"/>
      <c r="DP318" s="36" t="n"/>
      <c r="DQ318" s="36" t="n"/>
      <c r="DR318" s="36" t="n"/>
      <c r="DS318" s="36" t="n"/>
      <c r="DT318" s="36" t="n"/>
      <c r="DU318" s="36" t="n"/>
      <c r="DV318" s="36" t="n"/>
      <c r="DW318" s="36" t="n"/>
      <c r="DX318" s="36" t="n"/>
      <c r="DY318" s="36" t="n"/>
      <c r="DZ318" s="36" t="n"/>
      <c r="EA318" s="36" t="n"/>
      <c r="EB318" s="36" t="n"/>
      <c r="EC318" s="36" t="n"/>
      <c r="ED318" s="36" t="n"/>
      <c r="EE318" s="36" t="n"/>
      <c r="EF318" s="36" t="n"/>
      <c r="EG318" s="36" t="n"/>
      <c r="EH318" s="36" t="n"/>
      <c r="EI318" s="36" t="n"/>
      <c r="EJ318" s="36" t="n"/>
      <c r="EK318" s="36" t="n"/>
      <c r="EL318" s="36" t="n"/>
      <c r="EM318" s="36" t="n"/>
      <c r="EN318" s="36" t="n"/>
    </row>
    <row r="319">
      <c r="A319" s="36" t="n"/>
      <c r="B319" s="36" t="n"/>
      <c r="C319" s="144" t="n"/>
      <c r="D319" s="144" t="n"/>
      <c r="E319" s="135" t="n"/>
      <c r="F319" s="135" t="n"/>
      <c r="G319" s="135" t="n"/>
      <c r="H319" s="135" t="n"/>
      <c r="I319" s="135" t="n"/>
      <c r="J319" s="135" t="n"/>
      <c r="K319" s="135" t="n"/>
      <c r="L319" s="135" t="n"/>
      <c r="M319" s="135" t="n"/>
      <c r="N319" s="135" t="n"/>
      <c r="O319" s="135" t="n"/>
      <c r="P319" s="135" t="n"/>
      <c r="Q319" s="135" t="n"/>
      <c r="R319" s="135" t="n"/>
      <c r="S319" s="135" t="n"/>
      <c r="T319" s="135" t="n"/>
      <c r="U319" s="135" t="n"/>
      <c r="V319" s="135" t="n"/>
      <c r="W319" s="135" t="n"/>
      <c r="X319" s="135" t="n"/>
      <c r="Y319" s="135" t="n"/>
      <c r="Z319" s="135" t="n"/>
      <c r="AA319" s="135" t="n"/>
      <c r="AB319" s="135" t="n"/>
      <c r="AC319" s="135" t="n"/>
      <c r="AD319" s="135" t="n"/>
      <c r="AE319" s="135" t="n"/>
      <c r="AF319" s="135" t="n"/>
      <c r="AG319" s="135" t="n"/>
      <c r="AH319" s="135" t="n"/>
      <c r="AI319" s="135" t="n"/>
      <c r="AJ319" s="135" t="n"/>
      <c r="AK319" s="135" t="n"/>
      <c r="AL319" s="135" t="n"/>
      <c r="AM319" s="135" t="n"/>
      <c r="AN319" s="135" t="n"/>
      <c r="AO319" s="135" t="n"/>
      <c r="AP319" s="135" t="n"/>
      <c r="AQ319" s="135" t="n"/>
      <c r="AR319" s="135" t="n"/>
      <c r="AS319" s="135" t="n"/>
      <c r="AT319" s="135" t="n"/>
      <c r="AU319" s="135" t="n"/>
      <c r="AV319" s="135" t="n"/>
      <c r="AW319" s="135" t="n"/>
      <c r="AX319" s="135" t="n"/>
      <c r="AY319" s="135" t="n"/>
      <c r="AZ319" s="135" t="n"/>
      <c r="BA319" s="135" t="n"/>
      <c r="BB319" s="135" t="n"/>
      <c r="BC319" s="135" t="n"/>
      <c r="BD319" s="135" t="n"/>
      <c r="BE319" s="135" t="n"/>
      <c r="BF319" s="135" t="n"/>
      <c r="BG319" s="135" t="n"/>
      <c r="BH319" s="135" t="n"/>
      <c r="BI319" s="135" t="n"/>
      <c r="BJ319" s="135" t="n"/>
      <c r="BK319" s="135" t="n"/>
      <c r="BL319" s="135" t="n"/>
      <c r="BM319" s="135" t="n"/>
      <c r="BN319" s="135" t="n"/>
      <c r="BO319" s="135" t="n"/>
      <c r="BP319" s="135" t="n"/>
      <c r="BQ319" s="135" t="n"/>
      <c r="BR319" s="135" t="n"/>
      <c r="BS319" s="135" t="n"/>
      <c r="BT319" s="135" t="n"/>
      <c r="BU319" s="135" t="n"/>
      <c r="BV319" s="135" t="n"/>
      <c r="BW319" s="135" t="n"/>
      <c r="BX319" s="135" t="n"/>
      <c r="BY319" s="135" t="n"/>
      <c r="BZ319" s="135" t="n"/>
      <c r="CA319" s="135" t="n"/>
      <c r="CB319" s="135" t="n"/>
      <c r="CC319" s="135" t="n"/>
      <c r="CD319" s="135" t="n"/>
      <c r="CE319" s="135" t="n"/>
      <c r="CF319" s="135" t="n"/>
      <c r="CG319" s="135" t="n"/>
      <c r="CH319" s="135" t="n"/>
      <c r="CI319" s="135" t="n"/>
      <c r="CJ319" s="135" t="n"/>
      <c r="CK319" s="135" t="n"/>
      <c r="CL319" s="135" t="n"/>
      <c r="CM319" s="135" t="n"/>
      <c r="CN319" s="135" t="n"/>
      <c r="CO319" s="135" t="n"/>
      <c r="CP319" s="135" t="n"/>
      <c r="CQ319" s="135" t="n"/>
      <c r="CR319" s="135" t="n"/>
      <c r="CU319" s="36" t="n"/>
      <c r="CV319" s="36" t="n"/>
      <c r="CW319" s="36" t="n"/>
      <c r="CX319" s="36" t="n"/>
      <c r="CY319" s="36" t="n"/>
      <c r="CZ319" s="36" t="n"/>
      <c r="DA319" s="36" t="n"/>
      <c r="DB319" s="36" t="n"/>
      <c r="DC319" s="36" t="n"/>
      <c r="DD319" s="36" t="n"/>
      <c r="DE319" s="36" t="n"/>
      <c r="DF319" s="36" t="n"/>
      <c r="DG319" s="36" t="n"/>
      <c r="DH319" s="36" t="n"/>
      <c r="DI319" s="36" t="n"/>
      <c r="DJ319" s="36" t="n"/>
      <c r="DK319" s="36" t="n"/>
      <c r="DL319" s="36" t="n"/>
      <c r="DM319" s="36" t="n"/>
      <c r="DN319" s="36" t="n"/>
      <c r="DO319" s="36" t="n"/>
      <c r="DP319" s="36" t="n"/>
      <c r="DQ319" s="36" t="n"/>
      <c r="DR319" s="36" t="n"/>
      <c r="DS319" s="36" t="n"/>
      <c r="DT319" s="36" t="n"/>
      <c r="DU319" s="36" t="n"/>
      <c r="DV319" s="36" t="n"/>
      <c r="DW319" s="36" t="n"/>
      <c r="DX319" s="36" t="n"/>
      <c r="DY319" s="36" t="n"/>
      <c r="DZ319" s="36" t="n"/>
      <c r="EA319" s="36" t="n"/>
      <c r="EB319" s="36" t="n"/>
      <c r="EC319" s="36" t="n"/>
      <c r="ED319" s="36" t="n"/>
      <c r="EE319" s="36" t="n"/>
      <c r="EF319" s="36" t="n"/>
      <c r="EG319" s="36" t="n"/>
      <c r="EH319" s="36" t="n"/>
      <c r="EI319" s="36" t="n"/>
      <c r="EJ319" s="36" t="n"/>
      <c r="EK319" s="36" t="n"/>
      <c r="EL319" s="36" t="n"/>
      <c r="EM319" s="36" t="n"/>
      <c r="EN319" s="36" t="n"/>
    </row>
    <row r="320">
      <c r="A320" s="36" t="n"/>
      <c r="B320" s="36" t="n"/>
      <c r="C320" s="144" t="n"/>
      <c r="D320" s="144" t="n"/>
      <c r="E320" s="135" t="n"/>
      <c r="F320" s="135" t="n"/>
      <c r="G320" s="135" t="n"/>
      <c r="H320" s="135" t="n"/>
      <c r="I320" s="135" t="n"/>
      <c r="J320" s="135" t="n"/>
      <c r="K320" s="135" t="n"/>
      <c r="L320" s="135" t="n"/>
      <c r="M320" s="135" t="n"/>
      <c r="N320" s="135" t="n"/>
      <c r="O320" s="135" t="n"/>
      <c r="P320" s="135" t="n"/>
      <c r="Q320" s="135" t="n"/>
      <c r="R320" s="135" t="n"/>
      <c r="S320" s="135" t="n"/>
      <c r="T320" s="135" t="n"/>
      <c r="U320" s="135" t="n"/>
      <c r="V320" s="135" t="n"/>
      <c r="W320" s="135" t="n"/>
      <c r="X320" s="135" t="n"/>
      <c r="Y320" s="135" t="n"/>
      <c r="Z320" s="135" t="n"/>
      <c r="AA320" s="135" t="n"/>
      <c r="AB320" s="135" t="n"/>
      <c r="AC320" s="135" t="n"/>
      <c r="AD320" s="135" t="n"/>
      <c r="AE320" s="135" t="n"/>
      <c r="AF320" s="135" t="n"/>
      <c r="AG320" s="135" t="n"/>
      <c r="AH320" s="135" t="n"/>
      <c r="AI320" s="135" t="n"/>
      <c r="AJ320" s="135" t="n"/>
      <c r="AK320" s="135" t="n"/>
      <c r="AL320" s="135" t="n"/>
      <c r="AM320" s="135" t="n"/>
      <c r="AN320" s="135" t="n"/>
      <c r="AO320" s="135" t="n"/>
      <c r="AP320" s="135" t="n"/>
      <c r="AQ320" s="135" t="n"/>
      <c r="AR320" s="135" t="n"/>
      <c r="AS320" s="135" t="n"/>
      <c r="AT320" s="135" t="n"/>
      <c r="AU320" s="135" t="n"/>
      <c r="AV320" s="135" t="n"/>
      <c r="AW320" s="135" t="n"/>
      <c r="AX320" s="135" t="n"/>
      <c r="AY320" s="135" t="n"/>
      <c r="AZ320" s="135" t="n"/>
      <c r="BA320" s="135" t="n"/>
      <c r="BB320" s="135" t="n"/>
      <c r="BC320" s="135" t="n"/>
      <c r="BD320" s="135" t="n"/>
      <c r="BE320" s="135" t="n"/>
      <c r="BF320" s="135" t="n"/>
      <c r="BG320" s="135" t="n"/>
      <c r="BH320" s="135" t="n"/>
      <c r="BI320" s="135" t="n"/>
      <c r="BJ320" s="135" t="n"/>
      <c r="BK320" s="135" t="n"/>
      <c r="BL320" s="135" t="n"/>
      <c r="BM320" s="135" t="n"/>
      <c r="BN320" s="135" t="n"/>
      <c r="BO320" s="135" t="n"/>
      <c r="BP320" s="135" t="n"/>
      <c r="BQ320" s="135" t="n"/>
      <c r="BR320" s="135" t="n"/>
      <c r="BS320" s="135" t="n"/>
      <c r="BT320" s="135" t="n"/>
      <c r="BU320" s="135" t="n"/>
      <c r="BV320" s="135" t="n"/>
      <c r="BW320" s="135" t="n"/>
      <c r="BX320" s="135" t="n"/>
      <c r="BY320" s="135" t="n"/>
      <c r="BZ320" s="135" t="n"/>
      <c r="CA320" s="135" t="n"/>
      <c r="CB320" s="135" t="n"/>
      <c r="CC320" s="135" t="n"/>
      <c r="CD320" s="135" t="n"/>
      <c r="CE320" s="135" t="n"/>
      <c r="CF320" s="135" t="n"/>
      <c r="CG320" s="135" t="n"/>
      <c r="CH320" s="135" t="n"/>
      <c r="CI320" s="135" t="n"/>
      <c r="CJ320" s="135" t="n"/>
      <c r="CK320" s="135" t="n"/>
      <c r="CL320" s="135" t="n"/>
      <c r="CM320" s="135" t="n"/>
      <c r="CN320" s="135" t="n"/>
      <c r="CO320" s="135" t="n"/>
      <c r="CP320" s="135" t="n"/>
      <c r="CQ320" s="135" t="n"/>
      <c r="CR320" s="135" t="n"/>
      <c r="CU320" s="36" t="n"/>
      <c r="CV320" s="36" t="n"/>
      <c r="CW320" s="36" t="n"/>
      <c r="CX320" s="36" t="n"/>
      <c r="CY320" s="36" t="n"/>
      <c r="CZ320" s="36" t="n"/>
      <c r="DA320" s="36" t="n"/>
      <c r="DB320" s="36" t="n"/>
      <c r="DC320" s="36" t="n"/>
      <c r="DD320" s="36" t="n"/>
      <c r="DE320" s="36" t="n"/>
      <c r="DF320" s="36" t="n"/>
      <c r="DG320" s="36" t="n"/>
      <c r="DH320" s="36" t="n"/>
      <c r="DI320" s="36" t="n"/>
      <c r="DJ320" s="36" t="n"/>
      <c r="DK320" s="36" t="n"/>
      <c r="DL320" s="36" t="n"/>
      <c r="DM320" s="36" t="n"/>
      <c r="DN320" s="36" t="n"/>
      <c r="DO320" s="36" t="n"/>
      <c r="DP320" s="36" t="n"/>
      <c r="DQ320" s="36" t="n"/>
      <c r="DR320" s="36" t="n"/>
      <c r="DS320" s="36" t="n"/>
      <c r="DT320" s="36" t="n"/>
      <c r="DU320" s="36" t="n"/>
      <c r="DV320" s="36" t="n"/>
      <c r="DW320" s="36" t="n"/>
      <c r="DX320" s="36" t="n"/>
      <c r="DY320" s="36" t="n"/>
      <c r="DZ320" s="36" t="n"/>
      <c r="EA320" s="36" t="n"/>
      <c r="EB320" s="36" t="n"/>
      <c r="EC320" s="36" t="n"/>
      <c r="ED320" s="36" t="n"/>
      <c r="EE320" s="36" t="n"/>
      <c r="EF320" s="36" t="n"/>
      <c r="EG320" s="36" t="n"/>
      <c r="EH320" s="36" t="n"/>
      <c r="EI320" s="36" t="n"/>
      <c r="EJ320" s="36" t="n"/>
      <c r="EK320" s="36" t="n"/>
      <c r="EL320" s="36" t="n"/>
      <c r="EM320" s="36" t="n"/>
      <c r="EN320" s="36" t="n"/>
    </row>
    <row r="321">
      <c r="A321" s="36" t="n"/>
      <c r="B321" s="36" t="n"/>
      <c r="C321" s="144" t="n"/>
      <c r="D321" s="144" t="n"/>
      <c r="E321" s="135" t="n"/>
      <c r="F321" s="135" t="n"/>
      <c r="G321" s="135" t="n"/>
      <c r="H321" s="135" t="n"/>
      <c r="I321" s="135" t="n"/>
      <c r="J321" s="135" t="n"/>
      <c r="K321" s="135" t="n"/>
      <c r="L321" s="135" t="n"/>
      <c r="M321" s="135" t="n"/>
      <c r="N321" s="135" t="n"/>
      <c r="O321" s="135" t="n"/>
      <c r="P321" s="135" t="n"/>
      <c r="Q321" s="135" t="n"/>
      <c r="R321" s="135" t="n"/>
      <c r="S321" s="135" t="n"/>
      <c r="T321" s="135" t="n"/>
      <c r="U321" s="135" t="n"/>
      <c r="V321" s="135" t="n"/>
      <c r="W321" s="135" t="n"/>
      <c r="X321" s="135" t="n"/>
      <c r="Y321" s="135" t="n"/>
      <c r="Z321" s="135" t="n"/>
      <c r="AA321" s="135" t="n"/>
      <c r="AB321" s="135" t="n"/>
      <c r="AC321" s="135" t="n"/>
      <c r="AD321" s="135" t="n"/>
      <c r="AE321" s="135" t="n"/>
      <c r="AF321" s="135" t="n"/>
      <c r="AG321" s="135" t="n"/>
      <c r="AH321" s="135" t="n"/>
      <c r="AI321" s="135" t="n"/>
      <c r="AJ321" s="135" t="n"/>
      <c r="AK321" s="135" t="n"/>
      <c r="AL321" s="135" t="n"/>
      <c r="AM321" s="135" t="n"/>
      <c r="AN321" s="135" t="n"/>
      <c r="AO321" s="135" t="n"/>
      <c r="AP321" s="135" t="n"/>
      <c r="AQ321" s="135" t="n"/>
      <c r="AR321" s="135" t="n"/>
      <c r="AS321" s="135" t="n"/>
      <c r="AT321" s="135" t="n"/>
      <c r="AU321" s="135" t="n"/>
      <c r="AV321" s="135" t="n"/>
      <c r="AW321" s="135" t="n"/>
      <c r="AX321" s="135" t="n"/>
      <c r="AY321" s="135" t="n"/>
      <c r="AZ321" s="135" t="n"/>
      <c r="BA321" s="135" t="n"/>
      <c r="BB321" s="135" t="n"/>
      <c r="BC321" s="135" t="n"/>
      <c r="BD321" s="135" t="n"/>
      <c r="BE321" s="135" t="n"/>
      <c r="BF321" s="135" t="n"/>
      <c r="BG321" s="135" t="n"/>
      <c r="BH321" s="135" t="n"/>
      <c r="BI321" s="135" t="n"/>
      <c r="BJ321" s="135" t="n"/>
      <c r="BK321" s="135" t="n"/>
      <c r="BL321" s="135" t="n"/>
      <c r="BM321" s="135" t="n"/>
      <c r="BN321" s="135" t="n"/>
      <c r="BO321" s="135" t="n"/>
      <c r="BP321" s="135" t="n"/>
      <c r="BQ321" s="135" t="n"/>
      <c r="BR321" s="135" t="n"/>
      <c r="BS321" s="135" t="n"/>
      <c r="BT321" s="135" t="n"/>
      <c r="BU321" s="135" t="n"/>
      <c r="BV321" s="135" t="n"/>
      <c r="BW321" s="135" t="n"/>
      <c r="BX321" s="135" t="n"/>
      <c r="BY321" s="135" t="n"/>
      <c r="BZ321" s="135" t="n"/>
      <c r="CA321" s="135" t="n"/>
      <c r="CB321" s="135" t="n"/>
      <c r="CC321" s="135" t="n"/>
      <c r="CD321" s="135" t="n"/>
      <c r="CE321" s="135" t="n"/>
      <c r="CF321" s="135" t="n"/>
      <c r="CG321" s="135" t="n"/>
      <c r="CH321" s="135" t="n"/>
      <c r="CI321" s="135" t="n"/>
      <c r="CJ321" s="135" t="n"/>
      <c r="CK321" s="135" t="n"/>
      <c r="CL321" s="135" t="n"/>
      <c r="CM321" s="135" t="n"/>
      <c r="CN321" s="135" t="n"/>
      <c r="CO321" s="135" t="n"/>
      <c r="CP321" s="135" t="n"/>
      <c r="CQ321" s="135" t="n"/>
      <c r="CR321" s="135" t="n"/>
      <c r="CU321" s="36" t="n"/>
      <c r="CV321" s="36" t="n"/>
      <c r="CW321" s="36" t="n"/>
      <c r="CX321" s="36" t="n"/>
      <c r="CY321" s="36" t="n"/>
      <c r="CZ321" s="36" t="n"/>
      <c r="DA321" s="36" t="n"/>
      <c r="DB321" s="36" t="n"/>
      <c r="DC321" s="36" t="n"/>
      <c r="DD321" s="36" t="n"/>
      <c r="DE321" s="36" t="n"/>
      <c r="DF321" s="36" t="n"/>
      <c r="DG321" s="36" t="n"/>
      <c r="DH321" s="36" t="n"/>
      <c r="DI321" s="36" t="n"/>
      <c r="DJ321" s="36" t="n"/>
      <c r="DK321" s="36" t="n"/>
      <c r="DL321" s="36" t="n"/>
      <c r="DM321" s="36" t="n"/>
      <c r="DN321" s="36" t="n"/>
      <c r="DO321" s="36" t="n"/>
      <c r="DP321" s="36" t="n"/>
      <c r="DQ321" s="36" t="n"/>
      <c r="DR321" s="36" t="n"/>
      <c r="DS321" s="36" t="n"/>
      <c r="DT321" s="36" t="n"/>
      <c r="DU321" s="36" t="n"/>
      <c r="DV321" s="36" t="n"/>
      <c r="DW321" s="36" t="n"/>
      <c r="DX321" s="36" t="n"/>
      <c r="DY321" s="36" t="n"/>
      <c r="DZ321" s="36" t="n"/>
      <c r="EA321" s="36" t="n"/>
      <c r="EB321" s="36" t="n"/>
      <c r="EC321" s="36" t="n"/>
      <c r="ED321" s="36" t="n"/>
      <c r="EE321" s="36" t="n"/>
      <c r="EF321" s="36" t="n"/>
      <c r="EG321" s="36" t="n"/>
      <c r="EH321" s="36" t="n"/>
      <c r="EI321" s="36" t="n"/>
      <c r="EJ321" s="36" t="n"/>
      <c r="EK321" s="36" t="n"/>
      <c r="EL321" s="36" t="n"/>
      <c r="EM321" s="36" t="n"/>
      <c r="EN321" s="36" t="n"/>
    </row>
    <row r="322">
      <c r="A322" s="36" t="n"/>
      <c r="B322" s="36" t="n"/>
      <c r="C322" s="144" t="n"/>
      <c r="D322" s="144" t="n"/>
      <c r="E322" s="135" t="n"/>
      <c r="F322" s="135" t="n"/>
      <c r="G322" s="135" t="n"/>
      <c r="H322" s="135" t="n"/>
      <c r="I322" s="135" t="n"/>
      <c r="J322" s="135" t="n"/>
      <c r="K322" s="135" t="n"/>
      <c r="L322" s="135" t="n"/>
      <c r="M322" s="135" t="n"/>
      <c r="N322" s="135" t="n"/>
      <c r="O322" s="135" t="n"/>
      <c r="P322" s="135" t="n"/>
      <c r="Q322" s="135" t="n"/>
      <c r="R322" s="135" t="n"/>
      <c r="S322" s="135" t="n"/>
      <c r="T322" s="135" t="n"/>
      <c r="U322" s="135" t="n"/>
      <c r="V322" s="135" t="n"/>
      <c r="W322" s="135" t="n"/>
      <c r="X322" s="135" t="n"/>
      <c r="Y322" s="135" t="n"/>
      <c r="Z322" s="135" t="n"/>
      <c r="AA322" s="135" t="n"/>
      <c r="AB322" s="135" t="n"/>
      <c r="AC322" s="135" t="n"/>
      <c r="AD322" s="135" t="n"/>
      <c r="AE322" s="135" t="n"/>
      <c r="AF322" s="135" t="n"/>
      <c r="AG322" s="135" t="n"/>
      <c r="AH322" s="135" t="n"/>
      <c r="AI322" s="135" t="n"/>
      <c r="AJ322" s="135" t="n"/>
      <c r="AK322" s="135" t="n"/>
      <c r="AL322" s="135" t="n"/>
      <c r="AM322" s="135" t="n"/>
      <c r="AN322" s="135" t="n"/>
      <c r="AO322" s="135" t="n"/>
      <c r="AP322" s="135" t="n"/>
      <c r="AQ322" s="135" t="n"/>
      <c r="AR322" s="135" t="n"/>
      <c r="AS322" s="135" t="n"/>
      <c r="AT322" s="135" t="n"/>
      <c r="AU322" s="135" t="n"/>
      <c r="AV322" s="135" t="n"/>
      <c r="AW322" s="135" t="n"/>
      <c r="AX322" s="135" t="n"/>
      <c r="AY322" s="135" t="n"/>
      <c r="AZ322" s="135" t="n"/>
      <c r="BA322" s="135" t="n"/>
      <c r="BB322" s="135" t="n"/>
      <c r="BC322" s="135" t="n"/>
      <c r="BD322" s="135" t="n"/>
      <c r="BE322" s="135" t="n"/>
      <c r="BF322" s="135" t="n"/>
      <c r="BG322" s="135" t="n"/>
      <c r="BH322" s="135" t="n"/>
      <c r="BI322" s="135" t="n"/>
      <c r="BJ322" s="135" t="n"/>
      <c r="BK322" s="135" t="n"/>
      <c r="BL322" s="135" t="n"/>
      <c r="BM322" s="135" t="n"/>
      <c r="BN322" s="135" t="n"/>
      <c r="BO322" s="135" t="n"/>
      <c r="BP322" s="135" t="n"/>
      <c r="BQ322" s="135" t="n"/>
      <c r="BR322" s="135" t="n"/>
      <c r="BS322" s="135" t="n"/>
      <c r="BT322" s="135" t="n"/>
      <c r="BU322" s="135" t="n"/>
      <c r="BV322" s="135" t="n"/>
      <c r="BW322" s="135" t="n"/>
      <c r="BX322" s="135" t="n"/>
      <c r="BY322" s="135" t="n"/>
      <c r="BZ322" s="135" t="n"/>
      <c r="CA322" s="135" t="n"/>
      <c r="CB322" s="135" t="n"/>
      <c r="CC322" s="135" t="n"/>
      <c r="CD322" s="135" t="n"/>
      <c r="CE322" s="135" t="n"/>
      <c r="CF322" s="135" t="n"/>
      <c r="CG322" s="135" t="n"/>
      <c r="CH322" s="135" t="n"/>
      <c r="CI322" s="135" t="n"/>
      <c r="CJ322" s="135" t="n"/>
      <c r="CK322" s="135" t="n"/>
      <c r="CL322" s="135" t="n"/>
      <c r="CM322" s="135" t="n"/>
      <c r="CN322" s="135" t="n"/>
      <c r="CO322" s="135" t="n"/>
      <c r="CP322" s="135" t="n"/>
      <c r="CQ322" s="135" t="n"/>
      <c r="CR322" s="135" t="n"/>
      <c r="CU322" s="36" t="n"/>
      <c r="CV322" s="36" t="n"/>
      <c r="CW322" s="36" t="n"/>
      <c r="CX322" s="36" t="n"/>
      <c r="CY322" s="36" t="n"/>
      <c r="CZ322" s="36" t="n"/>
      <c r="DA322" s="36" t="n"/>
      <c r="DB322" s="36" t="n"/>
      <c r="DC322" s="36" t="n"/>
      <c r="DD322" s="36" t="n"/>
      <c r="DE322" s="36" t="n"/>
      <c r="DF322" s="36" t="n"/>
      <c r="DG322" s="36" t="n"/>
      <c r="DH322" s="36" t="n"/>
      <c r="DI322" s="36" t="n"/>
      <c r="DJ322" s="36" t="n"/>
      <c r="DK322" s="36" t="n"/>
      <c r="DL322" s="36" t="n"/>
      <c r="DM322" s="36" t="n"/>
      <c r="DN322" s="36" t="n"/>
      <c r="DO322" s="36" t="n"/>
      <c r="DP322" s="36" t="n"/>
      <c r="DQ322" s="36" t="n"/>
      <c r="DR322" s="36" t="n"/>
      <c r="DS322" s="36" t="n"/>
      <c r="DT322" s="36" t="n"/>
      <c r="DU322" s="36" t="n"/>
      <c r="DV322" s="36" t="n"/>
      <c r="DW322" s="36" t="n"/>
      <c r="DX322" s="36" t="n"/>
      <c r="DY322" s="36" t="n"/>
      <c r="DZ322" s="36" t="n"/>
      <c r="EA322" s="36" t="n"/>
      <c r="EB322" s="36" t="n"/>
      <c r="EC322" s="36" t="n"/>
      <c r="ED322" s="36" t="n"/>
      <c r="EE322" s="36" t="n"/>
      <c r="EF322" s="36" t="n"/>
      <c r="EG322" s="36" t="n"/>
      <c r="EH322" s="36" t="n"/>
      <c r="EI322" s="36" t="n"/>
      <c r="EJ322" s="36" t="n"/>
      <c r="EK322" s="36" t="n"/>
      <c r="EL322" s="36" t="n"/>
      <c r="EM322" s="36" t="n"/>
      <c r="EN322" s="36" t="n"/>
    </row>
    <row r="323">
      <c r="A323" s="36" t="n"/>
      <c r="B323" s="36" t="n"/>
      <c r="C323" s="144" t="n"/>
      <c r="D323" s="144" t="n"/>
      <c r="E323" s="135" t="n"/>
      <c r="F323" s="135" t="n"/>
      <c r="G323" s="135" t="n"/>
      <c r="H323" s="135" t="n"/>
      <c r="I323" s="135" t="n"/>
      <c r="J323" s="135" t="n"/>
      <c r="K323" s="135" t="n"/>
      <c r="L323" s="135" t="n"/>
      <c r="M323" s="135" t="n"/>
      <c r="N323" s="135" t="n"/>
      <c r="O323" s="135" t="n"/>
      <c r="P323" s="135" t="n"/>
      <c r="Q323" s="135" t="n"/>
      <c r="R323" s="135" t="n"/>
      <c r="S323" s="135" t="n"/>
      <c r="T323" s="135" t="n"/>
      <c r="U323" s="135" t="n"/>
      <c r="V323" s="135" t="n"/>
      <c r="W323" s="135" t="n"/>
      <c r="X323" s="135" t="n"/>
      <c r="Y323" s="135" t="n"/>
      <c r="Z323" s="135" t="n"/>
      <c r="AA323" s="135" t="n"/>
      <c r="AB323" s="135" t="n"/>
      <c r="AC323" s="135" t="n"/>
      <c r="AD323" s="135" t="n"/>
      <c r="AE323" s="135" t="n"/>
      <c r="AF323" s="135" t="n"/>
      <c r="AG323" s="135" t="n"/>
      <c r="AH323" s="135" t="n"/>
      <c r="AI323" s="135" t="n"/>
      <c r="AJ323" s="135" t="n"/>
      <c r="AK323" s="135" t="n"/>
      <c r="AL323" s="135" t="n"/>
      <c r="AM323" s="135" t="n"/>
      <c r="AN323" s="135" t="n"/>
      <c r="AO323" s="135" t="n"/>
      <c r="AP323" s="135" t="n"/>
      <c r="AQ323" s="135" t="n"/>
      <c r="AR323" s="135" t="n"/>
      <c r="AS323" s="135" t="n"/>
      <c r="AT323" s="135" t="n"/>
      <c r="AU323" s="135" t="n"/>
      <c r="AV323" s="135" t="n"/>
      <c r="AW323" s="135" t="n"/>
      <c r="AX323" s="135" t="n"/>
      <c r="AY323" s="135" t="n"/>
      <c r="AZ323" s="135" t="n"/>
      <c r="BA323" s="135" t="n"/>
      <c r="BB323" s="135" t="n"/>
      <c r="BC323" s="135" t="n"/>
      <c r="BD323" s="135" t="n"/>
      <c r="BE323" s="135" t="n"/>
      <c r="BF323" s="135" t="n"/>
      <c r="BG323" s="135" t="n"/>
      <c r="BH323" s="135" t="n"/>
      <c r="BI323" s="135" t="n"/>
      <c r="BJ323" s="135" t="n"/>
      <c r="BK323" s="135" t="n"/>
      <c r="BL323" s="135" t="n"/>
      <c r="BM323" s="135" t="n"/>
      <c r="BN323" s="135" t="n"/>
      <c r="BO323" s="135" t="n"/>
      <c r="BP323" s="135" t="n"/>
      <c r="BQ323" s="135" t="n"/>
      <c r="BR323" s="135" t="n"/>
      <c r="BS323" s="135" t="n"/>
      <c r="BT323" s="135" t="n"/>
      <c r="BU323" s="135" t="n"/>
      <c r="BV323" s="135" t="n"/>
      <c r="BW323" s="135" t="n"/>
      <c r="BX323" s="135" t="n"/>
      <c r="BY323" s="135" t="n"/>
      <c r="BZ323" s="135" t="n"/>
      <c r="CA323" s="135" t="n"/>
      <c r="CB323" s="135" t="n"/>
      <c r="CC323" s="135" t="n"/>
      <c r="CD323" s="135" t="n"/>
      <c r="CE323" s="135" t="n"/>
      <c r="CF323" s="135" t="n"/>
      <c r="CG323" s="135" t="n"/>
      <c r="CH323" s="135" t="n"/>
      <c r="CI323" s="135" t="n"/>
      <c r="CJ323" s="135" t="n"/>
      <c r="CK323" s="135" t="n"/>
      <c r="CL323" s="135" t="n"/>
      <c r="CM323" s="135" t="n"/>
      <c r="CN323" s="135" t="n"/>
      <c r="CO323" s="135" t="n"/>
      <c r="CP323" s="135" t="n"/>
      <c r="CQ323" s="135" t="n"/>
      <c r="CR323" s="135" t="n"/>
      <c r="CU323" s="36" t="n"/>
      <c r="CV323" s="36" t="n"/>
      <c r="CW323" s="36" t="n"/>
      <c r="CX323" s="36" t="n"/>
      <c r="CY323" s="36" t="n"/>
      <c r="CZ323" s="36" t="n"/>
      <c r="DA323" s="36" t="n"/>
      <c r="DB323" s="36" t="n"/>
      <c r="DC323" s="36" t="n"/>
      <c r="DD323" s="36" t="n"/>
      <c r="DE323" s="36" t="n"/>
      <c r="DF323" s="36" t="n"/>
      <c r="DG323" s="36" t="n"/>
      <c r="DH323" s="36" t="n"/>
      <c r="DI323" s="36" t="n"/>
      <c r="DJ323" s="36" t="n"/>
      <c r="DK323" s="36" t="n"/>
      <c r="DL323" s="36" t="n"/>
      <c r="DM323" s="36" t="n"/>
      <c r="DN323" s="36" t="n"/>
      <c r="DO323" s="36" t="n"/>
      <c r="DP323" s="36" t="n"/>
      <c r="DQ323" s="36" t="n"/>
      <c r="DR323" s="36" t="n"/>
      <c r="DS323" s="36" t="n"/>
      <c r="DT323" s="36" t="n"/>
      <c r="DU323" s="36" t="n"/>
      <c r="DV323" s="36" t="n"/>
      <c r="DW323" s="36" t="n"/>
      <c r="DX323" s="36" t="n"/>
      <c r="DY323" s="36" t="n"/>
      <c r="DZ323" s="36" t="n"/>
      <c r="EA323" s="36" t="n"/>
      <c r="EB323" s="36" t="n"/>
      <c r="EC323" s="36" t="n"/>
      <c r="ED323" s="36" t="n"/>
      <c r="EE323" s="36" t="n"/>
      <c r="EF323" s="36" t="n"/>
      <c r="EG323" s="36" t="n"/>
      <c r="EH323" s="36" t="n"/>
      <c r="EI323" s="36" t="n"/>
      <c r="EJ323" s="36" t="n"/>
      <c r="EK323" s="36" t="n"/>
      <c r="EL323" s="36" t="n"/>
      <c r="EM323" s="36" t="n"/>
      <c r="EN323" s="36" t="n"/>
    </row>
    <row r="324">
      <c r="A324" s="36" t="n"/>
      <c r="B324" s="36" t="n"/>
      <c r="C324" s="144" t="n"/>
      <c r="D324" s="144" t="n"/>
      <c r="E324" s="135" t="n"/>
      <c r="F324" s="135" t="n"/>
      <c r="G324" s="135" t="n"/>
      <c r="H324" s="135" t="n"/>
      <c r="I324" s="135" t="n"/>
      <c r="J324" s="135" t="n"/>
      <c r="K324" s="135" t="n"/>
      <c r="L324" s="135" t="n"/>
      <c r="M324" s="135" t="n"/>
      <c r="N324" s="135" t="n"/>
      <c r="O324" s="135" t="n"/>
      <c r="P324" s="135" t="n"/>
      <c r="Q324" s="135" t="n"/>
      <c r="R324" s="135" t="n"/>
      <c r="S324" s="135" t="n"/>
      <c r="T324" s="135" t="n"/>
      <c r="U324" s="135" t="n"/>
      <c r="V324" s="135" t="n"/>
      <c r="W324" s="135" t="n"/>
      <c r="X324" s="135" t="n"/>
      <c r="Y324" s="135" t="n"/>
      <c r="Z324" s="135" t="n"/>
      <c r="AA324" s="135" t="n"/>
      <c r="AB324" s="135" t="n"/>
      <c r="AC324" s="135" t="n"/>
      <c r="AD324" s="135" t="n"/>
      <c r="AE324" s="135" t="n"/>
      <c r="AF324" s="135" t="n"/>
      <c r="AG324" s="135" t="n"/>
      <c r="AH324" s="135" t="n"/>
      <c r="AI324" s="135" t="n"/>
      <c r="AJ324" s="135" t="n"/>
      <c r="AK324" s="135" t="n"/>
      <c r="AL324" s="135" t="n"/>
      <c r="AM324" s="135" t="n"/>
      <c r="AN324" s="135" t="n"/>
      <c r="AO324" s="135" t="n"/>
      <c r="AP324" s="135" t="n"/>
      <c r="AQ324" s="135" t="n"/>
      <c r="AR324" s="135" t="n"/>
      <c r="AS324" s="135" t="n"/>
      <c r="AT324" s="135" t="n"/>
      <c r="AU324" s="135" t="n"/>
      <c r="AV324" s="135" t="n"/>
      <c r="AW324" s="135" t="n"/>
      <c r="AX324" s="135" t="n"/>
      <c r="AY324" s="135" t="n"/>
      <c r="AZ324" s="135" t="n"/>
      <c r="BA324" s="135" t="n"/>
      <c r="BB324" s="135" t="n"/>
      <c r="BC324" s="135" t="n"/>
      <c r="BD324" s="135" t="n"/>
      <c r="BE324" s="135" t="n"/>
      <c r="BF324" s="135" t="n"/>
      <c r="BG324" s="135" t="n"/>
      <c r="BH324" s="135" t="n"/>
      <c r="BI324" s="135" t="n"/>
      <c r="BJ324" s="135" t="n"/>
      <c r="BK324" s="135" t="n"/>
      <c r="BL324" s="135" t="n"/>
      <c r="BM324" s="135" t="n"/>
      <c r="BN324" s="135" t="n"/>
      <c r="BO324" s="135" t="n"/>
      <c r="BP324" s="135" t="n"/>
      <c r="BQ324" s="135" t="n"/>
      <c r="BR324" s="135" t="n"/>
      <c r="BS324" s="135" t="n"/>
      <c r="BT324" s="135" t="n"/>
      <c r="BU324" s="135" t="n"/>
      <c r="BV324" s="135" t="n"/>
      <c r="BW324" s="135" t="n"/>
      <c r="BX324" s="135" t="n"/>
      <c r="BY324" s="135" t="n"/>
      <c r="BZ324" s="135" t="n"/>
      <c r="CA324" s="135" t="n"/>
      <c r="CB324" s="135" t="n"/>
      <c r="CC324" s="135" t="n"/>
      <c r="CD324" s="135" t="n"/>
      <c r="CE324" s="135" t="n"/>
      <c r="CF324" s="135" t="n"/>
      <c r="CG324" s="135" t="n"/>
      <c r="CH324" s="135" t="n"/>
      <c r="CI324" s="135" t="n"/>
      <c r="CJ324" s="135" t="n"/>
      <c r="CK324" s="135" t="n"/>
      <c r="CL324" s="135" t="n"/>
      <c r="CM324" s="135" t="n"/>
      <c r="CN324" s="135" t="n"/>
      <c r="CO324" s="135" t="n"/>
      <c r="CP324" s="135" t="n"/>
      <c r="CQ324" s="135" t="n"/>
      <c r="CR324" s="135" t="n"/>
      <c r="CU324" s="36" t="n"/>
      <c r="CV324" s="36" t="n"/>
      <c r="CW324" s="36" t="n"/>
      <c r="CX324" s="36" t="n"/>
      <c r="CY324" s="36" t="n"/>
      <c r="CZ324" s="36" t="n"/>
      <c r="DA324" s="36" t="n"/>
      <c r="DB324" s="36" t="n"/>
      <c r="DC324" s="36" t="n"/>
      <c r="DD324" s="36" t="n"/>
      <c r="DE324" s="36" t="n"/>
      <c r="DF324" s="36" t="n"/>
      <c r="DG324" s="36" t="n"/>
      <c r="DH324" s="36" t="n"/>
      <c r="DI324" s="36" t="n"/>
      <c r="DJ324" s="36" t="n"/>
      <c r="DK324" s="36" t="n"/>
      <c r="DL324" s="36" t="n"/>
      <c r="DM324" s="36" t="n"/>
      <c r="DN324" s="36" t="n"/>
      <c r="DO324" s="36" t="n"/>
      <c r="DP324" s="36" t="n"/>
      <c r="DQ324" s="36" t="n"/>
      <c r="DR324" s="36" t="n"/>
      <c r="DS324" s="36" t="n"/>
      <c r="DT324" s="36" t="n"/>
      <c r="DU324" s="36" t="n"/>
      <c r="DV324" s="36" t="n"/>
      <c r="DW324" s="36" t="n"/>
      <c r="DX324" s="36" t="n"/>
      <c r="DY324" s="36" t="n"/>
      <c r="DZ324" s="36" t="n"/>
      <c r="EA324" s="36" t="n"/>
      <c r="EB324" s="36" t="n"/>
      <c r="EC324" s="36" t="n"/>
      <c r="ED324" s="36" t="n"/>
      <c r="EE324" s="36" t="n"/>
      <c r="EF324" s="36" t="n"/>
      <c r="EG324" s="36" t="n"/>
      <c r="EH324" s="36" t="n"/>
      <c r="EI324" s="36" t="n"/>
      <c r="EJ324" s="36" t="n"/>
      <c r="EK324" s="36" t="n"/>
      <c r="EL324" s="36" t="n"/>
      <c r="EM324" s="36" t="n"/>
      <c r="EN324" s="36" t="n"/>
    </row>
    <row r="325">
      <c r="A325" s="36" t="n"/>
      <c r="B325" s="36" t="n"/>
      <c r="C325" s="144" t="n"/>
      <c r="D325" s="144" t="n"/>
      <c r="E325" s="135" t="n"/>
      <c r="F325" s="135" t="n"/>
      <c r="G325" s="135" t="n"/>
      <c r="H325" s="135" t="n"/>
      <c r="I325" s="135" t="n"/>
      <c r="J325" s="135" t="n"/>
      <c r="K325" s="135" t="n"/>
      <c r="L325" s="135" t="n"/>
      <c r="M325" s="135" t="n"/>
      <c r="N325" s="135" t="n"/>
      <c r="O325" s="135" t="n"/>
      <c r="P325" s="135" t="n"/>
      <c r="Q325" s="135" t="n"/>
      <c r="R325" s="135" t="n"/>
      <c r="S325" s="135" t="n"/>
      <c r="T325" s="135" t="n"/>
      <c r="U325" s="135" t="n"/>
      <c r="V325" s="135" t="n"/>
      <c r="W325" s="135" t="n"/>
      <c r="X325" s="135" t="n"/>
      <c r="Y325" s="135" t="n"/>
      <c r="Z325" s="135" t="n"/>
      <c r="AA325" s="135" t="n"/>
      <c r="AB325" s="135" t="n"/>
      <c r="AC325" s="135" t="n"/>
      <c r="AD325" s="135" t="n"/>
      <c r="AE325" s="135" t="n"/>
      <c r="AF325" s="135" t="n"/>
      <c r="AG325" s="135" t="n"/>
      <c r="AH325" s="135" t="n"/>
      <c r="AI325" s="135" t="n"/>
      <c r="AJ325" s="135" t="n"/>
      <c r="AK325" s="135" t="n"/>
      <c r="AL325" s="135" t="n"/>
      <c r="AM325" s="135" t="n"/>
      <c r="AN325" s="135" t="n"/>
      <c r="AO325" s="135" t="n"/>
      <c r="AP325" s="135" t="n"/>
      <c r="AQ325" s="135" t="n"/>
      <c r="AR325" s="135" t="n"/>
      <c r="AS325" s="135" t="n"/>
      <c r="AT325" s="135" t="n"/>
      <c r="AU325" s="135" t="n"/>
      <c r="AV325" s="135" t="n"/>
      <c r="AW325" s="135" t="n"/>
      <c r="AX325" s="135" t="n"/>
      <c r="AY325" s="135" t="n"/>
      <c r="AZ325" s="135" t="n"/>
      <c r="BA325" s="135" t="n"/>
      <c r="BB325" s="135" t="n"/>
      <c r="BC325" s="135" t="n"/>
      <c r="BD325" s="135" t="n"/>
      <c r="BE325" s="135" t="n"/>
      <c r="BF325" s="135" t="n"/>
      <c r="BG325" s="135" t="n"/>
      <c r="BH325" s="135" t="n"/>
      <c r="BI325" s="135" t="n"/>
      <c r="BJ325" s="135" t="n"/>
      <c r="BK325" s="135" t="n"/>
      <c r="BL325" s="135" t="n"/>
      <c r="BM325" s="135" t="n"/>
      <c r="BN325" s="135" t="n"/>
      <c r="BO325" s="135" t="n"/>
      <c r="BP325" s="135" t="n"/>
      <c r="BQ325" s="135" t="n"/>
      <c r="BR325" s="135" t="n"/>
      <c r="BS325" s="135" t="n"/>
      <c r="BT325" s="135" t="n"/>
      <c r="BU325" s="135" t="n"/>
      <c r="BV325" s="135" t="n"/>
      <c r="BW325" s="135" t="n"/>
      <c r="BX325" s="135" t="n"/>
      <c r="BY325" s="135" t="n"/>
      <c r="BZ325" s="135" t="n"/>
      <c r="CA325" s="135" t="n"/>
      <c r="CB325" s="135" t="n"/>
      <c r="CC325" s="135" t="n"/>
      <c r="CD325" s="135" t="n"/>
      <c r="CE325" s="135" t="n"/>
      <c r="CF325" s="135" t="n"/>
      <c r="CG325" s="135" t="n"/>
      <c r="CH325" s="135" t="n"/>
      <c r="CI325" s="135" t="n"/>
      <c r="CJ325" s="135" t="n"/>
      <c r="CK325" s="135" t="n"/>
      <c r="CL325" s="135" t="n"/>
      <c r="CM325" s="135" t="n"/>
      <c r="CN325" s="135" t="n"/>
      <c r="CO325" s="135" t="n"/>
      <c r="CP325" s="135" t="n"/>
      <c r="CQ325" s="135" t="n"/>
      <c r="CR325" s="135" t="n"/>
      <c r="CU325" s="36" t="n"/>
      <c r="CV325" s="36" t="n"/>
      <c r="CW325" s="36" t="n"/>
      <c r="CX325" s="36" t="n"/>
      <c r="CY325" s="36" t="n"/>
      <c r="CZ325" s="36" t="n"/>
      <c r="DA325" s="36" t="n"/>
      <c r="DB325" s="36" t="n"/>
      <c r="DC325" s="36" t="n"/>
      <c r="DD325" s="36" t="n"/>
      <c r="DE325" s="36" t="n"/>
      <c r="DF325" s="36" t="n"/>
      <c r="DG325" s="36" t="n"/>
      <c r="DH325" s="36" t="n"/>
      <c r="DI325" s="36" t="n"/>
      <c r="DJ325" s="36" t="n"/>
      <c r="DK325" s="36" t="n"/>
      <c r="DL325" s="36" t="n"/>
      <c r="DM325" s="36" t="n"/>
      <c r="DN325" s="36" t="n"/>
      <c r="DO325" s="36" t="n"/>
      <c r="DP325" s="36" t="n"/>
      <c r="DQ325" s="36" t="n"/>
      <c r="DR325" s="36" t="n"/>
      <c r="DS325" s="36" t="n"/>
      <c r="DT325" s="36" t="n"/>
      <c r="DU325" s="36" t="n"/>
      <c r="DV325" s="36" t="n"/>
      <c r="DW325" s="36" t="n"/>
      <c r="DX325" s="36" t="n"/>
      <c r="DY325" s="36" t="n"/>
      <c r="DZ325" s="36" t="n"/>
      <c r="EA325" s="36" t="n"/>
      <c r="EB325" s="36" t="n"/>
      <c r="EC325" s="36" t="n"/>
      <c r="ED325" s="36" t="n"/>
      <c r="EE325" s="36" t="n"/>
      <c r="EF325" s="36" t="n"/>
      <c r="EG325" s="36" t="n"/>
      <c r="EH325" s="36" t="n"/>
      <c r="EI325" s="36" t="n"/>
      <c r="EJ325" s="36" t="n"/>
      <c r="EK325" s="36" t="n"/>
      <c r="EL325" s="36" t="n"/>
      <c r="EM325" s="36" t="n"/>
      <c r="EN325" s="36" t="n"/>
    </row>
    <row r="326">
      <c r="A326" s="36" t="n"/>
      <c r="B326" s="36" t="n"/>
      <c r="C326" s="144" t="n"/>
      <c r="D326" s="144" t="n"/>
      <c r="E326" s="135" t="n"/>
      <c r="F326" s="135" t="n"/>
      <c r="G326" s="135" t="n"/>
      <c r="H326" s="135" t="n"/>
      <c r="I326" s="135" t="n"/>
      <c r="J326" s="135" t="n"/>
      <c r="K326" s="135" t="n"/>
      <c r="L326" s="135" t="n"/>
      <c r="M326" s="135" t="n"/>
      <c r="N326" s="135" t="n"/>
      <c r="O326" s="135" t="n"/>
      <c r="P326" s="135" t="n"/>
      <c r="Q326" s="135" t="n"/>
      <c r="R326" s="135" t="n"/>
      <c r="S326" s="135" t="n"/>
      <c r="T326" s="135" t="n"/>
      <c r="U326" s="135" t="n"/>
      <c r="V326" s="135" t="n"/>
      <c r="W326" s="135" t="n"/>
      <c r="X326" s="135" t="n"/>
      <c r="Y326" s="135" t="n"/>
      <c r="Z326" s="135" t="n"/>
      <c r="AA326" s="135" t="n"/>
      <c r="AB326" s="135" t="n"/>
      <c r="AC326" s="135" t="n"/>
      <c r="AD326" s="135" t="n"/>
      <c r="AE326" s="135" t="n"/>
      <c r="AF326" s="135" t="n"/>
      <c r="AG326" s="135" t="n"/>
      <c r="AH326" s="135" t="n"/>
      <c r="AI326" s="135" t="n"/>
      <c r="AJ326" s="135" t="n"/>
      <c r="AK326" s="135" t="n"/>
      <c r="AL326" s="135" t="n"/>
      <c r="AM326" s="135" t="n"/>
      <c r="AN326" s="135" t="n"/>
      <c r="AO326" s="135" t="n"/>
      <c r="AP326" s="135" t="n"/>
      <c r="AQ326" s="135" t="n"/>
      <c r="AR326" s="135" t="n"/>
      <c r="AS326" s="135" t="n"/>
      <c r="AT326" s="135" t="n"/>
      <c r="AU326" s="135" t="n"/>
      <c r="AV326" s="135" t="n"/>
      <c r="AW326" s="135" t="n"/>
      <c r="AX326" s="135" t="n"/>
      <c r="AY326" s="135" t="n"/>
      <c r="AZ326" s="135" t="n"/>
      <c r="BA326" s="135" t="n"/>
      <c r="BB326" s="135" t="n"/>
      <c r="BC326" s="135" t="n"/>
      <c r="BD326" s="135" t="n"/>
      <c r="BE326" s="135" t="n"/>
      <c r="BF326" s="135" t="n"/>
      <c r="BG326" s="135" t="n"/>
      <c r="BH326" s="135" t="n"/>
      <c r="BI326" s="135" t="n"/>
      <c r="BJ326" s="135" t="n"/>
      <c r="BK326" s="135" t="n"/>
      <c r="BL326" s="135" t="n"/>
      <c r="BM326" s="135" t="n"/>
      <c r="BN326" s="135" t="n"/>
      <c r="BO326" s="135" t="n"/>
      <c r="BP326" s="135" t="n"/>
      <c r="BQ326" s="135" t="n"/>
      <c r="BR326" s="135" t="n"/>
      <c r="BS326" s="135" t="n"/>
      <c r="BT326" s="135" t="n"/>
      <c r="BU326" s="135" t="n"/>
      <c r="BV326" s="135" t="n"/>
      <c r="BW326" s="135" t="n"/>
      <c r="BX326" s="135" t="n"/>
      <c r="BY326" s="135" t="n"/>
      <c r="BZ326" s="135" t="n"/>
      <c r="CA326" s="135" t="n"/>
      <c r="CB326" s="135" t="n"/>
      <c r="CC326" s="135" t="n"/>
      <c r="CD326" s="135" t="n"/>
      <c r="CE326" s="135" t="n"/>
      <c r="CF326" s="135" t="n"/>
      <c r="CG326" s="135" t="n"/>
      <c r="CH326" s="135" t="n"/>
      <c r="CI326" s="135" t="n"/>
      <c r="CJ326" s="135" t="n"/>
      <c r="CK326" s="135" t="n"/>
      <c r="CL326" s="135" t="n"/>
      <c r="CM326" s="135" t="n"/>
      <c r="CN326" s="135" t="n"/>
      <c r="CO326" s="135" t="n"/>
      <c r="CP326" s="135" t="n"/>
      <c r="CQ326" s="135" t="n"/>
      <c r="CR326" s="135" t="n"/>
      <c r="CU326" s="36" t="n"/>
      <c r="CV326" s="36" t="n"/>
      <c r="CW326" s="36" t="n"/>
      <c r="CX326" s="36" t="n"/>
      <c r="CY326" s="36" t="n"/>
      <c r="CZ326" s="36" t="n"/>
      <c r="DA326" s="36" t="n"/>
      <c r="DB326" s="36" t="n"/>
      <c r="DC326" s="36" t="n"/>
      <c r="DD326" s="36" t="n"/>
      <c r="DE326" s="36" t="n"/>
      <c r="DF326" s="36" t="n"/>
      <c r="DG326" s="36" t="n"/>
      <c r="DH326" s="36" t="n"/>
      <c r="DI326" s="36" t="n"/>
      <c r="DJ326" s="36" t="n"/>
      <c r="DK326" s="36" t="n"/>
      <c r="DL326" s="36" t="n"/>
      <c r="DM326" s="36" t="n"/>
      <c r="DN326" s="36" t="n"/>
      <c r="DO326" s="36" t="n"/>
      <c r="DP326" s="36" t="n"/>
      <c r="DQ326" s="36" t="n"/>
      <c r="DR326" s="36" t="n"/>
      <c r="DS326" s="36" t="n"/>
      <c r="DT326" s="36" t="n"/>
      <c r="DU326" s="36" t="n"/>
      <c r="DV326" s="36" t="n"/>
      <c r="DW326" s="36" t="n"/>
      <c r="DX326" s="36" t="n"/>
      <c r="DY326" s="36" t="n"/>
      <c r="DZ326" s="36" t="n"/>
      <c r="EA326" s="36" t="n"/>
      <c r="EB326" s="36" t="n"/>
      <c r="EC326" s="36" t="n"/>
      <c r="ED326" s="36" t="n"/>
      <c r="EE326" s="36" t="n"/>
      <c r="EF326" s="36" t="n"/>
      <c r="EG326" s="36" t="n"/>
      <c r="EH326" s="36" t="n"/>
      <c r="EI326" s="36" t="n"/>
      <c r="EJ326" s="36" t="n"/>
      <c r="EK326" s="36" t="n"/>
      <c r="EL326" s="36" t="n"/>
      <c r="EM326" s="36" t="n"/>
      <c r="EN326" s="36" t="n"/>
    </row>
    <row r="327">
      <c r="A327" s="36" t="n"/>
      <c r="B327" s="36" t="n"/>
      <c r="C327" s="144" t="n"/>
      <c r="D327" s="144" t="n"/>
      <c r="E327" s="135" t="n"/>
      <c r="F327" s="135" t="n"/>
      <c r="G327" s="135" t="n"/>
      <c r="H327" s="135" t="n"/>
      <c r="I327" s="135" t="n"/>
      <c r="J327" s="135" t="n"/>
      <c r="K327" s="135" t="n"/>
      <c r="L327" s="135" t="n"/>
      <c r="M327" s="135" t="n"/>
      <c r="N327" s="135" t="n"/>
      <c r="O327" s="135" t="n"/>
      <c r="P327" s="135" t="n"/>
      <c r="Q327" s="135" t="n"/>
      <c r="R327" s="135" t="n"/>
      <c r="S327" s="135" t="n"/>
      <c r="T327" s="135" t="n"/>
      <c r="U327" s="135" t="n"/>
      <c r="V327" s="135" t="n"/>
      <c r="W327" s="135" t="n"/>
      <c r="X327" s="135" t="n"/>
      <c r="Y327" s="135" t="n"/>
      <c r="Z327" s="135" t="n"/>
      <c r="AA327" s="135" t="n"/>
      <c r="AB327" s="135" t="n"/>
      <c r="AC327" s="135" t="n"/>
      <c r="AD327" s="135" t="n"/>
      <c r="AE327" s="135" t="n"/>
      <c r="AF327" s="135" t="n"/>
      <c r="AG327" s="135" t="n"/>
      <c r="AH327" s="135" t="n"/>
      <c r="AI327" s="135" t="n"/>
      <c r="AJ327" s="135" t="n"/>
      <c r="AK327" s="135" t="n"/>
      <c r="AL327" s="135" t="n"/>
      <c r="AM327" s="135" t="n"/>
      <c r="AN327" s="135" t="n"/>
      <c r="AO327" s="135" t="n"/>
      <c r="AP327" s="135" t="n"/>
      <c r="AQ327" s="135" t="n"/>
      <c r="AR327" s="135" t="n"/>
      <c r="AS327" s="135" t="n"/>
      <c r="AT327" s="135" t="n"/>
      <c r="AU327" s="135" t="n"/>
      <c r="AV327" s="135" t="n"/>
      <c r="AW327" s="135" t="n"/>
      <c r="AX327" s="135" t="n"/>
      <c r="AY327" s="135" t="n"/>
      <c r="AZ327" s="135" t="n"/>
      <c r="BA327" s="135" t="n"/>
      <c r="BB327" s="135" t="n"/>
      <c r="BC327" s="135" t="n"/>
      <c r="BD327" s="135" t="n"/>
      <c r="BE327" s="135" t="n"/>
      <c r="BF327" s="135" t="n"/>
      <c r="BG327" s="135" t="n"/>
      <c r="BH327" s="135" t="n"/>
      <c r="BI327" s="135" t="n"/>
      <c r="BJ327" s="135" t="n"/>
      <c r="BK327" s="135" t="n"/>
      <c r="BL327" s="135" t="n"/>
      <c r="BM327" s="135" t="n"/>
      <c r="BN327" s="135" t="n"/>
      <c r="BO327" s="135" t="n"/>
      <c r="BP327" s="135" t="n"/>
      <c r="BQ327" s="135" t="n"/>
      <c r="BR327" s="135" t="n"/>
      <c r="BS327" s="135" t="n"/>
      <c r="BT327" s="135" t="n"/>
      <c r="BU327" s="135" t="n"/>
      <c r="BV327" s="135" t="n"/>
      <c r="BW327" s="135" t="n"/>
      <c r="BX327" s="135" t="n"/>
      <c r="BY327" s="135" t="n"/>
      <c r="BZ327" s="135" t="n"/>
      <c r="CA327" s="135" t="n"/>
      <c r="CB327" s="135" t="n"/>
      <c r="CC327" s="135" t="n"/>
      <c r="CD327" s="135" t="n"/>
      <c r="CE327" s="135" t="n"/>
      <c r="CF327" s="135" t="n"/>
      <c r="CG327" s="135" t="n"/>
      <c r="CH327" s="135" t="n"/>
      <c r="CI327" s="135" t="n"/>
      <c r="CJ327" s="135" t="n"/>
      <c r="CK327" s="135" t="n"/>
      <c r="CL327" s="135" t="n"/>
      <c r="CM327" s="135" t="n"/>
      <c r="CN327" s="135" t="n"/>
      <c r="CO327" s="135" t="n"/>
      <c r="CP327" s="135" t="n"/>
      <c r="CQ327" s="135" t="n"/>
      <c r="CR327" s="135" t="n"/>
      <c r="CU327" s="36" t="n"/>
      <c r="CV327" s="36" t="n"/>
      <c r="CW327" s="36" t="n"/>
      <c r="CX327" s="36" t="n"/>
      <c r="CY327" s="36" t="n"/>
      <c r="CZ327" s="36" t="n"/>
      <c r="DA327" s="36" t="n"/>
      <c r="DB327" s="36" t="n"/>
      <c r="DC327" s="36" t="n"/>
      <c r="DD327" s="36" t="n"/>
      <c r="DE327" s="36" t="n"/>
      <c r="DF327" s="36" t="n"/>
      <c r="DG327" s="36" t="n"/>
      <c r="DH327" s="36" t="n"/>
      <c r="DI327" s="36" t="n"/>
      <c r="DJ327" s="36" t="n"/>
      <c r="DK327" s="36" t="n"/>
      <c r="DL327" s="36" t="n"/>
      <c r="DM327" s="36" t="n"/>
      <c r="DN327" s="36" t="n"/>
      <c r="DO327" s="36" t="n"/>
      <c r="DP327" s="36" t="n"/>
      <c r="DQ327" s="36" t="n"/>
      <c r="DR327" s="36" t="n"/>
      <c r="DS327" s="36" t="n"/>
      <c r="DT327" s="36" t="n"/>
      <c r="DU327" s="36" t="n"/>
      <c r="DV327" s="36" t="n"/>
      <c r="DW327" s="36" t="n"/>
      <c r="DX327" s="36" t="n"/>
      <c r="DY327" s="36" t="n"/>
      <c r="DZ327" s="36" t="n"/>
      <c r="EA327" s="36" t="n"/>
      <c r="EB327" s="36" t="n"/>
      <c r="EC327" s="36" t="n"/>
      <c r="ED327" s="36" t="n"/>
      <c r="EE327" s="36" t="n"/>
      <c r="EF327" s="36" t="n"/>
      <c r="EG327" s="36" t="n"/>
      <c r="EH327" s="36" t="n"/>
      <c r="EI327" s="36" t="n"/>
      <c r="EJ327" s="36" t="n"/>
      <c r="EK327" s="36" t="n"/>
      <c r="EL327" s="36" t="n"/>
      <c r="EM327" s="36" t="n"/>
      <c r="EN327" s="36" t="n"/>
    </row>
    <row r="328">
      <c r="A328" s="36" t="n"/>
      <c r="B328" s="36" t="n"/>
      <c r="C328" s="144" t="n"/>
      <c r="D328" s="144" t="n"/>
      <c r="E328" s="135" t="n"/>
      <c r="F328" s="135" t="n"/>
      <c r="G328" s="135" t="n"/>
      <c r="H328" s="135" t="n"/>
      <c r="I328" s="135" t="n"/>
      <c r="J328" s="135" t="n"/>
      <c r="K328" s="135" t="n"/>
      <c r="L328" s="135" t="n"/>
      <c r="M328" s="135" t="n"/>
      <c r="N328" s="135" t="n"/>
      <c r="O328" s="135" t="n"/>
      <c r="P328" s="135" t="n"/>
      <c r="Q328" s="135" t="n"/>
      <c r="R328" s="135" t="n"/>
      <c r="S328" s="135" t="n"/>
      <c r="T328" s="135" t="n"/>
      <c r="U328" s="135" t="n"/>
      <c r="V328" s="135" t="n"/>
      <c r="W328" s="135" t="n"/>
      <c r="X328" s="135" t="n"/>
      <c r="Y328" s="135" t="n"/>
      <c r="Z328" s="135" t="n"/>
      <c r="AA328" s="135" t="n"/>
      <c r="AB328" s="135" t="n"/>
      <c r="AC328" s="135" t="n"/>
      <c r="AD328" s="135" t="n"/>
      <c r="AE328" s="135" t="n"/>
      <c r="AF328" s="135" t="n"/>
      <c r="AG328" s="135" t="n"/>
      <c r="AH328" s="135" t="n"/>
      <c r="AI328" s="135" t="n"/>
      <c r="AJ328" s="135" t="n"/>
      <c r="AK328" s="135" t="n"/>
      <c r="AL328" s="135" t="n"/>
      <c r="AM328" s="135" t="n"/>
      <c r="AN328" s="135" t="n"/>
      <c r="AO328" s="135" t="n"/>
      <c r="AP328" s="135" t="n"/>
      <c r="AQ328" s="135" t="n"/>
      <c r="AR328" s="135" t="n"/>
      <c r="AS328" s="135" t="n"/>
      <c r="AT328" s="135" t="n"/>
      <c r="AU328" s="135" t="n"/>
      <c r="AV328" s="135" t="n"/>
      <c r="AW328" s="135" t="n"/>
      <c r="AX328" s="135" t="n"/>
      <c r="AY328" s="135" t="n"/>
      <c r="AZ328" s="135" t="n"/>
      <c r="BA328" s="135" t="n"/>
      <c r="BB328" s="135" t="n"/>
      <c r="BC328" s="135" t="n"/>
      <c r="BD328" s="135" t="n"/>
      <c r="BE328" s="135" t="n"/>
      <c r="BF328" s="135" t="n"/>
      <c r="BG328" s="135" t="n"/>
      <c r="BH328" s="135" t="n"/>
      <c r="BI328" s="135" t="n"/>
      <c r="BJ328" s="135" t="n"/>
      <c r="BK328" s="135" t="n"/>
      <c r="BL328" s="135" t="n"/>
      <c r="BM328" s="135" t="n"/>
      <c r="BN328" s="135" t="n"/>
      <c r="BO328" s="135" t="n"/>
      <c r="BP328" s="135" t="n"/>
      <c r="BQ328" s="135" t="n"/>
      <c r="BR328" s="135" t="n"/>
      <c r="BS328" s="135" t="n"/>
      <c r="BT328" s="135" t="n"/>
      <c r="BU328" s="135" t="n"/>
      <c r="BV328" s="135" t="n"/>
      <c r="BW328" s="135" t="n"/>
      <c r="BX328" s="135" t="n"/>
      <c r="BY328" s="135" t="n"/>
      <c r="BZ328" s="135" t="n"/>
      <c r="CA328" s="135" t="n"/>
      <c r="CB328" s="135" t="n"/>
      <c r="CC328" s="135" t="n"/>
      <c r="CD328" s="135" t="n"/>
      <c r="CE328" s="135" t="n"/>
      <c r="CF328" s="135" t="n"/>
      <c r="CG328" s="135" t="n"/>
      <c r="CH328" s="135" t="n"/>
      <c r="CI328" s="135" t="n"/>
      <c r="CJ328" s="135" t="n"/>
      <c r="CK328" s="135" t="n"/>
      <c r="CL328" s="135" t="n"/>
      <c r="CM328" s="135" t="n"/>
      <c r="CN328" s="135" t="n"/>
      <c r="CO328" s="135" t="n"/>
      <c r="CP328" s="135" t="n"/>
      <c r="CQ328" s="135" t="n"/>
      <c r="CR328" s="135" t="n"/>
      <c r="CU328" s="36" t="n"/>
      <c r="CV328" s="36" t="n"/>
      <c r="CW328" s="36" t="n"/>
      <c r="CX328" s="36" t="n"/>
      <c r="CY328" s="36" t="n"/>
      <c r="CZ328" s="36" t="n"/>
      <c r="DA328" s="36" t="n"/>
      <c r="DB328" s="36" t="n"/>
      <c r="DC328" s="36" t="n"/>
      <c r="DD328" s="36" t="n"/>
      <c r="DE328" s="36" t="n"/>
      <c r="DF328" s="36" t="n"/>
      <c r="DG328" s="36" t="n"/>
      <c r="DH328" s="36" t="n"/>
      <c r="DI328" s="36" t="n"/>
      <c r="DJ328" s="36" t="n"/>
      <c r="DK328" s="36" t="n"/>
      <c r="DL328" s="36" t="n"/>
      <c r="DM328" s="36" t="n"/>
      <c r="DN328" s="36" t="n"/>
      <c r="DO328" s="36" t="n"/>
      <c r="DP328" s="36" t="n"/>
      <c r="DQ328" s="36" t="n"/>
      <c r="DR328" s="36" t="n"/>
      <c r="DS328" s="36" t="n"/>
      <c r="DT328" s="36" t="n"/>
      <c r="DU328" s="36" t="n"/>
      <c r="DV328" s="36" t="n"/>
      <c r="DW328" s="36" t="n"/>
      <c r="DX328" s="36" t="n"/>
      <c r="DY328" s="36" t="n"/>
      <c r="DZ328" s="36" t="n"/>
      <c r="EA328" s="36" t="n"/>
      <c r="EB328" s="36" t="n"/>
      <c r="EC328" s="36" t="n"/>
      <c r="ED328" s="36" t="n"/>
      <c r="EE328" s="36" t="n"/>
      <c r="EF328" s="36" t="n"/>
      <c r="EG328" s="36" t="n"/>
      <c r="EH328" s="36" t="n"/>
      <c r="EI328" s="36" t="n"/>
      <c r="EJ328" s="36" t="n"/>
      <c r="EK328" s="36" t="n"/>
      <c r="EL328" s="36" t="n"/>
      <c r="EM328" s="36" t="n"/>
      <c r="EN328" s="36" t="n"/>
    </row>
    <row r="329">
      <c r="A329" s="36" t="n"/>
      <c r="B329" s="36" t="n"/>
      <c r="C329" s="144" t="n"/>
      <c r="D329" s="144" t="n"/>
      <c r="E329" s="135" t="n"/>
      <c r="F329" s="135" t="n"/>
      <c r="G329" s="135" t="n"/>
      <c r="H329" s="135" t="n"/>
      <c r="I329" s="135" t="n"/>
      <c r="J329" s="135" t="n"/>
      <c r="K329" s="135" t="n"/>
      <c r="L329" s="135" t="n"/>
      <c r="M329" s="135" t="n"/>
      <c r="N329" s="135" t="n"/>
      <c r="O329" s="135" t="n"/>
      <c r="P329" s="135" t="n"/>
      <c r="Q329" s="135" t="n"/>
      <c r="R329" s="135" t="n"/>
      <c r="S329" s="135" t="n"/>
      <c r="T329" s="135" t="n"/>
      <c r="U329" s="135" t="n"/>
      <c r="V329" s="135" t="n"/>
      <c r="W329" s="135" t="n"/>
      <c r="X329" s="135" t="n"/>
      <c r="Y329" s="135" t="n"/>
      <c r="Z329" s="135" t="n"/>
      <c r="AA329" s="135" t="n"/>
      <c r="AB329" s="135" t="n"/>
      <c r="AC329" s="135" t="n"/>
      <c r="AD329" s="135" t="n"/>
      <c r="AE329" s="135" t="n"/>
      <c r="AF329" s="135" t="n"/>
      <c r="AG329" s="135" t="n"/>
      <c r="AH329" s="135" t="n"/>
      <c r="AI329" s="135" t="n"/>
      <c r="AJ329" s="135" t="n"/>
      <c r="AK329" s="135" t="n"/>
      <c r="AL329" s="135" t="n"/>
      <c r="AM329" s="135" t="n"/>
      <c r="AN329" s="135" t="n"/>
      <c r="AO329" s="135" t="n"/>
      <c r="AP329" s="135" t="n"/>
      <c r="AQ329" s="135" t="n"/>
      <c r="AR329" s="135" t="n"/>
      <c r="AS329" s="135" t="n"/>
      <c r="AT329" s="135" t="n"/>
      <c r="AU329" s="135" t="n"/>
      <c r="AV329" s="135" t="n"/>
      <c r="AW329" s="135" t="n"/>
      <c r="AX329" s="135" t="n"/>
      <c r="AY329" s="135" t="n"/>
      <c r="AZ329" s="135" t="n"/>
      <c r="BA329" s="135" t="n"/>
      <c r="BB329" s="135" t="n"/>
      <c r="BC329" s="135" t="n"/>
      <c r="BD329" s="135" t="n"/>
      <c r="BE329" s="135" t="n"/>
      <c r="BF329" s="135" t="n"/>
      <c r="BG329" s="135" t="n"/>
      <c r="BH329" s="135" t="n"/>
      <c r="BI329" s="135" t="n"/>
      <c r="BJ329" s="135" t="n"/>
      <c r="BK329" s="135" t="n"/>
      <c r="BL329" s="135" t="n"/>
      <c r="BM329" s="135" t="n"/>
      <c r="BN329" s="135" t="n"/>
      <c r="BO329" s="135" t="n"/>
      <c r="BP329" s="135" t="n"/>
      <c r="BQ329" s="135" t="n"/>
      <c r="BR329" s="135" t="n"/>
      <c r="BS329" s="135" t="n"/>
      <c r="BT329" s="135" t="n"/>
      <c r="BU329" s="135" t="n"/>
      <c r="BV329" s="135" t="n"/>
      <c r="BW329" s="135" t="n"/>
      <c r="BX329" s="135" t="n"/>
      <c r="BY329" s="135" t="n"/>
      <c r="BZ329" s="135" t="n"/>
      <c r="CA329" s="135" t="n"/>
      <c r="CB329" s="135" t="n"/>
      <c r="CC329" s="135" t="n"/>
      <c r="CD329" s="135" t="n"/>
      <c r="CE329" s="135" t="n"/>
      <c r="CF329" s="135" t="n"/>
      <c r="CG329" s="135" t="n"/>
      <c r="CH329" s="135" t="n"/>
      <c r="CI329" s="135" t="n"/>
      <c r="CJ329" s="135" t="n"/>
      <c r="CK329" s="135" t="n"/>
      <c r="CL329" s="135" t="n"/>
      <c r="CM329" s="135" t="n"/>
      <c r="CN329" s="135" t="n"/>
      <c r="CO329" s="135" t="n"/>
      <c r="CP329" s="135" t="n"/>
      <c r="CQ329" s="135" t="n"/>
      <c r="CR329" s="135" t="n"/>
      <c r="CU329" s="36" t="n"/>
      <c r="CV329" s="36" t="n"/>
      <c r="CW329" s="36" t="n"/>
      <c r="CX329" s="36" t="n"/>
      <c r="CY329" s="36" t="n"/>
      <c r="CZ329" s="36" t="n"/>
      <c r="DA329" s="36" t="n"/>
      <c r="DB329" s="36" t="n"/>
      <c r="DC329" s="36" t="n"/>
      <c r="DD329" s="36" t="n"/>
      <c r="DE329" s="36" t="n"/>
      <c r="DF329" s="36" t="n"/>
      <c r="DG329" s="36" t="n"/>
      <c r="DH329" s="36" t="n"/>
      <c r="DI329" s="36" t="n"/>
      <c r="DJ329" s="36" t="n"/>
      <c r="DK329" s="36" t="n"/>
      <c r="DL329" s="36" t="n"/>
      <c r="DM329" s="36" t="n"/>
      <c r="DN329" s="36" t="n"/>
      <c r="DO329" s="36" t="n"/>
      <c r="DP329" s="36" t="n"/>
      <c r="DQ329" s="36" t="n"/>
      <c r="DR329" s="36" t="n"/>
      <c r="DS329" s="36" t="n"/>
      <c r="DT329" s="36" t="n"/>
      <c r="DU329" s="36" t="n"/>
      <c r="DV329" s="36" t="n"/>
      <c r="DW329" s="36" t="n"/>
      <c r="DX329" s="36" t="n"/>
      <c r="DY329" s="36" t="n"/>
      <c r="DZ329" s="36" t="n"/>
      <c r="EA329" s="36" t="n"/>
      <c r="EB329" s="36" t="n"/>
      <c r="EC329" s="36" t="n"/>
      <c r="ED329" s="36" t="n"/>
      <c r="EE329" s="36" t="n"/>
      <c r="EF329" s="36" t="n"/>
      <c r="EG329" s="36" t="n"/>
      <c r="EH329" s="36" t="n"/>
      <c r="EI329" s="36" t="n"/>
      <c r="EJ329" s="36" t="n"/>
      <c r="EK329" s="36" t="n"/>
      <c r="EL329" s="36" t="n"/>
      <c r="EM329" s="36" t="n"/>
      <c r="EN329" s="36" t="n"/>
    </row>
    <row r="330">
      <c r="A330" s="36" t="n"/>
      <c r="B330" s="36" t="n"/>
      <c r="C330" s="144" t="n"/>
      <c r="D330" s="144" t="n"/>
      <c r="E330" s="135" t="n"/>
      <c r="F330" s="135" t="n"/>
      <c r="G330" s="135" t="n"/>
      <c r="H330" s="135" t="n"/>
      <c r="I330" s="135" t="n"/>
      <c r="J330" s="135" t="n"/>
      <c r="K330" s="135" t="n"/>
      <c r="L330" s="135" t="n"/>
      <c r="M330" s="135" t="n"/>
      <c r="N330" s="135" t="n"/>
      <c r="O330" s="135" t="n"/>
      <c r="P330" s="135" t="n"/>
      <c r="Q330" s="135" t="n"/>
      <c r="R330" s="135" t="n"/>
      <c r="S330" s="135" t="n"/>
      <c r="T330" s="135" t="n"/>
      <c r="U330" s="135" t="n"/>
      <c r="V330" s="135" t="n"/>
      <c r="W330" s="135" t="n"/>
      <c r="X330" s="135" t="n"/>
      <c r="Y330" s="135" t="n"/>
      <c r="Z330" s="135" t="n"/>
      <c r="AA330" s="135" t="n"/>
      <c r="AB330" s="135" t="n"/>
      <c r="AC330" s="135" t="n"/>
      <c r="AD330" s="135" t="n"/>
      <c r="AE330" s="135" t="n"/>
      <c r="AF330" s="135" t="n"/>
      <c r="AG330" s="135" t="n"/>
      <c r="AH330" s="135" t="n"/>
      <c r="AI330" s="135" t="n"/>
      <c r="AJ330" s="135" t="n"/>
      <c r="AK330" s="135" t="n"/>
      <c r="AL330" s="135" t="n"/>
      <c r="AM330" s="135" t="n"/>
      <c r="AN330" s="135" t="n"/>
      <c r="AO330" s="135" t="n"/>
      <c r="AP330" s="135" t="n"/>
      <c r="AQ330" s="135" t="n"/>
      <c r="AR330" s="135" t="n"/>
      <c r="AS330" s="135" t="n"/>
      <c r="AT330" s="135" t="n"/>
      <c r="AU330" s="135" t="n"/>
      <c r="AV330" s="135" t="n"/>
      <c r="AW330" s="135" t="n"/>
      <c r="AX330" s="135" t="n"/>
      <c r="AY330" s="135" t="n"/>
      <c r="AZ330" s="135" t="n"/>
      <c r="BA330" s="135" t="n"/>
      <c r="BB330" s="135" t="n"/>
      <c r="BC330" s="135" t="n"/>
      <c r="BD330" s="135" t="n"/>
      <c r="BE330" s="135" t="n"/>
      <c r="BF330" s="135" t="n"/>
      <c r="BG330" s="135" t="n"/>
      <c r="BH330" s="135" t="n"/>
      <c r="BI330" s="135" t="n"/>
      <c r="BJ330" s="135" t="n"/>
      <c r="BK330" s="135" t="n"/>
      <c r="BL330" s="135" t="n"/>
      <c r="BM330" s="135" t="n"/>
      <c r="BN330" s="135" t="n"/>
      <c r="BO330" s="135" t="n"/>
      <c r="BP330" s="135" t="n"/>
      <c r="BQ330" s="135" t="n"/>
      <c r="BR330" s="135" t="n"/>
      <c r="BS330" s="135" t="n"/>
      <c r="BT330" s="135" t="n"/>
      <c r="BU330" s="135" t="n"/>
      <c r="BV330" s="135" t="n"/>
      <c r="BW330" s="135" t="n"/>
      <c r="BX330" s="135" t="n"/>
      <c r="BY330" s="135" t="n"/>
      <c r="BZ330" s="135" t="n"/>
      <c r="CA330" s="135" t="n"/>
      <c r="CB330" s="135" t="n"/>
      <c r="CC330" s="135" t="n"/>
      <c r="CD330" s="135" t="n"/>
      <c r="CE330" s="135" t="n"/>
      <c r="CF330" s="135" t="n"/>
      <c r="CG330" s="135" t="n"/>
      <c r="CH330" s="135" t="n"/>
      <c r="CI330" s="135" t="n"/>
      <c r="CJ330" s="135" t="n"/>
      <c r="CK330" s="135" t="n"/>
      <c r="CL330" s="135" t="n"/>
      <c r="CM330" s="135" t="n"/>
      <c r="CN330" s="135" t="n"/>
      <c r="CO330" s="135" t="n"/>
      <c r="CP330" s="135" t="n"/>
      <c r="CQ330" s="135" t="n"/>
      <c r="CR330" s="135" t="n"/>
      <c r="CU330" s="36" t="n"/>
      <c r="CV330" s="36" t="n"/>
      <c r="CW330" s="36" t="n"/>
      <c r="CX330" s="36" t="n"/>
      <c r="CY330" s="36" t="n"/>
      <c r="CZ330" s="36" t="n"/>
      <c r="DA330" s="36" t="n"/>
      <c r="DB330" s="36" t="n"/>
      <c r="DC330" s="36" t="n"/>
      <c r="DD330" s="36" t="n"/>
      <c r="DE330" s="36" t="n"/>
      <c r="DF330" s="36" t="n"/>
      <c r="DG330" s="36" t="n"/>
      <c r="DH330" s="36" t="n"/>
      <c r="DI330" s="36" t="n"/>
      <c r="DJ330" s="36" t="n"/>
      <c r="DK330" s="36" t="n"/>
      <c r="DL330" s="36" t="n"/>
      <c r="DM330" s="36" t="n"/>
      <c r="DN330" s="36" t="n"/>
      <c r="DO330" s="36" t="n"/>
      <c r="DP330" s="36" t="n"/>
      <c r="DQ330" s="36" t="n"/>
      <c r="DR330" s="36" t="n"/>
      <c r="DS330" s="36" t="n"/>
      <c r="DT330" s="36" t="n"/>
      <c r="DU330" s="36" t="n"/>
      <c r="DV330" s="36" t="n"/>
      <c r="DW330" s="36" t="n"/>
      <c r="DX330" s="36" t="n"/>
      <c r="DY330" s="36" t="n"/>
      <c r="DZ330" s="36" t="n"/>
      <c r="EA330" s="36" t="n"/>
      <c r="EB330" s="36" t="n"/>
      <c r="EC330" s="36" t="n"/>
      <c r="ED330" s="36" t="n"/>
      <c r="EE330" s="36" t="n"/>
      <c r="EF330" s="36" t="n"/>
      <c r="EG330" s="36" t="n"/>
      <c r="EH330" s="36" t="n"/>
      <c r="EI330" s="36" t="n"/>
      <c r="EJ330" s="36" t="n"/>
      <c r="EK330" s="36" t="n"/>
      <c r="EL330" s="36" t="n"/>
      <c r="EM330" s="36" t="n"/>
      <c r="EN330" s="36" t="n"/>
    </row>
    <row r="331">
      <c r="A331" s="36" t="n"/>
      <c r="B331" s="36" t="n"/>
      <c r="C331" s="144" t="n"/>
      <c r="D331" s="144" t="n"/>
      <c r="E331" s="135" t="n"/>
      <c r="F331" s="135" t="n"/>
      <c r="G331" s="135" t="n"/>
      <c r="H331" s="135" t="n"/>
      <c r="I331" s="135" t="n"/>
      <c r="J331" s="135" t="n"/>
      <c r="K331" s="135" t="n"/>
      <c r="L331" s="135" t="n"/>
      <c r="M331" s="135" t="n"/>
      <c r="N331" s="135" t="n"/>
      <c r="O331" s="135" t="n"/>
      <c r="P331" s="135" t="n"/>
      <c r="Q331" s="135" t="n"/>
      <c r="R331" s="135" t="n"/>
      <c r="S331" s="135" t="n"/>
      <c r="T331" s="135" t="n"/>
      <c r="U331" s="135" t="n"/>
      <c r="V331" s="135" t="n"/>
      <c r="W331" s="135" t="n"/>
      <c r="X331" s="135" t="n"/>
      <c r="Y331" s="135" t="n"/>
      <c r="Z331" s="135" t="n"/>
      <c r="AA331" s="135" t="n"/>
      <c r="AB331" s="135" t="n"/>
      <c r="AC331" s="135" t="n"/>
      <c r="AD331" s="135" t="n"/>
      <c r="AE331" s="135" t="n"/>
      <c r="AF331" s="135" t="n"/>
      <c r="AG331" s="135" t="n"/>
      <c r="AH331" s="135" t="n"/>
      <c r="AI331" s="135" t="n"/>
      <c r="AJ331" s="135" t="n"/>
      <c r="AK331" s="135" t="n"/>
      <c r="AL331" s="135" t="n"/>
      <c r="AM331" s="135" t="n"/>
      <c r="AN331" s="135" t="n"/>
      <c r="AO331" s="135" t="n"/>
      <c r="AP331" s="135" t="n"/>
      <c r="AQ331" s="135" t="n"/>
      <c r="AR331" s="135" t="n"/>
      <c r="AS331" s="135" t="n"/>
      <c r="AT331" s="135" t="n"/>
      <c r="AU331" s="135" t="n"/>
      <c r="AV331" s="135" t="n"/>
      <c r="AW331" s="135" t="n"/>
      <c r="AX331" s="135" t="n"/>
      <c r="AY331" s="135" t="n"/>
      <c r="AZ331" s="135" t="n"/>
      <c r="BA331" s="135" t="n"/>
      <c r="BB331" s="135" t="n"/>
      <c r="BC331" s="135" t="n"/>
      <c r="BD331" s="135" t="n"/>
      <c r="BE331" s="135" t="n"/>
      <c r="BF331" s="135" t="n"/>
      <c r="BG331" s="135" t="n"/>
      <c r="BH331" s="135" t="n"/>
      <c r="BI331" s="135" t="n"/>
      <c r="BJ331" s="135" t="n"/>
      <c r="BK331" s="135" t="n"/>
      <c r="BL331" s="135" t="n"/>
      <c r="BM331" s="135" t="n"/>
      <c r="BN331" s="135" t="n"/>
      <c r="BO331" s="135" t="n"/>
      <c r="BP331" s="135" t="n"/>
      <c r="BQ331" s="135" t="n"/>
      <c r="BR331" s="135" t="n"/>
      <c r="BS331" s="135" t="n"/>
      <c r="BT331" s="135" t="n"/>
      <c r="BU331" s="135" t="n"/>
      <c r="BV331" s="135" t="n"/>
      <c r="BW331" s="135" t="n"/>
      <c r="BX331" s="135" t="n"/>
      <c r="BY331" s="135" t="n"/>
      <c r="BZ331" s="135" t="n"/>
      <c r="CA331" s="135" t="n"/>
      <c r="CB331" s="135" t="n"/>
      <c r="CC331" s="135" t="n"/>
      <c r="CD331" s="135" t="n"/>
      <c r="CE331" s="135" t="n"/>
      <c r="CF331" s="135" t="n"/>
      <c r="CG331" s="135" t="n"/>
      <c r="CH331" s="135" t="n"/>
      <c r="CI331" s="135" t="n"/>
      <c r="CJ331" s="135" t="n"/>
      <c r="CK331" s="135" t="n"/>
      <c r="CL331" s="135" t="n"/>
      <c r="CM331" s="135" t="n"/>
      <c r="CN331" s="135" t="n"/>
      <c r="CO331" s="135" t="n"/>
      <c r="CP331" s="135" t="n"/>
      <c r="CQ331" s="135" t="n"/>
      <c r="CR331" s="135" t="n"/>
      <c r="CU331" s="36" t="n"/>
      <c r="CV331" s="36" t="n"/>
      <c r="CW331" s="36" t="n"/>
      <c r="CX331" s="36" t="n"/>
      <c r="CY331" s="36" t="n"/>
      <c r="CZ331" s="36" t="n"/>
      <c r="DA331" s="36" t="n"/>
      <c r="DB331" s="36" t="n"/>
      <c r="DC331" s="36" t="n"/>
      <c r="DD331" s="36" t="n"/>
      <c r="DE331" s="36" t="n"/>
      <c r="DF331" s="36" t="n"/>
      <c r="DG331" s="36" t="n"/>
      <c r="DH331" s="36" t="n"/>
      <c r="DI331" s="36" t="n"/>
      <c r="DJ331" s="36" t="n"/>
      <c r="DK331" s="36" t="n"/>
      <c r="DL331" s="36" t="n"/>
      <c r="DM331" s="36" t="n"/>
      <c r="DN331" s="36" t="n"/>
      <c r="DO331" s="36" t="n"/>
      <c r="DP331" s="36" t="n"/>
      <c r="DQ331" s="36" t="n"/>
      <c r="DR331" s="36" t="n"/>
      <c r="DS331" s="36" t="n"/>
      <c r="DT331" s="36" t="n"/>
      <c r="DU331" s="36" t="n"/>
      <c r="DV331" s="36" t="n"/>
      <c r="DW331" s="36" t="n"/>
      <c r="DX331" s="36" t="n"/>
      <c r="DY331" s="36" t="n"/>
      <c r="DZ331" s="36" t="n"/>
      <c r="EA331" s="36" t="n"/>
      <c r="EB331" s="36" t="n"/>
      <c r="EC331" s="36" t="n"/>
      <c r="ED331" s="36" t="n"/>
      <c r="EE331" s="36" t="n"/>
      <c r="EF331" s="36" t="n"/>
      <c r="EG331" s="36" t="n"/>
      <c r="EH331" s="36" t="n"/>
      <c r="EI331" s="36" t="n"/>
      <c r="EJ331" s="36" t="n"/>
      <c r="EK331" s="36" t="n"/>
      <c r="EL331" s="36" t="n"/>
      <c r="EM331" s="36" t="n"/>
      <c r="EN331" s="36" t="n"/>
    </row>
    <row r="332">
      <c r="A332" s="36" t="n"/>
      <c r="B332" s="36" t="n"/>
      <c r="C332" s="144" t="n"/>
      <c r="D332" s="144" t="n"/>
      <c r="E332" s="135" t="n"/>
      <c r="F332" s="135" t="n"/>
      <c r="G332" s="135" t="n"/>
      <c r="H332" s="135" t="n"/>
      <c r="I332" s="135" t="n"/>
      <c r="J332" s="135" t="n"/>
      <c r="K332" s="135" t="n"/>
      <c r="L332" s="135" t="n"/>
      <c r="M332" s="135" t="n"/>
      <c r="N332" s="135" t="n"/>
      <c r="O332" s="135" t="n"/>
      <c r="P332" s="135" t="n"/>
      <c r="Q332" s="135" t="n"/>
      <c r="R332" s="135" t="n"/>
      <c r="S332" s="135" t="n"/>
      <c r="T332" s="135" t="n"/>
      <c r="U332" s="135" t="n"/>
      <c r="V332" s="135" t="n"/>
      <c r="W332" s="135" t="n"/>
      <c r="X332" s="135" t="n"/>
      <c r="Y332" s="135" t="n"/>
      <c r="Z332" s="135" t="n"/>
      <c r="AA332" s="135" t="n"/>
      <c r="AB332" s="135" t="n"/>
      <c r="AC332" s="135" t="n"/>
      <c r="AD332" s="135" t="n"/>
      <c r="AE332" s="135" t="n"/>
      <c r="AF332" s="135" t="n"/>
      <c r="AG332" s="135" t="n"/>
      <c r="AH332" s="135" t="n"/>
      <c r="AI332" s="135" t="n"/>
      <c r="AJ332" s="135" t="n"/>
      <c r="AK332" s="135" t="n"/>
      <c r="AL332" s="135" t="n"/>
      <c r="AM332" s="135" t="n"/>
      <c r="AN332" s="135" t="n"/>
      <c r="AO332" s="135" t="n"/>
      <c r="AP332" s="135" t="n"/>
      <c r="AQ332" s="135" t="n"/>
      <c r="AR332" s="135" t="n"/>
      <c r="AS332" s="135" t="n"/>
      <c r="AT332" s="135" t="n"/>
      <c r="AU332" s="135" t="n"/>
      <c r="AV332" s="135" t="n"/>
      <c r="AW332" s="135" t="n"/>
      <c r="AX332" s="135" t="n"/>
      <c r="AY332" s="135" t="n"/>
      <c r="AZ332" s="135" t="n"/>
      <c r="BA332" s="135" t="n"/>
      <c r="BB332" s="135" t="n"/>
      <c r="BC332" s="135" t="n"/>
      <c r="BD332" s="135" t="n"/>
      <c r="BE332" s="135" t="n"/>
      <c r="BF332" s="135" t="n"/>
      <c r="BG332" s="135" t="n"/>
      <c r="BH332" s="135" t="n"/>
      <c r="BI332" s="135" t="n"/>
      <c r="BJ332" s="135" t="n"/>
      <c r="BK332" s="135" t="n"/>
      <c r="BL332" s="135" t="n"/>
      <c r="BM332" s="135" t="n"/>
      <c r="BN332" s="135" t="n"/>
      <c r="BO332" s="135" t="n"/>
      <c r="BP332" s="135" t="n"/>
      <c r="BQ332" s="135" t="n"/>
      <c r="BR332" s="135" t="n"/>
      <c r="BS332" s="135" t="n"/>
      <c r="BT332" s="135" t="n"/>
      <c r="BU332" s="135" t="n"/>
      <c r="BV332" s="135" t="n"/>
      <c r="BW332" s="135" t="n"/>
      <c r="BX332" s="135" t="n"/>
      <c r="BY332" s="135" t="n"/>
      <c r="BZ332" s="135" t="n"/>
      <c r="CA332" s="135" t="n"/>
      <c r="CB332" s="135" t="n"/>
      <c r="CC332" s="135" t="n"/>
      <c r="CD332" s="135" t="n"/>
      <c r="CE332" s="135" t="n"/>
      <c r="CF332" s="135" t="n"/>
      <c r="CG332" s="135" t="n"/>
      <c r="CH332" s="135" t="n"/>
      <c r="CI332" s="135" t="n"/>
      <c r="CJ332" s="135" t="n"/>
      <c r="CK332" s="135" t="n"/>
      <c r="CL332" s="135" t="n"/>
      <c r="CM332" s="135" t="n"/>
      <c r="CN332" s="135" t="n"/>
      <c r="CO332" s="135" t="n"/>
      <c r="CP332" s="135" t="n"/>
      <c r="CQ332" s="135" t="n"/>
      <c r="CR332" s="135" t="n"/>
      <c r="CU332" s="36" t="n"/>
      <c r="CV332" s="36" t="n"/>
      <c r="CW332" s="36" t="n"/>
      <c r="CX332" s="36" t="n"/>
      <c r="CY332" s="36" t="n"/>
      <c r="CZ332" s="36" t="n"/>
      <c r="DA332" s="36" t="n"/>
      <c r="DB332" s="36" t="n"/>
      <c r="DC332" s="36" t="n"/>
      <c r="DD332" s="36" t="n"/>
      <c r="DE332" s="36" t="n"/>
      <c r="DF332" s="36" t="n"/>
      <c r="DG332" s="36" t="n"/>
      <c r="DH332" s="36" t="n"/>
      <c r="DI332" s="36" t="n"/>
      <c r="DJ332" s="36" t="n"/>
      <c r="DK332" s="36" t="n"/>
      <c r="DL332" s="36" t="n"/>
      <c r="DM332" s="36" t="n"/>
      <c r="DN332" s="36" t="n"/>
      <c r="DO332" s="36" t="n"/>
      <c r="DP332" s="36" t="n"/>
      <c r="DQ332" s="36" t="n"/>
      <c r="DR332" s="36" t="n"/>
      <c r="DS332" s="36" t="n"/>
      <c r="DT332" s="36" t="n"/>
      <c r="DU332" s="36" t="n"/>
      <c r="DV332" s="36" t="n"/>
      <c r="DW332" s="36" t="n"/>
      <c r="DX332" s="36" t="n"/>
      <c r="DY332" s="36" t="n"/>
      <c r="DZ332" s="36" t="n"/>
      <c r="EA332" s="36" t="n"/>
      <c r="EB332" s="36" t="n"/>
      <c r="EC332" s="36" t="n"/>
      <c r="ED332" s="36" t="n"/>
      <c r="EE332" s="36" t="n"/>
      <c r="EF332" s="36" t="n"/>
      <c r="EG332" s="36" t="n"/>
      <c r="EH332" s="36" t="n"/>
      <c r="EI332" s="36" t="n"/>
      <c r="EJ332" s="36" t="n"/>
      <c r="EK332" s="36" t="n"/>
      <c r="EL332" s="36" t="n"/>
      <c r="EM332" s="36" t="n"/>
      <c r="EN332" s="36" t="n"/>
    </row>
    <row r="333">
      <c r="A333" s="36" t="n"/>
      <c r="B333" s="36" t="n"/>
      <c r="C333" s="144" t="n"/>
      <c r="D333" s="144" t="n"/>
      <c r="E333" s="135" t="n"/>
      <c r="F333" s="135" t="n"/>
      <c r="G333" s="135" t="n"/>
      <c r="H333" s="135" t="n"/>
      <c r="I333" s="135" t="n"/>
      <c r="J333" s="135" t="n"/>
      <c r="K333" s="135" t="n"/>
      <c r="L333" s="135" t="n"/>
      <c r="M333" s="135" t="n"/>
      <c r="N333" s="135" t="n"/>
      <c r="O333" s="135" t="n"/>
      <c r="P333" s="135" t="n"/>
      <c r="Q333" s="135" t="n"/>
      <c r="R333" s="135" t="n"/>
      <c r="S333" s="135" t="n"/>
      <c r="T333" s="135" t="n"/>
      <c r="U333" s="135" t="n"/>
      <c r="V333" s="135" t="n"/>
      <c r="W333" s="135" t="n"/>
      <c r="X333" s="135" t="n"/>
      <c r="Y333" s="135" t="n"/>
      <c r="Z333" s="135" t="n"/>
      <c r="AA333" s="135" t="n"/>
      <c r="AB333" s="135" t="n"/>
      <c r="AC333" s="135" t="n"/>
      <c r="AD333" s="135" t="n"/>
      <c r="AE333" s="135" t="n"/>
      <c r="AF333" s="135" t="n"/>
      <c r="AG333" s="135" t="n"/>
      <c r="AH333" s="135" t="n"/>
      <c r="AI333" s="135" t="n"/>
      <c r="AJ333" s="135" t="n"/>
      <c r="AK333" s="135" t="n"/>
      <c r="AL333" s="135" t="n"/>
      <c r="AM333" s="135" t="n"/>
      <c r="AN333" s="135" t="n"/>
      <c r="AO333" s="135" t="n"/>
      <c r="AP333" s="135" t="n"/>
      <c r="AQ333" s="135" t="n"/>
      <c r="AR333" s="135" t="n"/>
      <c r="AS333" s="135" t="n"/>
      <c r="AT333" s="135" t="n"/>
      <c r="AU333" s="135" t="n"/>
      <c r="AV333" s="135" t="n"/>
      <c r="AW333" s="135" t="n"/>
      <c r="AX333" s="135" t="n"/>
      <c r="AY333" s="135" t="n"/>
      <c r="AZ333" s="135" t="n"/>
      <c r="BA333" s="135" t="n"/>
      <c r="BB333" s="135" t="n"/>
      <c r="BC333" s="135" t="n"/>
      <c r="BD333" s="135" t="n"/>
      <c r="BE333" s="135" t="n"/>
      <c r="BF333" s="135" t="n"/>
      <c r="BG333" s="135" t="n"/>
      <c r="BH333" s="135" t="n"/>
      <c r="BI333" s="135" t="n"/>
      <c r="BJ333" s="135" t="n"/>
      <c r="BK333" s="135" t="n"/>
      <c r="BL333" s="135" t="n"/>
      <c r="BM333" s="135" t="n"/>
      <c r="BN333" s="135" t="n"/>
      <c r="BO333" s="135" t="n"/>
      <c r="BP333" s="135" t="n"/>
      <c r="BQ333" s="135" t="n"/>
      <c r="BR333" s="135" t="n"/>
      <c r="BS333" s="135" t="n"/>
      <c r="BT333" s="135" t="n"/>
      <c r="BU333" s="135" t="n"/>
      <c r="BV333" s="135" t="n"/>
      <c r="BW333" s="135" t="n"/>
      <c r="BX333" s="135" t="n"/>
      <c r="BY333" s="135" t="n"/>
      <c r="BZ333" s="135" t="n"/>
      <c r="CA333" s="135" t="n"/>
      <c r="CB333" s="135" t="n"/>
      <c r="CC333" s="135" t="n"/>
      <c r="CD333" s="135" t="n"/>
      <c r="CE333" s="135" t="n"/>
      <c r="CF333" s="135" t="n"/>
      <c r="CG333" s="135" t="n"/>
      <c r="CH333" s="135" t="n"/>
      <c r="CI333" s="135" t="n"/>
      <c r="CJ333" s="135" t="n"/>
      <c r="CK333" s="135" t="n"/>
      <c r="CL333" s="135" t="n"/>
      <c r="CM333" s="135" t="n"/>
      <c r="CN333" s="135" t="n"/>
      <c r="CO333" s="135" t="n"/>
      <c r="CP333" s="135" t="n"/>
      <c r="CQ333" s="135" t="n"/>
      <c r="CR333" s="135" t="n"/>
      <c r="CU333" s="36" t="n"/>
      <c r="CV333" s="36" t="n"/>
      <c r="CW333" s="36" t="n"/>
      <c r="CX333" s="36" t="n"/>
      <c r="CY333" s="36" t="n"/>
      <c r="CZ333" s="36" t="n"/>
      <c r="DA333" s="36" t="n"/>
      <c r="DB333" s="36" t="n"/>
      <c r="DC333" s="36" t="n"/>
      <c r="DD333" s="36" t="n"/>
      <c r="DE333" s="36" t="n"/>
      <c r="DF333" s="36" t="n"/>
      <c r="DG333" s="36" t="n"/>
      <c r="DH333" s="36" t="n"/>
      <c r="DI333" s="36" t="n"/>
      <c r="DJ333" s="36" t="n"/>
      <c r="DK333" s="36" t="n"/>
      <c r="DL333" s="36" t="n"/>
      <c r="DM333" s="36" t="n"/>
      <c r="DN333" s="36" t="n"/>
      <c r="DO333" s="36" t="n"/>
      <c r="DP333" s="36" t="n"/>
      <c r="DQ333" s="36" t="n"/>
      <c r="DR333" s="36" t="n"/>
      <c r="DS333" s="36" t="n"/>
      <c r="DT333" s="36" t="n"/>
      <c r="DU333" s="36" t="n"/>
      <c r="DV333" s="36" t="n"/>
      <c r="DW333" s="36" t="n"/>
      <c r="DX333" s="36" t="n"/>
      <c r="DY333" s="36" t="n"/>
      <c r="DZ333" s="36" t="n"/>
      <c r="EA333" s="36" t="n"/>
      <c r="EB333" s="36" t="n"/>
      <c r="EC333" s="36" t="n"/>
      <c r="ED333" s="36" t="n"/>
      <c r="EE333" s="36" t="n"/>
      <c r="EF333" s="36" t="n"/>
      <c r="EG333" s="36" t="n"/>
      <c r="EH333" s="36" t="n"/>
      <c r="EI333" s="36" t="n"/>
      <c r="EJ333" s="36" t="n"/>
      <c r="EK333" s="36" t="n"/>
      <c r="EL333" s="36" t="n"/>
      <c r="EM333" s="36" t="n"/>
      <c r="EN333" s="36" t="n"/>
    </row>
    <row r="334">
      <c r="A334" s="36" t="n"/>
      <c r="B334" s="36" t="n"/>
      <c r="C334" s="144" t="n"/>
      <c r="D334" s="144" t="n"/>
      <c r="E334" s="135" t="n"/>
      <c r="F334" s="135" t="n"/>
      <c r="G334" s="135" t="n"/>
      <c r="H334" s="135" t="n"/>
      <c r="I334" s="135" t="n"/>
      <c r="J334" s="135" t="n"/>
      <c r="K334" s="135" t="n"/>
      <c r="L334" s="135" t="n"/>
      <c r="M334" s="135" t="n"/>
      <c r="N334" s="135" t="n"/>
      <c r="O334" s="135" t="n"/>
      <c r="P334" s="135" t="n"/>
      <c r="Q334" s="135" t="n"/>
      <c r="R334" s="135" t="n"/>
      <c r="S334" s="135" t="n"/>
      <c r="T334" s="135" t="n"/>
      <c r="U334" s="135" t="n"/>
      <c r="V334" s="135" t="n"/>
      <c r="W334" s="135" t="n"/>
      <c r="X334" s="135" t="n"/>
      <c r="Y334" s="135" t="n"/>
      <c r="Z334" s="135" t="n"/>
      <c r="AA334" s="135" t="n"/>
      <c r="AB334" s="135" t="n"/>
      <c r="AC334" s="135" t="n"/>
      <c r="AD334" s="135" t="n"/>
      <c r="AE334" s="135" t="n"/>
      <c r="AF334" s="135" t="n"/>
      <c r="AG334" s="135" t="n"/>
      <c r="AH334" s="135" t="n"/>
      <c r="AI334" s="135" t="n"/>
      <c r="AJ334" s="135" t="n"/>
      <c r="AK334" s="135" t="n"/>
      <c r="AL334" s="135" t="n"/>
      <c r="AM334" s="135" t="n"/>
      <c r="AN334" s="135" t="n"/>
      <c r="AO334" s="135" t="n"/>
      <c r="AP334" s="135" t="n"/>
      <c r="AQ334" s="135" t="n"/>
      <c r="AR334" s="135" t="n"/>
      <c r="AS334" s="135" t="n"/>
      <c r="AT334" s="135" t="n"/>
      <c r="AU334" s="135" t="n"/>
      <c r="AV334" s="135" t="n"/>
      <c r="AW334" s="135" t="n"/>
      <c r="AX334" s="135" t="n"/>
      <c r="AY334" s="135" t="n"/>
      <c r="AZ334" s="135" t="n"/>
      <c r="BA334" s="135" t="n"/>
      <c r="BB334" s="135" t="n"/>
      <c r="BC334" s="135" t="n"/>
      <c r="BD334" s="135" t="n"/>
      <c r="BE334" s="135" t="n"/>
      <c r="BF334" s="135" t="n"/>
      <c r="BG334" s="135" t="n"/>
      <c r="BH334" s="135" t="n"/>
      <c r="BI334" s="135" t="n"/>
      <c r="BJ334" s="135" t="n"/>
      <c r="BK334" s="135" t="n"/>
      <c r="BL334" s="135" t="n"/>
      <c r="BM334" s="135" t="n"/>
      <c r="BN334" s="135" t="n"/>
      <c r="BO334" s="135" t="n"/>
      <c r="BP334" s="135" t="n"/>
      <c r="BQ334" s="135" t="n"/>
      <c r="BR334" s="135" t="n"/>
      <c r="BS334" s="135" t="n"/>
      <c r="BT334" s="135" t="n"/>
      <c r="BU334" s="135" t="n"/>
      <c r="BV334" s="135" t="n"/>
      <c r="BW334" s="135" t="n"/>
      <c r="BX334" s="135" t="n"/>
      <c r="BY334" s="135" t="n"/>
      <c r="BZ334" s="135" t="n"/>
      <c r="CA334" s="135" t="n"/>
      <c r="CB334" s="135" t="n"/>
      <c r="CC334" s="135" t="n"/>
      <c r="CD334" s="135" t="n"/>
      <c r="CE334" s="135" t="n"/>
      <c r="CF334" s="135" t="n"/>
      <c r="CG334" s="135" t="n"/>
      <c r="CH334" s="135" t="n"/>
      <c r="CI334" s="135" t="n"/>
      <c r="CJ334" s="135" t="n"/>
      <c r="CK334" s="135" t="n"/>
      <c r="CL334" s="135" t="n"/>
      <c r="CM334" s="135" t="n"/>
      <c r="CN334" s="135" t="n"/>
      <c r="CO334" s="135" t="n"/>
      <c r="CP334" s="135" t="n"/>
      <c r="CQ334" s="135" t="n"/>
      <c r="CR334" s="135" t="n"/>
      <c r="CU334" s="36" t="n"/>
      <c r="CV334" s="36" t="n"/>
      <c r="CW334" s="36" t="n"/>
      <c r="CX334" s="36" t="n"/>
      <c r="CY334" s="36" t="n"/>
      <c r="CZ334" s="36" t="n"/>
      <c r="DA334" s="36" t="n"/>
      <c r="DB334" s="36" t="n"/>
      <c r="DC334" s="36" t="n"/>
      <c r="DD334" s="36" t="n"/>
      <c r="DE334" s="36" t="n"/>
      <c r="DF334" s="36" t="n"/>
      <c r="DG334" s="36" t="n"/>
      <c r="DH334" s="36" t="n"/>
      <c r="DI334" s="36" t="n"/>
      <c r="DJ334" s="36" t="n"/>
      <c r="DK334" s="36" t="n"/>
      <c r="DL334" s="36" t="n"/>
      <c r="DM334" s="36" t="n"/>
      <c r="DN334" s="36" t="n"/>
      <c r="DO334" s="36" t="n"/>
      <c r="DP334" s="36" t="n"/>
      <c r="DQ334" s="36" t="n"/>
      <c r="DR334" s="36" t="n"/>
      <c r="DS334" s="36" t="n"/>
      <c r="DT334" s="36" t="n"/>
      <c r="DU334" s="36" t="n"/>
      <c r="DV334" s="36" t="n"/>
      <c r="DW334" s="36" t="n"/>
      <c r="DX334" s="36" t="n"/>
      <c r="DY334" s="36" t="n"/>
      <c r="DZ334" s="36" t="n"/>
      <c r="EA334" s="36" t="n"/>
      <c r="EB334" s="36" t="n"/>
      <c r="EC334" s="36" t="n"/>
      <c r="ED334" s="36" t="n"/>
      <c r="EE334" s="36" t="n"/>
      <c r="EF334" s="36" t="n"/>
      <c r="EG334" s="36" t="n"/>
      <c r="EH334" s="36" t="n"/>
      <c r="EI334" s="36" t="n"/>
      <c r="EJ334" s="36" t="n"/>
      <c r="EK334" s="36" t="n"/>
      <c r="EL334" s="36" t="n"/>
      <c r="EM334" s="36" t="n"/>
      <c r="EN334" s="36" t="n"/>
    </row>
    <row r="335">
      <c r="A335" s="36" t="n"/>
      <c r="B335" s="36" t="n"/>
      <c r="C335" s="144" t="n"/>
      <c r="D335" s="144" t="n"/>
      <c r="E335" s="135" t="n"/>
      <c r="F335" s="135" t="n"/>
      <c r="G335" s="135" t="n"/>
      <c r="H335" s="135" t="n"/>
      <c r="I335" s="135" t="n"/>
      <c r="J335" s="135" t="n"/>
      <c r="K335" s="135" t="n"/>
      <c r="L335" s="135" t="n"/>
      <c r="M335" s="135" t="n"/>
      <c r="N335" s="135" t="n"/>
      <c r="O335" s="135" t="n"/>
      <c r="P335" s="135" t="n"/>
      <c r="Q335" s="135" t="n"/>
      <c r="R335" s="135" t="n"/>
      <c r="S335" s="135" t="n"/>
      <c r="T335" s="135" t="n"/>
      <c r="U335" s="135" t="n"/>
      <c r="V335" s="135" t="n"/>
      <c r="W335" s="135" t="n"/>
      <c r="X335" s="135" t="n"/>
      <c r="Y335" s="135" t="n"/>
      <c r="Z335" s="135" t="n"/>
      <c r="AA335" s="135" t="n"/>
      <c r="AB335" s="135" t="n"/>
      <c r="AC335" s="135" t="n"/>
      <c r="AD335" s="135" t="n"/>
      <c r="AE335" s="135" t="n"/>
      <c r="AF335" s="135" t="n"/>
      <c r="AG335" s="135" t="n"/>
      <c r="AH335" s="135" t="n"/>
      <c r="AI335" s="135" t="n"/>
      <c r="AJ335" s="135" t="n"/>
      <c r="AK335" s="135" t="n"/>
      <c r="AL335" s="135" t="n"/>
      <c r="AM335" s="135" t="n"/>
      <c r="AN335" s="135" t="n"/>
      <c r="AO335" s="135" t="n"/>
      <c r="AP335" s="135" t="n"/>
      <c r="AQ335" s="135" t="n"/>
      <c r="AR335" s="135" t="n"/>
      <c r="AS335" s="135" t="n"/>
      <c r="AT335" s="135" t="n"/>
      <c r="AU335" s="135" t="n"/>
      <c r="AV335" s="135" t="n"/>
      <c r="AW335" s="135" t="n"/>
      <c r="AX335" s="135" t="n"/>
      <c r="AY335" s="135" t="n"/>
      <c r="AZ335" s="135" t="n"/>
      <c r="BA335" s="135" t="n"/>
      <c r="BB335" s="135" t="n"/>
      <c r="BC335" s="135" t="n"/>
      <c r="BD335" s="135" t="n"/>
      <c r="BE335" s="135" t="n"/>
      <c r="BF335" s="135" t="n"/>
      <c r="BG335" s="135" t="n"/>
      <c r="BH335" s="135" t="n"/>
      <c r="BI335" s="135" t="n"/>
      <c r="BJ335" s="135" t="n"/>
      <c r="BK335" s="135" t="n"/>
      <c r="BL335" s="135" t="n"/>
      <c r="BM335" s="135" t="n"/>
      <c r="BN335" s="135" t="n"/>
      <c r="BO335" s="135" t="n"/>
      <c r="BP335" s="135" t="n"/>
      <c r="BQ335" s="135" t="n"/>
      <c r="BR335" s="135" t="n"/>
      <c r="BS335" s="135" t="n"/>
      <c r="BT335" s="135" t="n"/>
      <c r="BU335" s="135" t="n"/>
      <c r="BV335" s="135" t="n"/>
      <c r="BW335" s="135" t="n"/>
      <c r="BX335" s="135" t="n"/>
      <c r="BY335" s="135" t="n"/>
      <c r="BZ335" s="135" t="n"/>
      <c r="CA335" s="135" t="n"/>
      <c r="CB335" s="135" t="n"/>
      <c r="CC335" s="135" t="n"/>
      <c r="CD335" s="135" t="n"/>
      <c r="CE335" s="135" t="n"/>
      <c r="CF335" s="135" t="n"/>
      <c r="CG335" s="135" t="n"/>
      <c r="CH335" s="135" t="n"/>
      <c r="CI335" s="135" t="n"/>
      <c r="CJ335" s="135" t="n"/>
      <c r="CK335" s="135" t="n"/>
      <c r="CL335" s="135" t="n"/>
      <c r="CM335" s="135" t="n"/>
      <c r="CN335" s="135" t="n"/>
      <c r="CO335" s="135" t="n"/>
      <c r="CP335" s="135" t="n"/>
      <c r="CQ335" s="135" t="n"/>
      <c r="CR335" s="135" t="n"/>
      <c r="CU335" s="36" t="n"/>
      <c r="CV335" s="36" t="n"/>
      <c r="CW335" s="36" t="n"/>
      <c r="CX335" s="36" t="n"/>
      <c r="CY335" s="36" t="n"/>
      <c r="CZ335" s="36" t="n"/>
      <c r="DA335" s="36" t="n"/>
      <c r="DB335" s="36" t="n"/>
      <c r="DC335" s="36" t="n"/>
      <c r="DD335" s="36" t="n"/>
      <c r="DE335" s="36" t="n"/>
      <c r="DF335" s="36" t="n"/>
      <c r="DG335" s="36" t="n"/>
      <c r="DH335" s="36" t="n"/>
      <c r="DI335" s="36" t="n"/>
      <c r="DJ335" s="36" t="n"/>
      <c r="DK335" s="36" t="n"/>
      <c r="DL335" s="36" t="n"/>
      <c r="DM335" s="36" t="n"/>
      <c r="DN335" s="36" t="n"/>
      <c r="DO335" s="36" t="n"/>
      <c r="DP335" s="36" t="n"/>
      <c r="DQ335" s="36" t="n"/>
      <c r="DR335" s="36" t="n"/>
      <c r="DS335" s="36" t="n"/>
      <c r="DT335" s="36" t="n"/>
      <c r="DU335" s="36" t="n"/>
      <c r="DV335" s="36" t="n"/>
      <c r="DW335" s="36" t="n"/>
      <c r="DX335" s="36" t="n"/>
      <c r="DY335" s="36" t="n"/>
      <c r="DZ335" s="36" t="n"/>
      <c r="EA335" s="36" t="n"/>
      <c r="EB335" s="36" t="n"/>
      <c r="EC335" s="36" t="n"/>
      <c r="ED335" s="36" t="n"/>
      <c r="EE335" s="36" t="n"/>
      <c r="EF335" s="36" t="n"/>
      <c r="EG335" s="36" t="n"/>
      <c r="EH335" s="36" t="n"/>
      <c r="EI335" s="36" t="n"/>
      <c r="EJ335" s="36" t="n"/>
      <c r="EK335" s="36" t="n"/>
      <c r="EL335" s="36" t="n"/>
      <c r="EM335" s="36" t="n"/>
      <c r="EN335" s="36" t="n"/>
    </row>
    <row r="336">
      <c r="A336" s="36" t="n"/>
      <c r="B336" s="36" t="n"/>
      <c r="C336" s="144" t="n"/>
      <c r="D336" s="144" t="n"/>
      <c r="E336" s="135" t="n"/>
      <c r="F336" s="135" t="n"/>
      <c r="G336" s="135" t="n"/>
      <c r="H336" s="135" t="n"/>
      <c r="I336" s="135" t="n"/>
      <c r="J336" s="135" t="n"/>
      <c r="K336" s="135" t="n"/>
      <c r="L336" s="135" t="n"/>
      <c r="M336" s="135" t="n"/>
      <c r="N336" s="135" t="n"/>
      <c r="O336" s="135" t="n"/>
      <c r="P336" s="135" t="n"/>
      <c r="Q336" s="135" t="n"/>
      <c r="R336" s="135" t="n"/>
      <c r="S336" s="135" t="n"/>
      <c r="T336" s="135" t="n"/>
      <c r="U336" s="135" t="n"/>
      <c r="V336" s="135" t="n"/>
      <c r="W336" s="135" t="n"/>
      <c r="X336" s="135" t="n"/>
      <c r="Y336" s="135" t="n"/>
      <c r="Z336" s="135" t="n"/>
      <c r="AA336" s="135" t="n"/>
      <c r="AB336" s="135" t="n"/>
      <c r="AC336" s="135" t="n"/>
      <c r="AD336" s="135" t="n"/>
      <c r="AE336" s="135" t="n"/>
      <c r="AF336" s="135" t="n"/>
      <c r="AG336" s="135" t="n"/>
      <c r="AH336" s="135" t="n"/>
      <c r="AI336" s="135" t="n"/>
      <c r="AJ336" s="135" t="n"/>
      <c r="AK336" s="135" t="n"/>
      <c r="AL336" s="135" t="n"/>
      <c r="AM336" s="135" t="n"/>
      <c r="AN336" s="135" t="n"/>
      <c r="AO336" s="135" t="n"/>
      <c r="AP336" s="135" t="n"/>
      <c r="AQ336" s="135" t="n"/>
      <c r="AR336" s="135" t="n"/>
      <c r="AS336" s="135" t="n"/>
      <c r="AT336" s="135" t="n"/>
      <c r="AU336" s="135" t="n"/>
      <c r="AV336" s="135" t="n"/>
      <c r="AW336" s="135" t="n"/>
      <c r="AX336" s="135" t="n"/>
      <c r="AY336" s="135" t="n"/>
      <c r="AZ336" s="135" t="n"/>
      <c r="BA336" s="135" t="n"/>
      <c r="BB336" s="135" t="n"/>
      <c r="BC336" s="135" t="n"/>
      <c r="BD336" s="135" t="n"/>
      <c r="BE336" s="135" t="n"/>
      <c r="BF336" s="135" t="n"/>
      <c r="BG336" s="135" t="n"/>
      <c r="BH336" s="135" t="n"/>
      <c r="BI336" s="135" t="n"/>
      <c r="BJ336" s="135" t="n"/>
      <c r="BK336" s="135" t="n"/>
      <c r="BL336" s="135" t="n"/>
      <c r="BM336" s="135" t="n"/>
      <c r="BN336" s="135" t="n"/>
      <c r="BO336" s="135" t="n"/>
      <c r="BP336" s="135" t="n"/>
      <c r="BQ336" s="135" t="n"/>
      <c r="BR336" s="135" t="n"/>
      <c r="BS336" s="135" t="n"/>
      <c r="BT336" s="135" t="n"/>
      <c r="BU336" s="135" t="n"/>
      <c r="BV336" s="135" t="n"/>
      <c r="BW336" s="135" t="n"/>
      <c r="BX336" s="135" t="n"/>
      <c r="BY336" s="135" t="n"/>
      <c r="BZ336" s="135" t="n"/>
      <c r="CA336" s="135" t="n"/>
      <c r="CB336" s="135" t="n"/>
      <c r="CC336" s="135" t="n"/>
      <c r="CD336" s="135" t="n"/>
      <c r="CE336" s="135" t="n"/>
      <c r="CF336" s="135" t="n"/>
      <c r="CG336" s="135" t="n"/>
      <c r="CH336" s="135" t="n"/>
      <c r="CI336" s="135" t="n"/>
      <c r="CJ336" s="135" t="n"/>
      <c r="CK336" s="135" t="n"/>
      <c r="CL336" s="135" t="n"/>
      <c r="CM336" s="135" t="n"/>
      <c r="CN336" s="135" t="n"/>
      <c r="CO336" s="135" t="n"/>
      <c r="CP336" s="135" t="n"/>
      <c r="CQ336" s="135" t="n"/>
      <c r="CR336" s="135" t="n"/>
      <c r="CU336" s="36" t="n"/>
      <c r="CV336" s="36" t="n"/>
      <c r="CW336" s="36" t="n"/>
      <c r="CX336" s="36" t="n"/>
      <c r="CY336" s="36" t="n"/>
      <c r="CZ336" s="36" t="n"/>
      <c r="DA336" s="36" t="n"/>
      <c r="DB336" s="36" t="n"/>
      <c r="DC336" s="36" t="n"/>
      <c r="DD336" s="36" t="n"/>
      <c r="DE336" s="36" t="n"/>
      <c r="DF336" s="36" t="n"/>
      <c r="DG336" s="36" t="n"/>
      <c r="DH336" s="36" t="n"/>
      <c r="DI336" s="36" t="n"/>
      <c r="DJ336" s="36" t="n"/>
      <c r="DK336" s="36" t="n"/>
      <c r="DL336" s="36" t="n"/>
      <c r="DM336" s="36" t="n"/>
      <c r="DN336" s="36" t="n"/>
      <c r="DO336" s="36" t="n"/>
      <c r="DP336" s="36" t="n"/>
      <c r="DQ336" s="36" t="n"/>
      <c r="DR336" s="36" t="n"/>
      <c r="DS336" s="36" t="n"/>
      <c r="DT336" s="36" t="n"/>
      <c r="DU336" s="36" t="n"/>
      <c r="DV336" s="36" t="n"/>
      <c r="DW336" s="36" t="n"/>
      <c r="DX336" s="36" t="n"/>
      <c r="DY336" s="36" t="n"/>
      <c r="DZ336" s="36" t="n"/>
      <c r="EA336" s="36" t="n"/>
      <c r="EB336" s="36" t="n"/>
      <c r="EC336" s="36" t="n"/>
      <c r="ED336" s="36" t="n"/>
      <c r="EE336" s="36" t="n"/>
      <c r="EF336" s="36" t="n"/>
      <c r="EG336" s="36" t="n"/>
      <c r="EH336" s="36" t="n"/>
      <c r="EI336" s="36" t="n"/>
      <c r="EJ336" s="36" t="n"/>
      <c r="EK336" s="36" t="n"/>
      <c r="EL336" s="36" t="n"/>
      <c r="EM336" s="36" t="n"/>
      <c r="EN336" s="36" t="n"/>
    </row>
    <row r="337">
      <c r="A337" s="36" t="n"/>
      <c r="B337" s="36" t="n"/>
      <c r="C337" s="144" t="n"/>
      <c r="D337" s="144" t="n"/>
      <c r="E337" s="135" t="n"/>
      <c r="F337" s="135" t="n"/>
      <c r="G337" s="135" t="n"/>
      <c r="H337" s="135" t="n"/>
      <c r="I337" s="135" t="n"/>
      <c r="J337" s="135" t="n"/>
      <c r="K337" s="135" t="n"/>
      <c r="L337" s="135" t="n"/>
      <c r="M337" s="135" t="n"/>
      <c r="N337" s="135" t="n"/>
      <c r="O337" s="135" t="n"/>
      <c r="P337" s="135" t="n"/>
      <c r="Q337" s="135" t="n"/>
      <c r="R337" s="135" t="n"/>
      <c r="S337" s="135" t="n"/>
      <c r="T337" s="135" t="n"/>
      <c r="U337" s="135" t="n"/>
      <c r="V337" s="135" t="n"/>
      <c r="W337" s="135" t="n"/>
      <c r="X337" s="135" t="n"/>
      <c r="Y337" s="135" t="n"/>
      <c r="Z337" s="135" t="n"/>
      <c r="AA337" s="135" t="n"/>
      <c r="AB337" s="135" t="n"/>
      <c r="AC337" s="135" t="n"/>
      <c r="AD337" s="135" t="n"/>
      <c r="AE337" s="135" t="n"/>
      <c r="AF337" s="135" t="n"/>
      <c r="AG337" s="135" t="n"/>
      <c r="AH337" s="135" t="n"/>
      <c r="AI337" s="135" t="n"/>
      <c r="AJ337" s="135" t="n"/>
      <c r="AK337" s="135" t="n"/>
      <c r="AL337" s="135" t="n"/>
      <c r="AM337" s="135" t="n"/>
      <c r="AN337" s="135" t="n"/>
      <c r="AO337" s="135" t="n"/>
      <c r="AP337" s="135" t="n"/>
      <c r="AQ337" s="135" t="n"/>
      <c r="AR337" s="135" t="n"/>
      <c r="AS337" s="135" t="n"/>
      <c r="AT337" s="135" t="n"/>
      <c r="AU337" s="135" t="n"/>
      <c r="AV337" s="135" t="n"/>
      <c r="AW337" s="135" t="n"/>
      <c r="AX337" s="135" t="n"/>
      <c r="AY337" s="135" t="n"/>
      <c r="AZ337" s="135" t="n"/>
      <c r="BA337" s="135" t="n"/>
      <c r="BB337" s="135" t="n"/>
      <c r="BC337" s="135" t="n"/>
      <c r="BD337" s="135" t="n"/>
      <c r="BE337" s="135" t="n"/>
      <c r="BF337" s="135" t="n"/>
      <c r="BG337" s="135" t="n"/>
      <c r="BH337" s="135" t="n"/>
      <c r="BI337" s="135" t="n"/>
      <c r="BJ337" s="135" t="n"/>
      <c r="BK337" s="135" t="n"/>
      <c r="BL337" s="135" t="n"/>
      <c r="BM337" s="135" t="n"/>
      <c r="BN337" s="135" t="n"/>
      <c r="BO337" s="135" t="n"/>
      <c r="BP337" s="135" t="n"/>
      <c r="BQ337" s="135" t="n"/>
      <c r="BR337" s="135" t="n"/>
      <c r="BS337" s="135" t="n"/>
      <c r="BT337" s="135" t="n"/>
      <c r="BU337" s="135" t="n"/>
      <c r="BV337" s="135" t="n"/>
      <c r="BW337" s="135" t="n"/>
      <c r="BX337" s="135" t="n"/>
      <c r="BY337" s="135" t="n"/>
      <c r="BZ337" s="135" t="n"/>
      <c r="CA337" s="135" t="n"/>
      <c r="CB337" s="135" t="n"/>
      <c r="CC337" s="135" t="n"/>
      <c r="CD337" s="135" t="n"/>
      <c r="CE337" s="135" t="n"/>
      <c r="CF337" s="135" t="n"/>
      <c r="CG337" s="135" t="n"/>
      <c r="CH337" s="135" t="n"/>
      <c r="CI337" s="135" t="n"/>
      <c r="CJ337" s="135" t="n"/>
      <c r="CK337" s="135" t="n"/>
      <c r="CL337" s="135" t="n"/>
      <c r="CM337" s="135" t="n"/>
      <c r="CN337" s="135" t="n"/>
      <c r="CO337" s="135" t="n"/>
      <c r="CP337" s="135" t="n"/>
      <c r="CQ337" s="135" t="n"/>
      <c r="CR337" s="135" t="n"/>
      <c r="CU337" s="36" t="n"/>
      <c r="CV337" s="36" t="n"/>
      <c r="CW337" s="36" t="n"/>
      <c r="CX337" s="36" t="n"/>
      <c r="CY337" s="36" t="n"/>
      <c r="CZ337" s="36" t="n"/>
      <c r="DA337" s="36" t="n"/>
      <c r="DB337" s="36" t="n"/>
      <c r="DC337" s="36" t="n"/>
      <c r="DD337" s="36" t="n"/>
      <c r="DE337" s="36" t="n"/>
      <c r="DF337" s="36" t="n"/>
      <c r="DG337" s="36" t="n"/>
      <c r="DH337" s="36" t="n"/>
      <c r="DI337" s="36" t="n"/>
      <c r="DJ337" s="36" t="n"/>
      <c r="DK337" s="36" t="n"/>
      <c r="DL337" s="36" t="n"/>
      <c r="DM337" s="36" t="n"/>
      <c r="DN337" s="36" t="n"/>
      <c r="DO337" s="36" t="n"/>
      <c r="DP337" s="36" t="n"/>
      <c r="DQ337" s="36" t="n"/>
      <c r="DR337" s="36" t="n"/>
      <c r="DS337" s="36" t="n"/>
      <c r="DT337" s="36" t="n"/>
      <c r="DU337" s="36" t="n"/>
      <c r="DV337" s="36" t="n"/>
      <c r="DW337" s="36" t="n"/>
      <c r="DX337" s="36" t="n"/>
      <c r="DY337" s="36" t="n"/>
      <c r="DZ337" s="36" t="n"/>
      <c r="EA337" s="36" t="n"/>
      <c r="EB337" s="36" t="n"/>
      <c r="EC337" s="36" t="n"/>
      <c r="ED337" s="36" t="n"/>
      <c r="EE337" s="36" t="n"/>
      <c r="EF337" s="36" t="n"/>
      <c r="EG337" s="36" t="n"/>
      <c r="EH337" s="36" t="n"/>
      <c r="EI337" s="36" t="n"/>
      <c r="EJ337" s="36" t="n"/>
      <c r="EK337" s="36" t="n"/>
      <c r="EL337" s="36" t="n"/>
      <c r="EM337" s="36" t="n"/>
      <c r="EN337" s="36" t="n"/>
    </row>
    <row r="338">
      <c r="A338" s="36" t="n"/>
      <c r="B338" s="36" t="n"/>
      <c r="C338" s="144" t="n"/>
      <c r="D338" s="144" t="n"/>
      <c r="E338" s="135" t="n"/>
      <c r="F338" s="135" t="n"/>
      <c r="G338" s="135" t="n"/>
      <c r="H338" s="135" t="n"/>
      <c r="I338" s="135" t="n"/>
      <c r="J338" s="135" t="n"/>
      <c r="K338" s="135" t="n"/>
      <c r="L338" s="135" t="n"/>
      <c r="M338" s="135" t="n"/>
      <c r="N338" s="135" t="n"/>
      <c r="O338" s="135" t="n"/>
      <c r="P338" s="135" t="n"/>
      <c r="Q338" s="135" t="n"/>
      <c r="R338" s="135" t="n"/>
      <c r="S338" s="135" t="n"/>
      <c r="T338" s="135" t="n"/>
      <c r="U338" s="135" t="n"/>
      <c r="V338" s="135" t="n"/>
      <c r="W338" s="135" t="n"/>
      <c r="X338" s="135" t="n"/>
      <c r="Y338" s="135" t="n"/>
      <c r="Z338" s="135" t="n"/>
      <c r="AA338" s="135" t="n"/>
      <c r="AB338" s="135" t="n"/>
      <c r="AC338" s="135" t="n"/>
      <c r="AD338" s="135" t="n"/>
      <c r="AE338" s="135" t="n"/>
      <c r="AF338" s="135" t="n"/>
      <c r="AG338" s="135" t="n"/>
      <c r="AH338" s="135" t="n"/>
      <c r="AI338" s="135" t="n"/>
      <c r="AJ338" s="135" t="n"/>
      <c r="AK338" s="135" t="n"/>
      <c r="AL338" s="135" t="n"/>
      <c r="AM338" s="135" t="n"/>
      <c r="AN338" s="135" t="n"/>
      <c r="AO338" s="135" t="n"/>
      <c r="AP338" s="135" t="n"/>
      <c r="AQ338" s="135" t="n"/>
      <c r="AR338" s="135" t="n"/>
      <c r="AS338" s="135" t="n"/>
      <c r="AT338" s="135" t="n"/>
      <c r="AU338" s="135" t="n"/>
      <c r="AV338" s="135" t="n"/>
      <c r="AW338" s="135" t="n"/>
      <c r="AX338" s="135" t="n"/>
      <c r="AY338" s="135" t="n"/>
      <c r="AZ338" s="135" t="n"/>
      <c r="BA338" s="135" t="n"/>
      <c r="BB338" s="135" t="n"/>
      <c r="BC338" s="135" t="n"/>
      <c r="BD338" s="135" t="n"/>
      <c r="BE338" s="135" t="n"/>
      <c r="BF338" s="135" t="n"/>
      <c r="BG338" s="135" t="n"/>
      <c r="BH338" s="135" t="n"/>
      <c r="BI338" s="135" t="n"/>
      <c r="BJ338" s="135" t="n"/>
      <c r="BK338" s="135" t="n"/>
      <c r="BL338" s="135" t="n"/>
      <c r="BM338" s="135" t="n"/>
      <c r="BN338" s="135" t="n"/>
      <c r="BO338" s="135" t="n"/>
      <c r="BP338" s="135" t="n"/>
      <c r="BQ338" s="135" t="n"/>
      <c r="BR338" s="135" t="n"/>
      <c r="BS338" s="135" t="n"/>
      <c r="BT338" s="135" t="n"/>
      <c r="BU338" s="135" t="n"/>
      <c r="BV338" s="135" t="n"/>
      <c r="BW338" s="135" t="n"/>
      <c r="BX338" s="135" t="n"/>
      <c r="BY338" s="135" t="n"/>
      <c r="BZ338" s="135" t="n"/>
      <c r="CA338" s="135" t="n"/>
      <c r="CB338" s="135" t="n"/>
      <c r="CC338" s="135" t="n"/>
      <c r="CD338" s="135" t="n"/>
      <c r="CE338" s="135" t="n"/>
      <c r="CF338" s="135" t="n"/>
      <c r="CG338" s="135" t="n"/>
      <c r="CH338" s="135" t="n"/>
      <c r="CI338" s="135" t="n"/>
      <c r="CJ338" s="135" t="n"/>
      <c r="CK338" s="135" t="n"/>
      <c r="CL338" s="135" t="n"/>
      <c r="CM338" s="135" t="n"/>
      <c r="CN338" s="135" t="n"/>
      <c r="CO338" s="135" t="n"/>
      <c r="CP338" s="135" t="n"/>
      <c r="CQ338" s="135" t="n"/>
      <c r="CR338" s="135" t="n"/>
      <c r="CU338" s="36" t="n"/>
      <c r="CV338" s="36" t="n"/>
      <c r="CW338" s="36" t="n"/>
      <c r="CX338" s="36" t="n"/>
      <c r="CY338" s="36" t="n"/>
      <c r="CZ338" s="36" t="n"/>
      <c r="DA338" s="36" t="n"/>
      <c r="DB338" s="36" t="n"/>
      <c r="DC338" s="36" t="n"/>
      <c r="DD338" s="36" t="n"/>
      <c r="DE338" s="36" t="n"/>
      <c r="DF338" s="36" t="n"/>
      <c r="DG338" s="36" t="n"/>
      <c r="DH338" s="36" t="n"/>
      <c r="DI338" s="36" t="n"/>
      <c r="DJ338" s="36" t="n"/>
      <c r="DK338" s="36" t="n"/>
      <c r="DL338" s="36" t="n"/>
      <c r="DM338" s="36" t="n"/>
      <c r="DN338" s="36" t="n"/>
      <c r="DO338" s="36" t="n"/>
      <c r="DP338" s="36" t="n"/>
      <c r="DQ338" s="36" t="n"/>
      <c r="DR338" s="36" t="n"/>
      <c r="DS338" s="36" t="n"/>
      <c r="DT338" s="36" t="n"/>
      <c r="DU338" s="36" t="n"/>
      <c r="DV338" s="36" t="n"/>
      <c r="DW338" s="36" t="n"/>
      <c r="DX338" s="36" t="n"/>
      <c r="DY338" s="36" t="n"/>
      <c r="DZ338" s="36" t="n"/>
      <c r="EA338" s="36" t="n"/>
      <c r="EB338" s="36" t="n"/>
      <c r="EC338" s="36" t="n"/>
      <c r="ED338" s="36" t="n"/>
      <c r="EE338" s="36" t="n"/>
      <c r="EF338" s="36" t="n"/>
      <c r="EG338" s="36" t="n"/>
      <c r="EH338" s="36" t="n"/>
      <c r="EI338" s="36" t="n"/>
      <c r="EJ338" s="36" t="n"/>
      <c r="EK338" s="36" t="n"/>
      <c r="EL338" s="36" t="n"/>
      <c r="EM338" s="36" t="n"/>
      <c r="EN338" s="36" t="n"/>
    </row>
    <row r="339">
      <c r="A339" s="36" t="n"/>
      <c r="B339" s="36" t="n"/>
      <c r="C339" s="144" t="n"/>
      <c r="D339" s="144" t="n"/>
      <c r="E339" s="135" t="n"/>
      <c r="F339" s="135" t="n"/>
      <c r="G339" s="135" t="n"/>
      <c r="H339" s="135" t="n"/>
      <c r="I339" s="135" t="n"/>
      <c r="J339" s="135" t="n"/>
      <c r="K339" s="135" t="n"/>
      <c r="L339" s="135" t="n"/>
      <c r="M339" s="135" t="n"/>
      <c r="N339" s="135" t="n"/>
      <c r="O339" s="135" t="n"/>
      <c r="P339" s="135" t="n"/>
      <c r="Q339" s="135" t="n"/>
      <c r="R339" s="135" t="n"/>
      <c r="S339" s="135" t="n"/>
      <c r="T339" s="135" t="n"/>
      <c r="U339" s="135" t="n"/>
      <c r="V339" s="135" t="n"/>
      <c r="W339" s="135" t="n"/>
      <c r="X339" s="135" t="n"/>
      <c r="Y339" s="135" t="n"/>
      <c r="Z339" s="135" t="n"/>
      <c r="AA339" s="135" t="n"/>
      <c r="AB339" s="135" t="n"/>
      <c r="AC339" s="135" t="n"/>
      <c r="AD339" s="135" t="n"/>
      <c r="AE339" s="135" t="n"/>
      <c r="AF339" s="135" t="n"/>
      <c r="AG339" s="135" t="n"/>
      <c r="AH339" s="135" t="n"/>
      <c r="AI339" s="135" t="n"/>
      <c r="AJ339" s="135" t="n"/>
      <c r="AK339" s="135" t="n"/>
      <c r="AL339" s="135" t="n"/>
      <c r="AM339" s="135" t="n"/>
      <c r="AN339" s="135" t="n"/>
      <c r="AO339" s="135" t="n"/>
      <c r="AP339" s="135" t="n"/>
      <c r="AQ339" s="135" t="n"/>
      <c r="AR339" s="135" t="n"/>
      <c r="AS339" s="135" t="n"/>
      <c r="AT339" s="135" t="n"/>
      <c r="AU339" s="135" t="n"/>
      <c r="AV339" s="135" t="n"/>
      <c r="AW339" s="135" t="n"/>
      <c r="AX339" s="135" t="n"/>
      <c r="AY339" s="135" t="n"/>
      <c r="AZ339" s="135" t="n"/>
      <c r="BA339" s="135" t="n"/>
      <c r="BB339" s="135" t="n"/>
      <c r="BC339" s="135" t="n"/>
      <c r="BD339" s="135" t="n"/>
      <c r="BE339" s="135" t="n"/>
      <c r="BF339" s="135" t="n"/>
      <c r="BG339" s="135" t="n"/>
      <c r="BH339" s="135" t="n"/>
      <c r="BI339" s="135" t="n"/>
      <c r="BJ339" s="135" t="n"/>
      <c r="BK339" s="135" t="n"/>
      <c r="BL339" s="135" t="n"/>
      <c r="BM339" s="135" t="n"/>
      <c r="BN339" s="135" t="n"/>
      <c r="BO339" s="135" t="n"/>
      <c r="BP339" s="135" t="n"/>
      <c r="BQ339" s="135" t="n"/>
      <c r="BR339" s="135" t="n"/>
      <c r="BS339" s="135" t="n"/>
      <c r="BT339" s="135" t="n"/>
      <c r="BU339" s="135" t="n"/>
      <c r="BV339" s="135" t="n"/>
      <c r="BW339" s="135" t="n"/>
      <c r="BX339" s="135" t="n"/>
      <c r="BY339" s="135" t="n"/>
      <c r="BZ339" s="135" t="n"/>
      <c r="CA339" s="135" t="n"/>
      <c r="CB339" s="135" t="n"/>
      <c r="CC339" s="135" t="n"/>
      <c r="CD339" s="135" t="n"/>
      <c r="CE339" s="135" t="n"/>
      <c r="CF339" s="135" t="n"/>
      <c r="CG339" s="135" t="n"/>
      <c r="CH339" s="135" t="n"/>
      <c r="CI339" s="135" t="n"/>
      <c r="CJ339" s="135" t="n"/>
      <c r="CK339" s="135" t="n"/>
      <c r="CL339" s="135" t="n"/>
      <c r="CM339" s="135" t="n"/>
      <c r="CN339" s="135" t="n"/>
      <c r="CO339" s="135" t="n"/>
      <c r="CP339" s="135" t="n"/>
      <c r="CQ339" s="135" t="n"/>
      <c r="CR339" s="135" t="n"/>
      <c r="CU339" s="36" t="n"/>
      <c r="CV339" s="36" t="n"/>
      <c r="CW339" s="36" t="n"/>
      <c r="CX339" s="36" t="n"/>
      <c r="CY339" s="36" t="n"/>
      <c r="CZ339" s="36" t="n"/>
      <c r="DA339" s="36" t="n"/>
      <c r="DB339" s="36" t="n"/>
      <c r="DC339" s="36" t="n"/>
      <c r="DD339" s="36" t="n"/>
      <c r="DE339" s="36" t="n"/>
      <c r="DF339" s="36" t="n"/>
      <c r="DG339" s="36" t="n"/>
      <c r="DH339" s="36" t="n"/>
      <c r="DI339" s="36" t="n"/>
      <c r="DJ339" s="36" t="n"/>
      <c r="DK339" s="36" t="n"/>
      <c r="DL339" s="36" t="n"/>
      <c r="DM339" s="36" t="n"/>
      <c r="DN339" s="36" t="n"/>
      <c r="DO339" s="36" t="n"/>
      <c r="DP339" s="36" t="n"/>
      <c r="DQ339" s="36" t="n"/>
      <c r="DR339" s="36" t="n"/>
      <c r="DS339" s="36" t="n"/>
      <c r="DT339" s="36" t="n"/>
      <c r="DU339" s="36" t="n"/>
      <c r="DV339" s="36" t="n"/>
      <c r="DW339" s="36" t="n"/>
      <c r="DX339" s="36" t="n"/>
      <c r="DY339" s="36" t="n"/>
      <c r="DZ339" s="36" t="n"/>
      <c r="EA339" s="36" t="n"/>
      <c r="EB339" s="36" t="n"/>
      <c r="EC339" s="36" t="n"/>
      <c r="ED339" s="36" t="n"/>
      <c r="EE339" s="36" t="n"/>
      <c r="EF339" s="36" t="n"/>
      <c r="EG339" s="36" t="n"/>
      <c r="EH339" s="36" t="n"/>
      <c r="EI339" s="36" t="n"/>
      <c r="EJ339" s="36" t="n"/>
      <c r="EK339" s="36" t="n"/>
      <c r="EL339" s="36" t="n"/>
      <c r="EM339" s="36" t="n"/>
      <c r="EN339" s="36" t="n"/>
    </row>
    <row r="340">
      <c r="A340" s="36" t="n"/>
      <c r="B340" s="36" t="n"/>
      <c r="C340" s="144" t="n"/>
      <c r="D340" s="144" t="n"/>
      <c r="E340" s="135" t="n"/>
      <c r="F340" s="135" t="n"/>
      <c r="G340" s="135" t="n"/>
      <c r="H340" s="135" t="n"/>
      <c r="I340" s="135" t="n"/>
      <c r="J340" s="135" t="n"/>
      <c r="K340" s="135" t="n"/>
      <c r="L340" s="135" t="n"/>
      <c r="M340" s="135" t="n"/>
      <c r="N340" s="135" t="n"/>
      <c r="O340" s="135" t="n"/>
      <c r="P340" s="135" t="n"/>
      <c r="Q340" s="135" t="n"/>
      <c r="R340" s="135" t="n"/>
      <c r="S340" s="135" t="n"/>
      <c r="T340" s="135" t="n"/>
      <c r="U340" s="135" t="n"/>
      <c r="V340" s="135" t="n"/>
      <c r="W340" s="135" t="n"/>
      <c r="X340" s="135" t="n"/>
      <c r="Y340" s="135" t="n"/>
      <c r="Z340" s="135" t="n"/>
      <c r="AA340" s="135" t="n"/>
      <c r="AB340" s="135" t="n"/>
      <c r="AC340" s="135" t="n"/>
      <c r="AD340" s="135" t="n"/>
      <c r="AE340" s="135" t="n"/>
      <c r="AF340" s="135" t="n"/>
      <c r="AG340" s="135" t="n"/>
      <c r="AH340" s="135" t="n"/>
      <c r="AI340" s="135" t="n"/>
      <c r="AJ340" s="135" t="n"/>
      <c r="AK340" s="135" t="n"/>
      <c r="AL340" s="135" t="n"/>
      <c r="AM340" s="135" t="n"/>
      <c r="AN340" s="135" t="n"/>
      <c r="AO340" s="135" t="n"/>
      <c r="AP340" s="135" t="n"/>
      <c r="AQ340" s="135" t="n"/>
      <c r="AR340" s="135" t="n"/>
      <c r="AS340" s="135" t="n"/>
      <c r="AT340" s="135" t="n"/>
      <c r="AU340" s="135" t="n"/>
      <c r="AV340" s="135" t="n"/>
      <c r="AW340" s="135" t="n"/>
      <c r="AX340" s="135" t="n"/>
      <c r="AY340" s="135" t="n"/>
      <c r="AZ340" s="135" t="n"/>
      <c r="BA340" s="135" t="n"/>
      <c r="BB340" s="135" t="n"/>
      <c r="BC340" s="135" t="n"/>
      <c r="BD340" s="135" t="n"/>
      <c r="BE340" s="135" t="n"/>
      <c r="BF340" s="135" t="n"/>
      <c r="BG340" s="135" t="n"/>
      <c r="BH340" s="135" t="n"/>
      <c r="BI340" s="135" t="n"/>
      <c r="BJ340" s="135" t="n"/>
      <c r="BK340" s="135" t="n"/>
      <c r="BL340" s="135" t="n"/>
      <c r="BM340" s="135" t="n"/>
      <c r="BN340" s="135" t="n"/>
      <c r="BO340" s="135" t="n"/>
      <c r="BP340" s="135" t="n"/>
      <c r="BQ340" s="135" t="n"/>
      <c r="BR340" s="135" t="n"/>
      <c r="BS340" s="135" t="n"/>
      <c r="BT340" s="135" t="n"/>
      <c r="BU340" s="135" t="n"/>
      <c r="BV340" s="135" t="n"/>
      <c r="BW340" s="135" t="n"/>
      <c r="BX340" s="135" t="n"/>
      <c r="BY340" s="135" t="n"/>
      <c r="BZ340" s="135" t="n"/>
      <c r="CA340" s="135" t="n"/>
      <c r="CB340" s="135" t="n"/>
      <c r="CC340" s="135" t="n"/>
      <c r="CD340" s="135" t="n"/>
      <c r="CE340" s="135" t="n"/>
      <c r="CF340" s="135" t="n"/>
      <c r="CG340" s="135" t="n"/>
      <c r="CH340" s="135" t="n"/>
      <c r="CI340" s="135" t="n"/>
      <c r="CJ340" s="135" t="n"/>
      <c r="CK340" s="135" t="n"/>
      <c r="CL340" s="135" t="n"/>
      <c r="CM340" s="135" t="n"/>
      <c r="CN340" s="135" t="n"/>
      <c r="CO340" s="135" t="n"/>
      <c r="CP340" s="135" t="n"/>
      <c r="CQ340" s="135" t="n"/>
      <c r="CR340" s="135" t="n"/>
      <c r="CU340" s="36" t="n"/>
      <c r="CV340" s="36" t="n"/>
      <c r="CW340" s="36" t="n"/>
      <c r="CX340" s="36" t="n"/>
      <c r="CY340" s="36" t="n"/>
      <c r="CZ340" s="36" t="n"/>
      <c r="DA340" s="36" t="n"/>
      <c r="DB340" s="36" t="n"/>
      <c r="DC340" s="36" t="n"/>
      <c r="DD340" s="36" t="n"/>
      <c r="DE340" s="36" t="n"/>
      <c r="DF340" s="36" t="n"/>
      <c r="DG340" s="36" t="n"/>
      <c r="DH340" s="36" t="n"/>
      <c r="DI340" s="36" t="n"/>
      <c r="DJ340" s="36" t="n"/>
      <c r="DK340" s="36" t="n"/>
      <c r="DL340" s="36" t="n"/>
      <c r="DM340" s="36" t="n"/>
      <c r="DN340" s="36" t="n"/>
      <c r="DO340" s="36" t="n"/>
      <c r="DP340" s="36" t="n"/>
      <c r="DQ340" s="36" t="n"/>
      <c r="DR340" s="36" t="n"/>
      <c r="DS340" s="36" t="n"/>
      <c r="DT340" s="36" t="n"/>
      <c r="DU340" s="36" t="n"/>
      <c r="DV340" s="36" t="n"/>
      <c r="DW340" s="36" t="n"/>
      <c r="DX340" s="36" t="n"/>
      <c r="DY340" s="36" t="n"/>
      <c r="DZ340" s="36" t="n"/>
      <c r="EA340" s="36" t="n"/>
      <c r="EB340" s="36" t="n"/>
      <c r="EC340" s="36" t="n"/>
      <c r="ED340" s="36" t="n"/>
      <c r="EE340" s="36" t="n"/>
      <c r="EF340" s="36" t="n"/>
      <c r="EG340" s="36" t="n"/>
      <c r="EH340" s="36" t="n"/>
      <c r="EI340" s="36" t="n"/>
      <c r="EJ340" s="36" t="n"/>
      <c r="EK340" s="36" t="n"/>
      <c r="EL340" s="36" t="n"/>
      <c r="EM340" s="36" t="n"/>
      <c r="EN340" s="36" t="n"/>
    </row>
    <row r="341">
      <c r="A341" s="36" t="n"/>
      <c r="B341" s="36" t="n"/>
      <c r="C341" s="144" t="n"/>
      <c r="D341" s="144" t="n"/>
      <c r="E341" s="135" t="n"/>
      <c r="F341" s="135" t="n"/>
      <c r="G341" s="135" t="n"/>
      <c r="H341" s="135" t="n"/>
      <c r="I341" s="135" t="n"/>
      <c r="J341" s="135" t="n"/>
      <c r="K341" s="135" t="n"/>
      <c r="L341" s="135" t="n"/>
      <c r="M341" s="135" t="n"/>
      <c r="N341" s="135" t="n"/>
      <c r="O341" s="135" t="n"/>
      <c r="P341" s="135" t="n"/>
      <c r="Q341" s="135" t="n"/>
      <c r="R341" s="135" t="n"/>
      <c r="S341" s="135" t="n"/>
      <c r="T341" s="135" t="n"/>
      <c r="U341" s="135" t="n"/>
      <c r="V341" s="135" t="n"/>
      <c r="W341" s="135" t="n"/>
      <c r="X341" s="135" t="n"/>
      <c r="Y341" s="135" t="n"/>
      <c r="Z341" s="135" t="n"/>
      <c r="AA341" s="135" t="n"/>
      <c r="AB341" s="135" t="n"/>
      <c r="AC341" s="135" t="n"/>
      <c r="AD341" s="135" t="n"/>
      <c r="AE341" s="135" t="n"/>
      <c r="AF341" s="135" t="n"/>
      <c r="AG341" s="135" t="n"/>
      <c r="AH341" s="135" t="n"/>
      <c r="AI341" s="135" t="n"/>
      <c r="AJ341" s="135" t="n"/>
      <c r="AK341" s="135" t="n"/>
      <c r="AL341" s="135" t="n"/>
      <c r="AM341" s="135" t="n"/>
      <c r="AN341" s="135" t="n"/>
      <c r="AO341" s="135" t="n"/>
      <c r="AP341" s="135" t="n"/>
      <c r="AQ341" s="135" t="n"/>
      <c r="AR341" s="135" t="n"/>
      <c r="AS341" s="135" t="n"/>
      <c r="AT341" s="135" t="n"/>
      <c r="AU341" s="135" t="n"/>
      <c r="AV341" s="135" t="n"/>
      <c r="AW341" s="135" t="n"/>
      <c r="AX341" s="135" t="n"/>
      <c r="AY341" s="135" t="n"/>
      <c r="AZ341" s="135" t="n"/>
      <c r="BA341" s="135" t="n"/>
      <c r="BB341" s="135" t="n"/>
      <c r="BC341" s="135" t="n"/>
      <c r="BD341" s="135" t="n"/>
      <c r="BE341" s="135" t="n"/>
      <c r="BF341" s="135" t="n"/>
      <c r="BG341" s="135" t="n"/>
      <c r="BH341" s="135" t="n"/>
      <c r="BI341" s="135" t="n"/>
      <c r="BJ341" s="135" t="n"/>
      <c r="BK341" s="135" t="n"/>
      <c r="BL341" s="135" t="n"/>
      <c r="BM341" s="135" t="n"/>
      <c r="BN341" s="135" t="n"/>
      <c r="BO341" s="135" t="n"/>
      <c r="BP341" s="135" t="n"/>
      <c r="BQ341" s="135" t="n"/>
      <c r="BR341" s="135" t="n"/>
      <c r="BS341" s="135" t="n"/>
      <c r="BT341" s="135" t="n"/>
      <c r="BU341" s="135" t="n"/>
      <c r="BV341" s="135" t="n"/>
      <c r="BW341" s="135" t="n"/>
      <c r="BX341" s="135" t="n"/>
      <c r="BY341" s="135" t="n"/>
      <c r="BZ341" s="135" t="n"/>
      <c r="CA341" s="135" t="n"/>
      <c r="CB341" s="135" t="n"/>
      <c r="CC341" s="135" t="n"/>
      <c r="CD341" s="135" t="n"/>
      <c r="CE341" s="135" t="n"/>
      <c r="CF341" s="135" t="n"/>
      <c r="CG341" s="135" t="n"/>
      <c r="CH341" s="135" t="n"/>
      <c r="CI341" s="135" t="n"/>
      <c r="CJ341" s="135" t="n"/>
      <c r="CK341" s="135" t="n"/>
      <c r="CL341" s="135" t="n"/>
      <c r="CM341" s="135" t="n"/>
      <c r="CN341" s="135" t="n"/>
      <c r="CO341" s="135" t="n"/>
      <c r="CP341" s="135" t="n"/>
      <c r="CQ341" s="135" t="n"/>
      <c r="CR341" s="135" t="n"/>
      <c r="CU341" s="36" t="n"/>
      <c r="CV341" s="36" t="n"/>
      <c r="CW341" s="36" t="n"/>
      <c r="CX341" s="36" t="n"/>
      <c r="CY341" s="36" t="n"/>
      <c r="CZ341" s="36" t="n"/>
      <c r="DA341" s="36" t="n"/>
      <c r="DB341" s="36" t="n"/>
      <c r="DC341" s="36" t="n"/>
      <c r="DD341" s="36" t="n"/>
      <c r="DE341" s="36" t="n"/>
      <c r="DF341" s="36" t="n"/>
      <c r="DG341" s="36" t="n"/>
      <c r="DH341" s="36" t="n"/>
      <c r="DI341" s="36" t="n"/>
      <c r="DJ341" s="36" t="n"/>
      <c r="DK341" s="36" t="n"/>
      <c r="DL341" s="36" t="n"/>
      <c r="DM341" s="36" t="n"/>
      <c r="DN341" s="36" t="n"/>
      <c r="DO341" s="36" t="n"/>
      <c r="DP341" s="36" t="n"/>
      <c r="DQ341" s="36" t="n"/>
      <c r="DR341" s="36" t="n"/>
      <c r="DS341" s="36" t="n"/>
      <c r="DT341" s="36" t="n"/>
      <c r="DU341" s="36" t="n"/>
      <c r="DV341" s="36" t="n"/>
      <c r="DW341" s="36" t="n"/>
      <c r="DX341" s="36" t="n"/>
      <c r="DY341" s="36" t="n"/>
      <c r="DZ341" s="36" t="n"/>
      <c r="EA341" s="36" t="n"/>
      <c r="EB341" s="36" t="n"/>
      <c r="EC341" s="36" t="n"/>
      <c r="ED341" s="36" t="n"/>
      <c r="EE341" s="36" t="n"/>
      <c r="EF341" s="36" t="n"/>
      <c r="EG341" s="36" t="n"/>
      <c r="EH341" s="36" t="n"/>
      <c r="EI341" s="36" t="n"/>
      <c r="EJ341" s="36" t="n"/>
      <c r="EK341" s="36" t="n"/>
      <c r="EL341" s="36" t="n"/>
      <c r="EM341" s="36" t="n"/>
      <c r="EN341" s="36" t="n"/>
    </row>
    <row r="342">
      <c r="A342" s="36" t="n"/>
      <c r="B342" s="36" t="n"/>
      <c r="C342" s="144" t="n"/>
      <c r="D342" s="144" t="n"/>
      <c r="E342" s="135" t="n"/>
      <c r="F342" s="135" t="n"/>
      <c r="G342" s="135" t="n"/>
      <c r="H342" s="135" t="n"/>
      <c r="I342" s="135" t="n"/>
      <c r="J342" s="135" t="n"/>
      <c r="K342" s="135" t="n"/>
      <c r="L342" s="135" t="n"/>
      <c r="M342" s="135" t="n"/>
      <c r="N342" s="135" t="n"/>
      <c r="O342" s="135" t="n"/>
      <c r="P342" s="135" t="n"/>
      <c r="Q342" s="135" t="n"/>
      <c r="R342" s="135" t="n"/>
      <c r="S342" s="135" t="n"/>
      <c r="T342" s="135" t="n"/>
      <c r="U342" s="135" t="n"/>
      <c r="V342" s="135" t="n"/>
      <c r="W342" s="135" t="n"/>
      <c r="X342" s="135" t="n"/>
      <c r="Y342" s="135" t="n"/>
      <c r="Z342" s="135" t="n"/>
      <c r="AA342" s="135" t="n"/>
      <c r="AB342" s="135" t="n"/>
      <c r="AC342" s="135" t="n"/>
      <c r="AD342" s="135" t="n"/>
      <c r="AE342" s="135" t="n"/>
      <c r="AF342" s="135" t="n"/>
      <c r="AG342" s="135" t="n"/>
      <c r="AH342" s="135" t="n"/>
      <c r="AI342" s="135" t="n"/>
      <c r="AJ342" s="135" t="n"/>
      <c r="AK342" s="135" t="n"/>
      <c r="AL342" s="135" t="n"/>
      <c r="AM342" s="135" t="n"/>
      <c r="AN342" s="135" t="n"/>
      <c r="AO342" s="135" t="n"/>
      <c r="AP342" s="135" t="n"/>
      <c r="AQ342" s="135" t="n"/>
      <c r="AR342" s="135" t="n"/>
      <c r="AS342" s="135" t="n"/>
      <c r="AT342" s="135" t="n"/>
      <c r="AU342" s="135" t="n"/>
      <c r="AV342" s="135" t="n"/>
      <c r="AW342" s="135" t="n"/>
      <c r="AX342" s="135" t="n"/>
      <c r="AY342" s="135" t="n"/>
      <c r="AZ342" s="135" t="n"/>
      <c r="BA342" s="135" t="n"/>
      <c r="BB342" s="135" t="n"/>
      <c r="BC342" s="135" t="n"/>
      <c r="BD342" s="135" t="n"/>
      <c r="BE342" s="135" t="n"/>
      <c r="BF342" s="135" t="n"/>
      <c r="BG342" s="135" t="n"/>
      <c r="BH342" s="135" t="n"/>
      <c r="BI342" s="135" t="n"/>
      <c r="BJ342" s="135" t="n"/>
      <c r="BK342" s="135" t="n"/>
      <c r="BL342" s="135" t="n"/>
      <c r="BM342" s="135" t="n"/>
      <c r="BN342" s="135" t="n"/>
      <c r="BO342" s="135" t="n"/>
      <c r="BP342" s="135" t="n"/>
      <c r="BQ342" s="135" t="n"/>
      <c r="BR342" s="135" t="n"/>
      <c r="BS342" s="135" t="n"/>
      <c r="BT342" s="135" t="n"/>
      <c r="BU342" s="135" t="n"/>
      <c r="BV342" s="135" t="n"/>
      <c r="BW342" s="135" t="n"/>
      <c r="BX342" s="135" t="n"/>
      <c r="BY342" s="135" t="n"/>
      <c r="BZ342" s="135" t="n"/>
      <c r="CA342" s="135" t="n"/>
      <c r="CB342" s="135" t="n"/>
      <c r="CC342" s="135" t="n"/>
      <c r="CD342" s="135" t="n"/>
      <c r="CE342" s="135" t="n"/>
      <c r="CF342" s="135" t="n"/>
      <c r="CG342" s="135" t="n"/>
      <c r="CH342" s="135" t="n"/>
      <c r="CI342" s="135" t="n"/>
      <c r="CJ342" s="135" t="n"/>
      <c r="CK342" s="135" t="n"/>
      <c r="CL342" s="135" t="n"/>
      <c r="CM342" s="135" t="n"/>
      <c r="CN342" s="135" t="n"/>
      <c r="CO342" s="135" t="n"/>
      <c r="CP342" s="135" t="n"/>
      <c r="CQ342" s="135" t="n"/>
      <c r="CR342" s="135" t="n"/>
      <c r="CU342" s="36" t="n"/>
      <c r="CV342" s="36" t="n"/>
      <c r="CW342" s="36" t="n"/>
      <c r="CX342" s="36" t="n"/>
      <c r="CY342" s="36" t="n"/>
      <c r="CZ342" s="36" t="n"/>
      <c r="DA342" s="36" t="n"/>
      <c r="DB342" s="36" t="n"/>
      <c r="DC342" s="36" t="n"/>
      <c r="DD342" s="36" t="n"/>
      <c r="DE342" s="36" t="n"/>
      <c r="DF342" s="36" t="n"/>
      <c r="DG342" s="36" t="n"/>
      <c r="DH342" s="36" t="n"/>
      <c r="DI342" s="36" t="n"/>
      <c r="DJ342" s="36" t="n"/>
      <c r="DK342" s="36" t="n"/>
      <c r="DL342" s="36" t="n"/>
      <c r="DM342" s="36" t="n"/>
      <c r="DN342" s="36" t="n"/>
      <c r="DO342" s="36" t="n"/>
      <c r="DP342" s="36" t="n"/>
      <c r="DQ342" s="36" t="n"/>
      <c r="DR342" s="36" t="n"/>
      <c r="DS342" s="36" t="n"/>
      <c r="DT342" s="36" t="n"/>
      <c r="DU342" s="36" t="n"/>
      <c r="DV342" s="36" t="n"/>
      <c r="DW342" s="36" t="n"/>
      <c r="DX342" s="36" t="n"/>
      <c r="DY342" s="36" t="n"/>
      <c r="DZ342" s="36" t="n"/>
      <c r="EA342" s="36" t="n"/>
      <c r="EB342" s="36" t="n"/>
      <c r="EC342" s="36" t="n"/>
      <c r="ED342" s="36" t="n"/>
      <c r="EE342" s="36" t="n"/>
      <c r="EF342" s="36" t="n"/>
      <c r="EG342" s="36" t="n"/>
      <c r="EH342" s="36" t="n"/>
      <c r="EI342" s="36" t="n"/>
      <c r="EJ342" s="36" t="n"/>
      <c r="EK342" s="36" t="n"/>
      <c r="EL342" s="36" t="n"/>
      <c r="EM342" s="36" t="n"/>
      <c r="EN342" s="36" t="n"/>
    </row>
    <row r="343">
      <c r="A343" s="36" t="n"/>
      <c r="B343" s="36" t="n"/>
      <c r="C343" s="144" t="n"/>
      <c r="D343" s="144" t="n"/>
      <c r="E343" s="135" t="n"/>
      <c r="F343" s="135" t="n"/>
      <c r="G343" s="135" t="n"/>
      <c r="H343" s="135" t="n"/>
      <c r="I343" s="135" t="n"/>
      <c r="J343" s="135" t="n"/>
      <c r="K343" s="135" t="n"/>
      <c r="L343" s="135" t="n"/>
      <c r="M343" s="135" t="n"/>
      <c r="N343" s="135" t="n"/>
      <c r="O343" s="135" t="n"/>
      <c r="P343" s="135" t="n"/>
      <c r="Q343" s="135" t="n"/>
      <c r="R343" s="135" t="n"/>
      <c r="S343" s="135" t="n"/>
      <c r="T343" s="135" t="n"/>
      <c r="U343" s="135" t="n"/>
      <c r="V343" s="135" t="n"/>
      <c r="W343" s="135" t="n"/>
      <c r="X343" s="135" t="n"/>
      <c r="Y343" s="135" t="n"/>
      <c r="Z343" s="135" t="n"/>
      <c r="AA343" s="135" t="n"/>
      <c r="AB343" s="135" t="n"/>
      <c r="AC343" s="135" t="n"/>
      <c r="AD343" s="135" t="n"/>
      <c r="AE343" s="135" t="n"/>
      <c r="AF343" s="135" t="n"/>
      <c r="AG343" s="135" t="n"/>
      <c r="AH343" s="135" t="n"/>
      <c r="AI343" s="135" t="n"/>
      <c r="AJ343" s="135" t="n"/>
      <c r="AK343" s="135" t="n"/>
      <c r="AL343" s="135" t="n"/>
      <c r="AM343" s="135" t="n"/>
      <c r="AN343" s="135" t="n"/>
      <c r="AO343" s="135" t="n"/>
      <c r="AP343" s="135" t="n"/>
      <c r="AQ343" s="135" t="n"/>
      <c r="AR343" s="135" t="n"/>
      <c r="AS343" s="135" t="n"/>
      <c r="AT343" s="135" t="n"/>
      <c r="AU343" s="135" t="n"/>
      <c r="AV343" s="135" t="n"/>
      <c r="AW343" s="135" t="n"/>
      <c r="AX343" s="135" t="n"/>
      <c r="AY343" s="135" t="n"/>
      <c r="AZ343" s="135" t="n"/>
      <c r="BA343" s="135" t="n"/>
      <c r="BB343" s="135" t="n"/>
      <c r="BC343" s="135" t="n"/>
      <c r="BD343" s="135" t="n"/>
      <c r="BE343" s="135" t="n"/>
      <c r="BF343" s="135" t="n"/>
      <c r="BG343" s="135" t="n"/>
      <c r="BH343" s="135" t="n"/>
      <c r="BI343" s="135" t="n"/>
      <c r="BJ343" s="135" t="n"/>
      <c r="BK343" s="135" t="n"/>
      <c r="BL343" s="135" t="n"/>
      <c r="BM343" s="135" t="n"/>
      <c r="BN343" s="135" t="n"/>
      <c r="BO343" s="135" t="n"/>
      <c r="BP343" s="135" t="n"/>
      <c r="BQ343" s="135" t="n"/>
      <c r="BR343" s="135" t="n"/>
      <c r="BS343" s="135" t="n"/>
      <c r="BT343" s="135" t="n"/>
      <c r="BU343" s="135" t="n"/>
      <c r="BV343" s="135" t="n"/>
      <c r="BW343" s="135" t="n"/>
      <c r="BX343" s="135" t="n"/>
      <c r="BY343" s="135" t="n"/>
      <c r="BZ343" s="135" t="n"/>
      <c r="CA343" s="135" t="n"/>
      <c r="CB343" s="135" t="n"/>
      <c r="CC343" s="135" t="n"/>
      <c r="CD343" s="135" t="n"/>
      <c r="CE343" s="135" t="n"/>
      <c r="CF343" s="135" t="n"/>
      <c r="CG343" s="135" t="n"/>
      <c r="CH343" s="135" t="n"/>
      <c r="CI343" s="135" t="n"/>
      <c r="CJ343" s="135" t="n"/>
      <c r="CK343" s="135" t="n"/>
      <c r="CL343" s="135" t="n"/>
      <c r="CM343" s="135" t="n"/>
      <c r="CN343" s="135" t="n"/>
      <c r="CO343" s="135" t="n"/>
      <c r="CP343" s="135" t="n"/>
      <c r="CQ343" s="135" t="n"/>
      <c r="CR343" s="135" t="n"/>
      <c r="CU343" s="36" t="n"/>
      <c r="CV343" s="36" t="n"/>
      <c r="CW343" s="36" t="n"/>
      <c r="CX343" s="36" t="n"/>
      <c r="CY343" s="36" t="n"/>
      <c r="CZ343" s="36" t="n"/>
      <c r="DA343" s="36" t="n"/>
      <c r="DB343" s="36" t="n"/>
      <c r="DC343" s="36" t="n"/>
      <c r="DD343" s="36" t="n"/>
      <c r="DE343" s="36" t="n"/>
      <c r="DF343" s="36" t="n"/>
      <c r="DG343" s="36" t="n"/>
      <c r="DH343" s="36" t="n"/>
      <c r="DI343" s="36" t="n"/>
      <c r="DJ343" s="36" t="n"/>
      <c r="DK343" s="36" t="n"/>
      <c r="DL343" s="36" t="n"/>
      <c r="DM343" s="36" t="n"/>
      <c r="DN343" s="36" t="n"/>
      <c r="DO343" s="36" t="n"/>
      <c r="DP343" s="36" t="n"/>
      <c r="DQ343" s="36" t="n"/>
      <c r="DR343" s="36" t="n"/>
      <c r="DS343" s="36" t="n"/>
      <c r="DT343" s="36" t="n"/>
      <c r="DU343" s="36" t="n"/>
      <c r="DV343" s="36" t="n"/>
      <c r="DW343" s="36" t="n"/>
      <c r="DX343" s="36" t="n"/>
      <c r="DY343" s="36" t="n"/>
      <c r="DZ343" s="36" t="n"/>
      <c r="EA343" s="36" t="n"/>
      <c r="EB343" s="36" t="n"/>
      <c r="EC343" s="36" t="n"/>
      <c r="ED343" s="36" t="n"/>
      <c r="EE343" s="36" t="n"/>
      <c r="EF343" s="36" t="n"/>
      <c r="EG343" s="36" t="n"/>
      <c r="EH343" s="36" t="n"/>
      <c r="EI343" s="36" t="n"/>
      <c r="EJ343" s="36" t="n"/>
      <c r="EK343" s="36" t="n"/>
      <c r="EL343" s="36" t="n"/>
      <c r="EM343" s="36" t="n"/>
      <c r="EN343" s="36" t="n"/>
    </row>
    <row r="344">
      <c r="A344" s="36" t="n"/>
      <c r="B344" s="36" t="n"/>
      <c r="C344" s="144" t="n"/>
      <c r="D344" s="144" t="n"/>
      <c r="E344" s="135" t="n"/>
      <c r="F344" s="135" t="n"/>
      <c r="G344" s="135" t="n"/>
      <c r="H344" s="135" t="n"/>
      <c r="I344" s="135" t="n"/>
      <c r="J344" s="135" t="n"/>
      <c r="K344" s="135" t="n"/>
      <c r="L344" s="135" t="n"/>
      <c r="M344" s="135" t="n"/>
      <c r="N344" s="135" t="n"/>
      <c r="O344" s="135" t="n"/>
      <c r="P344" s="135" t="n"/>
      <c r="Q344" s="135" t="n"/>
      <c r="R344" s="135" t="n"/>
      <c r="S344" s="135" t="n"/>
      <c r="T344" s="135" t="n"/>
      <c r="U344" s="135" t="n"/>
      <c r="V344" s="135" t="n"/>
      <c r="W344" s="135" t="n"/>
      <c r="X344" s="135" t="n"/>
      <c r="Y344" s="135" t="n"/>
      <c r="Z344" s="135" t="n"/>
      <c r="AA344" s="135" t="n"/>
      <c r="AB344" s="135" t="n"/>
      <c r="AC344" s="135" t="n"/>
      <c r="AD344" s="135" t="n"/>
      <c r="AE344" s="135" t="n"/>
      <c r="AF344" s="135" t="n"/>
      <c r="AG344" s="135" t="n"/>
      <c r="AH344" s="135" t="n"/>
      <c r="AI344" s="135" t="n"/>
      <c r="AJ344" s="135" t="n"/>
      <c r="AK344" s="135" t="n"/>
      <c r="AL344" s="135" t="n"/>
      <c r="AM344" s="135" t="n"/>
      <c r="AN344" s="135" t="n"/>
      <c r="AO344" s="135" t="n"/>
      <c r="AP344" s="135" t="n"/>
      <c r="AQ344" s="135" t="n"/>
      <c r="AR344" s="135" t="n"/>
      <c r="AS344" s="135" t="n"/>
      <c r="AT344" s="135" t="n"/>
      <c r="AU344" s="135" t="n"/>
      <c r="AV344" s="135" t="n"/>
      <c r="AW344" s="135" t="n"/>
      <c r="AX344" s="135" t="n"/>
      <c r="AY344" s="135" t="n"/>
      <c r="AZ344" s="135" t="n"/>
      <c r="BA344" s="135" t="n"/>
      <c r="BB344" s="135" t="n"/>
      <c r="BC344" s="135" t="n"/>
      <c r="BD344" s="135" t="n"/>
      <c r="BE344" s="135" t="n"/>
      <c r="BF344" s="135" t="n"/>
      <c r="BG344" s="135" t="n"/>
      <c r="BH344" s="135" t="n"/>
      <c r="BI344" s="135" t="n"/>
      <c r="BJ344" s="135" t="n"/>
      <c r="BK344" s="135" t="n"/>
      <c r="BL344" s="135" t="n"/>
      <c r="BM344" s="135" t="n"/>
      <c r="BN344" s="135" t="n"/>
      <c r="BO344" s="135" t="n"/>
      <c r="BP344" s="135" t="n"/>
      <c r="BQ344" s="135" t="n"/>
      <c r="BR344" s="135" t="n"/>
      <c r="BS344" s="135" t="n"/>
      <c r="BT344" s="135" t="n"/>
      <c r="BU344" s="135" t="n"/>
      <c r="BV344" s="135" t="n"/>
      <c r="BW344" s="135" t="n"/>
      <c r="BX344" s="135" t="n"/>
      <c r="BY344" s="135" t="n"/>
      <c r="BZ344" s="135" t="n"/>
      <c r="CA344" s="135" t="n"/>
      <c r="CB344" s="135" t="n"/>
      <c r="CC344" s="135" t="n"/>
      <c r="CD344" s="135" t="n"/>
      <c r="CE344" s="135" t="n"/>
      <c r="CF344" s="135" t="n"/>
      <c r="CG344" s="135" t="n"/>
      <c r="CH344" s="135" t="n"/>
      <c r="CI344" s="135" t="n"/>
      <c r="CJ344" s="135" t="n"/>
      <c r="CK344" s="135" t="n"/>
      <c r="CL344" s="135" t="n"/>
      <c r="CM344" s="135" t="n"/>
      <c r="CN344" s="135" t="n"/>
      <c r="CO344" s="135" t="n"/>
      <c r="CP344" s="135" t="n"/>
      <c r="CQ344" s="135" t="n"/>
      <c r="CR344" s="135" t="n"/>
      <c r="CU344" s="36" t="n"/>
      <c r="CV344" s="36" t="n"/>
      <c r="CW344" s="36" t="n"/>
      <c r="CX344" s="36" t="n"/>
      <c r="CY344" s="36" t="n"/>
      <c r="CZ344" s="36" t="n"/>
      <c r="DA344" s="36" t="n"/>
      <c r="DB344" s="36" t="n"/>
      <c r="DC344" s="36" t="n"/>
      <c r="DD344" s="36" t="n"/>
      <c r="DE344" s="36" t="n"/>
      <c r="DF344" s="36" t="n"/>
      <c r="DG344" s="36" t="n"/>
      <c r="DH344" s="36" t="n"/>
      <c r="DI344" s="36" t="n"/>
      <c r="DJ344" s="36" t="n"/>
      <c r="DK344" s="36" t="n"/>
      <c r="DL344" s="36" t="n"/>
      <c r="DM344" s="36" t="n"/>
      <c r="DN344" s="36" t="n"/>
      <c r="DO344" s="36" t="n"/>
      <c r="DP344" s="36" t="n"/>
      <c r="DQ344" s="36" t="n"/>
      <c r="DR344" s="36" t="n"/>
      <c r="DS344" s="36" t="n"/>
      <c r="DT344" s="36" t="n"/>
      <c r="DU344" s="36" t="n"/>
      <c r="DV344" s="36" t="n"/>
      <c r="DW344" s="36" t="n"/>
      <c r="DX344" s="36" t="n"/>
      <c r="DY344" s="36" t="n"/>
      <c r="DZ344" s="36" t="n"/>
      <c r="EA344" s="36" t="n"/>
      <c r="EB344" s="36" t="n"/>
      <c r="EC344" s="36" t="n"/>
      <c r="ED344" s="36" t="n"/>
      <c r="EE344" s="36" t="n"/>
      <c r="EF344" s="36" t="n"/>
      <c r="EG344" s="36" t="n"/>
      <c r="EH344" s="36" t="n"/>
      <c r="EI344" s="36" t="n"/>
      <c r="EJ344" s="36" t="n"/>
      <c r="EK344" s="36" t="n"/>
      <c r="EL344" s="36" t="n"/>
      <c r="EM344" s="36" t="n"/>
      <c r="EN344" s="36" t="n"/>
    </row>
    <row r="345">
      <c r="A345" s="36" t="n"/>
      <c r="B345" s="36" t="n"/>
      <c r="C345" s="144" t="n"/>
      <c r="D345" s="144" t="n"/>
      <c r="E345" s="135" t="n"/>
      <c r="F345" s="135" t="n"/>
      <c r="G345" s="135" t="n"/>
      <c r="H345" s="135" t="n"/>
      <c r="I345" s="135" t="n"/>
      <c r="J345" s="135" t="n"/>
      <c r="K345" s="135" t="n"/>
      <c r="L345" s="135" t="n"/>
      <c r="M345" s="135" t="n"/>
      <c r="N345" s="135" t="n"/>
      <c r="O345" s="135" t="n"/>
      <c r="P345" s="135" t="n"/>
      <c r="Q345" s="135" t="n"/>
      <c r="R345" s="135" t="n"/>
      <c r="S345" s="135" t="n"/>
      <c r="T345" s="135" t="n"/>
      <c r="U345" s="135" t="n"/>
      <c r="V345" s="135" t="n"/>
      <c r="W345" s="135" t="n"/>
      <c r="X345" s="135" t="n"/>
      <c r="Y345" s="135" t="n"/>
      <c r="Z345" s="135" t="n"/>
      <c r="AA345" s="135" t="n"/>
      <c r="AB345" s="135" t="n"/>
      <c r="AC345" s="135" t="n"/>
      <c r="AD345" s="135" t="n"/>
      <c r="AE345" s="135" t="n"/>
      <c r="AF345" s="135" t="n"/>
      <c r="AG345" s="135" t="n"/>
      <c r="AH345" s="135" t="n"/>
      <c r="AI345" s="135" t="n"/>
      <c r="AJ345" s="135" t="n"/>
      <c r="AK345" s="135" t="n"/>
      <c r="AL345" s="135" t="n"/>
      <c r="AM345" s="135" t="n"/>
      <c r="AN345" s="135" t="n"/>
      <c r="AO345" s="135" t="n"/>
      <c r="AP345" s="135" t="n"/>
      <c r="AQ345" s="135" t="n"/>
      <c r="AR345" s="135" t="n"/>
      <c r="AS345" s="135" t="n"/>
      <c r="AT345" s="135" t="n"/>
      <c r="AU345" s="135" t="n"/>
      <c r="AV345" s="135" t="n"/>
      <c r="AW345" s="135" t="n"/>
      <c r="AX345" s="135" t="n"/>
      <c r="AY345" s="135" t="n"/>
      <c r="AZ345" s="135" t="n"/>
      <c r="BA345" s="135" t="n"/>
      <c r="BB345" s="135" t="n"/>
      <c r="BC345" s="135" t="n"/>
      <c r="BD345" s="135" t="n"/>
      <c r="BE345" s="135" t="n"/>
      <c r="BF345" s="135" t="n"/>
      <c r="BG345" s="135" t="n"/>
      <c r="BH345" s="135" t="n"/>
      <c r="BI345" s="135" t="n"/>
      <c r="BJ345" s="135" t="n"/>
      <c r="BK345" s="135" t="n"/>
      <c r="BL345" s="135" t="n"/>
      <c r="BM345" s="135" t="n"/>
      <c r="BN345" s="135" t="n"/>
      <c r="BO345" s="135" t="n"/>
      <c r="BP345" s="135" t="n"/>
      <c r="BQ345" s="135" t="n"/>
      <c r="BR345" s="135" t="n"/>
      <c r="BS345" s="135" t="n"/>
      <c r="BT345" s="135" t="n"/>
      <c r="BU345" s="135" t="n"/>
      <c r="BV345" s="135" t="n"/>
      <c r="BW345" s="135" t="n"/>
      <c r="BX345" s="135" t="n"/>
      <c r="BY345" s="135" t="n"/>
      <c r="BZ345" s="135" t="n"/>
      <c r="CA345" s="135" t="n"/>
      <c r="CB345" s="135" t="n"/>
      <c r="CC345" s="135" t="n"/>
      <c r="CD345" s="135" t="n"/>
      <c r="CE345" s="135" t="n"/>
      <c r="CF345" s="135" t="n"/>
      <c r="CG345" s="135" t="n"/>
      <c r="CH345" s="135" t="n"/>
      <c r="CI345" s="135" t="n"/>
      <c r="CJ345" s="135" t="n"/>
      <c r="CK345" s="135" t="n"/>
      <c r="CL345" s="135" t="n"/>
      <c r="CM345" s="135" t="n"/>
      <c r="CN345" s="135" t="n"/>
      <c r="CO345" s="135" t="n"/>
      <c r="CP345" s="135" t="n"/>
      <c r="CQ345" s="135" t="n"/>
      <c r="CR345" s="135" t="n"/>
      <c r="CU345" s="36" t="n"/>
      <c r="CV345" s="36" t="n"/>
      <c r="CW345" s="36" t="n"/>
      <c r="CX345" s="36" t="n"/>
      <c r="CY345" s="36" t="n"/>
      <c r="CZ345" s="36" t="n"/>
      <c r="DA345" s="36" t="n"/>
      <c r="DB345" s="36" t="n"/>
      <c r="DC345" s="36" t="n"/>
      <c r="DD345" s="36" t="n"/>
      <c r="DE345" s="36" t="n"/>
      <c r="DF345" s="36" t="n"/>
      <c r="DG345" s="36" t="n"/>
      <c r="DH345" s="36" t="n"/>
      <c r="DI345" s="36" t="n"/>
      <c r="DJ345" s="36" t="n"/>
      <c r="DK345" s="36" t="n"/>
      <c r="DL345" s="36" t="n"/>
      <c r="DM345" s="36" t="n"/>
      <c r="DN345" s="36" t="n"/>
      <c r="DO345" s="36" t="n"/>
      <c r="DP345" s="36" t="n"/>
      <c r="DQ345" s="36" t="n"/>
      <c r="DR345" s="36" t="n"/>
      <c r="DS345" s="36" t="n"/>
      <c r="DT345" s="36" t="n"/>
      <c r="DU345" s="36" t="n"/>
      <c r="DV345" s="36" t="n"/>
      <c r="DW345" s="36" t="n"/>
      <c r="DX345" s="36" t="n"/>
      <c r="DY345" s="36" t="n"/>
      <c r="DZ345" s="36" t="n"/>
      <c r="EA345" s="36" t="n"/>
      <c r="EB345" s="36" t="n"/>
      <c r="EC345" s="36" t="n"/>
      <c r="ED345" s="36" t="n"/>
      <c r="EE345" s="36" t="n"/>
      <c r="EF345" s="36" t="n"/>
      <c r="EG345" s="36" t="n"/>
      <c r="EH345" s="36" t="n"/>
      <c r="EI345" s="36" t="n"/>
      <c r="EJ345" s="36" t="n"/>
      <c r="EK345" s="36" t="n"/>
      <c r="EL345" s="36" t="n"/>
      <c r="EM345" s="36" t="n"/>
      <c r="EN345" s="36" t="n"/>
    </row>
    <row r="346">
      <c r="A346" s="36" t="n"/>
      <c r="B346" s="36" t="n"/>
      <c r="C346" s="144" t="n"/>
      <c r="D346" s="144" t="n"/>
      <c r="E346" s="135" t="n"/>
      <c r="F346" s="135" t="n"/>
      <c r="G346" s="135" t="n"/>
      <c r="H346" s="135" t="n"/>
      <c r="I346" s="135" t="n"/>
      <c r="J346" s="135" t="n"/>
      <c r="K346" s="135" t="n"/>
      <c r="L346" s="135" t="n"/>
      <c r="M346" s="135" t="n"/>
      <c r="N346" s="135" t="n"/>
      <c r="O346" s="135" t="n"/>
      <c r="P346" s="135" t="n"/>
      <c r="Q346" s="135" t="n"/>
      <c r="R346" s="135" t="n"/>
      <c r="S346" s="135" t="n"/>
      <c r="T346" s="135" t="n"/>
      <c r="U346" s="135" t="n"/>
      <c r="V346" s="135" t="n"/>
      <c r="W346" s="135" t="n"/>
      <c r="X346" s="135" t="n"/>
      <c r="Y346" s="135" t="n"/>
      <c r="Z346" s="135" t="n"/>
      <c r="AA346" s="135" t="n"/>
      <c r="AB346" s="135" t="n"/>
      <c r="AC346" s="135" t="n"/>
      <c r="AD346" s="135" t="n"/>
      <c r="AE346" s="135" t="n"/>
      <c r="AF346" s="135" t="n"/>
      <c r="AG346" s="135" t="n"/>
      <c r="AH346" s="135" t="n"/>
      <c r="AI346" s="135" t="n"/>
      <c r="AJ346" s="135" t="n"/>
      <c r="AK346" s="135" t="n"/>
      <c r="AL346" s="135" t="n"/>
      <c r="AM346" s="135" t="n"/>
      <c r="AN346" s="135" t="n"/>
      <c r="AO346" s="135" t="n"/>
      <c r="AP346" s="135" t="n"/>
      <c r="AQ346" s="135" t="n"/>
      <c r="AR346" s="135" t="n"/>
      <c r="AS346" s="135" t="n"/>
      <c r="AT346" s="135" t="n"/>
      <c r="AU346" s="135" t="n"/>
      <c r="AV346" s="135" t="n"/>
      <c r="AW346" s="135" t="n"/>
      <c r="AX346" s="135" t="n"/>
      <c r="AY346" s="135" t="n"/>
      <c r="AZ346" s="135" t="n"/>
      <c r="BA346" s="135" t="n"/>
      <c r="BB346" s="135" t="n"/>
      <c r="BC346" s="135" t="n"/>
      <c r="BD346" s="135" t="n"/>
      <c r="BE346" s="135" t="n"/>
      <c r="BF346" s="135" t="n"/>
      <c r="BG346" s="135" t="n"/>
      <c r="BH346" s="135" t="n"/>
      <c r="BI346" s="135" t="n"/>
      <c r="BJ346" s="135" t="n"/>
      <c r="BK346" s="135" t="n"/>
      <c r="BL346" s="135" t="n"/>
      <c r="BM346" s="135" t="n"/>
      <c r="BN346" s="135" t="n"/>
      <c r="BO346" s="135" t="n"/>
      <c r="BP346" s="135" t="n"/>
      <c r="BQ346" s="135" t="n"/>
      <c r="BR346" s="135" t="n"/>
      <c r="BS346" s="135" t="n"/>
      <c r="BT346" s="135" t="n"/>
      <c r="BU346" s="135" t="n"/>
      <c r="BV346" s="135" t="n"/>
      <c r="BW346" s="135" t="n"/>
      <c r="BX346" s="135" t="n"/>
      <c r="BY346" s="135" t="n"/>
      <c r="BZ346" s="135" t="n"/>
      <c r="CA346" s="135" t="n"/>
      <c r="CB346" s="135" t="n"/>
      <c r="CC346" s="135" t="n"/>
      <c r="CD346" s="135" t="n"/>
      <c r="CE346" s="135" t="n"/>
      <c r="CF346" s="135" t="n"/>
      <c r="CG346" s="135" t="n"/>
      <c r="CH346" s="135" t="n"/>
      <c r="CI346" s="135" t="n"/>
      <c r="CJ346" s="135" t="n"/>
      <c r="CK346" s="135" t="n"/>
      <c r="CL346" s="135" t="n"/>
      <c r="CM346" s="135" t="n"/>
      <c r="CN346" s="135" t="n"/>
      <c r="CO346" s="135" t="n"/>
      <c r="CP346" s="135" t="n"/>
      <c r="CQ346" s="135" t="n"/>
      <c r="CR346" s="135" t="n"/>
      <c r="CU346" s="36" t="n"/>
      <c r="CV346" s="36" t="n"/>
      <c r="CW346" s="36" t="n"/>
      <c r="CX346" s="36" t="n"/>
      <c r="CY346" s="36" t="n"/>
      <c r="CZ346" s="36" t="n"/>
      <c r="DA346" s="36" t="n"/>
      <c r="DB346" s="36" t="n"/>
      <c r="DC346" s="36" t="n"/>
      <c r="DD346" s="36" t="n"/>
      <c r="DE346" s="36" t="n"/>
      <c r="DF346" s="36" t="n"/>
      <c r="DG346" s="36" t="n"/>
      <c r="DH346" s="36" t="n"/>
      <c r="DI346" s="36" t="n"/>
      <c r="DJ346" s="36" t="n"/>
      <c r="DK346" s="36" t="n"/>
      <c r="DL346" s="36" t="n"/>
      <c r="DM346" s="36" t="n"/>
      <c r="DN346" s="36" t="n"/>
      <c r="DO346" s="36" t="n"/>
      <c r="DP346" s="36" t="n"/>
      <c r="DQ346" s="36" t="n"/>
      <c r="DR346" s="36" t="n"/>
      <c r="DS346" s="36" t="n"/>
      <c r="DT346" s="36" t="n"/>
      <c r="DU346" s="36" t="n"/>
      <c r="DV346" s="36" t="n"/>
      <c r="DW346" s="36" t="n"/>
      <c r="DX346" s="36" t="n"/>
      <c r="DY346" s="36" t="n"/>
      <c r="DZ346" s="36" t="n"/>
      <c r="EA346" s="36" t="n"/>
      <c r="EB346" s="36" t="n"/>
      <c r="EC346" s="36" t="n"/>
      <c r="ED346" s="36" t="n"/>
      <c r="EE346" s="36" t="n"/>
      <c r="EF346" s="36" t="n"/>
      <c r="EG346" s="36" t="n"/>
      <c r="EH346" s="36" t="n"/>
      <c r="EI346" s="36" t="n"/>
      <c r="EJ346" s="36" t="n"/>
      <c r="EK346" s="36" t="n"/>
      <c r="EL346" s="36" t="n"/>
      <c r="EM346" s="36" t="n"/>
      <c r="EN346" s="36" t="n"/>
    </row>
    <row r="347">
      <c r="A347" s="36" t="n"/>
      <c r="B347" s="36" t="n"/>
      <c r="C347" s="144" t="n"/>
      <c r="D347" s="144" t="n"/>
      <c r="E347" s="135" t="n"/>
      <c r="F347" s="135" t="n"/>
      <c r="G347" s="135" t="n"/>
      <c r="H347" s="135" t="n"/>
      <c r="I347" s="135" t="n"/>
      <c r="J347" s="135" t="n"/>
      <c r="K347" s="135" t="n"/>
      <c r="L347" s="135" t="n"/>
      <c r="M347" s="135" t="n"/>
      <c r="N347" s="135" t="n"/>
      <c r="O347" s="135" t="n"/>
      <c r="P347" s="135" t="n"/>
      <c r="Q347" s="135" t="n"/>
      <c r="R347" s="135" t="n"/>
      <c r="S347" s="135" t="n"/>
      <c r="T347" s="135" t="n"/>
      <c r="U347" s="135" t="n"/>
      <c r="V347" s="135" t="n"/>
      <c r="W347" s="135" t="n"/>
      <c r="X347" s="135" t="n"/>
      <c r="Y347" s="135" t="n"/>
      <c r="Z347" s="135" t="n"/>
      <c r="AA347" s="135" t="n"/>
      <c r="AB347" s="135" t="n"/>
      <c r="AC347" s="135" t="n"/>
      <c r="AD347" s="135" t="n"/>
      <c r="AE347" s="135" t="n"/>
      <c r="AF347" s="135" t="n"/>
      <c r="AG347" s="135" t="n"/>
      <c r="AH347" s="135" t="n"/>
      <c r="AI347" s="135" t="n"/>
      <c r="AJ347" s="135" t="n"/>
      <c r="AK347" s="135" t="n"/>
      <c r="AL347" s="135" t="n"/>
      <c r="AM347" s="135" t="n"/>
      <c r="AN347" s="135" t="n"/>
      <c r="AO347" s="135" t="n"/>
      <c r="AP347" s="135" t="n"/>
      <c r="AQ347" s="135" t="n"/>
      <c r="AR347" s="135" t="n"/>
      <c r="AS347" s="135" t="n"/>
      <c r="AT347" s="135" t="n"/>
      <c r="AU347" s="135" t="n"/>
      <c r="AV347" s="135" t="n"/>
      <c r="AW347" s="135" t="n"/>
      <c r="AX347" s="135" t="n"/>
      <c r="AY347" s="135" t="n"/>
      <c r="AZ347" s="135" t="n"/>
      <c r="BA347" s="135" t="n"/>
      <c r="BB347" s="135" t="n"/>
      <c r="BC347" s="135" t="n"/>
      <c r="BD347" s="135" t="n"/>
      <c r="BE347" s="135" t="n"/>
      <c r="BF347" s="135" t="n"/>
      <c r="BG347" s="135" t="n"/>
      <c r="BH347" s="135" t="n"/>
      <c r="BI347" s="135" t="n"/>
      <c r="BJ347" s="135" t="n"/>
      <c r="BK347" s="135" t="n"/>
      <c r="BL347" s="135" t="n"/>
      <c r="BM347" s="135" t="n"/>
      <c r="BN347" s="135" t="n"/>
      <c r="BO347" s="135" t="n"/>
      <c r="BP347" s="135" t="n"/>
      <c r="BQ347" s="135" t="n"/>
      <c r="BR347" s="135" t="n"/>
      <c r="BS347" s="135" t="n"/>
      <c r="BT347" s="135" t="n"/>
      <c r="BU347" s="135" t="n"/>
      <c r="BV347" s="135" t="n"/>
      <c r="BW347" s="135" t="n"/>
      <c r="BX347" s="135" t="n"/>
      <c r="BY347" s="135" t="n"/>
      <c r="BZ347" s="135" t="n"/>
      <c r="CA347" s="135" t="n"/>
      <c r="CB347" s="135" t="n"/>
      <c r="CC347" s="135" t="n"/>
      <c r="CD347" s="135" t="n"/>
      <c r="CE347" s="135" t="n"/>
      <c r="CF347" s="135" t="n"/>
      <c r="CG347" s="135" t="n"/>
      <c r="CH347" s="135" t="n"/>
      <c r="CI347" s="135" t="n"/>
      <c r="CJ347" s="135" t="n"/>
      <c r="CK347" s="135" t="n"/>
      <c r="CL347" s="135" t="n"/>
      <c r="CM347" s="135" t="n"/>
      <c r="CN347" s="135" t="n"/>
      <c r="CO347" s="135" t="n"/>
      <c r="CP347" s="135" t="n"/>
      <c r="CQ347" s="135" t="n"/>
      <c r="CR347" s="135" t="n"/>
      <c r="CU347" s="36" t="n"/>
      <c r="CV347" s="36" t="n"/>
      <c r="CW347" s="36" t="n"/>
      <c r="CX347" s="36" t="n"/>
      <c r="CY347" s="36" t="n"/>
      <c r="CZ347" s="36" t="n"/>
      <c r="DA347" s="36" t="n"/>
      <c r="DB347" s="36" t="n"/>
      <c r="DC347" s="36" t="n"/>
      <c r="DD347" s="36" t="n"/>
      <c r="DE347" s="36" t="n"/>
      <c r="DF347" s="36" t="n"/>
      <c r="DG347" s="36" t="n"/>
      <c r="DH347" s="36" t="n"/>
      <c r="DI347" s="36" t="n"/>
      <c r="DJ347" s="36" t="n"/>
      <c r="DK347" s="36" t="n"/>
      <c r="DL347" s="36" t="n"/>
      <c r="DM347" s="36" t="n"/>
      <c r="DN347" s="36" t="n"/>
      <c r="DO347" s="36" t="n"/>
      <c r="DP347" s="36" t="n"/>
      <c r="DQ347" s="36" t="n"/>
      <c r="DR347" s="36" t="n"/>
      <c r="DS347" s="36" t="n"/>
      <c r="DT347" s="36" t="n"/>
      <c r="DU347" s="36" t="n"/>
      <c r="DV347" s="36" t="n"/>
      <c r="DW347" s="36" t="n"/>
      <c r="DX347" s="36" t="n"/>
      <c r="DY347" s="36" t="n"/>
      <c r="DZ347" s="36" t="n"/>
      <c r="EA347" s="36" t="n"/>
      <c r="EB347" s="36" t="n"/>
      <c r="EC347" s="36" t="n"/>
      <c r="ED347" s="36" t="n"/>
      <c r="EE347" s="36" t="n"/>
      <c r="EF347" s="36" t="n"/>
      <c r="EG347" s="36" t="n"/>
      <c r="EH347" s="36" t="n"/>
      <c r="EI347" s="36" t="n"/>
      <c r="EJ347" s="36" t="n"/>
      <c r="EK347" s="36" t="n"/>
      <c r="EL347" s="36" t="n"/>
      <c r="EM347" s="36" t="n"/>
      <c r="EN347" s="36" t="n"/>
    </row>
    <row r="348">
      <c r="A348" s="36" t="n"/>
      <c r="B348" s="36" t="n"/>
      <c r="C348" s="144" t="n"/>
      <c r="D348" s="144" t="n"/>
      <c r="E348" s="135" t="n"/>
      <c r="F348" s="135" t="n"/>
      <c r="G348" s="135" t="n"/>
      <c r="H348" s="135" t="n"/>
      <c r="I348" s="135" t="n"/>
      <c r="J348" s="135" t="n"/>
      <c r="K348" s="135" t="n"/>
      <c r="L348" s="135" t="n"/>
      <c r="M348" s="135" t="n"/>
      <c r="N348" s="135" t="n"/>
      <c r="O348" s="135" t="n"/>
      <c r="P348" s="135" t="n"/>
      <c r="Q348" s="135" t="n"/>
      <c r="R348" s="135" t="n"/>
      <c r="S348" s="135" t="n"/>
      <c r="T348" s="135" t="n"/>
      <c r="U348" s="135" t="n"/>
      <c r="V348" s="135" t="n"/>
      <c r="W348" s="135" t="n"/>
      <c r="X348" s="135" t="n"/>
      <c r="Y348" s="135" t="n"/>
      <c r="Z348" s="135" t="n"/>
      <c r="AA348" s="135" t="n"/>
      <c r="AB348" s="135" t="n"/>
      <c r="AC348" s="135" t="n"/>
      <c r="AD348" s="135" t="n"/>
      <c r="AE348" s="135" t="n"/>
      <c r="AF348" s="135" t="n"/>
      <c r="AG348" s="135" t="n"/>
      <c r="AH348" s="135" t="n"/>
      <c r="AI348" s="135" t="n"/>
      <c r="AJ348" s="135" t="n"/>
      <c r="AK348" s="135" t="n"/>
      <c r="AL348" s="135" t="n"/>
      <c r="AM348" s="135" t="n"/>
      <c r="AN348" s="135" t="n"/>
      <c r="AO348" s="135" t="n"/>
      <c r="AP348" s="135" t="n"/>
      <c r="AQ348" s="135" t="n"/>
      <c r="AR348" s="135" t="n"/>
      <c r="AS348" s="135" t="n"/>
      <c r="AT348" s="135" t="n"/>
      <c r="AU348" s="135" t="n"/>
      <c r="AV348" s="135" t="n"/>
      <c r="AW348" s="135" t="n"/>
      <c r="AX348" s="135" t="n"/>
      <c r="AY348" s="135" t="n"/>
      <c r="AZ348" s="135" t="n"/>
      <c r="BA348" s="135" t="n"/>
      <c r="BB348" s="135" t="n"/>
      <c r="BC348" s="135" t="n"/>
      <c r="BD348" s="135" t="n"/>
      <c r="BE348" s="135" t="n"/>
      <c r="BF348" s="135" t="n"/>
      <c r="BG348" s="135" t="n"/>
      <c r="BH348" s="135" t="n"/>
      <c r="BI348" s="135" t="n"/>
      <c r="BJ348" s="135" t="n"/>
      <c r="BK348" s="135" t="n"/>
      <c r="BL348" s="135" t="n"/>
      <c r="BM348" s="135" t="n"/>
      <c r="BN348" s="135" t="n"/>
      <c r="BO348" s="135" t="n"/>
      <c r="BP348" s="135" t="n"/>
      <c r="BQ348" s="135" t="n"/>
      <c r="BR348" s="135" t="n"/>
      <c r="BS348" s="135" t="n"/>
      <c r="BT348" s="135" t="n"/>
      <c r="BU348" s="135" t="n"/>
      <c r="BV348" s="135" t="n"/>
      <c r="BW348" s="135" t="n"/>
      <c r="BX348" s="135" t="n"/>
      <c r="BY348" s="135" t="n"/>
      <c r="BZ348" s="135" t="n"/>
      <c r="CA348" s="135" t="n"/>
      <c r="CB348" s="135" t="n"/>
      <c r="CC348" s="135" t="n"/>
      <c r="CD348" s="135" t="n"/>
      <c r="CE348" s="135" t="n"/>
      <c r="CF348" s="135" t="n"/>
      <c r="CG348" s="135" t="n"/>
      <c r="CH348" s="135" t="n"/>
      <c r="CI348" s="135" t="n"/>
      <c r="CJ348" s="135" t="n"/>
      <c r="CK348" s="135" t="n"/>
      <c r="CL348" s="135" t="n"/>
      <c r="CM348" s="135" t="n"/>
      <c r="CN348" s="135" t="n"/>
      <c r="CO348" s="135" t="n"/>
      <c r="CP348" s="135" t="n"/>
      <c r="CQ348" s="135" t="n"/>
      <c r="CR348" s="135" t="n"/>
      <c r="CU348" s="36" t="n"/>
      <c r="CV348" s="36" t="n"/>
      <c r="CW348" s="36" t="n"/>
      <c r="CX348" s="36" t="n"/>
      <c r="CY348" s="36" t="n"/>
      <c r="CZ348" s="36" t="n"/>
      <c r="DA348" s="36" t="n"/>
      <c r="DB348" s="36" t="n"/>
      <c r="DC348" s="36" t="n"/>
      <c r="DD348" s="36" t="n"/>
      <c r="DE348" s="36" t="n"/>
      <c r="DF348" s="36" t="n"/>
      <c r="DG348" s="36" t="n"/>
      <c r="DH348" s="36" t="n"/>
      <c r="DI348" s="36" t="n"/>
      <c r="DJ348" s="36" t="n"/>
      <c r="DK348" s="36" t="n"/>
      <c r="DL348" s="36" t="n"/>
      <c r="DM348" s="36" t="n"/>
      <c r="DN348" s="36" t="n"/>
      <c r="DO348" s="36" t="n"/>
      <c r="DP348" s="36" t="n"/>
      <c r="DQ348" s="36" t="n"/>
      <c r="DR348" s="36" t="n"/>
      <c r="DS348" s="36" t="n"/>
      <c r="DT348" s="36" t="n"/>
      <c r="DU348" s="36" t="n"/>
      <c r="DV348" s="36" t="n"/>
      <c r="DW348" s="36" t="n"/>
      <c r="DX348" s="36" t="n"/>
      <c r="DY348" s="36" t="n"/>
      <c r="DZ348" s="36" t="n"/>
      <c r="EA348" s="36" t="n"/>
      <c r="EB348" s="36" t="n"/>
      <c r="EC348" s="36" t="n"/>
      <c r="ED348" s="36" t="n"/>
      <c r="EE348" s="36" t="n"/>
      <c r="EF348" s="36" t="n"/>
      <c r="EG348" s="36" t="n"/>
      <c r="EH348" s="36" t="n"/>
      <c r="EI348" s="36" t="n"/>
      <c r="EJ348" s="36" t="n"/>
      <c r="EK348" s="36" t="n"/>
      <c r="EL348" s="36" t="n"/>
      <c r="EM348" s="36" t="n"/>
      <c r="EN348" s="36" t="n"/>
    </row>
    <row r="349">
      <c r="A349" s="36" t="n"/>
      <c r="B349" s="36" t="n"/>
      <c r="C349" s="144" t="n"/>
      <c r="D349" s="144" t="n"/>
      <c r="E349" s="135" t="n"/>
      <c r="F349" s="135" t="n"/>
      <c r="G349" s="135" t="n"/>
      <c r="H349" s="135" t="n"/>
      <c r="I349" s="135" t="n"/>
      <c r="J349" s="135" t="n"/>
      <c r="K349" s="135" t="n"/>
      <c r="L349" s="135" t="n"/>
      <c r="M349" s="135" t="n"/>
      <c r="N349" s="135" t="n"/>
      <c r="O349" s="135" t="n"/>
      <c r="P349" s="135" t="n"/>
      <c r="Q349" s="135" t="n"/>
      <c r="R349" s="135" t="n"/>
      <c r="S349" s="135" t="n"/>
      <c r="T349" s="135" t="n"/>
      <c r="U349" s="135" t="n"/>
      <c r="V349" s="135" t="n"/>
      <c r="W349" s="135" t="n"/>
      <c r="X349" s="135" t="n"/>
      <c r="Y349" s="135" t="n"/>
      <c r="Z349" s="135" t="n"/>
      <c r="AA349" s="135" t="n"/>
      <c r="AB349" s="135" t="n"/>
      <c r="AC349" s="135" t="n"/>
      <c r="AD349" s="135" t="n"/>
      <c r="AE349" s="135" t="n"/>
      <c r="AF349" s="135" t="n"/>
      <c r="AG349" s="135" t="n"/>
      <c r="AH349" s="135" t="n"/>
      <c r="AI349" s="135" t="n"/>
      <c r="AJ349" s="135" t="n"/>
      <c r="AK349" s="135" t="n"/>
      <c r="AL349" s="135" t="n"/>
      <c r="AM349" s="135" t="n"/>
      <c r="AN349" s="135" t="n"/>
      <c r="AO349" s="135" t="n"/>
      <c r="AP349" s="135" t="n"/>
      <c r="AQ349" s="135" t="n"/>
      <c r="AR349" s="135" t="n"/>
      <c r="AS349" s="135" t="n"/>
      <c r="AT349" s="135" t="n"/>
      <c r="AU349" s="135" t="n"/>
      <c r="AV349" s="135" t="n"/>
      <c r="AW349" s="135" t="n"/>
      <c r="AX349" s="135" t="n"/>
      <c r="AY349" s="135" t="n"/>
      <c r="AZ349" s="135" t="n"/>
      <c r="BA349" s="135" t="n"/>
      <c r="BB349" s="135" t="n"/>
      <c r="BC349" s="135" t="n"/>
      <c r="BD349" s="135" t="n"/>
      <c r="BE349" s="135" t="n"/>
      <c r="BF349" s="135" t="n"/>
      <c r="BG349" s="135" t="n"/>
      <c r="BH349" s="135" t="n"/>
      <c r="BI349" s="135" t="n"/>
      <c r="BJ349" s="135" t="n"/>
      <c r="BK349" s="135" t="n"/>
      <c r="BL349" s="135" t="n"/>
      <c r="BM349" s="135" t="n"/>
      <c r="BN349" s="135" t="n"/>
      <c r="BO349" s="135" t="n"/>
      <c r="BP349" s="135" t="n"/>
      <c r="BQ349" s="135" t="n"/>
      <c r="BR349" s="135" t="n"/>
      <c r="BS349" s="135" t="n"/>
      <c r="BT349" s="135" t="n"/>
      <c r="BU349" s="135" t="n"/>
      <c r="BV349" s="135" t="n"/>
      <c r="BW349" s="135" t="n"/>
      <c r="BX349" s="135" t="n"/>
      <c r="BY349" s="135" t="n"/>
      <c r="BZ349" s="135" t="n"/>
      <c r="CA349" s="135" t="n"/>
      <c r="CB349" s="135" t="n"/>
      <c r="CC349" s="135" t="n"/>
      <c r="CD349" s="135" t="n"/>
      <c r="CE349" s="135" t="n"/>
      <c r="CF349" s="135" t="n"/>
      <c r="CG349" s="135" t="n"/>
      <c r="CH349" s="135" t="n"/>
      <c r="CI349" s="135" t="n"/>
      <c r="CJ349" s="135" t="n"/>
      <c r="CK349" s="135" t="n"/>
      <c r="CL349" s="135" t="n"/>
      <c r="CM349" s="135" t="n"/>
      <c r="CN349" s="135" t="n"/>
      <c r="CO349" s="135" t="n"/>
      <c r="CP349" s="135" t="n"/>
      <c r="CQ349" s="135" t="n"/>
      <c r="CR349" s="135" t="n"/>
      <c r="CU349" s="36" t="n"/>
      <c r="CV349" s="36" t="n"/>
      <c r="CW349" s="36" t="n"/>
      <c r="CX349" s="36" t="n"/>
      <c r="CY349" s="36" t="n"/>
      <c r="CZ349" s="36" t="n"/>
      <c r="DA349" s="36" t="n"/>
      <c r="DB349" s="36" t="n"/>
      <c r="DC349" s="36" t="n"/>
      <c r="DD349" s="36" t="n"/>
      <c r="DE349" s="36" t="n"/>
      <c r="DF349" s="36" t="n"/>
      <c r="DG349" s="36" t="n"/>
      <c r="DH349" s="36" t="n"/>
      <c r="DI349" s="36" t="n"/>
      <c r="DJ349" s="36" t="n"/>
      <c r="DK349" s="36" t="n"/>
      <c r="DL349" s="36" t="n"/>
      <c r="DM349" s="36" t="n"/>
      <c r="DN349" s="36" t="n"/>
      <c r="DO349" s="36" t="n"/>
      <c r="DP349" s="36" t="n"/>
      <c r="DQ349" s="36" t="n"/>
      <c r="DR349" s="36" t="n"/>
      <c r="DS349" s="36" t="n"/>
      <c r="DT349" s="36" t="n"/>
      <c r="DU349" s="36" t="n"/>
      <c r="DV349" s="36" t="n"/>
      <c r="DW349" s="36" t="n"/>
      <c r="DX349" s="36" t="n"/>
      <c r="DY349" s="36" t="n"/>
      <c r="DZ349" s="36" t="n"/>
      <c r="EA349" s="36" t="n"/>
      <c r="EB349" s="36" t="n"/>
      <c r="EC349" s="36" t="n"/>
      <c r="ED349" s="36" t="n"/>
      <c r="EE349" s="36" t="n"/>
      <c r="EF349" s="36" t="n"/>
      <c r="EG349" s="36" t="n"/>
      <c r="EH349" s="36" t="n"/>
      <c r="EI349" s="36" t="n"/>
      <c r="EJ349" s="36" t="n"/>
      <c r="EK349" s="36" t="n"/>
      <c r="EL349" s="36" t="n"/>
      <c r="EM349" s="36" t="n"/>
      <c r="EN349" s="36" t="n"/>
    </row>
    <row r="350">
      <c r="A350" s="36" t="n"/>
      <c r="B350" s="36" t="n"/>
      <c r="C350" s="144" t="n"/>
      <c r="D350" s="144" t="n"/>
      <c r="E350" s="135" t="n"/>
      <c r="F350" s="135" t="n"/>
      <c r="G350" s="135" t="n"/>
      <c r="H350" s="135" t="n"/>
      <c r="I350" s="135" t="n"/>
      <c r="J350" s="135" t="n"/>
      <c r="K350" s="135" t="n"/>
      <c r="L350" s="135" t="n"/>
      <c r="M350" s="135" t="n"/>
      <c r="N350" s="135" t="n"/>
      <c r="O350" s="135" t="n"/>
      <c r="P350" s="135" t="n"/>
      <c r="Q350" s="135" t="n"/>
      <c r="R350" s="135" t="n"/>
      <c r="S350" s="135" t="n"/>
      <c r="T350" s="135" t="n"/>
      <c r="U350" s="135" t="n"/>
      <c r="V350" s="135" t="n"/>
      <c r="W350" s="135" t="n"/>
      <c r="X350" s="135" t="n"/>
      <c r="Y350" s="135" t="n"/>
      <c r="Z350" s="135" t="n"/>
      <c r="AA350" s="135" t="n"/>
      <c r="AB350" s="135" t="n"/>
      <c r="AC350" s="135" t="n"/>
      <c r="AD350" s="135" t="n"/>
      <c r="AE350" s="135" t="n"/>
      <c r="AF350" s="135" t="n"/>
      <c r="AG350" s="135" t="n"/>
      <c r="AH350" s="135" t="n"/>
      <c r="AI350" s="135" t="n"/>
      <c r="AJ350" s="135" t="n"/>
      <c r="AK350" s="135" t="n"/>
      <c r="AL350" s="135" t="n"/>
      <c r="AM350" s="135" t="n"/>
      <c r="AN350" s="135" t="n"/>
      <c r="AO350" s="135" t="n"/>
      <c r="AP350" s="135" t="n"/>
      <c r="AQ350" s="135" t="n"/>
      <c r="AR350" s="135" t="n"/>
      <c r="AS350" s="135" t="n"/>
      <c r="AT350" s="135" t="n"/>
      <c r="AU350" s="135" t="n"/>
      <c r="AV350" s="135" t="n"/>
      <c r="AW350" s="135" t="n"/>
      <c r="AX350" s="135" t="n"/>
      <c r="AY350" s="135" t="n"/>
      <c r="AZ350" s="135" t="n"/>
      <c r="BA350" s="135" t="n"/>
      <c r="BB350" s="135" t="n"/>
      <c r="BC350" s="135" t="n"/>
      <c r="BD350" s="135" t="n"/>
      <c r="BE350" s="135" t="n"/>
      <c r="BF350" s="135" t="n"/>
      <c r="BG350" s="135" t="n"/>
      <c r="BH350" s="135" t="n"/>
      <c r="BI350" s="135" t="n"/>
      <c r="BJ350" s="135" t="n"/>
      <c r="BK350" s="135" t="n"/>
      <c r="BL350" s="135" t="n"/>
      <c r="BM350" s="135" t="n"/>
      <c r="BN350" s="135" t="n"/>
      <c r="BO350" s="135" t="n"/>
      <c r="BP350" s="135" t="n"/>
      <c r="BQ350" s="135" t="n"/>
      <c r="BR350" s="135" t="n"/>
      <c r="BS350" s="135" t="n"/>
      <c r="BT350" s="135" t="n"/>
      <c r="BU350" s="135" t="n"/>
      <c r="BV350" s="135" t="n"/>
      <c r="BW350" s="135" t="n"/>
      <c r="BX350" s="135" t="n"/>
      <c r="BY350" s="135" t="n"/>
      <c r="BZ350" s="135" t="n"/>
      <c r="CA350" s="135" t="n"/>
      <c r="CB350" s="135" t="n"/>
      <c r="CC350" s="135" t="n"/>
      <c r="CD350" s="135" t="n"/>
      <c r="CE350" s="135" t="n"/>
      <c r="CF350" s="135" t="n"/>
      <c r="CG350" s="135" t="n"/>
      <c r="CH350" s="135" t="n"/>
      <c r="CI350" s="135" t="n"/>
      <c r="CJ350" s="135" t="n"/>
      <c r="CK350" s="135" t="n"/>
      <c r="CL350" s="135" t="n"/>
      <c r="CM350" s="135" t="n"/>
      <c r="CN350" s="135" t="n"/>
      <c r="CO350" s="135" t="n"/>
      <c r="CP350" s="135" t="n"/>
      <c r="CQ350" s="135" t="n"/>
      <c r="CR350" s="135" t="n"/>
      <c r="CU350" s="36" t="n"/>
      <c r="CV350" s="36" t="n"/>
      <c r="CW350" s="36" t="n"/>
      <c r="CX350" s="36" t="n"/>
      <c r="CY350" s="36" t="n"/>
      <c r="CZ350" s="36" t="n"/>
      <c r="DA350" s="36" t="n"/>
      <c r="DB350" s="36" t="n"/>
      <c r="DC350" s="36" t="n"/>
      <c r="DD350" s="36" t="n"/>
      <c r="DE350" s="36" t="n"/>
      <c r="DF350" s="36" t="n"/>
      <c r="DG350" s="36" t="n"/>
      <c r="DH350" s="36" t="n"/>
      <c r="DI350" s="36" t="n"/>
      <c r="DJ350" s="36" t="n"/>
      <c r="DK350" s="36" t="n"/>
      <c r="DL350" s="36" t="n"/>
      <c r="DM350" s="36" t="n"/>
      <c r="DN350" s="36" t="n"/>
      <c r="DO350" s="36" t="n"/>
      <c r="DP350" s="36" t="n"/>
      <c r="DQ350" s="36" t="n"/>
      <c r="DR350" s="36" t="n"/>
      <c r="DS350" s="36" t="n"/>
      <c r="DT350" s="36" t="n"/>
      <c r="DU350" s="36" t="n"/>
      <c r="DV350" s="36" t="n"/>
      <c r="DW350" s="36" t="n"/>
      <c r="DX350" s="36" t="n"/>
      <c r="DY350" s="36" t="n"/>
      <c r="DZ350" s="36" t="n"/>
      <c r="EA350" s="36" t="n"/>
      <c r="EB350" s="36" t="n"/>
      <c r="EC350" s="36" t="n"/>
      <c r="ED350" s="36" t="n"/>
      <c r="EE350" s="36" t="n"/>
      <c r="EF350" s="36" t="n"/>
      <c r="EG350" s="36" t="n"/>
      <c r="EH350" s="36" t="n"/>
      <c r="EI350" s="36" t="n"/>
      <c r="EJ350" s="36" t="n"/>
      <c r="EK350" s="36" t="n"/>
      <c r="EL350" s="36" t="n"/>
      <c r="EM350" s="36" t="n"/>
      <c r="EN350" s="36" t="n"/>
    </row>
    <row r="351">
      <c r="A351" s="36" t="n"/>
      <c r="B351" s="36" t="n"/>
      <c r="C351" s="144" t="n"/>
      <c r="D351" s="144" t="n"/>
      <c r="E351" s="135" t="n"/>
      <c r="F351" s="135" t="n"/>
      <c r="G351" s="135" t="n"/>
      <c r="H351" s="135" t="n"/>
      <c r="I351" s="135" t="n"/>
      <c r="J351" s="135" t="n"/>
      <c r="K351" s="135" t="n"/>
      <c r="L351" s="135" t="n"/>
      <c r="M351" s="135" t="n"/>
      <c r="N351" s="135" t="n"/>
      <c r="O351" s="135" t="n"/>
      <c r="P351" s="135" t="n"/>
      <c r="Q351" s="135" t="n"/>
      <c r="R351" s="135" t="n"/>
      <c r="S351" s="135" t="n"/>
      <c r="T351" s="135" t="n"/>
      <c r="U351" s="135" t="n"/>
      <c r="V351" s="135" t="n"/>
      <c r="W351" s="135" t="n"/>
      <c r="X351" s="135" t="n"/>
      <c r="Y351" s="135" t="n"/>
      <c r="Z351" s="135" t="n"/>
      <c r="AA351" s="135" t="n"/>
      <c r="AB351" s="135" t="n"/>
      <c r="AC351" s="135" t="n"/>
      <c r="AD351" s="135" t="n"/>
      <c r="AE351" s="135" t="n"/>
      <c r="AF351" s="135" t="n"/>
      <c r="AG351" s="135" t="n"/>
      <c r="AH351" s="135" t="n"/>
      <c r="AI351" s="135" t="n"/>
      <c r="AJ351" s="135" t="n"/>
      <c r="AK351" s="135" t="n"/>
      <c r="AL351" s="135" t="n"/>
      <c r="AM351" s="135" t="n"/>
      <c r="AN351" s="135" t="n"/>
      <c r="AO351" s="135" t="n"/>
      <c r="AP351" s="135" t="n"/>
      <c r="AQ351" s="135" t="n"/>
      <c r="AR351" s="135" t="n"/>
      <c r="AS351" s="135" t="n"/>
      <c r="AT351" s="135" t="n"/>
      <c r="AU351" s="135" t="n"/>
      <c r="AV351" s="135" t="n"/>
      <c r="AW351" s="135" t="n"/>
      <c r="AX351" s="135" t="n"/>
      <c r="AY351" s="135" t="n"/>
      <c r="AZ351" s="135" t="n"/>
      <c r="BA351" s="135" t="n"/>
      <c r="BB351" s="135" t="n"/>
      <c r="BC351" s="135" t="n"/>
      <c r="BD351" s="135" t="n"/>
      <c r="BE351" s="135" t="n"/>
      <c r="BF351" s="135" t="n"/>
      <c r="BG351" s="135" t="n"/>
      <c r="BH351" s="135" t="n"/>
      <c r="BI351" s="135" t="n"/>
      <c r="BJ351" s="135" t="n"/>
      <c r="BK351" s="135" t="n"/>
      <c r="BL351" s="135" t="n"/>
      <c r="BM351" s="135" t="n"/>
      <c r="BN351" s="135" t="n"/>
      <c r="BO351" s="135" t="n"/>
      <c r="BP351" s="135" t="n"/>
      <c r="BQ351" s="135" t="n"/>
      <c r="BR351" s="135" t="n"/>
      <c r="BS351" s="135" t="n"/>
      <c r="BT351" s="135" t="n"/>
      <c r="BU351" s="135" t="n"/>
      <c r="BV351" s="135" t="n"/>
      <c r="BW351" s="135" t="n"/>
      <c r="BX351" s="135" t="n"/>
      <c r="BY351" s="135" t="n"/>
      <c r="BZ351" s="135" t="n"/>
      <c r="CA351" s="135" t="n"/>
      <c r="CB351" s="135" t="n"/>
      <c r="CC351" s="135" t="n"/>
      <c r="CD351" s="135" t="n"/>
      <c r="CE351" s="135" t="n"/>
      <c r="CF351" s="135" t="n"/>
      <c r="CG351" s="135" t="n"/>
      <c r="CH351" s="135" t="n"/>
      <c r="CI351" s="135" t="n"/>
      <c r="CJ351" s="135" t="n"/>
      <c r="CK351" s="135" t="n"/>
      <c r="CL351" s="135" t="n"/>
      <c r="CM351" s="135" t="n"/>
      <c r="CN351" s="135" t="n"/>
      <c r="CO351" s="135" t="n"/>
      <c r="CP351" s="135" t="n"/>
      <c r="CQ351" s="135" t="n"/>
      <c r="CR351" s="135" t="n"/>
      <c r="CU351" s="36" t="n"/>
      <c r="CV351" s="36" t="n"/>
      <c r="CW351" s="36" t="n"/>
      <c r="CX351" s="36" t="n"/>
      <c r="CY351" s="36" t="n"/>
      <c r="CZ351" s="36" t="n"/>
      <c r="DA351" s="36" t="n"/>
      <c r="DB351" s="36" t="n"/>
      <c r="DC351" s="36" t="n"/>
      <c r="DD351" s="36" t="n"/>
      <c r="DE351" s="36" t="n"/>
      <c r="DF351" s="36" t="n"/>
      <c r="DG351" s="36" t="n"/>
      <c r="DH351" s="36" t="n"/>
      <c r="DI351" s="36" t="n"/>
      <c r="DJ351" s="36" t="n"/>
      <c r="DK351" s="36" t="n"/>
      <c r="DL351" s="36" t="n"/>
      <c r="DM351" s="36" t="n"/>
      <c r="DN351" s="36" t="n"/>
      <c r="DO351" s="36" t="n"/>
      <c r="DP351" s="36" t="n"/>
      <c r="DQ351" s="36" t="n"/>
      <c r="DR351" s="36" t="n"/>
      <c r="DS351" s="36" t="n"/>
      <c r="DT351" s="36" t="n"/>
      <c r="DU351" s="36" t="n"/>
      <c r="DV351" s="36" t="n"/>
      <c r="DW351" s="36" t="n"/>
      <c r="DX351" s="36" t="n"/>
      <c r="DY351" s="36" t="n"/>
      <c r="DZ351" s="36" t="n"/>
      <c r="EA351" s="36" t="n"/>
      <c r="EB351" s="36" t="n"/>
      <c r="EC351" s="36" t="n"/>
      <c r="ED351" s="36" t="n"/>
      <c r="EE351" s="36" t="n"/>
      <c r="EF351" s="36" t="n"/>
      <c r="EG351" s="36" t="n"/>
      <c r="EH351" s="36" t="n"/>
      <c r="EI351" s="36" t="n"/>
      <c r="EJ351" s="36" t="n"/>
      <c r="EK351" s="36" t="n"/>
      <c r="EL351" s="36" t="n"/>
      <c r="EM351" s="36" t="n"/>
      <c r="EN351" s="36" t="n"/>
    </row>
    <row r="352">
      <c r="A352" s="36" t="n"/>
      <c r="B352" s="36" t="n"/>
      <c r="C352" s="144" t="n"/>
      <c r="D352" s="144" t="n"/>
      <c r="E352" s="135" t="n"/>
      <c r="F352" s="135" t="n"/>
      <c r="G352" s="135" t="n"/>
      <c r="H352" s="135" t="n"/>
      <c r="I352" s="135" t="n"/>
      <c r="J352" s="135" t="n"/>
      <c r="K352" s="135" t="n"/>
      <c r="L352" s="135" t="n"/>
      <c r="M352" s="135" t="n"/>
      <c r="N352" s="135" t="n"/>
      <c r="O352" s="135" t="n"/>
      <c r="P352" s="135" t="n"/>
      <c r="Q352" s="135" t="n"/>
      <c r="R352" s="135" t="n"/>
      <c r="S352" s="135" t="n"/>
      <c r="T352" s="135" t="n"/>
      <c r="U352" s="135" t="n"/>
      <c r="V352" s="135" t="n"/>
      <c r="W352" s="135" t="n"/>
      <c r="X352" s="135" t="n"/>
      <c r="Y352" s="135" t="n"/>
      <c r="Z352" s="135" t="n"/>
      <c r="AA352" s="135" t="n"/>
      <c r="AB352" s="135" t="n"/>
      <c r="AC352" s="135" t="n"/>
      <c r="AD352" s="135" t="n"/>
      <c r="AE352" s="135" t="n"/>
      <c r="AF352" s="135" t="n"/>
      <c r="AG352" s="135" t="n"/>
      <c r="AH352" s="135" t="n"/>
      <c r="AI352" s="135" t="n"/>
      <c r="AJ352" s="135" t="n"/>
      <c r="AK352" s="135" t="n"/>
      <c r="AL352" s="135" t="n"/>
      <c r="AM352" s="135" t="n"/>
      <c r="AN352" s="135" t="n"/>
      <c r="AO352" s="135" t="n"/>
      <c r="AP352" s="135" t="n"/>
      <c r="AQ352" s="135" t="n"/>
      <c r="AR352" s="135" t="n"/>
      <c r="AS352" s="135" t="n"/>
      <c r="AT352" s="135" t="n"/>
      <c r="AU352" s="135" t="n"/>
      <c r="AV352" s="135" t="n"/>
      <c r="AW352" s="135" t="n"/>
      <c r="AX352" s="135" t="n"/>
      <c r="AY352" s="135" t="n"/>
      <c r="AZ352" s="135" t="n"/>
      <c r="BA352" s="135" t="n"/>
      <c r="BB352" s="135" t="n"/>
      <c r="BC352" s="135" t="n"/>
      <c r="BD352" s="135" t="n"/>
      <c r="BE352" s="135" t="n"/>
      <c r="BF352" s="135" t="n"/>
      <c r="BG352" s="135" t="n"/>
      <c r="BH352" s="135" t="n"/>
      <c r="BI352" s="135" t="n"/>
      <c r="BJ352" s="135" t="n"/>
      <c r="BK352" s="135" t="n"/>
      <c r="BL352" s="135" t="n"/>
      <c r="BM352" s="135" t="n"/>
      <c r="BN352" s="135" t="n"/>
      <c r="BO352" s="135" t="n"/>
      <c r="BP352" s="135" t="n"/>
      <c r="BQ352" s="135" t="n"/>
      <c r="BR352" s="135" t="n"/>
      <c r="BS352" s="135" t="n"/>
      <c r="BT352" s="135" t="n"/>
      <c r="BU352" s="135" t="n"/>
      <c r="BV352" s="135" t="n"/>
      <c r="BW352" s="135" t="n"/>
      <c r="BX352" s="135" t="n"/>
      <c r="BY352" s="135" t="n"/>
      <c r="BZ352" s="135" t="n"/>
      <c r="CA352" s="135" t="n"/>
      <c r="CB352" s="135" t="n"/>
      <c r="CC352" s="135" t="n"/>
      <c r="CD352" s="135" t="n"/>
      <c r="CE352" s="135" t="n"/>
      <c r="CF352" s="135" t="n"/>
      <c r="CG352" s="135" t="n"/>
      <c r="CH352" s="135" t="n"/>
      <c r="CI352" s="135" t="n"/>
      <c r="CJ352" s="135" t="n"/>
      <c r="CK352" s="135" t="n"/>
      <c r="CL352" s="135" t="n"/>
      <c r="CM352" s="135" t="n"/>
      <c r="CN352" s="135" t="n"/>
      <c r="CO352" s="135" t="n"/>
      <c r="CP352" s="135" t="n"/>
      <c r="CQ352" s="135" t="n"/>
      <c r="CR352" s="135" t="n"/>
      <c r="CU352" s="36" t="n"/>
      <c r="CV352" s="36" t="n"/>
      <c r="CW352" s="36" t="n"/>
      <c r="CX352" s="36" t="n"/>
      <c r="CY352" s="36" t="n"/>
      <c r="CZ352" s="36" t="n"/>
      <c r="DA352" s="36" t="n"/>
      <c r="DB352" s="36" t="n"/>
      <c r="DC352" s="36" t="n"/>
      <c r="DD352" s="36" t="n"/>
      <c r="DE352" s="36" t="n"/>
      <c r="DF352" s="36" t="n"/>
      <c r="DG352" s="36" t="n"/>
      <c r="DH352" s="36" t="n"/>
      <c r="DI352" s="36" t="n"/>
      <c r="DJ352" s="36" t="n"/>
      <c r="DK352" s="36" t="n"/>
      <c r="DL352" s="36" t="n"/>
      <c r="DM352" s="36" t="n"/>
      <c r="DN352" s="36" t="n"/>
      <c r="DO352" s="36" t="n"/>
      <c r="DP352" s="36" t="n"/>
      <c r="DQ352" s="36" t="n"/>
      <c r="DR352" s="36" t="n"/>
      <c r="DS352" s="36" t="n"/>
      <c r="DT352" s="36" t="n"/>
      <c r="DU352" s="36" t="n"/>
      <c r="DV352" s="36" t="n"/>
      <c r="DW352" s="36" t="n"/>
      <c r="DX352" s="36" t="n"/>
      <c r="DY352" s="36" t="n"/>
      <c r="DZ352" s="36" t="n"/>
      <c r="EA352" s="36" t="n"/>
      <c r="EB352" s="36" t="n"/>
      <c r="EC352" s="36" t="n"/>
      <c r="ED352" s="36" t="n"/>
      <c r="EE352" s="36" t="n"/>
      <c r="EF352" s="36" t="n"/>
      <c r="EG352" s="36" t="n"/>
      <c r="EH352" s="36" t="n"/>
      <c r="EI352" s="36" t="n"/>
      <c r="EJ352" s="36" t="n"/>
      <c r="EK352" s="36" t="n"/>
      <c r="EL352" s="36" t="n"/>
      <c r="EM352" s="36" t="n"/>
      <c r="EN352" s="36" t="n"/>
    </row>
    <row r="353">
      <c r="A353" s="36" t="n"/>
      <c r="B353" s="36" t="n"/>
      <c r="C353" s="144" t="n"/>
      <c r="D353" s="144" t="n"/>
      <c r="E353" s="135" t="n"/>
      <c r="F353" s="135" t="n"/>
      <c r="G353" s="135" t="n"/>
      <c r="H353" s="135" t="n"/>
      <c r="I353" s="135" t="n"/>
      <c r="J353" s="135" t="n"/>
      <c r="K353" s="135" t="n"/>
      <c r="L353" s="135" t="n"/>
      <c r="M353" s="135" t="n"/>
      <c r="N353" s="135" t="n"/>
      <c r="O353" s="135" t="n"/>
      <c r="P353" s="135" t="n"/>
      <c r="Q353" s="135" t="n"/>
      <c r="R353" s="135" t="n"/>
      <c r="S353" s="135" t="n"/>
      <c r="T353" s="135" t="n"/>
      <c r="U353" s="135" t="n"/>
      <c r="V353" s="135" t="n"/>
      <c r="W353" s="135" t="n"/>
      <c r="X353" s="135" t="n"/>
      <c r="Y353" s="135" t="n"/>
      <c r="Z353" s="135" t="n"/>
      <c r="AA353" s="135" t="n"/>
      <c r="AB353" s="135" t="n"/>
      <c r="AC353" s="135" t="n"/>
      <c r="AD353" s="135" t="n"/>
      <c r="AE353" s="135" t="n"/>
      <c r="AF353" s="135" t="n"/>
      <c r="AG353" s="135" t="n"/>
      <c r="AH353" s="135" t="n"/>
      <c r="AI353" s="135" t="n"/>
      <c r="AJ353" s="135" t="n"/>
      <c r="AK353" s="135" t="n"/>
      <c r="AL353" s="135" t="n"/>
      <c r="AM353" s="135" t="n"/>
      <c r="AN353" s="135" t="n"/>
      <c r="AO353" s="135" t="n"/>
      <c r="AP353" s="135" t="n"/>
      <c r="AQ353" s="135" t="n"/>
      <c r="AR353" s="135" t="n"/>
      <c r="AS353" s="135" t="n"/>
      <c r="AT353" s="135" t="n"/>
      <c r="AU353" s="135" t="n"/>
      <c r="AV353" s="135" t="n"/>
      <c r="AW353" s="135" t="n"/>
      <c r="AX353" s="135" t="n"/>
      <c r="AY353" s="135" t="n"/>
      <c r="AZ353" s="135" t="n"/>
      <c r="BA353" s="135" t="n"/>
      <c r="BB353" s="135" t="n"/>
      <c r="BC353" s="135" t="n"/>
      <c r="BD353" s="135" t="n"/>
      <c r="BE353" s="135" t="n"/>
      <c r="BF353" s="135" t="n"/>
      <c r="BG353" s="135" t="n"/>
      <c r="BH353" s="135" t="n"/>
      <c r="BI353" s="135" t="n"/>
      <c r="BJ353" s="135" t="n"/>
      <c r="BK353" s="135" t="n"/>
      <c r="BL353" s="135" t="n"/>
      <c r="BM353" s="135" t="n"/>
      <c r="BN353" s="135" t="n"/>
      <c r="BO353" s="135" t="n"/>
      <c r="BP353" s="135" t="n"/>
      <c r="BQ353" s="135" t="n"/>
      <c r="BR353" s="135" t="n"/>
      <c r="BS353" s="135" t="n"/>
      <c r="BT353" s="135" t="n"/>
      <c r="BU353" s="135" t="n"/>
      <c r="BV353" s="135" t="n"/>
      <c r="BW353" s="135" t="n"/>
      <c r="BX353" s="135" t="n"/>
      <c r="BY353" s="135" t="n"/>
      <c r="BZ353" s="135" t="n"/>
      <c r="CA353" s="135" t="n"/>
      <c r="CB353" s="135" t="n"/>
      <c r="CC353" s="135" t="n"/>
      <c r="CD353" s="135" t="n"/>
      <c r="CE353" s="135" t="n"/>
      <c r="CF353" s="135" t="n"/>
      <c r="CG353" s="135" t="n"/>
      <c r="CH353" s="135" t="n"/>
      <c r="CI353" s="135" t="n"/>
      <c r="CJ353" s="135" t="n"/>
      <c r="CK353" s="135" t="n"/>
      <c r="CL353" s="135" t="n"/>
      <c r="CM353" s="135" t="n"/>
      <c r="CN353" s="135" t="n"/>
      <c r="CO353" s="135" t="n"/>
      <c r="CP353" s="135" t="n"/>
      <c r="CQ353" s="135" t="n"/>
      <c r="CR353" s="135" t="n"/>
      <c r="CU353" s="36" t="n"/>
      <c r="CV353" s="36" t="n"/>
      <c r="CW353" s="36" t="n"/>
      <c r="CX353" s="36" t="n"/>
      <c r="CY353" s="36" t="n"/>
      <c r="CZ353" s="36" t="n"/>
      <c r="DA353" s="36" t="n"/>
      <c r="DB353" s="36" t="n"/>
      <c r="DC353" s="36" t="n"/>
      <c r="DD353" s="36" t="n"/>
      <c r="DE353" s="36" t="n"/>
      <c r="DF353" s="36" t="n"/>
      <c r="DG353" s="36" t="n"/>
      <c r="DH353" s="36" t="n"/>
      <c r="DI353" s="36" t="n"/>
      <c r="DJ353" s="36" t="n"/>
      <c r="DK353" s="36" t="n"/>
      <c r="DL353" s="36" t="n"/>
      <c r="DM353" s="36" t="n"/>
      <c r="DN353" s="36" t="n"/>
      <c r="DO353" s="36" t="n"/>
      <c r="DP353" s="36" t="n"/>
      <c r="DQ353" s="36" t="n"/>
      <c r="DR353" s="36" t="n"/>
      <c r="DS353" s="36" t="n"/>
      <c r="DT353" s="36" t="n"/>
      <c r="DU353" s="36" t="n"/>
      <c r="DV353" s="36" t="n"/>
      <c r="DW353" s="36" t="n"/>
      <c r="DX353" s="36" t="n"/>
      <c r="DY353" s="36" t="n"/>
      <c r="DZ353" s="36" t="n"/>
      <c r="EA353" s="36" t="n"/>
      <c r="EB353" s="36" t="n"/>
      <c r="EC353" s="36" t="n"/>
      <c r="ED353" s="36" t="n"/>
      <c r="EE353" s="36" t="n"/>
      <c r="EF353" s="36" t="n"/>
      <c r="EG353" s="36" t="n"/>
      <c r="EH353" s="36" t="n"/>
      <c r="EI353" s="36" t="n"/>
      <c r="EJ353" s="36" t="n"/>
      <c r="EK353" s="36" t="n"/>
      <c r="EL353" s="36" t="n"/>
      <c r="EM353" s="36" t="n"/>
      <c r="EN353" s="36" t="n"/>
    </row>
    <row r="354">
      <c r="A354" s="36" t="n"/>
      <c r="B354" s="36" t="n"/>
      <c r="C354" s="144" t="n"/>
      <c r="D354" s="144" t="n"/>
      <c r="E354" s="135" t="n"/>
      <c r="F354" s="135" t="n"/>
      <c r="G354" s="135" t="n"/>
      <c r="H354" s="135" t="n"/>
      <c r="I354" s="135" t="n"/>
      <c r="J354" s="135" t="n"/>
      <c r="K354" s="135" t="n"/>
      <c r="L354" s="135" t="n"/>
      <c r="M354" s="135" t="n"/>
      <c r="N354" s="135" t="n"/>
      <c r="O354" s="135" t="n"/>
      <c r="P354" s="135" t="n"/>
      <c r="Q354" s="135" t="n"/>
      <c r="R354" s="135" t="n"/>
      <c r="S354" s="135" t="n"/>
      <c r="T354" s="135" t="n"/>
      <c r="U354" s="135" t="n"/>
      <c r="V354" s="135" t="n"/>
      <c r="W354" s="135" t="n"/>
      <c r="X354" s="135" t="n"/>
      <c r="Y354" s="135" t="n"/>
      <c r="Z354" s="135" t="n"/>
      <c r="AA354" s="135" t="n"/>
      <c r="AB354" s="135" t="n"/>
      <c r="AC354" s="135" t="n"/>
      <c r="AD354" s="135" t="n"/>
      <c r="AE354" s="135" t="n"/>
      <c r="AF354" s="135" t="n"/>
      <c r="AG354" s="135" t="n"/>
      <c r="AH354" s="135" t="n"/>
      <c r="AI354" s="135" t="n"/>
      <c r="AJ354" s="135" t="n"/>
      <c r="AK354" s="135" t="n"/>
      <c r="AL354" s="135" t="n"/>
      <c r="AM354" s="135" t="n"/>
      <c r="AN354" s="135" t="n"/>
      <c r="AO354" s="135" t="n"/>
      <c r="AP354" s="135" t="n"/>
      <c r="AQ354" s="135" t="n"/>
      <c r="AR354" s="135" t="n"/>
      <c r="AS354" s="135" t="n"/>
      <c r="AT354" s="135" t="n"/>
      <c r="AU354" s="135" t="n"/>
      <c r="AV354" s="135" t="n"/>
      <c r="AW354" s="135" t="n"/>
      <c r="AX354" s="135" t="n"/>
      <c r="AY354" s="135" t="n"/>
      <c r="AZ354" s="135" t="n"/>
      <c r="BA354" s="135" t="n"/>
      <c r="BB354" s="135" t="n"/>
      <c r="BC354" s="135" t="n"/>
      <c r="BD354" s="135" t="n"/>
      <c r="BE354" s="135" t="n"/>
      <c r="BF354" s="135" t="n"/>
      <c r="BG354" s="135" t="n"/>
      <c r="BH354" s="135" t="n"/>
      <c r="BI354" s="135" t="n"/>
      <c r="BJ354" s="135" t="n"/>
      <c r="BK354" s="135" t="n"/>
      <c r="BL354" s="135" t="n"/>
      <c r="BM354" s="135" t="n"/>
      <c r="BN354" s="135" t="n"/>
      <c r="BO354" s="135" t="n"/>
      <c r="BP354" s="135" t="n"/>
      <c r="BQ354" s="135" t="n"/>
      <c r="BR354" s="135" t="n"/>
      <c r="BS354" s="135" t="n"/>
      <c r="BT354" s="135" t="n"/>
      <c r="BU354" s="135" t="n"/>
      <c r="BV354" s="135" t="n"/>
      <c r="BW354" s="135" t="n"/>
      <c r="BX354" s="135" t="n"/>
      <c r="BY354" s="135" t="n"/>
      <c r="BZ354" s="135" t="n"/>
      <c r="CA354" s="135" t="n"/>
      <c r="CB354" s="135" t="n"/>
      <c r="CC354" s="135" t="n"/>
      <c r="CD354" s="135" t="n"/>
      <c r="CE354" s="135" t="n"/>
      <c r="CF354" s="135" t="n"/>
      <c r="CG354" s="135" t="n"/>
      <c r="CH354" s="135" t="n"/>
      <c r="CI354" s="135" t="n"/>
      <c r="CJ354" s="135" t="n"/>
      <c r="CK354" s="135" t="n"/>
      <c r="CL354" s="135" t="n"/>
      <c r="CM354" s="135" t="n"/>
      <c r="CN354" s="135" t="n"/>
      <c r="CO354" s="135" t="n"/>
      <c r="CP354" s="135" t="n"/>
      <c r="CQ354" s="135" t="n"/>
      <c r="CR354" s="135" t="n"/>
      <c r="CU354" s="36" t="n"/>
      <c r="CV354" s="36" t="n"/>
      <c r="CW354" s="36" t="n"/>
      <c r="CX354" s="36" t="n"/>
      <c r="CY354" s="36" t="n"/>
      <c r="CZ354" s="36" t="n"/>
      <c r="DA354" s="36" t="n"/>
      <c r="DB354" s="36" t="n"/>
      <c r="DC354" s="36" t="n"/>
      <c r="DD354" s="36" t="n"/>
      <c r="DE354" s="36" t="n"/>
      <c r="DF354" s="36" t="n"/>
      <c r="DG354" s="36" t="n"/>
      <c r="DH354" s="36" t="n"/>
      <c r="DI354" s="36" t="n"/>
      <c r="DJ354" s="36" t="n"/>
      <c r="DK354" s="36" t="n"/>
      <c r="DL354" s="36" t="n"/>
      <c r="DM354" s="36" t="n"/>
      <c r="DN354" s="36" t="n"/>
      <c r="DO354" s="36" t="n"/>
      <c r="DP354" s="36" t="n"/>
      <c r="DQ354" s="36" t="n"/>
      <c r="DR354" s="36" t="n"/>
      <c r="DS354" s="36" t="n"/>
      <c r="DT354" s="36" t="n"/>
      <c r="DU354" s="36" t="n"/>
      <c r="DV354" s="36" t="n"/>
      <c r="DW354" s="36" t="n"/>
      <c r="DX354" s="36" t="n"/>
      <c r="DY354" s="36" t="n"/>
      <c r="DZ354" s="36" t="n"/>
      <c r="EA354" s="36" t="n"/>
      <c r="EB354" s="36" t="n"/>
      <c r="EC354" s="36" t="n"/>
      <c r="ED354" s="36" t="n"/>
      <c r="EE354" s="36" t="n"/>
      <c r="EF354" s="36" t="n"/>
      <c r="EG354" s="36" t="n"/>
      <c r="EH354" s="36" t="n"/>
      <c r="EI354" s="36" t="n"/>
      <c r="EJ354" s="36" t="n"/>
      <c r="EK354" s="36" t="n"/>
      <c r="EL354" s="36" t="n"/>
      <c r="EM354" s="36" t="n"/>
      <c r="EN354" s="36" t="n"/>
    </row>
    <row r="355">
      <c r="A355" s="36" t="n"/>
      <c r="B355" s="36" t="n"/>
      <c r="C355" s="144" t="n"/>
      <c r="D355" s="144" t="n"/>
      <c r="E355" s="135" t="n"/>
      <c r="F355" s="135" t="n"/>
      <c r="G355" s="135" t="n"/>
      <c r="H355" s="135" t="n"/>
      <c r="I355" s="135" t="n"/>
      <c r="J355" s="135" t="n"/>
      <c r="K355" s="135" t="n"/>
      <c r="L355" s="135" t="n"/>
      <c r="M355" s="135" t="n"/>
      <c r="N355" s="135" t="n"/>
      <c r="O355" s="135" t="n"/>
      <c r="P355" s="135" t="n"/>
      <c r="Q355" s="135" t="n"/>
      <c r="R355" s="135" t="n"/>
      <c r="S355" s="135" t="n"/>
      <c r="T355" s="135" t="n"/>
      <c r="U355" s="135" t="n"/>
      <c r="V355" s="135" t="n"/>
      <c r="W355" s="135" t="n"/>
      <c r="X355" s="135" t="n"/>
      <c r="Y355" s="135" t="n"/>
      <c r="Z355" s="135" t="n"/>
      <c r="AA355" s="135" t="n"/>
      <c r="AB355" s="135" t="n"/>
      <c r="AC355" s="135" t="n"/>
      <c r="AD355" s="135" t="n"/>
      <c r="AE355" s="135" t="n"/>
      <c r="AF355" s="135" t="n"/>
      <c r="AG355" s="135" t="n"/>
      <c r="AH355" s="135" t="n"/>
      <c r="AI355" s="135" t="n"/>
      <c r="AJ355" s="135" t="n"/>
      <c r="AK355" s="135" t="n"/>
      <c r="AL355" s="135" t="n"/>
      <c r="AM355" s="135" t="n"/>
      <c r="AN355" s="135" t="n"/>
      <c r="AO355" s="135" t="n"/>
      <c r="AP355" s="135" t="n"/>
      <c r="AQ355" s="135" t="n"/>
      <c r="AR355" s="135" t="n"/>
      <c r="AS355" s="135" t="n"/>
      <c r="AT355" s="135" t="n"/>
      <c r="AU355" s="135" t="n"/>
      <c r="AV355" s="135" t="n"/>
      <c r="AW355" s="135" t="n"/>
      <c r="AX355" s="135" t="n"/>
      <c r="AY355" s="135" t="n"/>
      <c r="AZ355" s="135" t="n"/>
      <c r="BA355" s="135" t="n"/>
      <c r="BB355" s="135" t="n"/>
      <c r="BC355" s="135" t="n"/>
      <c r="BD355" s="135" t="n"/>
      <c r="BE355" s="135" t="n"/>
      <c r="BF355" s="135" t="n"/>
      <c r="BG355" s="135" t="n"/>
      <c r="BH355" s="135" t="n"/>
      <c r="BI355" s="135" t="n"/>
      <c r="BJ355" s="135" t="n"/>
      <c r="BK355" s="135" t="n"/>
      <c r="BL355" s="135" t="n"/>
      <c r="BM355" s="135" t="n"/>
      <c r="BN355" s="135" t="n"/>
      <c r="BO355" s="135" t="n"/>
      <c r="BP355" s="135" t="n"/>
      <c r="BQ355" s="135" t="n"/>
      <c r="BR355" s="135" t="n"/>
      <c r="BS355" s="135" t="n"/>
      <c r="BT355" s="135" t="n"/>
      <c r="BU355" s="135" t="n"/>
      <c r="BV355" s="135" t="n"/>
      <c r="BW355" s="135" t="n"/>
      <c r="BX355" s="135" t="n"/>
      <c r="BY355" s="135" t="n"/>
      <c r="BZ355" s="135" t="n"/>
      <c r="CA355" s="135" t="n"/>
      <c r="CB355" s="135" t="n"/>
      <c r="CC355" s="135" t="n"/>
      <c r="CD355" s="135" t="n"/>
      <c r="CE355" s="135" t="n"/>
      <c r="CF355" s="135" t="n"/>
      <c r="CG355" s="135" t="n"/>
      <c r="CH355" s="135" t="n"/>
      <c r="CI355" s="135" t="n"/>
      <c r="CJ355" s="135" t="n"/>
      <c r="CK355" s="135" t="n"/>
      <c r="CL355" s="135" t="n"/>
      <c r="CM355" s="135" t="n"/>
      <c r="CN355" s="135" t="n"/>
      <c r="CO355" s="135" t="n"/>
      <c r="CP355" s="135" t="n"/>
      <c r="CQ355" s="135" t="n"/>
      <c r="CR355" s="135" t="n"/>
      <c r="CU355" s="36" t="n"/>
      <c r="CV355" s="36" t="n"/>
      <c r="CW355" s="36" t="n"/>
      <c r="CX355" s="36" t="n"/>
      <c r="CY355" s="36" t="n"/>
      <c r="CZ355" s="36" t="n"/>
      <c r="DA355" s="36" t="n"/>
      <c r="DB355" s="36" t="n"/>
      <c r="DC355" s="36" t="n"/>
      <c r="DD355" s="36" t="n"/>
      <c r="DE355" s="36" t="n"/>
      <c r="DF355" s="36" t="n"/>
      <c r="DG355" s="36" t="n"/>
      <c r="DH355" s="36" t="n"/>
      <c r="DI355" s="36" t="n"/>
      <c r="DJ355" s="36" t="n"/>
      <c r="DK355" s="36" t="n"/>
      <c r="DL355" s="36" t="n"/>
      <c r="DM355" s="36" t="n"/>
      <c r="DN355" s="36" t="n"/>
      <c r="DO355" s="36" t="n"/>
      <c r="DP355" s="36" t="n"/>
      <c r="DQ355" s="36" t="n"/>
      <c r="DR355" s="36" t="n"/>
      <c r="DS355" s="36" t="n"/>
      <c r="DT355" s="36" t="n"/>
      <c r="DU355" s="36" t="n"/>
      <c r="DV355" s="36" t="n"/>
      <c r="DW355" s="36" t="n"/>
      <c r="DX355" s="36" t="n"/>
      <c r="DY355" s="36" t="n"/>
      <c r="DZ355" s="36" t="n"/>
      <c r="EA355" s="36" t="n"/>
      <c r="EB355" s="36" t="n"/>
      <c r="EC355" s="36" t="n"/>
      <c r="ED355" s="36" t="n"/>
      <c r="EE355" s="36" t="n"/>
      <c r="EF355" s="36" t="n"/>
      <c r="EG355" s="36" t="n"/>
      <c r="EH355" s="36" t="n"/>
      <c r="EI355" s="36" t="n"/>
      <c r="EJ355" s="36" t="n"/>
      <c r="EK355" s="36" t="n"/>
      <c r="EL355" s="36" t="n"/>
      <c r="EM355" s="36" t="n"/>
      <c r="EN355" s="36" t="n"/>
    </row>
    <row r="356">
      <c r="A356" s="36" t="n"/>
      <c r="B356" s="36" t="n"/>
      <c r="C356" s="144" t="n"/>
      <c r="D356" s="144" t="n"/>
      <c r="E356" s="135" t="n"/>
      <c r="F356" s="135" t="n"/>
      <c r="G356" s="135" t="n"/>
      <c r="H356" s="135" t="n"/>
      <c r="I356" s="135" t="n"/>
      <c r="J356" s="135" t="n"/>
      <c r="K356" s="135" t="n"/>
      <c r="L356" s="135" t="n"/>
      <c r="M356" s="135" t="n"/>
      <c r="N356" s="135" t="n"/>
      <c r="O356" s="135" t="n"/>
      <c r="P356" s="135" t="n"/>
      <c r="Q356" s="135" t="n"/>
      <c r="R356" s="135" t="n"/>
      <c r="S356" s="135" t="n"/>
      <c r="T356" s="135" t="n"/>
      <c r="U356" s="135" t="n"/>
      <c r="V356" s="135" t="n"/>
      <c r="W356" s="135" t="n"/>
      <c r="X356" s="135" t="n"/>
      <c r="Y356" s="135" t="n"/>
      <c r="Z356" s="135" t="n"/>
      <c r="AA356" s="135" t="n"/>
      <c r="AB356" s="135" t="n"/>
      <c r="AC356" s="135" t="n"/>
      <c r="AD356" s="135" t="n"/>
      <c r="AE356" s="135" t="n"/>
      <c r="AF356" s="135" t="n"/>
      <c r="AG356" s="135" t="n"/>
      <c r="AH356" s="135" t="n"/>
      <c r="AI356" s="135" t="n"/>
      <c r="AJ356" s="135" t="n"/>
      <c r="AK356" s="135" t="n"/>
      <c r="AL356" s="135" t="n"/>
      <c r="AM356" s="135" t="n"/>
      <c r="AN356" s="135" t="n"/>
      <c r="AO356" s="135" t="n"/>
      <c r="AP356" s="135" t="n"/>
      <c r="AQ356" s="135" t="n"/>
      <c r="AR356" s="135" t="n"/>
      <c r="AS356" s="135" t="n"/>
      <c r="AT356" s="135" t="n"/>
      <c r="AU356" s="135" t="n"/>
      <c r="AV356" s="135" t="n"/>
      <c r="AW356" s="135" t="n"/>
      <c r="AX356" s="135" t="n"/>
      <c r="AY356" s="135" t="n"/>
      <c r="AZ356" s="135" t="n"/>
      <c r="BA356" s="135" t="n"/>
      <c r="BB356" s="135" t="n"/>
      <c r="BC356" s="135" t="n"/>
      <c r="BD356" s="135" t="n"/>
      <c r="BE356" s="135" t="n"/>
      <c r="BF356" s="135" t="n"/>
      <c r="BG356" s="135" t="n"/>
      <c r="BH356" s="135" t="n"/>
      <c r="BI356" s="135" t="n"/>
      <c r="BJ356" s="135" t="n"/>
      <c r="BK356" s="135" t="n"/>
      <c r="BL356" s="135" t="n"/>
      <c r="BM356" s="135" t="n"/>
      <c r="BN356" s="135" t="n"/>
      <c r="BO356" s="135" t="n"/>
      <c r="BP356" s="135" t="n"/>
      <c r="BQ356" s="135" t="n"/>
      <c r="BR356" s="135" t="n"/>
      <c r="BS356" s="135" t="n"/>
      <c r="BT356" s="135" t="n"/>
      <c r="BU356" s="135" t="n"/>
      <c r="BV356" s="135" t="n"/>
      <c r="BW356" s="135" t="n"/>
      <c r="BX356" s="135" t="n"/>
      <c r="BY356" s="135" t="n"/>
      <c r="BZ356" s="135" t="n"/>
      <c r="CA356" s="135" t="n"/>
      <c r="CB356" s="135" t="n"/>
      <c r="CC356" s="135" t="n"/>
      <c r="CD356" s="135" t="n"/>
      <c r="CE356" s="135" t="n"/>
      <c r="CF356" s="135" t="n"/>
      <c r="CG356" s="135" t="n"/>
      <c r="CH356" s="135" t="n"/>
      <c r="CI356" s="135" t="n"/>
      <c r="CJ356" s="135" t="n"/>
      <c r="CK356" s="135" t="n"/>
      <c r="CL356" s="135" t="n"/>
      <c r="CM356" s="135" t="n"/>
      <c r="CN356" s="135" t="n"/>
      <c r="CO356" s="135" t="n"/>
      <c r="CP356" s="135" t="n"/>
      <c r="CQ356" s="135" t="n"/>
      <c r="CR356" s="135" t="n"/>
      <c r="CU356" s="36" t="n"/>
      <c r="CV356" s="36" t="n"/>
      <c r="CW356" s="36" t="n"/>
      <c r="CX356" s="36" t="n"/>
      <c r="CY356" s="36" t="n"/>
      <c r="CZ356" s="36" t="n"/>
      <c r="DA356" s="36" t="n"/>
      <c r="DB356" s="36" t="n"/>
      <c r="DC356" s="36" t="n"/>
      <c r="DD356" s="36" t="n"/>
      <c r="DE356" s="36" t="n"/>
      <c r="DF356" s="36" t="n"/>
      <c r="DG356" s="36" t="n"/>
      <c r="DH356" s="36" t="n"/>
      <c r="DI356" s="36" t="n"/>
      <c r="DJ356" s="36" t="n"/>
      <c r="DK356" s="36" t="n"/>
      <c r="DL356" s="36" t="n"/>
      <c r="DM356" s="36" t="n"/>
      <c r="DN356" s="36" t="n"/>
      <c r="DO356" s="36" t="n"/>
      <c r="DP356" s="36" t="n"/>
      <c r="DQ356" s="36" t="n"/>
      <c r="DR356" s="36" t="n"/>
      <c r="DS356" s="36" t="n"/>
      <c r="DT356" s="36" t="n"/>
      <c r="DU356" s="36" t="n"/>
      <c r="DV356" s="36" t="n"/>
      <c r="DW356" s="36" t="n"/>
      <c r="DX356" s="36" t="n"/>
      <c r="DY356" s="36" t="n"/>
      <c r="DZ356" s="36" t="n"/>
      <c r="EA356" s="36" t="n"/>
      <c r="EB356" s="36" t="n"/>
      <c r="EC356" s="36" t="n"/>
      <c r="ED356" s="36" t="n"/>
      <c r="EE356" s="36" t="n"/>
      <c r="EF356" s="36" t="n"/>
      <c r="EG356" s="36" t="n"/>
      <c r="EH356" s="36" t="n"/>
      <c r="EI356" s="36" t="n"/>
      <c r="EJ356" s="36" t="n"/>
      <c r="EK356" s="36" t="n"/>
      <c r="EL356" s="36" t="n"/>
      <c r="EM356" s="36" t="n"/>
      <c r="EN356" s="36" t="n"/>
    </row>
    <row r="357">
      <c r="A357" s="36" t="n"/>
      <c r="B357" s="36" t="n"/>
      <c r="C357" s="144" t="n"/>
      <c r="D357" s="144" t="n"/>
      <c r="E357" s="135" t="n"/>
      <c r="F357" s="135" t="n"/>
      <c r="G357" s="135" t="n"/>
      <c r="H357" s="135" t="n"/>
      <c r="I357" s="135" t="n"/>
      <c r="J357" s="135" t="n"/>
      <c r="K357" s="135" t="n"/>
      <c r="L357" s="135" t="n"/>
      <c r="M357" s="135" t="n"/>
      <c r="N357" s="135" t="n"/>
      <c r="O357" s="135" t="n"/>
      <c r="P357" s="135" t="n"/>
      <c r="Q357" s="135" t="n"/>
      <c r="R357" s="135" t="n"/>
      <c r="S357" s="135" t="n"/>
      <c r="T357" s="135" t="n"/>
      <c r="U357" s="135" t="n"/>
      <c r="V357" s="135" t="n"/>
      <c r="W357" s="135" t="n"/>
      <c r="X357" s="135" t="n"/>
      <c r="Y357" s="135" t="n"/>
      <c r="Z357" s="135" t="n"/>
      <c r="AA357" s="135" t="n"/>
      <c r="AB357" s="135" t="n"/>
      <c r="AC357" s="135" t="n"/>
      <c r="AD357" s="135" t="n"/>
      <c r="AE357" s="135" t="n"/>
      <c r="AF357" s="135" t="n"/>
      <c r="AG357" s="135" t="n"/>
      <c r="AH357" s="135" t="n"/>
      <c r="AI357" s="135" t="n"/>
      <c r="AJ357" s="135" t="n"/>
      <c r="AK357" s="135" t="n"/>
      <c r="AL357" s="135" t="n"/>
      <c r="AM357" s="135" t="n"/>
      <c r="AN357" s="135" t="n"/>
      <c r="AO357" s="135" t="n"/>
      <c r="AP357" s="135" t="n"/>
      <c r="AQ357" s="135" t="n"/>
      <c r="AR357" s="135" t="n"/>
      <c r="AS357" s="135" t="n"/>
      <c r="AT357" s="135" t="n"/>
      <c r="AU357" s="135" t="n"/>
      <c r="AV357" s="135" t="n"/>
      <c r="AW357" s="135" t="n"/>
      <c r="AX357" s="135" t="n"/>
      <c r="AY357" s="135" t="n"/>
      <c r="AZ357" s="135" t="n"/>
      <c r="BA357" s="135" t="n"/>
      <c r="BB357" s="135" t="n"/>
      <c r="BC357" s="135" t="n"/>
      <c r="BD357" s="135" t="n"/>
      <c r="BE357" s="135" t="n"/>
      <c r="BF357" s="135" t="n"/>
      <c r="BG357" s="135" t="n"/>
      <c r="BH357" s="135" t="n"/>
      <c r="BI357" s="135" t="n"/>
      <c r="BJ357" s="135" t="n"/>
      <c r="BK357" s="135" t="n"/>
      <c r="BL357" s="135" t="n"/>
      <c r="BM357" s="135" t="n"/>
      <c r="BN357" s="135" t="n"/>
      <c r="BO357" s="135" t="n"/>
      <c r="BP357" s="135" t="n"/>
      <c r="BQ357" s="135" t="n"/>
      <c r="BR357" s="135" t="n"/>
      <c r="BS357" s="135" t="n"/>
      <c r="BT357" s="135" t="n"/>
      <c r="BU357" s="135" t="n"/>
      <c r="BV357" s="135" t="n"/>
      <c r="BW357" s="135" t="n"/>
      <c r="BX357" s="135" t="n"/>
      <c r="BY357" s="135" t="n"/>
      <c r="BZ357" s="135" t="n"/>
      <c r="CA357" s="135" t="n"/>
      <c r="CB357" s="135" t="n"/>
      <c r="CC357" s="135" t="n"/>
      <c r="CD357" s="135" t="n"/>
      <c r="CE357" s="135" t="n"/>
      <c r="CF357" s="135" t="n"/>
      <c r="CG357" s="135" t="n"/>
      <c r="CH357" s="135" t="n"/>
      <c r="CI357" s="135" t="n"/>
      <c r="CJ357" s="135" t="n"/>
      <c r="CK357" s="135" t="n"/>
      <c r="CL357" s="135" t="n"/>
      <c r="CM357" s="135" t="n"/>
      <c r="CN357" s="135" t="n"/>
      <c r="CO357" s="135" t="n"/>
      <c r="CP357" s="135" t="n"/>
      <c r="CQ357" s="135" t="n"/>
      <c r="CR357" s="135" t="n"/>
      <c r="CU357" s="36" t="n"/>
      <c r="CV357" s="36" t="n"/>
      <c r="CW357" s="36" t="n"/>
      <c r="CX357" s="36" t="n"/>
      <c r="CY357" s="36" t="n"/>
      <c r="CZ357" s="36" t="n"/>
      <c r="DA357" s="36" t="n"/>
      <c r="DB357" s="36" t="n"/>
      <c r="DC357" s="36" t="n"/>
      <c r="DD357" s="36" t="n"/>
      <c r="DE357" s="36" t="n"/>
      <c r="DF357" s="36" t="n"/>
      <c r="DG357" s="36" t="n"/>
      <c r="DH357" s="36" t="n"/>
      <c r="DI357" s="36" t="n"/>
      <c r="DJ357" s="36" t="n"/>
      <c r="DK357" s="36" t="n"/>
      <c r="DL357" s="36" t="n"/>
      <c r="DM357" s="36" t="n"/>
      <c r="DN357" s="36" t="n"/>
      <c r="DO357" s="36" t="n"/>
      <c r="DP357" s="36" t="n"/>
      <c r="DQ357" s="36" t="n"/>
      <c r="DR357" s="36" t="n"/>
      <c r="DS357" s="36" t="n"/>
      <c r="DT357" s="36" t="n"/>
      <c r="DU357" s="36" t="n"/>
      <c r="DV357" s="36" t="n"/>
      <c r="DW357" s="36" t="n"/>
      <c r="DX357" s="36" t="n"/>
      <c r="DY357" s="36" t="n"/>
      <c r="DZ357" s="36" t="n"/>
      <c r="EA357" s="36" t="n"/>
      <c r="EB357" s="36" t="n"/>
      <c r="EC357" s="36" t="n"/>
      <c r="ED357" s="36" t="n"/>
      <c r="EE357" s="36" t="n"/>
      <c r="EF357" s="36" t="n"/>
      <c r="EG357" s="36" t="n"/>
      <c r="EH357" s="36" t="n"/>
      <c r="EI357" s="36" t="n"/>
      <c r="EJ357" s="36" t="n"/>
      <c r="EK357" s="36" t="n"/>
      <c r="EL357" s="36" t="n"/>
      <c r="EM357" s="36" t="n"/>
      <c r="EN357" s="36" t="n"/>
    </row>
    <row r="358">
      <c r="A358" s="36" t="n"/>
      <c r="B358" s="36" t="n"/>
      <c r="C358" s="144" t="n"/>
      <c r="D358" s="144" t="n"/>
      <c r="E358" s="135" t="n"/>
      <c r="F358" s="135" t="n"/>
      <c r="G358" s="135" t="n"/>
      <c r="H358" s="135" t="n"/>
      <c r="I358" s="135" t="n"/>
      <c r="J358" s="135" t="n"/>
      <c r="K358" s="135" t="n"/>
      <c r="L358" s="135" t="n"/>
      <c r="M358" s="135" t="n"/>
      <c r="N358" s="135" t="n"/>
      <c r="O358" s="135" t="n"/>
      <c r="P358" s="135" t="n"/>
      <c r="Q358" s="135" t="n"/>
      <c r="R358" s="135" t="n"/>
      <c r="S358" s="135" t="n"/>
      <c r="T358" s="135" t="n"/>
      <c r="U358" s="135" t="n"/>
      <c r="V358" s="135" t="n"/>
      <c r="W358" s="135" t="n"/>
      <c r="X358" s="135" t="n"/>
      <c r="Y358" s="135" t="n"/>
      <c r="Z358" s="135" t="n"/>
      <c r="AA358" s="135" t="n"/>
      <c r="AB358" s="135" t="n"/>
      <c r="AC358" s="135" t="n"/>
      <c r="AD358" s="135" t="n"/>
      <c r="AE358" s="135" t="n"/>
      <c r="AF358" s="135" t="n"/>
      <c r="AG358" s="135" t="n"/>
      <c r="AH358" s="135" t="n"/>
      <c r="AI358" s="135" t="n"/>
      <c r="AJ358" s="135" t="n"/>
      <c r="AK358" s="135" t="n"/>
      <c r="AL358" s="135" t="n"/>
      <c r="AM358" s="135" t="n"/>
      <c r="AN358" s="135" t="n"/>
      <c r="AO358" s="135" t="n"/>
      <c r="AP358" s="135" t="n"/>
      <c r="AQ358" s="135" t="n"/>
      <c r="AR358" s="135" t="n"/>
      <c r="AS358" s="135" t="n"/>
      <c r="AT358" s="135" t="n"/>
      <c r="AU358" s="135" t="n"/>
      <c r="AV358" s="135" t="n"/>
      <c r="AW358" s="135" t="n"/>
      <c r="AX358" s="135" t="n"/>
      <c r="AY358" s="135" t="n"/>
      <c r="AZ358" s="135" t="n"/>
      <c r="BA358" s="135" t="n"/>
      <c r="BB358" s="135" t="n"/>
      <c r="BC358" s="135" t="n"/>
      <c r="BD358" s="135" t="n"/>
      <c r="BE358" s="135" t="n"/>
      <c r="BF358" s="135" t="n"/>
      <c r="BG358" s="135" t="n"/>
      <c r="BH358" s="135" t="n"/>
      <c r="BI358" s="135" t="n"/>
      <c r="BJ358" s="135" t="n"/>
      <c r="BK358" s="135" t="n"/>
      <c r="BL358" s="135" t="n"/>
      <c r="BM358" s="135" t="n"/>
      <c r="BN358" s="135" t="n"/>
      <c r="BO358" s="135" t="n"/>
      <c r="BP358" s="135" t="n"/>
      <c r="BQ358" s="135" t="n"/>
      <c r="BR358" s="135" t="n"/>
      <c r="BS358" s="135" t="n"/>
      <c r="BT358" s="135" t="n"/>
      <c r="BU358" s="135" t="n"/>
      <c r="BV358" s="135" t="n"/>
      <c r="BW358" s="135" t="n"/>
      <c r="BX358" s="135" t="n"/>
      <c r="BY358" s="135" t="n"/>
      <c r="BZ358" s="135" t="n"/>
      <c r="CA358" s="135" t="n"/>
      <c r="CB358" s="135" t="n"/>
      <c r="CC358" s="135" t="n"/>
      <c r="CD358" s="135" t="n"/>
      <c r="CE358" s="135" t="n"/>
      <c r="CF358" s="135" t="n"/>
      <c r="CG358" s="135" t="n"/>
      <c r="CH358" s="135" t="n"/>
      <c r="CI358" s="135" t="n"/>
      <c r="CJ358" s="135" t="n"/>
      <c r="CK358" s="135" t="n"/>
      <c r="CL358" s="135" t="n"/>
      <c r="CM358" s="135" t="n"/>
      <c r="CN358" s="135" t="n"/>
      <c r="CO358" s="135" t="n"/>
      <c r="CP358" s="135" t="n"/>
      <c r="CQ358" s="135" t="n"/>
      <c r="CR358" s="135" t="n"/>
      <c r="CU358" s="36" t="n"/>
      <c r="CV358" s="36" t="n"/>
      <c r="CW358" s="36" t="n"/>
      <c r="CX358" s="36" t="n"/>
      <c r="CY358" s="36" t="n"/>
      <c r="CZ358" s="36" t="n"/>
      <c r="DA358" s="36" t="n"/>
      <c r="DB358" s="36" t="n"/>
      <c r="DC358" s="36" t="n"/>
      <c r="DD358" s="36" t="n"/>
      <c r="DE358" s="36" t="n"/>
      <c r="DF358" s="36" t="n"/>
      <c r="DG358" s="36" t="n"/>
      <c r="DH358" s="36" t="n"/>
      <c r="DI358" s="36" t="n"/>
      <c r="DJ358" s="36" t="n"/>
      <c r="DK358" s="36" t="n"/>
      <c r="DL358" s="36" t="n"/>
      <c r="DM358" s="36" t="n"/>
      <c r="DN358" s="36" t="n"/>
      <c r="DO358" s="36" t="n"/>
      <c r="DP358" s="36" t="n"/>
      <c r="DQ358" s="36" t="n"/>
      <c r="DR358" s="36" t="n"/>
      <c r="DS358" s="36" t="n"/>
      <c r="DT358" s="36" t="n"/>
      <c r="DU358" s="36" t="n"/>
      <c r="DV358" s="36" t="n"/>
      <c r="DW358" s="36" t="n"/>
      <c r="DX358" s="36" t="n"/>
      <c r="DY358" s="36" t="n"/>
      <c r="DZ358" s="36" t="n"/>
      <c r="EA358" s="36" t="n"/>
      <c r="EB358" s="36" t="n"/>
      <c r="EC358" s="36" t="n"/>
      <c r="ED358" s="36" t="n"/>
      <c r="EE358" s="36" t="n"/>
      <c r="EF358" s="36" t="n"/>
      <c r="EG358" s="36" t="n"/>
      <c r="EH358" s="36" t="n"/>
      <c r="EI358" s="36" t="n"/>
      <c r="EJ358" s="36" t="n"/>
      <c r="EK358" s="36" t="n"/>
      <c r="EL358" s="36" t="n"/>
      <c r="EM358" s="36" t="n"/>
      <c r="EN358" s="36" t="n"/>
    </row>
    <row r="359">
      <c r="A359" s="36" t="n"/>
      <c r="B359" s="36" t="n"/>
      <c r="C359" s="144" t="n"/>
      <c r="D359" s="144" t="n"/>
      <c r="E359" s="135" t="n"/>
      <c r="F359" s="135" t="n"/>
      <c r="G359" s="135" t="n"/>
      <c r="H359" s="135" t="n"/>
      <c r="I359" s="135" t="n"/>
      <c r="J359" s="135" t="n"/>
      <c r="K359" s="135" t="n"/>
      <c r="L359" s="135" t="n"/>
      <c r="M359" s="135" t="n"/>
      <c r="N359" s="135" t="n"/>
      <c r="O359" s="135" t="n"/>
      <c r="P359" s="135" t="n"/>
      <c r="Q359" s="135" t="n"/>
      <c r="R359" s="135" t="n"/>
      <c r="S359" s="135" t="n"/>
      <c r="T359" s="135" t="n"/>
      <c r="U359" s="135" t="n"/>
      <c r="V359" s="135" t="n"/>
      <c r="W359" s="135" t="n"/>
      <c r="X359" s="135" t="n"/>
      <c r="Y359" s="135" t="n"/>
      <c r="Z359" s="135" t="n"/>
      <c r="AA359" s="135" t="n"/>
      <c r="AB359" s="135" t="n"/>
      <c r="AC359" s="135" t="n"/>
      <c r="AD359" s="135" t="n"/>
      <c r="AE359" s="135" t="n"/>
      <c r="AF359" s="135" t="n"/>
      <c r="AG359" s="135" t="n"/>
      <c r="AH359" s="135" t="n"/>
      <c r="AI359" s="135" t="n"/>
      <c r="AJ359" s="135" t="n"/>
      <c r="AK359" s="135" t="n"/>
      <c r="AL359" s="135" t="n"/>
      <c r="AM359" s="135" t="n"/>
      <c r="AN359" s="135" t="n"/>
      <c r="AO359" s="135" t="n"/>
      <c r="AP359" s="135" t="n"/>
      <c r="AQ359" s="135" t="n"/>
      <c r="AR359" s="135" t="n"/>
      <c r="AS359" s="135" t="n"/>
      <c r="AT359" s="135" t="n"/>
      <c r="AU359" s="135" t="n"/>
      <c r="AV359" s="135" t="n"/>
      <c r="AW359" s="135" t="n"/>
      <c r="AX359" s="135" t="n"/>
      <c r="AY359" s="135" t="n"/>
      <c r="AZ359" s="135" t="n"/>
      <c r="BA359" s="135" t="n"/>
      <c r="BB359" s="135" t="n"/>
      <c r="BC359" s="135" t="n"/>
      <c r="BD359" s="135" t="n"/>
      <c r="BE359" s="135" t="n"/>
      <c r="BF359" s="135" t="n"/>
      <c r="BG359" s="135" t="n"/>
      <c r="BH359" s="135" t="n"/>
      <c r="BI359" s="135" t="n"/>
      <c r="BJ359" s="135" t="n"/>
      <c r="BK359" s="135" t="n"/>
      <c r="BL359" s="135" t="n"/>
      <c r="BM359" s="135" t="n"/>
      <c r="BN359" s="135" t="n"/>
      <c r="BO359" s="135" t="n"/>
      <c r="BP359" s="135" t="n"/>
      <c r="BQ359" s="135" t="n"/>
      <c r="BR359" s="135" t="n"/>
      <c r="BS359" s="135" t="n"/>
      <c r="BT359" s="135" t="n"/>
      <c r="BU359" s="135" t="n"/>
      <c r="BV359" s="135" t="n"/>
      <c r="BW359" s="135" t="n"/>
      <c r="BX359" s="135" t="n"/>
      <c r="BY359" s="135" t="n"/>
      <c r="BZ359" s="135" t="n"/>
      <c r="CA359" s="135" t="n"/>
      <c r="CB359" s="135" t="n"/>
      <c r="CC359" s="135" t="n"/>
      <c r="CD359" s="135" t="n"/>
      <c r="CE359" s="135" t="n"/>
      <c r="CF359" s="135" t="n"/>
      <c r="CG359" s="135" t="n"/>
      <c r="CH359" s="135" t="n"/>
      <c r="CI359" s="135" t="n"/>
      <c r="CJ359" s="135" t="n"/>
      <c r="CK359" s="135" t="n"/>
      <c r="CL359" s="135" t="n"/>
      <c r="CM359" s="135" t="n"/>
      <c r="CN359" s="135" t="n"/>
      <c r="CO359" s="135" t="n"/>
      <c r="CP359" s="135" t="n"/>
      <c r="CQ359" s="135" t="n"/>
      <c r="CR359" s="135" t="n"/>
      <c r="CU359" s="36" t="n"/>
      <c r="CV359" s="36" t="n"/>
      <c r="CW359" s="36" t="n"/>
      <c r="CX359" s="36" t="n"/>
      <c r="CY359" s="36" t="n"/>
      <c r="CZ359" s="36" t="n"/>
      <c r="DA359" s="36" t="n"/>
      <c r="DB359" s="36" t="n"/>
      <c r="DC359" s="36" t="n"/>
      <c r="DD359" s="36" t="n"/>
      <c r="DE359" s="36" t="n"/>
      <c r="DF359" s="36" t="n"/>
      <c r="DG359" s="36" t="n"/>
      <c r="DH359" s="36" t="n"/>
      <c r="DI359" s="36" t="n"/>
      <c r="DJ359" s="36" t="n"/>
      <c r="DK359" s="36" t="n"/>
      <c r="DL359" s="36" t="n"/>
      <c r="DM359" s="36" t="n"/>
      <c r="DN359" s="36" t="n"/>
      <c r="DO359" s="36" t="n"/>
      <c r="DP359" s="36" t="n"/>
      <c r="DQ359" s="36" t="n"/>
      <c r="DR359" s="36" t="n"/>
      <c r="DS359" s="36" t="n"/>
      <c r="DT359" s="36" t="n"/>
      <c r="DU359" s="36" t="n"/>
      <c r="DV359" s="36" t="n"/>
      <c r="DW359" s="36" t="n"/>
      <c r="DX359" s="36" t="n"/>
      <c r="DY359" s="36" t="n"/>
      <c r="DZ359" s="36" t="n"/>
      <c r="EA359" s="36" t="n"/>
      <c r="EB359" s="36" t="n"/>
      <c r="EC359" s="36" t="n"/>
      <c r="ED359" s="36" t="n"/>
      <c r="EE359" s="36" t="n"/>
      <c r="EF359" s="36" t="n"/>
      <c r="EG359" s="36" t="n"/>
      <c r="EH359" s="36" t="n"/>
      <c r="EI359" s="36" t="n"/>
      <c r="EJ359" s="36" t="n"/>
      <c r="EK359" s="36" t="n"/>
      <c r="EL359" s="36" t="n"/>
      <c r="EM359" s="36" t="n"/>
      <c r="EN359" s="36" t="n"/>
    </row>
    <row r="360">
      <c r="A360" s="36" t="n"/>
      <c r="B360" s="36" t="n"/>
      <c r="C360" s="144" t="n"/>
      <c r="D360" s="144" t="n"/>
      <c r="E360" s="135" t="n"/>
      <c r="F360" s="135" t="n"/>
      <c r="G360" s="135" t="n"/>
      <c r="H360" s="135" t="n"/>
      <c r="I360" s="135" t="n"/>
      <c r="J360" s="135" t="n"/>
      <c r="K360" s="135" t="n"/>
      <c r="L360" s="135" t="n"/>
      <c r="M360" s="135" t="n"/>
      <c r="N360" s="135" t="n"/>
      <c r="O360" s="135" t="n"/>
      <c r="P360" s="135" t="n"/>
      <c r="Q360" s="135" t="n"/>
      <c r="R360" s="135" t="n"/>
      <c r="S360" s="135" t="n"/>
      <c r="T360" s="135" t="n"/>
      <c r="U360" s="135" t="n"/>
      <c r="V360" s="135" t="n"/>
      <c r="W360" s="135" t="n"/>
      <c r="X360" s="135" t="n"/>
      <c r="Y360" s="135" t="n"/>
      <c r="Z360" s="135" t="n"/>
      <c r="AA360" s="135" t="n"/>
      <c r="AB360" s="135" t="n"/>
      <c r="AC360" s="135" t="n"/>
      <c r="AD360" s="135" t="n"/>
      <c r="AE360" s="135" t="n"/>
      <c r="AF360" s="135" t="n"/>
      <c r="AG360" s="135" t="n"/>
      <c r="AH360" s="135" t="n"/>
      <c r="AI360" s="135" t="n"/>
      <c r="AJ360" s="135" t="n"/>
      <c r="AK360" s="135" t="n"/>
      <c r="AL360" s="135" t="n"/>
      <c r="AM360" s="135" t="n"/>
      <c r="AN360" s="135" t="n"/>
      <c r="AO360" s="135" t="n"/>
      <c r="AP360" s="135" t="n"/>
      <c r="AQ360" s="135" t="n"/>
      <c r="AR360" s="135" t="n"/>
      <c r="AS360" s="135" t="n"/>
      <c r="AT360" s="135" t="n"/>
      <c r="AU360" s="135" t="n"/>
      <c r="AV360" s="135" t="n"/>
      <c r="AW360" s="135" t="n"/>
      <c r="AX360" s="135" t="n"/>
      <c r="AY360" s="135" t="n"/>
      <c r="AZ360" s="135" t="n"/>
      <c r="BA360" s="135" t="n"/>
      <c r="BB360" s="135" t="n"/>
      <c r="BC360" s="135" t="n"/>
      <c r="BD360" s="135" t="n"/>
      <c r="BE360" s="135" t="n"/>
      <c r="BF360" s="135" t="n"/>
      <c r="BG360" s="135" t="n"/>
      <c r="BH360" s="135" t="n"/>
      <c r="BI360" s="135" t="n"/>
      <c r="BJ360" s="135" t="n"/>
      <c r="BK360" s="135" t="n"/>
      <c r="BL360" s="135" t="n"/>
      <c r="BM360" s="135" t="n"/>
      <c r="BN360" s="135" t="n"/>
      <c r="BO360" s="135" t="n"/>
      <c r="BP360" s="135" t="n"/>
      <c r="BQ360" s="135" t="n"/>
      <c r="BR360" s="135" t="n"/>
      <c r="BS360" s="135" t="n"/>
      <c r="BT360" s="135" t="n"/>
      <c r="BU360" s="135" t="n"/>
      <c r="BV360" s="135" t="n"/>
      <c r="BW360" s="135" t="n"/>
      <c r="BX360" s="135" t="n"/>
      <c r="BY360" s="135" t="n"/>
      <c r="BZ360" s="135" t="n"/>
      <c r="CA360" s="135" t="n"/>
      <c r="CB360" s="135" t="n"/>
      <c r="CC360" s="135" t="n"/>
      <c r="CD360" s="135" t="n"/>
      <c r="CE360" s="135" t="n"/>
      <c r="CF360" s="135" t="n"/>
      <c r="CG360" s="135" t="n"/>
      <c r="CH360" s="135" t="n"/>
      <c r="CI360" s="135" t="n"/>
      <c r="CJ360" s="135" t="n"/>
      <c r="CK360" s="135" t="n"/>
      <c r="CL360" s="135" t="n"/>
      <c r="CM360" s="135" t="n"/>
      <c r="CN360" s="135" t="n"/>
      <c r="CO360" s="135" t="n"/>
      <c r="CP360" s="135" t="n"/>
      <c r="CQ360" s="135" t="n"/>
      <c r="CR360" s="135" t="n"/>
      <c r="CU360" s="36" t="n"/>
      <c r="CV360" s="36" t="n"/>
      <c r="CW360" s="36" t="n"/>
      <c r="CX360" s="36" t="n"/>
      <c r="CY360" s="36" t="n"/>
      <c r="CZ360" s="36" t="n"/>
      <c r="DA360" s="36" t="n"/>
      <c r="DB360" s="36" t="n"/>
      <c r="DC360" s="36" t="n"/>
      <c r="DD360" s="36" t="n"/>
      <c r="DE360" s="36" t="n"/>
      <c r="DF360" s="36" t="n"/>
      <c r="DG360" s="36" t="n"/>
      <c r="DH360" s="36" t="n"/>
      <c r="DI360" s="36" t="n"/>
      <c r="DJ360" s="36" t="n"/>
      <c r="DK360" s="36" t="n"/>
      <c r="DL360" s="36" t="n"/>
      <c r="DM360" s="36" t="n"/>
      <c r="DN360" s="36" t="n"/>
      <c r="DO360" s="36" t="n"/>
      <c r="DP360" s="36" t="n"/>
      <c r="DQ360" s="36" t="n"/>
      <c r="DR360" s="36" t="n"/>
      <c r="DS360" s="36" t="n"/>
      <c r="DT360" s="36" t="n"/>
      <c r="DU360" s="36" t="n"/>
      <c r="DV360" s="36" t="n"/>
      <c r="DW360" s="36" t="n"/>
      <c r="DX360" s="36" t="n"/>
      <c r="DY360" s="36" t="n"/>
      <c r="DZ360" s="36" t="n"/>
      <c r="EA360" s="36" t="n"/>
      <c r="EB360" s="36" t="n"/>
      <c r="EC360" s="36" t="n"/>
      <c r="ED360" s="36" t="n"/>
      <c r="EE360" s="36" t="n"/>
      <c r="EF360" s="36" t="n"/>
      <c r="EG360" s="36" t="n"/>
      <c r="EH360" s="36" t="n"/>
      <c r="EI360" s="36" t="n"/>
      <c r="EJ360" s="36" t="n"/>
      <c r="EK360" s="36" t="n"/>
      <c r="EL360" s="36" t="n"/>
      <c r="EM360" s="36" t="n"/>
      <c r="EN360" s="36" t="n"/>
    </row>
    <row r="361">
      <c r="A361" s="36" t="n"/>
      <c r="B361" s="36" t="n"/>
      <c r="C361" s="144" t="n"/>
      <c r="D361" s="144" t="n"/>
      <c r="E361" s="135" t="n"/>
      <c r="F361" s="135" t="n"/>
      <c r="G361" s="135" t="n"/>
      <c r="H361" s="135" t="n"/>
      <c r="I361" s="135" t="n"/>
      <c r="J361" s="135" t="n"/>
      <c r="K361" s="135" t="n"/>
      <c r="L361" s="135" t="n"/>
      <c r="M361" s="135" t="n"/>
      <c r="N361" s="135" t="n"/>
      <c r="O361" s="135" t="n"/>
      <c r="P361" s="135" t="n"/>
      <c r="Q361" s="135" t="n"/>
      <c r="R361" s="135" t="n"/>
      <c r="S361" s="135" t="n"/>
      <c r="T361" s="135" t="n"/>
      <c r="U361" s="135" t="n"/>
      <c r="V361" s="135" t="n"/>
      <c r="W361" s="135" t="n"/>
      <c r="X361" s="135" t="n"/>
      <c r="Y361" s="135" t="n"/>
      <c r="Z361" s="135" t="n"/>
      <c r="AA361" s="135" t="n"/>
      <c r="AB361" s="135" t="n"/>
      <c r="AC361" s="135" t="n"/>
      <c r="AD361" s="135" t="n"/>
      <c r="AE361" s="135" t="n"/>
      <c r="AF361" s="135" t="n"/>
      <c r="AG361" s="135" t="n"/>
      <c r="AH361" s="135" t="n"/>
      <c r="AI361" s="135" t="n"/>
      <c r="AJ361" s="135" t="n"/>
      <c r="AK361" s="135" t="n"/>
      <c r="AL361" s="135" t="n"/>
      <c r="AM361" s="135" t="n"/>
      <c r="AN361" s="135" t="n"/>
      <c r="AO361" s="135" t="n"/>
      <c r="AP361" s="135" t="n"/>
      <c r="AQ361" s="135" t="n"/>
      <c r="AR361" s="135" t="n"/>
      <c r="AS361" s="135" t="n"/>
      <c r="AT361" s="135" t="n"/>
      <c r="AU361" s="135" t="n"/>
      <c r="AV361" s="135" t="n"/>
      <c r="AW361" s="135" t="n"/>
      <c r="AX361" s="135" t="n"/>
      <c r="AY361" s="135" t="n"/>
      <c r="AZ361" s="135" t="n"/>
      <c r="BA361" s="135" t="n"/>
      <c r="BB361" s="135" t="n"/>
      <c r="BC361" s="135" t="n"/>
      <c r="BD361" s="135" t="n"/>
      <c r="BE361" s="135" t="n"/>
      <c r="BF361" s="135" t="n"/>
      <c r="BG361" s="135" t="n"/>
      <c r="BH361" s="135" t="n"/>
      <c r="BI361" s="135" t="n"/>
      <c r="BJ361" s="135" t="n"/>
      <c r="BK361" s="135" t="n"/>
      <c r="BL361" s="135" t="n"/>
      <c r="BM361" s="135" t="n"/>
      <c r="BN361" s="135" t="n"/>
      <c r="BO361" s="135" t="n"/>
      <c r="BP361" s="135" t="n"/>
      <c r="BQ361" s="135" t="n"/>
      <c r="BR361" s="135" t="n"/>
      <c r="BS361" s="135" t="n"/>
      <c r="BT361" s="135" t="n"/>
      <c r="BU361" s="135" t="n"/>
      <c r="BV361" s="135" t="n"/>
      <c r="BW361" s="135" t="n"/>
      <c r="BX361" s="135" t="n"/>
      <c r="BY361" s="135" t="n"/>
      <c r="BZ361" s="135" t="n"/>
      <c r="CA361" s="135" t="n"/>
      <c r="CB361" s="135" t="n"/>
      <c r="CC361" s="135" t="n"/>
      <c r="CD361" s="135" t="n"/>
      <c r="CE361" s="135" t="n"/>
      <c r="CF361" s="135" t="n"/>
      <c r="CG361" s="135" t="n"/>
      <c r="CH361" s="135" t="n"/>
      <c r="CI361" s="135" t="n"/>
      <c r="CJ361" s="135" t="n"/>
      <c r="CK361" s="135" t="n"/>
      <c r="CL361" s="135" t="n"/>
      <c r="CM361" s="135" t="n"/>
      <c r="CN361" s="135" t="n"/>
      <c r="CO361" s="135" t="n"/>
      <c r="CP361" s="135" t="n"/>
      <c r="CQ361" s="135" t="n"/>
      <c r="CR361" s="135" t="n"/>
      <c r="CU361" s="36" t="n"/>
      <c r="CV361" s="36" t="n"/>
      <c r="CW361" s="36" t="n"/>
      <c r="CX361" s="36" t="n"/>
      <c r="CY361" s="36" t="n"/>
      <c r="CZ361" s="36" t="n"/>
      <c r="DA361" s="36" t="n"/>
      <c r="DB361" s="36" t="n"/>
      <c r="DC361" s="36" t="n"/>
      <c r="DD361" s="36" t="n"/>
      <c r="DE361" s="36" t="n"/>
      <c r="DF361" s="36" t="n"/>
      <c r="DG361" s="36" t="n"/>
      <c r="DH361" s="36" t="n"/>
      <c r="DI361" s="36" t="n"/>
      <c r="DJ361" s="36" t="n"/>
      <c r="DK361" s="36" t="n"/>
      <c r="DL361" s="36" t="n"/>
      <c r="DM361" s="36" t="n"/>
      <c r="DN361" s="36" t="n"/>
      <c r="DO361" s="36" t="n"/>
      <c r="DP361" s="36" t="n"/>
      <c r="DQ361" s="36" t="n"/>
      <c r="DR361" s="36" t="n"/>
      <c r="DS361" s="36" t="n"/>
      <c r="DT361" s="36" t="n"/>
      <c r="DU361" s="36" t="n"/>
      <c r="DV361" s="36" t="n"/>
      <c r="DW361" s="36" t="n"/>
      <c r="DX361" s="36" t="n"/>
      <c r="DY361" s="36" t="n"/>
      <c r="DZ361" s="36" t="n"/>
      <c r="EA361" s="36" t="n"/>
      <c r="EB361" s="36" t="n"/>
      <c r="EC361" s="36" t="n"/>
      <c r="ED361" s="36" t="n"/>
      <c r="EE361" s="36" t="n"/>
      <c r="EF361" s="36" t="n"/>
      <c r="EG361" s="36" t="n"/>
      <c r="EH361" s="36" t="n"/>
      <c r="EI361" s="36" t="n"/>
      <c r="EJ361" s="36" t="n"/>
      <c r="EK361" s="36" t="n"/>
      <c r="EL361" s="36" t="n"/>
      <c r="EM361" s="36" t="n"/>
      <c r="EN361" s="36" t="n"/>
    </row>
    <row r="362">
      <c r="A362" s="36" t="n"/>
      <c r="B362" s="36" t="n"/>
      <c r="C362" s="144" t="n"/>
      <c r="D362" s="144" t="n"/>
      <c r="E362" s="135" t="n"/>
      <c r="F362" s="135" t="n"/>
      <c r="G362" s="135" t="n"/>
      <c r="H362" s="135" t="n"/>
      <c r="I362" s="135" t="n"/>
      <c r="J362" s="135" t="n"/>
      <c r="K362" s="135" t="n"/>
      <c r="L362" s="135" t="n"/>
      <c r="M362" s="135" t="n"/>
      <c r="N362" s="135" t="n"/>
      <c r="O362" s="135" t="n"/>
      <c r="P362" s="135" t="n"/>
      <c r="Q362" s="135" t="n"/>
      <c r="R362" s="135" t="n"/>
      <c r="S362" s="135" t="n"/>
      <c r="T362" s="135" t="n"/>
      <c r="U362" s="135" t="n"/>
      <c r="V362" s="135" t="n"/>
      <c r="W362" s="135" t="n"/>
      <c r="X362" s="135" t="n"/>
      <c r="Y362" s="135" t="n"/>
      <c r="Z362" s="135" t="n"/>
      <c r="AA362" s="135" t="n"/>
      <c r="AB362" s="135" t="n"/>
      <c r="AC362" s="135" t="n"/>
      <c r="AD362" s="135" t="n"/>
      <c r="AE362" s="135" t="n"/>
      <c r="AF362" s="135" t="n"/>
      <c r="AG362" s="135" t="n"/>
      <c r="AH362" s="135" t="n"/>
      <c r="AI362" s="135" t="n"/>
      <c r="AJ362" s="135" t="n"/>
      <c r="AK362" s="135" t="n"/>
      <c r="AL362" s="135" t="n"/>
      <c r="AM362" s="135" t="n"/>
      <c r="AN362" s="135" t="n"/>
      <c r="AO362" s="135" t="n"/>
      <c r="AP362" s="135" t="n"/>
      <c r="AQ362" s="135" t="n"/>
      <c r="AR362" s="135" t="n"/>
      <c r="AS362" s="135" t="n"/>
      <c r="AT362" s="135" t="n"/>
      <c r="AU362" s="135" t="n"/>
      <c r="AV362" s="135" t="n"/>
      <c r="AW362" s="135" t="n"/>
      <c r="AX362" s="135" t="n"/>
      <c r="AY362" s="135" t="n"/>
      <c r="AZ362" s="135" t="n"/>
      <c r="BA362" s="135" t="n"/>
      <c r="BB362" s="135" t="n"/>
      <c r="BC362" s="135" t="n"/>
      <c r="BD362" s="135" t="n"/>
      <c r="BE362" s="135" t="n"/>
      <c r="BF362" s="135" t="n"/>
      <c r="BG362" s="135" t="n"/>
      <c r="BH362" s="135" t="n"/>
      <c r="BI362" s="135" t="n"/>
      <c r="BJ362" s="135" t="n"/>
      <c r="BK362" s="135" t="n"/>
      <c r="BL362" s="135" t="n"/>
      <c r="BM362" s="135" t="n"/>
      <c r="BN362" s="135" t="n"/>
      <c r="BO362" s="135" t="n"/>
      <c r="BP362" s="135" t="n"/>
      <c r="BQ362" s="135" t="n"/>
      <c r="BR362" s="135" t="n"/>
      <c r="BS362" s="135" t="n"/>
      <c r="BT362" s="135" t="n"/>
      <c r="BU362" s="135" t="n"/>
      <c r="BV362" s="135" t="n"/>
      <c r="BW362" s="135" t="n"/>
      <c r="BX362" s="135" t="n"/>
      <c r="BY362" s="135" t="n"/>
      <c r="BZ362" s="135" t="n"/>
      <c r="CA362" s="135" t="n"/>
      <c r="CB362" s="135" t="n"/>
      <c r="CC362" s="135" t="n"/>
      <c r="CD362" s="135" t="n"/>
      <c r="CE362" s="135" t="n"/>
      <c r="CF362" s="135" t="n"/>
      <c r="CG362" s="135" t="n"/>
      <c r="CH362" s="135" t="n"/>
      <c r="CI362" s="135" t="n"/>
      <c r="CJ362" s="135" t="n"/>
      <c r="CK362" s="135" t="n"/>
      <c r="CL362" s="135" t="n"/>
      <c r="CM362" s="135" t="n"/>
      <c r="CN362" s="135" t="n"/>
      <c r="CO362" s="135" t="n"/>
      <c r="CP362" s="135" t="n"/>
      <c r="CQ362" s="135" t="n"/>
      <c r="CR362" s="135" t="n"/>
      <c r="CU362" s="36" t="n"/>
      <c r="CV362" s="36" t="n"/>
      <c r="CW362" s="36" t="n"/>
      <c r="CX362" s="36" t="n"/>
      <c r="CY362" s="36" t="n"/>
      <c r="CZ362" s="36" t="n"/>
      <c r="DA362" s="36" t="n"/>
      <c r="DB362" s="36" t="n"/>
      <c r="DC362" s="36" t="n"/>
      <c r="DD362" s="36" t="n"/>
      <c r="DE362" s="36" t="n"/>
      <c r="DF362" s="36" t="n"/>
      <c r="DG362" s="36" t="n"/>
      <c r="DH362" s="36" t="n"/>
      <c r="DI362" s="36" t="n"/>
      <c r="DJ362" s="36" t="n"/>
      <c r="DK362" s="36" t="n"/>
      <c r="DL362" s="36" t="n"/>
      <c r="DM362" s="36" t="n"/>
      <c r="DN362" s="36" t="n"/>
      <c r="DO362" s="36" t="n"/>
      <c r="DP362" s="36" t="n"/>
      <c r="DQ362" s="36" t="n"/>
      <c r="DR362" s="36" t="n"/>
      <c r="DS362" s="36" t="n"/>
      <c r="DT362" s="36" t="n"/>
      <c r="DU362" s="36" t="n"/>
      <c r="DV362" s="36" t="n"/>
      <c r="DW362" s="36" t="n"/>
      <c r="DX362" s="36" t="n"/>
      <c r="DY362" s="36" t="n"/>
      <c r="DZ362" s="36" t="n"/>
      <c r="EA362" s="36" t="n"/>
      <c r="EB362" s="36" t="n"/>
      <c r="EC362" s="36" t="n"/>
      <c r="ED362" s="36" t="n"/>
      <c r="EE362" s="36" t="n"/>
      <c r="EF362" s="36" t="n"/>
      <c r="EG362" s="36" t="n"/>
      <c r="EH362" s="36" t="n"/>
      <c r="EI362" s="36" t="n"/>
      <c r="EJ362" s="36" t="n"/>
      <c r="EK362" s="36" t="n"/>
      <c r="EL362" s="36" t="n"/>
      <c r="EM362" s="36" t="n"/>
      <c r="EN362" s="36" t="n"/>
    </row>
    <row r="363">
      <c r="A363" s="36" t="n"/>
      <c r="B363" s="36" t="n"/>
      <c r="C363" s="144" t="n"/>
      <c r="D363" s="144" t="n"/>
      <c r="E363" s="135" t="n"/>
      <c r="F363" s="135" t="n"/>
      <c r="G363" s="135" t="n"/>
      <c r="H363" s="135" t="n"/>
      <c r="I363" s="135" t="n"/>
      <c r="J363" s="135" t="n"/>
      <c r="K363" s="135" t="n"/>
      <c r="L363" s="135" t="n"/>
      <c r="M363" s="135" t="n"/>
      <c r="N363" s="135" t="n"/>
      <c r="O363" s="135" t="n"/>
      <c r="P363" s="135" t="n"/>
      <c r="Q363" s="135" t="n"/>
      <c r="R363" s="135" t="n"/>
      <c r="S363" s="135" t="n"/>
      <c r="T363" s="135" t="n"/>
      <c r="U363" s="135" t="n"/>
      <c r="V363" s="135" t="n"/>
      <c r="W363" s="135" t="n"/>
      <c r="X363" s="135" t="n"/>
      <c r="Y363" s="135" t="n"/>
      <c r="Z363" s="135" t="n"/>
      <c r="AA363" s="135" t="n"/>
      <c r="AB363" s="135" t="n"/>
      <c r="AC363" s="135" t="n"/>
      <c r="AD363" s="135" t="n"/>
      <c r="AE363" s="135" t="n"/>
      <c r="AF363" s="135" t="n"/>
      <c r="AG363" s="135" t="n"/>
      <c r="AH363" s="135" t="n"/>
      <c r="AI363" s="135" t="n"/>
      <c r="AJ363" s="135" t="n"/>
      <c r="AK363" s="135" t="n"/>
      <c r="AL363" s="135" t="n"/>
      <c r="AM363" s="135" t="n"/>
      <c r="AN363" s="135" t="n"/>
      <c r="AO363" s="135" t="n"/>
      <c r="AP363" s="135" t="n"/>
      <c r="AQ363" s="135" t="n"/>
      <c r="AR363" s="135" t="n"/>
      <c r="AS363" s="135" t="n"/>
      <c r="AT363" s="135" t="n"/>
      <c r="AU363" s="135" t="n"/>
      <c r="AV363" s="135" t="n"/>
      <c r="AW363" s="135" t="n"/>
      <c r="AX363" s="135" t="n"/>
      <c r="AY363" s="135" t="n"/>
      <c r="AZ363" s="135" t="n"/>
      <c r="BA363" s="135" t="n"/>
      <c r="BB363" s="135" t="n"/>
      <c r="BC363" s="135" t="n"/>
      <c r="BD363" s="135" t="n"/>
      <c r="BE363" s="135" t="n"/>
      <c r="BF363" s="135" t="n"/>
      <c r="BG363" s="135" t="n"/>
      <c r="BH363" s="135" t="n"/>
      <c r="BI363" s="135" t="n"/>
      <c r="BJ363" s="135" t="n"/>
      <c r="BK363" s="135" t="n"/>
      <c r="BL363" s="135" t="n"/>
      <c r="BM363" s="135" t="n"/>
      <c r="BN363" s="135" t="n"/>
      <c r="BO363" s="135" t="n"/>
      <c r="BP363" s="135" t="n"/>
      <c r="BQ363" s="135" t="n"/>
      <c r="BR363" s="135" t="n"/>
      <c r="BS363" s="135" t="n"/>
      <c r="BT363" s="135" t="n"/>
      <c r="BU363" s="135" t="n"/>
      <c r="BV363" s="135" t="n"/>
      <c r="BW363" s="135" t="n"/>
      <c r="BX363" s="135" t="n"/>
      <c r="BY363" s="135" t="n"/>
      <c r="BZ363" s="135" t="n"/>
      <c r="CA363" s="135" t="n"/>
      <c r="CB363" s="135" t="n"/>
      <c r="CC363" s="135" t="n"/>
      <c r="CD363" s="135" t="n"/>
      <c r="CE363" s="135" t="n"/>
      <c r="CF363" s="135" t="n"/>
      <c r="CG363" s="135" t="n"/>
      <c r="CH363" s="135" t="n"/>
      <c r="CI363" s="135" t="n"/>
      <c r="CJ363" s="135" t="n"/>
      <c r="CK363" s="135" t="n"/>
      <c r="CL363" s="135" t="n"/>
      <c r="CM363" s="135" t="n"/>
      <c r="CN363" s="135" t="n"/>
      <c r="CO363" s="135" t="n"/>
      <c r="CP363" s="135" t="n"/>
      <c r="CQ363" s="135" t="n"/>
      <c r="CR363" s="135" t="n"/>
      <c r="CU363" s="36" t="n"/>
      <c r="CV363" s="36" t="n"/>
      <c r="CW363" s="36" t="n"/>
      <c r="CX363" s="36" t="n"/>
      <c r="CY363" s="36" t="n"/>
      <c r="CZ363" s="36" t="n"/>
      <c r="DA363" s="36" t="n"/>
      <c r="DB363" s="36" t="n"/>
      <c r="DC363" s="36" t="n"/>
      <c r="DD363" s="36" t="n"/>
      <c r="DE363" s="36" t="n"/>
      <c r="DF363" s="36" t="n"/>
      <c r="DG363" s="36" t="n"/>
      <c r="DH363" s="36" t="n"/>
      <c r="DI363" s="36" t="n"/>
      <c r="DJ363" s="36" t="n"/>
      <c r="DK363" s="36" t="n"/>
      <c r="DL363" s="36" t="n"/>
      <c r="DM363" s="36" t="n"/>
      <c r="DN363" s="36" t="n"/>
      <c r="DO363" s="36" t="n"/>
      <c r="DP363" s="36" t="n"/>
      <c r="DQ363" s="36" t="n"/>
      <c r="DR363" s="36" t="n"/>
      <c r="DS363" s="36" t="n"/>
      <c r="DT363" s="36" t="n"/>
      <c r="DU363" s="36" t="n"/>
      <c r="DV363" s="36" t="n"/>
      <c r="DW363" s="36" t="n"/>
      <c r="DX363" s="36" t="n"/>
      <c r="DY363" s="36" t="n"/>
      <c r="DZ363" s="36" t="n"/>
      <c r="EA363" s="36" t="n"/>
      <c r="EB363" s="36" t="n"/>
      <c r="EC363" s="36" t="n"/>
      <c r="ED363" s="36" t="n"/>
      <c r="EE363" s="36" t="n"/>
      <c r="EF363" s="36" t="n"/>
      <c r="EG363" s="36" t="n"/>
      <c r="EH363" s="36" t="n"/>
      <c r="EI363" s="36" t="n"/>
      <c r="EJ363" s="36" t="n"/>
      <c r="EK363" s="36" t="n"/>
      <c r="EL363" s="36" t="n"/>
      <c r="EM363" s="36" t="n"/>
      <c r="EN363" s="36" t="n"/>
    </row>
    <row r="364">
      <c r="A364" s="36" t="n"/>
      <c r="B364" s="36" t="n"/>
      <c r="C364" s="144" t="n"/>
      <c r="D364" s="144" t="n"/>
      <c r="E364" s="135" t="n"/>
      <c r="F364" s="135" t="n"/>
      <c r="G364" s="135" t="n"/>
      <c r="H364" s="135" t="n"/>
      <c r="I364" s="135" t="n"/>
      <c r="J364" s="135" t="n"/>
      <c r="K364" s="135" t="n"/>
      <c r="L364" s="135" t="n"/>
      <c r="M364" s="135" t="n"/>
      <c r="N364" s="135" t="n"/>
      <c r="O364" s="135" t="n"/>
      <c r="P364" s="135" t="n"/>
      <c r="Q364" s="135" t="n"/>
      <c r="R364" s="135" t="n"/>
      <c r="S364" s="135" t="n"/>
      <c r="T364" s="135" t="n"/>
      <c r="U364" s="135" t="n"/>
      <c r="V364" s="135" t="n"/>
      <c r="W364" s="135" t="n"/>
      <c r="X364" s="135" t="n"/>
      <c r="Y364" s="135" t="n"/>
      <c r="Z364" s="135" t="n"/>
      <c r="AA364" s="135" t="n"/>
      <c r="AB364" s="135" t="n"/>
      <c r="AC364" s="135" t="n"/>
      <c r="AD364" s="135" t="n"/>
      <c r="AE364" s="135" t="n"/>
      <c r="AF364" s="135" t="n"/>
      <c r="AG364" s="135" t="n"/>
      <c r="AH364" s="135" t="n"/>
      <c r="AI364" s="135" t="n"/>
      <c r="AJ364" s="135" t="n"/>
      <c r="AK364" s="135" t="n"/>
      <c r="AL364" s="135" t="n"/>
      <c r="AM364" s="135" t="n"/>
      <c r="AN364" s="135" t="n"/>
      <c r="AO364" s="135" t="n"/>
      <c r="AP364" s="135" t="n"/>
      <c r="AQ364" s="135" t="n"/>
      <c r="AR364" s="135" t="n"/>
      <c r="AS364" s="135" t="n"/>
      <c r="AT364" s="135" t="n"/>
      <c r="AU364" s="135" t="n"/>
      <c r="AV364" s="135" t="n"/>
      <c r="AW364" s="135" t="n"/>
      <c r="AX364" s="135" t="n"/>
      <c r="AY364" s="135" t="n"/>
      <c r="AZ364" s="135" t="n"/>
      <c r="BA364" s="135" t="n"/>
      <c r="BB364" s="135" t="n"/>
      <c r="BC364" s="135" t="n"/>
      <c r="BD364" s="135" t="n"/>
      <c r="BE364" s="135" t="n"/>
      <c r="BF364" s="135" t="n"/>
      <c r="BG364" s="135" t="n"/>
      <c r="BH364" s="135" t="n"/>
      <c r="BI364" s="135" t="n"/>
      <c r="BJ364" s="135" t="n"/>
      <c r="BK364" s="135" t="n"/>
      <c r="BL364" s="135" t="n"/>
      <c r="BM364" s="135" t="n"/>
      <c r="BN364" s="135" t="n"/>
      <c r="BO364" s="135" t="n"/>
      <c r="BP364" s="135" t="n"/>
      <c r="BQ364" s="135" t="n"/>
      <c r="BR364" s="135" t="n"/>
      <c r="BS364" s="135" t="n"/>
      <c r="BT364" s="135" t="n"/>
      <c r="BU364" s="135" t="n"/>
      <c r="BV364" s="135" t="n"/>
      <c r="BW364" s="135" t="n"/>
      <c r="BX364" s="135" t="n"/>
      <c r="BY364" s="135" t="n"/>
      <c r="BZ364" s="135" t="n"/>
      <c r="CA364" s="135" t="n"/>
      <c r="CB364" s="135" t="n"/>
      <c r="CC364" s="135" t="n"/>
      <c r="CD364" s="135" t="n"/>
      <c r="CE364" s="135" t="n"/>
      <c r="CF364" s="135" t="n"/>
      <c r="CG364" s="135" t="n"/>
      <c r="CH364" s="135" t="n"/>
      <c r="CI364" s="135" t="n"/>
      <c r="CJ364" s="135" t="n"/>
      <c r="CK364" s="135" t="n"/>
      <c r="CL364" s="135" t="n"/>
      <c r="CM364" s="135" t="n"/>
      <c r="CN364" s="135" t="n"/>
      <c r="CO364" s="135" t="n"/>
      <c r="CP364" s="135" t="n"/>
      <c r="CQ364" s="135" t="n"/>
      <c r="CR364" s="135" t="n"/>
      <c r="CU364" s="36" t="n"/>
      <c r="CV364" s="36" t="n"/>
      <c r="CW364" s="36" t="n"/>
      <c r="CX364" s="36" t="n"/>
      <c r="CY364" s="36" t="n"/>
      <c r="CZ364" s="36" t="n"/>
      <c r="DA364" s="36" t="n"/>
      <c r="DB364" s="36" t="n"/>
      <c r="DC364" s="36" t="n"/>
      <c r="DD364" s="36" t="n"/>
      <c r="DE364" s="36" t="n"/>
      <c r="DF364" s="36" t="n"/>
      <c r="DG364" s="36" t="n"/>
      <c r="DH364" s="36" t="n"/>
      <c r="DI364" s="36" t="n"/>
      <c r="DJ364" s="36" t="n"/>
      <c r="DK364" s="36" t="n"/>
      <c r="DL364" s="36" t="n"/>
      <c r="DM364" s="36" t="n"/>
      <c r="DN364" s="36" t="n"/>
      <c r="DO364" s="36" t="n"/>
      <c r="DP364" s="36" t="n"/>
      <c r="DQ364" s="36" t="n"/>
      <c r="DR364" s="36" t="n"/>
      <c r="DS364" s="36" t="n"/>
      <c r="DT364" s="36" t="n"/>
      <c r="DU364" s="36" t="n"/>
      <c r="DV364" s="36" t="n"/>
      <c r="DW364" s="36" t="n"/>
      <c r="DX364" s="36" t="n"/>
      <c r="DY364" s="36" t="n"/>
      <c r="DZ364" s="36" t="n"/>
      <c r="EA364" s="36" t="n"/>
      <c r="EB364" s="36" t="n"/>
      <c r="EC364" s="36" t="n"/>
      <c r="ED364" s="36" t="n"/>
      <c r="EE364" s="36" t="n"/>
      <c r="EF364" s="36" t="n"/>
      <c r="EG364" s="36" t="n"/>
      <c r="EH364" s="36" t="n"/>
      <c r="EI364" s="36" t="n"/>
      <c r="EJ364" s="36" t="n"/>
      <c r="EK364" s="36" t="n"/>
      <c r="EL364" s="36" t="n"/>
      <c r="EM364" s="36" t="n"/>
      <c r="EN364" s="36" t="n"/>
    </row>
    <row r="365">
      <c r="A365" s="36" t="n"/>
      <c r="B365" s="36" t="n"/>
      <c r="C365" s="144" t="n"/>
      <c r="D365" s="144" t="n"/>
      <c r="E365" s="135" t="n"/>
      <c r="F365" s="135" t="n"/>
      <c r="G365" s="135" t="n"/>
      <c r="H365" s="135" t="n"/>
      <c r="I365" s="135" t="n"/>
      <c r="J365" s="135" t="n"/>
      <c r="K365" s="135" t="n"/>
      <c r="L365" s="135" t="n"/>
      <c r="M365" s="135" t="n"/>
      <c r="N365" s="135" t="n"/>
      <c r="O365" s="135" t="n"/>
      <c r="P365" s="135" t="n"/>
      <c r="Q365" s="135" t="n"/>
      <c r="R365" s="135" t="n"/>
      <c r="S365" s="135" t="n"/>
      <c r="T365" s="135" t="n"/>
      <c r="U365" s="135" t="n"/>
      <c r="V365" s="135" t="n"/>
      <c r="W365" s="135" t="n"/>
      <c r="X365" s="135" t="n"/>
      <c r="Y365" s="135" t="n"/>
      <c r="Z365" s="135" t="n"/>
      <c r="AA365" s="135" t="n"/>
      <c r="AB365" s="135" t="n"/>
      <c r="AC365" s="135" t="n"/>
      <c r="AD365" s="135" t="n"/>
      <c r="AE365" s="135" t="n"/>
      <c r="AF365" s="135" t="n"/>
      <c r="AG365" s="135" t="n"/>
      <c r="AH365" s="135" t="n"/>
      <c r="AI365" s="135" t="n"/>
      <c r="AJ365" s="135" t="n"/>
      <c r="AK365" s="135" t="n"/>
      <c r="AL365" s="135" t="n"/>
      <c r="AM365" s="135" t="n"/>
      <c r="AN365" s="135" t="n"/>
      <c r="AO365" s="135" t="n"/>
      <c r="AP365" s="135" t="n"/>
      <c r="AQ365" s="135" t="n"/>
      <c r="AR365" s="135" t="n"/>
      <c r="AS365" s="135" t="n"/>
      <c r="AT365" s="135" t="n"/>
      <c r="AU365" s="135" t="n"/>
      <c r="AV365" s="135" t="n"/>
      <c r="AW365" s="135" t="n"/>
      <c r="AX365" s="135" t="n"/>
      <c r="AY365" s="135" t="n"/>
      <c r="AZ365" s="135" t="n"/>
      <c r="BA365" s="135" t="n"/>
      <c r="BB365" s="135" t="n"/>
      <c r="BC365" s="135" t="n"/>
      <c r="BD365" s="135" t="n"/>
      <c r="BE365" s="135" t="n"/>
      <c r="BF365" s="135" t="n"/>
      <c r="BG365" s="135" t="n"/>
      <c r="BH365" s="135" t="n"/>
      <c r="BI365" s="135" t="n"/>
      <c r="BJ365" s="135" t="n"/>
      <c r="BK365" s="135" t="n"/>
      <c r="BL365" s="135" t="n"/>
      <c r="BM365" s="135" t="n"/>
      <c r="BN365" s="135" t="n"/>
      <c r="BO365" s="135" t="n"/>
      <c r="BP365" s="135" t="n"/>
      <c r="BQ365" s="135" t="n"/>
      <c r="BR365" s="135" t="n"/>
      <c r="BS365" s="135" t="n"/>
      <c r="BT365" s="135" t="n"/>
      <c r="BU365" s="135" t="n"/>
      <c r="BV365" s="135" t="n"/>
      <c r="BW365" s="135" t="n"/>
      <c r="BX365" s="135" t="n"/>
      <c r="BY365" s="135" t="n"/>
      <c r="BZ365" s="135" t="n"/>
      <c r="CA365" s="135" t="n"/>
      <c r="CB365" s="135" t="n"/>
      <c r="CC365" s="135" t="n"/>
      <c r="CD365" s="135" t="n"/>
      <c r="CE365" s="135" t="n"/>
      <c r="CF365" s="135" t="n"/>
      <c r="CG365" s="135" t="n"/>
      <c r="CH365" s="135" t="n"/>
      <c r="CI365" s="135" t="n"/>
      <c r="CJ365" s="135" t="n"/>
      <c r="CK365" s="135" t="n"/>
      <c r="CL365" s="135" t="n"/>
      <c r="CM365" s="135" t="n"/>
      <c r="CN365" s="135" t="n"/>
      <c r="CO365" s="135" t="n"/>
      <c r="CP365" s="135" t="n"/>
      <c r="CQ365" s="135" t="n"/>
      <c r="CR365" s="135" t="n"/>
      <c r="CU365" s="36" t="n"/>
      <c r="CV365" s="36" t="n"/>
      <c r="CW365" s="36" t="n"/>
      <c r="CX365" s="36" t="n"/>
      <c r="CY365" s="36" t="n"/>
      <c r="CZ365" s="36" t="n"/>
      <c r="DA365" s="36" t="n"/>
      <c r="DB365" s="36" t="n"/>
      <c r="DC365" s="36" t="n"/>
      <c r="DD365" s="36" t="n"/>
      <c r="DE365" s="36" t="n"/>
      <c r="DF365" s="36" t="n"/>
      <c r="DG365" s="36" t="n"/>
      <c r="DH365" s="36" t="n"/>
      <c r="DI365" s="36" t="n"/>
      <c r="DJ365" s="36" t="n"/>
      <c r="DK365" s="36" t="n"/>
      <c r="DL365" s="36" t="n"/>
      <c r="DM365" s="36" t="n"/>
      <c r="DN365" s="36" t="n"/>
      <c r="DO365" s="36" t="n"/>
      <c r="DP365" s="36" t="n"/>
      <c r="DQ365" s="36" t="n"/>
      <c r="DR365" s="36" t="n"/>
      <c r="DS365" s="36" t="n"/>
      <c r="DT365" s="36" t="n"/>
      <c r="DU365" s="36" t="n"/>
      <c r="DV365" s="36" t="n"/>
      <c r="DW365" s="36" t="n"/>
      <c r="DX365" s="36" t="n"/>
      <c r="DY365" s="36" t="n"/>
      <c r="DZ365" s="36" t="n"/>
      <c r="EA365" s="36" t="n"/>
      <c r="EB365" s="36" t="n"/>
      <c r="EC365" s="36" t="n"/>
      <c r="ED365" s="36" t="n"/>
      <c r="EE365" s="36" t="n"/>
      <c r="EF365" s="36" t="n"/>
      <c r="EG365" s="36" t="n"/>
      <c r="EH365" s="36" t="n"/>
      <c r="EI365" s="36" t="n"/>
      <c r="EJ365" s="36" t="n"/>
      <c r="EK365" s="36" t="n"/>
      <c r="EL365" s="36" t="n"/>
      <c r="EM365" s="36" t="n"/>
      <c r="EN365" s="36" t="n"/>
    </row>
    <row r="366">
      <c r="A366" s="36" t="n"/>
      <c r="B366" s="36" t="n"/>
      <c r="C366" s="144" t="n"/>
      <c r="D366" s="144" t="n"/>
      <c r="E366" s="135" t="n"/>
      <c r="F366" s="135" t="n"/>
      <c r="G366" s="135" t="n"/>
      <c r="H366" s="135" t="n"/>
      <c r="I366" s="135" t="n"/>
      <c r="J366" s="135" t="n"/>
      <c r="K366" s="135" t="n"/>
      <c r="L366" s="135" t="n"/>
      <c r="M366" s="135" t="n"/>
      <c r="N366" s="135" t="n"/>
      <c r="O366" s="135" t="n"/>
      <c r="P366" s="135" t="n"/>
      <c r="Q366" s="135" t="n"/>
      <c r="R366" s="135" t="n"/>
      <c r="S366" s="135" t="n"/>
      <c r="T366" s="135" t="n"/>
      <c r="U366" s="135" t="n"/>
      <c r="V366" s="135" t="n"/>
      <c r="W366" s="135" t="n"/>
      <c r="X366" s="135" t="n"/>
      <c r="Y366" s="135" t="n"/>
      <c r="Z366" s="135" t="n"/>
      <c r="AA366" s="135" t="n"/>
      <c r="AB366" s="135" t="n"/>
      <c r="AC366" s="135" t="n"/>
      <c r="AD366" s="135" t="n"/>
      <c r="AE366" s="135" t="n"/>
      <c r="AF366" s="135" t="n"/>
      <c r="AG366" s="135" t="n"/>
      <c r="AH366" s="135" t="n"/>
      <c r="AI366" s="135" t="n"/>
      <c r="AJ366" s="135" t="n"/>
      <c r="AK366" s="135" t="n"/>
      <c r="AL366" s="135" t="n"/>
      <c r="AM366" s="135" t="n"/>
      <c r="AN366" s="135" t="n"/>
      <c r="AO366" s="135" t="n"/>
      <c r="AP366" s="135" t="n"/>
      <c r="AQ366" s="135" t="n"/>
      <c r="AR366" s="135" t="n"/>
      <c r="AS366" s="135" t="n"/>
      <c r="AT366" s="135" t="n"/>
      <c r="AU366" s="135" t="n"/>
      <c r="AV366" s="135" t="n"/>
      <c r="AW366" s="135" t="n"/>
      <c r="AX366" s="135" t="n"/>
      <c r="AY366" s="135" t="n"/>
      <c r="AZ366" s="135" t="n"/>
      <c r="BA366" s="135" t="n"/>
      <c r="BB366" s="135" t="n"/>
      <c r="BC366" s="135" t="n"/>
      <c r="BD366" s="135" t="n"/>
      <c r="BE366" s="135" t="n"/>
      <c r="BF366" s="135" t="n"/>
      <c r="BG366" s="135" t="n"/>
      <c r="BH366" s="135" t="n"/>
      <c r="BI366" s="135" t="n"/>
      <c r="BJ366" s="135" t="n"/>
      <c r="BK366" s="135" t="n"/>
      <c r="BL366" s="135" t="n"/>
      <c r="BM366" s="135" t="n"/>
      <c r="BN366" s="135" t="n"/>
      <c r="BO366" s="135" t="n"/>
      <c r="BP366" s="135" t="n"/>
      <c r="BQ366" s="135" t="n"/>
      <c r="BR366" s="135" t="n"/>
      <c r="BS366" s="135" t="n"/>
      <c r="BT366" s="135" t="n"/>
      <c r="BU366" s="135" t="n"/>
      <c r="BV366" s="135" t="n"/>
      <c r="BW366" s="135" t="n"/>
      <c r="BX366" s="135" t="n"/>
      <c r="BY366" s="135" t="n"/>
      <c r="BZ366" s="135" t="n"/>
      <c r="CA366" s="135" t="n"/>
      <c r="CB366" s="135" t="n"/>
      <c r="CC366" s="135" t="n"/>
      <c r="CD366" s="135" t="n"/>
      <c r="CE366" s="135" t="n"/>
      <c r="CF366" s="135" t="n"/>
      <c r="CG366" s="135" t="n"/>
      <c r="CH366" s="135" t="n"/>
      <c r="CI366" s="135" t="n"/>
      <c r="CJ366" s="135" t="n"/>
      <c r="CK366" s="135" t="n"/>
      <c r="CL366" s="135" t="n"/>
      <c r="CM366" s="135" t="n"/>
      <c r="CN366" s="135" t="n"/>
      <c r="CO366" s="135" t="n"/>
      <c r="CP366" s="135" t="n"/>
      <c r="CQ366" s="135" t="n"/>
      <c r="CR366" s="135" t="n"/>
      <c r="CU366" s="36" t="n"/>
      <c r="CV366" s="36" t="n"/>
      <c r="CW366" s="36" t="n"/>
      <c r="CX366" s="36" t="n"/>
      <c r="CY366" s="36" t="n"/>
      <c r="CZ366" s="36" t="n"/>
      <c r="DA366" s="36" t="n"/>
      <c r="DB366" s="36" t="n"/>
      <c r="DC366" s="36" t="n"/>
      <c r="DD366" s="36" t="n"/>
      <c r="DE366" s="36" t="n"/>
      <c r="DF366" s="36" t="n"/>
      <c r="DG366" s="36" t="n"/>
      <c r="DH366" s="36" t="n"/>
      <c r="DI366" s="36" t="n"/>
      <c r="DJ366" s="36" t="n"/>
      <c r="DK366" s="36" t="n"/>
      <c r="DL366" s="36" t="n"/>
      <c r="DM366" s="36" t="n"/>
      <c r="DN366" s="36" t="n"/>
      <c r="DO366" s="36" t="n"/>
      <c r="DP366" s="36" t="n"/>
      <c r="DQ366" s="36" t="n"/>
      <c r="DR366" s="36" t="n"/>
      <c r="DS366" s="36" t="n"/>
      <c r="DT366" s="36" t="n"/>
      <c r="DU366" s="36" t="n"/>
      <c r="DV366" s="36" t="n"/>
      <c r="DW366" s="36" t="n"/>
      <c r="DX366" s="36" t="n"/>
      <c r="DY366" s="36" t="n"/>
      <c r="DZ366" s="36" t="n"/>
      <c r="EA366" s="36" t="n"/>
      <c r="EB366" s="36" t="n"/>
      <c r="EC366" s="36" t="n"/>
      <c r="ED366" s="36" t="n"/>
      <c r="EE366" s="36" t="n"/>
      <c r="EF366" s="36" t="n"/>
      <c r="EG366" s="36" t="n"/>
      <c r="EH366" s="36" t="n"/>
      <c r="EI366" s="36" t="n"/>
      <c r="EJ366" s="36" t="n"/>
      <c r="EK366" s="36" t="n"/>
      <c r="EL366" s="36" t="n"/>
      <c r="EM366" s="36" t="n"/>
      <c r="EN366" s="36" t="n"/>
    </row>
    <row r="367">
      <c r="A367" s="36" t="n"/>
      <c r="B367" s="36" t="n"/>
      <c r="C367" s="144" t="n"/>
      <c r="D367" s="144" t="n"/>
      <c r="E367" s="135" t="n"/>
      <c r="F367" s="135" t="n"/>
      <c r="G367" s="135" t="n"/>
      <c r="H367" s="135" t="n"/>
      <c r="I367" s="135" t="n"/>
      <c r="J367" s="135" t="n"/>
      <c r="K367" s="135" t="n"/>
      <c r="L367" s="135" t="n"/>
      <c r="M367" s="135" t="n"/>
      <c r="N367" s="135" t="n"/>
      <c r="O367" s="135" t="n"/>
      <c r="P367" s="135" t="n"/>
      <c r="Q367" s="135" t="n"/>
      <c r="R367" s="135" t="n"/>
      <c r="S367" s="135" t="n"/>
      <c r="T367" s="135" t="n"/>
      <c r="U367" s="135" t="n"/>
      <c r="V367" s="135" t="n"/>
      <c r="W367" s="135" t="n"/>
      <c r="X367" s="135" t="n"/>
      <c r="Y367" s="135" t="n"/>
      <c r="Z367" s="135" t="n"/>
      <c r="AA367" s="135" t="n"/>
      <c r="AB367" s="135" t="n"/>
      <c r="AC367" s="135" t="n"/>
      <c r="AD367" s="135" t="n"/>
      <c r="AE367" s="135" t="n"/>
      <c r="AF367" s="135" t="n"/>
      <c r="AG367" s="135" t="n"/>
      <c r="AH367" s="135" t="n"/>
      <c r="AI367" s="135" t="n"/>
      <c r="AJ367" s="135" t="n"/>
      <c r="AK367" s="135" t="n"/>
      <c r="AL367" s="135" t="n"/>
      <c r="AM367" s="135" t="n"/>
      <c r="AN367" s="135" t="n"/>
      <c r="AO367" s="135" t="n"/>
      <c r="AP367" s="135" t="n"/>
      <c r="AQ367" s="135" t="n"/>
      <c r="AR367" s="135" t="n"/>
      <c r="AS367" s="135" t="n"/>
      <c r="AT367" s="135" t="n"/>
      <c r="AU367" s="135" t="n"/>
      <c r="AV367" s="135" t="n"/>
      <c r="AW367" s="135" t="n"/>
      <c r="AX367" s="135" t="n"/>
      <c r="AY367" s="135" t="n"/>
      <c r="AZ367" s="135" t="n"/>
      <c r="BA367" s="135" t="n"/>
      <c r="BB367" s="135" t="n"/>
      <c r="BC367" s="135" t="n"/>
      <c r="BD367" s="135" t="n"/>
      <c r="BE367" s="135" t="n"/>
      <c r="BF367" s="135" t="n"/>
      <c r="BG367" s="135" t="n"/>
      <c r="BH367" s="135" t="n"/>
      <c r="BI367" s="135" t="n"/>
      <c r="BJ367" s="135" t="n"/>
      <c r="BK367" s="135" t="n"/>
      <c r="BL367" s="135" t="n"/>
      <c r="BM367" s="135" t="n"/>
      <c r="BN367" s="135" t="n"/>
      <c r="BO367" s="135" t="n"/>
      <c r="BP367" s="135" t="n"/>
      <c r="BQ367" s="135" t="n"/>
      <c r="BR367" s="135" t="n"/>
      <c r="BS367" s="135" t="n"/>
      <c r="BT367" s="135" t="n"/>
      <c r="BU367" s="135" t="n"/>
      <c r="BV367" s="135" t="n"/>
      <c r="BW367" s="135" t="n"/>
      <c r="BX367" s="135" t="n"/>
      <c r="BY367" s="135" t="n"/>
      <c r="BZ367" s="135" t="n"/>
      <c r="CA367" s="135" t="n"/>
      <c r="CB367" s="135" t="n"/>
      <c r="CC367" s="135" t="n"/>
      <c r="CD367" s="135" t="n"/>
      <c r="CE367" s="135" t="n"/>
      <c r="CF367" s="135" t="n"/>
      <c r="CG367" s="135" t="n"/>
      <c r="CH367" s="135" t="n"/>
      <c r="CI367" s="135" t="n"/>
      <c r="CJ367" s="135" t="n"/>
      <c r="CK367" s="135" t="n"/>
      <c r="CL367" s="135" t="n"/>
      <c r="CM367" s="135" t="n"/>
      <c r="CN367" s="135" t="n"/>
      <c r="CO367" s="135" t="n"/>
      <c r="CP367" s="135" t="n"/>
      <c r="CQ367" s="135" t="n"/>
      <c r="CR367" s="135" t="n"/>
      <c r="CU367" s="36" t="n"/>
      <c r="CV367" s="36" t="n"/>
      <c r="CW367" s="36" t="n"/>
      <c r="CX367" s="36" t="n"/>
      <c r="CY367" s="36" t="n"/>
      <c r="CZ367" s="36" t="n"/>
      <c r="DA367" s="36" t="n"/>
      <c r="DB367" s="36" t="n"/>
      <c r="DC367" s="36" t="n"/>
      <c r="DD367" s="36" t="n"/>
      <c r="DE367" s="36" t="n"/>
      <c r="DF367" s="36" t="n"/>
      <c r="DG367" s="36" t="n"/>
      <c r="DH367" s="36" t="n"/>
      <c r="DI367" s="36" t="n"/>
      <c r="DJ367" s="36" t="n"/>
      <c r="DK367" s="36" t="n"/>
      <c r="DL367" s="36" t="n"/>
      <c r="DM367" s="36" t="n"/>
      <c r="DN367" s="36" t="n"/>
      <c r="DO367" s="36" t="n"/>
      <c r="DP367" s="36" t="n"/>
      <c r="DQ367" s="36" t="n"/>
      <c r="DR367" s="36" t="n"/>
      <c r="DS367" s="36" t="n"/>
      <c r="DT367" s="36" t="n"/>
      <c r="DU367" s="36" t="n"/>
      <c r="DV367" s="36" t="n"/>
      <c r="DW367" s="36" t="n"/>
      <c r="DX367" s="36" t="n"/>
      <c r="DY367" s="36" t="n"/>
      <c r="DZ367" s="36" t="n"/>
      <c r="EA367" s="36" t="n"/>
      <c r="EB367" s="36" t="n"/>
      <c r="EC367" s="36" t="n"/>
      <c r="ED367" s="36" t="n"/>
      <c r="EE367" s="36" t="n"/>
      <c r="EF367" s="36" t="n"/>
      <c r="EG367" s="36" t="n"/>
      <c r="EH367" s="36" t="n"/>
      <c r="EI367" s="36" t="n"/>
      <c r="EJ367" s="36" t="n"/>
      <c r="EK367" s="36" t="n"/>
      <c r="EL367" s="36" t="n"/>
      <c r="EM367" s="36" t="n"/>
      <c r="EN367" s="36" t="n"/>
    </row>
    <row r="368">
      <c r="A368" s="36" t="n"/>
      <c r="B368" s="36" t="n"/>
      <c r="C368" s="144" t="n"/>
      <c r="D368" s="144" t="n"/>
      <c r="E368" s="135" t="n"/>
      <c r="F368" s="135" t="n"/>
      <c r="G368" s="135" t="n"/>
      <c r="H368" s="135" t="n"/>
      <c r="I368" s="135" t="n"/>
      <c r="J368" s="135" t="n"/>
      <c r="K368" s="135" t="n"/>
      <c r="L368" s="135" t="n"/>
      <c r="M368" s="135" t="n"/>
      <c r="N368" s="135" t="n"/>
      <c r="O368" s="135" t="n"/>
      <c r="P368" s="135" t="n"/>
      <c r="Q368" s="135" t="n"/>
      <c r="R368" s="135" t="n"/>
      <c r="S368" s="135" t="n"/>
      <c r="T368" s="135" t="n"/>
      <c r="U368" s="135" t="n"/>
      <c r="V368" s="135" t="n"/>
      <c r="W368" s="135" t="n"/>
      <c r="X368" s="135" t="n"/>
      <c r="Y368" s="135" t="n"/>
      <c r="Z368" s="135" t="n"/>
      <c r="AA368" s="135" t="n"/>
      <c r="AB368" s="135" t="n"/>
      <c r="AC368" s="135" t="n"/>
      <c r="AD368" s="135" t="n"/>
      <c r="AE368" s="135" t="n"/>
      <c r="AF368" s="135" t="n"/>
      <c r="AG368" s="135" t="n"/>
      <c r="AH368" s="135" t="n"/>
      <c r="AI368" s="135" t="n"/>
      <c r="AJ368" s="135" t="n"/>
      <c r="AK368" s="135" t="n"/>
      <c r="AL368" s="135" t="n"/>
      <c r="AM368" s="135" t="n"/>
      <c r="AN368" s="135" t="n"/>
      <c r="AO368" s="135" t="n"/>
      <c r="AP368" s="135" t="n"/>
      <c r="AQ368" s="135" t="n"/>
      <c r="AR368" s="135" t="n"/>
      <c r="AS368" s="135" t="n"/>
      <c r="AT368" s="135" t="n"/>
      <c r="AU368" s="135" t="n"/>
      <c r="AV368" s="135" t="n"/>
      <c r="AW368" s="135" t="n"/>
      <c r="AX368" s="135" t="n"/>
      <c r="AY368" s="135" t="n"/>
      <c r="AZ368" s="135" t="n"/>
      <c r="BA368" s="135" t="n"/>
      <c r="BB368" s="135" t="n"/>
      <c r="BC368" s="135" t="n"/>
      <c r="BD368" s="135" t="n"/>
      <c r="BE368" s="135" t="n"/>
      <c r="BF368" s="135" t="n"/>
      <c r="BG368" s="135" t="n"/>
      <c r="BH368" s="135" t="n"/>
      <c r="BI368" s="135" t="n"/>
      <c r="BJ368" s="135" t="n"/>
      <c r="BK368" s="135" t="n"/>
      <c r="BL368" s="135" t="n"/>
      <c r="BM368" s="135" t="n"/>
      <c r="BN368" s="135" t="n"/>
      <c r="BO368" s="135" t="n"/>
      <c r="BP368" s="135" t="n"/>
      <c r="BQ368" s="135" t="n"/>
      <c r="BR368" s="135" t="n"/>
      <c r="BS368" s="135" t="n"/>
      <c r="BT368" s="135" t="n"/>
      <c r="BU368" s="135" t="n"/>
      <c r="BV368" s="135" t="n"/>
      <c r="BW368" s="135" t="n"/>
      <c r="BX368" s="135" t="n"/>
      <c r="BY368" s="135" t="n"/>
      <c r="BZ368" s="135" t="n"/>
      <c r="CA368" s="135" t="n"/>
      <c r="CB368" s="135" t="n"/>
      <c r="CC368" s="135" t="n"/>
      <c r="CD368" s="135" t="n"/>
      <c r="CE368" s="135" t="n"/>
      <c r="CF368" s="135" t="n"/>
      <c r="CG368" s="135" t="n"/>
      <c r="CH368" s="135" t="n"/>
      <c r="CI368" s="135" t="n"/>
      <c r="CJ368" s="135" t="n"/>
      <c r="CK368" s="135" t="n"/>
      <c r="CL368" s="135" t="n"/>
      <c r="CM368" s="135" t="n"/>
      <c r="CN368" s="135" t="n"/>
      <c r="CO368" s="135" t="n"/>
      <c r="CP368" s="135" t="n"/>
      <c r="CQ368" s="135" t="n"/>
      <c r="CR368" s="135" t="n"/>
      <c r="CU368" s="36" t="n"/>
      <c r="CV368" s="36" t="n"/>
      <c r="CW368" s="36" t="n"/>
      <c r="CX368" s="36" t="n"/>
      <c r="CY368" s="36" t="n"/>
      <c r="CZ368" s="36" t="n"/>
      <c r="DA368" s="36" t="n"/>
      <c r="DB368" s="36" t="n"/>
      <c r="DC368" s="36" t="n"/>
      <c r="DD368" s="36" t="n"/>
      <c r="DE368" s="36" t="n"/>
      <c r="DF368" s="36" t="n"/>
      <c r="DG368" s="36" t="n"/>
      <c r="DH368" s="36" t="n"/>
      <c r="DI368" s="36" t="n"/>
      <c r="DJ368" s="36" t="n"/>
      <c r="DK368" s="36" t="n"/>
      <c r="DL368" s="36" t="n"/>
      <c r="DM368" s="36" t="n"/>
      <c r="DN368" s="36" t="n"/>
      <c r="DO368" s="36" t="n"/>
      <c r="DP368" s="36" t="n"/>
      <c r="DQ368" s="36" t="n"/>
      <c r="DR368" s="36" t="n"/>
      <c r="DS368" s="36" t="n"/>
      <c r="DT368" s="36" t="n"/>
      <c r="DU368" s="36" t="n"/>
      <c r="DV368" s="36" t="n"/>
      <c r="DW368" s="36" t="n"/>
      <c r="DX368" s="36" t="n"/>
      <c r="DY368" s="36" t="n"/>
      <c r="DZ368" s="36" t="n"/>
      <c r="EA368" s="36" t="n"/>
      <c r="EB368" s="36" t="n"/>
      <c r="EC368" s="36" t="n"/>
      <c r="ED368" s="36" t="n"/>
      <c r="EE368" s="36" t="n"/>
      <c r="EF368" s="36" t="n"/>
      <c r="EG368" s="36" t="n"/>
      <c r="EH368" s="36" t="n"/>
      <c r="EI368" s="36" t="n"/>
      <c r="EJ368" s="36" t="n"/>
      <c r="EK368" s="36" t="n"/>
      <c r="EL368" s="36" t="n"/>
      <c r="EM368" s="36" t="n"/>
      <c r="EN368" s="36" t="n"/>
    </row>
    <row r="369">
      <c r="A369" s="36" t="n"/>
      <c r="B369" s="36" t="n"/>
      <c r="C369" s="144" t="n"/>
      <c r="D369" s="144" t="n"/>
      <c r="E369" s="135" t="n"/>
      <c r="F369" s="135" t="n"/>
      <c r="G369" s="135" t="n"/>
      <c r="H369" s="135" t="n"/>
      <c r="I369" s="135" t="n"/>
      <c r="J369" s="135" t="n"/>
      <c r="K369" s="135" t="n"/>
      <c r="L369" s="135" t="n"/>
      <c r="M369" s="135" t="n"/>
      <c r="N369" s="135" t="n"/>
      <c r="O369" s="135" t="n"/>
      <c r="P369" s="135" t="n"/>
      <c r="Q369" s="135" t="n"/>
      <c r="R369" s="135" t="n"/>
      <c r="S369" s="135" t="n"/>
      <c r="T369" s="135" t="n"/>
      <c r="U369" s="135" t="n"/>
      <c r="V369" s="135" t="n"/>
      <c r="W369" s="135" t="n"/>
      <c r="X369" s="135" t="n"/>
      <c r="Y369" s="135" t="n"/>
      <c r="Z369" s="135" t="n"/>
      <c r="AA369" s="135" t="n"/>
      <c r="AB369" s="135" t="n"/>
      <c r="AC369" s="135" t="n"/>
      <c r="AD369" s="135" t="n"/>
      <c r="AE369" s="135" t="n"/>
      <c r="AF369" s="135" t="n"/>
      <c r="AG369" s="135" t="n"/>
      <c r="AH369" s="135" t="n"/>
      <c r="AI369" s="135" t="n"/>
      <c r="AJ369" s="135" t="n"/>
      <c r="AK369" s="135" t="n"/>
      <c r="AL369" s="135" t="n"/>
      <c r="AM369" s="135" t="n"/>
      <c r="AN369" s="135" t="n"/>
      <c r="AO369" s="135" t="n"/>
      <c r="AP369" s="135" t="n"/>
      <c r="AQ369" s="135" t="n"/>
      <c r="AR369" s="135" t="n"/>
      <c r="AS369" s="135" t="n"/>
      <c r="AT369" s="135" t="n"/>
      <c r="AU369" s="135" t="n"/>
      <c r="AV369" s="135" t="n"/>
      <c r="AW369" s="135" t="n"/>
      <c r="AX369" s="135" t="n"/>
      <c r="AY369" s="135" t="n"/>
      <c r="AZ369" s="135" t="n"/>
      <c r="BA369" s="135" t="n"/>
      <c r="BB369" s="135" t="n"/>
      <c r="BC369" s="135" t="n"/>
      <c r="BD369" s="135" t="n"/>
      <c r="BE369" s="135" t="n"/>
      <c r="BF369" s="135" t="n"/>
      <c r="BG369" s="135" t="n"/>
      <c r="BH369" s="135" t="n"/>
      <c r="BI369" s="135" t="n"/>
      <c r="BJ369" s="135" t="n"/>
      <c r="BK369" s="135" t="n"/>
      <c r="BL369" s="135" t="n"/>
      <c r="BM369" s="135" t="n"/>
      <c r="BN369" s="135" t="n"/>
      <c r="BO369" s="135" t="n"/>
      <c r="BP369" s="135" t="n"/>
      <c r="BQ369" s="135" t="n"/>
      <c r="BR369" s="135" t="n"/>
      <c r="BS369" s="135" t="n"/>
      <c r="BT369" s="135" t="n"/>
      <c r="BU369" s="135" t="n"/>
      <c r="BV369" s="135" t="n"/>
      <c r="BW369" s="135" t="n"/>
      <c r="BX369" s="135" t="n"/>
      <c r="BY369" s="135" t="n"/>
      <c r="BZ369" s="135" t="n"/>
      <c r="CA369" s="135" t="n"/>
      <c r="CB369" s="135" t="n"/>
      <c r="CC369" s="135" t="n"/>
      <c r="CD369" s="135" t="n"/>
      <c r="CE369" s="135" t="n"/>
      <c r="CF369" s="135" t="n"/>
      <c r="CG369" s="135" t="n"/>
      <c r="CH369" s="135" t="n"/>
      <c r="CI369" s="135" t="n"/>
      <c r="CJ369" s="135" t="n"/>
      <c r="CK369" s="135" t="n"/>
      <c r="CL369" s="135" t="n"/>
      <c r="CM369" s="135" t="n"/>
      <c r="CN369" s="135" t="n"/>
      <c r="CO369" s="135" t="n"/>
      <c r="CP369" s="135" t="n"/>
      <c r="CQ369" s="135" t="n"/>
      <c r="CR369" s="135" t="n"/>
      <c r="CU369" s="36" t="n"/>
      <c r="CV369" s="36" t="n"/>
      <c r="CW369" s="36" t="n"/>
      <c r="CX369" s="36" t="n"/>
      <c r="CY369" s="36" t="n"/>
      <c r="CZ369" s="36" t="n"/>
      <c r="DA369" s="36" t="n"/>
      <c r="DB369" s="36" t="n"/>
      <c r="DC369" s="36" t="n"/>
      <c r="DD369" s="36" t="n"/>
      <c r="DE369" s="36" t="n"/>
      <c r="DF369" s="36" t="n"/>
      <c r="DG369" s="36" t="n"/>
      <c r="DH369" s="36" t="n"/>
      <c r="DI369" s="36" t="n"/>
      <c r="DJ369" s="36" t="n"/>
      <c r="DK369" s="36" t="n"/>
      <c r="DL369" s="36" t="n"/>
      <c r="DM369" s="36" t="n"/>
      <c r="DN369" s="36" t="n"/>
      <c r="DO369" s="36" t="n"/>
      <c r="DP369" s="36" t="n"/>
      <c r="DQ369" s="36" t="n"/>
      <c r="DR369" s="36" t="n"/>
      <c r="DS369" s="36" t="n"/>
      <c r="DT369" s="36" t="n"/>
      <c r="DU369" s="36" t="n"/>
      <c r="DV369" s="36" t="n"/>
      <c r="DW369" s="36" t="n"/>
      <c r="DX369" s="36" t="n"/>
      <c r="DY369" s="36" t="n"/>
      <c r="DZ369" s="36" t="n"/>
      <c r="EA369" s="36" t="n"/>
      <c r="EB369" s="36" t="n"/>
      <c r="EC369" s="36" t="n"/>
      <c r="ED369" s="36" t="n"/>
      <c r="EE369" s="36" t="n"/>
      <c r="EF369" s="36" t="n"/>
      <c r="EG369" s="36" t="n"/>
      <c r="EH369" s="36" t="n"/>
      <c r="EI369" s="36" t="n"/>
      <c r="EJ369" s="36" t="n"/>
      <c r="EK369" s="36" t="n"/>
      <c r="EL369" s="36" t="n"/>
      <c r="EM369" s="36" t="n"/>
      <c r="EN369" s="36" t="n"/>
    </row>
    <row r="370">
      <c r="A370" s="36" t="n"/>
      <c r="B370" s="36" t="n"/>
      <c r="C370" s="144" t="n"/>
      <c r="D370" s="144" t="n"/>
      <c r="E370" s="135" t="n"/>
      <c r="F370" s="135" t="n"/>
      <c r="G370" s="135" t="n"/>
      <c r="H370" s="135" t="n"/>
      <c r="I370" s="135" t="n"/>
      <c r="J370" s="135" t="n"/>
      <c r="K370" s="135" t="n"/>
      <c r="L370" s="135" t="n"/>
      <c r="M370" s="135" t="n"/>
      <c r="N370" s="135" t="n"/>
      <c r="O370" s="135" t="n"/>
      <c r="P370" s="135" t="n"/>
      <c r="Q370" s="135" t="n"/>
      <c r="R370" s="135" t="n"/>
      <c r="S370" s="135" t="n"/>
      <c r="T370" s="135" t="n"/>
      <c r="U370" s="135" t="n"/>
      <c r="V370" s="135" t="n"/>
      <c r="W370" s="135" t="n"/>
      <c r="X370" s="135" t="n"/>
      <c r="Y370" s="135" t="n"/>
      <c r="Z370" s="135" t="n"/>
      <c r="AA370" s="135" t="n"/>
      <c r="AB370" s="135" t="n"/>
      <c r="AC370" s="135" t="n"/>
      <c r="AD370" s="135" t="n"/>
      <c r="AE370" s="135" t="n"/>
      <c r="AF370" s="135" t="n"/>
      <c r="AG370" s="135" t="n"/>
      <c r="AH370" s="135" t="n"/>
      <c r="AI370" s="135" t="n"/>
      <c r="AJ370" s="135" t="n"/>
      <c r="AK370" s="135" t="n"/>
      <c r="AL370" s="135" t="n"/>
      <c r="AM370" s="135" t="n"/>
      <c r="AN370" s="135" t="n"/>
      <c r="AO370" s="135" t="n"/>
      <c r="AP370" s="135" t="n"/>
      <c r="AQ370" s="135" t="n"/>
      <c r="AR370" s="135" t="n"/>
      <c r="AS370" s="135" t="n"/>
      <c r="AT370" s="135" t="n"/>
      <c r="AU370" s="135" t="n"/>
      <c r="AV370" s="135" t="n"/>
      <c r="AW370" s="135" t="n"/>
      <c r="AX370" s="135" t="n"/>
      <c r="AY370" s="135" t="n"/>
      <c r="AZ370" s="135" t="n"/>
      <c r="BA370" s="135" t="n"/>
      <c r="BB370" s="135" t="n"/>
      <c r="BC370" s="135" t="n"/>
      <c r="BD370" s="135" t="n"/>
      <c r="BE370" s="135" t="n"/>
      <c r="BF370" s="135" t="n"/>
      <c r="BG370" s="135" t="n"/>
      <c r="BH370" s="135" t="n"/>
      <c r="BI370" s="135" t="n"/>
      <c r="BJ370" s="135" t="n"/>
      <c r="BK370" s="135" t="n"/>
      <c r="BL370" s="135" t="n"/>
      <c r="BM370" s="135" t="n"/>
      <c r="BN370" s="135" t="n"/>
      <c r="BO370" s="135" t="n"/>
      <c r="BP370" s="135" t="n"/>
      <c r="BQ370" s="135" t="n"/>
      <c r="BR370" s="135" t="n"/>
      <c r="BS370" s="135" t="n"/>
      <c r="BT370" s="135" t="n"/>
      <c r="BU370" s="135" t="n"/>
      <c r="BV370" s="135" t="n"/>
      <c r="BW370" s="135" t="n"/>
      <c r="BX370" s="135" t="n"/>
      <c r="BY370" s="135" t="n"/>
      <c r="BZ370" s="135" t="n"/>
      <c r="CA370" s="135" t="n"/>
      <c r="CB370" s="135" t="n"/>
      <c r="CC370" s="135" t="n"/>
      <c r="CD370" s="135" t="n"/>
      <c r="CE370" s="135" t="n"/>
      <c r="CF370" s="135" t="n"/>
      <c r="CG370" s="135" t="n"/>
      <c r="CH370" s="135" t="n"/>
      <c r="CI370" s="135" t="n"/>
      <c r="CJ370" s="135" t="n"/>
      <c r="CK370" s="135" t="n"/>
      <c r="CL370" s="135" t="n"/>
      <c r="CM370" s="135" t="n"/>
      <c r="CN370" s="135" t="n"/>
      <c r="CO370" s="135" t="n"/>
      <c r="CP370" s="135" t="n"/>
      <c r="CQ370" s="135" t="n"/>
      <c r="CR370" s="135" t="n"/>
      <c r="CU370" s="36" t="n"/>
      <c r="CV370" s="36" t="n"/>
      <c r="CW370" s="36" t="n"/>
      <c r="CX370" s="36" t="n"/>
      <c r="CY370" s="36" t="n"/>
      <c r="CZ370" s="36" t="n"/>
      <c r="DA370" s="36" t="n"/>
      <c r="DB370" s="36" t="n"/>
      <c r="DC370" s="36" t="n"/>
      <c r="DD370" s="36" t="n"/>
      <c r="DE370" s="36" t="n"/>
      <c r="DF370" s="36" t="n"/>
      <c r="DG370" s="36" t="n"/>
      <c r="DH370" s="36" t="n"/>
      <c r="DI370" s="36" t="n"/>
      <c r="DJ370" s="36" t="n"/>
      <c r="DK370" s="36" t="n"/>
      <c r="DL370" s="36" t="n"/>
      <c r="DM370" s="36" t="n"/>
      <c r="DN370" s="36" t="n"/>
      <c r="DO370" s="36" t="n"/>
      <c r="DP370" s="36" t="n"/>
      <c r="DQ370" s="36" t="n"/>
      <c r="DR370" s="36" t="n"/>
      <c r="DS370" s="36" t="n"/>
      <c r="DT370" s="36" t="n"/>
      <c r="DU370" s="36" t="n"/>
      <c r="DV370" s="36" t="n"/>
      <c r="DW370" s="36" t="n"/>
      <c r="DX370" s="36" t="n"/>
      <c r="DY370" s="36" t="n"/>
      <c r="DZ370" s="36" t="n"/>
      <c r="EA370" s="36" t="n"/>
      <c r="EB370" s="36" t="n"/>
      <c r="EC370" s="36" t="n"/>
      <c r="ED370" s="36" t="n"/>
      <c r="EE370" s="36" t="n"/>
      <c r="EF370" s="36" t="n"/>
      <c r="EG370" s="36" t="n"/>
      <c r="EH370" s="36" t="n"/>
      <c r="EI370" s="36" t="n"/>
      <c r="EJ370" s="36" t="n"/>
      <c r="EK370" s="36" t="n"/>
      <c r="EL370" s="36" t="n"/>
      <c r="EM370" s="36" t="n"/>
      <c r="EN370" s="36" t="n"/>
    </row>
    <row r="371">
      <c r="A371" s="36" t="n"/>
      <c r="B371" s="36" t="n"/>
      <c r="C371" s="144" t="n"/>
      <c r="D371" s="144" t="n"/>
      <c r="E371" s="135" t="n"/>
      <c r="F371" s="135" t="n"/>
      <c r="G371" s="135" t="n"/>
      <c r="H371" s="135" t="n"/>
      <c r="I371" s="135" t="n"/>
      <c r="J371" s="135" t="n"/>
      <c r="K371" s="135" t="n"/>
      <c r="L371" s="135" t="n"/>
      <c r="M371" s="135" t="n"/>
      <c r="N371" s="135" t="n"/>
      <c r="O371" s="135" t="n"/>
      <c r="P371" s="135" t="n"/>
      <c r="Q371" s="135" t="n"/>
      <c r="R371" s="135" t="n"/>
      <c r="S371" s="135" t="n"/>
      <c r="T371" s="135" t="n"/>
      <c r="U371" s="135" t="n"/>
      <c r="V371" s="135" t="n"/>
      <c r="W371" s="135" t="n"/>
      <c r="X371" s="135" t="n"/>
      <c r="Y371" s="135" t="n"/>
      <c r="Z371" s="135" t="n"/>
      <c r="AA371" s="135" t="n"/>
      <c r="AB371" s="135" t="n"/>
      <c r="AC371" s="135" t="n"/>
      <c r="AD371" s="135" t="n"/>
      <c r="AE371" s="135" t="n"/>
      <c r="AF371" s="135" t="n"/>
      <c r="AG371" s="135" t="n"/>
      <c r="AH371" s="135" t="n"/>
      <c r="AI371" s="135" t="n"/>
      <c r="AJ371" s="135" t="n"/>
      <c r="AK371" s="135" t="n"/>
      <c r="AL371" s="135" t="n"/>
      <c r="AM371" s="135" t="n"/>
      <c r="AN371" s="135" t="n"/>
      <c r="AO371" s="135" t="n"/>
      <c r="AP371" s="135" t="n"/>
      <c r="AQ371" s="135" t="n"/>
      <c r="AR371" s="135" t="n"/>
      <c r="AS371" s="135" t="n"/>
      <c r="AT371" s="135" t="n"/>
      <c r="AU371" s="135" t="n"/>
      <c r="AV371" s="135" t="n"/>
      <c r="AW371" s="135" t="n"/>
      <c r="AX371" s="135" t="n"/>
      <c r="AY371" s="135" t="n"/>
      <c r="AZ371" s="135" t="n"/>
      <c r="BA371" s="135" t="n"/>
      <c r="BB371" s="135" t="n"/>
      <c r="BC371" s="135" t="n"/>
      <c r="BD371" s="135" t="n"/>
      <c r="BE371" s="135" t="n"/>
      <c r="BF371" s="135" t="n"/>
      <c r="BG371" s="135" t="n"/>
      <c r="BH371" s="135" t="n"/>
      <c r="BI371" s="135" t="n"/>
      <c r="BJ371" s="135" t="n"/>
      <c r="BK371" s="135" t="n"/>
      <c r="BL371" s="135" t="n"/>
      <c r="BM371" s="135" t="n"/>
      <c r="BN371" s="135" t="n"/>
      <c r="BO371" s="135" t="n"/>
      <c r="BP371" s="135" t="n"/>
      <c r="BQ371" s="135" t="n"/>
      <c r="BR371" s="135" t="n"/>
      <c r="BS371" s="135" t="n"/>
      <c r="BT371" s="135" t="n"/>
      <c r="BU371" s="135" t="n"/>
      <c r="BV371" s="135" t="n"/>
      <c r="BW371" s="135" t="n"/>
      <c r="BX371" s="135" t="n"/>
      <c r="BY371" s="135" t="n"/>
      <c r="BZ371" s="135" t="n"/>
      <c r="CA371" s="135" t="n"/>
      <c r="CB371" s="135" t="n"/>
      <c r="CC371" s="135" t="n"/>
      <c r="CD371" s="135" t="n"/>
      <c r="CE371" s="135" t="n"/>
      <c r="CF371" s="135" t="n"/>
      <c r="CG371" s="135" t="n"/>
      <c r="CH371" s="135" t="n"/>
      <c r="CI371" s="135" t="n"/>
      <c r="CJ371" s="135" t="n"/>
      <c r="CK371" s="135" t="n"/>
      <c r="CL371" s="135" t="n"/>
      <c r="CM371" s="135" t="n"/>
      <c r="CN371" s="135" t="n"/>
      <c r="CO371" s="135" t="n"/>
      <c r="CP371" s="135" t="n"/>
      <c r="CQ371" s="135" t="n"/>
      <c r="CR371" s="135" t="n"/>
      <c r="CU371" s="36" t="n"/>
      <c r="CV371" s="36" t="n"/>
      <c r="CW371" s="36" t="n"/>
      <c r="CX371" s="36" t="n"/>
      <c r="CY371" s="36" t="n"/>
      <c r="CZ371" s="36" t="n"/>
      <c r="DA371" s="36" t="n"/>
      <c r="DB371" s="36" t="n"/>
      <c r="DC371" s="36" t="n"/>
      <c r="DD371" s="36" t="n"/>
      <c r="DE371" s="36" t="n"/>
      <c r="DF371" s="36" t="n"/>
      <c r="DG371" s="36" t="n"/>
      <c r="DH371" s="36" t="n"/>
      <c r="DI371" s="36" t="n"/>
      <c r="DJ371" s="36" t="n"/>
      <c r="DK371" s="36" t="n"/>
      <c r="DL371" s="36" t="n"/>
      <c r="DM371" s="36" t="n"/>
      <c r="DN371" s="36" t="n"/>
      <c r="DO371" s="36" t="n"/>
      <c r="DP371" s="36" t="n"/>
      <c r="DQ371" s="36" t="n"/>
      <c r="DR371" s="36" t="n"/>
      <c r="DS371" s="36" t="n"/>
      <c r="DT371" s="36" t="n"/>
      <c r="DU371" s="36" t="n"/>
      <c r="DV371" s="36" t="n"/>
      <c r="DW371" s="36" t="n"/>
      <c r="DX371" s="36" t="n"/>
      <c r="DY371" s="36" t="n"/>
      <c r="DZ371" s="36" t="n"/>
      <c r="EA371" s="36" t="n"/>
      <c r="EB371" s="36" t="n"/>
      <c r="EC371" s="36" t="n"/>
      <c r="ED371" s="36" t="n"/>
      <c r="EE371" s="36" t="n"/>
      <c r="EF371" s="36" t="n"/>
      <c r="EG371" s="36" t="n"/>
      <c r="EH371" s="36" t="n"/>
      <c r="EI371" s="36" t="n"/>
      <c r="EJ371" s="36" t="n"/>
      <c r="EK371" s="36" t="n"/>
      <c r="EL371" s="36" t="n"/>
      <c r="EM371" s="36" t="n"/>
      <c r="EN371" s="36" t="n"/>
    </row>
    <row r="372">
      <c r="A372" s="36" t="n"/>
      <c r="B372" s="36" t="n"/>
      <c r="C372" s="144" t="n"/>
      <c r="D372" s="144" t="n"/>
      <c r="E372" s="135" t="n"/>
      <c r="F372" s="135" t="n"/>
      <c r="G372" s="135" t="n"/>
      <c r="H372" s="135" t="n"/>
      <c r="I372" s="135" t="n"/>
      <c r="J372" s="135" t="n"/>
      <c r="K372" s="135" t="n"/>
      <c r="L372" s="135" t="n"/>
      <c r="M372" s="135" t="n"/>
      <c r="N372" s="135" t="n"/>
      <c r="O372" s="135" t="n"/>
      <c r="P372" s="135" t="n"/>
      <c r="Q372" s="135" t="n"/>
      <c r="R372" s="135" t="n"/>
      <c r="S372" s="135" t="n"/>
      <c r="T372" s="135" t="n"/>
      <c r="U372" s="135" t="n"/>
      <c r="V372" s="135" t="n"/>
      <c r="W372" s="135" t="n"/>
      <c r="X372" s="135" t="n"/>
      <c r="Y372" s="135" t="n"/>
      <c r="Z372" s="135" t="n"/>
      <c r="AA372" s="135" t="n"/>
      <c r="AB372" s="135" t="n"/>
      <c r="AC372" s="135" t="n"/>
      <c r="AD372" s="135" t="n"/>
      <c r="AE372" s="135" t="n"/>
      <c r="AF372" s="135" t="n"/>
      <c r="AG372" s="135" t="n"/>
      <c r="AH372" s="135" t="n"/>
      <c r="AI372" s="135" t="n"/>
      <c r="AJ372" s="135" t="n"/>
      <c r="AK372" s="135" t="n"/>
      <c r="AL372" s="135" t="n"/>
      <c r="AM372" s="135" t="n"/>
      <c r="AN372" s="135" t="n"/>
      <c r="AO372" s="135" t="n"/>
      <c r="AP372" s="135" t="n"/>
      <c r="AQ372" s="135" t="n"/>
      <c r="AR372" s="135" t="n"/>
      <c r="AS372" s="135" t="n"/>
      <c r="AT372" s="135" t="n"/>
      <c r="AU372" s="135" t="n"/>
      <c r="AV372" s="135" t="n"/>
      <c r="AW372" s="135" t="n"/>
      <c r="AX372" s="135" t="n"/>
      <c r="AY372" s="135" t="n"/>
      <c r="AZ372" s="135" t="n"/>
      <c r="BA372" s="135" t="n"/>
      <c r="BB372" s="135" t="n"/>
      <c r="BC372" s="135" t="n"/>
      <c r="BD372" s="135" t="n"/>
      <c r="BE372" s="135" t="n"/>
      <c r="BF372" s="135" t="n"/>
      <c r="BG372" s="135" t="n"/>
      <c r="BH372" s="135" t="n"/>
      <c r="BI372" s="135" t="n"/>
      <c r="BJ372" s="135" t="n"/>
      <c r="BK372" s="135" t="n"/>
      <c r="BL372" s="135" t="n"/>
      <c r="BM372" s="135" t="n"/>
      <c r="BN372" s="135" t="n"/>
      <c r="BO372" s="135" t="n"/>
      <c r="BP372" s="135" t="n"/>
      <c r="BQ372" s="135" t="n"/>
      <c r="BR372" s="135" t="n"/>
      <c r="BS372" s="135" t="n"/>
      <c r="BT372" s="135" t="n"/>
      <c r="BU372" s="135" t="n"/>
      <c r="BV372" s="135" t="n"/>
      <c r="BW372" s="135" t="n"/>
      <c r="BX372" s="135" t="n"/>
      <c r="BY372" s="135" t="n"/>
      <c r="BZ372" s="135" t="n"/>
      <c r="CA372" s="135" t="n"/>
      <c r="CB372" s="135" t="n"/>
      <c r="CC372" s="135" t="n"/>
      <c r="CD372" s="135" t="n"/>
      <c r="CE372" s="135" t="n"/>
      <c r="CF372" s="135" t="n"/>
      <c r="CG372" s="135" t="n"/>
      <c r="CH372" s="135" t="n"/>
      <c r="CI372" s="135" t="n"/>
      <c r="CJ372" s="135" t="n"/>
      <c r="CK372" s="135" t="n"/>
      <c r="CL372" s="135" t="n"/>
      <c r="CM372" s="135" t="n"/>
      <c r="CN372" s="135" t="n"/>
      <c r="CO372" s="135" t="n"/>
      <c r="CP372" s="135" t="n"/>
      <c r="CQ372" s="135" t="n"/>
      <c r="CR372" s="135" t="n"/>
      <c r="CU372" s="36" t="n"/>
      <c r="CV372" s="36" t="n"/>
      <c r="CW372" s="36" t="n"/>
      <c r="CX372" s="36" t="n"/>
      <c r="CY372" s="36" t="n"/>
      <c r="CZ372" s="36" t="n"/>
      <c r="DA372" s="36" t="n"/>
      <c r="DB372" s="36" t="n"/>
      <c r="DC372" s="36" t="n"/>
      <c r="DD372" s="36" t="n"/>
      <c r="DE372" s="36" t="n"/>
      <c r="DF372" s="36" t="n"/>
      <c r="DG372" s="36" t="n"/>
      <c r="DH372" s="36" t="n"/>
      <c r="DI372" s="36" t="n"/>
      <c r="DJ372" s="36" t="n"/>
      <c r="DK372" s="36" t="n"/>
      <c r="DL372" s="36" t="n"/>
      <c r="DM372" s="36" t="n"/>
      <c r="DN372" s="36" t="n"/>
      <c r="DO372" s="36" t="n"/>
      <c r="DP372" s="36" t="n"/>
      <c r="DQ372" s="36" t="n"/>
      <c r="DR372" s="36" t="n"/>
      <c r="DS372" s="36" t="n"/>
      <c r="DT372" s="36" t="n"/>
      <c r="DU372" s="36" t="n"/>
      <c r="DV372" s="36" t="n"/>
      <c r="DW372" s="36" t="n"/>
      <c r="DX372" s="36" t="n"/>
      <c r="DY372" s="36" t="n"/>
      <c r="DZ372" s="36" t="n"/>
      <c r="EA372" s="36" t="n"/>
      <c r="EB372" s="36" t="n"/>
      <c r="EC372" s="36" t="n"/>
      <c r="ED372" s="36" t="n"/>
      <c r="EE372" s="36" t="n"/>
      <c r="EF372" s="36" t="n"/>
      <c r="EG372" s="36" t="n"/>
      <c r="EH372" s="36" t="n"/>
      <c r="EI372" s="36" t="n"/>
      <c r="EJ372" s="36" t="n"/>
      <c r="EK372" s="36" t="n"/>
      <c r="EL372" s="36" t="n"/>
      <c r="EM372" s="36" t="n"/>
      <c r="EN372" s="36" t="n"/>
    </row>
    <row r="373">
      <c r="A373" s="36" t="n"/>
      <c r="B373" s="36" t="n"/>
      <c r="C373" s="144" t="n"/>
      <c r="D373" s="144" t="n"/>
      <c r="E373" s="135" t="n"/>
      <c r="F373" s="135" t="n"/>
      <c r="G373" s="135" t="n"/>
      <c r="H373" s="135" t="n"/>
      <c r="I373" s="135" t="n"/>
      <c r="J373" s="135" t="n"/>
      <c r="K373" s="135" t="n"/>
      <c r="L373" s="135" t="n"/>
      <c r="M373" s="135" t="n"/>
      <c r="N373" s="135" t="n"/>
      <c r="O373" s="135" t="n"/>
      <c r="P373" s="135" t="n"/>
      <c r="Q373" s="135" t="n"/>
      <c r="R373" s="135" t="n"/>
      <c r="S373" s="135" t="n"/>
      <c r="T373" s="135" t="n"/>
      <c r="U373" s="135" t="n"/>
      <c r="V373" s="135" t="n"/>
      <c r="W373" s="135" t="n"/>
      <c r="X373" s="135" t="n"/>
      <c r="Y373" s="135" t="n"/>
      <c r="Z373" s="135" t="n"/>
      <c r="AA373" s="135" t="n"/>
      <c r="AB373" s="135" t="n"/>
      <c r="AC373" s="135" t="n"/>
      <c r="AD373" s="135" t="n"/>
      <c r="AE373" s="135" t="n"/>
      <c r="AF373" s="135" t="n"/>
      <c r="AG373" s="135" t="n"/>
      <c r="AH373" s="135" t="n"/>
      <c r="AI373" s="135" t="n"/>
      <c r="AJ373" s="135" t="n"/>
      <c r="AK373" s="135" t="n"/>
      <c r="AL373" s="135" t="n"/>
      <c r="AM373" s="135" t="n"/>
      <c r="AN373" s="135" t="n"/>
      <c r="AO373" s="135" t="n"/>
      <c r="AP373" s="135" t="n"/>
      <c r="AQ373" s="135" t="n"/>
      <c r="AR373" s="135" t="n"/>
      <c r="AS373" s="135" t="n"/>
      <c r="AT373" s="135" t="n"/>
      <c r="AU373" s="135" t="n"/>
      <c r="AV373" s="135" t="n"/>
      <c r="AW373" s="135" t="n"/>
      <c r="AX373" s="135" t="n"/>
      <c r="AY373" s="135" t="n"/>
      <c r="AZ373" s="135" t="n"/>
      <c r="BA373" s="135" t="n"/>
      <c r="BB373" s="135" t="n"/>
      <c r="BC373" s="135" t="n"/>
      <c r="BD373" s="135" t="n"/>
      <c r="BE373" s="135" t="n"/>
      <c r="BF373" s="135" t="n"/>
      <c r="BG373" s="135" t="n"/>
      <c r="BH373" s="135" t="n"/>
      <c r="BI373" s="135" t="n"/>
      <c r="BJ373" s="135" t="n"/>
      <c r="BK373" s="135" t="n"/>
      <c r="BL373" s="135" t="n"/>
      <c r="BM373" s="135" t="n"/>
      <c r="BN373" s="135" t="n"/>
      <c r="BO373" s="135" t="n"/>
      <c r="BP373" s="135" t="n"/>
      <c r="BQ373" s="135" t="n"/>
      <c r="BR373" s="135" t="n"/>
      <c r="BS373" s="135" t="n"/>
      <c r="BT373" s="135" t="n"/>
      <c r="BU373" s="135" t="n"/>
      <c r="BV373" s="135" t="n"/>
      <c r="BW373" s="135" t="n"/>
      <c r="BX373" s="135" t="n"/>
      <c r="BY373" s="135" t="n"/>
      <c r="BZ373" s="135" t="n"/>
      <c r="CA373" s="135" t="n"/>
      <c r="CB373" s="135" t="n"/>
      <c r="CC373" s="135" t="n"/>
      <c r="CD373" s="135" t="n"/>
      <c r="CE373" s="135" t="n"/>
      <c r="CF373" s="135" t="n"/>
      <c r="CG373" s="135" t="n"/>
      <c r="CH373" s="135" t="n"/>
      <c r="CI373" s="135" t="n"/>
      <c r="CJ373" s="135" t="n"/>
      <c r="CK373" s="135" t="n"/>
      <c r="CL373" s="135" t="n"/>
      <c r="CM373" s="135" t="n"/>
      <c r="CN373" s="135" t="n"/>
      <c r="CO373" s="135" t="n"/>
      <c r="CP373" s="135" t="n"/>
      <c r="CQ373" s="135" t="n"/>
      <c r="CR373" s="135" t="n"/>
      <c r="CU373" s="36" t="n"/>
      <c r="CV373" s="36" t="n"/>
      <c r="CW373" s="36" t="n"/>
      <c r="CX373" s="36" t="n"/>
      <c r="CY373" s="36" t="n"/>
      <c r="CZ373" s="36" t="n"/>
      <c r="DA373" s="36" t="n"/>
      <c r="DB373" s="36" t="n"/>
      <c r="DC373" s="36" t="n"/>
      <c r="DD373" s="36" t="n"/>
      <c r="DE373" s="36" t="n"/>
      <c r="DF373" s="36" t="n"/>
      <c r="DG373" s="36" t="n"/>
      <c r="DH373" s="36" t="n"/>
      <c r="DI373" s="36" t="n"/>
      <c r="DJ373" s="36" t="n"/>
      <c r="DK373" s="36" t="n"/>
      <c r="DL373" s="36" t="n"/>
      <c r="DM373" s="36" t="n"/>
      <c r="DN373" s="36" t="n"/>
      <c r="DO373" s="36" t="n"/>
      <c r="DP373" s="36" t="n"/>
      <c r="DQ373" s="36" t="n"/>
      <c r="DR373" s="36" t="n"/>
      <c r="DS373" s="36" t="n"/>
      <c r="DT373" s="36" t="n"/>
      <c r="DU373" s="36" t="n"/>
      <c r="DV373" s="36" t="n"/>
      <c r="DW373" s="36" t="n"/>
      <c r="DX373" s="36" t="n"/>
      <c r="DY373" s="36" t="n"/>
      <c r="DZ373" s="36" t="n"/>
      <c r="EA373" s="36" t="n"/>
      <c r="EB373" s="36" t="n"/>
      <c r="EC373" s="36" t="n"/>
      <c r="ED373" s="36" t="n"/>
      <c r="EE373" s="36" t="n"/>
      <c r="EF373" s="36" t="n"/>
      <c r="EG373" s="36" t="n"/>
      <c r="EH373" s="36" t="n"/>
      <c r="EI373" s="36" t="n"/>
      <c r="EJ373" s="36" t="n"/>
      <c r="EK373" s="36" t="n"/>
      <c r="EL373" s="36" t="n"/>
      <c r="EM373" s="36" t="n"/>
      <c r="EN373" s="36" t="n"/>
    </row>
    <row r="374">
      <c r="A374" s="36" t="n"/>
      <c r="B374" s="36" t="n"/>
      <c r="C374" s="144" t="n"/>
      <c r="D374" s="144" t="n"/>
      <c r="E374" s="135" t="n"/>
      <c r="F374" s="135" t="n"/>
      <c r="G374" s="135" t="n"/>
      <c r="H374" s="135" t="n"/>
      <c r="I374" s="135" t="n"/>
      <c r="J374" s="135" t="n"/>
      <c r="K374" s="135" t="n"/>
      <c r="L374" s="135" t="n"/>
      <c r="M374" s="135" t="n"/>
      <c r="N374" s="135" t="n"/>
      <c r="O374" s="135" t="n"/>
      <c r="P374" s="135" t="n"/>
      <c r="Q374" s="135" t="n"/>
      <c r="R374" s="135" t="n"/>
      <c r="S374" s="135" t="n"/>
      <c r="T374" s="135" t="n"/>
      <c r="U374" s="135" t="n"/>
      <c r="V374" s="135" t="n"/>
      <c r="W374" s="135" t="n"/>
      <c r="X374" s="135" t="n"/>
      <c r="Y374" s="135" t="n"/>
      <c r="Z374" s="135" t="n"/>
      <c r="AA374" s="135" t="n"/>
      <c r="AB374" s="135" t="n"/>
      <c r="AC374" s="135" t="n"/>
      <c r="AD374" s="135" t="n"/>
      <c r="AE374" s="135" t="n"/>
      <c r="AF374" s="135" t="n"/>
      <c r="AG374" s="135" t="n"/>
      <c r="AH374" s="135" t="n"/>
      <c r="AI374" s="135" t="n"/>
      <c r="AJ374" s="135" t="n"/>
      <c r="AK374" s="135" t="n"/>
      <c r="AL374" s="135" t="n"/>
      <c r="AM374" s="135" t="n"/>
      <c r="AN374" s="135" t="n"/>
      <c r="AO374" s="135" t="n"/>
      <c r="AP374" s="135" t="n"/>
      <c r="AQ374" s="135" t="n"/>
      <c r="AR374" s="135" t="n"/>
      <c r="AS374" s="135" t="n"/>
      <c r="AT374" s="135" t="n"/>
      <c r="AU374" s="135" t="n"/>
      <c r="AV374" s="135" t="n"/>
      <c r="AW374" s="135" t="n"/>
      <c r="AX374" s="135" t="n"/>
      <c r="AY374" s="135" t="n"/>
      <c r="AZ374" s="135" t="n"/>
      <c r="BA374" s="135" t="n"/>
      <c r="BB374" s="135" t="n"/>
      <c r="BC374" s="135" t="n"/>
      <c r="BD374" s="135" t="n"/>
      <c r="BE374" s="135" t="n"/>
      <c r="BF374" s="135" t="n"/>
      <c r="BG374" s="135" t="n"/>
      <c r="BH374" s="135" t="n"/>
      <c r="BI374" s="135" t="n"/>
      <c r="BJ374" s="135" t="n"/>
      <c r="BK374" s="135" t="n"/>
      <c r="BL374" s="135" t="n"/>
      <c r="BM374" s="135" t="n"/>
      <c r="BN374" s="135" t="n"/>
      <c r="BO374" s="135" t="n"/>
      <c r="BP374" s="135" t="n"/>
      <c r="BQ374" s="135" t="n"/>
      <c r="BR374" s="135" t="n"/>
      <c r="BS374" s="135" t="n"/>
      <c r="BT374" s="135" t="n"/>
      <c r="BU374" s="135" t="n"/>
      <c r="BV374" s="135" t="n"/>
      <c r="BW374" s="135" t="n"/>
      <c r="BX374" s="135" t="n"/>
      <c r="BY374" s="135" t="n"/>
      <c r="BZ374" s="135" t="n"/>
      <c r="CA374" s="135" t="n"/>
      <c r="CB374" s="135" t="n"/>
      <c r="CC374" s="135" t="n"/>
      <c r="CD374" s="135" t="n"/>
      <c r="CE374" s="135" t="n"/>
      <c r="CF374" s="135" t="n"/>
      <c r="CG374" s="135" t="n"/>
      <c r="CH374" s="135" t="n"/>
      <c r="CI374" s="135" t="n"/>
      <c r="CJ374" s="135" t="n"/>
      <c r="CK374" s="135" t="n"/>
      <c r="CL374" s="135" t="n"/>
      <c r="CM374" s="135" t="n"/>
      <c r="CN374" s="135" t="n"/>
      <c r="CO374" s="135" t="n"/>
      <c r="CP374" s="135" t="n"/>
      <c r="CQ374" s="135" t="n"/>
      <c r="CR374" s="135" t="n"/>
      <c r="CU374" s="36" t="n"/>
      <c r="CV374" s="36" t="n"/>
      <c r="CW374" s="36" t="n"/>
      <c r="CX374" s="36" t="n"/>
      <c r="CY374" s="36" t="n"/>
      <c r="CZ374" s="36" t="n"/>
      <c r="DA374" s="36" t="n"/>
      <c r="DB374" s="36" t="n"/>
      <c r="DC374" s="36" t="n"/>
      <c r="DD374" s="36" t="n"/>
      <c r="DE374" s="36" t="n"/>
      <c r="DF374" s="36" t="n"/>
      <c r="DG374" s="36" t="n"/>
      <c r="DH374" s="36" t="n"/>
      <c r="DI374" s="36" t="n"/>
      <c r="DJ374" s="36" t="n"/>
      <c r="DK374" s="36" t="n"/>
      <c r="DL374" s="36" t="n"/>
      <c r="DM374" s="36" t="n"/>
      <c r="DN374" s="36" t="n"/>
      <c r="DO374" s="36" t="n"/>
      <c r="DP374" s="36" t="n"/>
      <c r="DQ374" s="36" t="n"/>
      <c r="DR374" s="36" t="n"/>
      <c r="DS374" s="36" t="n"/>
      <c r="DT374" s="36" t="n"/>
      <c r="DU374" s="36" t="n"/>
      <c r="DV374" s="36" t="n"/>
      <c r="DW374" s="36" t="n"/>
      <c r="DX374" s="36" t="n"/>
      <c r="DY374" s="36" t="n"/>
      <c r="DZ374" s="36" t="n"/>
      <c r="EA374" s="36" t="n"/>
      <c r="EB374" s="36" t="n"/>
      <c r="EC374" s="36" t="n"/>
      <c r="ED374" s="36" t="n"/>
      <c r="EE374" s="36" t="n"/>
      <c r="EF374" s="36" t="n"/>
      <c r="EG374" s="36" t="n"/>
      <c r="EH374" s="36" t="n"/>
      <c r="EI374" s="36" t="n"/>
      <c r="EJ374" s="36" t="n"/>
      <c r="EK374" s="36" t="n"/>
      <c r="EL374" s="36" t="n"/>
      <c r="EM374" s="36" t="n"/>
      <c r="EN374" s="36" t="n"/>
    </row>
    <row r="375">
      <c r="A375" s="36" t="n"/>
      <c r="B375" s="36" t="n"/>
      <c r="C375" s="144" t="n"/>
      <c r="D375" s="144" t="n"/>
      <c r="E375" s="135" t="n"/>
      <c r="F375" s="135" t="n"/>
      <c r="G375" s="135" t="n"/>
      <c r="H375" s="135" t="n"/>
      <c r="I375" s="135" t="n"/>
      <c r="J375" s="135" t="n"/>
      <c r="K375" s="135" t="n"/>
      <c r="L375" s="135" t="n"/>
      <c r="M375" s="135" t="n"/>
      <c r="N375" s="135" t="n"/>
      <c r="O375" s="135" t="n"/>
      <c r="P375" s="135" t="n"/>
      <c r="Q375" s="135" t="n"/>
      <c r="R375" s="135" t="n"/>
      <c r="S375" s="135" t="n"/>
      <c r="T375" s="135" t="n"/>
      <c r="U375" s="135" t="n"/>
      <c r="V375" s="135" t="n"/>
      <c r="W375" s="135" t="n"/>
      <c r="X375" s="135" t="n"/>
      <c r="Y375" s="135" t="n"/>
      <c r="Z375" s="135" t="n"/>
      <c r="AA375" s="135" t="n"/>
      <c r="AB375" s="135" t="n"/>
      <c r="AC375" s="135" t="n"/>
      <c r="AD375" s="135" t="n"/>
      <c r="AE375" s="135" t="n"/>
      <c r="AF375" s="135" t="n"/>
      <c r="AG375" s="135" t="n"/>
      <c r="AH375" s="135" t="n"/>
      <c r="AI375" s="135" t="n"/>
      <c r="AJ375" s="135" t="n"/>
      <c r="AK375" s="135" t="n"/>
      <c r="AL375" s="135" t="n"/>
      <c r="AM375" s="135" t="n"/>
      <c r="AN375" s="135" t="n"/>
      <c r="AO375" s="135" t="n"/>
      <c r="AP375" s="135" t="n"/>
      <c r="AQ375" s="135" t="n"/>
      <c r="AR375" s="135" t="n"/>
      <c r="AS375" s="135" t="n"/>
      <c r="AT375" s="135" t="n"/>
      <c r="AU375" s="135" t="n"/>
      <c r="AV375" s="135" t="n"/>
      <c r="AW375" s="135" t="n"/>
      <c r="AX375" s="135" t="n"/>
      <c r="AY375" s="135" t="n"/>
      <c r="AZ375" s="135" t="n"/>
      <c r="BA375" s="135" t="n"/>
      <c r="BB375" s="135" t="n"/>
      <c r="BC375" s="135" t="n"/>
      <c r="BD375" s="135" t="n"/>
      <c r="BE375" s="135" t="n"/>
      <c r="BF375" s="135" t="n"/>
      <c r="BG375" s="135" t="n"/>
      <c r="BH375" s="135" t="n"/>
      <c r="BI375" s="135" t="n"/>
      <c r="BJ375" s="135" t="n"/>
      <c r="BK375" s="135" t="n"/>
      <c r="BL375" s="135" t="n"/>
      <c r="BM375" s="135" t="n"/>
      <c r="BN375" s="135" t="n"/>
      <c r="BO375" s="135" t="n"/>
      <c r="BP375" s="135" t="n"/>
      <c r="BQ375" s="135" t="n"/>
      <c r="BR375" s="135" t="n"/>
      <c r="BS375" s="135" t="n"/>
      <c r="BT375" s="135" t="n"/>
      <c r="BU375" s="135" t="n"/>
      <c r="BV375" s="135" t="n"/>
      <c r="BW375" s="135" t="n"/>
      <c r="BX375" s="135" t="n"/>
      <c r="BY375" s="135" t="n"/>
      <c r="BZ375" s="135" t="n"/>
      <c r="CA375" s="135" t="n"/>
      <c r="CB375" s="135" t="n"/>
      <c r="CC375" s="135" t="n"/>
      <c r="CD375" s="135" t="n"/>
      <c r="CE375" s="135" t="n"/>
      <c r="CF375" s="135" t="n"/>
      <c r="CG375" s="135" t="n"/>
      <c r="CH375" s="135" t="n"/>
      <c r="CI375" s="135" t="n"/>
      <c r="CJ375" s="135" t="n"/>
      <c r="CK375" s="135" t="n"/>
      <c r="CL375" s="135" t="n"/>
      <c r="CM375" s="135" t="n"/>
      <c r="CN375" s="135" t="n"/>
      <c r="CO375" s="135" t="n"/>
      <c r="CP375" s="135" t="n"/>
      <c r="CQ375" s="135" t="n"/>
      <c r="CR375" s="135" t="n"/>
      <c r="CU375" s="36" t="n"/>
      <c r="CV375" s="36" t="n"/>
      <c r="CW375" s="36" t="n"/>
      <c r="CX375" s="36" t="n"/>
      <c r="CY375" s="36" t="n"/>
      <c r="CZ375" s="36" t="n"/>
      <c r="DA375" s="36" t="n"/>
      <c r="DB375" s="36" t="n"/>
      <c r="DC375" s="36" t="n"/>
      <c r="DD375" s="36" t="n"/>
      <c r="DE375" s="36" t="n"/>
      <c r="DF375" s="36" t="n"/>
      <c r="DG375" s="36" t="n"/>
      <c r="DH375" s="36" t="n"/>
      <c r="DI375" s="36" t="n"/>
      <c r="DJ375" s="36" t="n"/>
      <c r="DK375" s="36" t="n"/>
      <c r="DL375" s="36" t="n"/>
      <c r="DM375" s="36" t="n"/>
      <c r="DN375" s="36" t="n"/>
      <c r="DO375" s="36" t="n"/>
      <c r="DP375" s="36" t="n"/>
      <c r="DQ375" s="36" t="n"/>
      <c r="DR375" s="36" t="n"/>
      <c r="DS375" s="36" t="n"/>
      <c r="DT375" s="36" t="n"/>
      <c r="DU375" s="36" t="n"/>
      <c r="DV375" s="36" t="n"/>
      <c r="DW375" s="36" t="n"/>
      <c r="DX375" s="36" t="n"/>
      <c r="DY375" s="36" t="n"/>
      <c r="DZ375" s="36" t="n"/>
      <c r="EA375" s="36" t="n"/>
      <c r="EB375" s="36" t="n"/>
      <c r="EC375" s="36" t="n"/>
      <c r="ED375" s="36" t="n"/>
      <c r="EE375" s="36" t="n"/>
      <c r="EF375" s="36" t="n"/>
      <c r="EG375" s="36" t="n"/>
      <c r="EH375" s="36" t="n"/>
      <c r="EI375" s="36" t="n"/>
      <c r="EJ375" s="36" t="n"/>
      <c r="EK375" s="36" t="n"/>
      <c r="EL375" s="36" t="n"/>
      <c r="EM375" s="36" t="n"/>
      <c r="EN375" s="36" t="n"/>
    </row>
    <row r="376">
      <c r="A376" s="36" t="n"/>
      <c r="B376" s="36" t="n"/>
      <c r="C376" s="144" t="n"/>
      <c r="D376" s="144" t="n"/>
      <c r="E376" s="135" t="n"/>
      <c r="F376" s="135" t="n"/>
      <c r="G376" s="135" t="n"/>
      <c r="H376" s="135" t="n"/>
      <c r="I376" s="135" t="n"/>
      <c r="J376" s="135" t="n"/>
      <c r="K376" s="135" t="n"/>
      <c r="L376" s="135" t="n"/>
      <c r="M376" s="135" t="n"/>
      <c r="N376" s="135" t="n"/>
      <c r="O376" s="135" t="n"/>
      <c r="P376" s="135" t="n"/>
      <c r="Q376" s="135" t="n"/>
      <c r="R376" s="135" t="n"/>
      <c r="S376" s="135" t="n"/>
      <c r="T376" s="135" t="n"/>
      <c r="U376" s="135" t="n"/>
      <c r="V376" s="135" t="n"/>
      <c r="W376" s="135" t="n"/>
      <c r="X376" s="135" t="n"/>
      <c r="Y376" s="135" t="n"/>
      <c r="Z376" s="135" t="n"/>
      <c r="AA376" s="135" t="n"/>
      <c r="AB376" s="135" t="n"/>
      <c r="AC376" s="135" t="n"/>
      <c r="AD376" s="135" t="n"/>
      <c r="AE376" s="135" t="n"/>
      <c r="AF376" s="135" t="n"/>
      <c r="AG376" s="135" t="n"/>
      <c r="AH376" s="135" t="n"/>
      <c r="AI376" s="135" t="n"/>
      <c r="AJ376" s="135" t="n"/>
      <c r="AK376" s="135" t="n"/>
      <c r="AL376" s="135" t="n"/>
      <c r="AM376" s="135" t="n"/>
      <c r="AN376" s="135" t="n"/>
      <c r="AO376" s="135" t="n"/>
      <c r="AP376" s="135" t="n"/>
      <c r="AQ376" s="135" t="n"/>
      <c r="AR376" s="135" t="n"/>
      <c r="AS376" s="135" t="n"/>
      <c r="AT376" s="135" t="n"/>
      <c r="AU376" s="135" t="n"/>
      <c r="AV376" s="135" t="n"/>
      <c r="AW376" s="135" t="n"/>
      <c r="AX376" s="135" t="n"/>
      <c r="AY376" s="135" t="n"/>
      <c r="AZ376" s="135" t="n"/>
      <c r="BA376" s="135" t="n"/>
      <c r="BB376" s="135" t="n"/>
      <c r="BC376" s="135" t="n"/>
      <c r="BD376" s="135" t="n"/>
      <c r="BE376" s="135" t="n"/>
      <c r="BF376" s="135" t="n"/>
      <c r="BG376" s="135" t="n"/>
      <c r="BH376" s="135" t="n"/>
      <c r="BI376" s="135" t="n"/>
      <c r="BJ376" s="135" t="n"/>
      <c r="BK376" s="135" t="n"/>
      <c r="BL376" s="135" t="n"/>
      <c r="BM376" s="135" t="n"/>
      <c r="BN376" s="135" t="n"/>
      <c r="BO376" s="135" t="n"/>
      <c r="BP376" s="135" t="n"/>
      <c r="BQ376" s="135" t="n"/>
      <c r="BR376" s="135" t="n"/>
      <c r="BS376" s="135" t="n"/>
      <c r="BT376" s="135" t="n"/>
      <c r="BU376" s="135" t="n"/>
      <c r="BV376" s="135" t="n"/>
      <c r="BW376" s="135" t="n"/>
      <c r="BX376" s="135" t="n"/>
      <c r="BY376" s="135" t="n"/>
      <c r="BZ376" s="135" t="n"/>
      <c r="CA376" s="135" t="n"/>
      <c r="CB376" s="135" t="n"/>
      <c r="CC376" s="135" t="n"/>
      <c r="CD376" s="135" t="n"/>
      <c r="CE376" s="135" t="n"/>
      <c r="CF376" s="135" t="n"/>
      <c r="CG376" s="135" t="n"/>
      <c r="CH376" s="135" t="n"/>
      <c r="CI376" s="135" t="n"/>
      <c r="CJ376" s="135" t="n"/>
      <c r="CK376" s="135" t="n"/>
      <c r="CL376" s="135" t="n"/>
      <c r="CM376" s="135" t="n"/>
      <c r="CN376" s="135" t="n"/>
      <c r="CO376" s="135" t="n"/>
      <c r="CP376" s="135" t="n"/>
      <c r="CQ376" s="135" t="n"/>
      <c r="CR376" s="135" t="n"/>
      <c r="CU376" s="36" t="n"/>
      <c r="CV376" s="36" t="n"/>
      <c r="CW376" s="36" t="n"/>
      <c r="CX376" s="36" t="n"/>
      <c r="CY376" s="36" t="n"/>
      <c r="CZ376" s="36" t="n"/>
      <c r="DA376" s="36" t="n"/>
      <c r="DB376" s="36" t="n"/>
      <c r="DC376" s="36" t="n"/>
      <c r="DD376" s="36" t="n"/>
      <c r="DE376" s="36" t="n"/>
      <c r="DF376" s="36" t="n"/>
      <c r="DG376" s="36" t="n"/>
      <c r="DH376" s="36" t="n"/>
      <c r="DI376" s="36" t="n"/>
      <c r="DJ376" s="36" t="n"/>
      <c r="DK376" s="36" t="n"/>
      <c r="DL376" s="36" t="n"/>
      <c r="DM376" s="36" t="n"/>
      <c r="DN376" s="36" t="n"/>
      <c r="DO376" s="36" t="n"/>
      <c r="DP376" s="36" t="n"/>
      <c r="DQ376" s="36" t="n"/>
      <c r="DR376" s="36" t="n"/>
      <c r="DS376" s="36" t="n"/>
      <c r="DT376" s="36" t="n"/>
      <c r="DU376" s="36" t="n"/>
      <c r="DV376" s="36" t="n"/>
      <c r="DW376" s="36" t="n"/>
      <c r="DX376" s="36" t="n"/>
      <c r="DY376" s="36" t="n"/>
      <c r="DZ376" s="36" t="n"/>
      <c r="EA376" s="36" t="n"/>
      <c r="EB376" s="36" t="n"/>
      <c r="EC376" s="36" t="n"/>
      <c r="ED376" s="36" t="n"/>
      <c r="EE376" s="36" t="n"/>
      <c r="EF376" s="36" t="n"/>
      <c r="EG376" s="36" t="n"/>
      <c r="EH376" s="36" t="n"/>
      <c r="EI376" s="36" t="n"/>
      <c r="EJ376" s="36" t="n"/>
      <c r="EK376" s="36" t="n"/>
      <c r="EL376" s="36" t="n"/>
      <c r="EM376" s="36" t="n"/>
      <c r="EN376" s="36" t="n"/>
    </row>
    <row r="377">
      <c r="A377" s="36" t="n"/>
      <c r="B377" s="36" t="n"/>
      <c r="C377" s="144" t="n"/>
      <c r="D377" s="144" t="n"/>
      <c r="E377" s="135" t="n"/>
      <c r="F377" s="135" t="n"/>
      <c r="G377" s="135" t="n"/>
      <c r="H377" s="135" t="n"/>
      <c r="I377" s="135" t="n"/>
      <c r="J377" s="135" t="n"/>
      <c r="K377" s="135" t="n"/>
      <c r="L377" s="135" t="n"/>
      <c r="M377" s="135" t="n"/>
      <c r="N377" s="135" t="n"/>
      <c r="O377" s="135" t="n"/>
      <c r="P377" s="135" t="n"/>
      <c r="Q377" s="135" t="n"/>
      <c r="R377" s="135" t="n"/>
      <c r="S377" s="135" t="n"/>
      <c r="T377" s="135" t="n"/>
      <c r="U377" s="135" t="n"/>
      <c r="V377" s="135" t="n"/>
      <c r="W377" s="135" t="n"/>
      <c r="X377" s="135" t="n"/>
      <c r="Y377" s="135" t="n"/>
      <c r="Z377" s="135" t="n"/>
      <c r="AA377" s="135" t="n"/>
      <c r="AB377" s="135" t="n"/>
      <c r="AC377" s="135" t="n"/>
      <c r="AD377" s="135" t="n"/>
      <c r="AE377" s="135" t="n"/>
      <c r="AF377" s="135" t="n"/>
      <c r="AG377" s="135" t="n"/>
      <c r="AH377" s="135" t="n"/>
      <c r="AI377" s="135" t="n"/>
      <c r="AJ377" s="135" t="n"/>
      <c r="AK377" s="135" t="n"/>
      <c r="AL377" s="135" t="n"/>
      <c r="AM377" s="135" t="n"/>
      <c r="AN377" s="135" t="n"/>
      <c r="AO377" s="135" t="n"/>
      <c r="AP377" s="135" t="n"/>
      <c r="AQ377" s="135" t="n"/>
      <c r="AR377" s="135" t="n"/>
      <c r="AS377" s="135" t="n"/>
      <c r="AT377" s="135" t="n"/>
      <c r="AU377" s="135" t="n"/>
      <c r="AV377" s="135" t="n"/>
      <c r="AW377" s="135" t="n"/>
      <c r="AX377" s="135" t="n"/>
      <c r="AY377" s="135" t="n"/>
      <c r="AZ377" s="135" t="n"/>
      <c r="BA377" s="135" t="n"/>
      <c r="BB377" s="135" t="n"/>
      <c r="BC377" s="135" t="n"/>
      <c r="BD377" s="135" t="n"/>
      <c r="BE377" s="135" t="n"/>
      <c r="BF377" s="135" t="n"/>
      <c r="BG377" s="135" t="n"/>
      <c r="BH377" s="135" t="n"/>
      <c r="BI377" s="135" t="n"/>
      <c r="BJ377" s="135" t="n"/>
      <c r="BK377" s="135" t="n"/>
      <c r="BL377" s="135" t="n"/>
      <c r="BM377" s="135" t="n"/>
      <c r="BN377" s="135" t="n"/>
      <c r="BO377" s="135" t="n"/>
      <c r="BP377" s="135" t="n"/>
      <c r="BQ377" s="135" t="n"/>
      <c r="BR377" s="135" t="n"/>
      <c r="BS377" s="135" t="n"/>
      <c r="BT377" s="135" t="n"/>
      <c r="BU377" s="135" t="n"/>
      <c r="BV377" s="135" t="n"/>
      <c r="BW377" s="135" t="n"/>
      <c r="BX377" s="135" t="n"/>
      <c r="BY377" s="135" t="n"/>
      <c r="BZ377" s="135" t="n"/>
      <c r="CA377" s="135" t="n"/>
      <c r="CB377" s="135" t="n"/>
      <c r="CC377" s="135" t="n"/>
      <c r="CD377" s="135" t="n"/>
      <c r="CE377" s="135" t="n"/>
      <c r="CF377" s="135" t="n"/>
      <c r="CG377" s="135" t="n"/>
      <c r="CH377" s="135" t="n"/>
      <c r="CI377" s="135" t="n"/>
      <c r="CJ377" s="135" t="n"/>
      <c r="CK377" s="135" t="n"/>
      <c r="CL377" s="135" t="n"/>
      <c r="CM377" s="135" t="n"/>
      <c r="CN377" s="135" t="n"/>
      <c r="CO377" s="135" t="n"/>
      <c r="CP377" s="135" t="n"/>
      <c r="CQ377" s="135" t="n"/>
      <c r="CR377" s="135" t="n"/>
      <c r="CU377" s="36" t="n"/>
      <c r="CV377" s="36" t="n"/>
      <c r="CW377" s="36" t="n"/>
      <c r="CX377" s="36" t="n"/>
      <c r="CY377" s="36" t="n"/>
      <c r="CZ377" s="36" t="n"/>
      <c r="DA377" s="36" t="n"/>
      <c r="DB377" s="36" t="n"/>
      <c r="DC377" s="36" t="n"/>
      <c r="DD377" s="36" t="n"/>
      <c r="DE377" s="36" t="n"/>
      <c r="DF377" s="36" t="n"/>
      <c r="DG377" s="36" t="n"/>
      <c r="DH377" s="36" t="n"/>
      <c r="DI377" s="36" t="n"/>
      <c r="DJ377" s="36" t="n"/>
      <c r="DK377" s="36" t="n"/>
      <c r="DL377" s="36" t="n"/>
      <c r="DM377" s="36" t="n"/>
      <c r="DN377" s="36" t="n"/>
      <c r="DO377" s="36" t="n"/>
      <c r="DP377" s="36" t="n"/>
      <c r="DQ377" s="36" t="n"/>
      <c r="DR377" s="36" t="n"/>
      <c r="DS377" s="36" t="n"/>
      <c r="DT377" s="36" t="n"/>
      <c r="DU377" s="36" t="n"/>
      <c r="DV377" s="36" t="n"/>
      <c r="DW377" s="36" t="n"/>
      <c r="DX377" s="36" t="n"/>
      <c r="DY377" s="36" t="n"/>
      <c r="DZ377" s="36" t="n"/>
      <c r="EA377" s="36" t="n"/>
      <c r="EB377" s="36" t="n"/>
      <c r="EC377" s="36" t="n"/>
      <c r="ED377" s="36" t="n"/>
      <c r="EE377" s="36" t="n"/>
      <c r="EF377" s="36" t="n"/>
      <c r="EG377" s="36" t="n"/>
      <c r="EH377" s="36" t="n"/>
      <c r="EI377" s="36" t="n"/>
      <c r="EJ377" s="36" t="n"/>
      <c r="EK377" s="36" t="n"/>
      <c r="EL377" s="36" t="n"/>
      <c r="EM377" s="36" t="n"/>
      <c r="EN377" s="36" t="n"/>
    </row>
    <row r="378">
      <c r="A378" s="36" t="n"/>
      <c r="B378" s="36" t="n"/>
      <c r="C378" s="144" t="n"/>
      <c r="D378" s="144" t="n"/>
      <c r="E378" s="135" t="n"/>
      <c r="F378" s="135" t="n"/>
      <c r="G378" s="135" t="n"/>
      <c r="H378" s="135" t="n"/>
      <c r="I378" s="135" t="n"/>
      <c r="J378" s="135" t="n"/>
      <c r="K378" s="135" t="n"/>
      <c r="L378" s="135" t="n"/>
      <c r="M378" s="135" t="n"/>
      <c r="N378" s="135" t="n"/>
      <c r="O378" s="135" t="n"/>
      <c r="P378" s="135" t="n"/>
      <c r="Q378" s="135" t="n"/>
      <c r="R378" s="135" t="n"/>
      <c r="S378" s="135" t="n"/>
      <c r="T378" s="135" t="n"/>
      <c r="U378" s="135" t="n"/>
      <c r="V378" s="135" t="n"/>
      <c r="W378" s="135" t="n"/>
      <c r="X378" s="135" t="n"/>
      <c r="Y378" s="135" t="n"/>
      <c r="Z378" s="135" t="n"/>
      <c r="AA378" s="135" t="n"/>
      <c r="AB378" s="135" t="n"/>
      <c r="AC378" s="135" t="n"/>
      <c r="AD378" s="135" t="n"/>
      <c r="AE378" s="135" t="n"/>
      <c r="AF378" s="135" t="n"/>
      <c r="AG378" s="135" t="n"/>
      <c r="AH378" s="135" t="n"/>
      <c r="AI378" s="135" t="n"/>
      <c r="AJ378" s="135" t="n"/>
      <c r="AK378" s="135" t="n"/>
      <c r="AL378" s="135" t="n"/>
      <c r="AM378" s="135" t="n"/>
      <c r="AN378" s="135" t="n"/>
      <c r="AO378" s="135" t="n"/>
      <c r="AP378" s="135" t="n"/>
      <c r="AQ378" s="135" t="n"/>
      <c r="AR378" s="135" t="n"/>
      <c r="AS378" s="135" t="n"/>
      <c r="AT378" s="135" t="n"/>
      <c r="AU378" s="135" t="n"/>
      <c r="AV378" s="135" t="n"/>
      <c r="AW378" s="135" t="n"/>
      <c r="AX378" s="135" t="n"/>
      <c r="AY378" s="135" t="n"/>
      <c r="AZ378" s="135" t="n"/>
      <c r="BA378" s="135" t="n"/>
      <c r="BB378" s="135" t="n"/>
      <c r="BC378" s="135" t="n"/>
      <c r="BD378" s="135" t="n"/>
      <c r="BE378" s="135" t="n"/>
      <c r="BF378" s="135" t="n"/>
      <c r="BG378" s="135" t="n"/>
      <c r="BH378" s="135" t="n"/>
      <c r="BI378" s="135" t="n"/>
      <c r="BJ378" s="135" t="n"/>
      <c r="BK378" s="135" t="n"/>
      <c r="BL378" s="135" t="n"/>
      <c r="BM378" s="135" t="n"/>
      <c r="BN378" s="135" t="n"/>
      <c r="BO378" s="135" t="n"/>
      <c r="BP378" s="135" t="n"/>
      <c r="BQ378" s="135" t="n"/>
      <c r="BR378" s="135" t="n"/>
      <c r="BS378" s="135" t="n"/>
      <c r="BT378" s="135" t="n"/>
      <c r="BU378" s="135" t="n"/>
      <c r="BV378" s="135" t="n"/>
      <c r="BW378" s="135" t="n"/>
      <c r="BX378" s="135" t="n"/>
      <c r="BY378" s="135" t="n"/>
      <c r="BZ378" s="135" t="n"/>
      <c r="CA378" s="135" t="n"/>
      <c r="CB378" s="135" t="n"/>
      <c r="CC378" s="135" t="n"/>
      <c r="CD378" s="135" t="n"/>
      <c r="CE378" s="135" t="n"/>
      <c r="CF378" s="135" t="n"/>
      <c r="CG378" s="135" t="n"/>
      <c r="CH378" s="135" t="n"/>
      <c r="CI378" s="135" t="n"/>
      <c r="CJ378" s="135" t="n"/>
      <c r="CK378" s="135" t="n"/>
      <c r="CL378" s="135" t="n"/>
      <c r="CM378" s="135" t="n"/>
      <c r="CN378" s="135" t="n"/>
      <c r="CO378" s="135" t="n"/>
      <c r="CP378" s="135" t="n"/>
      <c r="CQ378" s="135" t="n"/>
      <c r="CR378" s="135" t="n"/>
      <c r="CU378" s="36" t="n"/>
      <c r="CV378" s="36" t="n"/>
      <c r="CW378" s="36" t="n"/>
      <c r="CX378" s="36" t="n"/>
      <c r="CY378" s="36" t="n"/>
      <c r="CZ378" s="36" t="n"/>
      <c r="DA378" s="36" t="n"/>
      <c r="DB378" s="36" t="n"/>
      <c r="DC378" s="36" t="n"/>
      <c r="DD378" s="36" t="n"/>
      <c r="DE378" s="36" t="n"/>
      <c r="DF378" s="36" t="n"/>
      <c r="DG378" s="36" t="n"/>
      <c r="DH378" s="36" t="n"/>
      <c r="DI378" s="36" t="n"/>
      <c r="DJ378" s="36" t="n"/>
      <c r="DK378" s="36" t="n"/>
      <c r="DL378" s="36" t="n"/>
      <c r="DM378" s="36" t="n"/>
      <c r="DN378" s="36" t="n"/>
      <c r="DO378" s="36" t="n"/>
      <c r="DP378" s="36" t="n"/>
      <c r="DQ378" s="36" t="n"/>
      <c r="DR378" s="36" t="n"/>
      <c r="DS378" s="36" t="n"/>
      <c r="DT378" s="36" t="n"/>
      <c r="DU378" s="36" t="n"/>
      <c r="DV378" s="36" t="n"/>
      <c r="DW378" s="36" t="n"/>
      <c r="DX378" s="36" t="n"/>
      <c r="DY378" s="36" t="n"/>
      <c r="DZ378" s="36" t="n"/>
      <c r="EA378" s="36" t="n"/>
      <c r="EB378" s="36" t="n"/>
      <c r="EC378" s="36" t="n"/>
      <c r="ED378" s="36" t="n"/>
      <c r="EE378" s="36" t="n"/>
      <c r="EF378" s="36" t="n"/>
      <c r="EG378" s="36" t="n"/>
      <c r="EH378" s="36" t="n"/>
      <c r="EI378" s="36" t="n"/>
      <c r="EJ378" s="36" t="n"/>
      <c r="EK378" s="36" t="n"/>
      <c r="EL378" s="36" t="n"/>
      <c r="EM378" s="36" t="n"/>
      <c r="EN378" s="36" t="n"/>
    </row>
    <row r="379">
      <c r="A379" s="36" t="n"/>
      <c r="B379" s="36" t="n"/>
      <c r="C379" s="144" t="n"/>
      <c r="D379" s="144" t="n"/>
      <c r="E379" s="135" t="n"/>
      <c r="F379" s="135" t="n"/>
      <c r="G379" s="135" t="n"/>
      <c r="H379" s="135" t="n"/>
      <c r="I379" s="135" t="n"/>
      <c r="J379" s="135" t="n"/>
      <c r="K379" s="135" t="n"/>
      <c r="L379" s="135" t="n"/>
      <c r="M379" s="135" t="n"/>
      <c r="N379" s="135" t="n"/>
      <c r="O379" s="135" t="n"/>
      <c r="P379" s="135" t="n"/>
      <c r="Q379" s="135" t="n"/>
      <c r="R379" s="135" t="n"/>
      <c r="S379" s="135" t="n"/>
      <c r="T379" s="135" t="n"/>
      <c r="U379" s="135" t="n"/>
      <c r="V379" s="135" t="n"/>
      <c r="W379" s="135" t="n"/>
      <c r="X379" s="135" t="n"/>
      <c r="Y379" s="135" t="n"/>
      <c r="Z379" s="135" t="n"/>
      <c r="AA379" s="135" t="n"/>
      <c r="AB379" s="135" t="n"/>
      <c r="AC379" s="135" t="n"/>
      <c r="AD379" s="135" t="n"/>
      <c r="AE379" s="135" t="n"/>
      <c r="AF379" s="135" t="n"/>
      <c r="AG379" s="135" t="n"/>
      <c r="AH379" s="135" t="n"/>
      <c r="AI379" s="135" t="n"/>
      <c r="AJ379" s="135" t="n"/>
      <c r="AK379" s="135" t="n"/>
      <c r="AL379" s="135" t="n"/>
      <c r="AM379" s="135" t="n"/>
      <c r="AN379" s="135" t="n"/>
      <c r="AO379" s="135" t="n"/>
      <c r="AP379" s="135" t="n"/>
      <c r="AQ379" s="135" t="n"/>
      <c r="AR379" s="135" t="n"/>
      <c r="AS379" s="135" t="n"/>
      <c r="AT379" s="135" t="n"/>
      <c r="AU379" s="135" t="n"/>
      <c r="AV379" s="135" t="n"/>
      <c r="AW379" s="135" t="n"/>
      <c r="AX379" s="135" t="n"/>
      <c r="AY379" s="135" t="n"/>
      <c r="AZ379" s="135" t="n"/>
      <c r="BA379" s="135" t="n"/>
      <c r="BB379" s="135" t="n"/>
      <c r="BC379" s="135" t="n"/>
      <c r="BD379" s="135" t="n"/>
      <c r="BE379" s="135" t="n"/>
      <c r="BF379" s="135" t="n"/>
      <c r="BG379" s="135" t="n"/>
      <c r="BH379" s="135" t="n"/>
      <c r="BI379" s="135" t="n"/>
      <c r="BJ379" s="135" t="n"/>
      <c r="BK379" s="135" t="n"/>
      <c r="BL379" s="135" t="n"/>
      <c r="BM379" s="135" t="n"/>
      <c r="BN379" s="135" t="n"/>
      <c r="BO379" s="135" t="n"/>
      <c r="BP379" s="135" t="n"/>
      <c r="BQ379" s="135" t="n"/>
      <c r="BR379" s="135" t="n"/>
      <c r="BS379" s="135" t="n"/>
      <c r="BT379" s="135" t="n"/>
      <c r="BU379" s="135" t="n"/>
      <c r="BV379" s="135" t="n"/>
      <c r="BW379" s="135" t="n"/>
      <c r="BX379" s="135" t="n"/>
      <c r="BY379" s="135" t="n"/>
      <c r="BZ379" s="135" t="n"/>
      <c r="CA379" s="135" t="n"/>
      <c r="CB379" s="135" t="n"/>
      <c r="CC379" s="135" t="n"/>
      <c r="CD379" s="135" t="n"/>
      <c r="CE379" s="135" t="n"/>
      <c r="CF379" s="135" t="n"/>
      <c r="CG379" s="135" t="n"/>
      <c r="CH379" s="135" t="n"/>
      <c r="CI379" s="135" t="n"/>
      <c r="CJ379" s="135" t="n"/>
      <c r="CK379" s="135" t="n"/>
      <c r="CL379" s="135" t="n"/>
      <c r="CM379" s="135" t="n"/>
      <c r="CN379" s="135" t="n"/>
      <c r="CO379" s="135" t="n"/>
      <c r="CP379" s="135" t="n"/>
      <c r="CQ379" s="135" t="n"/>
      <c r="CR379" s="135" t="n"/>
      <c r="CU379" s="36" t="n"/>
      <c r="CV379" s="36" t="n"/>
      <c r="CW379" s="36" t="n"/>
      <c r="CX379" s="36" t="n"/>
      <c r="CY379" s="36" t="n"/>
      <c r="CZ379" s="36" t="n"/>
      <c r="DA379" s="36" t="n"/>
      <c r="DB379" s="36" t="n"/>
      <c r="DC379" s="36" t="n"/>
      <c r="DD379" s="36" t="n"/>
      <c r="DE379" s="36" t="n"/>
      <c r="DF379" s="36" t="n"/>
      <c r="DG379" s="36" t="n"/>
      <c r="DH379" s="36" t="n"/>
      <c r="DI379" s="36" t="n"/>
      <c r="DJ379" s="36" t="n"/>
      <c r="DK379" s="36" t="n"/>
      <c r="DL379" s="36" t="n"/>
      <c r="DM379" s="36" t="n"/>
      <c r="DN379" s="36" t="n"/>
      <c r="DO379" s="36" t="n"/>
      <c r="DP379" s="36" t="n"/>
      <c r="DQ379" s="36" t="n"/>
      <c r="DR379" s="36" t="n"/>
      <c r="DS379" s="36" t="n"/>
      <c r="DT379" s="36" t="n"/>
      <c r="DU379" s="36" t="n"/>
      <c r="DV379" s="36" t="n"/>
      <c r="DW379" s="36" t="n"/>
      <c r="DX379" s="36" t="n"/>
      <c r="DY379" s="36" t="n"/>
      <c r="DZ379" s="36" t="n"/>
      <c r="EA379" s="36" t="n"/>
      <c r="EB379" s="36" t="n"/>
      <c r="EC379" s="36" t="n"/>
      <c r="ED379" s="36" t="n"/>
      <c r="EE379" s="36" t="n"/>
      <c r="EF379" s="36" t="n"/>
      <c r="EG379" s="36" t="n"/>
      <c r="EH379" s="36" t="n"/>
      <c r="EI379" s="36" t="n"/>
      <c r="EJ379" s="36" t="n"/>
      <c r="EK379" s="36" t="n"/>
      <c r="EL379" s="36" t="n"/>
      <c r="EM379" s="36" t="n"/>
      <c r="EN379" s="36" t="n"/>
    </row>
    <row r="380">
      <c r="A380" s="36" t="n"/>
      <c r="B380" s="36" t="n"/>
      <c r="C380" s="144" t="n"/>
      <c r="D380" s="144" t="n"/>
      <c r="E380" s="135" t="n"/>
      <c r="F380" s="135" t="n"/>
      <c r="G380" s="135" t="n"/>
      <c r="H380" s="135" t="n"/>
      <c r="I380" s="135" t="n"/>
      <c r="J380" s="135" t="n"/>
      <c r="K380" s="135" t="n"/>
      <c r="L380" s="135" t="n"/>
      <c r="M380" s="135" t="n"/>
      <c r="N380" s="135" t="n"/>
      <c r="O380" s="135" t="n"/>
      <c r="P380" s="135" t="n"/>
      <c r="Q380" s="135" t="n"/>
      <c r="R380" s="135" t="n"/>
      <c r="S380" s="135" t="n"/>
      <c r="T380" s="135" t="n"/>
      <c r="U380" s="135" t="n"/>
      <c r="V380" s="135" t="n"/>
      <c r="W380" s="135" t="n"/>
      <c r="X380" s="135" t="n"/>
      <c r="Y380" s="135" t="n"/>
      <c r="Z380" s="135" t="n"/>
      <c r="AA380" s="135" t="n"/>
      <c r="AB380" s="135" t="n"/>
      <c r="AC380" s="135" t="n"/>
      <c r="AD380" s="135" t="n"/>
      <c r="AE380" s="135" t="n"/>
      <c r="AF380" s="135" t="n"/>
      <c r="AG380" s="135" t="n"/>
      <c r="AH380" s="135" t="n"/>
      <c r="AI380" s="135" t="n"/>
      <c r="AJ380" s="135" t="n"/>
      <c r="AK380" s="135" t="n"/>
      <c r="AL380" s="135" t="n"/>
      <c r="AM380" s="135" t="n"/>
      <c r="AN380" s="135" t="n"/>
      <c r="AO380" s="135" t="n"/>
      <c r="AP380" s="135" t="n"/>
      <c r="AQ380" s="135" t="n"/>
      <c r="AR380" s="135" t="n"/>
      <c r="AS380" s="135" t="n"/>
      <c r="AT380" s="135" t="n"/>
      <c r="AU380" s="135" t="n"/>
      <c r="AV380" s="135" t="n"/>
      <c r="AW380" s="135" t="n"/>
      <c r="AX380" s="135" t="n"/>
      <c r="AY380" s="135" t="n"/>
      <c r="AZ380" s="135" t="n"/>
      <c r="BA380" s="135" t="n"/>
      <c r="BB380" s="135" t="n"/>
      <c r="BC380" s="135" t="n"/>
      <c r="BD380" s="135" t="n"/>
      <c r="BE380" s="135" t="n"/>
      <c r="BF380" s="135" t="n"/>
      <c r="BG380" s="135" t="n"/>
      <c r="BH380" s="135" t="n"/>
      <c r="BI380" s="135" t="n"/>
      <c r="BJ380" s="135" t="n"/>
      <c r="BK380" s="135" t="n"/>
      <c r="BL380" s="135" t="n"/>
      <c r="BM380" s="135" t="n"/>
      <c r="BN380" s="135" t="n"/>
      <c r="BO380" s="135" t="n"/>
      <c r="BP380" s="135" t="n"/>
      <c r="BQ380" s="135" t="n"/>
      <c r="BR380" s="135" t="n"/>
      <c r="BS380" s="135" t="n"/>
      <c r="BT380" s="135" t="n"/>
      <c r="BU380" s="135" t="n"/>
      <c r="BV380" s="135" t="n"/>
      <c r="BW380" s="135" t="n"/>
      <c r="BX380" s="135" t="n"/>
      <c r="BY380" s="135" t="n"/>
      <c r="BZ380" s="135" t="n"/>
      <c r="CA380" s="135" t="n"/>
      <c r="CB380" s="135" t="n"/>
      <c r="CC380" s="135" t="n"/>
      <c r="CD380" s="135" t="n"/>
      <c r="CE380" s="135" t="n"/>
      <c r="CF380" s="135" t="n"/>
      <c r="CG380" s="135" t="n"/>
      <c r="CH380" s="135" t="n"/>
      <c r="CI380" s="135" t="n"/>
      <c r="CJ380" s="135" t="n"/>
      <c r="CK380" s="135" t="n"/>
      <c r="CL380" s="135" t="n"/>
      <c r="CM380" s="135" t="n"/>
      <c r="CN380" s="135" t="n"/>
      <c r="CO380" s="135" t="n"/>
      <c r="CP380" s="135" t="n"/>
      <c r="CQ380" s="135" t="n"/>
      <c r="CR380" s="135" t="n"/>
      <c r="CU380" s="36" t="n"/>
      <c r="CV380" s="36" t="n"/>
      <c r="CW380" s="36" t="n"/>
      <c r="CX380" s="36" t="n"/>
      <c r="CY380" s="36" t="n"/>
      <c r="CZ380" s="36" t="n"/>
      <c r="DA380" s="36" t="n"/>
      <c r="DB380" s="36" t="n"/>
      <c r="DC380" s="36" t="n"/>
      <c r="DD380" s="36" t="n"/>
      <c r="DE380" s="36" t="n"/>
      <c r="DF380" s="36" t="n"/>
      <c r="DG380" s="36" t="n"/>
      <c r="DH380" s="36" t="n"/>
      <c r="DI380" s="36" t="n"/>
      <c r="DJ380" s="36" t="n"/>
      <c r="DK380" s="36" t="n"/>
      <c r="DL380" s="36" t="n"/>
      <c r="DM380" s="36" t="n"/>
      <c r="DN380" s="36" t="n"/>
      <c r="DO380" s="36" t="n"/>
      <c r="DP380" s="36" t="n"/>
      <c r="DQ380" s="36" t="n"/>
      <c r="DR380" s="36" t="n"/>
      <c r="DS380" s="36" t="n"/>
      <c r="DT380" s="36" t="n"/>
      <c r="DU380" s="36" t="n"/>
      <c r="DV380" s="36" t="n"/>
      <c r="DW380" s="36" t="n"/>
      <c r="DX380" s="36" t="n"/>
      <c r="DY380" s="36" t="n"/>
      <c r="DZ380" s="36" t="n"/>
      <c r="EA380" s="36" t="n"/>
      <c r="EB380" s="36" t="n"/>
      <c r="EC380" s="36" t="n"/>
      <c r="ED380" s="36" t="n"/>
      <c r="EE380" s="36" t="n"/>
      <c r="EF380" s="36" t="n"/>
      <c r="EG380" s="36" t="n"/>
      <c r="EH380" s="36" t="n"/>
      <c r="EI380" s="36" t="n"/>
      <c r="EJ380" s="36" t="n"/>
      <c r="EK380" s="36" t="n"/>
      <c r="EL380" s="36" t="n"/>
      <c r="EM380" s="36" t="n"/>
      <c r="EN380" s="36" t="n"/>
    </row>
    <row r="381">
      <c r="A381" s="36" t="n"/>
      <c r="B381" s="36" t="n"/>
      <c r="C381" s="144" t="n"/>
      <c r="D381" s="144" t="n"/>
      <c r="E381" s="135" t="n"/>
      <c r="F381" s="135" t="n"/>
      <c r="G381" s="135" t="n"/>
      <c r="H381" s="135" t="n"/>
      <c r="I381" s="135" t="n"/>
      <c r="J381" s="135" t="n"/>
      <c r="K381" s="135" t="n"/>
      <c r="L381" s="135" t="n"/>
      <c r="M381" s="135" t="n"/>
      <c r="N381" s="135" t="n"/>
      <c r="O381" s="135" t="n"/>
      <c r="P381" s="135" t="n"/>
      <c r="Q381" s="135" t="n"/>
      <c r="R381" s="135" t="n"/>
      <c r="S381" s="135" t="n"/>
      <c r="T381" s="135" t="n"/>
      <c r="U381" s="135" t="n"/>
      <c r="V381" s="135" t="n"/>
      <c r="W381" s="135" t="n"/>
      <c r="X381" s="135" t="n"/>
      <c r="Y381" s="135" t="n"/>
      <c r="Z381" s="135" t="n"/>
      <c r="AA381" s="135" t="n"/>
      <c r="AB381" s="135" t="n"/>
      <c r="AC381" s="135" t="n"/>
      <c r="AD381" s="135" t="n"/>
      <c r="AE381" s="135" t="n"/>
      <c r="AF381" s="135" t="n"/>
      <c r="AG381" s="135" t="n"/>
      <c r="AH381" s="135" t="n"/>
      <c r="AI381" s="135" t="n"/>
      <c r="AJ381" s="135" t="n"/>
      <c r="AK381" s="135" t="n"/>
      <c r="AL381" s="135" t="n"/>
      <c r="AM381" s="135" t="n"/>
      <c r="AN381" s="135" t="n"/>
      <c r="AO381" s="135" t="n"/>
      <c r="AP381" s="135" t="n"/>
      <c r="AQ381" s="135" t="n"/>
      <c r="AR381" s="135" t="n"/>
      <c r="AS381" s="135" t="n"/>
      <c r="AT381" s="135" t="n"/>
      <c r="AU381" s="135" t="n"/>
      <c r="AV381" s="135" t="n"/>
      <c r="AW381" s="135" t="n"/>
      <c r="AX381" s="135" t="n"/>
      <c r="AY381" s="135" t="n"/>
      <c r="AZ381" s="135" t="n"/>
      <c r="BA381" s="135" t="n"/>
      <c r="BB381" s="135" t="n"/>
      <c r="BC381" s="135" t="n"/>
      <c r="BD381" s="135" t="n"/>
      <c r="BE381" s="135" t="n"/>
      <c r="BF381" s="135" t="n"/>
      <c r="BG381" s="135" t="n"/>
      <c r="BH381" s="135" t="n"/>
      <c r="BI381" s="135" t="n"/>
      <c r="BJ381" s="135" t="n"/>
      <c r="BK381" s="135" t="n"/>
      <c r="BL381" s="135" t="n"/>
      <c r="BM381" s="135" t="n"/>
      <c r="BN381" s="135" t="n"/>
      <c r="BO381" s="135" t="n"/>
      <c r="BP381" s="135" t="n"/>
      <c r="BQ381" s="135" t="n"/>
      <c r="BR381" s="135" t="n"/>
      <c r="BS381" s="135" t="n"/>
      <c r="BT381" s="135" t="n"/>
      <c r="BU381" s="135" t="n"/>
      <c r="BV381" s="135" t="n"/>
      <c r="BW381" s="135" t="n"/>
      <c r="BX381" s="135" t="n"/>
      <c r="BY381" s="135" t="n"/>
      <c r="BZ381" s="135" t="n"/>
      <c r="CA381" s="135" t="n"/>
      <c r="CB381" s="135" t="n"/>
      <c r="CC381" s="135" t="n"/>
      <c r="CD381" s="135" t="n"/>
      <c r="CE381" s="135" t="n"/>
      <c r="CF381" s="135" t="n"/>
      <c r="CG381" s="135" t="n"/>
      <c r="CH381" s="135" t="n"/>
      <c r="CI381" s="135" t="n"/>
      <c r="CJ381" s="135" t="n"/>
      <c r="CK381" s="135" t="n"/>
      <c r="CL381" s="135" t="n"/>
      <c r="CM381" s="135" t="n"/>
      <c r="CN381" s="135" t="n"/>
      <c r="CO381" s="135" t="n"/>
      <c r="CP381" s="135" t="n"/>
      <c r="CQ381" s="135" t="n"/>
      <c r="CR381" s="135" t="n"/>
      <c r="CU381" s="36" t="n"/>
      <c r="CV381" s="36" t="n"/>
      <c r="CW381" s="36" t="n"/>
      <c r="CX381" s="36" t="n"/>
      <c r="CY381" s="36" t="n"/>
      <c r="CZ381" s="36" t="n"/>
      <c r="DA381" s="36" t="n"/>
      <c r="DB381" s="36" t="n"/>
      <c r="DC381" s="36" t="n"/>
      <c r="DD381" s="36" t="n"/>
      <c r="DE381" s="36" t="n"/>
      <c r="DF381" s="36" t="n"/>
      <c r="DG381" s="36" t="n"/>
      <c r="DH381" s="36" t="n"/>
      <c r="DI381" s="36" t="n"/>
      <c r="DJ381" s="36" t="n"/>
      <c r="DK381" s="36" t="n"/>
      <c r="DL381" s="36" t="n"/>
      <c r="DM381" s="36" t="n"/>
      <c r="DN381" s="36" t="n"/>
      <c r="DO381" s="36" t="n"/>
      <c r="DP381" s="36" t="n"/>
      <c r="DQ381" s="36" t="n"/>
      <c r="DR381" s="36" t="n"/>
      <c r="DS381" s="36" t="n"/>
      <c r="DT381" s="36" t="n"/>
      <c r="DU381" s="36" t="n"/>
      <c r="DV381" s="36" t="n"/>
      <c r="DW381" s="36" t="n"/>
      <c r="DX381" s="36" t="n"/>
      <c r="DY381" s="36" t="n"/>
      <c r="DZ381" s="36" t="n"/>
      <c r="EA381" s="36" t="n"/>
      <c r="EB381" s="36" t="n"/>
      <c r="EC381" s="36" t="n"/>
      <c r="ED381" s="36" t="n"/>
      <c r="EE381" s="36" t="n"/>
      <c r="EF381" s="36" t="n"/>
      <c r="EG381" s="36" t="n"/>
      <c r="EH381" s="36" t="n"/>
      <c r="EI381" s="36" t="n"/>
      <c r="EJ381" s="36" t="n"/>
      <c r="EK381" s="36" t="n"/>
      <c r="EL381" s="36" t="n"/>
      <c r="EM381" s="36" t="n"/>
      <c r="EN381" s="36" t="n"/>
    </row>
    <row r="382">
      <c r="A382" s="36" t="n"/>
      <c r="B382" s="36" t="n"/>
      <c r="C382" s="144" t="n"/>
      <c r="D382" s="144" t="n"/>
      <c r="E382" s="135" t="n"/>
      <c r="F382" s="135" t="n"/>
      <c r="G382" s="135" t="n"/>
      <c r="H382" s="135" t="n"/>
      <c r="I382" s="135" t="n"/>
      <c r="J382" s="135" t="n"/>
      <c r="K382" s="135" t="n"/>
      <c r="L382" s="135" t="n"/>
      <c r="M382" s="135" t="n"/>
      <c r="N382" s="135" t="n"/>
      <c r="O382" s="135" t="n"/>
      <c r="P382" s="135" t="n"/>
      <c r="Q382" s="135" t="n"/>
      <c r="R382" s="135" t="n"/>
      <c r="S382" s="135" t="n"/>
      <c r="T382" s="135" t="n"/>
      <c r="U382" s="135" t="n"/>
      <c r="V382" s="135" t="n"/>
      <c r="W382" s="135" t="n"/>
      <c r="X382" s="135" t="n"/>
      <c r="Y382" s="135" t="n"/>
      <c r="Z382" s="135" t="n"/>
      <c r="AA382" s="135" t="n"/>
      <c r="AB382" s="135" t="n"/>
      <c r="AC382" s="135" t="n"/>
      <c r="AD382" s="135" t="n"/>
      <c r="AE382" s="135" t="n"/>
      <c r="AF382" s="135" t="n"/>
      <c r="AG382" s="135" t="n"/>
      <c r="AH382" s="135" t="n"/>
      <c r="AI382" s="135" t="n"/>
      <c r="AJ382" s="135" t="n"/>
      <c r="AK382" s="135" t="n"/>
      <c r="AL382" s="135" t="n"/>
      <c r="AM382" s="135" t="n"/>
      <c r="AN382" s="135" t="n"/>
      <c r="AO382" s="135" t="n"/>
      <c r="AP382" s="135" t="n"/>
      <c r="AQ382" s="135" t="n"/>
      <c r="AR382" s="135" t="n"/>
      <c r="AS382" s="135" t="n"/>
      <c r="AT382" s="135" t="n"/>
      <c r="AU382" s="135" t="n"/>
      <c r="AV382" s="135" t="n"/>
      <c r="AW382" s="135" t="n"/>
      <c r="AX382" s="135" t="n"/>
      <c r="AY382" s="135" t="n"/>
      <c r="AZ382" s="135" t="n"/>
      <c r="BA382" s="135" t="n"/>
      <c r="BB382" s="135" t="n"/>
      <c r="BC382" s="135" t="n"/>
      <c r="BD382" s="135" t="n"/>
      <c r="BE382" s="135" t="n"/>
      <c r="BF382" s="135" t="n"/>
      <c r="BG382" s="135" t="n"/>
      <c r="BH382" s="135" t="n"/>
      <c r="BI382" s="135" t="n"/>
      <c r="BJ382" s="135" t="n"/>
      <c r="BK382" s="135" t="n"/>
      <c r="BL382" s="135" t="n"/>
      <c r="BM382" s="135" t="n"/>
      <c r="BN382" s="135" t="n"/>
      <c r="BO382" s="135" t="n"/>
      <c r="BP382" s="135" t="n"/>
      <c r="BQ382" s="135" t="n"/>
      <c r="BR382" s="135" t="n"/>
      <c r="BS382" s="135" t="n"/>
      <c r="BT382" s="135" t="n"/>
      <c r="BU382" s="135" t="n"/>
      <c r="BV382" s="135" t="n"/>
      <c r="BW382" s="135" t="n"/>
      <c r="BX382" s="135" t="n"/>
      <c r="BY382" s="135" t="n"/>
      <c r="BZ382" s="135" t="n"/>
      <c r="CA382" s="135" t="n"/>
      <c r="CB382" s="135" t="n"/>
      <c r="CC382" s="135" t="n"/>
      <c r="CD382" s="135" t="n"/>
      <c r="CE382" s="135" t="n"/>
      <c r="CF382" s="135" t="n"/>
      <c r="CG382" s="135" t="n"/>
      <c r="CH382" s="135" t="n"/>
      <c r="CI382" s="135" t="n"/>
      <c r="CJ382" s="135" t="n"/>
      <c r="CK382" s="135" t="n"/>
      <c r="CL382" s="135" t="n"/>
      <c r="CM382" s="135" t="n"/>
      <c r="CN382" s="135" t="n"/>
      <c r="CO382" s="135" t="n"/>
      <c r="CP382" s="135" t="n"/>
      <c r="CQ382" s="135" t="n"/>
      <c r="CR382" s="135" t="n"/>
      <c r="CU382" s="36" t="n"/>
      <c r="CV382" s="36" t="n"/>
      <c r="CW382" s="36" t="n"/>
      <c r="CX382" s="36" t="n"/>
      <c r="CY382" s="36" t="n"/>
      <c r="CZ382" s="36" t="n"/>
      <c r="DA382" s="36" t="n"/>
      <c r="DB382" s="36" t="n"/>
      <c r="DC382" s="36" t="n"/>
      <c r="DD382" s="36" t="n"/>
      <c r="DE382" s="36" t="n"/>
      <c r="DF382" s="36" t="n"/>
      <c r="DG382" s="36" t="n"/>
      <c r="DH382" s="36" t="n"/>
      <c r="DI382" s="36" t="n"/>
      <c r="DJ382" s="36" t="n"/>
      <c r="DK382" s="36" t="n"/>
      <c r="DL382" s="36" t="n"/>
      <c r="DM382" s="36" t="n"/>
      <c r="DN382" s="36" t="n"/>
      <c r="DO382" s="36" t="n"/>
      <c r="DP382" s="36" t="n"/>
      <c r="DQ382" s="36" t="n"/>
      <c r="DR382" s="36" t="n"/>
      <c r="DS382" s="36" t="n"/>
      <c r="DT382" s="36" t="n"/>
      <c r="DU382" s="36" t="n"/>
      <c r="DV382" s="36" t="n"/>
      <c r="DW382" s="36" t="n"/>
      <c r="DX382" s="36" t="n"/>
      <c r="DY382" s="36" t="n"/>
      <c r="DZ382" s="36" t="n"/>
      <c r="EA382" s="36" t="n"/>
      <c r="EB382" s="36" t="n"/>
      <c r="EC382" s="36" t="n"/>
      <c r="ED382" s="36" t="n"/>
      <c r="EE382" s="36" t="n"/>
      <c r="EF382" s="36" t="n"/>
      <c r="EG382" s="36" t="n"/>
      <c r="EH382" s="36" t="n"/>
      <c r="EI382" s="36" t="n"/>
      <c r="EJ382" s="36" t="n"/>
      <c r="EK382" s="36" t="n"/>
      <c r="EL382" s="36" t="n"/>
      <c r="EM382" s="36" t="n"/>
      <c r="EN382" s="36" t="n"/>
    </row>
    <row r="383">
      <c r="A383" s="36" t="n"/>
      <c r="B383" s="36" t="n"/>
      <c r="C383" s="144" t="n"/>
      <c r="D383" s="144" t="n"/>
      <c r="E383" s="135" t="n"/>
      <c r="F383" s="135" t="n"/>
      <c r="G383" s="135" t="n"/>
      <c r="H383" s="135" t="n"/>
      <c r="I383" s="135" t="n"/>
      <c r="J383" s="135" t="n"/>
      <c r="K383" s="135" t="n"/>
      <c r="L383" s="135" t="n"/>
      <c r="M383" s="135" t="n"/>
      <c r="N383" s="135" t="n"/>
      <c r="O383" s="135" t="n"/>
      <c r="P383" s="135" t="n"/>
      <c r="Q383" s="135" t="n"/>
      <c r="R383" s="135" t="n"/>
      <c r="S383" s="135" t="n"/>
      <c r="T383" s="135" t="n"/>
      <c r="U383" s="135" t="n"/>
      <c r="V383" s="135" t="n"/>
      <c r="W383" s="135" t="n"/>
      <c r="X383" s="135" t="n"/>
      <c r="Y383" s="135" t="n"/>
      <c r="Z383" s="135" t="n"/>
      <c r="AA383" s="135" t="n"/>
      <c r="AB383" s="135" t="n"/>
      <c r="AC383" s="135" t="n"/>
      <c r="AD383" s="135" t="n"/>
      <c r="AE383" s="135" t="n"/>
      <c r="AF383" s="135" t="n"/>
      <c r="AG383" s="135" t="n"/>
      <c r="AH383" s="135" t="n"/>
      <c r="AI383" s="135" t="n"/>
      <c r="AJ383" s="135" t="n"/>
      <c r="AK383" s="135" t="n"/>
      <c r="AL383" s="135" t="n"/>
      <c r="AM383" s="135" t="n"/>
      <c r="AN383" s="135" t="n"/>
      <c r="AO383" s="135" t="n"/>
      <c r="AP383" s="135" t="n"/>
      <c r="AQ383" s="135" t="n"/>
      <c r="AR383" s="135" t="n"/>
      <c r="AS383" s="135" t="n"/>
      <c r="AT383" s="135" t="n"/>
      <c r="AU383" s="135" t="n"/>
      <c r="AV383" s="135" t="n"/>
      <c r="AW383" s="135" t="n"/>
      <c r="AX383" s="135" t="n"/>
      <c r="AY383" s="135" t="n"/>
      <c r="AZ383" s="135" t="n"/>
      <c r="BA383" s="135" t="n"/>
      <c r="BB383" s="135" t="n"/>
      <c r="BC383" s="135" t="n"/>
      <c r="BD383" s="135" t="n"/>
      <c r="BE383" s="135" t="n"/>
      <c r="BF383" s="135" t="n"/>
      <c r="BG383" s="135" t="n"/>
      <c r="BH383" s="135" t="n"/>
      <c r="BI383" s="135" t="n"/>
      <c r="BJ383" s="135" t="n"/>
      <c r="BK383" s="135" t="n"/>
      <c r="BL383" s="135" t="n"/>
      <c r="BM383" s="135" t="n"/>
      <c r="BN383" s="135" t="n"/>
      <c r="BO383" s="135" t="n"/>
      <c r="BP383" s="135" t="n"/>
      <c r="BQ383" s="135" t="n"/>
      <c r="BR383" s="135" t="n"/>
      <c r="BS383" s="135" t="n"/>
      <c r="BT383" s="135" t="n"/>
      <c r="BU383" s="135" t="n"/>
      <c r="BV383" s="135" t="n"/>
      <c r="BW383" s="135" t="n"/>
      <c r="BX383" s="135" t="n"/>
      <c r="BY383" s="135" t="n"/>
      <c r="BZ383" s="135" t="n"/>
      <c r="CA383" s="135" t="n"/>
      <c r="CB383" s="135" t="n"/>
      <c r="CC383" s="135" t="n"/>
      <c r="CD383" s="135" t="n"/>
      <c r="CE383" s="135" t="n"/>
      <c r="CF383" s="135" t="n"/>
      <c r="CG383" s="135" t="n"/>
      <c r="CH383" s="135" t="n"/>
      <c r="CI383" s="135" t="n"/>
      <c r="CJ383" s="135" t="n"/>
      <c r="CK383" s="135" t="n"/>
      <c r="CL383" s="135" t="n"/>
      <c r="CM383" s="135" t="n"/>
      <c r="CN383" s="135" t="n"/>
      <c r="CO383" s="135" t="n"/>
      <c r="CP383" s="135" t="n"/>
      <c r="CQ383" s="135" t="n"/>
      <c r="CR383" s="135" t="n"/>
      <c r="CU383" s="36" t="n"/>
      <c r="CV383" s="36" t="n"/>
      <c r="CW383" s="36" t="n"/>
      <c r="CX383" s="36" t="n"/>
      <c r="CY383" s="36" t="n"/>
      <c r="CZ383" s="36" t="n"/>
      <c r="DA383" s="36" t="n"/>
      <c r="DB383" s="36" t="n"/>
      <c r="DC383" s="36" t="n"/>
      <c r="DD383" s="36" t="n"/>
      <c r="DE383" s="36" t="n"/>
      <c r="DF383" s="36" t="n"/>
      <c r="DG383" s="36" t="n"/>
      <c r="DH383" s="36" t="n"/>
      <c r="DI383" s="36" t="n"/>
      <c r="DJ383" s="36" t="n"/>
      <c r="DK383" s="36" t="n"/>
      <c r="DL383" s="36" t="n"/>
      <c r="DM383" s="36" t="n"/>
      <c r="DN383" s="36" t="n"/>
      <c r="DO383" s="36" t="n"/>
      <c r="DP383" s="36" t="n"/>
      <c r="DQ383" s="36" t="n"/>
      <c r="DR383" s="36" t="n"/>
      <c r="DS383" s="36" t="n"/>
      <c r="DT383" s="36" t="n"/>
      <c r="DU383" s="36" t="n"/>
      <c r="DV383" s="36" t="n"/>
      <c r="DW383" s="36" t="n"/>
      <c r="DX383" s="36" t="n"/>
      <c r="DY383" s="36" t="n"/>
      <c r="DZ383" s="36" t="n"/>
      <c r="EA383" s="36" t="n"/>
      <c r="EB383" s="36" t="n"/>
      <c r="EC383" s="36" t="n"/>
      <c r="ED383" s="36" t="n"/>
      <c r="EE383" s="36" t="n"/>
      <c r="EF383" s="36" t="n"/>
      <c r="EG383" s="36" t="n"/>
      <c r="EH383" s="36" t="n"/>
      <c r="EI383" s="36" t="n"/>
      <c r="EJ383" s="36" t="n"/>
      <c r="EK383" s="36" t="n"/>
      <c r="EL383" s="36" t="n"/>
      <c r="EM383" s="36" t="n"/>
      <c r="EN383" s="36" t="n"/>
    </row>
    <row r="384">
      <c r="A384" s="36" t="n"/>
      <c r="B384" s="36" t="n"/>
      <c r="C384" s="144" t="n"/>
      <c r="D384" s="144" t="n"/>
      <c r="E384" s="135" t="n"/>
      <c r="F384" s="135" t="n"/>
      <c r="G384" s="135" t="n"/>
      <c r="H384" s="135" t="n"/>
      <c r="I384" s="135" t="n"/>
      <c r="J384" s="135" t="n"/>
      <c r="K384" s="135" t="n"/>
      <c r="L384" s="135" t="n"/>
      <c r="M384" s="135" t="n"/>
      <c r="N384" s="135" t="n"/>
      <c r="O384" s="135" t="n"/>
      <c r="P384" s="135" t="n"/>
      <c r="Q384" s="135" t="n"/>
      <c r="R384" s="135" t="n"/>
      <c r="S384" s="135" t="n"/>
      <c r="T384" s="135" t="n"/>
      <c r="U384" s="135" t="n"/>
      <c r="V384" s="135" t="n"/>
      <c r="W384" s="135" t="n"/>
      <c r="X384" s="135" t="n"/>
      <c r="Y384" s="135" t="n"/>
      <c r="Z384" s="135" t="n"/>
      <c r="AA384" s="135" t="n"/>
      <c r="AB384" s="135" t="n"/>
      <c r="AC384" s="135" t="n"/>
      <c r="AD384" s="135" t="n"/>
      <c r="AE384" s="135" t="n"/>
      <c r="AF384" s="135" t="n"/>
      <c r="AG384" s="135" t="n"/>
      <c r="AH384" s="135" t="n"/>
      <c r="AI384" s="135" t="n"/>
      <c r="AJ384" s="135" t="n"/>
      <c r="AK384" s="135" t="n"/>
      <c r="AL384" s="135" t="n"/>
      <c r="AM384" s="135" t="n"/>
      <c r="AN384" s="135" t="n"/>
      <c r="AO384" s="135" t="n"/>
      <c r="AP384" s="135" t="n"/>
      <c r="AQ384" s="135" t="n"/>
      <c r="AR384" s="135" t="n"/>
      <c r="AS384" s="135" t="n"/>
      <c r="AT384" s="135" t="n"/>
      <c r="AU384" s="135" t="n"/>
      <c r="AV384" s="135" t="n"/>
      <c r="AW384" s="135" t="n"/>
      <c r="AX384" s="135" t="n"/>
      <c r="AY384" s="135" t="n"/>
      <c r="AZ384" s="135" t="n"/>
      <c r="BA384" s="135" t="n"/>
      <c r="BB384" s="135" t="n"/>
      <c r="BC384" s="135" t="n"/>
      <c r="BD384" s="135" t="n"/>
      <c r="BE384" s="135" t="n"/>
      <c r="BF384" s="135" t="n"/>
      <c r="BG384" s="135" t="n"/>
      <c r="BH384" s="135" t="n"/>
      <c r="BI384" s="135" t="n"/>
      <c r="BJ384" s="135" t="n"/>
      <c r="BK384" s="135" t="n"/>
      <c r="BL384" s="135" t="n"/>
      <c r="BM384" s="135" t="n"/>
      <c r="BN384" s="135" t="n"/>
      <c r="BO384" s="135" t="n"/>
      <c r="BP384" s="135" t="n"/>
      <c r="BQ384" s="135" t="n"/>
      <c r="BR384" s="135" t="n"/>
      <c r="BS384" s="135" t="n"/>
      <c r="BT384" s="135" t="n"/>
      <c r="BU384" s="135" t="n"/>
      <c r="BV384" s="135" t="n"/>
      <c r="BW384" s="135" t="n"/>
      <c r="BX384" s="135" t="n"/>
      <c r="BY384" s="135" t="n"/>
      <c r="BZ384" s="135" t="n"/>
      <c r="CA384" s="135" t="n"/>
      <c r="CB384" s="135" t="n"/>
      <c r="CC384" s="135" t="n"/>
      <c r="CD384" s="135" t="n"/>
      <c r="CE384" s="135" t="n"/>
      <c r="CF384" s="135" t="n"/>
      <c r="CG384" s="135" t="n"/>
      <c r="CH384" s="135" t="n"/>
      <c r="CI384" s="135" t="n"/>
      <c r="CJ384" s="135" t="n"/>
      <c r="CK384" s="135" t="n"/>
      <c r="CL384" s="135" t="n"/>
      <c r="CM384" s="135" t="n"/>
      <c r="CN384" s="135" t="n"/>
      <c r="CO384" s="135" t="n"/>
      <c r="CP384" s="135" t="n"/>
      <c r="CQ384" s="135" t="n"/>
      <c r="CR384" s="135" t="n"/>
      <c r="CU384" s="36" t="n"/>
      <c r="CV384" s="36" t="n"/>
      <c r="CW384" s="36" t="n"/>
      <c r="CX384" s="36" t="n"/>
      <c r="CY384" s="36" t="n"/>
      <c r="CZ384" s="36" t="n"/>
      <c r="DA384" s="36" t="n"/>
      <c r="DB384" s="36" t="n"/>
      <c r="DC384" s="36" t="n"/>
      <c r="DD384" s="36" t="n"/>
      <c r="DE384" s="36" t="n"/>
      <c r="DF384" s="36" t="n"/>
      <c r="DG384" s="36" t="n"/>
      <c r="DH384" s="36" t="n"/>
      <c r="DI384" s="36" t="n"/>
      <c r="DJ384" s="36" t="n"/>
      <c r="DK384" s="36" t="n"/>
      <c r="DL384" s="36" t="n"/>
      <c r="DM384" s="36" t="n"/>
      <c r="DN384" s="36" t="n"/>
      <c r="DO384" s="36" t="n"/>
      <c r="DP384" s="36" t="n"/>
      <c r="DQ384" s="36" t="n"/>
      <c r="DR384" s="36" t="n"/>
      <c r="DS384" s="36" t="n"/>
      <c r="DT384" s="36" t="n"/>
      <c r="DU384" s="36" t="n"/>
      <c r="DV384" s="36" t="n"/>
      <c r="DW384" s="36" t="n"/>
      <c r="DX384" s="36" t="n"/>
      <c r="DY384" s="36" t="n"/>
      <c r="DZ384" s="36" t="n"/>
      <c r="EA384" s="36" t="n"/>
      <c r="EB384" s="36" t="n"/>
      <c r="EC384" s="36" t="n"/>
      <c r="ED384" s="36" t="n"/>
      <c r="EE384" s="36" t="n"/>
      <c r="EF384" s="36" t="n"/>
      <c r="EG384" s="36" t="n"/>
      <c r="EH384" s="36" t="n"/>
      <c r="EI384" s="36" t="n"/>
      <c r="EJ384" s="36" t="n"/>
      <c r="EK384" s="36" t="n"/>
      <c r="EL384" s="36" t="n"/>
      <c r="EM384" s="36" t="n"/>
      <c r="EN384" s="36" t="n"/>
    </row>
    <row r="385">
      <c r="A385" s="36" t="n"/>
      <c r="B385" s="36" t="n"/>
      <c r="C385" s="144" t="n"/>
      <c r="D385" s="144" t="n"/>
      <c r="E385" s="135" t="n"/>
      <c r="F385" s="135" t="n"/>
      <c r="G385" s="135" t="n"/>
      <c r="H385" s="135" t="n"/>
      <c r="I385" s="135" t="n"/>
      <c r="J385" s="135" t="n"/>
      <c r="K385" s="135" t="n"/>
      <c r="L385" s="135" t="n"/>
      <c r="M385" s="135" t="n"/>
      <c r="N385" s="135" t="n"/>
      <c r="O385" s="135" t="n"/>
      <c r="P385" s="135" t="n"/>
      <c r="Q385" s="135" t="n"/>
      <c r="R385" s="135" t="n"/>
      <c r="S385" s="135" t="n"/>
      <c r="T385" s="135" t="n"/>
      <c r="U385" s="135" t="n"/>
      <c r="V385" s="135" t="n"/>
      <c r="W385" s="135" t="n"/>
      <c r="X385" s="135" t="n"/>
      <c r="Y385" s="135" t="n"/>
      <c r="Z385" s="135" t="n"/>
      <c r="AA385" s="135" t="n"/>
      <c r="AB385" s="135" t="n"/>
      <c r="AC385" s="135" t="n"/>
      <c r="AD385" s="135" t="n"/>
      <c r="AE385" s="135" t="n"/>
      <c r="AF385" s="135" t="n"/>
      <c r="AG385" s="135" t="n"/>
      <c r="AH385" s="135" t="n"/>
      <c r="AI385" s="135" t="n"/>
      <c r="AJ385" s="135" t="n"/>
      <c r="AK385" s="135" t="n"/>
      <c r="AL385" s="135" t="n"/>
      <c r="AM385" s="135" t="n"/>
      <c r="AN385" s="135" t="n"/>
      <c r="AO385" s="135" t="n"/>
      <c r="AP385" s="135" t="n"/>
      <c r="AQ385" s="135" t="n"/>
      <c r="AR385" s="135" t="n"/>
      <c r="AS385" s="135" t="n"/>
      <c r="AT385" s="135" t="n"/>
      <c r="AU385" s="135" t="n"/>
      <c r="AV385" s="135" t="n"/>
      <c r="AW385" s="135" t="n"/>
      <c r="AX385" s="135" t="n"/>
      <c r="AY385" s="135" t="n"/>
      <c r="AZ385" s="135" t="n"/>
      <c r="BA385" s="135" t="n"/>
      <c r="BB385" s="135" t="n"/>
      <c r="BC385" s="135" t="n"/>
      <c r="BD385" s="135" t="n"/>
      <c r="BE385" s="135" t="n"/>
      <c r="BF385" s="135" t="n"/>
      <c r="BG385" s="135" t="n"/>
      <c r="BH385" s="135" t="n"/>
      <c r="BI385" s="135" t="n"/>
      <c r="BJ385" s="135" t="n"/>
      <c r="BK385" s="135" t="n"/>
      <c r="BL385" s="135" t="n"/>
      <c r="BM385" s="135" t="n"/>
      <c r="BN385" s="135" t="n"/>
      <c r="BO385" s="135" t="n"/>
      <c r="BP385" s="135" t="n"/>
      <c r="BQ385" s="135" t="n"/>
      <c r="BR385" s="135" t="n"/>
      <c r="BS385" s="135" t="n"/>
      <c r="BT385" s="135" t="n"/>
      <c r="BU385" s="135" t="n"/>
      <c r="BV385" s="135" t="n"/>
      <c r="BW385" s="135" t="n"/>
      <c r="BX385" s="135" t="n"/>
      <c r="BY385" s="135" t="n"/>
      <c r="BZ385" s="135" t="n"/>
      <c r="CA385" s="135" t="n"/>
      <c r="CB385" s="135" t="n"/>
      <c r="CC385" s="135" t="n"/>
      <c r="CD385" s="135" t="n"/>
      <c r="CE385" s="135" t="n"/>
      <c r="CF385" s="135" t="n"/>
      <c r="CG385" s="135" t="n"/>
      <c r="CH385" s="135" t="n"/>
      <c r="CI385" s="135" t="n"/>
      <c r="CJ385" s="135" t="n"/>
      <c r="CK385" s="135" t="n"/>
      <c r="CL385" s="135" t="n"/>
      <c r="CM385" s="135" t="n"/>
      <c r="CN385" s="135" t="n"/>
      <c r="CO385" s="135" t="n"/>
      <c r="CP385" s="135" t="n"/>
      <c r="CQ385" s="135" t="n"/>
      <c r="CR385" s="135" t="n"/>
      <c r="CU385" s="36" t="n"/>
      <c r="CV385" s="36" t="n"/>
      <c r="CW385" s="36" t="n"/>
      <c r="CX385" s="36" t="n"/>
      <c r="CY385" s="36" t="n"/>
      <c r="CZ385" s="36" t="n"/>
      <c r="DA385" s="36" t="n"/>
      <c r="DB385" s="36" t="n"/>
      <c r="DC385" s="36" t="n"/>
      <c r="DD385" s="36" t="n"/>
      <c r="DE385" s="36" t="n"/>
      <c r="DF385" s="36" t="n"/>
      <c r="DG385" s="36" t="n"/>
      <c r="DH385" s="36" t="n"/>
      <c r="DI385" s="36" t="n"/>
      <c r="DJ385" s="36" t="n"/>
      <c r="DK385" s="36" t="n"/>
      <c r="DL385" s="36" t="n"/>
      <c r="DM385" s="36" t="n"/>
      <c r="DN385" s="36" t="n"/>
      <c r="DO385" s="36" t="n"/>
      <c r="DP385" s="36" t="n"/>
      <c r="DQ385" s="36" t="n"/>
      <c r="DR385" s="36" t="n"/>
      <c r="DS385" s="36" t="n"/>
      <c r="DT385" s="36" t="n"/>
      <c r="DU385" s="36" t="n"/>
      <c r="DV385" s="36" t="n"/>
      <c r="DW385" s="36" t="n"/>
      <c r="DX385" s="36" t="n"/>
      <c r="DY385" s="36" t="n"/>
      <c r="DZ385" s="36" t="n"/>
      <c r="EA385" s="36" t="n"/>
      <c r="EB385" s="36" t="n"/>
      <c r="EC385" s="36" t="n"/>
      <c r="ED385" s="36" t="n"/>
      <c r="EE385" s="36" t="n"/>
      <c r="EF385" s="36" t="n"/>
      <c r="EG385" s="36" t="n"/>
      <c r="EH385" s="36" t="n"/>
      <c r="EI385" s="36" t="n"/>
      <c r="EJ385" s="36" t="n"/>
      <c r="EK385" s="36" t="n"/>
      <c r="EL385" s="36" t="n"/>
      <c r="EM385" s="36" t="n"/>
      <c r="EN385" s="36" t="n"/>
    </row>
    <row r="386">
      <c r="A386" s="36" t="n"/>
      <c r="B386" s="36" t="n"/>
      <c r="C386" s="144" t="n"/>
      <c r="D386" s="144" t="n"/>
      <c r="E386" s="135" t="n"/>
      <c r="F386" s="135" t="n"/>
      <c r="G386" s="135" t="n"/>
      <c r="H386" s="135" t="n"/>
      <c r="I386" s="135" t="n"/>
      <c r="J386" s="135" t="n"/>
      <c r="K386" s="135" t="n"/>
      <c r="L386" s="135" t="n"/>
      <c r="M386" s="135" t="n"/>
      <c r="N386" s="135" t="n"/>
      <c r="O386" s="135" t="n"/>
      <c r="P386" s="135" t="n"/>
      <c r="Q386" s="135" t="n"/>
      <c r="R386" s="135" t="n"/>
      <c r="S386" s="135" t="n"/>
      <c r="T386" s="135" t="n"/>
      <c r="U386" s="135" t="n"/>
      <c r="V386" s="135" t="n"/>
      <c r="W386" s="135" t="n"/>
      <c r="X386" s="135" t="n"/>
      <c r="Y386" s="135" t="n"/>
      <c r="Z386" s="135" t="n"/>
      <c r="AA386" s="135" t="n"/>
      <c r="AB386" s="135" t="n"/>
      <c r="AC386" s="135" t="n"/>
      <c r="AD386" s="135" t="n"/>
      <c r="AE386" s="135" t="n"/>
      <c r="AF386" s="135" t="n"/>
      <c r="AG386" s="135" t="n"/>
      <c r="AH386" s="135" t="n"/>
      <c r="AI386" s="135" t="n"/>
      <c r="AJ386" s="135" t="n"/>
      <c r="AK386" s="135" t="n"/>
      <c r="AL386" s="135" t="n"/>
      <c r="AM386" s="135" t="n"/>
      <c r="AN386" s="135" t="n"/>
      <c r="AO386" s="135" t="n"/>
      <c r="AP386" s="135" t="n"/>
      <c r="AQ386" s="135" t="n"/>
      <c r="AR386" s="135" t="n"/>
      <c r="AS386" s="135" t="n"/>
      <c r="AT386" s="135" t="n"/>
      <c r="AU386" s="135" t="n"/>
      <c r="AV386" s="135" t="n"/>
      <c r="AW386" s="135" t="n"/>
      <c r="AX386" s="135" t="n"/>
      <c r="AY386" s="135" t="n"/>
      <c r="AZ386" s="135" t="n"/>
      <c r="BA386" s="135" t="n"/>
      <c r="BB386" s="135" t="n"/>
      <c r="BC386" s="135" t="n"/>
      <c r="BD386" s="135" t="n"/>
      <c r="BE386" s="135" t="n"/>
      <c r="BF386" s="135" t="n"/>
      <c r="BG386" s="135" t="n"/>
      <c r="BH386" s="135" t="n"/>
      <c r="BI386" s="135" t="n"/>
      <c r="BJ386" s="135" t="n"/>
      <c r="BK386" s="135" t="n"/>
      <c r="BL386" s="135" t="n"/>
      <c r="BM386" s="135" t="n"/>
      <c r="BN386" s="135" t="n"/>
      <c r="BO386" s="135" t="n"/>
      <c r="BP386" s="135" t="n"/>
      <c r="BQ386" s="135" t="n"/>
      <c r="BR386" s="135" t="n"/>
      <c r="BS386" s="135" t="n"/>
      <c r="BT386" s="135" t="n"/>
      <c r="BU386" s="135" t="n"/>
      <c r="BV386" s="135" t="n"/>
      <c r="BW386" s="135" t="n"/>
      <c r="BX386" s="135" t="n"/>
      <c r="BY386" s="135" t="n"/>
      <c r="BZ386" s="135" t="n"/>
      <c r="CA386" s="135" t="n"/>
      <c r="CB386" s="135" t="n"/>
      <c r="CC386" s="135" t="n"/>
      <c r="CD386" s="135" t="n"/>
      <c r="CE386" s="135" t="n"/>
      <c r="CF386" s="135" t="n"/>
      <c r="CG386" s="135" t="n"/>
      <c r="CH386" s="135" t="n"/>
      <c r="CI386" s="135" t="n"/>
      <c r="CJ386" s="135" t="n"/>
      <c r="CK386" s="135" t="n"/>
      <c r="CL386" s="135" t="n"/>
      <c r="CM386" s="135" t="n"/>
      <c r="CN386" s="135" t="n"/>
      <c r="CO386" s="135" t="n"/>
      <c r="CP386" s="135" t="n"/>
      <c r="CQ386" s="135" t="n"/>
      <c r="CR386" s="135" t="n"/>
      <c r="CU386" s="36" t="n"/>
      <c r="CV386" s="36" t="n"/>
      <c r="CW386" s="36" t="n"/>
      <c r="CX386" s="36" t="n"/>
      <c r="CY386" s="36" t="n"/>
      <c r="CZ386" s="36" t="n"/>
      <c r="DA386" s="36" t="n"/>
      <c r="DB386" s="36" t="n"/>
      <c r="DC386" s="36" t="n"/>
      <c r="DD386" s="36" t="n"/>
      <c r="DE386" s="36" t="n"/>
      <c r="DF386" s="36" t="n"/>
      <c r="DG386" s="36" t="n"/>
      <c r="DH386" s="36" t="n"/>
      <c r="DI386" s="36" t="n"/>
      <c r="DJ386" s="36" t="n"/>
      <c r="DK386" s="36" t="n"/>
      <c r="DL386" s="36" t="n"/>
      <c r="DM386" s="36" t="n"/>
      <c r="DN386" s="36" t="n"/>
      <c r="DO386" s="36" t="n"/>
      <c r="DP386" s="36" t="n"/>
      <c r="DQ386" s="36" t="n"/>
      <c r="DR386" s="36" t="n"/>
      <c r="DS386" s="36" t="n"/>
      <c r="DT386" s="36" t="n"/>
      <c r="DU386" s="36" t="n"/>
      <c r="DV386" s="36" t="n"/>
      <c r="DW386" s="36" t="n"/>
      <c r="DX386" s="36" t="n"/>
      <c r="DY386" s="36" t="n"/>
      <c r="DZ386" s="36" t="n"/>
      <c r="EA386" s="36" t="n"/>
      <c r="EB386" s="36" t="n"/>
      <c r="EC386" s="36" t="n"/>
      <c r="ED386" s="36" t="n"/>
      <c r="EE386" s="36" t="n"/>
      <c r="EF386" s="36" t="n"/>
      <c r="EG386" s="36" t="n"/>
      <c r="EH386" s="36" t="n"/>
      <c r="EI386" s="36" t="n"/>
      <c r="EJ386" s="36" t="n"/>
      <c r="EK386" s="36" t="n"/>
      <c r="EL386" s="36" t="n"/>
      <c r="EM386" s="36" t="n"/>
      <c r="EN386" s="36" t="n"/>
    </row>
    <row r="387">
      <c r="A387" s="36" t="n"/>
      <c r="B387" s="36" t="n"/>
      <c r="C387" s="144" t="n"/>
      <c r="D387" s="144" t="n"/>
      <c r="E387" s="135" t="n"/>
      <c r="F387" s="135" t="n"/>
      <c r="G387" s="135" t="n"/>
      <c r="H387" s="135" t="n"/>
      <c r="I387" s="135" t="n"/>
      <c r="J387" s="135" t="n"/>
      <c r="K387" s="135" t="n"/>
      <c r="L387" s="135" t="n"/>
      <c r="M387" s="135" t="n"/>
      <c r="N387" s="135" t="n"/>
      <c r="O387" s="135" t="n"/>
      <c r="P387" s="135" t="n"/>
      <c r="Q387" s="135" t="n"/>
      <c r="R387" s="135" t="n"/>
      <c r="S387" s="135" t="n"/>
      <c r="T387" s="135" t="n"/>
      <c r="U387" s="135" t="n"/>
      <c r="V387" s="135" t="n"/>
      <c r="W387" s="135" t="n"/>
      <c r="X387" s="135" t="n"/>
      <c r="Y387" s="135" t="n"/>
      <c r="Z387" s="135" t="n"/>
      <c r="AA387" s="135" t="n"/>
      <c r="AB387" s="135" t="n"/>
      <c r="AC387" s="135" t="n"/>
      <c r="AD387" s="135" t="n"/>
      <c r="AE387" s="135" t="n"/>
      <c r="AF387" s="135" t="n"/>
      <c r="AG387" s="135" t="n"/>
      <c r="AH387" s="135" t="n"/>
      <c r="AI387" s="135" t="n"/>
      <c r="AJ387" s="135" t="n"/>
      <c r="AK387" s="135" t="n"/>
      <c r="AL387" s="135" t="n"/>
      <c r="AM387" s="135" t="n"/>
      <c r="AN387" s="135" t="n"/>
      <c r="AO387" s="135" t="n"/>
      <c r="AP387" s="135" t="n"/>
      <c r="AQ387" s="135" t="n"/>
      <c r="AR387" s="135" t="n"/>
      <c r="AS387" s="135" t="n"/>
      <c r="AT387" s="135" t="n"/>
      <c r="AU387" s="135" t="n"/>
      <c r="AV387" s="135" t="n"/>
      <c r="AW387" s="135" t="n"/>
      <c r="AX387" s="135" t="n"/>
      <c r="AY387" s="135" t="n"/>
      <c r="AZ387" s="135" t="n"/>
      <c r="BA387" s="135" t="n"/>
      <c r="BB387" s="135" t="n"/>
      <c r="BC387" s="135" t="n"/>
      <c r="BD387" s="135" t="n"/>
      <c r="BE387" s="135" t="n"/>
      <c r="BF387" s="135" t="n"/>
      <c r="BG387" s="135" t="n"/>
      <c r="BH387" s="135" t="n"/>
      <c r="BI387" s="135" t="n"/>
      <c r="BJ387" s="135" t="n"/>
      <c r="BK387" s="135" t="n"/>
      <c r="BL387" s="135" t="n"/>
      <c r="BM387" s="135" t="n"/>
      <c r="BN387" s="135" t="n"/>
      <c r="BO387" s="135" t="n"/>
      <c r="BP387" s="135" t="n"/>
      <c r="BQ387" s="135" t="n"/>
      <c r="BR387" s="135" t="n"/>
      <c r="BS387" s="135" t="n"/>
      <c r="BT387" s="135" t="n"/>
      <c r="BU387" s="135" t="n"/>
      <c r="BV387" s="135" t="n"/>
      <c r="BW387" s="135" t="n"/>
      <c r="BX387" s="135" t="n"/>
      <c r="BY387" s="135" t="n"/>
      <c r="BZ387" s="135" t="n"/>
      <c r="CA387" s="135" t="n"/>
      <c r="CB387" s="135" t="n"/>
      <c r="CC387" s="135" t="n"/>
      <c r="CD387" s="135" t="n"/>
      <c r="CE387" s="135" t="n"/>
      <c r="CF387" s="135" t="n"/>
      <c r="CG387" s="135" t="n"/>
      <c r="CH387" s="135" t="n"/>
      <c r="CI387" s="135" t="n"/>
      <c r="CJ387" s="135" t="n"/>
      <c r="CK387" s="135" t="n"/>
      <c r="CL387" s="135" t="n"/>
      <c r="CM387" s="135" t="n"/>
      <c r="CN387" s="135" t="n"/>
      <c r="CO387" s="135" t="n"/>
      <c r="CP387" s="135" t="n"/>
      <c r="CQ387" s="135" t="n"/>
      <c r="CR387" s="135" t="n"/>
      <c r="CU387" s="36" t="n"/>
      <c r="CV387" s="36" t="n"/>
      <c r="CW387" s="36" t="n"/>
      <c r="CX387" s="36" t="n"/>
      <c r="CY387" s="36" t="n"/>
      <c r="CZ387" s="36" t="n"/>
      <c r="DA387" s="36" t="n"/>
      <c r="DB387" s="36" t="n"/>
      <c r="DC387" s="36" t="n"/>
      <c r="DD387" s="36" t="n"/>
      <c r="DE387" s="36" t="n"/>
      <c r="DF387" s="36" t="n"/>
      <c r="DG387" s="36" t="n"/>
      <c r="DH387" s="36" t="n"/>
      <c r="DI387" s="36" t="n"/>
      <c r="DJ387" s="36" t="n"/>
      <c r="DK387" s="36" t="n"/>
      <c r="DL387" s="36" t="n"/>
      <c r="DM387" s="36" t="n"/>
      <c r="DN387" s="36" t="n"/>
      <c r="DO387" s="36" t="n"/>
      <c r="DP387" s="36" t="n"/>
      <c r="DQ387" s="36" t="n"/>
      <c r="DR387" s="36" t="n"/>
      <c r="DS387" s="36" t="n"/>
      <c r="DT387" s="36" t="n"/>
      <c r="DU387" s="36" t="n"/>
      <c r="DV387" s="36" t="n"/>
      <c r="DW387" s="36" t="n"/>
      <c r="DX387" s="36" t="n"/>
      <c r="DY387" s="36" t="n"/>
      <c r="DZ387" s="36" t="n"/>
      <c r="EA387" s="36" t="n"/>
      <c r="EB387" s="36" t="n"/>
      <c r="EC387" s="36" t="n"/>
      <c r="ED387" s="36" t="n"/>
      <c r="EE387" s="36" t="n"/>
      <c r="EF387" s="36" t="n"/>
      <c r="EG387" s="36" t="n"/>
      <c r="EH387" s="36" t="n"/>
      <c r="EI387" s="36" t="n"/>
      <c r="EJ387" s="36" t="n"/>
      <c r="EK387" s="36" t="n"/>
      <c r="EL387" s="36" t="n"/>
      <c r="EM387" s="36" t="n"/>
      <c r="EN387" s="36" t="n"/>
    </row>
    <row r="388">
      <c r="A388" s="36" t="n"/>
      <c r="B388" s="36" t="n"/>
      <c r="C388" s="144" t="n"/>
      <c r="D388" s="144" t="n"/>
      <c r="E388" s="135" t="n"/>
      <c r="F388" s="135" t="n"/>
      <c r="G388" s="135" t="n"/>
      <c r="H388" s="135" t="n"/>
      <c r="I388" s="135" t="n"/>
      <c r="J388" s="135" t="n"/>
      <c r="K388" s="135" t="n"/>
      <c r="L388" s="135" t="n"/>
      <c r="M388" s="135" t="n"/>
      <c r="N388" s="135" t="n"/>
      <c r="O388" s="135" t="n"/>
      <c r="P388" s="135" t="n"/>
      <c r="Q388" s="135" t="n"/>
      <c r="R388" s="135" t="n"/>
      <c r="S388" s="135" t="n"/>
      <c r="T388" s="135" t="n"/>
      <c r="U388" s="135" t="n"/>
      <c r="V388" s="135" t="n"/>
      <c r="W388" s="135" t="n"/>
      <c r="X388" s="135" t="n"/>
      <c r="Y388" s="135" t="n"/>
      <c r="Z388" s="135" t="n"/>
      <c r="AA388" s="135" t="n"/>
      <c r="AB388" s="135" t="n"/>
      <c r="AC388" s="135" t="n"/>
      <c r="AD388" s="135" t="n"/>
      <c r="AE388" s="135" t="n"/>
      <c r="AF388" s="135" t="n"/>
      <c r="AG388" s="135" t="n"/>
      <c r="AH388" s="135" t="n"/>
      <c r="AI388" s="135" t="n"/>
      <c r="AJ388" s="135" t="n"/>
      <c r="AK388" s="135" t="n"/>
      <c r="AL388" s="135" t="n"/>
      <c r="AM388" s="135" t="n"/>
      <c r="AN388" s="135" t="n"/>
      <c r="AO388" s="135" t="n"/>
      <c r="AP388" s="135" t="n"/>
      <c r="AQ388" s="135" t="n"/>
      <c r="AR388" s="135" t="n"/>
      <c r="AS388" s="135" t="n"/>
      <c r="AT388" s="135" t="n"/>
      <c r="AU388" s="135" t="n"/>
      <c r="AV388" s="135" t="n"/>
      <c r="AW388" s="135" t="n"/>
      <c r="AX388" s="135" t="n"/>
      <c r="AY388" s="135" t="n"/>
      <c r="AZ388" s="135" t="n"/>
      <c r="BA388" s="135" t="n"/>
      <c r="BB388" s="135" t="n"/>
      <c r="BC388" s="135" t="n"/>
      <c r="BD388" s="135" t="n"/>
      <c r="BE388" s="135" t="n"/>
      <c r="BF388" s="135" t="n"/>
      <c r="BG388" s="135" t="n"/>
      <c r="BH388" s="135" t="n"/>
      <c r="BI388" s="135" t="n"/>
      <c r="BJ388" s="135" t="n"/>
      <c r="BK388" s="135" t="n"/>
      <c r="BL388" s="135" t="n"/>
      <c r="BM388" s="135" t="n"/>
      <c r="BN388" s="135" t="n"/>
      <c r="BO388" s="135" t="n"/>
      <c r="BP388" s="135" t="n"/>
      <c r="BQ388" s="135" t="n"/>
      <c r="BR388" s="135" t="n"/>
      <c r="BS388" s="135" t="n"/>
      <c r="BT388" s="135" t="n"/>
      <c r="BU388" s="135" t="n"/>
      <c r="BV388" s="135" t="n"/>
      <c r="BW388" s="135" t="n"/>
      <c r="BX388" s="135" t="n"/>
      <c r="BY388" s="135" t="n"/>
      <c r="BZ388" s="135" t="n"/>
      <c r="CA388" s="135" t="n"/>
      <c r="CB388" s="135" t="n"/>
      <c r="CC388" s="135" t="n"/>
      <c r="CD388" s="135" t="n"/>
      <c r="CE388" s="135" t="n"/>
      <c r="CF388" s="135" t="n"/>
      <c r="CG388" s="135" t="n"/>
      <c r="CH388" s="135" t="n"/>
      <c r="CI388" s="135" t="n"/>
      <c r="CJ388" s="135" t="n"/>
      <c r="CK388" s="135" t="n"/>
      <c r="CL388" s="135" t="n"/>
      <c r="CM388" s="135" t="n"/>
      <c r="CN388" s="135" t="n"/>
      <c r="CO388" s="135" t="n"/>
      <c r="CP388" s="135" t="n"/>
      <c r="CQ388" s="135" t="n"/>
      <c r="CR388" s="135" t="n"/>
      <c r="CU388" s="36" t="n"/>
      <c r="CV388" s="36" t="n"/>
      <c r="CW388" s="36" t="n"/>
      <c r="CX388" s="36" t="n"/>
      <c r="CY388" s="36" t="n"/>
      <c r="CZ388" s="36" t="n"/>
      <c r="DA388" s="36" t="n"/>
      <c r="DB388" s="36" t="n"/>
      <c r="DC388" s="36" t="n"/>
      <c r="DD388" s="36" t="n"/>
      <c r="DE388" s="36" t="n"/>
      <c r="DF388" s="36" t="n"/>
      <c r="DG388" s="36" t="n"/>
      <c r="DH388" s="36" t="n"/>
      <c r="DI388" s="36" t="n"/>
      <c r="DJ388" s="36" t="n"/>
      <c r="DK388" s="36" t="n"/>
      <c r="DL388" s="36" t="n"/>
      <c r="DM388" s="36" t="n"/>
      <c r="DN388" s="36" t="n"/>
      <c r="DO388" s="36" t="n"/>
      <c r="DP388" s="36" t="n"/>
      <c r="DQ388" s="36" t="n"/>
      <c r="DR388" s="36" t="n"/>
      <c r="DS388" s="36" t="n"/>
      <c r="DT388" s="36" t="n"/>
      <c r="DU388" s="36" t="n"/>
      <c r="DV388" s="36" t="n"/>
      <c r="DW388" s="36" t="n"/>
      <c r="DX388" s="36" t="n"/>
      <c r="DY388" s="36" t="n"/>
      <c r="DZ388" s="36" t="n"/>
      <c r="EA388" s="36" t="n"/>
      <c r="EB388" s="36" t="n"/>
      <c r="EC388" s="36" t="n"/>
      <c r="ED388" s="36" t="n"/>
      <c r="EE388" s="36" t="n"/>
      <c r="EF388" s="36" t="n"/>
      <c r="EG388" s="36" t="n"/>
      <c r="EH388" s="36" t="n"/>
      <c r="EI388" s="36" t="n"/>
      <c r="EJ388" s="36" t="n"/>
      <c r="EK388" s="36" t="n"/>
      <c r="EL388" s="36" t="n"/>
      <c r="EM388" s="36" t="n"/>
      <c r="EN388" s="36" t="n"/>
    </row>
    <row r="389">
      <c r="A389" s="36" t="n"/>
      <c r="B389" s="36" t="n"/>
      <c r="C389" s="144" t="n"/>
      <c r="D389" s="144" t="n"/>
      <c r="E389" s="135" t="n"/>
      <c r="F389" s="135" t="n"/>
      <c r="G389" s="135" t="n"/>
      <c r="H389" s="135" t="n"/>
      <c r="I389" s="135" t="n"/>
      <c r="J389" s="135" t="n"/>
      <c r="K389" s="135" t="n"/>
      <c r="L389" s="135" t="n"/>
      <c r="M389" s="135" t="n"/>
      <c r="N389" s="135" t="n"/>
      <c r="O389" s="135" t="n"/>
      <c r="P389" s="135" t="n"/>
      <c r="Q389" s="135" t="n"/>
      <c r="R389" s="135" t="n"/>
      <c r="S389" s="135" t="n"/>
      <c r="T389" s="135" t="n"/>
      <c r="U389" s="135" t="n"/>
      <c r="V389" s="135" t="n"/>
      <c r="W389" s="135" t="n"/>
      <c r="X389" s="135" t="n"/>
      <c r="Y389" s="135" t="n"/>
      <c r="Z389" s="135" t="n"/>
      <c r="AA389" s="135" t="n"/>
      <c r="AB389" s="135" t="n"/>
      <c r="AC389" s="135" t="n"/>
      <c r="AD389" s="135" t="n"/>
      <c r="AE389" s="135" t="n"/>
      <c r="AF389" s="135" t="n"/>
      <c r="AG389" s="135" t="n"/>
      <c r="AH389" s="135" t="n"/>
      <c r="AI389" s="135" t="n"/>
      <c r="AJ389" s="135" t="n"/>
      <c r="AK389" s="135" t="n"/>
      <c r="AL389" s="135" t="n"/>
      <c r="AM389" s="135" t="n"/>
      <c r="AN389" s="135" t="n"/>
      <c r="AO389" s="135" t="n"/>
      <c r="AP389" s="135" t="n"/>
      <c r="AQ389" s="135" t="n"/>
      <c r="AR389" s="135" t="n"/>
      <c r="AS389" s="135" t="n"/>
      <c r="AT389" s="135" t="n"/>
      <c r="AU389" s="135" t="n"/>
      <c r="AV389" s="135" t="n"/>
      <c r="AW389" s="135" t="n"/>
      <c r="AX389" s="135" t="n"/>
      <c r="AY389" s="135" t="n"/>
      <c r="AZ389" s="135" t="n"/>
      <c r="BA389" s="135" t="n"/>
      <c r="BB389" s="135" t="n"/>
      <c r="BC389" s="135" t="n"/>
      <c r="BD389" s="135" t="n"/>
      <c r="BE389" s="135" t="n"/>
      <c r="BF389" s="135" t="n"/>
      <c r="BG389" s="135" t="n"/>
      <c r="BH389" s="135" t="n"/>
      <c r="BI389" s="135" t="n"/>
      <c r="BJ389" s="135" t="n"/>
      <c r="BK389" s="135" t="n"/>
      <c r="BL389" s="135" t="n"/>
      <c r="BM389" s="135" t="n"/>
      <c r="BN389" s="135" t="n"/>
      <c r="BO389" s="135" t="n"/>
      <c r="BP389" s="135" t="n"/>
      <c r="BQ389" s="135" t="n"/>
      <c r="BR389" s="135" t="n"/>
      <c r="BS389" s="135" t="n"/>
      <c r="BT389" s="135" t="n"/>
      <c r="BU389" s="135" t="n"/>
      <c r="BV389" s="135" t="n"/>
      <c r="BW389" s="135" t="n"/>
      <c r="BX389" s="135" t="n"/>
      <c r="BY389" s="135" t="n"/>
      <c r="BZ389" s="135" t="n"/>
      <c r="CA389" s="135" t="n"/>
      <c r="CB389" s="135" t="n"/>
      <c r="CC389" s="135" t="n"/>
      <c r="CD389" s="135" t="n"/>
      <c r="CE389" s="135" t="n"/>
      <c r="CF389" s="135" t="n"/>
      <c r="CG389" s="135" t="n"/>
      <c r="CH389" s="135" t="n"/>
      <c r="CI389" s="135" t="n"/>
      <c r="CJ389" s="135" t="n"/>
      <c r="CK389" s="135" t="n"/>
      <c r="CL389" s="135" t="n"/>
      <c r="CM389" s="135" t="n"/>
      <c r="CN389" s="135" t="n"/>
      <c r="CO389" s="135" t="n"/>
      <c r="CP389" s="135" t="n"/>
      <c r="CQ389" s="135" t="n"/>
      <c r="CR389" s="135" t="n"/>
      <c r="CU389" s="36" t="n"/>
      <c r="CV389" s="36" t="n"/>
      <c r="CW389" s="36" t="n"/>
      <c r="CX389" s="36" t="n"/>
      <c r="CY389" s="36" t="n"/>
      <c r="CZ389" s="36" t="n"/>
      <c r="DA389" s="36" t="n"/>
      <c r="DB389" s="36" t="n"/>
      <c r="DC389" s="36" t="n"/>
      <c r="DD389" s="36" t="n"/>
      <c r="DE389" s="36" t="n"/>
      <c r="DF389" s="36" t="n"/>
      <c r="DG389" s="36" t="n"/>
      <c r="DH389" s="36" t="n"/>
      <c r="DI389" s="36" t="n"/>
      <c r="DJ389" s="36" t="n"/>
      <c r="DK389" s="36" t="n"/>
      <c r="DL389" s="36" t="n"/>
      <c r="DM389" s="36" t="n"/>
      <c r="DN389" s="36" t="n"/>
      <c r="DO389" s="36" t="n"/>
      <c r="DP389" s="36" t="n"/>
      <c r="DQ389" s="36" t="n"/>
      <c r="DR389" s="36" t="n"/>
      <c r="DS389" s="36" t="n"/>
      <c r="DT389" s="36" t="n"/>
      <c r="DU389" s="36" t="n"/>
      <c r="DV389" s="36" t="n"/>
      <c r="DW389" s="36" t="n"/>
      <c r="DX389" s="36" t="n"/>
      <c r="DY389" s="36" t="n"/>
      <c r="DZ389" s="36" t="n"/>
      <c r="EA389" s="36" t="n"/>
      <c r="EB389" s="36" t="n"/>
      <c r="EC389" s="36" t="n"/>
      <c r="ED389" s="36" t="n"/>
      <c r="EE389" s="36" t="n"/>
      <c r="EF389" s="36" t="n"/>
      <c r="EG389" s="36" t="n"/>
      <c r="EH389" s="36" t="n"/>
      <c r="EI389" s="36" t="n"/>
      <c r="EJ389" s="36" t="n"/>
      <c r="EK389" s="36" t="n"/>
      <c r="EL389" s="36" t="n"/>
      <c r="EM389" s="36" t="n"/>
      <c r="EN389" s="36" t="n"/>
    </row>
    <row r="390">
      <c r="A390" s="36" t="n"/>
      <c r="B390" s="36" t="n"/>
      <c r="C390" s="144" t="n"/>
      <c r="D390" s="144" t="n"/>
      <c r="E390" s="135" t="n"/>
      <c r="F390" s="135" t="n"/>
      <c r="G390" s="135" t="n"/>
      <c r="H390" s="135" t="n"/>
      <c r="I390" s="135" t="n"/>
      <c r="J390" s="135" t="n"/>
      <c r="K390" s="135" t="n"/>
      <c r="L390" s="135" t="n"/>
      <c r="M390" s="135" t="n"/>
      <c r="N390" s="135" t="n"/>
      <c r="O390" s="135" t="n"/>
      <c r="P390" s="135" t="n"/>
      <c r="Q390" s="135" t="n"/>
      <c r="R390" s="135" t="n"/>
      <c r="S390" s="135" t="n"/>
      <c r="T390" s="135" t="n"/>
      <c r="U390" s="135" t="n"/>
      <c r="V390" s="135" t="n"/>
      <c r="W390" s="135" t="n"/>
      <c r="X390" s="135" t="n"/>
      <c r="Y390" s="135" t="n"/>
      <c r="Z390" s="135" t="n"/>
      <c r="AA390" s="135" t="n"/>
      <c r="AB390" s="135" t="n"/>
      <c r="AC390" s="135" t="n"/>
      <c r="AD390" s="135" t="n"/>
      <c r="AE390" s="135" t="n"/>
      <c r="AF390" s="135" t="n"/>
      <c r="AG390" s="135" t="n"/>
      <c r="AH390" s="135" t="n"/>
      <c r="AI390" s="135" t="n"/>
      <c r="AJ390" s="135" t="n"/>
      <c r="AK390" s="135" t="n"/>
      <c r="AL390" s="135" t="n"/>
      <c r="AM390" s="135" t="n"/>
      <c r="AN390" s="135" t="n"/>
      <c r="AO390" s="135" t="n"/>
      <c r="AP390" s="135" t="n"/>
      <c r="AQ390" s="135" t="n"/>
      <c r="AR390" s="135" t="n"/>
      <c r="AS390" s="135" t="n"/>
      <c r="AT390" s="135" t="n"/>
      <c r="AU390" s="135" t="n"/>
      <c r="AV390" s="135" t="n"/>
      <c r="AW390" s="135" t="n"/>
      <c r="AX390" s="135" t="n"/>
      <c r="AY390" s="135" t="n"/>
      <c r="AZ390" s="135" t="n"/>
      <c r="BA390" s="135" t="n"/>
      <c r="BB390" s="135" t="n"/>
      <c r="BC390" s="135" t="n"/>
      <c r="BD390" s="135" t="n"/>
      <c r="BE390" s="135" t="n"/>
      <c r="BF390" s="135" t="n"/>
      <c r="BG390" s="135" t="n"/>
      <c r="BH390" s="135" t="n"/>
      <c r="BI390" s="135" t="n"/>
      <c r="BJ390" s="135" t="n"/>
      <c r="BK390" s="135" t="n"/>
      <c r="BL390" s="135" t="n"/>
      <c r="BM390" s="135" t="n"/>
      <c r="BN390" s="135" t="n"/>
      <c r="BO390" s="135" t="n"/>
      <c r="BP390" s="135" t="n"/>
      <c r="BQ390" s="135" t="n"/>
      <c r="BR390" s="135" t="n"/>
      <c r="BS390" s="135" t="n"/>
      <c r="BT390" s="135" t="n"/>
      <c r="BU390" s="135" t="n"/>
      <c r="BV390" s="135" t="n"/>
      <c r="BW390" s="135" t="n"/>
      <c r="BX390" s="135" t="n"/>
      <c r="BY390" s="135" t="n"/>
      <c r="BZ390" s="135" t="n"/>
      <c r="CA390" s="135" t="n"/>
      <c r="CB390" s="135" t="n"/>
      <c r="CC390" s="135" t="n"/>
      <c r="CD390" s="135" t="n"/>
      <c r="CE390" s="135" t="n"/>
      <c r="CF390" s="135" t="n"/>
      <c r="CG390" s="135" t="n"/>
      <c r="CH390" s="135" t="n"/>
      <c r="CI390" s="135" t="n"/>
      <c r="CJ390" s="135" t="n"/>
      <c r="CK390" s="135" t="n"/>
      <c r="CL390" s="135" t="n"/>
      <c r="CM390" s="135" t="n"/>
      <c r="CN390" s="135" t="n"/>
      <c r="CO390" s="135" t="n"/>
      <c r="CP390" s="135" t="n"/>
      <c r="CQ390" s="135" t="n"/>
      <c r="CR390" s="135" t="n"/>
      <c r="CU390" s="36" t="n"/>
      <c r="CV390" s="36" t="n"/>
      <c r="CW390" s="36" t="n"/>
      <c r="CX390" s="36" t="n"/>
      <c r="CY390" s="36" t="n"/>
      <c r="CZ390" s="36" t="n"/>
      <c r="DA390" s="36" t="n"/>
      <c r="DB390" s="36" t="n"/>
      <c r="DC390" s="36" t="n"/>
      <c r="DD390" s="36" t="n"/>
      <c r="DE390" s="36" t="n"/>
      <c r="DF390" s="36" t="n"/>
      <c r="DG390" s="36" t="n"/>
      <c r="DH390" s="36" t="n"/>
      <c r="DI390" s="36" t="n"/>
      <c r="DJ390" s="36" t="n"/>
      <c r="DK390" s="36" t="n"/>
      <c r="DL390" s="36" t="n"/>
      <c r="DM390" s="36" t="n"/>
      <c r="DN390" s="36" t="n"/>
      <c r="DO390" s="36" t="n"/>
      <c r="DP390" s="36" t="n"/>
      <c r="DQ390" s="36" t="n"/>
      <c r="DR390" s="36" t="n"/>
      <c r="DS390" s="36" t="n"/>
      <c r="DT390" s="36" t="n"/>
      <c r="DU390" s="36" t="n"/>
      <c r="DV390" s="36" t="n"/>
      <c r="DW390" s="36" t="n"/>
      <c r="DX390" s="36" t="n"/>
      <c r="DY390" s="36" t="n"/>
      <c r="DZ390" s="36" t="n"/>
      <c r="EA390" s="36" t="n"/>
      <c r="EB390" s="36" t="n"/>
      <c r="EC390" s="36" t="n"/>
      <c r="ED390" s="36" t="n"/>
      <c r="EE390" s="36" t="n"/>
      <c r="EF390" s="36" t="n"/>
      <c r="EG390" s="36" t="n"/>
      <c r="EH390" s="36" t="n"/>
      <c r="EI390" s="36" t="n"/>
      <c r="EJ390" s="36" t="n"/>
      <c r="EK390" s="36" t="n"/>
      <c r="EL390" s="36" t="n"/>
      <c r="EM390" s="36" t="n"/>
      <c r="EN390" s="36" t="n"/>
    </row>
    <row r="391">
      <c r="A391" s="36" t="n"/>
      <c r="B391" s="36" t="n"/>
      <c r="C391" s="144" t="n"/>
      <c r="D391" s="144" t="n"/>
      <c r="E391" s="135" t="n"/>
      <c r="F391" s="135" t="n"/>
      <c r="G391" s="135" t="n"/>
      <c r="H391" s="135" t="n"/>
      <c r="I391" s="135" t="n"/>
      <c r="J391" s="135" t="n"/>
      <c r="K391" s="135" t="n"/>
      <c r="L391" s="135" t="n"/>
      <c r="M391" s="135" t="n"/>
      <c r="N391" s="135" t="n"/>
      <c r="O391" s="135" t="n"/>
      <c r="P391" s="135" t="n"/>
      <c r="Q391" s="135" t="n"/>
      <c r="R391" s="135" t="n"/>
      <c r="S391" s="135" t="n"/>
      <c r="T391" s="135" t="n"/>
      <c r="U391" s="135" t="n"/>
      <c r="V391" s="135" t="n"/>
      <c r="W391" s="135" t="n"/>
      <c r="X391" s="135" t="n"/>
      <c r="Y391" s="135" t="n"/>
      <c r="Z391" s="135" t="n"/>
      <c r="AA391" s="135" t="n"/>
      <c r="AB391" s="135" t="n"/>
      <c r="AC391" s="135" t="n"/>
      <c r="AD391" s="135" t="n"/>
      <c r="AE391" s="135" t="n"/>
      <c r="AF391" s="135" t="n"/>
      <c r="AG391" s="135" t="n"/>
      <c r="AH391" s="135" t="n"/>
      <c r="AI391" s="135" t="n"/>
      <c r="AJ391" s="135" t="n"/>
      <c r="AK391" s="135" t="n"/>
      <c r="AL391" s="135" t="n"/>
      <c r="AM391" s="135" t="n"/>
      <c r="AN391" s="135" t="n"/>
      <c r="AO391" s="135" t="n"/>
      <c r="AP391" s="135" t="n"/>
      <c r="AQ391" s="135" t="n"/>
      <c r="AR391" s="135" t="n"/>
      <c r="AS391" s="135" t="n"/>
      <c r="AT391" s="135" t="n"/>
      <c r="AU391" s="135" t="n"/>
      <c r="AV391" s="135" t="n"/>
      <c r="AW391" s="135" t="n"/>
      <c r="AX391" s="135" t="n"/>
      <c r="AY391" s="135" t="n"/>
      <c r="AZ391" s="135" t="n"/>
      <c r="BA391" s="135" t="n"/>
      <c r="BB391" s="135" t="n"/>
      <c r="BC391" s="135" t="n"/>
      <c r="BD391" s="135" t="n"/>
      <c r="BE391" s="135" t="n"/>
      <c r="BF391" s="135" t="n"/>
      <c r="BG391" s="135" t="n"/>
      <c r="BH391" s="135" t="n"/>
      <c r="BI391" s="135" t="n"/>
      <c r="BJ391" s="135" t="n"/>
      <c r="BK391" s="135" t="n"/>
      <c r="BL391" s="135" t="n"/>
      <c r="BM391" s="135" t="n"/>
      <c r="BN391" s="135" t="n"/>
      <c r="BO391" s="135" t="n"/>
      <c r="BP391" s="135" t="n"/>
      <c r="BQ391" s="135" t="n"/>
      <c r="BR391" s="135" t="n"/>
      <c r="BS391" s="135" t="n"/>
      <c r="BT391" s="135" t="n"/>
      <c r="BU391" s="135" t="n"/>
      <c r="BV391" s="135" t="n"/>
      <c r="BW391" s="135" t="n"/>
      <c r="BX391" s="135" t="n"/>
      <c r="BY391" s="135" t="n"/>
      <c r="BZ391" s="135" t="n"/>
      <c r="CA391" s="135" t="n"/>
      <c r="CB391" s="135" t="n"/>
      <c r="CC391" s="135" t="n"/>
      <c r="CD391" s="135" t="n"/>
      <c r="CE391" s="135" t="n"/>
      <c r="CF391" s="135" t="n"/>
      <c r="CG391" s="135" t="n"/>
      <c r="CH391" s="135" t="n"/>
      <c r="CI391" s="135" t="n"/>
      <c r="CJ391" s="135" t="n"/>
      <c r="CK391" s="135" t="n"/>
      <c r="CL391" s="135" t="n"/>
      <c r="CM391" s="135" t="n"/>
      <c r="CN391" s="135" t="n"/>
      <c r="CO391" s="135" t="n"/>
      <c r="CP391" s="135" t="n"/>
      <c r="CQ391" s="135" t="n"/>
      <c r="CR391" s="135" t="n"/>
      <c r="CU391" s="36" t="n"/>
      <c r="CV391" s="36" t="n"/>
      <c r="CW391" s="36" t="n"/>
      <c r="CX391" s="36" t="n"/>
      <c r="CY391" s="36" t="n"/>
      <c r="CZ391" s="36" t="n"/>
      <c r="DA391" s="36" t="n"/>
      <c r="DB391" s="36" t="n"/>
      <c r="DC391" s="36" t="n"/>
      <c r="DD391" s="36" t="n"/>
      <c r="DE391" s="36" t="n"/>
      <c r="DF391" s="36" t="n"/>
      <c r="DG391" s="36" t="n"/>
      <c r="DH391" s="36" t="n"/>
      <c r="DI391" s="36" t="n"/>
      <c r="DJ391" s="36" t="n"/>
      <c r="DK391" s="36" t="n"/>
      <c r="DL391" s="36" t="n"/>
      <c r="DM391" s="36" t="n"/>
      <c r="DN391" s="36" t="n"/>
      <c r="DO391" s="36" t="n"/>
      <c r="DP391" s="36" t="n"/>
      <c r="DQ391" s="36" t="n"/>
      <c r="DR391" s="36" t="n"/>
      <c r="DS391" s="36" t="n"/>
      <c r="DT391" s="36" t="n"/>
      <c r="DU391" s="36" t="n"/>
      <c r="DV391" s="36" t="n"/>
      <c r="DW391" s="36" t="n"/>
      <c r="DX391" s="36" t="n"/>
      <c r="DY391" s="36" t="n"/>
      <c r="DZ391" s="36" t="n"/>
      <c r="EA391" s="36" t="n"/>
      <c r="EB391" s="36" t="n"/>
      <c r="EC391" s="36" t="n"/>
      <c r="ED391" s="36" t="n"/>
      <c r="EE391" s="36" t="n"/>
      <c r="EF391" s="36" t="n"/>
      <c r="EG391" s="36" t="n"/>
      <c r="EH391" s="36" t="n"/>
      <c r="EI391" s="36" t="n"/>
      <c r="EJ391" s="36" t="n"/>
      <c r="EK391" s="36" t="n"/>
      <c r="EL391" s="36" t="n"/>
      <c r="EM391" s="36" t="n"/>
      <c r="EN391" s="36" t="n"/>
    </row>
    <row r="392">
      <c r="A392" s="36" t="n"/>
      <c r="B392" s="36" t="n"/>
      <c r="C392" s="144" t="n"/>
      <c r="D392" s="144" t="n"/>
      <c r="E392" s="135" t="n"/>
      <c r="F392" s="135" t="n"/>
      <c r="G392" s="135" t="n"/>
      <c r="H392" s="135" t="n"/>
      <c r="I392" s="135" t="n"/>
      <c r="J392" s="135" t="n"/>
      <c r="K392" s="135" t="n"/>
      <c r="L392" s="135" t="n"/>
      <c r="M392" s="135" t="n"/>
      <c r="N392" s="135" t="n"/>
      <c r="O392" s="135" t="n"/>
      <c r="P392" s="135" t="n"/>
      <c r="Q392" s="135" t="n"/>
      <c r="R392" s="135" t="n"/>
      <c r="S392" s="135" t="n"/>
      <c r="T392" s="135" t="n"/>
      <c r="U392" s="135" t="n"/>
      <c r="V392" s="135" t="n"/>
      <c r="W392" s="135" t="n"/>
      <c r="X392" s="135" t="n"/>
      <c r="Y392" s="135" t="n"/>
      <c r="Z392" s="135" t="n"/>
      <c r="AA392" s="135" t="n"/>
      <c r="AB392" s="135" t="n"/>
      <c r="AC392" s="135" t="n"/>
      <c r="AD392" s="135" t="n"/>
      <c r="AE392" s="135" t="n"/>
      <c r="AF392" s="135" t="n"/>
      <c r="AG392" s="135" t="n"/>
      <c r="AH392" s="135" t="n"/>
      <c r="AI392" s="135" t="n"/>
      <c r="AJ392" s="135" t="n"/>
      <c r="AK392" s="135" t="n"/>
      <c r="AL392" s="135" t="n"/>
      <c r="AM392" s="135" t="n"/>
      <c r="AN392" s="135" t="n"/>
      <c r="AO392" s="135" t="n"/>
      <c r="AP392" s="135" t="n"/>
      <c r="AQ392" s="135" t="n"/>
      <c r="AR392" s="135" t="n"/>
      <c r="AS392" s="135" t="n"/>
      <c r="AT392" s="135" t="n"/>
      <c r="AU392" s="135" t="n"/>
      <c r="AV392" s="135" t="n"/>
      <c r="AW392" s="135" t="n"/>
      <c r="AX392" s="135" t="n"/>
      <c r="AY392" s="135" t="n"/>
      <c r="AZ392" s="135" t="n"/>
      <c r="BA392" s="135" t="n"/>
      <c r="BB392" s="135" t="n"/>
      <c r="BC392" s="135" t="n"/>
      <c r="BD392" s="135" t="n"/>
      <c r="BE392" s="135" t="n"/>
      <c r="BF392" s="135" t="n"/>
      <c r="BG392" s="135" t="n"/>
      <c r="BH392" s="135" t="n"/>
      <c r="BI392" s="135" t="n"/>
      <c r="BJ392" s="135" t="n"/>
      <c r="BK392" s="135" t="n"/>
      <c r="BL392" s="135" t="n"/>
      <c r="BM392" s="135" t="n"/>
      <c r="BN392" s="135" t="n"/>
      <c r="BO392" s="135" t="n"/>
      <c r="BP392" s="135" t="n"/>
      <c r="BQ392" s="135" t="n"/>
      <c r="BR392" s="135" t="n"/>
      <c r="BS392" s="135" t="n"/>
      <c r="BT392" s="135" t="n"/>
      <c r="BU392" s="135" t="n"/>
      <c r="BV392" s="135" t="n"/>
      <c r="BW392" s="135" t="n"/>
      <c r="BX392" s="135" t="n"/>
      <c r="BY392" s="135" t="n"/>
      <c r="BZ392" s="135" t="n"/>
      <c r="CA392" s="135" t="n"/>
      <c r="CB392" s="135" t="n"/>
      <c r="CC392" s="135" t="n"/>
      <c r="CD392" s="135" t="n"/>
      <c r="CE392" s="135" t="n"/>
      <c r="CF392" s="135" t="n"/>
      <c r="CG392" s="135" t="n"/>
      <c r="CH392" s="135" t="n"/>
      <c r="CI392" s="135" t="n"/>
      <c r="CJ392" s="135" t="n"/>
      <c r="CK392" s="135" t="n"/>
      <c r="CL392" s="135" t="n"/>
      <c r="CM392" s="135" t="n"/>
      <c r="CN392" s="135" t="n"/>
      <c r="CO392" s="135" t="n"/>
      <c r="CP392" s="135" t="n"/>
      <c r="CQ392" s="135" t="n"/>
      <c r="CR392" s="135" t="n"/>
      <c r="CU392" s="36" t="n"/>
      <c r="CV392" s="36" t="n"/>
      <c r="CW392" s="36" t="n"/>
      <c r="CX392" s="36" t="n"/>
      <c r="CY392" s="36" t="n"/>
      <c r="CZ392" s="36" t="n"/>
      <c r="DA392" s="36" t="n"/>
      <c r="DB392" s="36" t="n"/>
      <c r="DC392" s="36" t="n"/>
      <c r="DD392" s="36" t="n"/>
      <c r="DE392" s="36" t="n"/>
      <c r="DF392" s="36" t="n"/>
      <c r="DG392" s="36" t="n"/>
      <c r="DH392" s="36" t="n"/>
      <c r="DI392" s="36" t="n"/>
      <c r="DJ392" s="36" t="n"/>
      <c r="DK392" s="36" t="n"/>
      <c r="DL392" s="36" t="n"/>
      <c r="DM392" s="36" t="n"/>
      <c r="DN392" s="36" t="n"/>
      <c r="DO392" s="36" t="n"/>
      <c r="DP392" s="36" t="n"/>
      <c r="DQ392" s="36" t="n"/>
      <c r="DR392" s="36" t="n"/>
      <c r="DS392" s="36" t="n"/>
      <c r="DT392" s="36" t="n"/>
      <c r="DU392" s="36" t="n"/>
      <c r="DV392" s="36" t="n"/>
      <c r="DW392" s="36" t="n"/>
      <c r="DX392" s="36" t="n"/>
      <c r="DY392" s="36" t="n"/>
      <c r="DZ392" s="36" t="n"/>
      <c r="EA392" s="36" t="n"/>
      <c r="EB392" s="36" t="n"/>
      <c r="EC392" s="36" t="n"/>
      <c r="ED392" s="36" t="n"/>
      <c r="EE392" s="36" t="n"/>
      <c r="EF392" s="36" t="n"/>
      <c r="EG392" s="36" t="n"/>
      <c r="EH392" s="36" t="n"/>
      <c r="EI392" s="36" t="n"/>
      <c r="EJ392" s="36" t="n"/>
      <c r="EK392" s="36" t="n"/>
      <c r="EL392" s="36" t="n"/>
      <c r="EM392" s="36" t="n"/>
      <c r="EN392" s="36" t="n"/>
    </row>
    <row r="393">
      <c r="A393" s="36" t="n"/>
      <c r="B393" s="36" t="n"/>
      <c r="C393" s="144" t="n"/>
      <c r="D393" s="144" t="n"/>
      <c r="E393" s="135" t="n"/>
      <c r="F393" s="135" t="n"/>
      <c r="G393" s="135" t="n"/>
      <c r="H393" s="135" t="n"/>
      <c r="I393" s="135" t="n"/>
      <c r="J393" s="135" t="n"/>
      <c r="K393" s="135" t="n"/>
      <c r="L393" s="135" t="n"/>
      <c r="M393" s="135" t="n"/>
      <c r="N393" s="135" t="n"/>
      <c r="O393" s="135" t="n"/>
      <c r="P393" s="135" t="n"/>
      <c r="Q393" s="135" t="n"/>
      <c r="R393" s="135" t="n"/>
      <c r="S393" s="135" t="n"/>
      <c r="T393" s="135" t="n"/>
      <c r="U393" s="135" t="n"/>
      <c r="V393" s="135" t="n"/>
      <c r="W393" s="135" t="n"/>
      <c r="X393" s="135" t="n"/>
      <c r="Y393" s="135" t="n"/>
      <c r="Z393" s="135" t="n"/>
      <c r="AA393" s="135" t="n"/>
      <c r="AB393" s="135" t="n"/>
      <c r="AC393" s="135" t="n"/>
      <c r="AD393" s="135" t="n"/>
      <c r="AE393" s="135" t="n"/>
      <c r="AF393" s="135" t="n"/>
      <c r="AG393" s="135" t="n"/>
      <c r="AH393" s="135" t="n"/>
      <c r="AI393" s="135" t="n"/>
      <c r="AJ393" s="135" t="n"/>
      <c r="AK393" s="135" t="n"/>
      <c r="AL393" s="135" t="n"/>
      <c r="AM393" s="135" t="n"/>
      <c r="AN393" s="135" t="n"/>
      <c r="AO393" s="135" t="n"/>
      <c r="AP393" s="135" t="n"/>
      <c r="AQ393" s="135" t="n"/>
      <c r="AR393" s="135" t="n"/>
      <c r="AS393" s="135" t="n"/>
      <c r="AT393" s="135" t="n"/>
      <c r="AU393" s="135" t="n"/>
      <c r="AV393" s="135" t="n"/>
      <c r="AW393" s="135" t="n"/>
      <c r="AX393" s="135" t="n"/>
      <c r="AY393" s="135" t="n"/>
      <c r="AZ393" s="135" t="n"/>
      <c r="BA393" s="135" t="n"/>
      <c r="BB393" s="135" t="n"/>
      <c r="BC393" s="135" t="n"/>
      <c r="BD393" s="135" t="n"/>
      <c r="BE393" s="135" t="n"/>
      <c r="BF393" s="135" t="n"/>
      <c r="BG393" s="135" t="n"/>
      <c r="BH393" s="135" t="n"/>
      <c r="BI393" s="135" t="n"/>
      <c r="BJ393" s="135" t="n"/>
      <c r="BK393" s="135" t="n"/>
      <c r="BL393" s="135" t="n"/>
      <c r="BM393" s="135" t="n"/>
      <c r="BN393" s="135" t="n"/>
      <c r="BO393" s="135" t="n"/>
      <c r="BP393" s="135" t="n"/>
      <c r="BQ393" s="135" t="n"/>
      <c r="BR393" s="135" t="n"/>
      <c r="BS393" s="135" t="n"/>
      <c r="BT393" s="135" t="n"/>
      <c r="BU393" s="135" t="n"/>
      <c r="BV393" s="135" t="n"/>
      <c r="BW393" s="135" t="n"/>
      <c r="BX393" s="135" t="n"/>
      <c r="BY393" s="135" t="n"/>
      <c r="BZ393" s="135" t="n"/>
      <c r="CA393" s="135" t="n"/>
      <c r="CB393" s="135" t="n"/>
      <c r="CC393" s="135" t="n"/>
      <c r="CD393" s="135" t="n"/>
      <c r="CE393" s="135" t="n"/>
      <c r="CF393" s="135" t="n"/>
      <c r="CG393" s="135" t="n"/>
      <c r="CH393" s="135" t="n"/>
      <c r="CI393" s="135" t="n"/>
      <c r="CJ393" s="135" t="n"/>
      <c r="CK393" s="135" t="n"/>
      <c r="CL393" s="135" t="n"/>
      <c r="CM393" s="135" t="n"/>
      <c r="CN393" s="135" t="n"/>
      <c r="CO393" s="135" t="n"/>
      <c r="CP393" s="135" t="n"/>
      <c r="CQ393" s="135" t="n"/>
      <c r="CR393" s="135" t="n"/>
      <c r="CU393" s="36" t="n"/>
      <c r="CV393" s="36" t="n"/>
      <c r="CW393" s="36" t="n"/>
      <c r="CX393" s="36" t="n"/>
      <c r="CY393" s="36" t="n"/>
      <c r="CZ393" s="36" t="n"/>
      <c r="DA393" s="36" t="n"/>
      <c r="DB393" s="36" t="n"/>
      <c r="DC393" s="36" t="n"/>
      <c r="DD393" s="36" t="n"/>
      <c r="DE393" s="36" t="n"/>
      <c r="DF393" s="36" t="n"/>
      <c r="DG393" s="36" t="n"/>
      <c r="DH393" s="36" t="n"/>
      <c r="DI393" s="36" t="n"/>
      <c r="DJ393" s="36" t="n"/>
      <c r="DK393" s="36" t="n"/>
      <c r="DL393" s="36" t="n"/>
      <c r="DM393" s="36" t="n"/>
      <c r="DN393" s="36" t="n"/>
      <c r="DO393" s="36" t="n"/>
      <c r="DP393" s="36" t="n"/>
      <c r="DQ393" s="36" t="n"/>
      <c r="DR393" s="36" t="n"/>
      <c r="DS393" s="36" t="n"/>
      <c r="DT393" s="36" t="n"/>
      <c r="DU393" s="36" t="n"/>
      <c r="DV393" s="36" t="n"/>
      <c r="DW393" s="36" t="n"/>
      <c r="DX393" s="36" t="n"/>
      <c r="DY393" s="36" t="n"/>
      <c r="DZ393" s="36" t="n"/>
      <c r="EA393" s="36" t="n"/>
      <c r="EB393" s="36" t="n"/>
      <c r="EC393" s="36" t="n"/>
      <c r="ED393" s="36" t="n"/>
      <c r="EE393" s="36" t="n"/>
      <c r="EF393" s="36" t="n"/>
      <c r="EG393" s="36" t="n"/>
      <c r="EH393" s="36" t="n"/>
      <c r="EI393" s="36" t="n"/>
      <c r="EJ393" s="36" t="n"/>
      <c r="EK393" s="36" t="n"/>
      <c r="EL393" s="36" t="n"/>
      <c r="EM393" s="36" t="n"/>
      <c r="EN393" s="36" t="n"/>
    </row>
    <row r="394">
      <c r="A394" s="36" t="n"/>
      <c r="B394" s="36" t="n"/>
      <c r="C394" s="144" t="n"/>
      <c r="D394" s="144" t="n"/>
      <c r="E394" s="135" t="n"/>
      <c r="F394" s="135" t="n"/>
      <c r="G394" s="135" t="n"/>
      <c r="H394" s="135" t="n"/>
      <c r="I394" s="135" t="n"/>
      <c r="J394" s="135" t="n"/>
      <c r="K394" s="135" t="n"/>
      <c r="L394" s="135" t="n"/>
      <c r="M394" s="135" t="n"/>
      <c r="N394" s="135" t="n"/>
      <c r="O394" s="135" t="n"/>
      <c r="P394" s="135" t="n"/>
      <c r="Q394" s="135" t="n"/>
      <c r="R394" s="135" t="n"/>
      <c r="S394" s="135" t="n"/>
      <c r="T394" s="135" t="n"/>
      <c r="U394" s="135" t="n"/>
      <c r="V394" s="135" t="n"/>
      <c r="W394" s="135" t="n"/>
      <c r="X394" s="135" t="n"/>
      <c r="Y394" s="135" t="n"/>
      <c r="Z394" s="135" t="n"/>
      <c r="AA394" s="135" t="n"/>
      <c r="AB394" s="135" t="n"/>
      <c r="AC394" s="135" t="n"/>
      <c r="AD394" s="135" t="n"/>
      <c r="AE394" s="135" t="n"/>
      <c r="AF394" s="135" t="n"/>
      <c r="AG394" s="135" t="n"/>
      <c r="AH394" s="135" t="n"/>
      <c r="AI394" s="135" t="n"/>
      <c r="AJ394" s="135" t="n"/>
      <c r="AK394" s="135" t="n"/>
      <c r="AL394" s="135" t="n"/>
      <c r="AM394" s="135" t="n"/>
      <c r="AN394" s="135" t="n"/>
      <c r="AO394" s="135" t="n"/>
      <c r="AP394" s="135" t="n"/>
      <c r="AQ394" s="135" t="n"/>
      <c r="AR394" s="135" t="n"/>
      <c r="AS394" s="135" t="n"/>
      <c r="AT394" s="135" t="n"/>
      <c r="AU394" s="135" t="n"/>
      <c r="AV394" s="135" t="n"/>
      <c r="AW394" s="135" t="n"/>
      <c r="AX394" s="135" t="n"/>
      <c r="AY394" s="135" t="n"/>
      <c r="AZ394" s="135" t="n"/>
      <c r="BA394" s="135" t="n"/>
      <c r="BB394" s="135" t="n"/>
      <c r="BC394" s="135" t="n"/>
      <c r="BD394" s="135" t="n"/>
      <c r="BE394" s="135" t="n"/>
      <c r="BF394" s="135" t="n"/>
      <c r="BG394" s="135" t="n"/>
      <c r="BH394" s="135" t="n"/>
      <c r="BI394" s="135" t="n"/>
      <c r="BJ394" s="135" t="n"/>
      <c r="BK394" s="135" t="n"/>
      <c r="BL394" s="135" t="n"/>
      <c r="BM394" s="135" t="n"/>
      <c r="BN394" s="135" t="n"/>
      <c r="BO394" s="135" t="n"/>
      <c r="BP394" s="135" t="n"/>
      <c r="BQ394" s="135" t="n"/>
      <c r="BR394" s="135" t="n"/>
      <c r="BS394" s="135" t="n"/>
      <c r="BT394" s="135" t="n"/>
      <c r="BU394" s="135" t="n"/>
      <c r="BV394" s="135" t="n"/>
      <c r="BW394" s="135" t="n"/>
      <c r="BX394" s="135" t="n"/>
      <c r="BY394" s="135" t="n"/>
      <c r="BZ394" s="135" t="n"/>
      <c r="CA394" s="135" t="n"/>
      <c r="CB394" s="135" t="n"/>
      <c r="CC394" s="135" t="n"/>
      <c r="CD394" s="135" t="n"/>
      <c r="CE394" s="135" t="n"/>
      <c r="CF394" s="135" t="n"/>
      <c r="CG394" s="135" t="n"/>
      <c r="CH394" s="135" t="n"/>
      <c r="CI394" s="135" t="n"/>
      <c r="CJ394" s="135" t="n"/>
      <c r="CK394" s="135" t="n"/>
      <c r="CL394" s="135" t="n"/>
      <c r="CM394" s="135" t="n"/>
      <c r="CN394" s="135" t="n"/>
      <c r="CO394" s="135" t="n"/>
      <c r="CP394" s="135" t="n"/>
      <c r="CQ394" s="135" t="n"/>
      <c r="CR394" s="135" t="n"/>
      <c r="CU394" s="36" t="n"/>
      <c r="CV394" s="36" t="n"/>
      <c r="CW394" s="36" t="n"/>
      <c r="CX394" s="36" t="n"/>
      <c r="CY394" s="36" t="n"/>
      <c r="CZ394" s="36" t="n"/>
      <c r="DA394" s="36" t="n"/>
      <c r="DB394" s="36" t="n"/>
      <c r="DC394" s="36" t="n"/>
      <c r="DD394" s="36" t="n"/>
      <c r="DE394" s="36" t="n"/>
      <c r="DF394" s="36" t="n"/>
      <c r="DG394" s="36" t="n"/>
      <c r="DH394" s="36" t="n"/>
      <c r="DI394" s="36" t="n"/>
      <c r="DJ394" s="36" t="n"/>
      <c r="DK394" s="36" t="n"/>
      <c r="DL394" s="36" t="n"/>
      <c r="DM394" s="36" t="n"/>
      <c r="DN394" s="36" t="n"/>
      <c r="DO394" s="36" t="n"/>
      <c r="DP394" s="36" t="n"/>
      <c r="DQ394" s="36" t="n"/>
      <c r="DR394" s="36" t="n"/>
      <c r="DS394" s="36" t="n"/>
      <c r="DT394" s="36" t="n"/>
      <c r="DU394" s="36" t="n"/>
      <c r="DV394" s="36" t="n"/>
      <c r="DW394" s="36" t="n"/>
      <c r="DX394" s="36" t="n"/>
      <c r="DY394" s="36" t="n"/>
      <c r="DZ394" s="36" t="n"/>
      <c r="EA394" s="36" t="n"/>
      <c r="EB394" s="36" t="n"/>
      <c r="EC394" s="36" t="n"/>
      <c r="ED394" s="36" t="n"/>
      <c r="EE394" s="36" t="n"/>
      <c r="EF394" s="36" t="n"/>
      <c r="EG394" s="36" t="n"/>
      <c r="EH394" s="36" t="n"/>
      <c r="EI394" s="36" t="n"/>
      <c r="EJ394" s="36" t="n"/>
      <c r="EK394" s="36" t="n"/>
      <c r="EL394" s="36" t="n"/>
      <c r="EM394" s="36" t="n"/>
      <c r="EN394" s="36" t="n"/>
    </row>
    <row r="395">
      <c r="A395" s="36" t="n"/>
      <c r="B395" s="36" t="n"/>
      <c r="C395" s="144" t="n"/>
      <c r="D395" s="144" t="n"/>
      <c r="E395" s="135" t="n"/>
      <c r="F395" s="135" t="n"/>
      <c r="G395" s="135" t="n"/>
      <c r="H395" s="135" t="n"/>
      <c r="I395" s="135" t="n"/>
      <c r="J395" s="135" t="n"/>
      <c r="K395" s="135" t="n"/>
      <c r="L395" s="135" t="n"/>
      <c r="M395" s="135" t="n"/>
      <c r="N395" s="135" t="n"/>
      <c r="O395" s="135" t="n"/>
      <c r="P395" s="135" t="n"/>
      <c r="Q395" s="135" t="n"/>
      <c r="R395" s="135" t="n"/>
      <c r="S395" s="135" t="n"/>
      <c r="T395" s="135" t="n"/>
      <c r="U395" s="135" t="n"/>
      <c r="V395" s="135" t="n"/>
      <c r="W395" s="135" t="n"/>
      <c r="X395" s="135" t="n"/>
      <c r="Y395" s="135" t="n"/>
      <c r="Z395" s="135" t="n"/>
      <c r="AA395" s="135" t="n"/>
      <c r="AB395" s="135" t="n"/>
      <c r="AC395" s="135" t="n"/>
      <c r="AD395" s="135" t="n"/>
      <c r="AE395" s="135" t="n"/>
      <c r="AF395" s="135" t="n"/>
      <c r="AG395" s="135" t="n"/>
      <c r="AH395" s="135" t="n"/>
      <c r="AI395" s="135" t="n"/>
      <c r="AJ395" s="135" t="n"/>
      <c r="AK395" s="135" t="n"/>
      <c r="AL395" s="135" t="n"/>
      <c r="AM395" s="135" t="n"/>
      <c r="AN395" s="135" t="n"/>
      <c r="AO395" s="135" t="n"/>
      <c r="AP395" s="135" t="n"/>
      <c r="AQ395" s="135" t="n"/>
      <c r="AR395" s="135" t="n"/>
      <c r="AS395" s="135" t="n"/>
      <c r="AT395" s="135" t="n"/>
      <c r="AU395" s="135" t="n"/>
      <c r="AV395" s="135" t="n"/>
      <c r="AW395" s="135" t="n"/>
      <c r="AX395" s="135" t="n"/>
      <c r="AY395" s="135" t="n"/>
      <c r="AZ395" s="135" t="n"/>
      <c r="BA395" s="135" t="n"/>
      <c r="BB395" s="135" t="n"/>
      <c r="BC395" s="135" t="n"/>
      <c r="BD395" s="135" t="n"/>
      <c r="BE395" s="135" t="n"/>
      <c r="BF395" s="135" t="n"/>
      <c r="BG395" s="135" t="n"/>
      <c r="BH395" s="135" t="n"/>
      <c r="BI395" s="135" t="n"/>
      <c r="BJ395" s="135" t="n"/>
      <c r="BK395" s="135" t="n"/>
      <c r="BL395" s="135" t="n"/>
      <c r="BM395" s="135" t="n"/>
      <c r="BN395" s="135" t="n"/>
      <c r="BO395" s="135" t="n"/>
      <c r="BP395" s="135" t="n"/>
      <c r="BQ395" s="135" t="n"/>
      <c r="BR395" s="135" t="n"/>
      <c r="BS395" s="135" t="n"/>
      <c r="BT395" s="135" t="n"/>
      <c r="BU395" s="135" t="n"/>
      <c r="BV395" s="135" t="n"/>
      <c r="BW395" s="135" t="n"/>
      <c r="BX395" s="135" t="n"/>
      <c r="BY395" s="135" t="n"/>
      <c r="BZ395" s="135" t="n"/>
      <c r="CA395" s="135" t="n"/>
      <c r="CB395" s="135" t="n"/>
      <c r="CC395" s="135" t="n"/>
      <c r="CD395" s="135" t="n"/>
      <c r="CE395" s="135" t="n"/>
      <c r="CF395" s="135" t="n"/>
      <c r="CG395" s="135" t="n"/>
      <c r="CH395" s="135" t="n"/>
      <c r="CI395" s="135" t="n"/>
      <c r="CJ395" s="135" t="n"/>
      <c r="CK395" s="135" t="n"/>
      <c r="CL395" s="135" t="n"/>
      <c r="CM395" s="135" t="n"/>
      <c r="CN395" s="135" t="n"/>
      <c r="CO395" s="135" t="n"/>
      <c r="CP395" s="135" t="n"/>
      <c r="CQ395" s="135" t="n"/>
      <c r="CR395" s="135" t="n"/>
      <c r="CU395" s="36" t="n"/>
      <c r="CV395" s="36" t="n"/>
      <c r="CW395" s="36" t="n"/>
      <c r="CX395" s="36" t="n"/>
      <c r="CY395" s="36" t="n"/>
      <c r="CZ395" s="36" t="n"/>
      <c r="DA395" s="36" t="n"/>
      <c r="DB395" s="36" t="n"/>
      <c r="DC395" s="36" t="n"/>
      <c r="DD395" s="36" t="n"/>
      <c r="DE395" s="36" t="n"/>
      <c r="DF395" s="36" t="n"/>
      <c r="DG395" s="36" t="n"/>
      <c r="DH395" s="36" t="n"/>
      <c r="DI395" s="36" t="n"/>
      <c r="DJ395" s="36" t="n"/>
      <c r="DK395" s="36" t="n"/>
      <c r="DL395" s="36" t="n"/>
      <c r="DM395" s="36" t="n"/>
      <c r="DN395" s="36" t="n"/>
      <c r="DO395" s="36" t="n"/>
      <c r="DP395" s="36" t="n"/>
      <c r="DQ395" s="36" t="n"/>
      <c r="DR395" s="36" t="n"/>
      <c r="DS395" s="36" t="n"/>
      <c r="DT395" s="36" t="n"/>
      <c r="DU395" s="36" t="n"/>
      <c r="DV395" s="36" t="n"/>
      <c r="DW395" s="36" t="n"/>
      <c r="DX395" s="36" t="n"/>
      <c r="DY395" s="36" t="n"/>
      <c r="DZ395" s="36" t="n"/>
      <c r="EA395" s="36" t="n"/>
      <c r="EB395" s="36" t="n"/>
      <c r="EC395" s="36" t="n"/>
      <c r="ED395" s="36" t="n"/>
      <c r="EE395" s="36" t="n"/>
      <c r="EF395" s="36" t="n"/>
      <c r="EG395" s="36" t="n"/>
      <c r="EH395" s="36" t="n"/>
      <c r="EI395" s="36" t="n"/>
      <c r="EJ395" s="36" t="n"/>
      <c r="EK395" s="36" t="n"/>
      <c r="EL395" s="36" t="n"/>
      <c r="EM395" s="36" t="n"/>
      <c r="EN395" s="36" t="n"/>
    </row>
    <row r="396">
      <c r="A396" s="36" t="n"/>
      <c r="B396" s="36" t="n"/>
      <c r="C396" s="144" t="n"/>
      <c r="D396" s="144" t="n"/>
      <c r="E396" s="135" t="n"/>
      <c r="F396" s="135" t="n"/>
      <c r="G396" s="135" t="n"/>
      <c r="H396" s="135" t="n"/>
      <c r="I396" s="135" t="n"/>
      <c r="J396" s="135" t="n"/>
      <c r="K396" s="135" t="n"/>
      <c r="L396" s="135" t="n"/>
      <c r="M396" s="135" t="n"/>
      <c r="N396" s="135" t="n"/>
      <c r="O396" s="135" t="n"/>
      <c r="P396" s="135" t="n"/>
      <c r="Q396" s="135" t="n"/>
      <c r="R396" s="135" t="n"/>
      <c r="S396" s="135" t="n"/>
      <c r="T396" s="135" t="n"/>
      <c r="U396" s="135" t="n"/>
      <c r="V396" s="135" t="n"/>
      <c r="W396" s="135" t="n"/>
      <c r="X396" s="135" t="n"/>
      <c r="Y396" s="135" t="n"/>
      <c r="Z396" s="135" t="n"/>
      <c r="AA396" s="135" t="n"/>
      <c r="AB396" s="135" t="n"/>
      <c r="AC396" s="135" t="n"/>
      <c r="AD396" s="135" t="n"/>
      <c r="AE396" s="135" t="n"/>
      <c r="AF396" s="135" t="n"/>
      <c r="AG396" s="135" t="n"/>
      <c r="AH396" s="135" t="n"/>
      <c r="AI396" s="135" t="n"/>
      <c r="AJ396" s="135" t="n"/>
      <c r="AK396" s="135" t="n"/>
      <c r="AL396" s="135" t="n"/>
      <c r="AM396" s="135" t="n"/>
      <c r="AN396" s="135" t="n"/>
      <c r="AO396" s="135" t="n"/>
      <c r="AP396" s="135" t="n"/>
      <c r="AQ396" s="135" t="n"/>
      <c r="AR396" s="135" t="n"/>
      <c r="AS396" s="135" t="n"/>
      <c r="AT396" s="135" t="n"/>
      <c r="AU396" s="135" t="n"/>
      <c r="AV396" s="135" t="n"/>
      <c r="AW396" s="135" t="n"/>
      <c r="AX396" s="135" t="n"/>
      <c r="AY396" s="135" t="n"/>
      <c r="AZ396" s="135" t="n"/>
      <c r="BA396" s="135" t="n"/>
      <c r="BB396" s="135" t="n"/>
      <c r="BC396" s="135" t="n"/>
      <c r="BD396" s="135" t="n"/>
      <c r="BE396" s="135" t="n"/>
      <c r="BF396" s="135" t="n"/>
      <c r="BG396" s="135" t="n"/>
      <c r="BH396" s="135" t="n"/>
      <c r="BI396" s="135" t="n"/>
      <c r="BJ396" s="135" t="n"/>
      <c r="BK396" s="135" t="n"/>
      <c r="BL396" s="135" t="n"/>
      <c r="BM396" s="135" t="n"/>
      <c r="BN396" s="135" t="n"/>
      <c r="BO396" s="135" t="n"/>
      <c r="BP396" s="135" t="n"/>
      <c r="BQ396" s="135" t="n"/>
      <c r="BR396" s="135" t="n"/>
      <c r="BS396" s="135" t="n"/>
      <c r="BT396" s="135" t="n"/>
      <c r="BU396" s="135" t="n"/>
      <c r="BV396" s="135" t="n"/>
      <c r="BW396" s="135" t="n"/>
      <c r="BX396" s="135" t="n"/>
      <c r="BY396" s="135" t="n"/>
      <c r="BZ396" s="135" t="n"/>
      <c r="CA396" s="135" t="n"/>
      <c r="CB396" s="135" t="n"/>
      <c r="CC396" s="135" t="n"/>
      <c r="CD396" s="135" t="n"/>
      <c r="CE396" s="135" t="n"/>
      <c r="CF396" s="135" t="n"/>
      <c r="CG396" s="135" t="n"/>
      <c r="CH396" s="135" t="n"/>
      <c r="CI396" s="135" t="n"/>
      <c r="CJ396" s="135" t="n"/>
      <c r="CK396" s="135" t="n"/>
      <c r="CL396" s="135" t="n"/>
      <c r="CM396" s="135" t="n"/>
      <c r="CN396" s="135" t="n"/>
      <c r="CO396" s="135" t="n"/>
      <c r="CP396" s="135" t="n"/>
      <c r="CQ396" s="135" t="n"/>
      <c r="CR396" s="135" t="n"/>
      <c r="CU396" s="36" t="n"/>
      <c r="CV396" s="36" t="n"/>
      <c r="CW396" s="36" t="n"/>
      <c r="CX396" s="36" t="n"/>
      <c r="CY396" s="36" t="n"/>
      <c r="CZ396" s="36" t="n"/>
      <c r="DA396" s="36" t="n"/>
      <c r="DB396" s="36" t="n"/>
      <c r="DC396" s="36" t="n"/>
      <c r="DD396" s="36" t="n"/>
      <c r="DE396" s="36" t="n"/>
      <c r="DF396" s="36" t="n"/>
      <c r="DG396" s="36" t="n"/>
      <c r="DH396" s="36" t="n"/>
      <c r="DI396" s="36" t="n"/>
      <c r="DJ396" s="36" t="n"/>
      <c r="DK396" s="36" t="n"/>
      <c r="DL396" s="36" t="n"/>
      <c r="DM396" s="36" t="n"/>
      <c r="DN396" s="36" t="n"/>
      <c r="DO396" s="36" t="n"/>
      <c r="DP396" s="36" t="n"/>
      <c r="DQ396" s="36" t="n"/>
      <c r="DR396" s="36" t="n"/>
      <c r="DS396" s="36" t="n"/>
      <c r="DT396" s="36" t="n"/>
      <c r="DU396" s="36" t="n"/>
      <c r="DV396" s="36" t="n"/>
      <c r="DW396" s="36" t="n"/>
      <c r="DX396" s="36" t="n"/>
      <c r="DY396" s="36" t="n"/>
      <c r="DZ396" s="36" t="n"/>
      <c r="EA396" s="36" t="n"/>
      <c r="EB396" s="36" t="n"/>
      <c r="EC396" s="36" t="n"/>
      <c r="ED396" s="36" t="n"/>
      <c r="EE396" s="36" t="n"/>
      <c r="EF396" s="36" t="n"/>
      <c r="EG396" s="36" t="n"/>
      <c r="EH396" s="36" t="n"/>
      <c r="EI396" s="36" t="n"/>
      <c r="EJ396" s="36" t="n"/>
      <c r="EK396" s="36" t="n"/>
      <c r="EL396" s="36" t="n"/>
      <c r="EM396" s="36" t="n"/>
      <c r="EN396" s="36" t="n"/>
    </row>
    <row r="397">
      <c r="A397" s="36" t="n"/>
      <c r="B397" s="36" t="n"/>
      <c r="C397" s="144" t="n"/>
      <c r="D397" s="144" t="n"/>
      <c r="E397" s="135" t="n"/>
      <c r="F397" s="135" t="n"/>
      <c r="G397" s="135" t="n"/>
      <c r="H397" s="135" t="n"/>
      <c r="I397" s="135" t="n"/>
      <c r="J397" s="135" t="n"/>
      <c r="K397" s="135" t="n"/>
      <c r="L397" s="135" t="n"/>
      <c r="M397" s="135" t="n"/>
      <c r="N397" s="135" t="n"/>
      <c r="O397" s="135" t="n"/>
      <c r="P397" s="135" t="n"/>
      <c r="Q397" s="135" t="n"/>
      <c r="R397" s="135" t="n"/>
      <c r="S397" s="135" t="n"/>
      <c r="T397" s="135" t="n"/>
      <c r="U397" s="135" t="n"/>
      <c r="V397" s="135" t="n"/>
      <c r="W397" s="135" t="n"/>
      <c r="X397" s="135" t="n"/>
      <c r="Y397" s="135" t="n"/>
      <c r="Z397" s="135" t="n"/>
      <c r="AA397" s="135" t="n"/>
      <c r="AB397" s="135" t="n"/>
      <c r="AC397" s="135" t="n"/>
      <c r="AD397" s="135" t="n"/>
      <c r="AE397" s="135" t="n"/>
      <c r="AF397" s="135" t="n"/>
      <c r="AG397" s="135" t="n"/>
      <c r="AH397" s="135" t="n"/>
      <c r="AI397" s="135" t="n"/>
      <c r="AJ397" s="135" t="n"/>
      <c r="AK397" s="135" t="n"/>
      <c r="AL397" s="135" t="n"/>
      <c r="AM397" s="135" t="n"/>
      <c r="AN397" s="135" t="n"/>
      <c r="AO397" s="135" t="n"/>
      <c r="AP397" s="135" t="n"/>
      <c r="AQ397" s="135" t="n"/>
      <c r="AR397" s="135" t="n"/>
      <c r="AS397" s="135" t="n"/>
      <c r="AT397" s="135" t="n"/>
      <c r="AU397" s="135" t="n"/>
      <c r="AV397" s="135" t="n"/>
      <c r="AW397" s="135" t="n"/>
      <c r="AX397" s="135" t="n"/>
      <c r="AY397" s="135" t="n"/>
      <c r="AZ397" s="135" t="n"/>
      <c r="BA397" s="135" t="n"/>
      <c r="BB397" s="135" t="n"/>
      <c r="BC397" s="135" t="n"/>
      <c r="BD397" s="135" t="n"/>
      <c r="BE397" s="135" t="n"/>
      <c r="BF397" s="135" t="n"/>
      <c r="BG397" s="135" t="n"/>
      <c r="BH397" s="135" t="n"/>
      <c r="BI397" s="135" t="n"/>
      <c r="BJ397" s="135" t="n"/>
      <c r="BK397" s="135" t="n"/>
      <c r="BL397" s="135" t="n"/>
      <c r="BM397" s="135" t="n"/>
      <c r="BN397" s="135" t="n"/>
      <c r="BO397" s="135" t="n"/>
      <c r="BP397" s="135" t="n"/>
      <c r="BQ397" s="135" t="n"/>
      <c r="BR397" s="135" t="n"/>
      <c r="BS397" s="135" t="n"/>
      <c r="BT397" s="135" t="n"/>
      <c r="BU397" s="135" t="n"/>
      <c r="BV397" s="135" t="n"/>
      <c r="BW397" s="135" t="n"/>
      <c r="BX397" s="135" t="n"/>
      <c r="BY397" s="135" t="n"/>
      <c r="BZ397" s="135" t="n"/>
      <c r="CA397" s="135" t="n"/>
      <c r="CB397" s="135" t="n"/>
      <c r="CC397" s="135" t="n"/>
      <c r="CD397" s="135" t="n"/>
      <c r="CE397" s="135" t="n"/>
      <c r="CF397" s="135" t="n"/>
      <c r="CG397" s="135" t="n"/>
      <c r="CH397" s="135" t="n"/>
      <c r="CI397" s="135" t="n"/>
      <c r="CJ397" s="135" t="n"/>
      <c r="CK397" s="135" t="n"/>
      <c r="CL397" s="135" t="n"/>
      <c r="CM397" s="135" t="n"/>
      <c r="CN397" s="135" t="n"/>
      <c r="CO397" s="135" t="n"/>
      <c r="CP397" s="135" t="n"/>
      <c r="CQ397" s="135" t="n"/>
      <c r="CR397" s="135" t="n"/>
      <c r="CU397" s="36" t="n"/>
      <c r="CV397" s="36" t="n"/>
      <c r="CW397" s="36" t="n"/>
      <c r="CX397" s="36" t="n"/>
      <c r="CY397" s="36" t="n"/>
      <c r="CZ397" s="36" t="n"/>
      <c r="DA397" s="36" t="n"/>
      <c r="DB397" s="36" t="n"/>
      <c r="DC397" s="36" t="n"/>
      <c r="DD397" s="36" t="n"/>
      <c r="DE397" s="36" t="n"/>
      <c r="DF397" s="36" t="n"/>
      <c r="DG397" s="36" t="n"/>
      <c r="DH397" s="36" t="n"/>
      <c r="DI397" s="36" t="n"/>
      <c r="DJ397" s="36" t="n"/>
      <c r="DK397" s="36" t="n"/>
      <c r="DL397" s="36" t="n"/>
      <c r="DM397" s="36" t="n"/>
      <c r="DN397" s="36" t="n"/>
      <c r="DO397" s="36" t="n"/>
      <c r="DP397" s="36" t="n"/>
      <c r="DQ397" s="36" t="n"/>
      <c r="DR397" s="36" t="n"/>
      <c r="DS397" s="36" t="n"/>
      <c r="DT397" s="36" t="n"/>
      <c r="DU397" s="36" t="n"/>
      <c r="DV397" s="36" t="n"/>
      <c r="DW397" s="36" t="n"/>
      <c r="DX397" s="36" t="n"/>
      <c r="DY397" s="36" t="n"/>
      <c r="DZ397" s="36" t="n"/>
      <c r="EA397" s="36" t="n"/>
      <c r="EB397" s="36" t="n"/>
      <c r="EC397" s="36" t="n"/>
      <c r="ED397" s="36" t="n"/>
      <c r="EE397" s="36" t="n"/>
      <c r="EF397" s="36" t="n"/>
      <c r="EG397" s="36" t="n"/>
      <c r="EH397" s="36" t="n"/>
      <c r="EI397" s="36" t="n"/>
      <c r="EJ397" s="36" t="n"/>
      <c r="EK397" s="36" t="n"/>
      <c r="EL397" s="36" t="n"/>
      <c r="EM397" s="36" t="n"/>
      <c r="EN397" s="36" t="n"/>
    </row>
    <row r="398">
      <c r="A398" s="36" t="n"/>
      <c r="B398" s="36" t="n"/>
      <c r="C398" s="144" t="n"/>
      <c r="D398" s="144" t="n"/>
      <c r="E398" s="135" t="n"/>
      <c r="F398" s="135" t="n"/>
      <c r="G398" s="135" t="n"/>
      <c r="H398" s="135" t="n"/>
      <c r="I398" s="135" t="n"/>
      <c r="J398" s="135" t="n"/>
      <c r="K398" s="135" t="n"/>
      <c r="L398" s="135" t="n"/>
      <c r="M398" s="135" t="n"/>
      <c r="N398" s="135" t="n"/>
      <c r="O398" s="135" t="n"/>
      <c r="P398" s="135" t="n"/>
      <c r="Q398" s="135" t="n"/>
      <c r="R398" s="135" t="n"/>
      <c r="S398" s="135" t="n"/>
      <c r="T398" s="135" t="n"/>
      <c r="U398" s="135" t="n"/>
      <c r="V398" s="135" t="n"/>
      <c r="W398" s="135" t="n"/>
      <c r="X398" s="135" t="n"/>
      <c r="Y398" s="135" t="n"/>
      <c r="Z398" s="135" t="n"/>
      <c r="AA398" s="135" t="n"/>
      <c r="AB398" s="135" t="n"/>
      <c r="AC398" s="135" t="n"/>
      <c r="AD398" s="135" t="n"/>
      <c r="AE398" s="135" t="n"/>
      <c r="AF398" s="135" t="n"/>
      <c r="AG398" s="135" t="n"/>
      <c r="AH398" s="135" t="n"/>
      <c r="AI398" s="135" t="n"/>
      <c r="AJ398" s="135" t="n"/>
      <c r="AK398" s="135" t="n"/>
      <c r="AL398" s="135" t="n"/>
      <c r="AM398" s="135" t="n"/>
      <c r="AN398" s="135" t="n"/>
      <c r="AO398" s="135" t="n"/>
      <c r="AP398" s="135" t="n"/>
      <c r="AQ398" s="135" t="n"/>
      <c r="AR398" s="135" t="n"/>
      <c r="AS398" s="135" t="n"/>
      <c r="AT398" s="135" t="n"/>
      <c r="AU398" s="135" t="n"/>
      <c r="AV398" s="135" t="n"/>
      <c r="AW398" s="135" t="n"/>
      <c r="AX398" s="135" t="n"/>
      <c r="AY398" s="135" t="n"/>
      <c r="AZ398" s="135" t="n"/>
      <c r="BA398" s="135" t="n"/>
      <c r="BB398" s="135" t="n"/>
      <c r="BC398" s="135" t="n"/>
      <c r="BD398" s="135" t="n"/>
      <c r="BE398" s="135" t="n"/>
      <c r="BF398" s="135" t="n"/>
      <c r="BG398" s="135" t="n"/>
      <c r="BH398" s="135" t="n"/>
      <c r="BI398" s="135" t="n"/>
      <c r="BJ398" s="135" t="n"/>
      <c r="BK398" s="135" t="n"/>
      <c r="BL398" s="135" t="n"/>
      <c r="BM398" s="135" t="n"/>
      <c r="BN398" s="135" t="n"/>
      <c r="BO398" s="135" t="n"/>
      <c r="BP398" s="135" t="n"/>
      <c r="BQ398" s="135" t="n"/>
      <c r="BR398" s="135" t="n"/>
      <c r="BS398" s="135" t="n"/>
      <c r="BT398" s="135" t="n"/>
      <c r="BU398" s="135" t="n"/>
      <c r="BV398" s="135" t="n"/>
      <c r="BW398" s="135" t="n"/>
      <c r="BX398" s="135" t="n"/>
      <c r="BY398" s="135" t="n"/>
      <c r="BZ398" s="135" t="n"/>
      <c r="CA398" s="135" t="n"/>
      <c r="CB398" s="135" t="n"/>
      <c r="CC398" s="135" t="n"/>
      <c r="CD398" s="135" t="n"/>
      <c r="CE398" s="135" t="n"/>
      <c r="CF398" s="135" t="n"/>
      <c r="CG398" s="135" t="n"/>
      <c r="CH398" s="135" t="n"/>
      <c r="CI398" s="135" t="n"/>
      <c r="CJ398" s="135" t="n"/>
      <c r="CK398" s="135" t="n"/>
      <c r="CL398" s="135" t="n"/>
      <c r="CM398" s="135" t="n"/>
      <c r="CN398" s="135" t="n"/>
      <c r="CO398" s="135" t="n"/>
      <c r="CP398" s="135" t="n"/>
      <c r="CQ398" s="135" t="n"/>
      <c r="CR398" s="135" t="n"/>
      <c r="CU398" s="36" t="n"/>
      <c r="CV398" s="36" t="n"/>
      <c r="CW398" s="36" t="n"/>
      <c r="CX398" s="36" t="n"/>
      <c r="CY398" s="36" t="n"/>
      <c r="CZ398" s="36" t="n"/>
      <c r="DA398" s="36" t="n"/>
      <c r="DB398" s="36" t="n"/>
      <c r="DC398" s="36" t="n"/>
      <c r="DD398" s="36" t="n"/>
      <c r="DE398" s="36" t="n"/>
      <c r="DF398" s="36" t="n"/>
      <c r="DG398" s="36" t="n"/>
      <c r="DH398" s="36" t="n"/>
      <c r="DI398" s="36" t="n"/>
      <c r="DJ398" s="36" t="n"/>
      <c r="DK398" s="36" t="n"/>
      <c r="DL398" s="36" t="n"/>
      <c r="DM398" s="36" t="n"/>
      <c r="DN398" s="36" t="n"/>
      <c r="DO398" s="36" t="n"/>
      <c r="DP398" s="36" t="n"/>
      <c r="DQ398" s="36" t="n"/>
      <c r="DR398" s="36" t="n"/>
      <c r="DS398" s="36" t="n"/>
      <c r="DT398" s="36" t="n"/>
      <c r="DU398" s="36" t="n"/>
      <c r="DV398" s="36" t="n"/>
      <c r="DW398" s="36" t="n"/>
      <c r="DX398" s="36" t="n"/>
      <c r="DY398" s="36" t="n"/>
      <c r="DZ398" s="36" t="n"/>
      <c r="EA398" s="36" t="n"/>
      <c r="EB398" s="36" t="n"/>
      <c r="EC398" s="36" t="n"/>
      <c r="ED398" s="36" t="n"/>
      <c r="EE398" s="36" t="n"/>
      <c r="EF398" s="36" t="n"/>
      <c r="EG398" s="36" t="n"/>
      <c r="EH398" s="36" t="n"/>
      <c r="EI398" s="36" t="n"/>
      <c r="EJ398" s="36" t="n"/>
      <c r="EK398" s="36" t="n"/>
      <c r="EL398" s="36" t="n"/>
      <c r="EM398" s="36" t="n"/>
      <c r="EN398" s="36" t="n"/>
    </row>
    <row r="399">
      <c r="A399" s="36" t="n"/>
      <c r="B399" s="36" t="n"/>
      <c r="C399" s="144" t="n"/>
      <c r="D399" s="144" t="n"/>
      <c r="E399" s="135" t="n"/>
      <c r="F399" s="135" t="n"/>
      <c r="G399" s="135" t="n"/>
      <c r="H399" s="135" t="n"/>
      <c r="I399" s="135" t="n"/>
      <c r="J399" s="135" t="n"/>
      <c r="K399" s="135" t="n"/>
      <c r="L399" s="135" t="n"/>
      <c r="M399" s="135" t="n"/>
      <c r="N399" s="135" t="n"/>
      <c r="O399" s="135" t="n"/>
      <c r="P399" s="135" t="n"/>
      <c r="Q399" s="135" t="n"/>
      <c r="R399" s="135" t="n"/>
      <c r="S399" s="135" t="n"/>
      <c r="T399" s="135" t="n"/>
      <c r="U399" s="135" t="n"/>
      <c r="V399" s="135" t="n"/>
      <c r="W399" s="135" t="n"/>
      <c r="X399" s="135" t="n"/>
      <c r="Y399" s="135" t="n"/>
      <c r="Z399" s="135" t="n"/>
      <c r="AA399" s="135" t="n"/>
      <c r="AB399" s="135" t="n"/>
      <c r="AC399" s="135" t="n"/>
      <c r="AD399" s="135" t="n"/>
      <c r="AE399" s="135" t="n"/>
      <c r="AF399" s="135" t="n"/>
      <c r="AG399" s="135" t="n"/>
      <c r="AH399" s="135" t="n"/>
      <c r="AI399" s="135" t="n"/>
      <c r="AJ399" s="135" t="n"/>
      <c r="AK399" s="135" t="n"/>
      <c r="AL399" s="135" t="n"/>
      <c r="AM399" s="135" t="n"/>
      <c r="AN399" s="135" t="n"/>
      <c r="AO399" s="135" t="n"/>
      <c r="AP399" s="135" t="n"/>
      <c r="AQ399" s="135" t="n"/>
      <c r="AR399" s="135" t="n"/>
      <c r="AS399" s="135" t="n"/>
      <c r="AT399" s="135" t="n"/>
      <c r="AU399" s="135" t="n"/>
      <c r="AV399" s="135" t="n"/>
      <c r="AW399" s="135" t="n"/>
      <c r="AX399" s="135" t="n"/>
      <c r="AY399" s="135" t="n"/>
      <c r="AZ399" s="135" t="n"/>
      <c r="BA399" s="135" t="n"/>
      <c r="BB399" s="135" t="n"/>
      <c r="BC399" s="135" t="n"/>
      <c r="BD399" s="135" t="n"/>
      <c r="BE399" s="135" t="n"/>
      <c r="BF399" s="135" t="n"/>
      <c r="BG399" s="135" t="n"/>
      <c r="BH399" s="135" t="n"/>
      <c r="BI399" s="135" t="n"/>
      <c r="BJ399" s="135" t="n"/>
      <c r="BK399" s="135" t="n"/>
      <c r="BL399" s="135" t="n"/>
      <c r="BM399" s="135" t="n"/>
      <c r="BN399" s="135" t="n"/>
      <c r="BO399" s="135" t="n"/>
      <c r="BP399" s="135" t="n"/>
      <c r="BQ399" s="135" t="n"/>
      <c r="BR399" s="135" t="n"/>
      <c r="BS399" s="135" t="n"/>
      <c r="BT399" s="135" t="n"/>
      <c r="BU399" s="135" t="n"/>
      <c r="BV399" s="135" t="n"/>
      <c r="BW399" s="135" t="n"/>
      <c r="BX399" s="135" t="n"/>
      <c r="BY399" s="135" t="n"/>
      <c r="BZ399" s="135" t="n"/>
      <c r="CA399" s="135" t="n"/>
      <c r="CB399" s="135" t="n"/>
      <c r="CC399" s="135" t="n"/>
      <c r="CD399" s="135" t="n"/>
      <c r="CE399" s="135" t="n"/>
      <c r="CF399" s="135" t="n"/>
      <c r="CG399" s="135" t="n"/>
      <c r="CH399" s="135" t="n"/>
      <c r="CI399" s="135" t="n"/>
      <c r="CJ399" s="135" t="n"/>
      <c r="CK399" s="135" t="n"/>
      <c r="CL399" s="135" t="n"/>
      <c r="CM399" s="135" t="n"/>
      <c r="CN399" s="135" t="n"/>
      <c r="CO399" s="135" t="n"/>
      <c r="CP399" s="135" t="n"/>
      <c r="CQ399" s="135" t="n"/>
      <c r="CR399" s="135" t="n"/>
      <c r="CU399" s="36" t="n"/>
      <c r="CV399" s="36" t="n"/>
      <c r="CW399" s="36" t="n"/>
      <c r="CX399" s="36" t="n"/>
      <c r="CY399" s="36" t="n"/>
      <c r="CZ399" s="36" t="n"/>
      <c r="DA399" s="36" t="n"/>
      <c r="DB399" s="36" t="n"/>
      <c r="DC399" s="36" t="n"/>
      <c r="DD399" s="36" t="n"/>
      <c r="DE399" s="36" t="n"/>
      <c r="DF399" s="36" t="n"/>
      <c r="DG399" s="36" t="n"/>
      <c r="DH399" s="36" t="n"/>
      <c r="DI399" s="36" t="n"/>
      <c r="DJ399" s="36" t="n"/>
      <c r="DK399" s="36" t="n"/>
      <c r="DL399" s="36" t="n"/>
      <c r="DM399" s="36" t="n"/>
      <c r="DN399" s="36" t="n"/>
      <c r="DO399" s="36" t="n"/>
      <c r="DP399" s="36" t="n"/>
      <c r="DQ399" s="36" t="n"/>
      <c r="DR399" s="36" t="n"/>
      <c r="DS399" s="36" t="n"/>
      <c r="DT399" s="36" t="n"/>
      <c r="DU399" s="36" t="n"/>
      <c r="DV399" s="36" t="n"/>
      <c r="DW399" s="36" t="n"/>
      <c r="DX399" s="36" t="n"/>
      <c r="DY399" s="36" t="n"/>
      <c r="DZ399" s="36" t="n"/>
      <c r="EA399" s="36" t="n"/>
      <c r="EB399" s="36" t="n"/>
      <c r="EC399" s="36" t="n"/>
      <c r="ED399" s="36" t="n"/>
      <c r="EE399" s="36" t="n"/>
      <c r="EF399" s="36" t="n"/>
      <c r="EG399" s="36" t="n"/>
      <c r="EH399" s="36" t="n"/>
      <c r="EI399" s="36" t="n"/>
      <c r="EJ399" s="36" t="n"/>
      <c r="EK399" s="36" t="n"/>
      <c r="EL399" s="36" t="n"/>
      <c r="EM399" s="36" t="n"/>
      <c r="EN399" s="36" t="n"/>
    </row>
    <row r="400">
      <c r="A400" s="36" t="n"/>
      <c r="B400" s="36" t="n"/>
      <c r="C400" s="144" t="n"/>
      <c r="D400" s="144" t="n"/>
      <c r="E400" s="135" t="n"/>
      <c r="F400" s="135" t="n"/>
      <c r="G400" s="135" t="n"/>
      <c r="H400" s="135" t="n"/>
      <c r="I400" s="135" t="n"/>
      <c r="J400" s="135" t="n"/>
      <c r="K400" s="135" t="n"/>
      <c r="L400" s="135" t="n"/>
      <c r="M400" s="135" t="n"/>
      <c r="N400" s="135" t="n"/>
      <c r="O400" s="135" t="n"/>
      <c r="P400" s="135" t="n"/>
      <c r="Q400" s="135" t="n"/>
      <c r="R400" s="135" t="n"/>
      <c r="S400" s="135" t="n"/>
      <c r="T400" s="135" t="n"/>
      <c r="U400" s="135" t="n"/>
      <c r="V400" s="135" t="n"/>
      <c r="W400" s="135" t="n"/>
      <c r="X400" s="135" t="n"/>
      <c r="Y400" s="135" t="n"/>
      <c r="Z400" s="135" t="n"/>
      <c r="AA400" s="135" t="n"/>
      <c r="AB400" s="135" t="n"/>
      <c r="AC400" s="135" t="n"/>
      <c r="AD400" s="135" t="n"/>
      <c r="AE400" s="135" t="n"/>
      <c r="AF400" s="135" t="n"/>
      <c r="AG400" s="135" t="n"/>
      <c r="AH400" s="135" t="n"/>
      <c r="AI400" s="135" t="n"/>
      <c r="AJ400" s="135" t="n"/>
      <c r="AK400" s="135" t="n"/>
      <c r="AL400" s="135" t="n"/>
      <c r="AM400" s="135" t="n"/>
      <c r="AN400" s="135" t="n"/>
      <c r="AO400" s="135" t="n"/>
      <c r="AP400" s="135" t="n"/>
      <c r="AQ400" s="135" t="n"/>
      <c r="AR400" s="135" t="n"/>
      <c r="AS400" s="135" t="n"/>
      <c r="AT400" s="135" t="n"/>
      <c r="AU400" s="135" t="n"/>
      <c r="AV400" s="135" t="n"/>
      <c r="AW400" s="135" t="n"/>
      <c r="AX400" s="135" t="n"/>
      <c r="AY400" s="135" t="n"/>
      <c r="AZ400" s="135" t="n"/>
      <c r="BA400" s="135" t="n"/>
      <c r="BB400" s="135" t="n"/>
      <c r="BC400" s="135" t="n"/>
      <c r="BD400" s="135" t="n"/>
      <c r="BE400" s="135" t="n"/>
      <c r="BF400" s="135" t="n"/>
      <c r="BG400" s="135" t="n"/>
      <c r="BH400" s="135" t="n"/>
      <c r="BI400" s="135" t="n"/>
      <c r="BJ400" s="135" t="n"/>
      <c r="BK400" s="135" t="n"/>
      <c r="BL400" s="135" t="n"/>
      <c r="BM400" s="135" t="n"/>
      <c r="BN400" s="135" t="n"/>
      <c r="BO400" s="135" t="n"/>
      <c r="BP400" s="135" t="n"/>
      <c r="BQ400" s="135" t="n"/>
      <c r="BR400" s="135" t="n"/>
      <c r="BS400" s="135" t="n"/>
      <c r="BT400" s="135" t="n"/>
      <c r="BU400" s="135" t="n"/>
      <c r="BV400" s="135" t="n"/>
      <c r="BW400" s="135" t="n"/>
      <c r="BX400" s="135" t="n"/>
      <c r="BY400" s="135" t="n"/>
      <c r="BZ400" s="135" t="n"/>
      <c r="CA400" s="135" t="n"/>
      <c r="CB400" s="135" t="n"/>
      <c r="CC400" s="135" t="n"/>
      <c r="CD400" s="135" t="n"/>
      <c r="CE400" s="135" t="n"/>
      <c r="CF400" s="135" t="n"/>
      <c r="CG400" s="135" t="n"/>
      <c r="CH400" s="135" t="n"/>
      <c r="CI400" s="135" t="n"/>
      <c r="CJ400" s="135" t="n"/>
      <c r="CK400" s="135" t="n"/>
      <c r="CL400" s="135" t="n"/>
      <c r="CM400" s="135" t="n"/>
      <c r="CN400" s="135" t="n"/>
      <c r="CO400" s="135" t="n"/>
      <c r="CP400" s="135" t="n"/>
      <c r="CQ400" s="135" t="n"/>
      <c r="CR400" s="135" t="n"/>
      <c r="CU400" s="36" t="n"/>
      <c r="CV400" s="36" t="n"/>
      <c r="CW400" s="36" t="n"/>
      <c r="CX400" s="36" t="n"/>
      <c r="CY400" s="36" t="n"/>
      <c r="CZ400" s="36" t="n"/>
      <c r="DA400" s="36" t="n"/>
      <c r="DB400" s="36" t="n"/>
      <c r="DC400" s="36" t="n"/>
      <c r="DD400" s="36" t="n"/>
      <c r="DE400" s="36" t="n"/>
      <c r="DF400" s="36" t="n"/>
      <c r="DG400" s="36" t="n"/>
      <c r="DH400" s="36" t="n"/>
      <c r="DI400" s="36" t="n"/>
      <c r="DJ400" s="36" t="n"/>
      <c r="DK400" s="36" t="n"/>
      <c r="DL400" s="36" t="n"/>
      <c r="DM400" s="36" t="n"/>
      <c r="DN400" s="36" t="n"/>
      <c r="DO400" s="36" t="n"/>
      <c r="DP400" s="36" t="n"/>
      <c r="DQ400" s="36" t="n"/>
      <c r="DR400" s="36" t="n"/>
      <c r="DS400" s="36" t="n"/>
      <c r="DT400" s="36" t="n"/>
      <c r="DU400" s="36" t="n"/>
      <c r="DV400" s="36" t="n"/>
      <c r="DW400" s="36" t="n"/>
      <c r="DX400" s="36" t="n"/>
      <c r="DY400" s="36" t="n"/>
      <c r="DZ400" s="36" t="n"/>
      <c r="EA400" s="36" t="n"/>
      <c r="EB400" s="36" t="n"/>
      <c r="EC400" s="36" t="n"/>
      <c r="ED400" s="36" t="n"/>
      <c r="EE400" s="36" t="n"/>
      <c r="EF400" s="36" t="n"/>
      <c r="EG400" s="36" t="n"/>
      <c r="EH400" s="36" t="n"/>
      <c r="EI400" s="36" t="n"/>
      <c r="EJ400" s="36" t="n"/>
      <c r="EK400" s="36" t="n"/>
      <c r="EL400" s="36" t="n"/>
      <c r="EM400" s="36" t="n"/>
      <c r="EN400" s="36" t="n"/>
    </row>
    <row r="401">
      <c r="A401" s="36" t="n"/>
      <c r="B401" s="36" t="n"/>
      <c r="C401" s="144" t="n"/>
      <c r="D401" s="144" t="n"/>
      <c r="E401" s="135" t="n"/>
      <c r="F401" s="135" t="n"/>
      <c r="G401" s="135" t="n"/>
      <c r="H401" s="135" t="n"/>
      <c r="I401" s="135" t="n"/>
      <c r="J401" s="135" t="n"/>
      <c r="K401" s="135" t="n"/>
      <c r="L401" s="135" t="n"/>
      <c r="M401" s="135" t="n"/>
      <c r="N401" s="135" t="n"/>
      <c r="O401" s="135" t="n"/>
      <c r="P401" s="135" t="n"/>
      <c r="Q401" s="135" t="n"/>
      <c r="R401" s="135" t="n"/>
      <c r="S401" s="135" t="n"/>
      <c r="T401" s="135" t="n"/>
      <c r="U401" s="135" t="n"/>
      <c r="V401" s="135" t="n"/>
      <c r="W401" s="135" t="n"/>
      <c r="X401" s="135" t="n"/>
      <c r="Y401" s="135" t="n"/>
      <c r="Z401" s="135" t="n"/>
      <c r="AA401" s="135" t="n"/>
      <c r="AB401" s="135" t="n"/>
      <c r="AC401" s="135" t="n"/>
      <c r="AD401" s="135" t="n"/>
      <c r="AE401" s="135" t="n"/>
      <c r="AF401" s="135" t="n"/>
      <c r="AG401" s="135" t="n"/>
      <c r="AH401" s="135" t="n"/>
      <c r="AI401" s="135" t="n"/>
      <c r="AJ401" s="135" t="n"/>
      <c r="AK401" s="135" t="n"/>
      <c r="AL401" s="135" t="n"/>
      <c r="AM401" s="135" t="n"/>
      <c r="AN401" s="135" t="n"/>
      <c r="AO401" s="135" t="n"/>
      <c r="AP401" s="135" t="n"/>
      <c r="AQ401" s="135" t="n"/>
      <c r="AR401" s="135" t="n"/>
      <c r="AS401" s="135" t="n"/>
      <c r="AT401" s="135" t="n"/>
      <c r="AU401" s="135" t="n"/>
      <c r="AV401" s="135" t="n"/>
      <c r="AW401" s="135" t="n"/>
      <c r="AX401" s="135" t="n"/>
      <c r="AY401" s="135" t="n"/>
      <c r="AZ401" s="135" t="n"/>
      <c r="BA401" s="135" t="n"/>
      <c r="BB401" s="135" t="n"/>
      <c r="BC401" s="135" t="n"/>
      <c r="BD401" s="135" t="n"/>
      <c r="BE401" s="135" t="n"/>
      <c r="BF401" s="135" t="n"/>
      <c r="BG401" s="135" t="n"/>
      <c r="BH401" s="135" t="n"/>
      <c r="BI401" s="135" t="n"/>
      <c r="BJ401" s="135" t="n"/>
      <c r="BK401" s="135" t="n"/>
      <c r="BL401" s="135" t="n"/>
      <c r="BM401" s="135" t="n"/>
      <c r="BN401" s="135" t="n"/>
      <c r="BO401" s="135" t="n"/>
      <c r="BP401" s="135" t="n"/>
      <c r="BQ401" s="135" t="n"/>
      <c r="BR401" s="135" t="n"/>
      <c r="BS401" s="135" t="n"/>
      <c r="BT401" s="135" t="n"/>
      <c r="BU401" s="135" t="n"/>
      <c r="BV401" s="135" t="n"/>
      <c r="BW401" s="135" t="n"/>
      <c r="BX401" s="135" t="n"/>
      <c r="BY401" s="135" t="n"/>
      <c r="BZ401" s="135" t="n"/>
      <c r="CA401" s="135" t="n"/>
      <c r="CB401" s="135" t="n"/>
      <c r="CC401" s="135" t="n"/>
      <c r="CD401" s="135" t="n"/>
      <c r="CE401" s="135" t="n"/>
      <c r="CF401" s="135" t="n"/>
      <c r="CG401" s="135" t="n"/>
      <c r="CH401" s="135" t="n"/>
      <c r="CI401" s="135" t="n"/>
      <c r="CJ401" s="135" t="n"/>
      <c r="CK401" s="135" t="n"/>
      <c r="CL401" s="135" t="n"/>
      <c r="CM401" s="135" t="n"/>
      <c r="CN401" s="135" t="n"/>
      <c r="CO401" s="135" t="n"/>
      <c r="CP401" s="135" t="n"/>
      <c r="CQ401" s="135" t="n"/>
      <c r="CR401" s="135" t="n"/>
      <c r="CU401" s="36" t="n"/>
      <c r="CV401" s="36" t="n"/>
      <c r="CW401" s="36" t="n"/>
      <c r="CX401" s="36" t="n"/>
      <c r="CY401" s="36" t="n"/>
      <c r="CZ401" s="36" t="n"/>
      <c r="DA401" s="36" t="n"/>
      <c r="DB401" s="36" t="n"/>
      <c r="DC401" s="36" t="n"/>
      <c r="DD401" s="36" t="n"/>
      <c r="DE401" s="36" t="n"/>
      <c r="DF401" s="36" t="n"/>
      <c r="DG401" s="36" t="n"/>
      <c r="DH401" s="36" t="n"/>
      <c r="DI401" s="36" t="n"/>
      <c r="DJ401" s="36" t="n"/>
      <c r="DK401" s="36" t="n"/>
      <c r="DL401" s="36" t="n"/>
      <c r="DM401" s="36" t="n"/>
      <c r="DN401" s="36" t="n"/>
      <c r="DO401" s="36" t="n"/>
      <c r="DP401" s="36" t="n"/>
      <c r="DQ401" s="36" t="n"/>
      <c r="DR401" s="36" t="n"/>
      <c r="DS401" s="36" t="n"/>
      <c r="DT401" s="36" t="n"/>
      <c r="DU401" s="36" t="n"/>
      <c r="DV401" s="36" t="n"/>
      <c r="DW401" s="36" t="n"/>
      <c r="DX401" s="36" t="n"/>
      <c r="DY401" s="36" t="n"/>
      <c r="DZ401" s="36" t="n"/>
      <c r="EA401" s="36" t="n"/>
      <c r="EB401" s="36" t="n"/>
      <c r="EC401" s="36" t="n"/>
      <c r="ED401" s="36" t="n"/>
      <c r="EE401" s="36" t="n"/>
      <c r="EF401" s="36" t="n"/>
      <c r="EG401" s="36" t="n"/>
      <c r="EH401" s="36" t="n"/>
      <c r="EI401" s="36" t="n"/>
      <c r="EJ401" s="36" t="n"/>
      <c r="EK401" s="36" t="n"/>
      <c r="EL401" s="36" t="n"/>
      <c r="EM401" s="36" t="n"/>
      <c r="EN401" s="36" t="n"/>
    </row>
    <row r="402">
      <c r="A402" s="36" t="n"/>
      <c r="B402" s="36" t="n"/>
      <c r="C402" s="144" t="n"/>
      <c r="D402" s="144" t="n"/>
      <c r="E402" s="135" t="n"/>
      <c r="F402" s="135" t="n"/>
      <c r="G402" s="135" t="n"/>
      <c r="H402" s="135" t="n"/>
      <c r="I402" s="135" t="n"/>
      <c r="J402" s="135" t="n"/>
      <c r="K402" s="135" t="n"/>
      <c r="L402" s="135" t="n"/>
      <c r="M402" s="135" t="n"/>
      <c r="N402" s="135" t="n"/>
      <c r="O402" s="135" t="n"/>
      <c r="P402" s="135" t="n"/>
      <c r="Q402" s="135" t="n"/>
      <c r="R402" s="135" t="n"/>
      <c r="S402" s="135" t="n"/>
      <c r="T402" s="135" t="n"/>
      <c r="U402" s="135" t="n"/>
      <c r="V402" s="135" t="n"/>
      <c r="W402" s="135" t="n"/>
      <c r="X402" s="135" t="n"/>
      <c r="Y402" s="135" t="n"/>
      <c r="Z402" s="135" t="n"/>
      <c r="AA402" s="135" t="n"/>
      <c r="AB402" s="135" t="n"/>
      <c r="AC402" s="135" t="n"/>
      <c r="AD402" s="135" t="n"/>
      <c r="AE402" s="135" t="n"/>
      <c r="AF402" s="135" t="n"/>
      <c r="AG402" s="135" t="n"/>
      <c r="AH402" s="135" t="n"/>
      <c r="AI402" s="135" t="n"/>
      <c r="AJ402" s="135" t="n"/>
      <c r="AK402" s="135" t="n"/>
      <c r="AL402" s="135" t="n"/>
      <c r="AM402" s="135" t="n"/>
      <c r="AN402" s="135" t="n"/>
      <c r="AO402" s="135" t="n"/>
      <c r="AP402" s="135" t="n"/>
      <c r="AQ402" s="135" t="n"/>
      <c r="AR402" s="135" t="n"/>
      <c r="AS402" s="135" t="n"/>
      <c r="AT402" s="135" t="n"/>
      <c r="AU402" s="135" t="n"/>
      <c r="AV402" s="135" t="n"/>
      <c r="AW402" s="135" t="n"/>
      <c r="AX402" s="135" t="n"/>
      <c r="AY402" s="135" t="n"/>
      <c r="AZ402" s="135" t="n"/>
      <c r="BA402" s="135" t="n"/>
      <c r="BB402" s="135" t="n"/>
      <c r="BC402" s="135" t="n"/>
      <c r="BD402" s="135" t="n"/>
      <c r="BE402" s="135" t="n"/>
      <c r="BF402" s="135" t="n"/>
      <c r="BG402" s="135" t="n"/>
      <c r="BH402" s="135" t="n"/>
      <c r="BI402" s="135" t="n"/>
      <c r="BJ402" s="135" t="n"/>
      <c r="BK402" s="135" t="n"/>
      <c r="BL402" s="135" t="n"/>
      <c r="BM402" s="135" t="n"/>
      <c r="BN402" s="135" t="n"/>
      <c r="BO402" s="135" t="n"/>
      <c r="BP402" s="135" t="n"/>
      <c r="BQ402" s="135" t="n"/>
      <c r="BR402" s="135" t="n"/>
      <c r="BS402" s="135" t="n"/>
      <c r="BT402" s="135" t="n"/>
      <c r="BU402" s="135" t="n"/>
      <c r="BV402" s="135" t="n"/>
      <c r="BW402" s="135" t="n"/>
      <c r="BX402" s="135" t="n"/>
      <c r="BY402" s="135" t="n"/>
      <c r="BZ402" s="135" t="n"/>
      <c r="CA402" s="135" t="n"/>
      <c r="CB402" s="135" t="n"/>
      <c r="CC402" s="135" t="n"/>
      <c r="CD402" s="135" t="n"/>
      <c r="CE402" s="135" t="n"/>
      <c r="CF402" s="135" t="n"/>
      <c r="CG402" s="135" t="n"/>
      <c r="CH402" s="135" t="n"/>
      <c r="CI402" s="135" t="n"/>
      <c r="CJ402" s="135" t="n"/>
      <c r="CK402" s="135" t="n"/>
      <c r="CL402" s="135" t="n"/>
      <c r="CM402" s="135" t="n"/>
      <c r="CN402" s="135" t="n"/>
      <c r="CO402" s="135" t="n"/>
      <c r="CP402" s="135" t="n"/>
      <c r="CQ402" s="135" t="n"/>
      <c r="CR402" s="135" t="n"/>
      <c r="CU402" s="36" t="n"/>
      <c r="CV402" s="36" t="n"/>
      <c r="CW402" s="36" t="n"/>
      <c r="CX402" s="36" t="n"/>
      <c r="CY402" s="36" t="n"/>
      <c r="CZ402" s="36" t="n"/>
      <c r="DA402" s="36" t="n"/>
      <c r="DB402" s="36" t="n"/>
      <c r="DC402" s="36" t="n"/>
      <c r="DD402" s="36" t="n"/>
      <c r="DE402" s="36" t="n"/>
      <c r="DF402" s="36" t="n"/>
      <c r="DG402" s="36" t="n"/>
      <c r="DH402" s="36" t="n"/>
      <c r="DI402" s="36" t="n"/>
      <c r="DJ402" s="36" t="n"/>
      <c r="DK402" s="36" t="n"/>
      <c r="DL402" s="36" t="n"/>
      <c r="DM402" s="36" t="n"/>
      <c r="DN402" s="36" t="n"/>
      <c r="DO402" s="36" t="n"/>
      <c r="DP402" s="36" t="n"/>
      <c r="DQ402" s="36" t="n"/>
      <c r="DR402" s="36" t="n"/>
      <c r="DS402" s="36" t="n"/>
      <c r="DT402" s="36" t="n"/>
      <c r="DU402" s="36" t="n"/>
      <c r="DV402" s="36" t="n"/>
      <c r="DW402" s="36" t="n"/>
      <c r="DX402" s="36" t="n"/>
      <c r="DY402" s="36" t="n"/>
      <c r="DZ402" s="36" t="n"/>
      <c r="EA402" s="36" t="n"/>
      <c r="EB402" s="36" t="n"/>
      <c r="EC402" s="36" t="n"/>
      <c r="ED402" s="36" t="n"/>
      <c r="EE402" s="36" t="n"/>
      <c r="EF402" s="36" t="n"/>
      <c r="EG402" s="36" t="n"/>
      <c r="EH402" s="36" t="n"/>
      <c r="EI402" s="36" t="n"/>
      <c r="EJ402" s="36" t="n"/>
      <c r="EK402" s="36" t="n"/>
      <c r="EL402" s="36" t="n"/>
      <c r="EM402" s="36" t="n"/>
      <c r="EN402" s="36" t="n"/>
    </row>
    <row r="403">
      <c r="A403" s="36" t="n"/>
      <c r="B403" s="36" t="n"/>
      <c r="C403" s="144" t="n"/>
      <c r="D403" s="144" t="n"/>
      <c r="E403" s="135" t="n"/>
      <c r="F403" s="135" t="n"/>
      <c r="G403" s="135" t="n"/>
      <c r="H403" s="135" t="n"/>
      <c r="I403" s="135" t="n"/>
      <c r="J403" s="135" t="n"/>
      <c r="K403" s="135" t="n"/>
      <c r="L403" s="135" t="n"/>
      <c r="M403" s="135" t="n"/>
      <c r="N403" s="135" t="n"/>
      <c r="O403" s="135" t="n"/>
      <c r="P403" s="135" t="n"/>
      <c r="Q403" s="135" t="n"/>
      <c r="R403" s="135" t="n"/>
      <c r="S403" s="135" t="n"/>
      <c r="T403" s="135" t="n"/>
      <c r="U403" s="135" t="n"/>
      <c r="V403" s="135" t="n"/>
      <c r="W403" s="135" t="n"/>
      <c r="X403" s="135" t="n"/>
      <c r="Y403" s="135" t="n"/>
      <c r="Z403" s="135" t="n"/>
      <c r="AA403" s="135" t="n"/>
      <c r="AB403" s="135" t="n"/>
      <c r="AC403" s="135" t="n"/>
      <c r="AD403" s="135" t="n"/>
      <c r="AE403" s="135" t="n"/>
      <c r="AF403" s="135" t="n"/>
      <c r="AG403" s="135" t="n"/>
      <c r="AH403" s="135" t="n"/>
      <c r="AI403" s="135" t="n"/>
      <c r="AJ403" s="135" t="n"/>
      <c r="AK403" s="135" t="n"/>
      <c r="AL403" s="135" t="n"/>
      <c r="AM403" s="135" t="n"/>
      <c r="AN403" s="135" t="n"/>
      <c r="AO403" s="135" t="n"/>
      <c r="AP403" s="135" t="n"/>
      <c r="AQ403" s="135" t="n"/>
      <c r="AR403" s="135" t="n"/>
      <c r="AS403" s="135" t="n"/>
      <c r="AT403" s="135" t="n"/>
      <c r="AU403" s="135" t="n"/>
      <c r="AV403" s="135" t="n"/>
      <c r="AW403" s="135" t="n"/>
      <c r="AX403" s="135" t="n"/>
      <c r="AY403" s="135" t="n"/>
      <c r="AZ403" s="135" t="n"/>
      <c r="BA403" s="135" t="n"/>
      <c r="BB403" s="135" t="n"/>
      <c r="BC403" s="135" t="n"/>
      <c r="BD403" s="135" t="n"/>
      <c r="BE403" s="135" t="n"/>
      <c r="BF403" s="135" t="n"/>
      <c r="BG403" s="135" t="n"/>
      <c r="BH403" s="135" t="n"/>
      <c r="BI403" s="135" t="n"/>
      <c r="BJ403" s="135" t="n"/>
      <c r="BK403" s="135" t="n"/>
      <c r="BL403" s="135" t="n"/>
      <c r="BM403" s="135" t="n"/>
      <c r="BN403" s="135" t="n"/>
      <c r="BO403" s="135" t="n"/>
      <c r="BP403" s="135" t="n"/>
      <c r="BQ403" s="135" t="n"/>
      <c r="BR403" s="135" t="n"/>
      <c r="BS403" s="135" t="n"/>
      <c r="BT403" s="135" t="n"/>
      <c r="BU403" s="135" t="n"/>
      <c r="BV403" s="135" t="n"/>
      <c r="BW403" s="135" t="n"/>
      <c r="BX403" s="135" t="n"/>
      <c r="BY403" s="135" t="n"/>
      <c r="BZ403" s="135" t="n"/>
      <c r="CA403" s="135" t="n"/>
      <c r="CB403" s="135" t="n"/>
      <c r="CC403" s="135" t="n"/>
      <c r="CD403" s="135" t="n"/>
      <c r="CE403" s="135" t="n"/>
      <c r="CF403" s="135" t="n"/>
      <c r="CG403" s="135" t="n"/>
      <c r="CH403" s="135" t="n"/>
      <c r="CI403" s="135" t="n"/>
      <c r="CJ403" s="135" t="n"/>
      <c r="CK403" s="135" t="n"/>
      <c r="CL403" s="135" t="n"/>
      <c r="CM403" s="135" t="n"/>
      <c r="CN403" s="135" t="n"/>
      <c r="CO403" s="135" t="n"/>
      <c r="CP403" s="135" t="n"/>
      <c r="CQ403" s="135" t="n"/>
      <c r="CR403" s="135" t="n"/>
      <c r="CU403" s="36" t="n"/>
      <c r="CV403" s="36" t="n"/>
      <c r="CW403" s="36" t="n"/>
      <c r="CX403" s="36" t="n"/>
      <c r="CY403" s="36" t="n"/>
      <c r="CZ403" s="36" t="n"/>
      <c r="DA403" s="36" t="n"/>
      <c r="DB403" s="36" t="n"/>
      <c r="DC403" s="36" t="n"/>
      <c r="DD403" s="36" t="n"/>
      <c r="DE403" s="36" t="n"/>
      <c r="DF403" s="36" t="n"/>
      <c r="DG403" s="36" t="n"/>
      <c r="DH403" s="36" t="n"/>
      <c r="DI403" s="36" t="n"/>
      <c r="DJ403" s="36" t="n"/>
      <c r="DK403" s="36" t="n"/>
      <c r="DL403" s="36" t="n"/>
      <c r="DM403" s="36" t="n"/>
      <c r="DN403" s="36" t="n"/>
      <c r="DO403" s="36" t="n"/>
      <c r="DP403" s="36" t="n"/>
      <c r="DQ403" s="36" t="n"/>
      <c r="DR403" s="36" t="n"/>
      <c r="DS403" s="36" t="n"/>
      <c r="DT403" s="36" t="n"/>
      <c r="DU403" s="36" t="n"/>
      <c r="DV403" s="36" t="n"/>
      <c r="DW403" s="36" t="n"/>
      <c r="DX403" s="36" t="n"/>
      <c r="DY403" s="36" t="n"/>
      <c r="DZ403" s="36" t="n"/>
      <c r="EA403" s="36" t="n"/>
      <c r="EB403" s="36" t="n"/>
      <c r="EC403" s="36" t="n"/>
      <c r="ED403" s="36" t="n"/>
      <c r="EE403" s="36" t="n"/>
      <c r="EF403" s="36" t="n"/>
      <c r="EG403" s="36" t="n"/>
      <c r="EH403" s="36" t="n"/>
      <c r="EI403" s="36" t="n"/>
      <c r="EJ403" s="36" t="n"/>
      <c r="EK403" s="36" t="n"/>
      <c r="EL403" s="36" t="n"/>
      <c r="EM403" s="36" t="n"/>
      <c r="EN403" s="36" t="n"/>
    </row>
    <row r="404">
      <c r="A404" s="36" t="n"/>
      <c r="B404" s="36" t="n"/>
      <c r="C404" s="144" t="n"/>
      <c r="D404" s="144" t="n"/>
      <c r="E404" s="135" t="n"/>
      <c r="F404" s="135" t="n"/>
      <c r="G404" s="135" t="n"/>
      <c r="H404" s="135" t="n"/>
      <c r="I404" s="135" t="n"/>
      <c r="J404" s="135" t="n"/>
      <c r="K404" s="135" t="n"/>
      <c r="L404" s="135" t="n"/>
      <c r="M404" s="135" t="n"/>
      <c r="N404" s="135" t="n"/>
      <c r="O404" s="135" t="n"/>
      <c r="P404" s="135" t="n"/>
      <c r="Q404" s="135" t="n"/>
      <c r="R404" s="135" t="n"/>
      <c r="S404" s="135" t="n"/>
      <c r="T404" s="135" t="n"/>
      <c r="U404" s="135" t="n"/>
      <c r="V404" s="135" t="n"/>
      <c r="W404" s="135" t="n"/>
      <c r="X404" s="135" t="n"/>
      <c r="Y404" s="135" t="n"/>
      <c r="Z404" s="135" t="n"/>
      <c r="AA404" s="135" t="n"/>
      <c r="AB404" s="135" t="n"/>
      <c r="AC404" s="135" t="n"/>
      <c r="AD404" s="135" t="n"/>
      <c r="AE404" s="135" t="n"/>
      <c r="AF404" s="135" t="n"/>
      <c r="AG404" s="135" t="n"/>
      <c r="AH404" s="135" t="n"/>
      <c r="AI404" s="135" t="n"/>
      <c r="AJ404" s="135" t="n"/>
      <c r="AK404" s="135" t="n"/>
      <c r="AL404" s="135" t="n"/>
      <c r="AM404" s="135" t="n"/>
      <c r="AN404" s="135" t="n"/>
      <c r="AO404" s="135" t="n"/>
      <c r="AP404" s="135" t="n"/>
      <c r="AQ404" s="135" t="n"/>
      <c r="AR404" s="135" t="n"/>
      <c r="AS404" s="135" t="n"/>
      <c r="AT404" s="135" t="n"/>
      <c r="AU404" s="135" t="n"/>
      <c r="AV404" s="135" t="n"/>
      <c r="AW404" s="135" t="n"/>
      <c r="AX404" s="135" t="n"/>
      <c r="AY404" s="135" t="n"/>
      <c r="AZ404" s="135" t="n"/>
      <c r="BA404" s="135" t="n"/>
      <c r="BB404" s="135" t="n"/>
      <c r="BC404" s="135" t="n"/>
      <c r="BD404" s="135" t="n"/>
      <c r="BE404" s="135" t="n"/>
      <c r="BF404" s="135" t="n"/>
      <c r="BG404" s="135" t="n"/>
      <c r="BH404" s="135" t="n"/>
      <c r="BI404" s="135" t="n"/>
      <c r="BJ404" s="135" t="n"/>
      <c r="BK404" s="135" t="n"/>
      <c r="BL404" s="135" t="n"/>
      <c r="BM404" s="135" t="n"/>
      <c r="BN404" s="135" t="n"/>
      <c r="BO404" s="135" t="n"/>
      <c r="BP404" s="135" t="n"/>
      <c r="BQ404" s="135" t="n"/>
      <c r="BR404" s="135" t="n"/>
      <c r="BS404" s="135" t="n"/>
      <c r="BT404" s="135" t="n"/>
      <c r="BU404" s="135" t="n"/>
      <c r="BV404" s="135" t="n"/>
      <c r="BW404" s="135" t="n"/>
      <c r="BX404" s="135" t="n"/>
      <c r="BY404" s="135" t="n"/>
      <c r="BZ404" s="135" t="n"/>
      <c r="CA404" s="135" t="n"/>
      <c r="CB404" s="135" t="n"/>
      <c r="CC404" s="135" t="n"/>
      <c r="CD404" s="135" t="n"/>
      <c r="CE404" s="135" t="n"/>
      <c r="CF404" s="135" t="n"/>
      <c r="CG404" s="135" t="n"/>
      <c r="CH404" s="135" t="n"/>
      <c r="CI404" s="135" t="n"/>
      <c r="CJ404" s="135" t="n"/>
      <c r="CK404" s="135" t="n"/>
      <c r="CL404" s="135" t="n"/>
      <c r="CM404" s="135" t="n"/>
      <c r="CN404" s="135" t="n"/>
      <c r="CO404" s="135" t="n"/>
      <c r="CP404" s="135" t="n"/>
      <c r="CQ404" s="135" t="n"/>
      <c r="CR404" s="135" t="n"/>
      <c r="CU404" s="36" t="n"/>
      <c r="CV404" s="36" t="n"/>
      <c r="CW404" s="36" t="n"/>
      <c r="CX404" s="36" t="n"/>
      <c r="CY404" s="36" t="n"/>
      <c r="CZ404" s="36" t="n"/>
      <c r="DA404" s="36" t="n"/>
      <c r="DB404" s="36" t="n"/>
      <c r="DC404" s="36" t="n"/>
      <c r="DD404" s="36" t="n"/>
      <c r="DE404" s="36" t="n"/>
      <c r="DF404" s="36" t="n"/>
      <c r="DG404" s="36" t="n"/>
      <c r="DH404" s="36" t="n"/>
      <c r="DI404" s="36" t="n"/>
      <c r="DJ404" s="36" t="n"/>
      <c r="DK404" s="36" t="n"/>
      <c r="DL404" s="36" t="n"/>
      <c r="DM404" s="36" t="n"/>
      <c r="DN404" s="36" t="n"/>
      <c r="DO404" s="36" t="n"/>
      <c r="DP404" s="36" t="n"/>
      <c r="DQ404" s="36" t="n"/>
      <c r="DR404" s="36" t="n"/>
      <c r="DS404" s="36" t="n"/>
      <c r="DT404" s="36" t="n"/>
      <c r="DU404" s="36" t="n"/>
      <c r="DV404" s="36" t="n"/>
      <c r="DW404" s="36" t="n"/>
      <c r="DX404" s="36" t="n"/>
      <c r="DY404" s="36" t="n"/>
      <c r="DZ404" s="36" t="n"/>
      <c r="EA404" s="36" t="n"/>
      <c r="EB404" s="36" t="n"/>
      <c r="EC404" s="36" t="n"/>
      <c r="ED404" s="36" t="n"/>
      <c r="EE404" s="36" t="n"/>
      <c r="EF404" s="36" t="n"/>
      <c r="EG404" s="36" t="n"/>
      <c r="EH404" s="36" t="n"/>
      <c r="EI404" s="36" t="n"/>
      <c r="EJ404" s="36" t="n"/>
      <c r="EK404" s="36" t="n"/>
      <c r="EL404" s="36" t="n"/>
      <c r="EM404" s="36" t="n"/>
      <c r="EN404" s="36" t="n"/>
    </row>
    <row r="405">
      <c r="A405" s="36" t="n"/>
      <c r="B405" s="36" t="n"/>
      <c r="C405" s="144" t="n"/>
      <c r="D405" s="144" t="n"/>
      <c r="E405" s="135" t="n"/>
      <c r="F405" s="135" t="n"/>
      <c r="G405" s="135" t="n"/>
      <c r="H405" s="135" t="n"/>
      <c r="I405" s="135" t="n"/>
      <c r="J405" s="135" t="n"/>
      <c r="K405" s="135" t="n"/>
      <c r="L405" s="135" t="n"/>
      <c r="M405" s="135" t="n"/>
      <c r="N405" s="135" t="n"/>
      <c r="O405" s="135" t="n"/>
      <c r="P405" s="135" t="n"/>
      <c r="Q405" s="135" t="n"/>
      <c r="R405" s="135" t="n"/>
      <c r="S405" s="135" t="n"/>
      <c r="T405" s="135" t="n"/>
      <c r="U405" s="135" t="n"/>
      <c r="V405" s="135" t="n"/>
      <c r="W405" s="135" t="n"/>
      <c r="X405" s="135" t="n"/>
      <c r="Y405" s="135" t="n"/>
      <c r="Z405" s="135" t="n"/>
      <c r="AA405" s="135" t="n"/>
      <c r="AB405" s="135" t="n"/>
      <c r="AC405" s="135" t="n"/>
      <c r="AD405" s="135" t="n"/>
      <c r="AE405" s="135" t="n"/>
      <c r="AF405" s="135" t="n"/>
      <c r="AG405" s="135" t="n"/>
      <c r="AH405" s="135" t="n"/>
      <c r="AI405" s="135" t="n"/>
      <c r="AJ405" s="135" t="n"/>
      <c r="AK405" s="135" t="n"/>
      <c r="AL405" s="135" t="n"/>
      <c r="AM405" s="135" t="n"/>
      <c r="AN405" s="135" t="n"/>
      <c r="AO405" s="135" t="n"/>
      <c r="AP405" s="135" t="n"/>
      <c r="AQ405" s="135" t="n"/>
      <c r="AR405" s="135" t="n"/>
      <c r="AS405" s="135" t="n"/>
      <c r="AT405" s="135" t="n"/>
      <c r="AU405" s="135" t="n"/>
      <c r="AV405" s="135" t="n"/>
      <c r="AW405" s="135" t="n"/>
      <c r="AX405" s="135" t="n"/>
      <c r="AY405" s="135" t="n"/>
      <c r="AZ405" s="135" t="n"/>
      <c r="BA405" s="135" t="n"/>
      <c r="BB405" s="135" t="n"/>
      <c r="BC405" s="135" t="n"/>
      <c r="BD405" s="135" t="n"/>
      <c r="BE405" s="135" t="n"/>
      <c r="BF405" s="135" t="n"/>
      <c r="BG405" s="135" t="n"/>
      <c r="BH405" s="135" t="n"/>
      <c r="BI405" s="135" t="n"/>
      <c r="BJ405" s="135" t="n"/>
      <c r="BK405" s="135" t="n"/>
      <c r="BL405" s="135" t="n"/>
      <c r="BM405" s="135" t="n"/>
      <c r="BN405" s="135" t="n"/>
      <c r="BO405" s="135" t="n"/>
      <c r="BP405" s="135" t="n"/>
      <c r="BQ405" s="135" t="n"/>
      <c r="BR405" s="135" t="n"/>
      <c r="BS405" s="135" t="n"/>
      <c r="BT405" s="135" t="n"/>
      <c r="BU405" s="135" t="n"/>
      <c r="BV405" s="135" t="n"/>
      <c r="BW405" s="135" t="n"/>
      <c r="BX405" s="135" t="n"/>
      <c r="BY405" s="135" t="n"/>
      <c r="BZ405" s="135" t="n"/>
      <c r="CA405" s="135" t="n"/>
      <c r="CB405" s="135" t="n"/>
      <c r="CC405" s="135" t="n"/>
      <c r="CD405" s="135" t="n"/>
      <c r="CE405" s="135" t="n"/>
      <c r="CF405" s="135" t="n"/>
      <c r="CG405" s="135" t="n"/>
      <c r="CH405" s="135" t="n"/>
      <c r="CI405" s="135" t="n"/>
      <c r="CJ405" s="135" t="n"/>
      <c r="CK405" s="135" t="n"/>
      <c r="CL405" s="135" t="n"/>
      <c r="CM405" s="135" t="n"/>
      <c r="CN405" s="135" t="n"/>
      <c r="CO405" s="135" t="n"/>
      <c r="CP405" s="135" t="n"/>
      <c r="CQ405" s="135" t="n"/>
      <c r="CR405" s="135" t="n"/>
      <c r="CU405" s="36" t="n"/>
      <c r="CV405" s="36" t="n"/>
      <c r="CW405" s="36" t="n"/>
      <c r="CX405" s="36" t="n"/>
      <c r="CY405" s="36" t="n"/>
      <c r="CZ405" s="36" t="n"/>
      <c r="DA405" s="36" t="n"/>
      <c r="DB405" s="36" t="n"/>
      <c r="DC405" s="36" t="n"/>
      <c r="DD405" s="36" t="n"/>
      <c r="DE405" s="36" t="n"/>
      <c r="DF405" s="36" t="n"/>
      <c r="DG405" s="36" t="n"/>
      <c r="DH405" s="36" t="n"/>
      <c r="DI405" s="36" t="n"/>
      <c r="DJ405" s="36" t="n"/>
      <c r="DK405" s="36" t="n"/>
      <c r="DL405" s="36" t="n"/>
      <c r="DM405" s="36" t="n"/>
      <c r="DN405" s="36" t="n"/>
      <c r="DO405" s="36" t="n"/>
      <c r="DP405" s="36" t="n"/>
      <c r="DQ405" s="36" t="n"/>
      <c r="DR405" s="36" t="n"/>
      <c r="DS405" s="36" t="n"/>
      <c r="DT405" s="36" t="n"/>
      <c r="DU405" s="36" t="n"/>
      <c r="DV405" s="36" t="n"/>
      <c r="DW405" s="36" t="n"/>
      <c r="DX405" s="36" t="n"/>
      <c r="DY405" s="36" t="n"/>
      <c r="DZ405" s="36" t="n"/>
      <c r="EA405" s="36" t="n"/>
      <c r="EB405" s="36" t="n"/>
      <c r="EC405" s="36" t="n"/>
      <c r="ED405" s="36" t="n"/>
      <c r="EE405" s="36" t="n"/>
      <c r="EF405" s="36" t="n"/>
      <c r="EG405" s="36" t="n"/>
      <c r="EH405" s="36" t="n"/>
      <c r="EI405" s="36" t="n"/>
      <c r="EJ405" s="36" t="n"/>
      <c r="EK405" s="36" t="n"/>
      <c r="EL405" s="36" t="n"/>
      <c r="EM405" s="36" t="n"/>
      <c r="EN405" s="36" t="n"/>
    </row>
    <row r="406">
      <c r="A406" s="36" t="n"/>
      <c r="B406" s="36" t="n"/>
      <c r="C406" s="144" t="n"/>
      <c r="D406" s="144" t="n"/>
      <c r="E406" s="135" t="n"/>
      <c r="F406" s="135" t="n"/>
      <c r="G406" s="135" t="n"/>
      <c r="H406" s="135" t="n"/>
      <c r="I406" s="135" t="n"/>
      <c r="J406" s="135" t="n"/>
      <c r="K406" s="135" t="n"/>
      <c r="L406" s="135" t="n"/>
      <c r="M406" s="135" t="n"/>
      <c r="N406" s="135" t="n"/>
      <c r="O406" s="135" t="n"/>
      <c r="P406" s="135" t="n"/>
      <c r="Q406" s="135" t="n"/>
      <c r="R406" s="135" t="n"/>
      <c r="S406" s="135" t="n"/>
      <c r="T406" s="135" t="n"/>
      <c r="U406" s="135" t="n"/>
      <c r="V406" s="135" t="n"/>
      <c r="W406" s="135" t="n"/>
      <c r="X406" s="135" t="n"/>
      <c r="Y406" s="135" t="n"/>
      <c r="Z406" s="135" t="n"/>
      <c r="AA406" s="135" t="n"/>
      <c r="AB406" s="135" t="n"/>
      <c r="AC406" s="135" t="n"/>
      <c r="AD406" s="135" t="n"/>
      <c r="AE406" s="135" t="n"/>
      <c r="AF406" s="135" t="n"/>
      <c r="AG406" s="135" t="n"/>
      <c r="AH406" s="135" t="n"/>
      <c r="AI406" s="135" t="n"/>
      <c r="AJ406" s="135" t="n"/>
      <c r="AK406" s="135" t="n"/>
      <c r="AL406" s="135" t="n"/>
      <c r="AM406" s="135" t="n"/>
      <c r="AN406" s="135" t="n"/>
      <c r="AO406" s="135" t="n"/>
      <c r="AP406" s="135" t="n"/>
      <c r="AQ406" s="135" t="n"/>
      <c r="AR406" s="135" t="n"/>
      <c r="AS406" s="135" t="n"/>
      <c r="AT406" s="135" t="n"/>
      <c r="AU406" s="135" t="n"/>
      <c r="AV406" s="135" t="n"/>
      <c r="AW406" s="135" t="n"/>
      <c r="AX406" s="135" t="n"/>
      <c r="AY406" s="135" t="n"/>
      <c r="AZ406" s="135" t="n"/>
      <c r="BA406" s="135" t="n"/>
      <c r="BB406" s="135" t="n"/>
      <c r="BC406" s="135" t="n"/>
      <c r="BD406" s="135" t="n"/>
      <c r="BE406" s="135" t="n"/>
      <c r="BF406" s="135" t="n"/>
      <c r="BG406" s="135" t="n"/>
      <c r="BH406" s="135" t="n"/>
      <c r="BI406" s="135" t="n"/>
      <c r="BJ406" s="135" t="n"/>
      <c r="BK406" s="135" t="n"/>
      <c r="BL406" s="135" t="n"/>
      <c r="BM406" s="135" t="n"/>
      <c r="BN406" s="135" t="n"/>
      <c r="BO406" s="135" t="n"/>
      <c r="BP406" s="135" t="n"/>
      <c r="BQ406" s="135" t="n"/>
      <c r="BR406" s="135" t="n"/>
      <c r="BS406" s="135" t="n"/>
      <c r="BT406" s="135" t="n"/>
      <c r="BU406" s="135" t="n"/>
      <c r="BV406" s="135" t="n"/>
      <c r="BW406" s="135" t="n"/>
      <c r="BX406" s="135" t="n"/>
      <c r="BY406" s="135" t="n"/>
      <c r="BZ406" s="135" t="n"/>
      <c r="CA406" s="135" t="n"/>
      <c r="CB406" s="135" t="n"/>
      <c r="CC406" s="135" t="n"/>
      <c r="CD406" s="135" t="n"/>
      <c r="CE406" s="135" t="n"/>
      <c r="CF406" s="135" t="n"/>
      <c r="CG406" s="135" t="n"/>
      <c r="CH406" s="135" t="n"/>
      <c r="CI406" s="135" t="n"/>
      <c r="CJ406" s="135" t="n"/>
      <c r="CK406" s="135" t="n"/>
      <c r="CL406" s="135" t="n"/>
      <c r="CM406" s="135" t="n"/>
      <c r="CN406" s="135" t="n"/>
      <c r="CO406" s="135" t="n"/>
      <c r="CP406" s="135" t="n"/>
      <c r="CQ406" s="135" t="n"/>
      <c r="CR406" s="135" t="n"/>
      <c r="CU406" s="36" t="n"/>
      <c r="CV406" s="36" t="n"/>
      <c r="CW406" s="36" t="n"/>
      <c r="CX406" s="36" t="n"/>
      <c r="CY406" s="36" t="n"/>
      <c r="CZ406" s="36" t="n"/>
      <c r="DA406" s="36" t="n"/>
      <c r="DB406" s="36" t="n"/>
      <c r="DC406" s="36" t="n"/>
      <c r="DD406" s="36" t="n"/>
      <c r="DE406" s="36" t="n"/>
      <c r="DF406" s="36" t="n"/>
      <c r="DG406" s="36" t="n"/>
      <c r="DH406" s="36" t="n"/>
      <c r="DI406" s="36" t="n"/>
      <c r="DJ406" s="36" t="n"/>
      <c r="DK406" s="36" t="n"/>
      <c r="DL406" s="36" t="n"/>
      <c r="DM406" s="36" t="n"/>
      <c r="DN406" s="36" t="n"/>
      <c r="DO406" s="36" t="n"/>
      <c r="DP406" s="36" t="n"/>
      <c r="DQ406" s="36" t="n"/>
      <c r="DR406" s="36" t="n"/>
      <c r="DS406" s="36" t="n"/>
      <c r="DT406" s="36" t="n"/>
      <c r="DU406" s="36" t="n"/>
      <c r="DV406" s="36" t="n"/>
      <c r="DW406" s="36" t="n"/>
      <c r="DX406" s="36" t="n"/>
      <c r="DY406" s="36" t="n"/>
      <c r="DZ406" s="36" t="n"/>
      <c r="EA406" s="36" t="n"/>
      <c r="EB406" s="36" t="n"/>
      <c r="EC406" s="36" t="n"/>
      <c r="ED406" s="36" t="n"/>
      <c r="EE406" s="36" t="n"/>
      <c r="EF406" s="36" t="n"/>
      <c r="EG406" s="36" t="n"/>
      <c r="EH406" s="36" t="n"/>
      <c r="EI406" s="36" t="n"/>
      <c r="EJ406" s="36" t="n"/>
      <c r="EK406" s="36" t="n"/>
      <c r="EL406" s="36" t="n"/>
      <c r="EM406" s="36" t="n"/>
      <c r="EN406" s="36" t="n"/>
    </row>
    <row r="407">
      <c r="A407" s="36" t="n"/>
      <c r="B407" s="36" t="n"/>
      <c r="C407" s="144" t="n"/>
      <c r="D407" s="144" t="n"/>
      <c r="E407" s="135" t="n"/>
      <c r="F407" s="135" t="n"/>
      <c r="G407" s="135" t="n"/>
      <c r="H407" s="135" t="n"/>
      <c r="I407" s="135" t="n"/>
      <c r="J407" s="135" t="n"/>
      <c r="K407" s="135" t="n"/>
      <c r="L407" s="135" t="n"/>
      <c r="M407" s="135" t="n"/>
      <c r="N407" s="135" t="n"/>
      <c r="O407" s="135" t="n"/>
      <c r="P407" s="135" t="n"/>
      <c r="Q407" s="135" t="n"/>
      <c r="R407" s="135" t="n"/>
      <c r="S407" s="135" t="n"/>
      <c r="T407" s="135" t="n"/>
      <c r="U407" s="135" t="n"/>
      <c r="V407" s="135" t="n"/>
      <c r="W407" s="135" t="n"/>
      <c r="X407" s="135" t="n"/>
      <c r="Y407" s="135" t="n"/>
      <c r="Z407" s="135" t="n"/>
      <c r="AA407" s="135" t="n"/>
      <c r="AB407" s="135" t="n"/>
      <c r="AC407" s="135" t="n"/>
      <c r="AD407" s="135" t="n"/>
      <c r="AE407" s="135" t="n"/>
      <c r="AF407" s="135" t="n"/>
      <c r="AG407" s="135" t="n"/>
      <c r="AH407" s="135" t="n"/>
      <c r="AI407" s="135" t="n"/>
      <c r="AJ407" s="135" t="n"/>
      <c r="AK407" s="135" t="n"/>
      <c r="AL407" s="135" t="n"/>
      <c r="AM407" s="135" t="n"/>
      <c r="AN407" s="135" t="n"/>
      <c r="AO407" s="135" t="n"/>
      <c r="AP407" s="135" t="n"/>
      <c r="AQ407" s="135" t="n"/>
      <c r="AR407" s="135" t="n"/>
      <c r="AS407" s="135" t="n"/>
      <c r="AT407" s="135" t="n"/>
      <c r="AU407" s="135" t="n"/>
      <c r="AV407" s="135" t="n"/>
      <c r="AW407" s="135" t="n"/>
      <c r="AX407" s="135" t="n"/>
      <c r="AY407" s="135" t="n"/>
      <c r="AZ407" s="135" t="n"/>
      <c r="BA407" s="135" t="n"/>
      <c r="BB407" s="135" t="n"/>
      <c r="BC407" s="135" t="n"/>
      <c r="BD407" s="135" t="n"/>
      <c r="BE407" s="135" t="n"/>
      <c r="BF407" s="135" t="n"/>
      <c r="BG407" s="135" t="n"/>
      <c r="BH407" s="135" t="n"/>
      <c r="BI407" s="135" t="n"/>
      <c r="BJ407" s="135" t="n"/>
      <c r="BK407" s="135" t="n"/>
      <c r="BL407" s="135" t="n"/>
      <c r="BM407" s="135" t="n"/>
      <c r="BN407" s="135" t="n"/>
      <c r="BO407" s="135" t="n"/>
      <c r="BP407" s="135" t="n"/>
      <c r="BQ407" s="135" t="n"/>
      <c r="BR407" s="135" t="n"/>
      <c r="BS407" s="135" t="n"/>
      <c r="BT407" s="135" t="n"/>
      <c r="BU407" s="135" t="n"/>
      <c r="BV407" s="135" t="n"/>
      <c r="BW407" s="135" t="n"/>
      <c r="BX407" s="135" t="n"/>
      <c r="BY407" s="135" t="n"/>
      <c r="BZ407" s="135" t="n"/>
      <c r="CA407" s="135" t="n"/>
      <c r="CB407" s="135" t="n"/>
      <c r="CC407" s="135" t="n"/>
      <c r="CD407" s="135" t="n"/>
      <c r="CE407" s="135" t="n"/>
      <c r="CF407" s="135" t="n"/>
      <c r="CG407" s="135" t="n"/>
      <c r="CH407" s="135" t="n"/>
      <c r="CI407" s="135" t="n"/>
      <c r="CJ407" s="135" t="n"/>
      <c r="CK407" s="135" t="n"/>
      <c r="CL407" s="135" t="n"/>
      <c r="CM407" s="135" t="n"/>
      <c r="CN407" s="135" t="n"/>
      <c r="CO407" s="135" t="n"/>
      <c r="CP407" s="135" t="n"/>
      <c r="CQ407" s="135" t="n"/>
      <c r="CR407" s="135" t="n"/>
      <c r="CU407" s="36" t="n"/>
      <c r="CV407" s="36" t="n"/>
      <c r="CW407" s="36" t="n"/>
      <c r="CX407" s="36" t="n"/>
      <c r="CY407" s="36" t="n"/>
      <c r="CZ407" s="36" t="n"/>
      <c r="DA407" s="36" t="n"/>
      <c r="DB407" s="36" t="n"/>
      <c r="DC407" s="36" t="n"/>
      <c r="DD407" s="36" t="n"/>
      <c r="DE407" s="36" t="n"/>
      <c r="DF407" s="36" t="n"/>
      <c r="DG407" s="36" t="n"/>
      <c r="DH407" s="36" t="n"/>
      <c r="DI407" s="36" t="n"/>
      <c r="DJ407" s="36" t="n"/>
      <c r="DK407" s="36" t="n"/>
      <c r="DL407" s="36" t="n"/>
      <c r="DM407" s="36" t="n"/>
      <c r="DN407" s="36" t="n"/>
      <c r="DO407" s="36" t="n"/>
      <c r="DP407" s="36" t="n"/>
      <c r="DQ407" s="36" t="n"/>
      <c r="DR407" s="36" t="n"/>
      <c r="DS407" s="36" t="n"/>
      <c r="DT407" s="36" t="n"/>
      <c r="DU407" s="36" t="n"/>
      <c r="DV407" s="36" t="n"/>
      <c r="DW407" s="36" t="n"/>
      <c r="DX407" s="36" t="n"/>
      <c r="DY407" s="36" t="n"/>
      <c r="DZ407" s="36" t="n"/>
      <c r="EA407" s="36" t="n"/>
      <c r="EB407" s="36" t="n"/>
      <c r="EC407" s="36" t="n"/>
      <c r="ED407" s="36" t="n"/>
      <c r="EE407" s="36" t="n"/>
      <c r="EF407" s="36" t="n"/>
      <c r="EG407" s="36" t="n"/>
      <c r="EH407" s="36" t="n"/>
      <c r="EI407" s="36" t="n"/>
      <c r="EJ407" s="36" t="n"/>
      <c r="EK407" s="36" t="n"/>
      <c r="EL407" s="36" t="n"/>
      <c r="EM407" s="36" t="n"/>
      <c r="EN407" s="36" t="n"/>
    </row>
    <row r="408">
      <c r="A408" s="36" t="n"/>
      <c r="B408" s="36" t="n"/>
      <c r="C408" s="144" t="n"/>
      <c r="D408" s="144" t="n"/>
      <c r="E408" s="135" t="n"/>
      <c r="F408" s="135" t="n"/>
      <c r="G408" s="135" t="n"/>
      <c r="H408" s="135" t="n"/>
      <c r="I408" s="135" t="n"/>
      <c r="J408" s="135" t="n"/>
      <c r="K408" s="135" t="n"/>
      <c r="L408" s="135" t="n"/>
      <c r="M408" s="135" t="n"/>
      <c r="N408" s="135" t="n"/>
      <c r="O408" s="135" t="n"/>
      <c r="P408" s="135" t="n"/>
      <c r="Q408" s="135" t="n"/>
      <c r="R408" s="135" t="n"/>
      <c r="S408" s="135" t="n"/>
      <c r="T408" s="135" t="n"/>
      <c r="U408" s="135" t="n"/>
      <c r="V408" s="135" t="n"/>
      <c r="W408" s="135" t="n"/>
      <c r="X408" s="135" t="n"/>
      <c r="Y408" s="135" t="n"/>
      <c r="Z408" s="135" t="n"/>
      <c r="AA408" s="135" t="n"/>
      <c r="AB408" s="135" t="n"/>
      <c r="AC408" s="135" t="n"/>
      <c r="AD408" s="135" t="n"/>
      <c r="AE408" s="135" t="n"/>
      <c r="AF408" s="135" t="n"/>
      <c r="AG408" s="135" t="n"/>
      <c r="AH408" s="135" t="n"/>
      <c r="AI408" s="135" t="n"/>
      <c r="AJ408" s="135" t="n"/>
      <c r="AK408" s="135" t="n"/>
      <c r="AL408" s="135" t="n"/>
      <c r="AM408" s="135" t="n"/>
      <c r="AN408" s="135" t="n"/>
      <c r="AO408" s="135" t="n"/>
      <c r="AP408" s="135" t="n"/>
      <c r="AQ408" s="135" t="n"/>
      <c r="AR408" s="135" t="n"/>
      <c r="AS408" s="135" t="n"/>
      <c r="AT408" s="135" t="n"/>
      <c r="AU408" s="135" t="n"/>
      <c r="AV408" s="135" t="n"/>
      <c r="AW408" s="135" t="n"/>
      <c r="AX408" s="135" t="n"/>
      <c r="AY408" s="135" t="n"/>
      <c r="AZ408" s="135" t="n"/>
      <c r="BA408" s="135" t="n"/>
      <c r="BB408" s="135" t="n"/>
      <c r="BC408" s="135" t="n"/>
      <c r="BD408" s="135" t="n"/>
      <c r="BE408" s="135" t="n"/>
      <c r="BF408" s="135" t="n"/>
      <c r="BG408" s="135" t="n"/>
      <c r="BH408" s="135" t="n"/>
      <c r="BI408" s="135" t="n"/>
      <c r="BJ408" s="135" t="n"/>
      <c r="BK408" s="135" t="n"/>
      <c r="BL408" s="135" t="n"/>
      <c r="BM408" s="135" t="n"/>
      <c r="BN408" s="135" t="n"/>
      <c r="BO408" s="135" t="n"/>
      <c r="BP408" s="135" t="n"/>
      <c r="BQ408" s="135" t="n"/>
      <c r="BR408" s="135" t="n"/>
      <c r="BS408" s="135" t="n"/>
      <c r="BT408" s="135" t="n"/>
      <c r="BU408" s="135" t="n"/>
      <c r="BV408" s="135" t="n"/>
      <c r="BW408" s="135" t="n"/>
      <c r="BX408" s="135" t="n"/>
      <c r="BY408" s="135" t="n"/>
      <c r="BZ408" s="135" t="n"/>
      <c r="CA408" s="135" t="n"/>
      <c r="CB408" s="135" t="n"/>
      <c r="CC408" s="135" t="n"/>
      <c r="CD408" s="135" t="n"/>
      <c r="CE408" s="135" t="n"/>
      <c r="CF408" s="135" t="n"/>
      <c r="CG408" s="135" t="n"/>
      <c r="CH408" s="135" t="n"/>
      <c r="CI408" s="135" t="n"/>
      <c r="CJ408" s="135" t="n"/>
      <c r="CK408" s="135" t="n"/>
      <c r="CL408" s="135" t="n"/>
      <c r="CM408" s="135" t="n"/>
      <c r="CN408" s="135" t="n"/>
      <c r="CO408" s="135" t="n"/>
      <c r="CP408" s="135" t="n"/>
      <c r="CQ408" s="135" t="n"/>
      <c r="CR408" s="135" t="n"/>
      <c r="CU408" s="36" t="n"/>
      <c r="CV408" s="36" t="n"/>
      <c r="CW408" s="36" t="n"/>
      <c r="CX408" s="36" t="n"/>
      <c r="CY408" s="36" t="n"/>
      <c r="CZ408" s="36" t="n"/>
      <c r="DA408" s="36" t="n"/>
      <c r="DB408" s="36" t="n"/>
      <c r="DC408" s="36" t="n"/>
      <c r="DD408" s="36" t="n"/>
      <c r="DE408" s="36" t="n"/>
      <c r="DF408" s="36" t="n"/>
      <c r="DG408" s="36" t="n"/>
      <c r="DH408" s="36" t="n"/>
      <c r="DI408" s="36" t="n"/>
      <c r="DJ408" s="36" t="n"/>
      <c r="DK408" s="36" t="n"/>
      <c r="DL408" s="36" t="n"/>
      <c r="DM408" s="36" t="n"/>
      <c r="DN408" s="36" t="n"/>
      <c r="DO408" s="36" t="n"/>
      <c r="DP408" s="36" t="n"/>
      <c r="DQ408" s="36" t="n"/>
      <c r="DR408" s="36" t="n"/>
      <c r="DS408" s="36" t="n"/>
      <c r="DT408" s="36" t="n"/>
      <c r="DU408" s="36" t="n"/>
      <c r="DV408" s="36" t="n"/>
      <c r="DW408" s="36" t="n"/>
      <c r="DX408" s="36" t="n"/>
      <c r="DY408" s="36" t="n"/>
      <c r="DZ408" s="36" t="n"/>
      <c r="EA408" s="36" t="n"/>
      <c r="EB408" s="36" t="n"/>
      <c r="EC408" s="36" t="n"/>
      <c r="ED408" s="36" t="n"/>
      <c r="EE408" s="36" t="n"/>
      <c r="EF408" s="36" t="n"/>
      <c r="EG408" s="36" t="n"/>
      <c r="EH408" s="36" t="n"/>
      <c r="EI408" s="36" t="n"/>
      <c r="EJ408" s="36" t="n"/>
      <c r="EK408" s="36" t="n"/>
      <c r="EL408" s="36" t="n"/>
      <c r="EM408" s="36" t="n"/>
      <c r="EN408" s="36" t="n"/>
    </row>
    <row r="409">
      <c r="A409" s="36" t="n"/>
      <c r="B409" s="36" t="n"/>
      <c r="C409" s="144" t="n"/>
      <c r="D409" s="144" t="n"/>
      <c r="E409" s="135" t="n"/>
      <c r="F409" s="135" t="n"/>
      <c r="G409" s="135" t="n"/>
      <c r="H409" s="135" t="n"/>
      <c r="I409" s="135" t="n"/>
      <c r="J409" s="135" t="n"/>
      <c r="K409" s="135" t="n"/>
      <c r="L409" s="135" t="n"/>
      <c r="M409" s="135" t="n"/>
      <c r="N409" s="135" t="n"/>
      <c r="O409" s="135" t="n"/>
      <c r="P409" s="135" t="n"/>
      <c r="Q409" s="135" t="n"/>
      <c r="R409" s="135" t="n"/>
      <c r="S409" s="135" t="n"/>
      <c r="T409" s="135" t="n"/>
      <c r="U409" s="135" t="n"/>
      <c r="V409" s="135" t="n"/>
      <c r="W409" s="135" t="n"/>
      <c r="X409" s="135" t="n"/>
      <c r="Y409" s="135" t="n"/>
      <c r="Z409" s="135" t="n"/>
      <c r="AA409" s="135" t="n"/>
      <c r="AB409" s="135" t="n"/>
      <c r="AC409" s="135" t="n"/>
      <c r="AD409" s="135" t="n"/>
      <c r="AE409" s="135" t="n"/>
      <c r="AF409" s="135" t="n"/>
      <c r="AG409" s="135" t="n"/>
      <c r="AH409" s="135" t="n"/>
      <c r="AI409" s="135" t="n"/>
      <c r="AJ409" s="135" t="n"/>
      <c r="AK409" s="135" t="n"/>
      <c r="AL409" s="135" t="n"/>
      <c r="AM409" s="135" t="n"/>
      <c r="AN409" s="135" t="n"/>
      <c r="AO409" s="135" t="n"/>
      <c r="AP409" s="135" t="n"/>
      <c r="AQ409" s="135" t="n"/>
      <c r="AR409" s="135" t="n"/>
      <c r="AS409" s="135" t="n"/>
      <c r="AT409" s="135" t="n"/>
      <c r="AU409" s="135" t="n"/>
      <c r="AV409" s="135" t="n"/>
      <c r="AW409" s="135" t="n"/>
      <c r="AX409" s="135" t="n"/>
      <c r="AY409" s="135" t="n"/>
      <c r="AZ409" s="135" t="n"/>
      <c r="BA409" s="135" t="n"/>
      <c r="BB409" s="135" t="n"/>
      <c r="BC409" s="135" t="n"/>
      <c r="BD409" s="135" t="n"/>
      <c r="BE409" s="135" t="n"/>
      <c r="BF409" s="135" t="n"/>
      <c r="BG409" s="135" t="n"/>
      <c r="BH409" s="135" t="n"/>
      <c r="BI409" s="135" t="n"/>
      <c r="BJ409" s="135" t="n"/>
      <c r="BK409" s="135" t="n"/>
      <c r="BL409" s="135" t="n"/>
      <c r="BM409" s="135" t="n"/>
      <c r="BN409" s="135" t="n"/>
      <c r="BO409" s="135" t="n"/>
      <c r="BP409" s="135" t="n"/>
      <c r="BQ409" s="135" t="n"/>
      <c r="BR409" s="135" t="n"/>
      <c r="BS409" s="135" t="n"/>
      <c r="BT409" s="135" t="n"/>
      <c r="BU409" s="135" t="n"/>
      <c r="BV409" s="135" t="n"/>
      <c r="BW409" s="135" t="n"/>
      <c r="BX409" s="135" t="n"/>
      <c r="BY409" s="135" t="n"/>
      <c r="BZ409" s="135" t="n"/>
      <c r="CA409" s="135" t="n"/>
      <c r="CB409" s="135" t="n"/>
      <c r="CC409" s="135" t="n"/>
      <c r="CD409" s="135" t="n"/>
      <c r="CE409" s="135" t="n"/>
      <c r="CF409" s="135" t="n"/>
      <c r="CG409" s="135" t="n"/>
      <c r="CH409" s="135" t="n"/>
      <c r="CI409" s="135" t="n"/>
      <c r="CJ409" s="135" t="n"/>
      <c r="CK409" s="135" t="n"/>
      <c r="CL409" s="135" t="n"/>
      <c r="CM409" s="135" t="n"/>
      <c r="CN409" s="135" t="n"/>
      <c r="CO409" s="135" t="n"/>
      <c r="CP409" s="135" t="n"/>
      <c r="CQ409" s="135" t="n"/>
      <c r="CR409" s="135" t="n"/>
      <c r="CU409" s="36" t="n"/>
      <c r="CV409" s="36" t="n"/>
      <c r="CW409" s="36" t="n"/>
      <c r="CX409" s="36" t="n"/>
      <c r="CY409" s="36" t="n"/>
      <c r="CZ409" s="36" t="n"/>
      <c r="DA409" s="36" t="n"/>
      <c r="DB409" s="36" t="n"/>
      <c r="DC409" s="36" t="n"/>
      <c r="DD409" s="36" t="n"/>
      <c r="DE409" s="36" t="n"/>
      <c r="DF409" s="36" t="n"/>
      <c r="DG409" s="36" t="n"/>
      <c r="DH409" s="36" t="n"/>
      <c r="DI409" s="36" t="n"/>
      <c r="DJ409" s="36" t="n"/>
      <c r="DK409" s="36" t="n"/>
      <c r="DL409" s="36" t="n"/>
      <c r="DM409" s="36" t="n"/>
      <c r="DN409" s="36" t="n"/>
      <c r="DO409" s="36" t="n"/>
      <c r="DP409" s="36" t="n"/>
      <c r="DQ409" s="36" t="n"/>
      <c r="DR409" s="36" t="n"/>
      <c r="DS409" s="36" t="n"/>
      <c r="DT409" s="36" t="n"/>
      <c r="DU409" s="36" t="n"/>
      <c r="DV409" s="36" t="n"/>
      <c r="DW409" s="36" t="n"/>
      <c r="DX409" s="36" t="n"/>
      <c r="DY409" s="36" t="n"/>
      <c r="DZ409" s="36" t="n"/>
      <c r="EA409" s="36" t="n"/>
      <c r="EB409" s="36" t="n"/>
      <c r="EC409" s="36" t="n"/>
      <c r="ED409" s="36" t="n"/>
      <c r="EE409" s="36" t="n"/>
      <c r="EF409" s="36" t="n"/>
      <c r="EG409" s="36" t="n"/>
      <c r="EH409" s="36" t="n"/>
      <c r="EI409" s="36" t="n"/>
      <c r="EJ409" s="36" t="n"/>
      <c r="EK409" s="36" t="n"/>
      <c r="EL409" s="36" t="n"/>
      <c r="EM409" s="36" t="n"/>
      <c r="EN409" s="36" t="n"/>
    </row>
    <row r="410">
      <c r="A410" s="36" t="n"/>
      <c r="B410" s="36" t="n"/>
      <c r="C410" s="144" t="n"/>
      <c r="D410" s="144" t="n"/>
      <c r="E410" s="135" t="n"/>
      <c r="F410" s="135" t="n"/>
      <c r="G410" s="135" t="n"/>
      <c r="H410" s="135" t="n"/>
      <c r="I410" s="135" t="n"/>
      <c r="J410" s="135" t="n"/>
      <c r="K410" s="135" t="n"/>
      <c r="L410" s="135" t="n"/>
      <c r="M410" s="135" t="n"/>
      <c r="N410" s="135" t="n"/>
      <c r="O410" s="135" t="n"/>
      <c r="P410" s="135" t="n"/>
      <c r="Q410" s="135" t="n"/>
      <c r="R410" s="135" t="n"/>
      <c r="S410" s="135" t="n"/>
      <c r="T410" s="135" t="n"/>
      <c r="U410" s="135" t="n"/>
      <c r="V410" s="135" t="n"/>
      <c r="W410" s="135" t="n"/>
      <c r="X410" s="135" t="n"/>
      <c r="Y410" s="135" t="n"/>
      <c r="Z410" s="135" t="n"/>
      <c r="AA410" s="135" t="n"/>
      <c r="AB410" s="135" t="n"/>
      <c r="AC410" s="135" t="n"/>
      <c r="AD410" s="135" t="n"/>
      <c r="AE410" s="135" t="n"/>
      <c r="AF410" s="135" t="n"/>
      <c r="AG410" s="135" t="n"/>
      <c r="AH410" s="135" t="n"/>
      <c r="AI410" s="135" t="n"/>
      <c r="AJ410" s="135" t="n"/>
      <c r="AK410" s="135" t="n"/>
      <c r="AL410" s="135" t="n"/>
      <c r="AM410" s="135" t="n"/>
      <c r="AN410" s="135" t="n"/>
      <c r="AO410" s="135" t="n"/>
      <c r="AP410" s="135" t="n"/>
      <c r="AQ410" s="135" t="n"/>
      <c r="AR410" s="135" t="n"/>
      <c r="AS410" s="135" t="n"/>
      <c r="AT410" s="135" t="n"/>
      <c r="AU410" s="135" t="n"/>
      <c r="AV410" s="135" t="n"/>
      <c r="AW410" s="135" t="n"/>
      <c r="AX410" s="135" t="n"/>
      <c r="AY410" s="135" t="n"/>
      <c r="AZ410" s="135" t="n"/>
      <c r="BA410" s="135" t="n"/>
      <c r="BB410" s="135" t="n"/>
      <c r="BC410" s="135" t="n"/>
      <c r="BD410" s="135" t="n"/>
      <c r="BE410" s="135" t="n"/>
      <c r="BF410" s="135" t="n"/>
      <c r="BG410" s="135" t="n"/>
      <c r="BH410" s="135" t="n"/>
      <c r="BI410" s="135" t="n"/>
      <c r="BJ410" s="135" t="n"/>
      <c r="BK410" s="135" t="n"/>
      <c r="BL410" s="135" t="n"/>
      <c r="BM410" s="135" t="n"/>
      <c r="BN410" s="135" t="n"/>
      <c r="BO410" s="135" t="n"/>
      <c r="BP410" s="135" t="n"/>
      <c r="BQ410" s="135" t="n"/>
      <c r="BR410" s="135" t="n"/>
      <c r="BS410" s="135" t="n"/>
      <c r="BT410" s="135" t="n"/>
      <c r="BU410" s="135" t="n"/>
      <c r="BV410" s="135" t="n"/>
      <c r="BW410" s="135" t="n"/>
      <c r="BX410" s="135" t="n"/>
      <c r="BY410" s="135" t="n"/>
      <c r="BZ410" s="135" t="n"/>
      <c r="CA410" s="135" t="n"/>
      <c r="CB410" s="135" t="n"/>
      <c r="CC410" s="135" t="n"/>
      <c r="CD410" s="135" t="n"/>
      <c r="CE410" s="135" t="n"/>
      <c r="CF410" s="135" t="n"/>
      <c r="CG410" s="135" t="n"/>
      <c r="CH410" s="135" t="n"/>
      <c r="CI410" s="135" t="n"/>
      <c r="CJ410" s="135" t="n"/>
      <c r="CK410" s="135" t="n"/>
      <c r="CL410" s="135" t="n"/>
      <c r="CM410" s="135" t="n"/>
      <c r="CN410" s="135" t="n"/>
      <c r="CO410" s="135" t="n"/>
      <c r="CP410" s="135" t="n"/>
      <c r="CQ410" s="135" t="n"/>
      <c r="CR410" s="135" t="n"/>
      <c r="CU410" s="36" t="n"/>
      <c r="CV410" s="36" t="n"/>
      <c r="CW410" s="36" t="n"/>
      <c r="CX410" s="36" t="n"/>
      <c r="CY410" s="36" t="n"/>
      <c r="CZ410" s="36" t="n"/>
      <c r="DA410" s="36" t="n"/>
      <c r="DB410" s="36" t="n"/>
      <c r="DC410" s="36" t="n"/>
      <c r="DD410" s="36" t="n"/>
      <c r="DE410" s="36" t="n"/>
      <c r="DF410" s="36" t="n"/>
      <c r="DG410" s="36" t="n"/>
      <c r="DH410" s="36" t="n"/>
      <c r="DI410" s="36" t="n"/>
      <c r="DJ410" s="36" t="n"/>
      <c r="DK410" s="36" t="n"/>
      <c r="DL410" s="36" t="n"/>
      <c r="DM410" s="36" t="n"/>
      <c r="DN410" s="36" t="n"/>
      <c r="DO410" s="36" t="n"/>
      <c r="DP410" s="36" t="n"/>
      <c r="DQ410" s="36" t="n"/>
      <c r="DR410" s="36" t="n"/>
      <c r="DS410" s="36" t="n"/>
      <c r="DT410" s="36" t="n"/>
      <c r="DU410" s="36" t="n"/>
      <c r="DV410" s="36" t="n"/>
      <c r="DW410" s="36" t="n"/>
      <c r="DX410" s="36" t="n"/>
      <c r="DY410" s="36" t="n"/>
      <c r="DZ410" s="36" t="n"/>
      <c r="EA410" s="36" t="n"/>
      <c r="EB410" s="36" t="n"/>
      <c r="EC410" s="36" t="n"/>
      <c r="ED410" s="36" t="n"/>
      <c r="EE410" s="36" t="n"/>
      <c r="EF410" s="36" t="n"/>
      <c r="EG410" s="36" t="n"/>
      <c r="EH410" s="36" t="n"/>
      <c r="EI410" s="36" t="n"/>
      <c r="EJ410" s="36" t="n"/>
      <c r="EK410" s="36" t="n"/>
      <c r="EL410" s="36" t="n"/>
      <c r="EM410" s="36" t="n"/>
      <c r="EN410" s="36" t="n"/>
    </row>
    <row r="411">
      <c r="A411" s="36" t="n"/>
      <c r="B411" s="36" t="n"/>
      <c r="C411" s="144" t="n"/>
      <c r="D411" s="144" t="n"/>
      <c r="E411" s="135" t="n"/>
      <c r="F411" s="135" t="n"/>
      <c r="G411" s="135" t="n"/>
      <c r="H411" s="135" t="n"/>
      <c r="I411" s="135" t="n"/>
      <c r="J411" s="135" t="n"/>
      <c r="K411" s="135" t="n"/>
      <c r="L411" s="135" t="n"/>
      <c r="M411" s="135" t="n"/>
      <c r="N411" s="135" t="n"/>
      <c r="O411" s="135" t="n"/>
      <c r="P411" s="135" t="n"/>
      <c r="Q411" s="135" t="n"/>
      <c r="R411" s="135" t="n"/>
      <c r="S411" s="135" t="n"/>
      <c r="T411" s="135" t="n"/>
      <c r="U411" s="135" t="n"/>
      <c r="V411" s="135" t="n"/>
      <c r="W411" s="135" t="n"/>
      <c r="X411" s="135" t="n"/>
      <c r="Y411" s="135" t="n"/>
      <c r="Z411" s="135" t="n"/>
      <c r="AA411" s="135" t="n"/>
      <c r="AB411" s="135" t="n"/>
      <c r="AC411" s="135" t="n"/>
      <c r="AD411" s="135" t="n"/>
      <c r="AE411" s="135" t="n"/>
      <c r="AF411" s="135" t="n"/>
      <c r="AG411" s="135" t="n"/>
      <c r="AH411" s="135" t="n"/>
      <c r="AI411" s="135" t="n"/>
      <c r="AJ411" s="135" t="n"/>
      <c r="AK411" s="135" t="n"/>
      <c r="AL411" s="135" t="n"/>
      <c r="AM411" s="135" t="n"/>
      <c r="AN411" s="135" t="n"/>
      <c r="AO411" s="135" t="n"/>
      <c r="AP411" s="135" t="n"/>
      <c r="AQ411" s="135" t="n"/>
      <c r="AR411" s="135" t="n"/>
      <c r="AS411" s="135" t="n"/>
      <c r="AT411" s="135" t="n"/>
      <c r="AU411" s="135" t="n"/>
      <c r="AV411" s="135" t="n"/>
      <c r="AW411" s="135" t="n"/>
      <c r="AX411" s="135" t="n"/>
      <c r="AY411" s="135" t="n"/>
      <c r="AZ411" s="135" t="n"/>
      <c r="BA411" s="135" t="n"/>
      <c r="BB411" s="135" t="n"/>
      <c r="BC411" s="135" t="n"/>
      <c r="BD411" s="135" t="n"/>
      <c r="BE411" s="135" t="n"/>
      <c r="BF411" s="135" t="n"/>
      <c r="BG411" s="135" t="n"/>
      <c r="BH411" s="135" t="n"/>
      <c r="BI411" s="135" t="n"/>
      <c r="BJ411" s="135" t="n"/>
      <c r="BK411" s="135" t="n"/>
      <c r="BL411" s="135" t="n"/>
      <c r="BM411" s="135" t="n"/>
      <c r="BN411" s="135" t="n"/>
      <c r="BO411" s="135" t="n"/>
      <c r="BP411" s="135" t="n"/>
      <c r="BQ411" s="135" t="n"/>
      <c r="BR411" s="135" t="n"/>
      <c r="BS411" s="135" t="n"/>
      <c r="BT411" s="135" t="n"/>
      <c r="BU411" s="135" t="n"/>
      <c r="BV411" s="135" t="n"/>
      <c r="BW411" s="135" t="n"/>
      <c r="BX411" s="135" t="n"/>
      <c r="BY411" s="135" t="n"/>
      <c r="BZ411" s="135" t="n"/>
      <c r="CA411" s="135" t="n"/>
      <c r="CB411" s="135" t="n"/>
      <c r="CC411" s="135" t="n"/>
      <c r="CD411" s="135" t="n"/>
      <c r="CE411" s="135" t="n"/>
      <c r="CF411" s="135" t="n"/>
      <c r="CG411" s="135" t="n"/>
      <c r="CH411" s="135" t="n"/>
      <c r="CI411" s="135" t="n"/>
      <c r="CJ411" s="135" t="n"/>
      <c r="CK411" s="135" t="n"/>
      <c r="CL411" s="135" t="n"/>
      <c r="CM411" s="135" t="n"/>
      <c r="CN411" s="135" t="n"/>
      <c r="CO411" s="135" t="n"/>
      <c r="CP411" s="135" t="n"/>
      <c r="CQ411" s="135" t="n"/>
      <c r="CR411" s="135" t="n"/>
      <c r="CU411" s="36" t="n"/>
      <c r="CV411" s="36" t="n"/>
      <c r="CW411" s="36" t="n"/>
      <c r="CX411" s="36" t="n"/>
      <c r="CY411" s="36" t="n"/>
      <c r="CZ411" s="36" t="n"/>
      <c r="DA411" s="36" t="n"/>
      <c r="DB411" s="36" t="n"/>
      <c r="DC411" s="36" t="n"/>
      <c r="DD411" s="36" t="n"/>
      <c r="DE411" s="36" t="n"/>
      <c r="DF411" s="36" t="n"/>
      <c r="DG411" s="36" t="n"/>
      <c r="DH411" s="36" t="n"/>
      <c r="DI411" s="36" t="n"/>
      <c r="DJ411" s="36" t="n"/>
      <c r="DK411" s="36" t="n"/>
      <c r="DL411" s="36" t="n"/>
      <c r="DM411" s="36" t="n"/>
      <c r="DN411" s="36" t="n"/>
      <c r="DO411" s="36" t="n"/>
      <c r="DP411" s="36" t="n"/>
      <c r="DQ411" s="36" t="n"/>
      <c r="DR411" s="36" t="n"/>
      <c r="DS411" s="36" t="n"/>
      <c r="DT411" s="36" t="n"/>
      <c r="DU411" s="36" t="n"/>
      <c r="DV411" s="36" t="n"/>
      <c r="DW411" s="36" t="n"/>
      <c r="DX411" s="36" t="n"/>
      <c r="DY411" s="36" t="n"/>
      <c r="DZ411" s="36" t="n"/>
      <c r="EA411" s="36" t="n"/>
      <c r="EB411" s="36" t="n"/>
      <c r="EC411" s="36" t="n"/>
      <c r="ED411" s="36" t="n"/>
      <c r="EE411" s="36" t="n"/>
      <c r="EF411" s="36" t="n"/>
      <c r="EG411" s="36" t="n"/>
      <c r="EH411" s="36" t="n"/>
      <c r="EI411" s="36" t="n"/>
      <c r="EJ411" s="36" t="n"/>
      <c r="EK411" s="36" t="n"/>
      <c r="EL411" s="36" t="n"/>
      <c r="EM411" s="36" t="n"/>
      <c r="EN411" s="36" t="n"/>
    </row>
    <row r="412">
      <c r="A412" s="36" t="n"/>
      <c r="B412" s="36" t="n"/>
      <c r="C412" s="144" t="n"/>
      <c r="D412" s="144" t="n"/>
      <c r="E412" s="135" t="n"/>
      <c r="F412" s="135" t="n"/>
      <c r="G412" s="135" t="n"/>
      <c r="H412" s="135" t="n"/>
      <c r="I412" s="135" t="n"/>
      <c r="J412" s="135" t="n"/>
      <c r="K412" s="135" t="n"/>
      <c r="L412" s="135" t="n"/>
      <c r="M412" s="135" t="n"/>
      <c r="N412" s="135" t="n"/>
      <c r="O412" s="135" t="n"/>
      <c r="P412" s="135" t="n"/>
      <c r="Q412" s="135" t="n"/>
      <c r="R412" s="135" t="n"/>
      <c r="S412" s="135" t="n"/>
      <c r="T412" s="135" t="n"/>
      <c r="U412" s="135" t="n"/>
      <c r="V412" s="135" t="n"/>
      <c r="W412" s="135" t="n"/>
      <c r="X412" s="135" t="n"/>
      <c r="Y412" s="135" t="n"/>
      <c r="Z412" s="135" t="n"/>
      <c r="AA412" s="135" t="n"/>
      <c r="AB412" s="135" t="n"/>
      <c r="AC412" s="135" t="n"/>
      <c r="AD412" s="135" t="n"/>
      <c r="AE412" s="135" t="n"/>
      <c r="AF412" s="135" t="n"/>
      <c r="AG412" s="135" t="n"/>
      <c r="AH412" s="135" t="n"/>
      <c r="AI412" s="135" t="n"/>
      <c r="AJ412" s="135" t="n"/>
      <c r="AK412" s="135" t="n"/>
      <c r="AL412" s="135" t="n"/>
      <c r="AM412" s="135" t="n"/>
      <c r="AN412" s="135" t="n"/>
      <c r="AO412" s="135" t="n"/>
      <c r="AP412" s="135" t="n"/>
      <c r="AQ412" s="135" t="n"/>
      <c r="AR412" s="135" t="n"/>
      <c r="AS412" s="135" t="n"/>
      <c r="AT412" s="135" t="n"/>
      <c r="AU412" s="135" t="n"/>
      <c r="AV412" s="135" t="n"/>
      <c r="AW412" s="135" t="n"/>
      <c r="AX412" s="135" t="n"/>
      <c r="AY412" s="135" t="n"/>
      <c r="AZ412" s="135" t="n"/>
      <c r="BA412" s="135" t="n"/>
      <c r="BB412" s="135" t="n"/>
      <c r="BC412" s="135" t="n"/>
      <c r="BD412" s="135" t="n"/>
      <c r="BE412" s="135" t="n"/>
      <c r="BF412" s="135" t="n"/>
      <c r="BG412" s="135" t="n"/>
      <c r="BH412" s="135" t="n"/>
      <c r="BI412" s="135" t="n"/>
      <c r="BJ412" s="135" t="n"/>
      <c r="BK412" s="135" t="n"/>
      <c r="BL412" s="135" t="n"/>
      <c r="BM412" s="135" t="n"/>
      <c r="BN412" s="135" t="n"/>
      <c r="BO412" s="135" t="n"/>
      <c r="BP412" s="135" t="n"/>
      <c r="BQ412" s="135" t="n"/>
      <c r="BR412" s="135" t="n"/>
      <c r="BS412" s="135" t="n"/>
      <c r="BT412" s="135" t="n"/>
      <c r="BU412" s="135" t="n"/>
      <c r="BV412" s="135" t="n"/>
      <c r="BW412" s="135" t="n"/>
      <c r="BX412" s="135" t="n"/>
      <c r="BY412" s="135" t="n"/>
      <c r="BZ412" s="135" t="n"/>
      <c r="CA412" s="135" t="n"/>
      <c r="CB412" s="135" t="n"/>
      <c r="CC412" s="135" t="n"/>
      <c r="CD412" s="135" t="n"/>
      <c r="CE412" s="135" t="n"/>
      <c r="CF412" s="135" t="n"/>
      <c r="CG412" s="135" t="n"/>
      <c r="CH412" s="135" t="n"/>
      <c r="CI412" s="135" t="n"/>
      <c r="CJ412" s="135" t="n"/>
      <c r="CK412" s="135" t="n"/>
      <c r="CL412" s="135" t="n"/>
      <c r="CM412" s="135" t="n"/>
      <c r="CN412" s="135" t="n"/>
      <c r="CO412" s="135" t="n"/>
      <c r="CP412" s="135" t="n"/>
      <c r="CQ412" s="135" t="n"/>
      <c r="CR412" s="135" t="n"/>
      <c r="CU412" s="36" t="n"/>
      <c r="CV412" s="36" t="n"/>
      <c r="CW412" s="36" t="n"/>
      <c r="CX412" s="36" t="n"/>
      <c r="CY412" s="36" t="n"/>
      <c r="CZ412" s="36" t="n"/>
      <c r="DA412" s="36" t="n"/>
      <c r="DB412" s="36" t="n"/>
      <c r="DC412" s="36" t="n"/>
      <c r="DD412" s="36" t="n"/>
      <c r="DE412" s="36" t="n"/>
      <c r="DF412" s="36" t="n"/>
      <c r="DG412" s="36" t="n"/>
      <c r="DH412" s="36" t="n"/>
      <c r="DI412" s="36" t="n"/>
      <c r="DJ412" s="36" t="n"/>
      <c r="DK412" s="36" t="n"/>
      <c r="DL412" s="36" t="n"/>
      <c r="DM412" s="36" t="n"/>
      <c r="DN412" s="36" t="n"/>
      <c r="DO412" s="36" t="n"/>
      <c r="DP412" s="36" t="n"/>
      <c r="DQ412" s="36" t="n"/>
      <c r="DR412" s="36" t="n"/>
      <c r="DS412" s="36" t="n"/>
      <c r="DT412" s="36" t="n"/>
      <c r="DU412" s="36" t="n"/>
      <c r="DV412" s="36" t="n"/>
      <c r="DW412" s="36" t="n"/>
      <c r="DX412" s="36" t="n"/>
      <c r="DY412" s="36" t="n"/>
      <c r="DZ412" s="36" t="n"/>
      <c r="EA412" s="36" t="n"/>
      <c r="EB412" s="36" t="n"/>
      <c r="EC412" s="36" t="n"/>
      <c r="ED412" s="36" t="n"/>
      <c r="EE412" s="36" t="n"/>
      <c r="EF412" s="36" t="n"/>
      <c r="EG412" s="36" t="n"/>
      <c r="EH412" s="36" t="n"/>
      <c r="EI412" s="36" t="n"/>
      <c r="EJ412" s="36" t="n"/>
      <c r="EK412" s="36" t="n"/>
      <c r="EL412" s="36" t="n"/>
      <c r="EM412" s="36" t="n"/>
      <c r="EN412" s="36" t="n"/>
    </row>
    <row r="413">
      <c r="A413" s="36" t="n"/>
      <c r="B413" s="36" t="n"/>
      <c r="C413" s="144" t="n"/>
      <c r="D413" s="144" t="n"/>
      <c r="E413" s="135" t="n"/>
      <c r="F413" s="135" t="n"/>
      <c r="G413" s="135" t="n"/>
      <c r="H413" s="135" t="n"/>
      <c r="I413" s="135" t="n"/>
      <c r="J413" s="135" t="n"/>
      <c r="K413" s="135" t="n"/>
      <c r="L413" s="135" t="n"/>
      <c r="M413" s="135" t="n"/>
      <c r="N413" s="135" t="n"/>
      <c r="O413" s="135" t="n"/>
      <c r="P413" s="135" t="n"/>
      <c r="Q413" s="135" t="n"/>
      <c r="R413" s="135" t="n"/>
      <c r="S413" s="135" t="n"/>
      <c r="T413" s="135" t="n"/>
      <c r="U413" s="135" t="n"/>
      <c r="V413" s="135" t="n"/>
      <c r="W413" s="135" t="n"/>
      <c r="X413" s="135" t="n"/>
      <c r="Y413" s="135" t="n"/>
      <c r="Z413" s="135" t="n"/>
      <c r="AA413" s="135" t="n"/>
      <c r="AB413" s="135" t="n"/>
      <c r="AC413" s="135" t="n"/>
      <c r="AD413" s="135" t="n"/>
      <c r="AE413" s="135" t="n"/>
      <c r="AF413" s="135" t="n"/>
      <c r="AG413" s="135" t="n"/>
      <c r="AH413" s="135" t="n"/>
      <c r="AI413" s="135" t="n"/>
      <c r="AJ413" s="135" t="n"/>
      <c r="AK413" s="135" t="n"/>
      <c r="AL413" s="135" t="n"/>
      <c r="AM413" s="135" t="n"/>
      <c r="AN413" s="135" t="n"/>
      <c r="AO413" s="135" t="n"/>
      <c r="AP413" s="135" t="n"/>
      <c r="AQ413" s="135" t="n"/>
      <c r="AR413" s="135" t="n"/>
      <c r="AS413" s="135" t="n"/>
      <c r="AT413" s="135" t="n"/>
      <c r="AU413" s="135" t="n"/>
      <c r="AV413" s="135" t="n"/>
      <c r="AW413" s="135" t="n"/>
      <c r="AX413" s="135" t="n"/>
      <c r="AY413" s="135" t="n"/>
      <c r="AZ413" s="135" t="n"/>
      <c r="BA413" s="135" t="n"/>
      <c r="BB413" s="135" t="n"/>
      <c r="BC413" s="135" t="n"/>
      <c r="BD413" s="135" t="n"/>
      <c r="BE413" s="135" t="n"/>
      <c r="BF413" s="135" t="n"/>
      <c r="BG413" s="135" t="n"/>
      <c r="BH413" s="135" t="n"/>
      <c r="BI413" s="135" t="n"/>
      <c r="BJ413" s="135" t="n"/>
      <c r="BK413" s="135" t="n"/>
      <c r="BL413" s="135" t="n"/>
      <c r="BM413" s="135" t="n"/>
      <c r="BN413" s="135" t="n"/>
      <c r="BO413" s="135" t="n"/>
      <c r="BP413" s="135" t="n"/>
      <c r="BQ413" s="135" t="n"/>
      <c r="BR413" s="135" t="n"/>
      <c r="BS413" s="135" t="n"/>
      <c r="BT413" s="135" t="n"/>
      <c r="BU413" s="135" t="n"/>
      <c r="BV413" s="135" t="n"/>
      <c r="BW413" s="135" t="n"/>
      <c r="BX413" s="135" t="n"/>
      <c r="BY413" s="135" t="n"/>
      <c r="BZ413" s="135" t="n"/>
      <c r="CA413" s="135" t="n"/>
      <c r="CB413" s="135" t="n"/>
      <c r="CC413" s="135" t="n"/>
      <c r="CD413" s="135" t="n"/>
      <c r="CE413" s="135" t="n"/>
      <c r="CF413" s="135" t="n"/>
      <c r="CG413" s="135" t="n"/>
      <c r="CH413" s="135" t="n"/>
      <c r="CI413" s="135" t="n"/>
      <c r="CJ413" s="135" t="n"/>
      <c r="CK413" s="135" t="n"/>
      <c r="CL413" s="135" t="n"/>
      <c r="CM413" s="135" t="n"/>
      <c r="CN413" s="135" t="n"/>
      <c r="CO413" s="135" t="n"/>
      <c r="CP413" s="135" t="n"/>
      <c r="CQ413" s="135" t="n"/>
      <c r="CR413" s="135" t="n"/>
      <c r="CU413" s="36" t="n"/>
      <c r="CV413" s="36" t="n"/>
      <c r="CW413" s="36" t="n"/>
      <c r="CX413" s="36" t="n"/>
      <c r="CY413" s="36" t="n"/>
      <c r="CZ413" s="36" t="n"/>
      <c r="DA413" s="36" t="n"/>
      <c r="DB413" s="36" t="n"/>
      <c r="DC413" s="36" t="n"/>
      <c r="DD413" s="36" t="n"/>
      <c r="DE413" s="36" t="n"/>
      <c r="DF413" s="36" t="n"/>
      <c r="DG413" s="36" t="n"/>
      <c r="DH413" s="36" t="n"/>
      <c r="DI413" s="36" t="n"/>
      <c r="DJ413" s="36" t="n"/>
      <c r="DK413" s="36" t="n"/>
      <c r="DL413" s="36" t="n"/>
      <c r="DM413" s="36" t="n"/>
      <c r="DN413" s="36" t="n"/>
      <c r="DO413" s="36" t="n"/>
      <c r="DP413" s="36" t="n"/>
      <c r="DQ413" s="36" t="n"/>
      <c r="DR413" s="36" t="n"/>
      <c r="DS413" s="36" t="n"/>
      <c r="DT413" s="36" t="n"/>
      <c r="DU413" s="36" t="n"/>
      <c r="DV413" s="36" t="n"/>
      <c r="DW413" s="36" t="n"/>
      <c r="DX413" s="36" t="n"/>
      <c r="DY413" s="36" t="n"/>
      <c r="DZ413" s="36" t="n"/>
      <c r="EA413" s="36" t="n"/>
      <c r="EB413" s="36" t="n"/>
      <c r="EC413" s="36" t="n"/>
      <c r="ED413" s="36" t="n"/>
      <c r="EE413" s="36" t="n"/>
      <c r="EF413" s="36" t="n"/>
      <c r="EG413" s="36" t="n"/>
      <c r="EH413" s="36" t="n"/>
      <c r="EI413" s="36" t="n"/>
      <c r="EJ413" s="36" t="n"/>
      <c r="EK413" s="36" t="n"/>
      <c r="EL413" s="36" t="n"/>
      <c r="EM413" s="36" t="n"/>
      <c r="EN413" s="36" t="n"/>
    </row>
    <row r="414">
      <c r="A414" s="36" t="n"/>
      <c r="B414" s="36" t="n"/>
      <c r="C414" s="144" t="n"/>
      <c r="D414" s="144" t="n"/>
      <c r="E414" s="135" t="n"/>
      <c r="F414" s="135" t="n"/>
      <c r="G414" s="135" t="n"/>
      <c r="H414" s="135" t="n"/>
      <c r="I414" s="135" t="n"/>
      <c r="J414" s="135" t="n"/>
      <c r="K414" s="135" t="n"/>
      <c r="L414" s="135" t="n"/>
      <c r="M414" s="135" t="n"/>
      <c r="N414" s="135" t="n"/>
      <c r="O414" s="135" t="n"/>
      <c r="P414" s="135" t="n"/>
      <c r="Q414" s="135" t="n"/>
      <c r="R414" s="135" t="n"/>
      <c r="S414" s="135" t="n"/>
      <c r="T414" s="135" t="n"/>
      <c r="U414" s="135" t="n"/>
      <c r="V414" s="135" t="n"/>
      <c r="W414" s="135" t="n"/>
      <c r="X414" s="135" t="n"/>
      <c r="Y414" s="135" t="n"/>
      <c r="Z414" s="135" t="n"/>
      <c r="AA414" s="135" t="n"/>
      <c r="AB414" s="135" t="n"/>
      <c r="AC414" s="135" t="n"/>
      <c r="AD414" s="135" t="n"/>
      <c r="AE414" s="135" t="n"/>
      <c r="AF414" s="135" t="n"/>
      <c r="AG414" s="135" t="n"/>
      <c r="AH414" s="135" t="n"/>
      <c r="AI414" s="135" t="n"/>
      <c r="AJ414" s="135" t="n"/>
      <c r="AK414" s="135" t="n"/>
      <c r="AL414" s="135" t="n"/>
      <c r="AM414" s="135" t="n"/>
      <c r="AN414" s="135" t="n"/>
      <c r="AO414" s="135" t="n"/>
      <c r="AP414" s="135" t="n"/>
      <c r="AQ414" s="135" t="n"/>
      <c r="AR414" s="135" t="n"/>
      <c r="AS414" s="135" t="n"/>
      <c r="AT414" s="135" t="n"/>
      <c r="AU414" s="135" t="n"/>
      <c r="AV414" s="135" t="n"/>
      <c r="AW414" s="135" t="n"/>
      <c r="AX414" s="135" t="n"/>
      <c r="AY414" s="135" t="n"/>
      <c r="AZ414" s="135" t="n"/>
      <c r="BA414" s="135" t="n"/>
      <c r="BB414" s="135" t="n"/>
      <c r="BC414" s="135" t="n"/>
      <c r="BD414" s="135" t="n"/>
      <c r="BE414" s="135" t="n"/>
      <c r="BF414" s="135" t="n"/>
      <c r="BG414" s="135" t="n"/>
      <c r="BH414" s="135" t="n"/>
      <c r="BI414" s="135" t="n"/>
      <c r="BJ414" s="135" t="n"/>
      <c r="BK414" s="135" t="n"/>
      <c r="BL414" s="135" t="n"/>
      <c r="BM414" s="135" t="n"/>
      <c r="BN414" s="135" t="n"/>
      <c r="BO414" s="135" t="n"/>
      <c r="BP414" s="135" t="n"/>
      <c r="BQ414" s="135" t="n"/>
      <c r="BR414" s="135" t="n"/>
      <c r="BS414" s="135" t="n"/>
      <c r="BT414" s="135" t="n"/>
      <c r="BU414" s="135" t="n"/>
      <c r="BV414" s="135" t="n"/>
      <c r="BW414" s="135" t="n"/>
      <c r="BX414" s="135" t="n"/>
      <c r="BY414" s="135" t="n"/>
      <c r="BZ414" s="135" t="n"/>
      <c r="CA414" s="135" t="n"/>
      <c r="CB414" s="135" t="n"/>
      <c r="CC414" s="135" t="n"/>
      <c r="CD414" s="135" t="n"/>
      <c r="CE414" s="135" t="n"/>
      <c r="CF414" s="135" t="n"/>
      <c r="CG414" s="135" t="n"/>
      <c r="CH414" s="135" t="n"/>
      <c r="CI414" s="135" t="n"/>
      <c r="CJ414" s="135" t="n"/>
      <c r="CK414" s="135" t="n"/>
      <c r="CL414" s="135" t="n"/>
      <c r="CM414" s="135" t="n"/>
      <c r="CN414" s="135" t="n"/>
      <c r="CO414" s="135" t="n"/>
      <c r="CP414" s="135" t="n"/>
      <c r="CQ414" s="135" t="n"/>
      <c r="CR414" s="135" t="n"/>
      <c r="CU414" s="36" t="n"/>
      <c r="CV414" s="36" t="n"/>
      <c r="CW414" s="36" t="n"/>
      <c r="CX414" s="36" t="n"/>
      <c r="CY414" s="36" t="n"/>
      <c r="CZ414" s="36" t="n"/>
      <c r="DA414" s="36" t="n"/>
      <c r="DB414" s="36" t="n"/>
      <c r="DC414" s="36" t="n"/>
      <c r="DD414" s="36" t="n"/>
      <c r="DE414" s="36" t="n"/>
      <c r="DF414" s="36" t="n"/>
      <c r="DG414" s="36" t="n"/>
      <c r="DH414" s="36" t="n"/>
      <c r="DI414" s="36" t="n"/>
      <c r="DJ414" s="36" t="n"/>
      <c r="DK414" s="36" t="n"/>
      <c r="DL414" s="36" t="n"/>
      <c r="DM414" s="36" t="n"/>
      <c r="DN414" s="36" t="n"/>
      <c r="DO414" s="36" t="n"/>
      <c r="DP414" s="36" t="n"/>
      <c r="DQ414" s="36" t="n"/>
      <c r="DR414" s="36" t="n"/>
      <c r="DS414" s="36" t="n"/>
      <c r="DT414" s="36" t="n"/>
      <c r="DU414" s="36" t="n"/>
      <c r="DV414" s="36" t="n"/>
      <c r="DW414" s="36" t="n"/>
      <c r="DX414" s="36" t="n"/>
      <c r="DY414" s="36" t="n"/>
      <c r="DZ414" s="36" t="n"/>
      <c r="EA414" s="36" t="n"/>
      <c r="EB414" s="36" t="n"/>
      <c r="EC414" s="36" t="n"/>
      <c r="ED414" s="36" t="n"/>
      <c r="EE414" s="36" t="n"/>
      <c r="EF414" s="36" t="n"/>
      <c r="EG414" s="36" t="n"/>
      <c r="EH414" s="36" t="n"/>
      <c r="EI414" s="36" t="n"/>
      <c r="EJ414" s="36" t="n"/>
      <c r="EK414" s="36" t="n"/>
      <c r="EL414" s="36" t="n"/>
      <c r="EM414" s="36" t="n"/>
      <c r="EN414" s="36" t="n"/>
    </row>
    <row r="415">
      <c r="A415" s="36" t="n"/>
      <c r="B415" s="36" t="n"/>
      <c r="C415" s="144" t="n"/>
      <c r="D415" s="144" t="n"/>
      <c r="E415" s="135" t="n"/>
      <c r="F415" s="135" t="n"/>
      <c r="G415" s="135" t="n"/>
      <c r="H415" s="135" t="n"/>
      <c r="I415" s="135" t="n"/>
      <c r="J415" s="135" t="n"/>
      <c r="K415" s="135" t="n"/>
      <c r="L415" s="135" t="n"/>
      <c r="M415" s="135" t="n"/>
      <c r="N415" s="135" t="n"/>
      <c r="O415" s="135" t="n"/>
      <c r="P415" s="135" t="n"/>
      <c r="Q415" s="135" t="n"/>
      <c r="R415" s="135" t="n"/>
      <c r="S415" s="135" t="n"/>
      <c r="T415" s="135" t="n"/>
      <c r="U415" s="135" t="n"/>
      <c r="V415" s="135" t="n"/>
      <c r="W415" s="135" t="n"/>
      <c r="X415" s="135" t="n"/>
      <c r="Y415" s="135" t="n"/>
      <c r="Z415" s="135" t="n"/>
      <c r="AA415" s="135" t="n"/>
      <c r="AB415" s="135" t="n"/>
      <c r="AC415" s="135" t="n"/>
      <c r="AD415" s="135" t="n"/>
      <c r="AE415" s="135" t="n"/>
      <c r="AF415" s="135" t="n"/>
      <c r="AG415" s="135" t="n"/>
      <c r="AH415" s="135" t="n"/>
      <c r="AI415" s="135" t="n"/>
      <c r="AJ415" s="135" t="n"/>
      <c r="AK415" s="135" t="n"/>
      <c r="AL415" s="135" t="n"/>
      <c r="AM415" s="135" t="n"/>
      <c r="AN415" s="135" t="n"/>
      <c r="AO415" s="135" t="n"/>
      <c r="AP415" s="135" t="n"/>
      <c r="AQ415" s="135" t="n"/>
      <c r="AR415" s="135" t="n"/>
      <c r="AS415" s="135" t="n"/>
      <c r="AT415" s="135" t="n"/>
      <c r="AU415" s="135" t="n"/>
      <c r="AV415" s="135" t="n"/>
      <c r="AW415" s="135" t="n"/>
      <c r="AX415" s="135" t="n"/>
      <c r="AY415" s="135" t="n"/>
      <c r="AZ415" s="135" t="n"/>
      <c r="BA415" s="135" t="n"/>
      <c r="BB415" s="135" t="n"/>
      <c r="BC415" s="135" t="n"/>
      <c r="BD415" s="135" t="n"/>
      <c r="BE415" s="135" t="n"/>
      <c r="BF415" s="135" t="n"/>
      <c r="BG415" s="135" t="n"/>
      <c r="BH415" s="135" t="n"/>
      <c r="BI415" s="135" t="n"/>
      <c r="BJ415" s="135" t="n"/>
      <c r="BK415" s="135" t="n"/>
      <c r="BL415" s="135" t="n"/>
      <c r="BM415" s="135" t="n"/>
      <c r="BN415" s="135" t="n"/>
      <c r="BO415" s="135" t="n"/>
      <c r="BP415" s="135" t="n"/>
      <c r="BQ415" s="135" t="n"/>
      <c r="BR415" s="135" t="n"/>
      <c r="BS415" s="135" t="n"/>
      <c r="BT415" s="135" t="n"/>
      <c r="BU415" s="135" t="n"/>
      <c r="BV415" s="135" t="n"/>
      <c r="BW415" s="135" t="n"/>
      <c r="BX415" s="135" t="n"/>
      <c r="BY415" s="135" t="n"/>
      <c r="BZ415" s="135" t="n"/>
      <c r="CA415" s="135" t="n"/>
      <c r="CB415" s="135" t="n"/>
      <c r="CC415" s="135" t="n"/>
      <c r="CD415" s="135" t="n"/>
      <c r="CE415" s="135" t="n"/>
      <c r="CF415" s="135" t="n"/>
      <c r="CG415" s="135" t="n"/>
      <c r="CH415" s="135" t="n"/>
      <c r="CI415" s="135" t="n"/>
      <c r="CJ415" s="135" t="n"/>
      <c r="CK415" s="135" t="n"/>
      <c r="CL415" s="135" t="n"/>
      <c r="CM415" s="135" t="n"/>
      <c r="CN415" s="135" t="n"/>
      <c r="CO415" s="135" t="n"/>
      <c r="CP415" s="135" t="n"/>
      <c r="CQ415" s="135" t="n"/>
      <c r="CR415" s="135" t="n"/>
      <c r="CU415" s="36" t="n"/>
      <c r="CV415" s="36" t="n"/>
      <c r="CW415" s="36" t="n"/>
      <c r="CX415" s="36" t="n"/>
      <c r="CY415" s="36" t="n"/>
      <c r="CZ415" s="36" t="n"/>
      <c r="DA415" s="36" t="n"/>
      <c r="DB415" s="36" t="n"/>
      <c r="DC415" s="36" t="n"/>
      <c r="DD415" s="36" t="n"/>
      <c r="DE415" s="36" t="n"/>
      <c r="DF415" s="36" t="n"/>
      <c r="DG415" s="36" t="n"/>
      <c r="DH415" s="36" t="n"/>
      <c r="DI415" s="36" t="n"/>
      <c r="DJ415" s="36" t="n"/>
      <c r="DK415" s="36" t="n"/>
      <c r="DL415" s="36" t="n"/>
      <c r="DM415" s="36" t="n"/>
      <c r="DN415" s="36" t="n"/>
      <c r="DO415" s="36" t="n"/>
      <c r="DP415" s="36" t="n"/>
      <c r="DQ415" s="36" t="n"/>
      <c r="DR415" s="36" t="n"/>
      <c r="DS415" s="36" t="n"/>
      <c r="DT415" s="36" t="n"/>
      <c r="DU415" s="36" t="n"/>
      <c r="DV415" s="36" t="n"/>
      <c r="DW415" s="36" t="n"/>
      <c r="DX415" s="36" t="n"/>
      <c r="DY415" s="36" t="n"/>
      <c r="DZ415" s="36" t="n"/>
      <c r="EA415" s="36" t="n"/>
      <c r="EB415" s="36" t="n"/>
      <c r="EC415" s="36" t="n"/>
      <c r="ED415" s="36" t="n"/>
      <c r="EE415" s="36" t="n"/>
      <c r="EF415" s="36" t="n"/>
      <c r="EG415" s="36" t="n"/>
      <c r="EH415" s="36" t="n"/>
      <c r="EI415" s="36" t="n"/>
      <c r="EJ415" s="36" t="n"/>
      <c r="EK415" s="36" t="n"/>
      <c r="EL415" s="36" t="n"/>
      <c r="EM415" s="36" t="n"/>
      <c r="EN415" s="36" t="n"/>
    </row>
    <row r="416">
      <c r="A416" s="36" t="n"/>
      <c r="B416" s="36" t="n"/>
      <c r="C416" s="144" t="n"/>
      <c r="D416" s="144" t="n"/>
      <c r="E416" s="135" t="n"/>
      <c r="F416" s="135" t="n"/>
      <c r="G416" s="135" t="n"/>
      <c r="H416" s="135" t="n"/>
      <c r="I416" s="135" t="n"/>
      <c r="J416" s="135" t="n"/>
      <c r="K416" s="135" t="n"/>
      <c r="L416" s="135" t="n"/>
      <c r="M416" s="135" t="n"/>
      <c r="N416" s="135" t="n"/>
      <c r="O416" s="135" t="n"/>
      <c r="P416" s="135" t="n"/>
      <c r="Q416" s="135" t="n"/>
      <c r="R416" s="135" t="n"/>
      <c r="S416" s="135" t="n"/>
      <c r="T416" s="135" t="n"/>
      <c r="U416" s="135" t="n"/>
      <c r="V416" s="135" t="n"/>
      <c r="W416" s="135" t="n"/>
      <c r="X416" s="135" t="n"/>
      <c r="Y416" s="135" t="n"/>
      <c r="Z416" s="135" t="n"/>
      <c r="AA416" s="135" t="n"/>
      <c r="AB416" s="135" t="n"/>
      <c r="AC416" s="135" t="n"/>
      <c r="AD416" s="135" t="n"/>
      <c r="AE416" s="135" t="n"/>
      <c r="AF416" s="135" t="n"/>
      <c r="AG416" s="135" t="n"/>
      <c r="AH416" s="135" t="n"/>
      <c r="AI416" s="135" t="n"/>
      <c r="AJ416" s="135" t="n"/>
      <c r="AK416" s="135" t="n"/>
      <c r="AL416" s="135" t="n"/>
      <c r="AM416" s="135" t="n"/>
      <c r="AN416" s="135" t="n"/>
      <c r="AO416" s="135" t="n"/>
      <c r="AP416" s="135" t="n"/>
      <c r="AQ416" s="135" t="n"/>
      <c r="AR416" s="135" t="n"/>
      <c r="AS416" s="135" t="n"/>
      <c r="AT416" s="135" t="n"/>
      <c r="AU416" s="135" t="n"/>
      <c r="AV416" s="135" t="n"/>
      <c r="AW416" s="135" t="n"/>
      <c r="AX416" s="135" t="n"/>
      <c r="AY416" s="135" t="n"/>
      <c r="AZ416" s="135" t="n"/>
      <c r="BA416" s="135" t="n"/>
      <c r="BB416" s="135" t="n"/>
      <c r="BC416" s="135" t="n"/>
      <c r="BD416" s="135" t="n"/>
      <c r="BE416" s="135" t="n"/>
      <c r="BF416" s="135" t="n"/>
      <c r="BG416" s="135" t="n"/>
      <c r="BH416" s="135" t="n"/>
      <c r="BI416" s="135" t="n"/>
      <c r="BJ416" s="135" t="n"/>
      <c r="BK416" s="135" t="n"/>
      <c r="BL416" s="135" t="n"/>
      <c r="BM416" s="135" t="n"/>
      <c r="BN416" s="135" t="n"/>
      <c r="BO416" s="135" t="n"/>
      <c r="BP416" s="135" t="n"/>
      <c r="BQ416" s="135" t="n"/>
      <c r="BR416" s="135" t="n"/>
      <c r="BS416" s="135" t="n"/>
      <c r="BT416" s="135" t="n"/>
      <c r="BU416" s="135" t="n"/>
      <c r="BV416" s="135" t="n"/>
      <c r="BW416" s="135" t="n"/>
      <c r="BX416" s="135" t="n"/>
      <c r="BY416" s="135" t="n"/>
      <c r="BZ416" s="135" t="n"/>
      <c r="CA416" s="135" t="n"/>
      <c r="CB416" s="135" t="n"/>
      <c r="CC416" s="135" t="n"/>
      <c r="CD416" s="135" t="n"/>
      <c r="CE416" s="135" t="n"/>
      <c r="CF416" s="135" t="n"/>
      <c r="CG416" s="135" t="n"/>
      <c r="CH416" s="135" t="n"/>
      <c r="CI416" s="135" t="n"/>
      <c r="CJ416" s="135" t="n"/>
      <c r="CK416" s="135" t="n"/>
      <c r="CL416" s="135" t="n"/>
      <c r="CM416" s="135" t="n"/>
      <c r="CN416" s="135" t="n"/>
      <c r="CO416" s="135" t="n"/>
      <c r="CP416" s="135" t="n"/>
      <c r="CQ416" s="135" t="n"/>
      <c r="CR416" s="135" t="n"/>
      <c r="CU416" s="36" t="n"/>
      <c r="CV416" s="36" t="n"/>
      <c r="CW416" s="36" t="n"/>
      <c r="CX416" s="36" t="n"/>
      <c r="CY416" s="36" t="n"/>
      <c r="CZ416" s="36" t="n"/>
      <c r="DA416" s="36" t="n"/>
      <c r="DB416" s="36" t="n"/>
      <c r="DC416" s="36" t="n"/>
      <c r="DD416" s="36" t="n"/>
      <c r="DE416" s="36" t="n"/>
      <c r="DF416" s="36" t="n"/>
      <c r="DG416" s="36" t="n"/>
      <c r="DH416" s="36" t="n"/>
      <c r="DI416" s="36" t="n"/>
      <c r="DJ416" s="36" t="n"/>
      <c r="DK416" s="36" t="n"/>
      <c r="DL416" s="36" t="n"/>
      <c r="DM416" s="36" t="n"/>
      <c r="DN416" s="36" t="n"/>
      <c r="DO416" s="36" t="n"/>
      <c r="DP416" s="36" t="n"/>
      <c r="DQ416" s="36" t="n"/>
      <c r="DR416" s="36" t="n"/>
      <c r="DS416" s="36" t="n"/>
      <c r="DT416" s="36" t="n"/>
      <c r="DU416" s="36" t="n"/>
      <c r="DV416" s="36" t="n"/>
      <c r="DW416" s="36" t="n"/>
      <c r="DX416" s="36" t="n"/>
      <c r="DY416" s="36" t="n"/>
      <c r="DZ416" s="36" t="n"/>
      <c r="EA416" s="36" t="n"/>
      <c r="EB416" s="36" t="n"/>
      <c r="EC416" s="36" t="n"/>
      <c r="ED416" s="36" t="n"/>
      <c r="EE416" s="36" t="n"/>
      <c r="EF416" s="36" t="n"/>
      <c r="EG416" s="36" t="n"/>
      <c r="EH416" s="36" t="n"/>
      <c r="EI416" s="36" t="n"/>
      <c r="EJ416" s="36" t="n"/>
      <c r="EK416" s="36" t="n"/>
      <c r="EL416" s="36" t="n"/>
      <c r="EM416" s="36" t="n"/>
      <c r="EN416" s="36" t="n"/>
    </row>
    <row r="417">
      <c r="A417" s="36" t="n"/>
      <c r="B417" s="36" t="n"/>
      <c r="C417" s="144" t="n"/>
      <c r="D417" s="144" t="n"/>
      <c r="E417" s="135" t="n"/>
      <c r="F417" s="135" t="n"/>
      <c r="G417" s="135" t="n"/>
      <c r="H417" s="135" t="n"/>
      <c r="I417" s="135" t="n"/>
      <c r="J417" s="135" t="n"/>
      <c r="K417" s="135" t="n"/>
      <c r="L417" s="135" t="n"/>
      <c r="M417" s="135" t="n"/>
      <c r="N417" s="135" t="n"/>
      <c r="O417" s="135" t="n"/>
      <c r="P417" s="135" t="n"/>
      <c r="Q417" s="135" t="n"/>
      <c r="R417" s="135" t="n"/>
      <c r="S417" s="135" t="n"/>
      <c r="T417" s="135" t="n"/>
      <c r="U417" s="135" t="n"/>
      <c r="V417" s="135" t="n"/>
      <c r="W417" s="135" t="n"/>
      <c r="X417" s="135" t="n"/>
      <c r="Y417" s="135" t="n"/>
      <c r="Z417" s="135" t="n"/>
      <c r="AA417" s="135" t="n"/>
      <c r="AB417" s="135" t="n"/>
      <c r="AC417" s="135" t="n"/>
      <c r="AD417" s="135" t="n"/>
      <c r="AE417" s="135" t="n"/>
      <c r="AF417" s="135" t="n"/>
      <c r="AG417" s="135" t="n"/>
      <c r="AH417" s="135" t="n"/>
      <c r="AI417" s="135" t="n"/>
      <c r="AJ417" s="135" t="n"/>
      <c r="AK417" s="135" t="n"/>
      <c r="AL417" s="135" t="n"/>
      <c r="AM417" s="135" t="n"/>
      <c r="AN417" s="135" t="n"/>
      <c r="AO417" s="135" t="n"/>
      <c r="AP417" s="135" t="n"/>
      <c r="AQ417" s="135" t="n"/>
      <c r="AR417" s="135" t="n"/>
      <c r="AS417" s="135" t="n"/>
      <c r="AT417" s="135" t="n"/>
      <c r="AU417" s="135" t="n"/>
      <c r="AV417" s="135" t="n"/>
      <c r="AW417" s="135" t="n"/>
      <c r="AX417" s="135" t="n"/>
      <c r="AY417" s="135" t="n"/>
      <c r="AZ417" s="135" t="n"/>
      <c r="BA417" s="135" t="n"/>
      <c r="BB417" s="135" t="n"/>
      <c r="BC417" s="135" t="n"/>
      <c r="BD417" s="135" t="n"/>
      <c r="BE417" s="135" t="n"/>
      <c r="BF417" s="135" t="n"/>
      <c r="BG417" s="135" t="n"/>
      <c r="BH417" s="135" t="n"/>
      <c r="BI417" s="135" t="n"/>
      <c r="BJ417" s="135" t="n"/>
      <c r="BK417" s="135" t="n"/>
      <c r="BL417" s="135" t="n"/>
      <c r="BM417" s="135" t="n"/>
      <c r="BN417" s="135" t="n"/>
      <c r="BO417" s="135" t="n"/>
      <c r="BP417" s="135" t="n"/>
      <c r="BQ417" s="135" t="n"/>
      <c r="BR417" s="135" t="n"/>
      <c r="BS417" s="135" t="n"/>
      <c r="BT417" s="135" t="n"/>
      <c r="BU417" s="135" t="n"/>
      <c r="BV417" s="135" t="n"/>
      <c r="BW417" s="135" t="n"/>
      <c r="BX417" s="135" t="n"/>
      <c r="BY417" s="135" t="n"/>
      <c r="BZ417" s="135" t="n"/>
      <c r="CA417" s="135" t="n"/>
      <c r="CB417" s="135" t="n"/>
      <c r="CC417" s="135" t="n"/>
      <c r="CD417" s="135" t="n"/>
      <c r="CE417" s="135" t="n"/>
      <c r="CF417" s="135" t="n"/>
      <c r="CG417" s="135" t="n"/>
      <c r="CH417" s="135" t="n"/>
      <c r="CI417" s="135" t="n"/>
      <c r="CJ417" s="135" t="n"/>
      <c r="CK417" s="135" t="n"/>
      <c r="CL417" s="135" t="n"/>
      <c r="CM417" s="135" t="n"/>
      <c r="CN417" s="135" t="n"/>
      <c r="CO417" s="135" t="n"/>
      <c r="CP417" s="135" t="n"/>
      <c r="CQ417" s="135" t="n"/>
      <c r="CR417" s="135" t="n"/>
      <c r="CU417" s="36" t="n"/>
      <c r="CV417" s="36" t="n"/>
      <c r="CW417" s="36" t="n"/>
      <c r="CX417" s="36" t="n"/>
      <c r="CY417" s="36" t="n"/>
      <c r="CZ417" s="36" t="n"/>
      <c r="DA417" s="36" t="n"/>
      <c r="DB417" s="36" t="n"/>
      <c r="DC417" s="36" t="n"/>
      <c r="DD417" s="36" t="n"/>
      <c r="DE417" s="36" t="n"/>
      <c r="DF417" s="36" t="n"/>
      <c r="DG417" s="36" t="n"/>
      <c r="DH417" s="36" t="n"/>
      <c r="DI417" s="36" t="n"/>
      <c r="DJ417" s="36" t="n"/>
      <c r="DK417" s="36" t="n"/>
      <c r="DL417" s="36" t="n"/>
      <c r="DM417" s="36" t="n"/>
      <c r="DN417" s="36" t="n"/>
      <c r="DO417" s="36" t="n"/>
      <c r="DP417" s="36" t="n"/>
      <c r="DQ417" s="36" t="n"/>
      <c r="DR417" s="36" t="n"/>
      <c r="DS417" s="36" t="n"/>
      <c r="DT417" s="36" t="n"/>
      <c r="DU417" s="36" t="n"/>
      <c r="DV417" s="36" t="n"/>
      <c r="DW417" s="36" t="n"/>
      <c r="DX417" s="36" t="n"/>
      <c r="DY417" s="36" t="n"/>
      <c r="DZ417" s="36" t="n"/>
      <c r="EA417" s="36" t="n"/>
      <c r="EB417" s="36" t="n"/>
      <c r="EC417" s="36" t="n"/>
      <c r="ED417" s="36" t="n"/>
      <c r="EE417" s="36" t="n"/>
      <c r="EF417" s="36" t="n"/>
      <c r="EG417" s="36" t="n"/>
      <c r="EH417" s="36" t="n"/>
      <c r="EI417" s="36" t="n"/>
      <c r="EJ417" s="36" t="n"/>
      <c r="EK417" s="36" t="n"/>
      <c r="EL417" s="36" t="n"/>
      <c r="EM417" s="36" t="n"/>
      <c r="EN417" s="36" t="n"/>
    </row>
    <row r="418">
      <c r="A418" s="36" t="n"/>
      <c r="B418" s="36" t="n"/>
      <c r="C418" s="144" t="n"/>
      <c r="D418" s="144" t="n"/>
      <c r="E418" s="135" t="n"/>
      <c r="F418" s="135" t="n"/>
      <c r="G418" s="135" t="n"/>
      <c r="H418" s="135" t="n"/>
      <c r="I418" s="135" t="n"/>
      <c r="J418" s="135" t="n"/>
      <c r="K418" s="135" t="n"/>
      <c r="L418" s="135" t="n"/>
      <c r="M418" s="135" t="n"/>
      <c r="N418" s="135" t="n"/>
      <c r="O418" s="135" t="n"/>
      <c r="P418" s="135" t="n"/>
      <c r="Q418" s="135" t="n"/>
      <c r="R418" s="135" t="n"/>
      <c r="S418" s="135" t="n"/>
      <c r="T418" s="135" t="n"/>
      <c r="U418" s="135" t="n"/>
      <c r="V418" s="135" t="n"/>
      <c r="W418" s="135" t="n"/>
      <c r="X418" s="135" t="n"/>
      <c r="Y418" s="135" t="n"/>
      <c r="Z418" s="135" t="n"/>
      <c r="AA418" s="135" t="n"/>
      <c r="AB418" s="135" t="n"/>
      <c r="AC418" s="135" t="n"/>
      <c r="AD418" s="135" t="n"/>
      <c r="AE418" s="135" t="n"/>
      <c r="AF418" s="135" t="n"/>
      <c r="AG418" s="135" t="n"/>
      <c r="AH418" s="135" t="n"/>
      <c r="AI418" s="135" t="n"/>
      <c r="AJ418" s="135" t="n"/>
      <c r="AK418" s="135" t="n"/>
      <c r="AL418" s="135" t="n"/>
      <c r="AM418" s="135" t="n"/>
      <c r="AN418" s="135" t="n"/>
      <c r="AO418" s="135" t="n"/>
      <c r="AP418" s="135" t="n"/>
      <c r="AQ418" s="135" t="n"/>
      <c r="AR418" s="135" t="n"/>
      <c r="AS418" s="135" t="n"/>
      <c r="AT418" s="135" t="n"/>
      <c r="AU418" s="135" t="n"/>
      <c r="AV418" s="135" t="n"/>
      <c r="AW418" s="135" t="n"/>
      <c r="AX418" s="135" t="n"/>
      <c r="AY418" s="135" t="n"/>
      <c r="AZ418" s="135" t="n"/>
      <c r="BA418" s="135" t="n"/>
      <c r="BB418" s="135" t="n"/>
      <c r="BC418" s="135" t="n"/>
      <c r="BD418" s="135" t="n"/>
      <c r="BE418" s="135" t="n"/>
      <c r="BF418" s="135" t="n"/>
      <c r="BG418" s="135" t="n"/>
      <c r="BH418" s="135" t="n"/>
      <c r="BI418" s="135" t="n"/>
      <c r="BJ418" s="135" t="n"/>
      <c r="BK418" s="135" t="n"/>
      <c r="BL418" s="135" t="n"/>
      <c r="BM418" s="135" t="n"/>
      <c r="BN418" s="135" t="n"/>
      <c r="BO418" s="135" t="n"/>
      <c r="BP418" s="135" t="n"/>
      <c r="BQ418" s="135" t="n"/>
      <c r="BR418" s="135" t="n"/>
      <c r="BS418" s="135" t="n"/>
      <c r="BT418" s="135" t="n"/>
      <c r="BU418" s="135" t="n"/>
      <c r="BV418" s="135" t="n"/>
      <c r="BW418" s="135" t="n"/>
      <c r="BX418" s="135" t="n"/>
      <c r="BY418" s="135" t="n"/>
      <c r="BZ418" s="135" t="n"/>
      <c r="CA418" s="135" t="n"/>
      <c r="CB418" s="135" t="n"/>
      <c r="CC418" s="135" t="n"/>
      <c r="CD418" s="135" t="n"/>
      <c r="CE418" s="135" t="n"/>
      <c r="CF418" s="135" t="n"/>
      <c r="CG418" s="135" t="n"/>
      <c r="CH418" s="135" t="n"/>
      <c r="CI418" s="135" t="n"/>
      <c r="CJ418" s="135" t="n"/>
      <c r="CK418" s="135" t="n"/>
      <c r="CL418" s="135" t="n"/>
      <c r="CM418" s="135" t="n"/>
      <c r="CN418" s="135" t="n"/>
      <c r="CO418" s="135" t="n"/>
      <c r="CP418" s="135" t="n"/>
      <c r="CQ418" s="135" t="n"/>
      <c r="CR418" s="135" t="n"/>
      <c r="CU418" s="36" t="n"/>
      <c r="CV418" s="36" t="n"/>
      <c r="CW418" s="36" t="n"/>
      <c r="CX418" s="36" t="n"/>
      <c r="CY418" s="36" t="n"/>
      <c r="CZ418" s="36" t="n"/>
      <c r="DA418" s="36" t="n"/>
      <c r="DB418" s="36" t="n"/>
      <c r="DC418" s="36" t="n"/>
      <c r="DD418" s="36" t="n"/>
      <c r="DE418" s="36" t="n"/>
      <c r="DF418" s="36" t="n"/>
      <c r="DG418" s="36" t="n"/>
      <c r="DH418" s="36" t="n"/>
      <c r="DI418" s="36" t="n"/>
      <c r="DJ418" s="36" t="n"/>
      <c r="DK418" s="36" t="n"/>
      <c r="DL418" s="36" t="n"/>
      <c r="DM418" s="36" t="n"/>
      <c r="DN418" s="36" t="n"/>
      <c r="DO418" s="36" t="n"/>
      <c r="DP418" s="36" t="n"/>
      <c r="DQ418" s="36" t="n"/>
      <c r="DR418" s="36" t="n"/>
      <c r="DS418" s="36" t="n"/>
      <c r="DT418" s="36" t="n"/>
      <c r="DU418" s="36" t="n"/>
      <c r="DV418" s="36" t="n"/>
      <c r="DW418" s="36" t="n"/>
      <c r="DX418" s="36" t="n"/>
      <c r="DY418" s="36" t="n"/>
      <c r="DZ418" s="36" t="n"/>
      <c r="EA418" s="36" t="n"/>
      <c r="EB418" s="36" t="n"/>
      <c r="EC418" s="36" t="n"/>
      <c r="ED418" s="36" t="n"/>
      <c r="EE418" s="36" t="n"/>
      <c r="EF418" s="36" t="n"/>
      <c r="EG418" s="36" t="n"/>
      <c r="EH418" s="36" t="n"/>
      <c r="EI418" s="36" t="n"/>
      <c r="EJ418" s="36" t="n"/>
      <c r="EK418" s="36" t="n"/>
      <c r="EL418" s="36" t="n"/>
      <c r="EM418" s="36" t="n"/>
      <c r="EN418" s="36" t="n"/>
    </row>
    <row r="419">
      <c r="A419" s="36" t="n"/>
      <c r="B419" s="36" t="n"/>
      <c r="C419" s="144" t="n"/>
      <c r="D419" s="144" t="n"/>
      <c r="E419" s="135" t="n"/>
      <c r="F419" s="135" t="n"/>
      <c r="G419" s="135" t="n"/>
      <c r="H419" s="135" t="n"/>
      <c r="I419" s="135" t="n"/>
      <c r="J419" s="135" t="n"/>
      <c r="K419" s="135" t="n"/>
      <c r="L419" s="135" t="n"/>
      <c r="M419" s="135" t="n"/>
      <c r="N419" s="135" t="n"/>
      <c r="O419" s="135" t="n"/>
      <c r="P419" s="135" t="n"/>
      <c r="Q419" s="135" t="n"/>
      <c r="R419" s="135" t="n"/>
      <c r="S419" s="135" t="n"/>
      <c r="T419" s="135" t="n"/>
      <c r="U419" s="135" t="n"/>
      <c r="V419" s="135" t="n"/>
      <c r="W419" s="135" t="n"/>
      <c r="X419" s="135" t="n"/>
      <c r="Y419" s="135" t="n"/>
      <c r="Z419" s="135" t="n"/>
      <c r="AA419" s="135" t="n"/>
      <c r="AB419" s="135" t="n"/>
      <c r="AC419" s="135" t="n"/>
      <c r="AD419" s="135" t="n"/>
      <c r="AE419" s="135" t="n"/>
      <c r="AF419" s="135" t="n"/>
      <c r="AG419" s="135" t="n"/>
      <c r="AH419" s="135" t="n"/>
      <c r="AI419" s="135" t="n"/>
      <c r="AJ419" s="135" t="n"/>
      <c r="AK419" s="135" t="n"/>
      <c r="AL419" s="135" t="n"/>
      <c r="AM419" s="135" t="n"/>
      <c r="AN419" s="135" t="n"/>
      <c r="AO419" s="135" t="n"/>
      <c r="AP419" s="135" t="n"/>
      <c r="AQ419" s="135" t="n"/>
      <c r="AR419" s="135" t="n"/>
      <c r="AS419" s="135" t="n"/>
      <c r="AT419" s="135" t="n"/>
      <c r="AU419" s="135" t="n"/>
      <c r="AV419" s="135" t="n"/>
      <c r="AW419" s="135" t="n"/>
      <c r="AX419" s="135" t="n"/>
      <c r="AY419" s="135" t="n"/>
      <c r="AZ419" s="135" t="n"/>
      <c r="BA419" s="135" t="n"/>
      <c r="BB419" s="135" t="n"/>
      <c r="BC419" s="135" t="n"/>
      <c r="BD419" s="135" t="n"/>
      <c r="BE419" s="135" t="n"/>
      <c r="BF419" s="135" t="n"/>
      <c r="BG419" s="135" t="n"/>
      <c r="BH419" s="135" t="n"/>
      <c r="BI419" s="135" t="n"/>
      <c r="BJ419" s="135" t="n"/>
      <c r="BK419" s="135" t="n"/>
      <c r="BL419" s="135" t="n"/>
      <c r="BM419" s="135" t="n"/>
      <c r="BN419" s="135" t="n"/>
      <c r="BO419" s="135" t="n"/>
      <c r="BP419" s="135" t="n"/>
      <c r="BQ419" s="135" t="n"/>
      <c r="BR419" s="135" t="n"/>
      <c r="BS419" s="135" t="n"/>
      <c r="BT419" s="135" t="n"/>
      <c r="BU419" s="135" t="n"/>
      <c r="BV419" s="135" t="n"/>
      <c r="BW419" s="135" t="n"/>
      <c r="BX419" s="135" t="n"/>
      <c r="BY419" s="135" t="n"/>
      <c r="BZ419" s="135" t="n"/>
      <c r="CA419" s="135" t="n"/>
      <c r="CB419" s="135" t="n"/>
      <c r="CC419" s="135" t="n"/>
      <c r="CD419" s="135" t="n"/>
      <c r="CE419" s="135" t="n"/>
      <c r="CF419" s="135" t="n"/>
      <c r="CG419" s="135" t="n"/>
      <c r="CH419" s="135" t="n"/>
      <c r="CI419" s="135" t="n"/>
      <c r="CJ419" s="135" t="n"/>
      <c r="CK419" s="135" t="n"/>
      <c r="CL419" s="135" t="n"/>
      <c r="CM419" s="135" t="n"/>
      <c r="CN419" s="135" t="n"/>
      <c r="CO419" s="135" t="n"/>
      <c r="CP419" s="135" t="n"/>
      <c r="CQ419" s="135" t="n"/>
      <c r="CR419" s="135" t="n"/>
      <c r="CU419" s="36" t="n"/>
      <c r="CV419" s="36" t="n"/>
      <c r="CW419" s="36" t="n"/>
      <c r="CX419" s="36" t="n"/>
      <c r="CY419" s="36" t="n"/>
      <c r="CZ419" s="36" t="n"/>
      <c r="DA419" s="36" t="n"/>
      <c r="DB419" s="36" t="n"/>
      <c r="DC419" s="36" t="n"/>
      <c r="DD419" s="36" t="n"/>
      <c r="DE419" s="36" t="n"/>
      <c r="DF419" s="36" t="n"/>
      <c r="DG419" s="36" t="n"/>
      <c r="DH419" s="36" t="n"/>
      <c r="DI419" s="36" t="n"/>
      <c r="DJ419" s="36" t="n"/>
      <c r="DK419" s="36" t="n"/>
      <c r="DL419" s="36" t="n"/>
      <c r="DM419" s="36" t="n"/>
      <c r="DN419" s="36" t="n"/>
      <c r="DO419" s="36" t="n"/>
      <c r="DP419" s="36" t="n"/>
      <c r="DQ419" s="36" t="n"/>
      <c r="DR419" s="36" t="n"/>
      <c r="DS419" s="36" t="n"/>
      <c r="DT419" s="36" t="n"/>
      <c r="DU419" s="36" t="n"/>
      <c r="DV419" s="36" t="n"/>
      <c r="DW419" s="36" t="n"/>
      <c r="DX419" s="36" t="n"/>
      <c r="DY419" s="36" t="n"/>
      <c r="DZ419" s="36" t="n"/>
      <c r="EA419" s="36" t="n"/>
      <c r="EB419" s="36" t="n"/>
      <c r="EC419" s="36" t="n"/>
      <c r="ED419" s="36" t="n"/>
      <c r="EE419" s="36" t="n"/>
      <c r="EF419" s="36" t="n"/>
      <c r="EG419" s="36" t="n"/>
      <c r="EH419" s="36" t="n"/>
      <c r="EI419" s="36" t="n"/>
      <c r="EJ419" s="36" t="n"/>
      <c r="EK419" s="36" t="n"/>
      <c r="EL419" s="36" t="n"/>
      <c r="EM419" s="36" t="n"/>
      <c r="EN419" s="36" t="n"/>
    </row>
    <row r="420">
      <c r="A420" s="36" t="n"/>
      <c r="B420" s="36" t="n"/>
      <c r="C420" s="144" t="n"/>
      <c r="D420" s="144" t="n"/>
      <c r="E420" s="135" t="n"/>
      <c r="F420" s="135" t="n"/>
      <c r="G420" s="135" t="n"/>
      <c r="H420" s="135" t="n"/>
      <c r="I420" s="135" t="n"/>
      <c r="J420" s="135" t="n"/>
      <c r="K420" s="135" t="n"/>
      <c r="L420" s="135" t="n"/>
      <c r="M420" s="135" t="n"/>
      <c r="N420" s="135" t="n"/>
      <c r="O420" s="135" t="n"/>
      <c r="P420" s="135" t="n"/>
      <c r="Q420" s="135" t="n"/>
      <c r="R420" s="135" t="n"/>
      <c r="S420" s="135" t="n"/>
      <c r="T420" s="135" t="n"/>
      <c r="U420" s="135" t="n"/>
      <c r="V420" s="135" t="n"/>
      <c r="W420" s="135" t="n"/>
      <c r="X420" s="135" t="n"/>
      <c r="Y420" s="135" t="n"/>
      <c r="Z420" s="135" t="n"/>
      <c r="AA420" s="135" t="n"/>
      <c r="AB420" s="135" t="n"/>
      <c r="AC420" s="135" t="n"/>
      <c r="AD420" s="135" t="n"/>
      <c r="AE420" s="135" t="n"/>
      <c r="AF420" s="135" t="n"/>
      <c r="AG420" s="135" t="n"/>
      <c r="AH420" s="135" t="n"/>
      <c r="AI420" s="135" t="n"/>
      <c r="AJ420" s="135" t="n"/>
      <c r="AK420" s="135" t="n"/>
      <c r="AL420" s="135" t="n"/>
      <c r="AM420" s="135" t="n"/>
      <c r="AN420" s="135" t="n"/>
      <c r="AO420" s="135" t="n"/>
      <c r="AP420" s="135" t="n"/>
      <c r="AQ420" s="135" t="n"/>
      <c r="AR420" s="135" t="n"/>
      <c r="AS420" s="135" t="n"/>
      <c r="AT420" s="135" t="n"/>
      <c r="AU420" s="135" t="n"/>
      <c r="AV420" s="135" t="n"/>
      <c r="AW420" s="135" t="n"/>
      <c r="AX420" s="135" t="n"/>
      <c r="AY420" s="135" t="n"/>
      <c r="AZ420" s="135" t="n"/>
      <c r="BA420" s="135" t="n"/>
      <c r="BB420" s="135" t="n"/>
      <c r="BC420" s="135" t="n"/>
      <c r="BD420" s="135" t="n"/>
      <c r="BE420" s="135" t="n"/>
      <c r="BF420" s="135" t="n"/>
      <c r="BG420" s="135" t="n"/>
      <c r="BH420" s="135" t="n"/>
      <c r="BI420" s="135" t="n"/>
      <c r="BJ420" s="135" t="n"/>
      <c r="BK420" s="135" t="n"/>
      <c r="BL420" s="135" t="n"/>
      <c r="BM420" s="135" t="n"/>
      <c r="BN420" s="135" t="n"/>
      <c r="BO420" s="135" t="n"/>
      <c r="BP420" s="135" t="n"/>
      <c r="BQ420" s="135" t="n"/>
      <c r="BR420" s="135" t="n"/>
      <c r="BS420" s="135" t="n"/>
      <c r="BT420" s="135" t="n"/>
      <c r="BU420" s="135" t="n"/>
      <c r="BV420" s="135" t="n"/>
      <c r="BW420" s="135" t="n"/>
      <c r="BX420" s="135" t="n"/>
      <c r="BY420" s="135" t="n"/>
      <c r="BZ420" s="135" t="n"/>
      <c r="CA420" s="135" t="n"/>
      <c r="CB420" s="135" t="n"/>
      <c r="CC420" s="135" t="n"/>
      <c r="CD420" s="135" t="n"/>
      <c r="CE420" s="135" t="n"/>
      <c r="CF420" s="135" t="n"/>
      <c r="CG420" s="135" t="n"/>
      <c r="CH420" s="135" t="n"/>
      <c r="CI420" s="135" t="n"/>
      <c r="CJ420" s="135" t="n"/>
      <c r="CK420" s="135" t="n"/>
      <c r="CL420" s="135" t="n"/>
      <c r="CM420" s="135" t="n"/>
      <c r="CN420" s="135" t="n"/>
      <c r="CO420" s="135" t="n"/>
      <c r="CP420" s="135" t="n"/>
      <c r="CQ420" s="135" t="n"/>
      <c r="CR420" s="135" t="n"/>
      <c r="CU420" s="36" t="n"/>
      <c r="CV420" s="36" t="n"/>
      <c r="CW420" s="36" t="n"/>
      <c r="CX420" s="36" t="n"/>
      <c r="CY420" s="36" t="n"/>
      <c r="CZ420" s="36" t="n"/>
      <c r="DA420" s="36" t="n"/>
      <c r="DB420" s="36" t="n"/>
      <c r="DC420" s="36" t="n"/>
      <c r="DD420" s="36" t="n"/>
      <c r="DE420" s="36" t="n"/>
      <c r="DF420" s="36" t="n"/>
      <c r="DG420" s="36" t="n"/>
      <c r="DH420" s="36" t="n"/>
      <c r="DI420" s="36" t="n"/>
      <c r="DJ420" s="36" t="n"/>
      <c r="DK420" s="36" t="n"/>
      <c r="DL420" s="36" t="n"/>
      <c r="DM420" s="36" t="n"/>
      <c r="DN420" s="36" t="n"/>
      <c r="DO420" s="36" t="n"/>
      <c r="DP420" s="36" t="n"/>
      <c r="DQ420" s="36" t="n"/>
      <c r="DR420" s="36" t="n"/>
      <c r="DS420" s="36" t="n"/>
      <c r="DT420" s="36" t="n"/>
      <c r="DU420" s="36" t="n"/>
      <c r="DV420" s="36" t="n"/>
      <c r="DW420" s="36" t="n"/>
      <c r="DX420" s="36" t="n"/>
      <c r="DY420" s="36" t="n"/>
      <c r="DZ420" s="36" t="n"/>
      <c r="EA420" s="36" t="n"/>
      <c r="EB420" s="36" t="n"/>
      <c r="EC420" s="36" t="n"/>
      <c r="ED420" s="36" t="n"/>
      <c r="EE420" s="36" t="n"/>
      <c r="EF420" s="36" t="n"/>
      <c r="EG420" s="36" t="n"/>
      <c r="EH420" s="36" t="n"/>
      <c r="EI420" s="36" t="n"/>
      <c r="EJ420" s="36" t="n"/>
      <c r="EK420" s="36" t="n"/>
      <c r="EL420" s="36" t="n"/>
      <c r="EM420" s="36" t="n"/>
      <c r="EN420" s="36" t="n"/>
    </row>
    <row r="421">
      <c r="A421" s="36" t="n"/>
      <c r="B421" s="36" t="n"/>
      <c r="C421" s="144" t="n"/>
      <c r="D421" s="144" t="n"/>
      <c r="E421" s="135" t="n"/>
      <c r="F421" s="135" t="n"/>
      <c r="G421" s="135" t="n"/>
      <c r="H421" s="135" t="n"/>
      <c r="I421" s="135" t="n"/>
      <c r="J421" s="135" t="n"/>
      <c r="K421" s="135" t="n"/>
      <c r="L421" s="135" t="n"/>
      <c r="M421" s="135" t="n"/>
      <c r="N421" s="135" t="n"/>
      <c r="O421" s="135" t="n"/>
      <c r="P421" s="135" t="n"/>
      <c r="Q421" s="135" t="n"/>
      <c r="R421" s="135" t="n"/>
      <c r="S421" s="135" t="n"/>
      <c r="T421" s="135" t="n"/>
      <c r="U421" s="135" t="n"/>
      <c r="V421" s="135" t="n"/>
      <c r="W421" s="135" t="n"/>
      <c r="X421" s="135" t="n"/>
      <c r="Y421" s="135" t="n"/>
      <c r="Z421" s="135" t="n"/>
      <c r="AA421" s="135" t="n"/>
      <c r="AB421" s="135" t="n"/>
      <c r="AC421" s="135" t="n"/>
      <c r="AD421" s="135" t="n"/>
      <c r="AE421" s="135" t="n"/>
      <c r="AF421" s="135" t="n"/>
      <c r="AG421" s="135" t="n"/>
      <c r="AH421" s="135" t="n"/>
      <c r="AI421" s="135" t="n"/>
      <c r="AJ421" s="135" t="n"/>
      <c r="AK421" s="135" t="n"/>
      <c r="AL421" s="135" t="n"/>
      <c r="AM421" s="135" t="n"/>
      <c r="AN421" s="135" t="n"/>
      <c r="AO421" s="135" t="n"/>
      <c r="AP421" s="135" t="n"/>
      <c r="AQ421" s="135" t="n"/>
      <c r="AR421" s="135" t="n"/>
      <c r="AS421" s="135" t="n"/>
      <c r="AT421" s="135" t="n"/>
      <c r="AU421" s="135" t="n"/>
      <c r="AV421" s="135" t="n"/>
      <c r="AW421" s="135" t="n"/>
      <c r="AX421" s="135" t="n"/>
      <c r="AY421" s="135" t="n"/>
      <c r="AZ421" s="135" t="n"/>
      <c r="BA421" s="135" t="n"/>
      <c r="BB421" s="135" t="n"/>
      <c r="BC421" s="135" t="n"/>
      <c r="BD421" s="135" t="n"/>
      <c r="BE421" s="135" t="n"/>
      <c r="BF421" s="135" t="n"/>
      <c r="BG421" s="135" t="n"/>
      <c r="BH421" s="135" t="n"/>
      <c r="BI421" s="135" t="n"/>
      <c r="BJ421" s="135" t="n"/>
      <c r="BK421" s="135" t="n"/>
      <c r="BL421" s="135" t="n"/>
      <c r="BM421" s="135" t="n"/>
      <c r="BN421" s="135" t="n"/>
      <c r="BO421" s="135" t="n"/>
      <c r="BP421" s="135" t="n"/>
      <c r="BQ421" s="135" t="n"/>
      <c r="BR421" s="135" t="n"/>
      <c r="BS421" s="135" t="n"/>
      <c r="BT421" s="135" t="n"/>
      <c r="BU421" s="135" t="n"/>
      <c r="BV421" s="135" t="n"/>
      <c r="BW421" s="135" t="n"/>
      <c r="BX421" s="135" t="n"/>
      <c r="BY421" s="135" t="n"/>
      <c r="BZ421" s="135" t="n"/>
      <c r="CA421" s="135" t="n"/>
      <c r="CB421" s="135" t="n"/>
      <c r="CC421" s="135" t="n"/>
      <c r="CD421" s="135" t="n"/>
      <c r="CE421" s="135" t="n"/>
      <c r="CF421" s="135" t="n"/>
      <c r="CG421" s="135" t="n"/>
      <c r="CH421" s="135" t="n"/>
      <c r="CI421" s="135" t="n"/>
      <c r="CJ421" s="135" t="n"/>
      <c r="CK421" s="135" t="n"/>
      <c r="CL421" s="135" t="n"/>
      <c r="CM421" s="135" t="n"/>
      <c r="CN421" s="135" t="n"/>
      <c r="CO421" s="135" t="n"/>
      <c r="CP421" s="135" t="n"/>
      <c r="CQ421" s="135" t="n"/>
      <c r="CR421" s="135" t="n"/>
      <c r="CU421" s="36" t="n"/>
      <c r="CV421" s="36" t="n"/>
      <c r="CW421" s="36" t="n"/>
      <c r="CX421" s="36" t="n"/>
      <c r="CY421" s="36" t="n"/>
      <c r="CZ421" s="36" t="n"/>
      <c r="DA421" s="36" t="n"/>
      <c r="DB421" s="36" t="n"/>
      <c r="DC421" s="36" t="n"/>
      <c r="DD421" s="36" t="n"/>
      <c r="DE421" s="36" t="n"/>
      <c r="DF421" s="36" t="n"/>
      <c r="DG421" s="36" t="n"/>
      <c r="DH421" s="36" t="n"/>
      <c r="DI421" s="36" t="n"/>
      <c r="DJ421" s="36" t="n"/>
      <c r="DK421" s="36" t="n"/>
      <c r="DL421" s="36" t="n"/>
      <c r="DM421" s="36" t="n"/>
      <c r="DN421" s="36" t="n"/>
      <c r="DO421" s="36" t="n"/>
      <c r="DP421" s="36" t="n"/>
      <c r="DQ421" s="36" t="n"/>
      <c r="DR421" s="36" t="n"/>
      <c r="DS421" s="36" t="n"/>
      <c r="DT421" s="36" t="n"/>
      <c r="DU421" s="36" t="n"/>
      <c r="DV421" s="36" t="n"/>
      <c r="DW421" s="36" t="n"/>
      <c r="DX421" s="36" t="n"/>
      <c r="DY421" s="36" t="n"/>
      <c r="DZ421" s="36" t="n"/>
      <c r="EA421" s="36" t="n"/>
      <c r="EB421" s="36" t="n"/>
      <c r="EC421" s="36" t="n"/>
      <c r="ED421" s="36" t="n"/>
      <c r="EE421" s="36" t="n"/>
      <c r="EF421" s="36" t="n"/>
      <c r="EG421" s="36" t="n"/>
      <c r="EH421" s="36" t="n"/>
      <c r="EI421" s="36" t="n"/>
      <c r="EJ421" s="36" t="n"/>
      <c r="EK421" s="36" t="n"/>
      <c r="EL421" s="36" t="n"/>
      <c r="EM421" s="36" t="n"/>
      <c r="EN421" s="36" t="n"/>
    </row>
    <row r="422">
      <c r="A422" s="36" t="n"/>
      <c r="B422" s="36" t="n"/>
      <c r="C422" s="144" t="n"/>
      <c r="D422" s="144" t="n"/>
      <c r="E422" s="135" t="n"/>
      <c r="F422" s="135" t="n"/>
      <c r="G422" s="135" t="n"/>
      <c r="H422" s="135" t="n"/>
      <c r="I422" s="135" t="n"/>
      <c r="J422" s="135" t="n"/>
      <c r="K422" s="135" t="n"/>
      <c r="L422" s="135" t="n"/>
      <c r="M422" s="135" t="n"/>
      <c r="N422" s="135" t="n"/>
      <c r="O422" s="135" t="n"/>
      <c r="P422" s="135" t="n"/>
      <c r="Q422" s="135" t="n"/>
      <c r="R422" s="135" t="n"/>
      <c r="S422" s="135" t="n"/>
      <c r="T422" s="135" t="n"/>
      <c r="U422" s="135" t="n"/>
      <c r="V422" s="135" t="n"/>
      <c r="W422" s="135" t="n"/>
      <c r="X422" s="135" t="n"/>
      <c r="Y422" s="135" t="n"/>
      <c r="Z422" s="135" t="n"/>
      <c r="AA422" s="135" t="n"/>
      <c r="AB422" s="135" t="n"/>
      <c r="AC422" s="135" t="n"/>
      <c r="AD422" s="135" t="n"/>
      <c r="AE422" s="135" t="n"/>
      <c r="AF422" s="135" t="n"/>
      <c r="AG422" s="135" t="n"/>
      <c r="AH422" s="135" t="n"/>
      <c r="AI422" s="135" t="n"/>
      <c r="AJ422" s="135" t="n"/>
      <c r="AK422" s="135" t="n"/>
      <c r="AL422" s="135" t="n"/>
      <c r="AM422" s="135" t="n"/>
      <c r="AN422" s="135" t="n"/>
      <c r="AO422" s="135" t="n"/>
      <c r="AP422" s="135" t="n"/>
      <c r="AQ422" s="135" t="n"/>
      <c r="AR422" s="135" t="n"/>
      <c r="AS422" s="135" t="n"/>
      <c r="AT422" s="135" t="n"/>
      <c r="AU422" s="135" t="n"/>
      <c r="AV422" s="135" t="n"/>
      <c r="AW422" s="135" t="n"/>
      <c r="AX422" s="135" t="n"/>
      <c r="AY422" s="135" t="n"/>
      <c r="AZ422" s="135" t="n"/>
      <c r="BA422" s="135" t="n"/>
      <c r="BB422" s="135" t="n"/>
      <c r="BC422" s="135" t="n"/>
      <c r="BD422" s="135" t="n"/>
      <c r="BE422" s="135" t="n"/>
      <c r="BF422" s="135" t="n"/>
      <c r="BG422" s="135" t="n"/>
      <c r="BH422" s="135" t="n"/>
      <c r="BI422" s="135" t="n"/>
      <c r="BJ422" s="135" t="n"/>
      <c r="BK422" s="135" t="n"/>
      <c r="BL422" s="135" t="n"/>
      <c r="BM422" s="135" t="n"/>
      <c r="BN422" s="135" t="n"/>
      <c r="BO422" s="135" t="n"/>
      <c r="BP422" s="135" t="n"/>
      <c r="BQ422" s="135" t="n"/>
      <c r="BR422" s="135" t="n"/>
      <c r="BS422" s="135" t="n"/>
      <c r="BT422" s="135" t="n"/>
      <c r="BU422" s="135" t="n"/>
      <c r="BV422" s="135" t="n"/>
      <c r="BW422" s="135" t="n"/>
      <c r="BX422" s="135" t="n"/>
      <c r="BY422" s="135" t="n"/>
      <c r="BZ422" s="135" t="n"/>
      <c r="CA422" s="135" t="n"/>
      <c r="CB422" s="135" t="n"/>
      <c r="CC422" s="135" t="n"/>
      <c r="CD422" s="135" t="n"/>
      <c r="CE422" s="135" t="n"/>
      <c r="CF422" s="135" t="n"/>
      <c r="CG422" s="135" t="n"/>
      <c r="CH422" s="135" t="n"/>
      <c r="CI422" s="135" t="n"/>
      <c r="CJ422" s="135" t="n"/>
      <c r="CK422" s="135" t="n"/>
      <c r="CL422" s="135" t="n"/>
      <c r="CM422" s="135" t="n"/>
      <c r="CN422" s="135" t="n"/>
      <c r="CO422" s="135" t="n"/>
      <c r="CP422" s="135" t="n"/>
      <c r="CQ422" s="135" t="n"/>
      <c r="CR422" s="135" t="n"/>
      <c r="CU422" s="36" t="n"/>
      <c r="CV422" s="36" t="n"/>
      <c r="CW422" s="36" t="n"/>
      <c r="CX422" s="36" t="n"/>
      <c r="CY422" s="36" t="n"/>
      <c r="CZ422" s="36" t="n"/>
      <c r="DA422" s="36" t="n"/>
      <c r="DB422" s="36" t="n"/>
      <c r="DC422" s="36" t="n"/>
      <c r="DD422" s="36" t="n"/>
      <c r="DE422" s="36" t="n"/>
      <c r="DF422" s="36" t="n"/>
      <c r="DG422" s="36" t="n"/>
      <c r="DH422" s="36" t="n"/>
      <c r="DI422" s="36" t="n"/>
      <c r="DJ422" s="36" t="n"/>
      <c r="DK422" s="36" t="n"/>
      <c r="DL422" s="36" t="n"/>
      <c r="DM422" s="36" t="n"/>
      <c r="DN422" s="36" t="n"/>
      <c r="DO422" s="36" t="n"/>
      <c r="DP422" s="36" t="n"/>
      <c r="DQ422" s="36" t="n"/>
      <c r="DR422" s="36" t="n"/>
      <c r="DS422" s="36" t="n"/>
      <c r="DT422" s="36" t="n"/>
      <c r="DU422" s="36" t="n"/>
      <c r="DV422" s="36" t="n"/>
      <c r="DW422" s="36" t="n"/>
      <c r="DX422" s="36" t="n"/>
      <c r="DY422" s="36" t="n"/>
      <c r="DZ422" s="36" t="n"/>
      <c r="EA422" s="36" t="n"/>
      <c r="EB422" s="36" t="n"/>
      <c r="EC422" s="36" t="n"/>
      <c r="ED422" s="36" t="n"/>
      <c r="EE422" s="36" t="n"/>
      <c r="EF422" s="36" t="n"/>
      <c r="EG422" s="36" t="n"/>
      <c r="EH422" s="36" t="n"/>
      <c r="EI422" s="36" t="n"/>
      <c r="EJ422" s="36" t="n"/>
      <c r="EK422" s="36" t="n"/>
      <c r="EL422" s="36" t="n"/>
      <c r="EM422" s="36" t="n"/>
      <c r="EN422" s="36" t="n"/>
    </row>
    <row r="423">
      <c r="A423" s="36" t="n"/>
      <c r="B423" s="36" t="n"/>
      <c r="C423" s="144" t="n"/>
      <c r="D423" s="144" t="n"/>
      <c r="E423" s="135" t="n"/>
      <c r="F423" s="135" t="n"/>
      <c r="G423" s="135" t="n"/>
      <c r="H423" s="135" t="n"/>
      <c r="I423" s="135" t="n"/>
      <c r="J423" s="135" t="n"/>
      <c r="K423" s="135" t="n"/>
      <c r="L423" s="135" t="n"/>
      <c r="M423" s="135" t="n"/>
      <c r="N423" s="135" t="n"/>
      <c r="O423" s="135" t="n"/>
      <c r="P423" s="135" t="n"/>
      <c r="Q423" s="135" t="n"/>
      <c r="R423" s="135" t="n"/>
      <c r="S423" s="135" t="n"/>
      <c r="T423" s="135" t="n"/>
      <c r="U423" s="135" t="n"/>
      <c r="V423" s="135" t="n"/>
      <c r="W423" s="135" t="n"/>
      <c r="X423" s="135" t="n"/>
      <c r="Y423" s="135" t="n"/>
      <c r="Z423" s="135" t="n"/>
      <c r="AA423" s="135" t="n"/>
      <c r="AB423" s="135" t="n"/>
      <c r="AC423" s="135" t="n"/>
      <c r="AD423" s="135" t="n"/>
      <c r="AE423" s="135" t="n"/>
      <c r="AF423" s="135" t="n"/>
      <c r="AG423" s="135" t="n"/>
      <c r="AH423" s="135" t="n"/>
      <c r="AI423" s="135" t="n"/>
      <c r="AJ423" s="135" t="n"/>
      <c r="AK423" s="135" t="n"/>
      <c r="AL423" s="135" t="n"/>
      <c r="AM423" s="135" t="n"/>
      <c r="AN423" s="135" t="n"/>
      <c r="AO423" s="135" t="n"/>
      <c r="AP423" s="135" t="n"/>
      <c r="AQ423" s="135" t="n"/>
      <c r="AR423" s="135" t="n"/>
      <c r="AS423" s="135" t="n"/>
      <c r="AT423" s="135" t="n"/>
      <c r="AU423" s="135" t="n"/>
      <c r="AV423" s="135" t="n"/>
      <c r="AW423" s="135" t="n"/>
      <c r="AX423" s="135" t="n"/>
      <c r="AY423" s="135" t="n"/>
      <c r="AZ423" s="135" t="n"/>
      <c r="BA423" s="135" t="n"/>
      <c r="BB423" s="135" t="n"/>
      <c r="BC423" s="135" t="n"/>
      <c r="BD423" s="135" t="n"/>
      <c r="BE423" s="135" t="n"/>
      <c r="BF423" s="135" t="n"/>
      <c r="BG423" s="135" t="n"/>
      <c r="BH423" s="135" t="n"/>
      <c r="BI423" s="135" t="n"/>
      <c r="BJ423" s="135" t="n"/>
      <c r="BK423" s="135" t="n"/>
      <c r="BL423" s="135" t="n"/>
      <c r="BM423" s="135" t="n"/>
      <c r="BN423" s="135" t="n"/>
      <c r="BO423" s="135" t="n"/>
      <c r="BP423" s="135" t="n"/>
      <c r="BQ423" s="135" t="n"/>
      <c r="BR423" s="135" t="n"/>
      <c r="BS423" s="135" t="n"/>
      <c r="BT423" s="135" t="n"/>
      <c r="BU423" s="135" t="n"/>
      <c r="BV423" s="135" t="n"/>
      <c r="BW423" s="135" t="n"/>
      <c r="BX423" s="135" t="n"/>
      <c r="BY423" s="135" t="n"/>
      <c r="BZ423" s="135" t="n"/>
      <c r="CA423" s="135" t="n"/>
      <c r="CB423" s="135" t="n"/>
      <c r="CC423" s="135" t="n"/>
      <c r="CD423" s="135" t="n"/>
      <c r="CE423" s="135" t="n"/>
      <c r="CF423" s="135" t="n"/>
      <c r="CG423" s="135" t="n"/>
      <c r="CH423" s="135" t="n"/>
      <c r="CI423" s="135" t="n"/>
      <c r="CJ423" s="135" t="n"/>
      <c r="CK423" s="135" t="n"/>
      <c r="CL423" s="135" t="n"/>
      <c r="CM423" s="135" t="n"/>
      <c r="CN423" s="135" t="n"/>
      <c r="CO423" s="135" t="n"/>
      <c r="CP423" s="135" t="n"/>
      <c r="CQ423" s="135" t="n"/>
      <c r="CR423" s="135" t="n"/>
      <c r="CU423" s="36" t="n"/>
      <c r="CV423" s="36" t="n"/>
      <c r="CW423" s="36" t="n"/>
      <c r="CX423" s="36" t="n"/>
      <c r="CY423" s="36" t="n"/>
      <c r="CZ423" s="36" t="n"/>
      <c r="DA423" s="36" t="n"/>
      <c r="DB423" s="36" t="n"/>
      <c r="DC423" s="36" t="n"/>
      <c r="DD423" s="36" t="n"/>
      <c r="DE423" s="36" t="n"/>
      <c r="DF423" s="36" t="n"/>
      <c r="DG423" s="36" t="n"/>
      <c r="DH423" s="36" t="n"/>
      <c r="DI423" s="36" t="n"/>
      <c r="DJ423" s="36" t="n"/>
      <c r="DK423" s="36" t="n"/>
      <c r="DL423" s="36" t="n"/>
      <c r="DM423" s="36" t="n"/>
      <c r="DN423" s="36" t="n"/>
      <c r="DO423" s="36" t="n"/>
      <c r="DP423" s="36" t="n"/>
      <c r="DQ423" s="36" t="n"/>
      <c r="DR423" s="36" t="n"/>
      <c r="DS423" s="36" t="n"/>
      <c r="DT423" s="36" t="n"/>
      <c r="DU423" s="36" t="n"/>
      <c r="DV423" s="36" t="n"/>
      <c r="DW423" s="36" t="n"/>
      <c r="DX423" s="36" t="n"/>
      <c r="DY423" s="36" t="n"/>
      <c r="DZ423" s="36" t="n"/>
      <c r="EA423" s="36" t="n"/>
      <c r="EB423" s="36" t="n"/>
      <c r="EC423" s="36" t="n"/>
      <c r="ED423" s="36" t="n"/>
      <c r="EE423" s="36" t="n"/>
      <c r="EF423" s="36" t="n"/>
      <c r="EG423" s="36" t="n"/>
      <c r="EH423" s="36" t="n"/>
      <c r="EI423" s="36" t="n"/>
      <c r="EJ423" s="36" t="n"/>
      <c r="EK423" s="36" t="n"/>
      <c r="EL423" s="36" t="n"/>
      <c r="EM423" s="36" t="n"/>
      <c r="EN423" s="36" t="n"/>
    </row>
    <row r="424">
      <c r="A424" s="36" t="n"/>
      <c r="B424" s="36" t="n"/>
      <c r="C424" s="144" t="n"/>
      <c r="D424" s="144" t="n"/>
      <c r="E424" s="135" t="n"/>
      <c r="F424" s="135" t="n"/>
      <c r="G424" s="135" t="n"/>
      <c r="H424" s="135" t="n"/>
      <c r="I424" s="135" t="n"/>
      <c r="J424" s="135" t="n"/>
      <c r="K424" s="135" t="n"/>
      <c r="L424" s="135" t="n"/>
      <c r="M424" s="135" t="n"/>
      <c r="N424" s="135" t="n"/>
      <c r="O424" s="135" t="n"/>
      <c r="P424" s="135" t="n"/>
      <c r="Q424" s="135" t="n"/>
      <c r="R424" s="135" t="n"/>
      <c r="S424" s="135" t="n"/>
      <c r="T424" s="135" t="n"/>
      <c r="U424" s="135" t="n"/>
      <c r="V424" s="135" t="n"/>
      <c r="W424" s="135" t="n"/>
      <c r="X424" s="135" t="n"/>
      <c r="Y424" s="135" t="n"/>
      <c r="Z424" s="135" t="n"/>
      <c r="AA424" s="135" t="n"/>
      <c r="AB424" s="135" t="n"/>
      <c r="AC424" s="135" t="n"/>
      <c r="AD424" s="135" t="n"/>
      <c r="AE424" s="135" t="n"/>
      <c r="AF424" s="135" t="n"/>
      <c r="AG424" s="135" t="n"/>
      <c r="AH424" s="135" t="n"/>
      <c r="AI424" s="135" t="n"/>
      <c r="AJ424" s="135" t="n"/>
      <c r="AK424" s="135" t="n"/>
      <c r="AL424" s="135" t="n"/>
      <c r="AM424" s="135" t="n"/>
      <c r="AN424" s="135" t="n"/>
      <c r="AO424" s="135" t="n"/>
      <c r="AP424" s="135" t="n"/>
      <c r="AQ424" s="135" t="n"/>
      <c r="AR424" s="135" t="n"/>
      <c r="AS424" s="135" t="n"/>
      <c r="AT424" s="135" t="n"/>
      <c r="AU424" s="135" t="n"/>
      <c r="AV424" s="135" t="n"/>
      <c r="AW424" s="135" t="n"/>
      <c r="AX424" s="135" t="n"/>
      <c r="AY424" s="135" t="n"/>
      <c r="AZ424" s="135" t="n"/>
      <c r="BA424" s="135" t="n"/>
      <c r="BB424" s="135" t="n"/>
      <c r="BC424" s="135" t="n"/>
      <c r="BD424" s="135" t="n"/>
      <c r="BE424" s="135" t="n"/>
      <c r="BF424" s="135" t="n"/>
      <c r="BG424" s="135" t="n"/>
      <c r="BH424" s="135" t="n"/>
      <c r="BI424" s="135" t="n"/>
      <c r="BJ424" s="135" t="n"/>
      <c r="BK424" s="135" t="n"/>
      <c r="BL424" s="135" t="n"/>
      <c r="BM424" s="135" t="n"/>
      <c r="BN424" s="135" t="n"/>
      <c r="BO424" s="135" t="n"/>
      <c r="BP424" s="135" t="n"/>
      <c r="BQ424" s="135" t="n"/>
      <c r="BR424" s="135" t="n"/>
      <c r="BS424" s="135" t="n"/>
      <c r="BT424" s="135" t="n"/>
      <c r="BU424" s="135" t="n"/>
      <c r="BV424" s="135" t="n"/>
      <c r="BW424" s="135" t="n"/>
      <c r="BX424" s="135" t="n"/>
      <c r="BY424" s="135" t="n"/>
      <c r="BZ424" s="135" t="n"/>
      <c r="CA424" s="135" t="n"/>
      <c r="CB424" s="135" t="n"/>
      <c r="CC424" s="135" t="n"/>
      <c r="CD424" s="135" t="n"/>
      <c r="CE424" s="135" t="n"/>
      <c r="CF424" s="135" t="n"/>
      <c r="CG424" s="135" t="n"/>
      <c r="CH424" s="135" t="n"/>
      <c r="CI424" s="135" t="n"/>
      <c r="CJ424" s="135" t="n"/>
      <c r="CK424" s="135" t="n"/>
      <c r="CL424" s="135" t="n"/>
      <c r="CM424" s="135" t="n"/>
      <c r="CN424" s="135" t="n"/>
      <c r="CO424" s="135" t="n"/>
      <c r="CP424" s="135" t="n"/>
      <c r="CQ424" s="135" t="n"/>
      <c r="CR424" s="135" t="n"/>
      <c r="CU424" s="36" t="n"/>
      <c r="CV424" s="36" t="n"/>
      <c r="CW424" s="36" t="n"/>
      <c r="CX424" s="36" t="n"/>
      <c r="CY424" s="36" t="n"/>
      <c r="CZ424" s="36" t="n"/>
      <c r="DA424" s="36" t="n"/>
      <c r="DB424" s="36" t="n"/>
      <c r="DC424" s="36" t="n"/>
      <c r="DD424" s="36" t="n"/>
      <c r="DE424" s="36" t="n"/>
      <c r="DF424" s="36" t="n"/>
      <c r="DG424" s="36" t="n"/>
      <c r="DH424" s="36" t="n"/>
      <c r="DI424" s="36" t="n"/>
      <c r="DJ424" s="36" t="n"/>
      <c r="DK424" s="36" t="n"/>
      <c r="DL424" s="36" t="n"/>
      <c r="DM424" s="36" t="n"/>
      <c r="DN424" s="36" t="n"/>
      <c r="DO424" s="36" t="n"/>
      <c r="DP424" s="36" t="n"/>
      <c r="DQ424" s="36" t="n"/>
      <c r="DR424" s="36" t="n"/>
      <c r="DS424" s="36" t="n"/>
      <c r="DT424" s="36" t="n"/>
      <c r="DU424" s="36" t="n"/>
      <c r="DV424" s="36" t="n"/>
      <c r="DW424" s="36" t="n"/>
      <c r="DX424" s="36" t="n"/>
      <c r="DY424" s="36" t="n"/>
      <c r="DZ424" s="36" t="n"/>
      <c r="EA424" s="36" t="n"/>
      <c r="EB424" s="36" t="n"/>
      <c r="EC424" s="36" t="n"/>
      <c r="ED424" s="36" t="n"/>
      <c r="EE424" s="36" t="n"/>
      <c r="EF424" s="36" t="n"/>
      <c r="EG424" s="36" t="n"/>
      <c r="EH424" s="36" t="n"/>
      <c r="EI424" s="36" t="n"/>
      <c r="EJ424" s="36" t="n"/>
      <c r="EK424" s="36" t="n"/>
      <c r="EL424" s="36" t="n"/>
      <c r="EM424" s="36" t="n"/>
      <c r="EN424" s="36" t="n"/>
    </row>
    <row r="425">
      <c r="A425" s="36" t="n"/>
      <c r="B425" s="36" t="n"/>
      <c r="C425" s="144" t="n"/>
      <c r="D425" s="144" t="n"/>
      <c r="E425" s="135" t="n"/>
      <c r="F425" s="135" t="n"/>
      <c r="G425" s="135" t="n"/>
      <c r="H425" s="135" t="n"/>
      <c r="I425" s="135" t="n"/>
      <c r="J425" s="135" t="n"/>
      <c r="K425" s="135" t="n"/>
      <c r="L425" s="135" t="n"/>
      <c r="M425" s="135" t="n"/>
      <c r="N425" s="135" t="n"/>
      <c r="O425" s="135" t="n"/>
      <c r="P425" s="135" t="n"/>
      <c r="Q425" s="135" t="n"/>
      <c r="R425" s="135" t="n"/>
      <c r="S425" s="135" t="n"/>
      <c r="T425" s="135" t="n"/>
      <c r="U425" s="135" t="n"/>
      <c r="V425" s="135" t="n"/>
      <c r="W425" s="135" t="n"/>
      <c r="X425" s="135" t="n"/>
      <c r="Y425" s="135" t="n"/>
      <c r="Z425" s="135" t="n"/>
      <c r="AA425" s="135" t="n"/>
      <c r="AB425" s="135" t="n"/>
      <c r="AC425" s="135" t="n"/>
      <c r="AD425" s="135" t="n"/>
      <c r="AE425" s="135" t="n"/>
      <c r="AF425" s="135" t="n"/>
      <c r="AG425" s="135" t="n"/>
      <c r="AH425" s="135" t="n"/>
      <c r="AI425" s="135" t="n"/>
      <c r="AJ425" s="135" t="n"/>
      <c r="AK425" s="135" t="n"/>
      <c r="AL425" s="135" t="n"/>
      <c r="AM425" s="135" t="n"/>
      <c r="AN425" s="135" t="n"/>
      <c r="AO425" s="135" t="n"/>
      <c r="AP425" s="135" t="n"/>
      <c r="AQ425" s="135" t="n"/>
      <c r="AR425" s="135" t="n"/>
      <c r="AS425" s="135" t="n"/>
      <c r="AT425" s="135" t="n"/>
      <c r="AU425" s="135" t="n"/>
      <c r="AV425" s="135" t="n"/>
      <c r="AW425" s="135" t="n"/>
      <c r="AX425" s="135" t="n"/>
      <c r="AY425" s="135" t="n"/>
      <c r="AZ425" s="135" t="n"/>
      <c r="BA425" s="135" t="n"/>
      <c r="BB425" s="135" t="n"/>
      <c r="BC425" s="135" t="n"/>
      <c r="BD425" s="135" t="n"/>
      <c r="BE425" s="135" t="n"/>
      <c r="BF425" s="135" t="n"/>
      <c r="BG425" s="135" t="n"/>
      <c r="BH425" s="135" t="n"/>
      <c r="BI425" s="135" t="n"/>
      <c r="BJ425" s="135" t="n"/>
      <c r="BK425" s="135" t="n"/>
      <c r="BL425" s="135" t="n"/>
      <c r="BM425" s="135" t="n"/>
      <c r="BN425" s="135" t="n"/>
      <c r="BO425" s="135" t="n"/>
      <c r="BP425" s="135" t="n"/>
      <c r="BQ425" s="135" t="n"/>
      <c r="BR425" s="135" t="n"/>
      <c r="BS425" s="135" t="n"/>
      <c r="BT425" s="135" t="n"/>
      <c r="BU425" s="135" t="n"/>
      <c r="BV425" s="135" t="n"/>
      <c r="BW425" s="135" t="n"/>
      <c r="BX425" s="135" t="n"/>
      <c r="BY425" s="135" t="n"/>
      <c r="BZ425" s="135" t="n"/>
      <c r="CA425" s="135" t="n"/>
      <c r="CB425" s="135" t="n"/>
      <c r="CC425" s="135" t="n"/>
      <c r="CD425" s="135" t="n"/>
      <c r="CE425" s="135" t="n"/>
      <c r="CF425" s="135" t="n"/>
      <c r="CG425" s="135" t="n"/>
      <c r="CH425" s="135" t="n"/>
      <c r="CI425" s="135" t="n"/>
      <c r="CJ425" s="135" t="n"/>
      <c r="CK425" s="135" t="n"/>
      <c r="CL425" s="135" t="n"/>
      <c r="CM425" s="135" t="n"/>
      <c r="CN425" s="135" t="n"/>
      <c r="CO425" s="135" t="n"/>
      <c r="CP425" s="135" t="n"/>
      <c r="CQ425" s="135" t="n"/>
      <c r="CR425" s="135" t="n"/>
      <c r="CU425" s="36" t="n"/>
      <c r="CV425" s="36" t="n"/>
      <c r="CW425" s="36" t="n"/>
      <c r="CX425" s="36" t="n"/>
      <c r="CY425" s="36" t="n"/>
      <c r="CZ425" s="36" t="n"/>
      <c r="DA425" s="36" t="n"/>
      <c r="DB425" s="36" t="n"/>
      <c r="DC425" s="36" t="n"/>
      <c r="DD425" s="36" t="n"/>
      <c r="DE425" s="36" t="n"/>
      <c r="DF425" s="36" t="n"/>
      <c r="DG425" s="36" t="n"/>
      <c r="DH425" s="36" t="n"/>
      <c r="DI425" s="36" t="n"/>
      <c r="DJ425" s="36" t="n"/>
      <c r="DK425" s="36" t="n"/>
      <c r="DL425" s="36" t="n"/>
      <c r="DM425" s="36" t="n"/>
      <c r="DN425" s="36" t="n"/>
      <c r="DO425" s="36" t="n"/>
      <c r="DP425" s="36" t="n"/>
      <c r="DQ425" s="36" t="n"/>
      <c r="DR425" s="36" t="n"/>
      <c r="DS425" s="36" t="n"/>
      <c r="DT425" s="36" t="n"/>
      <c r="DU425" s="36" t="n"/>
      <c r="DV425" s="36" t="n"/>
      <c r="DW425" s="36" t="n"/>
      <c r="DX425" s="36" t="n"/>
      <c r="DY425" s="36" t="n"/>
      <c r="DZ425" s="36" t="n"/>
      <c r="EA425" s="36" t="n"/>
      <c r="EB425" s="36" t="n"/>
      <c r="EC425" s="36" t="n"/>
      <c r="ED425" s="36" t="n"/>
      <c r="EE425" s="36" t="n"/>
      <c r="EF425" s="36" t="n"/>
      <c r="EG425" s="36" t="n"/>
      <c r="EH425" s="36" t="n"/>
      <c r="EI425" s="36" t="n"/>
      <c r="EJ425" s="36" t="n"/>
      <c r="EK425" s="36" t="n"/>
      <c r="EL425" s="36" t="n"/>
      <c r="EM425" s="36" t="n"/>
      <c r="EN425" s="36" t="n"/>
    </row>
    <row r="426">
      <c r="A426" s="36" t="n"/>
      <c r="B426" s="36" t="n"/>
      <c r="C426" s="144" t="n"/>
      <c r="D426" s="144" t="n"/>
      <c r="E426" s="135" t="n"/>
      <c r="F426" s="135" t="n"/>
      <c r="G426" s="135" t="n"/>
      <c r="H426" s="135" t="n"/>
      <c r="I426" s="135" t="n"/>
      <c r="J426" s="135" t="n"/>
      <c r="K426" s="135" t="n"/>
      <c r="L426" s="135" t="n"/>
      <c r="M426" s="135" t="n"/>
      <c r="N426" s="135" t="n"/>
      <c r="O426" s="135" t="n"/>
      <c r="P426" s="135" t="n"/>
      <c r="Q426" s="135" t="n"/>
      <c r="R426" s="135" t="n"/>
      <c r="S426" s="135" t="n"/>
      <c r="T426" s="135" t="n"/>
      <c r="U426" s="135" t="n"/>
      <c r="V426" s="135" t="n"/>
      <c r="W426" s="135" t="n"/>
      <c r="X426" s="135" t="n"/>
      <c r="Y426" s="135" t="n"/>
      <c r="Z426" s="135" t="n"/>
      <c r="AA426" s="135" t="n"/>
      <c r="AB426" s="135" t="n"/>
      <c r="AC426" s="135" t="n"/>
      <c r="AD426" s="135" t="n"/>
      <c r="AE426" s="135" t="n"/>
      <c r="AF426" s="135" t="n"/>
      <c r="AG426" s="135" t="n"/>
      <c r="AH426" s="135" t="n"/>
      <c r="AI426" s="135" t="n"/>
      <c r="AJ426" s="135" t="n"/>
      <c r="AK426" s="135" t="n"/>
      <c r="AL426" s="135" t="n"/>
      <c r="AM426" s="135" t="n"/>
      <c r="AN426" s="135" t="n"/>
      <c r="AO426" s="135" t="n"/>
      <c r="AP426" s="135" t="n"/>
      <c r="AQ426" s="135" t="n"/>
      <c r="AR426" s="135" t="n"/>
      <c r="AS426" s="135" t="n"/>
      <c r="AT426" s="135" t="n"/>
      <c r="AU426" s="135" t="n"/>
      <c r="AV426" s="135" t="n"/>
      <c r="AW426" s="135" t="n"/>
      <c r="AX426" s="135" t="n"/>
      <c r="AY426" s="135" t="n"/>
      <c r="AZ426" s="135" t="n"/>
      <c r="BA426" s="135" t="n"/>
      <c r="BB426" s="135" t="n"/>
      <c r="BC426" s="135" t="n"/>
      <c r="BD426" s="135" t="n"/>
      <c r="BE426" s="135" t="n"/>
      <c r="BF426" s="135" t="n"/>
      <c r="BG426" s="135" t="n"/>
      <c r="BH426" s="135" t="n"/>
      <c r="BI426" s="135" t="n"/>
      <c r="BJ426" s="135" t="n"/>
      <c r="BK426" s="135" t="n"/>
      <c r="BL426" s="135" t="n"/>
      <c r="BM426" s="135" t="n"/>
      <c r="BN426" s="135" t="n"/>
      <c r="BO426" s="135" t="n"/>
      <c r="BP426" s="135" t="n"/>
      <c r="BQ426" s="135" t="n"/>
      <c r="BR426" s="135" t="n"/>
      <c r="BS426" s="135" t="n"/>
      <c r="BT426" s="135" t="n"/>
      <c r="BU426" s="135" t="n"/>
      <c r="BV426" s="135" t="n"/>
      <c r="BW426" s="135" t="n"/>
      <c r="BX426" s="135" t="n"/>
      <c r="BY426" s="135" t="n"/>
      <c r="BZ426" s="135" t="n"/>
      <c r="CA426" s="135" t="n"/>
      <c r="CB426" s="135" t="n"/>
      <c r="CC426" s="135" t="n"/>
      <c r="CD426" s="135" t="n"/>
      <c r="CE426" s="135" t="n"/>
      <c r="CF426" s="135" t="n"/>
      <c r="CG426" s="135" t="n"/>
      <c r="CH426" s="135" t="n"/>
      <c r="CI426" s="135" t="n"/>
      <c r="CJ426" s="135" t="n"/>
      <c r="CK426" s="135" t="n"/>
      <c r="CL426" s="135" t="n"/>
      <c r="CM426" s="135" t="n"/>
      <c r="CN426" s="135" t="n"/>
      <c r="CO426" s="135" t="n"/>
      <c r="CP426" s="135" t="n"/>
      <c r="CQ426" s="135" t="n"/>
      <c r="CR426" s="135" t="n"/>
      <c r="CU426" s="36" t="n"/>
      <c r="CV426" s="36" t="n"/>
      <c r="CW426" s="36" t="n"/>
      <c r="CX426" s="36" t="n"/>
      <c r="CY426" s="36" t="n"/>
      <c r="CZ426" s="36" t="n"/>
      <c r="DA426" s="36" t="n"/>
      <c r="DB426" s="36" t="n"/>
      <c r="DC426" s="36" t="n"/>
      <c r="DD426" s="36" t="n"/>
      <c r="DE426" s="36" t="n"/>
      <c r="DF426" s="36" t="n"/>
      <c r="DG426" s="36" t="n"/>
      <c r="DH426" s="36" t="n"/>
      <c r="DI426" s="36" t="n"/>
      <c r="DJ426" s="36" t="n"/>
      <c r="DK426" s="36" t="n"/>
      <c r="DL426" s="36" t="n"/>
      <c r="DM426" s="36" t="n"/>
      <c r="DN426" s="36" t="n"/>
      <c r="DO426" s="36" t="n"/>
      <c r="DP426" s="36" t="n"/>
      <c r="DQ426" s="36" t="n"/>
      <c r="DR426" s="36" t="n"/>
      <c r="DS426" s="36" t="n"/>
      <c r="DT426" s="36" t="n"/>
      <c r="DU426" s="36" t="n"/>
      <c r="DV426" s="36" t="n"/>
      <c r="DW426" s="36" t="n"/>
      <c r="DX426" s="36" t="n"/>
      <c r="DY426" s="36" t="n"/>
      <c r="DZ426" s="36" t="n"/>
      <c r="EA426" s="36" t="n"/>
      <c r="EB426" s="36" t="n"/>
      <c r="EC426" s="36" t="n"/>
      <c r="ED426" s="36" t="n"/>
      <c r="EE426" s="36" t="n"/>
      <c r="EF426" s="36" t="n"/>
      <c r="EG426" s="36" t="n"/>
      <c r="EH426" s="36" t="n"/>
      <c r="EI426" s="36" t="n"/>
      <c r="EJ426" s="36" t="n"/>
      <c r="EK426" s="36" t="n"/>
      <c r="EL426" s="36" t="n"/>
      <c r="EM426" s="36" t="n"/>
      <c r="EN426" s="36" t="n"/>
    </row>
    <row r="427">
      <c r="A427" s="36" t="n"/>
      <c r="B427" s="36" t="n"/>
      <c r="C427" s="144" t="n"/>
      <c r="D427" s="144" t="n"/>
      <c r="E427" s="135" t="n"/>
      <c r="F427" s="135" t="n"/>
      <c r="G427" s="135" t="n"/>
      <c r="H427" s="135" t="n"/>
      <c r="I427" s="135" t="n"/>
      <c r="J427" s="135" t="n"/>
      <c r="K427" s="135" t="n"/>
      <c r="L427" s="135" t="n"/>
      <c r="M427" s="135" t="n"/>
      <c r="N427" s="135" t="n"/>
      <c r="O427" s="135" t="n"/>
      <c r="P427" s="135" t="n"/>
      <c r="Q427" s="135" t="n"/>
      <c r="R427" s="135" t="n"/>
      <c r="S427" s="135" t="n"/>
      <c r="T427" s="135" t="n"/>
      <c r="U427" s="135" t="n"/>
      <c r="V427" s="135" t="n"/>
      <c r="W427" s="135" t="n"/>
      <c r="X427" s="135" t="n"/>
      <c r="Y427" s="135" t="n"/>
      <c r="Z427" s="135" t="n"/>
      <c r="AA427" s="135" t="n"/>
      <c r="AB427" s="135" t="n"/>
      <c r="AC427" s="135" t="n"/>
      <c r="AD427" s="135" t="n"/>
      <c r="AE427" s="135" t="n"/>
      <c r="AF427" s="135" t="n"/>
      <c r="AG427" s="135" t="n"/>
      <c r="AH427" s="135" t="n"/>
      <c r="AI427" s="135" t="n"/>
      <c r="AJ427" s="135" t="n"/>
      <c r="AK427" s="135" t="n"/>
      <c r="AL427" s="135" t="n"/>
      <c r="AM427" s="135" t="n"/>
      <c r="AN427" s="135" t="n"/>
      <c r="AO427" s="135" t="n"/>
      <c r="AP427" s="135" t="n"/>
      <c r="AQ427" s="135" t="n"/>
      <c r="AR427" s="135" t="n"/>
      <c r="AS427" s="135" t="n"/>
      <c r="AT427" s="135" t="n"/>
      <c r="AU427" s="135" t="n"/>
      <c r="AV427" s="135" t="n"/>
      <c r="AW427" s="135" t="n"/>
      <c r="AX427" s="135" t="n"/>
      <c r="AY427" s="135" t="n"/>
      <c r="AZ427" s="135" t="n"/>
      <c r="BA427" s="135" t="n"/>
      <c r="BB427" s="135" t="n"/>
      <c r="BC427" s="135" t="n"/>
      <c r="BD427" s="135" t="n"/>
      <c r="BE427" s="135" t="n"/>
      <c r="BF427" s="135" t="n"/>
      <c r="BG427" s="135" t="n"/>
      <c r="BH427" s="135" t="n"/>
      <c r="BI427" s="135" t="n"/>
      <c r="BJ427" s="135" t="n"/>
      <c r="BK427" s="135" t="n"/>
      <c r="BL427" s="135" t="n"/>
      <c r="BM427" s="135" t="n"/>
      <c r="BN427" s="135" t="n"/>
      <c r="BO427" s="135" t="n"/>
      <c r="BP427" s="135" t="n"/>
      <c r="BQ427" s="135" t="n"/>
      <c r="BR427" s="135" t="n"/>
      <c r="BS427" s="135" t="n"/>
      <c r="BT427" s="135" t="n"/>
      <c r="BU427" s="135" t="n"/>
      <c r="BV427" s="135" t="n"/>
      <c r="BW427" s="135" t="n"/>
      <c r="BX427" s="135" t="n"/>
      <c r="BY427" s="135" t="n"/>
      <c r="BZ427" s="135" t="n"/>
      <c r="CA427" s="135" t="n"/>
      <c r="CB427" s="135" t="n"/>
      <c r="CC427" s="135" t="n"/>
      <c r="CD427" s="135" t="n"/>
      <c r="CE427" s="135" t="n"/>
      <c r="CF427" s="135" t="n"/>
      <c r="CG427" s="135" t="n"/>
      <c r="CH427" s="135" t="n"/>
      <c r="CI427" s="135" t="n"/>
      <c r="CJ427" s="135" t="n"/>
      <c r="CK427" s="135" t="n"/>
      <c r="CL427" s="135" t="n"/>
      <c r="CM427" s="135" t="n"/>
      <c r="CN427" s="135" t="n"/>
      <c r="CO427" s="135" t="n"/>
      <c r="CP427" s="135" t="n"/>
      <c r="CQ427" s="135" t="n"/>
      <c r="CR427" s="135" t="n"/>
      <c r="CU427" s="36" t="n"/>
      <c r="CV427" s="36" t="n"/>
      <c r="CW427" s="36" t="n"/>
      <c r="CX427" s="36" t="n"/>
      <c r="CY427" s="36" t="n"/>
      <c r="CZ427" s="36" t="n"/>
      <c r="DA427" s="36" t="n"/>
      <c r="DB427" s="36" t="n"/>
      <c r="DC427" s="36" t="n"/>
      <c r="DD427" s="36" t="n"/>
      <c r="DE427" s="36" t="n"/>
      <c r="DF427" s="36" t="n"/>
      <c r="DG427" s="36" t="n"/>
      <c r="DH427" s="36" t="n"/>
      <c r="DI427" s="36" t="n"/>
      <c r="DJ427" s="36" t="n"/>
      <c r="DK427" s="36" t="n"/>
      <c r="DL427" s="36" t="n"/>
      <c r="DM427" s="36" t="n"/>
      <c r="DN427" s="36" t="n"/>
      <c r="DO427" s="36" t="n"/>
      <c r="DP427" s="36" t="n"/>
      <c r="DQ427" s="36" t="n"/>
      <c r="DR427" s="36" t="n"/>
      <c r="DS427" s="36" t="n"/>
      <c r="DT427" s="36" t="n"/>
      <c r="DU427" s="36" t="n"/>
      <c r="DV427" s="36" t="n"/>
      <c r="DW427" s="36" t="n"/>
      <c r="DX427" s="36" t="n"/>
      <c r="DY427" s="36" t="n"/>
      <c r="DZ427" s="36" t="n"/>
      <c r="EA427" s="36" t="n"/>
      <c r="EB427" s="36" t="n"/>
      <c r="EC427" s="36" t="n"/>
      <c r="ED427" s="36" t="n"/>
      <c r="EE427" s="36" t="n"/>
      <c r="EF427" s="36" t="n"/>
      <c r="EG427" s="36" t="n"/>
      <c r="EH427" s="36" t="n"/>
      <c r="EI427" s="36" t="n"/>
      <c r="EJ427" s="36" t="n"/>
      <c r="EK427" s="36" t="n"/>
      <c r="EL427" s="36" t="n"/>
      <c r="EM427" s="36" t="n"/>
      <c r="EN427" s="36" t="n"/>
    </row>
    <row r="428">
      <c r="A428" s="36" t="n"/>
      <c r="B428" s="36" t="n"/>
      <c r="C428" s="144" t="n"/>
      <c r="D428" s="144" t="n"/>
      <c r="E428" s="135" t="n"/>
      <c r="F428" s="135" t="n"/>
      <c r="G428" s="135" t="n"/>
      <c r="H428" s="135" t="n"/>
      <c r="I428" s="135" t="n"/>
      <c r="J428" s="135" t="n"/>
      <c r="K428" s="135" t="n"/>
      <c r="L428" s="135" t="n"/>
      <c r="M428" s="135" t="n"/>
      <c r="N428" s="135" t="n"/>
      <c r="O428" s="135" t="n"/>
      <c r="P428" s="135" t="n"/>
      <c r="Q428" s="135" t="n"/>
      <c r="R428" s="135" t="n"/>
      <c r="S428" s="135" t="n"/>
      <c r="T428" s="135" t="n"/>
      <c r="U428" s="135" t="n"/>
      <c r="V428" s="135" t="n"/>
      <c r="W428" s="135" t="n"/>
      <c r="X428" s="135" t="n"/>
      <c r="Y428" s="135" t="n"/>
      <c r="Z428" s="135" t="n"/>
      <c r="AA428" s="135" t="n"/>
      <c r="AB428" s="135" t="n"/>
      <c r="AC428" s="135" t="n"/>
      <c r="AD428" s="135" t="n"/>
      <c r="AE428" s="135" t="n"/>
      <c r="AF428" s="135" t="n"/>
      <c r="AG428" s="135" t="n"/>
      <c r="AH428" s="135" t="n"/>
      <c r="AI428" s="135" t="n"/>
      <c r="AJ428" s="135" t="n"/>
      <c r="AK428" s="135" t="n"/>
      <c r="AL428" s="135" t="n"/>
      <c r="AM428" s="135" t="n"/>
      <c r="AN428" s="135" t="n"/>
      <c r="AO428" s="135" t="n"/>
      <c r="AP428" s="135" t="n"/>
      <c r="AQ428" s="135" t="n"/>
      <c r="AR428" s="135" t="n"/>
      <c r="AS428" s="135" t="n"/>
      <c r="AT428" s="135" t="n"/>
      <c r="AU428" s="135" t="n"/>
      <c r="AV428" s="135" t="n"/>
      <c r="AW428" s="135" t="n"/>
      <c r="AX428" s="135" t="n"/>
      <c r="AY428" s="135" t="n"/>
      <c r="AZ428" s="135" t="n"/>
      <c r="BA428" s="135" t="n"/>
      <c r="BB428" s="135" t="n"/>
      <c r="BC428" s="135" t="n"/>
      <c r="BD428" s="135" t="n"/>
      <c r="BE428" s="135" t="n"/>
      <c r="BF428" s="135" t="n"/>
      <c r="BG428" s="135" t="n"/>
      <c r="BH428" s="135" t="n"/>
      <c r="BI428" s="135" t="n"/>
      <c r="BJ428" s="135" t="n"/>
      <c r="BK428" s="135" t="n"/>
      <c r="BL428" s="135" t="n"/>
      <c r="BM428" s="135" t="n"/>
      <c r="BN428" s="135" t="n"/>
      <c r="BO428" s="135" t="n"/>
      <c r="BP428" s="135" t="n"/>
      <c r="BQ428" s="135" t="n"/>
      <c r="BR428" s="135" t="n"/>
      <c r="BS428" s="135" t="n"/>
      <c r="BT428" s="135" t="n"/>
      <c r="BU428" s="135" t="n"/>
      <c r="BV428" s="135" t="n"/>
      <c r="BW428" s="135" t="n"/>
      <c r="BX428" s="135" t="n"/>
      <c r="BY428" s="135" t="n"/>
      <c r="BZ428" s="135" t="n"/>
      <c r="CA428" s="135" t="n"/>
      <c r="CB428" s="135" t="n"/>
      <c r="CC428" s="135" t="n"/>
      <c r="CD428" s="135" t="n"/>
      <c r="CE428" s="135" t="n"/>
      <c r="CF428" s="135" t="n"/>
      <c r="CG428" s="135" t="n"/>
      <c r="CH428" s="135" t="n"/>
      <c r="CI428" s="135" t="n"/>
      <c r="CJ428" s="135" t="n"/>
      <c r="CK428" s="135" t="n"/>
      <c r="CL428" s="135" t="n"/>
      <c r="CM428" s="135" t="n"/>
      <c r="CN428" s="135" t="n"/>
      <c r="CO428" s="135" t="n"/>
      <c r="CP428" s="135" t="n"/>
      <c r="CQ428" s="135" t="n"/>
      <c r="CR428" s="135" t="n"/>
      <c r="CU428" s="36" t="n"/>
      <c r="CV428" s="36" t="n"/>
      <c r="CW428" s="36" t="n"/>
      <c r="CX428" s="36" t="n"/>
      <c r="CY428" s="36" t="n"/>
      <c r="CZ428" s="36" t="n"/>
      <c r="DA428" s="36" t="n"/>
      <c r="DB428" s="36" t="n"/>
      <c r="DC428" s="36" t="n"/>
      <c r="DD428" s="36" t="n"/>
      <c r="DE428" s="36" t="n"/>
      <c r="DF428" s="36" t="n"/>
      <c r="DG428" s="36" t="n"/>
      <c r="DH428" s="36" t="n"/>
      <c r="DI428" s="36" t="n"/>
      <c r="DJ428" s="36" t="n"/>
      <c r="DK428" s="36" t="n"/>
      <c r="DL428" s="36" t="n"/>
      <c r="DM428" s="36" t="n"/>
      <c r="DN428" s="36" t="n"/>
      <c r="DO428" s="36" t="n"/>
      <c r="DP428" s="36" t="n"/>
      <c r="DQ428" s="36" t="n"/>
      <c r="DR428" s="36" t="n"/>
      <c r="DS428" s="36" t="n"/>
      <c r="DT428" s="36" t="n"/>
      <c r="DU428" s="36" t="n"/>
      <c r="DV428" s="36" t="n"/>
      <c r="DW428" s="36" t="n"/>
      <c r="DX428" s="36" t="n"/>
      <c r="DY428" s="36" t="n"/>
      <c r="DZ428" s="36" t="n"/>
      <c r="EA428" s="36" t="n"/>
      <c r="EB428" s="36" t="n"/>
      <c r="EC428" s="36" t="n"/>
      <c r="ED428" s="36" t="n"/>
      <c r="EE428" s="36" t="n"/>
      <c r="EF428" s="36" t="n"/>
      <c r="EG428" s="36" t="n"/>
      <c r="EH428" s="36" t="n"/>
      <c r="EI428" s="36" t="n"/>
      <c r="EJ428" s="36" t="n"/>
      <c r="EK428" s="36" t="n"/>
      <c r="EL428" s="36" t="n"/>
      <c r="EM428" s="36" t="n"/>
      <c r="EN428" s="36" t="n"/>
    </row>
    <row r="429">
      <c r="A429" s="36" t="n"/>
      <c r="B429" s="36" t="n"/>
      <c r="C429" s="144" t="n"/>
      <c r="D429" s="144" t="n"/>
      <c r="E429" s="135" t="n"/>
      <c r="F429" s="135" t="n"/>
      <c r="G429" s="135" t="n"/>
      <c r="H429" s="135" t="n"/>
      <c r="I429" s="135" t="n"/>
      <c r="J429" s="135" t="n"/>
      <c r="K429" s="135" t="n"/>
      <c r="L429" s="135" t="n"/>
      <c r="M429" s="135" t="n"/>
      <c r="N429" s="135" t="n"/>
      <c r="O429" s="135" t="n"/>
      <c r="P429" s="135" t="n"/>
      <c r="Q429" s="135" t="n"/>
      <c r="R429" s="135" t="n"/>
      <c r="S429" s="135" t="n"/>
      <c r="T429" s="135" t="n"/>
      <c r="U429" s="135" t="n"/>
      <c r="V429" s="135" t="n"/>
      <c r="W429" s="135" t="n"/>
      <c r="X429" s="135" t="n"/>
      <c r="Y429" s="135" t="n"/>
      <c r="Z429" s="135" t="n"/>
      <c r="AA429" s="135" t="n"/>
      <c r="AB429" s="135" t="n"/>
      <c r="AC429" s="135" t="n"/>
      <c r="AD429" s="135" t="n"/>
      <c r="AE429" s="135" t="n"/>
      <c r="AF429" s="135" t="n"/>
      <c r="AG429" s="135" t="n"/>
      <c r="AH429" s="135" t="n"/>
      <c r="AI429" s="135" t="n"/>
      <c r="AJ429" s="135" t="n"/>
      <c r="AK429" s="135" t="n"/>
      <c r="AL429" s="135" t="n"/>
      <c r="AM429" s="135" t="n"/>
      <c r="AN429" s="135" t="n"/>
      <c r="AO429" s="135" t="n"/>
      <c r="AP429" s="135" t="n"/>
      <c r="AQ429" s="135" t="n"/>
      <c r="AR429" s="135" t="n"/>
      <c r="AS429" s="135" t="n"/>
      <c r="AT429" s="135" t="n"/>
      <c r="AU429" s="135" t="n"/>
      <c r="AV429" s="135" t="n"/>
      <c r="AW429" s="135" t="n"/>
      <c r="AX429" s="135" t="n"/>
      <c r="AY429" s="135" t="n"/>
      <c r="AZ429" s="135" t="n"/>
      <c r="BA429" s="135" t="n"/>
      <c r="BB429" s="135" t="n"/>
      <c r="BC429" s="135" t="n"/>
      <c r="BD429" s="135" t="n"/>
      <c r="BE429" s="135" t="n"/>
      <c r="BF429" s="135" t="n"/>
      <c r="BG429" s="135" t="n"/>
      <c r="BH429" s="135" t="n"/>
      <c r="BI429" s="135" t="n"/>
      <c r="BJ429" s="135" t="n"/>
      <c r="BK429" s="135" t="n"/>
      <c r="BL429" s="135" t="n"/>
      <c r="BM429" s="135" t="n"/>
      <c r="BN429" s="135" t="n"/>
      <c r="BO429" s="135" t="n"/>
      <c r="BP429" s="135" t="n"/>
      <c r="BQ429" s="135" t="n"/>
      <c r="BR429" s="135" t="n"/>
      <c r="BS429" s="135" t="n"/>
      <c r="BT429" s="135" t="n"/>
      <c r="BU429" s="135" t="n"/>
      <c r="BV429" s="135" t="n"/>
      <c r="BW429" s="135" t="n"/>
      <c r="BX429" s="135" t="n"/>
      <c r="BY429" s="135" t="n"/>
      <c r="BZ429" s="135" t="n"/>
      <c r="CA429" s="135" t="n"/>
      <c r="CB429" s="135" t="n"/>
      <c r="CC429" s="135" t="n"/>
      <c r="CD429" s="135" t="n"/>
      <c r="CE429" s="135" t="n"/>
      <c r="CF429" s="135" t="n"/>
      <c r="CG429" s="135" t="n"/>
      <c r="CH429" s="135" t="n"/>
      <c r="CI429" s="135" t="n"/>
      <c r="CJ429" s="135" t="n"/>
      <c r="CK429" s="135" t="n"/>
      <c r="CL429" s="135" t="n"/>
      <c r="CM429" s="135" t="n"/>
      <c r="CN429" s="135" t="n"/>
      <c r="CO429" s="135" t="n"/>
      <c r="CP429" s="135" t="n"/>
      <c r="CQ429" s="135" t="n"/>
      <c r="CR429" s="135" t="n"/>
      <c r="CU429" s="36" t="n"/>
      <c r="CV429" s="36" t="n"/>
      <c r="CW429" s="36" t="n"/>
      <c r="CX429" s="36" t="n"/>
      <c r="CY429" s="36" t="n"/>
      <c r="CZ429" s="36" t="n"/>
      <c r="DA429" s="36" t="n"/>
      <c r="DB429" s="36" t="n"/>
      <c r="DC429" s="36" t="n"/>
      <c r="DD429" s="36" t="n"/>
      <c r="DE429" s="36" t="n"/>
      <c r="DF429" s="36" t="n"/>
      <c r="DG429" s="36" t="n"/>
      <c r="DH429" s="36" t="n"/>
      <c r="DI429" s="36" t="n"/>
      <c r="DJ429" s="36" t="n"/>
      <c r="DK429" s="36" t="n"/>
      <c r="DL429" s="36" t="n"/>
      <c r="DM429" s="36" t="n"/>
      <c r="DN429" s="36" t="n"/>
      <c r="DO429" s="36" t="n"/>
      <c r="DP429" s="36" t="n"/>
      <c r="DQ429" s="36" t="n"/>
      <c r="DR429" s="36" t="n"/>
      <c r="DS429" s="36" t="n"/>
      <c r="DT429" s="36" t="n"/>
      <c r="DU429" s="36" t="n"/>
      <c r="DV429" s="36" t="n"/>
      <c r="DW429" s="36" t="n"/>
      <c r="DX429" s="36" t="n"/>
      <c r="DY429" s="36" t="n"/>
      <c r="DZ429" s="36" t="n"/>
      <c r="EA429" s="36" t="n"/>
      <c r="EB429" s="36" t="n"/>
      <c r="EC429" s="36" t="n"/>
      <c r="ED429" s="36" t="n"/>
      <c r="EE429" s="36" t="n"/>
      <c r="EF429" s="36" t="n"/>
      <c r="EG429" s="36" t="n"/>
      <c r="EH429" s="36" t="n"/>
      <c r="EI429" s="36" t="n"/>
      <c r="EJ429" s="36" t="n"/>
      <c r="EK429" s="36" t="n"/>
      <c r="EL429" s="36" t="n"/>
      <c r="EM429" s="36" t="n"/>
      <c r="EN429" s="36" t="n"/>
    </row>
    <row r="430">
      <c r="A430" s="36" t="n"/>
      <c r="B430" s="36" t="n"/>
      <c r="C430" s="144" t="n"/>
      <c r="D430" s="144" t="n"/>
      <c r="E430" s="135" t="n"/>
      <c r="F430" s="135" t="n"/>
      <c r="G430" s="135" t="n"/>
      <c r="H430" s="135" t="n"/>
      <c r="I430" s="135" t="n"/>
      <c r="J430" s="135" t="n"/>
      <c r="K430" s="135" t="n"/>
      <c r="L430" s="135" t="n"/>
      <c r="M430" s="135" t="n"/>
      <c r="N430" s="135" t="n"/>
      <c r="O430" s="135" t="n"/>
      <c r="P430" s="135" t="n"/>
      <c r="Q430" s="135" t="n"/>
      <c r="R430" s="135" t="n"/>
      <c r="S430" s="135" t="n"/>
      <c r="T430" s="135" t="n"/>
      <c r="U430" s="135" t="n"/>
      <c r="V430" s="135" t="n"/>
      <c r="W430" s="135" t="n"/>
      <c r="X430" s="135" t="n"/>
      <c r="Y430" s="135" t="n"/>
      <c r="Z430" s="135" t="n"/>
      <c r="AA430" s="135" t="n"/>
      <c r="AB430" s="135" t="n"/>
      <c r="AC430" s="135" t="n"/>
      <c r="AD430" s="135" t="n"/>
      <c r="AE430" s="135" t="n"/>
      <c r="AF430" s="135" t="n"/>
      <c r="AG430" s="135" t="n"/>
      <c r="AH430" s="135" t="n"/>
      <c r="AI430" s="135" t="n"/>
      <c r="AJ430" s="135" t="n"/>
      <c r="AK430" s="135" t="n"/>
      <c r="AL430" s="135" t="n"/>
      <c r="AM430" s="135" t="n"/>
      <c r="AN430" s="135" t="n"/>
      <c r="AO430" s="135" t="n"/>
      <c r="AP430" s="135" t="n"/>
      <c r="AQ430" s="135" t="n"/>
      <c r="AR430" s="135" t="n"/>
      <c r="AS430" s="135" t="n"/>
      <c r="AT430" s="135" t="n"/>
      <c r="AU430" s="135" t="n"/>
      <c r="AV430" s="135" t="n"/>
      <c r="AW430" s="135" t="n"/>
      <c r="AX430" s="135" t="n"/>
      <c r="AY430" s="135" t="n"/>
      <c r="AZ430" s="135" t="n"/>
      <c r="BA430" s="135" t="n"/>
      <c r="BB430" s="135" t="n"/>
      <c r="BC430" s="135" t="n"/>
      <c r="BD430" s="135" t="n"/>
      <c r="BE430" s="135" t="n"/>
      <c r="BF430" s="135" t="n"/>
      <c r="BG430" s="135" t="n"/>
      <c r="BH430" s="135" t="n"/>
      <c r="BI430" s="135" t="n"/>
      <c r="BJ430" s="135" t="n"/>
      <c r="BK430" s="135" t="n"/>
      <c r="BL430" s="135" t="n"/>
      <c r="BM430" s="135" t="n"/>
      <c r="BN430" s="135" t="n"/>
      <c r="BO430" s="135" t="n"/>
      <c r="BP430" s="135" t="n"/>
      <c r="BQ430" s="135" t="n"/>
      <c r="BR430" s="135" t="n"/>
      <c r="BS430" s="135" t="n"/>
      <c r="BT430" s="135" t="n"/>
      <c r="BU430" s="135" t="n"/>
      <c r="BV430" s="135" t="n"/>
      <c r="BW430" s="135" t="n"/>
      <c r="BX430" s="135" t="n"/>
      <c r="BY430" s="135" t="n"/>
      <c r="BZ430" s="135" t="n"/>
      <c r="CA430" s="135" t="n"/>
      <c r="CB430" s="135" t="n"/>
      <c r="CC430" s="135" t="n"/>
      <c r="CD430" s="135" t="n"/>
      <c r="CE430" s="135" t="n"/>
      <c r="CF430" s="135" t="n"/>
      <c r="CG430" s="135" t="n"/>
      <c r="CH430" s="135" t="n"/>
      <c r="CI430" s="135" t="n"/>
      <c r="CJ430" s="135" t="n"/>
      <c r="CK430" s="135" t="n"/>
      <c r="CL430" s="135" t="n"/>
      <c r="CM430" s="135" t="n"/>
      <c r="CN430" s="135" t="n"/>
      <c r="CO430" s="135" t="n"/>
      <c r="CP430" s="135" t="n"/>
      <c r="CQ430" s="135" t="n"/>
      <c r="CR430" s="135" t="n"/>
      <c r="CU430" s="36" t="n"/>
      <c r="CV430" s="36" t="n"/>
      <c r="CW430" s="36" t="n"/>
      <c r="CX430" s="36" t="n"/>
      <c r="CY430" s="36" t="n"/>
      <c r="CZ430" s="36" t="n"/>
      <c r="DA430" s="36" t="n"/>
      <c r="DB430" s="36" t="n"/>
      <c r="DC430" s="36" t="n"/>
      <c r="DD430" s="36" t="n"/>
      <c r="DE430" s="36" t="n"/>
      <c r="DF430" s="36" t="n"/>
      <c r="DG430" s="36" t="n"/>
      <c r="DH430" s="36" t="n"/>
      <c r="DI430" s="36" t="n"/>
      <c r="DJ430" s="36" t="n"/>
      <c r="DK430" s="36" t="n"/>
      <c r="DL430" s="36" t="n"/>
      <c r="DM430" s="36" t="n"/>
      <c r="DN430" s="36" t="n"/>
      <c r="DO430" s="36" t="n"/>
      <c r="DP430" s="36" t="n"/>
      <c r="DQ430" s="36" t="n"/>
      <c r="DR430" s="36" t="n"/>
      <c r="DS430" s="36" t="n"/>
      <c r="DT430" s="36" t="n"/>
      <c r="DU430" s="36" t="n"/>
      <c r="DV430" s="36" t="n"/>
      <c r="DW430" s="36" t="n"/>
      <c r="DX430" s="36" t="n"/>
      <c r="DY430" s="36" t="n"/>
      <c r="DZ430" s="36" t="n"/>
      <c r="EA430" s="36" t="n"/>
      <c r="EB430" s="36" t="n"/>
      <c r="EC430" s="36" t="n"/>
      <c r="ED430" s="36" t="n"/>
      <c r="EE430" s="36" t="n"/>
      <c r="EF430" s="36" t="n"/>
      <c r="EG430" s="36" t="n"/>
      <c r="EH430" s="36" t="n"/>
      <c r="EI430" s="36" t="n"/>
      <c r="EJ430" s="36" t="n"/>
      <c r="EK430" s="36" t="n"/>
      <c r="EL430" s="36" t="n"/>
      <c r="EM430" s="36" t="n"/>
      <c r="EN430" s="36" t="n"/>
    </row>
    <row r="431">
      <c r="A431" s="36" t="n"/>
      <c r="B431" s="36" t="n"/>
      <c r="C431" s="144" t="n"/>
      <c r="D431" s="144" t="n"/>
      <c r="E431" s="135" t="n"/>
      <c r="F431" s="135" t="n"/>
      <c r="G431" s="135" t="n"/>
      <c r="H431" s="135" t="n"/>
      <c r="I431" s="135" t="n"/>
      <c r="J431" s="135" t="n"/>
      <c r="K431" s="135" t="n"/>
      <c r="L431" s="135" t="n"/>
      <c r="M431" s="135" t="n"/>
      <c r="N431" s="135" t="n"/>
      <c r="O431" s="135" t="n"/>
      <c r="P431" s="135" t="n"/>
      <c r="Q431" s="135" t="n"/>
      <c r="R431" s="135" t="n"/>
      <c r="S431" s="135" t="n"/>
      <c r="T431" s="135" t="n"/>
      <c r="U431" s="135" t="n"/>
      <c r="V431" s="135" t="n"/>
      <c r="W431" s="135" t="n"/>
      <c r="X431" s="135" t="n"/>
      <c r="Y431" s="135" t="n"/>
      <c r="Z431" s="135" t="n"/>
      <c r="AA431" s="135" t="n"/>
      <c r="AB431" s="135" t="n"/>
      <c r="AC431" s="135" t="n"/>
      <c r="AD431" s="135" t="n"/>
      <c r="AE431" s="135" t="n"/>
      <c r="AF431" s="135" t="n"/>
      <c r="AG431" s="135" t="n"/>
      <c r="AH431" s="135" t="n"/>
      <c r="AI431" s="135" t="n"/>
      <c r="AJ431" s="135" t="n"/>
      <c r="AK431" s="135" t="n"/>
      <c r="AL431" s="135" t="n"/>
      <c r="AM431" s="135" t="n"/>
      <c r="AN431" s="135" t="n"/>
      <c r="AO431" s="135" t="n"/>
      <c r="AP431" s="135" t="n"/>
      <c r="AQ431" s="135" t="n"/>
      <c r="AR431" s="135" t="n"/>
      <c r="AS431" s="135" t="n"/>
      <c r="AT431" s="135" t="n"/>
      <c r="AU431" s="135" t="n"/>
      <c r="AV431" s="135" t="n"/>
      <c r="AW431" s="135" t="n"/>
      <c r="AX431" s="135" t="n"/>
      <c r="AY431" s="135" t="n"/>
      <c r="AZ431" s="135" t="n"/>
      <c r="BA431" s="135" t="n"/>
      <c r="BB431" s="135" t="n"/>
      <c r="BC431" s="135" t="n"/>
      <c r="BD431" s="135" t="n"/>
      <c r="BE431" s="135" t="n"/>
      <c r="BF431" s="135" t="n"/>
      <c r="BG431" s="135" t="n"/>
      <c r="BH431" s="135" t="n"/>
      <c r="BI431" s="135" t="n"/>
      <c r="BJ431" s="135" t="n"/>
      <c r="BK431" s="135" t="n"/>
      <c r="BL431" s="135" t="n"/>
      <c r="BM431" s="135" t="n"/>
      <c r="BN431" s="135" t="n"/>
      <c r="BO431" s="135" t="n"/>
      <c r="BP431" s="135" t="n"/>
      <c r="BQ431" s="135" t="n"/>
      <c r="BR431" s="135" t="n"/>
      <c r="BS431" s="135" t="n"/>
      <c r="BT431" s="135" t="n"/>
      <c r="BU431" s="135" t="n"/>
      <c r="BV431" s="135" t="n"/>
      <c r="BW431" s="135" t="n"/>
      <c r="BX431" s="135" t="n"/>
      <c r="BY431" s="135" t="n"/>
      <c r="BZ431" s="135" t="n"/>
      <c r="CA431" s="135" t="n"/>
      <c r="CB431" s="135" t="n"/>
      <c r="CC431" s="135" t="n"/>
      <c r="CD431" s="135" t="n"/>
      <c r="CE431" s="135" t="n"/>
      <c r="CF431" s="135" t="n"/>
      <c r="CG431" s="135" t="n"/>
      <c r="CH431" s="135" t="n"/>
      <c r="CI431" s="135" t="n"/>
      <c r="CJ431" s="135" t="n"/>
      <c r="CK431" s="135" t="n"/>
      <c r="CL431" s="135" t="n"/>
      <c r="CM431" s="135" t="n"/>
      <c r="CN431" s="135" t="n"/>
      <c r="CO431" s="135" t="n"/>
      <c r="CP431" s="135" t="n"/>
      <c r="CQ431" s="135" t="n"/>
      <c r="CR431" s="135" t="n"/>
      <c r="CU431" s="36" t="n"/>
      <c r="CV431" s="36" t="n"/>
      <c r="CW431" s="36" t="n"/>
      <c r="CX431" s="36" t="n"/>
      <c r="CY431" s="36" t="n"/>
      <c r="CZ431" s="36" t="n"/>
      <c r="DA431" s="36" t="n"/>
      <c r="DB431" s="36" t="n"/>
      <c r="DC431" s="36" t="n"/>
      <c r="DD431" s="36" t="n"/>
      <c r="DE431" s="36" t="n"/>
      <c r="DF431" s="36" t="n"/>
      <c r="DG431" s="36" t="n"/>
      <c r="DH431" s="36" t="n"/>
      <c r="DI431" s="36" t="n"/>
      <c r="DJ431" s="36" t="n"/>
      <c r="DK431" s="36" t="n"/>
      <c r="DL431" s="36" t="n"/>
      <c r="DM431" s="36" t="n"/>
      <c r="DN431" s="36" t="n"/>
      <c r="DO431" s="36" t="n"/>
      <c r="DP431" s="36" t="n"/>
      <c r="DQ431" s="36" t="n"/>
      <c r="DR431" s="36" t="n"/>
      <c r="DS431" s="36" t="n"/>
      <c r="DT431" s="36" t="n"/>
      <c r="DU431" s="36" t="n"/>
      <c r="DV431" s="36" t="n"/>
      <c r="DW431" s="36" t="n"/>
      <c r="DX431" s="36" t="n"/>
      <c r="DY431" s="36" t="n"/>
      <c r="DZ431" s="36" t="n"/>
      <c r="EA431" s="36" t="n"/>
      <c r="EB431" s="36" t="n"/>
      <c r="EC431" s="36" t="n"/>
      <c r="ED431" s="36" t="n"/>
      <c r="EE431" s="36" t="n"/>
      <c r="EF431" s="36" t="n"/>
      <c r="EG431" s="36" t="n"/>
      <c r="EH431" s="36" t="n"/>
      <c r="EI431" s="36" t="n"/>
      <c r="EJ431" s="36" t="n"/>
      <c r="EK431" s="36" t="n"/>
      <c r="EL431" s="36" t="n"/>
      <c r="EM431" s="36" t="n"/>
      <c r="EN431" s="36" t="n"/>
    </row>
    <row r="432">
      <c r="A432" s="36" t="n"/>
      <c r="B432" s="36" t="n"/>
      <c r="C432" s="144" t="n"/>
      <c r="D432" s="144" t="n"/>
      <c r="E432" s="135" t="n"/>
      <c r="F432" s="135" t="n"/>
      <c r="G432" s="135" t="n"/>
      <c r="H432" s="135" t="n"/>
      <c r="I432" s="135" t="n"/>
      <c r="J432" s="135" t="n"/>
      <c r="K432" s="135" t="n"/>
      <c r="L432" s="135" t="n"/>
      <c r="M432" s="135" t="n"/>
      <c r="N432" s="135" t="n"/>
      <c r="O432" s="135" t="n"/>
      <c r="P432" s="135" t="n"/>
      <c r="Q432" s="135" t="n"/>
      <c r="R432" s="135" t="n"/>
      <c r="S432" s="135" t="n"/>
      <c r="T432" s="135" t="n"/>
      <c r="U432" s="135" t="n"/>
      <c r="V432" s="135" t="n"/>
      <c r="W432" s="135" t="n"/>
      <c r="X432" s="135" t="n"/>
      <c r="Y432" s="135" t="n"/>
      <c r="Z432" s="135" t="n"/>
      <c r="AA432" s="135" t="n"/>
      <c r="AB432" s="135" t="n"/>
      <c r="AC432" s="135" t="n"/>
      <c r="AD432" s="135" t="n"/>
      <c r="AE432" s="135" t="n"/>
      <c r="AF432" s="135" t="n"/>
      <c r="AG432" s="135" t="n"/>
      <c r="AH432" s="135" t="n"/>
      <c r="AI432" s="135" t="n"/>
      <c r="AJ432" s="135" t="n"/>
      <c r="AK432" s="135" t="n"/>
      <c r="AL432" s="135" t="n"/>
      <c r="AM432" s="135" t="n"/>
      <c r="AN432" s="135" t="n"/>
      <c r="AO432" s="135" t="n"/>
      <c r="AP432" s="135" t="n"/>
      <c r="AQ432" s="135" t="n"/>
      <c r="AR432" s="135" t="n"/>
      <c r="AS432" s="135" t="n"/>
      <c r="AT432" s="135" t="n"/>
      <c r="AU432" s="135" t="n"/>
      <c r="AV432" s="135" t="n"/>
      <c r="AW432" s="135" t="n"/>
      <c r="AX432" s="135" t="n"/>
      <c r="AY432" s="135" t="n"/>
      <c r="AZ432" s="135" t="n"/>
      <c r="BA432" s="135" t="n"/>
      <c r="BB432" s="135" t="n"/>
      <c r="BC432" s="135" t="n"/>
      <c r="BD432" s="135" t="n"/>
      <c r="BE432" s="135" t="n"/>
      <c r="BF432" s="135" t="n"/>
      <c r="BG432" s="135" t="n"/>
      <c r="BH432" s="135" t="n"/>
      <c r="BI432" s="135" t="n"/>
      <c r="BJ432" s="135" t="n"/>
      <c r="BK432" s="135" t="n"/>
      <c r="BL432" s="135" t="n"/>
      <c r="BM432" s="135" t="n"/>
      <c r="BN432" s="135" t="n"/>
      <c r="BO432" s="135" t="n"/>
      <c r="BP432" s="135" t="n"/>
      <c r="BQ432" s="135" t="n"/>
      <c r="BR432" s="135" t="n"/>
      <c r="BS432" s="135" t="n"/>
      <c r="BT432" s="135" t="n"/>
      <c r="BU432" s="135" t="n"/>
      <c r="BV432" s="135" t="n"/>
      <c r="BW432" s="135" t="n"/>
      <c r="BX432" s="135" t="n"/>
      <c r="BY432" s="135" t="n"/>
      <c r="BZ432" s="135" t="n"/>
      <c r="CA432" s="135" t="n"/>
      <c r="CB432" s="135" t="n"/>
      <c r="CC432" s="135" t="n"/>
      <c r="CD432" s="135" t="n"/>
      <c r="CE432" s="135" t="n"/>
      <c r="CF432" s="135" t="n"/>
      <c r="CG432" s="135" t="n"/>
      <c r="CH432" s="135" t="n"/>
      <c r="CI432" s="135" t="n"/>
      <c r="CJ432" s="135" t="n"/>
      <c r="CK432" s="135" t="n"/>
      <c r="CL432" s="135" t="n"/>
      <c r="CM432" s="135" t="n"/>
      <c r="CN432" s="135" t="n"/>
      <c r="CO432" s="135" t="n"/>
      <c r="CP432" s="135" t="n"/>
      <c r="CQ432" s="135" t="n"/>
      <c r="CR432" s="135" t="n"/>
      <c r="CU432" s="36" t="n"/>
      <c r="CV432" s="36" t="n"/>
      <c r="CW432" s="36" t="n"/>
      <c r="CX432" s="36" t="n"/>
      <c r="CY432" s="36" t="n"/>
      <c r="CZ432" s="36" t="n"/>
      <c r="DA432" s="36" t="n"/>
      <c r="DB432" s="36" t="n"/>
      <c r="DC432" s="36" t="n"/>
      <c r="DD432" s="36" t="n"/>
      <c r="DE432" s="36" t="n"/>
      <c r="DF432" s="36" t="n"/>
      <c r="DG432" s="36" t="n"/>
      <c r="DH432" s="36" t="n"/>
      <c r="DI432" s="36" t="n"/>
      <c r="DJ432" s="36" t="n"/>
      <c r="DK432" s="36" t="n"/>
      <c r="DL432" s="36" t="n"/>
      <c r="DM432" s="36" t="n"/>
      <c r="DN432" s="36" t="n"/>
      <c r="DO432" s="36" t="n"/>
      <c r="DP432" s="36" t="n"/>
      <c r="DQ432" s="36" t="n"/>
      <c r="DR432" s="36" t="n"/>
      <c r="DS432" s="36" t="n"/>
      <c r="DT432" s="36" t="n"/>
      <c r="DU432" s="36" t="n"/>
      <c r="DV432" s="36" t="n"/>
      <c r="DW432" s="36" t="n"/>
      <c r="DX432" s="36" t="n"/>
      <c r="DY432" s="36" t="n"/>
      <c r="DZ432" s="36" t="n"/>
      <c r="EA432" s="36" t="n"/>
      <c r="EB432" s="36" t="n"/>
      <c r="EC432" s="36" t="n"/>
      <c r="ED432" s="36" t="n"/>
      <c r="EE432" s="36" t="n"/>
      <c r="EF432" s="36" t="n"/>
      <c r="EG432" s="36" t="n"/>
      <c r="EH432" s="36" t="n"/>
      <c r="EI432" s="36" t="n"/>
      <c r="EJ432" s="36" t="n"/>
      <c r="EK432" s="36" t="n"/>
      <c r="EL432" s="36" t="n"/>
      <c r="EM432" s="36" t="n"/>
      <c r="EN432" s="36" t="n"/>
    </row>
    <row r="433">
      <c r="A433" s="36" t="n"/>
      <c r="B433" s="36" t="n"/>
      <c r="C433" s="144" t="n"/>
      <c r="D433" s="144" t="n"/>
      <c r="E433" s="135" t="n"/>
      <c r="F433" s="135" t="n"/>
      <c r="G433" s="135" t="n"/>
      <c r="H433" s="135" t="n"/>
      <c r="I433" s="135" t="n"/>
      <c r="J433" s="135" t="n"/>
      <c r="K433" s="135" t="n"/>
      <c r="L433" s="135" t="n"/>
      <c r="M433" s="135" t="n"/>
      <c r="N433" s="135" t="n"/>
      <c r="O433" s="135" t="n"/>
      <c r="P433" s="135" t="n"/>
      <c r="Q433" s="135" t="n"/>
      <c r="R433" s="135" t="n"/>
      <c r="S433" s="135" t="n"/>
      <c r="T433" s="135" t="n"/>
      <c r="U433" s="135" t="n"/>
      <c r="V433" s="135" t="n"/>
      <c r="W433" s="135" t="n"/>
      <c r="X433" s="135" t="n"/>
      <c r="Y433" s="135" t="n"/>
      <c r="Z433" s="135" t="n"/>
      <c r="AA433" s="135" t="n"/>
      <c r="AB433" s="135" t="n"/>
      <c r="AC433" s="135" t="n"/>
      <c r="AD433" s="135" t="n"/>
      <c r="AE433" s="135" t="n"/>
      <c r="AF433" s="135" t="n"/>
      <c r="AG433" s="135" t="n"/>
      <c r="AH433" s="135" t="n"/>
      <c r="AI433" s="135" t="n"/>
      <c r="AJ433" s="135" t="n"/>
      <c r="AK433" s="135" t="n"/>
      <c r="AL433" s="135" t="n"/>
      <c r="AM433" s="135" t="n"/>
      <c r="AN433" s="135" t="n"/>
      <c r="AO433" s="135" t="n"/>
      <c r="AP433" s="135" t="n"/>
      <c r="AQ433" s="135" t="n"/>
      <c r="AR433" s="135" t="n"/>
      <c r="AS433" s="135" t="n"/>
      <c r="AT433" s="135" t="n"/>
      <c r="AU433" s="135" t="n"/>
      <c r="AV433" s="135" t="n"/>
      <c r="AW433" s="135" t="n"/>
      <c r="AX433" s="135" t="n"/>
      <c r="AY433" s="135" t="n"/>
      <c r="AZ433" s="135" t="n"/>
      <c r="BA433" s="135" t="n"/>
      <c r="BB433" s="135" t="n"/>
      <c r="BC433" s="135" t="n"/>
      <c r="BD433" s="135" t="n"/>
      <c r="BE433" s="135" t="n"/>
      <c r="BF433" s="135" t="n"/>
      <c r="BG433" s="135" t="n"/>
      <c r="BH433" s="135" t="n"/>
      <c r="BI433" s="135" t="n"/>
      <c r="BJ433" s="135" t="n"/>
      <c r="BK433" s="135" t="n"/>
      <c r="BL433" s="135" t="n"/>
      <c r="BM433" s="135" t="n"/>
      <c r="BN433" s="135" t="n"/>
      <c r="BO433" s="135" t="n"/>
      <c r="BP433" s="135" t="n"/>
      <c r="BQ433" s="135" t="n"/>
      <c r="BR433" s="135" t="n"/>
      <c r="BS433" s="135" t="n"/>
      <c r="BT433" s="135" t="n"/>
      <c r="BU433" s="135" t="n"/>
      <c r="BV433" s="135" t="n"/>
      <c r="BW433" s="135" t="n"/>
      <c r="BX433" s="135" t="n"/>
      <c r="BY433" s="135" t="n"/>
      <c r="BZ433" s="135" t="n"/>
      <c r="CA433" s="135" t="n"/>
      <c r="CB433" s="135" t="n"/>
      <c r="CC433" s="135" t="n"/>
      <c r="CD433" s="135" t="n"/>
      <c r="CE433" s="135" t="n"/>
      <c r="CF433" s="135" t="n"/>
      <c r="CG433" s="135" t="n"/>
      <c r="CH433" s="135" t="n"/>
      <c r="CI433" s="135" t="n"/>
      <c r="CJ433" s="135" t="n"/>
      <c r="CK433" s="135" t="n"/>
      <c r="CL433" s="135" t="n"/>
      <c r="CM433" s="135" t="n"/>
      <c r="CN433" s="135" t="n"/>
      <c r="CO433" s="135" t="n"/>
      <c r="CP433" s="135" t="n"/>
      <c r="CQ433" s="135" t="n"/>
      <c r="CR433" s="135" t="n"/>
      <c r="CU433" s="36" t="n"/>
      <c r="CV433" s="36" t="n"/>
      <c r="CW433" s="36" t="n"/>
      <c r="CX433" s="36" t="n"/>
      <c r="CY433" s="36" t="n"/>
      <c r="CZ433" s="36" t="n"/>
      <c r="DA433" s="36" t="n"/>
      <c r="DB433" s="36" t="n"/>
      <c r="DC433" s="36" t="n"/>
      <c r="DD433" s="36" t="n"/>
      <c r="DE433" s="36" t="n"/>
      <c r="DF433" s="36" t="n"/>
      <c r="DG433" s="36" t="n"/>
      <c r="DH433" s="36" t="n"/>
      <c r="DI433" s="36" t="n"/>
      <c r="DJ433" s="36" t="n"/>
      <c r="DK433" s="36" t="n"/>
      <c r="DL433" s="36" t="n"/>
      <c r="DM433" s="36" t="n"/>
      <c r="DN433" s="36" t="n"/>
      <c r="DO433" s="36" t="n"/>
      <c r="DP433" s="36" t="n"/>
      <c r="DQ433" s="36" t="n"/>
      <c r="DR433" s="36" t="n"/>
      <c r="DS433" s="36" t="n"/>
      <c r="DT433" s="36" t="n"/>
      <c r="DU433" s="36" t="n"/>
      <c r="DV433" s="36" t="n"/>
      <c r="DW433" s="36" t="n"/>
      <c r="DX433" s="36" t="n"/>
      <c r="DY433" s="36" t="n"/>
      <c r="DZ433" s="36" t="n"/>
      <c r="EA433" s="36" t="n"/>
      <c r="EB433" s="36" t="n"/>
      <c r="EC433" s="36" t="n"/>
      <c r="ED433" s="36" t="n"/>
      <c r="EE433" s="36" t="n"/>
      <c r="EF433" s="36" t="n"/>
      <c r="EG433" s="36" t="n"/>
      <c r="EH433" s="36" t="n"/>
      <c r="EI433" s="36" t="n"/>
      <c r="EJ433" s="36" t="n"/>
      <c r="EK433" s="36" t="n"/>
      <c r="EL433" s="36" t="n"/>
      <c r="EM433" s="36" t="n"/>
      <c r="EN433" s="36" t="n"/>
    </row>
    <row r="434">
      <c r="A434" s="36" t="n"/>
      <c r="B434" s="36" t="n"/>
      <c r="C434" s="144" t="n"/>
      <c r="D434" s="144" t="n"/>
      <c r="E434" s="135" t="n"/>
      <c r="F434" s="135" t="n"/>
      <c r="G434" s="135" t="n"/>
      <c r="H434" s="135" t="n"/>
      <c r="I434" s="135" t="n"/>
      <c r="J434" s="135" t="n"/>
      <c r="K434" s="135" t="n"/>
      <c r="L434" s="135" t="n"/>
      <c r="M434" s="135" t="n"/>
      <c r="N434" s="135" t="n"/>
      <c r="O434" s="135" t="n"/>
      <c r="P434" s="135" t="n"/>
      <c r="Q434" s="135" t="n"/>
      <c r="R434" s="135" t="n"/>
      <c r="S434" s="135" t="n"/>
      <c r="T434" s="135" t="n"/>
      <c r="U434" s="135" t="n"/>
      <c r="V434" s="135" t="n"/>
      <c r="W434" s="135" t="n"/>
      <c r="X434" s="135" t="n"/>
      <c r="Y434" s="135" t="n"/>
      <c r="Z434" s="135" t="n"/>
      <c r="AA434" s="135" t="n"/>
      <c r="AB434" s="135" t="n"/>
      <c r="AC434" s="135" t="n"/>
      <c r="AD434" s="135" t="n"/>
      <c r="AE434" s="135" t="n"/>
      <c r="AF434" s="135" t="n"/>
      <c r="AG434" s="135" t="n"/>
      <c r="AH434" s="135" t="n"/>
      <c r="AI434" s="135" t="n"/>
      <c r="AJ434" s="135" t="n"/>
      <c r="AK434" s="135" t="n"/>
      <c r="AL434" s="135" t="n"/>
      <c r="AM434" s="135" t="n"/>
      <c r="AN434" s="135" t="n"/>
      <c r="AO434" s="135" t="n"/>
      <c r="AP434" s="135" t="n"/>
      <c r="AQ434" s="135" t="n"/>
      <c r="AR434" s="135" t="n"/>
      <c r="AS434" s="135" t="n"/>
      <c r="AT434" s="135" t="n"/>
      <c r="AU434" s="135" t="n"/>
      <c r="AV434" s="135" t="n"/>
      <c r="AW434" s="135" t="n"/>
      <c r="AX434" s="135" t="n"/>
      <c r="AY434" s="135" t="n"/>
      <c r="AZ434" s="135" t="n"/>
      <c r="BA434" s="135" t="n"/>
      <c r="BB434" s="135" t="n"/>
      <c r="BC434" s="135" t="n"/>
      <c r="BD434" s="135" t="n"/>
      <c r="BE434" s="135" t="n"/>
      <c r="BF434" s="135" t="n"/>
      <c r="BG434" s="135" t="n"/>
      <c r="BH434" s="135" t="n"/>
      <c r="BI434" s="135" t="n"/>
      <c r="BJ434" s="135" t="n"/>
      <c r="BK434" s="135" t="n"/>
      <c r="BL434" s="135" t="n"/>
      <c r="BM434" s="135" t="n"/>
      <c r="BN434" s="135" t="n"/>
      <c r="BO434" s="135" t="n"/>
      <c r="BP434" s="135" t="n"/>
      <c r="BQ434" s="135" t="n"/>
      <c r="BR434" s="135" t="n"/>
      <c r="BS434" s="135" t="n"/>
      <c r="BT434" s="135" t="n"/>
      <c r="BU434" s="135" t="n"/>
      <c r="BV434" s="135" t="n"/>
      <c r="BW434" s="135" t="n"/>
      <c r="BX434" s="135" t="n"/>
      <c r="BY434" s="135" t="n"/>
      <c r="BZ434" s="135" t="n"/>
      <c r="CA434" s="135" t="n"/>
      <c r="CB434" s="135" t="n"/>
      <c r="CC434" s="135" t="n"/>
      <c r="CD434" s="135" t="n"/>
      <c r="CE434" s="135" t="n"/>
      <c r="CF434" s="135" t="n"/>
      <c r="CG434" s="135" t="n"/>
      <c r="CH434" s="135" t="n"/>
      <c r="CI434" s="135" t="n"/>
      <c r="CJ434" s="135" t="n"/>
      <c r="CK434" s="135" t="n"/>
      <c r="CL434" s="135" t="n"/>
      <c r="CM434" s="135" t="n"/>
      <c r="CN434" s="135" t="n"/>
      <c r="CO434" s="135" t="n"/>
      <c r="CP434" s="135" t="n"/>
      <c r="CQ434" s="135" t="n"/>
      <c r="CR434" s="135" t="n"/>
      <c r="CU434" s="36" t="n"/>
      <c r="CV434" s="36" t="n"/>
      <c r="CW434" s="36" t="n"/>
      <c r="CX434" s="36" t="n"/>
      <c r="CY434" s="36" t="n"/>
      <c r="CZ434" s="36" t="n"/>
      <c r="DA434" s="36" t="n"/>
      <c r="DB434" s="36" t="n"/>
      <c r="DC434" s="36" t="n"/>
      <c r="DD434" s="36" t="n"/>
      <c r="DE434" s="36" t="n"/>
      <c r="DF434" s="36" t="n"/>
      <c r="DG434" s="36" t="n"/>
      <c r="DH434" s="36" t="n"/>
      <c r="DI434" s="36" t="n"/>
      <c r="DJ434" s="36" t="n"/>
      <c r="DK434" s="36" t="n"/>
      <c r="DL434" s="36" t="n"/>
      <c r="DM434" s="36" t="n"/>
      <c r="DN434" s="36" t="n"/>
      <c r="DO434" s="36" t="n"/>
      <c r="DP434" s="36" t="n"/>
      <c r="DQ434" s="36" t="n"/>
      <c r="DR434" s="36" t="n"/>
      <c r="DS434" s="36" t="n"/>
      <c r="DT434" s="36" t="n"/>
      <c r="DU434" s="36" t="n"/>
      <c r="DV434" s="36" t="n"/>
      <c r="DW434" s="36" t="n"/>
      <c r="DX434" s="36" t="n"/>
      <c r="DY434" s="36" t="n"/>
      <c r="DZ434" s="36" t="n"/>
      <c r="EA434" s="36" t="n"/>
      <c r="EB434" s="36" t="n"/>
      <c r="EC434" s="36" t="n"/>
      <c r="ED434" s="36" t="n"/>
      <c r="EE434" s="36" t="n"/>
      <c r="EF434" s="36" t="n"/>
      <c r="EG434" s="36" t="n"/>
      <c r="EH434" s="36" t="n"/>
      <c r="EI434" s="36" t="n"/>
      <c r="EJ434" s="36" t="n"/>
      <c r="EK434" s="36" t="n"/>
      <c r="EL434" s="36" t="n"/>
      <c r="EM434" s="36" t="n"/>
      <c r="EN434" s="36" t="n"/>
    </row>
    <row r="435">
      <c r="A435" s="36" t="n"/>
      <c r="B435" s="36" t="n"/>
      <c r="C435" s="144" t="n"/>
      <c r="D435" s="144" t="n"/>
      <c r="E435" s="135" t="n"/>
      <c r="F435" s="135" t="n"/>
      <c r="G435" s="135" t="n"/>
      <c r="H435" s="135" t="n"/>
      <c r="I435" s="135" t="n"/>
      <c r="J435" s="135" t="n"/>
      <c r="K435" s="135" t="n"/>
      <c r="L435" s="135" t="n"/>
      <c r="M435" s="135" t="n"/>
      <c r="N435" s="135" t="n"/>
      <c r="O435" s="135" t="n"/>
      <c r="P435" s="135" t="n"/>
      <c r="Q435" s="135" t="n"/>
      <c r="R435" s="135" t="n"/>
      <c r="S435" s="135" t="n"/>
      <c r="T435" s="135" t="n"/>
      <c r="U435" s="135" t="n"/>
      <c r="V435" s="135" t="n"/>
      <c r="W435" s="135" t="n"/>
      <c r="X435" s="135" t="n"/>
      <c r="Y435" s="135" t="n"/>
      <c r="Z435" s="135" t="n"/>
      <c r="AA435" s="135" t="n"/>
      <c r="AB435" s="135" t="n"/>
      <c r="AC435" s="135" t="n"/>
      <c r="AD435" s="135" t="n"/>
      <c r="AE435" s="135" t="n"/>
      <c r="AF435" s="135" t="n"/>
      <c r="AG435" s="135" t="n"/>
      <c r="AH435" s="135" t="n"/>
      <c r="AI435" s="135" t="n"/>
      <c r="AJ435" s="135" t="n"/>
      <c r="AK435" s="135" t="n"/>
      <c r="AL435" s="135" t="n"/>
      <c r="AM435" s="135" t="n"/>
      <c r="AN435" s="135" t="n"/>
      <c r="AO435" s="135" t="n"/>
      <c r="AP435" s="135" t="n"/>
      <c r="AQ435" s="135" t="n"/>
      <c r="AR435" s="135" t="n"/>
      <c r="AS435" s="135" t="n"/>
      <c r="AT435" s="135" t="n"/>
      <c r="AU435" s="135" t="n"/>
      <c r="AV435" s="135" t="n"/>
      <c r="AW435" s="135" t="n"/>
      <c r="AX435" s="135" t="n"/>
      <c r="AY435" s="135" t="n"/>
      <c r="AZ435" s="135" t="n"/>
      <c r="BA435" s="135" t="n"/>
      <c r="BB435" s="135" t="n"/>
      <c r="BC435" s="135" t="n"/>
      <c r="BD435" s="135" t="n"/>
      <c r="BE435" s="135" t="n"/>
      <c r="BF435" s="135" t="n"/>
      <c r="BG435" s="135" t="n"/>
      <c r="BH435" s="135" t="n"/>
      <c r="BI435" s="135" t="n"/>
      <c r="BJ435" s="135" t="n"/>
      <c r="BK435" s="135" t="n"/>
      <c r="BL435" s="135" t="n"/>
      <c r="BM435" s="135" t="n"/>
      <c r="BN435" s="135" t="n"/>
      <c r="BO435" s="135" t="n"/>
      <c r="BP435" s="135" t="n"/>
      <c r="BQ435" s="135" t="n"/>
      <c r="BR435" s="135" t="n"/>
      <c r="BS435" s="135" t="n"/>
      <c r="BT435" s="135" t="n"/>
      <c r="BU435" s="135" t="n"/>
      <c r="BV435" s="135" t="n"/>
      <c r="BW435" s="135" t="n"/>
      <c r="BX435" s="135" t="n"/>
      <c r="BY435" s="135" t="n"/>
      <c r="BZ435" s="135" t="n"/>
      <c r="CA435" s="135" t="n"/>
      <c r="CB435" s="135" t="n"/>
      <c r="CC435" s="135" t="n"/>
      <c r="CD435" s="135" t="n"/>
      <c r="CE435" s="135" t="n"/>
      <c r="CF435" s="135" t="n"/>
      <c r="CG435" s="135" t="n"/>
      <c r="CH435" s="135" t="n"/>
      <c r="CI435" s="135" t="n"/>
      <c r="CJ435" s="135" t="n"/>
      <c r="CK435" s="135" t="n"/>
      <c r="CL435" s="135" t="n"/>
      <c r="CM435" s="135" t="n"/>
      <c r="CN435" s="135" t="n"/>
      <c r="CO435" s="135" t="n"/>
      <c r="CP435" s="135" t="n"/>
      <c r="CQ435" s="135" t="n"/>
      <c r="CR435" s="135" t="n"/>
      <c r="CU435" s="36" t="n"/>
      <c r="CV435" s="36" t="n"/>
      <c r="CW435" s="36" t="n"/>
      <c r="CX435" s="36" t="n"/>
      <c r="CY435" s="36" t="n"/>
      <c r="CZ435" s="36" t="n"/>
      <c r="DA435" s="36" t="n"/>
      <c r="DB435" s="36" t="n"/>
      <c r="DC435" s="36" t="n"/>
      <c r="DD435" s="36" t="n"/>
      <c r="DE435" s="36" t="n"/>
      <c r="DF435" s="36" t="n"/>
      <c r="DG435" s="36" t="n"/>
      <c r="DH435" s="36" t="n"/>
      <c r="DI435" s="36" t="n"/>
      <c r="DJ435" s="36" t="n"/>
      <c r="DK435" s="36" t="n"/>
      <c r="DL435" s="36" t="n"/>
      <c r="DM435" s="36" t="n"/>
      <c r="DN435" s="36" t="n"/>
      <c r="DO435" s="36" t="n"/>
      <c r="DP435" s="36" t="n"/>
      <c r="DQ435" s="36" t="n"/>
      <c r="DR435" s="36" t="n"/>
      <c r="DS435" s="36" t="n"/>
      <c r="DT435" s="36" t="n"/>
      <c r="DU435" s="36" t="n"/>
      <c r="DV435" s="36" t="n"/>
      <c r="DW435" s="36" t="n"/>
      <c r="DX435" s="36" t="n"/>
      <c r="DY435" s="36" t="n"/>
      <c r="DZ435" s="36" t="n"/>
      <c r="EA435" s="36" t="n"/>
      <c r="EB435" s="36" t="n"/>
      <c r="EC435" s="36" t="n"/>
      <c r="ED435" s="36" t="n"/>
      <c r="EE435" s="36" t="n"/>
      <c r="EF435" s="36" t="n"/>
      <c r="EG435" s="36" t="n"/>
      <c r="EH435" s="36" t="n"/>
      <c r="EI435" s="36" t="n"/>
      <c r="EJ435" s="36" t="n"/>
      <c r="EK435" s="36" t="n"/>
      <c r="EL435" s="36" t="n"/>
      <c r="EM435" s="36" t="n"/>
      <c r="EN435" s="36" t="n"/>
    </row>
    <row r="436">
      <c r="A436" s="36" t="n"/>
      <c r="B436" s="36" t="n"/>
      <c r="C436" s="144" t="n"/>
      <c r="D436" s="144" t="n"/>
      <c r="E436" s="135" t="n"/>
      <c r="F436" s="135" t="n"/>
      <c r="G436" s="135" t="n"/>
      <c r="H436" s="135" t="n"/>
      <c r="I436" s="135" t="n"/>
      <c r="J436" s="135" t="n"/>
      <c r="K436" s="135" t="n"/>
      <c r="L436" s="135" t="n"/>
      <c r="M436" s="135" t="n"/>
      <c r="N436" s="135" t="n"/>
      <c r="O436" s="135" t="n"/>
      <c r="P436" s="135" t="n"/>
      <c r="Q436" s="135" t="n"/>
      <c r="R436" s="135" t="n"/>
      <c r="S436" s="135" t="n"/>
      <c r="T436" s="135" t="n"/>
      <c r="U436" s="135" t="n"/>
      <c r="V436" s="135" t="n"/>
      <c r="W436" s="135" t="n"/>
      <c r="X436" s="135" t="n"/>
      <c r="Y436" s="135" t="n"/>
      <c r="Z436" s="135" t="n"/>
      <c r="AA436" s="135" t="n"/>
      <c r="AB436" s="135" t="n"/>
      <c r="AC436" s="135" t="n"/>
      <c r="AD436" s="135" t="n"/>
      <c r="AE436" s="135" t="n"/>
      <c r="AF436" s="135" t="n"/>
      <c r="AG436" s="135" t="n"/>
      <c r="AH436" s="135" t="n"/>
      <c r="AI436" s="135" t="n"/>
      <c r="AJ436" s="135" t="n"/>
      <c r="AK436" s="135" t="n"/>
      <c r="AL436" s="135" t="n"/>
      <c r="AM436" s="135" t="n"/>
      <c r="AN436" s="135" t="n"/>
      <c r="AO436" s="135" t="n"/>
      <c r="AP436" s="135" t="n"/>
      <c r="AQ436" s="135" t="n"/>
      <c r="AR436" s="135" t="n"/>
      <c r="AS436" s="135" t="n"/>
      <c r="AT436" s="135" t="n"/>
      <c r="AU436" s="135" t="n"/>
      <c r="AV436" s="135" t="n"/>
      <c r="AW436" s="135" t="n"/>
      <c r="AX436" s="135" t="n"/>
      <c r="AY436" s="135" t="n"/>
      <c r="AZ436" s="135" t="n"/>
      <c r="BA436" s="135" t="n"/>
      <c r="BB436" s="135" t="n"/>
      <c r="BC436" s="135" t="n"/>
      <c r="BD436" s="135" t="n"/>
      <c r="BE436" s="135" t="n"/>
      <c r="BF436" s="135" t="n"/>
      <c r="BG436" s="135" t="n"/>
      <c r="BH436" s="135" t="n"/>
      <c r="BI436" s="135" t="n"/>
      <c r="BJ436" s="135" t="n"/>
      <c r="BK436" s="135" t="n"/>
      <c r="BL436" s="135" t="n"/>
      <c r="BM436" s="135" t="n"/>
      <c r="BN436" s="135" t="n"/>
      <c r="BO436" s="135" t="n"/>
      <c r="BP436" s="135" t="n"/>
      <c r="BQ436" s="135" t="n"/>
      <c r="BR436" s="135" t="n"/>
      <c r="BS436" s="135" t="n"/>
      <c r="BT436" s="135" t="n"/>
      <c r="BU436" s="135" t="n"/>
      <c r="BV436" s="135" t="n"/>
      <c r="BW436" s="135" t="n"/>
      <c r="BX436" s="135" t="n"/>
      <c r="BY436" s="135" t="n"/>
      <c r="BZ436" s="135" t="n"/>
      <c r="CA436" s="135" t="n"/>
      <c r="CB436" s="135" t="n"/>
      <c r="CC436" s="135" t="n"/>
      <c r="CD436" s="135" t="n"/>
      <c r="CE436" s="135" t="n"/>
      <c r="CF436" s="135" t="n"/>
      <c r="CG436" s="135" t="n"/>
      <c r="CH436" s="135" t="n"/>
      <c r="CI436" s="135" t="n"/>
      <c r="CJ436" s="135" t="n"/>
      <c r="CK436" s="135" t="n"/>
      <c r="CL436" s="135" t="n"/>
      <c r="CM436" s="135" t="n"/>
      <c r="CN436" s="135" t="n"/>
      <c r="CO436" s="135" t="n"/>
      <c r="CP436" s="135" t="n"/>
      <c r="CQ436" s="135" t="n"/>
      <c r="CR436" s="135" t="n"/>
      <c r="CU436" s="36" t="n"/>
      <c r="CV436" s="36" t="n"/>
      <c r="CW436" s="36" t="n"/>
      <c r="CX436" s="36" t="n"/>
      <c r="CY436" s="36" t="n"/>
      <c r="CZ436" s="36" t="n"/>
      <c r="DA436" s="36" t="n"/>
      <c r="DB436" s="36" t="n"/>
      <c r="DC436" s="36" t="n"/>
      <c r="DD436" s="36" t="n"/>
      <c r="DE436" s="36" t="n"/>
      <c r="DF436" s="36" t="n"/>
      <c r="DG436" s="36" t="n"/>
      <c r="DH436" s="36" t="n"/>
      <c r="DI436" s="36" t="n"/>
      <c r="DJ436" s="36" t="n"/>
      <c r="DK436" s="36" t="n"/>
      <c r="DL436" s="36" t="n"/>
      <c r="DM436" s="36" t="n"/>
      <c r="DN436" s="36" t="n"/>
      <c r="DO436" s="36" t="n"/>
      <c r="DP436" s="36" t="n"/>
      <c r="DQ436" s="36" t="n"/>
      <c r="DR436" s="36" t="n"/>
      <c r="DS436" s="36" t="n"/>
      <c r="DT436" s="36" t="n"/>
      <c r="DU436" s="36" t="n"/>
      <c r="DV436" s="36" t="n"/>
      <c r="DW436" s="36" t="n"/>
      <c r="DX436" s="36" t="n"/>
      <c r="DY436" s="36" t="n"/>
      <c r="DZ436" s="36" t="n"/>
      <c r="EA436" s="36" t="n"/>
      <c r="EB436" s="36" t="n"/>
      <c r="EC436" s="36" t="n"/>
      <c r="ED436" s="36" t="n"/>
      <c r="EE436" s="36" t="n"/>
      <c r="EF436" s="36" t="n"/>
      <c r="EG436" s="36" t="n"/>
      <c r="EH436" s="36" t="n"/>
      <c r="EI436" s="36" t="n"/>
      <c r="EJ436" s="36" t="n"/>
      <c r="EK436" s="36" t="n"/>
      <c r="EL436" s="36" t="n"/>
      <c r="EM436" s="36" t="n"/>
      <c r="EN436" s="36" t="n"/>
    </row>
    <row r="437">
      <c r="A437" s="36" t="n"/>
      <c r="B437" s="36" t="n"/>
      <c r="C437" s="144" t="n"/>
      <c r="D437" s="144" t="n"/>
      <c r="E437" s="135" t="n"/>
      <c r="F437" s="135" t="n"/>
      <c r="G437" s="135" t="n"/>
      <c r="H437" s="135" t="n"/>
      <c r="I437" s="135" t="n"/>
      <c r="J437" s="135" t="n"/>
      <c r="K437" s="135" t="n"/>
      <c r="L437" s="135" t="n"/>
      <c r="M437" s="135" t="n"/>
      <c r="N437" s="135" t="n"/>
      <c r="O437" s="135" t="n"/>
      <c r="P437" s="135" t="n"/>
      <c r="Q437" s="135" t="n"/>
      <c r="R437" s="135" t="n"/>
      <c r="S437" s="135" t="n"/>
      <c r="T437" s="135" t="n"/>
      <c r="U437" s="135" t="n"/>
      <c r="V437" s="135" t="n"/>
      <c r="W437" s="135" t="n"/>
      <c r="X437" s="135" t="n"/>
      <c r="Y437" s="135" t="n"/>
      <c r="Z437" s="135" t="n"/>
      <c r="AA437" s="135" t="n"/>
      <c r="AB437" s="135" t="n"/>
      <c r="AC437" s="135" t="n"/>
      <c r="AD437" s="135" t="n"/>
      <c r="AE437" s="135" t="n"/>
      <c r="AF437" s="135" t="n"/>
      <c r="AG437" s="135" t="n"/>
      <c r="AH437" s="135" t="n"/>
      <c r="AI437" s="135" t="n"/>
      <c r="AJ437" s="135" t="n"/>
      <c r="AK437" s="135" t="n"/>
      <c r="AL437" s="135" t="n"/>
      <c r="AM437" s="135" t="n"/>
      <c r="AN437" s="135" t="n"/>
      <c r="AO437" s="135" t="n"/>
      <c r="AP437" s="135" t="n"/>
      <c r="AQ437" s="135" t="n"/>
      <c r="AR437" s="135" t="n"/>
      <c r="AS437" s="135" t="n"/>
      <c r="AT437" s="135" t="n"/>
      <c r="AU437" s="135" t="n"/>
      <c r="AV437" s="135" t="n"/>
      <c r="AW437" s="135" t="n"/>
      <c r="AX437" s="135" t="n"/>
      <c r="AY437" s="135" t="n"/>
      <c r="AZ437" s="135" t="n"/>
      <c r="BA437" s="135" t="n"/>
      <c r="BB437" s="135" t="n"/>
      <c r="BC437" s="135" t="n"/>
      <c r="BD437" s="135" t="n"/>
      <c r="BE437" s="135" t="n"/>
      <c r="BF437" s="135" t="n"/>
      <c r="BG437" s="135" t="n"/>
      <c r="BH437" s="135" t="n"/>
      <c r="BI437" s="135" t="n"/>
      <c r="BJ437" s="135" t="n"/>
      <c r="BK437" s="135" t="n"/>
      <c r="BL437" s="135" t="n"/>
      <c r="BM437" s="135" t="n"/>
      <c r="BN437" s="135" t="n"/>
      <c r="BO437" s="135" t="n"/>
      <c r="BP437" s="135" t="n"/>
      <c r="BQ437" s="135" t="n"/>
      <c r="BR437" s="135" t="n"/>
      <c r="BS437" s="135" t="n"/>
      <c r="BT437" s="135" t="n"/>
      <c r="BU437" s="135" t="n"/>
      <c r="BV437" s="135" t="n"/>
      <c r="BW437" s="135" t="n"/>
      <c r="BX437" s="135" t="n"/>
      <c r="BY437" s="135" t="n"/>
      <c r="BZ437" s="135" t="n"/>
      <c r="CA437" s="135" t="n"/>
      <c r="CB437" s="135" t="n"/>
      <c r="CC437" s="135" t="n"/>
      <c r="CD437" s="135" t="n"/>
      <c r="CE437" s="135" t="n"/>
      <c r="CF437" s="135" t="n"/>
      <c r="CG437" s="135" t="n"/>
      <c r="CH437" s="135" t="n"/>
      <c r="CI437" s="135" t="n"/>
      <c r="CJ437" s="135" t="n"/>
      <c r="CK437" s="135" t="n"/>
      <c r="CL437" s="135" t="n"/>
      <c r="CM437" s="135" t="n"/>
      <c r="CN437" s="135" t="n"/>
      <c r="CO437" s="135" t="n"/>
      <c r="CP437" s="135" t="n"/>
      <c r="CQ437" s="135" t="n"/>
      <c r="CR437" s="135" t="n"/>
      <c r="CU437" s="36" t="n"/>
      <c r="CV437" s="36" t="n"/>
      <c r="CW437" s="36" t="n"/>
      <c r="CX437" s="36" t="n"/>
      <c r="CY437" s="36" t="n"/>
      <c r="CZ437" s="36" t="n"/>
      <c r="DA437" s="36" t="n"/>
      <c r="DB437" s="36" t="n"/>
      <c r="DC437" s="36" t="n"/>
      <c r="DD437" s="36" t="n"/>
      <c r="DE437" s="36" t="n"/>
      <c r="DF437" s="36" t="n"/>
      <c r="DG437" s="36" t="n"/>
      <c r="DH437" s="36" t="n"/>
      <c r="DI437" s="36" t="n"/>
      <c r="DJ437" s="36" t="n"/>
      <c r="DK437" s="36" t="n"/>
      <c r="DL437" s="36" t="n"/>
      <c r="DM437" s="36" t="n"/>
      <c r="DN437" s="36" t="n"/>
      <c r="DO437" s="36" t="n"/>
      <c r="DP437" s="36" t="n"/>
      <c r="DQ437" s="36" t="n"/>
      <c r="DR437" s="36" t="n"/>
      <c r="DS437" s="36" t="n"/>
      <c r="DT437" s="36" t="n"/>
      <c r="DU437" s="36" t="n"/>
      <c r="DV437" s="36" t="n"/>
      <c r="DW437" s="36" t="n"/>
      <c r="DX437" s="36" t="n"/>
      <c r="DY437" s="36" t="n"/>
      <c r="DZ437" s="36" t="n"/>
      <c r="EA437" s="36" t="n"/>
      <c r="EB437" s="36" t="n"/>
      <c r="EC437" s="36" t="n"/>
      <c r="ED437" s="36" t="n"/>
      <c r="EE437" s="36" t="n"/>
      <c r="EF437" s="36" t="n"/>
      <c r="EG437" s="36" t="n"/>
      <c r="EH437" s="36" t="n"/>
      <c r="EI437" s="36" t="n"/>
      <c r="EJ437" s="36" t="n"/>
      <c r="EK437" s="36" t="n"/>
      <c r="EL437" s="36" t="n"/>
      <c r="EM437" s="36" t="n"/>
      <c r="EN437" s="36" t="n"/>
    </row>
    <row r="438">
      <c r="A438" s="36" t="n"/>
      <c r="B438" s="36" t="n"/>
      <c r="C438" s="144" t="n"/>
      <c r="D438" s="144" t="n"/>
      <c r="E438" s="135" t="n"/>
      <c r="F438" s="135" t="n"/>
      <c r="G438" s="135" t="n"/>
      <c r="H438" s="135" t="n"/>
      <c r="I438" s="135" t="n"/>
      <c r="J438" s="135" t="n"/>
      <c r="K438" s="135" t="n"/>
      <c r="L438" s="135" t="n"/>
      <c r="M438" s="135" t="n"/>
      <c r="N438" s="135" t="n"/>
      <c r="O438" s="135" t="n"/>
      <c r="P438" s="135" t="n"/>
      <c r="Q438" s="135" t="n"/>
      <c r="R438" s="135" t="n"/>
      <c r="S438" s="135" t="n"/>
      <c r="T438" s="135" t="n"/>
      <c r="U438" s="135" t="n"/>
      <c r="V438" s="135" t="n"/>
      <c r="W438" s="135" t="n"/>
      <c r="X438" s="135" t="n"/>
      <c r="Y438" s="135" t="n"/>
      <c r="Z438" s="135" t="n"/>
      <c r="AA438" s="135" t="n"/>
      <c r="AB438" s="135" t="n"/>
      <c r="AC438" s="135" t="n"/>
      <c r="AD438" s="135" t="n"/>
      <c r="AE438" s="135" t="n"/>
      <c r="AF438" s="135" t="n"/>
      <c r="AG438" s="135" t="n"/>
      <c r="AH438" s="135" t="n"/>
      <c r="AI438" s="135" t="n"/>
      <c r="AJ438" s="135" t="n"/>
      <c r="AK438" s="135" t="n"/>
      <c r="AL438" s="135" t="n"/>
      <c r="AM438" s="135" t="n"/>
      <c r="AN438" s="135" t="n"/>
      <c r="AO438" s="135" t="n"/>
      <c r="AP438" s="135" t="n"/>
      <c r="AQ438" s="135" t="n"/>
      <c r="AR438" s="135" t="n"/>
      <c r="AS438" s="135" t="n"/>
      <c r="AT438" s="135" t="n"/>
      <c r="AU438" s="135" t="n"/>
      <c r="AV438" s="135" t="n"/>
      <c r="AW438" s="135" t="n"/>
      <c r="AX438" s="135" t="n"/>
      <c r="AY438" s="135" t="n"/>
      <c r="AZ438" s="135" t="n"/>
      <c r="BA438" s="135" t="n"/>
      <c r="BB438" s="135" t="n"/>
      <c r="BC438" s="135" t="n"/>
      <c r="BD438" s="135" t="n"/>
      <c r="BE438" s="135" t="n"/>
      <c r="BF438" s="135" t="n"/>
      <c r="BG438" s="135" t="n"/>
      <c r="BH438" s="135" t="n"/>
      <c r="BI438" s="135" t="n"/>
      <c r="BJ438" s="135" t="n"/>
      <c r="BK438" s="135" t="n"/>
      <c r="BL438" s="135" t="n"/>
      <c r="BM438" s="135" t="n"/>
      <c r="BN438" s="135" t="n"/>
      <c r="BO438" s="135" t="n"/>
      <c r="BP438" s="135" t="n"/>
      <c r="BQ438" s="135" t="n"/>
      <c r="BR438" s="135" t="n"/>
      <c r="BS438" s="135" t="n"/>
      <c r="BT438" s="135" t="n"/>
      <c r="BU438" s="135" t="n"/>
      <c r="BV438" s="135" t="n"/>
      <c r="BW438" s="135" t="n"/>
      <c r="BX438" s="135" t="n"/>
      <c r="BY438" s="135" t="n"/>
      <c r="BZ438" s="135" t="n"/>
      <c r="CA438" s="135" t="n"/>
      <c r="CB438" s="135" t="n"/>
      <c r="CC438" s="135" t="n"/>
      <c r="CD438" s="135" t="n"/>
      <c r="CE438" s="135" t="n"/>
      <c r="CF438" s="135" t="n"/>
      <c r="CG438" s="135" t="n"/>
      <c r="CH438" s="135" t="n"/>
      <c r="CI438" s="135" t="n"/>
      <c r="CJ438" s="135" t="n"/>
      <c r="CK438" s="135" t="n"/>
      <c r="CL438" s="135" t="n"/>
      <c r="CM438" s="135" t="n"/>
      <c r="CN438" s="135" t="n"/>
      <c r="CO438" s="135" t="n"/>
      <c r="CP438" s="135" t="n"/>
      <c r="CQ438" s="135" t="n"/>
      <c r="CR438" s="135" t="n"/>
      <c r="CU438" s="36" t="n"/>
      <c r="CV438" s="36" t="n"/>
      <c r="CW438" s="36" t="n"/>
      <c r="CX438" s="36" t="n"/>
      <c r="CY438" s="36" t="n"/>
      <c r="CZ438" s="36" t="n"/>
      <c r="DA438" s="36" t="n"/>
      <c r="DB438" s="36" t="n"/>
      <c r="DC438" s="36" t="n"/>
      <c r="DD438" s="36" t="n"/>
      <c r="DE438" s="36" t="n"/>
      <c r="DF438" s="36" t="n"/>
      <c r="DG438" s="36" t="n"/>
      <c r="DH438" s="36" t="n"/>
      <c r="DI438" s="36" t="n"/>
      <c r="DJ438" s="36" t="n"/>
      <c r="DK438" s="36" t="n"/>
      <c r="DL438" s="36" t="n"/>
      <c r="DM438" s="36" t="n"/>
      <c r="DN438" s="36" t="n"/>
      <c r="DO438" s="36" t="n"/>
      <c r="DP438" s="36" t="n"/>
      <c r="DQ438" s="36" t="n"/>
      <c r="DR438" s="36" t="n"/>
      <c r="DS438" s="36" t="n"/>
      <c r="DT438" s="36" t="n"/>
      <c r="DU438" s="36" t="n"/>
      <c r="DV438" s="36" t="n"/>
      <c r="DW438" s="36" t="n"/>
      <c r="DX438" s="36" t="n"/>
      <c r="DY438" s="36" t="n"/>
      <c r="DZ438" s="36" t="n"/>
      <c r="EA438" s="36" t="n"/>
      <c r="EB438" s="36" t="n"/>
      <c r="EC438" s="36" t="n"/>
      <c r="ED438" s="36" t="n"/>
      <c r="EE438" s="36" t="n"/>
      <c r="EF438" s="36" t="n"/>
      <c r="EG438" s="36" t="n"/>
      <c r="EH438" s="36" t="n"/>
      <c r="EI438" s="36" t="n"/>
      <c r="EJ438" s="36" t="n"/>
      <c r="EK438" s="36" t="n"/>
      <c r="EL438" s="36" t="n"/>
      <c r="EM438" s="36" t="n"/>
      <c r="EN438" s="36" t="n"/>
    </row>
    <row r="439">
      <c r="A439" s="36" t="n"/>
      <c r="B439" s="36" t="n"/>
      <c r="C439" s="144" t="n"/>
      <c r="D439" s="144" t="n"/>
      <c r="E439" s="135" t="n"/>
      <c r="F439" s="135" t="n"/>
      <c r="G439" s="135" t="n"/>
      <c r="H439" s="135" t="n"/>
      <c r="I439" s="135" t="n"/>
      <c r="J439" s="135" t="n"/>
      <c r="K439" s="135" t="n"/>
      <c r="L439" s="135" t="n"/>
      <c r="M439" s="135" t="n"/>
      <c r="N439" s="135" t="n"/>
      <c r="O439" s="135" t="n"/>
      <c r="P439" s="135" t="n"/>
      <c r="Q439" s="135" t="n"/>
      <c r="R439" s="135" t="n"/>
      <c r="S439" s="135" t="n"/>
      <c r="T439" s="135" t="n"/>
      <c r="U439" s="135" t="n"/>
      <c r="V439" s="135" t="n"/>
      <c r="W439" s="135" t="n"/>
      <c r="X439" s="135" t="n"/>
      <c r="Y439" s="135" t="n"/>
      <c r="Z439" s="135" t="n"/>
      <c r="AA439" s="135" t="n"/>
      <c r="AB439" s="135" t="n"/>
      <c r="AC439" s="135" t="n"/>
      <c r="AD439" s="135" t="n"/>
      <c r="AE439" s="135" t="n"/>
      <c r="AF439" s="135" t="n"/>
      <c r="AG439" s="135" t="n"/>
      <c r="AH439" s="135" t="n"/>
      <c r="AI439" s="135" t="n"/>
      <c r="AJ439" s="135" t="n"/>
      <c r="AK439" s="135" t="n"/>
      <c r="AL439" s="135" t="n"/>
      <c r="AM439" s="135" t="n"/>
      <c r="AN439" s="135" t="n"/>
      <c r="AO439" s="135" t="n"/>
      <c r="AP439" s="135" t="n"/>
      <c r="AQ439" s="135" t="n"/>
      <c r="AR439" s="135" t="n"/>
      <c r="AS439" s="135" t="n"/>
      <c r="AT439" s="135" t="n"/>
      <c r="AU439" s="135" t="n"/>
      <c r="AV439" s="135" t="n"/>
      <c r="AW439" s="135" t="n"/>
      <c r="AX439" s="135" t="n"/>
      <c r="AY439" s="135" t="n"/>
      <c r="AZ439" s="135" t="n"/>
      <c r="BA439" s="135" t="n"/>
      <c r="BB439" s="135" t="n"/>
      <c r="BC439" s="135" t="n"/>
      <c r="BD439" s="135" t="n"/>
      <c r="BE439" s="135" t="n"/>
      <c r="BF439" s="135" t="n"/>
      <c r="BG439" s="135" t="n"/>
      <c r="BH439" s="135" t="n"/>
      <c r="BI439" s="135" t="n"/>
      <c r="BJ439" s="135" t="n"/>
      <c r="BK439" s="135" t="n"/>
      <c r="BL439" s="135" t="n"/>
      <c r="BM439" s="135" t="n"/>
      <c r="BN439" s="135" t="n"/>
      <c r="BO439" s="135" t="n"/>
      <c r="BP439" s="135" t="n"/>
      <c r="BQ439" s="135" t="n"/>
      <c r="BR439" s="135" t="n"/>
      <c r="BS439" s="135" t="n"/>
      <c r="BT439" s="135" t="n"/>
      <c r="BU439" s="135" t="n"/>
      <c r="BV439" s="135" t="n"/>
      <c r="BW439" s="135" t="n"/>
      <c r="BX439" s="135" t="n"/>
      <c r="BY439" s="135" t="n"/>
      <c r="BZ439" s="135" t="n"/>
      <c r="CA439" s="135" t="n"/>
      <c r="CB439" s="135" t="n"/>
      <c r="CC439" s="135" t="n"/>
      <c r="CD439" s="135" t="n"/>
      <c r="CE439" s="135" t="n"/>
      <c r="CF439" s="135" t="n"/>
      <c r="CG439" s="135" t="n"/>
      <c r="CH439" s="135" t="n"/>
      <c r="CI439" s="135" t="n"/>
      <c r="CJ439" s="135" t="n"/>
      <c r="CK439" s="135" t="n"/>
      <c r="CL439" s="135" t="n"/>
      <c r="CM439" s="135" t="n"/>
      <c r="CN439" s="135" t="n"/>
      <c r="CO439" s="135" t="n"/>
      <c r="CP439" s="135" t="n"/>
      <c r="CQ439" s="135" t="n"/>
      <c r="CR439" s="135" t="n"/>
      <c r="CU439" s="36" t="n"/>
      <c r="CV439" s="36" t="n"/>
      <c r="CW439" s="36" t="n"/>
      <c r="CX439" s="36" t="n"/>
      <c r="CY439" s="36" t="n"/>
      <c r="CZ439" s="36" t="n"/>
      <c r="DA439" s="36" t="n"/>
      <c r="DB439" s="36" t="n"/>
      <c r="DC439" s="36" t="n"/>
      <c r="DD439" s="36" t="n"/>
      <c r="DE439" s="36" t="n"/>
      <c r="DF439" s="36" t="n"/>
      <c r="DG439" s="36" t="n"/>
      <c r="DH439" s="36" t="n"/>
      <c r="DI439" s="36" t="n"/>
      <c r="DJ439" s="36" t="n"/>
      <c r="DK439" s="36" t="n"/>
      <c r="DL439" s="36" t="n"/>
      <c r="DM439" s="36" t="n"/>
      <c r="DN439" s="36" t="n"/>
      <c r="DO439" s="36" t="n"/>
      <c r="DP439" s="36" t="n"/>
      <c r="DQ439" s="36" t="n"/>
      <c r="DR439" s="36" t="n"/>
      <c r="DS439" s="36" t="n"/>
      <c r="DT439" s="36" t="n"/>
      <c r="DU439" s="36" t="n"/>
      <c r="DV439" s="36" t="n"/>
      <c r="DW439" s="36" t="n"/>
      <c r="DX439" s="36" t="n"/>
      <c r="DY439" s="36" t="n"/>
      <c r="DZ439" s="36" t="n"/>
      <c r="EA439" s="36" t="n"/>
      <c r="EB439" s="36" t="n"/>
      <c r="EC439" s="36" t="n"/>
      <c r="ED439" s="36" t="n"/>
      <c r="EE439" s="36" t="n"/>
      <c r="EF439" s="36" t="n"/>
      <c r="EG439" s="36" t="n"/>
      <c r="EH439" s="36" t="n"/>
      <c r="EI439" s="36" t="n"/>
      <c r="EJ439" s="36" t="n"/>
      <c r="EK439" s="36" t="n"/>
      <c r="EL439" s="36" t="n"/>
      <c r="EM439" s="36" t="n"/>
      <c r="EN439" s="36" t="n"/>
    </row>
    <row r="440">
      <c r="A440" s="36" t="n"/>
      <c r="B440" s="36" t="n"/>
      <c r="C440" s="144" t="n"/>
      <c r="D440" s="144" t="n"/>
      <c r="E440" s="135" t="n"/>
      <c r="F440" s="135" t="n"/>
      <c r="G440" s="135" t="n"/>
      <c r="H440" s="135" t="n"/>
      <c r="I440" s="135" t="n"/>
      <c r="J440" s="135" t="n"/>
      <c r="K440" s="135" t="n"/>
      <c r="L440" s="135" t="n"/>
      <c r="M440" s="135" t="n"/>
      <c r="N440" s="135" t="n"/>
      <c r="O440" s="135" t="n"/>
      <c r="P440" s="135" t="n"/>
      <c r="Q440" s="135" t="n"/>
      <c r="R440" s="135" t="n"/>
      <c r="S440" s="135" t="n"/>
      <c r="T440" s="135" t="n"/>
      <c r="U440" s="135" t="n"/>
      <c r="V440" s="135" t="n"/>
      <c r="W440" s="135" t="n"/>
      <c r="X440" s="135" t="n"/>
      <c r="Y440" s="135" t="n"/>
      <c r="Z440" s="135" t="n"/>
      <c r="AA440" s="135" t="n"/>
      <c r="AB440" s="135" t="n"/>
      <c r="AC440" s="135" t="n"/>
      <c r="AD440" s="135" t="n"/>
      <c r="AE440" s="135" t="n"/>
      <c r="AF440" s="135" t="n"/>
      <c r="AG440" s="135" t="n"/>
      <c r="AH440" s="135" t="n"/>
      <c r="AI440" s="135" t="n"/>
      <c r="AJ440" s="135" t="n"/>
      <c r="AK440" s="135" t="n"/>
      <c r="AL440" s="135" t="n"/>
      <c r="AM440" s="135" t="n"/>
      <c r="AN440" s="135" t="n"/>
      <c r="AO440" s="135" t="n"/>
      <c r="AP440" s="135" t="n"/>
      <c r="AQ440" s="135" t="n"/>
      <c r="AR440" s="135" t="n"/>
      <c r="AS440" s="135" t="n"/>
      <c r="AT440" s="135" t="n"/>
      <c r="AU440" s="135" t="n"/>
      <c r="AV440" s="135" t="n"/>
      <c r="AW440" s="135" t="n"/>
      <c r="AX440" s="135" t="n"/>
      <c r="AY440" s="135" t="n"/>
      <c r="AZ440" s="135" t="n"/>
      <c r="BA440" s="135" t="n"/>
      <c r="BB440" s="135" t="n"/>
      <c r="BC440" s="135" t="n"/>
      <c r="BD440" s="135" t="n"/>
      <c r="BE440" s="135" t="n"/>
      <c r="BF440" s="135" t="n"/>
      <c r="BG440" s="135" t="n"/>
      <c r="BH440" s="135" t="n"/>
      <c r="BI440" s="135" t="n"/>
      <c r="BJ440" s="135" t="n"/>
      <c r="BK440" s="135" t="n"/>
      <c r="BL440" s="135" t="n"/>
      <c r="BM440" s="135" t="n"/>
      <c r="BN440" s="135" t="n"/>
      <c r="BO440" s="135" t="n"/>
      <c r="BP440" s="135" t="n"/>
      <c r="BQ440" s="135" t="n"/>
      <c r="BR440" s="135" t="n"/>
      <c r="BS440" s="135" t="n"/>
      <c r="BT440" s="135" t="n"/>
      <c r="BU440" s="135" t="n"/>
      <c r="BV440" s="135" t="n"/>
      <c r="BW440" s="135" t="n"/>
      <c r="BX440" s="135" t="n"/>
      <c r="BY440" s="135" t="n"/>
      <c r="BZ440" s="135" t="n"/>
      <c r="CA440" s="135" t="n"/>
      <c r="CB440" s="135" t="n"/>
      <c r="CC440" s="135" t="n"/>
      <c r="CD440" s="135" t="n"/>
      <c r="CE440" s="135" t="n"/>
      <c r="CF440" s="135" t="n"/>
      <c r="CG440" s="135" t="n"/>
      <c r="CH440" s="135" t="n"/>
      <c r="CI440" s="135" t="n"/>
      <c r="CJ440" s="135" t="n"/>
      <c r="CK440" s="135" t="n"/>
      <c r="CL440" s="135" t="n"/>
      <c r="CM440" s="135" t="n"/>
      <c r="CN440" s="135" t="n"/>
      <c r="CO440" s="135" t="n"/>
      <c r="CP440" s="135" t="n"/>
      <c r="CQ440" s="135" t="n"/>
      <c r="CR440" s="135" t="n"/>
      <c r="CU440" s="36" t="n"/>
      <c r="CV440" s="36" t="n"/>
      <c r="CW440" s="36" t="n"/>
      <c r="CX440" s="36" t="n"/>
      <c r="CY440" s="36" t="n"/>
      <c r="CZ440" s="36" t="n"/>
      <c r="DA440" s="36" t="n"/>
      <c r="DB440" s="36" t="n"/>
      <c r="DC440" s="36" t="n"/>
      <c r="DD440" s="36" t="n"/>
      <c r="DE440" s="36" t="n"/>
      <c r="DF440" s="36" t="n"/>
      <c r="DG440" s="36" t="n"/>
      <c r="DH440" s="36" t="n"/>
      <c r="DI440" s="36" t="n"/>
      <c r="DJ440" s="36" t="n"/>
      <c r="DK440" s="36" t="n"/>
      <c r="DL440" s="36" t="n"/>
      <c r="DM440" s="36" t="n"/>
      <c r="DN440" s="36" t="n"/>
      <c r="DO440" s="36" t="n"/>
      <c r="DP440" s="36" t="n"/>
      <c r="DQ440" s="36" t="n"/>
      <c r="DR440" s="36" t="n"/>
      <c r="DS440" s="36" t="n"/>
      <c r="DT440" s="36" t="n"/>
      <c r="DU440" s="36" t="n"/>
      <c r="DV440" s="36" t="n"/>
      <c r="DW440" s="36" t="n"/>
      <c r="DX440" s="36" t="n"/>
      <c r="DY440" s="36" t="n"/>
      <c r="DZ440" s="36" t="n"/>
      <c r="EA440" s="36" t="n"/>
      <c r="EB440" s="36" t="n"/>
      <c r="EC440" s="36" t="n"/>
      <c r="ED440" s="36" t="n"/>
      <c r="EE440" s="36" t="n"/>
      <c r="EF440" s="36" t="n"/>
      <c r="EG440" s="36" t="n"/>
      <c r="EH440" s="36" t="n"/>
      <c r="EI440" s="36" t="n"/>
      <c r="EJ440" s="36" t="n"/>
      <c r="EK440" s="36" t="n"/>
      <c r="EL440" s="36" t="n"/>
      <c r="EM440" s="36" t="n"/>
      <c r="EN440" s="36" t="n"/>
    </row>
    <row r="441">
      <c r="A441" s="36" t="n"/>
      <c r="B441" s="36" t="n"/>
      <c r="C441" s="144" t="n"/>
      <c r="D441" s="144" t="n"/>
      <c r="E441" s="135" t="n"/>
      <c r="F441" s="135" t="n"/>
      <c r="G441" s="135" t="n"/>
      <c r="H441" s="135" t="n"/>
      <c r="I441" s="135" t="n"/>
      <c r="J441" s="135" t="n"/>
      <c r="K441" s="135" t="n"/>
      <c r="L441" s="135" t="n"/>
      <c r="M441" s="135" t="n"/>
      <c r="N441" s="135" t="n"/>
      <c r="O441" s="135" t="n"/>
      <c r="P441" s="135" t="n"/>
      <c r="Q441" s="135" t="n"/>
      <c r="R441" s="135" t="n"/>
      <c r="S441" s="135" t="n"/>
      <c r="T441" s="135" t="n"/>
      <c r="U441" s="135" t="n"/>
      <c r="V441" s="135" t="n"/>
      <c r="W441" s="135" t="n"/>
      <c r="X441" s="135" t="n"/>
      <c r="Y441" s="135" t="n"/>
      <c r="Z441" s="135" t="n"/>
      <c r="AA441" s="135" t="n"/>
      <c r="AB441" s="135" t="n"/>
      <c r="AC441" s="135" t="n"/>
      <c r="AD441" s="135" t="n"/>
      <c r="AE441" s="135" t="n"/>
      <c r="AF441" s="135" t="n"/>
      <c r="AG441" s="135" t="n"/>
      <c r="AH441" s="135" t="n"/>
      <c r="AI441" s="135" t="n"/>
      <c r="AJ441" s="135" t="n"/>
      <c r="AK441" s="135" t="n"/>
      <c r="AL441" s="135" t="n"/>
      <c r="AM441" s="135" t="n"/>
      <c r="AN441" s="135" t="n"/>
      <c r="AO441" s="135" t="n"/>
      <c r="AP441" s="135" t="n"/>
      <c r="AQ441" s="135" t="n"/>
      <c r="AR441" s="135" t="n"/>
      <c r="AS441" s="135" t="n"/>
      <c r="AT441" s="135" t="n"/>
      <c r="AU441" s="135" t="n"/>
      <c r="AV441" s="135" t="n"/>
      <c r="AW441" s="135" t="n"/>
      <c r="AX441" s="135" t="n"/>
      <c r="AY441" s="135" t="n"/>
      <c r="AZ441" s="135" t="n"/>
      <c r="BA441" s="135" t="n"/>
      <c r="BB441" s="135" t="n"/>
      <c r="BC441" s="135" t="n"/>
      <c r="BD441" s="135" t="n"/>
      <c r="BE441" s="135" t="n"/>
      <c r="BF441" s="135" t="n"/>
      <c r="BG441" s="135" t="n"/>
      <c r="BH441" s="135" t="n"/>
      <c r="BI441" s="135" t="n"/>
      <c r="BJ441" s="135" t="n"/>
      <c r="BK441" s="135" t="n"/>
      <c r="BL441" s="135" t="n"/>
      <c r="BM441" s="135" t="n"/>
      <c r="BN441" s="135" t="n"/>
      <c r="BO441" s="135" t="n"/>
      <c r="BP441" s="135" t="n"/>
      <c r="BQ441" s="135" t="n"/>
      <c r="BR441" s="135" t="n"/>
      <c r="BS441" s="135" t="n"/>
      <c r="BT441" s="135" t="n"/>
      <c r="BU441" s="135" t="n"/>
      <c r="BV441" s="135" t="n"/>
      <c r="BW441" s="135" t="n"/>
      <c r="BX441" s="135" t="n"/>
      <c r="BY441" s="135" t="n"/>
      <c r="BZ441" s="135" t="n"/>
      <c r="CA441" s="135" t="n"/>
      <c r="CB441" s="135" t="n"/>
      <c r="CC441" s="135" t="n"/>
      <c r="CD441" s="135" t="n"/>
      <c r="CE441" s="135" t="n"/>
      <c r="CF441" s="135" t="n"/>
      <c r="CG441" s="135" t="n"/>
      <c r="CH441" s="135" t="n"/>
      <c r="CI441" s="135" t="n"/>
      <c r="CJ441" s="135" t="n"/>
      <c r="CK441" s="135" t="n"/>
      <c r="CL441" s="135" t="n"/>
      <c r="CM441" s="135" t="n"/>
      <c r="CN441" s="135" t="n"/>
      <c r="CO441" s="135" t="n"/>
      <c r="CP441" s="135" t="n"/>
      <c r="CQ441" s="135" t="n"/>
      <c r="CR441" s="135" t="n"/>
      <c r="CU441" s="36" t="n"/>
      <c r="CV441" s="36" t="n"/>
      <c r="CW441" s="36" t="n"/>
      <c r="CX441" s="36" t="n"/>
      <c r="CY441" s="36" t="n"/>
      <c r="CZ441" s="36" t="n"/>
      <c r="DA441" s="36" t="n"/>
      <c r="DB441" s="36" t="n"/>
      <c r="DC441" s="36" t="n"/>
      <c r="DD441" s="36" t="n"/>
      <c r="DE441" s="36" t="n"/>
      <c r="DF441" s="36" t="n"/>
      <c r="DG441" s="36" t="n"/>
      <c r="DH441" s="36" t="n"/>
      <c r="DI441" s="36" t="n"/>
      <c r="DJ441" s="36" t="n"/>
      <c r="DK441" s="36" t="n"/>
      <c r="DL441" s="36" t="n"/>
      <c r="DM441" s="36" t="n"/>
      <c r="DN441" s="36" t="n"/>
      <c r="DO441" s="36" t="n"/>
      <c r="DP441" s="36" t="n"/>
      <c r="DQ441" s="36" t="n"/>
      <c r="DR441" s="36" t="n"/>
      <c r="DS441" s="36" t="n"/>
      <c r="DT441" s="36" t="n"/>
      <c r="DU441" s="36" t="n"/>
      <c r="DV441" s="36" t="n"/>
      <c r="DW441" s="36" t="n"/>
      <c r="DX441" s="36" t="n"/>
      <c r="DY441" s="36" t="n"/>
      <c r="DZ441" s="36" t="n"/>
      <c r="EA441" s="36" t="n"/>
      <c r="EB441" s="36" t="n"/>
      <c r="EC441" s="36" t="n"/>
      <c r="ED441" s="36" t="n"/>
      <c r="EE441" s="36" t="n"/>
      <c r="EF441" s="36" t="n"/>
      <c r="EG441" s="36" t="n"/>
      <c r="EH441" s="36" t="n"/>
      <c r="EI441" s="36" t="n"/>
      <c r="EJ441" s="36" t="n"/>
      <c r="EK441" s="36" t="n"/>
      <c r="EL441" s="36" t="n"/>
      <c r="EM441" s="36" t="n"/>
      <c r="EN441" s="36" t="n"/>
    </row>
    <row r="442">
      <c r="A442" s="36" t="n"/>
      <c r="B442" s="36" t="n"/>
      <c r="C442" s="144" t="n"/>
      <c r="D442" s="144" t="n"/>
      <c r="E442" s="135" t="n"/>
      <c r="F442" s="135" t="n"/>
      <c r="G442" s="135" t="n"/>
      <c r="H442" s="135" t="n"/>
      <c r="I442" s="135" t="n"/>
      <c r="J442" s="135" t="n"/>
      <c r="K442" s="135" t="n"/>
      <c r="L442" s="135" t="n"/>
      <c r="M442" s="135" t="n"/>
      <c r="N442" s="135" t="n"/>
      <c r="O442" s="135" t="n"/>
      <c r="P442" s="135" t="n"/>
      <c r="Q442" s="135" t="n"/>
      <c r="R442" s="135" t="n"/>
      <c r="S442" s="135" t="n"/>
      <c r="T442" s="135" t="n"/>
      <c r="U442" s="135" t="n"/>
      <c r="V442" s="135" t="n"/>
      <c r="W442" s="135" t="n"/>
      <c r="X442" s="135" t="n"/>
      <c r="Y442" s="135" t="n"/>
      <c r="Z442" s="135" t="n"/>
      <c r="AA442" s="135" t="n"/>
      <c r="AB442" s="135" t="n"/>
      <c r="AC442" s="135" t="n"/>
      <c r="AD442" s="135" t="n"/>
      <c r="AE442" s="135" t="n"/>
      <c r="AF442" s="135" t="n"/>
      <c r="AG442" s="135" t="n"/>
      <c r="AH442" s="135" t="n"/>
      <c r="AI442" s="135" t="n"/>
      <c r="AJ442" s="135" t="n"/>
      <c r="AK442" s="135" t="n"/>
      <c r="AL442" s="135" t="n"/>
      <c r="AM442" s="135" t="n"/>
      <c r="AN442" s="135" t="n"/>
      <c r="AO442" s="135" t="n"/>
      <c r="AP442" s="135" t="n"/>
      <c r="AQ442" s="135" t="n"/>
      <c r="AR442" s="135" t="n"/>
      <c r="AS442" s="135" t="n"/>
      <c r="AT442" s="135" t="n"/>
      <c r="AU442" s="135" t="n"/>
      <c r="AV442" s="135" t="n"/>
      <c r="AW442" s="135" t="n"/>
      <c r="AX442" s="135" t="n"/>
      <c r="AY442" s="135" t="n"/>
      <c r="AZ442" s="135" t="n"/>
      <c r="BA442" s="135" t="n"/>
      <c r="BB442" s="135" t="n"/>
      <c r="BC442" s="135" t="n"/>
      <c r="BD442" s="135" t="n"/>
      <c r="BE442" s="135" t="n"/>
      <c r="BF442" s="135" t="n"/>
      <c r="BG442" s="135" t="n"/>
      <c r="BH442" s="135" t="n"/>
      <c r="BI442" s="135" t="n"/>
      <c r="BJ442" s="135" t="n"/>
      <c r="BK442" s="135" t="n"/>
      <c r="BL442" s="135" t="n"/>
      <c r="BM442" s="135" t="n"/>
      <c r="BN442" s="135" t="n"/>
      <c r="BO442" s="135" t="n"/>
      <c r="BP442" s="135" t="n"/>
      <c r="BQ442" s="135" t="n"/>
      <c r="BR442" s="135" t="n"/>
      <c r="BS442" s="135" t="n"/>
      <c r="BT442" s="135" t="n"/>
      <c r="BU442" s="135" t="n"/>
      <c r="BV442" s="135" t="n"/>
      <c r="BW442" s="135" t="n"/>
      <c r="BX442" s="135" t="n"/>
      <c r="BY442" s="135" t="n"/>
      <c r="BZ442" s="135" t="n"/>
      <c r="CA442" s="135" t="n"/>
      <c r="CB442" s="135" t="n"/>
      <c r="CC442" s="135" t="n"/>
      <c r="CD442" s="135" t="n"/>
      <c r="CE442" s="135" t="n"/>
      <c r="CF442" s="135" t="n"/>
      <c r="CG442" s="135" t="n"/>
      <c r="CH442" s="135" t="n"/>
      <c r="CI442" s="135" t="n"/>
      <c r="CJ442" s="135" t="n"/>
      <c r="CK442" s="135" t="n"/>
      <c r="CL442" s="135" t="n"/>
      <c r="CM442" s="135" t="n"/>
      <c r="CN442" s="135" t="n"/>
      <c r="CO442" s="135" t="n"/>
      <c r="CP442" s="135" t="n"/>
      <c r="CQ442" s="135" t="n"/>
      <c r="CR442" s="135" t="n"/>
      <c r="CU442" s="36" t="n"/>
      <c r="CV442" s="36" t="n"/>
      <c r="CW442" s="36" t="n"/>
      <c r="CX442" s="36" t="n"/>
      <c r="CY442" s="36" t="n"/>
      <c r="CZ442" s="36" t="n"/>
      <c r="DA442" s="36" t="n"/>
      <c r="DB442" s="36" t="n"/>
      <c r="DC442" s="36" t="n"/>
      <c r="DD442" s="36" t="n"/>
      <c r="DE442" s="36" t="n"/>
      <c r="DF442" s="36" t="n"/>
      <c r="DG442" s="36" t="n"/>
      <c r="DH442" s="36" t="n"/>
      <c r="DI442" s="36" t="n"/>
      <c r="DJ442" s="36" t="n"/>
      <c r="DK442" s="36" t="n"/>
      <c r="DL442" s="36" t="n"/>
      <c r="DM442" s="36" t="n"/>
      <c r="DN442" s="36" t="n"/>
      <c r="DO442" s="36" t="n"/>
      <c r="DP442" s="36" t="n"/>
      <c r="DQ442" s="36" t="n"/>
      <c r="DR442" s="36" t="n"/>
      <c r="DS442" s="36" t="n"/>
      <c r="DT442" s="36" t="n"/>
      <c r="DU442" s="36" t="n"/>
      <c r="DV442" s="36" t="n"/>
      <c r="DW442" s="36" t="n"/>
      <c r="DX442" s="36" t="n"/>
      <c r="DY442" s="36" t="n"/>
      <c r="DZ442" s="36" t="n"/>
      <c r="EA442" s="36" t="n"/>
      <c r="EB442" s="36" t="n"/>
      <c r="EC442" s="36" t="n"/>
      <c r="ED442" s="36" t="n"/>
      <c r="EE442" s="36" t="n"/>
      <c r="EF442" s="36" t="n"/>
      <c r="EG442" s="36" t="n"/>
      <c r="EH442" s="36" t="n"/>
      <c r="EI442" s="36" t="n"/>
      <c r="EJ442" s="36" t="n"/>
      <c r="EK442" s="36" t="n"/>
      <c r="EL442" s="36" t="n"/>
      <c r="EM442" s="36" t="n"/>
      <c r="EN442" s="36" t="n"/>
    </row>
    <row r="443">
      <c r="A443" s="36" t="n"/>
      <c r="B443" s="36" t="n"/>
      <c r="C443" s="144" t="n"/>
      <c r="D443" s="144" t="n"/>
      <c r="E443" s="135" t="n"/>
      <c r="F443" s="135" t="n"/>
      <c r="G443" s="135" t="n"/>
      <c r="H443" s="135" t="n"/>
      <c r="I443" s="135" t="n"/>
      <c r="J443" s="135" t="n"/>
      <c r="K443" s="135" t="n"/>
      <c r="L443" s="135" t="n"/>
      <c r="M443" s="135" t="n"/>
      <c r="N443" s="135" t="n"/>
      <c r="O443" s="135" t="n"/>
      <c r="P443" s="135" t="n"/>
      <c r="Q443" s="135" t="n"/>
      <c r="R443" s="135" t="n"/>
      <c r="S443" s="135" t="n"/>
      <c r="T443" s="135" t="n"/>
      <c r="U443" s="135" t="n"/>
      <c r="V443" s="135" t="n"/>
      <c r="W443" s="135" t="n"/>
      <c r="X443" s="135" t="n"/>
      <c r="Y443" s="135" t="n"/>
      <c r="Z443" s="135" t="n"/>
      <c r="AA443" s="135" t="n"/>
      <c r="AB443" s="135" t="n"/>
      <c r="AC443" s="135" t="n"/>
      <c r="AD443" s="135" t="n"/>
      <c r="AE443" s="135" t="n"/>
      <c r="AF443" s="135" t="n"/>
      <c r="AG443" s="135" t="n"/>
      <c r="AH443" s="135" t="n"/>
      <c r="AI443" s="135" t="n"/>
      <c r="AJ443" s="135" t="n"/>
      <c r="AK443" s="135" t="n"/>
      <c r="AL443" s="135" t="n"/>
      <c r="AM443" s="135" t="n"/>
      <c r="AN443" s="135" t="n"/>
      <c r="AO443" s="135" t="n"/>
      <c r="AP443" s="135" t="n"/>
      <c r="AQ443" s="135" t="n"/>
      <c r="AR443" s="135" t="n"/>
      <c r="AS443" s="135" t="n"/>
      <c r="AT443" s="135" t="n"/>
      <c r="AU443" s="135" t="n"/>
      <c r="AV443" s="135" t="n"/>
      <c r="AW443" s="135" t="n"/>
      <c r="AX443" s="135" t="n"/>
      <c r="AY443" s="135" t="n"/>
      <c r="AZ443" s="135" t="n"/>
      <c r="BA443" s="135" t="n"/>
      <c r="BB443" s="135" t="n"/>
      <c r="BC443" s="135" t="n"/>
      <c r="BD443" s="135" t="n"/>
      <c r="BE443" s="135" t="n"/>
      <c r="BF443" s="135" t="n"/>
      <c r="BG443" s="135" t="n"/>
      <c r="BH443" s="135" t="n"/>
      <c r="BI443" s="135" t="n"/>
      <c r="BJ443" s="135" t="n"/>
      <c r="BK443" s="135" t="n"/>
      <c r="BL443" s="135" t="n"/>
      <c r="BM443" s="135" t="n"/>
      <c r="BN443" s="135" t="n"/>
      <c r="BO443" s="135" t="n"/>
      <c r="BP443" s="135" t="n"/>
      <c r="BQ443" s="135" t="n"/>
      <c r="BR443" s="135" t="n"/>
      <c r="BS443" s="135" t="n"/>
      <c r="BT443" s="135" t="n"/>
      <c r="BU443" s="135" t="n"/>
      <c r="BV443" s="135" t="n"/>
      <c r="BW443" s="135" t="n"/>
      <c r="BX443" s="135" t="n"/>
      <c r="BY443" s="135" t="n"/>
      <c r="BZ443" s="135" t="n"/>
      <c r="CA443" s="135" t="n"/>
      <c r="CB443" s="135" t="n"/>
      <c r="CC443" s="135" t="n"/>
      <c r="CD443" s="135" t="n"/>
      <c r="CE443" s="135" t="n"/>
      <c r="CF443" s="135" t="n"/>
      <c r="CG443" s="135" t="n"/>
      <c r="CH443" s="135" t="n"/>
      <c r="CI443" s="135" t="n"/>
      <c r="CJ443" s="135" t="n"/>
      <c r="CK443" s="135" t="n"/>
      <c r="CL443" s="135" t="n"/>
      <c r="CM443" s="135" t="n"/>
      <c r="CN443" s="135" t="n"/>
      <c r="CO443" s="135" t="n"/>
      <c r="CP443" s="135" t="n"/>
      <c r="CQ443" s="135" t="n"/>
      <c r="CR443" s="135" t="n"/>
      <c r="CU443" s="36" t="n"/>
      <c r="CV443" s="36" t="n"/>
      <c r="CW443" s="36" t="n"/>
      <c r="CX443" s="36" t="n"/>
      <c r="CY443" s="36" t="n"/>
      <c r="CZ443" s="36" t="n"/>
      <c r="DA443" s="36" t="n"/>
      <c r="DB443" s="36" t="n"/>
      <c r="DC443" s="36" t="n"/>
      <c r="DD443" s="36" t="n"/>
      <c r="DE443" s="36" t="n"/>
      <c r="DF443" s="36" t="n"/>
      <c r="DG443" s="36" t="n"/>
      <c r="DH443" s="36" t="n"/>
      <c r="DI443" s="36" t="n"/>
      <c r="DJ443" s="36" t="n"/>
      <c r="DK443" s="36" t="n"/>
      <c r="DL443" s="36" t="n"/>
      <c r="DM443" s="36" t="n"/>
      <c r="DN443" s="36" t="n"/>
      <c r="DO443" s="36" t="n"/>
      <c r="DP443" s="36" t="n"/>
      <c r="DQ443" s="36" t="n"/>
      <c r="DR443" s="36" t="n"/>
      <c r="DS443" s="36" t="n"/>
      <c r="DT443" s="36" t="n"/>
      <c r="DU443" s="36" t="n"/>
      <c r="DV443" s="36" t="n"/>
      <c r="DW443" s="36" t="n"/>
      <c r="DX443" s="36" t="n"/>
      <c r="DY443" s="36" t="n"/>
      <c r="DZ443" s="36" t="n"/>
      <c r="EA443" s="36" t="n"/>
      <c r="EB443" s="36" t="n"/>
      <c r="EC443" s="36" t="n"/>
      <c r="ED443" s="36" t="n"/>
      <c r="EE443" s="36" t="n"/>
      <c r="EF443" s="36" t="n"/>
      <c r="EG443" s="36" t="n"/>
      <c r="EH443" s="36" t="n"/>
      <c r="EI443" s="36" t="n"/>
      <c r="EJ443" s="36" t="n"/>
      <c r="EK443" s="36" t="n"/>
      <c r="EL443" s="36" t="n"/>
      <c r="EM443" s="36" t="n"/>
      <c r="EN443" s="36" t="n"/>
    </row>
    <row r="444">
      <c r="A444" s="36" t="n"/>
      <c r="B444" s="36" t="n"/>
      <c r="C444" s="144" t="n"/>
      <c r="D444" s="144" t="n"/>
      <c r="E444" s="135" t="n"/>
      <c r="F444" s="135" t="n"/>
      <c r="G444" s="135" t="n"/>
      <c r="H444" s="135" t="n"/>
      <c r="I444" s="135" t="n"/>
      <c r="J444" s="135" t="n"/>
      <c r="K444" s="135" t="n"/>
      <c r="L444" s="135" t="n"/>
      <c r="M444" s="135" t="n"/>
      <c r="N444" s="135" t="n"/>
      <c r="O444" s="135" t="n"/>
      <c r="P444" s="135" t="n"/>
      <c r="Q444" s="135" t="n"/>
      <c r="R444" s="135" t="n"/>
      <c r="S444" s="135" t="n"/>
      <c r="T444" s="135" t="n"/>
      <c r="U444" s="135" t="n"/>
      <c r="V444" s="135" t="n"/>
      <c r="W444" s="135" t="n"/>
      <c r="X444" s="135" t="n"/>
      <c r="Y444" s="135" t="n"/>
      <c r="Z444" s="135" t="n"/>
      <c r="AA444" s="135" t="n"/>
      <c r="AB444" s="135" t="n"/>
      <c r="AC444" s="135" t="n"/>
      <c r="AD444" s="135" t="n"/>
      <c r="AE444" s="135" t="n"/>
      <c r="AF444" s="135" t="n"/>
      <c r="AG444" s="135" t="n"/>
      <c r="AH444" s="135" t="n"/>
      <c r="AI444" s="135" t="n"/>
      <c r="AJ444" s="135" t="n"/>
      <c r="AK444" s="135" t="n"/>
      <c r="AL444" s="135" t="n"/>
      <c r="AM444" s="135" t="n"/>
      <c r="AN444" s="135" t="n"/>
      <c r="AO444" s="135" t="n"/>
      <c r="AP444" s="135" t="n"/>
      <c r="AQ444" s="135" t="n"/>
      <c r="AR444" s="135" t="n"/>
      <c r="AS444" s="135" t="n"/>
      <c r="AT444" s="135" t="n"/>
      <c r="AU444" s="135" t="n"/>
      <c r="AV444" s="135" t="n"/>
      <c r="AW444" s="135" t="n"/>
      <c r="AX444" s="135" t="n"/>
      <c r="AY444" s="135" t="n"/>
      <c r="AZ444" s="135" t="n"/>
      <c r="BA444" s="135" t="n"/>
      <c r="BB444" s="135" t="n"/>
      <c r="BC444" s="135" t="n"/>
      <c r="BD444" s="135" t="n"/>
      <c r="BE444" s="135" t="n"/>
      <c r="BF444" s="135" t="n"/>
      <c r="BG444" s="135" t="n"/>
      <c r="BH444" s="135" t="n"/>
      <c r="BI444" s="135" t="n"/>
      <c r="BJ444" s="135" t="n"/>
      <c r="BK444" s="135" t="n"/>
      <c r="BL444" s="135" t="n"/>
      <c r="BM444" s="135" t="n"/>
      <c r="BN444" s="135" t="n"/>
      <c r="BO444" s="135" t="n"/>
      <c r="BP444" s="135" t="n"/>
      <c r="BQ444" s="135" t="n"/>
      <c r="BR444" s="135" t="n"/>
      <c r="BS444" s="135" t="n"/>
      <c r="BT444" s="135" t="n"/>
      <c r="BU444" s="135" t="n"/>
      <c r="BV444" s="135" t="n"/>
      <c r="BW444" s="135" t="n"/>
      <c r="BX444" s="135" t="n"/>
      <c r="BY444" s="135" t="n"/>
      <c r="BZ444" s="135" t="n"/>
      <c r="CA444" s="135" t="n"/>
      <c r="CB444" s="135" t="n"/>
      <c r="CC444" s="135" t="n"/>
      <c r="CD444" s="135" t="n"/>
      <c r="CE444" s="135" t="n"/>
      <c r="CF444" s="135" t="n"/>
      <c r="CG444" s="135" t="n"/>
      <c r="CH444" s="135" t="n"/>
      <c r="CI444" s="135" t="n"/>
      <c r="CJ444" s="135" t="n"/>
      <c r="CK444" s="135" t="n"/>
      <c r="CL444" s="135" t="n"/>
      <c r="CM444" s="135" t="n"/>
      <c r="CN444" s="135" t="n"/>
      <c r="CO444" s="135" t="n"/>
      <c r="CP444" s="135" t="n"/>
      <c r="CQ444" s="135" t="n"/>
      <c r="CR444" s="135" t="n"/>
      <c r="CU444" s="36" t="n"/>
      <c r="CV444" s="36" t="n"/>
      <c r="CW444" s="36" t="n"/>
      <c r="CX444" s="36" t="n"/>
      <c r="CY444" s="36" t="n"/>
      <c r="CZ444" s="36" t="n"/>
      <c r="DA444" s="36" t="n"/>
      <c r="DB444" s="36" t="n"/>
      <c r="DC444" s="36" t="n"/>
      <c r="DD444" s="36" t="n"/>
      <c r="DE444" s="36" t="n"/>
      <c r="DF444" s="36" t="n"/>
      <c r="DG444" s="36" t="n"/>
      <c r="DH444" s="36" t="n"/>
      <c r="DI444" s="36" t="n"/>
      <c r="DJ444" s="36" t="n"/>
      <c r="DK444" s="36" t="n"/>
      <c r="DL444" s="36" t="n"/>
      <c r="DM444" s="36" t="n"/>
      <c r="DN444" s="36" t="n"/>
      <c r="DO444" s="36" t="n"/>
      <c r="DP444" s="36" t="n"/>
      <c r="DQ444" s="36" t="n"/>
      <c r="DR444" s="36" t="n"/>
      <c r="DS444" s="36" t="n"/>
      <c r="DT444" s="36" t="n"/>
      <c r="DU444" s="36" t="n"/>
      <c r="DV444" s="36" t="n"/>
      <c r="DW444" s="36" t="n"/>
      <c r="DX444" s="36" t="n"/>
      <c r="DY444" s="36" t="n"/>
      <c r="DZ444" s="36" t="n"/>
      <c r="EA444" s="36" t="n"/>
      <c r="EB444" s="36" t="n"/>
      <c r="EC444" s="36" t="n"/>
      <c r="ED444" s="36" t="n"/>
      <c r="EE444" s="36" t="n"/>
      <c r="EF444" s="36" t="n"/>
      <c r="EG444" s="36" t="n"/>
      <c r="EH444" s="36" t="n"/>
      <c r="EI444" s="36" t="n"/>
      <c r="EJ444" s="36" t="n"/>
      <c r="EK444" s="36" t="n"/>
      <c r="EL444" s="36" t="n"/>
      <c r="EM444" s="36" t="n"/>
      <c r="EN444" s="36" t="n"/>
    </row>
    <row r="445">
      <c r="A445" s="36" t="n"/>
      <c r="B445" s="36" t="n"/>
      <c r="C445" s="144" t="n"/>
      <c r="D445" s="144" t="n"/>
      <c r="E445" s="135" t="n"/>
      <c r="F445" s="135" t="n"/>
      <c r="G445" s="135" t="n"/>
      <c r="H445" s="135" t="n"/>
      <c r="I445" s="135" t="n"/>
      <c r="J445" s="135" t="n"/>
      <c r="K445" s="135" t="n"/>
      <c r="L445" s="135" t="n"/>
      <c r="M445" s="135" t="n"/>
      <c r="N445" s="135" t="n"/>
      <c r="O445" s="135" t="n"/>
      <c r="P445" s="135" t="n"/>
      <c r="Q445" s="135" t="n"/>
      <c r="R445" s="135" t="n"/>
      <c r="S445" s="135" t="n"/>
      <c r="T445" s="135" t="n"/>
      <c r="U445" s="135" t="n"/>
      <c r="V445" s="135" t="n"/>
      <c r="W445" s="135" t="n"/>
      <c r="X445" s="135" t="n"/>
      <c r="Y445" s="135" t="n"/>
      <c r="Z445" s="135" t="n"/>
      <c r="AA445" s="135" t="n"/>
      <c r="AB445" s="135" t="n"/>
      <c r="AC445" s="135" t="n"/>
      <c r="AD445" s="135" t="n"/>
      <c r="AE445" s="135" t="n"/>
      <c r="AF445" s="135" t="n"/>
      <c r="AG445" s="135" t="n"/>
      <c r="AH445" s="135" t="n"/>
      <c r="AI445" s="135" t="n"/>
      <c r="AJ445" s="135" t="n"/>
      <c r="AK445" s="135" t="n"/>
      <c r="AL445" s="135" t="n"/>
      <c r="AM445" s="135" t="n"/>
      <c r="AN445" s="135" t="n"/>
      <c r="AO445" s="135" t="n"/>
      <c r="AP445" s="135" t="n"/>
      <c r="AQ445" s="135" t="n"/>
      <c r="AR445" s="135" t="n"/>
      <c r="AS445" s="135" t="n"/>
      <c r="AT445" s="135" t="n"/>
      <c r="AU445" s="135" t="n"/>
      <c r="AV445" s="135" t="n"/>
      <c r="AW445" s="135" t="n"/>
      <c r="AX445" s="135" t="n"/>
      <c r="AY445" s="135" t="n"/>
      <c r="AZ445" s="135" t="n"/>
      <c r="BA445" s="135" t="n"/>
      <c r="BB445" s="135" t="n"/>
      <c r="BC445" s="135" t="n"/>
      <c r="BD445" s="135" t="n"/>
      <c r="BE445" s="135" t="n"/>
      <c r="BF445" s="135" t="n"/>
      <c r="BG445" s="135" t="n"/>
      <c r="BH445" s="135" t="n"/>
      <c r="BI445" s="135" t="n"/>
      <c r="BJ445" s="135" t="n"/>
      <c r="BK445" s="135" t="n"/>
      <c r="BL445" s="135" t="n"/>
      <c r="BM445" s="135" t="n"/>
      <c r="BN445" s="135" t="n"/>
      <c r="BO445" s="135" t="n"/>
      <c r="BP445" s="135" t="n"/>
      <c r="BQ445" s="135" t="n"/>
      <c r="BR445" s="135" t="n"/>
      <c r="BS445" s="135" t="n"/>
      <c r="BT445" s="135" t="n"/>
      <c r="BU445" s="135" t="n"/>
      <c r="BV445" s="135" t="n"/>
      <c r="BW445" s="135" t="n"/>
      <c r="BX445" s="135" t="n"/>
      <c r="BY445" s="135" t="n"/>
      <c r="BZ445" s="135" t="n"/>
      <c r="CA445" s="135" t="n"/>
      <c r="CB445" s="135" t="n"/>
      <c r="CC445" s="135" t="n"/>
      <c r="CD445" s="135" t="n"/>
      <c r="CE445" s="135" t="n"/>
      <c r="CF445" s="135" t="n"/>
      <c r="CG445" s="135" t="n"/>
      <c r="CH445" s="135" t="n"/>
      <c r="CI445" s="135" t="n"/>
      <c r="CJ445" s="135" t="n"/>
      <c r="CK445" s="135" t="n"/>
      <c r="CL445" s="135" t="n"/>
      <c r="CM445" s="135" t="n"/>
      <c r="CN445" s="135" t="n"/>
      <c r="CO445" s="135" t="n"/>
      <c r="CP445" s="135" t="n"/>
      <c r="CQ445" s="135" t="n"/>
      <c r="CR445" s="135" t="n"/>
      <c r="CU445" s="36" t="n"/>
      <c r="CV445" s="36" t="n"/>
      <c r="CW445" s="36" t="n"/>
      <c r="CX445" s="36" t="n"/>
      <c r="CY445" s="36" t="n"/>
      <c r="CZ445" s="36" t="n"/>
      <c r="DA445" s="36" t="n"/>
      <c r="DB445" s="36" t="n"/>
      <c r="DC445" s="36" t="n"/>
      <c r="DD445" s="36" t="n"/>
      <c r="DE445" s="36" t="n"/>
      <c r="DF445" s="36" t="n"/>
      <c r="DG445" s="36" t="n"/>
      <c r="DH445" s="36" t="n"/>
      <c r="DI445" s="36" t="n"/>
      <c r="DJ445" s="36" t="n"/>
      <c r="DK445" s="36" t="n"/>
      <c r="DL445" s="36" t="n"/>
      <c r="DM445" s="36" t="n"/>
      <c r="DN445" s="36" t="n"/>
      <c r="DO445" s="36" t="n"/>
      <c r="DP445" s="36" t="n"/>
      <c r="DQ445" s="36" t="n"/>
      <c r="DR445" s="36" t="n"/>
      <c r="DS445" s="36" t="n"/>
      <c r="DT445" s="36" t="n"/>
      <c r="DU445" s="36" t="n"/>
      <c r="DV445" s="36" t="n"/>
      <c r="DW445" s="36" t="n"/>
      <c r="DX445" s="36" t="n"/>
      <c r="DY445" s="36" t="n"/>
      <c r="DZ445" s="36" t="n"/>
      <c r="EA445" s="36" t="n"/>
      <c r="EB445" s="36" t="n"/>
      <c r="EC445" s="36" t="n"/>
      <c r="ED445" s="36" t="n"/>
      <c r="EE445" s="36" t="n"/>
      <c r="EF445" s="36" t="n"/>
      <c r="EG445" s="36" t="n"/>
      <c r="EH445" s="36" t="n"/>
      <c r="EI445" s="36" t="n"/>
      <c r="EJ445" s="36" t="n"/>
      <c r="EK445" s="36" t="n"/>
      <c r="EL445" s="36" t="n"/>
      <c r="EM445" s="36" t="n"/>
      <c r="EN445" s="36" t="n"/>
    </row>
    <row r="446">
      <c r="A446" s="36" t="n"/>
      <c r="B446" s="36" t="n"/>
      <c r="C446" s="144" t="n"/>
      <c r="D446" s="144" t="n"/>
      <c r="E446" s="135" t="n"/>
      <c r="F446" s="135" t="n"/>
      <c r="G446" s="135" t="n"/>
      <c r="H446" s="135" t="n"/>
      <c r="I446" s="135" t="n"/>
      <c r="J446" s="135" t="n"/>
      <c r="K446" s="135" t="n"/>
      <c r="L446" s="135" t="n"/>
      <c r="M446" s="135" t="n"/>
      <c r="N446" s="135" t="n"/>
      <c r="O446" s="135" t="n"/>
      <c r="P446" s="135" t="n"/>
      <c r="Q446" s="135" t="n"/>
      <c r="R446" s="135" t="n"/>
      <c r="S446" s="135" t="n"/>
      <c r="T446" s="135" t="n"/>
      <c r="U446" s="135" t="n"/>
      <c r="V446" s="135" t="n"/>
      <c r="W446" s="135" t="n"/>
      <c r="X446" s="135" t="n"/>
      <c r="Y446" s="135" t="n"/>
      <c r="Z446" s="135" t="n"/>
      <c r="AA446" s="135" t="n"/>
      <c r="AB446" s="135" t="n"/>
      <c r="AC446" s="135" t="n"/>
      <c r="AD446" s="135" t="n"/>
      <c r="AE446" s="135" t="n"/>
      <c r="AF446" s="135" t="n"/>
      <c r="AG446" s="135" t="n"/>
      <c r="AH446" s="135" t="n"/>
      <c r="AI446" s="135" t="n"/>
      <c r="AJ446" s="135" t="n"/>
      <c r="AK446" s="135" t="n"/>
      <c r="AL446" s="135" t="n"/>
      <c r="AM446" s="135" t="n"/>
      <c r="AN446" s="135" t="n"/>
      <c r="AO446" s="135" t="n"/>
      <c r="AP446" s="135" t="n"/>
      <c r="AQ446" s="135" t="n"/>
      <c r="AR446" s="135" t="n"/>
      <c r="AS446" s="135" t="n"/>
      <c r="AT446" s="135" t="n"/>
      <c r="AU446" s="135" t="n"/>
      <c r="AV446" s="135" t="n"/>
      <c r="AW446" s="135" t="n"/>
      <c r="AX446" s="135" t="n"/>
      <c r="AY446" s="135" t="n"/>
      <c r="AZ446" s="135" t="n"/>
      <c r="BA446" s="135" t="n"/>
      <c r="BB446" s="135" t="n"/>
      <c r="BC446" s="135" t="n"/>
      <c r="BD446" s="135" t="n"/>
      <c r="BE446" s="135" t="n"/>
      <c r="BF446" s="135" t="n"/>
      <c r="BG446" s="135" t="n"/>
      <c r="BH446" s="135" t="n"/>
      <c r="BI446" s="135" t="n"/>
      <c r="BJ446" s="135" t="n"/>
      <c r="BK446" s="135" t="n"/>
      <c r="BL446" s="135" t="n"/>
      <c r="BM446" s="135" t="n"/>
      <c r="BN446" s="135" t="n"/>
      <c r="BO446" s="135" t="n"/>
      <c r="BP446" s="135" t="n"/>
      <c r="BQ446" s="135" t="n"/>
      <c r="BR446" s="135" t="n"/>
      <c r="BS446" s="135" t="n"/>
      <c r="BT446" s="135" t="n"/>
      <c r="BU446" s="135" t="n"/>
      <c r="BV446" s="135" t="n"/>
      <c r="BW446" s="135" t="n"/>
      <c r="BX446" s="135" t="n"/>
      <c r="BY446" s="135" t="n"/>
      <c r="BZ446" s="135" t="n"/>
      <c r="CA446" s="135" t="n"/>
      <c r="CB446" s="135" t="n"/>
      <c r="CC446" s="135" t="n"/>
      <c r="CD446" s="135" t="n"/>
      <c r="CE446" s="135" t="n"/>
      <c r="CF446" s="135" t="n"/>
      <c r="CG446" s="135" t="n"/>
      <c r="CH446" s="135" t="n"/>
      <c r="CI446" s="135" t="n"/>
      <c r="CJ446" s="135" t="n"/>
      <c r="CK446" s="135" t="n"/>
      <c r="CL446" s="135" t="n"/>
      <c r="CM446" s="135" t="n"/>
      <c r="CN446" s="135" t="n"/>
      <c r="CO446" s="135" t="n"/>
      <c r="CP446" s="135" t="n"/>
      <c r="CQ446" s="135" t="n"/>
      <c r="CR446" s="135" t="n"/>
      <c r="CU446" s="36" t="n"/>
      <c r="CV446" s="36" t="n"/>
      <c r="CW446" s="36" t="n"/>
      <c r="CX446" s="36" t="n"/>
      <c r="CY446" s="36" t="n"/>
      <c r="CZ446" s="36" t="n"/>
      <c r="DA446" s="36" t="n"/>
      <c r="DB446" s="36" t="n"/>
      <c r="DC446" s="36" t="n"/>
      <c r="DD446" s="36" t="n"/>
      <c r="DE446" s="36" t="n"/>
      <c r="DF446" s="36" t="n"/>
      <c r="DG446" s="36" t="n"/>
      <c r="DH446" s="36" t="n"/>
      <c r="DI446" s="36" t="n"/>
      <c r="DJ446" s="36" t="n"/>
      <c r="DK446" s="36" t="n"/>
      <c r="DL446" s="36" t="n"/>
      <c r="DM446" s="36" t="n"/>
      <c r="DN446" s="36" t="n"/>
      <c r="DO446" s="36" t="n"/>
      <c r="DP446" s="36" t="n"/>
      <c r="DQ446" s="36" t="n"/>
      <c r="DR446" s="36" t="n"/>
      <c r="DS446" s="36" t="n"/>
      <c r="DT446" s="36" t="n"/>
      <c r="DU446" s="36" t="n"/>
      <c r="DV446" s="36" t="n"/>
      <c r="DW446" s="36" t="n"/>
      <c r="DX446" s="36" t="n"/>
      <c r="DY446" s="36" t="n"/>
      <c r="DZ446" s="36" t="n"/>
      <c r="EA446" s="36" t="n"/>
      <c r="EB446" s="36" t="n"/>
      <c r="EC446" s="36" t="n"/>
      <c r="ED446" s="36" t="n"/>
      <c r="EE446" s="36" t="n"/>
      <c r="EF446" s="36" t="n"/>
      <c r="EG446" s="36" t="n"/>
      <c r="EH446" s="36" t="n"/>
      <c r="EI446" s="36" t="n"/>
      <c r="EJ446" s="36" t="n"/>
      <c r="EK446" s="36" t="n"/>
      <c r="EL446" s="36" t="n"/>
      <c r="EM446" s="36" t="n"/>
      <c r="EN446" s="36" t="n"/>
    </row>
    <row r="447">
      <c r="A447" s="36" t="n"/>
      <c r="B447" s="36" t="n"/>
      <c r="C447" s="144" t="n"/>
      <c r="D447" s="144" t="n"/>
      <c r="E447" s="135" t="n"/>
      <c r="F447" s="135" t="n"/>
      <c r="G447" s="135" t="n"/>
      <c r="H447" s="135" t="n"/>
      <c r="I447" s="135" t="n"/>
      <c r="J447" s="135" t="n"/>
      <c r="K447" s="135" t="n"/>
      <c r="L447" s="135" t="n"/>
      <c r="M447" s="135" t="n"/>
      <c r="N447" s="135" t="n"/>
      <c r="O447" s="135" t="n"/>
      <c r="P447" s="135" t="n"/>
      <c r="Q447" s="135" t="n"/>
      <c r="R447" s="135" t="n"/>
      <c r="S447" s="135" t="n"/>
      <c r="T447" s="135" t="n"/>
      <c r="U447" s="135" t="n"/>
      <c r="V447" s="135" t="n"/>
      <c r="W447" s="135" t="n"/>
      <c r="X447" s="135" t="n"/>
      <c r="Y447" s="135" t="n"/>
      <c r="Z447" s="135" t="n"/>
      <c r="AA447" s="135" t="n"/>
      <c r="AB447" s="135" t="n"/>
      <c r="AC447" s="135" t="n"/>
      <c r="AD447" s="135" t="n"/>
      <c r="AE447" s="135" t="n"/>
      <c r="AF447" s="135" t="n"/>
      <c r="AG447" s="135" t="n"/>
      <c r="AH447" s="135" t="n"/>
      <c r="AI447" s="135" t="n"/>
      <c r="AJ447" s="135" t="n"/>
      <c r="AK447" s="135" t="n"/>
      <c r="AL447" s="135" t="n"/>
      <c r="AM447" s="135" t="n"/>
      <c r="AN447" s="135" t="n"/>
      <c r="AO447" s="135" t="n"/>
      <c r="AP447" s="135" t="n"/>
      <c r="AQ447" s="135" t="n"/>
      <c r="AR447" s="135" t="n"/>
      <c r="AS447" s="135" t="n"/>
      <c r="AT447" s="135" t="n"/>
      <c r="AU447" s="135" t="n"/>
      <c r="AV447" s="135" t="n"/>
      <c r="AW447" s="135" t="n"/>
      <c r="AX447" s="135" t="n"/>
      <c r="AY447" s="135" t="n"/>
      <c r="AZ447" s="135" t="n"/>
      <c r="BA447" s="135" t="n"/>
      <c r="BB447" s="135" t="n"/>
      <c r="BC447" s="135" t="n"/>
      <c r="BD447" s="135" t="n"/>
      <c r="BE447" s="135" t="n"/>
      <c r="BF447" s="135" t="n"/>
      <c r="BG447" s="135" t="n"/>
      <c r="BH447" s="135" t="n"/>
      <c r="BI447" s="135" t="n"/>
      <c r="BJ447" s="135" t="n"/>
      <c r="BK447" s="135" t="n"/>
      <c r="BL447" s="135" t="n"/>
      <c r="BM447" s="135" t="n"/>
      <c r="BN447" s="135" t="n"/>
      <c r="BO447" s="135" t="n"/>
      <c r="BP447" s="135" t="n"/>
      <c r="BQ447" s="135" t="n"/>
      <c r="BR447" s="135" t="n"/>
      <c r="BS447" s="135" t="n"/>
      <c r="BT447" s="135" t="n"/>
      <c r="BU447" s="135" t="n"/>
      <c r="BV447" s="135" t="n"/>
      <c r="BW447" s="135" t="n"/>
      <c r="BX447" s="135" t="n"/>
      <c r="BY447" s="135" t="n"/>
      <c r="BZ447" s="135" t="n"/>
      <c r="CA447" s="135" t="n"/>
      <c r="CB447" s="135" t="n"/>
      <c r="CC447" s="135" t="n"/>
      <c r="CD447" s="135" t="n"/>
      <c r="CE447" s="135" t="n"/>
      <c r="CF447" s="135" t="n"/>
      <c r="CG447" s="135" t="n"/>
      <c r="CH447" s="135" t="n"/>
      <c r="CI447" s="135" t="n"/>
      <c r="CJ447" s="135" t="n"/>
      <c r="CK447" s="135" t="n"/>
      <c r="CL447" s="135" t="n"/>
      <c r="CM447" s="135" t="n"/>
      <c r="CN447" s="135" t="n"/>
      <c r="CO447" s="135" t="n"/>
      <c r="CP447" s="135" t="n"/>
      <c r="CQ447" s="135" t="n"/>
      <c r="CR447" s="135" t="n"/>
      <c r="CU447" s="36" t="n"/>
      <c r="CV447" s="36" t="n"/>
      <c r="CW447" s="36" t="n"/>
      <c r="CX447" s="36" t="n"/>
      <c r="CY447" s="36" t="n"/>
      <c r="CZ447" s="36" t="n"/>
      <c r="DA447" s="36" t="n"/>
      <c r="DB447" s="36" t="n"/>
      <c r="DC447" s="36" t="n"/>
      <c r="DD447" s="36" t="n"/>
      <c r="DE447" s="36" t="n"/>
      <c r="DF447" s="36" t="n"/>
      <c r="DG447" s="36" t="n"/>
      <c r="DH447" s="36" t="n"/>
      <c r="DI447" s="36" t="n"/>
      <c r="DJ447" s="36" t="n"/>
      <c r="DK447" s="36" t="n"/>
      <c r="DL447" s="36" t="n"/>
      <c r="DM447" s="36" t="n"/>
      <c r="DN447" s="36" t="n"/>
      <c r="DO447" s="36" t="n"/>
      <c r="DP447" s="36" t="n"/>
      <c r="DQ447" s="36" t="n"/>
      <c r="DR447" s="36" t="n"/>
      <c r="DS447" s="36" t="n"/>
      <c r="DT447" s="36" t="n"/>
      <c r="DU447" s="36" t="n"/>
      <c r="DV447" s="36" t="n"/>
      <c r="DW447" s="36" t="n"/>
      <c r="DX447" s="36" t="n"/>
      <c r="DY447" s="36" t="n"/>
      <c r="DZ447" s="36" t="n"/>
      <c r="EA447" s="36" t="n"/>
      <c r="EB447" s="36" t="n"/>
      <c r="EC447" s="36" t="n"/>
      <c r="ED447" s="36" t="n"/>
      <c r="EE447" s="36" t="n"/>
      <c r="EF447" s="36" t="n"/>
      <c r="EG447" s="36" t="n"/>
      <c r="EH447" s="36" t="n"/>
      <c r="EI447" s="36" t="n"/>
      <c r="EJ447" s="36" t="n"/>
      <c r="EK447" s="36" t="n"/>
      <c r="EL447" s="36" t="n"/>
      <c r="EM447" s="36" t="n"/>
      <c r="EN447" s="36" t="n"/>
    </row>
    <row r="448">
      <c r="A448" s="36" t="n"/>
      <c r="B448" s="36" t="n"/>
      <c r="C448" s="144" t="n"/>
      <c r="D448" s="144" t="n"/>
      <c r="E448" s="135" t="n"/>
      <c r="F448" s="135" t="n"/>
      <c r="G448" s="135" t="n"/>
      <c r="H448" s="135" t="n"/>
      <c r="I448" s="135" t="n"/>
      <c r="J448" s="135" t="n"/>
      <c r="K448" s="135" t="n"/>
      <c r="L448" s="135" t="n"/>
      <c r="M448" s="135" t="n"/>
      <c r="N448" s="135" t="n"/>
      <c r="O448" s="135" t="n"/>
      <c r="P448" s="135" t="n"/>
      <c r="Q448" s="135" t="n"/>
      <c r="R448" s="135" t="n"/>
      <c r="S448" s="135" t="n"/>
      <c r="T448" s="135" t="n"/>
      <c r="U448" s="135" t="n"/>
      <c r="V448" s="135" t="n"/>
      <c r="W448" s="135" t="n"/>
      <c r="X448" s="135" t="n"/>
      <c r="Y448" s="135" t="n"/>
      <c r="Z448" s="135" t="n"/>
      <c r="AA448" s="135" t="n"/>
      <c r="AB448" s="135" t="n"/>
      <c r="AC448" s="135" t="n"/>
      <c r="AD448" s="135" t="n"/>
      <c r="AE448" s="135" t="n"/>
      <c r="AF448" s="135" t="n"/>
      <c r="AG448" s="135" t="n"/>
      <c r="AH448" s="135" t="n"/>
      <c r="AI448" s="135" t="n"/>
      <c r="AJ448" s="135" t="n"/>
      <c r="AK448" s="135" t="n"/>
      <c r="AL448" s="135" t="n"/>
      <c r="AM448" s="135" t="n"/>
      <c r="AN448" s="135" t="n"/>
      <c r="AO448" s="135" t="n"/>
      <c r="AP448" s="135" t="n"/>
      <c r="AQ448" s="135" t="n"/>
      <c r="AR448" s="135" t="n"/>
      <c r="AS448" s="135" t="n"/>
      <c r="AT448" s="135" t="n"/>
      <c r="AU448" s="135" t="n"/>
      <c r="AV448" s="135" t="n"/>
      <c r="AW448" s="135" t="n"/>
      <c r="AX448" s="135" t="n"/>
      <c r="AY448" s="135" t="n"/>
      <c r="AZ448" s="135" t="n"/>
      <c r="BA448" s="135" t="n"/>
      <c r="BB448" s="135" t="n"/>
      <c r="BC448" s="135" t="n"/>
      <c r="BD448" s="135" t="n"/>
      <c r="BE448" s="135" t="n"/>
      <c r="BF448" s="135" t="n"/>
      <c r="BG448" s="135" t="n"/>
      <c r="BH448" s="135" t="n"/>
      <c r="BI448" s="135" t="n"/>
      <c r="BJ448" s="135" t="n"/>
      <c r="BK448" s="135" t="n"/>
      <c r="BL448" s="135" t="n"/>
      <c r="BM448" s="135" t="n"/>
      <c r="BN448" s="135" t="n"/>
      <c r="BO448" s="135" t="n"/>
      <c r="BP448" s="135" t="n"/>
      <c r="BQ448" s="135" t="n"/>
      <c r="BR448" s="135" t="n"/>
      <c r="BS448" s="135" t="n"/>
      <c r="BT448" s="135" t="n"/>
      <c r="BU448" s="135" t="n"/>
      <c r="BV448" s="135" t="n"/>
      <c r="BW448" s="135" t="n"/>
      <c r="BX448" s="135" t="n"/>
      <c r="BY448" s="135" t="n"/>
      <c r="BZ448" s="135" t="n"/>
      <c r="CA448" s="135" t="n"/>
      <c r="CB448" s="135" t="n"/>
      <c r="CC448" s="135" t="n"/>
      <c r="CD448" s="135" t="n"/>
      <c r="CE448" s="135" t="n"/>
      <c r="CF448" s="135" t="n"/>
      <c r="CG448" s="135" t="n"/>
      <c r="CH448" s="135" t="n"/>
      <c r="CI448" s="135" t="n"/>
      <c r="CJ448" s="135" t="n"/>
      <c r="CK448" s="135" t="n"/>
      <c r="CL448" s="135" t="n"/>
      <c r="CM448" s="135" t="n"/>
      <c r="CN448" s="135" t="n"/>
      <c r="CO448" s="135" t="n"/>
      <c r="CP448" s="135" t="n"/>
      <c r="CQ448" s="135" t="n"/>
      <c r="CR448" s="135" t="n"/>
      <c r="CU448" s="36" t="n"/>
      <c r="CV448" s="36" t="n"/>
      <c r="CW448" s="36" t="n"/>
      <c r="CX448" s="36" t="n"/>
      <c r="CY448" s="36" t="n"/>
      <c r="CZ448" s="36" t="n"/>
      <c r="DA448" s="36" t="n"/>
      <c r="DB448" s="36" t="n"/>
      <c r="DC448" s="36" t="n"/>
      <c r="DD448" s="36" t="n"/>
      <c r="DE448" s="36" t="n"/>
      <c r="DF448" s="36" t="n"/>
      <c r="DG448" s="36" t="n"/>
      <c r="DH448" s="36" t="n"/>
      <c r="DI448" s="36" t="n"/>
      <c r="DJ448" s="36" t="n"/>
      <c r="DK448" s="36" t="n"/>
      <c r="DL448" s="36" t="n"/>
      <c r="DM448" s="36" t="n"/>
      <c r="DN448" s="36" t="n"/>
      <c r="DO448" s="36" t="n"/>
      <c r="DP448" s="36" t="n"/>
      <c r="DQ448" s="36" t="n"/>
      <c r="DR448" s="36" t="n"/>
      <c r="DS448" s="36" t="n"/>
      <c r="DT448" s="36" t="n"/>
      <c r="DU448" s="36" t="n"/>
      <c r="DV448" s="36" t="n"/>
      <c r="DW448" s="36" t="n"/>
      <c r="DX448" s="36" t="n"/>
      <c r="DY448" s="36" t="n"/>
      <c r="DZ448" s="36" t="n"/>
      <c r="EA448" s="36" t="n"/>
      <c r="EB448" s="36" t="n"/>
      <c r="EC448" s="36" t="n"/>
      <c r="ED448" s="36" t="n"/>
      <c r="EE448" s="36" t="n"/>
      <c r="EF448" s="36" t="n"/>
      <c r="EG448" s="36" t="n"/>
      <c r="EH448" s="36" t="n"/>
      <c r="EI448" s="36" t="n"/>
      <c r="EJ448" s="36" t="n"/>
      <c r="EK448" s="36" t="n"/>
      <c r="EL448" s="36" t="n"/>
      <c r="EM448" s="36" t="n"/>
      <c r="EN448" s="36" t="n"/>
    </row>
    <row r="449">
      <c r="A449" s="36" t="n"/>
      <c r="B449" s="36" t="n"/>
      <c r="C449" s="144" t="n"/>
      <c r="D449" s="144" t="n"/>
      <c r="E449" s="135" t="n"/>
      <c r="F449" s="135" t="n"/>
      <c r="G449" s="135" t="n"/>
      <c r="H449" s="135" t="n"/>
      <c r="I449" s="135" t="n"/>
      <c r="J449" s="135" t="n"/>
      <c r="K449" s="135" t="n"/>
      <c r="L449" s="135" t="n"/>
      <c r="M449" s="135" t="n"/>
      <c r="N449" s="135" t="n"/>
      <c r="O449" s="135" t="n"/>
      <c r="P449" s="135" t="n"/>
      <c r="Q449" s="135" t="n"/>
      <c r="R449" s="135" t="n"/>
      <c r="S449" s="135" t="n"/>
      <c r="T449" s="135" t="n"/>
      <c r="U449" s="135" t="n"/>
      <c r="V449" s="135" t="n"/>
      <c r="W449" s="135" t="n"/>
      <c r="X449" s="135" t="n"/>
      <c r="Y449" s="135" t="n"/>
      <c r="Z449" s="135" t="n"/>
      <c r="AA449" s="135" t="n"/>
      <c r="AB449" s="135" t="n"/>
      <c r="AC449" s="135" t="n"/>
      <c r="AD449" s="135" t="n"/>
      <c r="AE449" s="135" t="n"/>
      <c r="AF449" s="135" t="n"/>
      <c r="AG449" s="135" t="n"/>
      <c r="AH449" s="135" t="n"/>
      <c r="AI449" s="135" t="n"/>
      <c r="AJ449" s="135" t="n"/>
      <c r="AK449" s="135" t="n"/>
      <c r="AL449" s="135" t="n"/>
      <c r="AM449" s="135" t="n"/>
      <c r="AN449" s="135" t="n"/>
      <c r="AO449" s="135" t="n"/>
      <c r="AP449" s="135" t="n"/>
      <c r="AQ449" s="135" t="n"/>
      <c r="AR449" s="135" t="n"/>
      <c r="AS449" s="135" t="n"/>
      <c r="AT449" s="135" t="n"/>
      <c r="AU449" s="135" t="n"/>
      <c r="AV449" s="135" t="n"/>
      <c r="AW449" s="135" t="n"/>
      <c r="AX449" s="135" t="n"/>
      <c r="AY449" s="135" t="n"/>
      <c r="AZ449" s="135" t="n"/>
      <c r="BA449" s="135" t="n"/>
      <c r="BB449" s="135" t="n"/>
      <c r="BC449" s="135" t="n"/>
      <c r="BD449" s="135" t="n"/>
      <c r="BE449" s="135" t="n"/>
      <c r="BF449" s="135" t="n"/>
      <c r="BG449" s="135" t="n"/>
      <c r="BH449" s="135" t="n"/>
      <c r="BI449" s="135" t="n"/>
      <c r="BJ449" s="135" t="n"/>
      <c r="BK449" s="135" t="n"/>
      <c r="BL449" s="135" t="n"/>
      <c r="BM449" s="135" t="n"/>
      <c r="BN449" s="135" t="n"/>
      <c r="BO449" s="135" t="n"/>
      <c r="BP449" s="135" t="n"/>
      <c r="BQ449" s="135" t="n"/>
      <c r="BR449" s="135" t="n"/>
      <c r="BS449" s="135" t="n"/>
      <c r="BT449" s="135" t="n"/>
      <c r="BU449" s="135" t="n"/>
      <c r="BV449" s="135" t="n"/>
      <c r="BW449" s="135" t="n"/>
      <c r="BX449" s="135" t="n"/>
      <c r="BY449" s="135" t="n"/>
      <c r="BZ449" s="135" t="n"/>
      <c r="CA449" s="135" t="n"/>
      <c r="CB449" s="135" t="n"/>
      <c r="CC449" s="135" t="n"/>
      <c r="CD449" s="135" t="n"/>
      <c r="CE449" s="135" t="n"/>
      <c r="CF449" s="135" t="n"/>
      <c r="CG449" s="135" t="n"/>
      <c r="CH449" s="135" t="n"/>
      <c r="CI449" s="135" t="n"/>
      <c r="CJ449" s="135" t="n"/>
      <c r="CK449" s="135" t="n"/>
      <c r="CL449" s="135" t="n"/>
      <c r="CM449" s="135" t="n"/>
      <c r="CN449" s="135" t="n"/>
      <c r="CO449" s="135" t="n"/>
      <c r="CP449" s="135" t="n"/>
      <c r="CQ449" s="135" t="n"/>
      <c r="CR449" s="135" t="n"/>
      <c r="CU449" s="36" t="n"/>
      <c r="CV449" s="36" t="n"/>
      <c r="CW449" s="36" t="n"/>
      <c r="CX449" s="36" t="n"/>
      <c r="CY449" s="36" t="n"/>
      <c r="CZ449" s="36" t="n"/>
      <c r="DA449" s="36" t="n"/>
      <c r="DB449" s="36" t="n"/>
      <c r="DC449" s="36" t="n"/>
      <c r="DD449" s="36" t="n"/>
      <c r="DE449" s="36" t="n"/>
      <c r="DF449" s="36" t="n"/>
      <c r="DG449" s="36" t="n"/>
      <c r="DH449" s="36" t="n"/>
      <c r="DI449" s="36" t="n"/>
      <c r="DJ449" s="36" t="n"/>
      <c r="DK449" s="36" t="n"/>
      <c r="DL449" s="36" t="n"/>
      <c r="DM449" s="36" t="n"/>
      <c r="DN449" s="36" t="n"/>
      <c r="DO449" s="36" t="n"/>
      <c r="DP449" s="36" t="n"/>
      <c r="DQ449" s="36" t="n"/>
      <c r="DR449" s="36" t="n"/>
      <c r="DS449" s="36" t="n"/>
      <c r="DT449" s="36" t="n"/>
      <c r="DU449" s="36" t="n"/>
      <c r="DV449" s="36" t="n"/>
      <c r="DW449" s="36" t="n"/>
      <c r="DX449" s="36" t="n"/>
      <c r="DY449" s="36" t="n"/>
      <c r="DZ449" s="36" t="n"/>
      <c r="EA449" s="36" t="n"/>
      <c r="EB449" s="36" t="n"/>
      <c r="EC449" s="36" t="n"/>
      <c r="ED449" s="36" t="n"/>
      <c r="EE449" s="36" t="n"/>
      <c r="EF449" s="36" t="n"/>
      <c r="EG449" s="36" t="n"/>
      <c r="EH449" s="36" t="n"/>
      <c r="EI449" s="36" t="n"/>
      <c r="EJ449" s="36" t="n"/>
      <c r="EK449" s="36" t="n"/>
      <c r="EL449" s="36" t="n"/>
      <c r="EM449" s="36" t="n"/>
      <c r="EN449" s="36" t="n"/>
    </row>
    <row r="450">
      <c r="A450" s="36" t="n"/>
      <c r="B450" s="36" t="n"/>
      <c r="C450" s="144" t="n"/>
      <c r="D450" s="144" t="n"/>
      <c r="E450" s="135" t="n"/>
      <c r="F450" s="135" t="n"/>
      <c r="G450" s="135" t="n"/>
      <c r="H450" s="135" t="n"/>
      <c r="I450" s="135" t="n"/>
      <c r="J450" s="135" t="n"/>
      <c r="K450" s="135" t="n"/>
      <c r="L450" s="135" t="n"/>
      <c r="M450" s="135" t="n"/>
      <c r="N450" s="135" t="n"/>
      <c r="O450" s="135" t="n"/>
      <c r="P450" s="135" t="n"/>
      <c r="Q450" s="135" t="n"/>
      <c r="R450" s="135" t="n"/>
      <c r="S450" s="135" t="n"/>
      <c r="T450" s="135" t="n"/>
      <c r="U450" s="135" t="n"/>
      <c r="V450" s="135" t="n"/>
      <c r="W450" s="135" t="n"/>
      <c r="X450" s="135" t="n"/>
      <c r="Y450" s="135" t="n"/>
      <c r="Z450" s="135" t="n"/>
      <c r="AA450" s="135" t="n"/>
      <c r="AB450" s="135" t="n"/>
      <c r="AC450" s="135" t="n"/>
      <c r="AD450" s="135" t="n"/>
      <c r="AE450" s="135" t="n"/>
      <c r="AF450" s="135" t="n"/>
      <c r="AG450" s="135" t="n"/>
      <c r="AH450" s="135" t="n"/>
      <c r="AI450" s="135" t="n"/>
      <c r="AJ450" s="135" t="n"/>
      <c r="AK450" s="135" t="n"/>
      <c r="AL450" s="135" t="n"/>
      <c r="AM450" s="135" t="n"/>
      <c r="AN450" s="135" t="n"/>
      <c r="AO450" s="135" t="n"/>
      <c r="AP450" s="135" t="n"/>
      <c r="AQ450" s="135" t="n"/>
      <c r="AR450" s="135" t="n"/>
      <c r="AS450" s="135" t="n"/>
      <c r="AT450" s="135" t="n"/>
      <c r="AU450" s="135" t="n"/>
      <c r="AV450" s="135" t="n"/>
      <c r="AW450" s="135" t="n"/>
      <c r="AX450" s="135" t="n"/>
      <c r="AY450" s="135" t="n"/>
      <c r="AZ450" s="135" t="n"/>
      <c r="BA450" s="135" t="n"/>
      <c r="BB450" s="135" t="n"/>
      <c r="BC450" s="135" t="n"/>
      <c r="BD450" s="135" t="n"/>
      <c r="BE450" s="135" t="n"/>
      <c r="BF450" s="135" t="n"/>
      <c r="BG450" s="135" t="n"/>
      <c r="BH450" s="135" t="n"/>
      <c r="BI450" s="135" t="n"/>
      <c r="BJ450" s="135" t="n"/>
      <c r="BK450" s="135" t="n"/>
      <c r="BL450" s="135" t="n"/>
      <c r="BM450" s="135" t="n"/>
      <c r="BN450" s="135" t="n"/>
      <c r="BO450" s="135" t="n"/>
      <c r="BP450" s="135" t="n"/>
      <c r="BQ450" s="135" t="n"/>
      <c r="BR450" s="135" t="n"/>
      <c r="BS450" s="135" t="n"/>
      <c r="BT450" s="135" t="n"/>
      <c r="BU450" s="135" t="n"/>
      <c r="BV450" s="135" t="n"/>
      <c r="BW450" s="135" t="n"/>
      <c r="BX450" s="135" t="n"/>
      <c r="BY450" s="135" t="n"/>
      <c r="BZ450" s="135" t="n"/>
      <c r="CA450" s="135" t="n"/>
      <c r="CB450" s="135" t="n"/>
      <c r="CC450" s="135" t="n"/>
      <c r="CD450" s="135" t="n"/>
      <c r="CE450" s="135" t="n"/>
      <c r="CF450" s="135" t="n"/>
      <c r="CG450" s="135" t="n"/>
      <c r="CH450" s="135" t="n"/>
      <c r="CI450" s="135" t="n"/>
      <c r="CJ450" s="135" t="n"/>
      <c r="CK450" s="135" t="n"/>
      <c r="CL450" s="135" t="n"/>
      <c r="CM450" s="135" t="n"/>
      <c r="CN450" s="135" t="n"/>
      <c r="CO450" s="135" t="n"/>
      <c r="CP450" s="135" t="n"/>
      <c r="CQ450" s="135" t="n"/>
      <c r="CR450" s="135" t="n"/>
      <c r="CU450" s="36" t="n"/>
      <c r="CV450" s="36" t="n"/>
      <c r="CW450" s="36" t="n"/>
      <c r="CX450" s="36" t="n"/>
      <c r="CY450" s="36" t="n"/>
      <c r="CZ450" s="36" t="n"/>
      <c r="DA450" s="36" t="n"/>
      <c r="DB450" s="36" t="n"/>
      <c r="DC450" s="36" t="n"/>
      <c r="DD450" s="36" t="n"/>
      <c r="DE450" s="36" t="n"/>
      <c r="DF450" s="36" t="n"/>
      <c r="DG450" s="36" t="n"/>
      <c r="DH450" s="36" t="n"/>
      <c r="DI450" s="36" t="n"/>
      <c r="DJ450" s="36" t="n"/>
      <c r="DK450" s="36" t="n"/>
      <c r="DL450" s="36" t="n"/>
      <c r="DM450" s="36" t="n"/>
      <c r="DN450" s="36" t="n"/>
      <c r="DO450" s="36" t="n"/>
      <c r="DP450" s="36" t="n"/>
      <c r="DQ450" s="36" t="n"/>
      <c r="DR450" s="36" t="n"/>
      <c r="DS450" s="36" t="n"/>
      <c r="DT450" s="36" t="n"/>
      <c r="DU450" s="36" t="n"/>
      <c r="DV450" s="36" t="n"/>
      <c r="DW450" s="36" t="n"/>
      <c r="DX450" s="36" t="n"/>
      <c r="DY450" s="36" t="n"/>
      <c r="DZ450" s="36" t="n"/>
      <c r="EA450" s="36" t="n"/>
      <c r="EB450" s="36" t="n"/>
      <c r="EC450" s="36" t="n"/>
      <c r="ED450" s="36" t="n"/>
      <c r="EE450" s="36" t="n"/>
      <c r="EF450" s="36" t="n"/>
      <c r="EG450" s="36" t="n"/>
      <c r="EH450" s="36" t="n"/>
      <c r="EI450" s="36" t="n"/>
      <c r="EJ450" s="36" t="n"/>
      <c r="EK450" s="36" t="n"/>
      <c r="EL450" s="36" t="n"/>
      <c r="EM450" s="36" t="n"/>
      <c r="EN450" s="36" t="n"/>
    </row>
    <row r="451">
      <c r="A451" s="36" t="n"/>
      <c r="B451" s="36" t="n"/>
      <c r="C451" s="144" t="n"/>
      <c r="D451" s="144" t="n"/>
      <c r="E451" s="135" t="n"/>
      <c r="F451" s="135" t="n"/>
      <c r="G451" s="135" t="n"/>
      <c r="H451" s="135" t="n"/>
      <c r="I451" s="135" t="n"/>
      <c r="J451" s="135" t="n"/>
      <c r="K451" s="135" t="n"/>
      <c r="L451" s="135" t="n"/>
      <c r="M451" s="135" t="n"/>
      <c r="N451" s="135" t="n"/>
      <c r="O451" s="135" t="n"/>
      <c r="P451" s="135" t="n"/>
      <c r="Q451" s="135" t="n"/>
      <c r="R451" s="135" t="n"/>
      <c r="S451" s="135" t="n"/>
      <c r="T451" s="135" t="n"/>
      <c r="U451" s="135" t="n"/>
      <c r="V451" s="135" t="n"/>
      <c r="W451" s="135" t="n"/>
      <c r="X451" s="135" t="n"/>
      <c r="Y451" s="135" t="n"/>
      <c r="Z451" s="135" t="n"/>
      <c r="AA451" s="135" t="n"/>
      <c r="AB451" s="135" t="n"/>
      <c r="AC451" s="135" t="n"/>
      <c r="AD451" s="135" t="n"/>
      <c r="AE451" s="135" t="n"/>
      <c r="AF451" s="135" t="n"/>
      <c r="AG451" s="135" t="n"/>
      <c r="AH451" s="135" t="n"/>
      <c r="AI451" s="135" t="n"/>
      <c r="AJ451" s="135" t="n"/>
      <c r="AK451" s="135" t="n"/>
      <c r="AL451" s="135" t="n"/>
      <c r="AM451" s="135" t="n"/>
      <c r="AN451" s="135" t="n"/>
      <c r="AO451" s="135" t="n"/>
      <c r="AP451" s="135" t="n"/>
      <c r="AQ451" s="135" t="n"/>
      <c r="AR451" s="135" t="n"/>
      <c r="AS451" s="135" t="n"/>
      <c r="AT451" s="135" t="n"/>
      <c r="AU451" s="135" t="n"/>
      <c r="AV451" s="135" t="n"/>
      <c r="AW451" s="135" t="n"/>
      <c r="AX451" s="135" t="n"/>
      <c r="AY451" s="135" t="n"/>
      <c r="AZ451" s="135" t="n"/>
      <c r="BA451" s="135" t="n"/>
      <c r="BB451" s="135" t="n"/>
      <c r="BC451" s="135" t="n"/>
      <c r="BD451" s="135" t="n"/>
      <c r="BE451" s="135" t="n"/>
      <c r="BF451" s="135" t="n"/>
      <c r="BG451" s="135" t="n"/>
      <c r="BH451" s="135" t="n"/>
      <c r="BI451" s="135" t="n"/>
      <c r="BJ451" s="135" t="n"/>
      <c r="BK451" s="135" t="n"/>
      <c r="BL451" s="135" t="n"/>
      <c r="BM451" s="135" t="n"/>
      <c r="BN451" s="135" t="n"/>
      <c r="BO451" s="135" t="n"/>
      <c r="BP451" s="135" t="n"/>
      <c r="BQ451" s="135" t="n"/>
      <c r="BR451" s="135" t="n"/>
      <c r="BS451" s="135" t="n"/>
      <c r="BT451" s="135" t="n"/>
      <c r="BU451" s="135" t="n"/>
      <c r="BV451" s="135" t="n"/>
      <c r="BW451" s="135" t="n"/>
      <c r="BX451" s="135" t="n"/>
      <c r="BY451" s="135" t="n"/>
      <c r="BZ451" s="135" t="n"/>
      <c r="CA451" s="135" t="n"/>
      <c r="CB451" s="135" t="n"/>
      <c r="CC451" s="135" t="n"/>
      <c r="CD451" s="135" t="n"/>
      <c r="CE451" s="135" t="n"/>
      <c r="CF451" s="135" t="n"/>
      <c r="CG451" s="135" t="n"/>
      <c r="CH451" s="135" t="n"/>
      <c r="CI451" s="135" t="n"/>
      <c r="CJ451" s="135" t="n"/>
      <c r="CK451" s="135" t="n"/>
      <c r="CL451" s="135" t="n"/>
      <c r="CM451" s="135" t="n"/>
      <c r="CN451" s="135" t="n"/>
      <c r="CO451" s="135" t="n"/>
      <c r="CP451" s="135" t="n"/>
      <c r="CQ451" s="135" t="n"/>
      <c r="CR451" s="135" t="n"/>
      <c r="CU451" s="36" t="n"/>
      <c r="CV451" s="36" t="n"/>
      <c r="CW451" s="36" t="n"/>
      <c r="CX451" s="36" t="n"/>
      <c r="CY451" s="36" t="n"/>
      <c r="CZ451" s="36" t="n"/>
      <c r="DA451" s="36" t="n"/>
      <c r="DB451" s="36" t="n"/>
      <c r="DC451" s="36" t="n"/>
      <c r="DD451" s="36" t="n"/>
      <c r="DE451" s="36" t="n"/>
      <c r="DF451" s="36" t="n"/>
      <c r="DG451" s="36" t="n"/>
      <c r="DH451" s="36" t="n"/>
      <c r="DI451" s="36" t="n"/>
      <c r="DJ451" s="36" t="n"/>
      <c r="DK451" s="36" t="n"/>
      <c r="DL451" s="36" t="n"/>
      <c r="DM451" s="36" t="n"/>
      <c r="DN451" s="36" t="n"/>
      <c r="DO451" s="36" t="n"/>
      <c r="DP451" s="36" t="n"/>
      <c r="DQ451" s="36" t="n"/>
      <c r="DR451" s="36" t="n"/>
      <c r="DS451" s="36" t="n"/>
      <c r="DT451" s="36" t="n"/>
      <c r="DU451" s="36" t="n"/>
      <c r="DV451" s="36" t="n"/>
      <c r="DW451" s="36" t="n"/>
      <c r="DX451" s="36" t="n"/>
      <c r="DY451" s="36" t="n"/>
      <c r="DZ451" s="36" t="n"/>
      <c r="EA451" s="36" t="n"/>
      <c r="EB451" s="36" t="n"/>
      <c r="EC451" s="36" t="n"/>
      <c r="ED451" s="36" t="n"/>
      <c r="EE451" s="36" t="n"/>
      <c r="EF451" s="36" t="n"/>
      <c r="EG451" s="36" t="n"/>
      <c r="EH451" s="36" t="n"/>
      <c r="EI451" s="36" t="n"/>
      <c r="EJ451" s="36" t="n"/>
      <c r="EK451" s="36" t="n"/>
      <c r="EL451" s="36" t="n"/>
      <c r="EM451" s="36" t="n"/>
      <c r="EN451" s="36" t="n"/>
    </row>
    <row r="452">
      <c r="A452" s="36" t="n"/>
      <c r="B452" s="36" t="n"/>
      <c r="C452" s="144" t="n"/>
      <c r="D452" s="144" t="n"/>
      <c r="E452" s="135" t="n"/>
      <c r="F452" s="135" t="n"/>
      <c r="G452" s="135" t="n"/>
      <c r="H452" s="135" t="n"/>
      <c r="I452" s="135" t="n"/>
      <c r="J452" s="135" t="n"/>
      <c r="K452" s="135" t="n"/>
      <c r="L452" s="135" t="n"/>
      <c r="M452" s="135" t="n"/>
      <c r="N452" s="135" t="n"/>
      <c r="O452" s="135" t="n"/>
      <c r="P452" s="135" t="n"/>
      <c r="Q452" s="135" t="n"/>
      <c r="R452" s="135" t="n"/>
      <c r="S452" s="135" t="n"/>
      <c r="T452" s="135" t="n"/>
      <c r="U452" s="135" t="n"/>
      <c r="V452" s="135" t="n"/>
      <c r="W452" s="135" t="n"/>
      <c r="X452" s="135" t="n"/>
      <c r="Y452" s="135" t="n"/>
      <c r="Z452" s="135" t="n"/>
      <c r="AA452" s="135" t="n"/>
      <c r="AB452" s="135" t="n"/>
      <c r="AC452" s="135" t="n"/>
      <c r="AD452" s="135" t="n"/>
      <c r="AE452" s="135" t="n"/>
      <c r="AF452" s="135" t="n"/>
      <c r="AG452" s="135" t="n"/>
      <c r="AH452" s="135" t="n"/>
      <c r="AI452" s="135" t="n"/>
      <c r="AJ452" s="135" t="n"/>
      <c r="AK452" s="135" t="n"/>
      <c r="AL452" s="135" t="n"/>
      <c r="AM452" s="135" t="n"/>
      <c r="AN452" s="135" t="n"/>
      <c r="AO452" s="135" t="n"/>
      <c r="AP452" s="135" t="n"/>
      <c r="AQ452" s="135" t="n"/>
      <c r="AR452" s="135" t="n"/>
      <c r="AS452" s="135" t="n"/>
      <c r="AT452" s="135" t="n"/>
      <c r="AU452" s="135" t="n"/>
      <c r="AV452" s="135" t="n"/>
      <c r="AW452" s="135" t="n"/>
      <c r="AX452" s="135" t="n"/>
      <c r="AY452" s="135" t="n"/>
      <c r="AZ452" s="135" t="n"/>
      <c r="BA452" s="135" t="n"/>
      <c r="BB452" s="135" t="n"/>
      <c r="BC452" s="135" t="n"/>
      <c r="BD452" s="135" t="n"/>
      <c r="BE452" s="135" t="n"/>
      <c r="BF452" s="135" t="n"/>
      <c r="BG452" s="135" t="n"/>
      <c r="BH452" s="135" t="n"/>
      <c r="BI452" s="135" t="n"/>
      <c r="BJ452" s="135" t="n"/>
      <c r="BK452" s="135" t="n"/>
      <c r="BL452" s="135" t="n"/>
      <c r="BM452" s="135" t="n"/>
      <c r="BN452" s="135" t="n"/>
      <c r="BO452" s="135" t="n"/>
      <c r="BP452" s="135" t="n"/>
      <c r="BQ452" s="135" t="n"/>
      <c r="BR452" s="135" t="n"/>
      <c r="BS452" s="135" t="n"/>
      <c r="BT452" s="135" t="n"/>
      <c r="BU452" s="135" t="n"/>
      <c r="BV452" s="135" t="n"/>
      <c r="BW452" s="135" t="n"/>
      <c r="BX452" s="135" t="n"/>
      <c r="BY452" s="135" t="n"/>
      <c r="BZ452" s="135" t="n"/>
      <c r="CA452" s="135" t="n"/>
      <c r="CB452" s="135" t="n"/>
      <c r="CC452" s="135" t="n"/>
      <c r="CD452" s="135" t="n"/>
      <c r="CE452" s="135" t="n"/>
      <c r="CF452" s="135" t="n"/>
      <c r="CG452" s="135" t="n"/>
      <c r="CH452" s="135" t="n"/>
      <c r="CI452" s="135" t="n"/>
      <c r="CJ452" s="135" t="n"/>
      <c r="CK452" s="135" t="n"/>
      <c r="CL452" s="135" t="n"/>
      <c r="CM452" s="135" t="n"/>
      <c r="CN452" s="135" t="n"/>
      <c r="CO452" s="135" t="n"/>
      <c r="CP452" s="135" t="n"/>
      <c r="CQ452" s="135" t="n"/>
      <c r="CR452" s="135" t="n"/>
      <c r="CU452" s="36" t="n"/>
      <c r="CV452" s="36" t="n"/>
      <c r="CW452" s="36" t="n"/>
      <c r="CX452" s="36" t="n"/>
      <c r="CY452" s="36" t="n"/>
      <c r="CZ452" s="36" t="n"/>
      <c r="DA452" s="36" t="n"/>
      <c r="DB452" s="36" t="n"/>
      <c r="DC452" s="36" t="n"/>
      <c r="DD452" s="36" t="n"/>
      <c r="DE452" s="36" t="n"/>
      <c r="DF452" s="36" t="n"/>
      <c r="DG452" s="36" t="n"/>
      <c r="DH452" s="36" t="n"/>
      <c r="DI452" s="36" t="n"/>
      <c r="DJ452" s="36" t="n"/>
      <c r="DK452" s="36" t="n"/>
      <c r="DL452" s="36" t="n"/>
      <c r="DM452" s="36" t="n"/>
      <c r="DN452" s="36" t="n"/>
      <c r="DO452" s="36" t="n"/>
      <c r="DP452" s="36" t="n"/>
      <c r="DQ452" s="36" t="n"/>
      <c r="DR452" s="36" t="n"/>
      <c r="DS452" s="36" t="n"/>
      <c r="DT452" s="36" t="n"/>
      <c r="DU452" s="36" t="n"/>
      <c r="DV452" s="36" t="n"/>
      <c r="DW452" s="36" t="n"/>
      <c r="DX452" s="36" t="n"/>
      <c r="DY452" s="36" t="n"/>
      <c r="DZ452" s="36" t="n"/>
      <c r="EA452" s="36" t="n"/>
      <c r="EB452" s="36" t="n"/>
      <c r="EC452" s="36" t="n"/>
      <c r="ED452" s="36" t="n"/>
      <c r="EE452" s="36" t="n"/>
      <c r="EF452" s="36" t="n"/>
      <c r="EG452" s="36" t="n"/>
      <c r="EH452" s="36" t="n"/>
      <c r="EI452" s="36" t="n"/>
      <c r="EJ452" s="36" t="n"/>
      <c r="EK452" s="36" t="n"/>
      <c r="EL452" s="36" t="n"/>
      <c r="EM452" s="36" t="n"/>
      <c r="EN452" s="36" t="n"/>
    </row>
    <row r="453">
      <c r="A453" s="36" t="n"/>
      <c r="B453" s="36" t="n"/>
      <c r="C453" s="144" t="n"/>
      <c r="D453" s="144" t="n"/>
      <c r="E453" s="135" t="n"/>
      <c r="F453" s="135" t="n"/>
      <c r="G453" s="135" t="n"/>
      <c r="H453" s="135" t="n"/>
      <c r="I453" s="135" t="n"/>
      <c r="J453" s="135" t="n"/>
      <c r="K453" s="135" t="n"/>
      <c r="L453" s="135" t="n"/>
      <c r="M453" s="135" t="n"/>
      <c r="N453" s="135" t="n"/>
      <c r="O453" s="135" t="n"/>
      <c r="P453" s="135" t="n"/>
      <c r="Q453" s="135" t="n"/>
      <c r="R453" s="135" t="n"/>
      <c r="S453" s="135" t="n"/>
      <c r="T453" s="135" t="n"/>
      <c r="U453" s="135" t="n"/>
      <c r="V453" s="135" t="n"/>
      <c r="W453" s="135" t="n"/>
      <c r="X453" s="135" t="n"/>
      <c r="Y453" s="135" t="n"/>
      <c r="Z453" s="135" t="n"/>
      <c r="AA453" s="135" t="n"/>
      <c r="AB453" s="135" t="n"/>
      <c r="AC453" s="135" t="n"/>
      <c r="AD453" s="135" t="n"/>
      <c r="AE453" s="135" t="n"/>
      <c r="AF453" s="135" t="n"/>
      <c r="AG453" s="135" t="n"/>
      <c r="AH453" s="135" t="n"/>
      <c r="AI453" s="135" t="n"/>
      <c r="AJ453" s="135" t="n"/>
      <c r="AK453" s="135" t="n"/>
      <c r="AL453" s="135" t="n"/>
      <c r="AM453" s="135" t="n"/>
      <c r="AN453" s="135" t="n"/>
      <c r="AO453" s="135" t="n"/>
      <c r="AP453" s="135" t="n"/>
      <c r="AQ453" s="135" t="n"/>
      <c r="AR453" s="135" t="n"/>
      <c r="AS453" s="135" t="n"/>
      <c r="AT453" s="135" t="n"/>
      <c r="AU453" s="135" t="n"/>
      <c r="AV453" s="135" t="n"/>
      <c r="AW453" s="135" t="n"/>
      <c r="AX453" s="135" t="n"/>
      <c r="AY453" s="135" t="n"/>
      <c r="AZ453" s="135" t="n"/>
      <c r="BA453" s="135" t="n"/>
      <c r="BB453" s="135" t="n"/>
      <c r="BC453" s="135" t="n"/>
      <c r="BD453" s="135" t="n"/>
      <c r="BE453" s="135" t="n"/>
      <c r="BF453" s="135" t="n"/>
      <c r="BG453" s="135" t="n"/>
      <c r="BH453" s="135" t="n"/>
      <c r="BI453" s="135" t="n"/>
      <c r="BJ453" s="135" t="n"/>
      <c r="BK453" s="135" t="n"/>
      <c r="BL453" s="135" t="n"/>
      <c r="BM453" s="135" t="n"/>
      <c r="BN453" s="135" t="n"/>
      <c r="BO453" s="135" t="n"/>
      <c r="BP453" s="135" t="n"/>
      <c r="BQ453" s="135" t="n"/>
      <c r="BR453" s="135" t="n"/>
      <c r="BS453" s="135" t="n"/>
      <c r="BT453" s="135" t="n"/>
      <c r="BU453" s="135" t="n"/>
      <c r="BV453" s="135" t="n"/>
      <c r="BW453" s="135" t="n"/>
      <c r="BX453" s="135" t="n"/>
      <c r="BY453" s="135" t="n"/>
      <c r="BZ453" s="135" t="n"/>
      <c r="CA453" s="135" t="n"/>
      <c r="CB453" s="135" t="n"/>
      <c r="CC453" s="135" t="n"/>
      <c r="CD453" s="135" t="n"/>
      <c r="CE453" s="135" t="n"/>
      <c r="CF453" s="135" t="n"/>
      <c r="CG453" s="135" t="n"/>
      <c r="CH453" s="135" t="n"/>
      <c r="CI453" s="135" t="n"/>
      <c r="CJ453" s="135" t="n"/>
      <c r="CK453" s="135" t="n"/>
      <c r="CL453" s="135" t="n"/>
      <c r="CM453" s="135" t="n"/>
      <c r="CN453" s="135" t="n"/>
      <c r="CO453" s="135" t="n"/>
      <c r="CP453" s="135" t="n"/>
      <c r="CQ453" s="135" t="n"/>
      <c r="CR453" s="135" t="n"/>
      <c r="CU453" s="36" t="n"/>
      <c r="CV453" s="36" t="n"/>
      <c r="CW453" s="36" t="n"/>
      <c r="CX453" s="36" t="n"/>
      <c r="CY453" s="36" t="n"/>
      <c r="CZ453" s="36" t="n"/>
      <c r="DA453" s="36" t="n"/>
      <c r="DB453" s="36" t="n"/>
      <c r="DC453" s="36" t="n"/>
      <c r="DD453" s="36" t="n"/>
      <c r="DE453" s="36" t="n"/>
      <c r="DF453" s="36" t="n"/>
      <c r="DG453" s="36" t="n"/>
      <c r="DH453" s="36" t="n"/>
      <c r="DI453" s="36" t="n"/>
      <c r="DJ453" s="36" t="n"/>
      <c r="DK453" s="36" t="n"/>
      <c r="DL453" s="36" t="n"/>
      <c r="DM453" s="36" t="n"/>
      <c r="DN453" s="36" t="n"/>
      <c r="DO453" s="36" t="n"/>
      <c r="DP453" s="36" t="n"/>
      <c r="DQ453" s="36" t="n"/>
      <c r="DR453" s="36" t="n"/>
      <c r="DS453" s="36" t="n"/>
      <c r="DT453" s="36" t="n"/>
      <c r="DU453" s="36" t="n"/>
      <c r="DV453" s="36" t="n"/>
      <c r="DW453" s="36" t="n"/>
      <c r="DX453" s="36" t="n"/>
      <c r="DY453" s="36" t="n"/>
      <c r="DZ453" s="36" t="n"/>
      <c r="EA453" s="36" t="n"/>
      <c r="EB453" s="36" t="n"/>
      <c r="EC453" s="36" t="n"/>
      <c r="ED453" s="36" t="n"/>
      <c r="EE453" s="36" t="n"/>
      <c r="EF453" s="36" t="n"/>
      <c r="EG453" s="36" t="n"/>
      <c r="EH453" s="36" t="n"/>
      <c r="EI453" s="36" t="n"/>
      <c r="EJ453" s="36" t="n"/>
      <c r="EK453" s="36" t="n"/>
      <c r="EL453" s="36" t="n"/>
      <c r="EM453" s="36" t="n"/>
      <c r="EN453" s="36" t="n"/>
    </row>
    <row r="454">
      <c r="A454" s="36" t="n"/>
      <c r="B454" s="36" t="n"/>
      <c r="C454" s="144" t="n"/>
      <c r="D454" s="144" t="n"/>
      <c r="E454" s="135" t="n"/>
      <c r="F454" s="135" t="n"/>
      <c r="G454" s="135" t="n"/>
      <c r="H454" s="135" t="n"/>
      <c r="I454" s="135" t="n"/>
      <c r="J454" s="135" t="n"/>
      <c r="K454" s="135" t="n"/>
      <c r="L454" s="135" t="n"/>
      <c r="M454" s="135" t="n"/>
      <c r="N454" s="135" t="n"/>
      <c r="O454" s="135" t="n"/>
      <c r="P454" s="135" t="n"/>
      <c r="Q454" s="135" t="n"/>
      <c r="R454" s="135" t="n"/>
      <c r="S454" s="135" t="n"/>
      <c r="T454" s="135" t="n"/>
      <c r="U454" s="135" t="n"/>
      <c r="V454" s="135" t="n"/>
      <c r="W454" s="135" t="n"/>
      <c r="X454" s="135" t="n"/>
      <c r="Y454" s="135" t="n"/>
      <c r="Z454" s="135" t="n"/>
      <c r="AA454" s="135" t="n"/>
      <c r="AB454" s="135" t="n"/>
      <c r="AC454" s="135" t="n"/>
      <c r="AD454" s="135" t="n"/>
      <c r="AE454" s="135" t="n"/>
      <c r="AF454" s="135" t="n"/>
      <c r="AG454" s="135" t="n"/>
      <c r="AH454" s="135" t="n"/>
      <c r="AI454" s="135" t="n"/>
      <c r="AJ454" s="135" t="n"/>
      <c r="AK454" s="135" t="n"/>
      <c r="AL454" s="135" t="n"/>
      <c r="AM454" s="135" t="n"/>
      <c r="AN454" s="135" t="n"/>
      <c r="AO454" s="135" t="n"/>
      <c r="AP454" s="135" t="n"/>
      <c r="AQ454" s="135" t="n"/>
      <c r="AR454" s="135" t="n"/>
      <c r="AS454" s="135" t="n"/>
      <c r="AT454" s="135" t="n"/>
      <c r="AU454" s="135" t="n"/>
      <c r="AV454" s="135" t="n"/>
      <c r="AW454" s="135" t="n"/>
      <c r="AX454" s="135" t="n"/>
      <c r="AY454" s="135" t="n"/>
      <c r="AZ454" s="135" t="n"/>
      <c r="BA454" s="135" t="n"/>
      <c r="BB454" s="135" t="n"/>
      <c r="BC454" s="135" t="n"/>
      <c r="BD454" s="135" t="n"/>
      <c r="BE454" s="135" t="n"/>
      <c r="BF454" s="135" t="n"/>
      <c r="BG454" s="135" t="n"/>
      <c r="BH454" s="135" t="n"/>
      <c r="BI454" s="135" t="n"/>
      <c r="BJ454" s="135" t="n"/>
      <c r="BK454" s="135" t="n"/>
      <c r="BL454" s="135" t="n"/>
      <c r="BM454" s="135" t="n"/>
      <c r="BN454" s="135" t="n"/>
      <c r="BO454" s="135" t="n"/>
      <c r="BP454" s="135" t="n"/>
      <c r="BQ454" s="135" t="n"/>
      <c r="BR454" s="135" t="n"/>
      <c r="BS454" s="135" t="n"/>
      <c r="BT454" s="135" t="n"/>
      <c r="BU454" s="135" t="n"/>
      <c r="BV454" s="135" t="n"/>
      <c r="BW454" s="135" t="n"/>
      <c r="BX454" s="135" t="n"/>
      <c r="BY454" s="135" t="n"/>
      <c r="BZ454" s="135" t="n"/>
      <c r="CA454" s="135" t="n"/>
      <c r="CB454" s="135" t="n"/>
      <c r="CC454" s="135" t="n"/>
      <c r="CD454" s="135" t="n"/>
      <c r="CE454" s="135" t="n"/>
      <c r="CF454" s="135" t="n"/>
      <c r="CG454" s="135" t="n"/>
      <c r="CH454" s="135" t="n"/>
      <c r="CI454" s="135" t="n"/>
      <c r="CJ454" s="135" t="n"/>
      <c r="CK454" s="135" t="n"/>
      <c r="CL454" s="135" t="n"/>
      <c r="CM454" s="135" t="n"/>
      <c r="CN454" s="135" t="n"/>
      <c r="CO454" s="135" t="n"/>
      <c r="CP454" s="135" t="n"/>
      <c r="CQ454" s="135" t="n"/>
      <c r="CR454" s="135" t="n"/>
      <c r="CU454" s="36" t="n"/>
      <c r="CV454" s="36" t="n"/>
      <c r="CW454" s="36" t="n"/>
      <c r="CX454" s="36" t="n"/>
      <c r="CY454" s="36" t="n"/>
      <c r="CZ454" s="36" t="n"/>
      <c r="DA454" s="36" t="n"/>
      <c r="DB454" s="36" t="n"/>
      <c r="DC454" s="36" t="n"/>
      <c r="DD454" s="36" t="n"/>
      <c r="DE454" s="36" t="n"/>
      <c r="DF454" s="36" t="n"/>
      <c r="DG454" s="36" t="n"/>
      <c r="DH454" s="36" t="n"/>
      <c r="DI454" s="36" t="n"/>
      <c r="DJ454" s="36" t="n"/>
      <c r="DK454" s="36" t="n"/>
      <c r="DL454" s="36" t="n"/>
      <c r="DM454" s="36" t="n"/>
      <c r="DN454" s="36" t="n"/>
      <c r="DO454" s="36" t="n"/>
      <c r="DP454" s="36" t="n"/>
      <c r="DQ454" s="36" t="n"/>
      <c r="DR454" s="36" t="n"/>
      <c r="DS454" s="36" t="n"/>
      <c r="DT454" s="36" t="n"/>
      <c r="DU454" s="36" t="n"/>
      <c r="DV454" s="36" t="n"/>
      <c r="DW454" s="36" t="n"/>
      <c r="DX454" s="36" t="n"/>
      <c r="DY454" s="36" t="n"/>
      <c r="DZ454" s="36" t="n"/>
      <c r="EA454" s="36" t="n"/>
      <c r="EB454" s="36" t="n"/>
      <c r="EC454" s="36" t="n"/>
      <c r="ED454" s="36" t="n"/>
      <c r="EE454" s="36" t="n"/>
      <c r="EF454" s="36" t="n"/>
      <c r="EG454" s="36" t="n"/>
      <c r="EH454" s="36" t="n"/>
      <c r="EI454" s="36" t="n"/>
      <c r="EJ454" s="36" t="n"/>
      <c r="EK454" s="36" t="n"/>
      <c r="EL454" s="36" t="n"/>
      <c r="EM454" s="36" t="n"/>
      <c r="EN454" s="36" t="n"/>
    </row>
    <row r="455">
      <c r="A455" s="36" t="n"/>
      <c r="B455" s="36" t="n"/>
      <c r="C455" s="144" t="n"/>
      <c r="D455" s="144" t="n"/>
      <c r="E455" s="135" t="n"/>
      <c r="F455" s="135" t="n"/>
      <c r="G455" s="135" t="n"/>
      <c r="H455" s="135" t="n"/>
      <c r="I455" s="135" t="n"/>
      <c r="J455" s="135" t="n"/>
      <c r="K455" s="135" t="n"/>
      <c r="L455" s="135" t="n"/>
      <c r="M455" s="135" t="n"/>
      <c r="N455" s="135" t="n"/>
      <c r="O455" s="135" t="n"/>
      <c r="P455" s="135" t="n"/>
      <c r="Q455" s="135" t="n"/>
      <c r="R455" s="135" t="n"/>
      <c r="S455" s="135" t="n"/>
      <c r="T455" s="135" t="n"/>
      <c r="U455" s="135" t="n"/>
      <c r="V455" s="135" t="n"/>
      <c r="W455" s="135" t="n"/>
      <c r="X455" s="135" t="n"/>
      <c r="Y455" s="135" t="n"/>
      <c r="Z455" s="135" t="n"/>
      <c r="AA455" s="135" t="n"/>
      <c r="AB455" s="135" t="n"/>
      <c r="AC455" s="135" t="n"/>
      <c r="AD455" s="135" t="n"/>
      <c r="AE455" s="135" t="n"/>
      <c r="AF455" s="135" t="n"/>
      <c r="AG455" s="135" t="n"/>
      <c r="AH455" s="135" t="n"/>
      <c r="AI455" s="135" t="n"/>
      <c r="AJ455" s="135" t="n"/>
      <c r="AK455" s="135" t="n"/>
      <c r="AL455" s="135" t="n"/>
      <c r="AM455" s="135" t="n"/>
      <c r="AN455" s="135" t="n"/>
      <c r="AO455" s="135" t="n"/>
      <c r="AP455" s="135" t="n"/>
      <c r="AQ455" s="135" t="n"/>
      <c r="AR455" s="135" t="n"/>
      <c r="AS455" s="135" t="n"/>
      <c r="AT455" s="135" t="n"/>
      <c r="AU455" s="135" t="n"/>
      <c r="AV455" s="135" t="n"/>
      <c r="AW455" s="135" t="n"/>
      <c r="AX455" s="135" t="n"/>
      <c r="AY455" s="135" t="n"/>
      <c r="AZ455" s="135" t="n"/>
      <c r="BA455" s="135" t="n"/>
      <c r="BB455" s="135" t="n"/>
      <c r="BC455" s="135" t="n"/>
      <c r="BD455" s="135" t="n"/>
      <c r="BE455" s="135" t="n"/>
      <c r="BF455" s="135" t="n"/>
      <c r="BG455" s="135" t="n"/>
      <c r="BH455" s="135" t="n"/>
      <c r="BI455" s="135" t="n"/>
      <c r="BJ455" s="135" t="n"/>
      <c r="BK455" s="135" t="n"/>
      <c r="BL455" s="135" t="n"/>
      <c r="BM455" s="135" t="n"/>
      <c r="BN455" s="135" t="n"/>
      <c r="BO455" s="135" t="n"/>
      <c r="BP455" s="135" t="n"/>
      <c r="BQ455" s="135" t="n"/>
      <c r="BR455" s="135" t="n"/>
      <c r="BS455" s="135" t="n"/>
      <c r="BT455" s="135" t="n"/>
      <c r="BU455" s="135" t="n"/>
      <c r="BV455" s="135" t="n"/>
      <c r="BW455" s="135" t="n"/>
      <c r="BX455" s="135" t="n"/>
      <c r="BY455" s="135" t="n"/>
      <c r="BZ455" s="135" t="n"/>
      <c r="CA455" s="135" t="n"/>
      <c r="CB455" s="135" t="n"/>
      <c r="CC455" s="135" t="n"/>
      <c r="CD455" s="135" t="n"/>
      <c r="CE455" s="135" t="n"/>
      <c r="CF455" s="135" t="n"/>
      <c r="CG455" s="135" t="n"/>
      <c r="CH455" s="135" t="n"/>
      <c r="CI455" s="135" t="n"/>
      <c r="CJ455" s="135" t="n"/>
      <c r="CK455" s="135" t="n"/>
      <c r="CL455" s="135" t="n"/>
      <c r="CM455" s="135" t="n"/>
      <c r="CN455" s="135" t="n"/>
      <c r="CO455" s="135" t="n"/>
      <c r="CP455" s="135" t="n"/>
      <c r="CQ455" s="135" t="n"/>
      <c r="CR455" s="135" t="n"/>
      <c r="CU455" s="36" t="n"/>
      <c r="CV455" s="36" t="n"/>
      <c r="CW455" s="36" t="n"/>
      <c r="CX455" s="36" t="n"/>
      <c r="CY455" s="36" t="n"/>
      <c r="CZ455" s="36" t="n"/>
      <c r="DA455" s="36" t="n"/>
      <c r="DB455" s="36" t="n"/>
      <c r="DC455" s="36" t="n"/>
      <c r="DD455" s="36" t="n"/>
      <c r="DE455" s="36" t="n"/>
      <c r="DF455" s="36" t="n"/>
      <c r="DG455" s="36" t="n"/>
      <c r="DH455" s="36" t="n"/>
      <c r="DI455" s="36" t="n"/>
      <c r="DJ455" s="36" t="n"/>
      <c r="DK455" s="36" t="n"/>
      <c r="DL455" s="36" t="n"/>
      <c r="DM455" s="36" t="n"/>
      <c r="DN455" s="36" t="n"/>
      <c r="DO455" s="36" t="n"/>
      <c r="DP455" s="36" t="n"/>
      <c r="DQ455" s="36" t="n"/>
      <c r="DR455" s="36" t="n"/>
      <c r="DS455" s="36" t="n"/>
      <c r="DT455" s="36" t="n"/>
      <c r="DU455" s="36" t="n"/>
      <c r="DV455" s="36" t="n"/>
      <c r="DW455" s="36" t="n"/>
      <c r="DX455" s="36" t="n"/>
      <c r="DY455" s="36" t="n"/>
      <c r="DZ455" s="36" t="n"/>
      <c r="EA455" s="36" t="n"/>
      <c r="EB455" s="36" t="n"/>
      <c r="EC455" s="36" t="n"/>
      <c r="ED455" s="36" t="n"/>
      <c r="EE455" s="36" t="n"/>
      <c r="EF455" s="36" t="n"/>
      <c r="EG455" s="36" t="n"/>
      <c r="EH455" s="36" t="n"/>
      <c r="EI455" s="36" t="n"/>
      <c r="EJ455" s="36" t="n"/>
      <c r="EK455" s="36" t="n"/>
      <c r="EL455" s="36" t="n"/>
      <c r="EM455" s="36" t="n"/>
      <c r="EN455" s="36" t="n"/>
    </row>
    <row r="456">
      <c r="A456" s="36" t="n"/>
      <c r="B456" s="36" t="n"/>
      <c r="C456" s="144" t="n"/>
      <c r="D456" s="144" t="n"/>
      <c r="E456" s="135" t="n"/>
      <c r="F456" s="135" t="n"/>
      <c r="G456" s="135" t="n"/>
      <c r="H456" s="135" t="n"/>
      <c r="I456" s="135" t="n"/>
      <c r="J456" s="135" t="n"/>
      <c r="K456" s="135" t="n"/>
      <c r="L456" s="135" t="n"/>
      <c r="M456" s="135" t="n"/>
      <c r="N456" s="135" t="n"/>
      <c r="O456" s="135" t="n"/>
      <c r="P456" s="135" t="n"/>
      <c r="Q456" s="135" t="n"/>
      <c r="R456" s="135" t="n"/>
      <c r="S456" s="135" t="n"/>
      <c r="T456" s="135" t="n"/>
      <c r="U456" s="135" t="n"/>
      <c r="V456" s="135" t="n"/>
      <c r="W456" s="135" t="n"/>
      <c r="X456" s="135" t="n"/>
      <c r="Y456" s="135" t="n"/>
      <c r="Z456" s="135" t="n"/>
      <c r="AA456" s="135" t="n"/>
      <c r="AB456" s="135" t="n"/>
      <c r="AC456" s="135" t="n"/>
      <c r="AD456" s="135" t="n"/>
      <c r="AE456" s="135" t="n"/>
      <c r="AF456" s="135" t="n"/>
      <c r="AG456" s="135" t="n"/>
      <c r="AH456" s="135" t="n"/>
      <c r="AI456" s="135" t="n"/>
      <c r="AJ456" s="135" t="n"/>
      <c r="AK456" s="135" t="n"/>
      <c r="AL456" s="135" t="n"/>
      <c r="AM456" s="135" t="n"/>
      <c r="AN456" s="135" t="n"/>
      <c r="AO456" s="135" t="n"/>
      <c r="AP456" s="135" t="n"/>
      <c r="AQ456" s="135" t="n"/>
      <c r="AR456" s="135" t="n"/>
      <c r="AS456" s="135" t="n"/>
      <c r="AT456" s="135" t="n"/>
      <c r="AU456" s="135" t="n"/>
      <c r="AV456" s="135" t="n"/>
      <c r="AW456" s="135" t="n"/>
      <c r="AX456" s="135" t="n"/>
      <c r="AY456" s="135" t="n"/>
      <c r="AZ456" s="135" t="n"/>
      <c r="BA456" s="135" t="n"/>
      <c r="BB456" s="135" t="n"/>
      <c r="BC456" s="135" t="n"/>
      <c r="BD456" s="135" t="n"/>
      <c r="BE456" s="135" t="n"/>
      <c r="BF456" s="135" t="n"/>
      <c r="BG456" s="135" t="n"/>
      <c r="BH456" s="135" t="n"/>
      <c r="BI456" s="135" t="n"/>
      <c r="BJ456" s="135" t="n"/>
      <c r="BK456" s="135" t="n"/>
      <c r="BL456" s="135" t="n"/>
      <c r="BM456" s="135" t="n"/>
      <c r="BN456" s="135" t="n"/>
      <c r="BO456" s="135" t="n"/>
      <c r="BP456" s="135" t="n"/>
      <c r="BQ456" s="135" t="n"/>
      <c r="BR456" s="135" t="n"/>
      <c r="BS456" s="135" t="n"/>
      <c r="BT456" s="135" t="n"/>
      <c r="BU456" s="135" t="n"/>
      <c r="BV456" s="135" t="n"/>
      <c r="BW456" s="135" t="n"/>
      <c r="BX456" s="135" t="n"/>
      <c r="BY456" s="135" t="n"/>
      <c r="BZ456" s="135" t="n"/>
      <c r="CA456" s="135" t="n"/>
      <c r="CB456" s="135" t="n"/>
      <c r="CC456" s="135" t="n"/>
      <c r="CD456" s="135" t="n"/>
      <c r="CE456" s="135" t="n"/>
      <c r="CF456" s="135" t="n"/>
      <c r="CG456" s="135" t="n"/>
      <c r="CH456" s="135" t="n"/>
      <c r="CI456" s="135" t="n"/>
      <c r="CJ456" s="135" t="n"/>
      <c r="CK456" s="135" t="n"/>
      <c r="CL456" s="135" t="n"/>
      <c r="CM456" s="135" t="n"/>
      <c r="CN456" s="135" t="n"/>
      <c r="CO456" s="135" t="n"/>
      <c r="CP456" s="135" t="n"/>
      <c r="CQ456" s="135" t="n"/>
      <c r="CR456" s="135" t="n"/>
      <c r="CU456" s="36" t="n"/>
      <c r="CV456" s="36" t="n"/>
      <c r="CW456" s="36" t="n"/>
      <c r="CX456" s="36" t="n"/>
      <c r="CY456" s="36" t="n"/>
      <c r="CZ456" s="36" t="n"/>
      <c r="DA456" s="36" t="n"/>
      <c r="DB456" s="36" t="n"/>
      <c r="DC456" s="36" t="n"/>
      <c r="DD456" s="36" t="n"/>
      <c r="DE456" s="36" t="n"/>
      <c r="DF456" s="36" t="n"/>
      <c r="DG456" s="36" t="n"/>
      <c r="DH456" s="36" t="n"/>
      <c r="DI456" s="36" t="n"/>
      <c r="DJ456" s="36" t="n"/>
      <c r="DK456" s="36" t="n"/>
      <c r="DL456" s="36" t="n"/>
      <c r="DM456" s="36" t="n"/>
      <c r="DN456" s="36" t="n"/>
      <c r="DO456" s="36" t="n"/>
      <c r="DP456" s="36" t="n"/>
      <c r="DQ456" s="36" t="n"/>
      <c r="DR456" s="36" t="n"/>
      <c r="DS456" s="36" t="n"/>
      <c r="DT456" s="36" t="n"/>
      <c r="DU456" s="36" t="n"/>
      <c r="DV456" s="36" t="n"/>
      <c r="DW456" s="36" t="n"/>
      <c r="DX456" s="36" t="n"/>
      <c r="DY456" s="36" t="n"/>
      <c r="DZ456" s="36" t="n"/>
      <c r="EA456" s="36" t="n"/>
      <c r="EB456" s="36" t="n"/>
      <c r="EC456" s="36" t="n"/>
      <c r="ED456" s="36" t="n"/>
      <c r="EE456" s="36" t="n"/>
      <c r="EF456" s="36" t="n"/>
      <c r="EG456" s="36" t="n"/>
      <c r="EH456" s="36" t="n"/>
      <c r="EI456" s="36" t="n"/>
      <c r="EJ456" s="36" t="n"/>
      <c r="EK456" s="36" t="n"/>
      <c r="EL456" s="36" t="n"/>
      <c r="EM456" s="36" t="n"/>
      <c r="EN456" s="36" t="n"/>
    </row>
    <row r="457">
      <c r="A457" s="36" t="n"/>
      <c r="B457" s="36" t="n"/>
      <c r="C457" s="144" t="n"/>
      <c r="D457" s="144" t="n"/>
      <c r="E457" s="135" t="n"/>
      <c r="F457" s="135" t="n"/>
      <c r="G457" s="135" t="n"/>
      <c r="H457" s="135" t="n"/>
      <c r="I457" s="135" t="n"/>
      <c r="J457" s="135" t="n"/>
      <c r="K457" s="135" t="n"/>
      <c r="L457" s="135" t="n"/>
      <c r="M457" s="135" t="n"/>
      <c r="N457" s="135" t="n"/>
      <c r="O457" s="135" t="n"/>
      <c r="P457" s="135" t="n"/>
      <c r="Q457" s="135" t="n"/>
      <c r="R457" s="135" t="n"/>
      <c r="S457" s="135" t="n"/>
      <c r="T457" s="135" t="n"/>
      <c r="U457" s="135" t="n"/>
      <c r="V457" s="135" t="n"/>
      <c r="W457" s="135" t="n"/>
      <c r="X457" s="135" t="n"/>
      <c r="Y457" s="135" t="n"/>
      <c r="Z457" s="135" t="n"/>
      <c r="AA457" s="135" t="n"/>
      <c r="AB457" s="135" t="n"/>
      <c r="AC457" s="135" t="n"/>
      <c r="AD457" s="135" t="n"/>
      <c r="AE457" s="135" t="n"/>
      <c r="AF457" s="135" t="n"/>
      <c r="AG457" s="135" t="n"/>
      <c r="AH457" s="135" t="n"/>
      <c r="AI457" s="135" t="n"/>
      <c r="AJ457" s="135" t="n"/>
      <c r="AK457" s="135" t="n"/>
      <c r="AL457" s="135" t="n"/>
      <c r="AM457" s="135" t="n"/>
      <c r="AN457" s="135" t="n"/>
      <c r="AO457" s="135" t="n"/>
      <c r="AP457" s="135" t="n"/>
      <c r="AQ457" s="135" t="n"/>
      <c r="AR457" s="135" t="n"/>
      <c r="AS457" s="135" t="n"/>
      <c r="AT457" s="135" t="n"/>
      <c r="AU457" s="135" t="n"/>
      <c r="AV457" s="135" t="n"/>
      <c r="AW457" s="135" t="n"/>
      <c r="AX457" s="135" t="n"/>
      <c r="AY457" s="135" t="n"/>
      <c r="AZ457" s="135" t="n"/>
      <c r="BA457" s="135" t="n"/>
      <c r="BB457" s="135" t="n"/>
      <c r="BC457" s="135" t="n"/>
      <c r="BD457" s="135" t="n"/>
      <c r="BE457" s="135" t="n"/>
      <c r="BF457" s="135" t="n"/>
      <c r="BG457" s="135" t="n"/>
      <c r="BH457" s="135" t="n"/>
      <c r="BI457" s="135" t="n"/>
      <c r="BJ457" s="135" t="n"/>
      <c r="BK457" s="135" t="n"/>
      <c r="BL457" s="135" t="n"/>
      <c r="BM457" s="135" t="n"/>
      <c r="BN457" s="135" t="n"/>
      <c r="BO457" s="135" t="n"/>
      <c r="BP457" s="135" t="n"/>
      <c r="BQ457" s="135" t="n"/>
      <c r="BR457" s="135" t="n"/>
      <c r="BS457" s="135" t="n"/>
      <c r="BT457" s="135" t="n"/>
      <c r="BU457" s="135" t="n"/>
      <c r="BV457" s="135" t="n"/>
      <c r="BW457" s="135" t="n"/>
      <c r="BX457" s="135" t="n"/>
      <c r="BY457" s="135" t="n"/>
      <c r="BZ457" s="135" t="n"/>
      <c r="CA457" s="135" t="n"/>
      <c r="CB457" s="135" t="n"/>
      <c r="CC457" s="135" t="n"/>
      <c r="CD457" s="135" t="n"/>
      <c r="CE457" s="135" t="n"/>
      <c r="CF457" s="135" t="n"/>
      <c r="CG457" s="135" t="n"/>
      <c r="CH457" s="135" t="n"/>
      <c r="CI457" s="135" t="n"/>
      <c r="CJ457" s="135" t="n"/>
      <c r="CK457" s="135" t="n"/>
      <c r="CL457" s="135" t="n"/>
      <c r="CM457" s="135" t="n"/>
      <c r="CN457" s="135" t="n"/>
      <c r="CO457" s="135" t="n"/>
      <c r="CP457" s="135" t="n"/>
      <c r="CQ457" s="135" t="n"/>
      <c r="CR457" s="135" t="n"/>
      <c r="CU457" s="36" t="n"/>
      <c r="CV457" s="36" t="n"/>
      <c r="CW457" s="36" t="n"/>
      <c r="CX457" s="36" t="n"/>
      <c r="CY457" s="36" t="n"/>
      <c r="CZ457" s="36" t="n"/>
      <c r="DA457" s="36" t="n"/>
      <c r="DB457" s="36" t="n"/>
      <c r="DC457" s="36" t="n"/>
      <c r="DD457" s="36" t="n"/>
      <c r="DE457" s="36" t="n"/>
      <c r="DF457" s="36" t="n"/>
      <c r="DG457" s="36" t="n"/>
      <c r="DH457" s="36" t="n"/>
      <c r="DI457" s="36" t="n"/>
      <c r="DJ457" s="36" t="n"/>
      <c r="DK457" s="36" t="n"/>
      <c r="DL457" s="36" t="n"/>
      <c r="DM457" s="36" t="n"/>
      <c r="DN457" s="36" t="n"/>
      <c r="DO457" s="36" t="n"/>
      <c r="DP457" s="36" t="n"/>
      <c r="DQ457" s="36" t="n"/>
      <c r="DR457" s="36" t="n"/>
      <c r="DS457" s="36" t="n"/>
      <c r="DT457" s="36" t="n"/>
      <c r="DU457" s="36" t="n"/>
      <c r="DV457" s="36" t="n"/>
      <c r="DW457" s="36" t="n"/>
      <c r="DX457" s="36" t="n"/>
      <c r="DY457" s="36" t="n"/>
      <c r="DZ457" s="36" t="n"/>
      <c r="EA457" s="36" t="n"/>
      <c r="EB457" s="36" t="n"/>
      <c r="EC457" s="36" t="n"/>
      <c r="ED457" s="36" t="n"/>
      <c r="EE457" s="36" t="n"/>
      <c r="EF457" s="36" t="n"/>
      <c r="EG457" s="36" t="n"/>
      <c r="EH457" s="36" t="n"/>
      <c r="EI457" s="36" t="n"/>
      <c r="EJ457" s="36" t="n"/>
      <c r="EK457" s="36" t="n"/>
      <c r="EL457" s="36" t="n"/>
      <c r="EM457" s="36" t="n"/>
      <c r="EN457" s="36" t="n"/>
    </row>
    <row r="458">
      <c r="A458" s="36" t="n"/>
      <c r="B458" s="36" t="n"/>
      <c r="C458" s="144" t="n"/>
      <c r="D458" s="144" t="n"/>
      <c r="E458" s="135" t="n"/>
      <c r="F458" s="135" t="n"/>
      <c r="G458" s="135" t="n"/>
      <c r="H458" s="135" t="n"/>
      <c r="I458" s="135" t="n"/>
      <c r="J458" s="135" t="n"/>
      <c r="K458" s="135" t="n"/>
      <c r="L458" s="135" t="n"/>
      <c r="M458" s="135" t="n"/>
      <c r="N458" s="135" t="n"/>
      <c r="O458" s="135" t="n"/>
      <c r="P458" s="135" t="n"/>
      <c r="Q458" s="135" t="n"/>
      <c r="R458" s="135" t="n"/>
      <c r="S458" s="135" t="n"/>
      <c r="T458" s="135" t="n"/>
      <c r="U458" s="135" t="n"/>
      <c r="V458" s="135" t="n"/>
      <c r="W458" s="135" t="n"/>
      <c r="X458" s="135" t="n"/>
      <c r="Y458" s="135" t="n"/>
      <c r="Z458" s="135" t="n"/>
      <c r="AA458" s="135" t="n"/>
      <c r="AB458" s="135" t="n"/>
      <c r="AC458" s="135" t="n"/>
      <c r="AD458" s="135" t="n"/>
      <c r="AE458" s="135" t="n"/>
      <c r="AF458" s="135" t="n"/>
      <c r="AG458" s="135" t="n"/>
      <c r="AH458" s="135" t="n"/>
      <c r="AI458" s="135" t="n"/>
      <c r="AJ458" s="135" t="n"/>
      <c r="AK458" s="135" t="n"/>
      <c r="AL458" s="135" t="n"/>
      <c r="AM458" s="135" t="n"/>
      <c r="AN458" s="135" t="n"/>
      <c r="AO458" s="135" t="n"/>
      <c r="AP458" s="135" t="n"/>
      <c r="AQ458" s="135" t="n"/>
      <c r="AR458" s="135" t="n"/>
      <c r="AS458" s="135" t="n"/>
      <c r="AT458" s="135" t="n"/>
      <c r="AU458" s="135" t="n"/>
      <c r="AV458" s="135" t="n"/>
      <c r="AW458" s="135" t="n"/>
      <c r="AX458" s="135" t="n"/>
      <c r="AY458" s="135" t="n"/>
      <c r="AZ458" s="135" t="n"/>
      <c r="BA458" s="135" t="n"/>
      <c r="BB458" s="135" t="n"/>
      <c r="BC458" s="135" t="n"/>
      <c r="BD458" s="135" t="n"/>
      <c r="BE458" s="135" t="n"/>
      <c r="BF458" s="135" t="n"/>
      <c r="BG458" s="135" t="n"/>
      <c r="BH458" s="135" t="n"/>
      <c r="BI458" s="135" t="n"/>
      <c r="BJ458" s="135" t="n"/>
      <c r="BK458" s="135" t="n"/>
      <c r="BL458" s="135" t="n"/>
      <c r="BM458" s="135" t="n"/>
      <c r="BN458" s="135" t="n"/>
      <c r="BO458" s="135" t="n"/>
      <c r="BP458" s="135" t="n"/>
      <c r="BQ458" s="135" t="n"/>
      <c r="BR458" s="135" t="n"/>
      <c r="BS458" s="135" t="n"/>
      <c r="BT458" s="135" t="n"/>
      <c r="BU458" s="135" t="n"/>
      <c r="BV458" s="135" t="n"/>
      <c r="BW458" s="135" t="n"/>
      <c r="BX458" s="135" t="n"/>
      <c r="BY458" s="135" t="n"/>
      <c r="BZ458" s="135" t="n"/>
      <c r="CA458" s="135" t="n"/>
      <c r="CB458" s="135" t="n"/>
      <c r="CC458" s="135" t="n"/>
      <c r="CD458" s="135" t="n"/>
      <c r="CE458" s="135" t="n"/>
      <c r="CF458" s="135" t="n"/>
      <c r="CG458" s="135" t="n"/>
      <c r="CH458" s="135" t="n"/>
      <c r="CI458" s="135" t="n"/>
      <c r="CJ458" s="135" t="n"/>
      <c r="CK458" s="135" t="n"/>
      <c r="CL458" s="135" t="n"/>
      <c r="CM458" s="135" t="n"/>
      <c r="CN458" s="135" t="n"/>
      <c r="CO458" s="135" t="n"/>
      <c r="CP458" s="135" t="n"/>
      <c r="CQ458" s="135" t="n"/>
      <c r="CR458" s="135" t="n"/>
      <c r="CU458" s="36" t="n"/>
      <c r="CV458" s="36" t="n"/>
      <c r="CW458" s="36" t="n"/>
      <c r="CX458" s="36" t="n"/>
      <c r="CY458" s="36" t="n"/>
      <c r="CZ458" s="36" t="n"/>
      <c r="DA458" s="36" t="n"/>
      <c r="DB458" s="36" t="n"/>
      <c r="DC458" s="36" t="n"/>
      <c r="DD458" s="36" t="n"/>
      <c r="DE458" s="36" t="n"/>
      <c r="DF458" s="36" t="n"/>
      <c r="DG458" s="36" t="n"/>
      <c r="DH458" s="36" t="n"/>
      <c r="DI458" s="36" t="n"/>
      <c r="DJ458" s="36" t="n"/>
      <c r="DK458" s="36" t="n"/>
      <c r="DL458" s="36" t="n"/>
      <c r="DM458" s="36" t="n"/>
      <c r="DN458" s="36" t="n"/>
      <c r="DO458" s="36" t="n"/>
      <c r="DP458" s="36" t="n"/>
      <c r="DQ458" s="36" t="n"/>
      <c r="DR458" s="36" t="n"/>
      <c r="DS458" s="36" t="n"/>
      <c r="DT458" s="36" t="n"/>
      <c r="DU458" s="36" t="n"/>
      <c r="DV458" s="36" t="n"/>
      <c r="DW458" s="36" t="n"/>
      <c r="DX458" s="36" t="n"/>
      <c r="DY458" s="36" t="n"/>
      <c r="DZ458" s="36" t="n"/>
      <c r="EA458" s="36" t="n"/>
      <c r="EB458" s="36" t="n"/>
      <c r="EC458" s="36" t="n"/>
      <c r="ED458" s="36" t="n"/>
      <c r="EE458" s="36" t="n"/>
      <c r="EF458" s="36" t="n"/>
      <c r="EG458" s="36" t="n"/>
      <c r="EH458" s="36" t="n"/>
      <c r="EI458" s="36" t="n"/>
      <c r="EJ458" s="36" t="n"/>
      <c r="EK458" s="36" t="n"/>
      <c r="EL458" s="36" t="n"/>
      <c r="EM458" s="36" t="n"/>
      <c r="EN458" s="36" t="n"/>
    </row>
    <row r="459">
      <c r="A459" s="36" t="n"/>
      <c r="B459" s="36" t="n"/>
      <c r="C459" s="144" t="n"/>
      <c r="D459" s="144" t="n"/>
      <c r="E459" s="135" t="n"/>
      <c r="F459" s="135" t="n"/>
      <c r="G459" s="135" t="n"/>
      <c r="H459" s="135" t="n"/>
      <c r="I459" s="135" t="n"/>
      <c r="J459" s="135" t="n"/>
      <c r="K459" s="135" t="n"/>
      <c r="L459" s="135" t="n"/>
      <c r="M459" s="135" t="n"/>
      <c r="N459" s="135" t="n"/>
      <c r="O459" s="135" t="n"/>
      <c r="P459" s="135" t="n"/>
      <c r="Q459" s="135" t="n"/>
      <c r="R459" s="135" t="n"/>
      <c r="S459" s="135" t="n"/>
      <c r="T459" s="135" t="n"/>
      <c r="U459" s="135" t="n"/>
      <c r="V459" s="135" t="n"/>
      <c r="W459" s="135" t="n"/>
      <c r="X459" s="135" t="n"/>
      <c r="Y459" s="135" t="n"/>
      <c r="Z459" s="135" t="n"/>
      <c r="AA459" s="135" t="n"/>
      <c r="AB459" s="135" t="n"/>
      <c r="AC459" s="135" t="n"/>
      <c r="AD459" s="135" t="n"/>
      <c r="AE459" s="135" t="n"/>
      <c r="AF459" s="135" t="n"/>
      <c r="AG459" s="135" t="n"/>
      <c r="AH459" s="135" t="n"/>
      <c r="AI459" s="135" t="n"/>
      <c r="AJ459" s="135" t="n"/>
      <c r="AK459" s="135" t="n"/>
      <c r="AL459" s="135" t="n"/>
      <c r="AM459" s="135" t="n"/>
      <c r="AN459" s="135" t="n"/>
      <c r="AO459" s="135" t="n"/>
      <c r="AP459" s="135" t="n"/>
      <c r="AQ459" s="135" t="n"/>
      <c r="AR459" s="135" t="n"/>
      <c r="AS459" s="135" t="n"/>
      <c r="AT459" s="135" t="n"/>
      <c r="AU459" s="135" t="n"/>
      <c r="AV459" s="135" t="n"/>
      <c r="AW459" s="135" t="n"/>
      <c r="AX459" s="135" t="n"/>
      <c r="AY459" s="135" t="n"/>
      <c r="AZ459" s="135" t="n"/>
      <c r="BA459" s="135" t="n"/>
      <c r="BB459" s="135" t="n"/>
      <c r="BC459" s="135" t="n"/>
      <c r="BD459" s="135" t="n"/>
      <c r="BE459" s="135" t="n"/>
      <c r="BF459" s="135" t="n"/>
      <c r="BG459" s="135" t="n"/>
      <c r="BH459" s="135" t="n"/>
      <c r="BI459" s="135" t="n"/>
      <c r="BJ459" s="135" t="n"/>
      <c r="BK459" s="135" t="n"/>
      <c r="BL459" s="135" t="n"/>
      <c r="BM459" s="135" t="n"/>
      <c r="BN459" s="135" t="n"/>
      <c r="BO459" s="135" t="n"/>
      <c r="BP459" s="135" t="n"/>
      <c r="BQ459" s="135" t="n"/>
      <c r="BR459" s="135" t="n"/>
      <c r="BS459" s="135" t="n"/>
      <c r="BT459" s="135" t="n"/>
      <c r="BU459" s="135" t="n"/>
      <c r="BV459" s="135" t="n"/>
      <c r="BW459" s="135" t="n"/>
      <c r="BX459" s="135" t="n"/>
      <c r="BY459" s="135" t="n"/>
      <c r="BZ459" s="135" t="n"/>
      <c r="CA459" s="135" t="n"/>
      <c r="CB459" s="135" t="n"/>
      <c r="CC459" s="135" t="n"/>
      <c r="CD459" s="135" t="n"/>
      <c r="CE459" s="135" t="n"/>
      <c r="CF459" s="135" t="n"/>
      <c r="CG459" s="135" t="n"/>
      <c r="CH459" s="135" t="n"/>
      <c r="CI459" s="135" t="n"/>
      <c r="CJ459" s="135" t="n"/>
      <c r="CK459" s="135" t="n"/>
      <c r="CL459" s="135" t="n"/>
      <c r="CM459" s="135" t="n"/>
      <c r="CN459" s="135" t="n"/>
      <c r="CO459" s="135" t="n"/>
      <c r="CP459" s="135" t="n"/>
      <c r="CQ459" s="135" t="n"/>
      <c r="CR459" s="135" t="n"/>
      <c r="CU459" s="36" t="n"/>
      <c r="CV459" s="36" t="n"/>
      <c r="CW459" s="36" t="n"/>
      <c r="CX459" s="36" t="n"/>
      <c r="CY459" s="36" t="n"/>
      <c r="CZ459" s="36" t="n"/>
      <c r="DA459" s="36" t="n"/>
      <c r="DB459" s="36" t="n"/>
      <c r="DC459" s="36" t="n"/>
      <c r="DD459" s="36" t="n"/>
      <c r="DE459" s="36" t="n"/>
      <c r="DF459" s="36" t="n"/>
      <c r="DG459" s="36" t="n"/>
      <c r="DH459" s="36" t="n"/>
      <c r="DI459" s="36" t="n"/>
      <c r="DJ459" s="36" t="n"/>
      <c r="DK459" s="36" t="n"/>
      <c r="DL459" s="36" t="n"/>
      <c r="DM459" s="36" t="n"/>
      <c r="DN459" s="36" t="n"/>
      <c r="DO459" s="36" t="n"/>
      <c r="DP459" s="36" t="n"/>
      <c r="DQ459" s="36" t="n"/>
      <c r="DR459" s="36" t="n"/>
      <c r="DS459" s="36" t="n"/>
      <c r="DT459" s="36" t="n"/>
      <c r="DU459" s="36" t="n"/>
      <c r="DV459" s="36" t="n"/>
      <c r="DW459" s="36" t="n"/>
      <c r="DX459" s="36" t="n"/>
      <c r="DY459" s="36" t="n"/>
      <c r="DZ459" s="36" t="n"/>
      <c r="EA459" s="36" t="n"/>
      <c r="EB459" s="36" t="n"/>
      <c r="EC459" s="36" t="n"/>
      <c r="ED459" s="36" t="n"/>
      <c r="EE459" s="36" t="n"/>
      <c r="EF459" s="36" t="n"/>
      <c r="EG459" s="36" t="n"/>
      <c r="EH459" s="36" t="n"/>
      <c r="EI459" s="36" t="n"/>
      <c r="EJ459" s="36" t="n"/>
      <c r="EK459" s="36" t="n"/>
      <c r="EL459" s="36" t="n"/>
      <c r="EM459" s="36" t="n"/>
      <c r="EN459" s="36" t="n"/>
    </row>
    <row r="460">
      <c r="A460" s="36" t="n"/>
      <c r="B460" s="36" t="n"/>
      <c r="C460" s="144" t="n"/>
      <c r="D460" s="144" t="n"/>
      <c r="E460" s="135" t="n"/>
      <c r="F460" s="135" t="n"/>
      <c r="G460" s="135" t="n"/>
      <c r="H460" s="135" t="n"/>
      <c r="I460" s="135" t="n"/>
      <c r="J460" s="135" t="n"/>
      <c r="K460" s="135" t="n"/>
      <c r="L460" s="135" t="n"/>
      <c r="M460" s="135" t="n"/>
      <c r="N460" s="135" t="n"/>
      <c r="O460" s="135" t="n"/>
      <c r="P460" s="135" t="n"/>
      <c r="Q460" s="135" t="n"/>
      <c r="R460" s="135" t="n"/>
      <c r="S460" s="135" t="n"/>
      <c r="T460" s="135" t="n"/>
      <c r="U460" s="135" t="n"/>
      <c r="V460" s="135" t="n"/>
      <c r="W460" s="135" t="n"/>
      <c r="X460" s="135" t="n"/>
      <c r="Y460" s="135" t="n"/>
      <c r="Z460" s="135" t="n"/>
      <c r="AA460" s="135" t="n"/>
      <c r="AB460" s="135" t="n"/>
      <c r="AC460" s="135" t="n"/>
      <c r="AD460" s="135" t="n"/>
      <c r="AE460" s="135" t="n"/>
      <c r="AF460" s="135" t="n"/>
      <c r="AG460" s="135" t="n"/>
      <c r="AH460" s="135" t="n"/>
      <c r="AI460" s="135" t="n"/>
      <c r="AJ460" s="135" t="n"/>
      <c r="AK460" s="135" t="n"/>
      <c r="AL460" s="135" t="n"/>
      <c r="AM460" s="135" t="n"/>
      <c r="AN460" s="135" t="n"/>
      <c r="AO460" s="135" t="n"/>
      <c r="AP460" s="135" t="n"/>
      <c r="AQ460" s="135" t="n"/>
      <c r="AR460" s="135" t="n"/>
      <c r="AS460" s="135" t="n"/>
      <c r="AT460" s="135" t="n"/>
      <c r="AU460" s="135" t="n"/>
      <c r="AV460" s="135" t="n"/>
      <c r="AW460" s="135" t="n"/>
      <c r="AX460" s="135" t="n"/>
      <c r="AY460" s="135" t="n"/>
      <c r="AZ460" s="135" t="n"/>
      <c r="BA460" s="135" t="n"/>
      <c r="BB460" s="135" t="n"/>
      <c r="BC460" s="135" t="n"/>
      <c r="BD460" s="135" t="n"/>
      <c r="BE460" s="135" t="n"/>
      <c r="BF460" s="135" t="n"/>
      <c r="BG460" s="135" t="n"/>
      <c r="BH460" s="135" t="n"/>
      <c r="BI460" s="135" t="n"/>
      <c r="BJ460" s="135" t="n"/>
      <c r="BK460" s="135" t="n"/>
      <c r="BL460" s="135" t="n"/>
      <c r="BM460" s="135" t="n"/>
      <c r="BN460" s="135" t="n"/>
      <c r="BO460" s="135" t="n"/>
      <c r="BP460" s="135" t="n"/>
      <c r="BQ460" s="135" t="n"/>
      <c r="BR460" s="135" t="n"/>
      <c r="BS460" s="135" t="n"/>
      <c r="BT460" s="135" t="n"/>
      <c r="BU460" s="135" t="n"/>
      <c r="BV460" s="135" t="n"/>
      <c r="BW460" s="135" t="n"/>
      <c r="BX460" s="135" t="n"/>
      <c r="BY460" s="135" t="n"/>
      <c r="BZ460" s="135" t="n"/>
      <c r="CA460" s="135" t="n"/>
      <c r="CB460" s="135" t="n"/>
      <c r="CC460" s="135" t="n"/>
      <c r="CD460" s="135" t="n"/>
      <c r="CE460" s="135" t="n"/>
      <c r="CF460" s="135" t="n"/>
      <c r="CG460" s="135" t="n"/>
      <c r="CH460" s="135" t="n"/>
      <c r="CI460" s="135" t="n"/>
      <c r="CJ460" s="135" t="n"/>
      <c r="CK460" s="135" t="n"/>
      <c r="CL460" s="135" t="n"/>
      <c r="CM460" s="135" t="n"/>
      <c r="CN460" s="135" t="n"/>
      <c r="CO460" s="135" t="n"/>
      <c r="CP460" s="135" t="n"/>
      <c r="CQ460" s="135" t="n"/>
      <c r="CR460" s="135" t="n"/>
      <c r="CU460" s="36" t="n"/>
      <c r="CV460" s="36" t="n"/>
      <c r="CW460" s="36" t="n"/>
      <c r="CX460" s="36" t="n"/>
      <c r="CY460" s="36" t="n"/>
      <c r="CZ460" s="36" t="n"/>
      <c r="DA460" s="36" t="n"/>
      <c r="DB460" s="36" t="n"/>
      <c r="DC460" s="36" t="n"/>
      <c r="DD460" s="36" t="n"/>
      <c r="DE460" s="36" t="n"/>
      <c r="DF460" s="36" t="n"/>
      <c r="DG460" s="36" t="n"/>
      <c r="DH460" s="36" t="n"/>
      <c r="DI460" s="36" t="n"/>
      <c r="DJ460" s="36" t="n"/>
      <c r="DK460" s="36" t="n"/>
      <c r="DL460" s="36" t="n"/>
      <c r="DM460" s="36" t="n"/>
      <c r="DN460" s="36" t="n"/>
      <c r="DO460" s="36" t="n"/>
      <c r="DP460" s="36" t="n"/>
      <c r="DQ460" s="36" t="n"/>
      <c r="DR460" s="36" t="n"/>
      <c r="DS460" s="36" t="n"/>
      <c r="DT460" s="36" t="n"/>
      <c r="DU460" s="36" t="n"/>
      <c r="DV460" s="36" t="n"/>
      <c r="DW460" s="36" t="n"/>
      <c r="DX460" s="36" t="n"/>
      <c r="DY460" s="36" t="n"/>
      <c r="DZ460" s="36" t="n"/>
      <c r="EA460" s="36" t="n"/>
      <c r="EB460" s="36" t="n"/>
      <c r="EC460" s="36" t="n"/>
      <c r="ED460" s="36" t="n"/>
      <c r="EE460" s="36" t="n"/>
      <c r="EF460" s="36" t="n"/>
      <c r="EG460" s="36" t="n"/>
      <c r="EH460" s="36" t="n"/>
      <c r="EI460" s="36" t="n"/>
      <c r="EJ460" s="36" t="n"/>
      <c r="EK460" s="36" t="n"/>
      <c r="EL460" s="36" t="n"/>
      <c r="EM460" s="36" t="n"/>
      <c r="EN460" s="36" t="n"/>
    </row>
    <row r="461">
      <c r="A461" s="36" t="n"/>
      <c r="B461" s="36" t="n"/>
      <c r="C461" s="144" t="n"/>
      <c r="D461" s="144" t="n"/>
      <c r="E461" s="135" t="n"/>
      <c r="F461" s="135" t="n"/>
      <c r="G461" s="135" t="n"/>
      <c r="H461" s="135" t="n"/>
      <c r="I461" s="135" t="n"/>
      <c r="J461" s="135" t="n"/>
      <c r="K461" s="135" t="n"/>
      <c r="L461" s="135" t="n"/>
      <c r="M461" s="135" t="n"/>
      <c r="N461" s="135" t="n"/>
      <c r="O461" s="135" t="n"/>
      <c r="P461" s="135" t="n"/>
      <c r="Q461" s="135" t="n"/>
      <c r="R461" s="135" t="n"/>
      <c r="S461" s="135" t="n"/>
      <c r="T461" s="135" t="n"/>
      <c r="U461" s="135" t="n"/>
      <c r="V461" s="135" t="n"/>
      <c r="W461" s="135" t="n"/>
      <c r="X461" s="135" t="n"/>
      <c r="Y461" s="135" t="n"/>
      <c r="Z461" s="135" t="n"/>
      <c r="AA461" s="135" t="n"/>
      <c r="AB461" s="135" t="n"/>
      <c r="AC461" s="135" t="n"/>
      <c r="AD461" s="135" t="n"/>
      <c r="AE461" s="135" t="n"/>
      <c r="AF461" s="135" t="n"/>
      <c r="AG461" s="135" t="n"/>
      <c r="AH461" s="135" t="n"/>
      <c r="AI461" s="135" t="n"/>
      <c r="AJ461" s="135" t="n"/>
      <c r="AK461" s="135" t="n"/>
      <c r="AL461" s="135" t="n"/>
      <c r="AM461" s="135" t="n"/>
      <c r="AN461" s="135" t="n"/>
      <c r="AO461" s="135" t="n"/>
      <c r="AP461" s="135" t="n"/>
      <c r="AQ461" s="135" t="n"/>
      <c r="AR461" s="135" t="n"/>
      <c r="AS461" s="135" t="n"/>
      <c r="AT461" s="135" t="n"/>
      <c r="AU461" s="135" t="n"/>
      <c r="AV461" s="135" t="n"/>
      <c r="AW461" s="135" t="n"/>
      <c r="AX461" s="135" t="n"/>
      <c r="AY461" s="135" t="n"/>
      <c r="AZ461" s="135" t="n"/>
      <c r="BA461" s="135" t="n"/>
      <c r="BB461" s="135" t="n"/>
      <c r="BC461" s="135" t="n"/>
      <c r="BD461" s="135" t="n"/>
      <c r="BE461" s="135" t="n"/>
      <c r="BF461" s="135" t="n"/>
      <c r="BG461" s="135" t="n"/>
      <c r="BH461" s="135" t="n"/>
      <c r="BI461" s="135" t="n"/>
      <c r="BJ461" s="135" t="n"/>
      <c r="BK461" s="135" t="n"/>
      <c r="BL461" s="135" t="n"/>
      <c r="BM461" s="135" t="n"/>
      <c r="BN461" s="135" t="n"/>
      <c r="BO461" s="135" t="n"/>
      <c r="BP461" s="135" t="n"/>
      <c r="BQ461" s="135" t="n"/>
      <c r="BR461" s="135" t="n"/>
      <c r="BS461" s="135" t="n"/>
      <c r="BT461" s="135" t="n"/>
      <c r="BU461" s="135" t="n"/>
      <c r="BV461" s="135" t="n"/>
      <c r="BW461" s="135" t="n"/>
      <c r="BX461" s="135" t="n"/>
      <c r="BY461" s="135" t="n"/>
      <c r="BZ461" s="135" t="n"/>
      <c r="CA461" s="135" t="n"/>
      <c r="CB461" s="135" t="n"/>
      <c r="CC461" s="135" t="n"/>
      <c r="CD461" s="135" t="n"/>
      <c r="CE461" s="135" t="n"/>
      <c r="CF461" s="135" t="n"/>
      <c r="CG461" s="135" t="n"/>
      <c r="CH461" s="135" t="n"/>
      <c r="CI461" s="135" t="n"/>
      <c r="CJ461" s="135" t="n"/>
      <c r="CK461" s="135" t="n"/>
      <c r="CL461" s="135" t="n"/>
      <c r="CM461" s="135" t="n"/>
      <c r="CN461" s="135" t="n"/>
      <c r="CO461" s="135" t="n"/>
      <c r="CP461" s="135" t="n"/>
      <c r="CQ461" s="135" t="n"/>
      <c r="CR461" s="135" t="n"/>
      <c r="CU461" s="36" t="n"/>
      <c r="CV461" s="36" t="n"/>
      <c r="CW461" s="36" t="n"/>
      <c r="CX461" s="36" t="n"/>
      <c r="CY461" s="36" t="n"/>
      <c r="CZ461" s="36" t="n"/>
      <c r="DA461" s="36" t="n"/>
      <c r="DB461" s="36" t="n"/>
      <c r="DC461" s="36" t="n"/>
      <c r="DD461" s="36" t="n"/>
      <c r="DE461" s="36" t="n"/>
      <c r="DF461" s="36" t="n"/>
      <c r="DG461" s="36" t="n"/>
      <c r="DH461" s="36" t="n"/>
      <c r="DI461" s="36" t="n"/>
      <c r="DJ461" s="36" t="n"/>
      <c r="DK461" s="36" t="n"/>
      <c r="DL461" s="36" t="n"/>
      <c r="DM461" s="36" t="n"/>
      <c r="DN461" s="36" t="n"/>
      <c r="DO461" s="36" t="n"/>
      <c r="DP461" s="36" t="n"/>
      <c r="DQ461" s="36" t="n"/>
      <c r="DR461" s="36" t="n"/>
      <c r="DS461" s="36" t="n"/>
      <c r="DT461" s="36" t="n"/>
      <c r="DU461" s="36" t="n"/>
      <c r="DV461" s="36" t="n"/>
      <c r="DW461" s="36" t="n"/>
      <c r="DX461" s="36" t="n"/>
      <c r="DY461" s="36" t="n"/>
      <c r="DZ461" s="36" t="n"/>
      <c r="EA461" s="36" t="n"/>
      <c r="EB461" s="36" t="n"/>
      <c r="EC461" s="36" t="n"/>
      <c r="ED461" s="36" t="n"/>
      <c r="EE461" s="36" t="n"/>
      <c r="EF461" s="36" t="n"/>
      <c r="EG461" s="36" t="n"/>
      <c r="EH461" s="36" t="n"/>
      <c r="EI461" s="36" t="n"/>
      <c r="EJ461" s="36" t="n"/>
      <c r="EK461" s="36" t="n"/>
      <c r="EL461" s="36" t="n"/>
      <c r="EM461" s="36" t="n"/>
      <c r="EN461" s="36" t="n"/>
    </row>
    <row r="462">
      <c r="A462" s="36" t="n"/>
      <c r="B462" s="36" t="n"/>
      <c r="C462" s="144" t="n"/>
      <c r="D462" s="144" t="n"/>
      <c r="E462" s="135" t="n"/>
      <c r="F462" s="135" t="n"/>
      <c r="G462" s="135" t="n"/>
      <c r="H462" s="135" t="n"/>
      <c r="I462" s="135" t="n"/>
      <c r="J462" s="135" t="n"/>
      <c r="K462" s="135" t="n"/>
      <c r="L462" s="135" t="n"/>
      <c r="M462" s="135" t="n"/>
      <c r="N462" s="135" t="n"/>
      <c r="O462" s="135" t="n"/>
      <c r="P462" s="135" t="n"/>
      <c r="Q462" s="135" t="n"/>
      <c r="R462" s="135" t="n"/>
      <c r="S462" s="135" t="n"/>
      <c r="T462" s="135" t="n"/>
      <c r="U462" s="135" t="n"/>
      <c r="V462" s="135" t="n"/>
      <c r="W462" s="135" t="n"/>
      <c r="X462" s="135" t="n"/>
      <c r="Y462" s="135" t="n"/>
      <c r="Z462" s="135" t="n"/>
      <c r="AA462" s="135" t="n"/>
      <c r="AB462" s="135" t="n"/>
      <c r="AC462" s="135" t="n"/>
      <c r="AD462" s="135" t="n"/>
      <c r="AE462" s="135" t="n"/>
      <c r="AF462" s="135" t="n"/>
      <c r="AG462" s="135" t="n"/>
      <c r="AH462" s="135" t="n"/>
      <c r="AI462" s="135" t="n"/>
      <c r="AJ462" s="135" t="n"/>
      <c r="AK462" s="135" t="n"/>
      <c r="AL462" s="135" t="n"/>
      <c r="AM462" s="135" t="n"/>
      <c r="AN462" s="135" t="n"/>
      <c r="AO462" s="135" t="n"/>
      <c r="AP462" s="135" t="n"/>
      <c r="AQ462" s="135" t="n"/>
      <c r="AR462" s="135" t="n"/>
      <c r="AS462" s="135" t="n"/>
      <c r="AT462" s="135" t="n"/>
      <c r="AU462" s="135" t="n"/>
      <c r="AV462" s="135" t="n"/>
      <c r="AW462" s="135" t="n"/>
      <c r="AX462" s="135" t="n"/>
      <c r="AY462" s="135" t="n"/>
      <c r="AZ462" s="135" t="n"/>
      <c r="BA462" s="135" t="n"/>
      <c r="BB462" s="135" t="n"/>
      <c r="BC462" s="135" t="n"/>
      <c r="BD462" s="135" t="n"/>
      <c r="BE462" s="135" t="n"/>
      <c r="BF462" s="135" t="n"/>
      <c r="BG462" s="135" t="n"/>
      <c r="BH462" s="135" t="n"/>
      <c r="BI462" s="135" t="n"/>
      <c r="BJ462" s="135" t="n"/>
      <c r="BK462" s="135" t="n"/>
      <c r="BL462" s="135" t="n"/>
      <c r="BM462" s="135" t="n"/>
      <c r="BN462" s="135" t="n"/>
      <c r="BO462" s="135" t="n"/>
      <c r="BP462" s="135" t="n"/>
      <c r="BQ462" s="135" t="n"/>
      <c r="BR462" s="135" t="n"/>
      <c r="BS462" s="135" t="n"/>
      <c r="BT462" s="135" t="n"/>
      <c r="BU462" s="135" t="n"/>
      <c r="BV462" s="135" t="n"/>
      <c r="BW462" s="135" t="n"/>
      <c r="BX462" s="135" t="n"/>
      <c r="BY462" s="135" t="n"/>
      <c r="BZ462" s="135" t="n"/>
      <c r="CA462" s="135" t="n"/>
      <c r="CB462" s="135" t="n"/>
      <c r="CC462" s="135" t="n"/>
      <c r="CD462" s="135" t="n"/>
      <c r="CE462" s="135" t="n"/>
      <c r="CF462" s="135" t="n"/>
      <c r="CG462" s="135" t="n"/>
      <c r="CH462" s="135" t="n"/>
      <c r="CI462" s="135" t="n"/>
      <c r="CJ462" s="135" t="n"/>
      <c r="CK462" s="135" t="n"/>
      <c r="CL462" s="135" t="n"/>
      <c r="CM462" s="135" t="n"/>
      <c r="CN462" s="135" t="n"/>
      <c r="CO462" s="135" t="n"/>
      <c r="CP462" s="135" t="n"/>
      <c r="CQ462" s="135" t="n"/>
      <c r="CR462" s="135" t="n"/>
      <c r="CU462" s="36" t="n"/>
      <c r="CV462" s="36" t="n"/>
      <c r="CW462" s="36" t="n"/>
      <c r="CX462" s="36" t="n"/>
      <c r="CY462" s="36" t="n"/>
      <c r="CZ462" s="36" t="n"/>
      <c r="DA462" s="36" t="n"/>
      <c r="DB462" s="36" t="n"/>
      <c r="DC462" s="36" t="n"/>
      <c r="DD462" s="36" t="n"/>
      <c r="DE462" s="36" t="n"/>
      <c r="DF462" s="36" t="n"/>
      <c r="DG462" s="36" t="n"/>
      <c r="DH462" s="36" t="n"/>
      <c r="DI462" s="36" t="n"/>
      <c r="DJ462" s="36" t="n"/>
      <c r="DK462" s="36" t="n"/>
      <c r="DL462" s="36" t="n"/>
      <c r="DM462" s="36" t="n"/>
      <c r="DN462" s="36" t="n"/>
      <c r="DO462" s="36" t="n"/>
      <c r="DP462" s="36" t="n"/>
      <c r="DQ462" s="36" t="n"/>
      <c r="DR462" s="36" t="n"/>
      <c r="DS462" s="36" t="n"/>
      <c r="DT462" s="36" t="n"/>
      <c r="DU462" s="36" t="n"/>
      <c r="DV462" s="36" t="n"/>
      <c r="DW462" s="36" t="n"/>
      <c r="DX462" s="36" t="n"/>
      <c r="DY462" s="36" t="n"/>
      <c r="DZ462" s="36" t="n"/>
      <c r="EA462" s="36" t="n"/>
      <c r="EB462" s="36" t="n"/>
      <c r="EC462" s="36" t="n"/>
      <c r="ED462" s="36" t="n"/>
      <c r="EE462" s="36" t="n"/>
      <c r="EF462" s="36" t="n"/>
      <c r="EG462" s="36" t="n"/>
      <c r="EH462" s="36" t="n"/>
      <c r="EI462" s="36" t="n"/>
      <c r="EJ462" s="36" t="n"/>
      <c r="EK462" s="36" t="n"/>
      <c r="EL462" s="36" t="n"/>
      <c r="EM462" s="36" t="n"/>
      <c r="EN462" s="36" t="n"/>
    </row>
    <row r="463">
      <c r="A463" s="36" t="n"/>
      <c r="B463" s="36" t="n"/>
      <c r="C463" s="144" t="n"/>
      <c r="D463" s="144" t="n"/>
      <c r="E463" s="135" t="n"/>
      <c r="F463" s="135" t="n"/>
      <c r="G463" s="135" t="n"/>
      <c r="H463" s="135" t="n"/>
      <c r="I463" s="135" t="n"/>
      <c r="J463" s="135" t="n"/>
      <c r="K463" s="135" t="n"/>
      <c r="L463" s="135" t="n"/>
      <c r="M463" s="135" t="n"/>
      <c r="N463" s="135" t="n"/>
      <c r="O463" s="135" t="n"/>
      <c r="P463" s="135" t="n"/>
      <c r="Q463" s="135" t="n"/>
      <c r="R463" s="135" t="n"/>
      <c r="S463" s="135" t="n"/>
      <c r="T463" s="135" t="n"/>
      <c r="U463" s="135" t="n"/>
      <c r="V463" s="135" t="n"/>
      <c r="W463" s="135" t="n"/>
      <c r="X463" s="135" t="n"/>
      <c r="Y463" s="135" t="n"/>
      <c r="Z463" s="135" t="n"/>
      <c r="AA463" s="135" t="n"/>
      <c r="AB463" s="135" t="n"/>
      <c r="AC463" s="135" t="n"/>
      <c r="AD463" s="135" t="n"/>
      <c r="AE463" s="135" t="n"/>
      <c r="AF463" s="135" t="n"/>
      <c r="AG463" s="135" t="n"/>
      <c r="AH463" s="135" t="n"/>
      <c r="AI463" s="135" t="n"/>
      <c r="AJ463" s="135" t="n"/>
      <c r="AK463" s="135" t="n"/>
      <c r="AL463" s="135" t="n"/>
      <c r="AM463" s="135" t="n"/>
      <c r="AN463" s="135" t="n"/>
      <c r="AO463" s="135" t="n"/>
      <c r="AP463" s="135" t="n"/>
      <c r="AQ463" s="135" t="n"/>
      <c r="AR463" s="135" t="n"/>
      <c r="AS463" s="135" t="n"/>
      <c r="AT463" s="135" t="n"/>
      <c r="AU463" s="135" t="n"/>
      <c r="AV463" s="135" t="n"/>
      <c r="AW463" s="135" t="n"/>
      <c r="AX463" s="135" t="n"/>
      <c r="AY463" s="135" t="n"/>
      <c r="AZ463" s="135" t="n"/>
      <c r="BA463" s="135" t="n"/>
      <c r="BB463" s="135" t="n"/>
      <c r="BC463" s="135" t="n"/>
      <c r="BD463" s="135" t="n"/>
      <c r="BE463" s="135" t="n"/>
      <c r="BF463" s="135" t="n"/>
      <c r="BG463" s="135" t="n"/>
      <c r="BH463" s="135" t="n"/>
      <c r="BI463" s="135" t="n"/>
      <c r="BJ463" s="135" t="n"/>
      <c r="BK463" s="135" t="n"/>
      <c r="BL463" s="135" t="n"/>
      <c r="BM463" s="135" t="n"/>
      <c r="BN463" s="135" t="n"/>
      <c r="BO463" s="135" t="n"/>
      <c r="BP463" s="135" t="n"/>
      <c r="BQ463" s="135" t="n"/>
      <c r="BR463" s="135" t="n"/>
      <c r="BS463" s="135" t="n"/>
      <c r="BT463" s="135" t="n"/>
      <c r="BU463" s="135" t="n"/>
      <c r="BV463" s="135" t="n"/>
      <c r="BW463" s="135" t="n"/>
      <c r="BX463" s="135" t="n"/>
      <c r="BY463" s="135" t="n"/>
      <c r="BZ463" s="135" t="n"/>
      <c r="CA463" s="135" t="n"/>
      <c r="CB463" s="135" t="n"/>
      <c r="CC463" s="135" t="n"/>
      <c r="CD463" s="135" t="n"/>
      <c r="CE463" s="135" t="n"/>
      <c r="CF463" s="135" t="n"/>
      <c r="CG463" s="135" t="n"/>
      <c r="CH463" s="135" t="n"/>
      <c r="CI463" s="135" t="n"/>
      <c r="CJ463" s="135" t="n"/>
      <c r="CK463" s="135" t="n"/>
      <c r="CL463" s="135" t="n"/>
      <c r="CM463" s="135" t="n"/>
      <c r="CN463" s="135" t="n"/>
      <c r="CO463" s="135" t="n"/>
      <c r="CP463" s="135" t="n"/>
      <c r="CQ463" s="135" t="n"/>
      <c r="CR463" s="135" t="n"/>
      <c r="CU463" s="36" t="n"/>
      <c r="CV463" s="36" t="n"/>
      <c r="CW463" s="36" t="n"/>
      <c r="CX463" s="36" t="n"/>
      <c r="CY463" s="36" t="n"/>
      <c r="CZ463" s="36" t="n"/>
      <c r="DA463" s="36" t="n"/>
      <c r="DB463" s="36" t="n"/>
      <c r="DC463" s="36" t="n"/>
      <c r="DD463" s="36" t="n"/>
      <c r="DE463" s="36" t="n"/>
      <c r="DF463" s="36" t="n"/>
      <c r="DG463" s="36" t="n"/>
      <c r="DH463" s="36" t="n"/>
      <c r="DI463" s="36" t="n"/>
      <c r="DJ463" s="36" t="n"/>
      <c r="DK463" s="36" t="n"/>
      <c r="DL463" s="36" t="n"/>
      <c r="DM463" s="36" t="n"/>
      <c r="DN463" s="36" t="n"/>
      <c r="DO463" s="36" t="n"/>
      <c r="DP463" s="36" t="n"/>
      <c r="DQ463" s="36" t="n"/>
      <c r="DR463" s="36" t="n"/>
      <c r="DS463" s="36" t="n"/>
      <c r="DT463" s="36" t="n"/>
      <c r="DU463" s="36" t="n"/>
      <c r="DV463" s="36" t="n"/>
      <c r="DW463" s="36" t="n"/>
      <c r="DX463" s="36" t="n"/>
      <c r="DY463" s="36" t="n"/>
      <c r="DZ463" s="36" t="n"/>
      <c r="EA463" s="36" t="n"/>
      <c r="EB463" s="36" t="n"/>
      <c r="EC463" s="36" t="n"/>
      <c r="ED463" s="36" t="n"/>
      <c r="EE463" s="36" t="n"/>
      <c r="EF463" s="36" t="n"/>
      <c r="EG463" s="36" t="n"/>
      <c r="EH463" s="36" t="n"/>
      <c r="EI463" s="36" t="n"/>
      <c r="EJ463" s="36" t="n"/>
      <c r="EK463" s="36" t="n"/>
      <c r="EL463" s="36" t="n"/>
      <c r="EM463" s="36" t="n"/>
      <c r="EN463" s="36" t="n"/>
    </row>
    <row r="464">
      <c r="A464" s="36" t="n"/>
      <c r="B464" s="36" t="n"/>
      <c r="C464" s="144" t="n"/>
      <c r="D464" s="144" t="n"/>
      <c r="E464" s="135" t="n"/>
      <c r="F464" s="135" t="n"/>
      <c r="G464" s="135" t="n"/>
      <c r="H464" s="135" t="n"/>
      <c r="I464" s="135" t="n"/>
      <c r="J464" s="135" t="n"/>
      <c r="K464" s="135" t="n"/>
      <c r="L464" s="135" t="n"/>
      <c r="M464" s="135" t="n"/>
      <c r="N464" s="135" t="n"/>
      <c r="O464" s="135" t="n"/>
      <c r="P464" s="135" t="n"/>
      <c r="Q464" s="135" t="n"/>
      <c r="R464" s="135" t="n"/>
      <c r="S464" s="135" t="n"/>
      <c r="T464" s="135" t="n"/>
      <c r="U464" s="135" t="n"/>
      <c r="V464" s="135" t="n"/>
      <c r="W464" s="135" t="n"/>
      <c r="X464" s="135" t="n"/>
      <c r="Y464" s="135" t="n"/>
      <c r="Z464" s="135" t="n"/>
      <c r="AA464" s="135" t="n"/>
      <c r="AB464" s="135" t="n"/>
      <c r="AC464" s="135" t="n"/>
      <c r="AD464" s="135" t="n"/>
      <c r="AE464" s="135" t="n"/>
      <c r="AF464" s="135" t="n"/>
      <c r="AG464" s="135" t="n"/>
      <c r="AH464" s="135" t="n"/>
      <c r="AI464" s="135" t="n"/>
      <c r="AJ464" s="135" t="n"/>
      <c r="AK464" s="135" t="n"/>
      <c r="AL464" s="135" t="n"/>
      <c r="AM464" s="135" t="n"/>
      <c r="AN464" s="135" t="n"/>
      <c r="AO464" s="135" t="n"/>
      <c r="AP464" s="135" t="n"/>
      <c r="AQ464" s="135" t="n"/>
      <c r="AR464" s="135" t="n"/>
      <c r="AS464" s="135" t="n"/>
      <c r="AT464" s="135" t="n"/>
      <c r="AU464" s="135" t="n"/>
      <c r="AV464" s="135" t="n"/>
      <c r="AW464" s="135" t="n"/>
      <c r="AX464" s="135" t="n"/>
      <c r="AY464" s="135" t="n"/>
      <c r="AZ464" s="135" t="n"/>
      <c r="BA464" s="135" t="n"/>
      <c r="BB464" s="135" t="n"/>
      <c r="BC464" s="135" t="n"/>
      <c r="BD464" s="135" t="n"/>
      <c r="BE464" s="135" t="n"/>
      <c r="BF464" s="135" t="n"/>
      <c r="BG464" s="135" t="n"/>
      <c r="BH464" s="135" t="n"/>
      <c r="BI464" s="135" t="n"/>
      <c r="BJ464" s="135" t="n"/>
      <c r="BK464" s="135" t="n"/>
      <c r="BL464" s="135" t="n"/>
      <c r="BM464" s="135" t="n"/>
      <c r="BN464" s="135" t="n"/>
      <c r="BO464" s="135" t="n"/>
      <c r="BP464" s="135" t="n"/>
      <c r="BQ464" s="135" t="n"/>
      <c r="BR464" s="135" t="n"/>
      <c r="BS464" s="135" t="n"/>
      <c r="BT464" s="135" t="n"/>
      <c r="BU464" s="135" t="n"/>
      <c r="BV464" s="135" t="n"/>
      <c r="BW464" s="135" t="n"/>
      <c r="BX464" s="135" t="n"/>
      <c r="BY464" s="135" t="n"/>
      <c r="BZ464" s="135" t="n"/>
      <c r="CA464" s="135" t="n"/>
      <c r="CB464" s="135" t="n"/>
      <c r="CC464" s="135" t="n"/>
      <c r="CD464" s="135" t="n"/>
      <c r="CE464" s="135" t="n"/>
      <c r="CF464" s="135" t="n"/>
      <c r="CG464" s="135" t="n"/>
      <c r="CH464" s="135" t="n"/>
      <c r="CI464" s="135" t="n"/>
      <c r="CJ464" s="135" t="n"/>
      <c r="CK464" s="135" t="n"/>
      <c r="CL464" s="135" t="n"/>
      <c r="CM464" s="135" t="n"/>
      <c r="CN464" s="135" t="n"/>
      <c r="CO464" s="135" t="n"/>
      <c r="CP464" s="135" t="n"/>
      <c r="CQ464" s="135" t="n"/>
      <c r="CR464" s="135" t="n"/>
      <c r="CU464" s="36" t="n"/>
      <c r="CV464" s="36" t="n"/>
      <c r="CW464" s="36" t="n"/>
      <c r="CX464" s="36" t="n"/>
      <c r="CY464" s="36" t="n"/>
      <c r="CZ464" s="36" t="n"/>
      <c r="DA464" s="36" t="n"/>
      <c r="DB464" s="36" t="n"/>
      <c r="DC464" s="36" t="n"/>
      <c r="DD464" s="36" t="n"/>
      <c r="DE464" s="36" t="n"/>
      <c r="DF464" s="36" t="n"/>
      <c r="DG464" s="36" t="n"/>
      <c r="DH464" s="36" t="n"/>
      <c r="DI464" s="36" t="n"/>
      <c r="DJ464" s="36" t="n"/>
      <c r="DK464" s="36" t="n"/>
      <c r="DL464" s="36" t="n"/>
      <c r="DM464" s="36" t="n"/>
      <c r="DN464" s="36" t="n"/>
      <c r="DO464" s="36" t="n"/>
      <c r="DP464" s="36" t="n"/>
      <c r="DQ464" s="36" t="n"/>
      <c r="DR464" s="36" t="n"/>
      <c r="DS464" s="36" t="n"/>
      <c r="DT464" s="36" t="n"/>
      <c r="DU464" s="36" t="n"/>
      <c r="DV464" s="36" t="n"/>
      <c r="DW464" s="36" t="n"/>
      <c r="DX464" s="36" t="n"/>
      <c r="DY464" s="36" t="n"/>
      <c r="DZ464" s="36" t="n"/>
      <c r="EA464" s="36" t="n"/>
      <c r="EB464" s="36" t="n"/>
      <c r="EC464" s="36" t="n"/>
      <c r="ED464" s="36" t="n"/>
      <c r="EE464" s="36" t="n"/>
      <c r="EF464" s="36" t="n"/>
      <c r="EG464" s="36" t="n"/>
      <c r="EH464" s="36" t="n"/>
      <c r="EI464" s="36" t="n"/>
      <c r="EJ464" s="36" t="n"/>
      <c r="EK464" s="36" t="n"/>
      <c r="EL464" s="36" t="n"/>
      <c r="EM464" s="36" t="n"/>
      <c r="EN464" s="36" t="n"/>
    </row>
    <row r="465">
      <c r="A465" s="36" t="n"/>
      <c r="B465" s="36" t="n"/>
      <c r="C465" s="144" t="n"/>
      <c r="D465" s="144" t="n"/>
      <c r="E465" s="135" t="n"/>
      <c r="F465" s="135" t="n"/>
      <c r="G465" s="135" t="n"/>
      <c r="H465" s="135" t="n"/>
      <c r="I465" s="135" t="n"/>
      <c r="J465" s="135" t="n"/>
      <c r="K465" s="135" t="n"/>
      <c r="L465" s="135" t="n"/>
      <c r="M465" s="135" t="n"/>
      <c r="N465" s="135" t="n"/>
      <c r="O465" s="135" t="n"/>
      <c r="P465" s="135" t="n"/>
      <c r="Q465" s="135" t="n"/>
      <c r="R465" s="135" t="n"/>
      <c r="S465" s="135" t="n"/>
      <c r="T465" s="135" t="n"/>
      <c r="U465" s="135" t="n"/>
      <c r="V465" s="135" t="n"/>
      <c r="W465" s="135" t="n"/>
      <c r="X465" s="135" t="n"/>
      <c r="Y465" s="135" t="n"/>
      <c r="Z465" s="135" t="n"/>
      <c r="AA465" s="135" t="n"/>
      <c r="AB465" s="135" t="n"/>
      <c r="AC465" s="135" t="n"/>
      <c r="AD465" s="135" t="n"/>
      <c r="AE465" s="135" t="n"/>
      <c r="AF465" s="135" t="n"/>
      <c r="AG465" s="135" t="n"/>
      <c r="AH465" s="135" t="n"/>
      <c r="AI465" s="135" t="n"/>
      <c r="AJ465" s="135" t="n"/>
      <c r="AK465" s="135" t="n"/>
      <c r="AL465" s="135" t="n"/>
      <c r="AM465" s="135" t="n"/>
      <c r="AN465" s="135" t="n"/>
      <c r="AO465" s="135" t="n"/>
      <c r="AP465" s="135" t="n"/>
      <c r="AQ465" s="135" t="n"/>
      <c r="AR465" s="135" t="n"/>
      <c r="AS465" s="135" t="n"/>
      <c r="AT465" s="135" t="n"/>
      <c r="AU465" s="135" t="n"/>
      <c r="AV465" s="135" t="n"/>
      <c r="AW465" s="135" t="n"/>
      <c r="AX465" s="135" t="n"/>
      <c r="AY465" s="135" t="n"/>
      <c r="AZ465" s="135" t="n"/>
      <c r="BA465" s="135" t="n"/>
      <c r="BB465" s="135" t="n"/>
      <c r="BC465" s="135" t="n"/>
      <c r="BD465" s="135" t="n"/>
      <c r="BE465" s="135" t="n"/>
      <c r="BF465" s="135" t="n"/>
      <c r="BG465" s="135" t="n"/>
      <c r="BH465" s="135" t="n"/>
      <c r="BI465" s="135" t="n"/>
      <c r="BJ465" s="135" t="n"/>
      <c r="BK465" s="135" t="n"/>
      <c r="BL465" s="135" t="n"/>
      <c r="BM465" s="135" t="n"/>
      <c r="BN465" s="135" t="n"/>
      <c r="BO465" s="135" t="n"/>
      <c r="BP465" s="135" t="n"/>
      <c r="BQ465" s="135" t="n"/>
      <c r="BR465" s="135" t="n"/>
      <c r="BS465" s="135" t="n"/>
      <c r="BT465" s="135" t="n"/>
      <c r="BU465" s="135" t="n"/>
      <c r="BV465" s="135" t="n"/>
      <c r="BW465" s="135" t="n"/>
      <c r="BX465" s="135" t="n"/>
      <c r="BY465" s="135" t="n"/>
      <c r="BZ465" s="135" t="n"/>
      <c r="CA465" s="135" t="n"/>
      <c r="CB465" s="135" t="n"/>
      <c r="CC465" s="135" t="n"/>
      <c r="CD465" s="135" t="n"/>
      <c r="CE465" s="135" t="n"/>
      <c r="CF465" s="135" t="n"/>
      <c r="CG465" s="135" t="n"/>
      <c r="CH465" s="135" t="n"/>
      <c r="CI465" s="135" t="n"/>
      <c r="CJ465" s="135" t="n"/>
      <c r="CK465" s="135" t="n"/>
      <c r="CL465" s="135" t="n"/>
      <c r="CM465" s="135" t="n"/>
      <c r="CN465" s="135" t="n"/>
      <c r="CO465" s="135" t="n"/>
      <c r="CP465" s="135" t="n"/>
      <c r="CQ465" s="135" t="n"/>
      <c r="CR465" s="135" t="n"/>
      <c r="CU465" s="36" t="n"/>
      <c r="CV465" s="36" t="n"/>
      <c r="CW465" s="36" t="n"/>
      <c r="CX465" s="36" t="n"/>
      <c r="CY465" s="36" t="n"/>
      <c r="CZ465" s="36" t="n"/>
      <c r="DA465" s="36" t="n"/>
      <c r="DB465" s="36" t="n"/>
      <c r="DC465" s="36" t="n"/>
      <c r="DD465" s="36" t="n"/>
      <c r="DE465" s="36" t="n"/>
      <c r="DF465" s="36" t="n"/>
      <c r="DG465" s="36" t="n"/>
      <c r="DH465" s="36" t="n"/>
      <c r="DI465" s="36" t="n"/>
      <c r="DJ465" s="36" t="n"/>
      <c r="DK465" s="36" t="n"/>
      <c r="DL465" s="36" t="n"/>
      <c r="DM465" s="36" t="n"/>
      <c r="DN465" s="36" t="n"/>
      <c r="DO465" s="36" t="n"/>
      <c r="DP465" s="36" t="n"/>
      <c r="DQ465" s="36" t="n"/>
      <c r="DR465" s="36" t="n"/>
      <c r="DS465" s="36" t="n"/>
      <c r="DT465" s="36" t="n"/>
      <c r="DU465" s="36" t="n"/>
      <c r="DV465" s="36" t="n"/>
      <c r="DW465" s="36" t="n"/>
      <c r="DX465" s="36" t="n"/>
      <c r="DY465" s="36" t="n"/>
      <c r="DZ465" s="36" t="n"/>
      <c r="EA465" s="36" t="n"/>
      <c r="EB465" s="36" t="n"/>
      <c r="EC465" s="36" t="n"/>
      <c r="ED465" s="36" t="n"/>
      <c r="EE465" s="36" t="n"/>
      <c r="EF465" s="36" t="n"/>
      <c r="EG465" s="36" t="n"/>
      <c r="EH465" s="36" t="n"/>
      <c r="EI465" s="36" t="n"/>
      <c r="EJ465" s="36" t="n"/>
      <c r="EK465" s="36" t="n"/>
      <c r="EL465" s="36" t="n"/>
      <c r="EM465" s="36" t="n"/>
      <c r="EN465" s="36" t="n"/>
    </row>
    <row r="466">
      <c r="A466" s="36" t="n"/>
      <c r="B466" s="36" t="n"/>
      <c r="C466" s="144" t="n"/>
      <c r="D466" s="144" t="n"/>
      <c r="E466" s="135" t="n"/>
      <c r="F466" s="135" t="n"/>
      <c r="G466" s="135" t="n"/>
      <c r="H466" s="135" t="n"/>
      <c r="I466" s="135" t="n"/>
      <c r="J466" s="135" t="n"/>
      <c r="K466" s="135" t="n"/>
      <c r="L466" s="135" t="n"/>
      <c r="M466" s="135" t="n"/>
      <c r="N466" s="135" t="n"/>
      <c r="O466" s="135" t="n"/>
      <c r="P466" s="135" t="n"/>
      <c r="Q466" s="135" t="n"/>
      <c r="R466" s="135" t="n"/>
      <c r="S466" s="135" t="n"/>
      <c r="T466" s="135" t="n"/>
      <c r="U466" s="135" t="n"/>
      <c r="V466" s="135" t="n"/>
      <c r="W466" s="135" t="n"/>
      <c r="X466" s="135" t="n"/>
      <c r="Y466" s="135" t="n"/>
      <c r="Z466" s="135" t="n"/>
      <c r="AA466" s="135" t="n"/>
      <c r="AB466" s="135" t="n"/>
      <c r="AC466" s="135" t="n"/>
      <c r="AD466" s="135" t="n"/>
      <c r="AE466" s="135" t="n"/>
      <c r="AF466" s="135" t="n"/>
      <c r="AG466" s="135" t="n"/>
      <c r="AH466" s="135" t="n"/>
      <c r="AI466" s="135" t="n"/>
      <c r="AJ466" s="135" t="n"/>
      <c r="AK466" s="135" t="n"/>
      <c r="AL466" s="135" t="n"/>
      <c r="AM466" s="135" t="n"/>
      <c r="AN466" s="135" t="n"/>
      <c r="AO466" s="135" t="n"/>
      <c r="AP466" s="135" t="n"/>
      <c r="AQ466" s="135" t="n"/>
      <c r="AR466" s="135" t="n"/>
      <c r="AS466" s="135" t="n"/>
      <c r="AT466" s="135" t="n"/>
      <c r="AU466" s="135" t="n"/>
      <c r="AV466" s="135" t="n"/>
      <c r="AW466" s="135" t="n"/>
      <c r="AX466" s="135" t="n"/>
      <c r="AY466" s="135" t="n"/>
      <c r="AZ466" s="135" t="n"/>
      <c r="BA466" s="135" t="n"/>
      <c r="BB466" s="135" t="n"/>
      <c r="BC466" s="135" t="n"/>
      <c r="BD466" s="135" t="n"/>
      <c r="BE466" s="135" t="n"/>
      <c r="BF466" s="135" t="n"/>
      <c r="BG466" s="135" t="n"/>
      <c r="BH466" s="135" t="n"/>
      <c r="BI466" s="135" t="n"/>
      <c r="BJ466" s="135" t="n"/>
      <c r="BK466" s="135" t="n"/>
      <c r="BL466" s="135" t="n"/>
      <c r="BM466" s="135" t="n"/>
      <c r="BN466" s="135" t="n"/>
      <c r="BO466" s="135" t="n"/>
      <c r="BP466" s="135" t="n"/>
      <c r="BQ466" s="135" t="n"/>
      <c r="BR466" s="135" t="n"/>
      <c r="BS466" s="135" t="n"/>
      <c r="BT466" s="135" t="n"/>
      <c r="BU466" s="135" t="n"/>
      <c r="BV466" s="135" t="n"/>
      <c r="BW466" s="135" t="n"/>
      <c r="BX466" s="135" t="n"/>
      <c r="BY466" s="135" t="n"/>
      <c r="BZ466" s="135" t="n"/>
      <c r="CA466" s="135" t="n"/>
      <c r="CB466" s="135" t="n"/>
      <c r="CC466" s="135" t="n"/>
      <c r="CD466" s="135" t="n"/>
      <c r="CE466" s="135" t="n"/>
      <c r="CF466" s="135" t="n"/>
      <c r="CG466" s="135" t="n"/>
      <c r="CH466" s="135" t="n"/>
      <c r="CI466" s="135" t="n"/>
      <c r="CJ466" s="135" t="n"/>
      <c r="CK466" s="135" t="n"/>
      <c r="CL466" s="135" t="n"/>
      <c r="CM466" s="135" t="n"/>
      <c r="CN466" s="135" t="n"/>
      <c r="CO466" s="135" t="n"/>
      <c r="CP466" s="135" t="n"/>
      <c r="CQ466" s="135" t="n"/>
      <c r="CR466" s="135" t="n"/>
      <c r="CU466" s="36" t="n"/>
      <c r="CV466" s="36" t="n"/>
      <c r="CW466" s="36" t="n"/>
      <c r="CX466" s="36" t="n"/>
      <c r="CY466" s="36" t="n"/>
      <c r="CZ466" s="36" t="n"/>
      <c r="DA466" s="36" t="n"/>
      <c r="DB466" s="36" t="n"/>
      <c r="DC466" s="36" t="n"/>
      <c r="DD466" s="36" t="n"/>
      <c r="DE466" s="36" t="n"/>
      <c r="DF466" s="36" t="n"/>
      <c r="DG466" s="36" t="n"/>
      <c r="DH466" s="36" t="n"/>
      <c r="DI466" s="36" t="n"/>
      <c r="DJ466" s="36" t="n"/>
      <c r="DK466" s="36" t="n"/>
      <c r="DL466" s="36" t="n"/>
      <c r="DM466" s="36" t="n"/>
      <c r="DN466" s="36" t="n"/>
      <c r="DO466" s="36" t="n"/>
      <c r="DP466" s="36" t="n"/>
      <c r="DQ466" s="36" t="n"/>
      <c r="DR466" s="36" t="n"/>
      <c r="DS466" s="36" t="n"/>
      <c r="DT466" s="36" t="n"/>
      <c r="DU466" s="36" t="n"/>
      <c r="DV466" s="36" t="n"/>
      <c r="DW466" s="36" t="n"/>
      <c r="DX466" s="36" t="n"/>
      <c r="DY466" s="36" t="n"/>
      <c r="DZ466" s="36" t="n"/>
      <c r="EA466" s="36" t="n"/>
      <c r="EB466" s="36" t="n"/>
      <c r="EC466" s="36" t="n"/>
      <c r="ED466" s="36" t="n"/>
      <c r="EE466" s="36" t="n"/>
      <c r="EF466" s="36" t="n"/>
      <c r="EG466" s="36" t="n"/>
      <c r="EH466" s="36" t="n"/>
      <c r="EI466" s="36" t="n"/>
      <c r="EJ466" s="36" t="n"/>
      <c r="EK466" s="36" t="n"/>
      <c r="EL466" s="36" t="n"/>
      <c r="EM466" s="36" t="n"/>
      <c r="EN466" s="36" t="n"/>
    </row>
    <row r="467">
      <c r="A467" s="36" t="n"/>
      <c r="B467" s="36" t="n"/>
      <c r="C467" s="144" t="n"/>
      <c r="D467" s="144" t="n"/>
      <c r="E467" s="135" t="n"/>
      <c r="F467" s="135" t="n"/>
      <c r="G467" s="135" t="n"/>
      <c r="H467" s="135" t="n"/>
      <c r="I467" s="135" t="n"/>
      <c r="J467" s="135" t="n"/>
      <c r="K467" s="135" t="n"/>
      <c r="L467" s="135" t="n"/>
      <c r="M467" s="135" t="n"/>
      <c r="N467" s="135" t="n"/>
      <c r="O467" s="135" t="n"/>
      <c r="P467" s="135" t="n"/>
      <c r="Q467" s="135" t="n"/>
      <c r="R467" s="135" t="n"/>
      <c r="S467" s="135" t="n"/>
      <c r="T467" s="135" t="n"/>
      <c r="U467" s="135" t="n"/>
      <c r="V467" s="135" t="n"/>
      <c r="W467" s="135" t="n"/>
      <c r="X467" s="135" t="n"/>
      <c r="Y467" s="135" t="n"/>
      <c r="Z467" s="135" t="n"/>
      <c r="AA467" s="135" t="n"/>
      <c r="AB467" s="135" t="n"/>
      <c r="AC467" s="135" t="n"/>
      <c r="AD467" s="135" t="n"/>
      <c r="AE467" s="135" t="n"/>
      <c r="AF467" s="135" t="n"/>
      <c r="AG467" s="135" t="n"/>
      <c r="AH467" s="135" t="n"/>
      <c r="AI467" s="135" t="n"/>
      <c r="AJ467" s="135" t="n"/>
      <c r="AK467" s="135" t="n"/>
      <c r="AL467" s="135" t="n"/>
      <c r="AM467" s="135" t="n"/>
      <c r="AN467" s="135" t="n"/>
      <c r="AO467" s="135" t="n"/>
      <c r="AP467" s="135" t="n"/>
      <c r="AQ467" s="135" t="n"/>
      <c r="AR467" s="135" t="n"/>
      <c r="AS467" s="135" t="n"/>
      <c r="AT467" s="135" t="n"/>
      <c r="AU467" s="135" t="n"/>
      <c r="AV467" s="135" t="n"/>
      <c r="AW467" s="135" t="n"/>
      <c r="AX467" s="135" t="n"/>
      <c r="AY467" s="135" t="n"/>
      <c r="AZ467" s="135" t="n"/>
      <c r="BA467" s="135" t="n"/>
      <c r="BB467" s="135" t="n"/>
      <c r="BC467" s="135" t="n"/>
      <c r="BD467" s="135" t="n"/>
      <c r="BE467" s="135" t="n"/>
      <c r="BF467" s="135" t="n"/>
      <c r="BG467" s="135" t="n"/>
      <c r="BH467" s="135" t="n"/>
      <c r="BI467" s="135" t="n"/>
      <c r="BJ467" s="135" t="n"/>
      <c r="BK467" s="135" t="n"/>
      <c r="BL467" s="135" t="n"/>
      <c r="BM467" s="135" t="n"/>
      <c r="BN467" s="135" t="n"/>
      <c r="BO467" s="135" t="n"/>
      <c r="BP467" s="135" t="n"/>
      <c r="BQ467" s="135" t="n"/>
      <c r="BR467" s="135" t="n"/>
      <c r="BS467" s="135" t="n"/>
      <c r="BT467" s="135" t="n"/>
      <c r="BU467" s="135" t="n"/>
      <c r="BV467" s="135" t="n"/>
      <c r="BW467" s="135" t="n"/>
      <c r="BX467" s="135" t="n"/>
      <c r="BY467" s="135" t="n"/>
      <c r="BZ467" s="135" t="n"/>
      <c r="CA467" s="135" t="n"/>
      <c r="CB467" s="135" t="n"/>
      <c r="CC467" s="135" t="n"/>
      <c r="CD467" s="135" t="n"/>
      <c r="CE467" s="135" t="n"/>
      <c r="CF467" s="135" t="n"/>
      <c r="CG467" s="135" t="n"/>
      <c r="CH467" s="135" t="n"/>
      <c r="CI467" s="135" t="n"/>
      <c r="CJ467" s="135" t="n"/>
      <c r="CK467" s="135" t="n"/>
      <c r="CL467" s="135" t="n"/>
      <c r="CM467" s="135" t="n"/>
      <c r="CN467" s="135" t="n"/>
      <c r="CO467" s="135" t="n"/>
      <c r="CP467" s="135" t="n"/>
      <c r="CQ467" s="135" t="n"/>
      <c r="CR467" s="135" t="n"/>
      <c r="CU467" s="36" t="n"/>
      <c r="CV467" s="36" t="n"/>
      <c r="CW467" s="36" t="n"/>
      <c r="CX467" s="36" t="n"/>
      <c r="CY467" s="36" t="n"/>
      <c r="CZ467" s="36" t="n"/>
      <c r="DA467" s="36" t="n"/>
      <c r="DB467" s="36" t="n"/>
      <c r="DC467" s="36" t="n"/>
      <c r="DD467" s="36" t="n"/>
      <c r="DE467" s="36" t="n"/>
      <c r="DF467" s="36" t="n"/>
      <c r="DG467" s="36" t="n"/>
      <c r="DH467" s="36" t="n"/>
      <c r="DI467" s="36" t="n"/>
      <c r="DJ467" s="36" t="n"/>
      <c r="DK467" s="36" t="n"/>
      <c r="DL467" s="36" t="n"/>
      <c r="DM467" s="36" t="n"/>
      <c r="DN467" s="36" t="n"/>
      <c r="DO467" s="36" t="n"/>
      <c r="DP467" s="36" t="n"/>
      <c r="DQ467" s="36" t="n"/>
      <c r="DR467" s="36" t="n"/>
      <c r="DS467" s="36" t="n"/>
      <c r="DT467" s="36" t="n"/>
      <c r="DU467" s="36" t="n"/>
      <c r="DV467" s="36" t="n"/>
      <c r="DW467" s="36" t="n"/>
      <c r="DX467" s="36" t="n"/>
      <c r="DY467" s="36" t="n"/>
      <c r="DZ467" s="36" t="n"/>
      <c r="EA467" s="36" t="n"/>
      <c r="EB467" s="36" t="n"/>
      <c r="EC467" s="36" t="n"/>
      <c r="ED467" s="36" t="n"/>
      <c r="EE467" s="36" t="n"/>
      <c r="EF467" s="36" t="n"/>
      <c r="EG467" s="36" t="n"/>
      <c r="EH467" s="36" t="n"/>
      <c r="EI467" s="36" t="n"/>
      <c r="EJ467" s="36" t="n"/>
      <c r="EK467" s="36" t="n"/>
      <c r="EL467" s="36" t="n"/>
      <c r="EM467" s="36" t="n"/>
      <c r="EN467" s="36" t="n"/>
    </row>
    <row r="468">
      <c r="A468" s="36" t="n"/>
      <c r="B468" s="36" t="n"/>
      <c r="C468" s="144" t="n"/>
      <c r="D468" s="144" t="n"/>
      <c r="E468" s="135" t="n"/>
      <c r="F468" s="135" t="n"/>
      <c r="G468" s="135" t="n"/>
      <c r="H468" s="135" t="n"/>
      <c r="I468" s="135" t="n"/>
      <c r="J468" s="135" t="n"/>
      <c r="K468" s="135" t="n"/>
      <c r="L468" s="135" t="n"/>
      <c r="M468" s="135" t="n"/>
      <c r="N468" s="135" t="n"/>
      <c r="O468" s="135" t="n"/>
      <c r="P468" s="135" t="n"/>
      <c r="Q468" s="135" t="n"/>
      <c r="R468" s="135" t="n"/>
      <c r="S468" s="135" t="n"/>
      <c r="T468" s="135" t="n"/>
      <c r="U468" s="135" t="n"/>
      <c r="V468" s="135" t="n"/>
      <c r="W468" s="135" t="n"/>
      <c r="X468" s="135" t="n"/>
      <c r="Y468" s="135" t="n"/>
      <c r="Z468" s="135" t="n"/>
      <c r="AA468" s="135" t="n"/>
      <c r="AB468" s="135" t="n"/>
      <c r="AC468" s="135" t="n"/>
      <c r="AD468" s="135" t="n"/>
      <c r="AE468" s="135" t="n"/>
      <c r="AF468" s="135" t="n"/>
      <c r="AG468" s="135" t="n"/>
      <c r="AH468" s="135" t="n"/>
      <c r="AI468" s="135" t="n"/>
      <c r="AJ468" s="135" t="n"/>
      <c r="AK468" s="135" t="n"/>
      <c r="AL468" s="135" t="n"/>
      <c r="AM468" s="135" t="n"/>
      <c r="AN468" s="135" t="n"/>
      <c r="AO468" s="135" t="n"/>
      <c r="AP468" s="135" t="n"/>
      <c r="AQ468" s="135" t="n"/>
      <c r="AR468" s="135" t="n"/>
      <c r="AS468" s="135" t="n"/>
      <c r="AT468" s="135" t="n"/>
      <c r="AU468" s="135" t="n"/>
      <c r="AV468" s="135" t="n"/>
      <c r="AW468" s="135" t="n"/>
      <c r="AX468" s="135" t="n"/>
      <c r="AY468" s="135" t="n"/>
      <c r="AZ468" s="135" t="n"/>
      <c r="BA468" s="135" t="n"/>
      <c r="BB468" s="135" t="n"/>
      <c r="BC468" s="135" t="n"/>
      <c r="BD468" s="135" t="n"/>
      <c r="BE468" s="135" t="n"/>
      <c r="BF468" s="135" t="n"/>
      <c r="BG468" s="135" t="n"/>
      <c r="BH468" s="135" t="n"/>
      <c r="BI468" s="135" t="n"/>
      <c r="BJ468" s="135" t="n"/>
      <c r="BK468" s="135" t="n"/>
      <c r="BL468" s="135" t="n"/>
      <c r="BM468" s="135" t="n"/>
      <c r="BN468" s="135" t="n"/>
      <c r="BO468" s="135" t="n"/>
      <c r="BP468" s="135" t="n"/>
      <c r="BQ468" s="135" t="n"/>
      <c r="BR468" s="135" t="n"/>
      <c r="BS468" s="135" t="n"/>
      <c r="BT468" s="135" t="n"/>
      <c r="BU468" s="135" t="n"/>
      <c r="BV468" s="135" t="n"/>
      <c r="BW468" s="135" t="n"/>
      <c r="BX468" s="135" t="n"/>
      <c r="BY468" s="135" t="n"/>
      <c r="BZ468" s="135" t="n"/>
      <c r="CA468" s="135" t="n"/>
      <c r="CB468" s="135" t="n"/>
      <c r="CC468" s="135" t="n"/>
      <c r="CD468" s="135" t="n"/>
      <c r="CE468" s="135" t="n"/>
      <c r="CF468" s="135" t="n"/>
      <c r="CG468" s="135" t="n"/>
      <c r="CH468" s="135" t="n"/>
      <c r="CI468" s="135" t="n"/>
      <c r="CJ468" s="135" t="n"/>
      <c r="CK468" s="135" t="n"/>
      <c r="CL468" s="135" t="n"/>
      <c r="CM468" s="135" t="n"/>
      <c r="CN468" s="135" t="n"/>
      <c r="CO468" s="135" t="n"/>
      <c r="CP468" s="135" t="n"/>
      <c r="CQ468" s="135" t="n"/>
      <c r="CR468" s="135" t="n"/>
      <c r="CU468" s="36" t="n"/>
      <c r="CV468" s="36" t="n"/>
      <c r="CW468" s="36" t="n"/>
      <c r="CX468" s="36" t="n"/>
      <c r="CY468" s="36" t="n"/>
      <c r="CZ468" s="36" t="n"/>
      <c r="DA468" s="36" t="n"/>
      <c r="DB468" s="36" t="n"/>
      <c r="DC468" s="36" t="n"/>
      <c r="DD468" s="36" t="n"/>
      <c r="DE468" s="36" t="n"/>
      <c r="DF468" s="36" t="n"/>
      <c r="DG468" s="36" t="n"/>
      <c r="DH468" s="36" t="n"/>
      <c r="DI468" s="36" t="n"/>
      <c r="DJ468" s="36" t="n"/>
      <c r="DK468" s="36" t="n"/>
      <c r="DL468" s="36" t="n"/>
      <c r="DM468" s="36" t="n"/>
      <c r="DN468" s="36" t="n"/>
      <c r="DO468" s="36" t="n"/>
      <c r="DP468" s="36" t="n"/>
      <c r="DQ468" s="36" t="n"/>
      <c r="DR468" s="36" t="n"/>
      <c r="DS468" s="36" t="n"/>
      <c r="DT468" s="36" t="n"/>
      <c r="DU468" s="36" t="n"/>
      <c r="DV468" s="36" t="n"/>
      <c r="DW468" s="36" t="n"/>
      <c r="DX468" s="36" t="n"/>
      <c r="DY468" s="36" t="n"/>
      <c r="DZ468" s="36" t="n"/>
      <c r="EA468" s="36" t="n"/>
      <c r="EB468" s="36" t="n"/>
      <c r="EC468" s="36" t="n"/>
      <c r="ED468" s="36" t="n"/>
      <c r="EE468" s="36" t="n"/>
      <c r="EF468" s="36" t="n"/>
      <c r="EG468" s="36" t="n"/>
      <c r="EH468" s="36" t="n"/>
      <c r="EI468" s="36" t="n"/>
      <c r="EJ468" s="36" t="n"/>
      <c r="EK468" s="36" t="n"/>
      <c r="EL468" s="36" t="n"/>
      <c r="EM468" s="36" t="n"/>
      <c r="EN468" s="36" t="n"/>
    </row>
    <row r="469">
      <c r="A469" s="36" t="n"/>
      <c r="B469" s="36" t="n"/>
      <c r="C469" s="144" t="n"/>
      <c r="D469" s="144" t="n"/>
      <c r="E469" s="135" t="n"/>
      <c r="F469" s="135" t="n"/>
      <c r="G469" s="135" t="n"/>
      <c r="H469" s="135" t="n"/>
      <c r="I469" s="135" t="n"/>
      <c r="J469" s="135" t="n"/>
      <c r="K469" s="135" t="n"/>
      <c r="L469" s="135" t="n"/>
      <c r="M469" s="135" t="n"/>
      <c r="N469" s="135" t="n"/>
      <c r="O469" s="135" t="n"/>
      <c r="P469" s="135" t="n"/>
      <c r="Q469" s="135" t="n"/>
      <c r="R469" s="135" t="n"/>
      <c r="S469" s="135" t="n"/>
      <c r="T469" s="135" t="n"/>
      <c r="U469" s="135" t="n"/>
      <c r="V469" s="135" t="n"/>
      <c r="W469" s="135" t="n"/>
      <c r="X469" s="135" t="n"/>
      <c r="Y469" s="135" t="n"/>
      <c r="Z469" s="135" t="n"/>
      <c r="AA469" s="135" t="n"/>
      <c r="AB469" s="135" t="n"/>
      <c r="AC469" s="135" t="n"/>
      <c r="AD469" s="135" t="n"/>
      <c r="AE469" s="135" t="n"/>
      <c r="AF469" s="135" t="n"/>
      <c r="AG469" s="135" t="n"/>
      <c r="AH469" s="135" t="n"/>
      <c r="AI469" s="135" t="n"/>
      <c r="AJ469" s="135" t="n"/>
      <c r="AK469" s="135" t="n"/>
      <c r="AL469" s="135" t="n"/>
      <c r="AM469" s="135" t="n"/>
      <c r="AN469" s="135" t="n"/>
      <c r="AO469" s="135" t="n"/>
      <c r="AP469" s="135" t="n"/>
      <c r="AQ469" s="135" t="n"/>
      <c r="AR469" s="135" t="n"/>
      <c r="AS469" s="135" t="n"/>
      <c r="AT469" s="135" t="n"/>
      <c r="AU469" s="135" t="n"/>
      <c r="AV469" s="135" t="n"/>
      <c r="AW469" s="135" t="n"/>
      <c r="AX469" s="135" t="n"/>
      <c r="AY469" s="135" t="n"/>
      <c r="AZ469" s="135" t="n"/>
      <c r="BA469" s="135" t="n"/>
      <c r="BB469" s="135" t="n"/>
      <c r="BC469" s="135" t="n"/>
      <c r="BD469" s="135" t="n"/>
      <c r="BE469" s="135" t="n"/>
      <c r="BF469" s="135" t="n"/>
      <c r="BG469" s="135" t="n"/>
      <c r="BH469" s="135" t="n"/>
      <c r="BI469" s="135" t="n"/>
      <c r="BJ469" s="135" t="n"/>
      <c r="BK469" s="135" t="n"/>
      <c r="BL469" s="135" t="n"/>
      <c r="BM469" s="135" t="n"/>
      <c r="BN469" s="135" t="n"/>
      <c r="BO469" s="135" t="n"/>
      <c r="BP469" s="135" t="n"/>
      <c r="BQ469" s="135" t="n"/>
      <c r="BR469" s="135" t="n"/>
      <c r="BS469" s="135" t="n"/>
      <c r="BT469" s="135" t="n"/>
      <c r="BU469" s="135" t="n"/>
      <c r="BV469" s="135" t="n"/>
      <c r="BW469" s="135" t="n"/>
      <c r="BX469" s="135" t="n"/>
      <c r="BY469" s="135" t="n"/>
      <c r="BZ469" s="135" t="n"/>
      <c r="CA469" s="135" t="n"/>
      <c r="CB469" s="135" t="n"/>
      <c r="CC469" s="135" t="n"/>
      <c r="CD469" s="135" t="n"/>
      <c r="CE469" s="135" t="n"/>
      <c r="CF469" s="135" t="n"/>
      <c r="CG469" s="135" t="n"/>
      <c r="CH469" s="135" t="n"/>
      <c r="CI469" s="135" t="n"/>
      <c r="CJ469" s="135" t="n"/>
      <c r="CK469" s="135" t="n"/>
      <c r="CL469" s="135" t="n"/>
      <c r="CM469" s="135" t="n"/>
      <c r="CN469" s="135" t="n"/>
      <c r="CO469" s="135" t="n"/>
      <c r="CP469" s="135" t="n"/>
      <c r="CQ469" s="135" t="n"/>
      <c r="CR469" s="135" t="n"/>
      <c r="CU469" s="36" t="n"/>
      <c r="CV469" s="36" t="n"/>
      <c r="CW469" s="36" t="n"/>
      <c r="CX469" s="36" t="n"/>
      <c r="CY469" s="36" t="n"/>
      <c r="CZ469" s="36" t="n"/>
      <c r="DA469" s="36" t="n"/>
      <c r="DB469" s="36" t="n"/>
      <c r="DC469" s="36" t="n"/>
      <c r="DD469" s="36" t="n"/>
      <c r="DE469" s="36" t="n"/>
      <c r="DF469" s="36" t="n"/>
      <c r="DG469" s="36" t="n"/>
      <c r="DH469" s="36" t="n"/>
      <c r="DI469" s="36" t="n"/>
      <c r="DJ469" s="36" t="n"/>
      <c r="DK469" s="36" t="n"/>
      <c r="DL469" s="36" t="n"/>
      <c r="DM469" s="36" t="n"/>
      <c r="DN469" s="36" t="n"/>
      <c r="DO469" s="36" t="n"/>
      <c r="DP469" s="36" t="n"/>
      <c r="DQ469" s="36" t="n"/>
      <c r="DR469" s="36" t="n"/>
      <c r="DS469" s="36" t="n"/>
      <c r="DT469" s="36" t="n"/>
      <c r="DU469" s="36" t="n"/>
      <c r="DV469" s="36" t="n"/>
      <c r="DW469" s="36" t="n"/>
      <c r="DX469" s="36" t="n"/>
      <c r="DY469" s="36" t="n"/>
      <c r="DZ469" s="36" t="n"/>
      <c r="EA469" s="36" t="n"/>
      <c r="EB469" s="36" t="n"/>
      <c r="EC469" s="36" t="n"/>
      <c r="ED469" s="36" t="n"/>
      <c r="EE469" s="36" t="n"/>
      <c r="EF469" s="36" t="n"/>
      <c r="EG469" s="36" t="n"/>
      <c r="EH469" s="36" t="n"/>
      <c r="EI469" s="36" t="n"/>
      <c r="EJ469" s="36" t="n"/>
      <c r="EK469" s="36" t="n"/>
      <c r="EL469" s="36" t="n"/>
      <c r="EM469" s="36" t="n"/>
      <c r="EN469" s="36" t="n"/>
    </row>
    <row r="470">
      <c r="A470" s="36" t="n"/>
      <c r="B470" s="36" t="n"/>
      <c r="C470" s="144" t="n"/>
      <c r="D470" s="144" t="n"/>
      <c r="E470" s="135" t="n"/>
      <c r="F470" s="135" t="n"/>
      <c r="G470" s="135" t="n"/>
      <c r="H470" s="135" t="n"/>
      <c r="I470" s="135" t="n"/>
      <c r="J470" s="135" t="n"/>
      <c r="K470" s="135" t="n"/>
      <c r="L470" s="135" t="n"/>
      <c r="M470" s="135" t="n"/>
      <c r="N470" s="135" t="n"/>
      <c r="O470" s="135" t="n"/>
      <c r="P470" s="135" t="n"/>
      <c r="Q470" s="135" t="n"/>
      <c r="R470" s="135" t="n"/>
      <c r="S470" s="135" t="n"/>
      <c r="T470" s="135" t="n"/>
      <c r="U470" s="135" t="n"/>
      <c r="V470" s="135" t="n"/>
      <c r="W470" s="135" t="n"/>
      <c r="X470" s="135" t="n"/>
      <c r="Y470" s="135" t="n"/>
      <c r="Z470" s="135" t="n"/>
      <c r="AA470" s="135" t="n"/>
      <c r="AB470" s="135" t="n"/>
      <c r="AC470" s="135" t="n"/>
      <c r="AD470" s="135" t="n"/>
      <c r="AE470" s="135" t="n"/>
      <c r="AF470" s="135" t="n"/>
      <c r="AG470" s="135" t="n"/>
      <c r="AH470" s="135" t="n"/>
      <c r="AI470" s="135" t="n"/>
      <c r="AJ470" s="135" t="n"/>
      <c r="AK470" s="135" t="n"/>
      <c r="AL470" s="135" t="n"/>
      <c r="AM470" s="135" t="n"/>
      <c r="AN470" s="135" t="n"/>
      <c r="AO470" s="135" t="n"/>
      <c r="AP470" s="135" t="n"/>
      <c r="AQ470" s="135" t="n"/>
      <c r="AR470" s="135" t="n"/>
      <c r="AS470" s="135" t="n"/>
      <c r="AT470" s="135" t="n"/>
      <c r="AU470" s="135" t="n"/>
      <c r="AV470" s="135" t="n"/>
      <c r="AW470" s="135" t="n"/>
      <c r="AX470" s="135" t="n"/>
      <c r="AY470" s="135" t="n"/>
      <c r="AZ470" s="135" t="n"/>
      <c r="BA470" s="135" t="n"/>
      <c r="BB470" s="135" t="n"/>
      <c r="BC470" s="135" t="n"/>
      <c r="BD470" s="135" t="n"/>
      <c r="BE470" s="135" t="n"/>
      <c r="BF470" s="135" t="n"/>
      <c r="BG470" s="135" t="n"/>
      <c r="BH470" s="135" t="n"/>
      <c r="BI470" s="135" t="n"/>
      <c r="BJ470" s="135" t="n"/>
      <c r="BK470" s="135" t="n"/>
      <c r="BL470" s="135" t="n"/>
      <c r="BM470" s="135" t="n"/>
      <c r="BN470" s="135" t="n"/>
      <c r="BO470" s="135" t="n"/>
      <c r="BP470" s="135" t="n"/>
      <c r="BQ470" s="135" t="n"/>
      <c r="BR470" s="135" t="n"/>
      <c r="BS470" s="135" t="n"/>
      <c r="BT470" s="135" t="n"/>
      <c r="BU470" s="135" t="n"/>
      <c r="BV470" s="135" t="n"/>
      <c r="BW470" s="135" t="n"/>
      <c r="BX470" s="135" t="n"/>
      <c r="BY470" s="135" t="n"/>
      <c r="BZ470" s="135" t="n"/>
      <c r="CA470" s="135" t="n"/>
      <c r="CB470" s="135" t="n"/>
      <c r="CC470" s="135" t="n"/>
      <c r="CD470" s="135" t="n"/>
      <c r="CE470" s="135" t="n"/>
      <c r="CF470" s="135" t="n"/>
      <c r="CG470" s="135" t="n"/>
      <c r="CH470" s="135" t="n"/>
      <c r="CI470" s="135" t="n"/>
      <c r="CJ470" s="135" t="n"/>
      <c r="CK470" s="135" t="n"/>
      <c r="CL470" s="135" t="n"/>
      <c r="CM470" s="135" t="n"/>
      <c r="CN470" s="135" t="n"/>
      <c r="CO470" s="135" t="n"/>
      <c r="CP470" s="135" t="n"/>
      <c r="CQ470" s="135" t="n"/>
      <c r="CR470" s="135" t="n"/>
      <c r="CU470" s="36" t="n"/>
      <c r="CV470" s="36" t="n"/>
      <c r="CW470" s="36" t="n"/>
      <c r="CX470" s="36" t="n"/>
      <c r="CY470" s="36" t="n"/>
      <c r="CZ470" s="36" t="n"/>
      <c r="DA470" s="36" t="n"/>
      <c r="DB470" s="36" t="n"/>
      <c r="DC470" s="36" t="n"/>
      <c r="DD470" s="36" t="n"/>
      <c r="DE470" s="36" t="n"/>
      <c r="DF470" s="36" t="n"/>
      <c r="DG470" s="36" t="n"/>
      <c r="DH470" s="36" t="n"/>
      <c r="DI470" s="36" t="n"/>
      <c r="DJ470" s="36" t="n"/>
      <c r="DK470" s="36" t="n"/>
      <c r="DL470" s="36" t="n"/>
      <c r="DM470" s="36" t="n"/>
      <c r="DN470" s="36" t="n"/>
      <c r="DO470" s="36" t="n"/>
      <c r="DP470" s="36" t="n"/>
      <c r="DQ470" s="36" t="n"/>
      <c r="DR470" s="36" t="n"/>
      <c r="DS470" s="36" t="n"/>
      <c r="DT470" s="36" t="n"/>
      <c r="DU470" s="36" t="n"/>
      <c r="DV470" s="36" t="n"/>
      <c r="DW470" s="36" t="n"/>
      <c r="DX470" s="36" t="n"/>
      <c r="DY470" s="36" t="n"/>
      <c r="DZ470" s="36" t="n"/>
      <c r="EA470" s="36" t="n"/>
      <c r="EB470" s="36" t="n"/>
      <c r="EC470" s="36" t="n"/>
      <c r="ED470" s="36" t="n"/>
      <c r="EE470" s="36" t="n"/>
      <c r="EF470" s="36" t="n"/>
      <c r="EG470" s="36" t="n"/>
      <c r="EH470" s="36" t="n"/>
      <c r="EI470" s="36" t="n"/>
      <c r="EJ470" s="36" t="n"/>
      <c r="EK470" s="36" t="n"/>
      <c r="EL470" s="36" t="n"/>
      <c r="EM470" s="36" t="n"/>
      <c r="EN470" s="36" t="n"/>
    </row>
    <row r="471">
      <c r="A471" s="36" t="n"/>
      <c r="B471" s="36" t="n"/>
      <c r="C471" s="144" t="n"/>
      <c r="D471" s="144" t="n"/>
      <c r="E471" s="135" t="n"/>
      <c r="F471" s="135" t="n"/>
      <c r="G471" s="135" t="n"/>
      <c r="H471" s="135" t="n"/>
      <c r="I471" s="135" t="n"/>
      <c r="J471" s="135" t="n"/>
      <c r="K471" s="135" t="n"/>
      <c r="L471" s="135" t="n"/>
      <c r="M471" s="135" t="n"/>
      <c r="N471" s="135" t="n"/>
      <c r="O471" s="135" t="n"/>
      <c r="P471" s="135" t="n"/>
      <c r="Q471" s="135" t="n"/>
      <c r="R471" s="135" t="n"/>
      <c r="S471" s="135" t="n"/>
      <c r="T471" s="135" t="n"/>
      <c r="U471" s="135" t="n"/>
      <c r="V471" s="135" t="n"/>
      <c r="W471" s="135" t="n"/>
      <c r="X471" s="135" t="n"/>
      <c r="Y471" s="135" t="n"/>
      <c r="Z471" s="135" t="n"/>
      <c r="AA471" s="135" t="n"/>
      <c r="AB471" s="135" t="n"/>
      <c r="AC471" s="135" t="n"/>
      <c r="AD471" s="135" t="n"/>
      <c r="AE471" s="135" t="n"/>
      <c r="AF471" s="135" t="n"/>
      <c r="AG471" s="135" t="n"/>
      <c r="AH471" s="135" t="n"/>
      <c r="AI471" s="135" t="n"/>
      <c r="AJ471" s="135" t="n"/>
      <c r="AK471" s="135" t="n"/>
      <c r="AL471" s="135" t="n"/>
      <c r="AM471" s="135" t="n"/>
      <c r="AN471" s="135" t="n"/>
      <c r="AO471" s="135" t="n"/>
      <c r="AP471" s="135" t="n"/>
      <c r="AQ471" s="135" t="n"/>
      <c r="AR471" s="135" t="n"/>
      <c r="AS471" s="135" t="n"/>
      <c r="AT471" s="135" t="n"/>
      <c r="AU471" s="135" t="n"/>
      <c r="AV471" s="135" t="n"/>
      <c r="AW471" s="135" t="n"/>
      <c r="AX471" s="135" t="n"/>
      <c r="AY471" s="135" t="n"/>
      <c r="AZ471" s="135" t="n"/>
      <c r="BA471" s="135" t="n"/>
      <c r="BB471" s="135" t="n"/>
      <c r="BC471" s="135" t="n"/>
      <c r="BD471" s="135" t="n"/>
      <c r="BE471" s="135" t="n"/>
      <c r="BF471" s="135" t="n"/>
      <c r="BG471" s="135" t="n"/>
      <c r="BH471" s="135" t="n"/>
      <c r="BI471" s="135" t="n"/>
      <c r="BJ471" s="135" t="n"/>
      <c r="BK471" s="135" t="n"/>
      <c r="BL471" s="135" t="n"/>
      <c r="BM471" s="135" t="n"/>
      <c r="BN471" s="135" t="n"/>
      <c r="BO471" s="135" t="n"/>
      <c r="BP471" s="135" t="n"/>
      <c r="BQ471" s="135" t="n"/>
      <c r="BR471" s="135" t="n"/>
      <c r="BS471" s="135" t="n"/>
      <c r="BT471" s="135" t="n"/>
      <c r="BU471" s="135" t="n"/>
      <c r="BV471" s="135" t="n"/>
      <c r="BW471" s="135" t="n"/>
      <c r="BX471" s="135" t="n"/>
      <c r="BY471" s="135" t="n"/>
      <c r="BZ471" s="135" t="n"/>
      <c r="CA471" s="135" t="n"/>
      <c r="CB471" s="135" t="n"/>
      <c r="CC471" s="135" t="n"/>
      <c r="CD471" s="135" t="n"/>
      <c r="CE471" s="135" t="n"/>
      <c r="CF471" s="135" t="n"/>
      <c r="CG471" s="135" t="n"/>
      <c r="CH471" s="135" t="n"/>
      <c r="CI471" s="135" t="n"/>
      <c r="CJ471" s="135" t="n"/>
      <c r="CK471" s="135" t="n"/>
      <c r="CL471" s="135" t="n"/>
      <c r="CM471" s="135" t="n"/>
      <c r="CN471" s="135" t="n"/>
      <c r="CO471" s="135" t="n"/>
      <c r="CP471" s="135" t="n"/>
      <c r="CQ471" s="135" t="n"/>
      <c r="CR471" s="135" t="n"/>
      <c r="CU471" s="36" t="n"/>
      <c r="CV471" s="36" t="n"/>
      <c r="CW471" s="36" t="n"/>
      <c r="CX471" s="36" t="n"/>
      <c r="CY471" s="36" t="n"/>
      <c r="CZ471" s="36" t="n"/>
      <c r="DA471" s="36" t="n"/>
      <c r="DB471" s="36" t="n"/>
      <c r="DC471" s="36" t="n"/>
      <c r="DD471" s="36" t="n"/>
      <c r="DE471" s="36" t="n"/>
      <c r="DF471" s="36" t="n"/>
      <c r="DG471" s="36" t="n"/>
      <c r="DH471" s="36" t="n"/>
      <c r="DI471" s="36" t="n"/>
      <c r="DJ471" s="36" t="n"/>
      <c r="DK471" s="36" t="n"/>
      <c r="DL471" s="36" t="n"/>
      <c r="DM471" s="36" t="n"/>
      <c r="DN471" s="36" t="n"/>
      <c r="DO471" s="36" t="n"/>
      <c r="DP471" s="36" t="n"/>
      <c r="DQ471" s="36" t="n"/>
      <c r="DR471" s="36" t="n"/>
      <c r="DS471" s="36" t="n"/>
      <c r="DT471" s="36" t="n"/>
      <c r="DU471" s="36" t="n"/>
      <c r="DV471" s="36" t="n"/>
      <c r="DW471" s="36" t="n"/>
      <c r="DX471" s="36" t="n"/>
      <c r="DY471" s="36" t="n"/>
      <c r="DZ471" s="36" t="n"/>
      <c r="EA471" s="36" t="n"/>
      <c r="EB471" s="36" t="n"/>
      <c r="EC471" s="36" t="n"/>
      <c r="ED471" s="36" t="n"/>
      <c r="EE471" s="36" t="n"/>
      <c r="EF471" s="36" t="n"/>
      <c r="EG471" s="36" t="n"/>
      <c r="EH471" s="36" t="n"/>
      <c r="EI471" s="36" t="n"/>
      <c r="EJ471" s="36" t="n"/>
      <c r="EK471" s="36" t="n"/>
      <c r="EL471" s="36" t="n"/>
      <c r="EM471" s="36" t="n"/>
      <c r="EN471" s="36" t="n"/>
    </row>
    <row r="472">
      <c r="A472" s="36" t="n"/>
      <c r="B472" s="36" t="n"/>
      <c r="C472" s="144" t="n"/>
      <c r="D472" s="144" t="n"/>
      <c r="E472" s="135" t="n"/>
      <c r="F472" s="135" t="n"/>
      <c r="G472" s="135" t="n"/>
      <c r="H472" s="135" t="n"/>
      <c r="I472" s="135" t="n"/>
      <c r="J472" s="135" t="n"/>
      <c r="K472" s="135" t="n"/>
      <c r="L472" s="135" t="n"/>
      <c r="M472" s="135" t="n"/>
      <c r="N472" s="135" t="n"/>
      <c r="O472" s="135" t="n"/>
      <c r="P472" s="135" t="n"/>
      <c r="Q472" s="135" t="n"/>
      <c r="R472" s="135" t="n"/>
      <c r="S472" s="135" t="n"/>
      <c r="T472" s="135" t="n"/>
      <c r="U472" s="135" t="n"/>
      <c r="V472" s="135" t="n"/>
      <c r="W472" s="135" t="n"/>
      <c r="X472" s="135" t="n"/>
      <c r="Y472" s="135" t="n"/>
      <c r="Z472" s="135" t="n"/>
      <c r="AA472" s="135" t="n"/>
      <c r="AB472" s="135" t="n"/>
      <c r="AC472" s="135" t="n"/>
      <c r="AD472" s="135" t="n"/>
      <c r="AE472" s="135" t="n"/>
      <c r="AF472" s="135" t="n"/>
      <c r="AG472" s="135" t="n"/>
      <c r="AH472" s="135" t="n"/>
      <c r="AI472" s="135" t="n"/>
      <c r="AJ472" s="135" t="n"/>
      <c r="AK472" s="135" t="n"/>
      <c r="AL472" s="135" t="n"/>
      <c r="AM472" s="135" t="n"/>
      <c r="AN472" s="135" t="n"/>
      <c r="AO472" s="135" t="n"/>
      <c r="AP472" s="135" t="n"/>
      <c r="AQ472" s="135" t="n"/>
      <c r="AR472" s="135" t="n"/>
      <c r="AS472" s="135" t="n"/>
      <c r="AT472" s="135" t="n"/>
      <c r="AU472" s="135" t="n"/>
      <c r="AV472" s="135" t="n"/>
      <c r="AW472" s="135" t="n"/>
      <c r="AX472" s="135" t="n"/>
      <c r="AY472" s="135" t="n"/>
      <c r="AZ472" s="135" t="n"/>
      <c r="BA472" s="135" t="n"/>
      <c r="BB472" s="135" t="n"/>
      <c r="BC472" s="135" t="n"/>
      <c r="BD472" s="135" t="n"/>
      <c r="BE472" s="135" t="n"/>
      <c r="BF472" s="135" t="n"/>
      <c r="BG472" s="135" t="n"/>
      <c r="BH472" s="135" t="n"/>
      <c r="BI472" s="135" t="n"/>
      <c r="BJ472" s="135" t="n"/>
      <c r="BK472" s="135" t="n"/>
      <c r="BL472" s="135" t="n"/>
      <c r="BM472" s="135" t="n"/>
      <c r="BN472" s="135" t="n"/>
      <c r="BO472" s="135" t="n"/>
      <c r="BP472" s="135" t="n"/>
      <c r="BQ472" s="135" t="n"/>
      <c r="BR472" s="135" t="n"/>
      <c r="BS472" s="135" t="n"/>
      <c r="BT472" s="135" t="n"/>
      <c r="BU472" s="135" t="n"/>
      <c r="BV472" s="135" t="n"/>
      <c r="BW472" s="135" t="n"/>
      <c r="BX472" s="135" t="n"/>
      <c r="BY472" s="135" t="n"/>
      <c r="BZ472" s="135" t="n"/>
      <c r="CA472" s="135" t="n"/>
      <c r="CB472" s="135" t="n"/>
      <c r="CC472" s="135" t="n"/>
      <c r="CD472" s="135" t="n"/>
      <c r="CE472" s="135" t="n"/>
      <c r="CF472" s="135" t="n"/>
      <c r="CG472" s="135" t="n"/>
      <c r="CH472" s="135" t="n"/>
      <c r="CI472" s="135" t="n"/>
      <c r="CJ472" s="135" t="n"/>
      <c r="CK472" s="135" t="n"/>
      <c r="CL472" s="135" t="n"/>
      <c r="CM472" s="135" t="n"/>
      <c r="CN472" s="135" t="n"/>
      <c r="CO472" s="135" t="n"/>
      <c r="CP472" s="135" t="n"/>
      <c r="CQ472" s="135" t="n"/>
      <c r="CR472" s="135" t="n"/>
      <c r="CU472" s="36" t="n"/>
      <c r="CV472" s="36" t="n"/>
      <c r="CW472" s="36" t="n"/>
      <c r="CX472" s="36" t="n"/>
      <c r="CY472" s="36" t="n"/>
      <c r="CZ472" s="36" t="n"/>
      <c r="DA472" s="36" t="n"/>
      <c r="DB472" s="36" t="n"/>
      <c r="DC472" s="36" t="n"/>
      <c r="DD472" s="36" t="n"/>
      <c r="DE472" s="36" t="n"/>
      <c r="DF472" s="36" t="n"/>
      <c r="DG472" s="36" t="n"/>
      <c r="DH472" s="36" t="n"/>
      <c r="DI472" s="36" t="n"/>
      <c r="DJ472" s="36" t="n"/>
      <c r="DK472" s="36" t="n"/>
      <c r="DL472" s="36" t="n"/>
      <c r="DM472" s="36" t="n"/>
      <c r="DN472" s="36" t="n"/>
      <c r="DO472" s="36" t="n"/>
      <c r="DP472" s="36" t="n"/>
      <c r="DQ472" s="36" t="n"/>
      <c r="DR472" s="36" t="n"/>
      <c r="DS472" s="36" t="n"/>
      <c r="DT472" s="36" t="n"/>
      <c r="DU472" s="36" t="n"/>
      <c r="DV472" s="36" t="n"/>
      <c r="DW472" s="36" t="n"/>
      <c r="DX472" s="36" t="n"/>
      <c r="DY472" s="36" t="n"/>
      <c r="DZ472" s="36" t="n"/>
      <c r="EA472" s="36" t="n"/>
      <c r="EB472" s="36" t="n"/>
      <c r="EC472" s="36" t="n"/>
      <c r="ED472" s="36" t="n"/>
      <c r="EE472" s="36" t="n"/>
      <c r="EF472" s="36" t="n"/>
      <c r="EG472" s="36" t="n"/>
      <c r="EH472" s="36" t="n"/>
      <c r="EI472" s="36" t="n"/>
      <c r="EJ472" s="36" t="n"/>
      <c r="EK472" s="36" t="n"/>
      <c r="EL472" s="36" t="n"/>
      <c r="EM472" s="36" t="n"/>
      <c r="EN472" s="36" t="n"/>
    </row>
    <row r="473">
      <c r="A473" s="36" t="n"/>
      <c r="B473" s="36" t="n"/>
      <c r="C473" s="144" t="n"/>
      <c r="D473" s="144" t="n"/>
      <c r="E473" s="135" t="n"/>
      <c r="F473" s="135" t="n"/>
      <c r="G473" s="135" t="n"/>
      <c r="H473" s="135" t="n"/>
      <c r="I473" s="135" t="n"/>
      <c r="J473" s="135" t="n"/>
      <c r="K473" s="135" t="n"/>
      <c r="L473" s="135" t="n"/>
      <c r="M473" s="135" t="n"/>
      <c r="N473" s="135" t="n"/>
      <c r="O473" s="135" t="n"/>
      <c r="P473" s="135" t="n"/>
      <c r="Q473" s="135" t="n"/>
      <c r="R473" s="135" t="n"/>
      <c r="S473" s="135" t="n"/>
      <c r="T473" s="135" t="n"/>
      <c r="U473" s="135" t="n"/>
      <c r="V473" s="135" t="n"/>
      <c r="W473" s="135" t="n"/>
      <c r="X473" s="135" t="n"/>
      <c r="Y473" s="135" t="n"/>
      <c r="Z473" s="135" t="n"/>
      <c r="AA473" s="135" t="n"/>
      <c r="AB473" s="135" t="n"/>
      <c r="AC473" s="135" t="n"/>
      <c r="AD473" s="135" t="n"/>
      <c r="AE473" s="135" t="n"/>
      <c r="AF473" s="135" t="n"/>
      <c r="AG473" s="135" t="n"/>
      <c r="AH473" s="135" t="n"/>
      <c r="AI473" s="135" t="n"/>
      <c r="AJ473" s="135" t="n"/>
      <c r="AK473" s="135" t="n"/>
      <c r="AL473" s="135" t="n"/>
      <c r="AM473" s="135" t="n"/>
      <c r="AN473" s="135" t="n"/>
      <c r="AO473" s="135" t="n"/>
      <c r="AP473" s="135" t="n"/>
      <c r="AQ473" s="135" t="n"/>
      <c r="AR473" s="135" t="n"/>
      <c r="AS473" s="135" t="n"/>
      <c r="AT473" s="135" t="n"/>
      <c r="AU473" s="135" t="n"/>
      <c r="AV473" s="135" t="n"/>
      <c r="AW473" s="135" t="n"/>
      <c r="AX473" s="135" t="n"/>
      <c r="AY473" s="135" t="n"/>
      <c r="AZ473" s="135" t="n"/>
      <c r="BA473" s="135" t="n"/>
      <c r="BB473" s="135" t="n"/>
      <c r="BC473" s="135" t="n"/>
      <c r="BD473" s="135" t="n"/>
      <c r="BE473" s="135" t="n"/>
      <c r="BF473" s="135" t="n"/>
      <c r="BG473" s="135" t="n"/>
      <c r="BH473" s="135" t="n"/>
      <c r="BI473" s="135" t="n"/>
      <c r="BJ473" s="135" t="n"/>
      <c r="BK473" s="135" t="n"/>
      <c r="BL473" s="135" t="n"/>
      <c r="BM473" s="135" t="n"/>
      <c r="BN473" s="135" t="n"/>
      <c r="BO473" s="135" t="n"/>
      <c r="BP473" s="135" t="n"/>
      <c r="BQ473" s="135" t="n"/>
      <c r="BR473" s="135" t="n"/>
      <c r="BS473" s="135" t="n"/>
      <c r="BT473" s="135" t="n"/>
      <c r="BU473" s="135" t="n"/>
      <c r="BV473" s="135" t="n"/>
      <c r="BW473" s="135" t="n"/>
      <c r="BX473" s="135" t="n"/>
      <c r="BY473" s="135" t="n"/>
      <c r="BZ473" s="135" t="n"/>
      <c r="CA473" s="135" t="n"/>
      <c r="CB473" s="135" t="n"/>
      <c r="CC473" s="135" t="n"/>
      <c r="CD473" s="135" t="n"/>
      <c r="CE473" s="135" t="n"/>
      <c r="CF473" s="135" t="n"/>
      <c r="CG473" s="135" t="n"/>
      <c r="CH473" s="135" t="n"/>
      <c r="CI473" s="135" t="n"/>
      <c r="CJ473" s="135" t="n"/>
      <c r="CK473" s="135" t="n"/>
      <c r="CL473" s="135" t="n"/>
      <c r="CM473" s="135" t="n"/>
      <c r="CN473" s="135" t="n"/>
      <c r="CO473" s="135" t="n"/>
      <c r="CP473" s="135" t="n"/>
      <c r="CQ473" s="135" t="n"/>
      <c r="CR473" s="135" t="n"/>
      <c r="CU473" s="36" t="n"/>
      <c r="CV473" s="36" t="n"/>
      <c r="CW473" s="36" t="n"/>
      <c r="CX473" s="36" t="n"/>
      <c r="CY473" s="36" t="n"/>
      <c r="CZ473" s="36" t="n"/>
      <c r="DA473" s="36" t="n"/>
      <c r="DB473" s="36" t="n"/>
      <c r="DC473" s="36" t="n"/>
      <c r="DD473" s="36" t="n"/>
      <c r="DE473" s="36" t="n"/>
      <c r="DF473" s="36" t="n"/>
      <c r="DG473" s="36" t="n"/>
      <c r="DH473" s="36" t="n"/>
      <c r="DI473" s="36" t="n"/>
      <c r="DJ473" s="36" t="n"/>
      <c r="DK473" s="36" t="n"/>
      <c r="DL473" s="36" t="n"/>
      <c r="DM473" s="36" t="n"/>
      <c r="DN473" s="36" t="n"/>
      <c r="DO473" s="36" t="n"/>
      <c r="DP473" s="36" t="n"/>
      <c r="DQ473" s="36" t="n"/>
      <c r="DR473" s="36" t="n"/>
      <c r="DS473" s="36" t="n"/>
      <c r="DT473" s="36" t="n"/>
      <c r="DU473" s="36" t="n"/>
      <c r="DV473" s="36" t="n"/>
      <c r="DW473" s="36" t="n"/>
      <c r="DX473" s="36" t="n"/>
      <c r="DY473" s="36" t="n"/>
      <c r="DZ473" s="36" t="n"/>
      <c r="EA473" s="36" t="n"/>
      <c r="EB473" s="36" t="n"/>
      <c r="EC473" s="36" t="n"/>
      <c r="ED473" s="36" t="n"/>
      <c r="EE473" s="36" t="n"/>
      <c r="EF473" s="36" t="n"/>
      <c r="EG473" s="36" t="n"/>
      <c r="EH473" s="36" t="n"/>
      <c r="EI473" s="36" t="n"/>
      <c r="EJ473" s="36" t="n"/>
      <c r="EK473" s="36" t="n"/>
      <c r="EL473" s="36" t="n"/>
      <c r="EM473" s="36" t="n"/>
      <c r="EN473" s="36" t="n"/>
    </row>
    <row r="474">
      <c r="A474" s="36" t="n"/>
      <c r="B474" s="36" t="n"/>
      <c r="C474" s="144" t="n"/>
      <c r="D474" s="144" t="n"/>
      <c r="E474" s="135" t="n"/>
      <c r="F474" s="135" t="n"/>
      <c r="G474" s="135" t="n"/>
      <c r="H474" s="135" t="n"/>
      <c r="I474" s="135" t="n"/>
      <c r="J474" s="135" t="n"/>
      <c r="K474" s="135" t="n"/>
      <c r="L474" s="135" t="n"/>
      <c r="M474" s="135" t="n"/>
      <c r="N474" s="135" t="n"/>
      <c r="O474" s="135" t="n"/>
      <c r="P474" s="135" t="n"/>
      <c r="Q474" s="135" t="n"/>
      <c r="R474" s="135" t="n"/>
      <c r="S474" s="135" t="n"/>
      <c r="T474" s="135" t="n"/>
      <c r="U474" s="135" t="n"/>
      <c r="V474" s="135" t="n"/>
      <c r="W474" s="135" t="n"/>
      <c r="X474" s="135" t="n"/>
      <c r="Y474" s="135" t="n"/>
      <c r="Z474" s="135" t="n"/>
      <c r="AA474" s="135" t="n"/>
      <c r="AB474" s="135" t="n"/>
      <c r="AC474" s="135" t="n"/>
      <c r="AD474" s="135" t="n"/>
      <c r="AE474" s="135" t="n"/>
      <c r="AF474" s="135" t="n"/>
      <c r="AG474" s="135" t="n"/>
      <c r="AH474" s="135" t="n"/>
      <c r="AI474" s="135" t="n"/>
      <c r="AJ474" s="135" t="n"/>
      <c r="AK474" s="135" t="n"/>
      <c r="AL474" s="135" t="n"/>
      <c r="AM474" s="135" t="n"/>
      <c r="AN474" s="135" t="n"/>
      <c r="AO474" s="135" t="n"/>
      <c r="AP474" s="135" t="n"/>
      <c r="AQ474" s="135" t="n"/>
      <c r="AR474" s="135" t="n"/>
      <c r="AS474" s="135" t="n"/>
      <c r="AT474" s="135" t="n"/>
      <c r="AU474" s="135" t="n"/>
      <c r="AV474" s="135" t="n"/>
      <c r="AW474" s="135" t="n"/>
      <c r="AX474" s="135" t="n"/>
      <c r="AY474" s="135" t="n"/>
      <c r="AZ474" s="135" t="n"/>
      <c r="BA474" s="135" t="n"/>
      <c r="BB474" s="135" t="n"/>
      <c r="BC474" s="135" t="n"/>
      <c r="BD474" s="135" t="n"/>
      <c r="BE474" s="135" t="n"/>
      <c r="BF474" s="135" t="n"/>
      <c r="BG474" s="135" t="n"/>
      <c r="BH474" s="135" t="n"/>
      <c r="BI474" s="135" t="n"/>
      <c r="BJ474" s="135" t="n"/>
      <c r="BK474" s="135" t="n"/>
      <c r="BL474" s="135" t="n"/>
      <c r="BM474" s="135" t="n"/>
      <c r="BN474" s="135" t="n"/>
      <c r="BO474" s="135" t="n"/>
      <c r="BP474" s="135" t="n"/>
      <c r="BQ474" s="135" t="n"/>
      <c r="BR474" s="135" t="n"/>
      <c r="BS474" s="135" t="n"/>
      <c r="BT474" s="135" t="n"/>
      <c r="BU474" s="135" t="n"/>
      <c r="BV474" s="135" t="n"/>
      <c r="BW474" s="135" t="n"/>
      <c r="BX474" s="135" t="n"/>
      <c r="BY474" s="135" t="n"/>
      <c r="BZ474" s="135" t="n"/>
      <c r="CA474" s="135" t="n"/>
      <c r="CB474" s="135" t="n"/>
      <c r="CC474" s="135" t="n"/>
      <c r="CD474" s="135" t="n"/>
      <c r="CE474" s="135" t="n"/>
      <c r="CF474" s="135" t="n"/>
      <c r="CG474" s="135" t="n"/>
      <c r="CH474" s="135" t="n"/>
      <c r="CI474" s="135" t="n"/>
      <c r="CJ474" s="135" t="n"/>
      <c r="CK474" s="135" t="n"/>
      <c r="CL474" s="135" t="n"/>
      <c r="CM474" s="135" t="n"/>
      <c r="CN474" s="135" t="n"/>
      <c r="CO474" s="135" t="n"/>
      <c r="CP474" s="135" t="n"/>
      <c r="CQ474" s="135" t="n"/>
      <c r="CR474" s="135" t="n"/>
      <c r="CU474" s="36" t="n"/>
      <c r="CV474" s="36" t="n"/>
      <c r="CW474" s="36" t="n"/>
      <c r="CX474" s="36" t="n"/>
      <c r="CY474" s="36" t="n"/>
      <c r="CZ474" s="36" t="n"/>
      <c r="DA474" s="36" t="n"/>
      <c r="DB474" s="36" t="n"/>
      <c r="DC474" s="36" t="n"/>
      <c r="DD474" s="36" t="n"/>
      <c r="DE474" s="36" t="n"/>
      <c r="DF474" s="36" t="n"/>
      <c r="DG474" s="36" t="n"/>
      <c r="DH474" s="36" t="n"/>
      <c r="DI474" s="36" t="n"/>
      <c r="DJ474" s="36" t="n"/>
      <c r="DK474" s="36" t="n"/>
      <c r="DL474" s="36" t="n"/>
      <c r="DM474" s="36" t="n"/>
      <c r="DN474" s="36" t="n"/>
      <c r="DO474" s="36" t="n"/>
      <c r="DP474" s="36" t="n"/>
      <c r="DQ474" s="36" t="n"/>
      <c r="DR474" s="36" t="n"/>
      <c r="DS474" s="36" t="n"/>
      <c r="DT474" s="36" t="n"/>
      <c r="DU474" s="36" t="n"/>
      <c r="DV474" s="36" t="n"/>
      <c r="DW474" s="36" t="n"/>
      <c r="DX474" s="36" t="n"/>
      <c r="DY474" s="36" t="n"/>
      <c r="DZ474" s="36" t="n"/>
      <c r="EA474" s="36" t="n"/>
      <c r="EB474" s="36" t="n"/>
      <c r="EC474" s="36" t="n"/>
      <c r="ED474" s="36" t="n"/>
      <c r="EE474" s="36" t="n"/>
      <c r="EF474" s="36" t="n"/>
      <c r="EG474" s="36" t="n"/>
      <c r="EH474" s="36" t="n"/>
      <c r="EI474" s="36" t="n"/>
      <c r="EJ474" s="36" t="n"/>
      <c r="EK474" s="36" t="n"/>
      <c r="EL474" s="36" t="n"/>
      <c r="EM474" s="36" t="n"/>
      <c r="EN474" s="36" t="n"/>
    </row>
    <row r="475">
      <c r="A475" s="36" t="n"/>
      <c r="B475" s="36" t="n"/>
      <c r="C475" s="144" t="n"/>
      <c r="D475" s="144" t="n"/>
      <c r="E475" s="135" t="n"/>
      <c r="F475" s="135" t="n"/>
      <c r="G475" s="135" t="n"/>
      <c r="H475" s="135" t="n"/>
      <c r="I475" s="135" t="n"/>
      <c r="J475" s="135" t="n"/>
      <c r="K475" s="135" t="n"/>
      <c r="L475" s="135" t="n"/>
      <c r="M475" s="135" t="n"/>
      <c r="N475" s="135" t="n"/>
      <c r="O475" s="135" t="n"/>
      <c r="P475" s="135" t="n"/>
      <c r="Q475" s="135" t="n"/>
      <c r="R475" s="135" t="n"/>
      <c r="S475" s="135" t="n"/>
      <c r="T475" s="135" t="n"/>
      <c r="U475" s="135" t="n"/>
      <c r="V475" s="135" t="n"/>
      <c r="W475" s="135" t="n"/>
      <c r="X475" s="135" t="n"/>
      <c r="Y475" s="135" t="n"/>
      <c r="Z475" s="135" t="n"/>
      <c r="AA475" s="135" t="n"/>
      <c r="AB475" s="135" t="n"/>
      <c r="AC475" s="135" t="n"/>
      <c r="AD475" s="135" t="n"/>
      <c r="AE475" s="135" t="n"/>
      <c r="AF475" s="135" t="n"/>
      <c r="AG475" s="135" t="n"/>
      <c r="AH475" s="135" t="n"/>
      <c r="AI475" s="135" t="n"/>
      <c r="AJ475" s="135" t="n"/>
      <c r="AK475" s="135" t="n"/>
      <c r="AL475" s="135" t="n"/>
      <c r="AM475" s="135" t="n"/>
      <c r="AN475" s="135" t="n"/>
      <c r="AO475" s="135" t="n"/>
      <c r="AP475" s="135" t="n"/>
      <c r="AQ475" s="135" t="n"/>
      <c r="AR475" s="135" t="n"/>
      <c r="AS475" s="135" t="n"/>
      <c r="AT475" s="135" t="n"/>
      <c r="AU475" s="135" t="n"/>
      <c r="AV475" s="135" t="n"/>
      <c r="AW475" s="135" t="n"/>
      <c r="AX475" s="135" t="n"/>
      <c r="AY475" s="135" t="n"/>
      <c r="AZ475" s="135" t="n"/>
      <c r="BA475" s="135" t="n"/>
      <c r="BB475" s="135" t="n"/>
      <c r="BC475" s="135" t="n"/>
      <c r="BD475" s="135" t="n"/>
      <c r="BE475" s="135" t="n"/>
      <c r="BF475" s="135" t="n"/>
      <c r="BG475" s="135" t="n"/>
      <c r="BH475" s="135" t="n"/>
      <c r="BI475" s="135" t="n"/>
      <c r="BJ475" s="135" t="n"/>
      <c r="BK475" s="135" t="n"/>
      <c r="BL475" s="135" t="n"/>
      <c r="BM475" s="135" t="n"/>
      <c r="BN475" s="135" t="n"/>
      <c r="BO475" s="135" t="n"/>
      <c r="BP475" s="135" t="n"/>
      <c r="BQ475" s="135" t="n"/>
      <c r="BR475" s="135" t="n"/>
      <c r="BS475" s="135" t="n"/>
      <c r="BT475" s="135" t="n"/>
      <c r="BU475" s="135" t="n"/>
      <c r="BV475" s="135" t="n"/>
      <c r="BW475" s="135" t="n"/>
      <c r="BX475" s="135" t="n"/>
      <c r="BY475" s="135" t="n"/>
      <c r="BZ475" s="135" t="n"/>
      <c r="CA475" s="135" t="n"/>
      <c r="CB475" s="135" t="n"/>
      <c r="CC475" s="135" t="n"/>
      <c r="CD475" s="135" t="n"/>
      <c r="CE475" s="135" t="n"/>
      <c r="CF475" s="135" t="n"/>
      <c r="CG475" s="135" t="n"/>
      <c r="CH475" s="135" t="n"/>
      <c r="CI475" s="135" t="n"/>
      <c r="CJ475" s="135" t="n"/>
      <c r="CK475" s="135" t="n"/>
      <c r="CL475" s="135" t="n"/>
      <c r="CM475" s="135" t="n"/>
      <c r="CN475" s="135" t="n"/>
      <c r="CO475" s="135" t="n"/>
      <c r="CP475" s="135" t="n"/>
      <c r="CQ475" s="135" t="n"/>
      <c r="CR475" s="135" t="n"/>
      <c r="CU475" s="36" t="n"/>
      <c r="CV475" s="36" t="n"/>
      <c r="CW475" s="36" t="n"/>
      <c r="CX475" s="36" t="n"/>
      <c r="CY475" s="36" t="n"/>
      <c r="CZ475" s="36" t="n"/>
      <c r="DA475" s="36" t="n"/>
      <c r="DB475" s="36" t="n"/>
      <c r="DC475" s="36" t="n"/>
      <c r="DD475" s="36" t="n"/>
      <c r="DE475" s="36" t="n"/>
      <c r="DF475" s="36" t="n"/>
      <c r="DG475" s="36" t="n"/>
      <c r="DH475" s="36" t="n"/>
      <c r="DI475" s="36" t="n"/>
      <c r="DJ475" s="36" t="n"/>
      <c r="DK475" s="36" t="n"/>
      <c r="DL475" s="36" t="n"/>
      <c r="DM475" s="36" t="n"/>
      <c r="DN475" s="36" t="n"/>
      <c r="DO475" s="36" t="n"/>
      <c r="DP475" s="36" t="n"/>
      <c r="DQ475" s="36" t="n"/>
      <c r="DR475" s="36" t="n"/>
      <c r="DS475" s="36" t="n"/>
      <c r="DT475" s="36" t="n"/>
      <c r="DU475" s="36" t="n"/>
      <c r="DV475" s="36" t="n"/>
      <c r="DW475" s="36" t="n"/>
      <c r="DX475" s="36" t="n"/>
      <c r="DY475" s="36" t="n"/>
      <c r="DZ475" s="36" t="n"/>
      <c r="EA475" s="36" t="n"/>
      <c r="EB475" s="36" t="n"/>
      <c r="EC475" s="36" t="n"/>
      <c r="ED475" s="36" t="n"/>
      <c r="EE475" s="36" t="n"/>
      <c r="EF475" s="36" t="n"/>
      <c r="EG475" s="36" t="n"/>
      <c r="EH475" s="36" t="n"/>
      <c r="EI475" s="36" t="n"/>
      <c r="EJ475" s="36" t="n"/>
      <c r="EK475" s="36" t="n"/>
      <c r="EL475" s="36" t="n"/>
      <c r="EM475" s="36" t="n"/>
      <c r="EN475" s="36" t="n"/>
    </row>
    <row r="476">
      <c r="A476" s="36" t="n"/>
      <c r="B476" s="36" t="n"/>
      <c r="C476" s="144" t="n"/>
      <c r="D476" s="144" t="n"/>
      <c r="E476" s="135" t="n"/>
      <c r="F476" s="135" t="n"/>
      <c r="G476" s="135" t="n"/>
      <c r="H476" s="135" t="n"/>
      <c r="I476" s="135" t="n"/>
      <c r="J476" s="135" t="n"/>
      <c r="K476" s="135" t="n"/>
      <c r="L476" s="135" t="n"/>
      <c r="M476" s="135" t="n"/>
      <c r="N476" s="135" t="n"/>
      <c r="O476" s="135" t="n"/>
      <c r="P476" s="135" t="n"/>
      <c r="Q476" s="135" t="n"/>
      <c r="R476" s="135" t="n"/>
      <c r="S476" s="135" t="n"/>
      <c r="T476" s="135" t="n"/>
      <c r="U476" s="135" t="n"/>
      <c r="V476" s="135" t="n"/>
      <c r="W476" s="135" t="n"/>
      <c r="X476" s="135" t="n"/>
      <c r="Y476" s="135" t="n"/>
      <c r="Z476" s="135" t="n"/>
      <c r="AA476" s="135" t="n"/>
      <c r="AB476" s="135" t="n"/>
      <c r="AC476" s="135" t="n"/>
      <c r="AD476" s="135" t="n"/>
      <c r="AE476" s="135" t="n"/>
      <c r="AF476" s="135" t="n"/>
      <c r="AG476" s="135" t="n"/>
      <c r="AH476" s="135" t="n"/>
      <c r="AI476" s="135" t="n"/>
      <c r="AJ476" s="135" t="n"/>
      <c r="AK476" s="135" t="n"/>
      <c r="AL476" s="135" t="n"/>
      <c r="AM476" s="135" t="n"/>
      <c r="AN476" s="135" t="n"/>
      <c r="AO476" s="135" t="n"/>
      <c r="AP476" s="135" t="n"/>
      <c r="AQ476" s="135" t="n"/>
      <c r="AR476" s="135" t="n"/>
      <c r="AS476" s="135" t="n"/>
      <c r="AT476" s="135" t="n"/>
      <c r="AU476" s="135" t="n"/>
      <c r="AV476" s="135" t="n"/>
      <c r="AW476" s="135" t="n"/>
      <c r="AX476" s="135" t="n"/>
      <c r="AY476" s="135" t="n"/>
      <c r="AZ476" s="135" t="n"/>
      <c r="BA476" s="135" t="n"/>
      <c r="BB476" s="135" t="n"/>
      <c r="BC476" s="135" t="n"/>
      <c r="BD476" s="135" t="n"/>
      <c r="BE476" s="135" t="n"/>
      <c r="BF476" s="135" t="n"/>
      <c r="BG476" s="135" t="n"/>
      <c r="BH476" s="135" t="n"/>
      <c r="BI476" s="135" t="n"/>
      <c r="BJ476" s="135" t="n"/>
      <c r="BK476" s="135" t="n"/>
      <c r="BL476" s="135" t="n"/>
      <c r="BM476" s="135" t="n"/>
      <c r="BN476" s="135" t="n"/>
      <c r="BO476" s="135" t="n"/>
      <c r="BP476" s="135" t="n"/>
      <c r="BQ476" s="135" t="n"/>
      <c r="BR476" s="135" t="n"/>
      <c r="BS476" s="135" t="n"/>
      <c r="BT476" s="135" t="n"/>
      <c r="BU476" s="135" t="n"/>
      <c r="BV476" s="135" t="n"/>
      <c r="BW476" s="135" t="n"/>
      <c r="BX476" s="135" t="n"/>
      <c r="BY476" s="135" t="n"/>
      <c r="BZ476" s="135" t="n"/>
      <c r="CA476" s="135" t="n"/>
      <c r="CB476" s="135" t="n"/>
      <c r="CC476" s="135" t="n"/>
      <c r="CD476" s="135" t="n"/>
      <c r="CE476" s="135" t="n"/>
      <c r="CF476" s="135" t="n"/>
      <c r="CG476" s="135" t="n"/>
      <c r="CH476" s="135" t="n"/>
      <c r="CI476" s="135" t="n"/>
      <c r="CJ476" s="135" t="n"/>
      <c r="CK476" s="135" t="n"/>
      <c r="CL476" s="135" t="n"/>
      <c r="CM476" s="135" t="n"/>
      <c r="CN476" s="135" t="n"/>
      <c r="CO476" s="135" t="n"/>
      <c r="CP476" s="135" t="n"/>
      <c r="CQ476" s="135" t="n"/>
      <c r="CR476" s="135" t="n"/>
      <c r="CU476" s="36" t="n"/>
      <c r="CV476" s="36" t="n"/>
      <c r="CW476" s="36" t="n"/>
      <c r="CX476" s="36" t="n"/>
      <c r="CY476" s="36" t="n"/>
      <c r="CZ476" s="36" t="n"/>
      <c r="DA476" s="36" t="n"/>
      <c r="DB476" s="36" t="n"/>
      <c r="DC476" s="36" t="n"/>
      <c r="DD476" s="36" t="n"/>
      <c r="DE476" s="36" t="n"/>
      <c r="DF476" s="36" t="n"/>
      <c r="DG476" s="36" t="n"/>
      <c r="DH476" s="36" t="n"/>
      <c r="DI476" s="36" t="n"/>
      <c r="DJ476" s="36" t="n"/>
      <c r="DK476" s="36" t="n"/>
      <c r="DL476" s="36" t="n"/>
      <c r="DM476" s="36" t="n"/>
      <c r="DN476" s="36" t="n"/>
      <c r="DO476" s="36" t="n"/>
      <c r="DP476" s="36" t="n"/>
      <c r="DQ476" s="36" t="n"/>
      <c r="DR476" s="36" t="n"/>
      <c r="DS476" s="36" t="n"/>
      <c r="DT476" s="36" t="n"/>
      <c r="DU476" s="36" t="n"/>
      <c r="DV476" s="36" t="n"/>
      <c r="DW476" s="36" t="n"/>
      <c r="DX476" s="36" t="n"/>
      <c r="DY476" s="36" t="n"/>
      <c r="DZ476" s="36" t="n"/>
      <c r="EA476" s="36" t="n"/>
      <c r="EB476" s="36" t="n"/>
      <c r="EC476" s="36" t="n"/>
      <c r="ED476" s="36" t="n"/>
      <c r="EE476" s="36" t="n"/>
      <c r="EF476" s="36" t="n"/>
      <c r="EG476" s="36" t="n"/>
      <c r="EH476" s="36" t="n"/>
      <c r="EI476" s="36" t="n"/>
      <c r="EJ476" s="36" t="n"/>
      <c r="EK476" s="36" t="n"/>
      <c r="EL476" s="36" t="n"/>
      <c r="EM476" s="36" t="n"/>
      <c r="EN476" s="36" t="n"/>
    </row>
    <row r="477">
      <c r="A477" s="36" t="n"/>
      <c r="B477" s="36" t="n"/>
      <c r="C477" s="144" t="n"/>
      <c r="D477" s="144" t="n"/>
      <c r="E477" s="135" t="n"/>
      <c r="F477" s="135" t="n"/>
      <c r="G477" s="135" t="n"/>
      <c r="H477" s="135" t="n"/>
      <c r="I477" s="135" t="n"/>
      <c r="J477" s="135" t="n"/>
      <c r="K477" s="135" t="n"/>
      <c r="L477" s="135" t="n"/>
      <c r="M477" s="135" t="n"/>
      <c r="N477" s="135" t="n"/>
      <c r="O477" s="135" t="n"/>
      <c r="P477" s="135" t="n"/>
      <c r="Q477" s="135" t="n"/>
      <c r="R477" s="135" t="n"/>
      <c r="S477" s="135" t="n"/>
      <c r="T477" s="135" t="n"/>
      <c r="U477" s="135" t="n"/>
      <c r="V477" s="135" t="n"/>
      <c r="W477" s="135" t="n"/>
      <c r="X477" s="135" t="n"/>
      <c r="Y477" s="135" t="n"/>
      <c r="Z477" s="135" t="n"/>
      <c r="AA477" s="135" t="n"/>
      <c r="AB477" s="135" t="n"/>
      <c r="AC477" s="135" t="n"/>
      <c r="AD477" s="135" t="n"/>
      <c r="AE477" s="135" t="n"/>
      <c r="AF477" s="135" t="n"/>
      <c r="AG477" s="135" t="n"/>
      <c r="AH477" s="135" t="n"/>
      <c r="AI477" s="135" t="n"/>
      <c r="AJ477" s="135" t="n"/>
      <c r="AK477" s="135" t="n"/>
      <c r="AL477" s="135" t="n"/>
      <c r="AM477" s="135" t="n"/>
      <c r="AN477" s="135" t="n"/>
      <c r="AO477" s="135" t="n"/>
      <c r="AP477" s="135" t="n"/>
      <c r="AQ477" s="135" t="n"/>
      <c r="AR477" s="135" t="n"/>
      <c r="AS477" s="135" t="n"/>
      <c r="AT477" s="135" t="n"/>
      <c r="AU477" s="135" t="n"/>
      <c r="AV477" s="135" t="n"/>
      <c r="AW477" s="135" t="n"/>
      <c r="AX477" s="135" t="n"/>
      <c r="AY477" s="135" t="n"/>
      <c r="AZ477" s="135" t="n"/>
      <c r="BA477" s="135" t="n"/>
      <c r="BB477" s="135" t="n"/>
      <c r="BC477" s="135" t="n"/>
      <c r="BD477" s="135" t="n"/>
      <c r="BE477" s="135" t="n"/>
      <c r="BF477" s="135" t="n"/>
      <c r="BG477" s="135" t="n"/>
      <c r="BH477" s="135" t="n"/>
      <c r="BI477" s="135" t="n"/>
      <c r="BJ477" s="135" t="n"/>
      <c r="BK477" s="135" t="n"/>
      <c r="BL477" s="135" t="n"/>
      <c r="BM477" s="135" t="n"/>
      <c r="BN477" s="135" t="n"/>
      <c r="BO477" s="135" t="n"/>
      <c r="BP477" s="135" t="n"/>
      <c r="BQ477" s="135" t="n"/>
      <c r="BR477" s="135" t="n"/>
      <c r="BS477" s="135" t="n"/>
      <c r="BT477" s="135" t="n"/>
      <c r="BU477" s="135" t="n"/>
      <c r="BV477" s="135" t="n"/>
      <c r="BW477" s="135" t="n"/>
      <c r="BX477" s="135" t="n"/>
      <c r="BY477" s="135" t="n"/>
      <c r="BZ477" s="135" t="n"/>
      <c r="CA477" s="135" t="n"/>
      <c r="CB477" s="135" t="n"/>
      <c r="CC477" s="135" t="n"/>
      <c r="CD477" s="135" t="n"/>
      <c r="CE477" s="135" t="n"/>
      <c r="CF477" s="135" t="n"/>
      <c r="CG477" s="135" t="n"/>
      <c r="CH477" s="135" t="n"/>
      <c r="CI477" s="135" t="n"/>
      <c r="CJ477" s="135" t="n"/>
      <c r="CK477" s="135" t="n"/>
      <c r="CL477" s="135" t="n"/>
      <c r="CM477" s="135" t="n"/>
      <c r="CN477" s="135" t="n"/>
      <c r="CO477" s="135" t="n"/>
      <c r="CP477" s="135" t="n"/>
      <c r="CQ477" s="135" t="n"/>
      <c r="CR477" s="135" t="n"/>
      <c r="CU477" s="36" t="n"/>
      <c r="CV477" s="36" t="n"/>
      <c r="CW477" s="36" t="n"/>
      <c r="CX477" s="36" t="n"/>
      <c r="CY477" s="36" t="n"/>
      <c r="CZ477" s="36" t="n"/>
      <c r="DA477" s="36" t="n"/>
      <c r="DB477" s="36" t="n"/>
      <c r="DC477" s="36" t="n"/>
      <c r="DD477" s="36" t="n"/>
      <c r="DE477" s="36" t="n"/>
      <c r="DF477" s="36" t="n"/>
      <c r="DG477" s="36" t="n"/>
      <c r="DH477" s="36" t="n"/>
      <c r="DI477" s="36" t="n"/>
      <c r="DJ477" s="36" t="n"/>
      <c r="DK477" s="36" t="n"/>
      <c r="DL477" s="36" t="n"/>
      <c r="DM477" s="36" t="n"/>
      <c r="DN477" s="36" t="n"/>
      <c r="DO477" s="36" t="n"/>
      <c r="DP477" s="36" t="n"/>
      <c r="DQ477" s="36" t="n"/>
      <c r="DR477" s="36" t="n"/>
      <c r="DS477" s="36" t="n"/>
      <c r="DT477" s="36" t="n"/>
      <c r="DU477" s="36" t="n"/>
      <c r="DV477" s="36" t="n"/>
      <c r="DW477" s="36" t="n"/>
      <c r="DX477" s="36" t="n"/>
      <c r="DY477" s="36" t="n"/>
      <c r="DZ477" s="36" t="n"/>
      <c r="EA477" s="36" t="n"/>
      <c r="EB477" s="36" t="n"/>
      <c r="EC477" s="36" t="n"/>
      <c r="ED477" s="36" t="n"/>
      <c r="EE477" s="36" t="n"/>
      <c r="EF477" s="36" t="n"/>
      <c r="EG477" s="36" t="n"/>
      <c r="EH477" s="36" t="n"/>
      <c r="EI477" s="36" t="n"/>
      <c r="EJ477" s="36" t="n"/>
      <c r="EK477" s="36" t="n"/>
      <c r="EL477" s="36" t="n"/>
      <c r="EM477" s="36" t="n"/>
      <c r="EN477" s="36" t="n"/>
    </row>
    <row r="478">
      <c r="A478" s="36" t="n"/>
      <c r="B478" s="36" t="n"/>
      <c r="C478" s="144" t="n"/>
      <c r="D478" s="144" t="n"/>
      <c r="E478" s="135" t="n"/>
      <c r="F478" s="135" t="n"/>
      <c r="G478" s="135" t="n"/>
      <c r="H478" s="135" t="n"/>
      <c r="I478" s="135" t="n"/>
      <c r="J478" s="135" t="n"/>
      <c r="K478" s="135" t="n"/>
      <c r="L478" s="135" t="n"/>
      <c r="M478" s="135" t="n"/>
      <c r="N478" s="135" t="n"/>
      <c r="O478" s="135" t="n"/>
      <c r="P478" s="135" t="n"/>
      <c r="Q478" s="135" t="n"/>
      <c r="R478" s="135" t="n"/>
      <c r="S478" s="135" t="n"/>
      <c r="T478" s="135" t="n"/>
      <c r="U478" s="135" t="n"/>
      <c r="V478" s="135" t="n"/>
      <c r="W478" s="135" t="n"/>
      <c r="X478" s="135" t="n"/>
      <c r="Y478" s="135" t="n"/>
      <c r="Z478" s="135" t="n"/>
      <c r="AA478" s="135" t="n"/>
      <c r="AB478" s="135" t="n"/>
      <c r="AC478" s="135" t="n"/>
      <c r="AD478" s="135" t="n"/>
      <c r="AE478" s="135" t="n"/>
      <c r="AF478" s="135" t="n"/>
      <c r="AG478" s="135" t="n"/>
      <c r="AH478" s="135" t="n"/>
      <c r="AI478" s="135" t="n"/>
      <c r="AJ478" s="135" t="n"/>
      <c r="AK478" s="135" t="n"/>
      <c r="AL478" s="135" t="n"/>
      <c r="AM478" s="135" t="n"/>
      <c r="AN478" s="135" t="n"/>
      <c r="AO478" s="135" t="n"/>
      <c r="AP478" s="135" t="n"/>
      <c r="AQ478" s="135" t="n"/>
      <c r="AR478" s="135" t="n"/>
      <c r="AS478" s="135" t="n"/>
      <c r="AT478" s="135" t="n"/>
      <c r="AU478" s="135" t="n"/>
      <c r="AV478" s="135" t="n"/>
      <c r="AW478" s="135" t="n"/>
      <c r="AX478" s="135" t="n"/>
      <c r="AY478" s="135" t="n"/>
      <c r="AZ478" s="135" t="n"/>
      <c r="BA478" s="135" t="n"/>
      <c r="BB478" s="135" t="n"/>
      <c r="BC478" s="135" t="n"/>
      <c r="BD478" s="135" t="n"/>
      <c r="BE478" s="135" t="n"/>
      <c r="BF478" s="135" t="n"/>
      <c r="BG478" s="135" t="n"/>
      <c r="BH478" s="135" t="n"/>
      <c r="BI478" s="135" t="n"/>
      <c r="BJ478" s="135" t="n"/>
      <c r="BK478" s="135" t="n"/>
      <c r="BL478" s="135" t="n"/>
      <c r="BM478" s="135" t="n"/>
      <c r="BN478" s="135" t="n"/>
      <c r="BO478" s="135" t="n"/>
      <c r="BP478" s="135" t="n"/>
      <c r="BQ478" s="135" t="n"/>
      <c r="BR478" s="135" t="n"/>
      <c r="BS478" s="135" t="n"/>
      <c r="BT478" s="135" t="n"/>
      <c r="BU478" s="135" t="n"/>
      <c r="BV478" s="135" t="n"/>
      <c r="BW478" s="135" t="n"/>
      <c r="BX478" s="135" t="n"/>
      <c r="BY478" s="135" t="n"/>
      <c r="BZ478" s="135" t="n"/>
      <c r="CA478" s="135" t="n"/>
      <c r="CB478" s="135" t="n"/>
      <c r="CC478" s="135" t="n"/>
      <c r="CD478" s="135" t="n"/>
      <c r="CE478" s="135" t="n"/>
      <c r="CF478" s="135" t="n"/>
      <c r="CG478" s="135" t="n"/>
      <c r="CH478" s="135" t="n"/>
      <c r="CI478" s="135" t="n"/>
      <c r="CJ478" s="135" t="n"/>
      <c r="CK478" s="135" t="n"/>
      <c r="CL478" s="135" t="n"/>
      <c r="CM478" s="135" t="n"/>
      <c r="CN478" s="135" t="n"/>
      <c r="CO478" s="135" t="n"/>
      <c r="CP478" s="135" t="n"/>
      <c r="CQ478" s="135" t="n"/>
      <c r="CR478" s="135" t="n"/>
      <c r="CU478" s="36" t="n"/>
      <c r="CV478" s="36" t="n"/>
      <c r="CW478" s="36" t="n"/>
      <c r="CX478" s="36" t="n"/>
      <c r="CY478" s="36" t="n"/>
      <c r="CZ478" s="36" t="n"/>
      <c r="DA478" s="36" t="n"/>
      <c r="DB478" s="36" t="n"/>
      <c r="DC478" s="36" t="n"/>
      <c r="DD478" s="36" t="n"/>
      <c r="DE478" s="36" t="n"/>
      <c r="DF478" s="36" t="n"/>
      <c r="DG478" s="36" t="n"/>
      <c r="DH478" s="36" t="n"/>
      <c r="DI478" s="36" t="n"/>
      <c r="DJ478" s="36" t="n"/>
      <c r="DK478" s="36" t="n"/>
      <c r="DL478" s="36" t="n"/>
      <c r="DM478" s="36" t="n"/>
      <c r="DN478" s="36" t="n"/>
      <c r="DO478" s="36" t="n"/>
      <c r="DP478" s="36" t="n"/>
      <c r="DQ478" s="36" t="n"/>
      <c r="DR478" s="36" t="n"/>
      <c r="DS478" s="36" t="n"/>
      <c r="DT478" s="36" t="n"/>
      <c r="DU478" s="36" t="n"/>
      <c r="DV478" s="36" t="n"/>
      <c r="DW478" s="36" t="n"/>
      <c r="DX478" s="36" t="n"/>
      <c r="DY478" s="36" t="n"/>
      <c r="DZ478" s="36" t="n"/>
      <c r="EA478" s="36" t="n"/>
      <c r="EB478" s="36" t="n"/>
      <c r="EC478" s="36" t="n"/>
      <c r="ED478" s="36" t="n"/>
      <c r="EE478" s="36" t="n"/>
      <c r="EF478" s="36" t="n"/>
      <c r="EG478" s="36" t="n"/>
      <c r="EH478" s="36" t="n"/>
      <c r="EI478" s="36" t="n"/>
      <c r="EJ478" s="36" t="n"/>
      <c r="EK478" s="36" t="n"/>
      <c r="EL478" s="36" t="n"/>
      <c r="EM478" s="36" t="n"/>
      <c r="EN478" s="36" t="n"/>
    </row>
    <row r="479">
      <c r="A479" s="36" t="n"/>
      <c r="B479" s="36" t="n"/>
      <c r="C479" s="144" t="n"/>
      <c r="D479" s="144" t="n"/>
      <c r="E479" s="135" t="n"/>
      <c r="F479" s="135" t="n"/>
      <c r="G479" s="135" t="n"/>
      <c r="H479" s="135" t="n"/>
      <c r="I479" s="135" t="n"/>
      <c r="J479" s="135" t="n"/>
      <c r="K479" s="135" t="n"/>
      <c r="L479" s="135" t="n"/>
      <c r="M479" s="135" t="n"/>
      <c r="N479" s="135" t="n"/>
      <c r="O479" s="135" t="n"/>
      <c r="P479" s="135" t="n"/>
      <c r="Q479" s="135" t="n"/>
      <c r="R479" s="135" t="n"/>
      <c r="S479" s="135" t="n"/>
      <c r="T479" s="135" t="n"/>
      <c r="U479" s="135" t="n"/>
      <c r="V479" s="135" t="n"/>
      <c r="W479" s="135" t="n"/>
      <c r="X479" s="135" t="n"/>
      <c r="Y479" s="135" t="n"/>
      <c r="Z479" s="135" t="n"/>
      <c r="AA479" s="135" t="n"/>
      <c r="AB479" s="135" t="n"/>
      <c r="AC479" s="135" t="n"/>
      <c r="AD479" s="135" t="n"/>
      <c r="AE479" s="135" t="n"/>
      <c r="AF479" s="135" t="n"/>
      <c r="AG479" s="135" t="n"/>
      <c r="AH479" s="135" t="n"/>
      <c r="AI479" s="135" t="n"/>
      <c r="AJ479" s="135" t="n"/>
      <c r="AK479" s="135" t="n"/>
      <c r="AL479" s="135" t="n"/>
      <c r="AM479" s="135" t="n"/>
      <c r="AN479" s="135" t="n"/>
      <c r="AO479" s="135" t="n"/>
      <c r="AP479" s="135" t="n"/>
      <c r="AQ479" s="135" t="n"/>
      <c r="AR479" s="135" t="n"/>
      <c r="AS479" s="135" t="n"/>
      <c r="AT479" s="135" t="n"/>
      <c r="AU479" s="135" t="n"/>
      <c r="AV479" s="135" t="n"/>
      <c r="AW479" s="135" t="n"/>
      <c r="AX479" s="135" t="n"/>
      <c r="AY479" s="135" t="n"/>
      <c r="AZ479" s="135" t="n"/>
      <c r="BA479" s="135" t="n"/>
      <c r="BB479" s="135" t="n"/>
      <c r="BC479" s="135" t="n"/>
      <c r="BD479" s="135" t="n"/>
      <c r="BE479" s="135" t="n"/>
      <c r="BF479" s="135" t="n"/>
      <c r="BG479" s="135" t="n"/>
      <c r="BH479" s="135" t="n"/>
      <c r="BI479" s="135" t="n"/>
      <c r="BJ479" s="135" t="n"/>
      <c r="BK479" s="135" t="n"/>
      <c r="BL479" s="135" t="n"/>
      <c r="BM479" s="135" t="n"/>
      <c r="BN479" s="135" t="n"/>
      <c r="BO479" s="135" t="n"/>
      <c r="BP479" s="135" t="n"/>
      <c r="BQ479" s="135" t="n"/>
      <c r="BR479" s="135" t="n"/>
      <c r="BS479" s="135" t="n"/>
      <c r="BT479" s="135" t="n"/>
      <c r="BU479" s="135" t="n"/>
      <c r="BV479" s="135" t="n"/>
      <c r="BW479" s="135" t="n"/>
      <c r="BX479" s="135" t="n"/>
      <c r="BY479" s="135" t="n"/>
      <c r="BZ479" s="135" t="n"/>
      <c r="CA479" s="135" t="n"/>
      <c r="CB479" s="135" t="n"/>
      <c r="CC479" s="135" t="n"/>
      <c r="CD479" s="135" t="n"/>
      <c r="CE479" s="135" t="n"/>
      <c r="CF479" s="135" t="n"/>
      <c r="CG479" s="135" t="n"/>
      <c r="CH479" s="135" t="n"/>
      <c r="CI479" s="135" t="n"/>
      <c r="CJ479" s="135" t="n"/>
      <c r="CK479" s="135" t="n"/>
      <c r="CL479" s="135" t="n"/>
      <c r="CM479" s="135" t="n"/>
      <c r="CN479" s="135" t="n"/>
      <c r="CO479" s="135" t="n"/>
      <c r="CP479" s="135" t="n"/>
      <c r="CQ479" s="135" t="n"/>
      <c r="CR479" s="135" t="n"/>
      <c r="CU479" s="36" t="n"/>
      <c r="CV479" s="36" t="n"/>
      <c r="CW479" s="36" t="n"/>
      <c r="CX479" s="36" t="n"/>
      <c r="CY479" s="36" t="n"/>
      <c r="CZ479" s="36" t="n"/>
      <c r="DA479" s="36" t="n"/>
      <c r="DB479" s="36" t="n"/>
      <c r="DC479" s="36" t="n"/>
      <c r="DD479" s="36" t="n"/>
      <c r="DE479" s="36" t="n"/>
      <c r="DF479" s="36" t="n"/>
      <c r="DG479" s="36" t="n"/>
      <c r="DH479" s="36" t="n"/>
      <c r="DI479" s="36" t="n"/>
      <c r="DJ479" s="36" t="n"/>
      <c r="DK479" s="36" t="n"/>
      <c r="DL479" s="36" t="n"/>
      <c r="DM479" s="36" t="n"/>
      <c r="DN479" s="36" t="n"/>
      <c r="DO479" s="36" t="n"/>
      <c r="DP479" s="36" t="n"/>
      <c r="DQ479" s="36" t="n"/>
      <c r="DR479" s="36" t="n"/>
      <c r="DS479" s="36" t="n"/>
      <c r="DT479" s="36" t="n"/>
      <c r="DU479" s="36" t="n"/>
      <c r="DV479" s="36" t="n"/>
      <c r="DW479" s="36" t="n"/>
      <c r="DX479" s="36" t="n"/>
      <c r="DY479" s="36" t="n"/>
      <c r="DZ479" s="36" t="n"/>
      <c r="EA479" s="36" t="n"/>
      <c r="EB479" s="36" t="n"/>
      <c r="EC479" s="36" t="n"/>
      <c r="ED479" s="36" t="n"/>
      <c r="EE479" s="36" t="n"/>
      <c r="EF479" s="36" t="n"/>
      <c r="EG479" s="36" t="n"/>
      <c r="EH479" s="36" t="n"/>
      <c r="EI479" s="36" t="n"/>
      <c r="EJ479" s="36" t="n"/>
      <c r="EK479" s="36" t="n"/>
      <c r="EL479" s="36" t="n"/>
      <c r="EM479" s="36" t="n"/>
      <c r="EN479" s="36" t="n"/>
    </row>
    <row r="480">
      <c r="A480" s="36" t="n"/>
      <c r="B480" s="36" t="n"/>
      <c r="C480" s="144" t="n"/>
      <c r="D480" s="144" t="n"/>
      <c r="E480" s="135" t="n"/>
      <c r="F480" s="135" t="n"/>
      <c r="G480" s="135" t="n"/>
      <c r="H480" s="135" t="n"/>
      <c r="I480" s="135" t="n"/>
      <c r="J480" s="135" t="n"/>
      <c r="K480" s="135" t="n"/>
      <c r="L480" s="135" t="n"/>
      <c r="M480" s="135" t="n"/>
      <c r="N480" s="135" t="n"/>
      <c r="O480" s="135" t="n"/>
      <c r="P480" s="135" t="n"/>
      <c r="Q480" s="135" t="n"/>
      <c r="R480" s="135" t="n"/>
      <c r="S480" s="135" t="n"/>
      <c r="T480" s="135" t="n"/>
      <c r="U480" s="135" t="n"/>
      <c r="V480" s="135" t="n"/>
      <c r="W480" s="135" t="n"/>
      <c r="X480" s="135" t="n"/>
      <c r="Y480" s="135" t="n"/>
      <c r="Z480" s="135" t="n"/>
      <c r="AA480" s="135" t="n"/>
      <c r="AB480" s="135" t="n"/>
      <c r="AC480" s="135" t="n"/>
      <c r="AD480" s="135" t="n"/>
      <c r="AE480" s="135" t="n"/>
      <c r="AF480" s="135" t="n"/>
      <c r="AG480" s="135" t="n"/>
      <c r="AH480" s="135" t="n"/>
      <c r="AI480" s="135" t="n"/>
      <c r="AJ480" s="135" t="n"/>
      <c r="AK480" s="135" t="n"/>
      <c r="AL480" s="135" t="n"/>
      <c r="AM480" s="135" t="n"/>
      <c r="AN480" s="135" t="n"/>
      <c r="AO480" s="135" t="n"/>
      <c r="AP480" s="135" t="n"/>
      <c r="AQ480" s="135" t="n"/>
      <c r="AR480" s="135" t="n"/>
      <c r="AS480" s="135" t="n"/>
      <c r="AT480" s="135" t="n"/>
      <c r="AU480" s="135" t="n"/>
      <c r="AV480" s="135" t="n"/>
      <c r="AW480" s="135" t="n"/>
      <c r="AX480" s="135" t="n"/>
      <c r="AY480" s="135" t="n"/>
      <c r="AZ480" s="135" t="n"/>
      <c r="BA480" s="135" t="n"/>
      <c r="BB480" s="135" t="n"/>
      <c r="BC480" s="135" t="n"/>
      <c r="BD480" s="135" t="n"/>
      <c r="BE480" s="135" t="n"/>
      <c r="BF480" s="135" t="n"/>
      <c r="BG480" s="135" t="n"/>
      <c r="BH480" s="135" t="n"/>
      <c r="BI480" s="135" t="n"/>
      <c r="BJ480" s="135" t="n"/>
      <c r="BK480" s="135" t="n"/>
      <c r="BL480" s="135" t="n"/>
      <c r="BM480" s="135" t="n"/>
      <c r="BN480" s="135" t="n"/>
      <c r="BO480" s="135" t="n"/>
      <c r="BP480" s="135" t="n"/>
      <c r="BQ480" s="135" t="n"/>
      <c r="BR480" s="135" t="n"/>
      <c r="BS480" s="135" t="n"/>
      <c r="BT480" s="135" t="n"/>
      <c r="BU480" s="135" t="n"/>
      <c r="BV480" s="135" t="n"/>
      <c r="BW480" s="135" t="n"/>
      <c r="BX480" s="135" t="n"/>
      <c r="BY480" s="135" t="n"/>
      <c r="BZ480" s="135" t="n"/>
      <c r="CA480" s="135" t="n"/>
      <c r="CB480" s="135" t="n"/>
      <c r="CC480" s="135" t="n"/>
      <c r="CD480" s="135" t="n"/>
      <c r="CE480" s="135" t="n"/>
      <c r="CF480" s="135" t="n"/>
      <c r="CG480" s="135" t="n"/>
      <c r="CH480" s="135" t="n"/>
      <c r="CI480" s="135" t="n"/>
      <c r="CJ480" s="135" t="n"/>
      <c r="CK480" s="135" t="n"/>
      <c r="CL480" s="135" t="n"/>
      <c r="CM480" s="135" t="n"/>
      <c r="CN480" s="135" t="n"/>
      <c r="CO480" s="135" t="n"/>
      <c r="CP480" s="135" t="n"/>
      <c r="CQ480" s="135" t="n"/>
      <c r="CR480" s="135" t="n"/>
      <c r="CU480" s="36" t="n"/>
      <c r="CV480" s="36" t="n"/>
      <c r="CW480" s="36" t="n"/>
      <c r="CX480" s="36" t="n"/>
      <c r="CY480" s="36" t="n"/>
      <c r="CZ480" s="36" t="n"/>
      <c r="DA480" s="36" t="n"/>
      <c r="DB480" s="36" t="n"/>
      <c r="DC480" s="36" t="n"/>
      <c r="DD480" s="36" t="n"/>
      <c r="DE480" s="36" t="n"/>
      <c r="DF480" s="36" t="n"/>
      <c r="DG480" s="36" t="n"/>
      <c r="DH480" s="36" t="n"/>
      <c r="DI480" s="36" t="n"/>
      <c r="DJ480" s="36" t="n"/>
      <c r="DK480" s="36" t="n"/>
      <c r="DL480" s="36" t="n"/>
      <c r="DM480" s="36" t="n"/>
      <c r="DN480" s="36" t="n"/>
      <c r="DO480" s="36" t="n"/>
      <c r="DP480" s="36" t="n"/>
      <c r="DQ480" s="36" t="n"/>
      <c r="DR480" s="36" t="n"/>
      <c r="DS480" s="36" t="n"/>
      <c r="DT480" s="36" t="n"/>
      <c r="DU480" s="36" t="n"/>
      <c r="DV480" s="36" t="n"/>
      <c r="DW480" s="36" t="n"/>
      <c r="DX480" s="36" t="n"/>
      <c r="DY480" s="36" t="n"/>
      <c r="DZ480" s="36" t="n"/>
      <c r="EA480" s="36" t="n"/>
      <c r="EB480" s="36" t="n"/>
      <c r="EC480" s="36" t="n"/>
      <c r="ED480" s="36" t="n"/>
      <c r="EE480" s="36" t="n"/>
      <c r="EF480" s="36" t="n"/>
      <c r="EG480" s="36" t="n"/>
      <c r="EH480" s="36" t="n"/>
      <c r="EI480" s="36" t="n"/>
      <c r="EJ480" s="36" t="n"/>
      <c r="EK480" s="36" t="n"/>
      <c r="EL480" s="36" t="n"/>
      <c r="EM480" s="36" t="n"/>
      <c r="EN480" s="36" t="n"/>
    </row>
    <row r="481">
      <c r="A481" s="36" t="n"/>
      <c r="B481" s="36" t="n"/>
      <c r="C481" s="144" t="n"/>
      <c r="D481" s="144" t="n"/>
      <c r="E481" s="135" t="n"/>
      <c r="F481" s="135" t="n"/>
      <c r="G481" s="135" t="n"/>
      <c r="H481" s="135" t="n"/>
      <c r="I481" s="135" t="n"/>
      <c r="J481" s="135" t="n"/>
      <c r="K481" s="135" t="n"/>
      <c r="L481" s="135" t="n"/>
      <c r="M481" s="135" t="n"/>
      <c r="N481" s="135" t="n"/>
      <c r="O481" s="135" t="n"/>
      <c r="P481" s="135" t="n"/>
      <c r="Q481" s="135" t="n"/>
      <c r="R481" s="135" t="n"/>
      <c r="S481" s="135" t="n"/>
      <c r="T481" s="135" t="n"/>
      <c r="U481" s="135" t="n"/>
      <c r="V481" s="135" t="n"/>
      <c r="W481" s="135" t="n"/>
      <c r="X481" s="135" t="n"/>
      <c r="Y481" s="135" t="n"/>
      <c r="Z481" s="135" t="n"/>
      <c r="AA481" s="135" t="n"/>
      <c r="AB481" s="135" t="n"/>
      <c r="AC481" s="135" t="n"/>
      <c r="AD481" s="135" t="n"/>
      <c r="AE481" s="135" t="n"/>
      <c r="AF481" s="135" t="n"/>
      <c r="AG481" s="135" t="n"/>
      <c r="AH481" s="135" t="n"/>
      <c r="AI481" s="135" t="n"/>
      <c r="AJ481" s="135" t="n"/>
      <c r="AK481" s="135" t="n"/>
      <c r="AL481" s="135" t="n"/>
      <c r="AM481" s="135" t="n"/>
      <c r="AN481" s="135" t="n"/>
      <c r="AO481" s="135" t="n"/>
      <c r="AP481" s="135" t="n"/>
      <c r="AQ481" s="135" t="n"/>
      <c r="AR481" s="135" t="n"/>
      <c r="AS481" s="135" t="n"/>
      <c r="AT481" s="135" t="n"/>
      <c r="AU481" s="135" t="n"/>
      <c r="AV481" s="135" t="n"/>
      <c r="AW481" s="135" t="n"/>
      <c r="AX481" s="135" t="n"/>
      <c r="AY481" s="135" t="n"/>
      <c r="AZ481" s="135" t="n"/>
      <c r="BA481" s="135" t="n"/>
      <c r="BB481" s="135" t="n"/>
      <c r="BC481" s="135" t="n"/>
      <c r="BD481" s="135" t="n"/>
      <c r="BE481" s="135" t="n"/>
      <c r="BF481" s="135" t="n"/>
      <c r="BG481" s="135" t="n"/>
      <c r="BH481" s="135" t="n"/>
      <c r="BI481" s="135" t="n"/>
      <c r="BJ481" s="135" t="n"/>
      <c r="BK481" s="135" t="n"/>
      <c r="BL481" s="135" t="n"/>
      <c r="BM481" s="135" t="n"/>
      <c r="BN481" s="135" t="n"/>
      <c r="BO481" s="135" t="n"/>
      <c r="BP481" s="135" t="n"/>
      <c r="BQ481" s="135" t="n"/>
      <c r="BR481" s="135" t="n"/>
      <c r="BS481" s="135" t="n"/>
      <c r="BT481" s="135" t="n"/>
      <c r="BU481" s="135" t="n"/>
      <c r="BV481" s="135" t="n"/>
      <c r="BW481" s="135" t="n"/>
      <c r="BX481" s="135" t="n"/>
      <c r="BY481" s="135" t="n"/>
      <c r="BZ481" s="135" t="n"/>
      <c r="CA481" s="135" t="n"/>
      <c r="CB481" s="135" t="n"/>
      <c r="CC481" s="135" t="n"/>
      <c r="CD481" s="135" t="n"/>
      <c r="CE481" s="135" t="n"/>
      <c r="CF481" s="135" t="n"/>
      <c r="CG481" s="135" t="n"/>
      <c r="CH481" s="135" t="n"/>
      <c r="CI481" s="135" t="n"/>
      <c r="CJ481" s="135" t="n"/>
      <c r="CK481" s="135" t="n"/>
      <c r="CL481" s="135" t="n"/>
      <c r="CM481" s="135" t="n"/>
      <c r="CN481" s="135" t="n"/>
      <c r="CO481" s="135" t="n"/>
      <c r="CP481" s="135" t="n"/>
      <c r="CQ481" s="135" t="n"/>
      <c r="CR481" s="135" t="n"/>
      <c r="CU481" s="36" t="n"/>
      <c r="CV481" s="36" t="n"/>
      <c r="CW481" s="36" t="n"/>
      <c r="CX481" s="36" t="n"/>
      <c r="CY481" s="36" t="n"/>
      <c r="CZ481" s="36" t="n"/>
      <c r="DA481" s="36" t="n"/>
      <c r="DB481" s="36" t="n"/>
      <c r="DC481" s="36" t="n"/>
      <c r="DD481" s="36" t="n"/>
      <c r="DE481" s="36" t="n"/>
      <c r="DF481" s="36" t="n"/>
      <c r="DG481" s="36" t="n"/>
      <c r="DH481" s="36" t="n"/>
      <c r="DI481" s="36" t="n"/>
      <c r="DJ481" s="36" t="n"/>
      <c r="DK481" s="36" t="n"/>
      <c r="DL481" s="36" t="n"/>
      <c r="DM481" s="36" t="n"/>
      <c r="DN481" s="36" t="n"/>
      <c r="DO481" s="36" t="n"/>
      <c r="DP481" s="36" t="n"/>
      <c r="DQ481" s="36" t="n"/>
      <c r="DR481" s="36" t="n"/>
      <c r="DS481" s="36" t="n"/>
      <c r="DT481" s="36" t="n"/>
      <c r="DU481" s="36" t="n"/>
      <c r="DV481" s="36" t="n"/>
      <c r="DW481" s="36" t="n"/>
      <c r="DX481" s="36" t="n"/>
      <c r="DY481" s="36" t="n"/>
      <c r="DZ481" s="36" t="n"/>
      <c r="EA481" s="36" t="n"/>
      <c r="EB481" s="36" t="n"/>
      <c r="EC481" s="36" t="n"/>
      <c r="ED481" s="36" t="n"/>
      <c r="EE481" s="36" t="n"/>
      <c r="EF481" s="36" t="n"/>
      <c r="EG481" s="36" t="n"/>
      <c r="EH481" s="36" t="n"/>
      <c r="EI481" s="36" t="n"/>
      <c r="EJ481" s="36" t="n"/>
      <c r="EK481" s="36" t="n"/>
      <c r="EL481" s="36" t="n"/>
      <c r="EM481" s="36" t="n"/>
      <c r="EN481" s="36" t="n"/>
    </row>
    <row r="482">
      <c r="A482" s="36" t="n"/>
      <c r="B482" s="36" t="n"/>
      <c r="C482" s="144" t="n"/>
      <c r="D482" s="144" t="n"/>
      <c r="E482" s="135" t="n"/>
      <c r="F482" s="135" t="n"/>
      <c r="G482" s="135" t="n"/>
      <c r="H482" s="135" t="n"/>
      <c r="I482" s="135" t="n"/>
      <c r="J482" s="135" t="n"/>
      <c r="K482" s="135" t="n"/>
      <c r="L482" s="135" t="n"/>
      <c r="M482" s="135" t="n"/>
      <c r="N482" s="135" t="n"/>
      <c r="O482" s="135" t="n"/>
      <c r="P482" s="135" t="n"/>
      <c r="Q482" s="135" t="n"/>
      <c r="R482" s="135" t="n"/>
      <c r="S482" s="135" t="n"/>
      <c r="T482" s="135" t="n"/>
      <c r="U482" s="135" t="n"/>
      <c r="V482" s="135" t="n"/>
      <c r="W482" s="135" t="n"/>
      <c r="X482" s="135" t="n"/>
      <c r="Y482" s="135" t="n"/>
      <c r="Z482" s="135" t="n"/>
      <c r="AA482" s="135" t="n"/>
      <c r="AB482" s="135" t="n"/>
      <c r="AC482" s="135" t="n"/>
      <c r="AD482" s="135" t="n"/>
      <c r="AE482" s="135" t="n"/>
      <c r="AF482" s="135" t="n"/>
      <c r="AG482" s="135" t="n"/>
      <c r="AH482" s="135" t="n"/>
      <c r="AI482" s="135" t="n"/>
      <c r="AJ482" s="135" t="n"/>
      <c r="AK482" s="135" t="n"/>
      <c r="AL482" s="135" t="n"/>
      <c r="AM482" s="135" t="n"/>
      <c r="AN482" s="135" t="n"/>
      <c r="AO482" s="135" t="n"/>
      <c r="AP482" s="135" t="n"/>
      <c r="AQ482" s="135" t="n"/>
      <c r="AR482" s="135" t="n"/>
      <c r="AS482" s="135" t="n"/>
      <c r="AT482" s="135" t="n"/>
      <c r="AU482" s="135" t="n"/>
      <c r="AV482" s="135" t="n"/>
      <c r="AW482" s="135" t="n"/>
      <c r="AX482" s="135" t="n"/>
      <c r="AY482" s="135" t="n"/>
      <c r="AZ482" s="135" t="n"/>
      <c r="BA482" s="135" t="n"/>
      <c r="BB482" s="135" t="n"/>
      <c r="BC482" s="135" t="n"/>
      <c r="BD482" s="135" t="n"/>
      <c r="BE482" s="135" t="n"/>
      <c r="BF482" s="135" t="n"/>
      <c r="BG482" s="135" t="n"/>
      <c r="BH482" s="135" t="n"/>
      <c r="BI482" s="135" t="n"/>
      <c r="BJ482" s="135" t="n"/>
      <c r="BK482" s="135" t="n"/>
      <c r="BL482" s="135" t="n"/>
      <c r="BM482" s="135" t="n"/>
      <c r="BN482" s="135" t="n"/>
      <c r="BO482" s="135" t="n"/>
      <c r="BP482" s="135" t="n"/>
      <c r="BQ482" s="135" t="n"/>
      <c r="BR482" s="135" t="n"/>
      <c r="BS482" s="135" t="n"/>
      <c r="BT482" s="135" t="n"/>
      <c r="BU482" s="135" t="n"/>
      <c r="BV482" s="135" t="n"/>
      <c r="BW482" s="135" t="n"/>
      <c r="BX482" s="135" t="n"/>
      <c r="BY482" s="135" t="n"/>
      <c r="BZ482" s="135" t="n"/>
      <c r="CA482" s="135" t="n"/>
      <c r="CB482" s="135" t="n"/>
      <c r="CC482" s="135" t="n"/>
      <c r="CD482" s="135" t="n"/>
      <c r="CE482" s="135" t="n"/>
      <c r="CF482" s="135" t="n"/>
      <c r="CG482" s="135" t="n"/>
      <c r="CH482" s="135" t="n"/>
      <c r="CI482" s="135" t="n"/>
      <c r="CJ482" s="135" t="n"/>
      <c r="CK482" s="135" t="n"/>
      <c r="CL482" s="135" t="n"/>
      <c r="CM482" s="135" t="n"/>
      <c r="CN482" s="135" t="n"/>
      <c r="CO482" s="135" t="n"/>
      <c r="CP482" s="135" t="n"/>
      <c r="CQ482" s="135" t="n"/>
      <c r="CR482" s="135" t="n"/>
      <c r="CU482" s="36" t="n"/>
      <c r="CV482" s="36" t="n"/>
      <c r="CW482" s="36" t="n"/>
      <c r="CX482" s="36" t="n"/>
      <c r="CY482" s="36" t="n"/>
      <c r="CZ482" s="36" t="n"/>
      <c r="DA482" s="36" t="n"/>
      <c r="DB482" s="36" t="n"/>
      <c r="DC482" s="36" t="n"/>
      <c r="DD482" s="36" t="n"/>
      <c r="DE482" s="36" t="n"/>
      <c r="DF482" s="36" t="n"/>
      <c r="DG482" s="36" t="n"/>
      <c r="DH482" s="36" t="n"/>
      <c r="DI482" s="36" t="n"/>
      <c r="DJ482" s="36" t="n"/>
      <c r="DK482" s="36" t="n"/>
      <c r="DL482" s="36" t="n"/>
      <c r="DM482" s="36" t="n"/>
      <c r="DN482" s="36" t="n"/>
      <c r="DO482" s="36" t="n"/>
      <c r="DP482" s="36" t="n"/>
      <c r="DQ482" s="36" t="n"/>
      <c r="DR482" s="36" t="n"/>
      <c r="DS482" s="36" t="n"/>
      <c r="DT482" s="36" t="n"/>
      <c r="DU482" s="36" t="n"/>
      <c r="DV482" s="36" t="n"/>
      <c r="DW482" s="36" t="n"/>
      <c r="DX482" s="36" t="n"/>
      <c r="DY482" s="36" t="n"/>
      <c r="DZ482" s="36" t="n"/>
      <c r="EA482" s="36" t="n"/>
      <c r="EB482" s="36" t="n"/>
      <c r="EC482" s="36" t="n"/>
      <c r="ED482" s="36" t="n"/>
      <c r="EE482" s="36" t="n"/>
      <c r="EF482" s="36" t="n"/>
      <c r="EG482" s="36" t="n"/>
      <c r="EH482" s="36" t="n"/>
      <c r="EI482" s="36" t="n"/>
      <c r="EJ482" s="36" t="n"/>
      <c r="EK482" s="36" t="n"/>
      <c r="EL482" s="36" t="n"/>
      <c r="EM482" s="36" t="n"/>
      <c r="EN482" s="36" t="n"/>
    </row>
    <row r="483">
      <c r="A483" s="36" t="n"/>
      <c r="B483" s="36" t="n"/>
      <c r="C483" s="144" t="n"/>
      <c r="D483" s="144" t="n"/>
      <c r="E483" s="135" t="n"/>
      <c r="F483" s="135" t="n"/>
      <c r="G483" s="135" t="n"/>
      <c r="H483" s="135" t="n"/>
      <c r="I483" s="135" t="n"/>
      <c r="J483" s="135" t="n"/>
      <c r="K483" s="135" t="n"/>
      <c r="L483" s="135" t="n"/>
      <c r="M483" s="135" t="n"/>
      <c r="N483" s="135" t="n"/>
      <c r="O483" s="135" t="n"/>
      <c r="P483" s="135" t="n"/>
      <c r="Q483" s="135" t="n"/>
      <c r="R483" s="135" t="n"/>
      <c r="S483" s="135" t="n"/>
      <c r="T483" s="135" t="n"/>
      <c r="U483" s="135" t="n"/>
      <c r="V483" s="135" t="n"/>
      <c r="W483" s="135" t="n"/>
      <c r="X483" s="135" t="n"/>
      <c r="Y483" s="135" t="n"/>
      <c r="Z483" s="135" t="n"/>
      <c r="AA483" s="135" t="n"/>
      <c r="AB483" s="135" t="n"/>
      <c r="AC483" s="135" t="n"/>
      <c r="AD483" s="135" t="n"/>
      <c r="AE483" s="135" t="n"/>
      <c r="AF483" s="135" t="n"/>
      <c r="AG483" s="135" t="n"/>
      <c r="AH483" s="135" t="n"/>
      <c r="AI483" s="135" t="n"/>
      <c r="AJ483" s="135" t="n"/>
      <c r="AK483" s="135" t="n"/>
      <c r="AL483" s="135" t="n"/>
      <c r="AM483" s="135" t="n"/>
      <c r="AN483" s="135" t="n"/>
      <c r="AO483" s="135" t="n"/>
      <c r="AP483" s="135" t="n"/>
      <c r="AQ483" s="135" t="n"/>
      <c r="AR483" s="135" t="n"/>
      <c r="AS483" s="135" t="n"/>
      <c r="AT483" s="135" t="n"/>
      <c r="AU483" s="135" t="n"/>
      <c r="AV483" s="135" t="n"/>
      <c r="AW483" s="135" t="n"/>
      <c r="AX483" s="135" t="n"/>
      <c r="AY483" s="135" t="n"/>
      <c r="AZ483" s="135" t="n"/>
      <c r="BA483" s="135" t="n"/>
      <c r="BB483" s="135" t="n"/>
      <c r="BC483" s="135" t="n"/>
      <c r="BD483" s="135" t="n"/>
      <c r="BE483" s="135" t="n"/>
      <c r="BF483" s="135" t="n"/>
      <c r="BG483" s="135" t="n"/>
      <c r="BH483" s="135" t="n"/>
      <c r="BI483" s="135" t="n"/>
      <c r="BJ483" s="135" t="n"/>
      <c r="BK483" s="135" t="n"/>
      <c r="BL483" s="135" t="n"/>
      <c r="BM483" s="135" t="n"/>
      <c r="BN483" s="135" t="n"/>
      <c r="BO483" s="135" t="n"/>
      <c r="BP483" s="135" t="n"/>
      <c r="BQ483" s="135" t="n"/>
      <c r="BR483" s="135" t="n"/>
      <c r="BS483" s="135" t="n"/>
      <c r="BT483" s="135" t="n"/>
      <c r="BU483" s="135" t="n"/>
      <c r="BV483" s="135" t="n"/>
      <c r="BW483" s="135" t="n"/>
      <c r="BX483" s="135" t="n"/>
      <c r="BY483" s="135" t="n"/>
      <c r="BZ483" s="135" t="n"/>
      <c r="CA483" s="135" t="n"/>
      <c r="CB483" s="135" t="n"/>
      <c r="CC483" s="135" t="n"/>
      <c r="CD483" s="135" t="n"/>
      <c r="CE483" s="135" t="n"/>
      <c r="CF483" s="135" t="n"/>
      <c r="CG483" s="135" t="n"/>
      <c r="CH483" s="135" t="n"/>
      <c r="CI483" s="135" t="n"/>
      <c r="CJ483" s="135" t="n"/>
      <c r="CK483" s="135" t="n"/>
      <c r="CL483" s="135" t="n"/>
      <c r="CM483" s="135" t="n"/>
      <c r="CN483" s="135" t="n"/>
      <c r="CO483" s="135" t="n"/>
      <c r="CP483" s="135" t="n"/>
      <c r="CQ483" s="135" t="n"/>
      <c r="CR483" s="135" t="n"/>
      <c r="CU483" s="36" t="n"/>
      <c r="CV483" s="36" t="n"/>
      <c r="CW483" s="36" t="n"/>
      <c r="CX483" s="36" t="n"/>
      <c r="CY483" s="36" t="n"/>
      <c r="CZ483" s="36" t="n"/>
      <c r="DA483" s="36" t="n"/>
      <c r="DB483" s="36" t="n"/>
      <c r="DC483" s="36" t="n"/>
      <c r="DD483" s="36" t="n"/>
      <c r="DE483" s="36" t="n"/>
      <c r="DF483" s="36" t="n"/>
      <c r="DG483" s="36" t="n"/>
      <c r="DH483" s="36" t="n"/>
      <c r="DI483" s="36" t="n"/>
      <c r="DJ483" s="36" t="n"/>
      <c r="DK483" s="36" t="n"/>
      <c r="DL483" s="36" t="n"/>
      <c r="DM483" s="36" t="n"/>
      <c r="DN483" s="36" t="n"/>
      <c r="DO483" s="36" t="n"/>
      <c r="DP483" s="36" t="n"/>
      <c r="DQ483" s="36" t="n"/>
      <c r="DR483" s="36" t="n"/>
      <c r="DS483" s="36" t="n"/>
      <c r="DT483" s="36" t="n"/>
      <c r="DU483" s="36" t="n"/>
      <c r="DV483" s="36" t="n"/>
      <c r="DW483" s="36" t="n"/>
      <c r="DX483" s="36" t="n"/>
      <c r="DY483" s="36" t="n"/>
      <c r="DZ483" s="36" t="n"/>
      <c r="EA483" s="36" t="n"/>
      <c r="EB483" s="36" t="n"/>
      <c r="EC483" s="36" t="n"/>
      <c r="ED483" s="36" t="n"/>
      <c r="EE483" s="36" t="n"/>
      <c r="EF483" s="36" t="n"/>
      <c r="EG483" s="36" t="n"/>
      <c r="EH483" s="36" t="n"/>
      <c r="EI483" s="36" t="n"/>
      <c r="EJ483" s="36" t="n"/>
      <c r="EK483" s="36" t="n"/>
      <c r="EL483" s="36" t="n"/>
      <c r="EM483" s="36" t="n"/>
      <c r="EN483" s="36" t="n"/>
    </row>
    <row r="484">
      <c r="A484" s="36" t="n"/>
      <c r="B484" s="36" t="n"/>
      <c r="C484" s="144" t="n"/>
      <c r="D484" s="144" t="n"/>
      <c r="E484" s="135" t="n"/>
      <c r="F484" s="135" t="n"/>
      <c r="G484" s="135" t="n"/>
      <c r="H484" s="135" t="n"/>
      <c r="I484" s="135" t="n"/>
      <c r="J484" s="135" t="n"/>
      <c r="K484" s="135" t="n"/>
      <c r="L484" s="135" t="n"/>
      <c r="M484" s="135" t="n"/>
      <c r="N484" s="135" t="n"/>
      <c r="O484" s="135" t="n"/>
      <c r="P484" s="135" t="n"/>
      <c r="Q484" s="135" t="n"/>
      <c r="R484" s="135" t="n"/>
      <c r="S484" s="135" t="n"/>
      <c r="T484" s="135" t="n"/>
      <c r="U484" s="135" t="n"/>
      <c r="V484" s="135" t="n"/>
      <c r="W484" s="135" t="n"/>
      <c r="X484" s="135" t="n"/>
      <c r="Y484" s="135" t="n"/>
      <c r="Z484" s="135" t="n"/>
      <c r="AA484" s="135" t="n"/>
      <c r="AB484" s="135" t="n"/>
      <c r="AC484" s="135" t="n"/>
      <c r="AD484" s="135" t="n"/>
      <c r="AE484" s="135" t="n"/>
      <c r="AF484" s="135" t="n"/>
      <c r="AG484" s="135" t="n"/>
      <c r="AH484" s="135" t="n"/>
      <c r="AI484" s="135" t="n"/>
      <c r="AJ484" s="135" t="n"/>
      <c r="AK484" s="135" t="n"/>
      <c r="AL484" s="135" t="n"/>
      <c r="AM484" s="135" t="n"/>
      <c r="AN484" s="135" t="n"/>
      <c r="AO484" s="135" t="n"/>
      <c r="AP484" s="135" t="n"/>
      <c r="AQ484" s="135" t="n"/>
      <c r="AR484" s="135" t="n"/>
      <c r="AS484" s="135" t="n"/>
      <c r="AT484" s="135" t="n"/>
      <c r="AU484" s="135" t="n"/>
      <c r="AV484" s="135" t="n"/>
      <c r="AW484" s="135" t="n"/>
      <c r="AX484" s="135" t="n"/>
      <c r="AY484" s="135" t="n"/>
      <c r="AZ484" s="135" t="n"/>
      <c r="BA484" s="135" t="n"/>
      <c r="BB484" s="135" t="n"/>
      <c r="BC484" s="135" t="n"/>
      <c r="BD484" s="135" t="n"/>
      <c r="BE484" s="135" t="n"/>
      <c r="BF484" s="135" t="n"/>
      <c r="BG484" s="135" t="n"/>
      <c r="BH484" s="135" t="n"/>
      <c r="BI484" s="135" t="n"/>
      <c r="BJ484" s="135" t="n"/>
      <c r="BK484" s="135" t="n"/>
      <c r="BL484" s="135" t="n"/>
      <c r="BM484" s="135" t="n"/>
      <c r="BN484" s="135" t="n"/>
      <c r="BO484" s="135" t="n"/>
      <c r="BP484" s="135" t="n"/>
      <c r="BQ484" s="135" t="n"/>
      <c r="BR484" s="135" t="n"/>
      <c r="BS484" s="135" t="n"/>
      <c r="BT484" s="135" t="n"/>
      <c r="BU484" s="135" t="n"/>
      <c r="BV484" s="135" t="n"/>
      <c r="BW484" s="135" t="n"/>
      <c r="BX484" s="135" t="n"/>
      <c r="BY484" s="135" t="n"/>
      <c r="BZ484" s="135" t="n"/>
      <c r="CA484" s="135" t="n"/>
      <c r="CB484" s="135" t="n"/>
      <c r="CC484" s="135" t="n"/>
      <c r="CD484" s="135" t="n"/>
      <c r="CE484" s="135" t="n"/>
      <c r="CF484" s="135" t="n"/>
      <c r="CG484" s="135" t="n"/>
      <c r="CH484" s="135" t="n"/>
      <c r="CI484" s="135" t="n"/>
      <c r="CJ484" s="135" t="n"/>
      <c r="CK484" s="135" t="n"/>
      <c r="CL484" s="135" t="n"/>
      <c r="CM484" s="135" t="n"/>
      <c r="CN484" s="135" t="n"/>
      <c r="CO484" s="135" t="n"/>
      <c r="CP484" s="135" t="n"/>
      <c r="CQ484" s="135" t="n"/>
      <c r="CR484" s="135" t="n"/>
      <c r="CU484" s="36" t="n"/>
      <c r="CV484" s="36" t="n"/>
      <c r="CW484" s="36" t="n"/>
      <c r="CX484" s="36" t="n"/>
      <c r="CY484" s="36" t="n"/>
      <c r="CZ484" s="36" t="n"/>
      <c r="DA484" s="36" t="n"/>
      <c r="DB484" s="36" t="n"/>
      <c r="DC484" s="36" t="n"/>
      <c r="DD484" s="36" t="n"/>
      <c r="DE484" s="36" t="n"/>
      <c r="DF484" s="36" t="n"/>
      <c r="DG484" s="36" t="n"/>
      <c r="DH484" s="36" t="n"/>
      <c r="DI484" s="36" t="n"/>
      <c r="DJ484" s="36" t="n"/>
      <c r="DK484" s="36" t="n"/>
      <c r="DL484" s="36" t="n"/>
      <c r="DM484" s="36" t="n"/>
      <c r="DN484" s="36" t="n"/>
      <c r="DO484" s="36" t="n"/>
      <c r="DP484" s="36" t="n"/>
      <c r="DQ484" s="36" t="n"/>
      <c r="DR484" s="36" t="n"/>
      <c r="DS484" s="36" t="n"/>
      <c r="DT484" s="36" t="n"/>
      <c r="DU484" s="36" t="n"/>
      <c r="DV484" s="36" t="n"/>
      <c r="DW484" s="36" t="n"/>
      <c r="DX484" s="36" t="n"/>
      <c r="DY484" s="36" t="n"/>
      <c r="DZ484" s="36" t="n"/>
      <c r="EA484" s="36" t="n"/>
      <c r="EB484" s="36" t="n"/>
      <c r="EC484" s="36" t="n"/>
      <c r="ED484" s="36" t="n"/>
      <c r="EE484" s="36" t="n"/>
      <c r="EF484" s="36" t="n"/>
      <c r="EG484" s="36" t="n"/>
      <c r="EH484" s="36" t="n"/>
      <c r="EI484" s="36" t="n"/>
      <c r="EJ484" s="36" t="n"/>
      <c r="EK484" s="36" t="n"/>
      <c r="EL484" s="36" t="n"/>
      <c r="EM484" s="36" t="n"/>
      <c r="EN484" s="36" t="n"/>
    </row>
    <row r="485">
      <c r="A485" s="36" t="n"/>
      <c r="B485" s="36" t="n"/>
      <c r="C485" s="144" t="n"/>
      <c r="D485" s="144" t="n"/>
      <c r="E485" s="135" t="n"/>
      <c r="F485" s="135" t="n"/>
      <c r="G485" s="135" t="n"/>
      <c r="H485" s="135" t="n"/>
      <c r="I485" s="135" t="n"/>
      <c r="J485" s="135" t="n"/>
      <c r="K485" s="135" t="n"/>
      <c r="L485" s="135" t="n"/>
      <c r="M485" s="135" t="n"/>
      <c r="N485" s="135" t="n"/>
      <c r="O485" s="135" t="n"/>
      <c r="P485" s="135" t="n"/>
      <c r="Q485" s="135" t="n"/>
      <c r="R485" s="135" t="n"/>
      <c r="S485" s="135" t="n"/>
      <c r="T485" s="135" t="n"/>
      <c r="U485" s="135" t="n"/>
      <c r="V485" s="135" t="n"/>
      <c r="W485" s="135" t="n"/>
      <c r="X485" s="135" t="n"/>
      <c r="Y485" s="135" t="n"/>
      <c r="Z485" s="135" t="n"/>
      <c r="AA485" s="135" t="n"/>
      <c r="AB485" s="135" t="n"/>
      <c r="AC485" s="135" t="n"/>
      <c r="AD485" s="135" t="n"/>
      <c r="AE485" s="135" t="n"/>
      <c r="AF485" s="135" t="n"/>
      <c r="AG485" s="135" t="n"/>
      <c r="AH485" s="135" t="n"/>
      <c r="AI485" s="135" t="n"/>
      <c r="AJ485" s="135" t="n"/>
      <c r="AK485" s="135" t="n"/>
      <c r="AL485" s="135" t="n"/>
      <c r="AM485" s="135" t="n"/>
      <c r="AN485" s="135" t="n"/>
      <c r="AO485" s="135" t="n"/>
      <c r="AP485" s="135" t="n"/>
      <c r="AQ485" s="135" t="n"/>
      <c r="AR485" s="135" t="n"/>
      <c r="AS485" s="135" t="n"/>
      <c r="AT485" s="135" t="n"/>
      <c r="AU485" s="135" t="n"/>
      <c r="AV485" s="135" t="n"/>
      <c r="AW485" s="135" t="n"/>
      <c r="AX485" s="135" t="n"/>
      <c r="AY485" s="135" t="n"/>
      <c r="AZ485" s="135" t="n"/>
      <c r="BA485" s="135" t="n"/>
      <c r="BB485" s="135" t="n"/>
      <c r="BC485" s="135" t="n"/>
      <c r="BD485" s="135" t="n"/>
      <c r="BE485" s="135" t="n"/>
      <c r="BF485" s="135" t="n"/>
      <c r="BG485" s="135" t="n"/>
      <c r="BH485" s="135" t="n"/>
      <c r="BI485" s="135" t="n"/>
      <c r="BJ485" s="135" t="n"/>
      <c r="BK485" s="135" t="n"/>
      <c r="BL485" s="135" t="n"/>
      <c r="BM485" s="135" t="n"/>
      <c r="BN485" s="135" t="n"/>
      <c r="BO485" s="135" t="n"/>
      <c r="BP485" s="135" t="n"/>
      <c r="BQ485" s="135" t="n"/>
      <c r="BR485" s="135" t="n"/>
      <c r="BS485" s="135" t="n"/>
      <c r="BT485" s="135" t="n"/>
      <c r="BU485" s="135" t="n"/>
      <c r="BV485" s="135" t="n"/>
      <c r="BW485" s="135" t="n"/>
      <c r="BX485" s="135" t="n"/>
      <c r="BY485" s="135" t="n"/>
      <c r="BZ485" s="135" t="n"/>
      <c r="CA485" s="135" t="n"/>
      <c r="CB485" s="135" t="n"/>
      <c r="CC485" s="135" t="n"/>
      <c r="CD485" s="135" t="n"/>
      <c r="CE485" s="135" t="n"/>
      <c r="CF485" s="135" t="n"/>
      <c r="CG485" s="135" t="n"/>
      <c r="CH485" s="135" t="n"/>
      <c r="CI485" s="135" t="n"/>
      <c r="CJ485" s="135" t="n"/>
      <c r="CK485" s="135" t="n"/>
      <c r="CL485" s="135" t="n"/>
      <c r="CM485" s="135" t="n"/>
      <c r="CN485" s="135" t="n"/>
      <c r="CO485" s="135" t="n"/>
      <c r="CP485" s="135" t="n"/>
      <c r="CQ485" s="135" t="n"/>
      <c r="CR485" s="135" t="n"/>
      <c r="CU485" s="36" t="n"/>
      <c r="CV485" s="36" t="n"/>
      <c r="CW485" s="36" t="n"/>
      <c r="CX485" s="36" t="n"/>
      <c r="CY485" s="36" t="n"/>
      <c r="CZ485" s="36" t="n"/>
      <c r="DA485" s="36" t="n"/>
      <c r="DB485" s="36" t="n"/>
      <c r="DC485" s="36" t="n"/>
      <c r="DD485" s="36" t="n"/>
      <c r="DE485" s="36" t="n"/>
      <c r="DF485" s="36" t="n"/>
      <c r="DG485" s="36" t="n"/>
      <c r="DH485" s="36" t="n"/>
      <c r="DI485" s="36" t="n"/>
      <c r="DJ485" s="36" t="n"/>
      <c r="DK485" s="36" t="n"/>
      <c r="DL485" s="36" t="n"/>
      <c r="DM485" s="36" t="n"/>
      <c r="DN485" s="36" t="n"/>
      <c r="DO485" s="36" t="n"/>
      <c r="DP485" s="36" t="n"/>
      <c r="DQ485" s="36" t="n"/>
      <c r="DR485" s="36" t="n"/>
      <c r="DS485" s="36" t="n"/>
      <c r="DT485" s="36" t="n"/>
      <c r="DU485" s="36" t="n"/>
      <c r="DV485" s="36" t="n"/>
      <c r="DW485" s="36" t="n"/>
      <c r="DX485" s="36" t="n"/>
      <c r="DY485" s="36" t="n"/>
      <c r="DZ485" s="36" t="n"/>
      <c r="EA485" s="36" t="n"/>
      <c r="EB485" s="36" t="n"/>
      <c r="EC485" s="36" t="n"/>
      <c r="ED485" s="36" t="n"/>
      <c r="EE485" s="36" t="n"/>
      <c r="EF485" s="36" t="n"/>
      <c r="EG485" s="36" t="n"/>
      <c r="EH485" s="36" t="n"/>
      <c r="EI485" s="36" t="n"/>
      <c r="EJ485" s="36" t="n"/>
      <c r="EK485" s="36" t="n"/>
      <c r="EL485" s="36" t="n"/>
      <c r="EM485" s="36" t="n"/>
      <c r="EN485" s="36" t="n"/>
    </row>
    <row r="486">
      <c r="A486" s="36" t="n"/>
      <c r="B486" s="36" t="n"/>
      <c r="C486" s="144" t="n"/>
      <c r="D486" s="144" t="n"/>
      <c r="E486" s="135" t="n"/>
      <c r="F486" s="135" t="n"/>
      <c r="G486" s="135" t="n"/>
      <c r="H486" s="135" t="n"/>
      <c r="I486" s="135" t="n"/>
      <c r="J486" s="135" t="n"/>
      <c r="K486" s="135" t="n"/>
      <c r="L486" s="135" t="n"/>
      <c r="M486" s="135" t="n"/>
      <c r="N486" s="135" t="n"/>
      <c r="O486" s="135" t="n"/>
      <c r="P486" s="135" t="n"/>
      <c r="Q486" s="135" t="n"/>
      <c r="R486" s="135" t="n"/>
      <c r="S486" s="135" t="n"/>
      <c r="T486" s="135" t="n"/>
      <c r="U486" s="135" t="n"/>
      <c r="V486" s="135" t="n"/>
      <c r="W486" s="135" t="n"/>
      <c r="X486" s="135" t="n"/>
      <c r="Y486" s="135" t="n"/>
      <c r="Z486" s="135" t="n"/>
      <c r="AA486" s="135" t="n"/>
      <c r="AB486" s="135" t="n"/>
      <c r="AC486" s="135" t="n"/>
      <c r="AD486" s="135" t="n"/>
      <c r="AE486" s="135" t="n"/>
      <c r="AF486" s="135" t="n"/>
      <c r="AG486" s="135" t="n"/>
      <c r="AH486" s="135" t="n"/>
      <c r="AI486" s="135" t="n"/>
      <c r="AJ486" s="135" t="n"/>
      <c r="AK486" s="135" t="n"/>
      <c r="AL486" s="135" t="n"/>
      <c r="AM486" s="135" t="n"/>
      <c r="AN486" s="135" t="n"/>
      <c r="AO486" s="135" t="n"/>
      <c r="AP486" s="135" t="n"/>
      <c r="AQ486" s="135" t="n"/>
      <c r="AR486" s="135" t="n"/>
      <c r="AS486" s="135" t="n"/>
      <c r="AT486" s="135" t="n"/>
      <c r="AU486" s="135" t="n"/>
      <c r="AV486" s="135" t="n"/>
      <c r="AW486" s="135" t="n"/>
      <c r="AX486" s="135" t="n"/>
      <c r="AY486" s="135" t="n"/>
      <c r="AZ486" s="135" t="n"/>
      <c r="BA486" s="135" t="n"/>
      <c r="BB486" s="135" t="n"/>
      <c r="BC486" s="135" t="n"/>
      <c r="BD486" s="135" t="n"/>
      <c r="BE486" s="135" t="n"/>
      <c r="BF486" s="135" t="n"/>
      <c r="BG486" s="135" t="n"/>
      <c r="BH486" s="135" t="n"/>
      <c r="BI486" s="135" t="n"/>
      <c r="BJ486" s="135" t="n"/>
      <c r="BK486" s="135" t="n"/>
      <c r="BL486" s="135" t="n"/>
      <c r="BM486" s="135" t="n"/>
      <c r="BN486" s="135" t="n"/>
      <c r="BO486" s="135" t="n"/>
      <c r="BP486" s="135" t="n"/>
      <c r="BQ486" s="135" t="n"/>
      <c r="BR486" s="135" t="n"/>
      <c r="BS486" s="135" t="n"/>
      <c r="BT486" s="135" t="n"/>
      <c r="BU486" s="135" t="n"/>
      <c r="BV486" s="135" t="n"/>
      <c r="BW486" s="135" t="n"/>
      <c r="BX486" s="135" t="n"/>
      <c r="BY486" s="135" t="n"/>
      <c r="BZ486" s="135" t="n"/>
      <c r="CA486" s="135" t="n"/>
      <c r="CB486" s="135" t="n"/>
      <c r="CC486" s="135" t="n"/>
      <c r="CD486" s="135" t="n"/>
      <c r="CE486" s="135" t="n"/>
      <c r="CF486" s="135" t="n"/>
      <c r="CG486" s="135" t="n"/>
      <c r="CH486" s="135" t="n"/>
      <c r="CI486" s="135" t="n"/>
      <c r="CJ486" s="135" t="n"/>
      <c r="CK486" s="135" t="n"/>
      <c r="CL486" s="135" t="n"/>
      <c r="CM486" s="135" t="n"/>
      <c r="CN486" s="135" t="n"/>
      <c r="CO486" s="135" t="n"/>
      <c r="CP486" s="135" t="n"/>
      <c r="CQ486" s="135" t="n"/>
      <c r="CR486" s="135" t="n"/>
      <c r="CU486" s="36" t="n"/>
      <c r="CV486" s="36" t="n"/>
      <c r="CW486" s="36" t="n"/>
      <c r="CX486" s="36" t="n"/>
      <c r="CY486" s="36" t="n"/>
      <c r="CZ486" s="36" t="n"/>
      <c r="DA486" s="36" t="n"/>
      <c r="DB486" s="36" t="n"/>
      <c r="DC486" s="36" t="n"/>
      <c r="DD486" s="36" t="n"/>
      <c r="DE486" s="36" t="n"/>
      <c r="DF486" s="36" t="n"/>
      <c r="DG486" s="36" t="n"/>
      <c r="DH486" s="36" t="n"/>
      <c r="DI486" s="36" t="n"/>
      <c r="DJ486" s="36" t="n"/>
      <c r="DK486" s="36" t="n"/>
      <c r="DL486" s="36" t="n"/>
      <c r="DM486" s="36" t="n"/>
      <c r="DN486" s="36" t="n"/>
      <c r="DO486" s="36" t="n"/>
      <c r="DP486" s="36" t="n"/>
      <c r="DQ486" s="36" t="n"/>
      <c r="DR486" s="36" t="n"/>
      <c r="DS486" s="36" t="n"/>
      <c r="DT486" s="36" t="n"/>
      <c r="DU486" s="36" t="n"/>
      <c r="DV486" s="36" t="n"/>
      <c r="DW486" s="36" t="n"/>
      <c r="DX486" s="36" t="n"/>
      <c r="DY486" s="36" t="n"/>
      <c r="DZ486" s="36" t="n"/>
      <c r="EA486" s="36" t="n"/>
      <c r="EB486" s="36" t="n"/>
      <c r="EC486" s="36" t="n"/>
      <c r="ED486" s="36" t="n"/>
      <c r="EE486" s="36" t="n"/>
      <c r="EF486" s="36" t="n"/>
      <c r="EG486" s="36" t="n"/>
      <c r="EH486" s="36" t="n"/>
      <c r="EI486" s="36" t="n"/>
      <c r="EJ486" s="36" t="n"/>
      <c r="EK486" s="36" t="n"/>
      <c r="EL486" s="36" t="n"/>
      <c r="EM486" s="36" t="n"/>
      <c r="EN486" s="36" t="n"/>
    </row>
    <row r="487">
      <c r="A487" s="36" t="n"/>
      <c r="B487" s="36" t="n"/>
      <c r="C487" s="144" t="n"/>
      <c r="D487" s="144" t="n"/>
      <c r="E487" s="135" t="n"/>
      <c r="F487" s="135" t="n"/>
      <c r="G487" s="135" t="n"/>
      <c r="H487" s="135" t="n"/>
      <c r="I487" s="135" t="n"/>
      <c r="J487" s="135" t="n"/>
      <c r="K487" s="135" t="n"/>
      <c r="L487" s="135" t="n"/>
      <c r="M487" s="135" t="n"/>
      <c r="N487" s="135" t="n"/>
      <c r="O487" s="135" t="n"/>
      <c r="P487" s="135" t="n"/>
      <c r="Q487" s="135" t="n"/>
      <c r="R487" s="135" t="n"/>
      <c r="S487" s="135" t="n"/>
      <c r="T487" s="135" t="n"/>
      <c r="U487" s="135" t="n"/>
      <c r="V487" s="135" t="n"/>
      <c r="W487" s="135" t="n"/>
      <c r="X487" s="135" t="n"/>
      <c r="Y487" s="135" t="n"/>
      <c r="Z487" s="135" t="n"/>
      <c r="AA487" s="135" t="n"/>
      <c r="AB487" s="135" t="n"/>
      <c r="AC487" s="135" t="n"/>
      <c r="AD487" s="135" t="n"/>
      <c r="AE487" s="135" t="n"/>
      <c r="AF487" s="135" t="n"/>
      <c r="AG487" s="135" t="n"/>
      <c r="AH487" s="135" t="n"/>
      <c r="AI487" s="135" t="n"/>
      <c r="AJ487" s="135" t="n"/>
      <c r="AK487" s="135" t="n"/>
      <c r="AL487" s="135" t="n"/>
      <c r="AM487" s="135" t="n"/>
      <c r="AN487" s="135" t="n"/>
      <c r="AO487" s="135" t="n"/>
      <c r="AP487" s="135" t="n"/>
      <c r="AQ487" s="135" t="n"/>
      <c r="AR487" s="135" t="n"/>
      <c r="AS487" s="135" t="n"/>
      <c r="AT487" s="135" t="n"/>
      <c r="AU487" s="135" t="n"/>
      <c r="AV487" s="135" t="n"/>
      <c r="AW487" s="135" t="n"/>
      <c r="AX487" s="135" t="n"/>
      <c r="AY487" s="135" t="n"/>
      <c r="AZ487" s="135" t="n"/>
      <c r="BA487" s="135" t="n"/>
      <c r="BB487" s="135" t="n"/>
      <c r="BC487" s="135" t="n"/>
      <c r="BD487" s="135" t="n"/>
      <c r="BE487" s="135" t="n"/>
      <c r="BF487" s="135" t="n"/>
      <c r="BG487" s="135" t="n"/>
      <c r="BH487" s="135" t="n"/>
      <c r="BI487" s="135" t="n"/>
      <c r="BJ487" s="135" t="n"/>
      <c r="BK487" s="135" t="n"/>
      <c r="BL487" s="135" t="n"/>
      <c r="BM487" s="135" t="n"/>
      <c r="BN487" s="135" t="n"/>
      <c r="BO487" s="135" t="n"/>
      <c r="BP487" s="135" t="n"/>
      <c r="BQ487" s="135" t="n"/>
      <c r="BR487" s="135" t="n"/>
      <c r="BS487" s="135" t="n"/>
      <c r="BT487" s="135" t="n"/>
      <c r="BU487" s="135" t="n"/>
      <c r="BV487" s="135" t="n"/>
      <c r="BW487" s="135" t="n"/>
      <c r="BX487" s="135" t="n"/>
      <c r="BY487" s="135" t="n"/>
      <c r="BZ487" s="135" t="n"/>
      <c r="CA487" s="135" t="n"/>
      <c r="CB487" s="135" t="n"/>
      <c r="CC487" s="135" t="n"/>
      <c r="CD487" s="135" t="n"/>
      <c r="CE487" s="135" t="n"/>
      <c r="CF487" s="135" t="n"/>
      <c r="CG487" s="135" t="n"/>
      <c r="CH487" s="135" t="n"/>
      <c r="CI487" s="135" t="n"/>
      <c r="CJ487" s="135" t="n"/>
      <c r="CK487" s="135" t="n"/>
      <c r="CL487" s="135" t="n"/>
      <c r="CM487" s="135" t="n"/>
      <c r="CN487" s="135" t="n"/>
      <c r="CO487" s="135" t="n"/>
      <c r="CP487" s="135" t="n"/>
      <c r="CQ487" s="135" t="n"/>
      <c r="CR487" s="135" t="n"/>
      <c r="CU487" s="36" t="n"/>
      <c r="CV487" s="36" t="n"/>
      <c r="CW487" s="36" t="n"/>
      <c r="CX487" s="36" t="n"/>
      <c r="CY487" s="36" t="n"/>
      <c r="CZ487" s="36" t="n"/>
      <c r="DA487" s="36" t="n"/>
      <c r="DB487" s="36" t="n"/>
      <c r="DC487" s="36" t="n"/>
      <c r="DD487" s="36" t="n"/>
      <c r="DE487" s="36" t="n"/>
      <c r="DF487" s="36" t="n"/>
      <c r="DG487" s="36" t="n"/>
      <c r="DH487" s="36" t="n"/>
      <c r="DI487" s="36" t="n"/>
      <c r="DJ487" s="36" t="n"/>
      <c r="DK487" s="36" t="n"/>
      <c r="DL487" s="36" t="n"/>
      <c r="DM487" s="36" t="n"/>
      <c r="DN487" s="36" t="n"/>
      <c r="DO487" s="36" t="n"/>
      <c r="DP487" s="36" t="n"/>
      <c r="DQ487" s="36" t="n"/>
      <c r="DR487" s="36" t="n"/>
      <c r="DS487" s="36" t="n"/>
      <c r="DT487" s="36" t="n"/>
      <c r="DU487" s="36" t="n"/>
      <c r="DV487" s="36" t="n"/>
      <c r="DW487" s="36" t="n"/>
      <c r="DX487" s="36" t="n"/>
      <c r="DY487" s="36" t="n"/>
      <c r="DZ487" s="36" t="n"/>
      <c r="EA487" s="36" t="n"/>
      <c r="EB487" s="36" t="n"/>
      <c r="EC487" s="36" t="n"/>
      <c r="ED487" s="36" t="n"/>
      <c r="EE487" s="36" t="n"/>
      <c r="EF487" s="36" t="n"/>
      <c r="EG487" s="36" t="n"/>
      <c r="EH487" s="36" t="n"/>
      <c r="EI487" s="36" t="n"/>
      <c r="EJ487" s="36" t="n"/>
      <c r="EK487" s="36" t="n"/>
      <c r="EL487" s="36" t="n"/>
      <c r="EM487" s="36" t="n"/>
      <c r="EN487" s="36" t="n"/>
    </row>
    <row r="488">
      <c r="A488" s="36" t="n"/>
      <c r="B488" s="36" t="n"/>
      <c r="C488" s="144" t="n"/>
      <c r="D488" s="144" t="n"/>
      <c r="E488" s="135" t="n"/>
      <c r="F488" s="135" t="n"/>
      <c r="G488" s="135" t="n"/>
      <c r="H488" s="135" t="n"/>
      <c r="I488" s="135" t="n"/>
      <c r="J488" s="135" t="n"/>
      <c r="K488" s="135" t="n"/>
      <c r="L488" s="135" t="n"/>
      <c r="M488" s="135" t="n"/>
      <c r="N488" s="135" t="n"/>
      <c r="O488" s="135" t="n"/>
      <c r="P488" s="135" t="n"/>
      <c r="Q488" s="135" t="n"/>
      <c r="R488" s="135" t="n"/>
      <c r="S488" s="135" t="n"/>
      <c r="T488" s="135" t="n"/>
      <c r="U488" s="135" t="n"/>
      <c r="V488" s="135" t="n"/>
      <c r="W488" s="135" t="n"/>
      <c r="X488" s="135" t="n"/>
      <c r="Y488" s="135" t="n"/>
      <c r="Z488" s="135" t="n"/>
      <c r="AA488" s="135" t="n"/>
      <c r="AB488" s="135" t="n"/>
      <c r="AC488" s="135" t="n"/>
      <c r="AD488" s="135" t="n"/>
      <c r="AE488" s="135" t="n"/>
      <c r="AF488" s="135" t="n"/>
      <c r="AG488" s="135" t="n"/>
      <c r="AH488" s="135" t="n"/>
      <c r="AI488" s="135" t="n"/>
      <c r="AJ488" s="135" t="n"/>
      <c r="AK488" s="135" t="n"/>
      <c r="AL488" s="135" t="n"/>
      <c r="AM488" s="135" t="n"/>
      <c r="AN488" s="135" t="n"/>
      <c r="AO488" s="135" t="n"/>
      <c r="AP488" s="135" t="n"/>
      <c r="AQ488" s="135" t="n"/>
      <c r="AR488" s="135" t="n"/>
      <c r="AS488" s="135" t="n"/>
      <c r="AT488" s="135" t="n"/>
      <c r="AU488" s="135" t="n"/>
      <c r="AV488" s="135" t="n"/>
      <c r="AW488" s="135" t="n"/>
      <c r="AX488" s="135" t="n"/>
      <c r="AY488" s="135" t="n"/>
      <c r="AZ488" s="135" t="n"/>
      <c r="BA488" s="135" t="n"/>
      <c r="BB488" s="135" t="n"/>
      <c r="BC488" s="135" t="n"/>
      <c r="BD488" s="135" t="n"/>
      <c r="BE488" s="135" t="n"/>
      <c r="BF488" s="135" t="n"/>
      <c r="BG488" s="135" t="n"/>
      <c r="BH488" s="135" t="n"/>
      <c r="BI488" s="135" t="n"/>
      <c r="BJ488" s="135" t="n"/>
      <c r="BK488" s="135" t="n"/>
      <c r="BL488" s="135" t="n"/>
      <c r="BM488" s="135" t="n"/>
      <c r="BN488" s="135" t="n"/>
      <c r="BO488" s="135" t="n"/>
      <c r="BP488" s="135" t="n"/>
      <c r="BQ488" s="135" t="n"/>
      <c r="BR488" s="135" t="n"/>
      <c r="BS488" s="135" t="n"/>
      <c r="BT488" s="135" t="n"/>
      <c r="BU488" s="135" t="n"/>
      <c r="BV488" s="135" t="n"/>
      <c r="BW488" s="135" t="n"/>
      <c r="BX488" s="135" t="n"/>
      <c r="BY488" s="135" t="n"/>
      <c r="BZ488" s="135" t="n"/>
      <c r="CA488" s="135" t="n"/>
      <c r="CB488" s="135" t="n"/>
      <c r="CC488" s="135" t="n"/>
      <c r="CD488" s="135" t="n"/>
      <c r="CE488" s="135" t="n"/>
      <c r="CF488" s="135" t="n"/>
      <c r="CG488" s="135" t="n"/>
      <c r="CH488" s="135" t="n"/>
      <c r="CI488" s="135" t="n"/>
      <c r="CJ488" s="135" t="n"/>
      <c r="CK488" s="135" t="n"/>
      <c r="CL488" s="135" t="n"/>
      <c r="CM488" s="135" t="n"/>
      <c r="CN488" s="135" t="n"/>
      <c r="CO488" s="135" t="n"/>
      <c r="CP488" s="135" t="n"/>
      <c r="CQ488" s="135" t="n"/>
      <c r="CR488" s="135" t="n"/>
      <c r="CU488" s="36" t="n"/>
      <c r="CV488" s="36" t="n"/>
      <c r="CW488" s="36" t="n"/>
      <c r="CX488" s="36" t="n"/>
      <c r="CY488" s="36" t="n"/>
      <c r="CZ488" s="36" t="n"/>
      <c r="DA488" s="36" t="n"/>
      <c r="DB488" s="36" t="n"/>
      <c r="DC488" s="36" t="n"/>
      <c r="DD488" s="36" t="n"/>
      <c r="DE488" s="36" t="n"/>
      <c r="DF488" s="36" t="n"/>
      <c r="DG488" s="36" t="n"/>
      <c r="DH488" s="36" t="n"/>
      <c r="DI488" s="36" t="n"/>
      <c r="DJ488" s="36" t="n"/>
      <c r="DK488" s="36" t="n"/>
      <c r="DL488" s="36" t="n"/>
      <c r="DM488" s="36" t="n"/>
      <c r="DN488" s="36" t="n"/>
      <c r="DO488" s="36" t="n"/>
      <c r="DP488" s="36" t="n"/>
      <c r="DQ488" s="36" t="n"/>
      <c r="DR488" s="36" t="n"/>
      <c r="DS488" s="36" t="n"/>
      <c r="DT488" s="36" t="n"/>
      <c r="DU488" s="36" t="n"/>
      <c r="DV488" s="36" t="n"/>
      <c r="DW488" s="36" t="n"/>
      <c r="DX488" s="36" t="n"/>
      <c r="DY488" s="36" t="n"/>
      <c r="DZ488" s="36" t="n"/>
      <c r="EA488" s="36" t="n"/>
      <c r="EB488" s="36" t="n"/>
      <c r="EC488" s="36" t="n"/>
      <c r="ED488" s="36" t="n"/>
      <c r="EE488" s="36" t="n"/>
      <c r="EF488" s="36" t="n"/>
      <c r="EG488" s="36" t="n"/>
      <c r="EH488" s="36" t="n"/>
      <c r="EI488" s="36" t="n"/>
      <c r="EJ488" s="36" t="n"/>
      <c r="EK488" s="36" t="n"/>
      <c r="EL488" s="36" t="n"/>
      <c r="EM488" s="36" t="n"/>
      <c r="EN488" s="36" t="n"/>
    </row>
    <row r="489">
      <c r="A489" s="36" t="n"/>
      <c r="B489" s="36" t="n"/>
      <c r="C489" s="144" t="n"/>
      <c r="D489" s="144" t="n"/>
      <c r="E489" s="135" t="n"/>
      <c r="F489" s="135" t="n"/>
      <c r="G489" s="135" t="n"/>
      <c r="H489" s="135" t="n"/>
      <c r="I489" s="135" t="n"/>
      <c r="J489" s="135" t="n"/>
      <c r="K489" s="135" t="n"/>
      <c r="L489" s="135" t="n"/>
      <c r="M489" s="135" t="n"/>
      <c r="N489" s="135" t="n"/>
      <c r="O489" s="135" t="n"/>
      <c r="P489" s="135" t="n"/>
      <c r="Q489" s="135" t="n"/>
      <c r="R489" s="135" t="n"/>
      <c r="S489" s="135" t="n"/>
      <c r="T489" s="135" t="n"/>
      <c r="U489" s="135" t="n"/>
      <c r="V489" s="135" t="n"/>
      <c r="W489" s="135" t="n"/>
      <c r="X489" s="135" t="n"/>
      <c r="Y489" s="135" t="n"/>
      <c r="Z489" s="135" t="n"/>
      <c r="AA489" s="135" t="n"/>
      <c r="AB489" s="135" t="n"/>
      <c r="AC489" s="135" t="n"/>
      <c r="AD489" s="135" t="n"/>
      <c r="AE489" s="135" t="n"/>
      <c r="AF489" s="135" t="n"/>
      <c r="AG489" s="135" t="n"/>
      <c r="AH489" s="135" t="n"/>
      <c r="AI489" s="135" t="n"/>
      <c r="AJ489" s="135" t="n"/>
      <c r="AK489" s="135" t="n"/>
      <c r="AL489" s="135" t="n"/>
      <c r="AM489" s="135" t="n"/>
      <c r="AN489" s="135" t="n"/>
      <c r="AO489" s="135" t="n"/>
      <c r="AP489" s="135" t="n"/>
      <c r="AQ489" s="135" t="n"/>
      <c r="AR489" s="135" t="n"/>
      <c r="AS489" s="135" t="n"/>
      <c r="AT489" s="135" t="n"/>
      <c r="AU489" s="135" t="n"/>
      <c r="AV489" s="135" t="n"/>
      <c r="AW489" s="135" t="n"/>
      <c r="AX489" s="135" t="n"/>
      <c r="AY489" s="135" t="n"/>
      <c r="AZ489" s="135" t="n"/>
      <c r="BA489" s="135" t="n"/>
      <c r="BB489" s="135" t="n"/>
      <c r="BC489" s="135" t="n"/>
      <c r="BD489" s="135" t="n"/>
      <c r="BE489" s="135" t="n"/>
      <c r="BF489" s="135" t="n"/>
      <c r="BG489" s="135" t="n"/>
      <c r="BH489" s="135" t="n"/>
      <c r="BI489" s="135" t="n"/>
      <c r="BJ489" s="135" t="n"/>
      <c r="BK489" s="135" t="n"/>
      <c r="BL489" s="135" t="n"/>
      <c r="BM489" s="135" t="n"/>
      <c r="BN489" s="135" t="n"/>
      <c r="BO489" s="135" t="n"/>
      <c r="BP489" s="135" t="n"/>
      <c r="BQ489" s="135" t="n"/>
      <c r="BR489" s="135" t="n"/>
      <c r="BS489" s="135" t="n"/>
      <c r="BT489" s="135" t="n"/>
      <c r="BU489" s="135" t="n"/>
      <c r="BV489" s="135" t="n"/>
      <c r="BW489" s="135" t="n"/>
      <c r="BX489" s="135" t="n"/>
      <c r="BY489" s="135" t="n"/>
      <c r="BZ489" s="135" t="n"/>
      <c r="CA489" s="135" t="n"/>
      <c r="CB489" s="135" t="n"/>
      <c r="CC489" s="135" t="n"/>
      <c r="CD489" s="135" t="n"/>
      <c r="CE489" s="135" t="n"/>
      <c r="CF489" s="135" t="n"/>
      <c r="CG489" s="135" t="n"/>
      <c r="CH489" s="135" t="n"/>
      <c r="CI489" s="135" t="n"/>
      <c r="CJ489" s="135" t="n"/>
      <c r="CK489" s="135" t="n"/>
      <c r="CL489" s="135" t="n"/>
      <c r="CM489" s="135" t="n"/>
      <c r="CN489" s="135" t="n"/>
      <c r="CO489" s="135" t="n"/>
      <c r="CP489" s="135" t="n"/>
      <c r="CQ489" s="135" t="n"/>
      <c r="CR489" s="135" t="n"/>
      <c r="CU489" s="36" t="n"/>
      <c r="CV489" s="36" t="n"/>
      <c r="CW489" s="36" t="n"/>
      <c r="CX489" s="36" t="n"/>
      <c r="CY489" s="36" t="n"/>
      <c r="CZ489" s="36" t="n"/>
      <c r="DA489" s="36" t="n"/>
      <c r="DB489" s="36" t="n"/>
      <c r="DC489" s="36" t="n"/>
      <c r="DD489" s="36" t="n"/>
      <c r="DE489" s="36" t="n"/>
      <c r="DF489" s="36" t="n"/>
      <c r="DG489" s="36" t="n"/>
      <c r="DH489" s="36" t="n"/>
      <c r="DI489" s="36" t="n"/>
      <c r="DJ489" s="36" t="n"/>
      <c r="DK489" s="36" t="n"/>
      <c r="DL489" s="36" t="n"/>
      <c r="DM489" s="36" t="n"/>
      <c r="DN489" s="36" t="n"/>
      <c r="DO489" s="36" t="n"/>
      <c r="DP489" s="36" t="n"/>
      <c r="DQ489" s="36" t="n"/>
      <c r="DR489" s="36" t="n"/>
      <c r="DS489" s="36" t="n"/>
      <c r="DT489" s="36" t="n"/>
      <c r="DU489" s="36" t="n"/>
      <c r="DV489" s="36" t="n"/>
      <c r="DW489" s="36" t="n"/>
      <c r="DX489" s="36" t="n"/>
      <c r="DY489" s="36" t="n"/>
      <c r="DZ489" s="36" t="n"/>
      <c r="EA489" s="36" t="n"/>
      <c r="EB489" s="36" t="n"/>
      <c r="EC489" s="36" t="n"/>
      <c r="ED489" s="36" t="n"/>
      <c r="EE489" s="36" t="n"/>
      <c r="EF489" s="36" t="n"/>
      <c r="EG489" s="36" t="n"/>
      <c r="EH489" s="36" t="n"/>
      <c r="EI489" s="36" t="n"/>
      <c r="EJ489" s="36" t="n"/>
      <c r="EK489" s="36" t="n"/>
      <c r="EL489" s="36" t="n"/>
      <c r="EM489" s="36" t="n"/>
      <c r="EN489" s="36" t="n"/>
    </row>
    <row r="490">
      <c r="A490" s="36" t="n"/>
      <c r="B490" s="36" t="n"/>
      <c r="C490" s="144" t="n"/>
      <c r="D490" s="144" t="n"/>
      <c r="E490" s="135" t="n"/>
      <c r="F490" s="135" t="n"/>
      <c r="G490" s="135" t="n"/>
      <c r="H490" s="135" t="n"/>
      <c r="I490" s="135" t="n"/>
      <c r="J490" s="135" t="n"/>
      <c r="K490" s="135" t="n"/>
      <c r="L490" s="135" t="n"/>
      <c r="M490" s="135" t="n"/>
      <c r="N490" s="135" t="n"/>
      <c r="O490" s="135" t="n"/>
      <c r="P490" s="135" t="n"/>
      <c r="Q490" s="135" t="n"/>
      <c r="R490" s="135" t="n"/>
      <c r="S490" s="135" t="n"/>
      <c r="T490" s="135" t="n"/>
      <c r="U490" s="135" t="n"/>
      <c r="V490" s="135" t="n"/>
      <c r="W490" s="135" t="n"/>
      <c r="X490" s="135" t="n"/>
      <c r="Y490" s="135" t="n"/>
      <c r="Z490" s="135" t="n"/>
      <c r="AA490" s="135" t="n"/>
      <c r="AB490" s="135" t="n"/>
      <c r="AC490" s="135" t="n"/>
      <c r="AD490" s="135" t="n"/>
      <c r="AE490" s="135" t="n"/>
      <c r="AF490" s="135" t="n"/>
      <c r="AG490" s="135" t="n"/>
      <c r="AH490" s="135" t="n"/>
      <c r="AI490" s="135" t="n"/>
      <c r="AJ490" s="135" t="n"/>
      <c r="AK490" s="135" t="n"/>
      <c r="AL490" s="135" t="n"/>
      <c r="AM490" s="135" t="n"/>
      <c r="AN490" s="135" t="n"/>
      <c r="AO490" s="135" t="n"/>
      <c r="AP490" s="135" t="n"/>
      <c r="AQ490" s="135" t="n"/>
      <c r="AR490" s="135" t="n"/>
      <c r="AS490" s="135" t="n"/>
      <c r="AT490" s="135" t="n"/>
      <c r="AU490" s="135" t="n"/>
      <c r="AV490" s="135" t="n"/>
      <c r="AW490" s="135" t="n"/>
      <c r="AX490" s="135" t="n"/>
      <c r="AY490" s="135" t="n"/>
      <c r="AZ490" s="135" t="n"/>
      <c r="BA490" s="135" t="n"/>
      <c r="BB490" s="135" t="n"/>
      <c r="BC490" s="135" t="n"/>
      <c r="BD490" s="135" t="n"/>
      <c r="BE490" s="135" t="n"/>
      <c r="BF490" s="135" t="n"/>
      <c r="BG490" s="135" t="n"/>
      <c r="BH490" s="135" t="n"/>
      <c r="BI490" s="135" t="n"/>
      <c r="BJ490" s="135" t="n"/>
      <c r="BK490" s="135" t="n"/>
      <c r="BL490" s="135" t="n"/>
      <c r="BM490" s="135" t="n"/>
      <c r="BN490" s="135" t="n"/>
      <c r="BO490" s="135" t="n"/>
      <c r="BP490" s="135" t="n"/>
      <c r="BQ490" s="135" t="n"/>
      <c r="BR490" s="135" t="n"/>
      <c r="BS490" s="135" t="n"/>
      <c r="BT490" s="135" t="n"/>
      <c r="BU490" s="135" t="n"/>
      <c r="BV490" s="135" t="n"/>
      <c r="BW490" s="135" t="n"/>
      <c r="BX490" s="135" t="n"/>
      <c r="BY490" s="135" t="n"/>
      <c r="BZ490" s="135" t="n"/>
      <c r="CA490" s="135" t="n"/>
      <c r="CB490" s="135" t="n"/>
      <c r="CC490" s="135" t="n"/>
      <c r="CD490" s="135" t="n"/>
      <c r="CE490" s="135" t="n"/>
      <c r="CF490" s="135" t="n"/>
      <c r="CG490" s="135" t="n"/>
      <c r="CH490" s="135" t="n"/>
      <c r="CI490" s="135" t="n"/>
      <c r="CJ490" s="135" t="n"/>
      <c r="CK490" s="135" t="n"/>
      <c r="CL490" s="135" t="n"/>
      <c r="CM490" s="135" t="n"/>
      <c r="CN490" s="135" t="n"/>
      <c r="CO490" s="135" t="n"/>
      <c r="CP490" s="135" t="n"/>
      <c r="CQ490" s="135" t="n"/>
      <c r="CR490" s="135" t="n"/>
      <c r="CU490" s="36" t="n"/>
      <c r="CV490" s="36" t="n"/>
      <c r="CW490" s="36" t="n"/>
      <c r="CX490" s="36" t="n"/>
      <c r="CY490" s="36" t="n"/>
      <c r="CZ490" s="36" t="n"/>
      <c r="DA490" s="36" t="n"/>
      <c r="DB490" s="36" t="n"/>
      <c r="DC490" s="36" t="n"/>
      <c r="DD490" s="36" t="n"/>
      <c r="DE490" s="36" t="n"/>
      <c r="DF490" s="36" t="n"/>
      <c r="DG490" s="36" t="n"/>
      <c r="DH490" s="36" t="n"/>
      <c r="DI490" s="36" t="n"/>
      <c r="DJ490" s="36" t="n"/>
      <c r="DK490" s="36" t="n"/>
      <c r="DL490" s="36" t="n"/>
      <c r="DM490" s="36" t="n"/>
      <c r="DN490" s="36" t="n"/>
      <c r="DO490" s="36" t="n"/>
      <c r="DP490" s="36" t="n"/>
      <c r="DQ490" s="36" t="n"/>
      <c r="DR490" s="36" t="n"/>
      <c r="DS490" s="36" t="n"/>
      <c r="DT490" s="36" t="n"/>
      <c r="DU490" s="36" t="n"/>
      <c r="DV490" s="36" t="n"/>
      <c r="DW490" s="36" t="n"/>
      <c r="DX490" s="36" t="n"/>
      <c r="DY490" s="36" t="n"/>
      <c r="DZ490" s="36" t="n"/>
      <c r="EA490" s="36" t="n"/>
      <c r="EB490" s="36" t="n"/>
      <c r="EC490" s="36" t="n"/>
      <c r="ED490" s="36" t="n"/>
      <c r="EE490" s="36" t="n"/>
      <c r="EF490" s="36" t="n"/>
      <c r="EG490" s="36" t="n"/>
      <c r="EH490" s="36" t="n"/>
      <c r="EI490" s="36" t="n"/>
      <c r="EJ490" s="36" t="n"/>
      <c r="EK490" s="36" t="n"/>
      <c r="EL490" s="36" t="n"/>
      <c r="EM490" s="36" t="n"/>
      <c r="EN490" s="36" t="n"/>
    </row>
    <row r="491">
      <c r="A491" s="36" t="n"/>
      <c r="B491" s="36" t="n"/>
      <c r="C491" s="144" t="n"/>
      <c r="D491" s="144" t="n"/>
      <c r="E491" s="135" t="n"/>
      <c r="F491" s="135" t="n"/>
      <c r="G491" s="135" t="n"/>
      <c r="H491" s="135" t="n"/>
      <c r="I491" s="135" t="n"/>
      <c r="J491" s="135" t="n"/>
      <c r="K491" s="135" t="n"/>
      <c r="L491" s="135" t="n"/>
      <c r="M491" s="135" t="n"/>
      <c r="N491" s="135" t="n"/>
      <c r="O491" s="135" t="n"/>
      <c r="P491" s="135" t="n"/>
      <c r="Q491" s="135" t="n"/>
      <c r="R491" s="135" t="n"/>
      <c r="S491" s="135" t="n"/>
      <c r="T491" s="135" t="n"/>
      <c r="U491" s="135" t="n"/>
      <c r="V491" s="135" t="n"/>
      <c r="W491" s="135" t="n"/>
      <c r="X491" s="135" t="n"/>
      <c r="Y491" s="135" t="n"/>
      <c r="Z491" s="135" t="n"/>
      <c r="AA491" s="135" t="n"/>
      <c r="AB491" s="135" t="n"/>
      <c r="AC491" s="135" t="n"/>
      <c r="AD491" s="135" t="n"/>
      <c r="AE491" s="135" t="n"/>
      <c r="AF491" s="135" t="n"/>
      <c r="AG491" s="135" t="n"/>
      <c r="AH491" s="135" t="n"/>
      <c r="AI491" s="135" t="n"/>
      <c r="AJ491" s="135" t="n"/>
      <c r="AK491" s="135" t="n"/>
      <c r="AL491" s="135" t="n"/>
      <c r="AM491" s="135" t="n"/>
      <c r="AN491" s="135" t="n"/>
      <c r="AO491" s="135" t="n"/>
      <c r="AP491" s="135" t="n"/>
      <c r="AQ491" s="135" t="n"/>
      <c r="AR491" s="135" t="n"/>
      <c r="AS491" s="135" t="n"/>
      <c r="AT491" s="135" t="n"/>
      <c r="AU491" s="135" t="n"/>
      <c r="AV491" s="135" t="n"/>
      <c r="AW491" s="135" t="n"/>
      <c r="AX491" s="135" t="n"/>
      <c r="AY491" s="135" t="n"/>
      <c r="AZ491" s="135" t="n"/>
      <c r="BA491" s="135" t="n"/>
      <c r="BB491" s="135" t="n"/>
      <c r="BC491" s="135" t="n"/>
      <c r="BD491" s="135" t="n"/>
      <c r="BE491" s="135" t="n"/>
      <c r="BF491" s="135" t="n"/>
      <c r="BG491" s="135" t="n"/>
      <c r="BH491" s="135" t="n"/>
      <c r="BI491" s="135" t="n"/>
      <c r="BJ491" s="135" t="n"/>
      <c r="BK491" s="135" t="n"/>
      <c r="BL491" s="135" t="n"/>
      <c r="BM491" s="135" t="n"/>
      <c r="BN491" s="135" t="n"/>
      <c r="BO491" s="135" t="n"/>
      <c r="BP491" s="135" t="n"/>
      <c r="BQ491" s="135" t="n"/>
      <c r="BR491" s="135" t="n"/>
      <c r="BS491" s="135" t="n"/>
      <c r="BT491" s="135" t="n"/>
      <c r="BU491" s="135" t="n"/>
      <c r="BV491" s="135" t="n"/>
      <c r="BW491" s="135" t="n"/>
      <c r="BX491" s="135" t="n"/>
      <c r="BY491" s="135" t="n"/>
      <c r="BZ491" s="135" t="n"/>
      <c r="CA491" s="135" t="n"/>
      <c r="CB491" s="135" t="n"/>
      <c r="CC491" s="135" t="n"/>
      <c r="CD491" s="135" t="n"/>
      <c r="CE491" s="135" t="n"/>
      <c r="CF491" s="135" t="n"/>
      <c r="CG491" s="135" t="n"/>
      <c r="CH491" s="135" t="n"/>
      <c r="CI491" s="135" t="n"/>
      <c r="CJ491" s="135" t="n"/>
      <c r="CK491" s="135" t="n"/>
      <c r="CL491" s="135" t="n"/>
      <c r="CM491" s="135" t="n"/>
      <c r="CN491" s="135" t="n"/>
      <c r="CO491" s="135" t="n"/>
      <c r="CP491" s="135" t="n"/>
      <c r="CQ491" s="135" t="n"/>
      <c r="CR491" s="135" t="n"/>
      <c r="CU491" s="36" t="n"/>
      <c r="CV491" s="36" t="n"/>
      <c r="CW491" s="36" t="n"/>
      <c r="CX491" s="36" t="n"/>
      <c r="CY491" s="36" t="n"/>
      <c r="CZ491" s="36" t="n"/>
      <c r="DA491" s="36" t="n"/>
      <c r="DB491" s="36" t="n"/>
      <c r="DC491" s="36" t="n"/>
      <c r="DD491" s="36" t="n"/>
      <c r="DE491" s="36" t="n"/>
      <c r="DF491" s="36" t="n"/>
      <c r="DG491" s="36" t="n"/>
      <c r="DH491" s="36" t="n"/>
      <c r="DI491" s="36" t="n"/>
      <c r="DJ491" s="36" t="n"/>
      <c r="DK491" s="36" t="n"/>
      <c r="DL491" s="36" t="n"/>
      <c r="DM491" s="36" t="n"/>
      <c r="DN491" s="36" t="n"/>
      <c r="DO491" s="36" t="n"/>
      <c r="DP491" s="36" t="n"/>
      <c r="DQ491" s="36" t="n"/>
      <c r="DR491" s="36" t="n"/>
      <c r="DS491" s="36" t="n"/>
      <c r="DT491" s="36" t="n"/>
      <c r="DU491" s="36" t="n"/>
      <c r="DV491" s="36" t="n"/>
      <c r="DW491" s="36" t="n"/>
      <c r="DX491" s="36" t="n"/>
      <c r="DY491" s="36" t="n"/>
      <c r="DZ491" s="36" t="n"/>
      <c r="EA491" s="36" t="n"/>
      <c r="EB491" s="36" t="n"/>
      <c r="EC491" s="36" t="n"/>
      <c r="ED491" s="36" t="n"/>
      <c r="EE491" s="36" t="n"/>
      <c r="EF491" s="36" t="n"/>
      <c r="EG491" s="36" t="n"/>
      <c r="EH491" s="36" t="n"/>
      <c r="EI491" s="36" t="n"/>
      <c r="EJ491" s="36" t="n"/>
      <c r="EK491" s="36" t="n"/>
      <c r="EL491" s="36" t="n"/>
      <c r="EM491" s="36" t="n"/>
      <c r="EN491" s="36" t="n"/>
    </row>
    <row r="492">
      <c r="A492" s="36" t="n"/>
      <c r="B492" s="36" t="n"/>
      <c r="C492" s="144" t="n"/>
      <c r="D492" s="144" t="n"/>
      <c r="E492" s="135" t="n"/>
      <c r="F492" s="135" t="n"/>
      <c r="G492" s="135" t="n"/>
      <c r="H492" s="135" t="n"/>
      <c r="I492" s="135" t="n"/>
      <c r="J492" s="135" t="n"/>
      <c r="K492" s="135" t="n"/>
      <c r="L492" s="135" t="n"/>
      <c r="M492" s="135" t="n"/>
      <c r="N492" s="135" t="n"/>
      <c r="O492" s="135" t="n"/>
      <c r="P492" s="135" t="n"/>
      <c r="Q492" s="135" t="n"/>
      <c r="R492" s="135" t="n"/>
      <c r="S492" s="135" t="n"/>
      <c r="T492" s="135" t="n"/>
      <c r="U492" s="135" t="n"/>
      <c r="V492" s="135" t="n"/>
      <c r="W492" s="135" t="n"/>
      <c r="X492" s="135" t="n"/>
      <c r="Y492" s="135" t="n"/>
      <c r="Z492" s="135" t="n"/>
      <c r="AA492" s="135" t="n"/>
      <c r="AB492" s="135" t="n"/>
      <c r="AC492" s="135" t="n"/>
      <c r="AD492" s="135" t="n"/>
      <c r="AE492" s="135" t="n"/>
      <c r="AF492" s="135" t="n"/>
      <c r="AG492" s="135" t="n"/>
      <c r="AH492" s="135" t="n"/>
      <c r="AI492" s="135" t="n"/>
      <c r="AJ492" s="135" t="n"/>
      <c r="AK492" s="135" t="n"/>
      <c r="AL492" s="135" t="n"/>
      <c r="AM492" s="135" t="n"/>
      <c r="AN492" s="135" t="n"/>
      <c r="AO492" s="135" t="n"/>
      <c r="AP492" s="135" t="n"/>
      <c r="AQ492" s="135" t="n"/>
      <c r="AR492" s="135" t="n"/>
      <c r="AS492" s="135" t="n"/>
      <c r="AT492" s="135" t="n"/>
      <c r="AU492" s="135" t="n"/>
      <c r="AV492" s="135" t="n"/>
      <c r="AW492" s="135" t="n"/>
      <c r="AX492" s="135" t="n"/>
      <c r="AY492" s="135" t="n"/>
      <c r="AZ492" s="135" t="n"/>
      <c r="BA492" s="135" t="n"/>
      <c r="BB492" s="135" t="n"/>
      <c r="BC492" s="135" t="n"/>
      <c r="BD492" s="135" t="n"/>
      <c r="BE492" s="135" t="n"/>
      <c r="BF492" s="135" t="n"/>
      <c r="BG492" s="135" t="n"/>
      <c r="BH492" s="135" t="n"/>
      <c r="BI492" s="135" t="n"/>
      <c r="BJ492" s="135" t="n"/>
      <c r="BK492" s="135" t="n"/>
      <c r="BL492" s="135" t="n"/>
      <c r="BM492" s="135" t="n"/>
      <c r="BN492" s="135" t="n"/>
      <c r="BO492" s="135" t="n"/>
      <c r="BP492" s="135" t="n"/>
      <c r="BQ492" s="135" t="n"/>
      <c r="BR492" s="135" t="n"/>
      <c r="BS492" s="135" t="n"/>
      <c r="BT492" s="135" t="n"/>
      <c r="BU492" s="135" t="n"/>
      <c r="BV492" s="135" t="n"/>
      <c r="BW492" s="135" t="n"/>
      <c r="BX492" s="135" t="n"/>
      <c r="BY492" s="135" t="n"/>
      <c r="BZ492" s="135" t="n"/>
      <c r="CA492" s="135" t="n"/>
      <c r="CB492" s="135" t="n"/>
      <c r="CC492" s="135" t="n"/>
      <c r="CD492" s="135" t="n"/>
      <c r="CE492" s="135" t="n"/>
      <c r="CF492" s="135" t="n"/>
      <c r="CG492" s="135" t="n"/>
      <c r="CH492" s="135" t="n"/>
      <c r="CI492" s="135" t="n"/>
      <c r="CJ492" s="135" t="n"/>
      <c r="CK492" s="135" t="n"/>
      <c r="CL492" s="135" t="n"/>
      <c r="CM492" s="135" t="n"/>
      <c r="CN492" s="135" t="n"/>
      <c r="CO492" s="135" t="n"/>
      <c r="CP492" s="135" t="n"/>
      <c r="CQ492" s="135" t="n"/>
      <c r="CR492" s="135" t="n"/>
      <c r="CU492" s="36" t="n"/>
      <c r="CV492" s="36" t="n"/>
      <c r="CW492" s="36" t="n"/>
      <c r="CX492" s="36" t="n"/>
      <c r="CY492" s="36" t="n"/>
      <c r="CZ492" s="36" t="n"/>
      <c r="DA492" s="36" t="n"/>
      <c r="DB492" s="36" t="n"/>
      <c r="DC492" s="36" t="n"/>
      <c r="DD492" s="36" t="n"/>
      <c r="DE492" s="36" t="n"/>
      <c r="DF492" s="36" t="n"/>
      <c r="DG492" s="36" t="n"/>
      <c r="DH492" s="36" t="n"/>
      <c r="DI492" s="36" t="n"/>
      <c r="DJ492" s="36" t="n"/>
      <c r="DK492" s="36" t="n"/>
      <c r="DL492" s="36" t="n"/>
      <c r="DM492" s="36" t="n"/>
      <c r="DN492" s="36" t="n"/>
      <c r="DO492" s="36" t="n"/>
      <c r="DP492" s="36" t="n"/>
      <c r="DQ492" s="36" t="n"/>
      <c r="DR492" s="36" t="n"/>
      <c r="DS492" s="36" t="n"/>
      <c r="DT492" s="36" t="n"/>
      <c r="DU492" s="36" t="n"/>
      <c r="DV492" s="36" t="n"/>
      <c r="DW492" s="36" t="n"/>
      <c r="DX492" s="36" t="n"/>
      <c r="DY492" s="36" t="n"/>
      <c r="DZ492" s="36" t="n"/>
      <c r="EA492" s="36" t="n"/>
      <c r="EB492" s="36" t="n"/>
      <c r="EC492" s="36" t="n"/>
      <c r="ED492" s="36" t="n"/>
      <c r="EE492" s="36" t="n"/>
      <c r="EF492" s="36" t="n"/>
      <c r="EG492" s="36" t="n"/>
      <c r="EH492" s="36" t="n"/>
      <c r="EI492" s="36" t="n"/>
      <c r="EJ492" s="36" t="n"/>
      <c r="EK492" s="36" t="n"/>
      <c r="EL492" s="36" t="n"/>
      <c r="EM492" s="36" t="n"/>
      <c r="EN492" s="36" t="n"/>
    </row>
    <row r="493">
      <c r="A493" s="36" t="n"/>
      <c r="B493" s="36" t="n"/>
      <c r="C493" s="144" t="n"/>
      <c r="D493" s="144" t="n"/>
      <c r="E493" s="135" t="n"/>
      <c r="F493" s="135" t="n"/>
      <c r="G493" s="135" t="n"/>
      <c r="H493" s="135" t="n"/>
      <c r="I493" s="135" t="n"/>
      <c r="J493" s="135" t="n"/>
      <c r="K493" s="135" t="n"/>
      <c r="L493" s="135" t="n"/>
      <c r="M493" s="135" t="n"/>
      <c r="N493" s="135" t="n"/>
      <c r="O493" s="135" t="n"/>
      <c r="P493" s="135" t="n"/>
      <c r="Q493" s="135" t="n"/>
      <c r="R493" s="135" t="n"/>
      <c r="S493" s="135" t="n"/>
      <c r="T493" s="135" t="n"/>
      <c r="U493" s="135" t="n"/>
      <c r="V493" s="135" t="n"/>
      <c r="W493" s="135" t="n"/>
      <c r="X493" s="135" t="n"/>
      <c r="Y493" s="135" t="n"/>
      <c r="Z493" s="135" t="n"/>
      <c r="AA493" s="135" t="n"/>
      <c r="AB493" s="135" t="n"/>
      <c r="AC493" s="135" t="n"/>
      <c r="AD493" s="135" t="n"/>
      <c r="AE493" s="135" t="n"/>
      <c r="AF493" s="135" t="n"/>
      <c r="AG493" s="135" t="n"/>
      <c r="AH493" s="135" t="n"/>
      <c r="AI493" s="135" t="n"/>
      <c r="AJ493" s="135" t="n"/>
      <c r="AK493" s="135" t="n"/>
      <c r="AL493" s="135" t="n"/>
      <c r="AM493" s="135" t="n"/>
      <c r="AN493" s="135" t="n"/>
      <c r="AO493" s="135" t="n"/>
      <c r="AP493" s="135" t="n"/>
      <c r="AQ493" s="135" t="n"/>
      <c r="AR493" s="135" t="n"/>
      <c r="AS493" s="135" t="n"/>
      <c r="AT493" s="135" t="n"/>
      <c r="AU493" s="135" t="n"/>
      <c r="AV493" s="135" t="n"/>
      <c r="AW493" s="135" t="n"/>
      <c r="AX493" s="135" t="n"/>
      <c r="AY493" s="135" t="n"/>
      <c r="AZ493" s="135" t="n"/>
      <c r="BA493" s="135" t="n"/>
      <c r="BB493" s="135" t="n"/>
      <c r="BC493" s="135" t="n"/>
      <c r="BD493" s="135" t="n"/>
      <c r="BE493" s="135" t="n"/>
      <c r="BF493" s="135" t="n"/>
      <c r="BG493" s="135" t="n"/>
      <c r="BH493" s="135" t="n"/>
      <c r="BI493" s="135" t="n"/>
      <c r="BJ493" s="135" t="n"/>
      <c r="BK493" s="135" t="n"/>
      <c r="BL493" s="135" t="n"/>
      <c r="BM493" s="135" t="n"/>
      <c r="BN493" s="135" t="n"/>
      <c r="BO493" s="135" t="n"/>
      <c r="BP493" s="135" t="n"/>
      <c r="BQ493" s="135" t="n"/>
      <c r="BR493" s="135" t="n"/>
      <c r="BS493" s="135" t="n"/>
      <c r="BT493" s="135" t="n"/>
      <c r="BU493" s="135" t="n"/>
      <c r="BV493" s="135" t="n"/>
      <c r="BW493" s="135" t="n"/>
      <c r="BX493" s="135" t="n"/>
      <c r="BY493" s="135" t="n"/>
      <c r="BZ493" s="135" t="n"/>
      <c r="CA493" s="135" t="n"/>
      <c r="CB493" s="135" t="n"/>
      <c r="CC493" s="135" t="n"/>
      <c r="CD493" s="135" t="n"/>
      <c r="CE493" s="135" t="n"/>
      <c r="CF493" s="135" t="n"/>
      <c r="CG493" s="135" t="n"/>
      <c r="CH493" s="135" t="n"/>
      <c r="CI493" s="135" t="n"/>
      <c r="CJ493" s="135" t="n"/>
      <c r="CK493" s="135" t="n"/>
      <c r="CL493" s="135" t="n"/>
      <c r="CM493" s="135" t="n"/>
      <c r="CN493" s="135" t="n"/>
      <c r="CO493" s="135" t="n"/>
      <c r="CP493" s="135" t="n"/>
      <c r="CQ493" s="135" t="n"/>
      <c r="CR493" s="135" t="n"/>
      <c r="CU493" s="36" t="n"/>
      <c r="CV493" s="36" t="n"/>
      <c r="CW493" s="36" t="n"/>
      <c r="CX493" s="36" t="n"/>
      <c r="CY493" s="36" t="n"/>
      <c r="CZ493" s="36" t="n"/>
      <c r="DA493" s="36" t="n"/>
      <c r="DB493" s="36" t="n"/>
      <c r="DC493" s="36" t="n"/>
      <c r="DD493" s="36" t="n"/>
      <c r="DE493" s="36" t="n"/>
      <c r="DF493" s="36" t="n"/>
      <c r="DG493" s="36" t="n"/>
      <c r="DH493" s="36" t="n"/>
      <c r="DI493" s="36" t="n"/>
      <c r="DJ493" s="36" t="n"/>
      <c r="DK493" s="36" t="n"/>
      <c r="DL493" s="36" t="n"/>
      <c r="DM493" s="36" t="n"/>
      <c r="DN493" s="36" t="n"/>
      <c r="DO493" s="36" t="n"/>
      <c r="DP493" s="36" t="n"/>
      <c r="DQ493" s="36" t="n"/>
      <c r="DR493" s="36" t="n"/>
      <c r="DS493" s="36" t="n"/>
      <c r="DT493" s="36" t="n"/>
      <c r="DU493" s="36" t="n"/>
      <c r="DV493" s="36" t="n"/>
      <c r="DW493" s="36" t="n"/>
      <c r="DX493" s="36" t="n"/>
      <c r="DY493" s="36" t="n"/>
      <c r="DZ493" s="36" t="n"/>
      <c r="EA493" s="36" t="n"/>
      <c r="EB493" s="36" t="n"/>
      <c r="EC493" s="36" t="n"/>
      <c r="ED493" s="36" t="n"/>
      <c r="EE493" s="36" t="n"/>
      <c r="EF493" s="36" t="n"/>
      <c r="EG493" s="36" t="n"/>
      <c r="EH493" s="36" t="n"/>
      <c r="EI493" s="36" t="n"/>
      <c r="EJ493" s="36" t="n"/>
      <c r="EK493" s="36" t="n"/>
      <c r="EL493" s="36" t="n"/>
      <c r="EM493" s="36" t="n"/>
      <c r="EN493" s="36" t="n"/>
    </row>
    <row r="494">
      <c r="A494" s="36" t="n"/>
      <c r="B494" s="36" t="n"/>
      <c r="C494" s="144" t="n"/>
      <c r="D494" s="144" t="n"/>
      <c r="E494" s="135" t="n"/>
      <c r="F494" s="135" t="n"/>
      <c r="G494" s="135" t="n"/>
      <c r="H494" s="135" t="n"/>
      <c r="I494" s="135" t="n"/>
      <c r="J494" s="135" t="n"/>
      <c r="K494" s="135" t="n"/>
      <c r="L494" s="135" t="n"/>
      <c r="M494" s="135" t="n"/>
      <c r="N494" s="135" t="n"/>
      <c r="O494" s="135" t="n"/>
      <c r="P494" s="135" t="n"/>
      <c r="Q494" s="135" t="n"/>
      <c r="R494" s="135" t="n"/>
      <c r="S494" s="135" t="n"/>
      <c r="T494" s="135" t="n"/>
      <c r="U494" s="135" t="n"/>
      <c r="V494" s="135" t="n"/>
      <c r="W494" s="135" t="n"/>
      <c r="X494" s="135" t="n"/>
      <c r="Y494" s="135" t="n"/>
      <c r="Z494" s="135" t="n"/>
      <c r="AA494" s="135" t="n"/>
      <c r="AB494" s="135" t="n"/>
      <c r="AC494" s="135" t="n"/>
      <c r="AD494" s="135" t="n"/>
      <c r="AE494" s="135" t="n"/>
      <c r="AF494" s="135" t="n"/>
      <c r="AG494" s="135" t="n"/>
      <c r="AH494" s="135" t="n"/>
      <c r="AI494" s="135" t="n"/>
      <c r="AJ494" s="135" t="n"/>
      <c r="AK494" s="135" t="n"/>
      <c r="AL494" s="135" t="n"/>
      <c r="AM494" s="135" t="n"/>
      <c r="AN494" s="135" t="n"/>
      <c r="AO494" s="135" t="n"/>
      <c r="AP494" s="135" t="n"/>
      <c r="AQ494" s="135" t="n"/>
      <c r="AR494" s="135" t="n"/>
      <c r="AS494" s="135" t="n"/>
      <c r="AT494" s="135" t="n"/>
      <c r="AU494" s="135" t="n"/>
      <c r="AV494" s="135" t="n"/>
      <c r="AW494" s="135" t="n"/>
      <c r="AX494" s="135" t="n"/>
      <c r="AY494" s="135" t="n"/>
      <c r="AZ494" s="135" t="n"/>
      <c r="BA494" s="135" t="n"/>
      <c r="BB494" s="135" t="n"/>
      <c r="BC494" s="135" t="n"/>
      <c r="BD494" s="135" t="n"/>
      <c r="BE494" s="135" t="n"/>
      <c r="BF494" s="135" t="n"/>
      <c r="BG494" s="135" t="n"/>
      <c r="BH494" s="135" t="n"/>
      <c r="BI494" s="135" t="n"/>
      <c r="BJ494" s="135" t="n"/>
      <c r="BK494" s="135" t="n"/>
      <c r="BL494" s="135" t="n"/>
      <c r="BM494" s="135" t="n"/>
      <c r="BN494" s="135" t="n"/>
      <c r="BO494" s="135" t="n"/>
      <c r="BP494" s="135" t="n"/>
      <c r="BQ494" s="135" t="n"/>
      <c r="BR494" s="135" t="n"/>
      <c r="BS494" s="135" t="n"/>
      <c r="BT494" s="135" t="n"/>
      <c r="BU494" s="135" t="n"/>
      <c r="BV494" s="135" t="n"/>
      <c r="BW494" s="135" t="n"/>
      <c r="BX494" s="135" t="n"/>
      <c r="BY494" s="135" t="n"/>
      <c r="BZ494" s="135" t="n"/>
      <c r="CA494" s="135" t="n"/>
      <c r="CB494" s="135" t="n"/>
      <c r="CC494" s="135" t="n"/>
      <c r="CD494" s="135" t="n"/>
      <c r="CE494" s="135" t="n"/>
      <c r="CF494" s="135" t="n"/>
      <c r="CG494" s="135" t="n"/>
      <c r="CH494" s="135" t="n"/>
      <c r="CI494" s="135" t="n"/>
      <c r="CJ494" s="135" t="n"/>
      <c r="CK494" s="135" t="n"/>
      <c r="CL494" s="135" t="n"/>
      <c r="CM494" s="135" t="n"/>
      <c r="CN494" s="135" t="n"/>
      <c r="CO494" s="135" t="n"/>
      <c r="CP494" s="135" t="n"/>
      <c r="CQ494" s="135" t="n"/>
      <c r="CR494" s="135" t="n"/>
      <c r="CU494" s="36" t="n"/>
      <c r="CV494" s="36" t="n"/>
      <c r="CW494" s="36" t="n"/>
      <c r="CX494" s="36" t="n"/>
      <c r="CY494" s="36" t="n"/>
      <c r="CZ494" s="36" t="n"/>
      <c r="DA494" s="36" t="n"/>
      <c r="DB494" s="36" t="n"/>
      <c r="DC494" s="36" t="n"/>
      <c r="DD494" s="36" t="n"/>
      <c r="DE494" s="36" t="n"/>
      <c r="DF494" s="36" t="n"/>
      <c r="DG494" s="36" t="n"/>
      <c r="DH494" s="36" t="n"/>
      <c r="DI494" s="36" t="n"/>
      <c r="DJ494" s="36" t="n"/>
      <c r="DK494" s="36" t="n"/>
      <c r="DL494" s="36" t="n"/>
      <c r="DM494" s="36" t="n"/>
      <c r="DN494" s="36" t="n"/>
      <c r="DO494" s="36" t="n"/>
      <c r="DP494" s="36" t="n"/>
      <c r="DQ494" s="36" t="n"/>
      <c r="DR494" s="36" t="n"/>
      <c r="DS494" s="36" t="n"/>
      <c r="DT494" s="36" t="n"/>
      <c r="DU494" s="36" t="n"/>
      <c r="DV494" s="36" t="n"/>
      <c r="DW494" s="36" t="n"/>
      <c r="DX494" s="36" t="n"/>
      <c r="DY494" s="36" t="n"/>
      <c r="DZ494" s="36" t="n"/>
      <c r="EA494" s="36" t="n"/>
      <c r="EB494" s="36" t="n"/>
      <c r="EC494" s="36" t="n"/>
      <c r="ED494" s="36" t="n"/>
      <c r="EE494" s="36" t="n"/>
      <c r="EF494" s="36" t="n"/>
      <c r="EG494" s="36" t="n"/>
      <c r="EH494" s="36" t="n"/>
      <c r="EI494" s="36" t="n"/>
      <c r="EJ494" s="36" t="n"/>
      <c r="EK494" s="36" t="n"/>
      <c r="EL494" s="36" t="n"/>
      <c r="EM494" s="36" t="n"/>
      <c r="EN494" s="36" t="n"/>
    </row>
    <row r="495">
      <c r="A495" s="36" t="n"/>
      <c r="B495" s="36" t="n"/>
      <c r="C495" s="144" t="n"/>
      <c r="D495" s="144" t="n"/>
      <c r="E495" s="135" t="n"/>
      <c r="F495" s="135" t="n"/>
      <c r="G495" s="135" t="n"/>
      <c r="H495" s="135" t="n"/>
      <c r="I495" s="135" t="n"/>
      <c r="J495" s="135" t="n"/>
      <c r="K495" s="135" t="n"/>
      <c r="L495" s="135" t="n"/>
      <c r="M495" s="135" t="n"/>
      <c r="N495" s="135" t="n"/>
      <c r="O495" s="135" t="n"/>
      <c r="P495" s="135" t="n"/>
      <c r="Q495" s="135" t="n"/>
      <c r="R495" s="135" t="n"/>
      <c r="S495" s="135" t="n"/>
      <c r="T495" s="135" t="n"/>
      <c r="U495" s="135" t="n"/>
      <c r="V495" s="135" t="n"/>
      <c r="W495" s="135" t="n"/>
      <c r="X495" s="135" t="n"/>
      <c r="Y495" s="135" t="n"/>
      <c r="Z495" s="135" t="n"/>
      <c r="AA495" s="135" t="n"/>
      <c r="AB495" s="135" t="n"/>
      <c r="AC495" s="135" t="n"/>
      <c r="AD495" s="135" t="n"/>
      <c r="AE495" s="135" t="n"/>
      <c r="AF495" s="135" t="n"/>
      <c r="AG495" s="135" t="n"/>
      <c r="AH495" s="135" t="n"/>
      <c r="AI495" s="135" t="n"/>
      <c r="AJ495" s="135" t="n"/>
      <c r="AK495" s="135" t="n"/>
      <c r="AL495" s="135" t="n"/>
      <c r="AM495" s="135" t="n"/>
      <c r="AN495" s="135" t="n"/>
      <c r="AO495" s="135" t="n"/>
      <c r="AP495" s="135" t="n"/>
      <c r="AQ495" s="135" t="n"/>
      <c r="AR495" s="135" t="n"/>
      <c r="AS495" s="135" t="n"/>
      <c r="AT495" s="135" t="n"/>
      <c r="AU495" s="135" t="n"/>
      <c r="AV495" s="135" t="n"/>
      <c r="AW495" s="135" t="n"/>
      <c r="AX495" s="135" t="n"/>
      <c r="AY495" s="135" t="n"/>
      <c r="AZ495" s="135" t="n"/>
      <c r="BA495" s="135" t="n"/>
      <c r="BB495" s="135" t="n"/>
      <c r="BC495" s="135" t="n"/>
      <c r="BD495" s="135" t="n"/>
      <c r="BE495" s="135" t="n"/>
      <c r="BF495" s="135" t="n"/>
      <c r="BG495" s="135" t="n"/>
      <c r="BH495" s="135" t="n"/>
      <c r="BI495" s="135" t="n"/>
      <c r="BJ495" s="135" t="n"/>
      <c r="BK495" s="135" t="n"/>
      <c r="BL495" s="135" t="n"/>
      <c r="BM495" s="135" t="n"/>
      <c r="BN495" s="135" t="n"/>
      <c r="BO495" s="135" t="n"/>
      <c r="BP495" s="135" t="n"/>
      <c r="BQ495" s="135" t="n"/>
      <c r="BR495" s="135" t="n"/>
      <c r="BS495" s="135" t="n"/>
      <c r="BT495" s="135" t="n"/>
      <c r="BU495" s="135" t="n"/>
      <c r="BV495" s="135" t="n"/>
      <c r="BW495" s="135" t="n"/>
      <c r="BX495" s="135" t="n"/>
      <c r="BY495" s="135" t="n"/>
      <c r="BZ495" s="135" t="n"/>
      <c r="CA495" s="135" t="n"/>
      <c r="CB495" s="135" t="n"/>
      <c r="CC495" s="135" t="n"/>
      <c r="CD495" s="135" t="n"/>
      <c r="CE495" s="135" t="n"/>
      <c r="CF495" s="135" t="n"/>
      <c r="CG495" s="135" t="n"/>
      <c r="CH495" s="135" t="n"/>
      <c r="CI495" s="135" t="n"/>
      <c r="CJ495" s="135" t="n"/>
      <c r="CK495" s="135" t="n"/>
      <c r="CL495" s="135" t="n"/>
      <c r="CM495" s="135" t="n"/>
      <c r="CN495" s="135" t="n"/>
      <c r="CO495" s="135" t="n"/>
      <c r="CP495" s="135" t="n"/>
      <c r="CQ495" s="135" t="n"/>
      <c r="CR495" s="135" t="n"/>
      <c r="CU495" s="36" t="n"/>
      <c r="CV495" s="36" t="n"/>
      <c r="CW495" s="36" t="n"/>
      <c r="CX495" s="36" t="n"/>
      <c r="CY495" s="36" t="n"/>
      <c r="CZ495" s="36" t="n"/>
      <c r="DA495" s="36" t="n"/>
      <c r="DB495" s="36" t="n"/>
      <c r="DC495" s="36" t="n"/>
      <c r="DD495" s="36" t="n"/>
      <c r="DE495" s="36" t="n"/>
      <c r="DF495" s="36" t="n"/>
      <c r="DG495" s="36" t="n"/>
      <c r="DH495" s="36" t="n"/>
      <c r="DI495" s="36" t="n"/>
      <c r="DJ495" s="36" t="n"/>
      <c r="DK495" s="36" t="n"/>
      <c r="DL495" s="36" t="n"/>
      <c r="DM495" s="36" t="n"/>
      <c r="DN495" s="36" t="n"/>
      <c r="DO495" s="36" t="n"/>
      <c r="DP495" s="36" t="n"/>
      <c r="DQ495" s="36" t="n"/>
      <c r="DR495" s="36" t="n"/>
      <c r="DS495" s="36" t="n"/>
      <c r="DT495" s="36" t="n"/>
      <c r="DU495" s="36" t="n"/>
      <c r="DV495" s="36" t="n"/>
      <c r="DW495" s="36" t="n"/>
      <c r="DX495" s="36" t="n"/>
      <c r="DY495" s="36" t="n"/>
      <c r="DZ495" s="36" t="n"/>
      <c r="EA495" s="36" t="n"/>
      <c r="EB495" s="36" t="n"/>
      <c r="EC495" s="36" t="n"/>
      <c r="ED495" s="36" t="n"/>
      <c r="EE495" s="36" t="n"/>
      <c r="EF495" s="36" t="n"/>
      <c r="EG495" s="36" t="n"/>
      <c r="EH495" s="36" t="n"/>
      <c r="EI495" s="36" t="n"/>
      <c r="EJ495" s="36" t="n"/>
      <c r="EK495" s="36" t="n"/>
      <c r="EL495" s="36" t="n"/>
      <c r="EM495" s="36" t="n"/>
      <c r="EN495" s="36" t="n"/>
    </row>
    <row r="496">
      <c r="A496" s="36" t="n"/>
      <c r="B496" s="36" t="n"/>
      <c r="C496" s="144" t="n"/>
      <c r="D496" s="144" t="n"/>
      <c r="E496" s="135" t="n"/>
      <c r="F496" s="135" t="n"/>
      <c r="G496" s="135" t="n"/>
      <c r="H496" s="135" t="n"/>
      <c r="I496" s="135" t="n"/>
      <c r="J496" s="135" t="n"/>
      <c r="K496" s="135" t="n"/>
      <c r="L496" s="135" t="n"/>
      <c r="M496" s="135" t="n"/>
      <c r="N496" s="135" t="n"/>
      <c r="O496" s="135" t="n"/>
      <c r="P496" s="135" t="n"/>
      <c r="Q496" s="135" t="n"/>
      <c r="R496" s="135" t="n"/>
      <c r="S496" s="135" t="n"/>
      <c r="T496" s="135" t="n"/>
      <c r="U496" s="135" t="n"/>
      <c r="V496" s="135" t="n"/>
      <c r="W496" s="135" t="n"/>
      <c r="X496" s="135" t="n"/>
      <c r="Y496" s="135" t="n"/>
      <c r="Z496" s="135" t="n"/>
      <c r="AA496" s="135" t="n"/>
      <c r="AB496" s="135" t="n"/>
      <c r="AC496" s="135" t="n"/>
      <c r="AD496" s="135" t="n"/>
      <c r="AE496" s="135" t="n"/>
      <c r="AF496" s="135" t="n"/>
      <c r="AG496" s="135" t="n"/>
      <c r="AH496" s="135" t="n"/>
      <c r="AI496" s="135" t="n"/>
      <c r="AJ496" s="135" t="n"/>
      <c r="AK496" s="135" t="n"/>
      <c r="AL496" s="135" t="n"/>
      <c r="AM496" s="135" t="n"/>
      <c r="AN496" s="135" t="n"/>
      <c r="AO496" s="135" t="n"/>
      <c r="AP496" s="135" t="n"/>
      <c r="AQ496" s="135" t="n"/>
      <c r="AR496" s="135" t="n"/>
      <c r="AS496" s="135" t="n"/>
      <c r="AT496" s="135" t="n"/>
      <c r="AU496" s="135" t="n"/>
      <c r="AV496" s="135" t="n"/>
      <c r="AW496" s="135" t="n"/>
      <c r="AX496" s="135" t="n"/>
      <c r="AY496" s="135" t="n"/>
      <c r="AZ496" s="135" t="n"/>
      <c r="BA496" s="135" t="n"/>
      <c r="BB496" s="135" t="n"/>
      <c r="BC496" s="135" t="n"/>
      <c r="BD496" s="135" t="n"/>
      <c r="BE496" s="135" t="n"/>
      <c r="BF496" s="135" t="n"/>
      <c r="BG496" s="135" t="n"/>
      <c r="BH496" s="135" t="n"/>
      <c r="BI496" s="135" t="n"/>
      <c r="BJ496" s="135" t="n"/>
      <c r="BK496" s="135" t="n"/>
      <c r="BL496" s="135" t="n"/>
      <c r="BM496" s="135" t="n"/>
      <c r="BN496" s="135" t="n"/>
      <c r="BO496" s="135" t="n"/>
      <c r="BP496" s="135" t="n"/>
      <c r="BQ496" s="135" t="n"/>
      <c r="BR496" s="135" t="n"/>
      <c r="BS496" s="135" t="n"/>
      <c r="BT496" s="135" t="n"/>
      <c r="BU496" s="135" t="n"/>
      <c r="BV496" s="135" t="n"/>
      <c r="BW496" s="135" t="n"/>
      <c r="BX496" s="135" t="n"/>
      <c r="BY496" s="135" t="n"/>
      <c r="BZ496" s="135" t="n"/>
      <c r="CA496" s="135" t="n"/>
      <c r="CB496" s="135" t="n"/>
      <c r="CC496" s="135" t="n"/>
      <c r="CD496" s="135" t="n"/>
      <c r="CE496" s="135" t="n"/>
      <c r="CF496" s="135" t="n"/>
      <c r="CG496" s="135" t="n"/>
      <c r="CH496" s="135" t="n"/>
      <c r="CI496" s="135" t="n"/>
      <c r="CJ496" s="135" t="n"/>
      <c r="CK496" s="135" t="n"/>
      <c r="CL496" s="135" t="n"/>
      <c r="CM496" s="135" t="n"/>
      <c r="CN496" s="135" t="n"/>
      <c r="CO496" s="135" t="n"/>
      <c r="CP496" s="135" t="n"/>
      <c r="CQ496" s="135" t="n"/>
      <c r="CR496" s="135" t="n"/>
      <c r="CU496" s="36" t="n"/>
      <c r="CV496" s="36" t="n"/>
      <c r="CW496" s="36" t="n"/>
      <c r="CX496" s="36" t="n"/>
      <c r="CY496" s="36" t="n"/>
      <c r="CZ496" s="36" t="n"/>
      <c r="DA496" s="36" t="n"/>
      <c r="DB496" s="36" t="n"/>
      <c r="DC496" s="36" t="n"/>
      <c r="DD496" s="36" t="n"/>
      <c r="DE496" s="36" t="n"/>
      <c r="DF496" s="36" t="n"/>
      <c r="DG496" s="36" t="n"/>
      <c r="DH496" s="36" t="n"/>
      <c r="DI496" s="36" t="n"/>
      <c r="DJ496" s="36" t="n"/>
      <c r="DK496" s="36" t="n"/>
      <c r="DL496" s="36" t="n"/>
      <c r="DM496" s="36" t="n"/>
      <c r="DN496" s="36" t="n"/>
      <c r="DO496" s="36" t="n"/>
      <c r="DP496" s="36" t="n"/>
      <c r="DQ496" s="36" t="n"/>
      <c r="DR496" s="36" t="n"/>
      <c r="DS496" s="36" t="n"/>
      <c r="DT496" s="36" t="n"/>
      <c r="DU496" s="36" t="n"/>
      <c r="DV496" s="36" t="n"/>
      <c r="DW496" s="36" t="n"/>
      <c r="DX496" s="36" t="n"/>
      <c r="DY496" s="36" t="n"/>
      <c r="DZ496" s="36" t="n"/>
      <c r="EA496" s="36" t="n"/>
      <c r="EB496" s="36" t="n"/>
      <c r="EC496" s="36" t="n"/>
      <c r="ED496" s="36" t="n"/>
      <c r="EE496" s="36" t="n"/>
      <c r="EF496" s="36" t="n"/>
      <c r="EG496" s="36" t="n"/>
      <c r="EH496" s="36" t="n"/>
      <c r="EI496" s="36" t="n"/>
      <c r="EJ496" s="36" t="n"/>
      <c r="EK496" s="36" t="n"/>
      <c r="EL496" s="36" t="n"/>
      <c r="EM496" s="36" t="n"/>
      <c r="EN496" s="36" t="n"/>
    </row>
    <row r="497">
      <c r="A497" s="36" t="n"/>
      <c r="B497" s="36" t="n"/>
      <c r="C497" s="144" t="n"/>
      <c r="D497" s="144" t="n"/>
      <c r="E497" s="135" t="n"/>
      <c r="F497" s="135" t="n"/>
      <c r="G497" s="135" t="n"/>
      <c r="H497" s="135" t="n"/>
      <c r="I497" s="135" t="n"/>
      <c r="J497" s="135" t="n"/>
      <c r="K497" s="135" t="n"/>
      <c r="L497" s="135" t="n"/>
      <c r="M497" s="135" t="n"/>
      <c r="N497" s="135" t="n"/>
      <c r="O497" s="135" t="n"/>
      <c r="P497" s="135" t="n"/>
      <c r="Q497" s="135" t="n"/>
      <c r="R497" s="135" t="n"/>
      <c r="S497" s="135" t="n"/>
      <c r="T497" s="135" t="n"/>
      <c r="U497" s="135" t="n"/>
      <c r="V497" s="135" t="n"/>
      <c r="W497" s="135" t="n"/>
      <c r="X497" s="135" t="n"/>
      <c r="Y497" s="135" t="n"/>
      <c r="Z497" s="135" t="n"/>
      <c r="AA497" s="135" t="n"/>
      <c r="AB497" s="135" t="n"/>
      <c r="AC497" s="135" t="n"/>
      <c r="AD497" s="135" t="n"/>
      <c r="AE497" s="135" t="n"/>
      <c r="AF497" s="135" t="n"/>
      <c r="AG497" s="135" t="n"/>
      <c r="AH497" s="135" t="n"/>
      <c r="AI497" s="135" t="n"/>
      <c r="AJ497" s="135" t="n"/>
      <c r="AK497" s="135" t="n"/>
      <c r="AL497" s="135" t="n"/>
      <c r="AM497" s="135" t="n"/>
      <c r="AN497" s="135" t="n"/>
      <c r="AO497" s="135" t="n"/>
      <c r="AP497" s="135" t="n"/>
      <c r="AQ497" s="135" t="n"/>
      <c r="AR497" s="135" t="n"/>
      <c r="AS497" s="135" t="n"/>
      <c r="AT497" s="135" t="n"/>
      <c r="AU497" s="135" t="n"/>
      <c r="AV497" s="135" t="n"/>
      <c r="AW497" s="135" t="n"/>
      <c r="AX497" s="135" t="n"/>
      <c r="AY497" s="135" t="n"/>
      <c r="AZ497" s="135" t="n"/>
      <c r="BA497" s="135" t="n"/>
      <c r="BB497" s="135" t="n"/>
      <c r="BC497" s="135" t="n"/>
      <c r="BD497" s="135" t="n"/>
      <c r="BE497" s="135" t="n"/>
      <c r="BF497" s="135" t="n"/>
      <c r="BG497" s="135" t="n"/>
      <c r="BH497" s="135" t="n"/>
      <c r="BI497" s="135" t="n"/>
      <c r="BJ497" s="135" t="n"/>
      <c r="BK497" s="135" t="n"/>
      <c r="BL497" s="135" t="n"/>
      <c r="BM497" s="135" t="n"/>
      <c r="BN497" s="135" t="n"/>
      <c r="BO497" s="135" t="n"/>
      <c r="BP497" s="135" t="n"/>
      <c r="BQ497" s="135" t="n"/>
      <c r="BR497" s="135" t="n"/>
      <c r="BS497" s="135" t="n"/>
      <c r="BT497" s="135" t="n"/>
      <c r="BU497" s="135" t="n"/>
      <c r="BV497" s="135" t="n"/>
      <c r="BW497" s="135" t="n"/>
      <c r="BX497" s="135" t="n"/>
      <c r="BY497" s="135" t="n"/>
      <c r="BZ497" s="135" t="n"/>
      <c r="CA497" s="135" t="n"/>
      <c r="CB497" s="135" t="n"/>
      <c r="CC497" s="135" t="n"/>
      <c r="CD497" s="135" t="n"/>
      <c r="CE497" s="135" t="n"/>
      <c r="CF497" s="135" t="n"/>
      <c r="CG497" s="135" t="n"/>
      <c r="CH497" s="135" t="n"/>
      <c r="CI497" s="135" t="n"/>
      <c r="CJ497" s="135" t="n"/>
      <c r="CK497" s="135" t="n"/>
      <c r="CL497" s="135" t="n"/>
      <c r="CM497" s="135" t="n"/>
      <c r="CN497" s="135" t="n"/>
      <c r="CO497" s="135" t="n"/>
      <c r="CP497" s="135" t="n"/>
      <c r="CQ497" s="135" t="n"/>
      <c r="CR497" s="135" t="n"/>
      <c r="CU497" s="36" t="n"/>
      <c r="CV497" s="36" t="n"/>
      <c r="CW497" s="36" t="n"/>
      <c r="CX497" s="36" t="n"/>
      <c r="CY497" s="36" t="n"/>
      <c r="CZ497" s="36" t="n"/>
      <c r="DA497" s="36" t="n"/>
      <c r="DB497" s="36" t="n"/>
      <c r="DC497" s="36" t="n"/>
      <c r="DD497" s="36" t="n"/>
      <c r="DE497" s="36" t="n"/>
      <c r="DF497" s="36" t="n"/>
      <c r="DG497" s="36" t="n"/>
      <c r="DH497" s="36" t="n"/>
      <c r="DI497" s="36" t="n"/>
      <c r="DJ497" s="36" t="n"/>
      <c r="DK497" s="36" t="n"/>
      <c r="DL497" s="36" t="n"/>
      <c r="DM497" s="36" t="n"/>
      <c r="DN497" s="36" t="n"/>
      <c r="DO497" s="36" t="n"/>
      <c r="DP497" s="36" t="n"/>
      <c r="DQ497" s="36" t="n"/>
      <c r="DR497" s="36" t="n"/>
      <c r="DS497" s="36" t="n"/>
      <c r="DT497" s="36" t="n"/>
      <c r="DU497" s="36" t="n"/>
      <c r="DV497" s="36" t="n"/>
      <c r="DW497" s="36" t="n"/>
      <c r="DX497" s="36" t="n"/>
      <c r="DY497" s="36" t="n"/>
      <c r="DZ497" s="36" t="n"/>
      <c r="EA497" s="36" t="n"/>
      <c r="EB497" s="36" t="n"/>
      <c r="EC497" s="36" t="n"/>
      <c r="ED497" s="36" t="n"/>
      <c r="EE497" s="36" t="n"/>
      <c r="EF497" s="36" t="n"/>
      <c r="EG497" s="36" t="n"/>
      <c r="EH497" s="36" t="n"/>
      <c r="EI497" s="36" t="n"/>
      <c r="EJ497" s="36" t="n"/>
      <c r="EK497" s="36" t="n"/>
      <c r="EL497" s="36" t="n"/>
      <c r="EM497" s="36" t="n"/>
      <c r="EN497" s="36" t="n"/>
    </row>
    <row r="498">
      <c r="A498" s="36" t="n"/>
      <c r="B498" s="36" t="n"/>
      <c r="C498" s="144" t="n"/>
      <c r="D498" s="144" t="n"/>
      <c r="E498" s="135" t="n"/>
      <c r="F498" s="135" t="n"/>
      <c r="G498" s="135" t="n"/>
      <c r="H498" s="135" t="n"/>
      <c r="I498" s="135" t="n"/>
      <c r="J498" s="135" t="n"/>
      <c r="K498" s="135" t="n"/>
      <c r="L498" s="135" t="n"/>
      <c r="M498" s="135" t="n"/>
      <c r="N498" s="135" t="n"/>
      <c r="O498" s="135" t="n"/>
      <c r="P498" s="135" t="n"/>
      <c r="Q498" s="135" t="n"/>
      <c r="R498" s="135" t="n"/>
      <c r="S498" s="135" t="n"/>
      <c r="T498" s="135" t="n"/>
      <c r="U498" s="135" t="n"/>
      <c r="V498" s="135" t="n"/>
      <c r="W498" s="135" t="n"/>
      <c r="X498" s="135" t="n"/>
      <c r="Y498" s="135" t="n"/>
      <c r="Z498" s="135" t="n"/>
      <c r="AA498" s="135" t="n"/>
      <c r="AB498" s="135" t="n"/>
      <c r="AC498" s="135" t="n"/>
      <c r="AD498" s="135" t="n"/>
      <c r="AE498" s="135" t="n"/>
      <c r="AF498" s="135" t="n"/>
      <c r="AG498" s="135" t="n"/>
      <c r="AH498" s="135" t="n"/>
      <c r="AI498" s="135" t="n"/>
      <c r="AJ498" s="135" t="n"/>
      <c r="AK498" s="135" t="n"/>
      <c r="AL498" s="135" t="n"/>
      <c r="AM498" s="135" t="n"/>
      <c r="AN498" s="135" t="n"/>
      <c r="AO498" s="135" t="n"/>
      <c r="AP498" s="135" t="n"/>
      <c r="AQ498" s="135" t="n"/>
      <c r="AR498" s="135" t="n"/>
      <c r="AS498" s="135" t="n"/>
      <c r="AT498" s="135" t="n"/>
      <c r="AU498" s="135" t="n"/>
      <c r="AV498" s="135" t="n"/>
      <c r="AW498" s="135" t="n"/>
      <c r="AX498" s="135" t="n"/>
      <c r="AY498" s="135" t="n"/>
      <c r="AZ498" s="135" t="n"/>
      <c r="BA498" s="135" t="n"/>
      <c r="BB498" s="135" t="n"/>
      <c r="BC498" s="135" t="n"/>
      <c r="BD498" s="135" t="n"/>
      <c r="BE498" s="135" t="n"/>
      <c r="BF498" s="135" t="n"/>
      <c r="BG498" s="135" t="n"/>
      <c r="BH498" s="135" t="n"/>
      <c r="BI498" s="135" t="n"/>
      <c r="BJ498" s="135" t="n"/>
      <c r="BK498" s="135" t="n"/>
      <c r="BL498" s="135" t="n"/>
      <c r="BM498" s="135" t="n"/>
      <c r="BN498" s="135" t="n"/>
      <c r="BO498" s="135" t="n"/>
      <c r="BP498" s="135" t="n"/>
      <c r="BQ498" s="135" t="n"/>
      <c r="BR498" s="135" t="n"/>
      <c r="BS498" s="135" t="n"/>
      <c r="BT498" s="135" t="n"/>
      <c r="BU498" s="135" t="n"/>
      <c r="BV498" s="135" t="n"/>
      <c r="BW498" s="135" t="n"/>
      <c r="BX498" s="135" t="n"/>
      <c r="BY498" s="135" t="n"/>
      <c r="BZ498" s="135" t="n"/>
      <c r="CA498" s="135" t="n"/>
      <c r="CB498" s="135" t="n"/>
      <c r="CC498" s="135" t="n"/>
      <c r="CD498" s="135" t="n"/>
      <c r="CE498" s="135" t="n"/>
      <c r="CF498" s="135" t="n"/>
      <c r="CG498" s="135" t="n"/>
      <c r="CH498" s="135" t="n"/>
      <c r="CI498" s="135" t="n"/>
      <c r="CJ498" s="135" t="n"/>
      <c r="CK498" s="135" t="n"/>
      <c r="CL498" s="135" t="n"/>
      <c r="CM498" s="135" t="n"/>
      <c r="CN498" s="135" t="n"/>
      <c r="CO498" s="135" t="n"/>
      <c r="CP498" s="135" t="n"/>
      <c r="CQ498" s="135" t="n"/>
      <c r="CR498" s="135" t="n"/>
      <c r="CU498" s="36" t="n"/>
      <c r="CV498" s="36" t="n"/>
      <c r="CW498" s="36" t="n"/>
      <c r="CX498" s="36" t="n"/>
      <c r="CY498" s="36" t="n"/>
      <c r="CZ498" s="36" t="n"/>
      <c r="DA498" s="36" t="n"/>
      <c r="DB498" s="36" t="n"/>
      <c r="DC498" s="36" t="n"/>
      <c r="DD498" s="36" t="n"/>
      <c r="DE498" s="36" t="n"/>
      <c r="DF498" s="36" t="n"/>
      <c r="DG498" s="36" t="n"/>
      <c r="DH498" s="36" t="n"/>
      <c r="DI498" s="36" t="n"/>
      <c r="DJ498" s="36" t="n"/>
      <c r="DK498" s="36" t="n"/>
      <c r="DL498" s="36" t="n"/>
      <c r="DM498" s="36" t="n"/>
      <c r="DN498" s="36" t="n"/>
      <c r="DO498" s="36" t="n"/>
      <c r="DP498" s="36" t="n"/>
      <c r="DQ498" s="36" t="n"/>
      <c r="DR498" s="36" t="n"/>
      <c r="DS498" s="36" t="n"/>
      <c r="DT498" s="36" t="n"/>
      <c r="DU498" s="36" t="n"/>
      <c r="DV498" s="36" t="n"/>
      <c r="DW498" s="36" t="n"/>
      <c r="DX498" s="36" t="n"/>
      <c r="DY498" s="36" t="n"/>
      <c r="DZ498" s="36" t="n"/>
      <c r="EA498" s="36" t="n"/>
      <c r="EB498" s="36" t="n"/>
      <c r="EC498" s="36" t="n"/>
      <c r="ED498" s="36" t="n"/>
      <c r="EE498" s="36" t="n"/>
      <c r="EF498" s="36" t="n"/>
      <c r="EG498" s="36" t="n"/>
      <c r="EH498" s="36" t="n"/>
      <c r="EI498" s="36" t="n"/>
      <c r="EJ498" s="36" t="n"/>
      <c r="EK498" s="36" t="n"/>
      <c r="EL498" s="36" t="n"/>
      <c r="EM498" s="36" t="n"/>
      <c r="EN498" s="36" t="n"/>
    </row>
    <row r="499">
      <c r="A499" s="36" t="n"/>
      <c r="B499" s="36" t="n"/>
      <c r="C499" s="144" t="n"/>
      <c r="D499" s="144" t="n"/>
      <c r="E499" s="135" t="n"/>
      <c r="F499" s="135" t="n"/>
      <c r="G499" s="135" t="n"/>
      <c r="H499" s="135" t="n"/>
      <c r="I499" s="135" t="n"/>
      <c r="J499" s="135" t="n"/>
      <c r="K499" s="135" t="n"/>
      <c r="L499" s="135" t="n"/>
      <c r="M499" s="135" t="n"/>
      <c r="N499" s="135" t="n"/>
      <c r="O499" s="135" t="n"/>
      <c r="P499" s="135" t="n"/>
      <c r="Q499" s="135" t="n"/>
      <c r="R499" s="135" t="n"/>
      <c r="S499" s="135" t="n"/>
      <c r="T499" s="135" t="n"/>
      <c r="U499" s="135" t="n"/>
      <c r="V499" s="135" t="n"/>
      <c r="W499" s="135" t="n"/>
      <c r="X499" s="135" t="n"/>
      <c r="Y499" s="135" t="n"/>
      <c r="Z499" s="135" t="n"/>
      <c r="AA499" s="135" t="n"/>
      <c r="AB499" s="135" t="n"/>
      <c r="AC499" s="135" t="n"/>
      <c r="AD499" s="135" t="n"/>
      <c r="AE499" s="135" t="n"/>
      <c r="AF499" s="135" t="n"/>
      <c r="AG499" s="135" t="n"/>
      <c r="AH499" s="135" t="n"/>
      <c r="AI499" s="135" t="n"/>
      <c r="AJ499" s="135" t="n"/>
      <c r="AK499" s="135" t="n"/>
      <c r="AL499" s="135" t="n"/>
      <c r="AM499" s="135" t="n"/>
      <c r="AN499" s="135" t="n"/>
      <c r="AO499" s="135" t="n"/>
      <c r="AP499" s="135" t="n"/>
      <c r="AQ499" s="135" t="n"/>
      <c r="AR499" s="135" t="n"/>
      <c r="AS499" s="135" t="n"/>
      <c r="AT499" s="135" t="n"/>
      <c r="AU499" s="135" t="n"/>
      <c r="AV499" s="135" t="n"/>
      <c r="AW499" s="135" t="n"/>
      <c r="AX499" s="135" t="n"/>
      <c r="AY499" s="135" t="n"/>
      <c r="AZ499" s="135" t="n"/>
      <c r="BA499" s="135" t="n"/>
      <c r="BB499" s="135" t="n"/>
      <c r="BC499" s="135" t="n"/>
      <c r="BD499" s="135" t="n"/>
      <c r="BE499" s="135" t="n"/>
      <c r="BF499" s="135" t="n"/>
      <c r="BG499" s="135" t="n"/>
      <c r="BH499" s="135" t="n"/>
      <c r="BI499" s="135" t="n"/>
      <c r="BJ499" s="135" t="n"/>
      <c r="BK499" s="135" t="n"/>
      <c r="BL499" s="135" t="n"/>
      <c r="BM499" s="135" t="n"/>
      <c r="BN499" s="135" t="n"/>
      <c r="BO499" s="135" t="n"/>
      <c r="BP499" s="135" t="n"/>
      <c r="BQ499" s="135" t="n"/>
      <c r="BR499" s="135" t="n"/>
      <c r="BS499" s="135" t="n"/>
      <c r="BT499" s="135" t="n"/>
      <c r="BU499" s="135" t="n"/>
      <c r="BV499" s="135" t="n"/>
      <c r="BW499" s="135" t="n"/>
      <c r="BX499" s="135" t="n"/>
      <c r="BY499" s="135" t="n"/>
      <c r="BZ499" s="135" t="n"/>
      <c r="CA499" s="135" t="n"/>
      <c r="CB499" s="135" t="n"/>
      <c r="CC499" s="135" t="n"/>
      <c r="CD499" s="135" t="n"/>
      <c r="CE499" s="135" t="n"/>
      <c r="CF499" s="135" t="n"/>
      <c r="CG499" s="135" t="n"/>
      <c r="CH499" s="135" t="n"/>
      <c r="CI499" s="135" t="n"/>
      <c r="CJ499" s="135" t="n"/>
      <c r="CK499" s="135" t="n"/>
      <c r="CL499" s="135" t="n"/>
      <c r="CM499" s="135" t="n"/>
      <c r="CN499" s="135" t="n"/>
      <c r="CO499" s="135" t="n"/>
      <c r="CP499" s="135" t="n"/>
      <c r="CQ499" s="135" t="n"/>
      <c r="CR499" s="135" t="n"/>
      <c r="CU499" s="36" t="n"/>
      <c r="CV499" s="36" t="n"/>
      <c r="CW499" s="36" t="n"/>
      <c r="CX499" s="36" t="n"/>
      <c r="CY499" s="36" t="n"/>
      <c r="CZ499" s="36" t="n"/>
      <c r="DA499" s="36" t="n"/>
      <c r="DB499" s="36" t="n"/>
      <c r="DC499" s="36" t="n"/>
      <c r="DD499" s="36" t="n"/>
      <c r="DE499" s="36" t="n"/>
      <c r="DF499" s="36" t="n"/>
      <c r="DG499" s="36" t="n"/>
      <c r="DH499" s="36" t="n"/>
      <c r="DI499" s="36" t="n"/>
      <c r="DJ499" s="36" t="n"/>
      <c r="DK499" s="36" t="n"/>
      <c r="DL499" s="36" t="n"/>
      <c r="DM499" s="36" t="n"/>
      <c r="DN499" s="36" t="n"/>
      <c r="DO499" s="36" t="n"/>
      <c r="DP499" s="36" t="n"/>
      <c r="DQ499" s="36" t="n"/>
      <c r="DR499" s="36" t="n"/>
      <c r="DS499" s="36" t="n"/>
      <c r="DT499" s="36" t="n"/>
      <c r="DU499" s="36" t="n"/>
      <c r="DV499" s="36" t="n"/>
      <c r="DW499" s="36" t="n"/>
      <c r="DX499" s="36" t="n"/>
      <c r="DY499" s="36" t="n"/>
      <c r="DZ499" s="36" t="n"/>
      <c r="EA499" s="36" t="n"/>
      <c r="EB499" s="36" t="n"/>
      <c r="EC499" s="36" t="n"/>
      <c r="ED499" s="36" t="n"/>
      <c r="EE499" s="36" t="n"/>
      <c r="EF499" s="36" t="n"/>
      <c r="EG499" s="36" t="n"/>
      <c r="EH499" s="36" t="n"/>
      <c r="EI499" s="36" t="n"/>
      <c r="EJ499" s="36" t="n"/>
      <c r="EK499" s="36" t="n"/>
      <c r="EL499" s="36" t="n"/>
      <c r="EM499" s="36" t="n"/>
      <c r="EN499" s="36" t="n"/>
    </row>
    <row r="500">
      <c r="A500" s="36" t="n"/>
      <c r="B500" s="36" t="n"/>
      <c r="C500" s="144" t="n"/>
      <c r="D500" s="144" t="n"/>
      <c r="E500" s="135" t="n"/>
      <c r="F500" s="135" t="n"/>
      <c r="G500" s="135" t="n"/>
      <c r="H500" s="135" t="n"/>
      <c r="I500" s="135" t="n"/>
      <c r="J500" s="135" t="n"/>
      <c r="K500" s="135" t="n"/>
      <c r="L500" s="135" t="n"/>
      <c r="M500" s="135" t="n"/>
      <c r="N500" s="135" t="n"/>
      <c r="O500" s="135" t="n"/>
      <c r="P500" s="135" t="n"/>
      <c r="Q500" s="135" t="n"/>
      <c r="R500" s="135" t="n"/>
      <c r="S500" s="135" t="n"/>
      <c r="T500" s="135" t="n"/>
      <c r="U500" s="135" t="n"/>
      <c r="V500" s="135" t="n"/>
      <c r="W500" s="135" t="n"/>
      <c r="X500" s="135" t="n"/>
      <c r="Y500" s="135" t="n"/>
      <c r="Z500" s="135" t="n"/>
      <c r="AA500" s="135" t="n"/>
      <c r="AB500" s="135" t="n"/>
      <c r="AC500" s="135" t="n"/>
      <c r="AD500" s="135" t="n"/>
      <c r="AE500" s="135" t="n"/>
      <c r="AF500" s="135" t="n"/>
      <c r="AG500" s="135" t="n"/>
      <c r="AH500" s="135" t="n"/>
      <c r="AI500" s="135" t="n"/>
      <c r="AJ500" s="135" t="n"/>
      <c r="AK500" s="135" t="n"/>
      <c r="AL500" s="135" t="n"/>
      <c r="AM500" s="135" t="n"/>
      <c r="AN500" s="135" t="n"/>
      <c r="AO500" s="135" t="n"/>
      <c r="AP500" s="135" t="n"/>
      <c r="AQ500" s="135" t="n"/>
      <c r="AR500" s="135" t="n"/>
      <c r="AS500" s="135" t="n"/>
      <c r="AT500" s="135" t="n"/>
      <c r="AU500" s="135" t="n"/>
      <c r="AV500" s="135" t="n"/>
      <c r="AW500" s="135" t="n"/>
      <c r="AX500" s="135" t="n"/>
      <c r="AY500" s="135" t="n"/>
      <c r="AZ500" s="135" t="n"/>
      <c r="BA500" s="135" t="n"/>
      <c r="BB500" s="135" t="n"/>
      <c r="BC500" s="135" t="n"/>
      <c r="BD500" s="135" t="n"/>
      <c r="BE500" s="135" t="n"/>
      <c r="BF500" s="135" t="n"/>
      <c r="BG500" s="135" t="n"/>
      <c r="BH500" s="135" t="n"/>
      <c r="BI500" s="135" t="n"/>
      <c r="BJ500" s="135" t="n"/>
      <c r="BK500" s="135" t="n"/>
      <c r="BL500" s="135" t="n"/>
      <c r="BM500" s="135" t="n"/>
      <c r="BN500" s="135" t="n"/>
      <c r="BO500" s="135" t="n"/>
      <c r="BP500" s="135" t="n"/>
      <c r="BQ500" s="135" t="n"/>
      <c r="BR500" s="135" t="n"/>
      <c r="BS500" s="135" t="n"/>
      <c r="BT500" s="135" t="n"/>
      <c r="BU500" s="135" t="n"/>
      <c r="BV500" s="135" t="n"/>
      <c r="BW500" s="135" t="n"/>
      <c r="BX500" s="135" t="n"/>
      <c r="BY500" s="135" t="n"/>
      <c r="BZ500" s="135" t="n"/>
      <c r="CA500" s="135" t="n"/>
      <c r="CB500" s="135" t="n"/>
      <c r="CC500" s="135" t="n"/>
      <c r="CD500" s="135" t="n"/>
      <c r="CE500" s="135" t="n"/>
      <c r="CF500" s="135" t="n"/>
      <c r="CG500" s="135" t="n"/>
      <c r="CH500" s="135" t="n"/>
      <c r="CI500" s="135" t="n"/>
      <c r="CJ500" s="135" t="n"/>
      <c r="CK500" s="135" t="n"/>
      <c r="CL500" s="135" t="n"/>
      <c r="CM500" s="135" t="n"/>
      <c r="CN500" s="135" t="n"/>
      <c r="CO500" s="135" t="n"/>
      <c r="CP500" s="135" t="n"/>
      <c r="CQ500" s="135" t="n"/>
      <c r="CR500" s="135" t="n"/>
      <c r="CU500" s="36" t="n"/>
      <c r="CV500" s="36" t="n"/>
      <c r="CW500" s="36" t="n"/>
      <c r="CX500" s="36" t="n"/>
      <c r="CY500" s="36" t="n"/>
      <c r="CZ500" s="36" t="n"/>
      <c r="DA500" s="36" t="n"/>
      <c r="DB500" s="36" t="n"/>
      <c r="DC500" s="36" t="n"/>
      <c r="DD500" s="36" t="n"/>
      <c r="DE500" s="36" t="n"/>
      <c r="DF500" s="36" t="n"/>
      <c r="DG500" s="36" t="n"/>
      <c r="DH500" s="36" t="n"/>
      <c r="DI500" s="36" t="n"/>
      <c r="DJ500" s="36" t="n"/>
      <c r="DK500" s="36" t="n"/>
      <c r="DL500" s="36" t="n"/>
      <c r="DM500" s="36" t="n"/>
      <c r="DN500" s="36" t="n"/>
      <c r="DO500" s="36" t="n"/>
      <c r="DP500" s="36" t="n"/>
      <c r="DQ500" s="36" t="n"/>
      <c r="DR500" s="36" t="n"/>
      <c r="DS500" s="36" t="n"/>
      <c r="DT500" s="36" t="n"/>
      <c r="DU500" s="36" t="n"/>
      <c r="DV500" s="36" t="n"/>
      <c r="DW500" s="36" t="n"/>
      <c r="DX500" s="36" t="n"/>
      <c r="DY500" s="36" t="n"/>
      <c r="DZ500" s="36" t="n"/>
      <c r="EA500" s="36" t="n"/>
      <c r="EB500" s="36" t="n"/>
      <c r="EC500" s="36" t="n"/>
      <c r="ED500" s="36" t="n"/>
      <c r="EE500" s="36" t="n"/>
      <c r="EF500" s="36" t="n"/>
      <c r="EG500" s="36" t="n"/>
      <c r="EH500" s="36" t="n"/>
      <c r="EI500" s="36" t="n"/>
      <c r="EJ500" s="36" t="n"/>
      <c r="EK500" s="36" t="n"/>
      <c r="EL500" s="36" t="n"/>
      <c r="EM500" s="36" t="n"/>
      <c r="EN500" s="36" t="n"/>
    </row>
    <row r="501">
      <c r="A501" s="36" t="n"/>
      <c r="B501" s="36" t="n"/>
      <c r="C501" s="144" t="n"/>
      <c r="D501" s="144" t="n"/>
      <c r="E501" s="135" t="n"/>
      <c r="F501" s="135" t="n"/>
      <c r="G501" s="135" t="n"/>
      <c r="H501" s="135" t="n"/>
      <c r="I501" s="135" t="n"/>
      <c r="J501" s="135" t="n"/>
      <c r="K501" s="135" t="n"/>
      <c r="L501" s="135" t="n"/>
      <c r="M501" s="135" t="n"/>
      <c r="N501" s="135" t="n"/>
      <c r="O501" s="135" t="n"/>
      <c r="P501" s="135" t="n"/>
      <c r="Q501" s="135" t="n"/>
      <c r="R501" s="135" t="n"/>
      <c r="S501" s="135" t="n"/>
      <c r="T501" s="135" t="n"/>
      <c r="U501" s="135" t="n"/>
      <c r="V501" s="135" t="n"/>
      <c r="W501" s="135" t="n"/>
      <c r="X501" s="135" t="n"/>
      <c r="Y501" s="135" t="n"/>
      <c r="Z501" s="135" t="n"/>
      <c r="AA501" s="135" t="n"/>
      <c r="AB501" s="135" t="n"/>
      <c r="AC501" s="135" t="n"/>
      <c r="AD501" s="135" t="n"/>
      <c r="AE501" s="135" t="n"/>
      <c r="AF501" s="135" t="n"/>
      <c r="AG501" s="135" t="n"/>
      <c r="AH501" s="135" t="n"/>
      <c r="AI501" s="135" t="n"/>
      <c r="AJ501" s="135" t="n"/>
      <c r="AK501" s="135" t="n"/>
      <c r="AL501" s="135" t="n"/>
      <c r="AM501" s="135" t="n"/>
      <c r="AN501" s="135" t="n"/>
      <c r="AO501" s="135" t="n"/>
      <c r="AP501" s="135" t="n"/>
      <c r="AQ501" s="135" t="n"/>
      <c r="AR501" s="135" t="n"/>
      <c r="AS501" s="135" t="n"/>
      <c r="AT501" s="135" t="n"/>
      <c r="AU501" s="135" t="n"/>
      <c r="AV501" s="135" t="n"/>
      <c r="AW501" s="135" t="n"/>
      <c r="AX501" s="135" t="n"/>
      <c r="AY501" s="135" t="n"/>
      <c r="AZ501" s="135" t="n"/>
      <c r="BA501" s="135" t="n"/>
      <c r="BB501" s="135" t="n"/>
      <c r="BC501" s="135" t="n"/>
      <c r="BD501" s="135" t="n"/>
      <c r="BE501" s="135" t="n"/>
      <c r="BF501" s="135" t="n"/>
      <c r="BG501" s="135" t="n"/>
      <c r="BH501" s="135" t="n"/>
      <c r="BI501" s="135" t="n"/>
      <c r="BJ501" s="135" t="n"/>
      <c r="BK501" s="135" t="n"/>
      <c r="BL501" s="135" t="n"/>
      <c r="BM501" s="135" t="n"/>
      <c r="BN501" s="135" t="n"/>
      <c r="BO501" s="135" t="n"/>
      <c r="BP501" s="135" t="n"/>
      <c r="BQ501" s="135" t="n"/>
      <c r="BR501" s="135" t="n"/>
      <c r="BS501" s="135" t="n"/>
      <c r="BT501" s="135" t="n"/>
      <c r="BU501" s="135" t="n"/>
      <c r="BV501" s="135" t="n"/>
      <c r="BW501" s="135" t="n"/>
      <c r="BX501" s="135" t="n"/>
      <c r="BY501" s="135" t="n"/>
      <c r="BZ501" s="135" t="n"/>
      <c r="CA501" s="135" t="n"/>
      <c r="CB501" s="135" t="n"/>
      <c r="CC501" s="135" t="n"/>
      <c r="CD501" s="135" t="n"/>
      <c r="CE501" s="135" t="n"/>
      <c r="CF501" s="135" t="n"/>
      <c r="CG501" s="135" t="n"/>
      <c r="CH501" s="135" t="n"/>
      <c r="CI501" s="135" t="n"/>
      <c r="CJ501" s="135" t="n"/>
      <c r="CK501" s="135" t="n"/>
      <c r="CL501" s="135" t="n"/>
      <c r="CM501" s="135" t="n"/>
      <c r="CN501" s="135" t="n"/>
      <c r="CO501" s="135" t="n"/>
      <c r="CP501" s="135" t="n"/>
      <c r="CQ501" s="135" t="n"/>
      <c r="CR501" s="135" t="n"/>
      <c r="CU501" s="36" t="n"/>
      <c r="CV501" s="36" t="n"/>
      <c r="CW501" s="36" t="n"/>
      <c r="CX501" s="36" t="n"/>
      <c r="CY501" s="36" t="n"/>
      <c r="CZ501" s="36" t="n"/>
      <c r="DA501" s="36" t="n"/>
      <c r="DB501" s="36" t="n"/>
      <c r="DC501" s="36" t="n"/>
      <c r="DD501" s="36" t="n"/>
      <c r="DE501" s="36" t="n"/>
      <c r="DF501" s="36" t="n"/>
      <c r="DG501" s="36" t="n"/>
      <c r="DH501" s="36" t="n"/>
      <c r="DI501" s="36" t="n"/>
      <c r="DJ501" s="36" t="n"/>
      <c r="DK501" s="36" t="n"/>
      <c r="DL501" s="36" t="n"/>
      <c r="DM501" s="36" t="n"/>
      <c r="DN501" s="36" t="n"/>
      <c r="DO501" s="36" t="n"/>
      <c r="DP501" s="36" t="n"/>
      <c r="DQ501" s="36" t="n"/>
      <c r="DR501" s="36" t="n"/>
      <c r="DS501" s="36" t="n"/>
      <c r="DT501" s="36" t="n"/>
      <c r="DU501" s="36" t="n"/>
      <c r="DV501" s="36" t="n"/>
      <c r="DW501" s="36" t="n"/>
      <c r="DX501" s="36" t="n"/>
      <c r="DY501" s="36" t="n"/>
      <c r="DZ501" s="36" t="n"/>
      <c r="EA501" s="36" t="n"/>
      <c r="EB501" s="36" t="n"/>
      <c r="EC501" s="36" t="n"/>
      <c r="ED501" s="36" t="n"/>
      <c r="EE501" s="36" t="n"/>
      <c r="EF501" s="36" t="n"/>
      <c r="EG501" s="36" t="n"/>
      <c r="EH501" s="36" t="n"/>
      <c r="EI501" s="36" t="n"/>
      <c r="EJ501" s="36" t="n"/>
      <c r="EK501" s="36" t="n"/>
      <c r="EL501" s="36" t="n"/>
      <c r="EM501" s="36" t="n"/>
      <c r="EN501" s="36" t="n"/>
    </row>
    <row r="502">
      <c r="A502" s="36" t="n"/>
      <c r="B502" s="36" t="n"/>
      <c r="C502" s="144" t="n"/>
      <c r="D502" s="144" t="n"/>
      <c r="E502" s="135" t="n"/>
      <c r="F502" s="135" t="n"/>
      <c r="G502" s="135" t="n"/>
      <c r="H502" s="135" t="n"/>
      <c r="I502" s="135" t="n"/>
      <c r="J502" s="135" t="n"/>
      <c r="K502" s="135" t="n"/>
      <c r="L502" s="135" t="n"/>
      <c r="M502" s="135" t="n"/>
      <c r="N502" s="135" t="n"/>
      <c r="O502" s="135" t="n"/>
      <c r="P502" s="135" t="n"/>
      <c r="Q502" s="135" t="n"/>
      <c r="R502" s="135" t="n"/>
      <c r="S502" s="135" t="n"/>
      <c r="T502" s="135" t="n"/>
      <c r="U502" s="135" t="n"/>
      <c r="V502" s="135" t="n"/>
      <c r="W502" s="135" t="n"/>
      <c r="X502" s="135" t="n"/>
      <c r="Y502" s="135" t="n"/>
      <c r="Z502" s="135" t="n"/>
      <c r="AA502" s="135" t="n"/>
      <c r="AB502" s="135" t="n"/>
      <c r="AC502" s="135" t="n"/>
      <c r="AD502" s="135" t="n"/>
      <c r="AE502" s="135" t="n"/>
      <c r="AF502" s="135" t="n"/>
      <c r="AG502" s="135" t="n"/>
      <c r="AH502" s="135" t="n"/>
      <c r="AI502" s="135" t="n"/>
      <c r="AJ502" s="135" t="n"/>
      <c r="AK502" s="135" t="n"/>
      <c r="AL502" s="135" t="n"/>
      <c r="AM502" s="135" t="n"/>
      <c r="AN502" s="135" t="n"/>
      <c r="AO502" s="135" t="n"/>
      <c r="AP502" s="135" t="n"/>
      <c r="AQ502" s="135" t="n"/>
      <c r="AR502" s="135" t="n"/>
      <c r="AS502" s="135" t="n"/>
      <c r="AT502" s="135" t="n"/>
      <c r="AU502" s="135" t="n"/>
      <c r="AV502" s="135" t="n"/>
      <c r="AW502" s="135" t="n"/>
      <c r="AX502" s="135" t="n"/>
      <c r="AY502" s="135" t="n"/>
      <c r="AZ502" s="135" t="n"/>
      <c r="BA502" s="135" t="n"/>
      <c r="BB502" s="135" t="n"/>
      <c r="BC502" s="135" t="n"/>
      <c r="BD502" s="135" t="n"/>
      <c r="BE502" s="135" t="n"/>
      <c r="BF502" s="135" t="n"/>
      <c r="BG502" s="135" t="n"/>
      <c r="BH502" s="135" t="n"/>
      <c r="BI502" s="135" t="n"/>
      <c r="BJ502" s="135" t="n"/>
      <c r="BK502" s="135" t="n"/>
      <c r="BL502" s="135" t="n"/>
      <c r="BM502" s="135" t="n"/>
      <c r="BN502" s="135" t="n"/>
      <c r="BO502" s="135" t="n"/>
      <c r="BP502" s="135" t="n"/>
      <c r="BQ502" s="135" t="n"/>
      <c r="BR502" s="135" t="n"/>
      <c r="BS502" s="135" t="n"/>
      <c r="BT502" s="135" t="n"/>
      <c r="BU502" s="135" t="n"/>
      <c r="BV502" s="135" t="n"/>
      <c r="BW502" s="135" t="n"/>
      <c r="BX502" s="135" t="n"/>
      <c r="BY502" s="135" t="n"/>
      <c r="BZ502" s="135" t="n"/>
      <c r="CA502" s="135" t="n"/>
      <c r="CB502" s="135" t="n"/>
      <c r="CC502" s="135" t="n"/>
      <c r="CD502" s="135" t="n"/>
      <c r="CE502" s="135" t="n"/>
      <c r="CF502" s="135" t="n"/>
      <c r="CG502" s="135" t="n"/>
      <c r="CH502" s="135" t="n"/>
      <c r="CI502" s="135" t="n"/>
      <c r="CJ502" s="135" t="n"/>
      <c r="CK502" s="135" t="n"/>
      <c r="CL502" s="135" t="n"/>
      <c r="CM502" s="135" t="n"/>
      <c r="CN502" s="135" t="n"/>
      <c r="CO502" s="135" t="n"/>
      <c r="CP502" s="135" t="n"/>
      <c r="CQ502" s="135" t="n"/>
      <c r="CR502" s="135" t="n"/>
      <c r="CU502" s="36" t="n"/>
      <c r="CV502" s="36" t="n"/>
      <c r="CW502" s="36" t="n"/>
      <c r="CX502" s="36" t="n"/>
      <c r="CY502" s="36" t="n"/>
      <c r="CZ502" s="36" t="n"/>
      <c r="DA502" s="36" t="n"/>
      <c r="DB502" s="36" t="n"/>
      <c r="DC502" s="36" t="n"/>
      <c r="DD502" s="36" t="n"/>
      <c r="DE502" s="36" t="n"/>
      <c r="DF502" s="36" t="n"/>
      <c r="DG502" s="36" t="n"/>
      <c r="DH502" s="36" t="n"/>
      <c r="DI502" s="36" t="n"/>
      <c r="DJ502" s="36" t="n"/>
      <c r="DK502" s="36" t="n"/>
      <c r="DL502" s="36" t="n"/>
      <c r="DM502" s="36" t="n"/>
      <c r="DN502" s="36" t="n"/>
      <c r="DO502" s="36" t="n"/>
      <c r="DP502" s="36" t="n"/>
      <c r="DQ502" s="36" t="n"/>
      <c r="DR502" s="36" t="n"/>
      <c r="DS502" s="36" t="n"/>
      <c r="DT502" s="36" t="n"/>
      <c r="DU502" s="36" t="n"/>
      <c r="DV502" s="36" t="n"/>
      <c r="DW502" s="36" t="n"/>
      <c r="DX502" s="36" t="n"/>
      <c r="DY502" s="36" t="n"/>
      <c r="DZ502" s="36" t="n"/>
      <c r="EA502" s="36" t="n"/>
      <c r="EB502" s="36" t="n"/>
      <c r="EC502" s="36" t="n"/>
      <c r="ED502" s="36" t="n"/>
      <c r="EE502" s="36" t="n"/>
      <c r="EF502" s="36" t="n"/>
      <c r="EG502" s="36" t="n"/>
      <c r="EH502" s="36" t="n"/>
      <c r="EI502" s="36" t="n"/>
      <c r="EJ502" s="36" t="n"/>
      <c r="EK502" s="36" t="n"/>
      <c r="EL502" s="36" t="n"/>
      <c r="EM502" s="36" t="n"/>
      <c r="EN502" s="36" t="n"/>
    </row>
    <row r="503">
      <c r="A503" s="36" t="n"/>
      <c r="B503" s="36" t="n"/>
      <c r="C503" s="144" t="n"/>
      <c r="D503" s="144" t="n"/>
      <c r="E503" s="135" t="n"/>
      <c r="F503" s="135" t="n"/>
      <c r="G503" s="135" t="n"/>
      <c r="H503" s="135" t="n"/>
      <c r="I503" s="135" t="n"/>
      <c r="J503" s="135" t="n"/>
      <c r="K503" s="135" t="n"/>
      <c r="L503" s="135" t="n"/>
      <c r="M503" s="135" t="n"/>
      <c r="N503" s="135" t="n"/>
      <c r="O503" s="135" t="n"/>
      <c r="P503" s="135" t="n"/>
      <c r="Q503" s="135" t="n"/>
      <c r="R503" s="135" t="n"/>
      <c r="S503" s="135" t="n"/>
      <c r="T503" s="135" t="n"/>
      <c r="U503" s="135" t="n"/>
      <c r="V503" s="135" t="n"/>
      <c r="W503" s="135" t="n"/>
      <c r="X503" s="135" t="n"/>
      <c r="Y503" s="135" t="n"/>
      <c r="Z503" s="135" t="n"/>
      <c r="AA503" s="135" t="n"/>
      <c r="AB503" s="135" t="n"/>
      <c r="AC503" s="135" t="n"/>
      <c r="AD503" s="135" t="n"/>
      <c r="AE503" s="135" t="n"/>
      <c r="AF503" s="135" t="n"/>
      <c r="AG503" s="135" t="n"/>
      <c r="AH503" s="135" t="n"/>
      <c r="AI503" s="135" t="n"/>
      <c r="AJ503" s="135" t="n"/>
      <c r="AK503" s="135" t="n"/>
      <c r="AL503" s="135" t="n"/>
      <c r="AM503" s="135" t="n"/>
      <c r="AN503" s="135" t="n"/>
      <c r="AO503" s="135" t="n"/>
      <c r="AP503" s="135" t="n"/>
      <c r="AQ503" s="135" t="n"/>
      <c r="AR503" s="135" t="n"/>
      <c r="AS503" s="135" t="n"/>
      <c r="AT503" s="135" t="n"/>
      <c r="AU503" s="135" t="n"/>
      <c r="AV503" s="135" t="n"/>
      <c r="AW503" s="135" t="n"/>
      <c r="AX503" s="135" t="n"/>
      <c r="AY503" s="135" t="n"/>
      <c r="AZ503" s="135" t="n"/>
      <c r="BA503" s="135" t="n"/>
      <c r="BB503" s="135" t="n"/>
      <c r="BC503" s="135" t="n"/>
      <c r="BD503" s="135" t="n"/>
      <c r="BE503" s="135" t="n"/>
      <c r="BF503" s="135" t="n"/>
      <c r="BG503" s="135" t="n"/>
      <c r="BH503" s="135" t="n"/>
      <c r="BI503" s="135" t="n"/>
      <c r="BJ503" s="135" t="n"/>
      <c r="BK503" s="135" t="n"/>
      <c r="BL503" s="135" t="n"/>
      <c r="BM503" s="135" t="n"/>
      <c r="BN503" s="135" t="n"/>
      <c r="BO503" s="135" t="n"/>
      <c r="BP503" s="135" t="n"/>
      <c r="BQ503" s="135" t="n"/>
      <c r="BR503" s="135" t="n"/>
      <c r="BS503" s="135" t="n"/>
      <c r="BT503" s="135" t="n"/>
      <c r="BU503" s="135" t="n"/>
      <c r="BV503" s="135" t="n"/>
      <c r="BW503" s="135" t="n"/>
      <c r="BX503" s="135" t="n"/>
      <c r="BY503" s="135" t="n"/>
      <c r="BZ503" s="135" t="n"/>
      <c r="CA503" s="135" t="n"/>
      <c r="CB503" s="135" t="n"/>
      <c r="CC503" s="135" t="n"/>
      <c r="CD503" s="135" t="n"/>
      <c r="CE503" s="135" t="n"/>
      <c r="CF503" s="135" t="n"/>
      <c r="CG503" s="135" t="n"/>
      <c r="CH503" s="135" t="n"/>
      <c r="CI503" s="135" t="n"/>
      <c r="CJ503" s="135" t="n"/>
      <c r="CK503" s="135" t="n"/>
      <c r="CL503" s="135" t="n"/>
      <c r="CM503" s="135" t="n"/>
      <c r="CN503" s="135" t="n"/>
      <c r="CO503" s="135" t="n"/>
      <c r="CP503" s="135" t="n"/>
      <c r="CQ503" s="135" t="n"/>
      <c r="CR503" s="135" t="n"/>
      <c r="CU503" s="36" t="n"/>
      <c r="CV503" s="36" t="n"/>
      <c r="CW503" s="36" t="n"/>
      <c r="CX503" s="36" t="n"/>
      <c r="CY503" s="36" t="n"/>
      <c r="CZ503" s="36" t="n"/>
      <c r="DA503" s="36" t="n"/>
      <c r="DB503" s="36" t="n"/>
      <c r="DC503" s="36" t="n"/>
      <c r="DD503" s="36" t="n"/>
      <c r="DE503" s="36" t="n"/>
      <c r="DF503" s="36" t="n"/>
      <c r="DG503" s="36" t="n"/>
      <c r="DH503" s="36" t="n"/>
      <c r="DI503" s="36" t="n"/>
      <c r="DJ503" s="36" t="n"/>
      <c r="DK503" s="36" t="n"/>
      <c r="DL503" s="36" t="n"/>
      <c r="DM503" s="36" t="n"/>
      <c r="DN503" s="36" t="n"/>
      <c r="DO503" s="36" t="n"/>
      <c r="DP503" s="36" t="n"/>
      <c r="DQ503" s="36" t="n"/>
      <c r="DR503" s="36" t="n"/>
      <c r="DS503" s="36" t="n"/>
      <c r="DT503" s="36" t="n"/>
      <c r="DU503" s="36" t="n"/>
      <c r="DV503" s="36" t="n"/>
      <c r="DW503" s="36" t="n"/>
      <c r="DX503" s="36" t="n"/>
      <c r="DY503" s="36" t="n"/>
      <c r="DZ503" s="36" t="n"/>
      <c r="EA503" s="36" t="n"/>
      <c r="EB503" s="36" t="n"/>
      <c r="EC503" s="36" t="n"/>
      <c r="ED503" s="36" t="n"/>
      <c r="EE503" s="36" t="n"/>
      <c r="EF503" s="36" t="n"/>
      <c r="EG503" s="36" t="n"/>
      <c r="EH503" s="36" t="n"/>
      <c r="EI503" s="36" t="n"/>
      <c r="EJ503" s="36" t="n"/>
      <c r="EK503" s="36" t="n"/>
      <c r="EL503" s="36" t="n"/>
      <c r="EM503" s="36" t="n"/>
      <c r="EN503" s="36" t="n"/>
    </row>
    <row r="504">
      <c r="A504" s="36" t="n"/>
      <c r="B504" s="36" t="n"/>
      <c r="C504" s="144" t="n"/>
      <c r="D504" s="144" t="n"/>
      <c r="E504" s="135" t="n"/>
      <c r="F504" s="135" t="n"/>
      <c r="G504" s="135" t="n"/>
      <c r="H504" s="135" t="n"/>
      <c r="I504" s="135" t="n"/>
      <c r="J504" s="135" t="n"/>
      <c r="K504" s="135" t="n"/>
      <c r="L504" s="135" t="n"/>
      <c r="M504" s="135" t="n"/>
      <c r="N504" s="135" t="n"/>
      <c r="O504" s="135" t="n"/>
      <c r="P504" s="135" t="n"/>
      <c r="Q504" s="135" t="n"/>
      <c r="R504" s="135" t="n"/>
      <c r="S504" s="135" t="n"/>
      <c r="T504" s="135" t="n"/>
      <c r="U504" s="135" t="n"/>
      <c r="V504" s="135" t="n"/>
      <c r="W504" s="135" t="n"/>
      <c r="X504" s="135" t="n"/>
      <c r="Y504" s="135" t="n"/>
      <c r="Z504" s="135" t="n"/>
      <c r="AA504" s="135" t="n"/>
      <c r="AB504" s="135" t="n"/>
      <c r="AC504" s="135" t="n"/>
      <c r="AD504" s="135" t="n"/>
      <c r="AE504" s="135" t="n"/>
      <c r="AF504" s="135" t="n"/>
      <c r="AG504" s="135" t="n"/>
      <c r="AH504" s="135" t="n"/>
      <c r="AI504" s="135" t="n"/>
      <c r="AJ504" s="135" t="n"/>
      <c r="AK504" s="135" t="n"/>
      <c r="AL504" s="135" t="n"/>
      <c r="AM504" s="135" t="n"/>
      <c r="AN504" s="135" t="n"/>
      <c r="AO504" s="135" t="n"/>
      <c r="AP504" s="135" t="n"/>
      <c r="AQ504" s="135" t="n"/>
      <c r="AR504" s="135" t="n"/>
      <c r="AS504" s="135" t="n"/>
      <c r="AT504" s="135" t="n"/>
      <c r="AU504" s="135" t="n"/>
      <c r="AV504" s="135" t="n"/>
      <c r="AW504" s="135" t="n"/>
      <c r="AX504" s="135" t="n"/>
      <c r="AY504" s="135" t="n"/>
      <c r="AZ504" s="135" t="n"/>
      <c r="BA504" s="135" t="n"/>
      <c r="BB504" s="135" t="n"/>
      <c r="BC504" s="135" t="n"/>
      <c r="BD504" s="135" t="n"/>
      <c r="BE504" s="135" t="n"/>
      <c r="BF504" s="135" t="n"/>
      <c r="BG504" s="135" t="n"/>
      <c r="BH504" s="135" t="n"/>
      <c r="BI504" s="135" t="n"/>
      <c r="BJ504" s="135" t="n"/>
      <c r="BK504" s="135" t="n"/>
      <c r="BL504" s="135" t="n"/>
      <c r="BM504" s="135" t="n"/>
      <c r="BN504" s="135" t="n"/>
      <c r="BO504" s="135" t="n"/>
      <c r="BP504" s="135" t="n"/>
      <c r="BQ504" s="135" t="n"/>
      <c r="BR504" s="135" t="n"/>
      <c r="BS504" s="135" t="n"/>
      <c r="BT504" s="135" t="n"/>
      <c r="BU504" s="135" t="n"/>
      <c r="BV504" s="135" t="n"/>
      <c r="BW504" s="135" t="n"/>
      <c r="BX504" s="135" t="n"/>
      <c r="BY504" s="135" t="n"/>
      <c r="BZ504" s="135" t="n"/>
      <c r="CA504" s="135" t="n"/>
      <c r="CB504" s="135" t="n"/>
      <c r="CC504" s="135" t="n"/>
      <c r="CD504" s="135" t="n"/>
      <c r="CE504" s="135" t="n"/>
      <c r="CF504" s="135" t="n"/>
      <c r="CG504" s="135" t="n"/>
      <c r="CH504" s="135" t="n"/>
      <c r="CI504" s="135" t="n"/>
      <c r="CJ504" s="135" t="n"/>
      <c r="CK504" s="135" t="n"/>
      <c r="CL504" s="135" t="n"/>
      <c r="CM504" s="135" t="n"/>
      <c r="CN504" s="135" t="n"/>
      <c r="CO504" s="135" t="n"/>
      <c r="CP504" s="135" t="n"/>
      <c r="CQ504" s="135" t="n"/>
      <c r="CR504" s="135" t="n"/>
      <c r="CU504" s="36" t="n"/>
      <c r="CV504" s="36" t="n"/>
      <c r="CW504" s="36" t="n"/>
      <c r="CX504" s="36" t="n"/>
      <c r="CY504" s="36" t="n"/>
      <c r="CZ504" s="36" t="n"/>
      <c r="DA504" s="36" t="n"/>
      <c r="DB504" s="36" t="n"/>
      <c r="DC504" s="36" t="n"/>
      <c r="DD504" s="36" t="n"/>
      <c r="DE504" s="36" t="n"/>
      <c r="DF504" s="36" t="n"/>
      <c r="DG504" s="36" t="n"/>
      <c r="DH504" s="36" t="n"/>
      <c r="DI504" s="36" t="n"/>
      <c r="DJ504" s="36" t="n"/>
      <c r="DK504" s="36" t="n"/>
      <c r="DL504" s="36" t="n"/>
      <c r="DM504" s="36" t="n"/>
      <c r="DN504" s="36" t="n"/>
      <c r="DO504" s="36" t="n"/>
      <c r="DP504" s="36" t="n"/>
      <c r="DQ504" s="36" t="n"/>
      <c r="DR504" s="36" t="n"/>
      <c r="DS504" s="36" t="n"/>
      <c r="DT504" s="36" t="n"/>
      <c r="DU504" s="36" t="n"/>
      <c r="DV504" s="36" t="n"/>
      <c r="DW504" s="36" t="n"/>
      <c r="DX504" s="36" t="n"/>
      <c r="DY504" s="36" t="n"/>
      <c r="DZ504" s="36" t="n"/>
      <c r="EA504" s="36" t="n"/>
      <c r="EB504" s="36" t="n"/>
      <c r="EC504" s="36" t="n"/>
      <c r="ED504" s="36" t="n"/>
      <c r="EE504" s="36" t="n"/>
      <c r="EF504" s="36" t="n"/>
      <c r="EG504" s="36" t="n"/>
      <c r="EH504" s="36" t="n"/>
      <c r="EI504" s="36" t="n"/>
      <c r="EJ504" s="36" t="n"/>
      <c r="EK504" s="36" t="n"/>
      <c r="EL504" s="36" t="n"/>
      <c r="EM504" s="36" t="n"/>
      <c r="EN504" s="36" t="n"/>
    </row>
    <row r="505">
      <c r="A505" s="36" t="n"/>
      <c r="B505" s="36" t="n"/>
      <c r="C505" s="144" t="n"/>
      <c r="D505" s="144" t="n"/>
      <c r="E505" s="135" t="n"/>
      <c r="F505" s="135" t="n"/>
      <c r="G505" s="135" t="n"/>
      <c r="H505" s="135" t="n"/>
      <c r="I505" s="135" t="n"/>
      <c r="J505" s="135" t="n"/>
      <c r="K505" s="135" t="n"/>
      <c r="L505" s="135" t="n"/>
      <c r="M505" s="135" t="n"/>
      <c r="N505" s="135" t="n"/>
      <c r="O505" s="135" t="n"/>
      <c r="P505" s="135" t="n"/>
      <c r="Q505" s="135" t="n"/>
      <c r="R505" s="135" t="n"/>
      <c r="S505" s="135" t="n"/>
      <c r="T505" s="135" t="n"/>
      <c r="U505" s="135" t="n"/>
      <c r="V505" s="135" t="n"/>
      <c r="W505" s="135" t="n"/>
      <c r="X505" s="135" t="n"/>
      <c r="Y505" s="135" t="n"/>
      <c r="Z505" s="135" t="n"/>
      <c r="AA505" s="135" t="n"/>
      <c r="AB505" s="135" t="n"/>
      <c r="AC505" s="135" t="n"/>
      <c r="AD505" s="135" t="n"/>
      <c r="AE505" s="135" t="n"/>
      <c r="AF505" s="135" t="n"/>
      <c r="AG505" s="135" t="n"/>
      <c r="AH505" s="135" t="n"/>
      <c r="AI505" s="135" t="n"/>
      <c r="AJ505" s="135" t="n"/>
      <c r="AK505" s="135" t="n"/>
      <c r="AL505" s="135" t="n"/>
      <c r="AM505" s="135" t="n"/>
      <c r="AN505" s="135" t="n"/>
      <c r="AO505" s="135" t="n"/>
      <c r="AP505" s="135" t="n"/>
      <c r="AQ505" s="135" t="n"/>
      <c r="AR505" s="135" t="n"/>
      <c r="AS505" s="135" t="n"/>
      <c r="AT505" s="135" t="n"/>
      <c r="AU505" s="135" t="n"/>
      <c r="AV505" s="135" t="n"/>
      <c r="AW505" s="135" t="n"/>
      <c r="AX505" s="135" t="n"/>
      <c r="AY505" s="135" t="n"/>
      <c r="AZ505" s="135" t="n"/>
      <c r="BA505" s="135" t="n"/>
      <c r="BB505" s="135" t="n"/>
      <c r="BC505" s="135" t="n"/>
      <c r="BD505" s="135" t="n"/>
      <c r="BE505" s="135" t="n"/>
      <c r="BF505" s="135" t="n"/>
      <c r="BG505" s="135" t="n"/>
      <c r="BH505" s="135" t="n"/>
      <c r="BI505" s="135" t="n"/>
      <c r="BJ505" s="135" t="n"/>
      <c r="BK505" s="135" t="n"/>
      <c r="BL505" s="135" t="n"/>
      <c r="BM505" s="135" t="n"/>
      <c r="BN505" s="135" t="n"/>
      <c r="BO505" s="135" t="n"/>
      <c r="BP505" s="135" t="n"/>
      <c r="BQ505" s="135" t="n"/>
      <c r="BR505" s="135" t="n"/>
      <c r="BS505" s="135" t="n"/>
      <c r="BT505" s="135" t="n"/>
      <c r="BU505" s="135" t="n"/>
      <c r="BV505" s="135" t="n"/>
      <c r="BW505" s="135" t="n"/>
      <c r="BX505" s="135" t="n"/>
      <c r="BY505" s="135" t="n"/>
      <c r="BZ505" s="135" t="n"/>
      <c r="CA505" s="135" t="n"/>
      <c r="CB505" s="135" t="n"/>
      <c r="CC505" s="135" t="n"/>
      <c r="CD505" s="135" t="n"/>
      <c r="CE505" s="135" t="n"/>
      <c r="CF505" s="135" t="n"/>
      <c r="CG505" s="135" t="n"/>
      <c r="CH505" s="135" t="n"/>
      <c r="CI505" s="135" t="n"/>
      <c r="CJ505" s="135" t="n"/>
      <c r="CK505" s="135" t="n"/>
      <c r="CL505" s="135" t="n"/>
      <c r="CM505" s="135" t="n"/>
      <c r="CN505" s="135" t="n"/>
      <c r="CO505" s="135" t="n"/>
      <c r="CP505" s="135" t="n"/>
      <c r="CQ505" s="135" t="n"/>
      <c r="CR505" s="135" t="n"/>
      <c r="CU505" s="36" t="n"/>
      <c r="CV505" s="36" t="n"/>
      <c r="CW505" s="36" t="n"/>
      <c r="CX505" s="36" t="n"/>
      <c r="CY505" s="36" t="n"/>
      <c r="CZ505" s="36" t="n"/>
      <c r="DA505" s="36" t="n"/>
      <c r="DB505" s="36" t="n"/>
      <c r="DC505" s="36" t="n"/>
      <c r="DD505" s="36" t="n"/>
      <c r="DE505" s="36" t="n"/>
      <c r="DF505" s="36" t="n"/>
      <c r="DG505" s="36" t="n"/>
      <c r="DH505" s="36" t="n"/>
      <c r="DI505" s="36" t="n"/>
      <c r="DJ505" s="36" t="n"/>
      <c r="DK505" s="36" t="n"/>
      <c r="DL505" s="36" t="n"/>
      <c r="DM505" s="36" t="n"/>
      <c r="DN505" s="36" t="n"/>
      <c r="DO505" s="36" t="n"/>
      <c r="DP505" s="36" t="n"/>
      <c r="DQ505" s="36" t="n"/>
      <c r="DR505" s="36" t="n"/>
      <c r="DS505" s="36" t="n"/>
      <c r="DT505" s="36" t="n"/>
      <c r="DU505" s="36" t="n"/>
      <c r="DV505" s="36" t="n"/>
      <c r="DW505" s="36" t="n"/>
      <c r="DX505" s="36" t="n"/>
      <c r="DY505" s="36" t="n"/>
      <c r="DZ505" s="36" t="n"/>
      <c r="EA505" s="36" t="n"/>
      <c r="EB505" s="36" t="n"/>
      <c r="EC505" s="36" t="n"/>
      <c r="ED505" s="36" t="n"/>
      <c r="EE505" s="36" t="n"/>
      <c r="EF505" s="36" t="n"/>
      <c r="EG505" s="36" t="n"/>
      <c r="EH505" s="36" t="n"/>
      <c r="EI505" s="36" t="n"/>
      <c r="EJ505" s="36" t="n"/>
      <c r="EK505" s="36" t="n"/>
      <c r="EL505" s="36" t="n"/>
      <c r="EM505" s="36" t="n"/>
      <c r="EN505" s="36" t="n"/>
    </row>
    <row r="506">
      <c r="A506" s="36" t="n"/>
      <c r="B506" s="36" t="n"/>
      <c r="C506" s="144" t="n"/>
      <c r="D506" s="144" t="n"/>
      <c r="E506" s="135" t="n"/>
      <c r="F506" s="135" t="n"/>
      <c r="G506" s="135" t="n"/>
      <c r="H506" s="135" t="n"/>
      <c r="I506" s="135" t="n"/>
      <c r="J506" s="135" t="n"/>
      <c r="K506" s="135" t="n"/>
      <c r="L506" s="135" t="n"/>
      <c r="M506" s="135" t="n"/>
      <c r="N506" s="135" t="n"/>
      <c r="O506" s="135" t="n"/>
      <c r="P506" s="135" t="n"/>
      <c r="Q506" s="135" t="n"/>
      <c r="R506" s="135" t="n"/>
      <c r="S506" s="135" t="n"/>
      <c r="T506" s="135" t="n"/>
      <c r="U506" s="135" t="n"/>
      <c r="V506" s="135" t="n"/>
      <c r="W506" s="135" t="n"/>
      <c r="X506" s="135" t="n"/>
      <c r="Y506" s="135" t="n"/>
      <c r="Z506" s="135" t="n"/>
      <c r="AA506" s="135" t="n"/>
      <c r="AB506" s="135" t="n"/>
      <c r="AC506" s="135" t="n"/>
      <c r="AD506" s="135" t="n"/>
      <c r="AE506" s="135" t="n"/>
      <c r="AF506" s="135" t="n"/>
      <c r="AG506" s="135" t="n"/>
      <c r="AH506" s="135" t="n"/>
      <c r="AI506" s="135" t="n"/>
      <c r="AJ506" s="135" t="n"/>
      <c r="AK506" s="135" t="n"/>
      <c r="AL506" s="135" t="n"/>
      <c r="AM506" s="135" t="n"/>
      <c r="AN506" s="135" t="n"/>
      <c r="AO506" s="135" t="n"/>
      <c r="AP506" s="135" t="n"/>
      <c r="AQ506" s="135" t="n"/>
      <c r="AR506" s="135" t="n"/>
      <c r="AS506" s="135" t="n"/>
      <c r="AT506" s="135" t="n"/>
      <c r="AU506" s="135" t="n"/>
      <c r="AV506" s="135" t="n"/>
      <c r="AW506" s="135" t="n"/>
      <c r="AX506" s="135" t="n"/>
      <c r="AY506" s="135" t="n"/>
      <c r="AZ506" s="135" t="n"/>
      <c r="BA506" s="135" t="n"/>
      <c r="BB506" s="135" t="n"/>
      <c r="BC506" s="135" t="n"/>
      <c r="BD506" s="135" t="n"/>
      <c r="BE506" s="135" t="n"/>
      <c r="BF506" s="135" t="n"/>
      <c r="BG506" s="135" t="n"/>
      <c r="BH506" s="135" t="n"/>
      <c r="BI506" s="135" t="n"/>
      <c r="BJ506" s="135" t="n"/>
      <c r="BK506" s="135" t="n"/>
      <c r="BL506" s="135" t="n"/>
      <c r="BM506" s="135" t="n"/>
      <c r="BN506" s="135" t="n"/>
      <c r="BO506" s="135" t="n"/>
      <c r="BP506" s="135" t="n"/>
      <c r="BQ506" s="135" t="n"/>
      <c r="BR506" s="135" t="n"/>
      <c r="BS506" s="135" t="n"/>
      <c r="BT506" s="135" t="n"/>
      <c r="BU506" s="135" t="n"/>
      <c r="BV506" s="135" t="n"/>
      <c r="BW506" s="135" t="n"/>
      <c r="BX506" s="135" t="n"/>
      <c r="BY506" s="135" t="n"/>
      <c r="BZ506" s="135" t="n"/>
      <c r="CA506" s="135" t="n"/>
      <c r="CB506" s="135" t="n"/>
      <c r="CC506" s="135" t="n"/>
      <c r="CD506" s="135" t="n"/>
      <c r="CE506" s="135" t="n"/>
      <c r="CF506" s="135" t="n"/>
      <c r="CG506" s="135" t="n"/>
      <c r="CH506" s="135" t="n"/>
      <c r="CI506" s="135" t="n"/>
      <c r="CJ506" s="135" t="n"/>
      <c r="CK506" s="135" t="n"/>
      <c r="CL506" s="135" t="n"/>
      <c r="CM506" s="135" t="n"/>
      <c r="CN506" s="135" t="n"/>
      <c r="CO506" s="135" t="n"/>
      <c r="CP506" s="135" t="n"/>
      <c r="CQ506" s="135" t="n"/>
      <c r="CR506" s="135" t="n"/>
      <c r="CU506" s="36" t="n"/>
      <c r="CV506" s="36" t="n"/>
      <c r="CW506" s="36" t="n"/>
      <c r="CX506" s="36" t="n"/>
      <c r="CY506" s="36" t="n"/>
      <c r="CZ506" s="36" t="n"/>
      <c r="DA506" s="36" t="n"/>
      <c r="DB506" s="36" t="n"/>
      <c r="DC506" s="36" t="n"/>
      <c r="DD506" s="36" t="n"/>
      <c r="DE506" s="36" t="n"/>
      <c r="DF506" s="36" t="n"/>
      <c r="DG506" s="36" t="n"/>
      <c r="DH506" s="36" t="n"/>
      <c r="DI506" s="36" t="n"/>
      <c r="DJ506" s="36" t="n"/>
      <c r="DK506" s="36" t="n"/>
      <c r="DL506" s="36" t="n"/>
      <c r="DM506" s="36" t="n"/>
      <c r="DN506" s="36" t="n"/>
      <c r="DO506" s="36" t="n"/>
      <c r="DP506" s="36" t="n"/>
      <c r="DQ506" s="36" t="n"/>
      <c r="DR506" s="36" t="n"/>
      <c r="DS506" s="36" t="n"/>
      <c r="DT506" s="36" t="n"/>
      <c r="DU506" s="36" t="n"/>
      <c r="DV506" s="36" t="n"/>
      <c r="DW506" s="36" t="n"/>
      <c r="DX506" s="36" t="n"/>
      <c r="DY506" s="36" t="n"/>
      <c r="DZ506" s="36" t="n"/>
      <c r="EA506" s="36" t="n"/>
      <c r="EB506" s="36" t="n"/>
      <c r="EC506" s="36" t="n"/>
      <c r="ED506" s="36" t="n"/>
      <c r="EE506" s="36" t="n"/>
      <c r="EF506" s="36" t="n"/>
      <c r="EG506" s="36" t="n"/>
      <c r="EH506" s="36" t="n"/>
      <c r="EI506" s="36" t="n"/>
      <c r="EJ506" s="36" t="n"/>
      <c r="EK506" s="36" t="n"/>
      <c r="EL506" s="36" t="n"/>
      <c r="EM506" s="36" t="n"/>
      <c r="EN506" s="36" t="n"/>
    </row>
    <row r="507">
      <c r="A507" s="36" t="n"/>
      <c r="B507" s="36" t="n"/>
      <c r="C507" s="144" t="n"/>
      <c r="D507" s="144" t="n"/>
      <c r="E507" s="135" t="n"/>
      <c r="F507" s="135" t="n"/>
      <c r="G507" s="135" t="n"/>
      <c r="H507" s="135" t="n"/>
      <c r="I507" s="135" t="n"/>
      <c r="J507" s="135" t="n"/>
      <c r="K507" s="135" t="n"/>
      <c r="L507" s="135" t="n"/>
      <c r="M507" s="135" t="n"/>
      <c r="N507" s="135" t="n"/>
      <c r="O507" s="135" t="n"/>
      <c r="P507" s="135" t="n"/>
      <c r="Q507" s="135" t="n"/>
      <c r="R507" s="135" t="n"/>
      <c r="S507" s="135" t="n"/>
      <c r="T507" s="135" t="n"/>
      <c r="U507" s="135" t="n"/>
      <c r="V507" s="135" t="n"/>
      <c r="W507" s="135" t="n"/>
      <c r="X507" s="135" t="n"/>
      <c r="Y507" s="135" t="n"/>
      <c r="Z507" s="135" t="n"/>
      <c r="AA507" s="135" t="n"/>
      <c r="AB507" s="135" t="n"/>
      <c r="AC507" s="135" t="n"/>
      <c r="AD507" s="135" t="n"/>
      <c r="AE507" s="135" t="n"/>
      <c r="AF507" s="135" t="n"/>
      <c r="AG507" s="135" t="n"/>
      <c r="AH507" s="135" t="n"/>
      <c r="AI507" s="135" t="n"/>
      <c r="AJ507" s="135" t="n"/>
      <c r="AK507" s="135" t="n"/>
      <c r="AL507" s="135" t="n"/>
      <c r="AM507" s="135" t="n"/>
      <c r="AN507" s="135" t="n"/>
      <c r="AO507" s="135" t="n"/>
      <c r="AP507" s="135" t="n"/>
      <c r="AQ507" s="135" t="n"/>
      <c r="AR507" s="135" t="n"/>
      <c r="AS507" s="135" t="n"/>
      <c r="AT507" s="135" t="n"/>
      <c r="AU507" s="135" t="n"/>
      <c r="AV507" s="135" t="n"/>
      <c r="AW507" s="135" t="n"/>
      <c r="AX507" s="135" t="n"/>
      <c r="AY507" s="135" t="n"/>
      <c r="AZ507" s="135" t="n"/>
      <c r="BA507" s="135" t="n"/>
      <c r="BB507" s="135" t="n"/>
      <c r="BC507" s="135" t="n"/>
      <c r="BD507" s="135" t="n"/>
      <c r="BE507" s="135" t="n"/>
      <c r="BF507" s="135" t="n"/>
      <c r="BG507" s="135" t="n"/>
      <c r="BH507" s="135" t="n"/>
      <c r="BI507" s="135" t="n"/>
      <c r="BJ507" s="135" t="n"/>
      <c r="BK507" s="135" t="n"/>
      <c r="BL507" s="135" t="n"/>
      <c r="BM507" s="135" t="n"/>
      <c r="BN507" s="135" t="n"/>
      <c r="BO507" s="135" t="n"/>
      <c r="BP507" s="135" t="n"/>
      <c r="BQ507" s="135" t="n"/>
      <c r="BR507" s="135" t="n"/>
      <c r="BS507" s="135" t="n"/>
      <c r="BT507" s="135" t="n"/>
      <c r="BU507" s="135" t="n"/>
      <c r="BV507" s="135" t="n"/>
      <c r="BW507" s="135" t="n"/>
      <c r="BX507" s="135" t="n"/>
      <c r="BY507" s="135" t="n"/>
      <c r="BZ507" s="135" t="n"/>
      <c r="CA507" s="135" t="n"/>
      <c r="CB507" s="135" t="n"/>
      <c r="CC507" s="135" t="n"/>
      <c r="CD507" s="135" t="n"/>
      <c r="CE507" s="135" t="n"/>
      <c r="CF507" s="135" t="n"/>
      <c r="CG507" s="135" t="n"/>
      <c r="CH507" s="135" t="n"/>
      <c r="CI507" s="135" t="n"/>
      <c r="CJ507" s="135" t="n"/>
      <c r="CK507" s="135" t="n"/>
      <c r="CL507" s="135" t="n"/>
      <c r="CM507" s="135" t="n"/>
      <c r="CN507" s="135" t="n"/>
      <c r="CO507" s="135" t="n"/>
      <c r="CP507" s="135" t="n"/>
      <c r="CQ507" s="135" t="n"/>
      <c r="CR507" s="135" t="n"/>
      <c r="CU507" s="36" t="n"/>
      <c r="CV507" s="36" t="n"/>
      <c r="CW507" s="36" t="n"/>
      <c r="CX507" s="36" t="n"/>
      <c r="CY507" s="36" t="n"/>
      <c r="CZ507" s="36" t="n"/>
      <c r="DA507" s="36" t="n"/>
      <c r="DB507" s="36" t="n"/>
      <c r="DC507" s="36" t="n"/>
      <c r="DD507" s="36" t="n"/>
      <c r="DE507" s="36" t="n"/>
      <c r="DF507" s="36" t="n"/>
      <c r="DG507" s="36" t="n"/>
      <c r="DH507" s="36" t="n"/>
      <c r="DI507" s="36" t="n"/>
      <c r="DJ507" s="36" t="n"/>
      <c r="DK507" s="36" t="n"/>
      <c r="DL507" s="36" t="n"/>
      <c r="DM507" s="36" t="n"/>
      <c r="DN507" s="36" t="n"/>
      <c r="DO507" s="36" t="n"/>
      <c r="DP507" s="36" t="n"/>
      <c r="DQ507" s="36" t="n"/>
      <c r="DR507" s="36" t="n"/>
      <c r="DS507" s="36" t="n"/>
      <c r="DT507" s="36" t="n"/>
      <c r="DU507" s="36" t="n"/>
      <c r="DV507" s="36" t="n"/>
      <c r="DW507" s="36" t="n"/>
      <c r="DX507" s="36" t="n"/>
      <c r="DY507" s="36" t="n"/>
      <c r="DZ507" s="36" t="n"/>
      <c r="EA507" s="36" t="n"/>
      <c r="EB507" s="36" t="n"/>
      <c r="EC507" s="36" t="n"/>
      <c r="ED507" s="36" t="n"/>
      <c r="EE507" s="36" t="n"/>
      <c r="EF507" s="36" t="n"/>
      <c r="EG507" s="36" t="n"/>
      <c r="EH507" s="36" t="n"/>
      <c r="EI507" s="36" t="n"/>
      <c r="EJ507" s="36" t="n"/>
      <c r="EK507" s="36" t="n"/>
      <c r="EL507" s="36" t="n"/>
      <c r="EM507" s="36" t="n"/>
      <c r="EN507" s="36" t="n"/>
    </row>
    <row r="508">
      <c r="A508" s="36" t="n"/>
      <c r="B508" s="36" t="n"/>
      <c r="C508" s="144" t="n"/>
      <c r="D508" s="144" t="n"/>
      <c r="E508" s="135" t="n"/>
      <c r="F508" s="135" t="n"/>
      <c r="G508" s="135" t="n"/>
      <c r="H508" s="135" t="n"/>
      <c r="I508" s="135" t="n"/>
      <c r="J508" s="135" t="n"/>
      <c r="K508" s="135" t="n"/>
      <c r="L508" s="135" t="n"/>
      <c r="M508" s="135" t="n"/>
      <c r="N508" s="135" t="n"/>
      <c r="O508" s="135" t="n"/>
      <c r="P508" s="135" t="n"/>
      <c r="Q508" s="135" t="n"/>
      <c r="R508" s="135" t="n"/>
      <c r="S508" s="135" t="n"/>
      <c r="T508" s="135" t="n"/>
      <c r="U508" s="135" t="n"/>
      <c r="V508" s="135" t="n"/>
      <c r="W508" s="135" t="n"/>
      <c r="X508" s="135" t="n"/>
      <c r="Y508" s="135" t="n"/>
      <c r="Z508" s="135" t="n"/>
      <c r="AA508" s="135" t="n"/>
      <c r="AB508" s="135" t="n"/>
      <c r="AC508" s="135" t="n"/>
      <c r="AD508" s="135" t="n"/>
      <c r="AE508" s="135" t="n"/>
      <c r="AF508" s="135" t="n"/>
      <c r="AG508" s="135" t="n"/>
      <c r="AH508" s="135" t="n"/>
      <c r="AI508" s="135" t="n"/>
      <c r="AJ508" s="135" t="n"/>
      <c r="AK508" s="135" t="n"/>
      <c r="AL508" s="135" t="n"/>
      <c r="AM508" s="135" t="n"/>
      <c r="AN508" s="135" t="n"/>
      <c r="AO508" s="135" t="n"/>
      <c r="AP508" s="135" t="n"/>
      <c r="AQ508" s="135" t="n"/>
      <c r="AR508" s="135" t="n"/>
      <c r="AS508" s="135" t="n"/>
      <c r="AT508" s="135" t="n"/>
      <c r="AU508" s="135" t="n"/>
      <c r="AV508" s="135" t="n"/>
      <c r="AW508" s="135" t="n"/>
      <c r="AX508" s="135" t="n"/>
      <c r="AY508" s="135" t="n"/>
      <c r="AZ508" s="135" t="n"/>
      <c r="BA508" s="135" t="n"/>
      <c r="BB508" s="135" t="n"/>
      <c r="BC508" s="135" t="n"/>
      <c r="BD508" s="135" t="n"/>
      <c r="BE508" s="135" t="n"/>
      <c r="BF508" s="135" t="n"/>
      <c r="BG508" s="135" t="n"/>
      <c r="BH508" s="135" t="n"/>
      <c r="BI508" s="135" t="n"/>
      <c r="BJ508" s="135" t="n"/>
      <c r="BK508" s="135" t="n"/>
      <c r="BL508" s="135" t="n"/>
      <c r="BM508" s="135" t="n"/>
      <c r="BN508" s="135" t="n"/>
      <c r="BO508" s="135" t="n"/>
      <c r="BP508" s="135" t="n"/>
      <c r="BQ508" s="135" t="n"/>
      <c r="BR508" s="135" t="n"/>
      <c r="BS508" s="135" t="n"/>
      <c r="BT508" s="135" t="n"/>
      <c r="BU508" s="135" t="n"/>
      <c r="BV508" s="135" t="n"/>
      <c r="BW508" s="135" t="n"/>
      <c r="BX508" s="135" t="n"/>
      <c r="BY508" s="135" t="n"/>
      <c r="BZ508" s="135" t="n"/>
      <c r="CA508" s="135" t="n"/>
      <c r="CB508" s="135" t="n"/>
      <c r="CC508" s="135" t="n"/>
      <c r="CD508" s="135" t="n"/>
      <c r="CE508" s="135" t="n"/>
      <c r="CF508" s="135" t="n"/>
      <c r="CG508" s="135" t="n"/>
      <c r="CH508" s="135" t="n"/>
      <c r="CI508" s="135" t="n"/>
      <c r="CJ508" s="135" t="n"/>
      <c r="CK508" s="135" t="n"/>
      <c r="CL508" s="135" t="n"/>
      <c r="CM508" s="135" t="n"/>
      <c r="CN508" s="135" t="n"/>
      <c r="CO508" s="135" t="n"/>
      <c r="CP508" s="135" t="n"/>
      <c r="CQ508" s="135" t="n"/>
      <c r="CR508" s="135" t="n"/>
      <c r="CU508" s="36" t="n"/>
      <c r="CV508" s="36" t="n"/>
      <c r="CW508" s="36" t="n"/>
      <c r="CX508" s="36" t="n"/>
      <c r="CY508" s="36" t="n"/>
      <c r="CZ508" s="36" t="n"/>
      <c r="DA508" s="36" t="n"/>
      <c r="DB508" s="36" t="n"/>
      <c r="DC508" s="36" t="n"/>
      <c r="DD508" s="36" t="n"/>
      <c r="DE508" s="36" t="n"/>
      <c r="DF508" s="36" t="n"/>
      <c r="DG508" s="36" t="n"/>
      <c r="DH508" s="36" t="n"/>
      <c r="DI508" s="36" t="n"/>
      <c r="DJ508" s="36" t="n"/>
      <c r="DK508" s="36" t="n"/>
      <c r="DL508" s="36" t="n"/>
      <c r="DM508" s="36" t="n"/>
      <c r="DN508" s="36" t="n"/>
      <c r="DO508" s="36" t="n"/>
      <c r="DP508" s="36" t="n"/>
      <c r="DQ508" s="36" t="n"/>
      <c r="DR508" s="36" t="n"/>
      <c r="DS508" s="36" t="n"/>
      <c r="DT508" s="36" t="n"/>
      <c r="DU508" s="36" t="n"/>
      <c r="DV508" s="36" t="n"/>
      <c r="DW508" s="36" t="n"/>
      <c r="DX508" s="36" t="n"/>
      <c r="DY508" s="36" t="n"/>
      <c r="DZ508" s="36" t="n"/>
      <c r="EA508" s="36" t="n"/>
      <c r="EB508" s="36" t="n"/>
      <c r="EC508" s="36" t="n"/>
      <c r="ED508" s="36" t="n"/>
      <c r="EE508" s="36" t="n"/>
      <c r="EF508" s="36" t="n"/>
      <c r="EG508" s="36" t="n"/>
      <c r="EH508" s="36" t="n"/>
      <c r="EI508" s="36" t="n"/>
      <c r="EJ508" s="36" t="n"/>
      <c r="EK508" s="36" t="n"/>
      <c r="EL508" s="36" t="n"/>
      <c r="EM508" s="36" t="n"/>
      <c r="EN508" s="36" t="n"/>
    </row>
    <row r="509">
      <c r="A509" s="36" t="n"/>
      <c r="B509" s="36" t="n"/>
      <c r="C509" s="144" t="n"/>
      <c r="D509" s="144" t="n"/>
      <c r="E509" s="135" t="n"/>
      <c r="F509" s="135" t="n"/>
      <c r="G509" s="135" t="n"/>
      <c r="H509" s="135" t="n"/>
      <c r="I509" s="135" t="n"/>
      <c r="J509" s="135" t="n"/>
      <c r="K509" s="135" t="n"/>
      <c r="L509" s="135" t="n"/>
      <c r="M509" s="135" t="n"/>
      <c r="N509" s="135" t="n"/>
      <c r="O509" s="135" t="n"/>
      <c r="P509" s="135" t="n"/>
      <c r="Q509" s="135" t="n"/>
      <c r="R509" s="135" t="n"/>
      <c r="S509" s="135" t="n"/>
      <c r="T509" s="135" t="n"/>
      <c r="U509" s="135" t="n"/>
      <c r="V509" s="135" t="n"/>
      <c r="W509" s="135" t="n"/>
      <c r="X509" s="135" t="n"/>
      <c r="Y509" s="135" t="n"/>
      <c r="Z509" s="135" t="n"/>
      <c r="AA509" s="135" t="n"/>
      <c r="AB509" s="135" t="n"/>
      <c r="AC509" s="135" t="n"/>
      <c r="AD509" s="135" t="n"/>
      <c r="AE509" s="135" t="n"/>
      <c r="AF509" s="135" t="n"/>
      <c r="AG509" s="135" t="n"/>
      <c r="AH509" s="135" t="n"/>
      <c r="AI509" s="135" t="n"/>
      <c r="AJ509" s="135" t="n"/>
      <c r="AK509" s="135" t="n"/>
      <c r="AL509" s="135" t="n"/>
      <c r="AM509" s="135" t="n"/>
      <c r="AN509" s="135" t="n"/>
      <c r="AO509" s="135" t="n"/>
      <c r="AP509" s="135" t="n"/>
      <c r="AQ509" s="135" t="n"/>
      <c r="AR509" s="135" t="n"/>
      <c r="AS509" s="135" t="n"/>
      <c r="AT509" s="135" t="n"/>
      <c r="AU509" s="135" t="n"/>
      <c r="AV509" s="135" t="n"/>
      <c r="AW509" s="135" t="n"/>
      <c r="AX509" s="135" t="n"/>
      <c r="AY509" s="135" t="n"/>
      <c r="AZ509" s="135" t="n"/>
      <c r="BA509" s="135" t="n"/>
      <c r="BB509" s="135" t="n"/>
      <c r="BC509" s="135" t="n"/>
      <c r="BD509" s="135" t="n"/>
      <c r="BE509" s="135" t="n"/>
      <c r="BF509" s="135" t="n"/>
      <c r="BG509" s="135" t="n"/>
      <c r="BH509" s="135" t="n"/>
      <c r="BI509" s="135" t="n"/>
      <c r="BJ509" s="135" t="n"/>
      <c r="BK509" s="135" t="n"/>
      <c r="BL509" s="135" t="n"/>
      <c r="BM509" s="135" t="n"/>
      <c r="BN509" s="135" t="n"/>
      <c r="BO509" s="135" t="n"/>
      <c r="BP509" s="135" t="n"/>
      <c r="BQ509" s="135" t="n"/>
      <c r="BR509" s="135" t="n"/>
      <c r="BS509" s="135" t="n"/>
      <c r="BT509" s="135" t="n"/>
      <c r="BU509" s="135" t="n"/>
      <c r="BV509" s="135" t="n"/>
      <c r="BW509" s="135" t="n"/>
      <c r="BX509" s="135" t="n"/>
      <c r="BY509" s="135" t="n"/>
      <c r="BZ509" s="135" t="n"/>
      <c r="CA509" s="135" t="n"/>
      <c r="CB509" s="135" t="n"/>
      <c r="CC509" s="135" t="n"/>
      <c r="CD509" s="135" t="n"/>
      <c r="CE509" s="135" t="n"/>
      <c r="CF509" s="135" t="n"/>
      <c r="CG509" s="135" t="n"/>
      <c r="CH509" s="135" t="n"/>
      <c r="CI509" s="135" t="n"/>
      <c r="CJ509" s="135" t="n"/>
      <c r="CK509" s="135" t="n"/>
      <c r="CL509" s="135" t="n"/>
      <c r="CM509" s="135" t="n"/>
      <c r="CN509" s="135" t="n"/>
      <c r="CO509" s="135" t="n"/>
      <c r="CP509" s="135" t="n"/>
      <c r="CQ509" s="135" t="n"/>
      <c r="CR509" s="135" t="n"/>
      <c r="CU509" s="36" t="n"/>
      <c r="CV509" s="36" t="n"/>
      <c r="CW509" s="36" t="n"/>
      <c r="CX509" s="36" t="n"/>
      <c r="CY509" s="36" t="n"/>
      <c r="CZ509" s="36" t="n"/>
      <c r="DA509" s="36" t="n"/>
      <c r="DB509" s="36" t="n"/>
      <c r="DC509" s="36" t="n"/>
      <c r="DD509" s="36" t="n"/>
      <c r="DE509" s="36" t="n"/>
      <c r="DF509" s="36" t="n"/>
      <c r="DG509" s="36" t="n"/>
      <c r="DH509" s="36" t="n"/>
      <c r="DI509" s="36" t="n"/>
      <c r="DJ509" s="36" t="n"/>
      <c r="DK509" s="36" t="n"/>
      <c r="DL509" s="36" t="n"/>
      <c r="DM509" s="36" t="n"/>
      <c r="DN509" s="36" t="n"/>
      <c r="DO509" s="36" t="n"/>
      <c r="DP509" s="36" t="n"/>
      <c r="DQ509" s="36" t="n"/>
      <c r="DR509" s="36" t="n"/>
      <c r="DS509" s="36" t="n"/>
      <c r="DT509" s="36" t="n"/>
      <c r="DU509" s="36" t="n"/>
      <c r="DV509" s="36" t="n"/>
      <c r="DW509" s="36" t="n"/>
      <c r="DX509" s="36" t="n"/>
      <c r="DY509" s="36" t="n"/>
      <c r="DZ509" s="36" t="n"/>
      <c r="EA509" s="36" t="n"/>
      <c r="EB509" s="36" t="n"/>
      <c r="EC509" s="36" t="n"/>
      <c r="ED509" s="36" t="n"/>
      <c r="EE509" s="36" t="n"/>
      <c r="EF509" s="36" t="n"/>
      <c r="EG509" s="36" t="n"/>
      <c r="EH509" s="36" t="n"/>
      <c r="EI509" s="36" t="n"/>
      <c r="EJ509" s="36" t="n"/>
      <c r="EK509" s="36" t="n"/>
      <c r="EL509" s="36" t="n"/>
      <c r="EM509" s="36" t="n"/>
      <c r="EN509" s="36" t="n"/>
    </row>
    <row r="510">
      <c r="A510" s="36" t="n"/>
      <c r="B510" s="36" t="n"/>
      <c r="C510" s="144" t="n"/>
      <c r="D510" s="144" t="n"/>
      <c r="E510" s="135" t="n"/>
      <c r="F510" s="135" t="n"/>
      <c r="G510" s="135" t="n"/>
      <c r="H510" s="135" t="n"/>
      <c r="I510" s="135" t="n"/>
      <c r="J510" s="135" t="n"/>
      <c r="K510" s="135" t="n"/>
      <c r="L510" s="135" t="n"/>
      <c r="M510" s="135" t="n"/>
      <c r="N510" s="135" t="n"/>
      <c r="O510" s="135" t="n"/>
      <c r="P510" s="135" t="n"/>
      <c r="Q510" s="135" t="n"/>
      <c r="R510" s="135" t="n"/>
      <c r="S510" s="135" t="n"/>
      <c r="T510" s="135" t="n"/>
      <c r="U510" s="135" t="n"/>
      <c r="V510" s="135" t="n"/>
      <c r="W510" s="135" t="n"/>
      <c r="X510" s="135" t="n"/>
      <c r="Y510" s="135" t="n"/>
      <c r="Z510" s="135" t="n"/>
      <c r="AA510" s="135" t="n"/>
      <c r="AB510" s="135" t="n"/>
      <c r="AC510" s="135" t="n"/>
      <c r="AD510" s="135" t="n"/>
      <c r="AE510" s="135" t="n"/>
      <c r="AF510" s="135" t="n"/>
      <c r="AG510" s="135" t="n"/>
      <c r="AH510" s="135" t="n"/>
      <c r="AI510" s="135" t="n"/>
      <c r="AJ510" s="135" t="n"/>
      <c r="AK510" s="135" t="n"/>
      <c r="AL510" s="135" t="n"/>
      <c r="AM510" s="135" t="n"/>
      <c r="AN510" s="135" t="n"/>
      <c r="AO510" s="135" t="n"/>
      <c r="AP510" s="135" t="n"/>
      <c r="AQ510" s="135" t="n"/>
      <c r="AR510" s="135" t="n"/>
      <c r="AS510" s="135" t="n"/>
      <c r="AT510" s="135" t="n"/>
      <c r="AU510" s="135" t="n"/>
      <c r="AV510" s="135" t="n"/>
      <c r="AW510" s="135" t="n"/>
      <c r="AX510" s="135" t="n"/>
      <c r="AY510" s="135" t="n"/>
      <c r="AZ510" s="135" t="n"/>
      <c r="BA510" s="135" t="n"/>
      <c r="BB510" s="135" t="n"/>
      <c r="BC510" s="135" t="n"/>
      <c r="BD510" s="135" t="n"/>
      <c r="BE510" s="135" t="n"/>
      <c r="BF510" s="135" t="n"/>
      <c r="BG510" s="135" t="n"/>
      <c r="BH510" s="135" t="n"/>
      <c r="BI510" s="135" t="n"/>
      <c r="BJ510" s="135" t="n"/>
      <c r="BK510" s="135" t="n"/>
      <c r="BL510" s="135" t="n"/>
      <c r="BM510" s="135" t="n"/>
      <c r="BN510" s="135" t="n"/>
      <c r="BO510" s="135" t="n"/>
      <c r="BP510" s="135" t="n"/>
      <c r="BQ510" s="135" t="n"/>
      <c r="BR510" s="135" t="n"/>
      <c r="BS510" s="135" t="n"/>
      <c r="BT510" s="135" t="n"/>
      <c r="BU510" s="135" t="n"/>
      <c r="BV510" s="135" t="n"/>
      <c r="BW510" s="135" t="n"/>
      <c r="BX510" s="135" t="n"/>
      <c r="BY510" s="135" t="n"/>
      <c r="BZ510" s="135" t="n"/>
      <c r="CA510" s="135" t="n"/>
      <c r="CB510" s="135" t="n"/>
      <c r="CC510" s="135" t="n"/>
      <c r="CD510" s="135" t="n"/>
      <c r="CE510" s="135" t="n"/>
      <c r="CF510" s="135" t="n"/>
      <c r="CG510" s="135" t="n"/>
      <c r="CH510" s="135" t="n"/>
      <c r="CI510" s="135" t="n"/>
      <c r="CJ510" s="135" t="n"/>
      <c r="CK510" s="135" t="n"/>
      <c r="CL510" s="135" t="n"/>
      <c r="CM510" s="135" t="n"/>
      <c r="CN510" s="135" t="n"/>
      <c r="CO510" s="135" t="n"/>
      <c r="CP510" s="135" t="n"/>
      <c r="CQ510" s="135" t="n"/>
      <c r="CR510" s="135" t="n"/>
      <c r="CU510" s="36" t="n"/>
      <c r="CV510" s="36" t="n"/>
      <c r="CW510" s="36" t="n"/>
      <c r="CX510" s="36" t="n"/>
      <c r="CY510" s="36" t="n"/>
      <c r="CZ510" s="36" t="n"/>
      <c r="DA510" s="36" t="n"/>
      <c r="DB510" s="36" t="n"/>
      <c r="DC510" s="36" t="n"/>
      <c r="DD510" s="36" t="n"/>
      <c r="DE510" s="36" t="n"/>
      <c r="DF510" s="36" t="n"/>
      <c r="DG510" s="36" t="n"/>
      <c r="DH510" s="36" t="n"/>
      <c r="DI510" s="36" t="n"/>
      <c r="DJ510" s="36" t="n"/>
      <c r="DK510" s="36" t="n"/>
      <c r="DL510" s="36" t="n"/>
      <c r="DM510" s="36" t="n"/>
      <c r="DN510" s="36" t="n"/>
      <c r="DO510" s="36" t="n"/>
      <c r="DP510" s="36" t="n"/>
      <c r="DQ510" s="36" t="n"/>
      <c r="DR510" s="36" t="n"/>
      <c r="DS510" s="36" t="n"/>
      <c r="DT510" s="36" t="n"/>
      <c r="DU510" s="36" t="n"/>
      <c r="DV510" s="36" t="n"/>
      <c r="DW510" s="36" t="n"/>
      <c r="DX510" s="36" t="n"/>
      <c r="DY510" s="36" t="n"/>
      <c r="DZ510" s="36" t="n"/>
      <c r="EA510" s="36" t="n"/>
      <c r="EB510" s="36" t="n"/>
      <c r="EC510" s="36" t="n"/>
      <c r="ED510" s="36" t="n"/>
      <c r="EE510" s="36" t="n"/>
      <c r="EF510" s="36" t="n"/>
      <c r="EG510" s="36" t="n"/>
      <c r="EH510" s="36" t="n"/>
      <c r="EI510" s="36" t="n"/>
      <c r="EJ510" s="36" t="n"/>
      <c r="EK510" s="36" t="n"/>
      <c r="EL510" s="36" t="n"/>
      <c r="EM510" s="36" t="n"/>
      <c r="EN510" s="36" t="n"/>
    </row>
    <row r="511">
      <c r="A511" s="36" t="n"/>
      <c r="B511" s="36" t="n"/>
      <c r="C511" s="144" t="n"/>
      <c r="D511" s="144" t="n"/>
      <c r="E511" s="135" t="n"/>
      <c r="F511" s="135" t="n"/>
      <c r="G511" s="135" t="n"/>
      <c r="H511" s="135" t="n"/>
      <c r="I511" s="135" t="n"/>
      <c r="J511" s="135" t="n"/>
      <c r="K511" s="135" t="n"/>
      <c r="L511" s="135" t="n"/>
      <c r="M511" s="135" t="n"/>
      <c r="N511" s="135" t="n"/>
      <c r="O511" s="135" t="n"/>
      <c r="P511" s="135" t="n"/>
      <c r="Q511" s="135" t="n"/>
      <c r="R511" s="135" t="n"/>
      <c r="S511" s="135" t="n"/>
      <c r="T511" s="135" t="n"/>
      <c r="U511" s="135" t="n"/>
      <c r="V511" s="135" t="n"/>
      <c r="W511" s="135" t="n"/>
      <c r="X511" s="135" t="n"/>
      <c r="Y511" s="135" t="n"/>
      <c r="Z511" s="135" t="n"/>
      <c r="AA511" s="135" t="n"/>
      <c r="AB511" s="135" t="n"/>
      <c r="AC511" s="135" t="n"/>
      <c r="AD511" s="135" t="n"/>
      <c r="AE511" s="135" t="n"/>
      <c r="AF511" s="135" t="n"/>
      <c r="AG511" s="135" t="n"/>
      <c r="AH511" s="135" t="n"/>
      <c r="AI511" s="135" t="n"/>
      <c r="AJ511" s="135" t="n"/>
      <c r="AK511" s="135" t="n"/>
      <c r="AL511" s="135" t="n"/>
      <c r="AM511" s="135" t="n"/>
      <c r="AN511" s="135" t="n"/>
      <c r="AO511" s="135" t="n"/>
      <c r="AP511" s="135" t="n"/>
      <c r="AQ511" s="135" t="n"/>
      <c r="AR511" s="135" t="n"/>
      <c r="AS511" s="135" t="n"/>
      <c r="AT511" s="135" t="n"/>
      <c r="AU511" s="135" t="n"/>
      <c r="AV511" s="135" t="n"/>
      <c r="AW511" s="135" t="n"/>
      <c r="AX511" s="135" t="n"/>
      <c r="AY511" s="135" t="n"/>
      <c r="AZ511" s="135" t="n"/>
      <c r="BA511" s="135" t="n"/>
      <c r="BB511" s="135" t="n"/>
      <c r="BC511" s="135" t="n"/>
      <c r="BD511" s="135" t="n"/>
      <c r="BE511" s="135" t="n"/>
      <c r="BF511" s="135" t="n"/>
      <c r="BG511" s="135" t="n"/>
      <c r="BH511" s="135" t="n"/>
      <c r="BI511" s="135" t="n"/>
      <c r="BJ511" s="135" t="n"/>
      <c r="BK511" s="135" t="n"/>
      <c r="BL511" s="135" t="n"/>
      <c r="BM511" s="135" t="n"/>
      <c r="BN511" s="135" t="n"/>
      <c r="BO511" s="135" t="n"/>
      <c r="BP511" s="135" t="n"/>
      <c r="BQ511" s="135" t="n"/>
      <c r="BR511" s="135" t="n"/>
      <c r="BS511" s="135" t="n"/>
      <c r="BT511" s="135" t="n"/>
      <c r="BU511" s="135" t="n"/>
      <c r="BV511" s="135" t="n"/>
      <c r="BW511" s="135" t="n"/>
      <c r="BX511" s="135" t="n"/>
      <c r="BY511" s="135" t="n"/>
      <c r="BZ511" s="135" t="n"/>
      <c r="CA511" s="135" t="n"/>
      <c r="CB511" s="135" t="n"/>
      <c r="CC511" s="135" t="n"/>
      <c r="CD511" s="135" t="n"/>
      <c r="CE511" s="135" t="n"/>
      <c r="CF511" s="135" t="n"/>
      <c r="CG511" s="135" t="n"/>
      <c r="CH511" s="135" t="n"/>
      <c r="CI511" s="135" t="n"/>
      <c r="CJ511" s="135" t="n"/>
      <c r="CK511" s="135" t="n"/>
      <c r="CL511" s="135" t="n"/>
      <c r="CM511" s="135" t="n"/>
      <c r="CN511" s="135" t="n"/>
      <c r="CO511" s="135" t="n"/>
      <c r="CP511" s="135" t="n"/>
      <c r="CQ511" s="135" t="n"/>
      <c r="CR511" s="135" t="n"/>
      <c r="CU511" s="36" t="n"/>
      <c r="CV511" s="36" t="n"/>
      <c r="CW511" s="36" t="n"/>
      <c r="CX511" s="36" t="n"/>
      <c r="CY511" s="36" t="n"/>
      <c r="CZ511" s="36" t="n"/>
      <c r="DA511" s="36" t="n"/>
      <c r="DB511" s="36" t="n"/>
      <c r="DC511" s="36" t="n"/>
      <c r="DD511" s="36" t="n"/>
      <c r="DE511" s="36" t="n"/>
      <c r="DF511" s="36" t="n"/>
      <c r="DG511" s="36" t="n"/>
      <c r="DH511" s="36" t="n"/>
      <c r="DI511" s="36" t="n"/>
      <c r="DJ511" s="36" t="n"/>
      <c r="DK511" s="36" t="n"/>
      <c r="DL511" s="36" t="n"/>
      <c r="DM511" s="36" t="n"/>
      <c r="DN511" s="36" t="n"/>
      <c r="DO511" s="36" t="n"/>
      <c r="DP511" s="36" t="n"/>
      <c r="DQ511" s="36" t="n"/>
      <c r="DR511" s="36" t="n"/>
      <c r="DS511" s="36" t="n"/>
      <c r="DT511" s="36" t="n"/>
      <c r="DU511" s="36" t="n"/>
      <c r="DV511" s="36" t="n"/>
      <c r="DW511" s="36" t="n"/>
      <c r="DX511" s="36" t="n"/>
      <c r="DY511" s="36" t="n"/>
      <c r="DZ511" s="36" t="n"/>
      <c r="EA511" s="36" t="n"/>
      <c r="EB511" s="36" t="n"/>
      <c r="EC511" s="36" t="n"/>
      <c r="ED511" s="36" t="n"/>
      <c r="EE511" s="36" t="n"/>
      <c r="EF511" s="36" t="n"/>
      <c r="EG511" s="36" t="n"/>
      <c r="EH511" s="36" t="n"/>
      <c r="EI511" s="36" t="n"/>
      <c r="EJ511" s="36" t="n"/>
      <c r="EK511" s="36" t="n"/>
      <c r="EL511" s="36" t="n"/>
      <c r="EM511" s="36" t="n"/>
      <c r="EN511" s="36" t="n"/>
    </row>
    <row r="512">
      <c r="A512" s="36" t="n"/>
      <c r="B512" s="36" t="n"/>
      <c r="C512" s="144" t="n"/>
      <c r="D512" s="144" t="n"/>
      <c r="E512" s="135" t="n"/>
      <c r="F512" s="135" t="n"/>
      <c r="G512" s="135" t="n"/>
      <c r="H512" s="135" t="n"/>
      <c r="I512" s="135" t="n"/>
      <c r="J512" s="135" t="n"/>
      <c r="K512" s="135" t="n"/>
      <c r="L512" s="135" t="n"/>
      <c r="M512" s="135" t="n"/>
      <c r="N512" s="135" t="n"/>
      <c r="O512" s="135" t="n"/>
      <c r="P512" s="135" t="n"/>
      <c r="Q512" s="135" t="n"/>
      <c r="R512" s="135" t="n"/>
      <c r="S512" s="135" t="n"/>
      <c r="T512" s="135" t="n"/>
      <c r="U512" s="135" t="n"/>
      <c r="V512" s="135" t="n"/>
      <c r="W512" s="135" t="n"/>
      <c r="X512" s="135" t="n"/>
      <c r="Y512" s="135" t="n"/>
      <c r="Z512" s="135" t="n"/>
      <c r="AA512" s="135" t="n"/>
      <c r="AB512" s="135" t="n"/>
      <c r="AC512" s="135" t="n"/>
      <c r="AD512" s="135" t="n"/>
      <c r="AE512" s="135" t="n"/>
      <c r="AF512" s="135" t="n"/>
      <c r="AG512" s="135" t="n"/>
      <c r="AH512" s="135" t="n"/>
      <c r="AI512" s="135" t="n"/>
      <c r="AJ512" s="135" t="n"/>
      <c r="AK512" s="135" t="n"/>
      <c r="AL512" s="135" t="n"/>
      <c r="AM512" s="135" t="n"/>
      <c r="AN512" s="135" t="n"/>
      <c r="AO512" s="135" t="n"/>
      <c r="AP512" s="135" t="n"/>
      <c r="AQ512" s="135" t="n"/>
      <c r="AR512" s="135" t="n"/>
      <c r="AS512" s="135" t="n"/>
      <c r="AT512" s="135" t="n"/>
      <c r="AU512" s="135" t="n"/>
      <c r="AV512" s="135" t="n"/>
      <c r="AW512" s="135" t="n"/>
      <c r="AX512" s="135" t="n"/>
      <c r="AY512" s="135" t="n"/>
      <c r="AZ512" s="135" t="n"/>
      <c r="BA512" s="135" t="n"/>
      <c r="BB512" s="135" t="n"/>
      <c r="BC512" s="135" t="n"/>
      <c r="BD512" s="135" t="n"/>
      <c r="BE512" s="135" t="n"/>
      <c r="BF512" s="135" t="n"/>
      <c r="BG512" s="135" t="n"/>
      <c r="BH512" s="135" t="n"/>
      <c r="BI512" s="135" t="n"/>
      <c r="BJ512" s="135" t="n"/>
      <c r="BK512" s="135" t="n"/>
      <c r="BL512" s="135" t="n"/>
      <c r="BM512" s="135" t="n"/>
      <c r="BN512" s="135" t="n"/>
      <c r="BO512" s="135" t="n"/>
      <c r="BP512" s="135" t="n"/>
      <c r="BQ512" s="135" t="n"/>
      <c r="BR512" s="135" t="n"/>
      <c r="BS512" s="135" t="n"/>
      <c r="BT512" s="135" t="n"/>
      <c r="BU512" s="135" t="n"/>
      <c r="BV512" s="135" t="n"/>
      <c r="BW512" s="135" t="n"/>
      <c r="BX512" s="135" t="n"/>
      <c r="BY512" s="135" t="n"/>
      <c r="BZ512" s="135" t="n"/>
      <c r="CA512" s="135" t="n"/>
      <c r="CB512" s="135" t="n"/>
      <c r="CC512" s="135" t="n"/>
      <c r="CD512" s="135" t="n"/>
      <c r="CE512" s="135" t="n"/>
      <c r="CF512" s="135" t="n"/>
      <c r="CG512" s="135" t="n"/>
      <c r="CH512" s="135" t="n"/>
      <c r="CI512" s="135" t="n"/>
      <c r="CJ512" s="135" t="n"/>
      <c r="CK512" s="135" t="n"/>
      <c r="CL512" s="135" t="n"/>
      <c r="CM512" s="135" t="n"/>
      <c r="CN512" s="135" t="n"/>
      <c r="CO512" s="135" t="n"/>
      <c r="CP512" s="135" t="n"/>
      <c r="CQ512" s="135" t="n"/>
      <c r="CR512" s="135" t="n"/>
      <c r="CU512" s="36" t="n"/>
      <c r="CV512" s="36" t="n"/>
      <c r="CW512" s="36" t="n"/>
      <c r="CX512" s="36" t="n"/>
      <c r="CY512" s="36" t="n"/>
      <c r="CZ512" s="36" t="n"/>
      <c r="DA512" s="36" t="n"/>
      <c r="DB512" s="36" t="n"/>
      <c r="DC512" s="36" t="n"/>
      <c r="DD512" s="36" t="n"/>
      <c r="DE512" s="36" t="n"/>
      <c r="DF512" s="36" t="n"/>
      <c r="DG512" s="36" t="n"/>
      <c r="DH512" s="36" t="n"/>
      <c r="DI512" s="36" t="n"/>
      <c r="DJ512" s="36" t="n"/>
      <c r="DK512" s="36" t="n"/>
      <c r="DL512" s="36" t="n"/>
      <c r="DM512" s="36" t="n"/>
      <c r="DN512" s="36" t="n"/>
      <c r="DO512" s="36" t="n"/>
      <c r="DP512" s="36" t="n"/>
      <c r="DQ512" s="36" t="n"/>
      <c r="DR512" s="36" t="n"/>
      <c r="DS512" s="36" t="n"/>
      <c r="DT512" s="36" t="n"/>
      <c r="DU512" s="36" t="n"/>
      <c r="DV512" s="36" t="n"/>
      <c r="DW512" s="36" t="n"/>
      <c r="DX512" s="36" t="n"/>
      <c r="DY512" s="36" t="n"/>
      <c r="DZ512" s="36" t="n"/>
      <c r="EA512" s="36" t="n"/>
      <c r="EB512" s="36" t="n"/>
      <c r="EC512" s="36" t="n"/>
      <c r="ED512" s="36" t="n"/>
      <c r="EE512" s="36" t="n"/>
      <c r="EF512" s="36" t="n"/>
      <c r="EG512" s="36" t="n"/>
      <c r="EH512" s="36" t="n"/>
      <c r="EI512" s="36" t="n"/>
      <c r="EJ512" s="36" t="n"/>
      <c r="EK512" s="36" t="n"/>
      <c r="EL512" s="36" t="n"/>
      <c r="EM512" s="36" t="n"/>
      <c r="EN512" s="36" t="n"/>
    </row>
    <row r="513">
      <c r="A513" s="36" t="n"/>
      <c r="B513" s="36" t="n"/>
      <c r="C513" s="144" t="n"/>
      <c r="D513" s="144" t="n"/>
      <c r="E513" s="135" t="n"/>
      <c r="F513" s="135" t="n"/>
      <c r="G513" s="135" t="n"/>
      <c r="H513" s="135" t="n"/>
      <c r="I513" s="135" t="n"/>
      <c r="J513" s="135" t="n"/>
      <c r="K513" s="135" t="n"/>
      <c r="L513" s="135" t="n"/>
      <c r="M513" s="135" t="n"/>
      <c r="N513" s="135" t="n"/>
      <c r="O513" s="135" t="n"/>
      <c r="P513" s="135" t="n"/>
      <c r="Q513" s="135" t="n"/>
      <c r="R513" s="135" t="n"/>
      <c r="S513" s="135" t="n"/>
      <c r="T513" s="135" t="n"/>
      <c r="U513" s="135" t="n"/>
      <c r="V513" s="135" t="n"/>
      <c r="W513" s="135" t="n"/>
      <c r="X513" s="135" t="n"/>
      <c r="Y513" s="135" t="n"/>
      <c r="Z513" s="135" t="n"/>
      <c r="AA513" s="135" t="n"/>
      <c r="AB513" s="135" t="n"/>
      <c r="AC513" s="135" t="n"/>
      <c r="AD513" s="135" t="n"/>
      <c r="AE513" s="135" t="n"/>
      <c r="AF513" s="135" t="n"/>
      <c r="AG513" s="135" t="n"/>
      <c r="AH513" s="135" t="n"/>
      <c r="AI513" s="135" t="n"/>
      <c r="AJ513" s="135" t="n"/>
      <c r="AK513" s="135" t="n"/>
      <c r="AL513" s="135" t="n"/>
      <c r="AM513" s="135" t="n"/>
      <c r="AN513" s="135" t="n"/>
      <c r="AO513" s="135" t="n"/>
      <c r="AP513" s="135" t="n"/>
      <c r="AQ513" s="135" t="n"/>
      <c r="AR513" s="135" t="n"/>
      <c r="AS513" s="135" t="n"/>
      <c r="AT513" s="135" t="n"/>
      <c r="AU513" s="135" t="n"/>
      <c r="AV513" s="135" t="n"/>
      <c r="AW513" s="135" t="n"/>
      <c r="AX513" s="135" t="n"/>
      <c r="AY513" s="135" t="n"/>
      <c r="AZ513" s="135" t="n"/>
      <c r="BA513" s="135" t="n"/>
      <c r="BB513" s="135" t="n"/>
      <c r="BC513" s="135" t="n"/>
      <c r="BD513" s="135" t="n"/>
      <c r="BE513" s="135" t="n"/>
      <c r="BF513" s="135" t="n"/>
      <c r="BG513" s="135" t="n"/>
      <c r="BH513" s="135" t="n"/>
      <c r="BI513" s="135" t="n"/>
      <c r="BJ513" s="135" t="n"/>
      <c r="BK513" s="135" t="n"/>
      <c r="BL513" s="135" t="n"/>
      <c r="BM513" s="135" t="n"/>
      <c r="BN513" s="135" t="n"/>
      <c r="BO513" s="135" t="n"/>
      <c r="BP513" s="135" t="n"/>
      <c r="BQ513" s="135" t="n"/>
      <c r="BR513" s="135" t="n"/>
      <c r="BS513" s="135" t="n"/>
      <c r="BT513" s="135" t="n"/>
      <c r="BU513" s="135" t="n"/>
      <c r="BV513" s="135" t="n"/>
      <c r="BW513" s="135" t="n"/>
      <c r="BX513" s="135" t="n"/>
      <c r="BY513" s="135" t="n"/>
      <c r="BZ513" s="135" t="n"/>
      <c r="CA513" s="135" t="n"/>
      <c r="CB513" s="135" t="n"/>
      <c r="CC513" s="135" t="n"/>
      <c r="CD513" s="135" t="n"/>
      <c r="CE513" s="135" t="n"/>
      <c r="CF513" s="135" t="n"/>
      <c r="CG513" s="135" t="n"/>
      <c r="CH513" s="135" t="n"/>
      <c r="CI513" s="135" t="n"/>
      <c r="CJ513" s="135" t="n"/>
      <c r="CK513" s="135" t="n"/>
      <c r="CL513" s="135" t="n"/>
      <c r="CM513" s="135" t="n"/>
      <c r="CN513" s="135" t="n"/>
      <c r="CO513" s="135" t="n"/>
      <c r="CP513" s="135" t="n"/>
      <c r="CQ513" s="135" t="n"/>
      <c r="CR513" s="135" t="n"/>
      <c r="CU513" s="36" t="n"/>
      <c r="CV513" s="36" t="n"/>
      <c r="CW513" s="36" t="n"/>
      <c r="CX513" s="36" t="n"/>
      <c r="CY513" s="36" t="n"/>
      <c r="CZ513" s="36" t="n"/>
      <c r="DA513" s="36" t="n"/>
      <c r="DB513" s="36" t="n"/>
      <c r="DC513" s="36" t="n"/>
      <c r="DD513" s="36" t="n"/>
      <c r="DE513" s="36" t="n"/>
      <c r="DF513" s="36" t="n"/>
      <c r="DG513" s="36" t="n"/>
      <c r="DH513" s="36" t="n"/>
      <c r="DI513" s="36" t="n"/>
      <c r="DJ513" s="36" t="n"/>
      <c r="DK513" s="36" t="n"/>
      <c r="DL513" s="36" t="n"/>
      <c r="DM513" s="36" t="n"/>
      <c r="DN513" s="36" t="n"/>
      <c r="DO513" s="36" t="n"/>
      <c r="DP513" s="36" t="n"/>
      <c r="DQ513" s="36" t="n"/>
      <c r="DR513" s="36" t="n"/>
      <c r="DS513" s="36" t="n"/>
      <c r="DT513" s="36" t="n"/>
      <c r="DU513" s="36" t="n"/>
      <c r="DV513" s="36" t="n"/>
      <c r="DW513" s="36" t="n"/>
      <c r="DX513" s="36" t="n"/>
      <c r="DY513" s="36" t="n"/>
      <c r="DZ513" s="36" t="n"/>
      <c r="EA513" s="36" t="n"/>
      <c r="EB513" s="36" t="n"/>
      <c r="EC513" s="36" t="n"/>
      <c r="ED513" s="36" t="n"/>
      <c r="EE513" s="36" t="n"/>
      <c r="EF513" s="36" t="n"/>
      <c r="EG513" s="36" t="n"/>
      <c r="EH513" s="36" t="n"/>
      <c r="EI513" s="36" t="n"/>
      <c r="EJ513" s="36" t="n"/>
      <c r="EK513" s="36" t="n"/>
      <c r="EL513" s="36" t="n"/>
      <c r="EM513" s="36" t="n"/>
      <c r="EN513" s="36" t="n"/>
    </row>
    <row r="514">
      <c r="A514" s="36" t="n"/>
      <c r="B514" s="36" t="n"/>
      <c r="C514" s="144" t="n"/>
      <c r="D514" s="144" t="n"/>
      <c r="E514" s="135" t="n"/>
      <c r="F514" s="135" t="n"/>
      <c r="G514" s="135" t="n"/>
      <c r="H514" s="135" t="n"/>
      <c r="I514" s="135" t="n"/>
      <c r="J514" s="135" t="n"/>
      <c r="K514" s="135" t="n"/>
      <c r="L514" s="135" t="n"/>
      <c r="M514" s="135" t="n"/>
      <c r="N514" s="135" t="n"/>
      <c r="O514" s="135" t="n"/>
      <c r="P514" s="135" t="n"/>
      <c r="Q514" s="135" t="n"/>
      <c r="R514" s="135" t="n"/>
      <c r="S514" s="135" t="n"/>
      <c r="T514" s="135" t="n"/>
      <c r="U514" s="135" t="n"/>
      <c r="V514" s="135" t="n"/>
      <c r="W514" s="135" t="n"/>
      <c r="X514" s="135" t="n"/>
      <c r="Y514" s="135" t="n"/>
      <c r="Z514" s="135" t="n"/>
      <c r="AA514" s="135" t="n"/>
      <c r="AB514" s="135" t="n"/>
      <c r="AC514" s="135" t="n"/>
      <c r="AD514" s="135" t="n"/>
      <c r="AE514" s="135" t="n"/>
      <c r="AF514" s="135" t="n"/>
      <c r="AG514" s="135" t="n"/>
      <c r="AH514" s="135" t="n"/>
      <c r="AI514" s="135" t="n"/>
      <c r="AJ514" s="135" t="n"/>
      <c r="AK514" s="135" t="n"/>
      <c r="AL514" s="135" t="n"/>
      <c r="AM514" s="135" t="n"/>
      <c r="AN514" s="135" t="n"/>
      <c r="AO514" s="135" t="n"/>
      <c r="AP514" s="135" t="n"/>
      <c r="AQ514" s="135" t="n"/>
      <c r="AR514" s="135" t="n"/>
      <c r="AS514" s="135" t="n"/>
      <c r="AT514" s="135" t="n"/>
      <c r="AU514" s="135" t="n"/>
      <c r="AV514" s="135" t="n"/>
      <c r="AW514" s="135" t="n"/>
      <c r="AX514" s="135" t="n"/>
      <c r="AY514" s="135" t="n"/>
      <c r="AZ514" s="135" t="n"/>
      <c r="BA514" s="135" t="n"/>
      <c r="BB514" s="135" t="n"/>
      <c r="BC514" s="135" t="n"/>
      <c r="BD514" s="135" t="n"/>
      <c r="BE514" s="135" t="n"/>
      <c r="BF514" s="135" t="n"/>
      <c r="BG514" s="135" t="n"/>
      <c r="BH514" s="135" t="n"/>
      <c r="BI514" s="135" t="n"/>
      <c r="BJ514" s="135" t="n"/>
      <c r="BK514" s="135" t="n"/>
      <c r="BL514" s="135" t="n"/>
      <c r="BM514" s="135" t="n"/>
      <c r="BN514" s="135" t="n"/>
      <c r="BO514" s="135" t="n"/>
      <c r="BP514" s="135" t="n"/>
      <c r="BQ514" s="135" t="n"/>
      <c r="BR514" s="135" t="n"/>
      <c r="BS514" s="135" t="n"/>
      <c r="BT514" s="135" t="n"/>
      <c r="BU514" s="135" t="n"/>
      <c r="BV514" s="135" t="n"/>
      <c r="BW514" s="135" t="n"/>
      <c r="BX514" s="135" t="n"/>
      <c r="BY514" s="135" t="n"/>
      <c r="BZ514" s="135" t="n"/>
      <c r="CA514" s="135" t="n"/>
      <c r="CB514" s="135" t="n"/>
      <c r="CC514" s="135" t="n"/>
      <c r="CD514" s="135" t="n"/>
      <c r="CE514" s="135" t="n"/>
      <c r="CF514" s="135" t="n"/>
      <c r="CG514" s="135" t="n"/>
      <c r="CH514" s="135" t="n"/>
      <c r="CI514" s="135" t="n"/>
      <c r="CJ514" s="135" t="n"/>
      <c r="CK514" s="135" t="n"/>
      <c r="CL514" s="135" t="n"/>
      <c r="CM514" s="135" t="n"/>
      <c r="CN514" s="135" t="n"/>
      <c r="CO514" s="135" t="n"/>
      <c r="CP514" s="135" t="n"/>
      <c r="CQ514" s="135" t="n"/>
      <c r="CR514" s="135" t="n"/>
      <c r="CU514" s="36" t="n"/>
      <c r="CV514" s="36" t="n"/>
      <c r="CW514" s="36" t="n"/>
      <c r="CX514" s="36" t="n"/>
      <c r="CY514" s="36" t="n"/>
      <c r="CZ514" s="36" t="n"/>
      <c r="DA514" s="36" t="n"/>
      <c r="DB514" s="36" t="n"/>
      <c r="DC514" s="36" t="n"/>
      <c r="DD514" s="36" t="n"/>
      <c r="DE514" s="36" t="n"/>
      <c r="DF514" s="36" t="n"/>
      <c r="DG514" s="36" t="n"/>
      <c r="DH514" s="36" t="n"/>
      <c r="DI514" s="36" t="n"/>
      <c r="DJ514" s="36" t="n"/>
      <c r="DK514" s="36" t="n"/>
      <c r="DL514" s="36" t="n"/>
      <c r="DM514" s="36" t="n"/>
      <c r="DN514" s="36" t="n"/>
      <c r="DO514" s="36" t="n"/>
      <c r="DP514" s="36" t="n"/>
      <c r="DQ514" s="36" t="n"/>
      <c r="DR514" s="36" t="n"/>
      <c r="DS514" s="36" t="n"/>
      <c r="DT514" s="36" t="n"/>
      <c r="DU514" s="36" t="n"/>
      <c r="DV514" s="36" t="n"/>
      <c r="DW514" s="36" t="n"/>
      <c r="DX514" s="36" t="n"/>
      <c r="DY514" s="36" t="n"/>
      <c r="DZ514" s="36" t="n"/>
      <c r="EA514" s="36" t="n"/>
      <c r="EB514" s="36" t="n"/>
      <c r="EC514" s="36" t="n"/>
      <c r="ED514" s="36" t="n"/>
      <c r="EE514" s="36" t="n"/>
      <c r="EF514" s="36" t="n"/>
      <c r="EG514" s="36" t="n"/>
      <c r="EH514" s="36" t="n"/>
      <c r="EI514" s="36" t="n"/>
      <c r="EJ514" s="36" t="n"/>
      <c r="EK514" s="36" t="n"/>
      <c r="EL514" s="36" t="n"/>
      <c r="EM514" s="36" t="n"/>
      <c r="EN514" s="36" t="n"/>
    </row>
    <row r="515">
      <c r="A515" s="36" t="n"/>
      <c r="B515" s="36" t="n"/>
      <c r="C515" s="144" t="n"/>
      <c r="D515" s="144" t="n"/>
      <c r="E515" s="135" t="n"/>
      <c r="F515" s="135" t="n"/>
      <c r="G515" s="135" t="n"/>
      <c r="H515" s="135" t="n"/>
      <c r="I515" s="135" t="n"/>
      <c r="J515" s="135" t="n"/>
      <c r="K515" s="135" t="n"/>
      <c r="L515" s="135" t="n"/>
      <c r="M515" s="135" t="n"/>
      <c r="N515" s="135" t="n"/>
      <c r="O515" s="135" t="n"/>
      <c r="P515" s="135" t="n"/>
      <c r="Q515" s="135" t="n"/>
      <c r="R515" s="135" t="n"/>
      <c r="S515" s="135" t="n"/>
      <c r="T515" s="135" t="n"/>
      <c r="U515" s="135" t="n"/>
      <c r="V515" s="135" t="n"/>
      <c r="W515" s="135" t="n"/>
      <c r="X515" s="135" t="n"/>
      <c r="Y515" s="135" t="n"/>
      <c r="Z515" s="135" t="n"/>
      <c r="AA515" s="135" t="n"/>
      <c r="AB515" s="135" t="n"/>
      <c r="AC515" s="135" t="n"/>
      <c r="AD515" s="135" t="n"/>
      <c r="AE515" s="135" t="n"/>
      <c r="AF515" s="135" t="n"/>
      <c r="AG515" s="135" t="n"/>
      <c r="AH515" s="135" t="n"/>
      <c r="AI515" s="135" t="n"/>
      <c r="AJ515" s="135" t="n"/>
      <c r="AK515" s="135" t="n"/>
      <c r="AL515" s="135" t="n"/>
      <c r="AM515" s="135" t="n"/>
      <c r="AN515" s="135" t="n"/>
      <c r="AO515" s="135" t="n"/>
      <c r="AP515" s="135" t="n"/>
      <c r="AQ515" s="135" t="n"/>
      <c r="AR515" s="135" t="n"/>
      <c r="AS515" s="135" t="n"/>
      <c r="AT515" s="135" t="n"/>
      <c r="AU515" s="135" t="n"/>
      <c r="AV515" s="135" t="n"/>
      <c r="AW515" s="135" t="n"/>
      <c r="AX515" s="135" t="n"/>
      <c r="AY515" s="135" t="n"/>
      <c r="AZ515" s="135" t="n"/>
      <c r="BA515" s="135" t="n"/>
      <c r="BB515" s="135" t="n"/>
      <c r="BC515" s="135" t="n"/>
      <c r="BD515" s="135" t="n"/>
      <c r="BE515" s="135" t="n"/>
      <c r="BF515" s="135" t="n"/>
      <c r="BG515" s="135" t="n"/>
      <c r="BH515" s="135" t="n"/>
      <c r="BI515" s="135" t="n"/>
      <c r="BJ515" s="135" t="n"/>
      <c r="BK515" s="135" t="n"/>
      <c r="BL515" s="135" t="n"/>
      <c r="BM515" s="135" t="n"/>
      <c r="BN515" s="135" t="n"/>
      <c r="BO515" s="135" t="n"/>
      <c r="BP515" s="135" t="n"/>
      <c r="BQ515" s="135" t="n"/>
      <c r="BR515" s="135" t="n"/>
      <c r="BS515" s="135" t="n"/>
      <c r="BT515" s="135" t="n"/>
      <c r="BU515" s="135" t="n"/>
      <c r="BV515" s="135" t="n"/>
      <c r="BW515" s="135" t="n"/>
      <c r="BX515" s="135" t="n"/>
      <c r="BY515" s="135" t="n"/>
      <c r="BZ515" s="135" t="n"/>
      <c r="CA515" s="135" t="n"/>
      <c r="CB515" s="135" t="n"/>
      <c r="CC515" s="135" t="n"/>
      <c r="CD515" s="135" t="n"/>
      <c r="CE515" s="135" t="n"/>
      <c r="CF515" s="135" t="n"/>
      <c r="CG515" s="135" t="n"/>
      <c r="CH515" s="135" t="n"/>
      <c r="CI515" s="135" t="n"/>
      <c r="CJ515" s="135" t="n"/>
      <c r="CK515" s="135" t="n"/>
      <c r="CL515" s="135" t="n"/>
      <c r="CM515" s="135" t="n"/>
      <c r="CN515" s="135" t="n"/>
      <c r="CO515" s="135" t="n"/>
      <c r="CP515" s="135" t="n"/>
      <c r="CQ515" s="135" t="n"/>
      <c r="CR515" s="135" t="n"/>
      <c r="CU515" s="36" t="n"/>
      <c r="CV515" s="36" t="n"/>
      <c r="CW515" s="36" t="n"/>
      <c r="CX515" s="36" t="n"/>
      <c r="CY515" s="36" t="n"/>
      <c r="CZ515" s="36" t="n"/>
      <c r="DA515" s="36" t="n"/>
      <c r="DB515" s="36" t="n"/>
      <c r="DC515" s="36" t="n"/>
      <c r="DD515" s="36" t="n"/>
      <c r="DE515" s="36" t="n"/>
      <c r="DF515" s="36" t="n"/>
      <c r="DG515" s="36" t="n"/>
      <c r="DH515" s="36" t="n"/>
      <c r="DI515" s="36" t="n"/>
      <c r="DJ515" s="36" t="n"/>
      <c r="DK515" s="36" t="n"/>
      <c r="DL515" s="36" t="n"/>
      <c r="DM515" s="36" t="n"/>
      <c r="DN515" s="36" t="n"/>
      <c r="DO515" s="36" t="n"/>
      <c r="DP515" s="36" t="n"/>
      <c r="DQ515" s="36" t="n"/>
      <c r="DR515" s="36" t="n"/>
      <c r="DS515" s="36" t="n"/>
      <c r="DT515" s="36" t="n"/>
      <c r="DU515" s="36" t="n"/>
      <c r="DV515" s="36" t="n"/>
      <c r="DW515" s="36" t="n"/>
      <c r="DX515" s="36" t="n"/>
      <c r="DY515" s="36" t="n"/>
      <c r="DZ515" s="36" t="n"/>
      <c r="EA515" s="36" t="n"/>
      <c r="EB515" s="36" t="n"/>
      <c r="EC515" s="36" t="n"/>
      <c r="ED515" s="36" t="n"/>
      <c r="EE515" s="36" t="n"/>
      <c r="EF515" s="36" t="n"/>
      <c r="EG515" s="36" t="n"/>
      <c r="EH515" s="36" t="n"/>
      <c r="EI515" s="36" t="n"/>
      <c r="EJ515" s="36" t="n"/>
      <c r="EK515" s="36" t="n"/>
      <c r="EL515" s="36" t="n"/>
      <c r="EM515" s="36" t="n"/>
      <c r="EN515" s="36" t="n"/>
    </row>
    <row r="516">
      <c r="A516" s="36" t="n"/>
      <c r="B516" s="36" t="n"/>
      <c r="C516" s="144" t="n"/>
      <c r="D516" s="144" t="n"/>
      <c r="E516" s="135" t="n"/>
      <c r="F516" s="135" t="n"/>
      <c r="G516" s="135" t="n"/>
      <c r="H516" s="135" t="n"/>
      <c r="I516" s="135" t="n"/>
      <c r="J516" s="135" t="n"/>
      <c r="K516" s="135" t="n"/>
      <c r="L516" s="135" t="n"/>
      <c r="M516" s="135" t="n"/>
      <c r="N516" s="135" t="n"/>
      <c r="O516" s="135" t="n"/>
      <c r="P516" s="135" t="n"/>
      <c r="Q516" s="135" t="n"/>
      <c r="R516" s="135" t="n"/>
      <c r="S516" s="135" t="n"/>
      <c r="T516" s="135" t="n"/>
      <c r="U516" s="135" t="n"/>
      <c r="V516" s="135" t="n"/>
      <c r="W516" s="135" t="n"/>
      <c r="X516" s="135" t="n"/>
      <c r="Y516" s="135" t="n"/>
      <c r="Z516" s="135" t="n"/>
      <c r="AA516" s="135" t="n"/>
      <c r="AB516" s="135" t="n"/>
      <c r="AC516" s="135" t="n"/>
      <c r="AD516" s="135" t="n"/>
      <c r="AE516" s="135" t="n"/>
      <c r="AF516" s="135" t="n"/>
      <c r="AG516" s="135" t="n"/>
      <c r="AH516" s="135" t="n"/>
      <c r="AI516" s="135" t="n"/>
      <c r="AJ516" s="135" t="n"/>
      <c r="AK516" s="135" t="n"/>
      <c r="AL516" s="135" t="n"/>
      <c r="AM516" s="135" t="n"/>
      <c r="AN516" s="135" t="n"/>
      <c r="AO516" s="135" t="n"/>
      <c r="AP516" s="135" t="n"/>
      <c r="AQ516" s="135" t="n"/>
      <c r="AR516" s="135" t="n"/>
      <c r="AS516" s="135" t="n"/>
      <c r="AT516" s="135" t="n"/>
      <c r="AU516" s="135" t="n"/>
      <c r="AV516" s="135" t="n"/>
      <c r="AW516" s="135" t="n"/>
      <c r="AX516" s="135" t="n"/>
      <c r="AY516" s="135" t="n"/>
      <c r="AZ516" s="135" t="n"/>
      <c r="BA516" s="135" t="n"/>
      <c r="BB516" s="135" t="n"/>
      <c r="BC516" s="135" t="n"/>
      <c r="BD516" s="135" t="n"/>
      <c r="BE516" s="135" t="n"/>
      <c r="BF516" s="135" t="n"/>
      <c r="BG516" s="135" t="n"/>
      <c r="BH516" s="135" t="n"/>
      <c r="BI516" s="135" t="n"/>
      <c r="BJ516" s="135" t="n"/>
      <c r="BK516" s="135" t="n"/>
      <c r="BL516" s="135" t="n"/>
      <c r="BM516" s="135" t="n"/>
      <c r="BN516" s="135" t="n"/>
      <c r="BO516" s="135" t="n"/>
      <c r="BP516" s="135" t="n"/>
      <c r="BQ516" s="135" t="n"/>
      <c r="BR516" s="135" t="n"/>
      <c r="BS516" s="135" t="n"/>
      <c r="BT516" s="135" t="n"/>
      <c r="BU516" s="135" t="n"/>
      <c r="BV516" s="135" t="n"/>
      <c r="BW516" s="135" t="n"/>
      <c r="BX516" s="135" t="n"/>
      <c r="BY516" s="135" t="n"/>
      <c r="BZ516" s="135" t="n"/>
      <c r="CA516" s="135" t="n"/>
      <c r="CB516" s="135" t="n"/>
      <c r="CC516" s="135" t="n"/>
      <c r="CD516" s="135" t="n"/>
      <c r="CE516" s="135" t="n"/>
      <c r="CF516" s="135" t="n"/>
      <c r="CG516" s="135" t="n"/>
      <c r="CH516" s="135" t="n"/>
      <c r="CI516" s="135" t="n"/>
      <c r="CJ516" s="135" t="n"/>
      <c r="CK516" s="135" t="n"/>
      <c r="CL516" s="135" t="n"/>
      <c r="CM516" s="135" t="n"/>
      <c r="CN516" s="135" t="n"/>
      <c r="CO516" s="135" t="n"/>
      <c r="CP516" s="135" t="n"/>
      <c r="CQ516" s="135" t="n"/>
      <c r="CR516" s="135" t="n"/>
      <c r="CU516" s="36" t="n"/>
      <c r="CV516" s="36" t="n"/>
      <c r="CW516" s="36" t="n"/>
      <c r="CX516" s="36" t="n"/>
      <c r="CY516" s="36" t="n"/>
      <c r="CZ516" s="36" t="n"/>
      <c r="DA516" s="36" t="n"/>
      <c r="DB516" s="36" t="n"/>
      <c r="DC516" s="36" t="n"/>
      <c r="DD516" s="36" t="n"/>
      <c r="DE516" s="36" t="n"/>
      <c r="DF516" s="36" t="n"/>
      <c r="DG516" s="36" t="n"/>
      <c r="DH516" s="36" t="n"/>
      <c r="DI516" s="36" t="n"/>
      <c r="DJ516" s="36" t="n"/>
      <c r="DK516" s="36" t="n"/>
      <c r="DL516" s="36" t="n"/>
      <c r="DM516" s="36" t="n"/>
      <c r="DN516" s="36" t="n"/>
      <c r="DO516" s="36" t="n"/>
      <c r="DP516" s="36" t="n"/>
      <c r="DQ516" s="36" t="n"/>
      <c r="DR516" s="36" t="n"/>
      <c r="DS516" s="36" t="n"/>
      <c r="DT516" s="36" t="n"/>
      <c r="DU516" s="36" t="n"/>
      <c r="DV516" s="36" t="n"/>
      <c r="DW516" s="36" t="n"/>
      <c r="DX516" s="36" t="n"/>
      <c r="DY516" s="36" t="n"/>
      <c r="DZ516" s="36" t="n"/>
      <c r="EA516" s="36" t="n"/>
      <c r="EB516" s="36" t="n"/>
      <c r="EC516" s="36" t="n"/>
      <c r="ED516" s="36" t="n"/>
      <c r="EE516" s="36" t="n"/>
      <c r="EF516" s="36" t="n"/>
      <c r="EG516" s="36" t="n"/>
      <c r="EH516" s="36" t="n"/>
      <c r="EI516" s="36" t="n"/>
      <c r="EJ516" s="36" t="n"/>
      <c r="EK516" s="36" t="n"/>
      <c r="EL516" s="36" t="n"/>
      <c r="EM516" s="36" t="n"/>
      <c r="EN516" s="36" t="n"/>
    </row>
    <row r="517">
      <c r="A517" s="36" t="n"/>
      <c r="B517" s="36" t="n"/>
      <c r="C517" s="144" t="n"/>
      <c r="D517" s="144" t="n"/>
      <c r="E517" s="135" t="n"/>
      <c r="F517" s="135" t="n"/>
      <c r="G517" s="135" t="n"/>
      <c r="H517" s="135" t="n"/>
      <c r="I517" s="135" t="n"/>
      <c r="J517" s="135" t="n"/>
      <c r="K517" s="135" t="n"/>
      <c r="L517" s="135" t="n"/>
      <c r="M517" s="135" t="n"/>
      <c r="N517" s="135" t="n"/>
      <c r="O517" s="135" t="n"/>
      <c r="P517" s="135" t="n"/>
      <c r="Q517" s="135" t="n"/>
      <c r="R517" s="135" t="n"/>
      <c r="S517" s="135" t="n"/>
      <c r="T517" s="135" t="n"/>
      <c r="U517" s="135" t="n"/>
      <c r="V517" s="135" t="n"/>
      <c r="W517" s="135" t="n"/>
      <c r="X517" s="135" t="n"/>
      <c r="Y517" s="135" t="n"/>
      <c r="Z517" s="135" t="n"/>
      <c r="AA517" s="135" t="n"/>
      <c r="AB517" s="135" t="n"/>
      <c r="AC517" s="135" t="n"/>
      <c r="AD517" s="135" t="n"/>
      <c r="AE517" s="135" t="n"/>
      <c r="AF517" s="135" t="n"/>
      <c r="AG517" s="135" t="n"/>
      <c r="AH517" s="135" t="n"/>
      <c r="AI517" s="135" t="n"/>
      <c r="AJ517" s="135" t="n"/>
      <c r="AK517" s="135" t="n"/>
      <c r="AL517" s="135" t="n"/>
      <c r="AM517" s="135" t="n"/>
      <c r="AN517" s="135" t="n"/>
      <c r="AO517" s="135" t="n"/>
      <c r="AP517" s="135" t="n"/>
      <c r="AQ517" s="135" t="n"/>
      <c r="AR517" s="135" t="n"/>
      <c r="AS517" s="135" t="n"/>
      <c r="AT517" s="135" t="n"/>
      <c r="AU517" s="135" t="n"/>
      <c r="AV517" s="135" t="n"/>
      <c r="AW517" s="135" t="n"/>
      <c r="AX517" s="135" t="n"/>
      <c r="AY517" s="135" t="n"/>
      <c r="AZ517" s="135" t="n"/>
      <c r="BA517" s="135" t="n"/>
      <c r="BB517" s="135" t="n"/>
      <c r="BC517" s="135" t="n"/>
      <c r="BD517" s="135" t="n"/>
      <c r="BE517" s="135" t="n"/>
      <c r="BF517" s="135" t="n"/>
      <c r="BG517" s="135" t="n"/>
      <c r="BH517" s="135" t="n"/>
      <c r="BI517" s="135" t="n"/>
      <c r="BJ517" s="135" t="n"/>
      <c r="BK517" s="135" t="n"/>
      <c r="BL517" s="135" t="n"/>
      <c r="BM517" s="135" t="n"/>
      <c r="BN517" s="135" t="n"/>
      <c r="BO517" s="135" t="n"/>
      <c r="BP517" s="135" t="n"/>
      <c r="BQ517" s="135" t="n"/>
      <c r="BR517" s="135" t="n"/>
      <c r="BS517" s="135" t="n"/>
      <c r="BT517" s="135" t="n"/>
      <c r="BU517" s="135" t="n"/>
      <c r="BV517" s="135" t="n"/>
      <c r="BW517" s="135" t="n"/>
      <c r="BX517" s="135" t="n"/>
      <c r="BY517" s="135" t="n"/>
      <c r="BZ517" s="135" t="n"/>
      <c r="CA517" s="135" t="n"/>
      <c r="CB517" s="135" t="n"/>
      <c r="CC517" s="135" t="n"/>
      <c r="CD517" s="135" t="n"/>
      <c r="CE517" s="135" t="n"/>
      <c r="CF517" s="135" t="n"/>
      <c r="CG517" s="135" t="n"/>
      <c r="CH517" s="135" t="n"/>
      <c r="CI517" s="135" t="n"/>
      <c r="CJ517" s="135" t="n"/>
      <c r="CK517" s="135" t="n"/>
      <c r="CL517" s="135" t="n"/>
      <c r="CM517" s="135" t="n"/>
      <c r="CN517" s="135" t="n"/>
      <c r="CO517" s="135" t="n"/>
      <c r="CP517" s="135" t="n"/>
      <c r="CQ517" s="135" t="n"/>
      <c r="CR517" s="135" t="n"/>
      <c r="CU517" s="36" t="n"/>
      <c r="CV517" s="36" t="n"/>
      <c r="CW517" s="36" t="n"/>
      <c r="CX517" s="36" t="n"/>
      <c r="CY517" s="36" t="n"/>
      <c r="CZ517" s="36" t="n"/>
      <c r="DA517" s="36" t="n"/>
      <c r="DB517" s="36" t="n"/>
      <c r="DC517" s="36" t="n"/>
      <c r="DD517" s="36" t="n"/>
      <c r="DE517" s="36" t="n"/>
      <c r="DF517" s="36" t="n"/>
      <c r="DG517" s="36" t="n"/>
      <c r="DH517" s="36" t="n"/>
      <c r="DI517" s="36" t="n"/>
      <c r="DJ517" s="36" t="n"/>
      <c r="DK517" s="36" t="n"/>
      <c r="DL517" s="36" t="n"/>
      <c r="DM517" s="36" t="n"/>
      <c r="DN517" s="36" t="n"/>
      <c r="DO517" s="36" t="n"/>
      <c r="DP517" s="36" t="n"/>
      <c r="DQ517" s="36" t="n"/>
      <c r="DR517" s="36" t="n"/>
      <c r="DS517" s="36" t="n"/>
      <c r="DT517" s="36" t="n"/>
      <c r="DU517" s="36" t="n"/>
      <c r="DV517" s="36" t="n"/>
      <c r="DW517" s="36" t="n"/>
      <c r="DX517" s="36" t="n"/>
      <c r="DY517" s="36" t="n"/>
      <c r="DZ517" s="36" t="n"/>
      <c r="EA517" s="36" t="n"/>
      <c r="EB517" s="36" t="n"/>
      <c r="EC517" s="36" t="n"/>
      <c r="ED517" s="36" t="n"/>
      <c r="EE517" s="36" t="n"/>
      <c r="EF517" s="36" t="n"/>
      <c r="EG517" s="36" t="n"/>
      <c r="EH517" s="36" t="n"/>
      <c r="EI517" s="36" t="n"/>
      <c r="EJ517" s="36" t="n"/>
      <c r="EK517" s="36" t="n"/>
      <c r="EL517" s="36" t="n"/>
      <c r="EM517" s="36" t="n"/>
      <c r="EN517" s="36" t="n"/>
    </row>
    <row r="518">
      <c r="A518" s="36" t="n"/>
      <c r="B518" s="36" t="n"/>
      <c r="C518" s="144" t="n"/>
      <c r="D518" s="144" t="n"/>
      <c r="E518" s="135" t="n"/>
      <c r="F518" s="135" t="n"/>
      <c r="G518" s="135" t="n"/>
      <c r="H518" s="135" t="n"/>
      <c r="I518" s="135" t="n"/>
      <c r="J518" s="135" t="n"/>
      <c r="K518" s="135" t="n"/>
      <c r="L518" s="135" t="n"/>
      <c r="M518" s="135" t="n"/>
      <c r="N518" s="135" t="n"/>
      <c r="O518" s="135" t="n"/>
      <c r="P518" s="135" t="n"/>
      <c r="Q518" s="135" t="n"/>
      <c r="R518" s="135" t="n"/>
      <c r="S518" s="135" t="n"/>
      <c r="T518" s="135" t="n"/>
      <c r="U518" s="135" t="n"/>
      <c r="V518" s="135" t="n"/>
      <c r="W518" s="135" t="n"/>
      <c r="X518" s="135" t="n"/>
      <c r="Y518" s="135" t="n"/>
      <c r="Z518" s="135" t="n"/>
      <c r="AA518" s="135" t="n"/>
      <c r="AB518" s="135" t="n"/>
      <c r="AC518" s="135" t="n"/>
      <c r="AD518" s="135" t="n"/>
      <c r="AE518" s="135" t="n"/>
      <c r="AF518" s="135" t="n"/>
      <c r="AG518" s="135" t="n"/>
      <c r="AH518" s="135" t="n"/>
      <c r="AI518" s="135" t="n"/>
      <c r="AJ518" s="135" t="n"/>
      <c r="AK518" s="135" t="n"/>
      <c r="AL518" s="135" t="n"/>
      <c r="AM518" s="135" t="n"/>
      <c r="AN518" s="135" t="n"/>
      <c r="AO518" s="135" t="n"/>
      <c r="AP518" s="135" t="n"/>
      <c r="AQ518" s="135" t="n"/>
      <c r="AR518" s="135" t="n"/>
      <c r="AS518" s="135" t="n"/>
      <c r="AT518" s="135" t="n"/>
      <c r="AU518" s="135" t="n"/>
      <c r="AV518" s="135" t="n"/>
      <c r="AW518" s="135" t="n"/>
      <c r="AX518" s="135" t="n"/>
      <c r="AY518" s="135" t="n"/>
      <c r="AZ518" s="135" t="n"/>
      <c r="BA518" s="135" t="n"/>
      <c r="BB518" s="135" t="n"/>
      <c r="BC518" s="135" t="n"/>
      <c r="BD518" s="135" t="n"/>
      <c r="BE518" s="135" t="n"/>
      <c r="BF518" s="135" t="n"/>
      <c r="BG518" s="135" t="n"/>
      <c r="BH518" s="135" t="n"/>
      <c r="BI518" s="135" t="n"/>
      <c r="BJ518" s="135" t="n"/>
      <c r="BK518" s="135" t="n"/>
      <c r="BL518" s="135" t="n"/>
      <c r="BM518" s="135" t="n"/>
      <c r="BN518" s="135" t="n"/>
      <c r="BO518" s="135" t="n"/>
      <c r="BP518" s="135" t="n"/>
      <c r="BQ518" s="135" t="n"/>
      <c r="BR518" s="135" t="n"/>
      <c r="BS518" s="135" t="n"/>
      <c r="BT518" s="135" t="n"/>
      <c r="BU518" s="135" t="n"/>
      <c r="BV518" s="135" t="n"/>
      <c r="BW518" s="135" t="n"/>
      <c r="BX518" s="135" t="n"/>
      <c r="BY518" s="135" t="n"/>
      <c r="BZ518" s="135" t="n"/>
      <c r="CA518" s="135" t="n"/>
      <c r="CB518" s="135" t="n"/>
      <c r="CC518" s="135" t="n"/>
      <c r="CD518" s="135" t="n"/>
      <c r="CE518" s="135" t="n"/>
      <c r="CF518" s="135" t="n"/>
      <c r="CG518" s="135" t="n"/>
      <c r="CH518" s="135" t="n"/>
      <c r="CI518" s="135" t="n"/>
      <c r="CJ518" s="135" t="n"/>
      <c r="CK518" s="135" t="n"/>
      <c r="CL518" s="135" t="n"/>
      <c r="CM518" s="135" t="n"/>
      <c r="CN518" s="135" t="n"/>
      <c r="CO518" s="135" t="n"/>
      <c r="CP518" s="135" t="n"/>
      <c r="CQ518" s="135" t="n"/>
      <c r="CR518" s="135" t="n"/>
      <c r="CU518" s="36" t="n"/>
      <c r="CV518" s="36" t="n"/>
      <c r="CW518" s="36" t="n"/>
      <c r="CX518" s="36" t="n"/>
      <c r="CY518" s="36" t="n"/>
      <c r="CZ518" s="36" t="n"/>
      <c r="DA518" s="36" t="n"/>
      <c r="DB518" s="36" t="n"/>
      <c r="DC518" s="36" t="n"/>
      <c r="DD518" s="36" t="n"/>
      <c r="DE518" s="36" t="n"/>
      <c r="DF518" s="36" t="n"/>
      <c r="DG518" s="36" t="n"/>
      <c r="DH518" s="36" t="n"/>
      <c r="DI518" s="36" t="n"/>
      <c r="DJ518" s="36" t="n"/>
      <c r="DK518" s="36" t="n"/>
      <c r="DL518" s="36" t="n"/>
      <c r="DM518" s="36" t="n"/>
      <c r="DN518" s="36" t="n"/>
      <c r="DO518" s="36" t="n"/>
      <c r="DP518" s="36" t="n"/>
      <c r="DQ518" s="36" t="n"/>
      <c r="DR518" s="36" t="n"/>
      <c r="DS518" s="36" t="n"/>
      <c r="DT518" s="36" t="n"/>
      <c r="DU518" s="36" t="n"/>
      <c r="DV518" s="36" t="n"/>
      <c r="DW518" s="36" t="n"/>
      <c r="DX518" s="36" t="n"/>
      <c r="DY518" s="36" t="n"/>
      <c r="DZ518" s="36" t="n"/>
      <c r="EA518" s="36" t="n"/>
      <c r="EB518" s="36" t="n"/>
      <c r="EC518" s="36" t="n"/>
      <c r="ED518" s="36" t="n"/>
      <c r="EE518" s="36" t="n"/>
      <c r="EF518" s="36" t="n"/>
      <c r="EG518" s="36" t="n"/>
      <c r="EH518" s="36" t="n"/>
      <c r="EI518" s="36" t="n"/>
      <c r="EJ518" s="36" t="n"/>
      <c r="EK518" s="36" t="n"/>
      <c r="EL518" s="36" t="n"/>
      <c r="EM518" s="36" t="n"/>
      <c r="EN518" s="36" t="n"/>
    </row>
    <row r="519">
      <c r="A519" s="36" t="n"/>
      <c r="B519" s="36" t="n"/>
      <c r="C519" s="144" t="n"/>
      <c r="D519" s="144" t="n"/>
      <c r="E519" s="135" t="n"/>
      <c r="F519" s="135" t="n"/>
      <c r="G519" s="135" t="n"/>
      <c r="H519" s="135" t="n"/>
      <c r="I519" s="135" t="n"/>
      <c r="J519" s="135" t="n"/>
      <c r="K519" s="135" t="n"/>
      <c r="L519" s="135" t="n"/>
      <c r="M519" s="135" t="n"/>
      <c r="N519" s="135" t="n"/>
      <c r="O519" s="135" t="n"/>
      <c r="P519" s="135" t="n"/>
      <c r="Q519" s="135" t="n"/>
      <c r="R519" s="135" t="n"/>
      <c r="S519" s="135" t="n"/>
      <c r="T519" s="135" t="n"/>
      <c r="U519" s="135" t="n"/>
      <c r="V519" s="135" t="n"/>
      <c r="W519" s="135" t="n"/>
      <c r="X519" s="135" t="n"/>
      <c r="Y519" s="135" t="n"/>
      <c r="Z519" s="135" t="n"/>
      <c r="AA519" s="135" t="n"/>
      <c r="AB519" s="135" t="n"/>
      <c r="AC519" s="135" t="n"/>
      <c r="AD519" s="135" t="n"/>
      <c r="AE519" s="135" t="n"/>
      <c r="AF519" s="135" t="n"/>
      <c r="AG519" s="135" t="n"/>
      <c r="AH519" s="135" t="n"/>
      <c r="AI519" s="135" t="n"/>
      <c r="AJ519" s="135" t="n"/>
      <c r="AK519" s="135" t="n"/>
      <c r="AL519" s="135" t="n"/>
      <c r="AM519" s="135" t="n"/>
      <c r="AN519" s="135" t="n"/>
      <c r="AO519" s="135" t="n"/>
      <c r="AP519" s="135" t="n"/>
      <c r="AQ519" s="135" t="n"/>
      <c r="AR519" s="135" t="n"/>
      <c r="AS519" s="135" t="n"/>
      <c r="AT519" s="135" t="n"/>
      <c r="AU519" s="135" t="n"/>
      <c r="AV519" s="135" t="n"/>
      <c r="AW519" s="135" t="n"/>
      <c r="AX519" s="135" t="n"/>
      <c r="AY519" s="135" t="n"/>
      <c r="AZ519" s="135" t="n"/>
      <c r="BA519" s="135" t="n"/>
      <c r="BB519" s="135" t="n"/>
      <c r="BC519" s="135" t="n"/>
      <c r="BD519" s="135" t="n"/>
      <c r="BE519" s="135" t="n"/>
      <c r="BF519" s="135" t="n"/>
      <c r="BG519" s="135" t="n"/>
      <c r="BH519" s="135" t="n"/>
      <c r="BI519" s="135" t="n"/>
      <c r="BJ519" s="135" t="n"/>
      <c r="BK519" s="135" t="n"/>
      <c r="BL519" s="135" t="n"/>
      <c r="BM519" s="135" t="n"/>
      <c r="BN519" s="135" t="n"/>
      <c r="BO519" s="135" t="n"/>
      <c r="BP519" s="135" t="n"/>
      <c r="BQ519" s="135" t="n"/>
      <c r="BR519" s="135" t="n"/>
      <c r="BS519" s="135" t="n"/>
      <c r="BT519" s="135" t="n"/>
      <c r="BU519" s="135" t="n"/>
      <c r="BV519" s="135" t="n"/>
      <c r="BW519" s="135" t="n"/>
      <c r="BX519" s="135" t="n"/>
      <c r="BY519" s="135" t="n"/>
      <c r="BZ519" s="135" t="n"/>
      <c r="CA519" s="135" t="n"/>
      <c r="CB519" s="135" t="n"/>
      <c r="CC519" s="135" t="n"/>
      <c r="CD519" s="135" t="n"/>
      <c r="CE519" s="135" t="n"/>
      <c r="CF519" s="135" t="n"/>
      <c r="CG519" s="135" t="n"/>
      <c r="CH519" s="135" t="n"/>
      <c r="CI519" s="135" t="n"/>
      <c r="CJ519" s="135" t="n"/>
      <c r="CK519" s="135" t="n"/>
      <c r="CL519" s="135" t="n"/>
      <c r="CM519" s="135" t="n"/>
      <c r="CN519" s="135" t="n"/>
      <c r="CO519" s="135" t="n"/>
      <c r="CP519" s="135" t="n"/>
      <c r="CQ519" s="135" t="n"/>
      <c r="CR519" s="135" t="n"/>
      <c r="CU519" s="36" t="n"/>
      <c r="CV519" s="36" t="n"/>
      <c r="CW519" s="36" t="n"/>
      <c r="CX519" s="36" t="n"/>
      <c r="CY519" s="36" t="n"/>
      <c r="CZ519" s="36" t="n"/>
      <c r="DA519" s="36" t="n"/>
      <c r="DB519" s="36" t="n"/>
      <c r="DC519" s="36" t="n"/>
      <c r="DD519" s="36" t="n"/>
      <c r="DE519" s="36" t="n"/>
      <c r="DF519" s="36" t="n"/>
      <c r="DG519" s="36" t="n"/>
      <c r="DH519" s="36" t="n"/>
      <c r="DI519" s="36" t="n"/>
      <c r="DJ519" s="36" t="n"/>
      <c r="DK519" s="36" t="n"/>
      <c r="DL519" s="36" t="n"/>
      <c r="DM519" s="36" t="n"/>
      <c r="DN519" s="36" t="n"/>
      <c r="DO519" s="36" t="n"/>
      <c r="DP519" s="36" t="n"/>
      <c r="DQ519" s="36" t="n"/>
      <c r="DR519" s="36" t="n"/>
      <c r="DS519" s="36" t="n"/>
      <c r="DT519" s="36" t="n"/>
      <c r="DU519" s="36" t="n"/>
      <c r="DV519" s="36" t="n"/>
      <c r="DW519" s="36" t="n"/>
      <c r="DX519" s="36" t="n"/>
      <c r="DY519" s="36" t="n"/>
      <c r="DZ519" s="36" t="n"/>
      <c r="EA519" s="36" t="n"/>
      <c r="EB519" s="36" t="n"/>
      <c r="EC519" s="36" t="n"/>
      <c r="ED519" s="36" t="n"/>
      <c r="EE519" s="36" t="n"/>
      <c r="EF519" s="36" t="n"/>
      <c r="EG519" s="36" t="n"/>
      <c r="EH519" s="36" t="n"/>
      <c r="EI519" s="36" t="n"/>
      <c r="EJ519" s="36" t="n"/>
      <c r="EK519" s="36" t="n"/>
      <c r="EL519" s="36" t="n"/>
      <c r="EM519" s="36" t="n"/>
      <c r="EN519" s="36" t="n"/>
    </row>
    <row r="520">
      <c r="A520" s="36" t="n"/>
      <c r="B520" s="36" t="n"/>
      <c r="C520" s="144" t="n"/>
      <c r="D520" s="144" t="n"/>
      <c r="E520" s="135" t="n"/>
      <c r="F520" s="135" t="n"/>
      <c r="G520" s="135" t="n"/>
      <c r="H520" s="135" t="n"/>
      <c r="I520" s="135" t="n"/>
      <c r="J520" s="135" t="n"/>
      <c r="K520" s="135" t="n"/>
      <c r="L520" s="135" t="n"/>
      <c r="M520" s="135" t="n"/>
      <c r="N520" s="135" t="n"/>
      <c r="O520" s="135" t="n"/>
      <c r="P520" s="135" t="n"/>
      <c r="Q520" s="135" t="n"/>
      <c r="R520" s="135" t="n"/>
      <c r="S520" s="135" t="n"/>
      <c r="T520" s="135" t="n"/>
      <c r="U520" s="135" t="n"/>
      <c r="V520" s="135" t="n"/>
      <c r="W520" s="135" t="n"/>
      <c r="X520" s="135" t="n"/>
      <c r="Y520" s="135" t="n"/>
      <c r="Z520" s="135" t="n"/>
      <c r="AA520" s="135" t="n"/>
      <c r="AB520" s="135" t="n"/>
      <c r="AC520" s="135" t="n"/>
      <c r="AD520" s="135" t="n"/>
      <c r="AE520" s="135" t="n"/>
      <c r="AF520" s="135" t="n"/>
      <c r="AG520" s="135" t="n"/>
      <c r="AH520" s="135" t="n"/>
      <c r="AI520" s="135" t="n"/>
      <c r="AJ520" s="135" t="n"/>
      <c r="AK520" s="135" t="n"/>
      <c r="AL520" s="135" t="n"/>
      <c r="AM520" s="135" t="n"/>
      <c r="AN520" s="135" t="n"/>
      <c r="AO520" s="135" t="n"/>
      <c r="AP520" s="135" t="n"/>
      <c r="AQ520" s="135" t="n"/>
      <c r="AR520" s="135" t="n"/>
      <c r="AS520" s="135" t="n"/>
      <c r="AT520" s="135" t="n"/>
      <c r="AU520" s="135" t="n"/>
      <c r="AV520" s="135" t="n"/>
      <c r="AW520" s="135" t="n"/>
      <c r="AX520" s="135" t="n"/>
      <c r="AY520" s="135" t="n"/>
      <c r="AZ520" s="135" t="n"/>
      <c r="BA520" s="135" t="n"/>
      <c r="BB520" s="135" t="n"/>
      <c r="BC520" s="135" t="n"/>
      <c r="BD520" s="135" t="n"/>
      <c r="BE520" s="135" t="n"/>
      <c r="BF520" s="135" t="n"/>
      <c r="BG520" s="135" t="n"/>
      <c r="BH520" s="135" t="n"/>
      <c r="BI520" s="135" t="n"/>
      <c r="BJ520" s="135" t="n"/>
      <c r="BK520" s="135" t="n"/>
      <c r="BL520" s="135" t="n"/>
      <c r="BM520" s="135" t="n"/>
      <c r="BN520" s="135" t="n"/>
      <c r="BO520" s="135" t="n"/>
      <c r="BP520" s="135" t="n"/>
      <c r="BQ520" s="135" t="n"/>
      <c r="BR520" s="135" t="n"/>
      <c r="BS520" s="135" t="n"/>
      <c r="BT520" s="135" t="n"/>
      <c r="BU520" s="135" t="n"/>
      <c r="BV520" s="135" t="n"/>
      <c r="BW520" s="135" t="n"/>
      <c r="BX520" s="135" t="n"/>
      <c r="BY520" s="135" t="n"/>
      <c r="BZ520" s="135" t="n"/>
      <c r="CA520" s="135" t="n"/>
      <c r="CB520" s="135" t="n"/>
      <c r="CC520" s="135" t="n"/>
      <c r="CD520" s="135" t="n"/>
      <c r="CE520" s="135" t="n"/>
      <c r="CF520" s="135" t="n"/>
      <c r="CG520" s="135" t="n"/>
      <c r="CH520" s="135" t="n"/>
      <c r="CI520" s="135" t="n"/>
      <c r="CJ520" s="135" t="n"/>
      <c r="CK520" s="135" t="n"/>
      <c r="CL520" s="135" t="n"/>
      <c r="CM520" s="135" t="n"/>
      <c r="CN520" s="135" t="n"/>
      <c r="CO520" s="135" t="n"/>
      <c r="CP520" s="135" t="n"/>
      <c r="CQ520" s="135" t="n"/>
      <c r="CR520" s="135" t="n"/>
      <c r="CU520" s="36" t="n"/>
      <c r="CV520" s="36" t="n"/>
      <c r="CW520" s="36" t="n"/>
      <c r="CX520" s="36" t="n"/>
      <c r="CY520" s="36" t="n"/>
      <c r="CZ520" s="36" t="n"/>
      <c r="DA520" s="36" t="n"/>
      <c r="DB520" s="36" t="n"/>
      <c r="DC520" s="36" t="n"/>
      <c r="DD520" s="36" t="n"/>
      <c r="DE520" s="36" t="n"/>
      <c r="DF520" s="36" t="n"/>
      <c r="DG520" s="36" t="n"/>
      <c r="DH520" s="36" t="n"/>
      <c r="DI520" s="36" t="n"/>
      <c r="DJ520" s="36" t="n"/>
      <c r="DK520" s="36" t="n"/>
      <c r="DL520" s="36" t="n"/>
      <c r="DM520" s="36" t="n"/>
      <c r="DN520" s="36" t="n"/>
      <c r="DO520" s="36" t="n"/>
      <c r="DP520" s="36" t="n"/>
      <c r="DQ520" s="36" t="n"/>
      <c r="DR520" s="36" t="n"/>
      <c r="DS520" s="36" t="n"/>
      <c r="DT520" s="36" t="n"/>
      <c r="DU520" s="36" t="n"/>
      <c r="DV520" s="36" t="n"/>
      <c r="DW520" s="36" t="n"/>
      <c r="DX520" s="36" t="n"/>
      <c r="DY520" s="36" t="n"/>
      <c r="DZ520" s="36" t="n"/>
      <c r="EA520" s="36" t="n"/>
      <c r="EB520" s="36" t="n"/>
      <c r="EC520" s="36" t="n"/>
      <c r="ED520" s="36" t="n"/>
      <c r="EE520" s="36" t="n"/>
      <c r="EF520" s="36" t="n"/>
      <c r="EG520" s="36" t="n"/>
      <c r="EH520" s="36" t="n"/>
      <c r="EI520" s="36" t="n"/>
      <c r="EJ520" s="36" t="n"/>
      <c r="EK520" s="36" t="n"/>
      <c r="EL520" s="36" t="n"/>
      <c r="EM520" s="36" t="n"/>
      <c r="EN520" s="36" t="n"/>
    </row>
    <row r="521">
      <c r="A521" s="36" t="n"/>
      <c r="B521" s="36" t="n"/>
      <c r="C521" s="144" t="n"/>
      <c r="D521" s="144" t="n"/>
      <c r="E521" s="135" t="n"/>
      <c r="F521" s="135" t="n"/>
      <c r="G521" s="135" t="n"/>
      <c r="H521" s="135" t="n"/>
      <c r="I521" s="135" t="n"/>
      <c r="J521" s="135" t="n"/>
      <c r="K521" s="135" t="n"/>
      <c r="L521" s="135" t="n"/>
      <c r="M521" s="135" t="n"/>
      <c r="N521" s="135" t="n"/>
      <c r="O521" s="135" t="n"/>
      <c r="P521" s="135" t="n"/>
      <c r="Q521" s="135" t="n"/>
      <c r="R521" s="135" t="n"/>
      <c r="S521" s="135" t="n"/>
      <c r="T521" s="135" t="n"/>
      <c r="U521" s="135" t="n"/>
      <c r="V521" s="135" t="n"/>
      <c r="W521" s="135" t="n"/>
      <c r="X521" s="135" t="n"/>
      <c r="Y521" s="135" t="n"/>
      <c r="Z521" s="135" t="n"/>
      <c r="AA521" s="135" t="n"/>
      <c r="AB521" s="135" t="n"/>
      <c r="AC521" s="135" t="n"/>
      <c r="AD521" s="135" t="n"/>
      <c r="AE521" s="135" t="n"/>
      <c r="AF521" s="135" t="n"/>
      <c r="AG521" s="135" t="n"/>
      <c r="AH521" s="135" t="n"/>
      <c r="AI521" s="135" t="n"/>
      <c r="AJ521" s="135" t="n"/>
      <c r="AK521" s="135" t="n"/>
      <c r="AL521" s="135" t="n"/>
      <c r="AM521" s="135" t="n"/>
      <c r="AN521" s="135" t="n"/>
      <c r="AO521" s="135" t="n"/>
      <c r="AP521" s="135" t="n"/>
      <c r="AQ521" s="135" t="n"/>
      <c r="AR521" s="135" t="n"/>
      <c r="AS521" s="135" t="n"/>
      <c r="AT521" s="135" t="n"/>
      <c r="AU521" s="135" t="n"/>
      <c r="AV521" s="135" t="n"/>
      <c r="AW521" s="135" t="n"/>
      <c r="AX521" s="135" t="n"/>
      <c r="AY521" s="135" t="n"/>
      <c r="AZ521" s="135" t="n"/>
      <c r="BA521" s="135" t="n"/>
      <c r="BB521" s="135" t="n"/>
      <c r="BC521" s="135" t="n"/>
      <c r="BD521" s="135" t="n"/>
      <c r="BE521" s="135" t="n"/>
      <c r="BF521" s="135" t="n"/>
      <c r="BG521" s="135" t="n"/>
      <c r="BH521" s="135" t="n"/>
      <c r="BI521" s="135" t="n"/>
      <c r="BJ521" s="135" t="n"/>
      <c r="BK521" s="135" t="n"/>
      <c r="BL521" s="135" t="n"/>
      <c r="BM521" s="135" t="n"/>
      <c r="BN521" s="135" t="n"/>
      <c r="BO521" s="135" t="n"/>
      <c r="BP521" s="135" t="n"/>
      <c r="BQ521" s="135" t="n"/>
      <c r="BR521" s="135" t="n"/>
      <c r="BS521" s="135" t="n"/>
      <c r="BT521" s="135" t="n"/>
      <c r="BU521" s="135" t="n"/>
      <c r="BV521" s="135" t="n"/>
      <c r="BW521" s="135" t="n"/>
      <c r="BX521" s="135" t="n"/>
      <c r="BY521" s="135" t="n"/>
      <c r="BZ521" s="135" t="n"/>
      <c r="CA521" s="135" t="n"/>
      <c r="CB521" s="135" t="n"/>
      <c r="CC521" s="135" t="n"/>
      <c r="CD521" s="135" t="n"/>
      <c r="CE521" s="135" t="n"/>
      <c r="CF521" s="135" t="n"/>
      <c r="CG521" s="135" t="n"/>
      <c r="CH521" s="135" t="n"/>
      <c r="CI521" s="135" t="n"/>
      <c r="CJ521" s="135" t="n"/>
      <c r="CK521" s="135" t="n"/>
      <c r="CL521" s="135" t="n"/>
      <c r="CM521" s="135" t="n"/>
      <c r="CN521" s="135" t="n"/>
      <c r="CO521" s="135" t="n"/>
      <c r="CP521" s="135" t="n"/>
      <c r="CQ521" s="135" t="n"/>
      <c r="CR521" s="135" t="n"/>
      <c r="CU521" s="36" t="n"/>
      <c r="CV521" s="36" t="n"/>
      <c r="CW521" s="36" t="n"/>
      <c r="CX521" s="36" t="n"/>
      <c r="CY521" s="36" t="n"/>
      <c r="CZ521" s="36" t="n"/>
      <c r="DA521" s="36" t="n"/>
      <c r="DB521" s="36" t="n"/>
      <c r="DC521" s="36" t="n"/>
      <c r="DD521" s="36" t="n"/>
      <c r="DE521" s="36" t="n"/>
      <c r="DF521" s="36" t="n"/>
      <c r="DG521" s="36" t="n"/>
      <c r="DH521" s="36" t="n"/>
      <c r="DI521" s="36" t="n"/>
      <c r="DJ521" s="36" t="n"/>
      <c r="DK521" s="36" t="n"/>
      <c r="DL521" s="36" t="n"/>
      <c r="DM521" s="36" t="n"/>
      <c r="DN521" s="36" t="n"/>
      <c r="DO521" s="36" t="n"/>
      <c r="DP521" s="36" t="n"/>
      <c r="DQ521" s="36" t="n"/>
      <c r="DR521" s="36" t="n"/>
      <c r="DS521" s="36" t="n"/>
      <c r="DT521" s="36" t="n"/>
      <c r="DU521" s="36" t="n"/>
      <c r="DV521" s="36" t="n"/>
      <c r="DW521" s="36" t="n"/>
      <c r="DX521" s="36" t="n"/>
      <c r="DY521" s="36" t="n"/>
      <c r="DZ521" s="36" t="n"/>
      <c r="EA521" s="36" t="n"/>
      <c r="EB521" s="36" t="n"/>
      <c r="EC521" s="36" t="n"/>
      <c r="ED521" s="36" t="n"/>
      <c r="EE521" s="36" t="n"/>
      <c r="EF521" s="36" t="n"/>
      <c r="EG521" s="36" t="n"/>
      <c r="EH521" s="36" t="n"/>
      <c r="EI521" s="36" t="n"/>
      <c r="EJ521" s="36" t="n"/>
      <c r="EK521" s="36" t="n"/>
      <c r="EL521" s="36" t="n"/>
      <c r="EM521" s="36" t="n"/>
      <c r="EN521" s="36" t="n"/>
    </row>
    <row r="522">
      <c r="A522" s="36" t="n"/>
      <c r="B522" s="36" t="n"/>
      <c r="C522" s="144" t="n"/>
      <c r="D522" s="144" t="n"/>
      <c r="E522" s="135" t="n"/>
      <c r="F522" s="135" t="n"/>
      <c r="G522" s="135" t="n"/>
      <c r="H522" s="135" t="n"/>
      <c r="I522" s="135" t="n"/>
      <c r="J522" s="135" t="n"/>
      <c r="K522" s="135" t="n"/>
      <c r="L522" s="135" t="n"/>
      <c r="M522" s="135" t="n"/>
      <c r="N522" s="135" t="n"/>
      <c r="O522" s="135" t="n"/>
      <c r="P522" s="135" t="n"/>
      <c r="Q522" s="135" t="n"/>
      <c r="R522" s="135" t="n"/>
      <c r="S522" s="135" t="n"/>
      <c r="T522" s="135" t="n"/>
      <c r="U522" s="135" t="n"/>
      <c r="V522" s="135" t="n"/>
      <c r="W522" s="135" t="n"/>
      <c r="X522" s="135" t="n"/>
      <c r="Y522" s="135" t="n"/>
      <c r="Z522" s="135" t="n"/>
      <c r="AA522" s="135" t="n"/>
      <c r="AB522" s="135" t="n"/>
      <c r="AC522" s="135" t="n"/>
      <c r="AD522" s="135" t="n"/>
      <c r="AE522" s="135" t="n"/>
      <c r="AF522" s="135" t="n"/>
      <c r="AG522" s="135" t="n"/>
      <c r="AH522" s="135" t="n"/>
      <c r="AI522" s="135" t="n"/>
      <c r="AJ522" s="135" t="n"/>
      <c r="AK522" s="135" t="n"/>
      <c r="AL522" s="135" t="n"/>
      <c r="AM522" s="135" t="n"/>
      <c r="AN522" s="135" t="n"/>
      <c r="AO522" s="135" t="n"/>
      <c r="AP522" s="135" t="n"/>
      <c r="AQ522" s="135" t="n"/>
      <c r="AR522" s="135" t="n"/>
      <c r="AS522" s="135" t="n"/>
      <c r="AT522" s="135" t="n"/>
      <c r="AU522" s="135" t="n"/>
      <c r="AV522" s="135" t="n"/>
      <c r="AW522" s="135" t="n"/>
      <c r="AX522" s="135" t="n"/>
      <c r="AY522" s="135" t="n"/>
      <c r="AZ522" s="135" t="n"/>
      <c r="BA522" s="135" t="n"/>
      <c r="BB522" s="135" t="n"/>
      <c r="BC522" s="135" t="n"/>
      <c r="BD522" s="135" t="n"/>
      <c r="BE522" s="135" t="n"/>
      <c r="BF522" s="135" t="n"/>
      <c r="BG522" s="135" t="n"/>
      <c r="BH522" s="135" t="n"/>
      <c r="BI522" s="135" t="n"/>
      <c r="BJ522" s="135" t="n"/>
      <c r="BK522" s="135" t="n"/>
      <c r="BL522" s="135" t="n"/>
      <c r="BM522" s="135" t="n"/>
      <c r="BN522" s="135" t="n"/>
      <c r="BO522" s="135" t="n"/>
      <c r="BP522" s="135" t="n"/>
      <c r="BQ522" s="135" t="n"/>
      <c r="BR522" s="135" t="n"/>
      <c r="BS522" s="135" t="n"/>
      <c r="BT522" s="135" t="n"/>
      <c r="BU522" s="135" t="n"/>
      <c r="BV522" s="135" t="n"/>
      <c r="BW522" s="135" t="n"/>
      <c r="BX522" s="135" t="n"/>
      <c r="BY522" s="135" t="n"/>
      <c r="BZ522" s="135" t="n"/>
      <c r="CA522" s="135" t="n"/>
      <c r="CB522" s="135" t="n"/>
      <c r="CC522" s="135" t="n"/>
      <c r="CD522" s="135" t="n"/>
      <c r="CE522" s="135" t="n"/>
      <c r="CF522" s="135" t="n"/>
      <c r="CG522" s="135" t="n"/>
      <c r="CH522" s="135" t="n"/>
      <c r="CI522" s="135" t="n"/>
      <c r="CJ522" s="135" t="n"/>
      <c r="CK522" s="135" t="n"/>
      <c r="CL522" s="135" t="n"/>
      <c r="CM522" s="135" t="n"/>
      <c r="CN522" s="135" t="n"/>
      <c r="CO522" s="135" t="n"/>
      <c r="CP522" s="135" t="n"/>
      <c r="CQ522" s="135" t="n"/>
      <c r="CR522" s="135" t="n"/>
      <c r="CU522" s="36" t="n"/>
      <c r="CV522" s="36" t="n"/>
      <c r="CW522" s="36" t="n"/>
      <c r="CX522" s="36" t="n"/>
      <c r="CY522" s="36" t="n"/>
      <c r="CZ522" s="36" t="n"/>
      <c r="DA522" s="36" t="n"/>
      <c r="DB522" s="36" t="n"/>
      <c r="DC522" s="36" t="n"/>
      <c r="DD522" s="36" t="n"/>
      <c r="DE522" s="36" t="n"/>
      <c r="DF522" s="36" t="n"/>
      <c r="DG522" s="36" t="n"/>
      <c r="DH522" s="36" t="n"/>
      <c r="DI522" s="36" t="n"/>
      <c r="DJ522" s="36" t="n"/>
      <c r="DK522" s="36" t="n"/>
      <c r="DL522" s="36" t="n"/>
      <c r="DM522" s="36" t="n"/>
      <c r="DN522" s="36" t="n"/>
      <c r="DO522" s="36" t="n"/>
      <c r="DP522" s="36" t="n"/>
      <c r="DQ522" s="36" t="n"/>
      <c r="DR522" s="36" t="n"/>
      <c r="DS522" s="36" t="n"/>
      <c r="DT522" s="36" t="n"/>
      <c r="DU522" s="36" t="n"/>
      <c r="DV522" s="36" t="n"/>
      <c r="DW522" s="36" t="n"/>
      <c r="DX522" s="36" t="n"/>
      <c r="DY522" s="36" t="n"/>
      <c r="DZ522" s="36" t="n"/>
      <c r="EA522" s="36" t="n"/>
      <c r="EB522" s="36" t="n"/>
      <c r="EC522" s="36" t="n"/>
      <c r="ED522" s="36" t="n"/>
      <c r="EE522" s="36" t="n"/>
      <c r="EF522" s="36" t="n"/>
      <c r="EG522" s="36" t="n"/>
      <c r="EH522" s="36" t="n"/>
      <c r="EI522" s="36" t="n"/>
      <c r="EJ522" s="36" t="n"/>
      <c r="EK522" s="36" t="n"/>
      <c r="EL522" s="36" t="n"/>
      <c r="EM522" s="36" t="n"/>
      <c r="EN522" s="36" t="n"/>
    </row>
    <row r="523">
      <c r="A523" s="36" t="n"/>
      <c r="B523" s="36" t="n"/>
      <c r="C523" s="144" t="n"/>
      <c r="D523" s="144" t="n"/>
      <c r="E523" s="135" t="n"/>
      <c r="F523" s="135" t="n"/>
      <c r="G523" s="135" t="n"/>
      <c r="H523" s="135" t="n"/>
      <c r="I523" s="135" t="n"/>
      <c r="J523" s="135" t="n"/>
      <c r="K523" s="135" t="n"/>
      <c r="L523" s="135" t="n"/>
      <c r="M523" s="135" t="n"/>
      <c r="N523" s="135" t="n"/>
      <c r="O523" s="135" t="n"/>
      <c r="P523" s="135" t="n"/>
      <c r="Q523" s="135" t="n"/>
      <c r="R523" s="135" t="n"/>
      <c r="S523" s="135" t="n"/>
      <c r="T523" s="135" t="n"/>
      <c r="U523" s="135" t="n"/>
      <c r="V523" s="135" t="n"/>
      <c r="W523" s="135" t="n"/>
      <c r="X523" s="135" t="n"/>
      <c r="Y523" s="135" t="n"/>
      <c r="Z523" s="135" t="n"/>
      <c r="AA523" s="135" t="n"/>
      <c r="AB523" s="135" t="n"/>
      <c r="AC523" s="135" t="n"/>
      <c r="AD523" s="135" t="n"/>
      <c r="AE523" s="135" t="n"/>
      <c r="AF523" s="135" t="n"/>
      <c r="AG523" s="135" t="n"/>
      <c r="AH523" s="135" t="n"/>
      <c r="AI523" s="135" t="n"/>
      <c r="AJ523" s="135" t="n"/>
      <c r="AK523" s="135" t="n"/>
      <c r="AL523" s="135" t="n"/>
      <c r="AM523" s="135" t="n"/>
      <c r="AN523" s="135" t="n"/>
      <c r="AO523" s="135" t="n"/>
      <c r="AP523" s="135" t="n"/>
      <c r="AQ523" s="135" t="n"/>
      <c r="AR523" s="135" t="n"/>
      <c r="AS523" s="135" t="n"/>
      <c r="AT523" s="135" t="n"/>
      <c r="AU523" s="135" t="n"/>
      <c r="AV523" s="135" t="n"/>
      <c r="AW523" s="135" t="n"/>
      <c r="AX523" s="135" t="n"/>
      <c r="AY523" s="135" t="n"/>
      <c r="AZ523" s="135" t="n"/>
      <c r="BA523" s="135" t="n"/>
      <c r="BB523" s="135" t="n"/>
      <c r="BC523" s="135" t="n"/>
      <c r="BD523" s="135" t="n"/>
      <c r="BE523" s="135" t="n"/>
      <c r="BF523" s="135" t="n"/>
      <c r="BG523" s="135" t="n"/>
      <c r="BH523" s="135" t="n"/>
      <c r="BI523" s="135" t="n"/>
      <c r="BJ523" s="135" t="n"/>
      <c r="BK523" s="135" t="n"/>
      <c r="BL523" s="135" t="n"/>
      <c r="BM523" s="135" t="n"/>
      <c r="BN523" s="135" t="n"/>
      <c r="BO523" s="135" t="n"/>
      <c r="BP523" s="135" t="n"/>
      <c r="BQ523" s="135" t="n"/>
      <c r="BR523" s="135" t="n"/>
      <c r="BS523" s="135" t="n"/>
      <c r="BT523" s="135" t="n"/>
      <c r="BU523" s="135" t="n"/>
      <c r="BV523" s="135" t="n"/>
      <c r="BW523" s="135" t="n"/>
      <c r="BX523" s="135" t="n"/>
      <c r="BY523" s="135" t="n"/>
      <c r="BZ523" s="135" t="n"/>
      <c r="CA523" s="135" t="n"/>
      <c r="CB523" s="135" t="n"/>
      <c r="CC523" s="135" t="n"/>
      <c r="CD523" s="135" t="n"/>
      <c r="CE523" s="135" t="n"/>
      <c r="CF523" s="135" t="n"/>
      <c r="CG523" s="135" t="n"/>
      <c r="CH523" s="135" t="n"/>
      <c r="CI523" s="135" t="n"/>
      <c r="CJ523" s="135" t="n"/>
      <c r="CK523" s="135" t="n"/>
      <c r="CL523" s="135" t="n"/>
      <c r="CM523" s="135" t="n"/>
      <c r="CN523" s="135" t="n"/>
      <c r="CO523" s="135" t="n"/>
      <c r="CP523" s="135" t="n"/>
      <c r="CQ523" s="135" t="n"/>
      <c r="CR523" s="135" t="n"/>
      <c r="CU523" s="36" t="n"/>
      <c r="CV523" s="36" t="n"/>
      <c r="CW523" s="36" t="n"/>
      <c r="CX523" s="36" t="n"/>
      <c r="CY523" s="36" t="n"/>
      <c r="CZ523" s="36" t="n"/>
      <c r="DA523" s="36" t="n"/>
      <c r="DB523" s="36" t="n"/>
      <c r="DC523" s="36" t="n"/>
      <c r="DD523" s="36" t="n"/>
      <c r="DE523" s="36" t="n"/>
      <c r="DF523" s="36" t="n"/>
      <c r="DG523" s="36" t="n"/>
      <c r="DH523" s="36" t="n"/>
      <c r="DI523" s="36" t="n"/>
      <c r="DJ523" s="36" t="n"/>
      <c r="DK523" s="36" t="n"/>
      <c r="DL523" s="36" t="n"/>
      <c r="DM523" s="36" t="n"/>
      <c r="DN523" s="36" t="n"/>
      <c r="DO523" s="36" t="n"/>
      <c r="DP523" s="36" t="n"/>
      <c r="DQ523" s="36" t="n"/>
      <c r="DR523" s="36" t="n"/>
      <c r="DS523" s="36" t="n"/>
      <c r="DT523" s="36" t="n"/>
      <c r="DU523" s="36" t="n"/>
      <c r="DV523" s="36" t="n"/>
      <c r="DW523" s="36" t="n"/>
      <c r="DX523" s="36" t="n"/>
      <c r="DY523" s="36" t="n"/>
      <c r="DZ523" s="36" t="n"/>
      <c r="EA523" s="36" t="n"/>
      <c r="EB523" s="36" t="n"/>
      <c r="EC523" s="36" t="n"/>
      <c r="ED523" s="36" t="n"/>
      <c r="EE523" s="36" t="n"/>
      <c r="EF523" s="36" t="n"/>
      <c r="EG523" s="36" t="n"/>
      <c r="EH523" s="36" t="n"/>
      <c r="EI523" s="36" t="n"/>
      <c r="EJ523" s="36" t="n"/>
      <c r="EK523" s="36" t="n"/>
      <c r="EL523" s="36" t="n"/>
      <c r="EM523" s="36" t="n"/>
      <c r="EN523" s="36" t="n"/>
    </row>
    <row r="524">
      <c r="A524" s="36" t="n"/>
      <c r="B524" s="36" t="n"/>
      <c r="C524" s="144" t="n"/>
      <c r="D524" s="144" t="n"/>
      <c r="E524" s="135" t="n"/>
      <c r="F524" s="135" t="n"/>
      <c r="G524" s="135" t="n"/>
      <c r="H524" s="135" t="n"/>
      <c r="I524" s="135" t="n"/>
      <c r="J524" s="135" t="n"/>
      <c r="K524" s="135" t="n"/>
      <c r="L524" s="135" t="n"/>
      <c r="M524" s="135" t="n"/>
      <c r="N524" s="135" t="n"/>
      <c r="O524" s="135" t="n"/>
      <c r="P524" s="135" t="n"/>
      <c r="Q524" s="135" t="n"/>
      <c r="R524" s="135" t="n"/>
      <c r="S524" s="135" t="n"/>
      <c r="T524" s="135" t="n"/>
      <c r="U524" s="135" t="n"/>
      <c r="V524" s="135" t="n"/>
      <c r="W524" s="135" t="n"/>
      <c r="X524" s="135" t="n"/>
      <c r="Y524" s="135" t="n"/>
      <c r="Z524" s="135" t="n"/>
      <c r="AA524" s="135" t="n"/>
      <c r="AB524" s="135" t="n"/>
      <c r="AC524" s="135" t="n"/>
      <c r="AD524" s="135" t="n"/>
      <c r="AE524" s="135" t="n"/>
      <c r="AF524" s="135" t="n"/>
      <c r="AG524" s="135" t="n"/>
      <c r="AH524" s="135" t="n"/>
      <c r="AI524" s="135" t="n"/>
      <c r="AJ524" s="135" t="n"/>
      <c r="AK524" s="135" t="n"/>
      <c r="AL524" s="135" t="n"/>
      <c r="AM524" s="135" t="n"/>
      <c r="AN524" s="135" t="n"/>
      <c r="AO524" s="135" t="n"/>
      <c r="AP524" s="135" t="n"/>
      <c r="AQ524" s="135" t="n"/>
      <c r="AR524" s="135" t="n"/>
      <c r="AS524" s="135" t="n"/>
      <c r="AT524" s="135" t="n"/>
      <c r="AU524" s="135" t="n"/>
      <c r="AV524" s="135" t="n"/>
      <c r="AW524" s="135" t="n"/>
      <c r="AX524" s="135" t="n"/>
      <c r="AY524" s="135" t="n"/>
      <c r="AZ524" s="135" t="n"/>
      <c r="BA524" s="135" t="n"/>
      <c r="BB524" s="135" t="n"/>
      <c r="BC524" s="135" t="n"/>
      <c r="BD524" s="135" t="n"/>
      <c r="BE524" s="135" t="n"/>
      <c r="BF524" s="135" t="n"/>
      <c r="BG524" s="135" t="n"/>
      <c r="BH524" s="135" t="n"/>
      <c r="BI524" s="135" t="n"/>
      <c r="BJ524" s="135" t="n"/>
      <c r="BK524" s="135" t="n"/>
      <c r="BL524" s="135" t="n"/>
      <c r="BM524" s="135" t="n"/>
      <c r="BN524" s="135" t="n"/>
      <c r="BO524" s="135" t="n"/>
      <c r="BP524" s="135" t="n"/>
      <c r="BQ524" s="135" t="n"/>
      <c r="BR524" s="135" t="n"/>
      <c r="BS524" s="135" t="n"/>
      <c r="BT524" s="135" t="n"/>
      <c r="BU524" s="135" t="n"/>
      <c r="BV524" s="135" t="n"/>
      <c r="BW524" s="135" t="n"/>
      <c r="BX524" s="135" t="n"/>
      <c r="BY524" s="135" t="n"/>
      <c r="BZ524" s="135" t="n"/>
      <c r="CA524" s="135" t="n"/>
      <c r="CB524" s="135" t="n"/>
      <c r="CC524" s="135" t="n"/>
      <c r="CD524" s="135" t="n"/>
      <c r="CE524" s="135" t="n"/>
      <c r="CF524" s="135" t="n"/>
      <c r="CG524" s="135" t="n"/>
      <c r="CH524" s="135" t="n"/>
      <c r="CI524" s="135" t="n"/>
      <c r="CJ524" s="135" t="n"/>
      <c r="CK524" s="135" t="n"/>
      <c r="CL524" s="135" t="n"/>
      <c r="CM524" s="135" t="n"/>
      <c r="CN524" s="135" t="n"/>
      <c r="CO524" s="135" t="n"/>
      <c r="CP524" s="135" t="n"/>
      <c r="CQ524" s="135" t="n"/>
      <c r="CR524" s="135" t="n"/>
      <c r="CU524" s="36" t="n"/>
      <c r="CV524" s="36" t="n"/>
      <c r="CW524" s="36" t="n"/>
      <c r="CX524" s="36" t="n"/>
      <c r="CY524" s="36" t="n"/>
      <c r="CZ524" s="36" t="n"/>
      <c r="DA524" s="36" t="n"/>
      <c r="DB524" s="36" t="n"/>
      <c r="DC524" s="36" t="n"/>
      <c r="DD524" s="36" t="n"/>
      <c r="DE524" s="36" t="n"/>
      <c r="DF524" s="36" t="n"/>
      <c r="DG524" s="36" t="n"/>
      <c r="DH524" s="36" t="n"/>
      <c r="DI524" s="36" t="n"/>
      <c r="DJ524" s="36" t="n"/>
      <c r="DK524" s="36" t="n"/>
      <c r="DL524" s="36" t="n"/>
      <c r="DM524" s="36" t="n"/>
      <c r="DN524" s="36" t="n"/>
      <c r="DO524" s="36" t="n"/>
      <c r="DP524" s="36" t="n"/>
      <c r="DQ524" s="36" t="n"/>
      <c r="DR524" s="36" t="n"/>
      <c r="DS524" s="36" t="n"/>
      <c r="DT524" s="36" t="n"/>
      <c r="DU524" s="36" t="n"/>
      <c r="DV524" s="36" t="n"/>
      <c r="DW524" s="36" t="n"/>
      <c r="DX524" s="36" t="n"/>
      <c r="DY524" s="36" t="n"/>
      <c r="DZ524" s="36" t="n"/>
      <c r="EA524" s="36" t="n"/>
      <c r="EB524" s="36" t="n"/>
      <c r="EC524" s="36" t="n"/>
      <c r="ED524" s="36" t="n"/>
      <c r="EE524" s="36" t="n"/>
      <c r="EF524" s="36" t="n"/>
      <c r="EG524" s="36" t="n"/>
      <c r="EH524" s="36" t="n"/>
      <c r="EI524" s="36" t="n"/>
      <c r="EJ524" s="36" t="n"/>
      <c r="EK524" s="36" t="n"/>
      <c r="EL524" s="36" t="n"/>
      <c r="EM524" s="36" t="n"/>
      <c r="EN524" s="36" t="n"/>
    </row>
    <row r="525">
      <c r="A525" s="36" t="n"/>
      <c r="B525" s="36" t="n"/>
      <c r="C525" s="144" t="n"/>
      <c r="D525" s="144" t="n"/>
      <c r="E525" s="135" t="n"/>
      <c r="F525" s="135" t="n"/>
      <c r="G525" s="135" t="n"/>
      <c r="H525" s="135" t="n"/>
      <c r="I525" s="135" t="n"/>
      <c r="J525" s="135" t="n"/>
      <c r="K525" s="135" t="n"/>
      <c r="L525" s="135" t="n"/>
      <c r="M525" s="135" t="n"/>
      <c r="N525" s="135" t="n"/>
      <c r="O525" s="135" t="n"/>
      <c r="P525" s="135" t="n"/>
      <c r="Q525" s="135" t="n"/>
      <c r="R525" s="135" t="n"/>
      <c r="S525" s="135" t="n"/>
      <c r="T525" s="135" t="n"/>
      <c r="U525" s="135" t="n"/>
      <c r="V525" s="135" t="n"/>
      <c r="W525" s="135" t="n"/>
      <c r="X525" s="135" t="n"/>
      <c r="Y525" s="135" t="n"/>
      <c r="Z525" s="135" t="n"/>
      <c r="AA525" s="135" t="n"/>
      <c r="AB525" s="135" t="n"/>
      <c r="AC525" s="135" t="n"/>
      <c r="AD525" s="135" t="n"/>
      <c r="AE525" s="135" t="n"/>
      <c r="AF525" s="135" t="n"/>
      <c r="AG525" s="135" t="n"/>
      <c r="AH525" s="135" t="n"/>
      <c r="AI525" s="135" t="n"/>
      <c r="AJ525" s="135" t="n"/>
      <c r="AK525" s="135" t="n"/>
      <c r="AL525" s="135" t="n"/>
      <c r="AM525" s="135" t="n"/>
      <c r="AN525" s="135" t="n"/>
      <c r="AO525" s="135" t="n"/>
      <c r="AP525" s="135" t="n"/>
      <c r="AQ525" s="135" t="n"/>
      <c r="AR525" s="135" t="n"/>
      <c r="AS525" s="135" t="n"/>
      <c r="AT525" s="135" t="n"/>
      <c r="AU525" s="135" t="n"/>
      <c r="AV525" s="135" t="n"/>
      <c r="AW525" s="135" t="n"/>
      <c r="AX525" s="135" t="n"/>
      <c r="AY525" s="135" t="n"/>
      <c r="AZ525" s="135" t="n"/>
      <c r="BA525" s="135" t="n"/>
      <c r="BB525" s="135" t="n"/>
      <c r="BC525" s="135" t="n"/>
      <c r="BD525" s="135" t="n"/>
      <c r="BE525" s="135" t="n"/>
      <c r="BF525" s="135" t="n"/>
      <c r="BG525" s="135" t="n"/>
      <c r="BH525" s="135" t="n"/>
      <c r="BI525" s="135" t="n"/>
      <c r="BJ525" s="135" t="n"/>
      <c r="BK525" s="135" t="n"/>
      <c r="BL525" s="135" t="n"/>
      <c r="BM525" s="135" t="n"/>
      <c r="BN525" s="135" t="n"/>
      <c r="BO525" s="135" t="n"/>
      <c r="BP525" s="135" t="n"/>
      <c r="BQ525" s="135" t="n"/>
      <c r="BR525" s="135" t="n"/>
      <c r="BS525" s="135" t="n"/>
      <c r="BT525" s="135" t="n"/>
      <c r="BU525" s="135" t="n"/>
      <c r="BV525" s="135" t="n"/>
      <c r="BW525" s="135" t="n"/>
      <c r="BX525" s="135" t="n"/>
      <c r="BY525" s="135" t="n"/>
      <c r="BZ525" s="135" t="n"/>
      <c r="CA525" s="135" t="n"/>
      <c r="CB525" s="135" t="n"/>
      <c r="CC525" s="135" t="n"/>
      <c r="CD525" s="135" t="n"/>
      <c r="CE525" s="135" t="n"/>
      <c r="CF525" s="135" t="n"/>
      <c r="CG525" s="135" t="n"/>
      <c r="CH525" s="135" t="n"/>
      <c r="CI525" s="135" t="n"/>
      <c r="CJ525" s="135" t="n"/>
      <c r="CK525" s="135" t="n"/>
      <c r="CL525" s="135" t="n"/>
      <c r="CM525" s="135" t="n"/>
      <c r="CN525" s="135" t="n"/>
      <c r="CO525" s="135" t="n"/>
      <c r="CP525" s="135" t="n"/>
      <c r="CQ525" s="135" t="n"/>
      <c r="CR525" s="135" t="n"/>
      <c r="CU525" s="36" t="n"/>
      <c r="CV525" s="36" t="n"/>
      <c r="CW525" s="36" t="n"/>
      <c r="CX525" s="36" t="n"/>
      <c r="CY525" s="36" t="n"/>
      <c r="CZ525" s="36" t="n"/>
      <c r="DA525" s="36" t="n"/>
      <c r="DB525" s="36" t="n"/>
      <c r="DC525" s="36" t="n"/>
      <c r="DD525" s="36" t="n"/>
      <c r="DE525" s="36" t="n"/>
      <c r="DF525" s="36" t="n"/>
      <c r="DG525" s="36" t="n"/>
      <c r="DH525" s="36" t="n"/>
      <c r="DI525" s="36" t="n"/>
      <c r="DJ525" s="36" t="n"/>
      <c r="DK525" s="36" t="n"/>
      <c r="DL525" s="36" t="n"/>
      <c r="DM525" s="36" t="n"/>
      <c r="DN525" s="36" t="n"/>
      <c r="DO525" s="36" t="n"/>
      <c r="DP525" s="36" t="n"/>
      <c r="DQ525" s="36" t="n"/>
      <c r="DR525" s="36" t="n"/>
      <c r="DS525" s="36" t="n"/>
      <c r="DT525" s="36" t="n"/>
      <c r="DU525" s="36" t="n"/>
      <c r="DV525" s="36" t="n"/>
      <c r="DW525" s="36" t="n"/>
      <c r="DX525" s="36" t="n"/>
      <c r="DY525" s="36" t="n"/>
      <c r="DZ525" s="36" t="n"/>
      <c r="EA525" s="36" t="n"/>
      <c r="EB525" s="36" t="n"/>
      <c r="EC525" s="36" t="n"/>
      <c r="ED525" s="36" t="n"/>
      <c r="EE525" s="36" t="n"/>
      <c r="EF525" s="36" t="n"/>
      <c r="EG525" s="36" t="n"/>
      <c r="EH525" s="36" t="n"/>
      <c r="EI525" s="36" t="n"/>
      <c r="EJ525" s="36" t="n"/>
      <c r="EK525" s="36" t="n"/>
      <c r="EL525" s="36" t="n"/>
      <c r="EM525" s="36" t="n"/>
      <c r="EN525" s="36" t="n"/>
    </row>
    <row r="526">
      <c r="A526" s="36" t="n"/>
      <c r="B526" s="36" t="n"/>
      <c r="C526" s="144" t="n"/>
      <c r="D526" s="144" t="n"/>
      <c r="E526" s="135" t="n"/>
      <c r="F526" s="135" t="n"/>
      <c r="G526" s="135" t="n"/>
      <c r="H526" s="135" t="n"/>
      <c r="I526" s="135" t="n"/>
      <c r="J526" s="135" t="n"/>
      <c r="K526" s="135" t="n"/>
      <c r="L526" s="135" t="n"/>
      <c r="M526" s="135" t="n"/>
      <c r="N526" s="135" t="n"/>
      <c r="O526" s="135" t="n"/>
      <c r="P526" s="135" t="n"/>
      <c r="Q526" s="135" t="n"/>
      <c r="R526" s="135" t="n"/>
      <c r="S526" s="135" t="n"/>
      <c r="T526" s="135" t="n"/>
      <c r="U526" s="135" t="n"/>
      <c r="V526" s="135" t="n"/>
      <c r="W526" s="135" t="n"/>
      <c r="X526" s="135" t="n"/>
      <c r="Y526" s="135" t="n"/>
      <c r="Z526" s="135" t="n"/>
      <c r="AA526" s="135" t="n"/>
      <c r="AB526" s="135" t="n"/>
      <c r="AC526" s="135" t="n"/>
      <c r="AD526" s="135" t="n"/>
      <c r="AE526" s="135" t="n"/>
      <c r="AF526" s="135" t="n"/>
      <c r="AG526" s="135" t="n"/>
      <c r="AH526" s="135" t="n"/>
      <c r="AI526" s="135" t="n"/>
      <c r="AJ526" s="135" t="n"/>
      <c r="AK526" s="135" t="n"/>
      <c r="AL526" s="135" t="n"/>
      <c r="AM526" s="135" t="n"/>
      <c r="AN526" s="135" t="n"/>
      <c r="AO526" s="135" t="n"/>
      <c r="AP526" s="135" t="n"/>
      <c r="AQ526" s="135" t="n"/>
      <c r="AR526" s="135" t="n"/>
      <c r="AS526" s="135" t="n"/>
      <c r="AT526" s="135" t="n"/>
      <c r="AU526" s="135" t="n"/>
      <c r="AV526" s="135" t="n"/>
      <c r="AW526" s="135" t="n"/>
      <c r="AX526" s="135" t="n"/>
      <c r="AY526" s="135" t="n"/>
      <c r="AZ526" s="135" t="n"/>
      <c r="BA526" s="135" t="n"/>
      <c r="BB526" s="135" t="n"/>
      <c r="BC526" s="135" t="n"/>
      <c r="BD526" s="135" t="n"/>
      <c r="BE526" s="135" t="n"/>
      <c r="BF526" s="135" t="n"/>
      <c r="BG526" s="135" t="n"/>
      <c r="BH526" s="135" t="n"/>
      <c r="BI526" s="135" t="n"/>
      <c r="BJ526" s="135" t="n"/>
      <c r="BK526" s="135" t="n"/>
      <c r="BL526" s="135" t="n"/>
      <c r="BM526" s="135" t="n"/>
      <c r="BN526" s="135" t="n"/>
      <c r="BO526" s="135" t="n"/>
      <c r="BP526" s="135" t="n"/>
      <c r="BQ526" s="135" t="n"/>
      <c r="BR526" s="135" t="n"/>
      <c r="BS526" s="135" t="n"/>
      <c r="BT526" s="135" t="n"/>
      <c r="BU526" s="135" t="n"/>
      <c r="BV526" s="135" t="n"/>
      <c r="BW526" s="135" t="n"/>
      <c r="BX526" s="135" t="n"/>
      <c r="BY526" s="135" t="n"/>
      <c r="BZ526" s="135" t="n"/>
      <c r="CA526" s="135" t="n"/>
      <c r="CB526" s="135" t="n"/>
      <c r="CC526" s="135" t="n"/>
      <c r="CD526" s="135" t="n"/>
      <c r="CE526" s="135" t="n"/>
      <c r="CF526" s="135" t="n"/>
      <c r="CG526" s="135" t="n"/>
      <c r="CH526" s="135" t="n"/>
      <c r="CI526" s="135" t="n"/>
      <c r="CJ526" s="135" t="n"/>
      <c r="CK526" s="135" t="n"/>
      <c r="CL526" s="135" t="n"/>
      <c r="CM526" s="135" t="n"/>
      <c r="CN526" s="135" t="n"/>
      <c r="CO526" s="135" t="n"/>
      <c r="CP526" s="135" t="n"/>
      <c r="CQ526" s="135" t="n"/>
      <c r="CR526" s="135" t="n"/>
      <c r="CU526" s="36" t="n"/>
      <c r="CV526" s="36" t="n"/>
      <c r="CW526" s="36" t="n"/>
      <c r="CX526" s="36" t="n"/>
      <c r="CY526" s="36" t="n"/>
      <c r="CZ526" s="36" t="n"/>
      <c r="DA526" s="36" t="n"/>
      <c r="DB526" s="36" t="n"/>
      <c r="DC526" s="36" t="n"/>
      <c r="DD526" s="36" t="n"/>
      <c r="DE526" s="36" t="n"/>
      <c r="DF526" s="36" t="n"/>
      <c r="DG526" s="36" t="n"/>
      <c r="DH526" s="36" t="n"/>
      <c r="DI526" s="36" t="n"/>
      <c r="DJ526" s="36" t="n"/>
      <c r="DK526" s="36" t="n"/>
      <c r="DL526" s="36" t="n"/>
      <c r="DM526" s="36" t="n"/>
      <c r="DN526" s="36" t="n"/>
      <c r="DO526" s="36" t="n"/>
      <c r="DP526" s="36" t="n"/>
      <c r="DQ526" s="36" t="n"/>
      <c r="DR526" s="36" t="n"/>
      <c r="DS526" s="36" t="n"/>
      <c r="DT526" s="36" t="n"/>
      <c r="DU526" s="36" t="n"/>
      <c r="DV526" s="36" t="n"/>
      <c r="DW526" s="36" t="n"/>
      <c r="DX526" s="36" t="n"/>
      <c r="DY526" s="36" t="n"/>
      <c r="DZ526" s="36" t="n"/>
      <c r="EA526" s="36" t="n"/>
      <c r="EB526" s="36" t="n"/>
      <c r="EC526" s="36" t="n"/>
      <c r="ED526" s="36" t="n"/>
      <c r="EE526" s="36" t="n"/>
      <c r="EF526" s="36" t="n"/>
      <c r="EG526" s="36" t="n"/>
      <c r="EH526" s="36" t="n"/>
      <c r="EI526" s="36" t="n"/>
      <c r="EJ526" s="36" t="n"/>
      <c r="EK526" s="36" t="n"/>
      <c r="EL526" s="36" t="n"/>
      <c r="EM526" s="36" t="n"/>
      <c r="EN526" s="36" t="n"/>
    </row>
    <row r="527">
      <c r="A527" s="36" t="n"/>
      <c r="B527" s="36" t="n"/>
      <c r="C527" s="144" t="n"/>
      <c r="D527" s="144" t="n"/>
      <c r="E527" s="135" t="n"/>
      <c r="F527" s="135" t="n"/>
      <c r="G527" s="135" t="n"/>
      <c r="H527" s="135" t="n"/>
      <c r="I527" s="135" t="n"/>
      <c r="J527" s="135" t="n"/>
      <c r="K527" s="135" t="n"/>
      <c r="L527" s="135" t="n"/>
      <c r="M527" s="135" t="n"/>
      <c r="N527" s="135" t="n"/>
      <c r="O527" s="135" t="n"/>
      <c r="P527" s="135" t="n"/>
      <c r="Q527" s="135" t="n"/>
      <c r="R527" s="135" t="n"/>
      <c r="S527" s="135" t="n"/>
      <c r="T527" s="135" t="n"/>
      <c r="U527" s="135" t="n"/>
      <c r="V527" s="135" t="n"/>
      <c r="W527" s="135" t="n"/>
      <c r="X527" s="135" t="n"/>
      <c r="Y527" s="135" t="n"/>
      <c r="Z527" s="135" t="n"/>
      <c r="AA527" s="135" t="n"/>
      <c r="AB527" s="135" t="n"/>
      <c r="AC527" s="135" t="n"/>
      <c r="AD527" s="135" t="n"/>
      <c r="AE527" s="135" t="n"/>
      <c r="AF527" s="135" t="n"/>
      <c r="AG527" s="135" t="n"/>
      <c r="AH527" s="135" t="n"/>
      <c r="AI527" s="135" t="n"/>
      <c r="AJ527" s="135" t="n"/>
      <c r="AK527" s="135" t="n"/>
      <c r="AL527" s="135" t="n"/>
      <c r="AM527" s="135" t="n"/>
      <c r="AN527" s="135" t="n"/>
      <c r="AO527" s="135" t="n"/>
      <c r="AP527" s="135" t="n"/>
      <c r="AQ527" s="135" t="n"/>
      <c r="AR527" s="135" t="n"/>
      <c r="AS527" s="135" t="n"/>
      <c r="AT527" s="135" t="n"/>
      <c r="AU527" s="135" t="n"/>
      <c r="AV527" s="135" t="n"/>
      <c r="AW527" s="135" t="n"/>
      <c r="AX527" s="135" t="n"/>
      <c r="AY527" s="135" t="n"/>
      <c r="AZ527" s="135" t="n"/>
      <c r="BA527" s="135" t="n"/>
      <c r="BB527" s="135" t="n"/>
      <c r="BC527" s="135" t="n"/>
      <c r="BD527" s="135" t="n"/>
      <c r="BE527" s="135" t="n"/>
      <c r="BF527" s="135" t="n"/>
      <c r="BG527" s="135" t="n"/>
      <c r="BH527" s="135" t="n"/>
      <c r="BI527" s="135" t="n"/>
      <c r="BJ527" s="135" t="n"/>
      <c r="BK527" s="135" t="n"/>
      <c r="BL527" s="135" t="n"/>
      <c r="BM527" s="135" t="n"/>
      <c r="BN527" s="135" t="n"/>
      <c r="BO527" s="135" t="n"/>
      <c r="BP527" s="135" t="n"/>
      <c r="BQ527" s="135" t="n"/>
      <c r="BR527" s="135" t="n"/>
      <c r="BS527" s="135" t="n"/>
      <c r="BT527" s="135" t="n"/>
      <c r="BU527" s="135" t="n"/>
      <c r="BV527" s="135" t="n"/>
      <c r="BW527" s="135" t="n"/>
      <c r="BX527" s="135" t="n"/>
      <c r="BY527" s="135" t="n"/>
      <c r="BZ527" s="135" t="n"/>
      <c r="CA527" s="135" t="n"/>
      <c r="CB527" s="135" t="n"/>
      <c r="CC527" s="135" t="n"/>
      <c r="CD527" s="135" t="n"/>
      <c r="CE527" s="135" t="n"/>
      <c r="CF527" s="135" t="n"/>
      <c r="CG527" s="135" t="n"/>
      <c r="CH527" s="135" t="n"/>
      <c r="CI527" s="135" t="n"/>
      <c r="CJ527" s="135" t="n"/>
      <c r="CK527" s="135" t="n"/>
      <c r="CL527" s="135" t="n"/>
      <c r="CM527" s="135" t="n"/>
      <c r="CN527" s="135" t="n"/>
      <c r="CO527" s="135" t="n"/>
      <c r="CP527" s="135" t="n"/>
      <c r="CQ527" s="135" t="n"/>
      <c r="CR527" s="135" t="n"/>
      <c r="CU527" s="36" t="n"/>
      <c r="CV527" s="36" t="n"/>
      <c r="CW527" s="36" t="n"/>
      <c r="CX527" s="36" t="n"/>
      <c r="CY527" s="36" t="n"/>
      <c r="CZ527" s="36" t="n"/>
      <c r="DA527" s="36" t="n"/>
      <c r="DB527" s="36" t="n"/>
      <c r="DC527" s="36" t="n"/>
      <c r="DD527" s="36" t="n"/>
      <c r="DE527" s="36" t="n"/>
      <c r="DF527" s="36" t="n"/>
      <c r="DG527" s="36" t="n"/>
      <c r="DH527" s="36" t="n"/>
      <c r="DI527" s="36" t="n"/>
      <c r="DJ527" s="36" t="n"/>
      <c r="DK527" s="36" t="n"/>
      <c r="DL527" s="36" t="n"/>
      <c r="DM527" s="36" t="n"/>
      <c r="DN527" s="36" t="n"/>
      <c r="DO527" s="36" t="n"/>
      <c r="DP527" s="36" t="n"/>
      <c r="DQ527" s="36" t="n"/>
      <c r="DR527" s="36" t="n"/>
      <c r="DS527" s="36" t="n"/>
      <c r="DT527" s="36" t="n"/>
      <c r="DU527" s="36" t="n"/>
      <c r="DV527" s="36" t="n"/>
      <c r="DW527" s="36" t="n"/>
      <c r="DX527" s="36" t="n"/>
      <c r="DY527" s="36" t="n"/>
      <c r="DZ527" s="36" t="n"/>
      <c r="EA527" s="36" t="n"/>
      <c r="EB527" s="36" t="n"/>
      <c r="EC527" s="36" t="n"/>
      <c r="ED527" s="36" t="n"/>
      <c r="EE527" s="36" t="n"/>
      <c r="EF527" s="36" t="n"/>
      <c r="EG527" s="36" t="n"/>
      <c r="EH527" s="36" t="n"/>
      <c r="EI527" s="36" t="n"/>
      <c r="EJ527" s="36" t="n"/>
      <c r="EK527" s="36" t="n"/>
      <c r="EL527" s="36" t="n"/>
      <c r="EM527" s="36" t="n"/>
      <c r="EN527" s="36" t="n"/>
    </row>
    <row r="528">
      <c r="A528" s="36" t="n"/>
      <c r="B528" s="36" t="n"/>
      <c r="C528" s="144" t="n"/>
      <c r="D528" s="144" t="n"/>
      <c r="E528" s="135" t="n"/>
      <c r="F528" s="135" t="n"/>
      <c r="G528" s="135" t="n"/>
      <c r="H528" s="135" t="n"/>
      <c r="I528" s="135" t="n"/>
      <c r="J528" s="135" t="n"/>
      <c r="K528" s="135" t="n"/>
      <c r="L528" s="135" t="n"/>
      <c r="M528" s="135" t="n"/>
      <c r="N528" s="135" t="n"/>
      <c r="O528" s="135" t="n"/>
      <c r="P528" s="135" t="n"/>
      <c r="Q528" s="135" t="n"/>
      <c r="R528" s="135" t="n"/>
      <c r="S528" s="135" t="n"/>
      <c r="T528" s="135" t="n"/>
      <c r="U528" s="135" t="n"/>
      <c r="V528" s="135" t="n"/>
      <c r="W528" s="135" t="n"/>
      <c r="X528" s="135" t="n"/>
      <c r="Y528" s="135" t="n"/>
      <c r="Z528" s="135" t="n"/>
      <c r="AA528" s="135" t="n"/>
      <c r="AB528" s="135" t="n"/>
      <c r="AC528" s="135" t="n"/>
      <c r="AD528" s="135" t="n"/>
      <c r="AE528" s="135" t="n"/>
      <c r="AF528" s="135" t="n"/>
      <c r="AG528" s="135" t="n"/>
      <c r="AH528" s="135" t="n"/>
      <c r="AI528" s="135" t="n"/>
      <c r="AJ528" s="135" t="n"/>
      <c r="AK528" s="135" t="n"/>
      <c r="AL528" s="135" t="n"/>
      <c r="AM528" s="135" t="n"/>
      <c r="AN528" s="135" t="n"/>
      <c r="AO528" s="135" t="n"/>
      <c r="AP528" s="135" t="n"/>
      <c r="AQ528" s="135" t="n"/>
      <c r="AR528" s="135" t="n"/>
      <c r="AS528" s="135" t="n"/>
      <c r="AT528" s="135" t="n"/>
      <c r="AU528" s="135" t="n"/>
      <c r="AV528" s="135" t="n"/>
      <c r="AW528" s="135" t="n"/>
      <c r="AX528" s="135" t="n"/>
      <c r="AY528" s="135" t="n"/>
      <c r="AZ528" s="135" t="n"/>
      <c r="BA528" s="135" t="n"/>
      <c r="BB528" s="135" t="n"/>
      <c r="BC528" s="135" t="n"/>
      <c r="BD528" s="135" t="n"/>
      <c r="BE528" s="135" t="n"/>
      <c r="BF528" s="135" t="n"/>
      <c r="BG528" s="135" t="n"/>
      <c r="BH528" s="135" t="n"/>
      <c r="BI528" s="135" t="n"/>
      <c r="BJ528" s="135" t="n"/>
      <c r="BK528" s="135" t="n"/>
      <c r="BL528" s="135" t="n"/>
      <c r="BM528" s="135" t="n"/>
      <c r="BN528" s="135" t="n"/>
      <c r="BO528" s="135" t="n"/>
      <c r="BP528" s="135" t="n"/>
      <c r="BQ528" s="135" t="n"/>
      <c r="BR528" s="135" t="n"/>
      <c r="BS528" s="135" t="n"/>
      <c r="BT528" s="135" t="n"/>
      <c r="BU528" s="135" t="n"/>
      <c r="BV528" s="135" t="n"/>
      <c r="BW528" s="135" t="n"/>
      <c r="BX528" s="135" t="n"/>
      <c r="BY528" s="135" t="n"/>
      <c r="BZ528" s="135" t="n"/>
      <c r="CA528" s="135" t="n"/>
      <c r="CB528" s="135" t="n"/>
      <c r="CC528" s="135" t="n"/>
      <c r="CD528" s="135" t="n"/>
      <c r="CE528" s="135" t="n"/>
      <c r="CF528" s="135" t="n"/>
      <c r="CG528" s="135" t="n"/>
      <c r="CH528" s="135" t="n"/>
      <c r="CI528" s="135" t="n"/>
      <c r="CJ528" s="135" t="n"/>
      <c r="CK528" s="135" t="n"/>
      <c r="CL528" s="135" t="n"/>
      <c r="CM528" s="135" t="n"/>
      <c r="CN528" s="135" t="n"/>
      <c r="CO528" s="135" t="n"/>
      <c r="CP528" s="135" t="n"/>
      <c r="CQ528" s="135" t="n"/>
      <c r="CR528" s="135" t="n"/>
      <c r="CU528" s="36" t="n"/>
      <c r="CV528" s="36" t="n"/>
      <c r="CW528" s="36" t="n"/>
      <c r="CX528" s="36" t="n"/>
      <c r="CY528" s="36" t="n"/>
      <c r="CZ528" s="36" t="n"/>
      <c r="DA528" s="36" t="n"/>
      <c r="DB528" s="36" t="n"/>
      <c r="DC528" s="36" t="n"/>
      <c r="DD528" s="36" t="n"/>
      <c r="DE528" s="36" t="n"/>
      <c r="DF528" s="36" t="n"/>
      <c r="DG528" s="36" t="n"/>
      <c r="DH528" s="36" t="n"/>
      <c r="DI528" s="36" t="n"/>
      <c r="DJ528" s="36" t="n"/>
      <c r="DK528" s="36" t="n"/>
      <c r="DL528" s="36" t="n"/>
      <c r="DM528" s="36" t="n"/>
      <c r="DN528" s="36" t="n"/>
      <c r="DO528" s="36" t="n"/>
      <c r="DP528" s="36" t="n"/>
      <c r="DQ528" s="36" t="n"/>
      <c r="DR528" s="36" t="n"/>
      <c r="DS528" s="36" t="n"/>
      <c r="DT528" s="36" t="n"/>
      <c r="DU528" s="36" t="n"/>
      <c r="DV528" s="36" t="n"/>
      <c r="DW528" s="36" t="n"/>
      <c r="DX528" s="36" t="n"/>
      <c r="DY528" s="36" t="n"/>
      <c r="DZ528" s="36" t="n"/>
      <c r="EA528" s="36" t="n"/>
      <c r="EB528" s="36" t="n"/>
      <c r="EC528" s="36" t="n"/>
      <c r="ED528" s="36" t="n"/>
      <c r="EE528" s="36" t="n"/>
      <c r="EF528" s="36" t="n"/>
      <c r="EG528" s="36" t="n"/>
      <c r="EH528" s="36" t="n"/>
      <c r="EI528" s="36" t="n"/>
      <c r="EJ528" s="36" t="n"/>
      <c r="EK528" s="36" t="n"/>
      <c r="EL528" s="36" t="n"/>
      <c r="EM528" s="36" t="n"/>
      <c r="EN528" s="36" t="n"/>
    </row>
    <row r="529">
      <c r="A529" s="36" t="n"/>
      <c r="B529" s="36" t="n"/>
      <c r="C529" s="144" t="n"/>
      <c r="D529" s="144" t="n"/>
      <c r="E529" s="135" t="n"/>
      <c r="F529" s="135" t="n"/>
      <c r="G529" s="135" t="n"/>
      <c r="H529" s="135" t="n"/>
      <c r="I529" s="135" t="n"/>
      <c r="J529" s="135" t="n"/>
      <c r="K529" s="135" t="n"/>
      <c r="L529" s="135" t="n"/>
      <c r="M529" s="135" t="n"/>
      <c r="N529" s="135" t="n"/>
      <c r="O529" s="135" t="n"/>
      <c r="P529" s="135" t="n"/>
      <c r="Q529" s="135" t="n"/>
      <c r="R529" s="135" t="n"/>
      <c r="S529" s="135" t="n"/>
      <c r="T529" s="135" t="n"/>
      <c r="U529" s="135" t="n"/>
      <c r="V529" s="135" t="n"/>
      <c r="W529" s="135" t="n"/>
      <c r="X529" s="135" t="n"/>
      <c r="Y529" s="135" t="n"/>
      <c r="Z529" s="135" t="n"/>
      <c r="AA529" s="135" t="n"/>
      <c r="AB529" s="135" t="n"/>
      <c r="AC529" s="135" t="n"/>
      <c r="AD529" s="135" t="n"/>
      <c r="AE529" s="135" t="n"/>
      <c r="AF529" s="135" t="n"/>
      <c r="AG529" s="135" t="n"/>
      <c r="AH529" s="135" t="n"/>
      <c r="AI529" s="135" t="n"/>
      <c r="AJ529" s="135" t="n"/>
      <c r="AK529" s="135" t="n"/>
      <c r="AL529" s="135" t="n"/>
      <c r="AM529" s="135" t="n"/>
      <c r="AN529" s="135" t="n"/>
      <c r="AO529" s="135" t="n"/>
      <c r="AP529" s="135" t="n"/>
      <c r="AQ529" s="135" t="n"/>
      <c r="AR529" s="135" t="n"/>
      <c r="AS529" s="135" t="n"/>
      <c r="AT529" s="135" t="n"/>
      <c r="AU529" s="135" t="n"/>
      <c r="AV529" s="135" t="n"/>
      <c r="AW529" s="135" t="n"/>
      <c r="AX529" s="135" t="n"/>
      <c r="AY529" s="135" t="n"/>
      <c r="AZ529" s="135" t="n"/>
      <c r="BA529" s="135" t="n"/>
      <c r="BB529" s="135" t="n"/>
      <c r="BC529" s="135" t="n"/>
      <c r="BD529" s="135" t="n"/>
      <c r="BE529" s="135" t="n"/>
      <c r="BF529" s="135" t="n"/>
      <c r="BG529" s="135" t="n"/>
      <c r="BH529" s="135" t="n"/>
      <c r="BI529" s="135" t="n"/>
      <c r="BJ529" s="135" t="n"/>
      <c r="BK529" s="135" t="n"/>
      <c r="BL529" s="135" t="n"/>
      <c r="BM529" s="135" t="n"/>
      <c r="BN529" s="135" t="n"/>
      <c r="BO529" s="135" t="n"/>
      <c r="BP529" s="135" t="n"/>
      <c r="BQ529" s="135" t="n"/>
      <c r="BR529" s="135" t="n"/>
      <c r="BS529" s="135" t="n"/>
      <c r="BT529" s="135" t="n"/>
      <c r="BU529" s="135" t="n"/>
      <c r="BV529" s="135" t="n"/>
      <c r="BW529" s="135" t="n"/>
      <c r="BX529" s="135" t="n"/>
      <c r="BY529" s="135" t="n"/>
      <c r="BZ529" s="135" t="n"/>
      <c r="CA529" s="135" t="n"/>
      <c r="CB529" s="135" t="n"/>
      <c r="CC529" s="135" t="n"/>
      <c r="CD529" s="135" t="n"/>
      <c r="CE529" s="135" t="n"/>
      <c r="CF529" s="135" t="n"/>
      <c r="CG529" s="135" t="n"/>
      <c r="CH529" s="135" t="n"/>
      <c r="CI529" s="135" t="n"/>
      <c r="CJ529" s="135" t="n"/>
      <c r="CK529" s="135" t="n"/>
      <c r="CL529" s="135" t="n"/>
      <c r="CM529" s="135" t="n"/>
      <c r="CN529" s="135" t="n"/>
      <c r="CO529" s="135" t="n"/>
      <c r="CP529" s="135" t="n"/>
      <c r="CQ529" s="135" t="n"/>
      <c r="CR529" s="135" t="n"/>
      <c r="CU529" s="36" t="n"/>
      <c r="CV529" s="36" t="n"/>
      <c r="CW529" s="36" t="n"/>
      <c r="CX529" s="36" t="n"/>
      <c r="CY529" s="36" t="n"/>
      <c r="CZ529" s="36" t="n"/>
      <c r="DA529" s="36" t="n"/>
      <c r="DB529" s="36" t="n"/>
      <c r="DC529" s="36" t="n"/>
      <c r="DD529" s="36" t="n"/>
      <c r="DE529" s="36" t="n"/>
      <c r="DF529" s="36" t="n"/>
      <c r="DG529" s="36" t="n"/>
      <c r="DH529" s="36" t="n"/>
      <c r="DI529" s="36" t="n"/>
      <c r="DJ529" s="36" t="n"/>
      <c r="DK529" s="36" t="n"/>
      <c r="DL529" s="36" t="n"/>
      <c r="DM529" s="36" t="n"/>
      <c r="DN529" s="36" t="n"/>
      <c r="DO529" s="36" t="n"/>
      <c r="DP529" s="36" t="n"/>
      <c r="DQ529" s="36" t="n"/>
      <c r="DR529" s="36" t="n"/>
      <c r="DS529" s="36" t="n"/>
      <c r="DT529" s="36" t="n"/>
      <c r="DU529" s="36" t="n"/>
      <c r="DV529" s="36" t="n"/>
      <c r="DW529" s="36" t="n"/>
      <c r="DX529" s="36" t="n"/>
      <c r="DY529" s="36" t="n"/>
      <c r="DZ529" s="36" t="n"/>
      <c r="EA529" s="36" t="n"/>
      <c r="EB529" s="36" t="n"/>
      <c r="EC529" s="36" t="n"/>
      <c r="ED529" s="36" t="n"/>
      <c r="EE529" s="36" t="n"/>
      <c r="EF529" s="36" t="n"/>
      <c r="EG529" s="36" t="n"/>
      <c r="EH529" s="36" t="n"/>
      <c r="EI529" s="36" t="n"/>
      <c r="EJ529" s="36" t="n"/>
      <c r="EK529" s="36" t="n"/>
      <c r="EL529" s="36" t="n"/>
      <c r="EM529" s="36" t="n"/>
      <c r="EN529" s="36" t="n"/>
    </row>
    <row r="530">
      <c r="A530" s="36" t="n"/>
      <c r="B530" s="36" t="n"/>
      <c r="C530" s="144" t="n"/>
      <c r="D530" s="144" t="n"/>
      <c r="E530" s="135" t="n"/>
      <c r="F530" s="135" t="n"/>
      <c r="G530" s="135" t="n"/>
      <c r="H530" s="135" t="n"/>
      <c r="I530" s="135" t="n"/>
      <c r="J530" s="135" t="n"/>
      <c r="K530" s="135" t="n"/>
      <c r="L530" s="135" t="n"/>
      <c r="M530" s="135" t="n"/>
      <c r="N530" s="135" t="n"/>
      <c r="O530" s="135" t="n"/>
      <c r="P530" s="135" t="n"/>
      <c r="Q530" s="135" t="n"/>
      <c r="R530" s="135" t="n"/>
      <c r="S530" s="135" t="n"/>
      <c r="T530" s="135" t="n"/>
      <c r="U530" s="135" t="n"/>
      <c r="V530" s="135" t="n"/>
      <c r="W530" s="135" t="n"/>
      <c r="X530" s="135" t="n"/>
      <c r="Y530" s="135" t="n"/>
      <c r="Z530" s="135" t="n"/>
      <c r="AA530" s="135" t="n"/>
      <c r="AB530" s="135" t="n"/>
      <c r="AC530" s="135" t="n"/>
      <c r="AD530" s="135" t="n"/>
      <c r="AE530" s="135" t="n"/>
      <c r="AF530" s="135" t="n"/>
      <c r="AG530" s="135" t="n"/>
      <c r="AH530" s="135" t="n"/>
      <c r="AI530" s="135" t="n"/>
      <c r="AJ530" s="135" t="n"/>
      <c r="AK530" s="135" t="n"/>
      <c r="AL530" s="135" t="n"/>
      <c r="AM530" s="135" t="n"/>
      <c r="AN530" s="135" t="n"/>
      <c r="AO530" s="135" t="n"/>
      <c r="AP530" s="135" t="n"/>
      <c r="AQ530" s="135" t="n"/>
      <c r="AR530" s="135" t="n"/>
      <c r="AS530" s="135" t="n"/>
      <c r="AT530" s="135" t="n"/>
      <c r="AU530" s="135" t="n"/>
      <c r="AV530" s="135" t="n"/>
      <c r="AW530" s="135" t="n"/>
      <c r="AX530" s="135" t="n"/>
      <c r="AY530" s="135" t="n"/>
      <c r="AZ530" s="135" t="n"/>
      <c r="BA530" s="135" t="n"/>
      <c r="BB530" s="135" t="n"/>
      <c r="BC530" s="135" t="n"/>
      <c r="BD530" s="135" t="n"/>
      <c r="BE530" s="135" t="n"/>
      <c r="BF530" s="135" t="n"/>
      <c r="BG530" s="135" t="n"/>
      <c r="BH530" s="135" t="n"/>
      <c r="BI530" s="135" t="n"/>
      <c r="BJ530" s="135" t="n"/>
      <c r="BK530" s="135" t="n"/>
      <c r="BL530" s="135" t="n"/>
      <c r="BM530" s="135" t="n"/>
      <c r="BN530" s="135" t="n"/>
      <c r="BO530" s="135" t="n"/>
      <c r="BP530" s="135" t="n"/>
      <c r="BQ530" s="135" t="n"/>
      <c r="BR530" s="135" t="n"/>
      <c r="BS530" s="135" t="n"/>
      <c r="BT530" s="135" t="n"/>
      <c r="BU530" s="135" t="n"/>
      <c r="BV530" s="135" t="n"/>
      <c r="BW530" s="135" t="n"/>
      <c r="BX530" s="135" t="n"/>
      <c r="BY530" s="135" t="n"/>
      <c r="BZ530" s="135" t="n"/>
      <c r="CA530" s="135" t="n"/>
      <c r="CB530" s="135" t="n"/>
      <c r="CC530" s="135" t="n"/>
      <c r="CD530" s="135" t="n"/>
      <c r="CE530" s="135" t="n"/>
      <c r="CF530" s="135" t="n"/>
      <c r="CG530" s="135" t="n"/>
      <c r="CH530" s="135" t="n"/>
      <c r="CI530" s="135" t="n"/>
      <c r="CJ530" s="135" t="n"/>
      <c r="CK530" s="135" t="n"/>
      <c r="CL530" s="135" t="n"/>
      <c r="CM530" s="135" t="n"/>
      <c r="CN530" s="135" t="n"/>
      <c r="CO530" s="135" t="n"/>
      <c r="CP530" s="135" t="n"/>
      <c r="CQ530" s="135" t="n"/>
      <c r="CR530" s="135" t="n"/>
      <c r="CU530" s="36" t="n"/>
      <c r="CV530" s="36" t="n"/>
      <c r="CW530" s="36" t="n"/>
      <c r="CX530" s="36" t="n"/>
      <c r="CY530" s="36" t="n"/>
      <c r="CZ530" s="36" t="n"/>
      <c r="DA530" s="36" t="n"/>
      <c r="DB530" s="36" t="n"/>
      <c r="DC530" s="36" t="n"/>
      <c r="DD530" s="36" t="n"/>
      <c r="DE530" s="36" t="n"/>
      <c r="DF530" s="36" t="n"/>
      <c r="DG530" s="36" t="n"/>
      <c r="DH530" s="36" t="n"/>
      <c r="DI530" s="36" t="n"/>
      <c r="DJ530" s="36" t="n"/>
      <c r="DK530" s="36" t="n"/>
      <c r="DL530" s="36" t="n"/>
      <c r="DM530" s="36" t="n"/>
      <c r="DN530" s="36" t="n"/>
      <c r="DO530" s="36" t="n"/>
      <c r="DP530" s="36" t="n"/>
      <c r="DQ530" s="36" t="n"/>
      <c r="DR530" s="36" t="n"/>
      <c r="DS530" s="36" t="n"/>
      <c r="DT530" s="36" t="n"/>
      <c r="DU530" s="36" t="n"/>
      <c r="DV530" s="36" t="n"/>
      <c r="DW530" s="36" t="n"/>
      <c r="DX530" s="36" t="n"/>
      <c r="DY530" s="36" t="n"/>
      <c r="DZ530" s="36" t="n"/>
      <c r="EA530" s="36" t="n"/>
      <c r="EB530" s="36" t="n"/>
      <c r="EC530" s="36" t="n"/>
      <c r="ED530" s="36" t="n"/>
      <c r="EE530" s="36" t="n"/>
      <c r="EF530" s="36" t="n"/>
      <c r="EG530" s="36" t="n"/>
      <c r="EH530" s="36" t="n"/>
      <c r="EI530" s="36" t="n"/>
      <c r="EJ530" s="36" t="n"/>
      <c r="EK530" s="36" t="n"/>
      <c r="EL530" s="36" t="n"/>
      <c r="EM530" s="36" t="n"/>
      <c r="EN530" s="36" t="n"/>
    </row>
    <row r="531">
      <c r="A531" s="36" t="n"/>
      <c r="B531" s="36" t="n"/>
      <c r="C531" s="144" t="n"/>
      <c r="D531" s="144" t="n"/>
      <c r="E531" s="135" t="n"/>
      <c r="F531" s="135" t="n"/>
      <c r="G531" s="135" t="n"/>
      <c r="H531" s="135" t="n"/>
      <c r="I531" s="135" t="n"/>
      <c r="J531" s="135" t="n"/>
      <c r="K531" s="135" t="n"/>
      <c r="L531" s="135" t="n"/>
      <c r="M531" s="135" t="n"/>
      <c r="N531" s="135" t="n"/>
      <c r="O531" s="135" t="n"/>
      <c r="P531" s="135" t="n"/>
      <c r="Q531" s="135" t="n"/>
      <c r="R531" s="135" t="n"/>
      <c r="S531" s="135" t="n"/>
      <c r="T531" s="135" t="n"/>
      <c r="U531" s="135" t="n"/>
      <c r="V531" s="135" t="n"/>
      <c r="W531" s="135" t="n"/>
      <c r="X531" s="135" t="n"/>
      <c r="Y531" s="135" t="n"/>
      <c r="Z531" s="135" t="n"/>
      <c r="AA531" s="135" t="n"/>
      <c r="AB531" s="135" t="n"/>
      <c r="AC531" s="135" t="n"/>
      <c r="AD531" s="135" t="n"/>
      <c r="AE531" s="135" t="n"/>
      <c r="AF531" s="135" t="n"/>
      <c r="AG531" s="135" t="n"/>
      <c r="AH531" s="135" t="n"/>
      <c r="AI531" s="135" t="n"/>
      <c r="AJ531" s="135" t="n"/>
      <c r="AK531" s="135" t="n"/>
      <c r="AL531" s="135" t="n"/>
      <c r="AM531" s="135" t="n"/>
      <c r="AN531" s="135" t="n"/>
      <c r="AO531" s="135" t="n"/>
      <c r="AP531" s="135" t="n"/>
      <c r="AQ531" s="135" t="n"/>
      <c r="AR531" s="135" t="n"/>
      <c r="AS531" s="135" t="n"/>
      <c r="AT531" s="135" t="n"/>
      <c r="AU531" s="135" t="n"/>
      <c r="AV531" s="135" t="n"/>
      <c r="AW531" s="135" t="n"/>
      <c r="AX531" s="135" t="n"/>
      <c r="AY531" s="135" t="n"/>
      <c r="AZ531" s="135" t="n"/>
      <c r="BA531" s="135" t="n"/>
      <c r="BB531" s="135" t="n"/>
      <c r="BC531" s="135" t="n"/>
      <c r="BD531" s="135" t="n"/>
      <c r="BE531" s="135" t="n"/>
      <c r="BF531" s="135" t="n"/>
      <c r="BG531" s="135" t="n"/>
      <c r="BH531" s="135" t="n"/>
      <c r="BI531" s="135" t="n"/>
      <c r="BJ531" s="135" t="n"/>
      <c r="BK531" s="135" t="n"/>
      <c r="BL531" s="135" t="n"/>
      <c r="BM531" s="135" t="n"/>
      <c r="BN531" s="135" t="n"/>
      <c r="BO531" s="135" t="n"/>
      <c r="BP531" s="135" t="n"/>
      <c r="BQ531" s="135" t="n"/>
      <c r="BR531" s="135" t="n"/>
      <c r="BS531" s="135" t="n"/>
      <c r="BT531" s="135" t="n"/>
      <c r="BU531" s="135" t="n"/>
      <c r="BV531" s="135" t="n"/>
      <c r="BW531" s="135" t="n"/>
      <c r="BX531" s="135" t="n"/>
      <c r="BY531" s="135" t="n"/>
      <c r="BZ531" s="135" t="n"/>
      <c r="CA531" s="135" t="n"/>
      <c r="CB531" s="135" t="n"/>
      <c r="CC531" s="135" t="n"/>
      <c r="CD531" s="135" t="n"/>
      <c r="CE531" s="135" t="n"/>
      <c r="CF531" s="135" t="n"/>
      <c r="CG531" s="135" t="n"/>
      <c r="CH531" s="135" t="n"/>
      <c r="CI531" s="135" t="n"/>
      <c r="CJ531" s="135" t="n"/>
      <c r="CK531" s="135" t="n"/>
      <c r="CL531" s="135" t="n"/>
      <c r="CM531" s="135" t="n"/>
      <c r="CN531" s="135" t="n"/>
      <c r="CO531" s="135" t="n"/>
      <c r="CP531" s="135" t="n"/>
      <c r="CQ531" s="135" t="n"/>
      <c r="CR531" s="135" t="n"/>
      <c r="CU531" s="36" t="n"/>
      <c r="CV531" s="36" t="n"/>
      <c r="CW531" s="36" t="n"/>
      <c r="CX531" s="36" t="n"/>
      <c r="CY531" s="36" t="n"/>
      <c r="CZ531" s="36" t="n"/>
      <c r="DA531" s="36" t="n"/>
      <c r="DB531" s="36" t="n"/>
      <c r="DC531" s="36" t="n"/>
      <c r="DD531" s="36" t="n"/>
      <c r="DE531" s="36" t="n"/>
      <c r="DF531" s="36" t="n"/>
      <c r="DG531" s="36" t="n"/>
      <c r="DH531" s="36" t="n"/>
      <c r="DI531" s="36" t="n"/>
      <c r="DJ531" s="36" t="n"/>
      <c r="DK531" s="36" t="n"/>
      <c r="DL531" s="36" t="n"/>
      <c r="DM531" s="36" t="n"/>
      <c r="DN531" s="36" t="n"/>
      <c r="DO531" s="36" t="n"/>
      <c r="DP531" s="36" t="n"/>
      <c r="DQ531" s="36" t="n"/>
      <c r="DR531" s="36" t="n"/>
      <c r="DS531" s="36" t="n"/>
      <c r="DT531" s="36" t="n"/>
      <c r="DU531" s="36" t="n"/>
      <c r="DV531" s="36" t="n"/>
      <c r="DW531" s="36" t="n"/>
      <c r="DX531" s="36" t="n"/>
      <c r="DY531" s="36" t="n"/>
      <c r="DZ531" s="36" t="n"/>
      <c r="EA531" s="36" t="n"/>
      <c r="EB531" s="36" t="n"/>
      <c r="EC531" s="36" t="n"/>
      <c r="ED531" s="36" t="n"/>
      <c r="EE531" s="36" t="n"/>
      <c r="EF531" s="36" t="n"/>
      <c r="EG531" s="36" t="n"/>
      <c r="EH531" s="36" t="n"/>
      <c r="EI531" s="36" t="n"/>
      <c r="EJ531" s="36" t="n"/>
      <c r="EK531" s="36" t="n"/>
      <c r="EL531" s="36" t="n"/>
      <c r="EM531" s="36" t="n"/>
      <c r="EN531" s="36" t="n"/>
    </row>
    <row r="532">
      <c r="A532" s="36" t="n"/>
      <c r="B532" s="36" t="n"/>
      <c r="C532" s="144" t="n"/>
      <c r="D532" s="144" t="n"/>
      <c r="E532" s="135" t="n"/>
      <c r="F532" s="135" t="n"/>
      <c r="G532" s="135" t="n"/>
      <c r="H532" s="135" t="n"/>
      <c r="I532" s="135" t="n"/>
      <c r="J532" s="135" t="n"/>
      <c r="K532" s="135" t="n"/>
      <c r="L532" s="135" t="n"/>
      <c r="M532" s="135" t="n"/>
      <c r="N532" s="135" t="n"/>
      <c r="O532" s="135" t="n"/>
      <c r="P532" s="135" t="n"/>
      <c r="Q532" s="135" t="n"/>
      <c r="R532" s="135" t="n"/>
      <c r="S532" s="135" t="n"/>
      <c r="T532" s="135" t="n"/>
      <c r="U532" s="135" t="n"/>
      <c r="V532" s="135" t="n"/>
      <c r="W532" s="135" t="n"/>
      <c r="X532" s="135" t="n"/>
      <c r="Y532" s="135" t="n"/>
      <c r="Z532" s="135" t="n"/>
      <c r="AA532" s="135" t="n"/>
      <c r="AB532" s="135" t="n"/>
      <c r="AC532" s="135" t="n"/>
      <c r="AD532" s="135" t="n"/>
      <c r="AE532" s="135" t="n"/>
      <c r="AF532" s="135" t="n"/>
      <c r="AG532" s="135" t="n"/>
      <c r="AH532" s="135" t="n"/>
      <c r="AI532" s="135" t="n"/>
      <c r="AJ532" s="135" t="n"/>
      <c r="AK532" s="135" t="n"/>
      <c r="AL532" s="135" t="n"/>
      <c r="AM532" s="135" t="n"/>
      <c r="AN532" s="135" t="n"/>
      <c r="AO532" s="135" t="n"/>
      <c r="AP532" s="135" t="n"/>
      <c r="AQ532" s="135" t="n"/>
      <c r="AR532" s="135" t="n"/>
      <c r="AS532" s="135" t="n"/>
      <c r="AT532" s="135" t="n"/>
      <c r="AU532" s="135" t="n"/>
      <c r="AV532" s="135" t="n"/>
      <c r="AW532" s="135" t="n"/>
      <c r="AX532" s="135" t="n"/>
      <c r="AY532" s="135" t="n"/>
      <c r="AZ532" s="135" t="n"/>
      <c r="BA532" s="135" t="n"/>
      <c r="BB532" s="135" t="n"/>
      <c r="BC532" s="135" t="n"/>
      <c r="BD532" s="135" t="n"/>
      <c r="BE532" s="135" t="n"/>
      <c r="BF532" s="135" t="n"/>
      <c r="BG532" s="135" t="n"/>
      <c r="BH532" s="135" t="n"/>
      <c r="BI532" s="135" t="n"/>
      <c r="BJ532" s="135" t="n"/>
      <c r="BK532" s="135" t="n"/>
      <c r="BL532" s="135" t="n"/>
      <c r="BM532" s="135" t="n"/>
      <c r="BN532" s="135" t="n"/>
      <c r="BO532" s="135" t="n"/>
      <c r="BP532" s="135" t="n"/>
      <c r="BQ532" s="135" t="n"/>
      <c r="BR532" s="135" t="n"/>
      <c r="BS532" s="135" t="n"/>
      <c r="BT532" s="135" t="n"/>
      <c r="BU532" s="135" t="n"/>
      <c r="BV532" s="135" t="n"/>
      <c r="BW532" s="135" t="n"/>
      <c r="BX532" s="135" t="n"/>
      <c r="BY532" s="135" t="n"/>
      <c r="BZ532" s="135" t="n"/>
      <c r="CA532" s="135" t="n"/>
      <c r="CB532" s="135" t="n"/>
      <c r="CC532" s="135" t="n"/>
      <c r="CD532" s="135" t="n"/>
      <c r="CE532" s="135" t="n"/>
      <c r="CF532" s="135" t="n"/>
      <c r="CG532" s="135" t="n"/>
      <c r="CH532" s="135" t="n"/>
      <c r="CI532" s="135" t="n"/>
      <c r="CJ532" s="135" t="n"/>
      <c r="CK532" s="135" t="n"/>
      <c r="CL532" s="135" t="n"/>
      <c r="CM532" s="135" t="n"/>
      <c r="CN532" s="135" t="n"/>
      <c r="CO532" s="135" t="n"/>
      <c r="CP532" s="135" t="n"/>
      <c r="CQ532" s="135" t="n"/>
      <c r="CR532" s="135" t="n"/>
      <c r="CU532" s="36" t="n"/>
      <c r="CV532" s="36" t="n"/>
      <c r="CW532" s="36" t="n"/>
      <c r="CX532" s="36" t="n"/>
      <c r="CY532" s="36" t="n"/>
      <c r="CZ532" s="36" t="n"/>
      <c r="DA532" s="36" t="n"/>
      <c r="DB532" s="36" t="n"/>
      <c r="DC532" s="36" t="n"/>
      <c r="DD532" s="36" t="n"/>
      <c r="DE532" s="36" t="n"/>
      <c r="DF532" s="36" t="n"/>
      <c r="DG532" s="36" t="n"/>
      <c r="DH532" s="36" t="n"/>
      <c r="DI532" s="36" t="n"/>
      <c r="DJ532" s="36" t="n"/>
      <c r="DK532" s="36" t="n"/>
      <c r="DL532" s="36" t="n"/>
      <c r="DM532" s="36" t="n"/>
      <c r="DN532" s="36" t="n"/>
      <c r="DO532" s="36" t="n"/>
      <c r="DP532" s="36" t="n"/>
      <c r="DQ532" s="36" t="n"/>
      <c r="DR532" s="36" t="n"/>
      <c r="DS532" s="36" t="n"/>
      <c r="DT532" s="36" t="n"/>
      <c r="DU532" s="36" t="n"/>
      <c r="DV532" s="36" t="n"/>
      <c r="DW532" s="36" t="n"/>
      <c r="DX532" s="36" t="n"/>
      <c r="DY532" s="36" t="n"/>
      <c r="DZ532" s="36" t="n"/>
      <c r="EA532" s="36" t="n"/>
      <c r="EB532" s="36" t="n"/>
      <c r="EC532" s="36" t="n"/>
      <c r="ED532" s="36" t="n"/>
      <c r="EE532" s="36" t="n"/>
      <c r="EF532" s="36" t="n"/>
      <c r="EG532" s="36" t="n"/>
      <c r="EH532" s="36" t="n"/>
      <c r="EI532" s="36" t="n"/>
      <c r="EJ532" s="36" t="n"/>
      <c r="EK532" s="36" t="n"/>
      <c r="EL532" s="36" t="n"/>
      <c r="EM532" s="36" t="n"/>
      <c r="EN532" s="36" t="n"/>
    </row>
    <row r="533">
      <c r="A533" s="36" t="n"/>
      <c r="B533" s="36" t="n"/>
      <c r="C533" s="144" t="n"/>
      <c r="D533" s="144" t="n"/>
      <c r="E533" s="135" t="n"/>
      <c r="F533" s="135" t="n"/>
      <c r="G533" s="135" t="n"/>
      <c r="H533" s="135" t="n"/>
      <c r="I533" s="135" t="n"/>
      <c r="J533" s="135" t="n"/>
      <c r="K533" s="135" t="n"/>
      <c r="L533" s="135" t="n"/>
      <c r="M533" s="135" t="n"/>
      <c r="N533" s="135" t="n"/>
      <c r="O533" s="135" t="n"/>
      <c r="P533" s="135" t="n"/>
      <c r="Q533" s="135" t="n"/>
      <c r="R533" s="135" t="n"/>
      <c r="S533" s="135" t="n"/>
      <c r="T533" s="135" t="n"/>
      <c r="U533" s="135" t="n"/>
      <c r="V533" s="135" t="n"/>
      <c r="W533" s="135" t="n"/>
      <c r="X533" s="135" t="n"/>
      <c r="Y533" s="135" t="n"/>
      <c r="Z533" s="135" t="n"/>
      <c r="AA533" s="135" t="n"/>
      <c r="AB533" s="135" t="n"/>
      <c r="AC533" s="135" t="n"/>
      <c r="AD533" s="135" t="n"/>
      <c r="AE533" s="135" t="n"/>
      <c r="AF533" s="135" t="n"/>
      <c r="AG533" s="135" t="n"/>
      <c r="AH533" s="135" t="n"/>
      <c r="AI533" s="135" t="n"/>
      <c r="AJ533" s="135" t="n"/>
      <c r="AK533" s="135" t="n"/>
      <c r="AL533" s="135" t="n"/>
      <c r="AM533" s="135" t="n"/>
      <c r="AN533" s="135" t="n"/>
      <c r="AO533" s="135" t="n"/>
      <c r="AP533" s="135" t="n"/>
      <c r="AQ533" s="135" t="n"/>
      <c r="AR533" s="135" t="n"/>
      <c r="AS533" s="135" t="n"/>
      <c r="AT533" s="135" t="n"/>
      <c r="AU533" s="135" t="n"/>
      <c r="AV533" s="135" t="n"/>
      <c r="AW533" s="135" t="n"/>
      <c r="AX533" s="135" t="n"/>
      <c r="AY533" s="135" t="n"/>
      <c r="AZ533" s="135" t="n"/>
      <c r="BA533" s="135" t="n"/>
      <c r="BB533" s="135" t="n"/>
      <c r="BC533" s="135" t="n"/>
      <c r="BD533" s="135" t="n"/>
      <c r="BE533" s="135" t="n"/>
      <c r="BF533" s="135" t="n"/>
      <c r="BG533" s="135" t="n"/>
      <c r="BH533" s="135" t="n"/>
      <c r="BI533" s="135" t="n"/>
      <c r="BJ533" s="135" t="n"/>
      <c r="BK533" s="135" t="n"/>
      <c r="BL533" s="135" t="n"/>
      <c r="BM533" s="135" t="n"/>
      <c r="BN533" s="135" t="n"/>
      <c r="BO533" s="135" t="n"/>
      <c r="BP533" s="135" t="n"/>
      <c r="BQ533" s="135" t="n"/>
      <c r="BR533" s="135" t="n"/>
      <c r="BS533" s="135" t="n"/>
      <c r="BT533" s="135" t="n"/>
      <c r="BU533" s="135" t="n"/>
      <c r="BV533" s="135" t="n"/>
      <c r="BW533" s="135" t="n"/>
      <c r="BX533" s="135" t="n"/>
      <c r="BY533" s="135" t="n"/>
      <c r="BZ533" s="135" t="n"/>
      <c r="CA533" s="135" t="n"/>
      <c r="CB533" s="135" t="n"/>
      <c r="CC533" s="135" t="n"/>
      <c r="CD533" s="135" t="n"/>
      <c r="CE533" s="135" t="n"/>
      <c r="CF533" s="135" t="n"/>
      <c r="CG533" s="135" t="n"/>
      <c r="CH533" s="135" t="n"/>
      <c r="CI533" s="135" t="n"/>
      <c r="CJ533" s="135" t="n"/>
      <c r="CK533" s="135" t="n"/>
      <c r="CL533" s="135" t="n"/>
      <c r="CM533" s="135" t="n"/>
      <c r="CN533" s="135" t="n"/>
      <c r="CO533" s="135" t="n"/>
      <c r="CP533" s="135" t="n"/>
      <c r="CQ533" s="135" t="n"/>
      <c r="CR533" s="135" t="n"/>
      <c r="CU533" s="36" t="n"/>
      <c r="CV533" s="36" t="n"/>
      <c r="CW533" s="36" t="n"/>
      <c r="CX533" s="36" t="n"/>
      <c r="CY533" s="36" t="n"/>
      <c r="CZ533" s="36" t="n"/>
      <c r="DA533" s="36" t="n"/>
      <c r="DB533" s="36" t="n"/>
      <c r="DC533" s="36" t="n"/>
      <c r="DD533" s="36" t="n"/>
      <c r="DE533" s="36" t="n"/>
      <c r="DF533" s="36" t="n"/>
      <c r="DG533" s="36" t="n"/>
      <c r="DH533" s="36" t="n"/>
      <c r="DI533" s="36" t="n"/>
      <c r="DJ533" s="36" t="n"/>
      <c r="DK533" s="36" t="n"/>
      <c r="DL533" s="36" t="n"/>
      <c r="DM533" s="36" t="n"/>
      <c r="DN533" s="36" t="n"/>
      <c r="DO533" s="36" t="n"/>
      <c r="DP533" s="36" t="n"/>
      <c r="DQ533" s="36" t="n"/>
      <c r="DR533" s="36" t="n"/>
      <c r="DS533" s="36" t="n"/>
      <c r="DT533" s="36" t="n"/>
      <c r="DU533" s="36" t="n"/>
      <c r="DV533" s="36" t="n"/>
      <c r="DW533" s="36" t="n"/>
      <c r="DX533" s="36" t="n"/>
      <c r="DY533" s="36" t="n"/>
      <c r="DZ533" s="36" t="n"/>
      <c r="EA533" s="36" t="n"/>
      <c r="EB533" s="36" t="n"/>
      <c r="EC533" s="36" t="n"/>
      <c r="ED533" s="36" t="n"/>
      <c r="EE533" s="36" t="n"/>
      <c r="EF533" s="36" t="n"/>
      <c r="EG533" s="36" t="n"/>
      <c r="EH533" s="36" t="n"/>
      <c r="EI533" s="36" t="n"/>
      <c r="EJ533" s="36" t="n"/>
      <c r="EK533" s="36" t="n"/>
      <c r="EL533" s="36" t="n"/>
      <c r="EM533" s="36" t="n"/>
      <c r="EN533" s="36" t="n"/>
    </row>
    <row r="534">
      <c r="A534" s="36" t="n"/>
      <c r="B534" s="36" t="n"/>
      <c r="C534" s="144" t="n"/>
      <c r="D534" s="144" t="n"/>
      <c r="E534" s="135" t="n"/>
      <c r="F534" s="135" t="n"/>
      <c r="G534" s="135" t="n"/>
      <c r="H534" s="135" t="n"/>
      <c r="I534" s="135" t="n"/>
      <c r="J534" s="135" t="n"/>
      <c r="K534" s="135" t="n"/>
      <c r="L534" s="135" t="n"/>
      <c r="M534" s="135" t="n"/>
      <c r="N534" s="135" t="n"/>
      <c r="O534" s="135" t="n"/>
      <c r="P534" s="135" t="n"/>
      <c r="Q534" s="135" t="n"/>
      <c r="R534" s="135" t="n"/>
      <c r="S534" s="135" t="n"/>
      <c r="T534" s="135" t="n"/>
      <c r="U534" s="135" t="n"/>
      <c r="V534" s="135" t="n"/>
      <c r="W534" s="135" t="n"/>
      <c r="X534" s="135" t="n"/>
      <c r="Y534" s="135" t="n"/>
      <c r="Z534" s="135" t="n"/>
      <c r="AA534" s="135" t="n"/>
      <c r="AB534" s="135" t="n"/>
      <c r="AC534" s="135" t="n"/>
      <c r="AD534" s="135" t="n"/>
      <c r="AE534" s="135" t="n"/>
      <c r="AF534" s="135" t="n"/>
      <c r="AG534" s="135" t="n"/>
      <c r="AH534" s="135" t="n"/>
      <c r="AI534" s="135" t="n"/>
      <c r="AJ534" s="135" t="n"/>
      <c r="AK534" s="135" t="n"/>
      <c r="AL534" s="135" t="n"/>
      <c r="AM534" s="135" t="n"/>
      <c r="AN534" s="135" t="n"/>
      <c r="AO534" s="135" t="n"/>
      <c r="AP534" s="135" t="n"/>
      <c r="AQ534" s="135" t="n"/>
      <c r="AR534" s="135" t="n"/>
      <c r="AS534" s="135" t="n"/>
      <c r="AT534" s="135" t="n"/>
      <c r="AU534" s="135" t="n"/>
      <c r="AV534" s="135" t="n"/>
      <c r="AW534" s="135" t="n"/>
      <c r="AX534" s="135" t="n"/>
      <c r="AY534" s="135" t="n"/>
      <c r="AZ534" s="135" t="n"/>
      <c r="BA534" s="135" t="n"/>
      <c r="BB534" s="135" t="n"/>
      <c r="BC534" s="135" t="n"/>
      <c r="BD534" s="135" t="n"/>
      <c r="BE534" s="135" t="n"/>
      <c r="BF534" s="135" t="n"/>
      <c r="BG534" s="135" t="n"/>
      <c r="BH534" s="135" t="n"/>
      <c r="BI534" s="135" t="n"/>
      <c r="BJ534" s="135" t="n"/>
      <c r="BK534" s="135" t="n"/>
      <c r="BL534" s="135" t="n"/>
      <c r="BM534" s="135" t="n"/>
      <c r="BN534" s="135" t="n"/>
      <c r="BO534" s="135" t="n"/>
      <c r="BP534" s="135" t="n"/>
      <c r="BQ534" s="135" t="n"/>
      <c r="BR534" s="135" t="n"/>
      <c r="BS534" s="135" t="n"/>
      <c r="BT534" s="135" t="n"/>
      <c r="BU534" s="135" t="n"/>
      <c r="BV534" s="135" t="n"/>
      <c r="BW534" s="135" t="n"/>
      <c r="BX534" s="135" t="n"/>
      <c r="BY534" s="135" t="n"/>
      <c r="BZ534" s="135" t="n"/>
      <c r="CA534" s="135" t="n"/>
      <c r="CB534" s="135" t="n"/>
      <c r="CC534" s="135" t="n"/>
      <c r="CD534" s="135" t="n"/>
      <c r="CE534" s="135" t="n"/>
      <c r="CF534" s="135" t="n"/>
      <c r="CG534" s="135" t="n"/>
      <c r="CH534" s="135" t="n"/>
      <c r="CI534" s="135" t="n"/>
      <c r="CJ534" s="135" t="n"/>
      <c r="CK534" s="135" t="n"/>
      <c r="CL534" s="135" t="n"/>
      <c r="CM534" s="135" t="n"/>
      <c r="CN534" s="135" t="n"/>
      <c r="CO534" s="135" t="n"/>
      <c r="CP534" s="135" t="n"/>
      <c r="CQ534" s="135" t="n"/>
      <c r="CR534" s="135" t="n"/>
      <c r="CU534" s="36" t="n"/>
      <c r="CV534" s="36" t="n"/>
      <c r="CW534" s="36" t="n"/>
      <c r="CX534" s="36" t="n"/>
      <c r="CY534" s="36" t="n"/>
      <c r="CZ534" s="36" t="n"/>
      <c r="DA534" s="36" t="n"/>
      <c r="DB534" s="36" t="n"/>
      <c r="DC534" s="36" t="n"/>
      <c r="DD534" s="36" t="n"/>
      <c r="DE534" s="36" t="n"/>
      <c r="DF534" s="36" t="n"/>
      <c r="DG534" s="36" t="n"/>
      <c r="DH534" s="36" t="n"/>
      <c r="DI534" s="36" t="n"/>
      <c r="DJ534" s="36" t="n"/>
      <c r="DK534" s="36" t="n"/>
      <c r="DL534" s="36" t="n"/>
      <c r="DM534" s="36" t="n"/>
      <c r="DN534" s="36" t="n"/>
      <c r="DO534" s="36" t="n"/>
      <c r="DP534" s="36" t="n"/>
      <c r="DQ534" s="36" t="n"/>
      <c r="DR534" s="36" t="n"/>
      <c r="DS534" s="36" t="n"/>
      <c r="DT534" s="36" t="n"/>
      <c r="DU534" s="36" t="n"/>
      <c r="DV534" s="36" t="n"/>
      <c r="DW534" s="36" t="n"/>
      <c r="DX534" s="36" t="n"/>
      <c r="DY534" s="36" t="n"/>
      <c r="DZ534" s="36" t="n"/>
      <c r="EA534" s="36" t="n"/>
      <c r="EB534" s="36" t="n"/>
      <c r="EC534" s="36" t="n"/>
      <c r="ED534" s="36" t="n"/>
      <c r="EE534" s="36" t="n"/>
      <c r="EF534" s="36" t="n"/>
      <c r="EG534" s="36" t="n"/>
      <c r="EH534" s="36" t="n"/>
      <c r="EI534" s="36" t="n"/>
      <c r="EJ534" s="36" t="n"/>
      <c r="EK534" s="36" t="n"/>
      <c r="EL534" s="36" t="n"/>
      <c r="EM534" s="36" t="n"/>
      <c r="EN534" s="36" t="n"/>
    </row>
    <row r="535">
      <c r="A535" s="36" t="n"/>
      <c r="B535" s="36" t="n"/>
      <c r="C535" s="144" t="n"/>
      <c r="D535" s="144" t="n"/>
      <c r="E535" s="135" t="n"/>
      <c r="F535" s="135" t="n"/>
      <c r="G535" s="135" t="n"/>
      <c r="H535" s="135" t="n"/>
      <c r="I535" s="135" t="n"/>
      <c r="J535" s="135" t="n"/>
      <c r="K535" s="135" t="n"/>
      <c r="L535" s="135" t="n"/>
      <c r="M535" s="135" t="n"/>
      <c r="N535" s="135" t="n"/>
      <c r="O535" s="135" t="n"/>
      <c r="P535" s="135" t="n"/>
      <c r="Q535" s="135" t="n"/>
      <c r="R535" s="135" t="n"/>
      <c r="S535" s="135" t="n"/>
      <c r="T535" s="135" t="n"/>
      <c r="U535" s="135" t="n"/>
      <c r="V535" s="135" t="n"/>
      <c r="W535" s="135" t="n"/>
      <c r="X535" s="135" t="n"/>
      <c r="Y535" s="135" t="n"/>
      <c r="Z535" s="135" t="n"/>
      <c r="AA535" s="135" t="n"/>
      <c r="AB535" s="135" t="n"/>
      <c r="AC535" s="135" t="n"/>
      <c r="AD535" s="135" t="n"/>
      <c r="AE535" s="135" t="n"/>
      <c r="AF535" s="135" t="n"/>
      <c r="AG535" s="135" t="n"/>
      <c r="AH535" s="135" t="n"/>
      <c r="AI535" s="135" t="n"/>
      <c r="AJ535" s="135" t="n"/>
      <c r="AK535" s="135" t="n"/>
      <c r="AL535" s="135" t="n"/>
      <c r="AM535" s="135" t="n"/>
      <c r="AN535" s="135" t="n"/>
      <c r="AO535" s="135" t="n"/>
      <c r="AP535" s="135" t="n"/>
      <c r="AQ535" s="135" t="n"/>
      <c r="AR535" s="135" t="n"/>
      <c r="AS535" s="135" t="n"/>
      <c r="AT535" s="135" t="n"/>
      <c r="AU535" s="135" t="n"/>
      <c r="AV535" s="135" t="n"/>
      <c r="AW535" s="135" t="n"/>
      <c r="AX535" s="135" t="n"/>
      <c r="AY535" s="135" t="n"/>
      <c r="AZ535" s="135" t="n"/>
      <c r="BA535" s="135" t="n"/>
      <c r="BB535" s="135" t="n"/>
      <c r="BC535" s="135" t="n"/>
      <c r="BD535" s="135" t="n"/>
      <c r="BE535" s="135" t="n"/>
      <c r="BF535" s="135" t="n"/>
      <c r="BG535" s="135" t="n"/>
      <c r="BH535" s="135" t="n"/>
      <c r="BI535" s="135" t="n"/>
      <c r="BJ535" s="135" t="n"/>
      <c r="BK535" s="135" t="n"/>
      <c r="BL535" s="135" t="n"/>
      <c r="BM535" s="135" t="n"/>
      <c r="BN535" s="135" t="n"/>
      <c r="BO535" s="135" t="n"/>
      <c r="BP535" s="135" t="n"/>
      <c r="BQ535" s="135" t="n"/>
      <c r="BR535" s="135" t="n"/>
      <c r="BS535" s="135" t="n"/>
      <c r="BT535" s="135" t="n"/>
      <c r="BU535" s="135" t="n"/>
      <c r="BV535" s="135" t="n"/>
      <c r="BW535" s="135" t="n"/>
      <c r="BX535" s="135" t="n"/>
      <c r="BY535" s="135" t="n"/>
      <c r="BZ535" s="135" t="n"/>
      <c r="CA535" s="135" t="n"/>
      <c r="CB535" s="135" t="n"/>
      <c r="CC535" s="135" t="n"/>
      <c r="CD535" s="135" t="n"/>
      <c r="CE535" s="135" t="n"/>
      <c r="CF535" s="135" t="n"/>
      <c r="CG535" s="135" t="n"/>
      <c r="CH535" s="135" t="n"/>
      <c r="CI535" s="135" t="n"/>
      <c r="CJ535" s="135" t="n"/>
      <c r="CK535" s="135" t="n"/>
      <c r="CL535" s="135" t="n"/>
      <c r="CM535" s="135" t="n"/>
      <c r="CN535" s="135" t="n"/>
      <c r="CO535" s="135" t="n"/>
      <c r="CP535" s="135" t="n"/>
      <c r="CQ535" s="135" t="n"/>
      <c r="CR535" s="135" t="n"/>
      <c r="CU535" s="36" t="n"/>
      <c r="CV535" s="36" t="n"/>
      <c r="CW535" s="36" t="n"/>
      <c r="CX535" s="36" t="n"/>
      <c r="CY535" s="36" t="n"/>
      <c r="CZ535" s="36" t="n"/>
      <c r="DA535" s="36" t="n"/>
      <c r="DB535" s="36" t="n"/>
      <c r="DC535" s="36" t="n"/>
      <c r="DD535" s="36" t="n"/>
      <c r="DE535" s="36" t="n"/>
      <c r="DF535" s="36" t="n"/>
      <c r="DG535" s="36" t="n"/>
      <c r="DH535" s="36" t="n"/>
      <c r="DI535" s="36" t="n"/>
      <c r="DJ535" s="36" t="n"/>
      <c r="DK535" s="36" t="n"/>
      <c r="DL535" s="36" t="n"/>
      <c r="DM535" s="36" t="n"/>
      <c r="DN535" s="36" t="n"/>
      <c r="DO535" s="36" t="n"/>
      <c r="DP535" s="36" t="n"/>
      <c r="DQ535" s="36" t="n"/>
      <c r="DR535" s="36" t="n"/>
      <c r="DS535" s="36" t="n"/>
      <c r="DT535" s="36" t="n"/>
      <c r="DU535" s="36" t="n"/>
      <c r="DV535" s="36" t="n"/>
      <c r="DW535" s="36" t="n"/>
      <c r="DX535" s="36" t="n"/>
      <c r="DY535" s="36" t="n"/>
      <c r="DZ535" s="36" t="n"/>
      <c r="EA535" s="36" t="n"/>
      <c r="EB535" s="36" t="n"/>
      <c r="EC535" s="36" t="n"/>
      <c r="ED535" s="36" t="n"/>
      <c r="EE535" s="36" t="n"/>
      <c r="EF535" s="36" t="n"/>
      <c r="EG535" s="36" t="n"/>
      <c r="EH535" s="36" t="n"/>
      <c r="EI535" s="36" t="n"/>
      <c r="EJ535" s="36" t="n"/>
      <c r="EK535" s="36" t="n"/>
      <c r="EL535" s="36" t="n"/>
      <c r="EM535" s="36" t="n"/>
      <c r="EN535" s="36" t="n"/>
    </row>
    <row r="536">
      <c r="A536" s="36" t="n"/>
      <c r="B536" s="36" t="n"/>
      <c r="C536" s="144" t="n"/>
      <c r="D536" s="144" t="n"/>
      <c r="E536" s="135" t="n"/>
      <c r="F536" s="135" t="n"/>
      <c r="G536" s="135" t="n"/>
      <c r="H536" s="135" t="n"/>
      <c r="I536" s="135" t="n"/>
      <c r="J536" s="135" t="n"/>
      <c r="K536" s="135" t="n"/>
      <c r="L536" s="135" t="n"/>
      <c r="M536" s="135" t="n"/>
      <c r="N536" s="135" t="n"/>
      <c r="O536" s="135" t="n"/>
      <c r="P536" s="135" t="n"/>
      <c r="Q536" s="135" t="n"/>
      <c r="R536" s="135" t="n"/>
      <c r="S536" s="135" t="n"/>
      <c r="T536" s="135" t="n"/>
      <c r="U536" s="135" t="n"/>
      <c r="V536" s="135" t="n"/>
      <c r="W536" s="135" t="n"/>
      <c r="X536" s="135" t="n"/>
      <c r="Y536" s="135" t="n"/>
      <c r="Z536" s="135" t="n"/>
      <c r="AA536" s="135" t="n"/>
      <c r="AB536" s="135" t="n"/>
      <c r="AC536" s="135" t="n"/>
      <c r="AD536" s="135" t="n"/>
      <c r="AE536" s="135" t="n"/>
      <c r="AF536" s="135" t="n"/>
      <c r="AG536" s="135" t="n"/>
      <c r="AH536" s="135" t="n"/>
      <c r="AI536" s="135" t="n"/>
      <c r="AJ536" s="135" t="n"/>
      <c r="AK536" s="135" t="n"/>
      <c r="AL536" s="135" t="n"/>
      <c r="AM536" s="135" t="n"/>
      <c r="AN536" s="135" t="n"/>
      <c r="AO536" s="135" t="n"/>
      <c r="AP536" s="135" t="n"/>
      <c r="AQ536" s="135" t="n"/>
      <c r="AR536" s="135" t="n"/>
      <c r="AS536" s="135" t="n"/>
      <c r="AT536" s="135" t="n"/>
      <c r="AU536" s="135" t="n"/>
      <c r="AV536" s="135" t="n"/>
      <c r="AW536" s="135" t="n"/>
      <c r="AX536" s="135" t="n"/>
      <c r="AY536" s="135" t="n"/>
      <c r="AZ536" s="135" t="n"/>
      <c r="BA536" s="135" t="n"/>
      <c r="BB536" s="135" t="n"/>
      <c r="BC536" s="135" t="n"/>
      <c r="BD536" s="135" t="n"/>
      <c r="BE536" s="135" t="n"/>
      <c r="BF536" s="135" t="n"/>
      <c r="BG536" s="135" t="n"/>
      <c r="BH536" s="135" t="n"/>
      <c r="BI536" s="135" t="n"/>
      <c r="BJ536" s="135" t="n"/>
      <c r="BK536" s="135" t="n"/>
      <c r="BL536" s="135" t="n"/>
      <c r="BM536" s="135" t="n"/>
      <c r="BN536" s="135" t="n"/>
      <c r="BO536" s="135" t="n"/>
      <c r="BP536" s="135" t="n"/>
      <c r="BQ536" s="135" t="n"/>
      <c r="BR536" s="135" t="n"/>
      <c r="BS536" s="135" t="n"/>
      <c r="BT536" s="135" t="n"/>
      <c r="BU536" s="135" t="n"/>
      <c r="BV536" s="135" t="n"/>
      <c r="BW536" s="135" t="n"/>
      <c r="BX536" s="135" t="n"/>
      <c r="BY536" s="135" t="n"/>
      <c r="BZ536" s="135" t="n"/>
      <c r="CA536" s="135" t="n"/>
      <c r="CB536" s="135" t="n"/>
      <c r="CC536" s="135" t="n"/>
      <c r="CD536" s="135" t="n"/>
      <c r="CE536" s="135" t="n"/>
      <c r="CF536" s="135" t="n"/>
      <c r="CG536" s="135" t="n"/>
      <c r="CH536" s="135" t="n"/>
      <c r="CI536" s="135" t="n"/>
      <c r="CJ536" s="135" t="n"/>
      <c r="CK536" s="135" t="n"/>
      <c r="CL536" s="135" t="n"/>
      <c r="CM536" s="135" t="n"/>
      <c r="CN536" s="135" t="n"/>
      <c r="CO536" s="135" t="n"/>
      <c r="CP536" s="135" t="n"/>
      <c r="CQ536" s="135" t="n"/>
      <c r="CR536" s="135" t="n"/>
      <c r="CU536" s="36" t="n"/>
      <c r="CV536" s="36" t="n"/>
      <c r="CW536" s="36" t="n"/>
      <c r="CX536" s="36" t="n"/>
      <c r="CY536" s="36" t="n"/>
      <c r="CZ536" s="36" t="n"/>
      <c r="DA536" s="36" t="n"/>
      <c r="DB536" s="36" t="n"/>
      <c r="DC536" s="36" t="n"/>
      <c r="DD536" s="36" t="n"/>
      <c r="DE536" s="36" t="n"/>
      <c r="DF536" s="36" t="n"/>
      <c r="DG536" s="36" t="n"/>
      <c r="DH536" s="36" t="n"/>
      <c r="DI536" s="36" t="n"/>
      <c r="DJ536" s="36" t="n"/>
      <c r="DK536" s="36" t="n"/>
      <c r="DL536" s="36" t="n"/>
      <c r="DM536" s="36" t="n"/>
      <c r="DN536" s="36" t="n"/>
      <c r="DO536" s="36" t="n"/>
      <c r="DP536" s="36" t="n"/>
      <c r="DQ536" s="36" t="n"/>
      <c r="DR536" s="36" t="n"/>
      <c r="DS536" s="36" t="n"/>
      <c r="DT536" s="36" t="n"/>
      <c r="DU536" s="36" t="n"/>
      <c r="DV536" s="36" t="n"/>
      <c r="DW536" s="36" t="n"/>
      <c r="DX536" s="36" t="n"/>
      <c r="DY536" s="36" t="n"/>
      <c r="DZ536" s="36" t="n"/>
      <c r="EA536" s="36" t="n"/>
      <c r="EB536" s="36" t="n"/>
      <c r="EC536" s="36" t="n"/>
      <c r="ED536" s="36" t="n"/>
      <c r="EE536" s="36" t="n"/>
      <c r="EF536" s="36" t="n"/>
      <c r="EG536" s="36" t="n"/>
      <c r="EH536" s="36" t="n"/>
      <c r="EI536" s="36" t="n"/>
      <c r="EJ536" s="36" t="n"/>
      <c r="EK536" s="36" t="n"/>
      <c r="EL536" s="36" t="n"/>
      <c r="EM536" s="36" t="n"/>
      <c r="EN536" s="36" t="n"/>
    </row>
    <row r="537">
      <c r="A537" s="36" t="n"/>
      <c r="B537" s="36" t="n"/>
      <c r="C537" s="144" t="n"/>
      <c r="D537" s="144" t="n"/>
      <c r="E537" s="135" t="n"/>
      <c r="F537" s="135" t="n"/>
      <c r="G537" s="135" t="n"/>
      <c r="H537" s="135" t="n"/>
      <c r="I537" s="135" t="n"/>
      <c r="J537" s="135" t="n"/>
      <c r="K537" s="135" t="n"/>
      <c r="L537" s="135" t="n"/>
      <c r="M537" s="135" t="n"/>
      <c r="N537" s="135" t="n"/>
      <c r="O537" s="135" t="n"/>
      <c r="P537" s="135" t="n"/>
      <c r="Q537" s="135" t="n"/>
      <c r="R537" s="135" t="n"/>
      <c r="S537" s="135" t="n"/>
      <c r="T537" s="135" t="n"/>
      <c r="U537" s="135" t="n"/>
      <c r="V537" s="135" t="n"/>
      <c r="W537" s="135" t="n"/>
      <c r="X537" s="135" t="n"/>
      <c r="Y537" s="135" t="n"/>
      <c r="Z537" s="135" t="n"/>
      <c r="AA537" s="135" t="n"/>
      <c r="AB537" s="135" t="n"/>
      <c r="AC537" s="135" t="n"/>
      <c r="AD537" s="135" t="n"/>
      <c r="AE537" s="135" t="n"/>
      <c r="AF537" s="135" t="n"/>
      <c r="AG537" s="135" t="n"/>
      <c r="AH537" s="135" t="n"/>
      <c r="AI537" s="135" t="n"/>
      <c r="AJ537" s="135" t="n"/>
      <c r="AK537" s="135" t="n"/>
      <c r="AL537" s="135" t="n"/>
      <c r="AM537" s="135" t="n"/>
      <c r="AN537" s="135" t="n"/>
      <c r="AO537" s="135" t="n"/>
      <c r="AP537" s="135" t="n"/>
      <c r="AQ537" s="135" t="n"/>
      <c r="AR537" s="135" t="n"/>
      <c r="AS537" s="135" t="n"/>
      <c r="AT537" s="135" t="n"/>
      <c r="AU537" s="135" t="n"/>
      <c r="AV537" s="135" t="n"/>
      <c r="AW537" s="135" t="n"/>
      <c r="AX537" s="135" t="n"/>
      <c r="AY537" s="135" t="n"/>
      <c r="AZ537" s="135" t="n"/>
      <c r="BA537" s="135" t="n"/>
      <c r="BB537" s="135" t="n"/>
      <c r="BC537" s="135" t="n"/>
      <c r="BD537" s="135" t="n"/>
      <c r="BE537" s="135" t="n"/>
      <c r="BF537" s="135" t="n"/>
      <c r="BG537" s="135" t="n"/>
      <c r="BH537" s="135" t="n"/>
      <c r="BI537" s="135" t="n"/>
      <c r="BJ537" s="135" t="n"/>
      <c r="BK537" s="135" t="n"/>
      <c r="BL537" s="135" t="n"/>
      <c r="BM537" s="135" t="n"/>
      <c r="BN537" s="135" t="n"/>
      <c r="BO537" s="135" t="n"/>
      <c r="BP537" s="135" t="n"/>
      <c r="BQ537" s="135" t="n"/>
      <c r="BR537" s="135" t="n"/>
      <c r="BS537" s="135" t="n"/>
      <c r="BT537" s="135" t="n"/>
      <c r="BU537" s="135" t="n"/>
      <c r="BV537" s="135" t="n"/>
      <c r="BW537" s="135" t="n"/>
      <c r="BX537" s="135" t="n"/>
      <c r="BY537" s="135" t="n"/>
      <c r="BZ537" s="135" t="n"/>
      <c r="CA537" s="135" t="n"/>
      <c r="CB537" s="135" t="n"/>
      <c r="CC537" s="135" t="n"/>
      <c r="CD537" s="135" t="n"/>
      <c r="CE537" s="135" t="n"/>
      <c r="CF537" s="135" t="n"/>
      <c r="CG537" s="135" t="n"/>
      <c r="CH537" s="135" t="n"/>
      <c r="CI537" s="135" t="n"/>
      <c r="CJ537" s="135" t="n"/>
      <c r="CK537" s="135" t="n"/>
      <c r="CL537" s="135" t="n"/>
      <c r="CM537" s="135" t="n"/>
      <c r="CN537" s="135" t="n"/>
      <c r="CO537" s="135" t="n"/>
      <c r="CP537" s="135" t="n"/>
      <c r="CQ537" s="135" t="n"/>
      <c r="CR537" s="135" t="n"/>
      <c r="CU537" s="36" t="n"/>
      <c r="CV537" s="36" t="n"/>
      <c r="CW537" s="36" t="n"/>
      <c r="CX537" s="36" t="n"/>
      <c r="CY537" s="36" t="n"/>
      <c r="CZ537" s="36" t="n"/>
      <c r="DA537" s="36" t="n"/>
      <c r="DB537" s="36" t="n"/>
      <c r="DC537" s="36" t="n"/>
      <c r="DD537" s="36" t="n"/>
      <c r="DE537" s="36" t="n"/>
      <c r="DF537" s="36" t="n"/>
      <c r="DG537" s="36" t="n"/>
      <c r="DH537" s="36" t="n"/>
      <c r="DI537" s="36" t="n"/>
      <c r="DJ537" s="36" t="n"/>
      <c r="DK537" s="36" t="n"/>
      <c r="DL537" s="36" t="n"/>
      <c r="DM537" s="36" t="n"/>
      <c r="DN537" s="36" t="n"/>
      <c r="DO537" s="36" t="n"/>
      <c r="DP537" s="36" t="n"/>
      <c r="DQ537" s="36" t="n"/>
      <c r="DR537" s="36" t="n"/>
      <c r="DS537" s="36" t="n"/>
      <c r="DT537" s="36" t="n"/>
      <c r="DU537" s="36" t="n"/>
      <c r="DV537" s="36" t="n"/>
      <c r="DW537" s="36" t="n"/>
      <c r="DX537" s="36" t="n"/>
      <c r="DY537" s="36" t="n"/>
      <c r="DZ537" s="36" t="n"/>
      <c r="EA537" s="36" t="n"/>
      <c r="EB537" s="36" t="n"/>
      <c r="EC537" s="36" t="n"/>
      <c r="ED537" s="36" t="n"/>
      <c r="EE537" s="36" t="n"/>
      <c r="EF537" s="36" t="n"/>
      <c r="EG537" s="36" t="n"/>
      <c r="EH537" s="36" t="n"/>
      <c r="EI537" s="36" t="n"/>
      <c r="EJ537" s="36" t="n"/>
      <c r="EK537" s="36" t="n"/>
      <c r="EL537" s="36" t="n"/>
      <c r="EM537" s="36" t="n"/>
      <c r="EN537" s="36" t="n"/>
    </row>
    <row r="538">
      <c r="A538" s="36" t="n"/>
      <c r="B538" s="36" t="n"/>
      <c r="C538" s="144" t="n"/>
      <c r="D538" s="144" t="n"/>
      <c r="E538" s="135" t="n"/>
      <c r="F538" s="135" t="n"/>
      <c r="G538" s="135" t="n"/>
      <c r="H538" s="135" t="n"/>
      <c r="I538" s="135" t="n"/>
      <c r="J538" s="135" t="n"/>
      <c r="K538" s="135" t="n"/>
      <c r="L538" s="135" t="n"/>
      <c r="M538" s="135" t="n"/>
      <c r="N538" s="135" t="n"/>
      <c r="O538" s="135" t="n"/>
      <c r="P538" s="135" t="n"/>
      <c r="Q538" s="135" t="n"/>
      <c r="R538" s="135" t="n"/>
      <c r="S538" s="135" t="n"/>
      <c r="T538" s="135" t="n"/>
      <c r="U538" s="135" t="n"/>
      <c r="V538" s="135" t="n"/>
      <c r="W538" s="135" t="n"/>
      <c r="X538" s="135" t="n"/>
      <c r="Y538" s="135" t="n"/>
      <c r="Z538" s="135" t="n"/>
      <c r="AA538" s="135" t="n"/>
      <c r="AB538" s="135" t="n"/>
      <c r="AC538" s="135" t="n"/>
      <c r="AD538" s="135" t="n"/>
      <c r="AE538" s="135" t="n"/>
      <c r="AF538" s="135" t="n"/>
      <c r="AG538" s="135" t="n"/>
      <c r="AH538" s="135" t="n"/>
      <c r="AI538" s="135" t="n"/>
      <c r="AJ538" s="135" t="n"/>
      <c r="AK538" s="135" t="n"/>
      <c r="AL538" s="135" t="n"/>
      <c r="AM538" s="135" t="n"/>
      <c r="AN538" s="135" t="n"/>
      <c r="AO538" s="135" t="n"/>
      <c r="AP538" s="135" t="n"/>
      <c r="AQ538" s="135" t="n"/>
      <c r="AR538" s="135" t="n"/>
      <c r="AS538" s="135" t="n"/>
      <c r="AT538" s="135" t="n"/>
      <c r="AU538" s="135" t="n"/>
      <c r="AV538" s="135" t="n"/>
      <c r="AW538" s="135" t="n"/>
      <c r="AX538" s="135" t="n"/>
      <c r="AY538" s="135" t="n"/>
      <c r="AZ538" s="135" t="n"/>
      <c r="BA538" s="135" t="n"/>
      <c r="BB538" s="135" t="n"/>
      <c r="BC538" s="135" t="n"/>
      <c r="BD538" s="135" t="n"/>
      <c r="BE538" s="135" t="n"/>
      <c r="BF538" s="135" t="n"/>
      <c r="BG538" s="135" t="n"/>
      <c r="BH538" s="135" t="n"/>
      <c r="BI538" s="135" t="n"/>
      <c r="BJ538" s="135" t="n"/>
      <c r="BK538" s="135" t="n"/>
      <c r="BL538" s="135" t="n"/>
      <c r="BM538" s="135" t="n"/>
      <c r="BN538" s="135" t="n"/>
      <c r="BO538" s="135" t="n"/>
      <c r="BP538" s="135" t="n"/>
      <c r="BQ538" s="135" t="n"/>
      <c r="BR538" s="135" t="n"/>
      <c r="BS538" s="135" t="n"/>
      <c r="BT538" s="135" t="n"/>
      <c r="BU538" s="135" t="n"/>
      <c r="BV538" s="135" t="n"/>
      <c r="BW538" s="135" t="n"/>
      <c r="BX538" s="135" t="n"/>
      <c r="BY538" s="135" t="n"/>
      <c r="BZ538" s="135" t="n"/>
      <c r="CA538" s="135" t="n"/>
      <c r="CB538" s="135" t="n"/>
      <c r="CC538" s="135" t="n"/>
      <c r="CD538" s="135" t="n"/>
      <c r="CE538" s="135" t="n"/>
      <c r="CF538" s="135" t="n"/>
      <c r="CG538" s="135" t="n"/>
      <c r="CH538" s="135" t="n"/>
      <c r="CI538" s="135" t="n"/>
      <c r="CJ538" s="135" t="n"/>
      <c r="CK538" s="135" t="n"/>
      <c r="CL538" s="135" t="n"/>
      <c r="CM538" s="135" t="n"/>
      <c r="CN538" s="135" t="n"/>
      <c r="CO538" s="135" t="n"/>
      <c r="CP538" s="135" t="n"/>
      <c r="CQ538" s="135" t="n"/>
      <c r="CR538" s="135" t="n"/>
      <c r="CU538" s="36" t="n"/>
      <c r="CV538" s="36" t="n"/>
      <c r="CW538" s="36" t="n"/>
      <c r="CX538" s="36" t="n"/>
      <c r="CY538" s="36" t="n"/>
      <c r="CZ538" s="36" t="n"/>
      <c r="DA538" s="36" t="n"/>
      <c r="DB538" s="36" t="n"/>
      <c r="DC538" s="36" t="n"/>
      <c r="DD538" s="36" t="n"/>
      <c r="DE538" s="36" t="n"/>
      <c r="DF538" s="36" t="n"/>
      <c r="DG538" s="36" t="n"/>
      <c r="DH538" s="36" t="n"/>
      <c r="DI538" s="36" t="n"/>
      <c r="DJ538" s="36" t="n"/>
      <c r="DK538" s="36" t="n"/>
      <c r="DL538" s="36" t="n"/>
      <c r="DM538" s="36" t="n"/>
      <c r="DN538" s="36" t="n"/>
      <c r="DO538" s="36" t="n"/>
      <c r="DP538" s="36" t="n"/>
      <c r="DQ538" s="36" t="n"/>
      <c r="DR538" s="36" t="n"/>
      <c r="DS538" s="36" t="n"/>
      <c r="DT538" s="36" t="n"/>
      <c r="DU538" s="36" t="n"/>
      <c r="DV538" s="36" t="n"/>
      <c r="DW538" s="36" t="n"/>
      <c r="DX538" s="36" t="n"/>
      <c r="DY538" s="36" t="n"/>
      <c r="DZ538" s="36" t="n"/>
      <c r="EA538" s="36" t="n"/>
      <c r="EB538" s="36" t="n"/>
      <c r="EC538" s="36" t="n"/>
      <c r="ED538" s="36" t="n"/>
      <c r="EE538" s="36" t="n"/>
      <c r="EF538" s="36" t="n"/>
      <c r="EG538" s="36" t="n"/>
      <c r="EH538" s="36" t="n"/>
      <c r="EI538" s="36" t="n"/>
      <c r="EJ538" s="36" t="n"/>
      <c r="EK538" s="36" t="n"/>
      <c r="EL538" s="36" t="n"/>
      <c r="EM538" s="36" t="n"/>
      <c r="EN538" s="36" t="n"/>
    </row>
    <row r="539">
      <c r="A539" s="36" t="n"/>
      <c r="B539" s="36" t="n"/>
      <c r="C539" s="144" t="n"/>
      <c r="D539" s="144" t="n"/>
      <c r="E539" s="135" t="n"/>
      <c r="F539" s="135" t="n"/>
      <c r="G539" s="135" t="n"/>
      <c r="H539" s="135" t="n"/>
      <c r="I539" s="135" t="n"/>
      <c r="J539" s="135" t="n"/>
      <c r="K539" s="135" t="n"/>
      <c r="L539" s="135" t="n"/>
      <c r="M539" s="135" t="n"/>
      <c r="N539" s="135" t="n"/>
      <c r="O539" s="135" t="n"/>
      <c r="P539" s="135" t="n"/>
      <c r="Q539" s="135" t="n"/>
      <c r="R539" s="135" t="n"/>
      <c r="S539" s="135" t="n"/>
      <c r="T539" s="135" t="n"/>
      <c r="U539" s="135" t="n"/>
      <c r="V539" s="135" t="n"/>
      <c r="W539" s="135" t="n"/>
      <c r="X539" s="135" t="n"/>
      <c r="Y539" s="135" t="n"/>
      <c r="Z539" s="135" t="n"/>
      <c r="AA539" s="135" t="n"/>
      <c r="AB539" s="135" t="n"/>
      <c r="AC539" s="135" t="n"/>
      <c r="AD539" s="135" t="n"/>
      <c r="AE539" s="135" t="n"/>
      <c r="AF539" s="135" t="n"/>
      <c r="AG539" s="135" t="n"/>
      <c r="AH539" s="135" t="n"/>
      <c r="AI539" s="135" t="n"/>
      <c r="AJ539" s="135" t="n"/>
      <c r="AK539" s="135" t="n"/>
      <c r="AL539" s="135" t="n"/>
      <c r="AM539" s="135" t="n"/>
      <c r="AN539" s="135" t="n"/>
      <c r="AO539" s="135" t="n"/>
      <c r="AP539" s="135" t="n"/>
      <c r="AQ539" s="135" t="n"/>
      <c r="AR539" s="135" t="n"/>
      <c r="AS539" s="135" t="n"/>
      <c r="AT539" s="135" t="n"/>
      <c r="AU539" s="135" t="n"/>
      <c r="AV539" s="135" t="n"/>
      <c r="AW539" s="135" t="n"/>
      <c r="AX539" s="135" t="n"/>
      <c r="AY539" s="135" t="n"/>
      <c r="AZ539" s="135" t="n"/>
      <c r="BA539" s="135" t="n"/>
      <c r="BB539" s="135" t="n"/>
      <c r="BC539" s="135" t="n"/>
      <c r="BD539" s="135" t="n"/>
      <c r="BE539" s="135" t="n"/>
      <c r="BF539" s="135" t="n"/>
      <c r="BG539" s="135" t="n"/>
      <c r="BH539" s="135" t="n"/>
      <c r="BI539" s="135" t="n"/>
      <c r="BJ539" s="135" t="n"/>
      <c r="BK539" s="135" t="n"/>
      <c r="BL539" s="135" t="n"/>
      <c r="BM539" s="135" t="n"/>
      <c r="BN539" s="135" t="n"/>
      <c r="BO539" s="135" t="n"/>
      <c r="BP539" s="135" t="n"/>
      <c r="BQ539" s="135" t="n"/>
      <c r="BR539" s="135" t="n"/>
      <c r="BS539" s="135" t="n"/>
      <c r="BT539" s="135" t="n"/>
      <c r="BU539" s="135" t="n"/>
      <c r="BV539" s="135" t="n"/>
      <c r="BW539" s="135" t="n"/>
      <c r="BX539" s="135" t="n"/>
      <c r="BY539" s="135" t="n"/>
      <c r="BZ539" s="135" t="n"/>
      <c r="CA539" s="135" t="n"/>
      <c r="CB539" s="135" t="n"/>
      <c r="CC539" s="135" t="n"/>
      <c r="CD539" s="135" t="n"/>
      <c r="CE539" s="135" t="n"/>
      <c r="CF539" s="135" t="n"/>
      <c r="CG539" s="135" t="n"/>
      <c r="CH539" s="135" t="n"/>
      <c r="CI539" s="135" t="n"/>
      <c r="CJ539" s="135" t="n"/>
      <c r="CK539" s="135" t="n"/>
      <c r="CL539" s="135" t="n"/>
      <c r="CM539" s="135" t="n"/>
      <c r="CN539" s="135" t="n"/>
      <c r="CO539" s="135" t="n"/>
      <c r="CP539" s="135" t="n"/>
      <c r="CQ539" s="135" t="n"/>
      <c r="CR539" s="135" t="n"/>
      <c r="CU539" s="36" t="n"/>
      <c r="CV539" s="36" t="n"/>
      <c r="CW539" s="36" t="n"/>
      <c r="CX539" s="36" t="n"/>
      <c r="CY539" s="36" t="n"/>
      <c r="CZ539" s="36" t="n"/>
      <c r="DA539" s="36" t="n"/>
      <c r="DB539" s="36" t="n"/>
      <c r="DC539" s="36" t="n"/>
      <c r="DD539" s="36" t="n"/>
      <c r="DE539" s="36" t="n"/>
      <c r="DF539" s="36" t="n"/>
      <c r="DG539" s="36" t="n"/>
      <c r="DH539" s="36" t="n"/>
      <c r="DI539" s="36" t="n"/>
      <c r="DJ539" s="36" t="n"/>
      <c r="DK539" s="36" t="n"/>
      <c r="DL539" s="36" t="n"/>
      <c r="DM539" s="36" t="n"/>
      <c r="DN539" s="36" t="n"/>
      <c r="DO539" s="36" t="n"/>
      <c r="DP539" s="36" t="n"/>
      <c r="DQ539" s="36" t="n"/>
      <c r="DR539" s="36" t="n"/>
      <c r="DS539" s="36" t="n"/>
      <c r="DT539" s="36" t="n"/>
      <c r="DU539" s="36" t="n"/>
      <c r="DV539" s="36" t="n"/>
      <c r="DW539" s="36" t="n"/>
      <c r="DX539" s="36" t="n"/>
      <c r="DY539" s="36" t="n"/>
      <c r="DZ539" s="36" t="n"/>
      <c r="EA539" s="36" t="n"/>
      <c r="EB539" s="36" t="n"/>
      <c r="EC539" s="36" t="n"/>
      <c r="ED539" s="36" t="n"/>
      <c r="EE539" s="36" t="n"/>
      <c r="EF539" s="36" t="n"/>
      <c r="EG539" s="36" t="n"/>
      <c r="EH539" s="36" t="n"/>
      <c r="EI539" s="36" t="n"/>
      <c r="EJ539" s="36" t="n"/>
      <c r="EK539" s="36" t="n"/>
      <c r="EL539" s="36" t="n"/>
      <c r="EM539" s="36" t="n"/>
      <c r="EN539" s="36" t="n"/>
    </row>
    <row r="540">
      <c r="A540" s="36" t="n"/>
      <c r="B540" s="36" t="n"/>
      <c r="C540" s="144" t="n"/>
      <c r="D540" s="144" t="n"/>
      <c r="E540" s="135" t="n"/>
      <c r="F540" s="135" t="n"/>
      <c r="G540" s="135" t="n"/>
      <c r="H540" s="135" t="n"/>
      <c r="I540" s="135" t="n"/>
      <c r="J540" s="135" t="n"/>
      <c r="K540" s="135" t="n"/>
      <c r="L540" s="135" t="n"/>
      <c r="M540" s="135" t="n"/>
      <c r="N540" s="135" t="n"/>
      <c r="O540" s="135" t="n"/>
      <c r="P540" s="135" t="n"/>
      <c r="Q540" s="135" t="n"/>
      <c r="R540" s="135" t="n"/>
      <c r="S540" s="135" t="n"/>
      <c r="T540" s="135" t="n"/>
      <c r="U540" s="135" t="n"/>
      <c r="V540" s="135" t="n"/>
      <c r="W540" s="135" t="n"/>
      <c r="X540" s="135" t="n"/>
      <c r="Y540" s="135" t="n"/>
      <c r="Z540" s="135" t="n"/>
      <c r="AA540" s="135" t="n"/>
      <c r="AB540" s="135" t="n"/>
      <c r="AC540" s="135" t="n"/>
      <c r="AD540" s="135" t="n"/>
      <c r="AE540" s="135" t="n"/>
      <c r="AF540" s="135" t="n"/>
      <c r="AG540" s="135" t="n"/>
      <c r="AH540" s="135" t="n"/>
      <c r="AI540" s="135" t="n"/>
      <c r="AJ540" s="135" t="n"/>
      <c r="AK540" s="135" t="n"/>
      <c r="AL540" s="135" t="n"/>
      <c r="AM540" s="135" t="n"/>
      <c r="AN540" s="135" t="n"/>
      <c r="AO540" s="135" t="n"/>
      <c r="AP540" s="135" t="n"/>
      <c r="AQ540" s="135" t="n"/>
      <c r="AR540" s="135" t="n"/>
      <c r="AS540" s="135" t="n"/>
      <c r="AT540" s="135" t="n"/>
      <c r="AU540" s="135" t="n"/>
      <c r="AV540" s="135" t="n"/>
      <c r="AW540" s="135" t="n"/>
      <c r="AX540" s="135" t="n"/>
      <c r="AY540" s="135" t="n"/>
      <c r="AZ540" s="135" t="n"/>
      <c r="BA540" s="135" t="n"/>
      <c r="BB540" s="135" t="n"/>
      <c r="BC540" s="135" t="n"/>
      <c r="BD540" s="135" t="n"/>
      <c r="BE540" s="135" t="n"/>
      <c r="BF540" s="135" t="n"/>
      <c r="BG540" s="135" t="n"/>
      <c r="BH540" s="135" t="n"/>
      <c r="BI540" s="135" t="n"/>
      <c r="BJ540" s="135" t="n"/>
      <c r="BK540" s="135" t="n"/>
      <c r="BL540" s="135" t="n"/>
      <c r="BM540" s="135" t="n"/>
      <c r="BN540" s="135" t="n"/>
      <c r="BO540" s="135" t="n"/>
      <c r="BP540" s="135" t="n"/>
      <c r="BQ540" s="135" t="n"/>
      <c r="BR540" s="135" t="n"/>
      <c r="BS540" s="135" t="n"/>
      <c r="BT540" s="135" t="n"/>
      <c r="BU540" s="135" t="n"/>
      <c r="BV540" s="135" t="n"/>
      <c r="BW540" s="135" t="n"/>
      <c r="BX540" s="135" t="n"/>
      <c r="BY540" s="135" t="n"/>
      <c r="BZ540" s="135" t="n"/>
      <c r="CA540" s="135" t="n"/>
      <c r="CB540" s="135" t="n"/>
      <c r="CC540" s="135" t="n"/>
      <c r="CD540" s="135" t="n"/>
      <c r="CE540" s="135" t="n"/>
      <c r="CF540" s="135" t="n"/>
      <c r="CG540" s="135" t="n"/>
      <c r="CH540" s="135" t="n"/>
      <c r="CI540" s="135" t="n"/>
      <c r="CJ540" s="135" t="n"/>
      <c r="CK540" s="135" t="n"/>
      <c r="CL540" s="135" t="n"/>
      <c r="CM540" s="135" t="n"/>
      <c r="CN540" s="135" t="n"/>
      <c r="CO540" s="135" t="n"/>
      <c r="CP540" s="135" t="n"/>
      <c r="CQ540" s="135" t="n"/>
      <c r="CR540" s="135" t="n"/>
      <c r="CU540" s="36" t="n"/>
      <c r="CV540" s="36" t="n"/>
      <c r="CW540" s="36" t="n"/>
      <c r="CX540" s="36" t="n"/>
      <c r="CY540" s="36" t="n"/>
      <c r="CZ540" s="36" t="n"/>
      <c r="DA540" s="36" t="n"/>
      <c r="DB540" s="36" t="n"/>
      <c r="DC540" s="36" t="n"/>
      <c r="DD540" s="36" t="n"/>
      <c r="DE540" s="36" t="n"/>
      <c r="DF540" s="36" t="n"/>
      <c r="DG540" s="36" t="n"/>
      <c r="DH540" s="36" t="n"/>
      <c r="DI540" s="36" t="n"/>
      <c r="DJ540" s="36" t="n"/>
      <c r="DK540" s="36" t="n"/>
      <c r="DL540" s="36" t="n"/>
      <c r="DM540" s="36" t="n"/>
      <c r="DN540" s="36" t="n"/>
      <c r="DO540" s="36" t="n"/>
      <c r="DP540" s="36" t="n"/>
      <c r="DQ540" s="36" t="n"/>
      <c r="DR540" s="36" t="n"/>
      <c r="DS540" s="36" t="n"/>
      <c r="DT540" s="36" t="n"/>
      <c r="DU540" s="36" t="n"/>
      <c r="DV540" s="36" t="n"/>
      <c r="DW540" s="36" t="n"/>
      <c r="DX540" s="36" t="n"/>
      <c r="DY540" s="36" t="n"/>
      <c r="DZ540" s="36" t="n"/>
      <c r="EA540" s="36" t="n"/>
      <c r="EB540" s="36" t="n"/>
      <c r="EC540" s="36" t="n"/>
      <c r="ED540" s="36" t="n"/>
      <c r="EE540" s="36" t="n"/>
      <c r="EF540" s="36" t="n"/>
      <c r="EG540" s="36" t="n"/>
      <c r="EH540" s="36" t="n"/>
      <c r="EI540" s="36" t="n"/>
      <c r="EJ540" s="36" t="n"/>
      <c r="EK540" s="36" t="n"/>
      <c r="EL540" s="36" t="n"/>
      <c r="EM540" s="36" t="n"/>
      <c r="EN540" s="36" t="n"/>
    </row>
    <row r="541">
      <c r="A541" s="36" t="n"/>
      <c r="B541" s="36" t="n"/>
      <c r="C541" s="144" t="n"/>
      <c r="D541" s="144" t="n"/>
      <c r="E541" s="135" t="n"/>
      <c r="F541" s="135" t="n"/>
      <c r="G541" s="135" t="n"/>
      <c r="H541" s="135" t="n"/>
      <c r="I541" s="135" t="n"/>
      <c r="J541" s="135" t="n"/>
      <c r="K541" s="135" t="n"/>
      <c r="L541" s="135" t="n"/>
      <c r="M541" s="135" t="n"/>
      <c r="N541" s="135" t="n"/>
      <c r="O541" s="135" t="n"/>
      <c r="P541" s="135" t="n"/>
      <c r="Q541" s="135" t="n"/>
      <c r="R541" s="135" t="n"/>
      <c r="S541" s="135" t="n"/>
      <c r="T541" s="135" t="n"/>
      <c r="U541" s="135" t="n"/>
      <c r="V541" s="135" t="n"/>
      <c r="W541" s="135" t="n"/>
      <c r="X541" s="135" t="n"/>
      <c r="Y541" s="135" t="n"/>
      <c r="Z541" s="135" t="n"/>
      <c r="AA541" s="135" t="n"/>
      <c r="AB541" s="135" t="n"/>
      <c r="AC541" s="135" t="n"/>
      <c r="AD541" s="135" t="n"/>
      <c r="AE541" s="135" t="n"/>
      <c r="AF541" s="135" t="n"/>
      <c r="AG541" s="135" t="n"/>
      <c r="AH541" s="135" t="n"/>
      <c r="AI541" s="135" t="n"/>
      <c r="AJ541" s="135" t="n"/>
      <c r="AK541" s="135" t="n"/>
      <c r="AL541" s="135" t="n"/>
      <c r="AM541" s="135" t="n"/>
      <c r="AN541" s="135" t="n"/>
      <c r="AO541" s="135" t="n"/>
      <c r="AP541" s="135" t="n"/>
      <c r="AQ541" s="135" t="n"/>
      <c r="AR541" s="135" t="n"/>
      <c r="AS541" s="135" t="n"/>
      <c r="AT541" s="135" t="n"/>
      <c r="AU541" s="135" t="n"/>
      <c r="AV541" s="135" t="n"/>
      <c r="AW541" s="135" t="n"/>
      <c r="AX541" s="135" t="n"/>
      <c r="AY541" s="135" t="n"/>
      <c r="AZ541" s="135" t="n"/>
      <c r="BA541" s="135" t="n"/>
      <c r="BB541" s="135" t="n"/>
      <c r="BC541" s="135" t="n"/>
      <c r="BD541" s="135" t="n"/>
      <c r="BE541" s="135" t="n"/>
      <c r="BF541" s="135" t="n"/>
      <c r="BG541" s="135" t="n"/>
      <c r="BH541" s="135" t="n"/>
      <c r="BI541" s="135" t="n"/>
      <c r="BJ541" s="135" t="n"/>
      <c r="BK541" s="135" t="n"/>
      <c r="BL541" s="135" t="n"/>
      <c r="BM541" s="135" t="n"/>
      <c r="BN541" s="135" t="n"/>
      <c r="BO541" s="135" t="n"/>
      <c r="BP541" s="135" t="n"/>
      <c r="BQ541" s="135" t="n"/>
      <c r="BR541" s="135" t="n"/>
      <c r="BS541" s="135" t="n"/>
      <c r="BT541" s="135" t="n"/>
      <c r="BU541" s="135" t="n"/>
      <c r="BV541" s="135" t="n"/>
      <c r="BW541" s="135" t="n"/>
      <c r="BX541" s="135" t="n"/>
      <c r="BY541" s="135" t="n"/>
      <c r="BZ541" s="135" t="n"/>
      <c r="CA541" s="135" t="n"/>
      <c r="CB541" s="135" t="n"/>
      <c r="CC541" s="135" t="n"/>
      <c r="CD541" s="135" t="n"/>
      <c r="CE541" s="135" t="n"/>
      <c r="CF541" s="135" t="n"/>
      <c r="CG541" s="135" t="n"/>
      <c r="CH541" s="135" t="n"/>
      <c r="CI541" s="135" t="n"/>
      <c r="CJ541" s="135" t="n"/>
      <c r="CK541" s="135" t="n"/>
      <c r="CL541" s="135" t="n"/>
      <c r="CM541" s="135" t="n"/>
      <c r="CN541" s="135" t="n"/>
      <c r="CO541" s="135" t="n"/>
      <c r="CP541" s="135" t="n"/>
      <c r="CQ541" s="135" t="n"/>
      <c r="CR541" s="135" t="n"/>
      <c r="CU541" s="36" t="n"/>
      <c r="CV541" s="36" t="n"/>
      <c r="CW541" s="36" t="n"/>
      <c r="CX541" s="36" t="n"/>
      <c r="CY541" s="36" t="n"/>
      <c r="CZ541" s="36" t="n"/>
      <c r="DA541" s="36" t="n"/>
      <c r="DB541" s="36" t="n"/>
      <c r="DC541" s="36" t="n"/>
      <c r="DD541" s="36" t="n"/>
      <c r="DE541" s="36" t="n"/>
      <c r="DF541" s="36" t="n"/>
      <c r="DG541" s="36" t="n"/>
      <c r="DH541" s="36" t="n"/>
      <c r="DI541" s="36" t="n"/>
      <c r="DJ541" s="36" t="n"/>
      <c r="DK541" s="36" t="n"/>
      <c r="DL541" s="36" t="n"/>
      <c r="DM541" s="36" t="n"/>
      <c r="DN541" s="36" t="n"/>
      <c r="DO541" s="36" t="n"/>
      <c r="DP541" s="36" t="n"/>
      <c r="DQ541" s="36" t="n"/>
      <c r="DR541" s="36" t="n"/>
      <c r="DS541" s="36" t="n"/>
      <c r="DT541" s="36" t="n"/>
      <c r="DU541" s="36" t="n"/>
      <c r="DV541" s="36" t="n"/>
      <c r="DW541" s="36" t="n"/>
      <c r="DX541" s="36" t="n"/>
      <c r="DY541" s="36" t="n"/>
      <c r="DZ541" s="36" t="n"/>
      <c r="EA541" s="36" t="n"/>
      <c r="EB541" s="36" t="n"/>
      <c r="EC541" s="36" t="n"/>
      <c r="ED541" s="36" t="n"/>
      <c r="EE541" s="36" t="n"/>
      <c r="EF541" s="36" t="n"/>
      <c r="EG541" s="36" t="n"/>
      <c r="EH541" s="36" t="n"/>
      <c r="EI541" s="36" t="n"/>
      <c r="EJ541" s="36" t="n"/>
      <c r="EK541" s="36" t="n"/>
      <c r="EL541" s="36" t="n"/>
      <c r="EM541" s="36" t="n"/>
      <c r="EN541" s="36" t="n"/>
    </row>
    <row r="542">
      <c r="A542" s="36" t="n"/>
      <c r="B542" s="36" t="n"/>
      <c r="C542" s="144" t="n"/>
      <c r="D542" s="144" t="n"/>
      <c r="E542" s="135" t="n"/>
      <c r="F542" s="135" t="n"/>
      <c r="G542" s="135" t="n"/>
      <c r="H542" s="135" t="n"/>
      <c r="I542" s="135" t="n"/>
      <c r="J542" s="135" t="n"/>
      <c r="K542" s="135" t="n"/>
      <c r="L542" s="135" t="n"/>
      <c r="M542" s="135" t="n"/>
      <c r="N542" s="135" t="n"/>
      <c r="O542" s="135" t="n"/>
      <c r="P542" s="135" t="n"/>
      <c r="Q542" s="135" t="n"/>
      <c r="R542" s="135" t="n"/>
      <c r="S542" s="135" t="n"/>
      <c r="T542" s="135" t="n"/>
      <c r="U542" s="135" t="n"/>
      <c r="V542" s="135" t="n"/>
      <c r="W542" s="135" t="n"/>
      <c r="X542" s="135" t="n"/>
      <c r="Y542" s="135" t="n"/>
      <c r="Z542" s="135" t="n"/>
      <c r="AA542" s="135" t="n"/>
      <c r="AB542" s="135" t="n"/>
      <c r="AC542" s="135" t="n"/>
      <c r="AD542" s="135" t="n"/>
      <c r="AE542" s="135" t="n"/>
      <c r="AF542" s="135" t="n"/>
      <c r="AG542" s="135" t="n"/>
      <c r="AH542" s="135" t="n"/>
      <c r="AI542" s="135" t="n"/>
      <c r="AJ542" s="135" t="n"/>
      <c r="AK542" s="135" t="n"/>
      <c r="AL542" s="135" t="n"/>
      <c r="AM542" s="135" t="n"/>
      <c r="AN542" s="135" t="n"/>
      <c r="AO542" s="135" t="n"/>
      <c r="AP542" s="135" t="n"/>
      <c r="AQ542" s="135" t="n"/>
      <c r="AR542" s="135" t="n"/>
      <c r="AS542" s="135" t="n"/>
      <c r="AT542" s="135" t="n"/>
      <c r="AU542" s="135" t="n"/>
      <c r="AV542" s="135" t="n"/>
      <c r="AW542" s="135" t="n"/>
      <c r="AX542" s="135" t="n"/>
      <c r="AY542" s="135" t="n"/>
      <c r="AZ542" s="135" t="n"/>
      <c r="BA542" s="135" t="n"/>
      <c r="BB542" s="135" t="n"/>
      <c r="BC542" s="135" t="n"/>
      <c r="BD542" s="135" t="n"/>
      <c r="BE542" s="135" t="n"/>
      <c r="BF542" s="135" t="n"/>
      <c r="BG542" s="135" t="n"/>
      <c r="BH542" s="135" t="n"/>
      <c r="BI542" s="135" t="n"/>
      <c r="BJ542" s="135" t="n"/>
      <c r="BK542" s="135" t="n"/>
      <c r="BL542" s="135" t="n"/>
      <c r="BM542" s="135" t="n"/>
      <c r="BN542" s="135" t="n"/>
      <c r="BO542" s="135" t="n"/>
      <c r="BP542" s="135" t="n"/>
      <c r="BQ542" s="135" t="n"/>
      <c r="BR542" s="135" t="n"/>
      <c r="BS542" s="135" t="n"/>
      <c r="BT542" s="135" t="n"/>
      <c r="BU542" s="135" t="n"/>
      <c r="BV542" s="135" t="n"/>
      <c r="BW542" s="135" t="n"/>
      <c r="BX542" s="135" t="n"/>
      <c r="BY542" s="135" t="n"/>
      <c r="BZ542" s="135" t="n"/>
      <c r="CA542" s="135" t="n"/>
      <c r="CB542" s="135" t="n"/>
      <c r="CC542" s="135" t="n"/>
      <c r="CD542" s="135" t="n"/>
      <c r="CE542" s="135" t="n"/>
      <c r="CF542" s="135" t="n"/>
      <c r="CG542" s="135" t="n"/>
      <c r="CH542" s="135" t="n"/>
      <c r="CI542" s="135" t="n"/>
      <c r="CJ542" s="135" t="n"/>
      <c r="CK542" s="135" t="n"/>
      <c r="CL542" s="135" t="n"/>
      <c r="CM542" s="135" t="n"/>
      <c r="CN542" s="135" t="n"/>
      <c r="CO542" s="135" t="n"/>
      <c r="CP542" s="135" t="n"/>
      <c r="CQ542" s="135" t="n"/>
      <c r="CR542" s="135" t="n"/>
      <c r="CU542" s="36" t="n"/>
      <c r="CV542" s="36" t="n"/>
      <c r="CW542" s="36" t="n"/>
      <c r="CX542" s="36" t="n"/>
      <c r="CY542" s="36" t="n"/>
      <c r="CZ542" s="36" t="n"/>
      <c r="DA542" s="36" t="n"/>
      <c r="DB542" s="36" t="n"/>
      <c r="DC542" s="36" t="n"/>
      <c r="DD542" s="36" t="n"/>
      <c r="DE542" s="36" t="n"/>
      <c r="DF542" s="36" t="n"/>
      <c r="DG542" s="36" t="n"/>
      <c r="DH542" s="36" t="n"/>
      <c r="DI542" s="36" t="n"/>
      <c r="DJ542" s="36" t="n"/>
      <c r="DK542" s="36" t="n"/>
      <c r="DL542" s="36" t="n"/>
      <c r="DM542" s="36" t="n"/>
      <c r="DN542" s="36" t="n"/>
      <c r="DO542" s="36" t="n"/>
      <c r="DP542" s="36" t="n"/>
      <c r="DQ542" s="36" t="n"/>
      <c r="DR542" s="36" t="n"/>
      <c r="DS542" s="36" t="n"/>
      <c r="DT542" s="36" t="n"/>
      <c r="DU542" s="36" t="n"/>
      <c r="DV542" s="36" t="n"/>
      <c r="DW542" s="36" t="n"/>
      <c r="DX542" s="36" t="n"/>
      <c r="DY542" s="36" t="n"/>
      <c r="DZ542" s="36" t="n"/>
      <c r="EA542" s="36" t="n"/>
      <c r="EB542" s="36" t="n"/>
      <c r="EC542" s="36" t="n"/>
      <c r="ED542" s="36" t="n"/>
      <c r="EE542" s="36" t="n"/>
      <c r="EF542" s="36" t="n"/>
      <c r="EG542" s="36" t="n"/>
      <c r="EH542" s="36" t="n"/>
      <c r="EI542" s="36" t="n"/>
      <c r="EJ542" s="36" t="n"/>
      <c r="EK542" s="36" t="n"/>
      <c r="EL542" s="36" t="n"/>
      <c r="EM542" s="36" t="n"/>
      <c r="EN542" s="36" t="n"/>
    </row>
    <row r="543">
      <c r="A543" s="36" t="n"/>
      <c r="B543" s="36" t="n"/>
      <c r="C543" s="144" t="n"/>
      <c r="D543" s="144" t="n"/>
      <c r="E543" s="135" t="n"/>
      <c r="F543" s="135" t="n"/>
      <c r="G543" s="135" t="n"/>
      <c r="H543" s="135" t="n"/>
      <c r="I543" s="135" t="n"/>
      <c r="J543" s="135" t="n"/>
      <c r="K543" s="135" t="n"/>
      <c r="L543" s="135" t="n"/>
      <c r="M543" s="135" t="n"/>
      <c r="N543" s="135" t="n"/>
      <c r="O543" s="135" t="n"/>
      <c r="P543" s="135" t="n"/>
      <c r="Q543" s="135" t="n"/>
      <c r="R543" s="135" t="n"/>
      <c r="S543" s="135" t="n"/>
      <c r="T543" s="135" t="n"/>
      <c r="U543" s="135" t="n"/>
      <c r="V543" s="135" t="n"/>
      <c r="W543" s="135" t="n"/>
      <c r="X543" s="135" t="n"/>
      <c r="Y543" s="135" t="n"/>
      <c r="Z543" s="135" t="n"/>
      <c r="AA543" s="135" t="n"/>
      <c r="AB543" s="135" t="n"/>
      <c r="AC543" s="135" t="n"/>
      <c r="AD543" s="135" t="n"/>
      <c r="AE543" s="135" t="n"/>
      <c r="AF543" s="135" t="n"/>
      <c r="AG543" s="135" t="n"/>
      <c r="AH543" s="135" t="n"/>
      <c r="AI543" s="135" t="n"/>
      <c r="AJ543" s="135" t="n"/>
      <c r="AK543" s="135" t="n"/>
      <c r="AL543" s="135" t="n"/>
      <c r="AM543" s="135" t="n"/>
      <c r="AN543" s="135" t="n"/>
      <c r="AO543" s="135" t="n"/>
      <c r="AP543" s="135" t="n"/>
      <c r="AQ543" s="135" t="n"/>
      <c r="AR543" s="135" t="n"/>
      <c r="AS543" s="135" t="n"/>
      <c r="AT543" s="135" t="n"/>
      <c r="AU543" s="135" t="n"/>
      <c r="AV543" s="135" t="n"/>
      <c r="AW543" s="135" t="n"/>
      <c r="AX543" s="135" t="n"/>
      <c r="AY543" s="135" t="n"/>
      <c r="AZ543" s="135" t="n"/>
      <c r="BA543" s="135" t="n"/>
      <c r="BB543" s="135" t="n"/>
      <c r="BC543" s="135" t="n"/>
      <c r="BD543" s="135" t="n"/>
      <c r="BE543" s="135" t="n"/>
      <c r="BF543" s="135" t="n"/>
      <c r="BG543" s="135" t="n"/>
      <c r="BH543" s="135" t="n"/>
      <c r="BI543" s="135" t="n"/>
      <c r="BJ543" s="135" t="n"/>
      <c r="BK543" s="135" t="n"/>
      <c r="BL543" s="135" t="n"/>
      <c r="BM543" s="135" t="n"/>
      <c r="BN543" s="135" t="n"/>
      <c r="BO543" s="135" t="n"/>
      <c r="BP543" s="135" t="n"/>
      <c r="BQ543" s="135" t="n"/>
      <c r="BR543" s="135" t="n"/>
      <c r="BS543" s="135" t="n"/>
      <c r="BT543" s="135" t="n"/>
      <c r="BU543" s="135" t="n"/>
      <c r="BV543" s="135" t="n"/>
      <c r="BW543" s="135" t="n"/>
      <c r="BX543" s="135" t="n"/>
      <c r="BY543" s="135" t="n"/>
      <c r="BZ543" s="135" t="n"/>
      <c r="CA543" s="135" t="n"/>
      <c r="CB543" s="135" t="n"/>
      <c r="CC543" s="135" t="n"/>
      <c r="CD543" s="135" t="n"/>
      <c r="CE543" s="135" t="n"/>
      <c r="CF543" s="135" t="n"/>
      <c r="CG543" s="135" t="n"/>
      <c r="CH543" s="135" t="n"/>
      <c r="CI543" s="135" t="n"/>
      <c r="CJ543" s="135" t="n"/>
      <c r="CK543" s="135" t="n"/>
      <c r="CL543" s="135" t="n"/>
      <c r="CM543" s="135" t="n"/>
      <c r="CN543" s="135" t="n"/>
      <c r="CO543" s="135" t="n"/>
      <c r="CP543" s="135" t="n"/>
      <c r="CQ543" s="135" t="n"/>
      <c r="CR543" s="135" t="n"/>
      <c r="CU543" s="36" t="n"/>
      <c r="CV543" s="36" t="n"/>
      <c r="CW543" s="36" t="n"/>
      <c r="CX543" s="36" t="n"/>
      <c r="CY543" s="36" t="n"/>
      <c r="CZ543" s="36" t="n"/>
      <c r="DA543" s="36" t="n"/>
      <c r="DB543" s="36" t="n"/>
      <c r="DC543" s="36" t="n"/>
      <c r="DD543" s="36" t="n"/>
      <c r="DE543" s="36" t="n"/>
      <c r="DF543" s="36" t="n"/>
      <c r="DG543" s="36" t="n"/>
      <c r="DH543" s="36" t="n"/>
      <c r="DI543" s="36" t="n"/>
      <c r="DJ543" s="36" t="n"/>
      <c r="DK543" s="36" t="n"/>
      <c r="DL543" s="36" t="n"/>
      <c r="DM543" s="36" t="n"/>
      <c r="DN543" s="36" t="n"/>
      <c r="DO543" s="36" t="n"/>
      <c r="DP543" s="36" t="n"/>
      <c r="DQ543" s="36" t="n"/>
      <c r="DR543" s="36" t="n"/>
      <c r="DS543" s="36" t="n"/>
      <c r="DT543" s="36" t="n"/>
      <c r="DU543" s="36" t="n"/>
      <c r="DV543" s="36" t="n"/>
      <c r="DW543" s="36" t="n"/>
      <c r="DX543" s="36" t="n"/>
      <c r="DY543" s="36" t="n"/>
      <c r="DZ543" s="36" t="n"/>
      <c r="EA543" s="36" t="n"/>
      <c r="EB543" s="36" t="n"/>
      <c r="EC543" s="36" t="n"/>
      <c r="ED543" s="36" t="n"/>
      <c r="EE543" s="36" t="n"/>
      <c r="EF543" s="36" t="n"/>
      <c r="EG543" s="36" t="n"/>
      <c r="EH543" s="36" t="n"/>
      <c r="EI543" s="36" t="n"/>
      <c r="EJ543" s="36" t="n"/>
      <c r="EK543" s="36" t="n"/>
      <c r="EL543" s="36" t="n"/>
      <c r="EM543" s="36" t="n"/>
      <c r="EN543" s="36" t="n"/>
    </row>
    <row r="544">
      <c r="A544" s="36" t="n"/>
      <c r="B544" s="36" t="n"/>
      <c r="C544" s="144" t="n"/>
      <c r="D544" s="144" t="n"/>
      <c r="E544" s="135" t="n"/>
      <c r="F544" s="135" t="n"/>
      <c r="G544" s="135" t="n"/>
      <c r="H544" s="135" t="n"/>
      <c r="I544" s="135" t="n"/>
      <c r="J544" s="135" t="n"/>
      <c r="K544" s="135" t="n"/>
      <c r="L544" s="135" t="n"/>
      <c r="M544" s="135" t="n"/>
      <c r="N544" s="135" t="n"/>
      <c r="O544" s="135" t="n"/>
      <c r="P544" s="135" t="n"/>
      <c r="Q544" s="135" t="n"/>
      <c r="R544" s="135" t="n"/>
      <c r="S544" s="135" t="n"/>
      <c r="T544" s="135" t="n"/>
      <c r="U544" s="135" t="n"/>
      <c r="V544" s="135" t="n"/>
      <c r="W544" s="135" t="n"/>
      <c r="X544" s="135" t="n"/>
      <c r="Y544" s="135" t="n"/>
      <c r="Z544" s="135" t="n"/>
      <c r="AA544" s="135" t="n"/>
      <c r="AB544" s="135" t="n"/>
      <c r="AC544" s="135" t="n"/>
      <c r="AD544" s="135" t="n"/>
      <c r="AE544" s="135" t="n"/>
      <c r="AF544" s="135" t="n"/>
      <c r="AG544" s="135" t="n"/>
      <c r="AH544" s="135" t="n"/>
      <c r="AI544" s="135" t="n"/>
      <c r="AJ544" s="135" t="n"/>
      <c r="AK544" s="135" t="n"/>
      <c r="AL544" s="135" t="n"/>
      <c r="AM544" s="135" t="n"/>
      <c r="AN544" s="135" t="n"/>
      <c r="AO544" s="135" t="n"/>
      <c r="AP544" s="135" t="n"/>
      <c r="AQ544" s="135" t="n"/>
      <c r="AR544" s="135" t="n"/>
      <c r="AS544" s="135" t="n"/>
      <c r="AT544" s="135" t="n"/>
      <c r="AU544" s="135" t="n"/>
      <c r="AV544" s="135" t="n"/>
      <c r="AW544" s="135" t="n"/>
      <c r="AX544" s="135" t="n"/>
      <c r="AY544" s="135" t="n"/>
      <c r="AZ544" s="135" t="n"/>
      <c r="BA544" s="135" t="n"/>
      <c r="BB544" s="135" t="n"/>
      <c r="BC544" s="135" t="n"/>
      <c r="BD544" s="135" t="n"/>
      <c r="BE544" s="135" t="n"/>
      <c r="BF544" s="135" t="n"/>
      <c r="BG544" s="135" t="n"/>
      <c r="BH544" s="135" t="n"/>
      <c r="BI544" s="135" t="n"/>
      <c r="BJ544" s="135" t="n"/>
      <c r="BK544" s="135" t="n"/>
      <c r="BL544" s="135" t="n"/>
      <c r="BM544" s="135" t="n"/>
      <c r="BN544" s="135" t="n"/>
      <c r="BO544" s="135" t="n"/>
      <c r="BP544" s="135" t="n"/>
      <c r="BQ544" s="135" t="n"/>
      <c r="BR544" s="135" t="n"/>
      <c r="BS544" s="135" t="n"/>
      <c r="BT544" s="135" t="n"/>
      <c r="BU544" s="135" t="n"/>
      <c r="BV544" s="135" t="n"/>
      <c r="BW544" s="135" t="n"/>
      <c r="BX544" s="135" t="n"/>
      <c r="BY544" s="135" t="n"/>
      <c r="BZ544" s="135" t="n"/>
      <c r="CA544" s="135" t="n"/>
      <c r="CB544" s="135" t="n"/>
      <c r="CC544" s="135" t="n"/>
      <c r="CD544" s="135" t="n"/>
      <c r="CE544" s="135" t="n"/>
      <c r="CF544" s="135" t="n"/>
      <c r="CG544" s="135" t="n"/>
      <c r="CH544" s="135" t="n"/>
      <c r="CI544" s="135" t="n"/>
      <c r="CJ544" s="135" t="n"/>
      <c r="CK544" s="135" t="n"/>
      <c r="CL544" s="135" t="n"/>
      <c r="CM544" s="135" t="n"/>
      <c r="CN544" s="135" t="n"/>
      <c r="CO544" s="135" t="n"/>
      <c r="CP544" s="135" t="n"/>
      <c r="CQ544" s="135" t="n"/>
      <c r="CR544" s="135" t="n"/>
      <c r="CU544" s="36" t="n"/>
      <c r="CV544" s="36" t="n"/>
      <c r="CW544" s="36" t="n"/>
      <c r="CX544" s="36" t="n"/>
      <c r="CY544" s="36" t="n"/>
      <c r="CZ544" s="36" t="n"/>
      <c r="DA544" s="36" t="n"/>
      <c r="DB544" s="36" t="n"/>
      <c r="DC544" s="36" t="n"/>
      <c r="DD544" s="36" t="n"/>
      <c r="DE544" s="36" t="n"/>
      <c r="DF544" s="36" t="n"/>
      <c r="DG544" s="36" t="n"/>
      <c r="DH544" s="36" t="n"/>
      <c r="DI544" s="36" t="n"/>
      <c r="DJ544" s="36" t="n"/>
      <c r="DK544" s="36" t="n"/>
      <c r="DL544" s="36" t="n"/>
      <c r="DM544" s="36" t="n"/>
      <c r="DN544" s="36" t="n"/>
      <c r="DO544" s="36" t="n"/>
      <c r="DP544" s="36" t="n"/>
      <c r="DQ544" s="36" t="n"/>
      <c r="DR544" s="36" t="n"/>
      <c r="DS544" s="36" t="n"/>
      <c r="DT544" s="36" t="n"/>
      <c r="DU544" s="36" t="n"/>
      <c r="DV544" s="36" t="n"/>
      <c r="DW544" s="36" t="n"/>
      <c r="DX544" s="36" t="n"/>
      <c r="DY544" s="36" t="n"/>
      <c r="DZ544" s="36" t="n"/>
      <c r="EA544" s="36" t="n"/>
      <c r="EB544" s="36" t="n"/>
      <c r="EC544" s="36" t="n"/>
      <c r="ED544" s="36" t="n"/>
      <c r="EE544" s="36" t="n"/>
      <c r="EF544" s="36" t="n"/>
      <c r="EG544" s="36" t="n"/>
      <c r="EH544" s="36" t="n"/>
      <c r="EI544" s="36" t="n"/>
      <c r="EJ544" s="36" t="n"/>
      <c r="EK544" s="36" t="n"/>
      <c r="EL544" s="36" t="n"/>
      <c r="EM544" s="36" t="n"/>
      <c r="EN544" s="36" t="n"/>
    </row>
    <row r="545">
      <c r="A545" s="36" t="n"/>
      <c r="B545" s="36" t="n"/>
      <c r="C545" s="144" t="n"/>
      <c r="D545" s="144" t="n"/>
      <c r="E545" s="135" t="n"/>
      <c r="F545" s="135" t="n"/>
      <c r="G545" s="135" t="n"/>
      <c r="H545" s="135" t="n"/>
      <c r="I545" s="135" t="n"/>
      <c r="J545" s="135" t="n"/>
      <c r="K545" s="135" t="n"/>
      <c r="L545" s="135" t="n"/>
      <c r="M545" s="135" t="n"/>
      <c r="N545" s="135" t="n"/>
      <c r="O545" s="135" t="n"/>
      <c r="P545" s="135" t="n"/>
      <c r="Q545" s="135" t="n"/>
      <c r="R545" s="135" t="n"/>
      <c r="S545" s="135" t="n"/>
      <c r="T545" s="135" t="n"/>
      <c r="U545" s="135" t="n"/>
      <c r="V545" s="135" t="n"/>
      <c r="W545" s="135" t="n"/>
      <c r="X545" s="135" t="n"/>
      <c r="Y545" s="135" t="n"/>
      <c r="Z545" s="135" t="n"/>
      <c r="AA545" s="135" t="n"/>
      <c r="AB545" s="135" t="n"/>
      <c r="AC545" s="135" t="n"/>
      <c r="AD545" s="135" t="n"/>
      <c r="AE545" s="135" t="n"/>
      <c r="AF545" s="135" t="n"/>
      <c r="AG545" s="135" t="n"/>
      <c r="AH545" s="135" t="n"/>
      <c r="AI545" s="135" t="n"/>
      <c r="AJ545" s="135" t="n"/>
      <c r="AK545" s="135" t="n"/>
      <c r="AL545" s="135" t="n"/>
      <c r="AM545" s="135" t="n"/>
      <c r="AN545" s="135" t="n"/>
      <c r="AO545" s="135" t="n"/>
      <c r="AP545" s="135" t="n"/>
      <c r="AQ545" s="135" t="n"/>
      <c r="AR545" s="135" t="n"/>
      <c r="AS545" s="135" t="n"/>
      <c r="AT545" s="135" t="n"/>
      <c r="AU545" s="135" t="n"/>
      <c r="AV545" s="135" t="n"/>
      <c r="AW545" s="135" t="n"/>
      <c r="AX545" s="135" t="n"/>
      <c r="AY545" s="135" t="n"/>
      <c r="AZ545" s="135" t="n"/>
      <c r="BA545" s="135" t="n"/>
      <c r="BB545" s="135" t="n"/>
      <c r="BC545" s="135" t="n"/>
      <c r="BD545" s="135" t="n"/>
      <c r="BE545" s="135" t="n"/>
      <c r="BF545" s="135" t="n"/>
      <c r="BG545" s="135" t="n"/>
      <c r="BH545" s="135" t="n"/>
      <c r="BI545" s="135" t="n"/>
      <c r="BJ545" s="135" t="n"/>
      <c r="BK545" s="135" t="n"/>
      <c r="BL545" s="135" t="n"/>
      <c r="BM545" s="135" t="n"/>
      <c r="BN545" s="135" t="n"/>
      <c r="BO545" s="135" t="n"/>
      <c r="BP545" s="135" t="n"/>
      <c r="BQ545" s="135" t="n"/>
      <c r="BR545" s="135" t="n"/>
      <c r="BS545" s="135" t="n"/>
      <c r="BT545" s="135" t="n"/>
      <c r="BU545" s="135" t="n"/>
      <c r="BV545" s="135" t="n"/>
      <c r="BW545" s="135" t="n"/>
      <c r="BX545" s="135" t="n"/>
      <c r="BY545" s="135" t="n"/>
      <c r="BZ545" s="135" t="n"/>
      <c r="CA545" s="135" t="n"/>
      <c r="CB545" s="135" t="n"/>
      <c r="CC545" s="135" t="n"/>
      <c r="CD545" s="135" t="n"/>
      <c r="CE545" s="135" t="n"/>
      <c r="CF545" s="135" t="n"/>
      <c r="CG545" s="135" t="n"/>
      <c r="CH545" s="135" t="n"/>
      <c r="CI545" s="135" t="n"/>
      <c r="CJ545" s="135" t="n"/>
      <c r="CK545" s="135" t="n"/>
      <c r="CL545" s="135" t="n"/>
      <c r="CM545" s="135" t="n"/>
      <c r="CN545" s="135" t="n"/>
      <c r="CO545" s="135" t="n"/>
      <c r="CP545" s="135" t="n"/>
      <c r="CQ545" s="135" t="n"/>
      <c r="CR545" s="135" t="n"/>
      <c r="CU545" s="36" t="n"/>
      <c r="CV545" s="36" t="n"/>
      <c r="CW545" s="36" t="n"/>
      <c r="CX545" s="36" t="n"/>
      <c r="CY545" s="36" t="n"/>
      <c r="CZ545" s="36" t="n"/>
      <c r="DA545" s="36" t="n"/>
      <c r="DB545" s="36" t="n"/>
      <c r="DC545" s="36" t="n"/>
      <c r="DD545" s="36" t="n"/>
      <c r="DE545" s="36" t="n"/>
      <c r="DF545" s="36" t="n"/>
      <c r="DG545" s="36" t="n"/>
      <c r="DH545" s="36" t="n"/>
      <c r="DI545" s="36" t="n"/>
      <c r="DJ545" s="36" t="n"/>
      <c r="DK545" s="36" t="n"/>
      <c r="DL545" s="36" t="n"/>
      <c r="DM545" s="36" t="n"/>
      <c r="DN545" s="36" t="n"/>
      <c r="DO545" s="36" t="n"/>
      <c r="DP545" s="36" t="n"/>
      <c r="DQ545" s="36" t="n"/>
      <c r="DR545" s="36" t="n"/>
      <c r="DS545" s="36" t="n"/>
      <c r="DT545" s="36" t="n"/>
      <c r="DU545" s="36" t="n"/>
      <c r="DV545" s="36" t="n"/>
      <c r="DW545" s="36" t="n"/>
      <c r="DX545" s="36" t="n"/>
      <c r="DY545" s="36" t="n"/>
      <c r="DZ545" s="36" t="n"/>
      <c r="EA545" s="36" t="n"/>
      <c r="EB545" s="36" t="n"/>
      <c r="EC545" s="36" t="n"/>
      <c r="ED545" s="36" t="n"/>
      <c r="EE545" s="36" t="n"/>
      <c r="EF545" s="36" t="n"/>
      <c r="EG545" s="36" t="n"/>
      <c r="EH545" s="36" t="n"/>
      <c r="EI545" s="36" t="n"/>
      <c r="EJ545" s="36" t="n"/>
      <c r="EK545" s="36" t="n"/>
      <c r="EL545" s="36" t="n"/>
      <c r="EM545" s="36" t="n"/>
      <c r="EN545" s="36" t="n"/>
    </row>
    <row r="546">
      <c r="A546" s="36" t="n"/>
      <c r="B546" s="36" t="n"/>
      <c r="C546" s="144" t="n"/>
      <c r="D546" s="144" t="n"/>
      <c r="E546" s="135" t="n"/>
      <c r="F546" s="135" t="n"/>
      <c r="G546" s="135" t="n"/>
      <c r="H546" s="135" t="n"/>
      <c r="I546" s="135" t="n"/>
      <c r="J546" s="135" t="n"/>
      <c r="K546" s="135" t="n"/>
      <c r="L546" s="135" t="n"/>
      <c r="M546" s="135" t="n"/>
      <c r="N546" s="135" t="n"/>
      <c r="O546" s="135" t="n"/>
      <c r="P546" s="135" t="n"/>
      <c r="Q546" s="135" t="n"/>
      <c r="R546" s="135" t="n"/>
      <c r="S546" s="135" t="n"/>
      <c r="T546" s="135" t="n"/>
      <c r="U546" s="135" t="n"/>
      <c r="V546" s="135" t="n"/>
      <c r="W546" s="135" t="n"/>
      <c r="X546" s="135" t="n"/>
      <c r="Y546" s="135" t="n"/>
      <c r="Z546" s="135" t="n"/>
      <c r="AA546" s="135" t="n"/>
      <c r="AB546" s="135" t="n"/>
      <c r="AC546" s="135" t="n"/>
      <c r="AD546" s="135" t="n"/>
      <c r="AE546" s="135" t="n"/>
      <c r="AF546" s="135" t="n"/>
      <c r="AG546" s="135" t="n"/>
      <c r="AH546" s="135" t="n"/>
      <c r="AI546" s="135" t="n"/>
      <c r="AJ546" s="135" t="n"/>
      <c r="AK546" s="135" t="n"/>
      <c r="AL546" s="135" t="n"/>
      <c r="AM546" s="135" t="n"/>
      <c r="AN546" s="135" t="n"/>
      <c r="AO546" s="135" t="n"/>
      <c r="AP546" s="135" t="n"/>
      <c r="AQ546" s="135" t="n"/>
      <c r="AR546" s="135" t="n"/>
      <c r="AS546" s="135" t="n"/>
      <c r="AT546" s="135" t="n"/>
      <c r="AU546" s="135" t="n"/>
      <c r="AV546" s="135" t="n"/>
      <c r="AW546" s="135" t="n"/>
      <c r="AX546" s="135" t="n"/>
      <c r="AY546" s="135" t="n"/>
      <c r="AZ546" s="135" t="n"/>
      <c r="BA546" s="135" t="n"/>
      <c r="BB546" s="135" t="n"/>
      <c r="BC546" s="135" t="n"/>
      <c r="BD546" s="135" t="n"/>
      <c r="BE546" s="135" t="n"/>
      <c r="BF546" s="135" t="n"/>
      <c r="BG546" s="135" t="n"/>
      <c r="BH546" s="135" t="n"/>
      <c r="BI546" s="135" t="n"/>
      <c r="BJ546" s="135" t="n"/>
      <c r="BK546" s="135" t="n"/>
      <c r="BL546" s="135" t="n"/>
      <c r="BM546" s="135" t="n"/>
      <c r="BN546" s="135" t="n"/>
      <c r="BO546" s="135" t="n"/>
      <c r="BP546" s="135" t="n"/>
      <c r="BQ546" s="135" t="n"/>
      <c r="BR546" s="135" t="n"/>
      <c r="BS546" s="135" t="n"/>
      <c r="BT546" s="135" t="n"/>
      <c r="BU546" s="135" t="n"/>
      <c r="BV546" s="135" t="n"/>
      <c r="BW546" s="135" t="n"/>
      <c r="BX546" s="135" t="n"/>
      <c r="BY546" s="135" t="n"/>
      <c r="BZ546" s="135" t="n"/>
      <c r="CA546" s="135" t="n"/>
      <c r="CB546" s="135" t="n"/>
      <c r="CC546" s="135" t="n"/>
      <c r="CD546" s="135" t="n"/>
      <c r="CE546" s="135" t="n"/>
      <c r="CF546" s="135" t="n"/>
      <c r="CG546" s="135" t="n"/>
      <c r="CH546" s="135" t="n"/>
      <c r="CI546" s="135" t="n"/>
      <c r="CJ546" s="135" t="n"/>
      <c r="CK546" s="135" t="n"/>
      <c r="CL546" s="135" t="n"/>
      <c r="CM546" s="135" t="n"/>
      <c r="CN546" s="135" t="n"/>
      <c r="CO546" s="135" t="n"/>
      <c r="CP546" s="135" t="n"/>
      <c r="CQ546" s="135" t="n"/>
      <c r="CR546" s="135" t="n"/>
      <c r="CU546" s="36" t="n"/>
      <c r="CV546" s="36" t="n"/>
      <c r="CW546" s="36" t="n"/>
      <c r="CX546" s="36" t="n"/>
      <c r="CY546" s="36" t="n"/>
      <c r="CZ546" s="36" t="n"/>
      <c r="DA546" s="36" t="n"/>
      <c r="DB546" s="36" t="n"/>
      <c r="DC546" s="36" t="n"/>
      <c r="DD546" s="36" t="n"/>
      <c r="DE546" s="36" t="n"/>
      <c r="DF546" s="36" t="n"/>
      <c r="DG546" s="36" t="n"/>
      <c r="DH546" s="36" t="n"/>
      <c r="DI546" s="36" t="n"/>
      <c r="DJ546" s="36" t="n"/>
      <c r="DK546" s="36" t="n"/>
      <c r="DL546" s="36" t="n"/>
      <c r="DM546" s="36" t="n"/>
      <c r="DN546" s="36" t="n"/>
      <c r="DO546" s="36" t="n"/>
      <c r="DP546" s="36" t="n"/>
      <c r="DQ546" s="36" t="n"/>
      <c r="DR546" s="36" t="n"/>
      <c r="DS546" s="36" t="n"/>
      <c r="DT546" s="36" t="n"/>
      <c r="DU546" s="36" t="n"/>
      <c r="DV546" s="36" t="n"/>
      <c r="DW546" s="36" t="n"/>
      <c r="DX546" s="36" t="n"/>
      <c r="DY546" s="36" t="n"/>
      <c r="DZ546" s="36" t="n"/>
      <c r="EA546" s="36" t="n"/>
      <c r="EB546" s="36" t="n"/>
      <c r="EC546" s="36" t="n"/>
      <c r="ED546" s="36" t="n"/>
      <c r="EE546" s="36" t="n"/>
      <c r="EF546" s="36" t="n"/>
      <c r="EG546" s="36" t="n"/>
      <c r="EH546" s="36" t="n"/>
      <c r="EI546" s="36" t="n"/>
      <c r="EJ546" s="36" t="n"/>
      <c r="EK546" s="36" t="n"/>
      <c r="EL546" s="36" t="n"/>
      <c r="EM546" s="36" t="n"/>
      <c r="EN546" s="36" t="n"/>
    </row>
    <row r="547">
      <c r="A547" s="36" t="n"/>
      <c r="B547" s="36" t="n"/>
      <c r="C547" s="144" t="n"/>
      <c r="D547" s="144" t="n"/>
      <c r="E547" s="135" t="n"/>
      <c r="F547" s="135" t="n"/>
      <c r="G547" s="135" t="n"/>
      <c r="H547" s="135" t="n"/>
      <c r="I547" s="135" t="n"/>
      <c r="J547" s="135" t="n"/>
      <c r="K547" s="135" t="n"/>
      <c r="L547" s="135" t="n"/>
      <c r="M547" s="135" t="n"/>
      <c r="N547" s="135" t="n"/>
      <c r="O547" s="135" t="n"/>
      <c r="P547" s="135" t="n"/>
      <c r="Q547" s="135" t="n"/>
      <c r="R547" s="135" t="n"/>
      <c r="S547" s="135" t="n"/>
      <c r="T547" s="135" t="n"/>
      <c r="U547" s="135" t="n"/>
      <c r="V547" s="135" t="n"/>
      <c r="W547" s="135" t="n"/>
      <c r="X547" s="135" t="n"/>
      <c r="Y547" s="135" t="n"/>
      <c r="Z547" s="135" t="n"/>
      <c r="AA547" s="135" t="n"/>
      <c r="AB547" s="135" t="n"/>
      <c r="AC547" s="135" t="n"/>
      <c r="AD547" s="135" t="n"/>
      <c r="AE547" s="135" t="n"/>
      <c r="AF547" s="135" t="n"/>
      <c r="AG547" s="135" t="n"/>
      <c r="AH547" s="135" t="n"/>
      <c r="AI547" s="135" t="n"/>
      <c r="AJ547" s="135" t="n"/>
      <c r="AK547" s="135" t="n"/>
      <c r="AL547" s="135" t="n"/>
      <c r="AM547" s="135" t="n"/>
      <c r="AN547" s="135" t="n"/>
      <c r="AO547" s="135" t="n"/>
      <c r="AP547" s="135" t="n"/>
      <c r="AQ547" s="135" t="n"/>
      <c r="AR547" s="135" t="n"/>
      <c r="AS547" s="135" t="n"/>
      <c r="AT547" s="135" t="n"/>
      <c r="AU547" s="135" t="n"/>
      <c r="AV547" s="135" t="n"/>
      <c r="AW547" s="135" t="n"/>
      <c r="AX547" s="135" t="n"/>
      <c r="AY547" s="135" t="n"/>
      <c r="AZ547" s="135" t="n"/>
      <c r="BA547" s="135" t="n"/>
      <c r="BB547" s="135" t="n"/>
      <c r="BC547" s="135" t="n"/>
      <c r="BD547" s="135" t="n"/>
      <c r="BE547" s="135" t="n"/>
      <c r="BF547" s="135" t="n"/>
      <c r="BG547" s="135" t="n"/>
      <c r="BH547" s="135" t="n"/>
      <c r="BI547" s="135" t="n"/>
      <c r="BJ547" s="135" t="n"/>
      <c r="BK547" s="135" t="n"/>
      <c r="BL547" s="135" t="n"/>
      <c r="BM547" s="135" t="n"/>
      <c r="BN547" s="135" t="n"/>
      <c r="BO547" s="135" t="n"/>
      <c r="BP547" s="135" t="n"/>
      <c r="BQ547" s="135" t="n"/>
      <c r="BR547" s="135" t="n"/>
      <c r="BS547" s="135" t="n"/>
      <c r="BT547" s="135" t="n"/>
      <c r="BU547" s="135" t="n"/>
      <c r="BV547" s="135" t="n"/>
      <c r="BW547" s="135" t="n"/>
      <c r="BX547" s="135" t="n"/>
      <c r="BY547" s="135" t="n"/>
      <c r="BZ547" s="135" t="n"/>
      <c r="CA547" s="135" t="n"/>
      <c r="CB547" s="135" t="n"/>
      <c r="CC547" s="135" t="n"/>
      <c r="CD547" s="135" t="n"/>
      <c r="CE547" s="135" t="n"/>
      <c r="CF547" s="135" t="n"/>
      <c r="CG547" s="135" t="n"/>
      <c r="CH547" s="135" t="n"/>
      <c r="CI547" s="135" t="n"/>
      <c r="CJ547" s="135" t="n"/>
      <c r="CK547" s="135" t="n"/>
      <c r="CL547" s="135" t="n"/>
      <c r="CM547" s="135" t="n"/>
      <c r="CN547" s="135" t="n"/>
      <c r="CO547" s="135" t="n"/>
      <c r="CP547" s="135" t="n"/>
      <c r="CQ547" s="135" t="n"/>
      <c r="CR547" s="135" t="n"/>
      <c r="CU547" s="36" t="n"/>
      <c r="CV547" s="36" t="n"/>
      <c r="CW547" s="36" t="n"/>
      <c r="CX547" s="36" t="n"/>
      <c r="CY547" s="36" t="n"/>
      <c r="CZ547" s="36" t="n"/>
      <c r="DA547" s="36" t="n"/>
      <c r="DB547" s="36" t="n"/>
      <c r="DC547" s="36" t="n"/>
      <c r="DD547" s="36" t="n"/>
      <c r="DE547" s="36" t="n"/>
      <c r="DF547" s="36" t="n"/>
      <c r="DG547" s="36" t="n"/>
      <c r="DH547" s="36" t="n"/>
      <c r="DI547" s="36" t="n"/>
      <c r="DJ547" s="36" t="n"/>
      <c r="DK547" s="36" t="n"/>
      <c r="DL547" s="36" t="n"/>
      <c r="DM547" s="36" t="n"/>
      <c r="DN547" s="36" t="n"/>
      <c r="DO547" s="36" t="n"/>
      <c r="DP547" s="36" t="n"/>
      <c r="DQ547" s="36" t="n"/>
      <c r="DR547" s="36" t="n"/>
      <c r="DS547" s="36" t="n"/>
      <c r="DT547" s="36" t="n"/>
      <c r="DU547" s="36" t="n"/>
      <c r="DV547" s="36" t="n"/>
      <c r="DW547" s="36" t="n"/>
      <c r="DX547" s="36" t="n"/>
      <c r="DY547" s="36" t="n"/>
      <c r="DZ547" s="36" t="n"/>
      <c r="EA547" s="36" t="n"/>
      <c r="EB547" s="36" t="n"/>
      <c r="EC547" s="36" t="n"/>
      <c r="ED547" s="36" t="n"/>
      <c r="EE547" s="36" t="n"/>
      <c r="EF547" s="36" t="n"/>
      <c r="EG547" s="36" t="n"/>
      <c r="EH547" s="36" t="n"/>
      <c r="EI547" s="36" t="n"/>
      <c r="EJ547" s="36" t="n"/>
      <c r="EK547" s="36" t="n"/>
      <c r="EL547" s="36" t="n"/>
      <c r="EM547" s="36" t="n"/>
      <c r="EN547" s="36" t="n"/>
    </row>
    <row r="548">
      <c r="A548" s="36" t="n"/>
      <c r="B548" s="36" t="n"/>
      <c r="C548" s="144" t="n"/>
      <c r="D548" s="144" t="n"/>
      <c r="E548" s="135" t="n"/>
      <c r="F548" s="135" t="n"/>
      <c r="G548" s="135" t="n"/>
      <c r="H548" s="135" t="n"/>
      <c r="I548" s="135" t="n"/>
      <c r="J548" s="135" t="n"/>
      <c r="K548" s="135" t="n"/>
      <c r="L548" s="135" t="n"/>
      <c r="M548" s="135" t="n"/>
      <c r="N548" s="135" t="n"/>
      <c r="O548" s="135" t="n"/>
      <c r="P548" s="135" t="n"/>
      <c r="Q548" s="135" t="n"/>
      <c r="R548" s="135" t="n"/>
      <c r="S548" s="135" t="n"/>
      <c r="T548" s="135" t="n"/>
      <c r="U548" s="135" t="n"/>
      <c r="V548" s="135" t="n"/>
      <c r="W548" s="135" t="n"/>
      <c r="X548" s="135" t="n"/>
      <c r="Y548" s="135" t="n"/>
      <c r="Z548" s="135" t="n"/>
      <c r="AA548" s="135" t="n"/>
      <c r="AB548" s="135" t="n"/>
      <c r="AC548" s="135" t="n"/>
      <c r="AD548" s="135" t="n"/>
      <c r="AE548" s="135" t="n"/>
      <c r="AF548" s="135" t="n"/>
      <c r="AG548" s="135" t="n"/>
      <c r="AH548" s="135" t="n"/>
      <c r="AI548" s="135" t="n"/>
      <c r="AJ548" s="135" t="n"/>
      <c r="AK548" s="135" t="n"/>
      <c r="AL548" s="135" t="n"/>
      <c r="AM548" s="135" t="n"/>
      <c r="AN548" s="135" t="n"/>
      <c r="AO548" s="135" t="n"/>
      <c r="AP548" s="135" t="n"/>
      <c r="AQ548" s="135" t="n"/>
      <c r="AR548" s="135" t="n"/>
      <c r="AS548" s="135" t="n"/>
      <c r="AT548" s="135" t="n"/>
      <c r="AU548" s="135" t="n"/>
      <c r="AV548" s="135" t="n"/>
      <c r="AW548" s="135" t="n"/>
      <c r="AX548" s="135" t="n"/>
      <c r="AY548" s="135" t="n"/>
      <c r="AZ548" s="135" t="n"/>
      <c r="BA548" s="135" t="n"/>
      <c r="BB548" s="135" t="n"/>
      <c r="BC548" s="135" t="n"/>
      <c r="BD548" s="135" t="n"/>
      <c r="BE548" s="135" t="n"/>
      <c r="BF548" s="135" t="n"/>
      <c r="BG548" s="135" t="n"/>
      <c r="BH548" s="135" t="n"/>
      <c r="BI548" s="135" t="n"/>
      <c r="BJ548" s="135" t="n"/>
      <c r="BK548" s="135" t="n"/>
      <c r="BL548" s="135" t="n"/>
      <c r="BM548" s="135" t="n"/>
      <c r="BN548" s="135" t="n"/>
      <c r="BO548" s="135" t="n"/>
      <c r="BP548" s="135" t="n"/>
      <c r="BQ548" s="135" t="n"/>
      <c r="BR548" s="135" t="n"/>
      <c r="BS548" s="135" t="n"/>
      <c r="BT548" s="135" t="n"/>
      <c r="BU548" s="135" t="n"/>
      <c r="BV548" s="135" t="n"/>
      <c r="BW548" s="135" t="n"/>
      <c r="BX548" s="135" t="n"/>
      <c r="BY548" s="135" t="n"/>
      <c r="BZ548" s="135" t="n"/>
      <c r="CA548" s="135" t="n"/>
      <c r="CB548" s="135" t="n"/>
      <c r="CC548" s="135" t="n"/>
      <c r="CD548" s="135" t="n"/>
      <c r="CE548" s="135" t="n"/>
      <c r="CF548" s="135" t="n"/>
      <c r="CG548" s="135" t="n"/>
      <c r="CH548" s="135" t="n"/>
      <c r="CI548" s="135" t="n"/>
      <c r="CJ548" s="135" t="n"/>
      <c r="CK548" s="135" t="n"/>
      <c r="CL548" s="135" t="n"/>
      <c r="CM548" s="135" t="n"/>
      <c r="CN548" s="135" t="n"/>
      <c r="CO548" s="135" t="n"/>
      <c r="CP548" s="135" t="n"/>
      <c r="CQ548" s="135" t="n"/>
      <c r="CR548" s="135" t="n"/>
      <c r="CU548" s="36" t="n"/>
      <c r="CV548" s="36" t="n"/>
      <c r="CW548" s="36" t="n"/>
      <c r="CX548" s="36" t="n"/>
      <c r="CY548" s="36" t="n"/>
      <c r="CZ548" s="36" t="n"/>
      <c r="DA548" s="36" t="n"/>
      <c r="DB548" s="36" t="n"/>
      <c r="DC548" s="36" t="n"/>
      <c r="DD548" s="36" t="n"/>
      <c r="DE548" s="36" t="n"/>
      <c r="DF548" s="36" t="n"/>
      <c r="DG548" s="36" t="n"/>
      <c r="DH548" s="36" t="n"/>
      <c r="DI548" s="36" t="n"/>
      <c r="DJ548" s="36" t="n"/>
      <c r="DK548" s="36" t="n"/>
      <c r="DL548" s="36" t="n"/>
      <c r="DM548" s="36" t="n"/>
      <c r="DN548" s="36" t="n"/>
      <c r="DO548" s="36" t="n"/>
      <c r="DP548" s="36" t="n"/>
      <c r="DQ548" s="36" t="n"/>
      <c r="DR548" s="36" t="n"/>
      <c r="DS548" s="36" t="n"/>
      <c r="DT548" s="36" t="n"/>
      <c r="DU548" s="36" t="n"/>
      <c r="DV548" s="36" t="n"/>
      <c r="DW548" s="36" t="n"/>
      <c r="DX548" s="36" t="n"/>
      <c r="DY548" s="36" t="n"/>
      <c r="DZ548" s="36" t="n"/>
      <c r="EA548" s="36" t="n"/>
      <c r="EB548" s="36" t="n"/>
      <c r="EC548" s="36" t="n"/>
      <c r="ED548" s="36" t="n"/>
      <c r="EE548" s="36" t="n"/>
      <c r="EF548" s="36" t="n"/>
      <c r="EG548" s="36" t="n"/>
      <c r="EH548" s="36" t="n"/>
      <c r="EI548" s="36" t="n"/>
      <c r="EJ548" s="36" t="n"/>
      <c r="EK548" s="36" t="n"/>
      <c r="EL548" s="36" t="n"/>
      <c r="EM548" s="36" t="n"/>
      <c r="EN548" s="36" t="n"/>
    </row>
    <row r="549">
      <c r="A549" s="36" t="n"/>
      <c r="B549" s="36" t="n"/>
      <c r="C549" s="144" t="n"/>
      <c r="D549" s="144" t="n"/>
      <c r="E549" s="135" t="n"/>
      <c r="F549" s="135" t="n"/>
      <c r="G549" s="135" t="n"/>
      <c r="H549" s="135" t="n"/>
      <c r="I549" s="135" t="n"/>
      <c r="J549" s="135" t="n"/>
      <c r="K549" s="135" t="n"/>
      <c r="L549" s="135" t="n"/>
      <c r="M549" s="135" t="n"/>
      <c r="N549" s="135" t="n"/>
      <c r="O549" s="135" t="n"/>
      <c r="P549" s="135" t="n"/>
      <c r="Q549" s="135" t="n"/>
      <c r="R549" s="135" t="n"/>
      <c r="S549" s="135" t="n"/>
      <c r="T549" s="135" t="n"/>
      <c r="U549" s="135" t="n"/>
      <c r="V549" s="135" t="n"/>
      <c r="W549" s="135" t="n"/>
      <c r="X549" s="135" t="n"/>
      <c r="Y549" s="135" t="n"/>
      <c r="Z549" s="135" t="n"/>
      <c r="AA549" s="135" t="n"/>
      <c r="AB549" s="135" t="n"/>
      <c r="AC549" s="135" t="n"/>
      <c r="AD549" s="135" t="n"/>
      <c r="AE549" s="135" t="n"/>
      <c r="AF549" s="135" t="n"/>
      <c r="AG549" s="135" t="n"/>
      <c r="AH549" s="135" t="n"/>
      <c r="AI549" s="135" t="n"/>
      <c r="AJ549" s="135" t="n"/>
      <c r="AK549" s="135" t="n"/>
      <c r="AL549" s="135" t="n"/>
      <c r="AM549" s="135" t="n"/>
      <c r="AN549" s="135" t="n"/>
      <c r="AO549" s="135" t="n"/>
      <c r="AP549" s="135" t="n"/>
      <c r="AQ549" s="135" t="n"/>
      <c r="AR549" s="135" t="n"/>
      <c r="AS549" s="135" t="n"/>
      <c r="AT549" s="135" t="n"/>
      <c r="AU549" s="135" t="n"/>
      <c r="AV549" s="135" t="n"/>
      <c r="AW549" s="135" t="n"/>
      <c r="AX549" s="135" t="n"/>
      <c r="AY549" s="135" t="n"/>
      <c r="AZ549" s="135" t="n"/>
      <c r="BA549" s="135" t="n"/>
      <c r="BB549" s="135" t="n"/>
      <c r="BC549" s="135" t="n"/>
      <c r="BD549" s="135" t="n"/>
      <c r="BE549" s="135" t="n"/>
      <c r="BF549" s="135" t="n"/>
      <c r="BG549" s="135" t="n"/>
      <c r="BH549" s="135" t="n"/>
      <c r="BI549" s="135" t="n"/>
      <c r="BJ549" s="135" t="n"/>
      <c r="BK549" s="135" t="n"/>
      <c r="BL549" s="135" t="n"/>
      <c r="BM549" s="135" t="n"/>
      <c r="BN549" s="135" t="n"/>
      <c r="BO549" s="135" t="n"/>
      <c r="BP549" s="135" t="n"/>
      <c r="BQ549" s="135" t="n"/>
      <c r="BR549" s="135" t="n"/>
      <c r="BS549" s="135" t="n"/>
      <c r="BT549" s="135" t="n"/>
      <c r="BU549" s="135" t="n"/>
      <c r="BV549" s="135" t="n"/>
      <c r="BW549" s="135" t="n"/>
      <c r="BX549" s="135" t="n"/>
      <c r="BY549" s="135" t="n"/>
      <c r="BZ549" s="135" t="n"/>
      <c r="CA549" s="135" t="n"/>
      <c r="CB549" s="135" t="n"/>
      <c r="CC549" s="135" t="n"/>
      <c r="CD549" s="135" t="n"/>
      <c r="CE549" s="135" t="n"/>
      <c r="CF549" s="135" t="n"/>
      <c r="CG549" s="135" t="n"/>
      <c r="CH549" s="135" t="n"/>
      <c r="CI549" s="135" t="n"/>
      <c r="CJ549" s="135" t="n"/>
      <c r="CK549" s="135" t="n"/>
      <c r="CL549" s="135" t="n"/>
      <c r="CM549" s="135" t="n"/>
      <c r="CN549" s="135" t="n"/>
      <c r="CO549" s="135" t="n"/>
      <c r="CP549" s="135" t="n"/>
      <c r="CQ549" s="135" t="n"/>
      <c r="CR549" s="135" t="n"/>
      <c r="CU549" s="36" t="n"/>
      <c r="CV549" s="36" t="n"/>
      <c r="CW549" s="36" t="n"/>
      <c r="CX549" s="36" t="n"/>
      <c r="CY549" s="36" t="n"/>
      <c r="CZ549" s="36" t="n"/>
      <c r="DA549" s="36" t="n"/>
      <c r="DB549" s="36" t="n"/>
      <c r="DC549" s="36" t="n"/>
      <c r="DD549" s="36" t="n"/>
      <c r="DE549" s="36" t="n"/>
      <c r="DF549" s="36" t="n"/>
      <c r="DG549" s="36" t="n"/>
      <c r="DH549" s="36" t="n"/>
      <c r="DI549" s="36" t="n"/>
      <c r="DJ549" s="36" t="n"/>
      <c r="DK549" s="36" t="n"/>
      <c r="DL549" s="36" t="n"/>
      <c r="DM549" s="36" t="n"/>
      <c r="DN549" s="36" t="n"/>
      <c r="DO549" s="36" t="n"/>
      <c r="DP549" s="36" t="n"/>
      <c r="DQ549" s="36" t="n"/>
      <c r="DR549" s="36" t="n"/>
      <c r="DS549" s="36" t="n"/>
      <c r="DT549" s="36" t="n"/>
      <c r="DU549" s="36" t="n"/>
      <c r="DV549" s="36" t="n"/>
      <c r="DW549" s="36" t="n"/>
      <c r="DX549" s="36" t="n"/>
      <c r="DY549" s="36" t="n"/>
      <c r="DZ549" s="36" t="n"/>
      <c r="EA549" s="36" t="n"/>
      <c r="EB549" s="36" t="n"/>
      <c r="EC549" s="36" t="n"/>
      <c r="ED549" s="36" t="n"/>
      <c r="EE549" s="36" t="n"/>
      <c r="EF549" s="36" t="n"/>
      <c r="EG549" s="36" t="n"/>
      <c r="EH549" s="36" t="n"/>
      <c r="EI549" s="36" t="n"/>
      <c r="EJ549" s="36" t="n"/>
      <c r="EK549" s="36" t="n"/>
      <c r="EL549" s="36" t="n"/>
      <c r="EM549" s="36" t="n"/>
      <c r="EN549" s="36" t="n"/>
    </row>
    <row r="550">
      <c r="A550" s="36" t="n"/>
      <c r="B550" s="36" t="n"/>
      <c r="C550" s="144" t="n"/>
      <c r="D550" s="144" t="n"/>
      <c r="E550" s="135" t="n"/>
      <c r="F550" s="135" t="n"/>
      <c r="G550" s="135" t="n"/>
      <c r="H550" s="135" t="n"/>
      <c r="I550" s="135" t="n"/>
      <c r="J550" s="135" t="n"/>
      <c r="K550" s="135" t="n"/>
      <c r="L550" s="135" t="n"/>
      <c r="M550" s="135" t="n"/>
      <c r="N550" s="135" t="n"/>
      <c r="O550" s="135" t="n"/>
      <c r="P550" s="135" t="n"/>
      <c r="Q550" s="135" t="n"/>
      <c r="R550" s="135" t="n"/>
      <c r="S550" s="135" t="n"/>
      <c r="T550" s="135" t="n"/>
      <c r="U550" s="135" t="n"/>
      <c r="V550" s="135" t="n"/>
      <c r="W550" s="135" t="n"/>
      <c r="X550" s="135" t="n"/>
      <c r="Y550" s="135" t="n"/>
      <c r="Z550" s="135" t="n"/>
      <c r="AA550" s="135" t="n"/>
      <c r="AB550" s="135" t="n"/>
      <c r="AC550" s="135" t="n"/>
      <c r="AD550" s="135" t="n"/>
      <c r="AE550" s="135" t="n"/>
      <c r="AF550" s="135" t="n"/>
      <c r="AG550" s="135" t="n"/>
      <c r="AH550" s="135" t="n"/>
      <c r="AI550" s="135" t="n"/>
      <c r="AJ550" s="135" t="n"/>
      <c r="AK550" s="135" t="n"/>
      <c r="AL550" s="135" t="n"/>
      <c r="AM550" s="135" t="n"/>
      <c r="AN550" s="135" t="n"/>
      <c r="AO550" s="135" t="n"/>
      <c r="AP550" s="135" t="n"/>
      <c r="AQ550" s="135" t="n"/>
      <c r="AR550" s="135" t="n"/>
      <c r="AS550" s="135" t="n"/>
      <c r="AT550" s="135" t="n"/>
      <c r="AU550" s="135" t="n"/>
      <c r="AV550" s="135" t="n"/>
      <c r="AW550" s="135" t="n"/>
      <c r="AX550" s="135" t="n"/>
      <c r="AY550" s="135" t="n"/>
      <c r="AZ550" s="135" t="n"/>
      <c r="BA550" s="135" t="n"/>
      <c r="BB550" s="135" t="n"/>
      <c r="BC550" s="135" t="n"/>
      <c r="BD550" s="135" t="n"/>
      <c r="BE550" s="135" t="n"/>
      <c r="BF550" s="135" t="n"/>
      <c r="BG550" s="135" t="n"/>
      <c r="BH550" s="135" t="n"/>
      <c r="BI550" s="135" t="n"/>
      <c r="BJ550" s="135" t="n"/>
      <c r="BK550" s="135" t="n"/>
      <c r="BL550" s="135" t="n"/>
      <c r="BM550" s="135" t="n"/>
      <c r="BN550" s="135" t="n"/>
      <c r="BO550" s="135" t="n"/>
      <c r="BP550" s="135" t="n"/>
      <c r="BQ550" s="135" t="n"/>
      <c r="BR550" s="135" t="n"/>
      <c r="BS550" s="135" t="n"/>
      <c r="BT550" s="135" t="n"/>
      <c r="BU550" s="135" t="n"/>
      <c r="BV550" s="135" t="n"/>
      <c r="BW550" s="135" t="n"/>
      <c r="BX550" s="135" t="n"/>
      <c r="BY550" s="135" t="n"/>
      <c r="BZ550" s="135" t="n"/>
      <c r="CA550" s="135" t="n"/>
      <c r="CB550" s="135" t="n"/>
      <c r="CC550" s="135" t="n"/>
      <c r="CD550" s="135" t="n"/>
      <c r="CE550" s="135" t="n"/>
      <c r="CF550" s="135" t="n"/>
      <c r="CG550" s="135" t="n"/>
      <c r="CH550" s="135" t="n"/>
      <c r="CI550" s="135" t="n"/>
      <c r="CJ550" s="135" t="n"/>
      <c r="CK550" s="135" t="n"/>
      <c r="CL550" s="135" t="n"/>
      <c r="CM550" s="135" t="n"/>
      <c r="CN550" s="135" t="n"/>
      <c r="CO550" s="135" t="n"/>
      <c r="CP550" s="135" t="n"/>
      <c r="CQ550" s="135" t="n"/>
      <c r="CR550" s="135" t="n"/>
      <c r="CU550" s="36" t="n"/>
      <c r="CV550" s="36" t="n"/>
      <c r="CW550" s="36" t="n"/>
      <c r="CX550" s="36" t="n"/>
      <c r="CY550" s="36" t="n"/>
      <c r="CZ550" s="36" t="n"/>
      <c r="DA550" s="36" t="n"/>
      <c r="DB550" s="36" t="n"/>
      <c r="DC550" s="36" t="n"/>
      <c r="DD550" s="36" t="n"/>
      <c r="DE550" s="36" t="n"/>
      <c r="DF550" s="36" t="n"/>
      <c r="DG550" s="36" t="n"/>
      <c r="DH550" s="36" t="n"/>
      <c r="DI550" s="36" t="n"/>
      <c r="DJ550" s="36" t="n"/>
      <c r="DK550" s="36" t="n"/>
      <c r="DL550" s="36" t="n"/>
      <c r="DM550" s="36" t="n"/>
      <c r="DN550" s="36" t="n"/>
      <c r="DO550" s="36" t="n"/>
      <c r="DP550" s="36" t="n"/>
      <c r="DQ550" s="36" t="n"/>
      <c r="DR550" s="36" t="n"/>
      <c r="DS550" s="36" t="n"/>
      <c r="DT550" s="36" t="n"/>
      <c r="DU550" s="36" t="n"/>
      <c r="DV550" s="36" t="n"/>
      <c r="DW550" s="36" t="n"/>
      <c r="DX550" s="36" t="n"/>
      <c r="DY550" s="36" t="n"/>
      <c r="DZ550" s="36" t="n"/>
      <c r="EA550" s="36" t="n"/>
      <c r="EB550" s="36" t="n"/>
      <c r="EC550" s="36" t="n"/>
      <c r="ED550" s="36" t="n"/>
      <c r="EE550" s="36" t="n"/>
      <c r="EF550" s="36" t="n"/>
      <c r="EG550" s="36" t="n"/>
      <c r="EH550" s="36" t="n"/>
      <c r="EI550" s="36" t="n"/>
      <c r="EJ550" s="36" t="n"/>
      <c r="EK550" s="36" t="n"/>
      <c r="EL550" s="36" t="n"/>
      <c r="EM550" s="36" t="n"/>
      <c r="EN550" s="36" t="n"/>
    </row>
    <row r="551">
      <c r="A551" s="36" t="n"/>
      <c r="B551" s="36" t="n"/>
      <c r="C551" s="144" t="n"/>
      <c r="D551" s="144" t="n"/>
      <c r="E551" s="135" t="n"/>
      <c r="F551" s="135" t="n"/>
      <c r="G551" s="135" t="n"/>
      <c r="H551" s="135" t="n"/>
      <c r="I551" s="135" t="n"/>
      <c r="J551" s="135" t="n"/>
      <c r="K551" s="135" t="n"/>
      <c r="L551" s="135" t="n"/>
      <c r="M551" s="135" t="n"/>
      <c r="N551" s="135" t="n"/>
      <c r="O551" s="135" t="n"/>
      <c r="P551" s="135" t="n"/>
      <c r="Q551" s="135" t="n"/>
      <c r="R551" s="135" t="n"/>
      <c r="S551" s="135" t="n"/>
      <c r="T551" s="135" t="n"/>
      <c r="U551" s="135" t="n"/>
      <c r="V551" s="135" t="n"/>
      <c r="W551" s="135" t="n"/>
      <c r="X551" s="135" t="n"/>
      <c r="Y551" s="135" t="n"/>
      <c r="Z551" s="135" t="n"/>
      <c r="AA551" s="135" t="n"/>
      <c r="AB551" s="135" t="n"/>
      <c r="AC551" s="135" t="n"/>
      <c r="AD551" s="135" t="n"/>
      <c r="AE551" s="135" t="n"/>
      <c r="AF551" s="135" t="n"/>
      <c r="AG551" s="135" t="n"/>
      <c r="AH551" s="135" t="n"/>
      <c r="AI551" s="135" t="n"/>
      <c r="AJ551" s="135" t="n"/>
      <c r="AK551" s="135" t="n"/>
      <c r="AL551" s="135" t="n"/>
      <c r="AM551" s="135" t="n"/>
      <c r="AN551" s="135" t="n"/>
      <c r="AO551" s="135" t="n"/>
      <c r="AP551" s="135" t="n"/>
      <c r="AQ551" s="135" t="n"/>
      <c r="AR551" s="135" t="n"/>
      <c r="AS551" s="135" t="n"/>
      <c r="AT551" s="135" t="n"/>
      <c r="AU551" s="135" t="n"/>
      <c r="AV551" s="135" t="n"/>
      <c r="AW551" s="135" t="n"/>
      <c r="AX551" s="135" t="n"/>
      <c r="AY551" s="135" t="n"/>
      <c r="AZ551" s="135" t="n"/>
      <c r="BA551" s="135" t="n"/>
      <c r="BB551" s="135" t="n"/>
      <c r="BC551" s="135" t="n"/>
      <c r="BD551" s="135" t="n"/>
      <c r="BE551" s="135" t="n"/>
      <c r="BF551" s="135" t="n"/>
      <c r="BG551" s="135" t="n"/>
      <c r="BH551" s="135" t="n"/>
      <c r="BI551" s="135" t="n"/>
      <c r="BJ551" s="135" t="n"/>
      <c r="BK551" s="135" t="n"/>
      <c r="BL551" s="135" t="n"/>
      <c r="BM551" s="135" t="n"/>
      <c r="BN551" s="135" t="n"/>
      <c r="BO551" s="135" t="n"/>
      <c r="BP551" s="135" t="n"/>
      <c r="BQ551" s="135" t="n"/>
      <c r="BR551" s="135" t="n"/>
      <c r="BS551" s="135" t="n"/>
      <c r="BT551" s="135" t="n"/>
      <c r="BU551" s="135" t="n"/>
      <c r="BV551" s="135" t="n"/>
      <c r="BW551" s="135" t="n"/>
      <c r="BX551" s="135" t="n"/>
      <c r="BY551" s="135" t="n"/>
      <c r="BZ551" s="135" t="n"/>
      <c r="CA551" s="135" t="n"/>
      <c r="CB551" s="135" t="n"/>
      <c r="CC551" s="135" t="n"/>
      <c r="CD551" s="135" t="n"/>
      <c r="CE551" s="135" t="n"/>
      <c r="CF551" s="135" t="n"/>
      <c r="CG551" s="135" t="n"/>
      <c r="CH551" s="135" t="n"/>
      <c r="CI551" s="135" t="n"/>
      <c r="CJ551" s="135" t="n"/>
      <c r="CK551" s="135" t="n"/>
      <c r="CL551" s="135" t="n"/>
      <c r="CM551" s="135" t="n"/>
      <c r="CN551" s="135" t="n"/>
      <c r="CO551" s="135" t="n"/>
      <c r="CP551" s="135" t="n"/>
      <c r="CQ551" s="135" t="n"/>
      <c r="CR551" s="135" t="n"/>
      <c r="CU551" s="36" t="n"/>
      <c r="CV551" s="36" t="n"/>
      <c r="CW551" s="36" t="n"/>
      <c r="CX551" s="36" t="n"/>
      <c r="CY551" s="36" t="n"/>
      <c r="CZ551" s="36" t="n"/>
      <c r="DA551" s="36" t="n"/>
      <c r="DB551" s="36" t="n"/>
      <c r="DC551" s="36" t="n"/>
      <c r="DD551" s="36" t="n"/>
      <c r="DE551" s="36" t="n"/>
      <c r="DF551" s="36" t="n"/>
      <c r="DG551" s="36" t="n"/>
      <c r="DH551" s="36" t="n"/>
      <c r="DI551" s="36" t="n"/>
      <c r="DJ551" s="36" t="n"/>
      <c r="DK551" s="36" t="n"/>
      <c r="DL551" s="36" t="n"/>
      <c r="DM551" s="36" t="n"/>
      <c r="DN551" s="36" t="n"/>
      <c r="DO551" s="36" t="n"/>
      <c r="DP551" s="36" t="n"/>
      <c r="DQ551" s="36" t="n"/>
      <c r="DR551" s="36" t="n"/>
      <c r="DS551" s="36" t="n"/>
      <c r="DT551" s="36" t="n"/>
      <c r="DU551" s="36" t="n"/>
      <c r="DV551" s="36" t="n"/>
      <c r="DW551" s="36" t="n"/>
      <c r="DX551" s="36" t="n"/>
      <c r="DY551" s="36" t="n"/>
      <c r="DZ551" s="36" t="n"/>
      <c r="EA551" s="36" t="n"/>
      <c r="EB551" s="36" t="n"/>
      <c r="EC551" s="36" t="n"/>
      <c r="ED551" s="36" t="n"/>
      <c r="EE551" s="36" t="n"/>
      <c r="EF551" s="36" t="n"/>
      <c r="EG551" s="36" t="n"/>
      <c r="EH551" s="36" t="n"/>
      <c r="EI551" s="36" t="n"/>
      <c r="EJ551" s="36" t="n"/>
      <c r="EK551" s="36" t="n"/>
      <c r="EL551" s="36" t="n"/>
      <c r="EM551" s="36" t="n"/>
      <c r="EN551" s="36" t="n"/>
    </row>
    <row r="552">
      <c r="A552" s="36" t="n"/>
      <c r="B552" s="36" t="n"/>
      <c r="C552" s="144" t="n"/>
      <c r="D552" s="144" t="n"/>
      <c r="E552" s="135" t="n"/>
      <c r="F552" s="135" t="n"/>
      <c r="G552" s="135" t="n"/>
      <c r="H552" s="135" t="n"/>
      <c r="I552" s="135" t="n"/>
      <c r="J552" s="135" t="n"/>
      <c r="K552" s="135" t="n"/>
      <c r="L552" s="135" t="n"/>
      <c r="M552" s="135" t="n"/>
      <c r="N552" s="135" t="n"/>
      <c r="O552" s="135" t="n"/>
      <c r="P552" s="135" t="n"/>
      <c r="Q552" s="135" t="n"/>
      <c r="R552" s="135" t="n"/>
      <c r="S552" s="135" t="n"/>
      <c r="T552" s="135" t="n"/>
      <c r="U552" s="135" t="n"/>
      <c r="V552" s="135" t="n"/>
      <c r="W552" s="135" t="n"/>
      <c r="X552" s="135" t="n"/>
      <c r="Y552" s="135" t="n"/>
      <c r="Z552" s="135" t="n"/>
      <c r="AA552" s="135" t="n"/>
      <c r="AB552" s="135" t="n"/>
      <c r="AC552" s="135" t="n"/>
      <c r="AD552" s="135" t="n"/>
      <c r="AE552" s="135" t="n"/>
      <c r="AF552" s="135" t="n"/>
      <c r="AG552" s="135" t="n"/>
      <c r="AH552" s="135" t="n"/>
      <c r="AI552" s="135" t="n"/>
      <c r="AJ552" s="135" t="n"/>
      <c r="AK552" s="135" t="n"/>
      <c r="AL552" s="135" t="n"/>
      <c r="AM552" s="135" t="n"/>
      <c r="AN552" s="135" t="n"/>
      <c r="AO552" s="135" t="n"/>
      <c r="AP552" s="135" t="n"/>
      <c r="AQ552" s="135" t="n"/>
      <c r="AR552" s="135" t="n"/>
      <c r="AS552" s="135" t="n"/>
      <c r="AT552" s="135" t="n"/>
      <c r="AU552" s="135" t="n"/>
      <c r="AV552" s="135" t="n"/>
      <c r="AW552" s="135" t="n"/>
      <c r="AX552" s="135" t="n"/>
      <c r="AY552" s="135" t="n"/>
      <c r="AZ552" s="135" t="n"/>
      <c r="BA552" s="135" t="n"/>
      <c r="BB552" s="135" t="n"/>
      <c r="BC552" s="135" t="n"/>
      <c r="BD552" s="135" t="n"/>
      <c r="BE552" s="135" t="n"/>
      <c r="BF552" s="135" t="n"/>
      <c r="BG552" s="135" t="n"/>
      <c r="BH552" s="135" t="n"/>
      <c r="BI552" s="135" t="n"/>
      <c r="BJ552" s="135" t="n"/>
      <c r="BK552" s="135" t="n"/>
      <c r="BL552" s="135" t="n"/>
      <c r="BM552" s="135" t="n"/>
      <c r="BN552" s="135" t="n"/>
      <c r="BO552" s="135" t="n"/>
      <c r="BP552" s="135" t="n"/>
      <c r="BQ552" s="135" t="n"/>
      <c r="BR552" s="135" t="n"/>
      <c r="BS552" s="135" t="n"/>
      <c r="BT552" s="135" t="n"/>
      <c r="BU552" s="135" t="n"/>
      <c r="BV552" s="135" t="n"/>
      <c r="BW552" s="135" t="n"/>
      <c r="BX552" s="135" t="n"/>
      <c r="BY552" s="135" t="n"/>
      <c r="BZ552" s="135" t="n"/>
      <c r="CA552" s="135" t="n"/>
      <c r="CB552" s="135" t="n"/>
      <c r="CC552" s="135" t="n"/>
      <c r="CD552" s="135" t="n"/>
      <c r="CE552" s="135" t="n"/>
      <c r="CF552" s="135" t="n"/>
      <c r="CG552" s="135" t="n"/>
      <c r="CH552" s="135" t="n"/>
      <c r="CI552" s="135" t="n"/>
      <c r="CJ552" s="135" t="n"/>
      <c r="CK552" s="135" t="n"/>
      <c r="CL552" s="135" t="n"/>
      <c r="CM552" s="135" t="n"/>
      <c r="CN552" s="135" t="n"/>
      <c r="CO552" s="135" t="n"/>
      <c r="CP552" s="135" t="n"/>
      <c r="CQ552" s="135" t="n"/>
      <c r="CR552" s="135" t="n"/>
      <c r="CU552" s="36" t="n"/>
      <c r="CV552" s="36" t="n"/>
      <c r="CW552" s="36" t="n"/>
      <c r="CX552" s="36" t="n"/>
      <c r="CY552" s="36" t="n"/>
      <c r="CZ552" s="36" t="n"/>
      <c r="DA552" s="36" t="n"/>
      <c r="DB552" s="36" t="n"/>
      <c r="DC552" s="36" t="n"/>
      <c r="DD552" s="36" t="n"/>
      <c r="DE552" s="36" t="n"/>
      <c r="DF552" s="36" t="n"/>
      <c r="DG552" s="36" t="n"/>
      <c r="DH552" s="36" t="n"/>
      <c r="DI552" s="36" t="n"/>
      <c r="DJ552" s="36" t="n"/>
      <c r="DK552" s="36" t="n"/>
      <c r="DL552" s="36" t="n"/>
      <c r="DM552" s="36" t="n"/>
      <c r="DN552" s="36" t="n"/>
      <c r="DO552" s="36" t="n"/>
      <c r="DP552" s="36" t="n"/>
      <c r="DQ552" s="36" t="n"/>
      <c r="DR552" s="36" t="n"/>
      <c r="DS552" s="36" t="n"/>
      <c r="DT552" s="36" t="n"/>
      <c r="DU552" s="36" t="n"/>
      <c r="DV552" s="36" t="n"/>
      <c r="DW552" s="36" t="n"/>
      <c r="DX552" s="36" t="n"/>
      <c r="DY552" s="36" t="n"/>
      <c r="DZ552" s="36" t="n"/>
      <c r="EA552" s="36" t="n"/>
      <c r="EB552" s="36" t="n"/>
      <c r="EC552" s="36" t="n"/>
      <c r="ED552" s="36" t="n"/>
      <c r="EE552" s="36" t="n"/>
      <c r="EF552" s="36" t="n"/>
      <c r="EG552" s="36" t="n"/>
      <c r="EH552" s="36" t="n"/>
      <c r="EI552" s="36" t="n"/>
      <c r="EJ552" s="36" t="n"/>
      <c r="EK552" s="36" t="n"/>
      <c r="EL552" s="36" t="n"/>
      <c r="EM552" s="36" t="n"/>
      <c r="EN552" s="36" t="n"/>
    </row>
    <row r="553">
      <c r="A553" s="36" t="n"/>
      <c r="B553" s="36" t="n"/>
      <c r="C553" s="144" t="n"/>
      <c r="D553" s="144" t="n"/>
      <c r="E553" s="135" t="n"/>
      <c r="F553" s="135" t="n"/>
      <c r="G553" s="135" t="n"/>
      <c r="H553" s="135" t="n"/>
      <c r="I553" s="135" t="n"/>
      <c r="J553" s="135" t="n"/>
      <c r="K553" s="135" t="n"/>
      <c r="L553" s="135" t="n"/>
      <c r="M553" s="135" t="n"/>
      <c r="N553" s="135" t="n"/>
      <c r="O553" s="135" t="n"/>
      <c r="P553" s="135" t="n"/>
      <c r="Q553" s="135" t="n"/>
      <c r="R553" s="135" t="n"/>
      <c r="S553" s="135" t="n"/>
      <c r="T553" s="135" t="n"/>
      <c r="U553" s="135" t="n"/>
      <c r="V553" s="135" t="n"/>
      <c r="W553" s="135" t="n"/>
      <c r="X553" s="135" t="n"/>
      <c r="Y553" s="135" t="n"/>
      <c r="Z553" s="135" t="n"/>
      <c r="AA553" s="135" t="n"/>
      <c r="AB553" s="135" t="n"/>
      <c r="AC553" s="135" t="n"/>
      <c r="AD553" s="135" t="n"/>
      <c r="AE553" s="135" t="n"/>
      <c r="AF553" s="135" t="n"/>
      <c r="AG553" s="135" t="n"/>
      <c r="AH553" s="135" t="n"/>
      <c r="AI553" s="135" t="n"/>
      <c r="AJ553" s="135" t="n"/>
      <c r="AK553" s="135" t="n"/>
      <c r="AL553" s="135" t="n"/>
      <c r="AM553" s="135" t="n"/>
      <c r="AN553" s="135" t="n"/>
      <c r="AO553" s="135" t="n"/>
      <c r="AP553" s="135" t="n"/>
      <c r="AQ553" s="135" t="n"/>
      <c r="AR553" s="135" t="n"/>
      <c r="AS553" s="135" t="n"/>
      <c r="AT553" s="135" t="n"/>
      <c r="AU553" s="135" t="n"/>
      <c r="AV553" s="135" t="n"/>
      <c r="AW553" s="135" t="n"/>
      <c r="AX553" s="135" t="n"/>
      <c r="AY553" s="135" t="n"/>
      <c r="AZ553" s="135" t="n"/>
      <c r="BA553" s="135" t="n"/>
      <c r="BB553" s="135" t="n"/>
      <c r="BC553" s="135" t="n"/>
      <c r="BD553" s="135" t="n"/>
      <c r="BE553" s="135" t="n"/>
      <c r="BF553" s="135" t="n"/>
      <c r="BG553" s="135" t="n"/>
      <c r="BH553" s="135" t="n"/>
      <c r="BI553" s="135" t="n"/>
      <c r="BJ553" s="135" t="n"/>
      <c r="BK553" s="135" t="n"/>
      <c r="BL553" s="135" t="n"/>
      <c r="BM553" s="135" t="n"/>
      <c r="BN553" s="135" t="n"/>
      <c r="BO553" s="135" t="n"/>
      <c r="BP553" s="135" t="n"/>
      <c r="BQ553" s="135" t="n"/>
      <c r="BR553" s="135" t="n"/>
      <c r="BS553" s="135" t="n"/>
      <c r="BT553" s="135" t="n"/>
      <c r="BU553" s="135" t="n"/>
      <c r="BV553" s="135" t="n"/>
      <c r="BW553" s="135" t="n"/>
      <c r="BX553" s="135" t="n"/>
      <c r="BY553" s="135" t="n"/>
      <c r="BZ553" s="135" t="n"/>
      <c r="CA553" s="135" t="n"/>
      <c r="CB553" s="135" t="n"/>
      <c r="CC553" s="135" t="n"/>
      <c r="CD553" s="135" t="n"/>
      <c r="CE553" s="135" t="n"/>
      <c r="CF553" s="135" t="n"/>
      <c r="CG553" s="135" t="n"/>
      <c r="CH553" s="135" t="n"/>
      <c r="CI553" s="135" t="n"/>
      <c r="CJ553" s="135" t="n"/>
      <c r="CK553" s="135" t="n"/>
      <c r="CL553" s="135" t="n"/>
      <c r="CM553" s="135" t="n"/>
      <c r="CN553" s="135" t="n"/>
      <c r="CO553" s="135" t="n"/>
      <c r="CP553" s="135" t="n"/>
      <c r="CQ553" s="135" t="n"/>
      <c r="CR553" s="135" t="n"/>
      <c r="CU553" s="36" t="n"/>
      <c r="CV553" s="36" t="n"/>
      <c r="CW553" s="36" t="n"/>
      <c r="CX553" s="36" t="n"/>
      <c r="CY553" s="36" t="n"/>
      <c r="CZ553" s="36" t="n"/>
      <c r="DA553" s="36" t="n"/>
      <c r="DB553" s="36" t="n"/>
      <c r="DC553" s="36" t="n"/>
      <c r="DD553" s="36" t="n"/>
      <c r="DE553" s="36" t="n"/>
      <c r="DF553" s="36" t="n"/>
      <c r="DG553" s="36" t="n"/>
      <c r="DH553" s="36" t="n"/>
      <c r="DI553" s="36" t="n"/>
      <c r="DJ553" s="36" t="n"/>
      <c r="DK553" s="36" t="n"/>
      <c r="DL553" s="36" t="n"/>
      <c r="DM553" s="36" t="n"/>
      <c r="DN553" s="36" t="n"/>
      <c r="DO553" s="36" t="n"/>
      <c r="DP553" s="36" t="n"/>
      <c r="DQ553" s="36" t="n"/>
      <c r="DR553" s="36" t="n"/>
      <c r="DS553" s="36" t="n"/>
      <c r="DT553" s="36" t="n"/>
      <c r="DU553" s="36" t="n"/>
      <c r="DV553" s="36" t="n"/>
      <c r="DW553" s="36" t="n"/>
      <c r="DX553" s="36" t="n"/>
      <c r="DY553" s="36" t="n"/>
      <c r="DZ553" s="36" t="n"/>
      <c r="EA553" s="36" t="n"/>
      <c r="EB553" s="36" t="n"/>
      <c r="EC553" s="36" t="n"/>
      <c r="ED553" s="36" t="n"/>
      <c r="EE553" s="36" t="n"/>
      <c r="EF553" s="36" t="n"/>
      <c r="EG553" s="36" t="n"/>
      <c r="EH553" s="36" t="n"/>
      <c r="EI553" s="36" t="n"/>
      <c r="EJ553" s="36" t="n"/>
      <c r="EK553" s="36" t="n"/>
      <c r="EL553" s="36" t="n"/>
      <c r="EM553" s="36" t="n"/>
      <c r="EN553" s="36" t="n"/>
    </row>
    <row r="554">
      <c r="A554" s="36" t="n"/>
      <c r="B554" s="36" t="n"/>
      <c r="C554" s="144" t="n"/>
      <c r="D554" s="144" t="n"/>
      <c r="E554" s="135" t="n"/>
      <c r="F554" s="135" t="n"/>
      <c r="G554" s="135" t="n"/>
      <c r="H554" s="135" t="n"/>
      <c r="I554" s="135" t="n"/>
      <c r="J554" s="135" t="n"/>
      <c r="K554" s="135" t="n"/>
      <c r="L554" s="135" t="n"/>
      <c r="M554" s="135" t="n"/>
      <c r="N554" s="135" t="n"/>
      <c r="O554" s="135" t="n"/>
      <c r="P554" s="135" t="n"/>
      <c r="Q554" s="135" t="n"/>
      <c r="R554" s="135" t="n"/>
      <c r="S554" s="135" t="n"/>
      <c r="T554" s="135" t="n"/>
      <c r="U554" s="135" t="n"/>
      <c r="V554" s="135" t="n"/>
      <c r="W554" s="135" t="n"/>
      <c r="X554" s="135" t="n"/>
      <c r="Y554" s="135" t="n"/>
      <c r="Z554" s="135" t="n"/>
      <c r="AA554" s="135" t="n"/>
      <c r="AB554" s="135" t="n"/>
      <c r="AC554" s="135" t="n"/>
      <c r="AD554" s="135" t="n"/>
      <c r="AE554" s="135" t="n"/>
      <c r="AF554" s="135" t="n"/>
      <c r="AG554" s="135" t="n"/>
      <c r="AH554" s="135" t="n"/>
      <c r="AI554" s="135" t="n"/>
      <c r="AJ554" s="135" t="n"/>
      <c r="AK554" s="135" t="n"/>
      <c r="AL554" s="135" t="n"/>
      <c r="AM554" s="135" t="n"/>
      <c r="AN554" s="135" t="n"/>
      <c r="AO554" s="135" t="n"/>
      <c r="AP554" s="135" t="n"/>
      <c r="AQ554" s="135" t="n"/>
      <c r="AR554" s="135" t="n"/>
      <c r="AS554" s="135" t="n"/>
      <c r="AT554" s="135" t="n"/>
      <c r="AU554" s="135" t="n"/>
      <c r="AV554" s="135" t="n"/>
      <c r="AW554" s="135" t="n"/>
      <c r="AX554" s="135" t="n"/>
      <c r="AY554" s="135" t="n"/>
      <c r="AZ554" s="135" t="n"/>
      <c r="BA554" s="135" t="n"/>
      <c r="BB554" s="135" t="n"/>
      <c r="BC554" s="135" t="n"/>
      <c r="BD554" s="135" t="n"/>
      <c r="BE554" s="135" t="n"/>
      <c r="BF554" s="135" t="n"/>
      <c r="BG554" s="135" t="n"/>
      <c r="BH554" s="135" t="n"/>
      <c r="BI554" s="135" t="n"/>
      <c r="BJ554" s="135" t="n"/>
      <c r="BK554" s="135" t="n"/>
      <c r="BL554" s="135" t="n"/>
      <c r="BM554" s="135" t="n"/>
      <c r="BN554" s="135" t="n"/>
      <c r="BO554" s="135" t="n"/>
      <c r="BP554" s="135" t="n"/>
      <c r="BQ554" s="135" t="n"/>
      <c r="BR554" s="135" t="n"/>
      <c r="BS554" s="135" t="n"/>
      <c r="BT554" s="135" t="n"/>
      <c r="BU554" s="135" t="n"/>
      <c r="BV554" s="135" t="n"/>
      <c r="BW554" s="135" t="n"/>
      <c r="BX554" s="135" t="n"/>
      <c r="BY554" s="135" t="n"/>
      <c r="BZ554" s="135" t="n"/>
      <c r="CA554" s="135" t="n"/>
      <c r="CB554" s="135" t="n"/>
      <c r="CC554" s="135" t="n"/>
      <c r="CD554" s="135" t="n"/>
      <c r="CE554" s="135" t="n"/>
      <c r="CF554" s="135" t="n"/>
      <c r="CG554" s="135" t="n"/>
      <c r="CH554" s="135" t="n"/>
      <c r="CI554" s="135" t="n"/>
      <c r="CJ554" s="135" t="n"/>
      <c r="CK554" s="135" t="n"/>
      <c r="CL554" s="135" t="n"/>
      <c r="CM554" s="135" t="n"/>
      <c r="CN554" s="135" t="n"/>
      <c r="CO554" s="135" t="n"/>
      <c r="CP554" s="135" t="n"/>
      <c r="CQ554" s="135" t="n"/>
      <c r="CR554" s="135" t="n"/>
      <c r="CU554" s="36" t="n"/>
      <c r="CV554" s="36" t="n"/>
      <c r="CW554" s="36" t="n"/>
      <c r="CX554" s="36" t="n"/>
      <c r="CY554" s="36" t="n"/>
      <c r="CZ554" s="36" t="n"/>
      <c r="DA554" s="36" t="n"/>
      <c r="DB554" s="36" t="n"/>
      <c r="DC554" s="36" t="n"/>
      <c r="DD554" s="36" t="n"/>
      <c r="DE554" s="36" t="n"/>
      <c r="DF554" s="36" t="n"/>
      <c r="DG554" s="36" t="n"/>
      <c r="DH554" s="36" t="n"/>
      <c r="DI554" s="36" t="n"/>
      <c r="DJ554" s="36" t="n"/>
      <c r="DK554" s="36" t="n"/>
      <c r="DL554" s="36" t="n"/>
      <c r="DM554" s="36" t="n"/>
      <c r="DN554" s="36" t="n"/>
      <c r="DO554" s="36" t="n"/>
      <c r="DP554" s="36" t="n"/>
      <c r="DQ554" s="36" t="n"/>
      <c r="DR554" s="36" t="n"/>
      <c r="DS554" s="36" t="n"/>
      <c r="DT554" s="36" t="n"/>
      <c r="DU554" s="36" t="n"/>
      <c r="DV554" s="36" t="n"/>
      <c r="DW554" s="36" t="n"/>
      <c r="DX554" s="36" t="n"/>
      <c r="DY554" s="36" t="n"/>
      <c r="DZ554" s="36" t="n"/>
      <c r="EA554" s="36" t="n"/>
      <c r="EB554" s="36" t="n"/>
      <c r="EC554" s="36" t="n"/>
      <c r="ED554" s="36" t="n"/>
      <c r="EE554" s="36" t="n"/>
      <c r="EF554" s="36" t="n"/>
      <c r="EG554" s="36" t="n"/>
      <c r="EH554" s="36" t="n"/>
      <c r="EI554" s="36" t="n"/>
      <c r="EJ554" s="36" t="n"/>
      <c r="EK554" s="36" t="n"/>
      <c r="EL554" s="36" t="n"/>
      <c r="EM554" s="36" t="n"/>
      <c r="EN554" s="36" t="n"/>
    </row>
    <row r="555">
      <c r="A555" s="36" t="n"/>
      <c r="B555" s="36" t="n"/>
      <c r="C555" s="144" t="n"/>
      <c r="D555" s="144" t="n"/>
      <c r="E555" s="135" t="n"/>
      <c r="F555" s="135" t="n"/>
      <c r="G555" s="135" t="n"/>
      <c r="H555" s="135" t="n"/>
      <c r="I555" s="135" t="n"/>
      <c r="J555" s="135" t="n"/>
      <c r="K555" s="135" t="n"/>
      <c r="L555" s="135" t="n"/>
      <c r="M555" s="135" t="n"/>
      <c r="N555" s="135" t="n"/>
      <c r="O555" s="135" t="n"/>
      <c r="P555" s="135" t="n"/>
      <c r="Q555" s="135" t="n"/>
      <c r="R555" s="135" t="n"/>
      <c r="S555" s="135" t="n"/>
      <c r="T555" s="135" t="n"/>
      <c r="U555" s="135" t="n"/>
      <c r="V555" s="135" t="n"/>
      <c r="W555" s="135" t="n"/>
      <c r="X555" s="135" t="n"/>
      <c r="Y555" s="135" t="n"/>
      <c r="Z555" s="135" t="n"/>
      <c r="AA555" s="135" t="n"/>
      <c r="AB555" s="135" t="n"/>
      <c r="AC555" s="135" t="n"/>
      <c r="AD555" s="135" t="n"/>
      <c r="AE555" s="135" t="n"/>
      <c r="AF555" s="135" t="n"/>
      <c r="AG555" s="135" t="n"/>
      <c r="AH555" s="135" t="n"/>
      <c r="AI555" s="135" t="n"/>
      <c r="AJ555" s="135" t="n"/>
      <c r="AK555" s="135" t="n"/>
      <c r="AL555" s="135" t="n"/>
      <c r="AM555" s="135" t="n"/>
      <c r="AN555" s="135" t="n"/>
      <c r="AO555" s="135" t="n"/>
      <c r="AP555" s="135" t="n"/>
      <c r="AQ555" s="135" t="n"/>
      <c r="AR555" s="135" t="n"/>
      <c r="AS555" s="135" t="n"/>
      <c r="AT555" s="135" t="n"/>
      <c r="AU555" s="135" t="n"/>
      <c r="AV555" s="135" t="n"/>
      <c r="AW555" s="135" t="n"/>
      <c r="AX555" s="135" t="n"/>
      <c r="AY555" s="135" t="n"/>
      <c r="AZ555" s="135" t="n"/>
      <c r="BA555" s="135" t="n"/>
      <c r="BB555" s="135" t="n"/>
      <c r="BC555" s="135" t="n"/>
      <c r="BD555" s="135" t="n"/>
      <c r="BE555" s="135" t="n"/>
      <c r="BF555" s="135" t="n"/>
      <c r="BG555" s="135" t="n"/>
      <c r="BH555" s="135" t="n"/>
      <c r="BI555" s="135" t="n"/>
      <c r="BJ555" s="135" t="n"/>
      <c r="BK555" s="135" t="n"/>
      <c r="BL555" s="135" t="n"/>
      <c r="BM555" s="135" t="n"/>
      <c r="BN555" s="135" t="n"/>
      <c r="BO555" s="135" t="n"/>
      <c r="BP555" s="135" t="n"/>
      <c r="BQ555" s="135" t="n"/>
      <c r="BR555" s="135" t="n"/>
      <c r="BS555" s="135" t="n"/>
      <c r="BT555" s="135" t="n"/>
      <c r="BU555" s="135" t="n"/>
      <c r="BV555" s="135" t="n"/>
      <c r="BW555" s="135" t="n"/>
      <c r="BX555" s="135" t="n"/>
      <c r="BY555" s="135" t="n"/>
      <c r="BZ555" s="135" t="n"/>
      <c r="CA555" s="135" t="n"/>
      <c r="CB555" s="135" t="n"/>
      <c r="CC555" s="135" t="n"/>
      <c r="CD555" s="135" t="n"/>
      <c r="CE555" s="135" t="n"/>
      <c r="CF555" s="135" t="n"/>
      <c r="CG555" s="135" t="n"/>
      <c r="CH555" s="135" t="n"/>
      <c r="CI555" s="135" t="n"/>
      <c r="CJ555" s="135" t="n"/>
      <c r="CK555" s="135" t="n"/>
      <c r="CL555" s="135" t="n"/>
      <c r="CM555" s="135" t="n"/>
      <c r="CN555" s="135" t="n"/>
      <c r="CO555" s="135" t="n"/>
      <c r="CP555" s="135" t="n"/>
      <c r="CQ555" s="135" t="n"/>
      <c r="CR555" s="135" t="n"/>
      <c r="CU555" s="36" t="n"/>
      <c r="CV555" s="36" t="n"/>
      <c r="CW555" s="36" t="n"/>
      <c r="CX555" s="36" t="n"/>
      <c r="CY555" s="36" t="n"/>
      <c r="CZ555" s="36" t="n"/>
      <c r="DA555" s="36" t="n"/>
      <c r="DB555" s="36" t="n"/>
      <c r="DC555" s="36" t="n"/>
      <c r="DD555" s="36" t="n"/>
      <c r="DE555" s="36" t="n"/>
      <c r="DF555" s="36" t="n"/>
      <c r="DG555" s="36" t="n"/>
      <c r="DH555" s="36" t="n"/>
      <c r="DI555" s="36" t="n"/>
      <c r="DJ555" s="36" t="n"/>
      <c r="DK555" s="36" t="n"/>
      <c r="DL555" s="36" t="n"/>
      <c r="DM555" s="36" t="n"/>
      <c r="DN555" s="36" t="n"/>
      <c r="DO555" s="36" t="n"/>
      <c r="DP555" s="36" t="n"/>
      <c r="DQ555" s="36" t="n"/>
      <c r="DR555" s="36" t="n"/>
      <c r="DS555" s="36" t="n"/>
      <c r="DT555" s="36" t="n"/>
      <c r="DU555" s="36" t="n"/>
      <c r="DV555" s="36" t="n"/>
      <c r="DW555" s="36" t="n"/>
      <c r="DX555" s="36" t="n"/>
      <c r="DY555" s="36" t="n"/>
      <c r="DZ555" s="36" t="n"/>
      <c r="EA555" s="36" t="n"/>
      <c r="EB555" s="36" t="n"/>
      <c r="EC555" s="36" t="n"/>
      <c r="ED555" s="36" t="n"/>
      <c r="EE555" s="36" t="n"/>
      <c r="EF555" s="36" t="n"/>
      <c r="EG555" s="36" t="n"/>
      <c r="EH555" s="36" t="n"/>
      <c r="EI555" s="36" t="n"/>
      <c r="EJ555" s="36" t="n"/>
      <c r="EK555" s="36" t="n"/>
      <c r="EL555" s="36" t="n"/>
      <c r="EM555" s="36" t="n"/>
      <c r="EN555" s="36" t="n"/>
    </row>
    <row r="556">
      <c r="A556" s="36" t="n"/>
      <c r="B556" s="36" t="n"/>
      <c r="C556" s="144" t="n"/>
      <c r="D556" s="144" t="n"/>
      <c r="E556" s="135" t="n"/>
      <c r="F556" s="135" t="n"/>
      <c r="G556" s="135" t="n"/>
      <c r="H556" s="135" t="n"/>
      <c r="I556" s="135" t="n"/>
      <c r="J556" s="135" t="n"/>
      <c r="K556" s="135" t="n"/>
      <c r="L556" s="135" t="n"/>
      <c r="M556" s="135" t="n"/>
      <c r="N556" s="135" t="n"/>
      <c r="O556" s="135" t="n"/>
      <c r="P556" s="135" t="n"/>
      <c r="Q556" s="135" t="n"/>
      <c r="R556" s="135" t="n"/>
      <c r="S556" s="135" t="n"/>
      <c r="T556" s="135" t="n"/>
      <c r="U556" s="135" t="n"/>
      <c r="V556" s="135" t="n"/>
      <c r="W556" s="135" t="n"/>
      <c r="X556" s="135" t="n"/>
      <c r="Y556" s="135" t="n"/>
      <c r="Z556" s="135" t="n"/>
      <c r="AA556" s="135" t="n"/>
      <c r="AB556" s="135" t="n"/>
      <c r="AC556" s="135" t="n"/>
      <c r="AD556" s="135" t="n"/>
      <c r="AE556" s="135" t="n"/>
      <c r="AF556" s="135" t="n"/>
      <c r="AG556" s="135" t="n"/>
      <c r="AH556" s="135" t="n"/>
      <c r="AI556" s="135" t="n"/>
      <c r="AJ556" s="135" t="n"/>
      <c r="AK556" s="135" t="n"/>
      <c r="AL556" s="135" t="n"/>
      <c r="AM556" s="135" t="n"/>
      <c r="AN556" s="135" t="n"/>
      <c r="AO556" s="135" t="n"/>
      <c r="AP556" s="135" t="n"/>
      <c r="AQ556" s="135" t="n"/>
      <c r="AR556" s="135" t="n"/>
      <c r="AS556" s="135" t="n"/>
      <c r="AT556" s="135" t="n"/>
      <c r="AU556" s="135" t="n"/>
      <c r="AV556" s="135" t="n"/>
      <c r="AW556" s="135" t="n"/>
      <c r="AX556" s="135" t="n"/>
      <c r="AY556" s="135" t="n"/>
      <c r="AZ556" s="135" t="n"/>
      <c r="BA556" s="135" t="n"/>
      <c r="BB556" s="135" t="n"/>
      <c r="BC556" s="135" t="n"/>
      <c r="BD556" s="135" t="n"/>
      <c r="BE556" s="135" t="n"/>
      <c r="BF556" s="135" t="n"/>
      <c r="BG556" s="135" t="n"/>
      <c r="BH556" s="135" t="n"/>
      <c r="BI556" s="135" t="n"/>
      <c r="BJ556" s="135" t="n"/>
      <c r="BK556" s="135" t="n"/>
      <c r="BL556" s="135" t="n"/>
      <c r="BM556" s="135" t="n"/>
      <c r="BN556" s="135" t="n"/>
      <c r="BO556" s="135" t="n"/>
      <c r="BP556" s="135" t="n"/>
      <c r="BQ556" s="135" t="n"/>
      <c r="BR556" s="135" t="n"/>
      <c r="BS556" s="135" t="n"/>
      <c r="BT556" s="135" t="n"/>
      <c r="BU556" s="135" t="n"/>
      <c r="BV556" s="135" t="n"/>
      <c r="BW556" s="135" t="n"/>
      <c r="BX556" s="135" t="n"/>
      <c r="BY556" s="135" t="n"/>
      <c r="BZ556" s="135" t="n"/>
      <c r="CA556" s="135" t="n"/>
      <c r="CB556" s="135" t="n"/>
      <c r="CC556" s="135" t="n"/>
      <c r="CD556" s="135" t="n"/>
      <c r="CE556" s="135" t="n"/>
      <c r="CF556" s="135" t="n"/>
      <c r="CG556" s="135" t="n"/>
      <c r="CH556" s="135" t="n"/>
      <c r="CI556" s="135" t="n"/>
      <c r="CJ556" s="135" t="n"/>
      <c r="CK556" s="135" t="n"/>
      <c r="CL556" s="135" t="n"/>
      <c r="CM556" s="135" t="n"/>
      <c r="CN556" s="135" t="n"/>
      <c r="CO556" s="135" t="n"/>
      <c r="CP556" s="135" t="n"/>
      <c r="CQ556" s="135" t="n"/>
      <c r="CR556" s="135" t="n"/>
      <c r="CU556" s="36" t="n"/>
      <c r="CV556" s="36" t="n"/>
      <c r="CW556" s="36" t="n"/>
      <c r="CX556" s="36" t="n"/>
      <c r="CY556" s="36" t="n"/>
      <c r="CZ556" s="36" t="n"/>
      <c r="DA556" s="36" t="n"/>
      <c r="DB556" s="36" t="n"/>
      <c r="DC556" s="36" t="n"/>
      <c r="DD556" s="36" t="n"/>
      <c r="DE556" s="36" t="n"/>
      <c r="DF556" s="36" t="n"/>
      <c r="DG556" s="36" t="n"/>
      <c r="DH556" s="36" t="n"/>
      <c r="DI556" s="36" t="n"/>
      <c r="DJ556" s="36" t="n"/>
      <c r="DK556" s="36" t="n"/>
      <c r="DL556" s="36" t="n"/>
      <c r="DM556" s="36" t="n"/>
      <c r="DN556" s="36" t="n"/>
      <c r="DO556" s="36" t="n"/>
      <c r="DP556" s="36" t="n"/>
      <c r="DQ556" s="36" t="n"/>
      <c r="DR556" s="36" t="n"/>
      <c r="DS556" s="36" t="n"/>
      <c r="DT556" s="36" t="n"/>
      <c r="DU556" s="36" t="n"/>
      <c r="DV556" s="36" t="n"/>
      <c r="DW556" s="36" t="n"/>
      <c r="DX556" s="36" t="n"/>
      <c r="DY556" s="36" t="n"/>
      <c r="DZ556" s="36" t="n"/>
      <c r="EA556" s="36" t="n"/>
      <c r="EB556" s="36" t="n"/>
      <c r="EC556" s="36" t="n"/>
      <c r="ED556" s="36" t="n"/>
      <c r="EE556" s="36" t="n"/>
      <c r="EF556" s="36" t="n"/>
      <c r="EG556" s="36" t="n"/>
      <c r="EH556" s="36" t="n"/>
      <c r="EI556" s="36" t="n"/>
      <c r="EJ556" s="36" t="n"/>
      <c r="EK556" s="36" t="n"/>
      <c r="EL556" s="36" t="n"/>
      <c r="EM556" s="36" t="n"/>
      <c r="EN556" s="36" t="n"/>
    </row>
    <row r="557">
      <c r="A557" s="36" t="n"/>
      <c r="B557" s="36" t="n"/>
      <c r="C557" s="144" t="n"/>
      <c r="D557" s="144" t="n"/>
      <c r="E557" s="135" t="n"/>
      <c r="F557" s="135" t="n"/>
      <c r="G557" s="135" t="n"/>
      <c r="H557" s="135" t="n"/>
      <c r="I557" s="135" t="n"/>
      <c r="J557" s="135" t="n"/>
      <c r="K557" s="135" t="n"/>
      <c r="L557" s="135" t="n"/>
      <c r="M557" s="135" t="n"/>
      <c r="N557" s="135" t="n"/>
      <c r="O557" s="135" t="n"/>
      <c r="P557" s="135" t="n"/>
      <c r="Q557" s="135" t="n"/>
      <c r="R557" s="135" t="n"/>
      <c r="S557" s="135" t="n"/>
      <c r="T557" s="135" t="n"/>
      <c r="U557" s="135" t="n"/>
      <c r="V557" s="135" t="n"/>
      <c r="W557" s="135" t="n"/>
      <c r="X557" s="135" t="n"/>
      <c r="Y557" s="135" t="n"/>
      <c r="Z557" s="135" t="n"/>
      <c r="AA557" s="135" t="n"/>
      <c r="AB557" s="135" t="n"/>
      <c r="AC557" s="135" t="n"/>
      <c r="AD557" s="135" t="n"/>
      <c r="AE557" s="135" t="n"/>
      <c r="AF557" s="135" t="n"/>
      <c r="AG557" s="135" t="n"/>
      <c r="AH557" s="135" t="n"/>
      <c r="AI557" s="135" t="n"/>
      <c r="AJ557" s="135" t="n"/>
      <c r="AK557" s="135" t="n"/>
      <c r="AL557" s="135" t="n"/>
      <c r="AM557" s="135" t="n"/>
      <c r="AN557" s="135" t="n"/>
      <c r="AO557" s="135" t="n"/>
      <c r="AP557" s="135" t="n"/>
      <c r="AQ557" s="135" t="n"/>
      <c r="AR557" s="135" t="n"/>
      <c r="AS557" s="135" t="n"/>
      <c r="AT557" s="135" t="n"/>
      <c r="AU557" s="135" t="n"/>
      <c r="AV557" s="135" t="n"/>
      <c r="AW557" s="135" t="n"/>
      <c r="AX557" s="135" t="n"/>
      <c r="AY557" s="135" t="n"/>
      <c r="AZ557" s="135" t="n"/>
      <c r="BA557" s="135" t="n"/>
      <c r="BB557" s="135" t="n"/>
      <c r="BC557" s="135" t="n"/>
      <c r="BD557" s="135" t="n"/>
      <c r="BE557" s="135" t="n"/>
      <c r="BF557" s="135" t="n"/>
      <c r="BG557" s="135" t="n"/>
      <c r="BH557" s="135" t="n"/>
      <c r="BI557" s="135" t="n"/>
      <c r="BJ557" s="135" t="n"/>
      <c r="BK557" s="135" t="n"/>
      <c r="BL557" s="135" t="n"/>
      <c r="BM557" s="135" t="n"/>
      <c r="BN557" s="135" t="n"/>
      <c r="BO557" s="135" t="n"/>
      <c r="BP557" s="135" t="n"/>
      <c r="BQ557" s="135" t="n"/>
      <c r="BR557" s="135" t="n"/>
      <c r="BS557" s="135" t="n"/>
      <c r="BT557" s="135" t="n"/>
      <c r="BU557" s="135" t="n"/>
      <c r="BV557" s="135" t="n"/>
      <c r="BW557" s="135" t="n"/>
      <c r="BX557" s="135" t="n"/>
      <c r="BY557" s="135" t="n"/>
      <c r="BZ557" s="135" t="n"/>
      <c r="CA557" s="135" t="n"/>
      <c r="CB557" s="135" t="n"/>
      <c r="CC557" s="135" t="n"/>
      <c r="CD557" s="135" t="n"/>
      <c r="CE557" s="135" t="n"/>
      <c r="CF557" s="135" t="n"/>
      <c r="CG557" s="135" t="n"/>
      <c r="CH557" s="135" t="n"/>
      <c r="CI557" s="135" t="n"/>
      <c r="CJ557" s="135" t="n"/>
      <c r="CK557" s="135" t="n"/>
      <c r="CL557" s="135" t="n"/>
      <c r="CM557" s="135" t="n"/>
      <c r="CN557" s="135" t="n"/>
      <c r="CO557" s="135" t="n"/>
      <c r="CP557" s="135" t="n"/>
      <c r="CQ557" s="135" t="n"/>
      <c r="CR557" s="135" t="n"/>
      <c r="CU557" s="36" t="n"/>
      <c r="CV557" s="36" t="n"/>
      <c r="CW557" s="36" t="n"/>
      <c r="CX557" s="36" t="n"/>
      <c r="CY557" s="36" t="n"/>
      <c r="CZ557" s="36" t="n"/>
      <c r="DA557" s="36" t="n"/>
      <c r="DB557" s="36" t="n"/>
      <c r="DC557" s="36" t="n"/>
      <c r="DD557" s="36" t="n"/>
      <c r="DE557" s="36" t="n"/>
      <c r="DF557" s="36" t="n"/>
      <c r="DG557" s="36" t="n"/>
      <c r="DH557" s="36" t="n"/>
      <c r="DI557" s="36" t="n"/>
      <c r="DJ557" s="36" t="n"/>
      <c r="DK557" s="36" t="n"/>
      <c r="DL557" s="36" t="n"/>
      <c r="DM557" s="36" t="n"/>
      <c r="DN557" s="36" t="n"/>
      <c r="DO557" s="36" t="n"/>
      <c r="DP557" s="36" t="n"/>
      <c r="DQ557" s="36" t="n"/>
      <c r="DR557" s="36" t="n"/>
      <c r="DS557" s="36" t="n"/>
      <c r="DT557" s="36" t="n"/>
      <c r="DU557" s="36" t="n"/>
      <c r="DV557" s="36" t="n"/>
      <c r="DW557" s="36" t="n"/>
      <c r="DX557" s="36" t="n"/>
      <c r="DY557" s="36" t="n"/>
      <c r="DZ557" s="36" t="n"/>
      <c r="EA557" s="36" t="n"/>
      <c r="EB557" s="36" t="n"/>
      <c r="EC557" s="36" t="n"/>
      <c r="ED557" s="36" t="n"/>
      <c r="EE557" s="36" t="n"/>
      <c r="EF557" s="36" t="n"/>
      <c r="EG557" s="36" t="n"/>
      <c r="EH557" s="36" t="n"/>
      <c r="EI557" s="36" t="n"/>
      <c r="EJ557" s="36" t="n"/>
      <c r="EK557" s="36" t="n"/>
      <c r="EL557" s="36" t="n"/>
      <c r="EM557" s="36" t="n"/>
      <c r="EN557" s="36" t="n"/>
    </row>
    <row r="558">
      <c r="A558" s="36" t="n"/>
      <c r="B558" s="36" t="n"/>
      <c r="C558" s="144" t="n"/>
      <c r="D558" s="144" t="n"/>
      <c r="E558" s="135" t="n"/>
      <c r="F558" s="135" t="n"/>
      <c r="G558" s="135" t="n"/>
      <c r="H558" s="135" t="n"/>
      <c r="I558" s="135" t="n"/>
      <c r="J558" s="135" t="n"/>
      <c r="K558" s="135" t="n"/>
      <c r="L558" s="135" t="n"/>
      <c r="M558" s="135" t="n"/>
      <c r="N558" s="135" t="n"/>
      <c r="O558" s="135" t="n"/>
      <c r="P558" s="135" t="n"/>
      <c r="Q558" s="135" t="n"/>
      <c r="R558" s="135" t="n"/>
      <c r="S558" s="135" t="n"/>
      <c r="T558" s="135" t="n"/>
      <c r="U558" s="135" t="n"/>
      <c r="V558" s="135" t="n"/>
      <c r="W558" s="135" t="n"/>
      <c r="X558" s="135" t="n"/>
      <c r="Y558" s="135" t="n"/>
      <c r="Z558" s="135" t="n"/>
      <c r="AA558" s="135" t="n"/>
      <c r="AB558" s="135" t="n"/>
      <c r="AC558" s="135" t="n"/>
      <c r="AD558" s="135" t="n"/>
      <c r="AE558" s="135" t="n"/>
      <c r="AF558" s="135" t="n"/>
      <c r="AG558" s="135" t="n"/>
      <c r="AH558" s="135" t="n"/>
      <c r="AI558" s="135" t="n"/>
      <c r="AJ558" s="135" t="n"/>
      <c r="AK558" s="135" t="n"/>
      <c r="AL558" s="135" t="n"/>
      <c r="AM558" s="135" t="n"/>
      <c r="AN558" s="135" t="n"/>
      <c r="AO558" s="135" t="n"/>
      <c r="AP558" s="135" t="n"/>
      <c r="AQ558" s="135" t="n"/>
      <c r="AR558" s="135" t="n"/>
      <c r="AS558" s="135" t="n"/>
      <c r="AT558" s="135" t="n"/>
      <c r="AU558" s="135" t="n"/>
      <c r="AV558" s="135" t="n"/>
      <c r="AW558" s="135" t="n"/>
      <c r="AX558" s="135" t="n"/>
      <c r="AY558" s="135" t="n"/>
      <c r="AZ558" s="135" t="n"/>
      <c r="BA558" s="135" t="n"/>
      <c r="BB558" s="135" t="n"/>
      <c r="BC558" s="135" t="n"/>
      <c r="BD558" s="135" t="n"/>
      <c r="BE558" s="135" t="n"/>
      <c r="BF558" s="135" t="n"/>
      <c r="BG558" s="135" t="n"/>
      <c r="BH558" s="135" t="n"/>
      <c r="BI558" s="135" t="n"/>
      <c r="BJ558" s="135" t="n"/>
      <c r="BK558" s="135" t="n"/>
      <c r="BL558" s="135" t="n"/>
      <c r="BM558" s="135" t="n"/>
      <c r="BN558" s="135" t="n"/>
      <c r="BO558" s="135" t="n"/>
      <c r="BP558" s="135" t="n"/>
      <c r="BQ558" s="135" t="n"/>
      <c r="BR558" s="135" t="n"/>
      <c r="BS558" s="135" t="n"/>
      <c r="BT558" s="135" t="n"/>
      <c r="BU558" s="135" t="n"/>
      <c r="BV558" s="135" t="n"/>
      <c r="BW558" s="135" t="n"/>
      <c r="BX558" s="135" t="n"/>
      <c r="BY558" s="135" t="n"/>
      <c r="BZ558" s="135" t="n"/>
      <c r="CA558" s="135" t="n"/>
      <c r="CB558" s="135" t="n"/>
      <c r="CC558" s="135" t="n"/>
      <c r="CD558" s="135" t="n"/>
      <c r="CE558" s="135" t="n"/>
      <c r="CF558" s="135" t="n"/>
      <c r="CG558" s="135" t="n"/>
      <c r="CH558" s="135" t="n"/>
      <c r="CI558" s="135" t="n"/>
      <c r="CJ558" s="135" t="n"/>
      <c r="CK558" s="135" t="n"/>
      <c r="CL558" s="135" t="n"/>
      <c r="CM558" s="135" t="n"/>
      <c r="CN558" s="135" t="n"/>
      <c r="CO558" s="135" t="n"/>
      <c r="CP558" s="135" t="n"/>
      <c r="CQ558" s="135" t="n"/>
      <c r="CR558" s="135" t="n"/>
      <c r="CU558" s="36" t="n"/>
      <c r="CV558" s="36" t="n"/>
      <c r="CW558" s="36" t="n"/>
      <c r="CX558" s="36" t="n"/>
      <c r="CY558" s="36" t="n"/>
      <c r="CZ558" s="36" t="n"/>
      <c r="DA558" s="36" t="n"/>
      <c r="DB558" s="36" t="n"/>
      <c r="DC558" s="36" t="n"/>
      <c r="DD558" s="36" t="n"/>
      <c r="DE558" s="36" t="n"/>
      <c r="DF558" s="36" t="n"/>
      <c r="DG558" s="36" t="n"/>
      <c r="DH558" s="36" t="n"/>
      <c r="DI558" s="36" t="n"/>
      <c r="DJ558" s="36" t="n"/>
      <c r="DK558" s="36" t="n"/>
      <c r="DL558" s="36" t="n"/>
      <c r="DM558" s="36" t="n"/>
      <c r="DN558" s="36" t="n"/>
      <c r="DO558" s="36" t="n"/>
      <c r="DP558" s="36" t="n"/>
      <c r="DQ558" s="36" t="n"/>
      <c r="DR558" s="36" t="n"/>
      <c r="DS558" s="36" t="n"/>
      <c r="DT558" s="36" t="n"/>
      <c r="DU558" s="36" t="n"/>
      <c r="DV558" s="36" t="n"/>
      <c r="DW558" s="36" t="n"/>
      <c r="DX558" s="36" t="n"/>
      <c r="DY558" s="36" t="n"/>
      <c r="DZ558" s="36" t="n"/>
      <c r="EA558" s="36" t="n"/>
      <c r="EB558" s="36" t="n"/>
      <c r="EC558" s="36" t="n"/>
      <c r="ED558" s="36" t="n"/>
      <c r="EE558" s="36" t="n"/>
      <c r="EF558" s="36" t="n"/>
      <c r="EG558" s="36" t="n"/>
      <c r="EH558" s="36" t="n"/>
      <c r="EI558" s="36" t="n"/>
      <c r="EJ558" s="36" t="n"/>
      <c r="EK558" s="36" t="n"/>
      <c r="EL558" s="36" t="n"/>
      <c r="EM558" s="36" t="n"/>
      <c r="EN558" s="36" t="n"/>
    </row>
    <row r="559">
      <c r="A559" s="36" t="n"/>
      <c r="B559" s="36" t="n"/>
      <c r="C559" s="144" t="n"/>
      <c r="D559" s="144" t="n"/>
      <c r="E559" s="135" t="n"/>
      <c r="F559" s="135" t="n"/>
      <c r="G559" s="135" t="n"/>
      <c r="H559" s="135" t="n"/>
      <c r="I559" s="135" t="n"/>
      <c r="J559" s="135" t="n"/>
      <c r="K559" s="135" t="n"/>
      <c r="L559" s="135" t="n"/>
      <c r="M559" s="135" t="n"/>
      <c r="N559" s="135" t="n"/>
      <c r="O559" s="135" t="n"/>
      <c r="P559" s="135" t="n"/>
      <c r="Q559" s="135" t="n"/>
      <c r="R559" s="135" t="n"/>
      <c r="S559" s="135" t="n"/>
      <c r="T559" s="135" t="n"/>
      <c r="U559" s="135" t="n"/>
      <c r="V559" s="135" t="n"/>
      <c r="W559" s="135" t="n"/>
      <c r="X559" s="135" t="n"/>
      <c r="Y559" s="135" t="n"/>
      <c r="Z559" s="135" t="n"/>
      <c r="AA559" s="135" t="n"/>
      <c r="AB559" s="135" t="n"/>
      <c r="AC559" s="135" t="n"/>
      <c r="AD559" s="135" t="n"/>
      <c r="AE559" s="135" t="n"/>
      <c r="AF559" s="135" t="n"/>
      <c r="AG559" s="135" t="n"/>
      <c r="AH559" s="135" t="n"/>
      <c r="AI559" s="135" t="n"/>
      <c r="AJ559" s="135" t="n"/>
      <c r="AK559" s="135" t="n"/>
      <c r="AL559" s="135" t="n"/>
      <c r="AM559" s="135" t="n"/>
      <c r="AN559" s="135" t="n"/>
      <c r="AO559" s="135" t="n"/>
      <c r="AP559" s="135" t="n"/>
      <c r="AQ559" s="135" t="n"/>
      <c r="AR559" s="135" t="n"/>
      <c r="AS559" s="135" t="n"/>
      <c r="AT559" s="135" t="n"/>
      <c r="AU559" s="135" t="n"/>
      <c r="AV559" s="135" t="n"/>
      <c r="AW559" s="135" t="n"/>
      <c r="AX559" s="135" t="n"/>
      <c r="AY559" s="135" t="n"/>
      <c r="AZ559" s="135" t="n"/>
      <c r="BA559" s="135" t="n"/>
      <c r="BB559" s="135" t="n"/>
      <c r="BC559" s="135" t="n"/>
      <c r="BD559" s="135" t="n"/>
      <c r="BE559" s="135" t="n"/>
      <c r="BF559" s="135" t="n"/>
      <c r="BG559" s="135" t="n"/>
      <c r="BH559" s="135" t="n"/>
      <c r="BI559" s="135" t="n"/>
      <c r="BJ559" s="135" t="n"/>
      <c r="BK559" s="135" t="n"/>
      <c r="BL559" s="135" t="n"/>
      <c r="BM559" s="135" t="n"/>
      <c r="BN559" s="135" t="n"/>
      <c r="BO559" s="135" t="n"/>
      <c r="BP559" s="135" t="n"/>
      <c r="BQ559" s="135" t="n"/>
      <c r="BR559" s="135" t="n"/>
      <c r="BS559" s="135" t="n"/>
      <c r="BT559" s="135" t="n"/>
      <c r="BU559" s="135" t="n"/>
      <c r="BV559" s="135" t="n"/>
      <c r="BW559" s="135" t="n"/>
      <c r="BX559" s="135" t="n"/>
      <c r="BY559" s="135" t="n"/>
      <c r="BZ559" s="135" t="n"/>
      <c r="CA559" s="135" t="n"/>
      <c r="CB559" s="135" t="n"/>
      <c r="CC559" s="135" t="n"/>
      <c r="CD559" s="135" t="n"/>
      <c r="CE559" s="135" t="n"/>
      <c r="CF559" s="135" t="n"/>
      <c r="CG559" s="135" t="n"/>
      <c r="CH559" s="135" t="n"/>
      <c r="CI559" s="135" t="n"/>
      <c r="CJ559" s="135" t="n"/>
      <c r="CK559" s="135" t="n"/>
      <c r="CL559" s="135" t="n"/>
      <c r="CM559" s="135" t="n"/>
      <c r="CN559" s="135" t="n"/>
      <c r="CO559" s="135" t="n"/>
      <c r="CP559" s="135" t="n"/>
      <c r="CQ559" s="135" t="n"/>
      <c r="CR559" s="135" t="n"/>
      <c r="CU559" s="36" t="n"/>
      <c r="CV559" s="36" t="n"/>
      <c r="CW559" s="36" t="n"/>
      <c r="CX559" s="36" t="n"/>
      <c r="CY559" s="36" t="n"/>
      <c r="CZ559" s="36" t="n"/>
      <c r="DA559" s="36" t="n"/>
      <c r="DB559" s="36" t="n"/>
      <c r="DC559" s="36" t="n"/>
      <c r="DD559" s="36" t="n"/>
      <c r="DE559" s="36" t="n"/>
      <c r="DF559" s="36" t="n"/>
      <c r="DG559" s="36" t="n"/>
      <c r="DH559" s="36" t="n"/>
      <c r="DI559" s="36" t="n"/>
      <c r="DJ559" s="36" t="n"/>
      <c r="DK559" s="36" t="n"/>
      <c r="DL559" s="36" t="n"/>
      <c r="DM559" s="36" t="n"/>
      <c r="DN559" s="36" t="n"/>
      <c r="DO559" s="36" t="n"/>
      <c r="DP559" s="36" t="n"/>
      <c r="DQ559" s="36" t="n"/>
      <c r="DR559" s="36" t="n"/>
      <c r="DS559" s="36" t="n"/>
      <c r="DT559" s="36" t="n"/>
      <c r="DU559" s="36" t="n"/>
      <c r="DV559" s="36" t="n"/>
      <c r="DW559" s="36" t="n"/>
      <c r="DX559" s="36" t="n"/>
      <c r="DY559" s="36" t="n"/>
      <c r="DZ559" s="36" t="n"/>
      <c r="EA559" s="36" t="n"/>
      <c r="EB559" s="36" t="n"/>
      <c r="EC559" s="36" t="n"/>
      <c r="ED559" s="36" t="n"/>
      <c r="EE559" s="36" t="n"/>
      <c r="EF559" s="36" t="n"/>
      <c r="EG559" s="36" t="n"/>
      <c r="EH559" s="36" t="n"/>
      <c r="EI559" s="36" t="n"/>
      <c r="EJ559" s="36" t="n"/>
      <c r="EK559" s="36" t="n"/>
      <c r="EL559" s="36" t="n"/>
      <c r="EM559" s="36" t="n"/>
      <c r="EN559" s="36" t="n"/>
    </row>
    <row r="560">
      <c r="A560" s="36" t="n"/>
      <c r="B560" s="36" t="n"/>
      <c r="C560" s="144" t="n"/>
      <c r="D560" s="144" t="n"/>
      <c r="E560" s="135" t="n"/>
      <c r="F560" s="135" t="n"/>
      <c r="G560" s="135" t="n"/>
      <c r="H560" s="135" t="n"/>
      <c r="I560" s="135" t="n"/>
      <c r="J560" s="135" t="n"/>
      <c r="K560" s="135" t="n"/>
      <c r="L560" s="135" t="n"/>
      <c r="M560" s="135" t="n"/>
      <c r="N560" s="135" t="n"/>
      <c r="O560" s="135" t="n"/>
      <c r="P560" s="135" t="n"/>
      <c r="Q560" s="135" t="n"/>
      <c r="R560" s="135" t="n"/>
      <c r="S560" s="135" t="n"/>
      <c r="T560" s="135" t="n"/>
      <c r="U560" s="135" t="n"/>
      <c r="V560" s="135" t="n"/>
      <c r="W560" s="135" t="n"/>
      <c r="X560" s="135" t="n"/>
      <c r="Y560" s="135" t="n"/>
      <c r="Z560" s="135" t="n"/>
      <c r="AA560" s="135" t="n"/>
      <c r="AB560" s="135" t="n"/>
      <c r="AC560" s="135" t="n"/>
      <c r="AD560" s="135" t="n"/>
      <c r="AE560" s="135" t="n"/>
      <c r="AF560" s="135" t="n"/>
      <c r="AG560" s="135" t="n"/>
      <c r="AH560" s="135" t="n"/>
      <c r="AI560" s="135" t="n"/>
      <c r="AJ560" s="135" t="n"/>
      <c r="AK560" s="135" t="n"/>
      <c r="AL560" s="135" t="n"/>
      <c r="AM560" s="135" t="n"/>
      <c r="AN560" s="135" t="n"/>
      <c r="AO560" s="135" t="n"/>
      <c r="AP560" s="135" t="n"/>
      <c r="AQ560" s="135" t="n"/>
      <c r="AR560" s="135" t="n"/>
      <c r="AS560" s="135" t="n"/>
      <c r="AT560" s="135" t="n"/>
      <c r="AU560" s="135" t="n"/>
      <c r="AV560" s="135" t="n"/>
      <c r="AW560" s="135" t="n"/>
      <c r="AX560" s="135" t="n"/>
      <c r="AY560" s="135" t="n"/>
      <c r="AZ560" s="135" t="n"/>
      <c r="BA560" s="135" t="n"/>
      <c r="BB560" s="135" t="n"/>
      <c r="BC560" s="135" t="n"/>
      <c r="BD560" s="135" t="n"/>
      <c r="BE560" s="135" t="n"/>
      <c r="BF560" s="135" t="n"/>
      <c r="BG560" s="135" t="n"/>
      <c r="BH560" s="135" t="n"/>
      <c r="BI560" s="135" t="n"/>
      <c r="BJ560" s="135" t="n"/>
      <c r="BK560" s="135" t="n"/>
      <c r="BL560" s="135" t="n"/>
      <c r="BM560" s="135" t="n"/>
      <c r="BN560" s="135" t="n"/>
      <c r="BO560" s="135" t="n"/>
      <c r="BP560" s="135" t="n"/>
      <c r="BQ560" s="135" t="n"/>
      <c r="BR560" s="135" t="n"/>
      <c r="BS560" s="135" t="n"/>
      <c r="BT560" s="135" t="n"/>
      <c r="BU560" s="135" t="n"/>
      <c r="BV560" s="135" t="n"/>
      <c r="BW560" s="135" t="n"/>
      <c r="BX560" s="135" t="n"/>
      <c r="BY560" s="135" t="n"/>
      <c r="BZ560" s="135" t="n"/>
      <c r="CA560" s="135" t="n"/>
      <c r="CB560" s="135" t="n"/>
      <c r="CC560" s="135" t="n"/>
      <c r="CD560" s="135" t="n"/>
      <c r="CE560" s="135" t="n"/>
      <c r="CF560" s="135" t="n"/>
      <c r="CG560" s="135" t="n"/>
      <c r="CH560" s="135" t="n"/>
      <c r="CI560" s="135" t="n"/>
      <c r="CJ560" s="135" t="n"/>
      <c r="CK560" s="135" t="n"/>
      <c r="CL560" s="135" t="n"/>
      <c r="CM560" s="135" t="n"/>
      <c r="CN560" s="135" t="n"/>
      <c r="CO560" s="135" t="n"/>
      <c r="CP560" s="135" t="n"/>
      <c r="CQ560" s="135" t="n"/>
      <c r="CR560" s="135" t="n"/>
      <c r="CU560" s="36" t="n"/>
      <c r="CV560" s="36" t="n"/>
      <c r="CW560" s="36" t="n"/>
      <c r="CX560" s="36" t="n"/>
      <c r="CY560" s="36" t="n"/>
      <c r="CZ560" s="36" t="n"/>
      <c r="DA560" s="36" t="n"/>
      <c r="DB560" s="36" t="n"/>
      <c r="DC560" s="36" t="n"/>
      <c r="DD560" s="36" t="n"/>
      <c r="DE560" s="36" t="n"/>
      <c r="DF560" s="36" t="n"/>
      <c r="DG560" s="36" t="n"/>
      <c r="DH560" s="36" t="n"/>
      <c r="DI560" s="36" t="n"/>
      <c r="DJ560" s="36" t="n"/>
      <c r="DK560" s="36" t="n"/>
      <c r="DL560" s="36" t="n"/>
      <c r="DM560" s="36" t="n"/>
      <c r="DN560" s="36" t="n"/>
      <c r="DO560" s="36" t="n"/>
      <c r="DP560" s="36" t="n"/>
      <c r="DQ560" s="36" t="n"/>
      <c r="DR560" s="36" t="n"/>
      <c r="DS560" s="36" t="n"/>
      <c r="DT560" s="36" t="n"/>
      <c r="DU560" s="36" t="n"/>
      <c r="DV560" s="36" t="n"/>
      <c r="DW560" s="36" t="n"/>
      <c r="DX560" s="36" t="n"/>
      <c r="DY560" s="36" t="n"/>
      <c r="DZ560" s="36" t="n"/>
      <c r="EA560" s="36" t="n"/>
      <c r="EB560" s="36" t="n"/>
      <c r="EC560" s="36" t="n"/>
      <c r="ED560" s="36" t="n"/>
      <c r="EE560" s="36" t="n"/>
      <c r="EF560" s="36" t="n"/>
      <c r="EG560" s="36" t="n"/>
      <c r="EH560" s="36" t="n"/>
      <c r="EI560" s="36" t="n"/>
      <c r="EJ560" s="36" t="n"/>
      <c r="EK560" s="36" t="n"/>
      <c r="EL560" s="36" t="n"/>
      <c r="EM560" s="36" t="n"/>
      <c r="EN560" s="36" t="n"/>
    </row>
    <row r="561">
      <c r="A561" s="36" t="n"/>
      <c r="B561" s="36" t="n"/>
      <c r="C561" s="144" t="n"/>
      <c r="D561" s="144" t="n"/>
      <c r="E561" s="135" t="n"/>
      <c r="F561" s="135" t="n"/>
      <c r="G561" s="135" t="n"/>
      <c r="H561" s="135" t="n"/>
      <c r="I561" s="135" t="n"/>
      <c r="J561" s="135" t="n"/>
      <c r="K561" s="135" t="n"/>
      <c r="L561" s="135" t="n"/>
      <c r="M561" s="135" t="n"/>
      <c r="N561" s="135" t="n"/>
      <c r="O561" s="135" t="n"/>
      <c r="P561" s="135" t="n"/>
      <c r="Q561" s="135" t="n"/>
      <c r="R561" s="135" t="n"/>
      <c r="S561" s="135" t="n"/>
      <c r="T561" s="135" t="n"/>
      <c r="U561" s="135" t="n"/>
      <c r="V561" s="135" t="n"/>
      <c r="W561" s="135" t="n"/>
      <c r="X561" s="135" t="n"/>
      <c r="Y561" s="135" t="n"/>
      <c r="Z561" s="135" t="n"/>
      <c r="AA561" s="135" t="n"/>
      <c r="AB561" s="135" t="n"/>
      <c r="AC561" s="135" t="n"/>
      <c r="AD561" s="135" t="n"/>
      <c r="AE561" s="135" t="n"/>
      <c r="AF561" s="135" t="n"/>
      <c r="AG561" s="135" t="n"/>
      <c r="AH561" s="135" t="n"/>
      <c r="AI561" s="135" t="n"/>
      <c r="AJ561" s="135" t="n"/>
      <c r="AK561" s="135" t="n"/>
      <c r="AL561" s="135" t="n"/>
      <c r="AM561" s="135" t="n"/>
      <c r="AN561" s="135" t="n"/>
      <c r="AO561" s="135" t="n"/>
      <c r="AP561" s="135" t="n"/>
      <c r="AQ561" s="135" t="n"/>
      <c r="AR561" s="135" t="n"/>
      <c r="AS561" s="135" t="n"/>
      <c r="AT561" s="135" t="n"/>
      <c r="AU561" s="135" t="n"/>
      <c r="AV561" s="135" t="n"/>
      <c r="AW561" s="135" t="n"/>
      <c r="AX561" s="135" t="n"/>
      <c r="AY561" s="135" t="n"/>
      <c r="AZ561" s="135" t="n"/>
      <c r="BA561" s="135" t="n"/>
      <c r="BB561" s="135" t="n"/>
      <c r="BC561" s="135" t="n"/>
      <c r="BD561" s="135" t="n"/>
      <c r="BE561" s="135" t="n"/>
      <c r="BF561" s="135" t="n"/>
      <c r="BG561" s="135" t="n"/>
      <c r="BH561" s="135" t="n"/>
      <c r="BI561" s="135" t="n"/>
      <c r="BJ561" s="135" t="n"/>
      <c r="BK561" s="135" t="n"/>
      <c r="BL561" s="135" t="n"/>
      <c r="BM561" s="135" t="n"/>
      <c r="BN561" s="135" t="n"/>
      <c r="BO561" s="135" t="n"/>
      <c r="BP561" s="135" t="n"/>
      <c r="BQ561" s="135" t="n"/>
      <c r="BR561" s="135" t="n"/>
      <c r="BS561" s="135" t="n"/>
      <c r="BT561" s="135" t="n"/>
      <c r="BU561" s="135" t="n"/>
      <c r="BV561" s="135" t="n"/>
      <c r="BW561" s="135" t="n"/>
      <c r="BX561" s="135" t="n"/>
      <c r="BY561" s="135" t="n"/>
      <c r="BZ561" s="135" t="n"/>
      <c r="CA561" s="135" t="n"/>
      <c r="CB561" s="135" t="n"/>
      <c r="CC561" s="135" t="n"/>
      <c r="CD561" s="135" t="n"/>
      <c r="CE561" s="135" t="n"/>
      <c r="CF561" s="135" t="n"/>
      <c r="CG561" s="135" t="n"/>
      <c r="CH561" s="135" t="n"/>
      <c r="CI561" s="135" t="n"/>
      <c r="CJ561" s="135" t="n"/>
      <c r="CK561" s="135" t="n"/>
      <c r="CL561" s="135" t="n"/>
      <c r="CM561" s="135" t="n"/>
      <c r="CN561" s="135" t="n"/>
      <c r="CO561" s="135" t="n"/>
      <c r="CP561" s="135" t="n"/>
      <c r="CQ561" s="135" t="n"/>
      <c r="CR561" s="135" t="n"/>
      <c r="CU561" s="36" t="n"/>
      <c r="CV561" s="36" t="n"/>
      <c r="CW561" s="36" t="n"/>
      <c r="CX561" s="36" t="n"/>
      <c r="CY561" s="36" t="n"/>
      <c r="CZ561" s="36" t="n"/>
      <c r="DA561" s="36" t="n"/>
      <c r="DB561" s="36" t="n"/>
      <c r="DC561" s="36" t="n"/>
      <c r="DD561" s="36" t="n"/>
      <c r="DE561" s="36" t="n"/>
      <c r="DF561" s="36" t="n"/>
      <c r="DG561" s="36" t="n"/>
      <c r="DH561" s="36" t="n"/>
      <c r="DI561" s="36" t="n"/>
      <c r="DJ561" s="36" t="n"/>
      <c r="DK561" s="36" t="n"/>
      <c r="DL561" s="36" t="n"/>
      <c r="DM561" s="36" t="n"/>
      <c r="DN561" s="36" t="n"/>
      <c r="DO561" s="36" t="n"/>
      <c r="DP561" s="36" t="n"/>
      <c r="DQ561" s="36" t="n"/>
      <c r="DR561" s="36" t="n"/>
      <c r="DS561" s="36" t="n"/>
      <c r="DT561" s="36" t="n"/>
      <c r="DU561" s="36" t="n"/>
      <c r="DV561" s="36" t="n"/>
      <c r="DW561" s="36" t="n"/>
      <c r="DX561" s="36" t="n"/>
      <c r="DY561" s="36" t="n"/>
      <c r="DZ561" s="36" t="n"/>
      <c r="EA561" s="36" t="n"/>
      <c r="EB561" s="36" t="n"/>
      <c r="EC561" s="36" t="n"/>
      <c r="ED561" s="36" t="n"/>
      <c r="EE561" s="36" t="n"/>
      <c r="EF561" s="36" t="n"/>
      <c r="EG561" s="36" t="n"/>
      <c r="EH561" s="36" t="n"/>
      <c r="EI561" s="36" t="n"/>
      <c r="EJ561" s="36" t="n"/>
      <c r="EK561" s="36" t="n"/>
      <c r="EL561" s="36" t="n"/>
      <c r="EM561" s="36" t="n"/>
      <c r="EN561" s="36" t="n"/>
    </row>
    <row r="562">
      <c r="A562" s="36" t="n"/>
      <c r="B562" s="36" t="n"/>
      <c r="C562" s="144" t="n"/>
      <c r="D562" s="144" t="n"/>
      <c r="E562" s="135" t="n"/>
      <c r="F562" s="135" t="n"/>
      <c r="G562" s="135" t="n"/>
      <c r="H562" s="135" t="n"/>
      <c r="I562" s="135" t="n"/>
      <c r="J562" s="135" t="n"/>
      <c r="K562" s="135" t="n"/>
      <c r="L562" s="135" t="n"/>
      <c r="M562" s="135" t="n"/>
      <c r="N562" s="135" t="n"/>
      <c r="O562" s="135" t="n"/>
      <c r="P562" s="135" t="n"/>
      <c r="Q562" s="135" t="n"/>
      <c r="R562" s="135" t="n"/>
      <c r="S562" s="135" t="n"/>
      <c r="T562" s="135" t="n"/>
      <c r="U562" s="135" t="n"/>
      <c r="V562" s="135" t="n"/>
      <c r="W562" s="135" t="n"/>
      <c r="X562" s="135" t="n"/>
      <c r="Y562" s="135" t="n"/>
      <c r="Z562" s="135" t="n"/>
      <c r="AA562" s="135" t="n"/>
      <c r="AB562" s="135" t="n"/>
      <c r="AC562" s="135" t="n"/>
      <c r="AD562" s="135" t="n"/>
      <c r="AE562" s="135" t="n"/>
      <c r="AF562" s="135" t="n"/>
      <c r="AG562" s="135" t="n"/>
      <c r="AH562" s="135" t="n"/>
      <c r="AI562" s="135" t="n"/>
      <c r="AJ562" s="135" t="n"/>
      <c r="AK562" s="135" t="n"/>
      <c r="AL562" s="135" t="n"/>
      <c r="AM562" s="135" t="n"/>
      <c r="AN562" s="135" t="n"/>
      <c r="AO562" s="135" t="n"/>
      <c r="AP562" s="135" t="n"/>
      <c r="AQ562" s="135" t="n"/>
      <c r="AR562" s="135" t="n"/>
      <c r="AS562" s="135" t="n"/>
      <c r="AT562" s="135" t="n"/>
      <c r="AU562" s="135" t="n"/>
      <c r="AV562" s="135" t="n"/>
      <c r="AW562" s="135" t="n"/>
      <c r="AX562" s="135" t="n"/>
      <c r="AY562" s="135" t="n"/>
      <c r="AZ562" s="135" t="n"/>
      <c r="BA562" s="135" t="n"/>
      <c r="BB562" s="135" t="n"/>
      <c r="BC562" s="135" t="n"/>
      <c r="BD562" s="135" t="n"/>
      <c r="BE562" s="135" t="n"/>
      <c r="BF562" s="135" t="n"/>
      <c r="BG562" s="135" t="n"/>
      <c r="BH562" s="135" t="n"/>
      <c r="BI562" s="135" t="n"/>
      <c r="BJ562" s="135" t="n"/>
      <c r="BK562" s="135" t="n"/>
      <c r="BL562" s="135" t="n"/>
      <c r="BM562" s="135" t="n"/>
      <c r="BN562" s="135" t="n"/>
      <c r="BO562" s="135" t="n"/>
      <c r="BP562" s="135" t="n"/>
      <c r="BQ562" s="135" t="n"/>
      <c r="BR562" s="135" t="n"/>
      <c r="BS562" s="135" t="n"/>
      <c r="BT562" s="135" t="n"/>
      <c r="BU562" s="135" t="n"/>
      <c r="BV562" s="135" t="n"/>
      <c r="BW562" s="135" t="n"/>
      <c r="BX562" s="135" t="n"/>
      <c r="BY562" s="135" t="n"/>
      <c r="BZ562" s="135" t="n"/>
      <c r="CA562" s="135" t="n"/>
      <c r="CB562" s="135" t="n"/>
      <c r="CC562" s="135" t="n"/>
      <c r="CD562" s="135" t="n"/>
      <c r="CE562" s="135" t="n"/>
      <c r="CF562" s="135" t="n"/>
      <c r="CG562" s="135" t="n"/>
      <c r="CH562" s="135" t="n"/>
      <c r="CI562" s="135" t="n"/>
      <c r="CJ562" s="135" t="n"/>
      <c r="CK562" s="135" t="n"/>
      <c r="CL562" s="135" t="n"/>
      <c r="CM562" s="135" t="n"/>
      <c r="CN562" s="135" t="n"/>
      <c r="CO562" s="135" t="n"/>
      <c r="CP562" s="135" t="n"/>
      <c r="CQ562" s="135" t="n"/>
      <c r="CR562" s="135" t="n"/>
      <c r="CU562" s="36" t="n"/>
      <c r="CV562" s="36" t="n"/>
      <c r="CW562" s="36" t="n"/>
      <c r="CX562" s="36" t="n"/>
      <c r="CY562" s="36" t="n"/>
      <c r="CZ562" s="36" t="n"/>
      <c r="DA562" s="36" t="n"/>
      <c r="DB562" s="36" t="n"/>
      <c r="DC562" s="36" t="n"/>
      <c r="DD562" s="36" t="n"/>
      <c r="DE562" s="36" t="n"/>
      <c r="DF562" s="36" t="n"/>
      <c r="DG562" s="36" t="n"/>
      <c r="DH562" s="36" t="n"/>
      <c r="DI562" s="36" t="n"/>
      <c r="DJ562" s="36" t="n"/>
      <c r="DK562" s="36" t="n"/>
      <c r="DL562" s="36" t="n"/>
      <c r="DM562" s="36" t="n"/>
      <c r="DN562" s="36" t="n"/>
      <c r="DO562" s="36" t="n"/>
      <c r="DP562" s="36" t="n"/>
      <c r="DQ562" s="36" t="n"/>
      <c r="DR562" s="36" t="n"/>
      <c r="DS562" s="36" t="n"/>
      <c r="DT562" s="36" t="n"/>
      <c r="DU562" s="36" t="n"/>
      <c r="DV562" s="36" t="n"/>
      <c r="DW562" s="36" t="n"/>
      <c r="DX562" s="36" t="n"/>
      <c r="DY562" s="36" t="n"/>
      <c r="DZ562" s="36" t="n"/>
      <c r="EA562" s="36" t="n"/>
      <c r="EB562" s="36" t="n"/>
      <c r="EC562" s="36" t="n"/>
      <c r="ED562" s="36" t="n"/>
      <c r="EE562" s="36" t="n"/>
      <c r="EF562" s="36" t="n"/>
      <c r="EG562" s="36" t="n"/>
      <c r="EH562" s="36" t="n"/>
      <c r="EI562" s="36" t="n"/>
      <c r="EJ562" s="36" t="n"/>
      <c r="EK562" s="36" t="n"/>
      <c r="EL562" s="36" t="n"/>
      <c r="EM562" s="36" t="n"/>
      <c r="EN562" s="36" t="n"/>
    </row>
    <row r="563">
      <c r="A563" s="36" t="n"/>
      <c r="B563" s="36" t="n"/>
      <c r="C563" s="144" t="n"/>
      <c r="D563" s="144" t="n"/>
      <c r="E563" s="135" t="n"/>
      <c r="F563" s="135" t="n"/>
      <c r="G563" s="135" t="n"/>
      <c r="H563" s="135" t="n"/>
      <c r="I563" s="135" t="n"/>
      <c r="J563" s="135" t="n"/>
      <c r="K563" s="135" t="n"/>
      <c r="L563" s="135" t="n"/>
      <c r="M563" s="135" t="n"/>
      <c r="N563" s="135" t="n"/>
      <c r="O563" s="135" t="n"/>
      <c r="P563" s="135" t="n"/>
      <c r="Q563" s="135" t="n"/>
      <c r="R563" s="135" t="n"/>
      <c r="S563" s="135" t="n"/>
      <c r="T563" s="135" t="n"/>
      <c r="U563" s="135" t="n"/>
      <c r="V563" s="135" t="n"/>
      <c r="W563" s="135" t="n"/>
      <c r="X563" s="135" t="n"/>
      <c r="Y563" s="135" t="n"/>
      <c r="Z563" s="135" t="n"/>
      <c r="AA563" s="135" t="n"/>
      <c r="AB563" s="135" t="n"/>
      <c r="AC563" s="135" t="n"/>
      <c r="AD563" s="135" t="n"/>
      <c r="AE563" s="135" t="n"/>
      <c r="AF563" s="135" t="n"/>
      <c r="AG563" s="135" t="n"/>
      <c r="AH563" s="135" t="n"/>
      <c r="AI563" s="135" t="n"/>
      <c r="AJ563" s="135" t="n"/>
      <c r="AK563" s="135" t="n"/>
      <c r="AL563" s="135" t="n"/>
      <c r="AM563" s="135" t="n"/>
      <c r="AN563" s="135" t="n"/>
      <c r="AO563" s="135" t="n"/>
      <c r="AP563" s="135" t="n"/>
      <c r="AQ563" s="135" t="n"/>
      <c r="AR563" s="135" t="n"/>
      <c r="AS563" s="135" t="n"/>
      <c r="AT563" s="135" t="n"/>
      <c r="AU563" s="135" t="n"/>
      <c r="AV563" s="135" t="n"/>
      <c r="AW563" s="135" t="n"/>
      <c r="AX563" s="135" t="n"/>
      <c r="AY563" s="135" t="n"/>
      <c r="AZ563" s="135" t="n"/>
      <c r="BA563" s="135" t="n"/>
      <c r="BB563" s="135" t="n"/>
      <c r="BC563" s="135" t="n"/>
      <c r="BD563" s="135" t="n"/>
      <c r="BE563" s="135" t="n"/>
      <c r="BF563" s="135" t="n"/>
      <c r="BG563" s="135" t="n"/>
      <c r="BH563" s="135" t="n"/>
      <c r="BI563" s="135" t="n"/>
      <c r="BJ563" s="135" t="n"/>
      <c r="BK563" s="135" t="n"/>
      <c r="BL563" s="135" t="n"/>
      <c r="BM563" s="135" t="n"/>
      <c r="BN563" s="135" t="n"/>
      <c r="BO563" s="135" t="n"/>
      <c r="BP563" s="135" t="n"/>
      <c r="BQ563" s="135" t="n"/>
      <c r="BR563" s="135" t="n"/>
      <c r="BS563" s="135" t="n"/>
      <c r="BT563" s="135" t="n"/>
      <c r="BU563" s="135" t="n"/>
      <c r="BV563" s="135" t="n"/>
      <c r="BW563" s="135" t="n"/>
      <c r="BX563" s="135" t="n"/>
      <c r="BY563" s="135" t="n"/>
      <c r="BZ563" s="135" t="n"/>
      <c r="CA563" s="135" t="n"/>
      <c r="CB563" s="135" t="n"/>
      <c r="CC563" s="135" t="n"/>
      <c r="CD563" s="135" t="n"/>
      <c r="CE563" s="135" t="n"/>
      <c r="CF563" s="135" t="n"/>
      <c r="CG563" s="135" t="n"/>
      <c r="CH563" s="135" t="n"/>
      <c r="CI563" s="135" t="n"/>
      <c r="CJ563" s="135" t="n"/>
      <c r="CK563" s="135" t="n"/>
      <c r="CL563" s="135" t="n"/>
      <c r="CM563" s="135" t="n"/>
      <c r="CN563" s="135" t="n"/>
      <c r="CO563" s="135" t="n"/>
      <c r="CP563" s="135" t="n"/>
      <c r="CQ563" s="135" t="n"/>
      <c r="CR563" s="135" t="n"/>
      <c r="CU563" s="36" t="n"/>
      <c r="CV563" s="36" t="n"/>
      <c r="CW563" s="36" t="n"/>
      <c r="CX563" s="36" t="n"/>
      <c r="CY563" s="36" t="n"/>
      <c r="CZ563" s="36" t="n"/>
      <c r="DA563" s="36" t="n"/>
      <c r="DB563" s="36" t="n"/>
      <c r="DC563" s="36" t="n"/>
      <c r="DD563" s="36" t="n"/>
      <c r="DE563" s="36" t="n"/>
      <c r="DF563" s="36" t="n"/>
      <c r="DG563" s="36" t="n"/>
      <c r="DH563" s="36" t="n"/>
      <c r="DI563" s="36" t="n"/>
      <c r="DJ563" s="36" t="n"/>
      <c r="DK563" s="36" t="n"/>
      <c r="DL563" s="36" t="n"/>
      <c r="DM563" s="36" t="n"/>
      <c r="DN563" s="36" t="n"/>
      <c r="DO563" s="36" t="n"/>
      <c r="DP563" s="36" t="n"/>
      <c r="DQ563" s="36" t="n"/>
      <c r="DR563" s="36" t="n"/>
      <c r="DS563" s="36" t="n"/>
      <c r="DT563" s="36" t="n"/>
      <c r="DU563" s="36" t="n"/>
      <c r="DV563" s="36" t="n"/>
      <c r="DW563" s="36" t="n"/>
      <c r="DX563" s="36" t="n"/>
      <c r="DY563" s="36" t="n"/>
      <c r="DZ563" s="36" t="n"/>
      <c r="EA563" s="36" t="n"/>
      <c r="EB563" s="36" t="n"/>
      <c r="EC563" s="36" t="n"/>
      <c r="ED563" s="36" t="n"/>
      <c r="EE563" s="36" t="n"/>
      <c r="EF563" s="36" t="n"/>
      <c r="EG563" s="36" t="n"/>
      <c r="EH563" s="36" t="n"/>
      <c r="EI563" s="36" t="n"/>
      <c r="EJ563" s="36" t="n"/>
      <c r="EK563" s="36" t="n"/>
      <c r="EL563" s="36" t="n"/>
      <c r="EM563" s="36" t="n"/>
      <c r="EN563" s="36" t="n"/>
    </row>
    <row r="564">
      <c r="A564" s="36" t="n"/>
      <c r="B564" s="36" t="n"/>
      <c r="C564" s="144" t="n"/>
      <c r="D564" s="144" t="n"/>
      <c r="E564" s="135" t="n"/>
      <c r="F564" s="135" t="n"/>
      <c r="G564" s="135" t="n"/>
      <c r="H564" s="135" t="n"/>
      <c r="I564" s="135" t="n"/>
      <c r="J564" s="135" t="n"/>
      <c r="K564" s="135" t="n"/>
      <c r="L564" s="135" t="n"/>
      <c r="M564" s="135" t="n"/>
      <c r="N564" s="135" t="n"/>
      <c r="O564" s="135" t="n"/>
      <c r="P564" s="135" t="n"/>
      <c r="Q564" s="135" t="n"/>
      <c r="R564" s="135" t="n"/>
      <c r="S564" s="135" t="n"/>
      <c r="T564" s="135" t="n"/>
      <c r="U564" s="135" t="n"/>
      <c r="V564" s="135" t="n"/>
      <c r="W564" s="135" t="n"/>
      <c r="X564" s="135" t="n"/>
      <c r="Y564" s="135" t="n"/>
      <c r="Z564" s="135" t="n"/>
      <c r="AA564" s="135" t="n"/>
      <c r="AB564" s="135" t="n"/>
      <c r="AC564" s="135" t="n"/>
      <c r="AD564" s="135" t="n"/>
      <c r="AE564" s="135" t="n"/>
      <c r="AF564" s="135" t="n"/>
      <c r="AG564" s="135" t="n"/>
      <c r="AH564" s="135" t="n"/>
      <c r="AI564" s="135" t="n"/>
      <c r="AJ564" s="135" t="n"/>
      <c r="AK564" s="135" t="n"/>
      <c r="AL564" s="135" t="n"/>
      <c r="AM564" s="135" t="n"/>
      <c r="AN564" s="135" t="n"/>
      <c r="AO564" s="135" t="n"/>
      <c r="AP564" s="135" t="n"/>
      <c r="AQ564" s="135" t="n"/>
      <c r="AR564" s="135" t="n"/>
      <c r="AS564" s="135" t="n"/>
      <c r="AT564" s="135" t="n"/>
      <c r="AU564" s="135" t="n"/>
      <c r="AV564" s="135" t="n"/>
      <c r="AW564" s="135" t="n"/>
      <c r="AX564" s="135" t="n"/>
      <c r="AY564" s="135" t="n"/>
      <c r="AZ564" s="135" t="n"/>
      <c r="BA564" s="135" t="n"/>
      <c r="BB564" s="135" t="n"/>
      <c r="BC564" s="135" t="n"/>
      <c r="BD564" s="135" t="n"/>
      <c r="BE564" s="135" t="n"/>
      <c r="BF564" s="135" t="n"/>
      <c r="BG564" s="135" t="n"/>
      <c r="BH564" s="135" t="n"/>
      <c r="BI564" s="135" t="n"/>
      <c r="BJ564" s="135" t="n"/>
      <c r="BK564" s="135" t="n"/>
      <c r="BL564" s="135" t="n"/>
      <c r="BM564" s="135" t="n"/>
      <c r="BN564" s="135" t="n"/>
      <c r="BO564" s="135" t="n"/>
      <c r="BP564" s="135" t="n"/>
      <c r="BQ564" s="135" t="n"/>
      <c r="BR564" s="135" t="n"/>
      <c r="BS564" s="135" t="n"/>
      <c r="BT564" s="135" t="n"/>
      <c r="BU564" s="135" t="n"/>
      <c r="BV564" s="135" t="n"/>
      <c r="BW564" s="135" t="n"/>
      <c r="BX564" s="135" t="n"/>
      <c r="BY564" s="135" t="n"/>
      <c r="BZ564" s="135" t="n"/>
      <c r="CA564" s="135" t="n"/>
      <c r="CB564" s="135" t="n"/>
      <c r="CC564" s="135" t="n"/>
      <c r="CD564" s="135" t="n"/>
      <c r="CE564" s="135" t="n"/>
      <c r="CF564" s="135" t="n"/>
      <c r="CG564" s="135" t="n"/>
      <c r="CH564" s="135" t="n"/>
      <c r="CI564" s="135" t="n"/>
      <c r="CJ564" s="135" t="n"/>
      <c r="CK564" s="135" t="n"/>
      <c r="CL564" s="135" t="n"/>
      <c r="CM564" s="135" t="n"/>
      <c r="CN564" s="135" t="n"/>
      <c r="CO564" s="135" t="n"/>
      <c r="CP564" s="135" t="n"/>
      <c r="CQ564" s="135" t="n"/>
      <c r="CR564" s="135" t="n"/>
      <c r="CU564" s="36" t="n"/>
      <c r="CV564" s="36" t="n"/>
      <c r="CW564" s="36" t="n"/>
      <c r="CX564" s="36" t="n"/>
      <c r="CY564" s="36" t="n"/>
      <c r="CZ564" s="36" t="n"/>
      <c r="DA564" s="36" t="n"/>
      <c r="DB564" s="36" t="n"/>
      <c r="DC564" s="36" t="n"/>
      <c r="DD564" s="36" t="n"/>
      <c r="DE564" s="36" t="n"/>
      <c r="DF564" s="36" t="n"/>
      <c r="DG564" s="36" t="n"/>
      <c r="DH564" s="36" t="n"/>
      <c r="DI564" s="36" t="n"/>
      <c r="DJ564" s="36" t="n"/>
      <c r="DK564" s="36" t="n"/>
      <c r="DL564" s="36" t="n"/>
      <c r="DM564" s="36" t="n"/>
      <c r="DN564" s="36" t="n"/>
      <c r="DO564" s="36" t="n"/>
      <c r="DP564" s="36" t="n"/>
      <c r="DQ564" s="36" t="n"/>
      <c r="DR564" s="36" t="n"/>
      <c r="DS564" s="36" t="n"/>
      <c r="DT564" s="36" t="n"/>
      <c r="DU564" s="36" t="n"/>
      <c r="DV564" s="36" t="n"/>
      <c r="DW564" s="36" t="n"/>
      <c r="DX564" s="36" t="n"/>
      <c r="DY564" s="36" t="n"/>
      <c r="DZ564" s="36" t="n"/>
      <c r="EA564" s="36" t="n"/>
      <c r="EB564" s="36" t="n"/>
      <c r="EC564" s="36" t="n"/>
      <c r="ED564" s="36" t="n"/>
      <c r="EE564" s="36" t="n"/>
      <c r="EF564" s="36" t="n"/>
      <c r="EG564" s="36" t="n"/>
      <c r="EH564" s="36" t="n"/>
      <c r="EI564" s="36" t="n"/>
      <c r="EJ564" s="36" t="n"/>
      <c r="EK564" s="36" t="n"/>
      <c r="EL564" s="36" t="n"/>
      <c r="EM564" s="36" t="n"/>
      <c r="EN564" s="36" t="n"/>
    </row>
    <row r="565">
      <c r="A565" s="36" t="n"/>
      <c r="B565" s="36" t="n"/>
      <c r="C565" s="144" t="n"/>
      <c r="D565" s="144" t="n"/>
      <c r="E565" s="135" t="n"/>
      <c r="F565" s="135" t="n"/>
      <c r="G565" s="135" t="n"/>
      <c r="H565" s="135" t="n"/>
      <c r="I565" s="135" t="n"/>
      <c r="J565" s="135" t="n"/>
      <c r="K565" s="135" t="n"/>
      <c r="L565" s="135" t="n"/>
      <c r="M565" s="135" t="n"/>
      <c r="N565" s="135" t="n"/>
      <c r="O565" s="135" t="n"/>
      <c r="P565" s="135" t="n"/>
      <c r="Q565" s="135" t="n"/>
      <c r="R565" s="135" t="n"/>
      <c r="S565" s="135" t="n"/>
      <c r="T565" s="135" t="n"/>
      <c r="U565" s="135" t="n"/>
      <c r="V565" s="135" t="n"/>
      <c r="W565" s="135" t="n"/>
      <c r="X565" s="135" t="n"/>
      <c r="Y565" s="135" t="n"/>
      <c r="Z565" s="135" t="n"/>
      <c r="AA565" s="135" t="n"/>
      <c r="AB565" s="135" t="n"/>
      <c r="AC565" s="135" t="n"/>
      <c r="AD565" s="135" t="n"/>
      <c r="AE565" s="135" t="n"/>
      <c r="AF565" s="135" t="n"/>
      <c r="AG565" s="135" t="n"/>
      <c r="AH565" s="135" t="n"/>
      <c r="AI565" s="135" t="n"/>
      <c r="AJ565" s="135" t="n"/>
      <c r="AK565" s="135" t="n"/>
      <c r="AL565" s="135" t="n"/>
      <c r="AM565" s="135" t="n"/>
      <c r="AN565" s="135" t="n"/>
      <c r="AO565" s="135" t="n"/>
      <c r="AP565" s="135" t="n"/>
      <c r="AQ565" s="135" t="n"/>
      <c r="AR565" s="135" t="n"/>
      <c r="AS565" s="135" t="n"/>
      <c r="AT565" s="135" t="n"/>
      <c r="AU565" s="135" t="n"/>
      <c r="AV565" s="135" t="n"/>
      <c r="AW565" s="135" t="n"/>
      <c r="AX565" s="135" t="n"/>
      <c r="AY565" s="135" t="n"/>
      <c r="AZ565" s="135" t="n"/>
      <c r="BA565" s="135" t="n"/>
      <c r="BB565" s="135" t="n"/>
      <c r="BC565" s="135" t="n"/>
      <c r="BD565" s="135" t="n"/>
      <c r="BE565" s="135" t="n"/>
      <c r="BF565" s="135" t="n"/>
      <c r="BG565" s="135" t="n"/>
      <c r="BH565" s="135" t="n"/>
      <c r="BI565" s="135" t="n"/>
      <c r="BJ565" s="135" t="n"/>
      <c r="BK565" s="135" t="n"/>
      <c r="BL565" s="135" t="n"/>
      <c r="BM565" s="135" t="n"/>
      <c r="BN565" s="135" t="n"/>
      <c r="BO565" s="135" t="n"/>
      <c r="BP565" s="135" t="n"/>
      <c r="BQ565" s="135" t="n"/>
      <c r="BR565" s="135" t="n"/>
      <c r="BS565" s="135" t="n"/>
      <c r="BT565" s="135" t="n"/>
      <c r="BU565" s="135" t="n"/>
      <c r="BV565" s="135" t="n"/>
      <c r="BW565" s="135" t="n"/>
      <c r="BX565" s="135" t="n"/>
      <c r="BY565" s="135" t="n"/>
      <c r="BZ565" s="135" t="n"/>
      <c r="CA565" s="135" t="n"/>
      <c r="CB565" s="135" t="n"/>
      <c r="CC565" s="135" t="n"/>
      <c r="CD565" s="135" t="n"/>
      <c r="CE565" s="135" t="n"/>
      <c r="CF565" s="135" t="n"/>
      <c r="CG565" s="135" t="n"/>
      <c r="CH565" s="135" t="n"/>
      <c r="CI565" s="135" t="n"/>
      <c r="CJ565" s="135" t="n"/>
      <c r="CK565" s="135" t="n"/>
      <c r="CL565" s="135" t="n"/>
      <c r="CM565" s="135" t="n"/>
      <c r="CN565" s="135" t="n"/>
      <c r="CO565" s="135" t="n"/>
      <c r="CP565" s="135" t="n"/>
      <c r="CQ565" s="135" t="n"/>
      <c r="CR565" s="135" t="n"/>
      <c r="CU565" s="36" t="n"/>
      <c r="CV565" s="36" t="n"/>
      <c r="CW565" s="36" t="n"/>
      <c r="CX565" s="36" t="n"/>
      <c r="CY565" s="36" t="n"/>
      <c r="CZ565" s="36" t="n"/>
      <c r="DA565" s="36" t="n"/>
      <c r="DB565" s="36" t="n"/>
      <c r="DC565" s="36" t="n"/>
      <c r="DD565" s="36" t="n"/>
      <c r="DE565" s="36" t="n"/>
      <c r="DF565" s="36" t="n"/>
      <c r="DG565" s="36" t="n"/>
      <c r="DH565" s="36" t="n"/>
      <c r="DI565" s="36" t="n"/>
      <c r="DJ565" s="36" t="n"/>
      <c r="DK565" s="36" t="n"/>
      <c r="DL565" s="36" t="n"/>
      <c r="DM565" s="36" t="n"/>
      <c r="DN565" s="36" t="n"/>
      <c r="DO565" s="36" t="n"/>
      <c r="DP565" s="36" t="n"/>
      <c r="DQ565" s="36" t="n"/>
      <c r="DR565" s="36" t="n"/>
      <c r="DS565" s="36" t="n"/>
      <c r="DT565" s="36" t="n"/>
      <c r="DU565" s="36" t="n"/>
      <c r="DV565" s="36" t="n"/>
      <c r="DW565" s="36" t="n"/>
      <c r="DX565" s="36" t="n"/>
      <c r="DY565" s="36" t="n"/>
      <c r="DZ565" s="36" t="n"/>
      <c r="EA565" s="36" t="n"/>
      <c r="EB565" s="36" t="n"/>
      <c r="EC565" s="36" t="n"/>
      <c r="ED565" s="36" t="n"/>
      <c r="EE565" s="36" t="n"/>
      <c r="EF565" s="36" t="n"/>
      <c r="EG565" s="36" t="n"/>
      <c r="EH565" s="36" t="n"/>
      <c r="EI565" s="36" t="n"/>
      <c r="EJ565" s="36" t="n"/>
      <c r="EK565" s="36" t="n"/>
      <c r="EL565" s="36" t="n"/>
      <c r="EM565" s="36" t="n"/>
      <c r="EN565" s="36" t="n"/>
    </row>
    <row r="566">
      <c r="A566" s="36" t="n"/>
      <c r="B566" s="36" t="n"/>
      <c r="C566" s="144" t="n"/>
      <c r="D566" s="144" t="n"/>
      <c r="E566" s="135" t="n"/>
      <c r="F566" s="135" t="n"/>
      <c r="G566" s="135" t="n"/>
      <c r="H566" s="135" t="n"/>
      <c r="I566" s="135" t="n"/>
      <c r="J566" s="135" t="n"/>
      <c r="K566" s="135" t="n"/>
      <c r="L566" s="135" t="n"/>
      <c r="M566" s="135" t="n"/>
      <c r="N566" s="135" t="n"/>
      <c r="O566" s="135" t="n"/>
      <c r="P566" s="135" t="n"/>
      <c r="Q566" s="135" t="n"/>
      <c r="R566" s="135" t="n"/>
      <c r="S566" s="135" t="n"/>
      <c r="T566" s="135" t="n"/>
      <c r="U566" s="135" t="n"/>
      <c r="V566" s="135" t="n"/>
      <c r="W566" s="135" t="n"/>
      <c r="X566" s="135" t="n"/>
      <c r="Y566" s="135" t="n"/>
      <c r="Z566" s="135" t="n"/>
      <c r="AA566" s="135" t="n"/>
      <c r="AB566" s="135" t="n"/>
      <c r="AC566" s="135" t="n"/>
      <c r="AD566" s="135" t="n"/>
      <c r="AE566" s="135" t="n"/>
      <c r="AF566" s="135" t="n"/>
      <c r="AG566" s="135" t="n"/>
      <c r="AH566" s="135" t="n"/>
      <c r="AI566" s="135" t="n"/>
      <c r="AJ566" s="135" t="n"/>
      <c r="AK566" s="135" t="n"/>
      <c r="AL566" s="135" t="n"/>
      <c r="AM566" s="135" t="n"/>
      <c r="AN566" s="135" t="n"/>
      <c r="AO566" s="135" t="n"/>
      <c r="AP566" s="135" t="n"/>
      <c r="AQ566" s="135" t="n"/>
      <c r="AR566" s="135" t="n"/>
      <c r="AS566" s="135" t="n"/>
      <c r="AT566" s="135" t="n"/>
      <c r="AU566" s="135" t="n"/>
      <c r="AV566" s="135" t="n"/>
      <c r="AW566" s="135" t="n"/>
      <c r="AX566" s="135" t="n"/>
      <c r="AY566" s="135" t="n"/>
      <c r="AZ566" s="135" t="n"/>
      <c r="BA566" s="135" t="n"/>
      <c r="BB566" s="135" t="n"/>
      <c r="BC566" s="135" t="n"/>
      <c r="BD566" s="135" t="n"/>
      <c r="BE566" s="135" t="n"/>
      <c r="BF566" s="135" t="n"/>
      <c r="BG566" s="135" t="n"/>
      <c r="BH566" s="135" t="n"/>
      <c r="BI566" s="135" t="n"/>
      <c r="BJ566" s="135" t="n"/>
      <c r="BK566" s="135" t="n"/>
      <c r="BL566" s="135" t="n"/>
      <c r="BM566" s="135" t="n"/>
      <c r="BN566" s="135" t="n"/>
      <c r="BO566" s="135" t="n"/>
      <c r="BP566" s="135" t="n"/>
      <c r="BQ566" s="135" t="n"/>
      <c r="BR566" s="135" t="n"/>
      <c r="BS566" s="135" t="n"/>
      <c r="BT566" s="135" t="n"/>
      <c r="BU566" s="135" t="n"/>
      <c r="BV566" s="135" t="n"/>
      <c r="BW566" s="135" t="n"/>
      <c r="BX566" s="135" t="n"/>
      <c r="BY566" s="135" t="n"/>
      <c r="BZ566" s="135" t="n"/>
      <c r="CA566" s="135" t="n"/>
      <c r="CB566" s="135" t="n"/>
      <c r="CC566" s="135" t="n"/>
      <c r="CD566" s="135" t="n"/>
      <c r="CE566" s="135" t="n"/>
      <c r="CF566" s="135" t="n"/>
      <c r="CG566" s="135" t="n"/>
      <c r="CH566" s="135" t="n"/>
      <c r="CI566" s="135" t="n"/>
      <c r="CJ566" s="135" t="n"/>
      <c r="CK566" s="135" t="n"/>
      <c r="CL566" s="135" t="n"/>
      <c r="CM566" s="135" t="n"/>
      <c r="CN566" s="135" t="n"/>
      <c r="CO566" s="135" t="n"/>
      <c r="CP566" s="135" t="n"/>
      <c r="CQ566" s="135" t="n"/>
      <c r="CR566" s="135" t="n"/>
      <c r="CU566" s="36" t="n"/>
      <c r="CV566" s="36" t="n"/>
      <c r="CW566" s="36" t="n"/>
      <c r="CX566" s="36" t="n"/>
      <c r="CY566" s="36" t="n"/>
      <c r="CZ566" s="36" t="n"/>
      <c r="DA566" s="36" t="n"/>
      <c r="DB566" s="36" t="n"/>
      <c r="DC566" s="36" t="n"/>
      <c r="DD566" s="36" t="n"/>
      <c r="DE566" s="36" t="n"/>
      <c r="DF566" s="36" t="n"/>
      <c r="DG566" s="36" t="n"/>
      <c r="DH566" s="36" t="n"/>
      <c r="DI566" s="36" t="n"/>
      <c r="DJ566" s="36" t="n"/>
      <c r="DK566" s="36" t="n"/>
      <c r="DL566" s="36" t="n"/>
      <c r="DM566" s="36" t="n"/>
      <c r="DN566" s="36" t="n"/>
      <c r="DO566" s="36" t="n"/>
      <c r="DP566" s="36" t="n"/>
      <c r="DQ566" s="36" t="n"/>
      <c r="DR566" s="36" t="n"/>
      <c r="DS566" s="36" t="n"/>
      <c r="DT566" s="36" t="n"/>
      <c r="DU566" s="36" t="n"/>
      <c r="DV566" s="36" t="n"/>
      <c r="DW566" s="36" t="n"/>
      <c r="DX566" s="36" t="n"/>
      <c r="DY566" s="36" t="n"/>
      <c r="DZ566" s="36" t="n"/>
      <c r="EA566" s="36" t="n"/>
      <c r="EB566" s="36" t="n"/>
      <c r="EC566" s="36" t="n"/>
      <c r="ED566" s="36" t="n"/>
      <c r="EE566" s="36" t="n"/>
      <c r="EF566" s="36" t="n"/>
      <c r="EG566" s="36" t="n"/>
      <c r="EH566" s="36" t="n"/>
      <c r="EI566" s="36" t="n"/>
      <c r="EJ566" s="36" t="n"/>
      <c r="EK566" s="36" t="n"/>
      <c r="EL566" s="36" t="n"/>
      <c r="EM566" s="36" t="n"/>
      <c r="EN566" s="36" t="n"/>
    </row>
    <row r="567">
      <c r="A567" s="36" t="n"/>
      <c r="B567" s="36" t="n"/>
      <c r="C567" s="144" t="n"/>
      <c r="D567" s="144" t="n"/>
      <c r="E567" s="135" t="n"/>
      <c r="F567" s="135" t="n"/>
      <c r="G567" s="135" t="n"/>
      <c r="H567" s="135" t="n"/>
      <c r="I567" s="135" t="n"/>
      <c r="J567" s="135" t="n"/>
      <c r="K567" s="135" t="n"/>
      <c r="L567" s="135" t="n"/>
      <c r="M567" s="135" t="n"/>
      <c r="N567" s="135" t="n"/>
      <c r="O567" s="135" t="n"/>
      <c r="P567" s="135" t="n"/>
      <c r="Q567" s="135" t="n"/>
      <c r="R567" s="135" t="n"/>
      <c r="S567" s="135" t="n"/>
      <c r="T567" s="135" t="n"/>
      <c r="U567" s="135" t="n"/>
      <c r="V567" s="135" t="n"/>
      <c r="W567" s="135" t="n"/>
      <c r="X567" s="135" t="n"/>
      <c r="Y567" s="135" t="n"/>
      <c r="Z567" s="135" t="n"/>
      <c r="AA567" s="135" t="n"/>
      <c r="AB567" s="135" t="n"/>
      <c r="AC567" s="135" t="n"/>
      <c r="AD567" s="135" t="n"/>
      <c r="AE567" s="135" t="n"/>
      <c r="AF567" s="135" t="n"/>
      <c r="AG567" s="135" t="n"/>
      <c r="AH567" s="135" t="n"/>
      <c r="AI567" s="135" t="n"/>
      <c r="AJ567" s="135" t="n"/>
      <c r="AK567" s="135" t="n"/>
      <c r="AL567" s="135" t="n"/>
      <c r="AM567" s="135" t="n"/>
      <c r="AN567" s="135" t="n"/>
      <c r="AO567" s="135" t="n"/>
      <c r="AP567" s="135" t="n"/>
      <c r="AQ567" s="135" t="n"/>
      <c r="AR567" s="135" t="n"/>
      <c r="AS567" s="135" t="n"/>
      <c r="AT567" s="135" t="n"/>
      <c r="AU567" s="135" t="n"/>
      <c r="AV567" s="135" t="n"/>
      <c r="AW567" s="135" t="n"/>
      <c r="AX567" s="135" t="n"/>
      <c r="AY567" s="135" t="n"/>
      <c r="AZ567" s="135" t="n"/>
      <c r="BA567" s="135" t="n"/>
      <c r="BB567" s="135" t="n"/>
      <c r="BC567" s="135" t="n"/>
      <c r="BD567" s="135" t="n"/>
      <c r="BE567" s="135" t="n"/>
      <c r="BF567" s="135" t="n"/>
      <c r="BG567" s="135" t="n"/>
      <c r="BH567" s="135" t="n"/>
      <c r="BI567" s="135" t="n"/>
      <c r="BJ567" s="135" t="n"/>
      <c r="BK567" s="135" t="n"/>
      <c r="BL567" s="135" t="n"/>
      <c r="BM567" s="135" t="n"/>
      <c r="BN567" s="135" t="n"/>
      <c r="BO567" s="135" t="n"/>
      <c r="BP567" s="135" t="n"/>
      <c r="BQ567" s="135" t="n"/>
      <c r="BR567" s="135" t="n"/>
      <c r="BS567" s="135" t="n"/>
      <c r="BT567" s="135" t="n"/>
      <c r="BU567" s="135" t="n"/>
      <c r="BV567" s="135" t="n"/>
      <c r="BW567" s="135" t="n"/>
      <c r="BX567" s="135" t="n"/>
      <c r="BY567" s="135" t="n"/>
      <c r="BZ567" s="135" t="n"/>
      <c r="CA567" s="135" t="n"/>
      <c r="CB567" s="135" t="n"/>
      <c r="CC567" s="135" t="n"/>
      <c r="CD567" s="135" t="n"/>
      <c r="CE567" s="135" t="n"/>
      <c r="CF567" s="135" t="n"/>
      <c r="CG567" s="135" t="n"/>
      <c r="CH567" s="135" t="n"/>
      <c r="CI567" s="135" t="n"/>
      <c r="CJ567" s="135" t="n"/>
      <c r="CK567" s="135" t="n"/>
      <c r="CL567" s="135" t="n"/>
      <c r="CM567" s="135" t="n"/>
      <c r="CN567" s="135" t="n"/>
      <c r="CO567" s="135" t="n"/>
      <c r="CP567" s="135" t="n"/>
      <c r="CQ567" s="135" t="n"/>
      <c r="CR567" s="135" t="n"/>
      <c r="CU567" s="36" t="n"/>
      <c r="CV567" s="36" t="n"/>
      <c r="CW567" s="36" t="n"/>
      <c r="CX567" s="36" t="n"/>
      <c r="CY567" s="36" t="n"/>
      <c r="CZ567" s="36" t="n"/>
      <c r="DA567" s="36" t="n"/>
      <c r="DB567" s="36" t="n"/>
      <c r="DC567" s="36" t="n"/>
      <c r="DD567" s="36" t="n"/>
      <c r="DE567" s="36" t="n"/>
      <c r="DF567" s="36" t="n"/>
      <c r="DG567" s="36" t="n"/>
      <c r="DH567" s="36" t="n"/>
      <c r="DI567" s="36" t="n"/>
      <c r="DJ567" s="36" t="n"/>
      <c r="DK567" s="36" t="n"/>
      <c r="DL567" s="36" t="n"/>
      <c r="DM567" s="36" t="n"/>
      <c r="DN567" s="36" t="n"/>
      <c r="DO567" s="36" t="n"/>
      <c r="DP567" s="36" t="n"/>
      <c r="DQ567" s="36" t="n"/>
      <c r="DR567" s="36" t="n"/>
      <c r="DS567" s="36" t="n"/>
      <c r="DT567" s="36" t="n"/>
      <c r="DU567" s="36" t="n"/>
      <c r="DV567" s="36" t="n"/>
      <c r="DW567" s="36" t="n"/>
      <c r="DX567" s="36" t="n"/>
      <c r="DY567" s="36" t="n"/>
      <c r="DZ567" s="36" t="n"/>
      <c r="EA567" s="36" t="n"/>
      <c r="EB567" s="36" t="n"/>
      <c r="EC567" s="36" t="n"/>
      <c r="ED567" s="36" t="n"/>
      <c r="EE567" s="36" t="n"/>
      <c r="EF567" s="36" t="n"/>
      <c r="EG567" s="36" t="n"/>
      <c r="EH567" s="36" t="n"/>
      <c r="EI567" s="36" t="n"/>
      <c r="EJ567" s="36" t="n"/>
      <c r="EK567" s="36" t="n"/>
      <c r="EL567" s="36" t="n"/>
      <c r="EM567" s="36" t="n"/>
      <c r="EN567" s="36" t="n"/>
    </row>
    <row r="568">
      <c r="A568" s="36" t="n"/>
      <c r="B568" s="36" t="n"/>
      <c r="C568" s="144" t="n"/>
      <c r="D568" s="144" t="n"/>
      <c r="E568" s="135" t="n"/>
      <c r="F568" s="135" t="n"/>
      <c r="G568" s="135" t="n"/>
      <c r="H568" s="135" t="n"/>
      <c r="I568" s="135" t="n"/>
      <c r="J568" s="135" t="n"/>
      <c r="K568" s="135" t="n"/>
      <c r="L568" s="135" t="n"/>
      <c r="M568" s="135" t="n"/>
      <c r="N568" s="135" t="n"/>
      <c r="O568" s="135" t="n"/>
      <c r="P568" s="135" t="n"/>
      <c r="Q568" s="135" t="n"/>
      <c r="R568" s="135" t="n"/>
      <c r="S568" s="135" t="n"/>
      <c r="T568" s="135" t="n"/>
      <c r="U568" s="135" t="n"/>
      <c r="V568" s="135" t="n"/>
      <c r="W568" s="135" t="n"/>
      <c r="X568" s="135" t="n"/>
      <c r="Y568" s="135" t="n"/>
      <c r="Z568" s="135" t="n"/>
      <c r="AA568" s="135" t="n"/>
      <c r="AB568" s="135" t="n"/>
      <c r="AC568" s="135" t="n"/>
      <c r="AD568" s="135" t="n"/>
      <c r="AE568" s="135" t="n"/>
      <c r="AF568" s="135" t="n"/>
      <c r="AG568" s="135" t="n"/>
      <c r="AH568" s="135" t="n"/>
      <c r="AI568" s="135" t="n"/>
      <c r="AJ568" s="135" t="n"/>
      <c r="AK568" s="135" t="n"/>
      <c r="AL568" s="135" t="n"/>
      <c r="AM568" s="135" t="n"/>
      <c r="AN568" s="135" t="n"/>
      <c r="AO568" s="135" t="n"/>
      <c r="AP568" s="135" t="n"/>
      <c r="AQ568" s="135" t="n"/>
      <c r="AR568" s="135" t="n"/>
      <c r="AS568" s="135" t="n"/>
      <c r="AT568" s="135" t="n"/>
      <c r="AU568" s="135" t="n"/>
      <c r="AV568" s="135" t="n"/>
      <c r="AW568" s="135" t="n"/>
      <c r="AX568" s="135" t="n"/>
      <c r="AY568" s="135" t="n"/>
      <c r="AZ568" s="135" t="n"/>
      <c r="BA568" s="135" t="n"/>
      <c r="BB568" s="135" t="n"/>
      <c r="BC568" s="135" t="n"/>
      <c r="BD568" s="135" t="n"/>
      <c r="BE568" s="135" t="n"/>
      <c r="BF568" s="135" t="n"/>
      <c r="BG568" s="135" t="n"/>
      <c r="BH568" s="135" t="n"/>
      <c r="BI568" s="135" t="n"/>
      <c r="BJ568" s="135" t="n"/>
      <c r="BK568" s="135" t="n"/>
      <c r="BL568" s="135" t="n"/>
      <c r="BM568" s="135" t="n"/>
      <c r="BN568" s="135" t="n"/>
      <c r="BO568" s="135" t="n"/>
      <c r="BP568" s="135" t="n"/>
      <c r="BQ568" s="135" t="n"/>
      <c r="BR568" s="135" t="n"/>
      <c r="BS568" s="135" t="n"/>
      <c r="BT568" s="135" t="n"/>
      <c r="BU568" s="135" t="n"/>
      <c r="BV568" s="135" t="n"/>
      <c r="BW568" s="135" t="n"/>
      <c r="BX568" s="135" t="n"/>
      <c r="BY568" s="135" t="n"/>
      <c r="BZ568" s="135" t="n"/>
      <c r="CA568" s="135" t="n"/>
      <c r="CB568" s="135" t="n"/>
      <c r="CC568" s="135" t="n"/>
      <c r="CD568" s="135" t="n"/>
      <c r="CE568" s="135" t="n"/>
      <c r="CF568" s="135" t="n"/>
      <c r="CG568" s="135" t="n"/>
      <c r="CH568" s="135" t="n"/>
      <c r="CI568" s="135" t="n"/>
      <c r="CJ568" s="135" t="n"/>
      <c r="CK568" s="135" t="n"/>
      <c r="CL568" s="135" t="n"/>
      <c r="CM568" s="135" t="n"/>
      <c r="CN568" s="135" t="n"/>
      <c r="CO568" s="135" t="n"/>
      <c r="CP568" s="135" t="n"/>
      <c r="CQ568" s="135" t="n"/>
      <c r="CR568" s="135" t="n"/>
      <c r="CU568" s="36" t="n"/>
      <c r="CV568" s="36" t="n"/>
      <c r="CW568" s="36" t="n"/>
      <c r="CX568" s="36" t="n"/>
      <c r="CY568" s="36" t="n"/>
      <c r="CZ568" s="36" t="n"/>
      <c r="DA568" s="36" t="n"/>
      <c r="DB568" s="36" t="n"/>
      <c r="DC568" s="36" t="n"/>
      <c r="DD568" s="36" t="n"/>
      <c r="DE568" s="36" t="n"/>
      <c r="DF568" s="36" t="n"/>
      <c r="DG568" s="36" t="n"/>
      <c r="DH568" s="36" t="n"/>
      <c r="DI568" s="36" t="n"/>
      <c r="DJ568" s="36" t="n"/>
      <c r="DK568" s="36" t="n"/>
      <c r="DL568" s="36" t="n"/>
      <c r="DM568" s="36" t="n"/>
      <c r="DN568" s="36" t="n"/>
      <c r="DO568" s="36" t="n"/>
      <c r="DP568" s="36" t="n"/>
      <c r="DQ568" s="36" t="n"/>
      <c r="DR568" s="36" t="n"/>
      <c r="DS568" s="36" t="n"/>
      <c r="DT568" s="36" t="n"/>
      <c r="DU568" s="36" t="n"/>
      <c r="DV568" s="36" t="n"/>
      <c r="DW568" s="36" t="n"/>
      <c r="DX568" s="36" t="n"/>
      <c r="DY568" s="36" t="n"/>
      <c r="DZ568" s="36" t="n"/>
      <c r="EA568" s="36" t="n"/>
      <c r="EB568" s="36" t="n"/>
      <c r="EC568" s="36" t="n"/>
      <c r="ED568" s="36" t="n"/>
      <c r="EE568" s="36" t="n"/>
      <c r="EF568" s="36" t="n"/>
      <c r="EG568" s="36" t="n"/>
      <c r="EH568" s="36" t="n"/>
      <c r="EI568" s="36" t="n"/>
      <c r="EJ568" s="36" t="n"/>
      <c r="EK568" s="36" t="n"/>
      <c r="EL568" s="36" t="n"/>
      <c r="EM568" s="36" t="n"/>
      <c r="EN568" s="36" t="n"/>
    </row>
    <row r="569">
      <c r="A569" s="36" t="n"/>
      <c r="B569" s="36" t="n"/>
      <c r="C569" s="144" t="n"/>
      <c r="D569" s="144" t="n"/>
      <c r="E569" s="135" t="n"/>
      <c r="F569" s="135" t="n"/>
      <c r="G569" s="135" t="n"/>
      <c r="H569" s="135" t="n"/>
      <c r="I569" s="135" t="n"/>
      <c r="J569" s="135" t="n"/>
      <c r="K569" s="135" t="n"/>
      <c r="L569" s="135" t="n"/>
      <c r="M569" s="135" t="n"/>
      <c r="N569" s="135" t="n"/>
      <c r="O569" s="135" t="n"/>
      <c r="P569" s="135" t="n"/>
      <c r="Q569" s="135" t="n"/>
      <c r="R569" s="135" t="n"/>
      <c r="S569" s="135" t="n"/>
      <c r="T569" s="135" t="n"/>
      <c r="U569" s="135" t="n"/>
      <c r="V569" s="135" t="n"/>
      <c r="W569" s="135" t="n"/>
      <c r="X569" s="135" t="n"/>
      <c r="Y569" s="135" t="n"/>
      <c r="Z569" s="135" t="n"/>
      <c r="AA569" s="135" t="n"/>
      <c r="AB569" s="135" t="n"/>
      <c r="AC569" s="135" t="n"/>
      <c r="AD569" s="135" t="n"/>
      <c r="AE569" s="135" t="n"/>
      <c r="AF569" s="135" t="n"/>
      <c r="AG569" s="135" t="n"/>
      <c r="AH569" s="135" t="n"/>
      <c r="AI569" s="135" t="n"/>
      <c r="AJ569" s="135" t="n"/>
      <c r="AK569" s="135" t="n"/>
      <c r="AL569" s="135" t="n"/>
      <c r="AM569" s="135" t="n"/>
      <c r="AN569" s="135" t="n"/>
      <c r="AO569" s="135" t="n"/>
      <c r="AP569" s="135" t="n"/>
      <c r="AQ569" s="135" t="n"/>
      <c r="AR569" s="135" t="n"/>
      <c r="AS569" s="135" t="n"/>
      <c r="AT569" s="135" t="n"/>
      <c r="AU569" s="135" t="n"/>
      <c r="AV569" s="135" t="n"/>
      <c r="AW569" s="135" t="n"/>
      <c r="AX569" s="135" t="n"/>
      <c r="AY569" s="135" t="n"/>
      <c r="AZ569" s="135" t="n"/>
      <c r="BA569" s="135" t="n"/>
      <c r="BB569" s="135" t="n"/>
      <c r="BC569" s="135" t="n"/>
      <c r="BD569" s="135" t="n"/>
      <c r="BE569" s="135" t="n"/>
      <c r="BF569" s="135" t="n"/>
      <c r="BG569" s="135" t="n"/>
      <c r="BH569" s="135" t="n"/>
      <c r="BI569" s="135" t="n"/>
      <c r="BJ569" s="135" t="n"/>
      <c r="BK569" s="135" t="n"/>
      <c r="BL569" s="135" t="n"/>
      <c r="BM569" s="135" t="n"/>
      <c r="BN569" s="135" t="n"/>
      <c r="BO569" s="135" t="n"/>
      <c r="BP569" s="135" t="n"/>
      <c r="BQ569" s="135" t="n"/>
      <c r="BR569" s="135" t="n"/>
      <c r="BS569" s="135" t="n"/>
      <c r="BT569" s="135" t="n"/>
      <c r="BU569" s="135" t="n"/>
      <c r="BV569" s="135" t="n"/>
      <c r="BW569" s="135" t="n"/>
      <c r="BX569" s="135" t="n"/>
      <c r="BY569" s="135" t="n"/>
      <c r="BZ569" s="135" t="n"/>
      <c r="CA569" s="135" t="n"/>
      <c r="CB569" s="135" t="n"/>
      <c r="CC569" s="135" t="n"/>
      <c r="CD569" s="135" t="n"/>
      <c r="CE569" s="135" t="n"/>
      <c r="CF569" s="135" t="n"/>
      <c r="CG569" s="135" t="n"/>
      <c r="CH569" s="135" t="n"/>
      <c r="CI569" s="135" t="n"/>
      <c r="CJ569" s="135" t="n"/>
      <c r="CK569" s="135" t="n"/>
      <c r="CL569" s="135" t="n"/>
      <c r="CM569" s="135" t="n"/>
      <c r="CN569" s="135" t="n"/>
      <c r="CO569" s="135" t="n"/>
      <c r="CP569" s="135" t="n"/>
      <c r="CQ569" s="135" t="n"/>
      <c r="CR569" s="135" t="n"/>
      <c r="CU569" s="36" t="n"/>
      <c r="CV569" s="36" t="n"/>
      <c r="CW569" s="36" t="n"/>
      <c r="CX569" s="36" t="n"/>
      <c r="CY569" s="36" t="n"/>
      <c r="CZ569" s="36" t="n"/>
      <c r="DA569" s="36" t="n"/>
      <c r="DB569" s="36" t="n"/>
      <c r="DC569" s="36" t="n"/>
      <c r="DD569" s="36" t="n"/>
      <c r="DE569" s="36" t="n"/>
      <c r="DF569" s="36" t="n"/>
      <c r="DG569" s="36" t="n"/>
      <c r="DH569" s="36" t="n"/>
      <c r="DI569" s="36" t="n"/>
      <c r="DJ569" s="36" t="n"/>
      <c r="DK569" s="36" t="n"/>
      <c r="DL569" s="36" t="n"/>
      <c r="DM569" s="36" t="n"/>
      <c r="DN569" s="36" t="n"/>
      <c r="DO569" s="36" t="n"/>
      <c r="DP569" s="36" t="n"/>
      <c r="DQ569" s="36" t="n"/>
      <c r="DR569" s="36" t="n"/>
      <c r="DS569" s="36" t="n"/>
      <c r="DT569" s="36" t="n"/>
      <c r="DU569" s="36" t="n"/>
      <c r="DV569" s="36" t="n"/>
      <c r="DW569" s="36" t="n"/>
      <c r="DX569" s="36" t="n"/>
      <c r="DY569" s="36" t="n"/>
      <c r="DZ569" s="36" t="n"/>
      <c r="EA569" s="36" t="n"/>
      <c r="EB569" s="36" t="n"/>
      <c r="EC569" s="36" t="n"/>
      <c r="ED569" s="36" t="n"/>
      <c r="EE569" s="36" t="n"/>
      <c r="EF569" s="36" t="n"/>
      <c r="EG569" s="36" t="n"/>
      <c r="EH569" s="36" t="n"/>
      <c r="EI569" s="36" t="n"/>
      <c r="EJ569" s="36" t="n"/>
      <c r="EK569" s="36" t="n"/>
      <c r="EL569" s="36" t="n"/>
      <c r="EM569" s="36" t="n"/>
      <c r="EN569" s="36" t="n"/>
    </row>
    <row r="570">
      <c r="A570" s="36" t="n"/>
      <c r="B570" s="36" t="n"/>
      <c r="C570" s="144" t="n"/>
      <c r="D570" s="144" t="n"/>
      <c r="E570" s="135" t="n"/>
      <c r="F570" s="135" t="n"/>
      <c r="G570" s="135" t="n"/>
      <c r="H570" s="135" t="n"/>
      <c r="I570" s="135" t="n"/>
      <c r="J570" s="135" t="n"/>
      <c r="K570" s="135" t="n"/>
      <c r="L570" s="135" t="n"/>
      <c r="M570" s="135" t="n"/>
      <c r="N570" s="135" t="n"/>
      <c r="O570" s="135" t="n"/>
      <c r="P570" s="135" t="n"/>
      <c r="Q570" s="135" t="n"/>
      <c r="R570" s="135" t="n"/>
      <c r="S570" s="135" t="n"/>
      <c r="T570" s="135" t="n"/>
      <c r="U570" s="135" t="n"/>
      <c r="V570" s="135" t="n"/>
      <c r="W570" s="135" t="n"/>
      <c r="X570" s="135" t="n"/>
      <c r="Y570" s="135" t="n"/>
      <c r="Z570" s="135" t="n"/>
      <c r="AA570" s="135" t="n"/>
      <c r="AB570" s="135" t="n"/>
      <c r="AC570" s="135" t="n"/>
      <c r="AD570" s="135" t="n"/>
      <c r="AE570" s="135" t="n"/>
      <c r="AF570" s="135" t="n"/>
      <c r="AG570" s="135" t="n"/>
      <c r="AH570" s="135" t="n"/>
      <c r="AI570" s="135" t="n"/>
      <c r="AJ570" s="135" t="n"/>
      <c r="AK570" s="135" t="n"/>
      <c r="AL570" s="135" t="n"/>
      <c r="AM570" s="135" t="n"/>
      <c r="AN570" s="135" t="n"/>
      <c r="AO570" s="135" t="n"/>
      <c r="AP570" s="135" t="n"/>
      <c r="AQ570" s="135" t="n"/>
      <c r="AR570" s="135" t="n"/>
      <c r="AS570" s="135" t="n"/>
      <c r="AT570" s="135" t="n"/>
      <c r="AU570" s="135" t="n"/>
      <c r="AV570" s="135" t="n"/>
      <c r="AW570" s="135" t="n"/>
      <c r="AX570" s="135" t="n"/>
      <c r="AY570" s="135" t="n"/>
      <c r="AZ570" s="135" t="n"/>
      <c r="BA570" s="135" t="n"/>
      <c r="BB570" s="135" t="n"/>
      <c r="BC570" s="135" t="n"/>
      <c r="BD570" s="135" t="n"/>
      <c r="BE570" s="135" t="n"/>
      <c r="BF570" s="135" t="n"/>
      <c r="BG570" s="135" t="n"/>
      <c r="BH570" s="135" t="n"/>
      <c r="BI570" s="135" t="n"/>
      <c r="BJ570" s="135" t="n"/>
      <c r="BK570" s="135" t="n"/>
      <c r="BL570" s="135" t="n"/>
      <c r="BM570" s="135" t="n"/>
      <c r="BN570" s="135" t="n"/>
      <c r="BO570" s="135" t="n"/>
      <c r="BP570" s="135" t="n"/>
      <c r="BQ570" s="135" t="n"/>
      <c r="BR570" s="135" t="n"/>
      <c r="BS570" s="135" t="n"/>
      <c r="BT570" s="135" t="n"/>
      <c r="BU570" s="135" t="n"/>
      <c r="BV570" s="135" t="n"/>
      <c r="BW570" s="135" t="n"/>
      <c r="BX570" s="135" t="n"/>
      <c r="BY570" s="135" t="n"/>
      <c r="BZ570" s="135" t="n"/>
      <c r="CA570" s="135" t="n"/>
      <c r="CB570" s="135" t="n"/>
      <c r="CC570" s="135" t="n"/>
      <c r="CD570" s="135" t="n"/>
      <c r="CE570" s="135" t="n"/>
      <c r="CF570" s="135" t="n"/>
      <c r="CG570" s="135" t="n"/>
      <c r="CH570" s="135" t="n"/>
      <c r="CI570" s="135" t="n"/>
      <c r="CJ570" s="135" t="n"/>
      <c r="CK570" s="135" t="n"/>
      <c r="CL570" s="135" t="n"/>
      <c r="CM570" s="135" t="n"/>
      <c r="CN570" s="135" t="n"/>
      <c r="CO570" s="135" t="n"/>
      <c r="CP570" s="135" t="n"/>
      <c r="CQ570" s="135" t="n"/>
      <c r="CR570" s="135" t="n"/>
      <c r="CU570" s="36" t="n"/>
      <c r="CV570" s="36" t="n"/>
      <c r="CW570" s="36" t="n"/>
      <c r="CX570" s="36" t="n"/>
      <c r="CY570" s="36" t="n"/>
      <c r="CZ570" s="36" t="n"/>
      <c r="DA570" s="36" t="n"/>
      <c r="DB570" s="36" t="n"/>
      <c r="DC570" s="36" t="n"/>
      <c r="DD570" s="36" t="n"/>
      <c r="DE570" s="36" t="n"/>
      <c r="DF570" s="36" t="n"/>
      <c r="DG570" s="36" t="n"/>
      <c r="DH570" s="36" t="n"/>
      <c r="DI570" s="36" t="n"/>
      <c r="DJ570" s="36" t="n"/>
      <c r="DK570" s="36" t="n"/>
      <c r="DL570" s="36" t="n"/>
      <c r="DM570" s="36" t="n"/>
      <c r="DN570" s="36" t="n"/>
      <c r="DO570" s="36" t="n"/>
      <c r="DP570" s="36" t="n"/>
      <c r="DQ570" s="36" t="n"/>
      <c r="DR570" s="36" t="n"/>
      <c r="DS570" s="36" t="n"/>
      <c r="DT570" s="36" t="n"/>
      <c r="DU570" s="36" t="n"/>
      <c r="DV570" s="36" t="n"/>
      <c r="DW570" s="36" t="n"/>
      <c r="DX570" s="36" t="n"/>
      <c r="DY570" s="36" t="n"/>
      <c r="DZ570" s="36" t="n"/>
      <c r="EA570" s="36" t="n"/>
      <c r="EB570" s="36" t="n"/>
      <c r="EC570" s="36" t="n"/>
      <c r="ED570" s="36" t="n"/>
      <c r="EE570" s="36" t="n"/>
      <c r="EF570" s="36" t="n"/>
      <c r="EG570" s="36" t="n"/>
      <c r="EH570" s="36" t="n"/>
      <c r="EI570" s="36" t="n"/>
      <c r="EJ570" s="36" t="n"/>
      <c r="EK570" s="36" t="n"/>
      <c r="EL570" s="36" t="n"/>
      <c r="EM570" s="36" t="n"/>
      <c r="EN570" s="36" t="n"/>
    </row>
    <row r="571">
      <c r="A571" s="36" t="n"/>
      <c r="B571" s="36" t="n"/>
      <c r="C571" s="144" t="n"/>
      <c r="D571" s="144" t="n"/>
      <c r="E571" s="135" t="n"/>
      <c r="F571" s="135" t="n"/>
      <c r="G571" s="135" t="n"/>
      <c r="H571" s="135" t="n"/>
      <c r="I571" s="135" t="n"/>
      <c r="J571" s="135" t="n"/>
      <c r="K571" s="135" t="n"/>
      <c r="L571" s="135" t="n"/>
      <c r="M571" s="135" t="n"/>
      <c r="N571" s="135" t="n"/>
      <c r="O571" s="135" t="n"/>
      <c r="P571" s="135" t="n"/>
      <c r="Q571" s="135" t="n"/>
      <c r="R571" s="135" t="n"/>
      <c r="S571" s="135" t="n"/>
      <c r="T571" s="135" t="n"/>
      <c r="U571" s="135" t="n"/>
      <c r="V571" s="135" t="n"/>
      <c r="W571" s="135" t="n"/>
      <c r="X571" s="135" t="n"/>
      <c r="Y571" s="135" t="n"/>
      <c r="Z571" s="135" t="n"/>
      <c r="AA571" s="135" t="n"/>
      <c r="AB571" s="135" t="n"/>
      <c r="AC571" s="135" t="n"/>
      <c r="AD571" s="135" t="n"/>
      <c r="AE571" s="135" t="n"/>
      <c r="AF571" s="135" t="n"/>
      <c r="AG571" s="135" t="n"/>
      <c r="AH571" s="135" t="n"/>
      <c r="AI571" s="135" t="n"/>
      <c r="AJ571" s="135" t="n"/>
      <c r="AK571" s="135" t="n"/>
      <c r="AL571" s="135" t="n"/>
      <c r="AM571" s="135" t="n"/>
      <c r="AN571" s="135" t="n"/>
      <c r="AO571" s="135" t="n"/>
      <c r="AP571" s="135" t="n"/>
      <c r="AQ571" s="135" t="n"/>
      <c r="AR571" s="135" t="n"/>
      <c r="AS571" s="135" t="n"/>
      <c r="AT571" s="135" t="n"/>
      <c r="AU571" s="135" t="n"/>
      <c r="AV571" s="135" t="n"/>
      <c r="AW571" s="135" t="n"/>
      <c r="AX571" s="135" t="n"/>
      <c r="AY571" s="135" t="n"/>
      <c r="AZ571" s="135" t="n"/>
      <c r="BA571" s="135" t="n"/>
      <c r="BB571" s="135" t="n"/>
      <c r="BC571" s="135" t="n"/>
      <c r="BD571" s="135" t="n"/>
      <c r="BE571" s="135" t="n"/>
      <c r="BF571" s="135" t="n"/>
      <c r="BG571" s="135" t="n"/>
      <c r="BH571" s="135" t="n"/>
      <c r="BI571" s="135" t="n"/>
      <c r="BJ571" s="135" t="n"/>
      <c r="BK571" s="135" t="n"/>
      <c r="BL571" s="135" t="n"/>
      <c r="BM571" s="135" t="n"/>
      <c r="BN571" s="135" t="n"/>
      <c r="BO571" s="135" t="n"/>
      <c r="BP571" s="135" t="n"/>
      <c r="BQ571" s="135" t="n"/>
      <c r="BR571" s="135" t="n"/>
      <c r="BS571" s="135" t="n"/>
      <c r="BT571" s="135" t="n"/>
      <c r="BU571" s="135" t="n"/>
      <c r="BV571" s="135" t="n"/>
      <c r="BW571" s="135" t="n"/>
      <c r="BX571" s="135" t="n"/>
      <c r="BY571" s="135" t="n"/>
      <c r="BZ571" s="135" t="n"/>
      <c r="CA571" s="135" t="n"/>
      <c r="CB571" s="135" t="n"/>
      <c r="CC571" s="135" t="n"/>
      <c r="CD571" s="135" t="n"/>
      <c r="CE571" s="135" t="n"/>
      <c r="CF571" s="135" t="n"/>
      <c r="CG571" s="135" t="n"/>
      <c r="CH571" s="135" t="n"/>
      <c r="CI571" s="135" t="n"/>
      <c r="CJ571" s="135" t="n"/>
      <c r="CK571" s="135" t="n"/>
      <c r="CL571" s="135" t="n"/>
      <c r="CM571" s="135" t="n"/>
      <c r="CN571" s="135" t="n"/>
      <c r="CO571" s="135" t="n"/>
      <c r="CP571" s="135" t="n"/>
      <c r="CQ571" s="135" t="n"/>
      <c r="CR571" s="135" t="n"/>
      <c r="CU571" s="36" t="n"/>
      <c r="CV571" s="36" t="n"/>
      <c r="CW571" s="36" t="n"/>
      <c r="CX571" s="36" t="n"/>
      <c r="CY571" s="36" t="n"/>
      <c r="CZ571" s="36" t="n"/>
      <c r="DA571" s="36" t="n"/>
      <c r="DB571" s="36" t="n"/>
      <c r="DC571" s="36" t="n"/>
      <c r="DD571" s="36" t="n"/>
      <c r="DE571" s="36" t="n"/>
      <c r="DF571" s="36" t="n"/>
      <c r="DG571" s="36" t="n"/>
      <c r="DH571" s="36" t="n"/>
      <c r="DI571" s="36" t="n"/>
      <c r="DJ571" s="36" t="n"/>
      <c r="DK571" s="36" t="n"/>
      <c r="DL571" s="36" t="n"/>
      <c r="DM571" s="36" t="n"/>
      <c r="DN571" s="36" t="n"/>
      <c r="DO571" s="36" t="n"/>
      <c r="DP571" s="36" t="n"/>
      <c r="DQ571" s="36" t="n"/>
      <c r="DR571" s="36" t="n"/>
      <c r="DS571" s="36" t="n"/>
      <c r="DT571" s="36" t="n"/>
      <c r="DU571" s="36" t="n"/>
      <c r="DV571" s="36" t="n"/>
      <c r="DW571" s="36" t="n"/>
      <c r="DX571" s="36" t="n"/>
      <c r="DY571" s="36" t="n"/>
      <c r="DZ571" s="36" t="n"/>
      <c r="EA571" s="36" t="n"/>
      <c r="EB571" s="36" t="n"/>
      <c r="EC571" s="36" t="n"/>
      <c r="ED571" s="36" t="n"/>
      <c r="EE571" s="36" t="n"/>
      <c r="EF571" s="36" t="n"/>
      <c r="EG571" s="36" t="n"/>
      <c r="EH571" s="36" t="n"/>
      <c r="EI571" s="36" t="n"/>
      <c r="EJ571" s="36" t="n"/>
      <c r="EK571" s="36" t="n"/>
      <c r="EL571" s="36" t="n"/>
      <c r="EM571" s="36" t="n"/>
      <c r="EN571" s="36" t="n"/>
    </row>
    <row r="572">
      <c r="A572" s="36" t="n"/>
      <c r="B572" s="36" t="n"/>
      <c r="C572" s="144" t="n"/>
      <c r="D572" s="144" t="n"/>
      <c r="E572" s="135" t="n"/>
      <c r="F572" s="135" t="n"/>
      <c r="G572" s="135" t="n"/>
      <c r="H572" s="135" t="n"/>
      <c r="I572" s="135" t="n"/>
      <c r="J572" s="135" t="n"/>
      <c r="K572" s="135" t="n"/>
      <c r="L572" s="135" t="n"/>
      <c r="M572" s="135" t="n"/>
      <c r="N572" s="135" t="n"/>
      <c r="O572" s="135" t="n"/>
      <c r="P572" s="135" t="n"/>
      <c r="Q572" s="135" t="n"/>
      <c r="R572" s="135" t="n"/>
      <c r="S572" s="135" t="n"/>
      <c r="T572" s="135" t="n"/>
      <c r="U572" s="135" t="n"/>
      <c r="V572" s="135" t="n"/>
      <c r="W572" s="135" t="n"/>
      <c r="X572" s="135" t="n"/>
      <c r="Y572" s="135" t="n"/>
      <c r="Z572" s="135" t="n"/>
      <c r="AA572" s="135" t="n"/>
      <c r="AB572" s="135" t="n"/>
      <c r="AC572" s="135" t="n"/>
      <c r="AD572" s="135" t="n"/>
      <c r="AE572" s="135" t="n"/>
      <c r="AF572" s="135" t="n"/>
      <c r="AG572" s="135" t="n"/>
      <c r="AH572" s="135" t="n"/>
      <c r="AI572" s="135" t="n"/>
      <c r="AJ572" s="135" t="n"/>
      <c r="AK572" s="135" t="n"/>
      <c r="AL572" s="135" t="n"/>
      <c r="AM572" s="135" t="n"/>
      <c r="AN572" s="135" t="n"/>
      <c r="AO572" s="135" t="n"/>
      <c r="AP572" s="135" t="n"/>
      <c r="AQ572" s="135" t="n"/>
      <c r="AR572" s="135" t="n"/>
      <c r="AS572" s="135" t="n"/>
      <c r="AT572" s="135" t="n"/>
      <c r="AU572" s="135" t="n"/>
      <c r="AV572" s="135" t="n"/>
      <c r="AW572" s="135" t="n"/>
      <c r="AX572" s="135" t="n"/>
      <c r="AY572" s="135" t="n"/>
      <c r="AZ572" s="135" t="n"/>
      <c r="BA572" s="135" t="n"/>
      <c r="BB572" s="135" t="n"/>
      <c r="BC572" s="135" t="n"/>
      <c r="BD572" s="135" t="n"/>
      <c r="BE572" s="135" t="n"/>
      <c r="BF572" s="135" t="n"/>
      <c r="BG572" s="135" t="n"/>
      <c r="BH572" s="135" t="n"/>
      <c r="BI572" s="135" t="n"/>
      <c r="BJ572" s="135" t="n"/>
      <c r="BK572" s="135" t="n"/>
      <c r="BL572" s="135" t="n"/>
      <c r="BM572" s="135" t="n"/>
      <c r="BN572" s="135" t="n"/>
      <c r="BO572" s="135" t="n"/>
      <c r="BP572" s="135" t="n"/>
      <c r="BQ572" s="135" t="n"/>
      <c r="BR572" s="135" t="n"/>
      <c r="BS572" s="135" t="n"/>
      <c r="BT572" s="135" t="n"/>
      <c r="BU572" s="135" t="n"/>
      <c r="BV572" s="135" t="n"/>
      <c r="BW572" s="135" t="n"/>
      <c r="BX572" s="135" t="n"/>
      <c r="BY572" s="135" t="n"/>
      <c r="BZ572" s="135" t="n"/>
      <c r="CA572" s="135" t="n"/>
      <c r="CB572" s="135" t="n"/>
      <c r="CC572" s="135" t="n"/>
      <c r="CD572" s="135" t="n"/>
      <c r="CE572" s="135" t="n"/>
      <c r="CF572" s="135" t="n"/>
      <c r="CG572" s="135" t="n"/>
      <c r="CH572" s="135" t="n"/>
      <c r="CI572" s="135" t="n"/>
      <c r="CJ572" s="135" t="n"/>
      <c r="CK572" s="135" t="n"/>
      <c r="CL572" s="135" t="n"/>
      <c r="CM572" s="135" t="n"/>
      <c r="CN572" s="135" t="n"/>
      <c r="CO572" s="135" t="n"/>
      <c r="CP572" s="135" t="n"/>
      <c r="CQ572" s="135" t="n"/>
      <c r="CR572" s="135" t="n"/>
      <c r="CU572" s="36" t="n"/>
      <c r="CV572" s="36" t="n"/>
      <c r="CW572" s="36" t="n"/>
      <c r="CX572" s="36" t="n"/>
      <c r="CY572" s="36" t="n"/>
      <c r="CZ572" s="36" t="n"/>
      <c r="DA572" s="36" t="n"/>
      <c r="DB572" s="36" t="n"/>
      <c r="DC572" s="36" t="n"/>
      <c r="DD572" s="36" t="n"/>
      <c r="DE572" s="36" t="n"/>
      <c r="DF572" s="36" t="n"/>
      <c r="DG572" s="36" t="n"/>
      <c r="DH572" s="36" t="n"/>
      <c r="DI572" s="36" t="n"/>
      <c r="DJ572" s="36" t="n"/>
      <c r="DK572" s="36" t="n"/>
      <c r="DL572" s="36" t="n"/>
      <c r="DM572" s="36" t="n"/>
      <c r="DN572" s="36" t="n"/>
      <c r="DO572" s="36" t="n"/>
      <c r="DP572" s="36" t="n"/>
      <c r="DQ572" s="36" t="n"/>
      <c r="DR572" s="36" t="n"/>
      <c r="DS572" s="36" t="n"/>
      <c r="DT572" s="36" t="n"/>
      <c r="DU572" s="36" t="n"/>
      <c r="DV572" s="36" t="n"/>
      <c r="DW572" s="36" t="n"/>
      <c r="DX572" s="36" t="n"/>
      <c r="DY572" s="36" t="n"/>
      <c r="DZ572" s="36" t="n"/>
      <c r="EA572" s="36" t="n"/>
      <c r="EB572" s="36" t="n"/>
      <c r="EC572" s="36" t="n"/>
      <c r="ED572" s="36" t="n"/>
      <c r="EE572" s="36" t="n"/>
      <c r="EF572" s="36" t="n"/>
      <c r="EG572" s="36" t="n"/>
      <c r="EH572" s="36" t="n"/>
      <c r="EI572" s="36" t="n"/>
      <c r="EJ572" s="36" t="n"/>
      <c r="EK572" s="36" t="n"/>
      <c r="EL572" s="36" t="n"/>
      <c r="EM572" s="36" t="n"/>
      <c r="EN572" s="36" t="n"/>
    </row>
    <row r="573">
      <c r="A573" s="36" t="n"/>
      <c r="B573" s="36" t="n"/>
      <c r="C573" s="144" t="n"/>
      <c r="D573" s="144" t="n"/>
      <c r="E573" s="135" t="n"/>
      <c r="F573" s="135" t="n"/>
      <c r="G573" s="135" t="n"/>
      <c r="H573" s="135" t="n"/>
      <c r="I573" s="135" t="n"/>
      <c r="J573" s="135" t="n"/>
      <c r="K573" s="135" t="n"/>
      <c r="L573" s="135" t="n"/>
      <c r="M573" s="135" t="n"/>
      <c r="N573" s="135" t="n"/>
      <c r="O573" s="135" t="n"/>
      <c r="P573" s="135" t="n"/>
      <c r="Q573" s="135" t="n"/>
      <c r="R573" s="135" t="n"/>
      <c r="S573" s="135" t="n"/>
      <c r="T573" s="135" t="n"/>
      <c r="U573" s="135" t="n"/>
      <c r="V573" s="135" t="n"/>
      <c r="W573" s="135" t="n"/>
      <c r="X573" s="135" t="n"/>
      <c r="Y573" s="135" t="n"/>
      <c r="Z573" s="135" t="n"/>
      <c r="AA573" s="135" t="n"/>
      <c r="AB573" s="135" t="n"/>
      <c r="AC573" s="135" t="n"/>
      <c r="AD573" s="135" t="n"/>
      <c r="AE573" s="135" t="n"/>
      <c r="AF573" s="135" t="n"/>
      <c r="AG573" s="135" t="n"/>
      <c r="AH573" s="135" t="n"/>
      <c r="AI573" s="135" t="n"/>
      <c r="AJ573" s="135" t="n"/>
      <c r="AK573" s="135" t="n"/>
      <c r="AL573" s="135" t="n"/>
      <c r="AM573" s="135" t="n"/>
      <c r="AN573" s="135" t="n"/>
      <c r="AO573" s="135" t="n"/>
      <c r="AP573" s="135" t="n"/>
      <c r="AQ573" s="135" t="n"/>
      <c r="AR573" s="135" t="n"/>
      <c r="AS573" s="135" t="n"/>
      <c r="AT573" s="135" t="n"/>
      <c r="AU573" s="135" t="n"/>
      <c r="AV573" s="135" t="n"/>
      <c r="AW573" s="135" t="n"/>
      <c r="AX573" s="135" t="n"/>
      <c r="AY573" s="135" t="n"/>
      <c r="AZ573" s="135" t="n"/>
      <c r="BA573" s="135" t="n"/>
      <c r="BB573" s="135" t="n"/>
      <c r="BC573" s="135" t="n"/>
      <c r="BD573" s="135" t="n"/>
      <c r="BE573" s="135" t="n"/>
      <c r="BF573" s="135" t="n"/>
      <c r="BG573" s="135" t="n"/>
      <c r="BH573" s="135" t="n"/>
      <c r="BI573" s="135" t="n"/>
      <c r="BJ573" s="135" t="n"/>
      <c r="BK573" s="135" t="n"/>
      <c r="BL573" s="135" t="n"/>
      <c r="BM573" s="135" t="n"/>
      <c r="BN573" s="135" t="n"/>
      <c r="BO573" s="135" t="n"/>
      <c r="BP573" s="135" t="n"/>
      <c r="BQ573" s="135" t="n"/>
      <c r="BR573" s="135" t="n"/>
      <c r="BS573" s="135" t="n"/>
      <c r="BT573" s="135" t="n"/>
      <c r="BU573" s="135" t="n"/>
      <c r="BV573" s="135" t="n"/>
      <c r="BW573" s="135" t="n"/>
      <c r="BX573" s="135" t="n"/>
      <c r="BY573" s="135" t="n"/>
      <c r="BZ573" s="135" t="n"/>
      <c r="CA573" s="135" t="n"/>
      <c r="CB573" s="135" t="n"/>
      <c r="CC573" s="135" t="n"/>
      <c r="CD573" s="135" t="n"/>
      <c r="CE573" s="135" t="n"/>
      <c r="CF573" s="135" t="n"/>
      <c r="CG573" s="135" t="n"/>
      <c r="CH573" s="135" t="n"/>
      <c r="CI573" s="135" t="n"/>
      <c r="CJ573" s="135" t="n"/>
      <c r="CK573" s="135" t="n"/>
      <c r="CL573" s="135" t="n"/>
      <c r="CM573" s="135" t="n"/>
      <c r="CN573" s="135" t="n"/>
      <c r="CO573" s="135" t="n"/>
      <c r="CP573" s="135" t="n"/>
      <c r="CQ573" s="135" t="n"/>
      <c r="CR573" s="135" t="n"/>
      <c r="CU573" s="36" t="n"/>
      <c r="CV573" s="36" t="n"/>
      <c r="CW573" s="36" t="n"/>
      <c r="CX573" s="36" t="n"/>
      <c r="CY573" s="36" t="n"/>
      <c r="CZ573" s="36" t="n"/>
      <c r="DA573" s="36" t="n"/>
      <c r="DB573" s="36" t="n"/>
      <c r="DC573" s="36" t="n"/>
      <c r="DD573" s="36" t="n"/>
      <c r="DE573" s="36" t="n"/>
      <c r="DF573" s="36" t="n"/>
      <c r="DG573" s="36" t="n"/>
      <c r="DH573" s="36" t="n"/>
      <c r="DI573" s="36" t="n"/>
      <c r="DJ573" s="36" t="n"/>
      <c r="DK573" s="36" t="n"/>
      <c r="DL573" s="36" t="n"/>
      <c r="DM573" s="36" t="n"/>
      <c r="DN573" s="36" t="n"/>
      <c r="DO573" s="36" t="n"/>
      <c r="DP573" s="36" t="n"/>
      <c r="DQ573" s="36" t="n"/>
      <c r="DR573" s="36" t="n"/>
      <c r="DS573" s="36" t="n"/>
      <c r="DT573" s="36" t="n"/>
      <c r="DU573" s="36" t="n"/>
      <c r="DV573" s="36" t="n"/>
      <c r="DW573" s="36" t="n"/>
      <c r="DX573" s="36" t="n"/>
      <c r="DY573" s="36" t="n"/>
      <c r="DZ573" s="36" t="n"/>
      <c r="EA573" s="36" t="n"/>
      <c r="EB573" s="36" t="n"/>
      <c r="EC573" s="36" t="n"/>
      <c r="ED573" s="36" t="n"/>
      <c r="EE573" s="36" t="n"/>
      <c r="EF573" s="36" t="n"/>
      <c r="EG573" s="36" t="n"/>
      <c r="EH573" s="36" t="n"/>
      <c r="EI573" s="36" t="n"/>
      <c r="EJ573" s="36" t="n"/>
      <c r="EK573" s="36" t="n"/>
      <c r="EL573" s="36" t="n"/>
      <c r="EM573" s="36" t="n"/>
      <c r="EN573" s="36" t="n"/>
    </row>
    <row r="574">
      <c r="A574" s="36" t="n"/>
      <c r="B574" s="36" t="n"/>
      <c r="C574" s="144" t="n"/>
      <c r="D574" s="144" t="n"/>
      <c r="E574" s="135" t="n"/>
      <c r="F574" s="135" t="n"/>
      <c r="G574" s="135" t="n"/>
      <c r="H574" s="135" t="n"/>
      <c r="I574" s="135" t="n"/>
      <c r="J574" s="135" t="n"/>
      <c r="K574" s="135" t="n"/>
      <c r="L574" s="135" t="n"/>
      <c r="M574" s="135" t="n"/>
      <c r="N574" s="135" t="n"/>
      <c r="O574" s="135" t="n"/>
      <c r="P574" s="135" t="n"/>
      <c r="Q574" s="135" t="n"/>
      <c r="R574" s="135" t="n"/>
      <c r="S574" s="135" t="n"/>
      <c r="T574" s="135" t="n"/>
      <c r="U574" s="135" t="n"/>
      <c r="V574" s="135" t="n"/>
      <c r="W574" s="135" t="n"/>
      <c r="X574" s="135" t="n"/>
      <c r="Y574" s="135" t="n"/>
      <c r="Z574" s="135" t="n"/>
      <c r="AA574" s="135" t="n"/>
      <c r="AB574" s="135" t="n"/>
      <c r="AC574" s="135" t="n"/>
      <c r="AD574" s="135" t="n"/>
      <c r="AE574" s="135" t="n"/>
      <c r="AF574" s="135" t="n"/>
      <c r="AG574" s="135" t="n"/>
      <c r="AH574" s="135" t="n"/>
      <c r="AI574" s="135" t="n"/>
      <c r="AJ574" s="135" t="n"/>
      <c r="AK574" s="135" t="n"/>
      <c r="AL574" s="135" t="n"/>
      <c r="AM574" s="135" t="n"/>
      <c r="AN574" s="135" t="n"/>
      <c r="AO574" s="135" t="n"/>
      <c r="AP574" s="135" t="n"/>
      <c r="AQ574" s="135" t="n"/>
      <c r="AR574" s="135" t="n"/>
      <c r="AS574" s="135" t="n"/>
      <c r="AT574" s="135" t="n"/>
      <c r="AU574" s="135" t="n"/>
      <c r="AV574" s="135" t="n"/>
      <c r="AW574" s="135" t="n"/>
      <c r="AX574" s="135" t="n"/>
      <c r="AY574" s="135" t="n"/>
      <c r="AZ574" s="135" t="n"/>
      <c r="BA574" s="135" t="n"/>
      <c r="BB574" s="135" t="n"/>
      <c r="BC574" s="135" t="n"/>
      <c r="BD574" s="135" t="n"/>
      <c r="BE574" s="135" t="n"/>
      <c r="BF574" s="135" t="n"/>
      <c r="BG574" s="135" t="n"/>
      <c r="BH574" s="135" t="n"/>
      <c r="BI574" s="135" t="n"/>
      <c r="BJ574" s="135" t="n"/>
      <c r="BK574" s="135" t="n"/>
      <c r="BL574" s="135" t="n"/>
      <c r="BM574" s="135" t="n"/>
      <c r="BN574" s="135" t="n"/>
      <c r="BO574" s="135" t="n"/>
      <c r="BP574" s="135" t="n"/>
      <c r="BQ574" s="135" t="n"/>
      <c r="BR574" s="135" t="n"/>
      <c r="BS574" s="135" t="n"/>
      <c r="BT574" s="135" t="n"/>
      <c r="BU574" s="135" t="n"/>
      <c r="BV574" s="135" t="n"/>
      <c r="BW574" s="135" t="n"/>
      <c r="BX574" s="135" t="n"/>
      <c r="BY574" s="135" t="n"/>
      <c r="BZ574" s="135" t="n"/>
      <c r="CA574" s="135" t="n"/>
      <c r="CB574" s="135" t="n"/>
      <c r="CC574" s="135" t="n"/>
      <c r="CD574" s="135" t="n"/>
      <c r="CE574" s="135" t="n"/>
      <c r="CF574" s="135" t="n"/>
      <c r="CG574" s="135" t="n"/>
      <c r="CH574" s="135" t="n"/>
      <c r="CI574" s="135" t="n"/>
      <c r="CJ574" s="135" t="n"/>
      <c r="CK574" s="135" t="n"/>
      <c r="CL574" s="135" t="n"/>
      <c r="CM574" s="135" t="n"/>
      <c r="CN574" s="135" t="n"/>
      <c r="CO574" s="135" t="n"/>
      <c r="CP574" s="135" t="n"/>
      <c r="CQ574" s="135" t="n"/>
      <c r="CR574" s="135" t="n"/>
      <c r="CU574" s="36" t="n"/>
      <c r="CV574" s="36" t="n"/>
      <c r="CW574" s="36" t="n"/>
      <c r="CX574" s="36" t="n"/>
      <c r="CY574" s="36" t="n"/>
      <c r="CZ574" s="36" t="n"/>
      <c r="DA574" s="36" t="n"/>
      <c r="DB574" s="36" t="n"/>
      <c r="DC574" s="36" t="n"/>
      <c r="DD574" s="36" t="n"/>
      <c r="DE574" s="36" t="n"/>
      <c r="DF574" s="36" t="n"/>
      <c r="DG574" s="36" t="n"/>
      <c r="DH574" s="36" t="n"/>
      <c r="DI574" s="36" t="n"/>
      <c r="DJ574" s="36" t="n"/>
      <c r="DK574" s="36" t="n"/>
      <c r="DL574" s="36" t="n"/>
      <c r="DM574" s="36" t="n"/>
      <c r="DN574" s="36" t="n"/>
      <c r="DO574" s="36" t="n"/>
      <c r="DP574" s="36" t="n"/>
      <c r="DQ574" s="36" t="n"/>
      <c r="DR574" s="36" t="n"/>
      <c r="DS574" s="36" t="n"/>
      <c r="DT574" s="36" t="n"/>
      <c r="DU574" s="36" t="n"/>
      <c r="DV574" s="36" t="n"/>
      <c r="DW574" s="36" t="n"/>
      <c r="DX574" s="36" t="n"/>
      <c r="DY574" s="36" t="n"/>
      <c r="DZ574" s="36" t="n"/>
      <c r="EA574" s="36" t="n"/>
      <c r="EB574" s="36" t="n"/>
      <c r="EC574" s="36" t="n"/>
      <c r="ED574" s="36" t="n"/>
      <c r="EE574" s="36" t="n"/>
      <c r="EF574" s="36" t="n"/>
      <c r="EG574" s="36" t="n"/>
      <c r="EH574" s="36" t="n"/>
      <c r="EI574" s="36" t="n"/>
      <c r="EJ574" s="36" t="n"/>
      <c r="EK574" s="36" t="n"/>
      <c r="EL574" s="36" t="n"/>
      <c r="EM574" s="36" t="n"/>
      <c r="EN574" s="36" t="n"/>
    </row>
    <row r="575">
      <c r="A575" s="36" t="n"/>
      <c r="B575" s="36" t="n"/>
      <c r="C575" s="144" t="n"/>
      <c r="D575" s="144" t="n"/>
      <c r="E575" s="135" t="n"/>
      <c r="F575" s="135" t="n"/>
      <c r="G575" s="135" t="n"/>
      <c r="H575" s="135" t="n"/>
      <c r="I575" s="135" t="n"/>
      <c r="J575" s="135" t="n"/>
      <c r="K575" s="135" t="n"/>
      <c r="L575" s="135" t="n"/>
      <c r="M575" s="135" t="n"/>
      <c r="N575" s="135" t="n"/>
      <c r="O575" s="135" t="n"/>
      <c r="P575" s="135" t="n"/>
      <c r="Q575" s="135" t="n"/>
      <c r="R575" s="135" t="n"/>
      <c r="S575" s="135" t="n"/>
      <c r="T575" s="135" t="n"/>
      <c r="U575" s="135" t="n"/>
      <c r="V575" s="135" t="n"/>
      <c r="W575" s="135" t="n"/>
      <c r="X575" s="135" t="n"/>
      <c r="Y575" s="135" t="n"/>
      <c r="Z575" s="135" t="n"/>
      <c r="AA575" s="135" t="n"/>
      <c r="AB575" s="135" t="n"/>
      <c r="AC575" s="135" t="n"/>
      <c r="AD575" s="135" t="n"/>
      <c r="AE575" s="135" t="n"/>
      <c r="AF575" s="135" t="n"/>
      <c r="AG575" s="135" t="n"/>
      <c r="AH575" s="135" t="n"/>
      <c r="AI575" s="135" t="n"/>
      <c r="AJ575" s="135" t="n"/>
      <c r="AK575" s="135" t="n"/>
      <c r="AL575" s="135" t="n"/>
      <c r="AM575" s="135" t="n"/>
      <c r="AN575" s="135" t="n"/>
      <c r="AO575" s="135" t="n"/>
      <c r="AP575" s="135" t="n"/>
      <c r="AQ575" s="135" t="n"/>
      <c r="AR575" s="135" t="n"/>
      <c r="AS575" s="135" t="n"/>
      <c r="AT575" s="135" t="n"/>
      <c r="AU575" s="135" t="n"/>
      <c r="AV575" s="135" t="n"/>
      <c r="AW575" s="135" t="n"/>
      <c r="AX575" s="135" t="n"/>
      <c r="AY575" s="135" t="n"/>
      <c r="AZ575" s="135" t="n"/>
      <c r="BA575" s="135" t="n"/>
      <c r="BB575" s="135" t="n"/>
      <c r="BC575" s="135" t="n"/>
      <c r="BD575" s="135" t="n"/>
      <c r="BE575" s="135" t="n"/>
      <c r="BF575" s="135" t="n"/>
      <c r="BG575" s="135" t="n"/>
      <c r="BH575" s="135" t="n"/>
      <c r="BI575" s="135" t="n"/>
      <c r="BJ575" s="135" t="n"/>
      <c r="BK575" s="135" t="n"/>
      <c r="BL575" s="135" t="n"/>
      <c r="BM575" s="135" t="n"/>
      <c r="BN575" s="135" t="n"/>
      <c r="BO575" s="135" t="n"/>
      <c r="BP575" s="135" t="n"/>
      <c r="BQ575" s="135" t="n"/>
      <c r="BR575" s="135" t="n"/>
      <c r="BS575" s="135" t="n"/>
      <c r="BT575" s="135" t="n"/>
      <c r="BU575" s="135" t="n"/>
      <c r="BV575" s="135" t="n"/>
      <c r="BW575" s="135" t="n"/>
      <c r="BX575" s="135" t="n"/>
      <c r="BY575" s="135" t="n"/>
      <c r="BZ575" s="135" t="n"/>
      <c r="CA575" s="135" t="n"/>
      <c r="CB575" s="135" t="n"/>
      <c r="CC575" s="135" t="n"/>
      <c r="CD575" s="135" t="n"/>
      <c r="CE575" s="135" t="n"/>
      <c r="CF575" s="135" t="n"/>
      <c r="CG575" s="135" t="n"/>
      <c r="CH575" s="135" t="n"/>
      <c r="CI575" s="135" t="n"/>
      <c r="CJ575" s="135" t="n"/>
      <c r="CK575" s="135" t="n"/>
      <c r="CL575" s="135" t="n"/>
      <c r="CM575" s="135" t="n"/>
      <c r="CN575" s="135" t="n"/>
      <c r="CO575" s="135" t="n"/>
      <c r="CP575" s="135" t="n"/>
      <c r="CQ575" s="135" t="n"/>
      <c r="CR575" s="135" t="n"/>
      <c r="CU575" s="36" t="n"/>
      <c r="CV575" s="36" t="n"/>
      <c r="CW575" s="36" t="n"/>
      <c r="CX575" s="36" t="n"/>
      <c r="CY575" s="36" t="n"/>
      <c r="CZ575" s="36" t="n"/>
      <c r="DA575" s="36" t="n"/>
      <c r="DB575" s="36" t="n"/>
      <c r="DC575" s="36" t="n"/>
      <c r="DD575" s="36" t="n"/>
      <c r="DE575" s="36" t="n"/>
      <c r="DF575" s="36" t="n"/>
      <c r="DG575" s="36" t="n"/>
      <c r="DH575" s="36" t="n"/>
      <c r="DI575" s="36" t="n"/>
      <c r="DJ575" s="36" t="n"/>
      <c r="DK575" s="36" t="n"/>
      <c r="DL575" s="36" t="n"/>
      <c r="DM575" s="36" t="n"/>
      <c r="DN575" s="36" t="n"/>
      <c r="DO575" s="36" t="n"/>
      <c r="DP575" s="36" t="n"/>
      <c r="DQ575" s="36" t="n"/>
      <c r="DR575" s="36" t="n"/>
      <c r="DS575" s="36" t="n"/>
      <c r="DT575" s="36" t="n"/>
      <c r="DU575" s="36" t="n"/>
      <c r="DV575" s="36" t="n"/>
      <c r="DW575" s="36" t="n"/>
      <c r="DX575" s="36" t="n"/>
      <c r="DY575" s="36" t="n"/>
      <c r="DZ575" s="36" t="n"/>
      <c r="EA575" s="36" t="n"/>
      <c r="EB575" s="36" t="n"/>
      <c r="EC575" s="36" t="n"/>
      <c r="ED575" s="36" t="n"/>
      <c r="EE575" s="36" t="n"/>
      <c r="EF575" s="36" t="n"/>
      <c r="EG575" s="36" t="n"/>
      <c r="EH575" s="36" t="n"/>
      <c r="EI575" s="36" t="n"/>
      <c r="EJ575" s="36" t="n"/>
      <c r="EK575" s="36" t="n"/>
      <c r="EL575" s="36" t="n"/>
      <c r="EM575" s="36" t="n"/>
      <c r="EN575" s="36" t="n"/>
    </row>
    <row r="576">
      <c r="A576" s="36" t="n"/>
      <c r="B576" s="36" t="n"/>
      <c r="C576" s="144" t="n"/>
      <c r="D576" s="144" t="n"/>
      <c r="E576" s="135" t="n"/>
      <c r="F576" s="135" t="n"/>
      <c r="G576" s="135" t="n"/>
      <c r="H576" s="135" t="n"/>
      <c r="I576" s="135" t="n"/>
      <c r="J576" s="135" t="n"/>
      <c r="K576" s="135" t="n"/>
      <c r="L576" s="135" t="n"/>
      <c r="M576" s="135" t="n"/>
      <c r="N576" s="135" t="n"/>
      <c r="O576" s="135" t="n"/>
      <c r="P576" s="135" t="n"/>
      <c r="Q576" s="135" t="n"/>
      <c r="R576" s="135" t="n"/>
      <c r="S576" s="135" t="n"/>
      <c r="T576" s="135" t="n"/>
      <c r="U576" s="135" t="n"/>
      <c r="V576" s="135" t="n"/>
      <c r="W576" s="135" t="n"/>
      <c r="X576" s="135" t="n"/>
      <c r="Y576" s="135" t="n"/>
      <c r="Z576" s="135" t="n"/>
      <c r="AA576" s="135" t="n"/>
      <c r="AB576" s="135" t="n"/>
      <c r="AC576" s="135" t="n"/>
      <c r="AD576" s="135" t="n"/>
      <c r="AE576" s="135" t="n"/>
      <c r="AF576" s="135" t="n"/>
      <c r="AG576" s="135" t="n"/>
      <c r="AH576" s="135" t="n"/>
      <c r="AI576" s="135" t="n"/>
      <c r="AJ576" s="135" t="n"/>
      <c r="AK576" s="135" t="n"/>
      <c r="AL576" s="135" t="n"/>
      <c r="AM576" s="135" t="n"/>
      <c r="AN576" s="135" t="n"/>
      <c r="AO576" s="135" t="n"/>
      <c r="AP576" s="135" t="n"/>
      <c r="AQ576" s="135" t="n"/>
      <c r="AR576" s="135" t="n"/>
      <c r="AS576" s="135" t="n"/>
      <c r="AT576" s="135" t="n"/>
      <c r="AU576" s="135" t="n"/>
      <c r="AV576" s="135" t="n"/>
      <c r="AW576" s="135" t="n"/>
      <c r="AX576" s="135" t="n"/>
      <c r="AY576" s="135" t="n"/>
      <c r="AZ576" s="135" t="n"/>
      <c r="BA576" s="135" t="n"/>
      <c r="BB576" s="135" t="n"/>
      <c r="BC576" s="135" t="n"/>
      <c r="BD576" s="135" t="n"/>
      <c r="BE576" s="135" t="n"/>
      <c r="BF576" s="135" t="n"/>
      <c r="BG576" s="135" t="n"/>
      <c r="BH576" s="135" t="n"/>
      <c r="BI576" s="135" t="n"/>
      <c r="BJ576" s="135" t="n"/>
      <c r="BK576" s="135" t="n"/>
      <c r="BL576" s="135" t="n"/>
      <c r="BM576" s="135" t="n"/>
      <c r="BN576" s="135" t="n"/>
      <c r="BO576" s="135" t="n"/>
      <c r="BP576" s="135" t="n"/>
      <c r="BQ576" s="135" t="n"/>
      <c r="BR576" s="135" t="n"/>
      <c r="BS576" s="135" t="n"/>
      <c r="BT576" s="135" t="n"/>
      <c r="BU576" s="135" t="n"/>
      <c r="BV576" s="135" t="n"/>
      <c r="BW576" s="135" t="n"/>
      <c r="BX576" s="135" t="n"/>
      <c r="BY576" s="135" t="n"/>
      <c r="BZ576" s="135" t="n"/>
      <c r="CA576" s="135" t="n"/>
      <c r="CB576" s="135" t="n"/>
      <c r="CC576" s="135" t="n"/>
      <c r="CD576" s="135" t="n"/>
      <c r="CE576" s="135" t="n"/>
      <c r="CF576" s="135" t="n"/>
      <c r="CG576" s="135" t="n"/>
      <c r="CH576" s="135" t="n"/>
      <c r="CI576" s="135" t="n"/>
      <c r="CJ576" s="135" t="n"/>
      <c r="CK576" s="135" t="n"/>
      <c r="CL576" s="135" t="n"/>
      <c r="CM576" s="135" t="n"/>
      <c r="CN576" s="135" t="n"/>
      <c r="CO576" s="135" t="n"/>
      <c r="CP576" s="135" t="n"/>
      <c r="CQ576" s="135" t="n"/>
      <c r="CR576" s="135" t="n"/>
      <c r="CU576" s="36" t="n"/>
      <c r="CV576" s="36" t="n"/>
      <c r="CW576" s="36" t="n"/>
      <c r="CX576" s="36" t="n"/>
      <c r="CY576" s="36" t="n"/>
      <c r="CZ576" s="36" t="n"/>
      <c r="DA576" s="36" t="n"/>
      <c r="DB576" s="36" t="n"/>
      <c r="DC576" s="36" t="n"/>
      <c r="DD576" s="36" t="n"/>
      <c r="DE576" s="36" t="n"/>
      <c r="DF576" s="36" t="n"/>
      <c r="DG576" s="36" t="n"/>
      <c r="DH576" s="36" t="n"/>
      <c r="DI576" s="36" t="n"/>
      <c r="DJ576" s="36" t="n"/>
      <c r="DK576" s="36" t="n"/>
      <c r="DL576" s="36" t="n"/>
      <c r="DM576" s="36" t="n"/>
      <c r="DN576" s="36" t="n"/>
      <c r="DO576" s="36" t="n"/>
      <c r="DP576" s="36" t="n"/>
      <c r="DQ576" s="36" t="n"/>
      <c r="DR576" s="36" t="n"/>
      <c r="DS576" s="36" t="n"/>
      <c r="DT576" s="36" t="n"/>
      <c r="DU576" s="36" t="n"/>
      <c r="DV576" s="36" t="n"/>
      <c r="DW576" s="36" t="n"/>
      <c r="DX576" s="36" t="n"/>
      <c r="DY576" s="36" t="n"/>
      <c r="DZ576" s="36" t="n"/>
      <c r="EA576" s="36" t="n"/>
      <c r="EB576" s="36" t="n"/>
      <c r="EC576" s="36" t="n"/>
      <c r="ED576" s="36" t="n"/>
      <c r="EE576" s="36" t="n"/>
      <c r="EF576" s="36" t="n"/>
      <c r="EG576" s="36" t="n"/>
      <c r="EH576" s="36" t="n"/>
      <c r="EI576" s="36" t="n"/>
      <c r="EJ576" s="36" t="n"/>
      <c r="EK576" s="36" t="n"/>
      <c r="EL576" s="36" t="n"/>
      <c r="EM576" s="36" t="n"/>
      <c r="EN576" s="36" t="n"/>
    </row>
    <row r="577">
      <c r="A577" s="36" t="n"/>
      <c r="B577" s="36" t="n"/>
      <c r="C577" s="144" t="n"/>
      <c r="D577" s="144" t="n"/>
      <c r="E577" s="135" t="n"/>
      <c r="F577" s="135" t="n"/>
      <c r="G577" s="135" t="n"/>
      <c r="H577" s="135" t="n"/>
      <c r="I577" s="135" t="n"/>
      <c r="J577" s="135" t="n"/>
      <c r="K577" s="135" t="n"/>
      <c r="L577" s="135" t="n"/>
      <c r="M577" s="135" t="n"/>
      <c r="N577" s="135" t="n"/>
      <c r="O577" s="135" t="n"/>
      <c r="P577" s="135" t="n"/>
      <c r="Q577" s="135" t="n"/>
      <c r="R577" s="135" t="n"/>
      <c r="S577" s="135" t="n"/>
      <c r="T577" s="135" t="n"/>
      <c r="U577" s="135" t="n"/>
      <c r="V577" s="135" t="n"/>
      <c r="W577" s="135" t="n"/>
      <c r="X577" s="135" t="n"/>
      <c r="Y577" s="135" t="n"/>
      <c r="Z577" s="135" t="n"/>
      <c r="AA577" s="135" t="n"/>
      <c r="AB577" s="135" t="n"/>
      <c r="AC577" s="135" t="n"/>
      <c r="AD577" s="135" t="n"/>
      <c r="AE577" s="135" t="n"/>
      <c r="AF577" s="135" t="n"/>
      <c r="AG577" s="135" t="n"/>
      <c r="AH577" s="135" t="n"/>
      <c r="AI577" s="135" t="n"/>
      <c r="AJ577" s="135" t="n"/>
      <c r="AK577" s="135" t="n"/>
      <c r="AL577" s="135" t="n"/>
      <c r="AM577" s="135" t="n"/>
      <c r="AN577" s="135" t="n"/>
      <c r="AO577" s="135" t="n"/>
      <c r="AP577" s="135" t="n"/>
      <c r="AQ577" s="135" t="n"/>
      <c r="AR577" s="135" t="n"/>
      <c r="AS577" s="135" t="n"/>
      <c r="AT577" s="135" t="n"/>
      <c r="AU577" s="135" t="n"/>
      <c r="AV577" s="135" t="n"/>
      <c r="AW577" s="135" t="n"/>
      <c r="AX577" s="135" t="n"/>
      <c r="AY577" s="135" t="n"/>
      <c r="AZ577" s="135" t="n"/>
      <c r="BA577" s="135" t="n"/>
      <c r="BB577" s="135" t="n"/>
      <c r="BC577" s="135" t="n"/>
      <c r="BD577" s="135" t="n"/>
      <c r="BE577" s="135" t="n"/>
      <c r="BF577" s="135" t="n"/>
      <c r="BG577" s="135" t="n"/>
      <c r="BH577" s="135" t="n"/>
      <c r="BI577" s="135" t="n"/>
      <c r="BJ577" s="135" t="n"/>
      <c r="BK577" s="135" t="n"/>
      <c r="BL577" s="135" t="n"/>
      <c r="BM577" s="135" t="n"/>
      <c r="BN577" s="135" t="n"/>
      <c r="BO577" s="135" t="n"/>
      <c r="BP577" s="135" t="n"/>
      <c r="BQ577" s="135" t="n"/>
      <c r="BR577" s="135" t="n"/>
      <c r="BS577" s="135" t="n"/>
      <c r="BT577" s="135" t="n"/>
      <c r="BU577" s="135" t="n"/>
      <c r="BV577" s="135" t="n"/>
      <c r="BW577" s="135" t="n"/>
      <c r="BX577" s="135" t="n"/>
      <c r="BY577" s="135" t="n"/>
      <c r="BZ577" s="135" t="n"/>
      <c r="CA577" s="135" t="n"/>
      <c r="CB577" s="135" t="n"/>
      <c r="CC577" s="135" t="n"/>
      <c r="CD577" s="135" t="n"/>
      <c r="CE577" s="135" t="n"/>
      <c r="CF577" s="135" t="n"/>
      <c r="CG577" s="135" t="n"/>
      <c r="CH577" s="135" t="n"/>
      <c r="CI577" s="135" t="n"/>
      <c r="CJ577" s="135" t="n"/>
      <c r="CK577" s="135" t="n"/>
      <c r="CL577" s="135" t="n"/>
      <c r="CM577" s="135" t="n"/>
      <c r="CN577" s="135" t="n"/>
      <c r="CO577" s="135" t="n"/>
      <c r="CP577" s="135" t="n"/>
      <c r="CQ577" s="135" t="n"/>
      <c r="CR577" s="135" t="n"/>
      <c r="CU577" s="36" t="n"/>
      <c r="CV577" s="36" t="n"/>
      <c r="CW577" s="36" t="n"/>
      <c r="CX577" s="36" t="n"/>
      <c r="CY577" s="36" t="n"/>
      <c r="CZ577" s="36" t="n"/>
      <c r="DA577" s="36" t="n"/>
      <c r="DB577" s="36" t="n"/>
      <c r="DC577" s="36" t="n"/>
      <c r="DD577" s="36" t="n"/>
      <c r="DE577" s="36" t="n"/>
      <c r="DF577" s="36" t="n"/>
      <c r="DG577" s="36" t="n"/>
      <c r="DH577" s="36" t="n"/>
      <c r="DI577" s="36" t="n"/>
      <c r="DJ577" s="36" t="n"/>
      <c r="DK577" s="36" t="n"/>
      <c r="DL577" s="36" t="n"/>
      <c r="DM577" s="36" t="n"/>
      <c r="DN577" s="36" t="n"/>
      <c r="DO577" s="36" t="n"/>
      <c r="DP577" s="36" t="n"/>
      <c r="DQ577" s="36" t="n"/>
      <c r="DR577" s="36" t="n"/>
      <c r="DS577" s="36" t="n"/>
      <c r="DT577" s="36" t="n"/>
      <c r="DU577" s="36" t="n"/>
      <c r="DV577" s="36" t="n"/>
      <c r="DW577" s="36" t="n"/>
      <c r="DX577" s="36" t="n"/>
      <c r="DY577" s="36" t="n"/>
      <c r="DZ577" s="36" t="n"/>
      <c r="EA577" s="36" t="n"/>
      <c r="EB577" s="36" t="n"/>
      <c r="EC577" s="36" t="n"/>
      <c r="ED577" s="36" t="n"/>
      <c r="EE577" s="36" t="n"/>
      <c r="EF577" s="36" t="n"/>
      <c r="EG577" s="36" t="n"/>
      <c r="EH577" s="36" t="n"/>
      <c r="EI577" s="36" t="n"/>
      <c r="EJ577" s="36" t="n"/>
      <c r="EK577" s="36" t="n"/>
      <c r="EL577" s="36" t="n"/>
      <c r="EM577" s="36" t="n"/>
      <c r="EN577" s="36" t="n"/>
    </row>
    <row r="578">
      <c r="A578" s="36" t="n"/>
      <c r="B578" s="36" t="n"/>
      <c r="C578" s="144" t="n"/>
      <c r="D578" s="144" t="n"/>
      <c r="E578" s="135" t="n"/>
      <c r="F578" s="135" t="n"/>
      <c r="G578" s="135" t="n"/>
      <c r="H578" s="135" t="n"/>
      <c r="I578" s="135" t="n"/>
      <c r="J578" s="135" t="n"/>
      <c r="K578" s="135" t="n"/>
      <c r="L578" s="135" t="n"/>
      <c r="M578" s="135" t="n"/>
      <c r="N578" s="135" t="n"/>
      <c r="O578" s="135" t="n"/>
      <c r="P578" s="135" t="n"/>
      <c r="Q578" s="135" t="n"/>
      <c r="R578" s="135" t="n"/>
      <c r="S578" s="135" t="n"/>
      <c r="T578" s="135" t="n"/>
      <c r="U578" s="135" t="n"/>
      <c r="V578" s="135" t="n"/>
      <c r="W578" s="135" t="n"/>
      <c r="X578" s="135" t="n"/>
      <c r="Y578" s="135" t="n"/>
      <c r="Z578" s="135" t="n"/>
      <c r="AA578" s="135" t="n"/>
      <c r="AB578" s="135" t="n"/>
      <c r="AC578" s="135" t="n"/>
      <c r="AD578" s="135" t="n"/>
      <c r="AE578" s="135" t="n"/>
      <c r="AF578" s="135" t="n"/>
      <c r="AG578" s="135" t="n"/>
      <c r="AH578" s="135" t="n"/>
      <c r="AI578" s="135" t="n"/>
      <c r="AJ578" s="135" t="n"/>
      <c r="AK578" s="135" t="n"/>
      <c r="AL578" s="135" t="n"/>
      <c r="AM578" s="135" t="n"/>
      <c r="AN578" s="135" t="n"/>
      <c r="AO578" s="135" t="n"/>
      <c r="AP578" s="135" t="n"/>
      <c r="AQ578" s="135" t="n"/>
      <c r="AR578" s="135" t="n"/>
      <c r="AS578" s="135" t="n"/>
      <c r="AT578" s="135" t="n"/>
      <c r="AU578" s="135" t="n"/>
      <c r="AV578" s="135" t="n"/>
      <c r="AW578" s="135" t="n"/>
      <c r="AX578" s="135" t="n"/>
      <c r="AY578" s="135" t="n"/>
      <c r="AZ578" s="135" t="n"/>
      <c r="BA578" s="135" t="n"/>
      <c r="BB578" s="135" t="n"/>
      <c r="BC578" s="135" t="n"/>
      <c r="BD578" s="135" t="n"/>
      <c r="BE578" s="135" t="n"/>
      <c r="BF578" s="135" t="n"/>
      <c r="BG578" s="135" t="n"/>
      <c r="BH578" s="135" t="n"/>
      <c r="BI578" s="135" t="n"/>
      <c r="BJ578" s="135" t="n"/>
      <c r="BK578" s="135" t="n"/>
      <c r="BL578" s="135" t="n"/>
      <c r="BM578" s="135" t="n"/>
      <c r="BN578" s="135" t="n"/>
      <c r="BO578" s="135" t="n"/>
      <c r="BP578" s="135" t="n"/>
      <c r="BQ578" s="135" t="n"/>
      <c r="BR578" s="135" t="n"/>
      <c r="BS578" s="135" t="n"/>
      <c r="BT578" s="135" t="n"/>
      <c r="BU578" s="135" t="n"/>
      <c r="BV578" s="135" t="n"/>
      <c r="BW578" s="135" t="n"/>
      <c r="BX578" s="135" t="n"/>
      <c r="BY578" s="135" t="n"/>
      <c r="BZ578" s="135" t="n"/>
      <c r="CA578" s="135" t="n"/>
      <c r="CB578" s="135" t="n"/>
      <c r="CC578" s="135" t="n"/>
      <c r="CD578" s="135" t="n"/>
      <c r="CE578" s="135" t="n"/>
      <c r="CF578" s="135" t="n"/>
      <c r="CG578" s="135" t="n"/>
      <c r="CH578" s="135" t="n"/>
      <c r="CI578" s="135" t="n"/>
      <c r="CJ578" s="135" t="n"/>
      <c r="CK578" s="135" t="n"/>
      <c r="CL578" s="135" t="n"/>
      <c r="CM578" s="135" t="n"/>
      <c r="CN578" s="135" t="n"/>
      <c r="CO578" s="135" t="n"/>
      <c r="CP578" s="135" t="n"/>
      <c r="CQ578" s="135" t="n"/>
      <c r="CR578" s="135" t="n"/>
      <c r="CU578" s="36" t="n"/>
      <c r="CV578" s="36" t="n"/>
      <c r="CW578" s="36" t="n"/>
      <c r="CX578" s="36" t="n"/>
      <c r="CY578" s="36" t="n"/>
      <c r="CZ578" s="36" t="n"/>
      <c r="DA578" s="36" t="n"/>
      <c r="DB578" s="36" t="n"/>
      <c r="DC578" s="36" t="n"/>
      <c r="DD578" s="36" t="n"/>
      <c r="DE578" s="36" t="n"/>
      <c r="DF578" s="36" t="n"/>
      <c r="DG578" s="36" t="n"/>
      <c r="DH578" s="36" t="n"/>
      <c r="DI578" s="36" t="n"/>
      <c r="DJ578" s="36" t="n"/>
      <c r="DK578" s="36" t="n"/>
      <c r="DL578" s="36" t="n"/>
      <c r="DM578" s="36" t="n"/>
      <c r="DN578" s="36" t="n"/>
      <c r="DO578" s="36" t="n"/>
      <c r="DP578" s="36" t="n"/>
      <c r="DQ578" s="36" t="n"/>
      <c r="DR578" s="36" t="n"/>
      <c r="DS578" s="36" t="n"/>
      <c r="DT578" s="36" t="n"/>
      <c r="DU578" s="36" t="n"/>
      <c r="DV578" s="36" t="n"/>
      <c r="DW578" s="36" t="n"/>
      <c r="DX578" s="36" t="n"/>
      <c r="DY578" s="36" t="n"/>
      <c r="DZ578" s="36" t="n"/>
      <c r="EA578" s="36" t="n"/>
      <c r="EB578" s="36" t="n"/>
      <c r="EC578" s="36" t="n"/>
      <c r="ED578" s="36" t="n"/>
      <c r="EE578" s="36" t="n"/>
      <c r="EF578" s="36" t="n"/>
      <c r="EG578" s="36" t="n"/>
      <c r="EH578" s="36" t="n"/>
      <c r="EI578" s="36" t="n"/>
      <c r="EJ578" s="36" t="n"/>
      <c r="EK578" s="36" t="n"/>
      <c r="EL578" s="36" t="n"/>
      <c r="EM578" s="36" t="n"/>
      <c r="EN578" s="36" t="n"/>
    </row>
    <row r="579">
      <c r="A579" s="36" t="n"/>
      <c r="B579" s="36" t="n"/>
      <c r="C579" s="144" t="n"/>
      <c r="D579" s="144" t="n"/>
      <c r="E579" s="135" t="n"/>
      <c r="F579" s="135" t="n"/>
      <c r="G579" s="135" t="n"/>
      <c r="H579" s="135" t="n"/>
      <c r="I579" s="135" t="n"/>
      <c r="J579" s="135" t="n"/>
      <c r="K579" s="135" t="n"/>
      <c r="L579" s="135" t="n"/>
      <c r="M579" s="135" t="n"/>
      <c r="N579" s="135" t="n"/>
      <c r="O579" s="135" t="n"/>
      <c r="P579" s="135" t="n"/>
      <c r="Q579" s="135" t="n"/>
      <c r="R579" s="135" t="n"/>
      <c r="S579" s="135" t="n"/>
      <c r="T579" s="135" t="n"/>
      <c r="U579" s="135" t="n"/>
      <c r="V579" s="135" t="n"/>
      <c r="W579" s="135" t="n"/>
      <c r="X579" s="135" t="n"/>
      <c r="Y579" s="135" t="n"/>
      <c r="Z579" s="135" t="n"/>
      <c r="AA579" s="135" t="n"/>
      <c r="AB579" s="135" t="n"/>
      <c r="AC579" s="135" t="n"/>
      <c r="AD579" s="135" t="n"/>
      <c r="AE579" s="135" t="n"/>
      <c r="AF579" s="135" t="n"/>
      <c r="AG579" s="135" t="n"/>
      <c r="AH579" s="135" t="n"/>
      <c r="AI579" s="135" t="n"/>
      <c r="AJ579" s="135" t="n"/>
      <c r="AK579" s="135" t="n"/>
      <c r="AL579" s="135" t="n"/>
      <c r="AM579" s="135" t="n"/>
      <c r="AN579" s="135" t="n"/>
      <c r="AO579" s="135" t="n"/>
      <c r="AP579" s="135" t="n"/>
      <c r="AQ579" s="135" t="n"/>
      <c r="AR579" s="135" t="n"/>
      <c r="AS579" s="135" t="n"/>
      <c r="AT579" s="135" t="n"/>
      <c r="AU579" s="135" t="n"/>
      <c r="AV579" s="135" t="n"/>
      <c r="AW579" s="135" t="n"/>
      <c r="AX579" s="135" t="n"/>
      <c r="AY579" s="135" t="n"/>
      <c r="AZ579" s="135" t="n"/>
      <c r="BA579" s="135" t="n"/>
      <c r="BB579" s="135" t="n"/>
      <c r="BC579" s="135" t="n"/>
      <c r="BD579" s="135" t="n"/>
      <c r="BE579" s="135" t="n"/>
      <c r="BF579" s="135" t="n"/>
      <c r="BG579" s="135" t="n"/>
      <c r="BH579" s="135" t="n"/>
      <c r="BI579" s="135" t="n"/>
      <c r="BJ579" s="135" t="n"/>
      <c r="BK579" s="135" t="n"/>
      <c r="BL579" s="135" t="n"/>
      <c r="BM579" s="135" t="n"/>
      <c r="BN579" s="135" t="n"/>
      <c r="BO579" s="135" t="n"/>
      <c r="BP579" s="135" t="n"/>
      <c r="BQ579" s="135" t="n"/>
      <c r="BR579" s="135" t="n"/>
      <c r="BS579" s="135" t="n"/>
      <c r="BT579" s="135" t="n"/>
      <c r="BU579" s="135" t="n"/>
      <c r="BV579" s="135" t="n"/>
      <c r="BW579" s="135" t="n"/>
      <c r="BX579" s="135" t="n"/>
      <c r="BY579" s="135" t="n"/>
      <c r="BZ579" s="135" t="n"/>
      <c r="CA579" s="135" t="n"/>
      <c r="CB579" s="135" t="n"/>
      <c r="CC579" s="135" t="n"/>
      <c r="CD579" s="135" t="n"/>
      <c r="CE579" s="135" t="n"/>
      <c r="CF579" s="135" t="n"/>
      <c r="CG579" s="135" t="n"/>
      <c r="CH579" s="135" t="n"/>
      <c r="CI579" s="135" t="n"/>
      <c r="CJ579" s="135" t="n"/>
      <c r="CK579" s="135" t="n"/>
      <c r="CL579" s="135" t="n"/>
      <c r="CM579" s="135" t="n"/>
      <c r="CN579" s="135" t="n"/>
      <c r="CO579" s="135" t="n"/>
      <c r="CP579" s="135" t="n"/>
      <c r="CQ579" s="135" t="n"/>
      <c r="CR579" s="135" t="n"/>
      <c r="CU579" s="36" t="n"/>
      <c r="CV579" s="36" t="n"/>
      <c r="CW579" s="36" t="n"/>
      <c r="CX579" s="36" t="n"/>
      <c r="CY579" s="36" t="n"/>
      <c r="CZ579" s="36" t="n"/>
      <c r="DA579" s="36" t="n"/>
      <c r="DB579" s="36" t="n"/>
      <c r="DC579" s="36" t="n"/>
      <c r="DD579" s="36" t="n"/>
      <c r="DE579" s="36" t="n"/>
      <c r="DF579" s="36" t="n"/>
      <c r="DG579" s="36" t="n"/>
      <c r="DH579" s="36" t="n"/>
      <c r="DI579" s="36" t="n"/>
      <c r="DJ579" s="36" t="n"/>
      <c r="DK579" s="36" t="n"/>
      <c r="DL579" s="36" t="n"/>
      <c r="DM579" s="36" t="n"/>
      <c r="DN579" s="36" t="n"/>
      <c r="DO579" s="36" t="n"/>
      <c r="DP579" s="36" t="n"/>
      <c r="DQ579" s="36" t="n"/>
      <c r="DR579" s="36" t="n"/>
      <c r="DS579" s="36" t="n"/>
      <c r="DT579" s="36" t="n"/>
      <c r="DU579" s="36" t="n"/>
      <c r="DV579" s="36" t="n"/>
      <c r="DW579" s="36" t="n"/>
      <c r="DX579" s="36" t="n"/>
      <c r="DY579" s="36" t="n"/>
      <c r="DZ579" s="36" t="n"/>
      <c r="EA579" s="36" t="n"/>
      <c r="EB579" s="36" t="n"/>
      <c r="EC579" s="36" t="n"/>
      <c r="ED579" s="36" t="n"/>
      <c r="EE579" s="36" t="n"/>
      <c r="EF579" s="36" t="n"/>
      <c r="EG579" s="36" t="n"/>
      <c r="EH579" s="36" t="n"/>
      <c r="EI579" s="36" t="n"/>
      <c r="EJ579" s="36" t="n"/>
      <c r="EK579" s="36" t="n"/>
      <c r="EL579" s="36" t="n"/>
      <c r="EM579" s="36" t="n"/>
      <c r="EN579" s="36" t="n"/>
    </row>
    <row r="580">
      <c r="A580" s="36" t="n"/>
      <c r="B580" s="36" t="n"/>
      <c r="C580" s="144" t="n"/>
      <c r="D580" s="144" t="n"/>
      <c r="E580" s="135" t="n"/>
      <c r="F580" s="135" t="n"/>
      <c r="G580" s="135" t="n"/>
      <c r="H580" s="135" t="n"/>
      <c r="I580" s="135" t="n"/>
      <c r="J580" s="135" t="n"/>
      <c r="K580" s="135" t="n"/>
      <c r="L580" s="135" t="n"/>
      <c r="M580" s="135" t="n"/>
      <c r="N580" s="135" t="n"/>
      <c r="O580" s="135" t="n"/>
      <c r="P580" s="135" t="n"/>
      <c r="Q580" s="135" t="n"/>
      <c r="R580" s="135" t="n"/>
      <c r="S580" s="135" t="n"/>
      <c r="T580" s="135" t="n"/>
      <c r="U580" s="135" t="n"/>
      <c r="V580" s="135" t="n"/>
      <c r="W580" s="135" t="n"/>
      <c r="X580" s="135" t="n"/>
      <c r="Y580" s="135" t="n"/>
      <c r="Z580" s="135" t="n"/>
      <c r="AA580" s="135" t="n"/>
      <c r="AB580" s="135" t="n"/>
      <c r="AC580" s="135" t="n"/>
      <c r="AD580" s="135" t="n"/>
      <c r="AE580" s="135" t="n"/>
      <c r="AF580" s="135" t="n"/>
      <c r="AG580" s="135" t="n"/>
      <c r="AH580" s="135" t="n"/>
      <c r="AI580" s="135" t="n"/>
      <c r="AJ580" s="135" t="n"/>
      <c r="AK580" s="135" t="n"/>
      <c r="AL580" s="135" t="n"/>
      <c r="AM580" s="135" t="n"/>
      <c r="AN580" s="135" t="n"/>
      <c r="AO580" s="135" t="n"/>
      <c r="AP580" s="135" t="n"/>
      <c r="AQ580" s="135" t="n"/>
      <c r="AR580" s="135" t="n"/>
      <c r="AS580" s="135" t="n"/>
      <c r="AT580" s="135" t="n"/>
      <c r="AU580" s="135" t="n"/>
      <c r="AV580" s="135" t="n"/>
      <c r="AW580" s="135" t="n"/>
      <c r="AX580" s="135" t="n"/>
      <c r="AY580" s="135" t="n"/>
      <c r="AZ580" s="135" t="n"/>
      <c r="BA580" s="135" t="n"/>
      <c r="BB580" s="135" t="n"/>
      <c r="BC580" s="135" t="n"/>
      <c r="BD580" s="135" t="n"/>
      <c r="BE580" s="135" t="n"/>
      <c r="BF580" s="135" t="n"/>
      <c r="BG580" s="135" t="n"/>
      <c r="BH580" s="135" t="n"/>
      <c r="BI580" s="135" t="n"/>
      <c r="BJ580" s="135" t="n"/>
      <c r="BK580" s="135" t="n"/>
      <c r="BL580" s="135" t="n"/>
      <c r="BM580" s="135" t="n"/>
      <c r="BN580" s="135" t="n"/>
      <c r="BO580" s="135" t="n"/>
      <c r="BP580" s="135" t="n"/>
      <c r="BQ580" s="135" t="n"/>
      <c r="BR580" s="135" t="n"/>
      <c r="BS580" s="135" t="n"/>
      <c r="BT580" s="135" t="n"/>
      <c r="BU580" s="135" t="n"/>
      <c r="BV580" s="135" t="n"/>
      <c r="BW580" s="135" t="n"/>
      <c r="BX580" s="135" t="n"/>
      <c r="BY580" s="135" t="n"/>
      <c r="BZ580" s="135" t="n"/>
      <c r="CA580" s="135" t="n"/>
      <c r="CB580" s="135" t="n"/>
      <c r="CC580" s="135" t="n"/>
      <c r="CD580" s="135" t="n"/>
      <c r="CE580" s="135" t="n"/>
      <c r="CF580" s="135" t="n"/>
      <c r="CG580" s="135" t="n"/>
      <c r="CH580" s="135" t="n"/>
      <c r="CI580" s="135" t="n"/>
      <c r="CJ580" s="135" t="n"/>
      <c r="CK580" s="135" t="n"/>
      <c r="CL580" s="135" t="n"/>
      <c r="CM580" s="135" t="n"/>
      <c r="CN580" s="135" t="n"/>
      <c r="CO580" s="135" t="n"/>
      <c r="CP580" s="135" t="n"/>
      <c r="CQ580" s="135" t="n"/>
      <c r="CR580" s="135" t="n"/>
      <c r="CU580" s="36" t="n"/>
      <c r="CV580" s="36" t="n"/>
      <c r="CW580" s="36" t="n"/>
      <c r="CX580" s="36" t="n"/>
      <c r="CY580" s="36" t="n"/>
      <c r="CZ580" s="36" t="n"/>
      <c r="DA580" s="36" t="n"/>
      <c r="DB580" s="36" t="n"/>
      <c r="DC580" s="36" t="n"/>
      <c r="DD580" s="36" t="n"/>
      <c r="DE580" s="36" t="n"/>
      <c r="DF580" s="36" t="n"/>
      <c r="DG580" s="36" t="n"/>
      <c r="DH580" s="36" t="n"/>
      <c r="DI580" s="36" t="n"/>
      <c r="DJ580" s="36" t="n"/>
      <c r="DK580" s="36" t="n"/>
      <c r="DL580" s="36" t="n"/>
      <c r="DM580" s="36" t="n"/>
      <c r="DN580" s="36" t="n"/>
      <c r="DO580" s="36" t="n"/>
      <c r="DP580" s="36" t="n"/>
      <c r="DQ580" s="36" t="n"/>
      <c r="DR580" s="36" t="n"/>
      <c r="DS580" s="36" t="n"/>
      <c r="DT580" s="36" t="n"/>
      <c r="DU580" s="36" t="n"/>
      <c r="DV580" s="36" t="n"/>
      <c r="DW580" s="36" t="n"/>
      <c r="DX580" s="36" t="n"/>
      <c r="DY580" s="36" t="n"/>
      <c r="DZ580" s="36" t="n"/>
      <c r="EA580" s="36" t="n"/>
      <c r="EB580" s="36" t="n"/>
      <c r="EC580" s="36" t="n"/>
      <c r="ED580" s="36" t="n"/>
      <c r="EE580" s="36" t="n"/>
      <c r="EF580" s="36" t="n"/>
      <c r="EG580" s="36" t="n"/>
      <c r="EH580" s="36" t="n"/>
      <c r="EI580" s="36" t="n"/>
      <c r="EJ580" s="36" t="n"/>
      <c r="EK580" s="36" t="n"/>
      <c r="EL580" s="36" t="n"/>
      <c r="EM580" s="36" t="n"/>
      <c r="EN580" s="36" t="n"/>
    </row>
    <row r="581">
      <c r="A581" s="36" t="n"/>
      <c r="B581" s="36" t="n"/>
      <c r="C581" s="144" t="n"/>
      <c r="D581" s="144" t="n"/>
      <c r="E581" s="135" t="n"/>
      <c r="F581" s="135" t="n"/>
      <c r="G581" s="135" t="n"/>
      <c r="H581" s="135" t="n"/>
      <c r="I581" s="135" t="n"/>
      <c r="J581" s="135" t="n"/>
      <c r="K581" s="135" t="n"/>
      <c r="L581" s="135" t="n"/>
      <c r="M581" s="135" t="n"/>
      <c r="N581" s="135" t="n"/>
      <c r="O581" s="135" t="n"/>
      <c r="P581" s="135" t="n"/>
      <c r="Q581" s="135" t="n"/>
      <c r="R581" s="135" t="n"/>
      <c r="S581" s="135" t="n"/>
      <c r="T581" s="135" t="n"/>
      <c r="U581" s="135" t="n"/>
      <c r="V581" s="135" t="n"/>
      <c r="W581" s="135" t="n"/>
      <c r="X581" s="135" t="n"/>
      <c r="Y581" s="135" t="n"/>
      <c r="Z581" s="135" t="n"/>
      <c r="AA581" s="135" t="n"/>
      <c r="AB581" s="135" t="n"/>
      <c r="AC581" s="135" t="n"/>
      <c r="AD581" s="135" t="n"/>
      <c r="AE581" s="135" t="n"/>
      <c r="AF581" s="135" t="n"/>
      <c r="AG581" s="135" t="n"/>
      <c r="AH581" s="135" t="n"/>
      <c r="AI581" s="135" t="n"/>
      <c r="AJ581" s="135" t="n"/>
      <c r="AK581" s="135" t="n"/>
      <c r="AL581" s="135" t="n"/>
      <c r="AM581" s="135" t="n"/>
      <c r="AN581" s="135" t="n"/>
      <c r="AO581" s="135" t="n"/>
      <c r="AP581" s="135" t="n"/>
      <c r="AQ581" s="135" t="n"/>
      <c r="AR581" s="135" t="n"/>
      <c r="AS581" s="135" t="n"/>
      <c r="AT581" s="135" t="n"/>
      <c r="AU581" s="135" t="n"/>
      <c r="AV581" s="135" t="n"/>
      <c r="AW581" s="135" t="n"/>
      <c r="AX581" s="135" t="n"/>
      <c r="AY581" s="135" t="n"/>
      <c r="AZ581" s="135" t="n"/>
      <c r="BA581" s="135" t="n"/>
      <c r="BB581" s="135" t="n"/>
      <c r="BC581" s="135" t="n"/>
      <c r="BD581" s="135" t="n"/>
      <c r="BE581" s="135" t="n"/>
      <c r="BF581" s="135" t="n"/>
      <c r="BG581" s="135" t="n"/>
      <c r="BH581" s="135" t="n"/>
      <c r="BI581" s="135" t="n"/>
      <c r="BJ581" s="135" t="n"/>
      <c r="BK581" s="135" t="n"/>
      <c r="BL581" s="135" t="n"/>
      <c r="BM581" s="135" t="n"/>
      <c r="BN581" s="135" t="n"/>
      <c r="BO581" s="135" t="n"/>
      <c r="BP581" s="135" t="n"/>
      <c r="BQ581" s="135" t="n"/>
      <c r="BR581" s="135" t="n"/>
      <c r="BS581" s="135" t="n"/>
      <c r="BT581" s="135" t="n"/>
      <c r="BU581" s="135" t="n"/>
      <c r="BV581" s="135" t="n"/>
      <c r="BW581" s="135" t="n"/>
      <c r="BX581" s="135" t="n"/>
      <c r="BY581" s="135" t="n"/>
      <c r="BZ581" s="135" t="n"/>
      <c r="CA581" s="135" t="n"/>
      <c r="CB581" s="135" t="n"/>
      <c r="CC581" s="135" t="n"/>
      <c r="CD581" s="135" t="n"/>
      <c r="CE581" s="135" t="n"/>
      <c r="CF581" s="135" t="n"/>
      <c r="CG581" s="135" t="n"/>
      <c r="CH581" s="135" t="n"/>
      <c r="CI581" s="135" t="n"/>
      <c r="CJ581" s="135" t="n"/>
      <c r="CK581" s="135" t="n"/>
      <c r="CL581" s="135" t="n"/>
      <c r="CM581" s="135" t="n"/>
      <c r="CN581" s="135" t="n"/>
      <c r="CO581" s="135" t="n"/>
      <c r="CP581" s="135" t="n"/>
      <c r="CQ581" s="135" t="n"/>
      <c r="CR581" s="135" t="n"/>
      <c r="CU581" s="36" t="n"/>
      <c r="CV581" s="36" t="n"/>
      <c r="CW581" s="36" t="n"/>
      <c r="CX581" s="36" t="n"/>
      <c r="CY581" s="36" t="n"/>
      <c r="CZ581" s="36" t="n"/>
      <c r="DA581" s="36" t="n"/>
      <c r="DB581" s="36" t="n"/>
      <c r="DC581" s="36" t="n"/>
      <c r="DD581" s="36" t="n"/>
      <c r="DE581" s="36" t="n"/>
      <c r="DF581" s="36" t="n"/>
      <c r="DG581" s="36" t="n"/>
      <c r="DH581" s="36" t="n"/>
      <c r="DI581" s="36" t="n"/>
      <c r="DJ581" s="36" t="n"/>
      <c r="DK581" s="36" t="n"/>
      <c r="DL581" s="36" t="n"/>
      <c r="DM581" s="36" t="n"/>
      <c r="DN581" s="36" t="n"/>
      <c r="DO581" s="36" t="n"/>
      <c r="DP581" s="36" t="n"/>
      <c r="DQ581" s="36" t="n"/>
      <c r="DR581" s="36" t="n"/>
      <c r="DS581" s="36" t="n"/>
      <c r="DT581" s="36" t="n"/>
      <c r="DU581" s="36" t="n"/>
      <c r="DV581" s="36" t="n"/>
      <c r="DW581" s="36" t="n"/>
      <c r="DX581" s="36" t="n"/>
      <c r="DY581" s="36" t="n"/>
      <c r="DZ581" s="36" t="n"/>
      <c r="EA581" s="36" t="n"/>
      <c r="EB581" s="36" t="n"/>
      <c r="EC581" s="36" t="n"/>
      <c r="ED581" s="36" t="n"/>
      <c r="EE581" s="36" t="n"/>
      <c r="EF581" s="36" t="n"/>
      <c r="EG581" s="36" t="n"/>
      <c r="EH581" s="36" t="n"/>
      <c r="EI581" s="36" t="n"/>
      <c r="EJ581" s="36" t="n"/>
      <c r="EK581" s="36" t="n"/>
      <c r="EL581" s="36" t="n"/>
      <c r="EM581" s="36" t="n"/>
      <c r="EN581" s="36" t="n"/>
    </row>
    <row r="582">
      <c r="A582" s="36" t="n"/>
      <c r="B582" s="36" t="n"/>
      <c r="C582" s="144" t="n"/>
      <c r="D582" s="144" t="n"/>
      <c r="E582" s="135" t="n"/>
      <c r="F582" s="135" t="n"/>
      <c r="G582" s="135" t="n"/>
      <c r="H582" s="135" t="n"/>
      <c r="I582" s="135" t="n"/>
      <c r="J582" s="135" t="n"/>
      <c r="K582" s="135" t="n"/>
      <c r="L582" s="135" t="n"/>
      <c r="M582" s="135" t="n"/>
      <c r="N582" s="135" t="n"/>
      <c r="O582" s="135" t="n"/>
      <c r="P582" s="135" t="n"/>
      <c r="Q582" s="135" t="n"/>
      <c r="R582" s="135" t="n"/>
      <c r="S582" s="135" t="n"/>
      <c r="T582" s="135" t="n"/>
      <c r="U582" s="135" t="n"/>
      <c r="V582" s="135" t="n"/>
      <c r="W582" s="135" t="n"/>
      <c r="X582" s="135" t="n"/>
      <c r="Y582" s="135" t="n"/>
      <c r="Z582" s="135" t="n"/>
      <c r="AA582" s="135" t="n"/>
      <c r="AB582" s="135" t="n"/>
      <c r="AC582" s="135" t="n"/>
      <c r="AD582" s="135" t="n"/>
      <c r="AE582" s="135" t="n"/>
      <c r="AF582" s="135" t="n"/>
      <c r="AG582" s="135" t="n"/>
      <c r="AH582" s="135" t="n"/>
      <c r="AI582" s="135" t="n"/>
      <c r="AJ582" s="135" t="n"/>
      <c r="AK582" s="135" t="n"/>
      <c r="AL582" s="135" t="n"/>
      <c r="AM582" s="135" t="n"/>
      <c r="AN582" s="135" t="n"/>
      <c r="AO582" s="135" t="n"/>
      <c r="AP582" s="135" t="n"/>
      <c r="AQ582" s="135" t="n"/>
      <c r="AR582" s="135" t="n"/>
      <c r="AS582" s="135" t="n"/>
      <c r="AT582" s="135" t="n"/>
      <c r="AU582" s="135" t="n"/>
      <c r="AV582" s="135" t="n"/>
      <c r="AW582" s="135" t="n"/>
      <c r="AX582" s="135" t="n"/>
      <c r="AY582" s="135" t="n"/>
      <c r="AZ582" s="135" t="n"/>
      <c r="BA582" s="135" t="n"/>
      <c r="BB582" s="135" t="n"/>
      <c r="BC582" s="135" t="n"/>
      <c r="BD582" s="135" t="n"/>
      <c r="BE582" s="135" t="n"/>
      <c r="BF582" s="135" t="n"/>
      <c r="BG582" s="135" t="n"/>
      <c r="BH582" s="135" t="n"/>
      <c r="BI582" s="135" t="n"/>
      <c r="BJ582" s="135" t="n"/>
      <c r="BK582" s="135" t="n"/>
      <c r="BL582" s="135" t="n"/>
      <c r="BM582" s="135" t="n"/>
      <c r="BN582" s="135" t="n"/>
      <c r="BO582" s="135" t="n"/>
      <c r="BP582" s="135" t="n"/>
      <c r="BQ582" s="135" t="n"/>
      <c r="BR582" s="135" t="n"/>
      <c r="BS582" s="135" t="n"/>
      <c r="BT582" s="135" t="n"/>
      <c r="BU582" s="135" t="n"/>
      <c r="BV582" s="135" t="n"/>
      <c r="BW582" s="135" t="n"/>
      <c r="BX582" s="135" t="n"/>
      <c r="BY582" s="135" t="n"/>
      <c r="BZ582" s="135" t="n"/>
      <c r="CA582" s="135" t="n"/>
      <c r="CB582" s="135" t="n"/>
      <c r="CC582" s="135" t="n"/>
      <c r="CD582" s="135" t="n"/>
      <c r="CE582" s="135" t="n"/>
      <c r="CF582" s="135" t="n"/>
      <c r="CG582" s="135" t="n"/>
      <c r="CH582" s="135" t="n"/>
      <c r="CI582" s="135" t="n"/>
      <c r="CJ582" s="135" t="n"/>
      <c r="CK582" s="135" t="n"/>
      <c r="CL582" s="135" t="n"/>
      <c r="CM582" s="135" t="n"/>
      <c r="CN582" s="135" t="n"/>
      <c r="CO582" s="135" t="n"/>
      <c r="CP582" s="135" t="n"/>
      <c r="CQ582" s="135" t="n"/>
      <c r="CR582" s="135" t="n"/>
      <c r="CU582" s="36" t="n"/>
      <c r="CV582" s="36" t="n"/>
      <c r="CW582" s="36" t="n"/>
      <c r="CX582" s="36" t="n"/>
      <c r="CY582" s="36" t="n"/>
      <c r="CZ582" s="36" t="n"/>
      <c r="DA582" s="36" t="n"/>
      <c r="DB582" s="36" t="n"/>
      <c r="DC582" s="36" t="n"/>
      <c r="DD582" s="36" t="n"/>
      <c r="DE582" s="36" t="n"/>
      <c r="DF582" s="36" t="n"/>
      <c r="DG582" s="36" t="n"/>
      <c r="DH582" s="36" t="n"/>
      <c r="DI582" s="36" t="n"/>
      <c r="DJ582" s="36" t="n"/>
      <c r="DK582" s="36" t="n"/>
      <c r="DL582" s="36" t="n"/>
      <c r="DM582" s="36" t="n"/>
      <c r="DN582" s="36" t="n"/>
      <c r="DO582" s="36" t="n"/>
      <c r="DP582" s="36" t="n"/>
      <c r="DQ582" s="36" t="n"/>
      <c r="DR582" s="36" t="n"/>
      <c r="DS582" s="36" t="n"/>
      <c r="DT582" s="36" t="n"/>
      <c r="DU582" s="36" t="n"/>
      <c r="DV582" s="36" t="n"/>
      <c r="DW582" s="36" t="n"/>
      <c r="DX582" s="36" t="n"/>
      <c r="DY582" s="36" t="n"/>
      <c r="DZ582" s="36" t="n"/>
      <c r="EA582" s="36" t="n"/>
      <c r="EB582" s="36" t="n"/>
      <c r="EC582" s="36" t="n"/>
      <c r="ED582" s="36" t="n"/>
      <c r="EE582" s="36" t="n"/>
      <c r="EF582" s="36" t="n"/>
      <c r="EG582" s="36" t="n"/>
      <c r="EH582" s="36" t="n"/>
      <c r="EI582" s="36" t="n"/>
      <c r="EJ582" s="36" t="n"/>
      <c r="EK582" s="36" t="n"/>
      <c r="EL582" s="36" t="n"/>
      <c r="EM582" s="36" t="n"/>
      <c r="EN582" s="36" t="n"/>
    </row>
    <row r="583">
      <c r="A583" s="36" t="n"/>
      <c r="B583" s="36" t="n"/>
      <c r="C583" s="144" t="n"/>
      <c r="D583" s="144" t="n"/>
      <c r="E583" s="135" t="n"/>
      <c r="F583" s="135" t="n"/>
      <c r="G583" s="135" t="n"/>
      <c r="H583" s="135" t="n"/>
      <c r="I583" s="135" t="n"/>
      <c r="J583" s="135" t="n"/>
      <c r="K583" s="135" t="n"/>
      <c r="L583" s="135" t="n"/>
      <c r="M583" s="135" t="n"/>
      <c r="N583" s="135" t="n"/>
      <c r="O583" s="135" t="n"/>
      <c r="P583" s="135" t="n"/>
      <c r="Q583" s="135" t="n"/>
      <c r="R583" s="135" t="n"/>
      <c r="S583" s="135" t="n"/>
      <c r="T583" s="135" t="n"/>
      <c r="U583" s="135" t="n"/>
      <c r="V583" s="135" t="n"/>
      <c r="W583" s="135" t="n"/>
      <c r="X583" s="135" t="n"/>
      <c r="Y583" s="135" t="n"/>
      <c r="Z583" s="135" t="n"/>
      <c r="AA583" s="135" t="n"/>
      <c r="AB583" s="135" t="n"/>
      <c r="AC583" s="135" t="n"/>
      <c r="AD583" s="135" t="n"/>
      <c r="AE583" s="135" t="n"/>
      <c r="AF583" s="135" t="n"/>
      <c r="AG583" s="135" t="n"/>
      <c r="AH583" s="135" t="n"/>
      <c r="AI583" s="135" t="n"/>
      <c r="AJ583" s="135" t="n"/>
      <c r="AK583" s="135" t="n"/>
      <c r="AL583" s="135" t="n"/>
      <c r="AM583" s="135" t="n"/>
      <c r="AN583" s="135" t="n"/>
      <c r="AO583" s="135" t="n"/>
      <c r="AP583" s="135" t="n"/>
      <c r="AQ583" s="135" t="n"/>
      <c r="AR583" s="135" t="n"/>
      <c r="AS583" s="135" t="n"/>
      <c r="AT583" s="135" t="n"/>
      <c r="AU583" s="135" t="n"/>
      <c r="AV583" s="135" t="n"/>
      <c r="AW583" s="135" t="n"/>
      <c r="AX583" s="135" t="n"/>
      <c r="AY583" s="135" t="n"/>
      <c r="AZ583" s="135" t="n"/>
      <c r="BA583" s="135" t="n"/>
      <c r="BB583" s="135" t="n"/>
      <c r="BC583" s="135" t="n"/>
      <c r="BD583" s="135" t="n"/>
      <c r="BE583" s="135" t="n"/>
      <c r="BF583" s="135" t="n"/>
      <c r="BG583" s="135" t="n"/>
      <c r="BH583" s="135" t="n"/>
      <c r="BI583" s="135" t="n"/>
      <c r="BJ583" s="135" t="n"/>
      <c r="BK583" s="135" t="n"/>
      <c r="BL583" s="135" t="n"/>
      <c r="BM583" s="135" t="n"/>
      <c r="BN583" s="135" t="n"/>
      <c r="BO583" s="135" t="n"/>
      <c r="BP583" s="135" t="n"/>
      <c r="BQ583" s="135" t="n"/>
      <c r="BR583" s="135" t="n"/>
      <c r="BS583" s="135" t="n"/>
      <c r="BT583" s="135" t="n"/>
      <c r="BU583" s="135" t="n"/>
      <c r="BV583" s="135" t="n"/>
      <c r="BW583" s="135" t="n"/>
      <c r="BX583" s="135" t="n"/>
      <c r="BY583" s="135" t="n"/>
      <c r="BZ583" s="135" t="n"/>
      <c r="CA583" s="135" t="n"/>
      <c r="CB583" s="135" t="n"/>
      <c r="CC583" s="135" t="n"/>
      <c r="CD583" s="135" t="n"/>
      <c r="CE583" s="135" t="n"/>
      <c r="CF583" s="135" t="n"/>
      <c r="CG583" s="135" t="n"/>
      <c r="CH583" s="135" t="n"/>
      <c r="CI583" s="135" t="n"/>
      <c r="CJ583" s="135" t="n"/>
      <c r="CK583" s="135" t="n"/>
      <c r="CL583" s="135" t="n"/>
      <c r="CM583" s="135" t="n"/>
      <c r="CN583" s="135" t="n"/>
      <c r="CO583" s="135" t="n"/>
      <c r="CP583" s="135" t="n"/>
      <c r="CQ583" s="135" t="n"/>
      <c r="CR583" s="135" t="n"/>
      <c r="CU583" s="36" t="n"/>
      <c r="CV583" s="36" t="n"/>
      <c r="CW583" s="36" t="n"/>
      <c r="CX583" s="36" t="n"/>
      <c r="CY583" s="36" t="n"/>
      <c r="CZ583" s="36" t="n"/>
      <c r="DA583" s="36" t="n"/>
      <c r="DB583" s="36" t="n"/>
      <c r="DC583" s="36" t="n"/>
      <c r="DD583" s="36" t="n"/>
      <c r="DE583" s="36" t="n"/>
      <c r="DF583" s="36" t="n"/>
      <c r="DG583" s="36" t="n"/>
      <c r="DH583" s="36" t="n"/>
      <c r="DI583" s="36" t="n"/>
      <c r="DJ583" s="36" t="n"/>
      <c r="DK583" s="36" t="n"/>
      <c r="DL583" s="36" t="n"/>
      <c r="DM583" s="36" t="n"/>
      <c r="DN583" s="36" t="n"/>
      <c r="DO583" s="36" t="n"/>
      <c r="DP583" s="36" t="n"/>
      <c r="DQ583" s="36" t="n"/>
      <c r="DR583" s="36" t="n"/>
      <c r="DS583" s="36" t="n"/>
      <c r="DT583" s="36" t="n"/>
      <c r="DU583" s="36" t="n"/>
      <c r="DV583" s="36" t="n"/>
      <c r="DW583" s="36" t="n"/>
      <c r="DX583" s="36" t="n"/>
      <c r="DY583" s="36" t="n"/>
      <c r="DZ583" s="36" t="n"/>
      <c r="EA583" s="36" t="n"/>
      <c r="EB583" s="36" t="n"/>
      <c r="EC583" s="36" t="n"/>
      <c r="ED583" s="36" t="n"/>
      <c r="EE583" s="36" t="n"/>
      <c r="EF583" s="36" t="n"/>
      <c r="EG583" s="36" t="n"/>
      <c r="EH583" s="36" t="n"/>
      <c r="EI583" s="36" t="n"/>
      <c r="EJ583" s="36" t="n"/>
      <c r="EK583" s="36" t="n"/>
      <c r="EL583" s="36" t="n"/>
      <c r="EM583" s="36" t="n"/>
      <c r="EN583" s="36" t="n"/>
    </row>
    <row r="584">
      <c r="A584" s="36" t="n"/>
      <c r="B584" s="36" t="n"/>
      <c r="C584" s="144" t="n"/>
      <c r="D584" s="144" t="n"/>
      <c r="E584" s="135" t="n"/>
      <c r="F584" s="135" t="n"/>
      <c r="G584" s="135" t="n"/>
      <c r="H584" s="135" t="n"/>
      <c r="I584" s="135" t="n"/>
      <c r="J584" s="135" t="n"/>
      <c r="K584" s="135" t="n"/>
      <c r="L584" s="135" t="n"/>
      <c r="M584" s="135" t="n"/>
      <c r="N584" s="135" t="n"/>
      <c r="O584" s="135" t="n"/>
      <c r="P584" s="135" t="n"/>
      <c r="Q584" s="135" t="n"/>
      <c r="R584" s="135" t="n"/>
      <c r="S584" s="135" t="n"/>
      <c r="T584" s="135" t="n"/>
      <c r="U584" s="135" t="n"/>
      <c r="V584" s="135" t="n"/>
      <c r="W584" s="135" t="n"/>
      <c r="X584" s="135" t="n"/>
      <c r="Y584" s="135" t="n"/>
      <c r="Z584" s="135" t="n"/>
      <c r="AA584" s="135" t="n"/>
      <c r="AB584" s="135" t="n"/>
      <c r="AC584" s="135" t="n"/>
      <c r="AD584" s="135" t="n"/>
      <c r="AE584" s="135" t="n"/>
      <c r="AF584" s="135" t="n"/>
      <c r="AG584" s="135" t="n"/>
      <c r="AH584" s="135" t="n"/>
      <c r="AI584" s="135" t="n"/>
      <c r="AJ584" s="135" t="n"/>
      <c r="AK584" s="135" t="n"/>
      <c r="AL584" s="135" t="n"/>
      <c r="AM584" s="135" t="n"/>
      <c r="AN584" s="135" t="n"/>
      <c r="AO584" s="135" t="n"/>
      <c r="AP584" s="135" t="n"/>
      <c r="AQ584" s="135" t="n"/>
      <c r="AR584" s="135" t="n"/>
      <c r="AS584" s="135" t="n"/>
      <c r="AT584" s="135" t="n"/>
      <c r="AU584" s="135" t="n"/>
      <c r="AV584" s="135" t="n"/>
      <c r="AW584" s="135" t="n"/>
      <c r="AX584" s="135" t="n"/>
      <c r="AY584" s="135" t="n"/>
      <c r="AZ584" s="135" t="n"/>
      <c r="BA584" s="135" t="n"/>
      <c r="BB584" s="135" t="n"/>
      <c r="BC584" s="135" t="n"/>
      <c r="BD584" s="135" t="n"/>
      <c r="BE584" s="135" t="n"/>
      <c r="BF584" s="135" t="n"/>
      <c r="BG584" s="135" t="n"/>
      <c r="BH584" s="135" t="n"/>
      <c r="BI584" s="135" t="n"/>
      <c r="BJ584" s="135" t="n"/>
      <c r="BK584" s="135" t="n"/>
      <c r="BL584" s="135" t="n"/>
      <c r="BM584" s="135" t="n"/>
      <c r="BN584" s="135" t="n"/>
      <c r="BO584" s="135" t="n"/>
      <c r="BP584" s="135" t="n"/>
      <c r="BQ584" s="135" t="n"/>
      <c r="BR584" s="135" t="n"/>
      <c r="BS584" s="135" t="n"/>
      <c r="BT584" s="135" t="n"/>
      <c r="BU584" s="135" t="n"/>
      <c r="BV584" s="135" t="n"/>
      <c r="BW584" s="135" t="n"/>
      <c r="BX584" s="135" t="n"/>
      <c r="BY584" s="135" t="n"/>
      <c r="BZ584" s="135" t="n"/>
      <c r="CA584" s="135" t="n"/>
      <c r="CB584" s="135" t="n"/>
      <c r="CC584" s="135" t="n"/>
      <c r="CD584" s="135" t="n"/>
      <c r="CE584" s="135" t="n"/>
      <c r="CF584" s="135" t="n"/>
      <c r="CG584" s="135" t="n"/>
      <c r="CH584" s="135" t="n"/>
      <c r="CI584" s="135" t="n"/>
      <c r="CJ584" s="135" t="n"/>
      <c r="CK584" s="135" t="n"/>
      <c r="CL584" s="135" t="n"/>
      <c r="CM584" s="135" t="n"/>
      <c r="CN584" s="135" t="n"/>
      <c r="CO584" s="135" t="n"/>
      <c r="CP584" s="135" t="n"/>
      <c r="CQ584" s="135" t="n"/>
      <c r="CR584" s="135" t="n"/>
      <c r="CU584" s="36" t="n"/>
      <c r="CV584" s="36" t="n"/>
      <c r="CW584" s="36" t="n"/>
      <c r="CX584" s="36" t="n"/>
      <c r="CY584" s="36" t="n"/>
      <c r="CZ584" s="36" t="n"/>
      <c r="DA584" s="36" t="n"/>
      <c r="DB584" s="36" t="n"/>
      <c r="DC584" s="36" t="n"/>
      <c r="DD584" s="36" t="n"/>
      <c r="DE584" s="36" t="n"/>
      <c r="DF584" s="36" t="n"/>
      <c r="DG584" s="36" t="n"/>
      <c r="DH584" s="36" t="n"/>
      <c r="DI584" s="36" t="n"/>
      <c r="DJ584" s="36" t="n"/>
      <c r="DK584" s="36" t="n"/>
      <c r="DL584" s="36" t="n"/>
      <c r="DM584" s="36" t="n"/>
      <c r="DN584" s="36" t="n"/>
      <c r="DO584" s="36" t="n"/>
      <c r="DP584" s="36" t="n"/>
      <c r="DQ584" s="36" t="n"/>
      <c r="DR584" s="36" t="n"/>
      <c r="DS584" s="36" t="n"/>
      <c r="DT584" s="36" t="n"/>
      <c r="DU584" s="36" t="n"/>
      <c r="DV584" s="36" t="n"/>
      <c r="DW584" s="36" t="n"/>
      <c r="DX584" s="36" t="n"/>
      <c r="DY584" s="36" t="n"/>
      <c r="DZ584" s="36" t="n"/>
      <c r="EA584" s="36" t="n"/>
      <c r="EB584" s="36" t="n"/>
      <c r="EC584" s="36" t="n"/>
      <c r="ED584" s="36" t="n"/>
      <c r="EE584" s="36" t="n"/>
      <c r="EF584" s="36" t="n"/>
      <c r="EG584" s="36" t="n"/>
      <c r="EH584" s="36" t="n"/>
      <c r="EI584" s="36" t="n"/>
      <c r="EJ584" s="36" t="n"/>
      <c r="EK584" s="36" t="n"/>
      <c r="EL584" s="36" t="n"/>
      <c r="EM584" s="36" t="n"/>
      <c r="EN584" s="36" t="n"/>
    </row>
    <row r="585">
      <c r="A585" s="36" t="n"/>
      <c r="B585" s="36" t="n"/>
      <c r="C585" s="144" t="n"/>
      <c r="D585" s="144" t="n"/>
      <c r="E585" s="135" t="n"/>
      <c r="F585" s="135" t="n"/>
      <c r="G585" s="135" t="n"/>
      <c r="H585" s="135" t="n"/>
      <c r="I585" s="135" t="n"/>
      <c r="J585" s="135" t="n"/>
      <c r="K585" s="135" t="n"/>
      <c r="L585" s="135" t="n"/>
      <c r="M585" s="135" t="n"/>
      <c r="N585" s="135" t="n"/>
      <c r="O585" s="135" t="n"/>
      <c r="P585" s="135" t="n"/>
      <c r="Q585" s="135" t="n"/>
      <c r="R585" s="135" t="n"/>
      <c r="S585" s="135" t="n"/>
      <c r="T585" s="135" t="n"/>
      <c r="U585" s="135" t="n"/>
      <c r="V585" s="135" t="n"/>
      <c r="W585" s="135" t="n"/>
      <c r="X585" s="135" t="n"/>
      <c r="Y585" s="135" t="n"/>
      <c r="Z585" s="135" t="n"/>
      <c r="AA585" s="135" t="n"/>
      <c r="AB585" s="135" t="n"/>
      <c r="AC585" s="135" t="n"/>
      <c r="AD585" s="135" t="n"/>
      <c r="AE585" s="135" t="n"/>
      <c r="AF585" s="135" t="n"/>
      <c r="AG585" s="135" t="n"/>
      <c r="AH585" s="135" t="n"/>
      <c r="AI585" s="135" t="n"/>
      <c r="AJ585" s="135" t="n"/>
      <c r="AK585" s="135" t="n"/>
      <c r="AL585" s="135" t="n"/>
      <c r="AM585" s="135" t="n"/>
      <c r="AN585" s="135" t="n"/>
      <c r="AO585" s="135" t="n"/>
      <c r="AP585" s="135" t="n"/>
      <c r="AQ585" s="135" t="n"/>
      <c r="AR585" s="135" t="n"/>
      <c r="AS585" s="135" t="n"/>
      <c r="AT585" s="135" t="n"/>
      <c r="AU585" s="135" t="n"/>
      <c r="AV585" s="135" t="n"/>
      <c r="AW585" s="135" t="n"/>
      <c r="AX585" s="135" t="n"/>
      <c r="AY585" s="135" t="n"/>
      <c r="AZ585" s="135" t="n"/>
      <c r="BA585" s="135" t="n"/>
      <c r="BB585" s="135" t="n"/>
      <c r="BC585" s="135" t="n"/>
      <c r="BD585" s="135" t="n"/>
      <c r="BE585" s="135" t="n"/>
      <c r="BF585" s="135" t="n"/>
      <c r="BG585" s="135" t="n"/>
      <c r="BH585" s="135" t="n"/>
      <c r="BI585" s="135" t="n"/>
      <c r="BJ585" s="135" t="n"/>
      <c r="BK585" s="135" t="n"/>
      <c r="BL585" s="135" t="n"/>
      <c r="BM585" s="135" t="n"/>
      <c r="BN585" s="135" t="n"/>
      <c r="BO585" s="135" t="n"/>
      <c r="BP585" s="135" t="n"/>
      <c r="BQ585" s="135" t="n"/>
      <c r="BR585" s="135" t="n"/>
      <c r="BS585" s="135" t="n"/>
      <c r="BT585" s="135" t="n"/>
      <c r="BU585" s="135" t="n"/>
      <c r="BV585" s="135" t="n"/>
      <c r="BW585" s="135" t="n"/>
      <c r="BX585" s="135" t="n"/>
      <c r="BY585" s="135" t="n"/>
      <c r="BZ585" s="135" t="n"/>
      <c r="CA585" s="135" t="n"/>
      <c r="CB585" s="135" t="n"/>
      <c r="CC585" s="135" t="n"/>
      <c r="CD585" s="135" t="n"/>
      <c r="CE585" s="135" t="n"/>
      <c r="CF585" s="135" t="n"/>
      <c r="CG585" s="135" t="n"/>
      <c r="CH585" s="135" t="n"/>
      <c r="CI585" s="135" t="n"/>
      <c r="CJ585" s="135" t="n"/>
      <c r="CK585" s="135" t="n"/>
      <c r="CL585" s="135" t="n"/>
      <c r="CM585" s="135" t="n"/>
      <c r="CN585" s="135" t="n"/>
      <c r="CO585" s="135" t="n"/>
      <c r="CP585" s="135" t="n"/>
      <c r="CQ585" s="135" t="n"/>
      <c r="CR585" s="135" t="n"/>
      <c r="CU585" s="36" t="n"/>
      <c r="CV585" s="36" t="n"/>
      <c r="CW585" s="36" t="n"/>
      <c r="CX585" s="36" t="n"/>
      <c r="CY585" s="36" t="n"/>
      <c r="CZ585" s="36" t="n"/>
      <c r="DA585" s="36" t="n"/>
      <c r="DB585" s="36" t="n"/>
      <c r="DC585" s="36" t="n"/>
      <c r="DD585" s="36" t="n"/>
      <c r="DE585" s="36" t="n"/>
      <c r="DF585" s="36" t="n"/>
      <c r="DG585" s="36" t="n"/>
      <c r="DH585" s="36" t="n"/>
      <c r="DI585" s="36" t="n"/>
      <c r="DJ585" s="36" t="n"/>
      <c r="DK585" s="36" t="n"/>
      <c r="DL585" s="36" t="n"/>
      <c r="DM585" s="36" t="n"/>
      <c r="DN585" s="36" t="n"/>
      <c r="DO585" s="36" t="n"/>
      <c r="DP585" s="36" t="n"/>
      <c r="DQ585" s="36" t="n"/>
      <c r="DR585" s="36" t="n"/>
      <c r="DS585" s="36" t="n"/>
      <c r="DT585" s="36" t="n"/>
      <c r="DU585" s="36" t="n"/>
      <c r="DV585" s="36" t="n"/>
      <c r="DW585" s="36" t="n"/>
      <c r="DX585" s="36" t="n"/>
      <c r="DY585" s="36" t="n"/>
      <c r="DZ585" s="36" t="n"/>
      <c r="EA585" s="36" t="n"/>
      <c r="EB585" s="36" t="n"/>
      <c r="EC585" s="36" t="n"/>
      <c r="ED585" s="36" t="n"/>
      <c r="EE585" s="36" t="n"/>
      <c r="EF585" s="36" t="n"/>
      <c r="EG585" s="36" t="n"/>
      <c r="EH585" s="36" t="n"/>
      <c r="EI585" s="36" t="n"/>
      <c r="EJ585" s="36" t="n"/>
      <c r="EK585" s="36" t="n"/>
      <c r="EL585" s="36" t="n"/>
      <c r="EM585" s="36" t="n"/>
      <c r="EN585" s="36" t="n"/>
    </row>
    <row r="586">
      <c r="A586" s="36" t="n"/>
      <c r="B586" s="36" t="n"/>
      <c r="C586" s="144" t="n"/>
      <c r="D586" s="144" t="n"/>
      <c r="E586" s="135" t="n"/>
      <c r="F586" s="135" t="n"/>
      <c r="G586" s="135" t="n"/>
      <c r="H586" s="135" t="n"/>
      <c r="I586" s="135" t="n"/>
      <c r="J586" s="135" t="n"/>
      <c r="K586" s="135" t="n"/>
      <c r="L586" s="135" t="n"/>
      <c r="M586" s="135" t="n"/>
      <c r="N586" s="135" t="n"/>
      <c r="O586" s="135" t="n"/>
      <c r="P586" s="135" t="n"/>
      <c r="Q586" s="135" t="n"/>
      <c r="R586" s="135" t="n"/>
      <c r="S586" s="135" t="n"/>
      <c r="T586" s="135" t="n"/>
      <c r="U586" s="135" t="n"/>
      <c r="V586" s="135" t="n"/>
      <c r="W586" s="135" t="n"/>
      <c r="X586" s="135" t="n"/>
      <c r="Y586" s="135" t="n"/>
      <c r="Z586" s="135" t="n"/>
      <c r="AA586" s="135" t="n"/>
      <c r="AB586" s="135" t="n"/>
      <c r="AC586" s="135" t="n"/>
      <c r="AD586" s="135" t="n"/>
      <c r="AE586" s="135" t="n"/>
      <c r="AF586" s="135" t="n"/>
      <c r="AG586" s="135" t="n"/>
      <c r="AH586" s="135" t="n"/>
      <c r="AI586" s="135" t="n"/>
      <c r="AJ586" s="135" t="n"/>
      <c r="AK586" s="135" t="n"/>
      <c r="AL586" s="135" t="n"/>
      <c r="AM586" s="135" t="n"/>
      <c r="AN586" s="135" t="n"/>
      <c r="AO586" s="135" t="n"/>
      <c r="AP586" s="135" t="n"/>
      <c r="AQ586" s="135" t="n"/>
      <c r="AR586" s="135" t="n"/>
      <c r="AS586" s="135" t="n"/>
      <c r="AT586" s="135" t="n"/>
      <c r="AU586" s="135" t="n"/>
      <c r="AV586" s="135" t="n"/>
      <c r="AW586" s="135" t="n"/>
      <c r="AX586" s="135" t="n"/>
      <c r="AY586" s="135" t="n"/>
      <c r="AZ586" s="135" t="n"/>
      <c r="BA586" s="135" t="n"/>
      <c r="BB586" s="135" t="n"/>
      <c r="BC586" s="135" t="n"/>
      <c r="BD586" s="135" t="n"/>
      <c r="BE586" s="135" t="n"/>
      <c r="BF586" s="135" t="n"/>
      <c r="BG586" s="135" t="n"/>
      <c r="BH586" s="135" t="n"/>
      <c r="BI586" s="135" t="n"/>
      <c r="BJ586" s="135" t="n"/>
      <c r="BK586" s="135" t="n"/>
      <c r="BL586" s="135" t="n"/>
      <c r="BM586" s="135" t="n"/>
      <c r="BN586" s="135" t="n"/>
      <c r="BO586" s="135" t="n"/>
      <c r="BP586" s="135" t="n"/>
      <c r="BQ586" s="135" t="n"/>
      <c r="BR586" s="135" t="n"/>
      <c r="BS586" s="135" t="n"/>
      <c r="BT586" s="135" t="n"/>
      <c r="BU586" s="135" t="n"/>
      <c r="BV586" s="135" t="n"/>
      <c r="BW586" s="135" t="n"/>
      <c r="BX586" s="135" t="n"/>
      <c r="BY586" s="135" t="n"/>
      <c r="BZ586" s="135" t="n"/>
      <c r="CA586" s="135" t="n"/>
      <c r="CB586" s="135" t="n"/>
      <c r="CC586" s="135" t="n"/>
      <c r="CD586" s="135" t="n"/>
      <c r="CE586" s="135" t="n"/>
      <c r="CF586" s="135" t="n"/>
      <c r="CG586" s="135" t="n"/>
      <c r="CH586" s="135" t="n"/>
      <c r="CI586" s="135" t="n"/>
      <c r="CJ586" s="135" t="n"/>
      <c r="CK586" s="135" t="n"/>
      <c r="CL586" s="135" t="n"/>
      <c r="CM586" s="135" t="n"/>
      <c r="CN586" s="135" t="n"/>
      <c r="CO586" s="135" t="n"/>
      <c r="CP586" s="135" t="n"/>
      <c r="CQ586" s="135" t="n"/>
      <c r="CR586" s="135" t="n"/>
      <c r="CU586" s="36" t="n"/>
      <c r="CV586" s="36" t="n"/>
      <c r="CW586" s="36" t="n"/>
      <c r="CX586" s="36" t="n"/>
      <c r="CY586" s="36" t="n"/>
      <c r="CZ586" s="36" t="n"/>
      <c r="DA586" s="36" t="n"/>
      <c r="DB586" s="36" t="n"/>
      <c r="DC586" s="36" t="n"/>
      <c r="DD586" s="36" t="n"/>
      <c r="DE586" s="36" t="n"/>
      <c r="DF586" s="36" t="n"/>
      <c r="DG586" s="36" t="n"/>
      <c r="DH586" s="36" t="n"/>
      <c r="DI586" s="36" t="n"/>
      <c r="DJ586" s="36" t="n"/>
      <c r="DK586" s="36" t="n"/>
      <c r="DL586" s="36" t="n"/>
      <c r="DM586" s="36" t="n"/>
      <c r="DN586" s="36" t="n"/>
      <c r="DO586" s="36" t="n"/>
      <c r="DP586" s="36" t="n"/>
      <c r="DQ586" s="36" t="n"/>
      <c r="DR586" s="36" t="n"/>
      <c r="DS586" s="36" t="n"/>
      <c r="DT586" s="36" t="n"/>
      <c r="DU586" s="36" t="n"/>
      <c r="DV586" s="36" t="n"/>
      <c r="DW586" s="36" t="n"/>
      <c r="DX586" s="36" t="n"/>
      <c r="DY586" s="36" t="n"/>
      <c r="DZ586" s="36" t="n"/>
      <c r="EA586" s="36" t="n"/>
      <c r="EB586" s="36" t="n"/>
      <c r="EC586" s="36" t="n"/>
      <c r="ED586" s="36" t="n"/>
      <c r="EE586" s="36" t="n"/>
      <c r="EF586" s="36" t="n"/>
      <c r="EG586" s="36" t="n"/>
      <c r="EH586" s="36" t="n"/>
      <c r="EI586" s="36" t="n"/>
      <c r="EJ586" s="36" t="n"/>
      <c r="EK586" s="36" t="n"/>
      <c r="EL586" s="36" t="n"/>
      <c r="EM586" s="36" t="n"/>
      <c r="EN586" s="36" t="n"/>
    </row>
    <row r="587">
      <c r="A587" s="36" t="n"/>
      <c r="B587" s="36" t="n"/>
      <c r="C587" s="144" t="n"/>
      <c r="D587" s="144" t="n"/>
      <c r="E587" s="135" t="n"/>
      <c r="F587" s="135" t="n"/>
      <c r="G587" s="135" t="n"/>
      <c r="H587" s="135" t="n"/>
      <c r="I587" s="135" t="n"/>
      <c r="J587" s="135" t="n"/>
      <c r="K587" s="135" t="n"/>
      <c r="L587" s="135" t="n"/>
      <c r="M587" s="135" t="n"/>
      <c r="N587" s="135" t="n"/>
      <c r="O587" s="135" t="n"/>
      <c r="P587" s="135" t="n"/>
      <c r="Q587" s="135" t="n"/>
      <c r="R587" s="135" t="n"/>
      <c r="S587" s="135" t="n"/>
      <c r="T587" s="135" t="n"/>
      <c r="U587" s="135" t="n"/>
      <c r="V587" s="135" t="n"/>
      <c r="W587" s="135" t="n"/>
      <c r="X587" s="135" t="n"/>
      <c r="Y587" s="135" t="n"/>
      <c r="Z587" s="135" t="n"/>
      <c r="AA587" s="135" t="n"/>
      <c r="AB587" s="135" t="n"/>
      <c r="AC587" s="135" t="n"/>
      <c r="AD587" s="135" t="n"/>
      <c r="AE587" s="135" t="n"/>
      <c r="AF587" s="135" t="n"/>
      <c r="AG587" s="135" t="n"/>
      <c r="AH587" s="135" t="n"/>
      <c r="AI587" s="135" t="n"/>
      <c r="AJ587" s="135" t="n"/>
      <c r="AK587" s="135" t="n"/>
      <c r="AL587" s="135" t="n"/>
      <c r="AM587" s="135" t="n"/>
      <c r="AN587" s="135" t="n"/>
      <c r="AO587" s="135" t="n"/>
      <c r="AP587" s="135" t="n"/>
      <c r="AQ587" s="135" t="n"/>
      <c r="AR587" s="135" t="n"/>
      <c r="AS587" s="135" t="n"/>
      <c r="AT587" s="135" t="n"/>
      <c r="AU587" s="135" t="n"/>
      <c r="AV587" s="135" t="n"/>
      <c r="AW587" s="135" t="n"/>
      <c r="AX587" s="135" t="n"/>
      <c r="AY587" s="135" t="n"/>
      <c r="AZ587" s="135" t="n"/>
      <c r="BA587" s="135" t="n"/>
      <c r="BB587" s="135" t="n"/>
      <c r="BC587" s="135" t="n"/>
      <c r="BD587" s="135" t="n"/>
      <c r="BE587" s="135" t="n"/>
      <c r="BF587" s="135" t="n"/>
      <c r="BG587" s="135" t="n"/>
      <c r="BH587" s="135" t="n"/>
      <c r="BI587" s="135" t="n"/>
      <c r="BJ587" s="135" t="n"/>
      <c r="BK587" s="135" t="n"/>
      <c r="BL587" s="135" t="n"/>
      <c r="BM587" s="135" t="n"/>
      <c r="BN587" s="135" t="n"/>
      <c r="BO587" s="135" t="n"/>
      <c r="BP587" s="135" t="n"/>
      <c r="BQ587" s="135" t="n"/>
      <c r="BR587" s="135" t="n"/>
      <c r="BS587" s="135" t="n"/>
      <c r="BT587" s="135" t="n"/>
      <c r="BU587" s="135" t="n"/>
      <c r="BV587" s="135" t="n"/>
      <c r="BW587" s="135" t="n"/>
      <c r="BX587" s="135" t="n"/>
      <c r="BY587" s="135" t="n"/>
      <c r="BZ587" s="135" t="n"/>
      <c r="CA587" s="135" t="n"/>
      <c r="CB587" s="135" t="n"/>
      <c r="CC587" s="135" t="n"/>
      <c r="CD587" s="135" t="n"/>
      <c r="CE587" s="135" t="n"/>
      <c r="CF587" s="135" t="n"/>
      <c r="CG587" s="135" t="n"/>
      <c r="CH587" s="135" t="n"/>
      <c r="CI587" s="135" t="n"/>
      <c r="CJ587" s="135" t="n"/>
      <c r="CK587" s="135" t="n"/>
      <c r="CL587" s="135" t="n"/>
      <c r="CM587" s="135" t="n"/>
      <c r="CN587" s="135" t="n"/>
      <c r="CO587" s="135" t="n"/>
      <c r="CP587" s="135" t="n"/>
      <c r="CQ587" s="135" t="n"/>
      <c r="CR587" s="135" t="n"/>
      <c r="CU587" s="36" t="n"/>
      <c r="CV587" s="36" t="n"/>
      <c r="CW587" s="36" t="n"/>
      <c r="CX587" s="36" t="n"/>
      <c r="CY587" s="36" t="n"/>
      <c r="CZ587" s="36" t="n"/>
      <c r="DA587" s="36" t="n"/>
      <c r="DB587" s="36" t="n"/>
      <c r="DC587" s="36" t="n"/>
      <c r="DD587" s="36" t="n"/>
      <c r="DE587" s="36" t="n"/>
      <c r="DF587" s="36" t="n"/>
      <c r="DG587" s="36" t="n"/>
      <c r="DH587" s="36" t="n"/>
      <c r="DI587" s="36" t="n"/>
      <c r="DJ587" s="36" t="n"/>
      <c r="DK587" s="36" t="n"/>
      <c r="DL587" s="36" t="n"/>
      <c r="DM587" s="36" t="n"/>
      <c r="DN587" s="36" t="n"/>
      <c r="DO587" s="36" t="n"/>
      <c r="DP587" s="36" t="n"/>
      <c r="DQ587" s="36" t="n"/>
      <c r="DR587" s="36" t="n"/>
      <c r="DS587" s="36" t="n"/>
      <c r="DT587" s="36" t="n"/>
      <c r="DU587" s="36" t="n"/>
      <c r="DV587" s="36" t="n"/>
      <c r="DW587" s="36" t="n"/>
      <c r="DX587" s="36" t="n"/>
      <c r="DY587" s="36" t="n"/>
      <c r="DZ587" s="36" t="n"/>
      <c r="EA587" s="36" t="n"/>
      <c r="EB587" s="36" t="n"/>
      <c r="EC587" s="36" t="n"/>
      <c r="ED587" s="36" t="n"/>
      <c r="EE587" s="36" t="n"/>
      <c r="EF587" s="36" t="n"/>
      <c r="EG587" s="36" t="n"/>
      <c r="EH587" s="36" t="n"/>
      <c r="EI587" s="36" t="n"/>
      <c r="EJ587" s="36" t="n"/>
      <c r="EK587" s="36" t="n"/>
      <c r="EL587" s="36" t="n"/>
      <c r="EM587" s="36" t="n"/>
      <c r="EN587" s="36" t="n"/>
    </row>
    <row r="588">
      <c r="A588" s="36" t="n"/>
      <c r="B588" s="36" t="n"/>
      <c r="C588" s="144" t="n"/>
      <c r="D588" s="144" t="n"/>
      <c r="E588" s="135" t="n"/>
      <c r="F588" s="135" t="n"/>
      <c r="G588" s="135" t="n"/>
      <c r="H588" s="135" t="n"/>
      <c r="I588" s="135" t="n"/>
      <c r="J588" s="135" t="n"/>
      <c r="K588" s="135" t="n"/>
      <c r="L588" s="135" t="n"/>
      <c r="M588" s="135" t="n"/>
      <c r="N588" s="135" t="n"/>
      <c r="O588" s="135" t="n"/>
      <c r="P588" s="135" t="n"/>
      <c r="Q588" s="135" t="n"/>
      <c r="R588" s="135" t="n"/>
      <c r="S588" s="135" t="n"/>
      <c r="T588" s="135" t="n"/>
      <c r="U588" s="135" t="n"/>
      <c r="V588" s="135" t="n"/>
      <c r="W588" s="135" t="n"/>
      <c r="X588" s="135" t="n"/>
      <c r="Y588" s="135" t="n"/>
      <c r="Z588" s="135" t="n"/>
      <c r="AA588" s="135" t="n"/>
      <c r="AB588" s="135" t="n"/>
      <c r="AC588" s="135" t="n"/>
      <c r="AD588" s="135" t="n"/>
      <c r="AE588" s="135" t="n"/>
      <c r="AF588" s="135" t="n"/>
      <c r="AG588" s="135" t="n"/>
      <c r="AH588" s="135" t="n"/>
      <c r="AI588" s="135" t="n"/>
      <c r="AJ588" s="135" t="n"/>
      <c r="AK588" s="135" t="n"/>
      <c r="AL588" s="135" t="n"/>
      <c r="AM588" s="135" t="n"/>
      <c r="AN588" s="135" t="n"/>
      <c r="AO588" s="135" t="n"/>
      <c r="AP588" s="135" t="n"/>
      <c r="AQ588" s="135" t="n"/>
      <c r="AR588" s="135" t="n"/>
      <c r="AS588" s="135" t="n"/>
      <c r="AT588" s="135" t="n"/>
      <c r="AU588" s="135" t="n"/>
      <c r="AV588" s="135" t="n"/>
      <c r="AW588" s="135" t="n"/>
      <c r="AX588" s="135" t="n"/>
      <c r="AY588" s="135" t="n"/>
      <c r="AZ588" s="135" t="n"/>
      <c r="BA588" s="135" t="n"/>
      <c r="BB588" s="135" t="n"/>
      <c r="BC588" s="135" t="n"/>
      <c r="BD588" s="135" t="n"/>
      <c r="BE588" s="135" t="n"/>
      <c r="BF588" s="135" t="n"/>
      <c r="BG588" s="135" t="n"/>
      <c r="BH588" s="135" t="n"/>
      <c r="BI588" s="135" t="n"/>
      <c r="BJ588" s="135" t="n"/>
      <c r="BK588" s="135" t="n"/>
      <c r="BL588" s="135" t="n"/>
      <c r="BM588" s="135" t="n"/>
      <c r="BN588" s="135" t="n"/>
      <c r="BO588" s="135" t="n"/>
      <c r="BP588" s="135" t="n"/>
      <c r="BQ588" s="135" t="n"/>
      <c r="BR588" s="135" t="n"/>
      <c r="BS588" s="135" t="n"/>
      <c r="BT588" s="135" t="n"/>
      <c r="BU588" s="135" t="n"/>
      <c r="BV588" s="135" t="n"/>
      <c r="BW588" s="135" t="n"/>
      <c r="BX588" s="135" t="n"/>
      <c r="BY588" s="135" t="n"/>
      <c r="BZ588" s="135" t="n"/>
      <c r="CA588" s="135" t="n"/>
      <c r="CB588" s="135" t="n"/>
      <c r="CC588" s="135" t="n"/>
      <c r="CD588" s="135" t="n"/>
      <c r="CE588" s="135" t="n"/>
      <c r="CF588" s="135" t="n"/>
      <c r="CG588" s="135" t="n"/>
      <c r="CH588" s="135" t="n"/>
      <c r="CI588" s="135" t="n"/>
      <c r="CJ588" s="135" t="n"/>
      <c r="CK588" s="135" t="n"/>
      <c r="CL588" s="135" t="n"/>
      <c r="CM588" s="135" t="n"/>
      <c r="CN588" s="135" t="n"/>
      <c r="CO588" s="135" t="n"/>
      <c r="CP588" s="135" t="n"/>
      <c r="CQ588" s="135" t="n"/>
      <c r="CR588" s="135" t="n"/>
      <c r="CU588" s="36" t="n"/>
      <c r="CV588" s="36" t="n"/>
      <c r="CW588" s="36" t="n"/>
      <c r="CX588" s="36" t="n"/>
      <c r="CY588" s="36" t="n"/>
      <c r="CZ588" s="36" t="n"/>
      <c r="DA588" s="36" t="n"/>
      <c r="DB588" s="36" t="n"/>
      <c r="DC588" s="36" t="n"/>
      <c r="DD588" s="36" t="n"/>
      <c r="DE588" s="36" t="n"/>
      <c r="DF588" s="36" t="n"/>
      <c r="DG588" s="36" t="n"/>
      <c r="DH588" s="36" t="n"/>
      <c r="DI588" s="36" t="n"/>
      <c r="DJ588" s="36" t="n"/>
      <c r="DK588" s="36" t="n"/>
      <c r="DL588" s="36" t="n"/>
      <c r="DM588" s="36" t="n"/>
      <c r="DN588" s="36" t="n"/>
      <c r="DO588" s="36" t="n"/>
      <c r="DP588" s="36" t="n"/>
      <c r="DQ588" s="36" t="n"/>
      <c r="DR588" s="36" t="n"/>
      <c r="DS588" s="36" t="n"/>
      <c r="DT588" s="36" t="n"/>
      <c r="DU588" s="36" t="n"/>
      <c r="DV588" s="36" t="n"/>
      <c r="DW588" s="36" t="n"/>
      <c r="DX588" s="36" t="n"/>
      <c r="DY588" s="36" t="n"/>
      <c r="DZ588" s="36" t="n"/>
      <c r="EA588" s="36" t="n"/>
      <c r="EB588" s="36" t="n"/>
      <c r="EC588" s="36" t="n"/>
      <c r="ED588" s="36" t="n"/>
      <c r="EE588" s="36" t="n"/>
      <c r="EF588" s="36" t="n"/>
      <c r="EG588" s="36" t="n"/>
      <c r="EH588" s="36" t="n"/>
      <c r="EI588" s="36" t="n"/>
      <c r="EJ588" s="36" t="n"/>
      <c r="EK588" s="36" t="n"/>
      <c r="EL588" s="36" t="n"/>
      <c r="EM588" s="36" t="n"/>
      <c r="EN588" s="36" t="n"/>
    </row>
    <row r="589">
      <c r="A589" s="36" t="n"/>
      <c r="B589" s="36" t="n"/>
      <c r="C589" s="144" t="n"/>
      <c r="D589" s="144" t="n"/>
      <c r="E589" s="135" t="n"/>
      <c r="F589" s="135" t="n"/>
      <c r="G589" s="135" t="n"/>
      <c r="H589" s="135" t="n"/>
      <c r="I589" s="135" t="n"/>
      <c r="J589" s="135" t="n"/>
      <c r="K589" s="135" t="n"/>
      <c r="L589" s="135" t="n"/>
      <c r="M589" s="135" t="n"/>
      <c r="N589" s="135" t="n"/>
      <c r="O589" s="135" t="n"/>
      <c r="P589" s="135" t="n"/>
      <c r="Q589" s="135" t="n"/>
      <c r="R589" s="135" t="n"/>
      <c r="S589" s="135" t="n"/>
      <c r="T589" s="135" t="n"/>
      <c r="U589" s="135" t="n"/>
      <c r="V589" s="135" t="n"/>
      <c r="W589" s="135" t="n"/>
      <c r="X589" s="135" t="n"/>
      <c r="Y589" s="135" t="n"/>
      <c r="Z589" s="135" t="n"/>
      <c r="AA589" s="135" t="n"/>
      <c r="AB589" s="135" t="n"/>
      <c r="AC589" s="135" t="n"/>
      <c r="AD589" s="135" t="n"/>
      <c r="AE589" s="135" t="n"/>
      <c r="AF589" s="135" t="n"/>
      <c r="AG589" s="135" t="n"/>
      <c r="AH589" s="135" t="n"/>
      <c r="AI589" s="135" t="n"/>
      <c r="AJ589" s="135" t="n"/>
      <c r="AK589" s="135" t="n"/>
      <c r="AL589" s="135" t="n"/>
      <c r="AM589" s="135" t="n"/>
      <c r="AN589" s="135" t="n"/>
      <c r="AO589" s="135" t="n"/>
      <c r="AP589" s="135" t="n"/>
      <c r="AQ589" s="135" t="n"/>
      <c r="AR589" s="135" t="n"/>
      <c r="AS589" s="135" t="n"/>
      <c r="AT589" s="135" t="n"/>
      <c r="AU589" s="135" t="n"/>
      <c r="AV589" s="135" t="n"/>
      <c r="AW589" s="135" t="n"/>
      <c r="AX589" s="135" t="n"/>
      <c r="AY589" s="135" t="n"/>
      <c r="AZ589" s="135" t="n"/>
      <c r="BA589" s="135" t="n"/>
      <c r="BB589" s="135" t="n"/>
      <c r="BC589" s="135" t="n"/>
      <c r="BD589" s="135" t="n"/>
      <c r="BE589" s="135" t="n"/>
      <c r="BF589" s="135" t="n"/>
      <c r="BG589" s="135" t="n"/>
      <c r="BH589" s="135" t="n"/>
      <c r="BI589" s="135" t="n"/>
      <c r="BJ589" s="135" t="n"/>
      <c r="BK589" s="135" t="n"/>
      <c r="BL589" s="135" t="n"/>
      <c r="BM589" s="135" t="n"/>
      <c r="BN589" s="135" t="n"/>
      <c r="BO589" s="135" t="n"/>
      <c r="BP589" s="135" t="n"/>
      <c r="BQ589" s="135" t="n"/>
      <c r="BR589" s="135" t="n"/>
      <c r="BS589" s="135" t="n"/>
      <c r="BT589" s="135" t="n"/>
      <c r="BU589" s="135" t="n"/>
      <c r="BV589" s="135" t="n"/>
      <c r="BW589" s="135" t="n"/>
      <c r="BX589" s="135" t="n"/>
      <c r="BY589" s="135" t="n"/>
      <c r="BZ589" s="135" t="n"/>
      <c r="CA589" s="135" t="n"/>
      <c r="CB589" s="135" t="n"/>
      <c r="CC589" s="135" t="n"/>
      <c r="CD589" s="135" t="n"/>
      <c r="CE589" s="135" t="n"/>
      <c r="CF589" s="135" t="n"/>
      <c r="CG589" s="135" t="n"/>
      <c r="CH589" s="135" t="n"/>
      <c r="CI589" s="135" t="n"/>
      <c r="CJ589" s="135" t="n"/>
      <c r="CK589" s="135" t="n"/>
      <c r="CL589" s="135" t="n"/>
      <c r="CM589" s="135" t="n"/>
      <c r="CN589" s="135" t="n"/>
      <c r="CO589" s="135" t="n"/>
      <c r="CP589" s="135" t="n"/>
      <c r="CQ589" s="135" t="n"/>
      <c r="CR589" s="135" t="n"/>
      <c r="CU589" s="36" t="n"/>
      <c r="CV589" s="36" t="n"/>
      <c r="CW589" s="36" t="n"/>
      <c r="CX589" s="36" t="n"/>
      <c r="CY589" s="36" t="n"/>
      <c r="CZ589" s="36" t="n"/>
      <c r="DA589" s="36" t="n"/>
      <c r="DB589" s="36" t="n"/>
      <c r="DC589" s="36" t="n"/>
      <c r="DD589" s="36" t="n"/>
      <c r="DE589" s="36" t="n"/>
      <c r="DF589" s="36" t="n"/>
      <c r="DG589" s="36" t="n"/>
      <c r="DH589" s="36" t="n"/>
      <c r="DI589" s="36" t="n"/>
      <c r="DJ589" s="36" t="n"/>
      <c r="DK589" s="36" t="n"/>
      <c r="DL589" s="36" t="n"/>
      <c r="DM589" s="36" t="n"/>
      <c r="DN589" s="36" t="n"/>
      <c r="DO589" s="36" t="n"/>
      <c r="DP589" s="36" t="n"/>
      <c r="DQ589" s="36" t="n"/>
      <c r="DR589" s="36" t="n"/>
      <c r="DS589" s="36" t="n"/>
      <c r="DT589" s="36" t="n"/>
      <c r="DU589" s="36" t="n"/>
      <c r="DV589" s="36" t="n"/>
      <c r="DW589" s="36" t="n"/>
      <c r="DX589" s="36" t="n"/>
      <c r="DY589" s="36" t="n"/>
      <c r="DZ589" s="36" t="n"/>
      <c r="EA589" s="36" t="n"/>
      <c r="EB589" s="36" t="n"/>
      <c r="EC589" s="36" t="n"/>
      <c r="ED589" s="36" t="n"/>
      <c r="EE589" s="36" t="n"/>
      <c r="EF589" s="36" t="n"/>
      <c r="EG589" s="36" t="n"/>
      <c r="EH589" s="36" t="n"/>
      <c r="EI589" s="36" t="n"/>
      <c r="EJ589" s="36" t="n"/>
      <c r="EK589" s="36" t="n"/>
      <c r="EL589" s="36" t="n"/>
      <c r="EM589" s="36" t="n"/>
      <c r="EN589" s="36" t="n"/>
    </row>
    <row r="590">
      <c r="A590" s="36" t="n"/>
      <c r="B590" s="36" t="n"/>
      <c r="C590" s="144" t="n"/>
      <c r="D590" s="144" t="n"/>
      <c r="E590" s="135" t="n"/>
      <c r="F590" s="135" t="n"/>
      <c r="G590" s="135" t="n"/>
      <c r="H590" s="135" t="n"/>
      <c r="I590" s="135" t="n"/>
      <c r="J590" s="135" t="n"/>
      <c r="K590" s="135" t="n"/>
      <c r="L590" s="135" t="n"/>
      <c r="M590" s="135" t="n"/>
      <c r="N590" s="135" t="n"/>
      <c r="O590" s="135" t="n"/>
      <c r="P590" s="135" t="n"/>
      <c r="Q590" s="135" t="n"/>
      <c r="R590" s="135" t="n"/>
      <c r="S590" s="135" t="n"/>
      <c r="T590" s="135" t="n"/>
      <c r="U590" s="135" t="n"/>
      <c r="V590" s="135" t="n"/>
      <c r="W590" s="135" t="n"/>
      <c r="X590" s="135" t="n"/>
      <c r="Y590" s="135" t="n"/>
      <c r="Z590" s="135" t="n"/>
      <c r="AA590" s="135" t="n"/>
      <c r="AB590" s="135" t="n"/>
      <c r="AC590" s="135" t="n"/>
      <c r="AD590" s="135" t="n"/>
      <c r="AE590" s="135" t="n"/>
      <c r="AF590" s="135" t="n"/>
      <c r="AG590" s="135" t="n"/>
      <c r="AH590" s="135" t="n"/>
      <c r="AI590" s="135" t="n"/>
      <c r="AJ590" s="135" t="n"/>
      <c r="AK590" s="135" t="n"/>
      <c r="AL590" s="135" t="n"/>
      <c r="AM590" s="135" t="n"/>
      <c r="AN590" s="135" t="n"/>
      <c r="AO590" s="135" t="n"/>
      <c r="AP590" s="135" t="n"/>
      <c r="AQ590" s="135" t="n"/>
      <c r="AR590" s="135" t="n"/>
      <c r="AS590" s="135" t="n"/>
      <c r="AT590" s="135" t="n"/>
      <c r="AU590" s="135" t="n"/>
      <c r="AV590" s="135" t="n"/>
      <c r="AW590" s="135" t="n"/>
      <c r="AX590" s="135" t="n"/>
      <c r="AY590" s="135" t="n"/>
      <c r="AZ590" s="135" t="n"/>
      <c r="BA590" s="135" t="n"/>
      <c r="BB590" s="135" t="n"/>
      <c r="BC590" s="135" t="n"/>
      <c r="BD590" s="135" t="n"/>
      <c r="BE590" s="135" t="n"/>
      <c r="BF590" s="135" t="n"/>
      <c r="BG590" s="135" t="n"/>
      <c r="BH590" s="135" t="n"/>
      <c r="BI590" s="135" t="n"/>
      <c r="BJ590" s="135" t="n"/>
      <c r="BK590" s="135" t="n"/>
      <c r="BL590" s="135" t="n"/>
      <c r="BM590" s="135" t="n"/>
      <c r="BN590" s="135" t="n"/>
      <c r="BO590" s="135" t="n"/>
      <c r="BP590" s="135" t="n"/>
      <c r="BQ590" s="135" t="n"/>
      <c r="BR590" s="135" t="n"/>
      <c r="BS590" s="135" t="n"/>
      <c r="BT590" s="135" t="n"/>
      <c r="BU590" s="135" t="n"/>
      <c r="BV590" s="135" t="n"/>
      <c r="BW590" s="135" t="n"/>
      <c r="BX590" s="135" t="n"/>
      <c r="BY590" s="135" t="n"/>
      <c r="BZ590" s="135" t="n"/>
      <c r="CA590" s="135" t="n"/>
      <c r="CB590" s="135" t="n"/>
      <c r="CC590" s="135" t="n"/>
      <c r="CD590" s="135" t="n"/>
      <c r="CE590" s="135" t="n"/>
      <c r="CF590" s="135" t="n"/>
      <c r="CG590" s="135" t="n"/>
      <c r="CH590" s="135" t="n"/>
      <c r="CI590" s="135" t="n"/>
      <c r="CJ590" s="135" t="n"/>
      <c r="CK590" s="135" t="n"/>
      <c r="CL590" s="135" t="n"/>
      <c r="CM590" s="135" t="n"/>
      <c r="CN590" s="135" t="n"/>
      <c r="CO590" s="135" t="n"/>
      <c r="CP590" s="135" t="n"/>
      <c r="CQ590" s="135" t="n"/>
      <c r="CR590" s="135" t="n"/>
      <c r="CU590" s="36" t="n"/>
      <c r="CV590" s="36" t="n"/>
      <c r="CW590" s="36" t="n"/>
      <c r="CX590" s="36" t="n"/>
      <c r="CY590" s="36" t="n"/>
      <c r="CZ590" s="36" t="n"/>
      <c r="DA590" s="36" t="n"/>
      <c r="DB590" s="36" t="n"/>
      <c r="DC590" s="36" t="n"/>
      <c r="DD590" s="36" t="n"/>
      <c r="DE590" s="36" t="n"/>
      <c r="DF590" s="36" t="n"/>
      <c r="DG590" s="36" t="n"/>
      <c r="DH590" s="36" t="n"/>
      <c r="DI590" s="36" t="n"/>
      <c r="DJ590" s="36" t="n"/>
      <c r="DK590" s="36" t="n"/>
      <c r="DL590" s="36" t="n"/>
      <c r="DM590" s="36" t="n"/>
      <c r="DN590" s="36" t="n"/>
      <c r="DO590" s="36" t="n"/>
      <c r="DP590" s="36" t="n"/>
      <c r="DQ590" s="36" t="n"/>
      <c r="DR590" s="36" t="n"/>
      <c r="DS590" s="36" t="n"/>
      <c r="DT590" s="36" t="n"/>
      <c r="DU590" s="36" t="n"/>
      <c r="DV590" s="36" t="n"/>
      <c r="DW590" s="36" t="n"/>
      <c r="DX590" s="36" t="n"/>
      <c r="DY590" s="36" t="n"/>
      <c r="DZ590" s="36" t="n"/>
      <c r="EA590" s="36" t="n"/>
      <c r="EB590" s="36" t="n"/>
      <c r="EC590" s="36" t="n"/>
      <c r="ED590" s="36" t="n"/>
      <c r="EE590" s="36" t="n"/>
      <c r="EF590" s="36" t="n"/>
      <c r="EG590" s="36" t="n"/>
      <c r="EH590" s="36" t="n"/>
      <c r="EI590" s="36" t="n"/>
      <c r="EJ590" s="36" t="n"/>
      <c r="EK590" s="36" t="n"/>
      <c r="EL590" s="36" t="n"/>
      <c r="EM590" s="36" t="n"/>
      <c r="EN590" s="36" t="n"/>
    </row>
    <row r="591">
      <c r="A591" s="36" t="n"/>
      <c r="B591" s="36" t="n"/>
      <c r="C591" s="144" t="n"/>
      <c r="D591" s="144" t="n"/>
      <c r="E591" s="135" t="n"/>
      <c r="F591" s="135" t="n"/>
      <c r="G591" s="135" t="n"/>
      <c r="H591" s="135" t="n"/>
      <c r="I591" s="135" t="n"/>
      <c r="J591" s="135" t="n"/>
      <c r="K591" s="135" t="n"/>
      <c r="L591" s="135" t="n"/>
      <c r="M591" s="135" t="n"/>
      <c r="N591" s="135" t="n"/>
      <c r="O591" s="135" t="n"/>
      <c r="P591" s="135" t="n"/>
      <c r="Q591" s="135" t="n"/>
      <c r="R591" s="135" t="n"/>
      <c r="S591" s="135" t="n"/>
      <c r="T591" s="135" t="n"/>
      <c r="U591" s="135" t="n"/>
      <c r="V591" s="135" t="n"/>
      <c r="W591" s="135" t="n"/>
      <c r="X591" s="135" t="n"/>
      <c r="Y591" s="135" t="n"/>
      <c r="Z591" s="135" t="n"/>
      <c r="AA591" s="135" t="n"/>
      <c r="AB591" s="135" t="n"/>
      <c r="AC591" s="135" t="n"/>
      <c r="AD591" s="135" t="n"/>
      <c r="AE591" s="135" t="n"/>
      <c r="AF591" s="135" t="n"/>
      <c r="AG591" s="135" t="n"/>
      <c r="AH591" s="135" t="n"/>
      <c r="AI591" s="135" t="n"/>
      <c r="AJ591" s="135" t="n"/>
      <c r="AK591" s="135" t="n"/>
      <c r="AL591" s="135" t="n"/>
      <c r="AM591" s="135" t="n"/>
      <c r="AN591" s="135" t="n"/>
      <c r="AO591" s="135" t="n"/>
      <c r="AP591" s="135" t="n"/>
      <c r="AQ591" s="135" t="n"/>
      <c r="AR591" s="135" t="n"/>
      <c r="AS591" s="135" t="n"/>
      <c r="AT591" s="135" t="n"/>
      <c r="AU591" s="135" t="n"/>
      <c r="AV591" s="135" t="n"/>
      <c r="AW591" s="135" t="n"/>
      <c r="AX591" s="135" t="n"/>
      <c r="AY591" s="135" t="n"/>
      <c r="AZ591" s="135" t="n"/>
      <c r="BA591" s="135" t="n"/>
      <c r="BB591" s="135" t="n"/>
      <c r="BC591" s="135" t="n"/>
      <c r="BD591" s="135" t="n"/>
      <c r="BE591" s="135" t="n"/>
      <c r="BF591" s="135" t="n"/>
      <c r="BG591" s="135" t="n"/>
      <c r="BH591" s="135" t="n"/>
      <c r="BI591" s="135" t="n"/>
      <c r="BJ591" s="135" t="n"/>
      <c r="BK591" s="135" t="n"/>
      <c r="BL591" s="135" t="n"/>
      <c r="BM591" s="135" t="n"/>
      <c r="BN591" s="135" t="n"/>
      <c r="BO591" s="135" t="n"/>
      <c r="BP591" s="135" t="n"/>
      <c r="BQ591" s="135" t="n"/>
      <c r="BR591" s="135" t="n"/>
      <c r="BS591" s="135" t="n"/>
      <c r="BT591" s="135" t="n"/>
      <c r="BU591" s="135" t="n"/>
      <c r="BV591" s="135" t="n"/>
      <c r="BW591" s="135" t="n"/>
      <c r="BX591" s="135" t="n"/>
      <c r="BY591" s="135" t="n"/>
      <c r="BZ591" s="135" t="n"/>
      <c r="CA591" s="135" t="n"/>
      <c r="CB591" s="135" t="n"/>
      <c r="CC591" s="135" t="n"/>
      <c r="CD591" s="135" t="n"/>
      <c r="CE591" s="135" t="n"/>
      <c r="CF591" s="135" t="n"/>
      <c r="CG591" s="135" t="n"/>
      <c r="CH591" s="135" t="n"/>
      <c r="CI591" s="135" t="n"/>
      <c r="CJ591" s="135" t="n"/>
      <c r="CK591" s="135" t="n"/>
      <c r="CL591" s="135" t="n"/>
      <c r="CM591" s="135" t="n"/>
      <c r="CN591" s="135" t="n"/>
      <c r="CO591" s="135" t="n"/>
      <c r="CP591" s="135" t="n"/>
      <c r="CQ591" s="135" t="n"/>
      <c r="CR591" s="135" t="n"/>
      <c r="CU591" s="36" t="n"/>
      <c r="CV591" s="36" t="n"/>
      <c r="CW591" s="36" t="n"/>
      <c r="CX591" s="36" t="n"/>
      <c r="CY591" s="36" t="n"/>
      <c r="CZ591" s="36" t="n"/>
      <c r="DA591" s="36" t="n"/>
      <c r="DB591" s="36" t="n"/>
      <c r="DC591" s="36" t="n"/>
      <c r="DD591" s="36" t="n"/>
      <c r="DE591" s="36" t="n"/>
      <c r="DF591" s="36" t="n"/>
      <c r="DG591" s="36" t="n"/>
      <c r="DH591" s="36" t="n"/>
      <c r="DI591" s="36" t="n"/>
      <c r="DJ591" s="36" t="n"/>
      <c r="DK591" s="36" t="n"/>
      <c r="DL591" s="36" t="n"/>
      <c r="DM591" s="36" t="n"/>
      <c r="DN591" s="36" t="n"/>
      <c r="DO591" s="36" t="n"/>
      <c r="DP591" s="36" t="n"/>
      <c r="DQ591" s="36" t="n"/>
      <c r="DR591" s="36" t="n"/>
      <c r="DS591" s="36" t="n"/>
      <c r="DT591" s="36" t="n"/>
      <c r="DU591" s="36" t="n"/>
      <c r="DV591" s="36" t="n"/>
      <c r="DW591" s="36" t="n"/>
      <c r="DX591" s="36" t="n"/>
      <c r="DY591" s="36" t="n"/>
      <c r="DZ591" s="36" t="n"/>
      <c r="EA591" s="36" t="n"/>
      <c r="EB591" s="36" t="n"/>
      <c r="EC591" s="36" t="n"/>
      <c r="ED591" s="36" t="n"/>
      <c r="EE591" s="36" t="n"/>
      <c r="EF591" s="36" t="n"/>
      <c r="EG591" s="36" t="n"/>
      <c r="EH591" s="36" t="n"/>
      <c r="EI591" s="36" t="n"/>
      <c r="EJ591" s="36" t="n"/>
      <c r="EK591" s="36" t="n"/>
      <c r="EL591" s="36" t="n"/>
      <c r="EM591" s="36" t="n"/>
      <c r="EN591" s="36" t="n"/>
    </row>
    <row r="592">
      <c r="A592" s="36" t="n"/>
      <c r="B592" s="36" t="n"/>
      <c r="C592" s="144" t="n"/>
      <c r="D592" s="144" t="n"/>
      <c r="E592" s="135" t="n"/>
      <c r="F592" s="135" t="n"/>
      <c r="G592" s="135" t="n"/>
      <c r="H592" s="135" t="n"/>
      <c r="I592" s="135" t="n"/>
      <c r="J592" s="135" t="n"/>
      <c r="K592" s="135" t="n"/>
      <c r="L592" s="135" t="n"/>
      <c r="M592" s="135" t="n"/>
      <c r="N592" s="135" t="n"/>
      <c r="O592" s="135" t="n"/>
      <c r="P592" s="135" t="n"/>
      <c r="Q592" s="135" t="n"/>
      <c r="R592" s="135" t="n"/>
      <c r="S592" s="135" t="n"/>
      <c r="T592" s="135" t="n"/>
      <c r="U592" s="135" t="n"/>
      <c r="V592" s="135" t="n"/>
      <c r="W592" s="135" t="n"/>
      <c r="X592" s="135" t="n"/>
      <c r="Y592" s="135" t="n"/>
      <c r="Z592" s="135" t="n"/>
      <c r="AA592" s="135" t="n"/>
      <c r="AB592" s="135" t="n"/>
      <c r="AC592" s="135" t="n"/>
      <c r="AD592" s="135" t="n"/>
      <c r="AE592" s="135" t="n"/>
      <c r="AF592" s="135" t="n"/>
      <c r="AG592" s="135" t="n"/>
      <c r="AH592" s="135" t="n"/>
      <c r="AI592" s="135" t="n"/>
      <c r="AJ592" s="135" t="n"/>
      <c r="AK592" s="135" t="n"/>
      <c r="AL592" s="135" t="n"/>
      <c r="AM592" s="135" t="n"/>
      <c r="AN592" s="135" t="n"/>
      <c r="AO592" s="135" t="n"/>
      <c r="AP592" s="135" t="n"/>
      <c r="AQ592" s="135" t="n"/>
      <c r="AR592" s="135" t="n"/>
      <c r="AS592" s="135" t="n"/>
      <c r="AT592" s="135" t="n"/>
      <c r="AU592" s="135" t="n"/>
      <c r="AV592" s="135" t="n"/>
      <c r="AW592" s="135" t="n"/>
      <c r="AX592" s="135" t="n"/>
      <c r="AY592" s="135" t="n"/>
      <c r="AZ592" s="135" t="n"/>
      <c r="BA592" s="135" t="n"/>
      <c r="BB592" s="135" t="n"/>
      <c r="BC592" s="135" t="n"/>
      <c r="BD592" s="135" t="n"/>
      <c r="BE592" s="135" t="n"/>
      <c r="BF592" s="135" t="n"/>
      <c r="BG592" s="135" t="n"/>
      <c r="BH592" s="135" t="n"/>
      <c r="BI592" s="135" t="n"/>
      <c r="BJ592" s="135" t="n"/>
      <c r="BK592" s="135" t="n"/>
      <c r="BL592" s="135" t="n"/>
      <c r="BM592" s="135" t="n"/>
      <c r="BN592" s="135" t="n"/>
      <c r="BO592" s="135" t="n"/>
      <c r="BP592" s="135" t="n"/>
      <c r="BQ592" s="135" t="n"/>
      <c r="BR592" s="135" t="n"/>
      <c r="BS592" s="135" t="n"/>
      <c r="BT592" s="135" t="n"/>
      <c r="BU592" s="135" t="n"/>
      <c r="BV592" s="135" t="n"/>
      <c r="BW592" s="135" t="n"/>
      <c r="BX592" s="135" t="n"/>
      <c r="BY592" s="135" t="n"/>
      <c r="BZ592" s="135" t="n"/>
      <c r="CA592" s="135" t="n"/>
      <c r="CB592" s="135" t="n"/>
      <c r="CC592" s="135" t="n"/>
      <c r="CD592" s="135" t="n"/>
      <c r="CE592" s="135" t="n"/>
      <c r="CF592" s="135" t="n"/>
      <c r="CG592" s="135" t="n"/>
      <c r="CH592" s="135" t="n"/>
      <c r="CI592" s="135" t="n"/>
      <c r="CJ592" s="135" t="n"/>
      <c r="CK592" s="135" t="n"/>
      <c r="CL592" s="135" t="n"/>
      <c r="CM592" s="135" t="n"/>
      <c r="CN592" s="135" t="n"/>
      <c r="CO592" s="135" t="n"/>
      <c r="CP592" s="135" t="n"/>
      <c r="CQ592" s="135" t="n"/>
      <c r="CR592" s="135" t="n"/>
      <c r="CU592" s="36" t="n"/>
      <c r="CV592" s="36" t="n"/>
      <c r="CW592" s="36" t="n"/>
      <c r="CX592" s="36" t="n"/>
      <c r="CY592" s="36" t="n"/>
      <c r="CZ592" s="36" t="n"/>
      <c r="DA592" s="36" t="n"/>
      <c r="DB592" s="36" t="n"/>
      <c r="DC592" s="36" t="n"/>
      <c r="DD592" s="36" t="n"/>
      <c r="DE592" s="36" t="n"/>
      <c r="DF592" s="36" t="n"/>
      <c r="DG592" s="36" t="n"/>
      <c r="DH592" s="36" t="n"/>
      <c r="DI592" s="36" t="n"/>
      <c r="DJ592" s="36" t="n"/>
      <c r="DK592" s="36" t="n"/>
      <c r="DL592" s="36" t="n"/>
      <c r="DM592" s="36" t="n"/>
      <c r="DN592" s="36" t="n"/>
      <c r="DO592" s="36" t="n"/>
      <c r="DP592" s="36" t="n"/>
      <c r="DQ592" s="36" t="n"/>
      <c r="DR592" s="36" t="n"/>
      <c r="DS592" s="36" t="n"/>
      <c r="DT592" s="36" t="n"/>
      <c r="DU592" s="36" t="n"/>
      <c r="DV592" s="36" t="n"/>
      <c r="DW592" s="36" t="n"/>
      <c r="DX592" s="36" t="n"/>
      <c r="DY592" s="36" t="n"/>
      <c r="DZ592" s="36" t="n"/>
      <c r="EA592" s="36" t="n"/>
      <c r="EB592" s="36" t="n"/>
      <c r="EC592" s="36" t="n"/>
      <c r="ED592" s="36" t="n"/>
      <c r="EE592" s="36" t="n"/>
      <c r="EF592" s="36" t="n"/>
      <c r="EG592" s="36" t="n"/>
      <c r="EH592" s="36" t="n"/>
      <c r="EI592" s="36" t="n"/>
      <c r="EJ592" s="36" t="n"/>
      <c r="EK592" s="36" t="n"/>
      <c r="EL592" s="36" t="n"/>
      <c r="EM592" s="36" t="n"/>
      <c r="EN592" s="36" t="n"/>
    </row>
    <row r="593">
      <c r="A593" s="36" t="n"/>
      <c r="B593" s="36" t="n"/>
      <c r="C593" s="144" t="n"/>
      <c r="D593" s="144" t="n"/>
      <c r="E593" s="135" t="n"/>
      <c r="F593" s="135" t="n"/>
      <c r="G593" s="135" t="n"/>
      <c r="H593" s="135" t="n"/>
      <c r="I593" s="135" t="n"/>
      <c r="J593" s="135" t="n"/>
      <c r="K593" s="135" t="n"/>
      <c r="L593" s="135" t="n"/>
      <c r="M593" s="135" t="n"/>
      <c r="N593" s="135" t="n"/>
      <c r="O593" s="135" t="n"/>
      <c r="P593" s="135" t="n"/>
      <c r="Q593" s="135" t="n"/>
      <c r="R593" s="135" t="n"/>
      <c r="S593" s="135" t="n"/>
      <c r="T593" s="135" t="n"/>
      <c r="U593" s="135" t="n"/>
      <c r="V593" s="135" t="n"/>
      <c r="W593" s="135" t="n"/>
      <c r="X593" s="135" t="n"/>
      <c r="Y593" s="135" t="n"/>
      <c r="Z593" s="135" t="n"/>
      <c r="AA593" s="135" t="n"/>
      <c r="AB593" s="135" t="n"/>
      <c r="AC593" s="135" t="n"/>
      <c r="AD593" s="135" t="n"/>
      <c r="AE593" s="135" t="n"/>
      <c r="AF593" s="135" t="n"/>
      <c r="AG593" s="135" t="n"/>
      <c r="AH593" s="135" t="n"/>
      <c r="AI593" s="135" t="n"/>
      <c r="AJ593" s="135" t="n"/>
      <c r="AK593" s="135" t="n"/>
      <c r="AL593" s="135" t="n"/>
      <c r="AM593" s="135" t="n"/>
      <c r="AN593" s="135" t="n"/>
      <c r="AO593" s="135" t="n"/>
      <c r="AP593" s="135" t="n"/>
      <c r="AQ593" s="135" t="n"/>
      <c r="AR593" s="135" t="n"/>
      <c r="AS593" s="135" t="n"/>
      <c r="AT593" s="135" t="n"/>
      <c r="AU593" s="135" t="n"/>
      <c r="AV593" s="135" t="n"/>
      <c r="AW593" s="135" t="n"/>
      <c r="AX593" s="135" t="n"/>
      <c r="AY593" s="135" t="n"/>
      <c r="AZ593" s="135" t="n"/>
      <c r="BA593" s="135" t="n"/>
      <c r="BB593" s="135" t="n"/>
      <c r="BC593" s="135" t="n"/>
      <c r="BD593" s="135" t="n"/>
      <c r="BE593" s="135" t="n"/>
      <c r="BF593" s="135" t="n"/>
      <c r="BG593" s="135" t="n"/>
      <c r="BH593" s="135" t="n"/>
      <c r="BI593" s="135" t="n"/>
      <c r="BJ593" s="135" t="n"/>
      <c r="BK593" s="135" t="n"/>
      <c r="BL593" s="135" t="n"/>
      <c r="BM593" s="135" t="n"/>
      <c r="BN593" s="135" t="n"/>
      <c r="BO593" s="135" t="n"/>
      <c r="BP593" s="135" t="n"/>
      <c r="BQ593" s="135" t="n"/>
      <c r="BR593" s="135" t="n"/>
      <c r="BS593" s="135" t="n"/>
      <c r="BT593" s="135" t="n"/>
      <c r="BU593" s="135" t="n"/>
      <c r="BV593" s="135" t="n"/>
      <c r="BW593" s="135" t="n"/>
      <c r="BX593" s="135" t="n"/>
      <c r="BY593" s="135" t="n"/>
      <c r="BZ593" s="135" t="n"/>
      <c r="CA593" s="135" t="n"/>
      <c r="CB593" s="135" t="n"/>
      <c r="CC593" s="135" t="n"/>
      <c r="CD593" s="135" t="n"/>
      <c r="CE593" s="135" t="n"/>
      <c r="CF593" s="135" t="n"/>
      <c r="CG593" s="135" t="n"/>
      <c r="CH593" s="135" t="n"/>
      <c r="CI593" s="135" t="n"/>
      <c r="CJ593" s="135" t="n"/>
      <c r="CK593" s="135" t="n"/>
      <c r="CL593" s="135" t="n"/>
      <c r="CM593" s="135" t="n"/>
      <c r="CN593" s="135" t="n"/>
      <c r="CO593" s="135" t="n"/>
      <c r="CP593" s="135" t="n"/>
      <c r="CQ593" s="135" t="n"/>
      <c r="CR593" s="135" t="n"/>
      <c r="CU593" s="36" t="n"/>
      <c r="CV593" s="36" t="n"/>
      <c r="CW593" s="36" t="n"/>
      <c r="CX593" s="36" t="n"/>
      <c r="CY593" s="36" t="n"/>
      <c r="CZ593" s="36" t="n"/>
      <c r="DA593" s="36" t="n"/>
      <c r="DB593" s="36" t="n"/>
      <c r="DC593" s="36" t="n"/>
      <c r="DD593" s="36" t="n"/>
      <c r="DE593" s="36" t="n"/>
      <c r="DF593" s="36" t="n"/>
      <c r="DG593" s="36" t="n"/>
      <c r="DH593" s="36" t="n"/>
      <c r="DI593" s="36" t="n"/>
      <c r="DJ593" s="36" t="n"/>
      <c r="DK593" s="36" t="n"/>
      <c r="DL593" s="36" t="n"/>
      <c r="DM593" s="36" t="n"/>
      <c r="DN593" s="36" t="n"/>
      <c r="DO593" s="36" t="n"/>
      <c r="DP593" s="36" t="n"/>
      <c r="DQ593" s="36" t="n"/>
      <c r="DR593" s="36" t="n"/>
      <c r="DS593" s="36" t="n"/>
      <c r="DT593" s="36" t="n"/>
      <c r="DU593" s="36" t="n"/>
      <c r="DV593" s="36" t="n"/>
      <c r="DW593" s="36" t="n"/>
      <c r="DX593" s="36" t="n"/>
      <c r="DY593" s="36" t="n"/>
      <c r="DZ593" s="36" t="n"/>
      <c r="EA593" s="36" t="n"/>
      <c r="EB593" s="36" t="n"/>
      <c r="EC593" s="36" t="n"/>
      <c r="ED593" s="36" t="n"/>
      <c r="EE593" s="36" t="n"/>
      <c r="EF593" s="36" t="n"/>
      <c r="EG593" s="36" t="n"/>
      <c r="EH593" s="36" t="n"/>
      <c r="EI593" s="36" t="n"/>
      <c r="EJ593" s="36" t="n"/>
      <c r="EK593" s="36" t="n"/>
      <c r="EL593" s="36" t="n"/>
      <c r="EM593" s="36" t="n"/>
      <c r="EN593" s="36" t="n"/>
    </row>
    <row r="594">
      <c r="A594" s="36" t="n"/>
      <c r="B594" s="36" t="n"/>
      <c r="C594" s="144" t="n"/>
      <c r="D594" s="144" t="n"/>
      <c r="E594" s="135" t="n"/>
      <c r="F594" s="135" t="n"/>
      <c r="G594" s="135" t="n"/>
      <c r="H594" s="135" t="n"/>
      <c r="I594" s="135" t="n"/>
      <c r="J594" s="135" t="n"/>
      <c r="K594" s="135" t="n"/>
      <c r="L594" s="135" t="n"/>
      <c r="M594" s="135" t="n"/>
      <c r="N594" s="135" t="n"/>
      <c r="O594" s="135" t="n"/>
      <c r="P594" s="135" t="n"/>
      <c r="Q594" s="135" t="n"/>
      <c r="R594" s="135" t="n"/>
      <c r="S594" s="135" t="n"/>
      <c r="T594" s="135" t="n"/>
      <c r="U594" s="135" t="n"/>
      <c r="V594" s="135" t="n"/>
      <c r="W594" s="135" t="n"/>
      <c r="X594" s="135" t="n"/>
      <c r="Y594" s="135" t="n"/>
      <c r="Z594" s="135" t="n"/>
      <c r="AA594" s="135" t="n"/>
      <c r="AB594" s="135" t="n"/>
      <c r="AC594" s="135" t="n"/>
      <c r="AD594" s="135" t="n"/>
      <c r="AE594" s="135" t="n"/>
      <c r="AF594" s="135" t="n"/>
      <c r="AG594" s="135" t="n"/>
      <c r="AH594" s="135" t="n"/>
      <c r="AI594" s="135" t="n"/>
      <c r="AJ594" s="135" t="n"/>
      <c r="AK594" s="135" t="n"/>
      <c r="AL594" s="135" t="n"/>
      <c r="AM594" s="135" t="n"/>
      <c r="AN594" s="135" t="n"/>
      <c r="AO594" s="135" t="n"/>
      <c r="AP594" s="135" t="n"/>
      <c r="AQ594" s="135" t="n"/>
      <c r="AR594" s="135" t="n"/>
      <c r="AS594" s="135" t="n"/>
      <c r="AT594" s="135" t="n"/>
      <c r="AU594" s="135" t="n"/>
      <c r="AV594" s="135" t="n"/>
      <c r="AW594" s="135" t="n"/>
      <c r="AX594" s="135" t="n"/>
      <c r="AY594" s="135" t="n"/>
      <c r="AZ594" s="135" t="n"/>
      <c r="BA594" s="135" t="n"/>
      <c r="BB594" s="135" t="n"/>
      <c r="BC594" s="135" t="n"/>
      <c r="BD594" s="135" t="n"/>
      <c r="BE594" s="135" t="n"/>
      <c r="BF594" s="135" t="n"/>
      <c r="BG594" s="135" t="n"/>
      <c r="BH594" s="135" t="n"/>
      <c r="BI594" s="135" t="n"/>
      <c r="BJ594" s="135" t="n"/>
      <c r="BK594" s="135" t="n"/>
      <c r="BL594" s="135" t="n"/>
      <c r="BM594" s="135" t="n"/>
      <c r="BN594" s="135" t="n"/>
      <c r="BO594" s="135" t="n"/>
      <c r="BP594" s="135" t="n"/>
      <c r="BQ594" s="135" t="n"/>
      <c r="BR594" s="135" t="n"/>
      <c r="BS594" s="135" t="n"/>
      <c r="BT594" s="135" t="n"/>
      <c r="BU594" s="135" t="n"/>
      <c r="BV594" s="135" t="n"/>
      <c r="BW594" s="135" t="n"/>
      <c r="BX594" s="135" t="n"/>
      <c r="BY594" s="135" t="n"/>
      <c r="BZ594" s="135" t="n"/>
      <c r="CA594" s="135" t="n"/>
      <c r="CB594" s="135" t="n"/>
      <c r="CC594" s="135" t="n"/>
      <c r="CD594" s="135" t="n"/>
      <c r="CE594" s="135" t="n"/>
      <c r="CF594" s="135" t="n"/>
      <c r="CG594" s="135" t="n"/>
      <c r="CH594" s="135" t="n"/>
      <c r="CI594" s="135" t="n"/>
      <c r="CJ594" s="135" t="n"/>
      <c r="CK594" s="135" t="n"/>
      <c r="CL594" s="135" t="n"/>
      <c r="CM594" s="135" t="n"/>
      <c r="CN594" s="135" t="n"/>
      <c r="CO594" s="135" t="n"/>
      <c r="CP594" s="135" t="n"/>
      <c r="CQ594" s="135" t="n"/>
      <c r="CR594" s="135" t="n"/>
      <c r="CU594" s="36" t="n"/>
      <c r="CV594" s="36" t="n"/>
      <c r="CW594" s="36" t="n"/>
      <c r="CX594" s="36" t="n"/>
      <c r="CY594" s="36" t="n"/>
      <c r="CZ594" s="36" t="n"/>
      <c r="DA594" s="36" t="n"/>
      <c r="DB594" s="36" t="n"/>
      <c r="DC594" s="36" t="n"/>
      <c r="DD594" s="36" t="n"/>
      <c r="DE594" s="36" t="n"/>
      <c r="DF594" s="36" t="n"/>
      <c r="DG594" s="36" t="n"/>
      <c r="DH594" s="36" t="n"/>
      <c r="DI594" s="36" t="n"/>
      <c r="DJ594" s="36" t="n"/>
      <c r="DK594" s="36" t="n"/>
      <c r="DL594" s="36" t="n"/>
      <c r="DM594" s="36" t="n"/>
      <c r="DN594" s="36" t="n"/>
      <c r="DO594" s="36" t="n"/>
      <c r="DP594" s="36" t="n"/>
      <c r="DQ594" s="36" t="n"/>
      <c r="DR594" s="36" t="n"/>
      <c r="DS594" s="36" t="n"/>
      <c r="DT594" s="36" t="n"/>
      <c r="DU594" s="36" t="n"/>
      <c r="DV594" s="36" t="n"/>
      <c r="DW594" s="36" t="n"/>
      <c r="DX594" s="36" t="n"/>
      <c r="DY594" s="36" t="n"/>
      <c r="DZ594" s="36" t="n"/>
      <c r="EA594" s="36" t="n"/>
      <c r="EB594" s="36" t="n"/>
      <c r="EC594" s="36" t="n"/>
      <c r="ED594" s="36" t="n"/>
      <c r="EE594" s="36" t="n"/>
      <c r="EF594" s="36" t="n"/>
      <c r="EG594" s="36" t="n"/>
      <c r="EH594" s="36" t="n"/>
      <c r="EI594" s="36" t="n"/>
      <c r="EJ594" s="36" t="n"/>
      <c r="EK594" s="36" t="n"/>
      <c r="EL594" s="36" t="n"/>
      <c r="EM594" s="36" t="n"/>
      <c r="EN594" s="36" t="n"/>
    </row>
    <row r="595">
      <c r="A595" s="36" t="n"/>
      <c r="B595" s="36" t="n"/>
      <c r="C595" s="144" t="n"/>
      <c r="D595" s="144" t="n"/>
      <c r="E595" s="135" t="n"/>
      <c r="F595" s="135" t="n"/>
      <c r="G595" s="135" t="n"/>
      <c r="H595" s="135" t="n"/>
      <c r="I595" s="135" t="n"/>
      <c r="J595" s="135" t="n"/>
      <c r="K595" s="135" t="n"/>
      <c r="L595" s="135" t="n"/>
      <c r="M595" s="135" t="n"/>
      <c r="N595" s="135" t="n"/>
      <c r="O595" s="135" t="n"/>
      <c r="P595" s="135" t="n"/>
      <c r="Q595" s="135" t="n"/>
      <c r="R595" s="135" t="n"/>
      <c r="S595" s="135" t="n"/>
      <c r="T595" s="135" t="n"/>
      <c r="U595" s="135" t="n"/>
      <c r="V595" s="135" t="n"/>
      <c r="W595" s="135" t="n"/>
      <c r="X595" s="135" t="n"/>
      <c r="Y595" s="135" t="n"/>
      <c r="Z595" s="135" t="n"/>
      <c r="AA595" s="135" t="n"/>
      <c r="AB595" s="135" t="n"/>
      <c r="AC595" s="135" t="n"/>
      <c r="AD595" s="135" t="n"/>
      <c r="AE595" s="135" t="n"/>
      <c r="AF595" s="135" t="n"/>
      <c r="AG595" s="135" t="n"/>
      <c r="AH595" s="135" t="n"/>
      <c r="AI595" s="135" t="n"/>
      <c r="AJ595" s="135" t="n"/>
      <c r="AK595" s="135" t="n"/>
      <c r="AL595" s="135" t="n"/>
      <c r="AM595" s="135" t="n"/>
      <c r="AN595" s="135" t="n"/>
      <c r="AO595" s="135" t="n"/>
      <c r="AP595" s="135" t="n"/>
      <c r="AQ595" s="135" t="n"/>
      <c r="AR595" s="135" t="n"/>
      <c r="AS595" s="135" t="n"/>
      <c r="AT595" s="135" t="n"/>
      <c r="AU595" s="135" t="n"/>
      <c r="AV595" s="135" t="n"/>
      <c r="AW595" s="135" t="n"/>
      <c r="AX595" s="135" t="n"/>
      <c r="AY595" s="135" t="n"/>
      <c r="AZ595" s="135" t="n"/>
      <c r="BA595" s="135" t="n"/>
      <c r="BB595" s="135" t="n"/>
      <c r="BC595" s="135" t="n"/>
      <c r="BD595" s="135" t="n"/>
      <c r="BE595" s="135" t="n"/>
      <c r="BF595" s="135" t="n"/>
      <c r="BG595" s="135" t="n"/>
      <c r="BH595" s="135" t="n"/>
      <c r="BI595" s="135" t="n"/>
      <c r="BJ595" s="135" t="n"/>
      <c r="BK595" s="135" t="n"/>
      <c r="BL595" s="135" t="n"/>
      <c r="BM595" s="135" t="n"/>
      <c r="BN595" s="135" t="n"/>
      <c r="BO595" s="135" t="n"/>
      <c r="BP595" s="135" t="n"/>
      <c r="BQ595" s="135" t="n"/>
      <c r="BR595" s="135" t="n"/>
      <c r="BS595" s="135" t="n"/>
      <c r="BT595" s="135" t="n"/>
      <c r="BU595" s="135" t="n"/>
      <c r="BV595" s="135" t="n"/>
      <c r="BW595" s="135" t="n"/>
      <c r="BX595" s="135" t="n"/>
      <c r="BY595" s="135" t="n"/>
      <c r="BZ595" s="135" t="n"/>
      <c r="CA595" s="135" t="n"/>
      <c r="CB595" s="135" t="n"/>
      <c r="CC595" s="135" t="n"/>
      <c r="CD595" s="135" t="n"/>
      <c r="CE595" s="135" t="n"/>
      <c r="CF595" s="135" t="n"/>
      <c r="CG595" s="135" t="n"/>
      <c r="CH595" s="135" t="n"/>
      <c r="CI595" s="135" t="n"/>
      <c r="CJ595" s="135" t="n"/>
      <c r="CK595" s="135" t="n"/>
      <c r="CL595" s="135" t="n"/>
      <c r="CM595" s="135" t="n"/>
      <c r="CN595" s="135" t="n"/>
      <c r="CO595" s="135" t="n"/>
      <c r="CP595" s="135" t="n"/>
      <c r="CQ595" s="135" t="n"/>
      <c r="CR595" s="135" t="n"/>
      <c r="CU595" s="36" t="n"/>
      <c r="CV595" s="36" t="n"/>
      <c r="CW595" s="36" t="n"/>
      <c r="CX595" s="36" t="n"/>
      <c r="CY595" s="36" t="n"/>
      <c r="CZ595" s="36" t="n"/>
      <c r="DA595" s="36" t="n"/>
      <c r="DB595" s="36" t="n"/>
      <c r="DC595" s="36" t="n"/>
      <c r="DD595" s="36" t="n"/>
      <c r="DE595" s="36" t="n"/>
      <c r="DF595" s="36" t="n"/>
      <c r="DG595" s="36" t="n"/>
      <c r="DH595" s="36" t="n"/>
      <c r="DI595" s="36" t="n"/>
      <c r="DJ595" s="36" t="n"/>
      <c r="DK595" s="36" t="n"/>
      <c r="DL595" s="36" t="n"/>
      <c r="DM595" s="36" t="n"/>
      <c r="DN595" s="36" t="n"/>
      <c r="DO595" s="36" t="n"/>
      <c r="DP595" s="36" t="n"/>
      <c r="DQ595" s="36" t="n"/>
      <c r="DR595" s="36" t="n"/>
      <c r="DS595" s="36" t="n"/>
      <c r="DT595" s="36" t="n"/>
      <c r="DU595" s="36" t="n"/>
      <c r="DV595" s="36" t="n"/>
      <c r="DW595" s="36" t="n"/>
      <c r="DX595" s="36" t="n"/>
      <c r="DY595" s="36" t="n"/>
      <c r="DZ595" s="36" t="n"/>
      <c r="EA595" s="36" t="n"/>
      <c r="EB595" s="36" t="n"/>
      <c r="EC595" s="36" t="n"/>
      <c r="ED595" s="36" t="n"/>
      <c r="EE595" s="36" t="n"/>
      <c r="EF595" s="36" t="n"/>
      <c r="EG595" s="36" t="n"/>
      <c r="EH595" s="36" t="n"/>
      <c r="EI595" s="36" t="n"/>
      <c r="EJ595" s="36" t="n"/>
      <c r="EK595" s="36" t="n"/>
      <c r="EL595" s="36" t="n"/>
      <c r="EM595" s="36" t="n"/>
      <c r="EN595" s="36" t="n"/>
    </row>
    <row r="596">
      <c r="A596" s="36" t="n"/>
      <c r="B596" s="36" t="n"/>
      <c r="C596" s="144" t="n"/>
      <c r="D596" s="144" t="n"/>
      <c r="E596" s="135" t="n"/>
      <c r="F596" s="135" t="n"/>
      <c r="G596" s="135" t="n"/>
      <c r="H596" s="135" t="n"/>
      <c r="I596" s="135" t="n"/>
      <c r="J596" s="135" t="n"/>
      <c r="K596" s="135" t="n"/>
      <c r="L596" s="135" t="n"/>
      <c r="M596" s="135" t="n"/>
      <c r="N596" s="135" t="n"/>
      <c r="O596" s="135" t="n"/>
      <c r="P596" s="135" t="n"/>
      <c r="Q596" s="135" t="n"/>
      <c r="R596" s="135" t="n"/>
      <c r="S596" s="135" t="n"/>
      <c r="T596" s="135" t="n"/>
      <c r="U596" s="135" t="n"/>
      <c r="V596" s="135" t="n"/>
      <c r="W596" s="135" t="n"/>
      <c r="X596" s="135" t="n"/>
      <c r="Y596" s="135" t="n"/>
      <c r="Z596" s="135" t="n"/>
      <c r="AA596" s="135" t="n"/>
      <c r="AB596" s="135" t="n"/>
      <c r="AC596" s="135" t="n"/>
      <c r="AD596" s="135" t="n"/>
      <c r="AE596" s="135" t="n"/>
      <c r="AF596" s="135" t="n"/>
      <c r="AG596" s="135" t="n"/>
      <c r="AH596" s="135" t="n"/>
      <c r="AI596" s="135" t="n"/>
      <c r="AJ596" s="135" t="n"/>
      <c r="AK596" s="135" t="n"/>
      <c r="AL596" s="135" t="n"/>
      <c r="AM596" s="135" t="n"/>
      <c r="AN596" s="135" t="n"/>
      <c r="AO596" s="135" t="n"/>
      <c r="AP596" s="135" t="n"/>
      <c r="AQ596" s="135" t="n"/>
      <c r="AR596" s="135" t="n"/>
      <c r="AS596" s="135" t="n"/>
      <c r="AT596" s="135" t="n"/>
      <c r="AU596" s="135" t="n"/>
      <c r="AV596" s="135" t="n"/>
      <c r="AW596" s="135" t="n"/>
      <c r="AX596" s="135" t="n"/>
      <c r="AY596" s="135" t="n"/>
      <c r="AZ596" s="135" t="n"/>
      <c r="BA596" s="135" t="n"/>
      <c r="BB596" s="135" t="n"/>
      <c r="BC596" s="135" t="n"/>
      <c r="BD596" s="135" t="n"/>
      <c r="BE596" s="135" t="n"/>
      <c r="BF596" s="135" t="n"/>
      <c r="BG596" s="135" t="n"/>
      <c r="BH596" s="135" t="n"/>
      <c r="BI596" s="135" t="n"/>
      <c r="BJ596" s="135" t="n"/>
      <c r="BK596" s="135" t="n"/>
      <c r="BL596" s="135" t="n"/>
      <c r="BM596" s="135" t="n"/>
      <c r="BN596" s="135" t="n"/>
      <c r="BO596" s="135" t="n"/>
      <c r="BP596" s="135" t="n"/>
      <c r="BQ596" s="135" t="n"/>
      <c r="BR596" s="135" t="n"/>
      <c r="BS596" s="135" t="n"/>
      <c r="BT596" s="135" t="n"/>
      <c r="BU596" s="135" t="n"/>
      <c r="BV596" s="135" t="n"/>
      <c r="BW596" s="135" t="n"/>
      <c r="BX596" s="135" t="n"/>
      <c r="BY596" s="135" t="n"/>
      <c r="BZ596" s="135" t="n"/>
      <c r="CA596" s="135" t="n"/>
      <c r="CB596" s="135" t="n"/>
      <c r="CC596" s="135" t="n"/>
      <c r="CD596" s="135" t="n"/>
      <c r="CE596" s="135" t="n"/>
      <c r="CF596" s="135" t="n"/>
      <c r="CG596" s="135" t="n"/>
      <c r="CH596" s="135" t="n"/>
      <c r="CI596" s="135" t="n"/>
      <c r="CJ596" s="135" t="n"/>
      <c r="CK596" s="135" t="n"/>
      <c r="CL596" s="135" t="n"/>
      <c r="CM596" s="135" t="n"/>
      <c r="CN596" s="135" t="n"/>
      <c r="CO596" s="135" t="n"/>
      <c r="CP596" s="135" t="n"/>
      <c r="CQ596" s="135" t="n"/>
      <c r="CR596" s="135" t="n"/>
      <c r="CU596" s="36" t="n"/>
      <c r="CV596" s="36" t="n"/>
      <c r="CW596" s="36" t="n"/>
      <c r="CX596" s="36" t="n"/>
      <c r="CY596" s="36" t="n"/>
      <c r="CZ596" s="36" t="n"/>
      <c r="DA596" s="36" t="n"/>
      <c r="DB596" s="36" t="n"/>
      <c r="DC596" s="36" t="n"/>
      <c r="DD596" s="36" t="n"/>
      <c r="DE596" s="36" t="n"/>
      <c r="DF596" s="36" t="n"/>
      <c r="DG596" s="36" t="n"/>
      <c r="DH596" s="36" t="n"/>
      <c r="DI596" s="36" t="n"/>
      <c r="DJ596" s="36" t="n"/>
      <c r="DK596" s="36" t="n"/>
      <c r="DL596" s="36" t="n"/>
      <c r="DM596" s="36" t="n"/>
      <c r="DN596" s="36" t="n"/>
      <c r="DO596" s="36" t="n"/>
      <c r="DP596" s="36" t="n"/>
      <c r="DQ596" s="36" t="n"/>
      <c r="DR596" s="36" t="n"/>
      <c r="DS596" s="36" t="n"/>
      <c r="DT596" s="36" t="n"/>
      <c r="DU596" s="36" t="n"/>
      <c r="DV596" s="36" t="n"/>
      <c r="DW596" s="36" t="n"/>
      <c r="DX596" s="36" t="n"/>
      <c r="DY596" s="36" t="n"/>
      <c r="DZ596" s="36" t="n"/>
      <c r="EA596" s="36" t="n"/>
      <c r="EB596" s="36" t="n"/>
      <c r="EC596" s="36" t="n"/>
      <c r="ED596" s="36" t="n"/>
      <c r="EE596" s="36" t="n"/>
      <c r="EF596" s="36" t="n"/>
      <c r="EG596" s="36" t="n"/>
      <c r="EH596" s="36" t="n"/>
      <c r="EI596" s="36" t="n"/>
      <c r="EJ596" s="36" t="n"/>
      <c r="EK596" s="36" t="n"/>
      <c r="EL596" s="36" t="n"/>
      <c r="EM596" s="36" t="n"/>
      <c r="EN596" s="36" t="n"/>
    </row>
    <row r="597">
      <c r="A597" s="36" t="n"/>
      <c r="B597" s="36" t="n"/>
      <c r="C597" s="144" t="n"/>
      <c r="D597" s="144" t="n"/>
      <c r="E597" s="135" t="n"/>
      <c r="F597" s="135" t="n"/>
      <c r="G597" s="135" t="n"/>
      <c r="H597" s="135" t="n"/>
      <c r="I597" s="135" t="n"/>
      <c r="J597" s="135" t="n"/>
      <c r="K597" s="135" t="n"/>
      <c r="L597" s="135" t="n"/>
      <c r="M597" s="135" t="n"/>
      <c r="N597" s="135" t="n"/>
      <c r="O597" s="135" t="n"/>
      <c r="P597" s="135" t="n"/>
      <c r="Q597" s="135" t="n"/>
      <c r="R597" s="135" t="n"/>
      <c r="S597" s="135" t="n"/>
      <c r="T597" s="135" t="n"/>
      <c r="U597" s="135" t="n"/>
      <c r="V597" s="135" t="n"/>
      <c r="W597" s="135" t="n"/>
      <c r="X597" s="135" t="n"/>
      <c r="Y597" s="135" t="n"/>
      <c r="Z597" s="135" t="n"/>
      <c r="AA597" s="135" t="n"/>
      <c r="AB597" s="135" t="n"/>
      <c r="AC597" s="135" t="n"/>
      <c r="AD597" s="135" t="n"/>
      <c r="AE597" s="135" t="n"/>
      <c r="AF597" s="135" t="n"/>
      <c r="AG597" s="135" t="n"/>
      <c r="AH597" s="135" t="n"/>
      <c r="AI597" s="135" t="n"/>
      <c r="AJ597" s="135" t="n"/>
      <c r="AK597" s="135" t="n"/>
      <c r="AL597" s="135" t="n"/>
      <c r="AM597" s="135" t="n"/>
      <c r="AN597" s="135" t="n"/>
      <c r="AO597" s="135" t="n"/>
      <c r="AP597" s="135" t="n"/>
      <c r="AQ597" s="135" t="n"/>
      <c r="AR597" s="135" t="n"/>
      <c r="AS597" s="135" t="n"/>
      <c r="AT597" s="135" t="n"/>
      <c r="AU597" s="135" t="n"/>
      <c r="AV597" s="135" t="n"/>
      <c r="AW597" s="135" t="n"/>
      <c r="AX597" s="135" t="n"/>
      <c r="AY597" s="135" t="n"/>
      <c r="AZ597" s="135" t="n"/>
      <c r="BA597" s="135" t="n"/>
      <c r="BB597" s="135" t="n"/>
      <c r="BC597" s="135" t="n"/>
      <c r="BD597" s="135" t="n"/>
      <c r="BE597" s="135" t="n"/>
      <c r="BF597" s="135" t="n"/>
      <c r="BG597" s="135" t="n"/>
      <c r="BH597" s="135" t="n"/>
      <c r="BI597" s="135" t="n"/>
      <c r="BJ597" s="135" t="n"/>
      <c r="BK597" s="135" t="n"/>
      <c r="BL597" s="135" t="n"/>
      <c r="BM597" s="135" t="n"/>
      <c r="BN597" s="135" t="n"/>
      <c r="BO597" s="135" t="n"/>
      <c r="BP597" s="135" t="n"/>
      <c r="BQ597" s="135" t="n"/>
      <c r="BR597" s="135" t="n"/>
      <c r="BS597" s="135" t="n"/>
      <c r="BT597" s="135" t="n"/>
      <c r="BU597" s="135" t="n"/>
      <c r="BV597" s="135" t="n"/>
      <c r="BW597" s="135" t="n"/>
      <c r="BX597" s="135" t="n"/>
      <c r="BY597" s="135" t="n"/>
      <c r="BZ597" s="135" t="n"/>
      <c r="CA597" s="135" t="n"/>
      <c r="CB597" s="135" t="n"/>
      <c r="CC597" s="135" t="n"/>
      <c r="CD597" s="135" t="n"/>
      <c r="CE597" s="135" t="n"/>
      <c r="CF597" s="135" t="n"/>
      <c r="CG597" s="135" t="n"/>
      <c r="CH597" s="135" t="n"/>
      <c r="CI597" s="135" t="n"/>
      <c r="CJ597" s="135" t="n"/>
      <c r="CK597" s="135" t="n"/>
      <c r="CL597" s="135" t="n"/>
      <c r="CM597" s="135" t="n"/>
      <c r="CN597" s="135" t="n"/>
      <c r="CO597" s="135" t="n"/>
      <c r="CP597" s="135" t="n"/>
      <c r="CQ597" s="135" t="n"/>
      <c r="CR597" s="135" t="n"/>
      <c r="CU597" s="36" t="n"/>
      <c r="CV597" s="36" t="n"/>
      <c r="CW597" s="36" t="n"/>
      <c r="CX597" s="36" t="n"/>
      <c r="CY597" s="36" t="n"/>
      <c r="CZ597" s="36" t="n"/>
      <c r="DA597" s="36" t="n"/>
      <c r="DB597" s="36" t="n"/>
      <c r="DC597" s="36" t="n"/>
      <c r="DD597" s="36" t="n"/>
      <c r="DE597" s="36" t="n"/>
      <c r="DF597" s="36" t="n"/>
      <c r="DG597" s="36" t="n"/>
      <c r="DH597" s="36" t="n"/>
      <c r="DI597" s="36" t="n"/>
      <c r="DJ597" s="36" t="n"/>
      <c r="DK597" s="36" t="n"/>
      <c r="DL597" s="36" t="n"/>
      <c r="DM597" s="36" t="n"/>
      <c r="DN597" s="36" t="n"/>
      <c r="DO597" s="36" t="n"/>
      <c r="DP597" s="36" t="n"/>
      <c r="DQ597" s="36" t="n"/>
      <c r="DR597" s="36" t="n"/>
      <c r="DS597" s="36" t="n"/>
      <c r="DT597" s="36" t="n"/>
      <c r="DU597" s="36" t="n"/>
      <c r="DV597" s="36" t="n"/>
      <c r="DW597" s="36" t="n"/>
      <c r="DX597" s="36" t="n"/>
      <c r="DY597" s="36" t="n"/>
      <c r="DZ597" s="36" t="n"/>
      <c r="EA597" s="36" t="n"/>
      <c r="EB597" s="36" t="n"/>
      <c r="EC597" s="36" t="n"/>
      <c r="ED597" s="36" t="n"/>
      <c r="EE597" s="36" t="n"/>
      <c r="EF597" s="36" t="n"/>
      <c r="EG597" s="36" t="n"/>
      <c r="EH597" s="36" t="n"/>
      <c r="EI597" s="36" t="n"/>
      <c r="EJ597" s="36" t="n"/>
      <c r="EK597" s="36" t="n"/>
      <c r="EL597" s="36" t="n"/>
      <c r="EM597" s="36" t="n"/>
      <c r="EN597" s="36" t="n"/>
    </row>
    <row r="598">
      <c r="A598" s="36" t="n"/>
      <c r="B598" s="36" t="n"/>
      <c r="C598" s="144" t="n"/>
      <c r="D598" s="144" t="n"/>
      <c r="E598" s="135" t="n"/>
      <c r="F598" s="135" t="n"/>
      <c r="G598" s="135" t="n"/>
      <c r="H598" s="135" t="n"/>
      <c r="I598" s="135" t="n"/>
      <c r="J598" s="135" t="n"/>
      <c r="K598" s="135" t="n"/>
      <c r="L598" s="135" t="n"/>
      <c r="M598" s="135" t="n"/>
      <c r="N598" s="135" t="n"/>
      <c r="O598" s="135" t="n"/>
      <c r="P598" s="135" t="n"/>
      <c r="Q598" s="135" t="n"/>
      <c r="R598" s="135" t="n"/>
      <c r="S598" s="135" t="n"/>
      <c r="T598" s="135" t="n"/>
      <c r="U598" s="135" t="n"/>
      <c r="V598" s="135" t="n"/>
      <c r="W598" s="135" t="n"/>
      <c r="X598" s="135" t="n"/>
      <c r="Y598" s="135" t="n"/>
      <c r="Z598" s="135" t="n"/>
      <c r="AA598" s="135" t="n"/>
      <c r="AB598" s="135" t="n"/>
      <c r="AC598" s="135" t="n"/>
      <c r="AD598" s="135" t="n"/>
      <c r="AE598" s="135" t="n"/>
      <c r="AF598" s="135" t="n"/>
      <c r="AG598" s="135" t="n"/>
      <c r="AH598" s="135" t="n"/>
      <c r="AI598" s="135" t="n"/>
      <c r="AJ598" s="135" t="n"/>
      <c r="AK598" s="135" t="n"/>
      <c r="AL598" s="135" t="n"/>
      <c r="AM598" s="135" t="n"/>
      <c r="AN598" s="135" t="n"/>
      <c r="AO598" s="135" t="n"/>
      <c r="AP598" s="135" t="n"/>
      <c r="AQ598" s="135" t="n"/>
      <c r="AR598" s="135" t="n"/>
      <c r="AS598" s="135" t="n"/>
      <c r="AT598" s="135" t="n"/>
      <c r="AU598" s="135" t="n"/>
      <c r="AV598" s="135" t="n"/>
      <c r="AW598" s="135" t="n"/>
      <c r="AX598" s="135" t="n"/>
      <c r="AY598" s="135" t="n"/>
      <c r="AZ598" s="135" t="n"/>
      <c r="BA598" s="135" t="n"/>
      <c r="BB598" s="135" t="n"/>
      <c r="BC598" s="135" t="n"/>
      <c r="BD598" s="135" t="n"/>
      <c r="BE598" s="135" t="n"/>
      <c r="BF598" s="135" t="n"/>
      <c r="BG598" s="135" t="n"/>
      <c r="BH598" s="135" t="n"/>
      <c r="BI598" s="135" t="n"/>
      <c r="BJ598" s="135" t="n"/>
      <c r="BK598" s="135" t="n"/>
      <c r="BL598" s="135" t="n"/>
      <c r="BM598" s="135" t="n"/>
      <c r="BN598" s="135" t="n"/>
      <c r="BO598" s="135" t="n"/>
      <c r="BP598" s="135" t="n"/>
      <c r="BQ598" s="135" t="n"/>
      <c r="BR598" s="135" t="n"/>
      <c r="BS598" s="135" t="n"/>
      <c r="BT598" s="135" t="n"/>
      <c r="BU598" s="135" t="n"/>
      <c r="BV598" s="135" t="n"/>
      <c r="BW598" s="135" t="n"/>
      <c r="BX598" s="135" t="n"/>
      <c r="BY598" s="135" t="n"/>
      <c r="BZ598" s="135" t="n"/>
      <c r="CA598" s="135" t="n"/>
      <c r="CB598" s="135" t="n"/>
      <c r="CC598" s="135" t="n"/>
      <c r="CD598" s="135" t="n"/>
      <c r="CE598" s="135" t="n"/>
      <c r="CF598" s="135" t="n"/>
      <c r="CG598" s="135" t="n"/>
      <c r="CH598" s="135" t="n"/>
      <c r="CI598" s="135" t="n"/>
      <c r="CJ598" s="135" t="n"/>
      <c r="CK598" s="135" t="n"/>
      <c r="CL598" s="135" t="n"/>
      <c r="CM598" s="135" t="n"/>
      <c r="CN598" s="135" t="n"/>
      <c r="CO598" s="135" t="n"/>
      <c r="CP598" s="135" t="n"/>
      <c r="CQ598" s="135" t="n"/>
      <c r="CR598" s="135" t="n"/>
      <c r="CU598" s="36" t="n"/>
      <c r="CV598" s="36" t="n"/>
      <c r="CW598" s="36" t="n"/>
      <c r="CX598" s="36" t="n"/>
      <c r="CY598" s="36" t="n"/>
      <c r="CZ598" s="36" t="n"/>
      <c r="DA598" s="36" t="n"/>
      <c r="DB598" s="36" t="n"/>
      <c r="DC598" s="36" t="n"/>
      <c r="DD598" s="36" t="n"/>
      <c r="DE598" s="36" t="n"/>
      <c r="DF598" s="36" t="n"/>
      <c r="DG598" s="36" t="n"/>
      <c r="DH598" s="36" t="n"/>
      <c r="DI598" s="36" t="n"/>
      <c r="DJ598" s="36" t="n"/>
      <c r="DK598" s="36" t="n"/>
      <c r="DL598" s="36" t="n"/>
      <c r="DM598" s="36" t="n"/>
      <c r="DN598" s="36" t="n"/>
      <c r="DO598" s="36" t="n"/>
      <c r="DP598" s="36" t="n"/>
      <c r="DQ598" s="36" t="n"/>
      <c r="DR598" s="36" t="n"/>
      <c r="DS598" s="36" t="n"/>
      <c r="DT598" s="36" t="n"/>
      <c r="DU598" s="36" t="n"/>
      <c r="DV598" s="36" t="n"/>
      <c r="DW598" s="36" t="n"/>
      <c r="DX598" s="36" t="n"/>
      <c r="DY598" s="36" t="n"/>
      <c r="DZ598" s="36" t="n"/>
      <c r="EA598" s="36" t="n"/>
      <c r="EB598" s="36" t="n"/>
      <c r="EC598" s="36" t="n"/>
      <c r="ED598" s="36" t="n"/>
      <c r="EE598" s="36" t="n"/>
      <c r="EF598" s="36" t="n"/>
      <c r="EG598" s="36" t="n"/>
      <c r="EH598" s="36" t="n"/>
      <c r="EI598" s="36" t="n"/>
      <c r="EJ598" s="36" t="n"/>
      <c r="EK598" s="36" t="n"/>
      <c r="EL598" s="36" t="n"/>
      <c r="EM598" s="36" t="n"/>
      <c r="EN598" s="36" t="n"/>
    </row>
    <row r="599">
      <c r="A599" s="36" t="n"/>
      <c r="B599" s="36" t="n"/>
      <c r="C599" s="144" t="n"/>
      <c r="D599" s="144" t="n"/>
      <c r="E599" s="135" t="n"/>
      <c r="F599" s="135" t="n"/>
      <c r="G599" s="135" t="n"/>
      <c r="H599" s="135" t="n"/>
      <c r="I599" s="135" t="n"/>
      <c r="J599" s="135" t="n"/>
      <c r="K599" s="135" t="n"/>
      <c r="L599" s="135" t="n"/>
      <c r="M599" s="135" t="n"/>
      <c r="N599" s="135" t="n"/>
      <c r="O599" s="135" t="n"/>
      <c r="P599" s="135" t="n"/>
      <c r="Q599" s="135" t="n"/>
      <c r="R599" s="135" t="n"/>
      <c r="S599" s="135" t="n"/>
      <c r="T599" s="135" t="n"/>
      <c r="U599" s="135" t="n"/>
      <c r="V599" s="135" t="n"/>
      <c r="W599" s="135" t="n"/>
      <c r="X599" s="135" t="n"/>
      <c r="Y599" s="135" t="n"/>
      <c r="Z599" s="135" t="n"/>
      <c r="AA599" s="135" t="n"/>
      <c r="AB599" s="135" t="n"/>
      <c r="AC599" s="135" t="n"/>
      <c r="AD599" s="135" t="n"/>
      <c r="AE599" s="135" t="n"/>
      <c r="AF599" s="135" t="n"/>
      <c r="AG599" s="135" t="n"/>
      <c r="AH599" s="135" t="n"/>
      <c r="AI599" s="135" t="n"/>
      <c r="AJ599" s="135" t="n"/>
      <c r="AK599" s="135" t="n"/>
      <c r="AL599" s="135" t="n"/>
      <c r="AM599" s="135" t="n"/>
      <c r="AN599" s="135" t="n"/>
      <c r="AO599" s="135" t="n"/>
      <c r="AP599" s="135" t="n"/>
      <c r="AQ599" s="135" t="n"/>
      <c r="AR599" s="135" t="n"/>
      <c r="AS599" s="135" t="n"/>
      <c r="AT599" s="135" t="n"/>
      <c r="AU599" s="135" t="n"/>
      <c r="AV599" s="135" t="n"/>
      <c r="AW599" s="135" t="n"/>
      <c r="AX599" s="135" t="n"/>
      <c r="AY599" s="135" t="n"/>
      <c r="AZ599" s="135" t="n"/>
      <c r="BA599" s="135" t="n"/>
      <c r="BB599" s="135" t="n"/>
      <c r="BC599" s="135" t="n"/>
      <c r="BD599" s="135" t="n"/>
      <c r="BE599" s="135" t="n"/>
      <c r="BF599" s="135" t="n"/>
      <c r="BG599" s="135" t="n"/>
      <c r="BH599" s="135" t="n"/>
      <c r="BI599" s="135" t="n"/>
      <c r="BJ599" s="135" t="n"/>
      <c r="BK599" s="135" t="n"/>
      <c r="BL599" s="135" t="n"/>
      <c r="BM599" s="135" t="n"/>
      <c r="BN599" s="135" t="n"/>
      <c r="BO599" s="135" t="n"/>
      <c r="BP599" s="135" t="n"/>
      <c r="BQ599" s="135" t="n"/>
      <c r="BR599" s="135" t="n"/>
      <c r="BS599" s="135" t="n"/>
      <c r="BT599" s="135" t="n"/>
      <c r="BU599" s="135" t="n"/>
      <c r="BV599" s="135" t="n"/>
      <c r="BW599" s="135" t="n"/>
      <c r="BX599" s="135" t="n"/>
      <c r="BY599" s="135" t="n"/>
      <c r="BZ599" s="135" t="n"/>
      <c r="CA599" s="135" t="n"/>
      <c r="CB599" s="135" t="n"/>
      <c r="CC599" s="135" t="n"/>
      <c r="CD599" s="135" t="n"/>
      <c r="CE599" s="135" t="n"/>
      <c r="CF599" s="135" t="n"/>
      <c r="CG599" s="135" t="n"/>
      <c r="CH599" s="135" t="n"/>
      <c r="CI599" s="135" t="n"/>
      <c r="CJ599" s="135" t="n"/>
      <c r="CK599" s="135" t="n"/>
      <c r="CL599" s="135" t="n"/>
      <c r="CM599" s="135" t="n"/>
      <c r="CN599" s="135" t="n"/>
      <c r="CO599" s="135" t="n"/>
      <c r="CP599" s="135" t="n"/>
      <c r="CQ599" s="135" t="n"/>
      <c r="CR599" s="135" t="n"/>
      <c r="CU599" s="36" t="n"/>
      <c r="CV599" s="36" t="n"/>
      <c r="CW599" s="36" t="n"/>
      <c r="CX599" s="36" t="n"/>
      <c r="CY599" s="36" t="n"/>
      <c r="CZ599" s="36" t="n"/>
      <c r="DA599" s="36" t="n"/>
      <c r="DB599" s="36" t="n"/>
      <c r="DC599" s="36" t="n"/>
      <c r="DD599" s="36" t="n"/>
      <c r="DE599" s="36" t="n"/>
      <c r="DF599" s="36" t="n"/>
      <c r="DG599" s="36" t="n"/>
      <c r="DH599" s="36" t="n"/>
      <c r="DI599" s="36" t="n"/>
      <c r="DJ599" s="36" t="n"/>
      <c r="DK599" s="36" t="n"/>
      <c r="DL599" s="36" t="n"/>
      <c r="DM599" s="36" t="n"/>
      <c r="DN599" s="36" t="n"/>
      <c r="DO599" s="36" t="n"/>
      <c r="DP599" s="36" t="n"/>
      <c r="DQ599" s="36" t="n"/>
      <c r="DR599" s="36" t="n"/>
      <c r="DS599" s="36" t="n"/>
      <c r="DT599" s="36" t="n"/>
      <c r="DU599" s="36" t="n"/>
      <c r="DV599" s="36" t="n"/>
      <c r="DW599" s="36" t="n"/>
      <c r="DX599" s="36" t="n"/>
      <c r="DY599" s="36" t="n"/>
      <c r="DZ599" s="36" t="n"/>
      <c r="EA599" s="36" t="n"/>
      <c r="EB599" s="36" t="n"/>
      <c r="EC599" s="36" t="n"/>
      <c r="ED599" s="36" t="n"/>
      <c r="EE599" s="36" t="n"/>
      <c r="EF599" s="36" t="n"/>
      <c r="EG599" s="36" t="n"/>
      <c r="EH599" s="36" t="n"/>
      <c r="EI599" s="36" t="n"/>
      <c r="EJ599" s="36" t="n"/>
      <c r="EK599" s="36" t="n"/>
      <c r="EL599" s="36" t="n"/>
      <c r="EM599" s="36" t="n"/>
      <c r="EN599" s="36" t="n"/>
    </row>
    <row r="600">
      <c r="A600" s="36" t="n"/>
      <c r="B600" s="36" t="n"/>
      <c r="C600" s="144" t="n"/>
      <c r="D600" s="144" t="n"/>
      <c r="E600" s="135" t="n"/>
      <c r="F600" s="135" t="n"/>
      <c r="G600" s="135" t="n"/>
      <c r="H600" s="135" t="n"/>
      <c r="I600" s="135" t="n"/>
      <c r="J600" s="135" t="n"/>
      <c r="K600" s="135" t="n"/>
      <c r="L600" s="135" t="n"/>
      <c r="M600" s="135" t="n"/>
      <c r="N600" s="135" t="n"/>
      <c r="O600" s="135" t="n"/>
      <c r="P600" s="135" t="n"/>
      <c r="Q600" s="135" t="n"/>
      <c r="R600" s="135" t="n"/>
      <c r="S600" s="135" t="n"/>
      <c r="T600" s="135" t="n"/>
      <c r="U600" s="135" t="n"/>
      <c r="V600" s="135" t="n"/>
      <c r="W600" s="135" t="n"/>
      <c r="X600" s="135" t="n"/>
      <c r="Y600" s="135" t="n"/>
      <c r="Z600" s="135" t="n"/>
      <c r="AA600" s="135" t="n"/>
      <c r="AB600" s="135" t="n"/>
      <c r="AC600" s="135" t="n"/>
      <c r="AD600" s="135" t="n"/>
      <c r="AE600" s="135" t="n"/>
      <c r="AF600" s="135" t="n"/>
      <c r="AG600" s="135" t="n"/>
      <c r="AH600" s="135" t="n"/>
      <c r="AI600" s="135" t="n"/>
      <c r="AJ600" s="135" t="n"/>
      <c r="AK600" s="135" t="n"/>
      <c r="AL600" s="135" t="n"/>
      <c r="AM600" s="135" t="n"/>
      <c r="AN600" s="135" t="n"/>
      <c r="AO600" s="135" t="n"/>
      <c r="AP600" s="135" t="n"/>
      <c r="AQ600" s="135" t="n"/>
      <c r="AR600" s="135" t="n"/>
      <c r="AS600" s="135" t="n"/>
      <c r="AT600" s="135" t="n"/>
      <c r="AU600" s="135" t="n"/>
      <c r="AV600" s="135" t="n"/>
      <c r="AW600" s="135" t="n"/>
      <c r="AX600" s="135" t="n"/>
      <c r="AY600" s="135" t="n"/>
      <c r="AZ600" s="135" t="n"/>
      <c r="BA600" s="135" t="n"/>
      <c r="BB600" s="135" t="n"/>
      <c r="BC600" s="135" t="n"/>
      <c r="BD600" s="135" t="n"/>
      <c r="BE600" s="135" t="n"/>
      <c r="BF600" s="135" t="n"/>
      <c r="BG600" s="135" t="n"/>
      <c r="BH600" s="135" t="n"/>
      <c r="BI600" s="135" t="n"/>
      <c r="BJ600" s="135" t="n"/>
      <c r="BK600" s="135" t="n"/>
      <c r="BL600" s="135" t="n"/>
      <c r="BM600" s="135" t="n"/>
      <c r="BN600" s="135" t="n"/>
      <c r="BO600" s="135" t="n"/>
      <c r="BP600" s="135" t="n"/>
      <c r="BQ600" s="135" t="n"/>
      <c r="BR600" s="135" t="n"/>
      <c r="BS600" s="135" t="n"/>
      <c r="BT600" s="135" t="n"/>
      <c r="BU600" s="135" t="n"/>
      <c r="BV600" s="135" t="n"/>
      <c r="BW600" s="135" t="n"/>
      <c r="BX600" s="135" t="n"/>
      <c r="BY600" s="135" t="n"/>
      <c r="BZ600" s="135" t="n"/>
      <c r="CA600" s="135" t="n"/>
      <c r="CB600" s="135" t="n"/>
      <c r="CC600" s="135" t="n"/>
      <c r="CD600" s="135" t="n"/>
      <c r="CE600" s="135" t="n"/>
      <c r="CF600" s="135" t="n"/>
      <c r="CG600" s="135" t="n"/>
      <c r="CH600" s="135" t="n"/>
      <c r="CI600" s="135" t="n"/>
      <c r="CJ600" s="135" t="n"/>
      <c r="CK600" s="135" t="n"/>
      <c r="CL600" s="135" t="n"/>
      <c r="CM600" s="135" t="n"/>
      <c r="CN600" s="135" t="n"/>
      <c r="CO600" s="135" t="n"/>
      <c r="CP600" s="135" t="n"/>
      <c r="CQ600" s="135" t="n"/>
      <c r="CR600" s="135" t="n"/>
      <c r="CU600" s="36" t="n"/>
      <c r="CV600" s="36" t="n"/>
      <c r="CW600" s="36" t="n"/>
      <c r="CX600" s="36" t="n"/>
      <c r="CY600" s="36" t="n"/>
      <c r="CZ600" s="36" t="n"/>
      <c r="DA600" s="36" t="n"/>
      <c r="DB600" s="36" t="n"/>
      <c r="DC600" s="36" t="n"/>
      <c r="DD600" s="36" t="n"/>
      <c r="DE600" s="36" t="n"/>
      <c r="DF600" s="36" t="n"/>
      <c r="DG600" s="36" t="n"/>
      <c r="DH600" s="36" t="n"/>
      <c r="DI600" s="36" t="n"/>
      <c r="DJ600" s="36" t="n"/>
      <c r="DK600" s="36" t="n"/>
      <c r="DL600" s="36" t="n"/>
      <c r="DM600" s="36" t="n"/>
      <c r="DN600" s="36" t="n"/>
      <c r="DO600" s="36" t="n"/>
      <c r="DP600" s="36" t="n"/>
      <c r="DQ600" s="36" t="n"/>
      <c r="DR600" s="36" t="n"/>
      <c r="DS600" s="36" t="n"/>
      <c r="DT600" s="36" t="n"/>
      <c r="DU600" s="36" t="n"/>
      <c r="DV600" s="36" t="n"/>
      <c r="DW600" s="36" t="n"/>
      <c r="DX600" s="36" t="n"/>
      <c r="DY600" s="36" t="n"/>
      <c r="DZ600" s="36" t="n"/>
      <c r="EA600" s="36" t="n"/>
      <c r="EB600" s="36" t="n"/>
      <c r="EC600" s="36" t="n"/>
      <c r="ED600" s="36" t="n"/>
      <c r="EE600" s="36" t="n"/>
      <c r="EF600" s="36" t="n"/>
      <c r="EG600" s="36" t="n"/>
      <c r="EH600" s="36" t="n"/>
      <c r="EI600" s="36" t="n"/>
      <c r="EJ600" s="36" t="n"/>
      <c r="EK600" s="36" t="n"/>
      <c r="EL600" s="36" t="n"/>
      <c r="EM600" s="36" t="n"/>
      <c r="EN600" s="36" t="n"/>
    </row>
    <row r="601">
      <c r="A601" s="36" t="n"/>
      <c r="B601" s="36" t="n"/>
      <c r="C601" s="144" t="n"/>
      <c r="D601" s="144" t="n"/>
      <c r="E601" s="135" t="n"/>
      <c r="F601" s="135" t="n"/>
      <c r="G601" s="135" t="n"/>
      <c r="H601" s="135" t="n"/>
      <c r="I601" s="135" t="n"/>
      <c r="J601" s="135" t="n"/>
      <c r="K601" s="135" t="n"/>
      <c r="L601" s="135" t="n"/>
      <c r="M601" s="135" t="n"/>
      <c r="N601" s="135" t="n"/>
      <c r="O601" s="135" t="n"/>
      <c r="P601" s="135" t="n"/>
      <c r="Q601" s="135" t="n"/>
      <c r="R601" s="135" t="n"/>
      <c r="S601" s="135" t="n"/>
      <c r="T601" s="135" t="n"/>
      <c r="U601" s="135" t="n"/>
      <c r="V601" s="135" t="n"/>
      <c r="W601" s="135" t="n"/>
      <c r="X601" s="135" t="n"/>
      <c r="Y601" s="135" t="n"/>
      <c r="Z601" s="135" t="n"/>
      <c r="AA601" s="135" t="n"/>
      <c r="AB601" s="135" t="n"/>
      <c r="AC601" s="135" t="n"/>
      <c r="AD601" s="135" t="n"/>
      <c r="AE601" s="135" t="n"/>
      <c r="AF601" s="135" t="n"/>
      <c r="AG601" s="135" t="n"/>
      <c r="AH601" s="135" t="n"/>
      <c r="AI601" s="135" t="n"/>
      <c r="AJ601" s="135" t="n"/>
      <c r="AK601" s="135" t="n"/>
      <c r="AL601" s="135" t="n"/>
      <c r="AM601" s="135" t="n"/>
      <c r="AN601" s="135" t="n"/>
      <c r="AO601" s="135" t="n"/>
      <c r="AP601" s="135" t="n"/>
      <c r="AQ601" s="135" t="n"/>
      <c r="AR601" s="135" t="n"/>
      <c r="AS601" s="135" t="n"/>
      <c r="AT601" s="135" t="n"/>
      <c r="AU601" s="135" t="n"/>
      <c r="AV601" s="135" t="n"/>
      <c r="AW601" s="135" t="n"/>
      <c r="AX601" s="135" t="n"/>
      <c r="AY601" s="135" t="n"/>
      <c r="AZ601" s="135" t="n"/>
      <c r="BA601" s="135" t="n"/>
      <c r="BB601" s="135" t="n"/>
      <c r="BC601" s="135" t="n"/>
      <c r="BD601" s="135" t="n"/>
      <c r="BE601" s="135" t="n"/>
      <c r="BF601" s="135" t="n"/>
      <c r="BG601" s="135" t="n"/>
      <c r="BH601" s="135" t="n"/>
      <c r="BI601" s="135" t="n"/>
      <c r="BJ601" s="135" t="n"/>
      <c r="BK601" s="135" t="n"/>
      <c r="BL601" s="135" t="n"/>
      <c r="BM601" s="135" t="n"/>
      <c r="BN601" s="135" t="n"/>
      <c r="BO601" s="135" t="n"/>
      <c r="BP601" s="135" t="n"/>
      <c r="BQ601" s="135" t="n"/>
      <c r="BR601" s="135" t="n"/>
      <c r="BS601" s="135" t="n"/>
      <c r="BT601" s="135" t="n"/>
      <c r="BU601" s="135" t="n"/>
      <c r="BV601" s="135" t="n"/>
      <c r="BW601" s="135" t="n"/>
      <c r="BX601" s="135" t="n"/>
      <c r="BY601" s="135" t="n"/>
      <c r="BZ601" s="135" t="n"/>
      <c r="CA601" s="135" t="n"/>
      <c r="CB601" s="135" t="n"/>
      <c r="CC601" s="135" t="n"/>
      <c r="CD601" s="135" t="n"/>
      <c r="CE601" s="135" t="n"/>
      <c r="CF601" s="135" t="n"/>
      <c r="CG601" s="135" t="n"/>
      <c r="CH601" s="135" t="n"/>
      <c r="CI601" s="135" t="n"/>
      <c r="CJ601" s="135" t="n"/>
      <c r="CK601" s="135" t="n"/>
      <c r="CL601" s="135" t="n"/>
      <c r="CM601" s="135" t="n"/>
      <c r="CN601" s="135" t="n"/>
      <c r="CO601" s="135" t="n"/>
      <c r="CP601" s="135" t="n"/>
      <c r="CQ601" s="135" t="n"/>
      <c r="CR601" s="135" t="n"/>
      <c r="CU601" s="36" t="n"/>
      <c r="CV601" s="36" t="n"/>
      <c r="CW601" s="36" t="n"/>
      <c r="CX601" s="36" t="n"/>
      <c r="CY601" s="36" t="n"/>
      <c r="CZ601" s="36" t="n"/>
      <c r="DA601" s="36" t="n"/>
      <c r="DB601" s="36" t="n"/>
      <c r="DC601" s="36" t="n"/>
      <c r="DD601" s="36" t="n"/>
      <c r="DE601" s="36" t="n"/>
      <c r="DF601" s="36" t="n"/>
      <c r="DG601" s="36" t="n"/>
      <c r="DH601" s="36" t="n"/>
      <c r="DI601" s="36" t="n"/>
      <c r="DJ601" s="36" t="n"/>
      <c r="DK601" s="36" t="n"/>
      <c r="DL601" s="36" t="n"/>
      <c r="DM601" s="36" t="n"/>
      <c r="DN601" s="36" t="n"/>
      <c r="DO601" s="36" t="n"/>
      <c r="DP601" s="36" t="n"/>
      <c r="DQ601" s="36" t="n"/>
      <c r="DR601" s="36" t="n"/>
      <c r="DS601" s="36" t="n"/>
      <c r="DT601" s="36" t="n"/>
      <c r="DU601" s="36" t="n"/>
      <c r="DV601" s="36" t="n"/>
      <c r="DW601" s="36" t="n"/>
      <c r="DX601" s="36" t="n"/>
      <c r="DY601" s="36" t="n"/>
      <c r="DZ601" s="36" t="n"/>
      <c r="EA601" s="36" t="n"/>
      <c r="EB601" s="36" t="n"/>
      <c r="EC601" s="36" t="n"/>
      <c r="ED601" s="36" t="n"/>
      <c r="EE601" s="36" t="n"/>
      <c r="EF601" s="36" t="n"/>
      <c r="EG601" s="36" t="n"/>
      <c r="EH601" s="36" t="n"/>
      <c r="EI601" s="36" t="n"/>
      <c r="EJ601" s="36" t="n"/>
      <c r="EK601" s="36" t="n"/>
      <c r="EL601" s="36" t="n"/>
      <c r="EM601" s="36" t="n"/>
      <c r="EN601" s="36" t="n"/>
    </row>
    <row r="602">
      <c r="A602" s="36" t="n"/>
      <c r="B602" s="36" t="n"/>
      <c r="C602" s="144" t="n"/>
      <c r="D602" s="144" t="n"/>
      <c r="E602" s="135" t="n"/>
      <c r="F602" s="135" t="n"/>
      <c r="G602" s="135" t="n"/>
      <c r="H602" s="135" t="n"/>
      <c r="I602" s="135" t="n"/>
      <c r="J602" s="135" t="n"/>
      <c r="K602" s="135" t="n"/>
      <c r="L602" s="135" t="n"/>
      <c r="M602" s="135" t="n"/>
      <c r="N602" s="135" t="n"/>
      <c r="O602" s="135" t="n"/>
      <c r="P602" s="135" t="n"/>
      <c r="Q602" s="135" t="n"/>
      <c r="R602" s="135" t="n"/>
      <c r="S602" s="135" t="n"/>
      <c r="T602" s="135" t="n"/>
      <c r="U602" s="135" t="n"/>
      <c r="V602" s="135" t="n"/>
      <c r="W602" s="135" t="n"/>
      <c r="X602" s="135" t="n"/>
      <c r="Y602" s="135" t="n"/>
      <c r="Z602" s="135" t="n"/>
      <c r="AA602" s="135" t="n"/>
      <c r="AB602" s="135" t="n"/>
      <c r="AC602" s="135" t="n"/>
      <c r="AD602" s="135" t="n"/>
      <c r="AE602" s="135" t="n"/>
      <c r="AF602" s="135" t="n"/>
      <c r="AG602" s="135" t="n"/>
      <c r="AH602" s="135" t="n"/>
      <c r="AI602" s="135" t="n"/>
      <c r="AJ602" s="135" t="n"/>
      <c r="AK602" s="135" t="n"/>
      <c r="AL602" s="135" t="n"/>
      <c r="AM602" s="135" t="n"/>
      <c r="AN602" s="135" t="n"/>
      <c r="AO602" s="135" t="n"/>
      <c r="AP602" s="135" t="n"/>
      <c r="AQ602" s="135" t="n"/>
      <c r="AR602" s="135" t="n"/>
      <c r="AS602" s="135" t="n"/>
      <c r="AT602" s="135" t="n"/>
      <c r="AU602" s="135" t="n"/>
      <c r="AV602" s="135" t="n"/>
      <c r="AW602" s="135" t="n"/>
      <c r="AX602" s="135" t="n"/>
      <c r="AY602" s="135" t="n"/>
      <c r="AZ602" s="135" t="n"/>
      <c r="BA602" s="135" t="n"/>
      <c r="BB602" s="135" t="n"/>
      <c r="BC602" s="135" t="n"/>
      <c r="BD602" s="135" t="n"/>
      <c r="BE602" s="135" t="n"/>
      <c r="BF602" s="135" t="n"/>
      <c r="BG602" s="135" t="n"/>
      <c r="BH602" s="135" t="n"/>
      <c r="BI602" s="135" t="n"/>
      <c r="BJ602" s="135" t="n"/>
      <c r="BK602" s="135" t="n"/>
      <c r="BL602" s="135" t="n"/>
      <c r="BM602" s="135" t="n"/>
      <c r="BN602" s="135" t="n"/>
      <c r="BO602" s="135" t="n"/>
      <c r="BP602" s="135" t="n"/>
      <c r="BQ602" s="135" t="n"/>
      <c r="BR602" s="135" t="n"/>
      <c r="BS602" s="135" t="n"/>
      <c r="BT602" s="135" t="n"/>
      <c r="BU602" s="135" t="n"/>
      <c r="BV602" s="135" t="n"/>
      <c r="BW602" s="135" t="n"/>
      <c r="BX602" s="135" t="n"/>
      <c r="BY602" s="135" t="n"/>
      <c r="BZ602" s="135" t="n"/>
      <c r="CA602" s="135" t="n"/>
      <c r="CB602" s="135" t="n"/>
      <c r="CC602" s="135" t="n"/>
      <c r="CD602" s="135" t="n"/>
      <c r="CE602" s="135" t="n"/>
      <c r="CF602" s="135" t="n"/>
      <c r="CG602" s="135" t="n"/>
      <c r="CH602" s="135" t="n"/>
      <c r="CI602" s="135" t="n"/>
      <c r="CJ602" s="135" t="n"/>
      <c r="CK602" s="135" t="n"/>
      <c r="CL602" s="135" t="n"/>
      <c r="CM602" s="135" t="n"/>
      <c r="CN602" s="135" t="n"/>
      <c r="CO602" s="135" t="n"/>
      <c r="CP602" s="135" t="n"/>
      <c r="CQ602" s="135" t="n"/>
      <c r="CR602" s="135" t="n"/>
      <c r="CU602" s="36" t="n"/>
      <c r="CV602" s="36" t="n"/>
      <c r="CW602" s="36" t="n"/>
      <c r="CX602" s="36" t="n"/>
      <c r="CY602" s="36" t="n"/>
      <c r="CZ602" s="36" t="n"/>
      <c r="DA602" s="36" t="n"/>
      <c r="DB602" s="36" t="n"/>
      <c r="DC602" s="36" t="n"/>
      <c r="DD602" s="36" t="n"/>
      <c r="DE602" s="36" t="n"/>
      <c r="DF602" s="36" t="n"/>
      <c r="DG602" s="36" t="n"/>
      <c r="DH602" s="36" t="n"/>
      <c r="DI602" s="36" t="n"/>
      <c r="DJ602" s="36" t="n"/>
      <c r="DK602" s="36" t="n"/>
      <c r="DL602" s="36" t="n"/>
      <c r="DM602" s="36" t="n"/>
      <c r="DN602" s="36" t="n"/>
      <c r="DO602" s="36" t="n"/>
      <c r="DP602" s="36" t="n"/>
      <c r="DQ602" s="36" t="n"/>
      <c r="DR602" s="36" t="n"/>
      <c r="DS602" s="36" t="n"/>
      <c r="DT602" s="36" t="n"/>
      <c r="DU602" s="36" t="n"/>
      <c r="DV602" s="36" t="n"/>
      <c r="DW602" s="36" t="n"/>
      <c r="DX602" s="36" t="n"/>
      <c r="DY602" s="36" t="n"/>
      <c r="DZ602" s="36" t="n"/>
      <c r="EA602" s="36" t="n"/>
      <c r="EB602" s="36" t="n"/>
      <c r="EC602" s="36" t="n"/>
      <c r="ED602" s="36" t="n"/>
      <c r="EE602" s="36" t="n"/>
      <c r="EF602" s="36" t="n"/>
      <c r="EG602" s="36" t="n"/>
      <c r="EH602" s="36" t="n"/>
      <c r="EI602" s="36" t="n"/>
      <c r="EJ602" s="36" t="n"/>
      <c r="EK602" s="36" t="n"/>
      <c r="EL602" s="36" t="n"/>
      <c r="EM602" s="36" t="n"/>
      <c r="EN602" s="36" t="n"/>
    </row>
    <row r="603">
      <c r="A603" s="36" t="n"/>
      <c r="B603" s="36" t="n"/>
      <c r="C603" s="144" t="n"/>
      <c r="D603" s="144" t="n"/>
      <c r="E603" s="135" t="n"/>
      <c r="F603" s="135" t="n"/>
      <c r="G603" s="135" t="n"/>
      <c r="H603" s="135" t="n"/>
      <c r="I603" s="135" t="n"/>
      <c r="J603" s="135" t="n"/>
      <c r="K603" s="135" t="n"/>
      <c r="L603" s="135" t="n"/>
      <c r="M603" s="135" t="n"/>
      <c r="N603" s="135" t="n"/>
      <c r="O603" s="135" t="n"/>
      <c r="P603" s="135" t="n"/>
      <c r="Q603" s="135" t="n"/>
      <c r="R603" s="135" t="n"/>
      <c r="S603" s="135" t="n"/>
      <c r="T603" s="135" t="n"/>
      <c r="U603" s="135" t="n"/>
      <c r="V603" s="135" t="n"/>
      <c r="W603" s="135" t="n"/>
      <c r="X603" s="135" t="n"/>
      <c r="Y603" s="135" t="n"/>
      <c r="Z603" s="135" t="n"/>
      <c r="AA603" s="135" t="n"/>
      <c r="AB603" s="135" t="n"/>
      <c r="AC603" s="135" t="n"/>
      <c r="AD603" s="135" t="n"/>
      <c r="AE603" s="135" t="n"/>
      <c r="AF603" s="135" t="n"/>
      <c r="AG603" s="135" t="n"/>
      <c r="AH603" s="135" t="n"/>
      <c r="AI603" s="135" t="n"/>
      <c r="AJ603" s="135" t="n"/>
      <c r="AK603" s="135" t="n"/>
      <c r="AL603" s="135" t="n"/>
      <c r="AM603" s="135" t="n"/>
      <c r="AN603" s="135" t="n"/>
      <c r="AO603" s="135" t="n"/>
      <c r="AP603" s="135" t="n"/>
      <c r="AQ603" s="135" t="n"/>
      <c r="AR603" s="135" t="n"/>
      <c r="AS603" s="135" t="n"/>
      <c r="AT603" s="135" t="n"/>
      <c r="AU603" s="135" t="n"/>
      <c r="AV603" s="135" t="n"/>
      <c r="AW603" s="135" t="n"/>
      <c r="AX603" s="135" t="n"/>
      <c r="AY603" s="135" t="n"/>
      <c r="AZ603" s="135" t="n"/>
      <c r="BA603" s="135" t="n"/>
      <c r="BB603" s="135" t="n"/>
      <c r="BC603" s="135" t="n"/>
      <c r="BD603" s="135" t="n"/>
      <c r="BE603" s="135" t="n"/>
      <c r="BF603" s="135" t="n"/>
      <c r="BG603" s="135" t="n"/>
      <c r="BH603" s="135" t="n"/>
      <c r="BI603" s="135" t="n"/>
      <c r="BJ603" s="135" t="n"/>
      <c r="BK603" s="135" t="n"/>
      <c r="BL603" s="135" t="n"/>
      <c r="BM603" s="135" t="n"/>
      <c r="BN603" s="135" t="n"/>
      <c r="BO603" s="135" t="n"/>
      <c r="BP603" s="135" t="n"/>
      <c r="BQ603" s="135" t="n"/>
      <c r="BR603" s="135" t="n"/>
      <c r="BS603" s="135" t="n"/>
      <c r="BT603" s="135" t="n"/>
      <c r="BU603" s="135" t="n"/>
      <c r="BV603" s="135" t="n"/>
      <c r="BW603" s="135" t="n"/>
      <c r="BX603" s="135" t="n"/>
      <c r="BY603" s="135" t="n"/>
      <c r="BZ603" s="135" t="n"/>
      <c r="CA603" s="135" t="n"/>
      <c r="CB603" s="135" t="n"/>
      <c r="CC603" s="135" t="n"/>
      <c r="CD603" s="135" t="n"/>
      <c r="CE603" s="135" t="n"/>
      <c r="CF603" s="135" t="n"/>
      <c r="CG603" s="135" t="n"/>
      <c r="CH603" s="135" t="n"/>
      <c r="CI603" s="135" t="n"/>
      <c r="CJ603" s="135" t="n"/>
      <c r="CK603" s="135" t="n"/>
      <c r="CL603" s="135" t="n"/>
      <c r="CM603" s="135" t="n"/>
      <c r="CN603" s="135" t="n"/>
      <c r="CO603" s="135" t="n"/>
      <c r="CP603" s="135" t="n"/>
      <c r="CQ603" s="135" t="n"/>
      <c r="CR603" s="135" t="n"/>
      <c r="CU603" s="36" t="n"/>
      <c r="CV603" s="36" t="n"/>
      <c r="CW603" s="36" t="n"/>
      <c r="CX603" s="36" t="n"/>
      <c r="CY603" s="36" t="n"/>
      <c r="CZ603" s="36" t="n"/>
      <c r="DA603" s="36" t="n"/>
      <c r="DB603" s="36" t="n"/>
      <c r="DC603" s="36" t="n"/>
      <c r="DD603" s="36" t="n"/>
      <c r="DE603" s="36" t="n"/>
      <c r="DF603" s="36" t="n"/>
      <c r="DG603" s="36" t="n"/>
      <c r="DH603" s="36" t="n"/>
      <c r="DI603" s="36" t="n"/>
      <c r="DJ603" s="36" t="n"/>
      <c r="DK603" s="36" t="n"/>
      <c r="DL603" s="36" t="n"/>
      <c r="DM603" s="36" t="n"/>
      <c r="DN603" s="36" t="n"/>
      <c r="DO603" s="36" t="n"/>
      <c r="DP603" s="36" t="n"/>
      <c r="DQ603" s="36" t="n"/>
      <c r="DR603" s="36" t="n"/>
      <c r="DS603" s="36" t="n"/>
      <c r="DT603" s="36" t="n"/>
      <c r="DU603" s="36" t="n"/>
      <c r="DV603" s="36" t="n"/>
      <c r="DW603" s="36" t="n"/>
      <c r="DX603" s="36" t="n"/>
      <c r="DY603" s="36" t="n"/>
      <c r="DZ603" s="36" t="n"/>
      <c r="EA603" s="36" t="n"/>
      <c r="EB603" s="36" t="n"/>
      <c r="EC603" s="36" t="n"/>
      <c r="ED603" s="36" t="n"/>
      <c r="EE603" s="36" t="n"/>
      <c r="EF603" s="36" t="n"/>
      <c r="EG603" s="36" t="n"/>
      <c r="EH603" s="36" t="n"/>
      <c r="EI603" s="36" t="n"/>
      <c r="EJ603" s="36" t="n"/>
      <c r="EK603" s="36" t="n"/>
      <c r="EL603" s="36" t="n"/>
      <c r="EM603" s="36" t="n"/>
      <c r="EN603" s="36" t="n"/>
    </row>
    <row r="604">
      <c r="A604" s="36" t="n"/>
      <c r="B604" s="36" t="n"/>
      <c r="C604" s="144" t="n"/>
      <c r="D604" s="144" t="n"/>
      <c r="E604" s="135" t="n"/>
      <c r="F604" s="135" t="n"/>
      <c r="G604" s="135" t="n"/>
      <c r="H604" s="135" t="n"/>
      <c r="I604" s="135" t="n"/>
      <c r="J604" s="135" t="n"/>
      <c r="K604" s="135" t="n"/>
      <c r="L604" s="135" t="n"/>
      <c r="M604" s="135" t="n"/>
      <c r="N604" s="135" t="n"/>
      <c r="O604" s="135" t="n"/>
      <c r="P604" s="135" t="n"/>
      <c r="Q604" s="135" t="n"/>
      <c r="R604" s="135" t="n"/>
      <c r="S604" s="135" t="n"/>
      <c r="T604" s="135" t="n"/>
      <c r="U604" s="135" t="n"/>
      <c r="V604" s="135" t="n"/>
      <c r="W604" s="135" t="n"/>
      <c r="X604" s="135" t="n"/>
      <c r="Y604" s="135" t="n"/>
      <c r="Z604" s="135" t="n"/>
      <c r="AA604" s="135" t="n"/>
      <c r="AB604" s="135" t="n"/>
      <c r="AC604" s="135" t="n"/>
      <c r="AD604" s="135" t="n"/>
      <c r="AE604" s="135" t="n"/>
      <c r="AF604" s="135" t="n"/>
      <c r="AG604" s="135" t="n"/>
      <c r="AH604" s="135" t="n"/>
      <c r="AI604" s="135" t="n"/>
      <c r="AJ604" s="135" t="n"/>
      <c r="AK604" s="135" t="n"/>
      <c r="AL604" s="135" t="n"/>
      <c r="AM604" s="135" t="n"/>
      <c r="AN604" s="135" t="n"/>
      <c r="AO604" s="135" t="n"/>
      <c r="AP604" s="135" t="n"/>
      <c r="AQ604" s="135" t="n"/>
      <c r="AR604" s="135" t="n"/>
      <c r="AS604" s="135" t="n"/>
      <c r="AT604" s="135" t="n"/>
      <c r="AU604" s="135" t="n"/>
      <c r="AV604" s="135" t="n"/>
      <c r="AW604" s="135" t="n"/>
      <c r="AX604" s="135" t="n"/>
      <c r="AY604" s="135" t="n"/>
      <c r="AZ604" s="135" t="n"/>
      <c r="BA604" s="135" t="n"/>
      <c r="BB604" s="135" t="n"/>
      <c r="BC604" s="135" t="n"/>
      <c r="BD604" s="135" t="n"/>
      <c r="BE604" s="135" t="n"/>
      <c r="BF604" s="135" t="n"/>
      <c r="BG604" s="135" t="n"/>
      <c r="BH604" s="135" t="n"/>
      <c r="BI604" s="135" t="n"/>
      <c r="BJ604" s="135" t="n"/>
      <c r="BK604" s="135" t="n"/>
      <c r="BL604" s="135" t="n"/>
      <c r="BM604" s="135" t="n"/>
      <c r="BN604" s="135" t="n"/>
      <c r="BO604" s="135" t="n"/>
      <c r="BP604" s="135" t="n"/>
      <c r="BQ604" s="135" t="n"/>
      <c r="BR604" s="135" t="n"/>
      <c r="BS604" s="135" t="n"/>
      <c r="BT604" s="135" t="n"/>
      <c r="BU604" s="135" t="n"/>
      <c r="BV604" s="135" t="n"/>
      <c r="BW604" s="135" t="n"/>
      <c r="BX604" s="135" t="n"/>
      <c r="BY604" s="135" t="n"/>
      <c r="BZ604" s="135" t="n"/>
      <c r="CA604" s="135" t="n"/>
      <c r="CB604" s="135" t="n"/>
      <c r="CC604" s="135" t="n"/>
      <c r="CD604" s="135" t="n"/>
      <c r="CE604" s="135" t="n"/>
      <c r="CF604" s="135" t="n"/>
      <c r="CG604" s="135" t="n"/>
      <c r="CH604" s="135" t="n"/>
      <c r="CI604" s="135" t="n"/>
      <c r="CJ604" s="135" t="n"/>
      <c r="CK604" s="135" t="n"/>
      <c r="CL604" s="135" t="n"/>
      <c r="CM604" s="135" t="n"/>
      <c r="CN604" s="135" t="n"/>
      <c r="CO604" s="135" t="n"/>
      <c r="CP604" s="135" t="n"/>
      <c r="CQ604" s="135" t="n"/>
      <c r="CR604" s="135" t="n"/>
      <c r="CU604" s="36" t="n"/>
      <c r="CV604" s="36" t="n"/>
      <c r="CW604" s="36" t="n"/>
      <c r="CX604" s="36" t="n"/>
      <c r="CY604" s="36" t="n"/>
      <c r="CZ604" s="36" t="n"/>
      <c r="DA604" s="36" t="n"/>
      <c r="DB604" s="36" t="n"/>
      <c r="DC604" s="36" t="n"/>
      <c r="DD604" s="36" t="n"/>
      <c r="DE604" s="36" t="n"/>
      <c r="DF604" s="36" t="n"/>
      <c r="DG604" s="36" t="n"/>
      <c r="DH604" s="36" t="n"/>
      <c r="DI604" s="36" t="n"/>
      <c r="DJ604" s="36" t="n"/>
      <c r="DK604" s="36" t="n"/>
      <c r="DL604" s="36" t="n"/>
      <c r="DM604" s="36" t="n"/>
      <c r="DN604" s="36" t="n"/>
      <c r="DO604" s="36" t="n"/>
      <c r="DP604" s="36" t="n"/>
      <c r="DQ604" s="36" t="n"/>
      <c r="DR604" s="36" t="n"/>
      <c r="DS604" s="36" t="n"/>
      <c r="DT604" s="36" t="n"/>
      <c r="DU604" s="36" t="n"/>
      <c r="DV604" s="36" t="n"/>
      <c r="DW604" s="36" t="n"/>
      <c r="DX604" s="36" t="n"/>
      <c r="DY604" s="36" t="n"/>
      <c r="DZ604" s="36" t="n"/>
      <c r="EA604" s="36" t="n"/>
      <c r="EB604" s="36" t="n"/>
      <c r="EC604" s="36" t="n"/>
      <c r="ED604" s="36" t="n"/>
      <c r="EE604" s="36" t="n"/>
      <c r="EF604" s="36" t="n"/>
      <c r="EG604" s="36" t="n"/>
      <c r="EH604" s="36" t="n"/>
      <c r="EI604" s="36" t="n"/>
      <c r="EJ604" s="36" t="n"/>
      <c r="EK604" s="36" t="n"/>
      <c r="EL604" s="36" t="n"/>
      <c r="EM604" s="36" t="n"/>
      <c r="EN604" s="36" t="n"/>
    </row>
    <row r="605">
      <c r="A605" s="36" t="n"/>
      <c r="B605" s="36" t="n"/>
      <c r="C605" s="144" t="n"/>
      <c r="D605" s="144" t="n"/>
      <c r="E605" s="135" t="n"/>
      <c r="F605" s="135" t="n"/>
      <c r="G605" s="135" t="n"/>
      <c r="H605" s="135" t="n"/>
      <c r="I605" s="135" t="n"/>
      <c r="J605" s="135" t="n"/>
      <c r="K605" s="135" t="n"/>
      <c r="L605" s="135" t="n"/>
      <c r="M605" s="135" t="n"/>
      <c r="N605" s="135" t="n"/>
      <c r="O605" s="135" t="n"/>
      <c r="P605" s="135" t="n"/>
      <c r="Q605" s="135" t="n"/>
      <c r="R605" s="135" t="n"/>
      <c r="S605" s="135" t="n"/>
      <c r="T605" s="135" t="n"/>
      <c r="U605" s="135" t="n"/>
      <c r="V605" s="135" t="n"/>
      <c r="W605" s="135" t="n"/>
      <c r="X605" s="135" t="n"/>
      <c r="Y605" s="135" t="n"/>
      <c r="Z605" s="135" t="n"/>
      <c r="AA605" s="135" t="n"/>
      <c r="AB605" s="135" t="n"/>
      <c r="AC605" s="135" t="n"/>
      <c r="AD605" s="135" t="n"/>
      <c r="AE605" s="135" t="n"/>
      <c r="AF605" s="135" t="n"/>
      <c r="AG605" s="135" t="n"/>
      <c r="AH605" s="135" t="n"/>
      <c r="AI605" s="135" t="n"/>
      <c r="AJ605" s="135" t="n"/>
      <c r="AK605" s="135" t="n"/>
      <c r="AL605" s="135" t="n"/>
      <c r="AM605" s="135" t="n"/>
      <c r="AN605" s="135" t="n"/>
      <c r="AO605" s="135" t="n"/>
      <c r="AP605" s="135" t="n"/>
      <c r="AQ605" s="135" t="n"/>
      <c r="AR605" s="135" t="n"/>
      <c r="AS605" s="135" t="n"/>
      <c r="AT605" s="135" t="n"/>
      <c r="AU605" s="135" t="n"/>
      <c r="AV605" s="135" t="n"/>
      <c r="AW605" s="135" t="n"/>
      <c r="AX605" s="135" t="n"/>
      <c r="AY605" s="135" t="n"/>
      <c r="AZ605" s="135" t="n"/>
      <c r="BA605" s="135" t="n"/>
      <c r="BB605" s="135" t="n"/>
      <c r="BC605" s="135" t="n"/>
      <c r="BD605" s="135" t="n"/>
      <c r="BE605" s="135" t="n"/>
      <c r="BF605" s="135" t="n"/>
      <c r="BG605" s="135" t="n"/>
      <c r="BH605" s="135" t="n"/>
      <c r="BI605" s="135" t="n"/>
      <c r="BJ605" s="135" t="n"/>
      <c r="BK605" s="135" t="n"/>
      <c r="BL605" s="135" t="n"/>
      <c r="BM605" s="135" t="n"/>
      <c r="BN605" s="135" t="n"/>
      <c r="BO605" s="135" t="n"/>
      <c r="BP605" s="135" t="n"/>
      <c r="BQ605" s="135" t="n"/>
      <c r="BR605" s="135" t="n"/>
      <c r="BS605" s="135" t="n"/>
      <c r="BT605" s="135" t="n"/>
      <c r="BU605" s="135" t="n"/>
      <c r="BV605" s="135" t="n"/>
      <c r="BW605" s="135" t="n"/>
      <c r="BX605" s="135" t="n"/>
      <c r="BY605" s="135" t="n"/>
      <c r="BZ605" s="135" t="n"/>
      <c r="CA605" s="135" t="n"/>
      <c r="CB605" s="135" t="n"/>
      <c r="CC605" s="135" t="n"/>
      <c r="CD605" s="135" t="n"/>
      <c r="CE605" s="135" t="n"/>
      <c r="CF605" s="135" t="n"/>
      <c r="CG605" s="135" t="n"/>
      <c r="CH605" s="135" t="n"/>
      <c r="CI605" s="135" t="n"/>
      <c r="CJ605" s="135" t="n"/>
      <c r="CK605" s="135" t="n"/>
      <c r="CL605" s="135" t="n"/>
      <c r="CM605" s="135" t="n"/>
      <c r="CN605" s="135" t="n"/>
      <c r="CO605" s="135" t="n"/>
      <c r="CP605" s="135" t="n"/>
      <c r="CQ605" s="135" t="n"/>
      <c r="CR605" s="135" t="n"/>
      <c r="CU605" s="36" t="n"/>
      <c r="CV605" s="36" t="n"/>
      <c r="CW605" s="36" t="n"/>
      <c r="CX605" s="36" t="n"/>
      <c r="CY605" s="36" t="n"/>
      <c r="CZ605" s="36" t="n"/>
      <c r="DA605" s="36" t="n"/>
      <c r="DB605" s="36" t="n"/>
      <c r="DC605" s="36" t="n"/>
      <c r="DD605" s="36" t="n"/>
      <c r="DE605" s="36" t="n"/>
      <c r="DF605" s="36" t="n"/>
      <c r="DG605" s="36" t="n"/>
      <c r="DH605" s="36" t="n"/>
      <c r="DI605" s="36" t="n"/>
      <c r="DJ605" s="36" t="n"/>
      <c r="DK605" s="36" t="n"/>
      <c r="DL605" s="36" t="n"/>
      <c r="DM605" s="36" t="n"/>
      <c r="DN605" s="36" t="n"/>
      <c r="DO605" s="36" t="n"/>
      <c r="DP605" s="36" t="n"/>
      <c r="DQ605" s="36" t="n"/>
      <c r="DR605" s="36" t="n"/>
      <c r="DS605" s="36" t="n"/>
      <c r="DT605" s="36" t="n"/>
      <c r="DU605" s="36" t="n"/>
      <c r="DV605" s="36" t="n"/>
      <c r="DW605" s="36" t="n"/>
      <c r="DX605" s="36" t="n"/>
      <c r="DY605" s="36" t="n"/>
      <c r="DZ605" s="36" t="n"/>
      <c r="EA605" s="36" t="n"/>
      <c r="EB605" s="36" t="n"/>
      <c r="EC605" s="36" t="n"/>
      <c r="ED605" s="36" t="n"/>
      <c r="EE605" s="36" t="n"/>
      <c r="EF605" s="36" t="n"/>
      <c r="EG605" s="36" t="n"/>
      <c r="EH605" s="36" t="n"/>
      <c r="EI605" s="36" t="n"/>
      <c r="EJ605" s="36" t="n"/>
      <c r="EK605" s="36" t="n"/>
      <c r="EL605" s="36" t="n"/>
      <c r="EM605" s="36" t="n"/>
      <c r="EN605" s="36" t="n"/>
    </row>
    <row r="606">
      <c r="A606" s="36" t="n"/>
      <c r="B606" s="36" t="n"/>
      <c r="C606" s="144" t="n"/>
      <c r="D606" s="144" t="n"/>
      <c r="E606" s="135" t="n"/>
      <c r="F606" s="135" t="n"/>
      <c r="G606" s="135" t="n"/>
      <c r="H606" s="135" t="n"/>
      <c r="I606" s="135" t="n"/>
      <c r="J606" s="135" t="n"/>
      <c r="K606" s="135" t="n"/>
      <c r="L606" s="135" t="n"/>
      <c r="M606" s="135" t="n"/>
      <c r="N606" s="135" t="n"/>
      <c r="O606" s="135" t="n"/>
      <c r="P606" s="135" t="n"/>
      <c r="Q606" s="135" t="n"/>
      <c r="R606" s="135" t="n"/>
      <c r="S606" s="135" t="n"/>
      <c r="T606" s="135" t="n"/>
      <c r="U606" s="135" t="n"/>
      <c r="V606" s="135" t="n"/>
      <c r="W606" s="135" t="n"/>
      <c r="X606" s="135" t="n"/>
      <c r="Y606" s="135" t="n"/>
      <c r="Z606" s="135" t="n"/>
      <c r="AA606" s="135" t="n"/>
      <c r="AB606" s="135" t="n"/>
      <c r="AC606" s="135" t="n"/>
      <c r="AD606" s="135" t="n"/>
      <c r="AE606" s="135" t="n"/>
      <c r="AF606" s="135" t="n"/>
      <c r="AG606" s="135" t="n"/>
      <c r="AH606" s="135" t="n"/>
      <c r="AI606" s="135" t="n"/>
      <c r="AJ606" s="135" t="n"/>
      <c r="AK606" s="135" t="n"/>
      <c r="AL606" s="135" t="n"/>
      <c r="AM606" s="135" t="n"/>
      <c r="AN606" s="135" t="n"/>
      <c r="AO606" s="135" t="n"/>
      <c r="AP606" s="135" t="n"/>
      <c r="AQ606" s="135" t="n"/>
      <c r="AR606" s="135" t="n"/>
      <c r="AS606" s="135" t="n"/>
      <c r="AT606" s="135" t="n"/>
      <c r="AU606" s="135" t="n"/>
      <c r="AV606" s="135" t="n"/>
      <c r="AW606" s="135" t="n"/>
      <c r="AX606" s="135" t="n"/>
      <c r="AY606" s="135" t="n"/>
      <c r="AZ606" s="135" t="n"/>
      <c r="BA606" s="135" t="n"/>
      <c r="BB606" s="135" t="n"/>
      <c r="BC606" s="135" t="n"/>
      <c r="BD606" s="135" t="n"/>
      <c r="BE606" s="135" t="n"/>
      <c r="BF606" s="135" t="n"/>
      <c r="BG606" s="135" t="n"/>
      <c r="BH606" s="135" t="n"/>
      <c r="BI606" s="135" t="n"/>
      <c r="BJ606" s="135" t="n"/>
      <c r="BK606" s="135" t="n"/>
      <c r="BL606" s="135" t="n"/>
      <c r="BM606" s="135" t="n"/>
      <c r="BN606" s="135" t="n"/>
      <c r="BO606" s="135" t="n"/>
      <c r="BP606" s="135" t="n"/>
      <c r="BQ606" s="135" t="n"/>
      <c r="BR606" s="135" t="n"/>
      <c r="BS606" s="135" t="n"/>
      <c r="BT606" s="135" t="n"/>
      <c r="BU606" s="135" t="n"/>
      <c r="BV606" s="135" t="n"/>
      <c r="BW606" s="135" t="n"/>
      <c r="BX606" s="135" t="n"/>
      <c r="BY606" s="135" t="n"/>
      <c r="BZ606" s="135" t="n"/>
      <c r="CA606" s="135" t="n"/>
      <c r="CB606" s="135" t="n"/>
      <c r="CC606" s="135" t="n"/>
      <c r="CD606" s="135" t="n"/>
      <c r="CE606" s="135" t="n"/>
      <c r="CF606" s="135" t="n"/>
      <c r="CG606" s="135" t="n"/>
      <c r="CH606" s="135" t="n"/>
      <c r="CI606" s="135" t="n"/>
      <c r="CJ606" s="135" t="n"/>
      <c r="CK606" s="135" t="n"/>
      <c r="CL606" s="135" t="n"/>
      <c r="CM606" s="135" t="n"/>
      <c r="CN606" s="135" t="n"/>
      <c r="CO606" s="135" t="n"/>
      <c r="CP606" s="135" t="n"/>
      <c r="CQ606" s="135" t="n"/>
      <c r="CR606" s="135" t="n"/>
      <c r="CU606" s="36" t="n"/>
      <c r="CV606" s="36" t="n"/>
      <c r="CW606" s="36" t="n"/>
      <c r="CX606" s="36" t="n"/>
      <c r="CY606" s="36" t="n"/>
      <c r="CZ606" s="36" t="n"/>
      <c r="DA606" s="36" t="n"/>
      <c r="DB606" s="36" t="n"/>
      <c r="DC606" s="36" t="n"/>
      <c r="DD606" s="36" t="n"/>
      <c r="DE606" s="36" t="n"/>
      <c r="DF606" s="36" t="n"/>
      <c r="DG606" s="36" t="n"/>
      <c r="DH606" s="36" t="n"/>
      <c r="DI606" s="36" t="n"/>
      <c r="DJ606" s="36" t="n"/>
      <c r="DK606" s="36" t="n"/>
      <c r="DL606" s="36" t="n"/>
      <c r="DM606" s="36" t="n"/>
      <c r="DN606" s="36" t="n"/>
      <c r="DO606" s="36" t="n"/>
      <c r="DP606" s="36" t="n"/>
      <c r="DQ606" s="36" t="n"/>
      <c r="DR606" s="36" t="n"/>
      <c r="DS606" s="36" t="n"/>
      <c r="DT606" s="36" t="n"/>
      <c r="DU606" s="36" t="n"/>
      <c r="DV606" s="36" t="n"/>
      <c r="DW606" s="36" t="n"/>
      <c r="DX606" s="36" t="n"/>
      <c r="DY606" s="36" t="n"/>
      <c r="DZ606" s="36" t="n"/>
      <c r="EA606" s="36" t="n"/>
      <c r="EB606" s="36" t="n"/>
      <c r="EC606" s="36" t="n"/>
      <c r="ED606" s="36" t="n"/>
      <c r="EE606" s="36" t="n"/>
      <c r="EF606" s="36" t="n"/>
      <c r="EG606" s="36" t="n"/>
      <c r="EH606" s="36" t="n"/>
      <c r="EI606" s="36" t="n"/>
      <c r="EJ606" s="36" t="n"/>
      <c r="EK606" s="36" t="n"/>
      <c r="EL606" s="36" t="n"/>
      <c r="EM606" s="36" t="n"/>
      <c r="EN606" s="36" t="n"/>
    </row>
    <row r="607">
      <c r="A607" s="36" t="n"/>
      <c r="B607" s="36" t="n"/>
      <c r="C607" s="144" t="n"/>
      <c r="D607" s="144" t="n"/>
      <c r="E607" s="135" t="n"/>
      <c r="F607" s="135" t="n"/>
      <c r="G607" s="135" t="n"/>
      <c r="H607" s="135" t="n"/>
      <c r="I607" s="135" t="n"/>
      <c r="J607" s="135" t="n"/>
      <c r="K607" s="135" t="n"/>
      <c r="L607" s="135" t="n"/>
      <c r="M607" s="135" t="n"/>
      <c r="N607" s="135" t="n"/>
      <c r="O607" s="135" t="n"/>
      <c r="P607" s="135" t="n"/>
      <c r="Q607" s="135" t="n"/>
      <c r="R607" s="135" t="n"/>
      <c r="S607" s="135" t="n"/>
      <c r="T607" s="135" t="n"/>
      <c r="U607" s="135" t="n"/>
      <c r="V607" s="135" t="n"/>
      <c r="W607" s="135" t="n"/>
      <c r="X607" s="135" t="n"/>
      <c r="Y607" s="135" t="n"/>
      <c r="Z607" s="135" t="n"/>
      <c r="AA607" s="135" t="n"/>
      <c r="AB607" s="135" t="n"/>
      <c r="AC607" s="135" t="n"/>
      <c r="AD607" s="135" t="n"/>
      <c r="AE607" s="135" t="n"/>
      <c r="AF607" s="135" t="n"/>
      <c r="AG607" s="135" t="n"/>
      <c r="AH607" s="135" t="n"/>
      <c r="AI607" s="135" t="n"/>
      <c r="AJ607" s="135" t="n"/>
      <c r="AK607" s="135" t="n"/>
      <c r="AL607" s="135" t="n"/>
      <c r="AM607" s="135" t="n"/>
      <c r="AN607" s="135" t="n"/>
      <c r="AO607" s="135" t="n"/>
      <c r="AP607" s="135" t="n"/>
      <c r="AQ607" s="135" t="n"/>
      <c r="AR607" s="135" t="n"/>
      <c r="AS607" s="135" t="n"/>
      <c r="AT607" s="135" t="n"/>
      <c r="AU607" s="135" t="n"/>
      <c r="AV607" s="135" t="n"/>
      <c r="AW607" s="135" t="n"/>
      <c r="AX607" s="135" t="n"/>
      <c r="AY607" s="135" t="n"/>
      <c r="AZ607" s="135" t="n"/>
      <c r="BA607" s="135" t="n"/>
      <c r="BB607" s="135" t="n"/>
      <c r="BC607" s="135" t="n"/>
      <c r="BD607" s="135" t="n"/>
      <c r="BE607" s="135" t="n"/>
      <c r="BF607" s="135" t="n"/>
      <c r="BG607" s="135" t="n"/>
      <c r="BH607" s="135" t="n"/>
      <c r="BI607" s="135" t="n"/>
      <c r="BJ607" s="135" t="n"/>
      <c r="BK607" s="135" t="n"/>
      <c r="BL607" s="135" t="n"/>
      <c r="BM607" s="135" t="n"/>
      <c r="BN607" s="135" t="n"/>
      <c r="BO607" s="135" t="n"/>
      <c r="BP607" s="135" t="n"/>
      <c r="BQ607" s="135" t="n"/>
      <c r="BR607" s="135" t="n"/>
      <c r="BS607" s="135" t="n"/>
      <c r="BT607" s="135" t="n"/>
      <c r="BU607" s="135" t="n"/>
      <c r="BV607" s="135" t="n"/>
      <c r="BW607" s="135" t="n"/>
      <c r="BX607" s="135" t="n"/>
      <c r="BY607" s="135" t="n"/>
      <c r="BZ607" s="135" t="n"/>
      <c r="CA607" s="135" t="n"/>
      <c r="CB607" s="135" t="n"/>
      <c r="CC607" s="135" t="n"/>
      <c r="CD607" s="135" t="n"/>
      <c r="CE607" s="135" t="n"/>
      <c r="CF607" s="135" t="n"/>
      <c r="CG607" s="135" t="n"/>
      <c r="CH607" s="135" t="n"/>
      <c r="CI607" s="135" t="n"/>
      <c r="CJ607" s="135" t="n"/>
      <c r="CK607" s="135" t="n"/>
      <c r="CL607" s="135" t="n"/>
      <c r="CM607" s="135" t="n"/>
      <c r="CN607" s="135" t="n"/>
      <c r="CO607" s="135" t="n"/>
      <c r="CP607" s="135" t="n"/>
      <c r="CQ607" s="135" t="n"/>
      <c r="CR607" s="135" t="n"/>
      <c r="CU607" s="36" t="n"/>
      <c r="CV607" s="36" t="n"/>
      <c r="CW607" s="36" t="n"/>
      <c r="CX607" s="36" t="n"/>
      <c r="CY607" s="36" t="n"/>
      <c r="CZ607" s="36" t="n"/>
      <c r="DA607" s="36" t="n"/>
      <c r="DB607" s="36" t="n"/>
      <c r="DC607" s="36" t="n"/>
      <c r="DD607" s="36" t="n"/>
      <c r="DE607" s="36" t="n"/>
      <c r="DF607" s="36" t="n"/>
      <c r="DG607" s="36" t="n"/>
      <c r="DH607" s="36" t="n"/>
      <c r="DI607" s="36" t="n"/>
      <c r="DJ607" s="36" t="n"/>
      <c r="DK607" s="36" t="n"/>
      <c r="DL607" s="36" t="n"/>
      <c r="DM607" s="36" t="n"/>
      <c r="DN607" s="36" t="n"/>
      <c r="DO607" s="36" t="n"/>
      <c r="DP607" s="36" t="n"/>
      <c r="DQ607" s="36" t="n"/>
      <c r="DR607" s="36" t="n"/>
      <c r="DS607" s="36" t="n"/>
      <c r="DT607" s="36" t="n"/>
      <c r="DU607" s="36" t="n"/>
      <c r="DV607" s="36" t="n"/>
      <c r="DW607" s="36" t="n"/>
      <c r="DX607" s="36" t="n"/>
      <c r="DY607" s="36" t="n"/>
      <c r="DZ607" s="36" t="n"/>
      <c r="EA607" s="36" t="n"/>
      <c r="EB607" s="36" t="n"/>
      <c r="EC607" s="36" t="n"/>
      <c r="ED607" s="36" t="n"/>
      <c r="EE607" s="36" t="n"/>
      <c r="EF607" s="36" t="n"/>
      <c r="EG607" s="36" t="n"/>
      <c r="EH607" s="36" t="n"/>
      <c r="EI607" s="36" t="n"/>
      <c r="EJ607" s="36" t="n"/>
      <c r="EK607" s="36" t="n"/>
      <c r="EL607" s="36" t="n"/>
      <c r="EM607" s="36" t="n"/>
      <c r="EN607" s="36" t="n"/>
    </row>
    <row r="608">
      <c r="A608" s="36" t="n"/>
      <c r="B608" s="36" t="n"/>
      <c r="C608" s="144" t="n"/>
      <c r="D608" s="144" t="n"/>
      <c r="E608" s="135" t="n"/>
      <c r="F608" s="135" t="n"/>
      <c r="G608" s="135" t="n"/>
      <c r="H608" s="135" t="n"/>
      <c r="I608" s="135" t="n"/>
      <c r="J608" s="135" t="n"/>
      <c r="K608" s="135" t="n"/>
      <c r="L608" s="135" t="n"/>
      <c r="M608" s="135" t="n"/>
      <c r="N608" s="135" t="n"/>
      <c r="O608" s="135" t="n"/>
      <c r="P608" s="135" t="n"/>
      <c r="Q608" s="135" t="n"/>
      <c r="R608" s="135" t="n"/>
      <c r="S608" s="135" t="n"/>
      <c r="T608" s="135" t="n"/>
      <c r="U608" s="135" t="n"/>
      <c r="V608" s="135" t="n"/>
      <c r="W608" s="135" t="n"/>
      <c r="X608" s="135" t="n"/>
      <c r="Y608" s="135" t="n"/>
      <c r="Z608" s="135" t="n"/>
      <c r="AA608" s="135" t="n"/>
      <c r="AB608" s="135" t="n"/>
      <c r="AC608" s="135" t="n"/>
      <c r="AD608" s="135" t="n"/>
      <c r="AE608" s="135" t="n"/>
      <c r="AF608" s="135" t="n"/>
      <c r="AG608" s="135" t="n"/>
      <c r="AH608" s="135" t="n"/>
      <c r="AI608" s="135" t="n"/>
      <c r="AJ608" s="135" t="n"/>
      <c r="AK608" s="135" t="n"/>
      <c r="AL608" s="135" t="n"/>
      <c r="AM608" s="135" t="n"/>
      <c r="AN608" s="135" t="n"/>
      <c r="AO608" s="135" t="n"/>
      <c r="AP608" s="135" t="n"/>
      <c r="AQ608" s="135" t="n"/>
      <c r="AR608" s="135" t="n"/>
      <c r="AS608" s="135" t="n"/>
      <c r="AT608" s="135" t="n"/>
      <c r="AU608" s="135" t="n"/>
      <c r="AV608" s="135" t="n"/>
      <c r="AW608" s="135" t="n"/>
      <c r="AX608" s="135" t="n"/>
      <c r="AY608" s="135" t="n"/>
      <c r="AZ608" s="135" t="n"/>
      <c r="BA608" s="135" t="n"/>
      <c r="BB608" s="135" t="n"/>
      <c r="BC608" s="135" t="n"/>
      <c r="BD608" s="135" t="n"/>
      <c r="BE608" s="135" t="n"/>
      <c r="BF608" s="135" t="n"/>
      <c r="BG608" s="135" t="n"/>
      <c r="BH608" s="135" t="n"/>
      <c r="BI608" s="135" t="n"/>
      <c r="BJ608" s="135" t="n"/>
      <c r="BK608" s="135" t="n"/>
      <c r="BL608" s="135" t="n"/>
      <c r="BM608" s="135" t="n"/>
      <c r="BN608" s="135" t="n"/>
      <c r="BO608" s="135" t="n"/>
      <c r="BP608" s="135" t="n"/>
      <c r="BQ608" s="135" t="n"/>
      <c r="BR608" s="135" t="n"/>
      <c r="BS608" s="135" t="n"/>
      <c r="BT608" s="135" t="n"/>
      <c r="BU608" s="135" t="n"/>
      <c r="BV608" s="135" t="n"/>
      <c r="BW608" s="135" t="n"/>
      <c r="BX608" s="135" t="n"/>
      <c r="BY608" s="135" t="n"/>
      <c r="BZ608" s="135" t="n"/>
      <c r="CA608" s="135" t="n"/>
      <c r="CB608" s="135" t="n"/>
      <c r="CC608" s="135" t="n"/>
      <c r="CD608" s="135" t="n"/>
      <c r="CE608" s="135" t="n"/>
      <c r="CF608" s="135" t="n"/>
      <c r="CG608" s="135" t="n"/>
      <c r="CH608" s="135" t="n"/>
      <c r="CI608" s="135" t="n"/>
      <c r="CJ608" s="135" t="n"/>
      <c r="CK608" s="135" t="n"/>
      <c r="CL608" s="135" t="n"/>
      <c r="CM608" s="135" t="n"/>
      <c r="CN608" s="135" t="n"/>
      <c r="CO608" s="135" t="n"/>
      <c r="CP608" s="135" t="n"/>
      <c r="CQ608" s="135" t="n"/>
      <c r="CR608" s="135" t="n"/>
      <c r="CU608" s="36" t="n"/>
      <c r="CV608" s="36" t="n"/>
      <c r="CW608" s="36" t="n"/>
      <c r="CX608" s="36" t="n"/>
      <c r="CY608" s="36" t="n"/>
      <c r="CZ608" s="36" t="n"/>
      <c r="DA608" s="36" t="n"/>
      <c r="DB608" s="36" t="n"/>
      <c r="DC608" s="36" t="n"/>
      <c r="DD608" s="36" t="n"/>
      <c r="DE608" s="36" t="n"/>
      <c r="DF608" s="36" t="n"/>
      <c r="DG608" s="36" t="n"/>
      <c r="DH608" s="36" t="n"/>
      <c r="DI608" s="36" t="n"/>
      <c r="DJ608" s="36" t="n"/>
      <c r="DK608" s="36" t="n"/>
      <c r="DL608" s="36" t="n"/>
      <c r="DM608" s="36" t="n"/>
      <c r="DN608" s="36" t="n"/>
      <c r="DO608" s="36" t="n"/>
      <c r="DP608" s="36" t="n"/>
      <c r="DQ608" s="36" t="n"/>
      <c r="DR608" s="36" t="n"/>
      <c r="DS608" s="36" t="n"/>
      <c r="DT608" s="36" t="n"/>
      <c r="DU608" s="36" t="n"/>
      <c r="DV608" s="36" t="n"/>
      <c r="DW608" s="36" t="n"/>
      <c r="DX608" s="36" t="n"/>
      <c r="DY608" s="36" t="n"/>
      <c r="DZ608" s="36" t="n"/>
      <c r="EA608" s="36" t="n"/>
      <c r="EB608" s="36" t="n"/>
      <c r="EC608" s="36" t="n"/>
      <c r="ED608" s="36" t="n"/>
      <c r="EE608" s="36" t="n"/>
      <c r="EF608" s="36" t="n"/>
      <c r="EG608" s="36" t="n"/>
      <c r="EH608" s="36" t="n"/>
      <c r="EI608" s="36" t="n"/>
      <c r="EJ608" s="36" t="n"/>
      <c r="EK608" s="36" t="n"/>
      <c r="EL608" s="36" t="n"/>
      <c r="EM608" s="36" t="n"/>
      <c r="EN608" s="36" t="n"/>
    </row>
    <row r="609">
      <c r="A609" s="36" t="n"/>
      <c r="B609" s="36" t="n"/>
      <c r="C609" s="144" t="n"/>
      <c r="D609" s="144" t="n"/>
      <c r="E609" s="135" t="n"/>
      <c r="F609" s="135" t="n"/>
      <c r="G609" s="135" t="n"/>
      <c r="H609" s="135" t="n"/>
      <c r="I609" s="135" t="n"/>
      <c r="J609" s="135" t="n"/>
      <c r="K609" s="135" t="n"/>
      <c r="L609" s="135" t="n"/>
      <c r="M609" s="135" t="n"/>
      <c r="N609" s="135" t="n"/>
      <c r="O609" s="135" t="n"/>
      <c r="P609" s="135" t="n"/>
      <c r="Q609" s="135" t="n"/>
      <c r="R609" s="135" t="n"/>
      <c r="S609" s="135" t="n"/>
      <c r="T609" s="135" t="n"/>
      <c r="U609" s="135" t="n"/>
      <c r="V609" s="135" t="n"/>
      <c r="W609" s="135" t="n"/>
      <c r="X609" s="135" t="n"/>
      <c r="Y609" s="135" t="n"/>
      <c r="Z609" s="135" t="n"/>
      <c r="AA609" s="135" t="n"/>
      <c r="AB609" s="135" t="n"/>
      <c r="AC609" s="135" t="n"/>
      <c r="AD609" s="135" t="n"/>
      <c r="AE609" s="135" t="n"/>
      <c r="AF609" s="135" t="n"/>
      <c r="AG609" s="135" t="n"/>
      <c r="AH609" s="135" t="n"/>
      <c r="AI609" s="135" t="n"/>
      <c r="AJ609" s="135" t="n"/>
      <c r="AK609" s="135" t="n"/>
      <c r="AL609" s="135" t="n"/>
      <c r="AM609" s="135" t="n"/>
      <c r="AN609" s="135" t="n"/>
      <c r="AO609" s="135" t="n"/>
      <c r="AP609" s="135" t="n"/>
      <c r="AQ609" s="135" t="n"/>
      <c r="AR609" s="135" t="n"/>
      <c r="AS609" s="135" t="n"/>
      <c r="AT609" s="135" t="n"/>
      <c r="AU609" s="135" t="n"/>
      <c r="AV609" s="135" t="n"/>
      <c r="AW609" s="135" t="n"/>
      <c r="AX609" s="135" t="n"/>
      <c r="AY609" s="135" t="n"/>
      <c r="AZ609" s="135" t="n"/>
      <c r="BA609" s="135" t="n"/>
      <c r="BB609" s="135" t="n"/>
      <c r="BC609" s="135" t="n"/>
      <c r="BD609" s="135" t="n"/>
      <c r="BE609" s="135" t="n"/>
      <c r="BF609" s="135" t="n"/>
      <c r="BG609" s="135" t="n"/>
      <c r="BH609" s="135" t="n"/>
      <c r="BI609" s="135" t="n"/>
      <c r="BJ609" s="135" t="n"/>
      <c r="BK609" s="135" t="n"/>
      <c r="BL609" s="135" t="n"/>
      <c r="BM609" s="135" t="n"/>
      <c r="BN609" s="135" t="n"/>
      <c r="BO609" s="135" t="n"/>
      <c r="BP609" s="135" t="n"/>
      <c r="BQ609" s="135" t="n"/>
      <c r="BR609" s="135" t="n"/>
      <c r="BS609" s="135" t="n"/>
      <c r="BT609" s="135" t="n"/>
      <c r="BU609" s="135" t="n"/>
      <c r="BV609" s="135" t="n"/>
      <c r="BW609" s="135" t="n"/>
      <c r="BX609" s="135" t="n"/>
      <c r="BY609" s="135" t="n"/>
      <c r="BZ609" s="135" t="n"/>
      <c r="CA609" s="135" t="n"/>
      <c r="CB609" s="135" t="n"/>
      <c r="CC609" s="135" t="n"/>
      <c r="CD609" s="135" t="n"/>
      <c r="CE609" s="135" t="n"/>
      <c r="CF609" s="135" t="n"/>
      <c r="CG609" s="135" t="n"/>
      <c r="CH609" s="135" t="n"/>
      <c r="CI609" s="135" t="n"/>
      <c r="CJ609" s="135" t="n"/>
      <c r="CK609" s="135" t="n"/>
      <c r="CL609" s="135" t="n"/>
      <c r="CM609" s="135" t="n"/>
      <c r="CN609" s="135" t="n"/>
      <c r="CO609" s="135" t="n"/>
      <c r="CP609" s="135" t="n"/>
      <c r="CQ609" s="135" t="n"/>
      <c r="CR609" s="135" t="n"/>
      <c r="CU609" s="36" t="n"/>
      <c r="CV609" s="36" t="n"/>
      <c r="CW609" s="36" t="n"/>
      <c r="CX609" s="36" t="n"/>
      <c r="CY609" s="36" t="n"/>
      <c r="CZ609" s="36" t="n"/>
      <c r="DA609" s="36" t="n"/>
      <c r="DB609" s="36" t="n"/>
      <c r="DC609" s="36" t="n"/>
      <c r="DD609" s="36" t="n"/>
      <c r="DE609" s="36" t="n"/>
      <c r="DF609" s="36" t="n"/>
      <c r="DG609" s="36" t="n"/>
      <c r="DH609" s="36" t="n"/>
      <c r="DI609" s="36" t="n"/>
      <c r="DJ609" s="36" t="n"/>
      <c r="DK609" s="36" t="n"/>
      <c r="DL609" s="36" t="n"/>
      <c r="DM609" s="36" t="n"/>
      <c r="DN609" s="36" t="n"/>
      <c r="DO609" s="36" t="n"/>
      <c r="DP609" s="36" t="n"/>
      <c r="DQ609" s="36" t="n"/>
      <c r="DR609" s="36" t="n"/>
      <c r="DS609" s="36" t="n"/>
      <c r="DT609" s="36" t="n"/>
      <c r="DU609" s="36" t="n"/>
      <c r="DV609" s="36" t="n"/>
      <c r="DW609" s="36" t="n"/>
      <c r="DX609" s="36" t="n"/>
      <c r="DY609" s="36" t="n"/>
      <c r="DZ609" s="36" t="n"/>
      <c r="EA609" s="36" t="n"/>
      <c r="EB609" s="36" t="n"/>
      <c r="EC609" s="36" t="n"/>
      <c r="ED609" s="36" t="n"/>
      <c r="EE609" s="36" t="n"/>
      <c r="EF609" s="36" t="n"/>
      <c r="EG609" s="36" t="n"/>
      <c r="EH609" s="36" t="n"/>
      <c r="EI609" s="36" t="n"/>
      <c r="EJ609" s="36" t="n"/>
      <c r="EK609" s="36" t="n"/>
      <c r="EL609" s="36" t="n"/>
      <c r="EM609" s="36" t="n"/>
      <c r="EN609" s="36" t="n"/>
    </row>
    <row r="610">
      <c r="A610" s="36" t="n"/>
      <c r="B610" s="36" t="n"/>
      <c r="C610" s="144" t="n"/>
      <c r="D610" s="144" t="n"/>
      <c r="E610" s="135" t="n"/>
      <c r="F610" s="135" t="n"/>
      <c r="G610" s="135" t="n"/>
      <c r="H610" s="135" t="n"/>
      <c r="I610" s="135" t="n"/>
      <c r="J610" s="135" t="n"/>
      <c r="K610" s="135" t="n"/>
      <c r="L610" s="135" t="n"/>
      <c r="M610" s="135" t="n"/>
      <c r="N610" s="135" t="n"/>
      <c r="O610" s="135" t="n"/>
      <c r="P610" s="135" t="n"/>
      <c r="Q610" s="135" t="n"/>
      <c r="R610" s="135" t="n"/>
      <c r="S610" s="135" t="n"/>
      <c r="T610" s="135" t="n"/>
      <c r="U610" s="135" t="n"/>
      <c r="V610" s="135" t="n"/>
      <c r="W610" s="135" t="n"/>
      <c r="X610" s="135" t="n"/>
      <c r="Y610" s="135" t="n"/>
      <c r="Z610" s="135" t="n"/>
      <c r="AA610" s="135" t="n"/>
      <c r="AB610" s="135" t="n"/>
      <c r="AC610" s="135" t="n"/>
      <c r="AD610" s="135" t="n"/>
      <c r="AE610" s="135" t="n"/>
      <c r="AF610" s="135" t="n"/>
      <c r="AG610" s="135" t="n"/>
      <c r="AH610" s="135" t="n"/>
      <c r="AI610" s="135" t="n"/>
      <c r="AJ610" s="135" t="n"/>
      <c r="AK610" s="135" t="n"/>
      <c r="AL610" s="135" t="n"/>
      <c r="AM610" s="135" t="n"/>
      <c r="AN610" s="135" t="n"/>
      <c r="AO610" s="135" t="n"/>
      <c r="AP610" s="135" t="n"/>
      <c r="AQ610" s="135" t="n"/>
      <c r="AR610" s="135" t="n"/>
      <c r="AS610" s="135" t="n"/>
      <c r="AT610" s="135" t="n"/>
      <c r="AU610" s="135" t="n"/>
      <c r="AV610" s="135" t="n"/>
      <c r="AW610" s="135" t="n"/>
      <c r="AX610" s="135" t="n"/>
      <c r="AY610" s="135" t="n"/>
      <c r="AZ610" s="135" t="n"/>
      <c r="BA610" s="135" t="n"/>
      <c r="BB610" s="135" t="n"/>
      <c r="BC610" s="135" t="n"/>
      <c r="BD610" s="135" t="n"/>
      <c r="BE610" s="135" t="n"/>
      <c r="BF610" s="135" t="n"/>
      <c r="BG610" s="135" t="n"/>
      <c r="BH610" s="135" t="n"/>
      <c r="BI610" s="135" t="n"/>
      <c r="BJ610" s="135" t="n"/>
      <c r="BK610" s="135" t="n"/>
      <c r="BL610" s="135" t="n"/>
      <c r="BM610" s="135" t="n"/>
      <c r="BN610" s="135" t="n"/>
      <c r="BO610" s="135" t="n"/>
      <c r="BP610" s="135" t="n"/>
      <c r="BQ610" s="135" t="n"/>
      <c r="BR610" s="135" t="n"/>
      <c r="BS610" s="135" t="n"/>
      <c r="BT610" s="135" t="n"/>
      <c r="BU610" s="135" t="n"/>
      <c r="BV610" s="135" t="n"/>
      <c r="BW610" s="135" t="n"/>
      <c r="BX610" s="135" t="n"/>
      <c r="BY610" s="135" t="n"/>
      <c r="BZ610" s="135" t="n"/>
      <c r="CA610" s="135" t="n"/>
      <c r="CB610" s="135" t="n"/>
      <c r="CC610" s="135" t="n"/>
      <c r="CD610" s="135" t="n"/>
      <c r="CE610" s="135" t="n"/>
      <c r="CF610" s="135" t="n"/>
      <c r="CG610" s="135" t="n"/>
      <c r="CH610" s="135" t="n"/>
      <c r="CI610" s="135" t="n"/>
      <c r="CJ610" s="135" t="n"/>
      <c r="CK610" s="135" t="n"/>
      <c r="CL610" s="135" t="n"/>
      <c r="CM610" s="135" t="n"/>
      <c r="CN610" s="135" t="n"/>
      <c r="CO610" s="135" t="n"/>
      <c r="CP610" s="135" t="n"/>
      <c r="CQ610" s="135" t="n"/>
      <c r="CR610" s="135" t="n"/>
      <c r="CU610" s="36" t="n"/>
      <c r="CV610" s="36" t="n"/>
      <c r="CW610" s="36" t="n"/>
      <c r="CX610" s="36" t="n"/>
      <c r="CY610" s="36" t="n"/>
      <c r="CZ610" s="36" t="n"/>
      <c r="DA610" s="36" t="n"/>
      <c r="DB610" s="36" t="n"/>
      <c r="DC610" s="36" t="n"/>
      <c r="DD610" s="36" t="n"/>
      <c r="DE610" s="36" t="n"/>
      <c r="DF610" s="36" t="n"/>
      <c r="DG610" s="36" t="n"/>
      <c r="DH610" s="36" t="n"/>
      <c r="DI610" s="36" t="n"/>
      <c r="DJ610" s="36" t="n"/>
      <c r="DK610" s="36" t="n"/>
      <c r="DL610" s="36" t="n"/>
      <c r="DM610" s="36" t="n"/>
      <c r="DN610" s="36" t="n"/>
      <c r="DO610" s="36" t="n"/>
      <c r="DP610" s="36" t="n"/>
      <c r="DQ610" s="36" t="n"/>
      <c r="DR610" s="36" t="n"/>
      <c r="DS610" s="36" t="n"/>
      <c r="DT610" s="36" t="n"/>
      <c r="DU610" s="36" t="n"/>
      <c r="DV610" s="36" t="n"/>
      <c r="DW610" s="36" t="n"/>
      <c r="DX610" s="36" t="n"/>
      <c r="DY610" s="36" t="n"/>
      <c r="DZ610" s="36" t="n"/>
      <c r="EA610" s="36" t="n"/>
      <c r="EB610" s="36" t="n"/>
      <c r="EC610" s="36" t="n"/>
      <c r="ED610" s="36" t="n"/>
      <c r="EE610" s="36" t="n"/>
      <c r="EF610" s="36" t="n"/>
      <c r="EG610" s="36" t="n"/>
      <c r="EH610" s="36" t="n"/>
      <c r="EI610" s="36" t="n"/>
      <c r="EJ610" s="36" t="n"/>
      <c r="EK610" s="36" t="n"/>
      <c r="EL610" s="36" t="n"/>
      <c r="EM610" s="36" t="n"/>
      <c r="EN610" s="36" t="n"/>
    </row>
    <row r="611">
      <c r="A611" s="36" t="n"/>
      <c r="B611" s="36" t="n"/>
      <c r="C611" s="144" t="n"/>
      <c r="D611" s="144" t="n"/>
      <c r="E611" s="135" t="n"/>
      <c r="F611" s="135" t="n"/>
      <c r="G611" s="135" t="n"/>
      <c r="H611" s="135" t="n"/>
      <c r="I611" s="135" t="n"/>
      <c r="J611" s="135" t="n"/>
      <c r="K611" s="135" t="n"/>
      <c r="L611" s="135" t="n"/>
      <c r="M611" s="135" t="n"/>
      <c r="N611" s="135" t="n"/>
      <c r="O611" s="135" t="n"/>
      <c r="P611" s="135" t="n"/>
      <c r="Q611" s="135" t="n"/>
      <c r="R611" s="135" t="n"/>
      <c r="S611" s="135" t="n"/>
      <c r="T611" s="135" t="n"/>
      <c r="U611" s="135" t="n"/>
      <c r="V611" s="135" t="n"/>
      <c r="W611" s="135" t="n"/>
      <c r="X611" s="135" t="n"/>
      <c r="Y611" s="135" t="n"/>
      <c r="Z611" s="135" t="n"/>
      <c r="AA611" s="135" t="n"/>
      <c r="AB611" s="135" t="n"/>
      <c r="AC611" s="135" t="n"/>
      <c r="AD611" s="135" t="n"/>
      <c r="AE611" s="135" t="n"/>
      <c r="AF611" s="135" t="n"/>
      <c r="AG611" s="135" t="n"/>
      <c r="AH611" s="135" t="n"/>
      <c r="AI611" s="135" t="n"/>
      <c r="AJ611" s="135" t="n"/>
      <c r="AK611" s="135" t="n"/>
      <c r="AL611" s="135" t="n"/>
      <c r="AM611" s="135" t="n"/>
      <c r="AN611" s="135" t="n"/>
      <c r="AO611" s="135" t="n"/>
      <c r="AP611" s="135" t="n"/>
      <c r="AQ611" s="135" t="n"/>
      <c r="AR611" s="135" t="n"/>
      <c r="AS611" s="135" t="n"/>
      <c r="AT611" s="135" t="n"/>
      <c r="AU611" s="135" t="n"/>
      <c r="AV611" s="135" t="n"/>
      <c r="AW611" s="135" t="n"/>
      <c r="AX611" s="135" t="n"/>
      <c r="AY611" s="135" t="n"/>
      <c r="AZ611" s="135" t="n"/>
      <c r="BA611" s="135" t="n"/>
      <c r="BB611" s="135" t="n"/>
      <c r="BC611" s="135" t="n"/>
      <c r="BD611" s="135" t="n"/>
      <c r="BE611" s="135" t="n"/>
      <c r="BF611" s="135" t="n"/>
      <c r="BG611" s="135" t="n"/>
      <c r="BH611" s="135" t="n"/>
      <c r="BI611" s="135" t="n"/>
      <c r="BJ611" s="135" t="n"/>
      <c r="BK611" s="135" t="n"/>
      <c r="BL611" s="135" t="n"/>
      <c r="BM611" s="135" t="n"/>
      <c r="BN611" s="135" t="n"/>
      <c r="BO611" s="135" t="n"/>
      <c r="BP611" s="135" t="n"/>
      <c r="BQ611" s="135" t="n"/>
      <c r="BR611" s="135" t="n"/>
      <c r="BS611" s="135" t="n"/>
      <c r="BT611" s="135" t="n"/>
      <c r="BU611" s="135" t="n"/>
      <c r="BV611" s="135" t="n"/>
      <c r="BW611" s="135" t="n"/>
      <c r="BX611" s="135" t="n"/>
      <c r="BY611" s="135" t="n"/>
      <c r="BZ611" s="135" t="n"/>
      <c r="CA611" s="135" t="n"/>
      <c r="CB611" s="135" t="n"/>
      <c r="CC611" s="135" t="n"/>
      <c r="CD611" s="135" t="n"/>
      <c r="CE611" s="135" t="n"/>
      <c r="CF611" s="135" t="n"/>
      <c r="CG611" s="135" t="n"/>
      <c r="CH611" s="135" t="n"/>
      <c r="CI611" s="135" t="n"/>
      <c r="CJ611" s="135" t="n"/>
      <c r="CK611" s="135" t="n"/>
      <c r="CL611" s="135" t="n"/>
      <c r="CM611" s="135" t="n"/>
      <c r="CN611" s="135" t="n"/>
      <c r="CO611" s="135" t="n"/>
      <c r="CP611" s="135" t="n"/>
      <c r="CQ611" s="135" t="n"/>
      <c r="CR611" s="135" t="n"/>
      <c r="CU611" s="36" t="n"/>
      <c r="CV611" s="36" t="n"/>
      <c r="CW611" s="36" t="n"/>
      <c r="CX611" s="36" t="n"/>
      <c r="CY611" s="36" t="n"/>
      <c r="CZ611" s="36" t="n"/>
      <c r="DA611" s="36" t="n"/>
      <c r="DB611" s="36" t="n"/>
      <c r="DC611" s="36" t="n"/>
      <c r="DD611" s="36" t="n"/>
      <c r="DE611" s="36" t="n"/>
      <c r="DF611" s="36" t="n"/>
      <c r="DG611" s="36" t="n"/>
      <c r="DH611" s="36" t="n"/>
      <c r="DI611" s="36" t="n"/>
      <c r="DJ611" s="36" t="n"/>
      <c r="DK611" s="36" t="n"/>
      <c r="DL611" s="36" t="n"/>
      <c r="DM611" s="36" t="n"/>
      <c r="DN611" s="36" t="n"/>
      <c r="DO611" s="36" t="n"/>
      <c r="DP611" s="36" t="n"/>
      <c r="DQ611" s="36" t="n"/>
      <c r="DR611" s="36" t="n"/>
      <c r="DS611" s="36" t="n"/>
      <c r="DT611" s="36" t="n"/>
      <c r="DU611" s="36" t="n"/>
      <c r="DV611" s="36" t="n"/>
      <c r="DW611" s="36" t="n"/>
      <c r="DX611" s="36" t="n"/>
      <c r="DY611" s="36" t="n"/>
      <c r="DZ611" s="36" t="n"/>
      <c r="EA611" s="36" t="n"/>
      <c r="EB611" s="36" t="n"/>
      <c r="EC611" s="36" t="n"/>
      <c r="ED611" s="36" t="n"/>
      <c r="EE611" s="36" t="n"/>
      <c r="EF611" s="36" t="n"/>
      <c r="EG611" s="36" t="n"/>
      <c r="EH611" s="36" t="n"/>
      <c r="EI611" s="36" t="n"/>
      <c r="EJ611" s="36" t="n"/>
      <c r="EK611" s="36" t="n"/>
      <c r="EL611" s="36" t="n"/>
      <c r="EM611" s="36" t="n"/>
      <c r="EN611" s="36" t="n"/>
    </row>
    <row r="612">
      <c r="A612" s="36" t="n"/>
      <c r="B612" s="36" t="n"/>
      <c r="C612" s="144" t="n"/>
      <c r="D612" s="144" t="n"/>
      <c r="E612" s="135" t="n"/>
      <c r="F612" s="135" t="n"/>
      <c r="G612" s="135" t="n"/>
      <c r="H612" s="135" t="n"/>
      <c r="I612" s="135" t="n"/>
      <c r="J612" s="135" t="n"/>
      <c r="K612" s="135" t="n"/>
      <c r="L612" s="135" t="n"/>
      <c r="M612" s="135" t="n"/>
      <c r="N612" s="135" t="n"/>
      <c r="O612" s="135" t="n"/>
      <c r="P612" s="135" t="n"/>
      <c r="Q612" s="135" t="n"/>
      <c r="R612" s="135" t="n"/>
      <c r="S612" s="135" t="n"/>
      <c r="T612" s="135" t="n"/>
      <c r="U612" s="135" t="n"/>
      <c r="V612" s="135" t="n"/>
      <c r="W612" s="135" t="n"/>
      <c r="X612" s="135" t="n"/>
      <c r="Y612" s="135" t="n"/>
      <c r="Z612" s="135" t="n"/>
      <c r="AA612" s="135" t="n"/>
      <c r="AB612" s="135" t="n"/>
      <c r="AC612" s="135" t="n"/>
      <c r="AD612" s="135" t="n"/>
      <c r="AE612" s="135" t="n"/>
      <c r="AF612" s="135" t="n"/>
      <c r="AG612" s="135" t="n"/>
      <c r="AH612" s="135" t="n"/>
      <c r="AI612" s="135" t="n"/>
      <c r="AJ612" s="135" t="n"/>
      <c r="AK612" s="135" t="n"/>
      <c r="AL612" s="135" t="n"/>
      <c r="AM612" s="135" t="n"/>
      <c r="AN612" s="135" t="n"/>
      <c r="AO612" s="135" t="n"/>
      <c r="AP612" s="135" t="n"/>
      <c r="AQ612" s="135" t="n"/>
      <c r="AR612" s="135" t="n"/>
      <c r="AS612" s="135" t="n"/>
      <c r="AT612" s="135" t="n"/>
      <c r="AU612" s="135" t="n"/>
      <c r="AV612" s="135" t="n"/>
      <c r="AW612" s="135" t="n"/>
      <c r="AX612" s="135" t="n"/>
      <c r="AY612" s="135" t="n"/>
      <c r="AZ612" s="135" t="n"/>
      <c r="BA612" s="135" t="n"/>
      <c r="BB612" s="135" t="n"/>
      <c r="BC612" s="135" t="n"/>
      <c r="BD612" s="135" t="n"/>
      <c r="BE612" s="135" t="n"/>
      <c r="BF612" s="135" t="n"/>
      <c r="BG612" s="135" t="n"/>
      <c r="BH612" s="135" t="n"/>
      <c r="BI612" s="135" t="n"/>
      <c r="BJ612" s="135" t="n"/>
      <c r="BK612" s="135" t="n"/>
      <c r="BL612" s="135" t="n"/>
      <c r="BM612" s="135" t="n"/>
      <c r="BN612" s="135" t="n"/>
      <c r="BO612" s="135" t="n"/>
      <c r="BP612" s="135" t="n"/>
      <c r="BQ612" s="135" t="n"/>
      <c r="BR612" s="135" t="n"/>
      <c r="BS612" s="135" t="n"/>
      <c r="BT612" s="135" t="n"/>
      <c r="BU612" s="135" t="n"/>
      <c r="BV612" s="135" t="n"/>
      <c r="BW612" s="135" t="n"/>
      <c r="BX612" s="135" t="n"/>
      <c r="BY612" s="135" t="n"/>
      <c r="BZ612" s="135" t="n"/>
      <c r="CA612" s="135" t="n"/>
      <c r="CB612" s="135" t="n"/>
      <c r="CC612" s="135" t="n"/>
      <c r="CD612" s="135" t="n"/>
      <c r="CE612" s="135" t="n"/>
      <c r="CF612" s="135" t="n"/>
      <c r="CG612" s="135" t="n"/>
      <c r="CH612" s="135" t="n"/>
      <c r="CI612" s="135" t="n"/>
      <c r="CJ612" s="135" t="n"/>
      <c r="CK612" s="135" t="n"/>
      <c r="CL612" s="135" t="n"/>
      <c r="CM612" s="135" t="n"/>
      <c r="CN612" s="135" t="n"/>
      <c r="CO612" s="135" t="n"/>
      <c r="CP612" s="135" t="n"/>
      <c r="CQ612" s="135" t="n"/>
      <c r="CR612" s="135" t="n"/>
      <c r="CU612" s="36" t="n"/>
      <c r="CV612" s="36" t="n"/>
      <c r="CW612" s="36" t="n"/>
      <c r="CX612" s="36" t="n"/>
      <c r="CY612" s="36" t="n"/>
      <c r="CZ612" s="36" t="n"/>
      <c r="DA612" s="36" t="n"/>
      <c r="DB612" s="36" t="n"/>
      <c r="DC612" s="36" t="n"/>
      <c r="DD612" s="36" t="n"/>
      <c r="DE612" s="36" t="n"/>
      <c r="DF612" s="36" t="n"/>
      <c r="DG612" s="36" t="n"/>
      <c r="DH612" s="36" t="n"/>
      <c r="DI612" s="36" t="n"/>
      <c r="DJ612" s="36" t="n"/>
      <c r="DK612" s="36" t="n"/>
      <c r="DL612" s="36" t="n"/>
      <c r="DM612" s="36" t="n"/>
      <c r="DN612" s="36" t="n"/>
      <c r="DO612" s="36" t="n"/>
      <c r="DP612" s="36" t="n"/>
      <c r="DQ612" s="36" t="n"/>
      <c r="DR612" s="36" t="n"/>
      <c r="DS612" s="36" t="n"/>
      <c r="DT612" s="36" t="n"/>
      <c r="DU612" s="36" t="n"/>
      <c r="DV612" s="36" t="n"/>
      <c r="DW612" s="36" t="n"/>
      <c r="DX612" s="36" t="n"/>
      <c r="DY612" s="36" t="n"/>
      <c r="DZ612" s="36" t="n"/>
      <c r="EA612" s="36" t="n"/>
      <c r="EB612" s="36" t="n"/>
      <c r="EC612" s="36" t="n"/>
      <c r="ED612" s="36" t="n"/>
      <c r="EE612" s="36" t="n"/>
      <c r="EF612" s="36" t="n"/>
      <c r="EG612" s="36" t="n"/>
      <c r="EH612" s="36" t="n"/>
      <c r="EI612" s="36" t="n"/>
      <c r="EJ612" s="36" t="n"/>
      <c r="EK612" s="36" t="n"/>
      <c r="EL612" s="36" t="n"/>
      <c r="EM612" s="36" t="n"/>
      <c r="EN612" s="36" t="n"/>
    </row>
    <row r="613">
      <c r="A613" s="36" t="n"/>
      <c r="B613" s="36" t="n"/>
      <c r="C613" s="144" t="n"/>
      <c r="D613" s="144" t="n"/>
      <c r="E613" s="135" t="n"/>
      <c r="F613" s="135" t="n"/>
      <c r="G613" s="135" t="n"/>
      <c r="H613" s="135" t="n"/>
      <c r="I613" s="135" t="n"/>
      <c r="J613" s="135" t="n"/>
      <c r="K613" s="135" t="n"/>
      <c r="L613" s="135" t="n"/>
      <c r="M613" s="135" t="n"/>
      <c r="N613" s="135" t="n"/>
      <c r="O613" s="135" t="n"/>
      <c r="P613" s="135" t="n"/>
      <c r="Q613" s="135" t="n"/>
      <c r="R613" s="135" t="n"/>
      <c r="S613" s="135" t="n"/>
      <c r="T613" s="135" t="n"/>
      <c r="U613" s="135" t="n"/>
      <c r="V613" s="135" t="n"/>
      <c r="W613" s="135" t="n"/>
      <c r="X613" s="135" t="n"/>
      <c r="Y613" s="135" t="n"/>
      <c r="Z613" s="135" t="n"/>
      <c r="AA613" s="135" t="n"/>
      <c r="AB613" s="135" t="n"/>
      <c r="AC613" s="135" t="n"/>
      <c r="AD613" s="135" t="n"/>
      <c r="AE613" s="135" t="n"/>
      <c r="AF613" s="135" t="n"/>
      <c r="AG613" s="135" t="n"/>
      <c r="AH613" s="135" t="n"/>
      <c r="AI613" s="135" t="n"/>
      <c r="AJ613" s="135" t="n"/>
      <c r="AK613" s="135" t="n"/>
      <c r="AL613" s="135" t="n"/>
      <c r="AM613" s="135" t="n"/>
      <c r="AN613" s="135" t="n"/>
      <c r="AO613" s="135" t="n"/>
      <c r="AP613" s="135" t="n"/>
      <c r="AQ613" s="135" t="n"/>
      <c r="AR613" s="135" t="n"/>
      <c r="AS613" s="135" t="n"/>
      <c r="AT613" s="135" t="n"/>
      <c r="AU613" s="135" t="n"/>
      <c r="AV613" s="135" t="n"/>
      <c r="AW613" s="135" t="n"/>
      <c r="AX613" s="135" t="n"/>
      <c r="AY613" s="135" t="n"/>
      <c r="AZ613" s="135" t="n"/>
      <c r="BA613" s="135" t="n"/>
      <c r="BB613" s="135" t="n"/>
      <c r="BC613" s="135" t="n"/>
      <c r="BD613" s="135" t="n"/>
      <c r="BE613" s="135" t="n"/>
      <c r="BF613" s="135" t="n"/>
      <c r="BG613" s="135" t="n"/>
      <c r="BH613" s="135" t="n"/>
      <c r="BI613" s="135" t="n"/>
      <c r="BJ613" s="135" t="n"/>
      <c r="BK613" s="135" t="n"/>
      <c r="BL613" s="135" t="n"/>
      <c r="BM613" s="135" t="n"/>
      <c r="BN613" s="135" t="n"/>
      <c r="BO613" s="135" t="n"/>
      <c r="BP613" s="135" t="n"/>
      <c r="BQ613" s="135" t="n"/>
      <c r="BR613" s="135" t="n"/>
      <c r="BS613" s="135" t="n"/>
      <c r="BT613" s="135" t="n"/>
      <c r="BU613" s="135" t="n"/>
      <c r="BV613" s="135" t="n"/>
      <c r="BW613" s="135" t="n"/>
      <c r="BX613" s="135" t="n"/>
      <c r="BY613" s="135" t="n"/>
      <c r="BZ613" s="135" t="n"/>
      <c r="CA613" s="135" t="n"/>
      <c r="CB613" s="135" t="n"/>
      <c r="CC613" s="135" t="n"/>
      <c r="CD613" s="135" t="n"/>
      <c r="CE613" s="135" t="n"/>
      <c r="CF613" s="135" t="n"/>
      <c r="CG613" s="135" t="n"/>
      <c r="CH613" s="135" t="n"/>
      <c r="CI613" s="135" t="n"/>
      <c r="CJ613" s="135" t="n"/>
      <c r="CK613" s="135" t="n"/>
      <c r="CL613" s="135" t="n"/>
      <c r="CM613" s="135" t="n"/>
      <c r="CN613" s="135" t="n"/>
      <c r="CO613" s="135" t="n"/>
      <c r="CP613" s="135" t="n"/>
      <c r="CQ613" s="135" t="n"/>
      <c r="CR613" s="135" t="n"/>
      <c r="CU613" s="36" t="n"/>
      <c r="CV613" s="36" t="n"/>
      <c r="CW613" s="36" t="n"/>
      <c r="CX613" s="36" t="n"/>
      <c r="CY613" s="36" t="n"/>
      <c r="CZ613" s="36" t="n"/>
      <c r="DA613" s="36" t="n"/>
      <c r="DB613" s="36" t="n"/>
      <c r="DC613" s="36" t="n"/>
      <c r="DD613" s="36" t="n"/>
      <c r="DE613" s="36" t="n"/>
      <c r="DF613" s="36" t="n"/>
      <c r="DG613" s="36" t="n"/>
      <c r="DH613" s="36" t="n"/>
      <c r="DI613" s="36" t="n"/>
      <c r="DJ613" s="36" t="n"/>
      <c r="DK613" s="36" t="n"/>
      <c r="DL613" s="36" t="n"/>
      <c r="DM613" s="36" t="n"/>
      <c r="DN613" s="36" t="n"/>
      <c r="DO613" s="36" t="n"/>
      <c r="DP613" s="36" t="n"/>
      <c r="DQ613" s="36" t="n"/>
      <c r="DR613" s="36" t="n"/>
      <c r="DS613" s="36" t="n"/>
      <c r="DT613" s="36" t="n"/>
      <c r="DU613" s="36" t="n"/>
      <c r="DV613" s="36" t="n"/>
      <c r="DW613" s="36" t="n"/>
      <c r="DX613" s="36" t="n"/>
      <c r="DY613" s="36" t="n"/>
      <c r="DZ613" s="36" t="n"/>
      <c r="EA613" s="36" t="n"/>
      <c r="EB613" s="36" t="n"/>
      <c r="EC613" s="36" t="n"/>
      <c r="ED613" s="36" t="n"/>
      <c r="EE613" s="36" t="n"/>
      <c r="EF613" s="36" t="n"/>
      <c r="EG613" s="36" t="n"/>
      <c r="EH613" s="36" t="n"/>
      <c r="EI613" s="36" t="n"/>
      <c r="EJ613" s="36" t="n"/>
      <c r="EK613" s="36" t="n"/>
      <c r="EL613" s="36" t="n"/>
      <c r="EM613" s="36" t="n"/>
      <c r="EN613" s="36" t="n"/>
    </row>
    <row r="614">
      <c r="A614" s="36" t="n"/>
      <c r="B614" s="36" t="n"/>
      <c r="C614" s="144" t="n"/>
      <c r="D614" s="144" t="n"/>
      <c r="E614" s="135" t="n"/>
      <c r="F614" s="135" t="n"/>
      <c r="G614" s="135" t="n"/>
      <c r="H614" s="135" t="n"/>
      <c r="I614" s="135" t="n"/>
      <c r="J614" s="135" t="n"/>
      <c r="K614" s="135" t="n"/>
      <c r="L614" s="135" t="n"/>
      <c r="M614" s="135" t="n"/>
      <c r="N614" s="135" t="n"/>
      <c r="O614" s="135" t="n"/>
      <c r="P614" s="135" t="n"/>
      <c r="Q614" s="135" t="n"/>
      <c r="R614" s="135" t="n"/>
      <c r="S614" s="135" t="n"/>
      <c r="T614" s="135" t="n"/>
      <c r="U614" s="135" t="n"/>
      <c r="V614" s="135" t="n"/>
      <c r="W614" s="135" t="n"/>
      <c r="X614" s="135" t="n"/>
      <c r="Y614" s="135" t="n"/>
      <c r="Z614" s="135" t="n"/>
      <c r="AA614" s="135" t="n"/>
      <c r="AB614" s="135" t="n"/>
      <c r="AC614" s="135" t="n"/>
      <c r="AD614" s="135" t="n"/>
      <c r="AE614" s="135" t="n"/>
      <c r="AF614" s="135" t="n"/>
      <c r="AG614" s="135" t="n"/>
      <c r="AH614" s="135" t="n"/>
      <c r="AI614" s="135" t="n"/>
      <c r="AJ614" s="135" t="n"/>
      <c r="AK614" s="135" t="n"/>
      <c r="AL614" s="135" t="n"/>
      <c r="AM614" s="135" t="n"/>
      <c r="AN614" s="135" t="n"/>
      <c r="AO614" s="135" t="n"/>
      <c r="AP614" s="135" t="n"/>
      <c r="AQ614" s="135" t="n"/>
      <c r="AR614" s="135" t="n"/>
      <c r="AS614" s="135" t="n"/>
      <c r="AT614" s="135" t="n"/>
      <c r="AU614" s="135" t="n"/>
      <c r="AV614" s="135" t="n"/>
      <c r="AW614" s="135" t="n"/>
      <c r="AX614" s="135" t="n"/>
      <c r="AY614" s="135" t="n"/>
      <c r="AZ614" s="135" t="n"/>
      <c r="BA614" s="135" t="n"/>
      <c r="BB614" s="135" t="n"/>
      <c r="BC614" s="135" t="n"/>
      <c r="BD614" s="135" t="n"/>
      <c r="BE614" s="135" t="n"/>
      <c r="BF614" s="135" t="n"/>
      <c r="BG614" s="135" t="n"/>
      <c r="BH614" s="135" t="n"/>
      <c r="BI614" s="135" t="n"/>
      <c r="BJ614" s="135" t="n"/>
      <c r="BK614" s="135" t="n"/>
      <c r="BL614" s="135" t="n"/>
      <c r="BM614" s="135" t="n"/>
      <c r="BN614" s="135" t="n"/>
      <c r="BO614" s="135" t="n"/>
      <c r="BP614" s="135" t="n"/>
      <c r="BQ614" s="135" t="n"/>
      <c r="BR614" s="135" t="n"/>
      <c r="BS614" s="135" t="n"/>
      <c r="BT614" s="135" t="n"/>
      <c r="BU614" s="135" t="n"/>
      <c r="BV614" s="135" t="n"/>
      <c r="BW614" s="135" t="n"/>
      <c r="BX614" s="135" t="n"/>
      <c r="BY614" s="135" t="n"/>
      <c r="BZ614" s="135" t="n"/>
      <c r="CA614" s="135" t="n"/>
      <c r="CB614" s="135" t="n"/>
      <c r="CC614" s="135" t="n"/>
      <c r="CD614" s="135" t="n"/>
      <c r="CE614" s="135" t="n"/>
      <c r="CF614" s="135" t="n"/>
      <c r="CG614" s="135" t="n"/>
      <c r="CH614" s="135" t="n"/>
      <c r="CI614" s="135" t="n"/>
      <c r="CJ614" s="135" t="n"/>
      <c r="CK614" s="135" t="n"/>
      <c r="CL614" s="135" t="n"/>
      <c r="CM614" s="135" t="n"/>
      <c r="CN614" s="135" t="n"/>
      <c r="CO614" s="135" t="n"/>
      <c r="CP614" s="135" t="n"/>
      <c r="CQ614" s="135" t="n"/>
      <c r="CR614" s="135" t="n"/>
      <c r="CU614" s="36" t="n"/>
      <c r="CV614" s="36" t="n"/>
      <c r="CW614" s="36" t="n"/>
      <c r="CX614" s="36" t="n"/>
      <c r="CY614" s="36" t="n"/>
      <c r="CZ614" s="36" t="n"/>
      <c r="DA614" s="36" t="n"/>
      <c r="DB614" s="36" t="n"/>
      <c r="DC614" s="36" t="n"/>
      <c r="DD614" s="36" t="n"/>
      <c r="DE614" s="36" t="n"/>
      <c r="DF614" s="36" t="n"/>
      <c r="DG614" s="36" t="n"/>
      <c r="DH614" s="36" t="n"/>
      <c r="DI614" s="36" t="n"/>
      <c r="DJ614" s="36" t="n"/>
      <c r="DK614" s="36" t="n"/>
      <c r="DL614" s="36" t="n"/>
      <c r="DM614" s="36" t="n"/>
      <c r="DN614" s="36" t="n"/>
      <c r="DO614" s="36" t="n"/>
      <c r="DP614" s="36" t="n"/>
      <c r="DQ614" s="36" t="n"/>
      <c r="DR614" s="36" t="n"/>
      <c r="DS614" s="36" t="n"/>
      <c r="DT614" s="36" t="n"/>
      <c r="DU614" s="36" t="n"/>
      <c r="DV614" s="36" t="n"/>
      <c r="DW614" s="36" t="n"/>
      <c r="DX614" s="36" t="n"/>
      <c r="DY614" s="36" t="n"/>
      <c r="DZ614" s="36" t="n"/>
      <c r="EA614" s="36" t="n"/>
      <c r="EB614" s="36" t="n"/>
      <c r="EC614" s="36" t="n"/>
      <c r="ED614" s="36" t="n"/>
      <c r="EE614" s="36" t="n"/>
      <c r="EF614" s="36" t="n"/>
      <c r="EG614" s="36" t="n"/>
      <c r="EH614" s="36" t="n"/>
      <c r="EI614" s="36" t="n"/>
      <c r="EJ614" s="36" t="n"/>
      <c r="EK614" s="36" t="n"/>
      <c r="EL614" s="36" t="n"/>
      <c r="EM614" s="36" t="n"/>
      <c r="EN614" s="36" t="n"/>
    </row>
    <row r="615">
      <c r="A615" s="36" t="n"/>
      <c r="B615" s="36" t="n"/>
      <c r="C615" s="144" t="n"/>
      <c r="D615" s="144" t="n"/>
      <c r="E615" s="135" t="n"/>
      <c r="F615" s="135" t="n"/>
      <c r="G615" s="135" t="n"/>
      <c r="H615" s="135" t="n"/>
      <c r="I615" s="135" t="n"/>
      <c r="J615" s="135" t="n"/>
      <c r="K615" s="135" t="n"/>
      <c r="L615" s="135" t="n"/>
      <c r="M615" s="135" t="n"/>
      <c r="N615" s="135" t="n"/>
      <c r="O615" s="135" t="n"/>
      <c r="P615" s="135" t="n"/>
      <c r="Q615" s="135" t="n"/>
      <c r="R615" s="135" t="n"/>
      <c r="S615" s="135" t="n"/>
      <c r="T615" s="135" t="n"/>
      <c r="U615" s="135" t="n"/>
      <c r="V615" s="135" t="n"/>
      <c r="W615" s="135" t="n"/>
      <c r="X615" s="135" t="n"/>
      <c r="Y615" s="135" t="n"/>
      <c r="Z615" s="135" t="n"/>
      <c r="AA615" s="135" t="n"/>
      <c r="AB615" s="135" t="n"/>
      <c r="AC615" s="135" t="n"/>
      <c r="AD615" s="135" t="n"/>
      <c r="AE615" s="135" t="n"/>
      <c r="AF615" s="135" t="n"/>
      <c r="AG615" s="135" t="n"/>
      <c r="AH615" s="135" t="n"/>
      <c r="AI615" s="135" t="n"/>
      <c r="AJ615" s="135" t="n"/>
      <c r="AK615" s="135" t="n"/>
      <c r="AL615" s="135" t="n"/>
      <c r="AM615" s="135" t="n"/>
      <c r="AN615" s="135" t="n"/>
      <c r="AO615" s="135" t="n"/>
      <c r="AP615" s="135" t="n"/>
      <c r="AQ615" s="135" t="n"/>
      <c r="AR615" s="135" t="n"/>
      <c r="AS615" s="135" t="n"/>
      <c r="AT615" s="135" t="n"/>
      <c r="AU615" s="135" t="n"/>
      <c r="AV615" s="135" t="n"/>
      <c r="AW615" s="135" t="n"/>
      <c r="AX615" s="135" t="n"/>
      <c r="AY615" s="135" t="n"/>
      <c r="AZ615" s="135" t="n"/>
      <c r="BA615" s="135" t="n"/>
      <c r="BB615" s="135" t="n"/>
      <c r="BC615" s="135" t="n"/>
      <c r="BD615" s="135" t="n"/>
      <c r="BE615" s="135" t="n"/>
      <c r="BF615" s="135" t="n"/>
      <c r="BG615" s="135" t="n"/>
      <c r="BH615" s="135" t="n"/>
      <c r="BI615" s="135" t="n"/>
      <c r="BJ615" s="135" t="n"/>
      <c r="BK615" s="135" t="n"/>
      <c r="BL615" s="135" t="n"/>
      <c r="BM615" s="135" t="n"/>
      <c r="BN615" s="135" t="n"/>
      <c r="BO615" s="135" t="n"/>
      <c r="BP615" s="135" t="n"/>
      <c r="BQ615" s="135" t="n"/>
      <c r="BR615" s="135" t="n"/>
      <c r="BS615" s="135" t="n"/>
      <c r="BT615" s="135" t="n"/>
      <c r="BU615" s="135" t="n"/>
      <c r="BV615" s="135" t="n"/>
      <c r="BW615" s="135" t="n"/>
      <c r="BX615" s="135" t="n"/>
      <c r="BY615" s="135" t="n"/>
      <c r="BZ615" s="135" t="n"/>
      <c r="CA615" s="135" t="n"/>
      <c r="CB615" s="135" t="n"/>
      <c r="CC615" s="135" t="n"/>
      <c r="CD615" s="135" t="n"/>
      <c r="CE615" s="135" t="n"/>
      <c r="CF615" s="135" t="n"/>
      <c r="CG615" s="135" t="n"/>
      <c r="CH615" s="135" t="n"/>
      <c r="CI615" s="135" t="n"/>
      <c r="CJ615" s="135" t="n"/>
      <c r="CK615" s="135" t="n"/>
      <c r="CL615" s="135" t="n"/>
      <c r="CM615" s="135" t="n"/>
      <c r="CN615" s="135" t="n"/>
      <c r="CO615" s="135" t="n"/>
      <c r="CP615" s="135" t="n"/>
      <c r="CQ615" s="135" t="n"/>
      <c r="CR615" s="135" t="n"/>
      <c r="CU615" s="36" t="n"/>
      <c r="CV615" s="36" t="n"/>
      <c r="CW615" s="36" t="n"/>
      <c r="CX615" s="36" t="n"/>
      <c r="CY615" s="36" t="n"/>
      <c r="CZ615" s="36" t="n"/>
      <c r="DA615" s="36" t="n"/>
      <c r="DB615" s="36" t="n"/>
      <c r="DC615" s="36" t="n"/>
      <c r="DD615" s="36" t="n"/>
      <c r="DE615" s="36" t="n"/>
      <c r="DF615" s="36" t="n"/>
      <c r="DG615" s="36" t="n"/>
      <c r="DH615" s="36" t="n"/>
      <c r="DI615" s="36" t="n"/>
      <c r="DJ615" s="36" t="n"/>
      <c r="DK615" s="36" t="n"/>
      <c r="DL615" s="36" t="n"/>
      <c r="DM615" s="36" t="n"/>
      <c r="DN615" s="36" t="n"/>
      <c r="DO615" s="36" t="n"/>
      <c r="DP615" s="36" t="n"/>
      <c r="DQ615" s="36" t="n"/>
      <c r="DR615" s="36" t="n"/>
      <c r="DS615" s="36" t="n"/>
      <c r="DT615" s="36" t="n"/>
      <c r="DU615" s="36" t="n"/>
      <c r="DV615" s="36" t="n"/>
      <c r="DW615" s="36" t="n"/>
      <c r="DX615" s="36" t="n"/>
      <c r="DY615" s="36" t="n"/>
      <c r="DZ615" s="36" t="n"/>
      <c r="EA615" s="36" t="n"/>
      <c r="EB615" s="36" t="n"/>
      <c r="EC615" s="36" t="n"/>
      <c r="ED615" s="36" t="n"/>
      <c r="EE615" s="36" t="n"/>
      <c r="EF615" s="36" t="n"/>
      <c r="EG615" s="36" t="n"/>
      <c r="EH615" s="36" t="n"/>
      <c r="EI615" s="36" t="n"/>
      <c r="EJ615" s="36" t="n"/>
      <c r="EK615" s="36" t="n"/>
      <c r="EL615" s="36" t="n"/>
      <c r="EM615" s="36" t="n"/>
      <c r="EN615" s="36" t="n"/>
    </row>
    <row r="616">
      <c r="A616" s="36" t="n"/>
      <c r="B616" s="36" t="n"/>
      <c r="C616" s="144" t="n"/>
      <c r="D616" s="144" t="n"/>
      <c r="E616" s="135" t="n"/>
      <c r="F616" s="135" t="n"/>
      <c r="G616" s="135" t="n"/>
      <c r="H616" s="135" t="n"/>
      <c r="I616" s="135" t="n"/>
      <c r="J616" s="135" t="n"/>
      <c r="K616" s="135" t="n"/>
      <c r="L616" s="135" t="n"/>
      <c r="M616" s="135" t="n"/>
      <c r="N616" s="135" t="n"/>
      <c r="O616" s="135" t="n"/>
      <c r="P616" s="135" t="n"/>
      <c r="Q616" s="135" t="n"/>
      <c r="R616" s="135" t="n"/>
      <c r="S616" s="135" t="n"/>
      <c r="T616" s="135" t="n"/>
      <c r="U616" s="135" t="n"/>
      <c r="V616" s="135" t="n"/>
      <c r="W616" s="135" t="n"/>
      <c r="X616" s="135" t="n"/>
      <c r="Y616" s="135" t="n"/>
      <c r="Z616" s="135" t="n"/>
      <c r="AA616" s="135" t="n"/>
      <c r="AB616" s="135" t="n"/>
      <c r="AC616" s="135" t="n"/>
      <c r="AD616" s="135" t="n"/>
      <c r="AE616" s="135" t="n"/>
      <c r="AF616" s="135" t="n"/>
      <c r="AG616" s="135" t="n"/>
      <c r="AH616" s="135" t="n"/>
      <c r="AI616" s="135" t="n"/>
      <c r="AJ616" s="135" t="n"/>
      <c r="AK616" s="135" t="n"/>
      <c r="AL616" s="135" t="n"/>
      <c r="AM616" s="135" t="n"/>
      <c r="AN616" s="135" t="n"/>
      <c r="AO616" s="135" t="n"/>
      <c r="AP616" s="135" t="n"/>
      <c r="AQ616" s="135" t="n"/>
      <c r="AR616" s="135" t="n"/>
      <c r="AS616" s="135" t="n"/>
      <c r="AT616" s="135" t="n"/>
      <c r="AU616" s="135" t="n"/>
      <c r="AV616" s="135" t="n"/>
      <c r="AW616" s="135" t="n"/>
      <c r="AX616" s="135" t="n"/>
      <c r="AY616" s="135" t="n"/>
      <c r="AZ616" s="135" t="n"/>
      <c r="BA616" s="135" t="n"/>
      <c r="BB616" s="135" t="n"/>
      <c r="BC616" s="135" t="n"/>
      <c r="BD616" s="135" t="n"/>
      <c r="BE616" s="135" t="n"/>
      <c r="BF616" s="135" t="n"/>
      <c r="BG616" s="135" t="n"/>
      <c r="BH616" s="135" t="n"/>
      <c r="BI616" s="135" t="n"/>
      <c r="BJ616" s="135" t="n"/>
      <c r="BK616" s="135" t="n"/>
      <c r="BL616" s="135" t="n"/>
      <c r="BM616" s="135" t="n"/>
      <c r="BN616" s="135" t="n"/>
      <c r="BO616" s="135" t="n"/>
      <c r="BP616" s="135" t="n"/>
      <c r="BQ616" s="135" t="n"/>
      <c r="BR616" s="135" t="n"/>
      <c r="BS616" s="135" t="n"/>
      <c r="BT616" s="135" t="n"/>
      <c r="BU616" s="135" t="n"/>
      <c r="BV616" s="135" t="n"/>
      <c r="BW616" s="135" t="n"/>
      <c r="BX616" s="135" t="n"/>
      <c r="BY616" s="135" t="n"/>
      <c r="BZ616" s="135" t="n"/>
      <c r="CA616" s="135" t="n"/>
      <c r="CB616" s="135" t="n"/>
      <c r="CC616" s="135" t="n"/>
      <c r="CD616" s="135" t="n"/>
      <c r="CE616" s="135" t="n"/>
      <c r="CF616" s="135" t="n"/>
      <c r="CG616" s="135" t="n"/>
      <c r="CH616" s="135" t="n"/>
      <c r="CI616" s="135" t="n"/>
      <c r="CJ616" s="135" t="n"/>
      <c r="CK616" s="135" t="n"/>
      <c r="CL616" s="135" t="n"/>
      <c r="CM616" s="135" t="n"/>
      <c r="CN616" s="135" t="n"/>
      <c r="CO616" s="135" t="n"/>
      <c r="CP616" s="135" t="n"/>
      <c r="CQ616" s="135" t="n"/>
      <c r="CR616" s="135" t="n"/>
      <c r="CU616" s="36" t="n"/>
      <c r="CV616" s="36" t="n"/>
      <c r="CW616" s="36" t="n"/>
      <c r="CX616" s="36" t="n"/>
      <c r="CY616" s="36" t="n"/>
      <c r="CZ616" s="36" t="n"/>
      <c r="DA616" s="36" t="n"/>
      <c r="DB616" s="36" t="n"/>
      <c r="DC616" s="36" t="n"/>
      <c r="DD616" s="36" t="n"/>
      <c r="DE616" s="36" t="n"/>
      <c r="DF616" s="36" t="n"/>
      <c r="DG616" s="36" t="n"/>
      <c r="DH616" s="36" t="n"/>
      <c r="DI616" s="36" t="n"/>
      <c r="DJ616" s="36" t="n"/>
      <c r="DK616" s="36" t="n"/>
      <c r="DL616" s="36" t="n"/>
      <c r="DM616" s="36" t="n"/>
      <c r="DN616" s="36" t="n"/>
      <c r="DO616" s="36" t="n"/>
      <c r="DP616" s="36" t="n"/>
      <c r="DQ616" s="36" t="n"/>
      <c r="DR616" s="36" t="n"/>
      <c r="DS616" s="36" t="n"/>
      <c r="DT616" s="36" t="n"/>
      <c r="DU616" s="36" t="n"/>
      <c r="DV616" s="36" t="n"/>
      <c r="DW616" s="36" t="n"/>
      <c r="DX616" s="36" t="n"/>
      <c r="DY616" s="36" t="n"/>
      <c r="DZ616" s="36" t="n"/>
      <c r="EA616" s="36" t="n"/>
      <c r="EB616" s="36" t="n"/>
      <c r="EC616" s="36" t="n"/>
      <c r="ED616" s="36" t="n"/>
      <c r="EE616" s="36" t="n"/>
      <c r="EF616" s="36" t="n"/>
      <c r="EG616" s="36" t="n"/>
      <c r="EH616" s="36" t="n"/>
      <c r="EI616" s="36" t="n"/>
      <c r="EJ616" s="36" t="n"/>
      <c r="EK616" s="36" t="n"/>
      <c r="EL616" s="36" t="n"/>
      <c r="EM616" s="36" t="n"/>
      <c r="EN616" s="36" t="n"/>
    </row>
    <row r="617">
      <c r="A617" s="36" t="n"/>
      <c r="B617" s="36" t="n"/>
      <c r="C617" s="144" t="n"/>
      <c r="D617" s="144" t="n"/>
      <c r="E617" s="135" t="n"/>
      <c r="F617" s="135" t="n"/>
      <c r="G617" s="135" t="n"/>
      <c r="H617" s="135" t="n"/>
      <c r="I617" s="135" t="n"/>
      <c r="J617" s="135" t="n"/>
      <c r="K617" s="135" t="n"/>
      <c r="L617" s="135" t="n"/>
      <c r="M617" s="135" t="n"/>
      <c r="N617" s="135" t="n"/>
      <c r="O617" s="135" t="n"/>
      <c r="P617" s="135" t="n"/>
      <c r="Q617" s="135" t="n"/>
      <c r="R617" s="135" t="n"/>
      <c r="S617" s="135" t="n"/>
      <c r="T617" s="135" t="n"/>
      <c r="U617" s="135" t="n"/>
      <c r="V617" s="135" t="n"/>
      <c r="W617" s="135" t="n"/>
      <c r="X617" s="135" t="n"/>
      <c r="Y617" s="135" t="n"/>
      <c r="Z617" s="135" t="n"/>
      <c r="AA617" s="135" t="n"/>
      <c r="AB617" s="135" t="n"/>
      <c r="AC617" s="135" t="n"/>
      <c r="AD617" s="135" t="n"/>
      <c r="AE617" s="135" t="n"/>
      <c r="AF617" s="135" t="n"/>
      <c r="AG617" s="135" t="n"/>
      <c r="AH617" s="135" t="n"/>
      <c r="AI617" s="135" t="n"/>
      <c r="AJ617" s="135" t="n"/>
      <c r="AK617" s="135" t="n"/>
      <c r="AL617" s="135" t="n"/>
      <c r="AM617" s="135" t="n"/>
      <c r="AN617" s="135" t="n"/>
      <c r="AO617" s="135" t="n"/>
      <c r="AP617" s="135" t="n"/>
      <c r="AQ617" s="135" t="n"/>
      <c r="AR617" s="135" t="n"/>
      <c r="AS617" s="135" t="n"/>
      <c r="AT617" s="135" t="n"/>
      <c r="AU617" s="135" t="n"/>
      <c r="AV617" s="135" t="n"/>
      <c r="AW617" s="135" t="n"/>
      <c r="AX617" s="135" t="n"/>
      <c r="AY617" s="135" t="n"/>
      <c r="AZ617" s="135" t="n"/>
      <c r="BA617" s="135" t="n"/>
      <c r="BB617" s="135" t="n"/>
      <c r="BC617" s="135" t="n"/>
      <c r="BD617" s="135" t="n"/>
      <c r="BE617" s="135" t="n"/>
      <c r="BF617" s="135" t="n"/>
      <c r="BG617" s="135" t="n"/>
      <c r="BH617" s="135" t="n"/>
      <c r="BI617" s="135" t="n"/>
      <c r="BJ617" s="135" t="n"/>
      <c r="BK617" s="135" t="n"/>
      <c r="BL617" s="135" t="n"/>
      <c r="BM617" s="135" t="n"/>
      <c r="BN617" s="135" t="n"/>
      <c r="BO617" s="135" t="n"/>
      <c r="BP617" s="135" t="n"/>
      <c r="BQ617" s="135" t="n"/>
      <c r="BR617" s="135" t="n"/>
      <c r="BS617" s="135" t="n"/>
      <c r="BT617" s="135" t="n"/>
      <c r="BU617" s="135" t="n"/>
      <c r="BV617" s="135" t="n"/>
      <c r="BW617" s="135" t="n"/>
      <c r="BX617" s="135" t="n"/>
      <c r="BY617" s="135" t="n"/>
      <c r="BZ617" s="135" t="n"/>
      <c r="CA617" s="135" t="n"/>
      <c r="CB617" s="135" t="n"/>
      <c r="CC617" s="135" t="n"/>
      <c r="CD617" s="135" t="n"/>
      <c r="CE617" s="135" t="n"/>
      <c r="CF617" s="135" t="n"/>
      <c r="CG617" s="135" t="n"/>
      <c r="CH617" s="135" t="n"/>
      <c r="CI617" s="135" t="n"/>
      <c r="CJ617" s="135" t="n"/>
      <c r="CK617" s="135" t="n"/>
      <c r="CL617" s="135" t="n"/>
      <c r="CM617" s="135" t="n"/>
      <c r="CN617" s="135" t="n"/>
      <c r="CO617" s="135" t="n"/>
      <c r="CP617" s="135" t="n"/>
      <c r="CQ617" s="135" t="n"/>
      <c r="CR617" s="135" t="n"/>
      <c r="CU617" s="36" t="n"/>
      <c r="CV617" s="36" t="n"/>
      <c r="CW617" s="36" t="n"/>
      <c r="CX617" s="36" t="n"/>
      <c r="CY617" s="36" t="n"/>
      <c r="CZ617" s="36" t="n"/>
      <c r="DA617" s="36" t="n"/>
      <c r="DB617" s="36" t="n"/>
      <c r="DC617" s="36" t="n"/>
      <c r="DD617" s="36" t="n"/>
      <c r="DE617" s="36" t="n"/>
      <c r="DF617" s="36" t="n"/>
      <c r="DG617" s="36" t="n"/>
      <c r="DH617" s="36" t="n"/>
      <c r="DI617" s="36" t="n"/>
      <c r="DJ617" s="36" t="n"/>
      <c r="DK617" s="36" t="n"/>
      <c r="DL617" s="36" t="n"/>
      <c r="DM617" s="36" t="n"/>
      <c r="DN617" s="36" t="n"/>
      <c r="DO617" s="36" t="n"/>
      <c r="DP617" s="36" t="n"/>
      <c r="DQ617" s="36" t="n"/>
      <c r="DR617" s="36" t="n"/>
      <c r="DS617" s="36" t="n"/>
      <c r="DT617" s="36" t="n"/>
      <c r="DU617" s="36" t="n"/>
      <c r="DV617" s="36" t="n"/>
      <c r="DW617" s="36" t="n"/>
      <c r="DX617" s="36" t="n"/>
      <c r="DY617" s="36" t="n"/>
      <c r="DZ617" s="36" t="n"/>
      <c r="EA617" s="36" t="n"/>
      <c r="EB617" s="36" t="n"/>
      <c r="EC617" s="36" t="n"/>
      <c r="ED617" s="36" t="n"/>
      <c r="EE617" s="36" t="n"/>
      <c r="EF617" s="36" t="n"/>
      <c r="EG617" s="36" t="n"/>
      <c r="EH617" s="36" t="n"/>
      <c r="EI617" s="36" t="n"/>
      <c r="EJ617" s="36" t="n"/>
      <c r="EK617" s="36" t="n"/>
      <c r="EL617" s="36" t="n"/>
      <c r="EM617" s="36" t="n"/>
      <c r="EN617" s="36" t="n"/>
    </row>
    <row r="618">
      <c r="A618" s="36" t="n"/>
      <c r="B618" s="36" t="n"/>
      <c r="C618" s="144" t="n"/>
      <c r="D618" s="144" t="n"/>
      <c r="E618" s="135" t="n"/>
      <c r="F618" s="135" t="n"/>
      <c r="G618" s="135" t="n"/>
      <c r="H618" s="135" t="n"/>
      <c r="I618" s="135" t="n"/>
      <c r="J618" s="135" t="n"/>
      <c r="K618" s="135" t="n"/>
      <c r="L618" s="135" t="n"/>
      <c r="M618" s="135" t="n"/>
      <c r="N618" s="135" t="n"/>
      <c r="O618" s="135" t="n"/>
      <c r="P618" s="135" t="n"/>
      <c r="Q618" s="135" t="n"/>
      <c r="R618" s="135" t="n"/>
      <c r="S618" s="135" t="n"/>
      <c r="T618" s="135" t="n"/>
      <c r="U618" s="135" t="n"/>
      <c r="V618" s="135" t="n"/>
      <c r="W618" s="135" t="n"/>
      <c r="X618" s="135" t="n"/>
      <c r="Y618" s="135" t="n"/>
      <c r="Z618" s="135" t="n"/>
      <c r="AA618" s="135" t="n"/>
      <c r="AB618" s="135" t="n"/>
      <c r="AC618" s="135" t="n"/>
      <c r="AD618" s="135" t="n"/>
      <c r="AE618" s="135" t="n"/>
      <c r="AF618" s="135" t="n"/>
      <c r="AG618" s="135" t="n"/>
      <c r="AH618" s="135" t="n"/>
      <c r="AI618" s="135" t="n"/>
      <c r="AJ618" s="135" t="n"/>
      <c r="AK618" s="135" t="n"/>
      <c r="AL618" s="135" t="n"/>
      <c r="AM618" s="135" t="n"/>
      <c r="AN618" s="135" t="n"/>
      <c r="AO618" s="135" t="n"/>
      <c r="AP618" s="135" t="n"/>
      <c r="AQ618" s="135" t="n"/>
      <c r="AR618" s="135" t="n"/>
      <c r="AS618" s="135" t="n"/>
      <c r="AT618" s="135" t="n"/>
      <c r="AU618" s="135" t="n"/>
      <c r="AV618" s="135" t="n"/>
      <c r="AW618" s="135" t="n"/>
      <c r="AX618" s="135" t="n"/>
      <c r="AY618" s="135" t="n"/>
      <c r="AZ618" s="135" t="n"/>
      <c r="BA618" s="135" t="n"/>
      <c r="BB618" s="135" t="n"/>
      <c r="BC618" s="135" t="n"/>
      <c r="BD618" s="135" t="n"/>
      <c r="BE618" s="135" t="n"/>
      <c r="BF618" s="135" t="n"/>
      <c r="BG618" s="135" t="n"/>
      <c r="BH618" s="135" t="n"/>
      <c r="BI618" s="135" t="n"/>
      <c r="BJ618" s="135" t="n"/>
      <c r="BK618" s="135" t="n"/>
      <c r="BL618" s="135" t="n"/>
      <c r="BM618" s="135" t="n"/>
      <c r="BN618" s="135" t="n"/>
      <c r="BO618" s="135" t="n"/>
      <c r="BP618" s="135" t="n"/>
      <c r="BQ618" s="135" t="n"/>
      <c r="BR618" s="135" t="n"/>
      <c r="BS618" s="135" t="n"/>
      <c r="BT618" s="135" t="n"/>
      <c r="BU618" s="135" t="n"/>
      <c r="BV618" s="135" t="n"/>
      <c r="BW618" s="135" t="n"/>
      <c r="BX618" s="135" t="n"/>
      <c r="BY618" s="135" t="n"/>
      <c r="BZ618" s="135" t="n"/>
      <c r="CA618" s="135" t="n"/>
      <c r="CB618" s="135" t="n"/>
      <c r="CC618" s="135" t="n"/>
      <c r="CD618" s="135" t="n"/>
      <c r="CE618" s="135" t="n"/>
      <c r="CF618" s="135" t="n"/>
      <c r="CG618" s="135" t="n"/>
      <c r="CH618" s="135" t="n"/>
      <c r="CI618" s="135" t="n"/>
      <c r="CJ618" s="135" t="n"/>
      <c r="CK618" s="135" t="n"/>
      <c r="CL618" s="135" t="n"/>
      <c r="CM618" s="135" t="n"/>
      <c r="CN618" s="135" t="n"/>
      <c r="CO618" s="135" t="n"/>
      <c r="CP618" s="135" t="n"/>
      <c r="CQ618" s="135" t="n"/>
      <c r="CR618" s="135" t="n"/>
      <c r="CU618" s="36" t="n"/>
      <c r="CV618" s="36" t="n"/>
      <c r="CW618" s="36" t="n"/>
      <c r="CX618" s="36" t="n"/>
      <c r="CY618" s="36" t="n"/>
      <c r="CZ618" s="36" t="n"/>
      <c r="DA618" s="36" t="n"/>
      <c r="DB618" s="36" t="n"/>
      <c r="DC618" s="36" t="n"/>
      <c r="DD618" s="36" t="n"/>
      <c r="DE618" s="36" t="n"/>
      <c r="DF618" s="36" t="n"/>
      <c r="DG618" s="36" t="n"/>
      <c r="DH618" s="36" t="n"/>
      <c r="DI618" s="36" t="n"/>
      <c r="DJ618" s="36" t="n"/>
      <c r="DK618" s="36" t="n"/>
      <c r="DL618" s="36" t="n"/>
      <c r="DM618" s="36" t="n"/>
      <c r="DN618" s="36" t="n"/>
      <c r="DO618" s="36" t="n"/>
      <c r="DP618" s="36" t="n"/>
      <c r="DQ618" s="36" t="n"/>
      <c r="DR618" s="36" t="n"/>
      <c r="DS618" s="36" t="n"/>
      <c r="DT618" s="36" t="n"/>
      <c r="DU618" s="36" t="n"/>
      <c r="DV618" s="36" t="n"/>
      <c r="DW618" s="36" t="n"/>
      <c r="DX618" s="36" t="n"/>
      <c r="DY618" s="36" t="n"/>
      <c r="DZ618" s="36" t="n"/>
      <c r="EA618" s="36" t="n"/>
      <c r="EB618" s="36" t="n"/>
      <c r="EC618" s="36" t="n"/>
      <c r="ED618" s="36" t="n"/>
      <c r="EE618" s="36" t="n"/>
      <c r="EF618" s="36" t="n"/>
      <c r="EG618" s="36" t="n"/>
      <c r="EH618" s="36" t="n"/>
      <c r="EI618" s="36" t="n"/>
      <c r="EJ618" s="36" t="n"/>
      <c r="EK618" s="36" t="n"/>
      <c r="EL618" s="36" t="n"/>
      <c r="EM618" s="36" t="n"/>
      <c r="EN618" s="36" t="n"/>
    </row>
    <row r="619">
      <c r="A619" s="36" t="n"/>
      <c r="B619" s="36" t="n"/>
      <c r="C619" s="144" t="n"/>
      <c r="D619" s="144" t="n"/>
      <c r="E619" s="135" t="n"/>
      <c r="F619" s="135" t="n"/>
      <c r="G619" s="135" t="n"/>
      <c r="H619" s="135" t="n"/>
      <c r="I619" s="135" t="n"/>
      <c r="J619" s="135" t="n"/>
      <c r="K619" s="135" t="n"/>
      <c r="L619" s="135" t="n"/>
      <c r="M619" s="135" t="n"/>
      <c r="N619" s="135" t="n"/>
      <c r="O619" s="135" t="n"/>
      <c r="P619" s="135" t="n"/>
      <c r="Q619" s="135" t="n"/>
      <c r="R619" s="135" t="n"/>
      <c r="S619" s="135" t="n"/>
      <c r="T619" s="135" t="n"/>
      <c r="U619" s="135" t="n"/>
      <c r="V619" s="135" t="n"/>
      <c r="W619" s="135" t="n"/>
      <c r="X619" s="135" t="n"/>
      <c r="Y619" s="135" t="n"/>
      <c r="Z619" s="135" t="n"/>
      <c r="AA619" s="135" t="n"/>
      <c r="AB619" s="135" t="n"/>
      <c r="AC619" s="135" t="n"/>
      <c r="AD619" s="135" t="n"/>
      <c r="AE619" s="135" t="n"/>
      <c r="AF619" s="135" t="n"/>
      <c r="AG619" s="135" t="n"/>
      <c r="AH619" s="135" t="n"/>
      <c r="AI619" s="135" t="n"/>
      <c r="AJ619" s="135" t="n"/>
      <c r="AK619" s="135" t="n"/>
      <c r="AL619" s="135" t="n"/>
      <c r="AM619" s="135" t="n"/>
      <c r="AN619" s="135" t="n"/>
      <c r="AO619" s="135" t="n"/>
      <c r="AP619" s="135" t="n"/>
      <c r="AQ619" s="135" t="n"/>
      <c r="AR619" s="135" t="n"/>
      <c r="AS619" s="135" t="n"/>
      <c r="AT619" s="135" t="n"/>
      <c r="AU619" s="135" t="n"/>
      <c r="AV619" s="135" t="n"/>
      <c r="AW619" s="135" t="n"/>
      <c r="AX619" s="135" t="n"/>
      <c r="AY619" s="135" t="n"/>
      <c r="AZ619" s="135" t="n"/>
      <c r="BA619" s="135" t="n"/>
      <c r="BB619" s="135" t="n"/>
      <c r="BC619" s="135" t="n"/>
      <c r="BD619" s="135" t="n"/>
      <c r="BE619" s="135" t="n"/>
      <c r="BF619" s="135" t="n"/>
      <c r="BG619" s="135" t="n"/>
      <c r="BH619" s="135" t="n"/>
      <c r="BI619" s="135" t="n"/>
      <c r="BJ619" s="135" t="n"/>
      <c r="BK619" s="135" t="n"/>
      <c r="BL619" s="135" t="n"/>
      <c r="BM619" s="135" t="n"/>
      <c r="BN619" s="135" t="n"/>
      <c r="BO619" s="135" t="n"/>
      <c r="BP619" s="135" t="n"/>
      <c r="BQ619" s="135" t="n"/>
      <c r="BR619" s="135" t="n"/>
      <c r="BS619" s="135" t="n"/>
      <c r="BT619" s="135" t="n"/>
      <c r="BU619" s="135" t="n"/>
      <c r="BV619" s="135" t="n"/>
      <c r="BW619" s="135" t="n"/>
      <c r="BX619" s="135" t="n"/>
      <c r="BY619" s="135" t="n"/>
      <c r="BZ619" s="135" t="n"/>
      <c r="CA619" s="135" t="n"/>
      <c r="CB619" s="135" t="n"/>
      <c r="CC619" s="135" t="n"/>
      <c r="CD619" s="135" t="n"/>
      <c r="CE619" s="135" t="n"/>
      <c r="CF619" s="135" t="n"/>
      <c r="CG619" s="135" t="n"/>
      <c r="CH619" s="135" t="n"/>
      <c r="CI619" s="135" t="n"/>
      <c r="CJ619" s="135" t="n"/>
      <c r="CK619" s="135" t="n"/>
      <c r="CL619" s="135" t="n"/>
      <c r="CM619" s="135" t="n"/>
      <c r="CN619" s="135" t="n"/>
      <c r="CO619" s="135" t="n"/>
      <c r="CP619" s="135" t="n"/>
      <c r="CQ619" s="135" t="n"/>
      <c r="CR619" s="135" t="n"/>
      <c r="CU619" s="36" t="n"/>
      <c r="CV619" s="36" t="n"/>
      <c r="CW619" s="36" t="n"/>
      <c r="CX619" s="36" t="n"/>
      <c r="CY619" s="36" t="n"/>
      <c r="CZ619" s="36" t="n"/>
      <c r="DA619" s="36" t="n"/>
      <c r="DB619" s="36" t="n"/>
      <c r="DC619" s="36" t="n"/>
      <c r="DD619" s="36" t="n"/>
      <c r="DE619" s="36" t="n"/>
      <c r="DF619" s="36" t="n"/>
      <c r="DG619" s="36" t="n"/>
      <c r="DH619" s="36" t="n"/>
      <c r="DI619" s="36" t="n"/>
      <c r="DJ619" s="36" t="n"/>
      <c r="DK619" s="36" t="n"/>
      <c r="DL619" s="36" t="n"/>
      <c r="DM619" s="36" t="n"/>
      <c r="DN619" s="36" t="n"/>
      <c r="DO619" s="36" t="n"/>
      <c r="DP619" s="36" t="n"/>
      <c r="DQ619" s="36" t="n"/>
      <c r="DR619" s="36" t="n"/>
      <c r="DS619" s="36" t="n"/>
      <c r="DT619" s="36" t="n"/>
      <c r="DU619" s="36" t="n"/>
      <c r="DV619" s="36" t="n"/>
      <c r="DW619" s="36" t="n"/>
      <c r="DX619" s="36" t="n"/>
      <c r="DY619" s="36" t="n"/>
      <c r="DZ619" s="36" t="n"/>
      <c r="EA619" s="36" t="n"/>
      <c r="EB619" s="36" t="n"/>
      <c r="EC619" s="36" t="n"/>
      <c r="ED619" s="36" t="n"/>
      <c r="EE619" s="36" t="n"/>
      <c r="EF619" s="36" t="n"/>
      <c r="EG619" s="36" t="n"/>
      <c r="EH619" s="36" t="n"/>
      <c r="EI619" s="36" t="n"/>
      <c r="EJ619" s="36" t="n"/>
      <c r="EK619" s="36" t="n"/>
      <c r="EL619" s="36" t="n"/>
      <c r="EM619" s="36" t="n"/>
      <c r="EN619" s="36" t="n"/>
    </row>
    <row r="620">
      <c r="A620" s="36" t="n"/>
      <c r="B620" s="36" t="n"/>
      <c r="C620" s="144" t="n"/>
      <c r="D620" s="144" t="n"/>
      <c r="E620" s="135" t="n"/>
      <c r="F620" s="135" t="n"/>
      <c r="G620" s="135" t="n"/>
      <c r="H620" s="135" t="n"/>
      <c r="I620" s="135" t="n"/>
      <c r="J620" s="135" t="n"/>
      <c r="K620" s="135" t="n"/>
      <c r="L620" s="135" t="n"/>
      <c r="M620" s="135" t="n"/>
      <c r="N620" s="135" t="n"/>
      <c r="O620" s="135" t="n"/>
      <c r="P620" s="135" t="n"/>
      <c r="Q620" s="135" t="n"/>
      <c r="R620" s="135" t="n"/>
      <c r="S620" s="135" t="n"/>
      <c r="T620" s="135" t="n"/>
      <c r="U620" s="135" t="n"/>
      <c r="V620" s="135" t="n"/>
      <c r="W620" s="135" t="n"/>
      <c r="X620" s="135" t="n"/>
      <c r="Y620" s="135" t="n"/>
      <c r="Z620" s="135" t="n"/>
      <c r="AA620" s="135" t="n"/>
      <c r="AB620" s="135" t="n"/>
      <c r="AC620" s="135" t="n"/>
      <c r="AD620" s="135" t="n"/>
      <c r="AE620" s="135" t="n"/>
      <c r="AF620" s="135" t="n"/>
      <c r="AG620" s="135" t="n"/>
      <c r="AH620" s="135" t="n"/>
      <c r="AI620" s="135" t="n"/>
      <c r="AJ620" s="135" t="n"/>
      <c r="AK620" s="135" t="n"/>
      <c r="AL620" s="135" t="n"/>
      <c r="AM620" s="135" t="n"/>
      <c r="AN620" s="135" t="n"/>
      <c r="AO620" s="135" t="n"/>
      <c r="AP620" s="135" t="n"/>
      <c r="AQ620" s="135" t="n"/>
      <c r="AR620" s="135" t="n"/>
      <c r="AS620" s="135" t="n"/>
      <c r="AT620" s="135" t="n"/>
      <c r="AU620" s="135" t="n"/>
      <c r="AV620" s="135" t="n"/>
      <c r="AW620" s="135" t="n"/>
      <c r="AX620" s="135" t="n"/>
      <c r="AY620" s="135" t="n"/>
      <c r="AZ620" s="135" t="n"/>
      <c r="BA620" s="135" t="n"/>
      <c r="BB620" s="135" t="n"/>
      <c r="BC620" s="135" t="n"/>
      <c r="BD620" s="135" t="n"/>
      <c r="BE620" s="135" t="n"/>
      <c r="BF620" s="135" t="n"/>
      <c r="BG620" s="135" t="n"/>
      <c r="BH620" s="135" t="n"/>
      <c r="BI620" s="135" t="n"/>
      <c r="BJ620" s="135" t="n"/>
      <c r="BK620" s="135" t="n"/>
      <c r="BL620" s="135" t="n"/>
      <c r="BM620" s="135" t="n"/>
      <c r="BN620" s="135" t="n"/>
      <c r="BO620" s="135" t="n"/>
      <c r="BP620" s="135" t="n"/>
      <c r="BQ620" s="135" t="n"/>
      <c r="BR620" s="135" t="n"/>
      <c r="BS620" s="135" t="n"/>
      <c r="BT620" s="135" t="n"/>
      <c r="BU620" s="135" t="n"/>
      <c r="BV620" s="135" t="n"/>
      <c r="BW620" s="135" t="n"/>
      <c r="BX620" s="135" t="n"/>
      <c r="BY620" s="135" t="n"/>
      <c r="BZ620" s="135" t="n"/>
      <c r="CA620" s="135" t="n"/>
      <c r="CB620" s="135" t="n"/>
      <c r="CC620" s="135" t="n"/>
      <c r="CD620" s="135" t="n"/>
      <c r="CE620" s="135" t="n"/>
      <c r="CF620" s="135" t="n"/>
      <c r="CG620" s="135" t="n"/>
      <c r="CH620" s="135" t="n"/>
      <c r="CI620" s="135" t="n"/>
      <c r="CJ620" s="135" t="n"/>
      <c r="CK620" s="135" t="n"/>
      <c r="CL620" s="135" t="n"/>
      <c r="CM620" s="135" t="n"/>
      <c r="CN620" s="135" t="n"/>
      <c r="CO620" s="135" t="n"/>
      <c r="CP620" s="135" t="n"/>
      <c r="CQ620" s="135" t="n"/>
      <c r="CR620" s="135" t="n"/>
      <c r="CU620" s="36" t="n"/>
      <c r="CV620" s="36" t="n"/>
      <c r="CW620" s="36" t="n"/>
      <c r="CX620" s="36" t="n"/>
      <c r="CY620" s="36" t="n"/>
      <c r="CZ620" s="36" t="n"/>
      <c r="DA620" s="36" t="n"/>
      <c r="DB620" s="36" t="n"/>
      <c r="DC620" s="36" t="n"/>
      <c r="DD620" s="36" t="n"/>
      <c r="DE620" s="36" t="n"/>
      <c r="DF620" s="36" t="n"/>
      <c r="DG620" s="36" t="n"/>
      <c r="DH620" s="36" t="n"/>
      <c r="DI620" s="36" t="n"/>
      <c r="DJ620" s="36" t="n"/>
      <c r="DK620" s="36" t="n"/>
      <c r="DL620" s="36" t="n"/>
      <c r="DM620" s="36" t="n"/>
      <c r="DN620" s="36" t="n"/>
      <c r="DO620" s="36" t="n"/>
      <c r="DP620" s="36" t="n"/>
      <c r="DQ620" s="36" t="n"/>
      <c r="DR620" s="36" t="n"/>
      <c r="DS620" s="36" t="n"/>
      <c r="DT620" s="36" t="n"/>
      <c r="DU620" s="36" t="n"/>
      <c r="DV620" s="36" t="n"/>
      <c r="DW620" s="36" t="n"/>
      <c r="DX620" s="36" t="n"/>
      <c r="DY620" s="36" t="n"/>
      <c r="DZ620" s="36" t="n"/>
      <c r="EA620" s="36" t="n"/>
      <c r="EB620" s="36" t="n"/>
      <c r="EC620" s="36" t="n"/>
      <c r="ED620" s="36" t="n"/>
      <c r="EE620" s="36" t="n"/>
      <c r="EF620" s="36" t="n"/>
      <c r="EG620" s="36" t="n"/>
      <c r="EH620" s="36" t="n"/>
      <c r="EI620" s="36" t="n"/>
      <c r="EJ620" s="36" t="n"/>
      <c r="EK620" s="36" t="n"/>
      <c r="EL620" s="36" t="n"/>
      <c r="EM620" s="36" t="n"/>
      <c r="EN620" s="36" t="n"/>
    </row>
    <row r="621">
      <c r="A621" s="36" t="n"/>
      <c r="B621" s="36" t="n"/>
      <c r="C621" s="144" t="n"/>
      <c r="D621" s="144" t="n"/>
      <c r="E621" s="135" t="n"/>
      <c r="F621" s="135" t="n"/>
      <c r="G621" s="135" t="n"/>
      <c r="H621" s="135" t="n"/>
      <c r="I621" s="135" t="n"/>
      <c r="J621" s="135" t="n"/>
      <c r="K621" s="135" t="n"/>
      <c r="L621" s="135" t="n"/>
      <c r="M621" s="135" t="n"/>
      <c r="N621" s="135" t="n"/>
      <c r="O621" s="135" t="n"/>
      <c r="P621" s="135" t="n"/>
      <c r="Q621" s="135" t="n"/>
      <c r="R621" s="135" t="n"/>
      <c r="S621" s="135" t="n"/>
      <c r="T621" s="135" t="n"/>
      <c r="U621" s="135" t="n"/>
      <c r="V621" s="135" t="n"/>
      <c r="W621" s="135" t="n"/>
      <c r="X621" s="135" t="n"/>
      <c r="Y621" s="135" t="n"/>
      <c r="Z621" s="135" t="n"/>
      <c r="AA621" s="135" t="n"/>
      <c r="AB621" s="135" t="n"/>
      <c r="AC621" s="135" t="n"/>
      <c r="AD621" s="135" t="n"/>
      <c r="AE621" s="135" t="n"/>
      <c r="AF621" s="135" t="n"/>
      <c r="AG621" s="135" t="n"/>
      <c r="AH621" s="135" t="n"/>
      <c r="AI621" s="135" t="n"/>
      <c r="AJ621" s="135" t="n"/>
      <c r="AK621" s="135" t="n"/>
      <c r="AL621" s="135" t="n"/>
      <c r="AM621" s="135" t="n"/>
      <c r="AN621" s="135" t="n"/>
      <c r="AO621" s="135" t="n"/>
      <c r="AP621" s="135" t="n"/>
      <c r="AQ621" s="135" t="n"/>
      <c r="AR621" s="135" t="n"/>
      <c r="AS621" s="135" t="n"/>
      <c r="AT621" s="135" t="n"/>
      <c r="AU621" s="135" t="n"/>
      <c r="AV621" s="135" t="n"/>
      <c r="AW621" s="135" t="n"/>
      <c r="AX621" s="135" t="n"/>
      <c r="AY621" s="135" t="n"/>
      <c r="AZ621" s="135" t="n"/>
      <c r="BA621" s="135" t="n"/>
      <c r="BB621" s="135" t="n"/>
      <c r="BC621" s="135" t="n"/>
      <c r="BD621" s="135" t="n"/>
      <c r="BE621" s="135" t="n"/>
      <c r="BF621" s="135" t="n"/>
      <c r="BG621" s="135" t="n"/>
      <c r="BH621" s="135" t="n"/>
      <c r="BI621" s="135" t="n"/>
      <c r="BJ621" s="135" t="n"/>
      <c r="BK621" s="135" t="n"/>
      <c r="BL621" s="135" t="n"/>
      <c r="BM621" s="135" t="n"/>
      <c r="BN621" s="135" t="n"/>
      <c r="BO621" s="135" t="n"/>
      <c r="BP621" s="135" t="n"/>
      <c r="BQ621" s="135" t="n"/>
      <c r="BR621" s="135" t="n"/>
      <c r="BS621" s="135" t="n"/>
      <c r="BT621" s="135" t="n"/>
      <c r="BU621" s="135" t="n"/>
      <c r="BV621" s="135" t="n"/>
      <c r="BW621" s="135" t="n"/>
      <c r="BX621" s="135" t="n"/>
      <c r="BY621" s="135" t="n"/>
      <c r="BZ621" s="135" t="n"/>
      <c r="CA621" s="135" t="n"/>
      <c r="CB621" s="135" t="n"/>
      <c r="CC621" s="135" t="n"/>
      <c r="CD621" s="135" t="n"/>
      <c r="CE621" s="135" t="n"/>
      <c r="CF621" s="135" t="n"/>
      <c r="CG621" s="135" t="n"/>
      <c r="CH621" s="135" t="n"/>
      <c r="CI621" s="135" t="n"/>
      <c r="CJ621" s="135" t="n"/>
      <c r="CK621" s="135" t="n"/>
      <c r="CL621" s="135" t="n"/>
      <c r="CM621" s="135" t="n"/>
      <c r="CN621" s="135" t="n"/>
      <c r="CO621" s="135" t="n"/>
      <c r="CP621" s="135" t="n"/>
      <c r="CQ621" s="135" t="n"/>
      <c r="CR621" s="135" t="n"/>
      <c r="CU621" s="36" t="n"/>
      <c r="CV621" s="36" t="n"/>
      <c r="CW621" s="36" t="n"/>
      <c r="CX621" s="36" t="n"/>
      <c r="CY621" s="36" t="n"/>
      <c r="CZ621" s="36" t="n"/>
      <c r="DA621" s="36" t="n"/>
      <c r="DB621" s="36" t="n"/>
      <c r="DC621" s="36" t="n"/>
      <c r="DD621" s="36" t="n"/>
      <c r="DE621" s="36" t="n"/>
      <c r="DF621" s="36" t="n"/>
      <c r="DG621" s="36" t="n"/>
      <c r="DH621" s="36" t="n"/>
      <c r="DI621" s="36" t="n"/>
      <c r="DJ621" s="36" t="n"/>
      <c r="DK621" s="36" t="n"/>
      <c r="DL621" s="36" t="n"/>
      <c r="DM621" s="36" t="n"/>
      <c r="DN621" s="36" t="n"/>
      <c r="DO621" s="36" t="n"/>
      <c r="DP621" s="36" t="n"/>
      <c r="DQ621" s="36" t="n"/>
      <c r="DR621" s="36" t="n"/>
      <c r="DS621" s="36" t="n"/>
      <c r="DT621" s="36" t="n"/>
      <c r="DU621" s="36" t="n"/>
      <c r="DV621" s="36" t="n"/>
      <c r="DW621" s="36" t="n"/>
      <c r="DX621" s="36" t="n"/>
      <c r="DY621" s="36" t="n"/>
      <c r="DZ621" s="36" t="n"/>
      <c r="EA621" s="36" t="n"/>
      <c r="EB621" s="36" t="n"/>
      <c r="EC621" s="36" t="n"/>
      <c r="ED621" s="36" t="n"/>
      <c r="EE621" s="36" t="n"/>
      <c r="EF621" s="36" t="n"/>
      <c r="EG621" s="36" t="n"/>
      <c r="EH621" s="36" t="n"/>
      <c r="EI621" s="36" t="n"/>
      <c r="EJ621" s="36" t="n"/>
      <c r="EK621" s="36" t="n"/>
      <c r="EL621" s="36" t="n"/>
      <c r="EM621" s="36" t="n"/>
      <c r="EN621" s="36" t="n"/>
    </row>
    <row r="622">
      <c r="A622" s="36" t="n"/>
      <c r="B622" s="36" t="n"/>
      <c r="C622" s="144" t="n"/>
      <c r="D622" s="144" t="n"/>
      <c r="E622" s="135" t="n"/>
      <c r="F622" s="135" t="n"/>
      <c r="G622" s="135" t="n"/>
      <c r="H622" s="135" t="n"/>
      <c r="I622" s="135" t="n"/>
      <c r="J622" s="135" t="n"/>
      <c r="K622" s="135" t="n"/>
      <c r="L622" s="135" t="n"/>
      <c r="M622" s="135" t="n"/>
      <c r="N622" s="135" t="n"/>
      <c r="O622" s="135" t="n"/>
      <c r="P622" s="135" t="n"/>
      <c r="Q622" s="135" t="n"/>
      <c r="R622" s="135" t="n"/>
      <c r="S622" s="135" t="n"/>
      <c r="T622" s="135" t="n"/>
      <c r="U622" s="135" t="n"/>
      <c r="V622" s="135" t="n"/>
      <c r="W622" s="135" t="n"/>
      <c r="X622" s="135" t="n"/>
      <c r="Y622" s="135" t="n"/>
      <c r="Z622" s="135" t="n"/>
      <c r="AA622" s="135" t="n"/>
      <c r="AB622" s="135" t="n"/>
      <c r="AC622" s="135" t="n"/>
      <c r="AD622" s="135" t="n"/>
      <c r="AE622" s="135" t="n"/>
      <c r="AF622" s="135" t="n"/>
      <c r="AG622" s="135" t="n"/>
      <c r="AH622" s="135" t="n"/>
      <c r="AI622" s="135" t="n"/>
      <c r="AJ622" s="135" t="n"/>
      <c r="AK622" s="135" t="n"/>
      <c r="AL622" s="135" t="n"/>
      <c r="AM622" s="135" t="n"/>
      <c r="AN622" s="135" t="n"/>
      <c r="AO622" s="135" t="n"/>
      <c r="AP622" s="135" t="n"/>
      <c r="AQ622" s="135" t="n"/>
      <c r="AR622" s="135" t="n"/>
      <c r="AS622" s="135" t="n"/>
      <c r="AT622" s="135" t="n"/>
      <c r="AU622" s="135" t="n"/>
      <c r="AV622" s="135" t="n"/>
      <c r="AW622" s="135" t="n"/>
      <c r="AX622" s="135" t="n"/>
      <c r="AY622" s="135" t="n"/>
      <c r="AZ622" s="135" t="n"/>
      <c r="BA622" s="135" t="n"/>
      <c r="BB622" s="135" t="n"/>
      <c r="BC622" s="135" t="n"/>
      <c r="BD622" s="135" t="n"/>
      <c r="BE622" s="135" t="n"/>
      <c r="BF622" s="135" t="n"/>
      <c r="BG622" s="135" t="n"/>
      <c r="BH622" s="135" t="n"/>
      <c r="BI622" s="135" t="n"/>
      <c r="BJ622" s="135" t="n"/>
      <c r="BK622" s="135" t="n"/>
      <c r="BL622" s="135" t="n"/>
      <c r="BM622" s="135" t="n"/>
      <c r="BN622" s="135" t="n"/>
      <c r="BO622" s="135" t="n"/>
      <c r="BP622" s="135" t="n"/>
      <c r="BQ622" s="135" t="n"/>
      <c r="BR622" s="135" t="n"/>
      <c r="BS622" s="135" t="n"/>
      <c r="BT622" s="135" t="n"/>
      <c r="BU622" s="135" t="n"/>
      <c r="BV622" s="135" t="n"/>
      <c r="BW622" s="135" t="n"/>
      <c r="BX622" s="135" t="n"/>
      <c r="BY622" s="135" t="n"/>
      <c r="BZ622" s="135" t="n"/>
      <c r="CA622" s="135" t="n"/>
      <c r="CB622" s="135" t="n"/>
      <c r="CC622" s="135" t="n"/>
      <c r="CD622" s="135" t="n"/>
      <c r="CE622" s="135" t="n"/>
      <c r="CF622" s="135" t="n"/>
      <c r="CG622" s="135" t="n"/>
      <c r="CH622" s="135" t="n"/>
      <c r="CI622" s="135" t="n"/>
      <c r="CJ622" s="135" t="n"/>
      <c r="CK622" s="135" t="n"/>
      <c r="CL622" s="135" t="n"/>
      <c r="CM622" s="135" t="n"/>
      <c r="CN622" s="135" t="n"/>
      <c r="CO622" s="135" t="n"/>
      <c r="CP622" s="135" t="n"/>
      <c r="CQ622" s="135" t="n"/>
      <c r="CR622" s="135" t="n"/>
      <c r="CU622" s="36" t="n"/>
      <c r="CV622" s="36" t="n"/>
      <c r="CW622" s="36" t="n"/>
      <c r="CX622" s="36" t="n"/>
      <c r="CY622" s="36" t="n"/>
      <c r="CZ622" s="36" t="n"/>
      <c r="DA622" s="36" t="n"/>
      <c r="DB622" s="36" t="n"/>
      <c r="DC622" s="36" t="n"/>
      <c r="DD622" s="36" t="n"/>
      <c r="DE622" s="36" t="n"/>
      <c r="DF622" s="36" t="n"/>
      <c r="DG622" s="36" t="n"/>
      <c r="DH622" s="36" t="n"/>
      <c r="DI622" s="36" t="n"/>
      <c r="DJ622" s="36" t="n"/>
      <c r="DK622" s="36" t="n"/>
      <c r="DL622" s="36" t="n"/>
      <c r="DM622" s="36" t="n"/>
      <c r="DN622" s="36" t="n"/>
      <c r="DO622" s="36" t="n"/>
      <c r="DP622" s="36" t="n"/>
      <c r="DQ622" s="36" t="n"/>
      <c r="DR622" s="36" t="n"/>
      <c r="DS622" s="36" t="n"/>
      <c r="DT622" s="36" t="n"/>
      <c r="DU622" s="36" t="n"/>
      <c r="DV622" s="36" t="n"/>
      <c r="DW622" s="36" t="n"/>
      <c r="DX622" s="36" t="n"/>
      <c r="DY622" s="36" t="n"/>
      <c r="DZ622" s="36" t="n"/>
      <c r="EA622" s="36" t="n"/>
      <c r="EB622" s="36" t="n"/>
      <c r="EC622" s="36" t="n"/>
      <c r="ED622" s="36" t="n"/>
      <c r="EE622" s="36" t="n"/>
      <c r="EF622" s="36" t="n"/>
      <c r="EG622" s="36" t="n"/>
      <c r="EH622" s="36" t="n"/>
      <c r="EI622" s="36" t="n"/>
      <c r="EJ622" s="36" t="n"/>
      <c r="EK622" s="36" t="n"/>
      <c r="EL622" s="36" t="n"/>
      <c r="EM622" s="36" t="n"/>
      <c r="EN622" s="36" t="n"/>
    </row>
    <row r="623">
      <c r="A623" s="36" t="n"/>
      <c r="B623" s="36" t="n"/>
      <c r="C623" s="144" t="n"/>
      <c r="D623" s="144" t="n"/>
      <c r="E623" s="135" t="n"/>
      <c r="F623" s="135" t="n"/>
      <c r="G623" s="135" t="n"/>
      <c r="H623" s="135" t="n"/>
      <c r="I623" s="135" t="n"/>
      <c r="J623" s="135" t="n"/>
      <c r="K623" s="135" t="n"/>
      <c r="L623" s="135" t="n"/>
      <c r="M623" s="135" t="n"/>
      <c r="N623" s="135" t="n"/>
      <c r="O623" s="135" t="n"/>
      <c r="P623" s="135" t="n"/>
      <c r="Q623" s="135" t="n"/>
      <c r="R623" s="135" t="n"/>
      <c r="S623" s="135" t="n"/>
      <c r="T623" s="135" t="n"/>
      <c r="U623" s="135" t="n"/>
      <c r="V623" s="135" t="n"/>
      <c r="W623" s="135" t="n"/>
      <c r="X623" s="135" t="n"/>
      <c r="Y623" s="135" t="n"/>
      <c r="Z623" s="135" t="n"/>
      <c r="AA623" s="135" t="n"/>
      <c r="AB623" s="135" t="n"/>
      <c r="AC623" s="135" t="n"/>
      <c r="AD623" s="135" t="n"/>
      <c r="AE623" s="135" t="n"/>
      <c r="AF623" s="135" t="n"/>
      <c r="AG623" s="135" t="n"/>
      <c r="AH623" s="135" t="n"/>
      <c r="AI623" s="135" t="n"/>
      <c r="AJ623" s="135" t="n"/>
      <c r="AK623" s="135" t="n"/>
      <c r="AL623" s="135" t="n"/>
      <c r="AM623" s="135" t="n"/>
      <c r="AN623" s="135" t="n"/>
      <c r="AO623" s="135" t="n"/>
      <c r="AP623" s="135" t="n"/>
      <c r="AQ623" s="135" t="n"/>
      <c r="AR623" s="135" t="n"/>
      <c r="AS623" s="135" t="n"/>
      <c r="AT623" s="135" t="n"/>
      <c r="AU623" s="135" t="n"/>
      <c r="AV623" s="135" t="n"/>
      <c r="AW623" s="135" t="n"/>
      <c r="AX623" s="135" t="n"/>
      <c r="AY623" s="135" t="n"/>
      <c r="AZ623" s="135" t="n"/>
      <c r="BA623" s="135" t="n"/>
      <c r="BB623" s="135" t="n"/>
      <c r="BC623" s="135" t="n"/>
      <c r="BD623" s="135" t="n"/>
      <c r="BE623" s="135" t="n"/>
      <c r="BF623" s="135" t="n"/>
      <c r="BG623" s="135" t="n"/>
      <c r="BH623" s="135" t="n"/>
      <c r="BI623" s="135" t="n"/>
      <c r="BJ623" s="135" t="n"/>
      <c r="BK623" s="135" t="n"/>
      <c r="BL623" s="135" t="n"/>
      <c r="BM623" s="135" t="n"/>
      <c r="BN623" s="135" t="n"/>
      <c r="BO623" s="135" t="n"/>
      <c r="BP623" s="135" t="n"/>
      <c r="BQ623" s="135" t="n"/>
      <c r="BR623" s="135" t="n"/>
      <c r="BS623" s="135" t="n"/>
      <c r="BT623" s="135" t="n"/>
      <c r="BU623" s="135" t="n"/>
      <c r="BV623" s="135" t="n"/>
      <c r="BW623" s="135" t="n"/>
      <c r="BX623" s="135" t="n"/>
      <c r="BY623" s="135" t="n"/>
      <c r="BZ623" s="135" t="n"/>
      <c r="CA623" s="135" t="n"/>
      <c r="CB623" s="135" t="n"/>
      <c r="CC623" s="135" t="n"/>
      <c r="CD623" s="135" t="n"/>
      <c r="CE623" s="135" t="n"/>
      <c r="CF623" s="135" t="n"/>
      <c r="CG623" s="135" t="n"/>
      <c r="CH623" s="135" t="n"/>
      <c r="CI623" s="135" t="n"/>
      <c r="CJ623" s="135" t="n"/>
      <c r="CK623" s="135" t="n"/>
      <c r="CL623" s="135" t="n"/>
      <c r="CM623" s="135" t="n"/>
      <c r="CN623" s="135" t="n"/>
      <c r="CO623" s="135" t="n"/>
      <c r="CP623" s="135" t="n"/>
      <c r="CQ623" s="135" t="n"/>
      <c r="CR623" s="135" t="n"/>
      <c r="CU623" s="36" t="n"/>
      <c r="CV623" s="36" t="n"/>
      <c r="CW623" s="36" t="n"/>
      <c r="CX623" s="36" t="n"/>
      <c r="CY623" s="36" t="n"/>
      <c r="CZ623" s="36" t="n"/>
      <c r="DA623" s="36" t="n"/>
      <c r="DB623" s="36" t="n"/>
      <c r="DC623" s="36" t="n"/>
      <c r="DD623" s="36" t="n"/>
      <c r="DE623" s="36" t="n"/>
      <c r="DF623" s="36" t="n"/>
      <c r="DG623" s="36" t="n"/>
      <c r="DH623" s="36" t="n"/>
      <c r="DI623" s="36" t="n"/>
      <c r="DJ623" s="36" t="n"/>
      <c r="DK623" s="36" t="n"/>
      <c r="DL623" s="36" t="n"/>
      <c r="DM623" s="36" t="n"/>
      <c r="DN623" s="36" t="n"/>
      <c r="DO623" s="36" t="n"/>
      <c r="DP623" s="36" t="n"/>
      <c r="DQ623" s="36" t="n"/>
      <c r="DR623" s="36" t="n"/>
      <c r="DS623" s="36" t="n"/>
      <c r="DT623" s="36" t="n"/>
      <c r="DU623" s="36" t="n"/>
      <c r="DV623" s="36" t="n"/>
      <c r="DW623" s="36" t="n"/>
      <c r="DX623" s="36" t="n"/>
      <c r="DY623" s="36" t="n"/>
      <c r="DZ623" s="36" t="n"/>
      <c r="EA623" s="36" t="n"/>
      <c r="EB623" s="36" t="n"/>
      <c r="EC623" s="36" t="n"/>
      <c r="ED623" s="36" t="n"/>
      <c r="EE623" s="36" t="n"/>
      <c r="EF623" s="36" t="n"/>
      <c r="EG623" s="36" t="n"/>
      <c r="EH623" s="36" t="n"/>
      <c r="EI623" s="36" t="n"/>
      <c r="EJ623" s="36" t="n"/>
      <c r="EK623" s="36" t="n"/>
      <c r="EL623" s="36" t="n"/>
      <c r="EM623" s="36" t="n"/>
      <c r="EN623" s="36" t="n"/>
    </row>
    <row r="624">
      <c r="A624" s="36" t="n"/>
      <c r="B624" s="36" t="n"/>
      <c r="C624" s="144" t="n"/>
      <c r="D624" s="144" t="n"/>
      <c r="E624" s="135" t="n"/>
      <c r="F624" s="135" t="n"/>
      <c r="G624" s="135" t="n"/>
      <c r="H624" s="135" t="n"/>
      <c r="I624" s="135" t="n"/>
      <c r="J624" s="135" t="n"/>
      <c r="K624" s="135" t="n"/>
      <c r="L624" s="135" t="n"/>
      <c r="M624" s="135" t="n"/>
      <c r="N624" s="135" t="n"/>
      <c r="O624" s="135" t="n"/>
      <c r="P624" s="135" t="n"/>
      <c r="Q624" s="135" t="n"/>
      <c r="R624" s="135" t="n"/>
      <c r="S624" s="135" t="n"/>
      <c r="T624" s="135" t="n"/>
      <c r="U624" s="135" t="n"/>
      <c r="V624" s="135" t="n"/>
      <c r="W624" s="135" t="n"/>
      <c r="X624" s="135" t="n"/>
      <c r="Y624" s="135" t="n"/>
      <c r="Z624" s="135" t="n"/>
      <c r="AA624" s="135" t="n"/>
      <c r="AB624" s="135" t="n"/>
      <c r="AC624" s="135" t="n"/>
      <c r="AD624" s="135" t="n"/>
      <c r="AE624" s="135" t="n"/>
      <c r="AF624" s="135" t="n"/>
      <c r="AG624" s="135" t="n"/>
      <c r="AH624" s="135" t="n"/>
      <c r="AI624" s="135" t="n"/>
      <c r="AJ624" s="135" t="n"/>
      <c r="AK624" s="135" t="n"/>
      <c r="AL624" s="135" t="n"/>
      <c r="AM624" s="135" t="n"/>
      <c r="AN624" s="135" t="n"/>
      <c r="AO624" s="135" t="n"/>
      <c r="AP624" s="135" t="n"/>
      <c r="AQ624" s="135" t="n"/>
      <c r="AR624" s="135" t="n"/>
      <c r="AS624" s="135" t="n"/>
      <c r="AT624" s="135" t="n"/>
      <c r="AU624" s="135" t="n"/>
      <c r="AV624" s="135" t="n"/>
      <c r="AW624" s="135" t="n"/>
      <c r="AX624" s="135" t="n"/>
      <c r="AY624" s="135" t="n"/>
      <c r="AZ624" s="135" t="n"/>
      <c r="BA624" s="135" t="n"/>
      <c r="BB624" s="135" t="n"/>
      <c r="BC624" s="135" t="n"/>
      <c r="BD624" s="135" t="n"/>
      <c r="BE624" s="135" t="n"/>
      <c r="BF624" s="135" t="n"/>
      <c r="BG624" s="135" t="n"/>
      <c r="BH624" s="135" t="n"/>
      <c r="BI624" s="135" t="n"/>
      <c r="BJ624" s="135" t="n"/>
      <c r="BK624" s="135" t="n"/>
      <c r="BL624" s="135" t="n"/>
      <c r="BM624" s="135" t="n"/>
      <c r="BN624" s="135" t="n"/>
      <c r="BO624" s="135" t="n"/>
      <c r="BP624" s="135" t="n"/>
      <c r="BQ624" s="135" t="n"/>
      <c r="BR624" s="135" t="n"/>
      <c r="BS624" s="135" t="n"/>
      <c r="BT624" s="135" t="n"/>
      <c r="BU624" s="135" t="n"/>
      <c r="BV624" s="135" t="n"/>
      <c r="BW624" s="135" t="n"/>
      <c r="BX624" s="135" t="n"/>
      <c r="BY624" s="135" t="n"/>
      <c r="BZ624" s="135" t="n"/>
      <c r="CA624" s="135" t="n"/>
      <c r="CB624" s="135" t="n"/>
      <c r="CC624" s="135" t="n"/>
      <c r="CD624" s="135" t="n"/>
      <c r="CE624" s="135" t="n"/>
      <c r="CF624" s="135" t="n"/>
      <c r="CG624" s="135" t="n"/>
      <c r="CH624" s="135" t="n"/>
      <c r="CI624" s="135" t="n"/>
      <c r="CJ624" s="135" t="n"/>
      <c r="CK624" s="135" t="n"/>
      <c r="CL624" s="135" t="n"/>
      <c r="CM624" s="135" t="n"/>
      <c r="CN624" s="135" t="n"/>
      <c r="CO624" s="135" t="n"/>
      <c r="CP624" s="135" t="n"/>
      <c r="CQ624" s="135" t="n"/>
      <c r="CR624" s="135" t="n"/>
      <c r="CU624" s="36" t="n"/>
      <c r="CV624" s="36" t="n"/>
      <c r="CW624" s="36" t="n"/>
      <c r="CX624" s="36" t="n"/>
      <c r="CY624" s="36" t="n"/>
      <c r="CZ624" s="36" t="n"/>
      <c r="DA624" s="36" t="n"/>
      <c r="DB624" s="36" t="n"/>
      <c r="DC624" s="36" t="n"/>
      <c r="DD624" s="36" t="n"/>
      <c r="DE624" s="36" t="n"/>
      <c r="DF624" s="36" t="n"/>
      <c r="DG624" s="36" t="n"/>
      <c r="DH624" s="36" t="n"/>
      <c r="DI624" s="36" t="n"/>
      <c r="DJ624" s="36" t="n"/>
      <c r="DK624" s="36" t="n"/>
      <c r="DL624" s="36" t="n"/>
      <c r="DM624" s="36" t="n"/>
      <c r="DN624" s="36" t="n"/>
      <c r="DO624" s="36" t="n"/>
      <c r="DP624" s="36" t="n"/>
      <c r="DQ624" s="36" t="n"/>
      <c r="DR624" s="36" t="n"/>
      <c r="DS624" s="36" t="n"/>
      <c r="DT624" s="36" t="n"/>
      <c r="DU624" s="36" t="n"/>
      <c r="DV624" s="36" t="n"/>
      <c r="DW624" s="36" t="n"/>
      <c r="DX624" s="36" t="n"/>
      <c r="DY624" s="36" t="n"/>
      <c r="DZ624" s="36" t="n"/>
      <c r="EA624" s="36" t="n"/>
      <c r="EB624" s="36" t="n"/>
      <c r="EC624" s="36" t="n"/>
      <c r="ED624" s="36" t="n"/>
      <c r="EE624" s="36" t="n"/>
      <c r="EF624" s="36" t="n"/>
      <c r="EG624" s="36" t="n"/>
      <c r="EH624" s="36" t="n"/>
      <c r="EI624" s="36" t="n"/>
      <c r="EJ624" s="36" t="n"/>
      <c r="EK624" s="36" t="n"/>
      <c r="EL624" s="36" t="n"/>
      <c r="EM624" s="36" t="n"/>
      <c r="EN624" s="36" t="n"/>
    </row>
    <row r="625">
      <c r="A625" s="36" t="n"/>
      <c r="B625" s="36" t="n"/>
      <c r="C625" s="144" t="n"/>
      <c r="D625" s="144" t="n"/>
      <c r="E625" s="135" t="n"/>
      <c r="F625" s="135" t="n"/>
      <c r="G625" s="135" t="n"/>
      <c r="H625" s="135" t="n"/>
      <c r="I625" s="135" t="n"/>
      <c r="J625" s="135" t="n"/>
      <c r="K625" s="135" t="n"/>
      <c r="L625" s="135" t="n"/>
      <c r="M625" s="135" t="n"/>
      <c r="N625" s="135" t="n"/>
      <c r="O625" s="135" t="n"/>
      <c r="P625" s="135" t="n"/>
      <c r="Q625" s="135" t="n"/>
      <c r="R625" s="135" t="n"/>
      <c r="S625" s="135" t="n"/>
      <c r="T625" s="135" t="n"/>
      <c r="U625" s="135" t="n"/>
      <c r="V625" s="135" t="n"/>
      <c r="W625" s="135" t="n"/>
      <c r="X625" s="135" t="n"/>
      <c r="Y625" s="135" t="n"/>
      <c r="Z625" s="135" t="n"/>
      <c r="AA625" s="135" t="n"/>
      <c r="AB625" s="135" t="n"/>
      <c r="AC625" s="135" t="n"/>
      <c r="AD625" s="135" t="n"/>
      <c r="AE625" s="135" t="n"/>
      <c r="AF625" s="135" t="n"/>
      <c r="AG625" s="135" t="n"/>
      <c r="AH625" s="135" t="n"/>
      <c r="AI625" s="135" t="n"/>
      <c r="AJ625" s="135" t="n"/>
      <c r="AK625" s="135" t="n"/>
      <c r="AL625" s="135" t="n"/>
      <c r="AM625" s="135" t="n"/>
      <c r="AN625" s="135" t="n"/>
      <c r="AO625" s="135" t="n"/>
      <c r="AP625" s="135" t="n"/>
      <c r="AQ625" s="135" t="n"/>
      <c r="AR625" s="135" t="n"/>
      <c r="AS625" s="135" t="n"/>
      <c r="AT625" s="135" t="n"/>
      <c r="AU625" s="135" t="n"/>
      <c r="AV625" s="135" t="n"/>
      <c r="AW625" s="135" t="n"/>
      <c r="AX625" s="135" t="n"/>
      <c r="AY625" s="135" t="n"/>
      <c r="AZ625" s="135" t="n"/>
      <c r="BA625" s="135" t="n"/>
      <c r="BB625" s="135" t="n"/>
      <c r="BC625" s="135" t="n"/>
      <c r="BD625" s="135" t="n"/>
      <c r="BE625" s="135" t="n"/>
      <c r="BF625" s="135" t="n"/>
      <c r="BG625" s="135" t="n"/>
      <c r="BH625" s="135" t="n"/>
      <c r="BI625" s="135" t="n"/>
      <c r="BJ625" s="135" t="n"/>
      <c r="BK625" s="135" t="n"/>
      <c r="BL625" s="135" t="n"/>
      <c r="BM625" s="135" t="n"/>
      <c r="BN625" s="135" t="n"/>
      <c r="BO625" s="135" t="n"/>
      <c r="BP625" s="135" t="n"/>
      <c r="BQ625" s="135" t="n"/>
      <c r="BR625" s="135" t="n"/>
      <c r="BS625" s="135" t="n"/>
      <c r="BT625" s="135" t="n"/>
      <c r="BU625" s="135" t="n"/>
      <c r="BV625" s="135" t="n"/>
      <c r="BW625" s="135" t="n"/>
      <c r="BX625" s="135" t="n"/>
      <c r="BY625" s="135" t="n"/>
      <c r="BZ625" s="135" t="n"/>
      <c r="CA625" s="135" t="n"/>
      <c r="CB625" s="135" t="n"/>
      <c r="CC625" s="135" t="n"/>
      <c r="CD625" s="135" t="n"/>
      <c r="CE625" s="135" t="n"/>
      <c r="CF625" s="135" t="n"/>
      <c r="CG625" s="135" t="n"/>
      <c r="CH625" s="135" t="n"/>
      <c r="CI625" s="135" t="n"/>
      <c r="CJ625" s="135" t="n"/>
      <c r="CK625" s="135" t="n"/>
      <c r="CL625" s="135" t="n"/>
      <c r="CM625" s="135" t="n"/>
      <c r="CN625" s="135" t="n"/>
      <c r="CO625" s="135" t="n"/>
      <c r="CP625" s="135" t="n"/>
      <c r="CQ625" s="135" t="n"/>
      <c r="CR625" s="135" t="n"/>
      <c r="CU625" s="36" t="n"/>
      <c r="CV625" s="36" t="n"/>
      <c r="CW625" s="36" t="n"/>
      <c r="CX625" s="36" t="n"/>
      <c r="CY625" s="36" t="n"/>
      <c r="CZ625" s="36" t="n"/>
      <c r="DA625" s="36" t="n"/>
      <c r="DB625" s="36" t="n"/>
      <c r="DC625" s="36" t="n"/>
      <c r="DD625" s="36" t="n"/>
      <c r="DE625" s="36" t="n"/>
      <c r="DF625" s="36" t="n"/>
      <c r="DG625" s="36" t="n"/>
      <c r="DH625" s="36" t="n"/>
      <c r="DI625" s="36" t="n"/>
      <c r="DJ625" s="36" t="n"/>
      <c r="DK625" s="36" t="n"/>
      <c r="DL625" s="36" t="n"/>
      <c r="DM625" s="36" t="n"/>
      <c r="DN625" s="36" t="n"/>
      <c r="DO625" s="36" t="n"/>
      <c r="DP625" s="36" t="n"/>
      <c r="DQ625" s="36" t="n"/>
      <c r="DR625" s="36" t="n"/>
      <c r="DS625" s="36" t="n"/>
      <c r="DT625" s="36" t="n"/>
      <c r="DU625" s="36" t="n"/>
      <c r="DV625" s="36" t="n"/>
      <c r="DW625" s="36" t="n"/>
      <c r="DX625" s="36" t="n"/>
      <c r="DY625" s="36" t="n"/>
      <c r="DZ625" s="36" t="n"/>
      <c r="EA625" s="36" t="n"/>
      <c r="EB625" s="36" t="n"/>
      <c r="EC625" s="36" t="n"/>
      <c r="ED625" s="36" t="n"/>
      <c r="EE625" s="36" t="n"/>
      <c r="EF625" s="36" t="n"/>
      <c r="EG625" s="36" t="n"/>
      <c r="EH625" s="36" t="n"/>
      <c r="EI625" s="36" t="n"/>
      <c r="EJ625" s="36" t="n"/>
      <c r="EK625" s="36" t="n"/>
      <c r="EL625" s="36" t="n"/>
      <c r="EM625" s="36" t="n"/>
      <c r="EN625" s="36" t="n"/>
    </row>
    <row r="626">
      <c r="A626" s="36" t="n"/>
      <c r="B626" s="36" t="n"/>
      <c r="C626" s="144" t="n"/>
      <c r="D626" s="144" t="n"/>
      <c r="E626" s="135" t="n"/>
      <c r="F626" s="135" t="n"/>
      <c r="G626" s="135" t="n"/>
      <c r="H626" s="135" t="n"/>
      <c r="I626" s="135" t="n"/>
      <c r="J626" s="135" t="n"/>
      <c r="K626" s="135" t="n"/>
      <c r="L626" s="135" t="n"/>
      <c r="M626" s="135" t="n"/>
      <c r="N626" s="135" t="n"/>
      <c r="O626" s="135" t="n"/>
      <c r="P626" s="135" t="n"/>
      <c r="Q626" s="135" t="n"/>
      <c r="R626" s="135" t="n"/>
      <c r="S626" s="135" t="n"/>
      <c r="T626" s="135" t="n"/>
      <c r="U626" s="135" t="n"/>
      <c r="V626" s="135" t="n"/>
      <c r="W626" s="135" t="n"/>
      <c r="X626" s="135" t="n"/>
      <c r="Y626" s="135" t="n"/>
      <c r="Z626" s="135" t="n"/>
      <c r="AA626" s="135" t="n"/>
      <c r="AB626" s="135" t="n"/>
      <c r="AC626" s="135" t="n"/>
      <c r="AD626" s="135" t="n"/>
      <c r="AE626" s="135" t="n"/>
      <c r="AF626" s="135" t="n"/>
      <c r="AG626" s="135" t="n"/>
      <c r="AH626" s="135" t="n"/>
      <c r="AI626" s="135" t="n"/>
      <c r="AJ626" s="135" t="n"/>
      <c r="AK626" s="135" t="n"/>
      <c r="AL626" s="135" t="n"/>
      <c r="AM626" s="135" t="n"/>
      <c r="AN626" s="135" t="n"/>
      <c r="AO626" s="135" t="n"/>
      <c r="AP626" s="135" t="n"/>
      <c r="AQ626" s="135" t="n"/>
      <c r="AR626" s="135" t="n"/>
      <c r="AS626" s="135" t="n"/>
      <c r="AT626" s="135" t="n"/>
      <c r="AU626" s="135" t="n"/>
      <c r="AV626" s="135" t="n"/>
      <c r="AW626" s="135" t="n"/>
      <c r="AX626" s="135" t="n"/>
      <c r="AY626" s="135" t="n"/>
      <c r="AZ626" s="135" t="n"/>
      <c r="BA626" s="135" t="n"/>
      <c r="BB626" s="135" t="n"/>
      <c r="BC626" s="135" t="n"/>
      <c r="BD626" s="135" t="n"/>
      <c r="BE626" s="135" t="n"/>
      <c r="BF626" s="135" t="n"/>
      <c r="BG626" s="135" t="n"/>
      <c r="BH626" s="135" t="n"/>
      <c r="BI626" s="135" t="n"/>
      <c r="BJ626" s="135" t="n"/>
      <c r="BK626" s="135" t="n"/>
      <c r="BL626" s="135" t="n"/>
      <c r="BM626" s="135" t="n"/>
      <c r="BN626" s="135" t="n"/>
      <c r="BO626" s="135" t="n"/>
      <c r="BP626" s="135" t="n"/>
      <c r="BQ626" s="135" t="n"/>
      <c r="BR626" s="135" t="n"/>
      <c r="BS626" s="135" t="n"/>
      <c r="BT626" s="135" t="n"/>
      <c r="BU626" s="135" t="n"/>
      <c r="BV626" s="135" t="n"/>
      <c r="BW626" s="135" t="n"/>
      <c r="BX626" s="135" t="n"/>
      <c r="BY626" s="135" t="n"/>
      <c r="BZ626" s="135" t="n"/>
      <c r="CA626" s="135" t="n"/>
      <c r="CB626" s="135" t="n"/>
      <c r="CC626" s="135" t="n"/>
      <c r="CD626" s="135" t="n"/>
      <c r="CE626" s="135" t="n"/>
      <c r="CF626" s="135" t="n"/>
      <c r="CG626" s="135" t="n"/>
      <c r="CH626" s="135" t="n"/>
      <c r="CI626" s="135" t="n"/>
      <c r="CJ626" s="135" t="n"/>
      <c r="CK626" s="135" t="n"/>
      <c r="CL626" s="135" t="n"/>
      <c r="CM626" s="135" t="n"/>
      <c r="CN626" s="135" t="n"/>
      <c r="CO626" s="135" t="n"/>
      <c r="CP626" s="135" t="n"/>
      <c r="CQ626" s="135" t="n"/>
      <c r="CR626" s="135" t="n"/>
      <c r="CU626" s="36" t="n"/>
      <c r="CV626" s="36" t="n"/>
      <c r="CW626" s="36" t="n"/>
      <c r="CX626" s="36" t="n"/>
      <c r="CY626" s="36" t="n"/>
      <c r="CZ626" s="36" t="n"/>
      <c r="DA626" s="36" t="n"/>
      <c r="DB626" s="36" t="n"/>
      <c r="DC626" s="36" t="n"/>
      <c r="DD626" s="36" t="n"/>
      <c r="DE626" s="36" t="n"/>
      <c r="DF626" s="36" t="n"/>
      <c r="DG626" s="36" t="n"/>
      <c r="DH626" s="36" t="n"/>
      <c r="DI626" s="36" t="n"/>
      <c r="DJ626" s="36" t="n"/>
      <c r="DK626" s="36" t="n"/>
      <c r="DL626" s="36" t="n"/>
      <c r="DM626" s="36" t="n"/>
      <c r="DN626" s="36" t="n"/>
      <c r="DO626" s="36" t="n"/>
      <c r="DP626" s="36" t="n"/>
      <c r="DQ626" s="36" t="n"/>
      <c r="DR626" s="36" t="n"/>
      <c r="DS626" s="36" t="n"/>
      <c r="DT626" s="36" t="n"/>
      <c r="DU626" s="36" t="n"/>
      <c r="DV626" s="36" t="n"/>
      <c r="DW626" s="36" t="n"/>
      <c r="DX626" s="36" t="n"/>
      <c r="DY626" s="36" t="n"/>
      <c r="DZ626" s="36" t="n"/>
      <c r="EA626" s="36" t="n"/>
      <c r="EB626" s="36" t="n"/>
      <c r="EC626" s="36" t="n"/>
      <c r="ED626" s="36" t="n"/>
      <c r="EE626" s="36" t="n"/>
      <c r="EF626" s="36" t="n"/>
      <c r="EG626" s="36" t="n"/>
      <c r="EH626" s="36" t="n"/>
      <c r="EI626" s="36" t="n"/>
      <c r="EJ626" s="36" t="n"/>
      <c r="EK626" s="36" t="n"/>
      <c r="EL626" s="36" t="n"/>
      <c r="EM626" s="36" t="n"/>
      <c r="EN626" s="36" t="n"/>
    </row>
    <row r="627">
      <c r="A627" s="36" t="n"/>
      <c r="B627" s="36" t="n"/>
      <c r="C627" s="144" t="n"/>
      <c r="D627" s="144" t="n"/>
      <c r="E627" s="135" t="n"/>
      <c r="F627" s="135" t="n"/>
      <c r="G627" s="135" t="n"/>
      <c r="H627" s="135" t="n"/>
      <c r="I627" s="135" t="n"/>
      <c r="J627" s="135" t="n"/>
      <c r="K627" s="135" t="n"/>
      <c r="L627" s="135" t="n"/>
      <c r="M627" s="135" t="n"/>
      <c r="N627" s="135" t="n"/>
      <c r="O627" s="135" t="n"/>
      <c r="P627" s="135" t="n"/>
      <c r="Q627" s="135" t="n"/>
      <c r="R627" s="135" t="n"/>
      <c r="S627" s="135" t="n"/>
      <c r="T627" s="135" t="n"/>
      <c r="U627" s="135" t="n"/>
      <c r="V627" s="135" t="n"/>
      <c r="W627" s="135" t="n"/>
      <c r="X627" s="135" t="n"/>
      <c r="Y627" s="135" t="n"/>
      <c r="Z627" s="135" t="n"/>
      <c r="AA627" s="135" t="n"/>
      <c r="AB627" s="135" t="n"/>
      <c r="AC627" s="135" t="n"/>
      <c r="AD627" s="135" t="n"/>
      <c r="AE627" s="135" t="n"/>
      <c r="AF627" s="135" t="n"/>
      <c r="AG627" s="135" t="n"/>
      <c r="AH627" s="135" t="n"/>
      <c r="AI627" s="135" t="n"/>
      <c r="AJ627" s="135" t="n"/>
      <c r="AK627" s="135" t="n"/>
      <c r="AL627" s="135" t="n"/>
      <c r="AM627" s="135" t="n"/>
      <c r="AN627" s="135" t="n"/>
      <c r="AO627" s="135" t="n"/>
      <c r="AP627" s="135" t="n"/>
      <c r="AQ627" s="135" t="n"/>
      <c r="AR627" s="135" t="n"/>
      <c r="AS627" s="135" t="n"/>
      <c r="AT627" s="135" t="n"/>
      <c r="AU627" s="135" t="n"/>
      <c r="AV627" s="135" t="n"/>
      <c r="AW627" s="135" t="n"/>
      <c r="AX627" s="135" t="n"/>
      <c r="AY627" s="135" t="n"/>
      <c r="AZ627" s="135" t="n"/>
      <c r="BA627" s="135" t="n"/>
      <c r="BB627" s="135" t="n"/>
      <c r="BC627" s="135" t="n"/>
      <c r="BD627" s="135" t="n"/>
      <c r="BE627" s="135" t="n"/>
      <c r="BF627" s="135" t="n"/>
      <c r="BG627" s="135" t="n"/>
      <c r="BH627" s="135" t="n"/>
      <c r="BI627" s="135" t="n"/>
      <c r="BJ627" s="135" t="n"/>
      <c r="BK627" s="135" t="n"/>
      <c r="BL627" s="135" t="n"/>
      <c r="BM627" s="135" t="n"/>
      <c r="BN627" s="135" t="n"/>
      <c r="BO627" s="135" t="n"/>
      <c r="BP627" s="135" t="n"/>
      <c r="BQ627" s="135" t="n"/>
      <c r="BR627" s="135" t="n"/>
      <c r="BS627" s="135" t="n"/>
      <c r="BT627" s="135" t="n"/>
      <c r="BU627" s="135" t="n"/>
      <c r="BV627" s="135" t="n"/>
      <c r="BW627" s="135" t="n"/>
      <c r="BX627" s="135" t="n"/>
      <c r="BY627" s="135" t="n"/>
      <c r="BZ627" s="135" t="n"/>
      <c r="CA627" s="135" t="n"/>
      <c r="CB627" s="135" t="n"/>
      <c r="CC627" s="135" t="n"/>
      <c r="CD627" s="135" t="n"/>
      <c r="CE627" s="135" t="n"/>
      <c r="CF627" s="135" t="n"/>
      <c r="CG627" s="135" t="n"/>
      <c r="CH627" s="135" t="n"/>
      <c r="CI627" s="135" t="n"/>
      <c r="CJ627" s="135" t="n"/>
      <c r="CK627" s="135" t="n"/>
      <c r="CL627" s="135" t="n"/>
      <c r="CM627" s="135" t="n"/>
      <c r="CN627" s="135" t="n"/>
      <c r="CO627" s="135" t="n"/>
      <c r="CP627" s="135" t="n"/>
      <c r="CQ627" s="135" t="n"/>
      <c r="CR627" s="135" t="n"/>
      <c r="CU627" s="36" t="n"/>
      <c r="CV627" s="36" t="n"/>
      <c r="CW627" s="36" t="n"/>
      <c r="CX627" s="36" t="n"/>
      <c r="CY627" s="36" t="n"/>
      <c r="CZ627" s="36" t="n"/>
      <c r="DA627" s="36" t="n"/>
      <c r="DB627" s="36" t="n"/>
      <c r="DC627" s="36" t="n"/>
      <c r="DD627" s="36" t="n"/>
      <c r="DE627" s="36" t="n"/>
      <c r="DF627" s="36" t="n"/>
      <c r="DG627" s="36" t="n"/>
      <c r="DH627" s="36" t="n"/>
      <c r="DI627" s="36" t="n"/>
      <c r="DJ627" s="36" t="n"/>
      <c r="DK627" s="36" t="n"/>
      <c r="DL627" s="36" t="n"/>
      <c r="DM627" s="36" t="n"/>
      <c r="DN627" s="36" t="n"/>
      <c r="DO627" s="36" t="n"/>
      <c r="DP627" s="36" t="n"/>
      <c r="DQ627" s="36" t="n"/>
      <c r="DR627" s="36" t="n"/>
      <c r="DS627" s="36" t="n"/>
      <c r="DT627" s="36" t="n"/>
      <c r="DU627" s="36" t="n"/>
      <c r="DV627" s="36" t="n"/>
      <c r="DW627" s="36" t="n"/>
      <c r="DX627" s="36" t="n"/>
      <c r="DY627" s="36" t="n"/>
      <c r="DZ627" s="36" t="n"/>
      <c r="EA627" s="36" t="n"/>
      <c r="EB627" s="36" t="n"/>
      <c r="EC627" s="36" t="n"/>
      <c r="ED627" s="36" t="n"/>
      <c r="EE627" s="36" t="n"/>
      <c r="EF627" s="36" t="n"/>
      <c r="EG627" s="36" t="n"/>
      <c r="EH627" s="36" t="n"/>
      <c r="EI627" s="36" t="n"/>
      <c r="EJ627" s="36" t="n"/>
      <c r="EK627" s="36" t="n"/>
      <c r="EL627" s="36" t="n"/>
      <c r="EM627" s="36" t="n"/>
      <c r="EN627" s="36" t="n"/>
    </row>
    <row r="628">
      <c r="A628" s="36" t="n"/>
      <c r="B628" s="36" t="n"/>
      <c r="C628" s="144" t="n"/>
      <c r="D628" s="144" t="n"/>
      <c r="E628" s="135" t="n"/>
      <c r="F628" s="135" t="n"/>
      <c r="G628" s="135" t="n"/>
      <c r="H628" s="135" t="n"/>
      <c r="I628" s="135" t="n"/>
      <c r="J628" s="135" t="n"/>
      <c r="K628" s="135" t="n"/>
      <c r="L628" s="135" t="n"/>
      <c r="M628" s="135" t="n"/>
      <c r="N628" s="135" t="n"/>
      <c r="O628" s="135" t="n"/>
      <c r="P628" s="135" t="n"/>
      <c r="Q628" s="135" t="n"/>
      <c r="R628" s="135" t="n"/>
      <c r="S628" s="135" t="n"/>
      <c r="T628" s="135" t="n"/>
      <c r="U628" s="135" t="n"/>
      <c r="V628" s="135" t="n"/>
      <c r="W628" s="135" t="n"/>
      <c r="X628" s="135" t="n"/>
      <c r="Y628" s="135" t="n"/>
      <c r="Z628" s="135" t="n"/>
      <c r="AA628" s="135" t="n"/>
      <c r="AB628" s="135" t="n"/>
      <c r="AC628" s="135" t="n"/>
      <c r="AD628" s="135" t="n"/>
      <c r="AE628" s="135" t="n"/>
      <c r="AF628" s="135" t="n"/>
      <c r="AG628" s="135" t="n"/>
      <c r="AH628" s="135" t="n"/>
      <c r="AI628" s="135" t="n"/>
      <c r="AJ628" s="135" t="n"/>
      <c r="AK628" s="135" t="n"/>
      <c r="AL628" s="135" t="n"/>
      <c r="AM628" s="135" t="n"/>
      <c r="AN628" s="135" t="n"/>
      <c r="AO628" s="135" t="n"/>
      <c r="AP628" s="135" t="n"/>
      <c r="AQ628" s="135" t="n"/>
      <c r="AR628" s="135" t="n"/>
      <c r="AS628" s="135" t="n"/>
      <c r="AT628" s="135" t="n"/>
      <c r="AU628" s="135" t="n"/>
      <c r="AV628" s="135" t="n"/>
      <c r="AW628" s="135" t="n"/>
      <c r="AX628" s="135" t="n"/>
      <c r="AY628" s="135" t="n"/>
      <c r="AZ628" s="135" t="n"/>
      <c r="BA628" s="135" t="n"/>
      <c r="BB628" s="135" t="n"/>
      <c r="BC628" s="135" t="n"/>
      <c r="BD628" s="135" t="n"/>
      <c r="BE628" s="135" t="n"/>
      <c r="BF628" s="135" t="n"/>
      <c r="BG628" s="135" t="n"/>
      <c r="BH628" s="135" t="n"/>
      <c r="BI628" s="135" t="n"/>
      <c r="BJ628" s="135" t="n"/>
      <c r="BK628" s="135" t="n"/>
      <c r="BL628" s="135" t="n"/>
      <c r="BM628" s="135" t="n"/>
      <c r="BN628" s="135" t="n"/>
      <c r="BO628" s="135" t="n"/>
      <c r="BP628" s="135" t="n"/>
      <c r="BQ628" s="135" t="n"/>
      <c r="BR628" s="135" t="n"/>
      <c r="BS628" s="135" t="n"/>
      <c r="BT628" s="135" t="n"/>
      <c r="BU628" s="135" t="n"/>
      <c r="BV628" s="135" t="n"/>
      <c r="BW628" s="135" t="n"/>
      <c r="BX628" s="135" t="n"/>
      <c r="BY628" s="135" t="n"/>
      <c r="BZ628" s="135" t="n"/>
      <c r="CA628" s="135" t="n"/>
      <c r="CB628" s="135" t="n"/>
      <c r="CC628" s="135" t="n"/>
      <c r="CD628" s="135" t="n"/>
      <c r="CE628" s="135" t="n"/>
      <c r="CF628" s="135" t="n"/>
      <c r="CG628" s="135" t="n"/>
      <c r="CH628" s="135" t="n"/>
      <c r="CI628" s="135" t="n"/>
      <c r="CJ628" s="135" t="n"/>
      <c r="CK628" s="135" t="n"/>
      <c r="CL628" s="135" t="n"/>
      <c r="CM628" s="135" t="n"/>
      <c r="CN628" s="135" t="n"/>
      <c r="CO628" s="135" t="n"/>
      <c r="CP628" s="135" t="n"/>
      <c r="CQ628" s="135" t="n"/>
      <c r="CR628" s="135" t="n"/>
      <c r="CU628" s="36" t="n"/>
      <c r="CV628" s="36" t="n"/>
      <c r="CW628" s="36" t="n"/>
      <c r="CX628" s="36" t="n"/>
      <c r="CY628" s="36" t="n"/>
      <c r="CZ628" s="36" t="n"/>
      <c r="DA628" s="36" t="n"/>
      <c r="DB628" s="36" t="n"/>
      <c r="DC628" s="36" t="n"/>
      <c r="DD628" s="36" t="n"/>
      <c r="DE628" s="36" t="n"/>
      <c r="DF628" s="36" t="n"/>
      <c r="DG628" s="36" t="n"/>
      <c r="DH628" s="36" t="n"/>
      <c r="DI628" s="36" t="n"/>
      <c r="DJ628" s="36" t="n"/>
      <c r="DK628" s="36" t="n"/>
      <c r="DL628" s="36" t="n"/>
      <c r="DM628" s="36" t="n"/>
      <c r="DN628" s="36" t="n"/>
      <c r="DO628" s="36" t="n"/>
      <c r="DP628" s="36" t="n"/>
      <c r="DQ628" s="36" t="n"/>
      <c r="DR628" s="36" t="n"/>
      <c r="DS628" s="36" t="n"/>
      <c r="DT628" s="36" t="n"/>
      <c r="DU628" s="36" t="n"/>
      <c r="DV628" s="36" t="n"/>
      <c r="DW628" s="36" t="n"/>
      <c r="DX628" s="36" t="n"/>
      <c r="DY628" s="36" t="n"/>
      <c r="DZ628" s="36" t="n"/>
      <c r="EA628" s="36" t="n"/>
      <c r="EB628" s="36" t="n"/>
      <c r="EC628" s="36" t="n"/>
      <c r="ED628" s="36" t="n"/>
      <c r="EE628" s="36" t="n"/>
      <c r="EF628" s="36" t="n"/>
      <c r="EG628" s="36" t="n"/>
      <c r="EH628" s="36" t="n"/>
      <c r="EI628" s="36" t="n"/>
      <c r="EJ628" s="36" t="n"/>
      <c r="EK628" s="36" t="n"/>
      <c r="EL628" s="36" t="n"/>
      <c r="EM628" s="36" t="n"/>
      <c r="EN628" s="36" t="n"/>
    </row>
    <row r="629">
      <c r="A629" s="36" t="n"/>
      <c r="B629" s="36" t="n"/>
      <c r="C629" s="144" t="n"/>
      <c r="D629" s="144" t="n"/>
      <c r="E629" s="135" t="n"/>
      <c r="F629" s="135" t="n"/>
      <c r="G629" s="135" t="n"/>
      <c r="H629" s="135" t="n"/>
      <c r="I629" s="135" t="n"/>
      <c r="J629" s="135" t="n"/>
      <c r="K629" s="135" t="n"/>
      <c r="L629" s="135" t="n"/>
      <c r="M629" s="135" t="n"/>
      <c r="N629" s="135" t="n"/>
      <c r="O629" s="135" t="n"/>
      <c r="P629" s="135" t="n"/>
      <c r="Q629" s="135" t="n"/>
      <c r="R629" s="135" t="n"/>
      <c r="S629" s="135" t="n"/>
      <c r="T629" s="135" t="n"/>
      <c r="U629" s="135" t="n"/>
      <c r="V629" s="135" t="n"/>
      <c r="W629" s="135" t="n"/>
      <c r="X629" s="135" t="n"/>
      <c r="Y629" s="135" t="n"/>
      <c r="Z629" s="135" t="n"/>
      <c r="AA629" s="135" t="n"/>
      <c r="AB629" s="135" t="n"/>
      <c r="AC629" s="135" t="n"/>
      <c r="AD629" s="135" t="n"/>
      <c r="AE629" s="135" t="n"/>
      <c r="AF629" s="135" t="n"/>
      <c r="AG629" s="135" t="n"/>
      <c r="AH629" s="135" t="n"/>
      <c r="AI629" s="135" t="n"/>
      <c r="AJ629" s="135" t="n"/>
      <c r="AK629" s="135" t="n"/>
      <c r="AL629" s="135" t="n"/>
      <c r="AM629" s="135" t="n"/>
      <c r="AN629" s="135" t="n"/>
      <c r="AO629" s="135" t="n"/>
      <c r="AP629" s="135" t="n"/>
      <c r="AQ629" s="135" t="n"/>
      <c r="AR629" s="135" t="n"/>
      <c r="AS629" s="135" t="n"/>
      <c r="AT629" s="135" t="n"/>
      <c r="AU629" s="135" t="n"/>
      <c r="AV629" s="135" t="n"/>
      <c r="AW629" s="135" t="n"/>
      <c r="AX629" s="135" t="n"/>
      <c r="AY629" s="135" t="n"/>
      <c r="AZ629" s="135" t="n"/>
      <c r="BA629" s="135" t="n"/>
      <c r="BB629" s="135" t="n"/>
      <c r="BC629" s="135" t="n"/>
      <c r="BD629" s="135" t="n"/>
      <c r="BE629" s="135" t="n"/>
      <c r="BF629" s="135" t="n"/>
      <c r="BG629" s="135" t="n"/>
      <c r="BH629" s="135" t="n"/>
      <c r="BI629" s="135" t="n"/>
      <c r="BJ629" s="135" t="n"/>
      <c r="BK629" s="135" t="n"/>
      <c r="BL629" s="135" t="n"/>
      <c r="BM629" s="135" t="n"/>
      <c r="BN629" s="135" t="n"/>
      <c r="BO629" s="135" t="n"/>
      <c r="BP629" s="135" t="n"/>
      <c r="BQ629" s="135" t="n"/>
      <c r="BR629" s="135" t="n"/>
      <c r="BS629" s="135" t="n"/>
      <c r="BT629" s="135" t="n"/>
      <c r="BU629" s="135" t="n"/>
      <c r="BV629" s="135" t="n"/>
      <c r="BW629" s="135" t="n"/>
      <c r="BX629" s="135" t="n"/>
      <c r="BY629" s="135" t="n"/>
      <c r="BZ629" s="135" t="n"/>
      <c r="CA629" s="135" t="n"/>
      <c r="CB629" s="135" t="n"/>
      <c r="CC629" s="135" t="n"/>
      <c r="CD629" s="135" t="n"/>
      <c r="CE629" s="135" t="n"/>
      <c r="CF629" s="135" t="n"/>
      <c r="CG629" s="135" t="n"/>
      <c r="CH629" s="135" t="n"/>
      <c r="CI629" s="135" t="n"/>
      <c r="CJ629" s="135" t="n"/>
      <c r="CK629" s="135" t="n"/>
      <c r="CL629" s="135" t="n"/>
      <c r="CM629" s="135" t="n"/>
      <c r="CN629" s="135" t="n"/>
      <c r="CO629" s="135" t="n"/>
      <c r="CP629" s="135" t="n"/>
      <c r="CQ629" s="135" t="n"/>
      <c r="CR629" s="135" t="n"/>
      <c r="CU629" s="36" t="n"/>
      <c r="CV629" s="36" t="n"/>
      <c r="CW629" s="36" t="n"/>
      <c r="CX629" s="36" t="n"/>
      <c r="CY629" s="36" t="n"/>
      <c r="CZ629" s="36" t="n"/>
      <c r="DA629" s="36" t="n"/>
      <c r="DB629" s="36" t="n"/>
      <c r="DC629" s="36" t="n"/>
      <c r="DD629" s="36" t="n"/>
      <c r="DE629" s="36" t="n"/>
      <c r="DF629" s="36" t="n"/>
      <c r="DG629" s="36" t="n"/>
      <c r="DH629" s="36" t="n"/>
      <c r="DI629" s="36" t="n"/>
      <c r="DJ629" s="36" t="n"/>
      <c r="DK629" s="36" t="n"/>
      <c r="DL629" s="36" t="n"/>
      <c r="DM629" s="36" t="n"/>
      <c r="DN629" s="36" t="n"/>
      <c r="DO629" s="36" t="n"/>
      <c r="DP629" s="36" t="n"/>
      <c r="DQ629" s="36" t="n"/>
      <c r="DR629" s="36" t="n"/>
      <c r="DS629" s="36" t="n"/>
      <c r="DT629" s="36" t="n"/>
      <c r="DU629" s="36" t="n"/>
      <c r="DV629" s="36" t="n"/>
      <c r="DW629" s="36" t="n"/>
      <c r="DX629" s="36" t="n"/>
      <c r="DY629" s="36" t="n"/>
      <c r="DZ629" s="36" t="n"/>
      <c r="EA629" s="36" t="n"/>
      <c r="EB629" s="36" t="n"/>
      <c r="EC629" s="36" t="n"/>
      <c r="ED629" s="36" t="n"/>
      <c r="EE629" s="36" t="n"/>
      <c r="EF629" s="36" t="n"/>
      <c r="EG629" s="36" t="n"/>
      <c r="EH629" s="36" t="n"/>
      <c r="EI629" s="36" t="n"/>
      <c r="EJ629" s="36" t="n"/>
      <c r="EK629" s="36" t="n"/>
      <c r="EL629" s="36" t="n"/>
      <c r="EM629" s="36" t="n"/>
      <c r="EN629" s="36" t="n"/>
    </row>
    <row r="630">
      <c r="A630" s="36" t="n"/>
      <c r="B630" s="36" t="n"/>
      <c r="C630" s="144" t="n"/>
      <c r="D630" s="144" t="n"/>
      <c r="E630" s="135" t="n"/>
      <c r="F630" s="135" t="n"/>
      <c r="G630" s="135" t="n"/>
      <c r="H630" s="135" t="n"/>
      <c r="I630" s="135" t="n"/>
      <c r="J630" s="135" t="n"/>
      <c r="K630" s="135" t="n"/>
      <c r="L630" s="135" t="n"/>
      <c r="M630" s="135" t="n"/>
      <c r="N630" s="135" t="n"/>
      <c r="O630" s="135" t="n"/>
      <c r="P630" s="135" t="n"/>
      <c r="Q630" s="135" t="n"/>
      <c r="R630" s="135" t="n"/>
      <c r="S630" s="135" t="n"/>
      <c r="T630" s="135" t="n"/>
      <c r="U630" s="135" t="n"/>
      <c r="V630" s="135" t="n"/>
      <c r="W630" s="135" t="n"/>
      <c r="X630" s="135" t="n"/>
      <c r="Y630" s="135" t="n"/>
      <c r="Z630" s="135" t="n"/>
      <c r="AA630" s="135" t="n"/>
      <c r="AB630" s="135" t="n"/>
      <c r="AC630" s="135" t="n"/>
      <c r="AD630" s="135" t="n"/>
      <c r="AE630" s="135" t="n"/>
      <c r="AF630" s="135" t="n"/>
      <c r="AG630" s="135" t="n"/>
      <c r="AH630" s="135" t="n"/>
      <c r="AI630" s="135" t="n"/>
      <c r="AJ630" s="135" t="n"/>
      <c r="AK630" s="135" t="n"/>
      <c r="AL630" s="135" t="n"/>
      <c r="AM630" s="135" t="n"/>
      <c r="AN630" s="135" t="n"/>
      <c r="AO630" s="135" t="n"/>
      <c r="AP630" s="135" t="n"/>
      <c r="AQ630" s="135" t="n"/>
      <c r="AR630" s="135" t="n"/>
      <c r="AS630" s="135" t="n"/>
      <c r="AT630" s="135" t="n"/>
      <c r="AU630" s="135" t="n"/>
      <c r="AV630" s="135" t="n"/>
      <c r="AW630" s="135" t="n"/>
      <c r="AX630" s="135" t="n"/>
      <c r="AY630" s="135" t="n"/>
      <c r="AZ630" s="135" t="n"/>
      <c r="BA630" s="135" t="n"/>
      <c r="BB630" s="135" t="n"/>
      <c r="BC630" s="135" t="n"/>
      <c r="BD630" s="135" t="n"/>
      <c r="BE630" s="135" t="n"/>
      <c r="BF630" s="135" t="n"/>
      <c r="BG630" s="135" t="n"/>
      <c r="BH630" s="135" t="n"/>
      <c r="BI630" s="135" t="n"/>
      <c r="BJ630" s="135" t="n"/>
      <c r="BK630" s="135" t="n"/>
      <c r="BL630" s="135" t="n"/>
      <c r="BM630" s="135" t="n"/>
      <c r="BN630" s="135" t="n"/>
      <c r="BO630" s="135" t="n"/>
      <c r="BP630" s="135" t="n"/>
      <c r="BQ630" s="135" t="n"/>
      <c r="BR630" s="135" t="n"/>
      <c r="BS630" s="135" t="n"/>
      <c r="BT630" s="135" t="n"/>
      <c r="BU630" s="135" t="n"/>
      <c r="BV630" s="135" t="n"/>
      <c r="BW630" s="135" t="n"/>
      <c r="BX630" s="135" t="n"/>
      <c r="BY630" s="135" t="n"/>
      <c r="BZ630" s="135" t="n"/>
      <c r="CA630" s="135" t="n"/>
      <c r="CB630" s="135" t="n"/>
      <c r="CC630" s="135" t="n"/>
      <c r="CD630" s="135" t="n"/>
      <c r="CE630" s="135" t="n"/>
      <c r="CF630" s="135" t="n"/>
      <c r="CG630" s="135" t="n"/>
      <c r="CH630" s="135" t="n"/>
      <c r="CI630" s="135" t="n"/>
      <c r="CJ630" s="135" t="n"/>
      <c r="CK630" s="135" t="n"/>
      <c r="CL630" s="135" t="n"/>
      <c r="CM630" s="135" t="n"/>
      <c r="CN630" s="135" t="n"/>
      <c r="CO630" s="135" t="n"/>
      <c r="CP630" s="135" t="n"/>
      <c r="CQ630" s="135" t="n"/>
      <c r="CR630" s="135" t="n"/>
      <c r="CU630" s="36" t="n"/>
      <c r="CV630" s="36" t="n"/>
      <c r="CW630" s="36" t="n"/>
      <c r="CX630" s="36" t="n"/>
      <c r="CY630" s="36" t="n"/>
      <c r="CZ630" s="36" t="n"/>
      <c r="DA630" s="36" t="n"/>
      <c r="DB630" s="36" t="n"/>
      <c r="DC630" s="36" t="n"/>
      <c r="DD630" s="36" t="n"/>
      <c r="DE630" s="36" t="n"/>
      <c r="DF630" s="36" t="n"/>
      <c r="DG630" s="36" t="n"/>
      <c r="DH630" s="36" t="n"/>
      <c r="DI630" s="36" t="n"/>
      <c r="DJ630" s="36" t="n"/>
      <c r="DK630" s="36" t="n"/>
      <c r="DL630" s="36" t="n"/>
      <c r="DM630" s="36" t="n"/>
      <c r="DN630" s="36" t="n"/>
      <c r="DO630" s="36" t="n"/>
      <c r="DP630" s="36" t="n"/>
      <c r="DQ630" s="36" t="n"/>
      <c r="DR630" s="36" t="n"/>
      <c r="DS630" s="36" t="n"/>
      <c r="DT630" s="36" t="n"/>
      <c r="DU630" s="36" t="n"/>
      <c r="DV630" s="36" t="n"/>
      <c r="DW630" s="36" t="n"/>
      <c r="DX630" s="36" t="n"/>
      <c r="DY630" s="36" t="n"/>
      <c r="DZ630" s="36" t="n"/>
      <c r="EA630" s="36" t="n"/>
      <c r="EB630" s="36" t="n"/>
      <c r="EC630" s="36" t="n"/>
      <c r="ED630" s="36" t="n"/>
      <c r="EE630" s="36" t="n"/>
      <c r="EF630" s="36" t="n"/>
      <c r="EG630" s="36" t="n"/>
      <c r="EH630" s="36" t="n"/>
      <c r="EI630" s="36" t="n"/>
      <c r="EJ630" s="36" t="n"/>
      <c r="EK630" s="36" t="n"/>
      <c r="EL630" s="36" t="n"/>
      <c r="EM630" s="36" t="n"/>
      <c r="EN630" s="36" t="n"/>
    </row>
    <row r="631">
      <c r="A631" s="36" t="n"/>
      <c r="B631" s="36" t="n"/>
      <c r="C631" s="144" t="n"/>
      <c r="D631" s="144" t="n"/>
      <c r="E631" s="135" t="n"/>
      <c r="F631" s="135" t="n"/>
      <c r="G631" s="135" t="n"/>
      <c r="H631" s="135" t="n"/>
      <c r="I631" s="135" t="n"/>
      <c r="J631" s="135" t="n"/>
      <c r="K631" s="135" t="n"/>
      <c r="L631" s="135" t="n"/>
      <c r="M631" s="135" t="n"/>
      <c r="N631" s="135" t="n"/>
      <c r="O631" s="135" t="n"/>
      <c r="P631" s="135" t="n"/>
      <c r="Q631" s="135" t="n"/>
      <c r="R631" s="135" t="n"/>
      <c r="S631" s="135" t="n"/>
      <c r="T631" s="135" t="n"/>
      <c r="U631" s="135" t="n"/>
      <c r="V631" s="135" t="n"/>
      <c r="W631" s="135" t="n"/>
      <c r="X631" s="135" t="n"/>
      <c r="Y631" s="135" t="n"/>
      <c r="Z631" s="135" t="n"/>
      <c r="AA631" s="135" t="n"/>
      <c r="AB631" s="135" t="n"/>
      <c r="AC631" s="135" t="n"/>
      <c r="AD631" s="135" t="n"/>
      <c r="AE631" s="135" t="n"/>
      <c r="AF631" s="135" t="n"/>
      <c r="AG631" s="135" t="n"/>
      <c r="AH631" s="135" t="n"/>
      <c r="AI631" s="135" t="n"/>
      <c r="AJ631" s="135" t="n"/>
      <c r="AK631" s="135" t="n"/>
      <c r="AL631" s="135" t="n"/>
      <c r="AM631" s="135" t="n"/>
      <c r="AN631" s="135" t="n"/>
      <c r="AO631" s="135" t="n"/>
      <c r="AP631" s="135" t="n"/>
      <c r="AQ631" s="135" t="n"/>
      <c r="AR631" s="135" t="n"/>
      <c r="AS631" s="135" t="n"/>
      <c r="AT631" s="135" t="n"/>
      <c r="AU631" s="135" t="n"/>
      <c r="AV631" s="135" t="n"/>
      <c r="AW631" s="135" t="n"/>
      <c r="AX631" s="135" t="n"/>
      <c r="AY631" s="135" t="n"/>
      <c r="AZ631" s="135" t="n"/>
      <c r="BA631" s="135" t="n"/>
      <c r="BB631" s="135" t="n"/>
      <c r="BC631" s="135" t="n"/>
      <c r="BD631" s="135" t="n"/>
      <c r="BE631" s="135" t="n"/>
      <c r="BF631" s="135" t="n"/>
      <c r="BG631" s="135" t="n"/>
      <c r="BH631" s="135" t="n"/>
      <c r="BI631" s="135" t="n"/>
      <c r="BJ631" s="135" t="n"/>
      <c r="BK631" s="135" t="n"/>
      <c r="BL631" s="135" t="n"/>
      <c r="BM631" s="135" t="n"/>
      <c r="BN631" s="135" t="n"/>
      <c r="BO631" s="135" t="n"/>
      <c r="BP631" s="135" t="n"/>
      <c r="BQ631" s="135" t="n"/>
      <c r="BR631" s="135" t="n"/>
      <c r="BS631" s="135" t="n"/>
      <c r="BT631" s="135" t="n"/>
      <c r="BU631" s="135" t="n"/>
      <c r="BV631" s="135" t="n"/>
      <c r="BW631" s="135" t="n"/>
      <c r="BX631" s="135" t="n"/>
      <c r="BY631" s="135" t="n"/>
      <c r="BZ631" s="135" t="n"/>
      <c r="CA631" s="135" t="n"/>
      <c r="CB631" s="135" t="n"/>
      <c r="CC631" s="135" t="n"/>
      <c r="CD631" s="135" t="n"/>
      <c r="CE631" s="135" t="n"/>
      <c r="CF631" s="135" t="n"/>
      <c r="CG631" s="135" t="n"/>
      <c r="CH631" s="135" t="n"/>
      <c r="CI631" s="135" t="n"/>
      <c r="CJ631" s="135" t="n"/>
      <c r="CK631" s="135" t="n"/>
      <c r="CL631" s="135" t="n"/>
      <c r="CM631" s="135" t="n"/>
      <c r="CN631" s="135" t="n"/>
      <c r="CO631" s="135" t="n"/>
      <c r="CP631" s="135" t="n"/>
      <c r="CQ631" s="135" t="n"/>
      <c r="CR631" s="135" t="n"/>
      <c r="CU631" s="36" t="n"/>
      <c r="CV631" s="36" t="n"/>
      <c r="CW631" s="36" t="n"/>
      <c r="CX631" s="36" t="n"/>
      <c r="CY631" s="36" t="n"/>
      <c r="CZ631" s="36" t="n"/>
      <c r="DA631" s="36" t="n"/>
      <c r="DB631" s="36" t="n"/>
      <c r="DC631" s="36" t="n"/>
      <c r="DD631" s="36" t="n"/>
      <c r="DE631" s="36" t="n"/>
      <c r="DF631" s="36" t="n"/>
      <c r="DG631" s="36" t="n"/>
      <c r="DH631" s="36" t="n"/>
      <c r="DI631" s="36" t="n"/>
      <c r="DJ631" s="36" t="n"/>
      <c r="DK631" s="36" t="n"/>
      <c r="DL631" s="36" t="n"/>
      <c r="DM631" s="36" t="n"/>
      <c r="DN631" s="36" t="n"/>
      <c r="DO631" s="36" t="n"/>
      <c r="DP631" s="36" t="n"/>
      <c r="DQ631" s="36" t="n"/>
      <c r="DR631" s="36" t="n"/>
      <c r="DS631" s="36" t="n"/>
      <c r="DT631" s="36" t="n"/>
      <c r="DU631" s="36" t="n"/>
      <c r="DV631" s="36" t="n"/>
      <c r="DW631" s="36" t="n"/>
      <c r="DX631" s="36" t="n"/>
      <c r="DY631" s="36" t="n"/>
      <c r="DZ631" s="36" t="n"/>
      <c r="EA631" s="36" t="n"/>
      <c r="EB631" s="36" t="n"/>
      <c r="EC631" s="36" t="n"/>
      <c r="ED631" s="36" t="n"/>
      <c r="EE631" s="36" t="n"/>
      <c r="EF631" s="36" t="n"/>
      <c r="EG631" s="36" t="n"/>
      <c r="EH631" s="36" t="n"/>
      <c r="EI631" s="36" t="n"/>
      <c r="EJ631" s="36" t="n"/>
      <c r="EK631" s="36" t="n"/>
      <c r="EL631" s="36" t="n"/>
      <c r="EM631" s="36" t="n"/>
      <c r="EN631" s="36" t="n"/>
    </row>
    <row r="632">
      <c r="A632" s="36" t="n"/>
      <c r="B632" s="36" t="n"/>
      <c r="C632" s="144" t="n"/>
      <c r="D632" s="144" t="n"/>
      <c r="E632" s="135" t="n"/>
      <c r="F632" s="135" t="n"/>
      <c r="G632" s="135" t="n"/>
      <c r="H632" s="135" t="n"/>
      <c r="I632" s="135" t="n"/>
      <c r="J632" s="135" t="n"/>
      <c r="K632" s="135" t="n"/>
      <c r="L632" s="135" t="n"/>
      <c r="M632" s="135" t="n"/>
      <c r="N632" s="135" t="n"/>
      <c r="O632" s="135" t="n"/>
      <c r="P632" s="135" t="n"/>
      <c r="Q632" s="135" t="n"/>
      <c r="R632" s="135" t="n"/>
      <c r="S632" s="135" t="n"/>
      <c r="T632" s="135" t="n"/>
      <c r="U632" s="135" t="n"/>
      <c r="V632" s="135" t="n"/>
      <c r="W632" s="135" t="n"/>
      <c r="X632" s="135" t="n"/>
      <c r="Y632" s="135" t="n"/>
      <c r="Z632" s="135" t="n"/>
      <c r="AA632" s="135" t="n"/>
      <c r="AB632" s="135" t="n"/>
      <c r="AC632" s="135" t="n"/>
      <c r="AD632" s="135" t="n"/>
      <c r="AE632" s="135" t="n"/>
      <c r="AF632" s="135" t="n"/>
      <c r="AG632" s="135" t="n"/>
      <c r="AH632" s="135" t="n"/>
      <c r="AI632" s="135" t="n"/>
      <c r="AJ632" s="135" t="n"/>
      <c r="AK632" s="135" t="n"/>
      <c r="AL632" s="135" t="n"/>
      <c r="AM632" s="135" t="n"/>
      <c r="AN632" s="135" t="n"/>
      <c r="AO632" s="135" t="n"/>
      <c r="AP632" s="135" t="n"/>
      <c r="AQ632" s="135" t="n"/>
      <c r="AR632" s="135" t="n"/>
      <c r="AS632" s="135" t="n"/>
      <c r="AT632" s="135" t="n"/>
      <c r="AU632" s="135" t="n"/>
      <c r="AV632" s="135" t="n"/>
      <c r="AW632" s="135" t="n"/>
      <c r="AX632" s="135" t="n"/>
      <c r="AY632" s="135" t="n"/>
      <c r="AZ632" s="135" t="n"/>
      <c r="BA632" s="135" t="n"/>
      <c r="BB632" s="135" t="n"/>
      <c r="BC632" s="135" t="n"/>
      <c r="BD632" s="135" t="n"/>
      <c r="BE632" s="135" t="n"/>
      <c r="BF632" s="135" t="n"/>
      <c r="BG632" s="135" t="n"/>
      <c r="BH632" s="135" t="n"/>
      <c r="BI632" s="135" t="n"/>
      <c r="BJ632" s="135" t="n"/>
      <c r="BK632" s="135" t="n"/>
      <c r="BL632" s="135" t="n"/>
      <c r="BM632" s="135" t="n"/>
      <c r="BN632" s="135" t="n"/>
      <c r="BO632" s="135" t="n"/>
      <c r="BP632" s="135" t="n"/>
      <c r="BQ632" s="135" t="n"/>
      <c r="BR632" s="135" t="n"/>
      <c r="BS632" s="135" t="n"/>
      <c r="BT632" s="135" t="n"/>
      <c r="BU632" s="135" t="n"/>
      <c r="BV632" s="135" t="n"/>
      <c r="BW632" s="135" t="n"/>
      <c r="BX632" s="135" t="n"/>
      <c r="BY632" s="135" t="n"/>
      <c r="BZ632" s="135" t="n"/>
      <c r="CA632" s="135" t="n"/>
      <c r="CB632" s="135" t="n"/>
      <c r="CC632" s="135" t="n"/>
      <c r="CD632" s="135" t="n"/>
      <c r="CE632" s="135" t="n"/>
      <c r="CF632" s="135" t="n"/>
      <c r="CG632" s="135" t="n"/>
      <c r="CH632" s="135" t="n"/>
      <c r="CI632" s="135" t="n"/>
      <c r="CJ632" s="135" t="n"/>
      <c r="CK632" s="135" t="n"/>
      <c r="CL632" s="135" t="n"/>
      <c r="CM632" s="135" t="n"/>
      <c r="CN632" s="135" t="n"/>
      <c r="CO632" s="135" t="n"/>
      <c r="CP632" s="135" t="n"/>
      <c r="CQ632" s="135" t="n"/>
      <c r="CR632" s="135" t="n"/>
      <c r="CU632" s="36" t="n"/>
      <c r="CV632" s="36" t="n"/>
      <c r="CW632" s="36" t="n"/>
      <c r="CX632" s="36" t="n"/>
      <c r="CY632" s="36" t="n"/>
      <c r="CZ632" s="36" t="n"/>
      <c r="DA632" s="36" t="n"/>
      <c r="DB632" s="36" t="n"/>
      <c r="DC632" s="36" t="n"/>
      <c r="DD632" s="36" t="n"/>
      <c r="DE632" s="36" t="n"/>
      <c r="DF632" s="36" t="n"/>
      <c r="DG632" s="36" t="n"/>
      <c r="DH632" s="36" t="n"/>
      <c r="DI632" s="36" t="n"/>
      <c r="DJ632" s="36" t="n"/>
      <c r="DK632" s="36" t="n"/>
      <c r="DL632" s="36" t="n"/>
      <c r="DM632" s="36" t="n"/>
      <c r="DN632" s="36" t="n"/>
      <c r="DO632" s="36" t="n"/>
      <c r="DP632" s="36" t="n"/>
      <c r="DQ632" s="36" t="n"/>
      <c r="DR632" s="36" t="n"/>
      <c r="DS632" s="36" t="n"/>
      <c r="DT632" s="36" t="n"/>
      <c r="DU632" s="36" t="n"/>
      <c r="DV632" s="36" t="n"/>
      <c r="DW632" s="36" t="n"/>
      <c r="DX632" s="36" t="n"/>
      <c r="DY632" s="36" t="n"/>
      <c r="DZ632" s="36" t="n"/>
      <c r="EA632" s="36" t="n"/>
      <c r="EB632" s="36" t="n"/>
      <c r="EC632" s="36" t="n"/>
      <c r="ED632" s="36" t="n"/>
      <c r="EE632" s="36" t="n"/>
      <c r="EF632" s="36" t="n"/>
      <c r="EG632" s="36" t="n"/>
      <c r="EH632" s="36" t="n"/>
      <c r="EI632" s="36" t="n"/>
      <c r="EJ632" s="36" t="n"/>
      <c r="EK632" s="36" t="n"/>
      <c r="EL632" s="36" t="n"/>
      <c r="EM632" s="36" t="n"/>
      <c r="EN632" s="36" t="n"/>
    </row>
    <row r="633">
      <c r="A633" s="36" t="n"/>
      <c r="B633" s="36" t="n"/>
      <c r="C633" s="144" t="n"/>
      <c r="D633" s="144" t="n"/>
      <c r="E633" s="135" t="n"/>
      <c r="F633" s="135" t="n"/>
      <c r="G633" s="135" t="n"/>
      <c r="H633" s="135" t="n"/>
      <c r="I633" s="135" t="n"/>
      <c r="J633" s="135" t="n"/>
      <c r="K633" s="135" t="n"/>
      <c r="L633" s="135" t="n"/>
      <c r="M633" s="135" t="n"/>
      <c r="N633" s="135" t="n"/>
      <c r="O633" s="135" t="n"/>
      <c r="P633" s="135" t="n"/>
      <c r="Q633" s="135" t="n"/>
      <c r="R633" s="135" t="n"/>
      <c r="S633" s="135" t="n"/>
      <c r="T633" s="135" t="n"/>
      <c r="U633" s="135" t="n"/>
      <c r="V633" s="135" t="n"/>
      <c r="W633" s="135" t="n"/>
      <c r="X633" s="135" t="n"/>
      <c r="Y633" s="135" t="n"/>
      <c r="Z633" s="135" t="n"/>
      <c r="AA633" s="135" t="n"/>
      <c r="AB633" s="135" t="n"/>
      <c r="AC633" s="135" t="n"/>
      <c r="AD633" s="135" t="n"/>
      <c r="AE633" s="135" t="n"/>
      <c r="AF633" s="135" t="n"/>
      <c r="AG633" s="135" t="n"/>
      <c r="AH633" s="135" t="n"/>
      <c r="AI633" s="135" t="n"/>
      <c r="AJ633" s="135" t="n"/>
      <c r="AK633" s="135" t="n"/>
      <c r="AL633" s="135" t="n"/>
      <c r="AM633" s="135" t="n"/>
      <c r="AN633" s="135" t="n"/>
      <c r="AO633" s="135" t="n"/>
      <c r="AP633" s="135" t="n"/>
      <c r="AQ633" s="135" t="n"/>
      <c r="AR633" s="135" t="n"/>
      <c r="AS633" s="135" t="n"/>
      <c r="AT633" s="135" t="n"/>
      <c r="AU633" s="135" t="n"/>
      <c r="AV633" s="135" t="n"/>
      <c r="AW633" s="135" t="n"/>
      <c r="AX633" s="135" t="n"/>
      <c r="AY633" s="135" t="n"/>
      <c r="AZ633" s="135" t="n"/>
      <c r="BA633" s="135" t="n"/>
      <c r="BB633" s="135" t="n"/>
      <c r="BC633" s="135" t="n"/>
      <c r="BD633" s="135" t="n"/>
      <c r="BE633" s="135" t="n"/>
      <c r="BF633" s="135" t="n"/>
      <c r="BG633" s="135" t="n"/>
      <c r="BH633" s="135" t="n"/>
      <c r="BI633" s="135" t="n"/>
      <c r="BJ633" s="135" t="n"/>
      <c r="BK633" s="135" t="n"/>
      <c r="BL633" s="135" t="n"/>
      <c r="BM633" s="135" t="n"/>
      <c r="BN633" s="135" t="n"/>
      <c r="BO633" s="135" t="n"/>
      <c r="BP633" s="135" t="n"/>
      <c r="BQ633" s="135" t="n"/>
      <c r="BR633" s="135" t="n"/>
      <c r="BS633" s="135" t="n"/>
      <c r="BT633" s="135" t="n"/>
      <c r="BU633" s="135" t="n"/>
      <c r="BV633" s="135" t="n"/>
      <c r="BW633" s="135" t="n"/>
      <c r="BX633" s="135" t="n"/>
      <c r="BY633" s="135" t="n"/>
      <c r="BZ633" s="135" t="n"/>
      <c r="CA633" s="135" t="n"/>
      <c r="CB633" s="135" t="n"/>
      <c r="CC633" s="135" t="n"/>
      <c r="CD633" s="135" t="n"/>
      <c r="CE633" s="135" t="n"/>
      <c r="CF633" s="135" t="n"/>
      <c r="CG633" s="135" t="n"/>
      <c r="CH633" s="135" t="n"/>
      <c r="CI633" s="135" t="n"/>
      <c r="CJ633" s="135" t="n"/>
      <c r="CK633" s="135" t="n"/>
      <c r="CL633" s="135" t="n"/>
      <c r="CM633" s="135" t="n"/>
      <c r="CN633" s="135" t="n"/>
      <c r="CO633" s="135" t="n"/>
      <c r="CP633" s="135" t="n"/>
      <c r="CQ633" s="135" t="n"/>
      <c r="CR633" s="135" t="n"/>
      <c r="CU633" s="36" t="n"/>
      <c r="CV633" s="36" t="n"/>
      <c r="CW633" s="36" t="n"/>
      <c r="CX633" s="36" t="n"/>
      <c r="CY633" s="36" t="n"/>
      <c r="CZ633" s="36" t="n"/>
      <c r="DA633" s="36" t="n"/>
      <c r="DB633" s="36" t="n"/>
      <c r="DC633" s="36" t="n"/>
      <c r="DD633" s="36" t="n"/>
      <c r="DE633" s="36" t="n"/>
      <c r="DF633" s="36" t="n"/>
      <c r="DG633" s="36" t="n"/>
      <c r="DH633" s="36" t="n"/>
      <c r="DI633" s="36" t="n"/>
      <c r="DJ633" s="36" t="n"/>
      <c r="DK633" s="36" t="n"/>
      <c r="DL633" s="36" t="n"/>
      <c r="DM633" s="36" t="n"/>
      <c r="DN633" s="36" t="n"/>
      <c r="DO633" s="36" t="n"/>
      <c r="DP633" s="36" t="n"/>
      <c r="DQ633" s="36" t="n"/>
      <c r="DR633" s="36" t="n"/>
      <c r="DS633" s="36" t="n"/>
      <c r="DT633" s="36" t="n"/>
      <c r="DU633" s="36" t="n"/>
      <c r="DV633" s="36" t="n"/>
      <c r="DW633" s="36" t="n"/>
      <c r="DX633" s="36" t="n"/>
      <c r="DY633" s="36" t="n"/>
      <c r="DZ633" s="36" t="n"/>
      <c r="EA633" s="36" t="n"/>
      <c r="EB633" s="36" t="n"/>
      <c r="EC633" s="36" t="n"/>
      <c r="ED633" s="36" t="n"/>
      <c r="EE633" s="36" t="n"/>
      <c r="EF633" s="36" t="n"/>
      <c r="EG633" s="36" t="n"/>
      <c r="EH633" s="36" t="n"/>
      <c r="EI633" s="36" t="n"/>
      <c r="EJ633" s="36" t="n"/>
      <c r="EK633" s="36" t="n"/>
      <c r="EL633" s="36" t="n"/>
      <c r="EM633" s="36" t="n"/>
      <c r="EN633" s="36" t="n"/>
    </row>
    <row r="634">
      <c r="A634" s="36" t="n"/>
      <c r="B634" s="36" t="n"/>
      <c r="C634" s="144" t="n"/>
      <c r="D634" s="144" t="n"/>
      <c r="E634" s="135" t="n"/>
      <c r="F634" s="135" t="n"/>
      <c r="G634" s="135" t="n"/>
      <c r="H634" s="135" t="n"/>
      <c r="I634" s="135" t="n"/>
      <c r="J634" s="135" t="n"/>
      <c r="K634" s="135" t="n"/>
      <c r="L634" s="135" t="n"/>
      <c r="M634" s="135" t="n"/>
      <c r="N634" s="135" t="n"/>
      <c r="O634" s="135" t="n"/>
      <c r="P634" s="135" t="n"/>
      <c r="Q634" s="135" t="n"/>
      <c r="R634" s="135" t="n"/>
      <c r="S634" s="135" t="n"/>
      <c r="T634" s="135" t="n"/>
      <c r="U634" s="135" t="n"/>
      <c r="V634" s="135" t="n"/>
      <c r="W634" s="135" t="n"/>
      <c r="X634" s="135" t="n"/>
      <c r="Y634" s="135" t="n"/>
      <c r="Z634" s="135" t="n"/>
      <c r="AA634" s="135" t="n"/>
      <c r="AB634" s="135" t="n"/>
      <c r="AC634" s="135" t="n"/>
      <c r="AD634" s="135" t="n"/>
      <c r="AE634" s="135" t="n"/>
      <c r="AF634" s="135" t="n"/>
      <c r="AG634" s="135" t="n"/>
      <c r="AH634" s="135" t="n"/>
      <c r="AI634" s="135" t="n"/>
      <c r="AJ634" s="135" t="n"/>
      <c r="AK634" s="135" t="n"/>
      <c r="AL634" s="135" t="n"/>
      <c r="AM634" s="135" t="n"/>
      <c r="AN634" s="135" t="n"/>
      <c r="AO634" s="135" t="n"/>
      <c r="AP634" s="135" t="n"/>
      <c r="AQ634" s="135" t="n"/>
      <c r="AR634" s="135" t="n"/>
      <c r="AS634" s="135" t="n"/>
      <c r="AT634" s="135" t="n"/>
      <c r="AU634" s="135" t="n"/>
      <c r="AV634" s="135" t="n"/>
      <c r="AW634" s="135" t="n"/>
      <c r="AX634" s="135" t="n"/>
      <c r="AY634" s="135" t="n"/>
      <c r="AZ634" s="135" t="n"/>
      <c r="BA634" s="135" t="n"/>
      <c r="BB634" s="135" t="n"/>
      <c r="BC634" s="135" t="n"/>
      <c r="BD634" s="135" t="n"/>
      <c r="BE634" s="135" t="n"/>
      <c r="BF634" s="135" t="n"/>
      <c r="BG634" s="135" t="n"/>
      <c r="BH634" s="135" t="n"/>
      <c r="BI634" s="135" t="n"/>
      <c r="BJ634" s="135" t="n"/>
      <c r="BK634" s="135" t="n"/>
      <c r="BL634" s="135" t="n"/>
      <c r="BM634" s="135" t="n"/>
      <c r="BN634" s="135" t="n"/>
      <c r="BO634" s="135" t="n"/>
      <c r="BP634" s="135" t="n"/>
      <c r="BQ634" s="135" t="n"/>
      <c r="BR634" s="135" t="n"/>
      <c r="BS634" s="135" t="n"/>
      <c r="BT634" s="135" t="n"/>
      <c r="BU634" s="135" t="n"/>
      <c r="BV634" s="135" t="n"/>
      <c r="BW634" s="135" t="n"/>
      <c r="BX634" s="135" t="n"/>
      <c r="BY634" s="135" t="n"/>
      <c r="BZ634" s="135" t="n"/>
      <c r="CA634" s="135" t="n"/>
      <c r="CB634" s="135" t="n"/>
      <c r="CC634" s="135" t="n"/>
      <c r="CD634" s="135" t="n"/>
      <c r="CE634" s="135" t="n"/>
      <c r="CF634" s="135" t="n"/>
      <c r="CG634" s="135" t="n"/>
      <c r="CH634" s="135" t="n"/>
      <c r="CI634" s="135" t="n"/>
      <c r="CJ634" s="135" t="n"/>
      <c r="CK634" s="135" t="n"/>
      <c r="CL634" s="135" t="n"/>
      <c r="CM634" s="135" t="n"/>
      <c r="CN634" s="135" t="n"/>
      <c r="CO634" s="135" t="n"/>
      <c r="CP634" s="135" t="n"/>
      <c r="CQ634" s="135" t="n"/>
      <c r="CR634" s="135" t="n"/>
      <c r="CU634" s="36" t="n"/>
      <c r="CV634" s="36" t="n"/>
      <c r="CW634" s="36" t="n"/>
      <c r="CX634" s="36" t="n"/>
      <c r="CY634" s="36" t="n"/>
      <c r="CZ634" s="36" t="n"/>
      <c r="DA634" s="36" t="n"/>
      <c r="DB634" s="36" t="n"/>
      <c r="DC634" s="36" t="n"/>
      <c r="DD634" s="36" t="n"/>
      <c r="DE634" s="36" t="n"/>
      <c r="DF634" s="36" t="n"/>
      <c r="DG634" s="36" t="n"/>
      <c r="DH634" s="36" t="n"/>
      <c r="DI634" s="36" t="n"/>
      <c r="DJ634" s="36" t="n"/>
      <c r="DK634" s="36" t="n"/>
      <c r="DL634" s="36" t="n"/>
      <c r="DM634" s="36" t="n"/>
      <c r="DN634" s="36" t="n"/>
      <c r="DO634" s="36" t="n"/>
      <c r="DP634" s="36" t="n"/>
      <c r="DQ634" s="36" t="n"/>
      <c r="DR634" s="36" t="n"/>
      <c r="DS634" s="36" t="n"/>
      <c r="DT634" s="36" t="n"/>
      <c r="DU634" s="36" t="n"/>
      <c r="DV634" s="36" t="n"/>
      <c r="DW634" s="36" t="n"/>
      <c r="DX634" s="36" t="n"/>
      <c r="DY634" s="36" t="n"/>
      <c r="DZ634" s="36" t="n"/>
      <c r="EA634" s="36" t="n"/>
      <c r="EB634" s="36" t="n"/>
      <c r="EC634" s="36" t="n"/>
      <c r="ED634" s="36" t="n"/>
      <c r="EE634" s="36" t="n"/>
      <c r="EF634" s="36" t="n"/>
      <c r="EG634" s="36" t="n"/>
      <c r="EH634" s="36" t="n"/>
      <c r="EI634" s="36" t="n"/>
      <c r="EJ634" s="36" t="n"/>
      <c r="EK634" s="36" t="n"/>
      <c r="EL634" s="36" t="n"/>
      <c r="EM634" s="36" t="n"/>
      <c r="EN634" s="36" t="n"/>
    </row>
    <row r="635">
      <c r="A635" s="36" t="n"/>
      <c r="B635" s="36" t="n"/>
      <c r="C635" s="144" t="n"/>
      <c r="D635" s="144" t="n"/>
      <c r="E635" s="135" t="n"/>
      <c r="F635" s="135" t="n"/>
      <c r="G635" s="135" t="n"/>
      <c r="H635" s="135" t="n"/>
      <c r="I635" s="135" t="n"/>
      <c r="J635" s="135" t="n"/>
      <c r="K635" s="135" t="n"/>
      <c r="L635" s="135" t="n"/>
      <c r="M635" s="135" t="n"/>
      <c r="N635" s="135" t="n"/>
      <c r="O635" s="135" t="n"/>
      <c r="P635" s="135" t="n"/>
      <c r="Q635" s="135" t="n"/>
      <c r="R635" s="135" t="n"/>
      <c r="S635" s="135" t="n"/>
      <c r="T635" s="135" t="n"/>
      <c r="U635" s="135" t="n"/>
      <c r="V635" s="135" t="n"/>
      <c r="W635" s="135" t="n"/>
      <c r="X635" s="135" t="n"/>
      <c r="Y635" s="135" t="n"/>
      <c r="Z635" s="135" t="n"/>
      <c r="AA635" s="135" t="n"/>
      <c r="AB635" s="135" t="n"/>
      <c r="AC635" s="135" t="n"/>
      <c r="AD635" s="135" t="n"/>
      <c r="AE635" s="135" t="n"/>
      <c r="AF635" s="135" t="n"/>
      <c r="AG635" s="135" t="n"/>
      <c r="AH635" s="135" t="n"/>
      <c r="AI635" s="135" t="n"/>
      <c r="AJ635" s="135" t="n"/>
      <c r="AK635" s="135" t="n"/>
      <c r="AL635" s="135" t="n"/>
      <c r="AM635" s="135" t="n"/>
      <c r="AN635" s="135" t="n"/>
      <c r="AO635" s="135" t="n"/>
      <c r="AP635" s="135" t="n"/>
      <c r="AQ635" s="135" t="n"/>
      <c r="AR635" s="135" t="n"/>
      <c r="AS635" s="135" t="n"/>
      <c r="AT635" s="135" t="n"/>
      <c r="AU635" s="135" t="n"/>
      <c r="AV635" s="135" t="n"/>
      <c r="AW635" s="135" t="n"/>
      <c r="AX635" s="135" t="n"/>
      <c r="AY635" s="135" t="n"/>
      <c r="AZ635" s="135" t="n"/>
      <c r="BA635" s="135" t="n"/>
      <c r="BB635" s="135" t="n"/>
      <c r="BC635" s="135" t="n"/>
      <c r="BD635" s="135" t="n"/>
      <c r="BE635" s="135" t="n"/>
      <c r="BF635" s="135" t="n"/>
      <c r="BG635" s="135" t="n"/>
      <c r="BH635" s="135" t="n"/>
      <c r="BI635" s="135" t="n"/>
      <c r="BJ635" s="135" t="n"/>
      <c r="BK635" s="135" t="n"/>
      <c r="BL635" s="135" t="n"/>
      <c r="BM635" s="135" t="n"/>
      <c r="BN635" s="135" t="n"/>
      <c r="BO635" s="135" t="n"/>
      <c r="BP635" s="135" t="n"/>
      <c r="BQ635" s="135" t="n"/>
      <c r="BR635" s="135" t="n"/>
      <c r="BS635" s="135" t="n"/>
      <c r="BT635" s="135" t="n"/>
      <c r="BU635" s="135" t="n"/>
      <c r="BV635" s="135" t="n"/>
      <c r="BW635" s="135" t="n"/>
      <c r="BX635" s="135" t="n"/>
      <c r="BY635" s="135" t="n"/>
      <c r="BZ635" s="135" t="n"/>
      <c r="CA635" s="135" t="n"/>
      <c r="CB635" s="135" t="n"/>
      <c r="CC635" s="135" t="n"/>
      <c r="CD635" s="135" t="n"/>
      <c r="CE635" s="135" t="n"/>
      <c r="CF635" s="135" t="n"/>
      <c r="CG635" s="135" t="n"/>
      <c r="CH635" s="135" t="n"/>
      <c r="CI635" s="135" t="n"/>
      <c r="CJ635" s="135" t="n"/>
      <c r="CK635" s="135" t="n"/>
      <c r="CL635" s="135" t="n"/>
      <c r="CM635" s="135" t="n"/>
      <c r="CN635" s="135" t="n"/>
      <c r="CO635" s="135" t="n"/>
      <c r="CP635" s="135" t="n"/>
      <c r="CQ635" s="135" t="n"/>
      <c r="CR635" s="135" t="n"/>
      <c r="CU635" s="36" t="n"/>
      <c r="CV635" s="36" t="n"/>
      <c r="CW635" s="36" t="n"/>
      <c r="CX635" s="36" t="n"/>
      <c r="CY635" s="36" t="n"/>
      <c r="CZ635" s="36" t="n"/>
      <c r="DA635" s="36" t="n"/>
      <c r="DB635" s="36" t="n"/>
      <c r="DC635" s="36" t="n"/>
      <c r="DD635" s="36" t="n"/>
      <c r="DE635" s="36" t="n"/>
      <c r="DF635" s="36" t="n"/>
      <c r="DG635" s="36" t="n"/>
      <c r="DH635" s="36" t="n"/>
      <c r="DI635" s="36" t="n"/>
      <c r="DJ635" s="36" t="n"/>
      <c r="DK635" s="36" t="n"/>
      <c r="DL635" s="36" t="n"/>
      <c r="DM635" s="36" t="n"/>
      <c r="DN635" s="36" t="n"/>
      <c r="DO635" s="36" t="n"/>
      <c r="DP635" s="36" t="n"/>
      <c r="DQ635" s="36" t="n"/>
      <c r="DR635" s="36" t="n"/>
      <c r="DS635" s="36" t="n"/>
      <c r="DT635" s="36" t="n"/>
      <c r="DU635" s="36" t="n"/>
      <c r="DV635" s="36" t="n"/>
      <c r="DW635" s="36" t="n"/>
      <c r="DX635" s="36" t="n"/>
      <c r="DY635" s="36" t="n"/>
      <c r="DZ635" s="36" t="n"/>
      <c r="EA635" s="36" t="n"/>
      <c r="EB635" s="36" t="n"/>
      <c r="EC635" s="36" t="n"/>
      <c r="ED635" s="36" t="n"/>
      <c r="EE635" s="36" t="n"/>
      <c r="EF635" s="36" t="n"/>
      <c r="EG635" s="36" t="n"/>
      <c r="EH635" s="36" t="n"/>
      <c r="EI635" s="36" t="n"/>
      <c r="EJ635" s="36" t="n"/>
      <c r="EK635" s="36" t="n"/>
      <c r="EL635" s="36" t="n"/>
      <c r="EM635" s="36" t="n"/>
      <c r="EN635" s="36" t="n"/>
    </row>
    <row r="636">
      <c r="A636" s="36" t="n"/>
      <c r="B636" s="36" t="n"/>
      <c r="C636" s="144" t="n"/>
      <c r="D636" s="144" t="n"/>
      <c r="E636" s="135" t="n"/>
      <c r="F636" s="135" t="n"/>
      <c r="G636" s="135" t="n"/>
      <c r="H636" s="135" t="n"/>
      <c r="I636" s="135" t="n"/>
      <c r="J636" s="135" t="n"/>
      <c r="K636" s="135" t="n"/>
      <c r="L636" s="135" t="n"/>
      <c r="M636" s="135" t="n"/>
      <c r="N636" s="135" t="n"/>
      <c r="O636" s="135" t="n"/>
      <c r="P636" s="135" t="n"/>
      <c r="Q636" s="135" t="n"/>
      <c r="R636" s="135" t="n"/>
      <c r="S636" s="135" t="n"/>
      <c r="T636" s="135" t="n"/>
      <c r="U636" s="135" t="n"/>
      <c r="V636" s="135" t="n"/>
      <c r="W636" s="135" t="n"/>
      <c r="X636" s="135" t="n"/>
      <c r="Y636" s="135" t="n"/>
      <c r="Z636" s="135" t="n"/>
      <c r="AA636" s="135" t="n"/>
      <c r="AB636" s="135" t="n"/>
      <c r="AC636" s="135" t="n"/>
      <c r="AD636" s="135" t="n"/>
      <c r="AE636" s="135" t="n"/>
      <c r="AF636" s="135" t="n"/>
      <c r="AG636" s="135" t="n"/>
      <c r="AH636" s="135" t="n"/>
      <c r="AI636" s="135" t="n"/>
      <c r="AJ636" s="135" t="n"/>
      <c r="AK636" s="135" t="n"/>
      <c r="AL636" s="135" t="n"/>
      <c r="AM636" s="135" t="n"/>
      <c r="AN636" s="135" t="n"/>
      <c r="AO636" s="135" t="n"/>
      <c r="AP636" s="135" t="n"/>
      <c r="AQ636" s="135" t="n"/>
      <c r="AR636" s="135" t="n"/>
      <c r="AS636" s="135" t="n"/>
      <c r="AT636" s="135" t="n"/>
      <c r="AU636" s="135" t="n"/>
      <c r="AV636" s="135" t="n"/>
      <c r="AW636" s="135" t="n"/>
      <c r="AX636" s="135" t="n"/>
      <c r="AY636" s="135" t="n"/>
      <c r="AZ636" s="135" t="n"/>
      <c r="BA636" s="135" t="n"/>
      <c r="BB636" s="135" t="n"/>
      <c r="BC636" s="135" t="n"/>
      <c r="BD636" s="135" t="n"/>
      <c r="BE636" s="135" t="n"/>
      <c r="BF636" s="135" t="n"/>
      <c r="BG636" s="135" t="n"/>
      <c r="BH636" s="135" t="n"/>
      <c r="BI636" s="135" t="n"/>
      <c r="BJ636" s="135" t="n"/>
      <c r="BK636" s="135" t="n"/>
      <c r="BL636" s="135" t="n"/>
      <c r="BM636" s="135" t="n"/>
      <c r="BN636" s="135" t="n"/>
      <c r="BO636" s="135" t="n"/>
      <c r="BP636" s="135" t="n"/>
      <c r="BQ636" s="135" t="n"/>
      <c r="BR636" s="135" t="n"/>
      <c r="BS636" s="135" t="n"/>
      <c r="BT636" s="135" t="n"/>
      <c r="BU636" s="135" t="n"/>
      <c r="BV636" s="135" t="n"/>
      <c r="BW636" s="135" t="n"/>
      <c r="BX636" s="135" t="n"/>
      <c r="BY636" s="135" t="n"/>
      <c r="BZ636" s="135" t="n"/>
      <c r="CA636" s="135" t="n"/>
      <c r="CB636" s="135" t="n"/>
      <c r="CC636" s="135" t="n"/>
      <c r="CD636" s="135" t="n"/>
      <c r="CE636" s="135" t="n"/>
      <c r="CF636" s="135" t="n"/>
      <c r="CG636" s="135" t="n"/>
      <c r="CH636" s="135" t="n"/>
      <c r="CI636" s="135" t="n"/>
      <c r="CJ636" s="135" t="n"/>
      <c r="CK636" s="135" t="n"/>
      <c r="CL636" s="135" t="n"/>
      <c r="CM636" s="135" t="n"/>
      <c r="CN636" s="135" t="n"/>
      <c r="CO636" s="135" t="n"/>
      <c r="CP636" s="135" t="n"/>
      <c r="CQ636" s="135" t="n"/>
      <c r="CR636" s="135" t="n"/>
      <c r="CU636" s="36" t="n"/>
      <c r="CV636" s="36" t="n"/>
      <c r="CW636" s="36" t="n"/>
      <c r="CX636" s="36" t="n"/>
      <c r="CY636" s="36" t="n"/>
      <c r="CZ636" s="36" t="n"/>
      <c r="DA636" s="36" t="n"/>
      <c r="DB636" s="36" t="n"/>
      <c r="DC636" s="36" t="n"/>
      <c r="DD636" s="36" t="n"/>
      <c r="DE636" s="36" t="n"/>
      <c r="DF636" s="36" t="n"/>
      <c r="DG636" s="36" t="n"/>
      <c r="DH636" s="36" t="n"/>
      <c r="DI636" s="36" t="n"/>
      <c r="DJ636" s="36" t="n"/>
      <c r="DK636" s="36" t="n"/>
      <c r="DL636" s="36" t="n"/>
      <c r="DM636" s="36" t="n"/>
      <c r="DN636" s="36" t="n"/>
      <c r="DO636" s="36" t="n"/>
      <c r="DP636" s="36" t="n"/>
      <c r="DQ636" s="36" t="n"/>
      <c r="DR636" s="36" t="n"/>
      <c r="DS636" s="36" t="n"/>
      <c r="DT636" s="36" t="n"/>
      <c r="DU636" s="36" t="n"/>
      <c r="DV636" s="36" t="n"/>
      <c r="DW636" s="36" t="n"/>
      <c r="DX636" s="36" t="n"/>
      <c r="DY636" s="36" t="n"/>
      <c r="DZ636" s="36" t="n"/>
      <c r="EA636" s="36" t="n"/>
      <c r="EB636" s="36" t="n"/>
      <c r="EC636" s="36" t="n"/>
      <c r="ED636" s="36" t="n"/>
      <c r="EE636" s="36" t="n"/>
      <c r="EF636" s="36" t="n"/>
      <c r="EG636" s="36" t="n"/>
      <c r="EH636" s="36" t="n"/>
      <c r="EI636" s="36" t="n"/>
      <c r="EJ636" s="36" t="n"/>
      <c r="EK636" s="36" t="n"/>
      <c r="EL636" s="36" t="n"/>
      <c r="EM636" s="36" t="n"/>
      <c r="EN636" s="36" t="n"/>
    </row>
    <row r="637">
      <c r="A637" s="36" t="n"/>
      <c r="B637" s="36" t="n"/>
      <c r="C637" s="144" t="n"/>
      <c r="D637" s="144" t="n"/>
      <c r="E637" s="135" t="n"/>
      <c r="F637" s="135" t="n"/>
      <c r="G637" s="135" t="n"/>
      <c r="H637" s="135" t="n"/>
      <c r="I637" s="135" t="n"/>
      <c r="J637" s="135" t="n"/>
      <c r="K637" s="135" t="n"/>
      <c r="L637" s="135" t="n"/>
      <c r="M637" s="135" t="n"/>
      <c r="N637" s="135" t="n"/>
      <c r="O637" s="135" t="n"/>
      <c r="P637" s="135" t="n"/>
      <c r="Q637" s="135" t="n"/>
      <c r="R637" s="135" t="n"/>
      <c r="S637" s="135" t="n"/>
      <c r="T637" s="135" t="n"/>
      <c r="U637" s="135" t="n"/>
      <c r="V637" s="135" t="n"/>
      <c r="W637" s="135" t="n"/>
      <c r="X637" s="135" t="n"/>
      <c r="Y637" s="135" t="n"/>
      <c r="Z637" s="135" t="n"/>
      <c r="AA637" s="135" t="n"/>
      <c r="AB637" s="135" t="n"/>
      <c r="AC637" s="135" t="n"/>
      <c r="AD637" s="135" t="n"/>
      <c r="AE637" s="135" t="n"/>
      <c r="AF637" s="135" t="n"/>
      <c r="AG637" s="135" t="n"/>
      <c r="AH637" s="135" t="n"/>
      <c r="AI637" s="135" t="n"/>
      <c r="AJ637" s="135" t="n"/>
      <c r="AK637" s="135" t="n"/>
      <c r="AL637" s="135" t="n"/>
      <c r="AM637" s="135" t="n"/>
      <c r="AN637" s="135" t="n"/>
      <c r="AO637" s="135" t="n"/>
      <c r="AP637" s="135" t="n"/>
      <c r="AQ637" s="135" t="n"/>
      <c r="AR637" s="135" t="n"/>
      <c r="AS637" s="135" t="n"/>
      <c r="AT637" s="135" t="n"/>
      <c r="AU637" s="135" t="n"/>
      <c r="AV637" s="135" t="n"/>
      <c r="AW637" s="135" t="n"/>
      <c r="AX637" s="135" t="n"/>
      <c r="AY637" s="135" t="n"/>
      <c r="AZ637" s="135" t="n"/>
      <c r="BA637" s="135" t="n"/>
      <c r="BB637" s="135" t="n"/>
      <c r="BC637" s="135" t="n"/>
      <c r="BD637" s="135" t="n"/>
      <c r="BE637" s="135" t="n"/>
      <c r="BF637" s="135" t="n"/>
      <c r="BG637" s="135" t="n"/>
      <c r="BH637" s="135" t="n"/>
      <c r="BI637" s="135" t="n"/>
      <c r="BJ637" s="135" t="n"/>
      <c r="BK637" s="135" t="n"/>
      <c r="BL637" s="135" t="n"/>
      <c r="BM637" s="135" t="n"/>
      <c r="BN637" s="135" t="n"/>
      <c r="BO637" s="135" t="n"/>
      <c r="BP637" s="135" t="n"/>
      <c r="BQ637" s="135" t="n"/>
      <c r="BR637" s="135" t="n"/>
      <c r="BS637" s="135" t="n"/>
      <c r="BT637" s="135" t="n"/>
      <c r="BU637" s="135" t="n"/>
      <c r="BV637" s="135" t="n"/>
      <c r="BW637" s="135" t="n"/>
      <c r="BX637" s="135" t="n"/>
      <c r="BY637" s="135" t="n"/>
      <c r="BZ637" s="135" t="n"/>
      <c r="CA637" s="135" t="n"/>
      <c r="CB637" s="135" t="n"/>
      <c r="CC637" s="135" t="n"/>
      <c r="CD637" s="135" t="n"/>
      <c r="CE637" s="135" t="n"/>
      <c r="CF637" s="135" t="n"/>
      <c r="CG637" s="135" t="n"/>
      <c r="CH637" s="135" t="n"/>
      <c r="CI637" s="135" t="n"/>
      <c r="CJ637" s="135" t="n"/>
      <c r="CK637" s="135" t="n"/>
      <c r="CL637" s="135" t="n"/>
      <c r="CM637" s="135" t="n"/>
      <c r="CN637" s="135" t="n"/>
      <c r="CO637" s="135" t="n"/>
      <c r="CP637" s="135" t="n"/>
      <c r="CQ637" s="135" t="n"/>
      <c r="CR637" s="135" t="n"/>
      <c r="CU637" s="36" t="n"/>
      <c r="CV637" s="36" t="n"/>
      <c r="CW637" s="36" t="n"/>
      <c r="CX637" s="36" t="n"/>
      <c r="CY637" s="36" t="n"/>
      <c r="CZ637" s="36" t="n"/>
      <c r="DA637" s="36" t="n"/>
      <c r="DB637" s="36" t="n"/>
      <c r="DC637" s="36" t="n"/>
      <c r="DD637" s="36" t="n"/>
      <c r="DE637" s="36" t="n"/>
      <c r="DF637" s="36" t="n"/>
      <c r="DG637" s="36" t="n"/>
      <c r="DH637" s="36" t="n"/>
      <c r="DI637" s="36" t="n"/>
      <c r="DJ637" s="36" t="n"/>
      <c r="DK637" s="36" t="n"/>
      <c r="DL637" s="36" t="n"/>
      <c r="DM637" s="36" t="n"/>
      <c r="DN637" s="36" t="n"/>
      <c r="DO637" s="36" t="n"/>
      <c r="DP637" s="36" t="n"/>
      <c r="DQ637" s="36" t="n"/>
      <c r="DR637" s="36" t="n"/>
      <c r="DS637" s="36" t="n"/>
      <c r="DT637" s="36" t="n"/>
      <c r="DU637" s="36" t="n"/>
      <c r="DV637" s="36" t="n"/>
      <c r="DW637" s="36" t="n"/>
      <c r="DX637" s="36" t="n"/>
      <c r="DY637" s="36" t="n"/>
      <c r="DZ637" s="36" t="n"/>
      <c r="EA637" s="36" t="n"/>
      <c r="EB637" s="36" t="n"/>
      <c r="EC637" s="36" t="n"/>
      <c r="ED637" s="36" t="n"/>
      <c r="EE637" s="36" t="n"/>
      <c r="EF637" s="36" t="n"/>
      <c r="EG637" s="36" t="n"/>
      <c r="EH637" s="36" t="n"/>
      <c r="EI637" s="36" t="n"/>
      <c r="EJ637" s="36" t="n"/>
      <c r="EK637" s="36" t="n"/>
      <c r="EL637" s="36" t="n"/>
      <c r="EM637" s="36" t="n"/>
      <c r="EN637" s="36" t="n"/>
    </row>
    <row r="638">
      <c r="A638" s="36" t="n"/>
      <c r="B638" s="36" t="n"/>
      <c r="C638" s="144" t="n"/>
      <c r="D638" s="144" t="n"/>
      <c r="E638" s="135" t="n"/>
      <c r="F638" s="135" t="n"/>
      <c r="G638" s="135" t="n"/>
      <c r="H638" s="135" t="n"/>
      <c r="I638" s="135" t="n"/>
      <c r="J638" s="135" t="n"/>
      <c r="K638" s="135" t="n"/>
      <c r="L638" s="135" t="n"/>
      <c r="M638" s="135" t="n"/>
      <c r="N638" s="135" t="n"/>
      <c r="O638" s="135" t="n"/>
      <c r="P638" s="135" t="n"/>
      <c r="Q638" s="135" t="n"/>
      <c r="R638" s="135" t="n"/>
      <c r="S638" s="135" t="n"/>
      <c r="T638" s="135" t="n"/>
      <c r="U638" s="135" t="n"/>
      <c r="V638" s="135" t="n"/>
      <c r="W638" s="135" t="n"/>
      <c r="X638" s="135" t="n"/>
      <c r="Y638" s="135" t="n"/>
      <c r="Z638" s="135" t="n"/>
      <c r="AA638" s="135" t="n"/>
      <c r="AB638" s="135" t="n"/>
      <c r="AC638" s="135" t="n"/>
      <c r="AD638" s="135" t="n"/>
      <c r="AE638" s="135" t="n"/>
      <c r="AF638" s="135" t="n"/>
      <c r="AG638" s="135" t="n"/>
      <c r="AH638" s="135" t="n"/>
      <c r="AI638" s="135" t="n"/>
      <c r="AJ638" s="135" t="n"/>
      <c r="AK638" s="135" t="n"/>
      <c r="AL638" s="135" t="n"/>
      <c r="AM638" s="135" t="n"/>
      <c r="AN638" s="135" t="n"/>
      <c r="AO638" s="135" t="n"/>
      <c r="AP638" s="135" t="n"/>
      <c r="AQ638" s="135" t="n"/>
      <c r="AR638" s="135" t="n"/>
      <c r="AS638" s="135" t="n"/>
      <c r="AT638" s="135" t="n"/>
      <c r="AU638" s="135" t="n"/>
      <c r="AV638" s="135" t="n"/>
      <c r="AW638" s="135" t="n"/>
      <c r="AX638" s="135" t="n"/>
      <c r="AY638" s="135" t="n"/>
      <c r="AZ638" s="135" t="n"/>
      <c r="BA638" s="135" t="n"/>
      <c r="BB638" s="135" t="n"/>
      <c r="BC638" s="135" t="n"/>
      <c r="BD638" s="135" t="n"/>
      <c r="BE638" s="135" t="n"/>
      <c r="BF638" s="135" t="n"/>
      <c r="BG638" s="135" t="n"/>
      <c r="BH638" s="135" t="n"/>
      <c r="BI638" s="135" t="n"/>
      <c r="BJ638" s="135" t="n"/>
      <c r="BK638" s="135" t="n"/>
      <c r="BL638" s="135" t="n"/>
      <c r="BM638" s="135" t="n"/>
      <c r="BN638" s="135" t="n"/>
      <c r="BO638" s="135" t="n"/>
      <c r="BP638" s="135" t="n"/>
      <c r="BQ638" s="135" t="n"/>
      <c r="BR638" s="135" t="n"/>
      <c r="BS638" s="135" t="n"/>
      <c r="BT638" s="135" t="n"/>
      <c r="BU638" s="135" t="n"/>
      <c r="BV638" s="135" t="n"/>
      <c r="BW638" s="135" t="n"/>
      <c r="BX638" s="135" t="n"/>
      <c r="BY638" s="135" t="n"/>
      <c r="BZ638" s="135" t="n"/>
      <c r="CA638" s="135" t="n"/>
      <c r="CB638" s="135" t="n"/>
      <c r="CC638" s="135" t="n"/>
      <c r="CD638" s="135" t="n"/>
      <c r="CE638" s="135" t="n"/>
      <c r="CF638" s="135" t="n"/>
      <c r="CG638" s="135" t="n"/>
      <c r="CH638" s="135" t="n"/>
      <c r="CI638" s="135" t="n"/>
      <c r="CJ638" s="135" t="n"/>
      <c r="CK638" s="135" t="n"/>
      <c r="CL638" s="135" t="n"/>
      <c r="CM638" s="135" t="n"/>
      <c r="CN638" s="135" t="n"/>
      <c r="CO638" s="135" t="n"/>
      <c r="CP638" s="135" t="n"/>
      <c r="CQ638" s="135" t="n"/>
      <c r="CR638" s="135" t="n"/>
      <c r="CU638" s="36" t="n"/>
      <c r="CV638" s="36" t="n"/>
      <c r="CW638" s="36" t="n"/>
      <c r="CX638" s="36" t="n"/>
      <c r="CY638" s="36" t="n"/>
      <c r="CZ638" s="36" t="n"/>
      <c r="DA638" s="36" t="n"/>
      <c r="DB638" s="36" t="n"/>
      <c r="DC638" s="36" t="n"/>
      <c r="DD638" s="36" t="n"/>
      <c r="DE638" s="36" t="n"/>
      <c r="DF638" s="36" t="n"/>
      <c r="DG638" s="36" t="n"/>
      <c r="DH638" s="36" t="n"/>
      <c r="DI638" s="36" t="n"/>
      <c r="DJ638" s="36" t="n"/>
      <c r="DK638" s="36" t="n"/>
      <c r="DL638" s="36" t="n"/>
      <c r="DM638" s="36" t="n"/>
      <c r="DN638" s="36" t="n"/>
      <c r="DO638" s="36" t="n"/>
      <c r="DP638" s="36" t="n"/>
      <c r="DQ638" s="36" t="n"/>
      <c r="DR638" s="36" t="n"/>
      <c r="DS638" s="36" t="n"/>
      <c r="DT638" s="36" t="n"/>
      <c r="DU638" s="36" t="n"/>
      <c r="DV638" s="36" t="n"/>
      <c r="DW638" s="36" t="n"/>
      <c r="DX638" s="36" t="n"/>
      <c r="DY638" s="36" t="n"/>
      <c r="DZ638" s="36" t="n"/>
      <c r="EA638" s="36" t="n"/>
      <c r="EB638" s="36" t="n"/>
      <c r="EC638" s="36" t="n"/>
      <c r="ED638" s="36" t="n"/>
      <c r="EE638" s="36" t="n"/>
      <c r="EF638" s="36" t="n"/>
      <c r="EG638" s="36" t="n"/>
      <c r="EH638" s="36" t="n"/>
      <c r="EI638" s="36" t="n"/>
      <c r="EJ638" s="36" t="n"/>
      <c r="EK638" s="36" t="n"/>
      <c r="EL638" s="36" t="n"/>
      <c r="EM638" s="36" t="n"/>
      <c r="EN638" s="36" t="n"/>
    </row>
    <row r="639">
      <c r="A639" s="36" t="n"/>
      <c r="B639" s="36" t="n"/>
      <c r="C639" s="144" t="n"/>
      <c r="D639" s="144" t="n"/>
      <c r="E639" s="135" t="n"/>
      <c r="F639" s="135" t="n"/>
      <c r="G639" s="135" t="n"/>
      <c r="H639" s="135" t="n"/>
      <c r="I639" s="135" t="n"/>
      <c r="J639" s="135" t="n"/>
      <c r="K639" s="135" t="n"/>
      <c r="L639" s="135" t="n"/>
      <c r="M639" s="135" t="n"/>
      <c r="N639" s="135" t="n"/>
      <c r="O639" s="135" t="n"/>
      <c r="P639" s="135" t="n"/>
      <c r="Q639" s="135" t="n"/>
      <c r="R639" s="135" t="n"/>
      <c r="S639" s="135" t="n"/>
      <c r="T639" s="135" t="n"/>
      <c r="U639" s="135" t="n"/>
      <c r="V639" s="135" t="n"/>
      <c r="W639" s="135" t="n"/>
      <c r="X639" s="135" t="n"/>
      <c r="Y639" s="135" t="n"/>
      <c r="Z639" s="135" t="n"/>
      <c r="AA639" s="135" t="n"/>
      <c r="AB639" s="135" t="n"/>
      <c r="AC639" s="135" t="n"/>
      <c r="AD639" s="135" t="n"/>
      <c r="AE639" s="135" t="n"/>
      <c r="AF639" s="135" t="n"/>
      <c r="AG639" s="135" t="n"/>
      <c r="AH639" s="135" t="n"/>
      <c r="AI639" s="135" t="n"/>
      <c r="AJ639" s="135" t="n"/>
      <c r="AK639" s="135" t="n"/>
      <c r="AL639" s="135" t="n"/>
      <c r="AM639" s="135" t="n"/>
      <c r="AN639" s="135" t="n"/>
      <c r="AO639" s="135" t="n"/>
      <c r="AP639" s="135" t="n"/>
      <c r="AQ639" s="135" t="n"/>
      <c r="AR639" s="135" t="n"/>
      <c r="AS639" s="135" t="n"/>
      <c r="AT639" s="135" t="n"/>
      <c r="AU639" s="135" t="n"/>
      <c r="AV639" s="135" t="n"/>
      <c r="AW639" s="135" t="n"/>
      <c r="AX639" s="135" t="n"/>
      <c r="AY639" s="135" t="n"/>
      <c r="AZ639" s="135" t="n"/>
      <c r="BA639" s="135" t="n"/>
      <c r="BB639" s="135" t="n"/>
      <c r="BC639" s="135" t="n"/>
      <c r="BD639" s="135" t="n"/>
      <c r="BE639" s="135" t="n"/>
      <c r="BF639" s="135" t="n"/>
      <c r="BG639" s="135" t="n"/>
      <c r="BH639" s="135" t="n"/>
      <c r="BI639" s="135" t="n"/>
      <c r="BJ639" s="135" t="n"/>
      <c r="BK639" s="135" t="n"/>
      <c r="BL639" s="135" t="n"/>
      <c r="BM639" s="135" t="n"/>
      <c r="BN639" s="135" t="n"/>
      <c r="BO639" s="135" t="n"/>
      <c r="BP639" s="135" t="n"/>
      <c r="BQ639" s="135" t="n"/>
      <c r="BR639" s="135" t="n"/>
      <c r="BS639" s="135" t="n"/>
      <c r="BT639" s="135" t="n"/>
      <c r="BU639" s="135" t="n"/>
      <c r="BV639" s="135" t="n"/>
      <c r="BW639" s="135" t="n"/>
      <c r="BX639" s="135" t="n"/>
      <c r="BY639" s="135" t="n"/>
      <c r="BZ639" s="135" t="n"/>
      <c r="CA639" s="135" t="n"/>
      <c r="CB639" s="135" t="n"/>
      <c r="CC639" s="135" t="n"/>
      <c r="CD639" s="135" t="n"/>
      <c r="CE639" s="135" t="n"/>
      <c r="CF639" s="135" t="n"/>
      <c r="CG639" s="135" t="n"/>
      <c r="CH639" s="135" t="n"/>
      <c r="CI639" s="135" t="n"/>
      <c r="CJ639" s="135" t="n"/>
      <c r="CK639" s="135" t="n"/>
      <c r="CL639" s="135" t="n"/>
      <c r="CM639" s="135" t="n"/>
      <c r="CN639" s="135" t="n"/>
      <c r="CO639" s="135" t="n"/>
      <c r="CP639" s="135" t="n"/>
      <c r="CQ639" s="135" t="n"/>
      <c r="CR639" s="135" t="n"/>
      <c r="CU639" s="36" t="n"/>
      <c r="CV639" s="36" t="n"/>
      <c r="CW639" s="36" t="n"/>
      <c r="CX639" s="36" t="n"/>
      <c r="CY639" s="36" t="n"/>
      <c r="CZ639" s="36" t="n"/>
      <c r="DA639" s="36" t="n"/>
      <c r="DB639" s="36" t="n"/>
      <c r="DC639" s="36" t="n"/>
      <c r="DD639" s="36" t="n"/>
      <c r="DE639" s="36" t="n"/>
      <c r="DF639" s="36" t="n"/>
      <c r="DG639" s="36" t="n"/>
      <c r="DH639" s="36" t="n"/>
      <c r="DI639" s="36" t="n"/>
      <c r="DJ639" s="36" t="n"/>
      <c r="DK639" s="36" t="n"/>
      <c r="DL639" s="36" t="n"/>
      <c r="DM639" s="36" t="n"/>
      <c r="DN639" s="36" t="n"/>
      <c r="DO639" s="36" t="n"/>
      <c r="DP639" s="36" t="n"/>
      <c r="DQ639" s="36" t="n"/>
      <c r="DR639" s="36" t="n"/>
      <c r="DS639" s="36" t="n"/>
      <c r="DT639" s="36" t="n"/>
      <c r="DU639" s="36" t="n"/>
      <c r="DV639" s="36" t="n"/>
      <c r="DW639" s="36" t="n"/>
      <c r="DX639" s="36" t="n"/>
      <c r="DY639" s="36" t="n"/>
      <c r="DZ639" s="36" t="n"/>
      <c r="EA639" s="36" t="n"/>
      <c r="EB639" s="36" t="n"/>
      <c r="EC639" s="36" t="n"/>
      <c r="ED639" s="36" t="n"/>
      <c r="EE639" s="36" t="n"/>
      <c r="EF639" s="36" t="n"/>
      <c r="EG639" s="36" t="n"/>
      <c r="EH639" s="36" t="n"/>
      <c r="EI639" s="36" t="n"/>
      <c r="EJ639" s="36" t="n"/>
      <c r="EK639" s="36" t="n"/>
      <c r="EL639" s="36" t="n"/>
      <c r="EM639" s="36" t="n"/>
      <c r="EN639" s="36" t="n"/>
    </row>
    <row r="640">
      <c r="A640" s="36" t="n"/>
      <c r="B640" s="36" t="n"/>
      <c r="C640" s="144" t="n"/>
      <c r="D640" s="144" t="n"/>
      <c r="E640" s="135" t="n"/>
      <c r="F640" s="135" t="n"/>
      <c r="G640" s="135" t="n"/>
      <c r="H640" s="135" t="n"/>
      <c r="I640" s="135" t="n"/>
      <c r="J640" s="135" t="n"/>
      <c r="K640" s="135" t="n"/>
      <c r="L640" s="135" t="n"/>
      <c r="M640" s="135" t="n"/>
      <c r="N640" s="135" t="n"/>
      <c r="O640" s="135" t="n"/>
      <c r="P640" s="135" t="n"/>
      <c r="Q640" s="135" t="n"/>
      <c r="R640" s="135" t="n"/>
      <c r="S640" s="135" t="n"/>
      <c r="T640" s="135" t="n"/>
      <c r="U640" s="135" t="n"/>
      <c r="V640" s="135" t="n"/>
      <c r="W640" s="135" t="n"/>
      <c r="X640" s="135" t="n"/>
      <c r="Y640" s="135" t="n"/>
      <c r="Z640" s="135" t="n"/>
      <c r="AA640" s="135" t="n"/>
      <c r="AB640" s="135" t="n"/>
      <c r="AC640" s="135" t="n"/>
      <c r="AD640" s="135" t="n"/>
      <c r="AE640" s="135" t="n"/>
      <c r="AF640" s="135" t="n"/>
      <c r="AG640" s="135" t="n"/>
      <c r="AH640" s="135" t="n"/>
      <c r="AI640" s="135" t="n"/>
      <c r="AJ640" s="135" t="n"/>
      <c r="AK640" s="135" t="n"/>
      <c r="AL640" s="135" t="n"/>
      <c r="AM640" s="135" t="n"/>
      <c r="AN640" s="135" t="n"/>
      <c r="AO640" s="135" t="n"/>
      <c r="AP640" s="135" t="n"/>
      <c r="AQ640" s="135" t="n"/>
      <c r="AR640" s="135" t="n"/>
      <c r="AS640" s="135" t="n"/>
      <c r="AT640" s="135" t="n"/>
      <c r="AU640" s="135" t="n"/>
      <c r="AV640" s="135" t="n"/>
      <c r="AW640" s="135" t="n"/>
      <c r="AX640" s="135" t="n"/>
      <c r="AY640" s="135" t="n"/>
      <c r="AZ640" s="135" t="n"/>
      <c r="BA640" s="135" t="n"/>
      <c r="BB640" s="135" t="n"/>
      <c r="BC640" s="135" t="n"/>
      <c r="BD640" s="135" t="n"/>
      <c r="BE640" s="135" t="n"/>
      <c r="BF640" s="135" t="n"/>
      <c r="BG640" s="135" t="n"/>
      <c r="BH640" s="135" t="n"/>
      <c r="BI640" s="135" t="n"/>
      <c r="BJ640" s="135" t="n"/>
      <c r="BK640" s="135" t="n"/>
      <c r="BL640" s="135" t="n"/>
      <c r="BM640" s="135" t="n"/>
      <c r="BN640" s="135" t="n"/>
      <c r="BO640" s="135" t="n"/>
      <c r="BP640" s="135" t="n"/>
      <c r="BQ640" s="135" t="n"/>
      <c r="BR640" s="135" t="n"/>
      <c r="BS640" s="135" t="n"/>
      <c r="BT640" s="135" t="n"/>
      <c r="BU640" s="135" t="n"/>
      <c r="BV640" s="135" t="n"/>
      <c r="BW640" s="135" t="n"/>
      <c r="BX640" s="135" t="n"/>
      <c r="BY640" s="135" t="n"/>
      <c r="BZ640" s="135" t="n"/>
      <c r="CA640" s="135" t="n"/>
      <c r="CB640" s="135" t="n"/>
      <c r="CC640" s="135" t="n"/>
      <c r="CD640" s="135" t="n"/>
      <c r="CE640" s="135" t="n"/>
      <c r="CF640" s="135" t="n"/>
      <c r="CG640" s="135" t="n"/>
      <c r="CH640" s="135" t="n"/>
      <c r="CI640" s="135" t="n"/>
      <c r="CJ640" s="135" t="n"/>
      <c r="CK640" s="135" t="n"/>
      <c r="CL640" s="135" t="n"/>
      <c r="CM640" s="135" t="n"/>
      <c r="CN640" s="135" t="n"/>
      <c r="CO640" s="135" t="n"/>
      <c r="CP640" s="135" t="n"/>
      <c r="CQ640" s="135" t="n"/>
      <c r="CR640" s="135" t="n"/>
      <c r="CU640" s="36" t="n"/>
      <c r="CV640" s="36" t="n"/>
      <c r="CW640" s="36" t="n"/>
      <c r="CX640" s="36" t="n"/>
      <c r="CY640" s="36" t="n"/>
      <c r="CZ640" s="36" t="n"/>
      <c r="DA640" s="36" t="n"/>
      <c r="DB640" s="36" t="n"/>
      <c r="DC640" s="36" t="n"/>
      <c r="DD640" s="36" t="n"/>
      <c r="DE640" s="36" t="n"/>
      <c r="DF640" s="36" t="n"/>
      <c r="DG640" s="36" t="n"/>
      <c r="DH640" s="36" t="n"/>
      <c r="DI640" s="36" t="n"/>
      <c r="DJ640" s="36" t="n"/>
      <c r="DK640" s="36" t="n"/>
      <c r="DL640" s="36" t="n"/>
      <c r="DM640" s="36" t="n"/>
      <c r="DN640" s="36" t="n"/>
      <c r="DO640" s="36" t="n"/>
      <c r="DP640" s="36" t="n"/>
      <c r="DQ640" s="36" t="n"/>
      <c r="DR640" s="36" t="n"/>
      <c r="DS640" s="36" t="n"/>
      <c r="DT640" s="36" t="n"/>
      <c r="DU640" s="36" t="n"/>
      <c r="DV640" s="36" t="n"/>
      <c r="DW640" s="36" t="n"/>
      <c r="DX640" s="36" t="n"/>
      <c r="DY640" s="36" t="n"/>
      <c r="DZ640" s="36" t="n"/>
      <c r="EA640" s="36" t="n"/>
      <c r="EB640" s="36" t="n"/>
      <c r="EC640" s="36" t="n"/>
      <c r="ED640" s="36" t="n"/>
      <c r="EE640" s="36" t="n"/>
      <c r="EF640" s="36" t="n"/>
      <c r="EG640" s="36" t="n"/>
      <c r="EH640" s="36" t="n"/>
      <c r="EI640" s="36" t="n"/>
      <c r="EJ640" s="36" t="n"/>
      <c r="EK640" s="36" t="n"/>
      <c r="EL640" s="36" t="n"/>
      <c r="EM640" s="36" t="n"/>
      <c r="EN640" s="36" t="n"/>
    </row>
    <row r="641">
      <c r="A641" s="36" t="n"/>
      <c r="B641" s="36" t="n"/>
      <c r="C641" s="144" t="n"/>
      <c r="D641" s="144" t="n"/>
      <c r="E641" s="135" t="n"/>
      <c r="F641" s="135" t="n"/>
      <c r="G641" s="135" t="n"/>
      <c r="H641" s="135" t="n"/>
      <c r="I641" s="135" t="n"/>
      <c r="J641" s="135" t="n"/>
      <c r="K641" s="135" t="n"/>
      <c r="L641" s="135" t="n"/>
      <c r="M641" s="135" t="n"/>
      <c r="N641" s="135" t="n"/>
      <c r="O641" s="135" t="n"/>
      <c r="P641" s="135" t="n"/>
      <c r="Q641" s="135" t="n"/>
      <c r="R641" s="135" t="n"/>
      <c r="S641" s="135" t="n"/>
      <c r="T641" s="135" t="n"/>
      <c r="U641" s="135" t="n"/>
      <c r="V641" s="135" t="n"/>
      <c r="W641" s="135" t="n"/>
      <c r="X641" s="135" t="n"/>
      <c r="Y641" s="135" t="n"/>
      <c r="Z641" s="135" t="n"/>
      <c r="AA641" s="135" t="n"/>
      <c r="AB641" s="135" t="n"/>
      <c r="AC641" s="135" t="n"/>
      <c r="AD641" s="135" t="n"/>
      <c r="AE641" s="135" t="n"/>
      <c r="AF641" s="135" t="n"/>
      <c r="AG641" s="135" t="n"/>
      <c r="AH641" s="135" t="n"/>
      <c r="AI641" s="135" t="n"/>
      <c r="AJ641" s="135" t="n"/>
      <c r="AK641" s="135" t="n"/>
      <c r="AL641" s="135" t="n"/>
      <c r="AM641" s="135" t="n"/>
      <c r="AN641" s="135" t="n"/>
      <c r="AO641" s="135" t="n"/>
      <c r="AP641" s="135" t="n"/>
      <c r="AQ641" s="135" t="n"/>
      <c r="AR641" s="135" t="n"/>
      <c r="AS641" s="135" t="n"/>
      <c r="AT641" s="135" t="n"/>
      <c r="AU641" s="135" t="n"/>
      <c r="AV641" s="135" t="n"/>
      <c r="AW641" s="135" t="n"/>
      <c r="AX641" s="135" t="n"/>
      <c r="AY641" s="135" t="n"/>
      <c r="AZ641" s="135" t="n"/>
      <c r="BA641" s="135" t="n"/>
      <c r="BB641" s="135" t="n"/>
      <c r="BC641" s="135" t="n"/>
      <c r="BD641" s="135" t="n"/>
      <c r="BE641" s="135" t="n"/>
      <c r="BF641" s="135" t="n"/>
      <c r="BG641" s="135" t="n"/>
      <c r="BH641" s="135" t="n"/>
      <c r="BI641" s="135" t="n"/>
      <c r="BJ641" s="135" t="n"/>
      <c r="BK641" s="135" t="n"/>
      <c r="BL641" s="135" t="n"/>
      <c r="BM641" s="135" t="n"/>
      <c r="BN641" s="135" t="n"/>
      <c r="BO641" s="135" t="n"/>
      <c r="BP641" s="135" t="n"/>
      <c r="BQ641" s="135" t="n"/>
      <c r="BR641" s="135" t="n"/>
      <c r="BS641" s="135" t="n"/>
      <c r="BT641" s="135" t="n"/>
      <c r="BU641" s="135" t="n"/>
      <c r="BV641" s="135" t="n"/>
      <c r="BW641" s="135" t="n"/>
      <c r="BX641" s="135" t="n"/>
      <c r="BY641" s="135" t="n"/>
      <c r="BZ641" s="135" t="n"/>
      <c r="CA641" s="135" t="n"/>
      <c r="CB641" s="135" t="n"/>
      <c r="CC641" s="135" t="n"/>
      <c r="CD641" s="135" t="n"/>
      <c r="CE641" s="135" t="n"/>
      <c r="CF641" s="135" t="n"/>
      <c r="CG641" s="135" t="n"/>
      <c r="CH641" s="135" t="n"/>
      <c r="CI641" s="135" t="n"/>
      <c r="CJ641" s="135" t="n"/>
      <c r="CK641" s="135" t="n"/>
      <c r="CL641" s="135" t="n"/>
      <c r="CM641" s="135" t="n"/>
      <c r="CN641" s="135" t="n"/>
      <c r="CO641" s="135" t="n"/>
      <c r="CP641" s="135" t="n"/>
      <c r="CQ641" s="135" t="n"/>
      <c r="CR641" s="135" t="n"/>
      <c r="CU641" s="36" t="n"/>
      <c r="CV641" s="36" t="n"/>
      <c r="CW641" s="36" t="n"/>
      <c r="CX641" s="36" t="n"/>
      <c r="CY641" s="36" t="n"/>
      <c r="CZ641" s="36" t="n"/>
      <c r="DA641" s="36" t="n"/>
      <c r="DB641" s="36" t="n"/>
      <c r="DC641" s="36" t="n"/>
      <c r="DD641" s="36" t="n"/>
      <c r="DE641" s="36" t="n"/>
      <c r="DF641" s="36" t="n"/>
      <c r="DG641" s="36" t="n"/>
      <c r="DH641" s="36" t="n"/>
      <c r="DI641" s="36" t="n"/>
      <c r="DJ641" s="36" t="n"/>
      <c r="DK641" s="36" t="n"/>
      <c r="DL641" s="36" t="n"/>
      <c r="DM641" s="36" t="n"/>
      <c r="DN641" s="36" t="n"/>
      <c r="DO641" s="36" t="n"/>
      <c r="DP641" s="36" t="n"/>
      <c r="DQ641" s="36" t="n"/>
      <c r="DR641" s="36" t="n"/>
      <c r="DS641" s="36" t="n"/>
      <c r="DT641" s="36" t="n"/>
      <c r="DU641" s="36" t="n"/>
      <c r="DV641" s="36" t="n"/>
      <c r="DW641" s="36" t="n"/>
      <c r="DX641" s="36" t="n"/>
      <c r="DY641" s="36" t="n"/>
      <c r="DZ641" s="36" t="n"/>
      <c r="EA641" s="36" t="n"/>
      <c r="EB641" s="36" t="n"/>
      <c r="EC641" s="36" t="n"/>
      <c r="ED641" s="36" t="n"/>
      <c r="EE641" s="36" t="n"/>
      <c r="EF641" s="36" t="n"/>
      <c r="EG641" s="36" t="n"/>
      <c r="EH641" s="36" t="n"/>
      <c r="EI641" s="36" t="n"/>
      <c r="EJ641" s="36" t="n"/>
      <c r="EK641" s="36" t="n"/>
      <c r="EL641" s="36" t="n"/>
      <c r="EM641" s="36" t="n"/>
      <c r="EN641" s="36" t="n"/>
    </row>
    <row r="642">
      <c r="A642" s="36" t="n"/>
      <c r="B642" s="36" t="n"/>
      <c r="C642" s="144" t="n"/>
      <c r="D642" s="144" t="n"/>
      <c r="E642" s="135" t="n"/>
      <c r="F642" s="135" t="n"/>
      <c r="G642" s="135" t="n"/>
      <c r="H642" s="135" t="n"/>
      <c r="I642" s="135" t="n"/>
      <c r="J642" s="135" t="n"/>
      <c r="K642" s="135" t="n"/>
      <c r="L642" s="135" t="n"/>
      <c r="M642" s="135" t="n"/>
      <c r="N642" s="135" t="n"/>
      <c r="O642" s="135" t="n"/>
      <c r="P642" s="135" t="n"/>
      <c r="Q642" s="135" t="n"/>
      <c r="R642" s="135" t="n"/>
      <c r="S642" s="135" t="n"/>
      <c r="T642" s="135" t="n"/>
      <c r="U642" s="135" t="n"/>
      <c r="V642" s="135" t="n"/>
      <c r="W642" s="135" t="n"/>
      <c r="X642" s="135" t="n"/>
      <c r="Y642" s="135" t="n"/>
      <c r="Z642" s="135" t="n"/>
      <c r="AA642" s="135" t="n"/>
      <c r="AB642" s="135" t="n"/>
      <c r="AC642" s="135" t="n"/>
      <c r="AD642" s="135" t="n"/>
      <c r="AE642" s="135" t="n"/>
      <c r="AF642" s="135" t="n"/>
      <c r="AG642" s="135" t="n"/>
      <c r="AH642" s="135" t="n"/>
      <c r="AI642" s="135" t="n"/>
      <c r="AJ642" s="135" t="n"/>
      <c r="AK642" s="135" t="n"/>
      <c r="AL642" s="135" t="n"/>
      <c r="AM642" s="135" t="n"/>
      <c r="AN642" s="135" t="n"/>
      <c r="AO642" s="135" t="n"/>
      <c r="AP642" s="135" t="n"/>
      <c r="AQ642" s="135" t="n"/>
      <c r="AR642" s="135" t="n"/>
      <c r="AS642" s="135" t="n"/>
      <c r="AT642" s="135" t="n"/>
      <c r="AU642" s="135" t="n"/>
      <c r="AV642" s="135" t="n"/>
      <c r="AW642" s="135" t="n"/>
      <c r="AX642" s="135" t="n"/>
      <c r="AY642" s="135" t="n"/>
      <c r="AZ642" s="135" t="n"/>
      <c r="BA642" s="135" t="n"/>
      <c r="BB642" s="135" t="n"/>
      <c r="BC642" s="135" t="n"/>
      <c r="BD642" s="135" t="n"/>
      <c r="BE642" s="135" t="n"/>
      <c r="BF642" s="135" t="n"/>
      <c r="BG642" s="135" t="n"/>
      <c r="BH642" s="135" t="n"/>
      <c r="BI642" s="135" t="n"/>
      <c r="BJ642" s="135" t="n"/>
      <c r="BK642" s="135" t="n"/>
      <c r="BL642" s="135" t="n"/>
      <c r="BM642" s="135" t="n"/>
      <c r="BN642" s="135" t="n"/>
      <c r="BO642" s="135" t="n"/>
      <c r="BP642" s="135" t="n"/>
      <c r="BQ642" s="135" t="n"/>
      <c r="BR642" s="135" t="n"/>
      <c r="BS642" s="135" t="n"/>
      <c r="BT642" s="135" t="n"/>
      <c r="BU642" s="135" t="n"/>
      <c r="BV642" s="135" t="n"/>
      <c r="BW642" s="135" t="n"/>
      <c r="BX642" s="135" t="n"/>
      <c r="BY642" s="135" t="n"/>
      <c r="BZ642" s="135" t="n"/>
      <c r="CA642" s="135" t="n"/>
      <c r="CB642" s="135" t="n"/>
      <c r="CC642" s="135" t="n"/>
      <c r="CD642" s="135" t="n"/>
      <c r="CE642" s="135" t="n"/>
      <c r="CF642" s="135" t="n"/>
      <c r="CG642" s="135" t="n"/>
      <c r="CH642" s="135" t="n"/>
      <c r="CI642" s="135" t="n"/>
      <c r="CJ642" s="135" t="n"/>
      <c r="CK642" s="135" t="n"/>
      <c r="CL642" s="135" t="n"/>
      <c r="CM642" s="135" t="n"/>
      <c r="CN642" s="135" t="n"/>
      <c r="CO642" s="135" t="n"/>
      <c r="CP642" s="135" t="n"/>
      <c r="CQ642" s="135" t="n"/>
      <c r="CR642" s="135" t="n"/>
      <c r="CU642" s="36" t="n"/>
      <c r="CV642" s="36" t="n"/>
      <c r="CW642" s="36" t="n"/>
      <c r="CX642" s="36" t="n"/>
      <c r="CY642" s="36" t="n"/>
      <c r="CZ642" s="36" t="n"/>
      <c r="DA642" s="36" t="n"/>
      <c r="DB642" s="36" t="n"/>
      <c r="DC642" s="36" t="n"/>
      <c r="DD642" s="36" t="n"/>
      <c r="DE642" s="36" t="n"/>
      <c r="DF642" s="36" t="n"/>
      <c r="DG642" s="36" t="n"/>
      <c r="DH642" s="36" t="n"/>
      <c r="DI642" s="36" t="n"/>
      <c r="DJ642" s="36" t="n"/>
      <c r="DK642" s="36" t="n"/>
      <c r="DL642" s="36" t="n"/>
      <c r="DM642" s="36" t="n"/>
      <c r="DN642" s="36" t="n"/>
      <c r="DO642" s="36" t="n"/>
      <c r="DP642" s="36" t="n"/>
      <c r="DQ642" s="36" t="n"/>
      <c r="DR642" s="36" t="n"/>
      <c r="DS642" s="36" t="n"/>
      <c r="DT642" s="36" t="n"/>
      <c r="DU642" s="36" t="n"/>
      <c r="DV642" s="36" t="n"/>
      <c r="DW642" s="36" t="n"/>
      <c r="DX642" s="36" t="n"/>
      <c r="DY642" s="36" t="n"/>
      <c r="DZ642" s="36" t="n"/>
      <c r="EA642" s="36" t="n"/>
      <c r="EB642" s="36" t="n"/>
      <c r="EC642" s="36" t="n"/>
      <c r="ED642" s="36" t="n"/>
      <c r="EE642" s="36" t="n"/>
      <c r="EF642" s="36" t="n"/>
      <c r="EG642" s="36" t="n"/>
      <c r="EH642" s="36" t="n"/>
      <c r="EI642" s="36" t="n"/>
      <c r="EJ642" s="36" t="n"/>
      <c r="EK642" s="36" t="n"/>
      <c r="EL642" s="36" t="n"/>
      <c r="EM642" s="36" t="n"/>
      <c r="EN642" s="36" t="n"/>
    </row>
    <row r="643">
      <c r="A643" s="36" t="n"/>
      <c r="B643" s="36" t="n"/>
      <c r="C643" s="144" t="n"/>
      <c r="D643" s="144" t="n"/>
      <c r="E643" s="135" t="n"/>
      <c r="F643" s="135" t="n"/>
      <c r="G643" s="135" t="n"/>
      <c r="H643" s="135" t="n"/>
      <c r="I643" s="135" t="n"/>
      <c r="J643" s="135" t="n"/>
      <c r="K643" s="135" t="n"/>
      <c r="L643" s="135" t="n"/>
      <c r="M643" s="135" t="n"/>
      <c r="N643" s="135" t="n"/>
      <c r="O643" s="135" t="n"/>
      <c r="P643" s="135" t="n"/>
      <c r="Q643" s="135" t="n"/>
      <c r="R643" s="135" t="n"/>
      <c r="S643" s="135" t="n"/>
      <c r="T643" s="135" t="n"/>
      <c r="U643" s="135" t="n"/>
      <c r="V643" s="135" t="n"/>
      <c r="W643" s="135" t="n"/>
      <c r="X643" s="135" t="n"/>
      <c r="Y643" s="135" t="n"/>
      <c r="Z643" s="135" t="n"/>
      <c r="AA643" s="135" t="n"/>
      <c r="AB643" s="135" t="n"/>
      <c r="AC643" s="135" t="n"/>
      <c r="AD643" s="135" t="n"/>
      <c r="AE643" s="135" t="n"/>
      <c r="AF643" s="135" t="n"/>
      <c r="AG643" s="135" t="n"/>
      <c r="AH643" s="135" t="n"/>
      <c r="AI643" s="135" t="n"/>
      <c r="AJ643" s="135" t="n"/>
      <c r="AK643" s="135" t="n"/>
      <c r="AL643" s="135" t="n"/>
      <c r="AM643" s="135" t="n"/>
      <c r="AN643" s="135" t="n"/>
      <c r="AO643" s="135" t="n"/>
      <c r="AP643" s="135" t="n"/>
      <c r="AQ643" s="135" t="n"/>
      <c r="AR643" s="135" t="n"/>
      <c r="AS643" s="135" t="n"/>
      <c r="AT643" s="135" t="n"/>
      <c r="AU643" s="135" t="n"/>
      <c r="AV643" s="135" t="n"/>
      <c r="AW643" s="135" t="n"/>
      <c r="AX643" s="135" t="n"/>
      <c r="AY643" s="135" t="n"/>
      <c r="AZ643" s="135" t="n"/>
      <c r="BA643" s="135" t="n"/>
      <c r="BB643" s="135" t="n"/>
      <c r="BC643" s="135" t="n"/>
      <c r="BD643" s="135" t="n"/>
      <c r="BE643" s="135" t="n"/>
      <c r="BF643" s="135" t="n"/>
      <c r="BG643" s="135" t="n"/>
      <c r="BH643" s="135" t="n"/>
      <c r="BI643" s="135" t="n"/>
      <c r="BJ643" s="135" t="n"/>
      <c r="BK643" s="135" t="n"/>
      <c r="BL643" s="135" t="n"/>
      <c r="BM643" s="135" t="n"/>
      <c r="BN643" s="135" t="n"/>
      <c r="BO643" s="135" t="n"/>
      <c r="BP643" s="135" t="n"/>
      <c r="BQ643" s="135" t="n"/>
      <c r="BR643" s="135" t="n"/>
      <c r="BS643" s="135" t="n"/>
      <c r="BT643" s="135" t="n"/>
      <c r="BU643" s="135" t="n"/>
      <c r="BV643" s="135" t="n"/>
      <c r="BW643" s="135" t="n"/>
      <c r="BX643" s="135" t="n"/>
      <c r="BY643" s="135" t="n"/>
      <c r="BZ643" s="135" t="n"/>
      <c r="CA643" s="135" t="n"/>
      <c r="CB643" s="135" t="n"/>
      <c r="CC643" s="135" t="n"/>
      <c r="CD643" s="135" t="n"/>
      <c r="CE643" s="135" t="n"/>
      <c r="CF643" s="135" t="n"/>
      <c r="CG643" s="135" t="n"/>
      <c r="CH643" s="135" t="n"/>
      <c r="CI643" s="135" t="n"/>
      <c r="CJ643" s="135" t="n"/>
      <c r="CK643" s="135" t="n"/>
      <c r="CL643" s="135" t="n"/>
      <c r="CM643" s="135" t="n"/>
      <c r="CN643" s="135" t="n"/>
      <c r="CO643" s="135" t="n"/>
      <c r="CP643" s="135" t="n"/>
      <c r="CQ643" s="135" t="n"/>
      <c r="CR643" s="135" t="n"/>
      <c r="CU643" s="36" t="n"/>
      <c r="CV643" s="36" t="n"/>
      <c r="CW643" s="36" t="n"/>
      <c r="CX643" s="36" t="n"/>
      <c r="CY643" s="36" t="n"/>
      <c r="CZ643" s="36" t="n"/>
      <c r="DA643" s="36" t="n"/>
      <c r="DB643" s="36" t="n"/>
      <c r="DC643" s="36" t="n"/>
      <c r="DD643" s="36" t="n"/>
      <c r="DE643" s="36" t="n"/>
      <c r="DF643" s="36" t="n"/>
      <c r="DG643" s="36" t="n"/>
      <c r="DH643" s="36" t="n"/>
      <c r="DI643" s="36" t="n"/>
      <c r="DJ643" s="36" t="n"/>
      <c r="DK643" s="36" t="n"/>
      <c r="DL643" s="36" t="n"/>
      <c r="DM643" s="36" t="n"/>
      <c r="DN643" s="36" t="n"/>
      <c r="DO643" s="36" t="n"/>
      <c r="DP643" s="36" t="n"/>
      <c r="DQ643" s="36" t="n"/>
      <c r="DR643" s="36" t="n"/>
      <c r="DS643" s="36" t="n"/>
      <c r="DT643" s="36" t="n"/>
      <c r="DU643" s="36" t="n"/>
      <c r="DV643" s="36" t="n"/>
      <c r="DW643" s="36" t="n"/>
      <c r="DX643" s="36" t="n"/>
      <c r="DY643" s="36" t="n"/>
      <c r="DZ643" s="36" t="n"/>
      <c r="EA643" s="36" t="n"/>
      <c r="EB643" s="36" t="n"/>
      <c r="EC643" s="36" t="n"/>
      <c r="ED643" s="36" t="n"/>
      <c r="EE643" s="36" t="n"/>
      <c r="EF643" s="36" t="n"/>
      <c r="EG643" s="36" t="n"/>
      <c r="EH643" s="36" t="n"/>
      <c r="EI643" s="36" t="n"/>
      <c r="EJ643" s="36" t="n"/>
      <c r="EK643" s="36" t="n"/>
      <c r="EL643" s="36" t="n"/>
      <c r="EM643" s="36" t="n"/>
      <c r="EN643" s="36" t="n"/>
    </row>
    <row r="644">
      <c r="A644" s="36" t="n"/>
      <c r="B644" s="36" t="n"/>
      <c r="C644" s="144" t="n"/>
      <c r="D644" s="144" t="n"/>
      <c r="E644" s="135" t="n"/>
      <c r="F644" s="135" t="n"/>
      <c r="G644" s="135" t="n"/>
      <c r="H644" s="135" t="n"/>
      <c r="I644" s="135" t="n"/>
      <c r="J644" s="135" t="n"/>
      <c r="K644" s="135" t="n"/>
      <c r="L644" s="135" t="n"/>
      <c r="M644" s="135" t="n"/>
      <c r="N644" s="135" t="n"/>
      <c r="O644" s="135" t="n"/>
      <c r="P644" s="135" t="n"/>
      <c r="Q644" s="135" t="n"/>
      <c r="R644" s="135" t="n"/>
      <c r="S644" s="135" t="n"/>
      <c r="T644" s="135" t="n"/>
      <c r="U644" s="135" t="n"/>
      <c r="V644" s="135" t="n"/>
      <c r="W644" s="135" t="n"/>
      <c r="X644" s="135" t="n"/>
      <c r="Y644" s="135" t="n"/>
      <c r="Z644" s="135" t="n"/>
      <c r="AA644" s="135" t="n"/>
      <c r="AB644" s="135" t="n"/>
      <c r="AC644" s="135" t="n"/>
      <c r="AD644" s="135" t="n"/>
      <c r="AE644" s="135" t="n"/>
      <c r="AF644" s="135" t="n"/>
      <c r="AG644" s="135" t="n"/>
      <c r="AH644" s="135" t="n"/>
      <c r="AI644" s="135" t="n"/>
      <c r="AJ644" s="135" t="n"/>
      <c r="AK644" s="135" t="n"/>
      <c r="AL644" s="135" t="n"/>
      <c r="AM644" s="135" t="n"/>
      <c r="AN644" s="135" t="n"/>
      <c r="AO644" s="135" t="n"/>
      <c r="AP644" s="135" t="n"/>
      <c r="AQ644" s="135" t="n"/>
      <c r="AR644" s="135" t="n"/>
      <c r="AS644" s="135" t="n"/>
      <c r="AT644" s="135" t="n"/>
      <c r="AU644" s="135" t="n"/>
      <c r="AV644" s="135" t="n"/>
      <c r="AW644" s="135" t="n"/>
      <c r="AX644" s="135" t="n"/>
      <c r="AY644" s="135" t="n"/>
      <c r="AZ644" s="135" t="n"/>
      <c r="BA644" s="135" t="n"/>
      <c r="BB644" s="135" t="n"/>
      <c r="BC644" s="135" t="n"/>
      <c r="BD644" s="135" t="n"/>
      <c r="BE644" s="135" t="n"/>
      <c r="BF644" s="135" t="n"/>
      <c r="BG644" s="135" t="n"/>
      <c r="BH644" s="135" t="n"/>
      <c r="BI644" s="135" t="n"/>
      <c r="BJ644" s="135" t="n"/>
      <c r="BK644" s="135" t="n"/>
      <c r="BL644" s="135" t="n"/>
      <c r="BM644" s="135" t="n"/>
      <c r="BN644" s="135" t="n"/>
      <c r="BO644" s="135" t="n"/>
      <c r="BP644" s="135" t="n"/>
      <c r="BQ644" s="135" t="n"/>
      <c r="BR644" s="135" t="n"/>
      <c r="BS644" s="135" t="n"/>
      <c r="BT644" s="135" t="n"/>
      <c r="BU644" s="135" t="n"/>
      <c r="BV644" s="135" t="n"/>
      <c r="BW644" s="135" t="n"/>
      <c r="BX644" s="135" t="n"/>
      <c r="BY644" s="135" t="n"/>
      <c r="BZ644" s="135" t="n"/>
      <c r="CA644" s="135" t="n"/>
      <c r="CB644" s="135" t="n"/>
      <c r="CC644" s="135" t="n"/>
      <c r="CD644" s="135" t="n"/>
      <c r="CE644" s="135" t="n"/>
      <c r="CF644" s="135" t="n"/>
      <c r="CG644" s="135" t="n"/>
      <c r="CH644" s="135" t="n"/>
      <c r="CI644" s="135" t="n"/>
      <c r="CJ644" s="135" t="n"/>
      <c r="CK644" s="135" t="n"/>
      <c r="CL644" s="135" t="n"/>
      <c r="CM644" s="135" t="n"/>
      <c r="CN644" s="135" t="n"/>
      <c r="CO644" s="135" t="n"/>
      <c r="CP644" s="135" t="n"/>
      <c r="CQ644" s="135" t="n"/>
      <c r="CR644" s="135" t="n"/>
      <c r="CU644" s="36" t="n"/>
      <c r="CV644" s="36" t="n"/>
      <c r="CW644" s="36" t="n"/>
      <c r="CX644" s="36" t="n"/>
      <c r="CY644" s="36" t="n"/>
      <c r="CZ644" s="36" t="n"/>
      <c r="DA644" s="36" t="n"/>
      <c r="DB644" s="36" t="n"/>
      <c r="DC644" s="36" t="n"/>
      <c r="DD644" s="36" t="n"/>
      <c r="DE644" s="36" t="n"/>
      <c r="DF644" s="36" t="n"/>
      <c r="DG644" s="36" t="n"/>
      <c r="DH644" s="36" t="n"/>
      <c r="DI644" s="36" t="n"/>
      <c r="DJ644" s="36" t="n"/>
      <c r="DK644" s="36" t="n"/>
      <c r="DL644" s="36" t="n"/>
      <c r="DM644" s="36" t="n"/>
      <c r="DN644" s="36" t="n"/>
      <c r="DO644" s="36" t="n"/>
      <c r="DP644" s="36" t="n"/>
      <c r="DQ644" s="36" t="n"/>
      <c r="DR644" s="36" t="n"/>
      <c r="DS644" s="36" t="n"/>
      <c r="DT644" s="36" t="n"/>
      <c r="DU644" s="36" t="n"/>
      <c r="DV644" s="36" t="n"/>
      <c r="DW644" s="36" t="n"/>
      <c r="DX644" s="36" t="n"/>
      <c r="DY644" s="36" t="n"/>
      <c r="DZ644" s="36" t="n"/>
      <c r="EA644" s="36" t="n"/>
      <c r="EB644" s="36" t="n"/>
      <c r="EC644" s="36" t="n"/>
      <c r="ED644" s="36" t="n"/>
      <c r="EE644" s="36" t="n"/>
      <c r="EF644" s="36" t="n"/>
      <c r="EG644" s="36" t="n"/>
      <c r="EH644" s="36" t="n"/>
      <c r="EI644" s="36" t="n"/>
      <c r="EJ644" s="36" t="n"/>
      <c r="EK644" s="36" t="n"/>
      <c r="EL644" s="36" t="n"/>
      <c r="EM644" s="36" t="n"/>
      <c r="EN644" s="36" t="n"/>
    </row>
    <row r="645">
      <c r="A645" s="36" t="n"/>
      <c r="B645" s="36" t="n"/>
      <c r="C645" s="144" t="n"/>
      <c r="D645" s="144" t="n"/>
      <c r="E645" s="135" t="n"/>
      <c r="F645" s="135" t="n"/>
      <c r="G645" s="135" t="n"/>
      <c r="H645" s="135" t="n"/>
      <c r="I645" s="135" t="n"/>
      <c r="J645" s="135" t="n"/>
      <c r="K645" s="135" t="n"/>
      <c r="L645" s="135" t="n"/>
      <c r="M645" s="135" t="n"/>
      <c r="N645" s="135" t="n"/>
      <c r="O645" s="135" t="n"/>
      <c r="P645" s="135" t="n"/>
      <c r="Q645" s="135" t="n"/>
      <c r="R645" s="135" t="n"/>
      <c r="S645" s="135" t="n"/>
      <c r="T645" s="135" t="n"/>
      <c r="U645" s="135" t="n"/>
      <c r="V645" s="135" t="n"/>
      <c r="W645" s="135" t="n"/>
      <c r="X645" s="135" t="n"/>
      <c r="Y645" s="135" t="n"/>
      <c r="Z645" s="135" t="n"/>
      <c r="AA645" s="135" t="n"/>
      <c r="AB645" s="135" t="n"/>
      <c r="AC645" s="135" t="n"/>
      <c r="AD645" s="135" t="n"/>
      <c r="AE645" s="135" t="n"/>
      <c r="AF645" s="135" t="n"/>
      <c r="AG645" s="135" t="n"/>
      <c r="AH645" s="135" t="n"/>
      <c r="AI645" s="135" t="n"/>
      <c r="AJ645" s="135" t="n"/>
      <c r="AK645" s="135" t="n"/>
      <c r="AL645" s="135" t="n"/>
      <c r="AM645" s="135" t="n"/>
      <c r="AN645" s="135" t="n"/>
      <c r="AO645" s="135" t="n"/>
      <c r="AP645" s="135" t="n"/>
      <c r="AQ645" s="135" t="n"/>
      <c r="AR645" s="135" t="n"/>
      <c r="AS645" s="135" t="n"/>
      <c r="AT645" s="135" t="n"/>
      <c r="AU645" s="135" t="n"/>
      <c r="AV645" s="135" t="n"/>
      <c r="AW645" s="135" t="n"/>
      <c r="AX645" s="135" t="n"/>
      <c r="AY645" s="135" t="n"/>
      <c r="AZ645" s="135" t="n"/>
      <c r="BA645" s="135" t="n"/>
      <c r="BB645" s="135" t="n"/>
      <c r="BC645" s="135" t="n"/>
      <c r="BD645" s="135" t="n"/>
      <c r="BE645" s="135" t="n"/>
      <c r="BF645" s="135" t="n"/>
      <c r="BG645" s="135" t="n"/>
      <c r="BH645" s="135" t="n"/>
      <c r="BI645" s="135" t="n"/>
      <c r="BJ645" s="135" t="n"/>
      <c r="BK645" s="135" t="n"/>
      <c r="BL645" s="135" t="n"/>
      <c r="BM645" s="135" t="n"/>
      <c r="BN645" s="135" t="n"/>
      <c r="BO645" s="135" t="n"/>
      <c r="BP645" s="135" t="n"/>
      <c r="BQ645" s="135" t="n"/>
      <c r="BR645" s="135" t="n"/>
      <c r="BS645" s="135" t="n"/>
      <c r="BT645" s="135" t="n"/>
      <c r="BU645" s="135" t="n"/>
      <c r="BV645" s="135" t="n"/>
      <c r="BW645" s="135" t="n"/>
      <c r="BX645" s="135" t="n"/>
      <c r="BY645" s="135" t="n"/>
      <c r="BZ645" s="135" t="n"/>
      <c r="CA645" s="135" t="n"/>
      <c r="CB645" s="135" t="n"/>
      <c r="CC645" s="135" t="n"/>
      <c r="CD645" s="135" t="n"/>
      <c r="CE645" s="135" t="n"/>
      <c r="CF645" s="135" t="n"/>
      <c r="CG645" s="135" t="n"/>
      <c r="CH645" s="135" t="n"/>
      <c r="CI645" s="135" t="n"/>
      <c r="CJ645" s="135" t="n"/>
      <c r="CK645" s="135" t="n"/>
      <c r="CL645" s="135" t="n"/>
      <c r="CM645" s="135" t="n"/>
      <c r="CN645" s="135" t="n"/>
      <c r="CO645" s="135" t="n"/>
      <c r="CP645" s="135" t="n"/>
      <c r="CQ645" s="135" t="n"/>
      <c r="CR645" s="135" t="n"/>
      <c r="CU645" s="36" t="n"/>
      <c r="CV645" s="36" t="n"/>
      <c r="CW645" s="36" t="n"/>
      <c r="CX645" s="36" t="n"/>
      <c r="CY645" s="36" t="n"/>
      <c r="CZ645" s="36" t="n"/>
      <c r="DA645" s="36" t="n"/>
      <c r="DB645" s="36" t="n"/>
      <c r="DC645" s="36" t="n"/>
      <c r="DD645" s="36" t="n"/>
      <c r="DE645" s="36" t="n"/>
      <c r="DF645" s="36" t="n"/>
      <c r="DG645" s="36" t="n"/>
      <c r="DH645" s="36" t="n"/>
      <c r="DI645" s="36" t="n"/>
      <c r="DJ645" s="36" t="n"/>
      <c r="DK645" s="36" t="n"/>
      <c r="DL645" s="36" t="n"/>
      <c r="DM645" s="36" t="n"/>
      <c r="DN645" s="36" t="n"/>
      <c r="DO645" s="36" t="n"/>
      <c r="DP645" s="36" t="n"/>
      <c r="DQ645" s="36" t="n"/>
      <c r="DR645" s="36" t="n"/>
      <c r="DS645" s="36" t="n"/>
      <c r="DT645" s="36" t="n"/>
      <c r="DU645" s="36" t="n"/>
      <c r="DV645" s="36" t="n"/>
      <c r="DW645" s="36" t="n"/>
      <c r="DX645" s="36" t="n"/>
      <c r="DY645" s="36" t="n"/>
      <c r="DZ645" s="36" t="n"/>
      <c r="EA645" s="36" t="n"/>
      <c r="EB645" s="36" t="n"/>
      <c r="EC645" s="36" t="n"/>
      <c r="ED645" s="36" t="n"/>
      <c r="EE645" s="36" t="n"/>
      <c r="EF645" s="36" t="n"/>
      <c r="EG645" s="36" t="n"/>
      <c r="EH645" s="36" t="n"/>
      <c r="EI645" s="36" t="n"/>
      <c r="EJ645" s="36" t="n"/>
      <c r="EK645" s="36" t="n"/>
      <c r="EL645" s="36" t="n"/>
      <c r="EM645" s="36" t="n"/>
      <c r="EN645" s="36" t="n"/>
    </row>
    <row r="646">
      <c r="A646" s="36" t="n"/>
      <c r="B646" s="36" t="n"/>
      <c r="C646" s="144" t="n"/>
      <c r="D646" s="144" t="n"/>
      <c r="E646" s="135" t="n"/>
      <c r="F646" s="135" t="n"/>
      <c r="G646" s="135" t="n"/>
      <c r="H646" s="135" t="n"/>
      <c r="I646" s="135" t="n"/>
      <c r="J646" s="135" t="n"/>
      <c r="K646" s="135" t="n"/>
      <c r="L646" s="135" t="n"/>
      <c r="M646" s="135" t="n"/>
      <c r="N646" s="135" t="n"/>
      <c r="O646" s="135" t="n"/>
      <c r="P646" s="135" t="n"/>
      <c r="Q646" s="135" t="n"/>
      <c r="R646" s="135" t="n"/>
      <c r="S646" s="135" t="n"/>
      <c r="T646" s="135" t="n"/>
      <c r="U646" s="135" t="n"/>
      <c r="V646" s="135" t="n"/>
      <c r="W646" s="135" t="n"/>
      <c r="X646" s="135" t="n"/>
      <c r="Y646" s="135" t="n"/>
      <c r="Z646" s="135" t="n"/>
      <c r="AA646" s="135" t="n"/>
      <c r="AB646" s="135" t="n"/>
      <c r="AC646" s="135" t="n"/>
      <c r="AD646" s="135" t="n"/>
      <c r="AE646" s="135" t="n"/>
      <c r="AF646" s="135" t="n"/>
      <c r="AG646" s="135" t="n"/>
      <c r="AH646" s="135" t="n"/>
      <c r="AI646" s="135" t="n"/>
      <c r="AJ646" s="135" t="n"/>
      <c r="AK646" s="135" t="n"/>
      <c r="AL646" s="135" t="n"/>
      <c r="AM646" s="135" t="n"/>
      <c r="AN646" s="135" t="n"/>
      <c r="AO646" s="135" t="n"/>
      <c r="AP646" s="135" t="n"/>
      <c r="AQ646" s="135" t="n"/>
      <c r="AR646" s="135" t="n"/>
      <c r="AS646" s="135" t="n"/>
      <c r="AT646" s="135" t="n"/>
      <c r="AU646" s="135" t="n"/>
      <c r="AV646" s="135" t="n"/>
      <c r="AW646" s="135" t="n"/>
      <c r="AX646" s="135" t="n"/>
      <c r="AY646" s="135" t="n"/>
      <c r="AZ646" s="135" t="n"/>
      <c r="BA646" s="135" t="n"/>
      <c r="BB646" s="135" t="n"/>
      <c r="BC646" s="135" t="n"/>
      <c r="BD646" s="135" t="n"/>
      <c r="BE646" s="135" t="n"/>
      <c r="BF646" s="135" t="n"/>
      <c r="BG646" s="135" t="n"/>
      <c r="BH646" s="135" t="n"/>
      <c r="BI646" s="135" t="n"/>
      <c r="BJ646" s="135" t="n"/>
      <c r="BK646" s="135" t="n"/>
      <c r="BL646" s="135" t="n"/>
      <c r="BM646" s="135" t="n"/>
      <c r="BN646" s="135" t="n"/>
      <c r="BO646" s="135" t="n"/>
      <c r="BP646" s="135" t="n"/>
      <c r="BQ646" s="135" t="n"/>
      <c r="BR646" s="135" t="n"/>
      <c r="BS646" s="135" t="n"/>
      <c r="BT646" s="135" t="n"/>
      <c r="BU646" s="135" t="n"/>
      <c r="BV646" s="135" t="n"/>
      <c r="BW646" s="135" t="n"/>
      <c r="BX646" s="135" t="n"/>
      <c r="BY646" s="135" t="n"/>
      <c r="BZ646" s="135" t="n"/>
      <c r="CA646" s="135" t="n"/>
      <c r="CB646" s="135" t="n"/>
      <c r="CC646" s="135" t="n"/>
      <c r="CD646" s="135" t="n"/>
      <c r="CE646" s="135" t="n"/>
      <c r="CF646" s="135" t="n"/>
      <c r="CG646" s="135" t="n"/>
      <c r="CH646" s="135" t="n"/>
      <c r="CI646" s="135" t="n"/>
      <c r="CJ646" s="135" t="n"/>
      <c r="CK646" s="135" t="n"/>
      <c r="CL646" s="135" t="n"/>
      <c r="CM646" s="135" t="n"/>
      <c r="CN646" s="135" t="n"/>
      <c r="CO646" s="135" t="n"/>
      <c r="CP646" s="135" t="n"/>
      <c r="CQ646" s="135" t="n"/>
      <c r="CR646" s="135" t="n"/>
      <c r="CU646" s="36" t="n"/>
      <c r="CV646" s="36" t="n"/>
      <c r="CW646" s="36" t="n"/>
      <c r="CX646" s="36" t="n"/>
      <c r="CY646" s="36" t="n"/>
      <c r="CZ646" s="36" t="n"/>
      <c r="DA646" s="36" t="n"/>
      <c r="DB646" s="36" t="n"/>
      <c r="DC646" s="36" t="n"/>
      <c r="DD646" s="36" t="n"/>
      <c r="DE646" s="36" t="n"/>
      <c r="DF646" s="36" t="n"/>
      <c r="DG646" s="36" t="n"/>
      <c r="DH646" s="36" t="n"/>
      <c r="DI646" s="36" t="n"/>
      <c r="DJ646" s="36" t="n"/>
      <c r="DK646" s="36" t="n"/>
      <c r="DL646" s="36" t="n"/>
      <c r="DM646" s="36" t="n"/>
      <c r="DN646" s="36" t="n"/>
      <c r="DO646" s="36" t="n"/>
      <c r="DP646" s="36" t="n"/>
      <c r="DQ646" s="36" t="n"/>
      <c r="DR646" s="36" t="n"/>
      <c r="DS646" s="36" t="n"/>
      <c r="DT646" s="36" t="n"/>
      <c r="DU646" s="36" t="n"/>
      <c r="DV646" s="36" t="n"/>
      <c r="DW646" s="36" t="n"/>
      <c r="DX646" s="36" t="n"/>
      <c r="DY646" s="36" t="n"/>
      <c r="DZ646" s="36" t="n"/>
      <c r="EA646" s="36" t="n"/>
      <c r="EB646" s="36" t="n"/>
      <c r="EC646" s="36" t="n"/>
      <c r="ED646" s="36" t="n"/>
      <c r="EE646" s="36" t="n"/>
      <c r="EF646" s="36" t="n"/>
      <c r="EG646" s="36" t="n"/>
      <c r="EH646" s="36" t="n"/>
      <c r="EI646" s="36" t="n"/>
      <c r="EJ646" s="36" t="n"/>
      <c r="EK646" s="36" t="n"/>
      <c r="EL646" s="36" t="n"/>
      <c r="EM646" s="36" t="n"/>
      <c r="EN646" s="36" t="n"/>
    </row>
    <row r="647">
      <c r="A647" s="36" t="n"/>
      <c r="B647" s="36" t="n"/>
      <c r="C647" s="144" t="n"/>
      <c r="D647" s="144" t="n"/>
      <c r="E647" s="135" t="n"/>
      <c r="F647" s="135" t="n"/>
      <c r="G647" s="135" t="n"/>
      <c r="H647" s="135" t="n"/>
      <c r="I647" s="135" t="n"/>
      <c r="J647" s="135" t="n"/>
      <c r="K647" s="135" t="n"/>
      <c r="L647" s="135" t="n"/>
      <c r="M647" s="135" t="n"/>
      <c r="N647" s="135" t="n"/>
      <c r="O647" s="135" t="n"/>
      <c r="P647" s="135" t="n"/>
      <c r="Q647" s="135" t="n"/>
      <c r="R647" s="135" t="n"/>
      <c r="S647" s="135" t="n"/>
      <c r="T647" s="135" t="n"/>
      <c r="U647" s="135" t="n"/>
      <c r="V647" s="135" t="n"/>
      <c r="W647" s="135" t="n"/>
      <c r="X647" s="135" t="n"/>
      <c r="Y647" s="135" t="n"/>
      <c r="Z647" s="135" t="n"/>
      <c r="AA647" s="135" t="n"/>
      <c r="AB647" s="135" t="n"/>
      <c r="AC647" s="135" t="n"/>
      <c r="AD647" s="135" t="n"/>
      <c r="AE647" s="135" t="n"/>
      <c r="AF647" s="135" t="n"/>
      <c r="AG647" s="135" t="n"/>
      <c r="AH647" s="135" t="n"/>
      <c r="AI647" s="135" t="n"/>
      <c r="AJ647" s="135" t="n"/>
      <c r="AK647" s="135" t="n"/>
      <c r="AL647" s="135" t="n"/>
      <c r="AM647" s="135" t="n"/>
      <c r="AN647" s="135" t="n"/>
      <c r="AO647" s="135" t="n"/>
      <c r="AP647" s="135" t="n"/>
      <c r="AQ647" s="135" t="n"/>
      <c r="AR647" s="135" t="n"/>
      <c r="AS647" s="135" t="n"/>
      <c r="AT647" s="135" t="n"/>
      <c r="AU647" s="135" t="n"/>
      <c r="AV647" s="135" t="n"/>
      <c r="AW647" s="135" t="n"/>
      <c r="AX647" s="135" t="n"/>
      <c r="AY647" s="135" t="n"/>
      <c r="AZ647" s="135" t="n"/>
      <c r="BA647" s="135" t="n"/>
      <c r="BB647" s="135" t="n"/>
      <c r="BC647" s="135" t="n"/>
      <c r="BD647" s="135" t="n"/>
      <c r="BE647" s="135" t="n"/>
      <c r="BF647" s="135" t="n"/>
      <c r="BG647" s="135" t="n"/>
      <c r="BH647" s="135" t="n"/>
      <c r="BI647" s="135" t="n"/>
      <c r="BJ647" s="135" t="n"/>
      <c r="BK647" s="135" t="n"/>
      <c r="BL647" s="135" t="n"/>
      <c r="BM647" s="135" t="n"/>
      <c r="BN647" s="135" t="n"/>
      <c r="BO647" s="135" t="n"/>
      <c r="BP647" s="135" t="n"/>
      <c r="BQ647" s="135" t="n"/>
      <c r="BR647" s="135" t="n"/>
      <c r="BS647" s="135" t="n"/>
      <c r="BT647" s="135" t="n"/>
      <c r="BU647" s="135" t="n"/>
      <c r="BV647" s="135" t="n"/>
      <c r="BW647" s="135" t="n"/>
      <c r="BX647" s="135" t="n"/>
      <c r="BY647" s="135" t="n"/>
      <c r="BZ647" s="135" t="n"/>
      <c r="CA647" s="135" t="n"/>
      <c r="CB647" s="135" t="n"/>
      <c r="CC647" s="135" t="n"/>
      <c r="CD647" s="135" t="n"/>
      <c r="CE647" s="135" t="n"/>
      <c r="CF647" s="135" t="n"/>
      <c r="CG647" s="135" t="n"/>
      <c r="CH647" s="135" t="n"/>
      <c r="CI647" s="135" t="n"/>
      <c r="CJ647" s="135" t="n"/>
      <c r="CK647" s="135" t="n"/>
      <c r="CL647" s="135" t="n"/>
      <c r="CM647" s="135" t="n"/>
      <c r="CN647" s="135" t="n"/>
      <c r="CO647" s="135" t="n"/>
      <c r="CP647" s="135" t="n"/>
      <c r="CQ647" s="135" t="n"/>
      <c r="CR647" s="135" t="n"/>
      <c r="CU647" s="36" t="n"/>
      <c r="CV647" s="36" t="n"/>
      <c r="CW647" s="36" t="n"/>
      <c r="CX647" s="36" t="n"/>
      <c r="CY647" s="36" t="n"/>
      <c r="CZ647" s="36" t="n"/>
      <c r="DA647" s="36" t="n"/>
      <c r="DB647" s="36" t="n"/>
      <c r="DC647" s="36" t="n"/>
      <c r="DD647" s="36" t="n"/>
      <c r="DE647" s="36" t="n"/>
      <c r="DF647" s="36" t="n"/>
      <c r="DG647" s="36" t="n"/>
      <c r="DH647" s="36" t="n"/>
      <c r="DI647" s="36" t="n"/>
      <c r="DJ647" s="36" t="n"/>
      <c r="DK647" s="36" t="n"/>
      <c r="DL647" s="36" t="n"/>
      <c r="DM647" s="36" t="n"/>
      <c r="DN647" s="36" t="n"/>
      <c r="DO647" s="36" t="n"/>
      <c r="DP647" s="36" t="n"/>
      <c r="DQ647" s="36" t="n"/>
      <c r="DR647" s="36" t="n"/>
      <c r="DS647" s="36" t="n"/>
      <c r="DT647" s="36" t="n"/>
      <c r="DU647" s="36" t="n"/>
      <c r="DV647" s="36" t="n"/>
      <c r="DW647" s="36" t="n"/>
      <c r="DX647" s="36" t="n"/>
      <c r="DY647" s="36" t="n"/>
      <c r="DZ647" s="36" t="n"/>
      <c r="EA647" s="36" t="n"/>
      <c r="EB647" s="36" t="n"/>
      <c r="EC647" s="36" t="n"/>
      <c r="ED647" s="36" t="n"/>
      <c r="EE647" s="36" t="n"/>
      <c r="EF647" s="36" t="n"/>
      <c r="EG647" s="36" t="n"/>
      <c r="EH647" s="36" t="n"/>
      <c r="EI647" s="36" t="n"/>
      <c r="EJ647" s="36" t="n"/>
      <c r="EK647" s="36" t="n"/>
      <c r="EL647" s="36" t="n"/>
      <c r="EM647" s="36" t="n"/>
      <c r="EN647" s="36" t="n"/>
    </row>
    <row r="648">
      <c r="A648" s="36" t="n"/>
      <c r="B648" s="36" t="n"/>
      <c r="C648" s="144" t="n"/>
      <c r="D648" s="144" t="n"/>
      <c r="E648" s="135" t="n"/>
      <c r="F648" s="135" t="n"/>
      <c r="G648" s="135" t="n"/>
      <c r="H648" s="135" t="n"/>
      <c r="I648" s="135" t="n"/>
      <c r="J648" s="135" t="n"/>
      <c r="K648" s="135" t="n"/>
      <c r="L648" s="135" t="n"/>
      <c r="M648" s="135" t="n"/>
      <c r="N648" s="135" t="n"/>
      <c r="O648" s="135" t="n"/>
      <c r="P648" s="135" t="n"/>
      <c r="Q648" s="135" t="n"/>
      <c r="R648" s="135" t="n"/>
      <c r="S648" s="135" t="n"/>
      <c r="T648" s="135" t="n"/>
      <c r="U648" s="135" t="n"/>
      <c r="V648" s="135" t="n"/>
      <c r="W648" s="135" t="n"/>
      <c r="X648" s="135" t="n"/>
      <c r="Y648" s="135" t="n"/>
      <c r="Z648" s="135" t="n"/>
      <c r="AA648" s="135" t="n"/>
      <c r="AB648" s="135" t="n"/>
      <c r="AC648" s="135" t="n"/>
      <c r="AD648" s="135" t="n"/>
      <c r="AE648" s="135" t="n"/>
      <c r="AF648" s="135" t="n"/>
      <c r="AG648" s="135" t="n"/>
      <c r="AH648" s="135" t="n"/>
      <c r="AI648" s="135" t="n"/>
      <c r="AJ648" s="135" t="n"/>
      <c r="AK648" s="135" t="n"/>
      <c r="AL648" s="135" t="n"/>
      <c r="AM648" s="135" t="n"/>
      <c r="AN648" s="135" t="n"/>
      <c r="AO648" s="135" t="n"/>
      <c r="AP648" s="135" t="n"/>
      <c r="AQ648" s="135" t="n"/>
      <c r="AR648" s="135" t="n"/>
      <c r="AS648" s="135" t="n"/>
      <c r="AT648" s="135" t="n"/>
      <c r="AU648" s="135" t="n"/>
      <c r="AV648" s="135" t="n"/>
      <c r="AW648" s="135" t="n"/>
      <c r="AX648" s="135" t="n"/>
      <c r="AY648" s="135" t="n"/>
      <c r="AZ648" s="135" t="n"/>
      <c r="BA648" s="135" t="n"/>
      <c r="BB648" s="135" t="n"/>
      <c r="BC648" s="135" t="n"/>
      <c r="BD648" s="135" t="n"/>
      <c r="BE648" s="135" t="n"/>
      <c r="BF648" s="135" t="n"/>
      <c r="BG648" s="135" t="n"/>
      <c r="BH648" s="135" t="n"/>
      <c r="BI648" s="135" t="n"/>
      <c r="BJ648" s="135" t="n"/>
      <c r="BK648" s="135" t="n"/>
      <c r="BL648" s="135" t="n"/>
      <c r="BM648" s="135" t="n"/>
      <c r="BN648" s="135" t="n"/>
      <c r="BO648" s="135" t="n"/>
      <c r="BP648" s="135" t="n"/>
      <c r="BQ648" s="135" t="n"/>
      <c r="BR648" s="135" t="n"/>
      <c r="BS648" s="135" t="n"/>
      <c r="BT648" s="135" t="n"/>
      <c r="BU648" s="135" t="n"/>
      <c r="BV648" s="135" t="n"/>
      <c r="BW648" s="135" t="n"/>
      <c r="BX648" s="135" t="n"/>
      <c r="BY648" s="135" t="n"/>
      <c r="BZ648" s="135" t="n"/>
      <c r="CA648" s="135" t="n"/>
      <c r="CB648" s="135" t="n"/>
      <c r="CC648" s="135" t="n"/>
      <c r="CD648" s="135" t="n"/>
      <c r="CE648" s="135" t="n"/>
      <c r="CF648" s="135" t="n"/>
      <c r="CG648" s="135" t="n"/>
      <c r="CH648" s="135" t="n"/>
      <c r="CI648" s="135" t="n"/>
      <c r="CJ648" s="135" t="n"/>
      <c r="CK648" s="135" t="n"/>
      <c r="CL648" s="135" t="n"/>
      <c r="CM648" s="135" t="n"/>
      <c r="CN648" s="135" t="n"/>
      <c r="CO648" s="135" t="n"/>
      <c r="CP648" s="135" t="n"/>
      <c r="CQ648" s="135" t="n"/>
      <c r="CR648" s="135" t="n"/>
      <c r="CU648" s="36" t="n"/>
      <c r="CV648" s="36" t="n"/>
      <c r="CW648" s="36" t="n"/>
      <c r="CX648" s="36" t="n"/>
      <c r="CY648" s="36" t="n"/>
      <c r="CZ648" s="36" t="n"/>
      <c r="DA648" s="36" t="n"/>
      <c r="DB648" s="36" t="n"/>
      <c r="DC648" s="36" t="n"/>
      <c r="DD648" s="36" t="n"/>
      <c r="DE648" s="36" t="n"/>
      <c r="DF648" s="36" t="n"/>
      <c r="DG648" s="36" t="n"/>
      <c r="DH648" s="36" t="n"/>
      <c r="DI648" s="36" t="n"/>
      <c r="DJ648" s="36" t="n"/>
      <c r="DK648" s="36" t="n"/>
      <c r="DL648" s="36" t="n"/>
      <c r="DM648" s="36" t="n"/>
      <c r="DN648" s="36" t="n"/>
      <c r="DO648" s="36" t="n"/>
      <c r="DP648" s="36" t="n"/>
      <c r="DQ648" s="36" t="n"/>
      <c r="DR648" s="36" t="n"/>
      <c r="DS648" s="36" t="n"/>
      <c r="DT648" s="36" t="n"/>
      <c r="DU648" s="36" t="n"/>
      <c r="DV648" s="36" t="n"/>
      <c r="DW648" s="36" t="n"/>
      <c r="DX648" s="36" t="n"/>
      <c r="DY648" s="36" t="n"/>
      <c r="DZ648" s="36" t="n"/>
      <c r="EA648" s="36" t="n"/>
      <c r="EB648" s="36" t="n"/>
      <c r="EC648" s="36" t="n"/>
      <c r="ED648" s="36" t="n"/>
      <c r="EE648" s="36" t="n"/>
      <c r="EF648" s="36" t="n"/>
      <c r="EG648" s="36" t="n"/>
      <c r="EH648" s="36" t="n"/>
      <c r="EI648" s="36" t="n"/>
      <c r="EJ648" s="36" t="n"/>
      <c r="EK648" s="36" t="n"/>
      <c r="EL648" s="36" t="n"/>
      <c r="EM648" s="36" t="n"/>
      <c r="EN648" s="36" t="n"/>
    </row>
    <row r="649">
      <c r="A649" s="36" t="n"/>
      <c r="B649" s="36" t="n"/>
      <c r="C649" s="144" t="n"/>
      <c r="D649" s="144" t="n"/>
      <c r="E649" s="135" t="n"/>
      <c r="F649" s="135" t="n"/>
      <c r="G649" s="135" t="n"/>
      <c r="H649" s="135" t="n"/>
      <c r="I649" s="135" t="n"/>
      <c r="J649" s="135" t="n"/>
      <c r="K649" s="135" t="n"/>
      <c r="L649" s="135" t="n"/>
      <c r="M649" s="135" t="n"/>
      <c r="N649" s="135" t="n"/>
      <c r="O649" s="135" t="n"/>
      <c r="P649" s="135" t="n"/>
      <c r="Q649" s="135" t="n"/>
      <c r="R649" s="135" t="n"/>
      <c r="S649" s="135" t="n"/>
      <c r="T649" s="135" t="n"/>
      <c r="U649" s="135" t="n"/>
      <c r="V649" s="135" t="n"/>
      <c r="W649" s="135" t="n"/>
      <c r="X649" s="135" t="n"/>
      <c r="Y649" s="135" t="n"/>
      <c r="Z649" s="135" t="n"/>
      <c r="AA649" s="135" t="n"/>
      <c r="AB649" s="135" t="n"/>
      <c r="AC649" s="135" t="n"/>
      <c r="AD649" s="135" t="n"/>
      <c r="AE649" s="135" t="n"/>
      <c r="AF649" s="135" t="n"/>
      <c r="AG649" s="135" t="n"/>
      <c r="AH649" s="135" t="n"/>
      <c r="AI649" s="135" t="n"/>
      <c r="AJ649" s="135" t="n"/>
      <c r="AK649" s="135" t="n"/>
      <c r="AL649" s="135" t="n"/>
      <c r="AM649" s="135" t="n"/>
      <c r="AN649" s="135" t="n"/>
      <c r="AO649" s="135" t="n"/>
      <c r="AP649" s="135" t="n"/>
      <c r="AQ649" s="135" t="n"/>
      <c r="AR649" s="135" t="n"/>
      <c r="AS649" s="135" t="n"/>
      <c r="AT649" s="135" t="n"/>
      <c r="AU649" s="135" t="n"/>
      <c r="AV649" s="135" t="n"/>
      <c r="AW649" s="135" t="n"/>
      <c r="AX649" s="135" t="n"/>
      <c r="AY649" s="135" t="n"/>
      <c r="AZ649" s="135" t="n"/>
      <c r="BA649" s="135" t="n"/>
      <c r="BB649" s="135" t="n"/>
      <c r="BC649" s="135" t="n"/>
      <c r="BD649" s="135" t="n"/>
      <c r="BE649" s="135" t="n"/>
      <c r="BF649" s="135" t="n"/>
      <c r="BG649" s="135" t="n"/>
      <c r="BH649" s="135" t="n"/>
      <c r="BI649" s="135" t="n"/>
      <c r="BJ649" s="135" t="n"/>
      <c r="BK649" s="135" t="n"/>
      <c r="BL649" s="135" t="n"/>
      <c r="BM649" s="135" t="n"/>
      <c r="BN649" s="135" t="n"/>
      <c r="BO649" s="135" t="n"/>
      <c r="BP649" s="135" t="n"/>
      <c r="BQ649" s="135" t="n"/>
      <c r="BR649" s="135" t="n"/>
      <c r="BS649" s="135" t="n"/>
      <c r="BT649" s="135" t="n"/>
      <c r="BU649" s="135" t="n"/>
      <c r="BV649" s="135" t="n"/>
      <c r="BW649" s="135" t="n"/>
      <c r="BX649" s="135" t="n"/>
      <c r="BY649" s="135" t="n"/>
      <c r="BZ649" s="135" t="n"/>
      <c r="CA649" s="135" t="n"/>
      <c r="CB649" s="135" t="n"/>
      <c r="CC649" s="135" t="n"/>
      <c r="CD649" s="135" t="n"/>
      <c r="CE649" s="135" t="n"/>
      <c r="CF649" s="135" t="n"/>
      <c r="CG649" s="135" t="n"/>
      <c r="CH649" s="135" t="n"/>
      <c r="CI649" s="135" t="n"/>
      <c r="CJ649" s="135" t="n"/>
      <c r="CK649" s="135" t="n"/>
      <c r="CL649" s="135" t="n"/>
      <c r="CM649" s="135" t="n"/>
      <c r="CN649" s="135" t="n"/>
      <c r="CO649" s="135" t="n"/>
      <c r="CP649" s="135" t="n"/>
      <c r="CQ649" s="135" t="n"/>
      <c r="CR649" s="135" t="n"/>
      <c r="CU649" s="36" t="n"/>
      <c r="CV649" s="36" t="n"/>
      <c r="CW649" s="36" t="n"/>
      <c r="CX649" s="36" t="n"/>
      <c r="CY649" s="36" t="n"/>
      <c r="CZ649" s="36" t="n"/>
      <c r="DA649" s="36" t="n"/>
      <c r="DB649" s="36" t="n"/>
      <c r="DC649" s="36" t="n"/>
      <c r="DD649" s="36" t="n"/>
      <c r="DE649" s="36" t="n"/>
      <c r="DF649" s="36" t="n"/>
      <c r="DG649" s="36" t="n"/>
      <c r="DH649" s="36" t="n"/>
      <c r="DI649" s="36" t="n"/>
      <c r="DJ649" s="36" t="n"/>
      <c r="DK649" s="36" t="n"/>
      <c r="DL649" s="36" t="n"/>
      <c r="DM649" s="36" t="n"/>
      <c r="DN649" s="36" t="n"/>
      <c r="DO649" s="36" t="n"/>
      <c r="DP649" s="36" t="n"/>
      <c r="DQ649" s="36" t="n"/>
      <c r="DR649" s="36" t="n"/>
      <c r="DS649" s="36" t="n"/>
      <c r="DT649" s="36" t="n"/>
      <c r="DU649" s="36" t="n"/>
      <c r="DV649" s="36" t="n"/>
      <c r="DW649" s="36" t="n"/>
      <c r="DX649" s="36" t="n"/>
      <c r="DY649" s="36" t="n"/>
      <c r="DZ649" s="36" t="n"/>
      <c r="EA649" s="36" t="n"/>
      <c r="EB649" s="36" t="n"/>
      <c r="EC649" s="36" t="n"/>
      <c r="ED649" s="36" t="n"/>
      <c r="EE649" s="36" t="n"/>
      <c r="EF649" s="36" t="n"/>
      <c r="EG649" s="36" t="n"/>
      <c r="EH649" s="36" t="n"/>
      <c r="EI649" s="36" t="n"/>
      <c r="EJ649" s="36" t="n"/>
      <c r="EK649" s="36" t="n"/>
      <c r="EL649" s="36" t="n"/>
      <c r="EM649" s="36" t="n"/>
      <c r="EN649" s="36" t="n"/>
    </row>
    <row r="650">
      <c r="A650" s="36" t="n"/>
      <c r="B650" s="36" t="n"/>
      <c r="C650" s="144" t="n"/>
      <c r="D650" s="144" t="n"/>
      <c r="E650" s="135" t="n"/>
      <c r="F650" s="135" t="n"/>
      <c r="G650" s="135" t="n"/>
      <c r="H650" s="135" t="n"/>
      <c r="I650" s="135" t="n"/>
      <c r="J650" s="135" t="n"/>
      <c r="K650" s="135" t="n"/>
      <c r="L650" s="135" t="n"/>
      <c r="M650" s="135" t="n"/>
      <c r="N650" s="135" t="n"/>
      <c r="O650" s="135" t="n"/>
      <c r="P650" s="135" t="n"/>
      <c r="Q650" s="135" t="n"/>
      <c r="R650" s="135" t="n"/>
      <c r="S650" s="135" t="n"/>
      <c r="T650" s="135" t="n"/>
      <c r="U650" s="135" t="n"/>
      <c r="V650" s="135" t="n"/>
      <c r="W650" s="135" t="n"/>
      <c r="X650" s="135" t="n"/>
      <c r="Y650" s="135" t="n"/>
      <c r="Z650" s="135" t="n"/>
      <c r="AA650" s="135" t="n"/>
      <c r="AB650" s="135" t="n"/>
      <c r="AC650" s="135" t="n"/>
      <c r="AD650" s="135" t="n"/>
      <c r="AE650" s="135" t="n"/>
      <c r="AF650" s="135" t="n"/>
      <c r="AG650" s="135" t="n"/>
      <c r="AH650" s="135" t="n"/>
      <c r="AI650" s="135" t="n"/>
      <c r="AJ650" s="135" t="n"/>
      <c r="AK650" s="135" t="n"/>
      <c r="AL650" s="135" t="n"/>
      <c r="AM650" s="135" t="n"/>
      <c r="AN650" s="135" t="n"/>
      <c r="AO650" s="135" t="n"/>
      <c r="AP650" s="135" t="n"/>
      <c r="AQ650" s="135" t="n"/>
      <c r="AR650" s="135" t="n"/>
      <c r="AS650" s="135" t="n"/>
      <c r="AT650" s="135" t="n"/>
      <c r="AU650" s="135" t="n"/>
      <c r="AV650" s="135" t="n"/>
      <c r="AW650" s="135" t="n"/>
      <c r="AX650" s="135" t="n"/>
      <c r="AY650" s="135" t="n"/>
      <c r="AZ650" s="135" t="n"/>
      <c r="BA650" s="135" t="n"/>
      <c r="BB650" s="135" t="n"/>
      <c r="BC650" s="135" t="n"/>
      <c r="BD650" s="135" t="n"/>
      <c r="BE650" s="135" t="n"/>
      <c r="BF650" s="135" t="n"/>
      <c r="BG650" s="135" t="n"/>
      <c r="BH650" s="135" t="n"/>
      <c r="BI650" s="135" t="n"/>
      <c r="BJ650" s="135" t="n"/>
      <c r="BK650" s="135" t="n"/>
      <c r="BL650" s="135" t="n"/>
      <c r="BM650" s="135" t="n"/>
      <c r="BN650" s="135" t="n"/>
      <c r="BO650" s="135" t="n"/>
      <c r="BP650" s="135" t="n"/>
      <c r="BQ650" s="135" t="n"/>
      <c r="BR650" s="135" t="n"/>
      <c r="BS650" s="135" t="n"/>
      <c r="BT650" s="135" t="n"/>
      <c r="BU650" s="135" t="n"/>
      <c r="BV650" s="135" t="n"/>
      <c r="BW650" s="135" t="n"/>
      <c r="BX650" s="135" t="n"/>
      <c r="BY650" s="135" t="n"/>
      <c r="BZ650" s="135" t="n"/>
      <c r="CA650" s="135" t="n"/>
      <c r="CB650" s="135" t="n"/>
      <c r="CC650" s="135" t="n"/>
      <c r="CD650" s="135" t="n"/>
      <c r="CE650" s="135" t="n"/>
      <c r="CF650" s="135" t="n"/>
      <c r="CG650" s="135" t="n"/>
      <c r="CH650" s="135" t="n"/>
      <c r="CI650" s="135" t="n"/>
      <c r="CJ650" s="135" t="n"/>
      <c r="CK650" s="135" t="n"/>
      <c r="CL650" s="135" t="n"/>
      <c r="CM650" s="135" t="n"/>
      <c r="CN650" s="135" t="n"/>
      <c r="CO650" s="135" t="n"/>
      <c r="CP650" s="135" t="n"/>
      <c r="CQ650" s="135" t="n"/>
      <c r="CR650" s="135" t="n"/>
      <c r="CU650" s="36" t="n"/>
      <c r="CV650" s="36" t="n"/>
      <c r="CW650" s="36" t="n"/>
      <c r="CX650" s="36" t="n"/>
      <c r="CY650" s="36" t="n"/>
      <c r="CZ650" s="36" t="n"/>
      <c r="DA650" s="36" t="n"/>
      <c r="DB650" s="36" t="n"/>
      <c r="DC650" s="36" t="n"/>
      <c r="DD650" s="36" t="n"/>
      <c r="DE650" s="36" t="n"/>
      <c r="DF650" s="36" t="n"/>
      <c r="DG650" s="36" t="n"/>
      <c r="DH650" s="36" t="n"/>
      <c r="DI650" s="36" t="n"/>
      <c r="DJ650" s="36" t="n"/>
      <c r="DK650" s="36" t="n"/>
      <c r="DL650" s="36" t="n"/>
      <c r="DM650" s="36" t="n"/>
      <c r="DN650" s="36" t="n"/>
      <c r="DO650" s="36" t="n"/>
      <c r="DP650" s="36" t="n"/>
      <c r="DQ650" s="36" t="n"/>
      <c r="DR650" s="36" t="n"/>
      <c r="DS650" s="36" t="n"/>
      <c r="DT650" s="36" t="n"/>
      <c r="DU650" s="36" t="n"/>
      <c r="DV650" s="36" t="n"/>
      <c r="DW650" s="36" t="n"/>
      <c r="DX650" s="36" t="n"/>
      <c r="DY650" s="36" t="n"/>
      <c r="DZ650" s="36" t="n"/>
      <c r="EA650" s="36" t="n"/>
      <c r="EB650" s="36" t="n"/>
      <c r="EC650" s="36" t="n"/>
      <c r="ED650" s="36" t="n"/>
      <c r="EE650" s="36" t="n"/>
      <c r="EF650" s="36" t="n"/>
      <c r="EG650" s="36" t="n"/>
      <c r="EH650" s="36" t="n"/>
      <c r="EI650" s="36" t="n"/>
      <c r="EJ650" s="36" t="n"/>
      <c r="EK650" s="36" t="n"/>
      <c r="EL650" s="36" t="n"/>
      <c r="EM650" s="36" t="n"/>
      <c r="EN650" s="36" t="n"/>
    </row>
    <row r="651">
      <c r="A651" s="36" t="n"/>
      <c r="B651" s="36" t="n"/>
      <c r="C651" s="144" t="n"/>
      <c r="D651" s="144" t="n"/>
      <c r="E651" s="135" t="n"/>
      <c r="F651" s="135" t="n"/>
      <c r="G651" s="135" t="n"/>
      <c r="H651" s="135" t="n"/>
      <c r="I651" s="135" t="n"/>
      <c r="J651" s="135" t="n"/>
      <c r="K651" s="135" t="n"/>
      <c r="L651" s="135" t="n"/>
      <c r="M651" s="135" t="n"/>
      <c r="N651" s="135" t="n"/>
      <c r="O651" s="135" t="n"/>
      <c r="P651" s="135" t="n"/>
      <c r="Q651" s="135" t="n"/>
      <c r="R651" s="135" t="n"/>
      <c r="S651" s="135" t="n"/>
      <c r="T651" s="135" t="n"/>
      <c r="U651" s="135" t="n"/>
      <c r="V651" s="135" t="n"/>
      <c r="W651" s="135" t="n"/>
      <c r="X651" s="135" t="n"/>
      <c r="Y651" s="135" t="n"/>
      <c r="Z651" s="135" t="n"/>
      <c r="AA651" s="135" t="n"/>
      <c r="AB651" s="135" t="n"/>
      <c r="AC651" s="135" t="n"/>
      <c r="AD651" s="135" t="n"/>
      <c r="AE651" s="135" t="n"/>
      <c r="AF651" s="135" t="n"/>
      <c r="AG651" s="135" t="n"/>
      <c r="AH651" s="135" t="n"/>
      <c r="AI651" s="135" t="n"/>
      <c r="AJ651" s="135" t="n"/>
      <c r="AK651" s="135" t="n"/>
      <c r="AL651" s="135" t="n"/>
      <c r="AM651" s="135" t="n"/>
      <c r="AN651" s="135" t="n"/>
      <c r="AO651" s="135" t="n"/>
      <c r="AP651" s="135" t="n"/>
      <c r="AQ651" s="135" t="n"/>
      <c r="AR651" s="135" t="n"/>
      <c r="AS651" s="135" t="n"/>
      <c r="AT651" s="135" t="n"/>
      <c r="AU651" s="135" t="n"/>
      <c r="AV651" s="135" t="n"/>
      <c r="AW651" s="135" t="n"/>
      <c r="AX651" s="135" t="n"/>
      <c r="AY651" s="135" t="n"/>
      <c r="AZ651" s="135" t="n"/>
      <c r="BA651" s="135" t="n"/>
      <c r="BB651" s="135" t="n"/>
      <c r="BC651" s="135" t="n"/>
      <c r="BD651" s="135" t="n"/>
      <c r="BE651" s="135" t="n"/>
      <c r="BF651" s="135" t="n"/>
      <c r="BG651" s="135" t="n"/>
      <c r="BH651" s="135" t="n"/>
      <c r="BI651" s="135" t="n"/>
      <c r="BJ651" s="135" t="n"/>
      <c r="BK651" s="135" t="n"/>
      <c r="BL651" s="135" t="n"/>
      <c r="BM651" s="135" t="n"/>
      <c r="BN651" s="135" t="n"/>
      <c r="BO651" s="135" t="n"/>
      <c r="BP651" s="135" t="n"/>
      <c r="BQ651" s="135" t="n"/>
      <c r="BR651" s="135" t="n"/>
      <c r="BS651" s="135" t="n"/>
      <c r="BT651" s="135" t="n"/>
      <c r="BU651" s="135" t="n"/>
      <c r="BV651" s="135" t="n"/>
      <c r="BW651" s="135" t="n"/>
      <c r="BX651" s="135" t="n"/>
      <c r="BY651" s="135" t="n"/>
      <c r="BZ651" s="135" t="n"/>
      <c r="CA651" s="135" t="n"/>
      <c r="CB651" s="135" t="n"/>
      <c r="CC651" s="135" t="n"/>
      <c r="CD651" s="135" t="n"/>
      <c r="CE651" s="135" t="n"/>
      <c r="CF651" s="135" t="n"/>
      <c r="CG651" s="135" t="n"/>
      <c r="CH651" s="135" t="n"/>
      <c r="CI651" s="135" t="n"/>
      <c r="CJ651" s="135" t="n"/>
      <c r="CK651" s="135" t="n"/>
      <c r="CL651" s="135" t="n"/>
      <c r="CM651" s="135" t="n"/>
      <c r="CN651" s="135" t="n"/>
      <c r="CO651" s="135" t="n"/>
      <c r="CP651" s="135" t="n"/>
      <c r="CQ651" s="135" t="n"/>
      <c r="CR651" s="135" t="n"/>
      <c r="CU651" s="36" t="n"/>
      <c r="CV651" s="36" t="n"/>
      <c r="CW651" s="36" t="n"/>
      <c r="CX651" s="36" t="n"/>
      <c r="CY651" s="36" t="n"/>
      <c r="CZ651" s="36" t="n"/>
      <c r="DA651" s="36" t="n"/>
      <c r="DB651" s="36" t="n"/>
      <c r="DC651" s="36" t="n"/>
      <c r="DD651" s="36" t="n"/>
      <c r="DE651" s="36" t="n"/>
      <c r="DF651" s="36" t="n"/>
      <c r="DG651" s="36" t="n"/>
      <c r="DH651" s="36" t="n"/>
      <c r="DI651" s="36" t="n"/>
      <c r="DJ651" s="36" t="n"/>
      <c r="DK651" s="36" t="n"/>
      <c r="DL651" s="36" t="n"/>
      <c r="DM651" s="36" t="n"/>
      <c r="DN651" s="36" t="n"/>
      <c r="DO651" s="36" t="n"/>
      <c r="DP651" s="36" t="n"/>
      <c r="DQ651" s="36" t="n"/>
      <c r="DR651" s="36" t="n"/>
      <c r="DS651" s="36" t="n"/>
      <c r="DT651" s="36" t="n"/>
      <c r="DU651" s="36" t="n"/>
      <c r="DV651" s="36" t="n"/>
      <c r="DW651" s="36" t="n"/>
      <c r="DX651" s="36" t="n"/>
      <c r="DY651" s="36" t="n"/>
      <c r="DZ651" s="36" t="n"/>
      <c r="EA651" s="36" t="n"/>
      <c r="EB651" s="36" t="n"/>
      <c r="EC651" s="36" t="n"/>
      <c r="ED651" s="36" t="n"/>
      <c r="EE651" s="36" t="n"/>
      <c r="EF651" s="36" t="n"/>
      <c r="EG651" s="36" t="n"/>
      <c r="EH651" s="36" t="n"/>
      <c r="EI651" s="36" t="n"/>
      <c r="EJ651" s="36" t="n"/>
      <c r="EK651" s="36" t="n"/>
      <c r="EL651" s="36" t="n"/>
      <c r="EM651" s="36" t="n"/>
      <c r="EN651" s="36" t="n"/>
    </row>
    <row r="652">
      <c r="A652" s="36" t="n"/>
      <c r="B652" s="36" t="n"/>
      <c r="C652" s="144" t="n"/>
      <c r="D652" s="144" t="n"/>
      <c r="E652" s="135" t="n"/>
      <c r="F652" s="135" t="n"/>
      <c r="G652" s="135" t="n"/>
      <c r="H652" s="135" t="n"/>
      <c r="I652" s="135" t="n"/>
      <c r="J652" s="135" t="n"/>
      <c r="K652" s="135" t="n"/>
      <c r="L652" s="135" t="n"/>
      <c r="M652" s="135" t="n"/>
      <c r="N652" s="135" t="n"/>
      <c r="O652" s="135" t="n"/>
      <c r="P652" s="135" t="n"/>
      <c r="Q652" s="135" t="n"/>
      <c r="R652" s="135" t="n"/>
      <c r="S652" s="135" t="n"/>
      <c r="T652" s="135" t="n"/>
      <c r="U652" s="135" t="n"/>
      <c r="V652" s="135" t="n"/>
      <c r="W652" s="135" t="n"/>
      <c r="X652" s="135" t="n"/>
      <c r="Y652" s="135" t="n"/>
      <c r="Z652" s="135" t="n"/>
      <c r="AA652" s="135" t="n"/>
      <c r="AB652" s="135" t="n"/>
      <c r="AC652" s="135" t="n"/>
      <c r="AD652" s="135" t="n"/>
      <c r="AE652" s="135" t="n"/>
      <c r="AF652" s="135" t="n"/>
      <c r="AG652" s="135" t="n"/>
      <c r="AH652" s="135" t="n"/>
      <c r="AI652" s="135" t="n"/>
      <c r="AJ652" s="135" t="n"/>
      <c r="AK652" s="135" t="n"/>
      <c r="AL652" s="135" t="n"/>
      <c r="AM652" s="135" t="n"/>
      <c r="AN652" s="135" t="n"/>
      <c r="AO652" s="135" t="n"/>
      <c r="AP652" s="135" t="n"/>
      <c r="AQ652" s="135" t="n"/>
      <c r="AR652" s="135" t="n"/>
      <c r="AS652" s="135" t="n"/>
      <c r="AT652" s="135" t="n"/>
      <c r="AU652" s="135" t="n"/>
      <c r="AV652" s="135" t="n"/>
      <c r="AW652" s="135" t="n"/>
      <c r="AX652" s="135" t="n"/>
      <c r="AY652" s="135" t="n"/>
      <c r="AZ652" s="135" t="n"/>
      <c r="BA652" s="135" t="n"/>
      <c r="BB652" s="135" t="n"/>
      <c r="BC652" s="135" t="n"/>
      <c r="BD652" s="135" t="n"/>
      <c r="BE652" s="135" t="n"/>
      <c r="BF652" s="135" t="n"/>
      <c r="BG652" s="135" t="n"/>
      <c r="BH652" s="135" t="n"/>
      <c r="BI652" s="135" t="n"/>
      <c r="BJ652" s="135" t="n"/>
      <c r="BK652" s="135" t="n"/>
      <c r="BL652" s="135" t="n"/>
      <c r="BM652" s="135" t="n"/>
      <c r="BN652" s="135" t="n"/>
      <c r="BO652" s="135" t="n"/>
      <c r="BP652" s="135" t="n"/>
      <c r="BQ652" s="135" t="n"/>
      <c r="BR652" s="135" t="n"/>
      <c r="BS652" s="135" t="n"/>
      <c r="BT652" s="135" t="n"/>
      <c r="BU652" s="135" t="n"/>
      <c r="BV652" s="135" t="n"/>
      <c r="BW652" s="135" t="n"/>
      <c r="BX652" s="135" t="n"/>
      <c r="BY652" s="135" t="n"/>
      <c r="BZ652" s="135" t="n"/>
      <c r="CA652" s="135" t="n"/>
      <c r="CB652" s="135" t="n"/>
      <c r="CC652" s="135" t="n"/>
      <c r="CD652" s="135" t="n"/>
      <c r="CE652" s="135" t="n"/>
      <c r="CF652" s="135" t="n"/>
      <c r="CG652" s="135" t="n"/>
      <c r="CH652" s="135" t="n"/>
      <c r="CI652" s="135" t="n"/>
      <c r="CJ652" s="135" t="n"/>
      <c r="CK652" s="135" t="n"/>
      <c r="CL652" s="135" t="n"/>
      <c r="CM652" s="135" t="n"/>
      <c r="CN652" s="135" t="n"/>
      <c r="CO652" s="135" t="n"/>
      <c r="CP652" s="135" t="n"/>
      <c r="CQ652" s="135" t="n"/>
      <c r="CR652" s="135" t="n"/>
      <c r="CU652" s="36" t="n"/>
      <c r="CV652" s="36" t="n"/>
      <c r="CW652" s="36" t="n"/>
      <c r="CX652" s="36" t="n"/>
      <c r="CY652" s="36" t="n"/>
      <c r="CZ652" s="36" t="n"/>
      <c r="DA652" s="36" t="n"/>
      <c r="DB652" s="36" t="n"/>
      <c r="DC652" s="36" t="n"/>
      <c r="DD652" s="36" t="n"/>
      <c r="DE652" s="36" t="n"/>
      <c r="DF652" s="36" t="n"/>
      <c r="DG652" s="36" t="n"/>
      <c r="DH652" s="36" t="n"/>
      <c r="DI652" s="36" t="n"/>
      <c r="DJ652" s="36" t="n"/>
      <c r="DK652" s="36" t="n"/>
      <c r="DL652" s="36" t="n"/>
      <c r="DM652" s="36" t="n"/>
      <c r="DN652" s="36" t="n"/>
      <c r="DO652" s="36" t="n"/>
      <c r="DP652" s="36" t="n"/>
      <c r="DQ652" s="36" t="n"/>
      <c r="DR652" s="36" t="n"/>
      <c r="DS652" s="36" t="n"/>
      <c r="DT652" s="36" t="n"/>
      <c r="DU652" s="36" t="n"/>
      <c r="DV652" s="36" t="n"/>
      <c r="DW652" s="36" t="n"/>
      <c r="DX652" s="36" t="n"/>
      <c r="DY652" s="36" t="n"/>
      <c r="DZ652" s="36" t="n"/>
      <c r="EA652" s="36" t="n"/>
      <c r="EB652" s="36" t="n"/>
      <c r="EC652" s="36" t="n"/>
      <c r="ED652" s="36" t="n"/>
      <c r="EE652" s="36" t="n"/>
      <c r="EF652" s="36" t="n"/>
      <c r="EG652" s="36" t="n"/>
      <c r="EH652" s="36" t="n"/>
      <c r="EI652" s="36" t="n"/>
      <c r="EJ652" s="36" t="n"/>
      <c r="EK652" s="36" t="n"/>
      <c r="EL652" s="36" t="n"/>
      <c r="EM652" s="36" t="n"/>
      <c r="EN652" s="36" t="n"/>
    </row>
    <row r="653">
      <c r="A653" s="36" t="n"/>
      <c r="B653" s="36" t="n"/>
      <c r="C653" s="144" t="n"/>
      <c r="D653" s="144" t="n"/>
      <c r="E653" s="135" t="n"/>
      <c r="F653" s="135" t="n"/>
      <c r="G653" s="135" t="n"/>
      <c r="H653" s="135" t="n"/>
      <c r="I653" s="135" t="n"/>
      <c r="J653" s="135" t="n"/>
      <c r="K653" s="135" t="n"/>
      <c r="L653" s="135" t="n"/>
      <c r="M653" s="135" t="n"/>
      <c r="N653" s="135" t="n"/>
      <c r="O653" s="135" t="n"/>
      <c r="P653" s="135" t="n"/>
      <c r="Q653" s="135" t="n"/>
      <c r="R653" s="135" t="n"/>
      <c r="S653" s="135" t="n"/>
      <c r="T653" s="135" t="n"/>
      <c r="U653" s="135" t="n"/>
      <c r="V653" s="135" t="n"/>
      <c r="W653" s="135" t="n"/>
      <c r="X653" s="135" t="n"/>
      <c r="Y653" s="135" t="n"/>
      <c r="Z653" s="135" t="n"/>
      <c r="AA653" s="135" t="n"/>
      <c r="AB653" s="135" t="n"/>
      <c r="AC653" s="135" t="n"/>
      <c r="AD653" s="135" t="n"/>
      <c r="AE653" s="135" t="n"/>
      <c r="AF653" s="135" t="n"/>
      <c r="AG653" s="135" t="n"/>
      <c r="AH653" s="135" t="n"/>
      <c r="AI653" s="135" t="n"/>
      <c r="AJ653" s="135" t="n"/>
      <c r="AK653" s="135" t="n"/>
      <c r="AL653" s="135" t="n"/>
      <c r="AM653" s="135" t="n"/>
      <c r="AN653" s="135" t="n"/>
      <c r="AO653" s="135" t="n"/>
      <c r="AP653" s="135" t="n"/>
      <c r="AQ653" s="135" t="n"/>
      <c r="AR653" s="135" t="n"/>
      <c r="AS653" s="135" t="n"/>
      <c r="AT653" s="135" t="n"/>
      <c r="AU653" s="135" t="n"/>
      <c r="AV653" s="135" t="n"/>
      <c r="AW653" s="135" t="n"/>
      <c r="AX653" s="135" t="n"/>
      <c r="AY653" s="135" t="n"/>
      <c r="AZ653" s="135" t="n"/>
      <c r="BA653" s="135" t="n"/>
      <c r="BB653" s="135" t="n"/>
      <c r="BC653" s="135" t="n"/>
      <c r="BD653" s="135" t="n"/>
      <c r="BE653" s="135" t="n"/>
      <c r="BF653" s="135" t="n"/>
      <c r="BG653" s="135" t="n"/>
      <c r="BH653" s="135" t="n"/>
      <c r="BI653" s="135" t="n"/>
      <c r="BJ653" s="135" t="n"/>
      <c r="BK653" s="135" t="n"/>
      <c r="BL653" s="135" t="n"/>
      <c r="BM653" s="135" t="n"/>
      <c r="BN653" s="135" t="n"/>
      <c r="BO653" s="135" t="n"/>
      <c r="BP653" s="135" t="n"/>
      <c r="BQ653" s="135" t="n"/>
      <c r="BR653" s="135" t="n"/>
      <c r="BS653" s="135" t="n"/>
      <c r="BT653" s="135" t="n"/>
      <c r="BU653" s="135" t="n"/>
      <c r="BV653" s="135" t="n"/>
      <c r="BW653" s="135" t="n"/>
      <c r="BX653" s="135" t="n"/>
      <c r="BY653" s="135" t="n"/>
      <c r="BZ653" s="135" t="n"/>
      <c r="CA653" s="135" t="n"/>
      <c r="CB653" s="135" t="n"/>
      <c r="CC653" s="135" t="n"/>
      <c r="CD653" s="135" t="n"/>
      <c r="CE653" s="135" t="n"/>
      <c r="CF653" s="135" t="n"/>
      <c r="CG653" s="135" t="n"/>
      <c r="CH653" s="135" t="n"/>
      <c r="CI653" s="135" t="n"/>
      <c r="CJ653" s="135" t="n"/>
      <c r="CK653" s="135" t="n"/>
      <c r="CL653" s="135" t="n"/>
      <c r="CM653" s="135" t="n"/>
      <c r="CN653" s="135" t="n"/>
      <c r="CO653" s="135" t="n"/>
      <c r="CP653" s="135" t="n"/>
      <c r="CQ653" s="135" t="n"/>
      <c r="CR653" s="135" t="n"/>
      <c r="CU653" s="36" t="n"/>
      <c r="CV653" s="36" t="n"/>
      <c r="CW653" s="36" t="n"/>
      <c r="CX653" s="36" t="n"/>
      <c r="CY653" s="36" t="n"/>
      <c r="CZ653" s="36" t="n"/>
      <c r="DA653" s="36" t="n"/>
      <c r="DB653" s="36" t="n"/>
      <c r="DC653" s="36" t="n"/>
      <c r="DD653" s="36" t="n"/>
      <c r="DE653" s="36" t="n"/>
      <c r="DF653" s="36" t="n"/>
      <c r="DG653" s="36" t="n"/>
      <c r="DH653" s="36" t="n"/>
      <c r="DI653" s="36" t="n"/>
      <c r="DJ653" s="36" t="n"/>
      <c r="DK653" s="36" t="n"/>
      <c r="DL653" s="36" t="n"/>
      <c r="DM653" s="36" t="n"/>
      <c r="DN653" s="36" t="n"/>
      <c r="DO653" s="36" t="n"/>
      <c r="DP653" s="36" t="n"/>
      <c r="DQ653" s="36" t="n"/>
      <c r="DR653" s="36" t="n"/>
      <c r="DS653" s="36" t="n"/>
      <c r="DT653" s="36" t="n"/>
      <c r="DU653" s="36" t="n"/>
      <c r="DV653" s="36" t="n"/>
      <c r="DW653" s="36" t="n"/>
      <c r="DX653" s="36" t="n"/>
      <c r="DY653" s="36" t="n"/>
      <c r="DZ653" s="36" t="n"/>
      <c r="EA653" s="36" t="n"/>
      <c r="EB653" s="36" t="n"/>
      <c r="EC653" s="36" t="n"/>
      <c r="ED653" s="36" t="n"/>
      <c r="EE653" s="36" t="n"/>
      <c r="EF653" s="36" t="n"/>
      <c r="EG653" s="36" t="n"/>
      <c r="EH653" s="36" t="n"/>
      <c r="EI653" s="36" t="n"/>
      <c r="EJ653" s="36" t="n"/>
      <c r="EK653" s="36" t="n"/>
      <c r="EL653" s="36" t="n"/>
      <c r="EM653" s="36" t="n"/>
      <c r="EN653" s="36" t="n"/>
    </row>
    <row r="654">
      <c r="A654" s="36" t="n"/>
      <c r="B654" s="36" t="n"/>
      <c r="C654" s="144" t="n"/>
      <c r="D654" s="144" t="n"/>
      <c r="E654" s="135" t="n"/>
      <c r="F654" s="135" t="n"/>
      <c r="G654" s="135" t="n"/>
      <c r="H654" s="135" t="n"/>
      <c r="I654" s="135" t="n"/>
      <c r="J654" s="135" t="n"/>
      <c r="K654" s="135" t="n"/>
      <c r="L654" s="135" t="n"/>
      <c r="M654" s="135" t="n"/>
      <c r="N654" s="135" t="n"/>
      <c r="O654" s="135" t="n"/>
      <c r="P654" s="135" t="n"/>
      <c r="Q654" s="135" t="n"/>
      <c r="R654" s="135" t="n"/>
      <c r="S654" s="135" t="n"/>
      <c r="T654" s="135" t="n"/>
      <c r="U654" s="135" t="n"/>
      <c r="V654" s="135" t="n"/>
      <c r="W654" s="135" t="n"/>
      <c r="X654" s="135" t="n"/>
      <c r="Y654" s="135" t="n"/>
      <c r="Z654" s="135" t="n"/>
      <c r="AA654" s="135" t="n"/>
      <c r="AB654" s="135" t="n"/>
      <c r="AC654" s="135" t="n"/>
      <c r="AD654" s="135" t="n"/>
      <c r="AE654" s="135" t="n"/>
      <c r="AF654" s="135" t="n"/>
      <c r="AG654" s="135" t="n"/>
      <c r="AH654" s="135" t="n"/>
      <c r="AI654" s="135" t="n"/>
      <c r="AJ654" s="135" t="n"/>
      <c r="AK654" s="135" t="n"/>
      <c r="AL654" s="135" t="n"/>
      <c r="AM654" s="135" t="n"/>
      <c r="AN654" s="135" t="n"/>
      <c r="AO654" s="135" t="n"/>
      <c r="AP654" s="135" t="n"/>
      <c r="AQ654" s="135" t="n"/>
      <c r="AR654" s="135" t="n"/>
      <c r="AS654" s="135" t="n"/>
      <c r="AT654" s="135" t="n"/>
      <c r="AU654" s="135" t="n"/>
      <c r="AV654" s="135" t="n"/>
      <c r="AW654" s="135" t="n"/>
      <c r="AX654" s="135" t="n"/>
      <c r="AY654" s="135" t="n"/>
      <c r="AZ654" s="135" t="n"/>
      <c r="BA654" s="135" t="n"/>
      <c r="BB654" s="135" t="n"/>
      <c r="BC654" s="135" t="n"/>
      <c r="BD654" s="135" t="n"/>
      <c r="BE654" s="135" t="n"/>
      <c r="BF654" s="135" t="n"/>
      <c r="BG654" s="135" t="n"/>
      <c r="BH654" s="135" t="n"/>
      <c r="BI654" s="135" t="n"/>
      <c r="BJ654" s="135" t="n"/>
      <c r="BK654" s="135" t="n"/>
      <c r="BL654" s="135" t="n"/>
      <c r="BM654" s="135" t="n"/>
      <c r="BN654" s="135" t="n"/>
      <c r="BO654" s="135" t="n"/>
      <c r="BP654" s="135" t="n"/>
      <c r="BQ654" s="135" t="n"/>
      <c r="BR654" s="135" t="n"/>
      <c r="BS654" s="135" t="n"/>
      <c r="BT654" s="135" t="n"/>
      <c r="BU654" s="135" t="n"/>
      <c r="BV654" s="135" t="n"/>
      <c r="BW654" s="135" t="n"/>
      <c r="BX654" s="135" t="n"/>
      <c r="BY654" s="135" t="n"/>
      <c r="BZ654" s="135" t="n"/>
      <c r="CA654" s="135" t="n"/>
      <c r="CB654" s="135" t="n"/>
      <c r="CC654" s="135" t="n"/>
      <c r="CD654" s="135" t="n"/>
      <c r="CE654" s="135" t="n"/>
      <c r="CF654" s="135" t="n"/>
      <c r="CG654" s="135" t="n"/>
      <c r="CH654" s="135" t="n"/>
      <c r="CI654" s="135" t="n"/>
      <c r="CJ654" s="135" t="n"/>
      <c r="CK654" s="135" t="n"/>
      <c r="CL654" s="135" t="n"/>
      <c r="CM654" s="135" t="n"/>
      <c r="CN654" s="135" t="n"/>
      <c r="CO654" s="135" t="n"/>
      <c r="CP654" s="135" t="n"/>
      <c r="CQ654" s="135" t="n"/>
      <c r="CR654" s="135" t="n"/>
      <c r="CU654" s="36" t="n"/>
      <c r="CV654" s="36" t="n"/>
      <c r="CW654" s="36" t="n"/>
      <c r="CX654" s="36" t="n"/>
      <c r="CY654" s="36" t="n"/>
      <c r="CZ654" s="36" t="n"/>
      <c r="DA654" s="36" t="n"/>
      <c r="DB654" s="36" t="n"/>
      <c r="DC654" s="36" t="n"/>
      <c r="DD654" s="36" t="n"/>
      <c r="DE654" s="36" t="n"/>
      <c r="DF654" s="36" t="n"/>
      <c r="DG654" s="36" t="n"/>
      <c r="DH654" s="36" t="n"/>
      <c r="DI654" s="36" t="n"/>
      <c r="DJ654" s="36" t="n"/>
      <c r="DK654" s="36" t="n"/>
      <c r="DL654" s="36" t="n"/>
      <c r="DM654" s="36" t="n"/>
      <c r="DN654" s="36" t="n"/>
      <c r="DO654" s="36" t="n"/>
      <c r="DP654" s="36" t="n"/>
      <c r="DQ654" s="36" t="n"/>
      <c r="DR654" s="36" t="n"/>
      <c r="DS654" s="36" t="n"/>
      <c r="DT654" s="36" t="n"/>
      <c r="DU654" s="36" t="n"/>
      <c r="DV654" s="36" t="n"/>
      <c r="DW654" s="36" t="n"/>
      <c r="DX654" s="36" t="n"/>
      <c r="DY654" s="36" t="n"/>
      <c r="DZ654" s="36" t="n"/>
      <c r="EA654" s="36" t="n"/>
      <c r="EB654" s="36" t="n"/>
      <c r="EC654" s="36" t="n"/>
      <c r="ED654" s="36" t="n"/>
      <c r="EE654" s="36" t="n"/>
      <c r="EF654" s="36" t="n"/>
      <c r="EG654" s="36" t="n"/>
      <c r="EH654" s="36" t="n"/>
      <c r="EI654" s="36" t="n"/>
      <c r="EJ654" s="36" t="n"/>
      <c r="EK654" s="36" t="n"/>
      <c r="EL654" s="36" t="n"/>
      <c r="EM654" s="36" t="n"/>
      <c r="EN654" s="36" t="n"/>
    </row>
    <row r="655">
      <c r="A655" s="36" t="n"/>
      <c r="B655" s="36" t="n"/>
      <c r="C655" s="144" t="n"/>
      <c r="D655" s="144" t="n"/>
      <c r="E655" s="135" t="n"/>
      <c r="F655" s="135" t="n"/>
      <c r="G655" s="135" t="n"/>
      <c r="H655" s="135" t="n"/>
      <c r="I655" s="135" t="n"/>
      <c r="J655" s="135" t="n"/>
      <c r="K655" s="135" t="n"/>
      <c r="L655" s="135" t="n"/>
      <c r="M655" s="135" t="n"/>
      <c r="N655" s="135" t="n"/>
      <c r="O655" s="135" t="n"/>
      <c r="P655" s="135" t="n"/>
      <c r="Q655" s="135" t="n"/>
      <c r="R655" s="135" t="n"/>
      <c r="S655" s="135" t="n"/>
      <c r="T655" s="135" t="n"/>
      <c r="U655" s="135" t="n"/>
      <c r="V655" s="135" t="n"/>
      <c r="W655" s="135" t="n"/>
      <c r="X655" s="135" t="n"/>
      <c r="Y655" s="135" t="n"/>
      <c r="Z655" s="135" t="n"/>
      <c r="AA655" s="135" t="n"/>
      <c r="AB655" s="135" t="n"/>
      <c r="AC655" s="135" t="n"/>
      <c r="AD655" s="135" t="n"/>
      <c r="AE655" s="135" t="n"/>
      <c r="AF655" s="135" t="n"/>
      <c r="AG655" s="135" t="n"/>
      <c r="AH655" s="135" t="n"/>
      <c r="AI655" s="135" t="n"/>
      <c r="AJ655" s="135" t="n"/>
      <c r="AK655" s="135" t="n"/>
      <c r="AL655" s="135" t="n"/>
      <c r="AM655" s="135" t="n"/>
      <c r="AN655" s="135" t="n"/>
      <c r="AO655" s="135" t="n"/>
      <c r="AP655" s="135" t="n"/>
      <c r="AQ655" s="135" t="n"/>
      <c r="AR655" s="135" t="n"/>
      <c r="AS655" s="135" t="n"/>
      <c r="AT655" s="135" t="n"/>
      <c r="AU655" s="135" t="n"/>
      <c r="AV655" s="135" t="n"/>
      <c r="AW655" s="135" t="n"/>
      <c r="AX655" s="135" t="n"/>
      <c r="AY655" s="135" t="n"/>
      <c r="AZ655" s="135" t="n"/>
      <c r="BA655" s="135" t="n"/>
      <c r="BB655" s="135" t="n"/>
      <c r="BC655" s="135" t="n"/>
      <c r="BD655" s="135" t="n"/>
      <c r="BE655" s="135" t="n"/>
      <c r="BF655" s="135" t="n"/>
      <c r="BG655" s="135" t="n"/>
      <c r="BH655" s="135" t="n"/>
      <c r="BI655" s="135" t="n"/>
      <c r="BJ655" s="135" t="n"/>
      <c r="BK655" s="135" t="n"/>
      <c r="BL655" s="135" t="n"/>
      <c r="BM655" s="135" t="n"/>
      <c r="BN655" s="135" t="n"/>
      <c r="BO655" s="135" t="n"/>
      <c r="BP655" s="135" t="n"/>
      <c r="BQ655" s="135" t="n"/>
      <c r="BR655" s="135" t="n"/>
      <c r="BS655" s="135" t="n"/>
      <c r="BT655" s="135" t="n"/>
      <c r="BU655" s="135" t="n"/>
      <c r="BV655" s="135" t="n"/>
      <c r="BW655" s="135" t="n"/>
      <c r="BX655" s="135" t="n"/>
      <c r="BY655" s="135" t="n"/>
      <c r="BZ655" s="135" t="n"/>
      <c r="CA655" s="135" t="n"/>
      <c r="CB655" s="135" t="n"/>
      <c r="CC655" s="135" t="n"/>
      <c r="CD655" s="135" t="n"/>
      <c r="CE655" s="135" t="n"/>
      <c r="CF655" s="135" t="n"/>
      <c r="CG655" s="135" t="n"/>
      <c r="CH655" s="135" t="n"/>
      <c r="CI655" s="135" t="n"/>
      <c r="CJ655" s="135" t="n"/>
      <c r="CK655" s="135" t="n"/>
      <c r="CL655" s="135" t="n"/>
      <c r="CM655" s="135" t="n"/>
      <c r="CN655" s="135" t="n"/>
      <c r="CO655" s="135" t="n"/>
      <c r="CP655" s="135" t="n"/>
      <c r="CQ655" s="135" t="n"/>
      <c r="CR655" s="135" t="n"/>
      <c r="CU655" s="36" t="n"/>
      <c r="CV655" s="36" t="n"/>
      <c r="CW655" s="36" t="n"/>
      <c r="CX655" s="36" t="n"/>
      <c r="CY655" s="36" t="n"/>
      <c r="CZ655" s="36" t="n"/>
      <c r="DA655" s="36" t="n"/>
      <c r="DB655" s="36" t="n"/>
      <c r="DC655" s="36" t="n"/>
      <c r="DD655" s="36" t="n"/>
      <c r="DE655" s="36" t="n"/>
      <c r="DF655" s="36" t="n"/>
      <c r="DG655" s="36" t="n"/>
      <c r="DH655" s="36" t="n"/>
      <c r="DI655" s="36" t="n"/>
      <c r="DJ655" s="36" t="n"/>
      <c r="DK655" s="36" t="n"/>
      <c r="DL655" s="36" t="n"/>
      <c r="DM655" s="36" t="n"/>
      <c r="DN655" s="36" t="n"/>
      <c r="DO655" s="36" t="n"/>
      <c r="DP655" s="36" t="n"/>
      <c r="DQ655" s="36" t="n"/>
      <c r="DR655" s="36" t="n"/>
      <c r="DS655" s="36" t="n"/>
      <c r="DT655" s="36" t="n"/>
      <c r="DU655" s="36" t="n"/>
      <c r="DV655" s="36" t="n"/>
      <c r="DW655" s="36" t="n"/>
      <c r="DX655" s="36" t="n"/>
      <c r="DY655" s="36" t="n"/>
      <c r="DZ655" s="36" t="n"/>
      <c r="EA655" s="36" t="n"/>
      <c r="EB655" s="36" t="n"/>
      <c r="EC655" s="36" t="n"/>
      <c r="ED655" s="36" t="n"/>
      <c r="EE655" s="36" t="n"/>
      <c r="EF655" s="36" t="n"/>
      <c r="EG655" s="36" t="n"/>
      <c r="EH655" s="36" t="n"/>
      <c r="EI655" s="36" t="n"/>
      <c r="EJ655" s="36" t="n"/>
      <c r="EK655" s="36" t="n"/>
      <c r="EL655" s="36" t="n"/>
      <c r="EM655" s="36" t="n"/>
      <c r="EN655" s="36" t="n"/>
    </row>
    <row r="656">
      <c r="A656" s="36" t="n"/>
      <c r="B656" s="36" t="n"/>
      <c r="C656" s="144" t="n"/>
      <c r="D656" s="144" t="n"/>
      <c r="E656" s="135" t="n"/>
      <c r="F656" s="135" t="n"/>
      <c r="G656" s="135" t="n"/>
      <c r="H656" s="135" t="n"/>
      <c r="I656" s="135" t="n"/>
      <c r="J656" s="135" t="n"/>
      <c r="K656" s="135" t="n"/>
      <c r="L656" s="135" t="n"/>
      <c r="M656" s="135" t="n"/>
      <c r="N656" s="135" t="n"/>
      <c r="O656" s="135" t="n"/>
      <c r="P656" s="135" t="n"/>
      <c r="Q656" s="135" t="n"/>
      <c r="R656" s="135" t="n"/>
      <c r="S656" s="135" t="n"/>
      <c r="T656" s="135" t="n"/>
      <c r="U656" s="135" t="n"/>
      <c r="V656" s="135" t="n"/>
      <c r="W656" s="135" t="n"/>
      <c r="X656" s="135" t="n"/>
      <c r="Y656" s="135" t="n"/>
      <c r="Z656" s="135" t="n"/>
      <c r="AA656" s="135" t="n"/>
      <c r="AB656" s="135" t="n"/>
      <c r="AC656" s="135" t="n"/>
      <c r="AD656" s="135" t="n"/>
      <c r="AE656" s="135" t="n"/>
      <c r="AF656" s="135" t="n"/>
      <c r="AG656" s="135" t="n"/>
      <c r="AH656" s="135" t="n"/>
      <c r="AI656" s="135" t="n"/>
      <c r="AJ656" s="135" t="n"/>
      <c r="AK656" s="135" t="n"/>
      <c r="AL656" s="135" t="n"/>
      <c r="AM656" s="135" t="n"/>
      <c r="AN656" s="135" t="n"/>
      <c r="AO656" s="135" t="n"/>
      <c r="AP656" s="135" t="n"/>
      <c r="AQ656" s="135" t="n"/>
      <c r="AR656" s="135" t="n"/>
      <c r="AS656" s="135" t="n"/>
      <c r="AT656" s="135" t="n"/>
      <c r="AU656" s="135" t="n"/>
      <c r="AV656" s="135" t="n"/>
      <c r="AW656" s="135" t="n"/>
      <c r="AX656" s="135" t="n"/>
      <c r="AY656" s="135" t="n"/>
      <c r="AZ656" s="135" t="n"/>
      <c r="BA656" s="135" t="n"/>
      <c r="BB656" s="135" t="n"/>
      <c r="BC656" s="135" t="n"/>
      <c r="BD656" s="135" t="n"/>
      <c r="BE656" s="135" t="n"/>
      <c r="BF656" s="135" t="n"/>
      <c r="BG656" s="135" t="n"/>
      <c r="BH656" s="135" t="n"/>
      <c r="BI656" s="135" t="n"/>
      <c r="BJ656" s="135" t="n"/>
      <c r="BK656" s="135" t="n"/>
      <c r="BL656" s="135" t="n"/>
      <c r="BM656" s="135" t="n"/>
      <c r="BN656" s="135" t="n"/>
      <c r="BO656" s="135" t="n"/>
      <c r="BP656" s="135" t="n"/>
      <c r="BQ656" s="135" t="n"/>
      <c r="BR656" s="135" t="n"/>
      <c r="BS656" s="135" t="n"/>
      <c r="BT656" s="135" t="n"/>
      <c r="BU656" s="135" t="n"/>
      <c r="BV656" s="135" t="n"/>
      <c r="BW656" s="135" t="n"/>
      <c r="BX656" s="135" t="n"/>
      <c r="BY656" s="135" t="n"/>
      <c r="BZ656" s="135" t="n"/>
      <c r="CA656" s="135" t="n"/>
      <c r="CB656" s="135" t="n"/>
      <c r="CC656" s="135" t="n"/>
      <c r="CD656" s="135" t="n"/>
      <c r="CE656" s="135" t="n"/>
      <c r="CF656" s="135" t="n"/>
      <c r="CG656" s="135" t="n"/>
      <c r="CH656" s="135" t="n"/>
      <c r="CI656" s="135" t="n"/>
      <c r="CJ656" s="135" t="n"/>
      <c r="CK656" s="135" t="n"/>
      <c r="CL656" s="135" t="n"/>
      <c r="CM656" s="135" t="n"/>
      <c r="CN656" s="135" t="n"/>
      <c r="CO656" s="135" t="n"/>
      <c r="CP656" s="135" t="n"/>
      <c r="CQ656" s="135" t="n"/>
      <c r="CR656" s="135" t="n"/>
      <c r="CU656" s="36" t="n"/>
      <c r="CV656" s="36" t="n"/>
      <c r="CW656" s="36" t="n"/>
      <c r="CX656" s="36" t="n"/>
      <c r="CY656" s="36" t="n"/>
      <c r="CZ656" s="36" t="n"/>
      <c r="DA656" s="36" t="n"/>
      <c r="DB656" s="36" t="n"/>
      <c r="DC656" s="36" t="n"/>
      <c r="DD656" s="36" t="n"/>
      <c r="DE656" s="36" t="n"/>
      <c r="DF656" s="36" t="n"/>
      <c r="DG656" s="36" t="n"/>
      <c r="DH656" s="36" t="n"/>
      <c r="DI656" s="36" t="n"/>
      <c r="DJ656" s="36" t="n"/>
      <c r="DK656" s="36" t="n"/>
      <c r="DL656" s="36" t="n"/>
      <c r="DM656" s="36" t="n"/>
      <c r="DN656" s="36" t="n"/>
      <c r="DO656" s="36" t="n"/>
      <c r="DP656" s="36" t="n"/>
      <c r="DQ656" s="36" t="n"/>
      <c r="DR656" s="36" t="n"/>
      <c r="DS656" s="36" t="n"/>
      <c r="DT656" s="36" t="n"/>
      <c r="DU656" s="36" t="n"/>
      <c r="DV656" s="36" t="n"/>
      <c r="DW656" s="36" t="n"/>
      <c r="DX656" s="36" t="n"/>
      <c r="DY656" s="36" t="n"/>
      <c r="DZ656" s="36" t="n"/>
      <c r="EA656" s="36" t="n"/>
      <c r="EB656" s="36" t="n"/>
      <c r="EC656" s="36" t="n"/>
      <c r="ED656" s="36" t="n"/>
      <c r="EE656" s="36" t="n"/>
      <c r="EF656" s="36" t="n"/>
      <c r="EG656" s="36" t="n"/>
      <c r="EH656" s="36" t="n"/>
      <c r="EI656" s="36" t="n"/>
      <c r="EJ656" s="36" t="n"/>
      <c r="EK656" s="36" t="n"/>
      <c r="EL656" s="36" t="n"/>
      <c r="EM656" s="36" t="n"/>
      <c r="EN656" s="36" t="n"/>
    </row>
    <row r="657">
      <c r="A657" s="36" t="n"/>
      <c r="B657" s="36" t="n"/>
      <c r="C657" s="144" t="n"/>
      <c r="D657" s="144" t="n"/>
      <c r="E657" s="135" t="n"/>
      <c r="F657" s="135" t="n"/>
      <c r="G657" s="135" t="n"/>
      <c r="H657" s="135" t="n"/>
      <c r="I657" s="135" t="n"/>
      <c r="J657" s="135" t="n"/>
      <c r="K657" s="135" t="n"/>
      <c r="L657" s="135" t="n"/>
      <c r="M657" s="135" t="n"/>
      <c r="N657" s="135" t="n"/>
      <c r="O657" s="135" t="n"/>
      <c r="P657" s="135" t="n"/>
      <c r="Q657" s="135" t="n"/>
      <c r="R657" s="135" t="n"/>
      <c r="S657" s="135" t="n"/>
      <c r="T657" s="135" t="n"/>
      <c r="U657" s="135" t="n"/>
      <c r="V657" s="135" t="n"/>
      <c r="W657" s="135" t="n"/>
      <c r="X657" s="135" t="n"/>
      <c r="Y657" s="135" t="n"/>
      <c r="Z657" s="135" t="n"/>
      <c r="AA657" s="135" t="n"/>
      <c r="AB657" s="135" t="n"/>
      <c r="AC657" s="135" t="n"/>
      <c r="AD657" s="135" t="n"/>
      <c r="AE657" s="135" t="n"/>
      <c r="AF657" s="135" t="n"/>
      <c r="AG657" s="135" t="n"/>
      <c r="AH657" s="135" t="n"/>
      <c r="AI657" s="135" t="n"/>
      <c r="AJ657" s="135" t="n"/>
      <c r="AK657" s="135" t="n"/>
      <c r="AL657" s="135" t="n"/>
      <c r="AM657" s="135" t="n"/>
      <c r="AN657" s="135" t="n"/>
      <c r="AO657" s="135" t="n"/>
      <c r="AP657" s="135" t="n"/>
      <c r="AQ657" s="135" t="n"/>
      <c r="AR657" s="135" t="n"/>
      <c r="AS657" s="135" t="n"/>
      <c r="AT657" s="135" t="n"/>
      <c r="AU657" s="135" t="n"/>
      <c r="AV657" s="135" t="n"/>
      <c r="AW657" s="135" t="n"/>
      <c r="AX657" s="135" t="n"/>
      <c r="AY657" s="135" t="n"/>
      <c r="AZ657" s="135" t="n"/>
      <c r="BA657" s="135" t="n"/>
      <c r="BB657" s="135" t="n"/>
      <c r="BC657" s="135" t="n"/>
      <c r="BD657" s="135" t="n"/>
      <c r="BE657" s="135" t="n"/>
      <c r="BF657" s="135" t="n"/>
      <c r="BG657" s="135" t="n"/>
      <c r="BH657" s="135" t="n"/>
      <c r="BI657" s="135" t="n"/>
      <c r="BJ657" s="135" t="n"/>
      <c r="BK657" s="135" t="n"/>
      <c r="BL657" s="135" t="n"/>
      <c r="BM657" s="135" t="n"/>
      <c r="BN657" s="135" t="n"/>
      <c r="BO657" s="135" t="n"/>
      <c r="BP657" s="135" t="n"/>
      <c r="BQ657" s="135" t="n"/>
      <c r="BR657" s="135" t="n"/>
      <c r="BS657" s="135" t="n"/>
      <c r="BT657" s="135" t="n"/>
      <c r="BU657" s="135" t="n"/>
      <c r="BV657" s="135" t="n"/>
      <c r="BW657" s="135" t="n"/>
      <c r="BX657" s="135" t="n"/>
      <c r="BY657" s="135" t="n"/>
      <c r="BZ657" s="135" t="n"/>
      <c r="CA657" s="135" t="n"/>
      <c r="CB657" s="135" t="n"/>
      <c r="CC657" s="135" t="n"/>
      <c r="CD657" s="135" t="n"/>
      <c r="CE657" s="135" t="n"/>
      <c r="CF657" s="135" t="n"/>
      <c r="CG657" s="135" t="n"/>
      <c r="CH657" s="135" t="n"/>
      <c r="CI657" s="135" t="n"/>
      <c r="CJ657" s="135" t="n"/>
      <c r="CK657" s="135" t="n"/>
      <c r="CL657" s="135" t="n"/>
      <c r="CM657" s="135" t="n"/>
      <c r="CN657" s="135" t="n"/>
      <c r="CO657" s="135" t="n"/>
      <c r="CP657" s="135" t="n"/>
      <c r="CQ657" s="135" t="n"/>
      <c r="CR657" s="135" t="n"/>
      <c r="CU657" s="36" t="n"/>
      <c r="CV657" s="36" t="n"/>
      <c r="CW657" s="36" t="n"/>
      <c r="CX657" s="36" t="n"/>
      <c r="CY657" s="36" t="n"/>
      <c r="CZ657" s="36" t="n"/>
      <c r="DA657" s="36" t="n"/>
      <c r="DB657" s="36" t="n"/>
      <c r="DC657" s="36" t="n"/>
      <c r="DD657" s="36" t="n"/>
      <c r="DE657" s="36" t="n"/>
      <c r="DF657" s="36" t="n"/>
      <c r="DG657" s="36" t="n"/>
      <c r="DH657" s="36" t="n"/>
      <c r="DI657" s="36" t="n"/>
      <c r="DJ657" s="36" t="n"/>
      <c r="DK657" s="36" t="n"/>
      <c r="DL657" s="36" t="n"/>
      <c r="DM657" s="36" t="n"/>
      <c r="DN657" s="36" t="n"/>
      <c r="DO657" s="36" t="n"/>
      <c r="DP657" s="36" t="n"/>
      <c r="DQ657" s="36" t="n"/>
      <c r="DR657" s="36" t="n"/>
      <c r="DS657" s="36" t="n"/>
      <c r="DT657" s="36" t="n"/>
      <c r="DU657" s="36" t="n"/>
      <c r="DV657" s="36" t="n"/>
      <c r="DW657" s="36" t="n"/>
      <c r="DX657" s="36" t="n"/>
      <c r="DY657" s="36" t="n"/>
      <c r="DZ657" s="36" t="n"/>
      <c r="EA657" s="36" t="n"/>
      <c r="EB657" s="36" t="n"/>
      <c r="EC657" s="36" t="n"/>
      <c r="ED657" s="36" t="n"/>
      <c r="EE657" s="36" t="n"/>
      <c r="EF657" s="36" t="n"/>
      <c r="EG657" s="36" t="n"/>
      <c r="EH657" s="36" t="n"/>
      <c r="EI657" s="36" t="n"/>
      <c r="EJ657" s="36" t="n"/>
      <c r="EK657" s="36" t="n"/>
      <c r="EL657" s="36" t="n"/>
      <c r="EM657" s="36" t="n"/>
      <c r="EN657" s="36" t="n"/>
    </row>
    <row r="658">
      <c r="A658" s="36" t="n"/>
      <c r="B658" s="36" t="n"/>
      <c r="C658" s="144" t="n"/>
      <c r="D658" s="144" t="n"/>
      <c r="E658" s="135" t="n"/>
      <c r="F658" s="135" t="n"/>
      <c r="G658" s="135" t="n"/>
      <c r="H658" s="135" t="n"/>
      <c r="I658" s="135" t="n"/>
      <c r="J658" s="135" t="n"/>
      <c r="K658" s="135" t="n"/>
      <c r="L658" s="135" t="n"/>
      <c r="M658" s="135" t="n"/>
      <c r="N658" s="135" t="n"/>
      <c r="O658" s="135" t="n"/>
      <c r="P658" s="135" t="n"/>
      <c r="Q658" s="135" t="n"/>
      <c r="R658" s="135" t="n"/>
      <c r="S658" s="135" t="n"/>
      <c r="T658" s="135" t="n"/>
      <c r="U658" s="135" t="n"/>
      <c r="V658" s="135" t="n"/>
      <c r="W658" s="135" t="n"/>
      <c r="X658" s="135" t="n"/>
      <c r="Y658" s="135" t="n"/>
      <c r="Z658" s="135" t="n"/>
      <c r="AA658" s="135" t="n"/>
      <c r="AB658" s="135" t="n"/>
      <c r="AC658" s="135" t="n"/>
      <c r="AD658" s="135" t="n"/>
      <c r="AE658" s="135" t="n"/>
      <c r="AF658" s="135" t="n"/>
      <c r="AG658" s="135" t="n"/>
      <c r="AH658" s="135" t="n"/>
      <c r="AI658" s="135" t="n"/>
      <c r="AJ658" s="135" t="n"/>
      <c r="AK658" s="135" t="n"/>
      <c r="AL658" s="135" t="n"/>
      <c r="AM658" s="135" t="n"/>
      <c r="AN658" s="135" t="n"/>
      <c r="AO658" s="135" t="n"/>
      <c r="AP658" s="135" t="n"/>
      <c r="AQ658" s="135" t="n"/>
      <c r="AR658" s="135" t="n"/>
      <c r="AS658" s="135" t="n"/>
      <c r="AT658" s="135" t="n"/>
      <c r="AU658" s="135" t="n"/>
      <c r="AV658" s="135" t="n"/>
      <c r="AW658" s="135" t="n"/>
      <c r="AX658" s="135" t="n"/>
      <c r="AY658" s="135" t="n"/>
      <c r="AZ658" s="135" t="n"/>
      <c r="BA658" s="135" t="n"/>
      <c r="BB658" s="135" t="n"/>
      <c r="BC658" s="135" t="n"/>
      <c r="BD658" s="135" t="n"/>
      <c r="BE658" s="135" t="n"/>
      <c r="BF658" s="135" t="n"/>
      <c r="BG658" s="135" t="n"/>
      <c r="BH658" s="135" t="n"/>
      <c r="BI658" s="135" t="n"/>
      <c r="BJ658" s="135" t="n"/>
      <c r="BK658" s="135" t="n"/>
      <c r="BL658" s="135" t="n"/>
      <c r="BM658" s="135" t="n"/>
      <c r="BN658" s="135" t="n"/>
      <c r="BO658" s="135" t="n"/>
      <c r="BP658" s="135" t="n"/>
      <c r="BQ658" s="135" t="n"/>
      <c r="BR658" s="135" t="n"/>
      <c r="BS658" s="135" t="n"/>
      <c r="BT658" s="135" t="n"/>
      <c r="BU658" s="135" t="n"/>
      <c r="BV658" s="135" t="n"/>
      <c r="BW658" s="135" t="n"/>
      <c r="BX658" s="135" t="n"/>
      <c r="BY658" s="135" t="n"/>
      <c r="BZ658" s="135" t="n"/>
      <c r="CA658" s="135" t="n"/>
      <c r="CB658" s="135" t="n"/>
      <c r="CC658" s="135" t="n"/>
      <c r="CD658" s="135" t="n"/>
      <c r="CE658" s="135" t="n"/>
      <c r="CF658" s="135" t="n"/>
      <c r="CG658" s="135" t="n"/>
      <c r="CH658" s="135" t="n"/>
      <c r="CI658" s="135" t="n"/>
      <c r="CJ658" s="135" t="n"/>
      <c r="CK658" s="135" t="n"/>
      <c r="CL658" s="135" t="n"/>
      <c r="CM658" s="135" t="n"/>
      <c r="CN658" s="135" t="n"/>
      <c r="CO658" s="135" t="n"/>
      <c r="CP658" s="135" t="n"/>
      <c r="CQ658" s="135" t="n"/>
      <c r="CR658" s="135" t="n"/>
      <c r="CU658" s="36" t="n"/>
      <c r="CV658" s="36" t="n"/>
      <c r="CW658" s="36" t="n"/>
      <c r="CX658" s="36" t="n"/>
      <c r="CY658" s="36" t="n"/>
      <c r="CZ658" s="36" t="n"/>
      <c r="DA658" s="36" t="n"/>
      <c r="DB658" s="36" t="n"/>
      <c r="DC658" s="36" t="n"/>
      <c r="DD658" s="36" t="n"/>
      <c r="DE658" s="36" t="n"/>
      <c r="DF658" s="36" t="n"/>
      <c r="DG658" s="36" t="n"/>
      <c r="DH658" s="36" t="n"/>
      <c r="DI658" s="36" t="n"/>
      <c r="DJ658" s="36" t="n"/>
      <c r="DK658" s="36" t="n"/>
      <c r="DL658" s="36" t="n"/>
      <c r="DM658" s="36" t="n"/>
      <c r="DN658" s="36" t="n"/>
      <c r="DO658" s="36" t="n"/>
      <c r="DP658" s="36" t="n"/>
      <c r="DQ658" s="36" t="n"/>
      <c r="DR658" s="36" t="n"/>
      <c r="DS658" s="36" t="n"/>
      <c r="DT658" s="36" t="n"/>
      <c r="DU658" s="36" t="n"/>
      <c r="DV658" s="36" t="n"/>
      <c r="DW658" s="36" t="n"/>
      <c r="DX658" s="36" t="n"/>
      <c r="DY658" s="36" t="n"/>
      <c r="DZ658" s="36" t="n"/>
      <c r="EA658" s="36" t="n"/>
      <c r="EB658" s="36" t="n"/>
      <c r="EC658" s="36" t="n"/>
      <c r="ED658" s="36" t="n"/>
      <c r="EE658" s="36" t="n"/>
      <c r="EF658" s="36" t="n"/>
      <c r="EG658" s="36" t="n"/>
      <c r="EH658" s="36" t="n"/>
      <c r="EI658" s="36" t="n"/>
      <c r="EJ658" s="36" t="n"/>
      <c r="EK658" s="36" t="n"/>
      <c r="EL658" s="36" t="n"/>
      <c r="EM658" s="36" t="n"/>
      <c r="EN658" s="36" t="n"/>
    </row>
    <row r="659">
      <c r="A659" s="36" t="n"/>
      <c r="B659" s="36" t="n"/>
      <c r="C659" s="144" t="n"/>
      <c r="D659" s="144" t="n"/>
      <c r="E659" s="135" t="n"/>
      <c r="F659" s="135" t="n"/>
      <c r="G659" s="135" t="n"/>
      <c r="H659" s="135" t="n"/>
      <c r="I659" s="135" t="n"/>
      <c r="J659" s="135" t="n"/>
      <c r="K659" s="135" t="n"/>
      <c r="L659" s="135" t="n"/>
      <c r="M659" s="135" t="n"/>
      <c r="N659" s="135" t="n"/>
      <c r="O659" s="135" t="n"/>
      <c r="P659" s="135" t="n"/>
      <c r="Q659" s="135" t="n"/>
      <c r="R659" s="135" t="n"/>
      <c r="S659" s="135" t="n"/>
      <c r="T659" s="135" t="n"/>
      <c r="U659" s="135" t="n"/>
      <c r="V659" s="135" t="n"/>
      <c r="W659" s="135" t="n"/>
      <c r="X659" s="135" t="n"/>
      <c r="Y659" s="135" t="n"/>
      <c r="Z659" s="135" t="n"/>
      <c r="AA659" s="135" t="n"/>
      <c r="AB659" s="135" t="n"/>
      <c r="AC659" s="135" t="n"/>
      <c r="AD659" s="135" t="n"/>
      <c r="AE659" s="135" t="n"/>
      <c r="AF659" s="135" t="n"/>
      <c r="AG659" s="135" t="n"/>
      <c r="AH659" s="135" t="n"/>
      <c r="AI659" s="135" t="n"/>
      <c r="AJ659" s="135" t="n"/>
      <c r="AK659" s="135" t="n"/>
      <c r="AL659" s="135" t="n"/>
      <c r="AM659" s="135" t="n"/>
      <c r="AN659" s="135" t="n"/>
      <c r="AO659" s="135" t="n"/>
      <c r="AP659" s="135" t="n"/>
      <c r="AQ659" s="135" t="n"/>
      <c r="AR659" s="135" t="n"/>
      <c r="AS659" s="135" t="n"/>
      <c r="AT659" s="135" t="n"/>
      <c r="AU659" s="135" t="n"/>
      <c r="AV659" s="135" t="n"/>
      <c r="AW659" s="135" t="n"/>
      <c r="AX659" s="135" t="n"/>
      <c r="AY659" s="135" t="n"/>
      <c r="AZ659" s="135" t="n"/>
      <c r="BA659" s="135" t="n"/>
      <c r="BB659" s="135" t="n"/>
      <c r="BC659" s="135" t="n"/>
      <c r="BD659" s="135" t="n"/>
      <c r="BE659" s="135" t="n"/>
      <c r="BF659" s="135" t="n"/>
      <c r="BG659" s="135" t="n"/>
      <c r="BH659" s="135" t="n"/>
      <c r="BI659" s="135" t="n"/>
      <c r="BJ659" s="135" t="n"/>
      <c r="BK659" s="135" t="n"/>
      <c r="BL659" s="135" t="n"/>
      <c r="BM659" s="135" t="n"/>
      <c r="BN659" s="135" t="n"/>
      <c r="BO659" s="135" t="n"/>
      <c r="BP659" s="135" t="n"/>
      <c r="BQ659" s="135" t="n"/>
      <c r="BR659" s="135" t="n"/>
      <c r="BS659" s="135" t="n"/>
      <c r="BT659" s="135" t="n"/>
      <c r="BU659" s="135" t="n"/>
      <c r="BV659" s="135" t="n"/>
      <c r="BW659" s="135" t="n"/>
      <c r="BX659" s="135" t="n"/>
      <c r="BY659" s="135" t="n"/>
      <c r="BZ659" s="135" t="n"/>
      <c r="CA659" s="135" t="n"/>
      <c r="CB659" s="135" t="n"/>
      <c r="CC659" s="135" t="n"/>
      <c r="CD659" s="135" t="n"/>
      <c r="CE659" s="135" t="n"/>
      <c r="CF659" s="135" t="n"/>
      <c r="CG659" s="135" t="n"/>
      <c r="CH659" s="135" t="n"/>
      <c r="CI659" s="135" t="n"/>
      <c r="CJ659" s="135" t="n"/>
      <c r="CK659" s="135" t="n"/>
      <c r="CL659" s="135" t="n"/>
      <c r="CM659" s="135" t="n"/>
      <c r="CN659" s="135" t="n"/>
      <c r="CO659" s="135" t="n"/>
      <c r="CP659" s="135" t="n"/>
      <c r="CQ659" s="135" t="n"/>
      <c r="CR659" s="135" t="n"/>
      <c r="CU659" s="36" t="n"/>
      <c r="CV659" s="36" t="n"/>
      <c r="CW659" s="36" t="n"/>
      <c r="CX659" s="36" t="n"/>
      <c r="CY659" s="36" t="n"/>
      <c r="CZ659" s="36" t="n"/>
      <c r="DA659" s="36" t="n"/>
      <c r="DB659" s="36" t="n"/>
      <c r="DC659" s="36" t="n"/>
      <c r="DD659" s="36" t="n"/>
      <c r="DE659" s="36" t="n"/>
      <c r="DF659" s="36" t="n"/>
      <c r="DG659" s="36" t="n"/>
      <c r="DH659" s="36" t="n"/>
      <c r="DI659" s="36" t="n"/>
      <c r="DJ659" s="36" t="n"/>
      <c r="DK659" s="36" t="n"/>
      <c r="DL659" s="36" t="n"/>
      <c r="DM659" s="36" t="n"/>
      <c r="DN659" s="36" t="n"/>
      <c r="DO659" s="36" t="n"/>
      <c r="DP659" s="36" t="n"/>
      <c r="DQ659" s="36" t="n"/>
      <c r="DR659" s="36" t="n"/>
      <c r="DS659" s="36" t="n"/>
      <c r="DT659" s="36" t="n"/>
      <c r="DU659" s="36" t="n"/>
      <c r="DV659" s="36" t="n"/>
      <c r="DW659" s="36" t="n"/>
      <c r="DX659" s="36" t="n"/>
      <c r="DY659" s="36" t="n"/>
      <c r="DZ659" s="36" t="n"/>
      <c r="EA659" s="36" t="n"/>
      <c r="EB659" s="36" t="n"/>
      <c r="EC659" s="36" t="n"/>
      <c r="ED659" s="36" t="n"/>
      <c r="EE659" s="36" t="n"/>
      <c r="EF659" s="36" t="n"/>
      <c r="EG659" s="36" t="n"/>
      <c r="EH659" s="36" t="n"/>
      <c r="EI659" s="36" t="n"/>
      <c r="EJ659" s="36" t="n"/>
      <c r="EK659" s="36" t="n"/>
      <c r="EL659" s="36" t="n"/>
      <c r="EM659" s="36" t="n"/>
      <c r="EN659" s="36" t="n"/>
    </row>
    <row r="660">
      <c r="A660" s="36" t="n"/>
      <c r="B660" s="36" t="n"/>
      <c r="C660" s="144" t="n"/>
      <c r="D660" s="144" t="n"/>
      <c r="E660" s="135" t="n"/>
      <c r="F660" s="135" t="n"/>
      <c r="G660" s="135" t="n"/>
      <c r="H660" s="135" t="n"/>
      <c r="I660" s="135" t="n"/>
      <c r="J660" s="135" t="n"/>
      <c r="K660" s="135" t="n"/>
      <c r="L660" s="135" t="n"/>
      <c r="M660" s="135" t="n"/>
      <c r="N660" s="135" t="n"/>
      <c r="O660" s="135" t="n"/>
      <c r="P660" s="135" t="n"/>
      <c r="Q660" s="135" t="n"/>
      <c r="R660" s="135" t="n"/>
      <c r="S660" s="135" t="n"/>
      <c r="T660" s="135" t="n"/>
      <c r="U660" s="135" t="n"/>
      <c r="V660" s="135" t="n"/>
      <c r="W660" s="135" t="n"/>
      <c r="X660" s="135" t="n"/>
      <c r="Y660" s="135" t="n"/>
      <c r="Z660" s="135" t="n"/>
      <c r="AA660" s="135" t="n"/>
      <c r="AB660" s="135" t="n"/>
      <c r="AC660" s="135" t="n"/>
      <c r="AD660" s="135" t="n"/>
      <c r="AE660" s="135" t="n"/>
      <c r="AF660" s="135" t="n"/>
      <c r="AG660" s="135" t="n"/>
      <c r="AH660" s="135" t="n"/>
      <c r="AI660" s="135" t="n"/>
      <c r="AJ660" s="135" t="n"/>
      <c r="AK660" s="135" t="n"/>
      <c r="AL660" s="135" t="n"/>
      <c r="AM660" s="135" t="n"/>
      <c r="AN660" s="135" t="n"/>
      <c r="AO660" s="135" t="n"/>
      <c r="AP660" s="135" t="n"/>
      <c r="AQ660" s="135" t="n"/>
      <c r="AR660" s="135" t="n"/>
      <c r="AS660" s="135" t="n"/>
      <c r="AT660" s="135" t="n"/>
      <c r="AU660" s="135" t="n"/>
      <c r="AV660" s="135" t="n"/>
      <c r="AW660" s="135" t="n"/>
      <c r="AX660" s="135" t="n"/>
      <c r="AY660" s="135" t="n"/>
      <c r="AZ660" s="135" t="n"/>
      <c r="BA660" s="135" t="n"/>
      <c r="BB660" s="135" t="n"/>
      <c r="BC660" s="135" t="n"/>
      <c r="BD660" s="135" t="n"/>
      <c r="BE660" s="135" t="n"/>
      <c r="BF660" s="135" t="n"/>
      <c r="BG660" s="135" t="n"/>
      <c r="BH660" s="135" t="n"/>
      <c r="BI660" s="135" t="n"/>
      <c r="BJ660" s="135" t="n"/>
      <c r="BK660" s="135" t="n"/>
      <c r="BL660" s="135" t="n"/>
      <c r="BM660" s="135" t="n"/>
      <c r="BN660" s="135" t="n"/>
      <c r="BO660" s="135" t="n"/>
      <c r="BP660" s="135" t="n"/>
      <c r="BQ660" s="135" t="n"/>
      <c r="BR660" s="135" t="n"/>
      <c r="BS660" s="135" t="n"/>
      <c r="BT660" s="135" t="n"/>
      <c r="BU660" s="135" t="n"/>
      <c r="BV660" s="135" t="n"/>
      <c r="BW660" s="135" t="n"/>
      <c r="BX660" s="135" t="n"/>
      <c r="BY660" s="135" t="n"/>
      <c r="BZ660" s="135" t="n"/>
      <c r="CA660" s="135" t="n"/>
      <c r="CB660" s="135" t="n"/>
      <c r="CC660" s="135" t="n"/>
      <c r="CD660" s="135" t="n"/>
      <c r="CE660" s="135" t="n"/>
      <c r="CF660" s="135" t="n"/>
      <c r="CG660" s="135" t="n"/>
      <c r="CH660" s="135" t="n"/>
      <c r="CI660" s="135" t="n"/>
      <c r="CJ660" s="135" t="n"/>
      <c r="CK660" s="135" t="n"/>
      <c r="CL660" s="135" t="n"/>
      <c r="CM660" s="135" t="n"/>
      <c r="CN660" s="135" t="n"/>
      <c r="CO660" s="135" t="n"/>
      <c r="CP660" s="135" t="n"/>
      <c r="CQ660" s="135" t="n"/>
      <c r="CR660" s="135" t="n"/>
      <c r="CU660" s="36" t="n"/>
      <c r="CV660" s="36" t="n"/>
      <c r="CW660" s="36" t="n"/>
      <c r="CX660" s="36" t="n"/>
      <c r="CY660" s="36" t="n"/>
      <c r="CZ660" s="36" t="n"/>
      <c r="DA660" s="36" t="n"/>
      <c r="DB660" s="36" t="n"/>
      <c r="DC660" s="36" t="n"/>
      <c r="DD660" s="36" t="n"/>
      <c r="DE660" s="36" t="n"/>
      <c r="DF660" s="36" t="n"/>
      <c r="DG660" s="36" t="n"/>
      <c r="DH660" s="36" t="n"/>
      <c r="DI660" s="36" t="n"/>
      <c r="DJ660" s="36" t="n"/>
      <c r="DK660" s="36" t="n"/>
      <c r="DL660" s="36" t="n"/>
      <c r="DM660" s="36" t="n"/>
      <c r="DN660" s="36" t="n"/>
      <c r="DO660" s="36" t="n"/>
      <c r="DP660" s="36" t="n"/>
      <c r="DQ660" s="36" t="n"/>
      <c r="DR660" s="36" t="n"/>
      <c r="DS660" s="36" t="n"/>
      <c r="DT660" s="36" t="n"/>
      <c r="DU660" s="36" t="n"/>
      <c r="DV660" s="36" t="n"/>
      <c r="DW660" s="36" t="n"/>
      <c r="DX660" s="36" t="n"/>
      <c r="DY660" s="36" t="n"/>
      <c r="DZ660" s="36" t="n"/>
      <c r="EA660" s="36" t="n"/>
      <c r="EB660" s="36" t="n"/>
      <c r="EC660" s="36" t="n"/>
      <c r="ED660" s="36" t="n"/>
      <c r="EE660" s="36" t="n"/>
      <c r="EF660" s="36" t="n"/>
      <c r="EG660" s="36" t="n"/>
      <c r="EH660" s="36" t="n"/>
      <c r="EI660" s="36" t="n"/>
      <c r="EJ660" s="36" t="n"/>
      <c r="EK660" s="36" t="n"/>
      <c r="EL660" s="36" t="n"/>
      <c r="EM660" s="36" t="n"/>
      <c r="EN660" s="36" t="n"/>
    </row>
    <row r="661">
      <c r="A661" s="36" t="n"/>
      <c r="B661" s="36" t="n"/>
      <c r="C661" s="144" t="n"/>
      <c r="D661" s="144" t="n"/>
      <c r="E661" s="135" t="n"/>
      <c r="F661" s="135" t="n"/>
      <c r="G661" s="135" t="n"/>
      <c r="H661" s="135" t="n"/>
      <c r="I661" s="135" t="n"/>
      <c r="J661" s="135" t="n"/>
      <c r="K661" s="135" t="n"/>
      <c r="L661" s="135" t="n"/>
      <c r="M661" s="135" t="n"/>
      <c r="N661" s="135" t="n"/>
      <c r="O661" s="135" t="n"/>
      <c r="P661" s="135" t="n"/>
      <c r="Q661" s="135" t="n"/>
      <c r="R661" s="135" t="n"/>
      <c r="S661" s="135" t="n"/>
      <c r="T661" s="135" t="n"/>
      <c r="U661" s="135" t="n"/>
      <c r="V661" s="135" t="n"/>
      <c r="W661" s="135" t="n"/>
      <c r="X661" s="135" t="n"/>
      <c r="Y661" s="135" t="n"/>
      <c r="Z661" s="135" t="n"/>
      <c r="AA661" s="135" t="n"/>
      <c r="AB661" s="135" t="n"/>
      <c r="AC661" s="135" t="n"/>
      <c r="AD661" s="135" t="n"/>
      <c r="AE661" s="135" t="n"/>
      <c r="AF661" s="135" t="n"/>
      <c r="AG661" s="135" t="n"/>
      <c r="AH661" s="135" t="n"/>
      <c r="AI661" s="135" t="n"/>
      <c r="AJ661" s="135" t="n"/>
      <c r="AK661" s="135" t="n"/>
      <c r="AL661" s="135" t="n"/>
      <c r="AM661" s="135" t="n"/>
      <c r="AN661" s="135" t="n"/>
      <c r="AO661" s="135" t="n"/>
      <c r="AP661" s="135" t="n"/>
      <c r="AQ661" s="135" t="n"/>
      <c r="AR661" s="135" t="n"/>
      <c r="AS661" s="135" t="n"/>
      <c r="AT661" s="135" t="n"/>
      <c r="AU661" s="135" t="n"/>
      <c r="AV661" s="135" t="n"/>
      <c r="AW661" s="135" t="n"/>
      <c r="AX661" s="135" t="n"/>
      <c r="AY661" s="135" t="n"/>
      <c r="AZ661" s="135" t="n"/>
      <c r="BA661" s="135" t="n"/>
      <c r="BB661" s="135" t="n"/>
      <c r="BC661" s="135" t="n"/>
      <c r="BD661" s="135" t="n"/>
      <c r="BE661" s="135" t="n"/>
      <c r="BF661" s="135" t="n"/>
      <c r="BG661" s="135" t="n"/>
      <c r="BH661" s="135" t="n"/>
      <c r="BI661" s="135" t="n"/>
      <c r="BJ661" s="135" t="n"/>
      <c r="BK661" s="135" t="n"/>
      <c r="BL661" s="135" t="n"/>
      <c r="BM661" s="135" t="n"/>
      <c r="BN661" s="135" t="n"/>
      <c r="BO661" s="135" t="n"/>
      <c r="BP661" s="135" t="n"/>
      <c r="BQ661" s="135" t="n"/>
      <c r="BR661" s="135" t="n"/>
      <c r="BS661" s="135" t="n"/>
      <c r="BT661" s="135" t="n"/>
      <c r="BU661" s="135" t="n"/>
      <c r="BV661" s="135" t="n"/>
      <c r="BW661" s="135" t="n"/>
      <c r="BX661" s="135" t="n"/>
      <c r="BY661" s="135" t="n"/>
      <c r="BZ661" s="135" t="n"/>
      <c r="CA661" s="135" t="n"/>
      <c r="CB661" s="135" t="n"/>
      <c r="CC661" s="135" t="n"/>
      <c r="CD661" s="135" t="n"/>
      <c r="CE661" s="135" t="n"/>
      <c r="CF661" s="135" t="n"/>
      <c r="CG661" s="135" t="n"/>
      <c r="CH661" s="135" t="n"/>
      <c r="CI661" s="135" t="n"/>
      <c r="CJ661" s="135" t="n"/>
      <c r="CK661" s="135" t="n"/>
      <c r="CL661" s="135" t="n"/>
      <c r="CM661" s="135" t="n"/>
      <c r="CN661" s="135" t="n"/>
      <c r="CO661" s="135" t="n"/>
      <c r="CP661" s="135" t="n"/>
      <c r="CQ661" s="135" t="n"/>
      <c r="CR661" s="135" t="n"/>
      <c r="CU661" s="36" t="n"/>
      <c r="CV661" s="36" t="n"/>
      <c r="CW661" s="36" t="n"/>
      <c r="CX661" s="36" t="n"/>
      <c r="CY661" s="36" t="n"/>
      <c r="CZ661" s="36" t="n"/>
      <c r="DA661" s="36" t="n"/>
      <c r="DB661" s="36" t="n"/>
      <c r="DC661" s="36" t="n"/>
      <c r="DD661" s="36" t="n"/>
      <c r="DE661" s="36" t="n"/>
      <c r="DF661" s="36" t="n"/>
      <c r="DG661" s="36" t="n"/>
      <c r="DH661" s="36" t="n"/>
      <c r="DI661" s="36" t="n"/>
      <c r="DJ661" s="36" t="n"/>
      <c r="DK661" s="36" t="n"/>
      <c r="DL661" s="36" t="n"/>
      <c r="DM661" s="36" t="n"/>
      <c r="DN661" s="36" t="n"/>
      <c r="DO661" s="36" t="n"/>
      <c r="DP661" s="36" t="n"/>
      <c r="DQ661" s="36" t="n"/>
      <c r="DR661" s="36" t="n"/>
      <c r="DS661" s="36" t="n"/>
      <c r="DT661" s="36" t="n"/>
      <c r="DU661" s="36" t="n"/>
      <c r="DV661" s="36" t="n"/>
      <c r="DW661" s="36" t="n"/>
      <c r="DX661" s="36" t="n"/>
      <c r="DY661" s="36" t="n"/>
      <c r="DZ661" s="36" t="n"/>
      <c r="EA661" s="36" t="n"/>
      <c r="EB661" s="36" t="n"/>
      <c r="EC661" s="36" t="n"/>
      <c r="ED661" s="36" t="n"/>
      <c r="EE661" s="36" t="n"/>
      <c r="EF661" s="36" t="n"/>
      <c r="EG661" s="36" t="n"/>
      <c r="EH661" s="36" t="n"/>
      <c r="EI661" s="36" t="n"/>
      <c r="EJ661" s="36" t="n"/>
      <c r="EK661" s="36" t="n"/>
      <c r="EL661" s="36" t="n"/>
      <c r="EM661" s="36" t="n"/>
      <c r="EN661" s="36" t="n"/>
    </row>
    <row r="662">
      <c r="A662" s="36" t="n"/>
      <c r="B662" s="36" t="n"/>
      <c r="C662" s="144" t="n"/>
      <c r="D662" s="144" t="n"/>
      <c r="E662" s="135" t="n"/>
      <c r="F662" s="135" t="n"/>
      <c r="G662" s="135" t="n"/>
      <c r="H662" s="135" t="n"/>
      <c r="I662" s="135" t="n"/>
      <c r="J662" s="135" t="n"/>
      <c r="K662" s="135" t="n"/>
      <c r="L662" s="135" t="n"/>
      <c r="M662" s="135" t="n"/>
      <c r="N662" s="135" t="n"/>
      <c r="O662" s="135" t="n"/>
      <c r="P662" s="135" t="n"/>
      <c r="Q662" s="135" t="n"/>
      <c r="R662" s="135" t="n"/>
      <c r="S662" s="135" t="n"/>
      <c r="T662" s="135" t="n"/>
      <c r="U662" s="135" t="n"/>
      <c r="V662" s="135" t="n"/>
      <c r="W662" s="135" t="n"/>
      <c r="X662" s="135" t="n"/>
      <c r="Y662" s="135" t="n"/>
      <c r="Z662" s="135" t="n"/>
      <c r="AA662" s="135" t="n"/>
      <c r="AB662" s="135" t="n"/>
      <c r="AC662" s="135" t="n"/>
      <c r="AD662" s="135" t="n"/>
      <c r="AE662" s="135" t="n"/>
      <c r="AF662" s="135" t="n"/>
      <c r="AG662" s="135" t="n"/>
      <c r="AH662" s="135" t="n"/>
      <c r="AI662" s="135" t="n"/>
      <c r="AJ662" s="135" t="n"/>
      <c r="AK662" s="135" t="n"/>
      <c r="AL662" s="135" t="n"/>
      <c r="AM662" s="135" t="n"/>
      <c r="AN662" s="135" t="n"/>
      <c r="AO662" s="135" t="n"/>
      <c r="AP662" s="135" t="n"/>
      <c r="AQ662" s="135" t="n"/>
      <c r="AR662" s="135" t="n"/>
      <c r="AS662" s="135" t="n"/>
      <c r="AT662" s="135" t="n"/>
      <c r="AU662" s="135" t="n"/>
      <c r="AV662" s="135" t="n"/>
      <c r="AW662" s="135" t="n"/>
      <c r="AX662" s="135" t="n"/>
      <c r="AY662" s="135" t="n"/>
      <c r="AZ662" s="135" t="n"/>
      <c r="BA662" s="135" t="n"/>
      <c r="BB662" s="135" t="n"/>
      <c r="BC662" s="135" t="n"/>
      <c r="BD662" s="135" t="n"/>
      <c r="BE662" s="135" t="n"/>
      <c r="BF662" s="135" t="n"/>
      <c r="BG662" s="135" t="n"/>
      <c r="BH662" s="135" t="n"/>
      <c r="BI662" s="135" t="n"/>
      <c r="BJ662" s="135" t="n"/>
      <c r="BK662" s="135" t="n"/>
      <c r="BL662" s="135" t="n"/>
      <c r="BM662" s="135" t="n"/>
      <c r="BN662" s="135" t="n"/>
      <c r="BO662" s="135" t="n"/>
      <c r="BP662" s="135" t="n"/>
      <c r="BQ662" s="135" t="n"/>
      <c r="BR662" s="135" t="n"/>
      <c r="BS662" s="135" t="n"/>
      <c r="BT662" s="135" t="n"/>
      <c r="BU662" s="135" t="n"/>
      <c r="BV662" s="135" t="n"/>
      <c r="BW662" s="135" t="n"/>
      <c r="BX662" s="135" t="n"/>
      <c r="BY662" s="135" t="n"/>
      <c r="BZ662" s="135" t="n"/>
      <c r="CA662" s="135" t="n"/>
      <c r="CB662" s="135" t="n"/>
      <c r="CC662" s="135" t="n"/>
      <c r="CD662" s="135" t="n"/>
      <c r="CE662" s="135" t="n"/>
      <c r="CF662" s="135" t="n"/>
      <c r="CG662" s="135" t="n"/>
      <c r="CH662" s="135" t="n"/>
      <c r="CI662" s="135" t="n"/>
      <c r="CJ662" s="135" t="n"/>
      <c r="CK662" s="135" t="n"/>
      <c r="CL662" s="135" t="n"/>
      <c r="CM662" s="135" t="n"/>
      <c r="CN662" s="135" t="n"/>
      <c r="CO662" s="135" t="n"/>
      <c r="CP662" s="135" t="n"/>
      <c r="CQ662" s="135" t="n"/>
      <c r="CR662" s="135" t="n"/>
      <c r="CU662" s="36" t="n"/>
      <c r="CV662" s="36" t="n"/>
      <c r="CW662" s="36" t="n"/>
      <c r="CX662" s="36" t="n"/>
      <c r="CY662" s="36" t="n"/>
      <c r="CZ662" s="36" t="n"/>
      <c r="DA662" s="36" t="n"/>
      <c r="DB662" s="36" t="n"/>
      <c r="DC662" s="36" t="n"/>
      <c r="DD662" s="36" t="n"/>
      <c r="DE662" s="36" t="n"/>
      <c r="DF662" s="36" t="n"/>
      <c r="DG662" s="36" t="n"/>
      <c r="DH662" s="36" t="n"/>
      <c r="DI662" s="36" t="n"/>
      <c r="DJ662" s="36" t="n"/>
      <c r="DK662" s="36" t="n"/>
      <c r="DL662" s="36" t="n"/>
      <c r="DM662" s="36" t="n"/>
      <c r="DN662" s="36" t="n"/>
      <c r="DO662" s="36" t="n"/>
      <c r="DP662" s="36" t="n"/>
      <c r="DQ662" s="36" t="n"/>
      <c r="DR662" s="36" t="n"/>
      <c r="DS662" s="36" t="n"/>
      <c r="DT662" s="36" t="n"/>
      <c r="DU662" s="36" t="n"/>
      <c r="DV662" s="36" t="n"/>
      <c r="DW662" s="36" t="n"/>
      <c r="DX662" s="36" t="n"/>
      <c r="DY662" s="36" t="n"/>
      <c r="DZ662" s="36" t="n"/>
      <c r="EA662" s="36" t="n"/>
      <c r="EB662" s="36" t="n"/>
      <c r="EC662" s="36" t="n"/>
      <c r="ED662" s="36" t="n"/>
      <c r="EE662" s="36" t="n"/>
      <c r="EF662" s="36" t="n"/>
      <c r="EG662" s="36" t="n"/>
      <c r="EH662" s="36" t="n"/>
      <c r="EI662" s="36" t="n"/>
      <c r="EJ662" s="36" t="n"/>
      <c r="EK662" s="36" t="n"/>
      <c r="EL662" s="36" t="n"/>
      <c r="EM662" s="36" t="n"/>
      <c r="EN662" s="36" t="n"/>
    </row>
    <row r="663">
      <c r="A663" s="36" t="n"/>
      <c r="B663" s="36" t="n"/>
      <c r="C663" s="144" t="n"/>
      <c r="D663" s="144" t="n"/>
      <c r="E663" s="135" t="n"/>
      <c r="F663" s="135" t="n"/>
      <c r="G663" s="135" t="n"/>
      <c r="H663" s="135" t="n"/>
      <c r="I663" s="135" t="n"/>
      <c r="J663" s="135" t="n"/>
      <c r="K663" s="135" t="n"/>
      <c r="L663" s="135" t="n"/>
      <c r="M663" s="135" t="n"/>
      <c r="N663" s="135" t="n"/>
      <c r="O663" s="135" t="n"/>
      <c r="P663" s="135" t="n"/>
      <c r="Q663" s="135" t="n"/>
      <c r="R663" s="135" t="n"/>
      <c r="S663" s="135" t="n"/>
      <c r="T663" s="135" t="n"/>
      <c r="U663" s="135" t="n"/>
      <c r="V663" s="135" t="n"/>
      <c r="W663" s="135" t="n"/>
      <c r="X663" s="135" t="n"/>
      <c r="Y663" s="135" t="n"/>
      <c r="Z663" s="135" t="n"/>
      <c r="AA663" s="135" t="n"/>
      <c r="AB663" s="135" t="n"/>
      <c r="AC663" s="135" t="n"/>
      <c r="AD663" s="135" t="n"/>
      <c r="AE663" s="135" t="n"/>
      <c r="AF663" s="135" t="n"/>
      <c r="AG663" s="135" t="n"/>
      <c r="AH663" s="135" t="n"/>
      <c r="AI663" s="135" t="n"/>
      <c r="AJ663" s="135" t="n"/>
      <c r="AK663" s="135" t="n"/>
      <c r="AL663" s="135" t="n"/>
      <c r="AM663" s="135" t="n"/>
      <c r="AN663" s="135" t="n"/>
      <c r="AO663" s="135" t="n"/>
      <c r="AP663" s="135" t="n"/>
      <c r="AQ663" s="135" t="n"/>
      <c r="AR663" s="135" t="n"/>
      <c r="AS663" s="135" t="n"/>
      <c r="AT663" s="135" t="n"/>
      <c r="AU663" s="135" t="n"/>
      <c r="AV663" s="135" t="n"/>
      <c r="AW663" s="135" t="n"/>
      <c r="AX663" s="135" t="n"/>
      <c r="AY663" s="135" t="n"/>
      <c r="AZ663" s="135" t="n"/>
      <c r="BA663" s="135" t="n"/>
      <c r="BB663" s="135" t="n"/>
      <c r="BC663" s="135" t="n"/>
      <c r="BD663" s="135" t="n"/>
      <c r="BE663" s="135" t="n"/>
      <c r="BF663" s="135" t="n"/>
      <c r="BG663" s="135" t="n"/>
      <c r="BH663" s="135" t="n"/>
      <c r="BI663" s="135" t="n"/>
      <c r="BJ663" s="135" t="n"/>
      <c r="BK663" s="135" t="n"/>
      <c r="BL663" s="135" t="n"/>
      <c r="BM663" s="135" t="n"/>
      <c r="BN663" s="135" t="n"/>
      <c r="BO663" s="135" t="n"/>
      <c r="BP663" s="135" t="n"/>
      <c r="BQ663" s="135" t="n"/>
      <c r="BR663" s="135" t="n"/>
      <c r="BS663" s="135" t="n"/>
      <c r="BT663" s="135" t="n"/>
      <c r="BU663" s="135" t="n"/>
      <c r="BV663" s="135" t="n"/>
      <c r="BW663" s="135" t="n"/>
      <c r="BX663" s="135" t="n"/>
      <c r="BY663" s="135" t="n"/>
      <c r="BZ663" s="135" t="n"/>
      <c r="CA663" s="135" t="n"/>
      <c r="CB663" s="135" t="n"/>
      <c r="CC663" s="135" t="n"/>
      <c r="CD663" s="135" t="n"/>
      <c r="CE663" s="135" t="n"/>
      <c r="CF663" s="135" t="n"/>
      <c r="CG663" s="135" t="n"/>
      <c r="CH663" s="135" t="n"/>
      <c r="CI663" s="135" t="n"/>
      <c r="CJ663" s="135" t="n"/>
      <c r="CK663" s="135" t="n"/>
      <c r="CL663" s="135" t="n"/>
      <c r="CM663" s="135" t="n"/>
      <c r="CN663" s="135" t="n"/>
      <c r="CO663" s="135" t="n"/>
      <c r="CP663" s="135" t="n"/>
      <c r="CQ663" s="135" t="n"/>
      <c r="CR663" s="135" t="n"/>
      <c r="CU663" s="36" t="n"/>
      <c r="CV663" s="36" t="n"/>
      <c r="CW663" s="36" t="n"/>
      <c r="CX663" s="36" t="n"/>
      <c r="CY663" s="36" t="n"/>
      <c r="CZ663" s="36" t="n"/>
      <c r="DA663" s="36" t="n"/>
      <c r="DB663" s="36" t="n"/>
      <c r="DC663" s="36" t="n"/>
      <c r="DD663" s="36" t="n"/>
      <c r="DE663" s="36" t="n"/>
      <c r="DF663" s="36" t="n"/>
      <c r="DG663" s="36" t="n"/>
      <c r="DH663" s="36" t="n"/>
      <c r="DI663" s="36" t="n"/>
      <c r="DJ663" s="36" t="n"/>
      <c r="DK663" s="36" t="n"/>
      <c r="DL663" s="36" t="n"/>
      <c r="DM663" s="36" t="n"/>
      <c r="DN663" s="36" t="n"/>
      <c r="DO663" s="36" t="n"/>
      <c r="DP663" s="36" t="n"/>
      <c r="DQ663" s="36" t="n"/>
      <c r="DR663" s="36" t="n"/>
      <c r="DS663" s="36" t="n"/>
      <c r="DT663" s="36" t="n"/>
      <c r="DU663" s="36" t="n"/>
      <c r="DV663" s="36" t="n"/>
      <c r="DW663" s="36" t="n"/>
      <c r="DX663" s="36" t="n"/>
      <c r="DY663" s="36" t="n"/>
      <c r="DZ663" s="36" t="n"/>
      <c r="EA663" s="36" t="n"/>
      <c r="EB663" s="36" t="n"/>
      <c r="EC663" s="36" t="n"/>
      <c r="ED663" s="36" t="n"/>
      <c r="EE663" s="36" t="n"/>
      <c r="EF663" s="36" t="n"/>
      <c r="EG663" s="36" t="n"/>
      <c r="EH663" s="36" t="n"/>
      <c r="EI663" s="36" t="n"/>
      <c r="EJ663" s="36" t="n"/>
      <c r="EK663" s="36" t="n"/>
      <c r="EL663" s="36" t="n"/>
      <c r="EM663" s="36" t="n"/>
      <c r="EN663" s="36" t="n"/>
    </row>
    <row r="664">
      <c r="A664" s="36" t="n"/>
      <c r="B664" s="36" t="n"/>
      <c r="C664" s="144" t="n"/>
      <c r="D664" s="144" t="n"/>
      <c r="E664" s="135" t="n"/>
      <c r="F664" s="135" t="n"/>
      <c r="G664" s="135" t="n"/>
      <c r="H664" s="135" t="n"/>
      <c r="I664" s="135" t="n"/>
      <c r="J664" s="135" t="n"/>
      <c r="K664" s="135" t="n"/>
      <c r="L664" s="135" t="n"/>
      <c r="M664" s="135" t="n"/>
      <c r="N664" s="135" t="n"/>
      <c r="O664" s="135" t="n"/>
      <c r="P664" s="135" t="n"/>
      <c r="Q664" s="135" t="n"/>
      <c r="R664" s="135" t="n"/>
      <c r="S664" s="135" t="n"/>
      <c r="T664" s="135" t="n"/>
      <c r="U664" s="135" t="n"/>
      <c r="V664" s="135" t="n"/>
      <c r="W664" s="135" t="n"/>
      <c r="X664" s="135" t="n"/>
      <c r="Y664" s="135" t="n"/>
      <c r="Z664" s="135" t="n"/>
      <c r="AA664" s="135" t="n"/>
      <c r="AB664" s="135" t="n"/>
      <c r="AC664" s="135" t="n"/>
      <c r="AD664" s="135" t="n"/>
      <c r="AE664" s="135" t="n"/>
      <c r="AF664" s="135" t="n"/>
      <c r="AG664" s="135" t="n"/>
      <c r="AH664" s="135" t="n"/>
      <c r="AI664" s="135" t="n"/>
      <c r="AJ664" s="135" t="n"/>
      <c r="AK664" s="135" t="n"/>
      <c r="AL664" s="135" t="n"/>
      <c r="AM664" s="135" t="n"/>
      <c r="AN664" s="135" t="n"/>
      <c r="AO664" s="135" t="n"/>
      <c r="AP664" s="135" t="n"/>
      <c r="AQ664" s="135" t="n"/>
      <c r="AR664" s="135" t="n"/>
      <c r="AS664" s="135" t="n"/>
      <c r="AT664" s="135" t="n"/>
      <c r="AU664" s="135" t="n"/>
      <c r="AV664" s="135" t="n"/>
      <c r="AW664" s="135" t="n"/>
      <c r="AX664" s="135" t="n"/>
      <c r="AY664" s="135" t="n"/>
      <c r="AZ664" s="135" t="n"/>
      <c r="BA664" s="135" t="n"/>
      <c r="BB664" s="135" t="n"/>
      <c r="BC664" s="135" t="n"/>
      <c r="BD664" s="135" t="n"/>
      <c r="BE664" s="135" t="n"/>
      <c r="BF664" s="135" t="n"/>
      <c r="BG664" s="135" t="n"/>
      <c r="BH664" s="135" t="n"/>
      <c r="BI664" s="135" t="n"/>
      <c r="BJ664" s="135" t="n"/>
      <c r="BK664" s="135" t="n"/>
      <c r="BL664" s="135" t="n"/>
      <c r="BM664" s="135" t="n"/>
      <c r="BN664" s="135" t="n"/>
      <c r="BO664" s="135" t="n"/>
      <c r="BP664" s="135" t="n"/>
      <c r="BQ664" s="135" t="n"/>
      <c r="BR664" s="135" t="n"/>
      <c r="BS664" s="135" t="n"/>
      <c r="BT664" s="135" t="n"/>
      <c r="BU664" s="135" t="n"/>
      <c r="BV664" s="135" t="n"/>
      <c r="BW664" s="135" t="n"/>
      <c r="BX664" s="135" t="n"/>
      <c r="BY664" s="135" t="n"/>
      <c r="BZ664" s="135" t="n"/>
      <c r="CA664" s="135" t="n"/>
      <c r="CB664" s="135" t="n"/>
      <c r="CC664" s="135" t="n"/>
      <c r="CD664" s="135" t="n"/>
      <c r="CE664" s="135" t="n"/>
      <c r="CF664" s="135" t="n"/>
      <c r="CG664" s="135" t="n"/>
      <c r="CH664" s="135" t="n"/>
      <c r="CI664" s="135" t="n"/>
      <c r="CJ664" s="135" t="n"/>
      <c r="CK664" s="135" t="n"/>
      <c r="CL664" s="135" t="n"/>
      <c r="CM664" s="135" t="n"/>
      <c r="CN664" s="135" t="n"/>
      <c r="CO664" s="135" t="n"/>
      <c r="CP664" s="135" t="n"/>
      <c r="CQ664" s="135" t="n"/>
      <c r="CR664" s="135" t="n"/>
      <c r="CU664" s="36" t="n"/>
      <c r="CV664" s="36" t="n"/>
      <c r="CW664" s="36" t="n"/>
      <c r="CX664" s="36" t="n"/>
      <c r="CY664" s="36" t="n"/>
      <c r="CZ664" s="36" t="n"/>
      <c r="DA664" s="36" t="n"/>
      <c r="DB664" s="36" t="n"/>
      <c r="DC664" s="36" t="n"/>
      <c r="DD664" s="36" t="n"/>
      <c r="DE664" s="36" t="n"/>
      <c r="DF664" s="36" t="n"/>
      <c r="DG664" s="36" t="n"/>
      <c r="DH664" s="36" t="n"/>
      <c r="DI664" s="36" t="n"/>
      <c r="DJ664" s="36" t="n"/>
      <c r="DK664" s="36" t="n"/>
      <c r="DL664" s="36" t="n"/>
      <c r="DM664" s="36" t="n"/>
      <c r="DN664" s="36" t="n"/>
      <c r="DO664" s="36" t="n"/>
      <c r="DP664" s="36" t="n"/>
      <c r="DQ664" s="36" t="n"/>
      <c r="DR664" s="36" t="n"/>
      <c r="DS664" s="36" t="n"/>
      <c r="DT664" s="36" t="n"/>
      <c r="DU664" s="36" t="n"/>
      <c r="DV664" s="36" t="n"/>
      <c r="DW664" s="36" t="n"/>
      <c r="DX664" s="36" t="n"/>
      <c r="DY664" s="36" t="n"/>
      <c r="DZ664" s="36" t="n"/>
      <c r="EA664" s="36" t="n"/>
      <c r="EB664" s="36" t="n"/>
      <c r="EC664" s="36" t="n"/>
      <c r="ED664" s="36" t="n"/>
      <c r="EE664" s="36" t="n"/>
      <c r="EF664" s="36" t="n"/>
      <c r="EG664" s="36" t="n"/>
      <c r="EH664" s="36" t="n"/>
      <c r="EI664" s="36" t="n"/>
      <c r="EJ664" s="36" t="n"/>
      <c r="EK664" s="36" t="n"/>
      <c r="EL664" s="36" t="n"/>
      <c r="EM664" s="36" t="n"/>
      <c r="EN664" s="36" t="n"/>
    </row>
    <row r="665">
      <c r="A665" s="36" t="n"/>
      <c r="B665" s="36" t="n"/>
      <c r="C665" s="144" t="n"/>
      <c r="D665" s="144" t="n"/>
      <c r="E665" s="135" t="n"/>
      <c r="F665" s="135" t="n"/>
      <c r="G665" s="135" t="n"/>
      <c r="H665" s="135" t="n"/>
      <c r="I665" s="135" t="n"/>
      <c r="J665" s="135" t="n"/>
      <c r="K665" s="135" t="n"/>
      <c r="L665" s="135" t="n"/>
      <c r="M665" s="135" t="n"/>
      <c r="N665" s="135" t="n"/>
      <c r="O665" s="135" t="n"/>
      <c r="P665" s="135" t="n"/>
      <c r="Q665" s="135" t="n"/>
      <c r="R665" s="135" t="n"/>
      <c r="S665" s="135" t="n"/>
      <c r="T665" s="135" t="n"/>
      <c r="U665" s="135" t="n"/>
      <c r="V665" s="135" t="n"/>
      <c r="W665" s="135" t="n"/>
      <c r="X665" s="135" t="n"/>
      <c r="Y665" s="135" t="n"/>
      <c r="Z665" s="135" t="n"/>
      <c r="AA665" s="135" t="n"/>
      <c r="AB665" s="135" t="n"/>
      <c r="AC665" s="135" t="n"/>
      <c r="AD665" s="135" t="n"/>
      <c r="AE665" s="135" t="n"/>
      <c r="AF665" s="135" t="n"/>
      <c r="AG665" s="135" t="n"/>
      <c r="AH665" s="135" t="n"/>
      <c r="AI665" s="135" t="n"/>
      <c r="AJ665" s="135" t="n"/>
      <c r="AK665" s="135" t="n"/>
      <c r="AL665" s="135" t="n"/>
      <c r="AM665" s="135" t="n"/>
      <c r="AN665" s="135" t="n"/>
      <c r="AO665" s="135" t="n"/>
      <c r="AP665" s="135" t="n"/>
      <c r="AQ665" s="135" t="n"/>
      <c r="AR665" s="135" t="n"/>
      <c r="AS665" s="135" t="n"/>
      <c r="AT665" s="135" t="n"/>
      <c r="AU665" s="135" t="n"/>
      <c r="AV665" s="135" t="n"/>
      <c r="AW665" s="135" t="n"/>
      <c r="AX665" s="135" t="n"/>
      <c r="AY665" s="135" t="n"/>
      <c r="AZ665" s="135" t="n"/>
      <c r="BA665" s="135" t="n"/>
      <c r="BB665" s="135" t="n"/>
      <c r="BC665" s="135" t="n"/>
      <c r="BD665" s="135" t="n"/>
      <c r="BE665" s="135" t="n"/>
      <c r="BF665" s="135" t="n"/>
      <c r="BG665" s="135" t="n"/>
      <c r="BH665" s="135" t="n"/>
      <c r="BI665" s="135" t="n"/>
      <c r="BJ665" s="135" t="n"/>
      <c r="BK665" s="135" t="n"/>
      <c r="BL665" s="135" t="n"/>
      <c r="BM665" s="135" t="n"/>
      <c r="BN665" s="135" t="n"/>
      <c r="BO665" s="135" t="n"/>
      <c r="BP665" s="135" t="n"/>
      <c r="BQ665" s="135" t="n"/>
      <c r="BR665" s="135" t="n"/>
      <c r="BS665" s="135" t="n"/>
      <c r="BT665" s="135" t="n"/>
      <c r="BU665" s="135" t="n"/>
      <c r="BV665" s="135" t="n"/>
      <c r="BW665" s="135" t="n"/>
      <c r="BX665" s="135" t="n"/>
      <c r="BY665" s="135" t="n"/>
      <c r="BZ665" s="135" t="n"/>
      <c r="CA665" s="135" t="n"/>
      <c r="CB665" s="135" t="n"/>
      <c r="CC665" s="135" t="n"/>
      <c r="CD665" s="135" t="n"/>
      <c r="CE665" s="135" t="n"/>
      <c r="CF665" s="135" t="n"/>
      <c r="CG665" s="135" t="n"/>
      <c r="CH665" s="135" t="n"/>
      <c r="CI665" s="135" t="n"/>
      <c r="CJ665" s="135" t="n"/>
      <c r="CK665" s="135" t="n"/>
      <c r="CL665" s="135" t="n"/>
      <c r="CM665" s="135" t="n"/>
      <c r="CN665" s="135" t="n"/>
      <c r="CO665" s="135" t="n"/>
      <c r="CP665" s="135" t="n"/>
      <c r="CQ665" s="135" t="n"/>
      <c r="CR665" s="135" t="n"/>
      <c r="CU665" s="36" t="n"/>
      <c r="CV665" s="36" t="n"/>
      <c r="CW665" s="36" t="n"/>
      <c r="CX665" s="36" t="n"/>
      <c r="CY665" s="36" t="n"/>
      <c r="CZ665" s="36" t="n"/>
      <c r="DA665" s="36" t="n"/>
      <c r="DB665" s="36" t="n"/>
      <c r="DC665" s="36" t="n"/>
      <c r="DD665" s="36" t="n"/>
      <c r="DE665" s="36" t="n"/>
      <c r="DF665" s="36" t="n"/>
      <c r="DG665" s="36" t="n"/>
      <c r="DH665" s="36" t="n"/>
      <c r="DI665" s="36" t="n"/>
      <c r="DJ665" s="36" t="n"/>
      <c r="DK665" s="36" t="n"/>
      <c r="DL665" s="36" t="n"/>
      <c r="DM665" s="36" t="n"/>
      <c r="DN665" s="36" t="n"/>
      <c r="DO665" s="36" t="n"/>
      <c r="DP665" s="36" t="n"/>
      <c r="DQ665" s="36" t="n"/>
      <c r="DR665" s="36" t="n"/>
      <c r="DS665" s="36" t="n"/>
      <c r="DT665" s="36" t="n"/>
      <c r="DU665" s="36" t="n"/>
      <c r="DV665" s="36" t="n"/>
      <c r="DW665" s="36" t="n"/>
      <c r="DX665" s="36" t="n"/>
      <c r="DY665" s="36" t="n"/>
      <c r="DZ665" s="36" t="n"/>
      <c r="EA665" s="36" t="n"/>
      <c r="EB665" s="36" t="n"/>
      <c r="EC665" s="36" t="n"/>
      <c r="ED665" s="36" t="n"/>
      <c r="EE665" s="36" t="n"/>
      <c r="EF665" s="36" t="n"/>
      <c r="EG665" s="36" t="n"/>
      <c r="EH665" s="36" t="n"/>
      <c r="EI665" s="36" t="n"/>
      <c r="EJ665" s="36" t="n"/>
      <c r="EK665" s="36" t="n"/>
      <c r="EL665" s="36" t="n"/>
      <c r="EM665" s="36" t="n"/>
      <c r="EN665" s="36" t="n"/>
    </row>
    <row r="666">
      <c r="A666" s="36" t="n"/>
      <c r="B666" s="36" t="n"/>
      <c r="C666" s="144" t="n"/>
      <c r="D666" s="144" t="n"/>
      <c r="E666" s="135" t="n"/>
      <c r="F666" s="135" t="n"/>
      <c r="G666" s="135" t="n"/>
      <c r="H666" s="135" t="n"/>
      <c r="I666" s="135" t="n"/>
      <c r="J666" s="135" t="n"/>
      <c r="K666" s="135" t="n"/>
      <c r="L666" s="135" t="n"/>
      <c r="M666" s="135" t="n"/>
      <c r="N666" s="135" t="n"/>
      <c r="O666" s="135" t="n"/>
      <c r="P666" s="135" t="n"/>
      <c r="Q666" s="135" t="n"/>
      <c r="R666" s="135" t="n"/>
      <c r="S666" s="135" t="n"/>
      <c r="T666" s="135" t="n"/>
      <c r="U666" s="135" t="n"/>
      <c r="V666" s="135" t="n"/>
      <c r="W666" s="135" t="n"/>
      <c r="X666" s="135" t="n"/>
      <c r="Y666" s="135" t="n"/>
      <c r="Z666" s="135" t="n"/>
      <c r="AA666" s="135" t="n"/>
      <c r="AB666" s="135" t="n"/>
      <c r="AC666" s="135" t="n"/>
      <c r="AD666" s="135" t="n"/>
      <c r="AE666" s="135" t="n"/>
      <c r="AF666" s="135" t="n"/>
      <c r="AG666" s="135" t="n"/>
      <c r="AH666" s="135" t="n"/>
      <c r="AI666" s="135" t="n"/>
      <c r="AJ666" s="135" t="n"/>
      <c r="AK666" s="135" t="n"/>
      <c r="AL666" s="135" t="n"/>
      <c r="AM666" s="135" t="n"/>
      <c r="AN666" s="135" t="n"/>
      <c r="AO666" s="135" t="n"/>
      <c r="AP666" s="135" t="n"/>
      <c r="AQ666" s="135" t="n"/>
      <c r="AR666" s="135" t="n"/>
      <c r="AS666" s="135" t="n"/>
      <c r="AT666" s="135" t="n"/>
      <c r="AU666" s="135" t="n"/>
      <c r="AV666" s="135" t="n"/>
      <c r="AW666" s="135" t="n"/>
      <c r="AX666" s="135" t="n"/>
      <c r="AY666" s="135" t="n"/>
      <c r="AZ666" s="135" t="n"/>
      <c r="BA666" s="135" t="n"/>
      <c r="BB666" s="135" t="n"/>
      <c r="BC666" s="135" t="n"/>
      <c r="BD666" s="135" t="n"/>
      <c r="BE666" s="135" t="n"/>
      <c r="BF666" s="135" t="n"/>
      <c r="BG666" s="135" t="n"/>
      <c r="BH666" s="135" t="n"/>
      <c r="BI666" s="135" t="n"/>
      <c r="BJ666" s="135" t="n"/>
      <c r="BK666" s="135" t="n"/>
      <c r="BL666" s="135" t="n"/>
      <c r="BM666" s="135" t="n"/>
      <c r="BN666" s="135" t="n"/>
      <c r="BO666" s="135" t="n"/>
      <c r="BP666" s="135" t="n"/>
      <c r="BQ666" s="135" t="n"/>
      <c r="BR666" s="135" t="n"/>
      <c r="BS666" s="135" t="n"/>
      <c r="BT666" s="135" t="n"/>
      <c r="BU666" s="135" t="n"/>
      <c r="BV666" s="135" t="n"/>
      <c r="BW666" s="135" t="n"/>
      <c r="BX666" s="135" t="n"/>
      <c r="BY666" s="135" t="n"/>
      <c r="BZ666" s="135" t="n"/>
      <c r="CA666" s="135" t="n"/>
      <c r="CB666" s="135" t="n"/>
      <c r="CC666" s="135" t="n"/>
      <c r="CD666" s="135" t="n"/>
      <c r="CE666" s="135" t="n"/>
      <c r="CF666" s="135" t="n"/>
      <c r="CG666" s="135" t="n"/>
      <c r="CH666" s="135" t="n"/>
      <c r="CI666" s="135" t="n"/>
      <c r="CJ666" s="135" t="n"/>
      <c r="CK666" s="135" t="n"/>
      <c r="CL666" s="135" t="n"/>
      <c r="CM666" s="135" t="n"/>
      <c r="CN666" s="135" t="n"/>
      <c r="CO666" s="135" t="n"/>
      <c r="CP666" s="135" t="n"/>
      <c r="CQ666" s="135" t="n"/>
      <c r="CR666" s="135" t="n"/>
      <c r="CU666" s="36" t="n"/>
      <c r="CV666" s="36" t="n"/>
      <c r="CW666" s="36" t="n"/>
      <c r="CX666" s="36" t="n"/>
      <c r="CY666" s="36" t="n"/>
      <c r="CZ666" s="36" t="n"/>
      <c r="DA666" s="36" t="n"/>
      <c r="DB666" s="36" t="n"/>
      <c r="DC666" s="36" t="n"/>
      <c r="DD666" s="36" t="n"/>
      <c r="DE666" s="36" t="n"/>
      <c r="DF666" s="36" t="n"/>
      <c r="DG666" s="36" t="n"/>
      <c r="DH666" s="36" t="n"/>
      <c r="DI666" s="36" t="n"/>
      <c r="DJ666" s="36" t="n"/>
      <c r="DK666" s="36" t="n"/>
      <c r="DL666" s="36" t="n"/>
      <c r="DM666" s="36" t="n"/>
      <c r="DN666" s="36" t="n"/>
      <c r="DO666" s="36" t="n"/>
      <c r="DP666" s="36" t="n"/>
      <c r="DQ666" s="36" t="n"/>
      <c r="DR666" s="36" t="n"/>
      <c r="DS666" s="36" t="n"/>
      <c r="DT666" s="36" t="n"/>
      <c r="DU666" s="36" t="n"/>
      <c r="DV666" s="36" t="n"/>
      <c r="DW666" s="36" t="n"/>
      <c r="DX666" s="36" t="n"/>
      <c r="DY666" s="36" t="n"/>
      <c r="DZ666" s="36" t="n"/>
      <c r="EA666" s="36" t="n"/>
      <c r="EB666" s="36" t="n"/>
      <c r="EC666" s="36" t="n"/>
      <c r="ED666" s="36" t="n"/>
      <c r="EE666" s="36" t="n"/>
      <c r="EF666" s="36" t="n"/>
      <c r="EG666" s="36" t="n"/>
      <c r="EH666" s="36" t="n"/>
      <c r="EI666" s="36" t="n"/>
      <c r="EJ666" s="36" t="n"/>
      <c r="EK666" s="36" t="n"/>
      <c r="EL666" s="36" t="n"/>
      <c r="EM666" s="36" t="n"/>
      <c r="EN666" s="36" t="n"/>
    </row>
    <row r="667">
      <c r="A667" s="36" t="n"/>
      <c r="B667" s="36" t="n"/>
      <c r="C667" s="144" t="n"/>
      <c r="D667" s="144" t="n"/>
      <c r="E667" s="135" t="n"/>
      <c r="F667" s="135" t="n"/>
      <c r="G667" s="135" t="n"/>
      <c r="H667" s="135" t="n"/>
      <c r="I667" s="135" t="n"/>
      <c r="J667" s="135" t="n"/>
      <c r="K667" s="135" t="n"/>
      <c r="L667" s="135" t="n"/>
      <c r="M667" s="135" t="n"/>
      <c r="N667" s="135" t="n"/>
      <c r="O667" s="135" t="n"/>
      <c r="P667" s="135" t="n"/>
      <c r="Q667" s="135" t="n"/>
      <c r="R667" s="135" t="n"/>
      <c r="S667" s="135" t="n"/>
      <c r="T667" s="135" t="n"/>
      <c r="U667" s="135" t="n"/>
      <c r="V667" s="135" t="n"/>
      <c r="W667" s="135" t="n"/>
      <c r="X667" s="135" t="n"/>
      <c r="Y667" s="135" t="n"/>
      <c r="Z667" s="135" t="n"/>
      <c r="AA667" s="135" t="n"/>
      <c r="AB667" s="135" t="n"/>
      <c r="AC667" s="135" t="n"/>
      <c r="AD667" s="135" t="n"/>
      <c r="AE667" s="135" t="n"/>
      <c r="AF667" s="135" t="n"/>
      <c r="AG667" s="135" t="n"/>
      <c r="AH667" s="135" t="n"/>
      <c r="AI667" s="135" t="n"/>
      <c r="AJ667" s="135" t="n"/>
      <c r="AK667" s="135" t="n"/>
      <c r="AL667" s="135" t="n"/>
      <c r="AM667" s="135" t="n"/>
      <c r="AN667" s="135" t="n"/>
      <c r="AO667" s="135" t="n"/>
      <c r="AP667" s="135" t="n"/>
      <c r="AQ667" s="135" t="n"/>
      <c r="AR667" s="135" t="n"/>
      <c r="AS667" s="135" t="n"/>
      <c r="AT667" s="135" t="n"/>
      <c r="AU667" s="135" t="n"/>
      <c r="AV667" s="135" t="n"/>
      <c r="AW667" s="135" t="n"/>
      <c r="AX667" s="135" t="n"/>
      <c r="AY667" s="135" t="n"/>
      <c r="AZ667" s="135" t="n"/>
      <c r="BA667" s="135" t="n"/>
      <c r="BB667" s="135" t="n"/>
      <c r="BC667" s="135" t="n"/>
      <c r="BD667" s="135" t="n"/>
      <c r="BE667" s="135" t="n"/>
      <c r="BF667" s="135" t="n"/>
      <c r="BG667" s="135" t="n"/>
      <c r="BH667" s="135" t="n"/>
      <c r="BI667" s="135" t="n"/>
      <c r="BJ667" s="135" t="n"/>
      <c r="BK667" s="135" t="n"/>
      <c r="BL667" s="135" t="n"/>
      <c r="BM667" s="135" t="n"/>
      <c r="BN667" s="135" t="n"/>
      <c r="BO667" s="135" t="n"/>
      <c r="BP667" s="135" t="n"/>
      <c r="BQ667" s="135" t="n"/>
      <c r="BR667" s="135" t="n"/>
      <c r="BS667" s="135" t="n"/>
      <c r="BT667" s="135" t="n"/>
      <c r="BU667" s="135" t="n"/>
      <c r="BV667" s="135" t="n"/>
      <c r="BW667" s="135" t="n"/>
      <c r="BX667" s="135" t="n"/>
      <c r="BY667" s="135" t="n"/>
      <c r="BZ667" s="135" t="n"/>
      <c r="CA667" s="135" t="n"/>
      <c r="CB667" s="135" t="n"/>
      <c r="CC667" s="135" t="n"/>
      <c r="CD667" s="135" t="n"/>
      <c r="CE667" s="135" t="n"/>
      <c r="CF667" s="135" t="n"/>
      <c r="CG667" s="135" t="n"/>
      <c r="CH667" s="135" t="n"/>
      <c r="CI667" s="135" t="n"/>
      <c r="CJ667" s="135" t="n"/>
      <c r="CK667" s="135" t="n"/>
      <c r="CL667" s="135" t="n"/>
      <c r="CM667" s="135" t="n"/>
      <c r="CN667" s="135" t="n"/>
      <c r="CO667" s="135" t="n"/>
      <c r="CP667" s="135" t="n"/>
      <c r="CQ667" s="135" t="n"/>
      <c r="CR667" s="135" t="n"/>
      <c r="CU667" s="36" t="n"/>
      <c r="CV667" s="36" t="n"/>
      <c r="CW667" s="36" t="n"/>
      <c r="CX667" s="36" t="n"/>
      <c r="CY667" s="36" t="n"/>
      <c r="CZ667" s="36" t="n"/>
      <c r="DA667" s="36" t="n"/>
      <c r="DB667" s="36" t="n"/>
      <c r="DC667" s="36" t="n"/>
      <c r="DD667" s="36" t="n"/>
      <c r="DE667" s="36" t="n"/>
      <c r="DF667" s="36" t="n"/>
      <c r="DG667" s="36" t="n"/>
      <c r="DH667" s="36" t="n"/>
      <c r="DI667" s="36" t="n"/>
      <c r="DJ667" s="36" t="n"/>
      <c r="DK667" s="36" t="n"/>
      <c r="DL667" s="36" t="n"/>
      <c r="DM667" s="36" t="n"/>
      <c r="DN667" s="36" t="n"/>
      <c r="DO667" s="36" t="n"/>
      <c r="DP667" s="36" t="n"/>
      <c r="DQ667" s="36" t="n"/>
      <c r="DR667" s="36" t="n"/>
      <c r="DS667" s="36" t="n"/>
      <c r="DT667" s="36" t="n"/>
      <c r="DU667" s="36" t="n"/>
      <c r="DV667" s="36" t="n"/>
      <c r="DW667" s="36" t="n"/>
      <c r="DX667" s="36" t="n"/>
      <c r="DY667" s="36" t="n"/>
      <c r="DZ667" s="36" t="n"/>
      <c r="EA667" s="36" t="n"/>
      <c r="EB667" s="36" t="n"/>
      <c r="EC667" s="36" t="n"/>
      <c r="ED667" s="36" t="n"/>
      <c r="EE667" s="36" t="n"/>
      <c r="EF667" s="36" t="n"/>
      <c r="EG667" s="36" t="n"/>
      <c r="EH667" s="36" t="n"/>
      <c r="EI667" s="36" t="n"/>
      <c r="EJ667" s="36" t="n"/>
      <c r="EK667" s="36" t="n"/>
      <c r="EL667" s="36" t="n"/>
      <c r="EM667" s="36" t="n"/>
      <c r="EN667" s="36" t="n"/>
    </row>
    <row r="668">
      <c r="A668" s="36" t="n"/>
      <c r="B668" s="36" t="n"/>
      <c r="C668" s="144" t="n"/>
      <c r="D668" s="144" t="n"/>
      <c r="E668" s="135" t="n"/>
      <c r="F668" s="135" t="n"/>
      <c r="G668" s="135" t="n"/>
      <c r="H668" s="135" t="n"/>
      <c r="I668" s="135" t="n"/>
      <c r="J668" s="135" t="n"/>
      <c r="K668" s="135" t="n"/>
      <c r="L668" s="135" t="n"/>
      <c r="M668" s="135" t="n"/>
      <c r="N668" s="135" t="n"/>
      <c r="O668" s="135" t="n"/>
      <c r="P668" s="135" t="n"/>
      <c r="Q668" s="135" t="n"/>
      <c r="R668" s="135" t="n"/>
      <c r="S668" s="135" t="n"/>
      <c r="T668" s="135" t="n"/>
      <c r="U668" s="135" t="n"/>
      <c r="V668" s="135" t="n"/>
      <c r="W668" s="135" t="n"/>
      <c r="X668" s="135" t="n"/>
      <c r="Y668" s="135" t="n"/>
      <c r="Z668" s="135" t="n"/>
      <c r="AA668" s="135" t="n"/>
      <c r="AB668" s="135" t="n"/>
      <c r="AC668" s="135" t="n"/>
      <c r="AD668" s="135" t="n"/>
      <c r="AE668" s="135" t="n"/>
      <c r="AF668" s="135" t="n"/>
      <c r="AG668" s="135" t="n"/>
      <c r="AH668" s="135" t="n"/>
      <c r="AI668" s="135" t="n"/>
      <c r="AJ668" s="135" t="n"/>
      <c r="AK668" s="135" t="n"/>
      <c r="AL668" s="135" t="n"/>
      <c r="AM668" s="135" t="n"/>
      <c r="AN668" s="135" t="n"/>
      <c r="AO668" s="135" t="n"/>
      <c r="AP668" s="135" t="n"/>
      <c r="AQ668" s="135" t="n"/>
      <c r="AR668" s="135" t="n"/>
      <c r="AS668" s="135" t="n"/>
      <c r="AT668" s="135" t="n"/>
      <c r="AU668" s="135" t="n"/>
      <c r="AV668" s="135" t="n"/>
      <c r="AW668" s="135" t="n"/>
      <c r="AX668" s="135" t="n"/>
      <c r="AY668" s="135" t="n"/>
      <c r="AZ668" s="135" t="n"/>
      <c r="BA668" s="135" t="n"/>
      <c r="BB668" s="135" t="n"/>
      <c r="BC668" s="135" t="n"/>
      <c r="BD668" s="135" t="n"/>
      <c r="BE668" s="135" t="n"/>
      <c r="BF668" s="135" t="n"/>
      <c r="BG668" s="135" t="n"/>
      <c r="BH668" s="135" t="n"/>
      <c r="BI668" s="135" t="n"/>
      <c r="BJ668" s="135" t="n"/>
      <c r="BK668" s="135" t="n"/>
      <c r="BL668" s="135" t="n"/>
      <c r="BM668" s="135" t="n"/>
      <c r="BN668" s="135" t="n"/>
      <c r="BO668" s="135" t="n"/>
      <c r="BP668" s="135" t="n"/>
      <c r="BQ668" s="135" t="n"/>
      <c r="BR668" s="135" t="n"/>
      <c r="BS668" s="135" t="n"/>
      <c r="BT668" s="135" t="n"/>
      <c r="BU668" s="135" t="n"/>
      <c r="BV668" s="135" t="n"/>
      <c r="BW668" s="135" t="n"/>
      <c r="BX668" s="135" t="n"/>
      <c r="BY668" s="135" t="n"/>
      <c r="BZ668" s="135" t="n"/>
      <c r="CA668" s="135" t="n"/>
      <c r="CB668" s="135" t="n"/>
      <c r="CC668" s="135" t="n"/>
      <c r="CD668" s="135" t="n"/>
      <c r="CE668" s="135" t="n"/>
      <c r="CF668" s="135" t="n"/>
      <c r="CG668" s="135" t="n"/>
      <c r="CH668" s="135" t="n"/>
      <c r="CI668" s="135" t="n"/>
      <c r="CJ668" s="135" t="n"/>
      <c r="CK668" s="135" t="n"/>
      <c r="CL668" s="135" t="n"/>
      <c r="CM668" s="135" t="n"/>
      <c r="CN668" s="135" t="n"/>
      <c r="CO668" s="135" t="n"/>
      <c r="CP668" s="135" t="n"/>
      <c r="CQ668" s="135" t="n"/>
      <c r="CR668" s="135" t="n"/>
      <c r="CU668" s="36" t="n"/>
      <c r="CV668" s="36" t="n"/>
      <c r="CW668" s="36" t="n"/>
      <c r="CX668" s="36" t="n"/>
      <c r="CY668" s="36" t="n"/>
      <c r="CZ668" s="36" t="n"/>
      <c r="DA668" s="36" t="n"/>
      <c r="DB668" s="36" t="n"/>
      <c r="DC668" s="36" t="n"/>
      <c r="DD668" s="36" t="n"/>
      <c r="DE668" s="36" t="n"/>
      <c r="DF668" s="36" t="n"/>
      <c r="DG668" s="36" t="n"/>
      <c r="DH668" s="36" t="n"/>
      <c r="DI668" s="36" t="n"/>
      <c r="DJ668" s="36" t="n"/>
      <c r="DK668" s="36" t="n"/>
      <c r="DL668" s="36" t="n"/>
      <c r="DM668" s="36" t="n"/>
      <c r="DN668" s="36" t="n"/>
      <c r="DO668" s="36" t="n"/>
      <c r="DP668" s="36" t="n"/>
      <c r="DQ668" s="36" t="n"/>
      <c r="DR668" s="36" t="n"/>
      <c r="DS668" s="36" t="n"/>
      <c r="DT668" s="36" t="n"/>
      <c r="DU668" s="36" t="n"/>
      <c r="DV668" s="36" t="n"/>
      <c r="DW668" s="36" t="n"/>
      <c r="DX668" s="36" t="n"/>
      <c r="DY668" s="36" t="n"/>
      <c r="DZ668" s="36" t="n"/>
      <c r="EA668" s="36" t="n"/>
      <c r="EB668" s="36" t="n"/>
      <c r="EC668" s="36" t="n"/>
      <c r="ED668" s="36" t="n"/>
      <c r="EE668" s="36" t="n"/>
      <c r="EF668" s="36" t="n"/>
      <c r="EG668" s="36" t="n"/>
      <c r="EH668" s="36" t="n"/>
      <c r="EI668" s="36" t="n"/>
      <c r="EJ668" s="36" t="n"/>
      <c r="EK668" s="36" t="n"/>
      <c r="EL668" s="36" t="n"/>
      <c r="EM668" s="36" t="n"/>
      <c r="EN668" s="36" t="n"/>
    </row>
    <row r="669">
      <c r="A669" s="36" t="n"/>
      <c r="B669" s="36" t="n"/>
      <c r="C669" s="144" t="n"/>
      <c r="D669" s="144" t="n"/>
      <c r="E669" s="135" t="n"/>
      <c r="F669" s="135" t="n"/>
      <c r="G669" s="135" t="n"/>
      <c r="H669" s="135" t="n"/>
      <c r="I669" s="135" t="n"/>
      <c r="J669" s="135" t="n"/>
      <c r="K669" s="135" t="n"/>
      <c r="L669" s="135" t="n"/>
      <c r="M669" s="135" t="n"/>
      <c r="N669" s="135" t="n"/>
      <c r="O669" s="135" t="n"/>
      <c r="P669" s="135" t="n"/>
      <c r="Q669" s="135" t="n"/>
      <c r="R669" s="135" t="n"/>
      <c r="S669" s="135" t="n"/>
      <c r="T669" s="135" t="n"/>
      <c r="U669" s="135" t="n"/>
      <c r="V669" s="135" t="n"/>
      <c r="W669" s="135" t="n"/>
      <c r="X669" s="135" t="n"/>
      <c r="Y669" s="135" t="n"/>
      <c r="Z669" s="135" t="n"/>
      <c r="AA669" s="135" t="n"/>
      <c r="AB669" s="135" t="n"/>
      <c r="AC669" s="135" t="n"/>
      <c r="AD669" s="135" t="n"/>
      <c r="AE669" s="135" t="n"/>
      <c r="AF669" s="135" t="n"/>
      <c r="AG669" s="135" t="n"/>
      <c r="AH669" s="135" t="n"/>
      <c r="AI669" s="135" t="n"/>
      <c r="AJ669" s="135" t="n"/>
      <c r="AK669" s="135" t="n"/>
      <c r="AL669" s="135" t="n"/>
      <c r="AM669" s="135" t="n"/>
      <c r="AN669" s="135" t="n"/>
      <c r="AO669" s="135" t="n"/>
      <c r="AP669" s="135" t="n"/>
      <c r="AQ669" s="135" t="n"/>
      <c r="AR669" s="135" t="n"/>
      <c r="AS669" s="135" t="n"/>
      <c r="AT669" s="135" t="n"/>
      <c r="AU669" s="135" t="n"/>
      <c r="AV669" s="135" t="n"/>
      <c r="AW669" s="135" t="n"/>
      <c r="AX669" s="135" t="n"/>
      <c r="AY669" s="135" t="n"/>
      <c r="AZ669" s="135" t="n"/>
      <c r="BA669" s="135" t="n"/>
      <c r="BB669" s="135" t="n"/>
      <c r="BC669" s="135" t="n"/>
      <c r="BD669" s="135" t="n"/>
      <c r="BE669" s="135" t="n"/>
      <c r="BF669" s="135" t="n"/>
      <c r="BG669" s="135" t="n"/>
      <c r="BH669" s="135" t="n"/>
      <c r="BI669" s="135" t="n"/>
      <c r="BJ669" s="135" t="n"/>
      <c r="BK669" s="135" t="n"/>
      <c r="BL669" s="135" t="n"/>
      <c r="BM669" s="135" t="n"/>
      <c r="BN669" s="135" t="n"/>
      <c r="BO669" s="135" t="n"/>
      <c r="BP669" s="135" t="n"/>
      <c r="BQ669" s="135" t="n"/>
      <c r="BR669" s="135" t="n"/>
      <c r="BS669" s="135" t="n"/>
      <c r="BT669" s="135" t="n"/>
      <c r="BU669" s="135" t="n"/>
      <c r="BV669" s="135" t="n"/>
      <c r="BW669" s="135" t="n"/>
      <c r="BX669" s="135" t="n"/>
      <c r="BY669" s="135" t="n"/>
      <c r="BZ669" s="135" t="n"/>
      <c r="CA669" s="135" t="n"/>
      <c r="CB669" s="135" t="n"/>
      <c r="CC669" s="135" t="n"/>
      <c r="CD669" s="135" t="n"/>
      <c r="CE669" s="135" t="n"/>
      <c r="CF669" s="135" t="n"/>
      <c r="CG669" s="135" t="n"/>
      <c r="CH669" s="135" t="n"/>
      <c r="CI669" s="135" t="n"/>
      <c r="CJ669" s="135" t="n"/>
      <c r="CK669" s="135" t="n"/>
      <c r="CL669" s="135" t="n"/>
      <c r="CM669" s="135" t="n"/>
      <c r="CN669" s="135" t="n"/>
      <c r="CO669" s="135" t="n"/>
      <c r="CP669" s="135" t="n"/>
      <c r="CQ669" s="135" t="n"/>
      <c r="CR669" s="135" t="n"/>
      <c r="CU669" s="36" t="n"/>
      <c r="CV669" s="36" t="n"/>
      <c r="CW669" s="36" t="n"/>
      <c r="CX669" s="36" t="n"/>
      <c r="CY669" s="36" t="n"/>
      <c r="CZ669" s="36" t="n"/>
      <c r="DA669" s="36" t="n"/>
      <c r="DB669" s="36" t="n"/>
      <c r="DC669" s="36" t="n"/>
      <c r="DD669" s="36" t="n"/>
      <c r="DE669" s="36" t="n"/>
      <c r="DF669" s="36" t="n"/>
      <c r="DG669" s="36" t="n"/>
      <c r="DH669" s="36" t="n"/>
      <c r="DI669" s="36" t="n"/>
      <c r="DJ669" s="36" t="n"/>
      <c r="DK669" s="36" t="n"/>
      <c r="DL669" s="36" t="n"/>
      <c r="DM669" s="36" t="n"/>
      <c r="DN669" s="36" t="n"/>
      <c r="DO669" s="36" t="n"/>
      <c r="DP669" s="36" t="n"/>
      <c r="DQ669" s="36" t="n"/>
      <c r="DR669" s="36" t="n"/>
      <c r="DS669" s="36" t="n"/>
      <c r="DT669" s="36" t="n"/>
      <c r="DU669" s="36" t="n"/>
      <c r="DV669" s="36" t="n"/>
      <c r="DW669" s="36" t="n"/>
      <c r="DX669" s="36" t="n"/>
      <c r="DY669" s="36" t="n"/>
      <c r="DZ669" s="36" t="n"/>
      <c r="EA669" s="36" t="n"/>
      <c r="EB669" s="36" t="n"/>
      <c r="EC669" s="36" t="n"/>
      <c r="ED669" s="36" t="n"/>
      <c r="EE669" s="36" t="n"/>
      <c r="EF669" s="36" t="n"/>
      <c r="EG669" s="36" t="n"/>
      <c r="EH669" s="36" t="n"/>
      <c r="EI669" s="36" t="n"/>
      <c r="EJ669" s="36" t="n"/>
      <c r="EK669" s="36" t="n"/>
      <c r="EL669" s="36" t="n"/>
      <c r="EM669" s="36" t="n"/>
      <c r="EN669" s="36" t="n"/>
    </row>
    <row r="670">
      <c r="A670" s="36" t="n"/>
      <c r="B670" s="36" t="n"/>
      <c r="C670" s="144" t="n"/>
      <c r="D670" s="144" t="n"/>
      <c r="E670" s="135" t="n"/>
      <c r="F670" s="135" t="n"/>
      <c r="G670" s="135" t="n"/>
      <c r="H670" s="135" t="n"/>
      <c r="I670" s="135" t="n"/>
      <c r="J670" s="135" t="n"/>
      <c r="K670" s="135" t="n"/>
      <c r="L670" s="135" t="n"/>
      <c r="M670" s="135" t="n"/>
      <c r="N670" s="135" t="n"/>
      <c r="O670" s="135" t="n"/>
      <c r="P670" s="135" t="n"/>
      <c r="Q670" s="135" t="n"/>
      <c r="R670" s="135" t="n"/>
      <c r="S670" s="135" t="n"/>
      <c r="T670" s="135" t="n"/>
      <c r="U670" s="135" t="n"/>
      <c r="V670" s="135" t="n"/>
      <c r="W670" s="135" t="n"/>
      <c r="X670" s="135" t="n"/>
      <c r="Y670" s="135" t="n"/>
      <c r="Z670" s="135" t="n"/>
      <c r="AA670" s="135" t="n"/>
      <c r="AB670" s="135" t="n"/>
      <c r="AC670" s="135" t="n"/>
      <c r="AD670" s="135" t="n"/>
      <c r="AE670" s="135" t="n"/>
      <c r="AF670" s="135" t="n"/>
      <c r="AG670" s="135" t="n"/>
      <c r="AH670" s="135" t="n"/>
      <c r="AI670" s="135" t="n"/>
      <c r="AJ670" s="135" t="n"/>
      <c r="AK670" s="135" t="n"/>
      <c r="AL670" s="135" t="n"/>
      <c r="AM670" s="135" t="n"/>
      <c r="AN670" s="135" t="n"/>
      <c r="AO670" s="135" t="n"/>
      <c r="AP670" s="135" t="n"/>
      <c r="AQ670" s="135" t="n"/>
      <c r="AR670" s="135" t="n"/>
      <c r="AS670" s="135" t="n"/>
      <c r="AT670" s="135" t="n"/>
      <c r="AU670" s="135" t="n"/>
      <c r="AV670" s="135" t="n"/>
      <c r="AW670" s="135" t="n"/>
      <c r="AX670" s="135" t="n"/>
      <c r="AY670" s="135" t="n"/>
      <c r="AZ670" s="135" t="n"/>
      <c r="BA670" s="135" t="n"/>
      <c r="BB670" s="135" t="n"/>
      <c r="BC670" s="135" t="n"/>
      <c r="BD670" s="135" t="n"/>
      <c r="BE670" s="135" t="n"/>
      <c r="BF670" s="135" t="n"/>
      <c r="BG670" s="135" t="n"/>
      <c r="BH670" s="135" t="n"/>
      <c r="BI670" s="135" t="n"/>
      <c r="BJ670" s="135" t="n"/>
      <c r="BK670" s="135" t="n"/>
      <c r="BL670" s="135" t="n"/>
      <c r="BM670" s="135" t="n"/>
      <c r="BN670" s="135" t="n"/>
      <c r="BO670" s="135" t="n"/>
      <c r="BP670" s="135" t="n"/>
      <c r="BQ670" s="135" t="n"/>
      <c r="BR670" s="135" t="n"/>
      <c r="BS670" s="135" t="n"/>
      <c r="BT670" s="135" t="n"/>
      <c r="BU670" s="135" t="n"/>
      <c r="BV670" s="135" t="n"/>
      <c r="BW670" s="135" t="n"/>
      <c r="BX670" s="135" t="n"/>
      <c r="BY670" s="135" t="n"/>
      <c r="BZ670" s="135" t="n"/>
      <c r="CA670" s="135" t="n"/>
      <c r="CB670" s="135" t="n"/>
      <c r="CC670" s="135" t="n"/>
      <c r="CD670" s="135" t="n"/>
      <c r="CE670" s="135" t="n"/>
      <c r="CF670" s="135" t="n"/>
      <c r="CG670" s="135" t="n"/>
      <c r="CH670" s="135" t="n"/>
      <c r="CI670" s="135" t="n"/>
      <c r="CJ670" s="135" t="n"/>
      <c r="CK670" s="135" t="n"/>
      <c r="CL670" s="135" t="n"/>
      <c r="CM670" s="135" t="n"/>
      <c r="CN670" s="135" t="n"/>
      <c r="CO670" s="135" t="n"/>
      <c r="CP670" s="135" t="n"/>
      <c r="CQ670" s="135" t="n"/>
      <c r="CR670" s="135" t="n"/>
      <c r="CU670" s="36" t="n"/>
      <c r="CV670" s="36" t="n"/>
      <c r="CW670" s="36" t="n"/>
      <c r="CX670" s="36" t="n"/>
      <c r="CY670" s="36" t="n"/>
      <c r="CZ670" s="36" t="n"/>
      <c r="DA670" s="36" t="n"/>
      <c r="DB670" s="36" t="n"/>
      <c r="DC670" s="36" t="n"/>
      <c r="DD670" s="36" t="n"/>
      <c r="DE670" s="36" t="n"/>
      <c r="DF670" s="36" t="n"/>
      <c r="DG670" s="36" t="n"/>
      <c r="DH670" s="36" t="n"/>
      <c r="DI670" s="36" t="n"/>
      <c r="DJ670" s="36" t="n"/>
      <c r="DK670" s="36" t="n"/>
      <c r="DL670" s="36" t="n"/>
      <c r="DM670" s="36" t="n"/>
      <c r="DN670" s="36" t="n"/>
      <c r="DO670" s="36" t="n"/>
      <c r="DP670" s="36" t="n"/>
      <c r="DQ670" s="36" t="n"/>
      <c r="DR670" s="36" t="n"/>
      <c r="DS670" s="36" t="n"/>
      <c r="DT670" s="36" t="n"/>
      <c r="DU670" s="36" t="n"/>
      <c r="DV670" s="36" t="n"/>
      <c r="DW670" s="36" t="n"/>
      <c r="DX670" s="36" t="n"/>
      <c r="DY670" s="36" t="n"/>
      <c r="DZ670" s="36" t="n"/>
      <c r="EA670" s="36" t="n"/>
      <c r="EB670" s="36" t="n"/>
      <c r="EC670" s="36" t="n"/>
      <c r="ED670" s="36" t="n"/>
      <c r="EE670" s="36" t="n"/>
      <c r="EF670" s="36" t="n"/>
      <c r="EG670" s="36" t="n"/>
      <c r="EH670" s="36" t="n"/>
      <c r="EI670" s="36" t="n"/>
      <c r="EJ670" s="36" t="n"/>
      <c r="EK670" s="36" t="n"/>
      <c r="EL670" s="36" t="n"/>
      <c r="EM670" s="36" t="n"/>
      <c r="EN670" s="36" t="n"/>
    </row>
    <row r="671">
      <c r="A671" s="36" t="n"/>
      <c r="B671" s="36" t="n"/>
      <c r="C671" s="144" t="n"/>
      <c r="D671" s="144" t="n"/>
      <c r="E671" s="135" t="n"/>
      <c r="F671" s="135" t="n"/>
      <c r="G671" s="135" t="n"/>
      <c r="H671" s="135" t="n"/>
      <c r="I671" s="135" t="n"/>
      <c r="J671" s="135" t="n"/>
      <c r="K671" s="135" t="n"/>
      <c r="L671" s="135" t="n"/>
      <c r="M671" s="135" t="n"/>
      <c r="N671" s="135" t="n"/>
      <c r="O671" s="135" t="n"/>
      <c r="P671" s="135" t="n"/>
      <c r="Q671" s="135" t="n"/>
      <c r="R671" s="135" t="n"/>
      <c r="S671" s="135" t="n"/>
      <c r="T671" s="135" t="n"/>
      <c r="U671" s="135" t="n"/>
      <c r="V671" s="135" t="n"/>
      <c r="W671" s="135" t="n"/>
      <c r="X671" s="135" t="n"/>
      <c r="Y671" s="135" t="n"/>
      <c r="Z671" s="135" t="n"/>
      <c r="AA671" s="135" t="n"/>
      <c r="AB671" s="135" t="n"/>
      <c r="AC671" s="135" t="n"/>
      <c r="AD671" s="135" t="n"/>
      <c r="AE671" s="135" t="n"/>
      <c r="AF671" s="135" t="n"/>
      <c r="AG671" s="135" t="n"/>
      <c r="AH671" s="135" t="n"/>
      <c r="AI671" s="135" t="n"/>
      <c r="AJ671" s="135" t="n"/>
      <c r="AK671" s="135" t="n"/>
      <c r="AL671" s="135" t="n"/>
      <c r="AM671" s="135" t="n"/>
      <c r="AN671" s="135" t="n"/>
      <c r="AO671" s="135" t="n"/>
      <c r="AP671" s="135" t="n"/>
      <c r="AQ671" s="135" t="n"/>
      <c r="AR671" s="135" t="n"/>
      <c r="AS671" s="135" t="n"/>
      <c r="AT671" s="135" t="n"/>
      <c r="AU671" s="135" t="n"/>
      <c r="AV671" s="135" t="n"/>
      <c r="AW671" s="135" t="n"/>
      <c r="AX671" s="135" t="n"/>
      <c r="AY671" s="135" t="n"/>
      <c r="AZ671" s="135" t="n"/>
      <c r="BA671" s="135" t="n"/>
      <c r="BB671" s="135" t="n"/>
      <c r="BC671" s="135" t="n"/>
      <c r="BD671" s="135" t="n"/>
      <c r="BE671" s="135" t="n"/>
      <c r="BF671" s="135" t="n"/>
      <c r="BG671" s="135" t="n"/>
      <c r="BH671" s="135" t="n"/>
      <c r="BI671" s="135" t="n"/>
      <c r="BJ671" s="135" t="n"/>
      <c r="BK671" s="135" t="n"/>
      <c r="BL671" s="135" t="n"/>
      <c r="BM671" s="135" t="n"/>
      <c r="BN671" s="135" t="n"/>
      <c r="BO671" s="135" t="n"/>
      <c r="BP671" s="135" t="n"/>
      <c r="BQ671" s="135" t="n"/>
      <c r="BR671" s="135" t="n"/>
      <c r="BS671" s="135" t="n"/>
      <c r="BT671" s="135" t="n"/>
      <c r="BU671" s="135" t="n"/>
      <c r="BV671" s="135" t="n"/>
      <c r="BW671" s="135" t="n"/>
      <c r="BX671" s="135" t="n"/>
      <c r="BY671" s="135" t="n"/>
      <c r="BZ671" s="135" t="n"/>
      <c r="CA671" s="135" t="n"/>
      <c r="CB671" s="135" t="n"/>
      <c r="CC671" s="135" t="n"/>
      <c r="CD671" s="135" t="n"/>
      <c r="CE671" s="135" t="n"/>
      <c r="CF671" s="135" t="n"/>
      <c r="CG671" s="135" t="n"/>
      <c r="CH671" s="135" t="n"/>
      <c r="CI671" s="135" t="n"/>
      <c r="CJ671" s="135" t="n"/>
      <c r="CK671" s="135" t="n"/>
      <c r="CL671" s="135" t="n"/>
      <c r="CM671" s="135" t="n"/>
      <c r="CN671" s="135" t="n"/>
      <c r="CO671" s="135" t="n"/>
      <c r="CP671" s="135" t="n"/>
      <c r="CQ671" s="135" t="n"/>
      <c r="CR671" s="135" t="n"/>
      <c r="CU671" s="36" t="n"/>
      <c r="CV671" s="36" t="n"/>
      <c r="CW671" s="36" t="n"/>
      <c r="CX671" s="36" t="n"/>
      <c r="CY671" s="36" t="n"/>
      <c r="CZ671" s="36" t="n"/>
      <c r="DA671" s="36" t="n"/>
      <c r="DB671" s="36" t="n"/>
      <c r="DC671" s="36" t="n"/>
      <c r="DD671" s="36" t="n"/>
      <c r="DE671" s="36" t="n"/>
      <c r="DF671" s="36" t="n"/>
      <c r="DG671" s="36" t="n"/>
      <c r="DH671" s="36" t="n"/>
      <c r="DI671" s="36" t="n"/>
      <c r="DJ671" s="36" t="n"/>
      <c r="DK671" s="36" t="n"/>
      <c r="DL671" s="36" t="n"/>
      <c r="DM671" s="36" t="n"/>
      <c r="DN671" s="36" t="n"/>
      <c r="DO671" s="36" t="n"/>
      <c r="DP671" s="36" t="n"/>
      <c r="DQ671" s="36" t="n"/>
      <c r="DR671" s="36" t="n"/>
      <c r="DS671" s="36" t="n"/>
      <c r="DT671" s="36" t="n"/>
      <c r="DU671" s="36" t="n"/>
      <c r="DV671" s="36" t="n"/>
      <c r="DW671" s="36" t="n"/>
      <c r="DX671" s="36" t="n"/>
      <c r="DY671" s="36" t="n"/>
      <c r="DZ671" s="36" t="n"/>
      <c r="EA671" s="36" t="n"/>
      <c r="EB671" s="36" t="n"/>
      <c r="EC671" s="36" t="n"/>
      <c r="ED671" s="36" t="n"/>
      <c r="EE671" s="36" t="n"/>
      <c r="EF671" s="36" t="n"/>
      <c r="EG671" s="36" t="n"/>
      <c r="EH671" s="36" t="n"/>
      <c r="EI671" s="36" t="n"/>
      <c r="EJ671" s="36" t="n"/>
      <c r="EK671" s="36" t="n"/>
      <c r="EL671" s="36" t="n"/>
      <c r="EM671" s="36" t="n"/>
      <c r="EN671" s="36" t="n"/>
    </row>
    <row r="672">
      <c r="A672" s="36" t="n"/>
      <c r="B672" s="36" t="n"/>
      <c r="C672" s="144" t="n"/>
      <c r="D672" s="144" t="n"/>
      <c r="E672" s="135" t="n"/>
      <c r="F672" s="135" t="n"/>
      <c r="G672" s="135" t="n"/>
      <c r="H672" s="135" t="n"/>
      <c r="I672" s="135" t="n"/>
      <c r="J672" s="135" t="n"/>
      <c r="K672" s="135" t="n"/>
      <c r="L672" s="135" t="n"/>
      <c r="M672" s="135" t="n"/>
      <c r="N672" s="135" t="n"/>
      <c r="O672" s="135" t="n"/>
      <c r="P672" s="135" t="n"/>
      <c r="Q672" s="135" t="n"/>
      <c r="R672" s="135" t="n"/>
      <c r="S672" s="135" t="n"/>
      <c r="T672" s="135" t="n"/>
      <c r="U672" s="135" t="n"/>
      <c r="V672" s="135" t="n"/>
      <c r="W672" s="135" t="n"/>
      <c r="X672" s="135" t="n"/>
      <c r="Y672" s="135" t="n"/>
      <c r="Z672" s="135" t="n"/>
      <c r="AA672" s="135" t="n"/>
      <c r="AB672" s="135" t="n"/>
      <c r="AC672" s="135" t="n"/>
      <c r="AD672" s="135" t="n"/>
      <c r="AE672" s="135" t="n"/>
      <c r="AF672" s="135" t="n"/>
      <c r="AG672" s="135" t="n"/>
      <c r="AH672" s="135" t="n"/>
      <c r="AI672" s="135" t="n"/>
      <c r="AJ672" s="135" t="n"/>
      <c r="AK672" s="135" t="n"/>
      <c r="AL672" s="135" t="n"/>
      <c r="AM672" s="135" t="n"/>
      <c r="AN672" s="135" t="n"/>
      <c r="AO672" s="135" t="n"/>
      <c r="AP672" s="135" t="n"/>
      <c r="AQ672" s="135" t="n"/>
      <c r="AR672" s="135" t="n"/>
      <c r="AS672" s="135" t="n"/>
      <c r="AT672" s="135" t="n"/>
      <c r="AU672" s="135" t="n"/>
      <c r="AV672" s="135" t="n"/>
      <c r="AW672" s="135" t="n"/>
      <c r="AX672" s="135" t="n"/>
      <c r="AY672" s="135" t="n"/>
      <c r="AZ672" s="135" t="n"/>
      <c r="BA672" s="135" t="n"/>
      <c r="BB672" s="135" t="n"/>
      <c r="BC672" s="135" t="n"/>
      <c r="BD672" s="135" t="n"/>
      <c r="BE672" s="135" t="n"/>
      <c r="BF672" s="135" t="n"/>
      <c r="BG672" s="135" t="n"/>
      <c r="BH672" s="135" t="n"/>
      <c r="BI672" s="135" t="n"/>
      <c r="BJ672" s="135" t="n"/>
      <c r="BK672" s="135" t="n"/>
      <c r="BL672" s="135" t="n"/>
      <c r="BM672" s="135" t="n"/>
      <c r="BN672" s="135" t="n"/>
      <c r="BO672" s="135" t="n"/>
      <c r="BP672" s="135" t="n"/>
      <c r="BQ672" s="135" t="n"/>
      <c r="BR672" s="135" t="n"/>
      <c r="BS672" s="135" t="n"/>
      <c r="BT672" s="135" t="n"/>
      <c r="BU672" s="135" t="n"/>
      <c r="BV672" s="135" t="n"/>
      <c r="BW672" s="135" t="n"/>
      <c r="BX672" s="135" t="n"/>
      <c r="BY672" s="135" t="n"/>
      <c r="BZ672" s="135" t="n"/>
      <c r="CA672" s="135" t="n"/>
      <c r="CB672" s="135" t="n"/>
      <c r="CC672" s="135" t="n"/>
      <c r="CD672" s="135" t="n"/>
      <c r="CE672" s="135" t="n"/>
      <c r="CF672" s="135" t="n"/>
      <c r="CG672" s="135" t="n"/>
      <c r="CH672" s="135" t="n"/>
      <c r="CI672" s="135" t="n"/>
      <c r="CJ672" s="135" t="n"/>
      <c r="CK672" s="135" t="n"/>
      <c r="CL672" s="135" t="n"/>
      <c r="CM672" s="135" t="n"/>
      <c r="CN672" s="135" t="n"/>
      <c r="CO672" s="135" t="n"/>
      <c r="CP672" s="135" t="n"/>
      <c r="CQ672" s="135" t="n"/>
      <c r="CR672" s="135" t="n"/>
      <c r="CU672" s="36" t="n"/>
      <c r="CV672" s="36" t="n"/>
      <c r="CW672" s="36" t="n"/>
      <c r="CX672" s="36" t="n"/>
      <c r="CY672" s="36" t="n"/>
      <c r="CZ672" s="36" t="n"/>
      <c r="DA672" s="36" t="n"/>
      <c r="DB672" s="36" t="n"/>
      <c r="DC672" s="36" t="n"/>
      <c r="DD672" s="36" t="n"/>
      <c r="DE672" s="36" t="n"/>
      <c r="DF672" s="36" t="n"/>
      <c r="DG672" s="36" t="n"/>
      <c r="DH672" s="36" t="n"/>
      <c r="DI672" s="36" t="n"/>
      <c r="DJ672" s="36" t="n"/>
      <c r="DK672" s="36" t="n"/>
      <c r="DL672" s="36" t="n"/>
      <c r="DM672" s="36" t="n"/>
      <c r="DN672" s="36" t="n"/>
      <c r="DO672" s="36" t="n"/>
      <c r="DP672" s="36" t="n"/>
      <c r="DQ672" s="36" t="n"/>
      <c r="DR672" s="36" t="n"/>
      <c r="DS672" s="36" t="n"/>
      <c r="DT672" s="36" t="n"/>
      <c r="DU672" s="36" t="n"/>
      <c r="DV672" s="36" t="n"/>
      <c r="DW672" s="36" t="n"/>
      <c r="DX672" s="36" t="n"/>
      <c r="DY672" s="36" t="n"/>
      <c r="DZ672" s="36" t="n"/>
      <c r="EA672" s="36" t="n"/>
      <c r="EB672" s="36" t="n"/>
      <c r="EC672" s="36" t="n"/>
      <c r="ED672" s="36" t="n"/>
      <c r="EE672" s="36" t="n"/>
      <c r="EF672" s="36" t="n"/>
      <c r="EG672" s="36" t="n"/>
      <c r="EH672" s="36" t="n"/>
      <c r="EI672" s="36" t="n"/>
      <c r="EJ672" s="36" t="n"/>
      <c r="EK672" s="36" t="n"/>
      <c r="EL672" s="36" t="n"/>
      <c r="EM672" s="36" t="n"/>
      <c r="EN672" s="36" t="n"/>
    </row>
    <row r="673">
      <c r="A673" s="36" t="n"/>
      <c r="B673" s="36" t="n"/>
      <c r="C673" s="144" t="n"/>
      <c r="D673" s="144" t="n"/>
      <c r="E673" s="135" t="n"/>
      <c r="F673" s="135" t="n"/>
      <c r="G673" s="135" t="n"/>
      <c r="H673" s="135" t="n"/>
      <c r="I673" s="135" t="n"/>
      <c r="J673" s="135" t="n"/>
      <c r="K673" s="135" t="n"/>
      <c r="L673" s="135" t="n"/>
      <c r="M673" s="135" t="n"/>
      <c r="N673" s="135" t="n"/>
      <c r="O673" s="135" t="n"/>
      <c r="P673" s="135" t="n"/>
      <c r="Q673" s="135" t="n"/>
      <c r="R673" s="135" t="n"/>
      <c r="S673" s="135" t="n"/>
      <c r="T673" s="135" t="n"/>
      <c r="U673" s="135" t="n"/>
      <c r="V673" s="135" t="n"/>
      <c r="W673" s="135" t="n"/>
      <c r="X673" s="135" t="n"/>
      <c r="Y673" s="135" t="n"/>
      <c r="Z673" s="135" t="n"/>
      <c r="AA673" s="135" t="n"/>
      <c r="AB673" s="135" t="n"/>
      <c r="AC673" s="135" t="n"/>
      <c r="AD673" s="135" t="n"/>
      <c r="AE673" s="135" t="n"/>
      <c r="AF673" s="135" t="n"/>
      <c r="AG673" s="135" t="n"/>
      <c r="AH673" s="135" t="n"/>
      <c r="AI673" s="135" t="n"/>
      <c r="AJ673" s="135" t="n"/>
      <c r="AK673" s="135" t="n"/>
      <c r="AL673" s="135" t="n"/>
      <c r="AM673" s="135" t="n"/>
      <c r="AN673" s="135" t="n"/>
      <c r="AO673" s="135" t="n"/>
      <c r="AP673" s="135" t="n"/>
      <c r="AQ673" s="135" t="n"/>
      <c r="AR673" s="135" t="n"/>
      <c r="AS673" s="135" t="n"/>
      <c r="AT673" s="135" t="n"/>
      <c r="AU673" s="135" t="n"/>
      <c r="AV673" s="135" t="n"/>
      <c r="AW673" s="135" t="n"/>
      <c r="AX673" s="135" t="n"/>
      <c r="AY673" s="135" t="n"/>
      <c r="AZ673" s="135" t="n"/>
      <c r="BA673" s="135" t="n"/>
      <c r="BB673" s="135" t="n"/>
      <c r="BC673" s="135" t="n"/>
      <c r="BD673" s="135" t="n"/>
      <c r="BE673" s="135" t="n"/>
      <c r="BF673" s="135" t="n"/>
      <c r="BG673" s="135" t="n"/>
      <c r="BH673" s="135" t="n"/>
      <c r="BI673" s="135" t="n"/>
      <c r="BJ673" s="135" t="n"/>
      <c r="BK673" s="135" t="n"/>
      <c r="BL673" s="135" t="n"/>
      <c r="BM673" s="135" t="n"/>
      <c r="BN673" s="135" t="n"/>
      <c r="BO673" s="135" t="n"/>
      <c r="BP673" s="135" t="n"/>
      <c r="BQ673" s="135" t="n"/>
      <c r="BR673" s="135" t="n"/>
      <c r="BS673" s="135" t="n"/>
      <c r="BT673" s="135" t="n"/>
      <c r="BU673" s="135" t="n"/>
      <c r="BV673" s="135" t="n"/>
      <c r="BW673" s="135" t="n"/>
      <c r="BX673" s="135" t="n"/>
      <c r="BY673" s="135" t="n"/>
      <c r="BZ673" s="135" t="n"/>
      <c r="CA673" s="135" t="n"/>
      <c r="CB673" s="135" t="n"/>
      <c r="CC673" s="135" t="n"/>
      <c r="CD673" s="135" t="n"/>
      <c r="CE673" s="135" t="n"/>
      <c r="CF673" s="135" t="n"/>
      <c r="CG673" s="135" t="n"/>
      <c r="CH673" s="135" t="n"/>
      <c r="CI673" s="135" t="n"/>
      <c r="CJ673" s="135" t="n"/>
      <c r="CK673" s="135" t="n"/>
      <c r="CL673" s="135" t="n"/>
      <c r="CM673" s="135" t="n"/>
      <c r="CN673" s="135" t="n"/>
      <c r="CO673" s="135" t="n"/>
      <c r="CP673" s="135" t="n"/>
      <c r="CQ673" s="135" t="n"/>
      <c r="CR673" s="135" t="n"/>
      <c r="CU673" s="36" t="n"/>
      <c r="CV673" s="36" t="n"/>
      <c r="CW673" s="36" t="n"/>
      <c r="CX673" s="36" t="n"/>
      <c r="CY673" s="36" t="n"/>
      <c r="CZ673" s="36" t="n"/>
      <c r="DA673" s="36" t="n"/>
      <c r="DB673" s="36" t="n"/>
      <c r="DC673" s="36" t="n"/>
      <c r="DD673" s="36" t="n"/>
      <c r="DE673" s="36" t="n"/>
      <c r="DF673" s="36" t="n"/>
      <c r="DG673" s="36" t="n"/>
      <c r="DH673" s="36" t="n"/>
      <c r="DI673" s="36" t="n"/>
      <c r="DJ673" s="36" t="n"/>
      <c r="DK673" s="36" t="n"/>
      <c r="DL673" s="36" t="n"/>
      <c r="DM673" s="36" t="n"/>
      <c r="DN673" s="36" t="n"/>
      <c r="DO673" s="36" t="n"/>
      <c r="DP673" s="36" t="n"/>
      <c r="DQ673" s="36" t="n"/>
      <c r="DR673" s="36" t="n"/>
      <c r="DS673" s="36" t="n"/>
      <c r="DT673" s="36" t="n"/>
      <c r="DU673" s="36" t="n"/>
      <c r="DV673" s="36" t="n"/>
      <c r="DW673" s="36" t="n"/>
      <c r="DX673" s="36" t="n"/>
      <c r="DY673" s="36" t="n"/>
      <c r="DZ673" s="36" t="n"/>
      <c r="EA673" s="36" t="n"/>
      <c r="EB673" s="36" t="n"/>
      <c r="EC673" s="36" t="n"/>
      <c r="ED673" s="36" t="n"/>
      <c r="EE673" s="36" t="n"/>
      <c r="EF673" s="36" t="n"/>
      <c r="EG673" s="36" t="n"/>
      <c r="EH673" s="36" t="n"/>
      <c r="EI673" s="36" t="n"/>
      <c r="EJ673" s="36" t="n"/>
      <c r="EK673" s="36" t="n"/>
      <c r="EL673" s="36" t="n"/>
      <c r="EM673" s="36" t="n"/>
      <c r="EN673" s="36" t="n"/>
    </row>
    <row r="674">
      <c r="A674" s="36" t="n"/>
      <c r="B674" s="36" t="n"/>
      <c r="C674" s="144" t="n"/>
      <c r="D674" s="144" t="n"/>
      <c r="E674" s="135" t="n"/>
      <c r="F674" s="135" t="n"/>
      <c r="G674" s="135" t="n"/>
      <c r="H674" s="135" t="n"/>
      <c r="I674" s="135" t="n"/>
      <c r="J674" s="135" t="n"/>
      <c r="K674" s="135" t="n"/>
      <c r="L674" s="135" t="n"/>
      <c r="M674" s="135" t="n"/>
      <c r="N674" s="135" t="n"/>
      <c r="O674" s="135" t="n"/>
      <c r="P674" s="135" t="n"/>
      <c r="Q674" s="135" t="n"/>
      <c r="R674" s="135" t="n"/>
      <c r="S674" s="135" t="n"/>
      <c r="T674" s="135" t="n"/>
      <c r="U674" s="135" t="n"/>
      <c r="V674" s="135" t="n"/>
      <c r="W674" s="135" t="n"/>
      <c r="X674" s="135" t="n"/>
      <c r="Y674" s="135" t="n"/>
      <c r="Z674" s="135" t="n"/>
      <c r="AA674" s="135" t="n"/>
      <c r="AB674" s="135" t="n"/>
      <c r="AC674" s="135" t="n"/>
      <c r="AD674" s="135" t="n"/>
      <c r="AE674" s="135" t="n"/>
      <c r="AF674" s="135" t="n"/>
      <c r="AG674" s="135" t="n"/>
      <c r="AH674" s="135" t="n"/>
      <c r="AI674" s="135" t="n"/>
      <c r="AJ674" s="135" t="n"/>
      <c r="AK674" s="135" t="n"/>
      <c r="AL674" s="135" t="n"/>
      <c r="AM674" s="135" t="n"/>
      <c r="AN674" s="135" t="n"/>
      <c r="AO674" s="135" t="n"/>
      <c r="AP674" s="135" t="n"/>
      <c r="AQ674" s="135" t="n"/>
      <c r="AR674" s="135" t="n"/>
      <c r="AS674" s="135" t="n"/>
      <c r="AT674" s="135" t="n"/>
      <c r="AU674" s="135" t="n"/>
      <c r="AV674" s="135" t="n"/>
      <c r="AW674" s="135" t="n"/>
      <c r="AX674" s="135" t="n"/>
      <c r="AY674" s="135" t="n"/>
      <c r="AZ674" s="135" t="n"/>
      <c r="BA674" s="135" t="n"/>
      <c r="BB674" s="135" t="n"/>
      <c r="BC674" s="135" t="n"/>
      <c r="BD674" s="135" t="n"/>
      <c r="BE674" s="135" t="n"/>
      <c r="BF674" s="135" t="n"/>
      <c r="BG674" s="135" t="n"/>
      <c r="BH674" s="135" t="n"/>
      <c r="BI674" s="135" t="n"/>
      <c r="BJ674" s="135" t="n"/>
      <c r="BK674" s="135" t="n"/>
      <c r="BL674" s="135" t="n"/>
      <c r="BM674" s="135" t="n"/>
      <c r="BN674" s="135" t="n"/>
      <c r="BO674" s="135" t="n"/>
      <c r="BP674" s="135" t="n"/>
      <c r="BQ674" s="135" t="n"/>
      <c r="BR674" s="135" t="n"/>
      <c r="BS674" s="135" t="n"/>
      <c r="BT674" s="135" t="n"/>
      <c r="BU674" s="135" t="n"/>
      <c r="BV674" s="135" t="n"/>
      <c r="BW674" s="135" t="n"/>
      <c r="BX674" s="135" t="n"/>
      <c r="BY674" s="135" t="n"/>
      <c r="BZ674" s="135" t="n"/>
      <c r="CA674" s="135" t="n"/>
      <c r="CB674" s="135" t="n"/>
      <c r="CC674" s="135" t="n"/>
      <c r="CD674" s="135" t="n"/>
      <c r="CE674" s="135" t="n"/>
      <c r="CF674" s="135" t="n"/>
      <c r="CG674" s="135" t="n"/>
      <c r="CH674" s="135" t="n"/>
      <c r="CI674" s="135" t="n"/>
      <c r="CJ674" s="135" t="n"/>
      <c r="CK674" s="135" t="n"/>
      <c r="CL674" s="135" t="n"/>
      <c r="CM674" s="135" t="n"/>
      <c r="CN674" s="135" t="n"/>
      <c r="CO674" s="135" t="n"/>
      <c r="CP674" s="135" t="n"/>
      <c r="CQ674" s="135" t="n"/>
      <c r="CR674" s="135" t="n"/>
      <c r="CU674" s="36" t="n"/>
      <c r="CV674" s="36" t="n"/>
      <c r="CW674" s="36" t="n"/>
      <c r="CX674" s="36" t="n"/>
      <c r="CY674" s="36" t="n"/>
      <c r="CZ674" s="36" t="n"/>
      <c r="DA674" s="36" t="n"/>
      <c r="DB674" s="36" t="n"/>
      <c r="DC674" s="36" t="n"/>
      <c r="DD674" s="36" t="n"/>
      <c r="DE674" s="36" t="n"/>
      <c r="DF674" s="36" t="n"/>
      <c r="DG674" s="36" t="n"/>
      <c r="DH674" s="36" t="n"/>
      <c r="DI674" s="36" t="n"/>
      <c r="DJ674" s="36" t="n"/>
      <c r="DK674" s="36" t="n"/>
      <c r="DL674" s="36" t="n"/>
      <c r="DM674" s="36" t="n"/>
      <c r="DN674" s="36" t="n"/>
      <c r="DO674" s="36" t="n"/>
      <c r="DP674" s="36" t="n"/>
      <c r="DQ674" s="36" t="n"/>
      <c r="DR674" s="36" t="n"/>
      <c r="DS674" s="36" t="n"/>
      <c r="DT674" s="36" t="n"/>
      <c r="DU674" s="36" t="n"/>
      <c r="DV674" s="36" t="n"/>
      <c r="DW674" s="36" t="n"/>
      <c r="DX674" s="36" t="n"/>
      <c r="DY674" s="36" t="n"/>
      <c r="DZ674" s="36" t="n"/>
      <c r="EA674" s="36" t="n"/>
      <c r="EB674" s="36" t="n"/>
      <c r="EC674" s="36" t="n"/>
      <c r="ED674" s="36" t="n"/>
      <c r="EE674" s="36" t="n"/>
      <c r="EF674" s="36" t="n"/>
      <c r="EG674" s="36" t="n"/>
      <c r="EH674" s="36" t="n"/>
      <c r="EI674" s="36" t="n"/>
      <c r="EJ674" s="36" t="n"/>
      <c r="EK674" s="36" t="n"/>
      <c r="EL674" s="36" t="n"/>
      <c r="EM674" s="36" t="n"/>
      <c r="EN674" s="36" t="n"/>
    </row>
    <row r="675">
      <c r="A675" s="36" t="n"/>
      <c r="B675" s="36" t="n"/>
      <c r="C675" s="144" t="n"/>
      <c r="D675" s="144" t="n"/>
      <c r="E675" s="135" t="n"/>
      <c r="F675" s="135" t="n"/>
      <c r="G675" s="135" t="n"/>
      <c r="H675" s="135" t="n"/>
      <c r="I675" s="135" t="n"/>
      <c r="J675" s="135" t="n"/>
      <c r="K675" s="135" t="n"/>
      <c r="L675" s="135" t="n"/>
      <c r="M675" s="135" t="n"/>
      <c r="N675" s="135" t="n"/>
      <c r="O675" s="135" t="n"/>
      <c r="P675" s="135" t="n"/>
      <c r="Q675" s="135" t="n"/>
      <c r="R675" s="135" t="n"/>
      <c r="S675" s="135" t="n"/>
      <c r="T675" s="135" t="n"/>
      <c r="U675" s="135" t="n"/>
      <c r="V675" s="135" t="n"/>
      <c r="W675" s="135" t="n"/>
      <c r="X675" s="135" t="n"/>
      <c r="Y675" s="135" t="n"/>
      <c r="Z675" s="135" t="n"/>
      <c r="AA675" s="135" t="n"/>
      <c r="AB675" s="135" t="n"/>
      <c r="AC675" s="135" t="n"/>
      <c r="AD675" s="135" t="n"/>
      <c r="AE675" s="135" t="n"/>
      <c r="AF675" s="135" t="n"/>
      <c r="AG675" s="135" t="n"/>
      <c r="AH675" s="135" t="n"/>
      <c r="AI675" s="135" t="n"/>
      <c r="AJ675" s="135" t="n"/>
      <c r="AK675" s="135" t="n"/>
      <c r="AL675" s="135" t="n"/>
      <c r="AM675" s="135" t="n"/>
      <c r="AN675" s="135" t="n"/>
      <c r="AO675" s="135" t="n"/>
      <c r="AP675" s="135" t="n"/>
      <c r="AQ675" s="135" t="n"/>
      <c r="AR675" s="135" t="n"/>
      <c r="AS675" s="135" t="n"/>
      <c r="AT675" s="135" t="n"/>
      <c r="AU675" s="135" t="n"/>
      <c r="AV675" s="135" t="n"/>
      <c r="AW675" s="135" t="n"/>
      <c r="AX675" s="135" t="n"/>
      <c r="AY675" s="135" t="n"/>
      <c r="AZ675" s="135" t="n"/>
      <c r="BA675" s="135" t="n"/>
      <c r="BB675" s="135" t="n"/>
      <c r="BC675" s="135" t="n"/>
      <c r="BD675" s="135" t="n"/>
      <c r="BE675" s="135" t="n"/>
      <c r="BF675" s="135" t="n"/>
      <c r="BG675" s="135" t="n"/>
      <c r="BH675" s="135" t="n"/>
      <c r="BI675" s="135" t="n"/>
      <c r="BJ675" s="135" t="n"/>
      <c r="BK675" s="135" t="n"/>
      <c r="BL675" s="135" t="n"/>
      <c r="BM675" s="135" t="n"/>
      <c r="BN675" s="135" t="n"/>
      <c r="BO675" s="135" t="n"/>
      <c r="BP675" s="135" t="n"/>
      <c r="BQ675" s="135" t="n"/>
      <c r="BR675" s="135" t="n"/>
      <c r="BS675" s="135" t="n"/>
      <c r="BT675" s="135" t="n"/>
      <c r="BU675" s="135" t="n"/>
      <c r="BV675" s="135" t="n"/>
      <c r="BW675" s="135" t="n"/>
      <c r="BX675" s="135" t="n"/>
      <c r="BY675" s="135" t="n"/>
      <c r="BZ675" s="135" t="n"/>
      <c r="CA675" s="135" t="n"/>
      <c r="CB675" s="135" t="n"/>
      <c r="CC675" s="135" t="n"/>
      <c r="CD675" s="135" t="n"/>
      <c r="CE675" s="135" t="n"/>
      <c r="CF675" s="135" t="n"/>
      <c r="CG675" s="135" t="n"/>
      <c r="CH675" s="135" t="n"/>
      <c r="CI675" s="135" t="n"/>
      <c r="CJ675" s="135" t="n"/>
      <c r="CK675" s="135" t="n"/>
      <c r="CL675" s="135" t="n"/>
      <c r="CM675" s="135" t="n"/>
      <c r="CN675" s="135" t="n"/>
      <c r="CO675" s="135" t="n"/>
      <c r="CP675" s="135" t="n"/>
      <c r="CQ675" s="135" t="n"/>
      <c r="CR675" s="135" t="n"/>
      <c r="CU675" s="36" t="n"/>
      <c r="CV675" s="36" t="n"/>
      <c r="CW675" s="36" t="n"/>
      <c r="CX675" s="36" t="n"/>
      <c r="CY675" s="36" t="n"/>
      <c r="CZ675" s="36" t="n"/>
      <c r="DA675" s="36" t="n"/>
      <c r="DB675" s="36" t="n"/>
      <c r="DC675" s="36" t="n"/>
      <c r="DD675" s="36" t="n"/>
      <c r="DE675" s="36" t="n"/>
      <c r="DF675" s="36" t="n"/>
      <c r="DG675" s="36" t="n"/>
      <c r="DH675" s="36" t="n"/>
      <c r="DI675" s="36" t="n"/>
      <c r="DJ675" s="36" t="n"/>
      <c r="DK675" s="36" t="n"/>
      <c r="DL675" s="36" t="n"/>
      <c r="DM675" s="36" t="n"/>
      <c r="DN675" s="36" t="n"/>
      <c r="DO675" s="36" t="n"/>
      <c r="DP675" s="36" t="n"/>
      <c r="DQ675" s="36" t="n"/>
      <c r="DR675" s="36" t="n"/>
      <c r="DS675" s="36" t="n"/>
      <c r="DT675" s="36" t="n"/>
      <c r="DU675" s="36" t="n"/>
      <c r="DV675" s="36" t="n"/>
      <c r="DW675" s="36" t="n"/>
      <c r="DX675" s="36" t="n"/>
      <c r="DY675" s="36" t="n"/>
      <c r="DZ675" s="36" t="n"/>
      <c r="EA675" s="36" t="n"/>
      <c r="EB675" s="36" t="n"/>
      <c r="EC675" s="36" t="n"/>
      <c r="ED675" s="36" t="n"/>
      <c r="EE675" s="36" t="n"/>
      <c r="EF675" s="36" t="n"/>
      <c r="EG675" s="36" t="n"/>
      <c r="EH675" s="36" t="n"/>
      <c r="EI675" s="36" t="n"/>
      <c r="EJ675" s="36" t="n"/>
      <c r="EK675" s="36" t="n"/>
      <c r="EL675" s="36" t="n"/>
      <c r="EM675" s="36" t="n"/>
      <c r="EN675" s="36" t="n"/>
    </row>
    <row r="676">
      <c r="A676" s="36" t="n"/>
      <c r="B676" s="36" t="n"/>
      <c r="C676" s="144" t="n"/>
      <c r="D676" s="144" t="n"/>
      <c r="E676" s="135" t="n"/>
      <c r="F676" s="135" t="n"/>
      <c r="G676" s="135" t="n"/>
      <c r="H676" s="135" t="n"/>
      <c r="I676" s="135" t="n"/>
      <c r="J676" s="135" t="n"/>
      <c r="K676" s="135" t="n"/>
      <c r="L676" s="135" t="n"/>
      <c r="M676" s="135" t="n"/>
      <c r="N676" s="135" t="n"/>
      <c r="O676" s="135" t="n"/>
      <c r="P676" s="135" t="n"/>
      <c r="Q676" s="135" t="n"/>
      <c r="R676" s="135" t="n"/>
      <c r="S676" s="135" t="n"/>
      <c r="T676" s="135" t="n"/>
      <c r="U676" s="135" t="n"/>
      <c r="V676" s="135" t="n"/>
      <c r="W676" s="135" t="n"/>
      <c r="X676" s="135" t="n"/>
      <c r="Y676" s="135" t="n"/>
      <c r="Z676" s="135" t="n"/>
      <c r="AA676" s="135" t="n"/>
      <c r="AB676" s="135" t="n"/>
      <c r="AC676" s="135" t="n"/>
      <c r="AD676" s="135" t="n"/>
      <c r="AE676" s="135" t="n"/>
      <c r="AF676" s="135" t="n"/>
      <c r="AG676" s="135" t="n"/>
      <c r="AH676" s="135" t="n"/>
      <c r="AI676" s="135" t="n"/>
      <c r="AJ676" s="135" t="n"/>
      <c r="AK676" s="135" t="n"/>
      <c r="AL676" s="135" t="n"/>
      <c r="AM676" s="135" t="n"/>
      <c r="AN676" s="135" t="n"/>
      <c r="AO676" s="135" t="n"/>
      <c r="AP676" s="135" t="n"/>
      <c r="AQ676" s="135" t="n"/>
      <c r="AR676" s="135" t="n"/>
      <c r="AS676" s="135" t="n"/>
      <c r="AT676" s="135" t="n"/>
      <c r="AU676" s="135" t="n"/>
      <c r="AV676" s="135" t="n"/>
      <c r="AW676" s="135" t="n"/>
      <c r="AX676" s="135" t="n"/>
      <c r="AY676" s="135" t="n"/>
      <c r="AZ676" s="135" t="n"/>
      <c r="BA676" s="135" t="n"/>
      <c r="BB676" s="135" t="n"/>
      <c r="BC676" s="135" t="n"/>
      <c r="BD676" s="135" t="n"/>
      <c r="BE676" s="135" t="n"/>
      <c r="BF676" s="135" t="n"/>
      <c r="BG676" s="135" t="n"/>
      <c r="BH676" s="135" t="n"/>
      <c r="BI676" s="135" t="n"/>
      <c r="BJ676" s="135" t="n"/>
      <c r="BK676" s="135" t="n"/>
      <c r="BL676" s="135" t="n"/>
      <c r="BM676" s="135" t="n"/>
      <c r="BN676" s="135" t="n"/>
      <c r="BO676" s="135" t="n"/>
      <c r="BP676" s="135" t="n"/>
      <c r="BQ676" s="135" t="n"/>
      <c r="BR676" s="135" t="n"/>
      <c r="BS676" s="135" t="n"/>
      <c r="BT676" s="135" t="n"/>
      <c r="BU676" s="135" t="n"/>
      <c r="BV676" s="135" t="n"/>
      <c r="BW676" s="135" t="n"/>
      <c r="BX676" s="135" t="n"/>
      <c r="BY676" s="135" t="n"/>
      <c r="BZ676" s="135" t="n"/>
      <c r="CA676" s="135" t="n"/>
      <c r="CB676" s="135" t="n"/>
      <c r="CC676" s="135" t="n"/>
      <c r="CD676" s="135" t="n"/>
      <c r="CE676" s="135" t="n"/>
      <c r="CF676" s="135" t="n"/>
      <c r="CG676" s="135" t="n"/>
      <c r="CH676" s="135" t="n"/>
      <c r="CI676" s="135" t="n"/>
      <c r="CJ676" s="135" t="n"/>
      <c r="CK676" s="135" t="n"/>
      <c r="CL676" s="135" t="n"/>
      <c r="CM676" s="135" t="n"/>
      <c r="CN676" s="135" t="n"/>
      <c r="CO676" s="135" t="n"/>
      <c r="CP676" s="135" t="n"/>
      <c r="CQ676" s="135" t="n"/>
      <c r="CR676" s="135" t="n"/>
      <c r="CU676" s="36" t="n"/>
      <c r="CV676" s="36" t="n"/>
      <c r="CW676" s="36" t="n"/>
      <c r="CX676" s="36" t="n"/>
      <c r="CY676" s="36" t="n"/>
      <c r="CZ676" s="36" t="n"/>
      <c r="DA676" s="36" t="n"/>
      <c r="DB676" s="36" t="n"/>
      <c r="DC676" s="36" t="n"/>
      <c r="DD676" s="36" t="n"/>
      <c r="DE676" s="36" t="n"/>
      <c r="DF676" s="36" t="n"/>
      <c r="DG676" s="36" t="n"/>
      <c r="DH676" s="36" t="n"/>
      <c r="DI676" s="36" t="n"/>
      <c r="DJ676" s="36" t="n"/>
      <c r="DK676" s="36" t="n"/>
      <c r="DL676" s="36" t="n"/>
      <c r="DM676" s="36" t="n"/>
      <c r="DN676" s="36" t="n"/>
      <c r="DO676" s="36" t="n"/>
      <c r="DP676" s="36" t="n"/>
      <c r="DQ676" s="36" t="n"/>
      <c r="DR676" s="36" t="n"/>
      <c r="DS676" s="36" t="n"/>
      <c r="DT676" s="36" t="n"/>
      <c r="DU676" s="36" t="n"/>
      <c r="DV676" s="36" t="n"/>
      <c r="DW676" s="36" t="n"/>
      <c r="DX676" s="36" t="n"/>
      <c r="DY676" s="36" t="n"/>
      <c r="DZ676" s="36" t="n"/>
      <c r="EA676" s="36" t="n"/>
      <c r="EB676" s="36" t="n"/>
      <c r="EC676" s="36" t="n"/>
      <c r="ED676" s="36" t="n"/>
      <c r="EE676" s="36" t="n"/>
      <c r="EF676" s="36" t="n"/>
      <c r="EG676" s="36" t="n"/>
      <c r="EH676" s="36" t="n"/>
      <c r="EI676" s="36" t="n"/>
      <c r="EJ676" s="36" t="n"/>
      <c r="EK676" s="36" t="n"/>
      <c r="EL676" s="36" t="n"/>
      <c r="EM676" s="36" t="n"/>
      <c r="EN676" s="36" t="n"/>
    </row>
    <row r="677">
      <c r="A677" s="36" t="n"/>
      <c r="B677" s="36" t="n"/>
      <c r="C677" s="144" t="n"/>
      <c r="D677" s="144" t="n"/>
      <c r="E677" s="135" t="n"/>
      <c r="F677" s="135" t="n"/>
      <c r="G677" s="135" t="n"/>
      <c r="H677" s="135" t="n"/>
      <c r="I677" s="135" t="n"/>
      <c r="J677" s="135" t="n"/>
      <c r="K677" s="135" t="n"/>
      <c r="L677" s="135" t="n"/>
      <c r="M677" s="135" t="n"/>
      <c r="N677" s="135" t="n"/>
      <c r="O677" s="135" t="n"/>
      <c r="P677" s="135" t="n"/>
      <c r="Q677" s="135" t="n"/>
      <c r="R677" s="135" t="n"/>
      <c r="S677" s="135" t="n"/>
      <c r="T677" s="135" t="n"/>
      <c r="U677" s="135" t="n"/>
      <c r="V677" s="135" t="n"/>
      <c r="W677" s="135" t="n"/>
      <c r="X677" s="135" t="n"/>
      <c r="Y677" s="135" t="n"/>
      <c r="Z677" s="135" t="n"/>
      <c r="AA677" s="135" t="n"/>
      <c r="AB677" s="135" t="n"/>
      <c r="AC677" s="135" t="n"/>
      <c r="AD677" s="135" t="n"/>
      <c r="AE677" s="135" t="n"/>
      <c r="AF677" s="135" t="n"/>
      <c r="AG677" s="135" t="n"/>
      <c r="AH677" s="135" t="n"/>
      <c r="AI677" s="135" t="n"/>
      <c r="AJ677" s="135" t="n"/>
      <c r="AK677" s="135" t="n"/>
      <c r="AL677" s="135" t="n"/>
      <c r="AM677" s="135" t="n"/>
      <c r="AN677" s="135" t="n"/>
      <c r="AO677" s="135" t="n"/>
      <c r="AP677" s="135" t="n"/>
      <c r="AQ677" s="135" t="n"/>
      <c r="AR677" s="135" t="n"/>
      <c r="AS677" s="135" t="n"/>
      <c r="AT677" s="135" t="n"/>
      <c r="AU677" s="135" t="n"/>
      <c r="AV677" s="135" t="n"/>
      <c r="AW677" s="135" t="n"/>
      <c r="AX677" s="135" t="n"/>
      <c r="AY677" s="135" t="n"/>
      <c r="AZ677" s="135" t="n"/>
      <c r="BA677" s="135" t="n"/>
      <c r="BB677" s="135" t="n"/>
      <c r="BC677" s="135" t="n"/>
      <c r="BD677" s="135" t="n"/>
      <c r="BE677" s="135" t="n"/>
      <c r="BF677" s="135" t="n"/>
      <c r="BG677" s="135" t="n"/>
      <c r="BH677" s="135" t="n"/>
      <c r="BI677" s="135" t="n"/>
      <c r="BJ677" s="135" t="n"/>
      <c r="BK677" s="135" t="n"/>
      <c r="BL677" s="135" t="n"/>
      <c r="BM677" s="135" t="n"/>
      <c r="BN677" s="135" t="n"/>
      <c r="BO677" s="135" t="n"/>
      <c r="BP677" s="135" t="n"/>
      <c r="BQ677" s="135" t="n"/>
      <c r="BR677" s="135" t="n"/>
      <c r="BS677" s="135" t="n"/>
      <c r="BT677" s="135" t="n"/>
      <c r="BU677" s="135" t="n"/>
      <c r="BV677" s="135" t="n"/>
      <c r="BW677" s="135" t="n"/>
      <c r="BX677" s="135" t="n"/>
      <c r="BY677" s="135" t="n"/>
      <c r="BZ677" s="135" t="n"/>
      <c r="CA677" s="135" t="n"/>
      <c r="CB677" s="135" t="n"/>
      <c r="CC677" s="135" t="n"/>
      <c r="CD677" s="135" t="n"/>
      <c r="CE677" s="135" t="n"/>
      <c r="CF677" s="135" t="n"/>
      <c r="CG677" s="135" t="n"/>
      <c r="CH677" s="135" t="n"/>
      <c r="CI677" s="135" t="n"/>
      <c r="CJ677" s="135" t="n"/>
      <c r="CK677" s="135" t="n"/>
      <c r="CL677" s="135" t="n"/>
      <c r="CM677" s="135" t="n"/>
      <c r="CN677" s="135" t="n"/>
      <c r="CO677" s="135" t="n"/>
      <c r="CP677" s="135" t="n"/>
      <c r="CQ677" s="135" t="n"/>
      <c r="CR677" s="135" t="n"/>
      <c r="CU677" s="36" t="n"/>
      <c r="CV677" s="36" t="n"/>
      <c r="CW677" s="36" t="n"/>
      <c r="CX677" s="36" t="n"/>
      <c r="CY677" s="36" t="n"/>
      <c r="CZ677" s="36" t="n"/>
      <c r="DA677" s="36" t="n"/>
      <c r="DB677" s="36" t="n"/>
      <c r="DC677" s="36" t="n"/>
      <c r="DD677" s="36" t="n"/>
      <c r="DE677" s="36" t="n"/>
      <c r="DF677" s="36" t="n"/>
      <c r="DG677" s="36" t="n"/>
      <c r="DH677" s="36" t="n"/>
      <c r="DI677" s="36" t="n"/>
      <c r="DJ677" s="36" t="n"/>
      <c r="DK677" s="36" t="n"/>
      <c r="DL677" s="36" t="n"/>
      <c r="DM677" s="36" t="n"/>
      <c r="DN677" s="36" t="n"/>
      <c r="DO677" s="36" t="n"/>
      <c r="DP677" s="36" t="n"/>
      <c r="DQ677" s="36" t="n"/>
      <c r="DR677" s="36" t="n"/>
      <c r="DS677" s="36" t="n"/>
      <c r="DT677" s="36" t="n"/>
      <c r="DU677" s="36" t="n"/>
      <c r="DV677" s="36" t="n"/>
      <c r="DW677" s="36" t="n"/>
      <c r="DX677" s="36" t="n"/>
      <c r="DY677" s="36" t="n"/>
      <c r="DZ677" s="36" t="n"/>
      <c r="EA677" s="36" t="n"/>
      <c r="EB677" s="36" t="n"/>
      <c r="EC677" s="36" t="n"/>
      <c r="ED677" s="36" t="n"/>
      <c r="EE677" s="36" t="n"/>
      <c r="EF677" s="36" t="n"/>
      <c r="EG677" s="36" t="n"/>
      <c r="EH677" s="36" t="n"/>
      <c r="EI677" s="36" t="n"/>
      <c r="EJ677" s="36" t="n"/>
      <c r="EK677" s="36" t="n"/>
      <c r="EL677" s="36" t="n"/>
      <c r="EM677" s="36" t="n"/>
      <c r="EN677" s="36" t="n"/>
    </row>
    <row r="678">
      <c r="A678" s="36" t="n"/>
      <c r="B678" s="36" t="n"/>
      <c r="C678" s="144" t="n"/>
      <c r="D678" s="144" t="n"/>
      <c r="E678" s="135" t="n"/>
      <c r="F678" s="135" t="n"/>
      <c r="G678" s="135" t="n"/>
      <c r="H678" s="135" t="n"/>
      <c r="I678" s="135" t="n"/>
      <c r="J678" s="135" t="n"/>
      <c r="K678" s="135" t="n"/>
      <c r="L678" s="135" t="n"/>
      <c r="M678" s="135" t="n"/>
      <c r="N678" s="135" t="n"/>
      <c r="O678" s="135" t="n"/>
      <c r="P678" s="135" t="n"/>
      <c r="Q678" s="135" t="n"/>
      <c r="R678" s="135" t="n"/>
      <c r="S678" s="135" t="n"/>
      <c r="T678" s="135" t="n"/>
      <c r="U678" s="135" t="n"/>
      <c r="V678" s="135" t="n"/>
      <c r="W678" s="135" t="n"/>
      <c r="X678" s="135" t="n"/>
      <c r="Y678" s="135" t="n"/>
      <c r="Z678" s="135" t="n"/>
      <c r="AA678" s="135" t="n"/>
      <c r="AB678" s="135" t="n"/>
      <c r="AC678" s="135" t="n"/>
      <c r="AD678" s="135" t="n"/>
      <c r="AE678" s="135" t="n"/>
      <c r="AF678" s="135" t="n"/>
      <c r="AG678" s="135" t="n"/>
      <c r="AH678" s="135" t="n"/>
      <c r="AI678" s="135" t="n"/>
      <c r="AJ678" s="135" t="n"/>
      <c r="AK678" s="135" t="n"/>
      <c r="AL678" s="135" t="n"/>
      <c r="AM678" s="135" t="n"/>
      <c r="AN678" s="135" t="n"/>
      <c r="AO678" s="135" t="n"/>
      <c r="AP678" s="135" t="n"/>
      <c r="AQ678" s="135" t="n"/>
      <c r="AR678" s="135" t="n"/>
      <c r="AS678" s="135" t="n"/>
      <c r="AT678" s="135" t="n"/>
      <c r="AU678" s="135" t="n"/>
      <c r="AV678" s="135" t="n"/>
      <c r="AW678" s="135" t="n"/>
      <c r="AX678" s="135" t="n"/>
      <c r="AY678" s="135" t="n"/>
      <c r="AZ678" s="135" t="n"/>
      <c r="BA678" s="135" t="n"/>
      <c r="BB678" s="135" t="n"/>
      <c r="BC678" s="135" t="n"/>
      <c r="BD678" s="135" t="n"/>
      <c r="BE678" s="135" t="n"/>
      <c r="BF678" s="135" t="n"/>
      <c r="BG678" s="135" t="n"/>
      <c r="BH678" s="135" t="n"/>
      <c r="BI678" s="135" t="n"/>
      <c r="BJ678" s="135" t="n"/>
      <c r="BK678" s="135" t="n"/>
      <c r="BL678" s="135" t="n"/>
      <c r="BM678" s="135" t="n"/>
      <c r="BN678" s="135" t="n"/>
      <c r="BO678" s="135" t="n"/>
      <c r="BP678" s="135" t="n"/>
      <c r="BQ678" s="135" t="n"/>
      <c r="BR678" s="135" t="n"/>
      <c r="BS678" s="135" t="n"/>
      <c r="BT678" s="135" t="n"/>
      <c r="BU678" s="135" t="n"/>
      <c r="BV678" s="135" t="n"/>
      <c r="BW678" s="135" t="n"/>
      <c r="BX678" s="135" t="n"/>
      <c r="BY678" s="135" t="n"/>
      <c r="BZ678" s="135" t="n"/>
      <c r="CA678" s="135" t="n"/>
      <c r="CB678" s="135" t="n"/>
      <c r="CC678" s="135" t="n"/>
      <c r="CD678" s="135" t="n"/>
      <c r="CE678" s="135" t="n"/>
      <c r="CF678" s="135" t="n"/>
      <c r="CG678" s="135" t="n"/>
      <c r="CH678" s="135" t="n"/>
      <c r="CI678" s="135" t="n"/>
      <c r="CJ678" s="135" t="n"/>
      <c r="CK678" s="135" t="n"/>
      <c r="CL678" s="135" t="n"/>
      <c r="CM678" s="135" t="n"/>
      <c r="CN678" s="135" t="n"/>
      <c r="CO678" s="135" t="n"/>
      <c r="CP678" s="135" t="n"/>
      <c r="CQ678" s="135" t="n"/>
      <c r="CR678" s="135" t="n"/>
      <c r="CU678" s="36" t="n"/>
      <c r="CV678" s="36" t="n"/>
      <c r="CW678" s="36" t="n"/>
      <c r="CX678" s="36" t="n"/>
      <c r="CY678" s="36" t="n"/>
      <c r="CZ678" s="36" t="n"/>
      <c r="DA678" s="36" t="n"/>
      <c r="DB678" s="36" t="n"/>
      <c r="DC678" s="36" t="n"/>
      <c r="DD678" s="36" t="n"/>
      <c r="DE678" s="36" t="n"/>
      <c r="DF678" s="36" t="n"/>
      <c r="DG678" s="36" t="n"/>
      <c r="DH678" s="36" t="n"/>
      <c r="DI678" s="36" t="n"/>
      <c r="DJ678" s="36" t="n"/>
      <c r="DK678" s="36" t="n"/>
      <c r="DL678" s="36" t="n"/>
      <c r="DM678" s="36" t="n"/>
      <c r="DN678" s="36" t="n"/>
      <c r="DO678" s="36" t="n"/>
      <c r="DP678" s="36" t="n"/>
      <c r="DQ678" s="36" t="n"/>
      <c r="DR678" s="36" t="n"/>
      <c r="DS678" s="36" t="n"/>
      <c r="DT678" s="36" t="n"/>
      <c r="DU678" s="36" t="n"/>
      <c r="DV678" s="36" t="n"/>
      <c r="DW678" s="36" t="n"/>
      <c r="DX678" s="36" t="n"/>
      <c r="DY678" s="36" t="n"/>
      <c r="DZ678" s="36" t="n"/>
      <c r="EA678" s="36" t="n"/>
      <c r="EB678" s="36" t="n"/>
      <c r="EC678" s="36" t="n"/>
      <c r="ED678" s="36" t="n"/>
      <c r="EE678" s="36" t="n"/>
      <c r="EF678" s="36" t="n"/>
      <c r="EG678" s="36" t="n"/>
      <c r="EH678" s="36" t="n"/>
      <c r="EI678" s="36" t="n"/>
      <c r="EJ678" s="36" t="n"/>
      <c r="EK678" s="36" t="n"/>
      <c r="EL678" s="36" t="n"/>
      <c r="EM678" s="36" t="n"/>
      <c r="EN678" s="36" t="n"/>
    </row>
    <row r="679">
      <c r="A679" s="36" t="n"/>
      <c r="B679" s="36" t="n"/>
      <c r="C679" s="144" t="n"/>
      <c r="D679" s="144" t="n"/>
      <c r="E679" s="135" t="n"/>
      <c r="F679" s="135" t="n"/>
      <c r="G679" s="135" t="n"/>
      <c r="H679" s="135" t="n"/>
      <c r="I679" s="135" t="n"/>
      <c r="J679" s="135" t="n"/>
      <c r="K679" s="135" t="n"/>
      <c r="L679" s="135" t="n"/>
      <c r="M679" s="135" t="n"/>
      <c r="N679" s="135" t="n"/>
      <c r="O679" s="135" t="n"/>
      <c r="P679" s="135" t="n"/>
      <c r="Q679" s="135" t="n"/>
      <c r="R679" s="135" t="n"/>
      <c r="S679" s="135" t="n"/>
      <c r="T679" s="135" t="n"/>
      <c r="U679" s="135" t="n"/>
      <c r="V679" s="135" t="n"/>
      <c r="W679" s="135" t="n"/>
      <c r="X679" s="135" t="n"/>
      <c r="Y679" s="135" t="n"/>
      <c r="Z679" s="135" t="n"/>
      <c r="AA679" s="135" t="n"/>
      <c r="AB679" s="135" t="n"/>
      <c r="AC679" s="135" t="n"/>
      <c r="AD679" s="135" t="n"/>
      <c r="AE679" s="135" t="n"/>
      <c r="AF679" s="135" t="n"/>
      <c r="AG679" s="135" t="n"/>
      <c r="AH679" s="135" t="n"/>
      <c r="AI679" s="135" t="n"/>
      <c r="AJ679" s="135" t="n"/>
      <c r="AK679" s="135" t="n"/>
      <c r="AL679" s="135" t="n"/>
      <c r="AM679" s="135" t="n"/>
      <c r="AN679" s="135" t="n"/>
      <c r="AO679" s="135" t="n"/>
      <c r="AP679" s="135" t="n"/>
      <c r="AQ679" s="135" t="n"/>
      <c r="AR679" s="135" t="n"/>
      <c r="AS679" s="135" t="n"/>
      <c r="AT679" s="135" t="n"/>
      <c r="AU679" s="135" t="n"/>
      <c r="AV679" s="135" t="n"/>
      <c r="AW679" s="135" t="n"/>
      <c r="AX679" s="135" t="n"/>
      <c r="AY679" s="135" t="n"/>
      <c r="AZ679" s="135" t="n"/>
      <c r="BA679" s="135" t="n"/>
      <c r="BB679" s="135" t="n"/>
      <c r="BC679" s="135" t="n"/>
      <c r="BD679" s="135" t="n"/>
      <c r="BE679" s="135" t="n"/>
      <c r="BF679" s="135" t="n"/>
      <c r="BG679" s="135" t="n"/>
      <c r="BH679" s="135" t="n"/>
      <c r="BI679" s="135" t="n"/>
      <c r="BJ679" s="135" t="n"/>
      <c r="BK679" s="135" t="n"/>
      <c r="BL679" s="135" t="n"/>
      <c r="BM679" s="135" t="n"/>
      <c r="BN679" s="135" t="n"/>
      <c r="BO679" s="135" t="n"/>
      <c r="BP679" s="135" t="n"/>
      <c r="BQ679" s="135" t="n"/>
      <c r="BR679" s="135" t="n"/>
      <c r="BS679" s="135" t="n"/>
      <c r="BT679" s="135" t="n"/>
      <c r="BU679" s="135" t="n"/>
      <c r="BV679" s="135" t="n"/>
      <c r="BW679" s="135" t="n"/>
      <c r="BX679" s="135" t="n"/>
      <c r="BY679" s="135" t="n"/>
      <c r="BZ679" s="135" t="n"/>
      <c r="CA679" s="135" t="n"/>
      <c r="CB679" s="135" t="n"/>
      <c r="CC679" s="135" t="n"/>
      <c r="CD679" s="135" t="n"/>
      <c r="CE679" s="135" t="n"/>
      <c r="CF679" s="135" t="n"/>
      <c r="CG679" s="135" t="n"/>
      <c r="CH679" s="135" t="n"/>
      <c r="CI679" s="135" t="n"/>
      <c r="CJ679" s="135" t="n"/>
      <c r="CK679" s="135" t="n"/>
      <c r="CL679" s="135" t="n"/>
      <c r="CM679" s="135" t="n"/>
      <c r="CN679" s="135" t="n"/>
      <c r="CO679" s="135" t="n"/>
      <c r="CP679" s="135" t="n"/>
      <c r="CQ679" s="135" t="n"/>
      <c r="CR679" s="135" t="n"/>
      <c r="CU679" s="36" t="n"/>
      <c r="CV679" s="36" t="n"/>
      <c r="CW679" s="36" t="n"/>
      <c r="CX679" s="36" t="n"/>
      <c r="CY679" s="36" t="n"/>
      <c r="CZ679" s="36" t="n"/>
      <c r="DA679" s="36" t="n"/>
      <c r="DB679" s="36" t="n"/>
      <c r="DC679" s="36" t="n"/>
      <c r="DD679" s="36" t="n"/>
      <c r="DE679" s="36" t="n"/>
      <c r="DF679" s="36" t="n"/>
      <c r="DG679" s="36" t="n"/>
      <c r="DH679" s="36" t="n"/>
      <c r="DI679" s="36" t="n"/>
      <c r="DJ679" s="36" t="n"/>
      <c r="DK679" s="36" t="n"/>
      <c r="DL679" s="36" t="n"/>
      <c r="DM679" s="36" t="n"/>
      <c r="DN679" s="36" t="n"/>
      <c r="DO679" s="36" t="n"/>
      <c r="DP679" s="36" t="n"/>
      <c r="DQ679" s="36" t="n"/>
      <c r="DR679" s="36" t="n"/>
      <c r="DS679" s="36" t="n"/>
      <c r="DT679" s="36" t="n"/>
      <c r="DU679" s="36" t="n"/>
      <c r="DV679" s="36" t="n"/>
      <c r="DW679" s="36" t="n"/>
      <c r="DX679" s="36" t="n"/>
      <c r="DY679" s="36" t="n"/>
      <c r="DZ679" s="36" t="n"/>
      <c r="EA679" s="36" t="n"/>
      <c r="EB679" s="36" t="n"/>
      <c r="EC679" s="36" t="n"/>
      <c r="ED679" s="36" t="n"/>
      <c r="EE679" s="36" t="n"/>
      <c r="EF679" s="36" t="n"/>
      <c r="EG679" s="36" t="n"/>
      <c r="EH679" s="36" t="n"/>
      <c r="EI679" s="36" t="n"/>
      <c r="EJ679" s="36" t="n"/>
      <c r="EK679" s="36" t="n"/>
      <c r="EL679" s="36" t="n"/>
      <c r="EM679" s="36" t="n"/>
      <c r="EN679" s="36" t="n"/>
    </row>
    <row r="680">
      <c r="A680" s="36" t="n"/>
      <c r="B680" s="36" t="n"/>
      <c r="C680" s="144" t="n"/>
      <c r="D680" s="144" t="n"/>
      <c r="E680" s="135" t="n"/>
      <c r="F680" s="135" t="n"/>
      <c r="G680" s="135" t="n"/>
      <c r="H680" s="135" t="n"/>
      <c r="I680" s="135" t="n"/>
      <c r="J680" s="135" t="n"/>
      <c r="K680" s="135" t="n"/>
      <c r="L680" s="135" t="n"/>
      <c r="M680" s="135" t="n"/>
      <c r="N680" s="135" t="n"/>
      <c r="O680" s="135" t="n"/>
      <c r="P680" s="135" t="n"/>
      <c r="Q680" s="135" t="n"/>
      <c r="R680" s="135" t="n"/>
      <c r="S680" s="135" t="n"/>
      <c r="T680" s="135" t="n"/>
      <c r="U680" s="135" t="n"/>
      <c r="V680" s="135" t="n"/>
      <c r="W680" s="135" t="n"/>
      <c r="X680" s="135" t="n"/>
      <c r="Y680" s="135" t="n"/>
      <c r="Z680" s="135" t="n"/>
      <c r="AA680" s="135" t="n"/>
      <c r="AB680" s="135" t="n"/>
      <c r="AC680" s="135" t="n"/>
      <c r="AD680" s="135" t="n"/>
      <c r="AE680" s="135" t="n"/>
      <c r="AF680" s="135" t="n"/>
      <c r="AG680" s="135" t="n"/>
      <c r="AH680" s="135" t="n"/>
      <c r="AI680" s="135" t="n"/>
      <c r="AJ680" s="135" t="n"/>
      <c r="AK680" s="135" t="n"/>
      <c r="AL680" s="135" t="n"/>
      <c r="AM680" s="135" t="n"/>
      <c r="AN680" s="135" t="n"/>
      <c r="AO680" s="135" t="n"/>
      <c r="AP680" s="135" t="n"/>
      <c r="AQ680" s="135" t="n"/>
      <c r="AR680" s="135" t="n"/>
      <c r="AS680" s="135" t="n"/>
      <c r="AT680" s="135" t="n"/>
      <c r="AU680" s="135" t="n"/>
      <c r="AV680" s="135" t="n"/>
      <c r="AW680" s="135" t="n"/>
      <c r="AX680" s="135" t="n"/>
      <c r="AY680" s="135" t="n"/>
      <c r="AZ680" s="135" t="n"/>
      <c r="BA680" s="135" t="n"/>
      <c r="BB680" s="135" t="n"/>
      <c r="BC680" s="135" t="n"/>
      <c r="BD680" s="135" t="n"/>
      <c r="BE680" s="135" t="n"/>
      <c r="BF680" s="135" t="n"/>
      <c r="BG680" s="135" t="n"/>
      <c r="BH680" s="135" t="n"/>
      <c r="BI680" s="135" t="n"/>
      <c r="BJ680" s="135" t="n"/>
      <c r="BK680" s="135" t="n"/>
      <c r="BL680" s="135" t="n"/>
      <c r="BM680" s="135" t="n"/>
      <c r="BN680" s="135" t="n"/>
      <c r="BO680" s="135" t="n"/>
      <c r="BP680" s="135" t="n"/>
      <c r="BQ680" s="135" t="n"/>
      <c r="BR680" s="135" t="n"/>
      <c r="BS680" s="135" t="n"/>
      <c r="BT680" s="135" t="n"/>
      <c r="BU680" s="135" t="n"/>
      <c r="BV680" s="135" t="n"/>
      <c r="BW680" s="135" t="n"/>
      <c r="BX680" s="135" t="n"/>
      <c r="BY680" s="135" t="n"/>
      <c r="BZ680" s="135" t="n"/>
      <c r="CA680" s="135" t="n"/>
      <c r="CB680" s="135" t="n"/>
      <c r="CC680" s="135" t="n"/>
      <c r="CD680" s="135" t="n"/>
      <c r="CE680" s="135" t="n"/>
      <c r="CF680" s="135" t="n"/>
      <c r="CG680" s="135" t="n"/>
      <c r="CH680" s="135" t="n"/>
      <c r="CI680" s="135" t="n"/>
      <c r="CJ680" s="135" t="n"/>
      <c r="CK680" s="135" t="n"/>
      <c r="CL680" s="135" t="n"/>
      <c r="CM680" s="135" t="n"/>
      <c r="CN680" s="135" t="n"/>
      <c r="CO680" s="135" t="n"/>
      <c r="CP680" s="135" t="n"/>
      <c r="CQ680" s="135" t="n"/>
      <c r="CR680" s="135" t="n"/>
      <c r="CU680" s="36" t="n"/>
      <c r="CV680" s="36" t="n"/>
      <c r="CW680" s="36" t="n"/>
      <c r="CX680" s="36" t="n"/>
      <c r="CY680" s="36" t="n"/>
      <c r="CZ680" s="36" t="n"/>
      <c r="DA680" s="36" t="n"/>
      <c r="DB680" s="36" t="n"/>
      <c r="DC680" s="36" t="n"/>
      <c r="DD680" s="36" t="n"/>
      <c r="DE680" s="36" t="n"/>
      <c r="DF680" s="36" t="n"/>
      <c r="DG680" s="36" t="n"/>
      <c r="DH680" s="36" t="n"/>
      <c r="DI680" s="36" t="n"/>
      <c r="DJ680" s="36" t="n"/>
      <c r="DK680" s="36" t="n"/>
      <c r="DL680" s="36" t="n"/>
      <c r="DM680" s="36" t="n"/>
      <c r="DN680" s="36" t="n"/>
      <c r="DO680" s="36" t="n"/>
      <c r="DP680" s="36" t="n"/>
      <c r="DQ680" s="36" t="n"/>
      <c r="DR680" s="36" t="n"/>
      <c r="DS680" s="36" t="n"/>
      <c r="DT680" s="36" t="n"/>
      <c r="DU680" s="36" t="n"/>
      <c r="DV680" s="36" t="n"/>
      <c r="DW680" s="36" t="n"/>
      <c r="DX680" s="36" t="n"/>
      <c r="DY680" s="36" t="n"/>
      <c r="DZ680" s="36" t="n"/>
      <c r="EA680" s="36" t="n"/>
      <c r="EB680" s="36" t="n"/>
      <c r="EC680" s="36" t="n"/>
      <c r="ED680" s="36" t="n"/>
      <c r="EE680" s="36" t="n"/>
      <c r="EF680" s="36" t="n"/>
      <c r="EG680" s="36" t="n"/>
      <c r="EH680" s="36" t="n"/>
      <c r="EI680" s="36" t="n"/>
      <c r="EJ680" s="36" t="n"/>
      <c r="EK680" s="36" t="n"/>
      <c r="EL680" s="36" t="n"/>
      <c r="EM680" s="36" t="n"/>
      <c r="EN680" s="36" t="n"/>
    </row>
    <row r="681">
      <c r="A681" s="36" t="n"/>
      <c r="B681" s="36" t="n"/>
      <c r="C681" s="144" t="n"/>
      <c r="D681" s="144" t="n"/>
      <c r="E681" s="135" t="n"/>
      <c r="F681" s="135" t="n"/>
      <c r="G681" s="135" t="n"/>
      <c r="H681" s="135" t="n"/>
      <c r="I681" s="135" t="n"/>
      <c r="J681" s="135" t="n"/>
      <c r="K681" s="135" t="n"/>
      <c r="L681" s="135" t="n"/>
      <c r="M681" s="135" t="n"/>
      <c r="N681" s="135" t="n"/>
      <c r="O681" s="135" t="n"/>
      <c r="P681" s="135" t="n"/>
      <c r="Q681" s="135" t="n"/>
      <c r="R681" s="135" t="n"/>
      <c r="S681" s="135" t="n"/>
      <c r="T681" s="135" t="n"/>
      <c r="U681" s="135" t="n"/>
      <c r="V681" s="135" t="n"/>
      <c r="W681" s="135" t="n"/>
      <c r="X681" s="135" t="n"/>
      <c r="Y681" s="135" t="n"/>
      <c r="Z681" s="135" t="n"/>
      <c r="AA681" s="135" t="n"/>
      <c r="AB681" s="135" t="n"/>
      <c r="AC681" s="135" t="n"/>
      <c r="AD681" s="135" t="n"/>
      <c r="AE681" s="135" t="n"/>
      <c r="AF681" s="135" t="n"/>
      <c r="AG681" s="135" t="n"/>
      <c r="AH681" s="135" t="n"/>
      <c r="AI681" s="135" t="n"/>
      <c r="AJ681" s="135" t="n"/>
      <c r="AK681" s="135" t="n"/>
      <c r="AL681" s="135" t="n"/>
      <c r="AM681" s="135" t="n"/>
      <c r="AN681" s="135" t="n"/>
      <c r="AO681" s="135" t="n"/>
      <c r="AP681" s="135" t="n"/>
      <c r="AQ681" s="135" t="n"/>
      <c r="AR681" s="135" t="n"/>
      <c r="AS681" s="135" t="n"/>
      <c r="AT681" s="135" t="n"/>
      <c r="AU681" s="135" t="n"/>
      <c r="AV681" s="135" t="n"/>
      <c r="AW681" s="135" t="n"/>
      <c r="AX681" s="135" t="n"/>
      <c r="AY681" s="135" t="n"/>
      <c r="AZ681" s="135" t="n"/>
      <c r="BA681" s="135" t="n"/>
      <c r="BB681" s="135" t="n"/>
      <c r="BC681" s="135" t="n"/>
      <c r="BD681" s="135" t="n"/>
      <c r="BE681" s="135" t="n"/>
      <c r="BF681" s="135" t="n"/>
      <c r="BG681" s="135" t="n"/>
      <c r="BH681" s="135" t="n"/>
      <c r="BI681" s="135" t="n"/>
      <c r="BJ681" s="135" t="n"/>
      <c r="BK681" s="135" t="n"/>
      <c r="BL681" s="135" t="n"/>
      <c r="BM681" s="135" t="n"/>
      <c r="BN681" s="135" t="n"/>
      <c r="BO681" s="135" t="n"/>
      <c r="BP681" s="135" t="n"/>
      <c r="BQ681" s="135" t="n"/>
      <c r="BR681" s="135" t="n"/>
      <c r="BS681" s="135" t="n"/>
      <c r="BT681" s="135" t="n"/>
      <c r="BU681" s="135" t="n"/>
      <c r="BV681" s="135" t="n"/>
      <c r="BW681" s="135" t="n"/>
      <c r="BX681" s="135" t="n"/>
      <c r="BY681" s="135" t="n"/>
      <c r="BZ681" s="135" t="n"/>
      <c r="CA681" s="135" t="n"/>
      <c r="CB681" s="135" t="n"/>
      <c r="CC681" s="135" t="n"/>
      <c r="CD681" s="135" t="n"/>
      <c r="CE681" s="135" t="n"/>
      <c r="CF681" s="135" t="n"/>
      <c r="CG681" s="135" t="n"/>
      <c r="CH681" s="135" t="n"/>
      <c r="CI681" s="135" t="n"/>
      <c r="CJ681" s="135" t="n"/>
      <c r="CK681" s="135" t="n"/>
      <c r="CL681" s="135" t="n"/>
      <c r="CM681" s="135" t="n"/>
      <c r="CN681" s="135" t="n"/>
      <c r="CO681" s="135" t="n"/>
      <c r="CP681" s="135" t="n"/>
      <c r="CQ681" s="135" t="n"/>
      <c r="CR681" s="135" t="n"/>
      <c r="CU681" s="36" t="n"/>
      <c r="CV681" s="36" t="n"/>
      <c r="CW681" s="36" t="n"/>
      <c r="CX681" s="36" t="n"/>
      <c r="CY681" s="36" t="n"/>
      <c r="CZ681" s="36" t="n"/>
      <c r="DA681" s="36" t="n"/>
      <c r="DB681" s="36" t="n"/>
      <c r="DC681" s="36" t="n"/>
      <c r="DD681" s="36" t="n"/>
      <c r="DE681" s="36" t="n"/>
      <c r="DF681" s="36" t="n"/>
      <c r="DG681" s="36" t="n"/>
      <c r="DH681" s="36" t="n"/>
      <c r="DI681" s="36" t="n"/>
      <c r="DJ681" s="36" t="n"/>
      <c r="DK681" s="36" t="n"/>
      <c r="DL681" s="36" t="n"/>
      <c r="DM681" s="36" t="n"/>
      <c r="DN681" s="36" t="n"/>
      <c r="DO681" s="36" t="n"/>
      <c r="DP681" s="36" t="n"/>
      <c r="DQ681" s="36" t="n"/>
      <c r="DR681" s="36" t="n"/>
      <c r="DS681" s="36" t="n"/>
      <c r="DT681" s="36" t="n"/>
      <c r="DU681" s="36" t="n"/>
      <c r="DV681" s="36" t="n"/>
      <c r="DW681" s="36" t="n"/>
      <c r="DX681" s="36" t="n"/>
      <c r="DY681" s="36" t="n"/>
      <c r="DZ681" s="36" t="n"/>
      <c r="EA681" s="36" t="n"/>
      <c r="EB681" s="36" t="n"/>
      <c r="EC681" s="36" t="n"/>
      <c r="ED681" s="36" t="n"/>
      <c r="EE681" s="36" t="n"/>
      <c r="EF681" s="36" t="n"/>
      <c r="EG681" s="36" t="n"/>
      <c r="EH681" s="36" t="n"/>
      <c r="EI681" s="36" t="n"/>
      <c r="EJ681" s="36" t="n"/>
      <c r="EK681" s="36" t="n"/>
      <c r="EL681" s="36" t="n"/>
      <c r="EM681" s="36" t="n"/>
      <c r="EN681" s="36" t="n"/>
    </row>
    <row r="682">
      <c r="A682" s="36" t="n"/>
      <c r="B682" s="36" t="n"/>
      <c r="C682" s="144" t="n"/>
      <c r="D682" s="144" t="n"/>
      <c r="E682" s="135" t="n"/>
      <c r="F682" s="135" t="n"/>
      <c r="G682" s="135" t="n"/>
      <c r="H682" s="135" t="n"/>
      <c r="I682" s="135" t="n"/>
      <c r="J682" s="135" t="n"/>
      <c r="K682" s="135" t="n"/>
      <c r="L682" s="135" t="n"/>
      <c r="M682" s="135" t="n"/>
      <c r="N682" s="135" t="n"/>
      <c r="O682" s="135" t="n"/>
      <c r="P682" s="135" t="n"/>
      <c r="Q682" s="135" t="n"/>
      <c r="R682" s="135" t="n"/>
      <c r="S682" s="135" t="n"/>
      <c r="T682" s="135" t="n"/>
      <c r="U682" s="135" t="n"/>
      <c r="V682" s="135" t="n"/>
      <c r="W682" s="135" t="n"/>
      <c r="X682" s="135" t="n"/>
      <c r="Y682" s="135" t="n"/>
      <c r="Z682" s="135" t="n"/>
      <c r="AA682" s="135" t="n"/>
      <c r="AB682" s="135" t="n"/>
      <c r="AC682" s="135" t="n"/>
      <c r="AD682" s="135" t="n"/>
      <c r="AE682" s="135" t="n"/>
      <c r="AF682" s="135" t="n"/>
      <c r="AG682" s="135" t="n"/>
      <c r="AH682" s="135" t="n"/>
      <c r="AI682" s="135" t="n"/>
      <c r="AJ682" s="135" t="n"/>
      <c r="AK682" s="135" t="n"/>
      <c r="AL682" s="135" t="n"/>
      <c r="AM682" s="135" t="n"/>
      <c r="AN682" s="135" t="n"/>
      <c r="AO682" s="135" t="n"/>
      <c r="AP682" s="135" t="n"/>
      <c r="AQ682" s="135" t="n"/>
      <c r="AR682" s="135" t="n"/>
      <c r="AS682" s="135" t="n"/>
      <c r="AT682" s="135" t="n"/>
      <c r="AU682" s="135" t="n"/>
      <c r="AV682" s="135" t="n"/>
      <c r="AW682" s="135" t="n"/>
      <c r="AX682" s="135" t="n"/>
      <c r="AY682" s="135" t="n"/>
      <c r="AZ682" s="135" t="n"/>
      <c r="BA682" s="135" t="n"/>
      <c r="BB682" s="135" t="n"/>
      <c r="BC682" s="135" t="n"/>
      <c r="BD682" s="135" t="n"/>
      <c r="BE682" s="135" t="n"/>
      <c r="BF682" s="135" t="n"/>
      <c r="BG682" s="135" t="n"/>
      <c r="BH682" s="135" t="n"/>
      <c r="BI682" s="135" t="n"/>
      <c r="BJ682" s="135" t="n"/>
      <c r="BK682" s="135" t="n"/>
      <c r="BL682" s="135" t="n"/>
      <c r="BM682" s="135" t="n"/>
      <c r="BN682" s="135" t="n"/>
      <c r="BO682" s="135" t="n"/>
      <c r="BP682" s="135" t="n"/>
      <c r="BQ682" s="135" t="n"/>
      <c r="BR682" s="135" t="n"/>
      <c r="BS682" s="135" t="n"/>
      <c r="BT682" s="135" t="n"/>
      <c r="BU682" s="135" t="n"/>
      <c r="BV682" s="135" t="n"/>
      <c r="BW682" s="135" t="n"/>
      <c r="BX682" s="135" t="n"/>
      <c r="BY682" s="135" t="n"/>
      <c r="BZ682" s="135" t="n"/>
      <c r="CA682" s="135" t="n"/>
      <c r="CB682" s="135" t="n"/>
      <c r="CC682" s="135" t="n"/>
      <c r="CD682" s="135" t="n"/>
      <c r="CE682" s="135" t="n"/>
      <c r="CF682" s="135" t="n"/>
      <c r="CG682" s="135" t="n"/>
      <c r="CH682" s="135" t="n"/>
      <c r="CI682" s="135" t="n"/>
      <c r="CJ682" s="135" t="n"/>
      <c r="CK682" s="135" t="n"/>
      <c r="CL682" s="135" t="n"/>
      <c r="CM682" s="135" t="n"/>
      <c r="CN682" s="135" t="n"/>
      <c r="CO682" s="135" t="n"/>
      <c r="CP682" s="135" t="n"/>
      <c r="CQ682" s="135" t="n"/>
      <c r="CR682" s="135" t="n"/>
      <c r="CU682" s="36" t="n"/>
      <c r="CV682" s="36" t="n"/>
      <c r="CW682" s="36" t="n"/>
      <c r="CX682" s="36" t="n"/>
      <c r="CY682" s="36" t="n"/>
      <c r="CZ682" s="36" t="n"/>
      <c r="DA682" s="36" t="n"/>
      <c r="DB682" s="36" t="n"/>
      <c r="DC682" s="36" t="n"/>
      <c r="DD682" s="36" t="n"/>
      <c r="DE682" s="36" t="n"/>
      <c r="DF682" s="36" t="n"/>
      <c r="DG682" s="36" t="n"/>
      <c r="DH682" s="36" t="n"/>
      <c r="DI682" s="36" t="n"/>
      <c r="DJ682" s="36" t="n"/>
      <c r="DK682" s="36" t="n"/>
      <c r="DL682" s="36" t="n"/>
      <c r="DM682" s="36" t="n"/>
      <c r="DN682" s="36" t="n"/>
      <c r="DO682" s="36" t="n"/>
      <c r="DP682" s="36" t="n"/>
      <c r="DQ682" s="36" t="n"/>
      <c r="DR682" s="36" t="n"/>
      <c r="DS682" s="36" t="n"/>
      <c r="DT682" s="36" t="n"/>
      <c r="DU682" s="36" t="n"/>
      <c r="DV682" s="36" t="n"/>
      <c r="DW682" s="36" t="n"/>
      <c r="DX682" s="36" t="n"/>
      <c r="DY682" s="36" t="n"/>
      <c r="DZ682" s="36" t="n"/>
      <c r="EA682" s="36" t="n"/>
      <c r="EB682" s="36" t="n"/>
      <c r="EC682" s="36" t="n"/>
      <c r="ED682" s="36" t="n"/>
      <c r="EE682" s="36" t="n"/>
      <c r="EF682" s="36" t="n"/>
      <c r="EG682" s="36" t="n"/>
      <c r="EH682" s="36" t="n"/>
      <c r="EI682" s="36" t="n"/>
      <c r="EJ682" s="36" t="n"/>
      <c r="EK682" s="36" t="n"/>
      <c r="EL682" s="36" t="n"/>
      <c r="EM682" s="36" t="n"/>
      <c r="EN682" s="36" t="n"/>
    </row>
    <row r="683">
      <c r="A683" s="36" t="n"/>
      <c r="B683" s="36" t="n"/>
      <c r="C683" s="144" t="n"/>
      <c r="D683" s="144" t="n"/>
      <c r="E683" s="135" t="n"/>
      <c r="F683" s="135" t="n"/>
      <c r="G683" s="135" t="n"/>
      <c r="H683" s="135" t="n"/>
      <c r="I683" s="135" t="n"/>
      <c r="J683" s="135" t="n"/>
      <c r="K683" s="135" t="n"/>
      <c r="L683" s="135" t="n"/>
      <c r="M683" s="135" t="n"/>
      <c r="N683" s="135" t="n"/>
      <c r="O683" s="135" t="n"/>
      <c r="P683" s="135" t="n"/>
      <c r="Q683" s="135" t="n"/>
      <c r="R683" s="135" t="n"/>
      <c r="S683" s="135" t="n"/>
      <c r="T683" s="135" t="n"/>
      <c r="U683" s="135" t="n"/>
      <c r="V683" s="135" t="n"/>
      <c r="W683" s="135" t="n"/>
      <c r="X683" s="135" t="n"/>
      <c r="Y683" s="135" t="n"/>
      <c r="Z683" s="135" t="n"/>
      <c r="AA683" s="135" t="n"/>
      <c r="AB683" s="135" t="n"/>
      <c r="AC683" s="135" t="n"/>
      <c r="AD683" s="135" t="n"/>
      <c r="AE683" s="135" t="n"/>
      <c r="AF683" s="135" t="n"/>
      <c r="AG683" s="135" t="n"/>
      <c r="AH683" s="135" t="n"/>
      <c r="AI683" s="135" t="n"/>
      <c r="AJ683" s="135" t="n"/>
      <c r="AK683" s="135" t="n"/>
      <c r="AL683" s="135" t="n"/>
      <c r="AM683" s="135" t="n"/>
      <c r="AN683" s="135" t="n"/>
      <c r="AO683" s="135" t="n"/>
      <c r="AP683" s="135" t="n"/>
      <c r="AQ683" s="135" t="n"/>
      <c r="AR683" s="135" t="n"/>
      <c r="AS683" s="135" t="n"/>
      <c r="AT683" s="135" t="n"/>
      <c r="AU683" s="135" t="n"/>
      <c r="AV683" s="135" t="n"/>
      <c r="AW683" s="135" t="n"/>
      <c r="AX683" s="135" t="n"/>
      <c r="AY683" s="135" t="n"/>
      <c r="AZ683" s="135" t="n"/>
      <c r="BA683" s="135" t="n"/>
      <c r="BB683" s="135" t="n"/>
      <c r="BC683" s="135" t="n"/>
      <c r="BD683" s="135" t="n"/>
      <c r="BE683" s="135" t="n"/>
      <c r="BF683" s="135" t="n"/>
      <c r="BG683" s="135" t="n"/>
      <c r="BH683" s="135" t="n"/>
      <c r="BI683" s="135" t="n"/>
      <c r="BJ683" s="135" t="n"/>
      <c r="BK683" s="135" t="n"/>
      <c r="BL683" s="135" t="n"/>
      <c r="BM683" s="135" t="n"/>
      <c r="BN683" s="135" t="n"/>
      <c r="BO683" s="135" t="n"/>
      <c r="BP683" s="135" t="n"/>
      <c r="BQ683" s="135" t="n"/>
      <c r="BR683" s="135" t="n"/>
      <c r="BS683" s="135" t="n"/>
      <c r="BT683" s="135" t="n"/>
      <c r="BU683" s="135" t="n"/>
      <c r="BV683" s="135" t="n"/>
      <c r="BW683" s="135" t="n"/>
      <c r="BX683" s="135" t="n"/>
      <c r="BY683" s="135" t="n"/>
      <c r="BZ683" s="135" t="n"/>
      <c r="CA683" s="135" t="n"/>
      <c r="CB683" s="135" t="n"/>
      <c r="CC683" s="135" t="n"/>
      <c r="CD683" s="135" t="n"/>
      <c r="CE683" s="135" t="n"/>
      <c r="CF683" s="135" t="n"/>
      <c r="CG683" s="135" t="n"/>
      <c r="CH683" s="135" t="n"/>
      <c r="CI683" s="135" t="n"/>
      <c r="CJ683" s="135" t="n"/>
      <c r="CK683" s="135" t="n"/>
      <c r="CL683" s="135" t="n"/>
      <c r="CM683" s="135" t="n"/>
      <c r="CN683" s="135" t="n"/>
      <c r="CO683" s="135" t="n"/>
      <c r="CP683" s="135" t="n"/>
      <c r="CQ683" s="135" t="n"/>
      <c r="CR683" s="135" t="n"/>
      <c r="CU683" s="36" t="n"/>
      <c r="CV683" s="36" t="n"/>
      <c r="CW683" s="36" t="n"/>
      <c r="CX683" s="36" t="n"/>
      <c r="CY683" s="36" t="n"/>
      <c r="CZ683" s="36" t="n"/>
      <c r="DA683" s="36" t="n"/>
      <c r="DB683" s="36" t="n"/>
      <c r="DC683" s="36" t="n"/>
      <c r="DD683" s="36" t="n"/>
      <c r="DE683" s="36" t="n"/>
      <c r="DF683" s="36" t="n"/>
      <c r="DG683" s="36" t="n"/>
      <c r="DH683" s="36" t="n"/>
      <c r="DI683" s="36" t="n"/>
      <c r="DJ683" s="36" t="n"/>
      <c r="DK683" s="36" t="n"/>
      <c r="DL683" s="36" t="n"/>
      <c r="DM683" s="36" t="n"/>
      <c r="DN683" s="36" t="n"/>
      <c r="DO683" s="36" t="n"/>
      <c r="DP683" s="36" t="n"/>
      <c r="DQ683" s="36" t="n"/>
      <c r="DR683" s="36" t="n"/>
      <c r="DS683" s="36" t="n"/>
      <c r="DT683" s="36" t="n"/>
      <c r="DU683" s="36" t="n"/>
      <c r="DV683" s="36" t="n"/>
      <c r="DW683" s="36" t="n"/>
      <c r="DX683" s="36" t="n"/>
      <c r="DY683" s="36" t="n"/>
      <c r="DZ683" s="36" t="n"/>
      <c r="EA683" s="36" t="n"/>
      <c r="EB683" s="36" t="n"/>
      <c r="EC683" s="36" t="n"/>
      <c r="ED683" s="36" t="n"/>
      <c r="EE683" s="36" t="n"/>
      <c r="EF683" s="36" t="n"/>
      <c r="EG683" s="36" t="n"/>
      <c r="EH683" s="36" t="n"/>
      <c r="EI683" s="36" t="n"/>
      <c r="EJ683" s="36" t="n"/>
      <c r="EK683" s="36" t="n"/>
      <c r="EL683" s="36" t="n"/>
      <c r="EM683" s="36" t="n"/>
      <c r="EN683" s="36" t="n"/>
    </row>
    <row r="684">
      <c r="A684" s="36" t="n"/>
      <c r="B684" s="36" t="n"/>
      <c r="C684" s="144" t="n"/>
      <c r="D684" s="144" t="n"/>
      <c r="E684" s="135" t="n"/>
      <c r="F684" s="135" t="n"/>
      <c r="G684" s="135" t="n"/>
      <c r="H684" s="135" t="n"/>
      <c r="I684" s="135" t="n"/>
      <c r="J684" s="135" t="n"/>
      <c r="K684" s="135" t="n"/>
      <c r="L684" s="135" t="n"/>
      <c r="M684" s="135" t="n"/>
      <c r="N684" s="135" t="n"/>
      <c r="O684" s="135" t="n"/>
      <c r="P684" s="135" t="n"/>
      <c r="Q684" s="135" t="n"/>
      <c r="R684" s="135" t="n"/>
      <c r="S684" s="135" t="n"/>
      <c r="T684" s="135" t="n"/>
      <c r="U684" s="135" t="n"/>
      <c r="V684" s="135" t="n"/>
      <c r="W684" s="135" t="n"/>
      <c r="X684" s="135" t="n"/>
      <c r="Y684" s="135" t="n"/>
      <c r="Z684" s="135" t="n"/>
      <c r="AA684" s="135" t="n"/>
      <c r="AB684" s="135" t="n"/>
      <c r="AC684" s="135" t="n"/>
      <c r="AD684" s="135" t="n"/>
      <c r="AE684" s="135" t="n"/>
      <c r="AF684" s="135" t="n"/>
      <c r="AG684" s="135" t="n"/>
      <c r="AH684" s="135" t="n"/>
      <c r="AI684" s="135" t="n"/>
      <c r="AJ684" s="135" t="n"/>
      <c r="AK684" s="135" t="n"/>
      <c r="AL684" s="135" t="n"/>
      <c r="AM684" s="135" t="n"/>
      <c r="AN684" s="135" t="n"/>
      <c r="AO684" s="135" t="n"/>
      <c r="AP684" s="135" t="n"/>
      <c r="AQ684" s="135" t="n"/>
      <c r="AR684" s="135" t="n"/>
      <c r="AS684" s="135" t="n"/>
      <c r="AT684" s="135" t="n"/>
      <c r="AU684" s="135" t="n"/>
      <c r="AV684" s="135" t="n"/>
      <c r="AW684" s="135" t="n"/>
      <c r="AX684" s="135" t="n"/>
      <c r="AY684" s="135" t="n"/>
      <c r="AZ684" s="135" t="n"/>
      <c r="BA684" s="135" t="n"/>
      <c r="BB684" s="135" t="n"/>
      <c r="BC684" s="135" t="n"/>
      <c r="BD684" s="135" t="n"/>
      <c r="BE684" s="135" t="n"/>
      <c r="BF684" s="135" t="n"/>
      <c r="BG684" s="135" t="n"/>
      <c r="BH684" s="135" t="n"/>
      <c r="BI684" s="135" t="n"/>
      <c r="BJ684" s="135" t="n"/>
      <c r="BK684" s="135" t="n"/>
      <c r="BL684" s="135" t="n"/>
      <c r="BM684" s="135" t="n"/>
      <c r="BN684" s="135" t="n"/>
      <c r="BO684" s="135" t="n"/>
      <c r="BP684" s="135" t="n"/>
      <c r="BQ684" s="135" t="n"/>
      <c r="BR684" s="135" t="n"/>
      <c r="BS684" s="135" t="n"/>
      <c r="BT684" s="135" t="n"/>
      <c r="BU684" s="135" t="n"/>
      <c r="BV684" s="135" t="n"/>
      <c r="BW684" s="135" t="n"/>
      <c r="BX684" s="135" t="n"/>
      <c r="BY684" s="135" t="n"/>
      <c r="BZ684" s="135" t="n"/>
      <c r="CA684" s="135" t="n"/>
      <c r="CB684" s="135" t="n"/>
      <c r="CC684" s="135" t="n"/>
      <c r="CD684" s="135" t="n"/>
      <c r="CE684" s="135" t="n"/>
      <c r="CF684" s="135" t="n"/>
      <c r="CG684" s="135" t="n"/>
      <c r="CH684" s="135" t="n"/>
      <c r="CI684" s="135" t="n"/>
      <c r="CJ684" s="135" t="n"/>
      <c r="CK684" s="135" t="n"/>
      <c r="CL684" s="135" t="n"/>
      <c r="CM684" s="135" t="n"/>
      <c r="CN684" s="135" t="n"/>
      <c r="CO684" s="135" t="n"/>
      <c r="CP684" s="135" t="n"/>
      <c r="CQ684" s="135" t="n"/>
      <c r="CR684" s="135" t="n"/>
      <c r="CU684" s="36" t="n"/>
      <c r="CV684" s="36" t="n"/>
      <c r="CW684" s="36" t="n"/>
      <c r="CX684" s="36" t="n"/>
      <c r="CY684" s="36" t="n"/>
      <c r="CZ684" s="36" t="n"/>
      <c r="DA684" s="36" t="n"/>
      <c r="DB684" s="36" t="n"/>
      <c r="DC684" s="36" t="n"/>
      <c r="DD684" s="36" t="n"/>
      <c r="DE684" s="36" t="n"/>
      <c r="DF684" s="36" t="n"/>
      <c r="DG684" s="36" t="n"/>
      <c r="DH684" s="36" t="n"/>
      <c r="DI684" s="36" t="n"/>
      <c r="DJ684" s="36" t="n"/>
      <c r="DK684" s="36" t="n"/>
      <c r="DL684" s="36" t="n"/>
      <c r="DM684" s="36" t="n"/>
      <c r="DN684" s="36" t="n"/>
      <c r="DO684" s="36" t="n"/>
      <c r="DP684" s="36" t="n"/>
      <c r="DQ684" s="36" t="n"/>
      <c r="DR684" s="36" t="n"/>
      <c r="DS684" s="36" t="n"/>
      <c r="DT684" s="36" t="n"/>
      <c r="DU684" s="36" t="n"/>
      <c r="DV684" s="36" t="n"/>
      <c r="DW684" s="36" t="n"/>
      <c r="DX684" s="36" t="n"/>
      <c r="DY684" s="36" t="n"/>
      <c r="DZ684" s="36" t="n"/>
      <c r="EA684" s="36" t="n"/>
      <c r="EB684" s="36" t="n"/>
      <c r="EC684" s="36" t="n"/>
      <c r="ED684" s="36" t="n"/>
      <c r="EE684" s="36" t="n"/>
      <c r="EF684" s="36" t="n"/>
      <c r="EG684" s="36" t="n"/>
      <c r="EH684" s="36" t="n"/>
      <c r="EI684" s="36" t="n"/>
      <c r="EJ684" s="36" t="n"/>
      <c r="EK684" s="36" t="n"/>
      <c r="EL684" s="36" t="n"/>
      <c r="EM684" s="36" t="n"/>
      <c r="EN684" s="36" t="n"/>
    </row>
    <row r="685">
      <c r="A685" s="36" t="n"/>
      <c r="B685" s="36" t="n"/>
      <c r="C685" s="144" t="n"/>
      <c r="D685" s="144" t="n"/>
      <c r="E685" s="135" t="n"/>
      <c r="F685" s="135" t="n"/>
      <c r="G685" s="135" t="n"/>
      <c r="H685" s="135" t="n"/>
      <c r="I685" s="135" t="n"/>
      <c r="J685" s="135" t="n"/>
      <c r="K685" s="135" t="n"/>
      <c r="L685" s="135" t="n"/>
      <c r="M685" s="135" t="n"/>
      <c r="N685" s="135" t="n"/>
      <c r="O685" s="135" t="n"/>
      <c r="P685" s="135" t="n"/>
      <c r="Q685" s="135" t="n"/>
      <c r="R685" s="135" t="n"/>
      <c r="S685" s="135" t="n"/>
      <c r="T685" s="135" t="n"/>
      <c r="U685" s="135" t="n"/>
      <c r="V685" s="135" t="n"/>
      <c r="W685" s="135" t="n"/>
      <c r="X685" s="135" t="n"/>
      <c r="Y685" s="135" t="n"/>
      <c r="Z685" s="135" t="n"/>
      <c r="AA685" s="135" t="n"/>
      <c r="AB685" s="135" t="n"/>
      <c r="AC685" s="135" t="n"/>
      <c r="AD685" s="135" t="n"/>
      <c r="AE685" s="135" t="n"/>
      <c r="AF685" s="135" t="n"/>
      <c r="AG685" s="135" t="n"/>
      <c r="AH685" s="135" t="n"/>
      <c r="AI685" s="135" t="n"/>
      <c r="AJ685" s="135" t="n"/>
      <c r="AK685" s="135" t="n"/>
      <c r="AL685" s="135" t="n"/>
      <c r="AM685" s="135" t="n"/>
      <c r="AN685" s="135" t="n"/>
      <c r="AO685" s="135" t="n"/>
      <c r="AP685" s="135" t="n"/>
      <c r="AQ685" s="135" t="n"/>
      <c r="AR685" s="135" t="n"/>
      <c r="AS685" s="135" t="n"/>
      <c r="AT685" s="135" t="n"/>
      <c r="AU685" s="135" t="n"/>
      <c r="AV685" s="135" t="n"/>
      <c r="AW685" s="135" t="n"/>
      <c r="AX685" s="135" t="n"/>
      <c r="AY685" s="135" t="n"/>
      <c r="AZ685" s="135" t="n"/>
      <c r="BA685" s="135" t="n"/>
      <c r="BB685" s="135" t="n"/>
      <c r="BC685" s="135" t="n"/>
      <c r="BD685" s="135" t="n"/>
      <c r="BE685" s="135" t="n"/>
      <c r="BF685" s="135" t="n"/>
      <c r="BG685" s="135" t="n"/>
      <c r="BH685" s="135" t="n"/>
      <c r="BI685" s="135" t="n"/>
      <c r="BJ685" s="135" t="n"/>
      <c r="BK685" s="135" t="n"/>
      <c r="BL685" s="135" t="n"/>
      <c r="BM685" s="135" t="n"/>
      <c r="BN685" s="135" t="n"/>
      <c r="BO685" s="135" t="n"/>
      <c r="BP685" s="135" t="n"/>
      <c r="BQ685" s="135" t="n"/>
      <c r="BR685" s="135" t="n"/>
      <c r="BS685" s="135" t="n"/>
      <c r="BT685" s="135" t="n"/>
      <c r="BU685" s="135" t="n"/>
      <c r="BV685" s="135" t="n"/>
      <c r="BW685" s="135" t="n"/>
      <c r="BX685" s="135" t="n"/>
      <c r="BY685" s="135" t="n"/>
      <c r="BZ685" s="135" t="n"/>
      <c r="CA685" s="135" t="n"/>
      <c r="CB685" s="135" t="n"/>
      <c r="CC685" s="135" t="n"/>
      <c r="CD685" s="135" t="n"/>
      <c r="CE685" s="135" t="n"/>
      <c r="CF685" s="135" t="n"/>
      <c r="CG685" s="135" t="n"/>
      <c r="CH685" s="135" t="n"/>
      <c r="CI685" s="135" t="n"/>
      <c r="CJ685" s="135" t="n"/>
      <c r="CK685" s="135" t="n"/>
      <c r="CL685" s="135" t="n"/>
      <c r="CM685" s="135" t="n"/>
      <c r="CN685" s="135" t="n"/>
      <c r="CO685" s="135" t="n"/>
      <c r="CP685" s="135" t="n"/>
      <c r="CQ685" s="135" t="n"/>
      <c r="CR685" s="135" t="n"/>
      <c r="CU685" s="36" t="n"/>
      <c r="CV685" s="36" t="n"/>
      <c r="CW685" s="36" t="n"/>
      <c r="CX685" s="36" t="n"/>
      <c r="CY685" s="36" t="n"/>
      <c r="CZ685" s="36" t="n"/>
      <c r="DA685" s="36" t="n"/>
      <c r="DB685" s="36" t="n"/>
      <c r="DC685" s="36" t="n"/>
      <c r="DD685" s="36" t="n"/>
      <c r="DE685" s="36" t="n"/>
      <c r="DF685" s="36" t="n"/>
      <c r="DG685" s="36" t="n"/>
      <c r="DH685" s="36" t="n"/>
      <c r="DI685" s="36" t="n"/>
      <c r="DJ685" s="36" t="n"/>
      <c r="DK685" s="36" t="n"/>
      <c r="DL685" s="36" t="n"/>
      <c r="DM685" s="36" t="n"/>
      <c r="DN685" s="36" t="n"/>
      <c r="DO685" s="36" t="n"/>
      <c r="DP685" s="36" t="n"/>
      <c r="DQ685" s="36" t="n"/>
      <c r="DR685" s="36" t="n"/>
      <c r="DS685" s="36" t="n"/>
      <c r="DT685" s="36" t="n"/>
      <c r="DU685" s="36" t="n"/>
      <c r="DV685" s="36" t="n"/>
      <c r="DW685" s="36" t="n"/>
      <c r="DX685" s="36" t="n"/>
      <c r="DY685" s="36" t="n"/>
      <c r="DZ685" s="36" t="n"/>
      <c r="EA685" s="36" t="n"/>
      <c r="EB685" s="36" t="n"/>
      <c r="EC685" s="36" t="n"/>
      <c r="ED685" s="36" t="n"/>
      <c r="EE685" s="36" t="n"/>
      <c r="EF685" s="36" t="n"/>
      <c r="EG685" s="36" t="n"/>
      <c r="EH685" s="36" t="n"/>
      <c r="EI685" s="36" t="n"/>
      <c r="EJ685" s="36" t="n"/>
      <c r="EK685" s="36" t="n"/>
      <c r="EL685" s="36" t="n"/>
      <c r="EM685" s="36" t="n"/>
      <c r="EN685" s="36" t="n"/>
    </row>
    <row r="686">
      <c r="A686" s="36" t="n"/>
      <c r="B686" s="36" t="n"/>
      <c r="C686" s="144" t="n"/>
      <c r="D686" s="144" t="n"/>
      <c r="E686" s="135" t="n"/>
      <c r="F686" s="135" t="n"/>
      <c r="G686" s="135" t="n"/>
      <c r="H686" s="135" t="n"/>
      <c r="I686" s="135" t="n"/>
      <c r="J686" s="135" t="n"/>
      <c r="K686" s="135" t="n"/>
      <c r="L686" s="135" t="n"/>
      <c r="M686" s="135" t="n"/>
      <c r="N686" s="135" t="n"/>
      <c r="O686" s="135" t="n"/>
      <c r="P686" s="135" t="n"/>
      <c r="Q686" s="135" t="n"/>
      <c r="R686" s="135" t="n"/>
      <c r="S686" s="135" t="n"/>
      <c r="T686" s="135" t="n"/>
      <c r="U686" s="135" t="n"/>
      <c r="V686" s="135" t="n"/>
      <c r="W686" s="135" t="n"/>
      <c r="X686" s="135" t="n"/>
      <c r="Y686" s="135" t="n"/>
      <c r="Z686" s="135" t="n"/>
      <c r="AA686" s="135" t="n"/>
      <c r="AB686" s="135" t="n"/>
      <c r="AC686" s="135" t="n"/>
      <c r="AD686" s="135" t="n"/>
      <c r="AE686" s="135" t="n"/>
      <c r="AF686" s="135" t="n"/>
      <c r="AG686" s="135" t="n"/>
      <c r="AH686" s="135" t="n"/>
      <c r="AI686" s="135" t="n"/>
      <c r="AJ686" s="135" t="n"/>
      <c r="AK686" s="135" t="n"/>
      <c r="AL686" s="135" t="n"/>
      <c r="AM686" s="135" t="n"/>
      <c r="AN686" s="135" t="n"/>
      <c r="AO686" s="135" t="n"/>
      <c r="AP686" s="135" t="n"/>
      <c r="AQ686" s="135" t="n"/>
      <c r="AR686" s="135" t="n"/>
      <c r="AS686" s="135" t="n"/>
      <c r="AT686" s="135" t="n"/>
      <c r="AU686" s="135" t="n"/>
      <c r="AV686" s="135" t="n"/>
      <c r="AW686" s="135" t="n"/>
      <c r="AX686" s="135" t="n"/>
      <c r="AY686" s="135" t="n"/>
      <c r="AZ686" s="135" t="n"/>
      <c r="BA686" s="135" t="n"/>
      <c r="BB686" s="135" t="n"/>
      <c r="BC686" s="135" t="n"/>
      <c r="BD686" s="135" t="n"/>
      <c r="BE686" s="135" t="n"/>
      <c r="BF686" s="135" t="n"/>
      <c r="BG686" s="135" t="n"/>
      <c r="BH686" s="135" t="n"/>
      <c r="BI686" s="135" t="n"/>
      <c r="BJ686" s="135" t="n"/>
      <c r="BK686" s="135" t="n"/>
      <c r="BL686" s="135" t="n"/>
      <c r="BM686" s="135" t="n"/>
      <c r="BN686" s="135" t="n"/>
      <c r="BO686" s="135" t="n"/>
      <c r="BP686" s="135" t="n"/>
      <c r="BQ686" s="135" t="n"/>
      <c r="BR686" s="135" t="n"/>
      <c r="BS686" s="135" t="n"/>
      <c r="BT686" s="135" t="n"/>
      <c r="BU686" s="135" t="n"/>
      <c r="BV686" s="135" t="n"/>
      <c r="BW686" s="135" t="n"/>
      <c r="BX686" s="135" t="n"/>
      <c r="BY686" s="135" t="n"/>
      <c r="BZ686" s="135" t="n"/>
      <c r="CA686" s="135" t="n"/>
      <c r="CB686" s="135" t="n"/>
      <c r="CC686" s="135" t="n"/>
      <c r="CD686" s="135" t="n"/>
      <c r="CE686" s="135" t="n"/>
      <c r="CF686" s="135" t="n"/>
      <c r="CG686" s="135" t="n"/>
      <c r="CH686" s="135" t="n"/>
      <c r="CI686" s="135" t="n"/>
      <c r="CJ686" s="135" t="n"/>
      <c r="CK686" s="135" t="n"/>
      <c r="CL686" s="135" t="n"/>
      <c r="CM686" s="135" t="n"/>
      <c r="CN686" s="135" t="n"/>
      <c r="CO686" s="135" t="n"/>
      <c r="CP686" s="135" t="n"/>
      <c r="CQ686" s="135" t="n"/>
      <c r="CR686" s="135" t="n"/>
      <c r="CU686" s="36" t="n"/>
      <c r="CV686" s="36" t="n"/>
      <c r="CW686" s="36" t="n"/>
      <c r="CX686" s="36" t="n"/>
      <c r="CY686" s="36" t="n"/>
      <c r="CZ686" s="36" t="n"/>
      <c r="DA686" s="36" t="n"/>
      <c r="DB686" s="36" t="n"/>
      <c r="DC686" s="36" t="n"/>
      <c r="DD686" s="36" t="n"/>
      <c r="DE686" s="36" t="n"/>
      <c r="DF686" s="36" t="n"/>
      <c r="DG686" s="36" t="n"/>
      <c r="DH686" s="36" t="n"/>
      <c r="DI686" s="36" t="n"/>
      <c r="DJ686" s="36" t="n"/>
      <c r="DK686" s="36" t="n"/>
      <c r="DL686" s="36" t="n"/>
      <c r="DM686" s="36" t="n"/>
      <c r="DN686" s="36" t="n"/>
      <c r="DO686" s="36" t="n"/>
      <c r="DP686" s="36" t="n"/>
      <c r="DQ686" s="36" t="n"/>
      <c r="DR686" s="36" t="n"/>
      <c r="DS686" s="36" t="n"/>
      <c r="DT686" s="36" t="n"/>
      <c r="DU686" s="36" t="n"/>
      <c r="DV686" s="36" t="n"/>
      <c r="DW686" s="36" t="n"/>
      <c r="DX686" s="36" t="n"/>
      <c r="DY686" s="36" t="n"/>
      <c r="DZ686" s="36" t="n"/>
      <c r="EA686" s="36" t="n"/>
      <c r="EB686" s="36" t="n"/>
      <c r="EC686" s="36" t="n"/>
      <c r="ED686" s="36" t="n"/>
      <c r="EE686" s="36" t="n"/>
      <c r="EF686" s="36" t="n"/>
      <c r="EG686" s="36" t="n"/>
      <c r="EH686" s="36" t="n"/>
      <c r="EI686" s="36" t="n"/>
      <c r="EJ686" s="36" t="n"/>
      <c r="EK686" s="36" t="n"/>
      <c r="EL686" s="36" t="n"/>
      <c r="EM686" s="36" t="n"/>
      <c r="EN686" s="36" t="n"/>
    </row>
    <row r="687">
      <c r="A687" s="36" t="n"/>
      <c r="B687" s="36" t="n"/>
      <c r="C687" s="144" t="n"/>
      <c r="D687" s="144" t="n"/>
      <c r="E687" s="135" t="n"/>
      <c r="F687" s="135" t="n"/>
      <c r="G687" s="135" t="n"/>
      <c r="H687" s="135" t="n"/>
      <c r="I687" s="135" t="n"/>
      <c r="J687" s="135" t="n"/>
      <c r="K687" s="135" t="n"/>
      <c r="L687" s="135" t="n"/>
      <c r="M687" s="135" t="n"/>
      <c r="N687" s="135" t="n"/>
      <c r="O687" s="135" t="n"/>
      <c r="P687" s="135" t="n"/>
      <c r="Q687" s="135" t="n"/>
      <c r="R687" s="135" t="n"/>
      <c r="S687" s="135" t="n"/>
      <c r="T687" s="135" t="n"/>
      <c r="U687" s="135" t="n"/>
      <c r="V687" s="135" t="n"/>
      <c r="W687" s="135" t="n"/>
      <c r="X687" s="135" t="n"/>
      <c r="Y687" s="135" t="n"/>
      <c r="Z687" s="135" t="n"/>
      <c r="AA687" s="135" t="n"/>
      <c r="AB687" s="135" t="n"/>
      <c r="AC687" s="135" t="n"/>
      <c r="AD687" s="135" t="n"/>
      <c r="AE687" s="135" t="n"/>
      <c r="AF687" s="135" t="n"/>
      <c r="AG687" s="135" t="n"/>
      <c r="AH687" s="135" t="n"/>
      <c r="AI687" s="135" t="n"/>
      <c r="AJ687" s="135" t="n"/>
      <c r="AK687" s="135" t="n"/>
      <c r="AL687" s="135" t="n"/>
      <c r="AM687" s="135" t="n"/>
      <c r="AN687" s="135" t="n"/>
      <c r="AO687" s="135" t="n"/>
      <c r="AP687" s="135" t="n"/>
      <c r="AQ687" s="135" t="n"/>
      <c r="AR687" s="135" t="n"/>
      <c r="AS687" s="135" t="n"/>
      <c r="AT687" s="135" t="n"/>
      <c r="AU687" s="135" t="n"/>
      <c r="AV687" s="135" t="n"/>
      <c r="AW687" s="135" t="n"/>
      <c r="AX687" s="135" t="n"/>
      <c r="AY687" s="135" t="n"/>
      <c r="AZ687" s="135" t="n"/>
      <c r="BA687" s="135" t="n"/>
      <c r="BB687" s="135" t="n"/>
      <c r="BC687" s="135" t="n"/>
      <c r="BD687" s="135" t="n"/>
      <c r="BE687" s="135" t="n"/>
      <c r="BF687" s="135" t="n"/>
      <c r="BG687" s="135" t="n"/>
      <c r="BH687" s="135" t="n"/>
      <c r="BI687" s="135" t="n"/>
      <c r="BJ687" s="135" t="n"/>
      <c r="BK687" s="135" t="n"/>
      <c r="BL687" s="135" t="n"/>
      <c r="BM687" s="135" t="n"/>
      <c r="BN687" s="135" t="n"/>
      <c r="BO687" s="135" t="n"/>
      <c r="BP687" s="135" t="n"/>
      <c r="BQ687" s="135" t="n"/>
      <c r="BR687" s="135" t="n"/>
      <c r="BS687" s="135" t="n"/>
      <c r="BT687" s="135" t="n"/>
      <c r="BU687" s="135" t="n"/>
      <c r="BV687" s="135" t="n"/>
      <c r="BW687" s="135" t="n"/>
      <c r="BX687" s="135" t="n"/>
      <c r="BY687" s="135" t="n"/>
      <c r="BZ687" s="135" t="n"/>
      <c r="CA687" s="135" t="n"/>
      <c r="CB687" s="135" t="n"/>
      <c r="CC687" s="135" t="n"/>
      <c r="CD687" s="135" t="n"/>
      <c r="CE687" s="135" t="n"/>
      <c r="CF687" s="135" t="n"/>
      <c r="CG687" s="135" t="n"/>
      <c r="CH687" s="135" t="n"/>
      <c r="CI687" s="135" t="n"/>
      <c r="CJ687" s="135" t="n"/>
      <c r="CK687" s="135" t="n"/>
      <c r="CL687" s="135" t="n"/>
      <c r="CM687" s="135" t="n"/>
      <c r="CN687" s="135" t="n"/>
      <c r="CO687" s="135" t="n"/>
      <c r="CP687" s="135" t="n"/>
      <c r="CQ687" s="135" t="n"/>
      <c r="CR687" s="135" t="n"/>
      <c r="CU687" s="36" t="n"/>
      <c r="CV687" s="36" t="n"/>
      <c r="CW687" s="36" t="n"/>
      <c r="CX687" s="36" t="n"/>
      <c r="CY687" s="36" t="n"/>
      <c r="CZ687" s="36" t="n"/>
      <c r="DA687" s="36" t="n"/>
      <c r="DB687" s="36" t="n"/>
      <c r="DC687" s="36" t="n"/>
      <c r="DD687" s="36" t="n"/>
      <c r="DE687" s="36" t="n"/>
      <c r="DF687" s="36" t="n"/>
      <c r="DG687" s="36" t="n"/>
      <c r="DH687" s="36" t="n"/>
      <c r="DI687" s="36" t="n"/>
      <c r="DJ687" s="36" t="n"/>
      <c r="DK687" s="36" t="n"/>
      <c r="DL687" s="36" t="n"/>
      <c r="DM687" s="36" t="n"/>
      <c r="DN687" s="36" t="n"/>
      <c r="DO687" s="36" t="n"/>
      <c r="DP687" s="36" t="n"/>
      <c r="DQ687" s="36" t="n"/>
      <c r="DR687" s="36" t="n"/>
      <c r="DS687" s="36" t="n"/>
      <c r="DT687" s="36" t="n"/>
      <c r="DU687" s="36" t="n"/>
      <c r="DV687" s="36" t="n"/>
      <c r="DW687" s="36" t="n"/>
      <c r="DX687" s="36" t="n"/>
      <c r="DY687" s="36" t="n"/>
      <c r="DZ687" s="36" t="n"/>
      <c r="EA687" s="36" t="n"/>
      <c r="EB687" s="36" t="n"/>
      <c r="EC687" s="36" t="n"/>
      <c r="ED687" s="36" t="n"/>
      <c r="EE687" s="36" t="n"/>
      <c r="EF687" s="36" t="n"/>
      <c r="EG687" s="36" t="n"/>
      <c r="EH687" s="36" t="n"/>
      <c r="EI687" s="36" t="n"/>
      <c r="EJ687" s="36" t="n"/>
      <c r="EK687" s="36" t="n"/>
      <c r="EL687" s="36" t="n"/>
      <c r="EM687" s="36" t="n"/>
      <c r="EN687" s="36" t="n"/>
    </row>
    <row r="688">
      <c r="A688" s="36" t="n"/>
      <c r="B688" s="36" t="n"/>
      <c r="C688" s="144" t="n"/>
      <c r="D688" s="144" t="n"/>
      <c r="E688" s="135" t="n"/>
      <c r="F688" s="135" t="n"/>
      <c r="G688" s="135" t="n"/>
      <c r="H688" s="135" t="n"/>
      <c r="I688" s="135" t="n"/>
      <c r="J688" s="135" t="n"/>
      <c r="K688" s="135" t="n"/>
      <c r="L688" s="135" t="n"/>
      <c r="M688" s="135" t="n"/>
      <c r="N688" s="135" t="n"/>
      <c r="O688" s="135" t="n"/>
      <c r="P688" s="135" t="n"/>
      <c r="Q688" s="135" t="n"/>
      <c r="R688" s="135" t="n"/>
      <c r="S688" s="135" t="n"/>
      <c r="T688" s="135" t="n"/>
      <c r="U688" s="135" t="n"/>
      <c r="V688" s="135" t="n"/>
      <c r="W688" s="135" t="n"/>
      <c r="X688" s="135" t="n"/>
      <c r="Y688" s="135" t="n"/>
      <c r="Z688" s="135" t="n"/>
      <c r="AA688" s="135" t="n"/>
      <c r="AB688" s="135" t="n"/>
      <c r="AC688" s="135" t="n"/>
      <c r="AD688" s="135" t="n"/>
      <c r="AE688" s="135" t="n"/>
      <c r="AF688" s="135" t="n"/>
      <c r="AG688" s="135" t="n"/>
      <c r="AH688" s="135" t="n"/>
      <c r="AI688" s="135" t="n"/>
      <c r="AJ688" s="135" t="n"/>
      <c r="AK688" s="135" t="n"/>
      <c r="AL688" s="135" t="n"/>
      <c r="AM688" s="135" t="n"/>
      <c r="AN688" s="135" t="n"/>
      <c r="AO688" s="135" t="n"/>
      <c r="AP688" s="135" t="n"/>
      <c r="AQ688" s="135" t="n"/>
      <c r="AR688" s="135" t="n"/>
      <c r="AS688" s="135" t="n"/>
      <c r="AT688" s="135" t="n"/>
      <c r="AU688" s="135" t="n"/>
      <c r="AV688" s="135" t="n"/>
      <c r="AW688" s="135" t="n"/>
      <c r="AX688" s="135" t="n"/>
      <c r="AY688" s="135" t="n"/>
      <c r="AZ688" s="135" t="n"/>
      <c r="BA688" s="135" t="n"/>
      <c r="BB688" s="135" t="n"/>
      <c r="BC688" s="135" t="n"/>
      <c r="BD688" s="135" t="n"/>
      <c r="BE688" s="135" t="n"/>
      <c r="BF688" s="135" t="n"/>
      <c r="BG688" s="135" t="n"/>
      <c r="BH688" s="135" t="n"/>
      <c r="BI688" s="135" t="n"/>
      <c r="BJ688" s="135" t="n"/>
      <c r="BK688" s="135" t="n"/>
      <c r="BL688" s="135" t="n"/>
      <c r="BM688" s="135" t="n"/>
      <c r="BN688" s="135" t="n"/>
      <c r="BO688" s="135" t="n"/>
      <c r="BP688" s="135" t="n"/>
      <c r="BQ688" s="135" t="n"/>
      <c r="BR688" s="135" t="n"/>
      <c r="BS688" s="135" t="n"/>
      <c r="BT688" s="135" t="n"/>
      <c r="BU688" s="135" t="n"/>
      <c r="BV688" s="135" t="n"/>
      <c r="BW688" s="135" t="n"/>
      <c r="BX688" s="135" t="n"/>
      <c r="BY688" s="135" t="n"/>
      <c r="BZ688" s="135" t="n"/>
      <c r="CA688" s="135" t="n"/>
      <c r="CB688" s="135" t="n"/>
      <c r="CC688" s="135" t="n"/>
      <c r="CD688" s="135" t="n"/>
      <c r="CE688" s="135" t="n"/>
      <c r="CF688" s="135" t="n"/>
      <c r="CG688" s="135" t="n"/>
      <c r="CH688" s="135" t="n"/>
      <c r="CI688" s="135" t="n"/>
      <c r="CJ688" s="135" t="n"/>
      <c r="CK688" s="135" t="n"/>
      <c r="CL688" s="135" t="n"/>
      <c r="CM688" s="135" t="n"/>
      <c r="CN688" s="135" t="n"/>
      <c r="CO688" s="135" t="n"/>
      <c r="CP688" s="135" t="n"/>
      <c r="CQ688" s="135" t="n"/>
      <c r="CR688" s="135" t="n"/>
      <c r="CU688" s="36" t="n"/>
      <c r="CV688" s="36" t="n"/>
      <c r="CW688" s="36" t="n"/>
      <c r="CX688" s="36" t="n"/>
      <c r="CY688" s="36" t="n"/>
      <c r="CZ688" s="36" t="n"/>
      <c r="DA688" s="36" t="n"/>
      <c r="DB688" s="36" t="n"/>
      <c r="DC688" s="36" t="n"/>
      <c r="DD688" s="36" t="n"/>
      <c r="DE688" s="36" t="n"/>
      <c r="DF688" s="36" t="n"/>
      <c r="DG688" s="36" t="n"/>
      <c r="DH688" s="36" t="n"/>
      <c r="DI688" s="36" t="n"/>
      <c r="DJ688" s="36" t="n"/>
      <c r="DK688" s="36" t="n"/>
      <c r="DL688" s="36" t="n"/>
      <c r="DM688" s="36" t="n"/>
      <c r="DN688" s="36" t="n"/>
      <c r="DO688" s="36" t="n"/>
      <c r="DP688" s="36" t="n"/>
      <c r="DQ688" s="36" t="n"/>
      <c r="DR688" s="36" t="n"/>
      <c r="DS688" s="36" t="n"/>
      <c r="DT688" s="36" t="n"/>
      <c r="DU688" s="36" t="n"/>
      <c r="DV688" s="36" t="n"/>
      <c r="DW688" s="36" t="n"/>
      <c r="DX688" s="36" t="n"/>
      <c r="DY688" s="36" t="n"/>
      <c r="DZ688" s="36" t="n"/>
      <c r="EA688" s="36" t="n"/>
      <c r="EB688" s="36" t="n"/>
      <c r="EC688" s="36" t="n"/>
      <c r="ED688" s="36" t="n"/>
      <c r="EE688" s="36" t="n"/>
      <c r="EF688" s="36" t="n"/>
      <c r="EG688" s="36" t="n"/>
      <c r="EH688" s="36" t="n"/>
      <c r="EI688" s="36" t="n"/>
      <c r="EJ688" s="36" t="n"/>
      <c r="EK688" s="36" t="n"/>
      <c r="EL688" s="36" t="n"/>
      <c r="EM688" s="36" t="n"/>
      <c r="EN688" s="36" t="n"/>
    </row>
    <row r="689">
      <c r="A689" s="36" t="n"/>
      <c r="B689" s="36" t="n"/>
      <c r="C689" s="144" t="n"/>
      <c r="D689" s="144" t="n"/>
      <c r="E689" s="135" t="n"/>
      <c r="F689" s="135" t="n"/>
      <c r="G689" s="135" t="n"/>
      <c r="H689" s="135" t="n"/>
      <c r="I689" s="135" t="n"/>
      <c r="J689" s="135" t="n"/>
      <c r="K689" s="135" t="n"/>
      <c r="L689" s="135" t="n"/>
      <c r="M689" s="135" t="n"/>
      <c r="N689" s="135" t="n"/>
      <c r="O689" s="135" t="n"/>
      <c r="P689" s="135" t="n"/>
      <c r="Q689" s="135" t="n"/>
      <c r="R689" s="135" t="n"/>
      <c r="S689" s="135" t="n"/>
      <c r="T689" s="135" t="n"/>
      <c r="U689" s="135" t="n"/>
      <c r="V689" s="135" t="n"/>
      <c r="W689" s="135" t="n"/>
      <c r="X689" s="135" t="n"/>
      <c r="Y689" s="135" t="n"/>
      <c r="Z689" s="135" t="n"/>
      <c r="AA689" s="135" t="n"/>
      <c r="AB689" s="135" t="n"/>
      <c r="AC689" s="135" t="n"/>
      <c r="AD689" s="135" t="n"/>
      <c r="AE689" s="135" t="n"/>
      <c r="AF689" s="135" t="n"/>
      <c r="AG689" s="135" t="n"/>
      <c r="AH689" s="135" t="n"/>
      <c r="AI689" s="135" t="n"/>
      <c r="AJ689" s="135" t="n"/>
      <c r="AK689" s="135" t="n"/>
      <c r="AL689" s="135" t="n"/>
      <c r="AM689" s="135" t="n"/>
      <c r="AN689" s="135" t="n"/>
      <c r="AO689" s="135" t="n"/>
      <c r="AP689" s="135" t="n"/>
      <c r="AQ689" s="135" t="n"/>
      <c r="AR689" s="135" t="n"/>
      <c r="AS689" s="135" t="n"/>
      <c r="AT689" s="135" t="n"/>
      <c r="AU689" s="135" t="n"/>
      <c r="AV689" s="135" t="n"/>
      <c r="AW689" s="135" t="n"/>
      <c r="AX689" s="135" t="n"/>
      <c r="AY689" s="135" t="n"/>
      <c r="AZ689" s="135" t="n"/>
      <c r="BA689" s="135" t="n"/>
      <c r="BB689" s="135" t="n"/>
      <c r="BC689" s="135" t="n"/>
      <c r="BD689" s="135" t="n"/>
      <c r="BE689" s="135" t="n"/>
      <c r="BF689" s="135" t="n"/>
      <c r="BG689" s="135" t="n"/>
      <c r="BH689" s="135" t="n"/>
      <c r="BI689" s="135" t="n"/>
      <c r="BJ689" s="135" t="n"/>
      <c r="BK689" s="135" t="n"/>
      <c r="BL689" s="135" t="n"/>
      <c r="BM689" s="135" t="n"/>
      <c r="BN689" s="135" t="n"/>
      <c r="BO689" s="135" t="n"/>
      <c r="BP689" s="135" t="n"/>
      <c r="BQ689" s="135" t="n"/>
      <c r="BR689" s="135" t="n"/>
      <c r="BS689" s="135" t="n"/>
      <c r="BT689" s="135" t="n"/>
      <c r="BU689" s="135" t="n"/>
      <c r="BV689" s="135" t="n"/>
      <c r="BW689" s="135" t="n"/>
      <c r="BX689" s="135" t="n"/>
      <c r="BY689" s="135" t="n"/>
      <c r="BZ689" s="135" t="n"/>
      <c r="CA689" s="135" t="n"/>
      <c r="CB689" s="135" t="n"/>
      <c r="CC689" s="135" t="n"/>
      <c r="CD689" s="135" t="n"/>
      <c r="CE689" s="135" t="n"/>
      <c r="CF689" s="135" t="n"/>
      <c r="CG689" s="135" t="n"/>
      <c r="CH689" s="135" t="n"/>
      <c r="CI689" s="135" t="n"/>
      <c r="CJ689" s="135" t="n"/>
      <c r="CK689" s="135" t="n"/>
      <c r="CL689" s="135" t="n"/>
      <c r="CM689" s="135" t="n"/>
      <c r="CN689" s="135" t="n"/>
      <c r="CO689" s="135" t="n"/>
      <c r="CP689" s="135" t="n"/>
      <c r="CQ689" s="135" t="n"/>
      <c r="CR689" s="135" t="n"/>
      <c r="CU689" s="36" t="n"/>
      <c r="CV689" s="36" t="n"/>
      <c r="CW689" s="36" t="n"/>
      <c r="CX689" s="36" t="n"/>
      <c r="CY689" s="36" t="n"/>
      <c r="CZ689" s="36" t="n"/>
      <c r="DA689" s="36" t="n"/>
      <c r="DB689" s="36" t="n"/>
      <c r="DC689" s="36" t="n"/>
      <c r="DD689" s="36" t="n"/>
      <c r="DE689" s="36" t="n"/>
      <c r="DF689" s="36" t="n"/>
      <c r="DG689" s="36" t="n"/>
      <c r="DH689" s="36" t="n"/>
      <c r="DI689" s="36" t="n"/>
      <c r="DJ689" s="36" t="n"/>
      <c r="DK689" s="36" t="n"/>
      <c r="DL689" s="36" t="n"/>
      <c r="DM689" s="36" t="n"/>
      <c r="DN689" s="36" t="n"/>
      <c r="DO689" s="36" t="n"/>
      <c r="DP689" s="36" t="n"/>
      <c r="DQ689" s="36" t="n"/>
      <c r="DR689" s="36" t="n"/>
      <c r="DS689" s="36" t="n"/>
      <c r="DT689" s="36" t="n"/>
      <c r="DU689" s="36" t="n"/>
      <c r="DV689" s="36" t="n"/>
      <c r="DW689" s="36" t="n"/>
      <c r="DX689" s="36" t="n"/>
      <c r="DY689" s="36" t="n"/>
      <c r="DZ689" s="36" t="n"/>
      <c r="EA689" s="36" t="n"/>
      <c r="EB689" s="36" t="n"/>
      <c r="EC689" s="36" t="n"/>
      <c r="ED689" s="36" t="n"/>
      <c r="EE689" s="36" t="n"/>
      <c r="EF689" s="36" t="n"/>
      <c r="EG689" s="36" t="n"/>
      <c r="EH689" s="36" t="n"/>
      <c r="EI689" s="36" t="n"/>
      <c r="EJ689" s="36" t="n"/>
      <c r="EK689" s="36" t="n"/>
      <c r="EL689" s="36" t="n"/>
      <c r="EM689" s="36" t="n"/>
      <c r="EN689" s="36" t="n"/>
    </row>
    <row r="690">
      <c r="A690" s="36" t="n"/>
      <c r="B690" s="36" t="n"/>
      <c r="C690" s="144" t="n"/>
      <c r="D690" s="144" t="n"/>
      <c r="E690" s="135" t="n"/>
      <c r="F690" s="135" t="n"/>
      <c r="G690" s="135" t="n"/>
      <c r="H690" s="135" t="n"/>
      <c r="I690" s="135" t="n"/>
      <c r="J690" s="135" t="n"/>
      <c r="K690" s="135" t="n"/>
      <c r="L690" s="135" t="n"/>
      <c r="M690" s="135" t="n"/>
      <c r="N690" s="135" t="n"/>
      <c r="O690" s="135" t="n"/>
      <c r="P690" s="135" t="n"/>
      <c r="Q690" s="135" t="n"/>
      <c r="R690" s="135" t="n"/>
      <c r="S690" s="135" t="n"/>
      <c r="T690" s="135" t="n"/>
      <c r="U690" s="135" t="n"/>
      <c r="V690" s="135" t="n"/>
      <c r="W690" s="135" t="n"/>
      <c r="X690" s="135" t="n"/>
      <c r="Y690" s="135" t="n"/>
      <c r="Z690" s="135" t="n"/>
      <c r="AA690" s="135" t="n"/>
      <c r="AB690" s="135" t="n"/>
      <c r="AC690" s="135" t="n"/>
      <c r="AD690" s="135" t="n"/>
      <c r="AE690" s="135" t="n"/>
      <c r="AF690" s="135" t="n"/>
      <c r="AG690" s="135" t="n"/>
      <c r="AH690" s="135" t="n"/>
      <c r="AI690" s="135" t="n"/>
      <c r="AJ690" s="135" t="n"/>
      <c r="AK690" s="135" t="n"/>
      <c r="AL690" s="135" t="n"/>
      <c r="AM690" s="135" t="n"/>
      <c r="AN690" s="135" t="n"/>
      <c r="AO690" s="135" t="n"/>
      <c r="AP690" s="135" t="n"/>
      <c r="AQ690" s="135" t="n"/>
      <c r="AR690" s="135" t="n"/>
      <c r="AS690" s="135" t="n"/>
      <c r="AT690" s="135" t="n"/>
      <c r="AU690" s="135" t="n"/>
      <c r="AV690" s="135" t="n"/>
      <c r="AW690" s="135" t="n"/>
      <c r="AX690" s="135" t="n"/>
      <c r="AY690" s="135" t="n"/>
      <c r="AZ690" s="135" t="n"/>
      <c r="BA690" s="135" t="n"/>
      <c r="BB690" s="135" t="n"/>
      <c r="BC690" s="135" t="n"/>
      <c r="BD690" s="135" t="n"/>
      <c r="BE690" s="135" t="n"/>
      <c r="BF690" s="135" t="n"/>
      <c r="BG690" s="135" t="n"/>
      <c r="BH690" s="135" t="n"/>
      <c r="BI690" s="135" t="n"/>
      <c r="BJ690" s="135" t="n"/>
      <c r="BK690" s="135" t="n"/>
      <c r="BL690" s="135" t="n"/>
      <c r="BM690" s="135" t="n"/>
      <c r="BN690" s="135" t="n"/>
      <c r="BO690" s="135" t="n"/>
      <c r="BP690" s="135" t="n"/>
      <c r="BQ690" s="135" t="n"/>
      <c r="BR690" s="135" t="n"/>
      <c r="BS690" s="135" t="n"/>
      <c r="BT690" s="135" t="n"/>
      <c r="BU690" s="135" t="n"/>
      <c r="BV690" s="135" t="n"/>
      <c r="BW690" s="135" t="n"/>
      <c r="BX690" s="135" t="n"/>
      <c r="BY690" s="135" t="n"/>
      <c r="BZ690" s="135" t="n"/>
      <c r="CA690" s="135" t="n"/>
      <c r="CB690" s="135" t="n"/>
      <c r="CC690" s="135" t="n"/>
      <c r="CD690" s="135" t="n"/>
      <c r="CE690" s="135" t="n"/>
      <c r="CF690" s="135" t="n"/>
      <c r="CG690" s="135" t="n"/>
      <c r="CH690" s="135" t="n"/>
      <c r="CI690" s="135" t="n"/>
      <c r="CJ690" s="135" t="n"/>
      <c r="CK690" s="135" t="n"/>
      <c r="CL690" s="135" t="n"/>
      <c r="CM690" s="135" t="n"/>
      <c r="CN690" s="135" t="n"/>
      <c r="CO690" s="135" t="n"/>
      <c r="CP690" s="135" t="n"/>
      <c r="CQ690" s="135" t="n"/>
      <c r="CR690" s="135" t="n"/>
      <c r="CU690" s="36" t="n"/>
      <c r="CV690" s="36" t="n"/>
      <c r="CW690" s="36" t="n"/>
      <c r="CX690" s="36" t="n"/>
      <c r="CY690" s="36" t="n"/>
      <c r="CZ690" s="36" t="n"/>
      <c r="DA690" s="36" t="n"/>
      <c r="DB690" s="36" t="n"/>
      <c r="DC690" s="36" t="n"/>
      <c r="DD690" s="36" t="n"/>
      <c r="DE690" s="36" t="n"/>
      <c r="DF690" s="36" t="n"/>
      <c r="DG690" s="36" t="n"/>
      <c r="DH690" s="36" t="n"/>
      <c r="DI690" s="36" t="n"/>
      <c r="DJ690" s="36" t="n"/>
      <c r="DK690" s="36" t="n"/>
      <c r="DL690" s="36" t="n"/>
      <c r="DM690" s="36" t="n"/>
      <c r="DN690" s="36" t="n"/>
      <c r="DO690" s="36" t="n"/>
      <c r="DP690" s="36" t="n"/>
      <c r="DQ690" s="36" t="n"/>
      <c r="DR690" s="36" t="n"/>
      <c r="DS690" s="36" t="n"/>
      <c r="DT690" s="36" t="n"/>
      <c r="DU690" s="36" t="n"/>
      <c r="DV690" s="36" t="n"/>
      <c r="DW690" s="36" t="n"/>
      <c r="DX690" s="36" t="n"/>
      <c r="DY690" s="36" t="n"/>
      <c r="DZ690" s="36" t="n"/>
      <c r="EA690" s="36" t="n"/>
      <c r="EB690" s="36" t="n"/>
      <c r="EC690" s="36" t="n"/>
      <c r="ED690" s="36" t="n"/>
      <c r="EE690" s="36" t="n"/>
      <c r="EF690" s="36" t="n"/>
      <c r="EG690" s="36" t="n"/>
      <c r="EH690" s="36" t="n"/>
      <c r="EI690" s="36" t="n"/>
      <c r="EJ690" s="36" t="n"/>
      <c r="EK690" s="36" t="n"/>
      <c r="EL690" s="36" t="n"/>
      <c r="EM690" s="36" t="n"/>
      <c r="EN690" s="36" t="n"/>
    </row>
    <row r="691">
      <c r="A691" s="36" t="n"/>
      <c r="B691" s="36" t="n"/>
      <c r="C691" s="144" t="n"/>
      <c r="D691" s="144" t="n"/>
      <c r="E691" s="135" t="n"/>
      <c r="F691" s="135" t="n"/>
      <c r="G691" s="135" t="n"/>
      <c r="H691" s="135" t="n"/>
      <c r="I691" s="135" t="n"/>
      <c r="J691" s="135" t="n"/>
      <c r="K691" s="135" t="n"/>
      <c r="L691" s="135" t="n"/>
      <c r="M691" s="135" t="n"/>
      <c r="N691" s="135" t="n"/>
      <c r="O691" s="135" t="n"/>
      <c r="P691" s="135" t="n"/>
      <c r="Q691" s="135" t="n"/>
      <c r="R691" s="135" t="n"/>
      <c r="S691" s="135" t="n"/>
      <c r="T691" s="135" t="n"/>
      <c r="U691" s="135" t="n"/>
      <c r="V691" s="135" t="n"/>
      <c r="W691" s="135" t="n"/>
      <c r="X691" s="135" t="n"/>
      <c r="Y691" s="135" t="n"/>
      <c r="Z691" s="135" t="n"/>
      <c r="AA691" s="135" t="n"/>
      <c r="AB691" s="135" t="n"/>
      <c r="AC691" s="135" t="n"/>
      <c r="AD691" s="135" t="n"/>
      <c r="AE691" s="135" t="n"/>
      <c r="AF691" s="135" t="n"/>
      <c r="AG691" s="135" t="n"/>
      <c r="AH691" s="135" t="n"/>
      <c r="AI691" s="135" t="n"/>
      <c r="AJ691" s="135" t="n"/>
      <c r="AK691" s="135" t="n"/>
      <c r="AL691" s="135" t="n"/>
      <c r="AM691" s="135" t="n"/>
      <c r="AN691" s="135" t="n"/>
      <c r="AO691" s="135" t="n"/>
      <c r="AP691" s="135" t="n"/>
      <c r="AQ691" s="135" t="n"/>
      <c r="AR691" s="135" t="n"/>
      <c r="AS691" s="135" t="n"/>
      <c r="AT691" s="135" t="n"/>
      <c r="AU691" s="135" t="n"/>
      <c r="AV691" s="135" t="n"/>
      <c r="AW691" s="135" t="n"/>
      <c r="AX691" s="135" t="n"/>
      <c r="AY691" s="135" t="n"/>
      <c r="AZ691" s="135" t="n"/>
      <c r="BA691" s="135" t="n"/>
      <c r="BB691" s="135" t="n"/>
      <c r="BC691" s="135" t="n"/>
      <c r="BD691" s="135" t="n"/>
      <c r="BE691" s="135" t="n"/>
      <c r="BF691" s="135" t="n"/>
      <c r="BG691" s="135" t="n"/>
      <c r="BH691" s="135" t="n"/>
      <c r="BI691" s="135" t="n"/>
      <c r="BJ691" s="135" t="n"/>
      <c r="BK691" s="135" t="n"/>
      <c r="BL691" s="135" t="n"/>
      <c r="BM691" s="135" t="n"/>
      <c r="BN691" s="135" t="n"/>
      <c r="BO691" s="135" t="n"/>
      <c r="BP691" s="135" t="n"/>
      <c r="BQ691" s="135" t="n"/>
      <c r="BR691" s="135" t="n"/>
      <c r="BS691" s="135" t="n"/>
      <c r="BT691" s="135" t="n"/>
      <c r="BU691" s="135" t="n"/>
      <c r="BV691" s="135" t="n"/>
      <c r="BW691" s="135" t="n"/>
      <c r="BX691" s="135" t="n"/>
      <c r="BY691" s="135" t="n"/>
      <c r="BZ691" s="135" t="n"/>
      <c r="CA691" s="135" t="n"/>
      <c r="CB691" s="135" t="n"/>
      <c r="CC691" s="135" t="n"/>
      <c r="CD691" s="135" t="n"/>
      <c r="CE691" s="135" t="n"/>
      <c r="CF691" s="135" t="n"/>
      <c r="CG691" s="135" t="n"/>
      <c r="CH691" s="135" t="n"/>
      <c r="CI691" s="135" t="n"/>
      <c r="CJ691" s="135" t="n"/>
      <c r="CK691" s="135" t="n"/>
      <c r="CL691" s="135" t="n"/>
      <c r="CM691" s="135" t="n"/>
      <c r="CN691" s="135" t="n"/>
      <c r="CO691" s="135" t="n"/>
      <c r="CP691" s="135" t="n"/>
      <c r="CQ691" s="135" t="n"/>
      <c r="CR691" s="135" t="n"/>
      <c r="CU691" s="36" t="n"/>
      <c r="CV691" s="36" t="n"/>
      <c r="CW691" s="36" t="n"/>
      <c r="CX691" s="36" t="n"/>
      <c r="CY691" s="36" t="n"/>
      <c r="CZ691" s="36" t="n"/>
      <c r="DA691" s="36" t="n"/>
      <c r="DB691" s="36" t="n"/>
      <c r="DC691" s="36" t="n"/>
      <c r="DD691" s="36" t="n"/>
      <c r="DE691" s="36" t="n"/>
      <c r="DF691" s="36" t="n"/>
      <c r="DG691" s="36" t="n"/>
      <c r="DH691" s="36" t="n"/>
      <c r="DI691" s="36" t="n"/>
      <c r="DJ691" s="36" t="n"/>
      <c r="DK691" s="36" t="n"/>
      <c r="DL691" s="36" t="n"/>
      <c r="DM691" s="36" t="n"/>
      <c r="DN691" s="36" t="n"/>
      <c r="DO691" s="36" t="n"/>
      <c r="DP691" s="36" t="n"/>
      <c r="DQ691" s="36" t="n"/>
      <c r="DR691" s="36" t="n"/>
      <c r="DS691" s="36" t="n"/>
      <c r="DT691" s="36" t="n"/>
      <c r="DU691" s="36" t="n"/>
      <c r="DV691" s="36" t="n"/>
      <c r="DW691" s="36" t="n"/>
      <c r="DX691" s="36" t="n"/>
      <c r="DY691" s="36" t="n"/>
      <c r="DZ691" s="36" t="n"/>
      <c r="EA691" s="36" t="n"/>
      <c r="EB691" s="36" t="n"/>
      <c r="EC691" s="36" t="n"/>
      <c r="ED691" s="36" t="n"/>
      <c r="EE691" s="36" t="n"/>
      <c r="EF691" s="36" t="n"/>
      <c r="EG691" s="36" t="n"/>
      <c r="EH691" s="36" t="n"/>
      <c r="EI691" s="36" t="n"/>
      <c r="EJ691" s="36" t="n"/>
      <c r="EK691" s="36" t="n"/>
      <c r="EL691" s="36" t="n"/>
      <c r="EM691" s="36" t="n"/>
      <c r="EN691" s="36" t="n"/>
    </row>
    <row r="692">
      <c r="A692" s="36" t="n"/>
      <c r="B692" s="36" t="n"/>
      <c r="C692" s="144" t="n"/>
      <c r="D692" s="144" t="n"/>
      <c r="E692" s="135" t="n"/>
      <c r="F692" s="135" t="n"/>
      <c r="G692" s="135" t="n"/>
      <c r="H692" s="135" t="n"/>
      <c r="I692" s="135" t="n"/>
      <c r="J692" s="135" t="n"/>
      <c r="K692" s="135" t="n"/>
      <c r="L692" s="135" t="n"/>
      <c r="M692" s="135" t="n"/>
      <c r="N692" s="135" t="n"/>
      <c r="O692" s="135" t="n"/>
      <c r="P692" s="135" t="n"/>
      <c r="Q692" s="135" t="n"/>
      <c r="R692" s="135" t="n"/>
      <c r="S692" s="135" t="n"/>
      <c r="T692" s="135" t="n"/>
      <c r="U692" s="135" t="n"/>
      <c r="V692" s="135" t="n"/>
      <c r="W692" s="135" t="n"/>
      <c r="X692" s="135" t="n"/>
      <c r="Y692" s="135" t="n"/>
      <c r="Z692" s="135" t="n"/>
      <c r="AA692" s="135" t="n"/>
      <c r="AB692" s="135" t="n"/>
      <c r="AC692" s="135" t="n"/>
      <c r="AD692" s="135" t="n"/>
      <c r="AE692" s="135" t="n"/>
      <c r="AF692" s="135" t="n"/>
      <c r="AG692" s="135" t="n"/>
      <c r="AH692" s="135" t="n"/>
      <c r="AI692" s="135" t="n"/>
      <c r="AJ692" s="135" t="n"/>
      <c r="AK692" s="135" t="n"/>
      <c r="AL692" s="135" t="n"/>
      <c r="AM692" s="135" t="n"/>
      <c r="AN692" s="135" t="n"/>
      <c r="AO692" s="135" t="n"/>
      <c r="AP692" s="135" t="n"/>
      <c r="AQ692" s="135" t="n"/>
      <c r="AR692" s="135" t="n"/>
      <c r="AS692" s="135" t="n"/>
      <c r="AT692" s="135" t="n"/>
      <c r="AU692" s="135" t="n"/>
      <c r="AV692" s="135" t="n"/>
      <c r="AW692" s="135" t="n"/>
      <c r="AX692" s="135" t="n"/>
      <c r="AY692" s="135" t="n"/>
      <c r="AZ692" s="135" t="n"/>
      <c r="BA692" s="135" t="n"/>
      <c r="BB692" s="135" t="n"/>
      <c r="BC692" s="135" t="n"/>
      <c r="BD692" s="135" t="n"/>
      <c r="BE692" s="135" t="n"/>
      <c r="BF692" s="135" t="n"/>
      <c r="BG692" s="135" t="n"/>
      <c r="BH692" s="135" t="n"/>
      <c r="BI692" s="135" t="n"/>
      <c r="BJ692" s="135" t="n"/>
      <c r="BK692" s="135" t="n"/>
      <c r="BL692" s="135" t="n"/>
      <c r="BM692" s="135" t="n"/>
      <c r="BN692" s="135" t="n"/>
      <c r="BO692" s="135" t="n"/>
      <c r="BP692" s="135" t="n"/>
      <c r="BQ692" s="135" t="n"/>
      <c r="BR692" s="135" t="n"/>
      <c r="BS692" s="135" t="n"/>
      <c r="BT692" s="135" t="n"/>
      <c r="BU692" s="135" t="n"/>
      <c r="BV692" s="135" t="n"/>
      <c r="BW692" s="135" t="n"/>
      <c r="BX692" s="135" t="n"/>
      <c r="BY692" s="135" t="n"/>
      <c r="BZ692" s="135" t="n"/>
      <c r="CA692" s="135" t="n"/>
      <c r="CB692" s="135" t="n"/>
      <c r="CC692" s="135" t="n"/>
      <c r="CD692" s="135" t="n"/>
      <c r="CE692" s="135" t="n"/>
      <c r="CF692" s="135" t="n"/>
      <c r="CG692" s="135" t="n"/>
      <c r="CH692" s="135" t="n"/>
      <c r="CI692" s="135" t="n"/>
      <c r="CJ692" s="135" t="n"/>
      <c r="CK692" s="135" t="n"/>
      <c r="CL692" s="135" t="n"/>
      <c r="CM692" s="135" t="n"/>
      <c r="CN692" s="135" t="n"/>
      <c r="CO692" s="135" t="n"/>
      <c r="CP692" s="135" t="n"/>
      <c r="CQ692" s="135" t="n"/>
      <c r="CR692" s="135" t="n"/>
      <c r="CU692" s="36" t="n"/>
      <c r="CV692" s="36" t="n"/>
      <c r="CW692" s="36" t="n"/>
      <c r="CX692" s="36" t="n"/>
      <c r="CY692" s="36" t="n"/>
      <c r="CZ692" s="36" t="n"/>
      <c r="DA692" s="36" t="n"/>
      <c r="DB692" s="36" t="n"/>
      <c r="DC692" s="36" t="n"/>
      <c r="DD692" s="36" t="n"/>
      <c r="DE692" s="36" t="n"/>
      <c r="DF692" s="36" t="n"/>
      <c r="DG692" s="36" t="n"/>
      <c r="DH692" s="36" t="n"/>
      <c r="DI692" s="36" t="n"/>
      <c r="DJ692" s="36" t="n"/>
      <c r="DK692" s="36" t="n"/>
      <c r="DL692" s="36" t="n"/>
      <c r="DM692" s="36" t="n"/>
      <c r="DN692" s="36" t="n"/>
      <c r="DO692" s="36" t="n"/>
      <c r="DP692" s="36" t="n"/>
      <c r="DQ692" s="36" t="n"/>
      <c r="DR692" s="36" t="n"/>
      <c r="DS692" s="36" t="n"/>
      <c r="DT692" s="36" t="n"/>
      <c r="DU692" s="36" t="n"/>
      <c r="DV692" s="36" t="n"/>
      <c r="DW692" s="36" t="n"/>
      <c r="DX692" s="36" t="n"/>
      <c r="DY692" s="36" t="n"/>
      <c r="DZ692" s="36" t="n"/>
      <c r="EA692" s="36" t="n"/>
      <c r="EB692" s="36" t="n"/>
      <c r="EC692" s="36" t="n"/>
      <c r="ED692" s="36" t="n"/>
      <c r="EE692" s="36" t="n"/>
      <c r="EF692" s="36" t="n"/>
      <c r="EG692" s="36" t="n"/>
      <c r="EH692" s="36" t="n"/>
      <c r="EI692" s="36" t="n"/>
      <c r="EJ692" s="36" t="n"/>
      <c r="EK692" s="36" t="n"/>
      <c r="EL692" s="36" t="n"/>
      <c r="EM692" s="36" t="n"/>
      <c r="EN692" s="36" t="n"/>
    </row>
    <row r="693">
      <c r="A693" s="36" t="n"/>
      <c r="B693" s="36" t="n"/>
      <c r="C693" s="144" t="n"/>
      <c r="D693" s="144" t="n"/>
      <c r="E693" s="135" t="n"/>
      <c r="F693" s="135" t="n"/>
      <c r="G693" s="135" t="n"/>
      <c r="H693" s="135" t="n"/>
      <c r="I693" s="135" t="n"/>
      <c r="J693" s="135" t="n"/>
      <c r="K693" s="135" t="n"/>
      <c r="L693" s="135" t="n"/>
      <c r="M693" s="135" t="n"/>
      <c r="N693" s="135" t="n"/>
      <c r="O693" s="135" t="n"/>
      <c r="P693" s="135" t="n"/>
      <c r="Q693" s="135" t="n"/>
      <c r="R693" s="135" t="n"/>
      <c r="S693" s="135" t="n"/>
      <c r="T693" s="135" t="n"/>
      <c r="U693" s="135" t="n"/>
      <c r="V693" s="135" t="n"/>
      <c r="W693" s="135" t="n"/>
      <c r="X693" s="135" t="n"/>
      <c r="Y693" s="135" t="n"/>
      <c r="Z693" s="135" t="n"/>
      <c r="AA693" s="135" t="n"/>
      <c r="AB693" s="135" t="n"/>
      <c r="AC693" s="135" t="n"/>
      <c r="AD693" s="135" t="n"/>
      <c r="AE693" s="135" t="n"/>
      <c r="AF693" s="135" t="n"/>
      <c r="AG693" s="135" t="n"/>
      <c r="AH693" s="135" t="n"/>
      <c r="AI693" s="135" t="n"/>
      <c r="AJ693" s="135" t="n"/>
      <c r="AK693" s="135" t="n"/>
      <c r="AL693" s="135" t="n"/>
      <c r="AM693" s="135" t="n"/>
      <c r="AN693" s="135" t="n"/>
      <c r="AO693" s="135" t="n"/>
      <c r="AP693" s="135" t="n"/>
      <c r="AQ693" s="135" t="n"/>
      <c r="AR693" s="135" t="n"/>
      <c r="AS693" s="135" t="n"/>
      <c r="AT693" s="135" t="n"/>
      <c r="AU693" s="135" t="n"/>
      <c r="AV693" s="135" t="n"/>
      <c r="AW693" s="135" t="n"/>
      <c r="AX693" s="135" t="n"/>
      <c r="AY693" s="135" t="n"/>
      <c r="AZ693" s="135" t="n"/>
      <c r="BA693" s="135" t="n"/>
      <c r="BB693" s="135" t="n"/>
      <c r="BC693" s="135" t="n"/>
      <c r="BD693" s="135" t="n"/>
      <c r="BE693" s="135" t="n"/>
      <c r="BF693" s="135" t="n"/>
      <c r="BG693" s="135" t="n"/>
      <c r="BH693" s="135" t="n"/>
      <c r="BI693" s="135" t="n"/>
      <c r="BJ693" s="135" t="n"/>
      <c r="BK693" s="135" t="n"/>
      <c r="BL693" s="135" t="n"/>
      <c r="BM693" s="135" t="n"/>
      <c r="BN693" s="135" t="n"/>
      <c r="BO693" s="135" t="n"/>
      <c r="BP693" s="135" t="n"/>
      <c r="BQ693" s="135" t="n"/>
      <c r="BR693" s="135" t="n"/>
      <c r="BS693" s="135" t="n"/>
      <c r="BT693" s="135" t="n"/>
      <c r="BU693" s="135" t="n"/>
      <c r="BV693" s="135" t="n"/>
      <c r="BW693" s="135" t="n"/>
      <c r="BX693" s="135" t="n"/>
      <c r="BY693" s="135" t="n"/>
      <c r="BZ693" s="135" t="n"/>
      <c r="CA693" s="135" t="n"/>
      <c r="CB693" s="135" t="n"/>
      <c r="CC693" s="135" t="n"/>
      <c r="CD693" s="135" t="n"/>
      <c r="CE693" s="135" t="n"/>
      <c r="CF693" s="135" t="n"/>
      <c r="CG693" s="135" t="n"/>
      <c r="CH693" s="135" t="n"/>
      <c r="CI693" s="135" t="n"/>
      <c r="CJ693" s="135" t="n"/>
      <c r="CK693" s="135" t="n"/>
      <c r="CL693" s="135" t="n"/>
      <c r="CM693" s="135" t="n"/>
      <c r="CN693" s="135" t="n"/>
      <c r="CO693" s="135" t="n"/>
      <c r="CP693" s="135" t="n"/>
      <c r="CQ693" s="135" t="n"/>
      <c r="CR693" s="135" t="n"/>
      <c r="CU693" s="36" t="n"/>
      <c r="CV693" s="36" t="n"/>
      <c r="CW693" s="36" t="n"/>
      <c r="CX693" s="36" t="n"/>
      <c r="CY693" s="36" t="n"/>
      <c r="CZ693" s="36" t="n"/>
      <c r="DA693" s="36" t="n"/>
      <c r="DB693" s="36" t="n"/>
      <c r="DC693" s="36" t="n"/>
      <c r="DD693" s="36" t="n"/>
      <c r="DE693" s="36" t="n"/>
      <c r="DF693" s="36" t="n"/>
      <c r="DG693" s="36" t="n"/>
      <c r="DH693" s="36" t="n"/>
      <c r="DI693" s="36" t="n"/>
      <c r="DJ693" s="36" t="n"/>
      <c r="DK693" s="36" t="n"/>
      <c r="DL693" s="36" t="n"/>
      <c r="DM693" s="36" t="n"/>
      <c r="DN693" s="36" t="n"/>
      <c r="DO693" s="36" t="n"/>
      <c r="DP693" s="36" t="n"/>
      <c r="DQ693" s="36" t="n"/>
      <c r="DR693" s="36" t="n"/>
      <c r="DS693" s="36" t="n"/>
      <c r="DT693" s="36" t="n"/>
      <c r="DU693" s="36" t="n"/>
      <c r="DV693" s="36" t="n"/>
      <c r="DW693" s="36" t="n"/>
      <c r="DX693" s="36" t="n"/>
      <c r="DY693" s="36" t="n"/>
      <c r="DZ693" s="36" t="n"/>
      <c r="EA693" s="36" t="n"/>
      <c r="EB693" s="36" t="n"/>
      <c r="EC693" s="36" t="n"/>
      <c r="ED693" s="36" t="n"/>
      <c r="EE693" s="36" t="n"/>
      <c r="EF693" s="36" t="n"/>
      <c r="EG693" s="36" t="n"/>
      <c r="EH693" s="36" t="n"/>
      <c r="EI693" s="36" t="n"/>
      <c r="EJ693" s="36" t="n"/>
      <c r="EK693" s="36" t="n"/>
      <c r="EL693" s="36" t="n"/>
      <c r="EM693" s="36" t="n"/>
      <c r="EN693" s="36" t="n"/>
    </row>
    <row r="694">
      <c r="A694" s="36" t="n"/>
      <c r="B694" s="36" t="n"/>
      <c r="C694" s="144" t="n"/>
      <c r="D694" s="144" t="n"/>
      <c r="E694" s="135" t="n"/>
      <c r="F694" s="135" t="n"/>
      <c r="G694" s="135" t="n"/>
      <c r="H694" s="135" t="n"/>
      <c r="I694" s="135" t="n"/>
      <c r="J694" s="135" t="n"/>
      <c r="K694" s="135" t="n"/>
      <c r="L694" s="135" t="n"/>
      <c r="M694" s="135" t="n"/>
      <c r="N694" s="135" t="n"/>
      <c r="O694" s="135" t="n"/>
      <c r="P694" s="135" t="n"/>
      <c r="Q694" s="135" t="n"/>
      <c r="R694" s="135" t="n"/>
      <c r="S694" s="135" t="n"/>
      <c r="T694" s="135" t="n"/>
      <c r="U694" s="135" t="n"/>
      <c r="V694" s="135" t="n"/>
      <c r="W694" s="135" t="n"/>
      <c r="X694" s="135" t="n"/>
      <c r="Y694" s="135" t="n"/>
      <c r="Z694" s="135" t="n"/>
      <c r="AA694" s="135" t="n"/>
      <c r="AB694" s="135" t="n"/>
      <c r="AC694" s="135" t="n"/>
      <c r="AD694" s="135" t="n"/>
      <c r="AE694" s="135" t="n"/>
      <c r="AF694" s="135" t="n"/>
      <c r="AG694" s="135" t="n"/>
      <c r="AH694" s="135" t="n"/>
      <c r="AI694" s="135" t="n"/>
      <c r="AJ694" s="135" t="n"/>
      <c r="AK694" s="135" t="n"/>
      <c r="AL694" s="135" t="n"/>
      <c r="AM694" s="135" t="n"/>
      <c r="AN694" s="135" t="n"/>
      <c r="AO694" s="135" t="n"/>
      <c r="AP694" s="135" t="n"/>
      <c r="AQ694" s="135" t="n"/>
      <c r="AR694" s="135" t="n"/>
      <c r="AS694" s="135" t="n"/>
      <c r="AT694" s="135" t="n"/>
      <c r="AU694" s="135" t="n"/>
      <c r="AV694" s="135" t="n"/>
      <c r="AW694" s="135" t="n"/>
      <c r="AX694" s="135" t="n"/>
      <c r="AY694" s="135" t="n"/>
      <c r="AZ694" s="135" t="n"/>
      <c r="BA694" s="135" t="n"/>
      <c r="BB694" s="135" t="n"/>
      <c r="BC694" s="135" t="n"/>
      <c r="BD694" s="135" t="n"/>
      <c r="BE694" s="135" t="n"/>
      <c r="BF694" s="135" t="n"/>
      <c r="BG694" s="135" t="n"/>
      <c r="BH694" s="135" t="n"/>
      <c r="BI694" s="135" t="n"/>
      <c r="BJ694" s="135" t="n"/>
      <c r="BK694" s="135" t="n"/>
      <c r="BL694" s="135" t="n"/>
      <c r="BM694" s="135" t="n"/>
      <c r="BN694" s="135" t="n"/>
      <c r="BO694" s="135" t="n"/>
      <c r="BP694" s="135" t="n"/>
      <c r="BQ694" s="135" t="n"/>
      <c r="BR694" s="135" t="n"/>
      <c r="BS694" s="135" t="n"/>
      <c r="BT694" s="135" t="n"/>
      <c r="BU694" s="135" t="n"/>
      <c r="BV694" s="135" t="n"/>
      <c r="BW694" s="135" t="n"/>
      <c r="BX694" s="135" t="n"/>
      <c r="BY694" s="135" t="n"/>
      <c r="BZ694" s="135" t="n"/>
      <c r="CA694" s="135" t="n"/>
      <c r="CB694" s="135" t="n"/>
      <c r="CC694" s="135" t="n"/>
      <c r="CD694" s="135" t="n"/>
      <c r="CE694" s="135" t="n"/>
      <c r="CF694" s="135" t="n"/>
      <c r="CG694" s="135" t="n"/>
      <c r="CH694" s="135" t="n"/>
      <c r="CI694" s="135" t="n"/>
      <c r="CJ694" s="135" t="n"/>
      <c r="CK694" s="135" t="n"/>
      <c r="CL694" s="135" t="n"/>
      <c r="CM694" s="135" t="n"/>
      <c r="CN694" s="135" t="n"/>
      <c r="CO694" s="135" t="n"/>
      <c r="CP694" s="135" t="n"/>
      <c r="CQ694" s="135" t="n"/>
      <c r="CR694" s="135" t="n"/>
      <c r="CU694" s="36" t="n"/>
      <c r="CV694" s="36" t="n"/>
      <c r="CW694" s="36" t="n"/>
      <c r="CX694" s="36" t="n"/>
      <c r="CY694" s="36" t="n"/>
      <c r="CZ694" s="36" t="n"/>
      <c r="DA694" s="36" t="n"/>
      <c r="DB694" s="36" t="n"/>
      <c r="DC694" s="36" t="n"/>
      <c r="DD694" s="36" t="n"/>
      <c r="DE694" s="36" t="n"/>
      <c r="DF694" s="36" t="n"/>
      <c r="DG694" s="36" t="n"/>
      <c r="DH694" s="36" t="n"/>
      <c r="DI694" s="36" t="n"/>
      <c r="DJ694" s="36" t="n"/>
      <c r="DK694" s="36" t="n"/>
      <c r="DL694" s="36" t="n"/>
      <c r="DM694" s="36" t="n"/>
      <c r="DN694" s="36" t="n"/>
      <c r="DO694" s="36" t="n"/>
      <c r="DP694" s="36" t="n"/>
      <c r="DQ694" s="36" t="n"/>
      <c r="DR694" s="36" t="n"/>
      <c r="DS694" s="36" t="n"/>
      <c r="DT694" s="36" t="n"/>
      <c r="DU694" s="36" t="n"/>
      <c r="DV694" s="36" t="n"/>
      <c r="DW694" s="36" t="n"/>
      <c r="DX694" s="36" t="n"/>
      <c r="DY694" s="36" t="n"/>
      <c r="DZ694" s="36" t="n"/>
      <c r="EA694" s="36" t="n"/>
      <c r="EB694" s="36" t="n"/>
      <c r="EC694" s="36" t="n"/>
      <c r="ED694" s="36" t="n"/>
      <c r="EE694" s="36" t="n"/>
      <c r="EF694" s="36" t="n"/>
      <c r="EG694" s="36" t="n"/>
      <c r="EH694" s="36" t="n"/>
      <c r="EI694" s="36" t="n"/>
      <c r="EJ694" s="36" t="n"/>
      <c r="EK694" s="36" t="n"/>
      <c r="EL694" s="36" t="n"/>
      <c r="EM694" s="36" t="n"/>
      <c r="EN694" s="36" t="n"/>
    </row>
    <row r="695">
      <c r="A695" s="36" t="n"/>
      <c r="B695" s="36" t="n"/>
      <c r="C695" s="144" t="n"/>
      <c r="D695" s="144" t="n"/>
      <c r="E695" s="135" t="n"/>
      <c r="F695" s="135" t="n"/>
      <c r="G695" s="135" t="n"/>
      <c r="H695" s="135" t="n"/>
      <c r="I695" s="135" t="n"/>
      <c r="J695" s="135" t="n"/>
      <c r="K695" s="135" t="n"/>
      <c r="L695" s="135" t="n"/>
      <c r="M695" s="135" t="n"/>
      <c r="N695" s="135" t="n"/>
      <c r="O695" s="135" t="n"/>
      <c r="P695" s="135" t="n"/>
      <c r="Q695" s="135" t="n"/>
      <c r="R695" s="135" t="n"/>
      <c r="S695" s="135" t="n"/>
      <c r="T695" s="135" t="n"/>
      <c r="U695" s="135" t="n"/>
      <c r="V695" s="135" t="n"/>
      <c r="W695" s="135" t="n"/>
      <c r="X695" s="135" t="n"/>
      <c r="Y695" s="135" t="n"/>
      <c r="Z695" s="135" t="n"/>
      <c r="AA695" s="135" t="n"/>
      <c r="AB695" s="135" t="n"/>
      <c r="AC695" s="135" t="n"/>
      <c r="AD695" s="135" t="n"/>
      <c r="AE695" s="135" t="n"/>
      <c r="AF695" s="135" t="n"/>
      <c r="AG695" s="135" t="n"/>
      <c r="AH695" s="135" t="n"/>
      <c r="AI695" s="135" t="n"/>
      <c r="AJ695" s="135" t="n"/>
      <c r="AK695" s="135" t="n"/>
      <c r="AL695" s="135" t="n"/>
      <c r="AM695" s="135" t="n"/>
      <c r="AN695" s="135" t="n"/>
      <c r="AO695" s="135" t="n"/>
      <c r="AP695" s="135" t="n"/>
      <c r="AQ695" s="135" t="n"/>
      <c r="AR695" s="135" t="n"/>
      <c r="AS695" s="135" t="n"/>
      <c r="AT695" s="135" t="n"/>
      <c r="AU695" s="135" t="n"/>
      <c r="AV695" s="135" t="n"/>
      <c r="AW695" s="135" t="n"/>
      <c r="AX695" s="135" t="n"/>
      <c r="AY695" s="135" t="n"/>
      <c r="AZ695" s="135" t="n"/>
      <c r="BA695" s="135" t="n"/>
      <c r="BB695" s="135" t="n"/>
      <c r="BC695" s="135" t="n"/>
      <c r="BD695" s="135" t="n"/>
      <c r="BE695" s="135" t="n"/>
      <c r="BF695" s="135" t="n"/>
      <c r="BG695" s="135" t="n"/>
      <c r="BH695" s="135" t="n"/>
      <c r="BI695" s="135" t="n"/>
      <c r="BJ695" s="135" t="n"/>
      <c r="BK695" s="135" t="n"/>
      <c r="BL695" s="135" t="n"/>
      <c r="BM695" s="135" t="n"/>
      <c r="BN695" s="135" t="n"/>
      <c r="BO695" s="135" t="n"/>
      <c r="BP695" s="135" t="n"/>
      <c r="BQ695" s="135" t="n"/>
      <c r="BR695" s="135" t="n"/>
      <c r="BS695" s="135" t="n"/>
      <c r="BT695" s="135" t="n"/>
      <c r="BU695" s="135" t="n"/>
      <c r="BV695" s="135" t="n"/>
      <c r="BW695" s="135" t="n"/>
      <c r="BX695" s="135" t="n"/>
      <c r="BY695" s="135" t="n"/>
      <c r="BZ695" s="135" t="n"/>
      <c r="CA695" s="135" t="n"/>
      <c r="CB695" s="135" t="n"/>
      <c r="CC695" s="135" t="n"/>
      <c r="CD695" s="135" t="n"/>
      <c r="CE695" s="135" t="n"/>
      <c r="CF695" s="135" t="n"/>
      <c r="CG695" s="135" t="n"/>
      <c r="CH695" s="135" t="n"/>
      <c r="CI695" s="135" t="n"/>
      <c r="CJ695" s="135" t="n"/>
      <c r="CK695" s="135" t="n"/>
      <c r="CL695" s="135" t="n"/>
      <c r="CM695" s="135" t="n"/>
      <c r="CN695" s="135" t="n"/>
      <c r="CO695" s="135" t="n"/>
      <c r="CP695" s="135" t="n"/>
      <c r="CQ695" s="135" t="n"/>
      <c r="CR695" s="135" t="n"/>
      <c r="CU695" s="36" t="n"/>
      <c r="CV695" s="36" t="n"/>
      <c r="CW695" s="36" t="n"/>
      <c r="CX695" s="36" t="n"/>
      <c r="CY695" s="36" t="n"/>
      <c r="CZ695" s="36" t="n"/>
      <c r="DA695" s="36" t="n"/>
      <c r="DB695" s="36" t="n"/>
      <c r="DC695" s="36" t="n"/>
      <c r="DD695" s="36" t="n"/>
      <c r="DE695" s="36" t="n"/>
      <c r="DF695" s="36" t="n"/>
      <c r="DG695" s="36" t="n"/>
      <c r="DH695" s="36" t="n"/>
      <c r="DI695" s="36" t="n"/>
      <c r="DJ695" s="36" t="n"/>
      <c r="DK695" s="36" t="n"/>
      <c r="DL695" s="36" t="n"/>
      <c r="DM695" s="36" t="n"/>
      <c r="DN695" s="36" t="n"/>
      <c r="DO695" s="36" t="n"/>
      <c r="DP695" s="36" t="n"/>
      <c r="DQ695" s="36" t="n"/>
      <c r="DR695" s="36" t="n"/>
      <c r="DS695" s="36" t="n"/>
      <c r="DT695" s="36" t="n"/>
      <c r="DU695" s="36" t="n"/>
      <c r="DV695" s="36" t="n"/>
      <c r="DW695" s="36" t="n"/>
      <c r="DX695" s="36" t="n"/>
      <c r="DY695" s="36" t="n"/>
      <c r="DZ695" s="36" t="n"/>
      <c r="EA695" s="36" t="n"/>
      <c r="EB695" s="36" t="n"/>
      <c r="EC695" s="36" t="n"/>
      <c r="ED695" s="36" t="n"/>
      <c r="EE695" s="36" t="n"/>
      <c r="EF695" s="36" t="n"/>
      <c r="EG695" s="36" t="n"/>
      <c r="EH695" s="36" t="n"/>
      <c r="EI695" s="36" t="n"/>
      <c r="EJ695" s="36" t="n"/>
      <c r="EK695" s="36" t="n"/>
      <c r="EL695" s="36" t="n"/>
      <c r="EM695" s="36" t="n"/>
      <c r="EN695" s="36" t="n"/>
    </row>
    <row r="696">
      <c r="A696" s="36" t="n"/>
      <c r="B696" s="36" t="n"/>
      <c r="C696" s="144" t="n"/>
      <c r="D696" s="144" t="n"/>
      <c r="E696" s="135" t="n"/>
      <c r="F696" s="135" t="n"/>
      <c r="G696" s="135" t="n"/>
      <c r="H696" s="135" t="n"/>
      <c r="I696" s="135" t="n"/>
      <c r="J696" s="135" t="n"/>
      <c r="K696" s="135" t="n"/>
      <c r="L696" s="135" t="n"/>
      <c r="M696" s="135" t="n"/>
      <c r="N696" s="135" t="n"/>
      <c r="O696" s="135" t="n"/>
      <c r="P696" s="135" t="n"/>
      <c r="Q696" s="135" t="n"/>
      <c r="R696" s="135" t="n"/>
      <c r="S696" s="135" t="n"/>
      <c r="T696" s="135" t="n"/>
      <c r="U696" s="135" t="n"/>
      <c r="V696" s="135" t="n"/>
      <c r="W696" s="135" t="n"/>
      <c r="X696" s="135" t="n"/>
      <c r="Y696" s="135" t="n"/>
      <c r="Z696" s="135" t="n"/>
      <c r="AA696" s="135" t="n"/>
      <c r="AB696" s="135" t="n"/>
      <c r="AC696" s="135" t="n"/>
      <c r="AD696" s="135" t="n"/>
      <c r="AE696" s="135" t="n"/>
      <c r="AF696" s="135" t="n"/>
      <c r="AG696" s="135" t="n"/>
      <c r="AH696" s="135" t="n"/>
      <c r="AI696" s="135" t="n"/>
      <c r="AJ696" s="135" t="n"/>
      <c r="AK696" s="135" t="n"/>
      <c r="AL696" s="135" t="n"/>
      <c r="AM696" s="135" t="n"/>
      <c r="AN696" s="135" t="n"/>
      <c r="AO696" s="135" t="n"/>
      <c r="AP696" s="135" t="n"/>
      <c r="AQ696" s="135" t="n"/>
      <c r="AR696" s="135" t="n"/>
      <c r="AS696" s="135" t="n"/>
      <c r="AT696" s="135" t="n"/>
      <c r="AU696" s="135" t="n"/>
      <c r="AV696" s="135" t="n"/>
      <c r="AW696" s="135" t="n"/>
      <c r="AX696" s="135" t="n"/>
      <c r="AY696" s="135" t="n"/>
      <c r="AZ696" s="135" t="n"/>
      <c r="BA696" s="135" t="n"/>
      <c r="BB696" s="135" t="n"/>
      <c r="BC696" s="135" t="n"/>
      <c r="BD696" s="135" t="n"/>
      <c r="BE696" s="135" t="n"/>
      <c r="BF696" s="135" t="n"/>
      <c r="BG696" s="135" t="n"/>
      <c r="BH696" s="135" t="n"/>
      <c r="BI696" s="135" t="n"/>
      <c r="BJ696" s="135" t="n"/>
      <c r="BK696" s="135" t="n"/>
      <c r="BL696" s="135" t="n"/>
      <c r="BM696" s="135" t="n"/>
      <c r="BN696" s="135" t="n"/>
      <c r="BO696" s="135" t="n"/>
      <c r="BP696" s="135" t="n"/>
      <c r="BQ696" s="135" t="n"/>
      <c r="BR696" s="135" t="n"/>
      <c r="BS696" s="135" t="n"/>
      <c r="BT696" s="135" t="n"/>
      <c r="BU696" s="135" t="n"/>
      <c r="BV696" s="135" t="n"/>
      <c r="BW696" s="135" t="n"/>
      <c r="BX696" s="135" t="n"/>
      <c r="BY696" s="135" t="n"/>
      <c r="BZ696" s="135" t="n"/>
      <c r="CA696" s="135" t="n"/>
      <c r="CB696" s="135" t="n"/>
      <c r="CC696" s="135" t="n"/>
      <c r="CD696" s="135" t="n"/>
      <c r="CE696" s="135" t="n"/>
      <c r="CF696" s="135" t="n"/>
      <c r="CG696" s="135" t="n"/>
      <c r="CH696" s="135" t="n"/>
      <c r="CI696" s="135" t="n"/>
      <c r="CJ696" s="135" t="n"/>
      <c r="CK696" s="135" t="n"/>
      <c r="CL696" s="135" t="n"/>
      <c r="CM696" s="135" t="n"/>
      <c r="CN696" s="135" t="n"/>
      <c r="CO696" s="135" t="n"/>
      <c r="CP696" s="135" t="n"/>
      <c r="CQ696" s="135" t="n"/>
      <c r="CR696" s="135" t="n"/>
      <c r="CU696" s="36" t="n"/>
      <c r="CV696" s="36" t="n"/>
      <c r="CW696" s="36" t="n"/>
      <c r="CX696" s="36" t="n"/>
      <c r="CY696" s="36" t="n"/>
      <c r="CZ696" s="36" t="n"/>
      <c r="DA696" s="36" t="n"/>
      <c r="DB696" s="36" t="n"/>
      <c r="DC696" s="36" t="n"/>
      <c r="DD696" s="36" t="n"/>
      <c r="DE696" s="36" t="n"/>
      <c r="DF696" s="36" t="n"/>
      <c r="DG696" s="36" t="n"/>
      <c r="DH696" s="36" t="n"/>
      <c r="DI696" s="36" t="n"/>
      <c r="DJ696" s="36" t="n"/>
      <c r="DK696" s="36" t="n"/>
      <c r="DL696" s="36" t="n"/>
      <c r="DM696" s="36" t="n"/>
      <c r="DN696" s="36" t="n"/>
      <c r="DO696" s="36" t="n"/>
      <c r="DP696" s="36" t="n"/>
      <c r="DQ696" s="36" t="n"/>
      <c r="DR696" s="36" t="n"/>
      <c r="DS696" s="36" t="n"/>
      <c r="DT696" s="36" t="n"/>
      <c r="DU696" s="36" t="n"/>
      <c r="DV696" s="36" t="n"/>
      <c r="DW696" s="36" t="n"/>
      <c r="DX696" s="36" t="n"/>
      <c r="DY696" s="36" t="n"/>
      <c r="DZ696" s="36" t="n"/>
      <c r="EA696" s="36" t="n"/>
      <c r="EB696" s="36" t="n"/>
      <c r="EC696" s="36" t="n"/>
      <c r="ED696" s="36" t="n"/>
      <c r="EE696" s="36" t="n"/>
      <c r="EF696" s="36" t="n"/>
      <c r="EG696" s="36" t="n"/>
      <c r="EH696" s="36" t="n"/>
      <c r="EI696" s="36" t="n"/>
      <c r="EJ696" s="36" t="n"/>
      <c r="EK696" s="36" t="n"/>
      <c r="EL696" s="36" t="n"/>
      <c r="EM696" s="36" t="n"/>
      <c r="EN696" s="36" t="n"/>
    </row>
    <row r="697">
      <c r="A697" s="36" t="n"/>
      <c r="B697" s="36" t="n"/>
      <c r="C697" s="144" t="n"/>
      <c r="D697" s="144" t="n"/>
      <c r="E697" s="135" t="n"/>
      <c r="F697" s="135" t="n"/>
      <c r="G697" s="135" t="n"/>
      <c r="H697" s="135" t="n"/>
      <c r="I697" s="135" t="n"/>
      <c r="J697" s="135" t="n"/>
      <c r="K697" s="135" t="n"/>
      <c r="L697" s="135" t="n"/>
      <c r="M697" s="135" t="n"/>
      <c r="N697" s="135" t="n"/>
      <c r="O697" s="135" t="n"/>
      <c r="P697" s="135" t="n"/>
      <c r="Q697" s="135" t="n"/>
      <c r="R697" s="135" t="n"/>
      <c r="S697" s="135" t="n"/>
      <c r="T697" s="135" t="n"/>
      <c r="U697" s="135" t="n"/>
      <c r="V697" s="135" t="n"/>
      <c r="W697" s="135" t="n"/>
      <c r="X697" s="135" t="n"/>
      <c r="Y697" s="135" t="n"/>
      <c r="Z697" s="135" t="n"/>
      <c r="AA697" s="135" t="n"/>
      <c r="AB697" s="135" t="n"/>
      <c r="AC697" s="135" t="n"/>
      <c r="AD697" s="135" t="n"/>
      <c r="AE697" s="135" t="n"/>
      <c r="AF697" s="135" t="n"/>
      <c r="AG697" s="135" t="n"/>
      <c r="AH697" s="135" t="n"/>
      <c r="AI697" s="135" t="n"/>
      <c r="AJ697" s="135" t="n"/>
      <c r="AK697" s="135" t="n"/>
      <c r="AL697" s="135" t="n"/>
      <c r="AM697" s="135" t="n"/>
      <c r="AN697" s="135" t="n"/>
      <c r="AO697" s="135" t="n"/>
      <c r="AP697" s="135" t="n"/>
      <c r="AQ697" s="135" t="n"/>
      <c r="AR697" s="135" t="n"/>
      <c r="AS697" s="135" t="n"/>
      <c r="AT697" s="135" t="n"/>
      <c r="AU697" s="135" t="n"/>
      <c r="AV697" s="135" t="n"/>
      <c r="AW697" s="135" t="n"/>
      <c r="AX697" s="135" t="n"/>
      <c r="AY697" s="135" t="n"/>
      <c r="AZ697" s="135" t="n"/>
      <c r="BA697" s="135" t="n"/>
      <c r="BB697" s="135" t="n"/>
      <c r="BC697" s="135" t="n"/>
      <c r="BD697" s="135" t="n"/>
      <c r="BE697" s="135" t="n"/>
      <c r="BF697" s="135" t="n"/>
      <c r="BG697" s="135" t="n"/>
      <c r="BH697" s="135" t="n"/>
      <c r="BI697" s="135" t="n"/>
      <c r="BJ697" s="135" t="n"/>
      <c r="BK697" s="135" t="n"/>
      <c r="BL697" s="135" t="n"/>
      <c r="BM697" s="135" t="n"/>
      <c r="BN697" s="135" t="n"/>
      <c r="BO697" s="135" t="n"/>
      <c r="BP697" s="135" t="n"/>
      <c r="BQ697" s="135" t="n"/>
      <c r="BR697" s="135" t="n"/>
      <c r="BS697" s="135" t="n"/>
      <c r="BT697" s="135" t="n"/>
      <c r="BU697" s="135" t="n"/>
      <c r="BV697" s="135" t="n"/>
      <c r="BW697" s="135" t="n"/>
      <c r="BX697" s="135" t="n"/>
      <c r="BY697" s="135" t="n"/>
      <c r="BZ697" s="135" t="n"/>
      <c r="CA697" s="135" t="n"/>
      <c r="CB697" s="135" t="n"/>
      <c r="CC697" s="135" t="n"/>
      <c r="CD697" s="135" t="n"/>
      <c r="CE697" s="135" t="n"/>
      <c r="CF697" s="135" t="n"/>
      <c r="CG697" s="135" t="n"/>
      <c r="CH697" s="135" t="n"/>
      <c r="CI697" s="135" t="n"/>
      <c r="CJ697" s="135" t="n"/>
      <c r="CK697" s="135" t="n"/>
      <c r="CL697" s="135" t="n"/>
      <c r="CM697" s="135" t="n"/>
      <c r="CN697" s="135" t="n"/>
      <c r="CO697" s="135" t="n"/>
      <c r="CP697" s="135" t="n"/>
      <c r="CQ697" s="135" t="n"/>
      <c r="CR697" s="135" t="n"/>
      <c r="CU697" s="36" t="n"/>
      <c r="CV697" s="36" t="n"/>
      <c r="CW697" s="36" t="n"/>
      <c r="CX697" s="36" t="n"/>
      <c r="CY697" s="36" t="n"/>
      <c r="CZ697" s="36" t="n"/>
      <c r="DA697" s="36" t="n"/>
      <c r="DB697" s="36" t="n"/>
      <c r="DC697" s="36" t="n"/>
      <c r="DD697" s="36" t="n"/>
      <c r="DE697" s="36" t="n"/>
      <c r="DF697" s="36" t="n"/>
      <c r="DG697" s="36" t="n"/>
      <c r="DH697" s="36" t="n"/>
      <c r="DI697" s="36" t="n"/>
      <c r="DJ697" s="36" t="n"/>
      <c r="DK697" s="36" t="n"/>
      <c r="DL697" s="36" t="n"/>
      <c r="DM697" s="36" t="n"/>
      <c r="DN697" s="36" t="n"/>
      <c r="DO697" s="36" t="n"/>
      <c r="DP697" s="36" t="n"/>
      <c r="DQ697" s="36" t="n"/>
      <c r="DR697" s="36" t="n"/>
      <c r="DS697" s="36" t="n"/>
      <c r="DT697" s="36" t="n"/>
      <c r="DU697" s="36" t="n"/>
      <c r="DV697" s="36" t="n"/>
      <c r="DW697" s="36" t="n"/>
      <c r="DX697" s="36" t="n"/>
      <c r="DY697" s="36" t="n"/>
      <c r="DZ697" s="36" t="n"/>
      <c r="EA697" s="36" t="n"/>
      <c r="EB697" s="36" t="n"/>
      <c r="EC697" s="36" t="n"/>
      <c r="ED697" s="36" t="n"/>
      <c r="EE697" s="36" t="n"/>
      <c r="EF697" s="36" t="n"/>
      <c r="EG697" s="36" t="n"/>
      <c r="EH697" s="36" t="n"/>
      <c r="EI697" s="36" t="n"/>
      <c r="EJ697" s="36" t="n"/>
      <c r="EK697" s="36" t="n"/>
      <c r="EL697" s="36" t="n"/>
      <c r="EM697" s="36" t="n"/>
      <c r="EN697" s="36" t="n"/>
    </row>
    <row r="698">
      <c r="A698" s="36" t="n"/>
      <c r="B698" s="36" t="n"/>
      <c r="C698" s="144" t="n"/>
      <c r="D698" s="144" t="n"/>
      <c r="E698" s="135" t="n"/>
      <c r="F698" s="135" t="n"/>
      <c r="G698" s="135" t="n"/>
      <c r="H698" s="135" t="n"/>
      <c r="I698" s="135" t="n"/>
      <c r="J698" s="135" t="n"/>
      <c r="K698" s="135" t="n"/>
      <c r="L698" s="135" t="n"/>
      <c r="M698" s="135" t="n"/>
      <c r="N698" s="135" t="n"/>
      <c r="O698" s="135" t="n"/>
      <c r="P698" s="135" t="n"/>
      <c r="Q698" s="135" t="n"/>
      <c r="R698" s="135" t="n"/>
      <c r="S698" s="135" t="n"/>
      <c r="T698" s="135" t="n"/>
      <c r="U698" s="135" t="n"/>
      <c r="V698" s="135" t="n"/>
      <c r="W698" s="135" t="n"/>
      <c r="X698" s="135" t="n"/>
      <c r="Y698" s="135" t="n"/>
      <c r="Z698" s="135" t="n"/>
      <c r="AA698" s="135" t="n"/>
      <c r="AB698" s="135" t="n"/>
      <c r="AC698" s="135" t="n"/>
      <c r="AD698" s="135" t="n"/>
      <c r="AE698" s="135" t="n"/>
      <c r="AF698" s="135" t="n"/>
      <c r="AG698" s="135" t="n"/>
      <c r="AH698" s="135" t="n"/>
      <c r="AI698" s="135" t="n"/>
      <c r="AJ698" s="135" t="n"/>
      <c r="AK698" s="135" t="n"/>
      <c r="AL698" s="135" t="n"/>
      <c r="AM698" s="135" t="n"/>
      <c r="AN698" s="135" t="n"/>
      <c r="AO698" s="135" t="n"/>
      <c r="AP698" s="135" t="n"/>
      <c r="AQ698" s="135" t="n"/>
      <c r="AR698" s="135" t="n"/>
      <c r="AS698" s="135" t="n"/>
      <c r="AT698" s="135" t="n"/>
      <c r="AU698" s="135" t="n"/>
      <c r="AV698" s="135" t="n"/>
      <c r="AW698" s="135" t="n"/>
      <c r="AX698" s="135" t="n"/>
      <c r="AY698" s="135" t="n"/>
      <c r="AZ698" s="135" t="n"/>
      <c r="BA698" s="135" t="n"/>
      <c r="BB698" s="135" t="n"/>
      <c r="BC698" s="135" t="n"/>
      <c r="BD698" s="135" t="n"/>
      <c r="BE698" s="135" t="n"/>
      <c r="BF698" s="135" t="n"/>
      <c r="BG698" s="135" t="n"/>
      <c r="BH698" s="135" t="n"/>
      <c r="BI698" s="135" t="n"/>
      <c r="BJ698" s="135" t="n"/>
      <c r="BK698" s="135" t="n"/>
      <c r="BL698" s="135" t="n"/>
      <c r="BM698" s="135" t="n"/>
      <c r="BN698" s="135" t="n"/>
      <c r="BO698" s="135" t="n"/>
      <c r="BP698" s="135" t="n"/>
      <c r="BQ698" s="135" t="n"/>
      <c r="BR698" s="135" t="n"/>
      <c r="BS698" s="135" t="n"/>
      <c r="BT698" s="135" t="n"/>
      <c r="BU698" s="135" t="n"/>
      <c r="BV698" s="135" t="n"/>
      <c r="BW698" s="135" t="n"/>
      <c r="BX698" s="135" t="n"/>
      <c r="BY698" s="135" t="n"/>
      <c r="BZ698" s="135" t="n"/>
      <c r="CA698" s="135" t="n"/>
      <c r="CB698" s="135" t="n"/>
      <c r="CC698" s="135" t="n"/>
      <c r="CD698" s="135" t="n"/>
      <c r="CE698" s="135" t="n"/>
      <c r="CF698" s="135" t="n"/>
      <c r="CG698" s="135" t="n"/>
      <c r="CH698" s="135" t="n"/>
      <c r="CI698" s="135" t="n"/>
      <c r="CJ698" s="135" t="n"/>
      <c r="CK698" s="135" t="n"/>
      <c r="CL698" s="135" t="n"/>
      <c r="CM698" s="135" t="n"/>
      <c r="CN698" s="135" t="n"/>
      <c r="CO698" s="135" t="n"/>
      <c r="CP698" s="135" t="n"/>
      <c r="CQ698" s="135" t="n"/>
      <c r="CR698" s="135" t="n"/>
      <c r="CU698" s="36" t="n"/>
      <c r="CV698" s="36" t="n"/>
      <c r="CW698" s="36" t="n"/>
      <c r="CX698" s="36" t="n"/>
      <c r="CY698" s="36" t="n"/>
      <c r="CZ698" s="36" t="n"/>
      <c r="DA698" s="36" t="n"/>
      <c r="DB698" s="36" t="n"/>
      <c r="DC698" s="36" t="n"/>
      <c r="DD698" s="36" t="n"/>
      <c r="DE698" s="36" t="n"/>
      <c r="DF698" s="36" t="n"/>
      <c r="DG698" s="36" t="n"/>
      <c r="DH698" s="36" t="n"/>
      <c r="DI698" s="36" t="n"/>
      <c r="DJ698" s="36" t="n"/>
      <c r="DK698" s="36" t="n"/>
      <c r="DL698" s="36" t="n"/>
      <c r="DM698" s="36" t="n"/>
      <c r="DN698" s="36" t="n"/>
      <c r="DO698" s="36" t="n"/>
      <c r="DP698" s="36" t="n"/>
      <c r="DQ698" s="36" t="n"/>
      <c r="DR698" s="36" t="n"/>
      <c r="DS698" s="36" t="n"/>
      <c r="DT698" s="36" t="n"/>
      <c r="DU698" s="36" t="n"/>
      <c r="DV698" s="36" t="n"/>
      <c r="DW698" s="36" t="n"/>
      <c r="DX698" s="36" t="n"/>
      <c r="DY698" s="36" t="n"/>
      <c r="DZ698" s="36" t="n"/>
      <c r="EA698" s="36" t="n"/>
      <c r="EB698" s="36" t="n"/>
      <c r="EC698" s="36" t="n"/>
      <c r="ED698" s="36" t="n"/>
      <c r="EE698" s="36" t="n"/>
      <c r="EF698" s="36" t="n"/>
      <c r="EG698" s="36" t="n"/>
      <c r="EH698" s="36" t="n"/>
      <c r="EI698" s="36" t="n"/>
      <c r="EJ698" s="36" t="n"/>
      <c r="EK698" s="36" t="n"/>
      <c r="EL698" s="36" t="n"/>
      <c r="EM698" s="36" t="n"/>
      <c r="EN698" s="36" t="n"/>
    </row>
    <row r="699">
      <c r="A699" s="36" t="n"/>
      <c r="B699" s="36" t="n"/>
      <c r="C699" s="144" t="n"/>
      <c r="D699" s="144" t="n"/>
      <c r="E699" s="135" t="n"/>
      <c r="F699" s="135" t="n"/>
      <c r="G699" s="135" t="n"/>
      <c r="H699" s="135" t="n"/>
      <c r="I699" s="135" t="n"/>
      <c r="J699" s="135" t="n"/>
      <c r="K699" s="135" t="n"/>
      <c r="L699" s="135" t="n"/>
      <c r="M699" s="135" t="n"/>
      <c r="N699" s="135" t="n"/>
      <c r="O699" s="135" t="n"/>
      <c r="P699" s="135" t="n"/>
      <c r="Q699" s="135" t="n"/>
      <c r="R699" s="135" t="n"/>
      <c r="S699" s="135" t="n"/>
      <c r="T699" s="135" t="n"/>
      <c r="U699" s="135" t="n"/>
      <c r="V699" s="135" t="n"/>
      <c r="W699" s="135" t="n"/>
      <c r="X699" s="135" t="n"/>
      <c r="Y699" s="135" t="n"/>
      <c r="Z699" s="135" t="n"/>
      <c r="AA699" s="135" t="n"/>
      <c r="AB699" s="135" t="n"/>
      <c r="AC699" s="135" t="n"/>
      <c r="AD699" s="135" t="n"/>
      <c r="AE699" s="135" t="n"/>
      <c r="AF699" s="135" t="n"/>
      <c r="AG699" s="135" t="n"/>
      <c r="AH699" s="135" t="n"/>
      <c r="AI699" s="135" t="n"/>
      <c r="AJ699" s="135" t="n"/>
      <c r="AK699" s="135" t="n"/>
      <c r="AL699" s="135" t="n"/>
      <c r="AM699" s="135" t="n"/>
      <c r="AN699" s="135" t="n"/>
      <c r="AO699" s="135" t="n"/>
      <c r="AP699" s="135" t="n"/>
      <c r="AQ699" s="135" t="n"/>
      <c r="AR699" s="135" t="n"/>
      <c r="AS699" s="135" t="n"/>
      <c r="AT699" s="135" t="n"/>
      <c r="AU699" s="135" t="n"/>
      <c r="AV699" s="135" t="n"/>
      <c r="AW699" s="135" t="n"/>
      <c r="AX699" s="135" t="n"/>
      <c r="AY699" s="135" t="n"/>
      <c r="AZ699" s="135" t="n"/>
      <c r="BA699" s="135" t="n"/>
      <c r="BB699" s="135" t="n"/>
      <c r="BC699" s="135" t="n"/>
      <c r="BD699" s="135" t="n"/>
      <c r="BE699" s="135" t="n"/>
      <c r="BF699" s="135" t="n"/>
      <c r="BG699" s="135" t="n"/>
      <c r="BH699" s="135" t="n"/>
      <c r="BI699" s="135" t="n"/>
      <c r="BJ699" s="135" t="n"/>
      <c r="BK699" s="135" t="n"/>
      <c r="BL699" s="135" t="n"/>
      <c r="BM699" s="135" t="n"/>
      <c r="BN699" s="135" t="n"/>
      <c r="BO699" s="135" t="n"/>
      <c r="BP699" s="135" t="n"/>
      <c r="BQ699" s="135" t="n"/>
      <c r="BR699" s="135" t="n"/>
      <c r="BS699" s="135" t="n"/>
      <c r="BT699" s="135" t="n"/>
      <c r="BU699" s="135" t="n"/>
      <c r="BV699" s="135" t="n"/>
      <c r="BW699" s="135" t="n"/>
      <c r="BX699" s="135" t="n"/>
      <c r="BY699" s="135" t="n"/>
      <c r="BZ699" s="135" t="n"/>
      <c r="CA699" s="135" t="n"/>
      <c r="CB699" s="135" t="n"/>
      <c r="CC699" s="135" t="n"/>
      <c r="CD699" s="135" t="n"/>
      <c r="CE699" s="135" t="n"/>
      <c r="CF699" s="135" t="n"/>
      <c r="CG699" s="135" t="n"/>
      <c r="CH699" s="135" t="n"/>
      <c r="CI699" s="135" t="n"/>
      <c r="CJ699" s="135" t="n"/>
      <c r="CK699" s="135" t="n"/>
      <c r="CL699" s="135" t="n"/>
      <c r="CM699" s="135" t="n"/>
      <c r="CN699" s="135" t="n"/>
      <c r="CO699" s="135" t="n"/>
      <c r="CP699" s="135" t="n"/>
      <c r="CQ699" s="135" t="n"/>
      <c r="CR699" s="135" t="n"/>
      <c r="CU699" s="36" t="n"/>
      <c r="CV699" s="36" t="n"/>
      <c r="CW699" s="36" t="n"/>
      <c r="CX699" s="36" t="n"/>
      <c r="CY699" s="36" t="n"/>
      <c r="CZ699" s="36" t="n"/>
      <c r="DA699" s="36" t="n"/>
      <c r="DB699" s="36" t="n"/>
      <c r="DC699" s="36" t="n"/>
      <c r="DD699" s="36" t="n"/>
      <c r="DE699" s="36" t="n"/>
      <c r="DF699" s="36" t="n"/>
      <c r="DG699" s="36" t="n"/>
      <c r="DH699" s="36" t="n"/>
      <c r="DI699" s="36" t="n"/>
      <c r="DJ699" s="36" t="n"/>
      <c r="DK699" s="36" t="n"/>
      <c r="DL699" s="36" t="n"/>
      <c r="DM699" s="36" t="n"/>
      <c r="DN699" s="36" t="n"/>
      <c r="DO699" s="36" t="n"/>
      <c r="DP699" s="36" t="n"/>
      <c r="DQ699" s="36" t="n"/>
      <c r="DR699" s="36" t="n"/>
      <c r="DS699" s="36" t="n"/>
      <c r="DT699" s="36" t="n"/>
      <c r="DU699" s="36" t="n"/>
      <c r="DV699" s="36" t="n"/>
      <c r="DW699" s="36" t="n"/>
      <c r="DX699" s="36" t="n"/>
      <c r="DY699" s="36" t="n"/>
      <c r="DZ699" s="36" t="n"/>
      <c r="EA699" s="36" t="n"/>
      <c r="EB699" s="36" t="n"/>
      <c r="EC699" s="36" t="n"/>
      <c r="ED699" s="36" t="n"/>
      <c r="EE699" s="36" t="n"/>
      <c r="EF699" s="36" t="n"/>
      <c r="EG699" s="36" t="n"/>
      <c r="EH699" s="36" t="n"/>
      <c r="EI699" s="36" t="n"/>
      <c r="EJ699" s="36" t="n"/>
      <c r="EK699" s="36" t="n"/>
      <c r="EL699" s="36" t="n"/>
      <c r="EM699" s="36" t="n"/>
      <c r="EN699" s="36" t="n"/>
    </row>
    <row r="700">
      <c r="A700" s="36" t="n"/>
      <c r="B700" s="36" t="n"/>
      <c r="C700" s="144" t="n"/>
      <c r="D700" s="144" t="n"/>
      <c r="E700" s="135" t="n"/>
      <c r="F700" s="135" t="n"/>
      <c r="G700" s="135" t="n"/>
      <c r="H700" s="135" t="n"/>
      <c r="I700" s="135" t="n"/>
      <c r="J700" s="135" t="n"/>
      <c r="K700" s="135" t="n"/>
      <c r="L700" s="135" t="n"/>
      <c r="M700" s="135" t="n"/>
      <c r="N700" s="135" t="n"/>
      <c r="O700" s="135" t="n"/>
      <c r="P700" s="135" t="n"/>
      <c r="Q700" s="135" t="n"/>
      <c r="R700" s="135" t="n"/>
      <c r="S700" s="135" t="n"/>
      <c r="T700" s="135" t="n"/>
      <c r="U700" s="135" t="n"/>
      <c r="V700" s="135" t="n"/>
      <c r="W700" s="135" t="n"/>
      <c r="X700" s="135" t="n"/>
      <c r="Y700" s="135" t="n"/>
      <c r="Z700" s="135" t="n"/>
      <c r="AA700" s="135" t="n"/>
      <c r="AB700" s="135" t="n"/>
      <c r="AC700" s="135" t="n"/>
      <c r="AD700" s="135" t="n"/>
      <c r="AE700" s="135" t="n"/>
      <c r="AF700" s="135" t="n"/>
      <c r="AG700" s="135" t="n"/>
      <c r="AH700" s="135" t="n"/>
      <c r="AI700" s="135" t="n"/>
      <c r="AJ700" s="135" t="n"/>
      <c r="AK700" s="135" t="n"/>
      <c r="AL700" s="135" t="n"/>
      <c r="AM700" s="135" t="n"/>
      <c r="AN700" s="135" t="n"/>
      <c r="AO700" s="135" t="n"/>
      <c r="AP700" s="135" t="n"/>
      <c r="AQ700" s="135" t="n"/>
      <c r="AR700" s="135" t="n"/>
      <c r="AS700" s="135" t="n"/>
      <c r="AT700" s="135" t="n"/>
      <c r="AU700" s="135" t="n"/>
      <c r="AV700" s="135" t="n"/>
      <c r="AW700" s="135" t="n"/>
      <c r="AX700" s="135" t="n"/>
      <c r="AY700" s="135" t="n"/>
      <c r="AZ700" s="135" t="n"/>
      <c r="BA700" s="135" t="n"/>
      <c r="BB700" s="135" t="n"/>
      <c r="BC700" s="135" t="n"/>
      <c r="BD700" s="135" t="n"/>
      <c r="BE700" s="135" t="n"/>
      <c r="BF700" s="135" t="n"/>
      <c r="BG700" s="135" t="n"/>
      <c r="BH700" s="135" t="n"/>
      <c r="BI700" s="135" t="n"/>
      <c r="BJ700" s="135" t="n"/>
      <c r="BK700" s="135" t="n"/>
      <c r="BL700" s="135" t="n"/>
      <c r="BM700" s="135" t="n"/>
      <c r="BN700" s="135" t="n"/>
      <c r="BO700" s="135" t="n"/>
      <c r="BP700" s="135" t="n"/>
      <c r="BQ700" s="135" t="n"/>
      <c r="BR700" s="135" t="n"/>
      <c r="BS700" s="135" t="n"/>
      <c r="BT700" s="135" t="n"/>
      <c r="BU700" s="135" t="n"/>
      <c r="BV700" s="135" t="n"/>
      <c r="BW700" s="135" t="n"/>
      <c r="BX700" s="135" t="n"/>
      <c r="BY700" s="135" t="n"/>
      <c r="BZ700" s="135" t="n"/>
      <c r="CA700" s="135" t="n"/>
      <c r="CB700" s="135" t="n"/>
      <c r="CC700" s="135" t="n"/>
      <c r="CD700" s="135" t="n"/>
      <c r="CE700" s="135" t="n"/>
      <c r="CF700" s="135" t="n"/>
      <c r="CG700" s="135" t="n"/>
      <c r="CH700" s="135" t="n"/>
      <c r="CI700" s="135" t="n"/>
      <c r="CJ700" s="135" t="n"/>
      <c r="CK700" s="135" t="n"/>
      <c r="CL700" s="135" t="n"/>
      <c r="CM700" s="135" t="n"/>
      <c r="CN700" s="135" t="n"/>
      <c r="CO700" s="135" t="n"/>
      <c r="CP700" s="135" t="n"/>
      <c r="CQ700" s="135" t="n"/>
      <c r="CR700" s="135" t="n"/>
      <c r="CU700" s="36" t="n"/>
      <c r="CV700" s="36" t="n"/>
      <c r="CW700" s="36" t="n"/>
      <c r="CX700" s="36" t="n"/>
      <c r="CY700" s="36" t="n"/>
      <c r="CZ700" s="36" t="n"/>
      <c r="DA700" s="36" t="n"/>
      <c r="DB700" s="36" t="n"/>
      <c r="DC700" s="36" t="n"/>
      <c r="DD700" s="36" t="n"/>
      <c r="DE700" s="36" t="n"/>
      <c r="DF700" s="36" t="n"/>
      <c r="DG700" s="36" t="n"/>
      <c r="DH700" s="36" t="n"/>
      <c r="DI700" s="36" t="n"/>
      <c r="DJ700" s="36" t="n"/>
      <c r="DK700" s="36" t="n"/>
      <c r="DL700" s="36" t="n"/>
      <c r="DM700" s="36" t="n"/>
      <c r="DN700" s="36" t="n"/>
      <c r="DO700" s="36" t="n"/>
      <c r="DP700" s="36" t="n"/>
      <c r="DQ700" s="36" t="n"/>
      <c r="DR700" s="36" t="n"/>
      <c r="DS700" s="36" t="n"/>
      <c r="DT700" s="36" t="n"/>
      <c r="DU700" s="36" t="n"/>
      <c r="DV700" s="36" t="n"/>
      <c r="DW700" s="36" t="n"/>
      <c r="DX700" s="36" t="n"/>
      <c r="DY700" s="36" t="n"/>
      <c r="DZ700" s="36" t="n"/>
      <c r="EA700" s="36" t="n"/>
      <c r="EB700" s="36" t="n"/>
      <c r="EC700" s="36" t="n"/>
      <c r="ED700" s="36" t="n"/>
      <c r="EE700" s="36" t="n"/>
      <c r="EF700" s="36" t="n"/>
      <c r="EG700" s="36" t="n"/>
      <c r="EH700" s="36" t="n"/>
      <c r="EI700" s="36" t="n"/>
      <c r="EJ700" s="36" t="n"/>
      <c r="EK700" s="36" t="n"/>
      <c r="EL700" s="36" t="n"/>
      <c r="EM700" s="36" t="n"/>
      <c r="EN700" s="36" t="n"/>
    </row>
    <row r="701">
      <c r="A701" s="36" t="n"/>
      <c r="B701" s="36" t="n"/>
      <c r="C701" s="144" t="n"/>
      <c r="D701" s="144" t="n"/>
      <c r="E701" s="135" t="n"/>
      <c r="F701" s="135" t="n"/>
      <c r="G701" s="135" t="n"/>
      <c r="H701" s="135" t="n"/>
      <c r="I701" s="135" t="n"/>
      <c r="J701" s="135" t="n"/>
      <c r="K701" s="135" t="n"/>
      <c r="L701" s="135" t="n"/>
      <c r="M701" s="135" t="n"/>
      <c r="N701" s="135" t="n"/>
      <c r="O701" s="135" t="n"/>
      <c r="P701" s="135" t="n"/>
      <c r="Q701" s="135" t="n"/>
      <c r="R701" s="135" t="n"/>
      <c r="S701" s="135" t="n"/>
      <c r="T701" s="135" t="n"/>
      <c r="U701" s="135" t="n"/>
      <c r="V701" s="135" t="n"/>
      <c r="W701" s="135" t="n"/>
      <c r="X701" s="135" t="n"/>
      <c r="Y701" s="135" t="n"/>
      <c r="Z701" s="135" t="n"/>
      <c r="AA701" s="135" t="n"/>
      <c r="AB701" s="135" t="n"/>
      <c r="AC701" s="135" t="n"/>
      <c r="AD701" s="135" t="n"/>
      <c r="AE701" s="135" t="n"/>
      <c r="AF701" s="135" t="n"/>
      <c r="AG701" s="135" t="n"/>
      <c r="AH701" s="135" t="n"/>
      <c r="AI701" s="135" t="n"/>
      <c r="AJ701" s="135" t="n"/>
      <c r="AK701" s="135" t="n"/>
      <c r="AL701" s="135" t="n"/>
      <c r="AM701" s="135" t="n"/>
      <c r="AN701" s="135" t="n"/>
      <c r="AO701" s="135" t="n"/>
      <c r="AP701" s="135" t="n"/>
      <c r="AQ701" s="135" t="n"/>
      <c r="AR701" s="135" t="n"/>
      <c r="AS701" s="135" t="n"/>
      <c r="AT701" s="135" t="n"/>
      <c r="AU701" s="135" t="n"/>
      <c r="AV701" s="135" t="n"/>
      <c r="AW701" s="135" t="n"/>
      <c r="AX701" s="135" t="n"/>
      <c r="AY701" s="135" t="n"/>
      <c r="AZ701" s="135" t="n"/>
      <c r="BA701" s="135" t="n"/>
      <c r="BB701" s="135" t="n"/>
      <c r="BC701" s="135" t="n"/>
      <c r="BD701" s="135" t="n"/>
      <c r="BE701" s="135" t="n"/>
      <c r="BF701" s="135" t="n"/>
      <c r="BG701" s="135" t="n"/>
      <c r="BH701" s="135" t="n"/>
      <c r="BI701" s="135" t="n"/>
      <c r="BJ701" s="135" t="n"/>
      <c r="BK701" s="135" t="n"/>
      <c r="BL701" s="135" t="n"/>
      <c r="BM701" s="135" t="n"/>
      <c r="BN701" s="135" t="n"/>
      <c r="BO701" s="135" t="n"/>
      <c r="BP701" s="135" t="n"/>
      <c r="BQ701" s="135" t="n"/>
      <c r="BR701" s="135" t="n"/>
      <c r="BS701" s="135" t="n"/>
      <c r="BT701" s="135" t="n"/>
      <c r="BU701" s="135" t="n"/>
      <c r="BV701" s="135" t="n"/>
      <c r="BW701" s="135" t="n"/>
      <c r="BX701" s="135" t="n"/>
      <c r="BY701" s="135" t="n"/>
      <c r="BZ701" s="135" t="n"/>
      <c r="CA701" s="135" t="n"/>
      <c r="CB701" s="135" t="n"/>
      <c r="CC701" s="135" t="n"/>
      <c r="CD701" s="135" t="n"/>
      <c r="CE701" s="135" t="n"/>
      <c r="CF701" s="135" t="n"/>
      <c r="CG701" s="135" t="n"/>
      <c r="CH701" s="135" t="n"/>
      <c r="CI701" s="135" t="n"/>
      <c r="CJ701" s="135" t="n"/>
      <c r="CK701" s="135" t="n"/>
      <c r="CL701" s="135" t="n"/>
      <c r="CM701" s="135" t="n"/>
      <c r="CN701" s="135" t="n"/>
      <c r="CO701" s="135" t="n"/>
      <c r="CP701" s="135" t="n"/>
      <c r="CQ701" s="135" t="n"/>
      <c r="CR701" s="135" t="n"/>
      <c r="CU701" s="36" t="n"/>
      <c r="CV701" s="36" t="n"/>
      <c r="CW701" s="36" t="n"/>
      <c r="CX701" s="36" t="n"/>
      <c r="CY701" s="36" t="n"/>
      <c r="CZ701" s="36" t="n"/>
      <c r="DA701" s="36" t="n"/>
      <c r="DB701" s="36" t="n"/>
      <c r="DC701" s="36" t="n"/>
      <c r="DD701" s="36" t="n"/>
      <c r="DE701" s="36" t="n"/>
      <c r="DF701" s="36" t="n"/>
      <c r="DG701" s="36" t="n"/>
      <c r="DH701" s="36" t="n"/>
      <c r="DI701" s="36" t="n"/>
      <c r="DJ701" s="36" t="n"/>
      <c r="DK701" s="36" t="n"/>
      <c r="DL701" s="36" t="n"/>
      <c r="DM701" s="36" t="n"/>
      <c r="DN701" s="36" t="n"/>
      <c r="DO701" s="36" t="n"/>
      <c r="DP701" s="36" t="n"/>
      <c r="DQ701" s="36" t="n"/>
      <c r="DR701" s="36" t="n"/>
      <c r="DS701" s="36" t="n"/>
      <c r="DT701" s="36" t="n"/>
      <c r="DU701" s="36" t="n"/>
      <c r="DV701" s="36" t="n"/>
      <c r="DW701" s="36" t="n"/>
      <c r="DX701" s="36" t="n"/>
      <c r="DY701" s="36" t="n"/>
      <c r="DZ701" s="36" t="n"/>
      <c r="EA701" s="36" t="n"/>
      <c r="EB701" s="36" t="n"/>
      <c r="EC701" s="36" t="n"/>
      <c r="ED701" s="36" t="n"/>
      <c r="EE701" s="36" t="n"/>
      <c r="EF701" s="36" t="n"/>
      <c r="EG701" s="36" t="n"/>
      <c r="EH701" s="36" t="n"/>
      <c r="EI701" s="36" t="n"/>
      <c r="EJ701" s="36" t="n"/>
      <c r="EK701" s="36" t="n"/>
      <c r="EL701" s="36" t="n"/>
      <c r="EM701" s="36" t="n"/>
      <c r="EN701" s="36" t="n"/>
    </row>
    <row r="702">
      <c r="A702" s="36" t="n"/>
      <c r="B702" s="36" t="n"/>
      <c r="C702" s="144" t="n"/>
      <c r="D702" s="144" t="n"/>
      <c r="E702" s="135" t="n"/>
      <c r="F702" s="135" t="n"/>
      <c r="G702" s="135" t="n"/>
      <c r="H702" s="135" t="n"/>
      <c r="I702" s="135" t="n"/>
      <c r="J702" s="135" t="n"/>
      <c r="K702" s="135" t="n"/>
      <c r="L702" s="135" t="n"/>
      <c r="M702" s="135" t="n"/>
      <c r="N702" s="135" t="n"/>
      <c r="O702" s="135" t="n"/>
      <c r="P702" s="135" t="n"/>
      <c r="Q702" s="135" t="n"/>
      <c r="R702" s="135" t="n"/>
      <c r="S702" s="135" t="n"/>
      <c r="T702" s="135" t="n"/>
      <c r="U702" s="135" t="n"/>
      <c r="V702" s="135" t="n"/>
      <c r="W702" s="135" t="n"/>
      <c r="X702" s="135" t="n"/>
      <c r="Y702" s="135" t="n"/>
      <c r="Z702" s="135" t="n"/>
      <c r="AA702" s="135" t="n"/>
      <c r="AB702" s="135" t="n"/>
      <c r="AC702" s="135" t="n"/>
      <c r="AD702" s="135" t="n"/>
      <c r="AE702" s="135" t="n"/>
      <c r="AF702" s="135" t="n"/>
      <c r="AG702" s="135" t="n"/>
      <c r="AH702" s="135" t="n"/>
      <c r="AI702" s="135" t="n"/>
      <c r="AJ702" s="135" t="n"/>
      <c r="AK702" s="135" t="n"/>
      <c r="AL702" s="135" t="n"/>
      <c r="AM702" s="135" t="n"/>
      <c r="AN702" s="135" t="n"/>
      <c r="AO702" s="135" t="n"/>
      <c r="AP702" s="135" t="n"/>
      <c r="AQ702" s="135" t="n"/>
      <c r="AR702" s="135" t="n"/>
      <c r="AS702" s="135" t="n"/>
      <c r="AT702" s="135" t="n"/>
      <c r="AU702" s="135" t="n"/>
      <c r="AV702" s="135" t="n"/>
      <c r="AW702" s="135" t="n"/>
      <c r="AX702" s="135" t="n"/>
      <c r="AY702" s="135" t="n"/>
      <c r="AZ702" s="135" t="n"/>
      <c r="BA702" s="135" t="n"/>
      <c r="BB702" s="135" t="n"/>
      <c r="BC702" s="135" t="n"/>
      <c r="BD702" s="135" t="n"/>
      <c r="BE702" s="135" t="n"/>
      <c r="BF702" s="135" t="n"/>
      <c r="BG702" s="135" t="n"/>
      <c r="BH702" s="135" t="n"/>
      <c r="BI702" s="135" t="n"/>
      <c r="BJ702" s="135" t="n"/>
      <c r="BK702" s="135" t="n"/>
      <c r="BL702" s="135" t="n"/>
      <c r="BM702" s="135" t="n"/>
      <c r="BN702" s="135" t="n"/>
      <c r="BO702" s="135" t="n"/>
      <c r="BP702" s="135" t="n"/>
      <c r="BQ702" s="135" t="n"/>
      <c r="BR702" s="135" t="n"/>
      <c r="BS702" s="135" t="n"/>
      <c r="BT702" s="135" t="n"/>
      <c r="BU702" s="135" t="n"/>
      <c r="BV702" s="135" t="n"/>
      <c r="BW702" s="135" t="n"/>
      <c r="BX702" s="135" t="n"/>
      <c r="BY702" s="135" t="n"/>
      <c r="BZ702" s="135" t="n"/>
      <c r="CA702" s="135" t="n"/>
      <c r="CB702" s="135" t="n"/>
      <c r="CC702" s="135" t="n"/>
      <c r="CD702" s="135" t="n"/>
      <c r="CE702" s="135" t="n"/>
      <c r="CF702" s="135" t="n"/>
      <c r="CG702" s="135" t="n"/>
      <c r="CH702" s="135" t="n"/>
      <c r="CI702" s="135" t="n"/>
      <c r="CJ702" s="135" t="n"/>
      <c r="CK702" s="135" t="n"/>
      <c r="CL702" s="135" t="n"/>
      <c r="CM702" s="135" t="n"/>
      <c r="CN702" s="135" t="n"/>
      <c r="CO702" s="135" t="n"/>
      <c r="CP702" s="135" t="n"/>
      <c r="CQ702" s="135" t="n"/>
      <c r="CR702" s="135" t="n"/>
      <c r="CU702" s="36" t="n"/>
      <c r="CV702" s="36" t="n"/>
      <c r="CW702" s="36" t="n"/>
      <c r="CX702" s="36" t="n"/>
      <c r="CY702" s="36" t="n"/>
      <c r="CZ702" s="36" t="n"/>
      <c r="DA702" s="36" t="n"/>
      <c r="DB702" s="36" t="n"/>
      <c r="DC702" s="36" t="n"/>
      <c r="DD702" s="36" t="n"/>
      <c r="DE702" s="36" t="n"/>
      <c r="DF702" s="36" t="n"/>
      <c r="DG702" s="36" t="n"/>
      <c r="DH702" s="36" t="n"/>
      <c r="DI702" s="36" t="n"/>
      <c r="DJ702" s="36" t="n"/>
      <c r="DK702" s="36" t="n"/>
      <c r="DL702" s="36" t="n"/>
      <c r="DM702" s="36" t="n"/>
      <c r="DN702" s="36" t="n"/>
      <c r="DO702" s="36" t="n"/>
      <c r="DP702" s="36" t="n"/>
      <c r="DQ702" s="36" t="n"/>
      <c r="DR702" s="36" t="n"/>
      <c r="DS702" s="36" t="n"/>
      <c r="DT702" s="36" t="n"/>
      <c r="DU702" s="36" t="n"/>
      <c r="DV702" s="36" t="n"/>
      <c r="DW702" s="36" t="n"/>
      <c r="DX702" s="36" t="n"/>
      <c r="DY702" s="36" t="n"/>
      <c r="DZ702" s="36" t="n"/>
      <c r="EA702" s="36" t="n"/>
      <c r="EB702" s="36" t="n"/>
      <c r="EC702" s="36" t="n"/>
      <c r="ED702" s="36" t="n"/>
      <c r="EE702" s="36" t="n"/>
      <c r="EF702" s="36" t="n"/>
      <c r="EG702" s="36" t="n"/>
      <c r="EH702" s="36" t="n"/>
      <c r="EI702" s="36" t="n"/>
      <c r="EJ702" s="36" t="n"/>
      <c r="EK702" s="36" t="n"/>
      <c r="EL702" s="36" t="n"/>
      <c r="EM702" s="36" t="n"/>
      <c r="EN702" s="36" t="n"/>
    </row>
    <row r="703">
      <c r="A703" s="36" t="n"/>
      <c r="B703" s="36" t="n"/>
      <c r="C703" s="144" t="n"/>
      <c r="D703" s="144" t="n"/>
      <c r="E703" s="135" t="n"/>
      <c r="F703" s="135" t="n"/>
      <c r="G703" s="135" t="n"/>
      <c r="H703" s="135" t="n"/>
      <c r="I703" s="135" t="n"/>
      <c r="J703" s="135" t="n"/>
      <c r="K703" s="135" t="n"/>
      <c r="L703" s="135" t="n"/>
      <c r="M703" s="135" t="n"/>
      <c r="N703" s="135" t="n"/>
      <c r="O703" s="135" t="n"/>
      <c r="P703" s="135" t="n"/>
      <c r="Q703" s="135" t="n"/>
      <c r="R703" s="135" t="n"/>
      <c r="S703" s="135" t="n"/>
      <c r="T703" s="135" t="n"/>
      <c r="U703" s="135" t="n"/>
      <c r="V703" s="135" t="n"/>
      <c r="W703" s="135" t="n"/>
      <c r="X703" s="135" t="n"/>
      <c r="Y703" s="135" t="n"/>
      <c r="Z703" s="135" t="n"/>
      <c r="AA703" s="135" t="n"/>
      <c r="AB703" s="135" t="n"/>
      <c r="AC703" s="135" t="n"/>
      <c r="AD703" s="135" t="n"/>
      <c r="AE703" s="135" t="n"/>
      <c r="AF703" s="135" t="n"/>
      <c r="AG703" s="135" t="n"/>
      <c r="AH703" s="135" t="n"/>
      <c r="AI703" s="135" t="n"/>
      <c r="AJ703" s="135" t="n"/>
      <c r="AK703" s="135" t="n"/>
      <c r="AL703" s="135" t="n"/>
      <c r="AM703" s="135" t="n"/>
      <c r="AN703" s="135" t="n"/>
      <c r="AO703" s="135" t="n"/>
      <c r="AP703" s="135" t="n"/>
      <c r="AQ703" s="135" t="n"/>
      <c r="AR703" s="135" t="n"/>
      <c r="AS703" s="135" t="n"/>
      <c r="AT703" s="135" t="n"/>
      <c r="AU703" s="135" t="n"/>
      <c r="AV703" s="135" t="n"/>
      <c r="AW703" s="135" t="n"/>
      <c r="AX703" s="135" t="n"/>
      <c r="AY703" s="135" t="n"/>
      <c r="AZ703" s="135" t="n"/>
      <c r="BA703" s="135" t="n"/>
      <c r="BB703" s="135" t="n"/>
      <c r="BC703" s="135" t="n"/>
      <c r="BD703" s="135" t="n"/>
      <c r="BE703" s="135" t="n"/>
      <c r="BF703" s="135" t="n"/>
      <c r="BG703" s="135" t="n"/>
      <c r="BH703" s="135" t="n"/>
      <c r="BI703" s="135" t="n"/>
      <c r="BJ703" s="135" t="n"/>
      <c r="BK703" s="135" t="n"/>
      <c r="BL703" s="135" t="n"/>
      <c r="BM703" s="135" t="n"/>
      <c r="BN703" s="135" t="n"/>
      <c r="BO703" s="135" t="n"/>
      <c r="BP703" s="135" t="n"/>
      <c r="BQ703" s="135" t="n"/>
      <c r="BR703" s="135" t="n"/>
      <c r="BS703" s="135" t="n"/>
      <c r="BT703" s="135" t="n"/>
      <c r="BU703" s="135" t="n"/>
      <c r="BV703" s="135" t="n"/>
      <c r="BW703" s="135" t="n"/>
      <c r="BX703" s="135" t="n"/>
      <c r="BY703" s="135" t="n"/>
      <c r="BZ703" s="135" t="n"/>
      <c r="CA703" s="135" t="n"/>
      <c r="CB703" s="135" t="n"/>
      <c r="CC703" s="135" t="n"/>
      <c r="CD703" s="135" t="n"/>
      <c r="CE703" s="135" t="n"/>
      <c r="CF703" s="135" t="n"/>
      <c r="CG703" s="135" t="n"/>
      <c r="CH703" s="135" t="n"/>
      <c r="CI703" s="135" t="n"/>
      <c r="CJ703" s="135" t="n"/>
      <c r="CK703" s="135" t="n"/>
      <c r="CL703" s="135" t="n"/>
      <c r="CM703" s="135" t="n"/>
      <c r="CN703" s="135" t="n"/>
      <c r="CO703" s="135" t="n"/>
      <c r="CP703" s="135" t="n"/>
      <c r="CQ703" s="135" t="n"/>
      <c r="CR703" s="135" t="n"/>
      <c r="CU703" s="36" t="n"/>
      <c r="CV703" s="36" t="n"/>
      <c r="CW703" s="36" t="n"/>
      <c r="CX703" s="36" t="n"/>
      <c r="CY703" s="36" t="n"/>
      <c r="CZ703" s="36" t="n"/>
      <c r="DA703" s="36" t="n"/>
      <c r="DB703" s="36" t="n"/>
      <c r="DC703" s="36" t="n"/>
      <c r="DD703" s="36" t="n"/>
      <c r="DE703" s="36" t="n"/>
      <c r="DF703" s="36" t="n"/>
      <c r="DG703" s="36" t="n"/>
      <c r="DH703" s="36" t="n"/>
      <c r="DI703" s="36" t="n"/>
      <c r="DJ703" s="36" t="n"/>
      <c r="DK703" s="36" t="n"/>
      <c r="DL703" s="36" t="n"/>
      <c r="DM703" s="36" t="n"/>
      <c r="DN703" s="36" t="n"/>
      <c r="DO703" s="36" t="n"/>
      <c r="DP703" s="36" t="n"/>
      <c r="DQ703" s="36" t="n"/>
      <c r="DR703" s="36" t="n"/>
      <c r="DS703" s="36" t="n"/>
      <c r="DT703" s="36" t="n"/>
      <c r="DU703" s="36" t="n"/>
      <c r="DV703" s="36" t="n"/>
      <c r="DW703" s="36" t="n"/>
      <c r="DX703" s="36" t="n"/>
      <c r="DY703" s="36" t="n"/>
      <c r="DZ703" s="36" t="n"/>
      <c r="EA703" s="36" t="n"/>
      <c r="EB703" s="36" t="n"/>
      <c r="EC703" s="36" t="n"/>
      <c r="ED703" s="36" t="n"/>
      <c r="EE703" s="36" t="n"/>
      <c r="EF703" s="36" t="n"/>
      <c r="EG703" s="36" t="n"/>
      <c r="EH703" s="36" t="n"/>
      <c r="EI703" s="36" t="n"/>
      <c r="EJ703" s="36" t="n"/>
      <c r="EK703" s="36" t="n"/>
      <c r="EL703" s="36" t="n"/>
      <c r="EM703" s="36" t="n"/>
      <c r="EN703" s="36" t="n"/>
    </row>
    <row r="704">
      <c r="A704" s="36" t="n"/>
      <c r="B704" s="36" t="n"/>
      <c r="C704" s="144" t="n"/>
      <c r="D704" s="144" t="n"/>
      <c r="E704" s="135" t="n"/>
      <c r="F704" s="135" t="n"/>
      <c r="G704" s="135" t="n"/>
      <c r="H704" s="135" t="n"/>
      <c r="I704" s="135" t="n"/>
      <c r="J704" s="135" t="n"/>
      <c r="K704" s="135" t="n"/>
      <c r="L704" s="135" t="n"/>
      <c r="M704" s="135" t="n"/>
      <c r="N704" s="135" t="n"/>
      <c r="O704" s="135" t="n"/>
      <c r="P704" s="135" t="n"/>
      <c r="Q704" s="135" t="n"/>
      <c r="R704" s="135" t="n"/>
      <c r="S704" s="135" t="n"/>
      <c r="T704" s="135" t="n"/>
      <c r="U704" s="135" t="n"/>
      <c r="V704" s="135" t="n"/>
      <c r="W704" s="135" t="n"/>
      <c r="X704" s="135" t="n"/>
      <c r="Y704" s="135" t="n"/>
      <c r="Z704" s="135" t="n"/>
      <c r="AA704" s="135" t="n"/>
      <c r="AB704" s="135" t="n"/>
      <c r="AC704" s="135" t="n"/>
      <c r="AD704" s="135" t="n"/>
      <c r="AE704" s="135" t="n"/>
      <c r="AF704" s="135" t="n"/>
      <c r="AG704" s="135" t="n"/>
      <c r="AH704" s="135" t="n"/>
      <c r="AI704" s="135" t="n"/>
      <c r="AJ704" s="135" t="n"/>
      <c r="AK704" s="135" t="n"/>
      <c r="AL704" s="135" t="n"/>
      <c r="AM704" s="135" t="n"/>
      <c r="AN704" s="135" t="n"/>
      <c r="AO704" s="135" t="n"/>
      <c r="AP704" s="135" t="n"/>
      <c r="AQ704" s="135" t="n"/>
      <c r="AR704" s="135" t="n"/>
      <c r="AS704" s="135" t="n"/>
      <c r="AT704" s="135" t="n"/>
      <c r="AU704" s="135" t="n"/>
      <c r="AV704" s="135" t="n"/>
      <c r="AW704" s="135" t="n"/>
      <c r="AX704" s="135" t="n"/>
      <c r="AY704" s="135" t="n"/>
      <c r="AZ704" s="135" t="n"/>
      <c r="BA704" s="135" t="n"/>
      <c r="BB704" s="135" t="n"/>
      <c r="BC704" s="135" t="n"/>
      <c r="BD704" s="135" t="n"/>
      <c r="BE704" s="135" t="n"/>
      <c r="BF704" s="135" t="n"/>
      <c r="BG704" s="135" t="n"/>
      <c r="BH704" s="135" t="n"/>
      <c r="BI704" s="135" t="n"/>
      <c r="BJ704" s="135" t="n"/>
      <c r="BK704" s="135" t="n"/>
      <c r="BL704" s="135" t="n"/>
      <c r="BM704" s="135" t="n"/>
      <c r="BN704" s="135" t="n"/>
      <c r="BO704" s="135" t="n"/>
      <c r="BP704" s="135" t="n"/>
      <c r="BQ704" s="135" t="n"/>
      <c r="BR704" s="135" t="n"/>
      <c r="BS704" s="135" t="n"/>
      <c r="BT704" s="135" t="n"/>
      <c r="BU704" s="135" t="n"/>
      <c r="BV704" s="135" t="n"/>
      <c r="BW704" s="135" t="n"/>
      <c r="BX704" s="135" t="n"/>
      <c r="BY704" s="135" t="n"/>
      <c r="BZ704" s="135" t="n"/>
      <c r="CA704" s="135" t="n"/>
      <c r="CB704" s="135" t="n"/>
      <c r="CC704" s="135" t="n"/>
      <c r="CD704" s="135" t="n"/>
      <c r="CE704" s="135" t="n"/>
      <c r="CF704" s="135" t="n"/>
      <c r="CG704" s="135" t="n"/>
      <c r="CH704" s="135" t="n"/>
      <c r="CI704" s="135" t="n"/>
      <c r="CJ704" s="135" t="n"/>
      <c r="CK704" s="135" t="n"/>
      <c r="CL704" s="135" t="n"/>
      <c r="CM704" s="135" t="n"/>
      <c r="CN704" s="135" t="n"/>
      <c r="CO704" s="135" t="n"/>
      <c r="CP704" s="135" t="n"/>
      <c r="CQ704" s="135" t="n"/>
      <c r="CR704" s="135" t="n"/>
      <c r="CU704" s="36" t="n"/>
      <c r="CV704" s="36" t="n"/>
      <c r="CW704" s="36" t="n"/>
      <c r="CX704" s="36" t="n"/>
      <c r="CY704" s="36" t="n"/>
      <c r="CZ704" s="36" t="n"/>
      <c r="DA704" s="36" t="n"/>
      <c r="DB704" s="36" t="n"/>
      <c r="DC704" s="36" t="n"/>
      <c r="DD704" s="36" t="n"/>
      <c r="DE704" s="36" t="n"/>
      <c r="DF704" s="36" t="n"/>
      <c r="DG704" s="36" t="n"/>
      <c r="DH704" s="36" t="n"/>
      <c r="DI704" s="36" t="n"/>
      <c r="DJ704" s="36" t="n"/>
      <c r="DK704" s="36" t="n"/>
      <c r="DL704" s="36" t="n"/>
      <c r="DM704" s="36" t="n"/>
      <c r="DN704" s="36" t="n"/>
      <c r="DO704" s="36" t="n"/>
      <c r="DP704" s="36" t="n"/>
      <c r="DQ704" s="36" t="n"/>
      <c r="DR704" s="36" t="n"/>
      <c r="DS704" s="36" t="n"/>
      <c r="DT704" s="36" t="n"/>
      <c r="DU704" s="36" t="n"/>
      <c r="DV704" s="36" t="n"/>
      <c r="DW704" s="36" t="n"/>
      <c r="DX704" s="36" t="n"/>
      <c r="DY704" s="36" t="n"/>
      <c r="DZ704" s="36" t="n"/>
      <c r="EA704" s="36" t="n"/>
      <c r="EB704" s="36" t="n"/>
      <c r="EC704" s="36" t="n"/>
      <c r="ED704" s="36" t="n"/>
      <c r="EE704" s="36" t="n"/>
      <c r="EF704" s="36" t="n"/>
      <c r="EG704" s="36" t="n"/>
      <c r="EH704" s="36" t="n"/>
      <c r="EI704" s="36" t="n"/>
      <c r="EJ704" s="36" t="n"/>
      <c r="EK704" s="36" t="n"/>
      <c r="EL704" s="36" t="n"/>
      <c r="EM704" s="36" t="n"/>
      <c r="EN704" s="36" t="n"/>
    </row>
    <row r="705">
      <c r="A705" s="36" t="n"/>
      <c r="B705" s="36" t="n"/>
      <c r="C705" s="144" t="n"/>
      <c r="D705" s="144" t="n"/>
      <c r="E705" s="135" t="n"/>
      <c r="F705" s="135" t="n"/>
      <c r="G705" s="135" t="n"/>
      <c r="H705" s="135" t="n"/>
      <c r="I705" s="135" t="n"/>
      <c r="J705" s="135" t="n"/>
      <c r="K705" s="135" t="n"/>
      <c r="L705" s="135" t="n"/>
      <c r="M705" s="135" t="n"/>
      <c r="N705" s="135" t="n"/>
      <c r="O705" s="135" t="n"/>
      <c r="P705" s="135" t="n"/>
      <c r="Q705" s="135" t="n"/>
      <c r="R705" s="135" t="n"/>
      <c r="S705" s="135" t="n"/>
      <c r="T705" s="135" t="n"/>
      <c r="U705" s="135" t="n"/>
      <c r="V705" s="135" t="n"/>
      <c r="W705" s="135" t="n"/>
      <c r="X705" s="135" t="n"/>
      <c r="Y705" s="135" t="n"/>
      <c r="Z705" s="135" t="n"/>
      <c r="AA705" s="135" t="n"/>
      <c r="AB705" s="135" t="n"/>
      <c r="AC705" s="135" t="n"/>
      <c r="AD705" s="135" t="n"/>
      <c r="AE705" s="135" t="n"/>
      <c r="AF705" s="135" t="n"/>
      <c r="AG705" s="135" t="n"/>
      <c r="AH705" s="135" t="n"/>
      <c r="AI705" s="135" t="n"/>
      <c r="AJ705" s="135" t="n"/>
      <c r="AK705" s="135" t="n"/>
      <c r="AL705" s="135" t="n"/>
      <c r="AM705" s="135" t="n"/>
      <c r="AN705" s="135" t="n"/>
      <c r="AO705" s="135" t="n"/>
      <c r="AP705" s="135" t="n"/>
      <c r="AQ705" s="135" t="n"/>
      <c r="AR705" s="135" t="n"/>
      <c r="AS705" s="135" t="n"/>
      <c r="AT705" s="135" t="n"/>
      <c r="AU705" s="135" t="n"/>
      <c r="AV705" s="135" t="n"/>
      <c r="AW705" s="135" t="n"/>
      <c r="AX705" s="135" t="n"/>
      <c r="AY705" s="135" t="n"/>
      <c r="AZ705" s="135" t="n"/>
      <c r="BA705" s="135" t="n"/>
      <c r="BB705" s="135" t="n"/>
      <c r="BC705" s="135" t="n"/>
      <c r="BD705" s="135" t="n"/>
      <c r="BE705" s="135" t="n"/>
      <c r="BF705" s="135" t="n"/>
      <c r="BG705" s="135" t="n"/>
      <c r="BH705" s="135" t="n"/>
      <c r="BI705" s="135" t="n"/>
      <c r="BJ705" s="135" t="n"/>
      <c r="BK705" s="135" t="n"/>
      <c r="BL705" s="135" t="n"/>
      <c r="BM705" s="135" t="n"/>
      <c r="BN705" s="135" t="n"/>
      <c r="BO705" s="135" t="n"/>
      <c r="BP705" s="135" t="n"/>
      <c r="BQ705" s="135" t="n"/>
      <c r="BR705" s="135" t="n"/>
      <c r="BS705" s="135" t="n"/>
      <c r="BT705" s="135" t="n"/>
      <c r="BU705" s="135" t="n"/>
      <c r="BV705" s="135" t="n"/>
      <c r="BW705" s="135" t="n"/>
      <c r="BX705" s="135" t="n"/>
      <c r="BY705" s="135" t="n"/>
      <c r="BZ705" s="135" t="n"/>
      <c r="CA705" s="135" t="n"/>
      <c r="CB705" s="135" t="n"/>
      <c r="CC705" s="135" t="n"/>
      <c r="CD705" s="135" t="n"/>
      <c r="CE705" s="135" t="n"/>
      <c r="CF705" s="135" t="n"/>
      <c r="CG705" s="135" t="n"/>
      <c r="CH705" s="135" t="n"/>
      <c r="CI705" s="135" t="n"/>
      <c r="CJ705" s="135" t="n"/>
      <c r="CK705" s="135" t="n"/>
      <c r="CL705" s="135" t="n"/>
      <c r="CM705" s="135" t="n"/>
      <c r="CN705" s="135" t="n"/>
      <c r="CO705" s="135" t="n"/>
      <c r="CP705" s="135" t="n"/>
      <c r="CQ705" s="135" t="n"/>
      <c r="CR705" s="135" t="n"/>
      <c r="CU705" s="36" t="n"/>
      <c r="CV705" s="36" t="n"/>
      <c r="CW705" s="36" t="n"/>
      <c r="CX705" s="36" t="n"/>
      <c r="CY705" s="36" t="n"/>
      <c r="CZ705" s="36" t="n"/>
      <c r="DA705" s="36" t="n"/>
      <c r="DB705" s="36" t="n"/>
      <c r="DC705" s="36" t="n"/>
      <c r="DD705" s="36" t="n"/>
      <c r="DE705" s="36" t="n"/>
      <c r="DF705" s="36" t="n"/>
      <c r="DG705" s="36" t="n"/>
      <c r="DH705" s="36" t="n"/>
      <c r="DI705" s="36" t="n"/>
      <c r="DJ705" s="36" t="n"/>
      <c r="DK705" s="36" t="n"/>
      <c r="DL705" s="36" t="n"/>
      <c r="DM705" s="36" t="n"/>
      <c r="DN705" s="36" t="n"/>
      <c r="DO705" s="36" t="n"/>
      <c r="DP705" s="36" t="n"/>
      <c r="DQ705" s="36" t="n"/>
      <c r="DR705" s="36" t="n"/>
      <c r="DS705" s="36" t="n"/>
      <c r="DT705" s="36" t="n"/>
      <c r="DU705" s="36" t="n"/>
      <c r="DV705" s="36" t="n"/>
      <c r="DW705" s="36" t="n"/>
      <c r="DX705" s="36" t="n"/>
      <c r="DY705" s="36" t="n"/>
      <c r="DZ705" s="36" t="n"/>
      <c r="EA705" s="36" t="n"/>
      <c r="EB705" s="36" t="n"/>
      <c r="EC705" s="36" t="n"/>
      <c r="ED705" s="36" t="n"/>
      <c r="EE705" s="36" t="n"/>
      <c r="EF705" s="36" t="n"/>
      <c r="EG705" s="36" t="n"/>
      <c r="EH705" s="36" t="n"/>
      <c r="EI705" s="36" t="n"/>
      <c r="EJ705" s="36" t="n"/>
      <c r="EK705" s="36" t="n"/>
      <c r="EL705" s="36" t="n"/>
      <c r="EM705" s="36" t="n"/>
      <c r="EN705" s="36" t="n"/>
    </row>
    <row r="706">
      <c r="A706" s="36" t="n"/>
      <c r="B706" s="36" t="n"/>
      <c r="C706" s="144" t="n"/>
      <c r="D706" s="144" t="n"/>
      <c r="E706" s="135" t="n"/>
      <c r="F706" s="135" t="n"/>
      <c r="G706" s="135" t="n"/>
      <c r="H706" s="135" t="n"/>
      <c r="I706" s="135" t="n"/>
      <c r="J706" s="135" t="n"/>
      <c r="K706" s="135" t="n"/>
      <c r="L706" s="135" t="n"/>
      <c r="M706" s="135" t="n"/>
      <c r="N706" s="135" t="n"/>
      <c r="O706" s="135" t="n"/>
      <c r="P706" s="135" t="n"/>
      <c r="Q706" s="135" t="n"/>
      <c r="R706" s="135" t="n"/>
      <c r="S706" s="135" t="n"/>
      <c r="T706" s="135" t="n"/>
      <c r="U706" s="135" t="n"/>
      <c r="V706" s="135" t="n"/>
      <c r="W706" s="135" t="n"/>
      <c r="X706" s="135" t="n"/>
      <c r="Y706" s="135" t="n"/>
      <c r="Z706" s="135" t="n"/>
      <c r="AA706" s="135" t="n"/>
      <c r="AB706" s="135" t="n"/>
      <c r="AC706" s="135" t="n"/>
      <c r="AD706" s="135" t="n"/>
      <c r="AE706" s="135" t="n"/>
      <c r="AF706" s="135" t="n"/>
      <c r="AG706" s="135" t="n"/>
      <c r="AH706" s="135" t="n"/>
      <c r="AI706" s="135" t="n"/>
      <c r="AJ706" s="135" t="n"/>
      <c r="AK706" s="135" t="n"/>
      <c r="AL706" s="135" t="n"/>
      <c r="AM706" s="135" t="n"/>
      <c r="AN706" s="135" t="n"/>
      <c r="AO706" s="135" t="n"/>
      <c r="AP706" s="135" t="n"/>
      <c r="AQ706" s="135" t="n"/>
      <c r="AR706" s="135" t="n"/>
      <c r="AS706" s="135" t="n"/>
      <c r="AT706" s="135" t="n"/>
      <c r="AU706" s="135" t="n"/>
      <c r="AV706" s="135" t="n"/>
      <c r="AW706" s="135" t="n"/>
      <c r="AX706" s="135" t="n"/>
      <c r="AY706" s="135" t="n"/>
      <c r="AZ706" s="135" t="n"/>
      <c r="BA706" s="135" t="n"/>
      <c r="BB706" s="135" t="n"/>
      <c r="BC706" s="135" t="n"/>
      <c r="BD706" s="135" t="n"/>
      <c r="BE706" s="135" t="n"/>
      <c r="BF706" s="135" t="n"/>
      <c r="BG706" s="135" t="n"/>
      <c r="BH706" s="135" t="n"/>
      <c r="BI706" s="135" t="n"/>
      <c r="BJ706" s="135" t="n"/>
      <c r="BK706" s="135" t="n"/>
      <c r="BL706" s="135" t="n"/>
      <c r="BM706" s="135" t="n"/>
      <c r="BN706" s="135" t="n"/>
      <c r="BO706" s="135" t="n"/>
      <c r="BP706" s="135" t="n"/>
      <c r="BQ706" s="135" t="n"/>
      <c r="BR706" s="135" t="n"/>
      <c r="BS706" s="135" t="n"/>
      <c r="BT706" s="135" t="n"/>
      <c r="BU706" s="135" t="n"/>
      <c r="BV706" s="135" t="n"/>
      <c r="BW706" s="135" t="n"/>
      <c r="BX706" s="135" t="n"/>
      <c r="BY706" s="135" t="n"/>
      <c r="BZ706" s="135" t="n"/>
      <c r="CA706" s="135" t="n"/>
      <c r="CB706" s="135" t="n"/>
      <c r="CC706" s="135" t="n"/>
      <c r="CD706" s="135" t="n"/>
      <c r="CE706" s="135" t="n"/>
      <c r="CF706" s="135" t="n"/>
      <c r="CG706" s="135" t="n"/>
      <c r="CH706" s="135" t="n"/>
      <c r="CI706" s="135" t="n"/>
      <c r="CJ706" s="135" t="n"/>
      <c r="CK706" s="135" t="n"/>
      <c r="CL706" s="135" t="n"/>
      <c r="CM706" s="135" t="n"/>
      <c r="CN706" s="135" t="n"/>
      <c r="CO706" s="135" t="n"/>
      <c r="CP706" s="135" t="n"/>
      <c r="CQ706" s="135" t="n"/>
      <c r="CR706" s="135" t="n"/>
      <c r="CU706" s="36" t="n"/>
      <c r="CV706" s="36" t="n"/>
      <c r="CW706" s="36" t="n"/>
      <c r="CX706" s="36" t="n"/>
      <c r="CY706" s="36" t="n"/>
      <c r="CZ706" s="36" t="n"/>
      <c r="DA706" s="36" t="n"/>
      <c r="DB706" s="36" t="n"/>
      <c r="DC706" s="36" t="n"/>
      <c r="DD706" s="36" t="n"/>
      <c r="DE706" s="36" t="n"/>
      <c r="DF706" s="36" t="n"/>
      <c r="DG706" s="36" t="n"/>
      <c r="DH706" s="36" t="n"/>
      <c r="DI706" s="36" t="n"/>
      <c r="DJ706" s="36" t="n"/>
      <c r="DK706" s="36" t="n"/>
      <c r="DL706" s="36" t="n"/>
      <c r="DM706" s="36" t="n"/>
      <c r="DN706" s="36" t="n"/>
      <c r="DO706" s="36" t="n"/>
      <c r="DP706" s="36" t="n"/>
      <c r="DQ706" s="36" t="n"/>
      <c r="DR706" s="36" t="n"/>
      <c r="DS706" s="36" t="n"/>
      <c r="DT706" s="36" t="n"/>
      <c r="DU706" s="36" t="n"/>
      <c r="DV706" s="36" t="n"/>
      <c r="DW706" s="36" t="n"/>
      <c r="DX706" s="36" t="n"/>
      <c r="DY706" s="36" t="n"/>
      <c r="DZ706" s="36" t="n"/>
      <c r="EA706" s="36" t="n"/>
      <c r="EB706" s="36" t="n"/>
      <c r="EC706" s="36" t="n"/>
      <c r="ED706" s="36" t="n"/>
      <c r="EE706" s="36" t="n"/>
      <c r="EF706" s="36" t="n"/>
      <c r="EG706" s="36" t="n"/>
      <c r="EH706" s="36" t="n"/>
      <c r="EI706" s="36" t="n"/>
      <c r="EJ706" s="36" t="n"/>
      <c r="EK706" s="36" t="n"/>
      <c r="EL706" s="36" t="n"/>
      <c r="EM706" s="36" t="n"/>
      <c r="EN706" s="36" t="n"/>
    </row>
    <row r="707">
      <c r="A707" s="36" t="n"/>
      <c r="B707" s="36" t="n"/>
      <c r="C707" s="144" t="n"/>
      <c r="D707" s="144" t="n"/>
      <c r="E707" s="135" t="n"/>
      <c r="F707" s="135" t="n"/>
      <c r="G707" s="135" t="n"/>
      <c r="H707" s="135" t="n"/>
      <c r="I707" s="135" t="n"/>
      <c r="J707" s="135" t="n"/>
      <c r="K707" s="135" t="n"/>
      <c r="L707" s="135" t="n"/>
      <c r="M707" s="135" t="n"/>
      <c r="N707" s="135" t="n"/>
      <c r="O707" s="135" t="n"/>
      <c r="P707" s="135" t="n"/>
      <c r="Q707" s="135" t="n"/>
      <c r="R707" s="135" t="n"/>
      <c r="S707" s="135" t="n"/>
      <c r="T707" s="135" t="n"/>
      <c r="U707" s="135" t="n"/>
      <c r="V707" s="135" t="n"/>
      <c r="W707" s="135" t="n"/>
      <c r="X707" s="135" t="n"/>
      <c r="Y707" s="135" t="n"/>
      <c r="Z707" s="135" t="n"/>
      <c r="AA707" s="135" t="n"/>
      <c r="AB707" s="135" t="n"/>
      <c r="AC707" s="135" t="n"/>
      <c r="AD707" s="135" t="n"/>
      <c r="AE707" s="135" t="n"/>
      <c r="AF707" s="135" t="n"/>
      <c r="AG707" s="135" t="n"/>
      <c r="AH707" s="135" t="n"/>
      <c r="AI707" s="135" t="n"/>
      <c r="AJ707" s="135" t="n"/>
      <c r="AK707" s="135" t="n"/>
      <c r="AL707" s="135" t="n"/>
      <c r="AM707" s="135" t="n"/>
      <c r="AN707" s="135" t="n"/>
      <c r="AO707" s="135" t="n"/>
      <c r="AP707" s="135" t="n"/>
      <c r="AQ707" s="135" t="n"/>
      <c r="AR707" s="135" t="n"/>
      <c r="AS707" s="135" t="n"/>
      <c r="AT707" s="135" t="n"/>
      <c r="AU707" s="135" t="n"/>
      <c r="AV707" s="135" t="n"/>
      <c r="AW707" s="135" t="n"/>
      <c r="AX707" s="135" t="n"/>
      <c r="AY707" s="135" t="n"/>
      <c r="AZ707" s="135" t="n"/>
      <c r="BA707" s="135" t="n"/>
      <c r="BB707" s="135" t="n"/>
      <c r="BC707" s="135" t="n"/>
      <c r="BD707" s="135" t="n"/>
      <c r="BE707" s="135" t="n"/>
      <c r="BF707" s="135" t="n"/>
      <c r="BG707" s="135" t="n"/>
      <c r="BH707" s="135" t="n"/>
      <c r="BI707" s="135" t="n"/>
      <c r="BJ707" s="135" t="n"/>
      <c r="BK707" s="135" t="n"/>
      <c r="BL707" s="135" t="n"/>
      <c r="BM707" s="135" t="n"/>
      <c r="BN707" s="135" t="n"/>
      <c r="BO707" s="135" t="n"/>
      <c r="BP707" s="135" t="n"/>
      <c r="BQ707" s="135" t="n"/>
      <c r="BR707" s="135" t="n"/>
      <c r="BS707" s="135" t="n"/>
      <c r="BT707" s="135" t="n"/>
      <c r="BU707" s="135" t="n"/>
      <c r="BV707" s="135" t="n"/>
      <c r="BW707" s="135" t="n"/>
      <c r="BX707" s="135" t="n"/>
      <c r="BY707" s="135" t="n"/>
      <c r="BZ707" s="135" t="n"/>
      <c r="CA707" s="135" t="n"/>
      <c r="CB707" s="135" t="n"/>
      <c r="CC707" s="135" t="n"/>
      <c r="CD707" s="135" t="n"/>
      <c r="CE707" s="135" t="n"/>
      <c r="CF707" s="135" t="n"/>
      <c r="CG707" s="135" t="n"/>
      <c r="CH707" s="135" t="n"/>
      <c r="CI707" s="135" t="n"/>
      <c r="CJ707" s="135" t="n"/>
      <c r="CK707" s="135" t="n"/>
      <c r="CL707" s="135" t="n"/>
      <c r="CM707" s="135" t="n"/>
      <c r="CN707" s="135" t="n"/>
      <c r="CO707" s="135" t="n"/>
      <c r="CP707" s="135" t="n"/>
      <c r="CQ707" s="135" t="n"/>
      <c r="CR707" s="135" t="n"/>
      <c r="CU707" s="36" t="n"/>
      <c r="CV707" s="36" t="n"/>
      <c r="CW707" s="36" t="n"/>
      <c r="CX707" s="36" t="n"/>
      <c r="CY707" s="36" t="n"/>
      <c r="CZ707" s="36" t="n"/>
      <c r="DA707" s="36" t="n"/>
      <c r="DB707" s="36" t="n"/>
      <c r="DC707" s="36" t="n"/>
      <c r="DD707" s="36" t="n"/>
      <c r="DE707" s="36" t="n"/>
      <c r="DF707" s="36" t="n"/>
      <c r="DG707" s="36" t="n"/>
      <c r="DH707" s="36" t="n"/>
      <c r="DI707" s="36" t="n"/>
      <c r="DJ707" s="36" t="n"/>
      <c r="DK707" s="36" t="n"/>
      <c r="DL707" s="36" t="n"/>
      <c r="DM707" s="36" t="n"/>
      <c r="DN707" s="36" t="n"/>
      <c r="DO707" s="36" t="n"/>
      <c r="DP707" s="36" t="n"/>
      <c r="DQ707" s="36" t="n"/>
      <c r="DR707" s="36" t="n"/>
      <c r="DS707" s="36" t="n"/>
      <c r="DT707" s="36" t="n"/>
      <c r="DU707" s="36" t="n"/>
      <c r="DV707" s="36" t="n"/>
      <c r="DW707" s="36" t="n"/>
      <c r="DX707" s="36" t="n"/>
      <c r="DY707" s="36" t="n"/>
      <c r="DZ707" s="36" t="n"/>
      <c r="EA707" s="36" t="n"/>
      <c r="EB707" s="36" t="n"/>
      <c r="EC707" s="36" t="n"/>
      <c r="ED707" s="36" t="n"/>
      <c r="EE707" s="36" t="n"/>
      <c r="EF707" s="36" t="n"/>
      <c r="EG707" s="36" t="n"/>
      <c r="EH707" s="36" t="n"/>
      <c r="EI707" s="36" t="n"/>
      <c r="EJ707" s="36" t="n"/>
      <c r="EK707" s="36" t="n"/>
      <c r="EL707" s="36" t="n"/>
      <c r="EM707" s="36" t="n"/>
      <c r="EN707" s="36" t="n"/>
    </row>
    <row r="708">
      <c r="A708" s="36" t="n"/>
      <c r="B708" s="36" t="n"/>
      <c r="C708" s="144" t="n"/>
      <c r="D708" s="144" t="n"/>
      <c r="E708" s="135" t="n"/>
      <c r="F708" s="135" t="n"/>
      <c r="G708" s="135" t="n"/>
      <c r="H708" s="135" t="n"/>
      <c r="I708" s="135" t="n"/>
      <c r="J708" s="135" t="n"/>
      <c r="K708" s="135" t="n"/>
      <c r="L708" s="135" t="n"/>
      <c r="M708" s="135" t="n"/>
      <c r="N708" s="135" t="n"/>
      <c r="O708" s="135" t="n"/>
      <c r="P708" s="135" t="n"/>
      <c r="Q708" s="135" t="n"/>
      <c r="R708" s="135" t="n"/>
      <c r="S708" s="135" t="n"/>
      <c r="T708" s="135" t="n"/>
      <c r="U708" s="135" t="n"/>
      <c r="V708" s="135" t="n"/>
      <c r="W708" s="135" t="n"/>
      <c r="X708" s="135" t="n"/>
      <c r="Y708" s="135" t="n"/>
      <c r="Z708" s="135" t="n"/>
      <c r="AA708" s="135" t="n"/>
      <c r="AB708" s="135" t="n"/>
      <c r="AC708" s="135" t="n"/>
      <c r="AD708" s="135" t="n"/>
      <c r="AE708" s="135" t="n"/>
      <c r="AF708" s="135" t="n"/>
      <c r="AG708" s="135" t="n"/>
      <c r="AH708" s="135" t="n"/>
      <c r="AI708" s="135" t="n"/>
      <c r="AJ708" s="135" t="n"/>
      <c r="AK708" s="135" t="n"/>
      <c r="AL708" s="135" t="n"/>
      <c r="AM708" s="135" t="n"/>
      <c r="AN708" s="135" t="n"/>
      <c r="AO708" s="135" t="n"/>
      <c r="AP708" s="135" t="n"/>
      <c r="AQ708" s="135" t="n"/>
      <c r="AR708" s="135" t="n"/>
      <c r="AS708" s="135" t="n"/>
      <c r="AT708" s="135" t="n"/>
      <c r="AU708" s="135" t="n"/>
      <c r="AV708" s="135" t="n"/>
      <c r="AW708" s="135" t="n"/>
      <c r="AX708" s="135" t="n"/>
      <c r="AY708" s="135" t="n"/>
      <c r="AZ708" s="135" t="n"/>
      <c r="BA708" s="135" t="n"/>
      <c r="BB708" s="135" t="n"/>
      <c r="BC708" s="135" t="n"/>
      <c r="BD708" s="135" t="n"/>
      <c r="BE708" s="135" t="n"/>
      <c r="BF708" s="135" t="n"/>
      <c r="BG708" s="135" t="n"/>
      <c r="BH708" s="135" t="n"/>
      <c r="BI708" s="135" t="n"/>
      <c r="BJ708" s="135" t="n"/>
      <c r="BK708" s="135" t="n"/>
      <c r="BL708" s="135" t="n"/>
      <c r="BM708" s="135" t="n"/>
      <c r="BN708" s="135" t="n"/>
      <c r="BO708" s="135" t="n"/>
      <c r="BP708" s="135" t="n"/>
      <c r="BQ708" s="135" t="n"/>
      <c r="BR708" s="135" t="n"/>
      <c r="BS708" s="135" t="n"/>
      <c r="BT708" s="135" t="n"/>
      <c r="BU708" s="135" t="n"/>
      <c r="BV708" s="135" t="n"/>
      <c r="BW708" s="135" t="n"/>
      <c r="BX708" s="135" t="n"/>
      <c r="BY708" s="135" t="n"/>
      <c r="BZ708" s="135" t="n"/>
      <c r="CA708" s="135" t="n"/>
      <c r="CB708" s="135" t="n"/>
      <c r="CC708" s="135" t="n"/>
      <c r="CD708" s="135" t="n"/>
      <c r="CE708" s="135" t="n"/>
      <c r="CF708" s="135" t="n"/>
      <c r="CG708" s="135" t="n"/>
      <c r="CH708" s="135" t="n"/>
      <c r="CI708" s="135" t="n"/>
      <c r="CJ708" s="135" t="n"/>
      <c r="CK708" s="135" t="n"/>
      <c r="CL708" s="135" t="n"/>
      <c r="CM708" s="135" t="n"/>
      <c r="CN708" s="135" t="n"/>
      <c r="CO708" s="135" t="n"/>
      <c r="CP708" s="135" t="n"/>
      <c r="CQ708" s="135" t="n"/>
      <c r="CR708" s="135" t="n"/>
      <c r="CU708" s="36" t="n"/>
      <c r="CV708" s="36" t="n"/>
      <c r="CW708" s="36" t="n"/>
      <c r="CX708" s="36" t="n"/>
      <c r="CY708" s="36" t="n"/>
      <c r="CZ708" s="36" t="n"/>
      <c r="DA708" s="36" t="n"/>
      <c r="DB708" s="36" t="n"/>
      <c r="DC708" s="36" t="n"/>
      <c r="DD708" s="36" t="n"/>
      <c r="DE708" s="36" t="n"/>
      <c r="DF708" s="36" t="n"/>
      <c r="DG708" s="36" t="n"/>
      <c r="DH708" s="36" t="n"/>
      <c r="DI708" s="36" t="n"/>
      <c r="DJ708" s="36" t="n"/>
      <c r="DK708" s="36" t="n"/>
      <c r="DL708" s="36" t="n"/>
      <c r="DM708" s="36" t="n"/>
      <c r="DN708" s="36" t="n"/>
      <c r="DO708" s="36" t="n"/>
      <c r="DP708" s="36" t="n"/>
      <c r="DQ708" s="36" t="n"/>
      <c r="DR708" s="36" t="n"/>
      <c r="DS708" s="36" t="n"/>
      <c r="DT708" s="36" t="n"/>
      <c r="DU708" s="36" t="n"/>
      <c r="DV708" s="36" t="n"/>
      <c r="DW708" s="36" t="n"/>
      <c r="DX708" s="36" t="n"/>
      <c r="DY708" s="36" t="n"/>
      <c r="DZ708" s="36" t="n"/>
      <c r="EA708" s="36" t="n"/>
      <c r="EB708" s="36" t="n"/>
      <c r="EC708" s="36" t="n"/>
      <c r="ED708" s="36" t="n"/>
      <c r="EE708" s="36" t="n"/>
      <c r="EF708" s="36" t="n"/>
      <c r="EG708" s="36" t="n"/>
      <c r="EH708" s="36" t="n"/>
      <c r="EI708" s="36" t="n"/>
      <c r="EJ708" s="36" t="n"/>
      <c r="EK708" s="36" t="n"/>
      <c r="EL708" s="36" t="n"/>
      <c r="EM708" s="36" t="n"/>
      <c r="EN708" s="36" t="n"/>
    </row>
    <row r="709">
      <c r="A709" s="36" t="n"/>
      <c r="B709" s="36" t="n"/>
      <c r="C709" s="144" t="n"/>
      <c r="D709" s="144" t="n"/>
      <c r="E709" s="135" t="n"/>
      <c r="F709" s="135" t="n"/>
      <c r="G709" s="135" t="n"/>
      <c r="H709" s="135" t="n"/>
      <c r="I709" s="135" t="n"/>
      <c r="J709" s="135" t="n"/>
      <c r="K709" s="135" t="n"/>
      <c r="L709" s="135" t="n"/>
      <c r="M709" s="135" t="n"/>
      <c r="N709" s="135" t="n"/>
      <c r="O709" s="135" t="n"/>
      <c r="P709" s="135" t="n"/>
      <c r="Q709" s="135" t="n"/>
      <c r="R709" s="135" t="n"/>
      <c r="S709" s="135" t="n"/>
      <c r="T709" s="135" t="n"/>
      <c r="U709" s="135" t="n"/>
      <c r="V709" s="135" t="n"/>
      <c r="W709" s="135" t="n"/>
      <c r="X709" s="135" t="n"/>
      <c r="Y709" s="135" t="n"/>
      <c r="Z709" s="135" t="n"/>
      <c r="AA709" s="135" t="n"/>
      <c r="AB709" s="135" t="n"/>
      <c r="AC709" s="135" t="n"/>
      <c r="AD709" s="135" t="n"/>
      <c r="AE709" s="135" t="n"/>
      <c r="AF709" s="135" t="n"/>
      <c r="AG709" s="135" t="n"/>
      <c r="AH709" s="135" t="n"/>
      <c r="AI709" s="135" t="n"/>
      <c r="AJ709" s="135" t="n"/>
      <c r="AK709" s="135" t="n"/>
      <c r="AL709" s="135" t="n"/>
      <c r="AM709" s="135" t="n"/>
      <c r="AN709" s="135" t="n"/>
      <c r="AO709" s="135" t="n"/>
      <c r="AP709" s="135" t="n"/>
      <c r="AQ709" s="135" t="n"/>
      <c r="AR709" s="135" t="n"/>
      <c r="AS709" s="135" t="n"/>
      <c r="AT709" s="135" t="n"/>
      <c r="AU709" s="135" t="n"/>
      <c r="AV709" s="135" t="n"/>
      <c r="AW709" s="135" t="n"/>
      <c r="AX709" s="135" t="n"/>
      <c r="AY709" s="135" t="n"/>
      <c r="AZ709" s="135" t="n"/>
      <c r="BA709" s="135" t="n"/>
      <c r="BB709" s="135" t="n"/>
      <c r="BC709" s="135" t="n"/>
      <c r="BD709" s="135" t="n"/>
      <c r="BE709" s="135" t="n"/>
      <c r="BF709" s="135" t="n"/>
      <c r="BG709" s="135" t="n"/>
      <c r="BH709" s="135" t="n"/>
      <c r="BI709" s="135" t="n"/>
      <c r="BJ709" s="135" t="n"/>
      <c r="BK709" s="135" t="n"/>
      <c r="BL709" s="135" t="n"/>
      <c r="BM709" s="135" t="n"/>
      <c r="BN709" s="135" t="n"/>
      <c r="BO709" s="135" t="n"/>
      <c r="BP709" s="135" t="n"/>
      <c r="BQ709" s="135" t="n"/>
      <c r="BR709" s="135" t="n"/>
      <c r="BS709" s="135" t="n"/>
      <c r="BT709" s="135" t="n"/>
      <c r="BU709" s="135" t="n"/>
      <c r="BV709" s="135" t="n"/>
      <c r="BW709" s="135" t="n"/>
      <c r="BX709" s="135" t="n"/>
      <c r="BY709" s="135" t="n"/>
      <c r="BZ709" s="135" t="n"/>
      <c r="CA709" s="135" t="n"/>
      <c r="CB709" s="135" t="n"/>
      <c r="CC709" s="135" t="n"/>
      <c r="CD709" s="135" t="n"/>
      <c r="CE709" s="135" t="n"/>
      <c r="CF709" s="135" t="n"/>
      <c r="CG709" s="135" t="n"/>
      <c r="CH709" s="135" t="n"/>
      <c r="CI709" s="135" t="n"/>
      <c r="CJ709" s="135" t="n"/>
      <c r="CK709" s="135" t="n"/>
      <c r="CL709" s="135" t="n"/>
      <c r="CM709" s="135" t="n"/>
      <c r="CN709" s="135" t="n"/>
      <c r="CO709" s="135" t="n"/>
      <c r="CP709" s="135" t="n"/>
      <c r="CQ709" s="135" t="n"/>
      <c r="CR709" s="135" t="n"/>
      <c r="CU709" s="36" t="n"/>
      <c r="CV709" s="36" t="n"/>
      <c r="CW709" s="36" t="n"/>
      <c r="CX709" s="36" t="n"/>
      <c r="CY709" s="36" t="n"/>
      <c r="CZ709" s="36" t="n"/>
      <c r="DA709" s="36" t="n"/>
      <c r="DB709" s="36" t="n"/>
      <c r="DC709" s="36" t="n"/>
      <c r="DD709" s="36" t="n"/>
      <c r="DE709" s="36" t="n"/>
      <c r="DF709" s="36" t="n"/>
      <c r="DG709" s="36" t="n"/>
      <c r="DH709" s="36" t="n"/>
      <c r="DI709" s="36" t="n"/>
      <c r="DJ709" s="36" t="n"/>
      <c r="DK709" s="36" t="n"/>
      <c r="DL709" s="36" t="n"/>
      <c r="DM709" s="36" t="n"/>
      <c r="DN709" s="36" t="n"/>
      <c r="DO709" s="36" t="n"/>
      <c r="DP709" s="36" t="n"/>
      <c r="DQ709" s="36" t="n"/>
      <c r="DR709" s="36" t="n"/>
      <c r="DS709" s="36" t="n"/>
      <c r="DT709" s="36" t="n"/>
      <c r="DU709" s="36" t="n"/>
      <c r="DV709" s="36" t="n"/>
      <c r="DW709" s="36" t="n"/>
      <c r="DX709" s="36" t="n"/>
      <c r="DY709" s="36" t="n"/>
      <c r="DZ709" s="36" t="n"/>
      <c r="EA709" s="36" t="n"/>
      <c r="EB709" s="36" t="n"/>
      <c r="EC709" s="36" t="n"/>
      <c r="ED709" s="36" t="n"/>
      <c r="EE709" s="36" t="n"/>
      <c r="EF709" s="36" t="n"/>
      <c r="EG709" s="36" t="n"/>
      <c r="EH709" s="36" t="n"/>
      <c r="EI709" s="36" t="n"/>
      <c r="EJ709" s="36" t="n"/>
      <c r="EK709" s="36" t="n"/>
      <c r="EL709" s="36" t="n"/>
      <c r="EM709" s="36" t="n"/>
      <c r="EN709" s="36" t="n"/>
    </row>
    <row r="710">
      <c r="A710" s="36" t="n"/>
      <c r="B710" s="36" t="n"/>
      <c r="C710" s="144" t="n"/>
      <c r="D710" s="144" t="n"/>
      <c r="E710" s="135" t="n"/>
      <c r="F710" s="135" t="n"/>
      <c r="G710" s="135" t="n"/>
      <c r="H710" s="135" t="n"/>
      <c r="I710" s="135" t="n"/>
      <c r="J710" s="135" t="n"/>
      <c r="K710" s="135" t="n"/>
      <c r="L710" s="135" t="n"/>
      <c r="M710" s="135" t="n"/>
      <c r="N710" s="135" t="n"/>
      <c r="O710" s="135" t="n"/>
      <c r="P710" s="135" t="n"/>
      <c r="Q710" s="135" t="n"/>
      <c r="R710" s="135" t="n"/>
      <c r="S710" s="135" t="n"/>
      <c r="T710" s="135" t="n"/>
      <c r="U710" s="135" t="n"/>
      <c r="V710" s="135" t="n"/>
      <c r="W710" s="135" t="n"/>
      <c r="X710" s="135" t="n"/>
      <c r="Y710" s="135" t="n"/>
      <c r="Z710" s="135" t="n"/>
      <c r="AA710" s="135" t="n"/>
      <c r="AB710" s="135" t="n"/>
      <c r="AC710" s="135" t="n"/>
      <c r="AD710" s="135" t="n"/>
      <c r="AE710" s="135" t="n"/>
      <c r="AF710" s="135" t="n"/>
      <c r="AG710" s="135" t="n"/>
      <c r="AH710" s="135" t="n"/>
      <c r="AI710" s="135" t="n"/>
      <c r="AJ710" s="135" t="n"/>
      <c r="AK710" s="135" t="n"/>
      <c r="AL710" s="135" t="n"/>
      <c r="AM710" s="135" t="n"/>
      <c r="AN710" s="135" t="n"/>
      <c r="AO710" s="135" t="n"/>
      <c r="AP710" s="135" t="n"/>
      <c r="AQ710" s="135" t="n"/>
      <c r="AR710" s="135" t="n"/>
      <c r="AS710" s="135" t="n"/>
      <c r="AT710" s="135" t="n"/>
      <c r="AU710" s="135" t="n"/>
      <c r="AV710" s="135" t="n"/>
      <c r="AW710" s="135" t="n"/>
      <c r="AX710" s="135" t="n"/>
      <c r="AY710" s="135" t="n"/>
      <c r="AZ710" s="135" t="n"/>
      <c r="BA710" s="135" t="n"/>
      <c r="BB710" s="135" t="n"/>
      <c r="BC710" s="135" t="n"/>
      <c r="BD710" s="135" t="n"/>
      <c r="BE710" s="135" t="n"/>
      <c r="BF710" s="135" t="n"/>
      <c r="BG710" s="135" t="n"/>
      <c r="BH710" s="135" t="n"/>
      <c r="BI710" s="135" t="n"/>
      <c r="BJ710" s="135" t="n"/>
      <c r="BK710" s="135" t="n"/>
      <c r="BL710" s="135" t="n"/>
      <c r="BM710" s="135" t="n"/>
      <c r="BN710" s="135" t="n"/>
      <c r="BO710" s="135" t="n"/>
      <c r="BP710" s="135" t="n"/>
      <c r="BQ710" s="135" t="n"/>
      <c r="BR710" s="135" t="n"/>
      <c r="BS710" s="135" t="n"/>
      <c r="BT710" s="135" t="n"/>
      <c r="BU710" s="135" t="n"/>
      <c r="BV710" s="135" t="n"/>
      <c r="BW710" s="135" t="n"/>
      <c r="BX710" s="135" t="n"/>
      <c r="BY710" s="135" t="n"/>
      <c r="BZ710" s="135" t="n"/>
      <c r="CA710" s="135" t="n"/>
      <c r="CB710" s="135" t="n"/>
      <c r="CC710" s="135" t="n"/>
      <c r="CD710" s="135" t="n"/>
      <c r="CE710" s="135" t="n"/>
      <c r="CF710" s="135" t="n"/>
      <c r="CG710" s="135" t="n"/>
      <c r="CH710" s="135" t="n"/>
      <c r="CI710" s="135" t="n"/>
      <c r="CJ710" s="135" t="n"/>
      <c r="CK710" s="135" t="n"/>
      <c r="CL710" s="135" t="n"/>
      <c r="CM710" s="135" t="n"/>
      <c r="CN710" s="135" t="n"/>
      <c r="CO710" s="135" t="n"/>
      <c r="CP710" s="135" t="n"/>
      <c r="CQ710" s="135" t="n"/>
      <c r="CR710" s="135" t="n"/>
      <c r="CU710" s="36" t="n"/>
      <c r="CV710" s="36" t="n"/>
      <c r="CW710" s="36" t="n"/>
      <c r="CX710" s="36" t="n"/>
      <c r="CY710" s="36" t="n"/>
      <c r="CZ710" s="36" t="n"/>
      <c r="DA710" s="36" t="n"/>
      <c r="DB710" s="36" t="n"/>
      <c r="DC710" s="36" t="n"/>
      <c r="DD710" s="36" t="n"/>
      <c r="DE710" s="36" t="n"/>
      <c r="DF710" s="36" t="n"/>
      <c r="DG710" s="36" t="n"/>
      <c r="DH710" s="36" t="n"/>
      <c r="DI710" s="36" t="n"/>
      <c r="DJ710" s="36" t="n"/>
      <c r="DK710" s="36" t="n"/>
      <c r="DL710" s="36" t="n"/>
      <c r="DM710" s="36" t="n"/>
      <c r="DN710" s="36" t="n"/>
      <c r="DO710" s="36" t="n"/>
      <c r="DP710" s="36" t="n"/>
      <c r="DQ710" s="36" t="n"/>
      <c r="DR710" s="36" t="n"/>
      <c r="DS710" s="36" t="n"/>
      <c r="DT710" s="36" t="n"/>
      <c r="DU710" s="36" t="n"/>
      <c r="DV710" s="36" t="n"/>
      <c r="DW710" s="36" t="n"/>
      <c r="DX710" s="36" t="n"/>
      <c r="DY710" s="36" t="n"/>
      <c r="DZ710" s="36" t="n"/>
      <c r="EA710" s="36" t="n"/>
      <c r="EB710" s="36" t="n"/>
      <c r="EC710" s="36" t="n"/>
      <c r="ED710" s="36" t="n"/>
      <c r="EE710" s="36" t="n"/>
      <c r="EF710" s="36" t="n"/>
      <c r="EG710" s="36" t="n"/>
      <c r="EH710" s="36" t="n"/>
      <c r="EI710" s="36" t="n"/>
      <c r="EJ710" s="36" t="n"/>
      <c r="EK710" s="36" t="n"/>
      <c r="EL710" s="36" t="n"/>
      <c r="EM710" s="36" t="n"/>
      <c r="EN710" s="36" t="n"/>
    </row>
    <row r="711">
      <c r="A711" s="36" t="n"/>
      <c r="B711" s="36" t="n"/>
      <c r="C711" s="144" t="n"/>
      <c r="D711" s="144" t="n"/>
      <c r="E711" s="135" t="n"/>
      <c r="F711" s="135" t="n"/>
      <c r="G711" s="135" t="n"/>
      <c r="H711" s="135" t="n"/>
      <c r="I711" s="135" t="n"/>
      <c r="J711" s="135" t="n"/>
      <c r="K711" s="135" t="n"/>
      <c r="L711" s="135" t="n"/>
      <c r="M711" s="135" t="n"/>
      <c r="N711" s="135" t="n"/>
      <c r="O711" s="135" t="n"/>
      <c r="P711" s="135" t="n"/>
      <c r="Q711" s="135" t="n"/>
      <c r="R711" s="135" t="n"/>
      <c r="S711" s="135" t="n"/>
      <c r="T711" s="135" t="n"/>
      <c r="U711" s="135" t="n"/>
      <c r="V711" s="135" t="n"/>
      <c r="W711" s="135" t="n"/>
      <c r="X711" s="135" t="n"/>
      <c r="Y711" s="135" t="n"/>
      <c r="Z711" s="135" t="n"/>
      <c r="AA711" s="135" t="n"/>
      <c r="AB711" s="135" t="n"/>
      <c r="AC711" s="135" t="n"/>
      <c r="AD711" s="135" t="n"/>
      <c r="AE711" s="135" t="n"/>
      <c r="AF711" s="135" t="n"/>
      <c r="AG711" s="135" t="n"/>
      <c r="AH711" s="135" t="n"/>
      <c r="AI711" s="135" t="n"/>
      <c r="AJ711" s="135" t="n"/>
      <c r="AK711" s="135" t="n"/>
      <c r="AL711" s="135" t="n"/>
      <c r="AM711" s="135" t="n"/>
      <c r="AN711" s="135" t="n"/>
      <c r="AO711" s="135" t="n"/>
      <c r="AP711" s="135" t="n"/>
      <c r="AQ711" s="135" t="n"/>
      <c r="AR711" s="135" t="n"/>
      <c r="AS711" s="135" t="n"/>
      <c r="AT711" s="135" t="n"/>
      <c r="AU711" s="135" t="n"/>
      <c r="AV711" s="135" t="n"/>
      <c r="AW711" s="135" t="n"/>
      <c r="AX711" s="135" t="n"/>
      <c r="AY711" s="135" t="n"/>
      <c r="AZ711" s="135" t="n"/>
      <c r="BA711" s="135" t="n"/>
      <c r="BB711" s="135" t="n"/>
      <c r="BC711" s="135" t="n"/>
      <c r="BD711" s="135" t="n"/>
      <c r="BE711" s="135" t="n"/>
      <c r="BF711" s="135" t="n"/>
      <c r="BG711" s="135" t="n"/>
      <c r="BH711" s="135" t="n"/>
      <c r="BI711" s="135" t="n"/>
      <c r="BJ711" s="135" t="n"/>
      <c r="BK711" s="135" t="n"/>
      <c r="BL711" s="135" t="n"/>
      <c r="BM711" s="135" t="n"/>
      <c r="BN711" s="135" t="n"/>
      <c r="BO711" s="135" t="n"/>
      <c r="BP711" s="135" t="n"/>
      <c r="BQ711" s="135" t="n"/>
      <c r="BR711" s="135" t="n"/>
      <c r="BS711" s="135" t="n"/>
      <c r="BT711" s="135" t="n"/>
      <c r="BU711" s="135" t="n"/>
      <c r="BV711" s="135" t="n"/>
      <c r="BW711" s="135" t="n"/>
      <c r="BX711" s="135" t="n"/>
      <c r="BY711" s="135" t="n"/>
      <c r="BZ711" s="135" t="n"/>
      <c r="CA711" s="135" t="n"/>
      <c r="CB711" s="135" t="n"/>
      <c r="CC711" s="135" t="n"/>
      <c r="CD711" s="135" t="n"/>
      <c r="CE711" s="135" t="n"/>
      <c r="CF711" s="135" t="n"/>
      <c r="CG711" s="135" t="n"/>
      <c r="CH711" s="135" t="n"/>
      <c r="CI711" s="135" t="n"/>
      <c r="CJ711" s="135" t="n"/>
      <c r="CK711" s="135" t="n"/>
      <c r="CL711" s="135" t="n"/>
      <c r="CM711" s="135" t="n"/>
      <c r="CN711" s="135" t="n"/>
      <c r="CO711" s="135" t="n"/>
      <c r="CP711" s="135" t="n"/>
      <c r="CQ711" s="135" t="n"/>
      <c r="CR711" s="135" t="n"/>
      <c r="CU711" s="36" t="n"/>
      <c r="CV711" s="36" t="n"/>
      <c r="CW711" s="36" t="n"/>
      <c r="CX711" s="36" t="n"/>
      <c r="CY711" s="36" t="n"/>
      <c r="CZ711" s="36" t="n"/>
      <c r="DA711" s="36" t="n"/>
      <c r="DB711" s="36" t="n"/>
      <c r="DC711" s="36" t="n"/>
      <c r="DD711" s="36" t="n"/>
      <c r="DE711" s="36" t="n"/>
      <c r="DF711" s="36" t="n"/>
      <c r="DG711" s="36" t="n"/>
      <c r="DH711" s="36" t="n"/>
      <c r="DI711" s="36" t="n"/>
      <c r="DJ711" s="36" t="n"/>
      <c r="DK711" s="36" t="n"/>
      <c r="DL711" s="36" t="n"/>
      <c r="DM711" s="36" t="n"/>
      <c r="DN711" s="36" t="n"/>
      <c r="DO711" s="36" t="n"/>
      <c r="DP711" s="36" t="n"/>
      <c r="DQ711" s="36" t="n"/>
      <c r="DR711" s="36" t="n"/>
      <c r="DS711" s="36" t="n"/>
      <c r="DT711" s="36" t="n"/>
      <c r="DU711" s="36" t="n"/>
      <c r="DV711" s="36" t="n"/>
      <c r="DW711" s="36" t="n"/>
      <c r="DX711" s="36" t="n"/>
      <c r="DY711" s="36" t="n"/>
      <c r="DZ711" s="36" t="n"/>
      <c r="EA711" s="36" t="n"/>
      <c r="EB711" s="36" t="n"/>
      <c r="EC711" s="36" t="n"/>
      <c r="ED711" s="36" t="n"/>
      <c r="EE711" s="36" t="n"/>
      <c r="EF711" s="36" t="n"/>
      <c r="EG711" s="36" t="n"/>
      <c r="EH711" s="36" t="n"/>
      <c r="EI711" s="36" t="n"/>
      <c r="EJ711" s="36" t="n"/>
      <c r="EK711" s="36" t="n"/>
      <c r="EL711" s="36" t="n"/>
      <c r="EM711" s="36" t="n"/>
      <c r="EN711" s="36" t="n"/>
    </row>
    <row r="712">
      <c r="A712" s="36" t="n"/>
      <c r="B712" s="36" t="n"/>
      <c r="C712" s="144" t="n"/>
      <c r="D712" s="144" t="n"/>
      <c r="E712" s="135" t="n"/>
      <c r="F712" s="135" t="n"/>
      <c r="G712" s="135" t="n"/>
      <c r="H712" s="135" t="n"/>
      <c r="I712" s="135" t="n"/>
      <c r="J712" s="135" t="n"/>
      <c r="K712" s="135" t="n"/>
      <c r="L712" s="135" t="n"/>
      <c r="M712" s="135" t="n"/>
      <c r="N712" s="135" t="n"/>
      <c r="O712" s="135" t="n"/>
      <c r="P712" s="135" t="n"/>
      <c r="Q712" s="135" t="n"/>
      <c r="R712" s="135" t="n"/>
      <c r="S712" s="135" t="n"/>
      <c r="T712" s="135" t="n"/>
      <c r="U712" s="135" t="n"/>
      <c r="V712" s="135" t="n"/>
      <c r="W712" s="135" t="n"/>
      <c r="X712" s="135" t="n"/>
      <c r="Y712" s="135" t="n"/>
      <c r="Z712" s="135" t="n"/>
      <c r="AA712" s="135" t="n"/>
      <c r="AB712" s="135" t="n"/>
      <c r="AC712" s="135" t="n"/>
      <c r="AD712" s="135" t="n"/>
      <c r="AE712" s="135" t="n"/>
      <c r="AF712" s="135" t="n"/>
      <c r="AG712" s="135" t="n"/>
      <c r="AH712" s="135" t="n"/>
      <c r="AI712" s="135" t="n"/>
      <c r="AJ712" s="135" t="n"/>
      <c r="AK712" s="135" t="n"/>
      <c r="AL712" s="135" t="n"/>
      <c r="AM712" s="135" t="n"/>
      <c r="AN712" s="135" t="n"/>
      <c r="AO712" s="135" t="n"/>
      <c r="AP712" s="135" t="n"/>
      <c r="AQ712" s="135" t="n"/>
      <c r="AR712" s="135" t="n"/>
      <c r="AS712" s="135" t="n"/>
      <c r="AT712" s="135" t="n"/>
      <c r="AU712" s="135" t="n"/>
      <c r="AV712" s="135" t="n"/>
      <c r="AW712" s="135" t="n"/>
      <c r="AX712" s="135" t="n"/>
      <c r="AY712" s="135" t="n"/>
      <c r="AZ712" s="135" t="n"/>
      <c r="BA712" s="135" t="n"/>
      <c r="BB712" s="135" t="n"/>
      <c r="BC712" s="135" t="n"/>
      <c r="BD712" s="135" t="n"/>
      <c r="BE712" s="135" t="n"/>
      <c r="BF712" s="135" t="n"/>
      <c r="BG712" s="135" t="n"/>
      <c r="BH712" s="135" t="n"/>
      <c r="BI712" s="135" t="n"/>
      <c r="BJ712" s="135" t="n"/>
      <c r="BK712" s="135" t="n"/>
      <c r="BL712" s="135" t="n"/>
      <c r="BM712" s="135" t="n"/>
      <c r="BN712" s="135" t="n"/>
      <c r="BO712" s="135" t="n"/>
      <c r="BP712" s="135" t="n"/>
      <c r="BQ712" s="135" t="n"/>
      <c r="BR712" s="135" t="n"/>
      <c r="BS712" s="135" t="n"/>
      <c r="BT712" s="135" t="n"/>
      <c r="BU712" s="135" t="n"/>
      <c r="BV712" s="135" t="n"/>
      <c r="BW712" s="135" t="n"/>
      <c r="BX712" s="135" t="n"/>
      <c r="BY712" s="135" t="n"/>
      <c r="BZ712" s="135" t="n"/>
      <c r="CA712" s="135" t="n"/>
      <c r="CB712" s="135" t="n"/>
      <c r="CC712" s="135" t="n"/>
      <c r="CD712" s="135" t="n"/>
      <c r="CE712" s="135" t="n"/>
      <c r="CF712" s="135" t="n"/>
      <c r="CG712" s="135" t="n"/>
      <c r="CH712" s="135" t="n"/>
      <c r="CI712" s="135" t="n"/>
      <c r="CJ712" s="135" t="n"/>
      <c r="CK712" s="135" t="n"/>
      <c r="CL712" s="135" t="n"/>
      <c r="CM712" s="135" t="n"/>
      <c r="CN712" s="135" t="n"/>
      <c r="CO712" s="135" t="n"/>
      <c r="CP712" s="135" t="n"/>
      <c r="CQ712" s="135" t="n"/>
      <c r="CR712" s="135" t="n"/>
      <c r="CU712" s="36" t="n"/>
      <c r="CV712" s="36" t="n"/>
      <c r="CW712" s="36" t="n"/>
      <c r="CX712" s="36" t="n"/>
      <c r="CY712" s="36" t="n"/>
      <c r="CZ712" s="36" t="n"/>
      <c r="DA712" s="36" t="n"/>
      <c r="DB712" s="36" t="n"/>
      <c r="DC712" s="36" t="n"/>
      <c r="DD712" s="36" t="n"/>
      <c r="DE712" s="36" t="n"/>
      <c r="DF712" s="36" t="n"/>
      <c r="DG712" s="36" t="n"/>
      <c r="DH712" s="36" t="n"/>
      <c r="DI712" s="36" t="n"/>
      <c r="DJ712" s="36" t="n"/>
      <c r="DK712" s="36" t="n"/>
      <c r="DL712" s="36" t="n"/>
      <c r="DM712" s="36" t="n"/>
      <c r="DN712" s="36" t="n"/>
      <c r="DO712" s="36" t="n"/>
      <c r="DP712" s="36" t="n"/>
      <c r="DQ712" s="36" t="n"/>
      <c r="DR712" s="36" t="n"/>
      <c r="DS712" s="36" t="n"/>
      <c r="DT712" s="36" t="n"/>
      <c r="DU712" s="36" t="n"/>
      <c r="DV712" s="36" t="n"/>
      <c r="DW712" s="36" t="n"/>
      <c r="DX712" s="36" t="n"/>
      <c r="DY712" s="36" t="n"/>
      <c r="DZ712" s="36" t="n"/>
      <c r="EA712" s="36" t="n"/>
      <c r="EB712" s="36" t="n"/>
      <c r="EC712" s="36" t="n"/>
      <c r="ED712" s="36" t="n"/>
      <c r="EE712" s="36" t="n"/>
      <c r="EF712" s="36" t="n"/>
      <c r="EG712" s="36" t="n"/>
      <c r="EH712" s="36" t="n"/>
      <c r="EI712" s="36" t="n"/>
      <c r="EJ712" s="36" t="n"/>
      <c r="EK712" s="36" t="n"/>
      <c r="EL712" s="36" t="n"/>
      <c r="EM712" s="36" t="n"/>
      <c r="EN712" s="36" t="n"/>
    </row>
    <row r="713">
      <c r="A713" s="36" t="n"/>
      <c r="B713" s="36" t="n"/>
      <c r="C713" s="144" t="n"/>
      <c r="D713" s="144" t="n"/>
      <c r="E713" s="135" t="n"/>
      <c r="F713" s="135" t="n"/>
      <c r="G713" s="135" t="n"/>
      <c r="H713" s="135" t="n"/>
      <c r="I713" s="135" t="n"/>
      <c r="J713" s="135" t="n"/>
      <c r="K713" s="135" t="n"/>
      <c r="L713" s="135" t="n"/>
      <c r="M713" s="135" t="n"/>
      <c r="N713" s="135" t="n"/>
      <c r="O713" s="135" t="n"/>
      <c r="P713" s="135" t="n"/>
      <c r="Q713" s="135" t="n"/>
      <c r="R713" s="135" t="n"/>
      <c r="S713" s="135" t="n"/>
      <c r="T713" s="135" t="n"/>
      <c r="U713" s="135" t="n"/>
      <c r="V713" s="135" t="n"/>
      <c r="W713" s="135" t="n"/>
      <c r="X713" s="135" t="n"/>
      <c r="Y713" s="135" t="n"/>
      <c r="Z713" s="135" t="n"/>
      <c r="AA713" s="135" t="n"/>
      <c r="AB713" s="135" t="n"/>
      <c r="AC713" s="135" t="n"/>
      <c r="AD713" s="135" t="n"/>
      <c r="AE713" s="135" t="n"/>
      <c r="AF713" s="135" t="n"/>
      <c r="AG713" s="135" t="n"/>
      <c r="AH713" s="135" t="n"/>
      <c r="AI713" s="135" t="n"/>
      <c r="AJ713" s="135" t="n"/>
      <c r="AK713" s="135" t="n"/>
      <c r="AL713" s="135" t="n"/>
      <c r="AM713" s="135" t="n"/>
      <c r="AN713" s="135" t="n"/>
      <c r="AO713" s="135" t="n"/>
      <c r="AP713" s="135" t="n"/>
      <c r="AQ713" s="135" t="n"/>
      <c r="AR713" s="135" t="n"/>
      <c r="AS713" s="135" t="n"/>
      <c r="AT713" s="135" t="n"/>
      <c r="AU713" s="135" t="n"/>
      <c r="AV713" s="135" t="n"/>
      <c r="AW713" s="135" t="n"/>
      <c r="AX713" s="135" t="n"/>
      <c r="AY713" s="135" t="n"/>
      <c r="AZ713" s="135" t="n"/>
      <c r="BA713" s="135" t="n"/>
      <c r="BB713" s="135" t="n"/>
      <c r="BC713" s="135" t="n"/>
      <c r="BD713" s="135" t="n"/>
      <c r="BE713" s="135" t="n"/>
      <c r="BF713" s="135" t="n"/>
      <c r="BG713" s="135" t="n"/>
      <c r="BH713" s="135" t="n"/>
      <c r="BI713" s="135" t="n"/>
      <c r="BJ713" s="135" t="n"/>
      <c r="BK713" s="135" t="n"/>
      <c r="BL713" s="135" t="n"/>
      <c r="BM713" s="135" t="n"/>
      <c r="BN713" s="135" t="n"/>
      <c r="BO713" s="135" t="n"/>
      <c r="BP713" s="135" t="n"/>
      <c r="BQ713" s="135" t="n"/>
      <c r="BR713" s="135" t="n"/>
      <c r="BS713" s="135" t="n"/>
      <c r="BT713" s="135" t="n"/>
      <c r="BU713" s="135" t="n"/>
      <c r="BV713" s="135" t="n"/>
      <c r="BW713" s="135" t="n"/>
      <c r="BX713" s="135" t="n"/>
      <c r="BY713" s="135" t="n"/>
      <c r="BZ713" s="135" t="n"/>
      <c r="CA713" s="135" t="n"/>
      <c r="CB713" s="135" t="n"/>
      <c r="CC713" s="135" t="n"/>
      <c r="CD713" s="135" t="n"/>
      <c r="CE713" s="135" t="n"/>
      <c r="CF713" s="135" t="n"/>
      <c r="CG713" s="135" t="n"/>
      <c r="CH713" s="135" t="n"/>
      <c r="CI713" s="135" t="n"/>
      <c r="CJ713" s="135" t="n"/>
      <c r="CK713" s="135" t="n"/>
      <c r="CL713" s="135" t="n"/>
      <c r="CM713" s="135" t="n"/>
      <c r="CN713" s="135" t="n"/>
      <c r="CO713" s="135" t="n"/>
      <c r="CP713" s="135" t="n"/>
      <c r="CQ713" s="135" t="n"/>
      <c r="CR713" s="135" t="n"/>
      <c r="CU713" s="36" t="n"/>
      <c r="CV713" s="36" t="n"/>
      <c r="CW713" s="36" t="n"/>
      <c r="CX713" s="36" t="n"/>
      <c r="CY713" s="36" t="n"/>
      <c r="CZ713" s="36" t="n"/>
      <c r="DA713" s="36" t="n"/>
      <c r="DB713" s="36" t="n"/>
      <c r="DC713" s="36" t="n"/>
      <c r="DD713" s="36" t="n"/>
      <c r="DE713" s="36" t="n"/>
      <c r="DF713" s="36" t="n"/>
      <c r="DG713" s="36" t="n"/>
      <c r="DH713" s="36" t="n"/>
      <c r="DI713" s="36" t="n"/>
      <c r="DJ713" s="36" t="n"/>
      <c r="DK713" s="36" t="n"/>
      <c r="DL713" s="36" t="n"/>
      <c r="DM713" s="36" t="n"/>
      <c r="DN713" s="36" t="n"/>
      <c r="DO713" s="36" t="n"/>
      <c r="DP713" s="36" t="n"/>
      <c r="DQ713" s="36" t="n"/>
      <c r="DR713" s="36" t="n"/>
      <c r="DS713" s="36" t="n"/>
      <c r="DT713" s="36" t="n"/>
      <c r="DU713" s="36" t="n"/>
      <c r="DV713" s="36" t="n"/>
      <c r="DW713" s="36" t="n"/>
      <c r="DX713" s="36" t="n"/>
      <c r="DY713" s="36" t="n"/>
      <c r="DZ713" s="36" t="n"/>
      <c r="EA713" s="36" t="n"/>
      <c r="EB713" s="36" t="n"/>
      <c r="EC713" s="36" t="n"/>
      <c r="ED713" s="36" t="n"/>
      <c r="EE713" s="36" t="n"/>
      <c r="EF713" s="36" t="n"/>
      <c r="EG713" s="36" t="n"/>
      <c r="EH713" s="36" t="n"/>
      <c r="EI713" s="36" t="n"/>
      <c r="EJ713" s="36" t="n"/>
      <c r="EK713" s="36" t="n"/>
      <c r="EL713" s="36" t="n"/>
      <c r="EM713" s="36" t="n"/>
      <c r="EN713" s="36" t="n"/>
    </row>
    <row r="714">
      <c r="A714" s="36" t="n"/>
      <c r="B714" s="36" t="n"/>
      <c r="C714" s="144" t="n"/>
      <c r="D714" s="144" t="n"/>
      <c r="E714" s="135" t="n"/>
      <c r="F714" s="135" t="n"/>
      <c r="G714" s="135" t="n"/>
      <c r="H714" s="135" t="n"/>
      <c r="I714" s="135" t="n"/>
      <c r="J714" s="135" t="n"/>
      <c r="K714" s="135" t="n"/>
      <c r="L714" s="135" t="n"/>
      <c r="M714" s="135" t="n"/>
      <c r="N714" s="135" t="n"/>
      <c r="O714" s="135" t="n"/>
      <c r="P714" s="135" t="n"/>
      <c r="Q714" s="135" t="n"/>
      <c r="R714" s="135" t="n"/>
      <c r="S714" s="135" t="n"/>
      <c r="T714" s="135" t="n"/>
      <c r="U714" s="135" t="n"/>
      <c r="V714" s="135" t="n"/>
      <c r="W714" s="135" t="n"/>
      <c r="X714" s="135" t="n"/>
      <c r="Y714" s="135" t="n"/>
      <c r="Z714" s="135" t="n"/>
      <c r="AA714" s="135" t="n"/>
      <c r="AB714" s="135" t="n"/>
      <c r="AC714" s="135" t="n"/>
      <c r="AD714" s="135" t="n"/>
      <c r="AE714" s="135" t="n"/>
      <c r="AF714" s="135" t="n"/>
      <c r="AG714" s="135" t="n"/>
      <c r="AH714" s="135" t="n"/>
      <c r="AI714" s="135" t="n"/>
      <c r="AJ714" s="135" t="n"/>
      <c r="AK714" s="135" t="n"/>
      <c r="AL714" s="135" t="n"/>
      <c r="AM714" s="135" t="n"/>
      <c r="AN714" s="135" t="n"/>
      <c r="AO714" s="135" t="n"/>
      <c r="AP714" s="135" t="n"/>
      <c r="AQ714" s="135" t="n"/>
      <c r="AR714" s="135" t="n"/>
      <c r="AS714" s="135" t="n"/>
      <c r="AT714" s="135" t="n"/>
      <c r="AU714" s="135" t="n"/>
      <c r="AV714" s="135" t="n"/>
      <c r="AW714" s="135" t="n"/>
      <c r="AX714" s="135" t="n"/>
      <c r="AY714" s="135" t="n"/>
      <c r="AZ714" s="135" t="n"/>
      <c r="BA714" s="135" t="n"/>
      <c r="BB714" s="135" t="n"/>
      <c r="BC714" s="135" t="n"/>
      <c r="BD714" s="135" t="n"/>
      <c r="BE714" s="135" t="n"/>
      <c r="BF714" s="135" t="n"/>
      <c r="BG714" s="135" t="n"/>
      <c r="BH714" s="135" t="n"/>
      <c r="BI714" s="135" t="n"/>
      <c r="BJ714" s="135" t="n"/>
      <c r="BK714" s="135" t="n"/>
      <c r="BL714" s="135" t="n"/>
      <c r="BM714" s="135" t="n"/>
      <c r="BN714" s="135" t="n"/>
      <c r="BO714" s="135" t="n"/>
      <c r="BP714" s="135" t="n"/>
      <c r="BQ714" s="135" t="n"/>
      <c r="BR714" s="135" t="n"/>
      <c r="BS714" s="135" t="n"/>
      <c r="BT714" s="135" t="n"/>
      <c r="BU714" s="135" t="n"/>
      <c r="BV714" s="135" t="n"/>
      <c r="BW714" s="135" t="n"/>
      <c r="BX714" s="135" t="n"/>
      <c r="BY714" s="135" t="n"/>
      <c r="BZ714" s="135" t="n"/>
      <c r="CA714" s="135" t="n"/>
      <c r="CB714" s="135" t="n"/>
      <c r="CC714" s="135" t="n"/>
      <c r="CD714" s="135" t="n"/>
      <c r="CE714" s="135" t="n"/>
      <c r="CF714" s="135" t="n"/>
      <c r="CG714" s="135" t="n"/>
      <c r="CH714" s="135" t="n"/>
      <c r="CI714" s="135" t="n"/>
      <c r="CJ714" s="135" t="n"/>
      <c r="CK714" s="135" t="n"/>
      <c r="CL714" s="135" t="n"/>
      <c r="CM714" s="135" t="n"/>
      <c r="CN714" s="135" t="n"/>
      <c r="CO714" s="135" t="n"/>
      <c r="CP714" s="135" t="n"/>
      <c r="CQ714" s="135" t="n"/>
      <c r="CR714" s="135" t="n"/>
      <c r="CU714" s="36" t="n"/>
      <c r="CV714" s="36" t="n"/>
      <c r="CW714" s="36" t="n"/>
      <c r="CX714" s="36" t="n"/>
      <c r="CY714" s="36" t="n"/>
      <c r="CZ714" s="36" t="n"/>
      <c r="DA714" s="36" t="n"/>
      <c r="DB714" s="36" t="n"/>
      <c r="DC714" s="36" t="n"/>
      <c r="DD714" s="36" t="n"/>
      <c r="DE714" s="36" t="n"/>
      <c r="DF714" s="36" t="n"/>
      <c r="DG714" s="36" t="n"/>
      <c r="DH714" s="36" t="n"/>
      <c r="DI714" s="36" t="n"/>
      <c r="DJ714" s="36" t="n"/>
      <c r="DK714" s="36" t="n"/>
      <c r="DL714" s="36" t="n"/>
      <c r="DM714" s="36" t="n"/>
      <c r="DN714" s="36" t="n"/>
      <c r="DO714" s="36" t="n"/>
      <c r="DP714" s="36" t="n"/>
      <c r="DQ714" s="36" t="n"/>
      <c r="DR714" s="36" t="n"/>
      <c r="DS714" s="36" t="n"/>
      <c r="DT714" s="36" t="n"/>
      <c r="DU714" s="36" t="n"/>
      <c r="DV714" s="36" t="n"/>
      <c r="DW714" s="36" t="n"/>
      <c r="DX714" s="36" t="n"/>
      <c r="DY714" s="36" t="n"/>
      <c r="DZ714" s="36" t="n"/>
      <c r="EA714" s="36" t="n"/>
      <c r="EB714" s="36" t="n"/>
      <c r="EC714" s="36" t="n"/>
      <c r="ED714" s="36" t="n"/>
      <c r="EE714" s="36" t="n"/>
      <c r="EF714" s="36" t="n"/>
      <c r="EG714" s="36" t="n"/>
      <c r="EH714" s="36" t="n"/>
      <c r="EI714" s="36" t="n"/>
      <c r="EJ714" s="36" t="n"/>
      <c r="EK714" s="36" t="n"/>
      <c r="EL714" s="36" t="n"/>
      <c r="EM714" s="36" t="n"/>
      <c r="EN714" s="36" t="n"/>
    </row>
    <row r="715">
      <c r="A715" s="36" t="n"/>
      <c r="B715" s="36" t="n"/>
      <c r="C715" s="144" t="n"/>
      <c r="D715" s="144" t="n"/>
      <c r="E715" s="135" t="n"/>
      <c r="F715" s="135" t="n"/>
      <c r="G715" s="135" t="n"/>
      <c r="H715" s="135" t="n"/>
      <c r="I715" s="135" t="n"/>
      <c r="J715" s="135" t="n"/>
      <c r="K715" s="135" t="n"/>
      <c r="L715" s="135" t="n"/>
      <c r="M715" s="135" t="n"/>
      <c r="N715" s="135" t="n"/>
      <c r="O715" s="135" t="n"/>
      <c r="P715" s="135" t="n"/>
      <c r="Q715" s="135" t="n"/>
      <c r="R715" s="135" t="n"/>
      <c r="S715" s="135" t="n"/>
      <c r="T715" s="135" t="n"/>
      <c r="U715" s="135" t="n"/>
      <c r="V715" s="135" t="n"/>
      <c r="W715" s="135" t="n"/>
      <c r="X715" s="135" t="n"/>
      <c r="Y715" s="135" t="n"/>
      <c r="Z715" s="135" t="n"/>
      <c r="AA715" s="135" t="n"/>
      <c r="AB715" s="135" t="n"/>
      <c r="AC715" s="135" t="n"/>
      <c r="AD715" s="135" t="n"/>
      <c r="AE715" s="135" t="n"/>
      <c r="AF715" s="135" t="n"/>
      <c r="AG715" s="135" t="n"/>
      <c r="AH715" s="135" t="n"/>
      <c r="AI715" s="135" t="n"/>
      <c r="AJ715" s="135" t="n"/>
      <c r="AK715" s="135" t="n"/>
      <c r="AL715" s="135" t="n"/>
      <c r="AM715" s="135" t="n"/>
      <c r="AN715" s="135" t="n"/>
      <c r="AO715" s="135" t="n"/>
      <c r="AP715" s="135" t="n"/>
      <c r="AQ715" s="135" t="n"/>
      <c r="AR715" s="135" t="n"/>
      <c r="AS715" s="135" t="n"/>
      <c r="AT715" s="135" t="n"/>
      <c r="AU715" s="135" t="n"/>
      <c r="AV715" s="135" t="n"/>
      <c r="AW715" s="135" t="n"/>
      <c r="AX715" s="135" t="n"/>
      <c r="AY715" s="135" t="n"/>
      <c r="AZ715" s="135" t="n"/>
      <c r="BA715" s="135" t="n"/>
      <c r="BB715" s="135" t="n"/>
      <c r="BC715" s="135" t="n"/>
      <c r="BD715" s="135" t="n"/>
      <c r="BE715" s="135" t="n"/>
      <c r="BF715" s="135" t="n"/>
      <c r="BG715" s="135" t="n"/>
      <c r="BH715" s="135" t="n"/>
      <c r="BI715" s="135" t="n"/>
      <c r="BJ715" s="135" t="n"/>
      <c r="BK715" s="135" t="n"/>
      <c r="BL715" s="135" t="n"/>
      <c r="BM715" s="135" t="n"/>
      <c r="BN715" s="135" t="n"/>
      <c r="BO715" s="135" t="n"/>
      <c r="BP715" s="135" t="n"/>
      <c r="BQ715" s="135" t="n"/>
      <c r="BR715" s="135" t="n"/>
      <c r="BS715" s="135" t="n"/>
      <c r="BT715" s="135" t="n"/>
      <c r="BU715" s="135" t="n"/>
      <c r="BV715" s="135" t="n"/>
      <c r="BW715" s="135" t="n"/>
      <c r="BX715" s="135" t="n"/>
      <c r="BY715" s="135" t="n"/>
      <c r="BZ715" s="135" t="n"/>
      <c r="CA715" s="135" t="n"/>
      <c r="CB715" s="135" t="n"/>
      <c r="CC715" s="135" t="n"/>
      <c r="CD715" s="135" t="n"/>
      <c r="CE715" s="135" t="n"/>
      <c r="CF715" s="135" t="n"/>
      <c r="CG715" s="135" t="n"/>
      <c r="CH715" s="135" t="n"/>
      <c r="CI715" s="135" t="n"/>
      <c r="CJ715" s="135" t="n"/>
      <c r="CK715" s="135" t="n"/>
      <c r="CL715" s="135" t="n"/>
      <c r="CM715" s="135" t="n"/>
      <c r="CN715" s="135" t="n"/>
      <c r="CO715" s="135" t="n"/>
      <c r="CP715" s="135" t="n"/>
      <c r="CQ715" s="135" t="n"/>
      <c r="CR715" s="135" t="n"/>
      <c r="CU715" s="36" t="n"/>
      <c r="CV715" s="36" t="n"/>
      <c r="CW715" s="36" t="n"/>
      <c r="CX715" s="36" t="n"/>
      <c r="CY715" s="36" t="n"/>
      <c r="CZ715" s="36" t="n"/>
      <c r="DA715" s="36" t="n"/>
      <c r="DB715" s="36" t="n"/>
      <c r="DC715" s="36" t="n"/>
      <c r="DD715" s="36" t="n"/>
      <c r="DE715" s="36" t="n"/>
      <c r="DF715" s="36" t="n"/>
      <c r="DG715" s="36" t="n"/>
      <c r="DH715" s="36" t="n"/>
      <c r="DI715" s="36" t="n"/>
      <c r="DJ715" s="36" t="n"/>
      <c r="DK715" s="36" t="n"/>
      <c r="DL715" s="36" t="n"/>
      <c r="DM715" s="36" t="n"/>
      <c r="DN715" s="36" t="n"/>
      <c r="DO715" s="36" t="n"/>
      <c r="DP715" s="36" t="n"/>
      <c r="DQ715" s="36" t="n"/>
      <c r="DR715" s="36" t="n"/>
      <c r="DS715" s="36" t="n"/>
      <c r="DT715" s="36" t="n"/>
      <c r="DU715" s="36" t="n"/>
      <c r="DV715" s="36" t="n"/>
      <c r="DW715" s="36" t="n"/>
      <c r="DX715" s="36" t="n"/>
      <c r="DY715" s="36" t="n"/>
      <c r="DZ715" s="36" t="n"/>
      <c r="EA715" s="36" t="n"/>
      <c r="EB715" s="36" t="n"/>
      <c r="EC715" s="36" t="n"/>
      <c r="ED715" s="36" t="n"/>
      <c r="EE715" s="36" t="n"/>
      <c r="EF715" s="36" t="n"/>
      <c r="EG715" s="36" t="n"/>
      <c r="EH715" s="36" t="n"/>
      <c r="EI715" s="36" t="n"/>
      <c r="EJ715" s="36" t="n"/>
      <c r="EK715" s="36" t="n"/>
      <c r="EL715" s="36" t="n"/>
      <c r="EM715" s="36" t="n"/>
      <c r="EN715" s="36" t="n"/>
    </row>
    <row r="716">
      <c r="A716" s="36" t="n"/>
      <c r="B716" s="36" t="n"/>
      <c r="C716" s="144" t="n"/>
      <c r="D716" s="144" t="n"/>
      <c r="E716" s="135" t="n"/>
      <c r="F716" s="135" t="n"/>
      <c r="G716" s="135" t="n"/>
      <c r="H716" s="135" t="n"/>
      <c r="I716" s="135" t="n"/>
      <c r="J716" s="135" t="n"/>
      <c r="K716" s="135" t="n"/>
      <c r="L716" s="135" t="n"/>
      <c r="M716" s="135" t="n"/>
      <c r="N716" s="135" t="n"/>
      <c r="O716" s="135" t="n"/>
      <c r="P716" s="135" t="n"/>
      <c r="Q716" s="135" t="n"/>
      <c r="R716" s="135" t="n"/>
      <c r="S716" s="135" t="n"/>
      <c r="T716" s="135" t="n"/>
      <c r="U716" s="135" t="n"/>
      <c r="V716" s="135" t="n"/>
      <c r="W716" s="135" t="n"/>
      <c r="X716" s="135" t="n"/>
      <c r="Y716" s="135" t="n"/>
      <c r="Z716" s="135" t="n"/>
      <c r="AA716" s="135" t="n"/>
      <c r="AB716" s="135" t="n"/>
      <c r="AC716" s="135" t="n"/>
      <c r="AD716" s="135" t="n"/>
      <c r="AE716" s="135" t="n"/>
      <c r="AF716" s="135" t="n"/>
      <c r="AG716" s="135" t="n"/>
      <c r="AH716" s="135" t="n"/>
      <c r="AI716" s="135" t="n"/>
      <c r="AJ716" s="135" t="n"/>
      <c r="AK716" s="135" t="n"/>
      <c r="AL716" s="135" t="n"/>
      <c r="AM716" s="135" t="n"/>
      <c r="AN716" s="135" t="n"/>
      <c r="AO716" s="135" t="n"/>
      <c r="AP716" s="135" t="n"/>
      <c r="AQ716" s="135" t="n"/>
      <c r="AR716" s="135" t="n"/>
      <c r="AS716" s="135" t="n"/>
      <c r="AT716" s="135" t="n"/>
      <c r="AU716" s="135" t="n"/>
      <c r="AV716" s="135" t="n"/>
      <c r="AW716" s="135" t="n"/>
      <c r="AX716" s="135" t="n"/>
      <c r="AY716" s="135" t="n"/>
      <c r="AZ716" s="135" t="n"/>
      <c r="BA716" s="135" t="n"/>
      <c r="BB716" s="135" t="n"/>
      <c r="BC716" s="135" t="n"/>
      <c r="BD716" s="135" t="n"/>
      <c r="BE716" s="135" t="n"/>
      <c r="BF716" s="135" t="n"/>
      <c r="BG716" s="135" t="n"/>
      <c r="BH716" s="135" t="n"/>
      <c r="BI716" s="135" t="n"/>
      <c r="BJ716" s="135" t="n"/>
      <c r="BK716" s="135" t="n"/>
      <c r="BL716" s="135" t="n"/>
      <c r="BM716" s="135" t="n"/>
      <c r="BN716" s="135" t="n"/>
      <c r="BO716" s="135" t="n"/>
      <c r="BP716" s="135" t="n"/>
      <c r="BQ716" s="135" t="n"/>
      <c r="BR716" s="135" t="n"/>
      <c r="BS716" s="135" t="n"/>
      <c r="BT716" s="135" t="n"/>
      <c r="BU716" s="135" t="n"/>
      <c r="BV716" s="135" t="n"/>
      <c r="BW716" s="135" t="n"/>
      <c r="BX716" s="135" t="n"/>
      <c r="BY716" s="135" t="n"/>
      <c r="BZ716" s="135" t="n"/>
      <c r="CA716" s="135" t="n"/>
      <c r="CB716" s="135" t="n"/>
      <c r="CC716" s="135" t="n"/>
      <c r="CD716" s="135" t="n"/>
      <c r="CE716" s="135" t="n"/>
      <c r="CF716" s="135" t="n"/>
      <c r="CG716" s="135" t="n"/>
      <c r="CH716" s="135" t="n"/>
      <c r="CI716" s="135" t="n"/>
      <c r="CJ716" s="135" t="n"/>
      <c r="CK716" s="135" t="n"/>
      <c r="CL716" s="135" t="n"/>
      <c r="CM716" s="135" t="n"/>
      <c r="CN716" s="135" t="n"/>
      <c r="CO716" s="135" t="n"/>
      <c r="CP716" s="135" t="n"/>
      <c r="CQ716" s="135" t="n"/>
      <c r="CR716" s="135" t="n"/>
      <c r="CU716" s="36" t="n"/>
      <c r="CV716" s="36" t="n"/>
      <c r="CW716" s="36" t="n"/>
      <c r="CX716" s="36" t="n"/>
      <c r="CY716" s="36" t="n"/>
      <c r="CZ716" s="36" t="n"/>
      <c r="DA716" s="36" t="n"/>
      <c r="DB716" s="36" t="n"/>
      <c r="DC716" s="36" t="n"/>
      <c r="DD716" s="36" t="n"/>
      <c r="DE716" s="36" t="n"/>
      <c r="DF716" s="36" t="n"/>
      <c r="DG716" s="36" t="n"/>
      <c r="DH716" s="36" t="n"/>
      <c r="DI716" s="36" t="n"/>
      <c r="DJ716" s="36" t="n"/>
      <c r="DK716" s="36" t="n"/>
      <c r="DL716" s="36" t="n"/>
      <c r="DM716" s="36" t="n"/>
      <c r="DN716" s="36" t="n"/>
      <c r="DO716" s="36" t="n"/>
      <c r="DP716" s="36" t="n"/>
      <c r="DQ716" s="36" t="n"/>
      <c r="DR716" s="36" t="n"/>
      <c r="DS716" s="36" t="n"/>
      <c r="DT716" s="36" t="n"/>
      <c r="DU716" s="36" t="n"/>
      <c r="DV716" s="36" t="n"/>
      <c r="DW716" s="36" t="n"/>
      <c r="DX716" s="36" t="n"/>
      <c r="DY716" s="36" t="n"/>
      <c r="DZ716" s="36" t="n"/>
      <c r="EA716" s="36" t="n"/>
      <c r="EB716" s="36" t="n"/>
      <c r="EC716" s="36" t="n"/>
      <c r="ED716" s="36" t="n"/>
      <c r="EE716" s="36" t="n"/>
      <c r="EF716" s="36" t="n"/>
      <c r="EG716" s="36" t="n"/>
      <c r="EH716" s="36" t="n"/>
      <c r="EI716" s="36" t="n"/>
      <c r="EJ716" s="36" t="n"/>
      <c r="EK716" s="36" t="n"/>
      <c r="EL716" s="36" t="n"/>
      <c r="EM716" s="36" t="n"/>
      <c r="EN716" s="36" t="n"/>
    </row>
    <row r="717">
      <c r="A717" s="36" t="n"/>
      <c r="B717" s="36" t="n"/>
      <c r="C717" s="144" t="n"/>
      <c r="D717" s="144" t="n"/>
      <c r="E717" s="135" t="n"/>
      <c r="F717" s="135" t="n"/>
      <c r="G717" s="135" t="n"/>
      <c r="H717" s="135" t="n"/>
      <c r="I717" s="135" t="n"/>
      <c r="J717" s="135" t="n"/>
      <c r="K717" s="135" t="n"/>
      <c r="L717" s="135" t="n"/>
      <c r="M717" s="135" t="n"/>
      <c r="N717" s="135" t="n"/>
      <c r="O717" s="135" t="n"/>
      <c r="P717" s="135" t="n"/>
      <c r="Q717" s="135" t="n"/>
      <c r="R717" s="135" t="n"/>
      <c r="S717" s="135" t="n"/>
      <c r="T717" s="135" t="n"/>
      <c r="U717" s="135" t="n"/>
      <c r="V717" s="135" t="n"/>
      <c r="W717" s="135" t="n"/>
      <c r="X717" s="135" t="n"/>
      <c r="Y717" s="135" t="n"/>
      <c r="Z717" s="135" t="n"/>
      <c r="AA717" s="135" t="n"/>
      <c r="AB717" s="135" t="n"/>
      <c r="AC717" s="135" t="n"/>
      <c r="AD717" s="135" t="n"/>
      <c r="AE717" s="135" t="n"/>
      <c r="AF717" s="135" t="n"/>
      <c r="AG717" s="135" t="n"/>
      <c r="AH717" s="135" t="n"/>
      <c r="AI717" s="135" t="n"/>
      <c r="AJ717" s="135" t="n"/>
      <c r="AK717" s="135" t="n"/>
      <c r="AL717" s="135" t="n"/>
      <c r="AM717" s="135" t="n"/>
      <c r="AN717" s="135" t="n"/>
      <c r="AO717" s="135" t="n"/>
      <c r="AP717" s="135" t="n"/>
      <c r="AQ717" s="135" t="n"/>
      <c r="AR717" s="135" t="n"/>
      <c r="AS717" s="135" t="n"/>
      <c r="AT717" s="135" t="n"/>
      <c r="AU717" s="135" t="n"/>
      <c r="AV717" s="135" t="n"/>
      <c r="AW717" s="135" t="n"/>
      <c r="AX717" s="135" t="n"/>
      <c r="AY717" s="135" t="n"/>
      <c r="AZ717" s="135" t="n"/>
      <c r="BA717" s="135" t="n"/>
      <c r="BB717" s="135" t="n"/>
      <c r="BC717" s="135" t="n"/>
      <c r="BD717" s="135" t="n"/>
      <c r="BE717" s="135" t="n"/>
      <c r="BF717" s="135" t="n"/>
      <c r="BG717" s="135" t="n"/>
      <c r="BH717" s="135" t="n"/>
      <c r="BI717" s="135" t="n"/>
      <c r="BJ717" s="135" t="n"/>
      <c r="BK717" s="135" t="n"/>
      <c r="BL717" s="135" t="n"/>
      <c r="BM717" s="135" t="n"/>
      <c r="BN717" s="135" t="n"/>
      <c r="BO717" s="135" t="n"/>
      <c r="BP717" s="135" t="n"/>
      <c r="BQ717" s="135" t="n"/>
      <c r="BR717" s="135" t="n"/>
      <c r="BS717" s="135" t="n"/>
      <c r="BT717" s="135" t="n"/>
      <c r="BU717" s="135" t="n"/>
      <c r="BV717" s="135" t="n"/>
      <c r="BW717" s="135" t="n"/>
      <c r="BX717" s="135" t="n"/>
      <c r="BY717" s="135" t="n"/>
      <c r="BZ717" s="135" t="n"/>
      <c r="CA717" s="135" t="n"/>
      <c r="CB717" s="135" t="n"/>
      <c r="CC717" s="135" t="n"/>
      <c r="CD717" s="135" t="n"/>
      <c r="CE717" s="135" t="n"/>
      <c r="CF717" s="135" t="n"/>
      <c r="CG717" s="135" t="n"/>
      <c r="CH717" s="135" t="n"/>
      <c r="CI717" s="135" t="n"/>
      <c r="CJ717" s="135" t="n"/>
      <c r="CK717" s="135" t="n"/>
      <c r="CL717" s="135" t="n"/>
      <c r="CM717" s="135" t="n"/>
      <c r="CN717" s="135" t="n"/>
      <c r="CO717" s="135" t="n"/>
      <c r="CP717" s="135" t="n"/>
      <c r="CQ717" s="135" t="n"/>
      <c r="CR717" s="135" t="n"/>
      <c r="CU717" s="36" t="n"/>
      <c r="CV717" s="36" t="n"/>
      <c r="CW717" s="36" t="n"/>
      <c r="CX717" s="36" t="n"/>
      <c r="CY717" s="36" t="n"/>
      <c r="CZ717" s="36" t="n"/>
      <c r="DA717" s="36" t="n"/>
      <c r="DB717" s="36" t="n"/>
      <c r="DC717" s="36" t="n"/>
      <c r="DD717" s="36" t="n"/>
      <c r="DE717" s="36" t="n"/>
      <c r="DF717" s="36" t="n"/>
      <c r="DG717" s="36" t="n"/>
      <c r="DH717" s="36" t="n"/>
      <c r="DI717" s="36" t="n"/>
      <c r="DJ717" s="36" t="n"/>
      <c r="DK717" s="36" t="n"/>
      <c r="DL717" s="36" t="n"/>
      <c r="DM717" s="36" t="n"/>
      <c r="DN717" s="36" t="n"/>
      <c r="DO717" s="36" t="n"/>
      <c r="DP717" s="36" t="n"/>
      <c r="DQ717" s="36" t="n"/>
      <c r="DR717" s="36" t="n"/>
      <c r="DS717" s="36" t="n"/>
      <c r="DT717" s="36" t="n"/>
      <c r="DU717" s="36" t="n"/>
      <c r="DV717" s="36" t="n"/>
      <c r="DW717" s="36" t="n"/>
      <c r="DX717" s="36" t="n"/>
      <c r="DY717" s="36" t="n"/>
      <c r="DZ717" s="36" t="n"/>
      <c r="EA717" s="36" t="n"/>
      <c r="EB717" s="36" t="n"/>
      <c r="EC717" s="36" t="n"/>
      <c r="ED717" s="36" t="n"/>
      <c r="EE717" s="36" t="n"/>
      <c r="EF717" s="36" t="n"/>
      <c r="EG717" s="36" t="n"/>
      <c r="EH717" s="36" t="n"/>
      <c r="EI717" s="36" t="n"/>
      <c r="EJ717" s="36" t="n"/>
      <c r="EK717" s="36" t="n"/>
      <c r="EL717" s="36" t="n"/>
      <c r="EM717" s="36" t="n"/>
      <c r="EN717" s="36" t="n"/>
    </row>
    <row r="718">
      <c r="A718" s="36" t="n"/>
      <c r="B718" s="36" t="n"/>
      <c r="C718" s="144" t="n"/>
      <c r="D718" s="144" t="n"/>
      <c r="E718" s="135" t="n"/>
      <c r="F718" s="135" t="n"/>
      <c r="G718" s="135" t="n"/>
      <c r="H718" s="135" t="n"/>
      <c r="I718" s="135" t="n"/>
      <c r="J718" s="135" t="n"/>
      <c r="K718" s="135" t="n"/>
      <c r="L718" s="135" t="n"/>
      <c r="M718" s="135" t="n"/>
      <c r="N718" s="135" t="n"/>
      <c r="O718" s="135" t="n"/>
      <c r="P718" s="135" t="n"/>
      <c r="Q718" s="135" t="n"/>
      <c r="R718" s="135" t="n"/>
      <c r="S718" s="135" t="n"/>
      <c r="T718" s="135" t="n"/>
      <c r="U718" s="135" t="n"/>
      <c r="V718" s="135" t="n"/>
      <c r="W718" s="135" t="n"/>
      <c r="X718" s="135" t="n"/>
      <c r="Y718" s="135" t="n"/>
      <c r="Z718" s="135" t="n"/>
      <c r="AA718" s="135" t="n"/>
      <c r="AB718" s="135" t="n"/>
      <c r="AC718" s="135" t="n"/>
      <c r="AD718" s="135" t="n"/>
      <c r="AE718" s="135" t="n"/>
      <c r="AF718" s="135" t="n"/>
      <c r="AG718" s="135" t="n"/>
      <c r="AH718" s="135" t="n"/>
      <c r="AI718" s="135" t="n"/>
      <c r="AJ718" s="135" t="n"/>
      <c r="AK718" s="135" t="n"/>
      <c r="AL718" s="135" t="n"/>
      <c r="AM718" s="135" t="n"/>
      <c r="AN718" s="135" t="n"/>
      <c r="AO718" s="135" t="n"/>
      <c r="AP718" s="135" t="n"/>
      <c r="AQ718" s="135" t="n"/>
      <c r="AR718" s="135" t="n"/>
      <c r="AS718" s="135" t="n"/>
      <c r="AT718" s="135" t="n"/>
      <c r="AU718" s="135" t="n"/>
      <c r="AV718" s="135" t="n"/>
      <c r="AW718" s="135" t="n"/>
      <c r="AX718" s="135" t="n"/>
      <c r="AY718" s="135" t="n"/>
      <c r="AZ718" s="135" t="n"/>
      <c r="BA718" s="135" t="n"/>
      <c r="BB718" s="135" t="n"/>
      <c r="BC718" s="135" t="n"/>
      <c r="BD718" s="135" t="n"/>
      <c r="BE718" s="135" t="n"/>
      <c r="BF718" s="135" t="n"/>
      <c r="BG718" s="135" t="n"/>
      <c r="BH718" s="135" t="n"/>
      <c r="BI718" s="135" t="n"/>
      <c r="BJ718" s="135" t="n"/>
      <c r="BK718" s="135" t="n"/>
      <c r="BL718" s="135" t="n"/>
      <c r="BM718" s="135" t="n"/>
      <c r="BN718" s="135" t="n"/>
      <c r="BO718" s="135" t="n"/>
      <c r="BP718" s="135" t="n"/>
      <c r="BQ718" s="135" t="n"/>
      <c r="BR718" s="135" t="n"/>
      <c r="BS718" s="135" t="n"/>
      <c r="BT718" s="135" t="n"/>
      <c r="BU718" s="135" t="n"/>
      <c r="BV718" s="135" t="n"/>
      <c r="BW718" s="135" t="n"/>
      <c r="BX718" s="135" t="n"/>
      <c r="BY718" s="135" t="n"/>
      <c r="BZ718" s="135" t="n"/>
      <c r="CA718" s="135" t="n"/>
      <c r="CB718" s="135" t="n"/>
      <c r="CC718" s="135" t="n"/>
      <c r="CD718" s="135" t="n"/>
      <c r="CE718" s="135" t="n"/>
      <c r="CF718" s="135" t="n"/>
      <c r="CG718" s="135" t="n"/>
      <c r="CH718" s="135" t="n"/>
      <c r="CI718" s="135" t="n"/>
      <c r="CJ718" s="135" t="n"/>
      <c r="CK718" s="135" t="n"/>
      <c r="CL718" s="135" t="n"/>
      <c r="CM718" s="135" t="n"/>
      <c r="CN718" s="135" t="n"/>
      <c r="CO718" s="135" t="n"/>
      <c r="CP718" s="135" t="n"/>
      <c r="CQ718" s="135" t="n"/>
      <c r="CR718" s="135" t="n"/>
      <c r="CU718" s="36" t="n"/>
      <c r="CV718" s="36" t="n"/>
      <c r="CW718" s="36" t="n"/>
      <c r="CX718" s="36" t="n"/>
      <c r="CY718" s="36" t="n"/>
      <c r="CZ718" s="36" t="n"/>
      <c r="DA718" s="36" t="n"/>
      <c r="DB718" s="36" t="n"/>
      <c r="DC718" s="36" t="n"/>
      <c r="DD718" s="36" t="n"/>
      <c r="DE718" s="36" t="n"/>
      <c r="DF718" s="36" t="n"/>
      <c r="DG718" s="36" t="n"/>
      <c r="DH718" s="36" t="n"/>
      <c r="DI718" s="36" t="n"/>
      <c r="DJ718" s="36" t="n"/>
      <c r="DK718" s="36" t="n"/>
      <c r="DL718" s="36" t="n"/>
      <c r="DM718" s="36" t="n"/>
      <c r="DN718" s="36" t="n"/>
      <c r="DO718" s="36" t="n"/>
      <c r="DP718" s="36" t="n"/>
      <c r="DQ718" s="36" t="n"/>
      <c r="DR718" s="36" t="n"/>
      <c r="DS718" s="36" t="n"/>
      <c r="DT718" s="36" t="n"/>
      <c r="DU718" s="36" t="n"/>
      <c r="DV718" s="36" t="n"/>
      <c r="DW718" s="36" t="n"/>
      <c r="DX718" s="36" t="n"/>
      <c r="DY718" s="36" t="n"/>
      <c r="DZ718" s="36" t="n"/>
      <c r="EA718" s="36" t="n"/>
      <c r="EB718" s="36" t="n"/>
      <c r="EC718" s="36" t="n"/>
      <c r="ED718" s="36" t="n"/>
      <c r="EE718" s="36" t="n"/>
      <c r="EF718" s="36" t="n"/>
      <c r="EG718" s="36" t="n"/>
      <c r="EH718" s="36" t="n"/>
      <c r="EI718" s="36" t="n"/>
      <c r="EJ718" s="36" t="n"/>
      <c r="EK718" s="36" t="n"/>
      <c r="EL718" s="36" t="n"/>
      <c r="EM718" s="36" t="n"/>
      <c r="EN718" s="36" t="n"/>
    </row>
    <row r="719">
      <c r="A719" s="36" t="n"/>
      <c r="B719" s="36" t="n"/>
      <c r="C719" s="144" t="n"/>
      <c r="D719" s="144" t="n"/>
      <c r="E719" s="135" t="n"/>
      <c r="F719" s="135" t="n"/>
      <c r="G719" s="135" t="n"/>
      <c r="H719" s="135" t="n"/>
      <c r="I719" s="135" t="n"/>
      <c r="J719" s="135" t="n"/>
      <c r="K719" s="135" t="n"/>
      <c r="L719" s="135" t="n"/>
      <c r="M719" s="135" t="n"/>
      <c r="N719" s="135" t="n"/>
      <c r="O719" s="135" t="n"/>
      <c r="P719" s="135" t="n"/>
      <c r="Q719" s="135" t="n"/>
      <c r="R719" s="135" t="n"/>
      <c r="S719" s="135" t="n"/>
      <c r="T719" s="135" t="n"/>
      <c r="U719" s="135" t="n"/>
      <c r="V719" s="135" t="n"/>
      <c r="W719" s="135" t="n"/>
      <c r="X719" s="135" t="n"/>
      <c r="Y719" s="135" t="n"/>
      <c r="Z719" s="135" t="n"/>
      <c r="AA719" s="135" t="n"/>
      <c r="AB719" s="135" t="n"/>
      <c r="AC719" s="135" t="n"/>
      <c r="AD719" s="135" t="n"/>
      <c r="AE719" s="135" t="n"/>
      <c r="AF719" s="135" t="n"/>
      <c r="AG719" s="135" t="n"/>
      <c r="AH719" s="135" t="n"/>
      <c r="AI719" s="135" t="n"/>
      <c r="AJ719" s="135" t="n"/>
      <c r="AK719" s="135" t="n"/>
      <c r="AL719" s="135" t="n"/>
      <c r="AM719" s="135" t="n"/>
      <c r="AN719" s="135" t="n"/>
      <c r="AO719" s="135" t="n"/>
      <c r="AP719" s="135" t="n"/>
      <c r="AQ719" s="135" t="n"/>
      <c r="AR719" s="135" t="n"/>
      <c r="AS719" s="135" t="n"/>
      <c r="AT719" s="135" t="n"/>
      <c r="AU719" s="135" t="n"/>
      <c r="AV719" s="135" t="n"/>
      <c r="AW719" s="135" t="n"/>
      <c r="AX719" s="135" t="n"/>
      <c r="AY719" s="135" t="n"/>
      <c r="AZ719" s="135" t="n"/>
      <c r="BA719" s="135" t="n"/>
      <c r="BB719" s="135" t="n"/>
      <c r="BC719" s="135" t="n"/>
      <c r="BD719" s="135" t="n"/>
      <c r="BE719" s="135" t="n"/>
      <c r="BF719" s="135" t="n"/>
      <c r="BG719" s="135" t="n"/>
      <c r="BH719" s="135" t="n"/>
      <c r="BI719" s="135" t="n"/>
      <c r="BJ719" s="135" t="n"/>
      <c r="BK719" s="135" t="n"/>
      <c r="BL719" s="135" t="n"/>
      <c r="BM719" s="135" t="n"/>
      <c r="BN719" s="135" t="n"/>
      <c r="BO719" s="135" t="n"/>
      <c r="BP719" s="135" t="n"/>
      <c r="BQ719" s="135" t="n"/>
      <c r="BR719" s="135" t="n"/>
      <c r="BS719" s="135" t="n"/>
      <c r="BT719" s="135" t="n"/>
      <c r="BU719" s="135" t="n"/>
      <c r="BV719" s="135" t="n"/>
      <c r="BW719" s="135" t="n"/>
      <c r="BX719" s="135" t="n"/>
      <c r="BY719" s="135" t="n"/>
      <c r="BZ719" s="135" t="n"/>
      <c r="CA719" s="135" t="n"/>
      <c r="CB719" s="135" t="n"/>
      <c r="CC719" s="135" t="n"/>
      <c r="CD719" s="135" t="n"/>
      <c r="CE719" s="135" t="n"/>
      <c r="CF719" s="135" t="n"/>
      <c r="CG719" s="135" t="n"/>
      <c r="CH719" s="135" t="n"/>
      <c r="CI719" s="135" t="n"/>
      <c r="CJ719" s="135" t="n"/>
      <c r="CK719" s="135" t="n"/>
      <c r="CL719" s="135" t="n"/>
      <c r="CM719" s="135" t="n"/>
      <c r="CN719" s="135" t="n"/>
      <c r="CO719" s="135" t="n"/>
      <c r="CP719" s="135" t="n"/>
      <c r="CQ719" s="135" t="n"/>
      <c r="CR719" s="135" t="n"/>
      <c r="CU719" s="36" t="n"/>
      <c r="CV719" s="36" t="n"/>
      <c r="CW719" s="36" t="n"/>
      <c r="CX719" s="36" t="n"/>
      <c r="CY719" s="36" t="n"/>
      <c r="CZ719" s="36" t="n"/>
      <c r="DA719" s="36" t="n"/>
      <c r="DB719" s="36" t="n"/>
      <c r="DC719" s="36" t="n"/>
      <c r="DD719" s="36" t="n"/>
      <c r="DE719" s="36" t="n"/>
      <c r="DF719" s="36" t="n"/>
      <c r="DG719" s="36" t="n"/>
      <c r="DH719" s="36" t="n"/>
      <c r="DI719" s="36" t="n"/>
      <c r="DJ719" s="36" t="n"/>
      <c r="DK719" s="36" t="n"/>
      <c r="DL719" s="36" t="n"/>
      <c r="DM719" s="36" t="n"/>
      <c r="DN719" s="36" t="n"/>
      <c r="DO719" s="36" t="n"/>
      <c r="DP719" s="36" t="n"/>
      <c r="DQ719" s="36" t="n"/>
      <c r="DR719" s="36" t="n"/>
      <c r="DS719" s="36" t="n"/>
      <c r="DT719" s="36" t="n"/>
      <c r="DU719" s="36" t="n"/>
      <c r="DV719" s="36" t="n"/>
      <c r="DW719" s="36" t="n"/>
      <c r="DX719" s="36" t="n"/>
      <c r="DY719" s="36" t="n"/>
      <c r="DZ719" s="36" t="n"/>
      <c r="EA719" s="36" t="n"/>
      <c r="EB719" s="36" t="n"/>
      <c r="EC719" s="36" t="n"/>
      <c r="ED719" s="36" t="n"/>
      <c r="EE719" s="36" t="n"/>
      <c r="EF719" s="36" t="n"/>
      <c r="EG719" s="36" t="n"/>
      <c r="EH719" s="36" t="n"/>
      <c r="EI719" s="36" t="n"/>
      <c r="EJ719" s="36" t="n"/>
      <c r="EK719" s="36" t="n"/>
      <c r="EL719" s="36" t="n"/>
      <c r="EM719" s="36" t="n"/>
      <c r="EN719" s="36" t="n"/>
    </row>
    <row r="720">
      <c r="A720" s="36" t="n"/>
      <c r="B720" s="36" t="n"/>
      <c r="C720" s="144" t="n"/>
      <c r="D720" s="144" t="n"/>
      <c r="E720" s="135" t="n"/>
      <c r="F720" s="135" t="n"/>
      <c r="G720" s="135" t="n"/>
      <c r="H720" s="135" t="n"/>
      <c r="I720" s="135" t="n"/>
      <c r="J720" s="135" t="n"/>
      <c r="K720" s="135" t="n"/>
      <c r="L720" s="135" t="n"/>
      <c r="M720" s="135" t="n"/>
      <c r="N720" s="135" t="n"/>
      <c r="O720" s="135" t="n"/>
      <c r="P720" s="135" t="n"/>
      <c r="Q720" s="135" t="n"/>
      <c r="R720" s="135" t="n"/>
      <c r="S720" s="135" t="n"/>
      <c r="T720" s="135" t="n"/>
      <c r="U720" s="135" t="n"/>
      <c r="V720" s="135" t="n"/>
      <c r="W720" s="135" t="n"/>
      <c r="X720" s="135" t="n"/>
      <c r="Y720" s="135" t="n"/>
      <c r="Z720" s="135" t="n"/>
      <c r="AA720" s="135" t="n"/>
      <c r="AB720" s="135" t="n"/>
      <c r="AC720" s="135" t="n"/>
      <c r="AD720" s="135" t="n"/>
      <c r="AE720" s="135" t="n"/>
      <c r="AF720" s="135" t="n"/>
      <c r="AG720" s="135" t="n"/>
      <c r="AH720" s="135" t="n"/>
      <c r="AI720" s="135" t="n"/>
      <c r="AJ720" s="135" t="n"/>
      <c r="AK720" s="135" t="n"/>
      <c r="AL720" s="135" t="n"/>
      <c r="AM720" s="135" t="n"/>
      <c r="AN720" s="135" t="n"/>
      <c r="AO720" s="135" t="n"/>
      <c r="AP720" s="135" t="n"/>
      <c r="AQ720" s="135" t="n"/>
      <c r="AR720" s="135" t="n"/>
      <c r="AS720" s="135" t="n"/>
      <c r="AT720" s="135" t="n"/>
      <c r="AU720" s="135" t="n"/>
      <c r="AV720" s="135" t="n"/>
      <c r="AW720" s="135" t="n"/>
      <c r="AX720" s="135" t="n"/>
      <c r="AY720" s="135" t="n"/>
      <c r="AZ720" s="135" t="n"/>
      <c r="BA720" s="135" t="n"/>
      <c r="BB720" s="135" t="n"/>
      <c r="BC720" s="135" t="n"/>
      <c r="BD720" s="135" t="n"/>
      <c r="BE720" s="135" t="n"/>
      <c r="BF720" s="135" t="n"/>
      <c r="BG720" s="135" t="n"/>
      <c r="BH720" s="135" t="n"/>
      <c r="BI720" s="135" t="n"/>
      <c r="BJ720" s="135" t="n"/>
      <c r="BK720" s="135" t="n"/>
      <c r="BL720" s="135" t="n"/>
      <c r="BM720" s="135" t="n"/>
      <c r="BN720" s="135" t="n"/>
      <c r="BO720" s="135" t="n"/>
      <c r="BP720" s="135" t="n"/>
      <c r="BQ720" s="135" t="n"/>
      <c r="BR720" s="135" t="n"/>
      <c r="BS720" s="135" t="n"/>
      <c r="BT720" s="135" t="n"/>
      <c r="BU720" s="135" t="n"/>
      <c r="BV720" s="135" t="n"/>
      <c r="BW720" s="135" t="n"/>
      <c r="BX720" s="135" t="n"/>
      <c r="BY720" s="135" t="n"/>
      <c r="BZ720" s="135" t="n"/>
      <c r="CA720" s="135" t="n"/>
      <c r="CB720" s="135" t="n"/>
      <c r="CC720" s="135" t="n"/>
      <c r="CD720" s="135" t="n"/>
      <c r="CE720" s="135" t="n"/>
      <c r="CF720" s="135" t="n"/>
      <c r="CG720" s="135" t="n"/>
      <c r="CH720" s="135" t="n"/>
      <c r="CI720" s="135" t="n"/>
      <c r="CJ720" s="135" t="n"/>
      <c r="CK720" s="135" t="n"/>
      <c r="CL720" s="135" t="n"/>
      <c r="CM720" s="135" t="n"/>
      <c r="CN720" s="135" t="n"/>
      <c r="CO720" s="135" t="n"/>
      <c r="CP720" s="135" t="n"/>
      <c r="CQ720" s="135" t="n"/>
      <c r="CR720" s="135" t="n"/>
      <c r="CU720" s="36" t="n"/>
      <c r="CV720" s="36" t="n"/>
      <c r="CW720" s="36" t="n"/>
      <c r="CX720" s="36" t="n"/>
      <c r="CY720" s="36" t="n"/>
      <c r="CZ720" s="36" t="n"/>
      <c r="DA720" s="36" t="n"/>
      <c r="DB720" s="36" t="n"/>
      <c r="DC720" s="36" t="n"/>
      <c r="DD720" s="36" t="n"/>
      <c r="DE720" s="36" t="n"/>
      <c r="DF720" s="36" t="n"/>
      <c r="DG720" s="36" t="n"/>
      <c r="DH720" s="36" t="n"/>
      <c r="DI720" s="36" t="n"/>
      <c r="DJ720" s="36" t="n"/>
      <c r="DK720" s="36" t="n"/>
      <c r="DL720" s="36" t="n"/>
      <c r="DM720" s="36" t="n"/>
      <c r="DN720" s="36" t="n"/>
      <c r="DO720" s="36" t="n"/>
      <c r="DP720" s="36" t="n"/>
      <c r="DQ720" s="36" t="n"/>
      <c r="DR720" s="36" t="n"/>
      <c r="DS720" s="36" t="n"/>
      <c r="DT720" s="36" t="n"/>
      <c r="DU720" s="36" t="n"/>
      <c r="DV720" s="36" t="n"/>
      <c r="DW720" s="36" t="n"/>
      <c r="DX720" s="36" t="n"/>
      <c r="DY720" s="36" t="n"/>
      <c r="DZ720" s="36" t="n"/>
      <c r="EA720" s="36" t="n"/>
      <c r="EB720" s="36" t="n"/>
      <c r="EC720" s="36" t="n"/>
      <c r="ED720" s="36" t="n"/>
      <c r="EE720" s="36" t="n"/>
      <c r="EF720" s="36" t="n"/>
      <c r="EG720" s="36" t="n"/>
      <c r="EH720" s="36" t="n"/>
      <c r="EI720" s="36" t="n"/>
      <c r="EJ720" s="36" t="n"/>
      <c r="EK720" s="36" t="n"/>
      <c r="EL720" s="36" t="n"/>
      <c r="EM720" s="36" t="n"/>
      <c r="EN720" s="36" t="n"/>
    </row>
    <row r="721">
      <c r="A721" s="36" t="n"/>
      <c r="B721" s="36" t="n"/>
      <c r="C721" s="144" t="n"/>
      <c r="D721" s="144" t="n"/>
      <c r="E721" s="135" t="n"/>
      <c r="F721" s="135" t="n"/>
      <c r="G721" s="135" t="n"/>
      <c r="H721" s="135" t="n"/>
      <c r="I721" s="135" t="n"/>
      <c r="J721" s="135" t="n"/>
      <c r="K721" s="135" t="n"/>
      <c r="L721" s="135" t="n"/>
      <c r="M721" s="135" t="n"/>
      <c r="N721" s="135" t="n"/>
      <c r="O721" s="135" t="n"/>
      <c r="P721" s="135" t="n"/>
      <c r="Q721" s="135" t="n"/>
      <c r="R721" s="135" t="n"/>
      <c r="S721" s="135" t="n"/>
      <c r="T721" s="135" t="n"/>
      <c r="U721" s="135" t="n"/>
      <c r="V721" s="135" t="n"/>
      <c r="W721" s="135" t="n"/>
      <c r="X721" s="135" t="n"/>
      <c r="Y721" s="135" t="n"/>
      <c r="Z721" s="135" t="n"/>
      <c r="AA721" s="135" t="n"/>
      <c r="AB721" s="135" t="n"/>
      <c r="AC721" s="135" t="n"/>
      <c r="AD721" s="135" t="n"/>
      <c r="AE721" s="135" t="n"/>
      <c r="AF721" s="135" t="n"/>
      <c r="AG721" s="135" t="n"/>
      <c r="AH721" s="135" t="n"/>
      <c r="AI721" s="135" t="n"/>
      <c r="AJ721" s="135" t="n"/>
      <c r="AK721" s="135" t="n"/>
      <c r="AL721" s="135" t="n"/>
      <c r="AM721" s="135" t="n"/>
      <c r="AN721" s="135" t="n"/>
      <c r="AO721" s="135" t="n"/>
      <c r="AP721" s="135" t="n"/>
      <c r="AQ721" s="135" t="n"/>
      <c r="AR721" s="135" t="n"/>
      <c r="AS721" s="135" t="n"/>
      <c r="AT721" s="135" t="n"/>
      <c r="AU721" s="135" t="n"/>
      <c r="AV721" s="135" t="n"/>
      <c r="AW721" s="135" t="n"/>
      <c r="AX721" s="135" t="n"/>
      <c r="AY721" s="135" t="n"/>
      <c r="AZ721" s="135" t="n"/>
      <c r="BA721" s="135" t="n"/>
      <c r="BB721" s="135" t="n"/>
      <c r="BC721" s="135" t="n"/>
      <c r="BD721" s="135" t="n"/>
      <c r="BE721" s="135" t="n"/>
      <c r="BF721" s="135" t="n"/>
      <c r="BG721" s="135" t="n"/>
      <c r="BH721" s="135" t="n"/>
      <c r="BI721" s="135" t="n"/>
      <c r="BJ721" s="135" t="n"/>
      <c r="BK721" s="135" t="n"/>
      <c r="BL721" s="135" t="n"/>
      <c r="BM721" s="135" t="n"/>
      <c r="BN721" s="135" t="n"/>
      <c r="BO721" s="135" t="n"/>
      <c r="BP721" s="135" t="n"/>
      <c r="BQ721" s="135" t="n"/>
      <c r="BR721" s="135" t="n"/>
      <c r="BS721" s="135" t="n"/>
      <c r="BT721" s="135" t="n"/>
      <c r="BU721" s="135" t="n"/>
      <c r="BV721" s="135" t="n"/>
      <c r="BW721" s="135" t="n"/>
      <c r="BX721" s="135" t="n"/>
      <c r="BY721" s="135" t="n"/>
      <c r="BZ721" s="135" t="n"/>
      <c r="CA721" s="135" t="n"/>
      <c r="CB721" s="135" t="n"/>
      <c r="CC721" s="135" t="n"/>
      <c r="CD721" s="135" t="n"/>
      <c r="CE721" s="135" t="n"/>
      <c r="CF721" s="135" t="n"/>
      <c r="CG721" s="135" t="n"/>
      <c r="CH721" s="135" t="n"/>
      <c r="CI721" s="135" t="n"/>
      <c r="CJ721" s="135" t="n"/>
      <c r="CK721" s="135" t="n"/>
      <c r="CL721" s="135" t="n"/>
      <c r="CM721" s="135" t="n"/>
      <c r="CN721" s="135" t="n"/>
      <c r="CO721" s="135" t="n"/>
      <c r="CP721" s="135" t="n"/>
      <c r="CQ721" s="135" t="n"/>
      <c r="CR721" s="135" t="n"/>
      <c r="CU721" s="36" t="n"/>
      <c r="CV721" s="36" t="n"/>
      <c r="CW721" s="36" t="n"/>
      <c r="CX721" s="36" t="n"/>
      <c r="CY721" s="36" t="n"/>
      <c r="CZ721" s="36" t="n"/>
      <c r="DA721" s="36" t="n"/>
      <c r="DB721" s="36" t="n"/>
      <c r="DC721" s="36" t="n"/>
      <c r="DD721" s="36" t="n"/>
      <c r="DE721" s="36" t="n"/>
      <c r="DF721" s="36" t="n"/>
      <c r="DG721" s="36" t="n"/>
      <c r="DH721" s="36" t="n"/>
      <c r="DI721" s="36" t="n"/>
      <c r="DJ721" s="36" t="n"/>
      <c r="DK721" s="36" t="n"/>
      <c r="DL721" s="36" t="n"/>
      <c r="DM721" s="36" t="n"/>
      <c r="DN721" s="36" t="n"/>
      <c r="DO721" s="36" t="n"/>
      <c r="DP721" s="36" t="n"/>
      <c r="DQ721" s="36" t="n"/>
      <c r="DR721" s="36" t="n"/>
      <c r="DS721" s="36" t="n"/>
      <c r="DT721" s="36" t="n"/>
      <c r="DU721" s="36" t="n"/>
      <c r="DV721" s="36" t="n"/>
      <c r="DW721" s="36" t="n"/>
      <c r="DX721" s="36" t="n"/>
      <c r="DY721" s="36" t="n"/>
      <c r="DZ721" s="36" t="n"/>
      <c r="EA721" s="36" t="n"/>
      <c r="EB721" s="36" t="n"/>
      <c r="EC721" s="36" t="n"/>
      <c r="ED721" s="36" t="n"/>
      <c r="EE721" s="36" t="n"/>
      <c r="EF721" s="36" t="n"/>
      <c r="EG721" s="36" t="n"/>
      <c r="EH721" s="36" t="n"/>
      <c r="EI721" s="36" t="n"/>
      <c r="EJ721" s="36" t="n"/>
      <c r="EK721" s="36" t="n"/>
      <c r="EL721" s="36" t="n"/>
      <c r="EM721" s="36" t="n"/>
      <c r="EN721" s="36" t="n"/>
    </row>
    <row r="722">
      <c r="A722" s="36" t="n"/>
      <c r="B722" s="36" t="n"/>
      <c r="C722" s="144" t="n"/>
      <c r="D722" s="144" t="n"/>
      <c r="E722" s="135" t="n"/>
      <c r="F722" s="135" t="n"/>
      <c r="G722" s="135" t="n"/>
      <c r="H722" s="135" t="n"/>
      <c r="I722" s="135" t="n"/>
      <c r="J722" s="135" t="n"/>
      <c r="K722" s="135" t="n"/>
      <c r="L722" s="135" t="n"/>
      <c r="M722" s="135" t="n"/>
      <c r="N722" s="135" t="n"/>
      <c r="O722" s="135" t="n"/>
      <c r="P722" s="135" t="n"/>
      <c r="Q722" s="135" t="n"/>
      <c r="R722" s="135" t="n"/>
      <c r="S722" s="135" t="n"/>
      <c r="T722" s="135" t="n"/>
      <c r="U722" s="135" t="n"/>
      <c r="V722" s="135" t="n"/>
      <c r="W722" s="135" t="n"/>
      <c r="X722" s="135" t="n"/>
      <c r="Y722" s="135" t="n"/>
      <c r="Z722" s="135" t="n"/>
      <c r="AA722" s="135" t="n"/>
      <c r="AB722" s="135" t="n"/>
      <c r="AC722" s="135" t="n"/>
      <c r="AD722" s="135" t="n"/>
      <c r="AE722" s="135" t="n"/>
      <c r="AF722" s="135" t="n"/>
      <c r="AG722" s="135" t="n"/>
      <c r="AH722" s="135" t="n"/>
      <c r="AI722" s="135" t="n"/>
      <c r="AJ722" s="135" t="n"/>
      <c r="AK722" s="135" t="n"/>
      <c r="AL722" s="135" t="n"/>
      <c r="AM722" s="135" t="n"/>
      <c r="AN722" s="135" t="n"/>
      <c r="AO722" s="135" t="n"/>
      <c r="AP722" s="135" t="n"/>
      <c r="AQ722" s="135" t="n"/>
      <c r="AR722" s="135" t="n"/>
      <c r="AS722" s="135" t="n"/>
      <c r="AT722" s="135" t="n"/>
      <c r="AU722" s="135" t="n"/>
      <c r="AV722" s="135" t="n"/>
      <c r="AW722" s="135" t="n"/>
      <c r="AX722" s="135" t="n"/>
      <c r="AY722" s="135" t="n"/>
      <c r="AZ722" s="135" t="n"/>
      <c r="BA722" s="135" t="n"/>
      <c r="BB722" s="135" t="n"/>
      <c r="BC722" s="135" t="n"/>
      <c r="BD722" s="135" t="n"/>
      <c r="BE722" s="135" t="n"/>
      <c r="BF722" s="135" t="n"/>
      <c r="BG722" s="135" t="n"/>
      <c r="BH722" s="135" t="n"/>
      <c r="BI722" s="135" t="n"/>
      <c r="BJ722" s="135" t="n"/>
      <c r="BK722" s="135" t="n"/>
      <c r="BL722" s="135" t="n"/>
      <c r="BM722" s="135" t="n"/>
      <c r="BN722" s="135" t="n"/>
      <c r="BO722" s="135" t="n"/>
      <c r="BP722" s="135" t="n"/>
      <c r="BQ722" s="135" t="n"/>
      <c r="BR722" s="135" t="n"/>
      <c r="BS722" s="135" t="n"/>
      <c r="BT722" s="135" t="n"/>
      <c r="BU722" s="135" t="n"/>
      <c r="BV722" s="135" t="n"/>
      <c r="BW722" s="135" t="n"/>
      <c r="BX722" s="135" t="n"/>
      <c r="BY722" s="135" t="n"/>
      <c r="BZ722" s="135" t="n"/>
      <c r="CA722" s="135" t="n"/>
      <c r="CB722" s="135" t="n"/>
      <c r="CC722" s="135" t="n"/>
      <c r="CD722" s="135" t="n"/>
      <c r="CE722" s="135" t="n"/>
      <c r="CF722" s="135" t="n"/>
      <c r="CG722" s="135" t="n"/>
      <c r="CH722" s="135" t="n"/>
      <c r="CI722" s="135" t="n"/>
      <c r="CJ722" s="135" t="n"/>
      <c r="CK722" s="135" t="n"/>
      <c r="CL722" s="135" t="n"/>
      <c r="CM722" s="135" t="n"/>
      <c r="CN722" s="135" t="n"/>
      <c r="CO722" s="135" t="n"/>
      <c r="CP722" s="135" t="n"/>
      <c r="CQ722" s="135" t="n"/>
      <c r="CR722" s="135" t="n"/>
      <c r="CU722" s="36" t="n"/>
      <c r="CV722" s="36" t="n"/>
      <c r="CW722" s="36" t="n"/>
      <c r="CX722" s="36" t="n"/>
      <c r="CY722" s="36" t="n"/>
      <c r="CZ722" s="36" t="n"/>
      <c r="DA722" s="36" t="n"/>
      <c r="DB722" s="36" t="n"/>
      <c r="DC722" s="36" t="n"/>
      <c r="DD722" s="36" t="n"/>
      <c r="DE722" s="36" t="n"/>
      <c r="DF722" s="36" t="n"/>
      <c r="DG722" s="36" t="n"/>
      <c r="DH722" s="36" t="n"/>
      <c r="DI722" s="36" t="n"/>
      <c r="DJ722" s="36" t="n"/>
      <c r="DK722" s="36" t="n"/>
      <c r="DL722" s="36" t="n"/>
      <c r="DM722" s="36" t="n"/>
      <c r="DN722" s="36" t="n"/>
      <c r="DO722" s="36" t="n"/>
      <c r="DP722" s="36" t="n"/>
      <c r="DQ722" s="36" t="n"/>
      <c r="DR722" s="36" t="n"/>
      <c r="DS722" s="36" t="n"/>
      <c r="DT722" s="36" t="n"/>
      <c r="DU722" s="36" t="n"/>
      <c r="DV722" s="36" t="n"/>
      <c r="DW722" s="36" t="n"/>
      <c r="DX722" s="36" t="n"/>
      <c r="DY722" s="36" t="n"/>
      <c r="DZ722" s="36" t="n"/>
      <c r="EA722" s="36" t="n"/>
      <c r="EB722" s="36" t="n"/>
      <c r="EC722" s="36" t="n"/>
      <c r="ED722" s="36" t="n"/>
      <c r="EE722" s="36" t="n"/>
      <c r="EF722" s="36" t="n"/>
      <c r="EG722" s="36" t="n"/>
      <c r="EH722" s="36" t="n"/>
      <c r="EI722" s="36" t="n"/>
      <c r="EJ722" s="36" t="n"/>
      <c r="EK722" s="36" t="n"/>
      <c r="EL722" s="36" t="n"/>
      <c r="EM722" s="36" t="n"/>
      <c r="EN722" s="36" t="n"/>
    </row>
    <row r="723">
      <c r="A723" s="36" t="n"/>
      <c r="B723" s="36" t="n"/>
      <c r="C723" s="144" t="n"/>
      <c r="D723" s="144" t="n"/>
      <c r="E723" s="135" t="n"/>
      <c r="F723" s="135" t="n"/>
      <c r="G723" s="135" t="n"/>
      <c r="H723" s="135" t="n"/>
      <c r="I723" s="135" t="n"/>
      <c r="J723" s="135" t="n"/>
      <c r="K723" s="135" t="n"/>
      <c r="L723" s="135" t="n"/>
      <c r="M723" s="135" t="n"/>
      <c r="N723" s="135" t="n"/>
      <c r="O723" s="135" t="n"/>
      <c r="P723" s="135" t="n"/>
      <c r="Q723" s="135" t="n"/>
      <c r="R723" s="135" t="n"/>
      <c r="S723" s="135" t="n"/>
      <c r="T723" s="135" t="n"/>
      <c r="U723" s="135" t="n"/>
      <c r="V723" s="135" t="n"/>
      <c r="W723" s="135" t="n"/>
      <c r="X723" s="135" t="n"/>
      <c r="Y723" s="135" t="n"/>
      <c r="Z723" s="135" t="n"/>
      <c r="AA723" s="135" t="n"/>
      <c r="AB723" s="135" t="n"/>
      <c r="AC723" s="135" t="n"/>
      <c r="AD723" s="135" t="n"/>
      <c r="AE723" s="135" t="n"/>
      <c r="AF723" s="135" t="n"/>
      <c r="AG723" s="135" t="n"/>
      <c r="AH723" s="135" t="n"/>
      <c r="AI723" s="135" t="n"/>
      <c r="AJ723" s="135" t="n"/>
      <c r="AK723" s="135" t="n"/>
      <c r="AL723" s="135" t="n"/>
      <c r="AM723" s="135" t="n"/>
      <c r="AN723" s="135" t="n"/>
      <c r="AO723" s="135" t="n"/>
      <c r="AP723" s="135" t="n"/>
      <c r="AQ723" s="135" t="n"/>
      <c r="AR723" s="135" t="n"/>
      <c r="AS723" s="135" t="n"/>
      <c r="AT723" s="135" t="n"/>
      <c r="AU723" s="135" t="n"/>
      <c r="AV723" s="135" t="n"/>
      <c r="AW723" s="135" t="n"/>
      <c r="AX723" s="135" t="n"/>
      <c r="AY723" s="135" t="n"/>
      <c r="AZ723" s="135" t="n"/>
      <c r="BA723" s="135" t="n"/>
      <c r="BB723" s="135" t="n"/>
      <c r="BC723" s="135" t="n"/>
      <c r="BD723" s="135" t="n"/>
      <c r="BE723" s="135" t="n"/>
      <c r="BF723" s="135" t="n"/>
      <c r="BG723" s="135" t="n"/>
      <c r="BH723" s="135" t="n"/>
      <c r="BI723" s="135" t="n"/>
      <c r="BJ723" s="135" t="n"/>
      <c r="BK723" s="135" t="n"/>
      <c r="BL723" s="135" t="n"/>
      <c r="BM723" s="135" t="n"/>
      <c r="BN723" s="135" t="n"/>
      <c r="BO723" s="135" t="n"/>
      <c r="BP723" s="135" t="n"/>
      <c r="BQ723" s="135" t="n"/>
      <c r="BR723" s="135" t="n"/>
      <c r="BS723" s="135" t="n"/>
      <c r="BT723" s="135" t="n"/>
      <c r="BU723" s="135" t="n"/>
      <c r="BV723" s="135" t="n"/>
      <c r="BW723" s="135" t="n"/>
      <c r="BX723" s="135" t="n"/>
      <c r="BY723" s="135" t="n"/>
      <c r="BZ723" s="135" t="n"/>
      <c r="CA723" s="135" t="n"/>
      <c r="CB723" s="135" t="n"/>
      <c r="CC723" s="135" t="n"/>
      <c r="CD723" s="135" t="n"/>
      <c r="CE723" s="135" t="n"/>
      <c r="CF723" s="135" t="n"/>
      <c r="CG723" s="135" t="n"/>
      <c r="CH723" s="135" t="n"/>
      <c r="CI723" s="135" t="n"/>
      <c r="CJ723" s="135" t="n"/>
      <c r="CK723" s="135" t="n"/>
      <c r="CL723" s="135" t="n"/>
      <c r="CM723" s="135" t="n"/>
      <c r="CN723" s="135" t="n"/>
      <c r="CO723" s="135" t="n"/>
      <c r="CP723" s="135" t="n"/>
      <c r="CQ723" s="135" t="n"/>
      <c r="CR723" s="135" t="n"/>
      <c r="CU723" s="36" t="n"/>
      <c r="CV723" s="36" t="n"/>
      <c r="CW723" s="36" t="n"/>
      <c r="CX723" s="36" t="n"/>
      <c r="CY723" s="36" t="n"/>
      <c r="CZ723" s="36" t="n"/>
      <c r="DA723" s="36" t="n"/>
      <c r="DB723" s="36" t="n"/>
      <c r="DC723" s="36" t="n"/>
      <c r="DD723" s="36" t="n"/>
      <c r="DE723" s="36" t="n"/>
      <c r="DF723" s="36" t="n"/>
      <c r="DG723" s="36" t="n"/>
      <c r="DH723" s="36" t="n"/>
      <c r="DI723" s="36" t="n"/>
      <c r="DJ723" s="36" t="n"/>
      <c r="DK723" s="36" t="n"/>
      <c r="DL723" s="36" t="n"/>
      <c r="DM723" s="36" t="n"/>
      <c r="DN723" s="36" t="n"/>
      <c r="DO723" s="36" t="n"/>
      <c r="DP723" s="36" t="n"/>
      <c r="DQ723" s="36" t="n"/>
      <c r="DR723" s="36" t="n"/>
      <c r="DS723" s="36" t="n"/>
      <c r="DT723" s="36" t="n"/>
      <c r="DU723" s="36" t="n"/>
      <c r="DV723" s="36" t="n"/>
      <c r="DW723" s="36" t="n"/>
      <c r="DX723" s="36" t="n"/>
      <c r="DY723" s="36" t="n"/>
      <c r="DZ723" s="36" t="n"/>
      <c r="EA723" s="36" t="n"/>
      <c r="EB723" s="36" t="n"/>
      <c r="EC723" s="36" t="n"/>
      <c r="ED723" s="36" t="n"/>
      <c r="EE723" s="36" t="n"/>
      <c r="EF723" s="36" t="n"/>
      <c r="EG723" s="36" t="n"/>
      <c r="EH723" s="36" t="n"/>
      <c r="EI723" s="36" t="n"/>
      <c r="EJ723" s="36" t="n"/>
      <c r="EK723" s="36" t="n"/>
      <c r="EL723" s="36" t="n"/>
      <c r="EM723" s="36" t="n"/>
      <c r="EN723" s="36" t="n"/>
    </row>
    <row r="724">
      <c r="A724" s="36" t="n"/>
      <c r="B724" s="36" t="n"/>
      <c r="C724" s="144" t="n"/>
      <c r="D724" s="144" t="n"/>
      <c r="E724" s="135" t="n"/>
      <c r="F724" s="135" t="n"/>
      <c r="G724" s="135" t="n"/>
      <c r="H724" s="135" t="n"/>
      <c r="I724" s="135" t="n"/>
      <c r="J724" s="135" t="n"/>
      <c r="K724" s="135" t="n"/>
      <c r="L724" s="135" t="n"/>
      <c r="M724" s="135" t="n"/>
      <c r="N724" s="135" t="n"/>
      <c r="O724" s="135" t="n"/>
      <c r="P724" s="135" t="n"/>
      <c r="Q724" s="135" t="n"/>
      <c r="R724" s="135" t="n"/>
      <c r="S724" s="135" t="n"/>
      <c r="T724" s="135" t="n"/>
      <c r="U724" s="135" t="n"/>
      <c r="V724" s="135" t="n"/>
      <c r="W724" s="135" t="n"/>
      <c r="X724" s="135" t="n"/>
      <c r="Y724" s="135" t="n"/>
      <c r="Z724" s="135" t="n"/>
      <c r="AA724" s="135" t="n"/>
      <c r="AB724" s="135" t="n"/>
      <c r="AC724" s="135" t="n"/>
      <c r="AD724" s="135" t="n"/>
      <c r="AE724" s="135" t="n"/>
      <c r="AF724" s="135" t="n"/>
      <c r="AG724" s="135" t="n"/>
      <c r="AH724" s="135" t="n"/>
      <c r="AI724" s="135" t="n"/>
      <c r="AJ724" s="135" t="n"/>
      <c r="AK724" s="135" t="n"/>
      <c r="AL724" s="135" t="n"/>
      <c r="AM724" s="135" t="n"/>
      <c r="AN724" s="135" t="n"/>
      <c r="AO724" s="135" t="n"/>
      <c r="AP724" s="135" t="n"/>
      <c r="AQ724" s="135" t="n"/>
      <c r="AR724" s="135" t="n"/>
      <c r="AS724" s="135" t="n"/>
      <c r="AT724" s="135" t="n"/>
      <c r="AU724" s="135" t="n"/>
      <c r="AV724" s="135" t="n"/>
      <c r="AW724" s="135" t="n"/>
      <c r="AX724" s="135" t="n"/>
      <c r="AY724" s="135" t="n"/>
      <c r="AZ724" s="135" t="n"/>
      <c r="BA724" s="135" t="n"/>
      <c r="BB724" s="135" t="n"/>
      <c r="BC724" s="135" t="n"/>
      <c r="BD724" s="135" t="n"/>
      <c r="BE724" s="135" t="n"/>
      <c r="BF724" s="135" t="n"/>
      <c r="BG724" s="135" t="n"/>
      <c r="BH724" s="135" t="n"/>
      <c r="BI724" s="135" t="n"/>
      <c r="BJ724" s="135" t="n"/>
      <c r="BK724" s="135" t="n"/>
      <c r="BL724" s="135" t="n"/>
      <c r="BM724" s="135" t="n"/>
      <c r="BN724" s="135" t="n"/>
      <c r="BO724" s="135" t="n"/>
      <c r="BP724" s="135" t="n"/>
      <c r="BQ724" s="135" t="n"/>
      <c r="BR724" s="135" t="n"/>
      <c r="BS724" s="135" t="n"/>
      <c r="BT724" s="135" t="n"/>
      <c r="BU724" s="135" t="n"/>
      <c r="BV724" s="135" t="n"/>
      <c r="BW724" s="135" t="n"/>
      <c r="BX724" s="135" t="n"/>
      <c r="BY724" s="135" t="n"/>
      <c r="BZ724" s="135" t="n"/>
      <c r="CA724" s="135" t="n"/>
      <c r="CB724" s="135" t="n"/>
      <c r="CC724" s="135" t="n"/>
      <c r="CD724" s="135" t="n"/>
      <c r="CE724" s="135" t="n"/>
      <c r="CF724" s="135" t="n"/>
      <c r="CG724" s="135" t="n"/>
      <c r="CH724" s="135" t="n"/>
      <c r="CI724" s="135" t="n"/>
      <c r="CJ724" s="135" t="n"/>
      <c r="CK724" s="135" t="n"/>
      <c r="CL724" s="135" t="n"/>
      <c r="CM724" s="135" t="n"/>
      <c r="CN724" s="135" t="n"/>
      <c r="CO724" s="135" t="n"/>
      <c r="CP724" s="135" t="n"/>
      <c r="CQ724" s="135" t="n"/>
      <c r="CR724" s="135" t="n"/>
      <c r="CU724" s="36" t="n"/>
      <c r="CV724" s="36" t="n"/>
      <c r="CW724" s="36" t="n"/>
      <c r="CX724" s="36" t="n"/>
      <c r="CY724" s="36" t="n"/>
      <c r="CZ724" s="36" t="n"/>
      <c r="DA724" s="36" t="n"/>
      <c r="DB724" s="36" t="n"/>
      <c r="DC724" s="36" t="n"/>
      <c r="DD724" s="36" t="n"/>
      <c r="DE724" s="36" t="n"/>
      <c r="DF724" s="36" t="n"/>
      <c r="DG724" s="36" t="n"/>
      <c r="DH724" s="36" t="n"/>
      <c r="DI724" s="36" t="n"/>
      <c r="DJ724" s="36" t="n"/>
      <c r="DK724" s="36" t="n"/>
      <c r="DL724" s="36" t="n"/>
      <c r="DM724" s="36" t="n"/>
      <c r="DN724" s="36" t="n"/>
      <c r="DO724" s="36" t="n"/>
      <c r="DP724" s="36" t="n"/>
      <c r="DQ724" s="36" t="n"/>
      <c r="DR724" s="36" t="n"/>
      <c r="DS724" s="36" t="n"/>
      <c r="DT724" s="36" t="n"/>
      <c r="DU724" s="36" t="n"/>
      <c r="DV724" s="36" t="n"/>
      <c r="DW724" s="36" t="n"/>
      <c r="DX724" s="36" t="n"/>
      <c r="DY724" s="36" t="n"/>
      <c r="DZ724" s="36" t="n"/>
      <c r="EA724" s="36" t="n"/>
      <c r="EB724" s="36" t="n"/>
      <c r="EC724" s="36" t="n"/>
      <c r="ED724" s="36" t="n"/>
      <c r="EE724" s="36" t="n"/>
      <c r="EF724" s="36" t="n"/>
      <c r="EG724" s="36" t="n"/>
      <c r="EH724" s="36" t="n"/>
      <c r="EI724" s="36" t="n"/>
      <c r="EJ724" s="36" t="n"/>
      <c r="EK724" s="36" t="n"/>
      <c r="EL724" s="36" t="n"/>
      <c r="EM724" s="36" t="n"/>
      <c r="EN724" s="36" t="n"/>
    </row>
    <row r="725">
      <c r="A725" s="36" t="n"/>
      <c r="B725" s="36" t="n"/>
      <c r="C725" s="144" t="n"/>
      <c r="D725" s="144" t="n"/>
      <c r="E725" s="135" t="n"/>
      <c r="F725" s="135" t="n"/>
      <c r="G725" s="135" t="n"/>
      <c r="H725" s="135" t="n"/>
      <c r="I725" s="135" t="n"/>
      <c r="J725" s="135" t="n"/>
      <c r="K725" s="135" t="n"/>
      <c r="L725" s="135" t="n"/>
      <c r="M725" s="135" t="n"/>
      <c r="N725" s="135" t="n"/>
      <c r="O725" s="135" t="n"/>
      <c r="P725" s="135" t="n"/>
      <c r="Q725" s="135" t="n"/>
      <c r="R725" s="135" t="n"/>
      <c r="S725" s="135" t="n"/>
      <c r="T725" s="135" t="n"/>
      <c r="U725" s="135" t="n"/>
      <c r="V725" s="135" t="n"/>
      <c r="W725" s="135" t="n"/>
      <c r="X725" s="135" t="n"/>
      <c r="Y725" s="135" t="n"/>
      <c r="Z725" s="135" t="n"/>
      <c r="AA725" s="135" t="n"/>
      <c r="AB725" s="135" t="n"/>
      <c r="AC725" s="135" t="n"/>
      <c r="AD725" s="135" t="n"/>
      <c r="AE725" s="135" t="n"/>
      <c r="AF725" s="135" t="n"/>
      <c r="AG725" s="135" t="n"/>
      <c r="AH725" s="135" t="n"/>
      <c r="AI725" s="135" t="n"/>
      <c r="AJ725" s="135" t="n"/>
      <c r="AK725" s="135" t="n"/>
      <c r="AL725" s="135" t="n"/>
      <c r="AM725" s="135" t="n"/>
      <c r="AN725" s="135" t="n"/>
      <c r="AO725" s="135" t="n"/>
      <c r="AP725" s="135" t="n"/>
      <c r="AQ725" s="135" t="n"/>
      <c r="AR725" s="135" t="n"/>
      <c r="AS725" s="135" t="n"/>
      <c r="AT725" s="135" t="n"/>
      <c r="AU725" s="135" t="n"/>
      <c r="AV725" s="135" t="n"/>
      <c r="AW725" s="135" t="n"/>
      <c r="AX725" s="135" t="n"/>
      <c r="AY725" s="135" t="n"/>
      <c r="AZ725" s="135" t="n"/>
      <c r="BA725" s="135" t="n"/>
      <c r="BB725" s="135" t="n"/>
      <c r="BC725" s="135" t="n"/>
      <c r="BD725" s="135" t="n"/>
      <c r="BE725" s="135" t="n"/>
      <c r="BF725" s="135" t="n"/>
      <c r="BG725" s="135" t="n"/>
      <c r="BH725" s="135" t="n"/>
      <c r="BI725" s="135" t="n"/>
      <c r="BJ725" s="135" t="n"/>
      <c r="BK725" s="135" t="n"/>
      <c r="BL725" s="135" t="n"/>
      <c r="BM725" s="135" t="n"/>
      <c r="BN725" s="135" t="n"/>
      <c r="BO725" s="135" t="n"/>
      <c r="BP725" s="135" t="n"/>
      <c r="BQ725" s="135" t="n"/>
      <c r="BR725" s="135" t="n"/>
      <c r="BS725" s="135" t="n"/>
      <c r="BT725" s="135" t="n"/>
      <c r="BU725" s="135" t="n"/>
      <c r="BV725" s="135" t="n"/>
      <c r="BW725" s="135" t="n"/>
      <c r="BX725" s="135" t="n"/>
      <c r="BY725" s="135" t="n"/>
      <c r="BZ725" s="135" t="n"/>
      <c r="CA725" s="135" t="n"/>
      <c r="CB725" s="135" t="n"/>
      <c r="CC725" s="135" t="n"/>
      <c r="CD725" s="135" t="n"/>
      <c r="CE725" s="135" t="n"/>
      <c r="CF725" s="135" t="n"/>
      <c r="CG725" s="135" t="n"/>
      <c r="CH725" s="135" t="n"/>
      <c r="CI725" s="135" t="n"/>
      <c r="CJ725" s="135" t="n"/>
      <c r="CK725" s="135" t="n"/>
      <c r="CL725" s="135" t="n"/>
      <c r="CM725" s="135" t="n"/>
      <c r="CN725" s="135" t="n"/>
      <c r="CO725" s="135" t="n"/>
      <c r="CP725" s="135" t="n"/>
      <c r="CQ725" s="135" t="n"/>
      <c r="CR725" s="135" t="n"/>
      <c r="CU725" s="36" t="n"/>
      <c r="CV725" s="36" t="n"/>
      <c r="CW725" s="36" t="n"/>
      <c r="CX725" s="36" t="n"/>
      <c r="CY725" s="36" t="n"/>
      <c r="CZ725" s="36" t="n"/>
      <c r="DA725" s="36" t="n"/>
      <c r="DB725" s="36" t="n"/>
      <c r="DC725" s="36" t="n"/>
      <c r="DD725" s="36" t="n"/>
      <c r="DE725" s="36" t="n"/>
      <c r="DF725" s="36" t="n"/>
      <c r="DG725" s="36" t="n"/>
      <c r="DH725" s="36" t="n"/>
      <c r="DI725" s="36" t="n"/>
      <c r="DJ725" s="36" t="n"/>
      <c r="DK725" s="36" t="n"/>
      <c r="DL725" s="36" t="n"/>
      <c r="DM725" s="36" t="n"/>
      <c r="DN725" s="36" t="n"/>
      <c r="DO725" s="36" t="n"/>
      <c r="DP725" s="36" t="n"/>
      <c r="DQ725" s="36" t="n"/>
      <c r="DR725" s="36" t="n"/>
      <c r="DS725" s="36" t="n"/>
      <c r="DT725" s="36" t="n"/>
      <c r="DU725" s="36" t="n"/>
      <c r="DV725" s="36" t="n"/>
      <c r="DW725" s="36" t="n"/>
      <c r="DX725" s="36" t="n"/>
      <c r="DY725" s="36" t="n"/>
      <c r="DZ725" s="36" t="n"/>
      <c r="EA725" s="36" t="n"/>
      <c r="EB725" s="36" t="n"/>
      <c r="EC725" s="36" t="n"/>
      <c r="ED725" s="36" t="n"/>
      <c r="EE725" s="36" t="n"/>
      <c r="EF725" s="36" t="n"/>
      <c r="EG725" s="36" t="n"/>
      <c r="EH725" s="36" t="n"/>
      <c r="EI725" s="36" t="n"/>
      <c r="EJ725" s="36" t="n"/>
      <c r="EK725" s="36" t="n"/>
      <c r="EL725" s="36" t="n"/>
      <c r="EM725" s="36" t="n"/>
      <c r="EN725" s="36" t="n"/>
    </row>
    <row r="726">
      <c r="A726" s="36" t="n"/>
      <c r="B726" s="36" t="n"/>
      <c r="C726" s="144" t="n"/>
      <c r="D726" s="144" t="n"/>
      <c r="E726" s="135" t="n"/>
      <c r="F726" s="135" t="n"/>
      <c r="G726" s="135" t="n"/>
      <c r="H726" s="135" t="n"/>
      <c r="I726" s="135" t="n"/>
      <c r="J726" s="135" t="n"/>
      <c r="K726" s="135" t="n"/>
      <c r="L726" s="135" t="n"/>
      <c r="M726" s="135" t="n"/>
      <c r="N726" s="135" t="n"/>
      <c r="O726" s="135" t="n"/>
      <c r="P726" s="135" t="n"/>
      <c r="Q726" s="135" t="n"/>
      <c r="R726" s="135" t="n"/>
      <c r="S726" s="135" t="n"/>
      <c r="T726" s="135" t="n"/>
      <c r="U726" s="135" t="n"/>
      <c r="V726" s="135" t="n"/>
      <c r="W726" s="135" t="n"/>
      <c r="X726" s="135" t="n"/>
      <c r="Y726" s="135" t="n"/>
      <c r="Z726" s="135" t="n"/>
      <c r="AA726" s="135" t="n"/>
      <c r="AB726" s="135" t="n"/>
      <c r="AC726" s="135" t="n"/>
      <c r="AD726" s="135" t="n"/>
      <c r="AE726" s="135" t="n"/>
      <c r="AF726" s="135" t="n"/>
      <c r="AG726" s="135" t="n"/>
      <c r="AH726" s="135" t="n"/>
      <c r="AI726" s="135" t="n"/>
      <c r="AJ726" s="135" t="n"/>
      <c r="AK726" s="135" t="n"/>
      <c r="AL726" s="135" t="n"/>
      <c r="AM726" s="135" t="n"/>
      <c r="AN726" s="135" t="n"/>
      <c r="AO726" s="135" t="n"/>
      <c r="AP726" s="135" t="n"/>
      <c r="AQ726" s="135" t="n"/>
      <c r="AR726" s="135" t="n"/>
      <c r="AS726" s="135" t="n"/>
      <c r="AT726" s="135" t="n"/>
      <c r="AU726" s="135" t="n"/>
      <c r="AV726" s="135" t="n"/>
      <c r="AW726" s="135" t="n"/>
      <c r="AX726" s="135" t="n"/>
      <c r="AY726" s="135" t="n"/>
      <c r="AZ726" s="135" t="n"/>
      <c r="BA726" s="135" t="n"/>
      <c r="BB726" s="135" t="n"/>
      <c r="BC726" s="135" t="n"/>
      <c r="BD726" s="135" t="n"/>
      <c r="BE726" s="135" t="n"/>
      <c r="BF726" s="135" t="n"/>
      <c r="BG726" s="135" t="n"/>
      <c r="BH726" s="135" t="n"/>
      <c r="BI726" s="135" t="n"/>
      <c r="BJ726" s="135" t="n"/>
      <c r="BK726" s="135" t="n"/>
      <c r="BL726" s="135" t="n"/>
      <c r="BM726" s="135" t="n"/>
      <c r="BN726" s="135" t="n"/>
      <c r="BO726" s="135" t="n"/>
      <c r="BP726" s="135" t="n"/>
      <c r="BQ726" s="135" t="n"/>
      <c r="BR726" s="135" t="n"/>
      <c r="BS726" s="135" t="n"/>
      <c r="BT726" s="135" t="n"/>
      <c r="BU726" s="135" t="n"/>
      <c r="BV726" s="135" t="n"/>
      <c r="BW726" s="135" t="n"/>
      <c r="BX726" s="135" t="n"/>
      <c r="BY726" s="135" t="n"/>
      <c r="BZ726" s="135" t="n"/>
      <c r="CA726" s="135" t="n"/>
      <c r="CB726" s="135" t="n"/>
      <c r="CC726" s="135" t="n"/>
      <c r="CD726" s="135" t="n"/>
      <c r="CE726" s="135" t="n"/>
      <c r="CF726" s="135" t="n"/>
      <c r="CG726" s="135" t="n"/>
      <c r="CH726" s="135" t="n"/>
      <c r="CI726" s="135" t="n"/>
      <c r="CJ726" s="135" t="n"/>
      <c r="CK726" s="135" t="n"/>
      <c r="CL726" s="135" t="n"/>
      <c r="CM726" s="135" t="n"/>
      <c r="CN726" s="135" t="n"/>
      <c r="CO726" s="135" t="n"/>
      <c r="CP726" s="135" t="n"/>
      <c r="CQ726" s="135" t="n"/>
      <c r="CR726" s="135" t="n"/>
      <c r="CU726" s="36" t="n"/>
      <c r="CV726" s="36" t="n"/>
      <c r="CW726" s="36" t="n"/>
      <c r="CX726" s="36" t="n"/>
      <c r="CY726" s="36" t="n"/>
      <c r="CZ726" s="36" t="n"/>
      <c r="DA726" s="36" t="n"/>
      <c r="DB726" s="36" t="n"/>
      <c r="DC726" s="36" t="n"/>
      <c r="DD726" s="36" t="n"/>
      <c r="DE726" s="36" t="n"/>
      <c r="DF726" s="36" t="n"/>
      <c r="DG726" s="36" t="n"/>
      <c r="DH726" s="36" t="n"/>
      <c r="DI726" s="36" t="n"/>
      <c r="DJ726" s="36" t="n"/>
      <c r="DK726" s="36" t="n"/>
      <c r="DL726" s="36" t="n"/>
      <c r="DM726" s="36" t="n"/>
      <c r="DN726" s="36" t="n"/>
      <c r="DO726" s="36" t="n"/>
      <c r="DP726" s="36" t="n"/>
      <c r="DQ726" s="36" t="n"/>
      <c r="DR726" s="36" t="n"/>
      <c r="DS726" s="36" t="n"/>
      <c r="DT726" s="36" t="n"/>
      <c r="DU726" s="36" t="n"/>
      <c r="DV726" s="36" t="n"/>
      <c r="DW726" s="36" t="n"/>
      <c r="DX726" s="36" t="n"/>
      <c r="DY726" s="36" t="n"/>
      <c r="DZ726" s="36" t="n"/>
      <c r="EA726" s="36" t="n"/>
      <c r="EB726" s="36" t="n"/>
      <c r="EC726" s="36" t="n"/>
      <c r="ED726" s="36" t="n"/>
      <c r="EE726" s="36" t="n"/>
      <c r="EF726" s="36" t="n"/>
      <c r="EG726" s="36" t="n"/>
      <c r="EH726" s="36" t="n"/>
      <c r="EI726" s="36" t="n"/>
      <c r="EJ726" s="36" t="n"/>
      <c r="EK726" s="36" t="n"/>
      <c r="EL726" s="36" t="n"/>
      <c r="EM726" s="36" t="n"/>
      <c r="EN726" s="36" t="n"/>
    </row>
    <row r="727">
      <c r="A727" s="36" t="n"/>
      <c r="B727" s="36" t="n"/>
      <c r="C727" s="144" t="n"/>
      <c r="D727" s="144" t="n"/>
      <c r="E727" s="135" t="n"/>
      <c r="F727" s="135" t="n"/>
      <c r="G727" s="135" t="n"/>
      <c r="H727" s="135" t="n"/>
      <c r="I727" s="135" t="n"/>
      <c r="J727" s="135" t="n"/>
      <c r="K727" s="135" t="n"/>
      <c r="L727" s="135" t="n"/>
      <c r="M727" s="135" t="n"/>
      <c r="N727" s="135" t="n"/>
      <c r="O727" s="135" t="n"/>
      <c r="P727" s="135" t="n"/>
      <c r="Q727" s="135" t="n"/>
      <c r="R727" s="135" t="n"/>
      <c r="S727" s="135" t="n"/>
      <c r="T727" s="135" t="n"/>
      <c r="U727" s="135" t="n"/>
      <c r="V727" s="135" t="n"/>
      <c r="W727" s="135" t="n"/>
      <c r="X727" s="135" t="n"/>
      <c r="Y727" s="135" t="n"/>
      <c r="Z727" s="135" t="n"/>
      <c r="AA727" s="135" t="n"/>
      <c r="AB727" s="135" t="n"/>
      <c r="AC727" s="135" t="n"/>
      <c r="AD727" s="135" t="n"/>
      <c r="AE727" s="135" t="n"/>
      <c r="AF727" s="135" t="n"/>
      <c r="AG727" s="135" t="n"/>
      <c r="AH727" s="135" t="n"/>
      <c r="AI727" s="135" t="n"/>
      <c r="AJ727" s="135" t="n"/>
      <c r="AK727" s="135" t="n"/>
      <c r="AL727" s="135" t="n"/>
      <c r="AM727" s="135" t="n"/>
      <c r="AN727" s="135" t="n"/>
      <c r="AO727" s="135" t="n"/>
      <c r="AP727" s="135" t="n"/>
      <c r="AQ727" s="135" t="n"/>
      <c r="AR727" s="135" t="n"/>
      <c r="AS727" s="135" t="n"/>
      <c r="AT727" s="135" t="n"/>
      <c r="AU727" s="135" t="n"/>
      <c r="AV727" s="135" t="n"/>
      <c r="AW727" s="135" t="n"/>
      <c r="AX727" s="135" t="n"/>
      <c r="AY727" s="135" t="n"/>
      <c r="AZ727" s="135" t="n"/>
      <c r="BA727" s="135" t="n"/>
      <c r="BB727" s="135" t="n"/>
      <c r="BC727" s="135" t="n"/>
      <c r="BD727" s="135" t="n"/>
      <c r="BE727" s="135" t="n"/>
      <c r="BF727" s="135" t="n"/>
      <c r="BG727" s="135" t="n"/>
      <c r="BH727" s="135" t="n"/>
      <c r="BI727" s="135" t="n"/>
      <c r="BJ727" s="135" t="n"/>
      <c r="BK727" s="135" t="n"/>
      <c r="BL727" s="135" t="n"/>
      <c r="BM727" s="135" t="n"/>
      <c r="BN727" s="135" t="n"/>
      <c r="BO727" s="135" t="n"/>
      <c r="BP727" s="135" t="n"/>
      <c r="BQ727" s="135" t="n"/>
      <c r="BR727" s="135" t="n"/>
      <c r="BS727" s="135" t="n"/>
      <c r="BT727" s="135" t="n"/>
      <c r="BU727" s="135" t="n"/>
      <c r="BV727" s="135" t="n"/>
      <c r="BW727" s="135" t="n"/>
      <c r="BX727" s="135" t="n"/>
      <c r="BY727" s="135" t="n"/>
      <c r="BZ727" s="135" t="n"/>
      <c r="CA727" s="135" t="n"/>
      <c r="CB727" s="135" t="n"/>
      <c r="CC727" s="135" t="n"/>
      <c r="CD727" s="135" t="n"/>
      <c r="CE727" s="135" t="n"/>
      <c r="CF727" s="135" t="n"/>
      <c r="CG727" s="135" t="n"/>
      <c r="CH727" s="135" t="n"/>
      <c r="CI727" s="135" t="n"/>
      <c r="CJ727" s="135" t="n"/>
      <c r="CK727" s="135" t="n"/>
      <c r="CL727" s="135" t="n"/>
      <c r="CM727" s="135" t="n"/>
      <c r="CN727" s="135" t="n"/>
      <c r="CO727" s="135" t="n"/>
      <c r="CP727" s="135" t="n"/>
      <c r="CQ727" s="135" t="n"/>
      <c r="CR727" s="135" t="n"/>
      <c r="CU727" s="36" t="n"/>
      <c r="CV727" s="36" t="n"/>
      <c r="CW727" s="36" t="n"/>
      <c r="CX727" s="36" t="n"/>
      <c r="CY727" s="36" t="n"/>
      <c r="CZ727" s="36" t="n"/>
      <c r="DA727" s="36" t="n"/>
      <c r="DB727" s="36" t="n"/>
      <c r="DC727" s="36" t="n"/>
      <c r="DD727" s="36" t="n"/>
      <c r="DE727" s="36" t="n"/>
      <c r="DF727" s="36" t="n"/>
      <c r="DG727" s="36" t="n"/>
      <c r="DH727" s="36" t="n"/>
      <c r="DI727" s="36" t="n"/>
      <c r="DJ727" s="36" t="n"/>
      <c r="DK727" s="36" t="n"/>
      <c r="DL727" s="36" t="n"/>
      <c r="DM727" s="36" t="n"/>
      <c r="DN727" s="36" t="n"/>
      <c r="DO727" s="36" t="n"/>
      <c r="DP727" s="36" t="n"/>
      <c r="DQ727" s="36" t="n"/>
      <c r="DR727" s="36" t="n"/>
      <c r="DS727" s="36" t="n"/>
      <c r="DT727" s="36" t="n"/>
      <c r="DU727" s="36" t="n"/>
      <c r="DV727" s="36" t="n"/>
      <c r="DW727" s="36" t="n"/>
      <c r="DX727" s="36" t="n"/>
      <c r="DY727" s="36" t="n"/>
      <c r="DZ727" s="36" t="n"/>
      <c r="EA727" s="36" t="n"/>
      <c r="EB727" s="36" t="n"/>
      <c r="EC727" s="36" t="n"/>
      <c r="ED727" s="36" t="n"/>
      <c r="EE727" s="36" t="n"/>
      <c r="EF727" s="36" t="n"/>
      <c r="EG727" s="36" t="n"/>
      <c r="EH727" s="36" t="n"/>
      <c r="EI727" s="36" t="n"/>
      <c r="EJ727" s="36" t="n"/>
      <c r="EK727" s="36" t="n"/>
      <c r="EL727" s="36" t="n"/>
      <c r="EM727" s="36" t="n"/>
      <c r="EN727" s="36" t="n"/>
    </row>
    <row r="728">
      <c r="A728" s="36" t="n"/>
      <c r="B728" s="36" t="n"/>
      <c r="C728" s="144" t="n"/>
      <c r="D728" s="144" t="n"/>
      <c r="E728" s="135" t="n"/>
      <c r="F728" s="135" t="n"/>
      <c r="G728" s="135" t="n"/>
      <c r="H728" s="135" t="n"/>
      <c r="I728" s="135" t="n"/>
      <c r="J728" s="135" t="n"/>
      <c r="K728" s="135" t="n"/>
      <c r="L728" s="135" t="n"/>
      <c r="M728" s="135" t="n"/>
      <c r="N728" s="135" t="n"/>
      <c r="O728" s="135" t="n"/>
      <c r="P728" s="135" t="n"/>
      <c r="Q728" s="135" t="n"/>
      <c r="R728" s="135" t="n"/>
      <c r="S728" s="135" t="n"/>
      <c r="T728" s="135" t="n"/>
      <c r="U728" s="135" t="n"/>
      <c r="V728" s="135" t="n"/>
      <c r="W728" s="135" t="n"/>
      <c r="X728" s="135" t="n"/>
      <c r="Y728" s="135" t="n"/>
      <c r="Z728" s="135" t="n"/>
      <c r="AA728" s="135" t="n"/>
      <c r="AB728" s="135" t="n"/>
      <c r="AC728" s="135" t="n"/>
      <c r="AD728" s="135" t="n"/>
      <c r="AE728" s="135" t="n"/>
      <c r="AF728" s="135" t="n"/>
      <c r="AG728" s="135" t="n"/>
      <c r="AH728" s="135" t="n"/>
      <c r="AI728" s="135" t="n"/>
      <c r="AJ728" s="135" t="n"/>
      <c r="AK728" s="135" t="n"/>
      <c r="AL728" s="135" t="n"/>
      <c r="AM728" s="135" t="n"/>
      <c r="AN728" s="135" t="n"/>
      <c r="AO728" s="135" t="n"/>
      <c r="AP728" s="135" t="n"/>
      <c r="AQ728" s="135" t="n"/>
      <c r="AR728" s="135" t="n"/>
      <c r="AS728" s="135" t="n"/>
      <c r="AT728" s="135" t="n"/>
      <c r="AU728" s="135" t="n"/>
      <c r="AV728" s="135" t="n"/>
      <c r="AW728" s="135" t="n"/>
      <c r="AX728" s="135" t="n"/>
      <c r="AY728" s="135" t="n"/>
      <c r="AZ728" s="135" t="n"/>
      <c r="BA728" s="135" t="n"/>
      <c r="BB728" s="135" t="n"/>
      <c r="BC728" s="135" t="n"/>
      <c r="BD728" s="135" t="n"/>
      <c r="BE728" s="135" t="n"/>
      <c r="BF728" s="135" t="n"/>
      <c r="BG728" s="135" t="n"/>
      <c r="BH728" s="135" t="n"/>
      <c r="BI728" s="135" t="n"/>
      <c r="BJ728" s="135" t="n"/>
      <c r="BK728" s="135" t="n"/>
      <c r="BL728" s="135" t="n"/>
      <c r="BM728" s="135" t="n"/>
      <c r="BN728" s="135" t="n"/>
      <c r="BO728" s="135" t="n"/>
      <c r="BP728" s="135" t="n"/>
      <c r="BQ728" s="135" t="n"/>
      <c r="BR728" s="135" t="n"/>
      <c r="BS728" s="135" t="n"/>
      <c r="BT728" s="135" t="n"/>
      <c r="BU728" s="135" t="n"/>
      <c r="BV728" s="135" t="n"/>
      <c r="BW728" s="135" t="n"/>
      <c r="BX728" s="135" t="n"/>
      <c r="BY728" s="135" t="n"/>
      <c r="BZ728" s="135" t="n"/>
      <c r="CA728" s="135" t="n"/>
      <c r="CB728" s="135" t="n"/>
      <c r="CC728" s="135" t="n"/>
      <c r="CD728" s="135" t="n"/>
      <c r="CE728" s="135" t="n"/>
      <c r="CF728" s="135" t="n"/>
      <c r="CG728" s="135" t="n"/>
      <c r="CH728" s="135" t="n"/>
      <c r="CI728" s="135" t="n"/>
      <c r="CJ728" s="135" t="n"/>
      <c r="CK728" s="135" t="n"/>
      <c r="CL728" s="135" t="n"/>
      <c r="CM728" s="135" t="n"/>
      <c r="CN728" s="135" t="n"/>
      <c r="CO728" s="135" t="n"/>
      <c r="CP728" s="135" t="n"/>
      <c r="CQ728" s="135" t="n"/>
      <c r="CR728" s="135" t="n"/>
      <c r="CU728" s="36" t="n"/>
      <c r="CV728" s="36" t="n"/>
      <c r="CW728" s="36" t="n"/>
      <c r="CX728" s="36" t="n"/>
      <c r="CY728" s="36" t="n"/>
      <c r="CZ728" s="36" t="n"/>
      <c r="DA728" s="36" t="n"/>
      <c r="DB728" s="36" t="n"/>
      <c r="DC728" s="36" t="n"/>
      <c r="DD728" s="36" t="n"/>
      <c r="DE728" s="36" t="n"/>
      <c r="DF728" s="36" t="n"/>
      <c r="DG728" s="36" t="n"/>
      <c r="DH728" s="36" t="n"/>
      <c r="DI728" s="36" t="n"/>
      <c r="DJ728" s="36" t="n"/>
      <c r="DK728" s="36" t="n"/>
      <c r="DL728" s="36" t="n"/>
      <c r="DM728" s="36" t="n"/>
      <c r="DN728" s="36" t="n"/>
      <c r="DO728" s="36" t="n"/>
      <c r="DP728" s="36" t="n"/>
      <c r="DQ728" s="36" t="n"/>
      <c r="DR728" s="36" t="n"/>
      <c r="DS728" s="36" t="n"/>
      <c r="DT728" s="36" t="n"/>
      <c r="DU728" s="36" t="n"/>
      <c r="DV728" s="36" t="n"/>
      <c r="DW728" s="36" t="n"/>
      <c r="DX728" s="36" t="n"/>
      <c r="DY728" s="36" t="n"/>
      <c r="DZ728" s="36" t="n"/>
      <c r="EA728" s="36" t="n"/>
      <c r="EB728" s="36" t="n"/>
      <c r="EC728" s="36" t="n"/>
      <c r="ED728" s="36" t="n"/>
      <c r="EE728" s="36" t="n"/>
      <c r="EF728" s="36" t="n"/>
      <c r="EG728" s="36" t="n"/>
      <c r="EH728" s="36" t="n"/>
      <c r="EI728" s="36" t="n"/>
      <c r="EJ728" s="36" t="n"/>
      <c r="EK728" s="36" t="n"/>
      <c r="EL728" s="36" t="n"/>
      <c r="EM728" s="36" t="n"/>
      <c r="EN728" s="36" t="n"/>
    </row>
    <row r="729">
      <c r="A729" s="36" t="n"/>
      <c r="B729" s="36" t="n"/>
      <c r="C729" s="144" t="n"/>
      <c r="D729" s="144" t="n"/>
      <c r="E729" s="135" t="n"/>
      <c r="F729" s="135" t="n"/>
      <c r="G729" s="135" t="n"/>
      <c r="H729" s="135" t="n"/>
      <c r="I729" s="135" t="n"/>
      <c r="J729" s="135" t="n"/>
      <c r="K729" s="135" t="n"/>
      <c r="L729" s="135" t="n"/>
      <c r="M729" s="135" t="n"/>
      <c r="N729" s="135" t="n"/>
      <c r="O729" s="135" t="n"/>
      <c r="P729" s="135" t="n"/>
      <c r="Q729" s="135" t="n"/>
      <c r="R729" s="135" t="n"/>
      <c r="S729" s="135" t="n"/>
      <c r="T729" s="135" t="n"/>
      <c r="U729" s="135" t="n"/>
      <c r="V729" s="135" t="n"/>
      <c r="W729" s="135" t="n"/>
      <c r="X729" s="135" t="n"/>
      <c r="Y729" s="135" t="n"/>
      <c r="Z729" s="135" t="n"/>
      <c r="AA729" s="135" t="n"/>
      <c r="AB729" s="135" t="n"/>
      <c r="AC729" s="135" t="n"/>
      <c r="AD729" s="135" t="n"/>
      <c r="AE729" s="135" t="n"/>
      <c r="AF729" s="135" t="n"/>
      <c r="AG729" s="135" t="n"/>
      <c r="AH729" s="135" t="n"/>
      <c r="AI729" s="135" t="n"/>
      <c r="AJ729" s="135" t="n"/>
      <c r="AK729" s="135" t="n"/>
      <c r="AL729" s="135" t="n"/>
      <c r="AM729" s="135" t="n"/>
      <c r="AN729" s="135" t="n"/>
      <c r="AO729" s="135" t="n"/>
      <c r="AP729" s="135" t="n"/>
      <c r="AQ729" s="135" t="n"/>
      <c r="AR729" s="135" t="n"/>
      <c r="AS729" s="135" t="n"/>
      <c r="AT729" s="135" t="n"/>
      <c r="AU729" s="135" t="n"/>
      <c r="AV729" s="135" t="n"/>
      <c r="AW729" s="135" t="n"/>
      <c r="AX729" s="135" t="n"/>
      <c r="AY729" s="135" t="n"/>
      <c r="AZ729" s="135" t="n"/>
      <c r="BA729" s="135" t="n"/>
      <c r="BB729" s="135" t="n"/>
      <c r="BC729" s="135" t="n"/>
      <c r="BD729" s="135" t="n"/>
      <c r="BE729" s="135" t="n"/>
      <c r="BF729" s="135" t="n"/>
      <c r="BG729" s="135" t="n"/>
      <c r="BH729" s="135" t="n"/>
      <c r="BI729" s="135" t="n"/>
      <c r="BJ729" s="135" t="n"/>
      <c r="BK729" s="135" t="n"/>
      <c r="BL729" s="135" t="n"/>
      <c r="BM729" s="135" t="n"/>
      <c r="BN729" s="135" t="n"/>
      <c r="BO729" s="135" t="n"/>
      <c r="BP729" s="135" t="n"/>
      <c r="BQ729" s="135" t="n"/>
      <c r="BR729" s="135" t="n"/>
      <c r="BS729" s="135" t="n"/>
      <c r="BT729" s="135" t="n"/>
      <c r="BU729" s="135" t="n"/>
      <c r="BV729" s="135" t="n"/>
      <c r="BW729" s="135" t="n"/>
      <c r="BX729" s="135" t="n"/>
      <c r="BY729" s="135" t="n"/>
      <c r="BZ729" s="135" t="n"/>
      <c r="CA729" s="135" t="n"/>
      <c r="CB729" s="135" t="n"/>
      <c r="CC729" s="135" t="n"/>
      <c r="CD729" s="135" t="n"/>
      <c r="CE729" s="135" t="n"/>
      <c r="CF729" s="135" t="n"/>
      <c r="CG729" s="135" t="n"/>
      <c r="CH729" s="135" t="n"/>
      <c r="CI729" s="135" t="n"/>
      <c r="CJ729" s="135" t="n"/>
      <c r="CK729" s="135" t="n"/>
      <c r="CL729" s="135" t="n"/>
      <c r="CM729" s="135" t="n"/>
      <c r="CN729" s="135" t="n"/>
      <c r="CO729" s="135" t="n"/>
      <c r="CP729" s="135" t="n"/>
      <c r="CQ729" s="135" t="n"/>
      <c r="CR729" s="135" t="n"/>
      <c r="CU729" s="36" t="n"/>
      <c r="CV729" s="36" t="n"/>
      <c r="CW729" s="36" t="n"/>
      <c r="CX729" s="36" t="n"/>
      <c r="CY729" s="36" t="n"/>
      <c r="CZ729" s="36" t="n"/>
      <c r="DA729" s="36" t="n"/>
      <c r="DB729" s="36" t="n"/>
      <c r="DC729" s="36" t="n"/>
      <c r="DD729" s="36" t="n"/>
      <c r="DE729" s="36" t="n"/>
      <c r="DF729" s="36" t="n"/>
      <c r="DG729" s="36" t="n"/>
      <c r="DH729" s="36" t="n"/>
      <c r="DI729" s="36" t="n"/>
      <c r="DJ729" s="36" t="n"/>
      <c r="DK729" s="36" t="n"/>
      <c r="DL729" s="36" t="n"/>
      <c r="DM729" s="36" t="n"/>
      <c r="DN729" s="36" t="n"/>
      <c r="DO729" s="36" t="n"/>
      <c r="DP729" s="36" t="n"/>
      <c r="DQ729" s="36" t="n"/>
      <c r="DR729" s="36" t="n"/>
      <c r="DS729" s="36" t="n"/>
      <c r="DT729" s="36" t="n"/>
      <c r="DU729" s="36" t="n"/>
      <c r="DV729" s="36" t="n"/>
      <c r="DW729" s="36" t="n"/>
      <c r="DX729" s="36" t="n"/>
      <c r="DY729" s="36" t="n"/>
      <c r="DZ729" s="36" t="n"/>
      <c r="EA729" s="36" t="n"/>
      <c r="EB729" s="36" t="n"/>
      <c r="EC729" s="36" t="n"/>
      <c r="ED729" s="36" t="n"/>
      <c r="EE729" s="36" t="n"/>
      <c r="EF729" s="36" t="n"/>
      <c r="EG729" s="36" t="n"/>
      <c r="EH729" s="36" t="n"/>
      <c r="EI729" s="36" t="n"/>
      <c r="EJ729" s="36" t="n"/>
      <c r="EK729" s="36" t="n"/>
      <c r="EL729" s="36" t="n"/>
      <c r="EM729" s="36" t="n"/>
      <c r="EN729" s="36" t="n"/>
    </row>
    <row r="730">
      <c r="A730" s="36" t="n"/>
      <c r="B730" s="36" t="n"/>
      <c r="C730" s="144" t="n"/>
      <c r="D730" s="144" t="n"/>
      <c r="E730" s="135" t="n"/>
      <c r="F730" s="135" t="n"/>
      <c r="G730" s="135" t="n"/>
      <c r="H730" s="135" t="n"/>
      <c r="I730" s="135" t="n"/>
      <c r="J730" s="135" t="n"/>
      <c r="K730" s="135" t="n"/>
      <c r="L730" s="135" t="n"/>
      <c r="M730" s="135" t="n"/>
      <c r="N730" s="135" t="n"/>
      <c r="O730" s="135" t="n"/>
      <c r="P730" s="135" t="n"/>
      <c r="Q730" s="135" t="n"/>
      <c r="R730" s="135" t="n"/>
      <c r="S730" s="135" t="n"/>
      <c r="T730" s="135" t="n"/>
      <c r="U730" s="135" t="n"/>
      <c r="V730" s="135" t="n"/>
      <c r="W730" s="135" t="n"/>
      <c r="X730" s="135" t="n"/>
      <c r="Y730" s="135" t="n"/>
      <c r="Z730" s="135" t="n"/>
      <c r="AA730" s="135" t="n"/>
      <c r="AB730" s="135" t="n"/>
      <c r="AC730" s="135" t="n"/>
      <c r="AD730" s="135" t="n"/>
      <c r="AE730" s="135" t="n"/>
      <c r="AF730" s="135" t="n"/>
      <c r="AG730" s="135" t="n"/>
      <c r="AH730" s="135" t="n"/>
      <c r="AI730" s="135" t="n"/>
      <c r="AJ730" s="135" t="n"/>
      <c r="AK730" s="135" t="n"/>
      <c r="AL730" s="135" t="n"/>
      <c r="AM730" s="135" t="n"/>
      <c r="AN730" s="135" t="n"/>
      <c r="AO730" s="135" t="n"/>
      <c r="AP730" s="135" t="n"/>
      <c r="AQ730" s="135" t="n"/>
      <c r="AR730" s="135" t="n"/>
      <c r="AS730" s="135" t="n"/>
      <c r="AT730" s="135" t="n"/>
      <c r="AU730" s="135" t="n"/>
      <c r="AV730" s="135" t="n"/>
      <c r="AW730" s="135" t="n"/>
      <c r="AX730" s="135" t="n"/>
      <c r="AY730" s="135" t="n"/>
      <c r="AZ730" s="135" t="n"/>
      <c r="BA730" s="135" t="n"/>
      <c r="BB730" s="135" t="n"/>
      <c r="BC730" s="135" t="n"/>
      <c r="BD730" s="135" t="n"/>
      <c r="BE730" s="135" t="n"/>
      <c r="BF730" s="135" t="n"/>
      <c r="BG730" s="135" t="n"/>
      <c r="BH730" s="135" t="n"/>
      <c r="BI730" s="135" t="n"/>
      <c r="BJ730" s="135" t="n"/>
      <c r="BK730" s="135" t="n"/>
      <c r="BL730" s="135" t="n"/>
      <c r="BM730" s="135" t="n"/>
      <c r="BN730" s="135" t="n"/>
      <c r="BO730" s="135" t="n"/>
      <c r="BP730" s="135" t="n"/>
      <c r="BQ730" s="135" t="n"/>
      <c r="BR730" s="135" t="n"/>
      <c r="BS730" s="135" t="n"/>
      <c r="BT730" s="135" t="n"/>
      <c r="BU730" s="135" t="n"/>
      <c r="BV730" s="135" t="n"/>
      <c r="BW730" s="135" t="n"/>
      <c r="BX730" s="135" t="n"/>
      <c r="BY730" s="135" t="n"/>
      <c r="BZ730" s="135" t="n"/>
      <c r="CA730" s="135" t="n"/>
      <c r="CB730" s="135" t="n"/>
      <c r="CC730" s="135" t="n"/>
      <c r="CD730" s="135" t="n"/>
      <c r="CE730" s="135" t="n"/>
      <c r="CF730" s="135" t="n"/>
      <c r="CG730" s="135" t="n"/>
      <c r="CH730" s="135" t="n"/>
      <c r="CI730" s="135" t="n"/>
      <c r="CJ730" s="135" t="n"/>
      <c r="CK730" s="135" t="n"/>
      <c r="CL730" s="135" t="n"/>
      <c r="CM730" s="135" t="n"/>
      <c r="CN730" s="135" t="n"/>
      <c r="CO730" s="135" t="n"/>
      <c r="CP730" s="135" t="n"/>
      <c r="CQ730" s="135" t="n"/>
      <c r="CR730" s="135" t="n"/>
      <c r="CU730" s="36" t="n"/>
      <c r="CV730" s="36" t="n"/>
      <c r="CW730" s="36" t="n"/>
      <c r="CX730" s="36" t="n"/>
      <c r="CY730" s="36" t="n"/>
      <c r="CZ730" s="36" t="n"/>
      <c r="DA730" s="36" t="n"/>
      <c r="DB730" s="36" t="n"/>
      <c r="DC730" s="36" t="n"/>
      <c r="DD730" s="36" t="n"/>
      <c r="DE730" s="36" t="n"/>
      <c r="DF730" s="36" t="n"/>
      <c r="DG730" s="36" t="n"/>
      <c r="DH730" s="36" t="n"/>
      <c r="DI730" s="36" t="n"/>
      <c r="DJ730" s="36" t="n"/>
      <c r="DK730" s="36" t="n"/>
      <c r="DL730" s="36" t="n"/>
      <c r="DM730" s="36" t="n"/>
      <c r="DN730" s="36" t="n"/>
      <c r="DO730" s="36" t="n"/>
      <c r="DP730" s="36" t="n"/>
      <c r="DQ730" s="36" t="n"/>
      <c r="DR730" s="36" t="n"/>
      <c r="DS730" s="36" t="n"/>
      <c r="DT730" s="36" t="n"/>
      <c r="DU730" s="36" t="n"/>
      <c r="DV730" s="36" t="n"/>
      <c r="DW730" s="36" t="n"/>
      <c r="DX730" s="36" t="n"/>
      <c r="DY730" s="36" t="n"/>
      <c r="DZ730" s="36" t="n"/>
      <c r="EA730" s="36" t="n"/>
      <c r="EB730" s="36" t="n"/>
      <c r="EC730" s="36" t="n"/>
      <c r="ED730" s="36" t="n"/>
      <c r="EE730" s="36" t="n"/>
      <c r="EF730" s="36" t="n"/>
      <c r="EG730" s="36" t="n"/>
      <c r="EH730" s="36" t="n"/>
      <c r="EI730" s="36" t="n"/>
      <c r="EJ730" s="36" t="n"/>
      <c r="EK730" s="36" t="n"/>
      <c r="EL730" s="36" t="n"/>
      <c r="EM730" s="36" t="n"/>
      <c r="EN730" s="36" t="n"/>
    </row>
    <row r="731">
      <c r="A731" s="36" t="n"/>
      <c r="B731" s="36" t="n"/>
      <c r="C731" s="144" t="n"/>
      <c r="D731" s="144" t="n"/>
      <c r="E731" s="135" t="n"/>
      <c r="F731" s="135" t="n"/>
      <c r="G731" s="135" t="n"/>
      <c r="H731" s="135" t="n"/>
      <c r="I731" s="135" t="n"/>
      <c r="J731" s="135" t="n"/>
      <c r="K731" s="135" t="n"/>
      <c r="L731" s="135" t="n"/>
      <c r="M731" s="135" t="n"/>
      <c r="N731" s="135" t="n"/>
      <c r="O731" s="135" t="n"/>
      <c r="P731" s="135" t="n"/>
      <c r="Q731" s="135" t="n"/>
      <c r="R731" s="135" t="n"/>
      <c r="S731" s="135" t="n"/>
      <c r="T731" s="135" t="n"/>
      <c r="U731" s="135" t="n"/>
      <c r="V731" s="135" t="n"/>
      <c r="W731" s="135" t="n"/>
      <c r="X731" s="135" t="n"/>
      <c r="Y731" s="135" t="n"/>
      <c r="Z731" s="135" t="n"/>
      <c r="AA731" s="135" t="n"/>
      <c r="AB731" s="135" t="n"/>
      <c r="AC731" s="135" t="n"/>
      <c r="AD731" s="135" t="n"/>
      <c r="AE731" s="135" t="n"/>
      <c r="AF731" s="135" t="n"/>
      <c r="AG731" s="135" t="n"/>
      <c r="AH731" s="135" t="n"/>
      <c r="AI731" s="135" t="n"/>
      <c r="AJ731" s="135" t="n"/>
      <c r="AK731" s="135" t="n"/>
      <c r="AL731" s="135" t="n"/>
      <c r="AM731" s="135" t="n"/>
      <c r="AN731" s="135" t="n"/>
      <c r="AO731" s="135" t="n"/>
      <c r="AP731" s="135" t="n"/>
      <c r="AQ731" s="135" t="n"/>
      <c r="AR731" s="135" t="n"/>
      <c r="AS731" s="135" t="n"/>
      <c r="AT731" s="135" t="n"/>
      <c r="AU731" s="135" t="n"/>
      <c r="AV731" s="135" t="n"/>
      <c r="AW731" s="135" t="n"/>
      <c r="AX731" s="135" t="n"/>
      <c r="AY731" s="135" t="n"/>
      <c r="AZ731" s="135" t="n"/>
      <c r="BA731" s="135" t="n"/>
      <c r="BB731" s="135" t="n"/>
      <c r="BC731" s="135" t="n"/>
      <c r="BD731" s="135" t="n"/>
      <c r="BE731" s="135" t="n"/>
      <c r="BF731" s="135" t="n"/>
      <c r="BG731" s="135" t="n"/>
      <c r="BH731" s="135" t="n"/>
      <c r="BI731" s="135" t="n"/>
      <c r="BJ731" s="135" t="n"/>
      <c r="BK731" s="135" t="n"/>
      <c r="BL731" s="135" t="n"/>
      <c r="BM731" s="135" t="n"/>
      <c r="BN731" s="135" t="n"/>
      <c r="BO731" s="135" t="n"/>
      <c r="BP731" s="135" t="n"/>
      <c r="BQ731" s="135" t="n"/>
      <c r="BR731" s="135" t="n"/>
      <c r="BS731" s="135" t="n"/>
      <c r="BT731" s="135" t="n"/>
      <c r="BU731" s="135" t="n"/>
      <c r="BV731" s="135" t="n"/>
      <c r="BW731" s="135" t="n"/>
      <c r="BX731" s="135" t="n"/>
      <c r="BY731" s="135" t="n"/>
      <c r="BZ731" s="135" t="n"/>
      <c r="CA731" s="135" t="n"/>
      <c r="CB731" s="135" t="n"/>
      <c r="CC731" s="135" t="n"/>
      <c r="CD731" s="135" t="n"/>
      <c r="CE731" s="135" t="n"/>
      <c r="CF731" s="135" t="n"/>
      <c r="CG731" s="135" t="n"/>
      <c r="CH731" s="135" t="n"/>
      <c r="CI731" s="135" t="n"/>
      <c r="CJ731" s="135" t="n"/>
      <c r="CK731" s="135" t="n"/>
      <c r="CL731" s="135" t="n"/>
      <c r="CM731" s="135" t="n"/>
      <c r="CN731" s="135" t="n"/>
      <c r="CO731" s="135" t="n"/>
      <c r="CP731" s="135" t="n"/>
      <c r="CQ731" s="135" t="n"/>
      <c r="CR731" s="135" t="n"/>
      <c r="CU731" s="36" t="n"/>
      <c r="CV731" s="36" t="n"/>
      <c r="CW731" s="36" t="n"/>
      <c r="CX731" s="36" t="n"/>
      <c r="CY731" s="36" t="n"/>
      <c r="CZ731" s="36" t="n"/>
      <c r="DA731" s="36" t="n"/>
      <c r="DB731" s="36" t="n"/>
      <c r="DC731" s="36" t="n"/>
      <c r="DD731" s="36" t="n"/>
      <c r="DE731" s="36" t="n"/>
      <c r="DF731" s="36" t="n"/>
      <c r="DG731" s="36" t="n"/>
      <c r="DH731" s="36" t="n"/>
      <c r="DI731" s="36" t="n"/>
      <c r="DJ731" s="36" t="n"/>
      <c r="DK731" s="36" t="n"/>
      <c r="DL731" s="36" t="n"/>
      <c r="DM731" s="36" t="n"/>
      <c r="DN731" s="36" t="n"/>
      <c r="DO731" s="36" t="n"/>
      <c r="DP731" s="36" t="n"/>
      <c r="DQ731" s="36" t="n"/>
      <c r="DR731" s="36" t="n"/>
      <c r="DS731" s="36" t="n"/>
      <c r="DT731" s="36" t="n"/>
      <c r="DU731" s="36" t="n"/>
      <c r="DV731" s="36" t="n"/>
      <c r="DW731" s="36" t="n"/>
      <c r="DX731" s="36" t="n"/>
      <c r="DY731" s="36" t="n"/>
      <c r="DZ731" s="36" t="n"/>
      <c r="EA731" s="36" t="n"/>
      <c r="EB731" s="36" t="n"/>
      <c r="EC731" s="36" t="n"/>
      <c r="ED731" s="36" t="n"/>
      <c r="EE731" s="36" t="n"/>
      <c r="EF731" s="36" t="n"/>
      <c r="EG731" s="36" t="n"/>
      <c r="EH731" s="36" t="n"/>
      <c r="EI731" s="36" t="n"/>
      <c r="EJ731" s="36" t="n"/>
      <c r="EK731" s="36" t="n"/>
      <c r="EL731" s="36" t="n"/>
      <c r="EM731" s="36" t="n"/>
      <c r="EN731" s="36" t="n"/>
    </row>
    <row r="732">
      <c r="A732" s="36" t="n"/>
      <c r="B732" s="36" t="n"/>
      <c r="C732" s="144" t="n"/>
      <c r="D732" s="144" t="n"/>
      <c r="E732" s="135" t="n"/>
      <c r="F732" s="135" t="n"/>
      <c r="G732" s="135" t="n"/>
      <c r="H732" s="135" t="n"/>
      <c r="I732" s="135" t="n"/>
      <c r="J732" s="135" t="n"/>
      <c r="K732" s="135" t="n"/>
      <c r="L732" s="135" t="n"/>
      <c r="M732" s="135" t="n"/>
      <c r="N732" s="135" t="n"/>
      <c r="O732" s="135" t="n"/>
      <c r="P732" s="135" t="n"/>
      <c r="Q732" s="135" t="n"/>
      <c r="R732" s="135" t="n"/>
      <c r="S732" s="135" t="n"/>
      <c r="T732" s="135" t="n"/>
      <c r="U732" s="135" t="n"/>
      <c r="V732" s="135" t="n"/>
      <c r="W732" s="135" t="n"/>
      <c r="X732" s="135" t="n"/>
      <c r="Y732" s="135" t="n"/>
      <c r="Z732" s="135" t="n"/>
      <c r="AA732" s="135" t="n"/>
      <c r="AB732" s="135" t="n"/>
      <c r="AC732" s="135" t="n"/>
      <c r="AD732" s="135" t="n"/>
      <c r="AE732" s="135" t="n"/>
      <c r="AF732" s="135" t="n"/>
      <c r="AG732" s="135" t="n"/>
      <c r="AH732" s="135" t="n"/>
      <c r="AI732" s="135" t="n"/>
      <c r="AJ732" s="135" t="n"/>
      <c r="AK732" s="135" t="n"/>
      <c r="AL732" s="135" t="n"/>
      <c r="AM732" s="135" t="n"/>
      <c r="AN732" s="135" t="n"/>
      <c r="AO732" s="135" t="n"/>
      <c r="AP732" s="135" t="n"/>
      <c r="AQ732" s="135" t="n"/>
      <c r="AR732" s="135" t="n"/>
      <c r="AS732" s="135" t="n"/>
      <c r="AT732" s="135" t="n"/>
      <c r="AU732" s="135" t="n"/>
      <c r="AV732" s="135" t="n"/>
      <c r="AW732" s="135" t="n"/>
      <c r="AX732" s="135" t="n"/>
      <c r="AY732" s="135" t="n"/>
      <c r="AZ732" s="135" t="n"/>
      <c r="BA732" s="135" t="n"/>
      <c r="BB732" s="135" t="n"/>
      <c r="BC732" s="135" t="n"/>
      <c r="BD732" s="135" t="n"/>
      <c r="BE732" s="135" t="n"/>
      <c r="BF732" s="135" t="n"/>
      <c r="BG732" s="135" t="n"/>
      <c r="BH732" s="135" t="n"/>
      <c r="BI732" s="135" t="n"/>
      <c r="BJ732" s="135" t="n"/>
      <c r="BK732" s="135" t="n"/>
      <c r="BL732" s="135" t="n"/>
      <c r="BM732" s="135" t="n"/>
      <c r="BN732" s="135" t="n"/>
      <c r="BO732" s="135" t="n"/>
      <c r="BP732" s="135" t="n"/>
      <c r="BQ732" s="135" t="n"/>
      <c r="BR732" s="135" t="n"/>
      <c r="BS732" s="135" t="n"/>
      <c r="BT732" s="135" t="n"/>
      <c r="BU732" s="135" t="n"/>
      <c r="BV732" s="135" t="n"/>
      <c r="BW732" s="135" t="n"/>
      <c r="BX732" s="135" t="n"/>
      <c r="BY732" s="135" t="n"/>
      <c r="BZ732" s="135" t="n"/>
      <c r="CA732" s="135" t="n"/>
      <c r="CB732" s="135" t="n"/>
      <c r="CC732" s="135" t="n"/>
      <c r="CD732" s="135" t="n"/>
      <c r="CE732" s="135" t="n"/>
      <c r="CF732" s="135" t="n"/>
      <c r="CG732" s="135" t="n"/>
      <c r="CH732" s="135" t="n"/>
      <c r="CI732" s="135" t="n"/>
      <c r="CJ732" s="135" t="n"/>
      <c r="CK732" s="135" t="n"/>
      <c r="CL732" s="135" t="n"/>
      <c r="CM732" s="135" t="n"/>
      <c r="CN732" s="135" t="n"/>
      <c r="CO732" s="135" t="n"/>
      <c r="CP732" s="135" t="n"/>
      <c r="CQ732" s="135" t="n"/>
      <c r="CR732" s="135" t="n"/>
      <c r="CU732" s="36" t="n"/>
      <c r="CV732" s="36" t="n"/>
      <c r="CW732" s="36" t="n"/>
      <c r="CX732" s="36" t="n"/>
      <c r="CY732" s="36" t="n"/>
      <c r="CZ732" s="36" t="n"/>
      <c r="DA732" s="36" t="n"/>
      <c r="DB732" s="36" t="n"/>
      <c r="DC732" s="36" t="n"/>
      <c r="DD732" s="36" t="n"/>
      <c r="DE732" s="36" t="n"/>
      <c r="DF732" s="36" t="n"/>
      <c r="DG732" s="36" t="n"/>
      <c r="DH732" s="36" t="n"/>
      <c r="DI732" s="36" t="n"/>
      <c r="DJ732" s="36" t="n"/>
      <c r="DK732" s="36" t="n"/>
      <c r="DL732" s="36" t="n"/>
      <c r="DM732" s="36" t="n"/>
      <c r="DN732" s="36" t="n"/>
      <c r="DO732" s="36" t="n"/>
      <c r="DP732" s="36" t="n"/>
      <c r="DQ732" s="36" t="n"/>
      <c r="DR732" s="36" t="n"/>
      <c r="DS732" s="36" t="n"/>
      <c r="DT732" s="36" t="n"/>
      <c r="DU732" s="36" t="n"/>
      <c r="DV732" s="36" t="n"/>
      <c r="DW732" s="36" t="n"/>
      <c r="DX732" s="36" t="n"/>
      <c r="DY732" s="36" t="n"/>
      <c r="DZ732" s="36" t="n"/>
      <c r="EA732" s="36" t="n"/>
      <c r="EB732" s="36" t="n"/>
      <c r="EC732" s="36" t="n"/>
      <c r="ED732" s="36" t="n"/>
      <c r="EE732" s="36" t="n"/>
      <c r="EF732" s="36" t="n"/>
      <c r="EG732" s="36" t="n"/>
      <c r="EH732" s="36" t="n"/>
      <c r="EI732" s="36" t="n"/>
      <c r="EJ732" s="36" t="n"/>
      <c r="EK732" s="36" t="n"/>
      <c r="EL732" s="36" t="n"/>
      <c r="EM732" s="36" t="n"/>
      <c r="EN732" s="36" t="n"/>
    </row>
    <row r="733">
      <c r="A733" s="36" t="n"/>
      <c r="B733" s="36" t="n"/>
      <c r="C733" s="144" t="n"/>
      <c r="D733" s="144" t="n"/>
      <c r="E733" s="135" t="n"/>
      <c r="F733" s="135" t="n"/>
      <c r="G733" s="135" t="n"/>
      <c r="H733" s="135" t="n"/>
      <c r="I733" s="135" t="n"/>
      <c r="J733" s="135" t="n"/>
      <c r="K733" s="135" t="n"/>
      <c r="L733" s="135" t="n"/>
      <c r="M733" s="135" t="n"/>
      <c r="N733" s="135" t="n"/>
      <c r="O733" s="135" t="n"/>
      <c r="P733" s="135" t="n"/>
      <c r="Q733" s="135" t="n"/>
      <c r="R733" s="135" t="n"/>
      <c r="S733" s="135" t="n"/>
      <c r="T733" s="135" t="n"/>
      <c r="U733" s="135" t="n"/>
      <c r="V733" s="135" t="n"/>
      <c r="W733" s="135" t="n"/>
      <c r="X733" s="135" t="n"/>
      <c r="Y733" s="135" t="n"/>
      <c r="Z733" s="135" t="n"/>
      <c r="AA733" s="135" t="n"/>
      <c r="AB733" s="135" t="n"/>
      <c r="AC733" s="135" t="n"/>
      <c r="AD733" s="135" t="n"/>
      <c r="AE733" s="135" t="n"/>
      <c r="AF733" s="135" t="n"/>
      <c r="AG733" s="135" t="n"/>
      <c r="AH733" s="135" t="n"/>
      <c r="AI733" s="135" t="n"/>
      <c r="AJ733" s="135" t="n"/>
      <c r="AK733" s="135" t="n"/>
      <c r="AL733" s="135" t="n"/>
      <c r="AM733" s="135" t="n"/>
      <c r="AN733" s="135" t="n"/>
      <c r="AO733" s="135" t="n"/>
      <c r="AP733" s="135" t="n"/>
      <c r="AQ733" s="135" t="n"/>
      <c r="AR733" s="135" t="n"/>
      <c r="AS733" s="135" t="n"/>
      <c r="AT733" s="135" t="n"/>
      <c r="AU733" s="135" t="n"/>
      <c r="AV733" s="135" t="n"/>
      <c r="AW733" s="135" t="n"/>
      <c r="AX733" s="135" t="n"/>
      <c r="AY733" s="135" t="n"/>
      <c r="AZ733" s="135" t="n"/>
      <c r="BA733" s="135" t="n"/>
      <c r="BB733" s="135" t="n"/>
      <c r="BC733" s="135" t="n"/>
      <c r="BD733" s="135" t="n"/>
      <c r="BE733" s="135" t="n"/>
      <c r="BF733" s="135" t="n"/>
      <c r="BG733" s="135" t="n"/>
      <c r="BH733" s="135" t="n"/>
      <c r="BI733" s="135" t="n"/>
      <c r="BJ733" s="135" t="n"/>
      <c r="BK733" s="135" t="n"/>
      <c r="BL733" s="135" t="n"/>
      <c r="BM733" s="135" t="n"/>
      <c r="BN733" s="135" t="n"/>
      <c r="BO733" s="135" t="n"/>
      <c r="BP733" s="135" t="n"/>
      <c r="BQ733" s="135" t="n"/>
      <c r="BR733" s="135" t="n"/>
      <c r="BS733" s="135" t="n"/>
      <c r="BT733" s="135" t="n"/>
      <c r="BU733" s="135" t="n"/>
      <c r="BV733" s="135" t="n"/>
      <c r="BW733" s="135" t="n"/>
      <c r="BX733" s="135" t="n"/>
      <c r="BY733" s="135" t="n"/>
      <c r="BZ733" s="135" t="n"/>
      <c r="CA733" s="135" t="n"/>
      <c r="CB733" s="135" t="n"/>
      <c r="CC733" s="135" t="n"/>
      <c r="CD733" s="135" t="n"/>
      <c r="CE733" s="135" t="n"/>
      <c r="CF733" s="135" t="n"/>
      <c r="CG733" s="135" t="n"/>
      <c r="CH733" s="135" t="n"/>
      <c r="CI733" s="135" t="n"/>
      <c r="CJ733" s="135" t="n"/>
      <c r="CK733" s="135" t="n"/>
      <c r="CL733" s="135" t="n"/>
      <c r="CM733" s="135" t="n"/>
      <c r="CN733" s="135" t="n"/>
      <c r="CO733" s="135" t="n"/>
      <c r="CP733" s="135" t="n"/>
      <c r="CQ733" s="135" t="n"/>
      <c r="CR733" s="135" t="n"/>
      <c r="CU733" s="36" t="n"/>
      <c r="CV733" s="36" t="n"/>
      <c r="CW733" s="36" t="n"/>
      <c r="CX733" s="36" t="n"/>
      <c r="CY733" s="36" t="n"/>
      <c r="CZ733" s="36" t="n"/>
      <c r="DA733" s="36" t="n"/>
      <c r="DB733" s="36" t="n"/>
      <c r="DC733" s="36" t="n"/>
      <c r="DD733" s="36" t="n"/>
      <c r="DE733" s="36" t="n"/>
      <c r="DF733" s="36" t="n"/>
      <c r="DG733" s="36" t="n"/>
      <c r="DH733" s="36" t="n"/>
      <c r="DI733" s="36" t="n"/>
      <c r="DJ733" s="36" t="n"/>
      <c r="DK733" s="36" t="n"/>
      <c r="DL733" s="36" t="n"/>
      <c r="DM733" s="36" t="n"/>
      <c r="DN733" s="36" t="n"/>
      <c r="DO733" s="36" t="n"/>
      <c r="DP733" s="36" t="n"/>
      <c r="DQ733" s="36" t="n"/>
      <c r="DR733" s="36" t="n"/>
      <c r="DS733" s="36" t="n"/>
      <c r="DT733" s="36" t="n"/>
      <c r="DU733" s="36" t="n"/>
      <c r="DV733" s="36" t="n"/>
      <c r="DW733" s="36" t="n"/>
      <c r="DX733" s="36" t="n"/>
      <c r="DY733" s="36" t="n"/>
      <c r="DZ733" s="36" t="n"/>
      <c r="EA733" s="36" t="n"/>
      <c r="EB733" s="36" t="n"/>
      <c r="EC733" s="36" t="n"/>
      <c r="ED733" s="36" t="n"/>
      <c r="EE733" s="36" t="n"/>
      <c r="EF733" s="36" t="n"/>
      <c r="EG733" s="36" t="n"/>
      <c r="EH733" s="36" t="n"/>
      <c r="EI733" s="36" t="n"/>
      <c r="EJ733" s="36" t="n"/>
      <c r="EK733" s="36" t="n"/>
      <c r="EL733" s="36" t="n"/>
      <c r="EM733" s="36" t="n"/>
      <c r="EN733" s="36" t="n"/>
    </row>
    <row r="734">
      <c r="A734" s="36" t="n"/>
      <c r="B734" s="36" t="n"/>
      <c r="C734" s="144" t="n"/>
      <c r="D734" s="144" t="n"/>
      <c r="E734" s="135" t="n"/>
      <c r="F734" s="135" t="n"/>
      <c r="G734" s="135" t="n"/>
      <c r="H734" s="135" t="n"/>
      <c r="I734" s="135" t="n"/>
      <c r="J734" s="135" t="n"/>
      <c r="K734" s="135" t="n"/>
      <c r="L734" s="135" t="n"/>
      <c r="M734" s="135" t="n"/>
      <c r="N734" s="135" t="n"/>
      <c r="O734" s="135" t="n"/>
      <c r="P734" s="135" t="n"/>
      <c r="Q734" s="135" t="n"/>
      <c r="R734" s="135" t="n"/>
      <c r="S734" s="135" t="n"/>
      <c r="T734" s="135" t="n"/>
      <c r="U734" s="135" t="n"/>
      <c r="V734" s="135" t="n"/>
      <c r="W734" s="135" t="n"/>
      <c r="X734" s="135" t="n"/>
      <c r="Y734" s="135" t="n"/>
      <c r="Z734" s="135" t="n"/>
      <c r="AA734" s="135" t="n"/>
      <c r="AB734" s="135" t="n"/>
      <c r="AC734" s="135" t="n"/>
      <c r="AD734" s="135" t="n"/>
      <c r="AE734" s="135" t="n"/>
      <c r="AF734" s="135" t="n"/>
      <c r="AG734" s="135" t="n"/>
      <c r="AH734" s="135" t="n"/>
      <c r="AI734" s="135" t="n"/>
      <c r="AJ734" s="135" t="n"/>
      <c r="AK734" s="135" t="n"/>
      <c r="AL734" s="135" t="n"/>
      <c r="AM734" s="135" t="n"/>
      <c r="AN734" s="135" t="n"/>
      <c r="AO734" s="135" t="n"/>
      <c r="AP734" s="135" t="n"/>
      <c r="AQ734" s="135" t="n"/>
      <c r="AR734" s="135" t="n"/>
      <c r="AS734" s="135" t="n"/>
      <c r="AT734" s="135" t="n"/>
      <c r="AU734" s="135" t="n"/>
      <c r="AV734" s="135" t="n"/>
      <c r="AW734" s="135" t="n"/>
      <c r="AX734" s="135" t="n"/>
      <c r="AY734" s="135" t="n"/>
      <c r="AZ734" s="135" t="n"/>
      <c r="BA734" s="135" t="n"/>
      <c r="BB734" s="135" t="n"/>
      <c r="BC734" s="135" t="n"/>
      <c r="BD734" s="135" t="n"/>
      <c r="BE734" s="135" t="n"/>
      <c r="BF734" s="135" t="n"/>
      <c r="BG734" s="135" t="n"/>
      <c r="BH734" s="135" t="n"/>
      <c r="BI734" s="135" t="n"/>
      <c r="BJ734" s="135" t="n"/>
      <c r="BK734" s="135" t="n"/>
      <c r="BL734" s="135" t="n"/>
      <c r="BM734" s="135" t="n"/>
      <c r="BN734" s="135" t="n"/>
      <c r="BO734" s="135" t="n"/>
      <c r="BP734" s="135" t="n"/>
      <c r="BQ734" s="135" t="n"/>
      <c r="BR734" s="135" t="n"/>
      <c r="BS734" s="135" t="n"/>
      <c r="BT734" s="135" t="n"/>
      <c r="BU734" s="135" t="n"/>
      <c r="BV734" s="135" t="n"/>
      <c r="BW734" s="135" t="n"/>
      <c r="BX734" s="135" t="n"/>
      <c r="BY734" s="135" t="n"/>
      <c r="BZ734" s="135" t="n"/>
      <c r="CA734" s="135" t="n"/>
      <c r="CB734" s="135" t="n"/>
      <c r="CC734" s="135" t="n"/>
      <c r="CD734" s="135" t="n"/>
      <c r="CE734" s="135" t="n"/>
      <c r="CF734" s="135" t="n"/>
      <c r="CG734" s="135" t="n"/>
      <c r="CH734" s="135" t="n"/>
      <c r="CI734" s="135" t="n"/>
      <c r="CJ734" s="135" t="n"/>
      <c r="CK734" s="135" t="n"/>
      <c r="CL734" s="135" t="n"/>
      <c r="CM734" s="135" t="n"/>
      <c r="CN734" s="135" t="n"/>
      <c r="CO734" s="135" t="n"/>
      <c r="CP734" s="135" t="n"/>
      <c r="CQ734" s="135" t="n"/>
      <c r="CR734" s="135" t="n"/>
      <c r="CU734" s="36" t="n"/>
      <c r="CV734" s="36" t="n"/>
      <c r="CW734" s="36" t="n"/>
      <c r="CX734" s="36" t="n"/>
      <c r="CY734" s="36" t="n"/>
      <c r="CZ734" s="36" t="n"/>
      <c r="DA734" s="36" t="n"/>
      <c r="DB734" s="36" t="n"/>
      <c r="DC734" s="36" t="n"/>
      <c r="DD734" s="36" t="n"/>
      <c r="DE734" s="36" t="n"/>
      <c r="DF734" s="36" t="n"/>
      <c r="DG734" s="36" t="n"/>
      <c r="DH734" s="36" t="n"/>
      <c r="DI734" s="36" t="n"/>
      <c r="DJ734" s="36" t="n"/>
      <c r="DK734" s="36" t="n"/>
      <c r="DL734" s="36" t="n"/>
      <c r="DM734" s="36" t="n"/>
      <c r="DN734" s="36" t="n"/>
      <c r="DO734" s="36" t="n"/>
      <c r="DP734" s="36" t="n"/>
      <c r="DQ734" s="36" t="n"/>
      <c r="DR734" s="36" t="n"/>
      <c r="DS734" s="36" t="n"/>
      <c r="DT734" s="36" t="n"/>
      <c r="DU734" s="36" t="n"/>
      <c r="DV734" s="36" t="n"/>
      <c r="DW734" s="36" t="n"/>
      <c r="DX734" s="36" t="n"/>
      <c r="DY734" s="36" t="n"/>
      <c r="DZ734" s="36" t="n"/>
      <c r="EA734" s="36" t="n"/>
      <c r="EB734" s="36" t="n"/>
      <c r="EC734" s="36" t="n"/>
      <c r="ED734" s="36" t="n"/>
      <c r="EE734" s="36" t="n"/>
      <c r="EF734" s="36" t="n"/>
      <c r="EG734" s="36" t="n"/>
      <c r="EH734" s="36" t="n"/>
      <c r="EI734" s="36" t="n"/>
      <c r="EJ734" s="36" t="n"/>
      <c r="EK734" s="36" t="n"/>
      <c r="EL734" s="36" t="n"/>
      <c r="EM734" s="36" t="n"/>
      <c r="EN734" s="36" t="n"/>
    </row>
    <row r="735">
      <c r="A735" s="36" t="n"/>
      <c r="B735" s="36" t="n"/>
      <c r="C735" s="144" t="n"/>
      <c r="D735" s="144" t="n"/>
      <c r="E735" s="135" t="n"/>
      <c r="F735" s="135" t="n"/>
      <c r="G735" s="135" t="n"/>
      <c r="H735" s="135" t="n"/>
      <c r="I735" s="135" t="n"/>
      <c r="J735" s="135" t="n"/>
      <c r="K735" s="135" t="n"/>
      <c r="L735" s="135" t="n"/>
      <c r="M735" s="135" t="n"/>
      <c r="N735" s="135" t="n"/>
      <c r="O735" s="135" t="n"/>
      <c r="P735" s="135" t="n"/>
      <c r="Q735" s="135" t="n"/>
      <c r="R735" s="135" t="n"/>
      <c r="S735" s="135" t="n"/>
      <c r="T735" s="135" t="n"/>
      <c r="U735" s="135" t="n"/>
      <c r="V735" s="135" t="n"/>
      <c r="W735" s="135" t="n"/>
      <c r="X735" s="135" t="n"/>
      <c r="Y735" s="135" t="n"/>
      <c r="Z735" s="135" t="n"/>
      <c r="AA735" s="135" t="n"/>
      <c r="AB735" s="135" t="n"/>
      <c r="AC735" s="135" t="n"/>
      <c r="AD735" s="135" t="n"/>
      <c r="AE735" s="135" t="n"/>
      <c r="AF735" s="135" t="n"/>
      <c r="AG735" s="135" t="n"/>
      <c r="AH735" s="135" t="n"/>
      <c r="AI735" s="135" t="n"/>
      <c r="AJ735" s="135" t="n"/>
      <c r="AK735" s="135" t="n"/>
      <c r="AL735" s="135" t="n"/>
      <c r="AM735" s="135" t="n"/>
      <c r="AN735" s="135" t="n"/>
      <c r="AO735" s="135" t="n"/>
      <c r="AP735" s="135" t="n"/>
      <c r="AQ735" s="135" t="n"/>
      <c r="AR735" s="135" t="n"/>
      <c r="AS735" s="135" t="n"/>
      <c r="AT735" s="135" t="n"/>
      <c r="AU735" s="135" t="n"/>
      <c r="AV735" s="135" t="n"/>
      <c r="AW735" s="135" t="n"/>
      <c r="AX735" s="135" t="n"/>
      <c r="AY735" s="135" t="n"/>
      <c r="AZ735" s="135" t="n"/>
      <c r="BA735" s="135" t="n"/>
      <c r="BB735" s="135" t="n"/>
      <c r="BC735" s="135" t="n"/>
      <c r="BD735" s="135" t="n"/>
      <c r="BE735" s="135" t="n"/>
      <c r="BF735" s="135" t="n"/>
      <c r="BG735" s="135" t="n"/>
      <c r="BH735" s="135" t="n"/>
      <c r="BI735" s="135" t="n"/>
      <c r="BJ735" s="135" t="n"/>
      <c r="BK735" s="135" t="n"/>
      <c r="BL735" s="135" t="n"/>
      <c r="BM735" s="135" t="n"/>
      <c r="BN735" s="135" t="n"/>
      <c r="BO735" s="135" t="n"/>
      <c r="BP735" s="135" t="n"/>
      <c r="BQ735" s="135" t="n"/>
      <c r="BR735" s="135" t="n"/>
      <c r="BS735" s="135" t="n"/>
      <c r="BT735" s="135" t="n"/>
      <c r="BU735" s="135" t="n"/>
      <c r="BV735" s="135" t="n"/>
      <c r="BW735" s="135" t="n"/>
      <c r="BX735" s="135" t="n"/>
      <c r="BY735" s="135" t="n"/>
      <c r="BZ735" s="135" t="n"/>
      <c r="CA735" s="135" t="n"/>
      <c r="CB735" s="135" t="n"/>
      <c r="CC735" s="135" t="n"/>
      <c r="CD735" s="135" t="n"/>
      <c r="CE735" s="135" t="n"/>
      <c r="CF735" s="135" t="n"/>
      <c r="CG735" s="135" t="n"/>
      <c r="CH735" s="135" t="n"/>
      <c r="CI735" s="135" t="n"/>
      <c r="CJ735" s="135" t="n"/>
      <c r="CK735" s="135" t="n"/>
      <c r="CL735" s="135" t="n"/>
      <c r="CM735" s="135" t="n"/>
      <c r="CN735" s="135" t="n"/>
      <c r="CO735" s="135" t="n"/>
      <c r="CP735" s="135" t="n"/>
      <c r="CQ735" s="135" t="n"/>
      <c r="CR735" s="135" t="n"/>
      <c r="CU735" s="36" t="n"/>
      <c r="CV735" s="36" t="n"/>
      <c r="CW735" s="36" t="n"/>
      <c r="CX735" s="36" t="n"/>
      <c r="CY735" s="36" t="n"/>
      <c r="CZ735" s="36" t="n"/>
      <c r="DA735" s="36" t="n"/>
      <c r="DB735" s="36" t="n"/>
      <c r="DC735" s="36" t="n"/>
      <c r="DD735" s="36" t="n"/>
      <c r="DE735" s="36" t="n"/>
      <c r="DF735" s="36" t="n"/>
      <c r="DG735" s="36" t="n"/>
      <c r="DH735" s="36" t="n"/>
      <c r="DI735" s="36" t="n"/>
      <c r="DJ735" s="36" t="n"/>
      <c r="DK735" s="36" t="n"/>
      <c r="DL735" s="36" t="n"/>
      <c r="DM735" s="36" t="n"/>
      <c r="DN735" s="36" t="n"/>
      <c r="DO735" s="36" t="n"/>
      <c r="DP735" s="36" t="n"/>
      <c r="DQ735" s="36" t="n"/>
      <c r="DR735" s="36" t="n"/>
      <c r="DS735" s="36" t="n"/>
      <c r="DT735" s="36" t="n"/>
      <c r="DU735" s="36" t="n"/>
      <c r="DV735" s="36" t="n"/>
      <c r="DW735" s="36" t="n"/>
      <c r="DX735" s="36" t="n"/>
      <c r="DY735" s="36" t="n"/>
      <c r="DZ735" s="36" t="n"/>
      <c r="EA735" s="36" t="n"/>
      <c r="EB735" s="36" t="n"/>
      <c r="EC735" s="36" t="n"/>
      <c r="ED735" s="36" t="n"/>
      <c r="EE735" s="36" t="n"/>
      <c r="EF735" s="36" t="n"/>
      <c r="EG735" s="36" t="n"/>
      <c r="EH735" s="36" t="n"/>
      <c r="EI735" s="36" t="n"/>
      <c r="EJ735" s="36" t="n"/>
      <c r="EK735" s="36" t="n"/>
      <c r="EL735" s="36" t="n"/>
      <c r="EM735" s="36" t="n"/>
      <c r="EN735" s="36" t="n"/>
    </row>
    <row r="736">
      <c r="A736" s="36" t="n"/>
      <c r="B736" s="36" t="n"/>
      <c r="C736" s="144" t="n"/>
      <c r="D736" s="144" t="n"/>
      <c r="E736" s="135" t="n"/>
      <c r="F736" s="135" t="n"/>
      <c r="G736" s="135" t="n"/>
      <c r="H736" s="135" t="n"/>
      <c r="I736" s="135" t="n"/>
      <c r="J736" s="135" t="n"/>
      <c r="K736" s="135" t="n"/>
      <c r="L736" s="135" t="n"/>
      <c r="M736" s="135" t="n"/>
      <c r="N736" s="135" t="n"/>
      <c r="O736" s="135" t="n"/>
      <c r="P736" s="135" t="n"/>
      <c r="Q736" s="135" t="n"/>
      <c r="R736" s="135" t="n"/>
      <c r="S736" s="135" t="n"/>
      <c r="T736" s="135" t="n"/>
      <c r="U736" s="135" t="n"/>
      <c r="V736" s="135" t="n"/>
      <c r="W736" s="135" t="n"/>
      <c r="X736" s="135" t="n"/>
      <c r="Y736" s="135" t="n"/>
      <c r="Z736" s="135" t="n"/>
      <c r="AA736" s="135" t="n"/>
      <c r="AB736" s="135" t="n"/>
      <c r="AC736" s="135" t="n"/>
      <c r="AD736" s="135" t="n"/>
      <c r="AE736" s="135" t="n"/>
      <c r="AF736" s="135" t="n"/>
      <c r="AG736" s="135" t="n"/>
      <c r="AH736" s="135" t="n"/>
      <c r="AI736" s="135" t="n"/>
      <c r="AJ736" s="135" t="n"/>
      <c r="AK736" s="135" t="n"/>
      <c r="AL736" s="135" t="n"/>
      <c r="AM736" s="135" t="n"/>
      <c r="AN736" s="135" t="n"/>
      <c r="AO736" s="135" t="n"/>
      <c r="AP736" s="135" t="n"/>
      <c r="AQ736" s="135" t="n"/>
      <c r="AR736" s="135" t="n"/>
      <c r="AS736" s="135" t="n"/>
      <c r="AT736" s="135" t="n"/>
      <c r="AU736" s="135" t="n"/>
      <c r="AV736" s="135" t="n"/>
      <c r="AW736" s="135" t="n"/>
      <c r="AX736" s="135" t="n"/>
      <c r="AY736" s="135" t="n"/>
      <c r="AZ736" s="135" t="n"/>
      <c r="BA736" s="135" t="n"/>
      <c r="BB736" s="135" t="n"/>
      <c r="BC736" s="135" t="n"/>
      <c r="BD736" s="135" t="n"/>
      <c r="BE736" s="135" t="n"/>
      <c r="BF736" s="135" t="n"/>
      <c r="BG736" s="135" t="n"/>
      <c r="BH736" s="135" t="n"/>
      <c r="BI736" s="135" t="n"/>
      <c r="BJ736" s="135" t="n"/>
      <c r="BK736" s="135" t="n"/>
      <c r="BL736" s="135" t="n"/>
      <c r="BM736" s="135" t="n"/>
      <c r="BN736" s="135" t="n"/>
      <c r="BO736" s="135" t="n"/>
      <c r="BP736" s="135" t="n"/>
      <c r="BQ736" s="135" t="n"/>
      <c r="BR736" s="135" t="n"/>
      <c r="BS736" s="135" t="n"/>
      <c r="BT736" s="135" t="n"/>
      <c r="BU736" s="135" t="n"/>
      <c r="BV736" s="135" t="n"/>
      <c r="BW736" s="135" t="n"/>
      <c r="BX736" s="135" t="n"/>
      <c r="BY736" s="135" t="n"/>
      <c r="BZ736" s="135" t="n"/>
      <c r="CA736" s="135" t="n"/>
      <c r="CB736" s="135" t="n"/>
      <c r="CC736" s="135" t="n"/>
      <c r="CD736" s="135" t="n"/>
      <c r="CE736" s="135" t="n"/>
      <c r="CF736" s="135" t="n"/>
      <c r="CG736" s="135" t="n"/>
      <c r="CH736" s="135" t="n"/>
      <c r="CI736" s="135" t="n"/>
      <c r="CJ736" s="135" t="n"/>
      <c r="CK736" s="135" t="n"/>
      <c r="CL736" s="135" t="n"/>
      <c r="CM736" s="135" t="n"/>
      <c r="CN736" s="135" t="n"/>
      <c r="CO736" s="135" t="n"/>
      <c r="CP736" s="135" t="n"/>
      <c r="CQ736" s="135" t="n"/>
      <c r="CR736" s="135" t="n"/>
      <c r="CU736" s="36" t="n"/>
      <c r="CV736" s="36" t="n"/>
      <c r="CW736" s="36" t="n"/>
      <c r="CX736" s="36" t="n"/>
      <c r="CY736" s="36" t="n"/>
      <c r="CZ736" s="36" t="n"/>
      <c r="DA736" s="36" t="n"/>
      <c r="DB736" s="36" t="n"/>
      <c r="DC736" s="36" t="n"/>
      <c r="DD736" s="36" t="n"/>
      <c r="DE736" s="36" t="n"/>
      <c r="DF736" s="36" t="n"/>
      <c r="DG736" s="36" t="n"/>
      <c r="DH736" s="36" t="n"/>
      <c r="DI736" s="36" t="n"/>
      <c r="DJ736" s="36" t="n"/>
      <c r="DK736" s="36" t="n"/>
      <c r="DL736" s="36" t="n"/>
      <c r="DM736" s="36" t="n"/>
      <c r="DN736" s="36" t="n"/>
      <c r="DO736" s="36" t="n"/>
      <c r="DP736" s="36" t="n"/>
      <c r="DQ736" s="36" t="n"/>
      <c r="DR736" s="36" t="n"/>
      <c r="DS736" s="36" t="n"/>
      <c r="DT736" s="36" t="n"/>
      <c r="DU736" s="36" t="n"/>
      <c r="DV736" s="36" t="n"/>
      <c r="DW736" s="36" t="n"/>
      <c r="DX736" s="36" t="n"/>
      <c r="DY736" s="36" t="n"/>
      <c r="DZ736" s="36" t="n"/>
      <c r="EA736" s="36" t="n"/>
      <c r="EB736" s="36" t="n"/>
      <c r="EC736" s="36" t="n"/>
      <c r="ED736" s="36" t="n"/>
      <c r="EE736" s="36" t="n"/>
      <c r="EF736" s="36" t="n"/>
      <c r="EG736" s="36" t="n"/>
      <c r="EH736" s="36" t="n"/>
      <c r="EI736" s="36" t="n"/>
      <c r="EJ736" s="36" t="n"/>
      <c r="EK736" s="36" t="n"/>
      <c r="EL736" s="36" t="n"/>
      <c r="EM736" s="36" t="n"/>
      <c r="EN736" s="36" t="n"/>
    </row>
    <row r="737">
      <c r="A737" s="36" t="n"/>
      <c r="B737" s="36" t="n"/>
      <c r="C737" s="144" t="n"/>
      <c r="D737" s="144" t="n"/>
      <c r="E737" s="135" t="n"/>
      <c r="F737" s="135" t="n"/>
      <c r="G737" s="135" t="n"/>
      <c r="H737" s="135" t="n"/>
      <c r="I737" s="135" t="n"/>
      <c r="J737" s="135" t="n"/>
      <c r="K737" s="135" t="n"/>
      <c r="L737" s="135" t="n"/>
      <c r="M737" s="135" t="n"/>
      <c r="N737" s="135" t="n"/>
      <c r="O737" s="135" t="n"/>
      <c r="P737" s="135" t="n"/>
      <c r="Q737" s="135" t="n"/>
      <c r="R737" s="135" t="n"/>
      <c r="S737" s="135" t="n"/>
      <c r="T737" s="135" t="n"/>
      <c r="U737" s="135" t="n"/>
      <c r="V737" s="135" t="n"/>
      <c r="W737" s="135" t="n"/>
      <c r="X737" s="135" t="n"/>
      <c r="Y737" s="135" t="n"/>
      <c r="Z737" s="135" t="n"/>
      <c r="AA737" s="135" t="n"/>
      <c r="AB737" s="135" t="n"/>
      <c r="AC737" s="135" t="n"/>
      <c r="AD737" s="135" t="n"/>
      <c r="AE737" s="135" t="n"/>
      <c r="AF737" s="135" t="n"/>
      <c r="AG737" s="135" t="n"/>
      <c r="AH737" s="135" t="n"/>
      <c r="AI737" s="135" t="n"/>
      <c r="AJ737" s="135" t="n"/>
      <c r="AK737" s="135" t="n"/>
      <c r="AL737" s="135" t="n"/>
      <c r="AM737" s="135" t="n"/>
      <c r="AN737" s="135" t="n"/>
      <c r="AO737" s="135" t="n"/>
      <c r="AP737" s="135" t="n"/>
      <c r="AQ737" s="135" t="n"/>
      <c r="AR737" s="135" t="n"/>
      <c r="AS737" s="135" t="n"/>
      <c r="AT737" s="135" t="n"/>
      <c r="AU737" s="135" t="n"/>
      <c r="AV737" s="135" t="n"/>
      <c r="AW737" s="135" t="n"/>
      <c r="AX737" s="135" t="n"/>
      <c r="AY737" s="135" t="n"/>
      <c r="AZ737" s="135" t="n"/>
      <c r="BA737" s="135" t="n"/>
      <c r="BB737" s="135" t="n"/>
      <c r="BC737" s="135" t="n"/>
      <c r="BD737" s="135" t="n"/>
      <c r="BE737" s="135" t="n"/>
      <c r="BF737" s="135" t="n"/>
      <c r="BG737" s="135" t="n"/>
      <c r="BH737" s="135" t="n"/>
      <c r="BI737" s="135" t="n"/>
      <c r="BJ737" s="135" t="n"/>
      <c r="BK737" s="135" t="n"/>
      <c r="BL737" s="135" t="n"/>
      <c r="BM737" s="135" t="n"/>
      <c r="BN737" s="135" t="n"/>
      <c r="BO737" s="135" t="n"/>
      <c r="BP737" s="135" t="n"/>
      <c r="BQ737" s="135" t="n"/>
      <c r="BR737" s="135" t="n"/>
      <c r="BS737" s="135" t="n"/>
      <c r="BT737" s="135" t="n"/>
      <c r="BU737" s="135" t="n"/>
      <c r="BV737" s="135" t="n"/>
      <c r="BW737" s="135" t="n"/>
      <c r="BX737" s="135" t="n"/>
      <c r="BY737" s="135" t="n"/>
      <c r="BZ737" s="135" t="n"/>
      <c r="CA737" s="135" t="n"/>
      <c r="CB737" s="135" t="n"/>
      <c r="CC737" s="135" t="n"/>
      <c r="CD737" s="135" t="n"/>
      <c r="CE737" s="135" t="n"/>
      <c r="CF737" s="135" t="n"/>
      <c r="CG737" s="135" t="n"/>
      <c r="CH737" s="135" t="n"/>
      <c r="CI737" s="135" t="n"/>
      <c r="CJ737" s="135" t="n"/>
      <c r="CK737" s="135" t="n"/>
      <c r="CL737" s="135" t="n"/>
      <c r="CM737" s="135" t="n"/>
      <c r="CN737" s="135" t="n"/>
      <c r="CO737" s="135" t="n"/>
      <c r="CP737" s="135" t="n"/>
      <c r="CQ737" s="135" t="n"/>
      <c r="CR737" s="135" t="n"/>
      <c r="CU737" s="36" t="n"/>
      <c r="CV737" s="36" t="n"/>
      <c r="CW737" s="36" t="n"/>
      <c r="CX737" s="36" t="n"/>
      <c r="CY737" s="36" t="n"/>
      <c r="CZ737" s="36" t="n"/>
      <c r="DA737" s="36" t="n"/>
      <c r="DB737" s="36" t="n"/>
      <c r="DC737" s="36" t="n"/>
      <c r="DD737" s="36" t="n"/>
      <c r="DE737" s="36" t="n"/>
      <c r="DF737" s="36" t="n"/>
      <c r="DG737" s="36" t="n"/>
      <c r="DH737" s="36" t="n"/>
      <c r="DI737" s="36" t="n"/>
      <c r="DJ737" s="36" t="n"/>
      <c r="DK737" s="36" t="n"/>
      <c r="DL737" s="36" t="n"/>
      <c r="DM737" s="36" t="n"/>
      <c r="DN737" s="36" t="n"/>
      <c r="DO737" s="36" t="n"/>
      <c r="DP737" s="36" t="n"/>
      <c r="DQ737" s="36" t="n"/>
      <c r="DR737" s="36" t="n"/>
      <c r="DS737" s="36" t="n"/>
      <c r="DT737" s="36" t="n"/>
      <c r="DU737" s="36" t="n"/>
      <c r="DV737" s="36" t="n"/>
      <c r="DW737" s="36" t="n"/>
      <c r="DX737" s="36" t="n"/>
      <c r="DY737" s="36" t="n"/>
      <c r="DZ737" s="36" t="n"/>
      <c r="EA737" s="36" t="n"/>
      <c r="EB737" s="36" t="n"/>
      <c r="EC737" s="36" t="n"/>
      <c r="ED737" s="36" t="n"/>
      <c r="EE737" s="36" t="n"/>
      <c r="EF737" s="36" t="n"/>
      <c r="EG737" s="36" t="n"/>
      <c r="EH737" s="36" t="n"/>
      <c r="EI737" s="36" t="n"/>
      <c r="EJ737" s="36" t="n"/>
      <c r="EK737" s="36" t="n"/>
      <c r="EL737" s="36" t="n"/>
      <c r="EM737" s="36" t="n"/>
      <c r="EN737" s="36" t="n"/>
    </row>
    <row r="738">
      <c r="A738" s="36" t="n"/>
      <c r="B738" s="36" t="n"/>
      <c r="C738" s="144" t="n"/>
      <c r="D738" s="144" t="n"/>
      <c r="E738" s="135" t="n"/>
      <c r="F738" s="135" t="n"/>
      <c r="G738" s="135" t="n"/>
      <c r="H738" s="135" t="n"/>
      <c r="I738" s="135" t="n"/>
      <c r="J738" s="135" t="n"/>
      <c r="K738" s="135" t="n"/>
      <c r="L738" s="135" t="n"/>
      <c r="M738" s="135" t="n"/>
      <c r="N738" s="135" t="n"/>
      <c r="O738" s="135" t="n"/>
      <c r="P738" s="135" t="n"/>
      <c r="Q738" s="135" t="n"/>
      <c r="R738" s="135" t="n"/>
      <c r="S738" s="135" t="n"/>
      <c r="T738" s="135" t="n"/>
      <c r="U738" s="135" t="n"/>
      <c r="V738" s="135" t="n"/>
      <c r="W738" s="135" t="n"/>
      <c r="X738" s="135" t="n"/>
      <c r="Y738" s="135" t="n"/>
      <c r="Z738" s="135" t="n"/>
      <c r="AA738" s="135" t="n"/>
      <c r="AB738" s="135" t="n"/>
      <c r="AC738" s="135" t="n"/>
      <c r="AD738" s="135" t="n"/>
      <c r="AE738" s="135" t="n"/>
      <c r="AF738" s="135" t="n"/>
      <c r="AG738" s="135" t="n"/>
      <c r="AH738" s="135" t="n"/>
      <c r="AI738" s="135" t="n"/>
      <c r="AJ738" s="135" t="n"/>
      <c r="AK738" s="135" t="n"/>
      <c r="AL738" s="135" t="n"/>
      <c r="AM738" s="135" t="n"/>
      <c r="AN738" s="135" t="n"/>
      <c r="AO738" s="135" t="n"/>
      <c r="AP738" s="135" t="n"/>
      <c r="AQ738" s="135" t="n"/>
      <c r="AR738" s="135" t="n"/>
      <c r="AS738" s="135" t="n"/>
      <c r="AT738" s="135" t="n"/>
      <c r="AU738" s="135" t="n"/>
      <c r="AV738" s="135" t="n"/>
      <c r="AW738" s="135" t="n"/>
      <c r="AX738" s="135" t="n"/>
      <c r="AY738" s="135" t="n"/>
      <c r="AZ738" s="135" t="n"/>
      <c r="BA738" s="135" t="n"/>
      <c r="BB738" s="135" t="n"/>
      <c r="BC738" s="135" t="n"/>
      <c r="BD738" s="135" t="n"/>
      <c r="BE738" s="135" t="n"/>
      <c r="BF738" s="135" t="n"/>
      <c r="BG738" s="135" t="n"/>
      <c r="BH738" s="135" t="n"/>
      <c r="BI738" s="135" t="n"/>
      <c r="BJ738" s="135" t="n"/>
      <c r="BK738" s="135" t="n"/>
      <c r="BL738" s="135" t="n"/>
      <c r="BM738" s="135" t="n"/>
      <c r="BN738" s="135" t="n"/>
      <c r="BO738" s="135" t="n"/>
      <c r="BP738" s="135" t="n"/>
      <c r="BQ738" s="135" t="n"/>
      <c r="BR738" s="135" t="n"/>
      <c r="BS738" s="135" t="n"/>
      <c r="BT738" s="135" t="n"/>
      <c r="BU738" s="135" t="n"/>
      <c r="BV738" s="135" t="n"/>
      <c r="BW738" s="135" t="n"/>
      <c r="BX738" s="135" t="n"/>
      <c r="BY738" s="135" t="n"/>
      <c r="BZ738" s="135" t="n"/>
      <c r="CA738" s="135" t="n"/>
      <c r="CB738" s="135" t="n"/>
      <c r="CC738" s="135" t="n"/>
      <c r="CD738" s="135" t="n"/>
      <c r="CE738" s="135" t="n"/>
      <c r="CF738" s="135" t="n"/>
      <c r="CG738" s="135" t="n"/>
      <c r="CH738" s="135" t="n"/>
      <c r="CI738" s="135" t="n"/>
      <c r="CJ738" s="135" t="n"/>
      <c r="CK738" s="135" t="n"/>
      <c r="CL738" s="135" t="n"/>
      <c r="CM738" s="135" t="n"/>
      <c r="CN738" s="135" t="n"/>
      <c r="CO738" s="135" t="n"/>
      <c r="CP738" s="135" t="n"/>
      <c r="CQ738" s="135" t="n"/>
      <c r="CR738" s="135" t="n"/>
      <c r="CU738" s="36" t="n"/>
      <c r="CV738" s="36" t="n"/>
      <c r="CW738" s="36" t="n"/>
      <c r="CX738" s="36" t="n"/>
      <c r="CY738" s="36" t="n"/>
      <c r="CZ738" s="36" t="n"/>
      <c r="DA738" s="36" t="n"/>
      <c r="DB738" s="36" t="n"/>
      <c r="DC738" s="36" t="n"/>
      <c r="DD738" s="36" t="n"/>
      <c r="DE738" s="36" t="n"/>
      <c r="DF738" s="36" t="n"/>
      <c r="DG738" s="36" t="n"/>
      <c r="DH738" s="36" t="n"/>
      <c r="DI738" s="36" t="n"/>
      <c r="DJ738" s="36" t="n"/>
      <c r="DK738" s="36" t="n"/>
      <c r="DL738" s="36" t="n"/>
      <c r="DM738" s="36" t="n"/>
      <c r="DN738" s="36" t="n"/>
      <c r="DO738" s="36" t="n"/>
      <c r="DP738" s="36" t="n"/>
      <c r="DQ738" s="36" t="n"/>
      <c r="DR738" s="36" t="n"/>
      <c r="DS738" s="36" t="n"/>
      <c r="DT738" s="36" t="n"/>
      <c r="DU738" s="36" t="n"/>
      <c r="DV738" s="36" t="n"/>
      <c r="DW738" s="36" t="n"/>
      <c r="DX738" s="36" t="n"/>
      <c r="DY738" s="36" t="n"/>
      <c r="DZ738" s="36" t="n"/>
      <c r="EA738" s="36" t="n"/>
      <c r="EB738" s="36" t="n"/>
      <c r="EC738" s="36" t="n"/>
      <c r="ED738" s="36" t="n"/>
      <c r="EE738" s="36" t="n"/>
      <c r="EF738" s="36" t="n"/>
      <c r="EG738" s="36" t="n"/>
      <c r="EH738" s="36" t="n"/>
      <c r="EI738" s="36" t="n"/>
      <c r="EJ738" s="36" t="n"/>
      <c r="EK738" s="36" t="n"/>
      <c r="EL738" s="36" t="n"/>
      <c r="EM738" s="36" t="n"/>
      <c r="EN738" s="36" t="n"/>
    </row>
    <row r="739">
      <c r="A739" s="36" t="n"/>
      <c r="B739" s="36" t="n"/>
      <c r="C739" s="144" t="n"/>
      <c r="D739" s="144" t="n"/>
      <c r="E739" s="135" t="n"/>
      <c r="F739" s="135" t="n"/>
      <c r="G739" s="135" t="n"/>
      <c r="H739" s="135" t="n"/>
      <c r="I739" s="135" t="n"/>
      <c r="J739" s="135" t="n"/>
      <c r="K739" s="135" t="n"/>
      <c r="L739" s="135" t="n"/>
      <c r="M739" s="135" t="n"/>
      <c r="N739" s="135" t="n"/>
      <c r="O739" s="135" t="n"/>
      <c r="P739" s="135" t="n"/>
      <c r="Q739" s="135" t="n"/>
      <c r="R739" s="135" t="n"/>
      <c r="S739" s="135" t="n"/>
      <c r="T739" s="135" t="n"/>
      <c r="U739" s="135" t="n"/>
      <c r="V739" s="135" t="n"/>
      <c r="W739" s="135" t="n"/>
      <c r="X739" s="135" t="n"/>
      <c r="Y739" s="135" t="n"/>
      <c r="Z739" s="135" t="n"/>
      <c r="AA739" s="135" t="n"/>
      <c r="AB739" s="135" t="n"/>
      <c r="AC739" s="135" t="n"/>
      <c r="AD739" s="135" t="n"/>
      <c r="AE739" s="135" t="n"/>
      <c r="AF739" s="135" t="n"/>
      <c r="AG739" s="135" t="n"/>
      <c r="AH739" s="135" t="n"/>
      <c r="AI739" s="135" t="n"/>
      <c r="AJ739" s="135" t="n"/>
      <c r="AK739" s="135" t="n"/>
      <c r="AL739" s="135" t="n"/>
      <c r="AM739" s="135" t="n"/>
      <c r="AN739" s="135" t="n"/>
      <c r="AO739" s="135" t="n"/>
      <c r="AP739" s="135" t="n"/>
      <c r="AQ739" s="135" t="n"/>
      <c r="AR739" s="135" t="n"/>
      <c r="AS739" s="135" t="n"/>
      <c r="AT739" s="135" t="n"/>
      <c r="AU739" s="135" t="n"/>
      <c r="AV739" s="135" t="n"/>
      <c r="AW739" s="135" t="n"/>
      <c r="AX739" s="135" t="n"/>
      <c r="AY739" s="135" t="n"/>
      <c r="AZ739" s="135" t="n"/>
      <c r="BA739" s="135" t="n"/>
      <c r="BB739" s="135" t="n"/>
      <c r="BC739" s="135" t="n"/>
      <c r="BD739" s="135" t="n"/>
      <c r="BE739" s="135" t="n"/>
      <c r="BF739" s="135" t="n"/>
      <c r="BG739" s="135" t="n"/>
      <c r="BH739" s="135" t="n"/>
      <c r="BI739" s="135" t="n"/>
      <c r="BJ739" s="135" t="n"/>
      <c r="BK739" s="135" t="n"/>
      <c r="BL739" s="135" t="n"/>
      <c r="BM739" s="135" t="n"/>
      <c r="BN739" s="135" t="n"/>
      <c r="BO739" s="135" t="n"/>
      <c r="BP739" s="135" t="n"/>
      <c r="BQ739" s="135" t="n"/>
      <c r="BR739" s="135" t="n"/>
      <c r="BS739" s="135" t="n"/>
      <c r="BT739" s="135" t="n"/>
      <c r="BU739" s="135" t="n"/>
      <c r="BV739" s="135" t="n"/>
      <c r="BW739" s="135" t="n"/>
      <c r="BX739" s="135" t="n"/>
      <c r="BY739" s="135" t="n"/>
      <c r="BZ739" s="135" t="n"/>
      <c r="CA739" s="135" t="n"/>
      <c r="CB739" s="135" t="n"/>
      <c r="CC739" s="135" t="n"/>
      <c r="CD739" s="135" t="n"/>
      <c r="CE739" s="135" t="n"/>
      <c r="CF739" s="135" t="n"/>
      <c r="CG739" s="135" t="n"/>
      <c r="CH739" s="135" t="n"/>
      <c r="CI739" s="135" t="n"/>
      <c r="CJ739" s="135" t="n"/>
      <c r="CK739" s="135" t="n"/>
      <c r="CL739" s="135" t="n"/>
      <c r="CM739" s="135" t="n"/>
      <c r="CN739" s="135" t="n"/>
      <c r="CO739" s="135" t="n"/>
      <c r="CP739" s="135" t="n"/>
      <c r="CQ739" s="135" t="n"/>
      <c r="CR739" s="135" t="n"/>
      <c r="CU739" s="36" t="n"/>
      <c r="CV739" s="36" t="n"/>
      <c r="CW739" s="36" t="n"/>
      <c r="CX739" s="36" t="n"/>
      <c r="CY739" s="36" t="n"/>
      <c r="CZ739" s="36" t="n"/>
      <c r="DA739" s="36" t="n"/>
      <c r="DB739" s="36" t="n"/>
      <c r="DC739" s="36" t="n"/>
      <c r="DD739" s="36" t="n"/>
      <c r="DE739" s="36" t="n"/>
      <c r="DF739" s="36" t="n"/>
      <c r="DG739" s="36" t="n"/>
      <c r="DH739" s="36" t="n"/>
      <c r="DI739" s="36" t="n"/>
      <c r="DJ739" s="36" t="n"/>
      <c r="DK739" s="36" t="n"/>
      <c r="DL739" s="36" t="n"/>
      <c r="DM739" s="36" t="n"/>
      <c r="DN739" s="36" t="n"/>
      <c r="DO739" s="36" t="n"/>
      <c r="DP739" s="36" t="n"/>
      <c r="DQ739" s="36" t="n"/>
      <c r="DR739" s="36" t="n"/>
      <c r="DS739" s="36" t="n"/>
      <c r="DT739" s="36" t="n"/>
      <c r="DU739" s="36" t="n"/>
      <c r="DV739" s="36" t="n"/>
      <c r="DW739" s="36" t="n"/>
      <c r="DX739" s="36" t="n"/>
      <c r="DY739" s="36" t="n"/>
      <c r="DZ739" s="36" t="n"/>
      <c r="EA739" s="36" t="n"/>
      <c r="EB739" s="36" t="n"/>
      <c r="EC739" s="36" t="n"/>
      <c r="ED739" s="36" t="n"/>
      <c r="EE739" s="36" t="n"/>
      <c r="EF739" s="36" t="n"/>
      <c r="EG739" s="36" t="n"/>
      <c r="EH739" s="36" t="n"/>
      <c r="EI739" s="36" t="n"/>
      <c r="EJ739" s="36" t="n"/>
      <c r="EK739" s="36" t="n"/>
      <c r="EL739" s="36" t="n"/>
      <c r="EM739" s="36" t="n"/>
      <c r="EN739" s="36" t="n"/>
    </row>
    <row r="740">
      <c r="A740" s="36" t="n"/>
      <c r="B740" s="36" t="n"/>
      <c r="C740" s="144" t="n"/>
      <c r="D740" s="144" t="n"/>
      <c r="E740" s="135" t="n"/>
      <c r="F740" s="135" t="n"/>
      <c r="G740" s="135" t="n"/>
      <c r="H740" s="135" t="n"/>
      <c r="I740" s="135" t="n"/>
      <c r="J740" s="135" t="n"/>
      <c r="K740" s="135" t="n"/>
      <c r="L740" s="135" t="n"/>
      <c r="M740" s="135" t="n"/>
      <c r="N740" s="135" t="n"/>
      <c r="O740" s="135" t="n"/>
      <c r="P740" s="135" t="n"/>
      <c r="Q740" s="135" t="n"/>
      <c r="R740" s="135" t="n"/>
      <c r="S740" s="135" t="n"/>
      <c r="T740" s="135" t="n"/>
      <c r="U740" s="135" t="n"/>
      <c r="V740" s="135" t="n"/>
      <c r="W740" s="135" t="n"/>
      <c r="X740" s="135" t="n"/>
      <c r="Y740" s="135" t="n"/>
      <c r="Z740" s="135" t="n"/>
      <c r="AA740" s="135" t="n"/>
      <c r="AB740" s="135" t="n"/>
      <c r="AC740" s="135" t="n"/>
      <c r="AD740" s="135" t="n"/>
      <c r="AE740" s="135" t="n"/>
      <c r="AF740" s="135" t="n"/>
      <c r="AG740" s="135" t="n"/>
      <c r="AH740" s="135" t="n"/>
      <c r="AI740" s="135" t="n"/>
      <c r="AJ740" s="135" t="n"/>
      <c r="AK740" s="135" t="n"/>
      <c r="AL740" s="135" t="n"/>
      <c r="AM740" s="135" t="n"/>
      <c r="AN740" s="135" t="n"/>
      <c r="AO740" s="135" t="n"/>
      <c r="AP740" s="135" t="n"/>
      <c r="AQ740" s="135" t="n"/>
      <c r="AR740" s="135" t="n"/>
      <c r="AS740" s="135" t="n"/>
      <c r="AT740" s="135" t="n"/>
      <c r="AU740" s="135" t="n"/>
      <c r="AV740" s="135" t="n"/>
      <c r="AW740" s="135" t="n"/>
      <c r="AX740" s="135" t="n"/>
      <c r="AY740" s="135" t="n"/>
      <c r="AZ740" s="135" t="n"/>
      <c r="BA740" s="135" t="n"/>
      <c r="BB740" s="135" t="n"/>
      <c r="BC740" s="135" t="n"/>
      <c r="BD740" s="135" t="n"/>
      <c r="BE740" s="135" t="n"/>
      <c r="BF740" s="135" t="n"/>
      <c r="BG740" s="135" t="n"/>
      <c r="BH740" s="135" t="n"/>
      <c r="BI740" s="135" t="n"/>
      <c r="BJ740" s="135" t="n"/>
      <c r="BK740" s="135" t="n"/>
      <c r="BL740" s="135" t="n"/>
      <c r="BM740" s="135" t="n"/>
      <c r="BN740" s="135" t="n"/>
      <c r="BO740" s="135" t="n"/>
      <c r="BP740" s="135" t="n"/>
      <c r="BQ740" s="135" t="n"/>
      <c r="BR740" s="135" t="n"/>
      <c r="BS740" s="135" t="n"/>
      <c r="BT740" s="135" t="n"/>
      <c r="BU740" s="135" t="n"/>
      <c r="BV740" s="135" t="n"/>
      <c r="BW740" s="135" t="n"/>
      <c r="BX740" s="135" t="n"/>
      <c r="BY740" s="135" t="n"/>
      <c r="BZ740" s="135" t="n"/>
      <c r="CA740" s="135" t="n"/>
      <c r="CB740" s="135" t="n"/>
      <c r="CC740" s="135" t="n"/>
      <c r="CD740" s="135" t="n"/>
      <c r="CE740" s="135" t="n"/>
      <c r="CF740" s="135" t="n"/>
      <c r="CG740" s="135" t="n"/>
      <c r="CH740" s="135" t="n"/>
      <c r="CI740" s="135" t="n"/>
      <c r="CJ740" s="135" t="n"/>
      <c r="CK740" s="135" t="n"/>
      <c r="CL740" s="135" t="n"/>
      <c r="CM740" s="135" t="n"/>
      <c r="CN740" s="135" t="n"/>
      <c r="CO740" s="135" t="n"/>
      <c r="CP740" s="135" t="n"/>
      <c r="CQ740" s="135" t="n"/>
      <c r="CR740" s="135" t="n"/>
      <c r="CU740" s="36" t="n"/>
      <c r="CV740" s="36" t="n"/>
      <c r="CW740" s="36" t="n"/>
      <c r="CX740" s="36" t="n"/>
      <c r="CY740" s="36" t="n"/>
      <c r="CZ740" s="36" t="n"/>
      <c r="DA740" s="36" t="n"/>
      <c r="DB740" s="36" t="n"/>
      <c r="DC740" s="36" t="n"/>
      <c r="DD740" s="36" t="n"/>
      <c r="DE740" s="36" t="n"/>
      <c r="DF740" s="36" t="n"/>
      <c r="DG740" s="36" t="n"/>
      <c r="DH740" s="36" t="n"/>
      <c r="DI740" s="36" t="n"/>
      <c r="DJ740" s="36" t="n"/>
      <c r="DK740" s="36" t="n"/>
      <c r="DL740" s="36" t="n"/>
      <c r="DM740" s="36" t="n"/>
      <c r="DN740" s="36" t="n"/>
      <c r="DO740" s="36" t="n"/>
      <c r="DP740" s="36" t="n"/>
      <c r="DQ740" s="36" t="n"/>
      <c r="DR740" s="36" t="n"/>
      <c r="DS740" s="36" t="n"/>
      <c r="DT740" s="36" t="n"/>
      <c r="DU740" s="36" t="n"/>
      <c r="DV740" s="36" t="n"/>
      <c r="DW740" s="36" t="n"/>
      <c r="DX740" s="36" t="n"/>
      <c r="DY740" s="36" t="n"/>
      <c r="DZ740" s="36" t="n"/>
      <c r="EA740" s="36" t="n"/>
      <c r="EB740" s="36" t="n"/>
      <c r="EC740" s="36" t="n"/>
      <c r="ED740" s="36" t="n"/>
      <c r="EE740" s="36" t="n"/>
      <c r="EF740" s="36" t="n"/>
      <c r="EG740" s="36" t="n"/>
      <c r="EH740" s="36" t="n"/>
      <c r="EI740" s="36" t="n"/>
      <c r="EJ740" s="36" t="n"/>
      <c r="EK740" s="36" t="n"/>
      <c r="EL740" s="36" t="n"/>
      <c r="EM740" s="36" t="n"/>
      <c r="EN740" s="36" t="n"/>
    </row>
    <row r="741">
      <c r="A741" s="36" t="n"/>
      <c r="B741" s="36" t="n"/>
      <c r="C741" s="144" t="n"/>
      <c r="D741" s="144" t="n"/>
      <c r="E741" s="135" t="n"/>
      <c r="F741" s="135" t="n"/>
      <c r="G741" s="135" t="n"/>
      <c r="H741" s="135" t="n"/>
      <c r="I741" s="135" t="n"/>
      <c r="J741" s="135" t="n"/>
      <c r="K741" s="135" t="n"/>
      <c r="L741" s="135" t="n"/>
      <c r="M741" s="135" t="n"/>
      <c r="N741" s="135" t="n"/>
      <c r="O741" s="135" t="n"/>
      <c r="P741" s="135" t="n"/>
      <c r="Q741" s="135" t="n"/>
      <c r="R741" s="135" t="n"/>
      <c r="S741" s="135" t="n"/>
      <c r="T741" s="135" t="n"/>
      <c r="U741" s="135" t="n"/>
      <c r="V741" s="135" t="n"/>
      <c r="W741" s="135" t="n"/>
      <c r="X741" s="135" t="n"/>
      <c r="Y741" s="135" t="n"/>
      <c r="Z741" s="135" t="n"/>
      <c r="AA741" s="135" t="n"/>
      <c r="AB741" s="135" t="n"/>
      <c r="AC741" s="135" t="n"/>
      <c r="AD741" s="135" t="n"/>
      <c r="AE741" s="135" t="n"/>
      <c r="AF741" s="135" t="n"/>
      <c r="AG741" s="135" t="n"/>
      <c r="AH741" s="135" t="n"/>
      <c r="AI741" s="135" t="n"/>
      <c r="AJ741" s="135" t="n"/>
      <c r="AK741" s="135" t="n"/>
      <c r="AL741" s="135" t="n"/>
      <c r="AM741" s="135" t="n"/>
      <c r="AN741" s="135" t="n"/>
      <c r="AO741" s="135" t="n"/>
      <c r="AP741" s="135" t="n"/>
      <c r="AQ741" s="135" t="n"/>
      <c r="AR741" s="135" t="n"/>
      <c r="AS741" s="135" t="n"/>
      <c r="AT741" s="135" t="n"/>
      <c r="AU741" s="135" t="n"/>
      <c r="AV741" s="135" t="n"/>
      <c r="AW741" s="135" t="n"/>
      <c r="AX741" s="135" t="n"/>
      <c r="AY741" s="135" t="n"/>
      <c r="AZ741" s="135" t="n"/>
      <c r="BA741" s="135" t="n"/>
      <c r="BB741" s="135" t="n"/>
      <c r="BC741" s="135" t="n"/>
      <c r="BD741" s="135" t="n"/>
      <c r="BE741" s="135" t="n"/>
      <c r="BF741" s="135" t="n"/>
      <c r="BG741" s="135" t="n"/>
      <c r="BH741" s="135" t="n"/>
      <c r="BI741" s="135" t="n"/>
      <c r="BJ741" s="135" t="n"/>
      <c r="BK741" s="135" t="n"/>
      <c r="BL741" s="135" t="n"/>
      <c r="BM741" s="135" t="n"/>
      <c r="BN741" s="135" t="n"/>
      <c r="BO741" s="135" t="n"/>
      <c r="BP741" s="135" t="n"/>
      <c r="BQ741" s="135" t="n"/>
      <c r="BR741" s="135" t="n"/>
      <c r="BS741" s="135" t="n"/>
      <c r="BT741" s="135" t="n"/>
      <c r="BU741" s="135" t="n"/>
      <c r="BV741" s="135" t="n"/>
      <c r="BW741" s="135" t="n"/>
      <c r="BX741" s="135" t="n"/>
      <c r="BY741" s="135" t="n"/>
      <c r="BZ741" s="135" t="n"/>
      <c r="CA741" s="135" t="n"/>
      <c r="CB741" s="135" t="n"/>
      <c r="CC741" s="135" t="n"/>
      <c r="CD741" s="135" t="n"/>
      <c r="CE741" s="135" t="n"/>
      <c r="CF741" s="135" t="n"/>
      <c r="CG741" s="135" t="n"/>
      <c r="CH741" s="135" t="n"/>
      <c r="CI741" s="135" t="n"/>
      <c r="CJ741" s="135" t="n"/>
      <c r="CK741" s="135" t="n"/>
      <c r="CL741" s="135" t="n"/>
      <c r="CM741" s="135" t="n"/>
      <c r="CN741" s="135" t="n"/>
      <c r="CO741" s="135" t="n"/>
      <c r="CP741" s="135" t="n"/>
      <c r="CQ741" s="135" t="n"/>
      <c r="CR741" s="135" t="n"/>
      <c r="CU741" s="36" t="n"/>
      <c r="CV741" s="36" t="n"/>
      <c r="CW741" s="36" t="n"/>
      <c r="CX741" s="36" t="n"/>
      <c r="CY741" s="36" t="n"/>
      <c r="CZ741" s="36" t="n"/>
      <c r="DA741" s="36" t="n"/>
      <c r="DB741" s="36" t="n"/>
      <c r="DC741" s="36" t="n"/>
      <c r="DD741" s="36" t="n"/>
      <c r="DE741" s="36" t="n"/>
      <c r="DF741" s="36" t="n"/>
      <c r="DG741" s="36" t="n"/>
      <c r="DH741" s="36" t="n"/>
      <c r="DI741" s="36" t="n"/>
      <c r="DJ741" s="36" t="n"/>
      <c r="DK741" s="36" t="n"/>
      <c r="DL741" s="36" t="n"/>
      <c r="DM741" s="36" t="n"/>
      <c r="DN741" s="36" t="n"/>
      <c r="DO741" s="36" t="n"/>
      <c r="DP741" s="36" t="n"/>
      <c r="DQ741" s="36" t="n"/>
      <c r="DR741" s="36" t="n"/>
      <c r="DS741" s="36" t="n"/>
      <c r="DT741" s="36" t="n"/>
      <c r="DU741" s="36" t="n"/>
      <c r="DV741" s="36" t="n"/>
      <c r="DW741" s="36" t="n"/>
      <c r="DX741" s="36" t="n"/>
      <c r="DY741" s="36" t="n"/>
      <c r="DZ741" s="36" t="n"/>
      <c r="EA741" s="36" t="n"/>
      <c r="EB741" s="36" t="n"/>
      <c r="EC741" s="36" t="n"/>
      <c r="ED741" s="36" t="n"/>
      <c r="EE741" s="36" t="n"/>
      <c r="EF741" s="36" t="n"/>
      <c r="EG741" s="36" t="n"/>
      <c r="EH741" s="36" t="n"/>
      <c r="EI741" s="36" t="n"/>
      <c r="EJ741" s="36" t="n"/>
      <c r="EK741" s="36" t="n"/>
      <c r="EL741" s="36" t="n"/>
      <c r="EM741" s="36" t="n"/>
      <c r="EN741" s="36" t="n"/>
    </row>
    <row r="742">
      <c r="A742" s="36" t="n"/>
      <c r="B742" s="36" t="n"/>
      <c r="C742" s="144" t="n"/>
      <c r="D742" s="144" t="n"/>
      <c r="E742" s="135" t="n"/>
      <c r="F742" s="135" t="n"/>
      <c r="G742" s="135" t="n"/>
      <c r="H742" s="135" t="n"/>
      <c r="I742" s="135" t="n"/>
      <c r="J742" s="135" t="n"/>
      <c r="K742" s="135" t="n"/>
      <c r="L742" s="135" t="n"/>
      <c r="M742" s="135" t="n"/>
      <c r="N742" s="135" t="n"/>
      <c r="O742" s="135" t="n"/>
      <c r="P742" s="135" t="n"/>
      <c r="Q742" s="135" t="n"/>
      <c r="R742" s="135" t="n"/>
      <c r="S742" s="135" t="n"/>
      <c r="T742" s="135" t="n"/>
      <c r="U742" s="135" t="n"/>
      <c r="V742" s="135" t="n"/>
      <c r="W742" s="135" t="n"/>
      <c r="X742" s="135" t="n"/>
      <c r="Y742" s="135" t="n"/>
      <c r="Z742" s="135" t="n"/>
      <c r="AA742" s="135" t="n"/>
      <c r="AB742" s="135" t="n"/>
      <c r="AC742" s="135" t="n"/>
      <c r="AD742" s="135" t="n"/>
      <c r="AE742" s="135" t="n"/>
      <c r="AF742" s="135" t="n"/>
      <c r="AG742" s="135" t="n"/>
      <c r="AH742" s="135" t="n"/>
      <c r="AI742" s="135" t="n"/>
      <c r="AJ742" s="135" t="n"/>
      <c r="AK742" s="135" t="n"/>
      <c r="AL742" s="135" t="n"/>
      <c r="AM742" s="135" t="n"/>
      <c r="AN742" s="135" t="n"/>
      <c r="AO742" s="135" t="n"/>
      <c r="AP742" s="135" t="n"/>
      <c r="AQ742" s="135" t="n"/>
      <c r="AR742" s="135" t="n"/>
      <c r="AS742" s="135" t="n"/>
      <c r="AT742" s="135" t="n"/>
      <c r="AU742" s="135" t="n"/>
      <c r="AV742" s="135" t="n"/>
      <c r="AW742" s="135" t="n"/>
      <c r="AX742" s="135" t="n"/>
      <c r="AY742" s="135" t="n"/>
      <c r="AZ742" s="135" t="n"/>
      <c r="BA742" s="135" t="n"/>
      <c r="BB742" s="135" t="n"/>
      <c r="BC742" s="135" t="n"/>
      <c r="BD742" s="135" t="n"/>
      <c r="BE742" s="135" t="n"/>
      <c r="BF742" s="135" t="n"/>
      <c r="BG742" s="135" t="n"/>
      <c r="BH742" s="135" t="n"/>
      <c r="BI742" s="135" t="n"/>
      <c r="BJ742" s="135" t="n"/>
      <c r="BK742" s="135" t="n"/>
      <c r="BL742" s="135" t="n"/>
      <c r="BM742" s="135" t="n"/>
      <c r="BN742" s="135" t="n"/>
      <c r="BO742" s="135" t="n"/>
      <c r="BP742" s="135" t="n"/>
      <c r="BQ742" s="135" t="n"/>
      <c r="BR742" s="135" t="n"/>
      <c r="BS742" s="135" t="n"/>
      <c r="BT742" s="135" t="n"/>
      <c r="BU742" s="135" t="n"/>
      <c r="BV742" s="135" t="n"/>
      <c r="BW742" s="135" t="n"/>
      <c r="BX742" s="135" t="n"/>
      <c r="BY742" s="135" t="n"/>
      <c r="BZ742" s="135" t="n"/>
      <c r="CA742" s="135" t="n"/>
      <c r="CB742" s="135" t="n"/>
      <c r="CC742" s="135" t="n"/>
      <c r="CD742" s="135" t="n"/>
      <c r="CE742" s="135" t="n"/>
      <c r="CF742" s="135" t="n"/>
      <c r="CG742" s="135" t="n"/>
      <c r="CH742" s="135" t="n"/>
      <c r="CI742" s="135" t="n"/>
      <c r="CJ742" s="135" t="n"/>
      <c r="CK742" s="135" t="n"/>
      <c r="CL742" s="135" t="n"/>
      <c r="CM742" s="135" t="n"/>
      <c r="CN742" s="135" t="n"/>
      <c r="CO742" s="135" t="n"/>
      <c r="CP742" s="135" t="n"/>
      <c r="CQ742" s="135" t="n"/>
      <c r="CR742" s="135" t="n"/>
      <c r="CU742" s="36" t="n"/>
      <c r="CV742" s="36" t="n"/>
      <c r="CW742" s="36" t="n"/>
      <c r="CX742" s="36" t="n"/>
      <c r="CY742" s="36" t="n"/>
      <c r="CZ742" s="36" t="n"/>
      <c r="DA742" s="36" t="n"/>
      <c r="DB742" s="36" t="n"/>
      <c r="DC742" s="36" t="n"/>
      <c r="DD742" s="36" t="n"/>
      <c r="DE742" s="36" t="n"/>
      <c r="DF742" s="36" t="n"/>
      <c r="DG742" s="36" t="n"/>
      <c r="DH742" s="36" t="n"/>
      <c r="DI742" s="36" t="n"/>
      <c r="DJ742" s="36" t="n"/>
      <c r="DK742" s="36" t="n"/>
      <c r="DL742" s="36" t="n"/>
      <c r="DM742" s="36" t="n"/>
      <c r="DN742" s="36" t="n"/>
      <c r="DO742" s="36" t="n"/>
      <c r="DP742" s="36" t="n"/>
      <c r="DQ742" s="36" t="n"/>
      <c r="DR742" s="36" t="n"/>
      <c r="DS742" s="36" t="n"/>
      <c r="DT742" s="36" t="n"/>
      <c r="DU742" s="36" t="n"/>
      <c r="DV742" s="36" t="n"/>
      <c r="DW742" s="36" t="n"/>
      <c r="DX742" s="36" t="n"/>
      <c r="DY742" s="36" t="n"/>
      <c r="DZ742" s="36" t="n"/>
      <c r="EA742" s="36" t="n"/>
      <c r="EB742" s="36" t="n"/>
      <c r="EC742" s="36" t="n"/>
      <c r="ED742" s="36" t="n"/>
      <c r="EE742" s="36" t="n"/>
      <c r="EF742" s="36" t="n"/>
      <c r="EG742" s="36" t="n"/>
      <c r="EH742" s="36" t="n"/>
      <c r="EI742" s="36" t="n"/>
      <c r="EJ742" s="36" t="n"/>
      <c r="EK742" s="36" t="n"/>
      <c r="EL742" s="36" t="n"/>
      <c r="EM742" s="36" t="n"/>
      <c r="EN742" s="36" t="n"/>
    </row>
    <row r="743">
      <c r="A743" s="36" t="n"/>
      <c r="B743" s="36" t="n"/>
      <c r="C743" s="144" t="n"/>
      <c r="D743" s="144" t="n"/>
      <c r="E743" s="135" t="n"/>
      <c r="F743" s="135" t="n"/>
      <c r="G743" s="135" t="n"/>
      <c r="H743" s="135" t="n"/>
      <c r="I743" s="135" t="n"/>
      <c r="J743" s="135" t="n"/>
      <c r="K743" s="135" t="n"/>
      <c r="L743" s="135" t="n"/>
      <c r="M743" s="135" t="n"/>
      <c r="N743" s="135" t="n"/>
      <c r="O743" s="135" t="n"/>
      <c r="P743" s="135" t="n"/>
      <c r="Q743" s="135" t="n"/>
      <c r="R743" s="135" t="n"/>
      <c r="S743" s="135" t="n"/>
      <c r="T743" s="135" t="n"/>
      <c r="U743" s="135" t="n"/>
      <c r="V743" s="135" t="n"/>
      <c r="W743" s="135" t="n"/>
      <c r="X743" s="135" t="n"/>
      <c r="Y743" s="135" t="n"/>
      <c r="Z743" s="135" t="n"/>
      <c r="AA743" s="135" t="n"/>
      <c r="AB743" s="135" t="n"/>
      <c r="AC743" s="135" t="n"/>
      <c r="AD743" s="135" t="n"/>
      <c r="AE743" s="135" t="n"/>
      <c r="AF743" s="135" t="n"/>
      <c r="AG743" s="135" t="n"/>
      <c r="AH743" s="135" t="n"/>
      <c r="AI743" s="135" t="n"/>
      <c r="AJ743" s="135" t="n"/>
      <c r="AK743" s="135" t="n"/>
      <c r="AL743" s="135" t="n"/>
      <c r="AM743" s="135" t="n"/>
      <c r="AN743" s="135" t="n"/>
      <c r="AO743" s="135" t="n"/>
      <c r="AP743" s="135" t="n"/>
      <c r="AQ743" s="135" t="n"/>
      <c r="AR743" s="135" t="n"/>
      <c r="AS743" s="135" t="n"/>
      <c r="AT743" s="135" t="n"/>
      <c r="AU743" s="135" t="n"/>
      <c r="AV743" s="135" t="n"/>
      <c r="AW743" s="135" t="n"/>
      <c r="AX743" s="135" t="n"/>
      <c r="AY743" s="135" t="n"/>
      <c r="AZ743" s="135" t="n"/>
      <c r="BA743" s="135" t="n"/>
      <c r="BB743" s="135" t="n"/>
      <c r="BC743" s="135" t="n"/>
      <c r="BD743" s="135" t="n"/>
      <c r="BE743" s="135" t="n"/>
      <c r="BF743" s="135" t="n"/>
      <c r="BG743" s="135" t="n"/>
      <c r="BH743" s="135" t="n"/>
      <c r="BI743" s="135" t="n"/>
      <c r="BJ743" s="135" t="n"/>
      <c r="BK743" s="135" t="n"/>
      <c r="BL743" s="135" t="n"/>
      <c r="BM743" s="135" t="n"/>
      <c r="BN743" s="135" t="n"/>
      <c r="BO743" s="135" t="n"/>
      <c r="BP743" s="135" t="n"/>
      <c r="BQ743" s="135" t="n"/>
      <c r="BR743" s="135" t="n"/>
      <c r="BS743" s="135" t="n"/>
      <c r="BT743" s="135" t="n"/>
      <c r="BU743" s="135" t="n"/>
      <c r="BV743" s="135" t="n"/>
      <c r="BW743" s="135" t="n"/>
      <c r="BX743" s="135" t="n"/>
      <c r="BY743" s="135" t="n"/>
      <c r="BZ743" s="135" t="n"/>
      <c r="CA743" s="135" t="n"/>
      <c r="CB743" s="135" t="n"/>
      <c r="CC743" s="135" t="n"/>
      <c r="CD743" s="135" t="n"/>
      <c r="CE743" s="135" t="n"/>
      <c r="CF743" s="135" t="n"/>
      <c r="CG743" s="135" t="n"/>
      <c r="CH743" s="135" t="n"/>
      <c r="CI743" s="135" t="n"/>
      <c r="CJ743" s="135" t="n"/>
      <c r="CK743" s="135" t="n"/>
      <c r="CL743" s="135" t="n"/>
      <c r="CM743" s="135" t="n"/>
      <c r="CN743" s="135" t="n"/>
      <c r="CO743" s="135" t="n"/>
      <c r="CP743" s="135" t="n"/>
      <c r="CQ743" s="135" t="n"/>
      <c r="CR743" s="135" t="n"/>
      <c r="CU743" s="36" t="n"/>
      <c r="CV743" s="36" t="n"/>
      <c r="CW743" s="36" t="n"/>
      <c r="CX743" s="36" t="n"/>
      <c r="CY743" s="36" t="n"/>
      <c r="CZ743" s="36" t="n"/>
      <c r="DA743" s="36" t="n"/>
      <c r="DB743" s="36" t="n"/>
      <c r="DC743" s="36" t="n"/>
      <c r="DD743" s="36" t="n"/>
      <c r="DE743" s="36" t="n"/>
      <c r="DF743" s="36" t="n"/>
      <c r="DG743" s="36" t="n"/>
      <c r="DH743" s="36" t="n"/>
      <c r="DI743" s="36" t="n"/>
      <c r="DJ743" s="36" t="n"/>
      <c r="DK743" s="36" t="n"/>
      <c r="DL743" s="36" t="n"/>
      <c r="DM743" s="36" t="n"/>
      <c r="DN743" s="36" t="n"/>
      <c r="DO743" s="36" t="n"/>
      <c r="DP743" s="36" t="n"/>
      <c r="DQ743" s="36" t="n"/>
      <c r="DR743" s="36" t="n"/>
      <c r="DS743" s="36" t="n"/>
      <c r="DT743" s="36" t="n"/>
      <c r="DU743" s="36" t="n"/>
      <c r="DV743" s="36" t="n"/>
      <c r="DW743" s="36" t="n"/>
      <c r="DX743" s="36" t="n"/>
      <c r="DY743" s="36" t="n"/>
      <c r="DZ743" s="36" t="n"/>
      <c r="EA743" s="36" t="n"/>
      <c r="EB743" s="36" t="n"/>
      <c r="EC743" s="36" t="n"/>
      <c r="ED743" s="36" t="n"/>
      <c r="EE743" s="36" t="n"/>
      <c r="EF743" s="36" t="n"/>
      <c r="EG743" s="36" t="n"/>
      <c r="EH743" s="36" t="n"/>
      <c r="EI743" s="36" t="n"/>
      <c r="EJ743" s="36" t="n"/>
      <c r="EK743" s="36" t="n"/>
      <c r="EL743" s="36" t="n"/>
      <c r="EM743" s="36" t="n"/>
      <c r="EN743" s="36" t="n"/>
    </row>
    <row r="744">
      <c r="A744" s="36" t="n"/>
      <c r="B744" s="36" t="n"/>
      <c r="C744" s="144" t="n"/>
      <c r="D744" s="144" t="n"/>
      <c r="E744" s="135" t="n"/>
      <c r="F744" s="135" t="n"/>
      <c r="G744" s="135" t="n"/>
      <c r="H744" s="135" t="n"/>
      <c r="I744" s="135" t="n"/>
      <c r="J744" s="135" t="n"/>
      <c r="K744" s="135" t="n"/>
      <c r="L744" s="135" t="n"/>
      <c r="M744" s="135" t="n"/>
      <c r="N744" s="135" t="n"/>
      <c r="O744" s="135" t="n"/>
      <c r="P744" s="135" t="n"/>
      <c r="Q744" s="135" t="n"/>
      <c r="R744" s="135" t="n"/>
      <c r="S744" s="135" t="n"/>
      <c r="T744" s="135" t="n"/>
      <c r="U744" s="135" t="n"/>
      <c r="V744" s="135" t="n"/>
      <c r="W744" s="135" t="n"/>
      <c r="X744" s="135" t="n"/>
      <c r="Y744" s="135" t="n"/>
      <c r="Z744" s="135" t="n"/>
      <c r="AA744" s="135" t="n"/>
      <c r="AB744" s="135" t="n"/>
      <c r="AC744" s="135" t="n"/>
      <c r="AD744" s="135" t="n"/>
      <c r="AE744" s="135" t="n"/>
      <c r="AF744" s="135" t="n"/>
      <c r="AG744" s="135" t="n"/>
      <c r="AH744" s="135" t="n"/>
      <c r="AI744" s="135" t="n"/>
      <c r="AJ744" s="135" t="n"/>
      <c r="AK744" s="135" t="n"/>
      <c r="AL744" s="135" t="n"/>
      <c r="AM744" s="135" t="n"/>
      <c r="AN744" s="135" t="n"/>
      <c r="AO744" s="135" t="n"/>
      <c r="AP744" s="135" t="n"/>
      <c r="AQ744" s="135" t="n"/>
      <c r="AR744" s="135" t="n"/>
      <c r="AS744" s="135" t="n"/>
      <c r="AT744" s="135" t="n"/>
      <c r="AU744" s="135" t="n"/>
      <c r="AV744" s="135" t="n"/>
      <c r="AW744" s="135" t="n"/>
      <c r="AX744" s="135" t="n"/>
      <c r="AY744" s="135" t="n"/>
      <c r="AZ744" s="135" t="n"/>
      <c r="BA744" s="135" t="n"/>
      <c r="BB744" s="135" t="n"/>
      <c r="BC744" s="135" t="n"/>
      <c r="BD744" s="135" t="n"/>
      <c r="BE744" s="135" t="n"/>
      <c r="BF744" s="135" t="n"/>
      <c r="BG744" s="135" t="n"/>
      <c r="BH744" s="135" t="n"/>
      <c r="BI744" s="135" t="n"/>
      <c r="BJ744" s="135" t="n"/>
      <c r="BK744" s="135" t="n"/>
      <c r="BL744" s="135" t="n"/>
      <c r="BM744" s="135" t="n"/>
      <c r="BN744" s="135" t="n"/>
      <c r="BO744" s="135" t="n"/>
      <c r="BP744" s="135" t="n"/>
      <c r="BQ744" s="135" t="n"/>
      <c r="BR744" s="135" t="n"/>
      <c r="BS744" s="135" t="n"/>
      <c r="BT744" s="135" t="n"/>
      <c r="BU744" s="135" t="n"/>
      <c r="BV744" s="135" t="n"/>
      <c r="BW744" s="135" t="n"/>
      <c r="BX744" s="135" t="n"/>
      <c r="BY744" s="135" t="n"/>
      <c r="BZ744" s="135" t="n"/>
      <c r="CA744" s="135" t="n"/>
      <c r="CB744" s="135" t="n"/>
      <c r="CC744" s="135" t="n"/>
      <c r="CD744" s="135" t="n"/>
      <c r="CE744" s="135" t="n"/>
      <c r="CF744" s="135" t="n"/>
      <c r="CG744" s="135" t="n"/>
      <c r="CH744" s="135" t="n"/>
      <c r="CI744" s="135" t="n"/>
      <c r="CJ744" s="135" t="n"/>
      <c r="CK744" s="135" t="n"/>
      <c r="CL744" s="135" t="n"/>
      <c r="CM744" s="135" t="n"/>
      <c r="CN744" s="135" t="n"/>
      <c r="CO744" s="135" t="n"/>
      <c r="CP744" s="135" t="n"/>
      <c r="CQ744" s="135" t="n"/>
      <c r="CR744" s="135" t="n"/>
      <c r="CU744" s="36" t="n"/>
      <c r="CV744" s="36" t="n"/>
      <c r="CW744" s="36" t="n"/>
      <c r="CX744" s="36" t="n"/>
      <c r="CY744" s="36" t="n"/>
      <c r="CZ744" s="36" t="n"/>
      <c r="DA744" s="36" t="n"/>
      <c r="DB744" s="36" t="n"/>
      <c r="DC744" s="36" t="n"/>
      <c r="DD744" s="36" t="n"/>
      <c r="DE744" s="36" t="n"/>
      <c r="DF744" s="36" t="n"/>
      <c r="DG744" s="36" t="n"/>
      <c r="DH744" s="36" t="n"/>
      <c r="DI744" s="36" t="n"/>
      <c r="DJ744" s="36" t="n"/>
      <c r="DK744" s="36" t="n"/>
      <c r="DL744" s="36" t="n"/>
      <c r="DM744" s="36" t="n"/>
      <c r="DN744" s="36" t="n"/>
      <c r="DO744" s="36" t="n"/>
      <c r="DP744" s="36" t="n"/>
      <c r="DQ744" s="36" t="n"/>
      <c r="DR744" s="36" t="n"/>
      <c r="DS744" s="36" t="n"/>
      <c r="DT744" s="36" t="n"/>
      <c r="DU744" s="36" t="n"/>
      <c r="DV744" s="36" t="n"/>
      <c r="DW744" s="36" t="n"/>
      <c r="DX744" s="36" t="n"/>
      <c r="DY744" s="36" t="n"/>
      <c r="DZ744" s="36" t="n"/>
      <c r="EA744" s="36" t="n"/>
      <c r="EB744" s="36" t="n"/>
      <c r="EC744" s="36" t="n"/>
      <c r="ED744" s="36" t="n"/>
      <c r="EE744" s="36" t="n"/>
      <c r="EF744" s="36" t="n"/>
      <c r="EG744" s="36" t="n"/>
      <c r="EH744" s="36" t="n"/>
      <c r="EI744" s="36" t="n"/>
      <c r="EJ744" s="36" t="n"/>
      <c r="EK744" s="36" t="n"/>
      <c r="EL744" s="36" t="n"/>
      <c r="EM744" s="36" t="n"/>
      <c r="EN744" s="36" t="n"/>
    </row>
    <row r="745">
      <c r="A745" s="36" t="n"/>
      <c r="B745" s="36" t="n"/>
      <c r="C745" s="144" t="n"/>
      <c r="D745" s="144" t="n"/>
      <c r="E745" s="135" t="n"/>
      <c r="F745" s="135" t="n"/>
      <c r="G745" s="135" t="n"/>
      <c r="H745" s="135" t="n"/>
      <c r="I745" s="135" t="n"/>
      <c r="J745" s="135" t="n"/>
      <c r="K745" s="135" t="n"/>
      <c r="L745" s="135" t="n"/>
      <c r="M745" s="135" t="n"/>
      <c r="N745" s="135" t="n"/>
      <c r="O745" s="135" t="n"/>
      <c r="P745" s="135" t="n"/>
      <c r="Q745" s="135" t="n"/>
      <c r="R745" s="135" t="n"/>
      <c r="S745" s="135" t="n"/>
      <c r="T745" s="135" t="n"/>
      <c r="U745" s="135" t="n"/>
      <c r="V745" s="135" t="n"/>
      <c r="W745" s="135" t="n"/>
      <c r="X745" s="135" t="n"/>
      <c r="Y745" s="135" t="n"/>
      <c r="Z745" s="135" t="n"/>
      <c r="AA745" s="135" t="n"/>
      <c r="AB745" s="135" t="n"/>
      <c r="AC745" s="135" t="n"/>
      <c r="AD745" s="135" t="n"/>
      <c r="AE745" s="135" t="n"/>
      <c r="AF745" s="135" t="n"/>
      <c r="AG745" s="135" t="n"/>
      <c r="AH745" s="135" t="n"/>
      <c r="AI745" s="135" t="n"/>
      <c r="AJ745" s="135" t="n"/>
      <c r="AK745" s="135" t="n"/>
      <c r="AL745" s="135" t="n"/>
      <c r="AM745" s="135" t="n"/>
      <c r="AN745" s="135" t="n"/>
      <c r="AO745" s="135" t="n"/>
      <c r="AP745" s="135" t="n"/>
      <c r="AQ745" s="135" t="n"/>
      <c r="AR745" s="135" t="n"/>
      <c r="AS745" s="135" t="n"/>
      <c r="AT745" s="135" t="n"/>
      <c r="AU745" s="135" t="n"/>
      <c r="AV745" s="135" t="n"/>
      <c r="AW745" s="135" t="n"/>
      <c r="AX745" s="135" t="n"/>
      <c r="AY745" s="135" t="n"/>
      <c r="AZ745" s="135" t="n"/>
      <c r="BA745" s="135" t="n"/>
      <c r="BB745" s="135" t="n"/>
      <c r="BC745" s="135" t="n"/>
      <c r="BD745" s="135" t="n"/>
      <c r="BE745" s="135" t="n"/>
      <c r="BF745" s="135" t="n"/>
      <c r="BG745" s="135" t="n"/>
      <c r="BH745" s="135" t="n"/>
      <c r="BI745" s="135" t="n"/>
      <c r="BJ745" s="135" t="n"/>
      <c r="BK745" s="135" t="n"/>
      <c r="BL745" s="135" t="n"/>
      <c r="BM745" s="135" t="n"/>
      <c r="BN745" s="135" t="n"/>
      <c r="BO745" s="135" t="n"/>
      <c r="BP745" s="135" t="n"/>
      <c r="BQ745" s="135" t="n"/>
      <c r="BR745" s="135" t="n"/>
      <c r="BS745" s="135" t="n"/>
      <c r="BT745" s="135" t="n"/>
      <c r="BU745" s="135" t="n"/>
      <c r="BV745" s="135" t="n"/>
      <c r="BW745" s="135" t="n"/>
      <c r="BX745" s="135" t="n"/>
      <c r="BY745" s="135" t="n"/>
      <c r="BZ745" s="135" t="n"/>
      <c r="CA745" s="135" t="n"/>
      <c r="CB745" s="135" t="n"/>
      <c r="CC745" s="135" t="n"/>
      <c r="CD745" s="135" t="n"/>
      <c r="CE745" s="135" t="n"/>
      <c r="CF745" s="135" t="n"/>
      <c r="CG745" s="135" t="n"/>
      <c r="CH745" s="135" t="n"/>
      <c r="CI745" s="135" t="n"/>
      <c r="CJ745" s="135" t="n"/>
      <c r="CK745" s="135" t="n"/>
      <c r="CL745" s="135" t="n"/>
      <c r="CM745" s="135" t="n"/>
      <c r="CN745" s="135" t="n"/>
      <c r="CO745" s="135" t="n"/>
      <c r="CP745" s="135" t="n"/>
      <c r="CQ745" s="135" t="n"/>
      <c r="CR745" s="135" t="n"/>
      <c r="CU745" s="36" t="n"/>
      <c r="CV745" s="36" t="n"/>
      <c r="CW745" s="36" t="n"/>
      <c r="CX745" s="36" t="n"/>
      <c r="CY745" s="36" t="n"/>
      <c r="CZ745" s="36" t="n"/>
      <c r="DA745" s="36" t="n"/>
      <c r="DB745" s="36" t="n"/>
      <c r="DC745" s="36" t="n"/>
      <c r="DD745" s="36" t="n"/>
      <c r="DE745" s="36" t="n"/>
      <c r="DF745" s="36" t="n"/>
      <c r="DG745" s="36" t="n"/>
      <c r="DH745" s="36" t="n"/>
      <c r="DI745" s="36" t="n"/>
      <c r="DJ745" s="36" t="n"/>
      <c r="DK745" s="36" t="n"/>
      <c r="DL745" s="36" t="n"/>
      <c r="DM745" s="36" t="n"/>
      <c r="DN745" s="36" t="n"/>
      <c r="DO745" s="36" t="n"/>
      <c r="DP745" s="36" t="n"/>
      <c r="DQ745" s="36" t="n"/>
      <c r="DR745" s="36" t="n"/>
      <c r="DS745" s="36" t="n"/>
      <c r="DT745" s="36" t="n"/>
      <c r="DU745" s="36" t="n"/>
      <c r="DV745" s="36" t="n"/>
      <c r="DW745" s="36" t="n"/>
      <c r="DX745" s="36" t="n"/>
      <c r="DY745" s="36" t="n"/>
      <c r="DZ745" s="36" t="n"/>
      <c r="EA745" s="36" t="n"/>
      <c r="EB745" s="36" t="n"/>
      <c r="EC745" s="36" t="n"/>
      <c r="ED745" s="36" t="n"/>
      <c r="EE745" s="36" t="n"/>
      <c r="EF745" s="36" t="n"/>
      <c r="EG745" s="36" t="n"/>
      <c r="EH745" s="36" t="n"/>
      <c r="EI745" s="36" t="n"/>
      <c r="EJ745" s="36" t="n"/>
      <c r="EK745" s="36" t="n"/>
      <c r="EL745" s="36" t="n"/>
      <c r="EM745" s="36" t="n"/>
      <c r="EN745" s="36" t="n"/>
    </row>
    <row r="746">
      <c r="A746" s="36" t="n"/>
      <c r="B746" s="36" t="n"/>
      <c r="C746" s="144" t="n"/>
      <c r="D746" s="144" t="n"/>
      <c r="E746" s="135" t="n"/>
      <c r="F746" s="135" t="n"/>
      <c r="G746" s="135" t="n"/>
      <c r="H746" s="135" t="n"/>
      <c r="I746" s="135" t="n"/>
      <c r="J746" s="135" t="n"/>
      <c r="K746" s="135" t="n"/>
      <c r="L746" s="135" t="n"/>
      <c r="M746" s="135" t="n"/>
      <c r="N746" s="135" t="n"/>
      <c r="O746" s="135" t="n"/>
      <c r="P746" s="135" t="n"/>
      <c r="Q746" s="135" t="n"/>
      <c r="R746" s="135" t="n"/>
      <c r="S746" s="135" t="n"/>
      <c r="T746" s="135" t="n"/>
      <c r="U746" s="135" t="n"/>
      <c r="V746" s="135" t="n"/>
      <c r="W746" s="135" t="n"/>
      <c r="X746" s="135" t="n"/>
      <c r="Y746" s="135" t="n"/>
      <c r="Z746" s="135" t="n"/>
      <c r="AA746" s="135" t="n"/>
      <c r="AB746" s="135" t="n"/>
      <c r="AC746" s="135" t="n"/>
      <c r="AD746" s="135" t="n"/>
      <c r="AE746" s="135" t="n"/>
      <c r="AF746" s="135" t="n"/>
      <c r="AG746" s="135" t="n"/>
      <c r="AH746" s="135" t="n"/>
      <c r="AI746" s="135" t="n"/>
      <c r="AJ746" s="135" t="n"/>
      <c r="AK746" s="135" t="n"/>
      <c r="AL746" s="135" t="n"/>
      <c r="AM746" s="135" t="n"/>
      <c r="AN746" s="135" t="n"/>
      <c r="AO746" s="135" t="n"/>
      <c r="AP746" s="135" t="n"/>
      <c r="AQ746" s="135" t="n"/>
      <c r="AR746" s="135" t="n"/>
      <c r="AS746" s="135" t="n"/>
      <c r="AT746" s="135" t="n"/>
      <c r="AU746" s="135" t="n"/>
      <c r="AV746" s="135" t="n"/>
      <c r="AW746" s="135" t="n"/>
      <c r="AX746" s="135" t="n"/>
      <c r="AY746" s="135" t="n"/>
      <c r="AZ746" s="135" t="n"/>
      <c r="BA746" s="135" t="n"/>
      <c r="BB746" s="135" t="n"/>
      <c r="BC746" s="135" t="n"/>
      <c r="BD746" s="135" t="n"/>
      <c r="BE746" s="135" t="n"/>
      <c r="BF746" s="135" t="n"/>
      <c r="BG746" s="135" t="n"/>
      <c r="BH746" s="135" t="n"/>
      <c r="BI746" s="135" t="n"/>
      <c r="BJ746" s="135" t="n"/>
      <c r="BK746" s="135" t="n"/>
      <c r="BL746" s="135" t="n"/>
      <c r="BM746" s="135" t="n"/>
      <c r="BN746" s="135" t="n"/>
      <c r="BO746" s="135" t="n"/>
      <c r="BP746" s="135" t="n"/>
      <c r="BQ746" s="135" t="n"/>
      <c r="BR746" s="135" t="n"/>
      <c r="BS746" s="135" t="n"/>
      <c r="BT746" s="135" t="n"/>
      <c r="BU746" s="135" t="n"/>
      <c r="BV746" s="135" t="n"/>
      <c r="BW746" s="135" t="n"/>
      <c r="BX746" s="135" t="n"/>
      <c r="BY746" s="135" t="n"/>
      <c r="BZ746" s="135" t="n"/>
      <c r="CA746" s="135" t="n"/>
      <c r="CB746" s="135" t="n"/>
      <c r="CC746" s="135" t="n"/>
      <c r="CD746" s="135" t="n"/>
      <c r="CE746" s="135" t="n"/>
      <c r="CF746" s="135" t="n"/>
      <c r="CG746" s="135" t="n"/>
      <c r="CH746" s="135" t="n"/>
      <c r="CI746" s="135" t="n"/>
      <c r="CJ746" s="135" t="n"/>
      <c r="CK746" s="135" t="n"/>
      <c r="CL746" s="135" t="n"/>
      <c r="CM746" s="135" t="n"/>
      <c r="CN746" s="135" t="n"/>
      <c r="CO746" s="135" t="n"/>
      <c r="CP746" s="135" t="n"/>
      <c r="CQ746" s="135" t="n"/>
      <c r="CR746" s="135" t="n"/>
      <c r="CU746" s="36" t="n"/>
      <c r="CV746" s="36" t="n"/>
      <c r="CW746" s="36" t="n"/>
      <c r="CX746" s="36" t="n"/>
      <c r="CY746" s="36" t="n"/>
      <c r="CZ746" s="36" t="n"/>
      <c r="DA746" s="36" t="n"/>
      <c r="DB746" s="36" t="n"/>
      <c r="DC746" s="36" t="n"/>
      <c r="DD746" s="36" t="n"/>
      <c r="DE746" s="36" t="n"/>
      <c r="DF746" s="36" t="n"/>
      <c r="DG746" s="36" t="n"/>
      <c r="DH746" s="36" t="n"/>
      <c r="DI746" s="36" t="n"/>
      <c r="DJ746" s="36" t="n"/>
      <c r="DK746" s="36" t="n"/>
      <c r="DL746" s="36" t="n"/>
      <c r="DM746" s="36" t="n"/>
      <c r="DN746" s="36" t="n"/>
      <c r="DO746" s="36" t="n"/>
      <c r="DP746" s="36" t="n"/>
      <c r="DQ746" s="36" t="n"/>
      <c r="DR746" s="36" t="n"/>
      <c r="DS746" s="36" t="n"/>
      <c r="DT746" s="36" t="n"/>
      <c r="DU746" s="36" t="n"/>
      <c r="DV746" s="36" t="n"/>
      <c r="DW746" s="36" t="n"/>
      <c r="DX746" s="36" t="n"/>
      <c r="DY746" s="36" t="n"/>
      <c r="DZ746" s="36" t="n"/>
      <c r="EA746" s="36" t="n"/>
      <c r="EB746" s="36" t="n"/>
      <c r="EC746" s="36" t="n"/>
      <c r="ED746" s="36" t="n"/>
      <c r="EE746" s="36" t="n"/>
      <c r="EF746" s="36" t="n"/>
      <c r="EG746" s="36" t="n"/>
      <c r="EH746" s="36" t="n"/>
      <c r="EI746" s="36" t="n"/>
      <c r="EJ746" s="36" t="n"/>
      <c r="EK746" s="36" t="n"/>
      <c r="EL746" s="36" t="n"/>
      <c r="EM746" s="36" t="n"/>
      <c r="EN746" s="36" t="n"/>
    </row>
    <row r="747">
      <c r="A747" s="36" t="n"/>
      <c r="B747" s="36" t="n"/>
      <c r="C747" s="144" t="n"/>
      <c r="D747" s="144" t="n"/>
      <c r="E747" s="135" t="n"/>
      <c r="F747" s="135" t="n"/>
      <c r="G747" s="135" t="n"/>
      <c r="H747" s="135" t="n"/>
      <c r="I747" s="135" t="n"/>
      <c r="J747" s="135" t="n"/>
      <c r="K747" s="135" t="n"/>
      <c r="L747" s="135" t="n"/>
      <c r="M747" s="135" t="n"/>
      <c r="N747" s="135" t="n"/>
      <c r="O747" s="135" t="n"/>
      <c r="P747" s="135" t="n"/>
      <c r="Q747" s="135" t="n"/>
      <c r="R747" s="135" t="n"/>
      <c r="S747" s="135" t="n"/>
      <c r="T747" s="135" t="n"/>
      <c r="U747" s="135" t="n"/>
      <c r="V747" s="135" t="n"/>
      <c r="W747" s="135" t="n"/>
      <c r="X747" s="135" t="n"/>
      <c r="Y747" s="135" t="n"/>
      <c r="Z747" s="135" t="n"/>
      <c r="AA747" s="135" t="n"/>
      <c r="AB747" s="135" t="n"/>
      <c r="AC747" s="135" t="n"/>
      <c r="AD747" s="135" t="n"/>
      <c r="AE747" s="135" t="n"/>
      <c r="AF747" s="135" t="n"/>
      <c r="AG747" s="135" t="n"/>
      <c r="AH747" s="135" t="n"/>
      <c r="AI747" s="135" t="n"/>
      <c r="AJ747" s="135" t="n"/>
      <c r="AK747" s="135" t="n"/>
      <c r="AL747" s="135" t="n"/>
      <c r="AM747" s="135" t="n"/>
      <c r="AN747" s="135" t="n"/>
      <c r="AO747" s="135" t="n"/>
      <c r="AP747" s="135" t="n"/>
      <c r="AQ747" s="135" t="n"/>
      <c r="AR747" s="135" t="n"/>
      <c r="AS747" s="135" t="n"/>
      <c r="AT747" s="135" t="n"/>
      <c r="AU747" s="135" t="n"/>
      <c r="AV747" s="135" t="n"/>
      <c r="AW747" s="135" t="n"/>
      <c r="AX747" s="135" t="n"/>
      <c r="AY747" s="135" t="n"/>
      <c r="AZ747" s="135" t="n"/>
      <c r="BA747" s="135" t="n"/>
      <c r="BB747" s="135" t="n"/>
      <c r="BC747" s="135" t="n"/>
      <c r="BD747" s="135" t="n"/>
      <c r="BE747" s="135" t="n"/>
      <c r="BF747" s="135" t="n"/>
      <c r="BG747" s="135" t="n"/>
      <c r="BH747" s="135" t="n"/>
      <c r="BI747" s="135" t="n"/>
      <c r="BJ747" s="135" t="n"/>
      <c r="BK747" s="135" t="n"/>
      <c r="BL747" s="135" t="n"/>
      <c r="BM747" s="135" t="n"/>
      <c r="BN747" s="135" t="n"/>
      <c r="BO747" s="135" t="n"/>
      <c r="BP747" s="135" t="n"/>
      <c r="BQ747" s="135" t="n"/>
      <c r="BR747" s="135" t="n"/>
      <c r="BS747" s="135" t="n"/>
      <c r="BT747" s="135" t="n"/>
      <c r="BU747" s="135" t="n"/>
      <c r="BV747" s="135" t="n"/>
      <c r="BW747" s="135" t="n"/>
      <c r="BX747" s="135" t="n"/>
      <c r="BY747" s="135" t="n"/>
      <c r="BZ747" s="135" t="n"/>
      <c r="CA747" s="135" t="n"/>
      <c r="CB747" s="135" t="n"/>
      <c r="CC747" s="135" t="n"/>
      <c r="CD747" s="135" t="n"/>
      <c r="CE747" s="135" t="n"/>
      <c r="CF747" s="135" t="n"/>
      <c r="CG747" s="135" t="n"/>
      <c r="CH747" s="135" t="n"/>
      <c r="CI747" s="135" t="n"/>
      <c r="CJ747" s="135" t="n"/>
      <c r="CK747" s="135" t="n"/>
      <c r="CL747" s="135" t="n"/>
      <c r="CM747" s="135" t="n"/>
      <c r="CN747" s="135" t="n"/>
      <c r="CO747" s="135" t="n"/>
      <c r="CP747" s="135" t="n"/>
      <c r="CQ747" s="135" t="n"/>
      <c r="CR747" s="135" t="n"/>
      <c r="CU747" s="36" t="n"/>
      <c r="CV747" s="36" t="n"/>
      <c r="CW747" s="36" t="n"/>
      <c r="CX747" s="36" t="n"/>
      <c r="CY747" s="36" t="n"/>
      <c r="CZ747" s="36" t="n"/>
      <c r="DA747" s="36" t="n"/>
      <c r="DB747" s="36" t="n"/>
      <c r="DC747" s="36" t="n"/>
      <c r="DD747" s="36" t="n"/>
      <c r="DE747" s="36" t="n"/>
      <c r="DF747" s="36" t="n"/>
      <c r="DG747" s="36" t="n"/>
      <c r="DH747" s="36" t="n"/>
      <c r="DI747" s="36" t="n"/>
      <c r="DJ747" s="36" t="n"/>
      <c r="DK747" s="36" t="n"/>
      <c r="DL747" s="36" t="n"/>
      <c r="DM747" s="36" t="n"/>
      <c r="DN747" s="36" t="n"/>
      <c r="DO747" s="36" t="n"/>
      <c r="DP747" s="36" t="n"/>
      <c r="DQ747" s="36" t="n"/>
      <c r="DR747" s="36" t="n"/>
      <c r="DS747" s="36" t="n"/>
      <c r="DT747" s="36" t="n"/>
      <c r="DU747" s="36" t="n"/>
      <c r="DV747" s="36" t="n"/>
      <c r="DW747" s="36" t="n"/>
      <c r="DX747" s="36" t="n"/>
      <c r="DY747" s="36" t="n"/>
      <c r="DZ747" s="36" t="n"/>
      <c r="EA747" s="36" t="n"/>
      <c r="EB747" s="36" t="n"/>
      <c r="EC747" s="36" t="n"/>
      <c r="ED747" s="36" t="n"/>
      <c r="EE747" s="36" t="n"/>
      <c r="EF747" s="36" t="n"/>
      <c r="EG747" s="36" t="n"/>
      <c r="EH747" s="36" t="n"/>
      <c r="EI747" s="36" t="n"/>
      <c r="EJ747" s="36" t="n"/>
      <c r="EK747" s="36" t="n"/>
      <c r="EL747" s="36" t="n"/>
      <c r="EM747" s="36" t="n"/>
      <c r="EN747" s="36" t="n"/>
    </row>
    <row r="748">
      <c r="A748" s="36" t="n"/>
      <c r="B748" s="36" t="n"/>
      <c r="C748" s="144" t="n"/>
      <c r="D748" s="144" t="n"/>
      <c r="E748" s="135" t="n"/>
      <c r="F748" s="135" t="n"/>
      <c r="G748" s="135" t="n"/>
      <c r="H748" s="135" t="n"/>
      <c r="I748" s="135" t="n"/>
      <c r="J748" s="135" t="n"/>
      <c r="K748" s="135" t="n"/>
      <c r="L748" s="135" t="n"/>
      <c r="M748" s="135" t="n"/>
      <c r="N748" s="135" t="n"/>
      <c r="O748" s="135" t="n"/>
      <c r="P748" s="135" t="n"/>
      <c r="Q748" s="135" t="n"/>
      <c r="R748" s="135" t="n"/>
      <c r="S748" s="135" t="n"/>
      <c r="T748" s="135" t="n"/>
      <c r="U748" s="135" t="n"/>
      <c r="V748" s="135" t="n"/>
      <c r="W748" s="135" t="n"/>
      <c r="X748" s="135" t="n"/>
      <c r="Y748" s="135" t="n"/>
      <c r="Z748" s="135" t="n"/>
      <c r="AA748" s="135" t="n"/>
      <c r="AB748" s="135" t="n"/>
      <c r="AC748" s="135" t="n"/>
      <c r="AD748" s="135" t="n"/>
      <c r="AE748" s="135" t="n"/>
      <c r="AF748" s="135" t="n"/>
      <c r="AG748" s="135" t="n"/>
      <c r="AH748" s="135" t="n"/>
      <c r="AI748" s="135" t="n"/>
      <c r="AJ748" s="135" t="n"/>
      <c r="AK748" s="135" t="n"/>
      <c r="AL748" s="135" t="n"/>
      <c r="AM748" s="135" t="n"/>
      <c r="AN748" s="135" t="n"/>
      <c r="AO748" s="135" t="n"/>
      <c r="AP748" s="135" t="n"/>
      <c r="AQ748" s="135" t="n"/>
      <c r="AR748" s="135" t="n"/>
      <c r="AS748" s="135" t="n"/>
      <c r="AT748" s="135" t="n"/>
      <c r="AU748" s="135" t="n"/>
      <c r="AV748" s="135" t="n"/>
      <c r="AW748" s="135" t="n"/>
      <c r="AX748" s="135" t="n"/>
      <c r="AY748" s="135" t="n"/>
      <c r="AZ748" s="135" t="n"/>
      <c r="BA748" s="135" t="n"/>
      <c r="BB748" s="135" t="n"/>
      <c r="BC748" s="135" t="n"/>
      <c r="BD748" s="135" t="n"/>
      <c r="BE748" s="135" t="n"/>
      <c r="BF748" s="135" t="n"/>
      <c r="BG748" s="135" t="n"/>
      <c r="BH748" s="135" t="n"/>
      <c r="BI748" s="135" t="n"/>
      <c r="BJ748" s="135" t="n"/>
      <c r="BK748" s="135" t="n"/>
      <c r="BL748" s="135" t="n"/>
      <c r="BM748" s="135" t="n"/>
      <c r="BN748" s="135" t="n"/>
      <c r="BO748" s="135" t="n"/>
      <c r="BP748" s="135" t="n"/>
      <c r="BQ748" s="135" t="n"/>
      <c r="BR748" s="135" t="n"/>
      <c r="BS748" s="135" t="n"/>
      <c r="BT748" s="135" t="n"/>
      <c r="BU748" s="135" t="n"/>
      <c r="BV748" s="135" t="n"/>
      <c r="BW748" s="135" t="n"/>
      <c r="BX748" s="135" t="n"/>
      <c r="BY748" s="135" t="n"/>
      <c r="BZ748" s="135" t="n"/>
      <c r="CA748" s="135" t="n"/>
      <c r="CB748" s="135" t="n"/>
      <c r="CC748" s="135" t="n"/>
      <c r="CD748" s="135" t="n"/>
      <c r="CE748" s="135" t="n"/>
      <c r="CF748" s="135" t="n"/>
      <c r="CG748" s="135" t="n"/>
      <c r="CH748" s="135" t="n"/>
      <c r="CI748" s="135" t="n"/>
      <c r="CJ748" s="135" t="n"/>
      <c r="CK748" s="135" t="n"/>
      <c r="CL748" s="135" t="n"/>
      <c r="CM748" s="135" t="n"/>
      <c r="CN748" s="135" t="n"/>
      <c r="CO748" s="135" t="n"/>
      <c r="CP748" s="135" t="n"/>
      <c r="CQ748" s="135" t="n"/>
      <c r="CR748" s="135" t="n"/>
      <c r="CU748" s="36" t="n"/>
      <c r="CV748" s="36" t="n"/>
      <c r="CW748" s="36" t="n"/>
      <c r="CX748" s="36" t="n"/>
      <c r="CY748" s="36" t="n"/>
      <c r="CZ748" s="36" t="n"/>
      <c r="DA748" s="36" t="n"/>
      <c r="DB748" s="36" t="n"/>
      <c r="DC748" s="36" t="n"/>
      <c r="DD748" s="36" t="n"/>
      <c r="DE748" s="36" t="n"/>
      <c r="DF748" s="36" t="n"/>
      <c r="DG748" s="36" t="n"/>
      <c r="DH748" s="36" t="n"/>
      <c r="DI748" s="36" t="n"/>
      <c r="DJ748" s="36" t="n"/>
      <c r="DK748" s="36" t="n"/>
      <c r="DL748" s="36" t="n"/>
      <c r="DM748" s="36" t="n"/>
      <c r="DN748" s="36" t="n"/>
      <c r="DO748" s="36" t="n"/>
      <c r="DP748" s="36" t="n"/>
      <c r="DQ748" s="36" t="n"/>
      <c r="DR748" s="36" t="n"/>
      <c r="DS748" s="36" t="n"/>
      <c r="DT748" s="36" t="n"/>
      <c r="DU748" s="36" t="n"/>
      <c r="DV748" s="36" t="n"/>
      <c r="DW748" s="36" t="n"/>
      <c r="DX748" s="36" t="n"/>
      <c r="DY748" s="36" t="n"/>
      <c r="DZ748" s="36" t="n"/>
      <c r="EA748" s="36" t="n"/>
      <c r="EB748" s="36" t="n"/>
      <c r="EC748" s="36" t="n"/>
      <c r="ED748" s="36" t="n"/>
      <c r="EE748" s="36" t="n"/>
      <c r="EF748" s="36" t="n"/>
      <c r="EG748" s="36" t="n"/>
      <c r="EH748" s="36" t="n"/>
      <c r="EI748" s="36" t="n"/>
      <c r="EJ748" s="36" t="n"/>
      <c r="EK748" s="36" t="n"/>
      <c r="EL748" s="36" t="n"/>
      <c r="EM748" s="36" t="n"/>
      <c r="EN748" s="36" t="n"/>
    </row>
    <row r="749">
      <c r="A749" s="36" t="n"/>
      <c r="B749" s="36" t="n"/>
      <c r="C749" s="144" t="n"/>
      <c r="D749" s="144" t="n"/>
      <c r="E749" s="135" t="n"/>
      <c r="F749" s="135" t="n"/>
      <c r="G749" s="135" t="n"/>
      <c r="H749" s="135" t="n"/>
      <c r="I749" s="135" t="n"/>
      <c r="J749" s="135" t="n"/>
      <c r="K749" s="135" t="n"/>
      <c r="L749" s="135" t="n"/>
      <c r="M749" s="135" t="n"/>
      <c r="N749" s="135" t="n"/>
      <c r="O749" s="135" t="n"/>
      <c r="P749" s="135" t="n"/>
      <c r="Q749" s="135" t="n"/>
      <c r="R749" s="135" t="n"/>
      <c r="S749" s="135" t="n"/>
      <c r="T749" s="135" t="n"/>
      <c r="U749" s="135" t="n"/>
      <c r="V749" s="135" t="n"/>
      <c r="W749" s="135" t="n"/>
      <c r="X749" s="135" t="n"/>
      <c r="Y749" s="135" t="n"/>
      <c r="Z749" s="135" t="n"/>
      <c r="AA749" s="135" t="n"/>
      <c r="AB749" s="135" t="n"/>
      <c r="AC749" s="135" t="n"/>
      <c r="AD749" s="135" t="n"/>
      <c r="AE749" s="135" t="n"/>
      <c r="AF749" s="135" t="n"/>
      <c r="AG749" s="135" t="n"/>
      <c r="AH749" s="135" t="n"/>
      <c r="AI749" s="135" t="n"/>
      <c r="AJ749" s="135" t="n"/>
      <c r="AK749" s="135" t="n"/>
      <c r="AL749" s="135" t="n"/>
      <c r="AM749" s="135" t="n"/>
      <c r="AN749" s="135" t="n"/>
      <c r="AO749" s="135" t="n"/>
      <c r="AP749" s="135" t="n"/>
      <c r="AQ749" s="135" t="n"/>
      <c r="AR749" s="135" t="n"/>
      <c r="AS749" s="135" t="n"/>
      <c r="AT749" s="135" t="n"/>
      <c r="AU749" s="135" t="n"/>
      <c r="AV749" s="135" t="n"/>
      <c r="AW749" s="135" t="n"/>
      <c r="AX749" s="135" t="n"/>
      <c r="AY749" s="135" t="n"/>
      <c r="AZ749" s="135" t="n"/>
      <c r="BA749" s="135" t="n"/>
      <c r="BB749" s="135" t="n"/>
      <c r="BC749" s="135" t="n"/>
      <c r="BD749" s="135" t="n"/>
      <c r="BE749" s="135" t="n"/>
      <c r="BF749" s="135" t="n"/>
      <c r="BG749" s="135" t="n"/>
      <c r="BH749" s="135" t="n"/>
      <c r="BI749" s="135" t="n"/>
      <c r="BJ749" s="135" t="n"/>
      <c r="BK749" s="135" t="n"/>
      <c r="BL749" s="135" t="n"/>
      <c r="BM749" s="135" t="n"/>
      <c r="BN749" s="135" t="n"/>
      <c r="BO749" s="135" t="n"/>
      <c r="BP749" s="135" t="n"/>
      <c r="BQ749" s="135" t="n"/>
      <c r="BR749" s="135" t="n"/>
      <c r="BS749" s="135" t="n"/>
      <c r="BT749" s="135" t="n"/>
      <c r="BU749" s="135" t="n"/>
      <c r="BV749" s="135" t="n"/>
      <c r="BW749" s="135" t="n"/>
      <c r="BX749" s="135" t="n"/>
      <c r="BY749" s="135" t="n"/>
      <c r="BZ749" s="135" t="n"/>
      <c r="CA749" s="135" t="n"/>
      <c r="CB749" s="135" t="n"/>
      <c r="CC749" s="135" t="n"/>
      <c r="CD749" s="135" t="n"/>
      <c r="CE749" s="135" t="n"/>
      <c r="CF749" s="135" t="n"/>
      <c r="CG749" s="135" t="n"/>
      <c r="CH749" s="135" t="n"/>
      <c r="CI749" s="135" t="n"/>
      <c r="CJ749" s="135" t="n"/>
      <c r="CK749" s="135" t="n"/>
      <c r="CL749" s="135" t="n"/>
      <c r="CM749" s="135" t="n"/>
      <c r="CN749" s="135" t="n"/>
      <c r="CO749" s="135" t="n"/>
      <c r="CP749" s="135" t="n"/>
      <c r="CQ749" s="135" t="n"/>
      <c r="CR749" s="135" t="n"/>
      <c r="CU749" s="36" t="n"/>
      <c r="CV749" s="36" t="n"/>
      <c r="CW749" s="36" t="n"/>
      <c r="CX749" s="36" t="n"/>
      <c r="CY749" s="36" t="n"/>
      <c r="CZ749" s="36" t="n"/>
      <c r="DA749" s="36" t="n"/>
      <c r="DB749" s="36" t="n"/>
      <c r="DC749" s="36" t="n"/>
      <c r="DD749" s="36" t="n"/>
      <c r="DE749" s="36" t="n"/>
      <c r="DF749" s="36" t="n"/>
      <c r="DG749" s="36" t="n"/>
      <c r="DH749" s="36" t="n"/>
      <c r="DI749" s="36" t="n"/>
      <c r="DJ749" s="36" t="n"/>
      <c r="DK749" s="36" t="n"/>
      <c r="DL749" s="36" t="n"/>
      <c r="DM749" s="36" t="n"/>
      <c r="DN749" s="36" t="n"/>
      <c r="DO749" s="36" t="n"/>
      <c r="DP749" s="36" t="n"/>
      <c r="DQ749" s="36" t="n"/>
      <c r="DR749" s="36" t="n"/>
      <c r="DS749" s="36" t="n"/>
      <c r="DT749" s="36" t="n"/>
      <c r="DU749" s="36" t="n"/>
      <c r="DV749" s="36" t="n"/>
      <c r="DW749" s="36" t="n"/>
      <c r="DX749" s="36" t="n"/>
      <c r="DY749" s="36" t="n"/>
      <c r="DZ749" s="36" t="n"/>
      <c r="EA749" s="36" t="n"/>
      <c r="EB749" s="36" t="n"/>
      <c r="EC749" s="36" t="n"/>
      <c r="ED749" s="36" t="n"/>
      <c r="EE749" s="36" t="n"/>
      <c r="EF749" s="36" t="n"/>
      <c r="EG749" s="36" t="n"/>
      <c r="EH749" s="36" t="n"/>
      <c r="EI749" s="36" t="n"/>
      <c r="EJ749" s="36" t="n"/>
      <c r="EK749" s="36" t="n"/>
      <c r="EL749" s="36" t="n"/>
      <c r="EM749" s="36" t="n"/>
      <c r="EN749" s="36" t="n"/>
    </row>
    <row r="750">
      <c r="A750" s="36" t="n"/>
      <c r="B750" s="36" t="n"/>
      <c r="C750" s="144" t="n"/>
      <c r="D750" s="144" t="n"/>
      <c r="E750" s="135" t="n"/>
      <c r="F750" s="135" t="n"/>
      <c r="G750" s="135" t="n"/>
      <c r="H750" s="135" t="n"/>
      <c r="I750" s="135" t="n"/>
      <c r="J750" s="135" t="n"/>
      <c r="K750" s="135" t="n"/>
      <c r="L750" s="135" t="n"/>
      <c r="M750" s="135" t="n"/>
      <c r="N750" s="135" t="n"/>
      <c r="O750" s="135" t="n"/>
      <c r="P750" s="135" t="n"/>
      <c r="Q750" s="135" t="n"/>
      <c r="R750" s="135" t="n"/>
      <c r="S750" s="135" t="n"/>
      <c r="T750" s="135" t="n"/>
      <c r="U750" s="135" t="n"/>
      <c r="V750" s="135" t="n"/>
      <c r="W750" s="135" t="n"/>
      <c r="X750" s="135" t="n"/>
      <c r="Y750" s="135" t="n"/>
      <c r="Z750" s="135" t="n"/>
      <c r="AA750" s="135" t="n"/>
      <c r="AB750" s="135" t="n"/>
      <c r="AC750" s="135" t="n"/>
      <c r="AD750" s="135" t="n"/>
      <c r="AE750" s="135" t="n"/>
      <c r="AF750" s="135" t="n"/>
      <c r="AG750" s="135" t="n"/>
      <c r="AH750" s="135" t="n"/>
      <c r="AI750" s="135" t="n"/>
      <c r="AJ750" s="135" t="n"/>
      <c r="AK750" s="135" t="n"/>
      <c r="AL750" s="135" t="n"/>
      <c r="AM750" s="135" t="n"/>
      <c r="AN750" s="135" t="n"/>
      <c r="AO750" s="135" t="n"/>
      <c r="AP750" s="135" t="n"/>
      <c r="AQ750" s="135" t="n"/>
      <c r="AR750" s="135" t="n"/>
      <c r="AS750" s="135" t="n"/>
      <c r="AT750" s="135" t="n"/>
      <c r="AU750" s="135" t="n"/>
      <c r="AV750" s="135" t="n"/>
      <c r="AW750" s="135" t="n"/>
      <c r="AX750" s="135" t="n"/>
      <c r="AY750" s="135" t="n"/>
      <c r="AZ750" s="135" t="n"/>
      <c r="BA750" s="135" t="n"/>
      <c r="BB750" s="135" t="n"/>
      <c r="BC750" s="135" t="n"/>
      <c r="BD750" s="135" t="n"/>
      <c r="BE750" s="135" t="n"/>
      <c r="BF750" s="135" t="n"/>
      <c r="BG750" s="135" t="n"/>
      <c r="BH750" s="135" t="n"/>
      <c r="BI750" s="135" t="n"/>
      <c r="BJ750" s="135" t="n"/>
      <c r="BK750" s="135" t="n"/>
      <c r="BL750" s="135" t="n"/>
      <c r="BM750" s="135" t="n"/>
      <c r="BN750" s="135" t="n"/>
      <c r="BO750" s="135" t="n"/>
      <c r="BP750" s="135" t="n"/>
      <c r="BQ750" s="135" t="n"/>
      <c r="BR750" s="135" t="n"/>
      <c r="BS750" s="135" t="n"/>
      <c r="BT750" s="135" t="n"/>
      <c r="BU750" s="135" t="n"/>
      <c r="BV750" s="135" t="n"/>
      <c r="BW750" s="135" t="n"/>
      <c r="BX750" s="135" t="n"/>
      <c r="BY750" s="135" t="n"/>
      <c r="BZ750" s="135" t="n"/>
      <c r="CA750" s="135" t="n"/>
      <c r="CB750" s="135" t="n"/>
      <c r="CC750" s="135" t="n"/>
      <c r="CD750" s="135" t="n"/>
      <c r="CE750" s="135" t="n"/>
      <c r="CF750" s="135" t="n"/>
      <c r="CG750" s="135" t="n"/>
      <c r="CH750" s="135" t="n"/>
      <c r="CI750" s="135" t="n"/>
      <c r="CJ750" s="135" t="n"/>
      <c r="CK750" s="135" t="n"/>
      <c r="CL750" s="135" t="n"/>
      <c r="CM750" s="135" t="n"/>
      <c r="CN750" s="135" t="n"/>
      <c r="CO750" s="135" t="n"/>
      <c r="CP750" s="135" t="n"/>
      <c r="CQ750" s="135" t="n"/>
      <c r="CR750" s="135" t="n"/>
      <c r="CU750" s="36" t="n"/>
      <c r="CV750" s="36" t="n"/>
      <c r="CW750" s="36" t="n"/>
      <c r="CX750" s="36" t="n"/>
      <c r="CY750" s="36" t="n"/>
      <c r="CZ750" s="36" t="n"/>
      <c r="DA750" s="36" t="n"/>
      <c r="DB750" s="36" t="n"/>
      <c r="DC750" s="36" t="n"/>
      <c r="DD750" s="36" t="n"/>
      <c r="DE750" s="36" t="n"/>
      <c r="DF750" s="36" t="n"/>
      <c r="DG750" s="36" t="n"/>
      <c r="DH750" s="36" t="n"/>
      <c r="DI750" s="36" t="n"/>
      <c r="DJ750" s="36" t="n"/>
      <c r="DK750" s="36" t="n"/>
      <c r="DL750" s="36" t="n"/>
      <c r="DM750" s="36" t="n"/>
      <c r="DN750" s="36" t="n"/>
      <c r="DO750" s="36" t="n"/>
      <c r="DP750" s="36" t="n"/>
      <c r="DQ750" s="36" t="n"/>
      <c r="DR750" s="36" t="n"/>
      <c r="DS750" s="36" t="n"/>
      <c r="DT750" s="36" t="n"/>
      <c r="DU750" s="36" t="n"/>
      <c r="DV750" s="36" t="n"/>
      <c r="DW750" s="36" t="n"/>
      <c r="DX750" s="36" t="n"/>
      <c r="DY750" s="36" t="n"/>
      <c r="DZ750" s="36" t="n"/>
      <c r="EA750" s="36" t="n"/>
      <c r="EB750" s="36" t="n"/>
      <c r="EC750" s="36" t="n"/>
      <c r="ED750" s="36" t="n"/>
      <c r="EE750" s="36" t="n"/>
      <c r="EF750" s="36" t="n"/>
      <c r="EG750" s="36" t="n"/>
      <c r="EH750" s="36" t="n"/>
      <c r="EI750" s="36" t="n"/>
      <c r="EJ750" s="36" t="n"/>
      <c r="EK750" s="36" t="n"/>
      <c r="EL750" s="36" t="n"/>
      <c r="EM750" s="36" t="n"/>
      <c r="EN750" s="36" t="n"/>
    </row>
    <row r="751">
      <c r="A751" s="36" t="n"/>
      <c r="B751" s="36" t="n"/>
      <c r="C751" s="144" t="n"/>
      <c r="D751" s="144" t="n"/>
      <c r="E751" s="135" t="n"/>
      <c r="F751" s="135" t="n"/>
      <c r="G751" s="135" t="n"/>
      <c r="H751" s="135" t="n"/>
      <c r="I751" s="135" t="n"/>
      <c r="J751" s="135" t="n"/>
      <c r="K751" s="135" t="n"/>
      <c r="L751" s="135" t="n"/>
      <c r="M751" s="135" t="n"/>
      <c r="N751" s="135" t="n"/>
      <c r="O751" s="135" t="n"/>
      <c r="P751" s="135" t="n"/>
      <c r="Q751" s="135" t="n"/>
      <c r="R751" s="135" t="n"/>
      <c r="S751" s="135" t="n"/>
      <c r="T751" s="135" t="n"/>
      <c r="U751" s="135" t="n"/>
      <c r="V751" s="135" t="n"/>
      <c r="W751" s="135" t="n"/>
      <c r="X751" s="135" t="n"/>
      <c r="Y751" s="135" t="n"/>
      <c r="Z751" s="135" t="n"/>
      <c r="AA751" s="135" t="n"/>
      <c r="AB751" s="135" t="n"/>
      <c r="AC751" s="135" t="n"/>
      <c r="AD751" s="135" t="n"/>
      <c r="AE751" s="135" t="n"/>
      <c r="AF751" s="135" t="n"/>
      <c r="AG751" s="135" t="n"/>
      <c r="AH751" s="135" t="n"/>
      <c r="AI751" s="135" t="n"/>
      <c r="AJ751" s="135" t="n"/>
      <c r="AK751" s="135" t="n"/>
      <c r="AL751" s="135" t="n"/>
      <c r="AM751" s="135" t="n"/>
      <c r="AN751" s="135" t="n"/>
      <c r="AO751" s="135" t="n"/>
      <c r="AP751" s="135" t="n"/>
      <c r="AQ751" s="135" t="n"/>
      <c r="AR751" s="135" t="n"/>
      <c r="AS751" s="135" t="n"/>
      <c r="AT751" s="135" t="n"/>
      <c r="AU751" s="135" t="n"/>
      <c r="AV751" s="135" t="n"/>
      <c r="AW751" s="135" t="n"/>
      <c r="AX751" s="135" t="n"/>
      <c r="AY751" s="135" t="n"/>
      <c r="AZ751" s="135" t="n"/>
      <c r="BA751" s="135" t="n"/>
      <c r="BB751" s="135" t="n"/>
      <c r="BC751" s="135" t="n"/>
      <c r="BD751" s="135" t="n"/>
      <c r="BE751" s="135" t="n"/>
      <c r="BF751" s="135" t="n"/>
      <c r="BG751" s="135" t="n"/>
      <c r="BH751" s="135" t="n"/>
      <c r="BI751" s="135" t="n"/>
      <c r="BJ751" s="135" t="n"/>
      <c r="BK751" s="135" t="n"/>
      <c r="BL751" s="135" t="n"/>
      <c r="BM751" s="135" t="n"/>
      <c r="BN751" s="135" t="n"/>
      <c r="BO751" s="135" t="n"/>
      <c r="BP751" s="135" t="n"/>
      <c r="BQ751" s="135" t="n"/>
      <c r="BR751" s="135" t="n"/>
      <c r="BS751" s="135" t="n"/>
      <c r="BT751" s="135" t="n"/>
      <c r="BU751" s="135" t="n"/>
      <c r="BV751" s="135" t="n"/>
      <c r="BW751" s="135" t="n"/>
      <c r="BX751" s="135" t="n"/>
      <c r="BY751" s="135" t="n"/>
      <c r="BZ751" s="135" t="n"/>
      <c r="CA751" s="135" t="n"/>
      <c r="CB751" s="135" t="n"/>
      <c r="CC751" s="135" t="n"/>
      <c r="CD751" s="135" t="n"/>
      <c r="CE751" s="135" t="n"/>
      <c r="CF751" s="135" t="n"/>
      <c r="CG751" s="135" t="n"/>
      <c r="CH751" s="135" t="n"/>
      <c r="CI751" s="135" t="n"/>
      <c r="CJ751" s="135" t="n"/>
      <c r="CK751" s="135" t="n"/>
      <c r="CL751" s="135" t="n"/>
      <c r="CM751" s="135" t="n"/>
      <c r="CN751" s="135" t="n"/>
      <c r="CO751" s="135" t="n"/>
      <c r="CP751" s="135" t="n"/>
      <c r="CQ751" s="135" t="n"/>
      <c r="CR751" s="135" t="n"/>
      <c r="CU751" s="36" t="n"/>
      <c r="CV751" s="36" t="n"/>
      <c r="CW751" s="36" t="n"/>
      <c r="CX751" s="36" t="n"/>
      <c r="CY751" s="36" t="n"/>
      <c r="CZ751" s="36" t="n"/>
      <c r="DA751" s="36" t="n"/>
      <c r="DB751" s="36" t="n"/>
      <c r="DC751" s="36" t="n"/>
      <c r="DD751" s="36" t="n"/>
      <c r="DE751" s="36" t="n"/>
      <c r="DF751" s="36" t="n"/>
      <c r="DG751" s="36" t="n"/>
      <c r="DH751" s="36" t="n"/>
      <c r="DI751" s="36" t="n"/>
      <c r="DJ751" s="36" t="n"/>
      <c r="DK751" s="36" t="n"/>
      <c r="DL751" s="36" t="n"/>
      <c r="DM751" s="36" t="n"/>
      <c r="DN751" s="36" t="n"/>
      <c r="DO751" s="36" t="n"/>
      <c r="DP751" s="36" t="n"/>
      <c r="DQ751" s="36" t="n"/>
      <c r="DR751" s="36" t="n"/>
      <c r="DS751" s="36" t="n"/>
      <c r="DT751" s="36" t="n"/>
      <c r="DU751" s="36" t="n"/>
      <c r="DV751" s="36" t="n"/>
      <c r="DW751" s="36" t="n"/>
      <c r="DX751" s="36" t="n"/>
      <c r="DY751" s="36" t="n"/>
      <c r="DZ751" s="36" t="n"/>
      <c r="EA751" s="36" t="n"/>
      <c r="EB751" s="36" t="n"/>
      <c r="EC751" s="36" t="n"/>
      <c r="ED751" s="36" t="n"/>
      <c r="EE751" s="36" t="n"/>
      <c r="EF751" s="36" t="n"/>
      <c r="EG751" s="36" t="n"/>
      <c r="EH751" s="36" t="n"/>
      <c r="EI751" s="36" t="n"/>
      <c r="EJ751" s="36" t="n"/>
      <c r="EK751" s="36" t="n"/>
      <c r="EL751" s="36" t="n"/>
      <c r="EM751" s="36" t="n"/>
      <c r="EN751" s="36" t="n"/>
    </row>
    <row r="752">
      <c r="A752" s="36" t="n"/>
      <c r="B752" s="36" t="n"/>
      <c r="C752" s="144" t="n"/>
      <c r="D752" s="144" t="n"/>
      <c r="E752" s="135" t="n"/>
      <c r="F752" s="135" t="n"/>
      <c r="G752" s="135" t="n"/>
      <c r="H752" s="135" t="n"/>
      <c r="I752" s="135" t="n"/>
      <c r="J752" s="135" t="n"/>
      <c r="K752" s="135" t="n"/>
      <c r="L752" s="135" t="n"/>
      <c r="M752" s="135" t="n"/>
      <c r="N752" s="135" t="n"/>
      <c r="O752" s="135" t="n"/>
      <c r="P752" s="135" t="n"/>
      <c r="Q752" s="135" t="n"/>
      <c r="R752" s="135" t="n"/>
      <c r="S752" s="135" t="n"/>
      <c r="T752" s="135" t="n"/>
      <c r="U752" s="135" t="n"/>
      <c r="V752" s="135" t="n"/>
      <c r="W752" s="135" t="n"/>
      <c r="X752" s="135" t="n"/>
      <c r="Y752" s="135" t="n"/>
      <c r="Z752" s="135" t="n"/>
      <c r="AA752" s="135" t="n"/>
      <c r="AB752" s="135" t="n"/>
      <c r="AC752" s="135" t="n"/>
      <c r="AD752" s="135" t="n"/>
      <c r="AE752" s="135" t="n"/>
      <c r="AF752" s="135" t="n"/>
      <c r="AG752" s="135" t="n"/>
      <c r="AH752" s="135" t="n"/>
      <c r="AI752" s="135" t="n"/>
      <c r="AJ752" s="135" t="n"/>
      <c r="AK752" s="135" t="n"/>
      <c r="AL752" s="135" t="n"/>
      <c r="AM752" s="135" t="n"/>
      <c r="AN752" s="135" t="n"/>
      <c r="AO752" s="135" t="n"/>
      <c r="AP752" s="135" t="n"/>
      <c r="AQ752" s="135" t="n"/>
      <c r="AR752" s="135" t="n"/>
      <c r="AS752" s="135" t="n"/>
      <c r="AT752" s="135" t="n"/>
      <c r="AU752" s="135" t="n"/>
      <c r="AV752" s="135" t="n"/>
      <c r="AW752" s="135" t="n"/>
      <c r="AX752" s="135" t="n"/>
      <c r="AY752" s="135" t="n"/>
      <c r="AZ752" s="135" t="n"/>
      <c r="BA752" s="135" t="n"/>
      <c r="BB752" s="135" t="n"/>
      <c r="BC752" s="135" t="n"/>
      <c r="BD752" s="135" t="n"/>
      <c r="BE752" s="135" t="n"/>
      <c r="BF752" s="135" t="n"/>
      <c r="BG752" s="135" t="n"/>
      <c r="BH752" s="135" t="n"/>
      <c r="BI752" s="135" t="n"/>
      <c r="BJ752" s="135" t="n"/>
      <c r="BK752" s="135" t="n"/>
      <c r="BL752" s="135" t="n"/>
      <c r="BM752" s="135" t="n"/>
      <c r="BN752" s="135" t="n"/>
      <c r="BO752" s="135" t="n"/>
      <c r="BP752" s="135" t="n"/>
      <c r="BQ752" s="135" t="n"/>
      <c r="BR752" s="135" t="n"/>
      <c r="BS752" s="135" t="n"/>
      <c r="BT752" s="135" t="n"/>
      <c r="BU752" s="135" t="n"/>
      <c r="BV752" s="135" t="n"/>
      <c r="BW752" s="135" t="n"/>
      <c r="BX752" s="135" t="n"/>
      <c r="BY752" s="135" t="n"/>
      <c r="BZ752" s="135" t="n"/>
      <c r="CA752" s="135" t="n"/>
      <c r="CB752" s="135" t="n"/>
      <c r="CC752" s="135" t="n"/>
      <c r="CD752" s="135" t="n"/>
      <c r="CE752" s="135" t="n"/>
      <c r="CF752" s="135" t="n"/>
      <c r="CG752" s="135" t="n"/>
      <c r="CH752" s="135" t="n"/>
      <c r="CI752" s="135" t="n"/>
      <c r="CJ752" s="135" t="n"/>
      <c r="CK752" s="135" t="n"/>
      <c r="CL752" s="135" t="n"/>
      <c r="CM752" s="135" t="n"/>
      <c r="CN752" s="135" t="n"/>
      <c r="CO752" s="135" t="n"/>
      <c r="CP752" s="135" t="n"/>
      <c r="CQ752" s="135" t="n"/>
      <c r="CR752" s="135" t="n"/>
      <c r="CU752" s="36" t="n"/>
      <c r="CV752" s="36" t="n"/>
      <c r="CW752" s="36" t="n"/>
      <c r="CX752" s="36" t="n"/>
      <c r="CY752" s="36" t="n"/>
      <c r="CZ752" s="36" t="n"/>
      <c r="DA752" s="36" t="n"/>
      <c r="DB752" s="36" t="n"/>
      <c r="DC752" s="36" t="n"/>
      <c r="DD752" s="36" t="n"/>
      <c r="DE752" s="36" t="n"/>
      <c r="DF752" s="36" t="n"/>
      <c r="DG752" s="36" t="n"/>
      <c r="DH752" s="36" t="n"/>
      <c r="DI752" s="36" t="n"/>
      <c r="DJ752" s="36" t="n"/>
      <c r="DK752" s="36" t="n"/>
      <c r="DL752" s="36" t="n"/>
      <c r="DM752" s="36" t="n"/>
      <c r="DN752" s="36" t="n"/>
      <c r="DO752" s="36" t="n"/>
      <c r="DP752" s="36" t="n"/>
      <c r="DQ752" s="36" t="n"/>
      <c r="DR752" s="36" t="n"/>
      <c r="DS752" s="36" t="n"/>
      <c r="DT752" s="36" t="n"/>
      <c r="DU752" s="36" t="n"/>
      <c r="DV752" s="36" t="n"/>
      <c r="DW752" s="36" t="n"/>
      <c r="DX752" s="36" t="n"/>
      <c r="DY752" s="36" t="n"/>
      <c r="DZ752" s="36" t="n"/>
      <c r="EA752" s="36" t="n"/>
      <c r="EB752" s="36" t="n"/>
      <c r="EC752" s="36" t="n"/>
      <c r="ED752" s="36" t="n"/>
      <c r="EE752" s="36" t="n"/>
      <c r="EF752" s="36" t="n"/>
      <c r="EG752" s="36" t="n"/>
      <c r="EH752" s="36" t="n"/>
      <c r="EI752" s="36" t="n"/>
      <c r="EJ752" s="36" t="n"/>
      <c r="EK752" s="36" t="n"/>
      <c r="EL752" s="36" t="n"/>
      <c r="EM752" s="36" t="n"/>
      <c r="EN752" s="36" t="n"/>
    </row>
    <row r="753">
      <c r="A753" s="36" t="n"/>
      <c r="B753" s="36" t="n"/>
      <c r="C753" s="144" t="n"/>
      <c r="D753" s="144" t="n"/>
      <c r="E753" s="135" t="n"/>
      <c r="F753" s="135" t="n"/>
      <c r="G753" s="135" t="n"/>
      <c r="H753" s="135" t="n"/>
      <c r="I753" s="135" t="n"/>
      <c r="J753" s="135" t="n"/>
      <c r="K753" s="135" t="n"/>
      <c r="L753" s="135" t="n"/>
      <c r="M753" s="135" t="n"/>
      <c r="N753" s="135" t="n"/>
      <c r="O753" s="135" t="n"/>
      <c r="P753" s="135" t="n"/>
      <c r="Q753" s="135" t="n"/>
      <c r="R753" s="135" t="n"/>
      <c r="S753" s="135" t="n"/>
      <c r="T753" s="135" t="n"/>
      <c r="U753" s="135" t="n"/>
      <c r="V753" s="135" t="n"/>
      <c r="W753" s="135" t="n"/>
      <c r="X753" s="135" t="n"/>
      <c r="Y753" s="135" t="n"/>
      <c r="Z753" s="135" t="n"/>
      <c r="AA753" s="135" t="n"/>
      <c r="AB753" s="135" t="n"/>
      <c r="AC753" s="135" t="n"/>
      <c r="AD753" s="135" t="n"/>
      <c r="AE753" s="135" t="n"/>
      <c r="AF753" s="135" t="n"/>
      <c r="AG753" s="135" t="n"/>
      <c r="AH753" s="135" t="n"/>
      <c r="AI753" s="135" t="n"/>
      <c r="AJ753" s="135" t="n"/>
      <c r="AK753" s="135" t="n"/>
      <c r="AL753" s="135" t="n"/>
      <c r="AM753" s="135" t="n"/>
      <c r="AN753" s="135" t="n"/>
      <c r="AO753" s="135" t="n"/>
      <c r="AP753" s="135" t="n"/>
      <c r="AQ753" s="135" t="n"/>
      <c r="AR753" s="135" t="n"/>
      <c r="AS753" s="135" t="n"/>
      <c r="AT753" s="135" t="n"/>
      <c r="AU753" s="135" t="n"/>
      <c r="AV753" s="135" t="n"/>
      <c r="AW753" s="135" t="n"/>
      <c r="AX753" s="135" t="n"/>
      <c r="AY753" s="135" t="n"/>
      <c r="AZ753" s="135" t="n"/>
      <c r="BA753" s="135" t="n"/>
      <c r="BB753" s="135" t="n"/>
      <c r="BC753" s="135" t="n"/>
      <c r="BD753" s="135" t="n"/>
      <c r="BE753" s="135" t="n"/>
      <c r="BF753" s="135" t="n"/>
      <c r="BG753" s="135" t="n"/>
      <c r="BH753" s="135" t="n"/>
      <c r="BI753" s="135" t="n"/>
      <c r="BJ753" s="135" t="n"/>
      <c r="BK753" s="135" t="n"/>
      <c r="BL753" s="135" t="n"/>
      <c r="BM753" s="135" t="n"/>
      <c r="BN753" s="135" t="n"/>
      <c r="BO753" s="135" t="n"/>
      <c r="BP753" s="135" t="n"/>
      <c r="BQ753" s="135" t="n"/>
      <c r="BR753" s="135" t="n"/>
      <c r="BS753" s="135" t="n"/>
      <c r="BT753" s="135" t="n"/>
      <c r="BU753" s="135" t="n"/>
      <c r="BV753" s="135" t="n"/>
      <c r="BW753" s="135" t="n"/>
      <c r="BX753" s="135" t="n"/>
      <c r="BY753" s="135" t="n"/>
      <c r="BZ753" s="135" t="n"/>
      <c r="CA753" s="135" t="n"/>
      <c r="CB753" s="135" t="n"/>
      <c r="CC753" s="135" t="n"/>
      <c r="CD753" s="135" t="n"/>
      <c r="CE753" s="135" t="n"/>
      <c r="CF753" s="135" t="n"/>
      <c r="CG753" s="135" t="n"/>
      <c r="CH753" s="135" t="n"/>
      <c r="CI753" s="135" t="n"/>
      <c r="CJ753" s="135" t="n"/>
      <c r="CK753" s="135" t="n"/>
      <c r="CL753" s="135" t="n"/>
      <c r="CM753" s="135" t="n"/>
      <c r="CN753" s="135" t="n"/>
      <c r="CO753" s="135" t="n"/>
      <c r="CP753" s="135" t="n"/>
      <c r="CQ753" s="135" t="n"/>
      <c r="CR753" s="135" t="n"/>
      <c r="CU753" s="36" t="n"/>
      <c r="CV753" s="36" t="n"/>
      <c r="CW753" s="36" t="n"/>
      <c r="CX753" s="36" t="n"/>
      <c r="CY753" s="36" t="n"/>
      <c r="CZ753" s="36" t="n"/>
      <c r="DA753" s="36" t="n"/>
      <c r="DB753" s="36" t="n"/>
      <c r="DC753" s="36" t="n"/>
      <c r="DD753" s="36" t="n"/>
      <c r="DE753" s="36" t="n"/>
      <c r="DF753" s="36" t="n"/>
      <c r="DG753" s="36" t="n"/>
      <c r="DH753" s="36" t="n"/>
      <c r="DI753" s="36" t="n"/>
      <c r="DJ753" s="36" t="n"/>
      <c r="DK753" s="36" t="n"/>
      <c r="DL753" s="36" t="n"/>
      <c r="DM753" s="36" t="n"/>
      <c r="DN753" s="36" t="n"/>
      <c r="DO753" s="36" t="n"/>
      <c r="DP753" s="36" t="n"/>
      <c r="DQ753" s="36" t="n"/>
      <c r="DR753" s="36" t="n"/>
      <c r="DS753" s="36" t="n"/>
      <c r="DT753" s="36" t="n"/>
      <c r="DU753" s="36" t="n"/>
      <c r="DV753" s="36" t="n"/>
      <c r="DW753" s="36" t="n"/>
      <c r="DX753" s="36" t="n"/>
      <c r="DY753" s="36" t="n"/>
      <c r="DZ753" s="36" t="n"/>
      <c r="EA753" s="36" t="n"/>
      <c r="EB753" s="36" t="n"/>
      <c r="EC753" s="36" t="n"/>
      <c r="ED753" s="36" t="n"/>
      <c r="EE753" s="36" t="n"/>
      <c r="EF753" s="36" t="n"/>
      <c r="EG753" s="36" t="n"/>
      <c r="EH753" s="36" t="n"/>
      <c r="EI753" s="36" t="n"/>
      <c r="EJ753" s="36" t="n"/>
      <c r="EK753" s="36" t="n"/>
      <c r="EL753" s="36" t="n"/>
      <c r="EM753" s="36" t="n"/>
      <c r="EN753" s="36" t="n"/>
    </row>
    <row r="754">
      <c r="A754" s="36" t="n"/>
      <c r="B754" s="36" t="n"/>
      <c r="C754" s="144" t="n"/>
      <c r="D754" s="144" t="n"/>
      <c r="E754" s="135" t="n"/>
      <c r="F754" s="135" t="n"/>
      <c r="G754" s="135" t="n"/>
      <c r="H754" s="135" t="n"/>
      <c r="I754" s="135" t="n"/>
      <c r="J754" s="135" t="n"/>
      <c r="K754" s="135" t="n"/>
      <c r="L754" s="135" t="n"/>
      <c r="M754" s="135" t="n"/>
      <c r="N754" s="135" t="n"/>
      <c r="O754" s="135" t="n"/>
      <c r="P754" s="135" t="n"/>
      <c r="Q754" s="135" t="n"/>
      <c r="R754" s="135" t="n"/>
      <c r="S754" s="135" t="n"/>
      <c r="T754" s="135" t="n"/>
      <c r="U754" s="135" t="n"/>
      <c r="V754" s="135" t="n"/>
      <c r="W754" s="135" t="n"/>
      <c r="X754" s="135" t="n"/>
      <c r="Y754" s="135" t="n"/>
      <c r="Z754" s="135" t="n"/>
      <c r="AA754" s="135" t="n"/>
      <c r="AB754" s="135" t="n"/>
      <c r="AC754" s="135" t="n"/>
      <c r="AD754" s="135" t="n"/>
      <c r="AE754" s="135" t="n"/>
      <c r="AF754" s="135" t="n"/>
      <c r="AG754" s="135" t="n"/>
      <c r="AH754" s="135" t="n"/>
      <c r="AI754" s="135" t="n"/>
      <c r="AJ754" s="135" t="n"/>
      <c r="AK754" s="135" t="n"/>
      <c r="AL754" s="135" t="n"/>
      <c r="AM754" s="135" t="n"/>
      <c r="AN754" s="135" t="n"/>
      <c r="AO754" s="135" t="n"/>
      <c r="AP754" s="135" t="n"/>
      <c r="AQ754" s="135" t="n"/>
      <c r="AR754" s="135" t="n"/>
      <c r="AS754" s="135" t="n"/>
      <c r="AT754" s="135" t="n"/>
      <c r="AU754" s="135" t="n"/>
      <c r="AV754" s="135" t="n"/>
      <c r="AW754" s="135" t="n"/>
      <c r="AX754" s="135" t="n"/>
      <c r="AY754" s="135" t="n"/>
      <c r="AZ754" s="135" t="n"/>
      <c r="BA754" s="135" t="n"/>
      <c r="BB754" s="135" t="n"/>
      <c r="BC754" s="135" t="n"/>
      <c r="BD754" s="135" t="n"/>
      <c r="BE754" s="135" t="n"/>
      <c r="BF754" s="135" t="n"/>
      <c r="BG754" s="135" t="n"/>
      <c r="BH754" s="135" t="n"/>
      <c r="BI754" s="135" t="n"/>
      <c r="BJ754" s="135" t="n"/>
      <c r="BK754" s="135" t="n"/>
      <c r="BL754" s="135" t="n"/>
      <c r="BM754" s="135" t="n"/>
      <c r="BN754" s="135" t="n"/>
      <c r="BO754" s="135" t="n"/>
      <c r="BP754" s="135" t="n"/>
      <c r="BQ754" s="135" t="n"/>
      <c r="BR754" s="135" t="n"/>
      <c r="BS754" s="135" t="n"/>
      <c r="BT754" s="135" t="n"/>
      <c r="BU754" s="135" t="n"/>
      <c r="BV754" s="135" t="n"/>
      <c r="BW754" s="135" t="n"/>
      <c r="BX754" s="135" t="n"/>
      <c r="BY754" s="135" t="n"/>
      <c r="BZ754" s="135" t="n"/>
      <c r="CA754" s="135" t="n"/>
      <c r="CB754" s="135" t="n"/>
      <c r="CC754" s="135" t="n"/>
      <c r="CD754" s="135" t="n"/>
      <c r="CE754" s="135" t="n"/>
      <c r="CF754" s="135" t="n"/>
      <c r="CG754" s="135" t="n"/>
      <c r="CH754" s="135" t="n"/>
      <c r="CI754" s="135" t="n"/>
      <c r="CJ754" s="135" t="n"/>
      <c r="CK754" s="135" t="n"/>
      <c r="CL754" s="135" t="n"/>
      <c r="CM754" s="135" t="n"/>
      <c r="CN754" s="135" t="n"/>
      <c r="CO754" s="135" t="n"/>
      <c r="CP754" s="135" t="n"/>
      <c r="CQ754" s="135" t="n"/>
      <c r="CR754" s="135" t="n"/>
      <c r="CU754" s="36" t="n"/>
      <c r="CV754" s="36" t="n"/>
      <c r="CW754" s="36" t="n"/>
      <c r="CX754" s="36" t="n"/>
      <c r="CY754" s="36" t="n"/>
      <c r="CZ754" s="36" t="n"/>
      <c r="DA754" s="36" t="n"/>
      <c r="DB754" s="36" t="n"/>
      <c r="DC754" s="36" t="n"/>
      <c r="DD754" s="36" t="n"/>
      <c r="DE754" s="36" t="n"/>
      <c r="DF754" s="36" t="n"/>
      <c r="DG754" s="36" t="n"/>
      <c r="DH754" s="36" t="n"/>
      <c r="DI754" s="36" t="n"/>
      <c r="DJ754" s="36" t="n"/>
      <c r="DK754" s="36" t="n"/>
      <c r="DL754" s="36" t="n"/>
      <c r="DM754" s="36" t="n"/>
      <c r="DN754" s="36" t="n"/>
      <c r="DO754" s="36" t="n"/>
      <c r="DP754" s="36" t="n"/>
      <c r="DQ754" s="36" t="n"/>
      <c r="DR754" s="36" t="n"/>
      <c r="DS754" s="36" t="n"/>
      <c r="DT754" s="36" t="n"/>
      <c r="DU754" s="36" t="n"/>
      <c r="DV754" s="36" t="n"/>
      <c r="DW754" s="36" t="n"/>
      <c r="DX754" s="36" t="n"/>
      <c r="DY754" s="36" t="n"/>
      <c r="DZ754" s="36" t="n"/>
      <c r="EA754" s="36" t="n"/>
      <c r="EB754" s="36" t="n"/>
      <c r="EC754" s="36" t="n"/>
      <c r="ED754" s="36" t="n"/>
      <c r="EE754" s="36" t="n"/>
      <c r="EF754" s="36" t="n"/>
      <c r="EG754" s="36" t="n"/>
      <c r="EH754" s="36" t="n"/>
      <c r="EI754" s="36" t="n"/>
      <c r="EJ754" s="36" t="n"/>
      <c r="EK754" s="36" t="n"/>
      <c r="EL754" s="36" t="n"/>
      <c r="EM754" s="36" t="n"/>
      <c r="EN754" s="36" t="n"/>
    </row>
    <row r="755">
      <c r="A755" s="36" t="n"/>
      <c r="B755" s="36" t="n"/>
      <c r="C755" s="144" t="n"/>
      <c r="D755" s="144" t="n"/>
      <c r="E755" s="135" t="n"/>
      <c r="F755" s="135" t="n"/>
      <c r="G755" s="135" t="n"/>
      <c r="H755" s="135" t="n"/>
      <c r="I755" s="135" t="n"/>
      <c r="J755" s="135" t="n"/>
      <c r="K755" s="135" t="n"/>
      <c r="L755" s="135" t="n"/>
      <c r="M755" s="135" t="n"/>
      <c r="N755" s="135" t="n"/>
      <c r="O755" s="135" t="n"/>
      <c r="P755" s="135" t="n"/>
      <c r="Q755" s="135" t="n"/>
      <c r="R755" s="135" t="n"/>
      <c r="S755" s="135" t="n"/>
      <c r="T755" s="135" t="n"/>
      <c r="U755" s="135" t="n"/>
      <c r="V755" s="135" t="n"/>
      <c r="W755" s="135" t="n"/>
      <c r="X755" s="135" t="n"/>
      <c r="Y755" s="135" t="n"/>
      <c r="Z755" s="135" t="n"/>
      <c r="AA755" s="135" t="n"/>
      <c r="AB755" s="135" t="n"/>
      <c r="AC755" s="135" t="n"/>
      <c r="AD755" s="135" t="n"/>
      <c r="AE755" s="135" t="n"/>
      <c r="AF755" s="135" t="n"/>
      <c r="AG755" s="135" t="n"/>
      <c r="AH755" s="135" t="n"/>
      <c r="AI755" s="135" t="n"/>
      <c r="AJ755" s="135" t="n"/>
      <c r="AK755" s="135" t="n"/>
      <c r="AL755" s="135" t="n"/>
      <c r="AM755" s="135" t="n"/>
      <c r="AN755" s="135" t="n"/>
      <c r="AO755" s="135" t="n"/>
      <c r="AP755" s="135" t="n"/>
      <c r="AQ755" s="135" t="n"/>
      <c r="AR755" s="135" t="n"/>
      <c r="AS755" s="135" t="n"/>
      <c r="AT755" s="135" t="n"/>
      <c r="AU755" s="135" t="n"/>
      <c r="AV755" s="135" t="n"/>
      <c r="AW755" s="135" t="n"/>
      <c r="AX755" s="135" t="n"/>
      <c r="AY755" s="135" t="n"/>
      <c r="AZ755" s="135" t="n"/>
      <c r="BA755" s="135" t="n"/>
      <c r="BB755" s="135" t="n"/>
      <c r="BC755" s="135" t="n"/>
      <c r="BD755" s="135" t="n"/>
      <c r="BE755" s="135" t="n"/>
      <c r="BF755" s="135" t="n"/>
      <c r="BG755" s="135" t="n"/>
      <c r="BH755" s="135" t="n"/>
      <c r="BI755" s="135" t="n"/>
      <c r="BJ755" s="135" t="n"/>
      <c r="BK755" s="135" t="n"/>
      <c r="BL755" s="135" t="n"/>
      <c r="BM755" s="135" t="n"/>
      <c r="BN755" s="135" t="n"/>
      <c r="BO755" s="135" t="n"/>
      <c r="BP755" s="135" t="n"/>
      <c r="BQ755" s="135" t="n"/>
      <c r="BR755" s="135" t="n"/>
      <c r="BS755" s="135" t="n"/>
      <c r="BT755" s="135" t="n"/>
      <c r="BU755" s="135" t="n"/>
      <c r="BV755" s="135" t="n"/>
      <c r="BW755" s="135" t="n"/>
      <c r="BX755" s="135" t="n"/>
      <c r="BY755" s="135" t="n"/>
      <c r="BZ755" s="135" t="n"/>
      <c r="CA755" s="135" t="n"/>
      <c r="CB755" s="135" t="n"/>
      <c r="CC755" s="135" t="n"/>
      <c r="CD755" s="135" t="n"/>
      <c r="CE755" s="135" t="n"/>
      <c r="CF755" s="135" t="n"/>
      <c r="CG755" s="135" t="n"/>
      <c r="CH755" s="135" t="n"/>
      <c r="CI755" s="135" t="n"/>
      <c r="CJ755" s="135" t="n"/>
      <c r="CK755" s="135" t="n"/>
      <c r="CL755" s="135" t="n"/>
      <c r="CM755" s="135" t="n"/>
      <c r="CN755" s="135" t="n"/>
      <c r="CO755" s="135" t="n"/>
      <c r="CP755" s="135" t="n"/>
      <c r="CQ755" s="135" t="n"/>
      <c r="CR755" s="135" t="n"/>
      <c r="CU755" s="36" t="n"/>
      <c r="CV755" s="36" t="n"/>
      <c r="CW755" s="36" t="n"/>
      <c r="CX755" s="36" t="n"/>
      <c r="CY755" s="36" t="n"/>
      <c r="CZ755" s="36" t="n"/>
      <c r="DA755" s="36" t="n"/>
      <c r="DB755" s="36" t="n"/>
      <c r="DC755" s="36" t="n"/>
      <c r="DD755" s="36" t="n"/>
      <c r="DE755" s="36" t="n"/>
      <c r="DF755" s="36" t="n"/>
      <c r="DG755" s="36" t="n"/>
      <c r="DH755" s="36" t="n"/>
      <c r="DI755" s="36" t="n"/>
      <c r="DJ755" s="36" t="n"/>
      <c r="DK755" s="36" t="n"/>
      <c r="DL755" s="36" t="n"/>
      <c r="DM755" s="36" t="n"/>
      <c r="DN755" s="36" t="n"/>
      <c r="DO755" s="36" t="n"/>
      <c r="DP755" s="36" t="n"/>
      <c r="DQ755" s="36" t="n"/>
      <c r="DR755" s="36" t="n"/>
      <c r="DS755" s="36" t="n"/>
      <c r="DT755" s="36" t="n"/>
      <c r="DU755" s="36" t="n"/>
      <c r="DV755" s="36" t="n"/>
      <c r="DW755" s="36" t="n"/>
      <c r="DX755" s="36" t="n"/>
      <c r="DY755" s="36" t="n"/>
      <c r="DZ755" s="36" t="n"/>
      <c r="EA755" s="36" t="n"/>
      <c r="EB755" s="36" t="n"/>
      <c r="EC755" s="36" t="n"/>
      <c r="ED755" s="36" t="n"/>
      <c r="EE755" s="36" t="n"/>
      <c r="EF755" s="36" t="n"/>
      <c r="EG755" s="36" t="n"/>
      <c r="EH755" s="36" t="n"/>
      <c r="EI755" s="36" t="n"/>
      <c r="EJ755" s="36" t="n"/>
      <c r="EK755" s="36" t="n"/>
      <c r="EL755" s="36" t="n"/>
      <c r="EM755" s="36" t="n"/>
      <c r="EN755" s="36" t="n"/>
    </row>
    <row r="756">
      <c r="A756" s="36" t="n"/>
      <c r="B756" s="36" t="n"/>
      <c r="C756" s="144" t="n"/>
      <c r="D756" s="144" t="n"/>
      <c r="E756" s="135" t="n"/>
      <c r="F756" s="135" t="n"/>
      <c r="G756" s="135" t="n"/>
      <c r="H756" s="135" t="n"/>
      <c r="I756" s="135" t="n"/>
      <c r="J756" s="135" t="n"/>
      <c r="K756" s="135" t="n"/>
      <c r="L756" s="135" t="n"/>
      <c r="M756" s="135" t="n"/>
      <c r="N756" s="135" t="n"/>
      <c r="O756" s="135" t="n"/>
      <c r="P756" s="135" t="n"/>
      <c r="Q756" s="135" t="n"/>
      <c r="R756" s="135" t="n"/>
      <c r="S756" s="135" t="n"/>
      <c r="T756" s="135" t="n"/>
      <c r="U756" s="135" t="n"/>
      <c r="V756" s="135" t="n"/>
      <c r="W756" s="135" t="n"/>
      <c r="X756" s="135" t="n"/>
      <c r="Y756" s="135" t="n"/>
      <c r="Z756" s="135" t="n"/>
      <c r="AA756" s="135" t="n"/>
      <c r="AB756" s="135" t="n"/>
      <c r="AC756" s="135" t="n"/>
      <c r="AD756" s="135" t="n"/>
      <c r="AE756" s="135" t="n"/>
      <c r="AF756" s="135" t="n"/>
      <c r="AG756" s="135" t="n"/>
      <c r="AH756" s="135" t="n"/>
      <c r="AI756" s="135" t="n"/>
      <c r="AJ756" s="135" t="n"/>
      <c r="AK756" s="135" t="n"/>
      <c r="AL756" s="135" t="n"/>
      <c r="AM756" s="135" t="n"/>
      <c r="AN756" s="135" t="n"/>
      <c r="AO756" s="135" t="n"/>
      <c r="AP756" s="135" t="n"/>
      <c r="AQ756" s="135" t="n"/>
      <c r="AR756" s="135" t="n"/>
      <c r="AS756" s="135" t="n"/>
      <c r="AT756" s="135" t="n"/>
      <c r="AU756" s="135" t="n"/>
      <c r="AV756" s="135" t="n"/>
      <c r="AW756" s="135" t="n"/>
      <c r="AX756" s="135" t="n"/>
      <c r="AY756" s="135" t="n"/>
      <c r="AZ756" s="135" t="n"/>
      <c r="BA756" s="135" t="n"/>
      <c r="BB756" s="135" t="n"/>
      <c r="BC756" s="135" t="n"/>
      <c r="BD756" s="135" t="n"/>
      <c r="BE756" s="135" t="n"/>
      <c r="BF756" s="135" t="n"/>
      <c r="BG756" s="135" t="n"/>
      <c r="BH756" s="135" t="n"/>
      <c r="BI756" s="135" t="n"/>
      <c r="BJ756" s="135" t="n"/>
      <c r="BK756" s="135" t="n"/>
      <c r="BL756" s="135" t="n"/>
      <c r="BM756" s="135" t="n"/>
      <c r="BN756" s="135" t="n"/>
      <c r="BO756" s="135" t="n"/>
      <c r="BP756" s="135" t="n"/>
      <c r="BQ756" s="135" t="n"/>
      <c r="BR756" s="135" t="n"/>
      <c r="BS756" s="135" t="n"/>
      <c r="BT756" s="135" t="n"/>
      <c r="BU756" s="135" t="n"/>
      <c r="BV756" s="135" t="n"/>
      <c r="BW756" s="135" t="n"/>
      <c r="BX756" s="135" t="n"/>
      <c r="BY756" s="135" t="n"/>
      <c r="BZ756" s="135" t="n"/>
      <c r="CA756" s="135" t="n"/>
      <c r="CB756" s="135" t="n"/>
      <c r="CC756" s="135" t="n"/>
      <c r="CD756" s="135" t="n"/>
      <c r="CE756" s="135" t="n"/>
      <c r="CF756" s="135" t="n"/>
      <c r="CG756" s="135" t="n"/>
      <c r="CH756" s="135" t="n"/>
      <c r="CI756" s="135" t="n"/>
      <c r="CJ756" s="135" t="n"/>
      <c r="CK756" s="135" t="n"/>
      <c r="CL756" s="135" t="n"/>
      <c r="CM756" s="135" t="n"/>
      <c r="CN756" s="135" t="n"/>
      <c r="CO756" s="135" t="n"/>
      <c r="CP756" s="135" t="n"/>
      <c r="CQ756" s="135" t="n"/>
      <c r="CR756" s="135" t="n"/>
      <c r="CU756" s="36" t="n"/>
      <c r="CV756" s="36" t="n"/>
      <c r="CW756" s="36" t="n"/>
      <c r="CX756" s="36" t="n"/>
      <c r="CY756" s="36" t="n"/>
      <c r="CZ756" s="36" t="n"/>
      <c r="DA756" s="36" t="n"/>
      <c r="DB756" s="36" t="n"/>
      <c r="DC756" s="36" t="n"/>
      <c r="DD756" s="36" t="n"/>
      <c r="DE756" s="36" t="n"/>
      <c r="DF756" s="36" t="n"/>
      <c r="DG756" s="36" t="n"/>
      <c r="DH756" s="36" t="n"/>
      <c r="DI756" s="36" t="n"/>
      <c r="DJ756" s="36" t="n"/>
      <c r="DK756" s="36" t="n"/>
      <c r="DL756" s="36" t="n"/>
      <c r="DM756" s="36" t="n"/>
      <c r="DN756" s="36" t="n"/>
      <c r="DO756" s="36" t="n"/>
      <c r="DP756" s="36" t="n"/>
      <c r="DQ756" s="36" t="n"/>
      <c r="DR756" s="36" t="n"/>
      <c r="DS756" s="36" t="n"/>
      <c r="DT756" s="36" t="n"/>
      <c r="DU756" s="36" t="n"/>
      <c r="DV756" s="36" t="n"/>
      <c r="DW756" s="36" t="n"/>
      <c r="DX756" s="36" t="n"/>
      <c r="DY756" s="36" t="n"/>
      <c r="DZ756" s="36" t="n"/>
      <c r="EA756" s="36" t="n"/>
      <c r="EB756" s="36" t="n"/>
      <c r="EC756" s="36" t="n"/>
      <c r="ED756" s="36" t="n"/>
      <c r="EE756" s="36" t="n"/>
      <c r="EF756" s="36" t="n"/>
      <c r="EG756" s="36" t="n"/>
      <c r="EH756" s="36" t="n"/>
      <c r="EI756" s="36" t="n"/>
      <c r="EJ756" s="36" t="n"/>
      <c r="EK756" s="36" t="n"/>
      <c r="EL756" s="36" t="n"/>
      <c r="EM756" s="36" t="n"/>
      <c r="EN756" s="36" t="n"/>
    </row>
    <row r="757">
      <c r="A757" s="36" t="n"/>
      <c r="B757" s="36" t="n"/>
      <c r="C757" s="144" t="n"/>
      <c r="D757" s="144" t="n"/>
      <c r="E757" s="135" t="n"/>
      <c r="F757" s="135" t="n"/>
      <c r="G757" s="135" t="n"/>
      <c r="H757" s="135" t="n"/>
      <c r="I757" s="135" t="n"/>
      <c r="J757" s="135" t="n"/>
      <c r="K757" s="135" t="n"/>
      <c r="L757" s="135" t="n"/>
      <c r="M757" s="135" t="n"/>
      <c r="N757" s="135" t="n"/>
      <c r="O757" s="135" t="n"/>
      <c r="P757" s="135" t="n"/>
      <c r="Q757" s="135" t="n"/>
      <c r="R757" s="135" t="n"/>
      <c r="S757" s="135" t="n"/>
      <c r="T757" s="135" t="n"/>
      <c r="U757" s="135" t="n"/>
      <c r="V757" s="135" t="n"/>
      <c r="W757" s="135" t="n"/>
      <c r="X757" s="135" t="n"/>
      <c r="Y757" s="135" t="n"/>
      <c r="Z757" s="135" t="n"/>
      <c r="AA757" s="135" t="n"/>
      <c r="AB757" s="135" t="n"/>
      <c r="AC757" s="135" t="n"/>
      <c r="AD757" s="135" t="n"/>
      <c r="AE757" s="135" t="n"/>
      <c r="AF757" s="135" t="n"/>
      <c r="AG757" s="135" t="n"/>
      <c r="AH757" s="135" t="n"/>
      <c r="AI757" s="135" t="n"/>
      <c r="AJ757" s="135" t="n"/>
      <c r="AK757" s="135" t="n"/>
      <c r="AL757" s="135" t="n"/>
      <c r="AM757" s="135" t="n"/>
      <c r="AN757" s="135" t="n"/>
      <c r="AO757" s="135" t="n"/>
      <c r="AP757" s="135" t="n"/>
      <c r="AQ757" s="135" t="n"/>
      <c r="AR757" s="135" t="n"/>
      <c r="AS757" s="135" t="n"/>
      <c r="AT757" s="135" t="n"/>
      <c r="AU757" s="135" t="n"/>
      <c r="AV757" s="135" t="n"/>
      <c r="AW757" s="135" t="n"/>
      <c r="AX757" s="135" t="n"/>
      <c r="AY757" s="135" t="n"/>
      <c r="AZ757" s="135" t="n"/>
      <c r="BA757" s="135" t="n"/>
      <c r="BB757" s="135" t="n"/>
      <c r="BC757" s="135" t="n"/>
      <c r="BD757" s="135" t="n"/>
      <c r="BE757" s="135" t="n"/>
      <c r="BF757" s="135" t="n"/>
      <c r="BG757" s="135" t="n"/>
      <c r="BH757" s="135" t="n"/>
      <c r="BI757" s="135" t="n"/>
      <c r="BJ757" s="135" t="n"/>
      <c r="BK757" s="135" t="n"/>
      <c r="BL757" s="135" t="n"/>
      <c r="BM757" s="135" t="n"/>
      <c r="BN757" s="135" t="n"/>
      <c r="BO757" s="135" t="n"/>
      <c r="BP757" s="135" t="n"/>
      <c r="BQ757" s="135" t="n"/>
      <c r="BR757" s="135" t="n"/>
      <c r="BS757" s="135" t="n"/>
      <c r="BT757" s="135" t="n"/>
      <c r="BU757" s="135" t="n"/>
      <c r="BV757" s="135" t="n"/>
      <c r="BW757" s="135" t="n"/>
      <c r="BX757" s="135" t="n"/>
      <c r="BY757" s="135" t="n"/>
      <c r="BZ757" s="135" t="n"/>
      <c r="CA757" s="135" t="n"/>
      <c r="CB757" s="135" t="n"/>
      <c r="CC757" s="135" t="n"/>
      <c r="CD757" s="135" t="n"/>
      <c r="CE757" s="135" t="n"/>
      <c r="CF757" s="135" t="n"/>
      <c r="CG757" s="135" t="n"/>
      <c r="CH757" s="135" t="n"/>
      <c r="CI757" s="135" t="n"/>
      <c r="CJ757" s="135" t="n"/>
      <c r="CK757" s="135" t="n"/>
      <c r="CL757" s="135" t="n"/>
      <c r="CM757" s="135" t="n"/>
      <c r="CN757" s="135" t="n"/>
      <c r="CO757" s="135" t="n"/>
      <c r="CP757" s="135" t="n"/>
      <c r="CQ757" s="135" t="n"/>
      <c r="CR757" s="135" t="n"/>
      <c r="CU757" s="36" t="n"/>
      <c r="CV757" s="36" t="n"/>
      <c r="CW757" s="36" t="n"/>
      <c r="CX757" s="36" t="n"/>
      <c r="CY757" s="36" t="n"/>
      <c r="CZ757" s="36" t="n"/>
      <c r="DA757" s="36" t="n"/>
      <c r="DB757" s="36" t="n"/>
      <c r="DC757" s="36" t="n"/>
      <c r="DD757" s="36" t="n"/>
      <c r="DE757" s="36" t="n"/>
      <c r="DF757" s="36" t="n"/>
      <c r="DG757" s="36" t="n"/>
      <c r="DH757" s="36" t="n"/>
      <c r="DI757" s="36" t="n"/>
      <c r="DJ757" s="36" t="n"/>
      <c r="DK757" s="36" t="n"/>
      <c r="DL757" s="36" t="n"/>
      <c r="DM757" s="36" t="n"/>
      <c r="DN757" s="36" t="n"/>
      <c r="DO757" s="36" t="n"/>
      <c r="DP757" s="36" t="n"/>
      <c r="DQ757" s="36" t="n"/>
      <c r="DR757" s="36" t="n"/>
      <c r="DS757" s="36" t="n"/>
      <c r="DT757" s="36" t="n"/>
      <c r="DU757" s="36" t="n"/>
      <c r="DV757" s="36" t="n"/>
      <c r="DW757" s="36" t="n"/>
      <c r="DX757" s="36" t="n"/>
      <c r="DY757" s="36" t="n"/>
      <c r="DZ757" s="36" t="n"/>
      <c r="EA757" s="36" t="n"/>
      <c r="EB757" s="36" t="n"/>
      <c r="EC757" s="36" t="n"/>
      <c r="ED757" s="36" t="n"/>
      <c r="EE757" s="36" t="n"/>
      <c r="EF757" s="36" t="n"/>
      <c r="EG757" s="36" t="n"/>
      <c r="EH757" s="36" t="n"/>
      <c r="EI757" s="36" t="n"/>
      <c r="EJ757" s="36" t="n"/>
      <c r="EK757" s="36" t="n"/>
      <c r="EL757" s="36" t="n"/>
      <c r="EM757" s="36" t="n"/>
      <c r="EN757" s="36" t="n"/>
    </row>
    <row r="758">
      <c r="A758" s="36" t="n"/>
      <c r="B758" s="36" t="n"/>
      <c r="C758" s="144" t="n"/>
      <c r="D758" s="144" t="n"/>
      <c r="E758" s="135" t="n"/>
      <c r="F758" s="135" t="n"/>
      <c r="G758" s="135" t="n"/>
      <c r="H758" s="135" t="n"/>
      <c r="I758" s="135" t="n"/>
      <c r="J758" s="135" t="n"/>
      <c r="K758" s="135" t="n"/>
      <c r="L758" s="135" t="n"/>
      <c r="M758" s="135" t="n"/>
      <c r="N758" s="135" t="n"/>
      <c r="O758" s="135" t="n"/>
      <c r="P758" s="135" t="n"/>
      <c r="Q758" s="135" t="n"/>
      <c r="R758" s="135" t="n"/>
      <c r="S758" s="135" t="n"/>
      <c r="T758" s="135" t="n"/>
      <c r="U758" s="135" t="n"/>
      <c r="V758" s="135" t="n"/>
      <c r="W758" s="135" t="n"/>
      <c r="X758" s="135" t="n"/>
      <c r="Y758" s="135" t="n"/>
      <c r="Z758" s="135" t="n"/>
      <c r="AA758" s="135" t="n"/>
      <c r="AB758" s="135" t="n"/>
      <c r="AC758" s="135" t="n"/>
      <c r="AD758" s="135" t="n"/>
      <c r="AE758" s="135" t="n"/>
      <c r="AF758" s="135" t="n"/>
      <c r="AG758" s="135" t="n"/>
      <c r="AH758" s="135" t="n"/>
      <c r="AI758" s="135" t="n"/>
      <c r="AJ758" s="135" t="n"/>
      <c r="AK758" s="135" t="n"/>
      <c r="AL758" s="135" t="n"/>
      <c r="AM758" s="135" t="n"/>
      <c r="AN758" s="135" t="n"/>
      <c r="AO758" s="135" t="n"/>
      <c r="AP758" s="135" t="n"/>
      <c r="AQ758" s="135" t="n"/>
      <c r="AR758" s="135" t="n"/>
      <c r="AS758" s="135" t="n"/>
      <c r="AT758" s="135" t="n"/>
      <c r="AU758" s="135" t="n"/>
      <c r="AV758" s="135" t="n"/>
      <c r="AW758" s="135" t="n"/>
      <c r="AX758" s="135" t="n"/>
      <c r="AY758" s="135" t="n"/>
      <c r="AZ758" s="135" t="n"/>
      <c r="BA758" s="135" t="n"/>
      <c r="BB758" s="135" t="n"/>
      <c r="BC758" s="135" t="n"/>
      <c r="BD758" s="135" t="n"/>
      <c r="BE758" s="135" t="n"/>
      <c r="BF758" s="135" t="n"/>
      <c r="BG758" s="135" t="n"/>
      <c r="BH758" s="135" t="n"/>
      <c r="BI758" s="135" t="n"/>
      <c r="BJ758" s="135" t="n"/>
      <c r="BK758" s="135" t="n"/>
      <c r="BL758" s="135" t="n"/>
      <c r="BM758" s="135" t="n"/>
      <c r="BN758" s="135" t="n"/>
      <c r="BO758" s="135" t="n"/>
      <c r="BP758" s="135" t="n"/>
      <c r="BQ758" s="135" t="n"/>
      <c r="BR758" s="135" t="n"/>
      <c r="BS758" s="135" t="n"/>
      <c r="BT758" s="135" t="n"/>
      <c r="BU758" s="135" t="n"/>
      <c r="BV758" s="135" t="n"/>
      <c r="BW758" s="135" t="n"/>
      <c r="BX758" s="135" t="n"/>
      <c r="BY758" s="135" t="n"/>
      <c r="BZ758" s="135" t="n"/>
      <c r="CA758" s="135" t="n"/>
      <c r="CB758" s="135" t="n"/>
      <c r="CC758" s="135" t="n"/>
      <c r="CD758" s="135" t="n"/>
      <c r="CE758" s="135" t="n"/>
      <c r="CF758" s="135" t="n"/>
      <c r="CG758" s="135" t="n"/>
      <c r="CH758" s="135" t="n"/>
      <c r="CI758" s="135" t="n"/>
      <c r="CJ758" s="135" t="n"/>
      <c r="CK758" s="135" t="n"/>
      <c r="CL758" s="135" t="n"/>
      <c r="CM758" s="135" t="n"/>
      <c r="CN758" s="135" t="n"/>
      <c r="CO758" s="135" t="n"/>
      <c r="CP758" s="135" t="n"/>
      <c r="CQ758" s="135" t="n"/>
      <c r="CR758" s="135" t="n"/>
      <c r="CU758" s="36" t="n"/>
      <c r="CV758" s="36" t="n"/>
      <c r="CW758" s="36" t="n"/>
      <c r="CX758" s="36" t="n"/>
      <c r="CY758" s="36" t="n"/>
      <c r="CZ758" s="36" t="n"/>
      <c r="DA758" s="36" t="n"/>
      <c r="DB758" s="36" t="n"/>
      <c r="DC758" s="36" t="n"/>
      <c r="DD758" s="36" t="n"/>
      <c r="DE758" s="36" t="n"/>
      <c r="DF758" s="36" t="n"/>
      <c r="DG758" s="36" t="n"/>
      <c r="DH758" s="36" t="n"/>
      <c r="DI758" s="36" t="n"/>
      <c r="DJ758" s="36" t="n"/>
      <c r="DK758" s="36" t="n"/>
      <c r="DL758" s="36" t="n"/>
      <c r="DM758" s="36" t="n"/>
      <c r="DN758" s="36" t="n"/>
      <c r="DO758" s="36" t="n"/>
      <c r="DP758" s="36" t="n"/>
      <c r="DQ758" s="36" t="n"/>
      <c r="DR758" s="36" t="n"/>
      <c r="DS758" s="36" t="n"/>
      <c r="DT758" s="36" t="n"/>
      <c r="DU758" s="36" t="n"/>
      <c r="DV758" s="36" t="n"/>
      <c r="DW758" s="36" t="n"/>
      <c r="DX758" s="36" t="n"/>
      <c r="DY758" s="36" t="n"/>
      <c r="DZ758" s="36" t="n"/>
      <c r="EA758" s="36" t="n"/>
      <c r="EB758" s="36" t="n"/>
      <c r="EC758" s="36" t="n"/>
      <c r="ED758" s="36" t="n"/>
      <c r="EE758" s="36" t="n"/>
      <c r="EF758" s="36" t="n"/>
      <c r="EG758" s="36" t="n"/>
      <c r="EH758" s="36" t="n"/>
      <c r="EI758" s="36" t="n"/>
      <c r="EJ758" s="36" t="n"/>
      <c r="EK758" s="36" t="n"/>
      <c r="EL758" s="36" t="n"/>
      <c r="EM758" s="36" t="n"/>
      <c r="EN758" s="36" t="n"/>
    </row>
    <row r="759">
      <c r="A759" s="36" t="n"/>
      <c r="B759" s="36" t="n"/>
      <c r="C759" s="144" t="n"/>
      <c r="D759" s="144" t="n"/>
      <c r="E759" s="135" t="n"/>
      <c r="F759" s="135" t="n"/>
      <c r="G759" s="135" t="n"/>
      <c r="H759" s="135" t="n"/>
      <c r="I759" s="135" t="n"/>
      <c r="J759" s="135" t="n"/>
      <c r="K759" s="135" t="n"/>
      <c r="L759" s="135" t="n"/>
      <c r="M759" s="135" t="n"/>
      <c r="N759" s="135" t="n"/>
      <c r="O759" s="135" t="n"/>
      <c r="P759" s="135" t="n"/>
      <c r="Q759" s="135" t="n"/>
      <c r="R759" s="135" t="n"/>
      <c r="S759" s="135" t="n"/>
      <c r="T759" s="135" t="n"/>
      <c r="U759" s="135" t="n"/>
      <c r="V759" s="135" t="n"/>
      <c r="W759" s="135" t="n"/>
      <c r="X759" s="135" t="n"/>
      <c r="Y759" s="135" t="n"/>
      <c r="Z759" s="135" t="n"/>
      <c r="AA759" s="135" t="n"/>
      <c r="AB759" s="135" t="n"/>
      <c r="AC759" s="135" t="n"/>
      <c r="AD759" s="135" t="n"/>
      <c r="AE759" s="135" t="n"/>
      <c r="AF759" s="135" t="n"/>
      <c r="AG759" s="135" t="n"/>
      <c r="AH759" s="135" t="n"/>
      <c r="AI759" s="135" t="n"/>
      <c r="AJ759" s="135" t="n"/>
      <c r="AK759" s="135" t="n"/>
      <c r="AL759" s="135" t="n"/>
      <c r="AM759" s="135" t="n"/>
      <c r="AN759" s="135" t="n"/>
      <c r="AO759" s="135" t="n"/>
      <c r="AP759" s="135" t="n"/>
      <c r="AQ759" s="135" t="n"/>
      <c r="AR759" s="135" t="n"/>
      <c r="AS759" s="135" t="n"/>
      <c r="AT759" s="135" t="n"/>
      <c r="AU759" s="135" t="n"/>
      <c r="AV759" s="135" t="n"/>
      <c r="AW759" s="135" t="n"/>
      <c r="AX759" s="135" t="n"/>
      <c r="AY759" s="135" t="n"/>
      <c r="AZ759" s="135" t="n"/>
      <c r="BA759" s="135" t="n"/>
      <c r="BB759" s="135" t="n"/>
      <c r="BC759" s="135" t="n"/>
      <c r="BD759" s="135" t="n"/>
      <c r="BE759" s="135" t="n"/>
      <c r="BF759" s="135" t="n"/>
      <c r="BG759" s="135" t="n"/>
      <c r="BH759" s="135" t="n"/>
      <c r="BI759" s="135" t="n"/>
      <c r="BJ759" s="135" t="n"/>
      <c r="BK759" s="135" t="n"/>
      <c r="BL759" s="135" t="n"/>
      <c r="BM759" s="135" t="n"/>
      <c r="BN759" s="135" t="n"/>
      <c r="BO759" s="135" t="n"/>
      <c r="BP759" s="135" t="n"/>
      <c r="BQ759" s="135" t="n"/>
      <c r="BR759" s="135" t="n"/>
      <c r="BS759" s="135" t="n"/>
      <c r="BT759" s="135" t="n"/>
      <c r="BU759" s="135" t="n"/>
      <c r="BV759" s="135" t="n"/>
      <c r="BW759" s="135" t="n"/>
      <c r="BX759" s="135" t="n"/>
      <c r="BY759" s="135" t="n"/>
      <c r="BZ759" s="135" t="n"/>
      <c r="CA759" s="135" t="n"/>
      <c r="CB759" s="135" t="n"/>
      <c r="CC759" s="135" t="n"/>
      <c r="CD759" s="135" t="n"/>
      <c r="CE759" s="135" t="n"/>
      <c r="CF759" s="135" t="n"/>
      <c r="CG759" s="135" t="n"/>
      <c r="CH759" s="135" t="n"/>
      <c r="CI759" s="135" t="n"/>
      <c r="CJ759" s="135" t="n"/>
      <c r="CK759" s="135" t="n"/>
      <c r="CL759" s="135" t="n"/>
      <c r="CM759" s="135" t="n"/>
      <c r="CN759" s="135" t="n"/>
      <c r="CO759" s="135" t="n"/>
      <c r="CP759" s="135" t="n"/>
      <c r="CQ759" s="135" t="n"/>
      <c r="CR759" s="135" t="n"/>
      <c r="CU759" s="36" t="n"/>
      <c r="CV759" s="36" t="n"/>
      <c r="CW759" s="36" t="n"/>
      <c r="CX759" s="36" t="n"/>
      <c r="CY759" s="36" t="n"/>
      <c r="CZ759" s="36" t="n"/>
      <c r="DA759" s="36" t="n"/>
      <c r="DB759" s="36" t="n"/>
      <c r="DC759" s="36" t="n"/>
      <c r="DD759" s="36" t="n"/>
      <c r="DE759" s="36" t="n"/>
      <c r="DF759" s="36" t="n"/>
      <c r="DG759" s="36" t="n"/>
      <c r="DH759" s="36" t="n"/>
      <c r="DI759" s="36" t="n"/>
      <c r="DJ759" s="36" t="n"/>
      <c r="DK759" s="36" t="n"/>
      <c r="DL759" s="36" t="n"/>
      <c r="DM759" s="36" t="n"/>
      <c r="DN759" s="36" t="n"/>
      <c r="DO759" s="36" t="n"/>
      <c r="DP759" s="36" t="n"/>
      <c r="DQ759" s="36" t="n"/>
      <c r="DR759" s="36" t="n"/>
      <c r="DS759" s="36" t="n"/>
      <c r="DT759" s="36" t="n"/>
      <c r="DU759" s="36" t="n"/>
      <c r="DV759" s="36" t="n"/>
      <c r="DW759" s="36" t="n"/>
      <c r="DX759" s="36" t="n"/>
      <c r="DY759" s="36" t="n"/>
      <c r="DZ759" s="36" t="n"/>
      <c r="EA759" s="36" t="n"/>
      <c r="EB759" s="36" t="n"/>
      <c r="EC759" s="36" t="n"/>
      <c r="ED759" s="36" t="n"/>
      <c r="EE759" s="36" t="n"/>
      <c r="EF759" s="36" t="n"/>
      <c r="EG759" s="36" t="n"/>
      <c r="EH759" s="36" t="n"/>
      <c r="EI759" s="36" t="n"/>
      <c r="EJ759" s="36" t="n"/>
      <c r="EK759" s="36" t="n"/>
      <c r="EL759" s="36" t="n"/>
      <c r="EM759" s="36" t="n"/>
      <c r="EN759" s="36" t="n"/>
    </row>
    <row r="760">
      <c r="A760" s="36" t="n"/>
      <c r="B760" s="36" t="n"/>
      <c r="C760" s="144" t="n"/>
      <c r="D760" s="144" t="n"/>
      <c r="E760" s="135" t="n"/>
      <c r="F760" s="135" t="n"/>
      <c r="G760" s="135" t="n"/>
      <c r="H760" s="135" t="n"/>
      <c r="I760" s="135" t="n"/>
      <c r="J760" s="135" t="n"/>
      <c r="K760" s="135" t="n"/>
      <c r="L760" s="135" t="n"/>
      <c r="M760" s="135" t="n"/>
      <c r="N760" s="135" t="n"/>
      <c r="O760" s="135" t="n"/>
      <c r="P760" s="135" t="n"/>
      <c r="Q760" s="135" t="n"/>
      <c r="R760" s="135" t="n"/>
      <c r="S760" s="135" t="n"/>
      <c r="T760" s="135" t="n"/>
      <c r="U760" s="135" t="n"/>
      <c r="V760" s="135" t="n"/>
      <c r="W760" s="135" t="n"/>
      <c r="X760" s="135" t="n"/>
      <c r="Y760" s="135" t="n"/>
      <c r="Z760" s="135" t="n"/>
      <c r="AA760" s="135" t="n"/>
      <c r="AB760" s="135" t="n"/>
      <c r="AC760" s="135" t="n"/>
      <c r="AD760" s="135" t="n"/>
      <c r="AE760" s="135" t="n"/>
      <c r="AF760" s="135" t="n"/>
      <c r="AG760" s="135" t="n"/>
      <c r="AH760" s="135" t="n"/>
      <c r="AI760" s="135" t="n"/>
      <c r="AJ760" s="135" t="n"/>
      <c r="AK760" s="135" t="n"/>
      <c r="AL760" s="135" t="n"/>
      <c r="AM760" s="135" t="n"/>
      <c r="AN760" s="135" t="n"/>
      <c r="AO760" s="135" t="n"/>
      <c r="AP760" s="135" t="n"/>
      <c r="AQ760" s="135" t="n"/>
      <c r="AR760" s="135" t="n"/>
      <c r="AS760" s="135" t="n"/>
      <c r="AT760" s="135" t="n"/>
      <c r="AU760" s="135" t="n"/>
      <c r="AV760" s="135" t="n"/>
      <c r="AW760" s="135" t="n"/>
      <c r="AX760" s="135" t="n"/>
      <c r="AY760" s="135" t="n"/>
      <c r="AZ760" s="135" t="n"/>
      <c r="BA760" s="135" t="n"/>
      <c r="BB760" s="135" t="n"/>
      <c r="BC760" s="135" t="n"/>
      <c r="BD760" s="135" t="n"/>
      <c r="BE760" s="135" t="n"/>
      <c r="BF760" s="135" t="n"/>
      <c r="BG760" s="135" t="n"/>
      <c r="BH760" s="135" t="n"/>
      <c r="BI760" s="135" t="n"/>
      <c r="BJ760" s="135" t="n"/>
      <c r="BK760" s="135" t="n"/>
      <c r="BL760" s="135" t="n"/>
      <c r="BM760" s="135" t="n"/>
      <c r="BN760" s="135" t="n"/>
      <c r="BO760" s="135" t="n"/>
      <c r="BP760" s="135" t="n"/>
      <c r="BQ760" s="135" t="n"/>
      <c r="BR760" s="135" t="n"/>
      <c r="BS760" s="135" t="n"/>
      <c r="BT760" s="135" t="n"/>
      <c r="BU760" s="135" t="n"/>
      <c r="BV760" s="135" t="n"/>
      <c r="BW760" s="135" t="n"/>
      <c r="BX760" s="135" t="n"/>
      <c r="BY760" s="135" t="n"/>
      <c r="BZ760" s="135" t="n"/>
      <c r="CA760" s="135" t="n"/>
      <c r="CB760" s="135" t="n"/>
      <c r="CC760" s="135" t="n"/>
      <c r="CD760" s="135" t="n"/>
      <c r="CE760" s="135" t="n"/>
      <c r="CF760" s="135" t="n"/>
      <c r="CG760" s="135" t="n"/>
      <c r="CH760" s="135" t="n"/>
      <c r="CI760" s="135" t="n"/>
      <c r="CJ760" s="135" t="n"/>
      <c r="CK760" s="135" t="n"/>
      <c r="CL760" s="135" t="n"/>
      <c r="CM760" s="135" t="n"/>
      <c r="CN760" s="135" t="n"/>
      <c r="CO760" s="135" t="n"/>
      <c r="CP760" s="135" t="n"/>
      <c r="CQ760" s="135" t="n"/>
      <c r="CR760" s="135" t="n"/>
      <c r="CU760" s="36" t="n"/>
      <c r="CV760" s="36" t="n"/>
      <c r="CW760" s="36" t="n"/>
      <c r="CX760" s="36" t="n"/>
      <c r="CY760" s="36" t="n"/>
      <c r="CZ760" s="36" t="n"/>
      <c r="DA760" s="36" t="n"/>
      <c r="DB760" s="36" t="n"/>
      <c r="DC760" s="36" t="n"/>
      <c r="DD760" s="36" t="n"/>
      <c r="DE760" s="36" t="n"/>
      <c r="DF760" s="36" t="n"/>
      <c r="DG760" s="36" t="n"/>
      <c r="DH760" s="36" t="n"/>
      <c r="DI760" s="36" t="n"/>
      <c r="DJ760" s="36" t="n"/>
      <c r="DK760" s="36" t="n"/>
      <c r="DL760" s="36" t="n"/>
      <c r="DM760" s="36" t="n"/>
      <c r="DN760" s="36" t="n"/>
      <c r="DO760" s="36" t="n"/>
      <c r="DP760" s="36" t="n"/>
      <c r="DQ760" s="36" t="n"/>
      <c r="DR760" s="36" t="n"/>
      <c r="DS760" s="36" t="n"/>
      <c r="DT760" s="36" t="n"/>
      <c r="DU760" s="36" t="n"/>
      <c r="DV760" s="36" t="n"/>
      <c r="DW760" s="36" t="n"/>
      <c r="DX760" s="36" t="n"/>
      <c r="DY760" s="36" t="n"/>
      <c r="DZ760" s="36" t="n"/>
      <c r="EA760" s="36" t="n"/>
      <c r="EB760" s="36" t="n"/>
      <c r="EC760" s="36" t="n"/>
      <c r="ED760" s="36" t="n"/>
      <c r="EE760" s="36" t="n"/>
      <c r="EF760" s="36" t="n"/>
      <c r="EG760" s="36" t="n"/>
      <c r="EH760" s="36" t="n"/>
      <c r="EI760" s="36" t="n"/>
      <c r="EJ760" s="36" t="n"/>
      <c r="EK760" s="36" t="n"/>
      <c r="EL760" s="36" t="n"/>
      <c r="EM760" s="36" t="n"/>
      <c r="EN760" s="36" t="n"/>
    </row>
    <row r="761">
      <c r="A761" s="36" t="n"/>
      <c r="B761" s="36" t="n"/>
      <c r="C761" s="144" t="n"/>
      <c r="D761" s="144" t="n"/>
      <c r="E761" s="135" t="n"/>
      <c r="F761" s="135" t="n"/>
      <c r="G761" s="135" t="n"/>
      <c r="H761" s="135" t="n"/>
      <c r="I761" s="135" t="n"/>
      <c r="J761" s="135" t="n"/>
      <c r="K761" s="135" t="n"/>
      <c r="L761" s="135" t="n"/>
      <c r="M761" s="135" t="n"/>
      <c r="N761" s="135" t="n"/>
      <c r="O761" s="135" t="n"/>
      <c r="P761" s="135" t="n"/>
      <c r="Q761" s="135" t="n"/>
      <c r="R761" s="135" t="n"/>
      <c r="S761" s="135" t="n"/>
      <c r="T761" s="135" t="n"/>
      <c r="U761" s="135" t="n"/>
      <c r="V761" s="135" t="n"/>
      <c r="W761" s="135" t="n"/>
      <c r="X761" s="135" t="n"/>
      <c r="Y761" s="135" t="n"/>
      <c r="Z761" s="135" t="n"/>
      <c r="AA761" s="135" t="n"/>
      <c r="AB761" s="135" t="n"/>
      <c r="AC761" s="135" t="n"/>
      <c r="AD761" s="135" t="n"/>
      <c r="AE761" s="135" t="n"/>
      <c r="AF761" s="135" t="n"/>
      <c r="AG761" s="135" t="n"/>
      <c r="AH761" s="135" t="n"/>
      <c r="AI761" s="135" t="n"/>
      <c r="AJ761" s="135" t="n"/>
      <c r="AK761" s="135" t="n"/>
      <c r="AL761" s="135" t="n"/>
      <c r="AM761" s="135" t="n"/>
      <c r="AN761" s="135" t="n"/>
      <c r="AO761" s="135" t="n"/>
      <c r="AP761" s="135" t="n"/>
      <c r="AQ761" s="135" t="n"/>
      <c r="AR761" s="135" t="n"/>
      <c r="AS761" s="135" t="n"/>
      <c r="AT761" s="135" t="n"/>
      <c r="AU761" s="135" t="n"/>
      <c r="AV761" s="135" t="n"/>
      <c r="AW761" s="135" t="n"/>
      <c r="AX761" s="135" t="n"/>
      <c r="AY761" s="135" t="n"/>
      <c r="AZ761" s="135" t="n"/>
      <c r="BA761" s="135" t="n"/>
      <c r="BB761" s="135" t="n"/>
      <c r="BC761" s="135" t="n"/>
      <c r="BD761" s="135" t="n"/>
      <c r="BE761" s="135" t="n"/>
      <c r="BF761" s="135" t="n"/>
      <c r="BG761" s="135" t="n"/>
      <c r="BH761" s="135" t="n"/>
      <c r="BI761" s="135" t="n"/>
      <c r="BJ761" s="135" t="n"/>
      <c r="BK761" s="135" t="n"/>
      <c r="BL761" s="135" t="n"/>
      <c r="BM761" s="135" t="n"/>
      <c r="BN761" s="135" t="n"/>
      <c r="BO761" s="135" t="n"/>
      <c r="BP761" s="135" t="n"/>
      <c r="BQ761" s="135" t="n"/>
      <c r="BR761" s="135" t="n"/>
      <c r="BS761" s="135" t="n"/>
      <c r="BT761" s="135" t="n"/>
      <c r="BU761" s="135" t="n"/>
      <c r="BV761" s="135" t="n"/>
      <c r="BW761" s="135" t="n"/>
      <c r="BX761" s="135" t="n"/>
      <c r="BY761" s="135" t="n"/>
      <c r="BZ761" s="135" t="n"/>
      <c r="CA761" s="135" t="n"/>
      <c r="CB761" s="135" t="n"/>
      <c r="CC761" s="135" t="n"/>
      <c r="CD761" s="135" t="n"/>
      <c r="CE761" s="135" t="n"/>
      <c r="CF761" s="135" t="n"/>
      <c r="CG761" s="135" t="n"/>
      <c r="CH761" s="135" t="n"/>
      <c r="CI761" s="135" t="n"/>
      <c r="CJ761" s="135" t="n"/>
      <c r="CK761" s="135" t="n"/>
      <c r="CL761" s="135" t="n"/>
      <c r="CM761" s="135" t="n"/>
      <c r="CN761" s="135" t="n"/>
      <c r="CO761" s="135" t="n"/>
      <c r="CP761" s="135" t="n"/>
      <c r="CQ761" s="135" t="n"/>
      <c r="CR761" s="135" t="n"/>
      <c r="CU761" s="36" t="n"/>
      <c r="CV761" s="36" t="n"/>
      <c r="CW761" s="36" t="n"/>
      <c r="CX761" s="36" t="n"/>
      <c r="CY761" s="36" t="n"/>
      <c r="CZ761" s="36" t="n"/>
      <c r="DA761" s="36" t="n"/>
      <c r="DB761" s="36" t="n"/>
      <c r="DC761" s="36" t="n"/>
      <c r="DD761" s="36" t="n"/>
      <c r="DE761" s="36" t="n"/>
      <c r="DF761" s="36" t="n"/>
      <c r="DG761" s="36" t="n"/>
      <c r="DH761" s="36" t="n"/>
      <c r="DI761" s="36" t="n"/>
      <c r="DJ761" s="36" t="n"/>
      <c r="DK761" s="36" t="n"/>
      <c r="DL761" s="36" t="n"/>
      <c r="DM761" s="36" t="n"/>
      <c r="DN761" s="36" t="n"/>
      <c r="DO761" s="36" t="n"/>
      <c r="DP761" s="36" t="n"/>
      <c r="DQ761" s="36" t="n"/>
      <c r="DR761" s="36" t="n"/>
      <c r="DS761" s="36" t="n"/>
      <c r="DT761" s="36" t="n"/>
      <c r="DU761" s="36" t="n"/>
      <c r="DV761" s="36" t="n"/>
      <c r="DW761" s="36" t="n"/>
      <c r="DX761" s="36" t="n"/>
      <c r="DY761" s="36" t="n"/>
      <c r="DZ761" s="36" t="n"/>
      <c r="EA761" s="36" t="n"/>
      <c r="EB761" s="36" t="n"/>
      <c r="EC761" s="36" t="n"/>
      <c r="ED761" s="36" t="n"/>
      <c r="EE761" s="36" t="n"/>
      <c r="EF761" s="36" t="n"/>
      <c r="EG761" s="36" t="n"/>
      <c r="EH761" s="36" t="n"/>
      <c r="EI761" s="36" t="n"/>
      <c r="EJ761" s="36" t="n"/>
      <c r="EK761" s="36" t="n"/>
      <c r="EL761" s="36" t="n"/>
      <c r="EM761" s="36" t="n"/>
      <c r="EN761" s="36" t="n"/>
    </row>
    <row r="762">
      <c r="A762" s="36" t="n"/>
      <c r="B762" s="36" t="n"/>
      <c r="C762" s="144" t="n"/>
      <c r="D762" s="144" t="n"/>
      <c r="E762" s="135" t="n"/>
      <c r="F762" s="135" t="n"/>
      <c r="G762" s="135" t="n"/>
      <c r="H762" s="135" t="n"/>
      <c r="I762" s="135" t="n"/>
      <c r="J762" s="135" t="n"/>
      <c r="K762" s="135" t="n"/>
      <c r="L762" s="135" t="n"/>
      <c r="M762" s="135" t="n"/>
      <c r="N762" s="135" t="n"/>
      <c r="O762" s="135" t="n"/>
      <c r="P762" s="135" t="n"/>
      <c r="Q762" s="135" t="n"/>
      <c r="R762" s="135" t="n"/>
      <c r="S762" s="135" t="n"/>
      <c r="T762" s="135" t="n"/>
      <c r="U762" s="135" t="n"/>
      <c r="V762" s="135" t="n"/>
      <c r="W762" s="135" t="n"/>
      <c r="X762" s="135" t="n"/>
      <c r="Y762" s="135" t="n"/>
      <c r="Z762" s="135" t="n"/>
      <c r="AA762" s="135" t="n"/>
      <c r="AB762" s="135" t="n"/>
      <c r="AC762" s="135" t="n"/>
      <c r="AD762" s="135" t="n"/>
      <c r="AE762" s="135" t="n"/>
      <c r="AF762" s="135" t="n"/>
      <c r="AG762" s="135" t="n"/>
      <c r="AH762" s="135" t="n"/>
      <c r="AI762" s="135" t="n"/>
      <c r="AJ762" s="135" t="n"/>
      <c r="AK762" s="135" t="n"/>
      <c r="AL762" s="135" t="n"/>
      <c r="AM762" s="135" t="n"/>
      <c r="AN762" s="135" t="n"/>
      <c r="AO762" s="135" t="n"/>
      <c r="AP762" s="135" t="n"/>
      <c r="AQ762" s="135" t="n"/>
      <c r="AR762" s="135" t="n"/>
      <c r="AS762" s="135" t="n"/>
      <c r="AT762" s="135" t="n"/>
      <c r="AU762" s="135" t="n"/>
      <c r="AV762" s="135" t="n"/>
      <c r="AW762" s="135" t="n"/>
      <c r="AX762" s="135" t="n"/>
      <c r="AY762" s="135" t="n"/>
      <c r="AZ762" s="135" t="n"/>
      <c r="BA762" s="135" t="n"/>
      <c r="BB762" s="135" t="n"/>
      <c r="BC762" s="135" t="n"/>
      <c r="BD762" s="135" t="n"/>
      <c r="BE762" s="135" t="n"/>
      <c r="BF762" s="135" t="n"/>
      <c r="BG762" s="135" t="n"/>
      <c r="BH762" s="135" t="n"/>
      <c r="BI762" s="135" t="n"/>
      <c r="BJ762" s="135" t="n"/>
      <c r="BK762" s="135" t="n"/>
      <c r="BL762" s="135" t="n"/>
      <c r="BM762" s="135" t="n"/>
      <c r="BN762" s="135" t="n"/>
      <c r="BO762" s="135" t="n"/>
      <c r="BP762" s="135" t="n"/>
      <c r="BQ762" s="135" t="n"/>
      <c r="BR762" s="135" t="n"/>
      <c r="BS762" s="135" t="n"/>
      <c r="BT762" s="135" t="n"/>
      <c r="BU762" s="135" t="n"/>
      <c r="BV762" s="135" t="n"/>
      <c r="BW762" s="135" t="n"/>
      <c r="BX762" s="135" t="n"/>
      <c r="BY762" s="135" t="n"/>
      <c r="BZ762" s="135" t="n"/>
      <c r="CA762" s="135" t="n"/>
      <c r="CB762" s="135" t="n"/>
      <c r="CC762" s="135" t="n"/>
      <c r="CD762" s="135" t="n"/>
      <c r="CE762" s="135" t="n"/>
      <c r="CF762" s="135" t="n"/>
      <c r="CG762" s="135" t="n"/>
      <c r="CH762" s="135" t="n"/>
      <c r="CI762" s="135" t="n"/>
      <c r="CJ762" s="135" t="n"/>
      <c r="CK762" s="135" t="n"/>
      <c r="CL762" s="135" t="n"/>
      <c r="CM762" s="135" t="n"/>
      <c r="CN762" s="135" t="n"/>
      <c r="CO762" s="135" t="n"/>
      <c r="CP762" s="135" t="n"/>
      <c r="CQ762" s="135" t="n"/>
      <c r="CR762" s="135" t="n"/>
      <c r="CU762" s="36" t="n"/>
      <c r="CV762" s="36" t="n"/>
      <c r="CW762" s="36" t="n"/>
      <c r="CX762" s="36" t="n"/>
      <c r="CY762" s="36" t="n"/>
      <c r="CZ762" s="36" t="n"/>
      <c r="DA762" s="36" t="n"/>
      <c r="DB762" s="36" t="n"/>
      <c r="DC762" s="36" t="n"/>
      <c r="DD762" s="36" t="n"/>
      <c r="DE762" s="36" t="n"/>
      <c r="DF762" s="36" t="n"/>
      <c r="DG762" s="36" t="n"/>
      <c r="DH762" s="36" t="n"/>
      <c r="DI762" s="36" t="n"/>
      <c r="DJ762" s="36" t="n"/>
      <c r="DK762" s="36" t="n"/>
      <c r="DL762" s="36" t="n"/>
      <c r="DM762" s="36" t="n"/>
      <c r="DN762" s="36" t="n"/>
      <c r="DO762" s="36" t="n"/>
      <c r="DP762" s="36" t="n"/>
      <c r="DQ762" s="36" t="n"/>
      <c r="DR762" s="36" t="n"/>
      <c r="DS762" s="36" t="n"/>
      <c r="DT762" s="36" t="n"/>
      <c r="DU762" s="36" t="n"/>
      <c r="DV762" s="36" t="n"/>
      <c r="DW762" s="36" t="n"/>
      <c r="DX762" s="36" t="n"/>
      <c r="DY762" s="36" t="n"/>
      <c r="DZ762" s="36" t="n"/>
      <c r="EA762" s="36" t="n"/>
      <c r="EB762" s="36" t="n"/>
      <c r="EC762" s="36" t="n"/>
      <c r="ED762" s="36" t="n"/>
      <c r="EE762" s="36" t="n"/>
      <c r="EF762" s="36" t="n"/>
      <c r="EG762" s="36" t="n"/>
      <c r="EH762" s="36" t="n"/>
      <c r="EI762" s="36" t="n"/>
      <c r="EJ762" s="36" t="n"/>
      <c r="EK762" s="36" t="n"/>
      <c r="EL762" s="36" t="n"/>
      <c r="EM762" s="36" t="n"/>
      <c r="EN762" s="36" t="n"/>
    </row>
    <row r="763">
      <c r="A763" s="36" t="n"/>
      <c r="B763" s="36" t="n"/>
      <c r="C763" s="144" t="n"/>
      <c r="D763" s="144" t="n"/>
      <c r="E763" s="135" t="n"/>
      <c r="F763" s="135" t="n"/>
      <c r="G763" s="135" t="n"/>
      <c r="H763" s="135" t="n"/>
      <c r="I763" s="135" t="n"/>
      <c r="J763" s="135" t="n"/>
      <c r="K763" s="135" t="n"/>
      <c r="L763" s="135" t="n"/>
      <c r="M763" s="135" t="n"/>
      <c r="N763" s="135" t="n"/>
      <c r="O763" s="135" t="n"/>
      <c r="P763" s="135" t="n"/>
      <c r="Q763" s="135" t="n"/>
      <c r="R763" s="135" t="n"/>
      <c r="S763" s="135" t="n"/>
      <c r="T763" s="135" t="n"/>
      <c r="U763" s="135" t="n"/>
      <c r="V763" s="135" t="n"/>
      <c r="W763" s="135" t="n"/>
      <c r="X763" s="135" t="n"/>
      <c r="Y763" s="135" t="n"/>
      <c r="Z763" s="135" t="n"/>
      <c r="AA763" s="135" t="n"/>
      <c r="AB763" s="135" t="n"/>
      <c r="AC763" s="135" t="n"/>
      <c r="AD763" s="135" t="n"/>
      <c r="AE763" s="135" t="n"/>
      <c r="AF763" s="135" t="n"/>
      <c r="AG763" s="135" t="n"/>
      <c r="AH763" s="135" t="n"/>
      <c r="AI763" s="135" t="n"/>
      <c r="AJ763" s="135" t="n"/>
      <c r="AK763" s="135" t="n"/>
      <c r="AL763" s="135" t="n"/>
      <c r="AM763" s="135" t="n"/>
      <c r="AN763" s="135" t="n"/>
      <c r="AO763" s="135" t="n"/>
      <c r="AP763" s="135" t="n"/>
      <c r="AQ763" s="135" t="n"/>
      <c r="AR763" s="135" t="n"/>
      <c r="AS763" s="135" t="n"/>
      <c r="AT763" s="135" t="n"/>
      <c r="AU763" s="135" t="n"/>
      <c r="AV763" s="135" t="n"/>
      <c r="AW763" s="135" t="n"/>
      <c r="AX763" s="135" t="n"/>
      <c r="AY763" s="135" t="n"/>
      <c r="AZ763" s="135" t="n"/>
      <c r="BA763" s="135" t="n"/>
      <c r="BB763" s="135" t="n"/>
      <c r="BC763" s="135" t="n"/>
      <c r="BD763" s="135" t="n"/>
      <c r="BE763" s="135" t="n"/>
      <c r="BF763" s="135" t="n"/>
      <c r="BG763" s="135" t="n"/>
      <c r="BH763" s="135" t="n"/>
      <c r="BI763" s="135" t="n"/>
      <c r="BJ763" s="135" t="n"/>
      <c r="BK763" s="135" t="n"/>
      <c r="BL763" s="135" t="n"/>
      <c r="BM763" s="135" t="n"/>
      <c r="BN763" s="135" t="n"/>
      <c r="BO763" s="135" t="n"/>
      <c r="BP763" s="135" t="n"/>
      <c r="BQ763" s="135" t="n"/>
      <c r="BR763" s="135" t="n"/>
      <c r="BS763" s="135" t="n"/>
      <c r="BT763" s="135" t="n"/>
      <c r="BU763" s="135" t="n"/>
      <c r="BV763" s="135" t="n"/>
      <c r="BW763" s="135" t="n"/>
      <c r="BX763" s="135" t="n"/>
      <c r="BY763" s="135" t="n"/>
      <c r="BZ763" s="135" t="n"/>
      <c r="CA763" s="135" t="n"/>
      <c r="CB763" s="135" t="n"/>
      <c r="CC763" s="135" t="n"/>
      <c r="CD763" s="135" t="n"/>
      <c r="CE763" s="135" t="n"/>
      <c r="CF763" s="135" t="n"/>
      <c r="CG763" s="135" t="n"/>
      <c r="CH763" s="135" t="n"/>
      <c r="CI763" s="135" t="n"/>
      <c r="CJ763" s="135" t="n"/>
      <c r="CK763" s="135" t="n"/>
      <c r="CL763" s="135" t="n"/>
      <c r="CM763" s="135" t="n"/>
      <c r="CN763" s="135" t="n"/>
      <c r="CO763" s="135" t="n"/>
      <c r="CP763" s="135" t="n"/>
      <c r="CQ763" s="135" t="n"/>
      <c r="CR763" s="135" t="n"/>
      <c r="CU763" s="36" t="n"/>
      <c r="CV763" s="36" t="n"/>
      <c r="CW763" s="36" t="n"/>
      <c r="CX763" s="36" t="n"/>
      <c r="CY763" s="36" t="n"/>
      <c r="CZ763" s="36" t="n"/>
      <c r="DA763" s="36" t="n"/>
      <c r="DB763" s="36" t="n"/>
      <c r="DC763" s="36" t="n"/>
      <c r="DD763" s="36" t="n"/>
      <c r="DE763" s="36" t="n"/>
      <c r="DF763" s="36" t="n"/>
      <c r="DG763" s="36" t="n"/>
      <c r="DH763" s="36" t="n"/>
      <c r="DI763" s="36" t="n"/>
      <c r="DJ763" s="36" t="n"/>
      <c r="DK763" s="36" t="n"/>
      <c r="DL763" s="36" t="n"/>
      <c r="DM763" s="36" t="n"/>
      <c r="DN763" s="36" t="n"/>
      <c r="DO763" s="36" t="n"/>
      <c r="DP763" s="36" t="n"/>
      <c r="DQ763" s="36" t="n"/>
      <c r="DR763" s="36" t="n"/>
      <c r="DS763" s="36" t="n"/>
      <c r="DT763" s="36" t="n"/>
      <c r="DU763" s="36" t="n"/>
      <c r="DV763" s="36" t="n"/>
      <c r="DW763" s="36" t="n"/>
      <c r="DX763" s="36" t="n"/>
      <c r="DY763" s="36" t="n"/>
      <c r="DZ763" s="36" t="n"/>
      <c r="EA763" s="36" t="n"/>
      <c r="EB763" s="36" t="n"/>
      <c r="EC763" s="36" t="n"/>
      <c r="ED763" s="36" t="n"/>
      <c r="EE763" s="36" t="n"/>
      <c r="EF763" s="36" t="n"/>
      <c r="EG763" s="36" t="n"/>
      <c r="EH763" s="36" t="n"/>
      <c r="EI763" s="36" t="n"/>
      <c r="EJ763" s="36" t="n"/>
      <c r="EK763" s="36" t="n"/>
      <c r="EL763" s="36" t="n"/>
      <c r="EM763" s="36" t="n"/>
      <c r="EN763" s="36" t="n"/>
    </row>
    <row r="764">
      <c r="A764" s="36" t="n"/>
      <c r="B764" s="36" t="n"/>
      <c r="C764" s="144" t="n"/>
      <c r="D764" s="144" t="n"/>
      <c r="E764" s="135" t="n"/>
      <c r="F764" s="135" t="n"/>
      <c r="G764" s="135" t="n"/>
      <c r="H764" s="135" t="n"/>
      <c r="I764" s="135" t="n"/>
      <c r="J764" s="135" t="n"/>
      <c r="K764" s="135" t="n"/>
      <c r="L764" s="135" t="n"/>
      <c r="M764" s="135" t="n"/>
      <c r="N764" s="135" t="n"/>
      <c r="O764" s="135" t="n"/>
      <c r="P764" s="135" t="n"/>
      <c r="Q764" s="135" t="n"/>
      <c r="R764" s="135" t="n"/>
      <c r="S764" s="135" t="n"/>
      <c r="T764" s="135" t="n"/>
      <c r="U764" s="135" t="n"/>
      <c r="V764" s="135" t="n"/>
      <c r="W764" s="135" t="n"/>
      <c r="X764" s="135" t="n"/>
      <c r="Y764" s="135" t="n"/>
      <c r="Z764" s="135" t="n"/>
      <c r="AA764" s="135" t="n"/>
      <c r="AB764" s="135" t="n"/>
      <c r="AC764" s="135" t="n"/>
      <c r="AD764" s="135" t="n"/>
      <c r="AE764" s="135" t="n"/>
      <c r="AF764" s="135" t="n"/>
      <c r="AG764" s="135" t="n"/>
      <c r="AH764" s="135" t="n"/>
      <c r="AI764" s="135" t="n"/>
      <c r="AJ764" s="135" t="n"/>
      <c r="AK764" s="135" t="n"/>
      <c r="AL764" s="135" t="n"/>
      <c r="AM764" s="135" t="n"/>
      <c r="AN764" s="135" t="n"/>
      <c r="AO764" s="135" t="n"/>
      <c r="AP764" s="135" t="n"/>
      <c r="AQ764" s="135" t="n"/>
      <c r="AR764" s="135" t="n"/>
      <c r="AS764" s="135" t="n"/>
      <c r="AT764" s="135" t="n"/>
      <c r="AU764" s="135" t="n"/>
      <c r="AV764" s="135" t="n"/>
      <c r="AW764" s="135" t="n"/>
      <c r="AX764" s="135" t="n"/>
      <c r="AY764" s="135" t="n"/>
      <c r="AZ764" s="135" t="n"/>
      <c r="BA764" s="135" t="n"/>
      <c r="BB764" s="135" t="n"/>
      <c r="BC764" s="135" t="n"/>
      <c r="BD764" s="135" t="n"/>
      <c r="BE764" s="135" t="n"/>
      <c r="BF764" s="135" t="n"/>
      <c r="BG764" s="135" t="n"/>
      <c r="BH764" s="135" t="n"/>
      <c r="BI764" s="135" t="n"/>
      <c r="BJ764" s="135" t="n"/>
      <c r="BK764" s="135" t="n"/>
      <c r="BL764" s="135" t="n"/>
      <c r="BM764" s="135" t="n"/>
      <c r="BN764" s="135" t="n"/>
      <c r="BO764" s="135" t="n"/>
      <c r="BP764" s="135" t="n"/>
      <c r="BQ764" s="135" t="n"/>
      <c r="BR764" s="135" t="n"/>
      <c r="BS764" s="135" t="n"/>
      <c r="BT764" s="135" t="n"/>
      <c r="BU764" s="135" t="n"/>
      <c r="BV764" s="135" t="n"/>
      <c r="BW764" s="135" t="n"/>
      <c r="BX764" s="135" t="n"/>
      <c r="BY764" s="135" t="n"/>
      <c r="BZ764" s="135" t="n"/>
      <c r="CA764" s="135" t="n"/>
      <c r="CB764" s="135" t="n"/>
      <c r="CC764" s="135" t="n"/>
      <c r="CD764" s="135" t="n"/>
      <c r="CE764" s="135" t="n"/>
      <c r="CF764" s="135" t="n"/>
      <c r="CG764" s="135" t="n"/>
      <c r="CH764" s="135" t="n"/>
      <c r="CI764" s="135" t="n"/>
      <c r="CJ764" s="135" t="n"/>
      <c r="CK764" s="135" t="n"/>
      <c r="CL764" s="135" t="n"/>
      <c r="CM764" s="135" t="n"/>
      <c r="CN764" s="135" t="n"/>
      <c r="CO764" s="135" t="n"/>
      <c r="CP764" s="135" t="n"/>
      <c r="CQ764" s="135" t="n"/>
      <c r="CR764" s="135" t="n"/>
      <c r="CU764" s="36" t="n"/>
      <c r="CV764" s="36" t="n"/>
      <c r="CW764" s="36" t="n"/>
      <c r="CX764" s="36" t="n"/>
      <c r="CY764" s="36" t="n"/>
      <c r="CZ764" s="36" t="n"/>
      <c r="DA764" s="36" t="n"/>
      <c r="DB764" s="36" t="n"/>
      <c r="DC764" s="36" t="n"/>
      <c r="DD764" s="36" t="n"/>
      <c r="DE764" s="36" t="n"/>
      <c r="DF764" s="36" t="n"/>
      <c r="DG764" s="36" t="n"/>
      <c r="DH764" s="36" t="n"/>
      <c r="DI764" s="36" t="n"/>
      <c r="DJ764" s="36" t="n"/>
      <c r="DK764" s="36" t="n"/>
      <c r="DL764" s="36" t="n"/>
      <c r="DM764" s="36" t="n"/>
      <c r="DN764" s="36" t="n"/>
      <c r="DO764" s="36" t="n"/>
      <c r="DP764" s="36" t="n"/>
      <c r="DQ764" s="36" t="n"/>
      <c r="DR764" s="36" t="n"/>
      <c r="DS764" s="36" t="n"/>
      <c r="DT764" s="36" t="n"/>
      <c r="DU764" s="36" t="n"/>
      <c r="DV764" s="36" t="n"/>
      <c r="DW764" s="36" t="n"/>
      <c r="DX764" s="36" t="n"/>
      <c r="DY764" s="36" t="n"/>
      <c r="DZ764" s="36" t="n"/>
      <c r="EA764" s="36" t="n"/>
      <c r="EB764" s="36" t="n"/>
      <c r="EC764" s="36" t="n"/>
      <c r="ED764" s="36" t="n"/>
      <c r="EE764" s="36" t="n"/>
      <c r="EF764" s="36" t="n"/>
      <c r="EG764" s="36" t="n"/>
      <c r="EH764" s="36" t="n"/>
      <c r="EI764" s="36" t="n"/>
      <c r="EJ764" s="36" t="n"/>
      <c r="EK764" s="36" t="n"/>
      <c r="EL764" s="36" t="n"/>
      <c r="EM764" s="36" t="n"/>
      <c r="EN764" s="36" t="n"/>
    </row>
    <row r="765">
      <c r="A765" s="36" t="n"/>
      <c r="B765" s="36" t="n"/>
      <c r="C765" s="144" t="n"/>
      <c r="D765" s="144" t="n"/>
      <c r="E765" s="135" t="n"/>
      <c r="F765" s="135" t="n"/>
      <c r="G765" s="135" t="n"/>
      <c r="H765" s="135" t="n"/>
      <c r="I765" s="135" t="n"/>
      <c r="J765" s="135" t="n"/>
      <c r="K765" s="135" t="n"/>
      <c r="L765" s="135" t="n"/>
      <c r="M765" s="135" t="n"/>
      <c r="N765" s="135" t="n"/>
      <c r="O765" s="135" t="n"/>
      <c r="P765" s="135" t="n"/>
      <c r="Q765" s="135" t="n"/>
      <c r="R765" s="135" t="n"/>
      <c r="S765" s="135" t="n"/>
      <c r="T765" s="135" t="n"/>
      <c r="U765" s="135" t="n"/>
      <c r="V765" s="135" t="n"/>
      <c r="W765" s="135" t="n"/>
      <c r="X765" s="135" t="n"/>
      <c r="Y765" s="135" t="n"/>
      <c r="Z765" s="135" t="n"/>
      <c r="AA765" s="135" t="n"/>
      <c r="AB765" s="135" t="n"/>
      <c r="AC765" s="135" t="n"/>
      <c r="AD765" s="135" t="n"/>
      <c r="AE765" s="135" t="n"/>
      <c r="AF765" s="135" t="n"/>
      <c r="AG765" s="135" t="n"/>
      <c r="AH765" s="135" t="n"/>
      <c r="AI765" s="135" t="n"/>
      <c r="AJ765" s="135" t="n"/>
      <c r="AK765" s="135" t="n"/>
      <c r="AL765" s="135" t="n"/>
      <c r="AM765" s="135" t="n"/>
      <c r="AN765" s="135" t="n"/>
      <c r="AO765" s="135" t="n"/>
      <c r="AP765" s="135" t="n"/>
      <c r="AQ765" s="135" t="n"/>
      <c r="AR765" s="135" t="n"/>
      <c r="AS765" s="135" t="n"/>
      <c r="AT765" s="135" t="n"/>
      <c r="AU765" s="135" t="n"/>
      <c r="AV765" s="135" t="n"/>
      <c r="AW765" s="135" t="n"/>
      <c r="AX765" s="135" t="n"/>
      <c r="AY765" s="135" t="n"/>
      <c r="AZ765" s="135" t="n"/>
      <c r="BA765" s="135" t="n"/>
      <c r="BB765" s="135" t="n"/>
      <c r="BC765" s="135" t="n"/>
      <c r="BD765" s="135" t="n"/>
      <c r="BE765" s="135" t="n"/>
      <c r="BF765" s="135" t="n"/>
      <c r="BG765" s="135" t="n"/>
      <c r="BH765" s="135" t="n"/>
      <c r="BI765" s="135" t="n"/>
      <c r="BJ765" s="135" t="n"/>
      <c r="BK765" s="135" t="n"/>
      <c r="BL765" s="135" t="n"/>
      <c r="BM765" s="135" t="n"/>
      <c r="BN765" s="135" t="n"/>
      <c r="BO765" s="135" t="n"/>
      <c r="BP765" s="135" t="n"/>
      <c r="BQ765" s="135" t="n"/>
      <c r="BR765" s="135" t="n"/>
      <c r="BS765" s="135" t="n"/>
      <c r="BT765" s="135" t="n"/>
      <c r="BU765" s="135" t="n"/>
      <c r="BV765" s="135" t="n"/>
      <c r="BW765" s="135" t="n"/>
      <c r="BX765" s="135" t="n"/>
      <c r="BY765" s="135" t="n"/>
      <c r="BZ765" s="135" t="n"/>
      <c r="CA765" s="135" t="n"/>
      <c r="CB765" s="135" t="n"/>
      <c r="CC765" s="135" t="n"/>
      <c r="CD765" s="135" t="n"/>
      <c r="CE765" s="135" t="n"/>
      <c r="CF765" s="135" t="n"/>
      <c r="CG765" s="135" t="n"/>
      <c r="CH765" s="135" t="n"/>
      <c r="CI765" s="135" t="n"/>
      <c r="CJ765" s="135" t="n"/>
      <c r="CK765" s="135" t="n"/>
      <c r="CL765" s="135" t="n"/>
      <c r="CM765" s="135" t="n"/>
      <c r="CN765" s="135" t="n"/>
      <c r="CO765" s="135" t="n"/>
      <c r="CP765" s="135" t="n"/>
      <c r="CQ765" s="135" t="n"/>
      <c r="CR765" s="135" t="n"/>
      <c r="CU765" s="36" t="n"/>
      <c r="CV765" s="36" t="n"/>
      <c r="CW765" s="36" t="n"/>
      <c r="CX765" s="36" t="n"/>
      <c r="CY765" s="36" t="n"/>
      <c r="CZ765" s="36" t="n"/>
      <c r="DA765" s="36" t="n"/>
      <c r="DB765" s="36" t="n"/>
      <c r="DC765" s="36" t="n"/>
      <c r="DD765" s="36" t="n"/>
      <c r="DE765" s="36" t="n"/>
      <c r="DF765" s="36" t="n"/>
      <c r="DG765" s="36" t="n"/>
      <c r="DH765" s="36" t="n"/>
      <c r="DI765" s="36" t="n"/>
      <c r="DJ765" s="36" t="n"/>
      <c r="DK765" s="36" t="n"/>
      <c r="DL765" s="36" t="n"/>
      <c r="DM765" s="36" t="n"/>
      <c r="DN765" s="36" t="n"/>
      <c r="DO765" s="36" t="n"/>
      <c r="DP765" s="36" t="n"/>
      <c r="DQ765" s="36" t="n"/>
      <c r="DR765" s="36" t="n"/>
      <c r="DS765" s="36" t="n"/>
      <c r="DT765" s="36" t="n"/>
      <c r="DU765" s="36" t="n"/>
      <c r="DV765" s="36" t="n"/>
      <c r="DW765" s="36" t="n"/>
      <c r="DX765" s="36" t="n"/>
      <c r="DY765" s="36" t="n"/>
      <c r="DZ765" s="36" t="n"/>
      <c r="EA765" s="36" t="n"/>
      <c r="EB765" s="36" t="n"/>
      <c r="EC765" s="36" t="n"/>
      <c r="ED765" s="36" t="n"/>
      <c r="EE765" s="36" t="n"/>
      <c r="EF765" s="36" t="n"/>
      <c r="EG765" s="36" t="n"/>
      <c r="EH765" s="36" t="n"/>
      <c r="EI765" s="36" t="n"/>
      <c r="EJ765" s="36" t="n"/>
      <c r="EK765" s="36" t="n"/>
      <c r="EL765" s="36" t="n"/>
      <c r="EM765" s="36" t="n"/>
      <c r="EN765" s="36" t="n"/>
    </row>
    <row r="766">
      <c r="A766" s="36" t="n"/>
      <c r="B766" s="36" t="n"/>
      <c r="C766" s="144" t="n"/>
      <c r="D766" s="144" t="n"/>
      <c r="E766" s="135" t="n"/>
      <c r="F766" s="135" t="n"/>
      <c r="G766" s="135" t="n"/>
      <c r="H766" s="135" t="n"/>
      <c r="I766" s="135" t="n"/>
      <c r="J766" s="135" t="n"/>
      <c r="K766" s="135" t="n"/>
      <c r="L766" s="135" t="n"/>
      <c r="M766" s="135" t="n"/>
      <c r="N766" s="135" t="n"/>
      <c r="O766" s="135" t="n"/>
      <c r="P766" s="135" t="n"/>
      <c r="Q766" s="135" t="n"/>
      <c r="R766" s="135" t="n"/>
      <c r="S766" s="135" t="n"/>
      <c r="T766" s="135" t="n"/>
      <c r="U766" s="135" t="n"/>
      <c r="V766" s="135" t="n"/>
      <c r="W766" s="135" t="n"/>
      <c r="X766" s="135" t="n"/>
      <c r="Y766" s="135" t="n"/>
      <c r="Z766" s="135" t="n"/>
      <c r="AA766" s="135" t="n"/>
      <c r="AB766" s="135" t="n"/>
      <c r="AC766" s="135" t="n"/>
      <c r="AD766" s="135" t="n"/>
      <c r="AE766" s="135" t="n"/>
      <c r="AF766" s="135" t="n"/>
      <c r="AG766" s="135" t="n"/>
      <c r="AH766" s="135" t="n"/>
      <c r="AI766" s="135" t="n"/>
      <c r="AJ766" s="135" t="n"/>
      <c r="AK766" s="135" t="n"/>
      <c r="AL766" s="135" t="n"/>
      <c r="AM766" s="135" t="n"/>
      <c r="AN766" s="135" t="n"/>
      <c r="AO766" s="135" t="n"/>
      <c r="AP766" s="135" t="n"/>
      <c r="AQ766" s="135" t="n"/>
      <c r="AR766" s="135" t="n"/>
      <c r="AS766" s="135" t="n"/>
      <c r="AT766" s="135" t="n"/>
      <c r="AU766" s="135" t="n"/>
      <c r="AV766" s="135" t="n"/>
      <c r="AW766" s="135" t="n"/>
      <c r="AX766" s="135" t="n"/>
      <c r="AY766" s="135" t="n"/>
      <c r="AZ766" s="135" t="n"/>
      <c r="BA766" s="135" t="n"/>
      <c r="BB766" s="135" t="n"/>
      <c r="BC766" s="135" t="n"/>
      <c r="BD766" s="135" t="n"/>
      <c r="BE766" s="135" t="n"/>
      <c r="BF766" s="135" t="n"/>
      <c r="BG766" s="135" t="n"/>
      <c r="BH766" s="135" t="n"/>
      <c r="BI766" s="135" t="n"/>
      <c r="BJ766" s="135" t="n"/>
      <c r="BK766" s="135" t="n"/>
      <c r="BL766" s="135" t="n"/>
      <c r="BM766" s="135" t="n"/>
      <c r="BN766" s="135" t="n"/>
      <c r="BO766" s="135" t="n"/>
      <c r="BP766" s="135" t="n"/>
      <c r="BQ766" s="135" t="n"/>
      <c r="BR766" s="135" t="n"/>
      <c r="BS766" s="135" t="n"/>
      <c r="BT766" s="135" t="n"/>
      <c r="BU766" s="135" t="n"/>
      <c r="BV766" s="135" t="n"/>
      <c r="BW766" s="135" t="n"/>
      <c r="BX766" s="135" t="n"/>
      <c r="BY766" s="135" t="n"/>
      <c r="BZ766" s="135" t="n"/>
      <c r="CA766" s="135" t="n"/>
      <c r="CB766" s="135" t="n"/>
      <c r="CC766" s="135" t="n"/>
      <c r="CD766" s="135" t="n"/>
      <c r="CE766" s="135" t="n"/>
      <c r="CF766" s="135" t="n"/>
      <c r="CG766" s="135" t="n"/>
      <c r="CH766" s="135" t="n"/>
      <c r="CI766" s="135" t="n"/>
      <c r="CJ766" s="135" t="n"/>
      <c r="CK766" s="135" t="n"/>
      <c r="CL766" s="135" t="n"/>
      <c r="CM766" s="135" t="n"/>
      <c r="CN766" s="135" t="n"/>
      <c r="CO766" s="135" t="n"/>
      <c r="CP766" s="135" t="n"/>
      <c r="CQ766" s="135" t="n"/>
      <c r="CR766" s="135" t="n"/>
      <c r="CU766" s="36" t="n"/>
      <c r="CV766" s="36" t="n"/>
      <c r="CW766" s="36" t="n"/>
      <c r="CX766" s="36" t="n"/>
      <c r="CY766" s="36" t="n"/>
      <c r="CZ766" s="36" t="n"/>
      <c r="DA766" s="36" t="n"/>
      <c r="DB766" s="36" t="n"/>
      <c r="DC766" s="36" t="n"/>
      <c r="DD766" s="36" t="n"/>
      <c r="DE766" s="36" t="n"/>
      <c r="DF766" s="36" t="n"/>
      <c r="DG766" s="36" t="n"/>
      <c r="DH766" s="36" t="n"/>
      <c r="DI766" s="36" t="n"/>
      <c r="DJ766" s="36" t="n"/>
      <c r="DK766" s="36" t="n"/>
      <c r="DL766" s="36" t="n"/>
      <c r="DM766" s="36" t="n"/>
      <c r="DN766" s="36" t="n"/>
      <c r="DO766" s="36" t="n"/>
      <c r="DP766" s="36" t="n"/>
      <c r="DQ766" s="36" t="n"/>
      <c r="DR766" s="36" t="n"/>
      <c r="DS766" s="36" t="n"/>
      <c r="DT766" s="36" t="n"/>
      <c r="DU766" s="36" t="n"/>
      <c r="DV766" s="36" t="n"/>
      <c r="DW766" s="36" t="n"/>
      <c r="DX766" s="36" t="n"/>
      <c r="DY766" s="36" t="n"/>
      <c r="DZ766" s="36" t="n"/>
      <c r="EA766" s="36" t="n"/>
      <c r="EB766" s="36" t="n"/>
      <c r="EC766" s="36" t="n"/>
      <c r="ED766" s="36" t="n"/>
      <c r="EE766" s="36" t="n"/>
      <c r="EF766" s="36" t="n"/>
      <c r="EG766" s="36" t="n"/>
      <c r="EH766" s="36" t="n"/>
      <c r="EI766" s="36" t="n"/>
      <c r="EJ766" s="36" t="n"/>
      <c r="EK766" s="36" t="n"/>
      <c r="EL766" s="36" t="n"/>
      <c r="EM766" s="36" t="n"/>
      <c r="EN766" s="36" t="n"/>
    </row>
    <row r="767">
      <c r="A767" s="36" t="n"/>
      <c r="B767" s="36" t="n"/>
      <c r="C767" s="144" t="n"/>
      <c r="D767" s="144" t="n"/>
      <c r="E767" s="135" t="n"/>
      <c r="F767" s="135" t="n"/>
      <c r="G767" s="135" t="n"/>
      <c r="H767" s="135" t="n"/>
      <c r="I767" s="135" t="n"/>
      <c r="J767" s="135" t="n"/>
      <c r="K767" s="135" t="n"/>
      <c r="L767" s="135" t="n"/>
      <c r="M767" s="135" t="n"/>
      <c r="N767" s="135" t="n"/>
      <c r="O767" s="135" t="n"/>
      <c r="P767" s="135" t="n"/>
      <c r="Q767" s="135" t="n"/>
      <c r="R767" s="135" t="n"/>
      <c r="S767" s="135" t="n"/>
      <c r="T767" s="135" t="n"/>
      <c r="U767" s="135" t="n"/>
      <c r="V767" s="135" t="n"/>
      <c r="W767" s="135" t="n"/>
      <c r="X767" s="135" t="n"/>
      <c r="Y767" s="135" t="n"/>
      <c r="Z767" s="135" t="n"/>
      <c r="AA767" s="135" t="n"/>
      <c r="AB767" s="135" t="n"/>
      <c r="AC767" s="135" t="n"/>
      <c r="AD767" s="135" t="n"/>
      <c r="AE767" s="135" t="n"/>
      <c r="AF767" s="135" t="n"/>
      <c r="AG767" s="135" t="n"/>
      <c r="AH767" s="135" t="n"/>
      <c r="AI767" s="135" t="n"/>
      <c r="AJ767" s="135" t="n"/>
      <c r="AK767" s="135" t="n"/>
      <c r="AL767" s="135" t="n"/>
      <c r="AM767" s="135" t="n"/>
      <c r="AN767" s="135" t="n"/>
      <c r="AO767" s="135" t="n"/>
      <c r="AP767" s="135" t="n"/>
      <c r="AQ767" s="135" t="n"/>
      <c r="AR767" s="135" t="n"/>
      <c r="AS767" s="135" t="n"/>
      <c r="AT767" s="135" t="n"/>
      <c r="AU767" s="135" t="n"/>
      <c r="AV767" s="135" t="n"/>
      <c r="AW767" s="135" t="n"/>
      <c r="AX767" s="135" t="n"/>
      <c r="AY767" s="135" t="n"/>
      <c r="AZ767" s="135" t="n"/>
      <c r="BA767" s="135" t="n"/>
      <c r="BB767" s="135" t="n"/>
      <c r="BC767" s="135" t="n"/>
      <c r="BD767" s="135" t="n"/>
      <c r="BE767" s="135" t="n"/>
      <c r="BF767" s="135" t="n"/>
      <c r="BG767" s="135" t="n"/>
      <c r="BH767" s="135" t="n"/>
      <c r="BI767" s="135" t="n"/>
      <c r="BJ767" s="135" t="n"/>
      <c r="BK767" s="135" t="n"/>
      <c r="BL767" s="135" t="n"/>
      <c r="BM767" s="135" t="n"/>
      <c r="BN767" s="135" t="n"/>
      <c r="BO767" s="135" t="n"/>
      <c r="BP767" s="135" t="n"/>
      <c r="BQ767" s="135" t="n"/>
      <c r="BR767" s="135" t="n"/>
      <c r="BS767" s="135" t="n"/>
      <c r="BT767" s="135" t="n"/>
      <c r="BU767" s="135" t="n"/>
      <c r="BV767" s="135" t="n"/>
      <c r="BW767" s="135" t="n"/>
      <c r="BX767" s="135" t="n"/>
      <c r="BY767" s="135" t="n"/>
      <c r="BZ767" s="135" t="n"/>
      <c r="CA767" s="135" t="n"/>
      <c r="CB767" s="135" t="n"/>
      <c r="CC767" s="135" t="n"/>
      <c r="CD767" s="135" t="n"/>
      <c r="CE767" s="135" t="n"/>
      <c r="CF767" s="135" t="n"/>
      <c r="CG767" s="135" t="n"/>
      <c r="CH767" s="135" t="n"/>
      <c r="CI767" s="135" t="n"/>
      <c r="CJ767" s="135" t="n"/>
      <c r="CK767" s="135" t="n"/>
      <c r="CL767" s="135" t="n"/>
      <c r="CM767" s="135" t="n"/>
      <c r="CN767" s="135" t="n"/>
      <c r="CO767" s="135" t="n"/>
      <c r="CP767" s="135" t="n"/>
      <c r="CQ767" s="135" t="n"/>
      <c r="CR767" s="135" t="n"/>
      <c r="CU767" s="36" t="n"/>
      <c r="CV767" s="36" t="n"/>
      <c r="CW767" s="36" t="n"/>
      <c r="CX767" s="36" t="n"/>
      <c r="CY767" s="36" t="n"/>
      <c r="CZ767" s="36" t="n"/>
      <c r="DA767" s="36" t="n"/>
      <c r="DB767" s="36" t="n"/>
      <c r="DC767" s="36" t="n"/>
      <c r="DD767" s="36" t="n"/>
      <c r="DE767" s="36" t="n"/>
      <c r="DF767" s="36" t="n"/>
      <c r="DG767" s="36" t="n"/>
      <c r="DH767" s="36" t="n"/>
      <c r="DI767" s="36" t="n"/>
      <c r="DJ767" s="36" t="n"/>
      <c r="DK767" s="36" t="n"/>
      <c r="DL767" s="36" t="n"/>
      <c r="DM767" s="36" t="n"/>
      <c r="DN767" s="36" t="n"/>
      <c r="DO767" s="36" t="n"/>
      <c r="DP767" s="36" t="n"/>
      <c r="DQ767" s="36" t="n"/>
      <c r="DR767" s="36" t="n"/>
      <c r="DS767" s="36" t="n"/>
      <c r="DT767" s="36" t="n"/>
      <c r="DU767" s="36" t="n"/>
      <c r="DV767" s="36" t="n"/>
      <c r="DW767" s="36" t="n"/>
      <c r="DX767" s="36" t="n"/>
      <c r="DY767" s="36" t="n"/>
      <c r="DZ767" s="36" t="n"/>
      <c r="EA767" s="36" t="n"/>
      <c r="EB767" s="36" t="n"/>
      <c r="EC767" s="36" t="n"/>
      <c r="ED767" s="36" t="n"/>
      <c r="EE767" s="36" t="n"/>
      <c r="EF767" s="36" t="n"/>
      <c r="EG767" s="36" t="n"/>
      <c r="EH767" s="36" t="n"/>
      <c r="EI767" s="36" t="n"/>
      <c r="EJ767" s="36" t="n"/>
      <c r="EK767" s="36" t="n"/>
      <c r="EL767" s="36" t="n"/>
      <c r="EM767" s="36" t="n"/>
      <c r="EN767" s="36" t="n"/>
    </row>
    <row r="768">
      <c r="A768" s="36" t="n"/>
      <c r="B768" s="36" t="n"/>
      <c r="C768" s="144" t="n"/>
      <c r="D768" s="144" t="n"/>
      <c r="E768" s="135" t="n"/>
      <c r="F768" s="135" t="n"/>
      <c r="G768" s="135" t="n"/>
      <c r="H768" s="135" t="n"/>
      <c r="I768" s="135" t="n"/>
      <c r="J768" s="135" t="n"/>
      <c r="K768" s="135" t="n"/>
      <c r="L768" s="135" t="n"/>
      <c r="M768" s="135" t="n"/>
      <c r="N768" s="135" t="n"/>
      <c r="O768" s="135" t="n"/>
      <c r="P768" s="135" t="n"/>
      <c r="Q768" s="135" t="n"/>
      <c r="R768" s="135" t="n"/>
      <c r="S768" s="135" t="n"/>
      <c r="T768" s="135" t="n"/>
      <c r="U768" s="135" t="n"/>
      <c r="V768" s="135" t="n"/>
      <c r="W768" s="135" t="n"/>
      <c r="X768" s="135" t="n"/>
      <c r="Y768" s="135" t="n"/>
      <c r="Z768" s="135" t="n"/>
      <c r="AA768" s="135" t="n"/>
      <c r="AB768" s="135" t="n"/>
      <c r="AC768" s="135" t="n"/>
      <c r="AD768" s="135" t="n"/>
      <c r="AE768" s="135" t="n"/>
      <c r="AF768" s="135" t="n"/>
      <c r="AG768" s="135" t="n"/>
      <c r="AH768" s="135" t="n"/>
      <c r="AI768" s="135" t="n"/>
      <c r="AJ768" s="135" t="n"/>
      <c r="AK768" s="135" t="n"/>
      <c r="AL768" s="135" t="n"/>
      <c r="AM768" s="135" t="n"/>
      <c r="AN768" s="135" t="n"/>
      <c r="AO768" s="135" t="n"/>
      <c r="AP768" s="135" t="n"/>
      <c r="AQ768" s="135" t="n"/>
      <c r="AR768" s="135" t="n"/>
      <c r="AS768" s="135" t="n"/>
      <c r="AT768" s="135" t="n"/>
      <c r="AU768" s="135" t="n"/>
      <c r="AV768" s="135" t="n"/>
      <c r="AW768" s="135" t="n"/>
      <c r="AX768" s="135" t="n"/>
      <c r="AY768" s="135" t="n"/>
      <c r="AZ768" s="135" t="n"/>
      <c r="BA768" s="135" t="n"/>
      <c r="BB768" s="135" t="n"/>
      <c r="BC768" s="135" t="n"/>
      <c r="BD768" s="135" t="n"/>
      <c r="BE768" s="135" t="n"/>
      <c r="BF768" s="135" t="n"/>
      <c r="BG768" s="135" t="n"/>
      <c r="BH768" s="135" t="n"/>
      <c r="BI768" s="135" t="n"/>
      <c r="BJ768" s="135" t="n"/>
      <c r="BK768" s="135" t="n"/>
      <c r="BL768" s="135" t="n"/>
      <c r="BM768" s="135" t="n"/>
      <c r="BN768" s="135" t="n"/>
      <c r="BO768" s="135" t="n"/>
      <c r="BP768" s="135" t="n"/>
      <c r="BQ768" s="135" t="n"/>
      <c r="BR768" s="135" t="n"/>
      <c r="BS768" s="135" t="n"/>
      <c r="BT768" s="135" t="n"/>
      <c r="BU768" s="135" t="n"/>
      <c r="BV768" s="135" t="n"/>
      <c r="BW768" s="135" t="n"/>
      <c r="BX768" s="135" t="n"/>
      <c r="BY768" s="135" t="n"/>
      <c r="BZ768" s="135" t="n"/>
      <c r="CA768" s="135" t="n"/>
      <c r="CB768" s="135" t="n"/>
      <c r="CC768" s="135" t="n"/>
      <c r="CD768" s="135" t="n"/>
      <c r="CE768" s="135" t="n"/>
      <c r="CF768" s="135" t="n"/>
      <c r="CG768" s="135" t="n"/>
      <c r="CH768" s="135" t="n"/>
      <c r="CI768" s="135" t="n"/>
      <c r="CJ768" s="135" t="n"/>
      <c r="CK768" s="135" t="n"/>
      <c r="CL768" s="135" t="n"/>
      <c r="CM768" s="135" t="n"/>
      <c r="CN768" s="135" t="n"/>
      <c r="CO768" s="135" t="n"/>
      <c r="CP768" s="135" t="n"/>
      <c r="CQ768" s="135" t="n"/>
      <c r="CR768" s="135" t="n"/>
      <c r="CU768" s="36" t="n"/>
      <c r="CV768" s="36" t="n"/>
      <c r="CW768" s="36" t="n"/>
      <c r="CX768" s="36" t="n"/>
      <c r="CY768" s="36" t="n"/>
      <c r="CZ768" s="36" t="n"/>
      <c r="DA768" s="36" t="n"/>
      <c r="DB768" s="36" t="n"/>
      <c r="DC768" s="36" t="n"/>
      <c r="DD768" s="36" t="n"/>
      <c r="DE768" s="36" t="n"/>
      <c r="DF768" s="36" t="n"/>
      <c r="DG768" s="36" t="n"/>
      <c r="DH768" s="36" t="n"/>
      <c r="DI768" s="36" t="n"/>
      <c r="DJ768" s="36" t="n"/>
      <c r="DK768" s="36" t="n"/>
      <c r="DL768" s="36" t="n"/>
      <c r="DM768" s="36" t="n"/>
      <c r="DN768" s="36" t="n"/>
      <c r="DO768" s="36" t="n"/>
      <c r="DP768" s="36" t="n"/>
      <c r="DQ768" s="36" t="n"/>
      <c r="DR768" s="36" t="n"/>
      <c r="DS768" s="36" t="n"/>
      <c r="DT768" s="36" t="n"/>
      <c r="DU768" s="36" t="n"/>
      <c r="DV768" s="36" t="n"/>
      <c r="DW768" s="36" t="n"/>
      <c r="DX768" s="36" t="n"/>
      <c r="DY768" s="36" t="n"/>
      <c r="DZ768" s="36" t="n"/>
      <c r="EA768" s="36" t="n"/>
      <c r="EB768" s="36" t="n"/>
      <c r="EC768" s="36" t="n"/>
      <c r="ED768" s="36" t="n"/>
      <c r="EE768" s="36" t="n"/>
      <c r="EF768" s="36" t="n"/>
      <c r="EG768" s="36" t="n"/>
      <c r="EH768" s="36" t="n"/>
      <c r="EI768" s="36" t="n"/>
      <c r="EJ768" s="36" t="n"/>
      <c r="EK768" s="36" t="n"/>
      <c r="EL768" s="36" t="n"/>
      <c r="EM768" s="36" t="n"/>
      <c r="EN768" s="36" t="n"/>
    </row>
    <row r="769">
      <c r="A769" s="36" t="n"/>
      <c r="B769" s="36" t="n"/>
      <c r="C769" s="144" t="n"/>
      <c r="D769" s="144" t="n"/>
      <c r="E769" s="135" t="n"/>
      <c r="F769" s="135" t="n"/>
      <c r="G769" s="135" t="n"/>
      <c r="H769" s="135" t="n"/>
      <c r="I769" s="135" t="n"/>
      <c r="J769" s="135" t="n"/>
      <c r="K769" s="135" t="n"/>
      <c r="L769" s="135" t="n"/>
      <c r="M769" s="135" t="n"/>
      <c r="N769" s="135" t="n"/>
      <c r="O769" s="135" t="n"/>
      <c r="P769" s="135" t="n"/>
      <c r="Q769" s="135" t="n"/>
      <c r="R769" s="135" t="n"/>
      <c r="S769" s="135" t="n"/>
      <c r="T769" s="135" t="n"/>
      <c r="U769" s="135" t="n"/>
      <c r="V769" s="135" t="n"/>
      <c r="W769" s="135" t="n"/>
      <c r="X769" s="135" t="n"/>
      <c r="Y769" s="135" t="n"/>
      <c r="Z769" s="135" t="n"/>
      <c r="AA769" s="135" t="n"/>
      <c r="AB769" s="135" t="n"/>
      <c r="AC769" s="135" t="n"/>
      <c r="AD769" s="135" t="n"/>
      <c r="AE769" s="135" t="n"/>
      <c r="AF769" s="135" t="n"/>
      <c r="AG769" s="135" t="n"/>
      <c r="AH769" s="135" t="n"/>
      <c r="AI769" s="135" t="n"/>
      <c r="AJ769" s="135" t="n"/>
      <c r="AK769" s="135" t="n"/>
      <c r="AL769" s="135" t="n"/>
      <c r="AM769" s="135" t="n"/>
      <c r="AN769" s="135" t="n"/>
      <c r="AO769" s="135" t="n"/>
      <c r="AP769" s="135" t="n"/>
      <c r="AQ769" s="135" t="n"/>
      <c r="AR769" s="135" t="n"/>
      <c r="AS769" s="135" t="n"/>
      <c r="AT769" s="135" t="n"/>
      <c r="AU769" s="135" t="n"/>
      <c r="AV769" s="135" t="n"/>
      <c r="AW769" s="135" t="n"/>
      <c r="AX769" s="135" t="n"/>
      <c r="AY769" s="135" t="n"/>
      <c r="AZ769" s="135" t="n"/>
      <c r="BA769" s="135" t="n"/>
      <c r="BB769" s="135" t="n"/>
      <c r="BC769" s="135" t="n"/>
      <c r="BD769" s="135" t="n"/>
      <c r="BE769" s="135" t="n"/>
      <c r="BF769" s="135" t="n"/>
      <c r="BG769" s="135" t="n"/>
      <c r="BH769" s="135" t="n"/>
      <c r="BI769" s="135" t="n"/>
      <c r="BJ769" s="135" t="n"/>
      <c r="BK769" s="135" t="n"/>
      <c r="BL769" s="135" t="n"/>
      <c r="BM769" s="135" t="n"/>
      <c r="BN769" s="135" t="n"/>
      <c r="BO769" s="135" t="n"/>
      <c r="BP769" s="135" t="n"/>
      <c r="BQ769" s="135" t="n"/>
      <c r="BR769" s="135" t="n"/>
      <c r="BS769" s="135" t="n"/>
      <c r="BT769" s="135" t="n"/>
      <c r="BU769" s="135" t="n"/>
      <c r="BV769" s="135" t="n"/>
      <c r="BW769" s="135" t="n"/>
      <c r="BX769" s="135" t="n"/>
      <c r="BY769" s="135" t="n"/>
      <c r="BZ769" s="135" t="n"/>
      <c r="CA769" s="135" t="n"/>
      <c r="CB769" s="135" t="n"/>
      <c r="CC769" s="135" t="n"/>
      <c r="CD769" s="135" t="n"/>
      <c r="CE769" s="135" t="n"/>
      <c r="CF769" s="135" t="n"/>
      <c r="CG769" s="135" t="n"/>
      <c r="CH769" s="135" t="n"/>
      <c r="CI769" s="135" t="n"/>
      <c r="CJ769" s="135" t="n"/>
      <c r="CK769" s="135" t="n"/>
      <c r="CL769" s="135" t="n"/>
      <c r="CM769" s="135" t="n"/>
      <c r="CN769" s="135" t="n"/>
      <c r="CO769" s="135" t="n"/>
      <c r="CP769" s="135" t="n"/>
      <c r="CQ769" s="135" t="n"/>
      <c r="CR769" s="135" t="n"/>
      <c r="CU769" s="36" t="n"/>
      <c r="CV769" s="36" t="n"/>
      <c r="CW769" s="36" t="n"/>
      <c r="CX769" s="36" t="n"/>
      <c r="CY769" s="36" t="n"/>
      <c r="CZ769" s="36" t="n"/>
      <c r="DA769" s="36" t="n"/>
      <c r="DB769" s="36" t="n"/>
      <c r="DC769" s="36" t="n"/>
      <c r="DD769" s="36" t="n"/>
      <c r="DE769" s="36" t="n"/>
      <c r="DF769" s="36" t="n"/>
      <c r="DG769" s="36" t="n"/>
      <c r="DH769" s="36" t="n"/>
      <c r="DI769" s="36" t="n"/>
      <c r="DJ769" s="36" t="n"/>
      <c r="DK769" s="36" t="n"/>
      <c r="DL769" s="36" t="n"/>
      <c r="DM769" s="36" t="n"/>
      <c r="DN769" s="36" t="n"/>
      <c r="DO769" s="36" t="n"/>
      <c r="DP769" s="36" t="n"/>
      <c r="DQ769" s="36" t="n"/>
      <c r="DR769" s="36" t="n"/>
      <c r="DS769" s="36" t="n"/>
      <c r="DT769" s="36" t="n"/>
      <c r="DU769" s="36" t="n"/>
      <c r="DV769" s="36" t="n"/>
      <c r="DW769" s="36" t="n"/>
      <c r="DX769" s="36" t="n"/>
      <c r="DY769" s="36" t="n"/>
      <c r="DZ769" s="36" t="n"/>
      <c r="EA769" s="36" t="n"/>
      <c r="EB769" s="36" t="n"/>
      <c r="EC769" s="36" t="n"/>
      <c r="ED769" s="36" t="n"/>
      <c r="EE769" s="36" t="n"/>
      <c r="EF769" s="36" t="n"/>
      <c r="EG769" s="36" t="n"/>
      <c r="EH769" s="36" t="n"/>
      <c r="EI769" s="36" t="n"/>
      <c r="EJ769" s="36" t="n"/>
      <c r="EK769" s="36" t="n"/>
      <c r="EL769" s="36" t="n"/>
      <c r="EM769" s="36" t="n"/>
      <c r="EN769" s="36" t="n"/>
    </row>
    <row r="770">
      <c r="A770" s="36" t="n"/>
      <c r="B770" s="36" t="n"/>
      <c r="C770" s="144" t="n"/>
      <c r="D770" s="144" t="n"/>
      <c r="E770" s="135" t="n"/>
      <c r="F770" s="135" t="n"/>
      <c r="G770" s="135" t="n"/>
      <c r="H770" s="135" t="n"/>
      <c r="I770" s="135" t="n"/>
      <c r="J770" s="135" t="n"/>
      <c r="K770" s="135" t="n"/>
      <c r="L770" s="135" t="n"/>
      <c r="M770" s="135" t="n"/>
      <c r="N770" s="135" t="n"/>
      <c r="O770" s="135" t="n"/>
      <c r="P770" s="135" t="n"/>
      <c r="Q770" s="135" t="n"/>
      <c r="R770" s="135" t="n"/>
      <c r="S770" s="135" t="n"/>
      <c r="T770" s="135" t="n"/>
      <c r="U770" s="135" t="n"/>
      <c r="V770" s="135" t="n"/>
      <c r="W770" s="135" t="n"/>
      <c r="X770" s="135" t="n"/>
      <c r="Y770" s="135" t="n"/>
      <c r="Z770" s="135" t="n"/>
      <c r="AA770" s="135" t="n"/>
      <c r="AB770" s="135" t="n"/>
      <c r="AC770" s="135" t="n"/>
      <c r="AD770" s="135" t="n"/>
      <c r="AE770" s="135" t="n"/>
      <c r="AF770" s="135" t="n"/>
      <c r="AG770" s="135" t="n"/>
      <c r="AH770" s="135" t="n"/>
      <c r="AI770" s="135" t="n"/>
      <c r="AJ770" s="135" t="n"/>
      <c r="AK770" s="135" t="n"/>
      <c r="AL770" s="135" t="n"/>
      <c r="AM770" s="135" t="n"/>
      <c r="AN770" s="135" t="n"/>
      <c r="AO770" s="135" t="n"/>
      <c r="AP770" s="135" t="n"/>
      <c r="AQ770" s="135" t="n"/>
      <c r="AR770" s="135" t="n"/>
      <c r="AS770" s="135" t="n"/>
      <c r="AT770" s="135" t="n"/>
      <c r="AU770" s="135" t="n"/>
      <c r="AV770" s="135" t="n"/>
      <c r="AW770" s="135" t="n"/>
      <c r="AX770" s="135" t="n"/>
      <c r="AY770" s="135" t="n"/>
      <c r="AZ770" s="135" t="n"/>
      <c r="BA770" s="135" t="n"/>
      <c r="BB770" s="135" t="n"/>
      <c r="BC770" s="135" t="n"/>
      <c r="BD770" s="135" t="n"/>
      <c r="BE770" s="135" t="n"/>
      <c r="BF770" s="135" t="n"/>
      <c r="BG770" s="135" t="n"/>
      <c r="BH770" s="135" t="n"/>
      <c r="BI770" s="135" t="n"/>
      <c r="BJ770" s="135" t="n"/>
      <c r="BK770" s="135" t="n"/>
      <c r="BL770" s="135" t="n"/>
      <c r="BM770" s="135" t="n"/>
      <c r="BN770" s="135" t="n"/>
      <c r="BO770" s="135" t="n"/>
      <c r="BP770" s="135" t="n"/>
      <c r="BQ770" s="135" t="n"/>
      <c r="BR770" s="135" t="n"/>
      <c r="BS770" s="135" t="n"/>
      <c r="BT770" s="135" t="n"/>
      <c r="BU770" s="135" t="n"/>
      <c r="BV770" s="135" t="n"/>
      <c r="BW770" s="135" t="n"/>
      <c r="BX770" s="135" t="n"/>
      <c r="BY770" s="135" t="n"/>
      <c r="BZ770" s="135" t="n"/>
      <c r="CA770" s="135" t="n"/>
      <c r="CB770" s="135" t="n"/>
      <c r="CC770" s="135" t="n"/>
      <c r="CD770" s="135" t="n"/>
      <c r="CE770" s="135" t="n"/>
      <c r="CF770" s="135" t="n"/>
      <c r="CG770" s="135" t="n"/>
      <c r="CH770" s="135" t="n"/>
      <c r="CI770" s="135" t="n"/>
      <c r="CJ770" s="135" t="n"/>
      <c r="CK770" s="135" t="n"/>
      <c r="CL770" s="135" t="n"/>
      <c r="CM770" s="135" t="n"/>
      <c r="CN770" s="135" t="n"/>
      <c r="CO770" s="135" t="n"/>
      <c r="CP770" s="135" t="n"/>
      <c r="CQ770" s="135" t="n"/>
      <c r="CR770" s="135" t="n"/>
      <c r="CU770" s="36" t="n"/>
      <c r="CV770" s="36" t="n"/>
      <c r="CW770" s="36" t="n"/>
      <c r="CX770" s="36" t="n"/>
      <c r="CY770" s="36" t="n"/>
      <c r="CZ770" s="36" t="n"/>
      <c r="DA770" s="36" t="n"/>
      <c r="DB770" s="36" t="n"/>
      <c r="DC770" s="36" t="n"/>
      <c r="DD770" s="36" t="n"/>
      <c r="DE770" s="36" t="n"/>
      <c r="DF770" s="36" t="n"/>
      <c r="DG770" s="36" t="n"/>
      <c r="DH770" s="36" t="n"/>
      <c r="DI770" s="36" t="n"/>
      <c r="DJ770" s="36" t="n"/>
      <c r="DK770" s="36" t="n"/>
      <c r="DL770" s="36" t="n"/>
      <c r="DM770" s="36" t="n"/>
      <c r="DN770" s="36" t="n"/>
      <c r="DO770" s="36" t="n"/>
      <c r="DP770" s="36" t="n"/>
      <c r="DQ770" s="36" t="n"/>
      <c r="DR770" s="36" t="n"/>
      <c r="DS770" s="36" t="n"/>
      <c r="DT770" s="36" t="n"/>
      <c r="DU770" s="36" t="n"/>
      <c r="DV770" s="36" t="n"/>
      <c r="DW770" s="36" t="n"/>
      <c r="DX770" s="36" t="n"/>
      <c r="DY770" s="36" t="n"/>
      <c r="DZ770" s="36" t="n"/>
      <c r="EA770" s="36" t="n"/>
      <c r="EB770" s="36" t="n"/>
      <c r="EC770" s="36" t="n"/>
      <c r="ED770" s="36" t="n"/>
      <c r="EE770" s="36" t="n"/>
      <c r="EF770" s="36" t="n"/>
      <c r="EG770" s="36" t="n"/>
      <c r="EH770" s="36" t="n"/>
      <c r="EI770" s="36" t="n"/>
      <c r="EJ770" s="36" t="n"/>
      <c r="EK770" s="36" t="n"/>
      <c r="EL770" s="36" t="n"/>
      <c r="EM770" s="36" t="n"/>
      <c r="EN770" s="36" t="n"/>
    </row>
    <row r="771">
      <c r="A771" s="36" t="n"/>
      <c r="B771" s="36" t="n"/>
      <c r="C771" s="144" t="n"/>
      <c r="D771" s="144" t="n"/>
      <c r="E771" s="135" t="n"/>
      <c r="F771" s="135" t="n"/>
      <c r="G771" s="135" t="n"/>
      <c r="H771" s="135" t="n"/>
      <c r="I771" s="135" t="n"/>
      <c r="J771" s="135" t="n"/>
      <c r="K771" s="135" t="n"/>
      <c r="L771" s="135" t="n"/>
      <c r="M771" s="135" t="n"/>
      <c r="N771" s="135" t="n"/>
      <c r="O771" s="135" t="n"/>
      <c r="P771" s="135" t="n"/>
      <c r="Q771" s="135" t="n"/>
      <c r="R771" s="135" t="n"/>
      <c r="S771" s="135" t="n"/>
      <c r="T771" s="135" t="n"/>
      <c r="U771" s="135" t="n"/>
      <c r="V771" s="135" t="n"/>
      <c r="W771" s="135" t="n"/>
      <c r="X771" s="135" t="n"/>
      <c r="Y771" s="135" t="n"/>
      <c r="Z771" s="135" t="n"/>
      <c r="AA771" s="135" t="n"/>
      <c r="AB771" s="135" t="n"/>
      <c r="AC771" s="135" t="n"/>
      <c r="AD771" s="135" t="n"/>
      <c r="AE771" s="135" t="n"/>
      <c r="AF771" s="135" t="n"/>
      <c r="AG771" s="135" t="n"/>
      <c r="AH771" s="135" t="n"/>
      <c r="AI771" s="135" t="n"/>
      <c r="AJ771" s="135" t="n"/>
      <c r="AK771" s="135" t="n"/>
      <c r="AL771" s="135" t="n"/>
      <c r="AM771" s="135" t="n"/>
      <c r="AN771" s="135" t="n"/>
      <c r="AO771" s="135" t="n"/>
      <c r="AP771" s="135" t="n"/>
      <c r="AQ771" s="135" t="n"/>
      <c r="AR771" s="135" t="n"/>
      <c r="AS771" s="135" t="n"/>
      <c r="AT771" s="135" t="n"/>
      <c r="AU771" s="135" t="n"/>
      <c r="AV771" s="135" t="n"/>
      <c r="AW771" s="135" t="n"/>
      <c r="AX771" s="135" t="n"/>
      <c r="AY771" s="135" t="n"/>
      <c r="AZ771" s="135" t="n"/>
      <c r="BA771" s="135" t="n"/>
      <c r="BB771" s="135" t="n"/>
      <c r="BC771" s="135" t="n"/>
      <c r="BD771" s="135" t="n"/>
      <c r="BE771" s="135" t="n"/>
      <c r="BF771" s="135" t="n"/>
      <c r="BG771" s="135" t="n"/>
      <c r="BH771" s="135" t="n"/>
      <c r="BI771" s="135" t="n"/>
      <c r="BJ771" s="135" t="n"/>
      <c r="BK771" s="135" t="n"/>
      <c r="BL771" s="135" t="n"/>
      <c r="BM771" s="135" t="n"/>
      <c r="BN771" s="135" t="n"/>
      <c r="BO771" s="135" t="n"/>
      <c r="BP771" s="135" t="n"/>
      <c r="BQ771" s="135" t="n"/>
      <c r="BR771" s="135" t="n"/>
      <c r="BS771" s="135" t="n"/>
      <c r="BT771" s="135" t="n"/>
      <c r="BU771" s="135" t="n"/>
      <c r="BV771" s="135" t="n"/>
      <c r="BW771" s="135" t="n"/>
      <c r="BX771" s="135" t="n"/>
      <c r="BY771" s="135" t="n"/>
      <c r="BZ771" s="135" t="n"/>
      <c r="CA771" s="135" t="n"/>
      <c r="CB771" s="135" t="n"/>
      <c r="CC771" s="135" t="n"/>
      <c r="CD771" s="135" t="n"/>
      <c r="CE771" s="135" t="n"/>
      <c r="CF771" s="135" t="n"/>
      <c r="CG771" s="135" t="n"/>
      <c r="CH771" s="135" t="n"/>
      <c r="CI771" s="135" t="n"/>
      <c r="CJ771" s="135" t="n"/>
      <c r="CK771" s="135" t="n"/>
      <c r="CL771" s="135" t="n"/>
      <c r="CM771" s="135" t="n"/>
      <c r="CN771" s="135" t="n"/>
      <c r="CO771" s="135" t="n"/>
      <c r="CP771" s="135" t="n"/>
      <c r="CQ771" s="135" t="n"/>
      <c r="CR771" s="135" t="n"/>
      <c r="CU771" s="36" t="n"/>
      <c r="CV771" s="36" t="n"/>
      <c r="CW771" s="36" t="n"/>
      <c r="CX771" s="36" t="n"/>
      <c r="CY771" s="36" t="n"/>
      <c r="CZ771" s="36" t="n"/>
      <c r="DA771" s="36" t="n"/>
      <c r="DB771" s="36" t="n"/>
      <c r="DC771" s="36" t="n"/>
      <c r="DD771" s="36" t="n"/>
      <c r="DE771" s="36" t="n"/>
      <c r="DF771" s="36" t="n"/>
      <c r="DG771" s="36" t="n"/>
      <c r="DH771" s="36" t="n"/>
      <c r="DI771" s="36" t="n"/>
      <c r="DJ771" s="36" t="n"/>
      <c r="DK771" s="36" t="n"/>
      <c r="DL771" s="36" t="n"/>
      <c r="DM771" s="36" t="n"/>
      <c r="DN771" s="36" t="n"/>
      <c r="DO771" s="36" t="n"/>
      <c r="DP771" s="36" t="n"/>
      <c r="DQ771" s="36" t="n"/>
      <c r="DR771" s="36" t="n"/>
      <c r="DS771" s="36" t="n"/>
      <c r="DT771" s="36" t="n"/>
      <c r="DU771" s="36" t="n"/>
      <c r="DV771" s="36" t="n"/>
      <c r="DW771" s="36" t="n"/>
      <c r="DX771" s="36" t="n"/>
      <c r="DY771" s="36" t="n"/>
      <c r="DZ771" s="36" t="n"/>
      <c r="EA771" s="36" t="n"/>
      <c r="EB771" s="36" t="n"/>
      <c r="EC771" s="36" t="n"/>
      <c r="ED771" s="36" t="n"/>
      <c r="EE771" s="36" t="n"/>
      <c r="EF771" s="36" t="n"/>
      <c r="EG771" s="36" t="n"/>
      <c r="EH771" s="36" t="n"/>
      <c r="EI771" s="36" t="n"/>
      <c r="EJ771" s="36" t="n"/>
      <c r="EK771" s="36" t="n"/>
      <c r="EL771" s="36" t="n"/>
      <c r="EM771" s="36" t="n"/>
      <c r="EN771" s="36" t="n"/>
    </row>
    <row r="772">
      <c r="A772" s="36" t="n"/>
      <c r="B772" s="36" t="n"/>
      <c r="C772" s="144" t="n"/>
      <c r="D772" s="144" t="n"/>
      <c r="E772" s="135" t="n"/>
      <c r="F772" s="135" t="n"/>
      <c r="G772" s="135" t="n"/>
      <c r="H772" s="135" t="n"/>
      <c r="I772" s="135" t="n"/>
      <c r="J772" s="135" t="n"/>
      <c r="K772" s="135" t="n"/>
      <c r="L772" s="135" t="n"/>
      <c r="M772" s="135" t="n"/>
      <c r="N772" s="135" t="n"/>
      <c r="O772" s="135" t="n"/>
      <c r="P772" s="135" t="n"/>
      <c r="Q772" s="135" t="n"/>
      <c r="R772" s="135" t="n"/>
      <c r="S772" s="135" t="n"/>
      <c r="T772" s="135" t="n"/>
      <c r="U772" s="135" t="n"/>
      <c r="V772" s="135" t="n"/>
      <c r="W772" s="135" t="n"/>
      <c r="X772" s="135" t="n"/>
      <c r="Y772" s="135" t="n"/>
      <c r="Z772" s="135" t="n"/>
      <c r="AA772" s="135" t="n"/>
      <c r="AB772" s="135" t="n"/>
      <c r="AC772" s="135" t="n"/>
      <c r="AD772" s="135" t="n"/>
      <c r="AE772" s="135" t="n"/>
      <c r="AF772" s="135" t="n"/>
      <c r="AG772" s="135" t="n"/>
      <c r="AH772" s="135" t="n"/>
      <c r="AI772" s="135" t="n"/>
      <c r="AJ772" s="135" t="n"/>
      <c r="AK772" s="135" t="n"/>
      <c r="AL772" s="135" t="n"/>
      <c r="AM772" s="135" t="n"/>
      <c r="AN772" s="135" t="n"/>
      <c r="AO772" s="135" t="n"/>
      <c r="AP772" s="135" t="n"/>
      <c r="AQ772" s="135" t="n"/>
      <c r="AR772" s="135" t="n"/>
      <c r="AS772" s="135" t="n"/>
      <c r="AT772" s="135" t="n"/>
      <c r="AU772" s="135" t="n"/>
      <c r="AV772" s="135" t="n"/>
      <c r="AW772" s="135" t="n"/>
      <c r="AX772" s="135" t="n"/>
      <c r="AY772" s="135" t="n"/>
      <c r="AZ772" s="135" t="n"/>
      <c r="BA772" s="135" t="n"/>
      <c r="BB772" s="135" t="n"/>
      <c r="BC772" s="135" t="n"/>
      <c r="BD772" s="135" t="n"/>
      <c r="BE772" s="135" t="n"/>
      <c r="BF772" s="135" t="n"/>
      <c r="BG772" s="135" t="n"/>
      <c r="BH772" s="135" t="n"/>
      <c r="BI772" s="135" t="n"/>
      <c r="BJ772" s="135" t="n"/>
      <c r="BK772" s="135" t="n"/>
      <c r="BL772" s="135" t="n"/>
      <c r="BM772" s="135" t="n"/>
      <c r="BN772" s="135" t="n"/>
      <c r="BO772" s="135" t="n"/>
      <c r="BP772" s="135" t="n"/>
      <c r="BQ772" s="135" t="n"/>
      <c r="BR772" s="135" t="n"/>
      <c r="BS772" s="135" t="n"/>
      <c r="BT772" s="135" t="n"/>
      <c r="BU772" s="135" t="n"/>
      <c r="BV772" s="135" t="n"/>
      <c r="BW772" s="135" t="n"/>
      <c r="BX772" s="135" t="n"/>
      <c r="BY772" s="135" t="n"/>
      <c r="BZ772" s="135" t="n"/>
      <c r="CA772" s="135" t="n"/>
      <c r="CB772" s="135" t="n"/>
      <c r="CC772" s="135" t="n"/>
      <c r="CD772" s="135" t="n"/>
      <c r="CE772" s="135" t="n"/>
      <c r="CF772" s="135" t="n"/>
      <c r="CG772" s="135" t="n"/>
      <c r="CH772" s="135" t="n"/>
      <c r="CI772" s="135" t="n"/>
      <c r="CJ772" s="135" t="n"/>
      <c r="CK772" s="135" t="n"/>
      <c r="CL772" s="135" t="n"/>
      <c r="CM772" s="135" t="n"/>
      <c r="CN772" s="135" t="n"/>
      <c r="CO772" s="135" t="n"/>
      <c r="CP772" s="135" t="n"/>
      <c r="CQ772" s="135" t="n"/>
      <c r="CR772" s="135" t="n"/>
      <c r="CU772" s="36" t="n"/>
      <c r="CV772" s="36" t="n"/>
      <c r="CW772" s="36" t="n"/>
      <c r="CX772" s="36" t="n"/>
      <c r="CY772" s="36" t="n"/>
      <c r="CZ772" s="36" t="n"/>
      <c r="DA772" s="36" t="n"/>
      <c r="DB772" s="36" t="n"/>
      <c r="DC772" s="36" t="n"/>
      <c r="DD772" s="36" t="n"/>
      <c r="DE772" s="36" t="n"/>
      <c r="DF772" s="36" t="n"/>
      <c r="DG772" s="36" t="n"/>
      <c r="DH772" s="36" t="n"/>
      <c r="DI772" s="36" t="n"/>
      <c r="DJ772" s="36" t="n"/>
      <c r="DK772" s="36" t="n"/>
      <c r="DL772" s="36" t="n"/>
      <c r="DM772" s="36" t="n"/>
      <c r="DN772" s="36" t="n"/>
      <c r="DO772" s="36" t="n"/>
      <c r="DP772" s="36" t="n"/>
      <c r="DQ772" s="36" t="n"/>
      <c r="DR772" s="36" t="n"/>
      <c r="DS772" s="36" t="n"/>
      <c r="DT772" s="36" t="n"/>
      <c r="DU772" s="36" t="n"/>
      <c r="DV772" s="36" t="n"/>
      <c r="DW772" s="36" t="n"/>
      <c r="DX772" s="36" t="n"/>
      <c r="DY772" s="36" t="n"/>
      <c r="DZ772" s="36" t="n"/>
      <c r="EA772" s="36" t="n"/>
      <c r="EB772" s="36" t="n"/>
      <c r="EC772" s="36" t="n"/>
      <c r="ED772" s="36" t="n"/>
      <c r="EE772" s="36" t="n"/>
      <c r="EF772" s="36" t="n"/>
      <c r="EG772" s="36" t="n"/>
      <c r="EH772" s="36" t="n"/>
      <c r="EI772" s="36" t="n"/>
      <c r="EJ772" s="36" t="n"/>
      <c r="EK772" s="36" t="n"/>
      <c r="EL772" s="36" t="n"/>
      <c r="EM772" s="36" t="n"/>
      <c r="EN772" s="36" t="n"/>
    </row>
    <row r="773">
      <c r="A773" s="36" t="n"/>
      <c r="B773" s="36" t="n"/>
      <c r="C773" s="144" t="n"/>
      <c r="D773" s="144" t="n"/>
      <c r="E773" s="135" t="n"/>
      <c r="F773" s="135" t="n"/>
      <c r="G773" s="135" t="n"/>
      <c r="H773" s="135" t="n"/>
      <c r="I773" s="135" t="n"/>
      <c r="J773" s="135" t="n"/>
      <c r="K773" s="135" t="n"/>
      <c r="L773" s="135" t="n"/>
      <c r="M773" s="135" t="n"/>
      <c r="N773" s="135" t="n"/>
      <c r="O773" s="135" t="n"/>
      <c r="P773" s="135" t="n"/>
      <c r="Q773" s="135" t="n"/>
      <c r="R773" s="135" t="n"/>
      <c r="S773" s="135" t="n"/>
      <c r="T773" s="135" t="n"/>
      <c r="U773" s="135" t="n"/>
      <c r="V773" s="135" t="n"/>
      <c r="W773" s="135" t="n"/>
      <c r="X773" s="135" t="n"/>
      <c r="Y773" s="135" t="n"/>
      <c r="Z773" s="135" t="n"/>
      <c r="AA773" s="135" t="n"/>
      <c r="AB773" s="135" t="n"/>
      <c r="AC773" s="135" t="n"/>
      <c r="AD773" s="135" t="n"/>
      <c r="AE773" s="135" t="n"/>
      <c r="AF773" s="135" t="n"/>
      <c r="AG773" s="135" t="n"/>
      <c r="AH773" s="135" t="n"/>
      <c r="AI773" s="135" t="n"/>
      <c r="AJ773" s="135" t="n"/>
      <c r="AK773" s="135" t="n"/>
      <c r="AL773" s="135" t="n"/>
      <c r="AM773" s="135" t="n"/>
      <c r="AN773" s="135" t="n"/>
      <c r="AO773" s="135" t="n"/>
      <c r="AP773" s="135" t="n"/>
      <c r="AQ773" s="135" t="n"/>
      <c r="AR773" s="135" t="n"/>
      <c r="AS773" s="135" t="n"/>
      <c r="AT773" s="135" t="n"/>
      <c r="AU773" s="135" t="n"/>
      <c r="AV773" s="135" t="n"/>
      <c r="AW773" s="135" t="n"/>
      <c r="AX773" s="135" t="n"/>
      <c r="AY773" s="135" t="n"/>
      <c r="AZ773" s="135" t="n"/>
      <c r="BA773" s="135" t="n"/>
      <c r="BB773" s="135" t="n"/>
      <c r="BC773" s="135" t="n"/>
      <c r="BD773" s="135" t="n"/>
      <c r="BE773" s="135" t="n"/>
      <c r="BF773" s="135" t="n"/>
      <c r="BG773" s="135" t="n"/>
      <c r="BH773" s="135" t="n"/>
      <c r="BI773" s="135" t="n"/>
      <c r="BJ773" s="135" t="n"/>
      <c r="BK773" s="135" t="n"/>
      <c r="BL773" s="135" t="n"/>
      <c r="BM773" s="135" t="n"/>
      <c r="BN773" s="135" t="n"/>
      <c r="BO773" s="135" t="n"/>
      <c r="BP773" s="135" t="n"/>
      <c r="BQ773" s="135" t="n"/>
      <c r="BR773" s="135" t="n"/>
      <c r="BS773" s="135" t="n"/>
      <c r="BT773" s="135" t="n"/>
      <c r="BU773" s="135" t="n"/>
      <c r="BV773" s="135" t="n"/>
      <c r="BW773" s="135" t="n"/>
      <c r="BX773" s="135" t="n"/>
      <c r="BY773" s="135" t="n"/>
      <c r="BZ773" s="135" t="n"/>
      <c r="CA773" s="135" t="n"/>
      <c r="CB773" s="135" t="n"/>
      <c r="CC773" s="135" t="n"/>
      <c r="CD773" s="135" t="n"/>
      <c r="CE773" s="135" t="n"/>
      <c r="CF773" s="135" t="n"/>
      <c r="CG773" s="135" t="n"/>
      <c r="CH773" s="135" t="n"/>
      <c r="CI773" s="135" t="n"/>
      <c r="CJ773" s="135" t="n"/>
      <c r="CK773" s="135" t="n"/>
      <c r="CL773" s="135" t="n"/>
      <c r="CM773" s="135" t="n"/>
      <c r="CN773" s="135" t="n"/>
      <c r="CO773" s="135" t="n"/>
      <c r="CP773" s="135" t="n"/>
      <c r="CQ773" s="135" t="n"/>
      <c r="CR773" s="135" t="n"/>
      <c r="CU773" s="36" t="n"/>
      <c r="CV773" s="36" t="n"/>
      <c r="CW773" s="36" t="n"/>
      <c r="CX773" s="36" t="n"/>
      <c r="CY773" s="36" t="n"/>
      <c r="CZ773" s="36" t="n"/>
      <c r="DA773" s="36" t="n"/>
      <c r="DB773" s="36" t="n"/>
      <c r="DC773" s="36" t="n"/>
      <c r="DD773" s="36" t="n"/>
      <c r="DE773" s="36" t="n"/>
      <c r="DF773" s="36" t="n"/>
      <c r="DG773" s="36" t="n"/>
      <c r="DH773" s="36" t="n"/>
      <c r="DI773" s="36" t="n"/>
      <c r="DJ773" s="36" t="n"/>
      <c r="DK773" s="36" t="n"/>
      <c r="DL773" s="36" t="n"/>
      <c r="DM773" s="36" t="n"/>
      <c r="DN773" s="36" t="n"/>
      <c r="DO773" s="36" t="n"/>
      <c r="DP773" s="36" t="n"/>
      <c r="DQ773" s="36" t="n"/>
      <c r="DR773" s="36" t="n"/>
      <c r="DS773" s="36" t="n"/>
      <c r="DT773" s="36" t="n"/>
      <c r="DU773" s="36" t="n"/>
      <c r="DV773" s="36" t="n"/>
      <c r="DW773" s="36" t="n"/>
      <c r="DX773" s="36" t="n"/>
      <c r="DY773" s="36" t="n"/>
      <c r="DZ773" s="36" t="n"/>
      <c r="EA773" s="36" t="n"/>
      <c r="EB773" s="36" t="n"/>
      <c r="EC773" s="36" t="n"/>
      <c r="ED773" s="36" t="n"/>
      <c r="EE773" s="36" t="n"/>
      <c r="EF773" s="36" t="n"/>
      <c r="EG773" s="36" t="n"/>
      <c r="EH773" s="36" t="n"/>
      <c r="EI773" s="36" t="n"/>
      <c r="EJ773" s="36" t="n"/>
      <c r="EK773" s="36" t="n"/>
      <c r="EL773" s="36" t="n"/>
      <c r="EM773" s="36" t="n"/>
      <c r="EN773" s="36" t="n"/>
    </row>
    <row r="774">
      <c r="A774" s="36" t="n"/>
      <c r="B774" s="36" t="n"/>
      <c r="C774" s="144" t="n"/>
      <c r="D774" s="144" t="n"/>
      <c r="E774" s="135" t="n"/>
      <c r="F774" s="135" t="n"/>
      <c r="G774" s="135" t="n"/>
      <c r="H774" s="135" t="n"/>
      <c r="I774" s="135" t="n"/>
      <c r="J774" s="135" t="n"/>
      <c r="K774" s="135" t="n"/>
      <c r="L774" s="135" t="n"/>
      <c r="M774" s="135" t="n"/>
      <c r="N774" s="135" t="n"/>
      <c r="O774" s="135" t="n"/>
      <c r="P774" s="135" t="n"/>
      <c r="Q774" s="135" t="n"/>
      <c r="R774" s="135" t="n"/>
      <c r="S774" s="135" t="n"/>
      <c r="T774" s="135" t="n"/>
      <c r="U774" s="135" t="n"/>
      <c r="V774" s="135" t="n"/>
      <c r="W774" s="135" t="n"/>
      <c r="X774" s="135" t="n"/>
      <c r="Y774" s="135" t="n"/>
      <c r="Z774" s="135" t="n"/>
      <c r="AA774" s="135" t="n"/>
      <c r="AB774" s="135" t="n"/>
      <c r="AC774" s="135" t="n"/>
      <c r="AD774" s="135" t="n"/>
      <c r="AE774" s="135" t="n"/>
      <c r="AF774" s="135" t="n"/>
      <c r="AG774" s="135" t="n"/>
      <c r="AH774" s="135" t="n"/>
      <c r="AI774" s="135" t="n"/>
      <c r="AJ774" s="135" t="n"/>
      <c r="AK774" s="135" t="n"/>
      <c r="AL774" s="135" t="n"/>
      <c r="AM774" s="135" t="n"/>
      <c r="AN774" s="135" t="n"/>
      <c r="AO774" s="135" t="n"/>
      <c r="AP774" s="135" t="n"/>
      <c r="AQ774" s="135" t="n"/>
      <c r="AR774" s="135" t="n"/>
      <c r="AS774" s="135" t="n"/>
      <c r="AT774" s="135" t="n"/>
      <c r="AU774" s="135" t="n"/>
      <c r="AV774" s="135" t="n"/>
      <c r="AW774" s="135" t="n"/>
      <c r="AX774" s="135" t="n"/>
      <c r="AY774" s="135" t="n"/>
      <c r="AZ774" s="135" t="n"/>
      <c r="BA774" s="135" t="n"/>
      <c r="BB774" s="135" t="n"/>
      <c r="BC774" s="135" t="n"/>
      <c r="BD774" s="135" t="n"/>
      <c r="BE774" s="135" t="n"/>
      <c r="BF774" s="135" t="n"/>
      <c r="BG774" s="135" t="n"/>
      <c r="BH774" s="135" t="n"/>
      <c r="BI774" s="135" t="n"/>
      <c r="BJ774" s="135" t="n"/>
      <c r="BK774" s="135" t="n"/>
      <c r="BL774" s="135" t="n"/>
      <c r="BM774" s="135" t="n"/>
      <c r="BN774" s="135" t="n"/>
      <c r="BO774" s="135" t="n"/>
      <c r="BP774" s="135" t="n"/>
      <c r="BQ774" s="135" t="n"/>
      <c r="BR774" s="135" t="n"/>
      <c r="BS774" s="135" t="n"/>
      <c r="BT774" s="135" t="n"/>
      <c r="BU774" s="135" t="n"/>
      <c r="BV774" s="135" t="n"/>
      <c r="BW774" s="135" t="n"/>
      <c r="BX774" s="135" t="n"/>
      <c r="BY774" s="135" t="n"/>
      <c r="BZ774" s="135" t="n"/>
      <c r="CA774" s="135" t="n"/>
      <c r="CB774" s="135" t="n"/>
      <c r="CC774" s="135" t="n"/>
      <c r="CD774" s="135" t="n"/>
      <c r="CE774" s="135" t="n"/>
      <c r="CF774" s="135" t="n"/>
      <c r="CG774" s="135" t="n"/>
      <c r="CH774" s="135" t="n"/>
      <c r="CI774" s="135" t="n"/>
      <c r="CJ774" s="135" t="n"/>
      <c r="CK774" s="135" t="n"/>
      <c r="CL774" s="135" t="n"/>
      <c r="CM774" s="135" t="n"/>
      <c r="CN774" s="135" t="n"/>
      <c r="CO774" s="135" t="n"/>
      <c r="CP774" s="135" t="n"/>
      <c r="CQ774" s="135" t="n"/>
      <c r="CR774" s="135" t="n"/>
      <c r="CU774" s="36" t="n"/>
      <c r="CV774" s="36" t="n"/>
      <c r="CW774" s="36" t="n"/>
      <c r="CX774" s="36" t="n"/>
      <c r="CY774" s="36" t="n"/>
      <c r="CZ774" s="36" t="n"/>
      <c r="DA774" s="36" t="n"/>
      <c r="DB774" s="36" t="n"/>
      <c r="DC774" s="36" t="n"/>
      <c r="DD774" s="36" t="n"/>
      <c r="DE774" s="36" t="n"/>
      <c r="DF774" s="36" t="n"/>
      <c r="DG774" s="36" t="n"/>
      <c r="DH774" s="36" t="n"/>
      <c r="DI774" s="36" t="n"/>
      <c r="DJ774" s="36" t="n"/>
      <c r="DK774" s="36" t="n"/>
      <c r="DL774" s="36" t="n"/>
      <c r="DM774" s="36" t="n"/>
      <c r="DN774" s="36" t="n"/>
      <c r="DO774" s="36" t="n"/>
      <c r="DP774" s="36" t="n"/>
      <c r="DQ774" s="36" t="n"/>
      <c r="DR774" s="36" t="n"/>
      <c r="DS774" s="36" t="n"/>
      <c r="DT774" s="36" t="n"/>
      <c r="DU774" s="36" t="n"/>
      <c r="DV774" s="36" t="n"/>
      <c r="DW774" s="36" t="n"/>
      <c r="DX774" s="36" t="n"/>
      <c r="DY774" s="36" t="n"/>
      <c r="DZ774" s="36" t="n"/>
      <c r="EA774" s="36" t="n"/>
      <c r="EB774" s="36" t="n"/>
      <c r="EC774" s="36" t="n"/>
      <c r="ED774" s="36" t="n"/>
      <c r="EE774" s="36" t="n"/>
      <c r="EF774" s="36" t="n"/>
      <c r="EG774" s="36" t="n"/>
      <c r="EH774" s="36" t="n"/>
      <c r="EI774" s="36" t="n"/>
      <c r="EJ774" s="36" t="n"/>
      <c r="EK774" s="36" t="n"/>
      <c r="EL774" s="36" t="n"/>
      <c r="EM774" s="36" t="n"/>
      <c r="EN774" s="36" t="n"/>
    </row>
    <row r="775">
      <c r="A775" s="36" t="n"/>
      <c r="B775" s="36" t="n"/>
      <c r="C775" s="144" t="n"/>
      <c r="D775" s="144" t="n"/>
      <c r="E775" s="135" t="n"/>
      <c r="F775" s="135" t="n"/>
      <c r="G775" s="135" t="n"/>
      <c r="H775" s="135" t="n"/>
      <c r="I775" s="135" t="n"/>
      <c r="J775" s="135" t="n"/>
      <c r="K775" s="135" t="n"/>
      <c r="L775" s="135" t="n"/>
      <c r="M775" s="135" t="n"/>
      <c r="N775" s="135" t="n"/>
      <c r="O775" s="135" t="n"/>
      <c r="P775" s="135" t="n"/>
      <c r="Q775" s="135" t="n"/>
      <c r="R775" s="135" t="n"/>
      <c r="S775" s="135" t="n"/>
      <c r="T775" s="135" t="n"/>
      <c r="U775" s="135" t="n"/>
      <c r="V775" s="135" t="n"/>
      <c r="W775" s="135" t="n"/>
      <c r="X775" s="135" t="n"/>
      <c r="Y775" s="135" t="n"/>
      <c r="Z775" s="135" t="n"/>
      <c r="AA775" s="135" t="n"/>
      <c r="AB775" s="135" t="n"/>
      <c r="AC775" s="135" t="n"/>
      <c r="AD775" s="135" t="n"/>
      <c r="AE775" s="135" t="n"/>
      <c r="AF775" s="135" t="n"/>
      <c r="AG775" s="135" t="n"/>
      <c r="AH775" s="135" t="n"/>
      <c r="AI775" s="135" t="n"/>
      <c r="AJ775" s="135" t="n"/>
      <c r="AK775" s="135" t="n"/>
      <c r="AL775" s="135" t="n"/>
      <c r="AM775" s="135" t="n"/>
      <c r="AN775" s="135" t="n"/>
      <c r="AO775" s="135" t="n"/>
      <c r="AP775" s="135" t="n"/>
      <c r="AQ775" s="135" t="n"/>
      <c r="AR775" s="135" t="n"/>
      <c r="AS775" s="135" t="n"/>
      <c r="AT775" s="135" t="n"/>
      <c r="AU775" s="135" t="n"/>
      <c r="AV775" s="135" t="n"/>
      <c r="AW775" s="135" t="n"/>
      <c r="AX775" s="135" t="n"/>
      <c r="AY775" s="135" t="n"/>
      <c r="AZ775" s="135" t="n"/>
      <c r="BA775" s="135" t="n"/>
      <c r="BB775" s="135" t="n"/>
      <c r="BC775" s="135" t="n"/>
      <c r="BD775" s="135" t="n"/>
      <c r="BE775" s="135" t="n"/>
      <c r="BF775" s="135" t="n"/>
      <c r="BG775" s="135" t="n"/>
      <c r="BH775" s="135" t="n"/>
      <c r="BI775" s="135" t="n"/>
      <c r="BJ775" s="135" t="n"/>
      <c r="BK775" s="135" t="n"/>
      <c r="BL775" s="135" t="n"/>
      <c r="BM775" s="135" t="n"/>
      <c r="BN775" s="135" t="n"/>
      <c r="BO775" s="135" t="n"/>
      <c r="BP775" s="135" t="n"/>
      <c r="BQ775" s="135" t="n"/>
      <c r="BR775" s="135" t="n"/>
      <c r="BS775" s="135" t="n"/>
      <c r="BT775" s="135" t="n"/>
      <c r="BU775" s="135" t="n"/>
      <c r="BV775" s="135" t="n"/>
      <c r="BW775" s="135" t="n"/>
      <c r="BX775" s="135" t="n"/>
      <c r="BY775" s="135" t="n"/>
      <c r="BZ775" s="135" t="n"/>
      <c r="CA775" s="135" t="n"/>
      <c r="CB775" s="135" t="n"/>
      <c r="CC775" s="135" t="n"/>
      <c r="CD775" s="135" t="n"/>
      <c r="CE775" s="135" t="n"/>
      <c r="CF775" s="135" t="n"/>
      <c r="CG775" s="135" t="n"/>
      <c r="CH775" s="135" t="n"/>
      <c r="CI775" s="135" t="n"/>
      <c r="CJ775" s="135" t="n"/>
      <c r="CK775" s="135" t="n"/>
      <c r="CL775" s="135" t="n"/>
      <c r="CM775" s="135" t="n"/>
      <c r="CN775" s="135" t="n"/>
      <c r="CO775" s="135" t="n"/>
      <c r="CP775" s="135" t="n"/>
      <c r="CQ775" s="135" t="n"/>
      <c r="CR775" s="135" t="n"/>
      <c r="CU775" s="36" t="n"/>
      <c r="CV775" s="36" t="n"/>
      <c r="CW775" s="36" t="n"/>
      <c r="CX775" s="36" t="n"/>
      <c r="CY775" s="36" t="n"/>
      <c r="CZ775" s="36" t="n"/>
      <c r="DA775" s="36" t="n"/>
      <c r="DB775" s="36" t="n"/>
      <c r="DC775" s="36" t="n"/>
      <c r="DD775" s="36" t="n"/>
      <c r="DE775" s="36" t="n"/>
      <c r="DF775" s="36" t="n"/>
      <c r="DG775" s="36" t="n"/>
      <c r="DH775" s="36" t="n"/>
      <c r="DI775" s="36" t="n"/>
      <c r="DJ775" s="36" t="n"/>
      <c r="DK775" s="36" t="n"/>
      <c r="DL775" s="36" t="n"/>
      <c r="DM775" s="36" t="n"/>
      <c r="DN775" s="36" t="n"/>
      <c r="DO775" s="36" t="n"/>
      <c r="DP775" s="36" t="n"/>
      <c r="DQ775" s="36" t="n"/>
      <c r="DR775" s="36" t="n"/>
      <c r="DS775" s="36" t="n"/>
      <c r="DT775" s="36" t="n"/>
      <c r="DU775" s="36" t="n"/>
      <c r="DV775" s="36" t="n"/>
      <c r="DW775" s="36" t="n"/>
      <c r="DX775" s="36" t="n"/>
      <c r="DY775" s="36" t="n"/>
      <c r="DZ775" s="36" t="n"/>
      <c r="EA775" s="36" t="n"/>
      <c r="EB775" s="36" t="n"/>
      <c r="EC775" s="36" t="n"/>
      <c r="ED775" s="36" t="n"/>
      <c r="EE775" s="36" t="n"/>
      <c r="EF775" s="36" t="n"/>
      <c r="EG775" s="36" t="n"/>
      <c r="EH775" s="36" t="n"/>
      <c r="EI775" s="36" t="n"/>
      <c r="EJ775" s="36" t="n"/>
      <c r="EK775" s="36" t="n"/>
      <c r="EL775" s="36" t="n"/>
      <c r="EM775" s="36" t="n"/>
      <c r="EN775" s="36" t="n"/>
    </row>
    <row r="776">
      <c r="A776" s="36" t="n"/>
      <c r="B776" s="36" t="n"/>
      <c r="C776" s="144" t="n"/>
      <c r="D776" s="144" t="n"/>
      <c r="E776" s="135" t="n"/>
      <c r="F776" s="135" t="n"/>
      <c r="G776" s="135" t="n"/>
      <c r="H776" s="135" t="n"/>
      <c r="I776" s="135" t="n"/>
      <c r="J776" s="135" t="n"/>
      <c r="K776" s="135" t="n"/>
      <c r="L776" s="135" t="n"/>
      <c r="M776" s="135" t="n"/>
      <c r="N776" s="135" t="n"/>
      <c r="O776" s="135" t="n"/>
      <c r="P776" s="135" t="n"/>
      <c r="Q776" s="135" t="n"/>
      <c r="R776" s="135" t="n"/>
      <c r="S776" s="135" t="n"/>
      <c r="T776" s="135" t="n"/>
      <c r="U776" s="135" t="n"/>
      <c r="V776" s="135" t="n"/>
      <c r="W776" s="135" t="n"/>
      <c r="X776" s="135" t="n"/>
      <c r="Y776" s="135" t="n"/>
      <c r="Z776" s="135" t="n"/>
      <c r="AA776" s="135" t="n"/>
      <c r="AB776" s="135" t="n"/>
      <c r="AC776" s="135" t="n"/>
      <c r="AD776" s="135" t="n"/>
      <c r="AE776" s="135" t="n"/>
      <c r="AF776" s="135" t="n"/>
      <c r="AG776" s="135" t="n"/>
      <c r="AH776" s="135" t="n"/>
      <c r="AI776" s="135" t="n"/>
      <c r="AJ776" s="135" t="n"/>
      <c r="AK776" s="135" t="n"/>
      <c r="AL776" s="135" t="n"/>
      <c r="AM776" s="135" t="n"/>
      <c r="AN776" s="135" t="n"/>
      <c r="AO776" s="135" t="n"/>
      <c r="AP776" s="135" t="n"/>
      <c r="AQ776" s="135" t="n"/>
      <c r="AR776" s="135" t="n"/>
      <c r="AS776" s="135" t="n"/>
      <c r="AT776" s="135" t="n"/>
      <c r="AU776" s="135" t="n"/>
      <c r="AV776" s="135" t="n"/>
      <c r="AW776" s="135" t="n"/>
      <c r="AX776" s="135" t="n"/>
      <c r="AY776" s="135" t="n"/>
      <c r="AZ776" s="135" t="n"/>
      <c r="BA776" s="135" t="n"/>
      <c r="BB776" s="135" t="n"/>
      <c r="BC776" s="135" t="n"/>
      <c r="BD776" s="135" t="n"/>
      <c r="BE776" s="135" t="n"/>
      <c r="BF776" s="135" t="n"/>
      <c r="BG776" s="135" t="n"/>
      <c r="BH776" s="135" t="n"/>
      <c r="BI776" s="135" t="n"/>
      <c r="BJ776" s="135" t="n"/>
      <c r="BK776" s="135" t="n"/>
      <c r="BL776" s="135" t="n"/>
      <c r="BM776" s="135" t="n"/>
      <c r="BN776" s="135" t="n"/>
      <c r="BO776" s="135" t="n"/>
      <c r="BP776" s="135" t="n"/>
      <c r="BQ776" s="135" t="n"/>
      <c r="BR776" s="135" t="n"/>
      <c r="BS776" s="135" t="n"/>
      <c r="BT776" s="135" t="n"/>
      <c r="BU776" s="135" t="n"/>
      <c r="BV776" s="135" t="n"/>
      <c r="BW776" s="135" t="n"/>
      <c r="BX776" s="135" t="n"/>
      <c r="BY776" s="135" t="n"/>
      <c r="BZ776" s="135" t="n"/>
      <c r="CA776" s="135" t="n"/>
      <c r="CB776" s="135" t="n"/>
      <c r="CC776" s="135" t="n"/>
      <c r="CD776" s="135" t="n"/>
      <c r="CE776" s="135" t="n"/>
      <c r="CF776" s="135" t="n"/>
      <c r="CG776" s="135" t="n"/>
      <c r="CH776" s="135" t="n"/>
      <c r="CI776" s="135" t="n"/>
      <c r="CJ776" s="135" t="n"/>
      <c r="CK776" s="135" t="n"/>
      <c r="CL776" s="135" t="n"/>
      <c r="CM776" s="135" t="n"/>
      <c r="CN776" s="135" t="n"/>
      <c r="CO776" s="135" t="n"/>
      <c r="CP776" s="135" t="n"/>
      <c r="CQ776" s="135" t="n"/>
      <c r="CR776" s="135" t="n"/>
      <c r="CU776" s="36" t="n"/>
      <c r="CV776" s="36" t="n"/>
      <c r="CW776" s="36" t="n"/>
      <c r="CX776" s="36" t="n"/>
      <c r="CY776" s="36" t="n"/>
      <c r="CZ776" s="36" t="n"/>
      <c r="DA776" s="36" t="n"/>
      <c r="DB776" s="36" t="n"/>
      <c r="DC776" s="36" t="n"/>
      <c r="DD776" s="36" t="n"/>
      <c r="DE776" s="36" t="n"/>
      <c r="DF776" s="36" t="n"/>
      <c r="DG776" s="36" t="n"/>
      <c r="DH776" s="36" t="n"/>
      <c r="DI776" s="36" t="n"/>
      <c r="DJ776" s="36" t="n"/>
      <c r="DK776" s="36" t="n"/>
      <c r="DL776" s="36" t="n"/>
      <c r="DM776" s="36" t="n"/>
      <c r="DN776" s="36" t="n"/>
      <c r="DO776" s="36" t="n"/>
      <c r="DP776" s="36" t="n"/>
      <c r="DQ776" s="36" t="n"/>
      <c r="DR776" s="36" t="n"/>
      <c r="DS776" s="36" t="n"/>
      <c r="DT776" s="36" t="n"/>
      <c r="DU776" s="36" t="n"/>
      <c r="DV776" s="36" t="n"/>
      <c r="DW776" s="36" t="n"/>
      <c r="DX776" s="36" t="n"/>
      <c r="DY776" s="36" t="n"/>
      <c r="DZ776" s="36" t="n"/>
      <c r="EA776" s="36" t="n"/>
      <c r="EB776" s="36" t="n"/>
      <c r="EC776" s="36" t="n"/>
      <c r="ED776" s="36" t="n"/>
      <c r="EE776" s="36" t="n"/>
      <c r="EF776" s="36" t="n"/>
      <c r="EG776" s="36" t="n"/>
      <c r="EH776" s="36" t="n"/>
      <c r="EI776" s="36" t="n"/>
      <c r="EJ776" s="36" t="n"/>
      <c r="EK776" s="36" t="n"/>
      <c r="EL776" s="36" t="n"/>
      <c r="EM776" s="36" t="n"/>
      <c r="EN776" s="36" t="n"/>
    </row>
    <row r="777">
      <c r="A777" s="36" t="n"/>
      <c r="B777" s="36" t="n"/>
      <c r="C777" s="144" t="n"/>
      <c r="D777" s="144" t="n"/>
      <c r="E777" s="135" t="n"/>
      <c r="F777" s="135" t="n"/>
      <c r="G777" s="135" t="n"/>
      <c r="H777" s="135" t="n"/>
      <c r="I777" s="135" t="n"/>
      <c r="J777" s="135" t="n"/>
      <c r="K777" s="135" t="n"/>
      <c r="L777" s="135" t="n"/>
      <c r="M777" s="135" t="n"/>
      <c r="N777" s="135" t="n"/>
      <c r="O777" s="135" t="n"/>
      <c r="P777" s="135" t="n"/>
      <c r="Q777" s="135" t="n"/>
      <c r="R777" s="135" t="n"/>
      <c r="S777" s="135" t="n"/>
      <c r="T777" s="135" t="n"/>
      <c r="U777" s="135" t="n"/>
      <c r="V777" s="135" t="n"/>
      <c r="W777" s="135" t="n"/>
      <c r="X777" s="135" t="n"/>
      <c r="Y777" s="135" t="n"/>
      <c r="Z777" s="135" t="n"/>
      <c r="AA777" s="135" t="n"/>
      <c r="AB777" s="135" t="n"/>
      <c r="AC777" s="135" t="n"/>
      <c r="AD777" s="135" t="n"/>
      <c r="AE777" s="135" t="n"/>
      <c r="AF777" s="135" t="n"/>
      <c r="AG777" s="135" t="n"/>
      <c r="AH777" s="135" t="n"/>
      <c r="AI777" s="135" t="n"/>
      <c r="AJ777" s="135" t="n"/>
      <c r="AK777" s="135" t="n"/>
      <c r="AL777" s="135" t="n"/>
      <c r="AM777" s="135" t="n"/>
      <c r="AN777" s="135" t="n"/>
      <c r="AO777" s="135" t="n"/>
      <c r="AP777" s="135" t="n"/>
      <c r="AQ777" s="135" t="n"/>
      <c r="AR777" s="135" t="n"/>
      <c r="AS777" s="135" t="n"/>
      <c r="AT777" s="135" t="n"/>
      <c r="AU777" s="135" t="n"/>
      <c r="AV777" s="135" t="n"/>
      <c r="AW777" s="135" t="n"/>
      <c r="AX777" s="135" t="n"/>
      <c r="AY777" s="135" t="n"/>
      <c r="AZ777" s="135" t="n"/>
      <c r="BA777" s="135" t="n"/>
      <c r="BB777" s="135" t="n"/>
      <c r="BC777" s="135" t="n"/>
      <c r="BD777" s="135" t="n"/>
      <c r="BE777" s="135" t="n"/>
      <c r="BF777" s="135" t="n"/>
      <c r="BG777" s="135" t="n"/>
      <c r="BH777" s="135" t="n"/>
      <c r="BI777" s="135" t="n"/>
      <c r="BJ777" s="135" t="n"/>
      <c r="BK777" s="135" t="n"/>
      <c r="BL777" s="135" t="n"/>
      <c r="BM777" s="135" t="n"/>
      <c r="BN777" s="135" t="n"/>
      <c r="BO777" s="135" t="n"/>
      <c r="BP777" s="135" t="n"/>
      <c r="BQ777" s="135" t="n"/>
      <c r="BR777" s="135" t="n"/>
      <c r="BS777" s="135" t="n"/>
      <c r="BT777" s="135" t="n"/>
      <c r="BU777" s="135" t="n"/>
      <c r="BV777" s="135" t="n"/>
      <c r="BW777" s="135" t="n"/>
      <c r="BX777" s="135" t="n"/>
      <c r="BY777" s="135" t="n"/>
      <c r="BZ777" s="135" t="n"/>
      <c r="CA777" s="135" t="n"/>
      <c r="CB777" s="135" t="n"/>
      <c r="CC777" s="135" t="n"/>
      <c r="CD777" s="135" t="n"/>
      <c r="CE777" s="135" t="n"/>
      <c r="CF777" s="135" t="n"/>
      <c r="CG777" s="135" t="n"/>
      <c r="CH777" s="135" t="n"/>
      <c r="CI777" s="135" t="n"/>
      <c r="CJ777" s="135" t="n"/>
      <c r="CK777" s="135" t="n"/>
      <c r="CL777" s="135" t="n"/>
      <c r="CM777" s="135" t="n"/>
      <c r="CN777" s="135" t="n"/>
      <c r="CO777" s="135" t="n"/>
      <c r="CP777" s="135" t="n"/>
      <c r="CQ777" s="135" t="n"/>
      <c r="CR777" s="135" t="n"/>
      <c r="CU777" s="36" t="n"/>
      <c r="CV777" s="36" t="n"/>
      <c r="CW777" s="36" t="n"/>
      <c r="CX777" s="36" t="n"/>
      <c r="CY777" s="36" t="n"/>
      <c r="CZ777" s="36" t="n"/>
      <c r="DA777" s="36" t="n"/>
      <c r="DB777" s="36" t="n"/>
      <c r="DC777" s="36" t="n"/>
      <c r="DD777" s="36" t="n"/>
      <c r="DE777" s="36" t="n"/>
      <c r="DF777" s="36" t="n"/>
      <c r="DG777" s="36" t="n"/>
      <c r="DH777" s="36" t="n"/>
      <c r="DI777" s="36" t="n"/>
      <c r="DJ777" s="36" t="n"/>
      <c r="DK777" s="36" t="n"/>
      <c r="DL777" s="36" t="n"/>
      <c r="DM777" s="36" t="n"/>
      <c r="DN777" s="36" t="n"/>
      <c r="DO777" s="36" t="n"/>
      <c r="DP777" s="36" t="n"/>
      <c r="DQ777" s="36" t="n"/>
      <c r="DR777" s="36" t="n"/>
      <c r="DS777" s="36" t="n"/>
      <c r="DT777" s="36" t="n"/>
      <c r="DU777" s="36" t="n"/>
      <c r="DV777" s="36" t="n"/>
      <c r="DW777" s="36" t="n"/>
      <c r="DX777" s="36" t="n"/>
      <c r="DY777" s="36" t="n"/>
      <c r="DZ777" s="36" t="n"/>
      <c r="EA777" s="36" t="n"/>
      <c r="EB777" s="36" t="n"/>
      <c r="EC777" s="36" t="n"/>
      <c r="ED777" s="36" t="n"/>
      <c r="EE777" s="36" t="n"/>
      <c r="EF777" s="36" t="n"/>
      <c r="EG777" s="36" t="n"/>
      <c r="EH777" s="36" t="n"/>
      <c r="EI777" s="36" t="n"/>
      <c r="EJ777" s="36" t="n"/>
      <c r="EK777" s="36" t="n"/>
      <c r="EL777" s="36" t="n"/>
      <c r="EM777" s="36" t="n"/>
      <c r="EN777" s="36" t="n"/>
    </row>
    <row r="778">
      <c r="A778" s="36" t="n"/>
      <c r="B778" s="36" t="n"/>
      <c r="C778" s="144" t="n"/>
      <c r="D778" s="144" t="n"/>
      <c r="E778" s="135" t="n"/>
      <c r="F778" s="135" t="n"/>
      <c r="G778" s="135" t="n"/>
      <c r="H778" s="135" t="n"/>
      <c r="I778" s="135" t="n"/>
      <c r="J778" s="135" t="n"/>
      <c r="K778" s="135" t="n"/>
      <c r="L778" s="135" t="n"/>
      <c r="M778" s="135" t="n"/>
      <c r="N778" s="135" t="n"/>
      <c r="O778" s="135" t="n"/>
      <c r="P778" s="135" t="n"/>
      <c r="Q778" s="135" t="n"/>
      <c r="R778" s="135" t="n"/>
      <c r="S778" s="135" t="n"/>
      <c r="T778" s="135" t="n"/>
      <c r="U778" s="135" t="n"/>
      <c r="V778" s="135" t="n"/>
      <c r="W778" s="135" t="n"/>
      <c r="X778" s="135" t="n"/>
      <c r="Y778" s="135" t="n"/>
      <c r="Z778" s="135" t="n"/>
      <c r="AA778" s="135" t="n"/>
      <c r="AB778" s="135" t="n"/>
      <c r="AC778" s="135" t="n"/>
      <c r="AD778" s="135" t="n"/>
      <c r="AE778" s="135" t="n"/>
      <c r="AF778" s="135" t="n"/>
      <c r="AG778" s="135" t="n"/>
      <c r="AH778" s="135" t="n"/>
      <c r="AI778" s="135" t="n"/>
      <c r="AJ778" s="135" t="n"/>
      <c r="AK778" s="135" t="n"/>
      <c r="AL778" s="135" t="n"/>
      <c r="AM778" s="135" t="n"/>
      <c r="AN778" s="135" t="n"/>
      <c r="AO778" s="135" t="n"/>
      <c r="AP778" s="135" t="n"/>
      <c r="AQ778" s="135" t="n"/>
      <c r="AR778" s="135" t="n"/>
      <c r="AS778" s="135" t="n"/>
      <c r="AT778" s="135" t="n"/>
      <c r="AU778" s="135" t="n"/>
      <c r="AV778" s="135" t="n"/>
      <c r="AW778" s="135" t="n"/>
      <c r="AX778" s="135" t="n"/>
      <c r="AY778" s="135" t="n"/>
      <c r="AZ778" s="135" t="n"/>
      <c r="BA778" s="135" t="n"/>
      <c r="BB778" s="135" t="n"/>
      <c r="BC778" s="135" t="n"/>
      <c r="BD778" s="135" t="n"/>
      <c r="BE778" s="135" t="n"/>
      <c r="BF778" s="135" t="n"/>
      <c r="BG778" s="135" t="n"/>
      <c r="BH778" s="135" t="n"/>
      <c r="BI778" s="135" t="n"/>
      <c r="BJ778" s="135" t="n"/>
      <c r="BK778" s="135" t="n"/>
      <c r="BL778" s="135" t="n"/>
      <c r="BM778" s="135" t="n"/>
      <c r="BN778" s="135" t="n"/>
      <c r="BO778" s="135" t="n"/>
      <c r="BP778" s="135" t="n"/>
      <c r="BQ778" s="135" t="n"/>
      <c r="BR778" s="135" t="n"/>
      <c r="BS778" s="135" t="n"/>
      <c r="BT778" s="135" t="n"/>
      <c r="BU778" s="135" t="n"/>
      <c r="BV778" s="135" t="n"/>
      <c r="BW778" s="135" t="n"/>
      <c r="BX778" s="135" t="n"/>
      <c r="BY778" s="135" t="n"/>
      <c r="BZ778" s="135" t="n"/>
      <c r="CA778" s="135" t="n"/>
      <c r="CB778" s="135" t="n"/>
      <c r="CC778" s="135" t="n"/>
      <c r="CD778" s="135" t="n"/>
      <c r="CE778" s="135" t="n"/>
      <c r="CF778" s="135" t="n"/>
      <c r="CG778" s="135" t="n"/>
      <c r="CH778" s="135" t="n"/>
      <c r="CI778" s="135" t="n"/>
      <c r="CJ778" s="135" t="n"/>
      <c r="CK778" s="135" t="n"/>
      <c r="CL778" s="135" t="n"/>
      <c r="CM778" s="135" t="n"/>
      <c r="CN778" s="135" t="n"/>
      <c r="CO778" s="135" t="n"/>
      <c r="CP778" s="135" t="n"/>
      <c r="CQ778" s="135" t="n"/>
      <c r="CR778" s="135" t="n"/>
      <c r="CU778" s="36" t="n"/>
      <c r="CV778" s="36" t="n"/>
      <c r="CW778" s="36" t="n"/>
      <c r="CX778" s="36" t="n"/>
      <c r="CY778" s="36" t="n"/>
      <c r="CZ778" s="36" t="n"/>
      <c r="DA778" s="36" t="n"/>
      <c r="DB778" s="36" t="n"/>
      <c r="DC778" s="36" t="n"/>
      <c r="DD778" s="36" t="n"/>
      <c r="DE778" s="36" t="n"/>
      <c r="DF778" s="36" t="n"/>
      <c r="DG778" s="36" t="n"/>
      <c r="DH778" s="36" t="n"/>
      <c r="DI778" s="36" t="n"/>
      <c r="DJ778" s="36" t="n"/>
      <c r="DK778" s="36" t="n"/>
      <c r="DL778" s="36" t="n"/>
      <c r="DM778" s="36" t="n"/>
      <c r="DN778" s="36" t="n"/>
      <c r="DO778" s="36" t="n"/>
      <c r="DP778" s="36" t="n"/>
      <c r="DQ778" s="36" t="n"/>
      <c r="DR778" s="36" t="n"/>
      <c r="DS778" s="36" t="n"/>
      <c r="DT778" s="36" t="n"/>
      <c r="DU778" s="36" t="n"/>
      <c r="DV778" s="36" t="n"/>
      <c r="DW778" s="36" t="n"/>
      <c r="DX778" s="36" t="n"/>
      <c r="DY778" s="36" t="n"/>
      <c r="DZ778" s="36" t="n"/>
      <c r="EA778" s="36" t="n"/>
      <c r="EB778" s="36" t="n"/>
      <c r="EC778" s="36" t="n"/>
      <c r="ED778" s="36" t="n"/>
      <c r="EE778" s="36" t="n"/>
      <c r="EF778" s="36" t="n"/>
      <c r="EG778" s="36" t="n"/>
      <c r="EH778" s="36" t="n"/>
      <c r="EI778" s="36" t="n"/>
      <c r="EJ778" s="36" t="n"/>
      <c r="EK778" s="36" t="n"/>
      <c r="EL778" s="36" t="n"/>
      <c r="EM778" s="36" t="n"/>
      <c r="EN778" s="36" t="n"/>
    </row>
    <row r="779">
      <c r="A779" s="36" t="n"/>
      <c r="B779" s="36" t="n"/>
      <c r="C779" s="144" t="n"/>
      <c r="D779" s="144" t="n"/>
      <c r="E779" s="135" t="n"/>
      <c r="F779" s="135" t="n"/>
      <c r="G779" s="135" t="n"/>
      <c r="H779" s="135" t="n"/>
      <c r="I779" s="135" t="n"/>
      <c r="J779" s="135" t="n"/>
      <c r="K779" s="135" t="n"/>
      <c r="L779" s="135" t="n"/>
      <c r="M779" s="135" t="n"/>
      <c r="N779" s="135" t="n"/>
      <c r="O779" s="135" t="n"/>
      <c r="P779" s="135" t="n"/>
      <c r="Q779" s="135" t="n"/>
      <c r="R779" s="135" t="n"/>
      <c r="S779" s="135" t="n"/>
      <c r="T779" s="135" t="n"/>
      <c r="U779" s="135" t="n"/>
      <c r="V779" s="135" t="n"/>
      <c r="W779" s="135" t="n"/>
      <c r="X779" s="135" t="n"/>
      <c r="Y779" s="135" t="n"/>
      <c r="Z779" s="135" t="n"/>
      <c r="AA779" s="135" t="n"/>
      <c r="AB779" s="135" t="n"/>
      <c r="AC779" s="135" t="n"/>
      <c r="AD779" s="135" t="n"/>
      <c r="AE779" s="135" t="n"/>
      <c r="AF779" s="135" t="n"/>
      <c r="AG779" s="135" t="n"/>
      <c r="AH779" s="135" t="n"/>
      <c r="AI779" s="135" t="n"/>
      <c r="AJ779" s="135" t="n"/>
      <c r="AK779" s="135" t="n"/>
      <c r="AL779" s="135" t="n"/>
      <c r="AM779" s="135" t="n"/>
      <c r="AN779" s="135" t="n"/>
      <c r="AO779" s="135" t="n"/>
      <c r="AP779" s="135" t="n"/>
      <c r="AQ779" s="135" t="n"/>
      <c r="AR779" s="135" t="n"/>
      <c r="AS779" s="135" t="n"/>
      <c r="AT779" s="135" t="n"/>
      <c r="AU779" s="135" t="n"/>
      <c r="AV779" s="135" t="n"/>
      <c r="AW779" s="135" t="n"/>
      <c r="AX779" s="135" t="n"/>
      <c r="AY779" s="135" t="n"/>
      <c r="AZ779" s="135" t="n"/>
      <c r="BA779" s="135" t="n"/>
      <c r="BB779" s="135" t="n"/>
      <c r="BC779" s="135" t="n"/>
      <c r="BD779" s="135" t="n"/>
      <c r="BE779" s="135" t="n"/>
      <c r="BF779" s="135" t="n"/>
      <c r="BG779" s="135" t="n"/>
      <c r="BH779" s="135" t="n"/>
      <c r="BI779" s="135" t="n"/>
      <c r="BJ779" s="135" t="n"/>
      <c r="BK779" s="135" t="n"/>
      <c r="BL779" s="135" t="n"/>
      <c r="BM779" s="135" t="n"/>
      <c r="BN779" s="135" t="n"/>
      <c r="BO779" s="135" t="n"/>
      <c r="BP779" s="135" t="n"/>
      <c r="BQ779" s="135" t="n"/>
      <c r="BR779" s="135" t="n"/>
      <c r="BS779" s="135" t="n"/>
      <c r="BT779" s="135" t="n"/>
      <c r="BU779" s="135" t="n"/>
      <c r="BV779" s="135" t="n"/>
      <c r="BW779" s="135" t="n"/>
      <c r="BX779" s="135" t="n"/>
      <c r="BY779" s="135" t="n"/>
      <c r="BZ779" s="135" t="n"/>
      <c r="CA779" s="135" t="n"/>
      <c r="CB779" s="135" t="n"/>
      <c r="CC779" s="135" t="n"/>
      <c r="CD779" s="135" t="n"/>
      <c r="CE779" s="135" t="n"/>
      <c r="CF779" s="135" t="n"/>
      <c r="CG779" s="135" t="n"/>
      <c r="CH779" s="135" t="n"/>
      <c r="CI779" s="135" t="n"/>
      <c r="CJ779" s="135" t="n"/>
      <c r="CK779" s="135" t="n"/>
      <c r="CL779" s="135" t="n"/>
      <c r="CM779" s="135" t="n"/>
      <c r="CN779" s="135" t="n"/>
      <c r="CO779" s="135" t="n"/>
      <c r="CP779" s="135" t="n"/>
      <c r="CQ779" s="135" t="n"/>
      <c r="CR779" s="135" t="n"/>
      <c r="CU779" s="36" t="n"/>
      <c r="CV779" s="36" t="n"/>
      <c r="CW779" s="36" t="n"/>
      <c r="CX779" s="36" t="n"/>
      <c r="CY779" s="36" t="n"/>
      <c r="CZ779" s="36" t="n"/>
      <c r="DA779" s="36" t="n"/>
      <c r="DB779" s="36" t="n"/>
      <c r="DC779" s="36" t="n"/>
      <c r="DD779" s="36" t="n"/>
      <c r="DE779" s="36" t="n"/>
      <c r="DF779" s="36" t="n"/>
      <c r="DG779" s="36" t="n"/>
      <c r="DH779" s="36" t="n"/>
      <c r="DI779" s="36" t="n"/>
      <c r="DJ779" s="36" t="n"/>
      <c r="DK779" s="36" t="n"/>
      <c r="DL779" s="36" t="n"/>
      <c r="DM779" s="36" t="n"/>
      <c r="DN779" s="36" t="n"/>
      <c r="DO779" s="36" t="n"/>
      <c r="DP779" s="36" t="n"/>
      <c r="DQ779" s="36" t="n"/>
      <c r="DR779" s="36" t="n"/>
      <c r="DS779" s="36" t="n"/>
      <c r="DT779" s="36" t="n"/>
      <c r="DU779" s="36" t="n"/>
      <c r="DV779" s="36" t="n"/>
      <c r="DW779" s="36" t="n"/>
      <c r="DX779" s="36" t="n"/>
      <c r="DY779" s="36" t="n"/>
      <c r="DZ779" s="36" t="n"/>
      <c r="EA779" s="36" t="n"/>
      <c r="EB779" s="36" t="n"/>
      <c r="EC779" s="36" t="n"/>
      <c r="ED779" s="36" t="n"/>
      <c r="EE779" s="36" t="n"/>
      <c r="EF779" s="36" t="n"/>
      <c r="EG779" s="36" t="n"/>
      <c r="EH779" s="36" t="n"/>
      <c r="EI779" s="36" t="n"/>
      <c r="EJ779" s="36" t="n"/>
      <c r="EK779" s="36" t="n"/>
      <c r="EL779" s="36" t="n"/>
      <c r="EM779" s="36" t="n"/>
      <c r="EN779" s="36" t="n"/>
    </row>
    <row r="780">
      <c r="A780" s="36" t="n"/>
      <c r="B780" s="36" t="n"/>
      <c r="C780" s="144" t="n"/>
      <c r="D780" s="144" t="n"/>
      <c r="E780" s="135" t="n"/>
      <c r="F780" s="135" t="n"/>
      <c r="G780" s="135" t="n"/>
      <c r="H780" s="135" t="n"/>
      <c r="I780" s="135" t="n"/>
      <c r="J780" s="135" t="n"/>
      <c r="K780" s="135" t="n"/>
      <c r="L780" s="135" t="n"/>
      <c r="M780" s="135" t="n"/>
      <c r="N780" s="135" t="n"/>
      <c r="O780" s="135" t="n"/>
      <c r="P780" s="135" t="n"/>
      <c r="Q780" s="135" t="n"/>
      <c r="R780" s="135" t="n"/>
      <c r="S780" s="135" t="n"/>
      <c r="T780" s="135" t="n"/>
      <c r="U780" s="135" t="n"/>
      <c r="V780" s="135" t="n"/>
      <c r="W780" s="135" t="n"/>
      <c r="X780" s="135" t="n"/>
      <c r="Y780" s="135" t="n"/>
      <c r="Z780" s="135" t="n"/>
      <c r="AA780" s="135" t="n"/>
      <c r="AB780" s="135" t="n"/>
      <c r="AC780" s="135" t="n"/>
      <c r="AD780" s="135" t="n"/>
      <c r="AE780" s="135" t="n"/>
      <c r="AF780" s="135" t="n"/>
      <c r="AG780" s="135" t="n"/>
      <c r="AH780" s="135" t="n"/>
      <c r="AI780" s="135" t="n"/>
      <c r="AJ780" s="135" t="n"/>
      <c r="AK780" s="135" t="n"/>
      <c r="AL780" s="135" t="n"/>
      <c r="AM780" s="135" t="n"/>
      <c r="AN780" s="135" t="n"/>
      <c r="AO780" s="135" t="n"/>
      <c r="AP780" s="135" t="n"/>
      <c r="AQ780" s="135" t="n"/>
      <c r="AR780" s="135" t="n"/>
      <c r="AS780" s="135" t="n"/>
      <c r="AT780" s="135" t="n"/>
      <c r="AU780" s="135" t="n"/>
      <c r="AV780" s="135" t="n"/>
      <c r="AW780" s="135" t="n"/>
      <c r="AX780" s="135" t="n"/>
      <c r="AY780" s="135" t="n"/>
      <c r="AZ780" s="135" t="n"/>
      <c r="BA780" s="135" t="n"/>
      <c r="BB780" s="135" t="n"/>
      <c r="BC780" s="135" t="n"/>
      <c r="BD780" s="135" t="n"/>
      <c r="BE780" s="135" t="n"/>
      <c r="BF780" s="135" t="n"/>
      <c r="BG780" s="135" t="n"/>
      <c r="BH780" s="135" t="n"/>
      <c r="BI780" s="135" t="n"/>
      <c r="BJ780" s="135" t="n"/>
      <c r="BK780" s="135" t="n"/>
      <c r="BL780" s="135" t="n"/>
      <c r="BM780" s="135" t="n"/>
      <c r="BN780" s="135" t="n"/>
      <c r="BO780" s="135" t="n"/>
      <c r="BP780" s="135" t="n"/>
      <c r="BQ780" s="135" t="n"/>
      <c r="BR780" s="135" t="n"/>
      <c r="BS780" s="135" t="n"/>
      <c r="BT780" s="135" t="n"/>
      <c r="BU780" s="135" t="n"/>
      <c r="BV780" s="135" t="n"/>
      <c r="BW780" s="135" t="n"/>
      <c r="BX780" s="135" t="n"/>
      <c r="BY780" s="135" t="n"/>
      <c r="BZ780" s="135" t="n"/>
      <c r="CA780" s="135" t="n"/>
      <c r="CB780" s="135" t="n"/>
      <c r="CC780" s="135" t="n"/>
      <c r="CD780" s="135" t="n"/>
      <c r="CE780" s="135" t="n"/>
      <c r="CF780" s="135" t="n"/>
      <c r="CG780" s="135" t="n"/>
      <c r="CH780" s="135" t="n"/>
      <c r="CI780" s="135" t="n"/>
      <c r="CJ780" s="135" t="n"/>
      <c r="CK780" s="135" t="n"/>
      <c r="CL780" s="135" t="n"/>
      <c r="CM780" s="135" t="n"/>
      <c r="CN780" s="135" t="n"/>
      <c r="CO780" s="135" t="n"/>
      <c r="CP780" s="135" t="n"/>
      <c r="CQ780" s="135" t="n"/>
      <c r="CR780" s="135" t="n"/>
      <c r="CU780" s="36" t="n"/>
      <c r="CV780" s="36" t="n"/>
      <c r="CW780" s="36" t="n"/>
      <c r="CX780" s="36" t="n"/>
      <c r="CY780" s="36" t="n"/>
      <c r="CZ780" s="36" t="n"/>
      <c r="DA780" s="36" t="n"/>
      <c r="DB780" s="36" t="n"/>
      <c r="DC780" s="36" t="n"/>
      <c r="DD780" s="36" t="n"/>
      <c r="DE780" s="36" t="n"/>
      <c r="DF780" s="36" t="n"/>
      <c r="DG780" s="36" t="n"/>
      <c r="DH780" s="36" t="n"/>
      <c r="DI780" s="36" t="n"/>
      <c r="DJ780" s="36" t="n"/>
      <c r="DK780" s="36" t="n"/>
      <c r="DL780" s="36" t="n"/>
      <c r="DM780" s="36" t="n"/>
      <c r="DN780" s="36" t="n"/>
      <c r="DO780" s="36" t="n"/>
      <c r="DP780" s="36" t="n"/>
      <c r="DQ780" s="36" t="n"/>
      <c r="DR780" s="36" t="n"/>
      <c r="DS780" s="36" t="n"/>
      <c r="DT780" s="36" t="n"/>
      <c r="DU780" s="36" t="n"/>
      <c r="DV780" s="36" t="n"/>
      <c r="DW780" s="36" t="n"/>
      <c r="DX780" s="36" t="n"/>
      <c r="DY780" s="36" t="n"/>
      <c r="DZ780" s="36" t="n"/>
      <c r="EA780" s="36" t="n"/>
      <c r="EB780" s="36" t="n"/>
      <c r="EC780" s="36" t="n"/>
      <c r="ED780" s="36" t="n"/>
      <c r="EE780" s="36" t="n"/>
      <c r="EF780" s="36" t="n"/>
      <c r="EG780" s="36" t="n"/>
      <c r="EH780" s="36" t="n"/>
      <c r="EI780" s="36" t="n"/>
      <c r="EJ780" s="36" t="n"/>
      <c r="EK780" s="36" t="n"/>
      <c r="EL780" s="36" t="n"/>
      <c r="EM780" s="36" t="n"/>
      <c r="EN780" s="36" t="n"/>
    </row>
    <row r="781">
      <c r="A781" s="36" t="n"/>
      <c r="B781" s="36" t="n"/>
      <c r="C781" s="144" t="n"/>
      <c r="D781" s="144" t="n"/>
      <c r="E781" s="135" t="n"/>
      <c r="F781" s="135" t="n"/>
      <c r="G781" s="135" t="n"/>
      <c r="H781" s="135" t="n"/>
      <c r="I781" s="135" t="n"/>
      <c r="J781" s="135" t="n"/>
      <c r="K781" s="135" t="n"/>
      <c r="L781" s="135" t="n"/>
      <c r="M781" s="135" t="n"/>
      <c r="N781" s="135" t="n"/>
      <c r="O781" s="135" t="n"/>
      <c r="P781" s="135" t="n"/>
      <c r="Q781" s="135" t="n"/>
      <c r="R781" s="135" t="n"/>
      <c r="S781" s="135" t="n"/>
      <c r="T781" s="135" t="n"/>
      <c r="U781" s="135" t="n"/>
      <c r="V781" s="135" t="n"/>
      <c r="W781" s="135" t="n"/>
      <c r="X781" s="135" t="n"/>
      <c r="Y781" s="135" t="n"/>
      <c r="Z781" s="135" t="n"/>
      <c r="AA781" s="135" t="n"/>
      <c r="AB781" s="135" t="n"/>
      <c r="AC781" s="135" t="n"/>
      <c r="AD781" s="135" t="n"/>
      <c r="AE781" s="135" t="n"/>
      <c r="AF781" s="135" t="n"/>
      <c r="AG781" s="135" t="n"/>
      <c r="AH781" s="135" t="n"/>
      <c r="AI781" s="135" t="n"/>
      <c r="AJ781" s="135" t="n"/>
      <c r="AK781" s="135" t="n"/>
      <c r="AL781" s="135" t="n"/>
      <c r="AM781" s="135" t="n"/>
      <c r="AN781" s="135" t="n"/>
      <c r="AO781" s="135" t="n"/>
      <c r="AP781" s="135" t="n"/>
      <c r="AQ781" s="135" t="n"/>
      <c r="AR781" s="135" t="n"/>
      <c r="AS781" s="135" t="n"/>
      <c r="AT781" s="135" t="n"/>
      <c r="AU781" s="135" t="n"/>
      <c r="AV781" s="135" t="n"/>
      <c r="AW781" s="135" t="n"/>
      <c r="AX781" s="135" t="n"/>
      <c r="AY781" s="135" t="n"/>
      <c r="AZ781" s="135" t="n"/>
      <c r="BA781" s="135" t="n"/>
      <c r="BB781" s="135" t="n"/>
      <c r="BC781" s="135" t="n"/>
      <c r="BD781" s="135" t="n"/>
      <c r="BE781" s="135" t="n"/>
      <c r="BF781" s="135" t="n"/>
      <c r="BG781" s="135" t="n"/>
      <c r="BH781" s="135" t="n"/>
      <c r="BI781" s="135" t="n"/>
      <c r="BJ781" s="135" t="n"/>
      <c r="BK781" s="135" t="n"/>
      <c r="BL781" s="135" t="n"/>
      <c r="BM781" s="135" t="n"/>
      <c r="BN781" s="135" t="n"/>
      <c r="BO781" s="135" t="n"/>
      <c r="BP781" s="135" t="n"/>
      <c r="BQ781" s="135" t="n"/>
      <c r="BR781" s="135" t="n"/>
      <c r="BS781" s="135" t="n"/>
      <c r="BT781" s="135" t="n"/>
      <c r="BU781" s="135" t="n"/>
      <c r="BV781" s="135" t="n"/>
      <c r="BW781" s="135" t="n"/>
      <c r="BX781" s="135" t="n"/>
      <c r="BY781" s="135" t="n"/>
      <c r="BZ781" s="135" t="n"/>
      <c r="CA781" s="135" t="n"/>
      <c r="CB781" s="135" t="n"/>
      <c r="CC781" s="135" t="n"/>
      <c r="CD781" s="135" t="n"/>
      <c r="CE781" s="135" t="n"/>
      <c r="CF781" s="135" t="n"/>
      <c r="CG781" s="135" t="n"/>
      <c r="CH781" s="135" t="n"/>
      <c r="CI781" s="135" t="n"/>
      <c r="CJ781" s="135" t="n"/>
      <c r="CK781" s="135" t="n"/>
      <c r="CL781" s="135" t="n"/>
      <c r="CM781" s="135" t="n"/>
      <c r="CN781" s="135" t="n"/>
      <c r="CO781" s="135" t="n"/>
      <c r="CP781" s="135" t="n"/>
      <c r="CQ781" s="135" t="n"/>
      <c r="CR781" s="135" t="n"/>
      <c r="CU781" s="36" t="n"/>
      <c r="CV781" s="36" t="n"/>
      <c r="CW781" s="36" t="n"/>
      <c r="CX781" s="36" t="n"/>
      <c r="CY781" s="36" t="n"/>
      <c r="CZ781" s="36" t="n"/>
      <c r="DA781" s="36" t="n"/>
      <c r="DB781" s="36" t="n"/>
      <c r="DC781" s="36" t="n"/>
      <c r="DD781" s="36" t="n"/>
      <c r="DE781" s="36" t="n"/>
      <c r="DF781" s="36" t="n"/>
      <c r="DG781" s="36" t="n"/>
      <c r="DH781" s="36" t="n"/>
      <c r="DI781" s="36" t="n"/>
      <c r="DJ781" s="36" t="n"/>
      <c r="DK781" s="36" t="n"/>
      <c r="DL781" s="36" t="n"/>
      <c r="DM781" s="36" t="n"/>
      <c r="DN781" s="36" t="n"/>
      <c r="DO781" s="36" t="n"/>
      <c r="DP781" s="36" t="n"/>
      <c r="DQ781" s="36" t="n"/>
      <c r="DR781" s="36" t="n"/>
      <c r="DS781" s="36" t="n"/>
      <c r="DT781" s="36" t="n"/>
      <c r="DU781" s="36" t="n"/>
      <c r="DV781" s="36" t="n"/>
      <c r="DW781" s="36" t="n"/>
      <c r="DX781" s="36" t="n"/>
      <c r="DY781" s="36" t="n"/>
      <c r="DZ781" s="36" t="n"/>
      <c r="EA781" s="36" t="n"/>
      <c r="EB781" s="36" t="n"/>
      <c r="EC781" s="36" t="n"/>
      <c r="ED781" s="36" t="n"/>
      <c r="EE781" s="36" t="n"/>
      <c r="EF781" s="36" t="n"/>
      <c r="EG781" s="36" t="n"/>
      <c r="EH781" s="36" t="n"/>
      <c r="EI781" s="36" t="n"/>
      <c r="EJ781" s="36" t="n"/>
      <c r="EK781" s="36" t="n"/>
      <c r="EL781" s="36" t="n"/>
      <c r="EM781" s="36" t="n"/>
      <c r="EN781" s="36" t="n"/>
    </row>
    <row r="782">
      <c r="A782" s="36" t="n"/>
      <c r="B782" s="36" t="n"/>
      <c r="C782" s="144" t="n"/>
      <c r="D782" s="144" t="n"/>
      <c r="E782" s="135" t="n"/>
      <c r="F782" s="135" t="n"/>
      <c r="G782" s="135" t="n"/>
      <c r="H782" s="135" t="n"/>
      <c r="I782" s="135" t="n"/>
      <c r="J782" s="135" t="n"/>
      <c r="K782" s="135" t="n"/>
      <c r="L782" s="135" t="n"/>
      <c r="M782" s="135" t="n"/>
      <c r="N782" s="135" t="n"/>
      <c r="O782" s="135" t="n"/>
      <c r="P782" s="135" t="n"/>
      <c r="Q782" s="135" t="n"/>
      <c r="R782" s="135" t="n"/>
      <c r="S782" s="135" t="n"/>
      <c r="T782" s="135" t="n"/>
      <c r="U782" s="135" t="n"/>
      <c r="V782" s="135" t="n"/>
      <c r="W782" s="135" t="n"/>
      <c r="X782" s="135" t="n"/>
      <c r="Y782" s="135" t="n"/>
      <c r="Z782" s="135" t="n"/>
      <c r="AA782" s="135" t="n"/>
      <c r="AB782" s="135" t="n"/>
      <c r="AC782" s="135" t="n"/>
      <c r="AD782" s="135" t="n"/>
      <c r="AE782" s="135" t="n"/>
      <c r="AF782" s="135" t="n"/>
      <c r="AG782" s="135" t="n"/>
      <c r="AH782" s="135" t="n"/>
      <c r="AI782" s="135" t="n"/>
      <c r="AJ782" s="135" t="n"/>
      <c r="AK782" s="135" t="n"/>
      <c r="AL782" s="135" t="n"/>
      <c r="AM782" s="135" t="n"/>
      <c r="AN782" s="135" t="n"/>
      <c r="AO782" s="135" t="n"/>
      <c r="AP782" s="135" t="n"/>
      <c r="AQ782" s="135" t="n"/>
      <c r="AR782" s="135" t="n"/>
      <c r="AS782" s="135" t="n"/>
      <c r="AT782" s="135" t="n"/>
      <c r="AU782" s="135" t="n"/>
      <c r="AV782" s="135" t="n"/>
      <c r="AW782" s="135" t="n"/>
      <c r="AX782" s="135" t="n"/>
      <c r="AY782" s="135" t="n"/>
      <c r="AZ782" s="135" t="n"/>
      <c r="BA782" s="135" t="n"/>
      <c r="BB782" s="135" t="n"/>
      <c r="BC782" s="135" t="n"/>
      <c r="BD782" s="135" t="n"/>
      <c r="BE782" s="135" t="n"/>
      <c r="BF782" s="135" t="n"/>
      <c r="BG782" s="135" t="n"/>
      <c r="BH782" s="135" t="n"/>
      <c r="BI782" s="135" t="n"/>
      <c r="BJ782" s="135" t="n"/>
      <c r="BK782" s="135" t="n"/>
      <c r="BL782" s="135" t="n"/>
      <c r="BM782" s="135" t="n"/>
      <c r="BN782" s="135" t="n"/>
      <c r="BO782" s="135" t="n"/>
      <c r="BP782" s="135" t="n"/>
      <c r="BQ782" s="135" t="n"/>
      <c r="BR782" s="135" t="n"/>
      <c r="BS782" s="135" t="n"/>
      <c r="BT782" s="135" t="n"/>
      <c r="BU782" s="135" t="n"/>
      <c r="BV782" s="135" t="n"/>
      <c r="BW782" s="135" t="n"/>
      <c r="BX782" s="135" t="n"/>
      <c r="BY782" s="135" t="n"/>
      <c r="BZ782" s="135" t="n"/>
      <c r="CA782" s="135" t="n"/>
      <c r="CB782" s="135" t="n"/>
      <c r="CC782" s="135" t="n"/>
      <c r="CD782" s="135" t="n"/>
      <c r="CE782" s="135" t="n"/>
      <c r="CF782" s="135" t="n"/>
      <c r="CG782" s="135" t="n"/>
      <c r="CH782" s="135" t="n"/>
      <c r="CI782" s="135" t="n"/>
      <c r="CJ782" s="135" t="n"/>
      <c r="CK782" s="135" t="n"/>
      <c r="CL782" s="135" t="n"/>
      <c r="CM782" s="135" t="n"/>
      <c r="CN782" s="135" t="n"/>
      <c r="CO782" s="135" t="n"/>
      <c r="CP782" s="135" t="n"/>
      <c r="CQ782" s="135" t="n"/>
      <c r="CR782" s="135" t="n"/>
      <c r="CU782" s="36" t="n"/>
      <c r="CV782" s="36" t="n"/>
      <c r="CW782" s="36" t="n"/>
      <c r="CX782" s="36" t="n"/>
      <c r="CY782" s="36" t="n"/>
      <c r="CZ782" s="36" t="n"/>
      <c r="DA782" s="36" t="n"/>
      <c r="DB782" s="36" t="n"/>
      <c r="DC782" s="36" t="n"/>
      <c r="DD782" s="36" t="n"/>
      <c r="DE782" s="36" t="n"/>
      <c r="DF782" s="36" t="n"/>
      <c r="DG782" s="36" t="n"/>
      <c r="DH782" s="36" t="n"/>
      <c r="DI782" s="36" t="n"/>
      <c r="DJ782" s="36" t="n"/>
      <c r="DK782" s="36" t="n"/>
      <c r="DL782" s="36" t="n"/>
      <c r="DM782" s="36" t="n"/>
      <c r="DN782" s="36" t="n"/>
      <c r="DO782" s="36" t="n"/>
      <c r="DP782" s="36" t="n"/>
      <c r="DQ782" s="36" t="n"/>
      <c r="DR782" s="36" t="n"/>
      <c r="DS782" s="36" t="n"/>
      <c r="DT782" s="36" t="n"/>
      <c r="DU782" s="36" t="n"/>
      <c r="DV782" s="36" t="n"/>
      <c r="DW782" s="36" t="n"/>
      <c r="DX782" s="36" t="n"/>
      <c r="DY782" s="36" t="n"/>
      <c r="DZ782" s="36" t="n"/>
      <c r="EA782" s="36" t="n"/>
      <c r="EB782" s="36" t="n"/>
      <c r="EC782" s="36" t="n"/>
      <c r="ED782" s="36" t="n"/>
      <c r="EE782" s="36" t="n"/>
      <c r="EF782" s="36" t="n"/>
      <c r="EG782" s="36" t="n"/>
      <c r="EH782" s="36" t="n"/>
      <c r="EI782" s="36" t="n"/>
      <c r="EJ782" s="36" t="n"/>
      <c r="EK782" s="36" t="n"/>
      <c r="EL782" s="36" t="n"/>
      <c r="EM782" s="36" t="n"/>
      <c r="EN782" s="36" t="n"/>
    </row>
    <row r="783">
      <c r="A783" s="36" t="n"/>
      <c r="B783" s="36" t="n"/>
      <c r="C783" s="144" t="n"/>
      <c r="D783" s="144" t="n"/>
      <c r="E783" s="135" t="n"/>
      <c r="F783" s="135" t="n"/>
      <c r="G783" s="135" t="n"/>
      <c r="H783" s="135" t="n"/>
      <c r="I783" s="135" t="n"/>
      <c r="J783" s="135" t="n"/>
      <c r="K783" s="135" t="n"/>
      <c r="L783" s="135" t="n"/>
      <c r="M783" s="135" t="n"/>
      <c r="N783" s="135" t="n"/>
      <c r="O783" s="135" t="n"/>
      <c r="P783" s="135" t="n"/>
      <c r="Q783" s="135" t="n"/>
      <c r="R783" s="135" t="n"/>
      <c r="S783" s="135" t="n"/>
      <c r="T783" s="135" t="n"/>
      <c r="U783" s="135" t="n"/>
      <c r="V783" s="135" t="n"/>
      <c r="W783" s="135" t="n"/>
      <c r="X783" s="135" t="n"/>
      <c r="Y783" s="135" t="n"/>
      <c r="Z783" s="135" t="n"/>
      <c r="AA783" s="135" t="n"/>
      <c r="AB783" s="135" t="n"/>
      <c r="AC783" s="135" t="n"/>
      <c r="AD783" s="135" t="n"/>
      <c r="AE783" s="135" t="n"/>
      <c r="AF783" s="135" t="n"/>
      <c r="AG783" s="135" t="n"/>
      <c r="AH783" s="135" t="n"/>
      <c r="AI783" s="135" t="n"/>
      <c r="AJ783" s="135" t="n"/>
      <c r="AK783" s="135" t="n"/>
      <c r="AL783" s="135" t="n"/>
      <c r="AM783" s="135" t="n"/>
      <c r="AN783" s="135" t="n"/>
      <c r="AO783" s="135" t="n"/>
      <c r="AP783" s="135" t="n"/>
      <c r="AQ783" s="135" t="n"/>
      <c r="AR783" s="135" t="n"/>
      <c r="AS783" s="135" t="n"/>
      <c r="AT783" s="135" t="n"/>
      <c r="AU783" s="135" t="n"/>
      <c r="AV783" s="135" t="n"/>
      <c r="AW783" s="135" t="n"/>
      <c r="AX783" s="135" t="n"/>
      <c r="AY783" s="135" t="n"/>
      <c r="AZ783" s="135" t="n"/>
      <c r="BA783" s="135" t="n"/>
      <c r="BB783" s="135" t="n"/>
      <c r="BC783" s="135" t="n"/>
      <c r="BD783" s="135" t="n"/>
      <c r="BE783" s="135" t="n"/>
      <c r="BF783" s="135" t="n"/>
      <c r="BG783" s="135" t="n"/>
      <c r="BH783" s="135" t="n"/>
      <c r="BI783" s="135" t="n"/>
      <c r="BJ783" s="135" t="n"/>
      <c r="BK783" s="135" t="n"/>
      <c r="BL783" s="135" t="n"/>
      <c r="BM783" s="135" t="n"/>
      <c r="BN783" s="135" t="n"/>
      <c r="BO783" s="135" t="n"/>
      <c r="BP783" s="135" t="n"/>
      <c r="BQ783" s="135" t="n"/>
      <c r="BR783" s="135" t="n"/>
      <c r="BS783" s="135" t="n"/>
      <c r="BT783" s="135" t="n"/>
      <c r="BU783" s="135" t="n"/>
      <c r="BV783" s="135" t="n"/>
      <c r="BW783" s="135" t="n"/>
      <c r="BX783" s="135" t="n"/>
      <c r="BY783" s="135" t="n"/>
      <c r="BZ783" s="135" t="n"/>
      <c r="CA783" s="135" t="n"/>
      <c r="CB783" s="135" t="n"/>
      <c r="CC783" s="135" t="n"/>
      <c r="CD783" s="135" t="n"/>
      <c r="CE783" s="135" t="n"/>
      <c r="CF783" s="135" t="n"/>
      <c r="CG783" s="135" t="n"/>
      <c r="CH783" s="135" t="n"/>
      <c r="CI783" s="135" t="n"/>
      <c r="CJ783" s="135" t="n"/>
      <c r="CK783" s="135" t="n"/>
      <c r="CL783" s="135" t="n"/>
      <c r="CM783" s="135" t="n"/>
      <c r="CN783" s="135" t="n"/>
      <c r="CO783" s="135" t="n"/>
      <c r="CP783" s="135" t="n"/>
      <c r="CQ783" s="135" t="n"/>
      <c r="CR783" s="135" t="n"/>
      <c r="CU783" s="36" t="n"/>
      <c r="CV783" s="36" t="n"/>
      <c r="CW783" s="36" t="n"/>
      <c r="CX783" s="36" t="n"/>
      <c r="CY783" s="36" t="n"/>
      <c r="CZ783" s="36" t="n"/>
      <c r="DA783" s="36" t="n"/>
      <c r="DB783" s="36" t="n"/>
      <c r="DC783" s="36" t="n"/>
      <c r="DD783" s="36" t="n"/>
      <c r="DE783" s="36" t="n"/>
      <c r="DF783" s="36" t="n"/>
      <c r="DG783" s="36" t="n"/>
      <c r="DH783" s="36" t="n"/>
      <c r="DI783" s="36" t="n"/>
      <c r="DJ783" s="36" t="n"/>
      <c r="DK783" s="36" t="n"/>
      <c r="DL783" s="36" t="n"/>
      <c r="DM783" s="36" t="n"/>
      <c r="DN783" s="36" t="n"/>
      <c r="DO783" s="36" t="n"/>
      <c r="DP783" s="36" t="n"/>
      <c r="DQ783" s="36" t="n"/>
      <c r="DR783" s="36" t="n"/>
      <c r="DS783" s="36" t="n"/>
      <c r="DT783" s="36" t="n"/>
      <c r="DU783" s="36" t="n"/>
      <c r="DV783" s="36" t="n"/>
      <c r="DW783" s="36" t="n"/>
      <c r="DX783" s="36" t="n"/>
      <c r="DY783" s="36" t="n"/>
      <c r="DZ783" s="36" t="n"/>
      <c r="EA783" s="36" t="n"/>
      <c r="EB783" s="36" t="n"/>
      <c r="EC783" s="36" t="n"/>
      <c r="ED783" s="36" t="n"/>
      <c r="EE783" s="36" t="n"/>
      <c r="EF783" s="36" t="n"/>
      <c r="EG783" s="36" t="n"/>
      <c r="EH783" s="36" t="n"/>
      <c r="EI783" s="36" t="n"/>
      <c r="EJ783" s="36" t="n"/>
      <c r="EK783" s="36" t="n"/>
      <c r="EL783" s="36" t="n"/>
      <c r="EM783" s="36" t="n"/>
      <c r="EN783" s="36" t="n"/>
    </row>
    <row r="784">
      <c r="A784" s="36" t="n"/>
      <c r="B784" s="36" t="n"/>
      <c r="C784" s="144" t="n"/>
      <c r="D784" s="144" t="n"/>
      <c r="E784" s="135" t="n"/>
      <c r="F784" s="135" t="n"/>
      <c r="G784" s="135" t="n"/>
      <c r="H784" s="135" t="n"/>
      <c r="I784" s="135" t="n"/>
      <c r="J784" s="135" t="n"/>
      <c r="K784" s="135" t="n"/>
      <c r="L784" s="135" t="n"/>
      <c r="M784" s="135" t="n"/>
      <c r="N784" s="135" t="n"/>
      <c r="O784" s="135" t="n"/>
      <c r="P784" s="135" t="n"/>
      <c r="Q784" s="135" t="n"/>
      <c r="R784" s="135" t="n"/>
      <c r="S784" s="135" t="n"/>
      <c r="T784" s="135" t="n"/>
      <c r="U784" s="135" t="n"/>
      <c r="V784" s="135" t="n"/>
      <c r="W784" s="135" t="n"/>
      <c r="X784" s="135" t="n"/>
      <c r="Y784" s="135" t="n"/>
      <c r="Z784" s="135" t="n"/>
      <c r="AA784" s="135" t="n"/>
      <c r="AB784" s="135" t="n"/>
      <c r="AC784" s="135" t="n"/>
      <c r="AD784" s="135" t="n"/>
      <c r="AE784" s="135" t="n"/>
      <c r="AF784" s="135" t="n"/>
      <c r="AG784" s="135" t="n"/>
      <c r="AH784" s="135" t="n"/>
      <c r="AI784" s="135" t="n"/>
      <c r="AJ784" s="135" t="n"/>
      <c r="AK784" s="135" t="n"/>
      <c r="AL784" s="135" t="n"/>
      <c r="AM784" s="135" t="n"/>
      <c r="AN784" s="135" t="n"/>
      <c r="AO784" s="135" t="n"/>
      <c r="AP784" s="135" t="n"/>
      <c r="AQ784" s="135" t="n"/>
      <c r="AR784" s="135" t="n"/>
      <c r="AS784" s="135" t="n"/>
      <c r="AT784" s="135" t="n"/>
      <c r="AU784" s="135" t="n"/>
      <c r="AV784" s="135" t="n"/>
      <c r="AW784" s="135" t="n"/>
      <c r="AX784" s="135" t="n"/>
      <c r="AY784" s="135" t="n"/>
      <c r="AZ784" s="135" t="n"/>
      <c r="BA784" s="135" t="n"/>
      <c r="BB784" s="135" t="n"/>
      <c r="BC784" s="135" t="n"/>
      <c r="BD784" s="135" t="n"/>
      <c r="BE784" s="135" t="n"/>
      <c r="BF784" s="135" t="n"/>
      <c r="BG784" s="135" t="n"/>
      <c r="BH784" s="135" t="n"/>
      <c r="BI784" s="135" t="n"/>
      <c r="BJ784" s="135" t="n"/>
      <c r="BK784" s="135" t="n"/>
      <c r="BL784" s="135" t="n"/>
      <c r="BM784" s="135" t="n"/>
      <c r="BN784" s="135" t="n"/>
      <c r="BO784" s="135" t="n"/>
      <c r="BP784" s="135" t="n"/>
      <c r="BQ784" s="135" t="n"/>
      <c r="BR784" s="135" t="n"/>
      <c r="BS784" s="135" t="n"/>
      <c r="BT784" s="135" t="n"/>
      <c r="BU784" s="135" t="n"/>
      <c r="BV784" s="135" t="n"/>
      <c r="BW784" s="135" t="n"/>
      <c r="BX784" s="135" t="n"/>
      <c r="BY784" s="135" t="n"/>
      <c r="BZ784" s="135" t="n"/>
      <c r="CA784" s="135" t="n"/>
      <c r="CB784" s="135" t="n"/>
      <c r="CC784" s="135" t="n"/>
      <c r="CD784" s="135" t="n"/>
      <c r="CE784" s="135" t="n"/>
      <c r="CF784" s="135" t="n"/>
      <c r="CG784" s="135" t="n"/>
      <c r="CH784" s="135" t="n"/>
      <c r="CI784" s="135" t="n"/>
      <c r="CJ784" s="135" t="n"/>
      <c r="CK784" s="135" t="n"/>
      <c r="CL784" s="135" t="n"/>
      <c r="CM784" s="135" t="n"/>
      <c r="CN784" s="135" t="n"/>
      <c r="CO784" s="135" t="n"/>
      <c r="CP784" s="135" t="n"/>
      <c r="CQ784" s="135" t="n"/>
      <c r="CR784" s="135" t="n"/>
      <c r="CU784" s="36" t="n"/>
      <c r="CV784" s="36" t="n"/>
      <c r="CW784" s="36" t="n"/>
      <c r="CX784" s="36" t="n"/>
      <c r="CY784" s="36" t="n"/>
      <c r="CZ784" s="36" t="n"/>
      <c r="DA784" s="36" t="n"/>
      <c r="DB784" s="36" t="n"/>
      <c r="DC784" s="36" t="n"/>
      <c r="DD784" s="36" t="n"/>
      <c r="DE784" s="36" t="n"/>
      <c r="DF784" s="36" t="n"/>
      <c r="DG784" s="36" t="n"/>
      <c r="DH784" s="36" t="n"/>
      <c r="DI784" s="36" t="n"/>
      <c r="DJ784" s="36" t="n"/>
      <c r="DK784" s="36" t="n"/>
      <c r="DL784" s="36" t="n"/>
      <c r="DM784" s="36" t="n"/>
      <c r="DN784" s="36" t="n"/>
      <c r="DO784" s="36" t="n"/>
      <c r="DP784" s="36" t="n"/>
      <c r="DQ784" s="36" t="n"/>
      <c r="DR784" s="36" t="n"/>
      <c r="DS784" s="36" t="n"/>
      <c r="DT784" s="36" t="n"/>
      <c r="DU784" s="36" t="n"/>
      <c r="DV784" s="36" t="n"/>
      <c r="DW784" s="36" t="n"/>
      <c r="DX784" s="36" t="n"/>
      <c r="DY784" s="36" t="n"/>
      <c r="DZ784" s="36" t="n"/>
      <c r="EA784" s="36" t="n"/>
      <c r="EB784" s="36" t="n"/>
      <c r="EC784" s="36" t="n"/>
      <c r="ED784" s="36" t="n"/>
      <c r="EE784" s="36" t="n"/>
      <c r="EF784" s="36" t="n"/>
      <c r="EG784" s="36" t="n"/>
      <c r="EH784" s="36" t="n"/>
      <c r="EI784" s="36" t="n"/>
      <c r="EJ784" s="36" t="n"/>
      <c r="EK784" s="36" t="n"/>
      <c r="EL784" s="36" t="n"/>
      <c r="EM784" s="36" t="n"/>
      <c r="EN784" s="36" t="n"/>
    </row>
    <row r="785">
      <c r="A785" s="36" t="n"/>
      <c r="B785" s="36" t="n"/>
      <c r="C785" s="144" t="n"/>
      <c r="D785" s="144" t="n"/>
      <c r="E785" s="135" t="n"/>
      <c r="F785" s="135" t="n"/>
      <c r="G785" s="135" t="n"/>
      <c r="H785" s="135" t="n"/>
      <c r="I785" s="135" t="n"/>
      <c r="J785" s="135" t="n"/>
      <c r="K785" s="135" t="n"/>
      <c r="L785" s="135" t="n"/>
      <c r="M785" s="135" t="n"/>
      <c r="N785" s="135" t="n"/>
      <c r="O785" s="135" t="n"/>
      <c r="P785" s="135" t="n"/>
      <c r="Q785" s="135" t="n"/>
      <c r="R785" s="135" t="n"/>
      <c r="S785" s="135" t="n"/>
      <c r="T785" s="135" t="n"/>
      <c r="U785" s="135" t="n"/>
      <c r="V785" s="135" t="n"/>
      <c r="W785" s="135" t="n"/>
      <c r="X785" s="135" t="n"/>
      <c r="Y785" s="135" t="n"/>
      <c r="Z785" s="135" t="n"/>
      <c r="AA785" s="135" t="n"/>
      <c r="AB785" s="135" t="n"/>
      <c r="AC785" s="135" t="n"/>
      <c r="AD785" s="135" t="n"/>
      <c r="AE785" s="135" t="n"/>
      <c r="AF785" s="135" t="n"/>
      <c r="AG785" s="135" t="n"/>
      <c r="AH785" s="135" t="n"/>
      <c r="AI785" s="135" t="n"/>
      <c r="AJ785" s="135" t="n"/>
      <c r="AK785" s="135" t="n"/>
      <c r="AL785" s="135" t="n"/>
      <c r="AM785" s="135" t="n"/>
      <c r="AN785" s="135" t="n"/>
      <c r="AO785" s="135" t="n"/>
      <c r="AP785" s="135" t="n"/>
      <c r="AQ785" s="135" t="n"/>
      <c r="AR785" s="135" t="n"/>
      <c r="AS785" s="135" t="n"/>
      <c r="AT785" s="135" t="n"/>
      <c r="AU785" s="135" t="n"/>
      <c r="AV785" s="135" t="n"/>
      <c r="AW785" s="135" t="n"/>
      <c r="AX785" s="135" t="n"/>
      <c r="AY785" s="135" t="n"/>
      <c r="AZ785" s="135" t="n"/>
      <c r="BA785" s="135" t="n"/>
      <c r="BB785" s="135" t="n"/>
      <c r="BC785" s="135" t="n"/>
      <c r="BD785" s="135" t="n"/>
      <c r="BE785" s="135" t="n"/>
      <c r="BF785" s="135" t="n"/>
      <c r="BG785" s="135" t="n"/>
      <c r="BH785" s="135" t="n"/>
      <c r="BI785" s="135" t="n"/>
      <c r="BJ785" s="135" t="n"/>
      <c r="BK785" s="135" t="n"/>
      <c r="BL785" s="135" t="n"/>
      <c r="BM785" s="135" t="n"/>
      <c r="BN785" s="135" t="n"/>
      <c r="BO785" s="135" t="n"/>
      <c r="BP785" s="135" t="n"/>
      <c r="BQ785" s="135" t="n"/>
      <c r="BR785" s="135" t="n"/>
      <c r="BS785" s="135" t="n"/>
      <c r="BT785" s="135" t="n"/>
      <c r="BU785" s="135" t="n"/>
      <c r="BV785" s="135" t="n"/>
      <c r="BW785" s="135" t="n"/>
      <c r="BX785" s="135" t="n"/>
      <c r="BY785" s="135" t="n"/>
      <c r="BZ785" s="135" t="n"/>
      <c r="CA785" s="135" t="n"/>
      <c r="CB785" s="135" t="n"/>
      <c r="CC785" s="135" t="n"/>
      <c r="CD785" s="135" t="n"/>
      <c r="CE785" s="135" t="n"/>
      <c r="CF785" s="135" t="n"/>
      <c r="CG785" s="135" t="n"/>
      <c r="CH785" s="135" t="n"/>
      <c r="CI785" s="135" t="n"/>
      <c r="CJ785" s="135" t="n"/>
      <c r="CK785" s="135" t="n"/>
      <c r="CL785" s="135" t="n"/>
      <c r="CM785" s="135" t="n"/>
      <c r="CN785" s="135" t="n"/>
      <c r="CO785" s="135" t="n"/>
      <c r="CP785" s="135" t="n"/>
      <c r="CQ785" s="135" t="n"/>
      <c r="CR785" s="135" t="n"/>
      <c r="CU785" s="36" t="n"/>
      <c r="CV785" s="36" t="n"/>
      <c r="CW785" s="36" t="n"/>
      <c r="CX785" s="36" t="n"/>
      <c r="CY785" s="36" t="n"/>
      <c r="CZ785" s="36" t="n"/>
      <c r="DA785" s="36" t="n"/>
      <c r="DB785" s="36" t="n"/>
      <c r="DC785" s="36" t="n"/>
      <c r="DD785" s="36" t="n"/>
      <c r="DE785" s="36" t="n"/>
      <c r="DF785" s="36" t="n"/>
      <c r="DG785" s="36" t="n"/>
      <c r="DH785" s="36" t="n"/>
      <c r="DI785" s="36" t="n"/>
      <c r="DJ785" s="36" t="n"/>
      <c r="DK785" s="36" t="n"/>
      <c r="DL785" s="36" t="n"/>
      <c r="DM785" s="36" t="n"/>
      <c r="DN785" s="36" t="n"/>
      <c r="DO785" s="36" t="n"/>
      <c r="DP785" s="36" t="n"/>
      <c r="DQ785" s="36" t="n"/>
      <c r="DR785" s="36" t="n"/>
      <c r="DS785" s="36" t="n"/>
      <c r="DT785" s="36" t="n"/>
      <c r="DU785" s="36" t="n"/>
      <c r="DV785" s="36" t="n"/>
      <c r="DW785" s="36" t="n"/>
      <c r="DX785" s="36" t="n"/>
      <c r="DY785" s="36" t="n"/>
      <c r="DZ785" s="36" t="n"/>
      <c r="EA785" s="36" t="n"/>
      <c r="EB785" s="36" t="n"/>
      <c r="EC785" s="36" t="n"/>
      <c r="ED785" s="36" t="n"/>
      <c r="EE785" s="36" t="n"/>
      <c r="EF785" s="36" t="n"/>
      <c r="EG785" s="36" t="n"/>
      <c r="EH785" s="36" t="n"/>
      <c r="EI785" s="36" t="n"/>
      <c r="EJ785" s="36" t="n"/>
      <c r="EK785" s="36" t="n"/>
      <c r="EL785" s="36" t="n"/>
      <c r="EM785" s="36" t="n"/>
      <c r="EN785" s="36" t="n"/>
    </row>
    <row r="786">
      <c r="A786" s="36" t="n"/>
      <c r="B786" s="36" t="n"/>
      <c r="C786" s="144" t="n"/>
      <c r="D786" s="144" t="n"/>
      <c r="E786" s="135" t="n"/>
      <c r="F786" s="135" t="n"/>
      <c r="G786" s="135" t="n"/>
      <c r="H786" s="135" t="n"/>
      <c r="I786" s="135" t="n"/>
      <c r="J786" s="135" t="n"/>
      <c r="K786" s="135" t="n"/>
      <c r="L786" s="135" t="n"/>
      <c r="M786" s="135" t="n"/>
      <c r="N786" s="135" t="n"/>
      <c r="O786" s="135" t="n"/>
      <c r="P786" s="135" t="n"/>
      <c r="Q786" s="135" t="n"/>
      <c r="R786" s="135" t="n"/>
      <c r="S786" s="135" t="n"/>
      <c r="T786" s="135" t="n"/>
      <c r="U786" s="135" t="n"/>
      <c r="V786" s="135" t="n"/>
      <c r="W786" s="135" t="n"/>
      <c r="X786" s="135" t="n"/>
      <c r="Y786" s="135" t="n"/>
      <c r="Z786" s="135" t="n"/>
      <c r="AA786" s="135" t="n"/>
      <c r="AB786" s="135" t="n"/>
      <c r="AC786" s="135" t="n"/>
      <c r="AD786" s="135" t="n"/>
      <c r="AE786" s="135" t="n"/>
      <c r="AF786" s="135" t="n"/>
      <c r="AG786" s="135" t="n"/>
      <c r="AH786" s="135" t="n"/>
      <c r="AI786" s="135" t="n"/>
      <c r="AJ786" s="135" t="n"/>
      <c r="AK786" s="135" t="n"/>
      <c r="AL786" s="135" t="n"/>
      <c r="AM786" s="135" t="n"/>
      <c r="AN786" s="135" t="n"/>
      <c r="AO786" s="135" t="n"/>
      <c r="AP786" s="135" t="n"/>
      <c r="AQ786" s="135" t="n"/>
      <c r="AR786" s="135" t="n"/>
      <c r="AS786" s="135" t="n"/>
      <c r="AT786" s="135" t="n"/>
      <c r="AU786" s="135" t="n"/>
      <c r="AV786" s="135" t="n"/>
      <c r="AW786" s="135" t="n"/>
      <c r="AX786" s="135" t="n"/>
      <c r="AY786" s="135" t="n"/>
      <c r="AZ786" s="135" t="n"/>
      <c r="BA786" s="135" t="n"/>
      <c r="BB786" s="135" t="n"/>
      <c r="BC786" s="135" t="n"/>
      <c r="BD786" s="135" t="n"/>
      <c r="BE786" s="135" t="n"/>
      <c r="BF786" s="135" t="n"/>
      <c r="BG786" s="135" t="n"/>
      <c r="BH786" s="135" t="n"/>
      <c r="BI786" s="135" t="n"/>
      <c r="BJ786" s="135" t="n"/>
      <c r="BK786" s="135" t="n"/>
      <c r="BL786" s="135" t="n"/>
      <c r="BM786" s="135" t="n"/>
      <c r="BN786" s="135" t="n"/>
      <c r="BO786" s="135" t="n"/>
      <c r="BP786" s="135" t="n"/>
      <c r="BQ786" s="135" t="n"/>
      <c r="BR786" s="135" t="n"/>
      <c r="BS786" s="135" t="n"/>
      <c r="BT786" s="135" t="n"/>
      <c r="BU786" s="135" t="n"/>
      <c r="BV786" s="135" t="n"/>
      <c r="BW786" s="135" t="n"/>
      <c r="BX786" s="135" t="n"/>
      <c r="BY786" s="135" t="n"/>
      <c r="BZ786" s="135" t="n"/>
      <c r="CA786" s="135" t="n"/>
      <c r="CB786" s="135" t="n"/>
      <c r="CC786" s="135" t="n"/>
      <c r="CD786" s="135" t="n"/>
      <c r="CE786" s="135" t="n"/>
      <c r="CF786" s="135" t="n"/>
      <c r="CG786" s="135" t="n"/>
      <c r="CH786" s="135" t="n"/>
      <c r="CI786" s="135" t="n"/>
      <c r="CJ786" s="135" t="n"/>
      <c r="CK786" s="135" t="n"/>
      <c r="CL786" s="135" t="n"/>
      <c r="CM786" s="135" t="n"/>
      <c r="CN786" s="135" t="n"/>
      <c r="CO786" s="135" t="n"/>
      <c r="CP786" s="135" t="n"/>
      <c r="CQ786" s="135" t="n"/>
      <c r="CR786" s="135" t="n"/>
      <c r="CU786" s="36" t="n"/>
      <c r="CV786" s="36" t="n"/>
      <c r="CW786" s="36" t="n"/>
      <c r="CX786" s="36" t="n"/>
      <c r="CY786" s="36" t="n"/>
      <c r="CZ786" s="36" t="n"/>
      <c r="DA786" s="36" t="n"/>
      <c r="DB786" s="36" t="n"/>
      <c r="DC786" s="36" t="n"/>
      <c r="DD786" s="36" t="n"/>
      <c r="DE786" s="36" t="n"/>
      <c r="DF786" s="36" t="n"/>
      <c r="DG786" s="36" t="n"/>
      <c r="DH786" s="36" t="n"/>
      <c r="DI786" s="36" t="n"/>
      <c r="DJ786" s="36" t="n"/>
      <c r="DK786" s="36" t="n"/>
      <c r="DL786" s="36" t="n"/>
      <c r="DM786" s="36" t="n"/>
      <c r="DN786" s="36" t="n"/>
      <c r="DO786" s="36" t="n"/>
      <c r="DP786" s="36" t="n"/>
      <c r="DQ786" s="36" t="n"/>
      <c r="DR786" s="36" t="n"/>
      <c r="DS786" s="36" t="n"/>
      <c r="DT786" s="36" t="n"/>
      <c r="DU786" s="36" t="n"/>
      <c r="DV786" s="36" t="n"/>
      <c r="DW786" s="36" t="n"/>
      <c r="DX786" s="36" t="n"/>
      <c r="DY786" s="36" t="n"/>
      <c r="DZ786" s="36" t="n"/>
      <c r="EA786" s="36" t="n"/>
      <c r="EB786" s="36" t="n"/>
      <c r="EC786" s="36" t="n"/>
      <c r="ED786" s="36" t="n"/>
      <c r="EE786" s="36" t="n"/>
      <c r="EF786" s="36" t="n"/>
      <c r="EG786" s="36" t="n"/>
      <c r="EH786" s="36" t="n"/>
      <c r="EI786" s="36" t="n"/>
      <c r="EJ786" s="36" t="n"/>
      <c r="EK786" s="36" t="n"/>
      <c r="EL786" s="36" t="n"/>
      <c r="EM786" s="36" t="n"/>
      <c r="EN786" s="36" t="n"/>
    </row>
    <row r="787">
      <c r="A787" s="36" t="n"/>
      <c r="B787" s="36" t="n"/>
      <c r="C787" s="144" t="n"/>
      <c r="D787" s="144" t="n"/>
      <c r="E787" s="135" t="n"/>
      <c r="F787" s="135" t="n"/>
      <c r="G787" s="135" t="n"/>
      <c r="H787" s="135" t="n"/>
      <c r="I787" s="135" t="n"/>
      <c r="J787" s="135" t="n"/>
      <c r="K787" s="135" t="n"/>
      <c r="L787" s="135" t="n"/>
      <c r="M787" s="135" t="n"/>
      <c r="N787" s="135" t="n"/>
      <c r="O787" s="135" t="n"/>
      <c r="P787" s="135" t="n"/>
      <c r="Q787" s="135" t="n"/>
      <c r="R787" s="135" t="n"/>
      <c r="S787" s="135" t="n"/>
      <c r="T787" s="135" t="n"/>
      <c r="U787" s="135" t="n"/>
      <c r="V787" s="135" t="n"/>
      <c r="W787" s="135" t="n"/>
      <c r="X787" s="135" t="n"/>
      <c r="Y787" s="135" t="n"/>
      <c r="Z787" s="135" t="n"/>
      <c r="AA787" s="135" t="n"/>
      <c r="AB787" s="135" t="n"/>
      <c r="AC787" s="135" t="n"/>
      <c r="AD787" s="135" t="n"/>
      <c r="AE787" s="135" t="n"/>
      <c r="AF787" s="135" t="n"/>
      <c r="AG787" s="135" t="n"/>
      <c r="AH787" s="135" t="n"/>
      <c r="AI787" s="135" t="n"/>
      <c r="AJ787" s="135" t="n"/>
      <c r="AK787" s="135" t="n"/>
      <c r="AL787" s="135" t="n"/>
      <c r="AM787" s="135" t="n"/>
      <c r="AN787" s="135" t="n"/>
      <c r="AO787" s="135" t="n"/>
      <c r="AP787" s="135" t="n"/>
      <c r="AQ787" s="135" t="n"/>
      <c r="AR787" s="135" t="n"/>
      <c r="AS787" s="135" t="n"/>
      <c r="AT787" s="135" t="n"/>
      <c r="AU787" s="135" t="n"/>
      <c r="AV787" s="135" t="n"/>
      <c r="AW787" s="135" t="n"/>
      <c r="AX787" s="135" t="n"/>
      <c r="AY787" s="135" t="n"/>
      <c r="AZ787" s="135" t="n"/>
      <c r="BA787" s="135" t="n"/>
      <c r="BB787" s="135" t="n"/>
      <c r="BC787" s="135" t="n"/>
      <c r="BD787" s="135" t="n"/>
      <c r="BE787" s="135" t="n"/>
      <c r="BF787" s="135" t="n"/>
      <c r="BG787" s="135" t="n"/>
      <c r="BH787" s="135" t="n"/>
      <c r="BI787" s="135" t="n"/>
      <c r="BJ787" s="135" t="n"/>
      <c r="BK787" s="135" t="n"/>
      <c r="BL787" s="135" t="n"/>
      <c r="BM787" s="135" t="n"/>
      <c r="BN787" s="135" t="n"/>
      <c r="BO787" s="135" t="n"/>
      <c r="BP787" s="135" t="n"/>
      <c r="BQ787" s="135" t="n"/>
      <c r="BR787" s="135" t="n"/>
      <c r="BS787" s="135" t="n"/>
      <c r="BT787" s="135" t="n"/>
      <c r="BU787" s="135" t="n"/>
      <c r="BV787" s="135" t="n"/>
      <c r="BW787" s="135" t="n"/>
      <c r="BX787" s="135" t="n"/>
      <c r="BY787" s="135" t="n"/>
      <c r="BZ787" s="135" t="n"/>
      <c r="CA787" s="135" t="n"/>
      <c r="CB787" s="135" t="n"/>
      <c r="CC787" s="135" t="n"/>
      <c r="CD787" s="135" t="n"/>
      <c r="CE787" s="135" t="n"/>
      <c r="CF787" s="135" t="n"/>
      <c r="CG787" s="135" t="n"/>
      <c r="CH787" s="135" t="n"/>
      <c r="CI787" s="135" t="n"/>
      <c r="CJ787" s="135" t="n"/>
      <c r="CK787" s="135" t="n"/>
      <c r="CL787" s="135" t="n"/>
      <c r="CM787" s="135" t="n"/>
      <c r="CN787" s="135" t="n"/>
      <c r="CO787" s="135" t="n"/>
      <c r="CP787" s="135" t="n"/>
      <c r="CQ787" s="135" t="n"/>
      <c r="CR787" s="135" t="n"/>
      <c r="CU787" s="36" t="n"/>
      <c r="CV787" s="36" t="n"/>
      <c r="CW787" s="36" t="n"/>
      <c r="CX787" s="36" t="n"/>
      <c r="CY787" s="36" t="n"/>
      <c r="CZ787" s="36" t="n"/>
      <c r="DA787" s="36" t="n"/>
      <c r="DB787" s="36" t="n"/>
      <c r="DC787" s="36" t="n"/>
      <c r="DD787" s="36" t="n"/>
      <c r="DE787" s="36" t="n"/>
      <c r="DF787" s="36" t="n"/>
      <c r="DG787" s="36" t="n"/>
      <c r="DH787" s="36" t="n"/>
      <c r="DI787" s="36" t="n"/>
      <c r="DJ787" s="36" t="n"/>
      <c r="DK787" s="36" t="n"/>
      <c r="DL787" s="36" t="n"/>
      <c r="DM787" s="36" t="n"/>
      <c r="DN787" s="36" t="n"/>
      <c r="DO787" s="36" t="n"/>
      <c r="DP787" s="36" t="n"/>
      <c r="DQ787" s="36" t="n"/>
      <c r="DR787" s="36" t="n"/>
      <c r="DS787" s="36" t="n"/>
      <c r="DT787" s="36" t="n"/>
      <c r="DU787" s="36" t="n"/>
      <c r="DV787" s="36" t="n"/>
      <c r="DW787" s="36" t="n"/>
      <c r="DX787" s="36" t="n"/>
      <c r="DY787" s="36" t="n"/>
      <c r="DZ787" s="36" t="n"/>
      <c r="EA787" s="36" t="n"/>
      <c r="EB787" s="36" t="n"/>
      <c r="EC787" s="36" t="n"/>
      <c r="ED787" s="36" t="n"/>
      <c r="EE787" s="36" t="n"/>
      <c r="EF787" s="36" t="n"/>
      <c r="EG787" s="36" t="n"/>
      <c r="EH787" s="36" t="n"/>
      <c r="EI787" s="36" t="n"/>
      <c r="EJ787" s="36" t="n"/>
      <c r="EK787" s="36" t="n"/>
      <c r="EL787" s="36" t="n"/>
      <c r="EM787" s="36" t="n"/>
      <c r="EN787" s="36" t="n"/>
    </row>
    <row r="788">
      <c r="A788" s="36" t="n"/>
      <c r="B788" s="36" t="n"/>
      <c r="C788" s="144" t="n"/>
      <c r="D788" s="144" t="n"/>
      <c r="E788" s="135" t="n"/>
      <c r="F788" s="135" t="n"/>
      <c r="G788" s="135" t="n"/>
      <c r="H788" s="135" t="n"/>
      <c r="I788" s="135" t="n"/>
      <c r="J788" s="135" t="n"/>
      <c r="K788" s="135" t="n"/>
      <c r="L788" s="135" t="n"/>
      <c r="M788" s="135" t="n"/>
      <c r="N788" s="135" t="n"/>
      <c r="O788" s="135" t="n"/>
      <c r="P788" s="135" t="n"/>
      <c r="Q788" s="135" t="n"/>
      <c r="R788" s="135" t="n"/>
      <c r="S788" s="135" t="n"/>
      <c r="T788" s="135" t="n"/>
      <c r="U788" s="135" t="n"/>
      <c r="V788" s="135" t="n"/>
      <c r="W788" s="135" t="n"/>
      <c r="X788" s="135" t="n"/>
      <c r="Y788" s="135" t="n"/>
      <c r="Z788" s="135" t="n"/>
      <c r="AA788" s="135" t="n"/>
      <c r="AB788" s="135" t="n"/>
      <c r="AC788" s="135" t="n"/>
      <c r="AD788" s="135" t="n"/>
      <c r="AE788" s="135" t="n"/>
      <c r="AF788" s="135" t="n"/>
      <c r="AG788" s="135" t="n"/>
      <c r="AH788" s="135" t="n"/>
      <c r="AI788" s="135" t="n"/>
      <c r="AJ788" s="135" t="n"/>
      <c r="AK788" s="135" t="n"/>
      <c r="AL788" s="135" t="n"/>
      <c r="AM788" s="135" t="n"/>
      <c r="AN788" s="135" t="n"/>
      <c r="AO788" s="135" t="n"/>
      <c r="AP788" s="135" t="n"/>
      <c r="AQ788" s="135" t="n"/>
      <c r="AR788" s="135" t="n"/>
      <c r="AS788" s="135" t="n"/>
      <c r="AT788" s="135" t="n"/>
      <c r="AU788" s="135" t="n"/>
      <c r="AV788" s="135" t="n"/>
      <c r="AW788" s="135" t="n"/>
      <c r="AX788" s="135" t="n"/>
      <c r="AY788" s="135" t="n"/>
      <c r="AZ788" s="135" t="n"/>
      <c r="BA788" s="135" t="n"/>
      <c r="BB788" s="135" t="n"/>
      <c r="BC788" s="135" t="n"/>
      <c r="BD788" s="135" t="n"/>
      <c r="BE788" s="135" t="n"/>
      <c r="BF788" s="135" t="n"/>
      <c r="BG788" s="135" t="n"/>
      <c r="BH788" s="135" t="n"/>
      <c r="BI788" s="135" t="n"/>
      <c r="BJ788" s="135" t="n"/>
      <c r="BK788" s="135" t="n"/>
      <c r="BL788" s="135" t="n"/>
      <c r="BM788" s="135" t="n"/>
      <c r="BN788" s="135" t="n"/>
      <c r="BO788" s="135" t="n"/>
      <c r="BP788" s="135" t="n"/>
      <c r="BQ788" s="135" t="n"/>
      <c r="BR788" s="135" t="n"/>
      <c r="BS788" s="135" t="n"/>
      <c r="BT788" s="135" t="n"/>
      <c r="BU788" s="135" t="n"/>
      <c r="BV788" s="135" t="n"/>
      <c r="BW788" s="135" t="n"/>
      <c r="BX788" s="135" t="n"/>
      <c r="BY788" s="135" t="n"/>
      <c r="BZ788" s="135" t="n"/>
      <c r="CA788" s="135" t="n"/>
      <c r="CB788" s="135" t="n"/>
      <c r="CC788" s="135" t="n"/>
      <c r="CD788" s="135" t="n"/>
      <c r="CE788" s="135" t="n"/>
      <c r="CF788" s="135" t="n"/>
      <c r="CG788" s="135" t="n"/>
      <c r="CH788" s="135" t="n"/>
      <c r="CI788" s="135" t="n"/>
      <c r="CJ788" s="135" t="n"/>
      <c r="CK788" s="135" t="n"/>
      <c r="CL788" s="135" t="n"/>
      <c r="CM788" s="135" t="n"/>
      <c r="CN788" s="135" t="n"/>
      <c r="CO788" s="135" t="n"/>
      <c r="CP788" s="135" t="n"/>
      <c r="CQ788" s="135" t="n"/>
      <c r="CR788" s="135" t="n"/>
      <c r="CU788" s="36" t="n"/>
      <c r="CV788" s="36" t="n"/>
      <c r="CW788" s="36" t="n"/>
      <c r="CX788" s="36" t="n"/>
      <c r="CY788" s="36" t="n"/>
      <c r="CZ788" s="36" t="n"/>
      <c r="DA788" s="36" t="n"/>
      <c r="DB788" s="36" t="n"/>
      <c r="DC788" s="36" t="n"/>
      <c r="DD788" s="36" t="n"/>
      <c r="DE788" s="36" t="n"/>
      <c r="DF788" s="36" t="n"/>
      <c r="DG788" s="36" t="n"/>
      <c r="DH788" s="36" t="n"/>
      <c r="DI788" s="36" t="n"/>
      <c r="DJ788" s="36" t="n"/>
      <c r="DK788" s="36" t="n"/>
      <c r="DL788" s="36" t="n"/>
      <c r="DM788" s="36" t="n"/>
      <c r="DN788" s="36" t="n"/>
      <c r="DO788" s="36" t="n"/>
      <c r="DP788" s="36" t="n"/>
      <c r="DQ788" s="36" t="n"/>
      <c r="DR788" s="36" t="n"/>
      <c r="DS788" s="36" t="n"/>
      <c r="DT788" s="36" t="n"/>
      <c r="DU788" s="36" t="n"/>
      <c r="DV788" s="36" t="n"/>
      <c r="DW788" s="36" t="n"/>
      <c r="DX788" s="36" t="n"/>
      <c r="DY788" s="36" t="n"/>
      <c r="DZ788" s="36" t="n"/>
      <c r="EA788" s="36" t="n"/>
      <c r="EB788" s="36" t="n"/>
      <c r="EC788" s="36" t="n"/>
      <c r="ED788" s="36" t="n"/>
      <c r="EE788" s="36" t="n"/>
      <c r="EF788" s="36" t="n"/>
      <c r="EG788" s="36" t="n"/>
      <c r="EH788" s="36" t="n"/>
      <c r="EI788" s="36" t="n"/>
      <c r="EJ788" s="36" t="n"/>
      <c r="EK788" s="36" t="n"/>
      <c r="EL788" s="36" t="n"/>
      <c r="EM788" s="36" t="n"/>
      <c r="EN788" s="36" t="n"/>
    </row>
    <row r="789">
      <c r="A789" s="36" t="n"/>
      <c r="B789" s="36" t="n"/>
      <c r="C789" s="144" t="n"/>
      <c r="D789" s="144" t="n"/>
      <c r="E789" s="135" t="n"/>
      <c r="F789" s="135" t="n"/>
      <c r="G789" s="135" t="n"/>
      <c r="H789" s="135" t="n"/>
      <c r="I789" s="135" t="n"/>
      <c r="J789" s="135" t="n"/>
      <c r="K789" s="135" t="n"/>
      <c r="L789" s="135" t="n"/>
      <c r="M789" s="135" t="n"/>
      <c r="N789" s="135" t="n"/>
      <c r="O789" s="135" t="n"/>
      <c r="P789" s="135" t="n"/>
      <c r="Q789" s="135" t="n"/>
      <c r="R789" s="135" t="n"/>
      <c r="S789" s="135" t="n"/>
      <c r="T789" s="135" t="n"/>
      <c r="U789" s="135" t="n"/>
      <c r="V789" s="135" t="n"/>
      <c r="W789" s="135" t="n"/>
      <c r="X789" s="135" t="n"/>
      <c r="Y789" s="135" t="n"/>
      <c r="Z789" s="135" t="n"/>
      <c r="AA789" s="135" t="n"/>
      <c r="AB789" s="135" t="n"/>
      <c r="AC789" s="135" t="n"/>
      <c r="AD789" s="135" t="n"/>
      <c r="AE789" s="135" t="n"/>
      <c r="AF789" s="135" t="n"/>
      <c r="AG789" s="135" t="n"/>
      <c r="AH789" s="135" t="n"/>
      <c r="AI789" s="135" t="n"/>
      <c r="AJ789" s="135" t="n"/>
      <c r="AK789" s="135" t="n"/>
      <c r="AL789" s="135" t="n"/>
      <c r="AM789" s="135" t="n"/>
      <c r="AN789" s="135" t="n"/>
      <c r="AO789" s="135" t="n"/>
      <c r="AP789" s="135" t="n"/>
      <c r="AQ789" s="135" t="n"/>
      <c r="AR789" s="135" t="n"/>
      <c r="AS789" s="135" t="n"/>
      <c r="AT789" s="135" t="n"/>
      <c r="AU789" s="135" t="n"/>
      <c r="AV789" s="135" t="n"/>
      <c r="AW789" s="135" t="n"/>
      <c r="AX789" s="135" t="n"/>
      <c r="AY789" s="135" t="n"/>
      <c r="AZ789" s="135" t="n"/>
      <c r="BA789" s="135" t="n"/>
      <c r="BB789" s="135" t="n"/>
      <c r="BC789" s="135" t="n"/>
      <c r="BD789" s="135" t="n"/>
      <c r="BE789" s="135" t="n"/>
      <c r="BF789" s="135" t="n"/>
      <c r="BG789" s="135" t="n"/>
      <c r="BH789" s="135" t="n"/>
      <c r="BI789" s="135" t="n"/>
      <c r="BJ789" s="135" t="n"/>
      <c r="BK789" s="135" t="n"/>
      <c r="BL789" s="135" t="n"/>
      <c r="BM789" s="135" t="n"/>
      <c r="BN789" s="135" t="n"/>
      <c r="BO789" s="135" t="n"/>
      <c r="BP789" s="135" t="n"/>
      <c r="BQ789" s="135" t="n"/>
      <c r="BR789" s="135" t="n"/>
      <c r="BS789" s="135" t="n"/>
      <c r="BT789" s="135" t="n"/>
      <c r="BU789" s="135" t="n"/>
      <c r="BV789" s="135" t="n"/>
      <c r="BW789" s="135" t="n"/>
      <c r="BX789" s="135" t="n"/>
      <c r="BY789" s="135" t="n"/>
      <c r="BZ789" s="135" t="n"/>
      <c r="CA789" s="135" t="n"/>
      <c r="CB789" s="135" t="n"/>
      <c r="CC789" s="135" t="n"/>
      <c r="CD789" s="135" t="n"/>
      <c r="CE789" s="135" t="n"/>
      <c r="CF789" s="135" t="n"/>
      <c r="CG789" s="135" t="n"/>
      <c r="CH789" s="135" t="n"/>
      <c r="CI789" s="135" t="n"/>
      <c r="CJ789" s="135" t="n"/>
      <c r="CK789" s="135" t="n"/>
      <c r="CL789" s="135" t="n"/>
      <c r="CM789" s="135" t="n"/>
      <c r="CN789" s="135" t="n"/>
      <c r="CO789" s="135" t="n"/>
      <c r="CP789" s="135" t="n"/>
      <c r="CQ789" s="135" t="n"/>
      <c r="CR789" s="135" t="n"/>
      <c r="CU789" s="36" t="n"/>
      <c r="CV789" s="36" t="n"/>
      <c r="CW789" s="36" t="n"/>
      <c r="CX789" s="36" t="n"/>
      <c r="CY789" s="36" t="n"/>
      <c r="CZ789" s="36" t="n"/>
      <c r="DA789" s="36" t="n"/>
      <c r="DB789" s="36" t="n"/>
      <c r="DC789" s="36" t="n"/>
      <c r="DD789" s="36" t="n"/>
      <c r="DE789" s="36" t="n"/>
      <c r="DF789" s="36" t="n"/>
      <c r="DG789" s="36" t="n"/>
      <c r="DH789" s="36" t="n"/>
      <c r="DI789" s="36" t="n"/>
      <c r="DJ789" s="36" t="n"/>
      <c r="DK789" s="36" t="n"/>
      <c r="DL789" s="36" t="n"/>
      <c r="DM789" s="36" t="n"/>
      <c r="DN789" s="36" t="n"/>
      <c r="DO789" s="36" t="n"/>
      <c r="DP789" s="36" t="n"/>
      <c r="DQ789" s="36" t="n"/>
      <c r="DR789" s="36" t="n"/>
      <c r="DS789" s="36" t="n"/>
      <c r="DT789" s="36" t="n"/>
      <c r="DU789" s="36" t="n"/>
      <c r="DV789" s="36" t="n"/>
      <c r="DW789" s="36" t="n"/>
      <c r="DX789" s="36" t="n"/>
      <c r="DY789" s="36" t="n"/>
      <c r="DZ789" s="36" t="n"/>
      <c r="EA789" s="36" t="n"/>
      <c r="EB789" s="36" t="n"/>
      <c r="EC789" s="36" t="n"/>
      <c r="ED789" s="36" t="n"/>
      <c r="EE789" s="36" t="n"/>
      <c r="EF789" s="36" t="n"/>
      <c r="EG789" s="36" t="n"/>
      <c r="EH789" s="36" t="n"/>
      <c r="EI789" s="36" t="n"/>
      <c r="EJ789" s="36" t="n"/>
      <c r="EK789" s="36" t="n"/>
      <c r="EL789" s="36" t="n"/>
      <c r="EM789" s="36" t="n"/>
      <c r="EN789" s="36" t="n"/>
    </row>
    <row r="790">
      <c r="A790" s="36" t="n"/>
      <c r="B790" s="36" t="n"/>
      <c r="C790" s="144" t="n"/>
      <c r="D790" s="144" t="n"/>
      <c r="E790" s="135" t="n"/>
      <c r="F790" s="135" t="n"/>
      <c r="G790" s="135" t="n"/>
      <c r="H790" s="135" t="n"/>
      <c r="I790" s="135" t="n"/>
      <c r="J790" s="135" t="n"/>
      <c r="K790" s="135" t="n"/>
      <c r="L790" s="135" t="n"/>
      <c r="M790" s="135" t="n"/>
      <c r="N790" s="135" t="n"/>
      <c r="O790" s="135" t="n"/>
      <c r="P790" s="135" t="n"/>
      <c r="Q790" s="135" t="n"/>
      <c r="R790" s="135" t="n"/>
      <c r="S790" s="135" t="n"/>
      <c r="T790" s="135" t="n"/>
      <c r="U790" s="135" t="n"/>
      <c r="V790" s="135" t="n"/>
      <c r="W790" s="135" t="n"/>
      <c r="X790" s="135" t="n"/>
      <c r="Y790" s="135" t="n"/>
      <c r="Z790" s="135" t="n"/>
      <c r="AA790" s="135" t="n"/>
      <c r="AB790" s="135" t="n"/>
      <c r="AC790" s="135" t="n"/>
      <c r="AD790" s="135" t="n"/>
      <c r="AE790" s="135" t="n"/>
      <c r="AF790" s="135" t="n"/>
      <c r="AG790" s="135" t="n"/>
      <c r="AH790" s="135" t="n"/>
      <c r="AI790" s="135" t="n"/>
      <c r="AJ790" s="135" t="n"/>
      <c r="AK790" s="135" t="n"/>
      <c r="AL790" s="135" t="n"/>
      <c r="AM790" s="135" t="n"/>
      <c r="AN790" s="135" t="n"/>
      <c r="AO790" s="135" t="n"/>
      <c r="AP790" s="135" t="n"/>
      <c r="AQ790" s="135" t="n"/>
      <c r="AR790" s="135" t="n"/>
      <c r="AS790" s="135" t="n"/>
      <c r="AT790" s="135" t="n"/>
      <c r="AU790" s="135" t="n"/>
      <c r="AV790" s="135" t="n"/>
      <c r="AW790" s="135" t="n"/>
      <c r="AX790" s="135" t="n"/>
      <c r="AY790" s="135" t="n"/>
      <c r="AZ790" s="135" t="n"/>
      <c r="BA790" s="135" t="n"/>
      <c r="BB790" s="135" t="n"/>
      <c r="BC790" s="135" t="n"/>
      <c r="BD790" s="135" t="n"/>
      <c r="BE790" s="135" t="n"/>
      <c r="BF790" s="135" t="n"/>
      <c r="BG790" s="135" t="n"/>
      <c r="BH790" s="135" t="n"/>
      <c r="BI790" s="135" t="n"/>
      <c r="BJ790" s="135" t="n"/>
      <c r="BK790" s="135" t="n"/>
      <c r="BL790" s="135" t="n"/>
      <c r="BM790" s="135" t="n"/>
      <c r="BN790" s="135" t="n"/>
      <c r="BO790" s="135" t="n"/>
      <c r="BP790" s="135" t="n"/>
      <c r="BQ790" s="135" t="n"/>
      <c r="BR790" s="135" t="n"/>
      <c r="BS790" s="135" t="n"/>
      <c r="BT790" s="135" t="n"/>
      <c r="BU790" s="135" t="n"/>
      <c r="BV790" s="135" t="n"/>
      <c r="BW790" s="135" t="n"/>
      <c r="BX790" s="135" t="n"/>
      <c r="BY790" s="135" t="n"/>
      <c r="BZ790" s="135" t="n"/>
      <c r="CA790" s="135" t="n"/>
      <c r="CB790" s="135" t="n"/>
      <c r="CC790" s="135" t="n"/>
      <c r="CD790" s="135" t="n"/>
      <c r="CE790" s="135" t="n"/>
      <c r="CF790" s="135" t="n"/>
      <c r="CG790" s="135" t="n"/>
      <c r="CH790" s="135" t="n"/>
      <c r="CI790" s="135" t="n"/>
      <c r="CJ790" s="135" t="n"/>
      <c r="CK790" s="135" t="n"/>
      <c r="CL790" s="135" t="n"/>
      <c r="CM790" s="135" t="n"/>
      <c r="CN790" s="135" t="n"/>
      <c r="CO790" s="135" t="n"/>
      <c r="CP790" s="135" t="n"/>
      <c r="CQ790" s="135" t="n"/>
      <c r="CR790" s="135" t="n"/>
      <c r="CU790" s="36" t="n"/>
      <c r="CV790" s="36" t="n"/>
      <c r="CW790" s="36" t="n"/>
      <c r="CX790" s="36" t="n"/>
      <c r="CY790" s="36" t="n"/>
      <c r="CZ790" s="36" t="n"/>
      <c r="DA790" s="36" t="n"/>
      <c r="DB790" s="36" t="n"/>
      <c r="DC790" s="36" t="n"/>
      <c r="DD790" s="36" t="n"/>
      <c r="DE790" s="36" t="n"/>
      <c r="DF790" s="36" t="n"/>
      <c r="DG790" s="36" t="n"/>
      <c r="DH790" s="36" t="n"/>
      <c r="DI790" s="36" t="n"/>
      <c r="DJ790" s="36" t="n"/>
      <c r="DK790" s="36" t="n"/>
      <c r="DL790" s="36" t="n"/>
      <c r="DM790" s="36" t="n"/>
      <c r="DN790" s="36" t="n"/>
      <c r="DO790" s="36" t="n"/>
      <c r="DP790" s="36" t="n"/>
      <c r="DQ790" s="36" t="n"/>
      <c r="DR790" s="36" t="n"/>
      <c r="DS790" s="36" t="n"/>
      <c r="DT790" s="36" t="n"/>
      <c r="DU790" s="36" t="n"/>
      <c r="DV790" s="36" t="n"/>
      <c r="DW790" s="36" t="n"/>
      <c r="DX790" s="36" t="n"/>
      <c r="DY790" s="36" t="n"/>
      <c r="DZ790" s="36" t="n"/>
      <c r="EA790" s="36" t="n"/>
      <c r="EB790" s="36" t="n"/>
      <c r="EC790" s="36" t="n"/>
      <c r="ED790" s="36" t="n"/>
      <c r="EE790" s="36" t="n"/>
      <c r="EF790" s="36" t="n"/>
      <c r="EG790" s="36" t="n"/>
      <c r="EH790" s="36" t="n"/>
      <c r="EI790" s="36" t="n"/>
      <c r="EJ790" s="36" t="n"/>
      <c r="EK790" s="36" t="n"/>
      <c r="EL790" s="36" t="n"/>
      <c r="EM790" s="36" t="n"/>
      <c r="EN790" s="36" t="n"/>
    </row>
    <row r="791">
      <c r="A791" s="36" t="n"/>
      <c r="B791" s="36" t="n"/>
      <c r="C791" s="144" t="n"/>
      <c r="D791" s="144" t="n"/>
      <c r="E791" s="135" t="n"/>
      <c r="F791" s="135" t="n"/>
      <c r="G791" s="135" t="n"/>
      <c r="H791" s="135" t="n"/>
      <c r="I791" s="135" t="n"/>
      <c r="J791" s="135" t="n"/>
      <c r="K791" s="135" t="n"/>
      <c r="L791" s="135" t="n"/>
      <c r="M791" s="135" t="n"/>
      <c r="N791" s="135" t="n"/>
      <c r="O791" s="135" t="n"/>
      <c r="P791" s="135" t="n"/>
      <c r="Q791" s="135" t="n"/>
      <c r="R791" s="135" t="n"/>
      <c r="S791" s="135" t="n"/>
      <c r="T791" s="135" t="n"/>
      <c r="U791" s="135" t="n"/>
      <c r="V791" s="135" t="n"/>
      <c r="W791" s="135" t="n"/>
      <c r="X791" s="135" t="n"/>
      <c r="Y791" s="135" t="n"/>
      <c r="Z791" s="135" t="n"/>
      <c r="AA791" s="135" t="n"/>
      <c r="AB791" s="135" t="n"/>
      <c r="AC791" s="135" t="n"/>
      <c r="AD791" s="135" t="n"/>
      <c r="AE791" s="135" t="n"/>
      <c r="AF791" s="135" t="n"/>
      <c r="AG791" s="135" t="n"/>
      <c r="AH791" s="135" t="n"/>
      <c r="AI791" s="135" t="n"/>
      <c r="AJ791" s="135" t="n"/>
      <c r="AK791" s="135" t="n"/>
      <c r="AL791" s="135" t="n"/>
      <c r="AM791" s="135" t="n"/>
      <c r="AN791" s="135" t="n"/>
      <c r="AO791" s="135" t="n"/>
      <c r="AP791" s="135" t="n"/>
      <c r="AQ791" s="135" t="n"/>
      <c r="AR791" s="135" t="n"/>
      <c r="AS791" s="135" t="n"/>
      <c r="AT791" s="135" t="n"/>
      <c r="AU791" s="135" t="n"/>
      <c r="AV791" s="135" t="n"/>
      <c r="AW791" s="135" t="n"/>
      <c r="AX791" s="135" t="n"/>
      <c r="AY791" s="135" t="n"/>
      <c r="AZ791" s="135" t="n"/>
      <c r="BA791" s="135" t="n"/>
      <c r="BB791" s="135" t="n"/>
      <c r="BC791" s="135" t="n"/>
      <c r="BD791" s="135" t="n"/>
      <c r="BE791" s="135" t="n"/>
      <c r="BF791" s="135" t="n"/>
      <c r="BG791" s="135" t="n"/>
      <c r="BH791" s="135" t="n"/>
      <c r="BI791" s="135" t="n"/>
      <c r="BJ791" s="135" t="n"/>
      <c r="BK791" s="135" t="n"/>
      <c r="BL791" s="135" t="n"/>
      <c r="BM791" s="135" t="n"/>
      <c r="BN791" s="135" t="n"/>
      <c r="BO791" s="135" t="n"/>
      <c r="BP791" s="135" t="n"/>
      <c r="BQ791" s="135" t="n"/>
      <c r="BR791" s="135" t="n"/>
      <c r="BS791" s="135" t="n"/>
      <c r="BT791" s="135" t="n"/>
      <c r="BU791" s="135" t="n"/>
      <c r="BV791" s="135" t="n"/>
      <c r="BW791" s="135" t="n"/>
      <c r="BX791" s="135" t="n"/>
      <c r="BY791" s="135" t="n"/>
      <c r="BZ791" s="135" t="n"/>
      <c r="CA791" s="135" t="n"/>
      <c r="CB791" s="135" t="n"/>
      <c r="CC791" s="135" t="n"/>
      <c r="CD791" s="135" t="n"/>
      <c r="CE791" s="135" t="n"/>
      <c r="CF791" s="135" t="n"/>
      <c r="CG791" s="135" t="n"/>
      <c r="CH791" s="135" t="n"/>
      <c r="CI791" s="135" t="n"/>
      <c r="CJ791" s="135" t="n"/>
      <c r="CK791" s="135" t="n"/>
      <c r="CL791" s="135" t="n"/>
      <c r="CM791" s="135" t="n"/>
      <c r="CN791" s="135" t="n"/>
      <c r="CO791" s="135" t="n"/>
      <c r="CP791" s="135" t="n"/>
      <c r="CQ791" s="135" t="n"/>
      <c r="CR791" s="135" t="n"/>
      <c r="CU791" s="36" t="n"/>
      <c r="CV791" s="36" t="n"/>
      <c r="CW791" s="36" t="n"/>
      <c r="CX791" s="36" t="n"/>
      <c r="CY791" s="36" t="n"/>
      <c r="CZ791" s="36" t="n"/>
      <c r="DA791" s="36" t="n"/>
      <c r="DB791" s="36" t="n"/>
      <c r="DC791" s="36" t="n"/>
      <c r="DD791" s="36" t="n"/>
      <c r="DE791" s="36" t="n"/>
      <c r="DF791" s="36" t="n"/>
      <c r="DG791" s="36" t="n"/>
      <c r="DH791" s="36" t="n"/>
      <c r="DI791" s="36" t="n"/>
      <c r="DJ791" s="36" t="n"/>
      <c r="DK791" s="36" t="n"/>
      <c r="DL791" s="36" t="n"/>
      <c r="DM791" s="36" t="n"/>
      <c r="DN791" s="36" t="n"/>
      <c r="DO791" s="36" t="n"/>
      <c r="DP791" s="36" t="n"/>
      <c r="DQ791" s="36" t="n"/>
      <c r="DR791" s="36" t="n"/>
      <c r="DS791" s="36" t="n"/>
      <c r="DT791" s="36" t="n"/>
      <c r="DU791" s="36" t="n"/>
      <c r="DV791" s="36" t="n"/>
      <c r="DW791" s="36" t="n"/>
      <c r="DX791" s="36" t="n"/>
      <c r="DY791" s="36" t="n"/>
      <c r="DZ791" s="36" t="n"/>
      <c r="EA791" s="36" t="n"/>
      <c r="EB791" s="36" t="n"/>
      <c r="EC791" s="36" t="n"/>
      <c r="ED791" s="36" t="n"/>
      <c r="EE791" s="36" t="n"/>
      <c r="EF791" s="36" t="n"/>
      <c r="EG791" s="36" t="n"/>
      <c r="EH791" s="36" t="n"/>
      <c r="EI791" s="36" t="n"/>
      <c r="EJ791" s="36" t="n"/>
      <c r="EK791" s="36" t="n"/>
      <c r="EL791" s="36" t="n"/>
      <c r="EM791" s="36" t="n"/>
      <c r="EN791" s="36" t="n"/>
    </row>
    <row r="792">
      <c r="A792" s="36" t="n"/>
      <c r="B792" s="36" t="n"/>
      <c r="C792" s="144" t="n"/>
      <c r="D792" s="144" t="n"/>
      <c r="E792" s="135" t="n"/>
      <c r="F792" s="135" t="n"/>
      <c r="G792" s="135" t="n"/>
      <c r="H792" s="135" t="n"/>
      <c r="I792" s="135" t="n"/>
      <c r="J792" s="135" t="n"/>
      <c r="K792" s="135" t="n"/>
      <c r="L792" s="135" t="n"/>
      <c r="M792" s="135" t="n"/>
      <c r="N792" s="135" t="n"/>
      <c r="O792" s="135" t="n"/>
      <c r="P792" s="135" t="n"/>
      <c r="Q792" s="135" t="n"/>
      <c r="R792" s="135" t="n"/>
      <c r="S792" s="135" t="n"/>
      <c r="T792" s="135" t="n"/>
      <c r="U792" s="135" t="n"/>
      <c r="V792" s="135" t="n"/>
      <c r="W792" s="135" t="n"/>
      <c r="X792" s="135" t="n"/>
      <c r="Y792" s="135" t="n"/>
      <c r="Z792" s="135" t="n"/>
      <c r="AA792" s="135" t="n"/>
      <c r="AB792" s="135" t="n"/>
      <c r="AC792" s="135" t="n"/>
      <c r="AD792" s="135" t="n"/>
      <c r="AE792" s="135" t="n"/>
      <c r="AF792" s="135" t="n"/>
      <c r="AG792" s="135" t="n"/>
      <c r="AH792" s="135" t="n"/>
      <c r="AI792" s="135" t="n"/>
      <c r="AJ792" s="135" t="n"/>
      <c r="AK792" s="135" t="n"/>
      <c r="AL792" s="135" t="n"/>
      <c r="AM792" s="135" t="n"/>
      <c r="AN792" s="135" t="n"/>
      <c r="AO792" s="135" t="n"/>
      <c r="AP792" s="135" t="n"/>
      <c r="AQ792" s="135" t="n"/>
      <c r="AR792" s="135" t="n"/>
      <c r="AS792" s="135" t="n"/>
      <c r="AT792" s="135" t="n"/>
      <c r="AU792" s="135" t="n"/>
      <c r="AV792" s="135" t="n"/>
      <c r="AW792" s="135" t="n"/>
      <c r="AX792" s="135" t="n"/>
      <c r="AY792" s="135" t="n"/>
      <c r="AZ792" s="135" t="n"/>
      <c r="BA792" s="135" t="n"/>
      <c r="BB792" s="135" t="n"/>
      <c r="BC792" s="135" t="n"/>
      <c r="BD792" s="135" t="n"/>
      <c r="BE792" s="135" t="n"/>
      <c r="BF792" s="135" t="n"/>
      <c r="BG792" s="135" t="n"/>
      <c r="BH792" s="135" t="n"/>
      <c r="BI792" s="135" t="n"/>
      <c r="BJ792" s="135" t="n"/>
      <c r="BK792" s="135" t="n"/>
      <c r="BL792" s="135" t="n"/>
      <c r="BM792" s="135" t="n"/>
      <c r="BN792" s="135" t="n"/>
      <c r="BO792" s="135" t="n"/>
      <c r="BP792" s="135" t="n"/>
      <c r="BQ792" s="135" t="n"/>
      <c r="BR792" s="135" t="n"/>
      <c r="BS792" s="135" t="n"/>
      <c r="BT792" s="135" t="n"/>
      <c r="BU792" s="135" t="n"/>
      <c r="BV792" s="135" t="n"/>
      <c r="BW792" s="135" t="n"/>
      <c r="BX792" s="135" t="n"/>
      <c r="BY792" s="135" t="n"/>
      <c r="BZ792" s="135" t="n"/>
      <c r="CA792" s="135" t="n"/>
      <c r="CB792" s="135" t="n"/>
      <c r="CC792" s="135" t="n"/>
      <c r="CD792" s="135" t="n"/>
      <c r="CE792" s="135" t="n"/>
      <c r="CF792" s="135" t="n"/>
      <c r="CG792" s="135" t="n"/>
      <c r="CH792" s="135" t="n"/>
      <c r="CI792" s="135" t="n"/>
      <c r="CJ792" s="135" t="n"/>
      <c r="CK792" s="135" t="n"/>
      <c r="CL792" s="135" t="n"/>
      <c r="CM792" s="135" t="n"/>
      <c r="CN792" s="135" t="n"/>
      <c r="CO792" s="135" t="n"/>
      <c r="CP792" s="135" t="n"/>
      <c r="CQ792" s="135" t="n"/>
      <c r="CR792" s="135" t="n"/>
      <c r="CU792" s="36" t="n"/>
      <c r="CV792" s="36" t="n"/>
      <c r="CW792" s="36" t="n"/>
      <c r="CX792" s="36" t="n"/>
      <c r="CY792" s="36" t="n"/>
      <c r="CZ792" s="36" t="n"/>
      <c r="DA792" s="36" t="n"/>
      <c r="DB792" s="36" t="n"/>
      <c r="DC792" s="36" t="n"/>
      <c r="DD792" s="36" t="n"/>
      <c r="DE792" s="36" t="n"/>
      <c r="DF792" s="36" t="n"/>
      <c r="DG792" s="36" t="n"/>
      <c r="DH792" s="36" t="n"/>
      <c r="DI792" s="36" t="n"/>
      <c r="DJ792" s="36" t="n"/>
      <c r="DK792" s="36" t="n"/>
      <c r="DL792" s="36" t="n"/>
      <c r="DM792" s="36" t="n"/>
      <c r="DN792" s="36" t="n"/>
      <c r="DO792" s="36" t="n"/>
      <c r="DP792" s="36" t="n"/>
      <c r="DQ792" s="36" t="n"/>
      <c r="DR792" s="36" t="n"/>
      <c r="DS792" s="36" t="n"/>
      <c r="DT792" s="36" t="n"/>
      <c r="DU792" s="36" t="n"/>
      <c r="DV792" s="36" t="n"/>
      <c r="DW792" s="36" t="n"/>
      <c r="DX792" s="36" t="n"/>
      <c r="DY792" s="36" t="n"/>
      <c r="DZ792" s="36" t="n"/>
      <c r="EA792" s="36" t="n"/>
      <c r="EB792" s="36" t="n"/>
      <c r="EC792" s="36" t="n"/>
      <c r="ED792" s="36" t="n"/>
      <c r="EE792" s="36" t="n"/>
      <c r="EF792" s="36" t="n"/>
      <c r="EG792" s="36" t="n"/>
      <c r="EH792" s="36" t="n"/>
      <c r="EI792" s="36" t="n"/>
      <c r="EJ792" s="36" t="n"/>
      <c r="EK792" s="36" t="n"/>
      <c r="EL792" s="36" t="n"/>
      <c r="EM792" s="36" t="n"/>
      <c r="EN792" s="36" t="n"/>
    </row>
    <row r="793">
      <c r="A793" s="36" t="n"/>
      <c r="B793" s="36" t="n"/>
      <c r="C793" s="144" t="n"/>
      <c r="D793" s="144" t="n"/>
      <c r="E793" s="135" t="n"/>
      <c r="F793" s="135" t="n"/>
      <c r="G793" s="135" t="n"/>
      <c r="H793" s="135" t="n"/>
      <c r="I793" s="135" t="n"/>
      <c r="J793" s="135" t="n"/>
      <c r="K793" s="135" t="n"/>
      <c r="L793" s="135" t="n"/>
      <c r="M793" s="135" t="n"/>
      <c r="N793" s="135" t="n"/>
      <c r="O793" s="135" t="n"/>
      <c r="P793" s="135" t="n"/>
      <c r="Q793" s="135" t="n"/>
      <c r="R793" s="135" t="n"/>
      <c r="S793" s="135" t="n"/>
      <c r="T793" s="135" t="n"/>
      <c r="U793" s="135" t="n"/>
      <c r="V793" s="135" t="n"/>
      <c r="W793" s="135" t="n"/>
      <c r="X793" s="135" t="n"/>
      <c r="Y793" s="135" t="n"/>
      <c r="Z793" s="135" t="n"/>
      <c r="AA793" s="135" t="n"/>
      <c r="AB793" s="135" t="n"/>
      <c r="AC793" s="135" t="n"/>
      <c r="AD793" s="135" t="n"/>
      <c r="AE793" s="135" t="n"/>
      <c r="AF793" s="135" t="n"/>
      <c r="AG793" s="135" t="n"/>
      <c r="AH793" s="135" t="n"/>
      <c r="AI793" s="135" t="n"/>
      <c r="AJ793" s="135" t="n"/>
      <c r="AK793" s="135" t="n"/>
      <c r="AL793" s="135" t="n"/>
      <c r="AM793" s="135" t="n"/>
      <c r="AN793" s="135" t="n"/>
      <c r="AO793" s="135" t="n"/>
      <c r="AP793" s="135" t="n"/>
      <c r="AQ793" s="135" t="n"/>
      <c r="AR793" s="135" t="n"/>
      <c r="AS793" s="135" t="n"/>
      <c r="AT793" s="135" t="n"/>
      <c r="AU793" s="135" t="n"/>
      <c r="AV793" s="135" t="n"/>
      <c r="AW793" s="135" t="n"/>
      <c r="AX793" s="135" t="n"/>
      <c r="AY793" s="135" t="n"/>
      <c r="AZ793" s="135" t="n"/>
      <c r="BA793" s="135" t="n"/>
      <c r="BB793" s="135" t="n"/>
      <c r="BC793" s="135" t="n"/>
      <c r="BD793" s="135" t="n"/>
      <c r="BE793" s="135" t="n"/>
      <c r="BF793" s="135" t="n"/>
      <c r="BG793" s="135" t="n"/>
      <c r="BH793" s="135" t="n"/>
      <c r="BI793" s="135" t="n"/>
      <c r="BJ793" s="135" t="n"/>
      <c r="BK793" s="135" t="n"/>
      <c r="BL793" s="135" t="n"/>
      <c r="BM793" s="135" t="n"/>
      <c r="BN793" s="135" t="n"/>
      <c r="BO793" s="135" t="n"/>
      <c r="BP793" s="135" t="n"/>
      <c r="BQ793" s="135" t="n"/>
      <c r="BR793" s="135" t="n"/>
      <c r="BS793" s="135" t="n"/>
      <c r="BT793" s="135" t="n"/>
      <c r="BU793" s="135" t="n"/>
      <c r="BV793" s="135" t="n"/>
      <c r="BW793" s="135" t="n"/>
      <c r="BX793" s="135" t="n"/>
      <c r="BY793" s="135" t="n"/>
      <c r="BZ793" s="135" t="n"/>
      <c r="CA793" s="135" t="n"/>
      <c r="CB793" s="135" t="n"/>
      <c r="CC793" s="135" t="n"/>
      <c r="CD793" s="135" t="n"/>
      <c r="CE793" s="135" t="n"/>
      <c r="CF793" s="135" t="n"/>
      <c r="CG793" s="135" t="n"/>
      <c r="CH793" s="135" t="n"/>
      <c r="CI793" s="135" t="n"/>
      <c r="CJ793" s="135" t="n"/>
      <c r="CK793" s="135" t="n"/>
      <c r="CL793" s="135" t="n"/>
      <c r="CM793" s="135" t="n"/>
      <c r="CN793" s="135" t="n"/>
      <c r="CO793" s="135" t="n"/>
      <c r="CP793" s="135" t="n"/>
      <c r="CQ793" s="135" t="n"/>
      <c r="CR793" s="135" t="n"/>
      <c r="CU793" s="36" t="n"/>
      <c r="CV793" s="36" t="n"/>
      <c r="CW793" s="36" t="n"/>
      <c r="CX793" s="36" t="n"/>
      <c r="CY793" s="36" t="n"/>
      <c r="CZ793" s="36" t="n"/>
      <c r="DA793" s="36" t="n"/>
      <c r="DB793" s="36" t="n"/>
      <c r="DC793" s="36" t="n"/>
      <c r="DD793" s="36" t="n"/>
      <c r="DE793" s="36" t="n"/>
      <c r="DF793" s="36" t="n"/>
      <c r="DG793" s="36" t="n"/>
      <c r="DH793" s="36" t="n"/>
      <c r="DI793" s="36" t="n"/>
      <c r="DJ793" s="36" t="n"/>
      <c r="DK793" s="36" t="n"/>
      <c r="DL793" s="36" t="n"/>
      <c r="DM793" s="36" t="n"/>
      <c r="DN793" s="36" t="n"/>
      <c r="DO793" s="36" t="n"/>
      <c r="DP793" s="36" t="n"/>
      <c r="DQ793" s="36" t="n"/>
      <c r="DR793" s="36" t="n"/>
      <c r="DS793" s="36" t="n"/>
      <c r="DT793" s="36" t="n"/>
      <c r="DU793" s="36" t="n"/>
      <c r="DV793" s="36" t="n"/>
      <c r="DW793" s="36" t="n"/>
      <c r="DX793" s="36" t="n"/>
      <c r="DY793" s="36" t="n"/>
      <c r="DZ793" s="36" t="n"/>
      <c r="EA793" s="36" t="n"/>
      <c r="EB793" s="36" t="n"/>
      <c r="EC793" s="36" t="n"/>
      <c r="ED793" s="36" t="n"/>
      <c r="EE793" s="36" t="n"/>
      <c r="EF793" s="36" t="n"/>
      <c r="EG793" s="36" t="n"/>
      <c r="EH793" s="36" t="n"/>
      <c r="EI793" s="36" t="n"/>
      <c r="EJ793" s="36" t="n"/>
      <c r="EK793" s="36" t="n"/>
      <c r="EL793" s="36" t="n"/>
      <c r="EM793" s="36" t="n"/>
      <c r="EN793" s="36" t="n"/>
    </row>
    <row r="794">
      <c r="A794" s="36" t="n"/>
      <c r="B794" s="36" t="n"/>
      <c r="C794" s="144" t="n"/>
      <c r="D794" s="144" t="n"/>
      <c r="E794" s="135" t="n"/>
      <c r="F794" s="135" t="n"/>
      <c r="G794" s="135" t="n"/>
      <c r="H794" s="135" t="n"/>
      <c r="I794" s="135" t="n"/>
      <c r="J794" s="135" t="n"/>
      <c r="K794" s="135" t="n"/>
      <c r="L794" s="135" t="n"/>
      <c r="M794" s="135" t="n"/>
      <c r="N794" s="135" t="n"/>
      <c r="O794" s="135" t="n"/>
      <c r="P794" s="135" t="n"/>
      <c r="Q794" s="135" t="n"/>
      <c r="R794" s="135" t="n"/>
      <c r="S794" s="135" t="n"/>
      <c r="T794" s="135" t="n"/>
      <c r="U794" s="135" t="n"/>
      <c r="V794" s="135" t="n"/>
      <c r="W794" s="135" t="n"/>
      <c r="X794" s="135" t="n"/>
      <c r="Y794" s="135" t="n"/>
      <c r="Z794" s="135" t="n"/>
      <c r="AA794" s="135" t="n"/>
      <c r="AB794" s="135" t="n"/>
      <c r="AC794" s="135" t="n"/>
      <c r="AD794" s="135" t="n"/>
      <c r="AE794" s="135" t="n"/>
      <c r="AF794" s="135" t="n"/>
      <c r="AG794" s="135" t="n"/>
      <c r="AH794" s="135" t="n"/>
      <c r="AI794" s="135" t="n"/>
      <c r="AJ794" s="135" t="n"/>
      <c r="AK794" s="135" t="n"/>
      <c r="AL794" s="135" t="n"/>
      <c r="AM794" s="135" t="n"/>
      <c r="AN794" s="135" t="n"/>
      <c r="AO794" s="135" t="n"/>
      <c r="AP794" s="135" t="n"/>
      <c r="AQ794" s="135" t="n"/>
      <c r="AR794" s="135" t="n"/>
      <c r="AS794" s="135" t="n"/>
      <c r="AT794" s="135" t="n"/>
      <c r="AU794" s="135" t="n"/>
      <c r="AV794" s="135" t="n"/>
      <c r="AW794" s="135" t="n"/>
      <c r="AX794" s="135" t="n"/>
      <c r="AY794" s="135" t="n"/>
      <c r="AZ794" s="135" t="n"/>
      <c r="BA794" s="135" t="n"/>
      <c r="BB794" s="135" t="n"/>
      <c r="BC794" s="135" t="n"/>
      <c r="BD794" s="135" t="n"/>
      <c r="BE794" s="135" t="n"/>
      <c r="BF794" s="135" t="n"/>
      <c r="BG794" s="135" t="n"/>
      <c r="BH794" s="135" t="n"/>
      <c r="BI794" s="135" t="n"/>
      <c r="BJ794" s="135" t="n"/>
      <c r="BK794" s="135" t="n"/>
      <c r="BL794" s="135" t="n"/>
      <c r="BM794" s="135" t="n"/>
      <c r="BN794" s="135" t="n"/>
      <c r="BO794" s="135" t="n"/>
      <c r="BP794" s="135" t="n"/>
      <c r="BQ794" s="135" t="n"/>
      <c r="BR794" s="135" t="n"/>
      <c r="BS794" s="135" t="n"/>
      <c r="BT794" s="135" t="n"/>
      <c r="BU794" s="135" t="n"/>
      <c r="BV794" s="135" t="n"/>
      <c r="BW794" s="135" t="n"/>
      <c r="BX794" s="135" t="n"/>
      <c r="BY794" s="135" t="n"/>
      <c r="BZ794" s="135" t="n"/>
      <c r="CA794" s="135" t="n"/>
      <c r="CB794" s="135" t="n"/>
      <c r="CC794" s="135" t="n"/>
      <c r="CD794" s="135" t="n"/>
      <c r="CE794" s="135" t="n"/>
      <c r="CF794" s="135" t="n"/>
      <c r="CG794" s="135" t="n"/>
      <c r="CH794" s="135" t="n"/>
      <c r="CI794" s="135" t="n"/>
      <c r="CJ794" s="135" t="n"/>
      <c r="CK794" s="135" t="n"/>
      <c r="CL794" s="135" t="n"/>
      <c r="CM794" s="135" t="n"/>
      <c r="CN794" s="135" t="n"/>
      <c r="CO794" s="135" t="n"/>
      <c r="CP794" s="135" t="n"/>
      <c r="CQ794" s="135" t="n"/>
      <c r="CR794" s="135" t="n"/>
      <c r="CU794" s="36" t="n"/>
      <c r="CV794" s="36" t="n"/>
      <c r="CW794" s="36" t="n"/>
      <c r="CX794" s="36" t="n"/>
      <c r="CY794" s="36" t="n"/>
      <c r="CZ794" s="36" t="n"/>
      <c r="DA794" s="36" t="n"/>
      <c r="DB794" s="36" t="n"/>
      <c r="DC794" s="36" t="n"/>
      <c r="DD794" s="36" t="n"/>
      <c r="DE794" s="36" t="n"/>
      <c r="DF794" s="36" t="n"/>
      <c r="DG794" s="36" t="n"/>
      <c r="DH794" s="36" t="n"/>
      <c r="DI794" s="36" t="n"/>
      <c r="DJ794" s="36" t="n"/>
      <c r="DK794" s="36" t="n"/>
      <c r="DL794" s="36" t="n"/>
      <c r="DM794" s="36" t="n"/>
      <c r="DN794" s="36" t="n"/>
      <c r="DO794" s="36" t="n"/>
      <c r="DP794" s="36" t="n"/>
      <c r="DQ794" s="36" t="n"/>
      <c r="DR794" s="36" t="n"/>
      <c r="DS794" s="36" t="n"/>
      <c r="DT794" s="36" t="n"/>
      <c r="DU794" s="36" t="n"/>
      <c r="DV794" s="36" t="n"/>
      <c r="DW794" s="36" t="n"/>
      <c r="DX794" s="36" t="n"/>
      <c r="DY794" s="36" t="n"/>
      <c r="DZ794" s="36" t="n"/>
      <c r="EA794" s="36" t="n"/>
      <c r="EB794" s="36" t="n"/>
      <c r="EC794" s="36" t="n"/>
      <c r="ED794" s="36" t="n"/>
      <c r="EE794" s="36" t="n"/>
      <c r="EF794" s="36" t="n"/>
      <c r="EG794" s="36" t="n"/>
      <c r="EH794" s="36" t="n"/>
      <c r="EI794" s="36" t="n"/>
      <c r="EJ794" s="36" t="n"/>
      <c r="EK794" s="36" t="n"/>
      <c r="EL794" s="36" t="n"/>
      <c r="EM794" s="36" t="n"/>
      <c r="EN794" s="36" t="n"/>
    </row>
    <row r="795">
      <c r="A795" s="36" t="n"/>
      <c r="B795" s="36" t="n"/>
      <c r="C795" s="144" t="n"/>
      <c r="D795" s="144" t="n"/>
      <c r="E795" s="135" t="n"/>
      <c r="F795" s="135" t="n"/>
      <c r="G795" s="135" t="n"/>
      <c r="H795" s="135" t="n"/>
      <c r="I795" s="135" t="n"/>
      <c r="J795" s="135" t="n"/>
      <c r="K795" s="135" t="n"/>
      <c r="L795" s="135" t="n"/>
      <c r="M795" s="135" t="n"/>
      <c r="N795" s="135" t="n"/>
      <c r="O795" s="135" t="n"/>
      <c r="P795" s="135" t="n"/>
      <c r="Q795" s="135" t="n"/>
      <c r="R795" s="135" t="n"/>
      <c r="S795" s="135" t="n"/>
      <c r="T795" s="135" t="n"/>
      <c r="U795" s="135" t="n"/>
      <c r="V795" s="135" t="n"/>
      <c r="W795" s="135" t="n"/>
      <c r="X795" s="135" t="n"/>
      <c r="Y795" s="135" t="n"/>
      <c r="Z795" s="135" t="n"/>
      <c r="AA795" s="135" t="n"/>
      <c r="AB795" s="135" t="n"/>
      <c r="AC795" s="135" t="n"/>
      <c r="AD795" s="135" t="n"/>
      <c r="AE795" s="135" t="n"/>
      <c r="AF795" s="135" t="n"/>
      <c r="AG795" s="135" t="n"/>
      <c r="AH795" s="135" t="n"/>
      <c r="AI795" s="135" t="n"/>
      <c r="AJ795" s="135" t="n"/>
      <c r="AK795" s="135" t="n"/>
      <c r="AL795" s="135" t="n"/>
      <c r="AM795" s="135" t="n"/>
      <c r="AN795" s="135" t="n"/>
      <c r="AO795" s="135" t="n"/>
      <c r="AP795" s="135" t="n"/>
      <c r="AQ795" s="135" t="n"/>
      <c r="AR795" s="135" t="n"/>
      <c r="AS795" s="135" t="n"/>
      <c r="AT795" s="135" t="n"/>
      <c r="AU795" s="135" t="n"/>
      <c r="AV795" s="135" t="n"/>
      <c r="AW795" s="135" t="n"/>
      <c r="AX795" s="135" t="n"/>
      <c r="AY795" s="135" t="n"/>
      <c r="AZ795" s="135" t="n"/>
      <c r="BA795" s="135" t="n"/>
      <c r="BB795" s="135" t="n"/>
      <c r="BC795" s="135" t="n"/>
      <c r="BD795" s="135" t="n"/>
      <c r="BE795" s="135" t="n"/>
      <c r="BF795" s="135" t="n"/>
      <c r="BG795" s="135" t="n"/>
      <c r="BH795" s="135" t="n"/>
      <c r="BI795" s="135" t="n"/>
      <c r="BJ795" s="135" t="n"/>
      <c r="BK795" s="135" t="n"/>
      <c r="BL795" s="135" t="n"/>
      <c r="BM795" s="135" t="n"/>
      <c r="BN795" s="135" t="n"/>
      <c r="BO795" s="135" t="n"/>
      <c r="BP795" s="135" t="n"/>
      <c r="BQ795" s="135" t="n"/>
      <c r="BR795" s="135" t="n"/>
      <c r="BS795" s="135" t="n"/>
      <c r="BT795" s="135" t="n"/>
      <c r="BU795" s="135" t="n"/>
      <c r="BV795" s="135" t="n"/>
      <c r="BW795" s="135" t="n"/>
      <c r="BX795" s="135" t="n"/>
      <c r="BY795" s="135" t="n"/>
      <c r="BZ795" s="135" t="n"/>
      <c r="CA795" s="135" t="n"/>
      <c r="CB795" s="135" t="n"/>
      <c r="CC795" s="135" t="n"/>
      <c r="CD795" s="135" t="n"/>
      <c r="CE795" s="135" t="n"/>
      <c r="CF795" s="135" t="n"/>
      <c r="CG795" s="135" t="n"/>
      <c r="CH795" s="135" t="n"/>
      <c r="CI795" s="135" t="n"/>
      <c r="CJ795" s="135" t="n"/>
      <c r="CK795" s="135" t="n"/>
      <c r="CL795" s="135" t="n"/>
      <c r="CM795" s="135" t="n"/>
      <c r="CN795" s="135" t="n"/>
      <c r="CO795" s="135" t="n"/>
      <c r="CP795" s="135" t="n"/>
      <c r="CQ795" s="135" t="n"/>
      <c r="CR795" s="135" t="n"/>
      <c r="CU795" s="36" t="n"/>
      <c r="CV795" s="36" t="n"/>
      <c r="CW795" s="36" t="n"/>
      <c r="CX795" s="36" t="n"/>
      <c r="CY795" s="36" t="n"/>
      <c r="CZ795" s="36" t="n"/>
      <c r="DA795" s="36" t="n"/>
      <c r="DB795" s="36" t="n"/>
      <c r="DC795" s="36" t="n"/>
      <c r="DD795" s="36" t="n"/>
      <c r="DE795" s="36" t="n"/>
      <c r="DF795" s="36" t="n"/>
      <c r="DG795" s="36" t="n"/>
      <c r="DH795" s="36" t="n"/>
      <c r="DI795" s="36" t="n"/>
      <c r="DJ795" s="36" t="n"/>
      <c r="DK795" s="36" t="n"/>
      <c r="DL795" s="36" t="n"/>
      <c r="DM795" s="36" t="n"/>
      <c r="DN795" s="36" t="n"/>
      <c r="DO795" s="36" t="n"/>
      <c r="DP795" s="36" t="n"/>
      <c r="DQ795" s="36" t="n"/>
      <c r="DR795" s="36" t="n"/>
      <c r="DS795" s="36" t="n"/>
      <c r="DT795" s="36" t="n"/>
      <c r="DU795" s="36" t="n"/>
      <c r="DV795" s="36" t="n"/>
      <c r="DW795" s="36" t="n"/>
      <c r="DX795" s="36" t="n"/>
      <c r="DY795" s="36" t="n"/>
      <c r="DZ795" s="36" t="n"/>
      <c r="EA795" s="36" t="n"/>
      <c r="EB795" s="36" t="n"/>
      <c r="EC795" s="36" t="n"/>
      <c r="ED795" s="36" t="n"/>
      <c r="EE795" s="36" t="n"/>
      <c r="EF795" s="36" t="n"/>
      <c r="EG795" s="36" t="n"/>
      <c r="EH795" s="36" t="n"/>
      <c r="EI795" s="36" t="n"/>
      <c r="EJ795" s="36" t="n"/>
      <c r="EK795" s="36" t="n"/>
      <c r="EL795" s="36" t="n"/>
      <c r="EM795" s="36" t="n"/>
      <c r="EN795" s="36" t="n"/>
    </row>
    <row r="796">
      <c r="A796" s="36" t="n"/>
      <c r="B796" s="36" t="n"/>
      <c r="C796" s="144" t="n"/>
      <c r="D796" s="144" t="n"/>
      <c r="E796" s="135" t="n"/>
      <c r="F796" s="135" t="n"/>
      <c r="G796" s="135" t="n"/>
      <c r="H796" s="135" t="n"/>
      <c r="I796" s="135" t="n"/>
      <c r="J796" s="135" t="n"/>
      <c r="K796" s="135" t="n"/>
      <c r="L796" s="135" t="n"/>
      <c r="M796" s="135" t="n"/>
      <c r="N796" s="135" t="n"/>
      <c r="O796" s="135" t="n"/>
      <c r="P796" s="135" t="n"/>
      <c r="Q796" s="135" t="n"/>
      <c r="R796" s="135" t="n"/>
      <c r="S796" s="135" t="n"/>
      <c r="T796" s="135" t="n"/>
      <c r="U796" s="135" t="n"/>
      <c r="V796" s="135" t="n"/>
      <c r="W796" s="135" t="n"/>
      <c r="X796" s="135" t="n"/>
      <c r="Y796" s="135" t="n"/>
      <c r="Z796" s="135" t="n"/>
      <c r="AA796" s="135" t="n"/>
      <c r="AB796" s="135" t="n"/>
      <c r="AC796" s="135" t="n"/>
      <c r="AD796" s="135" t="n"/>
      <c r="AE796" s="135" t="n"/>
      <c r="AF796" s="135" t="n"/>
      <c r="AG796" s="135" t="n"/>
      <c r="AH796" s="135" t="n"/>
      <c r="AI796" s="135" t="n"/>
      <c r="AJ796" s="135" t="n"/>
      <c r="AK796" s="135" t="n"/>
      <c r="AL796" s="135" t="n"/>
      <c r="AM796" s="135" t="n"/>
      <c r="AN796" s="135" t="n"/>
      <c r="AO796" s="135" t="n"/>
      <c r="AP796" s="135" t="n"/>
      <c r="AQ796" s="135" t="n"/>
      <c r="AR796" s="135" t="n"/>
      <c r="AS796" s="135" t="n"/>
      <c r="AT796" s="135" t="n"/>
      <c r="AU796" s="135" t="n"/>
      <c r="AV796" s="135" t="n"/>
      <c r="AW796" s="135" t="n"/>
      <c r="AX796" s="135" t="n"/>
      <c r="AY796" s="135" t="n"/>
      <c r="AZ796" s="135" t="n"/>
      <c r="BA796" s="135" t="n"/>
      <c r="BB796" s="135" t="n"/>
      <c r="BC796" s="135" t="n"/>
      <c r="BD796" s="135" t="n"/>
      <c r="BE796" s="135" t="n"/>
      <c r="BF796" s="135" t="n"/>
      <c r="BG796" s="135" t="n"/>
      <c r="BH796" s="135" t="n"/>
      <c r="BI796" s="135" t="n"/>
      <c r="BJ796" s="135" t="n"/>
      <c r="BK796" s="135" t="n"/>
      <c r="BL796" s="135" t="n"/>
      <c r="BM796" s="135" t="n"/>
      <c r="BN796" s="135" t="n"/>
      <c r="BO796" s="135" t="n"/>
      <c r="BP796" s="135" t="n"/>
      <c r="BQ796" s="135" t="n"/>
      <c r="BR796" s="135" t="n"/>
      <c r="BS796" s="135" t="n"/>
      <c r="BT796" s="135" t="n"/>
      <c r="BU796" s="135" t="n"/>
      <c r="BV796" s="135" t="n"/>
      <c r="BW796" s="135" t="n"/>
      <c r="BX796" s="135" t="n"/>
      <c r="BY796" s="135" t="n"/>
      <c r="BZ796" s="135" t="n"/>
      <c r="CA796" s="135" t="n"/>
      <c r="CB796" s="135" t="n"/>
      <c r="CC796" s="135" t="n"/>
      <c r="CD796" s="135" t="n"/>
      <c r="CE796" s="135" t="n"/>
      <c r="CF796" s="135" t="n"/>
      <c r="CG796" s="135" t="n"/>
      <c r="CH796" s="135" t="n"/>
      <c r="CI796" s="135" t="n"/>
      <c r="CJ796" s="135" t="n"/>
      <c r="CK796" s="135" t="n"/>
      <c r="CL796" s="135" t="n"/>
      <c r="CM796" s="135" t="n"/>
      <c r="CN796" s="135" t="n"/>
      <c r="CO796" s="135" t="n"/>
      <c r="CP796" s="135" t="n"/>
      <c r="CQ796" s="135" t="n"/>
      <c r="CR796" s="135" t="n"/>
      <c r="CU796" s="36" t="n"/>
      <c r="CV796" s="36" t="n"/>
      <c r="CW796" s="36" t="n"/>
      <c r="CX796" s="36" t="n"/>
      <c r="CY796" s="36" t="n"/>
      <c r="CZ796" s="36" t="n"/>
      <c r="DA796" s="36" t="n"/>
      <c r="DB796" s="36" t="n"/>
      <c r="DC796" s="36" t="n"/>
      <c r="DD796" s="36" t="n"/>
      <c r="DE796" s="36" t="n"/>
      <c r="DF796" s="36" t="n"/>
      <c r="DG796" s="36" t="n"/>
      <c r="DH796" s="36" t="n"/>
      <c r="DI796" s="36" t="n"/>
      <c r="DJ796" s="36" t="n"/>
      <c r="DK796" s="36" t="n"/>
      <c r="DL796" s="36" t="n"/>
      <c r="DM796" s="36" t="n"/>
      <c r="DN796" s="36" t="n"/>
      <c r="DO796" s="36" t="n"/>
      <c r="DP796" s="36" t="n"/>
      <c r="DQ796" s="36" t="n"/>
      <c r="DR796" s="36" t="n"/>
      <c r="DS796" s="36" t="n"/>
      <c r="DT796" s="36" t="n"/>
      <c r="DU796" s="36" t="n"/>
      <c r="DV796" s="36" t="n"/>
      <c r="DW796" s="36" t="n"/>
      <c r="DX796" s="36" t="n"/>
      <c r="DY796" s="36" t="n"/>
      <c r="DZ796" s="36" t="n"/>
      <c r="EA796" s="36" t="n"/>
      <c r="EB796" s="36" t="n"/>
      <c r="EC796" s="36" t="n"/>
      <c r="ED796" s="36" t="n"/>
      <c r="EE796" s="36" t="n"/>
      <c r="EF796" s="36" t="n"/>
      <c r="EG796" s="36" t="n"/>
      <c r="EH796" s="36" t="n"/>
      <c r="EI796" s="36" t="n"/>
      <c r="EJ796" s="36" t="n"/>
      <c r="EK796" s="36" t="n"/>
      <c r="EL796" s="36" t="n"/>
      <c r="EM796" s="36" t="n"/>
      <c r="EN796" s="36" t="n"/>
    </row>
    <row r="797">
      <c r="A797" s="36" t="n"/>
      <c r="B797" s="36" t="n"/>
      <c r="C797" s="144" t="n"/>
      <c r="D797" s="144" t="n"/>
      <c r="E797" s="135" t="n"/>
      <c r="F797" s="135" t="n"/>
      <c r="G797" s="135" t="n"/>
      <c r="H797" s="135" t="n"/>
      <c r="I797" s="135" t="n"/>
      <c r="J797" s="135" t="n"/>
      <c r="K797" s="135" t="n"/>
      <c r="L797" s="135" t="n"/>
      <c r="M797" s="135" t="n"/>
      <c r="N797" s="135" t="n"/>
      <c r="O797" s="135" t="n"/>
      <c r="P797" s="135" t="n"/>
      <c r="Q797" s="135" t="n"/>
      <c r="R797" s="135" t="n"/>
      <c r="S797" s="135" t="n"/>
      <c r="T797" s="135" t="n"/>
      <c r="U797" s="135" t="n"/>
      <c r="V797" s="135" t="n"/>
      <c r="W797" s="135" t="n"/>
      <c r="X797" s="135" t="n"/>
      <c r="Y797" s="135" t="n"/>
      <c r="Z797" s="135" t="n"/>
      <c r="AA797" s="135" t="n"/>
      <c r="AB797" s="135" t="n"/>
      <c r="AC797" s="135" t="n"/>
      <c r="AD797" s="135" t="n"/>
      <c r="AE797" s="135" t="n"/>
      <c r="AF797" s="135" t="n"/>
      <c r="AG797" s="135" t="n"/>
      <c r="AH797" s="135" t="n"/>
      <c r="AI797" s="135" t="n"/>
      <c r="AJ797" s="135" t="n"/>
      <c r="AK797" s="135" t="n"/>
      <c r="AL797" s="135" t="n"/>
      <c r="AM797" s="135" t="n"/>
      <c r="AN797" s="135" t="n"/>
      <c r="AO797" s="135" t="n"/>
      <c r="AP797" s="135" t="n"/>
      <c r="AQ797" s="135" t="n"/>
      <c r="AR797" s="135" t="n"/>
      <c r="AS797" s="135" t="n"/>
      <c r="AT797" s="135" t="n"/>
      <c r="AU797" s="135" t="n"/>
      <c r="AV797" s="135" t="n"/>
      <c r="AW797" s="135" t="n"/>
      <c r="AX797" s="135" t="n"/>
      <c r="AY797" s="135" t="n"/>
      <c r="AZ797" s="135" t="n"/>
      <c r="BA797" s="135" t="n"/>
      <c r="BB797" s="135" t="n"/>
      <c r="BC797" s="135" t="n"/>
      <c r="BD797" s="135" t="n"/>
      <c r="BE797" s="135" t="n"/>
      <c r="BF797" s="135" t="n"/>
      <c r="BG797" s="135" t="n"/>
      <c r="BH797" s="135" t="n"/>
      <c r="BI797" s="135" t="n"/>
      <c r="BJ797" s="135" t="n"/>
      <c r="BK797" s="135" t="n"/>
      <c r="BL797" s="135" t="n"/>
      <c r="BM797" s="135" t="n"/>
      <c r="BN797" s="135" t="n"/>
      <c r="BO797" s="135" t="n"/>
      <c r="BP797" s="135" t="n"/>
      <c r="BQ797" s="135" t="n"/>
      <c r="BR797" s="135" t="n"/>
      <c r="BS797" s="135" t="n"/>
      <c r="BT797" s="135" t="n"/>
      <c r="BU797" s="135" t="n"/>
      <c r="BV797" s="135" t="n"/>
      <c r="BW797" s="135" t="n"/>
      <c r="BX797" s="135" t="n"/>
      <c r="BY797" s="135" t="n"/>
      <c r="BZ797" s="135" t="n"/>
      <c r="CA797" s="135" t="n"/>
      <c r="CB797" s="135" t="n"/>
      <c r="CC797" s="135" t="n"/>
      <c r="CD797" s="135" t="n"/>
      <c r="CE797" s="135" t="n"/>
      <c r="CF797" s="135" t="n"/>
      <c r="CG797" s="135" t="n"/>
      <c r="CH797" s="135" t="n"/>
      <c r="CI797" s="135" t="n"/>
      <c r="CJ797" s="135" t="n"/>
      <c r="CK797" s="135" t="n"/>
      <c r="CL797" s="135" t="n"/>
      <c r="CM797" s="135" t="n"/>
      <c r="CN797" s="135" t="n"/>
      <c r="CO797" s="135" t="n"/>
      <c r="CP797" s="135" t="n"/>
      <c r="CQ797" s="135" t="n"/>
      <c r="CR797" s="135" t="n"/>
      <c r="CU797" s="36" t="n"/>
      <c r="CV797" s="36" t="n"/>
      <c r="CW797" s="36" t="n"/>
      <c r="CX797" s="36" t="n"/>
      <c r="CY797" s="36" t="n"/>
      <c r="CZ797" s="36" t="n"/>
      <c r="DA797" s="36" t="n"/>
      <c r="DB797" s="36" t="n"/>
      <c r="DC797" s="36" t="n"/>
      <c r="DD797" s="36" t="n"/>
      <c r="DE797" s="36" t="n"/>
      <c r="DF797" s="36" t="n"/>
      <c r="DG797" s="36" t="n"/>
      <c r="DH797" s="36" t="n"/>
      <c r="DI797" s="36" t="n"/>
      <c r="DJ797" s="36" t="n"/>
      <c r="DK797" s="36" t="n"/>
      <c r="DL797" s="36" t="n"/>
      <c r="DM797" s="36" t="n"/>
      <c r="DN797" s="36" t="n"/>
      <c r="DO797" s="36" t="n"/>
      <c r="DP797" s="36" t="n"/>
      <c r="DQ797" s="36" t="n"/>
      <c r="DR797" s="36" t="n"/>
      <c r="DS797" s="36" t="n"/>
      <c r="DT797" s="36" t="n"/>
      <c r="DU797" s="36" t="n"/>
      <c r="DV797" s="36" t="n"/>
      <c r="DW797" s="36" t="n"/>
      <c r="DX797" s="36" t="n"/>
      <c r="DY797" s="36" t="n"/>
      <c r="DZ797" s="36" t="n"/>
      <c r="EA797" s="36" t="n"/>
      <c r="EB797" s="36" t="n"/>
      <c r="EC797" s="36" t="n"/>
      <c r="ED797" s="36" t="n"/>
      <c r="EE797" s="36" t="n"/>
      <c r="EF797" s="36" t="n"/>
      <c r="EG797" s="36" t="n"/>
      <c r="EH797" s="36" t="n"/>
      <c r="EI797" s="36" t="n"/>
      <c r="EJ797" s="36" t="n"/>
      <c r="EK797" s="36" t="n"/>
      <c r="EL797" s="36" t="n"/>
      <c r="EM797" s="36" t="n"/>
      <c r="EN797" s="36" t="n"/>
    </row>
    <row r="798">
      <c r="A798" s="36" t="n"/>
      <c r="B798" s="36" t="n"/>
      <c r="C798" s="144" t="n"/>
      <c r="D798" s="144" t="n"/>
      <c r="E798" s="135" t="n"/>
      <c r="F798" s="135" t="n"/>
      <c r="G798" s="135" t="n"/>
      <c r="H798" s="135" t="n"/>
      <c r="I798" s="135" t="n"/>
      <c r="J798" s="135" t="n"/>
      <c r="K798" s="135" t="n"/>
      <c r="L798" s="135" t="n"/>
      <c r="M798" s="135" t="n"/>
      <c r="N798" s="135" t="n"/>
      <c r="O798" s="135" t="n"/>
      <c r="P798" s="135" t="n"/>
      <c r="Q798" s="135" t="n"/>
      <c r="R798" s="135" t="n"/>
      <c r="S798" s="135" t="n"/>
      <c r="T798" s="135" t="n"/>
      <c r="U798" s="135" t="n"/>
      <c r="V798" s="135" t="n"/>
      <c r="W798" s="135" t="n"/>
      <c r="X798" s="135" t="n"/>
      <c r="Y798" s="135" t="n"/>
      <c r="Z798" s="135" t="n"/>
      <c r="AA798" s="135" t="n"/>
      <c r="AB798" s="135" t="n"/>
      <c r="AC798" s="135" t="n"/>
      <c r="AD798" s="135" t="n"/>
      <c r="AE798" s="135" t="n"/>
      <c r="AF798" s="135" t="n"/>
      <c r="AG798" s="135" t="n"/>
      <c r="AH798" s="135" t="n"/>
      <c r="AI798" s="135" t="n"/>
      <c r="AJ798" s="135" t="n"/>
      <c r="AK798" s="135" t="n"/>
      <c r="AL798" s="135" t="n"/>
      <c r="AM798" s="135" t="n"/>
      <c r="AN798" s="135" t="n"/>
      <c r="AO798" s="135" t="n"/>
      <c r="AP798" s="135" t="n"/>
      <c r="AQ798" s="135" t="n"/>
      <c r="AR798" s="135" t="n"/>
      <c r="AS798" s="135" t="n"/>
      <c r="AT798" s="135" t="n"/>
      <c r="AU798" s="135" t="n"/>
      <c r="AV798" s="135" t="n"/>
      <c r="AW798" s="135" t="n"/>
      <c r="AX798" s="135" t="n"/>
      <c r="AY798" s="135" t="n"/>
      <c r="AZ798" s="135" t="n"/>
      <c r="BA798" s="135" t="n"/>
      <c r="BB798" s="135" t="n"/>
      <c r="BC798" s="135" t="n"/>
      <c r="BD798" s="135" t="n"/>
      <c r="BE798" s="135" t="n"/>
      <c r="BF798" s="135" t="n"/>
      <c r="BG798" s="135" t="n"/>
      <c r="BH798" s="135" t="n"/>
      <c r="BI798" s="135" t="n"/>
      <c r="BJ798" s="135" t="n"/>
      <c r="BK798" s="135" t="n"/>
      <c r="BL798" s="135" t="n"/>
      <c r="BM798" s="135" t="n"/>
      <c r="BN798" s="135" t="n"/>
      <c r="BO798" s="135" t="n"/>
      <c r="BP798" s="135" t="n"/>
      <c r="BQ798" s="135" t="n"/>
      <c r="BR798" s="135" t="n"/>
      <c r="BS798" s="135" t="n"/>
      <c r="BT798" s="135" t="n"/>
      <c r="BU798" s="135" t="n"/>
      <c r="BV798" s="135" t="n"/>
      <c r="BW798" s="135" t="n"/>
      <c r="BX798" s="135" t="n"/>
      <c r="BY798" s="135" t="n"/>
      <c r="BZ798" s="135" t="n"/>
      <c r="CA798" s="135" t="n"/>
      <c r="CB798" s="135" t="n"/>
      <c r="CC798" s="135" t="n"/>
      <c r="CD798" s="135" t="n"/>
      <c r="CE798" s="135" t="n"/>
      <c r="CF798" s="135" t="n"/>
      <c r="CG798" s="135" t="n"/>
      <c r="CH798" s="135" t="n"/>
      <c r="CI798" s="135" t="n"/>
      <c r="CJ798" s="135" t="n"/>
      <c r="CK798" s="135" t="n"/>
      <c r="CL798" s="135" t="n"/>
      <c r="CM798" s="135" t="n"/>
      <c r="CN798" s="135" t="n"/>
      <c r="CO798" s="135" t="n"/>
      <c r="CP798" s="135" t="n"/>
      <c r="CQ798" s="135" t="n"/>
      <c r="CR798" s="135" t="n"/>
      <c r="CU798" s="36" t="n"/>
      <c r="CV798" s="36" t="n"/>
      <c r="CW798" s="36" t="n"/>
      <c r="CX798" s="36" t="n"/>
      <c r="CY798" s="36" t="n"/>
      <c r="CZ798" s="36" t="n"/>
      <c r="DA798" s="36" t="n"/>
      <c r="DB798" s="36" t="n"/>
      <c r="DC798" s="36" t="n"/>
      <c r="DD798" s="36" t="n"/>
      <c r="DE798" s="36" t="n"/>
      <c r="DF798" s="36" t="n"/>
      <c r="DG798" s="36" t="n"/>
      <c r="DH798" s="36" t="n"/>
      <c r="DI798" s="36" t="n"/>
      <c r="DJ798" s="36" t="n"/>
      <c r="DK798" s="36" t="n"/>
      <c r="DL798" s="36" t="n"/>
      <c r="DM798" s="36" t="n"/>
      <c r="DN798" s="36" t="n"/>
      <c r="DO798" s="36" t="n"/>
      <c r="DP798" s="36" t="n"/>
      <c r="DQ798" s="36" t="n"/>
      <c r="DR798" s="36" t="n"/>
      <c r="DS798" s="36" t="n"/>
      <c r="DT798" s="36" t="n"/>
      <c r="DU798" s="36" t="n"/>
      <c r="DV798" s="36" t="n"/>
      <c r="DW798" s="36" t="n"/>
      <c r="DX798" s="36" t="n"/>
      <c r="DY798" s="36" t="n"/>
      <c r="DZ798" s="36" t="n"/>
      <c r="EA798" s="36" t="n"/>
      <c r="EB798" s="36" t="n"/>
      <c r="EC798" s="36" t="n"/>
      <c r="ED798" s="36" t="n"/>
      <c r="EE798" s="36" t="n"/>
      <c r="EF798" s="36" t="n"/>
      <c r="EG798" s="36" t="n"/>
      <c r="EH798" s="36" t="n"/>
      <c r="EI798" s="36" t="n"/>
      <c r="EJ798" s="36" t="n"/>
      <c r="EK798" s="36" t="n"/>
      <c r="EL798" s="36" t="n"/>
      <c r="EM798" s="36" t="n"/>
      <c r="EN798" s="36" t="n"/>
    </row>
    <row r="799">
      <c r="A799" s="36" t="n"/>
      <c r="B799" s="36" t="n"/>
      <c r="C799" s="144" t="n"/>
      <c r="D799" s="144" t="n"/>
      <c r="E799" s="135" t="n"/>
      <c r="F799" s="135" t="n"/>
      <c r="G799" s="135" t="n"/>
      <c r="H799" s="135" t="n"/>
      <c r="I799" s="135" t="n"/>
      <c r="J799" s="135" t="n"/>
      <c r="K799" s="135" t="n"/>
      <c r="L799" s="135" t="n"/>
      <c r="M799" s="135" t="n"/>
      <c r="N799" s="135" t="n"/>
      <c r="O799" s="135" t="n"/>
      <c r="P799" s="135" t="n"/>
      <c r="Q799" s="135" t="n"/>
      <c r="R799" s="135" t="n"/>
      <c r="S799" s="135" t="n"/>
      <c r="T799" s="135" t="n"/>
      <c r="U799" s="135" t="n"/>
      <c r="V799" s="135" t="n"/>
      <c r="W799" s="135" t="n"/>
      <c r="X799" s="135" t="n"/>
      <c r="Y799" s="135" t="n"/>
      <c r="Z799" s="135" t="n"/>
      <c r="AA799" s="135" t="n"/>
      <c r="AB799" s="135" t="n"/>
      <c r="AC799" s="135" t="n"/>
      <c r="AD799" s="135" t="n"/>
      <c r="AE799" s="135" t="n"/>
      <c r="AF799" s="135" t="n"/>
      <c r="AG799" s="135" t="n"/>
      <c r="AH799" s="135" t="n"/>
      <c r="AI799" s="135" t="n"/>
      <c r="AJ799" s="135" t="n"/>
      <c r="AK799" s="135" t="n"/>
      <c r="AL799" s="135" t="n"/>
      <c r="AM799" s="135" t="n"/>
      <c r="AN799" s="135" t="n"/>
      <c r="AO799" s="135" t="n"/>
      <c r="AP799" s="135" t="n"/>
      <c r="AQ799" s="135" t="n"/>
      <c r="AR799" s="135" t="n"/>
      <c r="AS799" s="135" t="n"/>
      <c r="AT799" s="135" t="n"/>
      <c r="AU799" s="135" t="n"/>
      <c r="AV799" s="135" t="n"/>
      <c r="AW799" s="135" t="n"/>
      <c r="AX799" s="135" t="n"/>
      <c r="AY799" s="135" t="n"/>
      <c r="AZ799" s="135" t="n"/>
      <c r="BA799" s="135" t="n"/>
      <c r="BB799" s="135" t="n"/>
      <c r="BC799" s="135" t="n"/>
      <c r="BD799" s="135" t="n"/>
      <c r="BE799" s="135" t="n"/>
      <c r="BF799" s="135" t="n"/>
      <c r="BG799" s="135" t="n"/>
      <c r="BH799" s="135" t="n"/>
      <c r="BI799" s="135" t="n"/>
      <c r="BJ799" s="135" t="n"/>
      <c r="BK799" s="135" t="n"/>
      <c r="BL799" s="135" t="n"/>
      <c r="BM799" s="135" t="n"/>
      <c r="BN799" s="135" t="n"/>
      <c r="BO799" s="135" t="n"/>
      <c r="BP799" s="135" t="n"/>
      <c r="BQ799" s="135" t="n"/>
      <c r="BR799" s="135" t="n"/>
      <c r="BS799" s="135" t="n"/>
      <c r="BT799" s="135" t="n"/>
      <c r="BU799" s="135" t="n"/>
      <c r="BV799" s="135" t="n"/>
      <c r="BW799" s="135" t="n"/>
      <c r="BX799" s="135" t="n"/>
      <c r="BY799" s="135" t="n"/>
      <c r="BZ799" s="135" t="n"/>
      <c r="CA799" s="135" t="n"/>
      <c r="CB799" s="135" t="n"/>
      <c r="CC799" s="135" t="n"/>
      <c r="CD799" s="135" t="n"/>
      <c r="CE799" s="135" t="n"/>
      <c r="CF799" s="135" t="n"/>
      <c r="CG799" s="135" t="n"/>
      <c r="CH799" s="135" t="n"/>
      <c r="CI799" s="135" t="n"/>
      <c r="CJ799" s="135" t="n"/>
      <c r="CK799" s="135" t="n"/>
      <c r="CL799" s="135" t="n"/>
      <c r="CM799" s="135" t="n"/>
      <c r="CN799" s="135" t="n"/>
      <c r="CO799" s="135" t="n"/>
      <c r="CP799" s="135" t="n"/>
      <c r="CQ799" s="135" t="n"/>
      <c r="CR799" s="135" t="n"/>
      <c r="CU799" s="36" t="n"/>
      <c r="CV799" s="36" t="n"/>
      <c r="CW799" s="36" t="n"/>
      <c r="CX799" s="36" t="n"/>
      <c r="CY799" s="36" t="n"/>
      <c r="CZ799" s="36" t="n"/>
      <c r="DA799" s="36" t="n"/>
      <c r="DB799" s="36" t="n"/>
      <c r="DC799" s="36" t="n"/>
      <c r="DD799" s="36" t="n"/>
      <c r="DE799" s="36" t="n"/>
      <c r="DF799" s="36" t="n"/>
      <c r="DG799" s="36" t="n"/>
      <c r="DH799" s="36" t="n"/>
      <c r="DI799" s="36" t="n"/>
      <c r="DJ799" s="36" t="n"/>
      <c r="DK799" s="36" t="n"/>
      <c r="DL799" s="36" t="n"/>
      <c r="DM799" s="36" t="n"/>
      <c r="DN799" s="36" t="n"/>
      <c r="DO799" s="36" t="n"/>
      <c r="DP799" s="36" t="n"/>
      <c r="DQ799" s="36" t="n"/>
      <c r="DR799" s="36" t="n"/>
      <c r="DS799" s="36" t="n"/>
      <c r="DT799" s="36" t="n"/>
      <c r="DU799" s="36" t="n"/>
      <c r="DV799" s="36" t="n"/>
      <c r="DW799" s="36" t="n"/>
      <c r="DX799" s="36" t="n"/>
      <c r="DY799" s="36" t="n"/>
      <c r="DZ799" s="36" t="n"/>
      <c r="EA799" s="36" t="n"/>
      <c r="EB799" s="36" t="n"/>
      <c r="EC799" s="36" t="n"/>
      <c r="ED799" s="36" t="n"/>
      <c r="EE799" s="36" t="n"/>
      <c r="EF799" s="36" t="n"/>
      <c r="EG799" s="36" t="n"/>
      <c r="EH799" s="36" t="n"/>
      <c r="EI799" s="36" t="n"/>
      <c r="EJ799" s="36" t="n"/>
      <c r="EK799" s="36" t="n"/>
      <c r="EL799" s="36" t="n"/>
      <c r="EM799" s="36" t="n"/>
      <c r="EN799" s="36" t="n"/>
    </row>
    <row r="800">
      <c r="A800" s="36" t="n"/>
      <c r="B800" s="36" t="n"/>
      <c r="C800" s="144" t="n"/>
      <c r="D800" s="144" t="n"/>
      <c r="E800" s="135" t="n"/>
      <c r="F800" s="135" t="n"/>
      <c r="G800" s="135" t="n"/>
      <c r="H800" s="135" t="n"/>
      <c r="I800" s="135" t="n"/>
      <c r="J800" s="135" t="n"/>
      <c r="K800" s="135" t="n"/>
      <c r="L800" s="135" t="n"/>
      <c r="M800" s="135" t="n"/>
      <c r="N800" s="135" t="n"/>
      <c r="O800" s="135" t="n"/>
      <c r="P800" s="135" t="n"/>
      <c r="Q800" s="135" t="n"/>
      <c r="R800" s="135" t="n"/>
      <c r="S800" s="135" t="n"/>
      <c r="T800" s="135" t="n"/>
      <c r="U800" s="135" t="n"/>
      <c r="V800" s="135" t="n"/>
      <c r="W800" s="135" t="n"/>
      <c r="X800" s="135" t="n"/>
      <c r="Y800" s="135" t="n"/>
      <c r="Z800" s="135" t="n"/>
      <c r="AA800" s="135" t="n"/>
      <c r="AB800" s="135" t="n"/>
      <c r="AC800" s="135" t="n"/>
      <c r="AD800" s="135" t="n"/>
      <c r="AE800" s="135" t="n"/>
      <c r="AF800" s="135" t="n"/>
      <c r="AG800" s="135" t="n"/>
      <c r="AH800" s="135" t="n"/>
      <c r="AI800" s="135" t="n"/>
      <c r="AJ800" s="135" t="n"/>
      <c r="AK800" s="135" t="n"/>
      <c r="AL800" s="135" t="n"/>
      <c r="AM800" s="135" t="n"/>
      <c r="AN800" s="135" t="n"/>
      <c r="AO800" s="135" t="n"/>
      <c r="AP800" s="135" t="n"/>
      <c r="AQ800" s="135" t="n"/>
      <c r="AR800" s="135" t="n"/>
      <c r="AS800" s="135" t="n"/>
      <c r="AT800" s="135" t="n"/>
      <c r="AU800" s="135" t="n"/>
      <c r="AV800" s="135" t="n"/>
      <c r="AW800" s="135" t="n"/>
      <c r="AX800" s="135" t="n"/>
      <c r="AY800" s="135" t="n"/>
      <c r="AZ800" s="135" t="n"/>
      <c r="BA800" s="135" t="n"/>
      <c r="BB800" s="135" t="n"/>
      <c r="BC800" s="135" t="n"/>
      <c r="BD800" s="135" t="n"/>
      <c r="BE800" s="135" t="n"/>
      <c r="BF800" s="135" t="n"/>
      <c r="BG800" s="135" t="n"/>
      <c r="BH800" s="135" t="n"/>
      <c r="BI800" s="135" t="n"/>
      <c r="BJ800" s="135" t="n"/>
      <c r="BK800" s="135" t="n"/>
      <c r="BL800" s="135" t="n"/>
      <c r="BM800" s="135" t="n"/>
      <c r="BN800" s="135" t="n"/>
      <c r="BO800" s="135" t="n"/>
      <c r="BP800" s="135" t="n"/>
      <c r="BQ800" s="135" t="n"/>
      <c r="BR800" s="135" t="n"/>
      <c r="BS800" s="135" t="n"/>
      <c r="BT800" s="135" t="n"/>
      <c r="BU800" s="135" t="n"/>
      <c r="BV800" s="135" t="n"/>
      <c r="BW800" s="135" t="n"/>
      <c r="BX800" s="135" t="n"/>
      <c r="BY800" s="135" t="n"/>
      <c r="BZ800" s="135" t="n"/>
      <c r="CA800" s="135" t="n"/>
      <c r="CB800" s="135" t="n"/>
      <c r="CC800" s="135" t="n"/>
      <c r="CD800" s="135" t="n"/>
      <c r="CE800" s="135" t="n"/>
      <c r="CF800" s="135" t="n"/>
      <c r="CG800" s="135" t="n"/>
      <c r="CH800" s="135" t="n"/>
      <c r="CI800" s="135" t="n"/>
      <c r="CJ800" s="135" t="n"/>
      <c r="CK800" s="135" t="n"/>
      <c r="CL800" s="135" t="n"/>
      <c r="CM800" s="135" t="n"/>
      <c r="CN800" s="135" t="n"/>
      <c r="CO800" s="135" t="n"/>
      <c r="CP800" s="135" t="n"/>
      <c r="CQ800" s="135" t="n"/>
      <c r="CR800" s="135" t="n"/>
      <c r="CU800" s="36" t="n"/>
      <c r="CV800" s="36" t="n"/>
      <c r="CW800" s="36" t="n"/>
      <c r="CX800" s="36" t="n"/>
      <c r="CY800" s="36" t="n"/>
      <c r="CZ800" s="36" t="n"/>
      <c r="DA800" s="36" t="n"/>
      <c r="DB800" s="36" t="n"/>
      <c r="DC800" s="36" t="n"/>
      <c r="DD800" s="36" t="n"/>
      <c r="DE800" s="36" t="n"/>
      <c r="DF800" s="36" t="n"/>
      <c r="DG800" s="36" t="n"/>
      <c r="DH800" s="36" t="n"/>
      <c r="DI800" s="36" t="n"/>
      <c r="DJ800" s="36" t="n"/>
      <c r="DK800" s="36" t="n"/>
      <c r="DL800" s="36" t="n"/>
      <c r="DM800" s="36" t="n"/>
      <c r="DN800" s="36" t="n"/>
      <c r="DO800" s="36" t="n"/>
      <c r="DP800" s="36" t="n"/>
      <c r="DQ800" s="36" t="n"/>
      <c r="DR800" s="36" t="n"/>
      <c r="DS800" s="36" t="n"/>
      <c r="DT800" s="36" t="n"/>
      <c r="DU800" s="36" t="n"/>
      <c r="DV800" s="36" t="n"/>
      <c r="DW800" s="36" t="n"/>
      <c r="DX800" s="36" t="n"/>
      <c r="DY800" s="36" t="n"/>
      <c r="DZ800" s="36" t="n"/>
      <c r="EA800" s="36" t="n"/>
      <c r="EB800" s="36" t="n"/>
      <c r="EC800" s="36" t="n"/>
      <c r="ED800" s="36" t="n"/>
      <c r="EE800" s="36" t="n"/>
      <c r="EF800" s="36" t="n"/>
      <c r="EG800" s="36" t="n"/>
      <c r="EH800" s="36" t="n"/>
      <c r="EI800" s="36" t="n"/>
      <c r="EJ800" s="36" t="n"/>
      <c r="EK800" s="36" t="n"/>
      <c r="EL800" s="36" t="n"/>
      <c r="EM800" s="36" t="n"/>
      <c r="EN800" s="36" t="n"/>
    </row>
    <row r="801">
      <c r="A801" s="36" t="n"/>
      <c r="B801" s="36" t="n"/>
      <c r="C801" s="144" t="n"/>
      <c r="D801" s="144" t="n"/>
      <c r="E801" s="135" t="n"/>
      <c r="F801" s="135" t="n"/>
      <c r="G801" s="135" t="n"/>
      <c r="H801" s="135" t="n"/>
      <c r="I801" s="135" t="n"/>
      <c r="J801" s="135" t="n"/>
      <c r="K801" s="135" t="n"/>
      <c r="L801" s="135" t="n"/>
      <c r="M801" s="135" t="n"/>
      <c r="N801" s="135" t="n"/>
      <c r="O801" s="135" t="n"/>
      <c r="P801" s="135" t="n"/>
      <c r="Q801" s="135" t="n"/>
      <c r="R801" s="135" t="n"/>
      <c r="S801" s="135" t="n"/>
      <c r="T801" s="135" t="n"/>
      <c r="U801" s="135" t="n"/>
      <c r="V801" s="135" t="n"/>
      <c r="W801" s="135" t="n"/>
      <c r="X801" s="135" t="n"/>
      <c r="Y801" s="135" t="n"/>
      <c r="Z801" s="135" t="n"/>
      <c r="AA801" s="135" t="n"/>
      <c r="AB801" s="135" t="n"/>
      <c r="AC801" s="135" t="n"/>
      <c r="AD801" s="135" t="n"/>
      <c r="AE801" s="135" t="n"/>
      <c r="AF801" s="135" t="n"/>
      <c r="AG801" s="135" t="n"/>
      <c r="AH801" s="135" t="n"/>
      <c r="AI801" s="135" t="n"/>
      <c r="AJ801" s="135" t="n"/>
      <c r="AK801" s="135" t="n"/>
      <c r="AL801" s="135" t="n"/>
      <c r="AM801" s="135" t="n"/>
      <c r="AN801" s="135" t="n"/>
      <c r="AO801" s="135" t="n"/>
      <c r="AP801" s="135" t="n"/>
      <c r="AQ801" s="135" t="n"/>
      <c r="AR801" s="135" t="n"/>
      <c r="AS801" s="135" t="n"/>
      <c r="AT801" s="135" t="n"/>
      <c r="AU801" s="135" t="n"/>
      <c r="AV801" s="135" t="n"/>
      <c r="AW801" s="135" t="n"/>
      <c r="AX801" s="135" t="n"/>
      <c r="AY801" s="135" t="n"/>
      <c r="AZ801" s="135" t="n"/>
      <c r="BA801" s="135" t="n"/>
      <c r="BB801" s="135" t="n"/>
      <c r="BC801" s="135" t="n"/>
      <c r="BD801" s="135" t="n"/>
      <c r="BE801" s="135" t="n"/>
      <c r="BF801" s="135" t="n"/>
      <c r="BG801" s="135" t="n"/>
      <c r="BH801" s="135" t="n"/>
      <c r="BI801" s="135" t="n"/>
      <c r="BJ801" s="135" t="n"/>
      <c r="BK801" s="135" t="n"/>
      <c r="BL801" s="135" t="n"/>
      <c r="BM801" s="135" t="n"/>
      <c r="BN801" s="135" t="n"/>
      <c r="BO801" s="135" t="n"/>
      <c r="BP801" s="135" t="n"/>
      <c r="BQ801" s="135" t="n"/>
      <c r="BR801" s="135" t="n"/>
      <c r="BS801" s="135" t="n"/>
      <c r="BT801" s="135" t="n"/>
      <c r="BU801" s="135" t="n"/>
      <c r="BV801" s="135" t="n"/>
      <c r="BW801" s="135" t="n"/>
      <c r="BX801" s="135" t="n"/>
      <c r="BY801" s="135" t="n"/>
      <c r="BZ801" s="135" t="n"/>
      <c r="CA801" s="135" t="n"/>
      <c r="CB801" s="135" t="n"/>
      <c r="CC801" s="135" t="n"/>
      <c r="CD801" s="135" t="n"/>
      <c r="CE801" s="135" t="n"/>
      <c r="CF801" s="135" t="n"/>
      <c r="CG801" s="135" t="n"/>
      <c r="CH801" s="135" t="n"/>
      <c r="CI801" s="135" t="n"/>
      <c r="CJ801" s="135" t="n"/>
      <c r="CK801" s="135" t="n"/>
      <c r="CL801" s="135" t="n"/>
      <c r="CM801" s="135" t="n"/>
      <c r="CN801" s="135" t="n"/>
      <c r="CO801" s="135" t="n"/>
      <c r="CP801" s="135" t="n"/>
      <c r="CQ801" s="135" t="n"/>
      <c r="CR801" s="135" t="n"/>
      <c r="CU801" s="36" t="n"/>
      <c r="CV801" s="36" t="n"/>
      <c r="CW801" s="36" t="n"/>
      <c r="CX801" s="36" t="n"/>
      <c r="CY801" s="36" t="n"/>
      <c r="CZ801" s="36" t="n"/>
      <c r="DA801" s="36" t="n"/>
      <c r="DB801" s="36" t="n"/>
      <c r="DC801" s="36" t="n"/>
      <c r="DD801" s="36" t="n"/>
      <c r="DE801" s="36" t="n"/>
      <c r="DF801" s="36" t="n"/>
      <c r="DG801" s="36" t="n"/>
      <c r="DH801" s="36" t="n"/>
      <c r="DI801" s="36" t="n"/>
      <c r="DJ801" s="36" t="n"/>
      <c r="DK801" s="36" t="n"/>
      <c r="DL801" s="36" t="n"/>
      <c r="DM801" s="36" t="n"/>
      <c r="DN801" s="36" t="n"/>
      <c r="DO801" s="36" t="n"/>
      <c r="DP801" s="36" t="n"/>
      <c r="DQ801" s="36" t="n"/>
      <c r="DR801" s="36" t="n"/>
      <c r="DS801" s="36" t="n"/>
      <c r="DT801" s="36" t="n"/>
      <c r="DU801" s="36" t="n"/>
      <c r="DV801" s="36" t="n"/>
      <c r="DW801" s="36" t="n"/>
      <c r="DX801" s="36" t="n"/>
      <c r="DY801" s="36" t="n"/>
      <c r="DZ801" s="36" t="n"/>
      <c r="EA801" s="36" t="n"/>
      <c r="EB801" s="36" t="n"/>
      <c r="EC801" s="36" t="n"/>
      <c r="ED801" s="36" t="n"/>
      <c r="EE801" s="36" t="n"/>
      <c r="EF801" s="36" t="n"/>
      <c r="EG801" s="36" t="n"/>
      <c r="EH801" s="36" t="n"/>
      <c r="EI801" s="36" t="n"/>
      <c r="EJ801" s="36" t="n"/>
      <c r="EK801" s="36" t="n"/>
      <c r="EL801" s="36" t="n"/>
      <c r="EM801" s="36" t="n"/>
      <c r="EN801" s="36" t="n"/>
    </row>
    <row r="802">
      <c r="A802" s="36" t="n"/>
      <c r="B802" s="36" t="n"/>
      <c r="C802" s="144" t="n"/>
      <c r="D802" s="144" t="n"/>
      <c r="E802" s="135" t="n"/>
      <c r="F802" s="135" t="n"/>
      <c r="G802" s="135" t="n"/>
      <c r="H802" s="135" t="n"/>
      <c r="I802" s="135" t="n"/>
      <c r="J802" s="135" t="n"/>
      <c r="K802" s="135" t="n"/>
      <c r="L802" s="135" t="n"/>
      <c r="M802" s="135" t="n"/>
      <c r="N802" s="135" t="n"/>
      <c r="O802" s="135" t="n"/>
      <c r="P802" s="135" t="n"/>
      <c r="Q802" s="135" t="n"/>
      <c r="R802" s="135" t="n"/>
      <c r="S802" s="135" t="n"/>
      <c r="T802" s="135" t="n"/>
      <c r="U802" s="135" t="n"/>
      <c r="V802" s="135" t="n"/>
      <c r="W802" s="135" t="n"/>
      <c r="X802" s="135" t="n"/>
      <c r="Y802" s="135" t="n"/>
      <c r="Z802" s="135" t="n"/>
      <c r="AA802" s="135" t="n"/>
      <c r="AB802" s="135" t="n"/>
      <c r="AC802" s="135" t="n"/>
      <c r="AD802" s="135" t="n"/>
      <c r="AE802" s="135" t="n"/>
      <c r="AF802" s="135" t="n"/>
      <c r="AG802" s="135" t="n"/>
      <c r="AH802" s="135" t="n"/>
      <c r="AI802" s="135" t="n"/>
      <c r="AJ802" s="135" t="n"/>
      <c r="AK802" s="135" t="n"/>
      <c r="AL802" s="135" t="n"/>
      <c r="AM802" s="135" t="n"/>
      <c r="AN802" s="135" t="n"/>
      <c r="AO802" s="135" t="n"/>
      <c r="AP802" s="135" t="n"/>
      <c r="AQ802" s="135" t="n"/>
      <c r="AR802" s="135" t="n"/>
      <c r="AS802" s="135" t="n"/>
      <c r="AT802" s="135" t="n"/>
      <c r="AU802" s="135" t="n"/>
      <c r="AV802" s="135" t="n"/>
      <c r="AW802" s="135" t="n"/>
      <c r="AX802" s="135" t="n"/>
      <c r="AY802" s="135" t="n"/>
      <c r="AZ802" s="135" t="n"/>
      <c r="BA802" s="135" t="n"/>
      <c r="BB802" s="135" t="n"/>
      <c r="BC802" s="135" t="n"/>
      <c r="BD802" s="135" t="n"/>
      <c r="BE802" s="135" t="n"/>
      <c r="BF802" s="135" t="n"/>
      <c r="BG802" s="135" t="n"/>
      <c r="BH802" s="135" t="n"/>
      <c r="BI802" s="135" t="n"/>
      <c r="BJ802" s="135" t="n"/>
      <c r="BK802" s="135" t="n"/>
      <c r="BL802" s="135" t="n"/>
      <c r="BM802" s="135" t="n"/>
      <c r="BN802" s="135" t="n"/>
      <c r="BO802" s="135" t="n"/>
      <c r="BP802" s="135" t="n"/>
      <c r="BQ802" s="135" t="n"/>
      <c r="BR802" s="135" t="n"/>
      <c r="BS802" s="135" t="n"/>
      <c r="BT802" s="135" t="n"/>
      <c r="BU802" s="135" t="n"/>
      <c r="BV802" s="135" t="n"/>
      <c r="BW802" s="135" t="n"/>
      <c r="BX802" s="135" t="n"/>
      <c r="BY802" s="135" t="n"/>
      <c r="BZ802" s="135" t="n"/>
      <c r="CA802" s="135" t="n"/>
      <c r="CB802" s="135" t="n"/>
      <c r="CC802" s="135" t="n"/>
      <c r="CD802" s="135" t="n"/>
      <c r="CE802" s="135" t="n"/>
      <c r="CF802" s="135" t="n"/>
      <c r="CG802" s="135" t="n"/>
      <c r="CH802" s="135" t="n"/>
      <c r="CI802" s="135" t="n"/>
      <c r="CJ802" s="135" t="n"/>
      <c r="CK802" s="135" t="n"/>
      <c r="CL802" s="135" t="n"/>
      <c r="CM802" s="135" t="n"/>
      <c r="CN802" s="135" t="n"/>
      <c r="CO802" s="135" t="n"/>
      <c r="CP802" s="135" t="n"/>
      <c r="CQ802" s="135" t="n"/>
      <c r="CR802" s="135" t="n"/>
      <c r="CU802" s="36" t="n"/>
      <c r="CV802" s="36" t="n"/>
      <c r="CW802" s="36" t="n"/>
      <c r="CX802" s="36" t="n"/>
      <c r="CY802" s="36" t="n"/>
      <c r="CZ802" s="36" t="n"/>
      <c r="DA802" s="36" t="n"/>
      <c r="DB802" s="36" t="n"/>
      <c r="DC802" s="36" t="n"/>
      <c r="DD802" s="36" t="n"/>
      <c r="DE802" s="36" t="n"/>
      <c r="DF802" s="36" t="n"/>
      <c r="DG802" s="36" t="n"/>
      <c r="DH802" s="36" t="n"/>
      <c r="DI802" s="36" t="n"/>
      <c r="DJ802" s="36" t="n"/>
      <c r="DK802" s="36" t="n"/>
      <c r="DL802" s="36" t="n"/>
      <c r="DM802" s="36" t="n"/>
      <c r="DN802" s="36" t="n"/>
      <c r="DO802" s="36" t="n"/>
      <c r="DP802" s="36" t="n"/>
      <c r="DQ802" s="36" t="n"/>
      <c r="DR802" s="36" t="n"/>
      <c r="DS802" s="36" t="n"/>
      <c r="DT802" s="36" t="n"/>
      <c r="DU802" s="36" t="n"/>
      <c r="DV802" s="36" t="n"/>
      <c r="DW802" s="36" t="n"/>
      <c r="DX802" s="36" t="n"/>
      <c r="DY802" s="36" t="n"/>
      <c r="DZ802" s="36" t="n"/>
      <c r="EA802" s="36" t="n"/>
      <c r="EB802" s="36" t="n"/>
      <c r="EC802" s="36" t="n"/>
      <c r="ED802" s="36" t="n"/>
      <c r="EE802" s="36" t="n"/>
      <c r="EF802" s="36" t="n"/>
      <c r="EG802" s="36" t="n"/>
      <c r="EH802" s="36" t="n"/>
      <c r="EI802" s="36" t="n"/>
      <c r="EJ802" s="36" t="n"/>
      <c r="EK802" s="36" t="n"/>
      <c r="EL802" s="36" t="n"/>
      <c r="EM802" s="36" t="n"/>
      <c r="EN802" s="36" t="n"/>
    </row>
    <row r="803">
      <c r="A803" s="36" t="n"/>
      <c r="B803" s="36" t="n"/>
      <c r="C803" s="144" t="n"/>
      <c r="D803" s="144" t="n"/>
      <c r="E803" s="135" t="n"/>
      <c r="F803" s="135" t="n"/>
      <c r="G803" s="135" t="n"/>
      <c r="H803" s="135" t="n"/>
      <c r="I803" s="135" t="n"/>
      <c r="J803" s="135" t="n"/>
      <c r="K803" s="135" t="n"/>
      <c r="L803" s="135" t="n"/>
      <c r="M803" s="135" t="n"/>
      <c r="N803" s="135" t="n"/>
      <c r="O803" s="135" t="n"/>
      <c r="P803" s="135" t="n"/>
      <c r="Q803" s="135" t="n"/>
      <c r="R803" s="135" t="n"/>
      <c r="S803" s="135" t="n"/>
      <c r="T803" s="135" t="n"/>
      <c r="U803" s="135" t="n"/>
      <c r="V803" s="135" t="n"/>
      <c r="W803" s="135" t="n"/>
      <c r="X803" s="135" t="n"/>
      <c r="Y803" s="135" t="n"/>
      <c r="Z803" s="135" t="n"/>
      <c r="AA803" s="135" t="n"/>
      <c r="AB803" s="135" t="n"/>
      <c r="AC803" s="135" t="n"/>
      <c r="AD803" s="135" t="n"/>
      <c r="AE803" s="135" t="n"/>
      <c r="AF803" s="135" t="n"/>
      <c r="AG803" s="135" t="n"/>
      <c r="AH803" s="135" t="n"/>
      <c r="AI803" s="135" t="n"/>
      <c r="AJ803" s="135" t="n"/>
      <c r="AK803" s="135" t="n"/>
      <c r="AL803" s="135" t="n"/>
      <c r="AM803" s="135" t="n"/>
      <c r="AN803" s="135" t="n"/>
      <c r="AO803" s="135" t="n"/>
      <c r="AP803" s="135" t="n"/>
      <c r="AQ803" s="135" t="n"/>
      <c r="AR803" s="135" t="n"/>
      <c r="AS803" s="135" t="n"/>
      <c r="AT803" s="135" t="n"/>
      <c r="AU803" s="135" t="n"/>
      <c r="AV803" s="135" t="n"/>
      <c r="AW803" s="135" t="n"/>
      <c r="AX803" s="135" t="n"/>
      <c r="AY803" s="135" t="n"/>
      <c r="AZ803" s="135" t="n"/>
      <c r="BA803" s="135" t="n"/>
      <c r="BB803" s="135" t="n"/>
      <c r="BC803" s="135" t="n"/>
      <c r="BD803" s="135" t="n"/>
      <c r="BE803" s="135" t="n"/>
      <c r="BF803" s="135" t="n"/>
      <c r="BG803" s="135" t="n"/>
      <c r="BH803" s="135" t="n"/>
      <c r="BI803" s="135" t="n"/>
      <c r="BJ803" s="135" t="n"/>
      <c r="BK803" s="135" t="n"/>
      <c r="BL803" s="135" t="n"/>
      <c r="BM803" s="135" t="n"/>
      <c r="BN803" s="135" t="n"/>
      <c r="BO803" s="135" t="n"/>
      <c r="BP803" s="135" t="n"/>
      <c r="BQ803" s="135" t="n"/>
      <c r="BR803" s="135" t="n"/>
      <c r="BS803" s="135" t="n"/>
      <c r="BT803" s="135" t="n"/>
      <c r="BU803" s="135" t="n"/>
      <c r="BV803" s="135" t="n"/>
      <c r="BW803" s="135" t="n"/>
      <c r="BX803" s="135" t="n"/>
      <c r="BY803" s="135" t="n"/>
      <c r="BZ803" s="135" t="n"/>
      <c r="CA803" s="135" t="n"/>
      <c r="CB803" s="135" t="n"/>
      <c r="CC803" s="135" t="n"/>
      <c r="CD803" s="135" t="n"/>
      <c r="CE803" s="135" t="n"/>
      <c r="CF803" s="135" t="n"/>
      <c r="CG803" s="135" t="n"/>
      <c r="CH803" s="135" t="n"/>
      <c r="CI803" s="135" t="n"/>
      <c r="CJ803" s="135" t="n"/>
      <c r="CK803" s="135" t="n"/>
      <c r="CL803" s="135" t="n"/>
      <c r="CM803" s="135" t="n"/>
      <c r="CN803" s="135" t="n"/>
      <c r="CO803" s="135" t="n"/>
      <c r="CP803" s="135" t="n"/>
      <c r="CQ803" s="135" t="n"/>
      <c r="CR803" s="135" t="n"/>
      <c r="CU803" s="36" t="n"/>
      <c r="CV803" s="36" t="n"/>
      <c r="CW803" s="36" t="n"/>
      <c r="CX803" s="36" t="n"/>
      <c r="CY803" s="36" t="n"/>
      <c r="CZ803" s="36" t="n"/>
      <c r="DA803" s="36" t="n"/>
      <c r="DB803" s="36" t="n"/>
      <c r="DC803" s="36" t="n"/>
      <c r="DD803" s="36" t="n"/>
      <c r="DE803" s="36" t="n"/>
      <c r="DF803" s="36" t="n"/>
      <c r="DG803" s="36" t="n"/>
      <c r="DH803" s="36" t="n"/>
      <c r="DI803" s="36" t="n"/>
      <c r="DJ803" s="36" t="n"/>
      <c r="DK803" s="36" t="n"/>
      <c r="DL803" s="36" t="n"/>
      <c r="DM803" s="36" t="n"/>
      <c r="DN803" s="36" t="n"/>
      <c r="DO803" s="36" t="n"/>
      <c r="DP803" s="36" t="n"/>
      <c r="DQ803" s="36" t="n"/>
      <c r="DR803" s="36" t="n"/>
      <c r="DS803" s="36" t="n"/>
      <c r="DT803" s="36" t="n"/>
      <c r="DU803" s="36" t="n"/>
      <c r="DV803" s="36" t="n"/>
      <c r="DW803" s="36" t="n"/>
      <c r="DX803" s="36" t="n"/>
      <c r="DY803" s="36" t="n"/>
      <c r="DZ803" s="36" t="n"/>
      <c r="EA803" s="36" t="n"/>
      <c r="EB803" s="36" t="n"/>
      <c r="EC803" s="36" t="n"/>
      <c r="ED803" s="36" t="n"/>
      <c r="EE803" s="36" t="n"/>
      <c r="EF803" s="36" t="n"/>
      <c r="EG803" s="36" t="n"/>
      <c r="EH803" s="36" t="n"/>
      <c r="EI803" s="36" t="n"/>
      <c r="EJ803" s="36" t="n"/>
      <c r="EK803" s="36" t="n"/>
      <c r="EL803" s="36" t="n"/>
      <c r="EM803" s="36" t="n"/>
      <c r="EN803" s="36" t="n"/>
    </row>
    <row r="804">
      <c r="A804" s="36" t="n"/>
      <c r="B804" s="36" t="n"/>
      <c r="C804" s="144" t="n"/>
      <c r="D804" s="144" t="n"/>
      <c r="E804" s="135" t="n"/>
      <c r="F804" s="135" t="n"/>
      <c r="G804" s="135" t="n"/>
      <c r="H804" s="135" t="n"/>
      <c r="I804" s="135" t="n"/>
      <c r="J804" s="135" t="n"/>
      <c r="K804" s="135" t="n"/>
      <c r="L804" s="135" t="n"/>
      <c r="M804" s="135" t="n"/>
      <c r="N804" s="135" t="n"/>
      <c r="O804" s="135" t="n"/>
      <c r="P804" s="135" t="n"/>
      <c r="Q804" s="135" t="n"/>
      <c r="R804" s="135" t="n"/>
      <c r="S804" s="135" t="n"/>
      <c r="T804" s="135" t="n"/>
      <c r="U804" s="135" t="n"/>
      <c r="V804" s="135" t="n"/>
      <c r="W804" s="135" t="n"/>
      <c r="X804" s="135" t="n"/>
      <c r="Y804" s="135" t="n"/>
      <c r="Z804" s="135" t="n"/>
      <c r="AA804" s="135" t="n"/>
      <c r="AB804" s="135" t="n"/>
      <c r="AC804" s="135" t="n"/>
      <c r="AD804" s="135" t="n"/>
      <c r="AE804" s="135" t="n"/>
      <c r="AF804" s="135" t="n"/>
      <c r="AG804" s="135" t="n"/>
      <c r="AH804" s="135" t="n"/>
      <c r="AI804" s="135" t="n"/>
      <c r="AJ804" s="135" t="n"/>
      <c r="AK804" s="135" t="n"/>
      <c r="AL804" s="135" t="n"/>
      <c r="AM804" s="135" t="n"/>
      <c r="AN804" s="135" t="n"/>
      <c r="AO804" s="135" t="n"/>
      <c r="AP804" s="135" t="n"/>
      <c r="AQ804" s="135" t="n"/>
      <c r="AR804" s="135" t="n"/>
      <c r="AS804" s="135" t="n"/>
      <c r="AT804" s="135" t="n"/>
      <c r="AU804" s="135" t="n"/>
      <c r="AV804" s="135" t="n"/>
      <c r="AW804" s="135" t="n"/>
      <c r="AX804" s="135" t="n"/>
      <c r="AY804" s="135" t="n"/>
      <c r="AZ804" s="135" t="n"/>
      <c r="BA804" s="135" t="n"/>
      <c r="BB804" s="135" t="n"/>
      <c r="BC804" s="135" t="n"/>
      <c r="BD804" s="135" t="n"/>
      <c r="BE804" s="135" t="n"/>
      <c r="BF804" s="135" t="n"/>
      <c r="BG804" s="135" t="n"/>
      <c r="BH804" s="135" t="n"/>
      <c r="BI804" s="135" t="n"/>
      <c r="BJ804" s="135" t="n"/>
      <c r="BK804" s="135" t="n"/>
      <c r="BL804" s="135" t="n"/>
      <c r="BM804" s="135" t="n"/>
      <c r="BN804" s="135" t="n"/>
      <c r="BO804" s="135" t="n"/>
      <c r="BP804" s="135" t="n"/>
      <c r="BQ804" s="135" t="n"/>
      <c r="BR804" s="135" t="n"/>
      <c r="BS804" s="135" t="n"/>
      <c r="BT804" s="135" t="n"/>
      <c r="BU804" s="135" t="n"/>
      <c r="BV804" s="135" t="n"/>
      <c r="BW804" s="135" t="n"/>
      <c r="BX804" s="135" t="n"/>
      <c r="BY804" s="135" t="n"/>
      <c r="BZ804" s="135" t="n"/>
      <c r="CA804" s="135" t="n"/>
      <c r="CB804" s="135" t="n"/>
      <c r="CC804" s="135" t="n"/>
      <c r="CD804" s="135" t="n"/>
      <c r="CE804" s="135" t="n"/>
      <c r="CF804" s="135" t="n"/>
      <c r="CG804" s="135" t="n"/>
      <c r="CH804" s="135" t="n"/>
      <c r="CI804" s="135" t="n"/>
      <c r="CJ804" s="135" t="n"/>
      <c r="CK804" s="135" t="n"/>
      <c r="CL804" s="135" t="n"/>
      <c r="CM804" s="135" t="n"/>
      <c r="CN804" s="135" t="n"/>
      <c r="CO804" s="135" t="n"/>
      <c r="CP804" s="135" t="n"/>
      <c r="CQ804" s="135" t="n"/>
      <c r="CR804" s="135" t="n"/>
      <c r="CU804" s="36" t="n"/>
      <c r="CV804" s="36" t="n"/>
      <c r="CW804" s="36" t="n"/>
      <c r="CX804" s="36" t="n"/>
      <c r="CY804" s="36" t="n"/>
      <c r="CZ804" s="36" t="n"/>
      <c r="DA804" s="36" t="n"/>
      <c r="DB804" s="36" t="n"/>
      <c r="DC804" s="36" t="n"/>
      <c r="DD804" s="36" t="n"/>
      <c r="DE804" s="36" t="n"/>
      <c r="DF804" s="36" t="n"/>
      <c r="DG804" s="36" t="n"/>
      <c r="DH804" s="36" t="n"/>
      <c r="DI804" s="36" t="n"/>
      <c r="DJ804" s="36" t="n"/>
      <c r="DK804" s="36" t="n"/>
      <c r="DL804" s="36" t="n"/>
      <c r="DM804" s="36" t="n"/>
      <c r="DN804" s="36" t="n"/>
      <c r="DO804" s="36" t="n"/>
      <c r="DP804" s="36" t="n"/>
      <c r="DQ804" s="36" t="n"/>
      <c r="DR804" s="36" t="n"/>
      <c r="DS804" s="36" t="n"/>
      <c r="DT804" s="36" t="n"/>
      <c r="DU804" s="36" t="n"/>
      <c r="DV804" s="36" t="n"/>
      <c r="DW804" s="36" t="n"/>
      <c r="DX804" s="36" t="n"/>
      <c r="DY804" s="36" t="n"/>
      <c r="DZ804" s="36" t="n"/>
      <c r="EA804" s="36" t="n"/>
      <c r="EB804" s="36" t="n"/>
      <c r="EC804" s="36" t="n"/>
      <c r="ED804" s="36" t="n"/>
      <c r="EE804" s="36" t="n"/>
      <c r="EF804" s="36" t="n"/>
      <c r="EG804" s="36" t="n"/>
      <c r="EH804" s="36" t="n"/>
      <c r="EI804" s="36" t="n"/>
      <c r="EJ804" s="36" t="n"/>
      <c r="EK804" s="36" t="n"/>
      <c r="EL804" s="36" t="n"/>
      <c r="EM804" s="36" t="n"/>
      <c r="EN804" s="36" t="n"/>
    </row>
    <row r="805">
      <c r="A805" s="36" t="n"/>
      <c r="B805" s="36" t="n"/>
      <c r="C805" s="144" t="n"/>
      <c r="D805" s="144" t="n"/>
      <c r="E805" s="135" t="n"/>
      <c r="F805" s="135" t="n"/>
      <c r="G805" s="135" t="n"/>
      <c r="H805" s="135" t="n"/>
      <c r="I805" s="135" t="n"/>
      <c r="J805" s="135" t="n"/>
      <c r="K805" s="135" t="n"/>
      <c r="L805" s="135" t="n"/>
      <c r="M805" s="135" t="n"/>
      <c r="N805" s="135" t="n"/>
      <c r="O805" s="135" t="n"/>
      <c r="P805" s="135" t="n"/>
      <c r="Q805" s="135" t="n"/>
      <c r="R805" s="135" t="n"/>
      <c r="S805" s="135" t="n"/>
      <c r="T805" s="135" t="n"/>
      <c r="U805" s="135" t="n"/>
      <c r="V805" s="135" t="n"/>
      <c r="W805" s="135" t="n"/>
      <c r="X805" s="135" t="n"/>
      <c r="Y805" s="135" t="n"/>
      <c r="Z805" s="135" t="n"/>
      <c r="AA805" s="135" t="n"/>
      <c r="AB805" s="135" t="n"/>
      <c r="AC805" s="135" t="n"/>
      <c r="AD805" s="135" t="n"/>
      <c r="AE805" s="135" t="n"/>
      <c r="AF805" s="135" t="n"/>
      <c r="AG805" s="135" t="n"/>
      <c r="AH805" s="135" t="n"/>
      <c r="AI805" s="135" t="n"/>
      <c r="AJ805" s="135" t="n"/>
      <c r="AK805" s="135" t="n"/>
      <c r="AL805" s="135" t="n"/>
      <c r="AM805" s="135" t="n"/>
      <c r="AN805" s="135" t="n"/>
      <c r="AO805" s="135" t="n"/>
      <c r="AP805" s="135" t="n"/>
      <c r="AQ805" s="135" t="n"/>
      <c r="AR805" s="135" t="n"/>
      <c r="AS805" s="135" t="n"/>
      <c r="AT805" s="135" t="n"/>
      <c r="AU805" s="135" t="n"/>
      <c r="AV805" s="135" t="n"/>
      <c r="AW805" s="135" t="n"/>
      <c r="AX805" s="135" t="n"/>
      <c r="AY805" s="135" t="n"/>
      <c r="AZ805" s="135" t="n"/>
      <c r="BA805" s="135" t="n"/>
      <c r="BB805" s="135" t="n"/>
      <c r="BC805" s="135" t="n"/>
      <c r="BD805" s="135" t="n"/>
      <c r="BE805" s="135" t="n"/>
      <c r="BF805" s="135" t="n"/>
      <c r="BG805" s="135" t="n"/>
      <c r="BH805" s="135" t="n"/>
      <c r="BI805" s="135" t="n"/>
      <c r="BJ805" s="135" t="n"/>
      <c r="BK805" s="135" t="n"/>
      <c r="BL805" s="135" t="n"/>
      <c r="BM805" s="135" t="n"/>
      <c r="BN805" s="135" t="n"/>
      <c r="BO805" s="135" t="n"/>
      <c r="BP805" s="135" t="n"/>
      <c r="BQ805" s="135" t="n"/>
      <c r="BR805" s="135" t="n"/>
      <c r="BS805" s="135" t="n"/>
      <c r="BT805" s="135" t="n"/>
      <c r="BU805" s="135" t="n"/>
      <c r="BV805" s="135" t="n"/>
      <c r="BW805" s="135" t="n"/>
      <c r="BX805" s="135" t="n"/>
      <c r="BY805" s="135" t="n"/>
      <c r="BZ805" s="135" t="n"/>
      <c r="CA805" s="135" t="n"/>
      <c r="CB805" s="135" t="n"/>
      <c r="CC805" s="135" t="n"/>
      <c r="CD805" s="135" t="n"/>
      <c r="CE805" s="135" t="n"/>
      <c r="CF805" s="135" t="n"/>
      <c r="CG805" s="135" t="n"/>
      <c r="CH805" s="135" t="n"/>
      <c r="CI805" s="135" t="n"/>
      <c r="CJ805" s="135" t="n"/>
      <c r="CK805" s="135" t="n"/>
      <c r="CL805" s="135" t="n"/>
      <c r="CM805" s="135" t="n"/>
      <c r="CN805" s="135" t="n"/>
      <c r="CO805" s="135" t="n"/>
      <c r="CP805" s="135" t="n"/>
      <c r="CQ805" s="135" t="n"/>
      <c r="CR805" s="135" t="n"/>
      <c r="CU805" s="36" t="n"/>
      <c r="CV805" s="36" t="n"/>
      <c r="CW805" s="36" t="n"/>
      <c r="CX805" s="36" t="n"/>
      <c r="CY805" s="36" t="n"/>
      <c r="CZ805" s="36" t="n"/>
      <c r="DA805" s="36" t="n"/>
      <c r="DB805" s="36" t="n"/>
      <c r="DC805" s="36" t="n"/>
      <c r="DD805" s="36" t="n"/>
      <c r="DE805" s="36" t="n"/>
      <c r="DF805" s="36" t="n"/>
      <c r="DG805" s="36" t="n"/>
      <c r="DH805" s="36" t="n"/>
      <c r="DI805" s="36" t="n"/>
      <c r="DJ805" s="36" t="n"/>
      <c r="DK805" s="36" t="n"/>
      <c r="DL805" s="36" t="n"/>
      <c r="DM805" s="36" t="n"/>
      <c r="DN805" s="36" t="n"/>
      <c r="DO805" s="36" t="n"/>
      <c r="DP805" s="36" t="n"/>
      <c r="DQ805" s="36" t="n"/>
      <c r="DR805" s="36" t="n"/>
      <c r="DS805" s="36" t="n"/>
      <c r="DT805" s="36" t="n"/>
      <c r="DU805" s="36" t="n"/>
      <c r="DV805" s="36" t="n"/>
      <c r="DW805" s="36" t="n"/>
      <c r="DX805" s="36" t="n"/>
      <c r="DY805" s="36" t="n"/>
      <c r="DZ805" s="36" t="n"/>
      <c r="EA805" s="36" t="n"/>
      <c r="EB805" s="36" t="n"/>
      <c r="EC805" s="36" t="n"/>
      <c r="ED805" s="36" t="n"/>
      <c r="EE805" s="36" t="n"/>
      <c r="EF805" s="36" t="n"/>
      <c r="EG805" s="36" t="n"/>
      <c r="EH805" s="36" t="n"/>
      <c r="EI805" s="36" t="n"/>
      <c r="EJ805" s="36" t="n"/>
      <c r="EK805" s="36" t="n"/>
      <c r="EL805" s="36" t="n"/>
      <c r="EM805" s="36" t="n"/>
      <c r="EN805" s="36" t="n"/>
    </row>
    <row r="806">
      <c r="A806" s="36" t="n"/>
      <c r="B806" s="36" t="n"/>
      <c r="C806" s="144" t="n"/>
      <c r="D806" s="144" t="n"/>
      <c r="E806" s="135" t="n"/>
      <c r="F806" s="135" t="n"/>
      <c r="G806" s="135" t="n"/>
      <c r="H806" s="135" t="n"/>
      <c r="I806" s="135" t="n"/>
      <c r="J806" s="135" t="n"/>
      <c r="K806" s="135" t="n"/>
      <c r="L806" s="135" t="n"/>
      <c r="M806" s="135" t="n"/>
      <c r="N806" s="135" t="n"/>
      <c r="O806" s="135" t="n"/>
      <c r="P806" s="135" t="n"/>
      <c r="Q806" s="135" t="n"/>
      <c r="R806" s="135" t="n"/>
      <c r="S806" s="135" t="n"/>
      <c r="T806" s="135" t="n"/>
      <c r="U806" s="135" t="n"/>
      <c r="V806" s="135" t="n"/>
      <c r="W806" s="135" t="n"/>
      <c r="X806" s="135" t="n"/>
      <c r="Y806" s="135" t="n"/>
      <c r="Z806" s="135" t="n"/>
      <c r="AA806" s="135" t="n"/>
      <c r="AB806" s="135" t="n"/>
      <c r="AC806" s="135" t="n"/>
      <c r="AD806" s="135" t="n"/>
      <c r="AE806" s="135" t="n"/>
      <c r="AF806" s="135" t="n"/>
      <c r="AG806" s="135" t="n"/>
      <c r="AH806" s="135" t="n"/>
      <c r="AI806" s="135" t="n"/>
      <c r="AJ806" s="135" t="n"/>
      <c r="AK806" s="135" t="n"/>
      <c r="AL806" s="135" t="n"/>
      <c r="AM806" s="135" t="n"/>
      <c r="AN806" s="135" t="n"/>
      <c r="AO806" s="135" t="n"/>
      <c r="AP806" s="135" t="n"/>
      <c r="AQ806" s="135" t="n"/>
      <c r="AR806" s="135" t="n"/>
      <c r="AS806" s="135" t="n"/>
      <c r="AT806" s="135" t="n"/>
      <c r="AU806" s="135" t="n"/>
      <c r="AV806" s="135" t="n"/>
      <c r="AW806" s="135" t="n"/>
      <c r="AX806" s="135" t="n"/>
      <c r="AY806" s="135" t="n"/>
      <c r="AZ806" s="135" t="n"/>
      <c r="BA806" s="135" t="n"/>
      <c r="BB806" s="135" t="n"/>
      <c r="BC806" s="135" t="n"/>
      <c r="BD806" s="135" t="n"/>
      <c r="BE806" s="135" t="n"/>
      <c r="BF806" s="135" t="n"/>
      <c r="BG806" s="135" t="n"/>
      <c r="BH806" s="135" t="n"/>
      <c r="BI806" s="135" t="n"/>
      <c r="BJ806" s="135" t="n"/>
      <c r="BK806" s="135" t="n"/>
      <c r="BL806" s="135" t="n"/>
      <c r="BM806" s="135" t="n"/>
      <c r="BN806" s="135" t="n"/>
      <c r="BO806" s="135" t="n"/>
      <c r="BP806" s="135" t="n"/>
      <c r="BQ806" s="135" t="n"/>
      <c r="BR806" s="135" t="n"/>
      <c r="BS806" s="135" t="n"/>
      <c r="BT806" s="135" t="n"/>
      <c r="BU806" s="135" t="n"/>
      <c r="BV806" s="135" t="n"/>
      <c r="BW806" s="135" t="n"/>
      <c r="BX806" s="135" t="n"/>
      <c r="BY806" s="135" t="n"/>
      <c r="BZ806" s="135" t="n"/>
      <c r="CA806" s="135" t="n"/>
      <c r="CB806" s="135" t="n"/>
      <c r="CC806" s="135" t="n"/>
      <c r="CD806" s="135" t="n"/>
      <c r="CE806" s="135" t="n"/>
      <c r="CF806" s="135" t="n"/>
      <c r="CG806" s="135" t="n"/>
      <c r="CH806" s="135" t="n"/>
      <c r="CI806" s="135" t="n"/>
      <c r="CJ806" s="135" t="n"/>
      <c r="CK806" s="135" t="n"/>
      <c r="CL806" s="135" t="n"/>
      <c r="CM806" s="135" t="n"/>
      <c r="CN806" s="135" t="n"/>
      <c r="CO806" s="135" t="n"/>
      <c r="CP806" s="135" t="n"/>
      <c r="CQ806" s="135" t="n"/>
      <c r="CR806" s="135" t="n"/>
      <c r="CU806" s="36" t="n"/>
      <c r="CV806" s="36" t="n"/>
      <c r="CW806" s="36" t="n"/>
      <c r="CX806" s="36" t="n"/>
      <c r="CY806" s="36" t="n"/>
      <c r="CZ806" s="36" t="n"/>
      <c r="DA806" s="36" t="n"/>
      <c r="DB806" s="36" t="n"/>
      <c r="DC806" s="36" t="n"/>
      <c r="DD806" s="36" t="n"/>
      <c r="DE806" s="36" t="n"/>
      <c r="DF806" s="36" t="n"/>
      <c r="DG806" s="36" t="n"/>
      <c r="DH806" s="36" t="n"/>
      <c r="DI806" s="36" t="n"/>
      <c r="DJ806" s="36" t="n"/>
      <c r="DK806" s="36" t="n"/>
      <c r="DL806" s="36" t="n"/>
      <c r="DM806" s="36" t="n"/>
      <c r="DN806" s="36" t="n"/>
      <c r="DO806" s="36" t="n"/>
      <c r="DP806" s="36" t="n"/>
      <c r="DQ806" s="36" t="n"/>
      <c r="DR806" s="36" t="n"/>
      <c r="DS806" s="36" t="n"/>
      <c r="DT806" s="36" t="n"/>
      <c r="DU806" s="36" t="n"/>
      <c r="DV806" s="36" t="n"/>
      <c r="DW806" s="36" t="n"/>
      <c r="DX806" s="36" t="n"/>
      <c r="DY806" s="36" t="n"/>
      <c r="DZ806" s="36" t="n"/>
      <c r="EA806" s="36" t="n"/>
      <c r="EB806" s="36" t="n"/>
      <c r="EC806" s="36" t="n"/>
      <c r="ED806" s="36" t="n"/>
      <c r="EE806" s="36" t="n"/>
      <c r="EF806" s="36" t="n"/>
      <c r="EG806" s="36" t="n"/>
      <c r="EH806" s="36" t="n"/>
      <c r="EI806" s="36" t="n"/>
      <c r="EJ806" s="36" t="n"/>
      <c r="EK806" s="36" t="n"/>
      <c r="EL806" s="36" t="n"/>
      <c r="EM806" s="36" t="n"/>
      <c r="EN806" s="36" t="n"/>
    </row>
    <row r="807">
      <c r="A807" s="36" t="n"/>
      <c r="B807" s="36" t="n"/>
      <c r="C807" s="144" t="n"/>
      <c r="D807" s="144" t="n"/>
      <c r="E807" s="135" t="n"/>
      <c r="F807" s="135" t="n"/>
      <c r="G807" s="135" t="n"/>
      <c r="H807" s="135" t="n"/>
      <c r="I807" s="135" t="n"/>
      <c r="J807" s="135" t="n"/>
      <c r="K807" s="135" t="n"/>
      <c r="L807" s="135" t="n"/>
      <c r="M807" s="135" t="n"/>
      <c r="N807" s="135" t="n"/>
      <c r="O807" s="135" t="n"/>
      <c r="P807" s="135" t="n"/>
      <c r="Q807" s="135" t="n"/>
      <c r="R807" s="135" t="n"/>
      <c r="S807" s="135" t="n"/>
      <c r="T807" s="135" t="n"/>
      <c r="U807" s="135" t="n"/>
      <c r="V807" s="135" t="n"/>
      <c r="W807" s="135" t="n"/>
      <c r="X807" s="135" t="n"/>
      <c r="Y807" s="135" t="n"/>
      <c r="Z807" s="135" t="n"/>
      <c r="AA807" s="135" t="n"/>
      <c r="AB807" s="135" t="n"/>
      <c r="AC807" s="135" t="n"/>
      <c r="AD807" s="135" t="n"/>
      <c r="AE807" s="135" t="n"/>
      <c r="AF807" s="135" t="n"/>
      <c r="AG807" s="135" t="n"/>
      <c r="AH807" s="135" t="n"/>
      <c r="AI807" s="135" t="n"/>
      <c r="AJ807" s="135" t="n"/>
      <c r="AK807" s="135" t="n"/>
      <c r="AL807" s="135" t="n"/>
      <c r="AM807" s="135" t="n"/>
      <c r="AN807" s="135" t="n"/>
      <c r="AO807" s="135" t="n"/>
      <c r="AP807" s="135" t="n"/>
      <c r="AQ807" s="135" t="n"/>
      <c r="AR807" s="135" t="n"/>
      <c r="AS807" s="135" t="n"/>
      <c r="AT807" s="135" t="n"/>
      <c r="AU807" s="135" t="n"/>
      <c r="AV807" s="135" t="n"/>
      <c r="AW807" s="135" t="n"/>
      <c r="AX807" s="135" t="n"/>
      <c r="AY807" s="135" t="n"/>
      <c r="AZ807" s="135" t="n"/>
      <c r="BA807" s="135" t="n"/>
      <c r="BB807" s="135" t="n"/>
      <c r="BC807" s="135" t="n"/>
      <c r="BD807" s="135" t="n"/>
      <c r="BE807" s="135" t="n"/>
      <c r="BF807" s="135" t="n"/>
      <c r="BG807" s="135" t="n"/>
      <c r="BH807" s="135" t="n"/>
      <c r="BI807" s="135" t="n"/>
      <c r="BJ807" s="135" t="n"/>
      <c r="BK807" s="135" t="n"/>
      <c r="BL807" s="135" t="n"/>
      <c r="BM807" s="135" t="n"/>
      <c r="BN807" s="135" t="n"/>
      <c r="BO807" s="135" t="n"/>
      <c r="BP807" s="135" t="n"/>
      <c r="BQ807" s="135" t="n"/>
      <c r="BR807" s="135" t="n"/>
      <c r="BS807" s="135" t="n"/>
      <c r="BT807" s="135" t="n"/>
      <c r="BU807" s="135" t="n"/>
      <c r="BV807" s="135" t="n"/>
      <c r="BW807" s="135" t="n"/>
      <c r="BX807" s="135" t="n"/>
      <c r="BY807" s="135" t="n"/>
      <c r="BZ807" s="135" t="n"/>
      <c r="CA807" s="135" t="n"/>
      <c r="CB807" s="135" t="n"/>
      <c r="CC807" s="135" t="n"/>
      <c r="CD807" s="135" t="n"/>
      <c r="CE807" s="135" t="n"/>
      <c r="CF807" s="135" t="n"/>
      <c r="CG807" s="135" t="n"/>
      <c r="CH807" s="135" t="n"/>
      <c r="CI807" s="135" t="n"/>
      <c r="CJ807" s="135" t="n"/>
      <c r="CK807" s="135" t="n"/>
      <c r="CL807" s="135" t="n"/>
      <c r="CM807" s="135" t="n"/>
      <c r="CN807" s="135" t="n"/>
      <c r="CO807" s="135" t="n"/>
      <c r="CP807" s="135" t="n"/>
      <c r="CQ807" s="135" t="n"/>
      <c r="CR807" s="135" t="n"/>
      <c r="CU807" s="36" t="n"/>
      <c r="CV807" s="36" t="n"/>
      <c r="CW807" s="36" t="n"/>
      <c r="CX807" s="36" t="n"/>
      <c r="CY807" s="36" t="n"/>
      <c r="CZ807" s="36" t="n"/>
      <c r="DA807" s="36" t="n"/>
      <c r="DB807" s="36" t="n"/>
      <c r="DC807" s="36" t="n"/>
      <c r="DD807" s="36" t="n"/>
      <c r="DE807" s="36" t="n"/>
      <c r="DF807" s="36" t="n"/>
      <c r="DG807" s="36" t="n"/>
      <c r="DH807" s="36" t="n"/>
      <c r="DI807" s="36" t="n"/>
      <c r="DJ807" s="36" t="n"/>
      <c r="DK807" s="36" t="n"/>
      <c r="DL807" s="36" t="n"/>
      <c r="DM807" s="36" t="n"/>
      <c r="DN807" s="36" t="n"/>
      <c r="DO807" s="36" t="n"/>
      <c r="DP807" s="36" t="n"/>
      <c r="DQ807" s="36" t="n"/>
      <c r="DR807" s="36" t="n"/>
      <c r="DS807" s="36" t="n"/>
      <c r="DT807" s="36" t="n"/>
      <c r="DU807" s="36" t="n"/>
      <c r="DV807" s="36" t="n"/>
      <c r="DW807" s="36" t="n"/>
      <c r="DX807" s="36" t="n"/>
      <c r="DY807" s="36" t="n"/>
      <c r="DZ807" s="36" t="n"/>
      <c r="EA807" s="36" t="n"/>
      <c r="EB807" s="36" t="n"/>
      <c r="EC807" s="36" t="n"/>
      <c r="ED807" s="36" t="n"/>
      <c r="EE807" s="36" t="n"/>
      <c r="EF807" s="36" t="n"/>
      <c r="EG807" s="36" t="n"/>
      <c r="EH807" s="36" t="n"/>
      <c r="EI807" s="36" t="n"/>
      <c r="EJ807" s="36" t="n"/>
      <c r="EK807" s="36" t="n"/>
      <c r="EL807" s="36" t="n"/>
      <c r="EM807" s="36" t="n"/>
      <c r="EN807" s="36" t="n"/>
    </row>
    <row r="808">
      <c r="A808" s="36" t="n"/>
      <c r="B808" s="36" t="n"/>
      <c r="C808" s="144" t="n"/>
      <c r="D808" s="144" t="n"/>
      <c r="E808" s="135" t="n"/>
      <c r="F808" s="135" t="n"/>
      <c r="G808" s="135" t="n"/>
      <c r="H808" s="135" t="n"/>
      <c r="I808" s="135" t="n"/>
      <c r="J808" s="135" t="n"/>
      <c r="K808" s="135" t="n"/>
      <c r="L808" s="135" t="n"/>
      <c r="M808" s="135" t="n"/>
      <c r="N808" s="135" t="n"/>
      <c r="O808" s="135" t="n"/>
      <c r="P808" s="135" t="n"/>
      <c r="Q808" s="135" t="n"/>
      <c r="R808" s="135" t="n"/>
      <c r="S808" s="135" t="n"/>
      <c r="T808" s="135" t="n"/>
      <c r="U808" s="135" t="n"/>
      <c r="V808" s="135" t="n"/>
      <c r="W808" s="135" t="n"/>
      <c r="X808" s="135" t="n"/>
      <c r="Y808" s="135" t="n"/>
      <c r="Z808" s="135" t="n"/>
      <c r="AA808" s="135" t="n"/>
      <c r="AB808" s="135" t="n"/>
      <c r="AC808" s="135" t="n"/>
      <c r="AD808" s="135" t="n"/>
      <c r="AE808" s="135" t="n"/>
      <c r="AF808" s="135" t="n"/>
      <c r="AG808" s="135" t="n"/>
      <c r="AH808" s="135" t="n"/>
      <c r="AI808" s="135" t="n"/>
      <c r="AJ808" s="135" t="n"/>
      <c r="AK808" s="135" t="n"/>
      <c r="AL808" s="135" t="n"/>
      <c r="AM808" s="135" t="n"/>
      <c r="AN808" s="135" t="n"/>
      <c r="AO808" s="135" t="n"/>
      <c r="AP808" s="135" t="n"/>
      <c r="AQ808" s="135" t="n"/>
      <c r="AR808" s="135" t="n"/>
      <c r="AS808" s="135" t="n"/>
      <c r="AT808" s="135" t="n"/>
      <c r="AU808" s="135" t="n"/>
      <c r="AV808" s="135" t="n"/>
      <c r="AW808" s="135" t="n"/>
      <c r="AX808" s="135" t="n"/>
      <c r="AY808" s="135" t="n"/>
      <c r="AZ808" s="135" t="n"/>
      <c r="BA808" s="135" t="n"/>
      <c r="BB808" s="135" t="n"/>
      <c r="BC808" s="135" t="n"/>
      <c r="BD808" s="135" t="n"/>
      <c r="BE808" s="135" t="n"/>
      <c r="BF808" s="135" t="n"/>
      <c r="BG808" s="135" t="n"/>
      <c r="BH808" s="135" t="n"/>
      <c r="BI808" s="135" t="n"/>
      <c r="BJ808" s="135" t="n"/>
      <c r="BK808" s="135" t="n"/>
      <c r="BL808" s="135" t="n"/>
      <c r="BM808" s="135" t="n"/>
      <c r="BN808" s="135" t="n"/>
      <c r="BO808" s="135" t="n"/>
      <c r="BP808" s="135" t="n"/>
      <c r="BQ808" s="135" t="n"/>
      <c r="BR808" s="135" t="n"/>
      <c r="BS808" s="135" t="n"/>
      <c r="BT808" s="135" t="n"/>
      <c r="BU808" s="135" t="n"/>
      <c r="BV808" s="135" t="n"/>
      <c r="BW808" s="135" t="n"/>
      <c r="BX808" s="135" t="n"/>
      <c r="BY808" s="135" t="n"/>
      <c r="BZ808" s="135" t="n"/>
      <c r="CA808" s="135" t="n"/>
      <c r="CB808" s="135" t="n"/>
      <c r="CC808" s="135" t="n"/>
      <c r="CD808" s="135" t="n"/>
      <c r="CE808" s="135" t="n"/>
      <c r="CF808" s="135" t="n"/>
      <c r="CG808" s="135" t="n"/>
      <c r="CH808" s="135" t="n"/>
      <c r="CI808" s="135" t="n"/>
      <c r="CJ808" s="135" t="n"/>
      <c r="CK808" s="135" t="n"/>
      <c r="CL808" s="135" t="n"/>
      <c r="CM808" s="135" t="n"/>
      <c r="CN808" s="135" t="n"/>
      <c r="CO808" s="135" t="n"/>
      <c r="CP808" s="135" t="n"/>
      <c r="CQ808" s="135" t="n"/>
      <c r="CR808" s="135" t="n"/>
      <c r="CU808" s="36" t="n"/>
      <c r="CV808" s="36" t="n"/>
      <c r="CW808" s="36" t="n"/>
      <c r="CX808" s="36" t="n"/>
      <c r="CY808" s="36" t="n"/>
      <c r="CZ808" s="36" t="n"/>
      <c r="DA808" s="36" t="n"/>
      <c r="DB808" s="36" t="n"/>
      <c r="DC808" s="36" t="n"/>
      <c r="DD808" s="36" t="n"/>
      <c r="DE808" s="36" t="n"/>
      <c r="DF808" s="36" t="n"/>
      <c r="DG808" s="36" t="n"/>
      <c r="DH808" s="36" t="n"/>
      <c r="DI808" s="36" t="n"/>
      <c r="DJ808" s="36" t="n"/>
      <c r="DK808" s="36" t="n"/>
      <c r="DL808" s="36" t="n"/>
      <c r="DM808" s="36" t="n"/>
      <c r="DN808" s="36" t="n"/>
      <c r="DO808" s="36" t="n"/>
      <c r="DP808" s="36" t="n"/>
      <c r="DQ808" s="36" t="n"/>
      <c r="DR808" s="36" t="n"/>
      <c r="DS808" s="36" t="n"/>
      <c r="DT808" s="36" t="n"/>
      <c r="DU808" s="36" t="n"/>
      <c r="DV808" s="36" t="n"/>
      <c r="DW808" s="36" t="n"/>
      <c r="DX808" s="36" t="n"/>
      <c r="DY808" s="36" t="n"/>
      <c r="DZ808" s="36" t="n"/>
      <c r="EA808" s="36" t="n"/>
      <c r="EB808" s="36" t="n"/>
      <c r="EC808" s="36" t="n"/>
      <c r="ED808" s="36" t="n"/>
      <c r="EE808" s="36" t="n"/>
      <c r="EF808" s="36" t="n"/>
      <c r="EG808" s="36" t="n"/>
      <c r="EH808" s="36" t="n"/>
      <c r="EI808" s="36" t="n"/>
      <c r="EJ808" s="36" t="n"/>
      <c r="EK808" s="36" t="n"/>
      <c r="EL808" s="36" t="n"/>
      <c r="EM808" s="36" t="n"/>
      <c r="EN808" s="36" t="n"/>
    </row>
    <row r="809">
      <c r="A809" s="36" t="n"/>
      <c r="B809" s="36" t="n"/>
      <c r="C809" s="144" t="n"/>
      <c r="D809" s="144" t="n"/>
      <c r="E809" s="135" t="n"/>
      <c r="F809" s="135" t="n"/>
      <c r="G809" s="135" t="n"/>
      <c r="H809" s="135" t="n"/>
      <c r="I809" s="135" t="n"/>
      <c r="J809" s="135" t="n"/>
      <c r="K809" s="135" t="n"/>
      <c r="L809" s="135" t="n"/>
      <c r="M809" s="135" t="n"/>
      <c r="N809" s="135" t="n"/>
      <c r="O809" s="135" t="n"/>
      <c r="P809" s="135" t="n"/>
      <c r="Q809" s="135" t="n"/>
      <c r="R809" s="135" t="n"/>
      <c r="S809" s="135" t="n"/>
      <c r="T809" s="135" t="n"/>
      <c r="U809" s="135" t="n"/>
      <c r="V809" s="135" t="n"/>
      <c r="W809" s="135" t="n"/>
      <c r="X809" s="135" t="n"/>
      <c r="Y809" s="135" t="n"/>
      <c r="Z809" s="135" t="n"/>
      <c r="AA809" s="135" t="n"/>
      <c r="AB809" s="135" t="n"/>
      <c r="AC809" s="135" t="n"/>
      <c r="AD809" s="135" t="n"/>
      <c r="AE809" s="135" t="n"/>
      <c r="AF809" s="135" t="n"/>
      <c r="AG809" s="135" t="n"/>
      <c r="AH809" s="135" t="n"/>
      <c r="AI809" s="135" t="n"/>
      <c r="AJ809" s="135" t="n"/>
      <c r="AK809" s="135" t="n"/>
      <c r="AL809" s="135" t="n"/>
      <c r="AM809" s="135" t="n"/>
      <c r="AN809" s="135" t="n"/>
      <c r="AO809" s="135" t="n"/>
      <c r="AP809" s="135" t="n"/>
      <c r="AQ809" s="135" t="n"/>
      <c r="AR809" s="135" t="n"/>
      <c r="AS809" s="135" t="n"/>
      <c r="AT809" s="135" t="n"/>
      <c r="AU809" s="135" t="n"/>
      <c r="AV809" s="135" t="n"/>
      <c r="AW809" s="135" t="n"/>
      <c r="AX809" s="135" t="n"/>
      <c r="AY809" s="135" t="n"/>
      <c r="AZ809" s="135" t="n"/>
      <c r="BA809" s="135" t="n"/>
      <c r="BB809" s="135" t="n"/>
      <c r="BC809" s="135" t="n"/>
      <c r="BD809" s="135" t="n"/>
      <c r="BE809" s="135" t="n"/>
      <c r="BF809" s="135" t="n"/>
      <c r="BG809" s="135" t="n"/>
      <c r="BH809" s="135" t="n"/>
      <c r="BI809" s="135" t="n"/>
      <c r="BJ809" s="135" t="n"/>
      <c r="BK809" s="135" t="n"/>
      <c r="BL809" s="135" t="n"/>
      <c r="BM809" s="135" t="n"/>
      <c r="BN809" s="135" t="n"/>
      <c r="BO809" s="135" t="n"/>
      <c r="BP809" s="135" t="n"/>
      <c r="BQ809" s="135" t="n"/>
      <c r="BR809" s="135" t="n"/>
      <c r="BS809" s="135" t="n"/>
      <c r="BT809" s="135" t="n"/>
      <c r="BU809" s="135" t="n"/>
      <c r="BV809" s="135" t="n"/>
      <c r="BW809" s="135" t="n"/>
      <c r="BX809" s="135" t="n"/>
      <c r="BY809" s="135" t="n"/>
      <c r="BZ809" s="135" t="n"/>
      <c r="CA809" s="135" t="n"/>
      <c r="CB809" s="135" t="n"/>
      <c r="CC809" s="135" t="n"/>
      <c r="CD809" s="135" t="n"/>
      <c r="CE809" s="135" t="n"/>
      <c r="CF809" s="135" t="n"/>
      <c r="CG809" s="135" t="n"/>
      <c r="CH809" s="135" t="n"/>
      <c r="CI809" s="135" t="n"/>
      <c r="CJ809" s="135" t="n"/>
      <c r="CK809" s="135" t="n"/>
      <c r="CL809" s="135" t="n"/>
      <c r="CM809" s="135" t="n"/>
      <c r="CN809" s="135" t="n"/>
      <c r="CO809" s="135" t="n"/>
      <c r="CP809" s="135" t="n"/>
      <c r="CQ809" s="135" t="n"/>
      <c r="CR809" s="135" t="n"/>
      <c r="CU809" s="36" t="n"/>
      <c r="CV809" s="36" t="n"/>
      <c r="CW809" s="36" t="n"/>
      <c r="CX809" s="36" t="n"/>
      <c r="CY809" s="36" t="n"/>
      <c r="CZ809" s="36" t="n"/>
      <c r="DA809" s="36" t="n"/>
      <c r="DB809" s="36" t="n"/>
      <c r="DC809" s="36" t="n"/>
      <c r="DD809" s="36" t="n"/>
      <c r="DE809" s="36" t="n"/>
      <c r="DF809" s="36" t="n"/>
      <c r="DG809" s="36" t="n"/>
      <c r="DH809" s="36" t="n"/>
      <c r="DI809" s="36" t="n"/>
      <c r="DJ809" s="36" t="n"/>
      <c r="DK809" s="36" t="n"/>
      <c r="DL809" s="36" t="n"/>
      <c r="DM809" s="36" t="n"/>
      <c r="DN809" s="36" t="n"/>
      <c r="DO809" s="36" t="n"/>
      <c r="DP809" s="36" t="n"/>
      <c r="DQ809" s="36" t="n"/>
      <c r="DR809" s="36" t="n"/>
      <c r="DS809" s="36" t="n"/>
      <c r="DT809" s="36" t="n"/>
      <c r="DU809" s="36" t="n"/>
      <c r="DV809" s="36" t="n"/>
      <c r="DW809" s="36" t="n"/>
      <c r="DX809" s="36" t="n"/>
      <c r="DY809" s="36" t="n"/>
      <c r="DZ809" s="36" t="n"/>
      <c r="EA809" s="36" t="n"/>
      <c r="EB809" s="36" t="n"/>
      <c r="EC809" s="36" t="n"/>
      <c r="ED809" s="36" t="n"/>
      <c r="EE809" s="36" t="n"/>
      <c r="EF809" s="36" t="n"/>
      <c r="EG809" s="36" t="n"/>
      <c r="EH809" s="36" t="n"/>
      <c r="EI809" s="36" t="n"/>
      <c r="EJ809" s="36" t="n"/>
      <c r="EK809" s="36" t="n"/>
      <c r="EL809" s="36" t="n"/>
      <c r="EM809" s="36" t="n"/>
      <c r="EN809" s="36" t="n"/>
    </row>
    <row r="810">
      <c r="A810" s="36" t="n"/>
      <c r="B810" s="36" t="n"/>
      <c r="C810" s="144" t="n"/>
      <c r="D810" s="144" t="n"/>
      <c r="E810" s="135" t="n"/>
      <c r="F810" s="135" t="n"/>
      <c r="G810" s="135" t="n"/>
      <c r="H810" s="135" t="n"/>
      <c r="I810" s="135" t="n"/>
      <c r="J810" s="135" t="n"/>
      <c r="K810" s="135" t="n"/>
      <c r="L810" s="135" t="n"/>
      <c r="M810" s="135" t="n"/>
      <c r="N810" s="135" t="n"/>
      <c r="O810" s="135" t="n"/>
      <c r="P810" s="135" t="n"/>
      <c r="Q810" s="135" t="n"/>
      <c r="R810" s="135" t="n"/>
      <c r="S810" s="135" t="n"/>
      <c r="T810" s="135" t="n"/>
      <c r="U810" s="135" t="n"/>
      <c r="V810" s="135" t="n"/>
      <c r="W810" s="135" t="n"/>
      <c r="X810" s="135" t="n"/>
      <c r="Y810" s="135" t="n"/>
      <c r="Z810" s="135" t="n"/>
      <c r="AA810" s="135" t="n"/>
      <c r="AB810" s="135" t="n"/>
      <c r="AC810" s="135" t="n"/>
      <c r="AD810" s="135" t="n"/>
      <c r="AE810" s="135" t="n"/>
      <c r="AF810" s="135" t="n"/>
      <c r="AG810" s="135" t="n"/>
      <c r="AH810" s="135" t="n"/>
      <c r="AI810" s="135" t="n"/>
      <c r="AJ810" s="135" t="n"/>
      <c r="AK810" s="135" t="n"/>
      <c r="AL810" s="135" t="n"/>
      <c r="AM810" s="135" t="n"/>
      <c r="AN810" s="135" t="n"/>
      <c r="AO810" s="135" t="n"/>
      <c r="AP810" s="135" t="n"/>
      <c r="AQ810" s="135" t="n"/>
      <c r="AR810" s="135" t="n"/>
      <c r="AS810" s="135" t="n"/>
      <c r="AT810" s="135" t="n"/>
      <c r="AU810" s="135" t="n"/>
      <c r="AV810" s="135" t="n"/>
      <c r="AW810" s="135" t="n"/>
      <c r="AX810" s="135" t="n"/>
      <c r="AY810" s="135" t="n"/>
      <c r="AZ810" s="135" t="n"/>
      <c r="BA810" s="135" t="n"/>
      <c r="BB810" s="135" t="n"/>
      <c r="BC810" s="135" t="n"/>
      <c r="BD810" s="135" t="n"/>
      <c r="BE810" s="135" t="n"/>
      <c r="BF810" s="135" t="n"/>
      <c r="BG810" s="135" t="n"/>
      <c r="BH810" s="135" t="n"/>
      <c r="BI810" s="135" t="n"/>
      <c r="BJ810" s="135" t="n"/>
      <c r="BK810" s="135" t="n"/>
      <c r="BL810" s="135" t="n"/>
      <c r="BM810" s="135" t="n"/>
      <c r="BN810" s="135" t="n"/>
      <c r="BO810" s="135" t="n"/>
      <c r="BP810" s="135" t="n"/>
      <c r="BQ810" s="135" t="n"/>
      <c r="BR810" s="135" t="n"/>
      <c r="BS810" s="135" t="n"/>
      <c r="BT810" s="135" t="n"/>
      <c r="BU810" s="135" t="n"/>
      <c r="BV810" s="135" t="n"/>
      <c r="BW810" s="135" t="n"/>
      <c r="BX810" s="135" t="n"/>
      <c r="BY810" s="135" t="n"/>
      <c r="BZ810" s="135" t="n"/>
      <c r="CA810" s="135" t="n"/>
      <c r="CB810" s="135" t="n"/>
      <c r="CC810" s="135" t="n"/>
      <c r="CD810" s="135" t="n"/>
      <c r="CE810" s="135" t="n"/>
      <c r="CF810" s="135" t="n"/>
      <c r="CG810" s="135" t="n"/>
      <c r="CH810" s="135" t="n"/>
      <c r="CI810" s="135" t="n"/>
      <c r="CJ810" s="135" t="n"/>
      <c r="CK810" s="135" t="n"/>
      <c r="CL810" s="135" t="n"/>
      <c r="CM810" s="135" t="n"/>
      <c r="CN810" s="135" t="n"/>
      <c r="CO810" s="135" t="n"/>
      <c r="CP810" s="135" t="n"/>
      <c r="CQ810" s="135" t="n"/>
      <c r="CR810" s="135" t="n"/>
      <c r="CU810" s="36" t="n"/>
      <c r="CV810" s="36" t="n"/>
      <c r="CW810" s="36" t="n"/>
      <c r="CX810" s="36" t="n"/>
      <c r="CY810" s="36" t="n"/>
      <c r="CZ810" s="36" t="n"/>
      <c r="DA810" s="36" t="n"/>
      <c r="DB810" s="36" t="n"/>
      <c r="DC810" s="36" t="n"/>
      <c r="DD810" s="36" t="n"/>
      <c r="DE810" s="36" t="n"/>
      <c r="DF810" s="36" t="n"/>
      <c r="DG810" s="36" t="n"/>
      <c r="DH810" s="36" t="n"/>
      <c r="DI810" s="36" t="n"/>
      <c r="DJ810" s="36" t="n"/>
      <c r="DK810" s="36" t="n"/>
      <c r="DL810" s="36" t="n"/>
      <c r="DM810" s="36" t="n"/>
      <c r="DN810" s="36" t="n"/>
      <c r="DO810" s="36" t="n"/>
      <c r="DP810" s="36" t="n"/>
      <c r="DQ810" s="36" t="n"/>
      <c r="DR810" s="36" t="n"/>
      <c r="DS810" s="36" t="n"/>
      <c r="DT810" s="36" t="n"/>
      <c r="DU810" s="36" t="n"/>
      <c r="DV810" s="36" t="n"/>
      <c r="DW810" s="36" t="n"/>
      <c r="DX810" s="36" t="n"/>
      <c r="DY810" s="36" t="n"/>
      <c r="DZ810" s="36" t="n"/>
      <c r="EA810" s="36" t="n"/>
      <c r="EB810" s="36" t="n"/>
      <c r="EC810" s="36" t="n"/>
      <c r="ED810" s="36" t="n"/>
      <c r="EE810" s="36" t="n"/>
      <c r="EF810" s="36" t="n"/>
      <c r="EG810" s="36" t="n"/>
      <c r="EH810" s="36" t="n"/>
      <c r="EI810" s="36" t="n"/>
      <c r="EJ810" s="36" t="n"/>
      <c r="EK810" s="36" t="n"/>
      <c r="EL810" s="36" t="n"/>
      <c r="EM810" s="36" t="n"/>
      <c r="EN810" s="36" t="n"/>
    </row>
    <row r="811">
      <c r="A811" s="36" t="n"/>
      <c r="B811" s="36" t="n"/>
      <c r="C811" s="144" t="n"/>
      <c r="D811" s="144" t="n"/>
      <c r="E811" s="135" t="n"/>
      <c r="F811" s="135" t="n"/>
      <c r="G811" s="135" t="n"/>
      <c r="H811" s="135" t="n"/>
      <c r="I811" s="135" t="n"/>
      <c r="J811" s="135" t="n"/>
      <c r="K811" s="135" t="n"/>
      <c r="L811" s="135" t="n"/>
      <c r="M811" s="135" t="n"/>
      <c r="N811" s="135" t="n"/>
      <c r="O811" s="135" t="n"/>
      <c r="P811" s="135" t="n"/>
      <c r="Q811" s="135" t="n"/>
      <c r="R811" s="135" t="n"/>
      <c r="S811" s="135" t="n"/>
      <c r="T811" s="135" t="n"/>
      <c r="U811" s="135" t="n"/>
      <c r="V811" s="135" t="n"/>
      <c r="W811" s="135" t="n"/>
      <c r="X811" s="135" t="n"/>
      <c r="Y811" s="135" t="n"/>
      <c r="Z811" s="135" t="n"/>
      <c r="AA811" s="135" t="n"/>
      <c r="AB811" s="135" t="n"/>
      <c r="AC811" s="135" t="n"/>
      <c r="AD811" s="135" t="n"/>
      <c r="AE811" s="135" t="n"/>
      <c r="AF811" s="135" t="n"/>
      <c r="AG811" s="135" t="n"/>
      <c r="AH811" s="135" t="n"/>
      <c r="AI811" s="135" t="n"/>
      <c r="AJ811" s="135" t="n"/>
      <c r="AK811" s="135" t="n"/>
      <c r="AL811" s="135" t="n"/>
      <c r="AM811" s="135" t="n"/>
      <c r="AN811" s="135" t="n"/>
      <c r="AO811" s="135" t="n"/>
      <c r="AP811" s="135" t="n"/>
      <c r="AQ811" s="135" t="n"/>
      <c r="AR811" s="135" t="n"/>
      <c r="AS811" s="135" t="n"/>
      <c r="AT811" s="135" t="n"/>
      <c r="AU811" s="135" t="n"/>
      <c r="AV811" s="135" t="n"/>
      <c r="AW811" s="135" t="n"/>
      <c r="AX811" s="135" t="n"/>
      <c r="AY811" s="135" t="n"/>
      <c r="AZ811" s="135" t="n"/>
      <c r="BA811" s="135" t="n"/>
      <c r="BB811" s="135" t="n"/>
      <c r="BC811" s="135" t="n"/>
      <c r="BD811" s="135" t="n"/>
      <c r="BE811" s="135" t="n"/>
      <c r="BF811" s="135" t="n"/>
      <c r="BG811" s="135" t="n"/>
      <c r="BH811" s="135" t="n"/>
      <c r="BI811" s="135" t="n"/>
      <c r="BJ811" s="135" t="n"/>
      <c r="BK811" s="135" t="n"/>
      <c r="BL811" s="135" t="n"/>
      <c r="BM811" s="135" t="n"/>
      <c r="BN811" s="135" t="n"/>
      <c r="BO811" s="135" t="n"/>
      <c r="BP811" s="135" t="n"/>
      <c r="BQ811" s="135" t="n"/>
      <c r="BR811" s="135" t="n"/>
      <c r="BS811" s="135" t="n"/>
      <c r="BT811" s="135" t="n"/>
      <c r="BU811" s="135" t="n"/>
      <c r="BV811" s="135" t="n"/>
      <c r="BW811" s="135" t="n"/>
      <c r="BX811" s="135" t="n"/>
      <c r="BY811" s="135" t="n"/>
      <c r="BZ811" s="135" t="n"/>
      <c r="CA811" s="135" t="n"/>
      <c r="CB811" s="135" t="n"/>
      <c r="CC811" s="135" t="n"/>
      <c r="CD811" s="135" t="n"/>
      <c r="CE811" s="135" t="n"/>
      <c r="CF811" s="135" t="n"/>
      <c r="CG811" s="135" t="n"/>
      <c r="CH811" s="135" t="n"/>
      <c r="CI811" s="135" t="n"/>
      <c r="CJ811" s="135" t="n"/>
      <c r="CK811" s="135" t="n"/>
      <c r="CL811" s="135" t="n"/>
      <c r="CM811" s="135" t="n"/>
      <c r="CN811" s="135" t="n"/>
      <c r="CO811" s="135" t="n"/>
      <c r="CP811" s="135" t="n"/>
      <c r="CQ811" s="135" t="n"/>
      <c r="CR811" s="135" t="n"/>
      <c r="CU811" s="36" t="n"/>
      <c r="CV811" s="36" t="n"/>
      <c r="CW811" s="36" t="n"/>
      <c r="CX811" s="36" t="n"/>
      <c r="CY811" s="36" t="n"/>
      <c r="CZ811" s="36" t="n"/>
      <c r="DA811" s="36" t="n"/>
      <c r="DB811" s="36" t="n"/>
      <c r="DC811" s="36" t="n"/>
      <c r="DD811" s="36" t="n"/>
      <c r="DE811" s="36" t="n"/>
      <c r="DF811" s="36" t="n"/>
      <c r="DG811" s="36" t="n"/>
      <c r="DH811" s="36" t="n"/>
      <c r="DI811" s="36" t="n"/>
      <c r="DJ811" s="36" t="n"/>
      <c r="DK811" s="36" t="n"/>
      <c r="DL811" s="36" t="n"/>
      <c r="DM811" s="36" t="n"/>
      <c r="DN811" s="36" t="n"/>
      <c r="DO811" s="36" t="n"/>
      <c r="DP811" s="36" t="n"/>
      <c r="DQ811" s="36" t="n"/>
      <c r="DR811" s="36" t="n"/>
      <c r="DS811" s="36" t="n"/>
      <c r="DT811" s="36" t="n"/>
      <c r="DU811" s="36" t="n"/>
      <c r="DV811" s="36" t="n"/>
      <c r="DW811" s="36" t="n"/>
      <c r="DX811" s="36" t="n"/>
      <c r="DY811" s="36" t="n"/>
      <c r="DZ811" s="36" t="n"/>
      <c r="EA811" s="36" t="n"/>
      <c r="EB811" s="36" t="n"/>
      <c r="EC811" s="36" t="n"/>
      <c r="ED811" s="36" t="n"/>
      <c r="EE811" s="36" t="n"/>
      <c r="EF811" s="36" t="n"/>
      <c r="EG811" s="36" t="n"/>
      <c r="EH811" s="36" t="n"/>
      <c r="EI811" s="36" t="n"/>
      <c r="EJ811" s="36" t="n"/>
      <c r="EK811" s="36" t="n"/>
      <c r="EL811" s="36" t="n"/>
      <c r="EM811" s="36" t="n"/>
      <c r="EN811" s="36" t="n"/>
    </row>
    <row r="812">
      <c r="A812" s="36" t="n"/>
      <c r="B812" s="36" t="n"/>
      <c r="C812" s="144" t="n"/>
      <c r="D812" s="144" t="n"/>
      <c r="E812" s="135" t="n"/>
      <c r="F812" s="135" t="n"/>
      <c r="G812" s="135" t="n"/>
      <c r="H812" s="135" t="n"/>
      <c r="I812" s="135" t="n"/>
      <c r="J812" s="135" t="n"/>
      <c r="K812" s="135" t="n"/>
      <c r="L812" s="135" t="n"/>
      <c r="M812" s="135" t="n"/>
      <c r="N812" s="135" t="n"/>
      <c r="O812" s="135" t="n"/>
      <c r="P812" s="135" t="n"/>
      <c r="Q812" s="135" t="n"/>
      <c r="R812" s="135" t="n"/>
      <c r="S812" s="135" t="n"/>
      <c r="T812" s="135" t="n"/>
      <c r="U812" s="135" t="n"/>
      <c r="V812" s="135" t="n"/>
      <c r="W812" s="135" t="n"/>
      <c r="X812" s="135" t="n"/>
      <c r="Y812" s="135" t="n"/>
      <c r="Z812" s="135" t="n"/>
      <c r="AA812" s="135" t="n"/>
      <c r="AB812" s="135" t="n"/>
      <c r="AC812" s="135" t="n"/>
      <c r="AD812" s="135" t="n"/>
      <c r="AE812" s="135" t="n"/>
      <c r="AF812" s="135" t="n"/>
      <c r="AG812" s="135" t="n"/>
      <c r="AH812" s="135" t="n"/>
      <c r="AI812" s="135" t="n"/>
      <c r="AJ812" s="135" t="n"/>
      <c r="AK812" s="135" t="n"/>
      <c r="AL812" s="135" t="n"/>
      <c r="AM812" s="135" t="n"/>
      <c r="AN812" s="135" t="n"/>
      <c r="AO812" s="135" t="n"/>
      <c r="AP812" s="135" t="n"/>
      <c r="AQ812" s="135" t="n"/>
      <c r="AR812" s="135" t="n"/>
      <c r="AS812" s="135" t="n"/>
      <c r="AT812" s="135" t="n"/>
      <c r="AU812" s="135" t="n"/>
      <c r="AV812" s="135" t="n"/>
      <c r="AW812" s="135" t="n"/>
      <c r="AX812" s="135" t="n"/>
      <c r="AY812" s="135" t="n"/>
      <c r="AZ812" s="135" t="n"/>
      <c r="BA812" s="135" t="n"/>
      <c r="BB812" s="135" t="n"/>
      <c r="BC812" s="135" t="n"/>
      <c r="BD812" s="135" t="n"/>
      <c r="BE812" s="135" t="n"/>
      <c r="BF812" s="135" t="n"/>
      <c r="BG812" s="135" t="n"/>
      <c r="BH812" s="135" t="n"/>
      <c r="BI812" s="135" t="n"/>
      <c r="BJ812" s="135" t="n"/>
      <c r="BK812" s="135" t="n"/>
      <c r="BL812" s="135" t="n"/>
      <c r="BM812" s="135" t="n"/>
      <c r="BN812" s="135" t="n"/>
      <c r="BO812" s="135" t="n"/>
      <c r="BP812" s="135" t="n"/>
      <c r="BQ812" s="135" t="n"/>
      <c r="BR812" s="135" t="n"/>
      <c r="BS812" s="135" t="n"/>
      <c r="BT812" s="135" t="n"/>
      <c r="BU812" s="135" t="n"/>
      <c r="BV812" s="135" t="n"/>
      <c r="BW812" s="135" t="n"/>
      <c r="BX812" s="135" t="n"/>
      <c r="BY812" s="135" t="n"/>
      <c r="BZ812" s="135" t="n"/>
      <c r="CA812" s="135" t="n"/>
      <c r="CB812" s="135" t="n"/>
      <c r="CC812" s="135" t="n"/>
      <c r="CD812" s="135" t="n"/>
      <c r="CE812" s="135" t="n"/>
      <c r="CF812" s="135" t="n"/>
      <c r="CG812" s="135" t="n"/>
      <c r="CH812" s="135" t="n"/>
      <c r="CI812" s="135" t="n"/>
      <c r="CJ812" s="135" t="n"/>
      <c r="CK812" s="135" t="n"/>
      <c r="CL812" s="135" t="n"/>
      <c r="CM812" s="135" t="n"/>
      <c r="CN812" s="135" t="n"/>
      <c r="CO812" s="135" t="n"/>
      <c r="CP812" s="135" t="n"/>
      <c r="CQ812" s="135" t="n"/>
      <c r="CR812" s="135" t="n"/>
      <c r="CU812" s="36" t="n"/>
      <c r="CV812" s="36" t="n"/>
      <c r="CW812" s="36" t="n"/>
      <c r="CX812" s="36" t="n"/>
      <c r="CY812" s="36" t="n"/>
      <c r="CZ812" s="36" t="n"/>
      <c r="DA812" s="36" t="n"/>
      <c r="DB812" s="36" t="n"/>
      <c r="DC812" s="36" t="n"/>
      <c r="DD812" s="36" t="n"/>
      <c r="DE812" s="36" t="n"/>
      <c r="DF812" s="36" t="n"/>
      <c r="DG812" s="36" t="n"/>
      <c r="DH812" s="36" t="n"/>
      <c r="DI812" s="36" t="n"/>
      <c r="DJ812" s="36" t="n"/>
      <c r="DK812" s="36" t="n"/>
      <c r="DL812" s="36" t="n"/>
      <c r="DM812" s="36" t="n"/>
      <c r="DN812" s="36" t="n"/>
      <c r="DO812" s="36" t="n"/>
      <c r="DP812" s="36" t="n"/>
      <c r="DQ812" s="36" t="n"/>
      <c r="DR812" s="36" t="n"/>
      <c r="DS812" s="36" t="n"/>
      <c r="DT812" s="36" t="n"/>
      <c r="DU812" s="36" t="n"/>
      <c r="DV812" s="36" t="n"/>
      <c r="DW812" s="36" t="n"/>
      <c r="DX812" s="36" t="n"/>
      <c r="DY812" s="36" t="n"/>
      <c r="DZ812" s="36" t="n"/>
      <c r="EA812" s="36" t="n"/>
      <c r="EB812" s="36" t="n"/>
      <c r="EC812" s="36" t="n"/>
      <c r="ED812" s="36" t="n"/>
      <c r="EE812" s="36" t="n"/>
      <c r="EF812" s="36" t="n"/>
      <c r="EG812" s="36" t="n"/>
      <c r="EH812" s="36" t="n"/>
      <c r="EI812" s="36" t="n"/>
      <c r="EJ812" s="36" t="n"/>
      <c r="EK812" s="36" t="n"/>
      <c r="EL812" s="36" t="n"/>
      <c r="EM812" s="36" t="n"/>
      <c r="EN812" s="36" t="n"/>
    </row>
    <row r="813">
      <c r="A813" s="36" t="n"/>
      <c r="B813" s="36" t="n"/>
      <c r="C813" s="144" t="n"/>
      <c r="D813" s="144" t="n"/>
      <c r="E813" s="135" t="n"/>
      <c r="F813" s="135" t="n"/>
      <c r="G813" s="135" t="n"/>
      <c r="H813" s="135" t="n"/>
      <c r="I813" s="135" t="n"/>
      <c r="J813" s="135" t="n"/>
      <c r="K813" s="135" t="n"/>
      <c r="L813" s="135" t="n"/>
      <c r="M813" s="135" t="n"/>
      <c r="N813" s="135" t="n"/>
      <c r="O813" s="135" t="n"/>
      <c r="P813" s="135" t="n"/>
      <c r="Q813" s="135" t="n"/>
      <c r="R813" s="135" t="n"/>
      <c r="S813" s="135" t="n"/>
      <c r="T813" s="135" t="n"/>
      <c r="U813" s="135" t="n"/>
      <c r="V813" s="135" t="n"/>
      <c r="W813" s="135" t="n"/>
      <c r="X813" s="135" t="n"/>
      <c r="Y813" s="135" t="n"/>
      <c r="Z813" s="135" t="n"/>
      <c r="AA813" s="135" t="n"/>
      <c r="AB813" s="135" t="n"/>
      <c r="AC813" s="135" t="n"/>
      <c r="AD813" s="135" t="n"/>
      <c r="AE813" s="135" t="n"/>
      <c r="AF813" s="135" t="n"/>
      <c r="AG813" s="135" t="n"/>
      <c r="AH813" s="135" t="n"/>
      <c r="AI813" s="135" t="n"/>
      <c r="AJ813" s="135" t="n"/>
      <c r="AK813" s="135" t="n"/>
      <c r="AL813" s="135" t="n"/>
      <c r="AM813" s="135" t="n"/>
      <c r="AN813" s="135" t="n"/>
      <c r="AO813" s="135" t="n"/>
      <c r="AP813" s="135" t="n"/>
      <c r="AQ813" s="135" t="n"/>
      <c r="AR813" s="135" t="n"/>
      <c r="AS813" s="135" t="n"/>
      <c r="AT813" s="135" t="n"/>
      <c r="AU813" s="135" t="n"/>
      <c r="AV813" s="135" t="n"/>
      <c r="AW813" s="135" t="n"/>
      <c r="AX813" s="135" t="n"/>
      <c r="AY813" s="135" t="n"/>
      <c r="AZ813" s="135" t="n"/>
      <c r="BA813" s="135" t="n"/>
      <c r="BB813" s="135" t="n"/>
      <c r="BC813" s="135" t="n"/>
      <c r="BD813" s="135" t="n"/>
      <c r="BE813" s="135" t="n"/>
      <c r="BF813" s="135" t="n"/>
      <c r="BG813" s="135" t="n"/>
      <c r="BH813" s="135" t="n"/>
      <c r="BI813" s="135" t="n"/>
      <c r="BJ813" s="135" t="n"/>
      <c r="BK813" s="135" t="n"/>
      <c r="BL813" s="135" t="n"/>
      <c r="BM813" s="135" t="n"/>
      <c r="BN813" s="135" t="n"/>
      <c r="BO813" s="135" t="n"/>
      <c r="BP813" s="135" t="n"/>
      <c r="BQ813" s="135" t="n"/>
      <c r="BR813" s="135" t="n"/>
      <c r="BS813" s="135" t="n"/>
      <c r="BT813" s="135" t="n"/>
      <c r="BU813" s="135" t="n"/>
      <c r="BV813" s="135" t="n"/>
      <c r="BW813" s="135" t="n"/>
      <c r="BX813" s="135" t="n"/>
      <c r="BY813" s="135" t="n"/>
      <c r="BZ813" s="135" t="n"/>
      <c r="CA813" s="135" t="n"/>
      <c r="CB813" s="135" t="n"/>
      <c r="CC813" s="135" t="n"/>
      <c r="CD813" s="135" t="n"/>
      <c r="CE813" s="135" t="n"/>
      <c r="CF813" s="135" t="n"/>
      <c r="CG813" s="135" t="n"/>
      <c r="CH813" s="135" t="n"/>
      <c r="CI813" s="135" t="n"/>
      <c r="CJ813" s="135" t="n"/>
      <c r="CK813" s="135" t="n"/>
      <c r="CL813" s="135" t="n"/>
      <c r="CM813" s="135" t="n"/>
      <c r="CN813" s="135" t="n"/>
      <c r="CO813" s="135" t="n"/>
      <c r="CP813" s="135" t="n"/>
      <c r="CQ813" s="135" t="n"/>
      <c r="CR813" s="135" t="n"/>
      <c r="CU813" s="36" t="n"/>
      <c r="CV813" s="36" t="n"/>
      <c r="CW813" s="36" t="n"/>
      <c r="CX813" s="36" t="n"/>
      <c r="CY813" s="36" t="n"/>
      <c r="CZ813" s="36" t="n"/>
      <c r="DA813" s="36" t="n"/>
      <c r="DB813" s="36" t="n"/>
      <c r="DC813" s="36" t="n"/>
      <c r="DD813" s="36" t="n"/>
      <c r="DE813" s="36" t="n"/>
      <c r="DF813" s="36" t="n"/>
      <c r="DG813" s="36" t="n"/>
      <c r="DH813" s="36" t="n"/>
      <c r="DI813" s="36" t="n"/>
      <c r="DJ813" s="36" t="n"/>
      <c r="DK813" s="36" t="n"/>
      <c r="DL813" s="36" t="n"/>
      <c r="DM813" s="36" t="n"/>
      <c r="DN813" s="36" t="n"/>
      <c r="DO813" s="36" t="n"/>
      <c r="DP813" s="36" t="n"/>
      <c r="DQ813" s="36" t="n"/>
      <c r="DR813" s="36" t="n"/>
      <c r="DS813" s="36" t="n"/>
      <c r="DT813" s="36" t="n"/>
      <c r="DU813" s="36" t="n"/>
      <c r="DV813" s="36" t="n"/>
      <c r="DW813" s="36" t="n"/>
      <c r="DX813" s="36" t="n"/>
      <c r="DY813" s="36" t="n"/>
      <c r="DZ813" s="36" t="n"/>
      <c r="EA813" s="36" t="n"/>
      <c r="EB813" s="36" t="n"/>
      <c r="EC813" s="36" t="n"/>
      <c r="ED813" s="36" t="n"/>
      <c r="EE813" s="36" t="n"/>
      <c r="EF813" s="36" t="n"/>
      <c r="EG813" s="36" t="n"/>
      <c r="EH813" s="36" t="n"/>
      <c r="EI813" s="36" t="n"/>
      <c r="EJ813" s="36" t="n"/>
      <c r="EK813" s="36" t="n"/>
      <c r="EL813" s="36" t="n"/>
      <c r="EM813" s="36" t="n"/>
      <c r="EN813" s="36" t="n"/>
    </row>
    <row r="814">
      <c r="A814" s="36" t="n"/>
      <c r="B814" s="36" t="n"/>
      <c r="C814" s="144" t="n"/>
      <c r="D814" s="144" t="n"/>
      <c r="E814" s="135" t="n"/>
      <c r="F814" s="135" t="n"/>
      <c r="G814" s="135" t="n"/>
      <c r="H814" s="135" t="n"/>
      <c r="I814" s="135" t="n"/>
      <c r="J814" s="135" t="n"/>
      <c r="K814" s="135" t="n"/>
      <c r="L814" s="135" t="n"/>
      <c r="M814" s="135" t="n"/>
      <c r="N814" s="135" t="n"/>
      <c r="O814" s="135" t="n"/>
      <c r="P814" s="135" t="n"/>
      <c r="Q814" s="135" t="n"/>
      <c r="R814" s="135" t="n"/>
      <c r="S814" s="135" t="n"/>
      <c r="T814" s="135" t="n"/>
      <c r="U814" s="135" t="n"/>
      <c r="V814" s="135" t="n"/>
      <c r="W814" s="135" t="n"/>
      <c r="X814" s="135" t="n"/>
      <c r="Y814" s="135" t="n"/>
      <c r="Z814" s="135" t="n"/>
      <c r="AA814" s="135" t="n"/>
      <c r="AB814" s="135" t="n"/>
      <c r="AC814" s="135" t="n"/>
      <c r="AD814" s="135" t="n"/>
      <c r="AE814" s="135" t="n"/>
      <c r="AF814" s="135" t="n"/>
      <c r="AG814" s="135" t="n"/>
      <c r="AH814" s="135" t="n"/>
      <c r="AI814" s="135" t="n"/>
      <c r="AJ814" s="135" t="n"/>
      <c r="AK814" s="135" t="n"/>
      <c r="AL814" s="135" t="n"/>
      <c r="AM814" s="135" t="n"/>
      <c r="AN814" s="135" t="n"/>
      <c r="AO814" s="135" t="n"/>
      <c r="AP814" s="135" t="n"/>
      <c r="AQ814" s="135" t="n"/>
      <c r="AR814" s="135" t="n"/>
      <c r="AS814" s="135" t="n"/>
      <c r="AT814" s="135" t="n"/>
      <c r="AU814" s="135" t="n"/>
      <c r="AV814" s="135" t="n"/>
      <c r="AW814" s="135" t="n"/>
      <c r="AX814" s="135" t="n"/>
      <c r="AY814" s="135" t="n"/>
      <c r="AZ814" s="135" t="n"/>
      <c r="BA814" s="135" t="n"/>
      <c r="BB814" s="135" t="n"/>
      <c r="BC814" s="135" t="n"/>
      <c r="BD814" s="135" t="n"/>
      <c r="BE814" s="135" t="n"/>
      <c r="BF814" s="135" t="n"/>
      <c r="BG814" s="135" t="n"/>
      <c r="BH814" s="135" t="n"/>
      <c r="BI814" s="135" t="n"/>
      <c r="BJ814" s="135" t="n"/>
      <c r="BK814" s="135" t="n"/>
      <c r="BL814" s="135" t="n"/>
      <c r="BM814" s="135" t="n"/>
      <c r="BN814" s="135" t="n"/>
      <c r="BO814" s="135" t="n"/>
      <c r="BP814" s="135" t="n"/>
      <c r="BQ814" s="135" t="n"/>
      <c r="BR814" s="135" t="n"/>
      <c r="BS814" s="135" t="n"/>
      <c r="BT814" s="135" t="n"/>
      <c r="BU814" s="135" t="n"/>
      <c r="BV814" s="135" t="n"/>
      <c r="BW814" s="135" t="n"/>
      <c r="BX814" s="135" t="n"/>
      <c r="BY814" s="135" t="n"/>
      <c r="BZ814" s="135" t="n"/>
      <c r="CA814" s="135" t="n"/>
      <c r="CB814" s="135" t="n"/>
      <c r="CC814" s="135" t="n"/>
      <c r="CD814" s="135" t="n"/>
      <c r="CE814" s="135" t="n"/>
      <c r="CF814" s="135" t="n"/>
      <c r="CG814" s="135" t="n"/>
      <c r="CH814" s="135" t="n"/>
      <c r="CI814" s="135" t="n"/>
      <c r="CJ814" s="135" t="n"/>
      <c r="CK814" s="135" t="n"/>
      <c r="CL814" s="135" t="n"/>
      <c r="CM814" s="135" t="n"/>
      <c r="CN814" s="135" t="n"/>
      <c r="CO814" s="135" t="n"/>
      <c r="CP814" s="135" t="n"/>
      <c r="CQ814" s="135" t="n"/>
      <c r="CR814" s="135" t="n"/>
      <c r="CU814" s="36" t="n"/>
      <c r="CV814" s="36" t="n"/>
      <c r="CW814" s="36" t="n"/>
      <c r="CX814" s="36" t="n"/>
      <c r="CY814" s="36" t="n"/>
      <c r="CZ814" s="36" t="n"/>
      <c r="DA814" s="36" t="n"/>
      <c r="DB814" s="36" t="n"/>
      <c r="DC814" s="36" t="n"/>
      <c r="DD814" s="36" t="n"/>
      <c r="DE814" s="36" t="n"/>
      <c r="DF814" s="36" t="n"/>
      <c r="DG814" s="36" t="n"/>
      <c r="DH814" s="36" t="n"/>
      <c r="DI814" s="36" t="n"/>
      <c r="DJ814" s="36" t="n"/>
      <c r="DK814" s="36" t="n"/>
      <c r="DL814" s="36" t="n"/>
      <c r="DM814" s="36" t="n"/>
      <c r="DN814" s="36" t="n"/>
      <c r="DO814" s="36" t="n"/>
      <c r="DP814" s="36" t="n"/>
      <c r="DQ814" s="36" t="n"/>
      <c r="DR814" s="36" t="n"/>
      <c r="DS814" s="36" t="n"/>
      <c r="DT814" s="36" t="n"/>
      <c r="DU814" s="36" t="n"/>
      <c r="DV814" s="36" t="n"/>
      <c r="DW814" s="36" t="n"/>
      <c r="DX814" s="36" t="n"/>
      <c r="DY814" s="36" t="n"/>
      <c r="DZ814" s="36" t="n"/>
      <c r="EA814" s="36" t="n"/>
      <c r="EB814" s="36" t="n"/>
      <c r="EC814" s="36" t="n"/>
      <c r="ED814" s="36" t="n"/>
      <c r="EE814" s="36" t="n"/>
      <c r="EF814" s="36" t="n"/>
      <c r="EG814" s="36" t="n"/>
      <c r="EH814" s="36" t="n"/>
      <c r="EI814" s="36" t="n"/>
      <c r="EJ814" s="36" t="n"/>
      <c r="EK814" s="36" t="n"/>
      <c r="EL814" s="36" t="n"/>
      <c r="EM814" s="36" t="n"/>
      <c r="EN814" s="36" t="n"/>
    </row>
    <row r="815">
      <c r="A815" s="36" t="n"/>
      <c r="B815" s="36" t="n"/>
      <c r="C815" s="144" t="n"/>
      <c r="D815" s="144" t="n"/>
      <c r="E815" s="135" t="n"/>
      <c r="F815" s="135" t="n"/>
      <c r="G815" s="135" t="n"/>
      <c r="H815" s="135" t="n"/>
      <c r="I815" s="135" t="n"/>
      <c r="J815" s="135" t="n"/>
      <c r="K815" s="135" t="n"/>
      <c r="L815" s="135" t="n"/>
      <c r="M815" s="135" t="n"/>
      <c r="N815" s="135" t="n"/>
      <c r="O815" s="135" t="n"/>
      <c r="P815" s="135" t="n"/>
      <c r="Q815" s="135" t="n"/>
      <c r="R815" s="135" t="n"/>
      <c r="S815" s="135" t="n"/>
      <c r="T815" s="135" t="n"/>
      <c r="U815" s="135" t="n"/>
      <c r="V815" s="135" t="n"/>
      <c r="W815" s="135" t="n"/>
      <c r="X815" s="135" t="n"/>
      <c r="Y815" s="135" t="n"/>
      <c r="Z815" s="135" t="n"/>
      <c r="AA815" s="135" t="n"/>
      <c r="AB815" s="135" t="n"/>
      <c r="AC815" s="135" t="n"/>
      <c r="AD815" s="135" t="n"/>
      <c r="AE815" s="135" t="n"/>
      <c r="AF815" s="135" t="n"/>
      <c r="AG815" s="135" t="n"/>
      <c r="AH815" s="135" t="n"/>
      <c r="AI815" s="135" t="n"/>
      <c r="AJ815" s="135" t="n"/>
      <c r="AK815" s="135" t="n"/>
      <c r="AL815" s="135" t="n"/>
      <c r="AM815" s="135" t="n"/>
      <c r="AN815" s="135" t="n"/>
      <c r="AO815" s="135" t="n"/>
      <c r="AP815" s="135" t="n"/>
      <c r="AQ815" s="135" t="n"/>
      <c r="AR815" s="135" t="n"/>
      <c r="AS815" s="135" t="n"/>
      <c r="AT815" s="135" t="n"/>
      <c r="AU815" s="135" t="n"/>
      <c r="AV815" s="135" t="n"/>
      <c r="AW815" s="135" t="n"/>
      <c r="AX815" s="135" t="n"/>
      <c r="AY815" s="135" t="n"/>
      <c r="AZ815" s="135" t="n"/>
      <c r="BA815" s="135" t="n"/>
      <c r="BB815" s="135" t="n"/>
      <c r="BC815" s="135" t="n"/>
      <c r="BD815" s="135" t="n"/>
      <c r="BE815" s="135" t="n"/>
      <c r="BF815" s="135" t="n"/>
      <c r="BG815" s="135" t="n"/>
      <c r="BH815" s="135" t="n"/>
      <c r="BI815" s="135" t="n"/>
      <c r="BJ815" s="135" t="n"/>
      <c r="BK815" s="135" t="n"/>
      <c r="BL815" s="135" t="n"/>
      <c r="BM815" s="135" t="n"/>
      <c r="BN815" s="135" t="n"/>
      <c r="BO815" s="135" t="n"/>
      <c r="BP815" s="135" t="n"/>
      <c r="BQ815" s="135" t="n"/>
      <c r="BR815" s="135" t="n"/>
      <c r="BS815" s="135" t="n"/>
      <c r="BT815" s="135" t="n"/>
      <c r="BU815" s="135" t="n"/>
      <c r="BV815" s="135" t="n"/>
      <c r="BW815" s="135" t="n"/>
      <c r="BX815" s="135" t="n"/>
      <c r="BY815" s="135" t="n"/>
      <c r="BZ815" s="135" t="n"/>
      <c r="CA815" s="135" t="n"/>
      <c r="CB815" s="135" t="n"/>
      <c r="CC815" s="135" t="n"/>
      <c r="CD815" s="135" t="n"/>
      <c r="CE815" s="135" t="n"/>
      <c r="CF815" s="135" t="n"/>
      <c r="CG815" s="135" t="n"/>
      <c r="CH815" s="135" t="n"/>
      <c r="CI815" s="135" t="n"/>
      <c r="CJ815" s="135" t="n"/>
      <c r="CK815" s="135" t="n"/>
      <c r="CL815" s="135" t="n"/>
      <c r="CM815" s="135" t="n"/>
      <c r="CN815" s="135" t="n"/>
      <c r="CO815" s="135" t="n"/>
      <c r="CP815" s="135" t="n"/>
      <c r="CQ815" s="135" t="n"/>
      <c r="CR815" s="135" t="n"/>
      <c r="CU815" s="36" t="n"/>
      <c r="CV815" s="36" t="n"/>
      <c r="CW815" s="36" t="n"/>
      <c r="CX815" s="36" t="n"/>
      <c r="CY815" s="36" t="n"/>
      <c r="CZ815" s="36" t="n"/>
      <c r="DA815" s="36" t="n"/>
      <c r="DB815" s="36" t="n"/>
      <c r="DC815" s="36" t="n"/>
      <c r="DD815" s="36" t="n"/>
      <c r="DE815" s="36" t="n"/>
      <c r="DF815" s="36" t="n"/>
      <c r="DG815" s="36" t="n"/>
      <c r="DH815" s="36" t="n"/>
      <c r="DI815" s="36" t="n"/>
      <c r="DJ815" s="36" t="n"/>
      <c r="DK815" s="36" t="n"/>
      <c r="DL815" s="36" t="n"/>
      <c r="DM815" s="36" t="n"/>
      <c r="DN815" s="36" t="n"/>
      <c r="DO815" s="36" t="n"/>
      <c r="DP815" s="36" t="n"/>
      <c r="DQ815" s="36" t="n"/>
      <c r="DR815" s="36" t="n"/>
      <c r="DS815" s="36" t="n"/>
      <c r="DT815" s="36" t="n"/>
      <c r="DU815" s="36" t="n"/>
      <c r="DV815" s="36" t="n"/>
      <c r="DW815" s="36" t="n"/>
      <c r="DX815" s="36" t="n"/>
      <c r="DY815" s="36" t="n"/>
      <c r="DZ815" s="36" t="n"/>
      <c r="EA815" s="36" t="n"/>
      <c r="EB815" s="36" t="n"/>
      <c r="EC815" s="36" t="n"/>
      <c r="ED815" s="36" t="n"/>
      <c r="EE815" s="36" t="n"/>
      <c r="EF815" s="36" t="n"/>
      <c r="EG815" s="36" t="n"/>
      <c r="EH815" s="36" t="n"/>
      <c r="EI815" s="36" t="n"/>
      <c r="EJ815" s="36" t="n"/>
      <c r="EK815" s="36" t="n"/>
      <c r="EL815" s="36" t="n"/>
      <c r="EM815" s="36" t="n"/>
      <c r="EN815" s="36" t="n"/>
    </row>
    <row r="816">
      <c r="A816" s="36" t="n"/>
      <c r="B816" s="36" t="n"/>
      <c r="C816" s="144" t="n"/>
      <c r="D816" s="144" t="n"/>
      <c r="E816" s="135" t="n"/>
      <c r="F816" s="135" t="n"/>
      <c r="G816" s="135" t="n"/>
      <c r="H816" s="135" t="n"/>
      <c r="I816" s="135" t="n"/>
      <c r="J816" s="135" t="n"/>
      <c r="K816" s="135" t="n"/>
      <c r="L816" s="135" t="n"/>
      <c r="M816" s="135" t="n"/>
      <c r="N816" s="135" t="n"/>
      <c r="O816" s="135" t="n"/>
      <c r="P816" s="135" t="n"/>
      <c r="Q816" s="135" t="n"/>
      <c r="R816" s="135" t="n"/>
      <c r="S816" s="135" t="n"/>
      <c r="T816" s="135" t="n"/>
      <c r="U816" s="135" t="n"/>
      <c r="V816" s="135" t="n"/>
      <c r="W816" s="135" t="n"/>
      <c r="X816" s="135" t="n"/>
      <c r="Y816" s="135" t="n"/>
      <c r="Z816" s="135" t="n"/>
      <c r="AA816" s="135" t="n"/>
      <c r="AB816" s="135" t="n"/>
      <c r="AC816" s="135" t="n"/>
      <c r="AD816" s="135" t="n"/>
      <c r="AE816" s="135" t="n"/>
      <c r="AF816" s="135" t="n"/>
      <c r="AG816" s="135" t="n"/>
      <c r="AH816" s="135" t="n"/>
      <c r="AI816" s="135" t="n"/>
      <c r="AJ816" s="135" t="n"/>
      <c r="AK816" s="135" t="n"/>
      <c r="AL816" s="135" t="n"/>
      <c r="AM816" s="135" t="n"/>
      <c r="AN816" s="135" t="n"/>
      <c r="AO816" s="135" t="n"/>
      <c r="AP816" s="135" t="n"/>
      <c r="AQ816" s="135" t="n"/>
      <c r="AR816" s="135" t="n"/>
      <c r="AS816" s="135" t="n"/>
      <c r="AT816" s="135" t="n"/>
      <c r="AU816" s="135" t="n"/>
      <c r="AV816" s="135" t="n"/>
      <c r="AW816" s="135" t="n"/>
      <c r="AX816" s="135" t="n"/>
      <c r="AY816" s="135" t="n"/>
      <c r="AZ816" s="135" t="n"/>
      <c r="BA816" s="135" t="n"/>
      <c r="BB816" s="135" t="n"/>
      <c r="BC816" s="135" t="n"/>
      <c r="BD816" s="135" t="n"/>
      <c r="BE816" s="135" t="n"/>
      <c r="BF816" s="135" t="n"/>
      <c r="BG816" s="135" t="n"/>
      <c r="BH816" s="135" t="n"/>
      <c r="BI816" s="135" t="n"/>
      <c r="BJ816" s="135" t="n"/>
      <c r="BK816" s="135" t="n"/>
      <c r="BL816" s="135" t="n"/>
      <c r="BM816" s="135" t="n"/>
      <c r="BN816" s="135" t="n"/>
      <c r="BO816" s="135" t="n"/>
      <c r="BP816" s="135" t="n"/>
      <c r="BQ816" s="135" t="n"/>
      <c r="BR816" s="135" t="n"/>
      <c r="BS816" s="135" t="n"/>
      <c r="BT816" s="135" t="n"/>
      <c r="BU816" s="135" t="n"/>
      <c r="BV816" s="135" t="n"/>
      <c r="BW816" s="135" t="n"/>
      <c r="BX816" s="135" t="n"/>
      <c r="BY816" s="135" t="n"/>
      <c r="BZ816" s="135" t="n"/>
      <c r="CA816" s="135" t="n"/>
      <c r="CB816" s="135" t="n"/>
      <c r="CC816" s="135" t="n"/>
      <c r="CD816" s="135" t="n"/>
      <c r="CE816" s="135" t="n"/>
      <c r="CF816" s="135" t="n"/>
      <c r="CG816" s="135" t="n"/>
      <c r="CH816" s="135" t="n"/>
      <c r="CI816" s="135" t="n"/>
      <c r="CJ816" s="135" t="n"/>
      <c r="CK816" s="135" t="n"/>
      <c r="CL816" s="135" t="n"/>
      <c r="CM816" s="135" t="n"/>
      <c r="CN816" s="135" t="n"/>
      <c r="CO816" s="135" t="n"/>
      <c r="CP816" s="135" t="n"/>
      <c r="CQ816" s="135" t="n"/>
      <c r="CR816" s="135" t="n"/>
      <c r="CU816" s="36" t="n"/>
      <c r="CV816" s="36" t="n"/>
      <c r="CW816" s="36" t="n"/>
      <c r="CX816" s="36" t="n"/>
      <c r="CY816" s="36" t="n"/>
      <c r="CZ816" s="36" t="n"/>
      <c r="DA816" s="36" t="n"/>
      <c r="DB816" s="36" t="n"/>
      <c r="DC816" s="36" t="n"/>
      <c r="DD816" s="36" t="n"/>
      <c r="DE816" s="36" t="n"/>
      <c r="DF816" s="36" t="n"/>
      <c r="DG816" s="36" t="n"/>
      <c r="DH816" s="36" t="n"/>
      <c r="DI816" s="36" t="n"/>
      <c r="DJ816" s="36" t="n"/>
      <c r="DK816" s="36" t="n"/>
      <c r="DL816" s="36" t="n"/>
      <c r="DM816" s="36" t="n"/>
      <c r="DN816" s="36" t="n"/>
      <c r="DO816" s="36" t="n"/>
      <c r="DP816" s="36" t="n"/>
      <c r="DQ816" s="36" t="n"/>
      <c r="DR816" s="36" t="n"/>
      <c r="DS816" s="36" t="n"/>
      <c r="DT816" s="36" t="n"/>
      <c r="DU816" s="36" t="n"/>
      <c r="DV816" s="36" t="n"/>
      <c r="DW816" s="36" t="n"/>
      <c r="DX816" s="36" t="n"/>
      <c r="DY816" s="36" t="n"/>
      <c r="DZ816" s="36" t="n"/>
      <c r="EA816" s="36" t="n"/>
      <c r="EB816" s="36" t="n"/>
      <c r="EC816" s="36" t="n"/>
      <c r="ED816" s="36" t="n"/>
      <c r="EE816" s="36" t="n"/>
      <c r="EF816" s="36" t="n"/>
      <c r="EG816" s="36" t="n"/>
      <c r="EH816" s="36" t="n"/>
      <c r="EI816" s="36" t="n"/>
      <c r="EJ816" s="36" t="n"/>
      <c r="EK816" s="36" t="n"/>
      <c r="EL816" s="36" t="n"/>
      <c r="EM816" s="36" t="n"/>
      <c r="EN816" s="36" t="n"/>
    </row>
    <row r="817">
      <c r="A817" s="36" t="n"/>
      <c r="B817" s="36" t="n"/>
      <c r="C817" s="144" t="n"/>
      <c r="D817" s="144" t="n"/>
      <c r="E817" s="135" t="n"/>
      <c r="F817" s="135" t="n"/>
      <c r="G817" s="135" t="n"/>
      <c r="H817" s="135" t="n"/>
      <c r="I817" s="135" t="n"/>
      <c r="J817" s="135" t="n"/>
      <c r="K817" s="135" t="n"/>
      <c r="L817" s="135" t="n"/>
      <c r="M817" s="135" t="n"/>
      <c r="N817" s="135" t="n"/>
      <c r="O817" s="135" t="n"/>
      <c r="P817" s="135" t="n"/>
      <c r="Q817" s="135" t="n"/>
      <c r="R817" s="135" t="n"/>
      <c r="S817" s="135" t="n"/>
      <c r="T817" s="135" t="n"/>
      <c r="U817" s="135" t="n"/>
      <c r="V817" s="135" t="n"/>
      <c r="W817" s="135" t="n"/>
      <c r="X817" s="135" t="n"/>
      <c r="Y817" s="135" t="n"/>
      <c r="Z817" s="135" t="n"/>
      <c r="AA817" s="135" t="n"/>
      <c r="AB817" s="135" t="n"/>
      <c r="AC817" s="135" t="n"/>
      <c r="AD817" s="135" t="n"/>
      <c r="AE817" s="135" t="n"/>
      <c r="AF817" s="135" t="n"/>
      <c r="AG817" s="135" t="n"/>
      <c r="AH817" s="135" t="n"/>
      <c r="AI817" s="135" t="n"/>
      <c r="AJ817" s="135" t="n"/>
      <c r="AK817" s="135" t="n"/>
      <c r="AL817" s="135" t="n"/>
      <c r="AM817" s="135" t="n"/>
      <c r="AN817" s="135" t="n"/>
      <c r="AO817" s="135" t="n"/>
      <c r="AP817" s="135" t="n"/>
      <c r="AQ817" s="135" t="n"/>
      <c r="AR817" s="135" t="n"/>
      <c r="AS817" s="135" t="n"/>
      <c r="AT817" s="135" t="n"/>
      <c r="AU817" s="135" t="n"/>
      <c r="AV817" s="135" t="n"/>
      <c r="AW817" s="135" t="n"/>
      <c r="AX817" s="135" t="n"/>
      <c r="AY817" s="135" t="n"/>
      <c r="AZ817" s="135" t="n"/>
      <c r="BA817" s="135" t="n"/>
      <c r="BB817" s="135" t="n"/>
      <c r="BC817" s="135" t="n"/>
      <c r="BD817" s="135" t="n"/>
      <c r="BE817" s="135" t="n"/>
      <c r="BF817" s="135" t="n"/>
      <c r="BG817" s="135" t="n"/>
      <c r="BH817" s="135" t="n"/>
      <c r="BI817" s="135" t="n"/>
      <c r="BJ817" s="135" t="n"/>
      <c r="BK817" s="135" t="n"/>
      <c r="BL817" s="135" t="n"/>
      <c r="BM817" s="135" t="n"/>
      <c r="BN817" s="135" t="n"/>
      <c r="BO817" s="135" t="n"/>
      <c r="BP817" s="135" t="n"/>
      <c r="BQ817" s="135" t="n"/>
      <c r="BR817" s="135" t="n"/>
      <c r="BS817" s="135" t="n"/>
      <c r="BT817" s="135" t="n"/>
      <c r="BU817" s="135" t="n"/>
      <c r="BV817" s="135" t="n"/>
      <c r="BW817" s="135" t="n"/>
      <c r="BX817" s="135" t="n"/>
      <c r="BY817" s="135" t="n"/>
      <c r="BZ817" s="135" t="n"/>
      <c r="CA817" s="135" t="n"/>
      <c r="CB817" s="135" t="n"/>
      <c r="CC817" s="135" t="n"/>
      <c r="CD817" s="135" t="n"/>
      <c r="CE817" s="135" t="n"/>
      <c r="CF817" s="135" t="n"/>
      <c r="CG817" s="135" t="n"/>
      <c r="CH817" s="135" t="n"/>
      <c r="CI817" s="135" t="n"/>
      <c r="CJ817" s="135" t="n"/>
      <c r="CK817" s="135" t="n"/>
      <c r="CL817" s="135" t="n"/>
      <c r="CM817" s="135" t="n"/>
      <c r="CN817" s="135" t="n"/>
      <c r="CO817" s="135" t="n"/>
      <c r="CP817" s="135" t="n"/>
      <c r="CQ817" s="135" t="n"/>
      <c r="CR817" s="135" t="n"/>
      <c r="CU817" s="36" t="n"/>
      <c r="CV817" s="36" t="n"/>
      <c r="CW817" s="36" t="n"/>
      <c r="CX817" s="36" t="n"/>
      <c r="CY817" s="36" t="n"/>
      <c r="CZ817" s="36" t="n"/>
      <c r="DA817" s="36" t="n"/>
      <c r="DB817" s="36" t="n"/>
      <c r="DC817" s="36" t="n"/>
      <c r="DD817" s="36" t="n"/>
      <c r="DE817" s="36" t="n"/>
      <c r="DF817" s="36" t="n"/>
      <c r="DG817" s="36" t="n"/>
      <c r="DH817" s="36" t="n"/>
      <c r="DI817" s="36" t="n"/>
      <c r="DJ817" s="36" t="n"/>
      <c r="DK817" s="36" t="n"/>
      <c r="DL817" s="36" t="n"/>
      <c r="DM817" s="36" t="n"/>
      <c r="DN817" s="36" t="n"/>
      <c r="DO817" s="36" t="n"/>
      <c r="DP817" s="36" t="n"/>
      <c r="DQ817" s="36" t="n"/>
      <c r="DR817" s="36" t="n"/>
      <c r="DS817" s="36" t="n"/>
      <c r="DT817" s="36" t="n"/>
      <c r="DU817" s="36" t="n"/>
      <c r="DV817" s="36" t="n"/>
      <c r="DW817" s="36" t="n"/>
      <c r="DX817" s="36" t="n"/>
      <c r="DY817" s="36" t="n"/>
      <c r="DZ817" s="36" t="n"/>
      <c r="EA817" s="36" t="n"/>
      <c r="EB817" s="36" t="n"/>
      <c r="EC817" s="36" t="n"/>
      <c r="ED817" s="36" t="n"/>
      <c r="EE817" s="36" t="n"/>
      <c r="EF817" s="36" t="n"/>
      <c r="EG817" s="36" t="n"/>
      <c r="EH817" s="36" t="n"/>
      <c r="EI817" s="36" t="n"/>
      <c r="EJ817" s="36" t="n"/>
      <c r="EK817" s="36" t="n"/>
      <c r="EL817" s="36" t="n"/>
      <c r="EM817" s="36" t="n"/>
      <c r="EN817" s="36" t="n"/>
    </row>
    <row r="818">
      <c r="A818" s="36" t="n"/>
      <c r="B818" s="36" t="n"/>
      <c r="C818" s="144" t="n"/>
      <c r="D818" s="144" t="n"/>
      <c r="E818" s="135" t="n"/>
      <c r="F818" s="135" t="n"/>
      <c r="G818" s="135" t="n"/>
      <c r="H818" s="135" t="n"/>
      <c r="I818" s="135" t="n"/>
      <c r="J818" s="135" t="n"/>
      <c r="K818" s="135" t="n"/>
      <c r="L818" s="135" t="n"/>
      <c r="M818" s="135" t="n"/>
      <c r="N818" s="135" t="n"/>
      <c r="O818" s="135" t="n"/>
      <c r="P818" s="135" t="n"/>
      <c r="Q818" s="135" t="n"/>
      <c r="R818" s="135" t="n"/>
      <c r="S818" s="135" t="n"/>
      <c r="T818" s="135" t="n"/>
      <c r="U818" s="135" t="n"/>
      <c r="V818" s="135" t="n"/>
      <c r="W818" s="135" t="n"/>
      <c r="X818" s="135" t="n"/>
      <c r="Y818" s="135" t="n"/>
      <c r="Z818" s="135" t="n"/>
      <c r="AA818" s="135" t="n"/>
      <c r="AB818" s="135" t="n"/>
      <c r="AC818" s="135" t="n"/>
      <c r="AD818" s="135" t="n"/>
      <c r="AE818" s="135" t="n"/>
      <c r="AF818" s="135" t="n"/>
      <c r="AG818" s="135" t="n"/>
      <c r="AH818" s="135" t="n"/>
      <c r="AI818" s="135" t="n"/>
      <c r="AJ818" s="135" t="n"/>
      <c r="AK818" s="135" t="n"/>
      <c r="AL818" s="135" t="n"/>
      <c r="AM818" s="135" t="n"/>
      <c r="AN818" s="135" t="n"/>
      <c r="AO818" s="135" t="n"/>
      <c r="AP818" s="135" t="n"/>
      <c r="AQ818" s="135" t="n"/>
      <c r="AR818" s="135" t="n"/>
      <c r="AS818" s="135" t="n"/>
      <c r="AT818" s="135" t="n"/>
      <c r="AU818" s="135" t="n"/>
      <c r="AV818" s="135" t="n"/>
      <c r="AW818" s="135" t="n"/>
      <c r="AX818" s="135" t="n"/>
      <c r="AY818" s="135" t="n"/>
      <c r="AZ818" s="135" t="n"/>
      <c r="BA818" s="135" t="n"/>
      <c r="BB818" s="135" t="n"/>
      <c r="BC818" s="135" t="n"/>
      <c r="BD818" s="135" t="n"/>
      <c r="BE818" s="135" t="n"/>
      <c r="BF818" s="135" t="n"/>
      <c r="BG818" s="135" t="n"/>
      <c r="BH818" s="135" t="n"/>
      <c r="BI818" s="135" t="n"/>
      <c r="BJ818" s="135" t="n"/>
      <c r="BK818" s="135" t="n"/>
      <c r="BL818" s="135" t="n"/>
      <c r="BM818" s="135" t="n"/>
      <c r="BN818" s="135" t="n"/>
      <c r="BO818" s="135" t="n"/>
      <c r="BP818" s="135" t="n"/>
      <c r="BQ818" s="135" t="n"/>
      <c r="BR818" s="135" t="n"/>
      <c r="BS818" s="135" t="n"/>
      <c r="BT818" s="135" t="n"/>
      <c r="BU818" s="135" t="n"/>
      <c r="BV818" s="135" t="n"/>
      <c r="BW818" s="135" t="n"/>
      <c r="BX818" s="135" t="n"/>
      <c r="BY818" s="135" t="n"/>
      <c r="BZ818" s="135" t="n"/>
      <c r="CA818" s="135" t="n"/>
      <c r="CB818" s="135" t="n"/>
      <c r="CC818" s="135" t="n"/>
      <c r="CD818" s="135" t="n"/>
      <c r="CE818" s="135" t="n"/>
      <c r="CF818" s="135" t="n"/>
      <c r="CG818" s="135" t="n"/>
      <c r="CH818" s="135" t="n"/>
      <c r="CI818" s="135" t="n"/>
      <c r="CJ818" s="135" t="n"/>
      <c r="CK818" s="135" t="n"/>
      <c r="CL818" s="135" t="n"/>
      <c r="CM818" s="135" t="n"/>
      <c r="CN818" s="135" t="n"/>
      <c r="CO818" s="135" t="n"/>
      <c r="CP818" s="135" t="n"/>
      <c r="CQ818" s="135" t="n"/>
      <c r="CR818" s="135" t="n"/>
      <c r="CU818" s="36" t="n"/>
      <c r="CV818" s="36" t="n"/>
      <c r="CW818" s="36" t="n"/>
      <c r="CX818" s="36" t="n"/>
      <c r="CY818" s="36" t="n"/>
      <c r="CZ818" s="36" t="n"/>
      <c r="DA818" s="36" t="n"/>
      <c r="DB818" s="36" t="n"/>
      <c r="DC818" s="36" t="n"/>
      <c r="DD818" s="36" t="n"/>
      <c r="DE818" s="36" t="n"/>
      <c r="DF818" s="36" t="n"/>
      <c r="DG818" s="36" t="n"/>
      <c r="DH818" s="36" t="n"/>
      <c r="DI818" s="36" t="n"/>
      <c r="DJ818" s="36" t="n"/>
      <c r="DK818" s="36" t="n"/>
      <c r="DL818" s="36" t="n"/>
      <c r="DM818" s="36" t="n"/>
      <c r="DN818" s="36" t="n"/>
      <c r="DO818" s="36" t="n"/>
      <c r="DP818" s="36" t="n"/>
      <c r="DQ818" s="36" t="n"/>
      <c r="DR818" s="36" t="n"/>
      <c r="DS818" s="36" t="n"/>
      <c r="DT818" s="36" t="n"/>
      <c r="DU818" s="36" t="n"/>
      <c r="DV818" s="36" t="n"/>
      <c r="DW818" s="36" t="n"/>
      <c r="DX818" s="36" t="n"/>
      <c r="DY818" s="36" t="n"/>
      <c r="DZ818" s="36" t="n"/>
      <c r="EA818" s="36" t="n"/>
      <c r="EB818" s="36" t="n"/>
      <c r="EC818" s="36" t="n"/>
      <c r="ED818" s="36" t="n"/>
      <c r="EE818" s="36" t="n"/>
      <c r="EF818" s="36" t="n"/>
      <c r="EG818" s="36" t="n"/>
      <c r="EH818" s="36" t="n"/>
      <c r="EI818" s="36" t="n"/>
      <c r="EJ818" s="36" t="n"/>
      <c r="EK818" s="36" t="n"/>
      <c r="EL818" s="36" t="n"/>
      <c r="EM818" s="36" t="n"/>
      <c r="EN818" s="36" t="n"/>
    </row>
    <row r="819">
      <c r="A819" s="36" t="n"/>
      <c r="B819" s="36" t="n"/>
      <c r="C819" s="144" t="n"/>
      <c r="D819" s="144" t="n"/>
      <c r="E819" s="135" t="n"/>
      <c r="F819" s="135" t="n"/>
      <c r="G819" s="135" t="n"/>
      <c r="H819" s="135" t="n"/>
      <c r="I819" s="135" t="n"/>
      <c r="J819" s="135" t="n"/>
      <c r="K819" s="135" t="n"/>
      <c r="L819" s="135" t="n"/>
      <c r="M819" s="135" t="n"/>
      <c r="N819" s="135" t="n"/>
      <c r="O819" s="135" t="n"/>
      <c r="P819" s="135" t="n"/>
      <c r="Q819" s="135" t="n"/>
      <c r="R819" s="135" t="n"/>
      <c r="S819" s="135" t="n"/>
      <c r="T819" s="135" t="n"/>
      <c r="U819" s="135" t="n"/>
      <c r="V819" s="135" t="n"/>
      <c r="W819" s="135" t="n"/>
      <c r="X819" s="135" t="n"/>
      <c r="Y819" s="135" t="n"/>
      <c r="Z819" s="135" t="n"/>
      <c r="AA819" s="135" t="n"/>
      <c r="AB819" s="135" t="n"/>
      <c r="AC819" s="135" t="n"/>
      <c r="AD819" s="135" t="n"/>
      <c r="AE819" s="135" t="n"/>
      <c r="AF819" s="135" t="n"/>
      <c r="AG819" s="135" t="n"/>
      <c r="AH819" s="135" t="n"/>
      <c r="AI819" s="135" t="n"/>
      <c r="AJ819" s="135" t="n"/>
      <c r="AK819" s="135" t="n"/>
      <c r="AL819" s="135" t="n"/>
      <c r="AM819" s="135" t="n"/>
      <c r="AN819" s="135" t="n"/>
      <c r="AO819" s="135" t="n"/>
      <c r="AP819" s="135" t="n"/>
      <c r="AQ819" s="135" t="n"/>
      <c r="AR819" s="135" t="n"/>
      <c r="AS819" s="135" t="n"/>
      <c r="AT819" s="135" t="n"/>
      <c r="AU819" s="135" t="n"/>
      <c r="AV819" s="135" t="n"/>
      <c r="AW819" s="135" t="n"/>
      <c r="AX819" s="135" t="n"/>
      <c r="AY819" s="135" t="n"/>
      <c r="AZ819" s="135" t="n"/>
      <c r="BA819" s="135" t="n"/>
      <c r="BB819" s="135" t="n"/>
      <c r="BC819" s="135" t="n"/>
      <c r="BD819" s="135" t="n"/>
      <c r="BE819" s="135" t="n"/>
      <c r="BF819" s="135" t="n"/>
      <c r="BG819" s="135" t="n"/>
      <c r="BH819" s="135" t="n"/>
      <c r="BI819" s="135" t="n"/>
      <c r="BJ819" s="135" t="n"/>
      <c r="BK819" s="135" t="n"/>
      <c r="BL819" s="135" t="n"/>
      <c r="BM819" s="135" t="n"/>
      <c r="BN819" s="135" t="n"/>
      <c r="BO819" s="135" t="n"/>
      <c r="BP819" s="135" t="n"/>
      <c r="BQ819" s="135" t="n"/>
      <c r="BR819" s="135" t="n"/>
      <c r="BS819" s="135" t="n"/>
      <c r="BT819" s="135" t="n"/>
      <c r="BU819" s="135" t="n"/>
      <c r="BV819" s="135" t="n"/>
      <c r="BW819" s="135" t="n"/>
      <c r="BX819" s="135" t="n"/>
      <c r="BY819" s="135" t="n"/>
      <c r="BZ819" s="135" t="n"/>
      <c r="CA819" s="135" t="n"/>
      <c r="CB819" s="135" t="n"/>
      <c r="CC819" s="135" t="n"/>
      <c r="CD819" s="135" t="n"/>
      <c r="CE819" s="135" t="n"/>
      <c r="CF819" s="135" t="n"/>
      <c r="CG819" s="135" t="n"/>
      <c r="CH819" s="135" t="n"/>
      <c r="CI819" s="135" t="n"/>
      <c r="CJ819" s="135" t="n"/>
      <c r="CK819" s="135" t="n"/>
      <c r="CL819" s="135" t="n"/>
      <c r="CM819" s="135" t="n"/>
      <c r="CN819" s="135" t="n"/>
      <c r="CO819" s="135" t="n"/>
      <c r="CP819" s="135" t="n"/>
      <c r="CQ819" s="135" t="n"/>
      <c r="CR819" s="135" t="n"/>
      <c r="CU819" s="36" t="n"/>
      <c r="CV819" s="36" t="n"/>
      <c r="CW819" s="36" t="n"/>
      <c r="CX819" s="36" t="n"/>
      <c r="CY819" s="36" t="n"/>
      <c r="CZ819" s="36" t="n"/>
      <c r="DA819" s="36" t="n"/>
      <c r="DB819" s="36" t="n"/>
      <c r="DC819" s="36" t="n"/>
      <c r="DD819" s="36" t="n"/>
      <c r="DE819" s="36" t="n"/>
      <c r="DF819" s="36" t="n"/>
      <c r="DG819" s="36" t="n"/>
      <c r="DH819" s="36" t="n"/>
      <c r="DI819" s="36" t="n"/>
      <c r="DJ819" s="36" t="n"/>
      <c r="DK819" s="36" t="n"/>
      <c r="DL819" s="36" t="n"/>
      <c r="DM819" s="36" t="n"/>
      <c r="DN819" s="36" t="n"/>
      <c r="DO819" s="36" t="n"/>
      <c r="DP819" s="36" t="n"/>
      <c r="DQ819" s="36" t="n"/>
      <c r="DR819" s="36" t="n"/>
      <c r="DS819" s="36" t="n"/>
      <c r="DT819" s="36" t="n"/>
      <c r="DU819" s="36" t="n"/>
      <c r="DV819" s="36" t="n"/>
      <c r="DW819" s="36" t="n"/>
      <c r="DX819" s="36" t="n"/>
      <c r="DY819" s="36" t="n"/>
      <c r="DZ819" s="36" t="n"/>
      <c r="EA819" s="36" t="n"/>
      <c r="EB819" s="36" t="n"/>
      <c r="EC819" s="36" t="n"/>
      <c r="ED819" s="36" t="n"/>
      <c r="EE819" s="36" t="n"/>
      <c r="EF819" s="36" t="n"/>
      <c r="EG819" s="36" t="n"/>
      <c r="EH819" s="36" t="n"/>
      <c r="EI819" s="36" t="n"/>
      <c r="EJ819" s="36" t="n"/>
      <c r="EK819" s="36" t="n"/>
      <c r="EL819" s="36" t="n"/>
      <c r="EM819" s="36" t="n"/>
      <c r="EN819" s="36" t="n"/>
    </row>
    <row r="820">
      <c r="A820" s="36" t="n"/>
      <c r="B820" s="36" t="n"/>
      <c r="C820" s="144" t="n"/>
      <c r="D820" s="144" t="n"/>
      <c r="E820" s="135" t="n"/>
      <c r="F820" s="135" t="n"/>
      <c r="G820" s="135" t="n"/>
      <c r="H820" s="135" t="n"/>
      <c r="I820" s="135" t="n"/>
      <c r="J820" s="135" t="n"/>
      <c r="K820" s="135" t="n"/>
      <c r="L820" s="135" t="n"/>
      <c r="M820" s="135" t="n"/>
      <c r="N820" s="135" t="n"/>
      <c r="O820" s="135" t="n"/>
      <c r="P820" s="135" t="n"/>
      <c r="Q820" s="135" t="n"/>
      <c r="R820" s="135" t="n"/>
      <c r="S820" s="135" t="n"/>
      <c r="T820" s="135" t="n"/>
      <c r="U820" s="135" t="n"/>
      <c r="V820" s="135" t="n"/>
      <c r="W820" s="135" t="n"/>
      <c r="X820" s="135" t="n"/>
      <c r="Y820" s="135" t="n"/>
      <c r="Z820" s="135" t="n"/>
      <c r="AA820" s="135" t="n"/>
      <c r="AB820" s="135" t="n"/>
      <c r="AC820" s="135" t="n"/>
      <c r="AD820" s="135" t="n"/>
      <c r="AE820" s="135" t="n"/>
      <c r="AF820" s="135" t="n"/>
      <c r="AG820" s="135" t="n"/>
      <c r="AH820" s="135" t="n"/>
      <c r="AI820" s="135" t="n"/>
      <c r="AJ820" s="135" t="n"/>
      <c r="AK820" s="135" t="n"/>
      <c r="AL820" s="135" t="n"/>
      <c r="AM820" s="135" t="n"/>
      <c r="AN820" s="135" t="n"/>
      <c r="AO820" s="135" t="n"/>
      <c r="AP820" s="135" t="n"/>
      <c r="AQ820" s="135" t="n"/>
      <c r="AR820" s="135" t="n"/>
      <c r="AS820" s="135" t="n"/>
      <c r="AT820" s="135" t="n"/>
      <c r="AU820" s="135" t="n"/>
      <c r="AV820" s="135" t="n"/>
      <c r="AW820" s="135" t="n"/>
      <c r="AX820" s="135" t="n"/>
      <c r="AY820" s="135" t="n"/>
      <c r="AZ820" s="135" t="n"/>
      <c r="BA820" s="135" t="n"/>
      <c r="BB820" s="135" t="n"/>
      <c r="BC820" s="135" t="n"/>
      <c r="BD820" s="135" t="n"/>
      <c r="BE820" s="135" t="n"/>
      <c r="BF820" s="135" t="n"/>
      <c r="BG820" s="135" t="n"/>
      <c r="BH820" s="135" t="n"/>
      <c r="BI820" s="135" t="n"/>
      <c r="BJ820" s="135" t="n"/>
      <c r="BK820" s="135" t="n"/>
      <c r="BL820" s="135" t="n"/>
      <c r="BM820" s="135" t="n"/>
      <c r="BN820" s="135" t="n"/>
      <c r="BO820" s="135" t="n"/>
      <c r="BP820" s="135" t="n"/>
      <c r="BQ820" s="135" t="n"/>
      <c r="BR820" s="135" t="n"/>
      <c r="BS820" s="135" t="n"/>
      <c r="BT820" s="135" t="n"/>
      <c r="BU820" s="135" t="n"/>
      <c r="BV820" s="135" t="n"/>
      <c r="BW820" s="135" t="n"/>
      <c r="BX820" s="135" t="n"/>
      <c r="BY820" s="135" t="n"/>
      <c r="BZ820" s="135" t="n"/>
      <c r="CA820" s="135" t="n"/>
      <c r="CB820" s="135" t="n"/>
      <c r="CC820" s="135" t="n"/>
      <c r="CD820" s="135" t="n"/>
      <c r="CE820" s="135" t="n"/>
      <c r="CF820" s="135" t="n"/>
      <c r="CG820" s="135" t="n"/>
      <c r="CH820" s="135" t="n"/>
      <c r="CI820" s="135" t="n"/>
      <c r="CJ820" s="135" t="n"/>
      <c r="CK820" s="135" t="n"/>
      <c r="CL820" s="135" t="n"/>
      <c r="CM820" s="135" t="n"/>
      <c r="CN820" s="135" t="n"/>
      <c r="CO820" s="135" t="n"/>
      <c r="CP820" s="135" t="n"/>
      <c r="CQ820" s="135" t="n"/>
      <c r="CR820" s="135" t="n"/>
      <c r="CU820" s="36" t="n"/>
      <c r="CV820" s="36" t="n"/>
      <c r="CW820" s="36" t="n"/>
      <c r="CX820" s="36" t="n"/>
      <c r="CY820" s="36" t="n"/>
      <c r="CZ820" s="36" t="n"/>
      <c r="DA820" s="36" t="n"/>
      <c r="DB820" s="36" t="n"/>
      <c r="DC820" s="36" t="n"/>
      <c r="DD820" s="36" t="n"/>
      <c r="DE820" s="36" t="n"/>
      <c r="DF820" s="36" t="n"/>
      <c r="DG820" s="36" t="n"/>
      <c r="DH820" s="36" t="n"/>
      <c r="DI820" s="36" t="n"/>
      <c r="DJ820" s="36" t="n"/>
      <c r="DK820" s="36" t="n"/>
      <c r="DL820" s="36" t="n"/>
      <c r="DM820" s="36" t="n"/>
      <c r="DN820" s="36" t="n"/>
      <c r="DO820" s="36" t="n"/>
      <c r="DP820" s="36" t="n"/>
      <c r="DQ820" s="36" t="n"/>
      <c r="DR820" s="36" t="n"/>
      <c r="DS820" s="36" t="n"/>
      <c r="DT820" s="36" t="n"/>
      <c r="DU820" s="36" t="n"/>
      <c r="DV820" s="36" t="n"/>
      <c r="DW820" s="36" t="n"/>
      <c r="DX820" s="36" t="n"/>
      <c r="DY820" s="36" t="n"/>
      <c r="DZ820" s="36" t="n"/>
      <c r="EA820" s="36" t="n"/>
      <c r="EB820" s="36" t="n"/>
      <c r="EC820" s="36" t="n"/>
      <c r="ED820" s="36" t="n"/>
      <c r="EE820" s="36" t="n"/>
      <c r="EF820" s="36" t="n"/>
      <c r="EG820" s="36" t="n"/>
      <c r="EH820" s="36" t="n"/>
      <c r="EI820" s="36" t="n"/>
      <c r="EJ820" s="36" t="n"/>
      <c r="EK820" s="36" t="n"/>
      <c r="EL820" s="36" t="n"/>
      <c r="EM820" s="36" t="n"/>
      <c r="EN820" s="36" t="n"/>
    </row>
    <row r="821">
      <c r="A821" s="36" t="n"/>
      <c r="B821" s="36" t="n"/>
      <c r="C821" s="144" t="n"/>
      <c r="D821" s="144" t="n"/>
      <c r="E821" s="135" t="n"/>
      <c r="F821" s="135" t="n"/>
      <c r="G821" s="135" t="n"/>
      <c r="H821" s="135" t="n"/>
      <c r="I821" s="135" t="n"/>
      <c r="J821" s="135" t="n"/>
      <c r="K821" s="135" t="n"/>
      <c r="L821" s="135" t="n"/>
      <c r="M821" s="135" t="n"/>
      <c r="N821" s="135" t="n"/>
      <c r="O821" s="135" t="n"/>
      <c r="P821" s="135" t="n"/>
      <c r="Q821" s="135" t="n"/>
      <c r="R821" s="135" t="n"/>
      <c r="S821" s="135" t="n"/>
      <c r="T821" s="135" t="n"/>
      <c r="U821" s="135" t="n"/>
      <c r="V821" s="135" t="n"/>
      <c r="W821" s="135" t="n"/>
      <c r="X821" s="135" t="n"/>
      <c r="Y821" s="135" t="n"/>
      <c r="Z821" s="135" t="n"/>
      <c r="AA821" s="135" t="n"/>
      <c r="AB821" s="135" t="n"/>
      <c r="AC821" s="135" t="n"/>
      <c r="AD821" s="135" t="n"/>
      <c r="AE821" s="135" t="n"/>
      <c r="AF821" s="135" t="n"/>
      <c r="AG821" s="135" t="n"/>
      <c r="AH821" s="135" t="n"/>
      <c r="AI821" s="135" t="n"/>
      <c r="AJ821" s="135" t="n"/>
      <c r="AK821" s="135" t="n"/>
      <c r="AL821" s="135" t="n"/>
      <c r="AM821" s="135" t="n"/>
      <c r="AN821" s="135" t="n"/>
      <c r="AO821" s="135" t="n"/>
      <c r="AP821" s="135" t="n"/>
      <c r="AQ821" s="135" t="n"/>
      <c r="AR821" s="135" t="n"/>
      <c r="AS821" s="135" t="n"/>
      <c r="AT821" s="135" t="n"/>
      <c r="AU821" s="135" t="n"/>
      <c r="AV821" s="135" t="n"/>
      <c r="AW821" s="135" t="n"/>
      <c r="AX821" s="135" t="n"/>
      <c r="AY821" s="135" t="n"/>
      <c r="AZ821" s="135" t="n"/>
      <c r="BA821" s="135" t="n"/>
      <c r="BB821" s="135" t="n"/>
      <c r="BC821" s="135" t="n"/>
      <c r="BD821" s="135" t="n"/>
      <c r="BE821" s="135" t="n"/>
      <c r="BF821" s="135" t="n"/>
      <c r="BG821" s="135" t="n"/>
      <c r="BH821" s="135" t="n"/>
      <c r="BI821" s="135" t="n"/>
      <c r="BJ821" s="135" t="n"/>
      <c r="BK821" s="135" t="n"/>
      <c r="BL821" s="135" t="n"/>
      <c r="BM821" s="135" t="n"/>
      <c r="BN821" s="135" t="n"/>
      <c r="BO821" s="135" t="n"/>
      <c r="BP821" s="135" t="n"/>
      <c r="BQ821" s="135" t="n"/>
      <c r="BR821" s="135" t="n"/>
      <c r="BS821" s="135" t="n"/>
      <c r="BT821" s="135" t="n"/>
      <c r="BU821" s="135" t="n"/>
      <c r="BV821" s="135" t="n"/>
      <c r="BW821" s="135" t="n"/>
      <c r="BX821" s="135" t="n"/>
      <c r="BY821" s="135" t="n"/>
      <c r="BZ821" s="135" t="n"/>
      <c r="CA821" s="135" t="n"/>
      <c r="CB821" s="135" t="n"/>
      <c r="CC821" s="135" t="n"/>
      <c r="CD821" s="135" t="n"/>
      <c r="CE821" s="135" t="n"/>
      <c r="CF821" s="135" t="n"/>
      <c r="CG821" s="135" t="n"/>
      <c r="CH821" s="135" t="n"/>
      <c r="CI821" s="135" t="n"/>
      <c r="CJ821" s="135" t="n"/>
      <c r="CK821" s="135" t="n"/>
      <c r="CL821" s="135" t="n"/>
      <c r="CM821" s="135" t="n"/>
      <c r="CN821" s="135" t="n"/>
      <c r="CO821" s="135" t="n"/>
      <c r="CP821" s="135" t="n"/>
      <c r="CQ821" s="135" t="n"/>
      <c r="CR821" s="135" t="n"/>
      <c r="CU821" s="36" t="n"/>
      <c r="CV821" s="36" t="n"/>
      <c r="CW821" s="36" t="n"/>
      <c r="CX821" s="36" t="n"/>
      <c r="CY821" s="36" t="n"/>
      <c r="CZ821" s="36" t="n"/>
      <c r="DA821" s="36" t="n"/>
      <c r="DB821" s="36" t="n"/>
      <c r="DC821" s="36" t="n"/>
      <c r="DD821" s="36" t="n"/>
      <c r="DE821" s="36" t="n"/>
      <c r="DF821" s="36" t="n"/>
      <c r="DG821" s="36" t="n"/>
      <c r="DH821" s="36" t="n"/>
      <c r="DI821" s="36" t="n"/>
      <c r="DJ821" s="36" t="n"/>
      <c r="DK821" s="36" t="n"/>
      <c r="DL821" s="36" t="n"/>
      <c r="DM821" s="36" t="n"/>
      <c r="DN821" s="36" t="n"/>
      <c r="DO821" s="36" t="n"/>
      <c r="DP821" s="36" t="n"/>
      <c r="DQ821" s="36" t="n"/>
      <c r="DR821" s="36" t="n"/>
      <c r="DS821" s="36" t="n"/>
      <c r="DT821" s="36" t="n"/>
      <c r="DU821" s="36" t="n"/>
      <c r="DV821" s="36" t="n"/>
      <c r="DW821" s="36" t="n"/>
      <c r="DX821" s="36" t="n"/>
      <c r="DY821" s="36" t="n"/>
      <c r="DZ821" s="36" t="n"/>
      <c r="EA821" s="36" t="n"/>
      <c r="EB821" s="36" t="n"/>
      <c r="EC821" s="36" t="n"/>
      <c r="ED821" s="36" t="n"/>
      <c r="EE821" s="36" t="n"/>
      <c r="EF821" s="36" t="n"/>
      <c r="EG821" s="36" t="n"/>
      <c r="EH821" s="36" t="n"/>
      <c r="EI821" s="36" t="n"/>
      <c r="EJ821" s="36" t="n"/>
      <c r="EK821" s="36" t="n"/>
      <c r="EL821" s="36" t="n"/>
      <c r="EM821" s="36" t="n"/>
      <c r="EN821" s="36" t="n"/>
    </row>
    <row r="822">
      <c r="A822" s="36" t="n"/>
      <c r="B822" s="36" t="n"/>
      <c r="C822" s="144" t="n"/>
      <c r="D822" s="144" t="n"/>
      <c r="E822" s="135" t="n"/>
      <c r="F822" s="135" t="n"/>
      <c r="G822" s="135" t="n"/>
      <c r="H822" s="135" t="n"/>
      <c r="I822" s="135" t="n"/>
      <c r="J822" s="135" t="n"/>
      <c r="K822" s="135" t="n"/>
      <c r="L822" s="135" t="n"/>
      <c r="M822" s="135" t="n"/>
      <c r="N822" s="135" t="n"/>
      <c r="O822" s="135" t="n"/>
      <c r="P822" s="135" t="n"/>
      <c r="Q822" s="135" t="n"/>
      <c r="R822" s="135" t="n"/>
      <c r="S822" s="135" t="n"/>
      <c r="T822" s="135" t="n"/>
      <c r="U822" s="135" t="n"/>
      <c r="V822" s="135" t="n"/>
      <c r="W822" s="135" t="n"/>
      <c r="X822" s="135" t="n"/>
      <c r="Y822" s="135" t="n"/>
      <c r="Z822" s="135" t="n"/>
      <c r="AA822" s="135" t="n"/>
      <c r="AB822" s="135" t="n"/>
      <c r="AC822" s="135" t="n"/>
      <c r="AD822" s="135" t="n"/>
      <c r="AE822" s="135" t="n"/>
      <c r="AF822" s="135" t="n"/>
      <c r="AG822" s="135" t="n"/>
      <c r="AH822" s="135" t="n"/>
      <c r="AI822" s="135" t="n"/>
      <c r="AJ822" s="135" t="n"/>
      <c r="AK822" s="135" t="n"/>
      <c r="AL822" s="135" t="n"/>
      <c r="AM822" s="135" t="n"/>
      <c r="AN822" s="135" t="n"/>
      <c r="AO822" s="135" t="n"/>
      <c r="AP822" s="135" t="n"/>
      <c r="AQ822" s="135" t="n"/>
      <c r="AR822" s="135" t="n"/>
      <c r="AS822" s="135" t="n"/>
      <c r="AT822" s="135" t="n"/>
      <c r="AU822" s="135" t="n"/>
      <c r="AV822" s="135" t="n"/>
      <c r="AW822" s="135" t="n"/>
      <c r="AX822" s="135" t="n"/>
      <c r="AY822" s="135" t="n"/>
      <c r="AZ822" s="135" t="n"/>
      <c r="BA822" s="135" t="n"/>
      <c r="BB822" s="135" t="n"/>
      <c r="BC822" s="135" t="n"/>
      <c r="BD822" s="135" t="n"/>
      <c r="BE822" s="135" t="n"/>
      <c r="BF822" s="135" t="n"/>
      <c r="BG822" s="135" t="n"/>
      <c r="BH822" s="135" t="n"/>
      <c r="BI822" s="135" t="n"/>
      <c r="BJ822" s="135" t="n"/>
      <c r="BK822" s="135" t="n"/>
      <c r="BL822" s="135" t="n"/>
      <c r="BM822" s="135" t="n"/>
      <c r="BN822" s="135" t="n"/>
      <c r="BO822" s="135" t="n"/>
      <c r="BP822" s="135" t="n"/>
      <c r="BQ822" s="135" t="n"/>
      <c r="BR822" s="135" t="n"/>
      <c r="BS822" s="135" t="n"/>
      <c r="BT822" s="135" t="n"/>
      <c r="BU822" s="135" t="n"/>
      <c r="BV822" s="135" t="n"/>
      <c r="BW822" s="135" t="n"/>
      <c r="BX822" s="135" t="n"/>
      <c r="BY822" s="135" t="n"/>
      <c r="BZ822" s="135" t="n"/>
      <c r="CA822" s="135" t="n"/>
      <c r="CB822" s="135" t="n"/>
      <c r="CC822" s="135" t="n"/>
      <c r="CD822" s="135" t="n"/>
      <c r="CE822" s="135" t="n"/>
      <c r="CF822" s="135" t="n"/>
      <c r="CG822" s="135" t="n"/>
      <c r="CH822" s="135" t="n"/>
      <c r="CI822" s="135" t="n"/>
      <c r="CJ822" s="135" t="n"/>
      <c r="CK822" s="135" t="n"/>
      <c r="CL822" s="135" t="n"/>
      <c r="CM822" s="135" t="n"/>
      <c r="CN822" s="135" t="n"/>
      <c r="CO822" s="135" t="n"/>
      <c r="CP822" s="135" t="n"/>
      <c r="CQ822" s="135" t="n"/>
      <c r="CR822" s="135" t="n"/>
      <c r="CU822" s="36" t="n"/>
      <c r="CV822" s="36" t="n"/>
      <c r="CW822" s="36" t="n"/>
      <c r="CX822" s="36" t="n"/>
      <c r="CY822" s="36" t="n"/>
      <c r="CZ822" s="36" t="n"/>
      <c r="DA822" s="36" t="n"/>
      <c r="DB822" s="36" t="n"/>
      <c r="DC822" s="36" t="n"/>
      <c r="DD822" s="36" t="n"/>
      <c r="DE822" s="36" t="n"/>
      <c r="DF822" s="36" t="n"/>
      <c r="DG822" s="36" t="n"/>
      <c r="DH822" s="36" t="n"/>
      <c r="DI822" s="36" t="n"/>
      <c r="DJ822" s="36" t="n"/>
      <c r="DK822" s="36" t="n"/>
      <c r="DL822" s="36" t="n"/>
      <c r="DM822" s="36" t="n"/>
      <c r="DN822" s="36" t="n"/>
      <c r="DO822" s="36" t="n"/>
      <c r="DP822" s="36" t="n"/>
      <c r="DQ822" s="36" t="n"/>
      <c r="DR822" s="36" t="n"/>
      <c r="DS822" s="36" t="n"/>
      <c r="DT822" s="36" t="n"/>
      <c r="DU822" s="36" t="n"/>
      <c r="DV822" s="36" t="n"/>
      <c r="DW822" s="36" t="n"/>
      <c r="DX822" s="36" t="n"/>
      <c r="DY822" s="36" t="n"/>
      <c r="DZ822" s="36" t="n"/>
      <c r="EA822" s="36" t="n"/>
      <c r="EB822" s="36" t="n"/>
      <c r="EC822" s="36" t="n"/>
      <c r="ED822" s="36" t="n"/>
      <c r="EE822" s="36" t="n"/>
      <c r="EF822" s="36" t="n"/>
      <c r="EG822" s="36" t="n"/>
      <c r="EH822" s="36" t="n"/>
      <c r="EI822" s="36" t="n"/>
      <c r="EJ822" s="36" t="n"/>
      <c r="EK822" s="36" t="n"/>
      <c r="EL822" s="36" t="n"/>
      <c r="EM822" s="36" t="n"/>
      <c r="EN822" s="36" t="n"/>
    </row>
    <row r="823">
      <c r="A823" s="36" t="n"/>
      <c r="B823" s="36" t="n"/>
      <c r="C823" s="144" t="n"/>
      <c r="D823" s="144" t="n"/>
      <c r="E823" s="135" t="n"/>
      <c r="F823" s="135" t="n"/>
      <c r="G823" s="135" t="n"/>
      <c r="H823" s="135" t="n"/>
      <c r="I823" s="135" t="n"/>
      <c r="J823" s="135" t="n"/>
      <c r="K823" s="135" t="n"/>
      <c r="L823" s="135" t="n"/>
      <c r="M823" s="135" t="n"/>
      <c r="N823" s="135" t="n"/>
      <c r="O823" s="135" t="n"/>
      <c r="P823" s="135" t="n"/>
      <c r="Q823" s="135" t="n"/>
      <c r="R823" s="135" t="n"/>
      <c r="S823" s="135" t="n"/>
      <c r="T823" s="135" t="n"/>
      <c r="U823" s="135" t="n"/>
      <c r="V823" s="135" t="n"/>
      <c r="W823" s="135" t="n"/>
      <c r="X823" s="135" t="n"/>
      <c r="Y823" s="135" t="n"/>
      <c r="Z823" s="135" t="n"/>
      <c r="AA823" s="135" t="n"/>
      <c r="AB823" s="135" t="n"/>
      <c r="AC823" s="135" t="n"/>
      <c r="AD823" s="135" t="n"/>
      <c r="AE823" s="135" t="n"/>
      <c r="AF823" s="135" t="n"/>
      <c r="AG823" s="135" t="n"/>
      <c r="AH823" s="135" t="n"/>
      <c r="AI823" s="135" t="n"/>
      <c r="AJ823" s="135" t="n"/>
      <c r="AK823" s="135" t="n"/>
      <c r="AL823" s="135" t="n"/>
      <c r="AM823" s="135" t="n"/>
      <c r="AN823" s="135" t="n"/>
      <c r="AO823" s="135" t="n"/>
      <c r="AP823" s="135" t="n"/>
      <c r="AQ823" s="135" t="n"/>
      <c r="AR823" s="135" t="n"/>
      <c r="AS823" s="135" t="n"/>
      <c r="AT823" s="135" t="n"/>
      <c r="AU823" s="135" t="n"/>
      <c r="AV823" s="135" t="n"/>
      <c r="AW823" s="135" t="n"/>
      <c r="AX823" s="135" t="n"/>
      <c r="AY823" s="135" t="n"/>
      <c r="AZ823" s="135" t="n"/>
      <c r="BA823" s="135" t="n"/>
      <c r="BB823" s="135" t="n"/>
      <c r="BC823" s="135" t="n"/>
      <c r="BD823" s="135" t="n"/>
      <c r="BE823" s="135" t="n"/>
      <c r="BF823" s="135" t="n"/>
      <c r="BG823" s="135" t="n"/>
      <c r="BH823" s="135" t="n"/>
      <c r="BI823" s="135" t="n"/>
      <c r="BJ823" s="135" t="n"/>
      <c r="BK823" s="135" t="n"/>
      <c r="BL823" s="135" t="n"/>
      <c r="BM823" s="135" t="n"/>
      <c r="BN823" s="135" t="n"/>
      <c r="BO823" s="135" t="n"/>
      <c r="BP823" s="135" t="n"/>
      <c r="BQ823" s="135" t="n"/>
      <c r="BR823" s="135" t="n"/>
      <c r="BS823" s="135" t="n"/>
      <c r="BT823" s="135" t="n"/>
      <c r="BU823" s="135" t="n"/>
      <c r="BV823" s="135" t="n"/>
      <c r="BW823" s="135" t="n"/>
      <c r="BX823" s="135" t="n"/>
      <c r="BY823" s="135" t="n"/>
      <c r="BZ823" s="135" t="n"/>
      <c r="CA823" s="135" t="n"/>
      <c r="CB823" s="135" t="n"/>
      <c r="CC823" s="135" t="n"/>
      <c r="CD823" s="135" t="n"/>
      <c r="CE823" s="135" t="n"/>
      <c r="CF823" s="135" t="n"/>
      <c r="CG823" s="135" t="n"/>
      <c r="CH823" s="135" t="n"/>
      <c r="CI823" s="135" t="n"/>
      <c r="CJ823" s="135" t="n"/>
      <c r="CK823" s="135" t="n"/>
      <c r="CL823" s="135" t="n"/>
      <c r="CM823" s="135" t="n"/>
      <c r="CN823" s="135" t="n"/>
      <c r="CO823" s="135" t="n"/>
      <c r="CP823" s="135" t="n"/>
      <c r="CQ823" s="135" t="n"/>
      <c r="CR823" s="135" t="n"/>
      <c r="CU823" s="36" t="n"/>
      <c r="CV823" s="36" t="n"/>
      <c r="CW823" s="36" t="n"/>
      <c r="CX823" s="36" t="n"/>
      <c r="CY823" s="36" t="n"/>
      <c r="CZ823" s="36" t="n"/>
      <c r="DA823" s="36" t="n"/>
      <c r="DB823" s="36" t="n"/>
      <c r="DC823" s="36" t="n"/>
      <c r="DD823" s="36" t="n"/>
      <c r="DE823" s="36" t="n"/>
      <c r="DF823" s="36" t="n"/>
      <c r="DG823" s="36" t="n"/>
      <c r="DH823" s="36" t="n"/>
      <c r="DI823" s="36" t="n"/>
      <c r="DJ823" s="36" t="n"/>
      <c r="DK823" s="36" t="n"/>
      <c r="DL823" s="36" t="n"/>
      <c r="DM823" s="36" t="n"/>
      <c r="DN823" s="36" t="n"/>
      <c r="DO823" s="36" t="n"/>
      <c r="DP823" s="36" t="n"/>
      <c r="DQ823" s="36" t="n"/>
      <c r="DR823" s="36" t="n"/>
      <c r="DS823" s="36" t="n"/>
      <c r="DT823" s="36" t="n"/>
      <c r="DU823" s="36" t="n"/>
      <c r="DV823" s="36" t="n"/>
      <c r="DW823" s="36" t="n"/>
      <c r="DX823" s="36" t="n"/>
      <c r="DY823" s="36" t="n"/>
      <c r="DZ823" s="36" t="n"/>
      <c r="EA823" s="36" t="n"/>
      <c r="EB823" s="36" t="n"/>
      <c r="EC823" s="36" t="n"/>
      <c r="ED823" s="36" t="n"/>
      <c r="EE823" s="36" t="n"/>
      <c r="EF823" s="36" t="n"/>
      <c r="EG823" s="36" t="n"/>
      <c r="EH823" s="36" t="n"/>
      <c r="EI823" s="36" t="n"/>
      <c r="EJ823" s="36" t="n"/>
      <c r="EK823" s="36" t="n"/>
      <c r="EL823" s="36" t="n"/>
      <c r="EM823" s="36" t="n"/>
      <c r="EN823" s="36" t="n"/>
    </row>
    <row r="824">
      <c r="A824" s="36" t="n"/>
      <c r="B824" s="36" t="n"/>
      <c r="C824" s="144" t="n"/>
      <c r="D824" s="144" t="n"/>
      <c r="E824" s="135" t="n"/>
      <c r="F824" s="135" t="n"/>
      <c r="G824" s="135" t="n"/>
      <c r="H824" s="135" t="n"/>
      <c r="I824" s="135" t="n"/>
      <c r="J824" s="135" t="n"/>
      <c r="K824" s="135" t="n"/>
      <c r="L824" s="135" t="n"/>
      <c r="M824" s="135" t="n"/>
      <c r="N824" s="135" t="n"/>
      <c r="O824" s="135" t="n"/>
      <c r="P824" s="135" t="n"/>
      <c r="Q824" s="135" t="n"/>
      <c r="R824" s="135" t="n"/>
      <c r="S824" s="135" t="n"/>
      <c r="T824" s="135" t="n"/>
      <c r="U824" s="135" t="n"/>
      <c r="V824" s="135" t="n"/>
      <c r="W824" s="135" t="n"/>
      <c r="X824" s="135" t="n"/>
      <c r="Y824" s="135" t="n"/>
      <c r="Z824" s="135" t="n"/>
      <c r="AA824" s="135" t="n"/>
      <c r="AB824" s="135" t="n"/>
      <c r="AC824" s="135" t="n"/>
      <c r="AD824" s="135" t="n"/>
      <c r="AE824" s="135" t="n"/>
      <c r="AF824" s="135" t="n"/>
      <c r="AG824" s="135" t="n"/>
      <c r="AH824" s="135" t="n"/>
      <c r="AI824" s="135" t="n"/>
      <c r="AJ824" s="135" t="n"/>
      <c r="AK824" s="135" t="n"/>
      <c r="AL824" s="135" t="n"/>
      <c r="AM824" s="135" t="n"/>
      <c r="AN824" s="135" t="n"/>
      <c r="AO824" s="135" t="n"/>
      <c r="AP824" s="135" t="n"/>
      <c r="AQ824" s="135" t="n"/>
      <c r="AR824" s="135" t="n"/>
      <c r="AS824" s="135" t="n"/>
      <c r="AT824" s="135" t="n"/>
      <c r="AU824" s="135" t="n"/>
      <c r="AV824" s="135" t="n"/>
      <c r="AW824" s="135" t="n"/>
      <c r="AX824" s="135" t="n"/>
      <c r="AY824" s="135" t="n"/>
      <c r="AZ824" s="135" t="n"/>
      <c r="BA824" s="135" t="n"/>
      <c r="BB824" s="135" t="n"/>
      <c r="BC824" s="135" t="n"/>
      <c r="BD824" s="135" t="n"/>
      <c r="BE824" s="135" t="n"/>
      <c r="BF824" s="135" t="n"/>
      <c r="BG824" s="135" t="n"/>
      <c r="BH824" s="135" t="n"/>
      <c r="BI824" s="135" t="n"/>
      <c r="BJ824" s="135" t="n"/>
      <c r="BK824" s="135" t="n"/>
      <c r="BL824" s="135" t="n"/>
      <c r="BM824" s="135" t="n"/>
      <c r="BN824" s="135" t="n"/>
      <c r="BO824" s="135" t="n"/>
      <c r="BP824" s="135" t="n"/>
      <c r="BQ824" s="135" t="n"/>
      <c r="BR824" s="135" t="n"/>
      <c r="BS824" s="135" t="n"/>
      <c r="BT824" s="135" t="n"/>
      <c r="BU824" s="135" t="n"/>
      <c r="BV824" s="135" t="n"/>
      <c r="BW824" s="135" t="n"/>
      <c r="BX824" s="135" t="n"/>
      <c r="BY824" s="135" t="n"/>
      <c r="BZ824" s="135" t="n"/>
      <c r="CA824" s="135" t="n"/>
      <c r="CB824" s="135" t="n"/>
      <c r="CC824" s="135" t="n"/>
      <c r="CD824" s="135" t="n"/>
      <c r="CE824" s="135" t="n"/>
      <c r="CF824" s="135" t="n"/>
      <c r="CG824" s="135" t="n"/>
      <c r="CH824" s="135" t="n"/>
      <c r="CI824" s="135" t="n"/>
      <c r="CJ824" s="135" t="n"/>
      <c r="CK824" s="135" t="n"/>
      <c r="CL824" s="135" t="n"/>
      <c r="CM824" s="135" t="n"/>
      <c r="CN824" s="135" t="n"/>
      <c r="CO824" s="135" t="n"/>
      <c r="CP824" s="135" t="n"/>
      <c r="CQ824" s="135" t="n"/>
      <c r="CR824" s="135" t="n"/>
      <c r="CU824" s="36" t="n"/>
      <c r="CV824" s="36" t="n"/>
      <c r="CW824" s="36" t="n"/>
      <c r="CX824" s="36" t="n"/>
      <c r="CY824" s="36" t="n"/>
      <c r="CZ824" s="36" t="n"/>
      <c r="DA824" s="36" t="n"/>
      <c r="DB824" s="36" t="n"/>
      <c r="DC824" s="36" t="n"/>
      <c r="DD824" s="36" t="n"/>
      <c r="DE824" s="36" t="n"/>
      <c r="DF824" s="36" t="n"/>
      <c r="DG824" s="36" t="n"/>
      <c r="DH824" s="36" t="n"/>
      <c r="DI824" s="36" t="n"/>
      <c r="DJ824" s="36" t="n"/>
      <c r="DK824" s="36" t="n"/>
      <c r="DL824" s="36" t="n"/>
      <c r="DM824" s="36" t="n"/>
      <c r="DN824" s="36" t="n"/>
      <c r="DO824" s="36" t="n"/>
      <c r="DP824" s="36" t="n"/>
      <c r="DQ824" s="36" t="n"/>
      <c r="DR824" s="36" t="n"/>
      <c r="DS824" s="36" t="n"/>
      <c r="DT824" s="36" t="n"/>
      <c r="DU824" s="36" t="n"/>
      <c r="DV824" s="36" t="n"/>
      <c r="DW824" s="36" t="n"/>
      <c r="DX824" s="36" t="n"/>
      <c r="DY824" s="36" t="n"/>
      <c r="DZ824" s="36" t="n"/>
      <c r="EA824" s="36" t="n"/>
      <c r="EB824" s="36" t="n"/>
      <c r="EC824" s="36" t="n"/>
      <c r="ED824" s="36" t="n"/>
      <c r="EE824" s="36" t="n"/>
      <c r="EF824" s="36" t="n"/>
      <c r="EG824" s="36" t="n"/>
      <c r="EH824" s="36" t="n"/>
      <c r="EI824" s="36" t="n"/>
      <c r="EJ824" s="36" t="n"/>
      <c r="EK824" s="36" t="n"/>
      <c r="EL824" s="36" t="n"/>
      <c r="EM824" s="36" t="n"/>
      <c r="EN824" s="36" t="n"/>
    </row>
    <row r="825">
      <c r="A825" s="36" t="n"/>
      <c r="B825" s="36" t="n"/>
      <c r="C825" s="144" t="n"/>
      <c r="D825" s="144" t="n"/>
      <c r="E825" s="135" t="n"/>
      <c r="F825" s="135" t="n"/>
      <c r="G825" s="135" t="n"/>
      <c r="H825" s="135" t="n"/>
      <c r="I825" s="135" t="n"/>
      <c r="J825" s="135" t="n"/>
      <c r="K825" s="135" t="n"/>
      <c r="L825" s="135" t="n"/>
      <c r="M825" s="135" t="n"/>
      <c r="N825" s="135" t="n"/>
      <c r="O825" s="135" t="n"/>
      <c r="P825" s="135" t="n"/>
      <c r="Q825" s="135" t="n"/>
      <c r="R825" s="135" t="n"/>
      <c r="S825" s="135" t="n"/>
      <c r="T825" s="135" t="n"/>
      <c r="U825" s="135" t="n"/>
      <c r="V825" s="135" t="n"/>
      <c r="W825" s="135" t="n"/>
      <c r="X825" s="135" t="n"/>
      <c r="Y825" s="135" t="n"/>
      <c r="Z825" s="135" t="n"/>
      <c r="AA825" s="135" t="n"/>
      <c r="AB825" s="135" t="n"/>
      <c r="AC825" s="135" t="n"/>
      <c r="AD825" s="135" t="n"/>
      <c r="AE825" s="135" t="n"/>
      <c r="AF825" s="135" t="n"/>
      <c r="AG825" s="135" t="n"/>
      <c r="AH825" s="135" t="n"/>
      <c r="AI825" s="135" t="n"/>
      <c r="AJ825" s="135" t="n"/>
      <c r="AK825" s="135" t="n"/>
      <c r="AL825" s="135" t="n"/>
      <c r="AM825" s="135" t="n"/>
      <c r="AN825" s="135" t="n"/>
      <c r="AO825" s="135" t="n"/>
      <c r="AP825" s="135" t="n"/>
      <c r="AQ825" s="135" t="n"/>
      <c r="AR825" s="135" t="n"/>
      <c r="AS825" s="135" t="n"/>
      <c r="AT825" s="135" t="n"/>
      <c r="AU825" s="135" t="n"/>
      <c r="AV825" s="135" t="n"/>
      <c r="AW825" s="135" t="n"/>
      <c r="AX825" s="135" t="n"/>
      <c r="AY825" s="135" t="n"/>
      <c r="AZ825" s="135" t="n"/>
      <c r="BA825" s="135" t="n"/>
      <c r="BB825" s="135" t="n"/>
      <c r="BC825" s="135" t="n"/>
      <c r="BD825" s="135" t="n"/>
      <c r="BE825" s="135" t="n"/>
      <c r="BF825" s="135" t="n"/>
      <c r="BG825" s="135" t="n"/>
      <c r="BH825" s="135" t="n"/>
      <c r="BI825" s="135" t="n"/>
      <c r="BJ825" s="135" t="n"/>
      <c r="BK825" s="135" t="n"/>
      <c r="BL825" s="135" t="n"/>
      <c r="BM825" s="135" t="n"/>
      <c r="BN825" s="135" t="n"/>
      <c r="BO825" s="135" t="n"/>
      <c r="BP825" s="135" t="n"/>
      <c r="BQ825" s="135" t="n"/>
      <c r="BR825" s="135" t="n"/>
      <c r="BS825" s="135" t="n"/>
      <c r="BT825" s="135" t="n"/>
      <c r="BU825" s="135" t="n"/>
      <c r="BV825" s="135" t="n"/>
      <c r="BW825" s="135" t="n"/>
      <c r="BX825" s="135" t="n"/>
      <c r="BY825" s="135" t="n"/>
      <c r="BZ825" s="135" t="n"/>
      <c r="CA825" s="135" t="n"/>
      <c r="CB825" s="135" t="n"/>
      <c r="CC825" s="135" t="n"/>
      <c r="CD825" s="135" t="n"/>
      <c r="CE825" s="135" t="n"/>
      <c r="CF825" s="135" t="n"/>
      <c r="CG825" s="135" t="n"/>
      <c r="CH825" s="135" t="n"/>
      <c r="CI825" s="135" t="n"/>
      <c r="CJ825" s="135" t="n"/>
      <c r="CK825" s="135" t="n"/>
      <c r="CL825" s="135" t="n"/>
      <c r="CM825" s="135" t="n"/>
      <c r="CN825" s="135" t="n"/>
      <c r="CO825" s="135" t="n"/>
      <c r="CP825" s="135" t="n"/>
      <c r="CQ825" s="135" t="n"/>
      <c r="CR825" s="135" t="n"/>
      <c r="CU825" s="36" t="n"/>
      <c r="CV825" s="36" t="n"/>
      <c r="CW825" s="36" t="n"/>
      <c r="CX825" s="36" t="n"/>
      <c r="CY825" s="36" t="n"/>
      <c r="CZ825" s="36" t="n"/>
      <c r="DA825" s="36" t="n"/>
      <c r="DB825" s="36" t="n"/>
      <c r="DC825" s="36" t="n"/>
      <c r="DD825" s="36" t="n"/>
      <c r="DE825" s="36" t="n"/>
      <c r="DF825" s="36" t="n"/>
      <c r="DG825" s="36" t="n"/>
      <c r="DH825" s="36" t="n"/>
      <c r="DI825" s="36" t="n"/>
      <c r="DJ825" s="36" t="n"/>
      <c r="DK825" s="36" t="n"/>
      <c r="DL825" s="36" t="n"/>
      <c r="DM825" s="36" t="n"/>
      <c r="DN825" s="36" t="n"/>
      <c r="DO825" s="36" t="n"/>
      <c r="DP825" s="36" t="n"/>
      <c r="DQ825" s="36" t="n"/>
      <c r="DR825" s="36" t="n"/>
      <c r="DS825" s="36" t="n"/>
      <c r="DT825" s="36" t="n"/>
      <c r="DU825" s="36" t="n"/>
      <c r="DV825" s="36" t="n"/>
      <c r="DW825" s="36" t="n"/>
      <c r="DX825" s="36" t="n"/>
      <c r="DY825" s="36" t="n"/>
      <c r="DZ825" s="36" t="n"/>
      <c r="EA825" s="36" t="n"/>
      <c r="EB825" s="36" t="n"/>
      <c r="EC825" s="36" t="n"/>
      <c r="ED825" s="36" t="n"/>
      <c r="EE825" s="36" t="n"/>
      <c r="EF825" s="36" t="n"/>
      <c r="EG825" s="36" t="n"/>
      <c r="EH825" s="36" t="n"/>
      <c r="EI825" s="36" t="n"/>
      <c r="EJ825" s="36" t="n"/>
      <c r="EK825" s="36" t="n"/>
      <c r="EL825" s="36" t="n"/>
      <c r="EM825" s="36" t="n"/>
      <c r="EN825" s="36" t="n"/>
    </row>
    <row r="826">
      <c r="A826" s="36" t="n"/>
      <c r="B826" s="36" t="n"/>
      <c r="C826" s="144" t="n"/>
      <c r="D826" s="144" t="n"/>
      <c r="E826" s="135" t="n"/>
      <c r="F826" s="135" t="n"/>
      <c r="G826" s="135" t="n"/>
      <c r="H826" s="135" t="n"/>
      <c r="I826" s="135" t="n"/>
      <c r="J826" s="135" t="n"/>
      <c r="K826" s="135" t="n"/>
      <c r="L826" s="135" t="n"/>
      <c r="M826" s="135" t="n"/>
      <c r="N826" s="135" t="n"/>
      <c r="O826" s="135" t="n"/>
      <c r="P826" s="135" t="n"/>
      <c r="Q826" s="135" t="n"/>
      <c r="R826" s="135" t="n"/>
      <c r="S826" s="135" t="n"/>
      <c r="T826" s="135" t="n"/>
      <c r="U826" s="135" t="n"/>
      <c r="V826" s="135" t="n"/>
      <c r="W826" s="135" t="n"/>
      <c r="X826" s="135" t="n"/>
      <c r="Y826" s="135" t="n"/>
      <c r="Z826" s="135" t="n"/>
      <c r="AA826" s="135" t="n"/>
      <c r="AB826" s="135" t="n"/>
      <c r="AC826" s="135" t="n"/>
      <c r="AD826" s="135" t="n"/>
      <c r="AE826" s="135" t="n"/>
      <c r="AF826" s="135" t="n"/>
      <c r="AG826" s="135" t="n"/>
      <c r="AH826" s="135" t="n"/>
      <c r="AI826" s="135" t="n"/>
      <c r="AJ826" s="135" t="n"/>
      <c r="AK826" s="135" t="n"/>
      <c r="AL826" s="135" t="n"/>
      <c r="AM826" s="135" t="n"/>
      <c r="AN826" s="135" t="n"/>
      <c r="AO826" s="135" t="n"/>
      <c r="AP826" s="135" t="n"/>
      <c r="AQ826" s="135" t="n"/>
      <c r="AR826" s="135" t="n"/>
      <c r="AS826" s="135" t="n"/>
      <c r="AT826" s="135" t="n"/>
      <c r="AU826" s="135" t="n"/>
      <c r="AV826" s="135" t="n"/>
      <c r="AW826" s="135" t="n"/>
      <c r="AX826" s="135" t="n"/>
      <c r="AY826" s="135" t="n"/>
      <c r="AZ826" s="135" t="n"/>
      <c r="BA826" s="135" t="n"/>
      <c r="BB826" s="135" t="n"/>
      <c r="BC826" s="135" t="n"/>
      <c r="BD826" s="135" t="n"/>
      <c r="BE826" s="135" t="n"/>
      <c r="BF826" s="135" t="n"/>
      <c r="BG826" s="135" t="n"/>
      <c r="BH826" s="135" t="n"/>
      <c r="BI826" s="135" t="n"/>
      <c r="BJ826" s="135" t="n"/>
      <c r="BK826" s="135" t="n"/>
      <c r="BL826" s="135" t="n"/>
      <c r="BM826" s="135" t="n"/>
      <c r="BN826" s="135" t="n"/>
      <c r="BO826" s="135" t="n"/>
      <c r="BP826" s="135" t="n"/>
      <c r="BQ826" s="135" t="n"/>
      <c r="BR826" s="135" t="n"/>
      <c r="BS826" s="135" t="n"/>
      <c r="BT826" s="135" t="n"/>
      <c r="BU826" s="135" t="n"/>
      <c r="BV826" s="135" t="n"/>
      <c r="BW826" s="135" t="n"/>
      <c r="BX826" s="135" t="n"/>
      <c r="BY826" s="135" t="n"/>
      <c r="BZ826" s="135" t="n"/>
      <c r="CA826" s="135" t="n"/>
      <c r="CB826" s="135" t="n"/>
      <c r="CC826" s="135" t="n"/>
      <c r="CD826" s="135" t="n"/>
      <c r="CE826" s="135" t="n"/>
      <c r="CF826" s="135" t="n"/>
      <c r="CG826" s="135" t="n"/>
      <c r="CH826" s="135" t="n"/>
      <c r="CI826" s="135" t="n"/>
      <c r="CJ826" s="135" t="n"/>
      <c r="CK826" s="135" t="n"/>
      <c r="CL826" s="135" t="n"/>
      <c r="CM826" s="135" t="n"/>
      <c r="CN826" s="135" t="n"/>
      <c r="CO826" s="135" t="n"/>
      <c r="CP826" s="135" t="n"/>
      <c r="CQ826" s="135" t="n"/>
      <c r="CR826" s="135" t="n"/>
      <c r="CU826" s="36" t="n"/>
      <c r="CV826" s="36" t="n"/>
      <c r="CW826" s="36" t="n"/>
      <c r="CX826" s="36" t="n"/>
      <c r="CY826" s="36" t="n"/>
      <c r="CZ826" s="36" t="n"/>
      <c r="DA826" s="36" t="n"/>
      <c r="DB826" s="36" t="n"/>
      <c r="DC826" s="36" t="n"/>
      <c r="DD826" s="36" t="n"/>
      <c r="DE826" s="36" t="n"/>
      <c r="DF826" s="36" t="n"/>
      <c r="DG826" s="36" t="n"/>
      <c r="DH826" s="36" t="n"/>
      <c r="DI826" s="36" t="n"/>
      <c r="DJ826" s="36" t="n"/>
      <c r="DK826" s="36" t="n"/>
      <c r="DL826" s="36" t="n"/>
      <c r="DM826" s="36" t="n"/>
      <c r="DN826" s="36" t="n"/>
      <c r="DO826" s="36" t="n"/>
      <c r="DP826" s="36" t="n"/>
      <c r="DQ826" s="36" t="n"/>
      <c r="DR826" s="36" t="n"/>
      <c r="DS826" s="36" t="n"/>
      <c r="DT826" s="36" t="n"/>
      <c r="DU826" s="36" t="n"/>
      <c r="DV826" s="36" t="n"/>
      <c r="DW826" s="36" t="n"/>
      <c r="DX826" s="36" t="n"/>
      <c r="DY826" s="36" t="n"/>
      <c r="DZ826" s="36" t="n"/>
      <c r="EA826" s="36" t="n"/>
      <c r="EB826" s="36" t="n"/>
      <c r="EC826" s="36" t="n"/>
      <c r="ED826" s="36" t="n"/>
      <c r="EE826" s="36" t="n"/>
      <c r="EF826" s="36" t="n"/>
      <c r="EG826" s="36" t="n"/>
      <c r="EH826" s="36" t="n"/>
      <c r="EI826" s="36" t="n"/>
      <c r="EJ826" s="36" t="n"/>
      <c r="EK826" s="36" t="n"/>
      <c r="EL826" s="36" t="n"/>
      <c r="EM826" s="36" t="n"/>
      <c r="EN826" s="36" t="n"/>
    </row>
    <row r="827">
      <c r="A827" s="36" t="n"/>
      <c r="B827" s="36" t="n"/>
      <c r="C827" s="144" t="n"/>
      <c r="D827" s="144" t="n"/>
      <c r="E827" s="135" t="n"/>
      <c r="F827" s="135" t="n"/>
      <c r="G827" s="135" t="n"/>
      <c r="H827" s="135" t="n"/>
      <c r="I827" s="135" t="n"/>
      <c r="J827" s="135" t="n"/>
      <c r="K827" s="135" t="n"/>
      <c r="L827" s="135" t="n"/>
      <c r="M827" s="135" t="n"/>
      <c r="N827" s="135" t="n"/>
      <c r="O827" s="135" t="n"/>
      <c r="P827" s="135" t="n"/>
      <c r="Q827" s="135" t="n"/>
      <c r="R827" s="135" t="n"/>
      <c r="S827" s="135" t="n"/>
      <c r="T827" s="135" t="n"/>
      <c r="U827" s="135" t="n"/>
      <c r="V827" s="135" t="n"/>
      <c r="W827" s="135" t="n"/>
      <c r="X827" s="135" t="n"/>
      <c r="Y827" s="135" t="n"/>
      <c r="Z827" s="135" t="n"/>
      <c r="AA827" s="135" t="n"/>
      <c r="AB827" s="135" t="n"/>
      <c r="AC827" s="135" t="n"/>
      <c r="AD827" s="135" t="n"/>
      <c r="AE827" s="135" t="n"/>
      <c r="AF827" s="135" t="n"/>
      <c r="AG827" s="135" t="n"/>
      <c r="AH827" s="135" t="n"/>
      <c r="AI827" s="135" t="n"/>
      <c r="AJ827" s="135" t="n"/>
      <c r="AK827" s="135" t="n"/>
      <c r="AL827" s="135" t="n"/>
      <c r="AM827" s="135" t="n"/>
      <c r="AN827" s="135" t="n"/>
      <c r="AO827" s="135" t="n"/>
      <c r="AP827" s="135" t="n"/>
      <c r="AQ827" s="135" t="n"/>
      <c r="AR827" s="135" t="n"/>
      <c r="AS827" s="135" t="n"/>
      <c r="AT827" s="135" t="n"/>
      <c r="AU827" s="135" t="n"/>
      <c r="AV827" s="135" t="n"/>
      <c r="AW827" s="135" t="n"/>
      <c r="AX827" s="135" t="n"/>
      <c r="AY827" s="135" t="n"/>
      <c r="AZ827" s="135" t="n"/>
      <c r="BA827" s="135" t="n"/>
      <c r="BB827" s="135" t="n"/>
      <c r="BC827" s="135" t="n"/>
      <c r="BD827" s="135" t="n"/>
      <c r="BE827" s="135" t="n"/>
      <c r="BF827" s="135" t="n"/>
      <c r="BG827" s="135" t="n"/>
      <c r="BH827" s="135" t="n"/>
      <c r="BI827" s="135" t="n"/>
      <c r="BJ827" s="135" t="n"/>
      <c r="BK827" s="135" t="n"/>
      <c r="BL827" s="135" t="n"/>
      <c r="BM827" s="135" t="n"/>
      <c r="BN827" s="135" t="n"/>
      <c r="BO827" s="135" t="n"/>
      <c r="BP827" s="135" t="n"/>
      <c r="BQ827" s="135" t="n"/>
      <c r="BR827" s="135" t="n"/>
      <c r="BS827" s="135" t="n"/>
      <c r="BT827" s="135" t="n"/>
      <c r="BU827" s="135" t="n"/>
      <c r="BV827" s="135" t="n"/>
      <c r="BW827" s="135" t="n"/>
      <c r="BX827" s="135" t="n"/>
      <c r="BY827" s="135" t="n"/>
      <c r="BZ827" s="135" t="n"/>
      <c r="CA827" s="135" t="n"/>
      <c r="CB827" s="135" t="n"/>
      <c r="CC827" s="135" t="n"/>
      <c r="CD827" s="135" t="n"/>
      <c r="CE827" s="135" t="n"/>
      <c r="CF827" s="135" t="n"/>
      <c r="CG827" s="135" t="n"/>
      <c r="CH827" s="135" t="n"/>
      <c r="CI827" s="135" t="n"/>
      <c r="CJ827" s="135" t="n"/>
      <c r="CK827" s="135" t="n"/>
      <c r="CL827" s="135" t="n"/>
      <c r="CM827" s="135" t="n"/>
      <c r="CN827" s="135" t="n"/>
      <c r="CO827" s="135" t="n"/>
      <c r="CP827" s="135" t="n"/>
      <c r="CQ827" s="135" t="n"/>
      <c r="CR827" s="135" t="n"/>
      <c r="CU827" s="36" t="n"/>
      <c r="CV827" s="36" t="n"/>
      <c r="CW827" s="36" t="n"/>
      <c r="CX827" s="36" t="n"/>
      <c r="CY827" s="36" t="n"/>
      <c r="CZ827" s="36" t="n"/>
      <c r="DA827" s="36" t="n"/>
      <c r="DB827" s="36" t="n"/>
      <c r="DC827" s="36" t="n"/>
      <c r="DD827" s="36" t="n"/>
      <c r="DE827" s="36" t="n"/>
      <c r="DF827" s="36" t="n"/>
      <c r="DG827" s="36" t="n"/>
      <c r="DH827" s="36" t="n"/>
      <c r="DI827" s="36" t="n"/>
      <c r="DJ827" s="36" t="n"/>
      <c r="DK827" s="36" t="n"/>
      <c r="DL827" s="36" t="n"/>
      <c r="DM827" s="36" t="n"/>
      <c r="DN827" s="36" t="n"/>
      <c r="DO827" s="36" t="n"/>
      <c r="DP827" s="36" t="n"/>
      <c r="DQ827" s="36" t="n"/>
      <c r="DR827" s="36" t="n"/>
      <c r="DS827" s="36" t="n"/>
      <c r="DT827" s="36" t="n"/>
      <c r="DU827" s="36" t="n"/>
      <c r="DV827" s="36" t="n"/>
      <c r="DW827" s="36" t="n"/>
      <c r="DX827" s="36" t="n"/>
      <c r="DY827" s="36" t="n"/>
      <c r="DZ827" s="36" t="n"/>
      <c r="EA827" s="36" t="n"/>
      <c r="EB827" s="36" t="n"/>
      <c r="EC827" s="36" t="n"/>
      <c r="ED827" s="36" t="n"/>
      <c r="EE827" s="36" t="n"/>
      <c r="EF827" s="36" t="n"/>
      <c r="EG827" s="36" t="n"/>
      <c r="EH827" s="36" t="n"/>
      <c r="EI827" s="36" t="n"/>
      <c r="EJ827" s="36" t="n"/>
      <c r="EK827" s="36" t="n"/>
      <c r="EL827" s="36" t="n"/>
      <c r="EM827" s="36" t="n"/>
      <c r="EN827" s="36" t="n"/>
    </row>
    <row r="828">
      <c r="A828" s="36" t="n"/>
      <c r="B828" s="36" t="n"/>
      <c r="C828" s="144" t="n"/>
      <c r="D828" s="144" t="n"/>
      <c r="E828" s="135" t="n"/>
      <c r="F828" s="135" t="n"/>
      <c r="G828" s="135" t="n"/>
      <c r="H828" s="135" t="n"/>
      <c r="I828" s="135" t="n"/>
      <c r="J828" s="135" t="n"/>
      <c r="K828" s="135" t="n"/>
      <c r="L828" s="135" t="n"/>
      <c r="M828" s="135" t="n"/>
      <c r="N828" s="135" t="n"/>
      <c r="O828" s="135" t="n"/>
      <c r="P828" s="135" t="n"/>
      <c r="Q828" s="135" t="n"/>
      <c r="R828" s="135" t="n"/>
      <c r="S828" s="135" t="n"/>
      <c r="T828" s="135" t="n"/>
      <c r="U828" s="135" t="n"/>
      <c r="V828" s="135" t="n"/>
      <c r="W828" s="135" t="n"/>
      <c r="X828" s="135" t="n"/>
      <c r="Y828" s="135" t="n"/>
      <c r="Z828" s="135" t="n"/>
      <c r="AA828" s="135" t="n"/>
      <c r="AB828" s="135" t="n"/>
      <c r="AC828" s="135" t="n"/>
      <c r="AD828" s="135" t="n"/>
      <c r="AE828" s="135" t="n"/>
      <c r="AF828" s="135" t="n"/>
      <c r="AG828" s="135" t="n"/>
      <c r="AH828" s="135" t="n"/>
      <c r="AI828" s="135" t="n"/>
      <c r="AJ828" s="135" t="n"/>
      <c r="AK828" s="135" t="n"/>
      <c r="AL828" s="135" t="n"/>
      <c r="AM828" s="135" t="n"/>
      <c r="AN828" s="135" t="n"/>
      <c r="AO828" s="135" t="n"/>
      <c r="AP828" s="135" t="n"/>
      <c r="AQ828" s="135" t="n"/>
      <c r="AR828" s="135" t="n"/>
      <c r="AS828" s="135" t="n"/>
      <c r="AT828" s="135" t="n"/>
      <c r="AU828" s="135" t="n"/>
      <c r="AV828" s="135" t="n"/>
      <c r="AW828" s="135" t="n"/>
      <c r="AX828" s="135" t="n"/>
      <c r="AY828" s="135" t="n"/>
      <c r="AZ828" s="135" t="n"/>
      <c r="BA828" s="135" t="n"/>
      <c r="BB828" s="135" t="n"/>
      <c r="BC828" s="135" t="n"/>
      <c r="BD828" s="135" t="n"/>
      <c r="BE828" s="135" t="n"/>
      <c r="BF828" s="135" t="n"/>
      <c r="BG828" s="135" t="n"/>
      <c r="BH828" s="135" t="n"/>
      <c r="BI828" s="135" t="n"/>
      <c r="BJ828" s="135" t="n"/>
      <c r="BK828" s="135" t="n"/>
      <c r="BL828" s="135" t="n"/>
      <c r="BM828" s="135" t="n"/>
      <c r="BN828" s="135" t="n"/>
      <c r="BO828" s="135" t="n"/>
      <c r="BP828" s="135" t="n"/>
      <c r="BQ828" s="135" t="n"/>
      <c r="BR828" s="135" t="n"/>
      <c r="BS828" s="135" t="n"/>
      <c r="BT828" s="135" t="n"/>
      <c r="BU828" s="135" t="n"/>
      <c r="BV828" s="135" t="n"/>
      <c r="BW828" s="135" t="n"/>
      <c r="BX828" s="135" t="n"/>
      <c r="BY828" s="135" t="n"/>
      <c r="BZ828" s="135" t="n"/>
      <c r="CA828" s="135" t="n"/>
      <c r="CB828" s="135" t="n"/>
      <c r="CC828" s="135" t="n"/>
      <c r="CD828" s="135" t="n"/>
      <c r="CE828" s="135" t="n"/>
      <c r="CF828" s="135" t="n"/>
      <c r="CG828" s="135" t="n"/>
      <c r="CH828" s="135" t="n"/>
      <c r="CI828" s="135" t="n"/>
      <c r="CJ828" s="135" t="n"/>
      <c r="CK828" s="135" t="n"/>
      <c r="CL828" s="135" t="n"/>
      <c r="CM828" s="135" t="n"/>
      <c r="CN828" s="135" t="n"/>
      <c r="CO828" s="135" t="n"/>
      <c r="CP828" s="135" t="n"/>
      <c r="CQ828" s="135" t="n"/>
      <c r="CR828" s="135" t="n"/>
      <c r="CU828" s="36" t="n"/>
      <c r="CV828" s="36" t="n"/>
      <c r="CW828" s="36" t="n"/>
      <c r="CX828" s="36" t="n"/>
      <c r="CY828" s="36" t="n"/>
      <c r="CZ828" s="36" t="n"/>
      <c r="DA828" s="36" t="n"/>
      <c r="DB828" s="36" t="n"/>
      <c r="DC828" s="36" t="n"/>
      <c r="DD828" s="36" t="n"/>
      <c r="DE828" s="36" t="n"/>
      <c r="DF828" s="36" t="n"/>
      <c r="DG828" s="36" t="n"/>
      <c r="DH828" s="36" t="n"/>
      <c r="DI828" s="36" t="n"/>
      <c r="DJ828" s="36" t="n"/>
      <c r="DK828" s="36" t="n"/>
      <c r="DL828" s="36" t="n"/>
      <c r="DM828" s="36" t="n"/>
      <c r="DN828" s="36" t="n"/>
      <c r="DO828" s="36" t="n"/>
      <c r="DP828" s="36" t="n"/>
      <c r="DQ828" s="36" t="n"/>
      <c r="DR828" s="36" t="n"/>
      <c r="DS828" s="36" t="n"/>
      <c r="DT828" s="36" t="n"/>
      <c r="DU828" s="36" t="n"/>
      <c r="DV828" s="36" t="n"/>
      <c r="DW828" s="36" t="n"/>
      <c r="DX828" s="36" t="n"/>
      <c r="DY828" s="36" t="n"/>
      <c r="DZ828" s="36" t="n"/>
      <c r="EA828" s="36" t="n"/>
      <c r="EB828" s="36" t="n"/>
      <c r="EC828" s="36" t="n"/>
      <c r="ED828" s="36" t="n"/>
      <c r="EE828" s="36" t="n"/>
      <c r="EF828" s="36" t="n"/>
      <c r="EG828" s="36" t="n"/>
      <c r="EH828" s="36" t="n"/>
      <c r="EI828" s="36" t="n"/>
      <c r="EJ828" s="36" t="n"/>
      <c r="EK828" s="36" t="n"/>
      <c r="EL828" s="36" t="n"/>
      <c r="EM828" s="36" t="n"/>
      <c r="EN828" s="36" t="n"/>
    </row>
    <row r="829">
      <c r="A829" s="36" t="n"/>
      <c r="B829" s="36" t="n"/>
      <c r="C829" s="144" t="n"/>
      <c r="D829" s="144" t="n"/>
      <c r="E829" s="135" t="n"/>
      <c r="F829" s="135" t="n"/>
      <c r="G829" s="135" t="n"/>
      <c r="H829" s="135" t="n"/>
      <c r="I829" s="135" t="n"/>
      <c r="J829" s="135" t="n"/>
      <c r="K829" s="135" t="n"/>
      <c r="L829" s="135" t="n"/>
      <c r="M829" s="135" t="n"/>
      <c r="N829" s="135" t="n"/>
      <c r="O829" s="135" t="n"/>
      <c r="P829" s="135" t="n"/>
      <c r="Q829" s="135" t="n"/>
      <c r="R829" s="135" t="n"/>
      <c r="S829" s="135" t="n"/>
      <c r="T829" s="135" t="n"/>
      <c r="U829" s="135" t="n"/>
      <c r="V829" s="135" t="n"/>
      <c r="W829" s="135" t="n"/>
      <c r="X829" s="135" t="n"/>
      <c r="Y829" s="135" t="n"/>
      <c r="Z829" s="135" t="n"/>
      <c r="AA829" s="135" t="n"/>
      <c r="AB829" s="135" t="n"/>
      <c r="AC829" s="135" t="n"/>
      <c r="AD829" s="135" t="n"/>
      <c r="AE829" s="135" t="n"/>
      <c r="AF829" s="135" t="n"/>
      <c r="AG829" s="135" t="n"/>
      <c r="AH829" s="135" t="n"/>
      <c r="AI829" s="135" t="n"/>
      <c r="AJ829" s="135" t="n"/>
      <c r="AK829" s="135" t="n"/>
      <c r="AL829" s="135" t="n"/>
      <c r="AM829" s="135" t="n"/>
      <c r="AN829" s="135" t="n"/>
      <c r="AO829" s="135" t="n"/>
      <c r="AP829" s="135" t="n"/>
      <c r="AQ829" s="135" t="n"/>
      <c r="AR829" s="135" t="n"/>
      <c r="AS829" s="135" t="n"/>
      <c r="AT829" s="135" t="n"/>
      <c r="AU829" s="135" t="n"/>
      <c r="AV829" s="135" t="n"/>
      <c r="AW829" s="135" t="n"/>
      <c r="AX829" s="135" t="n"/>
      <c r="AY829" s="135" t="n"/>
      <c r="AZ829" s="135" t="n"/>
      <c r="BA829" s="135" t="n"/>
      <c r="BB829" s="135" t="n"/>
      <c r="BC829" s="135" t="n"/>
      <c r="BD829" s="135" t="n"/>
      <c r="BE829" s="135" t="n"/>
      <c r="BF829" s="135" t="n"/>
      <c r="BG829" s="135" t="n"/>
      <c r="BH829" s="135" t="n"/>
      <c r="BI829" s="135" t="n"/>
      <c r="BJ829" s="135" t="n"/>
      <c r="BK829" s="135" t="n"/>
      <c r="BL829" s="135" t="n"/>
      <c r="BM829" s="135" t="n"/>
      <c r="BN829" s="135" t="n"/>
      <c r="BO829" s="135" t="n"/>
      <c r="BP829" s="135" t="n"/>
      <c r="BQ829" s="135" t="n"/>
      <c r="BR829" s="135" t="n"/>
      <c r="BS829" s="135" t="n"/>
      <c r="BT829" s="135" t="n"/>
      <c r="BU829" s="135" t="n"/>
      <c r="BV829" s="135" t="n"/>
      <c r="BW829" s="135" t="n"/>
      <c r="BX829" s="135" t="n"/>
      <c r="BY829" s="135" t="n"/>
      <c r="BZ829" s="135" t="n"/>
      <c r="CA829" s="135" t="n"/>
      <c r="CB829" s="135" t="n"/>
      <c r="CC829" s="135" t="n"/>
      <c r="CD829" s="135" t="n"/>
      <c r="CE829" s="135" t="n"/>
      <c r="CF829" s="135" t="n"/>
      <c r="CG829" s="135" t="n"/>
      <c r="CH829" s="135" t="n"/>
      <c r="CI829" s="135" t="n"/>
      <c r="CJ829" s="135" t="n"/>
      <c r="CK829" s="135" t="n"/>
      <c r="CL829" s="135" t="n"/>
      <c r="CM829" s="135" t="n"/>
      <c r="CN829" s="135" t="n"/>
      <c r="CO829" s="135" t="n"/>
      <c r="CP829" s="135" t="n"/>
      <c r="CQ829" s="135" t="n"/>
      <c r="CR829" s="135" t="n"/>
      <c r="CU829" s="36" t="n"/>
      <c r="CV829" s="36" t="n"/>
      <c r="CW829" s="36" t="n"/>
      <c r="CX829" s="36" t="n"/>
      <c r="CY829" s="36" t="n"/>
      <c r="CZ829" s="36" t="n"/>
      <c r="DA829" s="36" t="n"/>
      <c r="DB829" s="36" t="n"/>
      <c r="DC829" s="36" t="n"/>
      <c r="DD829" s="36" t="n"/>
      <c r="DE829" s="36" t="n"/>
      <c r="DF829" s="36" t="n"/>
      <c r="DG829" s="36" t="n"/>
      <c r="DH829" s="36" t="n"/>
      <c r="DI829" s="36" t="n"/>
      <c r="DJ829" s="36" t="n"/>
      <c r="DK829" s="36" t="n"/>
      <c r="DL829" s="36" t="n"/>
      <c r="DM829" s="36" t="n"/>
      <c r="DN829" s="36" t="n"/>
      <c r="DO829" s="36" t="n"/>
      <c r="DP829" s="36" t="n"/>
      <c r="DQ829" s="36" t="n"/>
      <c r="DR829" s="36" t="n"/>
      <c r="DS829" s="36" t="n"/>
      <c r="DT829" s="36" t="n"/>
      <c r="DU829" s="36" t="n"/>
      <c r="DV829" s="36" t="n"/>
      <c r="DW829" s="36" t="n"/>
      <c r="DX829" s="36" t="n"/>
      <c r="DY829" s="36" t="n"/>
      <c r="DZ829" s="36" t="n"/>
      <c r="EA829" s="36" t="n"/>
      <c r="EB829" s="36" t="n"/>
      <c r="EC829" s="36" t="n"/>
      <c r="ED829" s="36" t="n"/>
      <c r="EE829" s="36" t="n"/>
      <c r="EF829" s="36" t="n"/>
      <c r="EG829" s="36" t="n"/>
      <c r="EH829" s="36" t="n"/>
      <c r="EI829" s="36" t="n"/>
      <c r="EJ829" s="36" t="n"/>
      <c r="EK829" s="36" t="n"/>
      <c r="EL829" s="36" t="n"/>
      <c r="EM829" s="36" t="n"/>
      <c r="EN829" s="36" t="n"/>
    </row>
    <row r="830">
      <c r="A830" s="36" t="n"/>
      <c r="B830" s="36" t="n"/>
      <c r="C830" s="144" t="n"/>
      <c r="D830" s="144" t="n"/>
      <c r="E830" s="135" t="n"/>
      <c r="F830" s="135" t="n"/>
      <c r="G830" s="135" t="n"/>
      <c r="H830" s="135" t="n"/>
      <c r="I830" s="135" t="n"/>
      <c r="J830" s="135" t="n"/>
      <c r="K830" s="135" t="n"/>
      <c r="L830" s="135" t="n"/>
      <c r="M830" s="135" t="n"/>
      <c r="N830" s="135" t="n"/>
      <c r="O830" s="135" t="n"/>
      <c r="P830" s="135" t="n"/>
      <c r="Q830" s="135" t="n"/>
      <c r="R830" s="135" t="n"/>
      <c r="S830" s="135" t="n"/>
      <c r="T830" s="135" t="n"/>
      <c r="U830" s="135" t="n"/>
      <c r="V830" s="135" t="n"/>
      <c r="W830" s="135" t="n"/>
      <c r="X830" s="135" t="n"/>
      <c r="Y830" s="135" t="n"/>
      <c r="Z830" s="135" t="n"/>
      <c r="AA830" s="135" t="n"/>
      <c r="AB830" s="135" t="n"/>
      <c r="AC830" s="135" t="n"/>
      <c r="AD830" s="135" t="n"/>
      <c r="AE830" s="135" t="n"/>
      <c r="AF830" s="135" t="n"/>
      <c r="AG830" s="135" t="n"/>
      <c r="AH830" s="135" t="n"/>
      <c r="AI830" s="135" t="n"/>
      <c r="AJ830" s="135" t="n"/>
      <c r="AK830" s="135" t="n"/>
      <c r="AL830" s="135" t="n"/>
      <c r="AM830" s="135" t="n"/>
      <c r="AN830" s="135" t="n"/>
      <c r="AO830" s="135" t="n"/>
      <c r="AP830" s="135" t="n"/>
      <c r="AQ830" s="135" t="n"/>
      <c r="AR830" s="135" t="n"/>
      <c r="AS830" s="135" t="n"/>
      <c r="AT830" s="135" t="n"/>
      <c r="AU830" s="135" t="n"/>
      <c r="AV830" s="135" t="n"/>
      <c r="AW830" s="135" t="n"/>
      <c r="AX830" s="135" t="n"/>
      <c r="AY830" s="135" t="n"/>
      <c r="AZ830" s="135" t="n"/>
      <c r="BA830" s="135" t="n"/>
      <c r="BB830" s="135" t="n"/>
      <c r="BC830" s="135" t="n"/>
      <c r="BD830" s="135" t="n"/>
      <c r="BE830" s="135" t="n"/>
      <c r="BF830" s="135" t="n"/>
      <c r="BG830" s="135" t="n"/>
      <c r="BH830" s="135" t="n"/>
      <c r="BI830" s="135" t="n"/>
      <c r="BJ830" s="135" t="n"/>
      <c r="BK830" s="135" t="n"/>
      <c r="BL830" s="135" t="n"/>
      <c r="BM830" s="135" t="n"/>
      <c r="BN830" s="135" t="n"/>
      <c r="BO830" s="135" t="n"/>
      <c r="BP830" s="135" t="n"/>
      <c r="BQ830" s="135" t="n"/>
      <c r="BR830" s="135" t="n"/>
      <c r="BS830" s="135" t="n"/>
      <c r="BT830" s="135" t="n"/>
      <c r="BU830" s="135" t="n"/>
      <c r="BV830" s="135" t="n"/>
      <c r="BW830" s="135" t="n"/>
      <c r="BX830" s="135" t="n"/>
      <c r="BY830" s="135" t="n"/>
      <c r="BZ830" s="135" t="n"/>
      <c r="CA830" s="135" t="n"/>
      <c r="CB830" s="135" t="n"/>
      <c r="CC830" s="135" t="n"/>
      <c r="CD830" s="135" t="n"/>
      <c r="CE830" s="135" t="n"/>
      <c r="CF830" s="135" t="n"/>
      <c r="CG830" s="135" t="n"/>
      <c r="CH830" s="135" t="n"/>
      <c r="CI830" s="135" t="n"/>
      <c r="CJ830" s="135" t="n"/>
      <c r="CK830" s="135" t="n"/>
      <c r="CL830" s="135" t="n"/>
      <c r="CM830" s="135" t="n"/>
      <c r="CN830" s="135" t="n"/>
      <c r="CO830" s="135" t="n"/>
      <c r="CP830" s="135" t="n"/>
      <c r="CQ830" s="135" t="n"/>
      <c r="CR830" s="135" t="n"/>
      <c r="CU830" s="36" t="n"/>
      <c r="CV830" s="36" t="n"/>
      <c r="CW830" s="36" t="n"/>
      <c r="CX830" s="36" t="n"/>
      <c r="CY830" s="36" t="n"/>
      <c r="CZ830" s="36" t="n"/>
      <c r="DA830" s="36" t="n"/>
      <c r="DB830" s="36" t="n"/>
      <c r="DC830" s="36" t="n"/>
      <c r="DD830" s="36" t="n"/>
      <c r="DE830" s="36" t="n"/>
      <c r="DF830" s="36" t="n"/>
      <c r="DG830" s="36" t="n"/>
      <c r="DH830" s="36" t="n"/>
      <c r="DI830" s="36" t="n"/>
      <c r="DJ830" s="36" t="n"/>
      <c r="DK830" s="36" t="n"/>
      <c r="DL830" s="36" t="n"/>
      <c r="DM830" s="36" t="n"/>
      <c r="DN830" s="36" t="n"/>
      <c r="DO830" s="36" t="n"/>
      <c r="DP830" s="36" t="n"/>
      <c r="DQ830" s="36" t="n"/>
      <c r="DR830" s="36" t="n"/>
      <c r="DS830" s="36" t="n"/>
      <c r="DT830" s="36" t="n"/>
      <c r="DU830" s="36" t="n"/>
      <c r="DV830" s="36" t="n"/>
      <c r="DW830" s="36" t="n"/>
      <c r="DX830" s="36" t="n"/>
      <c r="DY830" s="36" t="n"/>
      <c r="DZ830" s="36" t="n"/>
      <c r="EA830" s="36" t="n"/>
      <c r="EB830" s="36" t="n"/>
      <c r="EC830" s="36" t="n"/>
      <c r="ED830" s="36" t="n"/>
      <c r="EE830" s="36" t="n"/>
      <c r="EF830" s="36" t="n"/>
      <c r="EG830" s="36" t="n"/>
      <c r="EH830" s="36" t="n"/>
      <c r="EI830" s="36" t="n"/>
      <c r="EJ830" s="36" t="n"/>
      <c r="EK830" s="36" t="n"/>
      <c r="EL830" s="36" t="n"/>
      <c r="EM830" s="36" t="n"/>
      <c r="EN830" s="36" t="n"/>
    </row>
    <row r="831">
      <c r="A831" s="36" t="n"/>
      <c r="B831" s="36" t="n"/>
      <c r="C831" s="144" t="n"/>
      <c r="D831" s="144" t="n"/>
      <c r="E831" s="135" t="n"/>
      <c r="F831" s="135" t="n"/>
      <c r="G831" s="135" t="n"/>
      <c r="H831" s="135" t="n"/>
      <c r="I831" s="135" t="n"/>
      <c r="J831" s="135" t="n"/>
      <c r="K831" s="135" t="n"/>
      <c r="L831" s="135" t="n"/>
      <c r="M831" s="135" t="n"/>
      <c r="N831" s="135" t="n"/>
      <c r="O831" s="135" t="n"/>
      <c r="P831" s="135" t="n"/>
      <c r="Q831" s="135" t="n"/>
      <c r="R831" s="135" t="n"/>
      <c r="S831" s="135" t="n"/>
      <c r="T831" s="135" t="n"/>
      <c r="U831" s="135" t="n"/>
      <c r="V831" s="135" t="n"/>
      <c r="W831" s="135" t="n"/>
      <c r="X831" s="135" t="n"/>
      <c r="Y831" s="135" t="n"/>
      <c r="Z831" s="135" t="n"/>
      <c r="AA831" s="135" t="n"/>
      <c r="AB831" s="135" t="n"/>
      <c r="AC831" s="135" t="n"/>
      <c r="AD831" s="135" t="n"/>
      <c r="AE831" s="135" t="n"/>
      <c r="AF831" s="135" t="n"/>
      <c r="AG831" s="135" t="n"/>
      <c r="AH831" s="135" t="n"/>
      <c r="AI831" s="135" t="n"/>
      <c r="AJ831" s="135" t="n"/>
      <c r="AK831" s="135" t="n"/>
      <c r="AL831" s="135" t="n"/>
      <c r="AM831" s="135" t="n"/>
      <c r="AN831" s="135" t="n"/>
      <c r="AO831" s="135" t="n"/>
      <c r="AP831" s="135" t="n"/>
      <c r="AQ831" s="135" t="n"/>
      <c r="AR831" s="135" t="n"/>
      <c r="AS831" s="135" t="n"/>
      <c r="AT831" s="135" t="n"/>
      <c r="AU831" s="135" t="n"/>
      <c r="AV831" s="135" t="n"/>
      <c r="AW831" s="135" t="n"/>
      <c r="AX831" s="135" t="n"/>
      <c r="AY831" s="135" t="n"/>
      <c r="AZ831" s="135" t="n"/>
      <c r="BA831" s="135" t="n"/>
      <c r="BB831" s="135" t="n"/>
      <c r="BC831" s="135" t="n"/>
      <c r="BD831" s="135" t="n"/>
      <c r="BE831" s="135" t="n"/>
      <c r="BF831" s="135" t="n"/>
      <c r="BG831" s="135" t="n"/>
      <c r="BH831" s="135" t="n"/>
      <c r="BI831" s="135" t="n"/>
      <c r="BJ831" s="135" t="n"/>
      <c r="BK831" s="135" t="n"/>
      <c r="BL831" s="135" t="n"/>
      <c r="BM831" s="135" t="n"/>
      <c r="BN831" s="135" t="n"/>
      <c r="BO831" s="135" t="n"/>
      <c r="BP831" s="135" t="n"/>
      <c r="BQ831" s="135" t="n"/>
      <c r="BR831" s="135" t="n"/>
      <c r="BS831" s="135" t="n"/>
      <c r="BT831" s="135" t="n"/>
      <c r="BU831" s="135" t="n"/>
      <c r="BV831" s="135" t="n"/>
      <c r="BW831" s="135" t="n"/>
      <c r="BX831" s="135" t="n"/>
      <c r="BY831" s="135" t="n"/>
      <c r="BZ831" s="135" t="n"/>
      <c r="CA831" s="135" t="n"/>
      <c r="CB831" s="135" t="n"/>
      <c r="CC831" s="135" t="n"/>
      <c r="CD831" s="135" t="n"/>
      <c r="CE831" s="135" t="n"/>
      <c r="CF831" s="135" t="n"/>
      <c r="CG831" s="135" t="n"/>
      <c r="CH831" s="135" t="n"/>
      <c r="CI831" s="135" t="n"/>
      <c r="CJ831" s="135" t="n"/>
      <c r="CK831" s="135" t="n"/>
      <c r="CL831" s="135" t="n"/>
      <c r="CM831" s="135" t="n"/>
      <c r="CN831" s="135" t="n"/>
      <c r="CO831" s="135" t="n"/>
      <c r="CP831" s="135" t="n"/>
      <c r="CQ831" s="135" t="n"/>
      <c r="CR831" s="135" t="n"/>
      <c r="CU831" s="36" t="n"/>
      <c r="CV831" s="36" t="n"/>
      <c r="CW831" s="36" t="n"/>
      <c r="CX831" s="36" t="n"/>
      <c r="CY831" s="36" t="n"/>
      <c r="CZ831" s="36" t="n"/>
      <c r="DA831" s="36" t="n"/>
      <c r="DB831" s="36" t="n"/>
      <c r="DC831" s="36" t="n"/>
      <c r="DD831" s="36" t="n"/>
      <c r="DE831" s="36" t="n"/>
      <c r="DF831" s="36" t="n"/>
      <c r="DG831" s="36" t="n"/>
      <c r="DH831" s="36" t="n"/>
      <c r="DI831" s="36" t="n"/>
      <c r="DJ831" s="36" t="n"/>
      <c r="DK831" s="36" t="n"/>
      <c r="DL831" s="36" t="n"/>
      <c r="DM831" s="36" t="n"/>
      <c r="DN831" s="36" t="n"/>
      <c r="DO831" s="36" t="n"/>
      <c r="DP831" s="36" t="n"/>
      <c r="DQ831" s="36" t="n"/>
      <c r="DR831" s="36" t="n"/>
      <c r="DS831" s="36" t="n"/>
      <c r="DT831" s="36" t="n"/>
      <c r="DU831" s="36" t="n"/>
      <c r="DV831" s="36" t="n"/>
      <c r="DW831" s="36" t="n"/>
      <c r="DX831" s="36" t="n"/>
      <c r="DY831" s="36" t="n"/>
      <c r="DZ831" s="36" t="n"/>
      <c r="EA831" s="36" t="n"/>
      <c r="EB831" s="36" t="n"/>
      <c r="EC831" s="36" t="n"/>
      <c r="ED831" s="36" t="n"/>
      <c r="EE831" s="36" t="n"/>
      <c r="EF831" s="36" t="n"/>
      <c r="EG831" s="36" t="n"/>
      <c r="EH831" s="36" t="n"/>
      <c r="EI831" s="36" t="n"/>
      <c r="EJ831" s="36" t="n"/>
      <c r="EK831" s="36" t="n"/>
      <c r="EL831" s="36" t="n"/>
      <c r="EM831" s="36" t="n"/>
      <c r="EN831" s="36" t="n"/>
    </row>
    <row r="832">
      <c r="A832" s="36" t="n"/>
      <c r="B832" s="36" t="n"/>
      <c r="C832" s="144" t="n"/>
      <c r="D832" s="144" t="n"/>
      <c r="E832" s="135" t="n"/>
      <c r="F832" s="135" t="n"/>
      <c r="G832" s="135" t="n"/>
      <c r="H832" s="135" t="n"/>
      <c r="I832" s="135" t="n"/>
      <c r="J832" s="135" t="n"/>
      <c r="K832" s="135" t="n"/>
      <c r="L832" s="135" t="n"/>
      <c r="M832" s="135" t="n"/>
      <c r="N832" s="135" t="n"/>
      <c r="O832" s="135" t="n"/>
      <c r="P832" s="135" t="n"/>
      <c r="Q832" s="135" t="n"/>
      <c r="R832" s="135" t="n"/>
      <c r="S832" s="135" t="n"/>
      <c r="T832" s="135" t="n"/>
      <c r="U832" s="135" t="n"/>
      <c r="V832" s="135" t="n"/>
      <c r="W832" s="135" t="n"/>
      <c r="X832" s="135" t="n"/>
      <c r="Y832" s="135" t="n"/>
      <c r="Z832" s="135" t="n"/>
      <c r="AA832" s="135" t="n"/>
      <c r="AB832" s="135" t="n"/>
      <c r="AC832" s="135" t="n"/>
      <c r="AD832" s="135" t="n"/>
      <c r="AE832" s="135" t="n"/>
      <c r="AF832" s="135" t="n"/>
      <c r="AG832" s="135" t="n"/>
      <c r="AH832" s="135" t="n"/>
      <c r="AI832" s="135" t="n"/>
      <c r="AJ832" s="135" t="n"/>
      <c r="AK832" s="135" t="n"/>
      <c r="AL832" s="135" t="n"/>
      <c r="AM832" s="135" t="n"/>
      <c r="AN832" s="135" t="n"/>
      <c r="AO832" s="135" t="n"/>
      <c r="AP832" s="135" t="n"/>
      <c r="AQ832" s="135" t="n"/>
      <c r="AR832" s="135" t="n"/>
      <c r="AS832" s="135" t="n"/>
      <c r="AT832" s="135" t="n"/>
      <c r="AU832" s="135" t="n"/>
      <c r="AV832" s="135" t="n"/>
      <c r="AW832" s="135" t="n"/>
      <c r="AX832" s="135" t="n"/>
      <c r="AY832" s="135" t="n"/>
      <c r="AZ832" s="135" t="n"/>
      <c r="BA832" s="135" t="n"/>
      <c r="BB832" s="135" t="n"/>
      <c r="BC832" s="135" t="n"/>
      <c r="BD832" s="135" t="n"/>
      <c r="BE832" s="135" t="n"/>
      <c r="BF832" s="135" t="n"/>
      <c r="BG832" s="135" t="n"/>
      <c r="BH832" s="135" t="n"/>
      <c r="BI832" s="135" t="n"/>
      <c r="BJ832" s="135" t="n"/>
      <c r="BK832" s="135" t="n"/>
      <c r="BL832" s="135" t="n"/>
      <c r="BM832" s="135" t="n"/>
      <c r="BN832" s="135" t="n"/>
      <c r="BO832" s="135" t="n"/>
      <c r="BP832" s="135" t="n"/>
      <c r="BQ832" s="135" t="n"/>
      <c r="BR832" s="135" t="n"/>
      <c r="BS832" s="135" t="n"/>
      <c r="BT832" s="135" t="n"/>
      <c r="BU832" s="135" t="n"/>
      <c r="BV832" s="135" t="n"/>
      <c r="BW832" s="135" t="n"/>
      <c r="BX832" s="135" t="n"/>
      <c r="BY832" s="135" t="n"/>
      <c r="BZ832" s="135" t="n"/>
      <c r="CA832" s="135" t="n"/>
      <c r="CB832" s="135" t="n"/>
      <c r="CC832" s="135" t="n"/>
      <c r="CD832" s="135" t="n"/>
      <c r="CE832" s="135" t="n"/>
      <c r="CF832" s="135" t="n"/>
      <c r="CG832" s="135" t="n"/>
      <c r="CH832" s="135" t="n"/>
      <c r="CI832" s="135" t="n"/>
      <c r="CJ832" s="135" t="n"/>
      <c r="CK832" s="135" t="n"/>
      <c r="CL832" s="135" t="n"/>
      <c r="CM832" s="135" t="n"/>
      <c r="CN832" s="135" t="n"/>
      <c r="CO832" s="135" t="n"/>
      <c r="CP832" s="135" t="n"/>
      <c r="CQ832" s="135" t="n"/>
      <c r="CR832" s="135" t="n"/>
      <c r="CU832" s="36" t="n"/>
      <c r="CV832" s="36" t="n"/>
      <c r="CW832" s="36" t="n"/>
      <c r="CX832" s="36" t="n"/>
      <c r="CY832" s="36" t="n"/>
      <c r="CZ832" s="36" t="n"/>
      <c r="DA832" s="36" t="n"/>
      <c r="DB832" s="36" t="n"/>
      <c r="DC832" s="36" t="n"/>
      <c r="DD832" s="36" t="n"/>
      <c r="DE832" s="36" t="n"/>
      <c r="DF832" s="36" t="n"/>
      <c r="DG832" s="36" t="n"/>
      <c r="DH832" s="36" t="n"/>
      <c r="DI832" s="36" t="n"/>
      <c r="DJ832" s="36" t="n"/>
      <c r="DK832" s="36" t="n"/>
      <c r="DL832" s="36" t="n"/>
      <c r="DM832" s="36" t="n"/>
      <c r="DN832" s="36" t="n"/>
      <c r="DO832" s="36" t="n"/>
      <c r="DP832" s="36" t="n"/>
      <c r="DQ832" s="36" t="n"/>
      <c r="DR832" s="36" t="n"/>
      <c r="DS832" s="36" t="n"/>
      <c r="DT832" s="36" t="n"/>
      <c r="DU832" s="36" t="n"/>
      <c r="DV832" s="36" t="n"/>
      <c r="DW832" s="36" t="n"/>
      <c r="DX832" s="36" t="n"/>
      <c r="DY832" s="36" t="n"/>
      <c r="DZ832" s="36" t="n"/>
      <c r="EA832" s="36" t="n"/>
      <c r="EB832" s="36" t="n"/>
      <c r="EC832" s="36" t="n"/>
      <c r="ED832" s="36" t="n"/>
      <c r="EE832" s="36" t="n"/>
      <c r="EF832" s="36" t="n"/>
      <c r="EG832" s="36" t="n"/>
      <c r="EH832" s="36" t="n"/>
      <c r="EI832" s="36" t="n"/>
      <c r="EJ832" s="36" t="n"/>
      <c r="EK832" s="36" t="n"/>
      <c r="EL832" s="36" t="n"/>
      <c r="EM832" s="36" t="n"/>
      <c r="EN832" s="36" t="n"/>
    </row>
    <row r="833">
      <c r="A833" s="36" t="n"/>
      <c r="B833" s="36" t="n"/>
      <c r="C833" s="144" t="n"/>
      <c r="D833" s="144" t="n"/>
      <c r="E833" s="135" t="n"/>
      <c r="F833" s="135" t="n"/>
      <c r="G833" s="135" t="n"/>
      <c r="H833" s="135" t="n"/>
      <c r="I833" s="135" t="n"/>
      <c r="J833" s="135" t="n"/>
      <c r="K833" s="135" t="n"/>
      <c r="L833" s="135" t="n"/>
      <c r="M833" s="135" t="n"/>
      <c r="N833" s="135" t="n"/>
      <c r="O833" s="135" t="n"/>
      <c r="P833" s="135" t="n"/>
      <c r="Q833" s="135" t="n"/>
      <c r="R833" s="135" t="n"/>
      <c r="S833" s="135" t="n"/>
      <c r="T833" s="135" t="n"/>
      <c r="U833" s="135" t="n"/>
      <c r="V833" s="135" t="n"/>
      <c r="W833" s="135" t="n"/>
      <c r="X833" s="135" t="n"/>
      <c r="Y833" s="135" t="n"/>
      <c r="Z833" s="135" t="n"/>
      <c r="AA833" s="135" t="n"/>
      <c r="AB833" s="135" t="n"/>
      <c r="AC833" s="135" t="n"/>
      <c r="AD833" s="135" t="n"/>
      <c r="AE833" s="135" t="n"/>
      <c r="AF833" s="135" t="n"/>
      <c r="AG833" s="135" t="n"/>
      <c r="AH833" s="135" t="n"/>
      <c r="AI833" s="135" t="n"/>
      <c r="AJ833" s="135" t="n"/>
      <c r="AK833" s="135" t="n"/>
      <c r="AL833" s="135" t="n"/>
      <c r="AM833" s="135" t="n"/>
      <c r="AN833" s="135" t="n"/>
      <c r="AO833" s="135" t="n"/>
      <c r="AP833" s="135" t="n"/>
      <c r="AQ833" s="135" t="n"/>
      <c r="AR833" s="135" t="n"/>
      <c r="AS833" s="135" t="n"/>
      <c r="AT833" s="135" t="n"/>
      <c r="AU833" s="135" t="n"/>
      <c r="AV833" s="135" t="n"/>
      <c r="AW833" s="135" t="n"/>
      <c r="AX833" s="135" t="n"/>
      <c r="AY833" s="135" t="n"/>
      <c r="AZ833" s="135" t="n"/>
      <c r="BA833" s="135" t="n"/>
      <c r="BB833" s="135" t="n"/>
      <c r="BC833" s="135" t="n"/>
      <c r="BD833" s="135" t="n"/>
      <c r="BE833" s="135" t="n"/>
      <c r="BF833" s="135" t="n"/>
      <c r="BG833" s="135" t="n"/>
      <c r="BH833" s="135" t="n"/>
      <c r="BI833" s="135" t="n"/>
      <c r="BJ833" s="135" t="n"/>
      <c r="BK833" s="135" t="n"/>
      <c r="BL833" s="135" t="n"/>
      <c r="BM833" s="135" t="n"/>
      <c r="BN833" s="135" t="n"/>
      <c r="BO833" s="135" t="n"/>
      <c r="BP833" s="135" t="n"/>
      <c r="BQ833" s="135" t="n"/>
      <c r="BR833" s="135" t="n"/>
      <c r="BS833" s="135" t="n"/>
      <c r="BT833" s="135" t="n"/>
      <c r="BU833" s="135" t="n"/>
      <c r="BV833" s="135" t="n"/>
      <c r="BW833" s="135" t="n"/>
      <c r="BX833" s="135" t="n"/>
      <c r="BY833" s="135" t="n"/>
      <c r="BZ833" s="135" t="n"/>
      <c r="CA833" s="135" t="n"/>
      <c r="CB833" s="135" t="n"/>
      <c r="CC833" s="135" t="n"/>
      <c r="CD833" s="135" t="n"/>
      <c r="CE833" s="135" t="n"/>
      <c r="CF833" s="135" t="n"/>
      <c r="CG833" s="135" t="n"/>
      <c r="CH833" s="135" t="n"/>
      <c r="CI833" s="135" t="n"/>
      <c r="CJ833" s="135" t="n"/>
      <c r="CK833" s="135" t="n"/>
      <c r="CL833" s="135" t="n"/>
      <c r="CM833" s="135" t="n"/>
      <c r="CN833" s="135" t="n"/>
      <c r="CO833" s="135" t="n"/>
      <c r="CP833" s="135" t="n"/>
      <c r="CQ833" s="135" t="n"/>
      <c r="CR833" s="135" t="n"/>
      <c r="CU833" s="36" t="n"/>
      <c r="CV833" s="36" t="n"/>
      <c r="CW833" s="36" t="n"/>
      <c r="CX833" s="36" t="n"/>
      <c r="CY833" s="36" t="n"/>
      <c r="CZ833" s="36" t="n"/>
      <c r="DA833" s="36" t="n"/>
      <c r="DB833" s="36" t="n"/>
      <c r="DC833" s="36" t="n"/>
      <c r="DD833" s="36" t="n"/>
      <c r="DE833" s="36" t="n"/>
      <c r="DF833" s="36" t="n"/>
      <c r="DG833" s="36" t="n"/>
      <c r="DH833" s="36" t="n"/>
      <c r="DI833" s="36" t="n"/>
      <c r="DJ833" s="36" t="n"/>
      <c r="DK833" s="36" t="n"/>
      <c r="DL833" s="36" t="n"/>
      <c r="DM833" s="36" t="n"/>
      <c r="DN833" s="36" t="n"/>
      <c r="DO833" s="36" t="n"/>
      <c r="DP833" s="36" t="n"/>
      <c r="DQ833" s="36" t="n"/>
      <c r="DR833" s="36" t="n"/>
      <c r="DS833" s="36" t="n"/>
      <c r="DT833" s="36" t="n"/>
      <c r="DU833" s="36" t="n"/>
      <c r="DV833" s="36" t="n"/>
      <c r="DW833" s="36" t="n"/>
      <c r="DX833" s="36" t="n"/>
      <c r="DY833" s="36" t="n"/>
      <c r="DZ833" s="36" t="n"/>
      <c r="EA833" s="36" t="n"/>
      <c r="EB833" s="36" t="n"/>
      <c r="EC833" s="36" t="n"/>
      <c r="ED833" s="36" t="n"/>
      <c r="EE833" s="36" t="n"/>
      <c r="EF833" s="36" t="n"/>
      <c r="EG833" s="36" t="n"/>
      <c r="EH833" s="36" t="n"/>
      <c r="EI833" s="36" t="n"/>
      <c r="EJ833" s="36" t="n"/>
      <c r="EK833" s="36" t="n"/>
      <c r="EL833" s="36" t="n"/>
      <c r="EM833" s="36" t="n"/>
      <c r="EN833" s="36" t="n"/>
    </row>
    <row r="834">
      <c r="A834" s="36" t="n"/>
      <c r="B834" s="36" t="n"/>
      <c r="C834" s="144" t="n"/>
      <c r="D834" s="144" t="n"/>
      <c r="E834" s="135" t="n"/>
      <c r="F834" s="135" t="n"/>
      <c r="G834" s="135" t="n"/>
      <c r="H834" s="135" t="n"/>
      <c r="I834" s="135" t="n"/>
      <c r="J834" s="135" t="n"/>
      <c r="K834" s="135" t="n"/>
      <c r="L834" s="135" t="n"/>
      <c r="M834" s="135" t="n"/>
      <c r="N834" s="135" t="n"/>
      <c r="O834" s="135" t="n"/>
      <c r="P834" s="135" t="n"/>
      <c r="Q834" s="135" t="n"/>
      <c r="R834" s="135" t="n"/>
      <c r="S834" s="135" t="n"/>
      <c r="T834" s="135" t="n"/>
      <c r="U834" s="135" t="n"/>
      <c r="V834" s="135" t="n"/>
      <c r="W834" s="135" t="n"/>
      <c r="X834" s="135" t="n"/>
      <c r="Y834" s="135" t="n"/>
      <c r="Z834" s="135" t="n"/>
      <c r="AA834" s="135" t="n"/>
      <c r="AB834" s="135" t="n"/>
      <c r="AC834" s="135" t="n"/>
      <c r="AD834" s="135" t="n"/>
      <c r="AE834" s="135" t="n"/>
      <c r="AF834" s="135" t="n"/>
      <c r="AG834" s="135" t="n"/>
      <c r="AH834" s="135" t="n"/>
      <c r="AI834" s="135" t="n"/>
      <c r="AJ834" s="135" t="n"/>
      <c r="AK834" s="135" t="n"/>
      <c r="AL834" s="135" t="n"/>
      <c r="AM834" s="135" t="n"/>
      <c r="AN834" s="135" t="n"/>
      <c r="AO834" s="135" t="n"/>
      <c r="AP834" s="135" t="n"/>
      <c r="AQ834" s="135" t="n"/>
      <c r="AR834" s="135" t="n"/>
      <c r="AS834" s="135" t="n"/>
      <c r="AT834" s="135" t="n"/>
      <c r="AU834" s="135" t="n"/>
      <c r="AV834" s="135" t="n"/>
      <c r="AW834" s="135" t="n"/>
      <c r="AX834" s="135" t="n"/>
      <c r="AY834" s="135" t="n"/>
      <c r="AZ834" s="135" t="n"/>
      <c r="BA834" s="135" t="n"/>
      <c r="BB834" s="135" t="n"/>
      <c r="BC834" s="135" t="n"/>
      <c r="BD834" s="135" t="n"/>
      <c r="BE834" s="135" t="n"/>
      <c r="BF834" s="135" t="n"/>
      <c r="BG834" s="135" t="n"/>
      <c r="BH834" s="135" t="n"/>
      <c r="BI834" s="135" t="n"/>
      <c r="BJ834" s="135" t="n"/>
      <c r="BK834" s="135" t="n"/>
      <c r="BL834" s="135" t="n"/>
      <c r="BM834" s="135" t="n"/>
      <c r="BN834" s="135" t="n"/>
      <c r="BO834" s="135" t="n"/>
      <c r="BP834" s="135" t="n"/>
      <c r="BQ834" s="135" t="n"/>
      <c r="BR834" s="135" t="n"/>
      <c r="BS834" s="135" t="n"/>
      <c r="BT834" s="135" t="n"/>
      <c r="BU834" s="135" t="n"/>
      <c r="BV834" s="135" t="n"/>
      <c r="BW834" s="135" t="n"/>
      <c r="BX834" s="135" t="n"/>
      <c r="BY834" s="135" t="n"/>
      <c r="BZ834" s="135" t="n"/>
      <c r="CA834" s="135" t="n"/>
      <c r="CB834" s="135" t="n"/>
      <c r="CC834" s="135" t="n"/>
      <c r="CD834" s="135" t="n"/>
      <c r="CE834" s="135" t="n"/>
      <c r="CF834" s="135" t="n"/>
      <c r="CG834" s="135" t="n"/>
      <c r="CH834" s="135" t="n"/>
      <c r="CI834" s="135" t="n"/>
      <c r="CJ834" s="135" t="n"/>
      <c r="CK834" s="135" t="n"/>
      <c r="CL834" s="135" t="n"/>
      <c r="CM834" s="135" t="n"/>
      <c r="CN834" s="135" t="n"/>
      <c r="CO834" s="135" t="n"/>
      <c r="CP834" s="135" t="n"/>
      <c r="CQ834" s="135" t="n"/>
      <c r="CR834" s="135" t="n"/>
      <c r="CU834" s="36" t="n"/>
      <c r="CV834" s="36" t="n"/>
      <c r="CW834" s="36" t="n"/>
      <c r="CX834" s="36" t="n"/>
      <c r="CY834" s="36" t="n"/>
      <c r="CZ834" s="36" t="n"/>
      <c r="DA834" s="36" t="n"/>
      <c r="DB834" s="36" t="n"/>
      <c r="DC834" s="36" t="n"/>
      <c r="DD834" s="36" t="n"/>
      <c r="DE834" s="36" t="n"/>
      <c r="DF834" s="36" t="n"/>
      <c r="DG834" s="36" t="n"/>
      <c r="DH834" s="36" t="n"/>
      <c r="DI834" s="36" t="n"/>
      <c r="DJ834" s="36" t="n"/>
      <c r="DK834" s="36" t="n"/>
      <c r="DL834" s="36" t="n"/>
      <c r="DM834" s="36" t="n"/>
      <c r="DN834" s="36" t="n"/>
      <c r="DO834" s="36" t="n"/>
      <c r="DP834" s="36" t="n"/>
      <c r="DQ834" s="36" t="n"/>
      <c r="DR834" s="36" t="n"/>
      <c r="DS834" s="36" t="n"/>
      <c r="DT834" s="36" t="n"/>
      <c r="DU834" s="36" t="n"/>
      <c r="DV834" s="36" t="n"/>
      <c r="DW834" s="36" t="n"/>
      <c r="DX834" s="36" t="n"/>
      <c r="DY834" s="36" t="n"/>
      <c r="DZ834" s="36" t="n"/>
      <c r="EA834" s="36" t="n"/>
      <c r="EB834" s="36" t="n"/>
      <c r="EC834" s="36" t="n"/>
      <c r="ED834" s="36" t="n"/>
      <c r="EE834" s="36" t="n"/>
      <c r="EF834" s="36" t="n"/>
      <c r="EG834" s="36" t="n"/>
      <c r="EH834" s="36" t="n"/>
      <c r="EI834" s="36" t="n"/>
      <c r="EJ834" s="36" t="n"/>
      <c r="EK834" s="36" t="n"/>
      <c r="EL834" s="36" t="n"/>
      <c r="EM834" s="36" t="n"/>
      <c r="EN834" s="36" t="n"/>
    </row>
    <row r="835">
      <c r="A835" s="36" t="n"/>
      <c r="B835" s="36" t="n"/>
      <c r="C835" s="144" t="n"/>
      <c r="D835" s="144" t="n"/>
      <c r="E835" s="135" t="n"/>
      <c r="F835" s="135" t="n"/>
      <c r="G835" s="135" t="n"/>
      <c r="H835" s="135" t="n"/>
      <c r="I835" s="135" t="n"/>
      <c r="J835" s="135" t="n"/>
      <c r="K835" s="135" t="n"/>
      <c r="L835" s="135" t="n"/>
      <c r="M835" s="135" t="n"/>
      <c r="N835" s="135" t="n"/>
      <c r="O835" s="135" t="n"/>
      <c r="P835" s="135" t="n"/>
      <c r="Q835" s="135" t="n"/>
      <c r="R835" s="135" t="n"/>
      <c r="S835" s="135" t="n"/>
      <c r="T835" s="135" t="n"/>
      <c r="U835" s="135" t="n"/>
      <c r="V835" s="135" t="n"/>
      <c r="W835" s="135" t="n"/>
      <c r="X835" s="135" t="n"/>
      <c r="Y835" s="135" t="n"/>
      <c r="Z835" s="135" t="n"/>
      <c r="AA835" s="135" t="n"/>
      <c r="AB835" s="135" t="n"/>
      <c r="AC835" s="135" t="n"/>
      <c r="AD835" s="135" t="n"/>
      <c r="AE835" s="135" t="n"/>
      <c r="AF835" s="135" t="n"/>
      <c r="AG835" s="135" t="n"/>
      <c r="AH835" s="135" t="n"/>
      <c r="AI835" s="135" t="n"/>
      <c r="AJ835" s="135" t="n"/>
      <c r="AK835" s="135" t="n"/>
      <c r="AL835" s="135" t="n"/>
      <c r="AM835" s="135" t="n"/>
      <c r="AN835" s="135" t="n"/>
      <c r="AO835" s="135" t="n"/>
      <c r="AP835" s="135" t="n"/>
      <c r="AQ835" s="135" t="n"/>
      <c r="AR835" s="135" t="n"/>
      <c r="AS835" s="135" t="n"/>
      <c r="AT835" s="135" t="n"/>
      <c r="AU835" s="135" t="n"/>
      <c r="AV835" s="135" t="n"/>
      <c r="AW835" s="135" t="n"/>
      <c r="AX835" s="135" t="n"/>
      <c r="AY835" s="135" t="n"/>
      <c r="AZ835" s="135" t="n"/>
      <c r="BA835" s="135" t="n"/>
      <c r="BB835" s="135" t="n"/>
      <c r="BC835" s="135" t="n"/>
      <c r="BD835" s="135" t="n"/>
      <c r="BE835" s="135" t="n"/>
      <c r="BF835" s="135" t="n"/>
      <c r="BG835" s="135" t="n"/>
      <c r="BH835" s="135" t="n"/>
      <c r="BI835" s="135" t="n"/>
      <c r="BJ835" s="135" t="n"/>
      <c r="BK835" s="135" t="n"/>
      <c r="BL835" s="135" t="n"/>
      <c r="BM835" s="135" t="n"/>
      <c r="BN835" s="135" t="n"/>
      <c r="BO835" s="135" t="n"/>
      <c r="BP835" s="135" t="n"/>
      <c r="BQ835" s="135" t="n"/>
      <c r="BR835" s="135" t="n"/>
      <c r="BS835" s="135" t="n"/>
      <c r="BT835" s="135" t="n"/>
      <c r="BU835" s="135" t="n"/>
      <c r="BV835" s="135" t="n"/>
      <c r="BW835" s="135" t="n"/>
      <c r="BX835" s="135" t="n"/>
      <c r="BY835" s="135" t="n"/>
      <c r="BZ835" s="135" t="n"/>
      <c r="CA835" s="135" t="n"/>
      <c r="CB835" s="135" t="n"/>
      <c r="CC835" s="135" t="n"/>
      <c r="CD835" s="135" t="n"/>
      <c r="CE835" s="135" t="n"/>
      <c r="CF835" s="135" t="n"/>
      <c r="CG835" s="135" t="n"/>
      <c r="CH835" s="135" t="n"/>
      <c r="CI835" s="135" t="n"/>
      <c r="CJ835" s="135" t="n"/>
      <c r="CK835" s="135" t="n"/>
      <c r="CL835" s="135" t="n"/>
      <c r="CM835" s="135" t="n"/>
      <c r="CN835" s="135" t="n"/>
      <c r="CO835" s="135" t="n"/>
      <c r="CP835" s="135" t="n"/>
      <c r="CQ835" s="135" t="n"/>
      <c r="CR835" s="135" t="n"/>
      <c r="CU835" s="36" t="n"/>
      <c r="CV835" s="36" t="n"/>
      <c r="CW835" s="36" t="n"/>
      <c r="CX835" s="36" t="n"/>
      <c r="CY835" s="36" t="n"/>
      <c r="CZ835" s="36" t="n"/>
      <c r="DA835" s="36" t="n"/>
      <c r="DB835" s="36" t="n"/>
      <c r="DC835" s="36" t="n"/>
      <c r="DD835" s="36" t="n"/>
      <c r="DE835" s="36" t="n"/>
      <c r="DF835" s="36" t="n"/>
      <c r="DG835" s="36" t="n"/>
      <c r="DH835" s="36" t="n"/>
      <c r="DI835" s="36" t="n"/>
      <c r="DJ835" s="36" t="n"/>
      <c r="DK835" s="36" t="n"/>
      <c r="DL835" s="36" t="n"/>
      <c r="DM835" s="36" t="n"/>
      <c r="DN835" s="36" t="n"/>
      <c r="DO835" s="36" t="n"/>
      <c r="DP835" s="36" t="n"/>
      <c r="DQ835" s="36" t="n"/>
      <c r="DR835" s="36" t="n"/>
      <c r="DS835" s="36" t="n"/>
      <c r="DT835" s="36" t="n"/>
      <c r="DU835" s="36" t="n"/>
      <c r="DV835" s="36" t="n"/>
      <c r="DW835" s="36" t="n"/>
      <c r="DX835" s="36" t="n"/>
      <c r="DY835" s="36" t="n"/>
      <c r="DZ835" s="36" t="n"/>
      <c r="EA835" s="36" t="n"/>
      <c r="EB835" s="36" t="n"/>
      <c r="EC835" s="36" t="n"/>
      <c r="ED835" s="36" t="n"/>
      <c r="EE835" s="36" t="n"/>
      <c r="EF835" s="36" t="n"/>
      <c r="EG835" s="36" t="n"/>
      <c r="EH835" s="36" t="n"/>
      <c r="EI835" s="36" t="n"/>
      <c r="EJ835" s="36" t="n"/>
      <c r="EK835" s="36" t="n"/>
      <c r="EL835" s="36" t="n"/>
      <c r="EM835" s="36" t="n"/>
      <c r="EN835" s="36" t="n"/>
    </row>
    <row r="836">
      <c r="A836" s="36" t="n"/>
      <c r="B836" s="36" t="n"/>
      <c r="C836" s="144" t="n"/>
      <c r="D836" s="144" t="n"/>
      <c r="E836" s="135" t="n"/>
      <c r="F836" s="135" t="n"/>
      <c r="G836" s="135" t="n"/>
      <c r="H836" s="135" t="n"/>
      <c r="I836" s="135" t="n"/>
      <c r="J836" s="135" t="n"/>
      <c r="K836" s="135" t="n"/>
      <c r="L836" s="135" t="n"/>
      <c r="M836" s="135" t="n"/>
      <c r="N836" s="135" t="n"/>
      <c r="O836" s="135" t="n"/>
      <c r="P836" s="135" t="n"/>
      <c r="Q836" s="135" t="n"/>
      <c r="R836" s="135" t="n"/>
      <c r="S836" s="135" t="n"/>
      <c r="T836" s="135" t="n"/>
      <c r="U836" s="135" t="n"/>
      <c r="V836" s="135" t="n"/>
      <c r="W836" s="135" t="n"/>
      <c r="X836" s="135" t="n"/>
      <c r="Y836" s="135" t="n"/>
      <c r="Z836" s="135" t="n"/>
      <c r="AA836" s="135" t="n"/>
      <c r="AB836" s="135" t="n"/>
      <c r="AC836" s="135" t="n"/>
      <c r="AD836" s="135" t="n"/>
      <c r="AE836" s="135" t="n"/>
      <c r="AF836" s="135" t="n"/>
      <c r="AG836" s="135" t="n"/>
      <c r="AH836" s="135" t="n"/>
      <c r="AI836" s="135" t="n"/>
      <c r="AJ836" s="135" t="n"/>
      <c r="AK836" s="135" t="n"/>
      <c r="AL836" s="135" t="n"/>
      <c r="AM836" s="135" t="n"/>
      <c r="AN836" s="135" t="n"/>
      <c r="AO836" s="135" t="n"/>
      <c r="AP836" s="135" t="n"/>
      <c r="AQ836" s="135" t="n"/>
      <c r="AR836" s="135" t="n"/>
      <c r="AS836" s="135" t="n"/>
      <c r="AT836" s="135" t="n"/>
      <c r="AU836" s="135" t="n"/>
      <c r="AV836" s="135" t="n"/>
      <c r="AW836" s="135" t="n"/>
      <c r="AX836" s="135" t="n"/>
      <c r="AY836" s="135" t="n"/>
      <c r="AZ836" s="135" t="n"/>
      <c r="BA836" s="135" t="n"/>
      <c r="BB836" s="135" t="n"/>
      <c r="BC836" s="135" t="n"/>
      <c r="BD836" s="135" t="n"/>
      <c r="BE836" s="135" t="n"/>
      <c r="BF836" s="135" t="n"/>
      <c r="BG836" s="135" t="n"/>
      <c r="BH836" s="135" t="n"/>
      <c r="BI836" s="135" t="n"/>
      <c r="BJ836" s="135" t="n"/>
      <c r="BK836" s="135" t="n"/>
      <c r="BL836" s="135" t="n"/>
      <c r="BM836" s="135" t="n"/>
      <c r="BN836" s="135" t="n"/>
      <c r="BO836" s="135" t="n"/>
      <c r="BP836" s="135" t="n"/>
      <c r="BQ836" s="135" t="n"/>
      <c r="BR836" s="135" t="n"/>
      <c r="BS836" s="135" t="n"/>
      <c r="BT836" s="135" t="n"/>
      <c r="BU836" s="135" t="n"/>
      <c r="BV836" s="135" t="n"/>
      <c r="BW836" s="135" t="n"/>
      <c r="BX836" s="135" t="n"/>
      <c r="BY836" s="135" t="n"/>
      <c r="BZ836" s="135" t="n"/>
      <c r="CA836" s="135" t="n"/>
      <c r="CB836" s="135" t="n"/>
      <c r="CC836" s="135" t="n"/>
      <c r="CD836" s="135" t="n"/>
      <c r="CE836" s="135" t="n"/>
      <c r="CF836" s="135" t="n"/>
      <c r="CG836" s="135" t="n"/>
      <c r="CH836" s="135" t="n"/>
      <c r="CI836" s="135" t="n"/>
      <c r="CJ836" s="135" t="n"/>
      <c r="CK836" s="135" t="n"/>
      <c r="CL836" s="135" t="n"/>
      <c r="CM836" s="135" t="n"/>
      <c r="CN836" s="135" t="n"/>
      <c r="CO836" s="135" t="n"/>
      <c r="CP836" s="135" t="n"/>
      <c r="CQ836" s="135" t="n"/>
      <c r="CR836" s="135" t="n"/>
      <c r="CU836" s="36" t="n"/>
      <c r="CV836" s="36" t="n"/>
      <c r="CW836" s="36" t="n"/>
      <c r="CX836" s="36" t="n"/>
      <c r="CY836" s="36" t="n"/>
      <c r="CZ836" s="36" t="n"/>
      <c r="DA836" s="36" t="n"/>
      <c r="DB836" s="36" t="n"/>
      <c r="DC836" s="36" t="n"/>
      <c r="DD836" s="36" t="n"/>
      <c r="DE836" s="36" t="n"/>
      <c r="DF836" s="36" t="n"/>
      <c r="DG836" s="36" t="n"/>
      <c r="DH836" s="36" t="n"/>
      <c r="DI836" s="36" t="n"/>
      <c r="DJ836" s="36" t="n"/>
      <c r="DK836" s="36" t="n"/>
      <c r="DL836" s="36" t="n"/>
      <c r="DM836" s="36" t="n"/>
      <c r="DN836" s="36" t="n"/>
      <c r="DO836" s="36" t="n"/>
      <c r="DP836" s="36" t="n"/>
      <c r="DQ836" s="36" t="n"/>
      <c r="DR836" s="36" t="n"/>
      <c r="DS836" s="36" t="n"/>
      <c r="DT836" s="36" t="n"/>
      <c r="DU836" s="36" t="n"/>
      <c r="DV836" s="36" t="n"/>
      <c r="DW836" s="36" t="n"/>
      <c r="DX836" s="36" t="n"/>
      <c r="DY836" s="36" t="n"/>
      <c r="DZ836" s="36" t="n"/>
      <c r="EA836" s="36" t="n"/>
      <c r="EB836" s="36" t="n"/>
      <c r="EC836" s="36" t="n"/>
      <c r="ED836" s="36" t="n"/>
      <c r="EE836" s="36" t="n"/>
      <c r="EF836" s="36" t="n"/>
      <c r="EG836" s="36" t="n"/>
      <c r="EH836" s="36" t="n"/>
      <c r="EI836" s="36" t="n"/>
      <c r="EJ836" s="36" t="n"/>
      <c r="EK836" s="36" t="n"/>
      <c r="EL836" s="36" t="n"/>
      <c r="EM836" s="36" t="n"/>
      <c r="EN836" s="36" t="n"/>
    </row>
    <row r="837">
      <c r="A837" s="36" t="n"/>
      <c r="B837" s="36" t="n"/>
      <c r="C837" s="144" t="n"/>
      <c r="D837" s="144" t="n"/>
      <c r="E837" s="135" t="n"/>
      <c r="F837" s="135" t="n"/>
      <c r="G837" s="135" t="n"/>
      <c r="H837" s="135" t="n"/>
      <c r="I837" s="135" t="n"/>
      <c r="J837" s="135" t="n"/>
      <c r="K837" s="135" t="n"/>
      <c r="L837" s="135" t="n"/>
      <c r="M837" s="135" t="n"/>
      <c r="N837" s="135" t="n"/>
      <c r="O837" s="135" t="n"/>
      <c r="P837" s="135" t="n"/>
      <c r="Q837" s="135" t="n"/>
      <c r="R837" s="135" t="n"/>
      <c r="S837" s="135" t="n"/>
      <c r="T837" s="135" t="n"/>
      <c r="U837" s="135" t="n"/>
      <c r="V837" s="135" t="n"/>
      <c r="W837" s="135" t="n"/>
      <c r="X837" s="135" t="n"/>
      <c r="Y837" s="135" t="n"/>
      <c r="Z837" s="135" t="n"/>
      <c r="AA837" s="135" t="n"/>
      <c r="AB837" s="135" t="n"/>
      <c r="AC837" s="135" t="n"/>
      <c r="AD837" s="135" t="n"/>
      <c r="AE837" s="135" t="n"/>
      <c r="AF837" s="135" t="n"/>
      <c r="AG837" s="135" t="n"/>
      <c r="AH837" s="135" t="n"/>
      <c r="AI837" s="135" t="n"/>
      <c r="AJ837" s="135" t="n"/>
      <c r="AK837" s="135" t="n"/>
      <c r="AL837" s="135" t="n"/>
      <c r="AM837" s="135" t="n"/>
      <c r="AN837" s="135" t="n"/>
      <c r="AO837" s="135" t="n"/>
      <c r="AP837" s="135" t="n"/>
      <c r="AQ837" s="135" t="n"/>
      <c r="AR837" s="135" t="n"/>
      <c r="AS837" s="135" t="n"/>
      <c r="AT837" s="135" t="n"/>
      <c r="AU837" s="135" t="n"/>
      <c r="AV837" s="135" t="n"/>
      <c r="AW837" s="135" t="n"/>
      <c r="AX837" s="135" t="n"/>
      <c r="AY837" s="135" t="n"/>
      <c r="AZ837" s="135" t="n"/>
      <c r="BA837" s="135" t="n"/>
      <c r="BB837" s="135" t="n"/>
      <c r="BC837" s="135" t="n"/>
      <c r="BD837" s="135" t="n"/>
      <c r="BE837" s="135" t="n"/>
      <c r="BF837" s="135" t="n"/>
      <c r="BG837" s="135" t="n"/>
      <c r="BH837" s="135" t="n"/>
      <c r="BI837" s="135" t="n"/>
      <c r="BJ837" s="135" t="n"/>
      <c r="BK837" s="135" t="n"/>
      <c r="BL837" s="135" t="n"/>
      <c r="BM837" s="135" t="n"/>
      <c r="BN837" s="135" t="n"/>
      <c r="BO837" s="135" t="n"/>
      <c r="BP837" s="135" t="n"/>
      <c r="BQ837" s="135" t="n"/>
      <c r="BR837" s="135" t="n"/>
      <c r="BS837" s="135" t="n"/>
      <c r="BT837" s="135" t="n"/>
      <c r="BU837" s="135" t="n"/>
      <c r="BV837" s="135" t="n"/>
      <c r="BW837" s="135" t="n"/>
      <c r="BX837" s="135" t="n"/>
      <c r="BY837" s="135" t="n"/>
      <c r="BZ837" s="135" t="n"/>
      <c r="CA837" s="135" t="n"/>
      <c r="CB837" s="135" t="n"/>
      <c r="CC837" s="135" t="n"/>
      <c r="CD837" s="135" t="n"/>
      <c r="CE837" s="135" t="n"/>
      <c r="CF837" s="135" t="n"/>
      <c r="CG837" s="135" t="n"/>
      <c r="CH837" s="135" t="n"/>
      <c r="CI837" s="135" t="n"/>
      <c r="CJ837" s="135" t="n"/>
      <c r="CK837" s="135" t="n"/>
      <c r="CL837" s="135" t="n"/>
      <c r="CM837" s="135" t="n"/>
      <c r="CN837" s="135" t="n"/>
      <c r="CO837" s="135" t="n"/>
      <c r="CP837" s="135" t="n"/>
      <c r="CQ837" s="135" t="n"/>
      <c r="CR837" s="135" t="n"/>
      <c r="CU837" s="36" t="n"/>
      <c r="CV837" s="36" t="n"/>
      <c r="CW837" s="36" t="n"/>
      <c r="CX837" s="36" t="n"/>
      <c r="CY837" s="36" t="n"/>
      <c r="CZ837" s="36" t="n"/>
      <c r="DA837" s="36" t="n"/>
      <c r="DB837" s="36" t="n"/>
      <c r="DC837" s="36" t="n"/>
      <c r="DD837" s="36" t="n"/>
      <c r="DE837" s="36" t="n"/>
      <c r="DF837" s="36" t="n"/>
      <c r="DG837" s="36" t="n"/>
      <c r="DH837" s="36" t="n"/>
      <c r="DI837" s="36" t="n"/>
      <c r="DJ837" s="36" t="n"/>
      <c r="DK837" s="36" t="n"/>
      <c r="DL837" s="36" t="n"/>
      <c r="DM837" s="36" t="n"/>
      <c r="DN837" s="36" t="n"/>
      <c r="DO837" s="36" t="n"/>
      <c r="DP837" s="36" t="n"/>
      <c r="DQ837" s="36" t="n"/>
      <c r="DR837" s="36" t="n"/>
      <c r="DS837" s="36" t="n"/>
      <c r="DT837" s="36" t="n"/>
      <c r="DU837" s="36" t="n"/>
      <c r="DV837" s="36" t="n"/>
      <c r="DW837" s="36" t="n"/>
      <c r="DX837" s="36" t="n"/>
      <c r="DY837" s="36" t="n"/>
      <c r="DZ837" s="36" t="n"/>
      <c r="EA837" s="36" t="n"/>
      <c r="EB837" s="36" t="n"/>
      <c r="EC837" s="36" t="n"/>
      <c r="ED837" s="36" t="n"/>
      <c r="EE837" s="36" t="n"/>
      <c r="EF837" s="36" t="n"/>
      <c r="EG837" s="36" t="n"/>
      <c r="EH837" s="36" t="n"/>
      <c r="EI837" s="36" t="n"/>
      <c r="EJ837" s="36" t="n"/>
      <c r="EK837" s="36" t="n"/>
      <c r="EL837" s="36" t="n"/>
      <c r="EM837" s="36" t="n"/>
      <c r="EN837" s="36" t="n"/>
    </row>
    <row r="838">
      <c r="A838" s="36" t="n"/>
      <c r="B838" s="36" t="n"/>
      <c r="C838" s="144" t="n"/>
      <c r="D838" s="144" t="n"/>
      <c r="E838" s="135" t="n"/>
      <c r="F838" s="135" t="n"/>
      <c r="G838" s="135" t="n"/>
      <c r="H838" s="135" t="n"/>
      <c r="I838" s="135" t="n"/>
      <c r="J838" s="135" t="n"/>
      <c r="K838" s="135" t="n"/>
      <c r="L838" s="135" t="n"/>
      <c r="M838" s="135" t="n"/>
      <c r="N838" s="135" t="n"/>
      <c r="O838" s="135" t="n"/>
      <c r="P838" s="135" t="n"/>
      <c r="Q838" s="135" t="n"/>
      <c r="R838" s="135" t="n"/>
      <c r="S838" s="135" t="n"/>
      <c r="T838" s="135" t="n"/>
      <c r="U838" s="135" t="n"/>
      <c r="V838" s="135" t="n"/>
      <c r="W838" s="135" t="n"/>
      <c r="X838" s="135" t="n"/>
      <c r="Y838" s="135" t="n"/>
      <c r="Z838" s="135" t="n"/>
      <c r="AA838" s="135" t="n"/>
      <c r="AB838" s="135" t="n"/>
      <c r="AC838" s="135" t="n"/>
      <c r="AD838" s="135" t="n"/>
      <c r="AE838" s="135" t="n"/>
      <c r="AF838" s="135" t="n"/>
      <c r="AG838" s="135" t="n"/>
      <c r="AH838" s="135" t="n"/>
      <c r="AI838" s="135" t="n"/>
      <c r="AJ838" s="135" t="n"/>
      <c r="AK838" s="135" t="n"/>
      <c r="AL838" s="135" t="n"/>
      <c r="AM838" s="135" t="n"/>
      <c r="AN838" s="135" t="n"/>
      <c r="AO838" s="135" t="n"/>
      <c r="AP838" s="135" t="n"/>
      <c r="AQ838" s="135" t="n"/>
      <c r="AR838" s="135" t="n"/>
      <c r="AS838" s="135" t="n"/>
      <c r="AT838" s="135" t="n"/>
      <c r="AU838" s="135" t="n"/>
      <c r="AV838" s="135" t="n"/>
      <c r="AW838" s="135" t="n"/>
      <c r="AX838" s="135" t="n"/>
      <c r="AY838" s="135" t="n"/>
      <c r="AZ838" s="135" t="n"/>
      <c r="BA838" s="135" t="n"/>
      <c r="BB838" s="135" t="n"/>
      <c r="BC838" s="135" t="n"/>
      <c r="BD838" s="135" t="n"/>
      <c r="BE838" s="135" t="n"/>
      <c r="BF838" s="135" t="n"/>
      <c r="BG838" s="135" t="n"/>
      <c r="BH838" s="135" t="n"/>
      <c r="BI838" s="135" t="n"/>
      <c r="BJ838" s="135" t="n"/>
      <c r="BK838" s="135" t="n"/>
      <c r="BL838" s="135" t="n"/>
      <c r="BM838" s="135" t="n"/>
      <c r="BN838" s="135" t="n"/>
      <c r="BO838" s="135" t="n"/>
      <c r="BP838" s="135" t="n"/>
      <c r="BQ838" s="135" t="n"/>
      <c r="BR838" s="135" t="n"/>
      <c r="BS838" s="135" t="n"/>
      <c r="BT838" s="135" t="n"/>
      <c r="BU838" s="135" t="n"/>
      <c r="BV838" s="135" t="n"/>
      <c r="BW838" s="135" t="n"/>
      <c r="BX838" s="135" t="n"/>
      <c r="BY838" s="135" t="n"/>
      <c r="BZ838" s="135" t="n"/>
      <c r="CA838" s="135" t="n"/>
      <c r="CB838" s="135" t="n"/>
      <c r="CC838" s="135" t="n"/>
      <c r="CD838" s="135" t="n"/>
      <c r="CE838" s="135" t="n"/>
      <c r="CF838" s="135" t="n"/>
      <c r="CG838" s="135" t="n"/>
      <c r="CH838" s="135" t="n"/>
      <c r="CI838" s="135" t="n"/>
      <c r="CJ838" s="135" t="n"/>
      <c r="CK838" s="135" t="n"/>
      <c r="CL838" s="135" t="n"/>
      <c r="CM838" s="135" t="n"/>
      <c r="CN838" s="135" t="n"/>
      <c r="CO838" s="135" t="n"/>
      <c r="CP838" s="135" t="n"/>
      <c r="CQ838" s="135" t="n"/>
      <c r="CR838" s="135" t="n"/>
      <c r="CU838" s="36" t="n"/>
      <c r="CV838" s="36" t="n"/>
      <c r="CW838" s="36" t="n"/>
      <c r="CX838" s="36" t="n"/>
      <c r="CY838" s="36" t="n"/>
      <c r="CZ838" s="36" t="n"/>
      <c r="DA838" s="36" t="n"/>
      <c r="DB838" s="36" t="n"/>
      <c r="DC838" s="36" t="n"/>
      <c r="DD838" s="36" t="n"/>
      <c r="DE838" s="36" t="n"/>
      <c r="DF838" s="36" t="n"/>
      <c r="DG838" s="36" t="n"/>
      <c r="DH838" s="36" t="n"/>
      <c r="DI838" s="36" t="n"/>
      <c r="DJ838" s="36" t="n"/>
      <c r="DK838" s="36" t="n"/>
      <c r="DL838" s="36" t="n"/>
      <c r="DM838" s="36" t="n"/>
      <c r="DN838" s="36" t="n"/>
      <c r="DO838" s="36" t="n"/>
      <c r="DP838" s="36" t="n"/>
      <c r="DQ838" s="36" t="n"/>
      <c r="DR838" s="36" t="n"/>
      <c r="DS838" s="36" t="n"/>
      <c r="DT838" s="36" t="n"/>
      <c r="DU838" s="36" t="n"/>
      <c r="DV838" s="36" t="n"/>
      <c r="DW838" s="36" t="n"/>
      <c r="DX838" s="36" t="n"/>
      <c r="DY838" s="36" t="n"/>
      <c r="DZ838" s="36" t="n"/>
      <c r="EA838" s="36" t="n"/>
      <c r="EB838" s="36" t="n"/>
      <c r="EC838" s="36" t="n"/>
      <c r="ED838" s="36" t="n"/>
      <c r="EE838" s="36" t="n"/>
      <c r="EF838" s="36" t="n"/>
      <c r="EG838" s="36" t="n"/>
      <c r="EH838" s="36" t="n"/>
      <c r="EI838" s="36" t="n"/>
      <c r="EJ838" s="36" t="n"/>
      <c r="EK838" s="36" t="n"/>
      <c r="EL838" s="36" t="n"/>
      <c r="EM838" s="36" t="n"/>
      <c r="EN838" s="36" t="n"/>
    </row>
    <row r="839">
      <c r="A839" s="36" t="n"/>
      <c r="B839" s="36" t="n"/>
      <c r="C839" s="144" t="n"/>
      <c r="D839" s="144" t="n"/>
      <c r="E839" s="135" t="n"/>
      <c r="F839" s="135" t="n"/>
      <c r="G839" s="135" t="n"/>
      <c r="H839" s="135" t="n"/>
      <c r="I839" s="135" t="n"/>
      <c r="J839" s="135" t="n"/>
      <c r="K839" s="135" t="n"/>
      <c r="L839" s="135" t="n"/>
      <c r="M839" s="135" t="n"/>
      <c r="N839" s="135" t="n"/>
      <c r="O839" s="135" t="n"/>
      <c r="P839" s="135" t="n"/>
      <c r="Q839" s="135" t="n"/>
      <c r="R839" s="135" t="n"/>
      <c r="S839" s="135" t="n"/>
      <c r="T839" s="135" t="n"/>
      <c r="U839" s="135" t="n"/>
      <c r="V839" s="135" t="n"/>
      <c r="W839" s="135" t="n"/>
      <c r="X839" s="135" t="n"/>
      <c r="Y839" s="135" t="n"/>
      <c r="Z839" s="135" t="n"/>
      <c r="AA839" s="135" t="n"/>
      <c r="AB839" s="135" t="n"/>
      <c r="AC839" s="135" t="n"/>
      <c r="AD839" s="135" t="n"/>
      <c r="AE839" s="135" t="n"/>
      <c r="AF839" s="135" t="n"/>
      <c r="AG839" s="135" t="n"/>
      <c r="AH839" s="135" t="n"/>
      <c r="AI839" s="135" t="n"/>
      <c r="AJ839" s="135" t="n"/>
      <c r="AK839" s="135" t="n"/>
      <c r="AL839" s="135" t="n"/>
      <c r="AM839" s="135" t="n"/>
      <c r="AN839" s="135" t="n"/>
      <c r="AO839" s="135" t="n"/>
      <c r="AP839" s="135" t="n"/>
      <c r="AQ839" s="135" t="n"/>
      <c r="AR839" s="135" t="n"/>
      <c r="AS839" s="135" t="n"/>
      <c r="AT839" s="135" t="n"/>
      <c r="AU839" s="135" t="n"/>
      <c r="AV839" s="135" t="n"/>
      <c r="AW839" s="135" t="n"/>
      <c r="AX839" s="135" t="n"/>
      <c r="AY839" s="135" t="n"/>
      <c r="AZ839" s="135" t="n"/>
      <c r="BA839" s="135" t="n"/>
      <c r="BB839" s="135" t="n"/>
      <c r="BC839" s="135" t="n"/>
      <c r="BD839" s="135" t="n"/>
      <c r="BE839" s="135" t="n"/>
      <c r="BF839" s="135" t="n"/>
      <c r="BG839" s="135" t="n"/>
      <c r="BH839" s="135" t="n"/>
      <c r="BI839" s="135" t="n"/>
      <c r="BJ839" s="135" t="n"/>
      <c r="BK839" s="135" t="n"/>
      <c r="BL839" s="135" t="n"/>
      <c r="BM839" s="135" t="n"/>
      <c r="BN839" s="135" t="n"/>
      <c r="BO839" s="135" t="n"/>
      <c r="BP839" s="135" t="n"/>
      <c r="BQ839" s="135" t="n"/>
      <c r="BR839" s="135" t="n"/>
      <c r="BS839" s="135" t="n"/>
      <c r="BT839" s="135" t="n"/>
      <c r="BU839" s="135" t="n"/>
      <c r="BV839" s="135" t="n"/>
      <c r="BW839" s="135" t="n"/>
      <c r="BX839" s="135" t="n"/>
      <c r="BY839" s="135" t="n"/>
      <c r="BZ839" s="135" t="n"/>
      <c r="CA839" s="135" t="n"/>
      <c r="CB839" s="135" t="n"/>
      <c r="CC839" s="135" t="n"/>
      <c r="CD839" s="135" t="n"/>
      <c r="CE839" s="135" t="n"/>
      <c r="CF839" s="135" t="n"/>
      <c r="CG839" s="135" t="n"/>
      <c r="CH839" s="135" t="n"/>
      <c r="CI839" s="135" t="n"/>
      <c r="CJ839" s="135" t="n"/>
      <c r="CK839" s="135" t="n"/>
      <c r="CL839" s="135" t="n"/>
      <c r="CM839" s="135" t="n"/>
      <c r="CN839" s="135" t="n"/>
      <c r="CO839" s="135" t="n"/>
      <c r="CP839" s="135" t="n"/>
      <c r="CQ839" s="135" t="n"/>
      <c r="CR839" s="135" t="n"/>
      <c r="CU839" s="36" t="n"/>
      <c r="CV839" s="36" t="n"/>
      <c r="CW839" s="36" t="n"/>
      <c r="CX839" s="36" t="n"/>
      <c r="CY839" s="36" t="n"/>
      <c r="CZ839" s="36" t="n"/>
      <c r="DA839" s="36" t="n"/>
      <c r="DB839" s="36" t="n"/>
      <c r="DC839" s="36" t="n"/>
      <c r="DD839" s="36" t="n"/>
      <c r="DE839" s="36" t="n"/>
      <c r="DF839" s="36" t="n"/>
      <c r="DG839" s="36" t="n"/>
      <c r="DH839" s="36" t="n"/>
      <c r="DI839" s="36" t="n"/>
      <c r="DJ839" s="36" t="n"/>
      <c r="DK839" s="36" t="n"/>
      <c r="DL839" s="36" t="n"/>
      <c r="DM839" s="36" t="n"/>
      <c r="DN839" s="36" t="n"/>
      <c r="DO839" s="36" t="n"/>
      <c r="DP839" s="36" t="n"/>
      <c r="DQ839" s="36" t="n"/>
      <c r="DR839" s="36" t="n"/>
      <c r="DS839" s="36" t="n"/>
      <c r="DT839" s="36" t="n"/>
      <c r="DU839" s="36" t="n"/>
      <c r="DV839" s="36" t="n"/>
      <c r="DW839" s="36" t="n"/>
      <c r="DX839" s="36" t="n"/>
      <c r="DY839" s="36" t="n"/>
      <c r="DZ839" s="36" t="n"/>
      <c r="EA839" s="36" t="n"/>
      <c r="EB839" s="36" t="n"/>
      <c r="EC839" s="36" t="n"/>
      <c r="ED839" s="36" t="n"/>
      <c r="EE839" s="36" t="n"/>
      <c r="EF839" s="36" t="n"/>
      <c r="EG839" s="36" t="n"/>
      <c r="EH839" s="36" t="n"/>
      <c r="EI839" s="36" t="n"/>
      <c r="EJ839" s="36" t="n"/>
      <c r="EK839" s="36" t="n"/>
      <c r="EL839" s="36" t="n"/>
      <c r="EM839" s="36" t="n"/>
      <c r="EN839" s="36" t="n"/>
    </row>
    <row r="840">
      <c r="A840" s="36" t="n"/>
      <c r="B840" s="36" t="n"/>
      <c r="C840" s="144" t="n"/>
      <c r="D840" s="144" t="n"/>
      <c r="E840" s="135" t="n"/>
      <c r="F840" s="135" t="n"/>
      <c r="G840" s="135" t="n"/>
      <c r="H840" s="135" t="n"/>
      <c r="I840" s="135" t="n"/>
      <c r="J840" s="135" t="n"/>
      <c r="K840" s="135" t="n"/>
      <c r="L840" s="135" t="n"/>
      <c r="M840" s="135" t="n"/>
      <c r="N840" s="135" t="n"/>
      <c r="O840" s="135" t="n"/>
      <c r="P840" s="135" t="n"/>
      <c r="Q840" s="135" t="n"/>
      <c r="R840" s="135" t="n"/>
      <c r="S840" s="135" t="n"/>
      <c r="T840" s="135" t="n"/>
      <c r="U840" s="135" t="n"/>
      <c r="V840" s="135" t="n"/>
      <c r="W840" s="135" t="n"/>
      <c r="X840" s="135" t="n"/>
      <c r="Y840" s="135" t="n"/>
      <c r="Z840" s="135" t="n"/>
      <c r="AA840" s="135" t="n"/>
      <c r="AB840" s="135" t="n"/>
      <c r="AC840" s="135" t="n"/>
      <c r="AD840" s="135" t="n"/>
      <c r="AE840" s="135" t="n"/>
      <c r="AF840" s="135" t="n"/>
      <c r="AG840" s="135" t="n"/>
      <c r="AH840" s="135" t="n"/>
      <c r="AI840" s="135" t="n"/>
      <c r="AJ840" s="135" t="n"/>
      <c r="AK840" s="135" t="n"/>
      <c r="AL840" s="135" t="n"/>
      <c r="AM840" s="135" t="n"/>
      <c r="AN840" s="135" t="n"/>
      <c r="AO840" s="135" t="n"/>
      <c r="AP840" s="135" t="n"/>
      <c r="AQ840" s="135" t="n"/>
      <c r="AR840" s="135" t="n"/>
      <c r="AS840" s="135" t="n"/>
      <c r="AT840" s="135" t="n"/>
      <c r="AU840" s="135" t="n"/>
      <c r="AV840" s="135" t="n"/>
      <c r="AW840" s="135" t="n"/>
      <c r="AX840" s="135" t="n"/>
      <c r="AY840" s="135" t="n"/>
      <c r="AZ840" s="135" t="n"/>
      <c r="BA840" s="135" t="n"/>
      <c r="BB840" s="135" t="n"/>
      <c r="BC840" s="135" t="n"/>
      <c r="BD840" s="135" t="n"/>
      <c r="BE840" s="135" t="n"/>
      <c r="BF840" s="135" t="n"/>
      <c r="BG840" s="135" t="n"/>
      <c r="BH840" s="135" t="n"/>
      <c r="BI840" s="135" t="n"/>
      <c r="BJ840" s="135" t="n"/>
      <c r="BK840" s="135" t="n"/>
      <c r="BL840" s="135" t="n"/>
      <c r="BM840" s="135" t="n"/>
      <c r="BN840" s="135" t="n"/>
      <c r="BO840" s="135" t="n"/>
      <c r="BP840" s="135" t="n"/>
      <c r="BQ840" s="135" t="n"/>
      <c r="BR840" s="135" t="n"/>
      <c r="BS840" s="135" t="n"/>
      <c r="BT840" s="135" t="n"/>
      <c r="BU840" s="135" t="n"/>
      <c r="BV840" s="135" t="n"/>
      <c r="BW840" s="135" t="n"/>
      <c r="BX840" s="135" t="n"/>
      <c r="BY840" s="135" t="n"/>
      <c r="BZ840" s="135" t="n"/>
      <c r="CA840" s="135" t="n"/>
      <c r="CB840" s="135" t="n"/>
      <c r="CC840" s="135" t="n"/>
      <c r="CD840" s="135" t="n"/>
      <c r="CE840" s="135" t="n"/>
      <c r="CF840" s="135" t="n"/>
      <c r="CG840" s="135" t="n"/>
      <c r="CH840" s="135" t="n"/>
      <c r="CI840" s="135" t="n"/>
      <c r="CJ840" s="135" t="n"/>
      <c r="CK840" s="135" t="n"/>
      <c r="CL840" s="135" t="n"/>
      <c r="CM840" s="135" t="n"/>
      <c r="CN840" s="135" t="n"/>
      <c r="CO840" s="135" t="n"/>
      <c r="CP840" s="135" t="n"/>
      <c r="CQ840" s="135" t="n"/>
      <c r="CR840" s="135" t="n"/>
      <c r="CU840" s="36" t="n"/>
      <c r="CV840" s="36" t="n"/>
      <c r="CW840" s="36" t="n"/>
      <c r="CX840" s="36" t="n"/>
      <c r="CY840" s="36" t="n"/>
      <c r="CZ840" s="36" t="n"/>
      <c r="DA840" s="36" t="n"/>
      <c r="DB840" s="36" t="n"/>
      <c r="DC840" s="36" t="n"/>
      <c r="DD840" s="36" t="n"/>
      <c r="DE840" s="36" t="n"/>
      <c r="DF840" s="36" t="n"/>
      <c r="DG840" s="36" t="n"/>
      <c r="DH840" s="36" t="n"/>
      <c r="DI840" s="36" t="n"/>
      <c r="DJ840" s="36" t="n"/>
      <c r="DK840" s="36" t="n"/>
      <c r="DL840" s="36" t="n"/>
      <c r="DM840" s="36" t="n"/>
      <c r="DN840" s="36" t="n"/>
      <c r="DO840" s="36" t="n"/>
      <c r="DP840" s="36" t="n"/>
      <c r="DQ840" s="36" t="n"/>
      <c r="DR840" s="36" t="n"/>
      <c r="DS840" s="36" t="n"/>
      <c r="DT840" s="36" t="n"/>
      <c r="DU840" s="36" t="n"/>
      <c r="DV840" s="36" t="n"/>
      <c r="DW840" s="36" t="n"/>
      <c r="DX840" s="36" t="n"/>
      <c r="DY840" s="36" t="n"/>
      <c r="DZ840" s="36" t="n"/>
      <c r="EA840" s="36" t="n"/>
      <c r="EB840" s="36" t="n"/>
      <c r="EC840" s="36" t="n"/>
      <c r="ED840" s="36" t="n"/>
      <c r="EE840" s="36" t="n"/>
      <c r="EF840" s="36" t="n"/>
      <c r="EG840" s="36" t="n"/>
      <c r="EH840" s="36" t="n"/>
      <c r="EI840" s="36" t="n"/>
      <c r="EJ840" s="36" t="n"/>
      <c r="EK840" s="36" t="n"/>
      <c r="EL840" s="36" t="n"/>
      <c r="EM840" s="36" t="n"/>
      <c r="EN840" s="36" t="n"/>
    </row>
    <row r="841">
      <c r="A841" s="36" t="n"/>
      <c r="B841" s="36" t="n"/>
      <c r="C841" s="144" t="n"/>
      <c r="D841" s="144" t="n"/>
      <c r="E841" s="135" t="n"/>
      <c r="F841" s="135" t="n"/>
      <c r="G841" s="135" t="n"/>
      <c r="H841" s="135" t="n"/>
      <c r="I841" s="135" t="n"/>
      <c r="J841" s="135" t="n"/>
      <c r="K841" s="135" t="n"/>
      <c r="L841" s="135" t="n"/>
      <c r="M841" s="135" t="n"/>
      <c r="N841" s="135" t="n"/>
      <c r="O841" s="135" t="n"/>
      <c r="P841" s="135" t="n"/>
      <c r="Q841" s="135" t="n"/>
      <c r="R841" s="135" t="n"/>
      <c r="S841" s="135" t="n"/>
      <c r="T841" s="135" t="n"/>
      <c r="U841" s="135" t="n"/>
      <c r="V841" s="135" t="n"/>
      <c r="W841" s="135" t="n"/>
      <c r="X841" s="135" t="n"/>
      <c r="Y841" s="135" t="n"/>
      <c r="Z841" s="135" t="n"/>
      <c r="AA841" s="135" t="n"/>
      <c r="AB841" s="135" t="n"/>
      <c r="AC841" s="135" t="n"/>
      <c r="AD841" s="135" t="n"/>
      <c r="AE841" s="135" t="n"/>
      <c r="AF841" s="135" t="n"/>
      <c r="AG841" s="135" t="n"/>
      <c r="AH841" s="135" t="n"/>
      <c r="AI841" s="135" t="n"/>
      <c r="AJ841" s="135" t="n"/>
      <c r="AK841" s="135" t="n"/>
      <c r="AL841" s="135" t="n"/>
      <c r="AM841" s="135" t="n"/>
      <c r="AN841" s="135" t="n"/>
      <c r="AO841" s="135" t="n"/>
      <c r="AP841" s="135" t="n"/>
      <c r="AQ841" s="135" t="n"/>
      <c r="AR841" s="135" t="n"/>
      <c r="AS841" s="135" t="n"/>
      <c r="AT841" s="135" t="n"/>
      <c r="AU841" s="135" t="n"/>
      <c r="AV841" s="135" t="n"/>
      <c r="AW841" s="135" t="n"/>
      <c r="AX841" s="135" t="n"/>
      <c r="AY841" s="135" t="n"/>
      <c r="AZ841" s="135" t="n"/>
      <c r="BA841" s="135" t="n"/>
      <c r="BB841" s="135" t="n"/>
      <c r="BC841" s="135" t="n"/>
      <c r="BD841" s="135" t="n"/>
      <c r="BE841" s="135" t="n"/>
      <c r="BF841" s="135" t="n"/>
      <c r="BG841" s="135" t="n"/>
      <c r="BH841" s="135" t="n"/>
      <c r="BI841" s="135" t="n"/>
      <c r="BJ841" s="135" t="n"/>
      <c r="BK841" s="135" t="n"/>
      <c r="BL841" s="135" t="n"/>
      <c r="BM841" s="135" t="n"/>
      <c r="BN841" s="135" t="n"/>
      <c r="BO841" s="135" t="n"/>
      <c r="BP841" s="135" t="n"/>
      <c r="BQ841" s="135" t="n"/>
      <c r="BR841" s="135" t="n"/>
      <c r="BS841" s="135" t="n"/>
      <c r="BT841" s="135" t="n"/>
      <c r="BU841" s="135" t="n"/>
      <c r="BV841" s="135" t="n"/>
      <c r="BW841" s="135" t="n"/>
      <c r="BX841" s="135" t="n"/>
      <c r="BY841" s="135" t="n"/>
      <c r="BZ841" s="135" t="n"/>
      <c r="CA841" s="135" t="n"/>
      <c r="CB841" s="135" t="n"/>
      <c r="CC841" s="135" t="n"/>
      <c r="CD841" s="135" t="n"/>
      <c r="CE841" s="135" t="n"/>
      <c r="CF841" s="135" t="n"/>
      <c r="CG841" s="135" t="n"/>
      <c r="CH841" s="135" t="n"/>
      <c r="CI841" s="135" t="n"/>
      <c r="CJ841" s="135" t="n"/>
      <c r="CK841" s="135" t="n"/>
      <c r="CL841" s="135" t="n"/>
      <c r="CM841" s="135" t="n"/>
      <c r="CN841" s="135" t="n"/>
      <c r="CO841" s="135" t="n"/>
      <c r="CP841" s="135" t="n"/>
      <c r="CQ841" s="135" t="n"/>
      <c r="CR841" s="135" t="n"/>
      <c r="CU841" s="36" t="n"/>
      <c r="CV841" s="36" t="n"/>
      <c r="CW841" s="36" t="n"/>
      <c r="CX841" s="36" t="n"/>
      <c r="CY841" s="36" t="n"/>
      <c r="CZ841" s="36" t="n"/>
      <c r="DA841" s="36" t="n"/>
      <c r="DB841" s="36" t="n"/>
      <c r="DC841" s="36" t="n"/>
      <c r="DD841" s="36" t="n"/>
      <c r="DE841" s="36" t="n"/>
      <c r="DF841" s="36" t="n"/>
      <c r="DG841" s="36" t="n"/>
      <c r="DH841" s="36" t="n"/>
      <c r="DI841" s="36" t="n"/>
      <c r="DJ841" s="36" t="n"/>
      <c r="DK841" s="36" t="n"/>
      <c r="DL841" s="36" t="n"/>
      <c r="DM841" s="36" t="n"/>
      <c r="DN841" s="36" t="n"/>
      <c r="DO841" s="36" t="n"/>
      <c r="DP841" s="36" t="n"/>
      <c r="DQ841" s="36" t="n"/>
      <c r="DR841" s="36" t="n"/>
      <c r="DS841" s="36" t="n"/>
      <c r="DT841" s="36" t="n"/>
      <c r="DU841" s="36" t="n"/>
      <c r="DV841" s="36" t="n"/>
      <c r="DW841" s="36" t="n"/>
      <c r="DX841" s="36" t="n"/>
      <c r="DY841" s="36" t="n"/>
      <c r="DZ841" s="36" t="n"/>
      <c r="EA841" s="36" t="n"/>
      <c r="EB841" s="36" t="n"/>
      <c r="EC841" s="36" t="n"/>
      <c r="ED841" s="36" t="n"/>
      <c r="EE841" s="36" t="n"/>
      <c r="EF841" s="36" t="n"/>
      <c r="EG841" s="36" t="n"/>
      <c r="EH841" s="36" t="n"/>
      <c r="EI841" s="36" t="n"/>
      <c r="EJ841" s="36" t="n"/>
      <c r="EK841" s="36" t="n"/>
      <c r="EL841" s="36" t="n"/>
      <c r="EM841" s="36" t="n"/>
      <c r="EN841" s="36" t="n"/>
    </row>
    <row r="842">
      <c r="A842" s="36" t="n"/>
      <c r="B842" s="36" t="n"/>
      <c r="C842" s="144" t="n"/>
      <c r="D842" s="144" t="n"/>
      <c r="E842" s="135" t="n"/>
      <c r="F842" s="135" t="n"/>
      <c r="G842" s="135" t="n"/>
      <c r="H842" s="135" t="n"/>
      <c r="I842" s="135" t="n"/>
      <c r="J842" s="135" t="n"/>
      <c r="K842" s="135" t="n"/>
      <c r="L842" s="135" t="n"/>
      <c r="M842" s="135" t="n"/>
      <c r="N842" s="135" t="n"/>
      <c r="O842" s="135" t="n"/>
      <c r="P842" s="135" t="n"/>
      <c r="Q842" s="135" t="n"/>
      <c r="R842" s="135" t="n"/>
      <c r="S842" s="135" t="n"/>
      <c r="T842" s="135" t="n"/>
      <c r="U842" s="135" t="n"/>
      <c r="V842" s="135" t="n"/>
      <c r="W842" s="135" t="n"/>
      <c r="X842" s="135" t="n"/>
      <c r="Y842" s="135" t="n"/>
      <c r="Z842" s="135" t="n"/>
      <c r="AA842" s="135" t="n"/>
      <c r="AB842" s="135" t="n"/>
      <c r="AC842" s="135" t="n"/>
      <c r="AD842" s="135" t="n"/>
      <c r="AE842" s="135" t="n"/>
      <c r="AF842" s="135" t="n"/>
      <c r="AG842" s="135" t="n"/>
      <c r="AH842" s="135" t="n"/>
      <c r="AI842" s="135" t="n"/>
      <c r="AJ842" s="135" t="n"/>
      <c r="AK842" s="135" t="n"/>
      <c r="AL842" s="135" t="n"/>
      <c r="AM842" s="135" t="n"/>
      <c r="AN842" s="135" t="n"/>
      <c r="AO842" s="135" t="n"/>
      <c r="AP842" s="135" t="n"/>
      <c r="AQ842" s="135" t="n"/>
      <c r="AR842" s="135" t="n"/>
      <c r="AS842" s="135" t="n"/>
      <c r="AT842" s="135" t="n"/>
      <c r="AU842" s="135" t="n"/>
      <c r="AV842" s="135" t="n"/>
      <c r="AW842" s="135" t="n"/>
      <c r="AX842" s="135" t="n"/>
      <c r="AY842" s="135" t="n"/>
      <c r="AZ842" s="135" t="n"/>
      <c r="BA842" s="135" t="n"/>
      <c r="BB842" s="135" t="n"/>
      <c r="BC842" s="135" t="n"/>
      <c r="BD842" s="135" t="n"/>
      <c r="BE842" s="135" t="n"/>
      <c r="BF842" s="135" t="n"/>
      <c r="BG842" s="135" t="n"/>
      <c r="BH842" s="135" t="n"/>
      <c r="BI842" s="135" t="n"/>
      <c r="BJ842" s="135" t="n"/>
      <c r="BK842" s="135" t="n"/>
      <c r="BL842" s="135" t="n"/>
      <c r="BM842" s="135" t="n"/>
      <c r="BN842" s="135" t="n"/>
      <c r="BO842" s="135" t="n"/>
      <c r="BP842" s="135" t="n"/>
      <c r="BQ842" s="135" t="n"/>
      <c r="BR842" s="135" t="n"/>
      <c r="BS842" s="135" t="n"/>
      <c r="BT842" s="135" t="n"/>
      <c r="BU842" s="135" t="n"/>
      <c r="BV842" s="135" t="n"/>
      <c r="BW842" s="135" t="n"/>
      <c r="BX842" s="135" t="n"/>
      <c r="BY842" s="135" t="n"/>
      <c r="BZ842" s="135" t="n"/>
      <c r="CA842" s="135" t="n"/>
      <c r="CB842" s="135" t="n"/>
      <c r="CC842" s="135" t="n"/>
      <c r="CD842" s="135" t="n"/>
      <c r="CE842" s="135" t="n"/>
      <c r="CF842" s="135" t="n"/>
      <c r="CG842" s="135" t="n"/>
      <c r="CH842" s="135" t="n"/>
      <c r="CI842" s="135" t="n"/>
      <c r="CJ842" s="135" t="n"/>
      <c r="CK842" s="135" t="n"/>
      <c r="CL842" s="135" t="n"/>
      <c r="CM842" s="135" t="n"/>
      <c r="CN842" s="135" t="n"/>
      <c r="CO842" s="135" t="n"/>
      <c r="CP842" s="135" t="n"/>
      <c r="CQ842" s="135" t="n"/>
      <c r="CR842" s="135" t="n"/>
      <c r="CU842" s="36" t="n"/>
      <c r="CV842" s="36" t="n"/>
      <c r="CW842" s="36" t="n"/>
      <c r="CX842" s="36" t="n"/>
      <c r="CY842" s="36" t="n"/>
      <c r="CZ842" s="36" t="n"/>
      <c r="DA842" s="36" t="n"/>
      <c r="DB842" s="36" t="n"/>
      <c r="DC842" s="36" t="n"/>
      <c r="DD842" s="36" t="n"/>
      <c r="DE842" s="36" t="n"/>
      <c r="DF842" s="36" t="n"/>
      <c r="DG842" s="36" t="n"/>
      <c r="DH842" s="36" t="n"/>
      <c r="DI842" s="36" t="n"/>
      <c r="DJ842" s="36" t="n"/>
      <c r="DK842" s="36" t="n"/>
      <c r="DL842" s="36" t="n"/>
      <c r="DM842" s="36" t="n"/>
      <c r="DN842" s="36" t="n"/>
      <c r="DO842" s="36" t="n"/>
      <c r="DP842" s="36" t="n"/>
      <c r="DQ842" s="36" t="n"/>
      <c r="DR842" s="36" t="n"/>
      <c r="DS842" s="36" t="n"/>
      <c r="DT842" s="36" t="n"/>
      <c r="DU842" s="36" t="n"/>
      <c r="DV842" s="36" t="n"/>
      <c r="DW842" s="36" t="n"/>
      <c r="DX842" s="36" t="n"/>
      <c r="DY842" s="36" t="n"/>
      <c r="DZ842" s="36" t="n"/>
      <c r="EA842" s="36" t="n"/>
      <c r="EB842" s="36" t="n"/>
      <c r="EC842" s="36" t="n"/>
      <c r="ED842" s="36" t="n"/>
      <c r="EE842" s="36" t="n"/>
      <c r="EF842" s="36" t="n"/>
      <c r="EG842" s="36" t="n"/>
      <c r="EH842" s="36" t="n"/>
      <c r="EI842" s="36" t="n"/>
      <c r="EJ842" s="36" t="n"/>
      <c r="EK842" s="36" t="n"/>
      <c r="EL842" s="36" t="n"/>
      <c r="EM842" s="36" t="n"/>
      <c r="EN842" s="36" t="n"/>
    </row>
    <row r="843">
      <c r="A843" s="36" t="n"/>
      <c r="B843" s="36" t="n"/>
      <c r="C843" s="144" t="n"/>
      <c r="D843" s="144" t="n"/>
      <c r="E843" s="135" t="n"/>
      <c r="F843" s="135" t="n"/>
      <c r="G843" s="135" t="n"/>
      <c r="H843" s="135" t="n"/>
      <c r="I843" s="135" t="n"/>
      <c r="J843" s="135" t="n"/>
      <c r="K843" s="135" t="n"/>
      <c r="L843" s="135" t="n"/>
      <c r="M843" s="135" t="n"/>
      <c r="N843" s="135" t="n"/>
      <c r="O843" s="135" t="n"/>
      <c r="P843" s="135" t="n"/>
      <c r="Q843" s="135" t="n"/>
      <c r="R843" s="135" t="n"/>
      <c r="S843" s="135" t="n"/>
      <c r="T843" s="135" t="n"/>
      <c r="U843" s="135" t="n"/>
      <c r="V843" s="135" t="n"/>
      <c r="W843" s="135" t="n"/>
      <c r="X843" s="135" t="n"/>
      <c r="Y843" s="135" t="n"/>
      <c r="Z843" s="135" t="n"/>
      <c r="AA843" s="135" t="n"/>
      <c r="AB843" s="135" t="n"/>
      <c r="AC843" s="135" t="n"/>
      <c r="AD843" s="135" t="n"/>
      <c r="AE843" s="135" t="n"/>
      <c r="AF843" s="135" t="n"/>
      <c r="AG843" s="135" t="n"/>
      <c r="AH843" s="135" t="n"/>
      <c r="AI843" s="135" t="n"/>
      <c r="AJ843" s="135" t="n"/>
      <c r="AK843" s="135" t="n"/>
      <c r="AL843" s="135" t="n"/>
      <c r="AM843" s="135" t="n"/>
      <c r="AN843" s="135" t="n"/>
      <c r="AO843" s="135" t="n"/>
      <c r="AP843" s="135" t="n"/>
      <c r="AQ843" s="135" t="n"/>
      <c r="AR843" s="135" t="n"/>
      <c r="AS843" s="135" t="n"/>
      <c r="AT843" s="135" t="n"/>
      <c r="AU843" s="135" t="n"/>
      <c r="AV843" s="135" t="n"/>
      <c r="AW843" s="135" t="n"/>
      <c r="AX843" s="135" t="n"/>
      <c r="AY843" s="135" t="n"/>
      <c r="AZ843" s="135" t="n"/>
      <c r="BA843" s="135" t="n"/>
      <c r="BB843" s="135" t="n"/>
      <c r="BC843" s="135" t="n"/>
      <c r="BD843" s="135" t="n"/>
      <c r="BE843" s="135" t="n"/>
      <c r="BF843" s="135" t="n"/>
      <c r="BG843" s="135" t="n"/>
      <c r="BH843" s="135" t="n"/>
      <c r="BI843" s="135" t="n"/>
      <c r="BJ843" s="135" t="n"/>
      <c r="BK843" s="135" t="n"/>
      <c r="BL843" s="135" t="n"/>
      <c r="BM843" s="135" t="n"/>
      <c r="BN843" s="135" t="n"/>
      <c r="BO843" s="135" t="n"/>
      <c r="BP843" s="135" t="n"/>
      <c r="BQ843" s="135" t="n"/>
      <c r="BR843" s="135" t="n"/>
      <c r="BS843" s="135" t="n"/>
      <c r="BT843" s="135" t="n"/>
      <c r="BU843" s="135" t="n"/>
      <c r="BV843" s="135" t="n"/>
      <c r="BW843" s="135" t="n"/>
      <c r="BX843" s="135" t="n"/>
      <c r="BY843" s="135" t="n"/>
      <c r="BZ843" s="135" t="n"/>
      <c r="CA843" s="135" t="n"/>
      <c r="CB843" s="135" t="n"/>
      <c r="CC843" s="135" t="n"/>
      <c r="CD843" s="135" t="n"/>
      <c r="CE843" s="135" t="n"/>
      <c r="CF843" s="135" t="n"/>
      <c r="CG843" s="135" t="n"/>
      <c r="CH843" s="135" t="n"/>
      <c r="CI843" s="135" t="n"/>
      <c r="CJ843" s="135" t="n"/>
      <c r="CK843" s="135" t="n"/>
      <c r="CL843" s="135" t="n"/>
      <c r="CM843" s="135" t="n"/>
      <c r="CN843" s="135" t="n"/>
      <c r="CO843" s="135" t="n"/>
      <c r="CP843" s="135" t="n"/>
      <c r="CQ843" s="135" t="n"/>
      <c r="CR843" s="135" t="n"/>
      <c r="CU843" s="36" t="n"/>
      <c r="CV843" s="36" t="n"/>
      <c r="CW843" s="36" t="n"/>
      <c r="CX843" s="36" t="n"/>
      <c r="CY843" s="36" t="n"/>
      <c r="CZ843" s="36" t="n"/>
      <c r="DA843" s="36" t="n"/>
      <c r="DB843" s="36" t="n"/>
      <c r="DC843" s="36" t="n"/>
      <c r="DD843" s="36" t="n"/>
      <c r="DE843" s="36" t="n"/>
      <c r="DF843" s="36" t="n"/>
      <c r="DG843" s="36" t="n"/>
      <c r="DH843" s="36" t="n"/>
      <c r="DI843" s="36" t="n"/>
      <c r="DJ843" s="36" t="n"/>
      <c r="DK843" s="36" t="n"/>
      <c r="DL843" s="36" t="n"/>
      <c r="DM843" s="36" t="n"/>
      <c r="DN843" s="36" t="n"/>
      <c r="DO843" s="36" t="n"/>
      <c r="DP843" s="36" t="n"/>
      <c r="DQ843" s="36" t="n"/>
      <c r="DR843" s="36" t="n"/>
      <c r="DS843" s="36" t="n"/>
      <c r="DT843" s="36" t="n"/>
      <c r="DU843" s="36" t="n"/>
      <c r="DV843" s="36" t="n"/>
      <c r="DW843" s="36" t="n"/>
      <c r="DX843" s="36" t="n"/>
      <c r="DY843" s="36" t="n"/>
      <c r="DZ843" s="36" t="n"/>
      <c r="EA843" s="36" t="n"/>
      <c r="EB843" s="36" t="n"/>
      <c r="EC843" s="36" t="n"/>
      <c r="ED843" s="36" t="n"/>
      <c r="EE843" s="36" t="n"/>
      <c r="EF843" s="36" t="n"/>
      <c r="EG843" s="36" t="n"/>
      <c r="EH843" s="36" t="n"/>
      <c r="EI843" s="36" t="n"/>
      <c r="EJ843" s="36" t="n"/>
      <c r="EK843" s="36" t="n"/>
      <c r="EL843" s="36" t="n"/>
      <c r="EM843" s="36" t="n"/>
      <c r="EN843" s="36" t="n"/>
    </row>
    <row r="844">
      <c r="A844" s="36" t="n"/>
      <c r="B844" s="36" t="n"/>
      <c r="C844" s="144" t="n"/>
      <c r="D844" s="144" t="n"/>
      <c r="E844" s="135" t="n"/>
      <c r="F844" s="135" t="n"/>
      <c r="G844" s="135" t="n"/>
      <c r="H844" s="135" t="n"/>
      <c r="I844" s="135" t="n"/>
      <c r="J844" s="135" t="n"/>
      <c r="K844" s="135" t="n"/>
      <c r="L844" s="135" t="n"/>
      <c r="M844" s="135" t="n"/>
      <c r="N844" s="135" t="n"/>
      <c r="O844" s="135" t="n"/>
      <c r="P844" s="135" t="n"/>
      <c r="Q844" s="135" t="n"/>
      <c r="R844" s="135" t="n"/>
      <c r="S844" s="135" t="n"/>
      <c r="T844" s="135" t="n"/>
      <c r="U844" s="135" t="n"/>
      <c r="V844" s="135" t="n"/>
      <c r="W844" s="135" t="n"/>
      <c r="X844" s="135" t="n"/>
      <c r="Y844" s="135" t="n"/>
      <c r="Z844" s="135" t="n"/>
      <c r="AA844" s="135" t="n"/>
      <c r="AB844" s="135" t="n"/>
      <c r="AC844" s="135" t="n"/>
      <c r="AD844" s="135" t="n"/>
      <c r="AE844" s="135" t="n"/>
      <c r="AF844" s="135" t="n"/>
      <c r="AG844" s="135" t="n"/>
      <c r="AH844" s="135" t="n"/>
      <c r="AI844" s="135" t="n"/>
      <c r="AJ844" s="135" t="n"/>
      <c r="AK844" s="135" t="n"/>
      <c r="AL844" s="135" t="n"/>
      <c r="AM844" s="135" t="n"/>
      <c r="AN844" s="135" t="n"/>
      <c r="AO844" s="135" t="n"/>
      <c r="AP844" s="135" t="n"/>
      <c r="AQ844" s="135" t="n"/>
      <c r="AR844" s="135" t="n"/>
      <c r="AS844" s="135" t="n"/>
      <c r="AT844" s="135" t="n"/>
      <c r="AU844" s="135" t="n"/>
      <c r="AV844" s="135" t="n"/>
      <c r="AW844" s="135" t="n"/>
      <c r="AX844" s="135" t="n"/>
      <c r="AY844" s="135" t="n"/>
      <c r="AZ844" s="135" t="n"/>
      <c r="BA844" s="135" t="n"/>
      <c r="BB844" s="135" t="n"/>
      <c r="BC844" s="135" t="n"/>
      <c r="BD844" s="135" t="n"/>
      <c r="BE844" s="135" t="n"/>
      <c r="BF844" s="135" t="n"/>
      <c r="BG844" s="135" t="n"/>
      <c r="BH844" s="135" t="n"/>
      <c r="BI844" s="135" t="n"/>
      <c r="BJ844" s="135" t="n"/>
      <c r="BK844" s="135" t="n"/>
      <c r="BL844" s="135" t="n"/>
      <c r="BM844" s="135" t="n"/>
      <c r="BN844" s="135" t="n"/>
      <c r="BO844" s="135" t="n"/>
      <c r="BP844" s="135" t="n"/>
      <c r="BQ844" s="135" t="n"/>
      <c r="BR844" s="135" t="n"/>
      <c r="BS844" s="135" t="n"/>
      <c r="BT844" s="135" t="n"/>
      <c r="BU844" s="135" t="n"/>
      <c r="BV844" s="135" t="n"/>
      <c r="BW844" s="135" t="n"/>
      <c r="BX844" s="135" t="n"/>
      <c r="BY844" s="135" t="n"/>
      <c r="BZ844" s="135" t="n"/>
      <c r="CA844" s="135" t="n"/>
      <c r="CB844" s="135" t="n"/>
      <c r="CC844" s="135" t="n"/>
      <c r="CD844" s="135" t="n"/>
      <c r="CE844" s="135" t="n"/>
      <c r="CF844" s="135" t="n"/>
      <c r="CG844" s="135" t="n"/>
      <c r="CH844" s="135" t="n"/>
      <c r="CI844" s="135" t="n"/>
      <c r="CJ844" s="135" t="n"/>
      <c r="CK844" s="135" t="n"/>
      <c r="CL844" s="135" t="n"/>
      <c r="CM844" s="135" t="n"/>
      <c r="CN844" s="135" t="n"/>
      <c r="CO844" s="135" t="n"/>
      <c r="CP844" s="135" t="n"/>
      <c r="CQ844" s="135" t="n"/>
      <c r="CR844" s="135" t="n"/>
      <c r="CU844" s="36" t="n"/>
      <c r="CV844" s="36" t="n"/>
      <c r="CW844" s="36" t="n"/>
      <c r="CX844" s="36" t="n"/>
      <c r="CY844" s="36" t="n"/>
      <c r="CZ844" s="36" t="n"/>
      <c r="DA844" s="36" t="n"/>
      <c r="DB844" s="36" t="n"/>
      <c r="DC844" s="36" t="n"/>
      <c r="DD844" s="36" t="n"/>
      <c r="DE844" s="36" t="n"/>
      <c r="DF844" s="36" t="n"/>
      <c r="DG844" s="36" t="n"/>
      <c r="DH844" s="36" t="n"/>
      <c r="DI844" s="36" t="n"/>
      <c r="DJ844" s="36" t="n"/>
      <c r="DK844" s="36" t="n"/>
      <c r="DL844" s="36" t="n"/>
      <c r="DM844" s="36" t="n"/>
      <c r="DN844" s="36" t="n"/>
      <c r="DO844" s="36" t="n"/>
      <c r="DP844" s="36" t="n"/>
      <c r="DQ844" s="36" t="n"/>
      <c r="DR844" s="36" t="n"/>
      <c r="DS844" s="36" t="n"/>
      <c r="DT844" s="36" t="n"/>
      <c r="DU844" s="36" t="n"/>
      <c r="DV844" s="36" t="n"/>
      <c r="DW844" s="36" t="n"/>
      <c r="DX844" s="36" t="n"/>
      <c r="DY844" s="36" t="n"/>
      <c r="DZ844" s="36" t="n"/>
      <c r="EA844" s="36" t="n"/>
      <c r="EB844" s="36" t="n"/>
      <c r="EC844" s="36" t="n"/>
      <c r="ED844" s="36" t="n"/>
      <c r="EE844" s="36" t="n"/>
      <c r="EF844" s="36" t="n"/>
      <c r="EG844" s="36" t="n"/>
      <c r="EH844" s="36" t="n"/>
      <c r="EI844" s="36" t="n"/>
      <c r="EJ844" s="36" t="n"/>
      <c r="EK844" s="36" t="n"/>
      <c r="EL844" s="36" t="n"/>
      <c r="EM844" s="36" t="n"/>
      <c r="EN844" s="36" t="n"/>
    </row>
    <row r="845">
      <c r="A845" s="36" t="n"/>
      <c r="B845" s="36" t="n"/>
      <c r="C845" s="144" t="n"/>
      <c r="D845" s="144" t="n"/>
      <c r="E845" s="135" t="n"/>
      <c r="F845" s="135" t="n"/>
      <c r="G845" s="135" t="n"/>
      <c r="H845" s="135" t="n"/>
      <c r="I845" s="135" t="n"/>
      <c r="J845" s="135" t="n"/>
      <c r="K845" s="135" t="n"/>
      <c r="L845" s="135" t="n"/>
      <c r="M845" s="135" t="n"/>
      <c r="N845" s="135" t="n"/>
      <c r="O845" s="135" t="n"/>
      <c r="P845" s="135" t="n"/>
      <c r="Q845" s="135" t="n"/>
      <c r="R845" s="135" t="n"/>
      <c r="S845" s="135" t="n"/>
      <c r="T845" s="135" t="n"/>
      <c r="U845" s="135" t="n"/>
      <c r="V845" s="135" t="n"/>
      <c r="W845" s="135" t="n"/>
      <c r="X845" s="135" t="n"/>
      <c r="Y845" s="135" t="n"/>
      <c r="Z845" s="135" t="n"/>
      <c r="AA845" s="135" t="n"/>
      <c r="AB845" s="135" t="n"/>
      <c r="AC845" s="135" t="n"/>
      <c r="AD845" s="135" t="n"/>
      <c r="AE845" s="135" t="n"/>
      <c r="AF845" s="135" t="n"/>
      <c r="AG845" s="135" t="n"/>
      <c r="AH845" s="135" t="n"/>
      <c r="AI845" s="135" t="n"/>
      <c r="AJ845" s="135" t="n"/>
      <c r="AK845" s="135" t="n"/>
      <c r="AL845" s="135" t="n"/>
      <c r="AM845" s="135" t="n"/>
      <c r="AN845" s="135" t="n"/>
      <c r="AO845" s="135" t="n"/>
      <c r="AP845" s="135" t="n"/>
      <c r="AQ845" s="135" t="n"/>
      <c r="AR845" s="135" t="n"/>
      <c r="AS845" s="135" t="n"/>
      <c r="AT845" s="135" t="n"/>
      <c r="AU845" s="135" t="n"/>
      <c r="AV845" s="135" t="n"/>
      <c r="AW845" s="135" t="n"/>
      <c r="AX845" s="135" t="n"/>
      <c r="AY845" s="135" t="n"/>
      <c r="AZ845" s="135" t="n"/>
      <c r="BA845" s="135" t="n"/>
      <c r="BB845" s="135" t="n"/>
      <c r="BC845" s="135" t="n"/>
      <c r="BD845" s="135" t="n"/>
      <c r="BE845" s="135" t="n"/>
      <c r="BF845" s="135" t="n"/>
      <c r="BG845" s="135" t="n"/>
      <c r="BH845" s="135" t="n"/>
      <c r="BI845" s="135" t="n"/>
      <c r="BJ845" s="135" t="n"/>
      <c r="BK845" s="135" t="n"/>
      <c r="BL845" s="135" t="n"/>
      <c r="BM845" s="135" t="n"/>
      <c r="BN845" s="135" t="n"/>
      <c r="BO845" s="135" t="n"/>
      <c r="BP845" s="135" t="n"/>
      <c r="BQ845" s="135" t="n"/>
      <c r="BR845" s="135" t="n"/>
      <c r="BS845" s="135" t="n"/>
      <c r="BT845" s="135" t="n"/>
      <c r="BU845" s="135" t="n"/>
      <c r="BV845" s="135" t="n"/>
      <c r="BW845" s="135" t="n"/>
      <c r="BX845" s="135" t="n"/>
      <c r="BY845" s="135" t="n"/>
      <c r="BZ845" s="135" t="n"/>
      <c r="CA845" s="135" t="n"/>
      <c r="CB845" s="135" t="n"/>
      <c r="CC845" s="135" t="n"/>
      <c r="CD845" s="135" t="n"/>
      <c r="CE845" s="135" t="n"/>
      <c r="CF845" s="135" t="n"/>
      <c r="CG845" s="135" t="n"/>
      <c r="CH845" s="135" t="n"/>
      <c r="CI845" s="135" t="n"/>
      <c r="CJ845" s="135" t="n"/>
      <c r="CK845" s="135" t="n"/>
      <c r="CL845" s="135" t="n"/>
      <c r="CM845" s="135" t="n"/>
      <c r="CN845" s="135" t="n"/>
      <c r="CO845" s="135" t="n"/>
      <c r="CP845" s="135" t="n"/>
      <c r="CQ845" s="135" t="n"/>
      <c r="CR845" s="135" t="n"/>
      <c r="CU845" s="36" t="n"/>
      <c r="CV845" s="36" t="n"/>
      <c r="CW845" s="36" t="n"/>
      <c r="CX845" s="36" t="n"/>
      <c r="CY845" s="36" t="n"/>
      <c r="CZ845" s="36" t="n"/>
      <c r="DA845" s="36" t="n"/>
      <c r="DB845" s="36" t="n"/>
      <c r="DC845" s="36" t="n"/>
      <c r="DD845" s="36" t="n"/>
      <c r="DE845" s="36" t="n"/>
      <c r="DF845" s="36" t="n"/>
      <c r="DG845" s="36" t="n"/>
      <c r="DH845" s="36" t="n"/>
      <c r="DI845" s="36" t="n"/>
      <c r="DJ845" s="36" t="n"/>
      <c r="DK845" s="36" t="n"/>
      <c r="DL845" s="36" t="n"/>
      <c r="DM845" s="36" t="n"/>
      <c r="DN845" s="36" t="n"/>
      <c r="DO845" s="36" t="n"/>
      <c r="DP845" s="36" t="n"/>
      <c r="DQ845" s="36" t="n"/>
      <c r="DR845" s="36" t="n"/>
      <c r="DS845" s="36" t="n"/>
      <c r="DT845" s="36" t="n"/>
      <c r="DU845" s="36" t="n"/>
      <c r="DV845" s="36" t="n"/>
      <c r="DW845" s="36" t="n"/>
      <c r="DX845" s="36" t="n"/>
      <c r="DY845" s="36" t="n"/>
      <c r="DZ845" s="36" t="n"/>
      <c r="EA845" s="36" t="n"/>
      <c r="EB845" s="36" t="n"/>
      <c r="EC845" s="36" t="n"/>
      <c r="ED845" s="36" t="n"/>
      <c r="EE845" s="36" t="n"/>
      <c r="EF845" s="36" t="n"/>
      <c r="EG845" s="36" t="n"/>
      <c r="EH845" s="36" t="n"/>
      <c r="EI845" s="36" t="n"/>
      <c r="EJ845" s="36" t="n"/>
      <c r="EK845" s="36" t="n"/>
      <c r="EL845" s="36" t="n"/>
      <c r="EM845" s="36" t="n"/>
      <c r="EN845" s="36" t="n"/>
    </row>
    <row r="846">
      <c r="A846" s="36" t="n"/>
      <c r="B846" s="36" t="n"/>
      <c r="C846" s="144" t="n"/>
      <c r="D846" s="144" t="n"/>
      <c r="E846" s="135" t="n"/>
      <c r="F846" s="135" t="n"/>
      <c r="G846" s="135" t="n"/>
      <c r="H846" s="135" t="n"/>
      <c r="I846" s="135" t="n"/>
      <c r="J846" s="135" t="n"/>
      <c r="K846" s="135" t="n"/>
      <c r="L846" s="135" t="n"/>
      <c r="M846" s="135" t="n"/>
      <c r="N846" s="135" t="n"/>
      <c r="O846" s="135" t="n"/>
      <c r="P846" s="135" t="n"/>
      <c r="Q846" s="135" t="n"/>
      <c r="R846" s="135" t="n"/>
      <c r="S846" s="135" t="n"/>
      <c r="T846" s="135" t="n"/>
      <c r="U846" s="135" t="n"/>
      <c r="V846" s="135" t="n"/>
      <c r="W846" s="135" t="n"/>
      <c r="X846" s="135" t="n"/>
      <c r="Y846" s="135" t="n"/>
      <c r="Z846" s="135" t="n"/>
      <c r="AA846" s="135" t="n"/>
      <c r="AB846" s="135" t="n"/>
      <c r="AC846" s="135" t="n"/>
      <c r="AD846" s="135" t="n"/>
      <c r="AE846" s="135" t="n"/>
      <c r="AF846" s="135" t="n"/>
      <c r="AG846" s="135" t="n"/>
      <c r="AH846" s="135" t="n"/>
      <c r="AI846" s="135" t="n"/>
      <c r="AJ846" s="135" t="n"/>
      <c r="AK846" s="135" t="n"/>
      <c r="AL846" s="135" t="n"/>
      <c r="AM846" s="135" t="n"/>
      <c r="AN846" s="135" t="n"/>
      <c r="AO846" s="135" t="n"/>
      <c r="AP846" s="135" t="n"/>
      <c r="AQ846" s="135" t="n"/>
      <c r="AR846" s="135" t="n"/>
      <c r="AS846" s="135" t="n"/>
      <c r="AT846" s="135" t="n"/>
      <c r="AU846" s="135" t="n"/>
      <c r="AV846" s="135" t="n"/>
      <c r="AW846" s="135" t="n"/>
      <c r="AX846" s="135" t="n"/>
      <c r="AY846" s="135" t="n"/>
      <c r="AZ846" s="135" t="n"/>
      <c r="BA846" s="135" t="n"/>
      <c r="BB846" s="135" t="n"/>
      <c r="BC846" s="135" t="n"/>
      <c r="BD846" s="135" t="n"/>
      <c r="BE846" s="135" t="n"/>
      <c r="BF846" s="135" t="n"/>
      <c r="BG846" s="135" t="n"/>
      <c r="BH846" s="135" t="n"/>
      <c r="BI846" s="135" t="n"/>
      <c r="BJ846" s="135" t="n"/>
      <c r="BK846" s="135" t="n"/>
      <c r="BL846" s="135" t="n"/>
      <c r="BM846" s="135" t="n"/>
      <c r="BN846" s="135" t="n"/>
      <c r="BO846" s="135" t="n"/>
      <c r="BP846" s="135" t="n"/>
      <c r="BQ846" s="135" t="n"/>
      <c r="BR846" s="135" t="n"/>
      <c r="BS846" s="135" t="n"/>
      <c r="BT846" s="135" t="n"/>
      <c r="BU846" s="135" t="n"/>
      <c r="BV846" s="135" t="n"/>
      <c r="BW846" s="135" t="n"/>
      <c r="BX846" s="135" t="n"/>
      <c r="BY846" s="135" t="n"/>
      <c r="BZ846" s="135" t="n"/>
      <c r="CA846" s="135" t="n"/>
      <c r="CB846" s="135" t="n"/>
      <c r="CC846" s="135" t="n"/>
      <c r="CD846" s="135" t="n"/>
      <c r="CE846" s="135" t="n"/>
      <c r="CF846" s="135" t="n"/>
      <c r="CG846" s="135" t="n"/>
      <c r="CH846" s="135" t="n"/>
      <c r="CI846" s="135" t="n"/>
      <c r="CJ846" s="135" t="n"/>
      <c r="CK846" s="135" t="n"/>
      <c r="CL846" s="135" t="n"/>
      <c r="CM846" s="135" t="n"/>
      <c r="CN846" s="135" t="n"/>
      <c r="CO846" s="135" t="n"/>
      <c r="CP846" s="135" t="n"/>
      <c r="CQ846" s="135" t="n"/>
      <c r="CR846" s="135" t="n"/>
      <c r="CU846" s="36" t="n"/>
      <c r="CV846" s="36" t="n"/>
      <c r="CW846" s="36" t="n"/>
      <c r="CX846" s="36" t="n"/>
      <c r="CY846" s="36" t="n"/>
      <c r="CZ846" s="36" t="n"/>
      <c r="DA846" s="36" t="n"/>
      <c r="DB846" s="36" t="n"/>
      <c r="DC846" s="36" t="n"/>
      <c r="DD846" s="36" t="n"/>
      <c r="DE846" s="36" t="n"/>
      <c r="DF846" s="36" t="n"/>
      <c r="DG846" s="36" t="n"/>
      <c r="DH846" s="36" t="n"/>
      <c r="DI846" s="36" t="n"/>
      <c r="DJ846" s="36" t="n"/>
      <c r="DK846" s="36" t="n"/>
      <c r="DL846" s="36" t="n"/>
      <c r="DM846" s="36" t="n"/>
      <c r="DN846" s="36" t="n"/>
      <c r="DO846" s="36" t="n"/>
      <c r="DP846" s="36" t="n"/>
      <c r="DQ846" s="36" t="n"/>
      <c r="DR846" s="36" t="n"/>
      <c r="DS846" s="36" t="n"/>
      <c r="DT846" s="36" t="n"/>
      <c r="DU846" s="36" t="n"/>
      <c r="DV846" s="36" t="n"/>
      <c r="DW846" s="36" t="n"/>
      <c r="DX846" s="36" t="n"/>
      <c r="DY846" s="36" t="n"/>
      <c r="DZ846" s="36" t="n"/>
      <c r="EA846" s="36" t="n"/>
      <c r="EB846" s="36" t="n"/>
      <c r="EC846" s="36" t="n"/>
      <c r="ED846" s="36" t="n"/>
      <c r="EE846" s="36" t="n"/>
      <c r="EF846" s="36" t="n"/>
      <c r="EG846" s="36" t="n"/>
      <c r="EH846" s="36" t="n"/>
      <c r="EI846" s="36" t="n"/>
      <c r="EJ846" s="36" t="n"/>
      <c r="EK846" s="36" t="n"/>
      <c r="EL846" s="36" t="n"/>
      <c r="EM846" s="36" t="n"/>
      <c r="EN846" s="36" t="n"/>
    </row>
    <row r="847">
      <c r="A847" s="36" t="n"/>
      <c r="B847" s="36" t="n"/>
      <c r="C847" s="144" t="n"/>
      <c r="D847" s="144" t="n"/>
      <c r="E847" s="135" t="n"/>
      <c r="F847" s="135" t="n"/>
      <c r="G847" s="135" t="n"/>
      <c r="H847" s="135" t="n"/>
      <c r="I847" s="135" t="n"/>
      <c r="J847" s="135" t="n"/>
      <c r="K847" s="135" t="n"/>
      <c r="L847" s="135" t="n"/>
      <c r="M847" s="135" t="n"/>
      <c r="N847" s="135" t="n"/>
      <c r="O847" s="135" t="n"/>
      <c r="P847" s="135" t="n"/>
      <c r="Q847" s="135" t="n"/>
      <c r="R847" s="135" t="n"/>
      <c r="S847" s="135" t="n"/>
      <c r="T847" s="135" t="n"/>
      <c r="U847" s="135" t="n"/>
      <c r="V847" s="135" t="n"/>
      <c r="W847" s="135" t="n"/>
      <c r="X847" s="135" t="n"/>
      <c r="Y847" s="135" t="n"/>
      <c r="Z847" s="135" t="n"/>
      <c r="AA847" s="135" t="n"/>
      <c r="AB847" s="135" t="n"/>
      <c r="AC847" s="135" t="n"/>
      <c r="AD847" s="135" t="n"/>
      <c r="AE847" s="135" t="n"/>
      <c r="AF847" s="135" t="n"/>
      <c r="AG847" s="135" t="n"/>
      <c r="AH847" s="135" t="n"/>
      <c r="AI847" s="135" t="n"/>
      <c r="AJ847" s="135" t="n"/>
      <c r="AK847" s="135" t="n"/>
      <c r="AL847" s="135" t="n"/>
      <c r="AM847" s="135" t="n"/>
      <c r="AN847" s="135" t="n"/>
      <c r="AO847" s="135" t="n"/>
      <c r="AP847" s="135" t="n"/>
      <c r="AQ847" s="135" t="n"/>
      <c r="AR847" s="135" t="n"/>
      <c r="AS847" s="135" t="n"/>
      <c r="AT847" s="135" t="n"/>
      <c r="AU847" s="135" t="n"/>
      <c r="AV847" s="135" t="n"/>
      <c r="AW847" s="135" t="n"/>
      <c r="AX847" s="135" t="n"/>
      <c r="AY847" s="135" t="n"/>
      <c r="AZ847" s="135" t="n"/>
      <c r="BA847" s="135" t="n"/>
      <c r="BB847" s="135" t="n"/>
      <c r="BC847" s="135" t="n"/>
      <c r="BD847" s="135" t="n"/>
      <c r="BE847" s="135" t="n"/>
      <c r="BF847" s="135" t="n"/>
      <c r="BG847" s="135" t="n"/>
      <c r="BH847" s="135" t="n"/>
      <c r="BI847" s="135" t="n"/>
      <c r="BJ847" s="135" t="n"/>
      <c r="BK847" s="135" t="n"/>
      <c r="BL847" s="135" t="n"/>
      <c r="BM847" s="135" t="n"/>
      <c r="BN847" s="135" t="n"/>
      <c r="BO847" s="135" t="n"/>
      <c r="BP847" s="135" t="n"/>
      <c r="BQ847" s="135" t="n"/>
      <c r="BR847" s="135" t="n"/>
      <c r="BS847" s="135" t="n"/>
      <c r="BT847" s="135" t="n"/>
      <c r="BU847" s="135" t="n"/>
      <c r="BV847" s="135" t="n"/>
      <c r="BW847" s="135" t="n"/>
      <c r="BX847" s="135" t="n"/>
      <c r="BY847" s="135" t="n"/>
      <c r="BZ847" s="135" t="n"/>
      <c r="CA847" s="135" t="n"/>
      <c r="CB847" s="135" t="n"/>
      <c r="CC847" s="135" t="n"/>
      <c r="CD847" s="135" t="n"/>
      <c r="CE847" s="135" t="n"/>
      <c r="CF847" s="135" t="n"/>
      <c r="CG847" s="135" t="n"/>
      <c r="CH847" s="135" t="n"/>
      <c r="CI847" s="135" t="n"/>
      <c r="CJ847" s="135" t="n"/>
      <c r="CK847" s="135" t="n"/>
      <c r="CL847" s="135" t="n"/>
      <c r="CM847" s="135" t="n"/>
      <c r="CN847" s="135" t="n"/>
      <c r="CO847" s="135" t="n"/>
      <c r="CP847" s="135" t="n"/>
      <c r="CQ847" s="135" t="n"/>
      <c r="CR847" s="135" t="n"/>
      <c r="CU847" s="36" t="n"/>
      <c r="CV847" s="36" t="n"/>
      <c r="CW847" s="36" t="n"/>
      <c r="CX847" s="36" t="n"/>
      <c r="CY847" s="36" t="n"/>
      <c r="CZ847" s="36" t="n"/>
      <c r="DA847" s="36" t="n"/>
      <c r="DB847" s="36" t="n"/>
      <c r="DC847" s="36" t="n"/>
      <c r="DD847" s="36" t="n"/>
      <c r="DE847" s="36" t="n"/>
      <c r="DF847" s="36" t="n"/>
      <c r="DG847" s="36" t="n"/>
      <c r="DH847" s="36" t="n"/>
      <c r="DI847" s="36" t="n"/>
      <c r="DJ847" s="36" t="n"/>
      <c r="DK847" s="36" t="n"/>
      <c r="DL847" s="36" t="n"/>
      <c r="DM847" s="36" t="n"/>
      <c r="DN847" s="36" t="n"/>
      <c r="DO847" s="36" t="n"/>
      <c r="DP847" s="36" t="n"/>
      <c r="DQ847" s="36" t="n"/>
      <c r="DR847" s="36" t="n"/>
      <c r="DS847" s="36" t="n"/>
      <c r="DT847" s="36" t="n"/>
      <c r="DU847" s="36" t="n"/>
      <c r="DV847" s="36" t="n"/>
      <c r="DW847" s="36" t="n"/>
      <c r="DX847" s="36" t="n"/>
      <c r="DY847" s="36" t="n"/>
      <c r="DZ847" s="36" t="n"/>
      <c r="EA847" s="36" t="n"/>
      <c r="EB847" s="36" t="n"/>
      <c r="EC847" s="36" t="n"/>
      <c r="ED847" s="36" t="n"/>
      <c r="EE847" s="36" t="n"/>
      <c r="EF847" s="36" t="n"/>
      <c r="EG847" s="36" t="n"/>
      <c r="EH847" s="36" t="n"/>
      <c r="EI847" s="36" t="n"/>
      <c r="EJ847" s="36" t="n"/>
      <c r="EK847" s="36" t="n"/>
      <c r="EL847" s="36" t="n"/>
      <c r="EM847" s="36" t="n"/>
      <c r="EN847" s="36" t="n"/>
    </row>
    <row r="848">
      <c r="A848" s="36" t="n"/>
      <c r="B848" s="36" t="n"/>
      <c r="C848" s="144" t="n"/>
      <c r="D848" s="144" t="n"/>
      <c r="E848" s="135" t="n"/>
      <c r="F848" s="135" t="n"/>
      <c r="G848" s="135" t="n"/>
      <c r="H848" s="135" t="n"/>
      <c r="I848" s="135" t="n"/>
      <c r="J848" s="135" t="n"/>
      <c r="K848" s="135" t="n"/>
      <c r="L848" s="135" t="n"/>
      <c r="M848" s="135" t="n"/>
      <c r="N848" s="135" t="n"/>
      <c r="O848" s="135" t="n"/>
      <c r="P848" s="135" t="n"/>
      <c r="Q848" s="135" t="n"/>
      <c r="R848" s="135" t="n"/>
      <c r="S848" s="135" t="n"/>
      <c r="T848" s="135" t="n"/>
      <c r="U848" s="135" t="n"/>
      <c r="V848" s="135" t="n"/>
      <c r="W848" s="135" t="n"/>
      <c r="X848" s="135" t="n"/>
      <c r="Y848" s="135" t="n"/>
      <c r="Z848" s="135" t="n"/>
      <c r="AA848" s="135" t="n"/>
      <c r="AB848" s="135" t="n"/>
      <c r="AC848" s="135" t="n"/>
      <c r="AD848" s="135" t="n"/>
      <c r="AE848" s="135" t="n"/>
      <c r="AF848" s="135" t="n"/>
      <c r="AG848" s="135" t="n"/>
      <c r="AH848" s="135" t="n"/>
      <c r="AI848" s="135" t="n"/>
      <c r="AJ848" s="135" t="n"/>
      <c r="AK848" s="135" t="n"/>
      <c r="AL848" s="135" t="n"/>
      <c r="AM848" s="135" t="n"/>
      <c r="AN848" s="135" t="n"/>
      <c r="AO848" s="135" t="n"/>
      <c r="AP848" s="135" t="n"/>
      <c r="AQ848" s="135" t="n"/>
      <c r="AR848" s="135" t="n"/>
      <c r="AS848" s="135" t="n"/>
      <c r="AT848" s="135" t="n"/>
      <c r="AU848" s="135" t="n"/>
      <c r="AV848" s="135" t="n"/>
      <c r="AW848" s="135" t="n"/>
      <c r="AX848" s="135" t="n"/>
      <c r="AY848" s="135" t="n"/>
      <c r="AZ848" s="135" t="n"/>
      <c r="BA848" s="135" t="n"/>
      <c r="BB848" s="135" t="n"/>
      <c r="BC848" s="135" t="n"/>
      <c r="BD848" s="135" t="n"/>
      <c r="BE848" s="135" t="n"/>
      <c r="BF848" s="135" t="n"/>
      <c r="BG848" s="135" t="n"/>
      <c r="BH848" s="135" t="n"/>
      <c r="BI848" s="135" t="n"/>
      <c r="BJ848" s="135" t="n"/>
      <c r="BK848" s="135" t="n"/>
      <c r="BL848" s="135" t="n"/>
      <c r="BM848" s="135" t="n"/>
      <c r="BN848" s="135" t="n"/>
      <c r="BO848" s="135" t="n"/>
      <c r="BP848" s="135" t="n"/>
      <c r="BQ848" s="135" t="n"/>
      <c r="BR848" s="135" t="n"/>
      <c r="BS848" s="135" t="n"/>
      <c r="BT848" s="135" t="n"/>
      <c r="BU848" s="135" t="n"/>
      <c r="BV848" s="135" t="n"/>
      <c r="BW848" s="135" t="n"/>
      <c r="BX848" s="135" t="n"/>
      <c r="BY848" s="135" t="n"/>
      <c r="BZ848" s="135" t="n"/>
      <c r="CA848" s="135" t="n"/>
      <c r="CB848" s="135" t="n"/>
      <c r="CC848" s="135" t="n"/>
      <c r="CD848" s="135" t="n"/>
      <c r="CE848" s="135" t="n"/>
      <c r="CF848" s="135" t="n"/>
      <c r="CG848" s="135" t="n"/>
      <c r="CH848" s="135" t="n"/>
      <c r="CI848" s="135" t="n"/>
      <c r="CJ848" s="135" t="n"/>
      <c r="CK848" s="135" t="n"/>
      <c r="CL848" s="135" t="n"/>
      <c r="CM848" s="135" t="n"/>
      <c r="CN848" s="135" t="n"/>
      <c r="CO848" s="135" t="n"/>
      <c r="CP848" s="135" t="n"/>
      <c r="CQ848" s="135" t="n"/>
      <c r="CR848" s="135" t="n"/>
      <c r="CU848" s="36" t="n"/>
      <c r="CV848" s="36" t="n"/>
      <c r="CW848" s="36" t="n"/>
      <c r="CX848" s="36" t="n"/>
      <c r="CY848" s="36" t="n"/>
      <c r="CZ848" s="36" t="n"/>
      <c r="DA848" s="36" t="n"/>
      <c r="DB848" s="36" t="n"/>
      <c r="DC848" s="36" t="n"/>
      <c r="DD848" s="36" t="n"/>
      <c r="DE848" s="36" t="n"/>
      <c r="DF848" s="36" t="n"/>
      <c r="DG848" s="36" t="n"/>
      <c r="DH848" s="36" t="n"/>
      <c r="DI848" s="36" t="n"/>
      <c r="DJ848" s="36" t="n"/>
      <c r="DK848" s="36" t="n"/>
      <c r="DL848" s="36" t="n"/>
      <c r="DM848" s="36" t="n"/>
      <c r="DN848" s="36" t="n"/>
      <c r="DO848" s="36" t="n"/>
      <c r="DP848" s="36" t="n"/>
      <c r="DQ848" s="36" t="n"/>
      <c r="DR848" s="36" t="n"/>
      <c r="DS848" s="36" t="n"/>
      <c r="DT848" s="36" t="n"/>
      <c r="DU848" s="36" t="n"/>
      <c r="DV848" s="36" t="n"/>
      <c r="DW848" s="36" t="n"/>
      <c r="DX848" s="36" t="n"/>
      <c r="DY848" s="36" t="n"/>
      <c r="DZ848" s="36" t="n"/>
      <c r="EA848" s="36" t="n"/>
      <c r="EB848" s="36" t="n"/>
      <c r="EC848" s="36" t="n"/>
      <c r="ED848" s="36" t="n"/>
      <c r="EE848" s="36" t="n"/>
      <c r="EF848" s="36" t="n"/>
      <c r="EG848" s="36" t="n"/>
      <c r="EH848" s="36" t="n"/>
      <c r="EI848" s="36" t="n"/>
      <c r="EJ848" s="36" t="n"/>
      <c r="EK848" s="36" t="n"/>
      <c r="EL848" s="36" t="n"/>
      <c r="EM848" s="36" t="n"/>
      <c r="EN848" s="36" t="n"/>
    </row>
    <row r="849">
      <c r="A849" s="36" t="n"/>
      <c r="B849" s="36" t="n"/>
      <c r="C849" s="144" t="n"/>
      <c r="D849" s="144" t="n"/>
      <c r="E849" s="135" t="n"/>
      <c r="F849" s="135" t="n"/>
      <c r="G849" s="135" t="n"/>
      <c r="H849" s="135" t="n"/>
      <c r="I849" s="135" t="n"/>
      <c r="J849" s="135" t="n"/>
      <c r="K849" s="135" t="n"/>
      <c r="L849" s="135" t="n"/>
      <c r="M849" s="135" t="n"/>
      <c r="N849" s="135" t="n"/>
      <c r="O849" s="135" t="n"/>
      <c r="P849" s="135" t="n"/>
      <c r="Q849" s="135" t="n"/>
      <c r="R849" s="135" t="n"/>
      <c r="S849" s="135" t="n"/>
      <c r="T849" s="135" t="n"/>
      <c r="U849" s="135" t="n"/>
      <c r="V849" s="135" t="n"/>
      <c r="W849" s="135" t="n"/>
      <c r="X849" s="135" t="n"/>
      <c r="Y849" s="135" t="n"/>
      <c r="Z849" s="135" t="n"/>
      <c r="AA849" s="135" t="n"/>
      <c r="AB849" s="135" t="n"/>
      <c r="AC849" s="135" t="n"/>
      <c r="AD849" s="135" t="n"/>
      <c r="AE849" s="135" t="n"/>
      <c r="AF849" s="135" t="n"/>
      <c r="AG849" s="135" t="n"/>
      <c r="AH849" s="135" t="n"/>
      <c r="AI849" s="135" t="n"/>
      <c r="AJ849" s="135" t="n"/>
      <c r="AK849" s="135" t="n"/>
      <c r="AL849" s="135" t="n"/>
      <c r="AM849" s="135" t="n"/>
      <c r="AN849" s="135" t="n"/>
      <c r="AO849" s="135" t="n"/>
      <c r="AP849" s="135" t="n"/>
      <c r="AQ849" s="135" t="n"/>
      <c r="AR849" s="135" t="n"/>
      <c r="AS849" s="135" t="n"/>
      <c r="AT849" s="135" t="n"/>
      <c r="AU849" s="135" t="n"/>
      <c r="AV849" s="135" t="n"/>
      <c r="AW849" s="135" t="n"/>
      <c r="AX849" s="135" t="n"/>
      <c r="AY849" s="135" t="n"/>
      <c r="AZ849" s="135" t="n"/>
      <c r="BA849" s="135" t="n"/>
      <c r="BB849" s="135" t="n"/>
      <c r="BC849" s="135" t="n"/>
      <c r="BD849" s="135" t="n"/>
      <c r="BE849" s="135" t="n"/>
      <c r="BF849" s="135" t="n"/>
      <c r="BG849" s="135" t="n"/>
      <c r="BH849" s="135" t="n"/>
      <c r="BI849" s="135" t="n"/>
      <c r="BJ849" s="135" t="n"/>
      <c r="BK849" s="135" t="n"/>
      <c r="BL849" s="135" t="n"/>
      <c r="BM849" s="135" t="n"/>
      <c r="BN849" s="135" t="n"/>
      <c r="BO849" s="135" t="n"/>
      <c r="BP849" s="135" t="n"/>
      <c r="BQ849" s="135" t="n"/>
      <c r="BR849" s="135" t="n"/>
      <c r="BS849" s="135" t="n"/>
      <c r="BT849" s="135" t="n"/>
      <c r="BU849" s="135" t="n"/>
      <c r="BV849" s="135" t="n"/>
      <c r="BW849" s="135" t="n"/>
      <c r="BX849" s="135" t="n"/>
      <c r="BY849" s="135" t="n"/>
      <c r="BZ849" s="135" t="n"/>
      <c r="CA849" s="135" t="n"/>
      <c r="CB849" s="135" t="n"/>
      <c r="CC849" s="135" t="n"/>
      <c r="CD849" s="135" t="n"/>
      <c r="CE849" s="135" t="n"/>
      <c r="CF849" s="135" t="n"/>
      <c r="CG849" s="135" t="n"/>
      <c r="CH849" s="135" t="n"/>
      <c r="CI849" s="135" t="n"/>
      <c r="CJ849" s="135" t="n"/>
      <c r="CK849" s="135" t="n"/>
      <c r="CL849" s="135" t="n"/>
      <c r="CM849" s="135" t="n"/>
      <c r="CN849" s="135" t="n"/>
      <c r="CO849" s="135" t="n"/>
      <c r="CP849" s="135" t="n"/>
      <c r="CQ849" s="135" t="n"/>
      <c r="CR849" s="135" t="n"/>
      <c r="CU849" s="36" t="n"/>
      <c r="CV849" s="36" t="n"/>
      <c r="CW849" s="36" t="n"/>
      <c r="CX849" s="36" t="n"/>
      <c r="CY849" s="36" t="n"/>
      <c r="CZ849" s="36" t="n"/>
      <c r="DA849" s="36" t="n"/>
      <c r="DB849" s="36" t="n"/>
      <c r="DC849" s="36" t="n"/>
      <c r="DD849" s="36" t="n"/>
      <c r="DE849" s="36" t="n"/>
      <c r="DF849" s="36" t="n"/>
      <c r="DG849" s="36" t="n"/>
      <c r="DH849" s="36" t="n"/>
      <c r="DI849" s="36" t="n"/>
      <c r="DJ849" s="36" t="n"/>
      <c r="DK849" s="36" t="n"/>
      <c r="DL849" s="36" t="n"/>
      <c r="DM849" s="36" t="n"/>
      <c r="DN849" s="36" t="n"/>
      <c r="DO849" s="36" t="n"/>
      <c r="DP849" s="36" t="n"/>
      <c r="DQ849" s="36" t="n"/>
      <c r="DR849" s="36" t="n"/>
      <c r="DS849" s="36" t="n"/>
      <c r="DT849" s="36" t="n"/>
      <c r="DU849" s="36" t="n"/>
      <c r="DV849" s="36" t="n"/>
      <c r="DW849" s="36" t="n"/>
      <c r="DX849" s="36" t="n"/>
      <c r="DY849" s="36" t="n"/>
      <c r="DZ849" s="36" t="n"/>
      <c r="EA849" s="36" t="n"/>
      <c r="EB849" s="36" t="n"/>
      <c r="EC849" s="36" t="n"/>
      <c r="ED849" s="36" t="n"/>
      <c r="EE849" s="36" t="n"/>
      <c r="EF849" s="36" t="n"/>
      <c r="EG849" s="36" t="n"/>
      <c r="EH849" s="36" t="n"/>
      <c r="EI849" s="36" t="n"/>
      <c r="EJ849" s="36" t="n"/>
      <c r="EK849" s="36" t="n"/>
      <c r="EL849" s="36" t="n"/>
      <c r="EM849" s="36" t="n"/>
      <c r="EN849" s="36" t="n"/>
    </row>
    <row r="850">
      <c r="A850" s="36" t="n"/>
      <c r="B850" s="36" t="n"/>
      <c r="C850" s="144" t="n"/>
      <c r="D850" s="144" t="n"/>
      <c r="E850" s="135" t="n"/>
      <c r="F850" s="135" t="n"/>
      <c r="G850" s="135" t="n"/>
      <c r="H850" s="135" t="n"/>
      <c r="I850" s="135" t="n"/>
      <c r="J850" s="135" t="n"/>
      <c r="K850" s="135" t="n"/>
      <c r="L850" s="135" t="n"/>
      <c r="M850" s="135" t="n"/>
      <c r="N850" s="135" t="n"/>
      <c r="O850" s="135" t="n"/>
      <c r="P850" s="135" t="n"/>
      <c r="Q850" s="135" t="n"/>
      <c r="R850" s="135" t="n"/>
      <c r="S850" s="135" t="n"/>
      <c r="T850" s="135" t="n"/>
      <c r="U850" s="135" t="n"/>
      <c r="V850" s="135" t="n"/>
      <c r="W850" s="135" t="n"/>
      <c r="X850" s="135" t="n"/>
      <c r="Y850" s="135" t="n"/>
      <c r="Z850" s="135" t="n"/>
      <c r="AA850" s="135" t="n"/>
      <c r="AB850" s="135" t="n"/>
      <c r="AC850" s="135" t="n"/>
      <c r="AD850" s="135" t="n"/>
      <c r="AE850" s="135" t="n"/>
      <c r="AF850" s="135" t="n"/>
      <c r="AG850" s="135" t="n"/>
      <c r="AH850" s="135" t="n"/>
      <c r="AI850" s="135" t="n"/>
      <c r="AJ850" s="135" t="n"/>
      <c r="AK850" s="135" t="n"/>
      <c r="AL850" s="135" t="n"/>
      <c r="AM850" s="135" t="n"/>
      <c r="AN850" s="135" t="n"/>
      <c r="AO850" s="135" t="n"/>
      <c r="AP850" s="135" t="n"/>
      <c r="AQ850" s="135" t="n"/>
      <c r="AR850" s="135" t="n"/>
      <c r="AS850" s="135" t="n"/>
      <c r="AT850" s="135" t="n"/>
      <c r="AU850" s="135" t="n"/>
      <c r="AV850" s="135" t="n"/>
      <c r="AW850" s="135" t="n"/>
      <c r="AX850" s="135" t="n"/>
      <c r="AY850" s="135" t="n"/>
      <c r="AZ850" s="135" t="n"/>
      <c r="BA850" s="135" t="n"/>
      <c r="BB850" s="135" t="n"/>
      <c r="BC850" s="135" t="n"/>
      <c r="BD850" s="135" t="n"/>
      <c r="BE850" s="135" t="n"/>
      <c r="BF850" s="135" t="n"/>
      <c r="BG850" s="135" t="n"/>
      <c r="BH850" s="135" t="n"/>
      <c r="BI850" s="135" t="n"/>
      <c r="BJ850" s="135" t="n"/>
      <c r="BK850" s="135" t="n"/>
      <c r="BL850" s="135" t="n"/>
      <c r="BM850" s="135" t="n"/>
      <c r="BN850" s="135" t="n"/>
      <c r="BO850" s="135" t="n"/>
      <c r="BP850" s="135" t="n"/>
      <c r="BQ850" s="135" t="n"/>
      <c r="BR850" s="135" t="n"/>
      <c r="BS850" s="135" t="n"/>
      <c r="BT850" s="135" t="n"/>
      <c r="BU850" s="135" t="n"/>
      <c r="BV850" s="135" t="n"/>
      <c r="BW850" s="135" t="n"/>
      <c r="BX850" s="135" t="n"/>
      <c r="BY850" s="135" t="n"/>
      <c r="BZ850" s="135" t="n"/>
      <c r="CA850" s="135" t="n"/>
      <c r="CB850" s="135" t="n"/>
      <c r="CC850" s="135" t="n"/>
      <c r="CD850" s="135" t="n"/>
      <c r="CE850" s="135" t="n"/>
      <c r="CF850" s="135" t="n"/>
      <c r="CG850" s="135" t="n"/>
      <c r="CH850" s="135" t="n"/>
      <c r="CI850" s="135" t="n"/>
      <c r="CJ850" s="135" t="n"/>
      <c r="CK850" s="135" t="n"/>
      <c r="CL850" s="135" t="n"/>
      <c r="CM850" s="135" t="n"/>
      <c r="CN850" s="135" t="n"/>
      <c r="CO850" s="135" t="n"/>
      <c r="CP850" s="135" t="n"/>
      <c r="CQ850" s="135" t="n"/>
      <c r="CR850" s="135" t="n"/>
      <c r="CU850" s="36" t="n"/>
      <c r="CV850" s="36" t="n"/>
      <c r="CW850" s="36" t="n"/>
      <c r="CX850" s="36" t="n"/>
      <c r="CY850" s="36" t="n"/>
      <c r="CZ850" s="36" t="n"/>
      <c r="DA850" s="36" t="n"/>
      <c r="DB850" s="36" t="n"/>
      <c r="DC850" s="36" t="n"/>
      <c r="DD850" s="36" t="n"/>
      <c r="DE850" s="36" t="n"/>
      <c r="DF850" s="36" t="n"/>
      <c r="DG850" s="36" t="n"/>
      <c r="DH850" s="36" t="n"/>
      <c r="DI850" s="36" t="n"/>
      <c r="DJ850" s="36" t="n"/>
      <c r="DK850" s="36" t="n"/>
      <c r="DL850" s="36" t="n"/>
      <c r="DM850" s="36" t="n"/>
      <c r="DN850" s="36" t="n"/>
      <c r="DO850" s="36" t="n"/>
      <c r="DP850" s="36" t="n"/>
      <c r="DQ850" s="36" t="n"/>
      <c r="DR850" s="36" t="n"/>
      <c r="DS850" s="36" t="n"/>
      <c r="DT850" s="36" t="n"/>
      <c r="DU850" s="36" t="n"/>
      <c r="DV850" s="36" t="n"/>
      <c r="DW850" s="36" t="n"/>
      <c r="DX850" s="36" t="n"/>
      <c r="DY850" s="36" t="n"/>
      <c r="DZ850" s="36" t="n"/>
      <c r="EA850" s="36" t="n"/>
      <c r="EB850" s="36" t="n"/>
      <c r="EC850" s="36" t="n"/>
      <c r="ED850" s="36" t="n"/>
      <c r="EE850" s="36" t="n"/>
      <c r="EF850" s="36" t="n"/>
      <c r="EG850" s="36" t="n"/>
      <c r="EH850" s="36" t="n"/>
      <c r="EI850" s="36" t="n"/>
      <c r="EJ850" s="36" t="n"/>
      <c r="EK850" s="36" t="n"/>
      <c r="EL850" s="36" t="n"/>
      <c r="EM850" s="36" t="n"/>
      <c r="EN850" s="36" t="n"/>
    </row>
    <row r="851">
      <c r="A851" s="36" t="n"/>
      <c r="B851" s="36" t="n"/>
      <c r="C851" s="144" t="n"/>
      <c r="D851" s="144" t="n"/>
      <c r="E851" s="135" t="n"/>
      <c r="F851" s="135" t="n"/>
      <c r="G851" s="135" t="n"/>
      <c r="H851" s="135" t="n"/>
      <c r="I851" s="135" t="n"/>
      <c r="J851" s="135" t="n"/>
      <c r="K851" s="135" t="n"/>
      <c r="L851" s="135" t="n"/>
      <c r="M851" s="135" t="n"/>
      <c r="N851" s="135" t="n"/>
      <c r="O851" s="135" t="n"/>
      <c r="P851" s="135" t="n"/>
      <c r="Q851" s="135" t="n"/>
      <c r="R851" s="135" t="n"/>
      <c r="S851" s="135" t="n"/>
      <c r="T851" s="135" t="n"/>
      <c r="U851" s="135" t="n"/>
      <c r="V851" s="135" t="n"/>
      <c r="W851" s="135" t="n"/>
      <c r="X851" s="135" t="n"/>
      <c r="Y851" s="135" t="n"/>
      <c r="Z851" s="135" t="n"/>
      <c r="AA851" s="135" t="n"/>
      <c r="AB851" s="135" t="n"/>
      <c r="AC851" s="135" t="n"/>
      <c r="AD851" s="135" t="n"/>
      <c r="AE851" s="135" t="n"/>
      <c r="AF851" s="135" t="n"/>
      <c r="AG851" s="135" t="n"/>
      <c r="AH851" s="135" t="n"/>
      <c r="AI851" s="135" t="n"/>
      <c r="AJ851" s="135" t="n"/>
      <c r="AK851" s="135" t="n"/>
      <c r="AL851" s="135" t="n"/>
      <c r="AM851" s="135" t="n"/>
      <c r="AN851" s="135" t="n"/>
      <c r="AO851" s="135" t="n"/>
      <c r="AP851" s="135" t="n"/>
      <c r="AQ851" s="135" t="n"/>
      <c r="AR851" s="135" t="n"/>
      <c r="AS851" s="135" t="n"/>
      <c r="AT851" s="135" t="n"/>
      <c r="AU851" s="135" t="n"/>
      <c r="AV851" s="135" t="n"/>
      <c r="AW851" s="135" t="n"/>
      <c r="AX851" s="135" t="n"/>
      <c r="AY851" s="135" t="n"/>
      <c r="AZ851" s="135" t="n"/>
      <c r="BA851" s="135" t="n"/>
      <c r="BB851" s="135" t="n"/>
      <c r="BC851" s="135" t="n"/>
      <c r="BD851" s="135" t="n"/>
      <c r="BE851" s="135" t="n"/>
      <c r="BF851" s="135" t="n"/>
      <c r="BG851" s="135" t="n"/>
      <c r="BH851" s="135" t="n"/>
      <c r="BI851" s="135" t="n"/>
      <c r="BJ851" s="135" t="n"/>
      <c r="BK851" s="135" t="n"/>
      <c r="BL851" s="135" t="n"/>
      <c r="BM851" s="135" t="n"/>
      <c r="BN851" s="135" t="n"/>
      <c r="BO851" s="135" t="n"/>
      <c r="BP851" s="135" t="n"/>
      <c r="BQ851" s="135" t="n"/>
      <c r="BR851" s="135" t="n"/>
      <c r="BS851" s="135" t="n"/>
      <c r="BT851" s="135" t="n"/>
      <c r="BU851" s="135" t="n"/>
      <c r="BV851" s="135" t="n"/>
      <c r="BW851" s="135" t="n"/>
      <c r="BX851" s="135" t="n"/>
      <c r="BY851" s="135" t="n"/>
      <c r="BZ851" s="135" t="n"/>
      <c r="CA851" s="135" t="n"/>
      <c r="CB851" s="135" t="n"/>
      <c r="CC851" s="135" t="n"/>
      <c r="CD851" s="135" t="n"/>
      <c r="CE851" s="135" t="n"/>
      <c r="CF851" s="135" t="n"/>
      <c r="CG851" s="135" t="n"/>
      <c r="CH851" s="135" t="n"/>
      <c r="CI851" s="135" t="n"/>
      <c r="CJ851" s="135" t="n"/>
      <c r="CK851" s="135" t="n"/>
      <c r="CL851" s="135" t="n"/>
      <c r="CM851" s="135" t="n"/>
      <c r="CN851" s="135" t="n"/>
      <c r="CO851" s="135" t="n"/>
      <c r="CP851" s="135" t="n"/>
      <c r="CQ851" s="135" t="n"/>
      <c r="CR851" s="135" t="n"/>
      <c r="CU851" s="36" t="n"/>
      <c r="CV851" s="36" t="n"/>
      <c r="CW851" s="36" t="n"/>
      <c r="CX851" s="36" t="n"/>
      <c r="CY851" s="36" t="n"/>
      <c r="CZ851" s="36" t="n"/>
      <c r="DA851" s="36" t="n"/>
      <c r="DB851" s="36" t="n"/>
      <c r="DC851" s="36" t="n"/>
      <c r="DD851" s="36" t="n"/>
      <c r="DE851" s="36" t="n"/>
      <c r="DF851" s="36" t="n"/>
      <c r="DG851" s="36" t="n"/>
      <c r="DH851" s="36" t="n"/>
      <c r="DI851" s="36" t="n"/>
      <c r="DJ851" s="36" t="n"/>
      <c r="DK851" s="36" t="n"/>
      <c r="DL851" s="36" t="n"/>
      <c r="DM851" s="36" t="n"/>
      <c r="DN851" s="36" t="n"/>
      <c r="DO851" s="36" t="n"/>
      <c r="DP851" s="36" t="n"/>
      <c r="DQ851" s="36" t="n"/>
      <c r="DR851" s="36" t="n"/>
      <c r="DS851" s="36" t="n"/>
      <c r="DT851" s="36" t="n"/>
      <c r="DU851" s="36" t="n"/>
      <c r="DV851" s="36" t="n"/>
      <c r="DW851" s="36" t="n"/>
      <c r="DX851" s="36" t="n"/>
      <c r="DY851" s="36" t="n"/>
      <c r="DZ851" s="36" t="n"/>
      <c r="EA851" s="36" t="n"/>
      <c r="EB851" s="36" t="n"/>
      <c r="EC851" s="36" t="n"/>
      <c r="ED851" s="36" t="n"/>
      <c r="EE851" s="36" t="n"/>
      <c r="EF851" s="36" t="n"/>
      <c r="EG851" s="36" t="n"/>
      <c r="EH851" s="36" t="n"/>
      <c r="EI851" s="36" t="n"/>
      <c r="EJ851" s="36" t="n"/>
      <c r="EK851" s="36" t="n"/>
      <c r="EL851" s="36" t="n"/>
      <c r="EM851" s="36" t="n"/>
      <c r="EN851" s="36" t="n"/>
    </row>
    <row r="852">
      <c r="A852" s="36" t="n"/>
      <c r="B852" s="36" t="n"/>
      <c r="C852" s="144" t="n"/>
      <c r="D852" s="144" t="n"/>
      <c r="E852" s="135" t="n"/>
      <c r="F852" s="135" t="n"/>
      <c r="G852" s="135" t="n"/>
      <c r="H852" s="135" t="n"/>
      <c r="I852" s="135" t="n"/>
      <c r="J852" s="135" t="n"/>
      <c r="K852" s="135" t="n"/>
      <c r="L852" s="135" t="n"/>
      <c r="M852" s="135" t="n"/>
      <c r="N852" s="135" t="n"/>
      <c r="O852" s="135" t="n"/>
      <c r="P852" s="135" t="n"/>
      <c r="Q852" s="135" t="n"/>
      <c r="R852" s="135" t="n"/>
      <c r="S852" s="135" t="n"/>
      <c r="T852" s="135" t="n"/>
      <c r="U852" s="135" t="n"/>
      <c r="V852" s="135" t="n"/>
      <c r="W852" s="135" t="n"/>
      <c r="X852" s="135" t="n"/>
      <c r="Y852" s="135" t="n"/>
      <c r="Z852" s="135" t="n"/>
      <c r="AA852" s="135" t="n"/>
      <c r="AB852" s="135" t="n"/>
      <c r="AC852" s="135" t="n"/>
      <c r="AD852" s="135" t="n"/>
      <c r="AE852" s="135" t="n"/>
      <c r="AF852" s="135" t="n"/>
      <c r="AG852" s="135" t="n"/>
      <c r="AH852" s="135" t="n"/>
      <c r="AI852" s="135" t="n"/>
      <c r="AJ852" s="135" t="n"/>
      <c r="AK852" s="135" t="n"/>
      <c r="AL852" s="135" t="n"/>
      <c r="AM852" s="135" t="n"/>
      <c r="AN852" s="135" t="n"/>
      <c r="AO852" s="135" t="n"/>
      <c r="AP852" s="135" t="n"/>
      <c r="AQ852" s="135" t="n"/>
      <c r="AR852" s="135" t="n"/>
      <c r="AS852" s="135" t="n"/>
      <c r="AT852" s="135" t="n"/>
      <c r="AU852" s="135" t="n"/>
      <c r="AV852" s="135" t="n"/>
      <c r="AW852" s="135" t="n"/>
      <c r="AX852" s="135" t="n"/>
      <c r="AY852" s="135" t="n"/>
      <c r="AZ852" s="135" t="n"/>
      <c r="BA852" s="135" t="n"/>
      <c r="BB852" s="135" t="n"/>
      <c r="BC852" s="135" t="n"/>
      <c r="BD852" s="135" t="n"/>
      <c r="BE852" s="135" t="n"/>
      <c r="BF852" s="135" t="n"/>
      <c r="BG852" s="135" t="n"/>
      <c r="BH852" s="135" t="n"/>
      <c r="BI852" s="135" t="n"/>
      <c r="BJ852" s="135" t="n"/>
      <c r="BK852" s="135" t="n"/>
      <c r="BL852" s="135" t="n"/>
      <c r="BM852" s="135" t="n"/>
      <c r="BN852" s="135" t="n"/>
      <c r="BO852" s="135" t="n"/>
      <c r="BP852" s="135" t="n"/>
      <c r="BQ852" s="135" t="n"/>
      <c r="BR852" s="135" t="n"/>
      <c r="BS852" s="135" t="n"/>
      <c r="BT852" s="135" t="n"/>
      <c r="BU852" s="135" t="n"/>
      <c r="BV852" s="135" t="n"/>
      <c r="BW852" s="135" t="n"/>
      <c r="BX852" s="135" t="n"/>
      <c r="BY852" s="135" t="n"/>
      <c r="BZ852" s="135" t="n"/>
      <c r="CA852" s="135" t="n"/>
      <c r="CB852" s="135" t="n"/>
      <c r="CC852" s="135" t="n"/>
      <c r="CD852" s="135" t="n"/>
      <c r="CE852" s="135" t="n"/>
      <c r="CF852" s="135" t="n"/>
      <c r="CG852" s="135" t="n"/>
      <c r="CH852" s="135" t="n"/>
      <c r="CI852" s="135" t="n"/>
      <c r="CJ852" s="135" t="n"/>
      <c r="CK852" s="135" t="n"/>
      <c r="CL852" s="135" t="n"/>
      <c r="CM852" s="135" t="n"/>
      <c r="CN852" s="135" t="n"/>
      <c r="CO852" s="135" t="n"/>
      <c r="CP852" s="135" t="n"/>
      <c r="CQ852" s="135" t="n"/>
      <c r="CR852" s="135" t="n"/>
      <c r="CU852" s="36" t="n"/>
      <c r="CV852" s="36" t="n"/>
      <c r="CW852" s="36" t="n"/>
      <c r="CX852" s="36" t="n"/>
      <c r="CY852" s="36" t="n"/>
      <c r="CZ852" s="36" t="n"/>
      <c r="DA852" s="36" t="n"/>
      <c r="DB852" s="36" t="n"/>
      <c r="DC852" s="36" t="n"/>
      <c r="DD852" s="36" t="n"/>
      <c r="DE852" s="36" t="n"/>
      <c r="DF852" s="36" t="n"/>
      <c r="DG852" s="36" t="n"/>
      <c r="DH852" s="36" t="n"/>
      <c r="DI852" s="36" t="n"/>
      <c r="DJ852" s="36" t="n"/>
      <c r="DK852" s="36" t="n"/>
      <c r="DL852" s="36" t="n"/>
      <c r="DM852" s="36" t="n"/>
      <c r="DN852" s="36" t="n"/>
      <c r="DO852" s="36" t="n"/>
      <c r="DP852" s="36" t="n"/>
      <c r="DQ852" s="36" t="n"/>
      <c r="DR852" s="36" t="n"/>
      <c r="DS852" s="36" t="n"/>
      <c r="DT852" s="36" t="n"/>
      <c r="DU852" s="36" t="n"/>
      <c r="DV852" s="36" t="n"/>
      <c r="DW852" s="36" t="n"/>
      <c r="DX852" s="36" t="n"/>
      <c r="DY852" s="36" t="n"/>
      <c r="DZ852" s="36" t="n"/>
      <c r="EA852" s="36" t="n"/>
      <c r="EB852" s="36" t="n"/>
      <c r="EC852" s="36" t="n"/>
      <c r="ED852" s="36" t="n"/>
      <c r="EE852" s="36" t="n"/>
      <c r="EF852" s="36" t="n"/>
      <c r="EG852" s="36" t="n"/>
      <c r="EH852" s="36" t="n"/>
      <c r="EI852" s="36" t="n"/>
      <c r="EJ852" s="36" t="n"/>
      <c r="EK852" s="36" t="n"/>
      <c r="EL852" s="36" t="n"/>
      <c r="EM852" s="36" t="n"/>
      <c r="EN852" s="36" t="n"/>
    </row>
    <row r="853">
      <c r="A853" s="36" t="n"/>
      <c r="B853" s="36" t="n"/>
      <c r="C853" s="144" t="n"/>
      <c r="D853" s="144" t="n"/>
      <c r="E853" s="135" t="n"/>
      <c r="F853" s="135" t="n"/>
      <c r="G853" s="135" t="n"/>
      <c r="H853" s="135" t="n"/>
      <c r="I853" s="135" t="n"/>
      <c r="J853" s="135" t="n"/>
      <c r="K853" s="135" t="n"/>
      <c r="L853" s="135" t="n"/>
      <c r="M853" s="135" t="n"/>
      <c r="N853" s="135" t="n"/>
      <c r="O853" s="135" t="n"/>
      <c r="P853" s="135" t="n"/>
      <c r="Q853" s="135" t="n"/>
      <c r="R853" s="135" t="n"/>
      <c r="S853" s="135" t="n"/>
      <c r="T853" s="135" t="n"/>
      <c r="U853" s="135" t="n"/>
      <c r="V853" s="135" t="n"/>
      <c r="W853" s="135" t="n"/>
      <c r="X853" s="135" t="n"/>
      <c r="Y853" s="135" t="n"/>
      <c r="Z853" s="135" t="n"/>
      <c r="AA853" s="135" t="n"/>
      <c r="AB853" s="135" t="n"/>
      <c r="AC853" s="135" t="n"/>
      <c r="AD853" s="135" t="n"/>
      <c r="AE853" s="135" t="n"/>
      <c r="AF853" s="135" t="n"/>
      <c r="AG853" s="135" t="n"/>
      <c r="AH853" s="135" t="n"/>
      <c r="AI853" s="135" t="n"/>
      <c r="AJ853" s="135" t="n"/>
      <c r="AK853" s="135" t="n"/>
      <c r="AL853" s="135" t="n"/>
      <c r="AM853" s="135" t="n"/>
      <c r="AN853" s="135" t="n"/>
      <c r="AO853" s="135" t="n"/>
      <c r="AP853" s="135" t="n"/>
      <c r="AQ853" s="135" t="n"/>
      <c r="AR853" s="135" t="n"/>
      <c r="AS853" s="135" t="n"/>
      <c r="AT853" s="135" t="n"/>
      <c r="AU853" s="135" t="n"/>
      <c r="AV853" s="135" t="n"/>
      <c r="AW853" s="135" t="n"/>
      <c r="AX853" s="135" t="n"/>
      <c r="AY853" s="135" t="n"/>
      <c r="AZ853" s="135" t="n"/>
      <c r="BA853" s="135" t="n"/>
      <c r="BB853" s="135" t="n"/>
      <c r="BC853" s="135" t="n"/>
      <c r="BD853" s="135" t="n"/>
      <c r="BE853" s="135" t="n"/>
      <c r="BF853" s="135" t="n"/>
      <c r="BG853" s="135" t="n"/>
      <c r="BH853" s="135" t="n"/>
      <c r="BI853" s="135" t="n"/>
      <c r="BJ853" s="135" t="n"/>
      <c r="BK853" s="135" t="n"/>
      <c r="BL853" s="135" t="n"/>
      <c r="BM853" s="135" t="n"/>
      <c r="BN853" s="135" t="n"/>
      <c r="BO853" s="135" t="n"/>
      <c r="BP853" s="135" t="n"/>
      <c r="BQ853" s="135" t="n"/>
      <c r="BR853" s="135" t="n"/>
      <c r="BS853" s="135" t="n"/>
      <c r="BT853" s="135" t="n"/>
      <c r="BU853" s="135" t="n"/>
      <c r="BV853" s="135" t="n"/>
      <c r="BW853" s="135" t="n"/>
      <c r="BX853" s="135" t="n"/>
      <c r="BY853" s="135" t="n"/>
      <c r="BZ853" s="135" t="n"/>
      <c r="CA853" s="135" t="n"/>
      <c r="CB853" s="135" t="n"/>
      <c r="CC853" s="135" t="n"/>
      <c r="CD853" s="135" t="n"/>
      <c r="CE853" s="135" t="n"/>
      <c r="CF853" s="135" t="n"/>
      <c r="CG853" s="135" t="n"/>
      <c r="CH853" s="135" t="n"/>
      <c r="CI853" s="135" t="n"/>
      <c r="CJ853" s="135" t="n"/>
      <c r="CK853" s="135" t="n"/>
      <c r="CL853" s="135" t="n"/>
      <c r="CM853" s="135" t="n"/>
      <c r="CN853" s="135" t="n"/>
      <c r="CO853" s="135" t="n"/>
      <c r="CP853" s="135" t="n"/>
      <c r="CQ853" s="135" t="n"/>
      <c r="CR853" s="135" t="n"/>
      <c r="CU853" s="36" t="n"/>
      <c r="CV853" s="36" t="n"/>
      <c r="CW853" s="36" t="n"/>
      <c r="CX853" s="36" t="n"/>
      <c r="CY853" s="36" t="n"/>
      <c r="CZ853" s="36" t="n"/>
      <c r="DA853" s="36" t="n"/>
      <c r="DB853" s="36" t="n"/>
      <c r="DC853" s="36" t="n"/>
      <c r="DD853" s="36" t="n"/>
      <c r="DE853" s="36" t="n"/>
      <c r="DF853" s="36" t="n"/>
      <c r="DG853" s="36" t="n"/>
      <c r="DH853" s="36" t="n"/>
      <c r="DI853" s="36" t="n"/>
      <c r="DJ853" s="36" t="n"/>
      <c r="DK853" s="36" t="n"/>
      <c r="DL853" s="36" t="n"/>
      <c r="DM853" s="36" t="n"/>
      <c r="DN853" s="36" t="n"/>
      <c r="DO853" s="36" t="n"/>
      <c r="DP853" s="36" t="n"/>
      <c r="DQ853" s="36" t="n"/>
      <c r="DR853" s="36" t="n"/>
      <c r="DS853" s="36" t="n"/>
      <c r="DT853" s="36" t="n"/>
      <c r="DU853" s="36" t="n"/>
      <c r="DV853" s="36" t="n"/>
      <c r="DW853" s="36" t="n"/>
      <c r="DX853" s="36" t="n"/>
      <c r="DY853" s="36" t="n"/>
      <c r="DZ853" s="36" t="n"/>
      <c r="EA853" s="36" t="n"/>
      <c r="EB853" s="36" t="n"/>
      <c r="EC853" s="36" t="n"/>
      <c r="ED853" s="36" t="n"/>
      <c r="EE853" s="36" t="n"/>
      <c r="EF853" s="36" t="n"/>
      <c r="EG853" s="36" t="n"/>
      <c r="EH853" s="36" t="n"/>
      <c r="EI853" s="36" t="n"/>
      <c r="EJ853" s="36" t="n"/>
      <c r="EK853" s="36" t="n"/>
      <c r="EL853" s="36" t="n"/>
      <c r="EM853" s="36" t="n"/>
      <c r="EN853" s="36" t="n"/>
    </row>
    <row r="854">
      <c r="A854" s="36" t="n"/>
      <c r="B854" s="36" t="n"/>
      <c r="C854" s="144" t="n"/>
      <c r="D854" s="144" t="n"/>
      <c r="E854" s="135" t="n"/>
      <c r="F854" s="135" t="n"/>
      <c r="G854" s="135" t="n"/>
      <c r="H854" s="135" t="n"/>
      <c r="I854" s="135" t="n"/>
      <c r="J854" s="135" t="n"/>
      <c r="K854" s="135" t="n"/>
      <c r="L854" s="135" t="n"/>
      <c r="M854" s="135" t="n"/>
      <c r="N854" s="135" t="n"/>
      <c r="O854" s="135" t="n"/>
      <c r="P854" s="135" t="n"/>
      <c r="Q854" s="135" t="n"/>
      <c r="R854" s="135" t="n"/>
      <c r="S854" s="135" t="n"/>
      <c r="T854" s="135" t="n"/>
      <c r="U854" s="135" t="n"/>
      <c r="V854" s="135" t="n"/>
      <c r="W854" s="135" t="n"/>
      <c r="X854" s="135" t="n"/>
      <c r="Y854" s="135" t="n"/>
      <c r="Z854" s="135" t="n"/>
      <c r="AA854" s="135" t="n"/>
      <c r="AB854" s="135" t="n"/>
      <c r="AC854" s="135" t="n"/>
      <c r="AD854" s="135" t="n"/>
      <c r="AE854" s="135" t="n"/>
      <c r="AF854" s="135" t="n"/>
      <c r="AG854" s="135" t="n"/>
      <c r="AH854" s="135" t="n"/>
      <c r="AI854" s="135" t="n"/>
      <c r="AJ854" s="135" t="n"/>
      <c r="AK854" s="135" t="n"/>
      <c r="AL854" s="135" t="n"/>
      <c r="AM854" s="135" t="n"/>
      <c r="AN854" s="135" t="n"/>
      <c r="AO854" s="135" t="n"/>
      <c r="AP854" s="135" t="n"/>
      <c r="AQ854" s="135" t="n"/>
      <c r="AR854" s="135" t="n"/>
      <c r="AS854" s="135" t="n"/>
      <c r="AT854" s="135" t="n"/>
      <c r="AU854" s="135" t="n"/>
      <c r="AV854" s="135" t="n"/>
      <c r="AW854" s="135" t="n"/>
      <c r="AX854" s="135" t="n"/>
      <c r="AY854" s="135" t="n"/>
      <c r="AZ854" s="135" t="n"/>
      <c r="BA854" s="135" t="n"/>
      <c r="BB854" s="135" t="n"/>
      <c r="BC854" s="135" t="n"/>
      <c r="BD854" s="135" t="n"/>
      <c r="BE854" s="135" t="n"/>
      <c r="BF854" s="135" t="n"/>
      <c r="BG854" s="135" t="n"/>
      <c r="BH854" s="135" t="n"/>
      <c r="BI854" s="135" t="n"/>
      <c r="BJ854" s="135" t="n"/>
      <c r="BK854" s="135" t="n"/>
      <c r="BL854" s="135" t="n"/>
      <c r="BM854" s="135" t="n"/>
      <c r="BN854" s="135" t="n"/>
      <c r="BO854" s="135" t="n"/>
      <c r="BP854" s="135" t="n"/>
      <c r="BQ854" s="135" t="n"/>
      <c r="BR854" s="135" t="n"/>
      <c r="BS854" s="135" t="n"/>
      <c r="BT854" s="135" t="n"/>
      <c r="BU854" s="135" t="n"/>
      <c r="BV854" s="135" t="n"/>
      <c r="BW854" s="135" t="n"/>
      <c r="BX854" s="135" t="n"/>
      <c r="BY854" s="135" t="n"/>
      <c r="BZ854" s="135" t="n"/>
      <c r="CA854" s="135" t="n"/>
      <c r="CB854" s="135" t="n"/>
      <c r="CC854" s="135" t="n"/>
      <c r="CD854" s="135" t="n"/>
      <c r="CE854" s="135" t="n"/>
      <c r="CF854" s="135" t="n"/>
      <c r="CG854" s="135" t="n"/>
      <c r="CH854" s="135" t="n"/>
      <c r="CI854" s="135" t="n"/>
      <c r="CJ854" s="135" t="n"/>
      <c r="CK854" s="135" t="n"/>
      <c r="CL854" s="135" t="n"/>
      <c r="CM854" s="135" t="n"/>
      <c r="CN854" s="135" t="n"/>
      <c r="CO854" s="135" t="n"/>
      <c r="CP854" s="135" t="n"/>
      <c r="CQ854" s="135" t="n"/>
      <c r="CR854" s="135" t="n"/>
      <c r="CU854" s="36" t="n"/>
      <c r="CV854" s="36" t="n"/>
      <c r="CW854" s="36" t="n"/>
      <c r="CX854" s="36" t="n"/>
      <c r="CY854" s="36" t="n"/>
      <c r="CZ854" s="36" t="n"/>
      <c r="DA854" s="36" t="n"/>
      <c r="DB854" s="36" t="n"/>
      <c r="DC854" s="36" t="n"/>
      <c r="DD854" s="36" t="n"/>
      <c r="DE854" s="36" t="n"/>
      <c r="DF854" s="36" t="n"/>
      <c r="DG854" s="36" t="n"/>
      <c r="DH854" s="36" t="n"/>
      <c r="DI854" s="36" t="n"/>
      <c r="DJ854" s="36" t="n"/>
      <c r="DK854" s="36" t="n"/>
      <c r="DL854" s="36" t="n"/>
      <c r="DM854" s="36" t="n"/>
      <c r="DN854" s="36" t="n"/>
      <c r="DO854" s="36" t="n"/>
      <c r="DP854" s="36" t="n"/>
      <c r="DQ854" s="36" t="n"/>
      <c r="DR854" s="36" t="n"/>
      <c r="DS854" s="36" t="n"/>
      <c r="DT854" s="36" t="n"/>
      <c r="DU854" s="36" t="n"/>
      <c r="DV854" s="36" t="n"/>
      <c r="DW854" s="36" t="n"/>
      <c r="DX854" s="36" t="n"/>
      <c r="DY854" s="36" t="n"/>
      <c r="DZ854" s="36" t="n"/>
      <c r="EA854" s="36" t="n"/>
      <c r="EB854" s="36" t="n"/>
      <c r="EC854" s="36" t="n"/>
      <c r="ED854" s="36" t="n"/>
      <c r="EE854" s="36" t="n"/>
      <c r="EF854" s="36" t="n"/>
      <c r="EG854" s="36" t="n"/>
      <c r="EH854" s="36" t="n"/>
      <c r="EI854" s="36" t="n"/>
      <c r="EJ854" s="36" t="n"/>
      <c r="EK854" s="36" t="n"/>
      <c r="EL854" s="36" t="n"/>
      <c r="EM854" s="36" t="n"/>
      <c r="EN854" s="36" t="n"/>
    </row>
    <row r="855">
      <c r="A855" s="36" t="n"/>
      <c r="B855" s="36" t="n"/>
      <c r="C855" s="144" t="n"/>
      <c r="D855" s="144" t="n"/>
      <c r="E855" s="135" t="n"/>
      <c r="F855" s="135" t="n"/>
      <c r="G855" s="135" t="n"/>
      <c r="H855" s="135" t="n"/>
      <c r="I855" s="135" t="n"/>
      <c r="J855" s="135" t="n"/>
      <c r="K855" s="135" t="n"/>
      <c r="L855" s="135" t="n"/>
      <c r="M855" s="135" t="n"/>
      <c r="N855" s="135" t="n"/>
      <c r="O855" s="135" t="n"/>
      <c r="P855" s="135" t="n"/>
      <c r="Q855" s="135" t="n"/>
      <c r="R855" s="135" t="n"/>
      <c r="S855" s="135" t="n"/>
      <c r="T855" s="135" t="n"/>
      <c r="U855" s="135" t="n"/>
      <c r="V855" s="135" t="n"/>
      <c r="W855" s="135" t="n"/>
      <c r="X855" s="135" t="n"/>
      <c r="Y855" s="135" t="n"/>
      <c r="Z855" s="135" t="n"/>
      <c r="AA855" s="135" t="n"/>
      <c r="AB855" s="135" t="n"/>
      <c r="AC855" s="135" t="n"/>
      <c r="AD855" s="135" t="n"/>
      <c r="AE855" s="135" t="n"/>
      <c r="AF855" s="135" t="n"/>
      <c r="AG855" s="135" t="n"/>
      <c r="AH855" s="135" t="n"/>
      <c r="AI855" s="135" t="n"/>
      <c r="AJ855" s="135" t="n"/>
      <c r="AK855" s="135" t="n"/>
      <c r="AL855" s="135" t="n"/>
      <c r="AM855" s="135" t="n"/>
      <c r="AN855" s="135" t="n"/>
      <c r="AO855" s="135" t="n"/>
      <c r="AP855" s="135" t="n"/>
      <c r="AQ855" s="135" t="n"/>
      <c r="AR855" s="135" t="n"/>
      <c r="AS855" s="135" t="n"/>
      <c r="AT855" s="135" t="n"/>
      <c r="AU855" s="135" t="n"/>
      <c r="AV855" s="135" t="n"/>
      <c r="AW855" s="135" t="n"/>
      <c r="AX855" s="135" t="n"/>
      <c r="AY855" s="135" t="n"/>
      <c r="AZ855" s="135" t="n"/>
      <c r="BA855" s="135" t="n"/>
      <c r="BB855" s="135" t="n"/>
      <c r="BC855" s="135" t="n"/>
      <c r="BD855" s="135" t="n"/>
      <c r="BE855" s="135" t="n"/>
      <c r="BF855" s="135" t="n"/>
      <c r="BG855" s="135" t="n"/>
      <c r="BH855" s="135" t="n"/>
      <c r="BI855" s="135" t="n"/>
      <c r="BJ855" s="135" t="n"/>
      <c r="BK855" s="135" t="n"/>
      <c r="BL855" s="135" t="n"/>
      <c r="BM855" s="135" t="n"/>
      <c r="BN855" s="135" t="n"/>
      <c r="BO855" s="135" t="n"/>
      <c r="BP855" s="135" t="n"/>
      <c r="BQ855" s="135" t="n"/>
      <c r="BR855" s="135" t="n"/>
      <c r="BS855" s="135" t="n"/>
      <c r="BT855" s="135" t="n"/>
      <c r="BU855" s="135" t="n"/>
      <c r="BV855" s="135" t="n"/>
      <c r="BW855" s="135" t="n"/>
      <c r="BX855" s="135" t="n"/>
      <c r="BY855" s="135" t="n"/>
      <c r="BZ855" s="135" t="n"/>
      <c r="CA855" s="135" t="n"/>
      <c r="CB855" s="135" t="n"/>
      <c r="CC855" s="135" t="n"/>
      <c r="CD855" s="135" t="n"/>
      <c r="CE855" s="135" t="n"/>
      <c r="CF855" s="135" t="n"/>
      <c r="CG855" s="135" t="n"/>
      <c r="CH855" s="135" t="n"/>
      <c r="CI855" s="135" t="n"/>
      <c r="CJ855" s="135" t="n"/>
      <c r="CK855" s="135" t="n"/>
      <c r="CL855" s="135" t="n"/>
      <c r="CM855" s="135" t="n"/>
      <c r="CN855" s="135" t="n"/>
      <c r="CO855" s="135" t="n"/>
      <c r="CP855" s="135" t="n"/>
      <c r="CQ855" s="135" t="n"/>
      <c r="CR855" s="135" t="n"/>
      <c r="CU855" s="36" t="n"/>
      <c r="CV855" s="36" t="n"/>
      <c r="CW855" s="36" t="n"/>
      <c r="CX855" s="36" t="n"/>
      <c r="CY855" s="36" t="n"/>
      <c r="CZ855" s="36" t="n"/>
      <c r="DA855" s="36" t="n"/>
      <c r="DB855" s="36" t="n"/>
      <c r="DC855" s="36" t="n"/>
      <c r="DD855" s="36" t="n"/>
      <c r="DE855" s="36" t="n"/>
      <c r="DF855" s="36" t="n"/>
      <c r="DG855" s="36" t="n"/>
      <c r="DH855" s="36" t="n"/>
      <c r="DI855" s="36" t="n"/>
      <c r="DJ855" s="36" t="n"/>
      <c r="DK855" s="36" t="n"/>
      <c r="DL855" s="36" t="n"/>
      <c r="DM855" s="36" t="n"/>
      <c r="DN855" s="36" t="n"/>
      <c r="DO855" s="36" t="n"/>
      <c r="DP855" s="36" t="n"/>
      <c r="DQ855" s="36" t="n"/>
      <c r="DR855" s="36" t="n"/>
      <c r="DS855" s="36" t="n"/>
      <c r="DT855" s="36" t="n"/>
      <c r="DU855" s="36" t="n"/>
      <c r="DV855" s="36" t="n"/>
      <c r="DW855" s="36" t="n"/>
      <c r="DX855" s="36" t="n"/>
      <c r="DY855" s="36" t="n"/>
      <c r="DZ855" s="36" t="n"/>
      <c r="EA855" s="36" t="n"/>
      <c r="EB855" s="36" t="n"/>
      <c r="EC855" s="36" t="n"/>
      <c r="ED855" s="36" t="n"/>
      <c r="EE855" s="36" t="n"/>
      <c r="EF855" s="36" t="n"/>
      <c r="EG855" s="36" t="n"/>
      <c r="EH855" s="36" t="n"/>
      <c r="EI855" s="36" t="n"/>
      <c r="EJ855" s="36" t="n"/>
      <c r="EK855" s="36" t="n"/>
      <c r="EL855" s="36" t="n"/>
      <c r="EM855" s="36" t="n"/>
      <c r="EN855" s="36" t="n"/>
    </row>
    <row r="856">
      <c r="A856" s="36" t="n"/>
      <c r="B856" s="36" t="n"/>
      <c r="C856" s="144" t="n"/>
      <c r="D856" s="144" t="n"/>
      <c r="E856" s="135" t="n"/>
      <c r="F856" s="135" t="n"/>
      <c r="G856" s="135" t="n"/>
      <c r="H856" s="135" t="n"/>
      <c r="I856" s="135" t="n"/>
      <c r="J856" s="135" t="n"/>
      <c r="K856" s="135" t="n"/>
      <c r="L856" s="135" t="n"/>
      <c r="M856" s="135" t="n"/>
      <c r="N856" s="135" t="n"/>
      <c r="O856" s="135" t="n"/>
      <c r="P856" s="135" t="n"/>
      <c r="Q856" s="135" t="n"/>
      <c r="R856" s="135" t="n"/>
      <c r="S856" s="135" t="n"/>
      <c r="T856" s="135" t="n"/>
      <c r="U856" s="135" t="n"/>
      <c r="V856" s="135" t="n"/>
      <c r="W856" s="135" t="n"/>
      <c r="X856" s="135" t="n"/>
      <c r="Y856" s="135" t="n"/>
      <c r="Z856" s="135" t="n"/>
      <c r="AA856" s="135" t="n"/>
      <c r="AB856" s="135" t="n"/>
      <c r="AC856" s="135" t="n"/>
      <c r="AD856" s="135" t="n"/>
      <c r="AE856" s="135" t="n"/>
      <c r="AF856" s="135" t="n"/>
      <c r="AG856" s="135" t="n"/>
      <c r="AH856" s="135" t="n"/>
      <c r="AI856" s="135" t="n"/>
      <c r="AJ856" s="135" t="n"/>
      <c r="AK856" s="135" t="n"/>
      <c r="AL856" s="135" t="n"/>
      <c r="AM856" s="135" t="n"/>
      <c r="AN856" s="135" t="n"/>
      <c r="AO856" s="135" t="n"/>
      <c r="AP856" s="135" t="n"/>
      <c r="AQ856" s="135" t="n"/>
      <c r="AR856" s="135" t="n"/>
      <c r="AS856" s="135" t="n"/>
      <c r="AT856" s="135" t="n"/>
      <c r="AU856" s="135" t="n"/>
      <c r="AV856" s="135" t="n"/>
      <c r="AW856" s="135" t="n"/>
      <c r="AX856" s="135" t="n"/>
      <c r="AY856" s="135" t="n"/>
      <c r="AZ856" s="135" t="n"/>
      <c r="BA856" s="135" t="n"/>
      <c r="BB856" s="135" t="n"/>
      <c r="BC856" s="135" t="n"/>
      <c r="BD856" s="135" t="n"/>
      <c r="BE856" s="135" t="n"/>
      <c r="BF856" s="135" t="n"/>
      <c r="BG856" s="135" t="n"/>
      <c r="BH856" s="135" t="n"/>
      <c r="BI856" s="135" t="n"/>
      <c r="BJ856" s="135" t="n"/>
      <c r="BK856" s="135" t="n"/>
      <c r="BL856" s="135" t="n"/>
      <c r="BM856" s="135" t="n"/>
      <c r="BN856" s="135" t="n"/>
      <c r="BO856" s="135" t="n"/>
      <c r="BP856" s="135" t="n"/>
      <c r="BQ856" s="135" t="n"/>
      <c r="BR856" s="135" t="n"/>
      <c r="BS856" s="135" t="n"/>
      <c r="BT856" s="135" t="n"/>
      <c r="BU856" s="135" t="n"/>
      <c r="BV856" s="135" t="n"/>
      <c r="BW856" s="135" t="n"/>
      <c r="BX856" s="135" t="n"/>
      <c r="BY856" s="135" t="n"/>
      <c r="BZ856" s="135" t="n"/>
      <c r="CA856" s="135" t="n"/>
      <c r="CB856" s="135" t="n"/>
      <c r="CC856" s="135" t="n"/>
      <c r="CD856" s="135" t="n"/>
      <c r="CE856" s="135" t="n"/>
      <c r="CF856" s="135" t="n"/>
      <c r="CG856" s="135" t="n"/>
      <c r="CH856" s="135" t="n"/>
      <c r="CI856" s="135" t="n"/>
      <c r="CJ856" s="135" t="n"/>
      <c r="CK856" s="135" t="n"/>
      <c r="CL856" s="135" t="n"/>
      <c r="CM856" s="135" t="n"/>
      <c r="CN856" s="135" t="n"/>
      <c r="CO856" s="135" t="n"/>
      <c r="CP856" s="135" t="n"/>
      <c r="CQ856" s="135" t="n"/>
      <c r="CR856" s="135" t="n"/>
      <c r="CU856" s="36" t="n"/>
      <c r="CV856" s="36" t="n"/>
      <c r="CW856" s="36" t="n"/>
      <c r="CX856" s="36" t="n"/>
      <c r="CY856" s="36" t="n"/>
      <c r="CZ856" s="36" t="n"/>
      <c r="DA856" s="36" t="n"/>
      <c r="DB856" s="36" t="n"/>
      <c r="DC856" s="36" t="n"/>
      <c r="DD856" s="36" t="n"/>
      <c r="DE856" s="36" t="n"/>
      <c r="DF856" s="36" t="n"/>
      <c r="DG856" s="36" t="n"/>
      <c r="DH856" s="36" t="n"/>
      <c r="DI856" s="36" t="n"/>
      <c r="DJ856" s="36" t="n"/>
      <c r="DK856" s="36" t="n"/>
      <c r="DL856" s="36" t="n"/>
      <c r="DM856" s="36" t="n"/>
      <c r="DN856" s="36" t="n"/>
      <c r="DO856" s="36" t="n"/>
      <c r="DP856" s="36" t="n"/>
      <c r="DQ856" s="36" t="n"/>
      <c r="DR856" s="36" t="n"/>
      <c r="DS856" s="36" t="n"/>
      <c r="DT856" s="36" t="n"/>
      <c r="DU856" s="36" t="n"/>
      <c r="DV856" s="36" t="n"/>
      <c r="DW856" s="36" t="n"/>
      <c r="DX856" s="36" t="n"/>
      <c r="DY856" s="36" t="n"/>
      <c r="DZ856" s="36" t="n"/>
      <c r="EA856" s="36" t="n"/>
      <c r="EB856" s="36" t="n"/>
      <c r="EC856" s="36" t="n"/>
      <c r="ED856" s="36" t="n"/>
      <c r="EE856" s="36" t="n"/>
      <c r="EF856" s="36" t="n"/>
      <c r="EG856" s="36" t="n"/>
      <c r="EH856" s="36" t="n"/>
      <c r="EI856" s="36" t="n"/>
      <c r="EJ856" s="36" t="n"/>
      <c r="EK856" s="36" t="n"/>
      <c r="EL856" s="36" t="n"/>
      <c r="EM856" s="36" t="n"/>
      <c r="EN856" s="36" t="n"/>
    </row>
    <row r="857">
      <c r="A857" s="36" t="n"/>
      <c r="B857" s="36" t="n"/>
      <c r="C857" s="144" t="n"/>
      <c r="D857" s="144" t="n"/>
      <c r="E857" s="135" t="n"/>
      <c r="F857" s="135" t="n"/>
      <c r="G857" s="135" t="n"/>
      <c r="H857" s="135" t="n"/>
      <c r="I857" s="135" t="n"/>
      <c r="J857" s="135" t="n"/>
      <c r="K857" s="135" t="n"/>
      <c r="L857" s="135" t="n"/>
      <c r="M857" s="135" t="n"/>
      <c r="N857" s="135" t="n"/>
      <c r="O857" s="135" t="n"/>
      <c r="P857" s="135" t="n"/>
      <c r="Q857" s="135" t="n"/>
      <c r="R857" s="135" t="n"/>
      <c r="S857" s="135" t="n"/>
      <c r="T857" s="135" t="n"/>
      <c r="U857" s="135" t="n"/>
      <c r="V857" s="135" t="n"/>
      <c r="W857" s="135" t="n"/>
      <c r="X857" s="135" t="n"/>
      <c r="Y857" s="135" t="n"/>
      <c r="Z857" s="135" t="n"/>
      <c r="AA857" s="135" t="n"/>
      <c r="AB857" s="135" t="n"/>
      <c r="AC857" s="135" t="n"/>
      <c r="AD857" s="135" t="n"/>
      <c r="AE857" s="135" t="n"/>
      <c r="AF857" s="135" t="n"/>
      <c r="AG857" s="135" t="n"/>
      <c r="AH857" s="135" t="n"/>
      <c r="AI857" s="135" t="n"/>
      <c r="AJ857" s="135" t="n"/>
      <c r="AK857" s="135" t="n"/>
      <c r="AL857" s="135" t="n"/>
      <c r="AM857" s="135" t="n"/>
      <c r="AN857" s="135" t="n"/>
      <c r="AO857" s="135" t="n"/>
      <c r="AP857" s="135" t="n"/>
      <c r="AQ857" s="135" t="n"/>
      <c r="AR857" s="135" t="n"/>
      <c r="AS857" s="135" t="n"/>
      <c r="AT857" s="135" t="n"/>
      <c r="AU857" s="135" t="n"/>
      <c r="AV857" s="135" t="n"/>
      <c r="AW857" s="135" t="n"/>
      <c r="AX857" s="135" t="n"/>
      <c r="AY857" s="135" t="n"/>
      <c r="AZ857" s="135" t="n"/>
      <c r="BA857" s="135" t="n"/>
      <c r="BB857" s="135" t="n"/>
      <c r="BC857" s="135" t="n"/>
      <c r="BD857" s="135" t="n"/>
      <c r="BE857" s="135" t="n"/>
      <c r="BF857" s="135" t="n"/>
      <c r="BG857" s="135" t="n"/>
      <c r="BH857" s="135" t="n"/>
      <c r="BI857" s="135" t="n"/>
      <c r="BJ857" s="135" t="n"/>
      <c r="BK857" s="135" t="n"/>
      <c r="BL857" s="135" t="n"/>
      <c r="BM857" s="135" t="n"/>
      <c r="BN857" s="135" t="n"/>
      <c r="BO857" s="135" t="n"/>
      <c r="BP857" s="135" t="n"/>
      <c r="BQ857" s="135" t="n"/>
      <c r="BR857" s="135" t="n"/>
      <c r="BS857" s="135" t="n"/>
      <c r="BT857" s="135" t="n"/>
      <c r="BU857" s="135" t="n"/>
      <c r="BV857" s="135" t="n"/>
      <c r="BW857" s="135" t="n"/>
      <c r="BX857" s="135" t="n"/>
      <c r="BY857" s="135" t="n"/>
      <c r="BZ857" s="135" t="n"/>
      <c r="CA857" s="135" t="n"/>
      <c r="CB857" s="135" t="n"/>
      <c r="CC857" s="135" t="n"/>
      <c r="CD857" s="135" t="n"/>
      <c r="CE857" s="135" t="n"/>
      <c r="CF857" s="135" t="n"/>
      <c r="CG857" s="135" t="n"/>
      <c r="CH857" s="135" t="n"/>
      <c r="CI857" s="135" t="n"/>
      <c r="CJ857" s="135" t="n"/>
      <c r="CK857" s="135" t="n"/>
      <c r="CL857" s="135" t="n"/>
      <c r="CM857" s="135" t="n"/>
      <c r="CN857" s="135" t="n"/>
      <c r="CO857" s="135" t="n"/>
      <c r="CP857" s="135" t="n"/>
      <c r="CQ857" s="135" t="n"/>
      <c r="CR857" s="135" t="n"/>
      <c r="CU857" s="36" t="n"/>
      <c r="CV857" s="36" t="n"/>
      <c r="CW857" s="36" t="n"/>
      <c r="CX857" s="36" t="n"/>
      <c r="CY857" s="36" t="n"/>
      <c r="CZ857" s="36" t="n"/>
      <c r="DA857" s="36" t="n"/>
      <c r="DB857" s="36" t="n"/>
      <c r="DC857" s="36" t="n"/>
      <c r="DD857" s="36" t="n"/>
      <c r="DE857" s="36" t="n"/>
      <c r="DF857" s="36" t="n"/>
      <c r="DG857" s="36" t="n"/>
      <c r="DH857" s="36" t="n"/>
      <c r="DI857" s="36" t="n"/>
      <c r="DJ857" s="36" t="n"/>
      <c r="DK857" s="36" t="n"/>
      <c r="DL857" s="36" t="n"/>
      <c r="DM857" s="36" t="n"/>
      <c r="DN857" s="36" t="n"/>
      <c r="DO857" s="36" t="n"/>
      <c r="DP857" s="36" t="n"/>
      <c r="DQ857" s="36" t="n"/>
      <c r="DR857" s="36" t="n"/>
      <c r="DS857" s="36" t="n"/>
      <c r="DT857" s="36" t="n"/>
      <c r="DU857" s="36" t="n"/>
      <c r="DV857" s="36" t="n"/>
      <c r="DW857" s="36" t="n"/>
      <c r="DX857" s="36" t="n"/>
      <c r="DY857" s="36" t="n"/>
      <c r="DZ857" s="36" t="n"/>
      <c r="EA857" s="36" t="n"/>
      <c r="EB857" s="36" t="n"/>
      <c r="EC857" s="36" t="n"/>
      <c r="ED857" s="36" t="n"/>
      <c r="EE857" s="36" t="n"/>
      <c r="EF857" s="36" t="n"/>
      <c r="EG857" s="36" t="n"/>
      <c r="EH857" s="36" t="n"/>
      <c r="EI857" s="36" t="n"/>
      <c r="EJ857" s="36" t="n"/>
      <c r="EK857" s="36" t="n"/>
      <c r="EL857" s="36" t="n"/>
      <c r="EM857" s="36" t="n"/>
      <c r="EN857" s="36" t="n"/>
    </row>
    <row r="858">
      <c r="A858" s="36" t="n"/>
      <c r="B858" s="36" t="n"/>
      <c r="C858" s="144" t="n"/>
      <c r="D858" s="144" t="n"/>
      <c r="E858" s="135" t="n"/>
      <c r="F858" s="135" t="n"/>
      <c r="G858" s="135" t="n"/>
      <c r="H858" s="135" t="n"/>
      <c r="I858" s="135" t="n"/>
      <c r="J858" s="135" t="n"/>
      <c r="K858" s="135" t="n"/>
      <c r="L858" s="135" t="n"/>
      <c r="M858" s="135" t="n"/>
      <c r="N858" s="135" t="n"/>
      <c r="O858" s="135" t="n"/>
      <c r="P858" s="135" t="n"/>
      <c r="Q858" s="135" t="n"/>
      <c r="R858" s="135" t="n"/>
      <c r="S858" s="135" t="n"/>
      <c r="T858" s="135" t="n"/>
      <c r="U858" s="135" t="n"/>
      <c r="V858" s="135" t="n"/>
      <c r="W858" s="135" t="n"/>
      <c r="X858" s="135" t="n"/>
      <c r="Y858" s="135" t="n"/>
      <c r="Z858" s="135" t="n"/>
      <c r="AA858" s="135" t="n"/>
      <c r="AB858" s="135" t="n"/>
      <c r="AC858" s="135" t="n"/>
      <c r="AD858" s="135" t="n"/>
      <c r="AE858" s="135" t="n"/>
      <c r="AF858" s="135" t="n"/>
      <c r="AG858" s="135" t="n"/>
      <c r="AH858" s="135" t="n"/>
      <c r="AI858" s="135" t="n"/>
      <c r="AJ858" s="135" t="n"/>
      <c r="AK858" s="135" t="n"/>
      <c r="AL858" s="135" t="n"/>
      <c r="AM858" s="135" t="n"/>
      <c r="AN858" s="135" t="n"/>
      <c r="AO858" s="135" t="n"/>
      <c r="AP858" s="135" t="n"/>
      <c r="AQ858" s="135" t="n"/>
      <c r="AR858" s="135" t="n"/>
      <c r="AS858" s="135" t="n"/>
      <c r="AT858" s="135" t="n"/>
      <c r="AU858" s="135" t="n"/>
      <c r="AV858" s="135" t="n"/>
      <c r="AW858" s="135" t="n"/>
      <c r="AX858" s="135" t="n"/>
      <c r="AY858" s="135" t="n"/>
      <c r="AZ858" s="135" t="n"/>
      <c r="BA858" s="135" t="n"/>
      <c r="BB858" s="135" t="n"/>
      <c r="BC858" s="135" t="n"/>
      <c r="BD858" s="135" t="n"/>
      <c r="BE858" s="135" t="n"/>
      <c r="BF858" s="135" t="n"/>
      <c r="BG858" s="135" t="n"/>
      <c r="BH858" s="135" t="n"/>
      <c r="BI858" s="135" t="n"/>
      <c r="BJ858" s="135" t="n"/>
      <c r="BK858" s="135" t="n"/>
      <c r="BL858" s="135" t="n"/>
      <c r="BM858" s="135" t="n"/>
      <c r="BN858" s="135" t="n"/>
      <c r="BO858" s="135" t="n"/>
      <c r="BP858" s="135" t="n"/>
      <c r="BQ858" s="135" t="n"/>
      <c r="BR858" s="135" t="n"/>
      <c r="BS858" s="135" t="n"/>
      <c r="BT858" s="135" t="n"/>
      <c r="BU858" s="135" t="n"/>
      <c r="BV858" s="135" t="n"/>
      <c r="BW858" s="135" t="n"/>
      <c r="BX858" s="135" t="n"/>
      <c r="BY858" s="135" t="n"/>
      <c r="BZ858" s="135" t="n"/>
      <c r="CA858" s="135" t="n"/>
      <c r="CB858" s="135" t="n"/>
      <c r="CC858" s="135" t="n"/>
      <c r="CD858" s="135" t="n"/>
      <c r="CE858" s="135" t="n"/>
      <c r="CF858" s="135" t="n"/>
      <c r="CG858" s="135" t="n"/>
      <c r="CH858" s="135" t="n"/>
      <c r="CI858" s="135" t="n"/>
      <c r="CJ858" s="135" t="n"/>
      <c r="CK858" s="135" t="n"/>
      <c r="CL858" s="135" t="n"/>
      <c r="CM858" s="135" t="n"/>
      <c r="CN858" s="135" t="n"/>
      <c r="CO858" s="135" t="n"/>
      <c r="CP858" s="135" t="n"/>
      <c r="CQ858" s="135" t="n"/>
      <c r="CR858" s="135" t="n"/>
      <c r="CU858" s="36" t="n"/>
      <c r="CV858" s="36" t="n"/>
      <c r="CW858" s="36" t="n"/>
      <c r="CX858" s="36" t="n"/>
      <c r="CY858" s="36" t="n"/>
      <c r="CZ858" s="36" t="n"/>
      <c r="DA858" s="36" t="n"/>
      <c r="DB858" s="36" t="n"/>
      <c r="DC858" s="36" t="n"/>
      <c r="DD858" s="36" t="n"/>
      <c r="DE858" s="36" t="n"/>
      <c r="DF858" s="36" t="n"/>
      <c r="DG858" s="36" t="n"/>
      <c r="DH858" s="36" t="n"/>
      <c r="DI858" s="36" t="n"/>
      <c r="DJ858" s="36" t="n"/>
      <c r="DK858" s="36" t="n"/>
      <c r="DL858" s="36" t="n"/>
      <c r="DM858" s="36" t="n"/>
      <c r="DN858" s="36" t="n"/>
      <c r="DO858" s="36" t="n"/>
      <c r="DP858" s="36" t="n"/>
      <c r="DQ858" s="36" t="n"/>
      <c r="DR858" s="36" t="n"/>
      <c r="DS858" s="36" t="n"/>
      <c r="DT858" s="36" t="n"/>
      <c r="DU858" s="36" t="n"/>
      <c r="DV858" s="36" t="n"/>
      <c r="DW858" s="36" t="n"/>
      <c r="DX858" s="36" t="n"/>
      <c r="DY858" s="36" t="n"/>
      <c r="DZ858" s="36" t="n"/>
      <c r="EA858" s="36" t="n"/>
      <c r="EB858" s="36" t="n"/>
      <c r="EC858" s="36" t="n"/>
      <c r="ED858" s="36" t="n"/>
      <c r="EE858" s="36" t="n"/>
      <c r="EF858" s="36" t="n"/>
      <c r="EG858" s="36" t="n"/>
      <c r="EH858" s="36" t="n"/>
      <c r="EI858" s="36" t="n"/>
      <c r="EJ858" s="36" t="n"/>
      <c r="EK858" s="36" t="n"/>
      <c r="EL858" s="36" t="n"/>
      <c r="EM858" s="36" t="n"/>
      <c r="EN858" s="36" t="n"/>
    </row>
    <row r="859">
      <c r="A859" s="36" t="n"/>
      <c r="B859" s="36" t="n"/>
      <c r="C859" s="144" t="n"/>
      <c r="D859" s="144" t="n"/>
      <c r="E859" s="135" t="n"/>
      <c r="F859" s="135" t="n"/>
      <c r="G859" s="135" t="n"/>
      <c r="H859" s="135" t="n"/>
      <c r="I859" s="135" t="n"/>
      <c r="J859" s="135" t="n"/>
      <c r="K859" s="135" t="n"/>
      <c r="L859" s="135" t="n"/>
      <c r="M859" s="135" t="n"/>
      <c r="N859" s="135" t="n"/>
      <c r="O859" s="135" t="n"/>
      <c r="P859" s="135" t="n"/>
      <c r="Q859" s="135" t="n"/>
      <c r="R859" s="135" t="n"/>
      <c r="S859" s="135" t="n"/>
      <c r="T859" s="135" t="n"/>
      <c r="U859" s="135" t="n"/>
      <c r="V859" s="135" t="n"/>
      <c r="W859" s="135" t="n"/>
      <c r="X859" s="135" t="n"/>
      <c r="Y859" s="135" t="n"/>
      <c r="Z859" s="135" t="n"/>
      <c r="AA859" s="135" t="n"/>
      <c r="AB859" s="135" t="n"/>
      <c r="AC859" s="135" t="n"/>
      <c r="AD859" s="135" t="n"/>
      <c r="AE859" s="135" t="n"/>
      <c r="AF859" s="135" t="n"/>
      <c r="AG859" s="135" t="n"/>
      <c r="AH859" s="135" t="n"/>
      <c r="AI859" s="135" t="n"/>
      <c r="AJ859" s="135" t="n"/>
      <c r="AK859" s="135" t="n"/>
      <c r="AL859" s="135" t="n"/>
      <c r="AM859" s="135" t="n"/>
      <c r="AN859" s="135" t="n"/>
      <c r="AO859" s="135" t="n"/>
      <c r="AP859" s="135" t="n"/>
      <c r="AQ859" s="135" t="n"/>
      <c r="AR859" s="135" t="n"/>
      <c r="AS859" s="135" t="n"/>
      <c r="AT859" s="135" t="n"/>
      <c r="AU859" s="135" t="n"/>
      <c r="AV859" s="135" t="n"/>
      <c r="AW859" s="135" t="n"/>
      <c r="AX859" s="135" t="n"/>
      <c r="AY859" s="135" t="n"/>
      <c r="AZ859" s="135" t="n"/>
      <c r="BA859" s="135" t="n"/>
      <c r="BB859" s="135" t="n"/>
      <c r="BC859" s="135" t="n"/>
      <c r="BD859" s="135" t="n"/>
      <c r="BE859" s="135" t="n"/>
      <c r="BF859" s="135" t="n"/>
      <c r="BG859" s="135" t="n"/>
      <c r="BH859" s="135" t="n"/>
      <c r="BI859" s="135" t="n"/>
      <c r="BJ859" s="135" t="n"/>
      <c r="BK859" s="135" t="n"/>
      <c r="BL859" s="135" t="n"/>
      <c r="BM859" s="135" t="n"/>
      <c r="BN859" s="135" t="n"/>
      <c r="BO859" s="135" t="n"/>
      <c r="BP859" s="135" t="n"/>
      <c r="BQ859" s="135" t="n"/>
      <c r="BR859" s="135" t="n"/>
      <c r="BS859" s="135" t="n"/>
      <c r="BT859" s="135" t="n"/>
      <c r="BU859" s="135" t="n"/>
      <c r="BV859" s="135" t="n"/>
      <c r="BW859" s="135" t="n"/>
      <c r="BX859" s="135" t="n"/>
      <c r="BY859" s="135" t="n"/>
      <c r="BZ859" s="135" t="n"/>
      <c r="CA859" s="135" t="n"/>
      <c r="CB859" s="135" t="n"/>
      <c r="CC859" s="135" t="n"/>
      <c r="CD859" s="135" t="n"/>
      <c r="CE859" s="135" t="n"/>
      <c r="CF859" s="135" t="n"/>
      <c r="CG859" s="135" t="n"/>
      <c r="CH859" s="135" t="n"/>
      <c r="CI859" s="135" t="n"/>
      <c r="CJ859" s="135" t="n"/>
      <c r="CK859" s="135" t="n"/>
      <c r="CL859" s="135" t="n"/>
      <c r="CM859" s="135" t="n"/>
      <c r="CN859" s="135" t="n"/>
      <c r="CO859" s="135" t="n"/>
      <c r="CP859" s="135" t="n"/>
      <c r="CQ859" s="135" t="n"/>
      <c r="CR859" s="135" t="n"/>
      <c r="CU859" s="36" t="n"/>
      <c r="CV859" s="36" t="n"/>
      <c r="CW859" s="36" t="n"/>
      <c r="CX859" s="36" t="n"/>
      <c r="CY859" s="36" t="n"/>
      <c r="CZ859" s="36" t="n"/>
      <c r="DA859" s="36" t="n"/>
      <c r="DB859" s="36" t="n"/>
      <c r="DC859" s="36" t="n"/>
      <c r="DD859" s="36" t="n"/>
      <c r="DE859" s="36" t="n"/>
      <c r="DF859" s="36" t="n"/>
      <c r="DG859" s="36" t="n"/>
      <c r="DH859" s="36" t="n"/>
      <c r="DI859" s="36" t="n"/>
      <c r="DJ859" s="36" t="n"/>
      <c r="DK859" s="36" t="n"/>
      <c r="DL859" s="36" t="n"/>
      <c r="DM859" s="36" t="n"/>
      <c r="DN859" s="36" t="n"/>
      <c r="DO859" s="36" t="n"/>
      <c r="DP859" s="36" t="n"/>
      <c r="DQ859" s="36" t="n"/>
      <c r="DR859" s="36" t="n"/>
      <c r="DS859" s="36" t="n"/>
      <c r="DT859" s="36" t="n"/>
      <c r="DU859" s="36" t="n"/>
      <c r="DV859" s="36" t="n"/>
      <c r="DW859" s="36" t="n"/>
      <c r="DX859" s="36" t="n"/>
      <c r="DY859" s="36" t="n"/>
      <c r="DZ859" s="36" t="n"/>
      <c r="EA859" s="36" t="n"/>
      <c r="EB859" s="36" t="n"/>
      <c r="EC859" s="36" t="n"/>
      <c r="ED859" s="36" t="n"/>
      <c r="EE859" s="36" t="n"/>
      <c r="EF859" s="36" t="n"/>
      <c r="EG859" s="36" t="n"/>
      <c r="EH859" s="36" t="n"/>
      <c r="EI859" s="36" t="n"/>
      <c r="EJ859" s="36" t="n"/>
      <c r="EK859" s="36" t="n"/>
      <c r="EL859" s="36" t="n"/>
      <c r="EM859" s="36" t="n"/>
      <c r="EN859" s="36" t="n"/>
    </row>
    <row r="860">
      <c r="A860" s="36" t="n"/>
      <c r="B860" s="36" t="n"/>
      <c r="C860" s="144" t="n"/>
      <c r="D860" s="144" t="n"/>
      <c r="E860" s="135" t="n"/>
      <c r="F860" s="135" t="n"/>
      <c r="G860" s="135" t="n"/>
      <c r="H860" s="135" t="n"/>
      <c r="I860" s="135" t="n"/>
      <c r="J860" s="135" t="n"/>
      <c r="K860" s="135" t="n"/>
      <c r="L860" s="135" t="n"/>
      <c r="M860" s="135" t="n"/>
      <c r="N860" s="135" t="n"/>
      <c r="O860" s="135" t="n"/>
      <c r="P860" s="135" t="n"/>
      <c r="Q860" s="135" t="n"/>
      <c r="R860" s="135" t="n"/>
      <c r="S860" s="135" t="n"/>
      <c r="T860" s="135" t="n"/>
      <c r="U860" s="135" t="n"/>
      <c r="V860" s="135" t="n"/>
      <c r="W860" s="135" t="n"/>
      <c r="X860" s="135" t="n"/>
      <c r="Y860" s="135" t="n"/>
      <c r="Z860" s="135" t="n"/>
      <c r="AA860" s="135" t="n"/>
      <c r="AB860" s="135" t="n"/>
      <c r="AC860" s="135" t="n"/>
      <c r="AD860" s="135" t="n"/>
      <c r="AE860" s="135" t="n"/>
      <c r="AF860" s="135" t="n"/>
      <c r="AG860" s="135" t="n"/>
      <c r="AH860" s="135" t="n"/>
      <c r="AI860" s="135" t="n"/>
      <c r="AJ860" s="135" t="n"/>
      <c r="AK860" s="135" t="n"/>
      <c r="AL860" s="135" t="n"/>
      <c r="AM860" s="135" t="n"/>
      <c r="AN860" s="135" t="n"/>
      <c r="AO860" s="135" t="n"/>
      <c r="AP860" s="135" t="n"/>
      <c r="AQ860" s="135" t="n"/>
      <c r="AR860" s="135" t="n"/>
      <c r="AS860" s="135" t="n"/>
      <c r="AT860" s="135" t="n"/>
      <c r="AU860" s="135" t="n"/>
      <c r="AV860" s="135" t="n"/>
      <c r="AW860" s="135" t="n"/>
      <c r="AX860" s="135" t="n"/>
      <c r="AY860" s="135" t="n"/>
      <c r="AZ860" s="135" t="n"/>
      <c r="BA860" s="135" t="n"/>
      <c r="BB860" s="135" t="n"/>
      <c r="BC860" s="135" t="n"/>
      <c r="BD860" s="135" t="n"/>
      <c r="BE860" s="135" t="n"/>
      <c r="BF860" s="135" t="n"/>
      <c r="BG860" s="135" t="n"/>
      <c r="BH860" s="135" t="n"/>
      <c r="BI860" s="135" t="n"/>
      <c r="BJ860" s="135" t="n"/>
      <c r="BK860" s="135" t="n"/>
      <c r="BL860" s="135" t="n"/>
      <c r="BM860" s="135" t="n"/>
      <c r="BN860" s="135" t="n"/>
      <c r="BO860" s="135" t="n"/>
      <c r="BP860" s="135" t="n"/>
      <c r="BQ860" s="135" t="n"/>
      <c r="BR860" s="135" t="n"/>
      <c r="BS860" s="135" t="n"/>
      <c r="BT860" s="135" t="n"/>
      <c r="BU860" s="135" t="n"/>
      <c r="BV860" s="135" t="n"/>
      <c r="BW860" s="135" t="n"/>
      <c r="BX860" s="135" t="n"/>
      <c r="BY860" s="135" t="n"/>
      <c r="BZ860" s="135" t="n"/>
      <c r="CA860" s="135" t="n"/>
      <c r="CB860" s="135" t="n"/>
      <c r="CC860" s="135" t="n"/>
      <c r="CD860" s="135" t="n"/>
      <c r="CE860" s="135" t="n"/>
      <c r="CF860" s="135" t="n"/>
      <c r="CG860" s="135" t="n"/>
      <c r="CH860" s="135" t="n"/>
      <c r="CI860" s="135" t="n"/>
      <c r="CJ860" s="135" t="n"/>
      <c r="CK860" s="135" t="n"/>
      <c r="CL860" s="135" t="n"/>
      <c r="CM860" s="135" t="n"/>
      <c r="CN860" s="135" t="n"/>
      <c r="CO860" s="135" t="n"/>
      <c r="CP860" s="135" t="n"/>
      <c r="CQ860" s="135" t="n"/>
      <c r="CR860" s="135" t="n"/>
      <c r="CU860" s="36" t="n"/>
      <c r="CV860" s="36" t="n"/>
      <c r="CW860" s="36" t="n"/>
      <c r="CX860" s="36" t="n"/>
      <c r="CY860" s="36" t="n"/>
      <c r="CZ860" s="36" t="n"/>
      <c r="DA860" s="36" t="n"/>
      <c r="DB860" s="36" t="n"/>
      <c r="DC860" s="36" t="n"/>
      <c r="DD860" s="36" t="n"/>
      <c r="DE860" s="36" t="n"/>
      <c r="DF860" s="36" t="n"/>
      <c r="DG860" s="36" t="n"/>
      <c r="DH860" s="36" t="n"/>
      <c r="DI860" s="36" t="n"/>
      <c r="DJ860" s="36" t="n"/>
      <c r="DK860" s="36" t="n"/>
      <c r="DL860" s="36" t="n"/>
      <c r="DM860" s="36" t="n"/>
      <c r="DN860" s="36" t="n"/>
      <c r="DO860" s="36" t="n"/>
      <c r="DP860" s="36" t="n"/>
      <c r="DQ860" s="36" t="n"/>
      <c r="DR860" s="36" t="n"/>
      <c r="DS860" s="36" t="n"/>
      <c r="DT860" s="36" t="n"/>
      <c r="DU860" s="36" t="n"/>
      <c r="DV860" s="36" t="n"/>
      <c r="DW860" s="36" t="n"/>
      <c r="DX860" s="36" t="n"/>
      <c r="DY860" s="36" t="n"/>
      <c r="DZ860" s="36" t="n"/>
      <c r="EA860" s="36" t="n"/>
      <c r="EB860" s="36" t="n"/>
      <c r="EC860" s="36" t="n"/>
      <c r="ED860" s="36" t="n"/>
      <c r="EE860" s="36" t="n"/>
      <c r="EF860" s="36" t="n"/>
      <c r="EG860" s="36" t="n"/>
      <c r="EH860" s="36" t="n"/>
      <c r="EI860" s="36" t="n"/>
      <c r="EJ860" s="36" t="n"/>
      <c r="EK860" s="36" t="n"/>
      <c r="EL860" s="36" t="n"/>
      <c r="EM860" s="36" t="n"/>
      <c r="EN860" s="36" t="n"/>
    </row>
    <row r="861">
      <c r="A861" s="36" t="n"/>
      <c r="B861" s="36" t="n"/>
      <c r="C861" s="144" t="n"/>
      <c r="D861" s="144" t="n"/>
      <c r="E861" s="135" t="n"/>
      <c r="F861" s="135" t="n"/>
      <c r="G861" s="135" t="n"/>
      <c r="H861" s="135" t="n"/>
      <c r="I861" s="135" t="n"/>
      <c r="J861" s="135" t="n"/>
      <c r="K861" s="135" t="n"/>
      <c r="L861" s="135" t="n"/>
      <c r="M861" s="135" t="n"/>
      <c r="N861" s="135" t="n"/>
      <c r="O861" s="135" t="n"/>
      <c r="P861" s="135" t="n"/>
      <c r="Q861" s="135" t="n"/>
      <c r="R861" s="135" t="n"/>
      <c r="S861" s="135" t="n"/>
      <c r="T861" s="135" t="n"/>
      <c r="U861" s="135" t="n"/>
      <c r="V861" s="135" t="n"/>
      <c r="W861" s="135" t="n"/>
      <c r="X861" s="135" t="n"/>
      <c r="Y861" s="135" t="n"/>
      <c r="Z861" s="135" t="n"/>
      <c r="AA861" s="135" t="n"/>
      <c r="AB861" s="135" t="n"/>
      <c r="AC861" s="135" t="n"/>
      <c r="AD861" s="135" t="n"/>
      <c r="AE861" s="135" t="n"/>
      <c r="AF861" s="135" t="n"/>
      <c r="AG861" s="135" t="n"/>
      <c r="AH861" s="135" t="n"/>
      <c r="AI861" s="135" t="n"/>
      <c r="AJ861" s="135" t="n"/>
      <c r="AK861" s="135" t="n"/>
      <c r="AL861" s="135" t="n"/>
      <c r="AM861" s="135" t="n"/>
      <c r="AN861" s="135" t="n"/>
      <c r="AO861" s="135" t="n"/>
      <c r="AP861" s="135" t="n"/>
      <c r="AQ861" s="135" t="n"/>
      <c r="AR861" s="135" t="n"/>
      <c r="AS861" s="135" t="n"/>
      <c r="AT861" s="135" t="n"/>
      <c r="AU861" s="135" t="n"/>
      <c r="AV861" s="135" t="n"/>
      <c r="AW861" s="135" t="n"/>
      <c r="AX861" s="135" t="n"/>
      <c r="AY861" s="135" t="n"/>
      <c r="AZ861" s="135" t="n"/>
      <c r="BA861" s="135" t="n"/>
      <c r="BB861" s="135" t="n"/>
      <c r="BC861" s="135" t="n"/>
      <c r="BD861" s="135" t="n"/>
      <c r="BE861" s="135" t="n"/>
      <c r="BF861" s="135" t="n"/>
      <c r="BG861" s="135" t="n"/>
      <c r="BH861" s="135" t="n"/>
      <c r="BI861" s="135" t="n"/>
      <c r="BJ861" s="135" t="n"/>
      <c r="BK861" s="135" t="n"/>
      <c r="BL861" s="135" t="n"/>
      <c r="BM861" s="135" t="n"/>
      <c r="BN861" s="135" t="n"/>
      <c r="BO861" s="135" t="n"/>
      <c r="BP861" s="135" t="n"/>
      <c r="BQ861" s="135" t="n"/>
      <c r="BR861" s="135" t="n"/>
      <c r="BS861" s="135" t="n"/>
      <c r="BT861" s="135" t="n"/>
      <c r="BU861" s="135" t="n"/>
      <c r="BV861" s="135" t="n"/>
      <c r="BW861" s="135" t="n"/>
      <c r="BX861" s="135" t="n"/>
      <c r="BY861" s="135" t="n"/>
      <c r="BZ861" s="135" t="n"/>
      <c r="CA861" s="135" t="n"/>
      <c r="CB861" s="135" t="n"/>
      <c r="CC861" s="135" t="n"/>
      <c r="CD861" s="135" t="n"/>
      <c r="CE861" s="135" t="n"/>
      <c r="CF861" s="135" t="n"/>
      <c r="CG861" s="135" t="n"/>
      <c r="CH861" s="135" t="n"/>
      <c r="CI861" s="135" t="n"/>
      <c r="CJ861" s="135" t="n"/>
      <c r="CK861" s="135" t="n"/>
      <c r="CL861" s="135" t="n"/>
      <c r="CM861" s="135" t="n"/>
      <c r="CN861" s="135" t="n"/>
      <c r="CO861" s="135" t="n"/>
      <c r="CP861" s="135" t="n"/>
      <c r="CQ861" s="135" t="n"/>
      <c r="CR861" s="135" t="n"/>
      <c r="CU861" s="36" t="n"/>
      <c r="CV861" s="36" t="n"/>
      <c r="CW861" s="36" t="n"/>
      <c r="CX861" s="36" t="n"/>
      <c r="CY861" s="36" t="n"/>
      <c r="CZ861" s="36" t="n"/>
      <c r="DA861" s="36" t="n"/>
      <c r="DB861" s="36" t="n"/>
      <c r="DC861" s="36" t="n"/>
      <c r="DD861" s="36" t="n"/>
      <c r="DE861" s="36" t="n"/>
      <c r="DF861" s="36" t="n"/>
      <c r="DG861" s="36" t="n"/>
      <c r="DH861" s="36" t="n"/>
      <c r="DI861" s="36" t="n"/>
      <c r="DJ861" s="36" t="n"/>
      <c r="DK861" s="36" t="n"/>
      <c r="DL861" s="36" t="n"/>
      <c r="DM861" s="36" t="n"/>
      <c r="DN861" s="36" t="n"/>
      <c r="DO861" s="36" t="n"/>
      <c r="DP861" s="36" t="n"/>
      <c r="DQ861" s="36" t="n"/>
      <c r="DR861" s="36" t="n"/>
      <c r="DS861" s="36" t="n"/>
      <c r="DT861" s="36" t="n"/>
      <c r="DU861" s="36" t="n"/>
      <c r="DV861" s="36" t="n"/>
      <c r="DW861" s="36" t="n"/>
      <c r="DX861" s="36" t="n"/>
      <c r="DY861" s="36" t="n"/>
      <c r="DZ861" s="36" t="n"/>
      <c r="EA861" s="36" t="n"/>
      <c r="EB861" s="36" t="n"/>
      <c r="EC861" s="36" t="n"/>
      <c r="ED861" s="36" t="n"/>
      <c r="EE861" s="36" t="n"/>
      <c r="EF861" s="36" t="n"/>
      <c r="EG861" s="36" t="n"/>
      <c r="EH861" s="36" t="n"/>
      <c r="EI861" s="36" t="n"/>
      <c r="EJ861" s="36" t="n"/>
      <c r="EK861" s="36" t="n"/>
      <c r="EL861" s="36" t="n"/>
      <c r="EM861" s="36" t="n"/>
      <c r="EN861" s="36" t="n"/>
    </row>
    <row r="862">
      <c r="A862" s="36" t="n"/>
      <c r="B862" s="36" t="n"/>
      <c r="C862" s="144" t="n"/>
      <c r="D862" s="144" t="n"/>
      <c r="E862" s="135" t="n"/>
      <c r="F862" s="135" t="n"/>
      <c r="G862" s="135" t="n"/>
      <c r="H862" s="135" t="n"/>
      <c r="I862" s="135" t="n"/>
      <c r="J862" s="135" t="n"/>
      <c r="K862" s="135" t="n"/>
      <c r="L862" s="135" t="n"/>
      <c r="M862" s="135" t="n"/>
      <c r="N862" s="135" t="n"/>
      <c r="O862" s="135" t="n"/>
      <c r="P862" s="135" t="n"/>
      <c r="Q862" s="135" t="n"/>
      <c r="R862" s="135" t="n"/>
      <c r="S862" s="135" t="n"/>
      <c r="T862" s="135" t="n"/>
      <c r="U862" s="135" t="n"/>
      <c r="V862" s="135" t="n"/>
      <c r="W862" s="135" t="n"/>
      <c r="X862" s="135" t="n"/>
      <c r="Y862" s="135" t="n"/>
      <c r="Z862" s="135" t="n"/>
      <c r="AA862" s="135" t="n"/>
      <c r="AB862" s="135" t="n"/>
      <c r="AC862" s="135" t="n"/>
      <c r="AD862" s="135" t="n"/>
      <c r="AE862" s="135" t="n"/>
      <c r="AF862" s="135" t="n"/>
      <c r="AG862" s="135" t="n"/>
      <c r="AH862" s="135" t="n"/>
      <c r="AI862" s="135" t="n"/>
      <c r="AJ862" s="135" t="n"/>
      <c r="AK862" s="135" t="n"/>
      <c r="AL862" s="135" t="n"/>
      <c r="AM862" s="135" t="n"/>
      <c r="AN862" s="135" t="n"/>
      <c r="AO862" s="135" t="n"/>
      <c r="AP862" s="135" t="n"/>
      <c r="AQ862" s="135" t="n"/>
      <c r="AR862" s="135" t="n"/>
      <c r="AS862" s="135" t="n"/>
      <c r="AT862" s="135" t="n"/>
      <c r="AU862" s="135" t="n"/>
      <c r="AV862" s="135" t="n"/>
      <c r="AW862" s="135" t="n"/>
      <c r="AX862" s="135" t="n"/>
      <c r="AY862" s="135" t="n"/>
      <c r="AZ862" s="135" t="n"/>
      <c r="BA862" s="135" t="n"/>
      <c r="BB862" s="135" t="n"/>
      <c r="BC862" s="135" t="n"/>
      <c r="BD862" s="135" t="n"/>
      <c r="BE862" s="135" t="n"/>
      <c r="BF862" s="135" t="n"/>
      <c r="BG862" s="135" t="n"/>
      <c r="BH862" s="135" t="n"/>
      <c r="BI862" s="135" t="n"/>
      <c r="BJ862" s="135" t="n"/>
      <c r="BK862" s="135" t="n"/>
      <c r="BL862" s="135" t="n"/>
      <c r="BM862" s="135" t="n"/>
      <c r="BN862" s="135" t="n"/>
      <c r="BO862" s="135" t="n"/>
      <c r="BP862" s="135" t="n"/>
      <c r="BQ862" s="135" t="n"/>
      <c r="BR862" s="135" t="n"/>
      <c r="BS862" s="135" t="n"/>
      <c r="BT862" s="135" t="n"/>
      <c r="BU862" s="135" t="n"/>
      <c r="BV862" s="135" t="n"/>
      <c r="BW862" s="135" t="n"/>
      <c r="BX862" s="135" t="n"/>
      <c r="BY862" s="135" t="n"/>
      <c r="BZ862" s="135" t="n"/>
      <c r="CA862" s="135" t="n"/>
      <c r="CB862" s="135" t="n"/>
      <c r="CC862" s="135" t="n"/>
      <c r="CD862" s="135" t="n"/>
      <c r="CE862" s="135" t="n"/>
      <c r="CF862" s="135" t="n"/>
      <c r="CG862" s="135" t="n"/>
      <c r="CH862" s="135" t="n"/>
      <c r="CI862" s="135" t="n"/>
      <c r="CJ862" s="135" t="n"/>
      <c r="CK862" s="135" t="n"/>
      <c r="CL862" s="135" t="n"/>
      <c r="CM862" s="135" t="n"/>
      <c r="CN862" s="135" t="n"/>
      <c r="CO862" s="135" t="n"/>
      <c r="CP862" s="135" t="n"/>
      <c r="CQ862" s="135" t="n"/>
      <c r="CR862" s="135" t="n"/>
      <c r="CU862" s="36" t="n"/>
      <c r="CV862" s="36" t="n"/>
      <c r="CW862" s="36" t="n"/>
      <c r="CX862" s="36" t="n"/>
      <c r="CY862" s="36" t="n"/>
      <c r="CZ862" s="36" t="n"/>
      <c r="DA862" s="36" t="n"/>
      <c r="DB862" s="36" t="n"/>
      <c r="DC862" s="36" t="n"/>
      <c r="DD862" s="36" t="n"/>
      <c r="DE862" s="36" t="n"/>
      <c r="DF862" s="36" t="n"/>
      <c r="DG862" s="36" t="n"/>
      <c r="DH862" s="36" t="n"/>
      <c r="DI862" s="36" t="n"/>
      <c r="DJ862" s="36" t="n"/>
      <c r="DK862" s="36" t="n"/>
      <c r="DL862" s="36" t="n"/>
      <c r="DM862" s="36" t="n"/>
      <c r="DN862" s="36" t="n"/>
      <c r="DO862" s="36" t="n"/>
      <c r="DP862" s="36" t="n"/>
      <c r="DQ862" s="36" t="n"/>
      <c r="DR862" s="36" t="n"/>
      <c r="DS862" s="36" t="n"/>
      <c r="DT862" s="36" t="n"/>
      <c r="DU862" s="36" t="n"/>
      <c r="DV862" s="36" t="n"/>
      <c r="DW862" s="36" t="n"/>
      <c r="DX862" s="36" t="n"/>
      <c r="DY862" s="36" t="n"/>
      <c r="DZ862" s="36" t="n"/>
      <c r="EA862" s="36" t="n"/>
      <c r="EB862" s="36" t="n"/>
      <c r="EC862" s="36" t="n"/>
      <c r="ED862" s="36" t="n"/>
      <c r="EE862" s="36" t="n"/>
      <c r="EF862" s="36" t="n"/>
      <c r="EG862" s="36" t="n"/>
      <c r="EH862" s="36" t="n"/>
      <c r="EI862" s="36" t="n"/>
      <c r="EJ862" s="36" t="n"/>
      <c r="EK862" s="36" t="n"/>
      <c r="EL862" s="36" t="n"/>
      <c r="EM862" s="36" t="n"/>
      <c r="EN862" s="36" t="n"/>
    </row>
    <row r="863">
      <c r="A863" s="36" t="n"/>
      <c r="B863" s="36" t="n"/>
      <c r="C863" s="144" t="n"/>
      <c r="D863" s="144" t="n"/>
      <c r="E863" s="135" t="n"/>
      <c r="F863" s="135" t="n"/>
      <c r="G863" s="135" t="n"/>
      <c r="H863" s="135" t="n"/>
      <c r="I863" s="135" t="n"/>
      <c r="J863" s="135" t="n"/>
      <c r="K863" s="135" t="n"/>
      <c r="L863" s="135" t="n"/>
      <c r="M863" s="135" t="n"/>
      <c r="N863" s="135" t="n"/>
      <c r="O863" s="135" t="n"/>
      <c r="P863" s="135" t="n"/>
      <c r="Q863" s="135" t="n"/>
      <c r="R863" s="135" t="n"/>
      <c r="S863" s="135" t="n"/>
      <c r="T863" s="135" t="n"/>
      <c r="U863" s="135" t="n"/>
      <c r="V863" s="135" t="n"/>
      <c r="W863" s="135" t="n"/>
      <c r="X863" s="135" t="n"/>
      <c r="Y863" s="135" t="n"/>
      <c r="Z863" s="135" t="n"/>
      <c r="AA863" s="135" t="n"/>
      <c r="AB863" s="135" t="n"/>
      <c r="AC863" s="135" t="n"/>
      <c r="AD863" s="135" t="n"/>
      <c r="AE863" s="135" t="n"/>
      <c r="AF863" s="135" t="n"/>
      <c r="AG863" s="135" t="n"/>
      <c r="AH863" s="135" t="n"/>
      <c r="AI863" s="135" t="n"/>
      <c r="AJ863" s="135" t="n"/>
      <c r="AK863" s="135" t="n"/>
      <c r="AL863" s="135" t="n"/>
      <c r="AM863" s="135" t="n"/>
      <c r="AN863" s="135" t="n"/>
      <c r="AO863" s="135" t="n"/>
      <c r="AP863" s="135" t="n"/>
      <c r="AQ863" s="135" t="n"/>
      <c r="AR863" s="135" t="n"/>
      <c r="AS863" s="135" t="n"/>
      <c r="AT863" s="135" t="n"/>
      <c r="AU863" s="135" t="n"/>
      <c r="AV863" s="135" t="n"/>
      <c r="AW863" s="135" t="n"/>
      <c r="AX863" s="135" t="n"/>
      <c r="AY863" s="135" t="n"/>
      <c r="AZ863" s="135" t="n"/>
      <c r="BA863" s="135" t="n"/>
      <c r="BB863" s="135" t="n"/>
      <c r="BC863" s="135" t="n"/>
      <c r="BD863" s="135" t="n"/>
      <c r="BE863" s="135" t="n"/>
      <c r="BF863" s="135" t="n"/>
      <c r="BG863" s="135" t="n"/>
      <c r="BH863" s="135" t="n"/>
      <c r="BI863" s="135" t="n"/>
      <c r="BJ863" s="135" t="n"/>
      <c r="BK863" s="135" t="n"/>
      <c r="BL863" s="135" t="n"/>
      <c r="BM863" s="135" t="n"/>
      <c r="BN863" s="135" t="n"/>
      <c r="BO863" s="135" t="n"/>
      <c r="BP863" s="135" t="n"/>
      <c r="BQ863" s="135" t="n"/>
      <c r="BR863" s="135" t="n"/>
      <c r="BS863" s="135" t="n"/>
      <c r="BT863" s="135" t="n"/>
      <c r="BU863" s="135" t="n"/>
      <c r="BV863" s="135" t="n"/>
      <c r="BW863" s="135" t="n"/>
      <c r="BX863" s="135" t="n"/>
      <c r="BY863" s="135" t="n"/>
      <c r="BZ863" s="135" t="n"/>
      <c r="CA863" s="135" t="n"/>
      <c r="CB863" s="135" t="n"/>
      <c r="CC863" s="135" t="n"/>
      <c r="CD863" s="135" t="n"/>
      <c r="CE863" s="135" t="n"/>
      <c r="CF863" s="135" t="n"/>
      <c r="CG863" s="135" t="n"/>
      <c r="CH863" s="135" t="n"/>
      <c r="CI863" s="135" t="n"/>
      <c r="CJ863" s="135" t="n"/>
      <c r="CK863" s="135" t="n"/>
      <c r="CL863" s="135" t="n"/>
      <c r="CM863" s="135" t="n"/>
      <c r="CN863" s="135" t="n"/>
      <c r="CO863" s="135" t="n"/>
      <c r="CP863" s="135" t="n"/>
      <c r="CQ863" s="135" t="n"/>
      <c r="CR863" s="135" t="n"/>
      <c r="CU863" s="36" t="n"/>
      <c r="CV863" s="36" t="n"/>
      <c r="CW863" s="36" t="n"/>
      <c r="CX863" s="36" t="n"/>
      <c r="CY863" s="36" t="n"/>
      <c r="CZ863" s="36" t="n"/>
      <c r="DA863" s="36" t="n"/>
      <c r="DB863" s="36" t="n"/>
      <c r="DC863" s="36" t="n"/>
      <c r="DD863" s="36" t="n"/>
      <c r="DE863" s="36" t="n"/>
      <c r="DF863" s="36" t="n"/>
      <c r="DG863" s="36" t="n"/>
      <c r="DH863" s="36" t="n"/>
      <c r="DI863" s="36" t="n"/>
      <c r="DJ863" s="36" t="n"/>
      <c r="DK863" s="36" t="n"/>
      <c r="DL863" s="36" t="n"/>
      <c r="DM863" s="36" t="n"/>
      <c r="DN863" s="36" t="n"/>
      <c r="DO863" s="36" t="n"/>
      <c r="DP863" s="36" t="n"/>
      <c r="DQ863" s="36" t="n"/>
      <c r="DR863" s="36" t="n"/>
      <c r="DS863" s="36" t="n"/>
      <c r="DT863" s="36" t="n"/>
      <c r="DU863" s="36" t="n"/>
      <c r="DV863" s="36" t="n"/>
      <c r="DW863" s="36" t="n"/>
      <c r="DX863" s="36" t="n"/>
      <c r="DY863" s="36" t="n"/>
      <c r="DZ863" s="36" t="n"/>
      <c r="EA863" s="36" t="n"/>
      <c r="EB863" s="36" t="n"/>
      <c r="EC863" s="36" t="n"/>
      <c r="ED863" s="36" t="n"/>
      <c r="EE863" s="36" t="n"/>
      <c r="EF863" s="36" t="n"/>
      <c r="EG863" s="36" t="n"/>
      <c r="EH863" s="36" t="n"/>
      <c r="EI863" s="36" t="n"/>
      <c r="EJ863" s="36" t="n"/>
      <c r="EK863" s="36" t="n"/>
      <c r="EL863" s="36" t="n"/>
      <c r="EM863" s="36" t="n"/>
      <c r="EN863" s="36" t="n"/>
    </row>
    <row r="864">
      <c r="A864" s="36" t="n"/>
      <c r="B864" s="36" t="n"/>
      <c r="C864" s="144" t="n"/>
      <c r="D864" s="144" t="n"/>
      <c r="E864" s="135" t="n"/>
      <c r="F864" s="135" t="n"/>
      <c r="G864" s="135" t="n"/>
      <c r="H864" s="135" t="n"/>
      <c r="I864" s="135" t="n"/>
      <c r="J864" s="135" t="n"/>
      <c r="K864" s="135" t="n"/>
      <c r="L864" s="135" t="n"/>
      <c r="M864" s="135" t="n"/>
      <c r="N864" s="135" t="n"/>
      <c r="O864" s="135" t="n"/>
      <c r="P864" s="135" t="n"/>
      <c r="Q864" s="135" t="n"/>
      <c r="R864" s="135" t="n"/>
      <c r="S864" s="135" t="n"/>
      <c r="T864" s="135" t="n"/>
      <c r="U864" s="135" t="n"/>
      <c r="V864" s="135" t="n"/>
      <c r="W864" s="135" t="n"/>
      <c r="X864" s="135" t="n"/>
      <c r="Y864" s="135" t="n"/>
      <c r="Z864" s="135" t="n"/>
      <c r="AA864" s="135" t="n"/>
      <c r="AB864" s="135" t="n"/>
      <c r="AC864" s="135" t="n"/>
      <c r="AD864" s="135" t="n"/>
      <c r="AE864" s="135" t="n"/>
      <c r="AF864" s="135" t="n"/>
      <c r="AG864" s="135" t="n"/>
      <c r="AH864" s="135" t="n"/>
      <c r="AI864" s="135" t="n"/>
      <c r="AJ864" s="135" t="n"/>
      <c r="AK864" s="135" t="n"/>
      <c r="AL864" s="135" t="n"/>
      <c r="AM864" s="135" t="n"/>
      <c r="AN864" s="135" t="n"/>
      <c r="AO864" s="135" t="n"/>
      <c r="AP864" s="135" t="n"/>
      <c r="AQ864" s="135" t="n"/>
      <c r="AR864" s="135" t="n"/>
      <c r="AS864" s="135" t="n"/>
      <c r="AT864" s="135" t="n"/>
      <c r="AU864" s="135" t="n"/>
      <c r="AV864" s="135" t="n"/>
      <c r="AW864" s="135" t="n"/>
      <c r="AX864" s="135" t="n"/>
      <c r="AY864" s="135" t="n"/>
      <c r="AZ864" s="135" t="n"/>
      <c r="BA864" s="135" t="n"/>
      <c r="BB864" s="135" t="n"/>
      <c r="BC864" s="135" t="n"/>
      <c r="BD864" s="135" t="n"/>
      <c r="BE864" s="135" t="n"/>
      <c r="BF864" s="135" t="n"/>
      <c r="BG864" s="135" t="n"/>
      <c r="BH864" s="135" t="n"/>
      <c r="BI864" s="135" t="n"/>
      <c r="BJ864" s="135" t="n"/>
      <c r="BK864" s="135" t="n"/>
      <c r="BL864" s="135" t="n"/>
      <c r="BM864" s="135" t="n"/>
      <c r="BN864" s="135" t="n"/>
      <c r="BO864" s="135" t="n"/>
      <c r="BP864" s="135" t="n"/>
      <c r="BQ864" s="135" t="n"/>
      <c r="BR864" s="135" t="n"/>
      <c r="BS864" s="135" t="n"/>
      <c r="BT864" s="135" t="n"/>
      <c r="BU864" s="135" t="n"/>
      <c r="BV864" s="135" t="n"/>
      <c r="BW864" s="135" t="n"/>
      <c r="BX864" s="135" t="n"/>
      <c r="BY864" s="135" t="n"/>
      <c r="BZ864" s="135" t="n"/>
      <c r="CA864" s="135" t="n"/>
      <c r="CB864" s="135" t="n"/>
      <c r="CC864" s="135" t="n"/>
      <c r="CD864" s="135" t="n"/>
      <c r="CE864" s="135" t="n"/>
      <c r="CF864" s="135" t="n"/>
      <c r="CG864" s="135" t="n"/>
      <c r="CH864" s="135" t="n"/>
      <c r="CI864" s="135" t="n"/>
      <c r="CJ864" s="135" t="n"/>
      <c r="CK864" s="135" t="n"/>
      <c r="CL864" s="135" t="n"/>
      <c r="CM864" s="135" t="n"/>
      <c r="CN864" s="135" t="n"/>
      <c r="CO864" s="135" t="n"/>
      <c r="CP864" s="135" t="n"/>
      <c r="CQ864" s="135" t="n"/>
      <c r="CR864" s="135" t="n"/>
      <c r="CU864" s="36" t="n"/>
      <c r="CV864" s="36" t="n"/>
      <c r="CW864" s="36" t="n"/>
      <c r="CX864" s="36" t="n"/>
      <c r="CY864" s="36" t="n"/>
      <c r="CZ864" s="36" t="n"/>
      <c r="DA864" s="36" t="n"/>
      <c r="DB864" s="36" t="n"/>
      <c r="DC864" s="36" t="n"/>
      <c r="DD864" s="36" t="n"/>
      <c r="DE864" s="36" t="n"/>
      <c r="DF864" s="36" t="n"/>
      <c r="DG864" s="36" t="n"/>
      <c r="DH864" s="36" t="n"/>
      <c r="DI864" s="36" t="n"/>
      <c r="DJ864" s="36" t="n"/>
      <c r="DK864" s="36" t="n"/>
      <c r="DL864" s="36" t="n"/>
      <c r="DM864" s="36" t="n"/>
      <c r="DN864" s="36" t="n"/>
      <c r="DO864" s="36" t="n"/>
      <c r="DP864" s="36" t="n"/>
      <c r="DQ864" s="36" t="n"/>
      <c r="DR864" s="36" t="n"/>
      <c r="DS864" s="36" t="n"/>
      <c r="DT864" s="36" t="n"/>
      <c r="DU864" s="36" t="n"/>
      <c r="DV864" s="36" t="n"/>
      <c r="DW864" s="36" t="n"/>
      <c r="DX864" s="36" t="n"/>
      <c r="DY864" s="36" t="n"/>
      <c r="DZ864" s="36" t="n"/>
      <c r="EA864" s="36" t="n"/>
      <c r="EB864" s="36" t="n"/>
      <c r="EC864" s="36" t="n"/>
      <c r="ED864" s="36" t="n"/>
      <c r="EE864" s="36" t="n"/>
      <c r="EF864" s="36" t="n"/>
      <c r="EG864" s="36" t="n"/>
      <c r="EH864" s="36" t="n"/>
      <c r="EI864" s="36" t="n"/>
      <c r="EJ864" s="36" t="n"/>
      <c r="EK864" s="36" t="n"/>
      <c r="EL864" s="36" t="n"/>
      <c r="EM864" s="36" t="n"/>
      <c r="EN864" s="36" t="n"/>
    </row>
    <row r="865">
      <c r="A865" s="36" t="n"/>
      <c r="B865" s="36" t="n"/>
      <c r="C865" s="144" t="n"/>
      <c r="D865" s="144" t="n"/>
      <c r="E865" s="135" t="n"/>
      <c r="F865" s="135" t="n"/>
      <c r="G865" s="135" t="n"/>
      <c r="H865" s="135" t="n"/>
      <c r="I865" s="135" t="n"/>
      <c r="J865" s="135" t="n"/>
      <c r="K865" s="135" t="n"/>
      <c r="L865" s="135" t="n"/>
      <c r="M865" s="135" t="n"/>
      <c r="N865" s="135" t="n"/>
      <c r="O865" s="135" t="n"/>
      <c r="P865" s="135" t="n"/>
      <c r="Q865" s="135" t="n"/>
      <c r="R865" s="135" t="n"/>
      <c r="S865" s="135" t="n"/>
      <c r="T865" s="135" t="n"/>
      <c r="U865" s="135" t="n"/>
      <c r="V865" s="135" t="n"/>
      <c r="W865" s="135" t="n"/>
      <c r="X865" s="135" t="n"/>
      <c r="Y865" s="135" t="n"/>
      <c r="Z865" s="135" t="n"/>
      <c r="AA865" s="135" t="n"/>
      <c r="AB865" s="135" t="n"/>
      <c r="AC865" s="135" t="n"/>
      <c r="AD865" s="135" t="n"/>
      <c r="AE865" s="135" t="n"/>
      <c r="AF865" s="135" t="n"/>
      <c r="AG865" s="135" t="n"/>
      <c r="AH865" s="135" t="n"/>
      <c r="AI865" s="135" t="n"/>
      <c r="AJ865" s="135" t="n"/>
      <c r="AK865" s="135" t="n"/>
      <c r="AL865" s="135" t="n"/>
      <c r="AM865" s="135" t="n"/>
      <c r="AN865" s="135" t="n"/>
      <c r="AO865" s="135" t="n"/>
      <c r="AP865" s="135" t="n"/>
      <c r="AQ865" s="135" t="n"/>
      <c r="AR865" s="135" t="n"/>
      <c r="AS865" s="135" t="n"/>
      <c r="AT865" s="135" t="n"/>
      <c r="AU865" s="135" t="n"/>
      <c r="AV865" s="135" t="n"/>
      <c r="AW865" s="135" t="n"/>
      <c r="AX865" s="135" t="n"/>
      <c r="AY865" s="135" t="n"/>
      <c r="AZ865" s="135" t="n"/>
      <c r="BA865" s="135" t="n"/>
      <c r="BB865" s="135" t="n"/>
      <c r="BC865" s="135" t="n"/>
      <c r="BD865" s="135" t="n"/>
      <c r="BE865" s="135" t="n"/>
      <c r="BF865" s="135" t="n"/>
      <c r="BG865" s="135" t="n"/>
      <c r="BH865" s="135" t="n"/>
      <c r="BI865" s="135" t="n"/>
      <c r="BJ865" s="135" t="n"/>
      <c r="BK865" s="135" t="n"/>
      <c r="BL865" s="135" t="n"/>
      <c r="BM865" s="135" t="n"/>
      <c r="BN865" s="135" t="n"/>
      <c r="BO865" s="135" t="n"/>
      <c r="BP865" s="135" t="n"/>
      <c r="BQ865" s="135" t="n"/>
      <c r="BR865" s="135" t="n"/>
      <c r="BS865" s="135" t="n"/>
      <c r="BT865" s="135" t="n"/>
      <c r="BU865" s="135" t="n"/>
      <c r="BV865" s="135" t="n"/>
      <c r="BW865" s="135" t="n"/>
      <c r="BX865" s="135" t="n"/>
      <c r="BY865" s="135" t="n"/>
      <c r="BZ865" s="135" t="n"/>
      <c r="CA865" s="135" t="n"/>
      <c r="CB865" s="135" t="n"/>
      <c r="CC865" s="135" t="n"/>
      <c r="CD865" s="135" t="n"/>
      <c r="CE865" s="135" t="n"/>
      <c r="CF865" s="135" t="n"/>
      <c r="CG865" s="135" t="n"/>
      <c r="CH865" s="135" t="n"/>
      <c r="CI865" s="135" t="n"/>
      <c r="CJ865" s="135" t="n"/>
      <c r="CK865" s="135" t="n"/>
      <c r="CL865" s="135" t="n"/>
      <c r="CM865" s="135" t="n"/>
      <c r="CN865" s="135" t="n"/>
      <c r="CO865" s="135" t="n"/>
      <c r="CP865" s="135" t="n"/>
      <c r="CQ865" s="135" t="n"/>
      <c r="CR865" s="135" t="n"/>
      <c r="CU865" s="36" t="n"/>
      <c r="CV865" s="36" t="n"/>
      <c r="CW865" s="36" t="n"/>
      <c r="CX865" s="36" t="n"/>
      <c r="CY865" s="36" t="n"/>
      <c r="CZ865" s="36" t="n"/>
      <c r="DA865" s="36" t="n"/>
      <c r="DB865" s="36" t="n"/>
      <c r="DC865" s="36" t="n"/>
      <c r="DD865" s="36" t="n"/>
      <c r="DE865" s="36" t="n"/>
      <c r="DF865" s="36" t="n"/>
      <c r="DG865" s="36" t="n"/>
      <c r="DH865" s="36" t="n"/>
      <c r="DI865" s="36" t="n"/>
      <c r="DJ865" s="36" t="n"/>
      <c r="DK865" s="36" t="n"/>
      <c r="DL865" s="36" t="n"/>
      <c r="DM865" s="36" t="n"/>
      <c r="DN865" s="36" t="n"/>
      <c r="DO865" s="36" t="n"/>
      <c r="DP865" s="36" t="n"/>
      <c r="DQ865" s="36" t="n"/>
      <c r="DR865" s="36" t="n"/>
      <c r="DS865" s="36" t="n"/>
      <c r="DT865" s="36" t="n"/>
      <c r="DU865" s="36" t="n"/>
      <c r="DV865" s="36" t="n"/>
      <c r="DW865" s="36" t="n"/>
      <c r="DX865" s="36" t="n"/>
      <c r="DY865" s="36" t="n"/>
      <c r="DZ865" s="36" t="n"/>
      <c r="EA865" s="36" t="n"/>
      <c r="EB865" s="36" t="n"/>
      <c r="EC865" s="36" t="n"/>
      <c r="ED865" s="36" t="n"/>
      <c r="EE865" s="36" t="n"/>
      <c r="EF865" s="36" t="n"/>
      <c r="EG865" s="36" t="n"/>
      <c r="EH865" s="36" t="n"/>
      <c r="EI865" s="36" t="n"/>
      <c r="EJ865" s="36" t="n"/>
      <c r="EK865" s="36" t="n"/>
      <c r="EL865" s="36" t="n"/>
      <c r="EM865" s="36" t="n"/>
      <c r="EN865" s="36" t="n"/>
    </row>
    <row r="866">
      <c r="A866" s="36" t="n"/>
      <c r="B866" s="36" t="n"/>
      <c r="C866" s="144" t="n"/>
      <c r="D866" s="144" t="n"/>
      <c r="E866" s="135" t="n"/>
      <c r="F866" s="135" t="n"/>
      <c r="G866" s="135" t="n"/>
      <c r="H866" s="135" t="n"/>
      <c r="I866" s="135" t="n"/>
      <c r="J866" s="135" t="n"/>
      <c r="K866" s="135" t="n"/>
      <c r="L866" s="135" t="n"/>
      <c r="M866" s="135" t="n"/>
      <c r="N866" s="135" t="n"/>
      <c r="O866" s="135" t="n"/>
      <c r="P866" s="135" t="n"/>
      <c r="Q866" s="135" t="n"/>
      <c r="R866" s="135" t="n"/>
      <c r="S866" s="135" t="n"/>
      <c r="T866" s="135" t="n"/>
      <c r="U866" s="135" t="n"/>
      <c r="V866" s="135" t="n"/>
      <c r="W866" s="135" t="n"/>
      <c r="X866" s="135" t="n"/>
      <c r="Y866" s="135" t="n"/>
      <c r="Z866" s="135" t="n"/>
      <c r="AA866" s="135" t="n"/>
      <c r="AB866" s="135" t="n"/>
      <c r="AC866" s="135" t="n"/>
      <c r="AD866" s="135" t="n"/>
      <c r="AE866" s="135" t="n"/>
      <c r="AF866" s="135" t="n"/>
      <c r="AG866" s="135" t="n"/>
      <c r="AH866" s="135" t="n"/>
      <c r="AI866" s="135" t="n"/>
      <c r="AJ866" s="135" t="n"/>
      <c r="AK866" s="135" t="n"/>
      <c r="AL866" s="135" t="n"/>
      <c r="AM866" s="135" t="n"/>
      <c r="AN866" s="135" t="n"/>
      <c r="AO866" s="135" t="n"/>
      <c r="AP866" s="135" t="n"/>
      <c r="AQ866" s="135" t="n"/>
      <c r="AR866" s="135" t="n"/>
      <c r="AS866" s="135" t="n"/>
      <c r="AT866" s="135" t="n"/>
      <c r="AU866" s="135" t="n"/>
      <c r="AV866" s="135" t="n"/>
      <c r="AW866" s="135" t="n"/>
      <c r="AX866" s="135" t="n"/>
      <c r="AY866" s="135" t="n"/>
      <c r="AZ866" s="135" t="n"/>
      <c r="BA866" s="135" t="n"/>
      <c r="BB866" s="135" t="n"/>
      <c r="BC866" s="135" t="n"/>
      <c r="BD866" s="135" t="n"/>
      <c r="BE866" s="135" t="n"/>
      <c r="BF866" s="135" t="n"/>
      <c r="BG866" s="135" t="n"/>
      <c r="BH866" s="135" t="n"/>
      <c r="BI866" s="135" t="n"/>
      <c r="BJ866" s="135" t="n"/>
      <c r="BK866" s="135" t="n"/>
      <c r="BL866" s="135" t="n"/>
      <c r="BM866" s="135" t="n"/>
      <c r="BN866" s="135" t="n"/>
      <c r="BO866" s="135" t="n"/>
      <c r="BP866" s="135" t="n"/>
      <c r="BQ866" s="135" t="n"/>
      <c r="BR866" s="135" t="n"/>
      <c r="BS866" s="135" t="n"/>
      <c r="BT866" s="135" t="n"/>
      <c r="BU866" s="135" t="n"/>
      <c r="BV866" s="135" t="n"/>
      <c r="BW866" s="135" t="n"/>
      <c r="BX866" s="135" t="n"/>
      <c r="BY866" s="135" t="n"/>
      <c r="BZ866" s="135" t="n"/>
      <c r="CA866" s="135" t="n"/>
      <c r="CB866" s="135" t="n"/>
      <c r="CC866" s="135" t="n"/>
      <c r="CD866" s="135" t="n"/>
      <c r="CE866" s="135" t="n"/>
      <c r="CF866" s="135" t="n"/>
      <c r="CG866" s="135" t="n"/>
      <c r="CH866" s="135" t="n"/>
      <c r="CI866" s="135" t="n"/>
      <c r="CJ866" s="135" t="n"/>
      <c r="CK866" s="135" t="n"/>
      <c r="CL866" s="135" t="n"/>
      <c r="CM866" s="135" t="n"/>
      <c r="CN866" s="135" t="n"/>
      <c r="CO866" s="135" t="n"/>
      <c r="CP866" s="135" t="n"/>
      <c r="CQ866" s="135" t="n"/>
      <c r="CR866" s="135" t="n"/>
      <c r="CU866" s="36" t="n"/>
      <c r="CV866" s="36" t="n"/>
      <c r="CW866" s="36" t="n"/>
      <c r="CX866" s="36" t="n"/>
      <c r="CY866" s="36" t="n"/>
      <c r="CZ866" s="36" t="n"/>
      <c r="DA866" s="36" t="n"/>
      <c r="DB866" s="36" t="n"/>
      <c r="DC866" s="36" t="n"/>
      <c r="DD866" s="36" t="n"/>
      <c r="DE866" s="36" t="n"/>
      <c r="DF866" s="36" t="n"/>
      <c r="DG866" s="36" t="n"/>
      <c r="DH866" s="36" t="n"/>
      <c r="DI866" s="36" t="n"/>
      <c r="DJ866" s="36" t="n"/>
      <c r="DK866" s="36" t="n"/>
      <c r="DL866" s="36" t="n"/>
      <c r="DM866" s="36" t="n"/>
      <c r="DN866" s="36" t="n"/>
      <c r="DO866" s="36" t="n"/>
      <c r="DP866" s="36" t="n"/>
      <c r="DQ866" s="36" t="n"/>
      <c r="DR866" s="36" t="n"/>
      <c r="DS866" s="36" t="n"/>
      <c r="DT866" s="36" t="n"/>
      <c r="DU866" s="36" t="n"/>
      <c r="DV866" s="36" t="n"/>
      <c r="DW866" s="36" t="n"/>
      <c r="DX866" s="36" t="n"/>
      <c r="DY866" s="36" t="n"/>
      <c r="DZ866" s="36" t="n"/>
      <c r="EA866" s="36" t="n"/>
      <c r="EB866" s="36" t="n"/>
      <c r="EC866" s="36" t="n"/>
      <c r="ED866" s="36" t="n"/>
      <c r="EE866" s="36" t="n"/>
      <c r="EF866" s="36" t="n"/>
      <c r="EG866" s="36" t="n"/>
      <c r="EH866" s="36" t="n"/>
      <c r="EI866" s="36" t="n"/>
      <c r="EJ866" s="36" t="n"/>
      <c r="EK866" s="36" t="n"/>
      <c r="EL866" s="36" t="n"/>
      <c r="EM866" s="36" t="n"/>
      <c r="EN866" s="36" t="n"/>
    </row>
    <row r="867">
      <c r="A867" s="36" t="n"/>
      <c r="B867" s="36" t="n"/>
      <c r="C867" s="144" t="n"/>
      <c r="D867" s="144" t="n"/>
      <c r="E867" s="135" t="n"/>
      <c r="F867" s="135" t="n"/>
      <c r="G867" s="135" t="n"/>
      <c r="H867" s="135" t="n"/>
      <c r="I867" s="135" t="n"/>
      <c r="J867" s="135" t="n"/>
      <c r="K867" s="135" t="n"/>
      <c r="L867" s="135" t="n"/>
      <c r="M867" s="135" t="n"/>
      <c r="N867" s="135" t="n"/>
      <c r="O867" s="135" t="n"/>
      <c r="P867" s="135" t="n"/>
      <c r="Q867" s="135" t="n"/>
      <c r="R867" s="135" t="n"/>
      <c r="S867" s="135" t="n"/>
      <c r="T867" s="135" t="n"/>
      <c r="U867" s="135" t="n"/>
      <c r="V867" s="135" t="n"/>
      <c r="W867" s="135" t="n"/>
      <c r="X867" s="135" t="n"/>
      <c r="Y867" s="135" t="n"/>
      <c r="Z867" s="135" t="n"/>
      <c r="AA867" s="135" t="n"/>
      <c r="AB867" s="135" t="n"/>
      <c r="AC867" s="135" t="n"/>
      <c r="AD867" s="135" t="n"/>
      <c r="AE867" s="135" t="n"/>
      <c r="AF867" s="135" t="n"/>
      <c r="AG867" s="135" t="n"/>
      <c r="AH867" s="135" t="n"/>
      <c r="AI867" s="135" t="n"/>
      <c r="AJ867" s="135" t="n"/>
      <c r="AK867" s="135" t="n"/>
      <c r="AL867" s="135" t="n"/>
      <c r="AM867" s="135" t="n"/>
      <c r="AN867" s="135" t="n"/>
      <c r="AO867" s="135" t="n"/>
      <c r="AP867" s="135" t="n"/>
      <c r="AQ867" s="135" t="n"/>
      <c r="AR867" s="135" t="n"/>
      <c r="AS867" s="135" t="n"/>
      <c r="AT867" s="135" t="n"/>
      <c r="AU867" s="135" t="n"/>
      <c r="AV867" s="135" t="n"/>
      <c r="AW867" s="135" t="n"/>
      <c r="AX867" s="135" t="n"/>
      <c r="AY867" s="135" t="n"/>
      <c r="AZ867" s="135" t="n"/>
      <c r="BA867" s="135" t="n"/>
      <c r="BB867" s="135" t="n"/>
      <c r="BC867" s="135" t="n"/>
      <c r="BD867" s="135" t="n"/>
      <c r="BE867" s="135" t="n"/>
      <c r="BF867" s="135" t="n"/>
      <c r="BG867" s="135" t="n"/>
      <c r="BH867" s="135" t="n"/>
      <c r="BI867" s="135" t="n"/>
      <c r="BJ867" s="135" t="n"/>
      <c r="BK867" s="135" t="n"/>
      <c r="BL867" s="135" t="n"/>
      <c r="BM867" s="135" t="n"/>
      <c r="BN867" s="135" t="n"/>
      <c r="BO867" s="135" t="n"/>
      <c r="BP867" s="135" t="n"/>
      <c r="BQ867" s="135" t="n"/>
      <c r="BR867" s="135" t="n"/>
      <c r="BS867" s="135" t="n"/>
      <c r="BT867" s="135" t="n"/>
      <c r="BU867" s="135" t="n"/>
      <c r="BV867" s="135" t="n"/>
      <c r="BW867" s="135" t="n"/>
      <c r="BX867" s="135" t="n"/>
      <c r="BY867" s="135" t="n"/>
      <c r="BZ867" s="135" t="n"/>
      <c r="CA867" s="135" t="n"/>
      <c r="CB867" s="135" t="n"/>
      <c r="CC867" s="135" t="n"/>
      <c r="CD867" s="135" t="n"/>
      <c r="CE867" s="135" t="n"/>
      <c r="CF867" s="135" t="n"/>
      <c r="CG867" s="135" t="n"/>
      <c r="CH867" s="135" t="n"/>
      <c r="CI867" s="135" t="n"/>
      <c r="CJ867" s="135" t="n"/>
      <c r="CK867" s="135" t="n"/>
      <c r="CL867" s="135" t="n"/>
      <c r="CM867" s="135" t="n"/>
      <c r="CN867" s="135" t="n"/>
      <c r="CO867" s="135" t="n"/>
      <c r="CP867" s="135" t="n"/>
      <c r="CQ867" s="135" t="n"/>
      <c r="CR867" s="135" t="n"/>
      <c r="CU867" s="36" t="n"/>
      <c r="CV867" s="36" t="n"/>
      <c r="CW867" s="36" t="n"/>
      <c r="CX867" s="36" t="n"/>
      <c r="CY867" s="36" t="n"/>
      <c r="CZ867" s="36" t="n"/>
      <c r="DA867" s="36" t="n"/>
      <c r="DB867" s="36" t="n"/>
      <c r="DC867" s="36" t="n"/>
      <c r="DD867" s="36" t="n"/>
      <c r="DE867" s="36" t="n"/>
      <c r="DF867" s="36" t="n"/>
      <c r="DG867" s="36" t="n"/>
      <c r="DH867" s="36" t="n"/>
      <c r="DI867" s="36" t="n"/>
      <c r="DJ867" s="36" t="n"/>
      <c r="DK867" s="36" t="n"/>
      <c r="DL867" s="36" t="n"/>
      <c r="DM867" s="36" t="n"/>
      <c r="DN867" s="36" t="n"/>
      <c r="DO867" s="36" t="n"/>
      <c r="DP867" s="36" t="n"/>
      <c r="DQ867" s="36" t="n"/>
      <c r="DR867" s="36" t="n"/>
      <c r="DS867" s="36" t="n"/>
      <c r="DT867" s="36" t="n"/>
      <c r="DU867" s="36" t="n"/>
      <c r="DV867" s="36" t="n"/>
      <c r="DW867" s="36" t="n"/>
      <c r="DX867" s="36" t="n"/>
      <c r="DY867" s="36" t="n"/>
      <c r="DZ867" s="36" t="n"/>
      <c r="EA867" s="36" t="n"/>
      <c r="EB867" s="36" t="n"/>
      <c r="EC867" s="36" t="n"/>
      <c r="ED867" s="36" t="n"/>
      <c r="EE867" s="36" t="n"/>
      <c r="EF867" s="36" t="n"/>
      <c r="EG867" s="36" t="n"/>
      <c r="EH867" s="36" t="n"/>
      <c r="EI867" s="36" t="n"/>
      <c r="EJ867" s="36" t="n"/>
      <c r="EK867" s="36" t="n"/>
      <c r="EL867" s="36" t="n"/>
      <c r="EM867" s="36" t="n"/>
      <c r="EN867" s="36" t="n"/>
    </row>
    <row r="868">
      <c r="A868" s="36" t="n"/>
      <c r="B868" s="36" t="n"/>
      <c r="C868" s="144" t="n"/>
      <c r="D868" s="144" t="n"/>
      <c r="E868" s="135" t="n"/>
      <c r="F868" s="135" t="n"/>
      <c r="G868" s="135" t="n"/>
      <c r="H868" s="135" t="n"/>
      <c r="I868" s="135" t="n"/>
      <c r="J868" s="135" t="n"/>
      <c r="K868" s="135" t="n"/>
      <c r="L868" s="135" t="n"/>
      <c r="M868" s="135" t="n"/>
      <c r="N868" s="135" t="n"/>
      <c r="O868" s="135" t="n"/>
      <c r="P868" s="135" t="n"/>
      <c r="Q868" s="135" t="n"/>
      <c r="R868" s="135" t="n"/>
      <c r="S868" s="135" t="n"/>
      <c r="T868" s="135" t="n"/>
      <c r="U868" s="135" t="n"/>
      <c r="V868" s="135" t="n"/>
      <c r="W868" s="135" t="n"/>
      <c r="X868" s="135" t="n"/>
      <c r="Y868" s="135" t="n"/>
      <c r="Z868" s="135" t="n"/>
      <c r="AA868" s="135" t="n"/>
      <c r="AB868" s="135" t="n"/>
      <c r="AC868" s="135" t="n"/>
      <c r="AD868" s="135" t="n"/>
      <c r="AE868" s="135" t="n"/>
      <c r="AF868" s="135" t="n"/>
      <c r="AG868" s="135" t="n"/>
      <c r="AH868" s="135" t="n"/>
      <c r="AI868" s="135" t="n"/>
      <c r="AJ868" s="135" t="n"/>
      <c r="AK868" s="135" t="n"/>
      <c r="AL868" s="135" t="n"/>
      <c r="AM868" s="135" t="n"/>
      <c r="AN868" s="135" t="n"/>
      <c r="AO868" s="135" t="n"/>
      <c r="AP868" s="135" t="n"/>
      <c r="AQ868" s="135" t="n"/>
      <c r="AR868" s="135" t="n"/>
      <c r="AS868" s="135" t="n"/>
      <c r="AT868" s="135" t="n"/>
      <c r="AU868" s="135" t="n"/>
      <c r="AV868" s="135" t="n"/>
      <c r="AW868" s="135" t="n"/>
      <c r="AX868" s="135" t="n"/>
      <c r="AY868" s="135" t="n"/>
      <c r="AZ868" s="135" t="n"/>
      <c r="BA868" s="135" t="n"/>
      <c r="BB868" s="135" t="n"/>
      <c r="BC868" s="135" t="n"/>
      <c r="BD868" s="135" t="n"/>
      <c r="BE868" s="135" t="n"/>
      <c r="BF868" s="135" t="n"/>
      <c r="BG868" s="135" t="n"/>
      <c r="BH868" s="135" t="n"/>
      <c r="BI868" s="135" t="n"/>
      <c r="BJ868" s="135" t="n"/>
      <c r="BK868" s="135" t="n"/>
      <c r="BL868" s="135" t="n"/>
      <c r="BM868" s="135" t="n"/>
      <c r="BN868" s="135" t="n"/>
      <c r="BO868" s="135" t="n"/>
      <c r="BP868" s="135" t="n"/>
      <c r="BQ868" s="135" t="n"/>
      <c r="BR868" s="135" t="n"/>
      <c r="BS868" s="135" t="n"/>
      <c r="BT868" s="135" t="n"/>
      <c r="BU868" s="135" t="n"/>
      <c r="BV868" s="135" t="n"/>
      <c r="BW868" s="135" t="n"/>
      <c r="BX868" s="135" t="n"/>
      <c r="BY868" s="135" t="n"/>
      <c r="BZ868" s="135" t="n"/>
      <c r="CA868" s="135" t="n"/>
      <c r="CB868" s="135" t="n"/>
      <c r="CC868" s="135" t="n"/>
      <c r="CD868" s="135" t="n"/>
      <c r="CE868" s="135" t="n"/>
      <c r="CF868" s="135" t="n"/>
      <c r="CG868" s="135" t="n"/>
      <c r="CH868" s="135" t="n"/>
      <c r="CI868" s="135" t="n"/>
      <c r="CJ868" s="135" t="n"/>
      <c r="CK868" s="135" t="n"/>
      <c r="CL868" s="135" t="n"/>
      <c r="CM868" s="135" t="n"/>
      <c r="CN868" s="135" t="n"/>
      <c r="CO868" s="135" t="n"/>
      <c r="CP868" s="135" t="n"/>
      <c r="CQ868" s="135" t="n"/>
      <c r="CR868" s="135" t="n"/>
      <c r="CU868" s="36" t="n"/>
      <c r="CV868" s="36" t="n"/>
      <c r="CW868" s="36" t="n"/>
      <c r="CX868" s="36" t="n"/>
      <c r="CY868" s="36" t="n"/>
      <c r="CZ868" s="36" t="n"/>
      <c r="DA868" s="36" t="n"/>
      <c r="DB868" s="36" t="n"/>
      <c r="DC868" s="36" t="n"/>
      <c r="DD868" s="36" t="n"/>
      <c r="DE868" s="36" t="n"/>
      <c r="DF868" s="36" t="n"/>
      <c r="DG868" s="36" t="n"/>
      <c r="DH868" s="36" t="n"/>
      <c r="DI868" s="36" t="n"/>
      <c r="DJ868" s="36" t="n"/>
      <c r="DK868" s="36" t="n"/>
      <c r="DL868" s="36" t="n"/>
      <c r="DM868" s="36" t="n"/>
      <c r="DN868" s="36" t="n"/>
      <c r="DO868" s="36" t="n"/>
      <c r="DP868" s="36" t="n"/>
      <c r="DQ868" s="36" t="n"/>
      <c r="DR868" s="36" t="n"/>
      <c r="DS868" s="36" t="n"/>
      <c r="DT868" s="36" t="n"/>
      <c r="DU868" s="36" t="n"/>
      <c r="DV868" s="36" t="n"/>
      <c r="DW868" s="36" t="n"/>
      <c r="DX868" s="36" t="n"/>
      <c r="DY868" s="36" t="n"/>
      <c r="DZ868" s="36" t="n"/>
      <c r="EA868" s="36" t="n"/>
      <c r="EB868" s="36" t="n"/>
      <c r="EC868" s="36" t="n"/>
      <c r="ED868" s="36" t="n"/>
      <c r="EE868" s="36" t="n"/>
      <c r="EF868" s="36" t="n"/>
      <c r="EG868" s="36" t="n"/>
      <c r="EH868" s="36" t="n"/>
      <c r="EI868" s="36" t="n"/>
      <c r="EJ868" s="36" t="n"/>
      <c r="EK868" s="36" t="n"/>
      <c r="EL868" s="36" t="n"/>
      <c r="EM868" s="36" t="n"/>
      <c r="EN868" s="36" t="n"/>
    </row>
    <row r="869">
      <c r="A869" s="36" t="n"/>
      <c r="B869" s="36" t="n"/>
      <c r="C869" s="144" t="n"/>
      <c r="D869" s="144" t="n"/>
      <c r="E869" s="135" t="n"/>
      <c r="F869" s="135" t="n"/>
      <c r="G869" s="135" t="n"/>
      <c r="H869" s="135" t="n"/>
      <c r="I869" s="135" t="n"/>
      <c r="J869" s="135" t="n"/>
      <c r="K869" s="135" t="n"/>
      <c r="L869" s="135" t="n"/>
      <c r="M869" s="135" t="n"/>
      <c r="N869" s="135" t="n"/>
      <c r="O869" s="135" t="n"/>
      <c r="P869" s="135" t="n"/>
      <c r="Q869" s="135" t="n"/>
      <c r="R869" s="135" t="n"/>
      <c r="S869" s="135" t="n"/>
      <c r="T869" s="135" t="n"/>
      <c r="U869" s="135" t="n"/>
      <c r="V869" s="135" t="n"/>
      <c r="W869" s="135" t="n"/>
      <c r="X869" s="135" t="n"/>
      <c r="Y869" s="135" t="n"/>
      <c r="Z869" s="135" t="n"/>
      <c r="AA869" s="135" t="n"/>
      <c r="AB869" s="135" t="n"/>
      <c r="AC869" s="135" t="n"/>
      <c r="AD869" s="135" t="n"/>
      <c r="AE869" s="135" t="n"/>
      <c r="AF869" s="135" t="n"/>
      <c r="AG869" s="135" t="n"/>
      <c r="AH869" s="135" t="n"/>
      <c r="AI869" s="135" t="n"/>
      <c r="AJ869" s="135" t="n"/>
      <c r="AK869" s="135" t="n"/>
      <c r="AL869" s="135" t="n"/>
      <c r="AM869" s="135" t="n"/>
      <c r="AN869" s="135" t="n"/>
      <c r="AO869" s="135" t="n"/>
      <c r="AP869" s="135" t="n"/>
      <c r="AQ869" s="135" t="n"/>
      <c r="AR869" s="135" t="n"/>
      <c r="AS869" s="135" t="n"/>
      <c r="AT869" s="135" t="n"/>
      <c r="AU869" s="135" t="n"/>
      <c r="AV869" s="135" t="n"/>
      <c r="AW869" s="135" t="n"/>
      <c r="AX869" s="135" t="n"/>
      <c r="AY869" s="135" t="n"/>
      <c r="AZ869" s="135" t="n"/>
      <c r="BA869" s="135" t="n"/>
      <c r="BB869" s="135" t="n"/>
      <c r="BC869" s="135" t="n"/>
      <c r="BD869" s="135" t="n"/>
      <c r="BE869" s="135" t="n"/>
      <c r="BF869" s="135" t="n"/>
      <c r="BG869" s="135" t="n"/>
      <c r="BH869" s="135" t="n"/>
      <c r="BI869" s="135" t="n"/>
      <c r="BJ869" s="135" t="n"/>
      <c r="BK869" s="135" t="n"/>
      <c r="BL869" s="135" t="n"/>
      <c r="BM869" s="135" t="n"/>
      <c r="BN869" s="135" t="n"/>
      <c r="BO869" s="135" t="n"/>
      <c r="BP869" s="135" t="n"/>
      <c r="BQ869" s="135" t="n"/>
      <c r="BR869" s="135" t="n"/>
      <c r="BS869" s="135" t="n"/>
      <c r="BT869" s="135" t="n"/>
      <c r="BU869" s="135" t="n"/>
      <c r="BV869" s="135" t="n"/>
      <c r="BW869" s="135" t="n"/>
      <c r="BX869" s="135" t="n"/>
      <c r="BY869" s="135" t="n"/>
      <c r="BZ869" s="135" t="n"/>
      <c r="CA869" s="135" t="n"/>
      <c r="CB869" s="135" t="n"/>
      <c r="CC869" s="135" t="n"/>
      <c r="CD869" s="135" t="n"/>
      <c r="CE869" s="135" t="n"/>
      <c r="CF869" s="135" t="n"/>
      <c r="CG869" s="135" t="n"/>
      <c r="CH869" s="135" t="n"/>
      <c r="CI869" s="135" t="n"/>
      <c r="CJ869" s="135" t="n"/>
      <c r="CK869" s="135" t="n"/>
      <c r="CL869" s="135" t="n"/>
      <c r="CM869" s="135" t="n"/>
      <c r="CN869" s="135" t="n"/>
      <c r="CO869" s="135" t="n"/>
      <c r="CP869" s="135" t="n"/>
      <c r="CQ869" s="135" t="n"/>
      <c r="CR869" s="135" t="n"/>
      <c r="CU869" s="36" t="n"/>
      <c r="CV869" s="36" t="n"/>
      <c r="CW869" s="36" t="n"/>
      <c r="CX869" s="36" t="n"/>
      <c r="CY869" s="36" t="n"/>
      <c r="CZ869" s="36" t="n"/>
      <c r="DA869" s="36" t="n"/>
      <c r="DB869" s="36" t="n"/>
      <c r="DC869" s="36" t="n"/>
      <c r="DD869" s="36" t="n"/>
      <c r="DE869" s="36" t="n"/>
      <c r="DF869" s="36" t="n"/>
      <c r="DG869" s="36" t="n"/>
      <c r="DH869" s="36" t="n"/>
      <c r="DI869" s="36" t="n"/>
      <c r="DJ869" s="36" t="n"/>
      <c r="DK869" s="36" t="n"/>
      <c r="DL869" s="36" t="n"/>
      <c r="DM869" s="36" t="n"/>
      <c r="DN869" s="36" t="n"/>
      <c r="DO869" s="36" t="n"/>
      <c r="DP869" s="36" t="n"/>
      <c r="DQ869" s="36" t="n"/>
      <c r="DR869" s="36" t="n"/>
      <c r="DS869" s="36" t="n"/>
      <c r="DT869" s="36" t="n"/>
      <c r="DU869" s="36" t="n"/>
      <c r="DV869" s="36" t="n"/>
      <c r="DW869" s="36" t="n"/>
      <c r="DX869" s="36" t="n"/>
      <c r="DY869" s="36" t="n"/>
      <c r="DZ869" s="36" t="n"/>
      <c r="EA869" s="36" t="n"/>
      <c r="EB869" s="36" t="n"/>
      <c r="EC869" s="36" t="n"/>
      <c r="ED869" s="36" t="n"/>
      <c r="EE869" s="36" t="n"/>
      <c r="EF869" s="36" t="n"/>
      <c r="EG869" s="36" t="n"/>
      <c r="EH869" s="36" t="n"/>
      <c r="EI869" s="36" t="n"/>
      <c r="EJ869" s="36" t="n"/>
      <c r="EK869" s="36" t="n"/>
      <c r="EL869" s="36" t="n"/>
      <c r="EM869" s="36" t="n"/>
      <c r="EN869" s="36" t="n"/>
    </row>
    <row r="870">
      <c r="A870" s="36" t="n"/>
      <c r="B870" s="36" t="n"/>
      <c r="C870" s="144" t="n"/>
      <c r="D870" s="144" t="n"/>
      <c r="E870" s="135" t="n"/>
      <c r="F870" s="135" t="n"/>
      <c r="G870" s="135" t="n"/>
      <c r="H870" s="135" t="n"/>
      <c r="I870" s="135" t="n"/>
      <c r="J870" s="135" t="n"/>
      <c r="K870" s="135" t="n"/>
      <c r="L870" s="135" t="n"/>
      <c r="M870" s="135" t="n"/>
      <c r="N870" s="135" t="n"/>
      <c r="O870" s="135" t="n"/>
      <c r="P870" s="135" t="n"/>
      <c r="Q870" s="135" t="n"/>
      <c r="R870" s="135" t="n"/>
      <c r="S870" s="135" t="n"/>
      <c r="T870" s="135" t="n"/>
      <c r="U870" s="135" t="n"/>
      <c r="V870" s="135" t="n"/>
      <c r="W870" s="135" t="n"/>
      <c r="X870" s="135" t="n"/>
      <c r="Y870" s="135" t="n"/>
      <c r="Z870" s="135" t="n"/>
      <c r="AA870" s="135" t="n"/>
      <c r="AB870" s="135" t="n"/>
      <c r="AC870" s="135" t="n"/>
      <c r="AD870" s="135" t="n"/>
      <c r="AE870" s="135" t="n"/>
      <c r="AF870" s="135" t="n"/>
      <c r="AG870" s="135" t="n"/>
      <c r="AH870" s="135" t="n"/>
      <c r="AI870" s="135" t="n"/>
      <c r="AJ870" s="135" t="n"/>
      <c r="AK870" s="135" t="n"/>
      <c r="AL870" s="135" t="n"/>
      <c r="AM870" s="135" t="n"/>
      <c r="AN870" s="135" t="n"/>
      <c r="AO870" s="135" t="n"/>
      <c r="AP870" s="135" t="n"/>
      <c r="AQ870" s="135" t="n"/>
      <c r="AR870" s="135" t="n"/>
      <c r="AS870" s="135" t="n"/>
      <c r="AT870" s="135" t="n"/>
      <c r="AU870" s="135" t="n"/>
      <c r="AV870" s="135" t="n"/>
      <c r="AW870" s="135" t="n"/>
      <c r="AX870" s="135" t="n"/>
      <c r="AY870" s="135" t="n"/>
      <c r="AZ870" s="135" t="n"/>
      <c r="BA870" s="135" t="n"/>
      <c r="BB870" s="135" t="n"/>
      <c r="BC870" s="135" t="n"/>
      <c r="BD870" s="135" t="n"/>
      <c r="BE870" s="135" t="n"/>
      <c r="BF870" s="135" t="n"/>
      <c r="BG870" s="135" t="n"/>
      <c r="BH870" s="135" t="n"/>
      <c r="BI870" s="135" t="n"/>
      <c r="BJ870" s="135" t="n"/>
      <c r="BK870" s="135" t="n"/>
      <c r="BL870" s="135" t="n"/>
      <c r="BM870" s="135" t="n"/>
      <c r="BN870" s="135" t="n"/>
      <c r="BO870" s="135" t="n"/>
      <c r="BP870" s="135" t="n"/>
      <c r="BQ870" s="135" t="n"/>
      <c r="BR870" s="135" t="n"/>
      <c r="BS870" s="135" t="n"/>
      <c r="BT870" s="135" t="n"/>
      <c r="BU870" s="135" t="n"/>
      <c r="BV870" s="135" t="n"/>
      <c r="BW870" s="135" t="n"/>
      <c r="BX870" s="135" t="n"/>
      <c r="BY870" s="135" t="n"/>
      <c r="BZ870" s="135" t="n"/>
      <c r="CA870" s="135" t="n"/>
      <c r="CB870" s="135" t="n"/>
      <c r="CC870" s="135" t="n"/>
      <c r="CD870" s="135" t="n"/>
      <c r="CE870" s="135" t="n"/>
      <c r="CF870" s="135" t="n"/>
      <c r="CG870" s="135" t="n"/>
      <c r="CH870" s="135" t="n"/>
      <c r="CI870" s="135" t="n"/>
      <c r="CJ870" s="135" t="n"/>
      <c r="CK870" s="135" t="n"/>
      <c r="CL870" s="135" t="n"/>
      <c r="CM870" s="135" t="n"/>
      <c r="CN870" s="135" t="n"/>
      <c r="CO870" s="135" t="n"/>
      <c r="CP870" s="135" t="n"/>
      <c r="CQ870" s="135" t="n"/>
      <c r="CR870" s="135" t="n"/>
      <c r="CU870" s="36" t="n"/>
      <c r="CV870" s="36" t="n"/>
      <c r="CW870" s="36" t="n"/>
      <c r="CX870" s="36" t="n"/>
      <c r="CY870" s="36" t="n"/>
      <c r="CZ870" s="36" t="n"/>
      <c r="DA870" s="36" t="n"/>
      <c r="DB870" s="36" t="n"/>
      <c r="DC870" s="36" t="n"/>
      <c r="DD870" s="36" t="n"/>
      <c r="DE870" s="36" t="n"/>
      <c r="DF870" s="36" t="n"/>
      <c r="DG870" s="36" t="n"/>
      <c r="DH870" s="36" t="n"/>
      <c r="DI870" s="36" t="n"/>
      <c r="DJ870" s="36" t="n"/>
      <c r="DK870" s="36" t="n"/>
      <c r="DL870" s="36" t="n"/>
      <c r="DM870" s="36" t="n"/>
      <c r="DN870" s="36" t="n"/>
      <c r="DO870" s="36" t="n"/>
      <c r="DP870" s="36" t="n"/>
      <c r="DQ870" s="36" t="n"/>
      <c r="DR870" s="36" t="n"/>
      <c r="DS870" s="36" t="n"/>
      <c r="DT870" s="36" t="n"/>
      <c r="DU870" s="36" t="n"/>
      <c r="DV870" s="36" t="n"/>
      <c r="DW870" s="36" t="n"/>
      <c r="DX870" s="36" t="n"/>
      <c r="DY870" s="36" t="n"/>
      <c r="DZ870" s="36" t="n"/>
      <c r="EA870" s="36" t="n"/>
      <c r="EB870" s="36" t="n"/>
      <c r="EC870" s="36" t="n"/>
      <c r="ED870" s="36" t="n"/>
      <c r="EE870" s="36" t="n"/>
      <c r="EF870" s="36" t="n"/>
      <c r="EG870" s="36" t="n"/>
      <c r="EH870" s="36" t="n"/>
      <c r="EI870" s="36" t="n"/>
      <c r="EJ870" s="36" t="n"/>
      <c r="EK870" s="36" t="n"/>
      <c r="EL870" s="36" t="n"/>
      <c r="EM870" s="36" t="n"/>
      <c r="EN870" s="36" t="n"/>
    </row>
    <row r="871">
      <c r="A871" s="36" t="n"/>
      <c r="B871" s="36" t="n"/>
      <c r="C871" s="144" t="n"/>
      <c r="D871" s="144" t="n"/>
      <c r="E871" s="135" t="n"/>
      <c r="F871" s="135" t="n"/>
      <c r="G871" s="135" t="n"/>
      <c r="H871" s="135" t="n"/>
      <c r="I871" s="135" t="n"/>
      <c r="J871" s="135" t="n"/>
      <c r="K871" s="135" t="n"/>
      <c r="L871" s="135" t="n"/>
      <c r="M871" s="135" t="n"/>
      <c r="N871" s="135" t="n"/>
      <c r="O871" s="135" t="n"/>
      <c r="P871" s="135" t="n"/>
      <c r="Q871" s="135" t="n"/>
      <c r="R871" s="135" t="n"/>
      <c r="S871" s="135" t="n"/>
      <c r="T871" s="135" t="n"/>
      <c r="U871" s="135" t="n"/>
      <c r="V871" s="135" t="n"/>
      <c r="W871" s="135" t="n"/>
      <c r="X871" s="135" t="n"/>
      <c r="Y871" s="135" t="n"/>
      <c r="Z871" s="135" t="n"/>
      <c r="AA871" s="135" t="n"/>
      <c r="AB871" s="135" t="n"/>
      <c r="AC871" s="135" t="n"/>
      <c r="AD871" s="135" t="n"/>
      <c r="AE871" s="135" t="n"/>
      <c r="AF871" s="135" t="n"/>
      <c r="AG871" s="135" t="n"/>
      <c r="AH871" s="135" t="n"/>
      <c r="AI871" s="135" t="n"/>
      <c r="AJ871" s="135" t="n"/>
      <c r="AK871" s="135" t="n"/>
      <c r="AL871" s="135" t="n"/>
      <c r="AM871" s="135" t="n"/>
      <c r="AN871" s="135" t="n"/>
      <c r="AO871" s="135" t="n"/>
      <c r="AP871" s="135" t="n"/>
      <c r="AQ871" s="135" t="n"/>
      <c r="AR871" s="135" t="n"/>
      <c r="AS871" s="135" t="n"/>
      <c r="AT871" s="135" t="n"/>
      <c r="AU871" s="135" t="n"/>
      <c r="AV871" s="135" t="n"/>
      <c r="AW871" s="135" t="n"/>
      <c r="AX871" s="135" t="n"/>
      <c r="AY871" s="135" t="n"/>
      <c r="AZ871" s="135" t="n"/>
      <c r="BA871" s="135" t="n"/>
      <c r="BB871" s="135" t="n"/>
      <c r="BC871" s="135" t="n"/>
      <c r="BD871" s="135" t="n"/>
      <c r="BE871" s="135" t="n"/>
      <c r="BF871" s="135" t="n"/>
      <c r="BG871" s="135" t="n"/>
      <c r="BH871" s="135" t="n"/>
      <c r="BI871" s="135" t="n"/>
      <c r="BJ871" s="135" t="n"/>
      <c r="BK871" s="135" t="n"/>
      <c r="BL871" s="135" t="n"/>
      <c r="BM871" s="135" t="n"/>
      <c r="BN871" s="135" t="n"/>
      <c r="BO871" s="135" t="n"/>
      <c r="BP871" s="135" t="n"/>
      <c r="BQ871" s="135" t="n"/>
      <c r="BR871" s="135" t="n"/>
      <c r="BS871" s="135" t="n"/>
      <c r="BT871" s="135" t="n"/>
      <c r="BU871" s="135" t="n"/>
      <c r="BV871" s="135" t="n"/>
      <c r="BW871" s="135" t="n"/>
      <c r="BX871" s="135" t="n"/>
      <c r="BY871" s="135" t="n"/>
      <c r="BZ871" s="135" t="n"/>
      <c r="CA871" s="135" t="n"/>
      <c r="CB871" s="135" t="n"/>
      <c r="CC871" s="135" t="n"/>
      <c r="CD871" s="135" t="n"/>
      <c r="CE871" s="135" t="n"/>
      <c r="CF871" s="135" t="n"/>
      <c r="CG871" s="135" t="n"/>
      <c r="CH871" s="135" t="n"/>
      <c r="CI871" s="135" t="n"/>
      <c r="CJ871" s="135" t="n"/>
      <c r="CK871" s="135" t="n"/>
      <c r="CL871" s="135" t="n"/>
      <c r="CM871" s="135" t="n"/>
      <c r="CN871" s="135" t="n"/>
      <c r="CO871" s="135" t="n"/>
      <c r="CP871" s="135" t="n"/>
      <c r="CQ871" s="135" t="n"/>
      <c r="CR871" s="135" t="n"/>
      <c r="CU871" s="36" t="n"/>
      <c r="CV871" s="36" t="n"/>
      <c r="CW871" s="36" t="n"/>
      <c r="CX871" s="36" t="n"/>
      <c r="CY871" s="36" t="n"/>
      <c r="CZ871" s="36" t="n"/>
      <c r="DA871" s="36" t="n"/>
      <c r="DB871" s="36" t="n"/>
      <c r="DC871" s="36" t="n"/>
      <c r="DD871" s="36" t="n"/>
      <c r="DE871" s="36" t="n"/>
      <c r="DF871" s="36" t="n"/>
      <c r="DG871" s="36" t="n"/>
      <c r="DH871" s="36" t="n"/>
      <c r="DI871" s="36" t="n"/>
      <c r="DJ871" s="36" t="n"/>
      <c r="DK871" s="36" t="n"/>
      <c r="DL871" s="36" t="n"/>
      <c r="DM871" s="36" t="n"/>
      <c r="DN871" s="36" t="n"/>
      <c r="DO871" s="36" t="n"/>
      <c r="DP871" s="36" t="n"/>
      <c r="DQ871" s="36" t="n"/>
      <c r="DR871" s="36" t="n"/>
      <c r="DS871" s="36" t="n"/>
      <c r="DT871" s="36" t="n"/>
      <c r="DU871" s="36" t="n"/>
      <c r="DV871" s="36" t="n"/>
      <c r="DW871" s="36" t="n"/>
      <c r="DX871" s="36" t="n"/>
      <c r="DY871" s="36" t="n"/>
      <c r="DZ871" s="36" t="n"/>
      <c r="EA871" s="36" t="n"/>
      <c r="EB871" s="36" t="n"/>
      <c r="EC871" s="36" t="n"/>
      <c r="ED871" s="36" t="n"/>
      <c r="EE871" s="36" t="n"/>
      <c r="EF871" s="36" t="n"/>
      <c r="EG871" s="36" t="n"/>
      <c r="EH871" s="36" t="n"/>
      <c r="EI871" s="36" t="n"/>
      <c r="EJ871" s="36" t="n"/>
      <c r="EK871" s="36" t="n"/>
      <c r="EL871" s="36" t="n"/>
      <c r="EM871" s="36" t="n"/>
      <c r="EN871" s="36" t="n"/>
    </row>
    <row r="872">
      <c r="A872" s="36" t="n"/>
      <c r="B872" s="36" t="n"/>
      <c r="C872" s="144" t="n"/>
      <c r="D872" s="144" t="n"/>
      <c r="E872" s="135" t="n"/>
      <c r="F872" s="135" t="n"/>
      <c r="G872" s="135" t="n"/>
      <c r="H872" s="135" t="n"/>
      <c r="I872" s="135" t="n"/>
      <c r="J872" s="135" t="n"/>
      <c r="K872" s="135" t="n"/>
      <c r="L872" s="135" t="n"/>
      <c r="M872" s="135" t="n"/>
      <c r="N872" s="135" t="n"/>
      <c r="O872" s="135" t="n"/>
      <c r="P872" s="135" t="n"/>
      <c r="Q872" s="135" t="n"/>
      <c r="R872" s="135" t="n"/>
      <c r="S872" s="135" t="n"/>
      <c r="T872" s="135" t="n"/>
      <c r="U872" s="135" t="n"/>
      <c r="V872" s="135" t="n"/>
      <c r="W872" s="135" t="n"/>
      <c r="X872" s="135" t="n"/>
      <c r="Y872" s="135" t="n"/>
      <c r="Z872" s="135" t="n"/>
      <c r="AA872" s="135" t="n"/>
      <c r="AB872" s="135" t="n"/>
      <c r="AC872" s="135" t="n"/>
      <c r="AD872" s="135" t="n"/>
      <c r="AE872" s="135" t="n"/>
      <c r="AF872" s="135" t="n"/>
      <c r="AG872" s="135" t="n"/>
      <c r="AH872" s="135" t="n"/>
      <c r="AI872" s="135" t="n"/>
      <c r="AJ872" s="135" t="n"/>
      <c r="AK872" s="135" t="n"/>
      <c r="AL872" s="135" t="n"/>
      <c r="AM872" s="135" t="n"/>
      <c r="AN872" s="135" t="n"/>
      <c r="AO872" s="135" t="n"/>
      <c r="AP872" s="135" t="n"/>
      <c r="AQ872" s="135" t="n"/>
      <c r="AR872" s="135" t="n"/>
      <c r="AS872" s="135" t="n"/>
      <c r="AT872" s="135" t="n"/>
      <c r="AU872" s="135" t="n"/>
      <c r="AV872" s="135" t="n"/>
      <c r="AW872" s="135" t="n"/>
      <c r="AX872" s="135" t="n"/>
      <c r="AY872" s="135" t="n"/>
      <c r="AZ872" s="135" t="n"/>
      <c r="BA872" s="135" t="n"/>
      <c r="BB872" s="135" t="n"/>
      <c r="BC872" s="135" t="n"/>
      <c r="BD872" s="135" t="n"/>
      <c r="BE872" s="135" t="n"/>
      <c r="BF872" s="135" t="n"/>
      <c r="BG872" s="135" t="n"/>
      <c r="BH872" s="135" t="n"/>
      <c r="BI872" s="135" t="n"/>
      <c r="BJ872" s="135" t="n"/>
      <c r="BK872" s="135" t="n"/>
      <c r="BL872" s="135" t="n"/>
      <c r="BM872" s="135" t="n"/>
      <c r="BN872" s="135" t="n"/>
      <c r="BO872" s="135" t="n"/>
      <c r="BP872" s="135" t="n"/>
      <c r="BQ872" s="135" t="n"/>
      <c r="BR872" s="135" t="n"/>
      <c r="BS872" s="135" t="n"/>
      <c r="BT872" s="135" t="n"/>
      <c r="BU872" s="135" t="n"/>
      <c r="BV872" s="135" t="n"/>
      <c r="BW872" s="135" t="n"/>
      <c r="BX872" s="135" t="n"/>
      <c r="BY872" s="135" t="n"/>
      <c r="BZ872" s="135" t="n"/>
      <c r="CA872" s="135" t="n"/>
      <c r="CB872" s="135" t="n"/>
      <c r="CC872" s="135" t="n"/>
      <c r="CD872" s="135" t="n"/>
      <c r="CE872" s="135" t="n"/>
      <c r="CF872" s="135" t="n"/>
      <c r="CG872" s="135" t="n"/>
      <c r="CH872" s="135" t="n"/>
      <c r="CI872" s="135" t="n"/>
      <c r="CJ872" s="135" t="n"/>
      <c r="CK872" s="135" t="n"/>
      <c r="CL872" s="135" t="n"/>
      <c r="CM872" s="135" t="n"/>
      <c r="CN872" s="135" t="n"/>
      <c r="CO872" s="135" t="n"/>
      <c r="CP872" s="135" t="n"/>
      <c r="CQ872" s="135" t="n"/>
      <c r="CR872" s="135" t="n"/>
      <c r="CU872" s="36" t="n"/>
      <c r="CV872" s="36" t="n"/>
      <c r="CW872" s="36" t="n"/>
      <c r="CX872" s="36" t="n"/>
      <c r="CY872" s="36" t="n"/>
      <c r="CZ872" s="36" t="n"/>
      <c r="DA872" s="36" t="n"/>
      <c r="DB872" s="36" t="n"/>
      <c r="DC872" s="36" t="n"/>
      <c r="DD872" s="36" t="n"/>
      <c r="DE872" s="36" t="n"/>
      <c r="DF872" s="36" t="n"/>
      <c r="DG872" s="36" t="n"/>
      <c r="DH872" s="36" t="n"/>
      <c r="DI872" s="36" t="n"/>
      <c r="DJ872" s="36" t="n"/>
      <c r="DK872" s="36" t="n"/>
      <c r="DL872" s="36" t="n"/>
      <c r="DM872" s="36" t="n"/>
      <c r="DN872" s="36" t="n"/>
      <c r="DO872" s="36" t="n"/>
      <c r="DP872" s="36" t="n"/>
      <c r="DQ872" s="36" t="n"/>
      <c r="DR872" s="36" t="n"/>
      <c r="DS872" s="36" t="n"/>
      <c r="DT872" s="36" t="n"/>
      <c r="DU872" s="36" t="n"/>
      <c r="DV872" s="36" t="n"/>
      <c r="DW872" s="36" t="n"/>
      <c r="DX872" s="36" t="n"/>
      <c r="DY872" s="36" t="n"/>
      <c r="DZ872" s="36" t="n"/>
      <c r="EA872" s="36" t="n"/>
      <c r="EB872" s="36" t="n"/>
      <c r="EC872" s="36" t="n"/>
      <c r="ED872" s="36" t="n"/>
      <c r="EE872" s="36" t="n"/>
      <c r="EF872" s="36" t="n"/>
      <c r="EG872" s="36" t="n"/>
      <c r="EH872" s="36" t="n"/>
      <c r="EI872" s="36" t="n"/>
      <c r="EJ872" s="36" t="n"/>
      <c r="EK872" s="36" t="n"/>
      <c r="EL872" s="36" t="n"/>
      <c r="EM872" s="36" t="n"/>
      <c r="EN872" s="36" t="n"/>
    </row>
    <row r="873">
      <c r="A873" s="36" t="n"/>
      <c r="B873" s="36" t="n"/>
      <c r="C873" s="144" t="n"/>
      <c r="D873" s="144" t="n"/>
      <c r="E873" s="135" t="n"/>
      <c r="F873" s="135" t="n"/>
      <c r="G873" s="135" t="n"/>
      <c r="H873" s="135" t="n"/>
      <c r="I873" s="135" t="n"/>
      <c r="J873" s="135" t="n"/>
      <c r="K873" s="135" t="n"/>
      <c r="L873" s="135" t="n"/>
      <c r="M873" s="135" t="n"/>
      <c r="N873" s="135" t="n"/>
      <c r="O873" s="135" t="n"/>
      <c r="P873" s="135" t="n"/>
      <c r="Q873" s="135" t="n"/>
      <c r="R873" s="135" t="n"/>
      <c r="S873" s="135" t="n"/>
      <c r="T873" s="135" t="n"/>
      <c r="U873" s="135" t="n"/>
      <c r="V873" s="135" t="n"/>
      <c r="W873" s="135" t="n"/>
      <c r="X873" s="135" t="n"/>
      <c r="Y873" s="135" t="n"/>
      <c r="Z873" s="135" t="n"/>
      <c r="AA873" s="135" t="n"/>
      <c r="AB873" s="135" t="n"/>
      <c r="AC873" s="135" t="n"/>
      <c r="AD873" s="135" t="n"/>
      <c r="AE873" s="135" t="n"/>
      <c r="AF873" s="135" t="n"/>
      <c r="AG873" s="135" t="n"/>
      <c r="AH873" s="135" t="n"/>
      <c r="AI873" s="135" t="n"/>
      <c r="AJ873" s="135" t="n"/>
      <c r="AK873" s="135" t="n"/>
      <c r="AL873" s="135" t="n"/>
      <c r="AM873" s="135" t="n"/>
      <c r="AN873" s="135" t="n"/>
      <c r="AO873" s="135" t="n"/>
      <c r="AP873" s="135" t="n"/>
      <c r="AQ873" s="135" t="n"/>
      <c r="AR873" s="135" t="n"/>
      <c r="AS873" s="135" t="n"/>
      <c r="AT873" s="135" t="n"/>
      <c r="AU873" s="135" t="n"/>
      <c r="AV873" s="135" t="n"/>
      <c r="AW873" s="135" t="n"/>
      <c r="AX873" s="135" t="n"/>
      <c r="AY873" s="135" t="n"/>
      <c r="AZ873" s="135" t="n"/>
      <c r="BA873" s="135" t="n"/>
      <c r="BB873" s="135" t="n"/>
      <c r="BC873" s="135" t="n"/>
      <c r="BD873" s="135" t="n"/>
      <c r="BE873" s="135" t="n"/>
      <c r="BF873" s="135" t="n"/>
      <c r="BG873" s="135" t="n"/>
      <c r="BH873" s="135" t="n"/>
      <c r="BI873" s="135" t="n"/>
      <c r="BJ873" s="135" t="n"/>
      <c r="BK873" s="135" t="n"/>
      <c r="BL873" s="135" t="n"/>
      <c r="BM873" s="135" t="n"/>
      <c r="BN873" s="135" t="n"/>
      <c r="BO873" s="135" t="n"/>
      <c r="BP873" s="135" t="n"/>
      <c r="BQ873" s="135" t="n"/>
      <c r="BR873" s="135" t="n"/>
      <c r="BS873" s="135" t="n"/>
      <c r="BT873" s="135" t="n"/>
      <c r="BU873" s="135" t="n"/>
      <c r="BV873" s="135" t="n"/>
      <c r="BW873" s="135" t="n"/>
      <c r="BX873" s="135" t="n"/>
      <c r="BY873" s="135" t="n"/>
      <c r="BZ873" s="135" t="n"/>
      <c r="CA873" s="135" t="n"/>
      <c r="CB873" s="135" t="n"/>
      <c r="CC873" s="135" t="n"/>
      <c r="CD873" s="135" t="n"/>
      <c r="CE873" s="135" t="n"/>
      <c r="CF873" s="135" t="n"/>
      <c r="CG873" s="135" t="n"/>
      <c r="CH873" s="135" t="n"/>
      <c r="CI873" s="135" t="n"/>
      <c r="CJ873" s="135" t="n"/>
      <c r="CK873" s="135" t="n"/>
      <c r="CL873" s="135" t="n"/>
      <c r="CM873" s="135" t="n"/>
      <c r="CN873" s="135" t="n"/>
      <c r="CO873" s="135" t="n"/>
      <c r="CP873" s="135" t="n"/>
      <c r="CQ873" s="135" t="n"/>
      <c r="CR873" s="135" t="n"/>
      <c r="CU873" s="36" t="n"/>
      <c r="CV873" s="36" t="n"/>
      <c r="CW873" s="36" t="n"/>
      <c r="CX873" s="36" t="n"/>
      <c r="CY873" s="36" t="n"/>
      <c r="CZ873" s="36" t="n"/>
      <c r="DA873" s="36" t="n"/>
      <c r="DB873" s="36" t="n"/>
      <c r="DC873" s="36" t="n"/>
      <c r="DD873" s="36" t="n"/>
      <c r="DE873" s="36" t="n"/>
      <c r="DF873" s="36" t="n"/>
      <c r="DG873" s="36" t="n"/>
      <c r="DH873" s="36" t="n"/>
      <c r="DI873" s="36" t="n"/>
      <c r="DJ873" s="36" t="n"/>
      <c r="DK873" s="36" t="n"/>
      <c r="DL873" s="36" t="n"/>
      <c r="DM873" s="36" t="n"/>
      <c r="DN873" s="36" t="n"/>
      <c r="DO873" s="36" t="n"/>
      <c r="DP873" s="36" t="n"/>
      <c r="DQ873" s="36" t="n"/>
      <c r="DR873" s="36" t="n"/>
      <c r="DS873" s="36" t="n"/>
      <c r="DT873" s="36" t="n"/>
      <c r="DU873" s="36" t="n"/>
      <c r="DV873" s="36" t="n"/>
      <c r="DW873" s="36" t="n"/>
      <c r="DX873" s="36" t="n"/>
      <c r="DY873" s="36" t="n"/>
      <c r="DZ873" s="36" t="n"/>
      <c r="EA873" s="36" t="n"/>
      <c r="EB873" s="36" t="n"/>
      <c r="EC873" s="36" t="n"/>
      <c r="ED873" s="36" t="n"/>
      <c r="EE873" s="36" t="n"/>
      <c r="EF873" s="36" t="n"/>
      <c r="EG873" s="36" t="n"/>
      <c r="EH873" s="36" t="n"/>
      <c r="EI873" s="36" t="n"/>
      <c r="EJ873" s="36" t="n"/>
      <c r="EK873" s="36" t="n"/>
      <c r="EL873" s="36" t="n"/>
      <c r="EM873" s="36" t="n"/>
      <c r="EN873" s="36" t="n"/>
    </row>
    <row r="874">
      <c r="A874" s="36" t="n"/>
      <c r="B874" s="36" t="n"/>
      <c r="C874" s="144" t="n"/>
      <c r="D874" s="144" t="n"/>
      <c r="E874" s="135" t="n"/>
      <c r="F874" s="135" t="n"/>
      <c r="G874" s="135" t="n"/>
      <c r="H874" s="135" t="n"/>
      <c r="I874" s="135" t="n"/>
      <c r="J874" s="135" t="n"/>
      <c r="K874" s="135" t="n"/>
      <c r="L874" s="135" t="n"/>
      <c r="M874" s="135" t="n"/>
      <c r="N874" s="135" t="n"/>
      <c r="O874" s="135" t="n"/>
      <c r="P874" s="135" t="n"/>
      <c r="Q874" s="135" t="n"/>
      <c r="R874" s="135" t="n"/>
      <c r="S874" s="135" t="n"/>
      <c r="T874" s="135" t="n"/>
      <c r="U874" s="135" t="n"/>
      <c r="V874" s="135" t="n"/>
      <c r="W874" s="135" t="n"/>
      <c r="X874" s="135" t="n"/>
      <c r="Y874" s="135" t="n"/>
      <c r="Z874" s="135" t="n"/>
      <c r="AA874" s="135" t="n"/>
      <c r="AB874" s="135" t="n"/>
      <c r="AC874" s="135" t="n"/>
      <c r="AD874" s="135" t="n"/>
      <c r="AE874" s="135" t="n"/>
      <c r="AF874" s="135" t="n"/>
      <c r="AG874" s="135" t="n"/>
      <c r="AH874" s="135" t="n"/>
      <c r="AI874" s="135" t="n"/>
      <c r="AJ874" s="135" t="n"/>
      <c r="AK874" s="135" t="n"/>
      <c r="AL874" s="135" t="n"/>
      <c r="AM874" s="135" t="n"/>
      <c r="AN874" s="135" t="n"/>
      <c r="AO874" s="135" t="n"/>
      <c r="AP874" s="135" t="n"/>
      <c r="AQ874" s="135" t="n"/>
      <c r="AR874" s="135" t="n"/>
      <c r="AS874" s="135" t="n"/>
      <c r="AT874" s="135" t="n"/>
      <c r="AU874" s="135" t="n"/>
      <c r="AV874" s="135" t="n"/>
      <c r="AW874" s="135" t="n"/>
      <c r="AX874" s="135" t="n"/>
      <c r="AY874" s="135" t="n"/>
      <c r="AZ874" s="135" t="n"/>
      <c r="BA874" s="135" t="n"/>
      <c r="BB874" s="135" t="n"/>
      <c r="BC874" s="135" t="n"/>
      <c r="BD874" s="135" t="n"/>
      <c r="BE874" s="135" t="n"/>
      <c r="BF874" s="135" t="n"/>
      <c r="BG874" s="135" t="n"/>
      <c r="BH874" s="135" t="n"/>
      <c r="BI874" s="135" t="n"/>
      <c r="BJ874" s="135" t="n"/>
      <c r="BK874" s="135" t="n"/>
      <c r="BL874" s="135" t="n"/>
      <c r="BM874" s="135" t="n"/>
      <c r="BN874" s="135" t="n"/>
      <c r="BO874" s="135" t="n"/>
      <c r="BP874" s="135" t="n"/>
      <c r="BQ874" s="135" t="n"/>
      <c r="BR874" s="135" t="n"/>
      <c r="BS874" s="135" t="n"/>
      <c r="BT874" s="135" t="n"/>
      <c r="BU874" s="135" t="n"/>
      <c r="BV874" s="135" t="n"/>
      <c r="BW874" s="135" t="n"/>
      <c r="BX874" s="135" t="n"/>
      <c r="BY874" s="135" t="n"/>
      <c r="BZ874" s="135" t="n"/>
      <c r="CA874" s="135" t="n"/>
      <c r="CB874" s="135" t="n"/>
      <c r="CC874" s="135" t="n"/>
      <c r="CD874" s="135" t="n"/>
      <c r="CE874" s="135" t="n"/>
      <c r="CF874" s="135" t="n"/>
      <c r="CG874" s="135" t="n"/>
      <c r="CH874" s="135" t="n"/>
      <c r="CI874" s="135" t="n"/>
      <c r="CJ874" s="135" t="n"/>
      <c r="CK874" s="135" t="n"/>
      <c r="CL874" s="135" t="n"/>
      <c r="CM874" s="135" t="n"/>
      <c r="CN874" s="135" t="n"/>
      <c r="CO874" s="135" t="n"/>
      <c r="CP874" s="135" t="n"/>
      <c r="CQ874" s="135" t="n"/>
      <c r="CR874" s="135" t="n"/>
      <c r="CU874" s="36" t="n"/>
      <c r="CV874" s="36" t="n"/>
      <c r="CW874" s="36" t="n"/>
      <c r="CX874" s="36" t="n"/>
      <c r="CY874" s="36" t="n"/>
      <c r="CZ874" s="36" t="n"/>
      <c r="DA874" s="36" t="n"/>
      <c r="DB874" s="36" t="n"/>
      <c r="DC874" s="36" t="n"/>
      <c r="DD874" s="36" t="n"/>
      <c r="DE874" s="36" t="n"/>
      <c r="DF874" s="36" t="n"/>
      <c r="DG874" s="36" t="n"/>
      <c r="DH874" s="36" t="n"/>
      <c r="DI874" s="36" t="n"/>
      <c r="DJ874" s="36" t="n"/>
      <c r="DK874" s="36" t="n"/>
      <c r="DL874" s="36" t="n"/>
      <c r="DM874" s="36" t="n"/>
      <c r="DN874" s="36" t="n"/>
      <c r="DO874" s="36" t="n"/>
      <c r="DP874" s="36" t="n"/>
      <c r="DQ874" s="36" t="n"/>
      <c r="DR874" s="36" t="n"/>
      <c r="DS874" s="36" t="n"/>
      <c r="DT874" s="36" t="n"/>
      <c r="DU874" s="36" t="n"/>
      <c r="DV874" s="36" t="n"/>
      <c r="DW874" s="36" t="n"/>
      <c r="DX874" s="36" t="n"/>
      <c r="DY874" s="36" t="n"/>
      <c r="DZ874" s="36" t="n"/>
      <c r="EA874" s="36" t="n"/>
      <c r="EB874" s="36" t="n"/>
      <c r="EC874" s="36" t="n"/>
      <c r="ED874" s="36" t="n"/>
      <c r="EE874" s="36" t="n"/>
      <c r="EF874" s="36" t="n"/>
      <c r="EG874" s="36" t="n"/>
      <c r="EH874" s="36" t="n"/>
      <c r="EI874" s="36" t="n"/>
      <c r="EJ874" s="36" t="n"/>
      <c r="EK874" s="36" t="n"/>
      <c r="EL874" s="36" t="n"/>
      <c r="EM874" s="36" t="n"/>
      <c r="EN874" s="36" t="n"/>
    </row>
    <row r="875">
      <c r="A875" s="36" t="n"/>
      <c r="B875" s="36" t="n"/>
      <c r="C875" s="144" t="n"/>
      <c r="D875" s="144" t="n"/>
      <c r="E875" s="135" t="n"/>
      <c r="F875" s="135" t="n"/>
      <c r="G875" s="135" t="n"/>
      <c r="H875" s="135" t="n"/>
      <c r="I875" s="135" t="n"/>
      <c r="J875" s="135" t="n"/>
      <c r="K875" s="135" t="n"/>
      <c r="L875" s="135" t="n"/>
      <c r="M875" s="135" t="n"/>
      <c r="N875" s="135" t="n"/>
      <c r="O875" s="135" t="n"/>
      <c r="P875" s="135" t="n"/>
      <c r="Q875" s="135" t="n"/>
      <c r="R875" s="135" t="n"/>
      <c r="S875" s="135" t="n"/>
      <c r="T875" s="135" t="n"/>
      <c r="U875" s="135" t="n"/>
      <c r="V875" s="135" t="n"/>
      <c r="W875" s="135" t="n"/>
      <c r="X875" s="135" t="n"/>
      <c r="Y875" s="135" t="n"/>
      <c r="Z875" s="135" t="n"/>
      <c r="AA875" s="135" t="n"/>
      <c r="AB875" s="135" t="n"/>
      <c r="AC875" s="135" t="n"/>
      <c r="AD875" s="135" t="n"/>
      <c r="AE875" s="135" t="n"/>
      <c r="AF875" s="135" t="n"/>
      <c r="AG875" s="135" t="n"/>
      <c r="AH875" s="135" t="n"/>
      <c r="AI875" s="135" t="n"/>
      <c r="AJ875" s="135" t="n"/>
      <c r="AK875" s="135" t="n"/>
      <c r="AL875" s="135" t="n"/>
      <c r="AM875" s="135" t="n"/>
      <c r="AN875" s="135" t="n"/>
      <c r="AO875" s="135" t="n"/>
      <c r="AP875" s="135" t="n"/>
      <c r="AQ875" s="135" t="n"/>
      <c r="AR875" s="135" t="n"/>
      <c r="AS875" s="135" t="n"/>
      <c r="AT875" s="135" t="n"/>
      <c r="AU875" s="135" t="n"/>
      <c r="AV875" s="135" t="n"/>
      <c r="AW875" s="135" t="n"/>
      <c r="AX875" s="135" t="n"/>
      <c r="AY875" s="135" t="n"/>
      <c r="AZ875" s="135" t="n"/>
      <c r="BA875" s="135" t="n"/>
      <c r="BB875" s="135" t="n"/>
      <c r="BC875" s="135" t="n"/>
      <c r="BD875" s="135" t="n"/>
      <c r="BE875" s="135" t="n"/>
      <c r="BF875" s="135" t="n"/>
      <c r="BG875" s="135" t="n"/>
      <c r="BH875" s="135" t="n"/>
      <c r="BI875" s="135" t="n"/>
      <c r="BJ875" s="135" t="n"/>
      <c r="BK875" s="135" t="n"/>
      <c r="BL875" s="135" t="n"/>
      <c r="BM875" s="135" t="n"/>
      <c r="BN875" s="135" t="n"/>
      <c r="BO875" s="135" t="n"/>
      <c r="BP875" s="135" t="n"/>
      <c r="BQ875" s="135" t="n"/>
      <c r="BR875" s="135" t="n"/>
      <c r="BS875" s="135" t="n"/>
      <c r="BT875" s="135" t="n"/>
      <c r="BU875" s="135" t="n"/>
      <c r="BV875" s="135" t="n"/>
      <c r="BW875" s="135" t="n"/>
      <c r="BX875" s="135" t="n"/>
      <c r="BY875" s="135" t="n"/>
      <c r="BZ875" s="135" t="n"/>
      <c r="CA875" s="135" t="n"/>
      <c r="CB875" s="135" t="n"/>
      <c r="CC875" s="135" t="n"/>
      <c r="CD875" s="135" t="n"/>
      <c r="CE875" s="135" t="n"/>
      <c r="CF875" s="135" t="n"/>
      <c r="CG875" s="135" t="n"/>
      <c r="CH875" s="135" t="n"/>
      <c r="CI875" s="135" t="n"/>
      <c r="CJ875" s="135" t="n"/>
      <c r="CK875" s="135" t="n"/>
      <c r="CL875" s="135" t="n"/>
      <c r="CM875" s="135" t="n"/>
      <c r="CN875" s="135" t="n"/>
      <c r="CO875" s="135" t="n"/>
      <c r="CP875" s="135" t="n"/>
      <c r="CQ875" s="135" t="n"/>
      <c r="CR875" s="135" t="n"/>
      <c r="CU875" s="36" t="n"/>
      <c r="CV875" s="36" t="n"/>
      <c r="CW875" s="36" t="n"/>
      <c r="CX875" s="36" t="n"/>
      <c r="CY875" s="36" t="n"/>
      <c r="CZ875" s="36" t="n"/>
      <c r="DA875" s="36" t="n"/>
      <c r="DB875" s="36" t="n"/>
      <c r="DC875" s="36" t="n"/>
      <c r="DD875" s="36" t="n"/>
      <c r="DE875" s="36" t="n"/>
      <c r="DF875" s="36" t="n"/>
      <c r="DG875" s="36" t="n"/>
      <c r="DH875" s="36" t="n"/>
      <c r="DI875" s="36" t="n"/>
      <c r="DJ875" s="36" t="n"/>
      <c r="DK875" s="36" t="n"/>
      <c r="DL875" s="36" t="n"/>
      <c r="DM875" s="36" t="n"/>
      <c r="DN875" s="36" t="n"/>
      <c r="DO875" s="36" t="n"/>
      <c r="DP875" s="36" t="n"/>
      <c r="DQ875" s="36" t="n"/>
      <c r="DR875" s="36" t="n"/>
      <c r="DS875" s="36" t="n"/>
      <c r="DT875" s="36" t="n"/>
      <c r="DU875" s="36" t="n"/>
      <c r="DV875" s="36" t="n"/>
      <c r="DW875" s="36" t="n"/>
      <c r="DX875" s="36" t="n"/>
      <c r="DY875" s="36" t="n"/>
      <c r="DZ875" s="36" t="n"/>
      <c r="EA875" s="36" t="n"/>
      <c r="EB875" s="36" t="n"/>
      <c r="EC875" s="36" t="n"/>
      <c r="ED875" s="36" t="n"/>
      <c r="EE875" s="36" t="n"/>
      <c r="EF875" s="36" t="n"/>
      <c r="EG875" s="36" t="n"/>
      <c r="EH875" s="36" t="n"/>
      <c r="EI875" s="36" t="n"/>
      <c r="EJ875" s="36" t="n"/>
      <c r="EK875" s="36" t="n"/>
      <c r="EL875" s="36" t="n"/>
      <c r="EM875" s="36" t="n"/>
      <c r="EN875" s="36" t="n"/>
    </row>
    <row r="876">
      <c r="A876" s="36" t="n"/>
      <c r="B876" s="36" t="n"/>
      <c r="C876" s="144" t="n"/>
      <c r="D876" s="144" t="n"/>
      <c r="E876" s="135" t="n"/>
      <c r="F876" s="135" t="n"/>
      <c r="G876" s="135" t="n"/>
      <c r="H876" s="135" t="n"/>
      <c r="I876" s="135" t="n"/>
      <c r="J876" s="135" t="n"/>
      <c r="K876" s="135" t="n"/>
      <c r="L876" s="135" t="n"/>
      <c r="M876" s="135" t="n"/>
      <c r="N876" s="135" t="n"/>
      <c r="O876" s="135" t="n"/>
      <c r="P876" s="135" t="n"/>
      <c r="Q876" s="135" t="n"/>
      <c r="R876" s="135" t="n"/>
      <c r="S876" s="135" t="n"/>
      <c r="T876" s="135" t="n"/>
      <c r="U876" s="135" t="n"/>
      <c r="V876" s="135" t="n"/>
      <c r="W876" s="135" t="n"/>
      <c r="X876" s="135" t="n"/>
      <c r="Y876" s="135" t="n"/>
      <c r="Z876" s="135" t="n"/>
      <c r="AA876" s="135" t="n"/>
      <c r="AB876" s="135" t="n"/>
      <c r="AC876" s="135" t="n"/>
      <c r="AD876" s="135" t="n"/>
      <c r="AE876" s="135" t="n"/>
      <c r="AF876" s="135" t="n"/>
      <c r="AG876" s="135" t="n"/>
      <c r="AH876" s="135" t="n"/>
      <c r="AI876" s="135" t="n"/>
      <c r="AJ876" s="135" t="n"/>
      <c r="AK876" s="135" t="n"/>
      <c r="AL876" s="135" t="n"/>
      <c r="AM876" s="135" t="n"/>
      <c r="AN876" s="135" t="n"/>
      <c r="AO876" s="135" t="n"/>
      <c r="AP876" s="135" t="n"/>
      <c r="AQ876" s="135" t="n"/>
      <c r="AR876" s="135" t="n"/>
      <c r="AS876" s="135" t="n"/>
      <c r="AT876" s="135" t="n"/>
      <c r="AU876" s="135" t="n"/>
      <c r="AV876" s="135" t="n"/>
      <c r="AW876" s="135" t="n"/>
      <c r="AX876" s="135" t="n"/>
      <c r="AY876" s="135" t="n"/>
      <c r="AZ876" s="135" t="n"/>
      <c r="BA876" s="135" t="n"/>
      <c r="BB876" s="135" t="n"/>
      <c r="BC876" s="135" t="n"/>
      <c r="BD876" s="135" t="n"/>
      <c r="BE876" s="135" t="n"/>
      <c r="BF876" s="135" t="n"/>
      <c r="BG876" s="135" t="n"/>
      <c r="BH876" s="135" t="n"/>
      <c r="BI876" s="135" t="n"/>
      <c r="BJ876" s="135" t="n"/>
      <c r="BK876" s="135" t="n"/>
      <c r="BL876" s="135" t="n"/>
      <c r="BM876" s="135" t="n"/>
      <c r="BN876" s="135" t="n"/>
      <c r="BO876" s="135" t="n"/>
      <c r="BP876" s="135" t="n"/>
      <c r="BQ876" s="135" t="n"/>
      <c r="BR876" s="135" t="n"/>
      <c r="BS876" s="135" t="n"/>
      <c r="BT876" s="135" t="n"/>
      <c r="BU876" s="135" t="n"/>
      <c r="BV876" s="135" t="n"/>
      <c r="BW876" s="135" t="n"/>
      <c r="BX876" s="135" t="n"/>
      <c r="BY876" s="135" t="n"/>
      <c r="BZ876" s="135" t="n"/>
      <c r="CA876" s="135" t="n"/>
      <c r="CB876" s="135" t="n"/>
      <c r="CC876" s="135" t="n"/>
      <c r="CD876" s="135" t="n"/>
      <c r="CE876" s="135" t="n"/>
      <c r="CF876" s="135" t="n"/>
      <c r="CG876" s="135" t="n"/>
      <c r="CH876" s="135" t="n"/>
      <c r="CI876" s="135" t="n"/>
      <c r="CJ876" s="135" t="n"/>
      <c r="CK876" s="135" t="n"/>
      <c r="CL876" s="135" t="n"/>
      <c r="CM876" s="135" t="n"/>
      <c r="CN876" s="135" t="n"/>
      <c r="CO876" s="135" t="n"/>
      <c r="CP876" s="135" t="n"/>
      <c r="CQ876" s="135" t="n"/>
      <c r="CR876" s="135" t="n"/>
      <c r="CU876" s="36" t="n"/>
      <c r="CV876" s="36" t="n"/>
      <c r="CW876" s="36" t="n"/>
      <c r="CX876" s="36" t="n"/>
      <c r="CY876" s="36" t="n"/>
      <c r="CZ876" s="36" t="n"/>
      <c r="DA876" s="36" t="n"/>
      <c r="DB876" s="36" t="n"/>
      <c r="DC876" s="36" t="n"/>
      <c r="DD876" s="36" t="n"/>
      <c r="DE876" s="36" t="n"/>
      <c r="DF876" s="36" t="n"/>
      <c r="DG876" s="36" t="n"/>
      <c r="DH876" s="36" t="n"/>
      <c r="DI876" s="36" t="n"/>
      <c r="DJ876" s="36" t="n"/>
      <c r="DK876" s="36" t="n"/>
      <c r="DL876" s="36" t="n"/>
      <c r="DM876" s="36" t="n"/>
      <c r="DN876" s="36" t="n"/>
      <c r="DO876" s="36" t="n"/>
      <c r="DP876" s="36" t="n"/>
      <c r="DQ876" s="36" t="n"/>
      <c r="DR876" s="36" t="n"/>
      <c r="DS876" s="36" t="n"/>
      <c r="DT876" s="36" t="n"/>
      <c r="DU876" s="36" t="n"/>
      <c r="DV876" s="36" t="n"/>
      <c r="DW876" s="36" t="n"/>
      <c r="DX876" s="36" t="n"/>
      <c r="DY876" s="36" t="n"/>
      <c r="DZ876" s="36" t="n"/>
      <c r="EA876" s="36" t="n"/>
      <c r="EB876" s="36" t="n"/>
      <c r="EC876" s="36" t="n"/>
      <c r="ED876" s="36" t="n"/>
      <c r="EE876" s="36" t="n"/>
      <c r="EF876" s="36" t="n"/>
      <c r="EG876" s="36" t="n"/>
      <c r="EH876" s="36" t="n"/>
      <c r="EI876" s="36" t="n"/>
      <c r="EJ876" s="36" t="n"/>
      <c r="EK876" s="36" t="n"/>
      <c r="EL876" s="36" t="n"/>
      <c r="EM876" s="36" t="n"/>
      <c r="EN876" s="36" t="n"/>
    </row>
    <row r="877">
      <c r="A877" s="36" t="n"/>
      <c r="B877" s="36" t="n"/>
      <c r="C877" s="144" t="n"/>
      <c r="D877" s="144" t="n"/>
      <c r="E877" s="135" t="n"/>
      <c r="F877" s="135" t="n"/>
      <c r="G877" s="135" t="n"/>
      <c r="H877" s="135" t="n"/>
      <c r="I877" s="135" t="n"/>
      <c r="J877" s="135" t="n"/>
      <c r="K877" s="135" t="n"/>
      <c r="L877" s="135" t="n"/>
      <c r="M877" s="135" t="n"/>
      <c r="N877" s="135" t="n"/>
      <c r="O877" s="135" t="n"/>
      <c r="P877" s="135" t="n"/>
      <c r="Q877" s="135" t="n"/>
      <c r="R877" s="135" t="n"/>
      <c r="S877" s="135" t="n"/>
      <c r="T877" s="135" t="n"/>
      <c r="U877" s="135" t="n"/>
      <c r="V877" s="135" t="n"/>
      <c r="W877" s="135" t="n"/>
      <c r="X877" s="135" t="n"/>
      <c r="Y877" s="135" t="n"/>
      <c r="Z877" s="135" t="n"/>
      <c r="AA877" s="135" t="n"/>
      <c r="AB877" s="135" t="n"/>
      <c r="AC877" s="135" t="n"/>
      <c r="AD877" s="135" t="n"/>
      <c r="AE877" s="135" t="n"/>
      <c r="AF877" s="135" t="n"/>
      <c r="AG877" s="135" t="n"/>
      <c r="AH877" s="135" t="n"/>
      <c r="AI877" s="135" t="n"/>
      <c r="AJ877" s="135" t="n"/>
      <c r="AK877" s="135" t="n"/>
      <c r="AL877" s="135" t="n"/>
      <c r="AM877" s="135" t="n"/>
      <c r="AN877" s="135" t="n"/>
      <c r="AO877" s="135" t="n"/>
      <c r="AP877" s="135" t="n"/>
      <c r="AQ877" s="135" t="n"/>
      <c r="AR877" s="135" t="n"/>
      <c r="AS877" s="135" t="n"/>
      <c r="AT877" s="135" t="n"/>
      <c r="AU877" s="135" t="n"/>
      <c r="AV877" s="135" t="n"/>
      <c r="AW877" s="135" t="n"/>
      <c r="AX877" s="135" t="n"/>
      <c r="AY877" s="135" t="n"/>
      <c r="AZ877" s="135" t="n"/>
      <c r="BA877" s="135" t="n"/>
      <c r="BB877" s="135" t="n"/>
      <c r="BC877" s="135" t="n"/>
      <c r="BD877" s="135" t="n"/>
      <c r="BE877" s="135" t="n"/>
      <c r="BF877" s="135" t="n"/>
      <c r="BG877" s="135" t="n"/>
      <c r="BH877" s="135" t="n"/>
      <c r="BI877" s="135" t="n"/>
      <c r="BJ877" s="135" t="n"/>
      <c r="BK877" s="135" t="n"/>
      <c r="BL877" s="135" t="n"/>
      <c r="BM877" s="135" t="n"/>
      <c r="BN877" s="135" t="n"/>
      <c r="BO877" s="135" t="n"/>
      <c r="BP877" s="135" t="n"/>
      <c r="BQ877" s="135" t="n"/>
      <c r="BR877" s="135" t="n"/>
      <c r="BS877" s="135" t="n"/>
      <c r="BT877" s="135" t="n"/>
      <c r="BU877" s="135" t="n"/>
      <c r="BV877" s="135" t="n"/>
      <c r="BW877" s="135" t="n"/>
      <c r="BX877" s="135" t="n"/>
      <c r="BY877" s="135" t="n"/>
      <c r="BZ877" s="135" t="n"/>
      <c r="CA877" s="135" t="n"/>
      <c r="CB877" s="135" t="n"/>
      <c r="CC877" s="135" t="n"/>
      <c r="CD877" s="135" t="n"/>
      <c r="CE877" s="135" t="n"/>
      <c r="CF877" s="135" t="n"/>
      <c r="CG877" s="135" t="n"/>
      <c r="CH877" s="135" t="n"/>
      <c r="CI877" s="135" t="n"/>
      <c r="CJ877" s="135" t="n"/>
      <c r="CK877" s="135" t="n"/>
      <c r="CL877" s="135" t="n"/>
      <c r="CM877" s="135" t="n"/>
      <c r="CN877" s="135" t="n"/>
      <c r="CO877" s="135" t="n"/>
      <c r="CP877" s="135" t="n"/>
      <c r="CQ877" s="135" t="n"/>
      <c r="CR877" s="135" t="n"/>
      <c r="CU877" s="36" t="n"/>
      <c r="CV877" s="36" t="n"/>
      <c r="CW877" s="36" t="n"/>
      <c r="CX877" s="36" t="n"/>
      <c r="CY877" s="36" t="n"/>
      <c r="CZ877" s="36" t="n"/>
      <c r="DA877" s="36" t="n"/>
      <c r="DB877" s="36" t="n"/>
      <c r="DC877" s="36" t="n"/>
      <c r="DD877" s="36" t="n"/>
      <c r="DE877" s="36" t="n"/>
      <c r="DF877" s="36" t="n"/>
      <c r="DG877" s="36" t="n"/>
      <c r="DH877" s="36" t="n"/>
      <c r="DI877" s="36" t="n"/>
      <c r="DJ877" s="36" t="n"/>
      <c r="DK877" s="36" t="n"/>
      <c r="DL877" s="36" t="n"/>
      <c r="DM877" s="36" t="n"/>
      <c r="DN877" s="36" t="n"/>
      <c r="DO877" s="36" t="n"/>
      <c r="DP877" s="36" t="n"/>
      <c r="DQ877" s="36" t="n"/>
      <c r="DR877" s="36" t="n"/>
      <c r="DS877" s="36" t="n"/>
      <c r="DT877" s="36" t="n"/>
      <c r="DU877" s="36" t="n"/>
      <c r="DV877" s="36" t="n"/>
      <c r="DW877" s="36" t="n"/>
      <c r="DX877" s="36" t="n"/>
      <c r="DY877" s="36" t="n"/>
      <c r="DZ877" s="36" t="n"/>
      <c r="EA877" s="36" t="n"/>
      <c r="EB877" s="36" t="n"/>
      <c r="EC877" s="36" t="n"/>
      <c r="ED877" s="36" t="n"/>
      <c r="EE877" s="36" t="n"/>
      <c r="EF877" s="36" t="n"/>
      <c r="EG877" s="36" t="n"/>
      <c r="EH877" s="36" t="n"/>
      <c r="EI877" s="36" t="n"/>
      <c r="EJ877" s="36" t="n"/>
      <c r="EK877" s="36" t="n"/>
      <c r="EL877" s="36" t="n"/>
      <c r="EM877" s="36" t="n"/>
      <c r="EN877" s="36" t="n"/>
    </row>
    <row r="878">
      <c r="A878" s="36" t="n"/>
      <c r="B878" s="36" t="n"/>
      <c r="C878" s="144" t="n"/>
      <c r="D878" s="144" t="n"/>
      <c r="E878" s="135" t="n"/>
      <c r="F878" s="135" t="n"/>
      <c r="G878" s="135" t="n"/>
      <c r="H878" s="135" t="n"/>
      <c r="I878" s="135" t="n"/>
      <c r="J878" s="135" t="n"/>
      <c r="K878" s="135" t="n"/>
      <c r="L878" s="135" t="n"/>
      <c r="M878" s="135" t="n"/>
      <c r="N878" s="135" t="n"/>
      <c r="O878" s="135" t="n"/>
      <c r="P878" s="135" t="n"/>
      <c r="Q878" s="135" t="n"/>
      <c r="R878" s="135" t="n"/>
      <c r="S878" s="135" t="n"/>
      <c r="T878" s="135" t="n"/>
      <c r="U878" s="135" t="n"/>
      <c r="V878" s="135" t="n"/>
      <c r="W878" s="135" t="n"/>
      <c r="X878" s="135" t="n"/>
      <c r="Y878" s="135" t="n"/>
      <c r="Z878" s="135" t="n"/>
      <c r="AA878" s="135" t="n"/>
      <c r="AB878" s="135" t="n"/>
      <c r="AC878" s="135" t="n"/>
      <c r="AD878" s="135" t="n"/>
      <c r="AE878" s="135" t="n"/>
      <c r="AF878" s="135" t="n"/>
      <c r="AG878" s="135" t="n"/>
      <c r="AH878" s="135" t="n"/>
      <c r="AI878" s="135" t="n"/>
      <c r="AJ878" s="135" t="n"/>
      <c r="AK878" s="135" t="n"/>
      <c r="AL878" s="135" t="n"/>
      <c r="AM878" s="135" t="n"/>
      <c r="AN878" s="135" t="n"/>
      <c r="AO878" s="135" t="n"/>
      <c r="AP878" s="135" t="n"/>
      <c r="AQ878" s="135" t="n"/>
      <c r="AR878" s="135" t="n"/>
      <c r="AS878" s="135" t="n"/>
      <c r="AT878" s="135" t="n"/>
      <c r="AU878" s="135" t="n"/>
      <c r="AV878" s="135" t="n"/>
      <c r="AW878" s="135" t="n"/>
      <c r="AX878" s="135" t="n"/>
      <c r="AY878" s="135" t="n"/>
      <c r="AZ878" s="135" t="n"/>
      <c r="BA878" s="135" t="n"/>
      <c r="BB878" s="135" t="n"/>
      <c r="BC878" s="135" t="n"/>
      <c r="BD878" s="135" t="n"/>
      <c r="BE878" s="135" t="n"/>
      <c r="BF878" s="135" t="n"/>
      <c r="BG878" s="135" t="n"/>
      <c r="BH878" s="135" t="n"/>
      <c r="BI878" s="135" t="n"/>
      <c r="BJ878" s="135" t="n"/>
      <c r="BK878" s="135" t="n"/>
      <c r="BL878" s="135" t="n"/>
      <c r="BM878" s="135" t="n"/>
      <c r="BN878" s="135" t="n"/>
      <c r="BO878" s="135" t="n"/>
      <c r="BP878" s="135" t="n"/>
      <c r="BQ878" s="135" t="n"/>
      <c r="BR878" s="135" t="n"/>
      <c r="BS878" s="135" t="n"/>
      <c r="BT878" s="135" t="n"/>
      <c r="BU878" s="135" t="n"/>
      <c r="BV878" s="135" t="n"/>
      <c r="BW878" s="135" t="n"/>
      <c r="BX878" s="135" t="n"/>
      <c r="BY878" s="135" t="n"/>
      <c r="BZ878" s="135" t="n"/>
      <c r="CA878" s="135" t="n"/>
      <c r="CB878" s="135" t="n"/>
      <c r="CC878" s="135" t="n"/>
      <c r="CD878" s="135" t="n"/>
      <c r="CE878" s="135" t="n"/>
      <c r="CF878" s="135" t="n"/>
      <c r="CG878" s="135" t="n"/>
      <c r="CH878" s="135" t="n"/>
      <c r="CI878" s="135" t="n"/>
      <c r="CJ878" s="135" t="n"/>
      <c r="CK878" s="135" t="n"/>
      <c r="CL878" s="135" t="n"/>
      <c r="CM878" s="135" t="n"/>
      <c r="CN878" s="135" t="n"/>
      <c r="CO878" s="135" t="n"/>
      <c r="CP878" s="135" t="n"/>
      <c r="CQ878" s="135" t="n"/>
      <c r="CR878" s="135" t="n"/>
      <c r="CU878" s="36" t="n"/>
      <c r="CV878" s="36" t="n"/>
      <c r="CW878" s="36" t="n"/>
      <c r="CX878" s="36" t="n"/>
      <c r="CY878" s="36" t="n"/>
      <c r="CZ878" s="36" t="n"/>
      <c r="DA878" s="36" t="n"/>
      <c r="DB878" s="36" t="n"/>
      <c r="DC878" s="36" t="n"/>
      <c r="DD878" s="36" t="n"/>
      <c r="DE878" s="36" t="n"/>
      <c r="DF878" s="36" t="n"/>
      <c r="DG878" s="36" t="n"/>
      <c r="DH878" s="36" t="n"/>
      <c r="DI878" s="36" t="n"/>
      <c r="DJ878" s="36" t="n"/>
      <c r="DK878" s="36" t="n"/>
      <c r="DL878" s="36" t="n"/>
      <c r="DM878" s="36" t="n"/>
      <c r="DN878" s="36" t="n"/>
      <c r="DO878" s="36" t="n"/>
      <c r="DP878" s="36" t="n"/>
      <c r="DQ878" s="36" t="n"/>
      <c r="DR878" s="36" t="n"/>
      <c r="DS878" s="36" t="n"/>
      <c r="DT878" s="36" t="n"/>
      <c r="DU878" s="36" t="n"/>
      <c r="DV878" s="36" t="n"/>
      <c r="DW878" s="36" t="n"/>
      <c r="DX878" s="36" t="n"/>
      <c r="DY878" s="36" t="n"/>
      <c r="DZ878" s="36" t="n"/>
      <c r="EA878" s="36" t="n"/>
      <c r="EB878" s="36" t="n"/>
      <c r="EC878" s="36" t="n"/>
      <c r="ED878" s="36" t="n"/>
      <c r="EE878" s="36" t="n"/>
      <c r="EF878" s="36" t="n"/>
      <c r="EG878" s="36" t="n"/>
      <c r="EH878" s="36" t="n"/>
      <c r="EI878" s="36" t="n"/>
      <c r="EJ878" s="36" t="n"/>
      <c r="EK878" s="36" t="n"/>
      <c r="EL878" s="36" t="n"/>
      <c r="EM878" s="36" t="n"/>
      <c r="EN878" s="36" t="n"/>
    </row>
    <row r="879">
      <c r="A879" s="36" t="n"/>
      <c r="B879" s="36" t="n"/>
      <c r="C879" s="144" t="n"/>
      <c r="D879" s="144" t="n"/>
      <c r="E879" s="135" t="n"/>
      <c r="F879" s="135" t="n"/>
      <c r="G879" s="135" t="n"/>
      <c r="H879" s="135" t="n"/>
      <c r="I879" s="135" t="n"/>
      <c r="J879" s="135" t="n"/>
      <c r="K879" s="135" t="n"/>
      <c r="L879" s="135" t="n"/>
      <c r="M879" s="135" t="n"/>
      <c r="N879" s="135" t="n"/>
      <c r="O879" s="135" t="n"/>
      <c r="P879" s="135" t="n"/>
      <c r="Q879" s="135" t="n"/>
      <c r="R879" s="135" t="n"/>
      <c r="S879" s="135" t="n"/>
      <c r="T879" s="135" t="n"/>
      <c r="U879" s="135" t="n"/>
      <c r="V879" s="135" t="n"/>
      <c r="W879" s="135" t="n"/>
      <c r="X879" s="135" t="n"/>
      <c r="Y879" s="135" t="n"/>
      <c r="Z879" s="135" t="n"/>
      <c r="AA879" s="135" t="n"/>
      <c r="AB879" s="135" t="n"/>
      <c r="AC879" s="135" t="n"/>
      <c r="AD879" s="135" t="n"/>
      <c r="AE879" s="135" t="n"/>
      <c r="AF879" s="135" t="n"/>
      <c r="AG879" s="135" t="n"/>
      <c r="AH879" s="135" t="n"/>
      <c r="AI879" s="135" t="n"/>
      <c r="AJ879" s="135" t="n"/>
      <c r="AK879" s="135" t="n"/>
      <c r="AL879" s="135" t="n"/>
      <c r="AM879" s="135" t="n"/>
      <c r="AN879" s="135" t="n"/>
      <c r="AO879" s="135" t="n"/>
      <c r="AP879" s="135" t="n"/>
      <c r="AQ879" s="135" t="n"/>
      <c r="AR879" s="135" t="n"/>
      <c r="AS879" s="135" t="n"/>
      <c r="AT879" s="135" t="n"/>
      <c r="AU879" s="135" t="n"/>
      <c r="AV879" s="135" t="n"/>
      <c r="AW879" s="135" t="n"/>
      <c r="AX879" s="135" t="n"/>
      <c r="AY879" s="135" t="n"/>
      <c r="AZ879" s="135" t="n"/>
      <c r="BA879" s="135" t="n"/>
      <c r="BB879" s="135" t="n"/>
      <c r="BC879" s="135" t="n"/>
      <c r="BD879" s="135" t="n"/>
      <c r="BE879" s="135" t="n"/>
      <c r="BF879" s="135" t="n"/>
      <c r="BG879" s="135" t="n"/>
      <c r="BH879" s="135" t="n"/>
      <c r="BI879" s="135" t="n"/>
      <c r="BJ879" s="135" t="n"/>
      <c r="BK879" s="135" t="n"/>
      <c r="BL879" s="135" t="n"/>
      <c r="BM879" s="135" t="n"/>
      <c r="BN879" s="135" t="n"/>
      <c r="BO879" s="135" t="n"/>
      <c r="BP879" s="135" t="n"/>
      <c r="BQ879" s="135" t="n"/>
      <c r="BR879" s="135" t="n"/>
      <c r="BS879" s="135" t="n"/>
      <c r="BT879" s="135" t="n"/>
      <c r="BU879" s="135" t="n"/>
      <c r="BV879" s="135" t="n"/>
      <c r="BW879" s="135" t="n"/>
      <c r="BX879" s="135" t="n"/>
      <c r="BY879" s="135" t="n"/>
      <c r="BZ879" s="135" t="n"/>
      <c r="CA879" s="135" t="n"/>
      <c r="CB879" s="135" t="n"/>
      <c r="CC879" s="135" t="n"/>
      <c r="CD879" s="135" t="n"/>
      <c r="CE879" s="135" t="n"/>
      <c r="CF879" s="135" t="n"/>
      <c r="CG879" s="135" t="n"/>
      <c r="CH879" s="135" t="n"/>
      <c r="CI879" s="135" t="n"/>
      <c r="CJ879" s="135" t="n"/>
      <c r="CK879" s="135" t="n"/>
      <c r="CL879" s="135" t="n"/>
      <c r="CM879" s="135" t="n"/>
      <c r="CN879" s="135" t="n"/>
      <c r="CO879" s="135" t="n"/>
      <c r="CP879" s="135" t="n"/>
      <c r="CQ879" s="135" t="n"/>
      <c r="CR879" s="135" t="n"/>
      <c r="CU879" s="36" t="n"/>
      <c r="CV879" s="36" t="n"/>
      <c r="CW879" s="36" t="n"/>
      <c r="CX879" s="36" t="n"/>
      <c r="CY879" s="36" t="n"/>
      <c r="CZ879" s="36" t="n"/>
      <c r="DA879" s="36" t="n"/>
      <c r="DB879" s="36" t="n"/>
      <c r="DC879" s="36" t="n"/>
      <c r="DD879" s="36" t="n"/>
      <c r="DE879" s="36" t="n"/>
      <c r="DF879" s="36" t="n"/>
      <c r="DG879" s="36" t="n"/>
      <c r="DH879" s="36" t="n"/>
      <c r="DI879" s="36" t="n"/>
      <c r="DJ879" s="36" t="n"/>
      <c r="DK879" s="36" t="n"/>
      <c r="DL879" s="36" t="n"/>
      <c r="DM879" s="36" t="n"/>
      <c r="DN879" s="36" t="n"/>
      <c r="DO879" s="36" t="n"/>
      <c r="DP879" s="36" t="n"/>
      <c r="DQ879" s="36" t="n"/>
      <c r="DR879" s="36" t="n"/>
      <c r="DS879" s="36" t="n"/>
      <c r="DT879" s="36" t="n"/>
      <c r="DU879" s="36" t="n"/>
      <c r="DV879" s="36" t="n"/>
      <c r="DW879" s="36" t="n"/>
      <c r="DX879" s="36" t="n"/>
      <c r="DY879" s="36" t="n"/>
      <c r="DZ879" s="36" t="n"/>
      <c r="EA879" s="36" t="n"/>
      <c r="EB879" s="36" t="n"/>
      <c r="EC879" s="36" t="n"/>
      <c r="ED879" s="36" t="n"/>
      <c r="EE879" s="36" t="n"/>
      <c r="EF879" s="36" t="n"/>
      <c r="EG879" s="36" t="n"/>
      <c r="EH879" s="36" t="n"/>
      <c r="EI879" s="36" t="n"/>
      <c r="EJ879" s="36" t="n"/>
      <c r="EK879" s="36" t="n"/>
      <c r="EL879" s="36" t="n"/>
      <c r="EM879" s="36" t="n"/>
      <c r="EN879" s="36" t="n"/>
    </row>
    <row r="880">
      <c r="A880" s="36" t="n"/>
      <c r="B880" s="36" t="n"/>
      <c r="C880" s="144" t="n"/>
      <c r="D880" s="144" t="n"/>
      <c r="E880" s="135" t="n"/>
      <c r="F880" s="135" t="n"/>
      <c r="G880" s="135" t="n"/>
      <c r="H880" s="135" t="n"/>
      <c r="I880" s="135" t="n"/>
      <c r="J880" s="135" t="n"/>
      <c r="K880" s="135" t="n"/>
      <c r="L880" s="135" t="n"/>
      <c r="M880" s="135" t="n"/>
      <c r="N880" s="135" t="n"/>
      <c r="O880" s="135" t="n"/>
      <c r="P880" s="135" t="n"/>
      <c r="Q880" s="135" t="n"/>
      <c r="R880" s="135" t="n"/>
      <c r="S880" s="135" t="n"/>
      <c r="T880" s="135" t="n"/>
      <c r="U880" s="135" t="n"/>
      <c r="V880" s="135" t="n"/>
      <c r="W880" s="135" t="n"/>
      <c r="X880" s="135" t="n"/>
      <c r="Y880" s="135" t="n"/>
      <c r="Z880" s="135" t="n"/>
      <c r="AA880" s="135" t="n"/>
      <c r="AB880" s="135" t="n"/>
      <c r="AC880" s="135" t="n"/>
      <c r="AD880" s="135" t="n"/>
      <c r="AE880" s="135" t="n"/>
      <c r="AF880" s="135" t="n"/>
      <c r="AG880" s="135" t="n"/>
      <c r="AH880" s="135" t="n"/>
      <c r="AI880" s="135" t="n"/>
      <c r="AJ880" s="135" t="n"/>
      <c r="AK880" s="135" t="n"/>
      <c r="AL880" s="135" t="n"/>
      <c r="AM880" s="135" t="n"/>
      <c r="AN880" s="135" t="n"/>
      <c r="AO880" s="135" t="n"/>
      <c r="AP880" s="135" t="n"/>
      <c r="AQ880" s="135" t="n"/>
      <c r="AR880" s="135" t="n"/>
      <c r="AS880" s="135" t="n"/>
      <c r="AT880" s="135" t="n"/>
      <c r="AU880" s="135" t="n"/>
      <c r="AV880" s="135" t="n"/>
      <c r="AW880" s="135" t="n"/>
      <c r="AX880" s="135" t="n"/>
      <c r="AY880" s="135" t="n"/>
      <c r="AZ880" s="135" t="n"/>
      <c r="BA880" s="135" t="n"/>
      <c r="BB880" s="135" t="n"/>
      <c r="BC880" s="135" t="n"/>
      <c r="BD880" s="135" t="n"/>
      <c r="BE880" s="135" t="n"/>
      <c r="BF880" s="135" t="n"/>
      <c r="BG880" s="135" t="n"/>
      <c r="BH880" s="135" t="n"/>
      <c r="BI880" s="135" t="n"/>
      <c r="BJ880" s="135" t="n"/>
      <c r="BK880" s="135" t="n"/>
      <c r="BL880" s="135" t="n"/>
      <c r="BM880" s="135" t="n"/>
      <c r="BN880" s="135" t="n"/>
      <c r="BO880" s="135" t="n"/>
      <c r="BP880" s="135" t="n"/>
      <c r="BQ880" s="135" t="n"/>
      <c r="BR880" s="135" t="n"/>
      <c r="BS880" s="135" t="n"/>
      <c r="BT880" s="135" t="n"/>
      <c r="BU880" s="135" t="n"/>
      <c r="BV880" s="135" t="n"/>
      <c r="BW880" s="135" t="n"/>
      <c r="BX880" s="135" t="n"/>
      <c r="BY880" s="135" t="n"/>
      <c r="BZ880" s="135" t="n"/>
      <c r="CA880" s="135" t="n"/>
      <c r="CB880" s="135" t="n"/>
      <c r="CC880" s="135" t="n"/>
      <c r="CD880" s="135" t="n"/>
      <c r="CE880" s="135" t="n"/>
      <c r="CF880" s="135" t="n"/>
      <c r="CG880" s="135" t="n"/>
      <c r="CH880" s="135" t="n"/>
      <c r="CI880" s="135" t="n"/>
      <c r="CJ880" s="135" t="n"/>
      <c r="CK880" s="135" t="n"/>
      <c r="CL880" s="135" t="n"/>
      <c r="CM880" s="135" t="n"/>
      <c r="CN880" s="135" t="n"/>
      <c r="CO880" s="135" t="n"/>
      <c r="CP880" s="135" t="n"/>
      <c r="CQ880" s="135" t="n"/>
      <c r="CR880" s="135" t="n"/>
      <c r="CU880" s="36" t="n"/>
      <c r="CV880" s="36" t="n"/>
      <c r="CW880" s="36" t="n"/>
      <c r="CX880" s="36" t="n"/>
      <c r="CY880" s="36" t="n"/>
      <c r="CZ880" s="36" t="n"/>
      <c r="DA880" s="36" t="n"/>
      <c r="DB880" s="36" t="n"/>
      <c r="DC880" s="36" t="n"/>
      <c r="DD880" s="36" t="n"/>
      <c r="DE880" s="36" t="n"/>
      <c r="DF880" s="36" t="n"/>
      <c r="DG880" s="36" t="n"/>
      <c r="DH880" s="36" t="n"/>
      <c r="DI880" s="36" t="n"/>
      <c r="DJ880" s="36" t="n"/>
      <c r="DK880" s="36" t="n"/>
      <c r="DL880" s="36" t="n"/>
      <c r="DM880" s="36" t="n"/>
      <c r="DN880" s="36" t="n"/>
      <c r="DO880" s="36" t="n"/>
      <c r="DP880" s="36" t="n"/>
      <c r="DQ880" s="36" t="n"/>
      <c r="DR880" s="36" t="n"/>
      <c r="DS880" s="36" t="n"/>
      <c r="DT880" s="36" t="n"/>
      <c r="DU880" s="36" t="n"/>
      <c r="DV880" s="36" t="n"/>
      <c r="DW880" s="36" t="n"/>
      <c r="DX880" s="36" t="n"/>
      <c r="DY880" s="36" t="n"/>
      <c r="DZ880" s="36" t="n"/>
      <c r="EA880" s="36" t="n"/>
      <c r="EB880" s="36" t="n"/>
      <c r="EC880" s="36" t="n"/>
      <c r="ED880" s="36" t="n"/>
      <c r="EE880" s="36" t="n"/>
      <c r="EF880" s="36" t="n"/>
      <c r="EG880" s="36" t="n"/>
      <c r="EH880" s="36" t="n"/>
      <c r="EI880" s="36" t="n"/>
      <c r="EJ880" s="36" t="n"/>
      <c r="EK880" s="36" t="n"/>
      <c r="EL880" s="36" t="n"/>
      <c r="EM880" s="36" t="n"/>
      <c r="EN880" s="36" t="n"/>
    </row>
    <row r="881">
      <c r="A881" s="36" t="n"/>
      <c r="B881" s="36" t="n"/>
      <c r="C881" s="144" t="n"/>
      <c r="D881" s="144" t="n"/>
      <c r="E881" s="135" t="n"/>
      <c r="F881" s="135" t="n"/>
      <c r="G881" s="135" t="n"/>
      <c r="H881" s="135" t="n"/>
      <c r="I881" s="135" t="n"/>
      <c r="J881" s="135" t="n"/>
      <c r="K881" s="135" t="n"/>
      <c r="L881" s="135" t="n"/>
      <c r="M881" s="135" t="n"/>
      <c r="N881" s="135" t="n"/>
      <c r="O881" s="135" t="n"/>
      <c r="P881" s="135" t="n"/>
      <c r="Q881" s="135" t="n"/>
      <c r="R881" s="135" t="n"/>
      <c r="S881" s="135" t="n"/>
      <c r="T881" s="135" t="n"/>
      <c r="U881" s="135" t="n"/>
      <c r="V881" s="135" t="n"/>
      <c r="W881" s="135" t="n"/>
      <c r="X881" s="135" t="n"/>
      <c r="Y881" s="135" t="n"/>
      <c r="Z881" s="135" t="n"/>
      <c r="AA881" s="135" t="n"/>
      <c r="AB881" s="135" t="n"/>
      <c r="AC881" s="135" t="n"/>
      <c r="AD881" s="135" t="n"/>
      <c r="AE881" s="135" t="n"/>
      <c r="AF881" s="135" t="n"/>
      <c r="AG881" s="135" t="n"/>
      <c r="AH881" s="135" t="n"/>
      <c r="AI881" s="135" t="n"/>
      <c r="AJ881" s="135" t="n"/>
      <c r="AK881" s="135" t="n"/>
      <c r="AL881" s="135" t="n"/>
      <c r="AM881" s="135" t="n"/>
      <c r="AN881" s="135" t="n"/>
      <c r="AO881" s="135" t="n"/>
      <c r="AP881" s="135" t="n"/>
      <c r="AQ881" s="135" t="n"/>
      <c r="AR881" s="135" t="n"/>
      <c r="AS881" s="135" t="n"/>
      <c r="AT881" s="135" t="n"/>
      <c r="AU881" s="135" t="n"/>
      <c r="AV881" s="135" t="n"/>
      <c r="AW881" s="135" t="n"/>
      <c r="AX881" s="135" t="n"/>
      <c r="AY881" s="135" t="n"/>
      <c r="AZ881" s="135" t="n"/>
      <c r="BA881" s="135" t="n"/>
      <c r="BB881" s="135" t="n"/>
      <c r="BC881" s="135" t="n"/>
      <c r="BD881" s="135" t="n"/>
      <c r="BE881" s="135" t="n"/>
      <c r="BF881" s="135" t="n"/>
      <c r="BG881" s="135" t="n"/>
      <c r="BH881" s="135" t="n"/>
      <c r="BI881" s="135" t="n"/>
      <c r="BJ881" s="135" t="n"/>
      <c r="BK881" s="135" t="n"/>
      <c r="BL881" s="135" t="n"/>
      <c r="BM881" s="135" t="n"/>
      <c r="BN881" s="135" t="n"/>
      <c r="BO881" s="135" t="n"/>
      <c r="BP881" s="135" t="n"/>
      <c r="BQ881" s="135" t="n"/>
      <c r="BR881" s="135" t="n"/>
      <c r="BS881" s="135" t="n"/>
      <c r="BT881" s="135" t="n"/>
      <c r="BU881" s="135" t="n"/>
      <c r="BV881" s="135" t="n"/>
      <c r="BW881" s="135" t="n"/>
      <c r="BX881" s="135" t="n"/>
      <c r="BY881" s="135" t="n"/>
      <c r="BZ881" s="135" t="n"/>
      <c r="CA881" s="135" t="n"/>
      <c r="CB881" s="135" t="n"/>
      <c r="CC881" s="135" t="n"/>
      <c r="CD881" s="135" t="n"/>
      <c r="CE881" s="135" t="n"/>
      <c r="CF881" s="135" t="n"/>
      <c r="CG881" s="135" t="n"/>
      <c r="CH881" s="135" t="n"/>
      <c r="CI881" s="135" t="n"/>
      <c r="CJ881" s="135" t="n"/>
      <c r="CK881" s="135" t="n"/>
      <c r="CL881" s="135" t="n"/>
      <c r="CM881" s="135" t="n"/>
      <c r="CN881" s="135" t="n"/>
      <c r="CO881" s="135" t="n"/>
      <c r="CP881" s="135" t="n"/>
      <c r="CQ881" s="135" t="n"/>
      <c r="CR881" s="135" t="n"/>
      <c r="CU881" s="36" t="n"/>
      <c r="CV881" s="36" t="n"/>
      <c r="CW881" s="36" t="n"/>
      <c r="CX881" s="36" t="n"/>
      <c r="CY881" s="36" t="n"/>
      <c r="CZ881" s="36" t="n"/>
      <c r="DA881" s="36" t="n"/>
      <c r="DB881" s="36" t="n"/>
      <c r="DC881" s="36" t="n"/>
      <c r="DD881" s="36" t="n"/>
      <c r="DE881" s="36" t="n"/>
      <c r="DF881" s="36" t="n"/>
      <c r="DG881" s="36" t="n"/>
      <c r="DH881" s="36" t="n"/>
      <c r="DI881" s="36" t="n"/>
      <c r="DJ881" s="36" t="n"/>
      <c r="DK881" s="36" t="n"/>
      <c r="DL881" s="36" t="n"/>
      <c r="DM881" s="36" t="n"/>
      <c r="DN881" s="36" t="n"/>
      <c r="DO881" s="36" t="n"/>
      <c r="DP881" s="36" t="n"/>
      <c r="DQ881" s="36" t="n"/>
      <c r="DR881" s="36" t="n"/>
      <c r="DS881" s="36" t="n"/>
      <c r="DT881" s="36" t="n"/>
      <c r="DU881" s="36" t="n"/>
      <c r="DV881" s="36" t="n"/>
      <c r="DW881" s="36" t="n"/>
      <c r="DX881" s="36" t="n"/>
      <c r="DY881" s="36" t="n"/>
      <c r="DZ881" s="36" t="n"/>
      <c r="EA881" s="36" t="n"/>
      <c r="EB881" s="36" t="n"/>
      <c r="EC881" s="36" t="n"/>
      <c r="ED881" s="36" t="n"/>
      <c r="EE881" s="36" t="n"/>
      <c r="EF881" s="36" t="n"/>
      <c r="EG881" s="36" t="n"/>
      <c r="EH881" s="36" t="n"/>
      <c r="EI881" s="36" t="n"/>
      <c r="EJ881" s="36" t="n"/>
      <c r="EK881" s="36" t="n"/>
      <c r="EL881" s="36" t="n"/>
      <c r="EM881" s="36" t="n"/>
      <c r="EN881" s="36" t="n"/>
    </row>
    <row r="882">
      <c r="A882" s="36" t="n"/>
      <c r="B882" s="36" t="n"/>
      <c r="C882" s="144" t="n"/>
      <c r="D882" s="144" t="n"/>
      <c r="E882" s="135" t="n"/>
      <c r="F882" s="135" t="n"/>
      <c r="G882" s="135" t="n"/>
      <c r="H882" s="135" t="n"/>
      <c r="I882" s="135" t="n"/>
      <c r="J882" s="135" t="n"/>
      <c r="K882" s="135" t="n"/>
      <c r="L882" s="135" t="n"/>
      <c r="M882" s="135" t="n"/>
      <c r="N882" s="135" t="n"/>
      <c r="O882" s="135" t="n"/>
      <c r="P882" s="135" t="n"/>
      <c r="Q882" s="135" t="n"/>
      <c r="R882" s="135" t="n"/>
      <c r="S882" s="135" t="n"/>
      <c r="T882" s="135" t="n"/>
      <c r="U882" s="135" t="n"/>
      <c r="V882" s="135" t="n"/>
      <c r="W882" s="135" t="n"/>
      <c r="X882" s="135" t="n"/>
      <c r="Y882" s="135" t="n"/>
      <c r="Z882" s="135" t="n"/>
      <c r="AA882" s="135" t="n"/>
      <c r="AB882" s="135" t="n"/>
      <c r="AC882" s="135" t="n"/>
      <c r="AD882" s="135" t="n"/>
      <c r="AE882" s="135" t="n"/>
      <c r="AF882" s="135" t="n"/>
      <c r="AG882" s="135" t="n"/>
      <c r="AH882" s="135" t="n"/>
      <c r="AI882" s="135" t="n"/>
      <c r="AJ882" s="135" t="n"/>
      <c r="AK882" s="135" t="n"/>
      <c r="AL882" s="135" t="n"/>
      <c r="AM882" s="135" t="n"/>
      <c r="AN882" s="135" t="n"/>
      <c r="AO882" s="135" t="n"/>
      <c r="AP882" s="135" t="n"/>
      <c r="AQ882" s="135" t="n"/>
      <c r="AR882" s="135" t="n"/>
      <c r="AS882" s="135" t="n"/>
      <c r="AT882" s="135" t="n"/>
      <c r="AU882" s="135" t="n"/>
      <c r="AV882" s="135" t="n"/>
      <c r="AW882" s="135" t="n"/>
      <c r="AX882" s="135" t="n"/>
      <c r="AY882" s="135" t="n"/>
      <c r="AZ882" s="135" t="n"/>
      <c r="BA882" s="135" t="n"/>
      <c r="BB882" s="135" t="n"/>
      <c r="BC882" s="135" t="n"/>
      <c r="BD882" s="135" t="n"/>
      <c r="BE882" s="135" t="n"/>
      <c r="BF882" s="135" t="n"/>
      <c r="BG882" s="135" t="n"/>
      <c r="BH882" s="135" t="n"/>
      <c r="BI882" s="135" t="n"/>
      <c r="BJ882" s="135" t="n"/>
      <c r="BK882" s="135" t="n"/>
      <c r="BL882" s="135" t="n"/>
      <c r="BM882" s="135" t="n"/>
      <c r="BN882" s="135" t="n"/>
      <c r="BO882" s="135" t="n"/>
      <c r="BP882" s="135" t="n"/>
      <c r="BQ882" s="135" t="n"/>
      <c r="BR882" s="135" t="n"/>
      <c r="BS882" s="135" t="n"/>
      <c r="BT882" s="135" t="n"/>
      <c r="BU882" s="135" t="n"/>
      <c r="BV882" s="135" t="n"/>
      <c r="BW882" s="135" t="n"/>
      <c r="BX882" s="135" t="n"/>
      <c r="BY882" s="135" t="n"/>
      <c r="BZ882" s="135" t="n"/>
      <c r="CA882" s="135" t="n"/>
      <c r="CB882" s="135" t="n"/>
      <c r="CC882" s="135" t="n"/>
      <c r="CD882" s="135" t="n"/>
      <c r="CE882" s="135" t="n"/>
      <c r="CF882" s="135" t="n"/>
      <c r="CG882" s="135" t="n"/>
      <c r="CH882" s="135" t="n"/>
      <c r="CI882" s="135" t="n"/>
      <c r="CJ882" s="135" t="n"/>
      <c r="CK882" s="135" t="n"/>
      <c r="CL882" s="135" t="n"/>
      <c r="CM882" s="135" t="n"/>
      <c r="CN882" s="135" t="n"/>
      <c r="CO882" s="135" t="n"/>
      <c r="CP882" s="135" t="n"/>
      <c r="CQ882" s="135" t="n"/>
      <c r="CR882" s="135" t="n"/>
      <c r="CU882" s="36" t="n"/>
      <c r="CV882" s="36" t="n"/>
      <c r="CW882" s="36" t="n"/>
      <c r="CX882" s="36" t="n"/>
      <c r="CY882" s="36" t="n"/>
      <c r="CZ882" s="36" t="n"/>
      <c r="DA882" s="36" t="n"/>
      <c r="DB882" s="36" t="n"/>
      <c r="DC882" s="36" t="n"/>
      <c r="DD882" s="36" t="n"/>
      <c r="DE882" s="36" t="n"/>
      <c r="DF882" s="36" t="n"/>
      <c r="DG882" s="36" t="n"/>
      <c r="DH882" s="36" t="n"/>
      <c r="DI882" s="36" t="n"/>
      <c r="DJ882" s="36" t="n"/>
      <c r="DK882" s="36" t="n"/>
      <c r="DL882" s="36" t="n"/>
      <c r="DM882" s="36" t="n"/>
      <c r="DN882" s="36" t="n"/>
      <c r="DO882" s="36" t="n"/>
      <c r="DP882" s="36" t="n"/>
      <c r="DQ882" s="36" t="n"/>
      <c r="DR882" s="36" t="n"/>
      <c r="DS882" s="36" t="n"/>
      <c r="DT882" s="36" t="n"/>
      <c r="DU882" s="36" t="n"/>
      <c r="DV882" s="36" t="n"/>
      <c r="DW882" s="36" t="n"/>
      <c r="DX882" s="36" t="n"/>
      <c r="DY882" s="36" t="n"/>
      <c r="DZ882" s="36" t="n"/>
      <c r="EA882" s="36" t="n"/>
      <c r="EB882" s="36" t="n"/>
      <c r="EC882" s="36" t="n"/>
      <c r="ED882" s="36" t="n"/>
      <c r="EE882" s="36" t="n"/>
      <c r="EF882" s="36" t="n"/>
      <c r="EG882" s="36" t="n"/>
      <c r="EH882" s="36" t="n"/>
      <c r="EI882" s="36" t="n"/>
      <c r="EJ882" s="36" t="n"/>
      <c r="EK882" s="36" t="n"/>
      <c r="EL882" s="36" t="n"/>
      <c r="EM882" s="36" t="n"/>
      <c r="EN882" s="36" t="n"/>
    </row>
    <row r="883">
      <c r="A883" s="36" t="n"/>
      <c r="B883" s="36" t="n"/>
      <c r="C883" s="144" t="n"/>
      <c r="D883" s="144" t="n"/>
      <c r="E883" s="135" t="n"/>
      <c r="F883" s="135" t="n"/>
      <c r="G883" s="135" t="n"/>
      <c r="H883" s="135" t="n"/>
      <c r="I883" s="135" t="n"/>
      <c r="J883" s="135" t="n"/>
      <c r="K883" s="135" t="n"/>
      <c r="L883" s="135" t="n"/>
      <c r="M883" s="135" t="n"/>
      <c r="N883" s="135" t="n"/>
      <c r="O883" s="135" t="n"/>
      <c r="P883" s="135" t="n"/>
      <c r="Q883" s="135" t="n"/>
      <c r="R883" s="135" t="n"/>
      <c r="S883" s="135" t="n"/>
      <c r="T883" s="135" t="n"/>
      <c r="U883" s="135" t="n"/>
      <c r="V883" s="135" t="n"/>
      <c r="W883" s="135" t="n"/>
      <c r="X883" s="135" t="n"/>
      <c r="Y883" s="135" t="n"/>
      <c r="Z883" s="135" t="n"/>
      <c r="AA883" s="135" t="n"/>
      <c r="AB883" s="135" t="n"/>
      <c r="AC883" s="135" t="n"/>
      <c r="AD883" s="135" t="n"/>
      <c r="AE883" s="135" t="n"/>
      <c r="AF883" s="135" t="n"/>
      <c r="AG883" s="135" t="n"/>
      <c r="AH883" s="135" t="n"/>
      <c r="AI883" s="135" t="n"/>
      <c r="AJ883" s="135" t="n"/>
      <c r="AK883" s="135" t="n"/>
      <c r="AL883" s="135" t="n"/>
      <c r="AM883" s="135" t="n"/>
      <c r="AN883" s="135" t="n"/>
      <c r="AO883" s="135" t="n"/>
      <c r="AP883" s="135" t="n"/>
      <c r="AQ883" s="135" t="n"/>
      <c r="AR883" s="135" t="n"/>
      <c r="AS883" s="135" t="n"/>
      <c r="AT883" s="135" t="n"/>
      <c r="AU883" s="135" t="n"/>
      <c r="AV883" s="135" t="n"/>
      <c r="AW883" s="135" t="n"/>
      <c r="AX883" s="135" t="n"/>
      <c r="AY883" s="135" t="n"/>
      <c r="AZ883" s="135" t="n"/>
      <c r="BA883" s="135" t="n"/>
      <c r="BB883" s="135" t="n"/>
      <c r="BC883" s="135" t="n"/>
      <c r="BD883" s="135" t="n"/>
      <c r="BE883" s="135" t="n"/>
      <c r="BF883" s="135" t="n"/>
      <c r="BG883" s="135" t="n"/>
      <c r="BH883" s="135" t="n"/>
      <c r="BI883" s="135" t="n"/>
      <c r="BJ883" s="135" t="n"/>
      <c r="BK883" s="135" t="n"/>
      <c r="BL883" s="135" t="n"/>
      <c r="BM883" s="135" t="n"/>
      <c r="BN883" s="135" t="n"/>
      <c r="BO883" s="135" t="n"/>
      <c r="BP883" s="135" t="n"/>
      <c r="BQ883" s="135" t="n"/>
      <c r="BR883" s="135" t="n"/>
      <c r="BS883" s="135" t="n"/>
      <c r="BT883" s="135" t="n"/>
      <c r="BU883" s="135" t="n"/>
      <c r="BV883" s="135" t="n"/>
      <c r="BW883" s="135" t="n"/>
      <c r="BX883" s="135" t="n"/>
      <c r="BY883" s="135" t="n"/>
      <c r="BZ883" s="135" t="n"/>
      <c r="CA883" s="135" t="n"/>
      <c r="CB883" s="135" t="n"/>
      <c r="CC883" s="135" t="n"/>
      <c r="CD883" s="135" t="n"/>
      <c r="CE883" s="135" t="n"/>
      <c r="CF883" s="135" t="n"/>
      <c r="CG883" s="135" t="n"/>
      <c r="CH883" s="135" t="n"/>
      <c r="CI883" s="135" t="n"/>
      <c r="CJ883" s="135" t="n"/>
      <c r="CK883" s="135" t="n"/>
      <c r="CL883" s="135" t="n"/>
      <c r="CM883" s="135" t="n"/>
      <c r="CN883" s="135" t="n"/>
      <c r="CO883" s="135" t="n"/>
      <c r="CP883" s="135" t="n"/>
      <c r="CQ883" s="135" t="n"/>
      <c r="CR883" s="135" t="n"/>
      <c r="CU883" s="36" t="n"/>
      <c r="CV883" s="36" t="n"/>
      <c r="CW883" s="36" t="n"/>
      <c r="CX883" s="36" t="n"/>
      <c r="CY883" s="36" t="n"/>
      <c r="CZ883" s="36" t="n"/>
      <c r="DA883" s="36" t="n"/>
      <c r="DB883" s="36" t="n"/>
      <c r="DC883" s="36" t="n"/>
      <c r="DD883" s="36" t="n"/>
      <c r="DE883" s="36" t="n"/>
      <c r="DF883" s="36" t="n"/>
      <c r="DG883" s="36" t="n"/>
      <c r="DH883" s="36" t="n"/>
      <c r="DI883" s="36" t="n"/>
      <c r="DJ883" s="36" t="n"/>
      <c r="DK883" s="36" t="n"/>
      <c r="DL883" s="36" t="n"/>
      <c r="DM883" s="36" t="n"/>
      <c r="DN883" s="36" t="n"/>
      <c r="DO883" s="36" t="n"/>
      <c r="DP883" s="36" t="n"/>
      <c r="DQ883" s="36" t="n"/>
      <c r="DR883" s="36" t="n"/>
      <c r="DS883" s="36" t="n"/>
      <c r="DT883" s="36" t="n"/>
      <c r="DU883" s="36" t="n"/>
      <c r="DV883" s="36" t="n"/>
      <c r="DW883" s="36" t="n"/>
      <c r="DX883" s="36" t="n"/>
      <c r="DY883" s="36" t="n"/>
      <c r="DZ883" s="36" t="n"/>
      <c r="EA883" s="36" t="n"/>
      <c r="EB883" s="36" t="n"/>
      <c r="EC883" s="36" t="n"/>
      <c r="ED883" s="36" t="n"/>
      <c r="EE883" s="36" t="n"/>
      <c r="EF883" s="36" t="n"/>
      <c r="EG883" s="36" t="n"/>
      <c r="EH883" s="36" t="n"/>
      <c r="EI883" s="36" t="n"/>
      <c r="EJ883" s="36" t="n"/>
      <c r="EK883" s="36" t="n"/>
      <c r="EL883" s="36" t="n"/>
      <c r="EM883" s="36" t="n"/>
      <c r="EN883" s="36" t="n"/>
    </row>
    <row r="884">
      <c r="A884" s="36" t="n"/>
      <c r="B884" s="36" t="n"/>
      <c r="C884" s="144" t="n"/>
      <c r="D884" s="144" t="n"/>
      <c r="E884" s="135" t="n"/>
      <c r="F884" s="135" t="n"/>
      <c r="G884" s="135" t="n"/>
      <c r="H884" s="135" t="n"/>
      <c r="I884" s="135" t="n"/>
      <c r="J884" s="135" t="n"/>
      <c r="K884" s="135" t="n"/>
      <c r="L884" s="135" t="n"/>
      <c r="M884" s="135" t="n"/>
      <c r="N884" s="135" t="n"/>
      <c r="O884" s="135" t="n"/>
      <c r="P884" s="135" t="n"/>
      <c r="Q884" s="135" t="n"/>
      <c r="R884" s="135" t="n"/>
      <c r="S884" s="135" t="n"/>
      <c r="T884" s="135" t="n"/>
      <c r="U884" s="135" t="n"/>
      <c r="V884" s="135" t="n"/>
      <c r="W884" s="135" t="n"/>
      <c r="X884" s="135" t="n"/>
      <c r="Y884" s="135" t="n"/>
      <c r="Z884" s="135" t="n"/>
      <c r="AA884" s="135" t="n"/>
      <c r="AB884" s="135" t="n"/>
      <c r="AC884" s="135" t="n"/>
      <c r="AD884" s="135" t="n"/>
      <c r="AE884" s="135" t="n"/>
      <c r="AF884" s="135" t="n"/>
      <c r="AG884" s="135" t="n"/>
      <c r="AH884" s="135" t="n"/>
      <c r="AI884" s="135" t="n"/>
      <c r="AJ884" s="135" t="n"/>
      <c r="AK884" s="135" t="n"/>
      <c r="AL884" s="135" t="n"/>
      <c r="AM884" s="135" t="n"/>
      <c r="AN884" s="135" t="n"/>
      <c r="AO884" s="135" t="n"/>
      <c r="AP884" s="135" t="n"/>
      <c r="AQ884" s="135" t="n"/>
      <c r="AR884" s="135" t="n"/>
      <c r="AS884" s="135" t="n"/>
      <c r="AT884" s="135" t="n"/>
      <c r="AU884" s="135" t="n"/>
      <c r="AV884" s="135" t="n"/>
      <c r="AW884" s="135" t="n"/>
      <c r="AX884" s="135" t="n"/>
      <c r="AY884" s="135" t="n"/>
      <c r="AZ884" s="135" t="n"/>
      <c r="BA884" s="135" t="n"/>
      <c r="BB884" s="135" t="n"/>
      <c r="BC884" s="135" t="n"/>
      <c r="BD884" s="135" t="n"/>
      <c r="BE884" s="135" t="n"/>
      <c r="BF884" s="135" t="n"/>
      <c r="BG884" s="135" t="n"/>
      <c r="BH884" s="135" t="n"/>
      <c r="BI884" s="135" t="n"/>
      <c r="BJ884" s="135" t="n"/>
      <c r="BK884" s="135" t="n"/>
      <c r="BL884" s="135" t="n"/>
      <c r="BM884" s="135" t="n"/>
      <c r="BN884" s="135" t="n"/>
      <c r="BO884" s="135" t="n"/>
      <c r="BP884" s="135" t="n"/>
      <c r="BQ884" s="135" t="n"/>
      <c r="BR884" s="135" t="n"/>
      <c r="BS884" s="135" t="n"/>
      <c r="BT884" s="135" t="n"/>
      <c r="BU884" s="135" t="n"/>
      <c r="BV884" s="135" t="n"/>
      <c r="BW884" s="135" t="n"/>
      <c r="BX884" s="135" t="n"/>
      <c r="BY884" s="135" t="n"/>
      <c r="BZ884" s="135" t="n"/>
      <c r="CA884" s="135" t="n"/>
      <c r="CB884" s="135" t="n"/>
      <c r="CC884" s="135" t="n"/>
      <c r="CD884" s="135" t="n"/>
      <c r="CE884" s="135" t="n"/>
      <c r="CF884" s="135" t="n"/>
      <c r="CG884" s="135" t="n"/>
      <c r="CH884" s="135" t="n"/>
      <c r="CI884" s="135" t="n"/>
      <c r="CJ884" s="135" t="n"/>
      <c r="CK884" s="135" t="n"/>
      <c r="CL884" s="135" t="n"/>
      <c r="CM884" s="135" t="n"/>
      <c r="CN884" s="135" t="n"/>
      <c r="CO884" s="135" t="n"/>
      <c r="CP884" s="135" t="n"/>
      <c r="CQ884" s="135" t="n"/>
      <c r="CR884" s="135" t="n"/>
      <c r="CU884" s="36" t="n"/>
      <c r="CV884" s="36" t="n"/>
      <c r="CW884" s="36" t="n"/>
      <c r="CX884" s="36" t="n"/>
      <c r="CY884" s="36" t="n"/>
      <c r="CZ884" s="36" t="n"/>
      <c r="DA884" s="36" t="n"/>
      <c r="DB884" s="36" t="n"/>
      <c r="DC884" s="36" t="n"/>
      <c r="DD884" s="36" t="n"/>
      <c r="DE884" s="36" t="n"/>
      <c r="DF884" s="36" t="n"/>
      <c r="DG884" s="36" t="n"/>
      <c r="DH884" s="36" t="n"/>
      <c r="DI884" s="36" t="n"/>
      <c r="DJ884" s="36" t="n"/>
      <c r="DK884" s="36" t="n"/>
      <c r="DL884" s="36" t="n"/>
      <c r="DM884" s="36" t="n"/>
      <c r="DN884" s="36" t="n"/>
      <c r="DO884" s="36" t="n"/>
      <c r="DP884" s="36" t="n"/>
      <c r="DQ884" s="36" t="n"/>
      <c r="DR884" s="36" t="n"/>
      <c r="DS884" s="36" t="n"/>
      <c r="DT884" s="36" t="n"/>
      <c r="DU884" s="36" t="n"/>
      <c r="DV884" s="36" t="n"/>
      <c r="DW884" s="36" t="n"/>
      <c r="DX884" s="36" t="n"/>
      <c r="DY884" s="36" t="n"/>
      <c r="DZ884" s="36" t="n"/>
      <c r="EA884" s="36" t="n"/>
      <c r="EB884" s="36" t="n"/>
      <c r="EC884" s="36" t="n"/>
      <c r="ED884" s="36" t="n"/>
      <c r="EE884" s="36" t="n"/>
      <c r="EF884" s="36" t="n"/>
      <c r="EG884" s="36" t="n"/>
      <c r="EH884" s="36" t="n"/>
      <c r="EI884" s="36" t="n"/>
      <c r="EJ884" s="36" t="n"/>
      <c r="EK884" s="36" t="n"/>
      <c r="EL884" s="36" t="n"/>
      <c r="EM884" s="36" t="n"/>
      <c r="EN884" s="36" t="n"/>
    </row>
    <row r="885">
      <c r="A885" s="36" t="n"/>
      <c r="B885" s="36" t="n"/>
      <c r="C885" s="144" t="n"/>
      <c r="D885" s="144" t="n"/>
      <c r="E885" s="135" t="n"/>
      <c r="F885" s="135" t="n"/>
      <c r="G885" s="135" t="n"/>
      <c r="H885" s="135" t="n"/>
      <c r="I885" s="135" t="n"/>
      <c r="J885" s="135" t="n"/>
      <c r="K885" s="135" t="n"/>
      <c r="L885" s="135" t="n"/>
      <c r="M885" s="135" t="n"/>
      <c r="N885" s="135" t="n"/>
      <c r="O885" s="135" t="n"/>
      <c r="P885" s="135" t="n"/>
      <c r="Q885" s="135" t="n"/>
      <c r="R885" s="135" t="n"/>
      <c r="S885" s="135" t="n"/>
      <c r="T885" s="135" t="n"/>
      <c r="U885" s="135" t="n"/>
      <c r="V885" s="135" t="n"/>
      <c r="W885" s="135" t="n"/>
      <c r="X885" s="135" t="n"/>
      <c r="Y885" s="135" t="n"/>
      <c r="Z885" s="135" t="n"/>
      <c r="AA885" s="135" t="n"/>
      <c r="AB885" s="135" t="n"/>
      <c r="AC885" s="135" t="n"/>
      <c r="AD885" s="135" t="n"/>
      <c r="AE885" s="135" t="n"/>
      <c r="AF885" s="135" t="n"/>
      <c r="AG885" s="135" t="n"/>
      <c r="AH885" s="135" t="n"/>
      <c r="AI885" s="135" t="n"/>
      <c r="AJ885" s="135" t="n"/>
      <c r="AK885" s="135" t="n"/>
      <c r="AL885" s="135" t="n"/>
      <c r="AM885" s="135" t="n"/>
      <c r="AN885" s="135" t="n"/>
      <c r="AO885" s="135" t="n"/>
      <c r="AP885" s="135" t="n"/>
      <c r="AQ885" s="135" t="n"/>
      <c r="AR885" s="135" t="n"/>
      <c r="AS885" s="135" t="n"/>
      <c r="AT885" s="135" t="n"/>
      <c r="AU885" s="135" t="n"/>
      <c r="AV885" s="135" t="n"/>
      <c r="AW885" s="135" t="n"/>
      <c r="AX885" s="135" t="n"/>
      <c r="AY885" s="135" t="n"/>
      <c r="AZ885" s="135" t="n"/>
      <c r="BA885" s="135" t="n"/>
      <c r="BB885" s="135" t="n"/>
      <c r="BC885" s="135" t="n"/>
      <c r="BD885" s="135" t="n"/>
      <c r="BE885" s="135" t="n"/>
      <c r="BF885" s="135" t="n"/>
      <c r="BG885" s="135" t="n"/>
      <c r="BH885" s="135" t="n"/>
      <c r="BI885" s="135" t="n"/>
      <c r="BJ885" s="135" t="n"/>
      <c r="BK885" s="135" t="n"/>
      <c r="BL885" s="135" t="n"/>
      <c r="BM885" s="135" t="n"/>
      <c r="BN885" s="135" t="n"/>
      <c r="BO885" s="135" t="n"/>
      <c r="BP885" s="135" t="n"/>
      <c r="BQ885" s="135" t="n"/>
      <c r="BR885" s="135" t="n"/>
      <c r="BS885" s="135" t="n"/>
      <c r="BT885" s="135" t="n"/>
      <c r="BU885" s="135" t="n"/>
      <c r="BV885" s="135" t="n"/>
      <c r="BW885" s="135" t="n"/>
      <c r="BX885" s="135" t="n"/>
      <c r="BY885" s="135" t="n"/>
      <c r="BZ885" s="135" t="n"/>
      <c r="CA885" s="135" t="n"/>
      <c r="CB885" s="135" t="n"/>
      <c r="CC885" s="135" t="n"/>
      <c r="CD885" s="135" t="n"/>
      <c r="CE885" s="135" t="n"/>
      <c r="CF885" s="135" t="n"/>
      <c r="CG885" s="135" t="n"/>
      <c r="CH885" s="135" t="n"/>
      <c r="CI885" s="135" t="n"/>
      <c r="CJ885" s="135" t="n"/>
      <c r="CK885" s="135" t="n"/>
      <c r="CL885" s="135" t="n"/>
      <c r="CM885" s="135" t="n"/>
      <c r="CN885" s="135" t="n"/>
      <c r="CO885" s="135" t="n"/>
      <c r="CP885" s="135" t="n"/>
      <c r="CQ885" s="135" t="n"/>
      <c r="CR885" s="135" t="n"/>
      <c r="CU885" s="36" t="n"/>
      <c r="CV885" s="36" t="n"/>
      <c r="CW885" s="36" t="n"/>
      <c r="CX885" s="36" t="n"/>
      <c r="CY885" s="36" t="n"/>
      <c r="CZ885" s="36" t="n"/>
      <c r="DA885" s="36" t="n"/>
      <c r="DB885" s="36" t="n"/>
      <c r="DC885" s="36" t="n"/>
      <c r="DD885" s="36" t="n"/>
      <c r="DE885" s="36" t="n"/>
      <c r="DF885" s="36" t="n"/>
      <c r="DG885" s="36" t="n"/>
      <c r="DH885" s="36" t="n"/>
      <c r="DI885" s="36" t="n"/>
      <c r="DJ885" s="36" t="n"/>
      <c r="DK885" s="36" t="n"/>
      <c r="DL885" s="36" t="n"/>
      <c r="DM885" s="36" t="n"/>
      <c r="DN885" s="36" t="n"/>
      <c r="DO885" s="36" t="n"/>
      <c r="DP885" s="36" t="n"/>
      <c r="DQ885" s="36" t="n"/>
      <c r="DR885" s="36" t="n"/>
      <c r="DS885" s="36" t="n"/>
      <c r="DT885" s="36" t="n"/>
      <c r="DU885" s="36" t="n"/>
      <c r="DV885" s="36" t="n"/>
      <c r="DW885" s="36" t="n"/>
      <c r="DX885" s="36" t="n"/>
      <c r="DY885" s="36" t="n"/>
      <c r="DZ885" s="36" t="n"/>
      <c r="EA885" s="36" t="n"/>
      <c r="EB885" s="36" t="n"/>
      <c r="EC885" s="36" t="n"/>
      <c r="ED885" s="36" t="n"/>
      <c r="EE885" s="36" t="n"/>
      <c r="EF885" s="36" t="n"/>
      <c r="EG885" s="36" t="n"/>
      <c r="EH885" s="36" t="n"/>
      <c r="EI885" s="36" t="n"/>
      <c r="EJ885" s="36" t="n"/>
      <c r="EK885" s="36" t="n"/>
      <c r="EL885" s="36" t="n"/>
      <c r="EM885" s="36" t="n"/>
      <c r="EN885" s="36" t="n"/>
    </row>
    <row r="886">
      <c r="A886" s="36" t="n"/>
      <c r="B886" s="36" t="n"/>
      <c r="C886" s="144" t="n"/>
      <c r="D886" s="144" t="n"/>
      <c r="E886" s="135" t="n"/>
      <c r="F886" s="135" t="n"/>
      <c r="G886" s="135" t="n"/>
      <c r="H886" s="135" t="n"/>
      <c r="I886" s="135" t="n"/>
      <c r="J886" s="135" t="n"/>
      <c r="K886" s="135" t="n"/>
      <c r="L886" s="135" t="n"/>
      <c r="M886" s="135" t="n"/>
      <c r="N886" s="135" t="n"/>
      <c r="O886" s="135" t="n"/>
      <c r="P886" s="135" t="n"/>
      <c r="Q886" s="135" t="n"/>
      <c r="R886" s="135" t="n"/>
      <c r="S886" s="135" t="n"/>
      <c r="T886" s="135" t="n"/>
      <c r="U886" s="135" t="n"/>
      <c r="V886" s="135" t="n"/>
      <c r="W886" s="135" t="n"/>
      <c r="X886" s="135" t="n"/>
      <c r="Y886" s="135" t="n"/>
      <c r="Z886" s="135" t="n"/>
      <c r="AA886" s="135" t="n"/>
      <c r="AB886" s="135" t="n"/>
      <c r="AC886" s="135" t="n"/>
      <c r="AD886" s="135" t="n"/>
      <c r="AE886" s="135" t="n"/>
      <c r="AF886" s="135" t="n"/>
      <c r="AG886" s="135" t="n"/>
      <c r="AH886" s="135" t="n"/>
      <c r="AI886" s="135" t="n"/>
      <c r="AJ886" s="135" t="n"/>
      <c r="AK886" s="135" t="n"/>
      <c r="AL886" s="135" t="n"/>
      <c r="AM886" s="135" t="n"/>
      <c r="AN886" s="135" t="n"/>
      <c r="AO886" s="135" t="n"/>
      <c r="AP886" s="135" t="n"/>
      <c r="AQ886" s="135" t="n"/>
      <c r="AR886" s="135" t="n"/>
      <c r="AS886" s="135" t="n"/>
      <c r="AT886" s="135" t="n"/>
      <c r="AU886" s="135" t="n"/>
      <c r="AV886" s="135" t="n"/>
      <c r="AW886" s="135" t="n"/>
      <c r="AX886" s="135" t="n"/>
      <c r="AY886" s="135" t="n"/>
      <c r="AZ886" s="135" t="n"/>
      <c r="BA886" s="135" t="n"/>
      <c r="BB886" s="135" t="n"/>
      <c r="BC886" s="135" t="n"/>
      <c r="BD886" s="135" t="n"/>
      <c r="BE886" s="135" t="n"/>
      <c r="BF886" s="135" t="n"/>
      <c r="BG886" s="135" t="n"/>
      <c r="BH886" s="135" t="n"/>
      <c r="BI886" s="135" t="n"/>
      <c r="BJ886" s="135" t="n"/>
      <c r="BK886" s="135" t="n"/>
      <c r="BL886" s="135" t="n"/>
      <c r="BM886" s="135" t="n"/>
      <c r="BN886" s="135" t="n"/>
      <c r="BO886" s="135" t="n"/>
      <c r="BP886" s="135" t="n"/>
      <c r="BQ886" s="135" t="n"/>
      <c r="BR886" s="135" t="n"/>
      <c r="BS886" s="135" t="n"/>
      <c r="BT886" s="135" t="n"/>
      <c r="BU886" s="135" t="n"/>
      <c r="BV886" s="135" t="n"/>
      <c r="BW886" s="135" t="n"/>
      <c r="BX886" s="135" t="n"/>
      <c r="BY886" s="135" t="n"/>
      <c r="BZ886" s="135" t="n"/>
      <c r="CA886" s="135" t="n"/>
      <c r="CB886" s="135" t="n"/>
      <c r="CC886" s="135" t="n"/>
      <c r="CD886" s="135" t="n"/>
      <c r="CE886" s="135" t="n"/>
      <c r="CF886" s="135" t="n"/>
      <c r="CG886" s="135" t="n"/>
      <c r="CH886" s="135" t="n"/>
      <c r="CI886" s="135" t="n"/>
      <c r="CJ886" s="135" t="n"/>
      <c r="CK886" s="135" t="n"/>
      <c r="CL886" s="135" t="n"/>
      <c r="CM886" s="135" t="n"/>
      <c r="CN886" s="135" t="n"/>
      <c r="CO886" s="135" t="n"/>
      <c r="CP886" s="135" t="n"/>
      <c r="CQ886" s="135" t="n"/>
      <c r="CR886" s="135" t="n"/>
      <c r="CU886" s="36" t="n"/>
      <c r="CV886" s="36" t="n"/>
      <c r="CW886" s="36" t="n"/>
      <c r="CX886" s="36" t="n"/>
      <c r="CY886" s="36" t="n"/>
      <c r="CZ886" s="36" t="n"/>
      <c r="DA886" s="36" t="n"/>
      <c r="DB886" s="36" t="n"/>
      <c r="DC886" s="36" t="n"/>
      <c r="DD886" s="36" t="n"/>
      <c r="DE886" s="36" t="n"/>
      <c r="DF886" s="36" t="n"/>
      <c r="DG886" s="36" t="n"/>
      <c r="DH886" s="36" t="n"/>
      <c r="DI886" s="36" t="n"/>
      <c r="DJ886" s="36" t="n"/>
      <c r="DK886" s="36" t="n"/>
      <c r="DL886" s="36" t="n"/>
      <c r="DM886" s="36" t="n"/>
      <c r="DN886" s="36" t="n"/>
      <c r="DO886" s="36" t="n"/>
      <c r="DP886" s="36" t="n"/>
      <c r="DQ886" s="36" t="n"/>
      <c r="DR886" s="36" t="n"/>
      <c r="DS886" s="36" t="n"/>
      <c r="DT886" s="36" t="n"/>
      <c r="DU886" s="36" t="n"/>
      <c r="DV886" s="36" t="n"/>
      <c r="DW886" s="36" t="n"/>
      <c r="DX886" s="36" t="n"/>
      <c r="DY886" s="36" t="n"/>
      <c r="DZ886" s="36" t="n"/>
      <c r="EA886" s="36" t="n"/>
      <c r="EB886" s="36" t="n"/>
      <c r="EC886" s="36" t="n"/>
      <c r="ED886" s="36" t="n"/>
      <c r="EE886" s="36" t="n"/>
      <c r="EF886" s="36" t="n"/>
      <c r="EG886" s="36" t="n"/>
      <c r="EH886" s="36" t="n"/>
      <c r="EI886" s="36" t="n"/>
      <c r="EJ886" s="36" t="n"/>
      <c r="EK886" s="36" t="n"/>
      <c r="EL886" s="36" t="n"/>
      <c r="EM886" s="36" t="n"/>
      <c r="EN886" s="36" t="n"/>
    </row>
    <row r="887">
      <c r="A887" s="36" t="n"/>
      <c r="B887" s="36" t="n"/>
      <c r="C887" s="144" t="n"/>
      <c r="D887" s="144" t="n"/>
      <c r="E887" s="135" t="n"/>
      <c r="F887" s="135" t="n"/>
      <c r="G887" s="135" t="n"/>
      <c r="H887" s="135" t="n"/>
      <c r="I887" s="135" t="n"/>
      <c r="J887" s="135" t="n"/>
      <c r="K887" s="135" t="n"/>
      <c r="L887" s="135" t="n"/>
      <c r="M887" s="135" t="n"/>
      <c r="N887" s="135" t="n"/>
      <c r="O887" s="135" t="n"/>
      <c r="P887" s="135" t="n"/>
      <c r="Q887" s="135" t="n"/>
      <c r="R887" s="135" t="n"/>
      <c r="S887" s="135" t="n"/>
      <c r="T887" s="135" t="n"/>
      <c r="U887" s="135" t="n"/>
      <c r="V887" s="135" t="n"/>
      <c r="W887" s="135" t="n"/>
      <c r="X887" s="135" t="n"/>
      <c r="Y887" s="135" t="n"/>
      <c r="Z887" s="135" t="n"/>
      <c r="AA887" s="135" t="n"/>
      <c r="AB887" s="135" t="n"/>
      <c r="AC887" s="135" t="n"/>
      <c r="AD887" s="135" t="n"/>
      <c r="AE887" s="135" t="n"/>
      <c r="AF887" s="135" t="n"/>
      <c r="AG887" s="135" t="n"/>
      <c r="AH887" s="135" t="n"/>
      <c r="AI887" s="135" t="n"/>
      <c r="AJ887" s="135" t="n"/>
      <c r="AK887" s="135" t="n"/>
      <c r="AL887" s="135" t="n"/>
      <c r="AM887" s="135" t="n"/>
      <c r="AN887" s="135" t="n"/>
      <c r="AO887" s="135" t="n"/>
      <c r="AP887" s="135" t="n"/>
      <c r="AQ887" s="135" t="n"/>
      <c r="AR887" s="135" t="n"/>
      <c r="AS887" s="135" t="n"/>
      <c r="AT887" s="135" t="n"/>
      <c r="AU887" s="135" t="n"/>
      <c r="AV887" s="135" t="n"/>
      <c r="AW887" s="135" t="n"/>
      <c r="AX887" s="135" t="n"/>
      <c r="AY887" s="135" t="n"/>
      <c r="AZ887" s="135" t="n"/>
      <c r="BA887" s="135" t="n"/>
      <c r="BB887" s="135" t="n"/>
      <c r="BC887" s="135" t="n"/>
      <c r="BD887" s="135" t="n"/>
      <c r="BE887" s="135" t="n"/>
      <c r="BF887" s="135" t="n"/>
      <c r="BG887" s="135" t="n"/>
      <c r="BH887" s="135" t="n"/>
      <c r="BI887" s="135" t="n"/>
      <c r="BJ887" s="135" t="n"/>
      <c r="BK887" s="135" t="n"/>
      <c r="BL887" s="135" t="n"/>
      <c r="BM887" s="135" t="n"/>
      <c r="BN887" s="135" t="n"/>
      <c r="BO887" s="135" t="n"/>
      <c r="BP887" s="135" t="n"/>
      <c r="BQ887" s="135" t="n"/>
      <c r="BR887" s="135" t="n"/>
      <c r="BS887" s="135" t="n"/>
      <c r="BT887" s="135" t="n"/>
      <c r="BU887" s="135" t="n"/>
      <c r="BV887" s="135" t="n"/>
      <c r="BW887" s="135" t="n"/>
      <c r="BX887" s="135" t="n"/>
      <c r="BY887" s="135" t="n"/>
      <c r="BZ887" s="135" t="n"/>
      <c r="CA887" s="135" t="n"/>
      <c r="CB887" s="135" t="n"/>
      <c r="CC887" s="135" t="n"/>
      <c r="CD887" s="135" t="n"/>
      <c r="CE887" s="135" t="n"/>
      <c r="CF887" s="135" t="n"/>
      <c r="CG887" s="135" t="n"/>
      <c r="CH887" s="135" t="n"/>
      <c r="CI887" s="135" t="n"/>
      <c r="CJ887" s="135" t="n"/>
      <c r="CK887" s="135" t="n"/>
      <c r="CL887" s="135" t="n"/>
      <c r="CM887" s="135" t="n"/>
      <c r="CN887" s="135" t="n"/>
      <c r="CO887" s="135" t="n"/>
      <c r="CP887" s="135" t="n"/>
      <c r="CQ887" s="135" t="n"/>
      <c r="CR887" s="135" t="n"/>
      <c r="CU887" s="36" t="n"/>
      <c r="CV887" s="36" t="n"/>
      <c r="CW887" s="36" t="n"/>
      <c r="CX887" s="36" t="n"/>
      <c r="CY887" s="36" t="n"/>
      <c r="CZ887" s="36" t="n"/>
      <c r="DA887" s="36" t="n"/>
      <c r="DB887" s="36" t="n"/>
      <c r="DC887" s="36" t="n"/>
      <c r="DD887" s="36" t="n"/>
      <c r="DE887" s="36" t="n"/>
      <c r="DF887" s="36" t="n"/>
      <c r="DG887" s="36" t="n"/>
      <c r="DH887" s="36" t="n"/>
      <c r="DI887" s="36" t="n"/>
      <c r="DJ887" s="36" t="n"/>
      <c r="DK887" s="36" t="n"/>
      <c r="DL887" s="36" t="n"/>
      <c r="DM887" s="36" t="n"/>
      <c r="DN887" s="36" t="n"/>
      <c r="DO887" s="36" t="n"/>
      <c r="DP887" s="36" t="n"/>
      <c r="DQ887" s="36" t="n"/>
      <c r="DR887" s="36" t="n"/>
      <c r="DS887" s="36" t="n"/>
      <c r="DT887" s="36" t="n"/>
      <c r="DU887" s="36" t="n"/>
      <c r="DV887" s="36" t="n"/>
      <c r="DW887" s="36" t="n"/>
      <c r="DX887" s="36" t="n"/>
      <c r="DY887" s="36" t="n"/>
      <c r="DZ887" s="36" t="n"/>
      <c r="EA887" s="36" t="n"/>
      <c r="EB887" s="36" t="n"/>
      <c r="EC887" s="36" t="n"/>
      <c r="ED887" s="36" t="n"/>
      <c r="EE887" s="36" t="n"/>
      <c r="EF887" s="36" t="n"/>
      <c r="EG887" s="36" t="n"/>
      <c r="EH887" s="36" t="n"/>
      <c r="EI887" s="36" t="n"/>
      <c r="EJ887" s="36" t="n"/>
      <c r="EK887" s="36" t="n"/>
      <c r="EL887" s="36" t="n"/>
      <c r="EM887" s="36" t="n"/>
      <c r="EN887" s="36" t="n"/>
    </row>
    <row r="888">
      <c r="A888" s="36" t="n"/>
      <c r="B888" s="36" t="n"/>
      <c r="C888" s="144" t="n"/>
      <c r="D888" s="144" t="n"/>
      <c r="E888" s="135" t="n"/>
      <c r="F888" s="135" t="n"/>
      <c r="G888" s="135" t="n"/>
      <c r="H888" s="135" t="n"/>
      <c r="I888" s="135" t="n"/>
      <c r="J888" s="135" t="n"/>
      <c r="K888" s="135" t="n"/>
      <c r="L888" s="135" t="n"/>
      <c r="M888" s="135" t="n"/>
      <c r="N888" s="135" t="n"/>
      <c r="O888" s="135" t="n"/>
      <c r="P888" s="135" t="n"/>
      <c r="Q888" s="135" t="n"/>
      <c r="R888" s="135" t="n"/>
      <c r="S888" s="135" t="n"/>
      <c r="T888" s="135" t="n"/>
      <c r="U888" s="135" t="n"/>
      <c r="V888" s="135" t="n"/>
      <c r="W888" s="135" t="n"/>
      <c r="X888" s="135" t="n"/>
      <c r="Y888" s="135" t="n"/>
      <c r="Z888" s="135" t="n"/>
      <c r="AA888" s="135" t="n"/>
      <c r="AB888" s="135" t="n"/>
      <c r="AC888" s="135" t="n"/>
      <c r="AD888" s="135" t="n"/>
      <c r="AE888" s="135" t="n"/>
      <c r="AF888" s="135" t="n"/>
      <c r="AG888" s="135" t="n"/>
      <c r="AH888" s="135" t="n"/>
      <c r="AI888" s="135" t="n"/>
      <c r="AJ888" s="135" t="n"/>
      <c r="AK888" s="135" t="n"/>
      <c r="AL888" s="135" t="n"/>
      <c r="AM888" s="135" t="n"/>
      <c r="AN888" s="135" t="n"/>
      <c r="AO888" s="135" t="n"/>
      <c r="AP888" s="135" t="n"/>
      <c r="AQ888" s="135" t="n"/>
      <c r="AR888" s="135" t="n"/>
      <c r="AS888" s="135" t="n"/>
      <c r="AT888" s="135" t="n"/>
      <c r="AU888" s="135" t="n"/>
      <c r="AV888" s="135" t="n"/>
      <c r="AW888" s="135" t="n"/>
      <c r="AX888" s="135" t="n"/>
      <c r="AY888" s="135" t="n"/>
      <c r="AZ888" s="135" t="n"/>
      <c r="BA888" s="135" t="n"/>
      <c r="BB888" s="135" t="n"/>
      <c r="BC888" s="135" t="n"/>
      <c r="BD888" s="135" t="n"/>
      <c r="BE888" s="135" t="n"/>
      <c r="BF888" s="135" t="n"/>
      <c r="BG888" s="135" t="n"/>
      <c r="BH888" s="135" t="n"/>
      <c r="BI888" s="135" t="n"/>
      <c r="BJ888" s="135" t="n"/>
      <c r="BK888" s="135" t="n"/>
      <c r="BL888" s="135" t="n"/>
      <c r="BM888" s="135" t="n"/>
      <c r="BN888" s="135" t="n"/>
      <c r="BO888" s="135" t="n"/>
      <c r="BP888" s="135" t="n"/>
      <c r="BQ888" s="135" t="n"/>
      <c r="BR888" s="135" t="n"/>
      <c r="BS888" s="135" t="n"/>
      <c r="BT888" s="135" t="n"/>
      <c r="BU888" s="135" t="n"/>
      <c r="BV888" s="135" t="n"/>
      <c r="BW888" s="135" t="n"/>
      <c r="BX888" s="135" t="n"/>
      <c r="BY888" s="135" t="n"/>
      <c r="BZ888" s="135" t="n"/>
      <c r="CA888" s="135" t="n"/>
      <c r="CB888" s="135" t="n"/>
      <c r="CC888" s="135" t="n"/>
      <c r="CD888" s="135" t="n"/>
      <c r="CE888" s="135" t="n"/>
      <c r="CF888" s="135" t="n"/>
      <c r="CG888" s="135" t="n"/>
      <c r="CH888" s="135" t="n"/>
      <c r="CI888" s="135" t="n"/>
      <c r="CJ888" s="135" t="n"/>
      <c r="CK888" s="135" t="n"/>
      <c r="CL888" s="135" t="n"/>
      <c r="CM888" s="135" t="n"/>
      <c r="CN888" s="135" t="n"/>
      <c r="CO888" s="135" t="n"/>
      <c r="CP888" s="135" t="n"/>
      <c r="CQ888" s="135" t="n"/>
      <c r="CR888" s="135" t="n"/>
      <c r="CU888" s="36" t="n"/>
      <c r="CV888" s="36" t="n"/>
      <c r="CW888" s="36" t="n"/>
      <c r="CX888" s="36" t="n"/>
      <c r="CY888" s="36" t="n"/>
      <c r="CZ888" s="36" t="n"/>
      <c r="DA888" s="36" t="n"/>
      <c r="DB888" s="36" t="n"/>
      <c r="DC888" s="36" t="n"/>
      <c r="DD888" s="36" t="n"/>
      <c r="DE888" s="36" t="n"/>
      <c r="DF888" s="36" t="n"/>
      <c r="DG888" s="36" t="n"/>
      <c r="DH888" s="36" t="n"/>
      <c r="DI888" s="36" t="n"/>
      <c r="DJ888" s="36" t="n"/>
      <c r="DK888" s="36" t="n"/>
      <c r="DL888" s="36" t="n"/>
      <c r="DM888" s="36" t="n"/>
      <c r="DN888" s="36" t="n"/>
      <c r="DO888" s="36" t="n"/>
      <c r="DP888" s="36" t="n"/>
      <c r="DQ888" s="36" t="n"/>
      <c r="DR888" s="36" t="n"/>
      <c r="DS888" s="36" t="n"/>
      <c r="DT888" s="36" t="n"/>
      <c r="DU888" s="36" t="n"/>
      <c r="DV888" s="36" t="n"/>
      <c r="DW888" s="36" t="n"/>
      <c r="DX888" s="36" t="n"/>
      <c r="DY888" s="36" t="n"/>
      <c r="DZ888" s="36" t="n"/>
      <c r="EA888" s="36" t="n"/>
      <c r="EB888" s="36" t="n"/>
      <c r="EC888" s="36" t="n"/>
      <c r="ED888" s="36" t="n"/>
      <c r="EE888" s="36" t="n"/>
      <c r="EF888" s="36" t="n"/>
      <c r="EG888" s="36" t="n"/>
      <c r="EH888" s="36" t="n"/>
      <c r="EI888" s="36" t="n"/>
      <c r="EJ888" s="36" t="n"/>
      <c r="EK888" s="36" t="n"/>
      <c r="EL888" s="36" t="n"/>
      <c r="EM888" s="36" t="n"/>
      <c r="EN888" s="36" t="n"/>
    </row>
    <row r="889">
      <c r="A889" s="36" t="n"/>
      <c r="B889" s="36" t="n"/>
      <c r="C889" s="144" t="n"/>
      <c r="D889" s="144" t="n"/>
      <c r="E889" s="135" t="n"/>
      <c r="F889" s="135" t="n"/>
      <c r="G889" s="135" t="n"/>
      <c r="H889" s="135" t="n"/>
      <c r="I889" s="135" t="n"/>
      <c r="J889" s="135" t="n"/>
      <c r="K889" s="135" t="n"/>
      <c r="L889" s="135" t="n"/>
      <c r="M889" s="135" t="n"/>
      <c r="N889" s="135" t="n"/>
      <c r="O889" s="135" t="n"/>
      <c r="P889" s="135" t="n"/>
      <c r="Q889" s="135" t="n"/>
      <c r="R889" s="135" t="n"/>
      <c r="S889" s="135" t="n"/>
      <c r="T889" s="135" t="n"/>
      <c r="U889" s="135" t="n"/>
      <c r="V889" s="135" t="n"/>
      <c r="W889" s="135" t="n"/>
      <c r="X889" s="135" t="n"/>
      <c r="Y889" s="135" t="n"/>
      <c r="Z889" s="135" t="n"/>
      <c r="AA889" s="135" t="n"/>
      <c r="AB889" s="135" t="n"/>
      <c r="AC889" s="135" t="n"/>
      <c r="AD889" s="135" t="n"/>
      <c r="AE889" s="135" t="n"/>
      <c r="AF889" s="135" t="n"/>
      <c r="AG889" s="135" t="n"/>
      <c r="AH889" s="135" t="n"/>
      <c r="AI889" s="135" t="n"/>
      <c r="AJ889" s="135" t="n"/>
      <c r="AK889" s="135" t="n"/>
      <c r="AL889" s="135" t="n"/>
      <c r="AM889" s="135" t="n"/>
      <c r="AN889" s="135" t="n"/>
      <c r="AO889" s="135" t="n"/>
      <c r="AP889" s="135" t="n"/>
      <c r="AQ889" s="135" t="n"/>
      <c r="AR889" s="135" t="n"/>
      <c r="AS889" s="135" t="n"/>
      <c r="AT889" s="135" t="n"/>
      <c r="AU889" s="135" t="n"/>
      <c r="AV889" s="135" t="n"/>
      <c r="AW889" s="135" t="n"/>
      <c r="AX889" s="135" t="n"/>
      <c r="AY889" s="135" t="n"/>
      <c r="AZ889" s="135" t="n"/>
      <c r="BA889" s="135" t="n"/>
      <c r="BB889" s="135" t="n"/>
      <c r="BC889" s="135" t="n"/>
      <c r="BD889" s="135" t="n"/>
      <c r="BE889" s="135" t="n"/>
      <c r="BF889" s="135" t="n"/>
      <c r="BG889" s="135" t="n"/>
      <c r="BH889" s="135" t="n"/>
      <c r="BI889" s="135" t="n"/>
      <c r="BJ889" s="135" t="n"/>
      <c r="BK889" s="135" t="n"/>
      <c r="BL889" s="135" t="n"/>
      <c r="BM889" s="135" t="n"/>
      <c r="BN889" s="135" t="n"/>
      <c r="BO889" s="135" t="n"/>
      <c r="BP889" s="135" t="n"/>
      <c r="BQ889" s="135" t="n"/>
      <c r="BR889" s="135" t="n"/>
      <c r="BS889" s="135" t="n"/>
      <c r="BT889" s="135" t="n"/>
      <c r="BU889" s="135" t="n"/>
      <c r="BV889" s="135" t="n"/>
      <c r="BW889" s="135" t="n"/>
      <c r="BX889" s="135" t="n"/>
      <c r="BY889" s="135" t="n"/>
      <c r="BZ889" s="135" t="n"/>
      <c r="CA889" s="135" t="n"/>
      <c r="CB889" s="135" t="n"/>
      <c r="CC889" s="135" t="n"/>
      <c r="CD889" s="135" t="n"/>
      <c r="CE889" s="135" t="n"/>
      <c r="CF889" s="135" t="n"/>
      <c r="CG889" s="135" t="n"/>
      <c r="CH889" s="135" t="n"/>
      <c r="CI889" s="135" t="n"/>
      <c r="CJ889" s="135" t="n"/>
      <c r="CK889" s="135" t="n"/>
      <c r="CL889" s="135" t="n"/>
      <c r="CM889" s="135" t="n"/>
      <c r="CN889" s="135" t="n"/>
      <c r="CO889" s="135" t="n"/>
      <c r="CP889" s="135" t="n"/>
      <c r="CQ889" s="135" t="n"/>
      <c r="CR889" s="135" t="n"/>
      <c r="CU889" s="36" t="n"/>
      <c r="CV889" s="36" t="n"/>
      <c r="CW889" s="36" t="n"/>
      <c r="CX889" s="36" t="n"/>
      <c r="CY889" s="36" t="n"/>
      <c r="CZ889" s="36" t="n"/>
      <c r="DA889" s="36" t="n"/>
      <c r="DB889" s="36" t="n"/>
      <c r="DC889" s="36" t="n"/>
      <c r="DD889" s="36" t="n"/>
      <c r="DE889" s="36" t="n"/>
      <c r="DF889" s="36" t="n"/>
      <c r="DG889" s="36" t="n"/>
      <c r="DH889" s="36" t="n"/>
      <c r="DI889" s="36" t="n"/>
      <c r="DJ889" s="36" t="n"/>
      <c r="DK889" s="36" t="n"/>
      <c r="DL889" s="36" t="n"/>
      <c r="DM889" s="36" t="n"/>
      <c r="DN889" s="36" t="n"/>
      <c r="DO889" s="36" t="n"/>
      <c r="DP889" s="36" t="n"/>
      <c r="DQ889" s="36" t="n"/>
      <c r="DR889" s="36" t="n"/>
      <c r="DS889" s="36" t="n"/>
      <c r="DT889" s="36" t="n"/>
      <c r="DU889" s="36" t="n"/>
      <c r="DV889" s="36" t="n"/>
      <c r="DW889" s="36" t="n"/>
      <c r="DX889" s="36" t="n"/>
      <c r="DY889" s="36" t="n"/>
      <c r="DZ889" s="36" t="n"/>
      <c r="EA889" s="36" t="n"/>
      <c r="EB889" s="36" t="n"/>
      <c r="EC889" s="36" t="n"/>
      <c r="ED889" s="36" t="n"/>
      <c r="EE889" s="36" t="n"/>
      <c r="EF889" s="36" t="n"/>
      <c r="EG889" s="36" t="n"/>
      <c r="EH889" s="36" t="n"/>
      <c r="EI889" s="36" t="n"/>
      <c r="EJ889" s="36" t="n"/>
      <c r="EK889" s="36" t="n"/>
      <c r="EL889" s="36" t="n"/>
      <c r="EM889" s="36" t="n"/>
      <c r="EN889" s="36" t="n"/>
    </row>
    <row r="890">
      <c r="A890" s="36" t="n"/>
      <c r="B890" s="36" t="n"/>
      <c r="C890" s="144" t="n"/>
      <c r="D890" s="144" t="n"/>
      <c r="E890" s="135" t="n"/>
      <c r="F890" s="135" t="n"/>
      <c r="G890" s="135" t="n"/>
      <c r="H890" s="135" t="n"/>
      <c r="I890" s="135" t="n"/>
      <c r="J890" s="135" t="n"/>
      <c r="K890" s="135" t="n"/>
      <c r="L890" s="135" t="n"/>
      <c r="M890" s="135" t="n"/>
      <c r="N890" s="135" t="n"/>
      <c r="O890" s="135" t="n"/>
      <c r="P890" s="135" t="n"/>
      <c r="Q890" s="135" t="n"/>
      <c r="R890" s="135" t="n"/>
      <c r="S890" s="135" t="n"/>
      <c r="T890" s="135" t="n"/>
      <c r="U890" s="135" t="n"/>
      <c r="V890" s="135" t="n"/>
      <c r="W890" s="135" t="n"/>
      <c r="X890" s="135" t="n"/>
      <c r="Y890" s="135" t="n"/>
      <c r="Z890" s="135" t="n"/>
      <c r="AA890" s="135" t="n"/>
      <c r="AB890" s="135" t="n"/>
      <c r="AC890" s="135" t="n"/>
      <c r="AD890" s="135" t="n"/>
      <c r="AE890" s="135" t="n"/>
      <c r="AF890" s="135" t="n"/>
      <c r="AG890" s="135" t="n"/>
      <c r="AH890" s="135" t="n"/>
      <c r="AI890" s="135" t="n"/>
      <c r="AJ890" s="135" t="n"/>
      <c r="AK890" s="135" t="n"/>
      <c r="AL890" s="135" t="n"/>
      <c r="AM890" s="135" t="n"/>
      <c r="AN890" s="135" t="n"/>
      <c r="AO890" s="135" t="n"/>
      <c r="AP890" s="135" t="n"/>
      <c r="AQ890" s="135" t="n"/>
      <c r="AR890" s="135" t="n"/>
      <c r="AS890" s="135" t="n"/>
      <c r="AT890" s="135" t="n"/>
      <c r="AU890" s="135" t="n"/>
      <c r="AV890" s="135" t="n"/>
      <c r="AW890" s="135" t="n"/>
      <c r="AX890" s="135" t="n"/>
      <c r="AY890" s="135" t="n"/>
      <c r="AZ890" s="135" t="n"/>
      <c r="BA890" s="135" t="n"/>
      <c r="BB890" s="135" t="n"/>
      <c r="BC890" s="135" t="n"/>
      <c r="BD890" s="135" t="n"/>
      <c r="BE890" s="135" t="n"/>
      <c r="BF890" s="135" t="n"/>
      <c r="BG890" s="135" t="n"/>
      <c r="BH890" s="135" t="n"/>
      <c r="BI890" s="135" t="n"/>
      <c r="BJ890" s="135" t="n"/>
      <c r="BK890" s="135" t="n"/>
      <c r="BL890" s="135" t="n"/>
      <c r="BM890" s="135" t="n"/>
      <c r="BN890" s="135" t="n"/>
      <c r="BO890" s="135" t="n"/>
      <c r="BP890" s="135" t="n"/>
      <c r="BQ890" s="135" t="n"/>
      <c r="BR890" s="135" t="n"/>
      <c r="BS890" s="135" t="n"/>
      <c r="BT890" s="135" t="n"/>
      <c r="BU890" s="135" t="n"/>
      <c r="BV890" s="135" t="n"/>
      <c r="BW890" s="135" t="n"/>
      <c r="BX890" s="135" t="n"/>
      <c r="BY890" s="135" t="n"/>
      <c r="BZ890" s="135" t="n"/>
      <c r="CA890" s="135" t="n"/>
      <c r="CB890" s="135" t="n"/>
      <c r="CC890" s="135" t="n"/>
      <c r="CD890" s="135" t="n"/>
      <c r="CE890" s="135" t="n"/>
      <c r="CF890" s="135" t="n"/>
      <c r="CG890" s="135" t="n"/>
      <c r="CH890" s="135" t="n"/>
      <c r="CI890" s="135" t="n"/>
      <c r="CJ890" s="135" t="n"/>
      <c r="CK890" s="135" t="n"/>
      <c r="CL890" s="135" t="n"/>
      <c r="CM890" s="135" t="n"/>
      <c r="CN890" s="135" t="n"/>
      <c r="CO890" s="135" t="n"/>
      <c r="CP890" s="135" t="n"/>
      <c r="CQ890" s="135" t="n"/>
      <c r="CR890" s="135" t="n"/>
      <c r="CU890" s="36" t="n"/>
      <c r="CV890" s="36" t="n"/>
      <c r="CW890" s="36" t="n"/>
      <c r="CX890" s="36" t="n"/>
      <c r="CY890" s="36" t="n"/>
      <c r="CZ890" s="36" t="n"/>
      <c r="DA890" s="36" t="n"/>
      <c r="DB890" s="36" t="n"/>
      <c r="DC890" s="36" t="n"/>
      <c r="DD890" s="36" t="n"/>
      <c r="DE890" s="36" t="n"/>
      <c r="DF890" s="36" t="n"/>
      <c r="DG890" s="36" t="n"/>
      <c r="DH890" s="36" t="n"/>
      <c r="DI890" s="36" t="n"/>
      <c r="DJ890" s="36" t="n"/>
      <c r="DK890" s="36" t="n"/>
      <c r="DL890" s="36" t="n"/>
      <c r="DM890" s="36" t="n"/>
      <c r="DN890" s="36" t="n"/>
      <c r="DO890" s="36" t="n"/>
      <c r="DP890" s="36" t="n"/>
      <c r="DQ890" s="36" t="n"/>
      <c r="DR890" s="36" t="n"/>
      <c r="DS890" s="36" t="n"/>
      <c r="DT890" s="36" t="n"/>
      <c r="DU890" s="36" t="n"/>
      <c r="DV890" s="36" t="n"/>
      <c r="DW890" s="36" t="n"/>
      <c r="DX890" s="36" t="n"/>
      <c r="DY890" s="36" t="n"/>
      <c r="DZ890" s="36" t="n"/>
      <c r="EA890" s="36" t="n"/>
      <c r="EB890" s="36" t="n"/>
      <c r="EC890" s="36" t="n"/>
      <c r="ED890" s="36" t="n"/>
      <c r="EE890" s="36" t="n"/>
      <c r="EF890" s="36" t="n"/>
      <c r="EG890" s="36" t="n"/>
      <c r="EH890" s="36" t="n"/>
      <c r="EI890" s="36" t="n"/>
      <c r="EJ890" s="36" t="n"/>
      <c r="EK890" s="36" t="n"/>
      <c r="EL890" s="36" t="n"/>
      <c r="EM890" s="36" t="n"/>
      <c r="EN890" s="36" t="n"/>
    </row>
    <row r="891">
      <c r="A891" s="36" t="n"/>
      <c r="B891" s="36" t="n"/>
      <c r="C891" s="144" t="n"/>
      <c r="D891" s="144" t="n"/>
      <c r="E891" s="135" t="n"/>
      <c r="F891" s="135" t="n"/>
      <c r="G891" s="135" t="n"/>
      <c r="H891" s="135" t="n"/>
      <c r="I891" s="135" t="n"/>
      <c r="J891" s="135" t="n"/>
      <c r="K891" s="135" t="n"/>
      <c r="L891" s="135" t="n"/>
      <c r="M891" s="135" t="n"/>
      <c r="N891" s="135" t="n"/>
      <c r="O891" s="135" t="n"/>
      <c r="P891" s="135" t="n"/>
      <c r="Q891" s="135" t="n"/>
      <c r="R891" s="135" t="n"/>
      <c r="S891" s="135" t="n"/>
      <c r="T891" s="135" t="n"/>
      <c r="U891" s="135" t="n"/>
      <c r="V891" s="135" t="n"/>
      <c r="W891" s="135" t="n"/>
      <c r="X891" s="135" t="n"/>
      <c r="Y891" s="135" t="n"/>
      <c r="Z891" s="135" t="n"/>
      <c r="AA891" s="135" t="n"/>
      <c r="AB891" s="135" t="n"/>
      <c r="AC891" s="135" t="n"/>
      <c r="AD891" s="135" t="n"/>
      <c r="AE891" s="135" t="n"/>
      <c r="AF891" s="135" t="n"/>
      <c r="AG891" s="135" t="n"/>
      <c r="AH891" s="135" t="n"/>
      <c r="AI891" s="135" t="n"/>
      <c r="AJ891" s="135" t="n"/>
      <c r="AK891" s="135" t="n"/>
      <c r="AL891" s="135" t="n"/>
      <c r="AM891" s="135" t="n"/>
      <c r="AN891" s="135" t="n"/>
      <c r="AO891" s="135" t="n"/>
      <c r="AP891" s="135" t="n"/>
      <c r="AQ891" s="135" t="n"/>
      <c r="AR891" s="135" t="n"/>
      <c r="AS891" s="135" t="n"/>
      <c r="AT891" s="135" t="n"/>
      <c r="AU891" s="135" t="n"/>
      <c r="AV891" s="135" t="n"/>
      <c r="AW891" s="135" t="n"/>
      <c r="AX891" s="135" t="n"/>
      <c r="AY891" s="135" t="n"/>
      <c r="AZ891" s="135" t="n"/>
      <c r="BA891" s="135" t="n"/>
      <c r="BB891" s="135" t="n"/>
      <c r="BC891" s="135" t="n"/>
      <c r="BD891" s="135" t="n"/>
      <c r="BE891" s="135" t="n"/>
      <c r="BF891" s="135" t="n"/>
      <c r="BG891" s="135" t="n"/>
      <c r="BH891" s="135" t="n"/>
      <c r="BI891" s="135" t="n"/>
      <c r="BJ891" s="135" t="n"/>
      <c r="BK891" s="135" t="n"/>
      <c r="BL891" s="135" t="n"/>
      <c r="BM891" s="135" t="n"/>
      <c r="BN891" s="135" t="n"/>
      <c r="BO891" s="135" t="n"/>
      <c r="BP891" s="135" t="n"/>
      <c r="BQ891" s="135" t="n"/>
      <c r="BR891" s="135" t="n"/>
      <c r="BS891" s="135" t="n"/>
      <c r="BT891" s="135" t="n"/>
      <c r="BU891" s="135" t="n"/>
      <c r="BV891" s="135" t="n"/>
      <c r="BW891" s="135" t="n"/>
      <c r="BX891" s="135" t="n"/>
      <c r="BY891" s="135" t="n"/>
      <c r="BZ891" s="135" t="n"/>
      <c r="CA891" s="135" t="n"/>
      <c r="CB891" s="135" t="n"/>
      <c r="CC891" s="135" t="n"/>
      <c r="CD891" s="135" t="n"/>
      <c r="CE891" s="135" t="n"/>
      <c r="CF891" s="135" t="n"/>
      <c r="CG891" s="135" t="n"/>
      <c r="CH891" s="135" t="n"/>
      <c r="CI891" s="135" t="n"/>
      <c r="CJ891" s="135" t="n"/>
      <c r="CK891" s="135" t="n"/>
      <c r="CL891" s="135" t="n"/>
      <c r="CM891" s="135" t="n"/>
      <c r="CN891" s="135" t="n"/>
      <c r="CO891" s="135" t="n"/>
      <c r="CP891" s="135" t="n"/>
      <c r="CQ891" s="135" t="n"/>
      <c r="CR891" s="135" t="n"/>
      <c r="CU891" s="36" t="n"/>
      <c r="CV891" s="36" t="n"/>
      <c r="CW891" s="36" t="n"/>
      <c r="CX891" s="36" t="n"/>
      <c r="CY891" s="36" t="n"/>
      <c r="CZ891" s="36" t="n"/>
      <c r="DA891" s="36" t="n"/>
      <c r="DB891" s="36" t="n"/>
      <c r="DC891" s="36" t="n"/>
      <c r="DD891" s="36" t="n"/>
      <c r="DE891" s="36" t="n"/>
      <c r="DF891" s="36" t="n"/>
      <c r="DG891" s="36" t="n"/>
      <c r="DH891" s="36" t="n"/>
      <c r="DI891" s="36" t="n"/>
      <c r="DJ891" s="36" t="n"/>
      <c r="DK891" s="36" t="n"/>
      <c r="DL891" s="36" t="n"/>
      <c r="DM891" s="36" t="n"/>
      <c r="DN891" s="36" t="n"/>
      <c r="DO891" s="36" t="n"/>
      <c r="DP891" s="36" t="n"/>
      <c r="DQ891" s="36" t="n"/>
      <c r="DR891" s="36" t="n"/>
      <c r="DS891" s="36" t="n"/>
      <c r="DT891" s="36" t="n"/>
      <c r="DU891" s="36" t="n"/>
      <c r="DV891" s="36" t="n"/>
      <c r="DW891" s="36" t="n"/>
      <c r="DX891" s="36" t="n"/>
      <c r="DY891" s="36" t="n"/>
      <c r="DZ891" s="36" t="n"/>
      <c r="EA891" s="36" t="n"/>
      <c r="EB891" s="36" t="n"/>
      <c r="EC891" s="36" t="n"/>
      <c r="ED891" s="36" t="n"/>
      <c r="EE891" s="36" t="n"/>
      <c r="EF891" s="36" t="n"/>
      <c r="EG891" s="36" t="n"/>
      <c r="EH891" s="36" t="n"/>
      <c r="EI891" s="36" t="n"/>
      <c r="EJ891" s="36" t="n"/>
      <c r="EK891" s="36" t="n"/>
      <c r="EL891" s="36" t="n"/>
      <c r="EM891" s="36" t="n"/>
      <c r="EN891" s="36" t="n"/>
    </row>
    <row r="892">
      <c r="A892" s="36" t="n"/>
      <c r="B892" s="36" t="n"/>
      <c r="C892" s="144" t="n"/>
      <c r="D892" s="144" t="n"/>
      <c r="E892" s="135" t="n"/>
      <c r="F892" s="135" t="n"/>
      <c r="G892" s="135" t="n"/>
      <c r="H892" s="135" t="n"/>
      <c r="I892" s="135" t="n"/>
      <c r="J892" s="135" t="n"/>
      <c r="K892" s="135" t="n"/>
      <c r="L892" s="135" t="n"/>
      <c r="M892" s="135" t="n"/>
      <c r="N892" s="135" t="n"/>
      <c r="O892" s="135" t="n"/>
      <c r="P892" s="135" t="n"/>
      <c r="Q892" s="135" t="n"/>
      <c r="R892" s="135" t="n"/>
      <c r="S892" s="135" t="n"/>
      <c r="T892" s="135" t="n"/>
      <c r="U892" s="135" t="n"/>
      <c r="V892" s="135" t="n"/>
      <c r="W892" s="135" t="n"/>
      <c r="X892" s="135" t="n"/>
      <c r="Y892" s="135" t="n"/>
      <c r="Z892" s="135" t="n"/>
      <c r="AA892" s="135" t="n"/>
      <c r="AB892" s="135" t="n"/>
      <c r="AC892" s="135" t="n"/>
      <c r="AD892" s="135" t="n"/>
      <c r="AE892" s="135" t="n"/>
      <c r="AF892" s="135" t="n"/>
      <c r="AG892" s="135" t="n"/>
      <c r="AH892" s="135" t="n"/>
      <c r="AI892" s="135" t="n"/>
      <c r="AJ892" s="135" t="n"/>
      <c r="AK892" s="135" t="n"/>
      <c r="AL892" s="135" t="n"/>
      <c r="AM892" s="135" t="n"/>
      <c r="AN892" s="135" t="n"/>
      <c r="AO892" s="135" t="n"/>
      <c r="AP892" s="135" t="n"/>
      <c r="AQ892" s="135" t="n"/>
      <c r="AR892" s="135" t="n"/>
      <c r="AS892" s="135" t="n"/>
      <c r="AT892" s="135" t="n"/>
      <c r="AU892" s="135" t="n"/>
      <c r="AV892" s="135" t="n"/>
      <c r="AW892" s="135" t="n"/>
      <c r="AX892" s="135" t="n"/>
      <c r="AY892" s="135" t="n"/>
      <c r="AZ892" s="135" t="n"/>
      <c r="BA892" s="135" t="n"/>
      <c r="BB892" s="135" t="n"/>
      <c r="BC892" s="135" t="n"/>
      <c r="BD892" s="135" t="n"/>
      <c r="BE892" s="135" t="n"/>
      <c r="BF892" s="135" t="n"/>
      <c r="BG892" s="135" t="n"/>
      <c r="BH892" s="135" t="n"/>
      <c r="BI892" s="135" t="n"/>
      <c r="BJ892" s="135" t="n"/>
      <c r="BK892" s="135" t="n"/>
      <c r="BL892" s="135" t="n"/>
      <c r="BM892" s="135" t="n"/>
      <c r="BN892" s="135" t="n"/>
      <c r="BO892" s="135" t="n"/>
      <c r="BP892" s="135" t="n"/>
      <c r="BQ892" s="135" t="n"/>
      <c r="BR892" s="135" t="n"/>
      <c r="BS892" s="135" t="n"/>
      <c r="BT892" s="135" t="n"/>
      <c r="BU892" s="135" t="n"/>
      <c r="BV892" s="135" t="n"/>
      <c r="BW892" s="135" t="n"/>
      <c r="BX892" s="135" t="n"/>
      <c r="BY892" s="135" t="n"/>
      <c r="BZ892" s="135" t="n"/>
      <c r="CA892" s="135" t="n"/>
      <c r="CB892" s="135" t="n"/>
      <c r="CC892" s="135" t="n"/>
      <c r="CD892" s="135" t="n"/>
      <c r="CE892" s="135" t="n"/>
      <c r="CF892" s="135" t="n"/>
      <c r="CG892" s="135" t="n"/>
      <c r="CH892" s="135" t="n"/>
      <c r="CI892" s="135" t="n"/>
      <c r="CJ892" s="135" t="n"/>
      <c r="CK892" s="135" t="n"/>
      <c r="CL892" s="135" t="n"/>
      <c r="CM892" s="135" t="n"/>
      <c r="CN892" s="135" t="n"/>
      <c r="CO892" s="135" t="n"/>
      <c r="CP892" s="135" t="n"/>
      <c r="CQ892" s="135" t="n"/>
      <c r="CR892" s="135" t="n"/>
      <c r="CU892" s="36" t="n"/>
      <c r="CV892" s="36" t="n"/>
      <c r="CW892" s="36" t="n"/>
      <c r="CX892" s="36" t="n"/>
      <c r="CY892" s="36" t="n"/>
      <c r="CZ892" s="36" t="n"/>
      <c r="DA892" s="36" t="n"/>
      <c r="DB892" s="36" t="n"/>
      <c r="DC892" s="36" t="n"/>
      <c r="DD892" s="36" t="n"/>
      <c r="DE892" s="36" t="n"/>
      <c r="DF892" s="36" t="n"/>
      <c r="DG892" s="36" t="n"/>
      <c r="DH892" s="36" t="n"/>
      <c r="DI892" s="36" t="n"/>
      <c r="DJ892" s="36" t="n"/>
      <c r="DK892" s="36" t="n"/>
      <c r="DL892" s="36" t="n"/>
      <c r="DM892" s="36" t="n"/>
      <c r="DN892" s="36" t="n"/>
      <c r="DO892" s="36" t="n"/>
      <c r="DP892" s="36" t="n"/>
      <c r="DQ892" s="36" t="n"/>
      <c r="DR892" s="36" t="n"/>
      <c r="DS892" s="36" t="n"/>
      <c r="DT892" s="36" t="n"/>
      <c r="DU892" s="36" t="n"/>
      <c r="DV892" s="36" t="n"/>
      <c r="DW892" s="36" t="n"/>
      <c r="DX892" s="36" t="n"/>
      <c r="DY892" s="36" t="n"/>
      <c r="DZ892" s="36" t="n"/>
      <c r="EA892" s="36" t="n"/>
      <c r="EB892" s="36" t="n"/>
      <c r="EC892" s="36" t="n"/>
      <c r="ED892" s="36" t="n"/>
      <c r="EE892" s="36" t="n"/>
      <c r="EF892" s="36" t="n"/>
      <c r="EG892" s="36" t="n"/>
      <c r="EH892" s="36" t="n"/>
      <c r="EI892" s="36" t="n"/>
      <c r="EJ892" s="36" t="n"/>
      <c r="EK892" s="36" t="n"/>
      <c r="EL892" s="36" t="n"/>
      <c r="EM892" s="36" t="n"/>
      <c r="EN892" s="36" t="n"/>
    </row>
    <row r="893">
      <c r="A893" s="36" t="n"/>
      <c r="B893" s="36" t="n"/>
      <c r="C893" s="144" t="n"/>
      <c r="D893" s="144" t="n"/>
      <c r="E893" s="135" t="n"/>
      <c r="F893" s="135" t="n"/>
      <c r="G893" s="135" t="n"/>
      <c r="H893" s="135" t="n"/>
      <c r="I893" s="135" t="n"/>
      <c r="J893" s="135" t="n"/>
      <c r="K893" s="135" t="n"/>
      <c r="L893" s="135" t="n"/>
      <c r="M893" s="135" t="n"/>
      <c r="N893" s="135" t="n"/>
      <c r="O893" s="135" t="n"/>
      <c r="P893" s="135" t="n"/>
      <c r="Q893" s="135" t="n"/>
      <c r="R893" s="135" t="n"/>
      <c r="S893" s="135" t="n"/>
      <c r="T893" s="135" t="n"/>
      <c r="U893" s="135" t="n"/>
      <c r="V893" s="135" t="n"/>
      <c r="W893" s="135" t="n"/>
      <c r="X893" s="135" t="n"/>
      <c r="Y893" s="135" t="n"/>
      <c r="Z893" s="135" t="n"/>
      <c r="AA893" s="135" t="n"/>
      <c r="AB893" s="135" t="n"/>
      <c r="AC893" s="135" t="n"/>
      <c r="AD893" s="135" t="n"/>
      <c r="AE893" s="135" t="n"/>
      <c r="AF893" s="135" t="n"/>
      <c r="AG893" s="135" t="n"/>
      <c r="AH893" s="135" t="n"/>
      <c r="AI893" s="135" t="n"/>
      <c r="AJ893" s="135" t="n"/>
      <c r="AK893" s="135" t="n"/>
      <c r="AL893" s="135" t="n"/>
      <c r="AM893" s="135" t="n"/>
      <c r="AN893" s="135" t="n"/>
      <c r="AO893" s="135" t="n"/>
      <c r="AP893" s="135" t="n"/>
      <c r="AQ893" s="135" t="n"/>
      <c r="AR893" s="135" t="n"/>
      <c r="AS893" s="135" t="n"/>
      <c r="AT893" s="135" t="n"/>
      <c r="AU893" s="135" t="n"/>
      <c r="AV893" s="135" t="n"/>
      <c r="AW893" s="135" t="n"/>
      <c r="AX893" s="135" t="n"/>
      <c r="AY893" s="135" t="n"/>
      <c r="AZ893" s="135" t="n"/>
      <c r="BA893" s="135" t="n"/>
      <c r="BB893" s="135" t="n"/>
      <c r="BC893" s="135" t="n"/>
      <c r="BD893" s="135" t="n"/>
      <c r="BE893" s="135" t="n"/>
      <c r="BF893" s="135" t="n"/>
      <c r="BG893" s="135" t="n"/>
      <c r="BH893" s="135" t="n"/>
      <c r="BI893" s="135" t="n"/>
      <c r="BJ893" s="135" t="n"/>
      <c r="BK893" s="135" t="n"/>
      <c r="BL893" s="135" t="n"/>
      <c r="BM893" s="135" t="n"/>
      <c r="BN893" s="135" t="n"/>
      <c r="BO893" s="135" t="n"/>
      <c r="BP893" s="135" t="n"/>
      <c r="BQ893" s="135" t="n"/>
      <c r="BR893" s="135" t="n"/>
      <c r="BS893" s="135" t="n"/>
      <c r="BT893" s="135" t="n"/>
      <c r="BU893" s="135" t="n"/>
      <c r="BV893" s="135" t="n"/>
      <c r="BW893" s="135" t="n"/>
      <c r="BX893" s="135" t="n"/>
      <c r="BY893" s="135" t="n"/>
      <c r="BZ893" s="135" t="n"/>
      <c r="CA893" s="135" t="n"/>
      <c r="CB893" s="135" t="n"/>
      <c r="CC893" s="135" t="n"/>
      <c r="CD893" s="135" t="n"/>
      <c r="CE893" s="135" t="n"/>
      <c r="CF893" s="135" t="n"/>
      <c r="CG893" s="135" t="n"/>
      <c r="CH893" s="135" t="n"/>
      <c r="CI893" s="135" t="n"/>
      <c r="CJ893" s="135" t="n"/>
      <c r="CK893" s="135" t="n"/>
      <c r="CL893" s="135" t="n"/>
      <c r="CM893" s="135" t="n"/>
      <c r="CN893" s="135" t="n"/>
      <c r="CO893" s="135" t="n"/>
      <c r="CP893" s="135" t="n"/>
      <c r="CQ893" s="135" t="n"/>
      <c r="CR893" s="135" t="n"/>
      <c r="CU893" s="36" t="n"/>
      <c r="CV893" s="36" t="n"/>
      <c r="CW893" s="36" t="n"/>
      <c r="CX893" s="36" t="n"/>
      <c r="CY893" s="36" t="n"/>
      <c r="CZ893" s="36" t="n"/>
      <c r="DA893" s="36" t="n"/>
      <c r="DB893" s="36" t="n"/>
      <c r="DC893" s="36" t="n"/>
      <c r="DD893" s="36" t="n"/>
      <c r="DE893" s="36" t="n"/>
      <c r="DF893" s="36" t="n"/>
      <c r="DG893" s="36" t="n"/>
      <c r="DH893" s="36" t="n"/>
      <c r="DI893" s="36" t="n"/>
      <c r="DJ893" s="36" t="n"/>
      <c r="DK893" s="36" t="n"/>
      <c r="DL893" s="36" t="n"/>
      <c r="DM893" s="36" t="n"/>
      <c r="DN893" s="36" t="n"/>
      <c r="DO893" s="36" t="n"/>
      <c r="DP893" s="36" t="n"/>
      <c r="DQ893" s="36" t="n"/>
      <c r="DR893" s="36" t="n"/>
      <c r="DS893" s="36" t="n"/>
      <c r="DT893" s="36" t="n"/>
      <c r="DU893" s="36" t="n"/>
      <c r="DV893" s="36" t="n"/>
      <c r="DW893" s="36" t="n"/>
      <c r="DX893" s="36" t="n"/>
      <c r="DY893" s="36" t="n"/>
      <c r="DZ893" s="36" t="n"/>
      <c r="EA893" s="36" t="n"/>
      <c r="EB893" s="36" t="n"/>
      <c r="EC893" s="36" t="n"/>
      <c r="ED893" s="36" t="n"/>
      <c r="EE893" s="36" t="n"/>
      <c r="EF893" s="36" t="n"/>
      <c r="EG893" s="36" t="n"/>
      <c r="EH893" s="36" t="n"/>
      <c r="EI893" s="36" t="n"/>
      <c r="EJ893" s="36" t="n"/>
      <c r="EK893" s="36" t="n"/>
      <c r="EL893" s="36" t="n"/>
      <c r="EM893" s="36" t="n"/>
      <c r="EN893" s="36" t="n"/>
    </row>
    <row r="894">
      <c r="A894" s="36" t="n"/>
      <c r="B894" s="36" t="n"/>
      <c r="C894" s="144" t="n"/>
      <c r="D894" s="144" t="n"/>
      <c r="E894" s="135" t="n"/>
      <c r="F894" s="135" t="n"/>
      <c r="G894" s="135" t="n"/>
      <c r="H894" s="135" t="n"/>
      <c r="I894" s="135" t="n"/>
      <c r="J894" s="135" t="n"/>
      <c r="K894" s="135" t="n"/>
      <c r="L894" s="135" t="n"/>
      <c r="M894" s="135" t="n"/>
      <c r="N894" s="135" t="n"/>
      <c r="O894" s="135" t="n"/>
      <c r="P894" s="135" t="n"/>
      <c r="Q894" s="135" t="n"/>
      <c r="R894" s="135" t="n"/>
      <c r="S894" s="135" t="n"/>
      <c r="T894" s="135" t="n"/>
      <c r="U894" s="135" t="n"/>
      <c r="V894" s="135" t="n"/>
      <c r="W894" s="135" t="n"/>
      <c r="X894" s="135" t="n"/>
      <c r="Y894" s="135" t="n"/>
      <c r="Z894" s="135" t="n"/>
      <c r="AA894" s="135" t="n"/>
      <c r="AB894" s="135" t="n"/>
      <c r="AC894" s="135" t="n"/>
      <c r="AD894" s="135" t="n"/>
      <c r="AE894" s="135" t="n"/>
      <c r="AF894" s="135" t="n"/>
      <c r="AG894" s="135" t="n"/>
      <c r="AH894" s="135" t="n"/>
      <c r="AI894" s="135" t="n"/>
      <c r="AJ894" s="135" t="n"/>
      <c r="AK894" s="135" t="n"/>
      <c r="AL894" s="135" t="n"/>
      <c r="AM894" s="135" t="n"/>
      <c r="AN894" s="135" t="n"/>
      <c r="AO894" s="135" t="n"/>
      <c r="AP894" s="135" t="n"/>
      <c r="AQ894" s="135" t="n"/>
      <c r="AR894" s="135" t="n"/>
      <c r="AS894" s="135" t="n"/>
      <c r="AT894" s="135" t="n"/>
      <c r="AU894" s="135" t="n"/>
      <c r="AV894" s="135" t="n"/>
      <c r="AW894" s="135" t="n"/>
      <c r="AX894" s="135" t="n"/>
      <c r="AY894" s="135" t="n"/>
      <c r="AZ894" s="135" t="n"/>
      <c r="BA894" s="135" t="n"/>
      <c r="BB894" s="135" t="n"/>
      <c r="BC894" s="135" t="n"/>
      <c r="BD894" s="135" t="n"/>
      <c r="BE894" s="135" t="n"/>
      <c r="BF894" s="135" t="n"/>
      <c r="BG894" s="135" t="n"/>
      <c r="BH894" s="135" t="n"/>
      <c r="BI894" s="135" t="n"/>
      <c r="BJ894" s="135" t="n"/>
      <c r="BK894" s="135" t="n"/>
      <c r="BL894" s="135" t="n"/>
      <c r="BM894" s="135" t="n"/>
      <c r="BN894" s="135" t="n"/>
      <c r="BO894" s="135" t="n"/>
      <c r="BP894" s="135" t="n"/>
      <c r="BQ894" s="135" t="n"/>
      <c r="BR894" s="135" t="n"/>
      <c r="BS894" s="135" t="n"/>
      <c r="BT894" s="135" t="n"/>
      <c r="BU894" s="135" t="n"/>
      <c r="BV894" s="135" t="n"/>
      <c r="BW894" s="135" t="n"/>
      <c r="BX894" s="135" t="n"/>
      <c r="BY894" s="135" t="n"/>
      <c r="BZ894" s="135" t="n"/>
      <c r="CA894" s="135" t="n"/>
      <c r="CB894" s="135" t="n"/>
      <c r="CC894" s="135" t="n"/>
      <c r="CD894" s="135" t="n"/>
      <c r="CE894" s="135" t="n"/>
      <c r="CF894" s="135" t="n"/>
      <c r="CG894" s="135" t="n"/>
      <c r="CH894" s="135" t="n"/>
      <c r="CI894" s="135" t="n"/>
      <c r="CJ894" s="135" t="n"/>
      <c r="CK894" s="135" t="n"/>
      <c r="CL894" s="135" t="n"/>
      <c r="CM894" s="135" t="n"/>
      <c r="CN894" s="135" t="n"/>
      <c r="CO894" s="135" t="n"/>
      <c r="CP894" s="135" t="n"/>
      <c r="CQ894" s="135" t="n"/>
      <c r="CR894" s="135" t="n"/>
      <c r="CU894" s="36" t="n"/>
      <c r="CV894" s="36" t="n"/>
      <c r="CW894" s="36" t="n"/>
      <c r="CX894" s="36" t="n"/>
      <c r="CY894" s="36" t="n"/>
      <c r="CZ894" s="36" t="n"/>
      <c r="DA894" s="36" t="n"/>
      <c r="DB894" s="36" t="n"/>
      <c r="DC894" s="36" t="n"/>
      <c r="DD894" s="36" t="n"/>
      <c r="DE894" s="36" t="n"/>
      <c r="DF894" s="36" t="n"/>
      <c r="DG894" s="36" t="n"/>
      <c r="DH894" s="36" t="n"/>
      <c r="DI894" s="36" t="n"/>
      <c r="DJ894" s="36" t="n"/>
      <c r="DK894" s="36" t="n"/>
      <c r="DL894" s="36" t="n"/>
      <c r="DM894" s="36" t="n"/>
      <c r="DN894" s="36" t="n"/>
      <c r="DO894" s="36" t="n"/>
      <c r="DP894" s="36" t="n"/>
      <c r="DQ894" s="36" t="n"/>
      <c r="DR894" s="36" t="n"/>
      <c r="DS894" s="36" t="n"/>
      <c r="DT894" s="36" t="n"/>
      <c r="DU894" s="36" t="n"/>
      <c r="DV894" s="36" t="n"/>
      <c r="DW894" s="36" t="n"/>
      <c r="DX894" s="36" t="n"/>
      <c r="DY894" s="36" t="n"/>
      <c r="DZ894" s="36" t="n"/>
      <c r="EA894" s="36" t="n"/>
      <c r="EB894" s="36" t="n"/>
      <c r="EC894" s="36" t="n"/>
      <c r="ED894" s="36" t="n"/>
      <c r="EE894" s="36" t="n"/>
      <c r="EF894" s="36" t="n"/>
      <c r="EG894" s="36" t="n"/>
      <c r="EH894" s="36" t="n"/>
      <c r="EI894" s="36" t="n"/>
      <c r="EJ894" s="36" t="n"/>
      <c r="EK894" s="36" t="n"/>
      <c r="EL894" s="36" t="n"/>
      <c r="EM894" s="36" t="n"/>
      <c r="EN894" s="36" t="n"/>
    </row>
    <row r="895">
      <c r="A895" s="36" t="n"/>
      <c r="B895" s="36" t="n"/>
      <c r="C895" s="144" t="n"/>
      <c r="D895" s="144" t="n"/>
      <c r="E895" s="135" t="n"/>
      <c r="F895" s="135" t="n"/>
      <c r="G895" s="135" t="n"/>
      <c r="H895" s="135" t="n"/>
      <c r="I895" s="135" t="n"/>
      <c r="J895" s="135" t="n"/>
      <c r="K895" s="135" t="n"/>
      <c r="L895" s="135" t="n"/>
      <c r="M895" s="135" t="n"/>
      <c r="N895" s="135" t="n"/>
      <c r="O895" s="135" t="n"/>
      <c r="P895" s="135" t="n"/>
      <c r="Q895" s="135" t="n"/>
      <c r="R895" s="135" t="n"/>
      <c r="S895" s="135" t="n"/>
      <c r="T895" s="135" t="n"/>
      <c r="U895" s="135" t="n"/>
      <c r="V895" s="135" t="n"/>
      <c r="W895" s="135" t="n"/>
      <c r="X895" s="135" t="n"/>
      <c r="Y895" s="135" t="n"/>
      <c r="Z895" s="135" t="n"/>
      <c r="AA895" s="135" t="n"/>
      <c r="AB895" s="135" t="n"/>
      <c r="AC895" s="135" t="n"/>
      <c r="AD895" s="135" t="n"/>
      <c r="AE895" s="135" t="n"/>
      <c r="AF895" s="135" t="n"/>
      <c r="AG895" s="135" t="n"/>
      <c r="AH895" s="135" t="n"/>
      <c r="AI895" s="135" t="n"/>
      <c r="AJ895" s="135" t="n"/>
      <c r="AK895" s="135" t="n"/>
      <c r="AL895" s="135" t="n"/>
      <c r="AM895" s="135" t="n"/>
      <c r="AN895" s="135" t="n"/>
      <c r="AO895" s="135" t="n"/>
      <c r="AP895" s="135" t="n"/>
      <c r="AQ895" s="135" t="n"/>
      <c r="AR895" s="135" t="n"/>
      <c r="AS895" s="135" t="n"/>
      <c r="AT895" s="135" t="n"/>
      <c r="AU895" s="135" t="n"/>
      <c r="AV895" s="135" t="n"/>
      <c r="AW895" s="135" t="n"/>
      <c r="AX895" s="135" t="n"/>
      <c r="AY895" s="135" t="n"/>
      <c r="AZ895" s="135" t="n"/>
      <c r="BA895" s="135" t="n"/>
      <c r="BB895" s="135" t="n"/>
      <c r="BC895" s="135" t="n"/>
      <c r="BD895" s="135" t="n"/>
      <c r="BE895" s="135" t="n"/>
      <c r="BF895" s="135" t="n"/>
      <c r="BG895" s="135" t="n"/>
      <c r="BH895" s="135" t="n"/>
      <c r="BI895" s="135" t="n"/>
      <c r="BJ895" s="135" t="n"/>
      <c r="BK895" s="135" t="n"/>
      <c r="BL895" s="135" t="n"/>
      <c r="BM895" s="135" t="n"/>
      <c r="BN895" s="135" t="n"/>
      <c r="BO895" s="135" t="n"/>
      <c r="BP895" s="135" t="n"/>
      <c r="BQ895" s="135" t="n"/>
      <c r="BR895" s="135" t="n"/>
      <c r="BS895" s="135" t="n"/>
      <c r="BT895" s="135" t="n"/>
      <c r="BU895" s="135" t="n"/>
      <c r="BV895" s="135" t="n"/>
      <c r="BW895" s="135" t="n"/>
      <c r="BX895" s="135" t="n"/>
      <c r="BY895" s="135" t="n"/>
      <c r="BZ895" s="135" t="n"/>
      <c r="CA895" s="135" t="n"/>
      <c r="CB895" s="135" t="n"/>
      <c r="CC895" s="135" t="n"/>
      <c r="CD895" s="135" t="n"/>
      <c r="CE895" s="135" t="n"/>
      <c r="CF895" s="135" t="n"/>
      <c r="CG895" s="135" t="n"/>
      <c r="CH895" s="135" t="n"/>
      <c r="CI895" s="135" t="n"/>
      <c r="CJ895" s="135" t="n"/>
      <c r="CK895" s="135" t="n"/>
      <c r="CL895" s="135" t="n"/>
      <c r="CM895" s="135" t="n"/>
      <c r="CN895" s="135" t="n"/>
      <c r="CO895" s="135" t="n"/>
      <c r="CP895" s="135" t="n"/>
      <c r="CQ895" s="135" t="n"/>
      <c r="CR895" s="135" t="n"/>
      <c r="CU895" s="36" t="n"/>
      <c r="CV895" s="36" t="n"/>
      <c r="CW895" s="36" t="n"/>
      <c r="CX895" s="36" t="n"/>
      <c r="CY895" s="36" t="n"/>
      <c r="CZ895" s="36" t="n"/>
      <c r="DA895" s="36" t="n"/>
      <c r="DB895" s="36" t="n"/>
      <c r="DC895" s="36" t="n"/>
      <c r="DD895" s="36" t="n"/>
      <c r="DE895" s="36" t="n"/>
      <c r="DF895" s="36" t="n"/>
      <c r="DG895" s="36" t="n"/>
      <c r="DH895" s="36" t="n"/>
      <c r="DI895" s="36" t="n"/>
      <c r="DJ895" s="36" t="n"/>
      <c r="DK895" s="36" t="n"/>
      <c r="DL895" s="36" t="n"/>
      <c r="DM895" s="36" t="n"/>
      <c r="DN895" s="36" t="n"/>
      <c r="DO895" s="36" t="n"/>
      <c r="DP895" s="36" t="n"/>
      <c r="DQ895" s="36" t="n"/>
      <c r="DR895" s="36" t="n"/>
      <c r="DS895" s="36" t="n"/>
      <c r="DT895" s="36" t="n"/>
      <c r="DU895" s="36" t="n"/>
      <c r="DV895" s="36" t="n"/>
      <c r="DW895" s="36" t="n"/>
      <c r="DX895" s="36" t="n"/>
      <c r="DY895" s="36" t="n"/>
      <c r="DZ895" s="36" t="n"/>
      <c r="EA895" s="36" t="n"/>
      <c r="EB895" s="36" t="n"/>
      <c r="EC895" s="36" t="n"/>
      <c r="ED895" s="36" t="n"/>
      <c r="EE895" s="36" t="n"/>
      <c r="EF895" s="36" t="n"/>
      <c r="EG895" s="36" t="n"/>
      <c r="EH895" s="36" t="n"/>
      <c r="EI895" s="36" t="n"/>
      <c r="EJ895" s="36" t="n"/>
      <c r="EK895" s="36" t="n"/>
      <c r="EL895" s="36" t="n"/>
      <c r="EM895" s="36" t="n"/>
      <c r="EN895" s="36" t="n"/>
    </row>
    <row r="896">
      <c r="A896" s="36" t="n"/>
      <c r="B896" s="36" t="n"/>
      <c r="C896" s="144" t="n"/>
      <c r="D896" s="144" t="n"/>
      <c r="E896" s="135" t="n"/>
      <c r="F896" s="135" t="n"/>
      <c r="G896" s="135" t="n"/>
      <c r="H896" s="135" t="n"/>
      <c r="I896" s="135" t="n"/>
      <c r="J896" s="135" t="n"/>
      <c r="K896" s="135" t="n"/>
      <c r="L896" s="135" t="n"/>
      <c r="M896" s="135" t="n"/>
      <c r="N896" s="135" t="n"/>
      <c r="O896" s="135" t="n"/>
      <c r="P896" s="135" t="n"/>
      <c r="Q896" s="135" t="n"/>
      <c r="R896" s="135" t="n"/>
      <c r="S896" s="135" t="n"/>
      <c r="T896" s="135" t="n"/>
      <c r="U896" s="135" t="n"/>
      <c r="V896" s="135" t="n"/>
      <c r="W896" s="135" t="n"/>
      <c r="X896" s="135" t="n"/>
      <c r="Y896" s="135" t="n"/>
      <c r="Z896" s="135" t="n"/>
      <c r="AA896" s="135" t="n"/>
      <c r="AB896" s="135" t="n"/>
      <c r="AC896" s="135" t="n"/>
      <c r="AD896" s="135" t="n"/>
      <c r="AE896" s="135" t="n"/>
      <c r="AF896" s="135" t="n"/>
      <c r="AG896" s="135" t="n"/>
      <c r="AH896" s="135" t="n"/>
      <c r="AI896" s="135" t="n"/>
      <c r="AJ896" s="135" t="n"/>
      <c r="AK896" s="135" t="n"/>
      <c r="AL896" s="135" t="n"/>
      <c r="AM896" s="135" t="n"/>
      <c r="AN896" s="135" t="n"/>
      <c r="AO896" s="135" t="n"/>
      <c r="AP896" s="135" t="n"/>
      <c r="AQ896" s="135" t="n"/>
      <c r="AR896" s="135" t="n"/>
      <c r="AS896" s="135" t="n"/>
      <c r="AT896" s="135" t="n"/>
      <c r="AU896" s="135" t="n"/>
      <c r="AV896" s="135" t="n"/>
      <c r="AW896" s="135" t="n"/>
      <c r="AX896" s="135" t="n"/>
      <c r="AY896" s="135" t="n"/>
      <c r="AZ896" s="135" t="n"/>
      <c r="BA896" s="135" t="n"/>
      <c r="BB896" s="135" t="n"/>
      <c r="BC896" s="135" t="n"/>
      <c r="BD896" s="135" t="n"/>
      <c r="BE896" s="135" t="n"/>
      <c r="BF896" s="135" t="n"/>
      <c r="BG896" s="135" t="n"/>
      <c r="BH896" s="135" t="n"/>
      <c r="BI896" s="135" t="n"/>
      <c r="BJ896" s="135" t="n"/>
      <c r="BK896" s="135" t="n"/>
      <c r="BL896" s="135" t="n"/>
      <c r="BM896" s="135" t="n"/>
      <c r="BN896" s="135" t="n"/>
      <c r="BO896" s="135" t="n"/>
      <c r="BP896" s="135" t="n"/>
      <c r="BQ896" s="135" t="n"/>
      <c r="BR896" s="135" t="n"/>
      <c r="BS896" s="135" t="n"/>
      <c r="BT896" s="135" t="n"/>
      <c r="BU896" s="135" t="n"/>
      <c r="BV896" s="135" t="n"/>
      <c r="BW896" s="135" t="n"/>
      <c r="BX896" s="135" t="n"/>
      <c r="BY896" s="135" t="n"/>
      <c r="BZ896" s="135" t="n"/>
      <c r="CA896" s="135" t="n"/>
      <c r="CB896" s="135" t="n"/>
      <c r="CC896" s="135" t="n"/>
      <c r="CD896" s="135" t="n"/>
      <c r="CE896" s="135" t="n"/>
      <c r="CF896" s="135" t="n"/>
      <c r="CG896" s="135" t="n"/>
      <c r="CH896" s="135" t="n"/>
      <c r="CI896" s="135" t="n"/>
      <c r="CJ896" s="135" t="n"/>
      <c r="CK896" s="135" t="n"/>
      <c r="CL896" s="135" t="n"/>
      <c r="CM896" s="135" t="n"/>
      <c r="CN896" s="135" t="n"/>
      <c r="CO896" s="135" t="n"/>
      <c r="CP896" s="135" t="n"/>
      <c r="CQ896" s="135" t="n"/>
      <c r="CR896" s="135" t="n"/>
      <c r="CU896" s="36" t="n"/>
      <c r="CV896" s="36" t="n"/>
      <c r="CW896" s="36" t="n"/>
      <c r="CX896" s="36" t="n"/>
      <c r="CY896" s="36" t="n"/>
      <c r="CZ896" s="36" t="n"/>
      <c r="DA896" s="36" t="n"/>
      <c r="DB896" s="36" t="n"/>
      <c r="DC896" s="36" t="n"/>
      <c r="DD896" s="36" t="n"/>
      <c r="DE896" s="36" t="n"/>
      <c r="DF896" s="36" t="n"/>
      <c r="DG896" s="36" t="n"/>
      <c r="DH896" s="36" t="n"/>
      <c r="DI896" s="36" t="n"/>
      <c r="DJ896" s="36" t="n"/>
      <c r="DK896" s="36" t="n"/>
      <c r="DL896" s="36" t="n"/>
      <c r="DM896" s="36" t="n"/>
      <c r="DN896" s="36" t="n"/>
      <c r="DO896" s="36" t="n"/>
      <c r="DP896" s="36" t="n"/>
      <c r="DQ896" s="36" t="n"/>
      <c r="DR896" s="36" t="n"/>
      <c r="DS896" s="36" t="n"/>
      <c r="DT896" s="36" t="n"/>
      <c r="DU896" s="36" t="n"/>
      <c r="DV896" s="36" t="n"/>
      <c r="DW896" s="36" t="n"/>
      <c r="DX896" s="36" t="n"/>
      <c r="DY896" s="36" t="n"/>
      <c r="DZ896" s="36" t="n"/>
      <c r="EA896" s="36" t="n"/>
      <c r="EB896" s="36" t="n"/>
      <c r="EC896" s="36" t="n"/>
      <c r="ED896" s="36" t="n"/>
      <c r="EE896" s="36" t="n"/>
      <c r="EF896" s="36" t="n"/>
      <c r="EG896" s="36" t="n"/>
      <c r="EH896" s="36" t="n"/>
      <c r="EI896" s="36" t="n"/>
      <c r="EJ896" s="36" t="n"/>
      <c r="EK896" s="36" t="n"/>
      <c r="EL896" s="36" t="n"/>
      <c r="EM896" s="36" t="n"/>
      <c r="EN896" s="36" t="n"/>
    </row>
    <row r="897">
      <c r="A897" s="36" t="n"/>
      <c r="B897" s="36" t="n"/>
      <c r="C897" s="144" t="n"/>
      <c r="D897" s="144" t="n"/>
      <c r="E897" s="135" t="n"/>
      <c r="F897" s="135" t="n"/>
      <c r="G897" s="135" t="n"/>
      <c r="H897" s="135" t="n"/>
      <c r="I897" s="135" t="n"/>
      <c r="J897" s="135" t="n"/>
      <c r="K897" s="135" t="n"/>
      <c r="L897" s="135" t="n"/>
      <c r="M897" s="135" t="n"/>
      <c r="N897" s="135" t="n"/>
      <c r="O897" s="135" t="n"/>
      <c r="P897" s="135" t="n"/>
      <c r="Q897" s="135" t="n"/>
      <c r="R897" s="135" t="n"/>
      <c r="S897" s="135" t="n"/>
      <c r="T897" s="135" t="n"/>
      <c r="U897" s="135" t="n"/>
      <c r="V897" s="135" t="n"/>
      <c r="W897" s="135" t="n"/>
      <c r="X897" s="135" t="n"/>
      <c r="Y897" s="135" t="n"/>
      <c r="Z897" s="135" t="n"/>
      <c r="AA897" s="135" t="n"/>
      <c r="AB897" s="135" t="n"/>
      <c r="AC897" s="135" t="n"/>
      <c r="AD897" s="135" t="n"/>
      <c r="AE897" s="135" t="n"/>
      <c r="AF897" s="135" t="n"/>
      <c r="AG897" s="135" t="n"/>
      <c r="AH897" s="135" t="n"/>
      <c r="AI897" s="135" t="n"/>
      <c r="AJ897" s="135" t="n"/>
      <c r="AK897" s="135" t="n"/>
      <c r="AL897" s="135" t="n"/>
      <c r="AM897" s="135" t="n"/>
      <c r="AN897" s="135" t="n"/>
      <c r="AO897" s="135" t="n"/>
      <c r="AP897" s="135" t="n"/>
      <c r="AQ897" s="135" t="n"/>
      <c r="AR897" s="135" t="n"/>
      <c r="AS897" s="135" t="n"/>
      <c r="AT897" s="135" t="n"/>
      <c r="AU897" s="135" t="n"/>
      <c r="AV897" s="135" t="n"/>
      <c r="AW897" s="135" t="n"/>
      <c r="AX897" s="135" t="n"/>
      <c r="AY897" s="135" t="n"/>
      <c r="AZ897" s="135" t="n"/>
      <c r="BA897" s="135" t="n"/>
      <c r="BB897" s="135" t="n"/>
      <c r="BC897" s="135" t="n"/>
      <c r="BD897" s="135" t="n"/>
      <c r="BE897" s="135" t="n"/>
      <c r="BF897" s="135" t="n"/>
      <c r="BG897" s="135" t="n"/>
      <c r="BH897" s="135" t="n"/>
      <c r="BI897" s="135" t="n"/>
      <c r="BJ897" s="135" t="n"/>
      <c r="BK897" s="135" t="n"/>
      <c r="BL897" s="135" t="n"/>
      <c r="BM897" s="135" t="n"/>
      <c r="BN897" s="135" t="n"/>
      <c r="BO897" s="135" t="n"/>
      <c r="BP897" s="135" t="n"/>
      <c r="BQ897" s="135" t="n"/>
      <c r="BR897" s="135" t="n"/>
      <c r="BS897" s="135" t="n"/>
      <c r="BT897" s="135" t="n"/>
      <c r="BU897" s="135" t="n"/>
      <c r="BV897" s="135" t="n"/>
      <c r="BW897" s="135" t="n"/>
      <c r="BX897" s="135" t="n"/>
      <c r="BY897" s="135" t="n"/>
      <c r="BZ897" s="135" t="n"/>
      <c r="CA897" s="135" t="n"/>
      <c r="CB897" s="135" t="n"/>
      <c r="CC897" s="135" t="n"/>
      <c r="CD897" s="135" t="n"/>
      <c r="CE897" s="135" t="n"/>
      <c r="CF897" s="135" t="n"/>
      <c r="CG897" s="135" t="n"/>
      <c r="CH897" s="135" t="n"/>
      <c r="CI897" s="135" t="n"/>
      <c r="CJ897" s="135" t="n"/>
      <c r="CK897" s="135" t="n"/>
      <c r="CL897" s="135" t="n"/>
      <c r="CM897" s="135" t="n"/>
      <c r="CN897" s="135" t="n"/>
      <c r="CO897" s="135" t="n"/>
      <c r="CP897" s="135" t="n"/>
      <c r="CQ897" s="135" t="n"/>
      <c r="CR897" s="135" t="n"/>
      <c r="CU897" s="36" t="n"/>
      <c r="CV897" s="36" t="n"/>
      <c r="CW897" s="36" t="n"/>
      <c r="CX897" s="36" t="n"/>
      <c r="CY897" s="36" t="n"/>
      <c r="CZ897" s="36" t="n"/>
      <c r="DA897" s="36" t="n"/>
      <c r="DB897" s="36" t="n"/>
      <c r="DC897" s="36" t="n"/>
      <c r="DD897" s="36" t="n"/>
      <c r="DE897" s="36" t="n"/>
      <c r="DF897" s="36" t="n"/>
      <c r="DG897" s="36" t="n"/>
      <c r="DH897" s="36" t="n"/>
      <c r="DI897" s="36" t="n"/>
      <c r="DJ897" s="36" t="n"/>
      <c r="DK897" s="36" t="n"/>
      <c r="DL897" s="36" t="n"/>
      <c r="DM897" s="36" t="n"/>
      <c r="DN897" s="36" t="n"/>
      <c r="DO897" s="36" t="n"/>
      <c r="DP897" s="36" t="n"/>
      <c r="DQ897" s="36" t="n"/>
      <c r="DR897" s="36" t="n"/>
      <c r="DS897" s="36" t="n"/>
      <c r="DT897" s="36" t="n"/>
      <c r="DU897" s="36" t="n"/>
      <c r="DV897" s="36" t="n"/>
      <c r="DW897" s="36" t="n"/>
      <c r="DX897" s="36" t="n"/>
      <c r="DY897" s="36" t="n"/>
      <c r="DZ897" s="36" t="n"/>
      <c r="EA897" s="36" t="n"/>
      <c r="EB897" s="36" t="n"/>
      <c r="EC897" s="36" t="n"/>
      <c r="ED897" s="36" t="n"/>
      <c r="EE897" s="36" t="n"/>
      <c r="EF897" s="36" t="n"/>
      <c r="EG897" s="36" t="n"/>
      <c r="EH897" s="36" t="n"/>
      <c r="EI897" s="36" t="n"/>
      <c r="EJ897" s="36" t="n"/>
      <c r="EK897" s="36" t="n"/>
      <c r="EL897" s="36" t="n"/>
      <c r="EM897" s="36" t="n"/>
      <c r="EN897" s="36" t="n"/>
    </row>
    <row r="898">
      <c r="A898" s="36" t="n"/>
      <c r="B898" s="36" t="n"/>
      <c r="C898" s="144" t="n"/>
      <c r="D898" s="144" t="n"/>
      <c r="E898" s="135" t="n"/>
      <c r="F898" s="135" t="n"/>
      <c r="G898" s="135" t="n"/>
      <c r="H898" s="135" t="n"/>
      <c r="I898" s="135" t="n"/>
      <c r="J898" s="135" t="n"/>
      <c r="K898" s="135" t="n"/>
      <c r="L898" s="135" t="n"/>
      <c r="M898" s="135" t="n"/>
      <c r="N898" s="135" t="n"/>
      <c r="O898" s="135" t="n"/>
      <c r="P898" s="135" t="n"/>
      <c r="Q898" s="135" t="n"/>
      <c r="R898" s="135" t="n"/>
      <c r="S898" s="135" t="n"/>
      <c r="T898" s="135" t="n"/>
      <c r="U898" s="135" t="n"/>
      <c r="V898" s="135" t="n"/>
      <c r="W898" s="135" t="n"/>
      <c r="X898" s="135" t="n"/>
      <c r="Y898" s="135" t="n"/>
      <c r="Z898" s="135" t="n"/>
      <c r="AA898" s="135" t="n"/>
      <c r="AB898" s="135" t="n"/>
      <c r="AC898" s="135" t="n"/>
      <c r="AD898" s="135" t="n"/>
      <c r="AE898" s="135" t="n"/>
      <c r="AF898" s="135" t="n"/>
      <c r="AG898" s="135" t="n"/>
      <c r="AH898" s="135" t="n"/>
      <c r="AI898" s="135" t="n"/>
      <c r="AJ898" s="135" t="n"/>
      <c r="AK898" s="135" t="n"/>
      <c r="AL898" s="135" t="n"/>
      <c r="AM898" s="135" t="n"/>
      <c r="AN898" s="135" t="n"/>
      <c r="AO898" s="135" t="n"/>
      <c r="AP898" s="135" t="n"/>
      <c r="AQ898" s="135" t="n"/>
      <c r="AR898" s="135" t="n"/>
      <c r="AS898" s="135" t="n"/>
      <c r="AT898" s="135" t="n"/>
      <c r="AU898" s="135" t="n"/>
      <c r="AV898" s="135" t="n"/>
      <c r="AW898" s="135" t="n"/>
      <c r="AX898" s="135" t="n"/>
      <c r="AY898" s="135" t="n"/>
      <c r="AZ898" s="135" t="n"/>
      <c r="BA898" s="135" t="n"/>
      <c r="BB898" s="135" t="n"/>
      <c r="BC898" s="135" t="n"/>
      <c r="BD898" s="135" t="n"/>
      <c r="BE898" s="135" t="n"/>
      <c r="BF898" s="135" t="n"/>
      <c r="BG898" s="135" t="n"/>
      <c r="BH898" s="135" t="n"/>
      <c r="BI898" s="135" t="n"/>
      <c r="BJ898" s="135" t="n"/>
      <c r="BK898" s="135" t="n"/>
      <c r="BL898" s="135" t="n"/>
      <c r="BM898" s="135" t="n"/>
      <c r="BN898" s="135" t="n"/>
      <c r="BO898" s="135" t="n"/>
      <c r="BP898" s="135" t="n"/>
      <c r="BQ898" s="135" t="n"/>
      <c r="BR898" s="135" t="n"/>
      <c r="BS898" s="135" t="n"/>
      <c r="BT898" s="135" t="n"/>
      <c r="BU898" s="135" t="n"/>
      <c r="BV898" s="135" t="n"/>
      <c r="BW898" s="135" t="n"/>
      <c r="BX898" s="135" t="n"/>
      <c r="BY898" s="135" t="n"/>
      <c r="BZ898" s="135" t="n"/>
      <c r="CA898" s="135" t="n"/>
      <c r="CB898" s="135" t="n"/>
      <c r="CC898" s="135" t="n"/>
      <c r="CD898" s="135" t="n"/>
      <c r="CE898" s="135" t="n"/>
      <c r="CF898" s="135" t="n"/>
      <c r="CG898" s="135" t="n"/>
      <c r="CH898" s="135" t="n"/>
      <c r="CI898" s="135" t="n"/>
      <c r="CJ898" s="135" t="n"/>
      <c r="CK898" s="135" t="n"/>
      <c r="CL898" s="135" t="n"/>
      <c r="CM898" s="135" t="n"/>
      <c r="CN898" s="135" t="n"/>
      <c r="CO898" s="135" t="n"/>
      <c r="CP898" s="135" t="n"/>
      <c r="CQ898" s="135" t="n"/>
      <c r="CR898" s="135" t="n"/>
      <c r="CU898" s="36" t="n"/>
      <c r="CV898" s="36" t="n"/>
      <c r="CW898" s="36" t="n"/>
      <c r="CX898" s="36" t="n"/>
      <c r="CY898" s="36" t="n"/>
      <c r="CZ898" s="36" t="n"/>
      <c r="DA898" s="36" t="n"/>
      <c r="DB898" s="36" t="n"/>
      <c r="DC898" s="36" t="n"/>
      <c r="DD898" s="36" t="n"/>
      <c r="DE898" s="36" t="n"/>
      <c r="DF898" s="36" t="n"/>
      <c r="DG898" s="36" t="n"/>
      <c r="DH898" s="36" t="n"/>
      <c r="DI898" s="36" t="n"/>
      <c r="DJ898" s="36" t="n"/>
      <c r="DK898" s="36" t="n"/>
      <c r="DL898" s="36" t="n"/>
      <c r="DM898" s="36" t="n"/>
      <c r="DN898" s="36" t="n"/>
      <c r="DO898" s="36" t="n"/>
      <c r="DP898" s="36" t="n"/>
      <c r="DQ898" s="36" t="n"/>
      <c r="DR898" s="36" t="n"/>
      <c r="DS898" s="36" t="n"/>
      <c r="DT898" s="36" t="n"/>
      <c r="DU898" s="36" t="n"/>
      <c r="DV898" s="36" t="n"/>
      <c r="DW898" s="36" t="n"/>
      <c r="DX898" s="36" t="n"/>
      <c r="DY898" s="36" t="n"/>
      <c r="DZ898" s="36" t="n"/>
      <c r="EA898" s="36" t="n"/>
      <c r="EB898" s="36" t="n"/>
      <c r="EC898" s="36" t="n"/>
      <c r="ED898" s="36" t="n"/>
      <c r="EE898" s="36" t="n"/>
      <c r="EF898" s="36" t="n"/>
      <c r="EG898" s="36" t="n"/>
      <c r="EH898" s="36" t="n"/>
      <c r="EI898" s="36" t="n"/>
      <c r="EJ898" s="36" t="n"/>
      <c r="EK898" s="36" t="n"/>
      <c r="EL898" s="36" t="n"/>
      <c r="EM898" s="36" t="n"/>
      <c r="EN898" s="36" t="n"/>
    </row>
    <row r="899">
      <c r="A899" s="36" t="n"/>
      <c r="B899" s="36" t="n"/>
      <c r="C899" s="144" t="n"/>
      <c r="D899" s="144" t="n"/>
      <c r="E899" s="135" t="n"/>
      <c r="F899" s="135" t="n"/>
      <c r="G899" s="135" t="n"/>
      <c r="H899" s="135" t="n"/>
      <c r="I899" s="135" t="n"/>
      <c r="J899" s="135" t="n"/>
      <c r="K899" s="135" t="n"/>
      <c r="L899" s="135" t="n"/>
      <c r="M899" s="135" t="n"/>
      <c r="N899" s="135" t="n"/>
      <c r="O899" s="135" t="n"/>
      <c r="P899" s="135" t="n"/>
      <c r="Q899" s="135" t="n"/>
      <c r="R899" s="135" t="n"/>
      <c r="S899" s="135" t="n"/>
      <c r="T899" s="135" t="n"/>
      <c r="U899" s="135" t="n"/>
      <c r="V899" s="135" t="n"/>
      <c r="W899" s="135" t="n"/>
      <c r="X899" s="135" t="n"/>
      <c r="Y899" s="135" t="n"/>
      <c r="Z899" s="135" t="n"/>
      <c r="AA899" s="135" t="n"/>
      <c r="AB899" s="135" t="n"/>
      <c r="AC899" s="135" t="n"/>
      <c r="AD899" s="135" t="n"/>
      <c r="AE899" s="135" t="n"/>
      <c r="AF899" s="135" t="n"/>
      <c r="AG899" s="135" t="n"/>
      <c r="AH899" s="135" t="n"/>
      <c r="AI899" s="135" t="n"/>
      <c r="AJ899" s="135" t="n"/>
      <c r="AK899" s="135" t="n"/>
      <c r="AL899" s="135" t="n"/>
      <c r="AM899" s="135" t="n"/>
      <c r="AN899" s="135" t="n"/>
      <c r="AO899" s="135" t="n"/>
      <c r="AP899" s="135" t="n"/>
      <c r="AQ899" s="135" t="n"/>
      <c r="AR899" s="135" t="n"/>
      <c r="AS899" s="135" t="n"/>
      <c r="AT899" s="135" t="n"/>
      <c r="AU899" s="135" t="n"/>
      <c r="AV899" s="135" t="n"/>
      <c r="AW899" s="135" t="n"/>
      <c r="AX899" s="135" t="n"/>
      <c r="AY899" s="135" t="n"/>
      <c r="AZ899" s="135" t="n"/>
      <c r="BA899" s="135" t="n"/>
      <c r="BB899" s="135" t="n"/>
      <c r="BC899" s="135" t="n"/>
      <c r="BD899" s="135" t="n"/>
      <c r="BE899" s="135" t="n"/>
      <c r="BF899" s="135" t="n"/>
      <c r="BG899" s="135" t="n"/>
      <c r="BH899" s="135" t="n"/>
      <c r="BI899" s="135" t="n"/>
      <c r="BJ899" s="135" t="n"/>
      <c r="BK899" s="135" t="n"/>
      <c r="BL899" s="135" t="n"/>
      <c r="BM899" s="135" t="n"/>
      <c r="BN899" s="135" t="n"/>
      <c r="BO899" s="135" t="n"/>
      <c r="BP899" s="135" t="n"/>
      <c r="BQ899" s="135" t="n"/>
      <c r="BR899" s="135" t="n"/>
      <c r="BS899" s="135" t="n"/>
      <c r="BT899" s="135" t="n"/>
      <c r="BU899" s="135" t="n"/>
      <c r="BV899" s="135" t="n"/>
      <c r="BW899" s="135" t="n"/>
      <c r="BX899" s="135" t="n"/>
      <c r="BY899" s="135" t="n"/>
      <c r="BZ899" s="135" t="n"/>
      <c r="CA899" s="135" t="n"/>
      <c r="CB899" s="135" t="n"/>
      <c r="CC899" s="135" t="n"/>
      <c r="CD899" s="135" t="n"/>
      <c r="CE899" s="135" t="n"/>
      <c r="CF899" s="135" t="n"/>
      <c r="CG899" s="135" t="n"/>
      <c r="CH899" s="135" t="n"/>
      <c r="CI899" s="135" t="n"/>
      <c r="CJ899" s="135" t="n"/>
      <c r="CK899" s="135" t="n"/>
      <c r="CL899" s="135" t="n"/>
      <c r="CM899" s="135" t="n"/>
      <c r="CN899" s="135" t="n"/>
      <c r="CO899" s="135" t="n"/>
      <c r="CP899" s="135" t="n"/>
      <c r="CQ899" s="135" t="n"/>
      <c r="CR899" s="135" t="n"/>
      <c r="CU899" s="36" t="n"/>
      <c r="CV899" s="36" t="n"/>
      <c r="CW899" s="36" t="n"/>
      <c r="CX899" s="36" t="n"/>
      <c r="CY899" s="36" t="n"/>
      <c r="CZ899" s="36" t="n"/>
      <c r="DA899" s="36" t="n"/>
      <c r="DB899" s="36" t="n"/>
      <c r="DC899" s="36" t="n"/>
      <c r="DD899" s="36" t="n"/>
      <c r="DE899" s="36" t="n"/>
      <c r="DF899" s="36" t="n"/>
      <c r="DG899" s="36" t="n"/>
      <c r="DH899" s="36" t="n"/>
      <c r="DI899" s="36" t="n"/>
      <c r="DJ899" s="36" t="n"/>
      <c r="DK899" s="36" t="n"/>
      <c r="DL899" s="36" t="n"/>
      <c r="DM899" s="36" t="n"/>
      <c r="DN899" s="36" t="n"/>
      <c r="DO899" s="36" t="n"/>
      <c r="DP899" s="36" t="n"/>
      <c r="DQ899" s="36" t="n"/>
      <c r="DR899" s="36" t="n"/>
      <c r="DS899" s="36" t="n"/>
      <c r="DT899" s="36" t="n"/>
      <c r="DU899" s="36" t="n"/>
      <c r="DV899" s="36" t="n"/>
      <c r="DW899" s="36" t="n"/>
      <c r="DX899" s="36" t="n"/>
      <c r="DY899" s="36" t="n"/>
      <c r="DZ899" s="36" t="n"/>
      <c r="EA899" s="36" t="n"/>
      <c r="EB899" s="36" t="n"/>
      <c r="EC899" s="36" t="n"/>
      <c r="ED899" s="36" t="n"/>
      <c r="EE899" s="36" t="n"/>
      <c r="EF899" s="36" t="n"/>
      <c r="EG899" s="36" t="n"/>
      <c r="EH899" s="36" t="n"/>
      <c r="EI899" s="36" t="n"/>
      <c r="EJ899" s="36" t="n"/>
      <c r="EK899" s="36" t="n"/>
      <c r="EL899" s="36" t="n"/>
      <c r="EM899" s="36" t="n"/>
      <c r="EN899" s="36" t="n"/>
    </row>
    <row r="900">
      <c r="A900" s="36" t="n"/>
      <c r="B900" s="36" t="n"/>
      <c r="C900" s="144" t="n"/>
      <c r="D900" s="144" t="n"/>
      <c r="E900" s="135" t="n"/>
      <c r="F900" s="135" t="n"/>
      <c r="G900" s="135" t="n"/>
      <c r="H900" s="135" t="n"/>
      <c r="I900" s="135" t="n"/>
      <c r="J900" s="135" t="n"/>
      <c r="K900" s="135" t="n"/>
      <c r="L900" s="135" t="n"/>
      <c r="M900" s="135" t="n"/>
      <c r="N900" s="135" t="n"/>
      <c r="O900" s="135" t="n"/>
      <c r="P900" s="135" t="n"/>
      <c r="Q900" s="135" t="n"/>
      <c r="R900" s="135" t="n"/>
      <c r="S900" s="135" t="n"/>
      <c r="T900" s="135" t="n"/>
      <c r="U900" s="135" t="n"/>
      <c r="V900" s="135" t="n"/>
      <c r="W900" s="135" t="n"/>
      <c r="X900" s="135" t="n"/>
      <c r="Y900" s="135" t="n"/>
      <c r="Z900" s="135" t="n"/>
      <c r="AA900" s="135" t="n"/>
      <c r="AB900" s="135" t="n"/>
      <c r="AC900" s="135" t="n"/>
      <c r="AD900" s="135" t="n"/>
      <c r="AE900" s="135" t="n"/>
      <c r="AF900" s="135" t="n"/>
      <c r="AG900" s="135" t="n"/>
      <c r="AH900" s="135" t="n"/>
      <c r="AI900" s="135" t="n"/>
      <c r="AJ900" s="135" t="n"/>
      <c r="AK900" s="135" t="n"/>
      <c r="AL900" s="135" t="n"/>
      <c r="AM900" s="135" t="n"/>
      <c r="AN900" s="135" t="n"/>
      <c r="AO900" s="135" t="n"/>
      <c r="AP900" s="135" t="n"/>
      <c r="AQ900" s="135" t="n"/>
      <c r="AR900" s="135" t="n"/>
      <c r="AS900" s="135" t="n"/>
      <c r="AT900" s="135" t="n"/>
      <c r="AU900" s="135" t="n"/>
      <c r="AV900" s="135" t="n"/>
      <c r="AW900" s="135" t="n"/>
      <c r="AX900" s="135" t="n"/>
      <c r="AY900" s="135" t="n"/>
      <c r="AZ900" s="135" t="n"/>
      <c r="BA900" s="135" t="n"/>
      <c r="BB900" s="135" t="n"/>
      <c r="BC900" s="135" t="n"/>
      <c r="BD900" s="135" t="n"/>
      <c r="BE900" s="135" t="n"/>
      <c r="BF900" s="135" t="n"/>
      <c r="BG900" s="135" t="n"/>
      <c r="BH900" s="135" t="n"/>
      <c r="BI900" s="135" t="n"/>
      <c r="BJ900" s="135" t="n"/>
      <c r="BK900" s="135" t="n"/>
      <c r="BL900" s="135" t="n"/>
      <c r="BM900" s="135" t="n"/>
      <c r="BN900" s="135" t="n"/>
      <c r="BO900" s="135" t="n"/>
      <c r="BP900" s="135" t="n"/>
      <c r="BQ900" s="135" t="n"/>
      <c r="BR900" s="135" t="n"/>
      <c r="BS900" s="135" t="n"/>
      <c r="BT900" s="135" t="n"/>
      <c r="BU900" s="135" t="n"/>
      <c r="BV900" s="135" t="n"/>
      <c r="BW900" s="135" t="n"/>
      <c r="BX900" s="135" t="n"/>
      <c r="BY900" s="135" t="n"/>
      <c r="BZ900" s="135" t="n"/>
      <c r="CA900" s="135" t="n"/>
      <c r="CB900" s="135" t="n"/>
      <c r="CC900" s="135" t="n"/>
      <c r="CD900" s="135" t="n"/>
      <c r="CE900" s="135" t="n"/>
      <c r="CF900" s="135" t="n"/>
      <c r="CG900" s="135" t="n"/>
      <c r="CH900" s="135" t="n"/>
      <c r="CI900" s="135" t="n"/>
      <c r="CJ900" s="135" t="n"/>
      <c r="CK900" s="135" t="n"/>
      <c r="CL900" s="135" t="n"/>
      <c r="CM900" s="135" t="n"/>
      <c r="CN900" s="135" t="n"/>
      <c r="CO900" s="135" t="n"/>
      <c r="CP900" s="135" t="n"/>
      <c r="CQ900" s="135" t="n"/>
      <c r="CR900" s="135" t="n"/>
      <c r="CU900" s="36" t="n"/>
      <c r="CV900" s="36" t="n"/>
      <c r="CW900" s="36" t="n"/>
      <c r="CX900" s="36" t="n"/>
      <c r="CY900" s="36" t="n"/>
      <c r="CZ900" s="36" t="n"/>
      <c r="DA900" s="36" t="n"/>
      <c r="DB900" s="36" t="n"/>
      <c r="DC900" s="36" t="n"/>
      <c r="DD900" s="36" t="n"/>
      <c r="DE900" s="36" t="n"/>
      <c r="DF900" s="36" t="n"/>
      <c r="DG900" s="36" t="n"/>
      <c r="DH900" s="36" t="n"/>
      <c r="DI900" s="36" t="n"/>
      <c r="DJ900" s="36" t="n"/>
      <c r="DK900" s="36" t="n"/>
      <c r="DL900" s="36" t="n"/>
      <c r="DM900" s="36" t="n"/>
      <c r="DN900" s="36" t="n"/>
      <c r="DO900" s="36" t="n"/>
      <c r="DP900" s="36" t="n"/>
      <c r="DQ900" s="36" t="n"/>
      <c r="DR900" s="36" t="n"/>
      <c r="DS900" s="36" t="n"/>
      <c r="DT900" s="36" t="n"/>
      <c r="DU900" s="36" t="n"/>
      <c r="DV900" s="36" t="n"/>
      <c r="DW900" s="36" t="n"/>
      <c r="DX900" s="36" t="n"/>
      <c r="DY900" s="36" t="n"/>
      <c r="DZ900" s="36" t="n"/>
      <c r="EA900" s="36" t="n"/>
      <c r="EB900" s="36" t="n"/>
      <c r="EC900" s="36" t="n"/>
      <c r="ED900" s="36" t="n"/>
      <c r="EE900" s="36" t="n"/>
      <c r="EF900" s="36" t="n"/>
      <c r="EG900" s="36" t="n"/>
      <c r="EH900" s="36" t="n"/>
      <c r="EI900" s="36" t="n"/>
      <c r="EJ900" s="36" t="n"/>
      <c r="EK900" s="36" t="n"/>
      <c r="EL900" s="36" t="n"/>
      <c r="EM900" s="36" t="n"/>
      <c r="EN900" s="36" t="n"/>
    </row>
    <row r="901">
      <c r="A901" s="36" t="n"/>
      <c r="B901" s="36" t="n"/>
      <c r="C901" s="144" t="n"/>
      <c r="D901" s="144" t="n"/>
      <c r="E901" s="135" t="n"/>
      <c r="F901" s="135" t="n"/>
      <c r="G901" s="135" t="n"/>
      <c r="H901" s="135" t="n"/>
      <c r="I901" s="135" t="n"/>
      <c r="J901" s="135" t="n"/>
      <c r="K901" s="135" t="n"/>
      <c r="L901" s="135" t="n"/>
      <c r="M901" s="135" t="n"/>
      <c r="N901" s="135" t="n"/>
      <c r="O901" s="135" t="n"/>
      <c r="P901" s="135" t="n"/>
      <c r="Q901" s="135" t="n"/>
      <c r="R901" s="135" t="n"/>
      <c r="S901" s="135" t="n"/>
      <c r="T901" s="135" t="n"/>
      <c r="U901" s="135" t="n"/>
      <c r="V901" s="135" t="n"/>
      <c r="W901" s="135" t="n"/>
      <c r="X901" s="135" t="n"/>
      <c r="Y901" s="135" t="n"/>
      <c r="Z901" s="135" t="n"/>
      <c r="AA901" s="135" t="n"/>
      <c r="AB901" s="135" t="n"/>
      <c r="AC901" s="135" t="n"/>
      <c r="AD901" s="135" t="n"/>
      <c r="AE901" s="135" t="n"/>
      <c r="AF901" s="135" t="n"/>
      <c r="AG901" s="135" t="n"/>
      <c r="AH901" s="135" t="n"/>
      <c r="AI901" s="135" t="n"/>
      <c r="AJ901" s="135" t="n"/>
      <c r="AK901" s="135" t="n"/>
      <c r="AL901" s="135" t="n"/>
      <c r="AM901" s="135" t="n"/>
      <c r="AN901" s="135" t="n"/>
      <c r="AO901" s="135" t="n"/>
      <c r="AP901" s="135" t="n"/>
      <c r="AQ901" s="135" t="n"/>
      <c r="AR901" s="135" t="n"/>
      <c r="AS901" s="135" t="n"/>
      <c r="AT901" s="135" t="n"/>
      <c r="AU901" s="135" t="n"/>
      <c r="AV901" s="135" t="n"/>
      <c r="AW901" s="135" t="n"/>
      <c r="AX901" s="135" t="n"/>
      <c r="AY901" s="135" t="n"/>
      <c r="AZ901" s="135" t="n"/>
      <c r="BA901" s="135" t="n"/>
      <c r="BB901" s="135" t="n"/>
      <c r="BC901" s="135" t="n"/>
      <c r="BD901" s="135" t="n"/>
      <c r="BE901" s="135" t="n"/>
      <c r="BF901" s="135" t="n"/>
      <c r="BG901" s="135" t="n"/>
      <c r="BH901" s="135" t="n"/>
      <c r="BI901" s="135" t="n"/>
      <c r="BJ901" s="135" t="n"/>
      <c r="BK901" s="135" t="n"/>
      <c r="BL901" s="135" t="n"/>
      <c r="BM901" s="135" t="n"/>
      <c r="BN901" s="135" t="n"/>
      <c r="BO901" s="135" t="n"/>
      <c r="BP901" s="135" t="n"/>
      <c r="BQ901" s="135" t="n"/>
      <c r="BR901" s="135" t="n"/>
      <c r="BS901" s="135" t="n"/>
      <c r="BT901" s="135" t="n"/>
      <c r="BU901" s="135" t="n"/>
      <c r="BV901" s="135" t="n"/>
      <c r="BW901" s="135" t="n"/>
      <c r="BX901" s="135" t="n"/>
      <c r="BY901" s="135" t="n"/>
      <c r="BZ901" s="135" t="n"/>
      <c r="CA901" s="135" t="n"/>
      <c r="CB901" s="135" t="n"/>
      <c r="CC901" s="135" t="n"/>
      <c r="CD901" s="135" t="n"/>
      <c r="CE901" s="135" t="n"/>
      <c r="CF901" s="135" t="n"/>
      <c r="CG901" s="135" t="n"/>
      <c r="CH901" s="135" t="n"/>
      <c r="CI901" s="135" t="n"/>
      <c r="CJ901" s="135" t="n"/>
      <c r="CK901" s="135" t="n"/>
      <c r="CL901" s="135" t="n"/>
      <c r="CM901" s="135" t="n"/>
      <c r="CN901" s="135" t="n"/>
      <c r="CO901" s="135" t="n"/>
      <c r="CP901" s="135" t="n"/>
      <c r="CQ901" s="135" t="n"/>
      <c r="CR901" s="135" t="n"/>
      <c r="CU901" s="36" t="n"/>
      <c r="CV901" s="36" t="n"/>
      <c r="CW901" s="36" t="n"/>
      <c r="CX901" s="36" t="n"/>
      <c r="CY901" s="36" t="n"/>
      <c r="CZ901" s="36" t="n"/>
      <c r="DA901" s="36" t="n"/>
      <c r="DB901" s="36" t="n"/>
      <c r="DC901" s="36" t="n"/>
      <c r="DD901" s="36" t="n"/>
      <c r="DE901" s="36" t="n"/>
      <c r="DF901" s="36" t="n"/>
      <c r="DG901" s="36" t="n"/>
      <c r="DH901" s="36" t="n"/>
      <c r="DI901" s="36" t="n"/>
      <c r="DJ901" s="36" t="n"/>
      <c r="DK901" s="36" t="n"/>
      <c r="DL901" s="36" t="n"/>
      <c r="DM901" s="36" t="n"/>
      <c r="DN901" s="36" t="n"/>
      <c r="DO901" s="36" t="n"/>
      <c r="DP901" s="36" t="n"/>
      <c r="DQ901" s="36" t="n"/>
      <c r="DR901" s="36" t="n"/>
      <c r="DS901" s="36" t="n"/>
      <c r="DT901" s="36" t="n"/>
      <c r="DU901" s="36" t="n"/>
      <c r="DV901" s="36" t="n"/>
      <c r="DW901" s="36" t="n"/>
      <c r="DX901" s="36" t="n"/>
      <c r="DY901" s="36" t="n"/>
      <c r="DZ901" s="36" t="n"/>
      <c r="EA901" s="36" t="n"/>
      <c r="EB901" s="36" t="n"/>
      <c r="EC901" s="36" t="n"/>
      <c r="ED901" s="36" t="n"/>
      <c r="EE901" s="36" t="n"/>
      <c r="EF901" s="36" t="n"/>
      <c r="EG901" s="36" t="n"/>
      <c r="EH901" s="36" t="n"/>
      <c r="EI901" s="36" t="n"/>
      <c r="EJ901" s="36" t="n"/>
      <c r="EK901" s="36" t="n"/>
      <c r="EL901" s="36" t="n"/>
      <c r="EM901" s="36" t="n"/>
      <c r="EN901" s="36" t="n"/>
    </row>
    <row r="902">
      <c r="A902" s="36" t="n"/>
      <c r="B902" s="36" t="n"/>
      <c r="C902" s="144" t="n"/>
      <c r="D902" s="144" t="n"/>
      <c r="E902" s="135" t="n"/>
      <c r="F902" s="135" t="n"/>
      <c r="G902" s="135" t="n"/>
      <c r="H902" s="135" t="n"/>
      <c r="I902" s="135" t="n"/>
      <c r="J902" s="135" t="n"/>
      <c r="K902" s="135" t="n"/>
      <c r="L902" s="135" t="n"/>
      <c r="M902" s="135" t="n"/>
      <c r="N902" s="135" t="n"/>
      <c r="O902" s="135" t="n"/>
      <c r="P902" s="135" t="n"/>
      <c r="Q902" s="135" t="n"/>
      <c r="R902" s="135" t="n"/>
      <c r="S902" s="135" t="n"/>
      <c r="T902" s="135" t="n"/>
      <c r="U902" s="135" t="n"/>
      <c r="V902" s="135" t="n"/>
      <c r="W902" s="135" t="n"/>
      <c r="X902" s="135" t="n"/>
      <c r="Y902" s="135" t="n"/>
      <c r="Z902" s="135" t="n"/>
      <c r="AA902" s="135" t="n"/>
      <c r="AB902" s="135" t="n"/>
      <c r="AC902" s="135" t="n"/>
      <c r="AD902" s="135" t="n"/>
      <c r="AE902" s="135" t="n"/>
      <c r="AF902" s="135" t="n"/>
      <c r="AG902" s="135" t="n"/>
      <c r="AH902" s="135" t="n"/>
      <c r="AI902" s="135" t="n"/>
      <c r="AJ902" s="135" t="n"/>
      <c r="AK902" s="135" t="n"/>
      <c r="AL902" s="135" t="n"/>
      <c r="AM902" s="135" t="n"/>
      <c r="AN902" s="135" t="n"/>
      <c r="AO902" s="135" t="n"/>
      <c r="AP902" s="135" t="n"/>
      <c r="AQ902" s="135" t="n"/>
      <c r="AR902" s="135" t="n"/>
      <c r="AS902" s="135" t="n"/>
      <c r="AT902" s="135" t="n"/>
      <c r="AU902" s="135" t="n"/>
      <c r="AV902" s="135" t="n"/>
      <c r="AW902" s="135" t="n"/>
      <c r="AX902" s="135" t="n"/>
      <c r="AY902" s="135" t="n"/>
      <c r="AZ902" s="135" t="n"/>
      <c r="BA902" s="135" t="n"/>
      <c r="BB902" s="135" t="n"/>
      <c r="BC902" s="135" t="n"/>
      <c r="BD902" s="135" t="n"/>
      <c r="BE902" s="135" t="n"/>
      <c r="BF902" s="135" t="n"/>
      <c r="BG902" s="135" t="n"/>
      <c r="BH902" s="135" t="n"/>
      <c r="BI902" s="135" t="n"/>
      <c r="BJ902" s="135" t="n"/>
      <c r="BK902" s="135" t="n"/>
      <c r="BL902" s="135" t="n"/>
      <c r="BM902" s="135" t="n"/>
      <c r="BN902" s="135" t="n"/>
      <c r="BO902" s="135" t="n"/>
      <c r="BP902" s="135" t="n"/>
      <c r="BQ902" s="135" t="n"/>
      <c r="BR902" s="135" t="n"/>
      <c r="BS902" s="135" t="n"/>
      <c r="BT902" s="135" t="n"/>
      <c r="BU902" s="135" t="n"/>
      <c r="BV902" s="135" t="n"/>
      <c r="BW902" s="135" t="n"/>
      <c r="BX902" s="135" t="n"/>
      <c r="BY902" s="135" t="n"/>
      <c r="BZ902" s="135" t="n"/>
      <c r="CA902" s="135" t="n"/>
      <c r="CB902" s="135" t="n"/>
      <c r="CC902" s="135" t="n"/>
      <c r="CD902" s="135" t="n"/>
      <c r="CE902" s="135" t="n"/>
      <c r="CF902" s="135" t="n"/>
      <c r="CG902" s="135" t="n"/>
      <c r="CH902" s="135" t="n"/>
      <c r="CI902" s="135" t="n"/>
      <c r="CJ902" s="135" t="n"/>
      <c r="CK902" s="135" t="n"/>
      <c r="CL902" s="135" t="n"/>
      <c r="CM902" s="135" t="n"/>
      <c r="CN902" s="135" t="n"/>
      <c r="CO902" s="135" t="n"/>
      <c r="CP902" s="135" t="n"/>
      <c r="CQ902" s="135" t="n"/>
      <c r="CR902" s="135" t="n"/>
      <c r="CU902" s="36" t="n"/>
      <c r="CV902" s="36" t="n"/>
      <c r="CW902" s="36" t="n"/>
      <c r="CX902" s="36" t="n"/>
      <c r="CY902" s="36" t="n"/>
      <c r="CZ902" s="36" t="n"/>
      <c r="DA902" s="36" t="n"/>
      <c r="DB902" s="36" t="n"/>
      <c r="DC902" s="36" t="n"/>
      <c r="DD902" s="36" t="n"/>
      <c r="DE902" s="36" t="n"/>
      <c r="DF902" s="36" t="n"/>
      <c r="DG902" s="36" t="n"/>
      <c r="DH902" s="36" t="n"/>
      <c r="DI902" s="36" t="n"/>
      <c r="DJ902" s="36" t="n"/>
      <c r="DK902" s="36" t="n"/>
      <c r="DL902" s="36" t="n"/>
      <c r="DM902" s="36" t="n"/>
      <c r="DN902" s="36" t="n"/>
      <c r="DO902" s="36" t="n"/>
      <c r="DP902" s="36" t="n"/>
      <c r="DQ902" s="36" t="n"/>
      <c r="DR902" s="36" t="n"/>
      <c r="DS902" s="36" t="n"/>
      <c r="DT902" s="36" t="n"/>
      <c r="DU902" s="36" t="n"/>
      <c r="DV902" s="36" t="n"/>
      <c r="DW902" s="36" t="n"/>
      <c r="DX902" s="36" t="n"/>
      <c r="DY902" s="36" t="n"/>
      <c r="DZ902" s="36" t="n"/>
      <c r="EA902" s="36" t="n"/>
      <c r="EB902" s="36" t="n"/>
      <c r="EC902" s="36" t="n"/>
      <c r="ED902" s="36" t="n"/>
      <c r="EE902" s="36" t="n"/>
      <c r="EF902" s="36" t="n"/>
      <c r="EG902" s="36" t="n"/>
      <c r="EH902" s="36" t="n"/>
      <c r="EI902" s="36" t="n"/>
      <c r="EJ902" s="36" t="n"/>
      <c r="EK902" s="36" t="n"/>
      <c r="EL902" s="36" t="n"/>
      <c r="EM902" s="36" t="n"/>
      <c r="EN902" s="36" t="n"/>
    </row>
    <row r="903">
      <c r="A903" s="36" t="n"/>
      <c r="B903" s="36" t="n"/>
      <c r="C903" s="144" t="n"/>
      <c r="D903" s="144" t="n"/>
      <c r="E903" s="135" t="n"/>
      <c r="F903" s="135" t="n"/>
      <c r="G903" s="135" t="n"/>
      <c r="H903" s="135" t="n"/>
      <c r="I903" s="135" t="n"/>
      <c r="J903" s="135" t="n"/>
      <c r="K903" s="135" t="n"/>
      <c r="L903" s="135" t="n"/>
      <c r="M903" s="135" t="n"/>
      <c r="N903" s="135" t="n"/>
      <c r="O903" s="135" t="n"/>
      <c r="P903" s="135" t="n"/>
      <c r="Q903" s="135" t="n"/>
      <c r="R903" s="135" t="n"/>
      <c r="S903" s="135" t="n"/>
      <c r="T903" s="135" t="n"/>
      <c r="U903" s="135" t="n"/>
      <c r="V903" s="135" t="n"/>
      <c r="W903" s="135" t="n"/>
      <c r="X903" s="135" t="n"/>
      <c r="Y903" s="135" t="n"/>
      <c r="Z903" s="135" t="n"/>
      <c r="AA903" s="135" t="n"/>
      <c r="AB903" s="135" t="n"/>
      <c r="AC903" s="135" t="n"/>
      <c r="AD903" s="135" t="n"/>
      <c r="AE903" s="135" t="n"/>
      <c r="AF903" s="135" t="n"/>
      <c r="AG903" s="135" t="n"/>
      <c r="AH903" s="135" t="n"/>
      <c r="AI903" s="135" t="n"/>
      <c r="AJ903" s="135" t="n"/>
      <c r="AK903" s="135" t="n"/>
      <c r="AL903" s="135" t="n"/>
      <c r="AM903" s="135" t="n"/>
      <c r="AN903" s="135" t="n"/>
      <c r="AO903" s="135" t="n"/>
      <c r="AP903" s="135" t="n"/>
      <c r="AQ903" s="135" t="n"/>
      <c r="AR903" s="135" t="n"/>
      <c r="AS903" s="135" t="n"/>
      <c r="AT903" s="135" t="n"/>
      <c r="AU903" s="135" t="n"/>
      <c r="AV903" s="135" t="n"/>
      <c r="AW903" s="135" t="n"/>
      <c r="AX903" s="135" t="n"/>
      <c r="AY903" s="135" t="n"/>
      <c r="AZ903" s="135" t="n"/>
      <c r="BA903" s="135" t="n"/>
      <c r="BB903" s="135" t="n"/>
      <c r="BC903" s="135" t="n"/>
      <c r="BD903" s="135" t="n"/>
      <c r="BE903" s="135" t="n"/>
      <c r="BF903" s="135" t="n"/>
      <c r="BG903" s="135" t="n"/>
      <c r="BH903" s="135" t="n"/>
      <c r="BI903" s="135" t="n"/>
      <c r="BJ903" s="135" t="n"/>
      <c r="BK903" s="135" t="n"/>
      <c r="BL903" s="135" t="n"/>
      <c r="BM903" s="135" t="n"/>
      <c r="BN903" s="135" t="n"/>
      <c r="BO903" s="135" t="n"/>
      <c r="BP903" s="135" t="n"/>
      <c r="BQ903" s="135" t="n"/>
      <c r="BR903" s="135" t="n"/>
      <c r="BS903" s="135" t="n"/>
      <c r="BT903" s="135" t="n"/>
      <c r="BU903" s="135" t="n"/>
      <c r="BV903" s="135" t="n"/>
      <c r="BW903" s="135" t="n"/>
      <c r="BX903" s="135" t="n"/>
      <c r="BY903" s="135" t="n"/>
      <c r="BZ903" s="135" t="n"/>
      <c r="CA903" s="135" t="n"/>
      <c r="CB903" s="135" t="n"/>
      <c r="CC903" s="135" t="n"/>
      <c r="CD903" s="135" t="n"/>
      <c r="CE903" s="135" t="n"/>
      <c r="CF903" s="135" t="n"/>
      <c r="CG903" s="135" t="n"/>
      <c r="CH903" s="135" t="n"/>
      <c r="CI903" s="135" t="n"/>
      <c r="CJ903" s="135" t="n"/>
      <c r="CK903" s="135" t="n"/>
      <c r="CL903" s="135" t="n"/>
      <c r="CM903" s="135" t="n"/>
      <c r="CN903" s="135" t="n"/>
      <c r="CO903" s="135" t="n"/>
      <c r="CP903" s="135" t="n"/>
      <c r="CQ903" s="135" t="n"/>
      <c r="CR903" s="135" t="n"/>
      <c r="CU903" s="36" t="n"/>
      <c r="CV903" s="36" t="n"/>
      <c r="CW903" s="36" t="n"/>
      <c r="CX903" s="36" t="n"/>
      <c r="CY903" s="36" t="n"/>
      <c r="CZ903" s="36" t="n"/>
      <c r="DA903" s="36" t="n"/>
      <c r="DB903" s="36" t="n"/>
      <c r="DC903" s="36" t="n"/>
      <c r="DD903" s="36" t="n"/>
      <c r="DE903" s="36" t="n"/>
      <c r="DF903" s="36" t="n"/>
      <c r="DG903" s="36" t="n"/>
      <c r="DH903" s="36" t="n"/>
      <c r="DI903" s="36" t="n"/>
      <c r="DJ903" s="36" t="n"/>
      <c r="DK903" s="36" t="n"/>
      <c r="DL903" s="36" t="n"/>
      <c r="DM903" s="36" t="n"/>
      <c r="DN903" s="36" t="n"/>
      <c r="DO903" s="36" t="n"/>
      <c r="DP903" s="36" t="n"/>
      <c r="DQ903" s="36" t="n"/>
      <c r="DR903" s="36" t="n"/>
      <c r="DS903" s="36" t="n"/>
      <c r="DT903" s="36" t="n"/>
      <c r="DU903" s="36" t="n"/>
      <c r="DV903" s="36" t="n"/>
      <c r="DW903" s="36" t="n"/>
      <c r="DX903" s="36" t="n"/>
      <c r="DY903" s="36" t="n"/>
      <c r="DZ903" s="36" t="n"/>
      <c r="EA903" s="36" t="n"/>
      <c r="EB903" s="36" t="n"/>
      <c r="EC903" s="36" t="n"/>
      <c r="ED903" s="36" t="n"/>
      <c r="EE903" s="36" t="n"/>
      <c r="EF903" s="36" t="n"/>
      <c r="EG903" s="36" t="n"/>
      <c r="EH903" s="36" t="n"/>
      <c r="EI903" s="36" t="n"/>
      <c r="EJ903" s="36" t="n"/>
      <c r="EK903" s="36" t="n"/>
      <c r="EL903" s="36" t="n"/>
      <c r="EM903" s="36" t="n"/>
      <c r="EN903" s="36" t="n"/>
    </row>
    <row r="904">
      <c r="A904" s="36" t="n"/>
      <c r="B904" s="36" t="n"/>
      <c r="C904" s="144" t="n"/>
      <c r="D904" s="144" t="n"/>
      <c r="E904" s="135" t="n"/>
      <c r="F904" s="135" t="n"/>
      <c r="G904" s="135" t="n"/>
      <c r="H904" s="135" t="n"/>
      <c r="I904" s="135" t="n"/>
      <c r="J904" s="135" t="n"/>
      <c r="K904" s="135" t="n"/>
      <c r="L904" s="135" t="n"/>
      <c r="M904" s="135" t="n"/>
      <c r="N904" s="135" t="n"/>
      <c r="O904" s="135" t="n"/>
      <c r="P904" s="135" t="n"/>
      <c r="Q904" s="135" t="n"/>
      <c r="R904" s="135" t="n"/>
      <c r="S904" s="135" t="n"/>
      <c r="T904" s="135" t="n"/>
      <c r="U904" s="135" t="n"/>
      <c r="V904" s="135" t="n"/>
      <c r="W904" s="135" t="n"/>
      <c r="X904" s="135" t="n"/>
      <c r="Y904" s="135" t="n"/>
      <c r="Z904" s="135" t="n"/>
      <c r="AA904" s="135" t="n"/>
      <c r="AB904" s="135" t="n"/>
      <c r="AC904" s="135" t="n"/>
      <c r="AD904" s="135" t="n"/>
      <c r="AE904" s="135" t="n"/>
      <c r="AF904" s="135" t="n"/>
      <c r="AG904" s="135" t="n"/>
      <c r="AH904" s="135" t="n"/>
      <c r="AI904" s="135" t="n"/>
      <c r="AJ904" s="135" t="n"/>
      <c r="AK904" s="135" t="n"/>
      <c r="AL904" s="135" t="n"/>
      <c r="AM904" s="135" t="n"/>
      <c r="AN904" s="135" t="n"/>
      <c r="AO904" s="135" t="n"/>
      <c r="AP904" s="135" t="n"/>
      <c r="AQ904" s="135" t="n"/>
      <c r="AR904" s="135" t="n"/>
      <c r="AS904" s="135" t="n"/>
      <c r="AT904" s="135" t="n"/>
      <c r="AU904" s="135" t="n"/>
      <c r="AV904" s="135" t="n"/>
      <c r="AW904" s="135" t="n"/>
      <c r="AX904" s="135" t="n"/>
      <c r="AY904" s="135" t="n"/>
      <c r="AZ904" s="135" t="n"/>
      <c r="BA904" s="135" t="n"/>
      <c r="BB904" s="135" t="n"/>
      <c r="BC904" s="135" t="n"/>
      <c r="BD904" s="135" t="n"/>
      <c r="BE904" s="135" t="n"/>
      <c r="BF904" s="135" t="n"/>
      <c r="BG904" s="135" t="n"/>
      <c r="BH904" s="135" t="n"/>
      <c r="BI904" s="135" t="n"/>
      <c r="BJ904" s="135" t="n"/>
      <c r="BK904" s="135" t="n"/>
      <c r="BL904" s="135" t="n"/>
      <c r="BM904" s="135" t="n"/>
      <c r="BN904" s="135" t="n"/>
      <c r="BO904" s="135" t="n"/>
      <c r="BP904" s="135" t="n"/>
      <c r="BQ904" s="135" t="n"/>
      <c r="BR904" s="135" t="n"/>
      <c r="BS904" s="135" t="n"/>
      <c r="BT904" s="135" t="n"/>
      <c r="BU904" s="135" t="n"/>
      <c r="BV904" s="135" t="n"/>
      <c r="BW904" s="135" t="n"/>
      <c r="BX904" s="135" t="n"/>
      <c r="BY904" s="135" t="n"/>
      <c r="BZ904" s="135" t="n"/>
      <c r="CA904" s="135" t="n"/>
      <c r="CB904" s="135" t="n"/>
      <c r="CC904" s="135" t="n"/>
      <c r="CD904" s="135" t="n"/>
      <c r="CE904" s="135" t="n"/>
      <c r="CF904" s="135" t="n"/>
      <c r="CG904" s="135" t="n"/>
      <c r="CH904" s="135" t="n"/>
      <c r="CI904" s="135" t="n"/>
      <c r="CJ904" s="135" t="n"/>
      <c r="CK904" s="135" t="n"/>
      <c r="CL904" s="135" t="n"/>
      <c r="CM904" s="135" t="n"/>
      <c r="CN904" s="135" t="n"/>
      <c r="CO904" s="135" t="n"/>
      <c r="CP904" s="135" t="n"/>
      <c r="CQ904" s="135" t="n"/>
      <c r="CR904" s="135" t="n"/>
      <c r="CU904" s="36" t="n"/>
      <c r="CV904" s="36" t="n"/>
      <c r="CW904" s="36" t="n"/>
      <c r="CX904" s="36" t="n"/>
      <c r="CY904" s="36" t="n"/>
      <c r="CZ904" s="36" t="n"/>
      <c r="DA904" s="36" t="n"/>
      <c r="DB904" s="36" t="n"/>
      <c r="DC904" s="36" t="n"/>
      <c r="DD904" s="36" t="n"/>
      <c r="DE904" s="36" t="n"/>
      <c r="DF904" s="36" t="n"/>
      <c r="DG904" s="36" t="n"/>
      <c r="DH904" s="36" t="n"/>
      <c r="DI904" s="36" t="n"/>
      <c r="DJ904" s="36" t="n"/>
      <c r="DK904" s="36" t="n"/>
      <c r="DL904" s="36" t="n"/>
      <c r="DM904" s="36" t="n"/>
      <c r="DN904" s="36" t="n"/>
      <c r="DO904" s="36" t="n"/>
      <c r="DP904" s="36" t="n"/>
      <c r="DQ904" s="36" t="n"/>
      <c r="DR904" s="36" t="n"/>
      <c r="DS904" s="36" t="n"/>
      <c r="DT904" s="36" t="n"/>
      <c r="DU904" s="36" t="n"/>
      <c r="DV904" s="36" t="n"/>
      <c r="DW904" s="36" t="n"/>
      <c r="DX904" s="36" t="n"/>
      <c r="DY904" s="36" t="n"/>
      <c r="DZ904" s="36" t="n"/>
      <c r="EA904" s="36" t="n"/>
      <c r="EB904" s="36" t="n"/>
      <c r="EC904" s="36" t="n"/>
      <c r="ED904" s="36" t="n"/>
      <c r="EE904" s="36" t="n"/>
      <c r="EF904" s="36" t="n"/>
      <c r="EG904" s="36" t="n"/>
      <c r="EH904" s="36" t="n"/>
      <c r="EI904" s="36" t="n"/>
      <c r="EJ904" s="36" t="n"/>
      <c r="EK904" s="36" t="n"/>
      <c r="EL904" s="36" t="n"/>
      <c r="EM904" s="36" t="n"/>
      <c r="EN904" s="36" t="n"/>
    </row>
    <row r="905">
      <c r="A905" s="36" t="n"/>
      <c r="B905" s="36" t="n"/>
      <c r="C905" s="144" t="n"/>
      <c r="D905" s="144" t="n"/>
      <c r="E905" s="135" t="n"/>
      <c r="F905" s="135" t="n"/>
      <c r="G905" s="135" t="n"/>
      <c r="H905" s="135" t="n"/>
      <c r="I905" s="135" t="n"/>
      <c r="J905" s="135" t="n"/>
      <c r="K905" s="135" t="n"/>
      <c r="L905" s="135" t="n"/>
      <c r="M905" s="135" t="n"/>
      <c r="N905" s="135" t="n"/>
      <c r="O905" s="135" t="n"/>
      <c r="P905" s="135" t="n"/>
      <c r="Q905" s="135" t="n"/>
      <c r="R905" s="135" t="n"/>
      <c r="S905" s="135" t="n"/>
      <c r="T905" s="135" t="n"/>
      <c r="U905" s="135" t="n"/>
      <c r="V905" s="135" t="n"/>
      <c r="W905" s="135" t="n"/>
      <c r="X905" s="135" t="n"/>
      <c r="Y905" s="135" t="n"/>
      <c r="Z905" s="135" t="n"/>
      <c r="AA905" s="135" t="n"/>
      <c r="AB905" s="135" t="n"/>
      <c r="AC905" s="135" t="n"/>
      <c r="AD905" s="135" t="n"/>
      <c r="AE905" s="135" t="n"/>
      <c r="AF905" s="135" t="n"/>
      <c r="AG905" s="135" t="n"/>
      <c r="AH905" s="135" t="n"/>
      <c r="AI905" s="135" t="n"/>
      <c r="AJ905" s="135" t="n"/>
      <c r="AK905" s="135" t="n"/>
      <c r="AL905" s="135" t="n"/>
      <c r="AM905" s="135" t="n"/>
      <c r="AN905" s="135" t="n"/>
      <c r="AO905" s="135" t="n"/>
      <c r="AP905" s="135" t="n"/>
      <c r="AQ905" s="135" t="n"/>
      <c r="AR905" s="135" t="n"/>
      <c r="AS905" s="135" t="n"/>
      <c r="AT905" s="135" t="n"/>
      <c r="AU905" s="135" t="n"/>
      <c r="AV905" s="135" t="n"/>
      <c r="AW905" s="135" t="n"/>
      <c r="AX905" s="135" t="n"/>
      <c r="AY905" s="135" t="n"/>
      <c r="AZ905" s="135" t="n"/>
      <c r="BA905" s="135" t="n"/>
      <c r="BB905" s="135" t="n"/>
      <c r="BC905" s="135" t="n"/>
      <c r="BD905" s="135" t="n"/>
      <c r="BE905" s="135" t="n"/>
      <c r="BF905" s="135" t="n"/>
      <c r="BG905" s="135" t="n"/>
      <c r="BH905" s="135" t="n"/>
      <c r="BI905" s="135" t="n"/>
      <c r="BJ905" s="135" t="n"/>
      <c r="BK905" s="135" t="n"/>
      <c r="BL905" s="135" t="n"/>
      <c r="BM905" s="135" t="n"/>
      <c r="BN905" s="135" t="n"/>
      <c r="BO905" s="135" t="n"/>
      <c r="BP905" s="135" t="n"/>
      <c r="BQ905" s="135" t="n"/>
      <c r="BR905" s="135" t="n"/>
      <c r="BS905" s="135" t="n"/>
      <c r="BT905" s="135" t="n"/>
      <c r="BU905" s="135" t="n"/>
      <c r="BV905" s="135" t="n"/>
      <c r="BW905" s="135" t="n"/>
      <c r="BX905" s="135" t="n"/>
      <c r="BY905" s="135" t="n"/>
      <c r="BZ905" s="135" t="n"/>
      <c r="CA905" s="135" t="n"/>
      <c r="CB905" s="135" t="n"/>
      <c r="CC905" s="135" t="n"/>
      <c r="CD905" s="135" t="n"/>
      <c r="CE905" s="135" t="n"/>
      <c r="CF905" s="135" t="n"/>
      <c r="CG905" s="135" t="n"/>
      <c r="CH905" s="135" t="n"/>
      <c r="CI905" s="135" t="n"/>
      <c r="CJ905" s="135" t="n"/>
      <c r="CK905" s="135" t="n"/>
      <c r="CL905" s="135" t="n"/>
      <c r="CM905" s="135" t="n"/>
      <c r="CN905" s="135" t="n"/>
      <c r="CO905" s="135" t="n"/>
      <c r="CP905" s="135" t="n"/>
      <c r="CQ905" s="135" t="n"/>
      <c r="CR905" s="135" t="n"/>
      <c r="CU905" s="36" t="n"/>
      <c r="CV905" s="36" t="n"/>
      <c r="CW905" s="36" t="n"/>
      <c r="CX905" s="36" t="n"/>
      <c r="CY905" s="36" t="n"/>
      <c r="CZ905" s="36" t="n"/>
      <c r="DA905" s="36" t="n"/>
      <c r="DB905" s="36" t="n"/>
      <c r="DC905" s="36" t="n"/>
      <c r="DD905" s="36" t="n"/>
      <c r="DE905" s="36" t="n"/>
      <c r="DF905" s="36" t="n"/>
      <c r="DG905" s="36" t="n"/>
      <c r="DH905" s="36" t="n"/>
      <c r="DI905" s="36" t="n"/>
      <c r="DJ905" s="36" t="n"/>
      <c r="DK905" s="36" t="n"/>
      <c r="DL905" s="36" t="n"/>
      <c r="DM905" s="36" t="n"/>
      <c r="DN905" s="36" t="n"/>
      <c r="DO905" s="36" t="n"/>
      <c r="DP905" s="36" t="n"/>
      <c r="DQ905" s="36" t="n"/>
      <c r="DR905" s="36" t="n"/>
      <c r="DS905" s="36" t="n"/>
      <c r="DT905" s="36" t="n"/>
      <c r="DU905" s="36" t="n"/>
      <c r="DV905" s="36" t="n"/>
      <c r="DW905" s="36" t="n"/>
      <c r="DX905" s="36" t="n"/>
      <c r="DY905" s="36" t="n"/>
      <c r="DZ905" s="36" t="n"/>
      <c r="EA905" s="36" t="n"/>
      <c r="EB905" s="36" t="n"/>
      <c r="EC905" s="36" t="n"/>
      <c r="ED905" s="36" t="n"/>
      <c r="EE905" s="36" t="n"/>
      <c r="EF905" s="36" t="n"/>
      <c r="EG905" s="36" t="n"/>
      <c r="EH905" s="36" t="n"/>
      <c r="EI905" s="36" t="n"/>
      <c r="EJ905" s="36" t="n"/>
      <c r="EK905" s="36" t="n"/>
      <c r="EL905" s="36" t="n"/>
      <c r="EM905" s="36" t="n"/>
      <c r="EN905" s="36" t="n"/>
    </row>
    <row r="906">
      <c r="A906" s="36" t="n"/>
      <c r="B906" s="36" t="n"/>
      <c r="C906" s="144" t="n"/>
      <c r="D906" s="144" t="n"/>
      <c r="E906" s="135" t="n"/>
      <c r="F906" s="135" t="n"/>
      <c r="G906" s="135" t="n"/>
      <c r="H906" s="135" t="n"/>
      <c r="I906" s="135" t="n"/>
      <c r="J906" s="135" t="n"/>
      <c r="K906" s="135" t="n"/>
      <c r="L906" s="135" t="n"/>
      <c r="M906" s="135" t="n"/>
      <c r="N906" s="135" t="n"/>
      <c r="O906" s="135" t="n"/>
      <c r="P906" s="135" t="n"/>
      <c r="Q906" s="135" t="n"/>
      <c r="R906" s="135" t="n"/>
      <c r="S906" s="135" t="n"/>
      <c r="T906" s="135" t="n"/>
      <c r="U906" s="135" t="n"/>
      <c r="V906" s="135" t="n"/>
      <c r="W906" s="135" t="n"/>
      <c r="X906" s="135" t="n"/>
      <c r="Y906" s="135" t="n"/>
      <c r="Z906" s="135" t="n"/>
      <c r="AA906" s="135" t="n"/>
      <c r="AB906" s="135" t="n"/>
      <c r="AC906" s="135" t="n"/>
      <c r="AD906" s="135" t="n"/>
      <c r="AE906" s="135" t="n"/>
      <c r="AF906" s="135" t="n"/>
      <c r="AG906" s="135" t="n"/>
      <c r="AH906" s="135" t="n"/>
      <c r="AI906" s="135" t="n"/>
      <c r="AJ906" s="135" t="n"/>
      <c r="AK906" s="135" t="n"/>
      <c r="AL906" s="135" t="n"/>
      <c r="AM906" s="135" t="n"/>
      <c r="AN906" s="135" t="n"/>
      <c r="AO906" s="135" t="n"/>
      <c r="AP906" s="135" t="n"/>
      <c r="AQ906" s="135" t="n"/>
      <c r="AR906" s="135" t="n"/>
      <c r="AS906" s="135" t="n"/>
      <c r="AT906" s="135" t="n"/>
      <c r="AU906" s="135" t="n"/>
      <c r="AV906" s="135" t="n"/>
      <c r="AW906" s="135" t="n"/>
      <c r="AX906" s="135" t="n"/>
      <c r="AY906" s="135" t="n"/>
      <c r="AZ906" s="135" t="n"/>
      <c r="BA906" s="135" t="n"/>
      <c r="BB906" s="135" t="n"/>
      <c r="BC906" s="135" t="n"/>
      <c r="BD906" s="135" t="n"/>
      <c r="BE906" s="135" t="n"/>
      <c r="BF906" s="135" t="n"/>
      <c r="BG906" s="135" t="n"/>
      <c r="BH906" s="135" t="n"/>
      <c r="BI906" s="135" t="n"/>
      <c r="BJ906" s="135" t="n"/>
      <c r="BK906" s="135" t="n"/>
      <c r="BL906" s="135" t="n"/>
      <c r="BM906" s="135" t="n"/>
      <c r="BN906" s="135" t="n"/>
      <c r="BO906" s="135" t="n"/>
      <c r="BP906" s="135" t="n"/>
      <c r="BQ906" s="135" t="n"/>
      <c r="BR906" s="135" t="n"/>
      <c r="BS906" s="135" t="n"/>
      <c r="BT906" s="135" t="n"/>
      <c r="BU906" s="135" t="n"/>
      <c r="BV906" s="135" t="n"/>
      <c r="BW906" s="135" t="n"/>
      <c r="BX906" s="135" t="n"/>
      <c r="BY906" s="135" t="n"/>
      <c r="BZ906" s="135" t="n"/>
      <c r="CA906" s="135" t="n"/>
      <c r="CB906" s="135" t="n"/>
      <c r="CC906" s="135" t="n"/>
      <c r="CD906" s="135" t="n"/>
      <c r="CE906" s="135" t="n"/>
      <c r="CF906" s="135" t="n"/>
      <c r="CG906" s="135" t="n"/>
      <c r="CH906" s="135" t="n"/>
      <c r="CI906" s="135" t="n"/>
      <c r="CJ906" s="135" t="n"/>
      <c r="CK906" s="135" t="n"/>
      <c r="CL906" s="135" t="n"/>
      <c r="CM906" s="135" t="n"/>
      <c r="CN906" s="135" t="n"/>
      <c r="CO906" s="135" t="n"/>
      <c r="CP906" s="135" t="n"/>
      <c r="CQ906" s="135" t="n"/>
      <c r="CR906" s="135" t="n"/>
      <c r="CU906" s="36" t="n"/>
      <c r="CV906" s="36" t="n"/>
      <c r="CW906" s="36" t="n"/>
      <c r="CX906" s="36" t="n"/>
      <c r="CY906" s="36" t="n"/>
      <c r="CZ906" s="36" t="n"/>
      <c r="DA906" s="36" t="n"/>
      <c r="DB906" s="36" t="n"/>
      <c r="DC906" s="36" t="n"/>
      <c r="DD906" s="36" t="n"/>
      <c r="DE906" s="36" t="n"/>
      <c r="DF906" s="36" t="n"/>
      <c r="DG906" s="36" t="n"/>
      <c r="DH906" s="36" t="n"/>
      <c r="DI906" s="36" t="n"/>
      <c r="DJ906" s="36" t="n"/>
      <c r="DK906" s="36" t="n"/>
      <c r="DL906" s="36" t="n"/>
      <c r="DM906" s="36" t="n"/>
      <c r="DN906" s="36" t="n"/>
      <c r="DO906" s="36" t="n"/>
      <c r="DP906" s="36" t="n"/>
      <c r="DQ906" s="36" t="n"/>
      <c r="DR906" s="36" t="n"/>
      <c r="DS906" s="36" t="n"/>
      <c r="DT906" s="36" t="n"/>
      <c r="DU906" s="36" t="n"/>
      <c r="DV906" s="36" t="n"/>
      <c r="DW906" s="36" t="n"/>
      <c r="DX906" s="36" t="n"/>
      <c r="DY906" s="36" t="n"/>
      <c r="DZ906" s="36" t="n"/>
      <c r="EA906" s="36" t="n"/>
      <c r="EB906" s="36" t="n"/>
      <c r="EC906" s="36" t="n"/>
      <c r="ED906" s="36" t="n"/>
      <c r="EE906" s="36" t="n"/>
      <c r="EF906" s="36" t="n"/>
      <c r="EG906" s="36" t="n"/>
      <c r="EH906" s="36" t="n"/>
      <c r="EI906" s="36" t="n"/>
      <c r="EJ906" s="36" t="n"/>
      <c r="EK906" s="36" t="n"/>
      <c r="EL906" s="36" t="n"/>
      <c r="EM906" s="36" t="n"/>
      <c r="EN906" s="36" t="n"/>
    </row>
    <row r="907">
      <c r="A907" s="36" t="n"/>
      <c r="B907" s="36" t="n"/>
      <c r="C907" s="144" t="n"/>
      <c r="D907" s="144" t="n"/>
      <c r="E907" s="135" t="n"/>
      <c r="F907" s="135" t="n"/>
      <c r="G907" s="135" t="n"/>
      <c r="H907" s="135" t="n"/>
      <c r="I907" s="135" t="n"/>
      <c r="J907" s="135" t="n"/>
      <c r="K907" s="135" t="n"/>
      <c r="L907" s="135" t="n"/>
      <c r="M907" s="135" t="n"/>
      <c r="N907" s="135" t="n"/>
      <c r="O907" s="135" t="n"/>
      <c r="P907" s="135" t="n"/>
      <c r="Q907" s="135" t="n"/>
      <c r="R907" s="135" t="n"/>
      <c r="S907" s="135" t="n"/>
      <c r="T907" s="135" t="n"/>
      <c r="U907" s="135" t="n"/>
      <c r="V907" s="135" t="n"/>
      <c r="W907" s="135" t="n"/>
      <c r="X907" s="135" t="n"/>
      <c r="Y907" s="135" t="n"/>
      <c r="Z907" s="135" t="n"/>
      <c r="AA907" s="135" t="n"/>
      <c r="AB907" s="135" t="n"/>
      <c r="AC907" s="135" t="n"/>
      <c r="AD907" s="135" t="n"/>
      <c r="AE907" s="135" t="n"/>
      <c r="AF907" s="135" t="n"/>
      <c r="AG907" s="135" t="n"/>
      <c r="AH907" s="135" t="n"/>
      <c r="AI907" s="135" t="n"/>
      <c r="AJ907" s="135" t="n"/>
      <c r="AK907" s="135" t="n"/>
      <c r="AL907" s="135" t="n"/>
      <c r="AM907" s="135" t="n"/>
      <c r="AN907" s="135" t="n"/>
      <c r="AO907" s="135" t="n"/>
      <c r="AP907" s="135" t="n"/>
      <c r="AQ907" s="135" t="n"/>
      <c r="AR907" s="135" t="n"/>
      <c r="AS907" s="135" t="n"/>
      <c r="AT907" s="135" t="n"/>
      <c r="AU907" s="135" t="n"/>
      <c r="AV907" s="135" t="n"/>
      <c r="AW907" s="135" t="n"/>
      <c r="AX907" s="135" t="n"/>
      <c r="AY907" s="135" t="n"/>
      <c r="AZ907" s="135" t="n"/>
      <c r="BA907" s="135" t="n"/>
      <c r="BB907" s="135" t="n"/>
      <c r="BC907" s="135" t="n"/>
      <c r="BD907" s="135" t="n"/>
      <c r="BE907" s="135" t="n"/>
      <c r="BF907" s="135" t="n"/>
      <c r="BG907" s="135" t="n"/>
      <c r="BH907" s="135" t="n"/>
      <c r="BI907" s="135" t="n"/>
      <c r="BJ907" s="135" t="n"/>
      <c r="BK907" s="135" t="n"/>
      <c r="BL907" s="135" t="n"/>
      <c r="BM907" s="135" t="n"/>
      <c r="BN907" s="135" t="n"/>
      <c r="BO907" s="135" t="n"/>
      <c r="BP907" s="135" t="n"/>
      <c r="BQ907" s="135" t="n"/>
      <c r="BR907" s="135" t="n"/>
      <c r="BS907" s="135" t="n"/>
      <c r="BT907" s="135" t="n"/>
      <c r="BU907" s="135" t="n"/>
      <c r="BV907" s="135" t="n"/>
      <c r="BW907" s="135" t="n"/>
      <c r="BX907" s="135" t="n"/>
      <c r="BY907" s="135" t="n"/>
      <c r="BZ907" s="135" t="n"/>
      <c r="CA907" s="135" t="n"/>
      <c r="CB907" s="135" t="n"/>
      <c r="CC907" s="135" t="n"/>
      <c r="CD907" s="135" t="n"/>
      <c r="CE907" s="135" t="n"/>
      <c r="CF907" s="135" t="n"/>
      <c r="CG907" s="135" t="n"/>
      <c r="CH907" s="135" t="n"/>
      <c r="CI907" s="135" t="n"/>
      <c r="CJ907" s="135" t="n"/>
      <c r="CK907" s="135" t="n"/>
      <c r="CL907" s="135" t="n"/>
      <c r="CM907" s="135" t="n"/>
      <c r="CN907" s="135" t="n"/>
      <c r="CO907" s="135" t="n"/>
      <c r="CP907" s="135" t="n"/>
      <c r="CQ907" s="135" t="n"/>
      <c r="CR907" s="135" t="n"/>
      <c r="CU907" s="36" t="n"/>
      <c r="CV907" s="36" t="n"/>
      <c r="CW907" s="36" t="n"/>
      <c r="CX907" s="36" t="n"/>
      <c r="CY907" s="36" t="n"/>
      <c r="CZ907" s="36" t="n"/>
      <c r="DA907" s="36" t="n"/>
      <c r="DB907" s="36" t="n"/>
      <c r="DC907" s="36" t="n"/>
      <c r="DD907" s="36" t="n"/>
      <c r="DE907" s="36" t="n"/>
      <c r="DF907" s="36" t="n"/>
      <c r="DG907" s="36" t="n"/>
      <c r="DH907" s="36" t="n"/>
      <c r="DI907" s="36" t="n"/>
      <c r="DJ907" s="36" t="n"/>
      <c r="DK907" s="36" t="n"/>
      <c r="DL907" s="36" t="n"/>
      <c r="DM907" s="36" t="n"/>
      <c r="DN907" s="36" t="n"/>
      <c r="DO907" s="36" t="n"/>
      <c r="DP907" s="36" t="n"/>
      <c r="DQ907" s="36" t="n"/>
      <c r="DR907" s="36" t="n"/>
      <c r="DS907" s="36" t="n"/>
      <c r="DT907" s="36" t="n"/>
      <c r="DU907" s="36" t="n"/>
      <c r="DV907" s="36" t="n"/>
      <c r="DW907" s="36" t="n"/>
      <c r="DX907" s="36" t="n"/>
      <c r="DY907" s="36" t="n"/>
      <c r="DZ907" s="36" t="n"/>
      <c r="EA907" s="36" t="n"/>
      <c r="EB907" s="36" t="n"/>
      <c r="EC907" s="36" t="n"/>
      <c r="ED907" s="36" t="n"/>
      <c r="EE907" s="36" t="n"/>
      <c r="EF907" s="36" t="n"/>
      <c r="EG907" s="36" t="n"/>
      <c r="EH907" s="36" t="n"/>
      <c r="EI907" s="36" t="n"/>
      <c r="EJ907" s="36" t="n"/>
      <c r="EK907" s="36" t="n"/>
      <c r="EL907" s="36" t="n"/>
      <c r="EM907" s="36" t="n"/>
      <c r="EN907" s="36" t="n"/>
    </row>
    <row r="908">
      <c r="A908" s="36" t="n"/>
      <c r="B908" s="36" t="n"/>
      <c r="C908" s="144" t="n"/>
      <c r="D908" s="144" t="n"/>
      <c r="E908" s="135" t="n"/>
      <c r="F908" s="135" t="n"/>
      <c r="G908" s="135" t="n"/>
      <c r="H908" s="135" t="n"/>
      <c r="I908" s="135" t="n"/>
      <c r="J908" s="135" t="n"/>
      <c r="K908" s="135" t="n"/>
      <c r="L908" s="135" t="n"/>
      <c r="M908" s="135" t="n"/>
      <c r="N908" s="135" t="n"/>
      <c r="O908" s="135" t="n"/>
      <c r="P908" s="135" t="n"/>
      <c r="Q908" s="135" t="n"/>
      <c r="R908" s="135" t="n"/>
      <c r="S908" s="135" t="n"/>
      <c r="T908" s="135" t="n"/>
      <c r="U908" s="135" t="n"/>
      <c r="V908" s="135" t="n"/>
      <c r="W908" s="135" t="n"/>
      <c r="X908" s="135" t="n"/>
      <c r="Y908" s="135" t="n"/>
      <c r="Z908" s="135" t="n"/>
      <c r="AA908" s="135" t="n"/>
      <c r="AB908" s="135" t="n"/>
      <c r="AC908" s="135" t="n"/>
      <c r="AD908" s="135" t="n"/>
      <c r="AE908" s="135" t="n"/>
      <c r="AF908" s="135" t="n"/>
      <c r="AG908" s="135" t="n"/>
      <c r="AH908" s="135" t="n"/>
      <c r="AI908" s="135" t="n"/>
      <c r="AJ908" s="135" t="n"/>
      <c r="AK908" s="135" t="n"/>
      <c r="AL908" s="135" t="n"/>
      <c r="AM908" s="135" t="n"/>
      <c r="AN908" s="135" t="n"/>
      <c r="AO908" s="135" t="n"/>
      <c r="AP908" s="135" t="n"/>
      <c r="AQ908" s="135" t="n"/>
      <c r="AR908" s="135" t="n"/>
      <c r="AS908" s="135" t="n"/>
      <c r="AT908" s="135" t="n"/>
      <c r="AU908" s="135" t="n"/>
      <c r="AV908" s="135" t="n"/>
      <c r="AW908" s="135" t="n"/>
      <c r="AX908" s="135" t="n"/>
      <c r="AY908" s="135" t="n"/>
      <c r="AZ908" s="135" t="n"/>
      <c r="BA908" s="135" t="n"/>
      <c r="BB908" s="135" t="n"/>
      <c r="BC908" s="135" t="n"/>
      <c r="BD908" s="135" t="n"/>
      <c r="BE908" s="135" t="n"/>
      <c r="BF908" s="135" t="n"/>
      <c r="BG908" s="135" t="n"/>
      <c r="BH908" s="135" t="n"/>
      <c r="BI908" s="135" t="n"/>
      <c r="BJ908" s="135" t="n"/>
      <c r="BK908" s="135" t="n"/>
      <c r="BL908" s="135" t="n"/>
      <c r="BM908" s="135" t="n"/>
      <c r="BN908" s="135" t="n"/>
      <c r="BO908" s="135" t="n"/>
      <c r="BP908" s="135" t="n"/>
      <c r="BQ908" s="135" t="n"/>
      <c r="BR908" s="135" t="n"/>
      <c r="BS908" s="135" t="n"/>
      <c r="BT908" s="135" t="n"/>
      <c r="BU908" s="135" t="n"/>
      <c r="BV908" s="135" t="n"/>
      <c r="BW908" s="135" t="n"/>
      <c r="BX908" s="135" t="n"/>
      <c r="BY908" s="135" t="n"/>
      <c r="BZ908" s="135" t="n"/>
      <c r="CA908" s="135" t="n"/>
      <c r="CB908" s="135" t="n"/>
      <c r="CC908" s="135" t="n"/>
      <c r="CD908" s="135" t="n"/>
      <c r="CE908" s="135" t="n"/>
      <c r="CF908" s="135" t="n"/>
      <c r="CG908" s="135" t="n"/>
      <c r="CH908" s="135" t="n"/>
      <c r="CI908" s="135" t="n"/>
      <c r="CJ908" s="135" t="n"/>
      <c r="CK908" s="135" t="n"/>
      <c r="CL908" s="135" t="n"/>
      <c r="CM908" s="135" t="n"/>
      <c r="CN908" s="135" t="n"/>
      <c r="CO908" s="135" t="n"/>
      <c r="CP908" s="135" t="n"/>
      <c r="CQ908" s="135" t="n"/>
      <c r="CR908" s="135" t="n"/>
      <c r="CU908" s="36" t="n"/>
      <c r="CV908" s="36" t="n"/>
      <c r="CW908" s="36" t="n"/>
      <c r="CX908" s="36" t="n"/>
      <c r="CY908" s="36" t="n"/>
      <c r="CZ908" s="36" t="n"/>
      <c r="DA908" s="36" t="n"/>
      <c r="DB908" s="36" t="n"/>
      <c r="DC908" s="36" t="n"/>
      <c r="DD908" s="36" t="n"/>
      <c r="DE908" s="36" t="n"/>
      <c r="DF908" s="36" t="n"/>
      <c r="DG908" s="36" t="n"/>
      <c r="DH908" s="36" t="n"/>
      <c r="DI908" s="36" t="n"/>
      <c r="DJ908" s="36" t="n"/>
      <c r="DK908" s="36" t="n"/>
      <c r="DL908" s="36" t="n"/>
      <c r="DM908" s="36" t="n"/>
      <c r="DN908" s="36" t="n"/>
      <c r="DO908" s="36" t="n"/>
      <c r="DP908" s="36" t="n"/>
      <c r="DQ908" s="36" t="n"/>
      <c r="DR908" s="36" t="n"/>
      <c r="DS908" s="36" t="n"/>
      <c r="DT908" s="36" t="n"/>
      <c r="DU908" s="36" t="n"/>
      <c r="DV908" s="36" t="n"/>
      <c r="DW908" s="36" t="n"/>
      <c r="DX908" s="36" t="n"/>
      <c r="DY908" s="36" t="n"/>
      <c r="DZ908" s="36" t="n"/>
      <c r="EA908" s="36" t="n"/>
      <c r="EB908" s="36" t="n"/>
      <c r="EC908" s="36" t="n"/>
      <c r="ED908" s="36" t="n"/>
      <c r="EE908" s="36" t="n"/>
      <c r="EF908" s="36" t="n"/>
      <c r="EG908" s="36" t="n"/>
      <c r="EH908" s="36" t="n"/>
      <c r="EI908" s="36" t="n"/>
      <c r="EJ908" s="36" t="n"/>
      <c r="EK908" s="36" t="n"/>
      <c r="EL908" s="36" t="n"/>
      <c r="EM908" s="36" t="n"/>
      <c r="EN908" s="36" t="n"/>
    </row>
    <row r="909">
      <c r="A909" s="36" t="n"/>
      <c r="B909" s="36" t="n"/>
      <c r="C909" s="144" t="n"/>
      <c r="D909" s="144" t="n"/>
      <c r="E909" s="135" t="n"/>
      <c r="F909" s="135" t="n"/>
      <c r="G909" s="135" t="n"/>
      <c r="H909" s="135" t="n"/>
      <c r="I909" s="135" t="n"/>
      <c r="J909" s="135" t="n"/>
      <c r="K909" s="135" t="n"/>
      <c r="L909" s="135" t="n"/>
      <c r="M909" s="135" t="n"/>
      <c r="N909" s="135" t="n"/>
      <c r="O909" s="135" t="n"/>
      <c r="P909" s="135" t="n"/>
      <c r="Q909" s="135" t="n"/>
      <c r="R909" s="135" t="n"/>
      <c r="S909" s="135" t="n"/>
      <c r="T909" s="135" t="n"/>
      <c r="U909" s="135" t="n"/>
      <c r="V909" s="135" t="n"/>
      <c r="W909" s="135" t="n"/>
      <c r="X909" s="135" t="n"/>
      <c r="Y909" s="135" t="n"/>
      <c r="Z909" s="135" t="n"/>
      <c r="AA909" s="135" t="n"/>
      <c r="AB909" s="135" t="n"/>
      <c r="AC909" s="135" t="n"/>
      <c r="AD909" s="135" t="n"/>
      <c r="AE909" s="135" t="n"/>
      <c r="AF909" s="135" t="n"/>
      <c r="AG909" s="135" t="n"/>
      <c r="AH909" s="135" t="n"/>
      <c r="AI909" s="135" t="n"/>
      <c r="AJ909" s="135" t="n"/>
      <c r="AK909" s="135" t="n"/>
      <c r="AL909" s="135" t="n"/>
      <c r="AM909" s="135" t="n"/>
      <c r="AN909" s="135" t="n"/>
      <c r="AO909" s="135" t="n"/>
      <c r="AP909" s="135" t="n"/>
      <c r="AQ909" s="135" t="n"/>
      <c r="AR909" s="135" t="n"/>
      <c r="AS909" s="135" t="n"/>
      <c r="AT909" s="135" t="n"/>
      <c r="AU909" s="135" t="n"/>
      <c r="AV909" s="135" t="n"/>
      <c r="AW909" s="135" t="n"/>
      <c r="AX909" s="135" t="n"/>
      <c r="AY909" s="135" t="n"/>
      <c r="AZ909" s="135" t="n"/>
      <c r="BA909" s="135" t="n"/>
      <c r="BB909" s="135" t="n"/>
      <c r="BC909" s="135" t="n"/>
      <c r="BD909" s="135" t="n"/>
      <c r="BE909" s="135" t="n"/>
      <c r="BF909" s="135" t="n"/>
      <c r="BG909" s="135" t="n"/>
      <c r="BH909" s="135" t="n"/>
      <c r="BI909" s="135" t="n"/>
      <c r="BJ909" s="135" t="n"/>
      <c r="BK909" s="135" t="n"/>
      <c r="BL909" s="135" t="n"/>
      <c r="BM909" s="135" t="n"/>
      <c r="BN909" s="135" t="n"/>
      <c r="BO909" s="135" t="n"/>
      <c r="BP909" s="135" t="n"/>
      <c r="BQ909" s="135" t="n"/>
      <c r="BR909" s="135" t="n"/>
      <c r="BS909" s="135" t="n"/>
      <c r="BT909" s="135" t="n"/>
      <c r="BU909" s="135" t="n"/>
      <c r="BV909" s="135" t="n"/>
      <c r="BW909" s="135" t="n"/>
      <c r="BX909" s="135" t="n"/>
      <c r="BY909" s="135" t="n"/>
      <c r="BZ909" s="135" t="n"/>
      <c r="CA909" s="135" t="n"/>
      <c r="CB909" s="135" t="n"/>
      <c r="CC909" s="135" t="n"/>
      <c r="CD909" s="135" t="n"/>
      <c r="CE909" s="135" t="n"/>
      <c r="CF909" s="135" t="n"/>
      <c r="CG909" s="135" t="n"/>
      <c r="CH909" s="135" t="n"/>
      <c r="CI909" s="135" t="n"/>
      <c r="CJ909" s="135" t="n"/>
      <c r="CK909" s="135" t="n"/>
      <c r="CL909" s="135" t="n"/>
      <c r="CM909" s="135" t="n"/>
      <c r="CN909" s="135" t="n"/>
      <c r="CO909" s="135" t="n"/>
      <c r="CP909" s="135" t="n"/>
      <c r="CQ909" s="135" t="n"/>
      <c r="CR909" s="135" t="n"/>
      <c r="CU909" s="36" t="n"/>
      <c r="CV909" s="36" t="n"/>
      <c r="CW909" s="36" t="n"/>
      <c r="CX909" s="36" t="n"/>
      <c r="CY909" s="36" t="n"/>
      <c r="CZ909" s="36" t="n"/>
      <c r="DA909" s="36" t="n"/>
      <c r="DB909" s="36" t="n"/>
      <c r="DC909" s="36" t="n"/>
      <c r="DD909" s="36" t="n"/>
      <c r="DE909" s="36" t="n"/>
      <c r="DF909" s="36" t="n"/>
      <c r="DG909" s="36" t="n"/>
      <c r="DH909" s="36" t="n"/>
      <c r="DI909" s="36" t="n"/>
      <c r="DJ909" s="36" t="n"/>
      <c r="DK909" s="36" t="n"/>
      <c r="DL909" s="36" t="n"/>
      <c r="DM909" s="36" t="n"/>
      <c r="DN909" s="36" t="n"/>
      <c r="DO909" s="36" t="n"/>
      <c r="DP909" s="36" t="n"/>
      <c r="DQ909" s="36" t="n"/>
      <c r="DR909" s="36" t="n"/>
      <c r="DS909" s="36" t="n"/>
      <c r="DT909" s="36" t="n"/>
      <c r="DU909" s="36" t="n"/>
      <c r="DV909" s="36" t="n"/>
      <c r="DW909" s="36" t="n"/>
      <c r="DX909" s="36" t="n"/>
      <c r="DY909" s="36" t="n"/>
      <c r="DZ909" s="36" t="n"/>
      <c r="EA909" s="36" t="n"/>
      <c r="EB909" s="36" t="n"/>
      <c r="EC909" s="36" t="n"/>
      <c r="ED909" s="36" t="n"/>
      <c r="EE909" s="36" t="n"/>
      <c r="EF909" s="36" t="n"/>
      <c r="EG909" s="36" t="n"/>
      <c r="EH909" s="36" t="n"/>
      <c r="EI909" s="36" t="n"/>
      <c r="EJ909" s="36" t="n"/>
      <c r="EK909" s="36" t="n"/>
      <c r="EL909" s="36" t="n"/>
      <c r="EM909" s="36" t="n"/>
      <c r="EN909" s="36" t="n"/>
    </row>
    <row r="910">
      <c r="A910" s="36" t="n"/>
      <c r="B910" s="36" t="n"/>
      <c r="C910" s="144" t="n"/>
      <c r="D910" s="144" t="n"/>
      <c r="E910" s="135" t="n"/>
      <c r="F910" s="135" t="n"/>
      <c r="G910" s="135" t="n"/>
      <c r="H910" s="135" t="n"/>
      <c r="I910" s="135" t="n"/>
      <c r="J910" s="135" t="n"/>
      <c r="K910" s="135" t="n"/>
      <c r="L910" s="135" t="n"/>
      <c r="M910" s="135" t="n"/>
      <c r="N910" s="135" t="n"/>
      <c r="O910" s="135" t="n"/>
      <c r="P910" s="135" t="n"/>
      <c r="Q910" s="135" t="n"/>
      <c r="R910" s="135" t="n"/>
      <c r="S910" s="135" t="n"/>
      <c r="T910" s="135" t="n"/>
      <c r="U910" s="135" t="n"/>
      <c r="V910" s="135" t="n"/>
      <c r="W910" s="135" t="n"/>
      <c r="X910" s="135" t="n"/>
      <c r="Y910" s="135" t="n"/>
      <c r="Z910" s="135" t="n"/>
      <c r="AA910" s="135" t="n"/>
      <c r="AB910" s="135" t="n"/>
      <c r="AC910" s="135" t="n"/>
      <c r="AD910" s="135" t="n"/>
      <c r="AE910" s="135" t="n"/>
      <c r="AF910" s="135" t="n"/>
      <c r="AG910" s="135" t="n"/>
      <c r="AH910" s="135" t="n"/>
      <c r="AI910" s="135" t="n"/>
      <c r="AJ910" s="135" t="n"/>
      <c r="AK910" s="135" t="n"/>
      <c r="AL910" s="135" t="n"/>
      <c r="AM910" s="135" t="n"/>
      <c r="AN910" s="135" t="n"/>
      <c r="AO910" s="135" t="n"/>
      <c r="AP910" s="135" t="n"/>
      <c r="AQ910" s="135" t="n"/>
      <c r="AR910" s="135" t="n"/>
      <c r="AS910" s="135" t="n"/>
      <c r="AT910" s="135" t="n"/>
      <c r="AU910" s="135" t="n"/>
      <c r="AV910" s="135" t="n"/>
      <c r="AW910" s="135" t="n"/>
      <c r="AX910" s="135" t="n"/>
      <c r="AY910" s="135" t="n"/>
      <c r="AZ910" s="135" t="n"/>
      <c r="BA910" s="135" t="n"/>
      <c r="BB910" s="135" t="n"/>
      <c r="BC910" s="135" t="n"/>
      <c r="BD910" s="135" t="n"/>
      <c r="BE910" s="135" t="n"/>
      <c r="BF910" s="135" t="n"/>
      <c r="BG910" s="135" t="n"/>
      <c r="BH910" s="135" t="n"/>
      <c r="BI910" s="135" t="n"/>
      <c r="BJ910" s="135" t="n"/>
      <c r="BK910" s="135" t="n"/>
      <c r="BL910" s="135" t="n"/>
      <c r="BM910" s="135" t="n"/>
      <c r="BN910" s="135" t="n"/>
      <c r="BO910" s="135" t="n"/>
      <c r="BP910" s="135" t="n"/>
      <c r="BQ910" s="135" t="n"/>
      <c r="BR910" s="135" t="n"/>
      <c r="BS910" s="135" t="n"/>
      <c r="BT910" s="135" t="n"/>
      <c r="BU910" s="135" t="n"/>
      <c r="BV910" s="135" t="n"/>
      <c r="BW910" s="135" t="n"/>
      <c r="BX910" s="135" t="n"/>
      <c r="BY910" s="135" t="n"/>
      <c r="BZ910" s="135" t="n"/>
      <c r="CA910" s="135" t="n"/>
      <c r="CB910" s="135" t="n"/>
      <c r="CC910" s="135" t="n"/>
      <c r="CD910" s="135" t="n"/>
      <c r="CE910" s="135" t="n"/>
      <c r="CF910" s="135" t="n"/>
      <c r="CG910" s="135" t="n"/>
      <c r="CH910" s="135" t="n"/>
      <c r="CI910" s="135" t="n"/>
      <c r="CJ910" s="135" t="n"/>
      <c r="CK910" s="135" t="n"/>
      <c r="CL910" s="135" t="n"/>
      <c r="CM910" s="135" t="n"/>
      <c r="CN910" s="135" t="n"/>
      <c r="CO910" s="135" t="n"/>
      <c r="CP910" s="135" t="n"/>
      <c r="CQ910" s="135" t="n"/>
      <c r="CR910" s="135" t="n"/>
      <c r="CU910" s="36" t="n"/>
      <c r="CV910" s="36" t="n"/>
      <c r="CW910" s="36" t="n"/>
      <c r="CX910" s="36" t="n"/>
      <c r="CY910" s="36" t="n"/>
      <c r="CZ910" s="36" t="n"/>
      <c r="DA910" s="36" t="n"/>
      <c r="DB910" s="36" t="n"/>
      <c r="DC910" s="36" t="n"/>
      <c r="DD910" s="36" t="n"/>
      <c r="DE910" s="36" t="n"/>
      <c r="DF910" s="36" t="n"/>
      <c r="DG910" s="36" t="n"/>
      <c r="DH910" s="36" t="n"/>
      <c r="DI910" s="36" t="n"/>
      <c r="DJ910" s="36" t="n"/>
      <c r="DK910" s="36" t="n"/>
      <c r="DL910" s="36" t="n"/>
      <c r="DM910" s="36" t="n"/>
      <c r="DN910" s="36" t="n"/>
      <c r="DO910" s="36" t="n"/>
      <c r="DP910" s="36" t="n"/>
      <c r="DQ910" s="36" t="n"/>
      <c r="DR910" s="36" t="n"/>
      <c r="DS910" s="36" t="n"/>
      <c r="DT910" s="36" t="n"/>
      <c r="DU910" s="36" t="n"/>
      <c r="DV910" s="36" t="n"/>
      <c r="DW910" s="36" t="n"/>
      <c r="DX910" s="36" t="n"/>
      <c r="DY910" s="36" t="n"/>
      <c r="DZ910" s="36" t="n"/>
      <c r="EA910" s="36" t="n"/>
      <c r="EB910" s="36" t="n"/>
      <c r="EC910" s="36" t="n"/>
      <c r="ED910" s="36" t="n"/>
      <c r="EE910" s="36" t="n"/>
      <c r="EF910" s="36" t="n"/>
      <c r="EG910" s="36" t="n"/>
      <c r="EH910" s="36" t="n"/>
      <c r="EI910" s="36" t="n"/>
      <c r="EJ910" s="36" t="n"/>
      <c r="EK910" s="36" t="n"/>
      <c r="EL910" s="36" t="n"/>
      <c r="EM910" s="36" t="n"/>
      <c r="EN910" s="36" t="n"/>
    </row>
    <row r="911">
      <c r="A911" s="36" t="n"/>
      <c r="B911" s="36" t="n"/>
      <c r="C911" s="144" t="n"/>
      <c r="D911" s="144" t="n"/>
      <c r="E911" s="135" t="n"/>
      <c r="F911" s="135" t="n"/>
      <c r="G911" s="135" t="n"/>
      <c r="H911" s="135" t="n"/>
      <c r="I911" s="135" t="n"/>
      <c r="J911" s="135" t="n"/>
      <c r="K911" s="135" t="n"/>
      <c r="L911" s="135" t="n"/>
      <c r="M911" s="135" t="n"/>
      <c r="N911" s="135" t="n"/>
      <c r="O911" s="135" t="n"/>
      <c r="P911" s="135" t="n"/>
      <c r="Q911" s="135" t="n"/>
      <c r="R911" s="135" t="n"/>
      <c r="S911" s="135" t="n"/>
      <c r="T911" s="135" t="n"/>
      <c r="U911" s="135" t="n"/>
      <c r="V911" s="135" t="n"/>
      <c r="W911" s="135" t="n"/>
      <c r="X911" s="135" t="n"/>
      <c r="Y911" s="135" t="n"/>
      <c r="Z911" s="135" t="n"/>
      <c r="AA911" s="135" t="n"/>
      <c r="AB911" s="135" t="n"/>
      <c r="AC911" s="135" t="n"/>
      <c r="AD911" s="135" t="n"/>
      <c r="AE911" s="135" t="n"/>
      <c r="AF911" s="135" t="n"/>
      <c r="AG911" s="135" t="n"/>
      <c r="AH911" s="135" t="n"/>
      <c r="AI911" s="135" t="n"/>
      <c r="AJ911" s="135" t="n"/>
      <c r="AK911" s="135" t="n"/>
      <c r="AL911" s="135" t="n"/>
      <c r="AM911" s="135" t="n"/>
      <c r="AN911" s="135" t="n"/>
      <c r="AO911" s="135" t="n"/>
      <c r="AP911" s="135" t="n"/>
      <c r="AQ911" s="135" t="n"/>
      <c r="AR911" s="135" t="n"/>
      <c r="AS911" s="135" t="n"/>
      <c r="AT911" s="135" t="n"/>
      <c r="AU911" s="135" t="n"/>
      <c r="AV911" s="135" t="n"/>
      <c r="AW911" s="135" t="n"/>
      <c r="AX911" s="135" t="n"/>
      <c r="AY911" s="135" t="n"/>
      <c r="AZ911" s="135" t="n"/>
      <c r="BA911" s="135" t="n"/>
      <c r="BB911" s="135" t="n"/>
      <c r="BC911" s="135" t="n"/>
      <c r="BD911" s="135" t="n"/>
      <c r="BE911" s="135" t="n"/>
      <c r="BF911" s="135" t="n"/>
      <c r="BG911" s="135" t="n"/>
      <c r="BH911" s="135" t="n"/>
      <c r="BI911" s="135" t="n"/>
      <c r="BJ911" s="135" t="n"/>
      <c r="BK911" s="135" t="n"/>
      <c r="BL911" s="135" t="n"/>
      <c r="BM911" s="135" t="n"/>
      <c r="BN911" s="135" t="n"/>
      <c r="BO911" s="135" t="n"/>
      <c r="BP911" s="135" t="n"/>
      <c r="BQ911" s="135" t="n"/>
      <c r="BR911" s="135" t="n"/>
      <c r="BS911" s="135" t="n"/>
      <c r="BT911" s="135" t="n"/>
      <c r="BU911" s="135" t="n"/>
      <c r="BV911" s="135" t="n"/>
      <c r="BW911" s="135" t="n"/>
      <c r="BX911" s="135" t="n"/>
      <c r="BY911" s="135" t="n"/>
      <c r="BZ911" s="135" t="n"/>
      <c r="CA911" s="135" t="n"/>
      <c r="CB911" s="135" t="n"/>
      <c r="CC911" s="135" t="n"/>
      <c r="CD911" s="135" t="n"/>
      <c r="CE911" s="135" t="n"/>
      <c r="CF911" s="135" t="n"/>
      <c r="CG911" s="135" t="n"/>
      <c r="CH911" s="135" t="n"/>
      <c r="CI911" s="135" t="n"/>
      <c r="CJ911" s="135" t="n"/>
      <c r="CK911" s="135" t="n"/>
      <c r="CL911" s="135" t="n"/>
      <c r="CM911" s="135" t="n"/>
      <c r="CN911" s="135" t="n"/>
      <c r="CO911" s="135" t="n"/>
      <c r="CP911" s="135" t="n"/>
      <c r="CQ911" s="135" t="n"/>
      <c r="CR911" s="135" t="n"/>
      <c r="CU911" s="36" t="n"/>
      <c r="CV911" s="36" t="n"/>
      <c r="CW911" s="36" t="n"/>
      <c r="CX911" s="36" t="n"/>
      <c r="CY911" s="36" t="n"/>
      <c r="CZ911" s="36" t="n"/>
      <c r="DA911" s="36" t="n"/>
      <c r="DB911" s="36" t="n"/>
      <c r="DC911" s="36" t="n"/>
      <c r="DD911" s="36" t="n"/>
      <c r="DE911" s="36" t="n"/>
      <c r="DF911" s="36" t="n"/>
      <c r="DG911" s="36" t="n"/>
      <c r="DH911" s="36" t="n"/>
      <c r="DI911" s="36" t="n"/>
      <c r="DJ911" s="36" t="n"/>
      <c r="DK911" s="36" t="n"/>
      <c r="DL911" s="36" t="n"/>
      <c r="DM911" s="36" t="n"/>
      <c r="DN911" s="36" t="n"/>
      <c r="DO911" s="36" t="n"/>
      <c r="DP911" s="36" t="n"/>
      <c r="DQ911" s="36" t="n"/>
      <c r="DR911" s="36" t="n"/>
      <c r="DS911" s="36" t="n"/>
      <c r="DT911" s="36" t="n"/>
      <c r="DU911" s="36" t="n"/>
      <c r="DV911" s="36" t="n"/>
      <c r="DW911" s="36" t="n"/>
      <c r="DX911" s="36" t="n"/>
      <c r="DY911" s="36" t="n"/>
      <c r="DZ911" s="36" t="n"/>
      <c r="EA911" s="36" t="n"/>
      <c r="EB911" s="36" t="n"/>
      <c r="EC911" s="36" t="n"/>
      <c r="ED911" s="36" t="n"/>
      <c r="EE911" s="36" t="n"/>
      <c r="EF911" s="36" t="n"/>
      <c r="EG911" s="36" t="n"/>
      <c r="EH911" s="36" t="n"/>
      <c r="EI911" s="36" t="n"/>
      <c r="EJ911" s="36" t="n"/>
      <c r="EK911" s="36" t="n"/>
      <c r="EL911" s="36" t="n"/>
      <c r="EM911" s="36" t="n"/>
      <c r="EN911" s="36" t="n"/>
    </row>
    <row r="912">
      <c r="A912" s="36" t="n"/>
      <c r="B912" s="36" t="n"/>
      <c r="C912" s="144" t="n"/>
      <c r="D912" s="144" t="n"/>
      <c r="E912" s="135" t="n"/>
      <c r="F912" s="135" t="n"/>
      <c r="G912" s="135" t="n"/>
      <c r="H912" s="135" t="n"/>
      <c r="I912" s="135" t="n"/>
      <c r="J912" s="135" t="n"/>
      <c r="K912" s="135" t="n"/>
      <c r="L912" s="135" t="n"/>
      <c r="M912" s="135" t="n"/>
      <c r="N912" s="135" t="n"/>
      <c r="O912" s="135" t="n"/>
      <c r="P912" s="135" t="n"/>
      <c r="Q912" s="135" t="n"/>
      <c r="R912" s="135" t="n"/>
      <c r="S912" s="135" t="n"/>
      <c r="T912" s="135" t="n"/>
      <c r="U912" s="135" t="n"/>
      <c r="V912" s="135" t="n"/>
      <c r="W912" s="135" t="n"/>
      <c r="X912" s="135" t="n"/>
      <c r="Y912" s="135" t="n"/>
      <c r="Z912" s="135" t="n"/>
      <c r="AA912" s="135" t="n"/>
      <c r="AB912" s="135" t="n"/>
      <c r="AC912" s="135" t="n"/>
      <c r="AD912" s="135" t="n"/>
      <c r="AE912" s="135" t="n"/>
      <c r="AF912" s="135" t="n"/>
      <c r="AG912" s="135" t="n"/>
      <c r="AH912" s="135" t="n"/>
      <c r="AI912" s="135" t="n"/>
      <c r="AJ912" s="135" t="n"/>
      <c r="AK912" s="135" t="n"/>
      <c r="AL912" s="135" t="n"/>
      <c r="AM912" s="135" t="n"/>
      <c r="AN912" s="135" t="n"/>
      <c r="AO912" s="135" t="n"/>
      <c r="AP912" s="135" t="n"/>
      <c r="AQ912" s="135" t="n"/>
      <c r="AR912" s="135" t="n"/>
      <c r="AS912" s="135" t="n"/>
      <c r="AT912" s="135" t="n"/>
      <c r="AU912" s="135" t="n"/>
      <c r="AV912" s="135" t="n"/>
      <c r="AW912" s="135" t="n"/>
      <c r="AX912" s="135" t="n"/>
      <c r="AY912" s="135" t="n"/>
      <c r="AZ912" s="135" t="n"/>
      <c r="BA912" s="135" t="n"/>
      <c r="BB912" s="135" t="n"/>
      <c r="BC912" s="135" t="n"/>
      <c r="BD912" s="135" t="n"/>
      <c r="BE912" s="135" t="n"/>
      <c r="BF912" s="135" t="n"/>
      <c r="BG912" s="135" t="n"/>
      <c r="BH912" s="135" t="n"/>
      <c r="BI912" s="135" t="n"/>
      <c r="BJ912" s="135" t="n"/>
      <c r="BK912" s="135" t="n"/>
      <c r="BL912" s="135" t="n"/>
      <c r="BM912" s="135" t="n"/>
      <c r="BN912" s="135" t="n"/>
      <c r="BO912" s="135" t="n"/>
      <c r="BP912" s="135" t="n"/>
      <c r="BQ912" s="135" t="n"/>
      <c r="BR912" s="135" t="n"/>
      <c r="BS912" s="135" t="n"/>
      <c r="BT912" s="135" t="n"/>
      <c r="BU912" s="135" t="n"/>
      <c r="BV912" s="135" t="n"/>
      <c r="BW912" s="135" t="n"/>
      <c r="BX912" s="135" t="n"/>
      <c r="BY912" s="135" t="n"/>
      <c r="BZ912" s="135" t="n"/>
      <c r="CA912" s="135" t="n"/>
      <c r="CB912" s="135" t="n"/>
      <c r="CC912" s="135" t="n"/>
      <c r="CD912" s="135" t="n"/>
      <c r="CE912" s="135" t="n"/>
      <c r="CF912" s="135" t="n"/>
      <c r="CG912" s="135" t="n"/>
      <c r="CH912" s="135" t="n"/>
      <c r="CI912" s="135" t="n"/>
      <c r="CJ912" s="135" t="n"/>
      <c r="CK912" s="135" t="n"/>
      <c r="CL912" s="135" t="n"/>
      <c r="CM912" s="135" t="n"/>
      <c r="CN912" s="135" t="n"/>
      <c r="CO912" s="135" t="n"/>
      <c r="CP912" s="135" t="n"/>
      <c r="CQ912" s="135" t="n"/>
      <c r="CR912" s="135" t="n"/>
      <c r="CU912" s="36" t="n"/>
      <c r="CV912" s="36" t="n"/>
      <c r="CW912" s="36" t="n"/>
      <c r="CX912" s="36" t="n"/>
      <c r="CY912" s="36" t="n"/>
      <c r="CZ912" s="36" t="n"/>
      <c r="DA912" s="36" t="n"/>
      <c r="DB912" s="36" t="n"/>
      <c r="DC912" s="36" t="n"/>
      <c r="DD912" s="36" t="n"/>
      <c r="DE912" s="36" t="n"/>
      <c r="DF912" s="36" t="n"/>
      <c r="DG912" s="36" t="n"/>
      <c r="DH912" s="36" t="n"/>
      <c r="DI912" s="36" t="n"/>
      <c r="DJ912" s="36" t="n"/>
      <c r="DK912" s="36" t="n"/>
      <c r="DL912" s="36" t="n"/>
      <c r="DM912" s="36" t="n"/>
      <c r="DN912" s="36" t="n"/>
      <c r="DO912" s="36" t="n"/>
      <c r="DP912" s="36" t="n"/>
      <c r="DQ912" s="36" t="n"/>
      <c r="DR912" s="36" t="n"/>
      <c r="DS912" s="36" t="n"/>
      <c r="DT912" s="36" t="n"/>
      <c r="DU912" s="36" t="n"/>
      <c r="DV912" s="36" t="n"/>
      <c r="DW912" s="36" t="n"/>
      <c r="DX912" s="36" t="n"/>
      <c r="DY912" s="36" t="n"/>
      <c r="DZ912" s="36" t="n"/>
      <c r="EA912" s="36" t="n"/>
      <c r="EB912" s="36" t="n"/>
      <c r="EC912" s="36" t="n"/>
      <c r="ED912" s="36" t="n"/>
      <c r="EE912" s="36" t="n"/>
      <c r="EF912" s="36" t="n"/>
      <c r="EG912" s="36" t="n"/>
      <c r="EH912" s="36" t="n"/>
      <c r="EI912" s="36" t="n"/>
      <c r="EJ912" s="36" t="n"/>
      <c r="EK912" s="36" t="n"/>
      <c r="EL912" s="36" t="n"/>
      <c r="EM912" s="36" t="n"/>
      <c r="EN912" s="36" t="n"/>
    </row>
    <row r="913">
      <c r="A913" s="36" t="n"/>
      <c r="B913" s="36" t="n"/>
      <c r="C913" s="144" t="n"/>
      <c r="D913" s="144" t="n"/>
      <c r="E913" s="135" t="n"/>
      <c r="F913" s="135" t="n"/>
      <c r="G913" s="135" t="n"/>
      <c r="H913" s="135" t="n"/>
      <c r="I913" s="135" t="n"/>
      <c r="J913" s="135" t="n"/>
      <c r="K913" s="135" t="n"/>
      <c r="L913" s="135" t="n"/>
      <c r="M913" s="135" t="n"/>
      <c r="N913" s="135" t="n"/>
      <c r="O913" s="135" t="n"/>
      <c r="P913" s="135" t="n"/>
      <c r="Q913" s="135" t="n"/>
      <c r="R913" s="135" t="n"/>
      <c r="S913" s="135" t="n"/>
      <c r="T913" s="135" t="n"/>
      <c r="U913" s="135" t="n"/>
      <c r="V913" s="135" t="n"/>
      <c r="W913" s="135" t="n"/>
      <c r="X913" s="135" t="n"/>
      <c r="Y913" s="135" t="n"/>
      <c r="Z913" s="135" t="n"/>
      <c r="AA913" s="135" t="n"/>
      <c r="AB913" s="135" t="n"/>
      <c r="AC913" s="135" t="n"/>
      <c r="AD913" s="135" t="n"/>
      <c r="AE913" s="135" t="n"/>
      <c r="AF913" s="135" t="n"/>
      <c r="AG913" s="135" t="n"/>
      <c r="AH913" s="135" t="n"/>
      <c r="AI913" s="135" t="n"/>
      <c r="AJ913" s="135" t="n"/>
      <c r="AK913" s="135" t="n"/>
      <c r="AL913" s="135" t="n"/>
      <c r="AM913" s="135" t="n"/>
      <c r="AN913" s="135" t="n"/>
      <c r="AO913" s="135" t="n"/>
      <c r="AP913" s="135" t="n"/>
      <c r="AQ913" s="135" t="n"/>
      <c r="AR913" s="135" t="n"/>
      <c r="AS913" s="135" t="n"/>
      <c r="AT913" s="135" t="n"/>
      <c r="AU913" s="135" t="n"/>
      <c r="AV913" s="135" t="n"/>
      <c r="AW913" s="135" t="n"/>
      <c r="AX913" s="135" t="n"/>
      <c r="AY913" s="135" t="n"/>
      <c r="AZ913" s="135" t="n"/>
      <c r="BA913" s="135" t="n"/>
      <c r="BB913" s="135" t="n"/>
      <c r="BC913" s="135" t="n"/>
      <c r="BD913" s="135" t="n"/>
      <c r="BE913" s="135" t="n"/>
      <c r="BF913" s="135" t="n"/>
      <c r="BG913" s="135" t="n"/>
      <c r="BH913" s="135" t="n"/>
      <c r="BI913" s="135" t="n"/>
      <c r="BJ913" s="135" t="n"/>
      <c r="BK913" s="135" t="n"/>
      <c r="BL913" s="135" t="n"/>
      <c r="BM913" s="135" t="n"/>
      <c r="BN913" s="135" t="n"/>
      <c r="BO913" s="135" t="n"/>
      <c r="BP913" s="135" t="n"/>
      <c r="BQ913" s="135" t="n"/>
      <c r="BR913" s="135" t="n"/>
      <c r="BS913" s="135" t="n"/>
      <c r="BT913" s="135" t="n"/>
      <c r="BU913" s="135" t="n"/>
      <c r="BV913" s="135" t="n"/>
      <c r="BW913" s="135" t="n"/>
      <c r="BX913" s="135" t="n"/>
      <c r="BY913" s="135" t="n"/>
      <c r="BZ913" s="135" t="n"/>
      <c r="CA913" s="135" t="n"/>
      <c r="CB913" s="135" t="n"/>
      <c r="CC913" s="135" t="n"/>
      <c r="CD913" s="135" t="n"/>
      <c r="CE913" s="135" t="n"/>
      <c r="CF913" s="135" t="n"/>
      <c r="CG913" s="135" t="n"/>
      <c r="CH913" s="135" t="n"/>
      <c r="CI913" s="135" t="n"/>
      <c r="CJ913" s="135" t="n"/>
      <c r="CK913" s="135" t="n"/>
      <c r="CL913" s="135" t="n"/>
      <c r="CM913" s="135" t="n"/>
      <c r="CN913" s="135" t="n"/>
      <c r="CO913" s="135" t="n"/>
      <c r="CP913" s="135" t="n"/>
      <c r="CQ913" s="135" t="n"/>
      <c r="CR913" s="135" t="n"/>
      <c r="CU913" s="36" t="n"/>
      <c r="CV913" s="36" t="n"/>
      <c r="CW913" s="36" t="n"/>
      <c r="CX913" s="36" t="n"/>
      <c r="CY913" s="36" t="n"/>
      <c r="CZ913" s="36" t="n"/>
      <c r="DA913" s="36" t="n"/>
      <c r="DB913" s="36" t="n"/>
      <c r="DC913" s="36" t="n"/>
      <c r="DD913" s="36" t="n"/>
      <c r="DE913" s="36" t="n"/>
      <c r="DF913" s="36" t="n"/>
      <c r="DG913" s="36" t="n"/>
      <c r="DH913" s="36" t="n"/>
      <c r="DI913" s="36" t="n"/>
      <c r="DJ913" s="36" t="n"/>
      <c r="DK913" s="36" t="n"/>
      <c r="DL913" s="36" t="n"/>
      <c r="DM913" s="36" t="n"/>
      <c r="DN913" s="36" t="n"/>
      <c r="DO913" s="36" t="n"/>
      <c r="DP913" s="36" t="n"/>
      <c r="DQ913" s="36" t="n"/>
      <c r="DR913" s="36" t="n"/>
      <c r="DS913" s="36" t="n"/>
      <c r="DT913" s="36" t="n"/>
      <c r="DU913" s="36" t="n"/>
      <c r="DV913" s="36" t="n"/>
      <c r="DW913" s="36" t="n"/>
      <c r="DX913" s="36" t="n"/>
      <c r="DY913" s="36" t="n"/>
      <c r="DZ913" s="36" t="n"/>
      <c r="EA913" s="36" t="n"/>
      <c r="EB913" s="36" t="n"/>
      <c r="EC913" s="36" t="n"/>
      <c r="ED913" s="36" t="n"/>
      <c r="EE913" s="36" t="n"/>
      <c r="EF913" s="36" t="n"/>
      <c r="EG913" s="36" t="n"/>
      <c r="EH913" s="36" t="n"/>
      <c r="EI913" s="36" t="n"/>
      <c r="EJ913" s="36" t="n"/>
      <c r="EK913" s="36" t="n"/>
      <c r="EL913" s="36" t="n"/>
      <c r="EM913" s="36" t="n"/>
      <c r="EN913" s="36" t="n"/>
    </row>
    <row r="914">
      <c r="A914" s="36" t="n"/>
      <c r="B914" s="36" t="n"/>
      <c r="C914" s="144" t="n"/>
      <c r="D914" s="144" t="n"/>
      <c r="E914" s="135" t="n"/>
      <c r="F914" s="135" t="n"/>
      <c r="G914" s="135" t="n"/>
      <c r="H914" s="135" t="n"/>
      <c r="I914" s="135" t="n"/>
      <c r="J914" s="135" t="n"/>
      <c r="K914" s="135" t="n"/>
      <c r="L914" s="135" t="n"/>
      <c r="M914" s="135" t="n"/>
      <c r="N914" s="135" t="n"/>
      <c r="O914" s="135" t="n"/>
      <c r="P914" s="135" t="n"/>
      <c r="Q914" s="135" t="n"/>
      <c r="R914" s="135" t="n"/>
      <c r="S914" s="135" t="n"/>
      <c r="T914" s="135" t="n"/>
      <c r="U914" s="135" t="n"/>
      <c r="V914" s="135" t="n"/>
      <c r="W914" s="135" t="n"/>
      <c r="X914" s="135" t="n"/>
      <c r="Y914" s="135" t="n"/>
      <c r="Z914" s="135" t="n"/>
      <c r="AA914" s="135" t="n"/>
      <c r="AB914" s="135" t="n"/>
      <c r="AC914" s="135" t="n"/>
      <c r="AD914" s="135" t="n"/>
      <c r="AE914" s="135" t="n"/>
      <c r="AF914" s="135" t="n"/>
      <c r="AG914" s="135" t="n"/>
      <c r="AH914" s="135" t="n"/>
      <c r="AI914" s="135" t="n"/>
      <c r="AJ914" s="135" t="n"/>
      <c r="AK914" s="135" t="n"/>
      <c r="AL914" s="135" t="n"/>
      <c r="AM914" s="135" t="n"/>
      <c r="AN914" s="135" t="n"/>
      <c r="AO914" s="135" t="n"/>
      <c r="AP914" s="135" t="n"/>
      <c r="AQ914" s="135" t="n"/>
      <c r="AR914" s="135" t="n"/>
      <c r="AS914" s="135" t="n"/>
      <c r="AT914" s="135" t="n"/>
      <c r="AU914" s="135" t="n"/>
      <c r="AV914" s="135" t="n"/>
      <c r="AW914" s="135" t="n"/>
      <c r="AX914" s="135" t="n"/>
      <c r="AY914" s="135" t="n"/>
      <c r="AZ914" s="135" t="n"/>
      <c r="BA914" s="135" t="n"/>
      <c r="BB914" s="135" t="n"/>
      <c r="BC914" s="135" t="n"/>
      <c r="BD914" s="135" t="n"/>
      <c r="BE914" s="135" t="n"/>
      <c r="BF914" s="135" t="n"/>
      <c r="BG914" s="135" t="n"/>
      <c r="BH914" s="135" t="n"/>
      <c r="BI914" s="135" t="n"/>
      <c r="BJ914" s="135" t="n"/>
      <c r="BK914" s="135" t="n"/>
      <c r="BL914" s="135" t="n"/>
      <c r="BM914" s="135" t="n"/>
      <c r="BN914" s="135" t="n"/>
      <c r="BO914" s="135" t="n"/>
      <c r="BP914" s="135" t="n"/>
      <c r="BQ914" s="135" t="n"/>
      <c r="BR914" s="135" t="n"/>
      <c r="BS914" s="135" t="n"/>
      <c r="BT914" s="135" t="n"/>
      <c r="BU914" s="135" t="n"/>
      <c r="BV914" s="135" t="n"/>
      <c r="BW914" s="135" t="n"/>
      <c r="BX914" s="135" t="n"/>
      <c r="BY914" s="135" t="n"/>
      <c r="BZ914" s="135" t="n"/>
      <c r="CA914" s="135" t="n"/>
      <c r="CB914" s="135" t="n"/>
      <c r="CC914" s="135" t="n"/>
      <c r="CD914" s="135" t="n"/>
      <c r="CE914" s="135" t="n"/>
      <c r="CF914" s="135" t="n"/>
      <c r="CG914" s="135" t="n"/>
      <c r="CH914" s="135" t="n"/>
      <c r="CI914" s="135" t="n"/>
      <c r="CJ914" s="135" t="n"/>
      <c r="CK914" s="135" t="n"/>
      <c r="CL914" s="135" t="n"/>
      <c r="CM914" s="135" t="n"/>
      <c r="CN914" s="135" t="n"/>
      <c r="CO914" s="135" t="n"/>
      <c r="CP914" s="135" t="n"/>
      <c r="CQ914" s="135" t="n"/>
      <c r="CR914" s="135" t="n"/>
      <c r="CU914" s="36" t="n"/>
      <c r="CV914" s="36" t="n"/>
      <c r="CW914" s="36" t="n"/>
      <c r="CX914" s="36" t="n"/>
      <c r="CY914" s="36" t="n"/>
      <c r="CZ914" s="36" t="n"/>
      <c r="DA914" s="36" t="n"/>
      <c r="DB914" s="36" t="n"/>
      <c r="DC914" s="36" t="n"/>
      <c r="DD914" s="36" t="n"/>
      <c r="DE914" s="36" t="n"/>
      <c r="DF914" s="36" t="n"/>
      <c r="DG914" s="36" t="n"/>
      <c r="DH914" s="36" t="n"/>
      <c r="DI914" s="36" t="n"/>
      <c r="DJ914" s="36" t="n"/>
      <c r="DK914" s="36" t="n"/>
      <c r="DL914" s="36" t="n"/>
      <c r="DM914" s="36" t="n"/>
      <c r="DN914" s="36" t="n"/>
      <c r="DO914" s="36" t="n"/>
      <c r="DP914" s="36" t="n"/>
      <c r="DQ914" s="36" t="n"/>
      <c r="DR914" s="36" t="n"/>
      <c r="DS914" s="36" t="n"/>
      <c r="DT914" s="36" t="n"/>
      <c r="DU914" s="36" t="n"/>
      <c r="DV914" s="36" t="n"/>
      <c r="DW914" s="36" t="n"/>
      <c r="DX914" s="36" t="n"/>
      <c r="DY914" s="36" t="n"/>
      <c r="DZ914" s="36" t="n"/>
      <c r="EA914" s="36" t="n"/>
      <c r="EB914" s="36" t="n"/>
      <c r="EC914" s="36" t="n"/>
      <c r="ED914" s="36" t="n"/>
      <c r="EE914" s="36" t="n"/>
      <c r="EF914" s="36" t="n"/>
      <c r="EG914" s="36" t="n"/>
      <c r="EH914" s="36" t="n"/>
      <c r="EI914" s="36" t="n"/>
      <c r="EJ914" s="36" t="n"/>
      <c r="EK914" s="36" t="n"/>
      <c r="EL914" s="36" t="n"/>
      <c r="EM914" s="36" t="n"/>
      <c r="EN914" s="36" t="n"/>
    </row>
    <row r="915">
      <c r="A915" s="36" t="n"/>
      <c r="B915" s="36" t="n"/>
      <c r="C915" s="144" t="n"/>
      <c r="D915" s="144" t="n"/>
      <c r="E915" s="135" t="n"/>
      <c r="F915" s="135" t="n"/>
      <c r="G915" s="135" t="n"/>
      <c r="H915" s="135" t="n"/>
      <c r="I915" s="135" t="n"/>
      <c r="J915" s="135" t="n"/>
      <c r="K915" s="135" t="n"/>
      <c r="L915" s="135" t="n"/>
      <c r="M915" s="135" t="n"/>
      <c r="N915" s="135" t="n"/>
      <c r="O915" s="135" t="n"/>
      <c r="P915" s="135" t="n"/>
      <c r="Q915" s="135" t="n"/>
      <c r="R915" s="135" t="n"/>
      <c r="S915" s="135" t="n"/>
      <c r="T915" s="135" t="n"/>
      <c r="U915" s="135" t="n"/>
      <c r="V915" s="135" t="n"/>
      <c r="W915" s="135" t="n"/>
      <c r="X915" s="135" t="n"/>
      <c r="Y915" s="135" t="n"/>
      <c r="Z915" s="135" t="n"/>
      <c r="AA915" s="135" t="n"/>
      <c r="AB915" s="135" t="n"/>
      <c r="AC915" s="135" t="n"/>
      <c r="AD915" s="135" t="n"/>
      <c r="AE915" s="135" t="n"/>
      <c r="AF915" s="135" t="n"/>
      <c r="AG915" s="135" t="n"/>
      <c r="AH915" s="135" t="n"/>
      <c r="AI915" s="135" t="n"/>
      <c r="AJ915" s="135" t="n"/>
      <c r="AK915" s="135" t="n"/>
      <c r="AL915" s="135" t="n"/>
      <c r="AM915" s="135" t="n"/>
      <c r="AN915" s="135" t="n"/>
      <c r="AO915" s="135" t="n"/>
      <c r="AP915" s="135" t="n"/>
      <c r="AQ915" s="135" t="n"/>
      <c r="AR915" s="135" t="n"/>
      <c r="AS915" s="135" t="n"/>
      <c r="AT915" s="135" t="n"/>
      <c r="AU915" s="135" t="n"/>
      <c r="AV915" s="135" t="n"/>
      <c r="AW915" s="135" t="n"/>
      <c r="AX915" s="135" t="n"/>
      <c r="AY915" s="135" t="n"/>
      <c r="AZ915" s="135" t="n"/>
      <c r="BA915" s="135" t="n"/>
      <c r="BB915" s="135" t="n"/>
      <c r="BC915" s="135" t="n"/>
      <c r="BD915" s="135" t="n"/>
      <c r="BE915" s="135" t="n"/>
      <c r="BF915" s="135" t="n"/>
      <c r="BG915" s="135" t="n"/>
      <c r="BH915" s="135" t="n"/>
      <c r="BI915" s="135" t="n"/>
      <c r="BJ915" s="135" t="n"/>
      <c r="BK915" s="135" t="n"/>
      <c r="BL915" s="135" t="n"/>
      <c r="BM915" s="135" t="n"/>
      <c r="BN915" s="135" t="n"/>
      <c r="BO915" s="135" t="n"/>
      <c r="BP915" s="135" t="n"/>
      <c r="BQ915" s="135" t="n"/>
      <c r="BR915" s="135" t="n"/>
      <c r="BS915" s="135" t="n"/>
      <c r="BT915" s="135" t="n"/>
      <c r="BU915" s="135" t="n"/>
      <c r="BV915" s="135" t="n"/>
      <c r="BW915" s="135" t="n"/>
      <c r="BX915" s="135" t="n"/>
      <c r="BY915" s="135" t="n"/>
      <c r="BZ915" s="135" t="n"/>
      <c r="CA915" s="135" t="n"/>
      <c r="CB915" s="135" t="n"/>
      <c r="CC915" s="135" t="n"/>
      <c r="CD915" s="135" t="n"/>
      <c r="CE915" s="135" t="n"/>
      <c r="CF915" s="135" t="n"/>
      <c r="CG915" s="135" t="n"/>
      <c r="CH915" s="135" t="n"/>
      <c r="CI915" s="135" t="n"/>
      <c r="CJ915" s="135" t="n"/>
      <c r="CK915" s="135" t="n"/>
      <c r="CL915" s="135" t="n"/>
      <c r="CM915" s="135" t="n"/>
      <c r="CN915" s="135" t="n"/>
      <c r="CO915" s="135" t="n"/>
      <c r="CP915" s="135" t="n"/>
      <c r="CQ915" s="135" t="n"/>
      <c r="CR915" s="135" t="n"/>
      <c r="CU915" s="36" t="n"/>
      <c r="CV915" s="36" t="n"/>
      <c r="CW915" s="36" t="n"/>
      <c r="CX915" s="36" t="n"/>
      <c r="CY915" s="36" t="n"/>
      <c r="CZ915" s="36" t="n"/>
      <c r="DA915" s="36" t="n"/>
      <c r="DB915" s="36" t="n"/>
      <c r="DC915" s="36" t="n"/>
      <c r="DD915" s="36" t="n"/>
      <c r="DE915" s="36" t="n"/>
      <c r="DF915" s="36" t="n"/>
      <c r="DG915" s="36" t="n"/>
      <c r="DH915" s="36" t="n"/>
      <c r="DI915" s="36" t="n"/>
      <c r="DJ915" s="36" t="n"/>
      <c r="DK915" s="36" t="n"/>
      <c r="DL915" s="36" t="n"/>
      <c r="DM915" s="36" t="n"/>
      <c r="DN915" s="36" t="n"/>
      <c r="DO915" s="36" t="n"/>
      <c r="DP915" s="36" t="n"/>
      <c r="DQ915" s="36" t="n"/>
      <c r="DR915" s="36" t="n"/>
      <c r="DS915" s="36" t="n"/>
      <c r="DT915" s="36" t="n"/>
      <c r="DU915" s="36" t="n"/>
      <c r="DV915" s="36" t="n"/>
      <c r="DW915" s="36" t="n"/>
      <c r="DX915" s="36" t="n"/>
      <c r="DY915" s="36" t="n"/>
      <c r="DZ915" s="36" t="n"/>
      <c r="EA915" s="36" t="n"/>
      <c r="EB915" s="36" t="n"/>
      <c r="EC915" s="36" t="n"/>
      <c r="ED915" s="36" t="n"/>
      <c r="EE915" s="36" t="n"/>
      <c r="EF915" s="36" t="n"/>
      <c r="EG915" s="36" t="n"/>
      <c r="EH915" s="36" t="n"/>
      <c r="EI915" s="36" t="n"/>
      <c r="EJ915" s="36" t="n"/>
      <c r="EK915" s="36" t="n"/>
      <c r="EL915" s="36" t="n"/>
      <c r="EM915" s="36" t="n"/>
      <c r="EN915" s="36" t="n"/>
    </row>
    <row r="916">
      <c r="A916" s="36" t="n"/>
      <c r="B916" s="36" t="n"/>
      <c r="C916" s="144" t="n"/>
      <c r="D916" s="144" t="n"/>
      <c r="E916" s="135" t="n"/>
      <c r="F916" s="135" t="n"/>
      <c r="G916" s="135" t="n"/>
      <c r="H916" s="135" t="n"/>
      <c r="I916" s="135" t="n"/>
      <c r="J916" s="135" t="n"/>
      <c r="K916" s="135" t="n"/>
      <c r="L916" s="135" t="n"/>
      <c r="M916" s="135" t="n"/>
      <c r="N916" s="135" t="n"/>
      <c r="O916" s="135" t="n"/>
      <c r="P916" s="135" t="n"/>
      <c r="Q916" s="135" t="n"/>
      <c r="R916" s="135" t="n"/>
      <c r="S916" s="135" t="n"/>
      <c r="T916" s="135" t="n"/>
      <c r="U916" s="135" t="n"/>
      <c r="V916" s="135" t="n"/>
      <c r="W916" s="135" t="n"/>
      <c r="X916" s="135" t="n"/>
      <c r="Y916" s="135" t="n"/>
      <c r="Z916" s="135" t="n"/>
      <c r="AA916" s="135" t="n"/>
      <c r="AB916" s="135" t="n"/>
      <c r="AC916" s="135" t="n"/>
      <c r="AD916" s="135" t="n"/>
      <c r="AE916" s="135" t="n"/>
      <c r="AF916" s="135" t="n"/>
      <c r="AG916" s="135" t="n"/>
      <c r="AH916" s="135" t="n"/>
      <c r="AI916" s="135" t="n"/>
      <c r="AJ916" s="135" t="n"/>
      <c r="AK916" s="135" t="n"/>
      <c r="AL916" s="135" t="n"/>
      <c r="AM916" s="135" t="n"/>
      <c r="AN916" s="135" t="n"/>
      <c r="AO916" s="135" t="n"/>
      <c r="AP916" s="135" t="n"/>
      <c r="AQ916" s="135" t="n"/>
      <c r="AR916" s="135" t="n"/>
      <c r="AS916" s="135" t="n"/>
      <c r="AT916" s="135" t="n"/>
      <c r="AU916" s="135" t="n"/>
      <c r="AV916" s="135" t="n"/>
      <c r="AW916" s="135" t="n"/>
      <c r="AX916" s="135" t="n"/>
      <c r="AY916" s="135" t="n"/>
      <c r="AZ916" s="135" t="n"/>
      <c r="BA916" s="135" t="n"/>
      <c r="BB916" s="135" t="n"/>
      <c r="BC916" s="135" t="n"/>
      <c r="BD916" s="135" t="n"/>
      <c r="BE916" s="135" t="n"/>
      <c r="BF916" s="135" t="n"/>
      <c r="BG916" s="135" t="n"/>
      <c r="BH916" s="135" t="n"/>
      <c r="BI916" s="135" t="n"/>
      <c r="BJ916" s="135" t="n"/>
      <c r="BK916" s="135" t="n"/>
      <c r="BL916" s="135" t="n"/>
      <c r="BM916" s="135" t="n"/>
      <c r="BN916" s="135" t="n"/>
      <c r="BO916" s="135" t="n"/>
      <c r="BP916" s="135" t="n"/>
      <c r="BQ916" s="135" t="n"/>
      <c r="BR916" s="135" t="n"/>
      <c r="BS916" s="135" t="n"/>
      <c r="BT916" s="135" t="n"/>
      <c r="BU916" s="135" t="n"/>
      <c r="BV916" s="135" t="n"/>
      <c r="BW916" s="135" t="n"/>
      <c r="BX916" s="135" t="n"/>
      <c r="BY916" s="135" t="n"/>
      <c r="BZ916" s="135" t="n"/>
      <c r="CA916" s="135" t="n"/>
      <c r="CB916" s="135" t="n"/>
      <c r="CC916" s="135" t="n"/>
      <c r="CD916" s="135" t="n"/>
      <c r="CE916" s="135" t="n"/>
      <c r="CF916" s="135" t="n"/>
      <c r="CG916" s="135" t="n"/>
      <c r="CH916" s="135" t="n"/>
      <c r="CI916" s="135" t="n"/>
      <c r="CJ916" s="135" t="n"/>
      <c r="CK916" s="135" t="n"/>
      <c r="CL916" s="135" t="n"/>
      <c r="CM916" s="135" t="n"/>
      <c r="CN916" s="135" t="n"/>
      <c r="CO916" s="135" t="n"/>
      <c r="CP916" s="135" t="n"/>
      <c r="CQ916" s="135" t="n"/>
      <c r="CR916" s="135" t="n"/>
      <c r="CU916" s="36" t="n"/>
      <c r="CV916" s="36" t="n"/>
      <c r="CW916" s="36" t="n"/>
      <c r="CX916" s="36" t="n"/>
      <c r="CY916" s="36" t="n"/>
      <c r="CZ916" s="36" t="n"/>
      <c r="DA916" s="36" t="n"/>
      <c r="DB916" s="36" t="n"/>
      <c r="DC916" s="36" t="n"/>
      <c r="DD916" s="36" t="n"/>
      <c r="DE916" s="36" t="n"/>
      <c r="DF916" s="36" t="n"/>
      <c r="DG916" s="36" t="n"/>
      <c r="DH916" s="36" t="n"/>
      <c r="DI916" s="36" t="n"/>
      <c r="DJ916" s="36" t="n"/>
      <c r="DK916" s="36" t="n"/>
      <c r="DL916" s="36" t="n"/>
      <c r="DM916" s="36" t="n"/>
      <c r="DN916" s="36" t="n"/>
      <c r="DO916" s="36" t="n"/>
      <c r="DP916" s="36" t="n"/>
      <c r="DQ916" s="36" t="n"/>
      <c r="DR916" s="36" t="n"/>
      <c r="DS916" s="36" t="n"/>
      <c r="DT916" s="36" t="n"/>
      <c r="DU916" s="36" t="n"/>
      <c r="DV916" s="36" t="n"/>
      <c r="DW916" s="36" t="n"/>
      <c r="DX916" s="36" t="n"/>
      <c r="DY916" s="36" t="n"/>
      <c r="DZ916" s="36" t="n"/>
      <c r="EA916" s="36" t="n"/>
      <c r="EB916" s="36" t="n"/>
      <c r="EC916" s="36" t="n"/>
      <c r="ED916" s="36" t="n"/>
      <c r="EE916" s="36" t="n"/>
      <c r="EF916" s="36" t="n"/>
      <c r="EG916" s="36" t="n"/>
      <c r="EH916" s="36" t="n"/>
      <c r="EI916" s="36" t="n"/>
      <c r="EJ916" s="36" t="n"/>
      <c r="EK916" s="36" t="n"/>
      <c r="EL916" s="36" t="n"/>
      <c r="EM916" s="36" t="n"/>
      <c r="EN916" s="36" t="n"/>
    </row>
    <row r="917">
      <c r="A917" s="36" t="n"/>
      <c r="B917" s="36" t="n"/>
      <c r="C917" s="144" t="n"/>
      <c r="D917" s="144" t="n"/>
      <c r="E917" s="135" t="n"/>
      <c r="F917" s="135" t="n"/>
      <c r="G917" s="135" t="n"/>
      <c r="H917" s="135" t="n"/>
      <c r="I917" s="135" t="n"/>
      <c r="J917" s="135" t="n"/>
      <c r="K917" s="135" t="n"/>
      <c r="L917" s="135" t="n"/>
      <c r="M917" s="135" t="n"/>
      <c r="N917" s="135" t="n"/>
      <c r="O917" s="135" t="n"/>
      <c r="P917" s="135" t="n"/>
      <c r="Q917" s="135" t="n"/>
      <c r="R917" s="135" t="n"/>
      <c r="S917" s="135" t="n"/>
      <c r="T917" s="135" t="n"/>
      <c r="U917" s="135" t="n"/>
      <c r="V917" s="135" t="n"/>
      <c r="W917" s="135" t="n"/>
      <c r="X917" s="135" t="n"/>
      <c r="Y917" s="135" t="n"/>
      <c r="Z917" s="135" t="n"/>
      <c r="AA917" s="135" t="n"/>
      <c r="AB917" s="135" t="n"/>
      <c r="AC917" s="135" t="n"/>
      <c r="AD917" s="135" t="n"/>
      <c r="AE917" s="135" t="n"/>
      <c r="AF917" s="135" t="n"/>
      <c r="AG917" s="135" t="n"/>
      <c r="AH917" s="135" t="n"/>
      <c r="AI917" s="135" t="n"/>
      <c r="AJ917" s="135" t="n"/>
      <c r="AK917" s="135" t="n"/>
      <c r="AL917" s="135" t="n"/>
      <c r="AM917" s="135" t="n"/>
      <c r="AN917" s="135" t="n"/>
      <c r="AO917" s="135" t="n"/>
      <c r="AP917" s="135" t="n"/>
      <c r="AQ917" s="135" t="n"/>
      <c r="AR917" s="135" t="n"/>
      <c r="AS917" s="135" t="n"/>
      <c r="AT917" s="135" t="n"/>
      <c r="AU917" s="135" t="n"/>
      <c r="AV917" s="135" t="n"/>
      <c r="AW917" s="135" t="n"/>
      <c r="AX917" s="135" t="n"/>
      <c r="AY917" s="135" t="n"/>
      <c r="AZ917" s="135" t="n"/>
      <c r="BA917" s="135" t="n"/>
      <c r="BB917" s="135" t="n"/>
      <c r="BC917" s="135" t="n"/>
      <c r="BD917" s="135" t="n"/>
      <c r="BE917" s="135" t="n"/>
      <c r="BF917" s="135" t="n"/>
      <c r="BG917" s="135" t="n"/>
      <c r="BH917" s="135" t="n"/>
      <c r="BI917" s="135" t="n"/>
      <c r="BJ917" s="135" t="n"/>
      <c r="BK917" s="135" t="n"/>
      <c r="BL917" s="135" t="n"/>
      <c r="BM917" s="135" t="n"/>
      <c r="BN917" s="135" t="n"/>
      <c r="BO917" s="135" t="n"/>
      <c r="BP917" s="135" t="n"/>
      <c r="BQ917" s="135" t="n"/>
      <c r="BR917" s="135" t="n"/>
      <c r="BS917" s="135" t="n"/>
      <c r="BT917" s="135" t="n"/>
      <c r="BU917" s="135" t="n"/>
      <c r="BV917" s="135" t="n"/>
      <c r="BW917" s="135" t="n"/>
      <c r="BX917" s="135" t="n"/>
      <c r="BY917" s="135" t="n"/>
      <c r="BZ917" s="135" t="n"/>
      <c r="CA917" s="135" t="n"/>
      <c r="CB917" s="135" t="n"/>
      <c r="CC917" s="135" t="n"/>
      <c r="CD917" s="135" t="n"/>
      <c r="CE917" s="135" t="n"/>
      <c r="CF917" s="135" t="n"/>
      <c r="CG917" s="135" t="n"/>
      <c r="CH917" s="135" t="n"/>
      <c r="CI917" s="135" t="n"/>
      <c r="CJ917" s="135" t="n"/>
      <c r="CK917" s="135" t="n"/>
      <c r="CL917" s="135" t="n"/>
      <c r="CM917" s="135" t="n"/>
      <c r="CN917" s="135" t="n"/>
      <c r="CO917" s="135" t="n"/>
      <c r="CP917" s="135" t="n"/>
      <c r="CQ917" s="135" t="n"/>
      <c r="CR917" s="135" t="n"/>
      <c r="CU917" s="36" t="n"/>
      <c r="CV917" s="36" t="n"/>
      <c r="CW917" s="36" t="n"/>
      <c r="CX917" s="36" t="n"/>
      <c r="CY917" s="36" t="n"/>
      <c r="CZ917" s="36" t="n"/>
      <c r="DA917" s="36" t="n"/>
      <c r="DB917" s="36" t="n"/>
      <c r="DC917" s="36" t="n"/>
      <c r="DD917" s="36" t="n"/>
      <c r="DE917" s="36" t="n"/>
      <c r="DF917" s="36" t="n"/>
      <c r="DG917" s="36" t="n"/>
      <c r="DH917" s="36" t="n"/>
      <c r="DI917" s="36" t="n"/>
      <c r="DJ917" s="36" t="n"/>
      <c r="DK917" s="36" t="n"/>
      <c r="DL917" s="36" t="n"/>
      <c r="DM917" s="36" t="n"/>
      <c r="DN917" s="36" t="n"/>
      <c r="DO917" s="36" t="n"/>
      <c r="DP917" s="36" t="n"/>
      <c r="DQ917" s="36" t="n"/>
      <c r="DR917" s="36" t="n"/>
      <c r="DS917" s="36" t="n"/>
      <c r="DT917" s="36" t="n"/>
      <c r="DU917" s="36" t="n"/>
      <c r="DV917" s="36" t="n"/>
      <c r="DW917" s="36" t="n"/>
      <c r="DX917" s="36" t="n"/>
      <c r="DY917" s="36" t="n"/>
      <c r="DZ917" s="36" t="n"/>
      <c r="EA917" s="36" t="n"/>
      <c r="EB917" s="36" t="n"/>
      <c r="EC917" s="36" t="n"/>
      <c r="ED917" s="36" t="n"/>
      <c r="EE917" s="36" t="n"/>
      <c r="EF917" s="36" t="n"/>
      <c r="EG917" s="36" t="n"/>
      <c r="EH917" s="36" t="n"/>
      <c r="EI917" s="36" t="n"/>
      <c r="EJ917" s="36" t="n"/>
      <c r="EK917" s="36" t="n"/>
      <c r="EL917" s="36" t="n"/>
      <c r="EM917" s="36" t="n"/>
      <c r="EN917" s="36" t="n"/>
    </row>
    <row r="918">
      <c r="A918" s="36" t="n"/>
      <c r="B918" s="36" t="n"/>
      <c r="C918" s="144" t="n"/>
      <c r="D918" s="144" t="n"/>
      <c r="E918" s="135" t="n"/>
      <c r="F918" s="135" t="n"/>
      <c r="G918" s="135" t="n"/>
      <c r="H918" s="135" t="n"/>
      <c r="I918" s="135" t="n"/>
      <c r="J918" s="135" t="n"/>
      <c r="K918" s="135" t="n"/>
      <c r="L918" s="135" t="n"/>
      <c r="M918" s="135" t="n"/>
      <c r="N918" s="135" t="n"/>
      <c r="O918" s="135" t="n"/>
      <c r="P918" s="135" t="n"/>
      <c r="Q918" s="135" t="n"/>
      <c r="R918" s="135" t="n"/>
      <c r="S918" s="135" t="n"/>
      <c r="T918" s="135" t="n"/>
      <c r="U918" s="135" t="n"/>
      <c r="V918" s="135" t="n"/>
      <c r="W918" s="135" t="n"/>
      <c r="X918" s="135" t="n"/>
      <c r="Y918" s="135" t="n"/>
      <c r="Z918" s="135" t="n"/>
      <c r="AA918" s="135" t="n"/>
      <c r="AB918" s="135" t="n"/>
      <c r="AC918" s="135" t="n"/>
      <c r="AD918" s="135" t="n"/>
      <c r="AE918" s="135" t="n"/>
      <c r="AF918" s="135" t="n"/>
      <c r="AG918" s="135" t="n"/>
      <c r="AH918" s="135" t="n"/>
      <c r="AI918" s="135" t="n"/>
      <c r="AJ918" s="135" t="n"/>
      <c r="AK918" s="135" t="n"/>
      <c r="AL918" s="135" t="n"/>
      <c r="AM918" s="135" t="n"/>
      <c r="AN918" s="135" t="n"/>
      <c r="AO918" s="135" t="n"/>
      <c r="AP918" s="135" t="n"/>
      <c r="AQ918" s="135" t="n"/>
      <c r="AR918" s="135" t="n"/>
      <c r="AS918" s="135" t="n"/>
      <c r="AT918" s="135" t="n"/>
      <c r="AU918" s="135" t="n"/>
      <c r="AV918" s="135" t="n"/>
      <c r="AW918" s="135" t="n"/>
      <c r="AX918" s="135" t="n"/>
      <c r="AY918" s="135" t="n"/>
      <c r="AZ918" s="135" t="n"/>
      <c r="BA918" s="135" t="n"/>
      <c r="BB918" s="135" t="n"/>
      <c r="BC918" s="135" t="n"/>
      <c r="BD918" s="135" t="n"/>
      <c r="BE918" s="135" t="n"/>
      <c r="BF918" s="135" t="n"/>
      <c r="BG918" s="135" t="n"/>
      <c r="BH918" s="135" t="n"/>
      <c r="BI918" s="135" t="n"/>
      <c r="BJ918" s="135" t="n"/>
      <c r="BK918" s="135" t="n"/>
      <c r="BL918" s="135" t="n"/>
      <c r="BM918" s="135" t="n"/>
      <c r="BN918" s="135" t="n"/>
      <c r="BO918" s="135" t="n"/>
      <c r="BP918" s="135" t="n"/>
      <c r="BQ918" s="135" t="n"/>
      <c r="BR918" s="135" t="n"/>
      <c r="BS918" s="135" t="n"/>
      <c r="BT918" s="135" t="n"/>
      <c r="BU918" s="135" t="n"/>
      <c r="BV918" s="135" t="n"/>
      <c r="BW918" s="135" t="n"/>
      <c r="BX918" s="135" t="n"/>
      <c r="BY918" s="135" t="n"/>
      <c r="BZ918" s="135" t="n"/>
      <c r="CA918" s="135" t="n"/>
      <c r="CB918" s="135" t="n"/>
      <c r="CC918" s="135" t="n"/>
      <c r="CD918" s="135" t="n"/>
      <c r="CE918" s="135" t="n"/>
      <c r="CF918" s="135" t="n"/>
      <c r="CG918" s="135" t="n"/>
      <c r="CH918" s="135" t="n"/>
      <c r="CI918" s="135" t="n"/>
      <c r="CJ918" s="135" t="n"/>
      <c r="CK918" s="135" t="n"/>
      <c r="CL918" s="135" t="n"/>
      <c r="CM918" s="135" t="n"/>
      <c r="CN918" s="135" t="n"/>
      <c r="CO918" s="135" t="n"/>
      <c r="CP918" s="135" t="n"/>
      <c r="CQ918" s="135" t="n"/>
      <c r="CR918" s="135" t="n"/>
      <c r="CU918" s="36" t="n"/>
      <c r="CV918" s="36" t="n"/>
      <c r="CW918" s="36" t="n"/>
      <c r="CX918" s="36" t="n"/>
      <c r="CY918" s="36" t="n"/>
      <c r="CZ918" s="36" t="n"/>
      <c r="DA918" s="36" t="n"/>
      <c r="DB918" s="36" t="n"/>
      <c r="DC918" s="36" t="n"/>
      <c r="DD918" s="36" t="n"/>
      <c r="DE918" s="36" t="n"/>
      <c r="DF918" s="36" t="n"/>
      <c r="DG918" s="36" t="n"/>
      <c r="DH918" s="36" t="n"/>
      <c r="DI918" s="36" t="n"/>
      <c r="DJ918" s="36" t="n"/>
      <c r="DK918" s="36" t="n"/>
      <c r="DL918" s="36" t="n"/>
      <c r="DM918" s="36" t="n"/>
      <c r="DN918" s="36" t="n"/>
      <c r="DO918" s="36" t="n"/>
      <c r="DP918" s="36" t="n"/>
      <c r="DQ918" s="36" t="n"/>
      <c r="DR918" s="36" t="n"/>
      <c r="DS918" s="36" t="n"/>
      <c r="DT918" s="36" t="n"/>
      <c r="DU918" s="36" t="n"/>
      <c r="DV918" s="36" t="n"/>
      <c r="DW918" s="36" t="n"/>
      <c r="DX918" s="36" t="n"/>
      <c r="DY918" s="36" t="n"/>
      <c r="DZ918" s="36" t="n"/>
      <c r="EA918" s="36" t="n"/>
      <c r="EB918" s="36" t="n"/>
      <c r="EC918" s="36" t="n"/>
      <c r="ED918" s="36" t="n"/>
      <c r="EE918" s="36" t="n"/>
      <c r="EF918" s="36" t="n"/>
      <c r="EG918" s="36" t="n"/>
      <c r="EH918" s="36" t="n"/>
      <c r="EI918" s="36" t="n"/>
      <c r="EJ918" s="36" t="n"/>
      <c r="EK918" s="36" t="n"/>
      <c r="EL918" s="36" t="n"/>
      <c r="EM918" s="36" t="n"/>
      <c r="EN918" s="36" t="n"/>
    </row>
    <row r="919">
      <c r="A919" s="36" t="n"/>
      <c r="B919" s="36" t="n"/>
      <c r="C919" s="144" t="n"/>
      <c r="D919" s="144" t="n"/>
      <c r="E919" s="135" t="n"/>
      <c r="F919" s="135" t="n"/>
      <c r="G919" s="135" t="n"/>
      <c r="H919" s="135" t="n"/>
      <c r="I919" s="135" t="n"/>
      <c r="J919" s="135" t="n"/>
      <c r="K919" s="135" t="n"/>
      <c r="L919" s="135" t="n"/>
      <c r="M919" s="135" t="n"/>
      <c r="N919" s="135" t="n"/>
      <c r="O919" s="135" t="n"/>
      <c r="P919" s="135" t="n"/>
      <c r="Q919" s="135" t="n"/>
      <c r="R919" s="135" t="n"/>
      <c r="S919" s="135" t="n"/>
      <c r="T919" s="135" t="n"/>
      <c r="U919" s="135" t="n"/>
      <c r="V919" s="135" t="n"/>
      <c r="W919" s="135" t="n"/>
      <c r="X919" s="135" t="n"/>
      <c r="Y919" s="135" t="n"/>
      <c r="Z919" s="135" t="n"/>
      <c r="AA919" s="135" t="n"/>
      <c r="AB919" s="135" t="n"/>
      <c r="AC919" s="135" t="n"/>
      <c r="AD919" s="135" t="n"/>
      <c r="AE919" s="135" t="n"/>
      <c r="AF919" s="135" t="n"/>
      <c r="AG919" s="135" t="n"/>
      <c r="AH919" s="135" t="n"/>
      <c r="AI919" s="135" t="n"/>
      <c r="AJ919" s="135" t="n"/>
      <c r="AK919" s="135" t="n"/>
      <c r="AL919" s="135" t="n"/>
      <c r="AM919" s="135" t="n"/>
      <c r="AN919" s="135" t="n"/>
      <c r="AO919" s="135" t="n"/>
      <c r="AP919" s="135" t="n"/>
      <c r="AQ919" s="135" t="n"/>
      <c r="AR919" s="135" t="n"/>
      <c r="AS919" s="135" t="n"/>
      <c r="AT919" s="135" t="n"/>
      <c r="AU919" s="135" t="n"/>
      <c r="AV919" s="135" t="n"/>
      <c r="AW919" s="135" t="n"/>
      <c r="AX919" s="135" t="n"/>
      <c r="AY919" s="135" t="n"/>
      <c r="AZ919" s="135" t="n"/>
      <c r="BA919" s="135" t="n"/>
      <c r="BB919" s="135" t="n"/>
      <c r="BC919" s="135" t="n"/>
      <c r="BD919" s="135" t="n"/>
      <c r="BE919" s="135" t="n"/>
      <c r="BF919" s="135" t="n"/>
      <c r="BG919" s="135" t="n"/>
      <c r="BH919" s="135" t="n"/>
      <c r="BI919" s="135" t="n"/>
      <c r="BJ919" s="135" t="n"/>
      <c r="BK919" s="135" t="n"/>
      <c r="BL919" s="135" t="n"/>
      <c r="BM919" s="135" t="n"/>
      <c r="BN919" s="135" t="n"/>
      <c r="BO919" s="135" t="n"/>
      <c r="BP919" s="135" t="n"/>
      <c r="BQ919" s="135" t="n"/>
      <c r="BR919" s="135" t="n"/>
      <c r="BS919" s="135" t="n"/>
      <c r="BT919" s="135" t="n"/>
      <c r="BU919" s="135" t="n"/>
      <c r="BV919" s="135" t="n"/>
      <c r="BW919" s="135" t="n"/>
      <c r="BX919" s="135" t="n"/>
      <c r="BY919" s="135" t="n"/>
      <c r="BZ919" s="135" t="n"/>
      <c r="CA919" s="135" t="n"/>
      <c r="CB919" s="135" t="n"/>
      <c r="CC919" s="135" t="n"/>
      <c r="CD919" s="135" t="n"/>
      <c r="CE919" s="135" t="n"/>
      <c r="CF919" s="135" t="n"/>
      <c r="CG919" s="135" t="n"/>
      <c r="CH919" s="135" t="n"/>
      <c r="CI919" s="135" t="n"/>
      <c r="CJ919" s="135" t="n"/>
      <c r="CK919" s="135" t="n"/>
      <c r="CL919" s="135" t="n"/>
      <c r="CM919" s="135" t="n"/>
      <c r="CN919" s="135" t="n"/>
      <c r="CO919" s="135" t="n"/>
      <c r="CP919" s="135" t="n"/>
      <c r="CQ919" s="135" t="n"/>
      <c r="CR919" s="135" t="n"/>
      <c r="CU919" s="36" t="n"/>
      <c r="CV919" s="36" t="n"/>
      <c r="CW919" s="36" t="n"/>
      <c r="CX919" s="36" t="n"/>
      <c r="CY919" s="36" t="n"/>
      <c r="CZ919" s="36" t="n"/>
      <c r="DA919" s="36" t="n"/>
      <c r="DB919" s="36" t="n"/>
      <c r="DC919" s="36" t="n"/>
      <c r="DD919" s="36" t="n"/>
      <c r="DE919" s="36" t="n"/>
      <c r="DF919" s="36" t="n"/>
      <c r="DG919" s="36" t="n"/>
      <c r="DH919" s="36" t="n"/>
      <c r="DI919" s="36" t="n"/>
      <c r="DJ919" s="36" t="n"/>
      <c r="DK919" s="36" t="n"/>
      <c r="DL919" s="36" t="n"/>
      <c r="DM919" s="36" t="n"/>
      <c r="DN919" s="36" t="n"/>
      <c r="DO919" s="36" t="n"/>
      <c r="DP919" s="36" t="n"/>
      <c r="DQ919" s="36" t="n"/>
      <c r="DR919" s="36" t="n"/>
      <c r="DS919" s="36" t="n"/>
      <c r="DT919" s="36" t="n"/>
      <c r="DU919" s="36" t="n"/>
      <c r="DV919" s="36" t="n"/>
      <c r="DW919" s="36" t="n"/>
      <c r="DX919" s="36" t="n"/>
      <c r="DY919" s="36" t="n"/>
      <c r="DZ919" s="36" t="n"/>
      <c r="EA919" s="36" t="n"/>
      <c r="EB919" s="36" t="n"/>
      <c r="EC919" s="36" t="n"/>
      <c r="ED919" s="36" t="n"/>
      <c r="EE919" s="36" t="n"/>
      <c r="EF919" s="36" t="n"/>
      <c r="EG919" s="36" t="n"/>
      <c r="EH919" s="36" t="n"/>
      <c r="EI919" s="36" t="n"/>
      <c r="EJ919" s="36" t="n"/>
      <c r="EK919" s="36" t="n"/>
      <c r="EL919" s="36" t="n"/>
      <c r="EM919" s="36" t="n"/>
      <c r="EN919" s="36" t="n"/>
    </row>
    <row r="920">
      <c r="A920" s="36" t="n"/>
      <c r="B920" s="36" t="n"/>
      <c r="C920" s="144" t="n"/>
      <c r="D920" s="144" t="n"/>
      <c r="E920" s="135" t="n"/>
      <c r="F920" s="135" t="n"/>
      <c r="G920" s="135" t="n"/>
      <c r="H920" s="135" t="n"/>
      <c r="I920" s="135" t="n"/>
      <c r="J920" s="135" t="n"/>
      <c r="K920" s="135" t="n"/>
      <c r="L920" s="135" t="n"/>
      <c r="M920" s="135" t="n"/>
      <c r="N920" s="135" t="n"/>
      <c r="O920" s="135" t="n"/>
      <c r="P920" s="135" t="n"/>
      <c r="Q920" s="135" t="n"/>
      <c r="R920" s="135" t="n"/>
      <c r="S920" s="135" t="n"/>
      <c r="T920" s="135" t="n"/>
      <c r="U920" s="135" t="n"/>
      <c r="V920" s="135" t="n"/>
      <c r="W920" s="135" t="n"/>
      <c r="X920" s="135" t="n"/>
      <c r="Y920" s="135" t="n"/>
      <c r="Z920" s="135" t="n"/>
      <c r="AA920" s="135" t="n"/>
      <c r="AB920" s="135" t="n"/>
      <c r="AC920" s="135" t="n"/>
      <c r="AD920" s="135" t="n"/>
      <c r="AE920" s="135" t="n"/>
      <c r="AF920" s="135" t="n"/>
      <c r="AG920" s="135" t="n"/>
      <c r="AH920" s="135" t="n"/>
      <c r="AI920" s="135" t="n"/>
      <c r="AJ920" s="135" t="n"/>
      <c r="AK920" s="135" t="n"/>
      <c r="AL920" s="135" t="n"/>
      <c r="AM920" s="135" t="n"/>
      <c r="AN920" s="135" t="n"/>
      <c r="AO920" s="135" t="n"/>
      <c r="AP920" s="135" t="n"/>
      <c r="AQ920" s="135" t="n"/>
      <c r="AR920" s="135" t="n"/>
      <c r="AS920" s="135" t="n"/>
      <c r="AT920" s="135" t="n"/>
      <c r="AU920" s="135" t="n"/>
      <c r="AV920" s="135" t="n"/>
      <c r="AW920" s="135" t="n"/>
      <c r="AX920" s="135" t="n"/>
      <c r="AY920" s="135" t="n"/>
      <c r="AZ920" s="135" t="n"/>
      <c r="BA920" s="135" t="n"/>
      <c r="BB920" s="135" t="n"/>
      <c r="BC920" s="135" t="n"/>
      <c r="BD920" s="135" t="n"/>
      <c r="BE920" s="135" t="n"/>
      <c r="BF920" s="135" t="n"/>
      <c r="BG920" s="135" t="n"/>
      <c r="BH920" s="135" t="n"/>
      <c r="BI920" s="135" t="n"/>
      <c r="BJ920" s="135" t="n"/>
      <c r="BK920" s="135" t="n"/>
      <c r="BL920" s="135" t="n"/>
      <c r="BM920" s="135" t="n"/>
      <c r="BN920" s="135" t="n"/>
      <c r="BO920" s="135" t="n"/>
      <c r="BP920" s="135" t="n"/>
      <c r="BQ920" s="135" t="n"/>
      <c r="BR920" s="135" t="n"/>
      <c r="BS920" s="135" t="n"/>
      <c r="BT920" s="135" t="n"/>
      <c r="BU920" s="135" t="n"/>
      <c r="BV920" s="135" t="n"/>
      <c r="BW920" s="135" t="n"/>
      <c r="BX920" s="135" t="n"/>
      <c r="BY920" s="135" t="n"/>
      <c r="BZ920" s="135" t="n"/>
      <c r="CA920" s="135" t="n"/>
      <c r="CB920" s="135" t="n"/>
      <c r="CC920" s="135" t="n"/>
      <c r="CD920" s="135" t="n"/>
      <c r="CE920" s="135" t="n"/>
      <c r="CF920" s="135" t="n"/>
      <c r="CG920" s="135" t="n"/>
      <c r="CH920" s="135" t="n"/>
      <c r="CI920" s="135" t="n"/>
      <c r="CJ920" s="135" t="n"/>
      <c r="CK920" s="135" t="n"/>
      <c r="CL920" s="135" t="n"/>
      <c r="CM920" s="135" t="n"/>
      <c r="CN920" s="135" t="n"/>
      <c r="CO920" s="135" t="n"/>
      <c r="CP920" s="135" t="n"/>
      <c r="CQ920" s="135" t="n"/>
      <c r="CR920" s="135" t="n"/>
      <c r="CU920" s="36" t="n"/>
      <c r="CV920" s="36" t="n"/>
      <c r="CW920" s="36" t="n"/>
      <c r="CX920" s="36" t="n"/>
      <c r="CY920" s="36" t="n"/>
      <c r="CZ920" s="36" t="n"/>
      <c r="DA920" s="36" t="n"/>
      <c r="DB920" s="36" t="n"/>
      <c r="DC920" s="36" t="n"/>
      <c r="DD920" s="36" t="n"/>
      <c r="DE920" s="36" t="n"/>
      <c r="DF920" s="36" t="n"/>
      <c r="DG920" s="36" t="n"/>
      <c r="DH920" s="36" t="n"/>
      <c r="DI920" s="36" t="n"/>
      <c r="DJ920" s="36" t="n"/>
      <c r="DK920" s="36" t="n"/>
      <c r="DL920" s="36" t="n"/>
      <c r="DM920" s="36" t="n"/>
      <c r="DN920" s="36" t="n"/>
      <c r="DO920" s="36" t="n"/>
      <c r="DP920" s="36" t="n"/>
      <c r="DQ920" s="36" t="n"/>
      <c r="DR920" s="36" t="n"/>
      <c r="DS920" s="36" t="n"/>
      <c r="DT920" s="36" t="n"/>
      <c r="DU920" s="36" t="n"/>
      <c r="DV920" s="36" t="n"/>
      <c r="DW920" s="36" t="n"/>
      <c r="DX920" s="36" t="n"/>
      <c r="DY920" s="36" t="n"/>
      <c r="DZ920" s="36" t="n"/>
      <c r="EA920" s="36" t="n"/>
      <c r="EB920" s="36" t="n"/>
      <c r="EC920" s="36" t="n"/>
      <c r="ED920" s="36" t="n"/>
      <c r="EE920" s="36" t="n"/>
      <c r="EF920" s="36" t="n"/>
      <c r="EG920" s="36" t="n"/>
      <c r="EH920" s="36" t="n"/>
      <c r="EI920" s="36" t="n"/>
      <c r="EJ920" s="36" t="n"/>
      <c r="EK920" s="36" t="n"/>
      <c r="EL920" s="36" t="n"/>
      <c r="EM920" s="36" t="n"/>
      <c r="EN920" s="36" t="n"/>
    </row>
    <row r="921">
      <c r="A921" s="36" t="n"/>
      <c r="B921" s="36" t="n"/>
      <c r="C921" s="144" t="n"/>
      <c r="D921" s="144" t="n"/>
      <c r="E921" s="135" t="n"/>
      <c r="F921" s="135" t="n"/>
      <c r="G921" s="135" t="n"/>
      <c r="H921" s="135" t="n"/>
      <c r="I921" s="135" t="n"/>
      <c r="J921" s="135" t="n"/>
      <c r="K921" s="135" t="n"/>
      <c r="L921" s="135" t="n"/>
      <c r="M921" s="135" t="n"/>
      <c r="N921" s="135" t="n"/>
      <c r="O921" s="135" t="n"/>
      <c r="P921" s="135" t="n"/>
      <c r="Q921" s="135" t="n"/>
      <c r="R921" s="135" t="n"/>
      <c r="S921" s="135" t="n"/>
      <c r="T921" s="135" t="n"/>
      <c r="U921" s="135" t="n"/>
      <c r="V921" s="135" t="n"/>
      <c r="W921" s="135" t="n"/>
      <c r="X921" s="135" t="n"/>
      <c r="Y921" s="135" t="n"/>
      <c r="Z921" s="135" t="n"/>
      <c r="AA921" s="135" t="n"/>
      <c r="AB921" s="135" t="n"/>
      <c r="AC921" s="135" t="n"/>
      <c r="AD921" s="135" t="n"/>
      <c r="AE921" s="135" t="n"/>
      <c r="AF921" s="135" t="n"/>
      <c r="AG921" s="135" t="n"/>
      <c r="AH921" s="135" t="n"/>
      <c r="AI921" s="135" t="n"/>
      <c r="AJ921" s="135" t="n"/>
      <c r="AK921" s="135" t="n"/>
      <c r="AL921" s="135" t="n"/>
      <c r="AM921" s="135" t="n"/>
      <c r="AN921" s="135" t="n"/>
      <c r="AO921" s="135" t="n"/>
      <c r="AP921" s="135" t="n"/>
      <c r="AQ921" s="135" t="n"/>
      <c r="AR921" s="135" t="n"/>
      <c r="AS921" s="135" t="n"/>
      <c r="AT921" s="135" t="n"/>
      <c r="AU921" s="135" t="n"/>
      <c r="AV921" s="135" t="n"/>
      <c r="AW921" s="135" t="n"/>
      <c r="AX921" s="135" t="n"/>
      <c r="AY921" s="135" t="n"/>
      <c r="AZ921" s="135" t="n"/>
      <c r="BA921" s="135" t="n"/>
      <c r="BB921" s="135" t="n"/>
      <c r="BC921" s="135" t="n"/>
      <c r="BD921" s="135" t="n"/>
      <c r="BE921" s="135" t="n"/>
      <c r="BF921" s="135" t="n"/>
      <c r="BG921" s="135" t="n"/>
      <c r="BH921" s="135" t="n"/>
      <c r="BI921" s="135" t="n"/>
      <c r="BJ921" s="135" t="n"/>
      <c r="BK921" s="135" t="n"/>
      <c r="BL921" s="135" t="n"/>
      <c r="BM921" s="135" t="n"/>
      <c r="BN921" s="135" t="n"/>
      <c r="BO921" s="135" t="n"/>
      <c r="BP921" s="135" t="n"/>
      <c r="BQ921" s="135" t="n"/>
      <c r="BR921" s="135" t="n"/>
      <c r="BS921" s="135" t="n"/>
      <c r="BT921" s="135" t="n"/>
      <c r="BU921" s="135" t="n"/>
      <c r="BV921" s="135" t="n"/>
      <c r="BW921" s="135" t="n"/>
      <c r="BX921" s="135" t="n"/>
      <c r="BY921" s="135" t="n"/>
      <c r="BZ921" s="135" t="n"/>
      <c r="CA921" s="135" t="n"/>
      <c r="CB921" s="135" t="n"/>
      <c r="CC921" s="135" t="n"/>
      <c r="CD921" s="135" t="n"/>
      <c r="CE921" s="135" t="n"/>
      <c r="CF921" s="135" t="n"/>
      <c r="CG921" s="135" t="n"/>
      <c r="CH921" s="135" t="n"/>
      <c r="CI921" s="135" t="n"/>
      <c r="CJ921" s="135" t="n"/>
      <c r="CK921" s="135" t="n"/>
      <c r="CL921" s="135" t="n"/>
      <c r="CM921" s="135" t="n"/>
      <c r="CN921" s="135" t="n"/>
      <c r="CO921" s="135" t="n"/>
      <c r="CP921" s="135" t="n"/>
      <c r="CQ921" s="135" t="n"/>
      <c r="CR921" s="135" t="n"/>
      <c r="CU921" s="36" t="n"/>
      <c r="CV921" s="36" t="n"/>
      <c r="CW921" s="36" t="n"/>
      <c r="CX921" s="36" t="n"/>
      <c r="CY921" s="36" t="n"/>
      <c r="CZ921" s="36" t="n"/>
      <c r="DA921" s="36" t="n"/>
      <c r="DB921" s="36" t="n"/>
      <c r="DC921" s="36" t="n"/>
      <c r="DD921" s="36" t="n"/>
      <c r="DE921" s="36" t="n"/>
      <c r="DF921" s="36" t="n"/>
      <c r="DG921" s="36" t="n"/>
      <c r="DH921" s="36" t="n"/>
      <c r="DI921" s="36" t="n"/>
      <c r="DJ921" s="36" t="n"/>
      <c r="DK921" s="36" t="n"/>
      <c r="DL921" s="36" t="n"/>
      <c r="DM921" s="36" t="n"/>
      <c r="DN921" s="36" t="n"/>
      <c r="DO921" s="36" t="n"/>
      <c r="DP921" s="36" t="n"/>
      <c r="DQ921" s="36" t="n"/>
      <c r="DR921" s="36" t="n"/>
      <c r="DS921" s="36" t="n"/>
      <c r="DT921" s="36" t="n"/>
      <c r="DU921" s="36" t="n"/>
      <c r="DV921" s="36" t="n"/>
      <c r="DW921" s="36" t="n"/>
      <c r="DX921" s="36" t="n"/>
      <c r="DY921" s="36" t="n"/>
      <c r="DZ921" s="36" t="n"/>
      <c r="EA921" s="36" t="n"/>
      <c r="EB921" s="36" t="n"/>
      <c r="EC921" s="36" t="n"/>
      <c r="ED921" s="36" t="n"/>
      <c r="EE921" s="36" t="n"/>
      <c r="EF921" s="36" t="n"/>
      <c r="EG921" s="36" t="n"/>
      <c r="EH921" s="36" t="n"/>
      <c r="EI921" s="36" t="n"/>
      <c r="EJ921" s="36" t="n"/>
      <c r="EK921" s="36" t="n"/>
      <c r="EL921" s="36" t="n"/>
      <c r="EM921" s="36" t="n"/>
      <c r="EN921" s="36" t="n"/>
    </row>
    <row r="922">
      <c r="A922" s="36" t="n"/>
      <c r="B922" s="36" t="n"/>
      <c r="C922" s="144" t="n"/>
      <c r="D922" s="144" t="n"/>
      <c r="E922" s="135" t="n"/>
      <c r="F922" s="135" t="n"/>
      <c r="G922" s="135" t="n"/>
      <c r="H922" s="135" t="n"/>
      <c r="I922" s="135" t="n"/>
      <c r="J922" s="135" t="n"/>
      <c r="K922" s="135" t="n"/>
      <c r="L922" s="135" t="n"/>
      <c r="M922" s="135" t="n"/>
      <c r="N922" s="135" t="n"/>
      <c r="O922" s="135" t="n"/>
      <c r="P922" s="135" t="n"/>
      <c r="Q922" s="135" t="n"/>
      <c r="R922" s="135" t="n"/>
      <c r="S922" s="135" t="n"/>
      <c r="T922" s="135" t="n"/>
      <c r="U922" s="135" t="n"/>
      <c r="V922" s="135" t="n"/>
      <c r="W922" s="135" t="n"/>
      <c r="X922" s="135" t="n"/>
      <c r="Y922" s="135" t="n"/>
      <c r="Z922" s="135" t="n"/>
      <c r="AA922" s="135" t="n"/>
      <c r="AB922" s="135" t="n"/>
      <c r="AC922" s="135" t="n"/>
      <c r="AD922" s="135" t="n"/>
      <c r="AE922" s="135" t="n"/>
      <c r="AF922" s="135" t="n"/>
      <c r="AG922" s="135" t="n"/>
      <c r="AH922" s="135" t="n"/>
      <c r="AI922" s="135" t="n"/>
      <c r="AJ922" s="135" t="n"/>
      <c r="AK922" s="135" t="n"/>
      <c r="AL922" s="135" t="n"/>
      <c r="AM922" s="135" t="n"/>
      <c r="AN922" s="135" t="n"/>
      <c r="AO922" s="135" t="n"/>
      <c r="AP922" s="135" t="n"/>
      <c r="AQ922" s="135" t="n"/>
      <c r="AR922" s="135" t="n"/>
      <c r="AS922" s="135" t="n"/>
      <c r="AT922" s="135" t="n"/>
      <c r="AU922" s="135" t="n"/>
      <c r="AV922" s="135" t="n"/>
      <c r="AW922" s="135" t="n"/>
      <c r="AX922" s="135" t="n"/>
      <c r="AY922" s="135" t="n"/>
      <c r="AZ922" s="135" t="n"/>
      <c r="BA922" s="135" t="n"/>
      <c r="BB922" s="135" t="n"/>
      <c r="BC922" s="135" t="n"/>
      <c r="BD922" s="135" t="n"/>
      <c r="BE922" s="135" t="n"/>
      <c r="BF922" s="135" t="n"/>
      <c r="BG922" s="135" t="n"/>
      <c r="BH922" s="135" t="n"/>
      <c r="BI922" s="135" t="n"/>
      <c r="BJ922" s="135" t="n"/>
      <c r="BK922" s="135" t="n"/>
      <c r="BL922" s="135" t="n"/>
      <c r="BM922" s="135" t="n"/>
      <c r="BN922" s="135" t="n"/>
      <c r="BO922" s="135" t="n"/>
      <c r="BP922" s="135" t="n"/>
      <c r="BQ922" s="135" t="n"/>
      <c r="BR922" s="135" t="n"/>
      <c r="BS922" s="135" t="n"/>
      <c r="BT922" s="135" t="n"/>
      <c r="BU922" s="135" t="n"/>
      <c r="BV922" s="135" t="n"/>
      <c r="BW922" s="135" t="n"/>
      <c r="BX922" s="135" t="n"/>
      <c r="BY922" s="135" t="n"/>
      <c r="BZ922" s="135" t="n"/>
      <c r="CA922" s="135" t="n"/>
      <c r="CB922" s="135" t="n"/>
      <c r="CC922" s="135" t="n"/>
      <c r="CD922" s="135" t="n"/>
      <c r="CE922" s="135" t="n"/>
      <c r="CF922" s="135" t="n"/>
      <c r="CG922" s="135" t="n"/>
      <c r="CH922" s="135" t="n"/>
      <c r="CI922" s="135" t="n"/>
      <c r="CJ922" s="135" t="n"/>
      <c r="CK922" s="135" t="n"/>
      <c r="CL922" s="135" t="n"/>
      <c r="CM922" s="135" t="n"/>
      <c r="CN922" s="135" t="n"/>
      <c r="CO922" s="135" t="n"/>
      <c r="CP922" s="135" t="n"/>
      <c r="CQ922" s="135" t="n"/>
      <c r="CR922" s="135" t="n"/>
      <c r="CU922" s="36" t="n"/>
      <c r="CV922" s="36" t="n"/>
      <c r="CW922" s="36" t="n"/>
      <c r="CX922" s="36" t="n"/>
      <c r="CY922" s="36" t="n"/>
      <c r="CZ922" s="36" t="n"/>
      <c r="DA922" s="36" t="n"/>
      <c r="DB922" s="36" t="n"/>
      <c r="DC922" s="36" t="n"/>
      <c r="DD922" s="36" t="n"/>
      <c r="DE922" s="36" t="n"/>
      <c r="DF922" s="36" t="n"/>
      <c r="DG922" s="36" t="n"/>
      <c r="DH922" s="36" t="n"/>
      <c r="DI922" s="36" t="n"/>
      <c r="DJ922" s="36" t="n"/>
      <c r="DK922" s="36" t="n"/>
      <c r="DL922" s="36" t="n"/>
      <c r="DM922" s="36" t="n"/>
      <c r="DN922" s="36" t="n"/>
      <c r="DO922" s="36" t="n"/>
      <c r="DP922" s="36" t="n"/>
      <c r="DQ922" s="36" t="n"/>
      <c r="DR922" s="36" t="n"/>
      <c r="DS922" s="36" t="n"/>
      <c r="DT922" s="36" t="n"/>
      <c r="DU922" s="36" t="n"/>
      <c r="DV922" s="36" t="n"/>
      <c r="DW922" s="36" t="n"/>
      <c r="DX922" s="36" t="n"/>
      <c r="DY922" s="36" t="n"/>
      <c r="DZ922" s="36" t="n"/>
      <c r="EA922" s="36" t="n"/>
      <c r="EB922" s="36" t="n"/>
      <c r="EC922" s="36" t="n"/>
      <c r="ED922" s="36" t="n"/>
      <c r="EE922" s="36" t="n"/>
      <c r="EF922" s="36" t="n"/>
      <c r="EG922" s="36" t="n"/>
      <c r="EH922" s="36" t="n"/>
      <c r="EI922" s="36" t="n"/>
      <c r="EJ922" s="36" t="n"/>
      <c r="EK922" s="36" t="n"/>
      <c r="EL922" s="36" t="n"/>
      <c r="EM922" s="36" t="n"/>
      <c r="EN922" s="36" t="n"/>
    </row>
    <row r="923">
      <c r="A923" s="36" t="n"/>
      <c r="B923" s="36" t="n"/>
      <c r="C923" s="144" t="n"/>
      <c r="D923" s="144" t="n"/>
      <c r="E923" s="135" t="n"/>
      <c r="F923" s="135" t="n"/>
      <c r="G923" s="135" t="n"/>
      <c r="H923" s="135" t="n"/>
      <c r="I923" s="135" t="n"/>
      <c r="J923" s="135" t="n"/>
      <c r="K923" s="135" t="n"/>
      <c r="L923" s="135" t="n"/>
      <c r="M923" s="135" t="n"/>
      <c r="N923" s="135" t="n"/>
      <c r="O923" s="135" t="n"/>
      <c r="P923" s="135" t="n"/>
      <c r="Q923" s="135" t="n"/>
      <c r="R923" s="135" t="n"/>
      <c r="S923" s="135" t="n"/>
      <c r="T923" s="135" t="n"/>
      <c r="U923" s="135" t="n"/>
      <c r="V923" s="135" t="n"/>
      <c r="W923" s="135" t="n"/>
      <c r="X923" s="135" t="n"/>
      <c r="Y923" s="135" t="n"/>
      <c r="Z923" s="135" t="n"/>
      <c r="AA923" s="135" t="n"/>
      <c r="AB923" s="135" t="n"/>
      <c r="AC923" s="135" t="n"/>
      <c r="AD923" s="135" t="n"/>
      <c r="AE923" s="135" t="n"/>
      <c r="AF923" s="135" t="n"/>
      <c r="AG923" s="135" t="n"/>
      <c r="AH923" s="135" t="n"/>
      <c r="AI923" s="135" t="n"/>
      <c r="AJ923" s="135" t="n"/>
      <c r="AK923" s="135" t="n"/>
      <c r="AL923" s="135" t="n"/>
      <c r="AM923" s="135" t="n"/>
      <c r="AN923" s="135" t="n"/>
      <c r="AO923" s="135" t="n"/>
      <c r="AP923" s="135" t="n"/>
      <c r="AQ923" s="135" t="n"/>
      <c r="AR923" s="135" t="n"/>
      <c r="AS923" s="135" t="n"/>
      <c r="AT923" s="135" t="n"/>
      <c r="AU923" s="135" t="n"/>
      <c r="AV923" s="135" t="n"/>
      <c r="AW923" s="135" t="n"/>
      <c r="AX923" s="135" t="n"/>
      <c r="AY923" s="135" t="n"/>
      <c r="AZ923" s="135" t="n"/>
      <c r="BA923" s="135" t="n"/>
      <c r="BB923" s="135" t="n"/>
      <c r="BC923" s="135" t="n"/>
      <c r="BD923" s="135" t="n"/>
      <c r="BE923" s="135" t="n"/>
      <c r="BF923" s="135" t="n"/>
      <c r="BG923" s="135" t="n"/>
      <c r="BH923" s="135" t="n"/>
      <c r="BI923" s="135" t="n"/>
      <c r="BJ923" s="135" t="n"/>
      <c r="BK923" s="135" t="n"/>
      <c r="BL923" s="135" t="n"/>
      <c r="BM923" s="135" t="n"/>
      <c r="BN923" s="135" t="n"/>
      <c r="BO923" s="135" t="n"/>
      <c r="BP923" s="135" t="n"/>
      <c r="BQ923" s="135" t="n"/>
      <c r="BR923" s="135" t="n"/>
      <c r="BS923" s="135" t="n"/>
      <c r="BT923" s="135" t="n"/>
      <c r="BU923" s="135" t="n"/>
      <c r="BV923" s="135" t="n"/>
      <c r="BW923" s="135" t="n"/>
      <c r="BX923" s="135" t="n"/>
      <c r="BY923" s="135" t="n"/>
      <c r="BZ923" s="135" t="n"/>
      <c r="CA923" s="135" t="n"/>
      <c r="CB923" s="135" t="n"/>
      <c r="CC923" s="135" t="n"/>
      <c r="CD923" s="135" t="n"/>
      <c r="CE923" s="135" t="n"/>
      <c r="CF923" s="135" t="n"/>
      <c r="CG923" s="135" t="n"/>
      <c r="CH923" s="135" t="n"/>
      <c r="CI923" s="135" t="n"/>
      <c r="CJ923" s="135" t="n"/>
      <c r="CK923" s="135" t="n"/>
      <c r="CL923" s="135" t="n"/>
      <c r="CM923" s="135" t="n"/>
      <c r="CN923" s="135" t="n"/>
      <c r="CO923" s="135" t="n"/>
      <c r="CP923" s="135" t="n"/>
      <c r="CQ923" s="135" t="n"/>
      <c r="CR923" s="135" t="n"/>
      <c r="CU923" s="36" t="n"/>
      <c r="CV923" s="36" t="n"/>
      <c r="CW923" s="36" t="n"/>
      <c r="CX923" s="36" t="n"/>
      <c r="CY923" s="36" t="n"/>
      <c r="CZ923" s="36" t="n"/>
      <c r="DA923" s="36" t="n"/>
      <c r="DB923" s="36" t="n"/>
      <c r="DC923" s="36" t="n"/>
      <c r="DD923" s="36" t="n"/>
      <c r="DE923" s="36" t="n"/>
      <c r="DF923" s="36" t="n"/>
      <c r="DG923" s="36" t="n"/>
      <c r="DH923" s="36" t="n"/>
      <c r="DI923" s="36" t="n"/>
      <c r="DJ923" s="36" t="n"/>
      <c r="DK923" s="36" t="n"/>
      <c r="DL923" s="36" t="n"/>
      <c r="DM923" s="36" t="n"/>
      <c r="DN923" s="36" t="n"/>
      <c r="DO923" s="36" t="n"/>
      <c r="DP923" s="36" t="n"/>
      <c r="DQ923" s="36" t="n"/>
      <c r="DR923" s="36" t="n"/>
      <c r="DS923" s="36" t="n"/>
      <c r="DT923" s="36" t="n"/>
      <c r="DU923" s="36" t="n"/>
      <c r="DV923" s="36" t="n"/>
      <c r="DW923" s="36" t="n"/>
      <c r="DX923" s="36" t="n"/>
      <c r="DY923" s="36" t="n"/>
      <c r="DZ923" s="36" t="n"/>
      <c r="EA923" s="36" t="n"/>
      <c r="EB923" s="36" t="n"/>
      <c r="EC923" s="36" t="n"/>
      <c r="ED923" s="36" t="n"/>
      <c r="EE923" s="36" t="n"/>
      <c r="EF923" s="36" t="n"/>
      <c r="EG923" s="36" t="n"/>
      <c r="EH923" s="36" t="n"/>
      <c r="EI923" s="36" t="n"/>
      <c r="EJ923" s="36" t="n"/>
      <c r="EK923" s="36" t="n"/>
      <c r="EL923" s="36" t="n"/>
      <c r="EM923" s="36" t="n"/>
      <c r="EN923" s="36" t="n"/>
    </row>
    <row r="924">
      <c r="A924" s="36" t="n"/>
      <c r="B924" s="36" t="n"/>
      <c r="C924" s="144" t="n"/>
      <c r="D924" s="144" t="n"/>
      <c r="E924" s="135" t="n"/>
      <c r="F924" s="135" t="n"/>
      <c r="G924" s="135" t="n"/>
      <c r="H924" s="135" t="n"/>
      <c r="I924" s="135" t="n"/>
      <c r="J924" s="135" t="n"/>
      <c r="K924" s="135" t="n"/>
      <c r="L924" s="135" t="n"/>
      <c r="M924" s="135" t="n"/>
      <c r="N924" s="135" t="n"/>
      <c r="O924" s="135" t="n"/>
      <c r="P924" s="135" t="n"/>
      <c r="Q924" s="135" t="n"/>
      <c r="R924" s="135" t="n"/>
      <c r="S924" s="135" t="n"/>
      <c r="T924" s="135" t="n"/>
      <c r="U924" s="135" t="n"/>
      <c r="V924" s="135" t="n"/>
      <c r="W924" s="135" t="n"/>
      <c r="X924" s="135" t="n"/>
      <c r="Y924" s="135" t="n"/>
      <c r="Z924" s="135" t="n"/>
      <c r="AA924" s="135" t="n"/>
      <c r="AB924" s="135" t="n"/>
      <c r="AC924" s="135" t="n"/>
      <c r="AD924" s="135" t="n"/>
      <c r="AE924" s="135" t="n"/>
      <c r="AF924" s="135" t="n"/>
      <c r="AG924" s="135" t="n"/>
      <c r="AH924" s="135" t="n"/>
      <c r="AI924" s="135" t="n"/>
      <c r="AJ924" s="135" t="n"/>
      <c r="AK924" s="135" t="n"/>
      <c r="AL924" s="135" t="n"/>
      <c r="AM924" s="135" t="n"/>
      <c r="AN924" s="135" t="n"/>
      <c r="AO924" s="135" t="n"/>
      <c r="AP924" s="135" t="n"/>
      <c r="AQ924" s="135" t="n"/>
      <c r="AR924" s="135" t="n"/>
      <c r="AS924" s="135" t="n"/>
      <c r="AT924" s="135" t="n"/>
      <c r="AU924" s="135" t="n"/>
      <c r="AV924" s="135" t="n"/>
      <c r="AW924" s="135" t="n"/>
      <c r="AX924" s="135" t="n"/>
      <c r="AY924" s="135" t="n"/>
      <c r="AZ924" s="135" t="n"/>
      <c r="BA924" s="135" t="n"/>
      <c r="BB924" s="135" t="n"/>
      <c r="BC924" s="135" t="n"/>
      <c r="BD924" s="135" t="n"/>
      <c r="BE924" s="135" t="n"/>
      <c r="BF924" s="135" t="n"/>
      <c r="BG924" s="135" t="n"/>
      <c r="BH924" s="135" t="n"/>
      <c r="BI924" s="135" t="n"/>
      <c r="BJ924" s="135" t="n"/>
      <c r="BK924" s="135" t="n"/>
      <c r="BL924" s="135" t="n"/>
      <c r="BM924" s="135" t="n"/>
      <c r="BN924" s="135" t="n"/>
      <c r="BO924" s="135" t="n"/>
      <c r="BP924" s="135" t="n"/>
      <c r="BQ924" s="135" t="n"/>
      <c r="BR924" s="135" t="n"/>
      <c r="BS924" s="135" t="n"/>
      <c r="BT924" s="135" t="n"/>
      <c r="BU924" s="135" t="n"/>
      <c r="BV924" s="135" t="n"/>
      <c r="BW924" s="135" t="n"/>
      <c r="BX924" s="135" t="n"/>
      <c r="BY924" s="135" t="n"/>
      <c r="BZ924" s="135" t="n"/>
      <c r="CA924" s="135" t="n"/>
      <c r="CB924" s="135" t="n"/>
      <c r="CC924" s="135" t="n"/>
      <c r="CD924" s="135" t="n"/>
      <c r="CE924" s="135" t="n"/>
      <c r="CF924" s="135" t="n"/>
      <c r="CG924" s="135" t="n"/>
      <c r="CH924" s="135" t="n"/>
      <c r="CI924" s="135" t="n"/>
      <c r="CJ924" s="135" t="n"/>
      <c r="CK924" s="135" t="n"/>
      <c r="CL924" s="135" t="n"/>
      <c r="CM924" s="135" t="n"/>
      <c r="CN924" s="135" t="n"/>
      <c r="CO924" s="135" t="n"/>
      <c r="CP924" s="135" t="n"/>
      <c r="CQ924" s="135" t="n"/>
      <c r="CR924" s="135" t="n"/>
      <c r="CU924" s="36" t="n"/>
      <c r="CV924" s="36" t="n"/>
      <c r="CW924" s="36" t="n"/>
      <c r="CX924" s="36" t="n"/>
      <c r="CY924" s="36" t="n"/>
      <c r="CZ924" s="36" t="n"/>
      <c r="DA924" s="36" t="n"/>
      <c r="DB924" s="36" t="n"/>
      <c r="DC924" s="36" t="n"/>
      <c r="DD924" s="36" t="n"/>
      <c r="DE924" s="36" t="n"/>
      <c r="DF924" s="36" t="n"/>
      <c r="DG924" s="36" t="n"/>
      <c r="DH924" s="36" t="n"/>
      <c r="DI924" s="36" t="n"/>
      <c r="DJ924" s="36" t="n"/>
      <c r="DK924" s="36" t="n"/>
      <c r="DL924" s="36" t="n"/>
      <c r="DM924" s="36" t="n"/>
      <c r="DN924" s="36" t="n"/>
      <c r="DO924" s="36" t="n"/>
      <c r="DP924" s="36" t="n"/>
      <c r="DQ924" s="36" t="n"/>
      <c r="DR924" s="36" t="n"/>
      <c r="DS924" s="36" t="n"/>
      <c r="DT924" s="36" t="n"/>
      <c r="DU924" s="36" t="n"/>
      <c r="DV924" s="36" t="n"/>
      <c r="DW924" s="36" t="n"/>
      <c r="DX924" s="36" t="n"/>
      <c r="DY924" s="36" t="n"/>
      <c r="DZ924" s="36" t="n"/>
      <c r="EA924" s="36" t="n"/>
      <c r="EB924" s="36" t="n"/>
      <c r="EC924" s="36" t="n"/>
      <c r="ED924" s="36" t="n"/>
      <c r="EE924" s="36" t="n"/>
      <c r="EF924" s="36" t="n"/>
      <c r="EG924" s="36" t="n"/>
      <c r="EH924" s="36" t="n"/>
      <c r="EI924" s="36" t="n"/>
      <c r="EJ924" s="36" t="n"/>
      <c r="EK924" s="36" t="n"/>
      <c r="EL924" s="36" t="n"/>
      <c r="EM924" s="36" t="n"/>
      <c r="EN924" s="36" t="n"/>
    </row>
    <row r="925">
      <c r="A925" s="36" t="n"/>
      <c r="B925" s="36" t="n"/>
      <c r="C925" s="144" t="n"/>
      <c r="D925" s="144" t="n"/>
      <c r="E925" s="135" t="n"/>
      <c r="F925" s="135" t="n"/>
      <c r="G925" s="135" t="n"/>
      <c r="H925" s="135" t="n"/>
      <c r="I925" s="135" t="n"/>
      <c r="J925" s="135" t="n"/>
      <c r="K925" s="135" t="n"/>
      <c r="L925" s="135" t="n"/>
      <c r="M925" s="135" t="n"/>
      <c r="N925" s="135" t="n"/>
      <c r="O925" s="135" t="n"/>
      <c r="P925" s="135" t="n"/>
      <c r="Q925" s="135" t="n"/>
      <c r="R925" s="135" t="n"/>
      <c r="S925" s="135" t="n"/>
      <c r="T925" s="135" t="n"/>
      <c r="U925" s="135" t="n"/>
      <c r="V925" s="135" t="n"/>
      <c r="W925" s="135" t="n"/>
      <c r="X925" s="135" t="n"/>
      <c r="Y925" s="135" t="n"/>
      <c r="Z925" s="135" t="n"/>
      <c r="AA925" s="135" t="n"/>
      <c r="AB925" s="135" t="n"/>
      <c r="AC925" s="135" t="n"/>
      <c r="AD925" s="135" t="n"/>
      <c r="AE925" s="135" t="n"/>
      <c r="AF925" s="135" t="n"/>
      <c r="AG925" s="135" t="n"/>
      <c r="AH925" s="135" t="n"/>
      <c r="AI925" s="135" t="n"/>
      <c r="AJ925" s="135" t="n"/>
      <c r="AK925" s="135" t="n"/>
      <c r="AL925" s="135" t="n"/>
      <c r="AM925" s="135" t="n"/>
      <c r="AN925" s="135" t="n"/>
      <c r="AO925" s="135" t="n"/>
      <c r="AP925" s="135" t="n"/>
      <c r="AQ925" s="135" t="n"/>
      <c r="AR925" s="135" t="n"/>
      <c r="AS925" s="135" t="n"/>
      <c r="AT925" s="135" t="n"/>
      <c r="AU925" s="135" t="n"/>
      <c r="AV925" s="135" t="n"/>
      <c r="AW925" s="135" t="n"/>
      <c r="AX925" s="135" t="n"/>
      <c r="AY925" s="135" t="n"/>
      <c r="AZ925" s="135" t="n"/>
      <c r="BA925" s="135" t="n"/>
      <c r="BB925" s="135" t="n"/>
      <c r="BC925" s="135" t="n"/>
      <c r="BD925" s="135" t="n"/>
      <c r="BE925" s="135" t="n"/>
      <c r="BF925" s="135" t="n"/>
      <c r="BG925" s="135" t="n"/>
      <c r="BH925" s="135" t="n"/>
      <c r="BI925" s="135" t="n"/>
      <c r="BJ925" s="135" t="n"/>
      <c r="BK925" s="135" t="n"/>
      <c r="BL925" s="135" t="n"/>
      <c r="BM925" s="135" t="n"/>
      <c r="BN925" s="135" t="n"/>
      <c r="BO925" s="135" t="n"/>
      <c r="BP925" s="135" t="n"/>
      <c r="BQ925" s="135" t="n"/>
      <c r="BR925" s="135" t="n"/>
      <c r="BS925" s="135" t="n"/>
      <c r="BT925" s="135" t="n"/>
      <c r="BU925" s="135" t="n"/>
      <c r="BV925" s="135" t="n"/>
      <c r="BW925" s="135" t="n"/>
      <c r="BX925" s="135" t="n"/>
      <c r="BY925" s="135" t="n"/>
      <c r="BZ925" s="135" t="n"/>
      <c r="CA925" s="135" t="n"/>
      <c r="CB925" s="135" t="n"/>
      <c r="CC925" s="135" t="n"/>
      <c r="CD925" s="135" t="n"/>
      <c r="CE925" s="135" t="n"/>
      <c r="CF925" s="135" t="n"/>
      <c r="CG925" s="135" t="n"/>
      <c r="CH925" s="135" t="n"/>
      <c r="CI925" s="135" t="n"/>
      <c r="CJ925" s="135" t="n"/>
      <c r="CK925" s="135" t="n"/>
      <c r="CL925" s="135" t="n"/>
      <c r="CM925" s="135" t="n"/>
      <c r="CN925" s="135" t="n"/>
      <c r="CO925" s="135" t="n"/>
      <c r="CP925" s="135" t="n"/>
      <c r="CQ925" s="135" t="n"/>
      <c r="CR925" s="135" t="n"/>
      <c r="CU925" s="36" t="n"/>
      <c r="CV925" s="36" t="n"/>
      <c r="CW925" s="36" t="n"/>
      <c r="CX925" s="36" t="n"/>
      <c r="CY925" s="36" t="n"/>
      <c r="CZ925" s="36" t="n"/>
      <c r="DA925" s="36" t="n"/>
      <c r="DB925" s="36" t="n"/>
      <c r="DC925" s="36" t="n"/>
      <c r="DD925" s="36" t="n"/>
      <c r="DE925" s="36" t="n"/>
      <c r="DF925" s="36" t="n"/>
      <c r="DG925" s="36" t="n"/>
      <c r="DH925" s="36" t="n"/>
      <c r="DI925" s="36" t="n"/>
      <c r="DJ925" s="36" t="n"/>
      <c r="DK925" s="36" t="n"/>
      <c r="DL925" s="36" t="n"/>
      <c r="DM925" s="36" t="n"/>
      <c r="DN925" s="36" t="n"/>
      <c r="DO925" s="36" t="n"/>
      <c r="DP925" s="36" t="n"/>
      <c r="DQ925" s="36" t="n"/>
      <c r="DR925" s="36" t="n"/>
      <c r="DS925" s="36" t="n"/>
      <c r="DT925" s="36" t="n"/>
      <c r="DU925" s="36" t="n"/>
      <c r="DV925" s="36" t="n"/>
      <c r="DW925" s="36" t="n"/>
      <c r="DX925" s="36" t="n"/>
      <c r="DY925" s="36" t="n"/>
      <c r="DZ925" s="36" t="n"/>
      <c r="EA925" s="36" t="n"/>
      <c r="EB925" s="36" t="n"/>
      <c r="EC925" s="36" t="n"/>
      <c r="ED925" s="36" t="n"/>
      <c r="EE925" s="36" t="n"/>
      <c r="EF925" s="36" t="n"/>
      <c r="EG925" s="36" t="n"/>
      <c r="EH925" s="36" t="n"/>
      <c r="EI925" s="36" t="n"/>
      <c r="EJ925" s="36" t="n"/>
      <c r="EK925" s="36" t="n"/>
      <c r="EL925" s="36" t="n"/>
      <c r="EM925" s="36" t="n"/>
      <c r="EN925" s="36" t="n"/>
    </row>
    <row r="926">
      <c r="A926" s="36" t="n"/>
      <c r="B926" s="36" t="n"/>
      <c r="C926" s="144" t="n"/>
      <c r="D926" s="144" t="n"/>
      <c r="E926" s="135" t="n"/>
      <c r="F926" s="135" t="n"/>
      <c r="G926" s="135" t="n"/>
      <c r="H926" s="135" t="n"/>
      <c r="I926" s="135" t="n"/>
      <c r="J926" s="135" t="n"/>
      <c r="K926" s="135" t="n"/>
      <c r="L926" s="135" t="n"/>
      <c r="M926" s="135" t="n"/>
      <c r="N926" s="135" t="n"/>
      <c r="O926" s="135" t="n"/>
      <c r="P926" s="135" t="n"/>
      <c r="Q926" s="135" t="n"/>
      <c r="R926" s="135" t="n"/>
      <c r="S926" s="135" t="n"/>
      <c r="T926" s="135" t="n"/>
      <c r="U926" s="135" t="n"/>
      <c r="V926" s="135" t="n"/>
      <c r="W926" s="135" t="n"/>
      <c r="X926" s="135" t="n"/>
      <c r="Y926" s="135" t="n"/>
      <c r="Z926" s="135" t="n"/>
      <c r="AA926" s="135" t="n"/>
      <c r="AB926" s="135" t="n"/>
      <c r="AC926" s="135" t="n"/>
      <c r="AD926" s="135" t="n"/>
      <c r="AE926" s="135" t="n"/>
      <c r="AF926" s="135" t="n"/>
      <c r="AG926" s="135" t="n"/>
      <c r="AH926" s="135" t="n"/>
      <c r="AI926" s="135" t="n"/>
      <c r="AJ926" s="135" t="n"/>
      <c r="AK926" s="135" t="n"/>
      <c r="AL926" s="135" t="n"/>
      <c r="AM926" s="135" t="n"/>
      <c r="AN926" s="135" t="n"/>
      <c r="AO926" s="135" t="n"/>
      <c r="AP926" s="135" t="n"/>
      <c r="AQ926" s="135" t="n"/>
      <c r="AR926" s="135" t="n"/>
      <c r="AS926" s="135" t="n"/>
      <c r="AT926" s="135" t="n"/>
      <c r="AU926" s="135" t="n"/>
      <c r="AV926" s="135" t="n"/>
      <c r="AW926" s="135" t="n"/>
      <c r="AX926" s="135" t="n"/>
      <c r="AY926" s="135" t="n"/>
      <c r="AZ926" s="135" t="n"/>
      <c r="BA926" s="135" t="n"/>
      <c r="BB926" s="135" t="n"/>
      <c r="BC926" s="135" t="n"/>
      <c r="BD926" s="135" t="n"/>
      <c r="BE926" s="135" t="n"/>
      <c r="BF926" s="135" t="n"/>
      <c r="BG926" s="135" t="n"/>
      <c r="BH926" s="135" t="n"/>
      <c r="BI926" s="135" t="n"/>
      <c r="BJ926" s="135" t="n"/>
      <c r="BK926" s="135" t="n"/>
      <c r="BL926" s="135" t="n"/>
      <c r="BM926" s="135" t="n"/>
      <c r="BN926" s="135" t="n"/>
      <c r="BO926" s="135" t="n"/>
      <c r="BP926" s="135" t="n"/>
      <c r="BQ926" s="135" t="n"/>
      <c r="BR926" s="135" t="n"/>
      <c r="BS926" s="135" t="n"/>
      <c r="BT926" s="135" t="n"/>
      <c r="BU926" s="135" t="n"/>
      <c r="BV926" s="135" t="n"/>
      <c r="BW926" s="135" t="n"/>
      <c r="BX926" s="135" t="n"/>
      <c r="BY926" s="135" t="n"/>
      <c r="BZ926" s="135" t="n"/>
      <c r="CA926" s="135" t="n"/>
      <c r="CB926" s="135" t="n"/>
      <c r="CC926" s="135" t="n"/>
      <c r="CD926" s="135" t="n"/>
      <c r="CE926" s="135" t="n"/>
      <c r="CF926" s="135" t="n"/>
      <c r="CG926" s="135" t="n"/>
      <c r="CH926" s="135" t="n"/>
      <c r="CI926" s="135" t="n"/>
      <c r="CJ926" s="135" t="n"/>
      <c r="CK926" s="135" t="n"/>
      <c r="CL926" s="135" t="n"/>
      <c r="CM926" s="135" t="n"/>
      <c r="CN926" s="135" t="n"/>
      <c r="CO926" s="135" t="n"/>
      <c r="CP926" s="135" t="n"/>
      <c r="CQ926" s="135" t="n"/>
      <c r="CR926" s="135" t="n"/>
      <c r="CU926" s="36" t="n"/>
      <c r="CV926" s="36" t="n"/>
      <c r="CW926" s="36" t="n"/>
      <c r="CX926" s="36" t="n"/>
      <c r="CY926" s="36" t="n"/>
      <c r="CZ926" s="36" t="n"/>
      <c r="DA926" s="36" t="n"/>
      <c r="DB926" s="36" t="n"/>
      <c r="DC926" s="36" t="n"/>
      <c r="DD926" s="36" t="n"/>
      <c r="DE926" s="36" t="n"/>
      <c r="DF926" s="36" t="n"/>
      <c r="DG926" s="36" t="n"/>
      <c r="DH926" s="36" t="n"/>
      <c r="DI926" s="36" t="n"/>
      <c r="DJ926" s="36" t="n"/>
      <c r="DK926" s="36" t="n"/>
      <c r="DL926" s="36" t="n"/>
      <c r="DM926" s="36" t="n"/>
      <c r="DN926" s="36" t="n"/>
      <c r="DO926" s="36" t="n"/>
      <c r="DP926" s="36" t="n"/>
      <c r="DQ926" s="36" t="n"/>
      <c r="DR926" s="36" t="n"/>
      <c r="DS926" s="36" t="n"/>
      <c r="DT926" s="36" t="n"/>
      <c r="DU926" s="36" t="n"/>
      <c r="DV926" s="36" t="n"/>
      <c r="DW926" s="36" t="n"/>
      <c r="DX926" s="36" t="n"/>
      <c r="DY926" s="36" t="n"/>
      <c r="DZ926" s="36" t="n"/>
      <c r="EA926" s="36" t="n"/>
      <c r="EB926" s="36" t="n"/>
      <c r="EC926" s="36" t="n"/>
      <c r="ED926" s="36" t="n"/>
      <c r="EE926" s="36" t="n"/>
      <c r="EF926" s="36" t="n"/>
      <c r="EG926" s="36" t="n"/>
      <c r="EH926" s="36" t="n"/>
      <c r="EI926" s="36" t="n"/>
      <c r="EJ926" s="36" t="n"/>
      <c r="EK926" s="36" t="n"/>
      <c r="EL926" s="36" t="n"/>
      <c r="EM926" s="36" t="n"/>
      <c r="EN926" s="36" t="n"/>
    </row>
    <row r="927">
      <c r="A927" s="36" t="n"/>
      <c r="B927" s="36" t="n"/>
      <c r="C927" s="144" t="n"/>
      <c r="D927" s="144" t="n"/>
      <c r="E927" s="135" t="n"/>
      <c r="F927" s="135" t="n"/>
      <c r="G927" s="135" t="n"/>
      <c r="H927" s="135" t="n"/>
      <c r="I927" s="135" t="n"/>
      <c r="J927" s="135" t="n"/>
      <c r="K927" s="135" t="n"/>
      <c r="L927" s="135" t="n"/>
      <c r="M927" s="135" t="n"/>
      <c r="N927" s="135" t="n"/>
      <c r="O927" s="135" t="n"/>
      <c r="P927" s="135" t="n"/>
      <c r="Q927" s="135" t="n"/>
      <c r="R927" s="135" t="n"/>
      <c r="S927" s="135" t="n"/>
      <c r="T927" s="135" t="n"/>
      <c r="U927" s="135" t="n"/>
      <c r="V927" s="135" t="n"/>
      <c r="W927" s="135" t="n"/>
      <c r="X927" s="135" t="n"/>
      <c r="Y927" s="135" t="n"/>
      <c r="Z927" s="135" t="n"/>
      <c r="AA927" s="135" t="n"/>
      <c r="AB927" s="135" t="n"/>
      <c r="AC927" s="135" t="n"/>
      <c r="AD927" s="135" t="n"/>
      <c r="AE927" s="135" t="n"/>
      <c r="AF927" s="135" t="n"/>
      <c r="AG927" s="135" t="n"/>
      <c r="AH927" s="135" t="n"/>
      <c r="AI927" s="135" t="n"/>
      <c r="AJ927" s="135" t="n"/>
      <c r="AK927" s="135" t="n"/>
      <c r="AL927" s="135" t="n"/>
      <c r="AM927" s="135" t="n"/>
      <c r="AN927" s="135" t="n"/>
      <c r="AO927" s="135" t="n"/>
      <c r="AP927" s="135" t="n"/>
      <c r="AQ927" s="135" t="n"/>
      <c r="AR927" s="135" t="n"/>
      <c r="AS927" s="135" t="n"/>
      <c r="AT927" s="135" t="n"/>
      <c r="AU927" s="135" t="n"/>
      <c r="AV927" s="135" t="n"/>
      <c r="AW927" s="135" t="n"/>
      <c r="AX927" s="135" t="n"/>
      <c r="AY927" s="135" t="n"/>
      <c r="AZ927" s="135" t="n"/>
      <c r="BA927" s="135" t="n"/>
      <c r="BB927" s="135" t="n"/>
      <c r="BC927" s="135" t="n"/>
      <c r="BD927" s="135" t="n"/>
      <c r="BE927" s="135" t="n"/>
      <c r="BF927" s="135" t="n"/>
      <c r="BG927" s="135" t="n"/>
      <c r="BH927" s="135" t="n"/>
      <c r="BI927" s="135" t="n"/>
      <c r="BJ927" s="135" t="n"/>
      <c r="BK927" s="135" t="n"/>
      <c r="BL927" s="135" t="n"/>
      <c r="BM927" s="135" t="n"/>
      <c r="BN927" s="135" t="n"/>
      <c r="BO927" s="135" t="n"/>
      <c r="BP927" s="135" t="n"/>
      <c r="BQ927" s="135" t="n"/>
      <c r="BR927" s="135" t="n"/>
      <c r="BS927" s="135" t="n"/>
      <c r="BT927" s="135" t="n"/>
      <c r="BU927" s="135" t="n"/>
      <c r="BV927" s="135" t="n"/>
      <c r="BW927" s="135" t="n"/>
      <c r="BX927" s="135" t="n"/>
      <c r="BY927" s="135" t="n"/>
      <c r="BZ927" s="135" t="n"/>
      <c r="CA927" s="135" t="n"/>
      <c r="CB927" s="135" t="n"/>
      <c r="CC927" s="135" t="n"/>
      <c r="CD927" s="135" t="n"/>
      <c r="CE927" s="135" t="n"/>
      <c r="CF927" s="135" t="n"/>
      <c r="CG927" s="135" t="n"/>
      <c r="CH927" s="135" t="n"/>
      <c r="CI927" s="135" t="n"/>
      <c r="CJ927" s="135" t="n"/>
      <c r="CK927" s="135" t="n"/>
      <c r="CL927" s="135" t="n"/>
      <c r="CM927" s="135" t="n"/>
      <c r="CN927" s="135" t="n"/>
      <c r="CO927" s="135" t="n"/>
      <c r="CP927" s="135" t="n"/>
      <c r="CQ927" s="135" t="n"/>
      <c r="CR927" s="135" t="n"/>
      <c r="CU927" s="36" t="n"/>
      <c r="CV927" s="36" t="n"/>
      <c r="CW927" s="36" t="n"/>
      <c r="CX927" s="36" t="n"/>
      <c r="CY927" s="36" t="n"/>
      <c r="CZ927" s="36" t="n"/>
      <c r="DA927" s="36" t="n"/>
      <c r="DB927" s="36" t="n"/>
      <c r="DC927" s="36" t="n"/>
      <c r="DD927" s="36" t="n"/>
      <c r="DE927" s="36" t="n"/>
      <c r="DF927" s="36" t="n"/>
      <c r="DG927" s="36" t="n"/>
      <c r="DH927" s="36" t="n"/>
      <c r="DI927" s="36" t="n"/>
      <c r="DJ927" s="36" t="n"/>
      <c r="DK927" s="36" t="n"/>
      <c r="DL927" s="36" t="n"/>
      <c r="DM927" s="36" t="n"/>
      <c r="DN927" s="36" t="n"/>
      <c r="DO927" s="36" t="n"/>
      <c r="DP927" s="36" t="n"/>
      <c r="DQ927" s="36" t="n"/>
      <c r="DR927" s="36" t="n"/>
      <c r="DS927" s="36" t="n"/>
      <c r="DT927" s="36" t="n"/>
      <c r="DU927" s="36" t="n"/>
      <c r="DV927" s="36" t="n"/>
      <c r="DW927" s="36" t="n"/>
      <c r="DX927" s="36" t="n"/>
      <c r="DY927" s="36" t="n"/>
      <c r="DZ927" s="36" t="n"/>
      <c r="EA927" s="36" t="n"/>
      <c r="EB927" s="36" t="n"/>
      <c r="EC927" s="36" t="n"/>
      <c r="ED927" s="36" t="n"/>
      <c r="EE927" s="36" t="n"/>
      <c r="EF927" s="36" t="n"/>
      <c r="EG927" s="36" t="n"/>
      <c r="EH927" s="36" t="n"/>
      <c r="EI927" s="36" t="n"/>
      <c r="EJ927" s="36" t="n"/>
      <c r="EK927" s="36" t="n"/>
      <c r="EL927" s="36" t="n"/>
      <c r="EM927" s="36" t="n"/>
      <c r="EN927" s="36" t="n"/>
    </row>
    <row r="928">
      <c r="A928" s="36" t="n"/>
      <c r="B928" s="36" t="n"/>
      <c r="C928" s="144" t="n"/>
      <c r="D928" s="144" t="n"/>
      <c r="E928" s="135" t="n"/>
      <c r="F928" s="135" t="n"/>
      <c r="G928" s="135" t="n"/>
      <c r="H928" s="135" t="n"/>
      <c r="I928" s="135" t="n"/>
      <c r="J928" s="135" t="n"/>
      <c r="K928" s="135" t="n"/>
      <c r="L928" s="135" t="n"/>
      <c r="M928" s="135" t="n"/>
      <c r="N928" s="135" t="n"/>
      <c r="O928" s="135" t="n"/>
      <c r="P928" s="135" t="n"/>
      <c r="Q928" s="135" t="n"/>
      <c r="R928" s="135" t="n"/>
      <c r="S928" s="135" t="n"/>
      <c r="T928" s="135" t="n"/>
      <c r="U928" s="135" t="n"/>
      <c r="V928" s="135" t="n"/>
      <c r="W928" s="135" t="n"/>
      <c r="X928" s="135" t="n"/>
      <c r="Y928" s="135" t="n"/>
      <c r="Z928" s="135" t="n"/>
      <c r="AA928" s="135" t="n"/>
      <c r="AB928" s="135" t="n"/>
      <c r="AC928" s="135" t="n"/>
      <c r="AD928" s="135" t="n"/>
      <c r="AE928" s="135" t="n"/>
      <c r="AF928" s="135" t="n"/>
      <c r="AG928" s="135" t="n"/>
      <c r="AH928" s="135" t="n"/>
      <c r="AI928" s="135" t="n"/>
      <c r="AJ928" s="135" t="n"/>
      <c r="AK928" s="135" t="n"/>
      <c r="AL928" s="135" t="n"/>
      <c r="AM928" s="135" t="n"/>
      <c r="AN928" s="135" t="n"/>
      <c r="AO928" s="135" t="n"/>
      <c r="AP928" s="135" t="n"/>
      <c r="AQ928" s="135" t="n"/>
      <c r="AR928" s="135" t="n"/>
      <c r="AS928" s="135" t="n"/>
      <c r="AT928" s="135" t="n"/>
      <c r="AU928" s="135" t="n"/>
      <c r="AV928" s="135" t="n"/>
      <c r="AW928" s="135" t="n"/>
      <c r="AX928" s="135" t="n"/>
      <c r="AY928" s="135" t="n"/>
      <c r="AZ928" s="135" t="n"/>
      <c r="BA928" s="135" t="n"/>
      <c r="BB928" s="135" t="n"/>
      <c r="BC928" s="135" t="n"/>
      <c r="BD928" s="135" t="n"/>
      <c r="BE928" s="135" t="n"/>
      <c r="BF928" s="135" t="n"/>
      <c r="BG928" s="135" t="n"/>
      <c r="BH928" s="135" t="n"/>
      <c r="BI928" s="135" t="n"/>
      <c r="BJ928" s="135" t="n"/>
      <c r="BK928" s="135" t="n"/>
      <c r="BL928" s="135" t="n"/>
      <c r="BM928" s="135" t="n"/>
      <c r="BN928" s="135" t="n"/>
      <c r="BO928" s="135" t="n"/>
      <c r="BP928" s="135" t="n"/>
      <c r="BQ928" s="135" t="n"/>
      <c r="BR928" s="135" t="n"/>
      <c r="BS928" s="135" t="n"/>
      <c r="BT928" s="135" t="n"/>
      <c r="BU928" s="135" t="n"/>
      <c r="BV928" s="135" t="n"/>
      <c r="BW928" s="135" t="n"/>
      <c r="BX928" s="135" t="n"/>
      <c r="BY928" s="135" t="n"/>
      <c r="BZ928" s="135" t="n"/>
      <c r="CA928" s="135" t="n"/>
      <c r="CB928" s="135" t="n"/>
      <c r="CC928" s="135" t="n"/>
      <c r="CD928" s="135" t="n"/>
      <c r="CE928" s="135" t="n"/>
      <c r="CF928" s="135" t="n"/>
      <c r="CG928" s="135" t="n"/>
      <c r="CH928" s="135" t="n"/>
      <c r="CI928" s="135" t="n"/>
      <c r="CJ928" s="135" t="n"/>
      <c r="CK928" s="135" t="n"/>
      <c r="CL928" s="135" t="n"/>
      <c r="CM928" s="135" t="n"/>
      <c r="CN928" s="135" t="n"/>
      <c r="CO928" s="135" t="n"/>
      <c r="CP928" s="135" t="n"/>
      <c r="CQ928" s="135" t="n"/>
      <c r="CR928" s="135" t="n"/>
      <c r="CU928" s="36" t="n"/>
      <c r="CV928" s="36" t="n"/>
      <c r="CW928" s="36" t="n"/>
      <c r="CX928" s="36" t="n"/>
      <c r="CY928" s="36" t="n"/>
      <c r="CZ928" s="36" t="n"/>
      <c r="DA928" s="36" t="n"/>
      <c r="DB928" s="36" t="n"/>
      <c r="DC928" s="36" t="n"/>
      <c r="DD928" s="36" t="n"/>
      <c r="DE928" s="36" t="n"/>
      <c r="DF928" s="36" t="n"/>
      <c r="DG928" s="36" t="n"/>
      <c r="DH928" s="36" t="n"/>
      <c r="DI928" s="36" t="n"/>
      <c r="DJ928" s="36" t="n"/>
      <c r="DK928" s="36" t="n"/>
      <c r="DL928" s="36" t="n"/>
      <c r="DM928" s="36" t="n"/>
      <c r="DN928" s="36" t="n"/>
      <c r="DO928" s="36" t="n"/>
      <c r="DP928" s="36" t="n"/>
      <c r="DQ928" s="36" t="n"/>
      <c r="DR928" s="36" t="n"/>
      <c r="DS928" s="36" t="n"/>
      <c r="DT928" s="36" t="n"/>
      <c r="DU928" s="36" t="n"/>
      <c r="DV928" s="36" t="n"/>
      <c r="DW928" s="36" t="n"/>
      <c r="DX928" s="36" t="n"/>
      <c r="DY928" s="36" t="n"/>
      <c r="DZ928" s="36" t="n"/>
      <c r="EA928" s="36" t="n"/>
      <c r="EB928" s="36" t="n"/>
      <c r="EC928" s="36" t="n"/>
      <c r="ED928" s="36" t="n"/>
      <c r="EE928" s="36" t="n"/>
      <c r="EF928" s="36" t="n"/>
      <c r="EG928" s="36" t="n"/>
      <c r="EH928" s="36" t="n"/>
      <c r="EI928" s="36" t="n"/>
      <c r="EJ928" s="36" t="n"/>
      <c r="EK928" s="36" t="n"/>
      <c r="EL928" s="36" t="n"/>
      <c r="EM928" s="36" t="n"/>
      <c r="EN928" s="36" t="n"/>
    </row>
    <row r="929">
      <c r="A929" s="36" t="n"/>
      <c r="B929" s="36" t="n"/>
      <c r="C929" s="144" t="n"/>
      <c r="D929" s="144" t="n"/>
      <c r="E929" s="135" t="n"/>
      <c r="F929" s="135" t="n"/>
      <c r="G929" s="135" t="n"/>
      <c r="H929" s="135" t="n"/>
      <c r="I929" s="135" t="n"/>
      <c r="J929" s="135" t="n"/>
      <c r="K929" s="135" t="n"/>
      <c r="L929" s="135" t="n"/>
      <c r="M929" s="135" t="n"/>
      <c r="N929" s="135" t="n"/>
      <c r="O929" s="135" t="n"/>
      <c r="P929" s="135" t="n"/>
      <c r="Q929" s="135" t="n"/>
      <c r="R929" s="135" t="n"/>
      <c r="S929" s="135" t="n"/>
      <c r="T929" s="135" t="n"/>
      <c r="U929" s="135" t="n"/>
      <c r="V929" s="135" t="n"/>
      <c r="W929" s="135" t="n"/>
      <c r="X929" s="135" t="n"/>
      <c r="Y929" s="135" t="n"/>
      <c r="Z929" s="135" t="n"/>
      <c r="AA929" s="135" t="n"/>
      <c r="AB929" s="135" t="n"/>
      <c r="AC929" s="135" t="n"/>
      <c r="AD929" s="135" t="n"/>
      <c r="AE929" s="135" t="n"/>
      <c r="AF929" s="135" t="n"/>
      <c r="AG929" s="135" t="n"/>
      <c r="AH929" s="135" t="n"/>
      <c r="AI929" s="135" t="n"/>
      <c r="AJ929" s="135" t="n"/>
      <c r="AK929" s="135" t="n"/>
      <c r="AL929" s="135" t="n"/>
      <c r="AM929" s="135" t="n"/>
      <c r="AN929" s="135" t="n"/>
      <c r="AO929" s="135" t="n"/>
      <c r="AP929" s="135" t="n"/>
      <c r="AQ929" s="135" t="n"/>
      <c r="AR929" s="135" t="n"/>
      <c r="AS929" s="135" t="n"/>
      <c r="AT929" s="135" t="n"/>
      <c r="AU929" s="135" t="n"/>
      <c r="AV929" s="135" t="n"/>
      <c r="AW929" s="135" t="n"/>
      <c r="AX929" s="135" t="n"/>
      <c r="AY929" s="135" t="n"/>
      <c r="AZ929" s="135" t="n"/>
      <c r="BA929" s="135" t="n"/>
      <c r="BB929" s="135" t="n"/>
      <c r="BC929" s="135" t="n"/>
      <c r="BD929" s="135" t="n"/>
      <c r="BE929" s="135" t="n"/>
      <c r="BF929" s="135" t="n"/>
      <c r="BG929" s="135" t="n"/>
      <c r="BH929" s="135" t="n"/>
      <c r="BI929" s="135" t="n"/>
      <c r="BJ929" s="135" t="n"/>
      <c r="BK929" s="135" t="n"/>
      <c r="BL929" s="135" t="n"/>
      <c r="BM929" s="135" t="n"/>
      <c r="BN929" s="135" t="n"/>
      <c r="BO929" s="135" t="n"/>
      <c r="BP929" s="135" t="n"/>
      <c r="BQ929" s="135" t="n"/>
      <c r="BR929" s="135" t="n"/>
      <c r="BS929" s="135" t="n"/>
      <c r="BT929" s="135" t="n"/>
      <c r="BU929" s="135" t="n"/>
      <c r="BV929" s="135" t="n"/>
      <c r="BW929" s="135" t="n"/>
      <c r="BX929" s="135" t="n"/>
      <c r="BY929" s="135" t="n"/>
      <c r="BZ929" s="135" t="n"/>
      <c r="CA929" s="135" t="n"/>
      <c r="CB929" s="135" t="n"/>
      <c r="CC929" s="135" t="n"/>
      <c r="CD929" s="135" t="n"/>
      <c r="CE929" s="135" t="n"/>
      <c r="CF929" s="135" t="n"/>
      <c r="CG929" s="135" t="n"/>
      <c r="CH929" s="135" t="n"/>
      <c r="CI929" s="135" t="n"/>
      <c r="CJ929" s="135" t="n"/>
      <c r="CK929" s="135" t="n"/>
      <c r="CL929" s="135" t="n"/>
      <c r="CM929" s="135" t="n"/>
      <c r="CN929" s="135" t="n"/>
      <c r="CO929" s="135" t="n"/>
      <c r="CP929" s="135" t="n"/>
      <c r="CQ929" s="135" t="n"/>
      <c r="CR929" s="135" t="n"/>
      <c r="CU929" s="36" t="n"/>
      <c r="CV929" s="36" t="n"/>
      <c r="CW929" s="36" t="n"/>
      <c r="CX929" s="36" t="n"/>
      <c r="CY929" s="36" t="n"/>
      <c r="CZ929" s="36" t="n"/>
      <c r="DA929" s="36" t="n"/>
      <c r="DB929" s="36" t="n"/>
      <c r="DC929" s="36" t="n"/>
      <c r="DD929" s="36" t="n"/>
      <c r="DE929" s="36" t="n"/>
      <c r="DF929" s="36" t="n"/>
      <c r="DG929" s="36" t="n"/>
      <c r="DH929" s="36" t="n"/>
      <c r="DI929" s="36" t="n"/>
      <c r="DJ929" s="36" t="n"/>
      <c r="DK929" s="36" t="n"/>
      <c r="DL929" s="36" t="n"/>
      <c r="DM929" s="36" t="n"/>
      <c r="DN929" s="36" t="n"/>
      <c r="DO929" s="36" t="n"/>
      <c r="DP929" s="36" t="n"/>
      <c r="DQ929" s="36" t="n"/>
      <c r="DR929" s="36" t="n"/>
      <c r="DS929" s="36" t="n"/>
      <c r="DT929" s="36" t="n"/>
      <c r="DU929" s="36" t="n"/>
      <c r="DV929" s="36" t="n"/>
      <c r="DW929" s="36" t="n"/>
      <c r="DX929" s="36" t="n"/>
      <c r="DY929" s="36" t="n"/>
      <c r="DZ929" s="36" t="n"/>
      <c r="EA929" s="36" t="n"/>
      <c r="EB929" s="36" t="n"/>
      <c r="EC929" s="36" t="n"/>
      <c r="ED929" s="36" t="n"/>
      <c r="EE929" s="36" t="n"/>
      <c r="EF929" s="36" t="n"/>
      <c r="EG929" s="36" t="n"/>
      <c r="EH929" s="36" t="n"/>
      <c r="EI929" s="36" t="n"/>
      <c r="EJ929" s="36" t="n"/>
      <c r="EK929" s="36" t="n"/>
      <c r="EL929" s="36" t="n"/>
      <c r="EM929" s="36" t="n"/>
      <c r="EN929" s="36" t="n"/>
    </row>
    <row r="930">
      <c r="A930" s="36" t="n"/>
      <c r="B930" s="36" t="n"/>
      <c r="C930" s="144" t="n"/>
      <c r="D930" s="144" t="n"/>
      <c r="E930" s="135" t="n"/>
      <c r="F930" s="135" t="n"/>
      <c r="G930" s="135" t="n"/>
      <c r="H930" s="135" t="n"/>
      <c r="I930" s="135" t="n"/>
      <c r="J930" s="135" t="n"/>
      <c r="K930" s="135" t="n"/>
      <c r="L930" s="135" t="n"/>
      <c r="M930" s="135" t="n"/>
      <c r="N930" s="135" t="n"/>
      <c r="O930" s="135" t="n"/>
      <c r="P930" s="135" t="n"/>
      <c r="Q930" s="135" t="n"/>
      <c r="R930" s="135" t="n"/>
      <c r="S930" s="135" t="n"/>
      <c r="T930" s="135" t="n"/>
      <c r="U930" s="135" t="n"/>
      <c r="V930" s="135" t="n"/>
      <c r="W930" s="135" t="n"/>
      <c r="X930" s="135" t="n"/>
      <c r="Y930" s="135" t="n"/>
      <c r="Z930" s="135" t="n"/>
      <c r="AA930" s="135" t="n"/>
      <c r="AB930" s="135" t="n"/>
      <c r="AC930" s="135" t="n"/>
      <c r="AD930" s="135" t="n"/>
      <c r="AE930" s="135" t="n"/>
      <c r="AF930" s="135" t="n"/>
      <c r="AG930" s="135" t="n"/>
      <c r="AH930" s="135" t="n"/>
      <c r="AI930" s="135" t="n"/>
      <c r="AJ930" s="135" t="n"/>
      <c r="AK930" s="135" t="n"/>
      <c r="AL930" s="135" t="n"/>
      <c r="AM930" s="135" t="n"/>
      <c r="AN930" s="135" t="n"/>
      <c r="AO930" s="135" t="n"/>
      <c r="AP930" s="135" t="n"/>
      <c r="AQ930" s="135" t="n"/>
      <c r="AR930" s="135" t="n"/>
      <c r="AS930" s="135" t="n"/>
      <c r="AT930" s="135" t="n"/>
      <c r="AU930" s="135" t="n"/>
      <c r="AV930" s="135" t="n"/>
      <c r="AW930" s="135" t="n"/>
      <c r="AX930" s="135" t="n"/>
      <c r="AY930" s="135" t="n"/>
      <c r="AZ930" s="135" t="n"/>
      <c r="BA930" s="135" t="n"/>
      <c r="BB930" s="135" t="n"/>
      <c r="BC930" s="135" t="n"/>
      <c r="BD930" s="135" t="n"/>
      <c r="BE930" s="135" t="n"/>
      <c r="BF930" s="135" t="n"/>
      <c r="BG930" s="135" t="n"/>
      <c r="BH930" s="135" t="n"/>
      <c r="BI930" s="135" t="n"/>
      <c r="BJ930" s="135" t="n"/>
      <c r="BK930" s="135" t="n"/>
      <c r="BL930" s="135" t="n"/>
      <c r="BM930" s="135" t="n"/>
      <c r="BN930" s="135" t="n"/>
      <c r="BO930" s="135" t="n"/>
      <c r="BP930" s="135" t="n"/>
      <c r="BQ930" s="135" t="n"/>
      <c r="BR930" s="135" t="n"/>
      <c r="BS930" s="135" t="n"/>
      <c r="BT930" s="135" t="n"/>
      <c r="BU930" s="135" t="n"/>
      <c r="BV930" s="135" t="n"/>
      <c r="BW930" s="135" t="n"/>
      <c r="BX930" s="135" t="n"/>
      <c r="BY930" s="135" t="n"/>
      <c r="BZ930" s="135" t="n"/>
      <c r="CA930" s="135" t="n"/>
      <c r="CB930" s="135" t="n"/>
      <c r="CC930" s="135" t="n"/>
      <c r="CD930" s="135" t="n"/>
      <c r="CE930" s="135" t="n"/>
      <c r="CF930" s="135" t="n"/>
      <c r="CG930" s="135" t="n"/>
      <c r="CH930" s="135" t="n"/>
      <c r="CI930" s="135" t="n"/>
      <c r="CJ930" s="135" t="n"/>
      <c r="CK930" s="135" t="n"/>
      <c r="CL930" s="135" t="n"/>
      <c r="CM930" s="135" t="n"/>
      <c r="CN930" s="135" t="n"/>
      <c r="CO930" s="135" t="n"/>
      <c r="CP930" s="135" t="n"/>
      <c r="CQ930" s="135" t="n"/>
      <c r="CR930" s="135" t="n"/>
      <c r="CU930" s="36" t="n"/>
      <c r="CV930" s="36" t="n"/>
      <c r="CW930" s="36" t="n"/>
      <c r="CX930" s="36" t="n"/>
      <c r="CY930" s="36" t="n"/>
      <c r="CZ930" s="36" t="n"/>
      <c r="DA930" s="36" t="n"/>
      <c r="DB930" s="36" t="n"/>
      <c r="DC930" s="36" t="n"/>
      <c r="DD930" s="36" t="n"/>
      <c r="DE930" s="36" t="n"/>
      <c r="DF930" s="36" t="n"/>
      <c r="DG930" s="36" t="n"/>
      <c r="DH930" s="36" t="n"/>
      <c r="DI930" s="36" t="n"/>
      <c r="DJ930" s="36" t="n"/>
      <c r="DK930" s="36" t="n"/>
      <c r="DL930" s="36" t="n"/>
      <c r="DM930" s="36" t="n"/>
      <c r="DN930" s="36" t="n"/>
      <c r="DO930" s="36" t="n"/>
      <c r="DP930" s="36" t="n"/>
      <c r="DQ930" s="36" t="n"/>
      <c r="DR930" s="36" t="n"/>
      <c r="DS930" s="36" t="n"/>
      <c r="DT930" s="36" t="n"/>
      <c r="DU930" s="36" t="n"/>
      <c r="DV930" s="36" t="n"/>
      <c r="DW930" s="36" t="n"/>
      <c r="DX930" s="36" t="n"/>
      <c r="DY930" s="36" t="n"/>
      <c r="DZ930" s="36" t="n"/>
      <c r="EA930" s="36" t="n"/>
      <c r="EB930" s="36" t="n"/>
      <c r="EC930" s="36" t="n"/>
      <c r="ED930" s="36" t="n"/>
      <c r="EE930" s="36" t="n"/>
      <c r="EF930" s="36" t="n"/>
      <c r="EG930" s="36" t="n"/>
      <c r="EH930" s="36" t="n"/>
      <c r="EI930" s="36" t="n"/>
      <c r="EJ930" s="36" t="n"/>
      <c r="EK930" s="36" t="n"/>
      <c r="EL930" s="36" t="n"/>
      <c r="EM930" s="36" t="n"/>
      <c r="EN930" s="36" t="n"/>
    </row>
    <row r="931">
      <c r="A931" s="36" t="n"/>
      <c r="B931" s="36" t="n"/>
      <c r="C931" s="144" t="n"/>
      <c r="D931" s="144" t="n"/>
      <c r="E931" s="135" t="n"/>
      <c r="F931" s="135" t="n"/>
      <c r="G931" s="135" t="n"/>
      <c r="H931" s="135" t="n"/>
      <c r="I931" s="135" t="n"/>
      <c r="J931" s="135" t="n"/>
      <c r="K931" s="135" t="n"/>
      <c r="L931" s="135" t="n"/>
      <c r="M931" s="135" t="n"/>
      <c r="N931" s="135" t="n"/>
      <c r="O931" s="135" t="n"/>
      <c r="P931" s="135" t="n"/>
      <c r="Q931" s="135" t="n"/>
      <c r="R931" s="135" t="n"/>
      <c r="S931" s="135" t="n"/>
      <c r="T931" s="135" t="n"/>
      <c r="U931" s="135" t="n"/>
      <c r="V931" s="135" t="n"/>
      <c r="W931" s="135" t="n"/>
      <c r="X931" s="135" t="n"/>
      <c r="Y931" s="135" t="n"/>
      <c r="Z931" s="135" t="n"/>
      <c r="AA931" s="135" t="n"/>
      <c r="AB931" s="135" t="n"/>
      <c r="AC931" s="135" t="n"/>
      <c r="AD931" s="135" t="n"/>
      <c r="AE931" s="135" t="n"/>
      <c r="AF931" s="135" t="n"/>
      <c r="AG931" s="135" t="n"/>
      <c r="AH931" s="135" t="n"/>
      <c r="AI931" s="135" t="n"/>
      <c r="AJ931" s="135" t="n"/>
      <c r="AK931" s="135" t="n"/>
      <c r="AL931" s="135" t="n"/>
      <c r="AM931" s="135" t="n"/>
      <c r="AN931" s="135" t="n"/>
      <c r="AO931" s="135" t="n"/>
      <c r="AP931" s="135" t="n"/>
      <c r="AQ931" s="135" t="n"/>
      <c r="AR931" s="135" t="n"/>
      <c r="AS931" s="135" t="n"/>
      <c r="AT931" s="135" t="n"/>
      <c r="AU931" s="135" t="n"/>
      <c r="AV931" s="135" t="n"/>
      <c r="AW931" s="135" t="n"/>
      <c r="AX931" s="135" t="n"/>
      <c r="AY931" s="135" t="n"/>
      <c r="AZ931" s="135" t="n"/>
      <c r="BA931" s="135" t="n"/>
      <c r="BB931" s="135" t="n"/>
      <c r="BC931" s="135" t="n"/>
      <c r="BD931" s="135" t="n"/>
      <c r="BE931" s="135" t="n"/>
      <c r="BF931" s="135" t="n"/>
      <c r="BG931" s="135" t="n"/>
      <c r="BH931" s="135" t="n"/>
      <c r="BI931" s="135" t="n"/>
      <c r="BJ931" s="135" t="n"/>
      <c r="BK931" s="135" t="n"/>
      <c r="BL931" s="135" t="n"/>
      <c r="BM931" s="135" t="n"/>
      <c r="BN931" s="135" t="n"/>
      <c r="BO931" s="135" t="n"/>
      <c r="BP931" s="135" t="n"/>
      <c r="BQ931" s="135" t="n"/>
      <c r="BR931" s="135" t="n"/>
      <c r="BS931" s="135" t="n"/>
      <c r="BT931" s="135" t="n"/>
      <c r="BU931" s="135" t="n"/>
      <c r="BV931" s="135" t="n"/>
      <c r="BW931" s="135" t="n"/>
      <c r="BX931" s="135" t="n"/>
      <c r="BY931" s="135" t="n"/>
      <c r="BZ931" s="135" t="n"/>
      <c r="CA931" s="135" t="n"/>
      <c r="CB931" s="135" t="n"/>
      <c r="CC931" s="135" t="n"/>
      <c r="CD931" s="135" t="n"/>
      <c r="CE931" s="135" t="n"/>
      <c r="CF931" s="135" t="n"/>
      <c r="CG931" s="135" t="n"/>
      <c r="CH931" s="135" t="n"/>
      <c r="CI931" s="135" t="n"/>
      <c r="CJ931" s="135" t="n"/>
      <c r="CK931" s="135" t="n"/>
      <c r="CL931" s="135" t="n"/>
      <c r="CM931" s="135" t="n"/>
      <c r="CN931" s="135" t="n"/>
      <c r="CO931" s="135" t="n"/>
      <c r="CP931" s="135" t="n"/>
      <c r="CQ931" s="135" t="n"/>
      <c r="CR931" s="135" t="n"/>
      <c r="CU931" s="36" t="n"/>
      <c r="CV931" s="36" t="n"/>
      <c r="CW931" s="36" t="n"/>
      <c r="CX931" s="36" t="n"/>
      <c r="CY931" s="36" t="n"/>
      <c r="CZ931" s="36" t="n"/>
      <c r="DA931" s="36" t="n"/>
      <c r="DB931" s="36" t="n"/>
      <c r="DC931" s="36" t="n"/>
      <c r="DD931" s="36" t="n"/>
      <c r="DE931" s="36" t="n"/>
      <c r="DF931" s="36" t="n"/>
      <c r="DG931" s="36" t="n"/>
      <c r="DH931" s="36" t="n"/>
      <c r="DI931" s="36" t="n"/>
      <c r="DJ931" s="36" t="n"/>
      <c r="DK931" s="36" t="n"/>
      <c r="DL931" s="36" t="n"/>
      <c r="DM931" s="36" t="n"/>
      <c r="DN931" s="36" t="n"/>
      <c r="DO931" s="36" t="n"/>
      <c r="DP931" s="36" t="n"/>
      <c r="DQ931" s="36" t="n"/>
      <c r="DR931" s="36" t="n"/>
      <c r="DS931" s="36" t="n"/>
      <c r="DT931" s="36" t="n"/>
      <c r="DU931" s="36" t="n"/>
      <c r="DV931" s="36" t="n"/>
      <c r="DW931" s="36" t="n"/>
      <c r="DX931" s="36" t="n"/>
      <c r="DY931" s="36" t="n"/>
      <c r="DZ931" s="36" t="n"/>
      <c r="EA931" s="36" t="n"/>
      <c r="EB931" s="36" t="n"/>
      <c r="EC931" s="36" t="n"/>
      <c r="ED931" s="36" t="n"/>
      <c r="EE931" s="36" t="n"/>
      <c r="EF931" s="36" t="n"/>
      <c r="EG931" s="36" t="n"/>
      <c r="EH931" s="36" t="n"/>
      <c r="EI931" s="36" t="n"/>
      <c r="EJ931" s="36" t="n"/>
      <c r="EK931" s="36" t="n"/>
      <c r="EL931" s="36" t="n"/>
      <c r="EM931" s="36" t="n"/>
      <c r="EN931" s="36" t="n"/>
    </row>
    <row r="932">
      <c r="A932" s="36" t="n"/>
      <c r="B932" s="36" t="n"/>
      <c r="C932" s="144" t="n"/>
      <c r="D932" s="144" t="n"/>
      <c r="E932" s="135" t="n"/>
      <c r="F932" s="135" t="n"/>
      <c r="G932" s="135" t="n"/>
      <c r="H932" s="135" t="n"/>
      <c r="I932" s="135" t="n"/>
      <c r="J932" s="135" t="n"/>
      <c r="K932" s="135" t="n"/>
      <c r="L932" s="135" t="n"/>
      <c r="M932" s="135" t="n"/>
      <c r="N932" s="135" t="n"/>
      <c r="O932" s="135" t="n"/>
      <c r="P932" s="135" t="n"/>
      <c r="Q932" s="135" t="n"/>
      <c r="R932" s="135" t="n"/>
      <c r="S932" s="135" t="n"/>
      <c r="T932" s="135" t="n"/>
      <c r="U932" s="135" t="n"/>
      <c r="V932" s="135" t="n"/>
      <c r="W932" s="135" t="n"/>
      <c r="X932" s="135" t="n"/>
      <c r="Y932" s="135" t="n"/>
      <c r="Z932" s="135" t="n"/>
      <c r="AA932" s="135" t="n"/>
      <c r="AB932" s="135" t="n"/>
      <c r="AC932" s="135" t="n"/>
      <c r="AD932" s="135" t="n"/>
      <c r="AE932" s="135" t="n"/>
      <c r="AF932" s="135" t="n"/>
      <c r="AG932" s="135" t="n"/>
      <c r="AH932" s="135" t="n"/>
      <c r="AI932" s="135" t="n"/>
      <c r="AJ932" s="135" t="n"/>
      <c r="AK932" s="135" t="n"/>
      <c r="AL932" s="135" t="n"/>
      <c r="AM932" s="135" t="n"/>
      <c r="AN932" s="135" t="n"/>
      <c r="AO932" s="135" t="n"/>
      <c r="AP932" s="135" t="n"/>
      <c r="AQ932" s="135" t="n"/>
      <c r="AR932" s="135" t="n"/>
      <c r="AS932" s="135" t="n"/>
      <c r="AT932" s="135" t="n"/>
      <c r="AU932" s="135" t="n"/>
      <c r="AV932" s="135" t="n"/>
      <c r="AW932" s="135" t="n"/>
      <c r="AX932" s="135" t="n"/>
      <c r="AY932" s="135" t="n"/>
      <c r="AZ932" s="135" t="n"/>
      <c r="BA932" s="135" t="n"/>
      <c r="BB932" s="135" t="n"/>
      <c r="BC932" s="135" t="n"/>
      <c r="BD932" s="135" t="n"/>
      <c r="BE932" s="135" t="n"/>
      <c r="BF932" s="135" t="n"/>
      <c r="BG932" s="135" t="n"/>
      <c r="BH932" s="135" t="n"/>
      <c r="BI932" s="135" t="n"/>
      <c r="BJ932" s="135" t="n"/>
      <c r="BK932" s="135" t="n"/>
      <c r="BL932" s="135" t="n"/>
      <c r="BM932" s="135" t="n"/>
      <c r="BN932" s="135" t="n"/>
      <c r="BO932" s="135" t="n"/>
      <c r="BP932" s="135" t="n"/>
      <c r="BQ932" s="135" t="n"/>
      <c r="BR932" s="135" t="n"/>
      <c r="BS932" s="135" t="n"/>
      <c r="BT932" s="135" t="n"/>
      <c r="BU932" s="135" t="n"/>
      <c r="BV932" s="135" t="n"/>
      <c r="BW932" s="135" t="n"/>
      <c r="BX932" s="135" t="n"/>
      <c r="BY932" s="135" t="n"/>
      <c r="BZ932" s="135" t="n"/>
      <c r="CA932" s="135" t="n"/>
      <c r="CB932" s="135" t="n"/>
      <c r="CC932" s="135" t="n"/>
      <c r="CD932" s="135" t="n"/>
      <c r="CE932" s="135" t="n"/>
      <c r="CF932" s="135" t="n"/>
      <c r="CG932" s="135" t="n"/>
      <c r="CH932" s="135" t="n"/>
      <c r="CI932" s="135" t="n"/>
      <c r="CJ932" s="135" t="n"/>
      <c r="CK932" s="135" t="n"/>
      <c r="CL932" s="135" t="n"/>
      <c r="CM932" s="135" t="n"/>
      <c r="CN932" s="135" t="n"/>
      <c r="CO932" s="135" t="n"/>
      <c r="CP932" s="135" t="n"/>
      <c r="CQ932" s="135" t="n"/>
      <c r="CR932" s="135" t="n"/>
      <c r="CU932" s="36" t="n"/>
      <c r="CV932" s="36" t="n"/>
      <c r="CW932" s="36" t="n"/>
      <c r="CX932" s="36" t="n"/>
      <c r="CY932" s="36" t="n"/>
      <c r="CZ932" s="36" t="n"/>
      <c r="DA932" s="36" t="n"/>
      <c r="DB932" s="36" t="n"/>
      <c r="DC932" s="36" t="n"/>
      <c r="DD932" s="36" t="n"/>
      <c r="DE932" s="36" t="n"/>
      <c r="DF932" s="36" t="n"/>
      <c r="DG932" s="36" t="n"/>
      <c r="DH932" s="36" t="n"/>
      <c r="DI932" s="36" t="n"/>
      <c r="DJ932" s="36" t="n"/>
      <c r="DK932" s="36" t="n"/>
      <c r="DL932" s="36" t="n"/>
      <c r="DM932" s="36" t="n"/>
      <c r="DN932" s="36" t="n"/>
      <c r="DO932" s="36" t="n"/>
      <c r="DP932" s="36" t="n"/>
      <c r="DQ932" s="36" t="n"/>
      <c r="DR932" s="36" t="n"/>
      <c r="DS932" s="36" t="n"/>
      <c r="DT932" s="36" t="n"/>
      <c r="DU932" s="36" t="n"/>
      <c r="DV932" s="36" t="n"/>
      <c r="DW932" s="36" t="n"/>
      <c r="DX932" s="36" t="n"/>
      <c r="DY932" s="36" t="n"/>
      <c r="DZ932" s="36" t="n"/>
      <c r="EA932" s="36" t="n"/>
      <c r="EB932" s="36" t="n"/>
      <c r="EC932" s="36" t="n"/>
      <c r="ED932" s="36" t="n"/>
      <c r="EE932" s="36" t="n"/>
      <c r="EF932" s="36" t="n"/>
      <c r="EG932" s="36" t="n"/>
      <c r="EH932" s="36" t="n"/>
      <c r="EI932" s="36" t="n"/>
      <c r="EJ932" s="36" t="n"/>
      <c r="EK932" s="36" t="n"/>
      <c r="EL932" s="36" t="n"/>
      <c r="EM932" s="36" t="n"/>
      <c r="EN932" s="36" t="n"/>
    </row>
    <row r="933">
      <c r="A933" s="36" t="n"/>
      <c r="B933" s="36" t="n"/>
      <c r="C933" s="144" t="n"/>
      <c r="D933" s="144" t="n"/>
      <c r="E933" s="135" t="n"/>
      <c r="F933" s="135" t="n"/>
      <c r="G933" s="135" t="n"/>
      <c r="H933" s="135" t="n"/>
      <c r="I933" s="135" t="n"/>
      <c r="J933" s="135" t="n"/>
      <c r="K933" s="135" t="n"/>
      <c r="L933" s="135" t="n"/>
      <c r="M933" s="135" t="n"/>
      <c r="N933" s="135" t="n"/>
      <c r="O933" s="135" t="n"/>
      <c r="P933" s="135" t="n"/>
      <c r="Q933" s="135" t="n"/>
      <c r="R933" s="135" t="n"/>
      <c r="S933" s="135" t="n"/>
      <c r="T933" s="135" t="n"/>
      <c r="U933" s="135" t="n"/>
      <c r="V933" s="135" t="n"/>
      <c r="W933" s="135" t="n"/>
      <c r="X933" s="135" t="n"/>
      <c r="Y933" s="135" t="n"/>
      <c r="Z933" s="135" t="n"/>
      <c r="AA933" s="135" t="n"/>
      <c r="AB933" s="135" t="n"/>
      <c r="AC933" s="135" t="n"/>
      <c r="AD933" s="135" t="n"/>
      <c r="AE933" s="135" t="n"/>
      <c r="AF933" s="135" t="n"/>
      <c r="AG933" s="135" t="n"/>
      <c r="AH933" s="135" t="n"/>
      <c r="AI933" s="135" t="n"/>
      <c r="AJ933" s="135" t="n"/>
      <c r="AK933" s="135" t="n"/>
      <c r="AL933" s="135" t="n"/>
      <c r="AM933" s="135" t="n"/>
      <c r="AN933" s="135" t="n"/>
      <c r="AO933" s="135" t="n"/>
      <c r="AP933" s="135" t="n"/>
      <c r="AQ933" s="135" t="n"/>
      <c r="AR933" s="135" t="n"/>
      <c r="AS933" s="135" t="n"/>
      <c r="AT933" s="135" t="n"/>
      <c r="AU933" s="135" t="n"/>
      <c r="AV933" s="135" t="n"/>
      <c r="AW933" s="135" t="n"/>
      <c r="AX933" s="135" t="n"/>
      <c r="AY933" s="135" t="n"/>
      <c r="AZ933" s="135" t="n"/>
      <c r="BA933" s="135" t="n"/>
      <c r="BB933" s="135" t="n"/>
      <c r="BC933" s="135" t="n"/>
      <c r="BD933" s="135" t="n"/>
      <c r="BE933" s="135" t="n"/>
      <c r="BF933" s="135" t="n"/>
      <c r="BG933" s="135" t="n"/>
      <c r="BH933" s="135" t="n"/>
      <c r="BI933" s="135" t="n"/>
      <c r="BJ933" s="135" t="n"/>
      <c r="BK933" s="135" t="n"/>
      <c r="BL933" s="135" t="n"/>
      <c r="BM933" s="135" t="n"/>
      <c r="BN933" s="135" t="n"/>
      <c r="BO933" s="135" t="n"/>
      <c r="BP933" s="135" t="n"/>
      <c r="BQ933" s="135" t="n"/>
      <c r="BR933" s="135" t="n"/>
      <c r="BS933" s="135" t="n"/>
      <c r="BT933" s="135" t="n"/>
      <c r="BU933" s="135" t="n"/>
      <c r="BV933" s="135" t="n"/>
      <c r="BW933" s="135" t="n"/>
      <c r="BX933" s="135" t="n"/>
      <c r="BY933" s="135" t="n"/>
      <c r="BZ933" s="135" t="n"/>
      <c r="CA933" s="135" t="n"/>
      <c r="CB933" s="135" t="n"/>
      <c r="CC933" s="135" t="n"/>
      <c r="CD933" s="135" t="n"/>
      <c r="CE933" s="135" t="n"/>
      <c r="CF933" s="135" t="n"/>
      <c r="CG933" s="135" t="n"/>
      <c r="CH933" s="135" t="n"/>
      <c r="CI933" s="135" t="n"/>
      <c r="CJ933" s="135" t="n"/>
      <c r="CK933" s="135" t="n"/>
      <c r="CL933" s="135" t="n"/>
      <c r="CM933" s="135" t="n"/>
      <c r="CN933" s="135" t="n"/>
      <c r="CO933" s="135" t="n"/>
      <c r="CP933" s="135" t="n"/>
      <c r="CQ933" s="135" t="n"/>
      <c r="CR933" s="135" t="n"/>
      <c r="CU933" s="36" t="n"/>
      <c r="CV933" s="36" t="n"/>
      <c r="CW933" s="36" t="n"/>
      <c r="CX933" s="36" t="n"/>
      <c r="CY933" s="36" t="n"/>
      <c r="CZ933" s="36" t="n"/>
      <c r="DA933" s="36" t="n"/>
      <c r="DB933" s="36" t="n"/>
      <c r="DC933" s="36" t="n"/>
      <c r="DD933" s="36" t="n"/>
      <c r="DE933" s="36" t="n"/>
      <c r="DF933" s="36" t="n"/>
      <c r="DG933" s="36" t="n"/>
      <c r="DH933" s="36" t="n"/>
      <c r="DI933" s="36" t="n"/>
      <c r="DJ933" s="36" t="n"/>
      <c r="DK933" s="36" t="n"/>
      <c r="DL933" s="36" t="n"/>
      <c r="DM933" s="36" t="n"/>
      <c r="DN933" s="36" t="n"/>
      <c r="DO933" s="36" t="n"/>
      <c r="DP933" s="36" t="n"/>
      <c r="DQ933" s="36" t="n"/>
      <c r="DR933" s="36" t="n"/>
      <c r="DS933" s="36" t="n"/>
      <c r="DT933" s="36" t="n"/>
      <c r="DU933" s="36" t="n"/>
      <c r="DV933" s="36" t="n"/>
      <c r="DW933" s="36" t="n"/>
      <c r="DX933" s="36" t="n"/>
      <c r="DY933" s="36" t="n"/>
      <c r="DZ933" s="36" t="n"/>
      <c r="EA933" s="36" t="n"/>
      <c r="EB933" s="36" t="n"/>
      <c r="EC933" s="36" t="n"/>
      <c r="ED933" s="36" t="n"/>
      <c r="EE933" s="36" t="n"/>
      <c r="EF933" s="36" t="n"/>
      <c r="EG933" s="36" t="n"/>
      <c r="EH933" s="36" t="n"/>
      <c r="EI933" s="36" t="n"/>
      <c r="EJ933" s="36" t="n"/>
      <c r="EK933" s="36" t="n"/>
      <c r="EL933" s="36" t="n"/>
      <c r="EM933" s="36" t="n"/>
      <c r="EN933" s="36" t="n"/>
    </row>
    <row r="934">
      <c r="A934" s="36" t="n"/>
      <c r="B934" s="36" t="n"/>
      <c r="C934" s="144" t="n"/>
      <c r="D934" s="144" t="n"/>
      <c r="E934" s="135" t="n"/>
      <c r="F934" s="135" t="n"/>
      <c r="G934" s="135" t="n"/>
      <c r="H934" s="135" t="n"/>
      <c r="I934" s="135" t="n"/>
      <c r="J934" s="135" t="n"/>
      <c r="K934" s="135" t="n"/>
      <c r="L934" s="135" t="n"/>
      <c r="M934" s="135" t="n"/>
      <c r="N934" s="135" t="n"/>
      <c r="O934" s="135" t="n"/>
      <c r="P934" s="135" t="n"/>
      <c r="Q934" s="135" t="n"/>
      <c r="R934" s="135" t="n"/>
      <c r="S934" s="135" t="n"/>
      <c r="T934" s="135" t="n"/>
      <c r="U934" s="135" t="n"/>
      <c r="V934" s="135" t="n"/>
      <c r="W934" s="135" t="n"/>
      <c r="X934" s="135" t="n"/>
      <c r="Y934" s="135" t="n"/>
      <c r="Z934" s="135" t="n"/>
      <c r="AA934" s="135" t="n"/>
      <c r="AB934" s="135" t="n"/>
      <c r="AC934" s="135" t="n"/>
      <c r="AD934" s="135" t="n"/>
      <c r="AE934" s="135" t="n"/>
      <c r="AF934" s="135" t="n"/>
      <c r="AG934" s="135" t="n"/>
      <c r="AH934" s="135" t="n"/>
      <c r="AI934" s="135" t="n"/>
      <c r="AJ934" s="135" t="n"/>
      <c r="AK934" s="135" t="n"/>
      <c r="AL934" s="135" t="n"/>
      <c r="AM934" s="135" t="n"/>
      <c r="AN934" s="135" t="n"/>
      <c r="AO934" s="135" t="n"/>
      <c r="AP934" s="135" t="n"/>
      <c r="AQ934" s="135" t="n"/>
      <c r="AR934" s="135" t="n"/>
      <c r="AS934" s="135" t="n"/>
      <c r="AT934" s="135" t="n"/>
      <c r="AU934" s="135" t="n"/>
      <c r="AV934" s="135" t="n"/>
      <c r="AW934" s="135" t="n"/>
      <c r="AX934" s="135" t="n"/>
      <c r="AY934" s="135" t="n"/>
      <c r="AZ934" s="135" t="n"/>
      <c r="BA934" s="135" t="n"/>
      <c r="BB934" s="135" t="n"/>
      <c r="BC934" s="135" t="n"/>
      <c r="BD934" s="135" t="n"/>
      <c r="BE934" s="135" t="n"/>
      <c r="BF934" s="135" t="n"/>
      <c r="BG934" s="135" t="n"/>
      <c r="BH934" s="135" t="n"/>
      <c r="BI934" s="135" t="n"/>
      <c r="BJ934" s="135" t="n"/>
      <c r="BK934" s="135" t="n"/>
      <c r="BL934" s="135" t="n"/>
      <c r="BM934" s="135" t="n"/>
      <c r="BN934" s="135" t="n"/>
      <c r="BO934" s="135" t="n"/>
      <c r="BP934" s="135" t="n"/>
      <c r="BQ934" s="135" t="n"/>
      <c r="BR934" s="135" t="n"/>
      <c r="BS934" s="135" t="n"/>
      <c r="BT934" s="135" t="n"/>
      <c r="BU934" s="135" t="n"/>
      <c r="BV934" s="135" t="n"/>
      <c r="BW934" s="135" t="n"/>
      <c r="BX934" s="135" t="n"/>
      <c r="BY934" s="135" t="n"/>
      <c r="BZ934" s="135" t="n"/>
      <c r="CA934" s="135" t="n"/>
      <c r="CB934" s="135" t="n"/>
      <c r="CC934" s="135" t="n"/>
      <c r="CD934" s="135" t="n"/>
      <c r="CE934" s="135" t="n"/>
      <c r="CF934" s="135" t="n"/>
      <c r="CG934" s="135" t="n"/>
      <c r="CH934" s="135" t="n"/>
      <c r="CI934" s="135" t="n"/>
      <c r="CJ934" s="135" t="n"/>
      <c r="CK934" s="135" t="n"/>
      <c r="CL934" s="135" t="n"/>
      <c r="CM934" s="135" t="n"/>
      <c r="CN934" s="135" t="n"/>
      <c r="CO934" s="135" t="n"/>
      <c r="CP934" s="135" t="n"/>
      <c r="CQ934" s="135" t="n"/>
      <c r="CR934" s="135" t="n"/>
      <c r="CU934" s="36" t="n"/>
      <c r="CV934" s="36" t="n"/>
      <c r="CW934" s="36" t="n"/>
      <c r="CX934" s="36" t="n"/>
      <c r="CY934" s="36" t="n"/>
      <c r="CZ934" s="36" t="n"/>
      <c r="DA934" s="36" t="n"/>
      <c r="DB934" s="36" t="n"/>
      <c r="DC934" s="36" t="n"/>
      <c r="DD934" s="36" t="n"/>
      <c r="DE934" s="36" t="n"/>
      <c r="DF934" s="36" t="n"/>
      <c r="DG934" s="36" t="n"/>
      <c r="DH934" s="36" t="n"/>
      <c r="DI934" s="36" t="n"/>
      <c r="DJ934" s="36" t="n"/>
      <c r="DK934" s="36" t="n"/>
      <c r="DL934" s="36" t="n"/>
      <c r="DM934" s="36" t="n"/>
      <c r="DN934" s="36" t="n"/>
      <c r="DO934" s="36" t="n"/>
      <c r="DP934" s="36" t="n"/>
      <c r="DQ934" s="36" t="n"/>
      <c r="DR934" s="36" t="n"/>
      <c r="DS934" s="36" t="n"/>
      <c r="DT934" s="36" t="n"/>
      <c r="DU934" s="36" t="n"/>
      <c r="DV934" s="36" t="n"/>
      <c r="DW934" s="36" t="n"/>
      <c r="DX934" s="36" t="n"/>
      <c r="DY934" s="36" t="n"/>
      <c r="DZ934" s="36" t="n"/>
      <c r="EA934" s="36" t="n"/>
      <c r="EB934" s="36" t="n"/>
      <c r="EC934" s="36" t="n"/>
      <c r="ED934" s="36" t="n"/>
      <c r="EE934" s="36" t="n"/>
      <c r="EF934" s="36" t="n"/>
      <c r="EG934" s="36" t="n"/>
      <c r="EH934" s="36" t="n"/>
      <c r="EI934" s="36" t="n"/>
      <c r="EJ934" s="36" t="n"/>
      <c r="EK934" s="36" t="n"/>
      <c r="EL934" s="36" t="n"/>
      <c r="EM934" s="36" t="n"/>
      <c r="EN934" s="36" t="n"/>
    </row>
    <row r="935">
      <c r="A935" s="36" t="n"/>
      <c r="B935" s="36" t="n"/>
      <c r="C935" s="144" t="n"/>
      <c r="D935" s="144" t="n"/>
      <c r="E935" s="135" t="n"/>
      <c r="F935" s="135" t="n"/>
      <c r="G935" s="135" t="n"/>
      <c r="H935" s="135" t="n"/>
      <c r="I935" s="135" t="n"/>
      <c r="J935" s="135" t="n"/>
      <c r="K935" s="135" t="n"/>
      <c r="L935" s="135" t="n"/>
      <c r="M935" s="135" t="n"/>
      <c r="N935" s="135" t="n"/>
      <c r="O935" s="135" t="n"/>
      <c r="P935" s="135" t="n"/>
      <c r="Q935" s="135" t="n"/>
      <c r="R935" s="135" t="n"/>
      <c r="S935" s="135" t="n"/>
      <c r="T935" s="135" t="n"/>
      <c r="U935" s="135" t="n"/>
      <c r="V935" s="135" t="n"/>
      <c r="W935" s="135" t="n"/>
      <c r="X935" s="135" t="n"/>
      <c r="Y935" s="135" t="n"/>
      <c r="Z935" s="135" t="n"/>
      <c r="AA935" s="135" t="n"/>
      <c r="AB935" s="135" t="n"/>
      <c r="AC935" s="135" t="n"/>
      <c r="AD935" s="135" t="n"/>
      <c r="AE935" s="135" t="n"/>
      <c r="AF935" s="135" t="n"/>
      <c r="AG935" s="135" t="n"/>
      <c r="AH935" s="135" t="n"/>
      <c r="AI935" s="135" t="n"/>
      <c r="AJ935" s="135" t="n"/>
      <c r="AK935" s="135" t="n"/>
      <c r="AL935" s="135" t="n"/>
      <c r="AM935" s="135" t="n"/>
      <c r="AN935" s="135" t="n"/>
      <c r="AO935" s="135" t="n"/>
      <c r="AP935" s="135" t="n"/>
      <c r="AQ935" s="135" t="n"/>
      <c r="AR935" s="135" t="n"/>
      <c r="AS935" s="135" t="n"/>
      <c r="AT935" s="135" t="n"/>
      <c r="AU935" s="135" t="n"/>
      <c r="AV935" s="135" t="n"/>
      <c r="AW935" s="135" t="n"/>
      <c r="AX935" s="135" t="n"/>
      <c r="AY935" s="135" t="n"/>
      <c r="AZ935" s="135" t="n"/>
      <c r="BA935" s="135" t="n"/>
      <c r="BB935" s="135" t="n"/>
      <c r="BC935" s="135" t="n"/>
      <c r="BD935" s="135" t="n"/>
      <c r="BE935" s="135" t="n"/>
      <c r="BF935" s="135" t="n"/>
      <c r="BG935" s="135" t="n"/>
      <c r="BH935" s="135" t="n"/>
      <c r="BI935" s="135" t="n"/>
      <c r="BJ935" s="135" t="n"/>
      <c r="BK935" s="135" t="n"/>
      <c r="BL935" s="135" t="n"/>
      <c r="BM935" s="135" t="n"/>
      <c r="BN935" s="135" t="n"/>
      <c r="BO935" s="135" t="n"/>
      <c r="BP935" s="135" t="n"/>
      <c r="BQ935" s="135" t="n"/>
      <c r="BR935" s="135" t="n"/>
      <c r="BS935" s="135" t="n"/>
      <c r="BT935" s="135" t="n"/>
      <c r="BU935" s="135" t="n"/>
      <c r="BV935" s="135" t="n"/>
      <c r="BW935" s="135" t="n"/>
      <c r="BX935" s="135" t="n"/>
      <c r="BY935" s="135" t="n"/>
      <c r="BZ935" s="135" t="n"/>
      <c r="CA935" s="135" t="n"/>
      <c r="CB935" s="135" t="n"/>
      <c r="CC935" s="135" t="n"/>
      <c r="CD935" s="135" t="n"/>
      <c r="CE935" s="135" t="n"/>
      <c r="CF935" s="135" t="n"/>
      <c r="CG935" s="135" t="n"/>
      <c r="CH935" s="135" t="n"/>
      <c r="CI935" s="135" t="n"/>
      <c r="CJ935" s="135" t="n"/>
      <c r="CK935" s="135" t="n"/>
      <c r="CL935" s="135" t="n"/>
      <c r="CM935" s="135" t="n"/>
      <c r="CN935" s="135" t="n"/>
      <c r="CO935" s="135" t="n"/>
      <c r="CP935" s="135" t="n"/>
      <c r="CQ935" s="135" t="n"/>
      <c r="CR935" s="135" t="n"/>
      <c r="CU935" s="36" t="n"/>
      <c r="CV935" s="36" t="n"/>
      <c r="CW935" s="36" t="n"/>
      <c r="CX935" s="36" t="n"/>
      <c r="CY935" s="36" t="n"/>
      <c r="CZ935" s="36" t="n"/>
      <c r="DA935" s="36" t="n"/>
      <c r="DB935" s="36" t="n"/>
      <c r="DC935" s="36" t="n"/>
      <c r="DD935" s="36" t="n"/>
      <c r="DE935" s="36" t="n"/>
      <c r="DF935" s="36" t="n"/>
      <c r="DG935" s="36" t="n"/>
      <c r="DH935" s="36" t="n"/>
      <c r="DI935" s="36" t="n"/>
      <c r="DJ935" s="36" t="n"/>
      <c r="DK935" s="36" t="n"/>
      <c r="DL935" s="36" t="n"/>
      <c r="DM935" s="36" t="n"/>
      <c r="DN935" s="36" t="n"/>
      <c r="DO935" s="36" t="n"/>
      <c r="DP935" s="36" t="n"/>
      <c r="DQ935" s="36" t="n"/>
      <c r="DR935" s="36" t="n"/>
      <c r="DS935" s="36" t="n"/>
      <c r="DT935" s="36" t="n"/>
      <c r="DU935" s="36" t="n"/>
      <c r="DV935" s="36" t="n"/>
      <c r="DW935" s="36" t="n"/>
      <c r="DX935" s="36" t="n"/>
      <c r="DY935" s="36" t="n"/>
      <c r="DZ935" s="36" t="n"/>
      <c r="EA935" s="36" t="n"/>
      <c r="EB935" s="36" t="n"/>
      <c r="EC935" s="36" t="n"/>
      <c r="ED935" s="36" t="n"/>
      <c r="EE935" s="36" t="n"/>
      <c r="EF935" s="36" t="n"/>
      <c r="EG935" s="36" t="n"/>
      <c r="EH935" s="36" t="n"/>
      <c r="EI935" s="36" t="n"/>
      <c r="EJ935" s="36" t="n"/>
      <c r="EK935" s="36" t="n"/>
      <c r="EL935" s="36" t="n"/>
      <c r="EM935" s="36" t="n"/>
      <c r="EN935" s="36" t="n"/>
    </row>
    <row r="936">
      <c r="A936" s="36" t="n"/>
      <c r="B936" s="36" t="n"/>
      <c r="C936" s="144" t="n"/>
      <c r="D936" s="144" t="n"/>
      <c r="E936" s="135" t="n"/>
      <c r="F936" s="135" t="n"/>
      <c r="G936" s="135" t="n"/>
      <c r="H936" s="135" t="n"/>
      <c r="I936" s="135" t="n"/>
      <c r="J936" s="135" t="n"/>
      <c r="K936" s="135" t="n"/>
      <c r="L936" s="135" t="n"/>
      <c r="M936" s="135" t="n"/>
      <c r="N936" s="135" t="n"/>
      <c r="O936" s="135" t="n"/>
      <c r="P936" s="135" t="n"/>
      <c r="Q936" s="135" t="n"/>
      <c r="R936" s="135" t="n"/>
      <c r="S936" s="135" t="n"/>
      <c r="T936" s="135" t="n"/>
      <c r="U936" s="135" t="n"/>
      <c r="V936" s="135" t="n"/>
      <c r="W936" s="135" t="n"/>
      <c r="X936" s="135" t="n"/>
      <c r="Y936" s="135" t="n"/>
      <c r="Z936" s="135" t="n"/>
      <c r="AA936" s="135" t="n"/>
      <c r="AB936" s="135" t="n"/>
      <c r="AC936" s="135" t="n"/>
      <c r="AD936" s="135" t="n"/>
      <c r="AE936" s="135" t="n"/>
      <c r="AF936" s="135" t="n"/>
      <c r="AG936" s="135" t="n"/>
      <c r="AH936" s="135" t="n"/>
      <c r="AI936" s="135" t="n"/>
      <c r="AJ936" s="135" t="n"/>
      <c r="AK936" s="135" t="n"/>
      <c r="AL936" s="135" t="n"/>
      <c r="AM936" s="135" t="n"/>
      <c r="AN936" s="135" t="n"/>
      <c r="AO936" s="135" t="n"/>
      <c r="AP936" s="135" t="n"/>
      <c r="AQ936" s="135" t="n"/>
      <c r="AR936" s="135" t="n"/>
      <c r="AS936" s="135" t="n"/>
      <c r="AT936" s="135" t="n"/>
      <c r="AU936" s="135" t="n"/>
      <c r="AV936" s="135" t="n"/>
      <c r="AW936" s="135" t="n"/>
      <c r="AX936" s="135" t="n"/>
      <c r="AY936" s="135" t="n"/>
      <c r="AZ936" s="135" t="n"/>
      <c r="BA936" s="135" t="n"/>
      <c r="BB936" s="135" t="n"/>
      <c r="BC936" s="135" t="n"/>
      <c r="BD936" s="135" t="n"/>
      <c r="BE936" s="135" t="n"/>
      <c r="BF936" s="135" t="n"/>
      <c r="BG936" s="135" t="n"/>
      <c r="BH936" s="135" t="n"/>
      <c r="BI936" s="135" t="n"/>
      <c r="BJ936" s="135" t="n"/>
      <c r="BK936" s="135" t="n"/>
      <c r="BL936" s="135" t="n"/>
      <c r="BM936" s="135" t="n"/>
      <c r="BN936" s="135" t="n"/>
      <c r="BO936" s="135" t="n"/>
      <c r="BP936" s="135" t="n"/>
      <c r="BQ936" s="135" t="n"/>
      <c r="BR936" s="135" t="n"/>
      <c r="BS936" s="135" t="n"/>
      <c r="BT936" s="135" t="n"/>
      <c r="BU936" s="135" t="n"/>
      <c r="BV936" s="135" t="n"/>
      <c r="BW936" s="135" t="n"/>
      <c r="BX936" s="135" t="n"/>
      <c r="BY936" s="135" t="n"/>
      <c r="BZ936" s="135" t="n"/>
      <c r="CA936" s="135" t="n"/>
      <c r="CB936" s="135" t="n"/>
      <c r="CC936" s="135" t="n"/>
      <c r="CD936" s="135" t="n"/>
      <c r="CE936" s="135" t="n"/>
      <c r="CF936" s="135" t="n"/>
      <c r="CG936" s="135" t="n"/>
      <c r="CH936" s="135" t="n"/>
      <c r="CI936" s="135" t="n"/>
      <c r="CJ936" s="135" t="n"/>
      <c r="CK936" s="135" t="n"/>
      <c r="CL936" s="135" t="n"/>
      <c r="CM936" s="135" t="n"/>
      <c r="CN936" s="135" t="n"/>
      <c r="CO936" s="135" t="n"/>
      <c r="CP936" s="135" t="n"/>
      <c r="CQ936" s="135" t="n"/>
      <c r="CR936" s="135" t="n"/>
      <c r="CU936" s="36" t="n"/>
      <c r="CV936" s="36" t="n"/>
      <c r="CW936" s="36" t="n"/>
      <c r="CX936" s="36" t="n"/>
      <c r="CY936" s="36" t="n"/>
      <c r="CZ936" s="36" t="n"/>
      <c r="DA936" s="36" t="n"/>
      <c r="DB936" s="36" t="n"/>
      <c r="DC936" s="36" t="n"/>
      <c r="DD936" s="36" t="n"/>
      <c r="DE936" s="36" t="n"/>
      <c r="DF936" s="36" t="n"/>
      <c r="DG936" s="36" t="n"/>
      <c r="DH936" s="36" t="n"/>
      <c r="DI936" s="36" t="n"/>
      <c r="DJ936" s="36" t="n"/>
      <c r="DK936" s="36" t="n"/>
      <c r="DL936" s="36" t="n"/>
      <c r="DM936" s="36" t="n"/>
      <c r="DN936" s="36" t="n"/>
      <c r="DO936" s="36" t="n"/>
      <c r="DP936" s="36" t="n"/>
      <c r="DQ936" s="36" t="n"/>
      <c r="DR936" s="36" t="n"/>
      <c r="DS936" s="36" t="n"/>
      <c r="DT936" s="36" t="n"/>
      <c r="DU936" s="36" t="n"/>
      <c r="DV936" s="36" t="n"/>
      <c r="DW936" s="36" t="n"/>
      <c r="DX936" s="36" t="n"/>
      <c r="DY936" s="36" t="n"/>
      <c r="DZ936" s="36" t="n"/>
      <c r="EA936" s="36" t="n"/>
      <c r="EB936" s="36" t="n"/>
      <c r="EC936" s="36" t="n"/>
      <c r="ED936" s="36" t="n"/>
      <c r="EE936" s="36" t="n"/>
      <c r="EF936" s="36" t="n"/>
      <c r="EG936" s="36" t="n"/>
      <c r="EH936" s="36" t="n"/>
      <c r="EI936" s="36" t="n"/>
      <c r="EJ936" s="36" t="n"/>
      <c r="EK936" s="36" t="n"/>
      <c r="EL936" s="36" t="n"/>
      <c r="EM936" s="36" t="n"/>
      <c r="EN936" s="36" t="n"/>
    </row>
    <row r="937">
      <c r="A937" s="36" t="n"/>
      <c r="B937" s="36" t="n"/>
      <c r="C937" s="144" t="n"/>
      <c r="D937" s="144" t="n"/>
      <c r="E937" s="135" t="n"/>
      <c r="F937" s="135" t="n"/>
      <c r="G937" s="135" t="n"/>
      <c r="H937" s="135" t="n"/>
      <c r="I937" s="135" t="n"/>
      <c r="J937" s="135" t="n"/>
      <c r="K937" s="135" t="n"/>
      <c r="L937" s="135" t="n"/>
      <c r="M937" s="135" t="n"/>
      <c r="N937" s="135" t="n"/>
      <c r="O937" s="135" t="n"/>
      <c r="P937" s="135" t="n"/>
      <c r="Q937" s="135" t="n"/>
      <c r="R937" s="135" t="n"/>
      <c r="S937" s="135" t="n"/>
      <c r="T937" s="135" t="n"/>
      <c r="U937" s="135" t="n"/>
      <c r="V937" s="135" t="n"/>
      <c r="W937" s="135" t="n"/>
      <c r="X937" s="135" t="n"/>
      <c r="Y937" s="135" t="n"/>
      <c r="Z937" s="135" t="n"/>
      <c r="AA937" s="135" t="n"/>
      <c r="AB937" s="135" t="n"/>
      <c r="AC937" s="135" t="n"/>
      <c r="AD937" s="135" t="n"/>
      <c r="AE937" s="135" t="n"/>
      <c r="AF937" s="135" t="n"/>
      <c r="AG937" s="135" t="n"/>
      <c r="AH937" s="135" t="n"/>
      <c r="AI937" s="135" t="n"/>
      <c r="AJ937" s="135" t="n"/>
      <c r="AK937" s="135" t="n"/>
      <c r="AL937" s="135" t="n"/>
      <c r="AM937" s="135" t="n"/>
      <c r="AN937" s="135" t="n"/>
      <c r="AO937" s="135" t="n"/>
      <c r="AP937" s="135" t="n"/>
      <c r="AQ937" s="135" t="n"/>
      <c r="AR937" s="135" t="n"/>
      <c r="AS937" s="135" t="n"/>
      <c r="AT937" s="135" t="n"/>
      <c r="AU937" s="135" t="n"/>
      <c r="AV937" s="135" t="n"/>
      <c r="AW937" s="135" t="n"/>
      <c r="AX937" s="135" t="n"/>
      <c r="AY937" s="135" t="n"/>
      <c r="AZ937" s="135" t="n"/>
      <c r="BA937" s="135" t="n"/>
      <c r="BB937" s="135" t="n"/>
      <c r="BC937" s="135" t="n"/>
      <c r="BD937" s="135" t="n"/>
      <c r="BE937" s="135" t="n"/>
      <c r="BF937" s="135" t="n"/>
      <c r="BG937" s="135" t="n"/>
      <c r="BH937" s="135" t="n"/>
      <c r="BI937" s="135" t="n"/>
      <c r="BJ937" s="135" t="n"/>
      <c r="BK937" s="135" t="n"/>
      <c r="BL937" s="135" t="n"/>
      <c r="BM937" s="135" t="n"/>
      <c r="BN937" s="135" t="n"/>
      <c r="BO937" s="135" t="n"/>
      <c r="BP937" s="135" t="n"/>
      <c r="BQ937" s="135" t="n"/>
      <c r="BR937" s="135" t="n"/>
      <c r="BS937" s="135" t="n"/>
      <c r="BT937" s="135" t="n"/>
      <c r="BU937" s="135" t="n"/>
      <c r="BV937" s="135" t="n"/>
      <c r="BW937" s="135" t="n"/>
      <c r="BX937" s="135" t="n"/>
      <c r="BY937" s="135" t="n"/>
      <c r="BZ937" s="135" t="n"/>
      <c r="CA937" s="135" t="n"/>
      <c r="CB937" s="135" t="n"/>
      <c r="CC937" s="135" t="n"/>
      <c r="CD937" s="135" t="n"/>
      <c r="CE937" s="135" t="n"/>
      <c r="CF937" s="135" t="n"/>
      <c r="CG937" s="135" t="n"/>
      <c r="CH937" s="135" t="n"/>
      <c r="CI937" s="135" t="n"/>
      <c r="CJ937" s="135" t="n"/>
      <c r="CK937" s="135" t="n"/>
      <c r="CL937" s="135" t="n"/>
      <c r="CM937" s="135" t="n"/>
      <c r="CN937" s="135" t="n"/>
      <c r="CO937" s="135" t="n"/>
      <c r="CP937" s="135" t="n"/>
      <c r="CQ937" s="135" t="n"/>
      <c r="CR937" s="135" t="n"/>
      <c r="CU937" s="36" t="n"/>
      <c r="CV937" s="36" t="n"/>
      <c r="CW937" s="36" t="n"/>
      <c r="CX937" s="36" t="n"/>
      <c r="CY937" s="36" t="n"/>
      <c r="CZ937" s="36" t="n"/>
      <c r="DA937" s="36" t="n"/>
      <c r="DB937" s="36" t="n"/>
      <c r="DC937" s="36" t="n"/>
      <c r="DD937" s="36" t="n"/>
      <c r="DE937" s="36" t="n"/>
      <c r="DF937" s="36" t="n"/>
      <c r="DG937" s="36" t="n"/>
      <c r="DH937" s="36" t="n"/>
      <c r="DI937" s="36" t="n"/>
      <c r="DJ937" s="36" t="n"/>
      <c r="DK937" s="36" t="n"/>
      <c r="DL937" s="36" t="n"/>
      <c r="DM937" s="36" t="n"/>
      <c r="DN937" s="36" t="n"/>
      <c r="DO937" s="36" t="n"/>
      <c r="DP937" s="36" t="n"/>
      <c r="DQ937" s="36" t="n"/>
      <c r="DR937" s="36" t="n"/>
      <c r="DS937" s="36" t="n"/>
      <c r="DT937" s="36" t="n"/>
      <c r="DU937" s="36" t="n"/>
      <c r="DV937" s="36" t="n"/>
      <c r="DW937" s="36" t="n"/>
      <c r="DX937" s="36" t="n"/>
      <c r="DY937" s="36" t="n"/>
      <c r="DZ937" s="36" t="n"/>
      <c r="EA937" s="36" t="n"/>
      <c r="EB937" s="36" t="n"/>
      <c r="EC937" s="36" t="n"/>
      <c r="ED937" s="36" t="n"/>
      <c r="EE937" s="36" t="n"/>
      <c r="EF937" s="36" t="n"/>
      <c r="EG937" s="36" t="n"/>
      <c r="EH937" s="36" t="n"/>
      <c r="EI937" s="36" t="n"/>
      <c r="EJ937" s="36" t="n"/>
      <c r="EK937" s="36" t="n"/>
      <c r="EL937" s="36" t="n"/>
      <c r="EM937" s="36" t="n"/>
      <c r="EN937" s="36" t="n"/>
    </row>
    <row r="938">
      <c r="A938" s="36" t="n"/>
      <c r="B938" s="36" t="n"/>
      <c r="C938" s="144" t="n"/>
      <c r="D938" s="144" t="n"/>
      <c r="E938" s="135" t="n"/>
      <c r="F938" s="135" t="n"/>
      <c r="G938" s="135" t="n"/>
      <c r="H938" s="135" t="n"/>
      <c r="I938" s="135" t="n"/>
      <c r="J938" s="135" t="n"/>
      <c r="K938" s="135" t="n"/>
      <c r="L938" s="135" t="n"/>
      <c r="M938" s="135" t="n"/>
      <c r="N938" s="135" t="n"/>
      <c r="O938" s="135" t="n"/>
      <c r="P938" s="135" t="n"/>
      <c r="Q938" s="135" t="n"/>
      <c r="R938" s="135" t="n"/>
      <c r="S938" s="135" t="n"/>
      <c r="T938" s="135" t="n"/>
      <c r="U938" s="135" t="n"/>
      <c r="V938" s="135" t="n"/>
      <c r="W938" s="135" t="n"/>
      <c r="X938" s="135" t="n"/>
      <c r="Y938" s="135" t="n"/>
      <c r="Z938" s="135" t="n"/>
      <c r="AA938" s="135" t="n"/>
      <c r="AB938" s="135" t="n"/>
      <c r="AC938" s="135" t="n"/>
      <c r="AD938" s="135" t="n"/>
      <c r="AE938" s="135" t="n"/>
      <c r="AF938" s="135" t="n"/>
      <c r="AG938" s="135" t="n"/>
      <c r="AH938" s="135" t="n"/>
      <c r="AI938" s="135" t="n"/>
      <c r="AJ938" s="135" t="n"/>
      <c r="AK938" s="135" t="n"/>
      <c r="AL938" s="135" t="n"/>
      <c r="AM938" s="135" t="n"/>
      <c r="AN938" s="135" t="n"/>
      <c r="AO938" s="135" t="n"/>
      <c r="AP938" s="135" t="n"/>
      <c r="AQ938" s="135" t="n"/>
      <c r="AR938" s="135" t="n"/>
      <c r="AS938" s="135" t="n"/>
      <c r="AT938" s="135" t="n"/>
      <c r="AU938" s="135" t="n"/>
      <c r="AV938" s="135" t="n"/>
      <c r="AW938" s="135" t="n"/>
      <c r="AX938" s="135" t="n"/>
      <c r="AY938" s="135" t="n"/>
      <c r="AZ938" s="135" t="n"/>
      <c r="BA938" s="135" t="n"/>
      <c r="BB938" s="135" t="n"/>
      <c r="BC938" s="135" t="n"/>
      <c r="BD938" s="135" t="n"/>
      <c r="BE938" s="135" t="n"/>
      <c r="BF938" s="135" t="n"/>
      <c r="BG938" s="135" t="n"/>
      <c r="BH938" s="135" t="n"/>
      <c r="BI938" s="135" t="n"/>
      <c r="BJ938" s="135" t="n"/>
      <c r="BK938" s="135" t="n"/>
      <c r="BL938" s="135" t="n"/>
      <c r="BM938" s="135" t="n"/>
      <c r="BN938" s="135" t="n"/>
      <c r="BO938" s="135" t="n"/>
      <c r="BP938" s="135" t="n"/>
      <c r="BQ938" s="135" t="n"/>
      <c r="BR938" s="135" t="n"/>
      <c r="BS938" s="135" t="n"/>
      <c r="BT938" s="135" t="n"/>
      <c r="BU938" s="135" t="n"/>
      <c r="BV938" s="135" t="n"/>
      <c r="BW938" s="135" t="n"/>
      <c r="BX938" s="135" t="n"/>
      <c r="BY938" s="135" t="n"/>
      <c r="BZ938" s="135" t="n"/>
      <c r="CA938" s="135" t="n"/>
      <c r="CB938" s="135" t="n"/>
      <c r="CC938" s="135" t="n"/>
      <c r="CD938" s="135" t="n"/>
      <c r="CE938" s="135" t="n"/>
      <c r="CF938" s="135" t="n"/>
      <c r="CG938" s="135" t="n"/>
      <c r="CH938" s="135" t="n"/>
      <c r="CI938" s="135" t="n"/>
      <c r="CJ938" s="135" t="n"/>
      <c r="CK938" s="135" t="n"/>
      <c r="CL938" s="135" t="n"/>
      <c r="CM938" s="135" t="n"/>
      <c r="CN938" s="135" t="n"/>
      <c r="CO938" s="135" t="n"/>
      <c r="CP938" s="135" t="n"/>
      <c r="CQ938" s="135" t="n"/>
      <c r="CR938" s="135" t="n"/>
      <c r="CU938" s="36" t="n"/>
      <c r="CV938" s="36" t="n"/>
      <c r="CW938" s="36" t="n"/>
      <c r="CX938" s="36" t="n"/>
      <c r="CY938" s="36" t="n"/>
      <c r="CZ938" s="36" t="n"/>
      <c r="DA938" s="36" t="n"/>
      <c r="DB938" s="36" t="n"/>
      <c r="DC938" s="36" t="n"/>
      <c r="DD938" s="36" t="n"/>
      <c r="DE938" s="36" t="n"/>
      <c r="DF938" s="36" t="n"/>
      <c r="DG938" s="36" t="n"/>
      <c r="DH938" s="36" t="n"/>
      <c r="DI938" s="36" t="n"/>
      <c r="DJ938" s="36" t="n"/>
      <c r="DK938" s="36" t="n"/>
      <c r="DL938" s="36" t="n"/>
      <c r="DM938" s="36" t="n"/>
      <c r="DN938" s="36" t="n"/>
      <c r="DO938" s="36" t="n"/>
      <c r="DP938" s="36" t="n"/>
      <c r="DQ938" s="36" t="n"/>
      <c r="DR938" s="36" t="n"/>
      <c r="DS938" s="36" t="n"/>
      <c r="DT938" s="36" t="n"/>
      <c r="DU938" s="36" t="n"/>
      <c r="DV938" s="36" t="n"/>
      <c r="DW938" s="36" t="n"/>
      <c r="DX938" s="36" t="n"/>
      <c r="DY938" s="36" t="n"/>
      <c r="DZ938" s="36" t="n"/>
      <c r="EA938" s="36" t="n"/>
      <c r="EB938" s="36" t="n"/>
      <c r="EC938" s="36" t="n"/>
      <c r="ED938" s="36" t="n"/>
      <c r="EE938" s="36" t="n"/>
      <c r="EF938" s="36" t="n"/>
      <c r="EG938" s="36" t="n"/>
      <c r="EH938" s="36" t="n"/>
      <c r="EI938" s="36" t="n"/>
      <c r="EJ938" s="36" t="n"/>
      <c r="EK938" s="36" t="n"/>
      <c r="EL938" s="36" t="n"/>
      <c r="EM938" s="36" t="n"/>
      <c r="EN938" s="36" t="n"/>
    </row>
    <row r="939">
      <c r="A939" s="36" t="n"/>
      <c r="B939" s="36" t="n"/>
      <c r="C939" s="144" t="n"/>
      <c r="D939" s="144" t="n"/>
      <c r="E939" s="135" t="n"/>
      <c r="F939" s="135" t="n"/>
      <c r="G939" s="135" t="n"/>
      <c r="H939" s="135" t="n"/>
      <c r="I939" s="135" t="n"/>
      <c r="J939" s="135" t="n"/>
      <c r="K939" s="135" t="n"/>
      <c r="L939" s="135" t="n"/>
      <c r="M939" s="135" t="n"/>
      <c r="N939" s="135" t="n"/>
      <c r="O939" s="135" t="n"/>
      <c r="P939" s="135" t="n"/>
      <c r="Q939" s="135" t="n"/>
      <c r="R939" s="135" t="n"/>
      <c r="S939" s="135" t="n"/>
      <c r="T939" s="135" t="n"/>
      <c r="U939" s="135" t="n"/>
      <c r="V939" s="135" t="n"/>
      <c r="W939" s="135" t="n"/>
      <c r="X939" s="135" t="n"/>
      <c r="Y939" s="135" t="n"/>
      <c r="Z939" s="135" t="n"/>
      <c r="AA939" s="135" t="n"/>
      <c r="AB939" s="135" t="n"/>
      <c r="AC939" s="135" t="n"/>
      <c r="AD939" s="135" t="n"/>
      <c r="AE939" s="135" t="n"/>
      <c r="AF939" s="135" t="n"/>
      <c r="AG939" s="135" t="n"/>
      <c r="AH939" s="135" t="n"/>
      <c r="AI939" s="135" t="n"/>
      <c r="AJ939" s="135" t="n"/>
      <c r="AK939" s="135" t="n"/>
      <c r="AL939" s="135" t="n"/>
      <c r="AM939" s="135" t="n"/>
      <c r="AN939" s="135" t="n"/>
      <c r="AO939" s="135" t="n"/>
      <c r="AP939" s="135" t="n"/>
      <c r="AQ939" s="135" t="n"/>
      <c r="AR939" s="135" t="n"/>
      <c r="AS939" s="135" t="n"/>
      <c r="AT939" s="135" t="n"/>
      <c r="AU939" s="135" t="n"/>
      <c r="AV939" s="135" t="n"/>
      <c r="AW939" s="135" t="n"/>
      <c r="AX939" s="135" t="n"/>
      <c r="AY939" s="135" t="n"/>
      <c r="AZ939" s="135" t="n"/>
      <c r="BA939" s="135" t="n"/>
      <c r="BB939" s="135" t="n"/>
      <c r="BC939" s="135" t="n"/>
      <c r="BD939" s="135" t="n"/>
      <c r="BE939" s="135" t="n"/>
      <c r="BF939" s="135" t="n"/>
      <c r="BG939" s="135" t="n"/>
      <c r="BH939" s="135" t="n"/>
      <c r="BI939" s="135" t="n"/>
      <c r="BJ939" s="135" t="n"/>
      <c r="BK939" s="135" t="n"/>
      <c r="BL939" s="135" t="n"/>
      <c r="BM939" s="135" t="n"/>
      <c r="BN939" s="135" t="n"/>
      <c r="BO939" s="135" t="n"/>
      <c r="BP939" s="135" t="n"/>
      <c r="BQ939" s="135" t="n"/>
      <c r="BR939" s="135" t="n"/>
      <c r="BS939" s="135" t="n"/>
      <c r="BT939" s="135" t="n"/>
      <c r="BU939" s="135" t="n"/>
      <c r="BV939" s="135" t="n"/>
      <c r="BW939" s="135" t="n"/>
      <c r="BX939" s="135" t="n"/>
      <c r="BY939" s="135" t="n"/>
      <c r="BZ939" s="135" t="n"/>
      <c r="CA939" s="135" t="n"/>
      <c r="CB939" s="135" t="n"/>
      <c r="CC939" s="135" t="n"/>
      <c r="CD939" s="135" t="n"/>
      <c r="CE939" s="135" t="n"/>
      <c r="CF939" s="135" t="n"/>
      <c r="CG939" s="135" t="n"/>
      <c r="CH939" s="135" t="n"/>
      <c r="CI939" s="135" t="n"/>
      <c r="CJ939" s="135" t="n"/>
      <c r="CK939" s="135" t="n"/>
      <c r="CL939" s="135" t="n"/>
      <c r="CM939" s="135" t="n"/>
      <c r="CN939" s="135" t="n"/>
      <c r="CO939" s="135" t="n"/>
      <c r="CP939" s="135" t="n"/>
      <c r="CQ939" s="135" t="n"/>
      <c r="CR939" s="135" t="n"/>
      <c r="CU939" s="36" t="n"/>
      <c r="CV939" s="36" t="n"/>
      <c r="CW939" s="36" t="n"/>
      <c r="CX939" s="36" t="n"/>
      <c r="CY939" s="36" t="n"/>
      <c r="CZ939" s="36" t="n"/>
      <c r="DA939" s="36" t="n"/>
      <c r="DB939" s="36" t="n"/>
      <c r="DC939" s="36" t="n"/>
      <c r="DD939" s="36" t="n"/>
      <c r="DE939" s="36" t="n"/>
      <c r="DF939" s="36" t="n"/>
      <c r="DG939" s="36" t="n"/>
      <c r="DH939" s="36" t="n"/>
      <c r="DI939" s="36" t="n"/>
      <c r="DJ939" s="36" t="n"/>
      <c r="DK939" s="36" t="n"/>
      <c r="DL939" s="36" t="n"/>
      <c r="DM939" s="36" t="n"/>
      <c r="DN939" s="36" t="n"/>
      <c r="DO939" s="36" t="n"/>
      <c r="DP939" s="36" t="n"/>
      <c r="DQ939" s="36" t="n"/>
      <c r="DR939" s="36" t="n"/>
      <c r="DS939" s="36" t="n"/>
      <c r="DT939" s="36" t="n"/>
      <c r="DU939" s="36" t="n"/>
      <c r="DV939" s="36" t="n"/>
      <c r="DW939" s="36" t="n"/>
      <c r="DX939" s="36" t="n"/>
      <c r="DY939" s="36" t="n"/>
      <c r="DZ939" s="36" t="n"/>
      <c r="EA939" s="36" t="n"/>
      <c r="EB939" s="36" t="n"/>
      <c r="EC939" s="36" t="n"/>
      <c r="ED939" s="36" t="n"/>
      <c r="EE939" s="36" t="n"/>
      <c r="EF939" s="36" t="n"/>
      <c r="EG939" s="36" t="n"/>
      <c r="EH939" s="36" t="n"/>
      <c r="EI939" s="36" t="n"/>
      <c r="EJ939" s="36" t="n"/>
      <c r="EK939" s="36" t="n"/>
      <c r="EL939" s="36" t="n"/>
      <c r="EM939" s="36" t="n"/>
      <c r="EN939" s="36" t="n"/>
    </row>
    <row r="940">
      <c r="A940" s="36" t="n"/>
      <c r="B940" s="36" t="n"/>
      <c r="C940" s="144" t="n"/>
      <c r="D940" s="144" t="n"/>
      <c r="E940" s="135" t="n"/>
      <c r="F940" s="135" t="n"/>
      <c r="G940" s="135" t="n"/>
      <c r="H940" s="135" t="n"/>
      <c r="I940" s="135" t="n"/>
      <c r="J940" s="135" t="n"/>
      <c r="K940" s="135" t="n"/>
      <c r="L940" s="135" t="n"/>
      <c r="M940" s="135" t="n"/>
      <c r="N940" s="135" t="n"/>
      <c r="O940" s="135" t="n"/>
      <c r="P940" s="135" t="n"/>
      <c r="Q940" s="135" t="n"/>
      <c r="R940" s="135" t="n"/>
      <c r="S940" s="135" t="n"/>
      <c r="T940" s="135" t="n"/>
      <c r="U940" s="135" t="n"/>
      <c r="V940" s="135" t="n"/>
      <c r="W940" s="135" t="n"/>
      <c r="X940" s="135" t="n"/>
      <c r="Y940" s="135" t="n"/>
      <c r="Z940" s="135" t="n"/>
      <c r="AA940" s="135" t="n"/>
      <c r="AB940" s="135" t="n"/>
      <c r="AC940" s="135" t="n"/>
      <c r="AD940" s="135" t="n"/>
      <c r="AE940" s="135" t="n"/>
      <c r="AF940" s="135" t="n"/>
      <c r="AG940" s="135" t="n"/>
      <c r="AH940" s="135" t="n"/>
      <c r="AI940" s="135" t="n"/>
      <c r="AJ940" s="135" t="n"/>
      <c r="AK940" s="135" t="n"/>
      <c r="AL940" s="135" t="n"/>
      <c r="AM940" s="135" t="n"/>
      <c r="AN940" s="135" t="n"/>
      <c r="AO940" s="135" t="n"/>
      <c r="AP940" s="135" t="n"/>
      <c r="AQ940" s="135" t="n"/>
      <c r="AR940" s="135" t="n"/>
      <c r="AS940" s="135" t="n"/>
      <c r="AT940" s="135" t="n"/>
      <c r="AU940" s="135" t="n"/>
      <c r="AV940" s="135" t="n"/>
      <c r="AW940" s="135" t="n"/>
      <c r="AX940" s="135" t="n"/>
      <c r="AY940" s="135" t="n"/>
      <c r="AZ940" s="135" t="n"/>
      <c r="BA940" s="135" t="n"/>
      <c r="BB940" s="135" t="n"/>
      <c r="BC940" s="135" t="n"/>
      <c r="BD940" s="135" t="n"/>
      <c r="BE940" s="135" t="n"/>
      <c r="BF940" s="135" t="n"/>
      <c r="BG940" s="135" t="n"/>
      <c r="BH940" s="135" t="n"/>
      <c r="BI940" s="135" t="n"/>
      <c r="BJ940" s="135" t="n"/>
      <c r="BK940" s="135" t="n"/>
      <c r="BL940" s="135" t="n"/>
      <c r="BM940" s="135" t="n"/>
      <c r="BN940" s="135" t="n"/>
      <c r="BO940" s="135" t="n"/>
      <c r="BP940" s="135" t="n"/>
      <c r="BQ940" s="135" t="n"/>
      <c r="BR940" s="135" t="n"/>
      <c r="BS940" s="135" t="n"/>
      <c r="BT940" s="135" t="n"/>
      <c r="BU940" s="135" t="n"/>
      <c r="BV940" s="135" t="n"/>
      <c r="BW940" s="135" t="n"/>
      <c r="BX940" s="135" t="n"/>
      <c r="BY940" s="135" t="n"/>
      <c r="BZ940" s="135" t="n"/>
      <c r="CA940" s="135" t="n"/>
      <c r="CB940" s="135" t="n"/>
      <c r="CC940" s="135" t="n"/>
      <c r="CD940" s="135" t="n"/>
      <c r="CE940" s="135" t="n"/>
      <c r="CF940" s="135" t="n"/>
      <c r="CG940" s="135" t="n"/>
      <c r="CH940" s="135" t="n"/>
      <c r="CI940" s="135" t="n"/>
      <c r="CJ940" s="135" t="n"/>
      <c r="CK940" s="135" t="n"/>
      <c r="CL940" s="135" t="n"/>
      <c r="CM940" s="135" t="n"/>
      <c r="CN940" s="135" t="n"/>
      <c r="CO940" s="135" t="n"/>
      <c r="CP940" s="135" t="n"/>
      <c r="CQ940" s="135" t="n"/>
      <c r="CR940" s="135" t="n"/>
      <c r="CU940" s="36" t="n"/>
      <c r="CV940" s="36" t="n"/>
      <c r="CW940" s="36" t="n"/>
      <c r="CX940" s="36" t="n"/>
      <c r="CY940" s="36" t="n"/>
      <c r="CZ940" s="36" t="n"/>
      <c r="DA940" s="36" t="n"/>
      <c r="DB940" s="36" t="n"/>
      <c r="DC940" s="36" t="n"/>
      <c r="DD940" s="36" t="n"/>
      <c r="DE940" s="36" t="n"/>
      <c r="DF940" s="36" t="n"/>
      <c r="DG940" s="36" t="n"/>
      <c r="DH940" s="36" t="n"/>
      <c r="DI940" s="36" t="n"/>
      <c r="DJ940" s="36" t="n"/>
      <c r="DK940" s="36" t="n"/>
      <c r="DL940" s="36" t="n"/>
      <c r="DM940" s="36" t="n"/>
      <c r="DN940" s="36" t="n"/>
      <c r="DO940" s="36" t="n"/>
      <c r="DP940" s="36" t="n"/>
      <c r="DQ940" s="36" t="n"/>
      <c r="DR940" s="36" t="n"/>
      <c r="DS940" s="36" t="n"/>
      <c r="DT940" s="36" t="n"/>
      <c r="DU940" s="36" t="n"/>
      <c r="DV940" s="36" t="n"/>
      <c r="DW940" s="36" t="n"/>
      <c r="DX940" s="36" t="n"/>
      <c r="DY940" s="36" t="n"/>
      <c r="DZ940" s="36" t="n"/>
      <c r="EA940" s="36" t="n"/>
      <c r="EB940" s="36" t="n"/>
      <c r="EC940" s="36" t="n"/>
      <c r="ED940" s="36" t="n"/>
      <c r="EE940" s="36" t="n"/>
      <c r="EF940" s="36" t="n"/>
      <c r="EG940" s="36" t="n"/>
      <c r="EH940" s="36" t="n"/>
      <c r="EI940" s="36" t="n"/>
      <c r="EJ940" s="36" t="n"/>
      <c r="EK940" s="36" t="n"/>
      <c r="EL940" s="36" t="n"/>
      <c r="EM940" s="36" t="n"/>
      <c r="EN940" s="36" t="n"/>
    </row>
    <row r="941">
      <c r="A941" s="36" t="n"/>
      <c r="B941" s="36" t="n"/>
      <c r="C941" s="144" t="n"/>
      <c r="D941" s="144" t="n"/>
      <c r="E941" s="135" t="n"/>
      <c r="F941" s="135" t="n"/>
      <c r="G941" s="135" t="n"/>
      <c r="H941" s="135" t="n"/>
      <c r="I941" s="135" t="n"/>
      <c r="J941" s="135" t="n"/>
      <c r="K941" s="135" t="n"/>
      <c r="L941" s="135" t="n"/>
      <c r="M941" s="135" t="n"/>
      <c r="N941" s="135" t="n"/>
      <c r="O941" s="135" t="n"/>
      <c r="P941" s="135" t="n"/>
      <c r="Q941" s="135" t="n"/>
      <c r="R941" s="135" t="n"/>
      <c r="S941" s="135" t="n"/>
      <c r="T941" s="135" t="n"/>
      <c r="U941" s="135" t="n"/>
      <c r="V941" s="135" t="n"/>
      <c r="W941" s="135" t="n"/>
      <c r="X941" s="135" t="n"/>
      <c r="Y941" s="135" t="n"/>
      <c r="Z941" s="135" t="n"/>
      <c r="AA941" s="135" t="n"/>
      <c r="AB941" s="135" t="n"/>
      <c r="AC941" s="135" t="n"/>
      <c r="AD941" s="135" t="n"/>
      <c r="AE941" s="135" t="n"/>
      <c r="AF941" s="135" t="n"/>
      <c r="AG941" s="135" t="n"/>
      <c r="AH941" s="135" t="n"/>
      <c r="AI941" s="135" t="n"/>
      <c r="AJ941" s="135" t="n"/>
      <c r="AK941" s="135" t="n"/>
      <c r="AL941" s="135" t="n"/>
      <c r="AM941" s="135" t="n"/>
      <c r="AN941" s="135" t="n"/>
      <c r="AO941" s="135" t="n"/>
      <c r="AP941" s="135" t="n"/>
      <c r="AQ941" s="135" t="n"/>
      <c r="AR941" s="135" t="n"/>
      <c r="AS941" s="135" t="n"/>
      <c r="AT941" s="135" t="n"/>
      <c r="AU941" s="135" t="n"/>
      <c r="AV941" s="135" t="n"/>
      <c r="AW941" s="135" t="n"/>
      <c r="AX941" s="135" t="n"/>
      <c r="AY941" s="135" t="n"/>
      <c r="AZ941" s="135" t="n"/>
      <c r="BA941" s="135" t="n"/>
      <c r="BB941" s="135" t="n"/>
      <c r="BC941" s="135" t="n"/>
      <c r="BD941" s="135" t="n"/>
      <c r="BE941" s="135" t="n"/>
      <c r="BF941" s="135" t="n"/>
      <c r="BG941" s="135" t="n"/>
      <c r="BH941" s="135" t="n"/>
      <c r="BI941" s="135" t="n"/>
      <c r="BJ941" s="135" t="n"/>
      <c r="BK941" s="135" t="n"/>
      <c r="BL941" s="135" t="n"/>
      <c r="BM941" s="135" t="n"/>
      <c r="BN941" s="135" t="n"/>
      <c r="BO941" s="135" t="n"/>
      <c r="BP941" s="135" t="n"/>
      <c r="BQ941" s="135" t="n"/>
      <c r="BR941" s="135" t="n"/>
      <c r="BS941" s="135" t="n"/>
      <c r="BT941" s="135" t="n"/>
      <c r="BU941" s="135" t="n"/>
      <c r="BV941" s="135" t="n"/>
      <c r="BW941" s="135" t="n"/>
      <c r="BX941" s="135" t="n"/>
      <c r="BY941" s="135" t="n"/>
      <c r="BZ941" s="135" t="n"/>
      <c r="CA941" s="135" t="n"/>
      <c r="CB941" s="135" t="n"/>
      <c r="CC941" s="135" t="n"/>
      <c r="CD941" s="135" t="n"/>
      <c r="CE941" s="135" t="n"/>
      <c r="CF941" s="135" t="n"/>
      <c r="CG941" s="135" t="n"/>
      <c r="CH941" s="135" t="n"/>
      <c r="CI941" s="135" t="n"/>
      <c r="CJ941" s="135" t="n"/>
      <c r="CK941" s="135" t="n"/>
      <c r="CL941" s="135" t="n"/>
      <c r="CM941" s="135" t="n"/>
      <c r="CN941" s="135" t="n"/>
      <c r="CO941" s="135" t="n"/>
      <c r="CP941" s="135" t="n"/>
      <c r="CQ941" s="135" t="n"/>
      <c r="CR941" s="135" t="n"/>
      <c r="CU941" s="36" t="n"/>
      <c r="CV941" s="36" t="n"/>
      <c r="CW941" s="36" t="n"/>
      <c r="CX941" s="36" t="n"/>
      <c r="CY941" s="36" t="n"/>
      <c r="CZ941" s="36" t="n"/>
      <c r="DA941" s="36" t="n"/>
      <c r="DB941" s="36" t="n"/>
      <c r="DC941" s="36" t="n"/>
      <c r="DD941" s="36" t="n"/>
      <c r="DE941" s="36" t="n"/>
      <c r="DF941" s="36" t="n"/>
      <c r="DG941" s="36" t="n"/>
      <c r="DH941" s="36" t="n"/>
      <c r="DI941" s="36" t="n"/>
      <c r="DJ941" s="36" t="n"/>
      <c r="DK941" s="36" t="n"/>
      <c r="DL941" s="36" t="n"/>
      <c r="DM941" s="36" t="n"/>
      <c r="DN941" s="36" t="n"/>
      <c r="DO941" s="36" t="n"/>
      <c r="DP941" s="36" t="n"/>
      <c r="DQ941" s="36" t="n"/>
      <c r="DR941" s="36" t="n"/>
      <c r="DS941" s="36" t="n"/>
      <c r="DT941" s="36" t="n"/>
      <c r="DU941" s="36" t="n"/>
      <c r="DV941" s="36" t="n"/>
      <c r="DW941" s="36" t="n"/>
      <c r="DX941" s="36" t="n"/>
      <c r="DY941" s="36" t="n"/>
      <c r="DZ941" s="36" t="n"/>
      <c r="EA941" s="36" t="n"/>
      <c r="EB941" s="36" t="n"/>
      <c r="EC941" s="36" t="n"/>
      <c r="ED941" s="36" t="n"/>
      <c r="EE941" s="36" t="n"/>
      <c r="EF941" s="36" t="n"/>
      <c r="EG941" s="36" t="n"/>
      <c r="EH941" s="36" t="n"/>
      <c r="EI941" s="36" t="n"/>
      <c r="EJ941" s="36" t="n"/>
      <c r="EK941" s="36" t="n"/>
      <c r="EL941" s="36" t="n"/>
      <c r="EM941" s="36" t="n"/>
      <c r="EN941" s="36" t="n"/>
    </row>
    <row r="942">
      <c r="A942" s="36" t="n"/>
      <c r="B942" s="36" t="n"/>
      <c r="C942" s="144" t="n"/>
      <c r="D942" s="144" t="n"/>
      <c r="E942" s="135" t="n"/>
      <c r="F942" s="135" t="n"/>
      <c r="G942" s="135" t="n"/>
      <c r="H942" s="135" t="n"/>
      <c r="I942" s="135" t="n"/>
      <c r="J942" s="135" t="n"/>
      <c r="K942" s="135" t="n"/>
      <c r="L942" s="135" t="n"/>
      <c r="M942" s="135" t="n"/>
      <c r="N942" s="135" t="n"/>
      <c r="O942" s="135" t="n"/>
      <c r="P942" s="135" t="n"/>
      <c r="Q942" s="135" t="n"/>
      <c r="R942" s="135" t="n"/>
      <c r="S942" s="135" t="n"/>
      <c r="T942" s="135" t="n"/>
      <c r="U942" s="135" t="n"/>
      <c r="V942" s="135" t="n"/>
      <c r="W942" s="135" t="n"/>
      <c r="X942" s="135" t="n"/>
      <c r="Y942" s="135" t="n"/>
      <c r="Z942" s="135" t="n"/>
      <c r="AA942" s="135" t="n"/>
      <c r="AB942" s="135" t="n"/>
      <c r="AC942" s="135" t="n"/>
      <c r="AD942" s="135" t="n"/>
      <c r="AE942" s="135" t="n"/>
      <c r="AF942" s="135" t="n"/>
      <c r="AG942" s="135" t="n"/>
      <c r="AH942" s="135" t="n"/>
      <c r="AI942" s="135" t="n"/>
      <c r="AJ942" s="135" t="n"/>
      <c r="AK942" s="135" t="n"/>
      <c r="AL942" s="135" t="n"/>
      <c r="AM942" s="135" t="n"/>
      <c r="AN942" s="135" t="n"/>
      <c r="AO942" s="135" t="n"/>
      <c r="AP942" s="135" t="n"/>
      <c r="AQ942" s="135" t="n"/>
      <c r="AR942" s="135" t="n"/>
      <c r="AS942" s="135" t="n"/>
      <c r="AT942" s="135" t="n"/>
      <c r="AU942" s="135" t="n"/>
      <c r="AV942" s="135" t="n"/>
      <c r="AW942" s="135" t="n"/>
      <c r="AX942" s="135" t="n"/>
      <c r="AY942" s="135" t="n"/>
      <c r="AZ942" s="135" t="n"/>
      <c r="BA942" s="135" t="n"/>
      <c r="BB942" s="135" t="n"/>
      <c r="BC942" s="135" t="n"/>
      <c r="BD942" s="135" t="n"/>
      <c r="BE942" s="135" t="n"/>
      <c r="BF942" s="135" t="n"/>
      <c r="BG942" s="135" t="n"/>
      <c r="BH942" s="135" t="n"/>
      <c r="BI942" s="135" t="n"/>
      <c r="BJ942" s="135" t="n"/>
      <c r="BK942" s="135" t="n"/>
      <c r="BL942" s="135" t="n"/>
      <c r="BM942" s="135" t="n"/>
      <c r="BN942" s="135" t="n"/>
      <c r="BO942" s="135" t="n"/>
      <c r="BP942" s="135" t="n"/>
      <c r="BQ942" s="135" t="n"/>
      <c r="BR942" s="135" t="n"/>
      <c r="BS942" s="135" t="n"/>
      <c r="BT942" s="135" t="n"/>
      <c r="BU942" s="135" t="n"/>
      <c r="BV942" s="135" t="n"/>
      <c r="BW942" s="135" t="n"/>
      <c r="BX942" s="135" t="n"/>
      <c r="BY942" s="135" t="n"/>
      <c r="BZ942" s="135" t="n"/>
      <c r="CA942" s="135" t="n"/>
      <c r="CB942" s="135" t="n"/>
      <c r="CC942" s="135" t="n"/>
      <c r="CD942" s="135" t="n"/>
      <c r="CE942" s="135" t="n"/>
      <c r="CF942" s="135" t="n"/>
      <c r="CG942" s="135" t="n"/>
      <c r="CH942" s="135" t="n"/>
      <c r="CI942" s="135" t="n"/>
      <c r="CJ942" s="135" t="n"/>
      <c r="CK942" s="135" t="n"/>
      <c r="CL942" s="135" t="n"/>
      <c r="CM942" s="135" t="n"/>
      <c r="CN942" s="135" t="n"/>
      <c r="CO942" s="135" t="n"/>
      <c r="CP942" s="135" t="n"/>
      <c r="CQ942" s="135" t="n"/>
      <c r="CR942" s="135" t="n"/>
      <c r="CU942" s="36" t="n"/>
      <c r="CV942" s="36" t="n"/>
      <c r="CW942" s="36" t="n"/>
      <c r="CX942" s="36" t="n"/>
      <c r="CY942" s="36" t="n"/>
      <c r="CZ942" s="36" t="n"/>
      <c r="DA942" s="36" t="n"/>
      <c r="DB942" s="36" t="n"/>
      <c r="DC942" s="36" t="n"/>
      <c r="DD942" s="36" t="n"/>
      <c r="DE942" s="36" t="n"/>
      <c r="DF942" s="36" t="n"/>
      <c r="DG942" s="36" t="n"/>
      <c r="DH942" s="36" t="n"/>
      <c r="DI942" s="36" t="n"/>
      <c r="DJ942" s="36" t="n"/>
      <c r="DK942" s="36" t="n"/>
      <c r="DL942" s="36" t="n"/>
      <c r="DM942" s="36" t="n"/>
      <c r="DN942" s="36" t="n"/>
      <c r="DO942" s="36" t="n"/>
      <c r="DP942" s="36" t="n"/>
      <c r="DQ942" s="36" t="n"/>
      <c r="DR942" s="36" t="n"/>
      <c r="DS942" s="36" t="n"/>
      <c r="DT942" s="36" t="n"/>
      <c r="DU942" s="36" t="n"/>
      <c r="DV942" s="36" t="n"/>
      <c r="DW942" s="36" t="n"/>
      <c r="DX942" s="36" t="n"/>
      <c r="DY942" s="36" t="n"/>
      <c r="DZ942" s="36" t="n"/>
      <c r="EA942" s="36" t="n"/>
      <c r="EB942" s="36" t="n"/>
      <c r="EC942" s="36" t="n"/>
      <c r="ED942" s="36" t="n"/>
      <c r="EE942" s="36" t="n"/>
      <c r="EF942" s="36" t="n"/>
      <c r="EG942" s="36" t="n"/>
      <c r="EH942" s="36" t="n"/>
      <c r="EI942" s="36" t="n"/>
      <c r="EJ942" s="36" t="n"/>
      <c r="EK942" s="36" t="n"/>
      <c r="EL942" s="36" t="n"/>
      <c r="EM942" s="36" t="n"/>
      <c r="EN942" s="36" t="n"/>
    </row>
    <row r="943">
      <c r="A943" s="36" t="n"/>
      <c r="B943" s="36" t="n"/>
      <c r="C943" s="144" t="n"/>
      <c r="D943" s="144" t="n"/>
      <c r="E943" s="135" t="n"/>
      <c r="F943" s="135" t="n"/>
      <c r="G943" s="135" t="n"/>
      <c r="H943" s="135" t="n"/>
      <c r="I943" s="135" t="n"/>
      <c r="J943" s="135" t="n"/>
      <c r="K943" s="135" t="n"/>
      <c r="L943" s="135" t="n"/>
      <c r="M943" s="135" t="n"/>
      <c r="N943" s="135" t="n"/>
      <c r="O943" s="135" t="n"/>
      <c r="P943" s="135" t="n"/>
      <c r="Q943" s="135" t="n"/>
      <c r="R943" s="135" t="n"/>
      <c r="S943" s="135" t="n"/>
      <c r="T943" s="135" t="n"/>
      <c r="U943" s="135" t="n"/>
      <c r="V943" s="135" t="n"/>
      <c r="W943" s="135" t="n"/>
      <c r="X943" s="135" t="n"/>
      <c r="Y943" s="135" t="n"/>
      <c r="Z943" s="135" t="n"/>
      <c r="AA943" s="135" t="n"/>
      <c r="AB943" s="135" t="n"/>
      <c r="AC943" s="135" t="n"/>
      <c r="AD943" s="135" t="n"/>
      <c r="AE943" s="135" t="n"/>
      <c r="AF943" s="135" t="n"/>
      <c r="AG943" s="135" t="n"/>
      <c r="AH943" s="135" t="n"/>
      <c r="AI943" s="135" t="n"/>
      <c r="AJ943" s="135" t="n"/>
      <c r="AK943" s="135" t="n"/>
      <c r="AL943" s="135" t="n"/>
      <c r="AM943" s="135" t="n"/>
      <c r="AN943" s="135" t="n"/>
      <c r="AO943" s="135" t="n"/>
      <c r="AP943" s="135" t="n"/>
      <c r="AQ943" s="135" t="n"/>
      <c r="AR943" s="135" t="n"/>
      <c r="AS943" s="135" t="n"/>
      <c r="AT943" s="135" t="n"/>
      <c r="AU943" s="135" t="n"/>
      <c r="AV943" s="135" t="n"/>
      <c r="AW943" s="135" t="n"/>
      <c r="AX943" s="135" t="n"/>
      <c r="AY943" s="135" t="n"/>
      <c r="AZ943" s="135" t="n"/>
      <c r="BA943" s="135" t="n"/>
      <c r="BB943" s="135" t="n"/>
      <c r="BC943" s="135" t="n"/>
      <c r="BD943" s="135" t="n"/>
      <c r="BE943" s="135" t="n"/>
      <c r="BF943" s="135" t="n"/>
      <c r="BG943" s="135" t="n"/>
      <c r="BH943" s="135" t="n"/>
      <c r="BI943" s="135" t="n"/>
      <c r="BJ943" s="135" t="n"/>
      <c r="BK943" s="135" t="n"/>
      <c r="BL943" s="135" t="n"/>
      <c r="BM943" s="135" t="n"/>
      <c r="BN943" s="135" t="n"/>
      <c r="BO943" s="135" t="n"/>
      <c r="BP943" s="135" t="n"/>
      <c r="BQ943" s="135" t="n"/>
      <c r="BR943" s="135" t="n"/>
      <c r="BS943" s="135" t="n"/>
      <c r="BT943" s="135" t="n"/>
      <c r="BU943" s="135" t="n"/>
      <c r="BV943" s="135" t="n"/>
      <c r="BW943" s="135" t="n"/>
      <c r="BX943" s="135" t="n"/>
      <c r="BY943" s="135" t="n"/>
      <c r="BZ943" s="135" t="n"/>
      <c r="CA943" s="135" t="n"/>
      <c r="CB943" s="135" t="n"/>
      <c r="CC943" s="135" t="n"/>
      <c r="CD943" s="135" t="n"/>
      <c r="CE943" s="135" t="n"/>
      <c r="CF943" s="135" t="n"/>
      <c r="CG943" s="135" t="n"/>
      <c r="CH943" s="135" t="n"/>
      <c r="CI943" s="135" t="n"/>
      <c r="CJ943" s="135" t="n"/>
      <c r="CK943" s="135" t="n"/>
      <c r="CL943" s="135" t="n"/>
      <c r="CM943" s="135" t="n"/>
      <c r="CN943" s="135" t="n"/>
      <c r="CO943" s="135" t="n"/>
      <c r="CP943" s="135" t="n"/>
      <c r="CQ943" s="135" t="n"/>
      <c r="CR943" s="135" t="n"/>
      <c r="CU943" s="36" t="n"/>
      <c r="CV943" s="36" t="n"/>
      <c r="CW943" s="36" t="n"/>
      <c r="CX943" s="36" t="n"/>
      <c r="CY943" s="36" t="n"/>
      <c r="CZ943" s="36" t="n"/>
      <c r="DA943" s="36" t="n"/>
      <c r="DB943" s="36" t="n"/>
      <c r="DC943" s="36" t="n"/>
      <c r="DD943" s="36" t="n"/>
      <c r="DE943" s="36" t="n"/>
      <c r="DF943" s="36" t="n"/>
      <c r="DG943" s="36" t="n"/>
      <c r="DH943" s="36" t="n"/>
      <c r="DI943" s="36" t="n"/>
      <c r="DJ943" s="36" t="n"/>
      <c r="DK943" s="36" t="n"/>
      <c r="DL943" s="36" t="n"/>
      <c r="DM943" s="36" t="n"/>
      <c r="DN943" s="36" t="n"/>
      <c r="DO943" s="36" t="n"/>
      <c r="DP943" s="36" t="n"/>
      <c r="DQ943" s="36" t="n"/>
      <c r="DR943" s="36" t="n"/>
      <c r="DS943" s="36" t="n"/>
      <c r="DT943" s="36" t="n"/>
      <c r="DU943" s="36" t="n"/>
      <c r="DV943" s="36" t="n"/>
      <c r="DW943" s="36" t="n"/>
      <c r="DX943" s="36" t="n"/>
      <c r="DY943" s="36" t="n"/>
      <c r="DZ943" s="36" t="n"/>
      <c r="EA943" s="36" t="n"/>
      <c r="EB943" s="36" t="n"/>
      <c r="EC943" s="36" t="n"/>
      <c r="ED943" s="36" t="n"/>
      <c r="EE943" s="36" t="n"/>
      <c r="EF943" s="36" t="n"/>
      <c r="EG943" s="36" t="n"/>
      <c r="EH943" s="36" t="n"/>
      <c r="EI943" s="36" t="n"/>
      <c r="EJ943" s="36" t="n"/>
      <c r="EK943" s="36" t="n"/>
      <c r="EL943" s="36" t="n"/>
      <c r="EM943" s="36" t="n"/>
      <c r="EN943" s="36" t="n"/>
    </row>
    <row r="944">
      <c r="A944" s="36" t="n"/>
      <c r="B944" s="36" t="n"/>
      <c r="C944" s="144" t="n"/>
      <c r="D944" s="144" t="n"/>
      <c r="E944" s="135" t="n"/>
      <c r="F944" s="135" t="n"/>
      <c r="G944" s="135" t="n"/>
      <c r="H944" s="135" t="n"/>
      <c r="I944" s="135" t="n"/>
      <c r="J944" s="135" t="n"/>
      <c r="K944" s="135" t="n"/>
      <c r="L944" s="135" t="n"/>
      <c r="M944" s="135" t="n"/>
      <c r="N944" s="135" t="n"/>
      <c r="O944" s="135" t="n"/>
      <c r="P944" s="135" t="n"/>
      <c r="Q944" s="135" t="n"/>
      <c r="R944" s="135" t="n"/>
      <c r="S944" s="135" t="n"/>
      <c r="T944" s="135" t="n"/>
      <c r="U944" s="135" t="n"/>
      <c r="V944" s="135" t="n"/>
      <c r="W944" s="135" t="n"/>
      <c r="X944" s="135" t="n"/>
      <c r="Y944" s="135" t="n"/>
      <c r="Z944" s="135" t="n"/>
      <c r="AA944" s="135" t="n"/>
      <c r="AB944" s="135" t="n"/>
      <c r="AC944" s="135" t="n"/>
      <c r="AD944" s="135" t="n"/>
      <c r="AE944" s="135" t="n"/>
      <c r="AF944" s="135" t="n"/>
      <c r="AG944" s="135" t="n"/>
      <c r="AH944" s="135" t="n"/>
      <c r="AI944" s="135" t="n"/>
      <c r="AJ944" s="135" t="n"/>
      <c r="AK944" s="135" t="n"/>
      <c r="AL944" s="135" t="n"/>
      <c r="AM944" s="135" t="n"/>
      <c r="AN944" s="135" t="n"/>
      <c r="AO944" s="135" t="n"/>
      <c r="AP944" s="135" t="n"/>
      <c r="AQ944" s="135" t="n"/>
      <c r="AR944" s="135" t="n"/>
      <c r="AS944" s="135" t="n"/>
      <c r="AT944" s="135" t="n"/>
      <c r="AU944" s="135" t="n"/>
      <c r="AV944" s="135" t="n"/>
      <c r="AW944" s="135" t="n"/>
      <c r="AX944" s="135" t="n"/>
      <c r="AY944" s="135" t="n"/>
      <c r="AZ944" s="135" t="n"/>
      <c r="BA944" s="135" t="n"/>
      <c r="BB944" s="135" t="n"/>
      <c r="BC944" s="135" t="n"/>
      <c r="BD944" s="135" t="n"/>
      <c r="BE944" s="135" t="n"/>
      <c r="BF944" s="135" t="n"/>
      <c r="BG944" s="135" t="n"/>
      <c r="BH944" s="135" t="n"/>
      <c r="BI944" s="135" t="n"/>
      <c r="BJ944" s="135" t="n"/>
      <c r="BK944" s="135" t="n"/>
      <c r="BL944" s="135" t="n"/>
      <c r="BM944" s="135" t="n"/>
      <c r="BN944" s="135" t="n"/>
      <c r="BO944" s="135" t="n"/>
      <c r="BP944" s="135" t="n"/>
      <c r="BQ944" s="135" t="n"/>
      <c r="BR944" s="135" t="n"/>
      <c r="BS944" s="135" t="n"/>
      <c r="BT944" s="135" t="n"/>
      <c r="BU944" s="135" t="n"/>
      <c r="BV944" s="135" t="n"/>
      <c r="BW944" s="135" t="n"/>
      <c r="BX944" s="135" t="n"/>
      <c r="BY944" s="135" t="n"/>
      <c r="BZ944" s="135" t="n"/>
      <c r="CA944" s="135" t="n"/>
      <c r="CB944" s="135" t="n"/>
      <c r="CC944" s="135" t="n"/>
      <c r="CD944" s="135" t="n"/>
      <c r="CE944" s="135" t="n"/>
      <c r="CF944" s="135" t="n"/>
      <c r="CG944" s="135" t="n"/>
      <c r="CH944" s="135" t="n"/>
      <c r="CI944" s="135" t="n"/>
      <c r="CJ944" s="135" t="n"/>
      <c r="CK944" s="135" t="n"/>
      <c r="CL944" s="135" t="n"/>
      <c r="CM944" s="135" t="n"/>
      <c r="CN944" s="135" t="n"/>
      <c r="CO944" s="135" t="n"/>
      <c r="CP944" s="135" t="n"/>
      <c r="CQ944" s="135" t="n"/>
      <c r="CR944" s="135" t="n"/>
      <c r="CU944" s="36" t="n"/>
      <c r="CV944" s="36" t="n"/>
      <c r="CW944" s="36" t="n"/>
      <c r="CX944" s="36" t="n"/>
      <c r="CY944" s="36" t="n"/>
      <c r="CZ944" s="36" t="n"/>
      <c r="DA944" s="36" t="n"/>
      <c r="DB944" s="36" t="n"/>
      <c r="DC944" s="36" t="n"/>
      <c r="DD944" s="36" t="n"/>
      <c r="DE944" s="36" t="n"/>
      <c r="DF944" s="36" t="n"/>
      <c r="DG944" s="36" t="n"/>
      <c r="DH944" s="36" t="n"/>
      <c r="DI944" s="36" t="n"/>
      <c r="DJ944" s="36" t="n"/>
      <c r="DK944" s="36" t="n"/>
      <c r="DL944" s="36" t="n"/>
      <c r="DM944" s="36" t="n"/>
      <c r="DN944" s="36" t="n"/>
      <c r="DO944" s="36" t="n"/>
      <c r="DP944" s="36" t="n"/>
      <c r="DQ944" s="36" t="n"/>
      <c r="DR944" s="36" t="n"/>
      <c r="DS944" s="36" t="n"/>
      <c r="DT944" s="36" t="n"/>
      <c r="DU944" s="36" t="n"/>
      <c r="DV944" s="36" t="n"/>
      <c r="DW944" s="36" t="n"/>
      <c r="DX944" s="36" t="n"/>
      <c r="DY944" s="36" t="n"/>
      <c r="DZ944" s="36" t="n"/>
      <c r="EA944" s="36" t="n"/>
      <c r="EB944" s="36" t="n"/>
      <c r="EC944" s="36" t="n"/>
      <c r="ED944" s="36" t="n"/>
      <c r="EE944" s="36" t="n"/>
      <c r="EF944" s="36" t="n"/>
      <c r="EG944" s="36" t="n"/>
      <c r="EH944" s="36" t="n"/>
      <c r="EI944" s="36" t="n"/>
      <c r="EJ944" s="36" t="n"/>
      <c r="EK944" s="36" t="n"/>
      <c r="EL944" s="36" t="n"/>
      <c r="EM944" s="36" t="n"/>
      <c r="EN944" s="36" t="n"/>
    </row>
    <row r="945">
      <c r="A945" s="36" t="n"/>
      <c r="B945" s="36" t="n"/>
      <c r="C945" s="144" t="n"/>
      <c r="D945" s="144" t="n"/>
      <c r="E945" s="135" t="n"/>
      <c r="F945" s="135" t="n"/>
      <c r="G945" s="135" t="n"/>
      <c r="H945" s="135" t="n"/>
      <c r="I945" s="135" t="n"/>
      <c r="J945" s="135" t="n"/>
      <c r="K945" s="135" t="n"/>
      <c r="L945" s="135" t="n"/>
      <c r="M945" s="135" t="n"/>
      <c r="N945" s="135" t="n"/>
      <c r="O945" s="135" t="n"/>
      <c r="P945" s="135" t="n"/>
      <c r="Q945" s="135" t="n"/>
      <c r="R945" s="135" t="n"/>
      <c r="S945" s="135" t="n"/>
      <c r="T945" s="135" t="n"/>
      <c r="U945" s="135" t="n"/>
      <c r="V945" s="135" t="n"/>
      <c r="W945" s="135" t="n"/>
      <c r="X945" s="135" t="n"/>
      <c r="Y945" s="135" t="n"/>
      <c r="Z945" s="135" t="n"/>
      <c r="AA945" s="135" t="n"/>
      <c r="AB945" s="135" t="n"/>
      <c r="AC945" s="135" t="n"/>
      <c r="AD945" s="135" t="n"/>
      <c r="AE945" s="135" t="n"/>
      <c r="AF945" s="135" t="n"/>
      <c r="AG945" s="135" t="n"/>
      <c r="AH945" s="135" t="n"/>
      <c r="AI945" s="135" t="n"/>
      <c r="AJ945" s="135" t="n"/>
      <c r="AK945" s="135" t="n"/>
      <c r="AL945" s="135" t="n"/>
      <c r="AM945" s="135" t="n"/>
      <c r="AN945" s="135" t="n"/>
      <c r="AO945" s="135" t="n"/>
      <c r="AP945" s="135" t="n"/>
      <c r="AQ945" s="135" t="n"/>
      <c r="AR945" s="135" t="n"/>
      <c r="AS945" s="135" t="n"/>
      <c r="AT945" s="135" t="n"/>
      <c r="AU945" s="135" t="n"/>
      <c r="AV945" s="135" t="n"/>
      <c r="AW945" s="135" t="n"/>
      <c r="AX945" s="135" t="n"/>
      <c r="AY945" s="135" t="n"/>
      <c r="AZ945" s="135" t="n"/>
      <c r="BA945" s="135" t="n"/>
      <c r="BB945" s="135" t="n"/>
      <c r="BC945" s="135" t="n"/>
      <c r="BD945" s="135" t="n"/>
      <c r="BE945" s="135" t="n"/>
      <c r="BF945" s="135" t="n"/>
      <c r="BG945" s="135" t="n"/>
      <c r="BH945" s="135" t="n"/>
      <c r="BI945" s="135" t="n"/>
      <c r="BJ945" s="135" t="n"/>
      <c r="BK945" s="135" t="n"/>
      <c r="BL945" s="135" t="n"/>
      <c r="BM945" s="135" t="n"/>
      <c r="BN945" s="135" t="n"/>
      <c r="BO945" s="135" t="n"/>
      <c r="BP945" s="135" t="n"/>
      <c r="BQ945" s="135" t="n"/>
      <c r="BR945" s="135" t="n"/>
      <c r="BS945" s="135" t="n"/>
      <c r="BT945" s="135" t="n"/>
      <c r="BU945" s="135" t="n"/>
      <c r="BV945" s="135" t="n"/>
      <c r="BW945" s="135" t="n"/>
      <c r="BX945" s="135" t="n"/>
      <c r="BY945" s="135" t="n"/>
      <c r="BZ945" s="135" t="n"/>
      <c r="CA945" s="135" t="n"/>
      <c r="CB945" s="135" t="n"/>
      <c r="CC945" s="135" t="n"/>
      <c r="CD945" s="135" t="n"/>
      <c r="CE945" s="135" t="n"/>
      <c r="CF945" s="135" t="n"/>
      <c r="CG945" s="135" t="n"/>
      <c r="CH945" s="135" t="n"/>
      <c r="CI945" s="135" t="n"/>
      <c r="CJ945" s="135" t="n"/>
      <c r="CK945" s="135" t="n"/>
      <c r="CL945" s="135" t="n"/>
      <c r="CM945" s="135" t="n"/>
      <c r="CN945" s="135" t="n"/>
      <c r="CO945" s="135" t="n"/>
      <c r="CP945" s="135" t="n"/>
      <c r="CQ945" s="135" t="n"/>
      <c r="CR945" s="135" t="n"/>
      <c r="CU945" s="36" t="n"/>
      <c r="CV945" s="36" t="n"/>
      <c r="CW945" s="36" t="n"/>
      <c r="CX945" s="36" t="n"/>
      <c r="CY945" s="36" t="n"/>
      <c r="CZ945" s="36" t="n"/>
      <c r="DA945" s="36" t="n"/>
      <c r="DB945" s="36" t="n"/>
      <c r="DC945" s="36" t="n"/>
      <c r="DD945" s="36" t="n"/>
      <c r="DE945" s="36" t="n"/>
      <c r="DF945" s="36" t="n"/>
      <c r="DG945" s="36" t="n"/>
      <c r="DH945" s="36" t="n"/>
      <c r="DI945" s="36" t="n"/>
      <c r="DJ945" s="36" t="n"/>
      <c r="DK945" s="36" t="n"/>
      <c r="DL945" s="36" t="n"/>
      <c r="DM945" s="36" t="n"/>
      <c r="DN945" s="36" t="n"/>
      <c r="DO945" s="36" t="n"/>
      <c r="DP945" s="36" t="n"/>
      <c r="DQ945" s="36" t="n"/>
      <c r="DR945" s="36" t="n"/>
      <c r="DS945" s="36" t="n"/>
      <c r="DT945" s="36" t="n"/>
      <c r="DU945" s="36" t="n"/>
      <c r="DV945" s="36" t="n"/>
      <c r="DW945" s="36" t="n"/>
      <c r="DX945" s="36" t="n"/>
      <c r="DY945" s="36" t="n"/>
      <c r="DZ945" s="36" t="n"/>
      <c r="EA945" s="36" t="n"/>
      <c r="EB945" s="36" t="n"/>
      <c r="EC945" s="36" t="n"/>
      <c r="ED945" s="36" t="n"/>
      <c r="EE945" s="36" t="n"/>
      <c r="EF945" s="36" t="n"/>
      <c r="EG945" s="36" t="n"/>
      <c r="EH945" s="36" t="n"/>
      <c r="EI945" s="36" t="n"/>
      <c r="EJ945" s="36" t="n"/>
      <c r="EK945" s="36" t="n"/>
      <c r="EL945" s="36" t="n"/>
      <c r="EM945" s="36" t="n"/>
      <c r="EN945" s="36" t="n"/>
    </row>
    <row r="946">
      <c r="A946" s="36" t="n"/>
      <c r="B946" s="36" t="n"/>
      <c r="C946" s="144" t="n"/>
      <c r="D946" s="144" t="n"/>
      <c r="E946" s="135" t="n"/>
      <c r="F946" s="135" t="n"/>
      <c r="G946" s="135" t="n"/>
      <c r="H946" s="135" t="n"/>
      <c r="I946" s="135" t="n"/>
      <c r="J946" s="135" t="n"/>
      <c r="K946" s="135" t="n"/>
      <c r="L946" s="135" t="n"/>
      <c r="M946" s="135" t="n"/>
      <c r="N946" s="135" t="n"/>
      <c r="O946" s="135" t="n"/>
      <c r="P946" s="135" t="n"/>
      <c r="Q946" s="135" t="n"/>
      <c r="R946" s="135" t="n"/>
      <c r="S946" s="135" t="n"/>
      <c r="T946" s="135" t="n"/>
      <c r="U946" s="135" t="n"/>
      <c r="V946" s="135" t="n"/>
      <c r="W946" s="135" t="n"/>
      <c r="X946" s="135" t="n"/>
      <c r="Y946" s="135" t="n"/>
      <c r="Z946" s="135" t="n"/>
      <c r="AA946" s="135" t="n"/>
      <c r="AB946" s="135" t="n"/>
      <c r="AC946" s="135" t="n"/>
      <c r="AD946" s="135" t="n"/>
      <c r="AE946" s="135" t="n"/>
      <c r="AF946" s="135" t="n"/>
      <c r="AG946" s="135" t="n"/>
      <c r="AH946" s="135" t="n"/>
      <c r="AI946" s="135" t="n"/>
      <c r="AJ946" s="135" t="n"/>
      <c r="AK946" s="135" t="n"/>
      <c r="AL946" s="135" t="n"/>
      <c r="AM946" s="135" t="n"/>
      <c r="AN946" s="135" t="n"/>
      <c r="AO946" s="135" t="n"/>
      <c r="AP946" s="135" t="n"/>
      <c r="AQ946" s="135" t="n"/>
      <c r="AR946" s="135" t="n"/>
      <c r="AS946" s="135" t="n"/>
      <c r="AT946" s="135" t="n"/>
      <c r="AU946" s="135" t="n"/>
      <c r="AV946" s="135" t="n"/>
      <c r="AW946" s="135" t="n"/>
      <c r="AX946" s="135" t="n"/>
      <c r="AY946" s="135" t="n"/>
      <c r="AZ946" s="135" t="n"/>
      <c r="BA946" s="135" t="n"/>
      <c r="BB946" s="135" t="n"/>
      <c r="BC946" s="135" t="n"/>
      <c r="BD946" s="135" t="n"/>
      <c r="BE946" s="135" t="n"/>
      <c r="BF946" s="135" t="n"/>
      <c r="BG946" s="135" t="n"/>
      <c r="BH946" s="135" t="n"/>
      <c r="BI946" s="135" t="n"/>
      <c r="BJ946" s="135" t="n"/>
      <c r="BK946" s="135" t="n"/>
      <c r="BL946" s="135" t="n"/>
      <c r="BM946" s="135" t="n"/>
      <c r="BN946" s="135" t="n"/>
      <c r="BO946" s="135" t="n"/>
      <c r="BP946" s="135" t="n"/>
      <c r="BQ946" s="135" t="n"/>
      <c r="BR946" s="135" t="n"/>
      <c r="BS946" s="135" t="n"/>
      <c r="BT946" s="135" t="n"/>
      <c r="BU946" s="135" t="n"/>
      <c r="BV946" s="135" t="n"/>
      <c r="BW946" s="135" t="n"/>
      <c r="BX946" s="135" t="n"/>
      <c r="BY946" s="135" t="n"/>
      <c r="BZ946" s="135" t="n"/>
      <c r="CA946" s="135" t="n"/>
      <c r="CB946" s="135" t="n"/>
      <c r="CC946" s="135" t="n"/>
      <c r="CD946" s="135" t="n"/>
      <c r="CE946" s="135" t="n"/>
      <c r="CF946" s="135" t="n"/>
      <c r="CG946" s="135" t="n"/>
      <c r="CH946" s="135" t="n"/>
      <c r="CI946" s="135" t="n"/>
      <c r="CJ946" s="135" t="n"/>
      <c r="CK946" s="135" t="n"/>
      <c r="CL946" s="135" t="n"/>
      <c r="CM946" s="135" t="n"/>
      <c r="CN946" s="135" t="n"/>
      <c r="CO946" s="135" t="n"/>
      <c r="CP946" s="135" t="n"/>
      <c r="CQ946" s="135" t="n"/>
      <c r="CR946" s="135" t="n"/>
      <c r="CU946" s="36" t="n"/>
      <c r="CV946" s="36" t="n"/>
      <c r="CW946" s="36" t="n"/>
      <c r="CX946" s="36" t="n"/>
      <c r="CY946" s="36" t="n"/>
      <c r="CZ946" s="36" t="n"/>
      <c r="DA946" s="36" t="n"/>
      <c r="DB946" s="36" t="n"/>
      <c r="DC946" s="36" t="n"/>
      <c r="DD946" s="36" t="n"/>
      <c r="DE946" s="36" t="n"/>
      <c r="DF946" s="36" t="n"/>
      <c r="DG946" s="36" t="n"/>
      <c r="DH946" s="36" t="n"/>
      <c r="DI946" s="36" t="n"/>
      <c r="DJ946" s="36" t="n"/>
      <c r="DK946" s="36" t="n"/>
      <c r="DL946" s="36" t="n"/>
      <c r="DM946" s="36" t="n"/>
      <c r="DN946" s="36" t="n"/>
      <c r="DO946" s="36" t="n"/>
      <c r="DP946" s="36" t="n"/>
      <c r="DQ946" s="36" t="n"/>
      <c r="DR946" s="36" t="n"/>
      <c r="DS946" s="36" t="n"/>
      <c r="DT946" s="36" t="n"/>
      <c r="DU946" s="36" t="n"/>
      <c r="DV946" s="36" t="n"/>
      <c r="DW946" s="36" t="n"/>
      <c r="DX946" s="36" t="n"/>
      <c r="DY946" s="36" t="n"/>
      <c r="DZ946" s="36" t="n"/>
      <c r="EA946" s="36" t="n"/>
      <c r="EB946" s="36" t="n"/>
      <c r="EC946" s="36" t="n"/>
      <c r="ED946" s="36" t="n"/>
      <c r="EE946" s="36" t="n"/>
      <c r="EF946" s="36" t="n"/>
      <c r="EG946" s="36" t="n"/>
      <c r="EH946" s="36" t="n"/>
      <c r="EI946" s="36" t="n"/>
      <c r="EJ946" s="36" t="n"/>
      <c r="EK946" s="36" t="n"/>
      <c r="EL946" s="36" t="n"/>
      <c r="EM946" s="36" t="n"/>
      <c r="EN946" s="36" t="n"/>
    </row>
    <row r="947">
      <c r="A947" s="36" t="n"/>
      <c r="B947" s="36" t="n"/>
      <c r="C947" s="144" t="n"/>
      <c r="D947" s="144" t="n"/>
      <c r="E947" s="135" t="n"/>
      <c r="F947" s="135" t="n"/>
      <c r="G947" s="135" t="n"/>
      <c r="H947" s="135" t="n"/>
      <c r="I947" s="135" t="n"/>
      <c r="J947" s="135" t="n"/>
      <c r="K947" s="135" t="n"/>
      <c r="L947" s="135" t="n"/>
      <c r="M947" s="135" t="n"/>
      <c r="N947" s="135" t="n"/>
      <c r="O947" s="135" t="n"/>
      <c r="P947" s="135" t="n"/>
      <c r="Q947" s="135" t="n"/>
      <c r="R947" s="135" t="n"/>
      <c r="S947" s="135" t="n"/>
      <c r="T947" s="135" t="n"/>
      <c r="U947" s="135" t="n"/>
      <c r="V947" s="135" t="n"/>
      <c r="W947" s="135" t="n"/>
      <c r="X947" s="135" t="n"/>
      <c r="Y947" s="135" t="n"/>
      <c r="Z947" s="135" t="n"/>
      <c r="AA947" s="135" t="n"/>
      <c r="AB947" s="135" t="n"/>
      <c r="AC947" s="135" t="n"/>
      <c r="AD947" s="135" t="n"/>
      <c r="AE947" s="135" t="n"/>
      <c r="AF947" s="135" t="n"/>
      <c r="AG947" s="135" t="n"/>
      <c r="AH947" s="135" t="n"/>
      <c r="AI947" s="135" t="n"/>
      <c r="AJ947" s="135" t="n"/>
      <c r="AK947" s="135" t="n"/>
      <c r="AL947" s="135" t="n"/>
      <c r="AM947" s="135" t="n"/>
      <c r="AN947" s="135" t="n"/>
      <c r="AO947" s="135" t="n"/>
      <c r="AP947" s="135" t="n"/>
      <c r="AQ947" s="135" t="n"/>
      <c r="AR947" s="135" t="n"/>
      <c r="AS947" s="135" t="n"/>
      <c r="AT947" s="135" t="n"/>
      <c r="AU947" s="135" t="n"/>
      <c r="AV947" s="135" t="n"/>
      <c r="AW947" s="135" t="n"/>
      <c r="AX947" s="135" t="n"/>
      <c r="AY947" s="135" t="n"/>
      <c r="AZ947" s="135" t="n"/>
      <c r="BA947" s="135" t="n"/>
      <c r="BB947" s="135" t="n"/>
      <c r="BC947" s="135" t="n"/>
      <c r="BD947" s="135" t="n"/>
      <c r="BE947" s="135" t="n"/>
      <c r="BF947" s="135" t="n"/>
      <c r="BG947" s="135" t="n"/>
      <c r="BH947" s="135" t="n"/>
      <c r="BI947" s="135" t="n"/>
      <c r="BJ947" s="135" t="n"/>
      <c r="BK947" s="135" t="n"/>
      <c r="BL947" s="135" t="n"/>
      <c r="BM947" s="135" t="n"/>
      <c r="BN947" s="135" t="n"/>
      <c r="BO947" s="135" t="n"/>
      <c r="BP947" s="135" t="n"/>
      <c r="BQ947" s="135" t="n"/>
      <c r="BR947" s="135" t="n"/>
      <c r="BS947" s="135" t="n"/>
      <c r="BT947" s="135" t="n"/>
      <c r="BU947" s="135" t="n"/>
      <c r="BV947" s="135" t="n"/>
      <c r="BW947" s="135" t="n"/>
      <c r="BX947" s="135" t="n"/>
      <c r="BY947" s="135" t="n"/>
      <c r="BZ947" s="135" t="n"/>
      <c r="CA947" s="135" t="n"/>
      <c r="CB947" s="135" t="n"/>
      <c r="CC947" s="135" t="n"/>
      <c r="CD947" s="135" t="n"/>
      <c r="CE947" s="135" t="n"/>
      <c r="CF947" s="135" t="n"/>
      <c r="CG947" s="135" t="n"/>
      <c r="CH947" s="135" t="n"/>
      <c r="CI947" s="135" t="n"/>
      <c r="CJ947" s="135" t="n"/>
      <c r="CK947" s="135" t="n"/>
      <c r="CL947" s="135" t="n"/>
      <c r="CM947" s="135" t="n"/>
      <c r="CN947" s="135" t="n"/>
      <c r="CO947" s="135" t="n"/>
      <c r="CP947" s="135" t="n"/>
      <c r="CQ947" s="135" t="n"/>
      <c r="CR947" s="135" t="n"/>
      <c r="CU947" s="36" t="n"/>
      <c r="CV947" s="36" t="n"/>
      <c r="CW947" s="36" t="n"/>
      <c r="CX947" s="36" t="n"/>
      <c r="CY947" s="36" t="n"/>
      <c r="CZ947" s="36" t="n"/>
      <c r="DA947" s="36" t="n"/>
      <c r="DB947" s="36" t="n"/>
      <c r="DC947" s="36" t="n"/>
      <c r="DD947" s="36" t="n"/>
      <c r="DE947" s="36" t="n"/>
      <c r="DF947" s="36" t="n"/>
      <c r="DG947" s="36" t="n"/>
      <c r="DH947" s="36" t="n"/>
      <c r="DI947" s="36" t="n"/>
      <c r="DJ947" s="36" t="n"/>
      <c r="DK947" s="36" t="n"/>
      <c r="DL947" s="36" t="n"/>
      <c r="DM947" s="36" t="n"/>
      <c r="DN947" s="36" t="n"/>
      <c r="DO947" s="36" t="n"/>
      <c r="DP947" s="36" t="n"/>
      <c r="DQ947" s="36" t="n"/>
      <c r="DR947" s="36" t="n"/>
      <c r="DS947" s="36" t="n"/>
      <c r="DT947" s="36" t="n"/>
      <c r="DU947" s="36" t="n"/>
      <c r="DV947" s="36" t="n"/>
      <c r="DW947" s="36" t="n"/>
      <c r="DX947" s="36" t="n"/>
      <c r="DY947" s="36" t="n"/>
      <c r="DZ947" s="36" t="n"/>
      <c r="EA947" s="36" t="n"/>
      <c r="EB947" s="36" t="n"/>
      <c r="EC947" s="36" t="n"/>
      <c r="ED947" s="36" t="n"/>
      <c r="EE947" s="36" t="n"/>
      <c r="EF947" s="36" t="n"/>
      <c r="EG947" s="36" t="n"/>
      <c r="EH947" s="36" t="n"/>
      <c r="EI947" s="36" t="n"/>
      <c r="EJ947" s="36" t="n"/>
      <c r="EK947" s="36" t="n"/>
      <c r="EL947" s="36" t="n"/>
      <c r="EM947" s="36" t="n"/>
      <c r="EN947" s="36" t="n"/>
    </row>
    <row r="948">
      <c r="A948" s="36" t="n"/>
      <c r="B948" s="36" t="n"/>
      <c r="C948" s="144" t="n"/>
      <c r="D948" s="144" t="n"/>
      <c r="E948" s="135" t="n"/>
      <c r="F948" s="135" t="n"/>
      <c r="G948" s="135" t="n"/>
      <c r="H948" s="135" t="n"/>
      <c r="I948" s="135" t="n"/>
      <c r="J948" s="135" t="n"/>
      <c r="K948" s="135" t="n"/>
      <c r="L948" s="135" t="n"/>
      <c r="M948" s="135" t="n"/>
      <c r="N948" s="135" t="n"/>
      <c r="O948" s="135" t="n"/>
      <c r="P948" s="135" t="n"/>
      <c r="Q948" s="135" t="n"/>
      <c r="R948" s="135" t="n"/>
      <c r="S948" s="135" t="n"/>
      <c r="T948" s="135" t="n"/>
      <c r="U948" s="135" t="n"/>
      <c r="V948" s="135" t="n"/>
      <c r="W948" s="135" t="n"/>
      <c r="X948" s="135" t="n"/>
      <c r="Y948" s="135" t="n"/>
      <c r="Z948" s="135" t="n"/>
      <c r="AA948" s="135" t="n"/>
      <c r="AB948" s="135" t="n"/>
      <c r="AC948" s="135" t="n"/>
      <c r="AD948" s="135" t="n"/>
      <c r="AE948" s="135" t="n"/>
      <c r="AF948" s="135" t="n"/>
      <c r="AG948" s="135" t="n"/>
      <c r="AH948" s="135" t="n"/>
      <c r="AI948" s="135" t="n"/>
      <c r="AJ948" s="135" t="n"/>
      <c r="AK948" s="135" t="n"/>
      <c r="AL948" s="135" t="n"/>
      <c r="AM948" s="135" t="n"/>
      <c r="AN948" s="135" t="n"/>
      <c r="AO948" s="135" t="n"/>
      <c r="AP948" s="135" t="n"/>
      <c r="AQ948" s="135" t="n"/>
      <c r="AR948" s="135" t="n"/>
      <c r="AS948" s="135" t="n"/>
      <c r="AT948" s="135" t="n"/>
      <c r="AU948" s="135" t="n"/>
      <c r="AV948" s="135" t="n"/>
      <c r="AW948" s="135" t="n"/>
      <c r="AX948" s="135" t="n"/>
      <c r="AY948" s="135" t="n"/>
      <c r="AZ948" s="135" t="n"/>
      <c r="BA948" s="135" t="n"/>
      <c r="BB948" s="135" t="n"/>
      <c r="BC948" s="135" t="n"/>
      <c r="BD948" s="135" t="n"/>
      <c r="BE948" s="135" t="n"/>
      <c r="BF948" s="135" t="n"/>
      <c r="BG948" s="135" t="n"/>
      <c r="BH948" s="135" t="n"/>
      <c r="BI948" s="135" t="n"/>
      <c r="BJ948" s="135" t="n"/>
      <c r="BK948" s="135" t="n"/>
      <c r="BL948" s="135" t="n"/>
      <c r="BM948" s="135" t="n"/>
      <c r="BN948" s="135" t="n"/>
      <c r="BO948" s="135" t="n"/>
      <c r="BP948" s="135" t="n"/>
      <c r="BQ948" s="135" t="n"/>
      <c r="BR948" s="135" t="n"/>
      <c r="BS948" s="135" t="n"/>
      <c r="BT948" s="135" t="n"/>
      <c r="BU948" s="135" t="n"/>
      <c r="BV948" s="135" t="n"/>
      <c r="BW948" s="135" t="n"/>
      <c r="BX948" s="135" t="n"/>
      <c r="BY948" s="135" t="n"/>
      <c r="BZ948" s="135" t="n"/>
      <c r="CA948" s="135" t="n"/>
      <c r="CB948" s="135" t="n"/>
      <c r="CC948" s="135" t="n"/>
      <c r="CD948" s="135" t="n"/>
      <c r="CE948" s="135" t="n"/>
      <c r="CF948" s="135" t="n"/>
      <c r="CG948" s="135" t="n"/>
      <c r="CH948" s="135" t="n"/>
      <c r="CI948" s="135" t="n"/>
      <c r="CJ948" s="135" t="n"/>
      <c r="CK948" s="135" t="n"/>
      <c r="CL948" s="135" t="n"/>
      <c r="CM948" s="135" t="n"/>
      <c r="CN948" s="135" t="n"/>
      <c r="CO948" s="135" t="n"/>
      <c r="CP948" s="135" t="n"/>
      <c r="CQ948" s="135" t="n"/>
      <c r="CR948" s="135" t="n"/>
      <c r="CU948" s="36" t="n"/>
      <c r="CV948" s="36" t="n"/>
      <c r="CW948" s="36" t="n"/>
      <c r="CX948" s="36" t="n"/>
      <c r="CY948" s="36" t="n"/>
      <c r="CZ948" s="36" t="n"/>
      <c r="DA948" s="36" t="n"/>
      <c r="DB948" s="36" t="n"/>
      <c r="DC948" s="36" t="n"/>
      <c r="DD948" s="36" t="n"/>
      <c r="DE948" s="36" t="n"/>
      <c r="DF948" s="36" t="n"/>
      <c r="DG948" s="36" t="n"/>
      <c r="DH948" s="36" t="n"/>
      <c r="DI948" s="36" t="n"/>
      <c r="DJ948" s="36" t="n"/>
      <c r="DK948" s="36" t="n"/>
      <c r="DL948" s="36" t="n"/>
      <c r="DM948" s="36" t="n"/>
      <c r="DN948" s="36" t="n"/>
      <c r="DO948" s="36" t="n"/>
      <c r="DP948" s="36" t="n"/>
      <c r="DQ948" s="36" t="n"/>
      <c r="DR948" s="36" t="n"/>
      <c r="DS948" s="36" t="n"/>
      <c r="DT948" s="36" t="n"/>
      <c r="DU948" s="36" t="n"/>
      <c r="DV948" s="36" t="n"/>
      <c r="DW948" s="36" t="n"/>
      <c r="DX948" s="36" t="n"/>
      <c r="DY948" s="36" t="n"/>
      <c r="DZ948" s="36" t="n"/>
      <c r="EA948" s="36" t="n"/>
      <c r="EB948" s="36" t="n"/>
      <c r="EC948" s="36" t="n"/>
      <c r="ED948" s="36" t="n"/>
      <c r="EE948" s="36" t="n"/>
      <c r="EF948" s="36" t="n"/>
      <c r="EG948" s="36" t="n"/>
      <c r="EH948" s="36" t="n"/>
      <c r="EI948" s="36" t="n"/>
      <c r="EJ948" s="36" t="n"/>
      <c r="EK948" s="36" t="n"/>
      <c r="EL948" s="36" t="n"/>
      <c r="EM948" s="36" t="n"/>
      <c r="EN948" s="36" t="n"/>
    </row>
    <row r="949">
      <c r="A949" s="36" t="n"/>
      <c r="B949" s="36" t="n"/>
      <c r="C949" s="144" t="n"/>
      <c r="D949" s="144" t="n"/>
      <c r="E949" s="135" t="n"/>
      <c r="F949" s="135" t="n"/>
      <c r="G949" s="135" t="n"/>
      <c r="H949" s="135" t="n"/>
      <c r="I949" s="135" t="n"/>
      <c r="J949" s="135" t="n"/>
      <c r="K949" s="135" t="n"/>
      <c r="L949" s="135" t="n"/>
      <c r="M949" s="135" t="n"/>
      <c r="N949" s="135" t="n"/>
      <c r="O949" s="135" t="n"/>
      <c r="P949" s="135" t="n"/>
      <c r="Q949" s="135" t="n"/>
      <c r="R949" s="135" t="n"/>
      <c r="S949" s="135" t="n"/>
      <c r="T949" s="135" t="n"/>
      <c r="U949" s="135" t="n"/>
      <c r="V949" s="135" t="n"/>
      <c r="W949" s="135" t="n"/>
      <c r="X949" s="135" t="n"/>
      <c r="Y949" s="135" t="n"/>
      <c r="Z949" s="135" t="n"/>
      <c r="AA949" s="135" t="n"/>
      <c r="AB949" s="135" t="n"/>
      <c r="AC949" s="135" t="n"/>
      <c r="AD949" s="135" t="n"/>
      <c r="AE949" s="135" t="n"/>
      <c r="AF949" s="135" t="n"/>
      <c r="AG949" s="135" t="n"/>
      <c r="AH949" s="135" t="n"/>
      <c r="AI949" s="135" t="n"/>
      <c r="AJ949" s="135" t="n"/>
      <c r="AK949" s="135" t="n"/>
      <c r="AL949" s="135" t="n"/>
      <c r="AM949" s="135" t="n"/>
      <c r="AN949" s="135" t="n"/>
      <c r="AO949" s="135" t="n"/>
      <c r="AP949" s="135" t="n"/>
      <c r="AQ949" s="135" t="n"/>
      <c r="AR949" s="135" t="n"/>
      <c r="AS949" s="135" t="n"/>
      <c r="AT949" s="135" t="n"/>
      <c r="AU949" s="135" t="n"/>
      <c r="AV949" s="135" t="n"/>
      <c r="AW949" s="135" t="n"/>
      <c r="AX949" s="135" t="n"/>
      <c r="AY949" s="135" t="n"/>
      <c r="AZ949" s="135" t="n"/>
      <c r="BA949" s="135" t="n"/>
      <c r="BB949" s="135" t="n"/>
      <c r="BC949" s="135" t="n"/>
      <c r="BD949" s="135" t="n"/>
      <c r="BE949" s="135" t="n"/>
      <c r="BF949" s="135" t="n"/>
      <c r="BG949" s="135" t="n"/>
      <c r="BH949" s="135" t="n"/>
      <c r="BI949" s="135" t="n"/>
      <c r="BJ949" s="135" t="n"/>
      <c r="BK949" s="135" t="n"/>
      <c r="BL949" s="135" t="n"/>
      <c r="BM949" s="135" t="n"/>
      <c r="BN949" s="135" t="n"/>
      <c r="BO949" s="135" t="n"/>
      <c r="BP949" s="135" t="n"/>
      <c r="BQ949" s="135" t="n"/>
      <c r="BR949" s="135" t="n"/>
      <c r="BS949" s="135" t="n"/>
      <c r="BT949" s="135" t="n"/>
      <c r="BU949" s="135" t="n"/>
      <c r="BV949" s="135" t="n"/>
      <c r="BW949" s="135" t="n"/>
      <c r="BX949" s="135" t="n"/>
      <c r="BY949" s="135" t="n"/>
      <c r="BZ949" s="135" t="n"/>
      <c r="CA949" s="135" t="n"/>
      <c r="CB949" s="135" t="n"/>
      <c r="CC949" s="135" t="n"/>
      <c r="CD949" s="135" t="n"/>
      <c r="CE949" s="135" t="n"/>
      <c r="CF949" s="135" t="n"/>
      <c r="CG949" s="135" t="n"/>
      <c r="CH949" s="135" t="n"/>
      <c r="CI949" s="135" t="n"/>
      <c r="CJ949" s="135" t="n"/>
      <c r="CK949" s="135" t="n"/>
      <c r="CL949" s="135" t="n"/>
      <c r="CM949" s="135" t="n"/>
      <c r="CN949" s="135" t="n"/>
      <c r="CO949" s="135" t="n"/>
      <c r="CP949" s="135" t="n"/>
      <c r="CQ949" s="135" t="n"/>
      <c r="CR949" s="135" t="n"/>
      <c r="CU949" s="36" t="n"/>
      <c r="CV949" s="36" t="n"/>
      <c r="CW949" s="36" t="n"/>
      <c r="CX949" s="36" t="n"/>
      <c r="CY949" s="36" t="n"/>
      <c r="CZ949" s="36" t="n"/>
      <c r="DA949" s="36" t="n"/>
      <c r="DB949" s="36" t="n"/>
      <c r="DC949" s="36" t="n"/>
      <c r="DD949" s="36" t="n"/>
      <c r="DE949" s="36" t="n"/>
      <c r="DF949" s="36" t="n"/>
      <c r="DG949" s="36" t="n"/>
      <c r="DH949" s="36" t="n"/>
      <c r="DI949" s="36" t="n"/>
      <c r="DJ949" s="36" t="n"/>
      <c r="DK949" s="36" t="n"/>
      <c r="DL949" s="36" t="n"/>
      <c r="DM949" s="36" t="n"/>
      <c r="DN949" s="36" t="n"/>
      <c r="DO949" s="36" t="n"/>
      <c r="DP949" s="36" t="n"/>
      <c r="DQ949" s="36" t="n"/>
      <c r="DR949" s="36" t="n"/>
      <c r="DS949" s="36" t="n"/>
      <c r="DT949" s="36" t="n"/>
      <c r="DU949" s="36" t="n"/>
      <c r="DV949" s="36" t="n"/>
      <c r="DW949" s="36" t="n"/>
      <c r="DX949" s="36" t="n"/>
      <c r="DY949" s="36" t="n"/>
      <c r="DZ949" s="36" t="n"/>
      <c r="EA949" s="36" t="n"/>
      <c r="EB949" s="36" t="n"/>
      <c r="EC949" s="36" t="n"/>
      <c r="ED949" s="36" t="n"/>
      <c r="EE949" s="36" t="n"/>
      <c r="EF949" s="36" t="n"/>
      <c r="EG949" s="36" t="n"/>
      <c r="EH949" s="36" t="n"/>
      <c r="EI949" s="36" t="n"/>
      <c r="EJ949" s="36" t="n"/>
      <c r="EK949" s="36" t="n"/>
      <c r="EL949" s="36" t="n"/>
      <c r="EM949" s="36" t="n"/>
      <c r="EN949" s="36" t="n"/>
    </row>
    <row r="950">
      <c r="A950" s="36" t="n"/>
      <c r="B950" s="36" t="n"/>
      <c r="C950" s="144" t="n"/>
      <c r="D950" s="144" t="n"/>
      <c r="E950" s="135" t="n"/>
      <c r="F950" s="135" t="n"/>
      <c r="G950" s="135" t="n"/>
      <c r="H950" s="135" t="n"/>
      <c r="I950" s="135" t="n"/>
      <c r="J950" s="135" t="n"/>
      <c r="K950" s="135" t="n"/>
      <c r="L950" s="135" t="n"/>
      <c r="M950" s="135" t="n"/>
      <c r="N950" s="135" t="n"/>
      <c r="O950" s="135" t="n"/>
      <c r="P950" s="135" t="n"/>
      <c r="Q950" s="135" t="n"/>
      <c r="R950" s="135" t="n"/>
      <c r="S950" s="135" t="n"/>
      <c r="T950" s="135" t="n"/>
      <c r="U950" s="135" t="n"/>
      <c r="V950" s="135" t="n"/>
      <c r="W950" s="135" t="n"/>
      <c r="X950" s="135" t="n"/>
      <c r="Y950" s="135" t="n"/>
      <c r="Z950" s="135" t="n"/>
      <c r="AA950" s="135" t="n"/>
      <c r="AB950" s="135" t="n"/>
      <c r="AC950" s="135" t="n"/>
      <c r="AD950" s="135" t="n"/>
      <c r="AE950" s="135" t="n"/>
      <c r="AF950" s="135" t="n"/>
      <c r="AG950" s="135" t="n"/>
      <c r="AH950" s="135" t="n"/>
      <c r="AI950" s="135" t="n"/>
      <c r="AJ950" s="135" t="n"/>
      <c r="AK950" s="135" t="n"/>
      <c r="AL950" s="135" t="n"/>
      <c r="AM950" s="135" t="n"/>
      <c r="AN950" s="135" t="n"/>
      <c r="AO950" s="135" t="n"/>
      <c r="AP950" s="135" t="n"/>
      <c r="AQ950" s="135" t="n"/>
      <c r="AR950" s="135" t="n"/>
      <c r="AS950" s="135" t="n"/>
      <c r="AT950" s="135" t="n"/>
      <c r="AU950" s="135" t="n"/>
      <c r="AV950" s="135" t="n"/>
      <c r="AW950" s="135" t="n"/>
      <c r="AX950" s="135" t="n"/>
      <c r="AY950" s="135" t="n"/>
      <c r="AZ950" s="135" t="n"/>
      <c r="BA950" s="135" t="n"/>
      <c r="BB950" s="135" t="n"/>
      <c r="BC950" s="135" t="n"/>
      <c r="BD950" s="135" t="n"/>
      <c r="BE950" s="135" t="n"/>
      <c r="BF950" s="135" t="n"/>
      <c r="BG950" s="135" t="n"/>
      <c r="BH950" s="135" t="n"/>
      <c r="BI950" s="135" t="n"/>
      <c r="BJ950" s="135" t="n"/>
      <c r="BK950" s="135" t="n"/>
      <c r="BL950" s="135" t="n"/>
      <c r="BM950" s="135" t="n"/>
      <c r="BN950" s="135" t="n"/>
      <c r="BO950" s="135" t="n"/>
      <c r="BP950" s="135" t="n"/>
      <c r="BQ950" s="135" t="n"/>
      <c r="BR950" s="135" t="n"/>
      <c r="BS950" s="135" t="n"/>
      <c r="BT950" s="135" t="n"/>
      <c r="BU950" s="135" t="n"/>
      <c r="BV950" s="135" t="n"/>
      <c r="BW950" s="135" t="n"/>
      <c r="BX950" s="135" t="n"/>
      <c r="BY950" s="135" t="n"/>
      <c r="BZ950" s="135" t="n"/>
      <c r="CA950" s="135" t="n"/>
      <c r="CB950" s="135" t="n"/>
      <c r="CC950" s="135" t="n"/>
      <c r="CD950" s="135" t="n"/>
      <c r="CE950" s="135" t="n"/>
      <c r="CF950" s="135" t="n"/>
      <c r="CG950" s="135" t="n"/>
      <c r="CH950" s="135" t="n"/>
      <c r="CI950" s="135" t="n"/>
      <c r="CJ950" s="135" t="n"/>
      <c r="CK950" s="135" t="n"/>
      <c r="CL950" s="135" t="n"/>
      <c r="CM950" s="135" t="n"/>
      <c r="CN950" s="135" t="n"/>
      <c r="CO950" s="135" t="n"/>
      <c r="CP950" s="135" t="n"/>
      <c r="CQ950" s="135" t="n"/>
      <c r="CR950" s="135" t="n"/>
      <c r="CU950" s="36" t="n"/>
      <c r="CV950" s="36" t="n"/>
      <c r="CW950" s="36" t="n"/>
      <c r="CX950" s="36" t="n"/>
      <c r="CY950" s="36" t="n"/>
      <c r="CZ950" s="36" t="n"/>
      <c r="DA950" s="36" t="n"/>
      <c r="DB950" s="36" t="n"/>
      <c r="DC950" s="36" t="n"/>
      <c r="DD950" s="36" t="n"/>
      <c r="DE950" s="36" t="n"/>
      <c r="DF950" s="36" t="n"/>
      <c r="DG950" s="36" t="n"/>
      <c r="DH950" s="36" t="n"/>
      <c r="DI950" s="36" t="n"/>
      <c r="DJ950" s="36" t="n"/>
      <c r="DK950" s="36" t="n"/>
      <c r="DL950" s="36" t="n"/>
      <c r="DM950" s="36" t="n"/>
      <c r="DN950" s="36" t="n"/>
      <c r="DO950" s="36" t="n"/>
      <c r="DP950" s="36" t="n"/>
      <c r="DQ950" s="36" t="n"/>
      <c r="DR950" s="36" t="n"/>
      <c r="DS950" s="36" t="n"/>
      <c r="DT950" s="36" t="n"/>
      <c r="DU950" s="36" t="n"/>
      <c r="DV950" s="36" t="n"/>
      <c r="DW950" s="36" t="n"/>
      <c r="DX950" s="36" t="n"/>
      <c r="DY950" s="36" t="n"/>
      <c r="DZ950" s="36" t="n"/>
      <c r="EA950" s="36" t="n"/>
      <c r="EB950" s="36" t="n"/>
      <c r="EC950" s="36" t="n"/>
      <c r="ED950" s="36" t="n"/>
      <c r="EE950" s="36" t="n"/>
      <c r="EF950" s="36" t="n"/>
      <c r="EG950" s="36" t="n"/>
      <c r="EH950" s="36" t="n"/>
      <c r="EI950" s="36" t="n"/>
      <c r="EJ950" s="36" t="n"/>
      <c r="EK950" s="36" t="n"/>
      <c r="EL950" s="36" t="n"/>
      <c r="EM950" s="36" t="n"/>
      <c r="EN950" s="36" t="n"/>
    </row>
    <row r="951">
      <c r="A951" s="36" t="n"/>
      <c r="B951" s="36" t="n"/>
      <c r="C951" s="144" t="n"/>
      <c r="D951" s="144" t="n"/>
      <c r="E951" s="135" t="n"/>
      <c r="F951" s="135" t="n"/>
      <c r="G951" s="135" t="n"/>
      <c r="H951" s="135" t="n"/>
      <c r="I951" s="135" t="n"/>
      <c r="J951" s="135" t="n"/>
      <c r="K951" s="135" t="n"/>
      <c r="L951" s="135" t="n"/>
      <c r="M951" s="135" t="n"/>
      <c r="N951" s="135" t="n"/>
      <c r="O951" s="135" t="n"/>
      <c r="P951" s="135" t="n"/>
      <c r="Q951" s="135" t="n"/>
      <c r="R951" s="135" t="n"/>
      <c r="S951" s="135" t="n"/>
      <c r="T951" s="135" t="n"/>
      <c r="U951" s="135" t="n"/>
      <c r="V951" s="135" t="n"/>
      <c r="W951" s="135" t="n"/>
      <c r="X951" s="135" t="n"/>
      <c r="Y951" s="135" t="n"/>
      <c r="Z951" s="135" t="n"/>
      <c r="AA951" s="135" t="n"/>
      <c r="AB951" s="135" t="n"/>
      <c r="AC951" s="135" t="n"/>
      <c r="AD951" s="135" t="n"/>
      <c r="AE951" s="135" t="n"/>
      <c r="AF951" s="135" t="n"/>
      <c r="AG951" s="135" t="n"/>
      <c r="AH951" s="135" t="n"/>
      <c r="AI951" s="135" t="n"/>
      <c r="AJ951" s="135" t="n"/>
      <c r="AK951" s="135" t="n"/>
      <c r="AL951" s="135" t="n"/>
      <c r="AM951" s="135" t="n"/>
      <c r="AN951" s="135" t="n"/>
      <c r="AO951" s="135" t="n"/>
      <c r="AP951" s="135" t="n"/>
      <c r="AQ951" s="135" t="n"/>
      <c r="AR951" s="135" t="n"/>
      <c r="AS951" s="135" t="n"/>
      <c r="AT951" s="135" t="n"/>
      <c r="AU951" s="135" t="n"/>
      <c r="AV951" s="135" t="n"/>
      <c r="AW951" s="135" t="n"/>
      <c r="AX951" s="135" t="n"/>
      <c r="AY951" s="135" t="n"/>
      <c r="AZ951" s="135" t="n"/>
      <c r="BA951" s="135" t="n"/>
      <c r="BB951" s="135" t="n"/>
      <c r="BC951" s="135" t="n"/>
      <c r="BD951" s="135" t="n"/>
      <c r="BE951" s="135" t="n"/>
      <c r="BF951" s="135" t="n"/>
      <c r="BG951" s="135" t="n"/>
      <c r="BH951" s="135" t="n"/>
      <c r="BI951" s="135" t="n"/>
      <c r="BJ951" s="135" t="n"/>
      <c r="BK951" s="135" t="n"/>
      <c r="BL951" s="135" t="n"/>
      <c r="BM951" s="135" t="n"/>
      <c r="BN951" s="135" t="n"/>
      <c r="BO951" s="135" t="n"/>
      <c r="BP951" s="135" t="n"/>
      <c r="BQ951" s="135" t="n"/>
      <c r="BR951" s="135" t="n"/>
      <c r="BS951" s="135" t="n"/>
      <c r="BT951" s="135" t="n"/>
      <c r="BU951" s="135" t="n"/>
      <c r="BV951" s="135" t="n"/>
      <c r="BW951" s="135" t="n"/>
      <c r="BX951" s="135" t="n"/>
      <c r="BY951" s="135" t="n"/>
      <c r="BZ951" s="135" t="n"/>
      <c r="CA951" s="135" t="n"/>
      <c r="CB951" s="135" t="n"/>
      <c r="CC951" s="135" t="n"/>
      <c r="CD951" s="135" t="n"/>
      <c r="CE951" s="135" t="n"/>
      <c r="CF951" s="135" t="n"/>
      <c r="CG951" s="135" t="n"/>
      <c r="CH951" s="135" t="n"/>
      <c r="CI951" s="135" t="n"/>
      <c r="CJ951" s="135" t="n"/>
      <c r="CK951" s="135" t="n"/>
      <c r="CL951" s="135" t="n"/>
      <c r="CM951" s="135" t="n"/>
      <c r="CN951" s="135" t="n"/>
      <c r="CO951" s="135" t="n"/>
      <c r="CP951" s="135" t="n"/>
      <c r="CQ951" s="135" t="n"/>
      <c r="CR951" s="135" t="n"/>
      <c r="CU951" s="36" t="n"/>
      <c r="CV951" s="36" t="n"/>
      <c r="CW951" s="36" t="n"/>
      <c r="CX951" s="36" t="n"/>
      <c r="CY951" s="36" t="n"/>
      <c r="CZ951" s="36" t="n"/>
      <c r="DA951" s="36" t="n"/>
      <c r="DB951" s="36" t="n"/>
      <c r="DC951" s="36" t="n"/>
      <c r="DD951" s="36" t="n"/>
      <c r="DE951" s="36" t="n"/>
      <c r="DF951" s="36" t="n"/>
      <c r="DG951" s="36" t="n"/>
      <c r="DH951" s="36" t="n"/>
      <c r="DI951" s="36" t="n"/>
      <c r="DJ951" s="36" t="n"/>
      <c r="DK951" s="36" t="n"/>
      <c r="DL951" s="36" t="n"/>
      <c r="DM951" s="36" t="n"/>
      <c r="DN951" s="36" t="n"/>
      <c r="DO951" s="36" t="n"/>
      <c r="DP951" s="36" t="n"/>
      <c r="DQ951" s="36" t="n"/>
      <c r="DR951" s="36" t="n"/>
      <c r="DS951" s="36" t="n"/>
      <c r="DT951" s="36" t="n"/>
      <c r="DU951" s="36" t="n"/>
      <c r="DV951" s="36" t="n"/>
      <c r="DW951" s="36" t="n"/>
      <c r="DX951" s="36" t="n"/>
      <c r="DY951" s="36" t="n"/>
      <c r="DZ951" s="36" t="n"/>
      <c r="EA951" s="36" t="n"/>
      <c r="EB951" s="36" t="n"/>
      <c r="EC951" s="36" t="n"/>
      <c r="ED951" s="36" t="n"/>
      <c r="EE951" s="36" t="n"/>
      <c r="EF951" s="36" t="n"/>
      <c r="EG951" s="36" t="n"/>
      <c r="EH951" s="36" t="n"/>
      <c r="EI951" s="36" t="n"/>
      <c r="EJ951" s="36" t="n"/>
      <c r="EK951" s="36" t="n"/>
      <c r="EL951" s="36" t="n"/>
      <c r="EM951" s="36" t="n"/>
      <c r="EN951" s="36" t="n"/>
    </row>
    <row r="952">
      <c r="A952" s="36" t="n"/>
      <c r="B952" s="36" t="n"/>
      <c r="C952" s="144" t="n"/>
      <c r="D952" s="144" t="n"/>
      <c r="E952" s="135" t="n"/>
      <c r="F952" s="135" t="n"/>
      <c r="G952" s="135" t="n"/>
      <c r="H952" s="135" t="n"/>
      <c r="I952" s="135" t="n"/>
      <c r="J952" s="135" t="n"/>
      <c r="K952" s="135" t="n"/>
      <c r="L952" s="135" t="n"/>
      <c r="M952" s="135" t="n"/>
      <c r="N952" s="135" t="n"/>
      <c r="O952" s="135" t="n"/>
      <c r="P952" s="135" t="n"/>
      <c r="Q952" s="135" t="n"/>
      <c r="R952" s="135" t="n"/>
      <c r="S952" s="135" t="n"/>
      <c r="T952" s="135" t="n"/>
      <c r="U952" s="135" t="n"/>
      <c r="V952" s="135" t="n"/>
      <c r="W952" s="135" t="n"/>
      <c r="X952" s="135" t="n"/>
      <c r="Y952" s="135" t="n"/>
      <c r="Z952" s="135" t="n"/>
      <c r="AA952" s="135" t="n"/>
      <c r="AB952" s="135" t="n"/>
      <c r="AC952" s="135" t="n"/>
      <c r="AD952" s="135" t="n"/>
      <c r="AE952" s="135" t="n"/>
      <c r="AF952" s="135" t="n"/>
      <c r="AG952" s="135" t="n"/>
      <c r="AH952" s="135" t="n"/>
      <c r="AI952" s="135" t="n"/>
      <c r="AJ952" s="135" t="n"/>
      <c r="AK952" s="135" t="n"/>
      <c r="AL952" s="135" t="n"/>
      <c r="AM952" s="135" t="n"/>
      <c r="AN952" s="135" t="n"/>
      <c r="AO952" s="135" t="n"/>
      <c r="AP952" s="135" t="n"/>
      <c r="AQ952" s="135" t="n"/>
      <c r="AR952" s="135" t="n"/>
      <c r="AS952" s="135" t="n"/>
      <c r="AT952" s="135" t="n"/>
      <c r="AU952" s="135" t="n"/>
      <c r="AV952" s="135" t="n"/>
      <c r="AW952" s="135" t="n"/>
      <c r="AX952" s="135" t="n"/>
      <c r="AY952" s="135" t="n"/>
      <c r="AZ952" s="135" t="n"/>
      <c r="BA952" s="135" t="n"/>
      <c r="BB952" s="135" t="n"/>
      <c r="BC952" s="135" t="n"/>
      <c r="BD952" s="135" t="n"/>
      <c r="BE952" s="135" t="n"/>
      <c r="BF952" s="135" t="n"/>
      <c r="BG952" s="135" t="n"/>
      <c r="BH952" s="135" t="n"/>
      <c r="BI952" s="135" t="n"/>
      <c r="BJ952" s="135" t="n"/>
      <c r="BK952" s="135" t="n"/>
      <c r="BL952" s="135" t="n"/>
      <c r="BM952" s="135" t="n"/>
      <c r="BN952" s="135" t="n"/>
      <c r="BO952" s="135" t="n"/>
      <c r="BP952" s="135" t="n"/>
      <c r="BQ952" s="135" t="n"/>
      <c r="BR952" s="135" t="n"/>
      <c r="BS952" s="135" t="n"/>
      <c r="BT952" s="135" t="n"/>
      <c r="BU952" s="135" t="n"/>
      <c r="BV952" s="135" t="n"/>
      <c r="BW952" s="135" t="n"/>
      <c r="BX952" s="135" t="n"/>
      <c r="BY952" s="135" t="n"/>
      <c r="BZ952" s="135" t="n"/>
      <c r="CA952" s="135" t="n"/>
      <c r="CB952" s="135" t="n"/>
      <c r="CC952" s="135" t="n"/>
      <c r="CD952" s="135" t="n"/>
      <c r="CE952" s="135" t="n"/>
      <c r="CF952" s="135" t="n"/>
      <c r="CG952" s="135" t="n"/>
      <c r="CH952" s="135" t="n"/>
      <c r="CI952" s="135" t="n"/>
      <c r="CJ952" s="135" t="n"/>
      <c r="CK952" s="135" t="n"/>
      <c r="CL952" s="135" t="n"/>
      <c r="CM952" s="135" t="n"/>
      <c r="CN952" s="135" t="n"/>
      <c r="CO952" s="135" t="n"/>
      <c r="CP952" s="135" t="n"/>
      <c r="CQ952" s="135" t="n"/>
      <c r="CR952" s="135" t="n"/>
      <c r="CU952" s="36" t="n"/>
      <c r="CV952" s="36" t="n"/>
      <c r="CW952" s="36" t="n"/>
      <c r="CX952" s="36" t="n"/>
      <c r="CY952" s="36" t="n"/>
      <c r="CZ952" s="36" t="n"/>
      <c r="DA952" s="36" t="n"/>
      <c r="DB952" s="36" t="n"/>
      <c r="DC952" s="36" t="n"/>
      <c r="DD952" s="36" t="n"/>
      <c r="DE952" s="36" t="n"/>
      <c r="DF952" s="36" t="n"/>
      <c r="DG952" s="36" t="n"/>
      <c r="DH952" s="36" t="n"/>
      <c r="DI952" s="36" t="n"/>
      <c r="DJ952" s="36" t="n"/>
      <c r="DK952" s="36" t="n"/>
      <c r="DL952" s="36" t="n"/>
      <c r="DM952" s="36" t="n"/>
      <c r="DN952" s="36" t="n"/>
      <c r="DO952" s="36" t="n"/>
      <c r="DP952" s="36" t="n"/>
      <c r="DQ952" s="36" t="n"/>
      <c r="DR952" s="36" t="n"/>
      <c r="DS952" s="36" t="n"/>
      <c r="DT952" s="36" t="n"/>
      <c r="DU952" s="36" t="n"/>
      <c r="DV952" s="36" t="n"/>
      <c r="DW952" s="36" t="n"/>
      <c r="DX952" s="36" t="n"/>
      <c r="DY952" s="36" t="n"/>
      <c r="DZ952" s="36" t="n"/>
      <c r="EA952" s="36" t="n"/>
      <c r="EB952" s="36" t="n"/>
      <c r="EC952" s="36" t="n"/>
      <c r="ED952" s="36" t="n"/>
      <c r="EE952" s="36" t="n"/>
      <c r="EF952" s="36" t="n"/>
      <c r="EG952" s="36" t="n"/>
      <c r="EH952" s="36" t="n"/>
      <c r="EI952" s="36" t="n"/>
      <c r="EJ952" s="36" t="n"/>
      <c r="EK952" s="36" t="n"/>
      <c r="EL952" s="36" t="n"/>
      <c r="EM952" s="36" t="n"/>
      <c r="EN952" s="36" t="n"/>
    </row>
    <row r="953">
      <c r="A953" s="36" t="n"/>
      <c r="B953" s="36" t="n"/>
      <c r="C953" s="144" t="n"/>
      <c r="D953" s="144" t="n"/>
      <c r="E953" s="135" t="n"/>
      <c r="F953" s="135" t="n"/>
      <c r="G953" s="135" t="n"/>
      <c r="H953" s="135" t="n"/>
      <c r="I953" s="135" t="n"/>
      <c r="J953" s="135" t="n"/>
      <c r="K953" s="135" t="n"/>
      <c r="L953" s="135" t="n"/>
      <c r="M953" s="135" t="n"/>
      <c r="N953" s="135" t="n"/>
      <c r="O953" s="135" t="n"/>
      <c r="P953" s="135" t="n"/>
      <c r="Q953" s="135" t="n"/>
      <c r="R953" s="135" t="n"/>
      <c r="S953" s="135" t="n"/>
      <c r="T953" s="135" t="n"/>
      <c r="U953" s="135" t="n"/>
      <c r="V953" s="135" t="n"/>
      <c r="W953" s="135" t="n"/>
      <c r="X953" s="135" t="n"/>
      <c r="Y953" s="135" t="n"/>
      <c r="Z953" s="135" t="n"/>
      <c r="AA953" s="135" t="n"/>
      <c r="AB953" s="135" t="n"/>
      <c r="AC953" s="135" t="n"/>
      <c r="AD953" s="135" t="n"/>
      <c r="AE953" s="135" t="n"/>
      <c r="AF953" s="135" t="n"/>
      <c r="AG953" s="135" t="n"/>
      <c r="AH953" s="135" t="n"/>
      <c r="AI953" s="135" t="n"/>
      <c r="AJ953" s="135" t="n"/>
      <c r="AK953" s="135" t="n"/>
      <c r="AL953" s="135" t="n"/>
      <c r="AM953" s="135" t="n"/>
      <c r="AN953" s="135" t="n"/>
      <c r="AO953" s="135" t="n"/>
      <c r="AP953" s="135" t="n"/>
      <c r="AQ953" s="135" t="n"/>
      <c r="AR953" s="135" t="n"/>
      <c r="AS953" s="135" t="n"/>
      <c r="AT953" s="135" t="n"/>
      <c r="AU953" s="135" t="n"/>
      <c r="AV953" s="135" t="n"/>
      <c r="AW953" s="135" t="n"/>
      <c r="AX953" s="135" t="n"/>
      <c r="AY953" s="135" t="n"/>
      <c r="AZ953" s="135" t="n"/>
      <c r="BA953" s="135" t="n"/>
      <c r="BB953" s="135" t="n"/>
      <c r="BC953" s="135" t="n"/>
      <c r="BD953" s="135" t="n"/>
      <c r="BE953" s="135" t="n"/>
      <c r="BF953" s="135" t="n"/>
      <c r="BG953" s="135" t="n"/>
      <c r="BH953" s="135" t="n"/>
      <c r="BI953" s="135" t="n"/>
      <c r="BJ953" s="135" t="n"/>
      <c r="BK953" s="135" t="n"/>
      <c r="BL953" s="135" t="n"/>
      <c r="BM953" s="135" t="n"/>
      <c r="BN953" s="135" t="n"/>
      <c r="BO953" s="135" t="n"/>
      <c r="BP953" s="135" t="n"/>
      <c r="BQ953" s="135" t="n"/>
      <c r="BR953" s="135" t="n"/>
      <c r="BS953" s="135" t="n"/>
      <c r="BT953" s="135" t="n"/>
      <c r="BU953" s="135" t="n"/>
      <c r="BV953" s="135" t="n"/>
      <c r="BW953" s="135" t="n"/>
      <c r="BX953" s="135" t="n"/>
      <c r="BY953" s="135" t="n"/>
      <c r="BZ953" s="135" t="n"/>
      <c r="CA953" s="135" t="n"/>
      <c r="CB953" s="135" t="n"/>
      <c r="CC953" s="135" t="n"/>
      <c r="CD953" s="135" t="n"/>
      <c r="CE953" s="135" t="n"/>
      <c r="CF953" s="135" t="n"/>
      <c r="CG953" s="135" t="n"/>
      <c r="CH953" s="135" t="n"/>
      <c r="CI953" s="135" t="n"/>
      <c r="CJ953" s="135" t="n"/>
      <c r="CK953" s="135" t="n"/>
      <c r="CL953" s="135" t="n"/>
      <c r="CM953" s="135" t="n"/>
      <c r="CN953" s="135" t="n"/>
      <c r="CO953" s="135" t="n"/>
      <c r="CP953" s="135" t="n"/>
      <c r="CQ953" s="135" t="n"/>
      <c r="CR953" s="135" t="n"/>
      <c r="CU953" s="36" t="n"/>
      <c r="CV953" s="36" t="n"/>
      <c r="CW953" s="36" t="n"/>
      <c r="CX953" s="36" t="n"/>
      <c r="CY953" s="36" t="n"/>
      <c r="CZ953" s="36" t="n"/>
      <c r="DA953" s="36" t="n"/>
      <c r="DB953" s="36" t="n"/>
      <c r="DC953" s="36" t="n"/>
      <c r="DD953" s="36" t="n"/>
      <c r="DE953" s="36" t="n"/>
      <c r="DF953" s="36" t="n"/>
      <c r="DG953" s="36" t="n"/>
      <c r="DH953" s="36" t="n"/>
      <c r="DI953" s="36" t="n"/>
      <c r="DJ953" s="36" t="n"/>
      <c r="DK953" s="36" t="n"/>
      <c r="DL953" s="36" t="n"/>
      <c r="DM953" s="36" t="n"/>
      <c r="DN953" s="36" t="n"/>
      <c r="DO953" s="36" t="n"/>
      <c r="DP953" s="36" t="n"/>
      <c r="DQ953" s="36" t="n"/>
      <c r="DR953" s="36" t="n"/>
      <c r="DS953" s="36" t="n"/>
      <c r="DT953" s="36" t="n"/>
      <c r="DU953" s="36" t="n"/>
      <c r="DV953" s="36" t="n"/>
      <c r="DW953" s="36" t="n"/>
      <c r="DX953" s="36" t="n"/>
      <c r="DY953" s="36" t="n"/>
      <c r="DZ953" s="36" t="n"/>
      <c r="EA953" s="36" t="n"/>
      <c r="EB953" s="36" t="n"/>
      <c r="EC953" s="36" t="n"/>
      <c r="ED953" s="36" t="n"/>
      <c r="EE953" s="36" t="n"/>
      <c r="EF953" s="36" t="n"/>
      <c r="EG953" s="36" t="n"/>
      <c r="EH953" s="36" t="n"/>
      <c r="EI953" s="36" t="n"/>
      <c r="EJ953" s="36" t="n"/>
      <c r="EK953" s="36" t="n"/>
      <c r="EL953" s="36" t="n"/>
      <c r="EM953" s="36" t="n"/>
      <c r="EN953" s="36" t="n"/>
    </row>
    <row r="954">
      <c r="A954" s="36" t="n"/>
      <c r="B954" s="36" t="n"/>
      <c r="C954" s="144" t="n"/>
      <c r="D954" s="144" t="n"/>
      <c r="E954" s="135" t="n"/>
      <c r="F954" s="135" t="n"/>
      <c r="G954" s="135" t="n"/>
      <c r="H954" s="135" t="n"/>
      <c r="I954" s="135" t="n"/>
      <c r="J954" s="135" t="n"/>
      <c r="K954" s="135" t="n"/>
      <c r="L954" s="135" t="n"/>
      <c r="M954" s="135" t="n"/>
      <c r="N954" s="135" t="n"/>
      <c r="O954" s="135" t="n"/>
      <c r="P954" s="135" t="n"/>
      <c r="Q954" s="135" t="n"/>
      <c r="R954" s="135" t="n"/>
      <c r="S954" s="135" t="n"/>
      <c r="T954" s="135" t="n"/>
      <c r="U954" s="135" t="n"/>
      <c r="V954" s="135" t="n"/>
      <c r="W954" s="135" t="n"/>
      <c r="X954" s="135" t="n"/>
      <c r="Y954" s="135" t="n"/>
      <c r="Z954" s="135" t="n"/>
      <c r="AA954" s="135" t="n"/>
      <c r="AB954" s="135" t="n"/>
      <c r="AC954" s="135" t="n"/>
      <c r="AD954" s="135" t="n"/>
      <c r="AE954" s="135" t="n"/>
      <c r="AF954" s="135" t="n"/>
      <c r="AG954" s="135" t="n"/>
      <c r="AH954" s="135" t="n"/>
      <c r="AI954" s="135" t="n"/>
      <c r="AJ954" s="135" t="n"/>
      <c r="AK954" s="135" t="n"/>
      <c r="AL954" s="135" t="n"/>
      <c r="AM954" s="135" t="n"/>
      <c r="AN954" s="135" t="n"/>
      <c r="AO954" s="135" t="n"/>
      <c r="AP954" s="135" t="n"/>
      <c r="AQ954" s="135" t="n"/>
      <c r="AR954" s="135" t="n"/>
      <c r="AS954" s="135" t="n"/>
      <c r="AT954" s="135" t="n"/>
      <c r="AU954" s="135" t="n"/>
      <c r="AV954" s="135" t="n"/>
      <c r="AW954" s="135" t="n"/>
      <c r="AX954" s="135" t="n"/>
      <c r="AY954" s="135" t="n"/>
      <c r="AZ954" s="135" t="n"/>
      <c r="BA954" s="135" t="n"/>
      <c r="BB954" s="135" t="n"/>
      <c r="BC954" s="135" t="n"/>
      <c r="BD954" s="135" t="n"/>
      <c r="BE954" s="135" t="n"/>
      <c r="BF954" s="135" t="n"/>
      <c r="BG954" s="135" t="n"/>
      <c r="BH954" s="135" t="n"/>
      <c r="BI954" s="135" t="n"/>
      <c r="BJ954" s="135" t="n"/>
      <c r="BK954" s="135" t="n"/>
      <c r="BL954" s="135" t="n"/>
      <c r="BM954" s="135" t="n"/>
      <c r="BN954" s="135" t="n"/>
      <c r="BO954" s="135" t="n"/>
      <c r="BP954" s="135" t="n"/>
      <c r="BQ954" s="135" t="n"/>
      <c r="BR954" s="135" t="n"/>
      <c r="BS954" s="135" t="n"/>
      <c r="BT954" s="135" t="n"/>
      <c r="BU954" s="135" t="n"/>
      <c r="BV954" s="135" t="n"/>
      <c r="BW954" s="135" t="n"/>
      <c r="BX954" s="135" t="n"/>
      <c r="BY954" s="135" t="n"/>
      <c r="BZ954" s="135" t="n"/>
      <c r="CA954" s="135" t="n"/>
      <c r="CB954" s="135" t="n"/>
      <c r="CC954" s="135" t="n"/>
      <c r="CD954" s="135" t="n"/>
      <c r="CE954" s="135" t="n"/>
      <c r="CF954" s="135" t="n"/>
      <c r="CG954" s="135" t="n"/>
      <c r="CH954" s="135" t="n"/>
      <c r="CI954" s="135" t="n"/>
      <c r="CJ954" s="135" t="n"/>
      <c r="CK954" s="135" t="n"/>
      <c r="CL954" s="135" t="n"/>
      <c r="CM954" s="135" t="n"/>
      <c r="CN954" s="135" t="n"/>
      <c r="CO954" s="135" t="n"/>
      <c r="CP954" s="135" t="n"/>
      <c r="CQ954" s="135" t="n"/>
      <c r="CR954" s="135" t="n"/>
      <c r="CU954" s="36" t="n"/>
      <c r="CV954" s="36" t="n"/>
      <c r="CW954" s="36" t="n"/>
      <c r="CX954" s="36" t="n"/>
      <c r="CY954" s="36" t="n"/>
      <c r="CZ954" s="36" t="n"/>
      <c r="DA954" s="36" t="n"/>
      <c r="DB954" s="36" t="n"/>
      <c r="DC954" s="36" t="n"/>
      <c r="DD954" s="36" t="n"/>
      <c r="DE954" s="36" t="n"/>
      <c r="DF954" s="36" t="n"/>
      <c r="DG954" s="36" t="n"/>
      <c r="DH954" s="36" t="n"/>
      <c r="DI954" s="36" t="n"/>
      <c r="DJ954" s="36" t="n"/>
      <c r="DK954" s="36" t="n"/>
      <c r="DL954" s="36" t="n"/>
      <c r="DM954" s="36" t="n"/>
      <c r="DN954" s="36" t="n"/>
      <c r="DO954" s="36" t="n"/>
      <c r="DP954" s="36" t="n"/>
      <c r="DQ954" s="36" t="n"/>
      <c r="DR954" s="36" t="n"/>
      <c r="DS954" s="36" t="n"/>
      <c r="DT954" s="36" t="n"/>
      <c r="DU954" s="36" t="n"/>
      <c r="DV954" s="36" t="n"/>
      <c r="DW954" s="36" t="n"/>
      <c r="DX954" s="36" t="n"/>
      <c r="DY954" s="36" t="n"/>
      <c r="DZ954" s="36" t="n"/>
      <c r="EA954" s="36" t="n"/>
      <c r="EB954" s="36" t="n"/>
      <c r="EC954" s="36" t="n"/>
      <c r="ED954" s="36" t="n"/>
      <c r="EE954" s="36" t="n"/>
      <c r="EF954" s="36" t="n"/>
      <c r="EG954" s="36" t="n"/>
      <c r="EH954" s="36" t="n"/>
      <c r="EI954" s="36" t="n"/>
      <c r="EJ954" s="36" t="n"/>
      <c r="EK954" s="36" t="n"/>
      <c r="EL954" s="36" t="n"/>
      <c r="EM954" s="36" t="n"/>
      <c r="EN954" s="36" t="n"/>
    </row>
    <row r="955">
      <c r="A955" s="36" t="n"/>
      <c r="B955" s="36" t="n"/>
      <c r="C955" s="144" t="n"/>
      <c r="D955" s="144" t="n"/>
      <c r="E955" s="135" t="n"/>
      <c r="F955" s="135" t="n"/>
      <c r="G955" s="135" t="n"/>
      <c r="H955" s="135" t="n"/>
      <c r="I955" s="135" t="n"/>
      <c r="J955" s="135" t="n"/>
      <c r="K955" s="135" t="n"/>
      <c r="L955" s="135" t="n"/>
      <c r="M955" s="135" t="n"/>
      <c r="N955" s="135" t="n"/>
      <c r="O955" s="135" t="n"/>
      <c r="P955" s="135" t="n"/>
      <c r="Q955" s="135" t="n"/>
      <c r="R955" s="135" t="n"/>
      <c r="S955" s="135" t="n"/>
      <c r="T955" s="135" t="n"/>
      <c r="U955" s="135" t="n"/>
      <c r="V955" s="135" t="n"/>
      <c r="W955" s="135" t="n"/>
      <c r="X955" s="135" t="n"/>
      <c r="Y955" s="135" t="n"/>
      <c r="Z955" s="135" t="n"/>
      <c r="AA955" s="135" t="n"/>
      <c r="AB955" s="135" t="n"/>
      <c r="AC955" s="135" t="n"/>
      <c r="AD955" s="135" t="n"/>
      <c r="AE955" s="135" t="n"/>
      <c r="AF955" s="135" t="n"/>
      <c r="AG955" s="135" t="n"/>
      <c r="AH955" s="135" t="n"/>
      <c r="AI955" s="135" t="n"/>
      <c r="AJ955" s="135" t="n"/>
      <c r="AK955" s="135" t="n"/>
      <c r="AL955" s="135" t="n"/>
      <c r="AM955" s="135" t="n"/>
      <c r="AN955" s="135" t="n"/>
      <c r="AO955" s="135" t="n"/>
      <c r="AP955" s="135" t="n"/>
      <c r="AQ955" s="135" t="n"/>
      <c r="AR955" s="135" t="n"/>
      <c r="AS955" s="135" t="n"/>
      <c r="AT955" s="135" t="n"/>
      <c r="AU955" s="135" t="n"/>
      <c r="AV955" s="135" t="n"/>
      <c r="AW955" s="135" t="n"/>
      <c r="AX955" s="135" t="n"/>
      <c r="AY955" s="135" t="n"/>
      <c r="AZ955" s="135" t="n"/>
      <c r="BA955" s="135" t="n"/>
      <c r="BB955" s="135" t="n"/>
      <c r="BC955" s="135" t="n"/>
      <c r="BD955" s="135" t="n"/>
      <c r="BE955" s="135" t="n"/>
      <c r="BF955" s="135" t="n"/>
      <c r="BG955" s="135" t="n"/>
      <c r="BH955" s="135" t="n"/>
      <c r="BI955" s="135" t="n"/>
      <c r="BJ955" s="135" t="n"/>
      <c r="BK955" s="135" t="n"/>
      <c r="BL955" s="135" t="n"/>
      <c r="BM955" s="135" t="n"/>
      <c r="BN955" s="135" t="n"/>
      <c r="BO955" s="135" t="n"/>
      <c r="BP955" s="135" t="n"/>
      <c r="BQ955" s="135" t="n"/>
      <c r="BR955" s="135" t="n"/>
      <c r="BS955" s="135" t="n"/>
      <c r="BT955" s="135" t="n"/>
      <c r="BU955" s="135" t="n"/>
      <c r="BV955" s="135" t="n"/>
      <c r="BW955" s="135" t="n"/>
      <c r="BX955" s="135" t="n"/>
      <c r="BY955" s="135" t="n"/>
      <c r="BZ955" s="135" t="n"/>
      <c r="CA955" s="135" t="n"/>
      <c r="CB955" s="135" t="n"/>
      <c r="CC955" s="135" t="n"/>
      <c r="CD955" s="135" t="n"/>
      <c r="CE955" s="135" t="n"/>
      <c r="CF955" s="135" t="n"/>
      <c r="CG955" s="135" t="n"/>
      <c r="CH955" s="135" t="n"/>
      <c r="CI955" s="135" t="n"/>
      <c r="CJ955" s="135" t="n"/>
      <c r="CK955" s="135" t="n"/>
      <c r="CL955" s="135" t="n"/>
      <c r="CM955" s="135" t="n"/>
      <c r="CN955" s="135" t="n"/>
      <c r="CO955" s="135" t="n"/>
      <c r="CP955" s="135" t="n"/>
      <c r="CQ955" s="135" t="n"/>
      <c r="CR955" s="135" t="n"/>
      <c r="CU955" s="36" t="n"/>
      <c r="CV955" s="36" t="n"/>
      <c r="CW955" s="36" t="n"/>
      <c r="CX955" s="36" t="n"/>
      <c r="CY955" s="36" t="n"/>
      <c r="CZ955" s="36" t="n"/>
      <c r="DA955" s="36" t="n"/>
      <c r="DB955" s="36" t="n"/>
      <c r="DC955" s="36" t="n"/>
      <c r="DD955" s="36" t="n"/>
      <c r="DE955" s="36" t="n"/>
      <c r="DF955" s="36" t="n"/>
      <c r="DG955" s="36" t="n"/>
      <c r="DH955" s="36" t="n"/>
      <c r="DI955" s="36" t="n"/>
      <c r="DJ955" s="36" t="n"/>
      <c r="DK955" s="36" t="n"/>
      <c r="DL955" s="36" t="n"/>
      <c r="DM955" s="36" t="n"/>
      <c r="DN955" s="36" t="n"/>
      <c r="DO955" s="36" t="n"/>
      <c r="DP955" s="36" t="n"/>
      <c r="DQ955" s="36" t="n"/>
      <c r="DR955" s="36" t="n"/>
      <c r="DS955" s="36" t="n"/>
      <c r="DT955" s="36" t="n"/>
      <c r="DU955" s="36" t="n"/>
      <c r="DV955" s="36" t="n"/>
      <c r="DW955" s="36" t="n"/>
      <c r="DX955" s="36" t="n"/>
      <c r="DY955" s="36" t="n"/>
      <c r="DZ955" s="36" t="n"/>
      <c r="EA955" s="36" t="n"/>
      <c r="EB955" s="36" t="n"/>
      <c r="EC955" s="36" t="n"/>
      <c r="ED955" s="36" t="n"/>
      <c r="EE955" s="36" t="n"/>
      <c r="EF955" s="36" t="n"/>
      <c r="EG955" s="36" t="n"/>
      <c r="EH955" s="36" t="n"/>
      <c r="EI955" s="36" t="n"/>
      <c r="EJ955" s="36" t="n"/>
      <c r="EK955" s="36" t="n"/>
      <c r="EL955" s="36" t="n"/>
      <c r="EM955" s="36" t="n"/>
      <c r="EN955" s="36" t="n"/>
    </row>
    <row r="956">
      <c r="A956" s="36" t="n"/>
      <c r="B956" s="36" t="n"/>
      <c r="C956" s="144" t="n"/>
      <c r="D956" s="144" t="n"/>
      <c r="E956" s="135" t="n"/>
      <c r="F956" s="135" t="n"/>
      <c r="G956" s="135" t="n"/>
      <c r="H956" s="135" t="n"/>
      <c r="I956" s="135" t="n"/>
      <c r="J956" s="135" t="n"/>
      <c r="K956" s="135" t="n"/>
      <c r="L956" s="135" t="n"/>
      <c r="M956" s="135" t="n"/>
      <c r="N956" s="135" t="n"/>
      <c r="O956" s="135" t="n"/>
      <c r="P956" s="135" t="n"/>
      <c r="Q956" s="135" t="n"/>
      <c r="R956" s="135" t="n"/>
      <c r="S956" s="135" t="n"/>
      <c r="T956" s="135" t="n"/>
      <c r="U956" s="135" t="n"/>
      <c r="V956" s="135" t="n"/>
      <c r="W956" s="135" t="n"/>
      <c r="X956" s="135" t="n"/>
      <c r="Y956" s="135" t="n"/>
      <c r="Z956" s="135" t="n"/>
      <c r="AA956" s="135" t="n"/>
      <c r="AB956" s="135" t="n"/>
      <c r="AC956" s="135" t="n"/>
      <c r="AD956" s="135" t="n"/>
      <c r="AE956" s="135" t="n"/>
      <c r="AF956" s="135" t="n"/>
      <c r="AG956" s="135" t="n"/>
      <c r="AH956" s="135" t="n"/>
      <c r="AI956" s="135" t="n"/>
      <c r="AJ956" s="135" t="n"/>
      <c r="AK956" s="135" t="n"/>
      <c r="AL956" s="135" t="n"/>
      <c r="AM956" s="135" t="n"/>
      <c r="AN956" s="135" t="n"/>
      <c r="AO956" s="135" t="n"/>
      <c r="AP956" s="135" t="n"/>
      <c r="AQ956" s="135" t="n"/>
      <c r="AR956" s="135" t="n"/>
      <c r="AS956" s="135" t="n"/>
      <c r="AT956" s="135" t="n"/>
      <c r="AU956" s="135" t="n"/>
      <c r="AV956" s="135" t="n"/>
      <c r="AW956" s="135" t="n"/>
      <c r="AX956" s="135" t="n"/>
      <c r="AY956" s="135" t="n"/>
      <c r="AZ956" s="135" t="n"/>
      <c r="BA956" s="135" t="n"/>
      <c r="BB956" s="135" t="n"/>
      <c r="BC956" s="135" t="n"/>
      <c r="BD956" s="135" t="n"/>
      <c r="BE956" s="135" t="n"/>
      <c r="BF956" s="135" t="n"/>
      <c r="BG956" s="135" t="n"/>
      <c r="BH956" s="135" t="n"/>
      <c r="BI956" s="135" t="n"/>
      <c r="BJ956" s="135" t="n"/>
      <c r="BK956" s="135" t="n"/>
      <c r="BL956" s="135" t="n"/>
      <c r="BM956" s="135" t="n"/>
      <c r="BN956" s="135" t="n"/>
      <c r="BO956" s="135" t="n"/>
      <c r="BP956" s="135" t="n"/>
      <c r="BQ956" s="135" t="n"/>
      <c r="BR956" s="135" t="n"/>
      <c r="BS956" s="135" t="n"/>
      <c r="BT956" s="135" t="n"/>
      <c r="BU956" s="135" t="n"/>
      <c r="BV956" s="135" t="n"/>
      <c r="BW956" s="135" t="n"/>
      <c r="BX956" s="135" t="n"/>
      <c r="BY956" s="135" t="n"/>
      <c r="BZ956" s="135" t="n"/>
      <c r="CA956" s="135" t="n"/>
      <c r="CB956" s="135" t="n"/>
      <c r="CC956" s="135" t="n"/>
      <c r="CD956" s="135" t="n"/>
      <c r="CE956" s="135" t="n"/>
      <c r="CF956" s="135" t="n"/>
      <c r="CG956" s="135" t="n"/>
      <c r="CH956" s="135" t="n"/>
      <c r="CI956" s="135" t="n"/>
      <c r="CJ956" s="135" t="n"/>
      <c r="CK956" s="135" t="n"/>
      <c r="CL956" s="135" t="n"/>
      <c r="CM956" s="135" t="n"/>
      <c r="CN956" s="135" t="n"/>
      <c r="CO956" s="135" t="n"/>
      <c r="CP956" s="135" t="n"/>
      <c r="CQ956" s="135" t="n"/>
      <c r="CR956" s="135" t="n"/>
      <c r="CU956" s="36" t="n"/>
      <c r="CV956" s="36" t="n"/>
      <c r="CW956" s="36" t="n"/>
      <c r="CX956" s="36" t="n"/>
      <c r="CY956" s="36" t="n"/>
      <c r="CZ956" s="36" t="n"/>
      <c r="DA956" s="36" t="n"/>
      <c r="DB956" s="36" t="n"/>
      <c r="DC956" s="36" t="n"/>
      <c r="DD956" s="36" t="n"/>
      <c r="DE956" s="36" t="n"/>
      <c r="DF956" s="36" t="n"/>
      <c r="DG956" s="36" t="n"/>
      <c r="DH956" s="36" t="n"/>
      <c r="DI956" s="36" t="n"/>
      <c r="DJ956" s="36" t="n"/>
      <c r="DK956" s="36" t="n"/>
      <c r="DL956" s="36" t="n"/>
      <c r="DM956" s="36" t="n"/>
      <c r="DN956" s="36" t="n"/>
      <c r="DO956" s="36" t="n"/>
      <c r="DP956" s="36" t="n"/>
      <c r="DQ956" s="36" t="n"/>
      <c r="DR956" s="36" t="n"/>
      <c r="DS956" s="36" t="n"/>
      <c r="DT956" s="36" t="n"/>
      <c r="DU956" s="36" t="n"/>
      <c r="DV956" s="36" t="n"/>
      <c r="DW956" s="36" t="n"/>
      <c r="DX956" s="36" t="n"/>
      <c r="DY956" s="36" t="n"/>
      <c r="DZ956" s="36" t="n"/>
      <c r="EA956" s="36" t="n"/>
      <c r="EB956" s="36" t="n"/>
      <c r="EC956" s="36" t="n"/>
      <c r="ED956" s="36" t="n"/>
      <c r="EE956" s="36" t="n"/>
      <c r="EF956" s="36" t="n"/>
      <c r="EG956" s="36" t="n"/>
      <c r="EH956" s="36" t="n"/>
      <c r="EI956" s="36" t="n"/>
      <c r="EJ956" s="36" t="n"/>
      <c r="EK956" s="36" t="n"/>
      <c r="EL956" s="36" t="n"/>
      <c r="EM956" s="36" t="n"/>
      <c r="EN956" s="36" t="n"/>
    </row>
    <row r="957">
      <c r="A957" s="36" t="n"/>
      <c r="B957" s="36" t="n"/>
      <c r="C957" s="144" t="n"/>
      <c r="D957" s="144" t="n"/>
      <c r="E957" s="135" t="n"/>
      <c r="F957" s="135" t="n"/>
      <c r="G957" s="135" t="n"/>
      <c r="H957" s="135" t="n"/>
      <c r="I957" s="135" t="n"/>
      <c r="J957" s="135" t="n"/>
      <c r="K957" s="135" t="n"/>
      <c r="L957" s="135" t="n"/>
      <c r="M957" s="135" t="n"/>
      <c r="N957" s="135" t="n"/>
      <c r="O957" s="135" t="n"/>
      <c r="P957" s="135" t="n"/>
      <c r="Q957" s="135" t="n"/>
      <c r="R957" s="135" t="n"/>
      <c r="S957" s="135" t="n"/>
      <c r="T957" s="135" t="n"/>
      <c r="U957" s="135" t="n"/>
      <c r="V957" s="135" t="n"/>
      <c r="W957" s="135" t="n"/>
      <c r="X957" s="135" t="n"/>
      <c r="Y957" s="135" t="n"/>
      <c r="Z957" s="135" t="n"/>
      <c r="AA957" s="135" t="n"/>
      <c r="AB957" s="135" t="n"/>
      <c r="AC957" s="135" t="n"/>
      <c r="AD957" s="135" t="n"/>
      <c r="AE957" s="135" t="n"/>
      <c r="AF957" s="135" t="n"/>
      <c r="AG957" s="135" t="n"/>
      <c r="AH957" s="135" t="n"/>
      <c r="AI957" s="135" t="n"/>
      <c r="AJ957" s="135" t="n"/>
      <c r="AK957" s="135" t="n"/>
      <c r="AL957" s="135" t="n"/>
      <c r="AM957" s="135" t="n"/>
      <c r="AN957" s="135" t="n"/>
      <c r="AO957" s="135" t="n"/>
      <c r="AP957" s="135" t="n"/>
      <c r="AQ957" s="135" t="n"/>
      <c r="AR957" s="135" t="n"/>
      <c r="AS957" s="135" t="n"/>
      <c r="AT957" s="135" t="n"/>
      <c r="AU957" s="135" t="n"/>
      <c r="AV957" s="135" t="n"/>
      <c r="AW957" s="135" t="n"/>
      <c r="AX957" s="135" t="n"/>
      <c r="AY957" s="135" t="n"/>
      <c r="AZ957" s="135" t="n"/>
      <c r="BA957" s="135" t="n"/>
      <c r="BB957" s="135" t="n"/>
      <c r="BC957" s="135" t="n"/>
      <c r="BD957" s="135" t="n"/>
      <c r="BE957" s="135" t="n"/>
      <c r="BF957" s="135" t="n"/>
      <c r="BG957" s="135" t="n"/>
      <c r="BH957" s="135" t="n"/>
      <c r="BI957" s="135" t="n"/>
      <c r="BJ957" s="135" t="n"/>
      <c r="BK957" s="135" t="n"/>
      <c r="BL957" s="135" t="n"/>
      <c r="BM957" s="135" t="n"/>
      <c r="BN957" s="135" t="n"/>
      <c r="BO957" s="135" t="n"/>
      <c r="BP957" s="135" t="n"/>
      <c r="BQ957" s="135" t="n"/>
      <c r="BR957" s="135" t="n"/>
      <c r="BS957" s="135" t="n"/>
      <c r="BT957" s="135" t="n"/>
      <c r="BU957" s="135" t="n"/>
      <c r="BV957" s="135" t="n"/>
      <c r="BW957" s="135" t="n"/>
      <c r="BX957" s="135" t="n"/>
      <c r="BY957" s="135" t="n"/>
      <c r="BZ957" s="135" t="n"/>
      <c r="CA957" s="135" t="n"/>
      <c r="CB957" s="135" t="n"/>
      <c r="CC957" s="135" t="n"/>
      <c r="CD957" s="135" t="n"/>
      <c r="CE957" s="135" t="n"/>
      <c r="CF957" s="135" t="n"/>
      <c r="CG957" s="135" t="n"/>
      <c r="CH957" s="135" t="n"/>
      <c r="CI957" s="135" t="n"/>
      <c r="CJ957" s="135" t="n"/>
      <c r="CK957" s="135" t="n"/>
      <c r="CL957" s="135" t="n"/>
      <c r="CM957" s="135" t="n"/>
      <c r="CN957" s="135" t="n"/>
      <c r="CO957" s="135" t="n"/>
      <c r="CP957" s="135" t="n"/>
      <c r="CQ957" s="135" t="n"/>
      <c r="CR957" s="135" t="n"/>
      <c r="CU957" s="36" t="n"/>
      <c r="CV957" s="36" t="n"/>
      <c r="CW957" s="36" t="n"/>
      <c r="CX957" s="36" t="n"/>
      <c r="CY957" s="36" t="n"/>
      <c r="CZ957" s="36" t="n"/>
      <c r="DA957" s="36" t="n"/>
      <c r="DB957" s="36" t="n"/>
      <c r="DC957" s="36" t="n"/>
      <c r="DD957" s="36" t="n"/>
      <c r="DE957" s="36" t="n"/>
      <c r="DF957" s="36" t="n"/>
      <c r="DG957" s="36" t="n"/>
      <c r="DH957" s="36" t="n"/>
      <c r="DI957" s="36" t="n"/>
      <c r="DJ957" s="36" t="n"/>
      <c r="DK957" s="36" t="n"/>
      <c r="DL957" s="36" t="n"/>
      <c r="DM957" s="36" t="n"/>
      <c r="DN957" s="36" t="n"/>
      <c r="DO957" s="36" t="n"/>
      <c r="DP957" s="36" t="n"/>
      <c r="DQ957" s="36" t="n"/>
      <c r="DR957" s="36" t="n"/>
      <c r="DS957" s="36" t="n"/>
      <c r="DT957" s="36" t="n"/>
      <c r="DU957" s="36" t="n"/>
      <c r="DV957" s="36" t="n"/>
      <c r="DW957" s="36" t="n"/>
      <c r="DX957" s="36" t="n"/>
      <c r="DY957" s="36" t="n"/>
      <c r="DZ957" s="36" t="n"/>
      <c r="EA957" s="36" t="n"/>
      <c r="EB957" s="36" t="n"/>
      <c r="EC957" s="36" t="n"/>
      <c r="ED957" s="36" t="n"/>
      <c r="EE957" s="36" t="n"/>
      <c r="EF957" s="36" t="n"/>
      <c r="EG957" s="36" t="n"/>
      <c r="EH957" s="36" t="n"/>
      <c r="EI957" s="36" t="n"/>
      <c r="EJ957" s="36" t="n"/>
      <c r="EK957" s="36" t="n"/>
      <c r="EL957" s="36" t="n"/>
      <c r="EM957" s="36" t="n"/>
      <c r="EN957" s="36" t="n"/>
    </row>
    <row r="958">
      <c r="A958" s="36" t="n"/>
      <c r="B958" s="36" t="n"/>
      <c r="C958" s="144" t="n"/>
      <c r="D958" s="144" t="n"/>
      <c r="E958" s="135" t="n"/>
      <c r="F958" s="135" t="n"/>
      <c r="G958" s="135" t="n"/>
      <c r="H958" s="135" t="n"/>
      <c r="I958" s="135" t="n"/>
      <c r="J958" s="135" t="n"/>
      <c r="K958" s="135" t="n"/>
      <c r="L958" s="135" t="n"/>
      <c r="M958" s="135" t="n"/>
      <c r="N958" s="135" t="n"/>
      <c r="O958" s="135" t="n"/>
      <c r="P958" s="135" t="n"/>
      <c r="Q958" s="135" t="n"/>
      <c r="R958" s="135" t="n"/>
      <c r="S958" s="135" t="n"/>
      <c r="T958" s="135" t="n"/>
      <c r="U958" s="135" t="n"/>
      <c r="V958" s="135" t="n"/>
      <c r="W958" s="135" t="n"/>
      <c r="X958" s="135" t="n"/>
      <c r="Y958" s="135" t="n"/>
      <c r="Z958" s="135" t="n"/>
      <c r="AA958" s="135" t="n"/>
      <c r="AB958" s="135" t="n"/>
      <c r="AC958" s="135" t="n"/>
      <c r="AD958" s="135" t="n"/>
      <c r="AE958" s="135" t="n"/>
      <c r="AF958" s="135" t="n"/>
      <c r="AG958" s="135" t="n"/>
      <c r="AH958" s="135" t="n"/>
      <c r="AI958" s="135" t="n"/>
      <c r="AJ958" s="135" t="n"/>
      <c r="AK958" s="135" t="n"/>
      <c r="AL958" s="135" t="n"/>
      <c r="AM958" s="135" t="n"/>
      <c r="AN958" s="135" t="n"/>
      <c r="AO958" s="135" t="n"/>
      <c r="AP958" s="135" t="n"/>
      <c r="AQ958" s="135" t="n"/>
      <c r="AR958" s="135" t="n"/>
      <c r="AS958" s="135" t="n"/>
      <c r="AT958" s="135" t="n"/>
      <c r="AU958" s="135" t="n"/>
      <c r="AV958" s="135" t="n"/>
      <c r="AW958" s="135" t="n"/>
      <c r="AX958" s="135" t="n"/>
      <c r="AY958" s="135" t="n"/>
      <c r="AZ958" s="135" t="n"/>
      <c r="BA958" s="135" t="n"/>
      <c r="BB958" s="135" t="n"/>
      <c r="BC958" s="135" t="n"/>
      <c r="BD958" s="135" t="n"/>
      <c r="BE958" s="135" t="n"/>
      <c r="BF958" s="135" t="n"/>
      <c r="BG958" s="135" t="n"/>
      <c r="BH958" s="135" t="n"/>
      <c r="BI958" s="135" t="n"/>
      <c r="BJ958" s="135" t="n"/>
      <c r="BK958" s="135" t="n"/>
      <c r="BL958" s="135" t="n"/>
      <c r="BM958" s="135" t="n"/>
      <c r="BN958" s="135" t="n"/>
      <c r="BO958" s="135" t="n"/>
      <c r="BP958" s="135" t="n"/>
      <c r="BQ958" s="135" t="n"/>
      <c r="BR958" s="135" t="n"/>
      <c r="BS958" s="135" t="n"/>
      <c r="BT958" s="135" t="n"/>
      <c r="BU958" s="135" t="n"/>
      <c r="BV958" s="135" t="n"/>
      <c r="BW958" s="135" t="n"/>
      <c r="BX958" s="135" t="n"/>
      <c r="BY958" s="135" t="n"/>
      <c r="BZ958" s="135" t="n"/>
      <c r="CA958" s="135" t="n"/>
      <c r="CB958" s="135" t="n"/>
      <c r="CC958" s="135" t="n"/>
      <c r="CD958" s="135" t="n"/>
      <c r="CE958" s="135" t="n"/>
      <c r="CF958" s="135" t="n"/>
      <c r="CG958" s="135" t="n"/>
      <c r="CH958" s="135" t="n"/>
      <c r="CI958" s="135" t="n"/>
      <c r="CJ958" s="135" t="n"/>
      <c r="CK958" s="135" t="n"/>
      <c r="CL958" s="135" t="n"/>
      <c r="CM958" s="135" t="n"/>
      <c r="CN958" s="135" t="n"/>
      <c r="CO958" s="135" t="n"/>
      <c r="CP958" s="135" t="n"/>
      <c r="CQ958" s="135" t="n"/>
      <c r="CR958" s="135" t="n"/>
      <c r="CU958" s="36" t="n"/>
      <c r="CV958" s="36" t="n"/>
      <c r="CW958" s="36" t="n"/>
      <c r="CX958" s="36" t="n"/>
      <c r="CY958" s="36" t="n"/>
      <c r="CZ958" s="36" t="n"/>
      <c r="DA958" s="36" t="n"/>
      <c r="DB958" s="36" t="n"/>
      <c r="DC958" s="36" t="n"/>
      <c r="DD958" s="36" t="n"/>
      <c r="DE958" s="36" t="n"/>
      <c r="DF958" s="36" t="n"/>
      <c r="DG958" s="36" t="n"/>
      <c r="DH958" s="36" t="n"/>
      <c r="DI958" s="36" t="n"/>
      <c r="DJ958" s="36" t="n"/>
      <c r="DK958" s="36" t="n"/>
      <c r="DL958" s="36" t="n"/>
      <c r="DM958" s="36" t="n"/>
      <c r="DN958" s="36" t="n"/>
      <c r="DO958" s="36" t="n"/>
      <c r="DP958" s="36" t="n"/>
      <c r="DQ958" s="36" t="n"/>
      <c r="DR958" s="36" t="n"/>
      <c r="DS958" s="36" t="n"/>
      <c r="DT958" s="36" t="n"/>
      <c r="DU958" s="36" t="n"/>
      <c r="DV958" s="36" t="n"/>
      <c r="DW958" s="36" t="n"/>
      <c r="DX958" s="36" t="n"/>
      <c r="DY958" s="36" t="n"/>
      <c r="DZ958" s="36" t="n"/>
      <c r="EA958" s="36" t="n"/>
      <c r="EB958" s="36" t="n"/>
      <c r="EC958" s="36" t="n"/>
      <c r="ED958" s="36" t="n"/>
      <c r="EE958" s="36" t="n"/>
      <c r="EF958" s="36" t="n"/>
      <c r="EG958" s="36" t="n"/>
      <c r="EH958" s="36" t="n"/>
      <c r="EI958" s="36" t="n"/>
      <c r="EJ958" s="36" t="n"/>
      <c r="EK958" s="36" t="n"/>
      <c r="EL958" s="36" t="n"/>
      <c r="EM958" s="36" t="n"/>
      <c r="EN958" s="36" t="n"/>
    </row>
    <row r="959">
      <c r="A959" s="36" t="n"/>
      <c r="B959" s="36" t="n"/>
      <c r="C959" s="144" t="n"/>
      <c r="D959" s="144" t="n"/>
      <c r="E959" s="135" t="n"/>
      <c r="F959" s="135" t="n"/>
      <c r="G959" s="135" t="n"/>
      <c r="H959" s="135" t="n"/>
      <c r="I959" s="135" t="n"/>
      <c r="J959" s="135" t="n"/>
      <c r="K959" s="135" t="n"/>
      <c r="L959" s="135" t="n"/>
      <c r="M959" s="135" t="n"/>
      <c r="N959" s="135" t="n"/>
      <c r="O959" s="135" t="n"/>
      <c r="P959" s="135" t="n"/>
      <c r="Q959" s="135" t="n"/>
      <c r="R959" s="135" t="n"/>
      <c r="S959" s="135" t="n"/>
      <c r="T959" s="135" t="n"/>
      <c r="U959" s="135" t="n"/>
      <c r="V959" s="135" t="n"/>
      <c r="W959" s="135" t="n"/>
      <c r="X959" s="135" t="n"/>
      <c r="Y959" s="135" t="n"/>
      <c r="Z959" s="135" t="n"/>
      <c r="AA959" s="135" t="n"/>
      <c r="AB959" s="135" t="n"/>
      <c r="AC959" s="135" t="n"/>
      <c r="AD959" s="135" t="n"/>
      <c r="AE959" s="135" t="n"/>
      <c r="AF959" s="135" t="n"/>
      <c r="AG959" s="135" t="n"/>
      <c r="AH959" s="135" t="n"/>
      <c r="AI959" s="135" t="n"/>
      <c r="AJ959" s="135" t="n"/>
      <c r="AK959" s="135" t="n"/>
      <c r="AL959" s="135" t="n"/>
      <c r="AM959" s="135" t="n"/>
      <c r="AN959" s="135" t="n"/>
      <c r="AO959" s="135" t="n"/>
      <c r="AP959" s="135" t="n"/>
      <c r="AQ959" s="135" t="n"/>
      <c r="AR959" s="135" t="n"/>
      <c r="AS959" s="135" t="n"/>
      <c r="AT959" s="135" t="n"/>
      <c r="AU959" s="135" t="n"/>
      <c r="AV959" s="135" t="n"/>
      <c r="AW959" s="135" t="n"/>
      <c r="AX959" s="135" t="n"/>
      <c r="AY959" s="135" t="n"/>
      <c r="AZ959" s="135" t="n"/>
      <c r="BA959" s="135" t="n"/>
      <c r="BB959" s="135" t="n"/>
      <c r="BC959" s="135" t="n"/>
      <c r="BD959" s="135" t="n"/>
      <c r="BE959" s="135" t="n"/>
      <c r="BF959" s="135" t="n"/>
      <c r="BG959" s="135" t="n"/>
      <c r="BH959" s="135" t="n"/>
      <c r="BI959" s="135" t="n"/>
      <c r="BJ959" s="135" t="n"/>
      <c r="BK959" s="135" t="n"/>
      <c r="BL959" s="135" t="n"/>
      <c r="BM959" s="135" t="n"/>
      <c r="BN959" s="135" t="n"/>
      <c r="BO959" s="135" t="n"/>
      <c r="BP959" s="135" t="n"/>
      <c r="BQ959" s="135" t="n"/>
      <c r="BR959" s="135" t="n"/>
      <c r="BS959" s="135" t="n"/>
      <c r="BT959" s="135" t="n"/>
      <c r="BU959" s="135" t="n"/>
      <c r="BV959" s="135" t="n"/>
      <c r="BW959" s="135" t="n"/>
      <c r="BX959" s="135" t="n"/>
      <c r="BY959" s="135" t="n"/>
      <c r="BZ959" s="135" t="n"/>
      <c r="CA959" s="135" t="n"/>
      <c r="CB959" s="135" t="n"/>
      <c r="CC959" s="135" t="n"/>
      <c r="CD959" s="135" t="n"/>
      <c r="CE959" s="135" t="n"/>
      <c r="CF959" s="135" t="n"/>
      <c r="CG959" s="135" t="n"/>
      <c r="CH959" s="135" t="n"/>
      <c r="CI959" s="135" t="n"/>
      <c r="CJ959" s="135" t="n"/>
      <c r="CK959" s="135" t="n"/>
      <c r="CL959" s="135" t="n"/>
      <c r="CM959" s="135" t="n"/>
      <c r="CN959" s="135" t="n"/>
      <c r="CO959" s="135" t="n"/>
      <c r="CP959" s="135" t="n"/>
      <c r="CQ959" s="135" t="n"/>
      <c r="CR959" s="135" t="n"/>
      <c r="CU959" s="36" t="n"/>
      <c r="CV959" s="36" t="n"/>
      <c r="CW959" s="36" t="n"/>
      <c r="CX959" s="36" t="n"/>
      <c r="CY959" s="36" t="n"/>
      <c r="CZ959" s="36" t="n"/>
      <c r="DA959" s="36" t="n"/>
      <c r="DB959" s="36" t="n"/>
      <c r="DC959" s="36" t="n"/>
      <c r="DD959" s="36" t="n"/>
      <c r="DE959" s="36" t="n"/>
      <c r="DF959" s="36" t="n"/>
      <c r="DG959" s="36" t="n"/>
      <c r="DH959" s="36" t="n"/>
      <c r="DI959" s="36" t="n"/>
      <c r="DJ959" s="36" t="n"/>
      <c r="DK959" s="36" t="n"/>
      <c r="DL959" s="36" t="n"/>
      <c r="DM959" s="36" t="n"/>
      <c r="DN959" s="36" t="n"/>
      <c r="DO959" s="36" t="n"/>
      <c r="DP959" s="36" t="n"/>
      <c r="DQ959" s="36" t="n"/>
      <c r="DR959" s="36" t="n"/>
      <c r="DS959" s="36" t="n"/>
      <c r="DT959" s="36" t="n"/>
      <c r="DU959" s="36" t="n"/>
      <c r="DV959" s="36" t="n"/>
      <c r="DW959" s="36" t="n"/>
      <c r="DX959" s="36" t="n"/>
      <c r="DY959" s="36" t="n"/>
      <c r="DZ959" s="36" t="n"/>
      <c r="EA959" s="36" t="n"/>
      <c r="EB959" s="36" t="n"/>
      <c r="EC959" s="36" t="n"/>
      <c r="ED959" s="36" t="n"/>
      <c r="EE959" s="36" t="n"/>
      <c r="EF959" s="36" t="n"/>
      <c r="EG959" s="36" t="n"/>
      <c r="EH959" s="36" t="n"/>
      <c r="EI959" s="36" t="n"/>
      <c r="EJ959" s="36" t="n"/>
      <c r="EK959" s="36" t="n"/>
      <c r="EL959" s="36" t="n"/>
      <c r="EM959" s="36" t="n"/>
      <c r="EN959" s="36" t="n"/>
    </row>
    <row r="960">
      <c r="A960" s="36" t="n"/>
      <c r="B960" s="36" t="n"/>
      <c r="C960" s="144" t="n"/>
      <c r="D960" s="144" t="n"/>
      <c r="E960" s="135" t="n"/>
      <c r="F960" s="135" t="n"/>
      <c r="G960" s="135" t="n"/>
      <c r="H960" s="135" t="n"/>
      <c r="I960" s="135" t="n"/>
      <c r="J960" s="135" t="n"/>
      <c r="K960" s="135" t="n"/>
      <c r="L960" s="135" t="n"/>
      <c r="M960" s="135" t="n"/>
      <c r="N960" s="135" t="n"/>
      <c r="O960" s="135" t="n"/>
      <c r="P960" s="135" t="n"/>
      <c r="Q960" s="135" t="n"/>
      <c r="R960" s="135" t="n"/>
      <c r="S960" s="135" t="n"/>
      <c r="T960" s="135" t="n"/>
      <c r="U960" s="135" t="n"/>
      <c r="V960" s="135" t="n"/>
      <c r="W960" s="135" t="n"/>
      <c r="X960" s="135" t="n"/>
      <c r="Y960" s="135" t="n"/>
      <c r="Z960" s="135" t="n"/>
      <c r="AA960" s="135" t="n"/>
      <c r="AB960" s="135" t="n"/>
      <c r="AC960" s="135" t="n"/>
      <c r="AD960" s="135" t="n"/>
      <c r="AE960" s="135" t="n"/>
      <c r="AF960" s="135" t="n"/>
      <c r="AG960" s="135" t="n"/>
      <c r="AH960" s="135" t="n"/>
      <c r="AI960" s="135" t="n"/>
      <c r="AJ960" s="135" t="n"/>
      <c r="AK960" s="135" t="n"/>
      <c r="AL960" s="135" t="n"/>
      <c r="AM960" s="135" t="n"/>
      <c r="AN960" s="135" t="n"/>
      <c r="AO960" s="135" t="n"/>
      <c r="AP960" s="135" t="n"/>
      <c r="AQ960" s="135" t="n"/>
      <c r="AR960" s="135" t="n"/>
      <c r="AS960" s="135" t="n"/>
      <c r="AT960" s="135" t="n"/>
      <c r="AU960" s="135" t="n"/>
      <c r="AV960" s="135" t="n"/>
      <c r="AW960" s="135" t="n"/>
      <c r="AX960" s="135" t="n"/>
      <c r="AY960" s="135" t="n"/>
      <c r="AZ960" s="135" t="n"/>
      <c r="BA960" s="135" t="n"/>
      <c r="BB960" s="135" t="n"/>
      <c r="BC960" s="135" t="n"/>
      <c r="BD960" s="135" t="n"/>
      <c r="BE960" s="135" t="n"/>
      <c r="BF960" s="135" t="n"/>
      <c r="BG960" s="135" t="n"/>
      <c r="BH960" s="135" t="n"/>
      <c r="BI960" s="135" t="n"/>
      <c r="BJ960" s="135" t="n"/>
      <c r="BK960" s="135" t="n"/>
      <c r="BL960" s="135" t="n"/>
      <c r="BM960" s="135" t="n"/>
      <c r="BN960" s="135" t="n"/>
      <c r="BO960" s="135" t="n"/>
      <c r="BP960" s="135" t="n"/>
      <c r="BQ960" s="135" t="n"/>
      <c r="BR960" s="135" t="n"/>
      <c r="BS960" s="135" t="n"/>
      <c r="BT960" s="135" t="n"/>
      <c r="BU960" s="135" t="n"/>
      <c r="BV960" s="135" t="n"/>
      <c r="BW960" s="135" t="n"/>
      <c r="BX960" s="135" t="n"/>
      <c r="BY960" s="135" t="n"/>
      <c r="BZ960" s="135" t="n"/>
      <c r="CA960" s="135" t="n"/>
      <c r="CB960" s="135" t="n"/>
      <c r="CC960" s="135" t="n"/>
      <c r="CD960" s="135" t="n"/>
      <c r="CE960" s="135" t="n"/>
      <c r="CF960" s="135" t="n"/>
      <c r="CG960" s="135" t="n"/>
      <c r="CH960" s="135" t="n"/>
      <c r="CI960" s="135" t="n"/>
      <c r="CJ960" s="135" t="n"/>
      <c r="CK960" s="135" t="n"/>
      <c r="CL960" s="135" t="n"/>
      <c r="CM960" s="135" t="n"/>
      <c r="CN960" s="135" t="n"/>
      <c r="CO960" s="135" t="n"/>
      <c r="CP960" s="135" t="n"/>
      <c r="CQ960" s="135" t="n"/>
      <c r="CR960" s="135" t="n"/>
      <c r="CU960" s="36" t="n"/>
      <c r="CV960" s="36" t="n"/>
      <c r="CW960" s="36" t="n"/>
      <c r="CX960" s="36" t="n"/>
      <c r="CY960" s="36" t="n"/>
      <c r="CZ960" s="36" t="n"/>
      <c r="DA960" s="36" t="n"/>
      <c r="DB960" s="36" t="n"/>
      <c r="DC960" s="36" t="n"/>
      <c r="DD960" s="36" t="n"/>
      <c r="DE960" s="36" t="n"/>
      <c r="DF960" s="36" t="n"/>
      <c r="DG960" s="36" t="n"/>
      <c r="DH960" s="36" t="n"/>
      <c r="DI960" s="36" t="n"/>
      <c r="DJ960" s="36" t="n"/>
      <c r="DK960" s="36" t="n"/>
      <c r="DL960" s="36" t="n"/>
      <c r="DM960" s="36" t="n"/>
      <c r="DN960" s="36" t="n"/>
      <c r="DO960" s="36" t="n"/>
      <c r="DP960" s="36" t="n"/>
      <c r="DQ960" s="36" t="n"/>
      <c r="DR960" s="36" t="n"/>
      <c r="DS960" s="36" t="n"/>
      <c r="DT960" s="36" t="n"/>
      <c r="DU960" s="36" t="n"/>
      <c r="DV960" s="36" t="n"/>
      <c r="DW960" s="36" t="n"/>
      <c r="DX960" s="36" t="n"/>
      <c r="DY960" s="36" t="n"/>
      <c r="DZ960" s="36" t="n"/>
      <c r="EA960" s="36" t="n"/>
      <c r="EB960" s="36" t="n"/>
      <c r="EC960" s="36" t="n"/>
      <c r="ED960" s="36" t="n"/>
      <c r="EE960" s="36" t="n"/>
      <c r="EF960" s="36" t="n"/>
      <c r="EG960" s="36" t="n"/>
      <c r="EH960" s="36" t="n"/>
      <c r="EI960" s="36" t="n"/>
      <c r="EJ960" s="36" t="n"/>
      <c r="EK960" s="36" t="n"/>
      <c r="EL960" s="36" t="n"/>
      <c r="EM960" s="36" t="n"/>
      <c r="EN960" s="36" t="n"/>
    </row>
    <row r="961">
      <c r="A961" s="36" t="n"/>
      <c r="B961" s="36" t="n"/>
      <c r="C961" s="144" t="n"/>
      <c r="D961" s="144" t="n"/>
      <c r="E961" s="135" t="n"/>
      <c r="F961" s="135" t="n"/>
      <c r="G961" s="135" t="n"/>
      <c r="H961" s="135" t="n"/>
      <c r="I961" s="135" t="n"/>
      <c r="J961" s="135" t="n"/>
      <c r="K961" s="135" t="n"/>
      <c r="L961" s="135" t="n"/>
      <c r="M961" s="135" t="n"/>
      <c r="N961" s="135" t="n"/>
      <c r="O961" s="135" t="n"/>
      <c r="P961" s="135" t="n"/>
      <c r="Q961" s="135" t="n"/>
      <c r="R961" s="135" t="n"/>
      <c r="S961" s="135" t="n"/>
      <c r="T961" s="135" t="n"/>
      <c r="U961" s="135" t="n"/>
      <c r="V961" s="135" t="n"/>
      <c r="W961" s="135" t="n"/>
      <c r="X961" s="135" t="n"/>
      <c r="Y961" s="135" t="n"/>
      <c r="Z961" s="135" t="n"/>
      <c r="AA961" s="135" t="n"/>
      <c r="AB961" s="135" t="n"/>
      <c r="AC961" s="135" t="n"/>
      <c r="AD961" s="135" t="n"/>
      <c r="AE961" s="135" t="n"/>
      <c r="AF961" s="135" t="n"/>
      <c r="AG961" s="135" t="n"/>
      <c r="AH961" s="135" t="n"/>
      <c r="AI961" s="135" t="n"/>
      <c r="AJ961" s="135" t="n"/>
      <c r="AK961" s="135" t="n"/>
      <c r="AL961" s="135" t="n"/>
      <c r="AM961" s="135" t="n"/>
      <c r="AN961" s="135" t="n"/>
      <c r="AO961" s="135" t="n"/>
      <c r="AP961" s="135" t="n"/>
      <c r="AQ961" s="135" t="n"/>
      <c r="AR961" s="135" t="n"/>
      <c r="AS961" s="135" t="n"/>
      <c r="AT961" s="135" t="n"/>
      <c r="AU961" s="135" t="n"/>
      <c r="AV961" s="135" t="n"/>
      <c r="AW961" s="135" t="n"/>
      <c r="AX961" s="135" t="n"/>
      <c r="AY961" s="135" t="n"/>
      <c r="AZ961" s="135" t="n"/>
      <c r="BA961" s="135" t="n"/>
      <c r="BB961" s="135" t="n"/>
      <c r="BC961" s="135" t="n"/>
      <c r="BD961" s="135" t="n"/>
      <c r="BE961" s="135" t="n"/>
      <c r="BF961" s="135" t="n"/>
      <c r="BG961" s="135" t="n"/>
      <c r="BH961" s="135" t="n"/>
      <c r="BI961" s="135" t="n"/>
      <c r="BJ961" s="135" t="n"/>
      <c r="BK961" s="135" t="n"/>
      <c r="BL961" s="135" t="n"/>
      <c r="BM961" s="135" t="n"/>
      <c r="BN961" s="135" t="n"/>
      <c r="BO961" s="135" t="n"/>
      <c r="BP961" s="135" t="n"/>
      <c r="BQ961" s="135" t="n"/>
      <c r="BR961" s="135" t="n"/>
      <c r="BS961" s="135" t="n"/>
      <c r="BT961" s="135" t="n"/>
      <c r="BU961" s="135" t="n"/>
      <c r="BV961" s="135" t="n"/>
      <c r="BW961" s="135" t="n"/>
      <c r="BX961" s="135" t="n"/>
      <c r="BY961" s="135" t="n"/>
      <c r="BZ961" s="135" t="n"/>
      <c r="CA961" s="135" t="n"/>
      <c r="CB961" s="135" t="n"/>
      <c r="CC961" s="135" t="n"/>
      <c r="CD961" s="135" t="n"/>
      <c r="CE961" s="135" t="n"/>
      <c r="CF961" s="135" t="n"/>
      <c r="CG961" s="135" t="n"/>
      <c r="CH961" s="135" t="n"/>
      <c r="CI961" s="135" t="n"/>
      <c r="CJ961" s="135" t="n"/>
      <c r="CK961" s="135" t="n"/>
      <c r="CL961" s="135" t="n"/>
      <c r="CM961" s="135" t="n"/>
      <c r="CN961" s="135" t="n"/>
      <c r="CO961" s="135" t="n"/>
      <c r="CP961" s="135" t="n"/>
      <c r="CQ961" s="135" t="n"/>
      <c r="CR961" s="135" t="n"/>
      <c r="CU961" s="36" t="n"/>
      <c r="CV961" s="36" t="n"/>
      <c r="CW961" s="36" t="n"/>
      <c r="CX961" s="36" t="n"/>
      <c r="CY961" s="36" t="n"/>
      <c r="CZ961" s="36" t="n"/>
      <c r="DA961" s="36" t="n"/>
      <c r="DB961" s="36" t="n"/>
      <c r="DC961" s="36" t="n"/>
      <c r="DD961" s="36" t="n"/>
      <c r="DE961" s="36" t="n"/>
      <c r="DF961" s="36" t="n"/>
      <c r="DG961" s="36" t="n"/>
      <c r="DH961" s="36" t="n"/>
      <c r="DI961" s="36" t="n"/>
      <c r="DJ961" s="36" t="n"/>
      <c r="DK961" s="36" t="n"/>
      <c r="DL961" s="36" t="n"/>
      <c r="DM961" s="36" t="n"/>
      <c r="DN961" s="36" t="n"/>
      <c r="DO961" s="36" t="n"/>
      <c r="DP961" s="36" t="n"/>
      <c r="DQ961" s="36" t="n"/>
      <c r="DR961" s="36" t="n"/>
      <c r="DS961" s="36" t="n"/>
      <c r="DT961" s="36" t="n"/>
      <c r="DU961" s="36" t="n"/>
      <c r="DV961" s="36" t="n"/>
      <c r="DW961" s="36" t="n"/>
      <c r="DX961" s="36" t="n"/>
      <c r="DY961" s="36" t="n"/>
      <c r="DZ961" s="36" t="n"/>
      <c r="EA961" s="36" t="n"/>
      <c r="EB961" s="36" t="n"/>
      <c r="EC961" s="36" t="n"/>
      <c r="ED961" s="36" t="n"/>
      <c r="EE961" s="36" t="n"/>
      <c r="EF961" s="36" t="n"/>
      <c r="EG961" s="36" t="n"/>
      <c r="EH961" s="36" t="n"/>
      <c r="EI961" s="36" t="n"/>
      <c r="EJ961" s="36" t="n"/>
      <c r="EK961" s="36" t="n"/>
      <c r="EL961" s="36" t="n"/>
      <c r="EM961" s="36" t="n"/>
      <c r="EN961" s="36" t="n"/>
    </row>
    <row r="962">
      <c r="A962" s="36" t="n"/>
      <c r="B962" s="36" t="n"/>
      <c r="C962" s="144" t="n"/>
      <c r="D962" s="144" t="n"/>
      <c r="E962" s="135" t="n"/>
      <c r="F962" s="135" t="n"/>
      <c r="G962" s="135" t="n"/>
      <c r="H962" s="135" t="n"/>
      <c r="I962" s="135" t="n"/>
      <c r="J962" s="135" t="n"/>
      <c r="K962" s="135" t="n"/>
      <c r="L962" s="135" t="n"/>
      <c r="M962" s="135" t="n"/>
      <c r="N962" s="135" t="n"/>
      <c r="O962" s="135" t="n"/>
      <c r="P962" s="135" t="n"/>
      <c r="Q962" s="135" t="n"/>
      <c r="R962" s="135" t="n"/>
      <c r="S962" s="135" t="n"/>
      <c r="T962" s="135" t="n"/>
      <c r="U962" s="135" t="n"/>
      <c r="V962" s="135" t="n"/>
      <c r="W962" s="135" t="n"/>
      <c r="X962" s="135" t="n"/>
      <c r="Y962" s="135" t="n"/>
      <c r="Z962" s="135" t="n"/>
      <c r="AA962" s="135" t="n"/>
      <c r="AB962" s="135" t="n"/>
      <c r="AC962" s="135" t="n"/>
      <c r="AD962" s="135" t="n"/>
      <c r="AE962" s="135" t="n"/>
      <c r="AF962" s="135" t="n"/>
      <c r="AG962" s="135" t="n"/>
      <c r="AH962" s="135" t="n"/>
      <c r="AI962" s="135" t="n"/>
      <c r="AJ962" s="135" t="n"/>
      <c r="AK962" s="135" t="n"/>
      <c r="AL962" s="135" t="n"/>
      <c r="AM962" s="135" t="n"/>
      <c r="AN962" s="135" t="n"/>
      <c r="AO962" s="135" t="n"/>
      <c r="AP962" s="135" t="n"/>
      <c r="AQ962" s="135" t="n"/>
      <c r="AR962" s="135" t="n"/>
      <c r="AS962" s="135" t="n"/>
      <c r="AT962" s="135" t="n"/>
      <c r="AU962" s="135" t="n"/>
      <c r="AV962" s="135" t="n"/>
      <c r="AW962" s="135" t="n"/>
      <c r="AX962" s="135" t="n"/>
      <c r="AY962" s="135" t="n"/>
      <c r="AZ962" s="135" t="n"/>
      <c r="BA962" s="135" t="n"/>
      <c r="BB962" s="135" t="n"/>
      <c r="BC962" s="135" t="n"/>
      <c r="BD962" s="135" t="n"/>
      <c r="BE962" s="135" t="n"/>
      <c r="BF962" s="135" t="n"/>
      <c r="BG962" s="135" t="n"/>
      <c r="BH962" s="135" t="n"/>
      <c r="BI962" s="135" t="n"/>
      <c r="BJ962" s="135" t="n"/>
      <c r="BK962" s="135" t="n"/>
      <c r="BL962" s="135" t="n"/>
      <c r="BM962" s="135" t="n"/>
      <c r="BN962" s="135" t="n"/>
      <c r="BO962" s="135" t="n"/>
      <c r="BP962" s="135" t="n"/>
      <c r="BQ962" s="135" t="n"/>
      <c r="BR962" s="135" t="n"/>
      <c r="BS962" s="135" t="n"/>
      <c r="BT962" s="135" t="n"/>
      <c r="BU962" s="135" t="n"/>
      <c r="BV962" s="135" t="n"/>
      <c r="BW962" s="135" t="n"/>
      <c r="BX962" s="135" t="n"/>
      <c r="BY962" s="135" t="n"/>
      <c r="BZ962" s="135" t="n"/>
      <c r="CA962" s="135" t="n"/>
      <c r="CB962" s="135" t="n"/>
      <c r="CC962" s="135" t="n"/>
      <c r="CD962" s="135" t="n"/>
      <c r="CE962" s="135" t="n"/>
      <c r="CF962" s="135" t="n"/>
      <c r="CG962" s="135" t="n"/>
      <c r="CH962" s="135" t="n"/>
      <c r="CI962" s="135" t="n"/>
      <c r="CJ962" s="135" t="n"/>
      <c r="CK962" s="135" t="n"/>
      <c r="CL962" s="135" t="n"/>
      <c r="CM962" s="135" t="n"/>
      <c r="CN962" s="135" t="n"/>
      <c r="CO962" s="135" t="n"/>
      <c r="CP962" s="135" t="n"/>
      <c r="CQ962" s="135" t="n"/>
      <c r="CR962" s="135" t="n"/>
      <c r="CU962" s="36" t="n"/>
      <c r="CV962" s="36" t="n"/>
      <c r="CW962" s="36" t="n"/>
      <c r="CX962" s="36" t="n"/>
      <c r="CY962" s="36" t="n"/>
      <c r="CZ962" s="36" t="n"/>
      <c r="DA962" s="36" t="n"/>
      <c r="DB962" s="36" t="n"/>
      <c r="DC962" s="36" t="n"/>
      <c r="DD962" s="36" t="n"/>
      <c r="DE962" s="36" t="n"/>
      <c r="DF962" s="36" t="n"/>
      <c r="DG962" s="36" t="n"/>
      <c r="DH962" s="36" t="n"/>
      <c r="DI962" s="36" t="n"/>
      <c r="DJ962" s="36" t="n"/>
      <c r="DK962" s="36" t="n"/>
      <c r="DL962" s="36" t="n"/>
      <c r="DM962" s="36" t="n"/>
      <c r="DN962" s="36" t="n"/>
      <c r="DO962" s="36" t="n"/>
      <c r="DP962" s="36" t="n"/>
      <c r="DQ962" s="36" t="n"/>
      <c r="DR962" s="36" t="n"/>
      <c r="DS962" s="36" t="n"/>
      <c r="DT962" s="36" t="n"/>
      <c r="DU962" s="36" t="n"/>
      <c r="DV962" s="36" t="n"/>
      <c r="DW962" s="36" t="n"/>
      <c r="DX962" s="36" t="n"/>
      <c r="DY962" s="36" t="n"/>
      <c r="DZ962" s="36" t="n"/>
      <c r="EA962" s="36" t="n"/>
      <c r="EB962" s="36" t="n"/>
      <c r="EC962" s="36" t="n"/>
      <c r="ED962" s="36" t="n"/>
      <c r="EE962" s="36" t="n"/>
      <c r="EF962" s="36" t="n"/>
      <c r="EG962" s="36" t="n"/>
      <c r="EH962" s="36" t="n"/>
      <c r="EI962" s="36" t="n"/>
      <c r="EJ962" s="36" t="n"/>
      <c r="EK962" s="36" t="n"/>
      <c r="EL962" s="36" t="n"/>
      <c r="EM962" s="36" t="n"/>
      <c r="EN962" s="36" t="n"/>
    </row>
    <row r="963">
      <c r="A963" s="36" t="n"/>
      <c r="B963" s="36" t="n"/>
      <c r="C963" s="144" t="n"/>
      <c r="D963" s="144" t="n"/>
      <c r="E963" s="135" t="n"/>
      <c r="F963" s="135" t="n"/>
      <c r="G963" s="135" t="n"/>
      <c r="H963" s="135" t="n"/>
      <c r="I963" s="135" t="n"/>
      <c r="J963" s="135" t="n"/>
      <c r="K963" s="135" t="n"/>
      <c r="L963" s="135" t="n"/>
      <c r="M963" s="135" t="n"/>
      <c r="N963" s="135" t="n"/>
      <c r="O963" s="135" t="n"/>
      <c r="P963" s="135" t="n"/>
      <c r="Q963" s="135" t="n"/>
      <c r="R963" s="135" t="n"/>
      <c r="S963" s="135" t="n"/>
      <c r="T963" s="135" t="n"/>
      <c r="U963" s="135" t="n"/>
      <c r="V963" s="135" t="n"/>
      <c r="W963" s="135" t="n"/>
      <c r="X963" s="135" t="n"/>
      <c r="Y963" s="135" t="n"/>
      <c r="Z963" s="135" t="n"/>
      <c r="AA963" s="135" t="n"/>
      <c r="AB963" s="135" t="n"/>
      <c r="AC963" s="135" t="n"/>
      <c r="AD963" s="135" t="n"/>
      <c r="AE963" s="135" t="n"/>
      <c r="AF963" s="135" t="n"/>
      <c r="AG963" s="135" t="n"/>
      <c r="AH963" s="135" t="n"/>
      <c r="AI963" s="135" t="n"/>
      <c r="AJ963" s="135" t="n"/>
      <c r="AK963" s="135" t="n"/>
      <c r="AL963" s="135" t="n"/>
      <c r="AM963" s="135" t="n"/>
      <c r="AN963" s="135" t="n"/>
      <c r="AO963" s="135" t="n"/>
      <c r="AP963" s="135" t="n"/>
      <c r="AQ963" s="135" t="n"/>
      <c r="AR963" s="135" t="n"/>
      <c r="AS963" s="135" t="n"/>
      <c r="AT963" s="135" t="n"/>
      <c r="AU963" s="135" t="n"/>
      <c r="AV963" s="135" t="n"/>
      <c r="AW963" s="135" t="n"/>
      <c r="AX963" s="135" t="n"/>
      <c r="AY963" s="135" t="n"/>
      <c r="AZ963" s="135" t="n"/>
      <c r="BA963" s="135" t="n"/>
      <c r="BB963" s="135" t="n"/>
      <c r="BC963" s="135" t="n"/>
      <c r="BD963" s="135" t="n"/>
      <c r="BE963" s="135" t="n"/>
      <c r="BF963" s="135" t="n"/>
      <c r="BG963" s="135" t="n"/>
      <c r="BH963" s="135" t="n"/>
      <c r="BI963" s="135" t="n"/>
      <c r="BJ963" s="135" t="n"/>
      <c r="BK963" s="135" t="n"/>
      <c r="BL963" s="135" t="n"/>
      <c r="BM963" s="135" t="n"/>
      <c r="BN963" s="135" t="n"/>
      <c r="BO963" s="135" t="n"/>
      <c r="BP963" s="135" t="n"/>
      <c r="BQ963" s="135" t="n"/>
      <c r="BR963" s="135" t="n"/>
      <c r="BS963" s="135" t="n"/>
      <c r="BT963" s="135" t="n"/>
      <c r="BU963" s="135" t="n"/>
      <c r="BV963" s="135" t="n"/>
      <c r="BW963" s="135" t="n"/>
      <c r="BX963" s="135" t="n"/>
      <c r="BY963" s="135" t="n"/>
      <c r="BZ963" s="135" t="n"/>
      <c r="CA963" s="135" t="n"/>
      <c r="CB963" s="135" t="n"/>
      <c r="CC963" s="135" t="n"/>
      <c r="CD963" s="135" t="n"/>
      <c r="CE963" s="135" t="n"/>
      <c r="CF963" s="135" t="n"/>
      <c r="CG963" s="135" t="n"/>
      <c r="CH963" s="135" t="n"/>
      <c r="CI963" s="135" t="n"/>
      <c r="CJ963" s="135" t="n"/>
      <c r="CK963" s="135" t="n"/>
      <c r="CL963" s="135" t="n"/>
      <c r="CM963" s="135" t="n"/>
      <c r="CN963" s="135" t="n"/>
      <c r="CO963" s="135" t="n"/>
      <c r="CP963" s="135" t="n"/>
      <c r="CQ963" s="135" t="n"/>
      <c r="CR963" s="135" t="n"/>
      <c r="CU963" s="36" t="n"/>
      <c r="CV963" s="36" t="n"/>
      <c r="CW963" s="36" t="n"/>
      <c r="CX963" s="36" t="n"/>
      <c r="CY963" s="36" t="n"/>
      <c r="CZ963" s="36" t="n"/>
      <c r="DA963" s="36" t="n"/>
      <c r="DB963" s="36" t="n"/>
      <c r="DC963" s="36" t="n"/>
      <c r="DD963" s="36" t="n"/>
      <c r="DE963" s="36" t="n"/>
      <c r="DF963" s="36" t="n"/>
      <c r="DG963" s="36" t="n"/>
      <c r="DH963" s="36" t="n"/>
      <c r="DI963" s="36" t="n"/>
      <c r="DJ963" s="36" t="n"/>
      <c r="DK963" s="36" t="n"/>
      <c r="DL963" s="36" t="n"/>
      <c r="DM963" s="36" t="n"/>
      <c r="DN963" s="36" t="n"/>
      <c r="DO963" s="36" t="n"/>
      <c r="DP963" s="36" t="n"/>
      <c r="DQ963" s="36" t="n"/>
      <c r="DR963" s="36" t="n"/>
      <c r="DS963" s="36" t="n"/>
      <c r="DT963" s="36" t="n"/>
      <c r="DU963" s="36" t="n"/>
      <c r="DV963" s="36" t="n"/>
      <c r="DW963" s="36" t="n"/>
      <c r="DX963" s="36" t="n"/>
      <c r="DY963" s="36" t="n"/>
      <c r="DZ963" s="36" t="n"/>
      <c r="EA963" s="36" t="n"/>
      <c r="EB963" s="36" t="n"/>
      <c r="EC963" s="36" t="n"/>
      <c r="ED963" s="36" t="n"/>
      <c r="EE963" s="36" t="n"/>
      <c r="EF963" s="36" t="n"/>
      <c r="EG963" s="36" t="n"/>
      <c r="EH963" s="36" t="n"/>
      <c r="EI963" s="36" t="n"/>
      <c r="EJ963" s="36" t="n"/>
      <c r="EK963" s="36" t="n"/>
      <c r="EL963" s="36" t="n"/>
      <c r="EM963" s="36" t="n"/>
      <c r="EN963" s="36" t="n"/>
    </row>
    <row r="964">
      <c r="A964" s="36" t="n"/>
      <c r="B964" s="36" t="n"/>
      <c r="C964" s="144" t="n"/>
      <c r="D964" s="144" t="n"/>
      <c r="E964" s="135" t="n"/>
      <c r="F964" s="135" t="n"/>
      <c r="G964" s="135" t="n"/>
      <c r="H964" s="135" t="n"/>
      <c r="I964" s="135" t="n"/>
      <c r="J964" s="135" t="n"/>
      <c r="K964" s="135" t="n"/>
      <c r="L964" s="135" t="n"/>
      <c r="M964" s="135" t="n"/>
      <c r="N964" s="135" t="n"/>
      <c r="O964" s="135" t="n"/>
      <c r="P964" s="135" t="n"/>
      <c r="Q964" s="135" t="n"/>
      <c r="R964" s="135" t="n"/>
      <c r="S964" s="135" t="n"/>
      <c r="T964" s="135" t="n"/>
      <c r="U964" s="135" t="n"/>
      <c r="V964" s="135" t="n"/>
      <c r="W964" s="135" t="n"/>
      <c r="X964" s="135" t="n"/>
      <c r="Y964" s="135" t="n"/>
      <c r="Z964" s="135" t="n"/>
      <c r="AA964" s="135" t="n"/>
      <c r="AB964" s="135" t="n"/>
      <c r="AC964" s="135" t="n"/>
      <c r="AD964" s="135" t="n"/>
      <c r="AE964" s="135" t="n"/>
      <c r="AF964" s="135" t="n"/>
      <c r="AG964" s="135" t="n"/>
      <c r="AH964" s="135" t="n"/>
      <c r="AI964" s="135" t="n"/>
      <c r="AJ964" s="135" t="n"/>
      <c r="AK964" s="135" t="n"/>
      <c r="AL964" s="135" t="n"/>
      <c r="AM964" s="135" t="n"/>
      <c r="AN964" s="135" t="n"/>
      <c r="AO964" s="135" t="n"/>
      <c r="AP964" s="135" t="n"/>
      <c r="AQ964" s="135" t="n"/>
      <c r="AR964" s="135" t="n"/>
      <c r="AS964" s="135" t="n"/>
      <c r="AT964" s="135" t="n"/>
      <c r="AU964" s="135" t="n"/>
      <c r="AV964" s="135" t="n"/>
      <c r="AW964" s="135" t="n"/>
      <c r="AX964" s="135" t="n"/>
      <c r="AY964" s="135" t="n"/>
      <c r="AZ964" s="135" t="n"/>
      <c r="BA964" s="135" t="n"/>
      <c r="BB964" s="135" t="n"/>
      <c r="BC964" s="135" t="n"/>
      <c r="BD964" s="135" t="n"/>
      <c r="BE964" s="135" t="n"/>
      <c r="BF964" s="135" t="n"/>
      <c r="BG964" s="135" t="n"/>
      <c r="BH964" s="135" t="n"/>
      <c r="BI964" s="135" t="n"/>
      <c r="BJ964" s="135" t="n"/>
      <c r="BK964" s="135" t="n"/>
      <c r="BL964" s="135" t="n"/>
      <c r="BM964" s="135" t="n"/>
      <c r="BN964" s="135" t="n"/>
      <c r="BO964" s="135" t="n"/>
      <c r="BP964" s="135" t="n"/>
      <c r="BQ964" s="135" t="n"/>
      <c r="BR964" s="135" t="n"/>
      <c r="BS964" s="135" t="n"/>
      <c r="BT964" s="135" t="n"/>
      <c r="BU964" s="135" t="n"/>
      <c r="BV964" s="135" t="n"/>
      <c r="BW964" s="135" t="n"/>
      <c r="BX964" s="135" t="n"/>
      <c r="BY964" s="135" t="n"/>
      <c r="BZ964" s="135" t="n"/>
      <c r="CA964" s="135" t="n"/>
      <c r="CB964" s="135" t="n"/>
      <c r="CC964" s="135" t="n"/>
      <c r="CD964" s="135" t="n"/>
      <c r="CE964" s="135" t="n"/>
      <c r="CF964" s="135" t="n"/>
      <c r="CG964" s="135" t="n"/>
      <c r="CH964" s="135" t="n"/>
      <c r="CI964" s="135" t="n"/>
      <c r="CJ964" s="135" t="n"/>
      <c r="CK964" s="135" t="n"/>
      <c r="CL964" s="135" t="n"/>
      <c r="CM964" s="135" t="n"/>
      <c r="CN964" s="135" t="n"/>
      <c r="CO964" s="135" t="n"/>
      <c r="CP964" s="135" t="n"/>
      <c r="CQ964" s="135" t="n"/>
      <c r="CR964" s="135" t="n"/>
      <c r="CU964" s="36" t="n"/>
      <c r="CV964" s="36" t="n"/>
      <c r="CW964" s="36" t="n"/>
      <c r="CX964" s="36" t="n"/>
      <c r="CY964" s="36" t="n"/>
      <c r="CZ964" s="36" t="n"/>
      <c r="DA964" s="36" t="n"/>
      <c r="DB964" s="36" t="n"/>
      <c r="DC964" s="36" t="n"/>
      <c r="DD964" s="36" t="n"/>
      <c r="DE964" s="36" t="n"/>
      <c r="DF964" s="36" t="n"/>
      <c r="DG964" s="36" t="n"/>
      <c r="DH964" s="36" t="n"/>
      <c r="DI964" s="36" t="n"/>
      <c r="DJ964" s="36" t="n"/>
      <c r="DK964" s="36" t="n"/>
      <c r="DL964" s="36" t="n"/>
      <c r="DM964" s="36" t="n"/>
      <c r="DN964" s="36" t="n"/>
      <c r="DO964" s="36" t="n"/>
      <c r="DP964" s="36" t="n"/>
      <c r="DQ964" s="36" t="n"/>
      <c r="DR964" s="36" t="n"/>
      <c r="DS964" s="36" t="n"/>
      <c r="DT964" s="36" t="n"/>
      <c r="DU964" s="36" t="n"/>
      <c r="DV964" s="36" t="n"/>
      <c r="DW964" s="36" t="n"/>
      <c r="DX964" s="36" t="n"/>
      <c r="DY964" s="36" t="n"/>
      <c r="DZ964" s="36" t="n"/>
      <c r="EA964" s="36" t="n"/>
      <c r="EB964" s="36" t="n"/>
      <c r="EC964" s="36" t="n"/>
      <c r="ED964" s="36" t="n"/>
      <c r="EE964" s="36" t="n"/>
      <c r="EF964" s="36" t="n"/>
      <c r="EG964" s="36" t="n"/>
      <c r="EH964" s="36" t="n"/>
      <c r="EI964" s="36" t="n"/>
      <c r="EJ964" s="36" t="n"/>
      <c r="EK964" s="36" t="n"/>
      <c r="EL964" s="36" t="n"/>
      <c r="EM964" s="36" t="n"/>
      <c r="EN964" s="36" t="n"/>
    </row>
    <row r="965">
      <c r="A965" s="36" t="n"/>
      <c r="B965" s="36" t="n"/>
      <c r="C965" s="144" t="n"/>
      <c r="D965" s="144" t="n"/>
      <c r="E965" s="135" t="n"/>
      <c r="F965" s="135" t="n"/>
      <c r="G965" s="135" t="n"/>
      <c r="H965" s="135" t="n"/>
      <c r="I965" s="135" t="n"/>
      <c r="J965" s="135" t="n"/>
      <c r="K965" s="135" t="n"/>
      <c r="L965" s="135" t="n"/>
      <c r="M965" s="135" t="n"/>
      <c r="N965" s="135" t="n"/>
      <c r="O965" s="135" t="n"/>
      <c r="P965" s="135" t="n"/>
      <c r="Q965" s="135" t="n"/>
      <c r="R965" s="135" t="n"/>
      <c r="S965" s="135" t="n"/>
      <c r="T965" s="135" t="n"/>
      <c r="U965" s="135" t="n"/>
      <c r="V965" s="135" t="n"/>
      <c r="W965" s="135" t="n"/>
      <c r="X965" s="135" t="n"/>
      <c r="Y965" s="135" t="n"/>
      <c r="Z965" s="135" t="n"/>
      <c r="AA965" s="135" t="n"/>
      <c r="AB965" s="135" t="n"/>
      <c r="AC965" s="135" t="n"/>
      <c r="AD965" s="135" t="n"/>
      <c r="AE965" s="135" t="n"/>
      <c r="AF965" s="135" t="n"/>
      <c r="AG965" s="135" t="n"/>
      <c r="AH965" s="135" t="n"/>
      <c r="AI965" s="135" t="n"/>
      <c r="AJ965" s="135" t="n"/>
      <c r="AK965" s="135" t="n"/>
      <c r="AL965" s="135" t="n"/>
      <c r="AM965" s="135" t="n"/>
      <c r="AN965" s="135" t="n"/>
      <c r="AO965" s="135" t="n"/>
      <c r="AP965" s="135" t="n"/>
      <c r="AQ965" s="135" t="n"/>
      <c r="AR965" s="135" t="n"/>
      <c r="AS965" s="135" t="n"/>
      <c r="AT965" s="135" t="n"/>
      <c r="AU965" s="135" t="n"/>
      <c r="AV965" s="135" t="n"/>
      <c r="AW965" s="135" t="n"/>
      <c r="AX965" s="135" t="n"/>
      <c r="AY965" s="135" t="n"/>
      <c r="AZ965" s="135" t="n"/>
      <c r="BA965" s="135" t="n"/>
      <c r="BB965" s="135" t="n"/>
      <c r="BC965" s="135" t="n"/>
      <c r="BD965" s="135" t="n"/>
      <c r="BE965" s="135" t="n"/>
      <c r="BF965" s="135" t="n"/>
      <c r="BG965" s="135" t="n"/>
      <c r="BH965" s="135" t="n"/>
      <c r="BI965" s="135" t="n"/>
      <c r="BJ965" s="135" t="n"/>
      <c r="BK965" s="135" t="n"/>
      <c r="BL965" s="135" t="n"/>
      <c r="BM965" s="135" t="n"/>
      <c r="BN965" s="135" t="n"/>
      <c r="BO965" s="135" t="n"/>
      <c r="BP965" s="135" t="n"/>
      <c r="BQ965" s="135" t="n"/>
      <c r="BR965" s="135" t="n"/>
      <c r="BS965" s="135" t="n"/>
      <c r="BT965" s="135" t="n"/>
      <c r="BU965" s="135" t="n"/>
      <c r="BV965" s="135" t="n"/>
      <c r="BW965" s="135" t="n"/>
      <c r="BX965" s="135" t="n"/>
      <c r="BY965" s="135" t="n"/>
      <c r="BZ965" s="135" t="n"/>
      <c r="CA965" s="135" t="n"/>
      <c r="CB965" s="135" t="n"/>
      <c r="CC965" s="135" t="n"/>
      <c r="CD965" s="135" t="n"/>
      <c r="CE965" s="135" t="n"/>
      <c r="CF965" s="135" t="n"/>
      <c r="CG965" s="135" t="n"/>
      <c r="CH965" s="135" t="n"/>
      <c r="CI965" s="135" t="n"/>
      <c r="CJ965" s="135" t="n"/>
      <c r="CK965" s="135" t="n"/>
      <c r="CL965" s="135" t="n"/>
      <c r="CM965" s="135" t="n"/>
      <c r="CN965" s="135" t="n"/>
      <c r="CO965" s="135" t="n"/>
      <c r="CP965" s="135" t="n"/>
      <c r="CQ965" s="135" t="n"/>
      <c r="CR965" s="135" t="n"/>
      <c r="CU965" s="36" t="n"/>
      <c r="CV965" s="36" t="n"/>
      <c r="CW965" s="36" t="n"/>
      <c r="CX965" s="36" t="n"/>
      <c r="CY965" s="36" t="n"/>
      <c r="CZ965" s="36" t="n"/>
      <c r="DA965" s="36" t="n"/>
      <c r="DB965" s="36" t="n"/>
      <c r="DC965" s="36" t="n"/>
      <c r="DD965" s="36" t="n"/>
      <c r="DE965" s="36" t="n"/>
      <c r="DF965" s="36" t="n"/>
      <c r="DG965" s="36" t="n"/>
      <c r="DH965" s="36" t="n"/>
      <c r="DI965" s="36" t="n"/>
      <c r="DJ965" s="36" t="n"/>
      <c r="DK965" s="36" t="n"/>
      <c r="DL965" s="36" t="n"/>
      <c r="DM965" s="36" t="n"/>
      <c r="DN965" s="36" t="n"/>
      <c r="DO965" s="36" t="n"/>
      <c r="DP965" s="36" t="n"/>
      <c r="DQ965" s="36" t="n"/>
      <c r="DR965" s="36" t="n"/>
      <c r="DS965" s="36" t="n"/>
      <c r="DT965" s="36" t="n"/>
      <c r="DU965" s="36" t="n"/>
      <c r="DV965" s="36" t="n"/>
      <c r="DW965" s="36" t="n"/>
      <c r="DX965" s="36" t="n"/>
      <c r="DY965" s="36" t="n"/>
      <c r="DZ965" s="36" t="n"/>
      <c r="EA965" s="36" t="n"/>
      <c r="EB965" s="36" t="n"/>
      <c r="EC965" s="36" t="n"/>
      <c r="ED965" s="36" t="n"/>
      <c r="EE965" s="36" t="n"/>
      <c r="EF965" s="36" t="n"/>
      <c r="EG965" s="36" t="n"/>
      <c r="EH965" s="36" t="n"/>
      <c r="EI965" s="36" t="n"/>
      <c r="EJ965" s="36" t="n"/>
      <c r="EK965" s="36" t="n"/>
      <c r="EL965" s="36" t="n"/>
      <c r="EM965" s="36" t="n"/>
      <c r="EN965" s="36" t="n"/>
    </row>
    <row r="966">
      <c r="A966" s="36" t="n"/>
      <c r="B966" s="36" t="n"/>
      <c r="C966" s="144" t="n"/>
      <c r="D966" s="144" t="n"/>
      <c r="E966" s="135" t="n"/>
      <c r="F966" s="135" t="n"/>
      <c r="G966" s="135" t="n"/>
      <c r="H966" s="135" t="n"/>
      <c r="I966" s="135" t="n"/>
      <c r="J966" s="135" t="n"/>
      <c r="K966" s="135" t="n"/>
      <c r="L966" s="135" t="n"/>
      <c r="M966" s="135" t="n"/>
      <c r="N966" s="135" t="n"/>
      <c r="O966" s="135" t="n"/>
      <c r="P966" s="135" t="n"/>
      <c r="Q966" s="135" t="n"/>
      <c r="R966" s="135" t="n"/>
      <c r="S966" s="135" t="n"/>
      <c r="T966" s="135" t="n"/>
      <c r="U966" s="135" t="n"/>
      <c r="V966" s="135" t="n"/>
      <c r="W966" s="135" t="n"/>
      <c r="X966" s="135" t="n"/>
      <c r="Y966" s="135" t="n"/>
      <c r="Z966" s="135" t="n"/>
      <c r="AA966" s="135" t="n"/>
      <c r="AB966" s="135" t="n"/>
      <c r="AC966" s="135" t="n"/>
      <c r="AD966" s="135" t="n"/>
      <c r="AE966" s="135" t="n"/>
      <c r="AF966" s="135" t="n"/>
      <c r="AG966" s="135" t="n"/>
      <c r="AH966" s="135" t="n"/>
      <c r="AI966" s="135" t="n"/>
      <c r="AJ966" s="135" t="n"/>
      <c r="AK966" s="135" t="n"/>
      <c r="AL966" s="135" t="n"/>
      <c r="AM966" s="135" t="n"/>
      <c r="AN966" s="135" t="n"/>
      <c r="AO966" s="135" t="n"/>
      <c r="AP966" s="135" t="n"/>
      <c r="AQ966" s="135" t="n"/>
      <c r="AR966" s="135" t="n"/>
      <c r="AS966" s="135" t="n"/>
      <c r="AT966" s="135" t="n"/>
      <c r="AU966" s="135" t="n"/>
      <c r="AV966" s="135" t="n"/>
      <c r="AW966" s="135" t="n"/>
      <c r="AX966" s="135" t="n"/>
      <c r="AY966" s="135" t="n"/>
      <c r="AZ966" s="135" t="n"/>
      <c r="BA966" s="135" t="n"/>
      <c r="BB966" s="135" t="n"/>
      <c r="BC966" s="135" t="n"/>
      <c r="BD966" s="135" t="n"/>
      <c r="BE966" s="135" t="n"/>
      <c r="BF966" s="135" t="n"/>
      <c r="BG966" s="135" t="n"/>
      <c r="BH966" s="135" t="n"/>
      <c r="BI966" s="135" t="n"/>
      <c r="BJ966" s="135" t="n"/>
      <c r="BK966" s="135" t="n"/>
      <c r="BL966" s="135" t="n"/>
      <c r="BM966" s="135" t="n"/>
      <c r="BN966" s="135" t="n"/>
      <c r="BO966" s="135" t="n"/>
      <c r="BP966" s="135" t="n"/>
      <c r="BQ966" s="135" t="n"/>
      <c r="BR966" s="135" t="n"/>
      <c r="BS966" s="135" t="n"/>
      <c r="BT966" s="135" t="n"/>
      <c r="BU966" s="135" t="n"/>
      <c r="BV966" s="135" t="n"/>
      <c r="BW966" s="135" t="n"/>
      <c r="BX966" s="135" t="n"/>
      <c r="BY966" s="135" t="n"/>
      <c r="BZ966" s="135" t="n"/>
      <c r="CA966" s="135" t="n"/>
      <c r="CB966" s="135" t="n"/>
      <c r="CC966" s="135" t="n"/>
      <c r="CD966" s="135" t="n"/>
      <c r="CE966" s="135" t="n"/>
      <c r="CF966" s="135" t="n"/>
      <c r="CG966" s="135" t="n"/>
      <c r="CH966" s="135" t="n"/>
      <c r="CI966" s="135" t="n"/>
      <c r="CJ966" s="135" t="n"/>
      <c r="CK966" s="135" t="n"/>
      <c r="CL966" s="135" t="n"/>
      <c r="CM966" s="135" t="n"/>
      <c r="CN966" s="135" t="n"/>
      <c r="CO966" s="135" t="n"/>
      <c r="CP966" s="135" t="n"/>
      <c r="CQ966" s="135" t="n"/>
      <c r="CR966" s="135" t="n"/>
      <c r="CU966" s="36" t="n"/>
      <c r="CV966" s="36" t="n"/>
      <c r="CW966" s="36" t="n"/>
      <c r="CX966" s="36" t="n"/>
      <c r="CY966" s="36" t="n"/>
      <c r="CZ966" s="36" t="n"/>
      <c r="DA966" s="36" t="n"/>
      <c r="DB966" s="36" t="n"/>
      <c r="DC966" s="36" t="n"/>
      <c r="DD966" s="36" t="n"/>
      <c r="DE966" s="36" t="n"/>
      <c r="DF966" s="36" t="n"/>
      <c r="DG966" s="36" t="n"/>
      <c r="DH966" s="36" t="n"/>
      <c r="DI966" s="36" t="n"/>
      <c r="DJ966" s="36" t="n"/>
      <c r="DK966" s="36" t="n"/>
      <c r="DL966" s="36" t="n"/>
      <c r="DM966" s="36" t="n"/>
      <c r="DN966" s="36" t="n"/>
      <c r="DO966" s="36" t="n"/>
      <c r="DP966" s="36" t="n"/>
      <c r="DQ966" s="36" t="n"/>
      <c r="DR966" s="36" t="n"/>
      <c r="DS966" s="36" t="n"/>
      <c r="DT966" s="36" t="n"/>
      <c r="DU966" s="36" t="n"/>
      <c r="DV966" s="36" t="n"/>
      <c r="DW966" s="36" t="n"/>
      <c r="DX966" s="36" t="n"/>
      <c r="DY966" s="36" t="n"/>
      <c r="DZ966" s="36" t="n"/>
      <c r="EA966" s="36" t="n"/>
      <c r="EB966" s="36" t="n"/>
      <c r="EC966" s="36" t="n"/>
      <c r="ED966" s="36" t="n"/>
      <c r="EE966" s="36" t="n"/>
      <c r="EF966" s="36" t="n"/>
      <c r="EG966" s="36" t="n"/>
      <c r="EH966" s="36" t="n"/>
      <c r="EI966" s="36" t="n"/>
      <c r="EJ966" s="36" t="n"/>
      <c r="EK966" s="36" t="n"/>
      <c r="EL966" s="36" t="n"/>
      <c r="EM966" s="36" t="n"/>
      <c r="EN966" s="36" t="n"/>
    </row>
    <row r="967">
      <c r="A967" s="36" t="n"/>
      <c r="B967" s="36" t="n"/>
      <c r="C967" s="144" t="n"/>
      <c r="D967" s="144" t="n"/>
      <c r="E967" s="135" t="n"/>
      <c r="F967" s="135" t="n"/>
      <c r="G967" s="135" t="n"/>
      <c r="H967" s="135" t="n"/>
      <c r="I967" s="135" t="n"/>
      <c r="J967" s="135" t="n"/>
      <c r="K967" s="135" t="n"/>
      <c r="L967" s="135" t="n"/>
      <c r="M967" s="135" t="n"/>
      <c r="N967" s="135" t="n"/>
      <c r="O967" s="135" t="n"/>
      <c r="P967" s="135" t="n"/>
      <c r="Q967" s="135" t="n"/>
      <c r="R967" s="135" t="n"/>
      <c r="S967" s="135" t="n"/>
      <c r="T967" s="135" t="n"/>
      <c r="U967" s="135" t="n"/>
      <c r="V967" s="135" t="n"/>
      <c r="W967" s="135" t="n"/>
      <c r="X967" s="135" t="n"/>
      <c r="Y967" s="135" t="n"/>
      <c r="Z967" s="135" t="n"/>
      <c r="AA967" s="135" t="n"/>
      <c r="AB967" s="135" t="n"/>
      <c r="AC967" s="135" t="n"/>
      <c r="AD967" s="135" t="n"/>
      <c r="AE967" s="135" t="n"/>
      <c r="AF967" s="135" t="n"/>
      <c r="AG967" s="135" t="n"/>
      <c r="AH967" s="135" t="n"/>
      <c r="AI967" s="135" t="n"/>
      <c r="AJ967" s="135" t="n"/>
      <c r="AK967" s="135" t="n"/>
      <c r="AL967" s="135" t="n"/>
      <c r="AM967" s="135" t="n"/>
      <c r="AN967" s="135" t="n"/>
      <c r="AO967" s="135" t="n"/>
      <c r="AP967" s="135" t="n"/>
      <c r="AQ967" s="135" t="n"/>
      <c r="AR967" s="135" t="n"/>
      <c r="AS967" s="135" t="n"/>
      <c r="AT967" s="135" t="n"/>
      <c r="AU967" s="135" t="n"/>
      <c r="AV967" s="135" t="n"/>
      <c r="AW967" s="135" t="n"/>
      <c r="AX967" s="135" t="n"/>
      <c r="AY967" s="135" t="n"/>
      <c r="AZ967" s="135" t="n"/>
      <c r="BA967" s="135" t="n"/>
      <c r="BB967" s="135" t="n"/>
      <c r="BC967" s="135" t="n"/>
      <c r="BD967" s="135" t="n"/>
      <c r="BE967" s="135" t="n"/>
      <c r="BF967" s="135" t="n"/>
      <c r="BG967" s="135" t="n"/>
      <c r="BH967" s="135" t="n"/>
      <c r="BI967" s="135" t="n"/>
      <c r="BJ967" s="135" t="n"/>
      <c r="BK967" s="135" t="n"/>
      <c r="BL967" s="135" t="n"/>
      <c r="BM967" s="135" t="n"/>
      <c r="BN967" s="135" t="n"/>
      <c r="BO967" s="135" t="n"/>
      <c r="BP967" s="135" t="n"/>
      <c r="BQ967" s="135" t="n"/>
      <c r="BR967" s="135" t="n"/>
      <c r="BS967" s="135" t="n"/>
      <c r="BT967" s="135" t="n"/>
      <c r="BU967" s="135" t="n"/>
      <c r="BV967" s="135" t="n"/>
      <c r="BW967" s="135" t="n"/>
      <c r="BX967" s="135" t="n"/>
      <c r="BY967" s="135" t="n"/>
      <c r="BZ967" s="135" t="n"/>
      <c r="CA967" s="135" t="n"/>
      <c r="CB967" s="135" t="n"/>
      <c r="CC967" s="135" t="n"/>
      <c r="CD967" s="135" t="n"/>
      <c r="CE967" s="135" t="n"/>
      <c r="CF967" s="135" t="n"/>
      <c r="CG967" s="135" t="n"/>
      <c r="CH967" s="135" t="n"/>
      <c r="CI967" s="135" t="n"/>
      <c r="CJ967" s="135" t="n"/>
      <c r="CK967" s="135" t="n"/>
      <c r="CL967" s="135" t="n"/>
      <c r="CM967" s="135" t="n"/>
      <c r="CN967" s="135" t="n"/>
      <c r="CO967" s="135" t="n"/>
      <c r="CP967" s="135" t="n"/>
      <c r="CQ967" s="135" t="n"/>
      <c r="CR967" s="135" t="n"/>
      <c r="CU967" s="36" t="n"/>
      <c r="CV967" s="36" t="n"/>
      <c r="CW967" s="36" t="n"/>
      <c r="CX967" s="36" t="n"/>
      <c r="CY967" s="36" t="n"/>
      <c r="CZ967" s="36" t="n"/>
      <c r="DA967" s="36" t="n"/>
      <c r="DB967" s="36" t="n"/>
      <c r="DC967" s="36" t="n"/>
      <c r="DD967" s="36" t="n"/>
      <c r="DE967" s="36" t="n"/>
      <c r="DF967" s="36" t="n"/>
      <c r="DG967" s="36" t="n"/>
      <c r="DH967" s="36" t="n"/>
      <c r="DI967" s="36" t="n"/>
      <c r="DJ967" s="36" t="n"/>
      <c r="DK967" s="36" t="n"/>
      <c r="DL967" s="36" t="n"/>
      <c r="DM967" s="36" t="n"/>
      <c r="DN967" s="36" t="n"/>
      <c r="DO967" s="36" t="n"/>
      <c r="DP967" s="36" t="n"/>
      <c r="DQ967" s="36" t="n"/>
      <c r="DR967" s="36" t="n"/>
      <c r="DS967" s="36" t="n"/>
      <c r="DT967" s="36" t="n"/>
      <c r="DU967" s="36" t="n"/>
      <c r="DV967" s="36" t="n"/>
      <c r="DW967" s="36" t="n"/>
      <c r="DX967" s="36" t="n"/>
      <c r="DY967" s="36" t="n"/>
      <c r="DZ967" s="36" t="n"/>
      <c r="EA967" s="36" t="n"/>
      <c r="EB967" s="36" t="n"/>
      <c r="EC967" s="36" t="n"/>
      <c r="ED967" s="36" t="n"/>
      <c r="EE967" s="36" t="n"/>
      <c r="EF967" s="36" t="n"/>
      <c r="EG967" s="36" t="n"/>
      <c r="EH967" s="36" t="n"/>
      <c r="EI967" s="36" t="n"/>
      <c r="EJ967" s="36" t="n"/>
      <c r="EK967" s="36" t="n"/>
      <c r="EL967" s="36" t="n"/>
      <c r="EM967" s="36" t="n"/>
      <c r="EN967" s="36" t="n"/>
    </row>
    <row r="968">
      <c r="A968" s="36" t="n"/>
      <c r="B968" s="36" t="n"/>
      <c r="C968" s="144" t="n"/>
      <c r="D968" s="144" t="n"/>
      <c r="E968" s="135" t="n"/>
      <c r="F968" s="135" t="n"/>
      <c r="G968" s="135" t="n"/>
      <c r="H968" s="135" t="n"/>
      <c r="I968" s="135" t="n"/>
      <c r="J968" s="135" t="n"/>
      <c r="K968" s="135" t="n"/>
      <c r="L968" s="135" t="n"/>
      <c r="M968" s="135" t="n"/>
      <c r="N968" s="135" t="n"/>
      <c r="O968" s="135" t="n"/>
      <c r="P968" s="135" t="n"/>
      <c r="Q968" s="135" t="n"/>
      <c r="R968" s="135" t="n"/>
      <c r="S968" s="135" t="n"/>
      <c r="T968" s="135" t="n"/>
      <c r="U968" s="135" t="n"/>
      <c r="V968" s="135" t="n"/>
      <c r="W968" s="135" t="n"/>
      <c r="X968" s="135" t="n"/>
      <c r="Y968" s="135" t="n"/>
      <c r="Z968" s="135" t="n"/>
      <c r="AA968" s="135" t="n"/>
      <c r="AB968" s="135" t="n"/>
      <c r="AC968" s="135" t="n"/>
      <c r="AD968" s="135" t="n"/>
      <c r="AE968" s="135" t="n"/>
      <c r="AF968" s="135" t="n"/>
      <c r="AG968" s="135" t="n"/>
      <c r="AH968" s="135" t="n"/>
      <c r="AI968" s="135" t="n"/>
      <c r="AJ968" s="135" t="n"/>
      <c r="AK968" s="135" t="n"/>
      <c r="AL968" s="135" t="n"/>
      <c r="AM968" s="135" t="n"/>
      <c r="AN968" s="135" t="n"/>
      <c r="AO968" s="135" t="n"/>
      <c r="AP968" s="135" t="n"/>
      <c r="AQ968" s="135" t="n"/>
      <c r="AR968" s="135" t="n"/>
      <c r="AS968" s="135" t="n"/>
      <c r="AT968" s="135" t="n"/>
      <c r="AU968" s="135" t="n"/>
      <c r="AV968" s="135" t="n"/>
      <c r="AW968" s="135" t="n"/>
      <c r="AX968" s="135" t="n"/>
      <c r="AY968" s="135" t="n"/>
      <c r="AZ968" s="135" t="n"/>
      <c r="BA968" s="135" t="n"/>
      <c r="BB968" s="135" t="n"/>
      <c r="BC968" s="135" t="n"/>
      <c r="BD968" s="135" t="n"/>
      <c r="BE968" s="135" t="n"/>
      <c r="BF968" s="135" t="n"/>
      <c r="BG968" s="135" t="n"/>
      <c r="BH968" s="135" t="n"/>
      <c r="BI968" s="135" t="n"/>
      <c r="BJ968" s="135" t="n"/>
      <c r="BK968" s="135" t="n"/>
      <c r="BL968" s="135" t="n"/>
      <c r="BM968" s="135" t="n"/>
      <c r="BN968" s="135" t="n"/>
      <c r="BO968" s="135" t="n"/>
      <c r="BP968" s="135" t="n"/>
      <c r="BQ968" s="135" t="n"/>
      <c r="BR968" s="135" t="n"/>
      <c r="BS968" s="135" t="n"/>
      <c r="BT968" s="135" t="n"/>
      <c r="BU968" s="135" t="n"/>
      <c r="BV968" s="135" t="n"/>
      <c r="BW968" s="135" t="n"/>
      <c r="BX968" s="135" t="n"/>
      <c r="BY968" s="135" t="n"/>
      <c r="BZ968" s="135" t="n"/>
      <c r="CA968" s="135" t="n"/>
      <c r="CB968" s="135" t="n"/>
      <c r="CC968" s="135" t="n"/>
      <c r="CD968" s="135" t="n"/>
      <c r="CE968" s="135" t="n"/>
      <c r="CF968" s="135" t="n"/>
      <c r="CG968" s="135" t="n"/>
      <c r="CH968" s="135" t="n"/>
      <c r="CI968" s="135" t="n"/>
      <c r="CJ968" s="135" t="n"/>
      <c r="CK968" s="135" t="n"/>
      <c r="CL968" s="135" t="n"/>
      <c r="CM968" s="135" t="n"/>
      <c r="CN968" s="135" t="n"/>
      <c r="CO968" s="135" t="n"/>
      <c r="CP968" s="135" t="n"/>
      <c r="CQ968" s="135" t="n"/>
      <c r="CR968" s="135" t="n"/>
      <c r="CU968" s="36" t="n"/>
      <c r="CV968" s="36" t="n"/>
      <c r="CW968" s="36" t="n"/>
      <c r="CX968" s="36" t="n"/>
      <c r="CY968" s="36" t="n"/>
      <c r="CZ968" s="36" t="n"/>
      <c r="DA968" s="36" t="n"/>
      <c r="DB968" s="36" t="n"/>
      <c r="DC968" s="36" t="n"/>
      <c r="DD968" s="36" t="n"/>
      <c r="DE968" s="36" t="n"/>
      <c r="DF968" s="36" t="n"/>
      <c r="DG968" s="36" t="n"/>
      <c r="DH968" s="36" t="n"/>
      <c r="DI968" s="36" t="n"/>
      <c r="DJ968" s="36" t="n"/>
      <c r="DK968" s="36" t="n"/>
      <c r="DL968" s="36" t="n"/>
      <c r="DM968" s="36" t="n"/>
      <c r="DN968" s="36" t="n"/>
      <c r="DO968" s="36" t="n"/>
      <c r="DP968" s="36" t="n"/>
      <c r="DQ968" s="36" t="n"/>
      <c r="DR968" s="36" t="n"/>
      <c r="DS968" s="36" t="n"/>
      <c r="DT968" s="36" t="n"/>
      <c r="DU968" s="36" t="n"/>
      <c r="DV968" s="36" t="n"/>
      <c r="DW968" s="36" t="n"/>
      <c r="DX968" s="36" t="n"/>
      <c r="DY968" s="36" t="n"/>
      <c r="DZ968" s="36" t="n"/>
      <c r="EA968" s="36" t="n"/>
      <c r="EB968" s="36" t="n"/>
      <c r="EC968" s="36" t="n"/>
      <c r="ED968" s="36" t="n"/>
      <c r="EE968" s="36" t="n"/>
      <c r="EF968" s="36" t="n"/>
      <c r="EG968" s="36" t="n"/>
      <c r="EH968" s="36" t="n"/>
      <c r="EI968" s="36" t="n"/>
      <c r="EJ968" s="36" t="n"/>
      <c r="EK968" s="36" t="n"/>
      <c r="EL968" s="36" t="n"/>
      <c r="EM968" s="36" t="n"/>
      <c r="EN968" s="36" t="n"/>
    </row>
    <row r="969">
      <c r="A969" s="36" t="n"/>
      <c r="B969" s="36" t="n"/>
      <c r="C969" s="144" t="n"/>
      <c r="D969" s="144" t="n"/>
      <c r="E969" s="135" t="n"/>
      <c r="F969" s="135" t="n"/>
      <c r="G969" s="135" t="n"/>
      <c r="H969" s="135" t="n"/>
      <c r="I969" s="135" t="n"/>
      <c r="J969" s="135" t="n"/>
      <c r="K969" s="135" t="n"/>
      <c r="L969" s="135" t="n"/>
      <c r="M969" s="135" t="n"/>
      <c r="N969" s="135" t="n"/>
      <c r="O969" s="135" t="n"/>
      <c r="P969" s="135" t="n"/>
      <c r="Q969" s="135" t="n"/>
      <c r="R969" s="135" t="n"/>
      <c r="S969" s="135" t="n"/>
      <c r="T969" s="135" t="n"/>
      <c r="U969" s="135" t="n"/>
      <c r="V969" s="135" t="n"/>
      <c r="W969" s="135" t="n"/>
      <c r="X969" s="135" t="n"/>
      <c r="Y969" s="135" t="n"/>
      <c r="Z969" s="135" t="n"/>
      <c r="AA969" s="135" t="n"/>
      <c r="AB969" s="135" t="n"/>
      <c r="AC969" s="135" t="n"/>
      <c r="AD969" s="135" t="n"/>
      <c r="AE969" s="135" t="n"/>
      <c r="AF969" s="135" t="n"/>
      <c r="AG969" s="135" t="n"/>
      <c r="AH969" s="135" t="n"/>
      <c r="AI969" s="135" t="n"/>
      <c r="AJ969" s="135" t="n"/>
      <c r="AK969" s="135" t="n"/>
      <c r="AL969" s="135" t="n"/>
      <c r="AM969" s="135" t="n"/>
      <c r="AN969" s="135" t="n"/>
      <c r="AO969" s="135" t="n"/>
      <c r="AP969" s="135" t="n"/>
      <c r="AQ969" s="135" t="n"/>
      <c r="AR969" s="135" t="n"/>
      <c r="AS969" s="135" t="n"/>
      <c r="AT969" s="135" t="n"/>
      <c r="AU969" s="135" t="n"/>
      <c r="AV969" s="135" t="n"/>
      <c r="AW969" s="135" t="n"/>
      <c r="AX969" s="135" t="n"/>
      <c r="AY969" s="135" t="n"/>
      <c r="AZ969" s="135" t="n"/>
      <c r="BA969" s="135" t="n"/>
      <c r="BB969" s="135" t="n"/>
      <c r="BC969" s="135" t="n"/>
      <c r="BD969" s="135" t="n"/>
      <c r="BE969" s="135" t="n"/>
      <c r="BF969" s="135" t="n"/>
      <c r="BG969" s="135" t="n"/>
      <c r="BH969" s="135" t="n"/>
      <c r="BI969" s="135" t="n"/>
      <c r="BJ969" s="135" t="n"/>
      <c r="BK969" s="135" t="n"/>
      <c r="BL969" s="135" t="n"/>
      <c r="BM969" s="135" t="n"/>
      <c r="BN969" s="135" t="n"/>
      <c r="BO969" s="135" t="n"/>
      <c r="BP969" s="135" t="n"/>
      <c r="BQ969" s="135" t="n"/>
      <c r="BR969" s="135" t="n"/>
      <c r="BS969" s="135" t="n"/>
      <c r="BT969" s="135" t="n"/>
      <c r="BU969" s="135" t="n"/>
      <c r="BV969" s="135" t="n"/>
      <c r="BW969" s="135" t="n"/>
      <c r="BX969" s="135" t="n"/>
      <c r="BY969" s="135" t="n"/>
      <c r="BZ969" s="135" t="n"/>
      <c r="CA969" s="135" t="n"/>
      <c r="CB969" s="135" t="n"/>
      <c r="CC969" s="135" t="n"/>
      <c r="CD969" s="135" t="n"/>
      <c r="CE969" s="135" t="n"/>
      <c r="CF969" s="135" t="n"/>
      <c r="CG969" s="135" t="n"/>
      <c r="CH969" s="135" t="n"/>
      <c r="CI969" s="135" t="n"/>
      <c r="CJ969" s="135" t="n"/>
      <c r="CK969" s="135" t="n"/>
      <c r="CL969" s="135" t="n"/>
      <c r="CM969" s="135" t="n"/>
      <c r="CN969" s="135" t="n"/>
      <c r="CO969" s="135" t="n"/>
      <c r="CP969" s="135" t="n"/>
      <c r="CQ969" s="135" t="n"/>
      <c r="CR969" s="135" t="n"/>
      <c r="CU969" s="36" t="n"/>
      <c r="CV969" s="36" t="n"/>
      <c r="CW969" s="36" t="n"/>
      <c r="CX969" s="36" t="n"/>
      <c r="CY969" s="36" t="n"/>
      <c r="CZ969" s="36" t="n"/>
      <c r="DA969" s="36" t="n"/>
      <c r="DB969" s="36" t="n"/>
      <c r="DC969" s="36" t="n"/>
      <c r="DD969" s="36" t="n"/>
      <c r="DE969" s="36" t="n"/>
      <c r="DF969" s="36" t="n"/>
      <c r="DG969" s="36" t="n"/>
      <c r="DH969" s="36" t="n"/>
      <c r="DI969" s="36" t="n"/>
      <c r="DJ969" s="36" t="n"/>
      <c r="DK969" s="36" t="n"/>
      <c r="DL969" s="36" t="n"/>
      <c r="DM969" s="36" t="n"/>
      <c r="DN969" s="36" t="n"/>
      <c r="DO969" s="36" t="n"/>
      <c r="DP969" s="36" t="n"/>
      <c r="DQ969" s="36" t="n"/>
      <c r="DR969" s="36" t="n"/>
      <c r="DS969" s="36" t="n"/>
      <c r="DT969" s="36" t="n"/>
      <c r="DU969" s="36" t="n"/>
      <c r="DV969" s="36" t="n"/>
      <c r="DW969" s="36" t="n"/>
      <c r="DX969" s="36" t="n"/>
      <c r="DY969" s="36" t="n"/>
      <c r="DZ969" s="36" t="n"/>
      <c r="EA969" s="36" t="n"/>
      <c r="EB969" s="36" t="n"/>
      <c r="EC969" s="36" t="n"/>
      <c r="ED969" s="36" t="n"/>
      <c r="EE969" s="36" t="n"/>
      <c r="EF969" s="36" t="n"/>
      <c r="EG969" s="36" t="n"/>
      <c r="EH969" s="36" t="n"/>
      <c r="EI969" s="36" t="n"/>
      <c r="EJ969" s="36" t="n"/>
      <c r="EK969" s="36" t="n"/>
      <c r="EL969" s="36" t="n"/>
      <c r="EM969" s="36" t="n"/>
      <c r="EN969" s="36" t="n"/>
    </row>
    <row r="970">
      <c r="A970" s="36" t="n"/>
      <c r="B970" s="36" t="n"/>
      <c r="C970" s="144" t="n"/>
      <c r="D970" s="144" t="n"/>
      <c r="E970" s="135" t="n"/>
      <c r="F970" s="135" t="n"/>
      <c r="G970" s="135" t="n"/>
      <c r="H970" s="135" t="n"/>
      <c r="I970" s="135" t="n"/>
      <c r="J970" s="135" t="n"/>
      <c r="K970" s="135" t="n"/>
      <c r="L970" s="135" t="n"/>
      <c r="M970" s="135" t="n"/>
      <c r="N970" s="135" t="n"/>
      <c r="O970" s="135" t="n"/>
      <c r="P970" s="135" t="n"/>
      <c r="Q970" s="135" t="n"/>
      <c r="R970" s="135" t="n"/>
      <c r="S970" s="135" t="n"/>
      <c r="T970" s="135" t="n"/>
      <c r="U970" s="135" t="n"/>
      <c r="V970" s="135" t="n"/>
      <c r="W970" s="135" t="n"/>
      <c r="X970" s="135" t="n"/>
      <c r="Y970" s="135" t="n"/>
      <c r="Z970" s="135" t="n"/>
      <c r="AA970" s="135" t="n"/>
      <c r="AB970" s="135" t="n"/>
      <c r="AC970" s="135" t="n"/>
      <c r="AD970" s="135" t="n"/>
      <c r="AE970" s="135" t="n"/>
      <c r="AF970" s="135" t="n"/>
      <c r="AG970" s="135" t="n"/>
      <c r="AH970" s="135" t="n"/>
      <c r="AI970" s="135" t="n"/>
      <c r="AJ970" s="135" t="n"/>
      <c r="AK970" s="135" t="n"/>
      <c r="AL970" s="135" t="n"/>
      <c r="AM970" s="135" t="n"/>
      <c r="AN970" s="135" t="n"/>
      <c r="AO970" s="135" t="n"/>
      <c r="AP970" s="135" t="n"/>
      <c r="AQ970" s="135" t="n"/>
      <c r="AR970" s="135" t="n"/>
      <c r="AS970" s="135" t="n"/>
      <c r="AT970" s="135" t="n"/>
      <c r="AU970" s="135" t="n"/>
      <c r="AV970" s="135" t="n"/>
      <c r="AW970" s="135" t="n"/>
      <c r="AX970" s="135" t="n"/>
      <c r="AY970" s="135" t="n"/>
      <c r="AZ970" s="135" t="n"/>
      <c r="BA970" s="135" t="n"/>
      <c r="BB970" s="135" t="n"/>
      <c r="BC970" s="135" t="n"/>
      <c r="BD970" s="135" t="n"/>
      <c r="BE970" s="135" t="n"/>
      <c r="BF970" s="135" t="n"/>
      <c r="BG970" s="135" t="n"/>
      <c r="BH970" s="135" t="n"/>
      <c r="BI970" s="135" t="n"/>
      <c r="BJ970" s="135" t="n"/>
      <c r="BK970" s="135" t="n"/>
      <c r="BL970" s="135" t="n"/>
      <c r="BM970" s="135" t="n"/>
      <c r="BN970" s="135" t="n"/>
      <c r="BO970" s="135" t="n"/>
      <c r="BP970" s="135" t="n"/>
      <c r="BQ970" s="135" t="n"/>
      <c r="BR970" s="135" t="n"/>
      <c r="BS970" s="135" t="n"/>
      <c r="BT970" s="135" t="n"/>
      <c r="BU970" s="135" t="n"/>
      <c r="BV970" s="135" t="n"/>
      <c r="BW970" s="135" t="n"/>
      <c r="BX970" s="135" t="n"/>
      <c r="BY970" s="135" t="n"/>
      <c r="BZ970" s="135" t="n"/>
      <c r="CA970" s="135" t="n"/>
      <c r="CB970" s="135" t="n"/>
      <c r="CC970" s="135" t="n"/>
      <c r="CD970" s="135" t="n"/>
      <c r="CE970" s="135" t="n"/>
      <c r="CF970" s="135" t="n"/>
      <c r="CG970" s="135" t="n"/>
      <c r="CH970" s="135" t="n"/>
      <c r="CI970" s="135" t="n"/>
      <c r="CJ970" s="135" t="n"/>
      <c r="CK970" s="135" t="n"/>
      <c r="CL970" s="135" t="n"/>
      <c r="CM970" s="135" t="n"/>
      <c r="CN970" s="135" t="n"/>
      <c r="CO970" s="135" t="n"/>
      <c r="CP970" s="135" t="n"/>
      <c r="CQ970" s="135" t="n"/>
      <c r="CR970" s="135" t="n"/>
      <c r="CU970" s="36" t="n"/>
      <c r="CV970" s="36" t="n"/>
      <c r="CW970" s="36" t="n"/>
      <c r="CX970" s="36" t="n"/>
      <c r="CY970" s="36" t="n"/>
      <c r="CZ970" s="36" t="n"/>
      <c r="DA970" s="36" t="n"/>
      <c r="DB970" s="36" t="n"/>
      <c r="DC970" s="36" t="n"/>
      <c r="DD970" s="36" t="n"/>
      <c r="DE970" s="36" t="n"/>
      <c r="DF970" s="36" t="n"/>
      <c r="DG970" s="36" t="n"/>
      <c r="DH970" s="36" t="n"/>
      <c r="DI970" s="36" t="n"/>
      <c r="DJ970" s="36" t="n"/>
      <c r="DK970" s="36" t="n"/>
      <c r="DL970" s="36" t="n"/>
      <c r="DM970" s="36" t="n"/>
      <c r="DN970" s="36" t="n"/>
      <c r="DO970" s="36" t="n"/>
      <c r="DP970" s="36" t="n"/>
      <c r="DQ970" s="36" t="n"/>
      <c r="DR970" s="36" t="n"/>
      <c r="DS970" s="36" t="n"/>
      <c r="DT970" s="36" t="n"/>
      <c r="DU970" s="36" t="n"/>
      <c r="DV970" s="36" t="n"/>
      <c r="DW970" s="36" t="n"/>
      <c r="DX970" s="36" t="n"/>
      <c r="DY970" s="36" t="n"/>
      <c r="DZ970" s="36" t="n"/>
      <c r="EA970" s="36" t="n"/>
      <c r="EB970" s="36" t="n"/>
      <c r="EC970" s="36" t="n"/>
      <c r="ED970" s="36" t="n"/>
      <c r="EE970" s="36" t="n"/>
      <c r="EF970" s="36" t="n"/>
      <c r="EG970" s="36" t="n"/>
      <c r="EH970" s="36" t="n"/>
      <c r="EI970" s="36" t="n"/>
      <c r="EJ970" s="36" t="n"/>
      <c r="EK970" s="36" t="n"/>
      <c r="EL970" s="36" t="n"/>
      <c r="EM970" s="36" t="n"/>
      <c r="EN970" s="36" t="n"/>
    </row>
    <row r="971">
      <c r="A971" s="36" t="n"/>
      <c r="B971" s="36" t="n"/>
      <c r="C971" s="144" t="n"/>
      <c r="D971" s="144" t="n"/>
      <c r="E971" s="135" t="n"/>
      <c r="F971" s="135" t="n"/>
      <c r="G971" s="135" t="n"/>
      <c r="H971" s="135" t="n"/>
      <c r="I971" s="135" t="n"/>
      <c r="J971" s="135" t="n"/>
      <c r="K971" s="135" t="n"/>
      <c r="L971" s="135" t="n"/>
      <c r="M971" s="135" t="n"/>
      <c r="N971" s="135" t="n"/>
      <c r="O971" s="135" t="n"/>
      <c r="P971" s="135" t="n"/>
      <c r="Q971" s="135" t="n"/>
      <c r="R971" s="135" t="n"/>
      <c r="S971" s="135" t="n"/>
      <c r="T971" s="135" t="n"/>
      <c r="U971" s="135" t="n"/>
      <c r="V971" s="135" t="n"/>
      <c r="W971" s="135" t="n"/>
      <c r="X971" s="135" t="n"/>
      <c r="Y971" s="135" t="n"/>
      <c r="Z971" s="135" t="n"/>
      <c r="AA971" s="135" t="n"/>
      <c r="AB971" s="135" t="n"/>
      <c r="AC971" s="135" t="n"/>
      <c r="AD971" s="135" t="n"/>
      <c r="AE971" s="135" t="n"/>
      <c r="AF971" s="135" t="n"/>
      <c r="AG971" s="135" t="n"/>
      <c r="AH971" s="135" t="n"/>
      <c r="AI971" s="135" t="n"/>
      <c r="AJ971" s="135" t="n"/>
      <c r="AK971" s="135" t="n"/>
      <c r="AL971" s="135" t="n"/>
      <c r="AM971" s="135" t="n"/>
      <c r="AN971" s="135" t="n"/>
      <c r="AO971" s="135" t="n"/>
      <c r="AP971" s="135" t="n"/>
      <c r="AQ971" s="135" t="n"/>
      <c r="AR971" s="135" t="n"/>
      <c r="AS971" s="135" t="n"/>
      <c r="AT971" s="135" t="n"/>
      <c r="AU971" s="135" t="n"/>
      <c r="AV971" s="135" t="n"/>
      <c r="AW971" s="135" t="n"/>
      <c r="AX971" s="135" t="n"/>
      <c r="AY971" s="135" t="n"/>
      <c r="AZ971" s="135" t="n"/>
      <c r="BA971" s="135" t="n"/>
      <c r="BB971" s="135" t="n"/>
      <c r="BC971" s="135" t="n"/>
      <c r="BD971" s="135" t="n"/>
      <c r="BE971" s="135" t="n"/>
      <c r="BF971" s="135" t="n"/>
      <c r="BG971" s="135" t="n"/>
      <c r="BH971" s="135" t="n"/>
      <c r="BI971" s="135" t="n"/>
      <c r="BJ971" s="135" t="n"/>
      <c r="BK971" s="135" t="n"/>
      <c r="BL971" s="135" t="n"/>
      <c r="BM971" s="135" t="n"/>
      <c r="BN971" s="135" t="n"/>
      <c r="BO971" s="135" t="n"/>
      <c r="BP971" s="135" t="n"/>
      <c r="BQ971" s="135" t="n"/>
      <c r="BR971" s="135" t="n"/>
      <c r="BS971" s="135" t="n"/>
      <c r="BT971" s="135" t="n"/>
      <c r="BU971" s="135" t="n"/>
      <c r="BV971" s="135" t="n"/>
      <c r="BW971" s="135" t="n"/>
      <c r="BX971" s="135" t="n"/>
      <c r="BY971" s="135" t="n"/>
      <c r="BZ971" s="135" t="n"/>
      <c r="CA971" s="135" t="n"/>
      <c r="CB971" s="135" t="n"/>
      <c r="CC971" s="135" t="n"/>
      <c r="CD971" s="135" t="n"/>
      <c r="CE971" s="135" t="n"/>
      <c r="CF971" s="135" t="n"/>
      <c r="CG971" s="135" t="n"/>
      <c r="CH971" s="135" t="n"/>
      <c r="CI971" s="135" t="n"/>
      <c r="CJ971" s="135" t="n"/>
      <c r="CK971" s="135" t="n"/>
      <c r="CL971" s="135" t="n"/>
      <c r="CM971" s="135" t="n"/>
      <c r="CN971" s="135" t="n"/>
      <c r="CO971" s="135" t="n"/>
      <c r="CP971" s="135" t="n"/>
      <c r="CQ971" s="135" t="n"/>
      <c r="CR971" s="135" t="n"/>
      <c r="CU971" s="36" t="n"/>
      <c r="CV971" s="36" t="n"/>
      <c r="CW971" s="36" t="n"/>
      <c r="CX971" s="36" t="n"/>
      <c r="CY971" s="36" t="n"/>
      <c r="CZ971" s="36" t="n"/>
      <c r="DA971" s="36" t="n"/>
      <c r="DB971" s="36" t="n"/>
      <c r="DC971" s="36" t="n"/>
      <c r="DD971" s="36" t="n"/>
      <c r="DE971" s="36" t="n"/>
      <c r="DF971" s="36" t="n"/>
      <c r="DG971" s="36" t="n"/>
      <c r="DH971" s="36" t="n"/>
      <c r="DI971" s="36" t="n"/>
      <c r="DJ971" s="36" t="n"/>
      <c r="DK971" s="36" t="n"/>
      <c r="DL971" s="36" t="n"/>
      <c r="DM971" s="36" t="n"/>
      <c r="DN971" s="36" t="n"/>
      <c r="DO971" s="36" t="n"/>
      <c r="DP971" s="36" t="n"/>
      <c r="DQ971" s="36" t="n"/>
      <c r="DR971" s="36" t="n"/>
      <c r="DS971" s="36" t="n"/>
      <c r="DT971" s="36" t="n"/>
      <c r="DU971" s="36" t="n"/>
      <c r="DV971" s="36" t="n"/>
      <c r="DW971" s="36" t="n"/>
      <c r="DX971" s="36" t="n"/>
      <c r="DY971" s="36" t="n"/>
      <c r="DZ971" s="36" t="n"/>
      <c r="EA971" s="36" t="n"/>
      <c r="EB971" s="36" t="n"/>
      <c r="EC971" s="36" t="n"/>
      <c r="ED971" s="36" t="n"/>
      <c r="EE971" s="36" t="n"/>
      <c r="EF971" s="36" t="n"/>
      <c r="EG971" s="36" t="n"/>
      <c r="EH971" s="36" t="n"/>
      <c r="EI971" s="36" t="n"/>
      <c r="EJ971" s="36" t="n"/>
      <c r="EK971" s="36" t="n"/>
      <c r="EL971" s="36" t="n"/>
      <c r="EM971" s="36" t="n"/>
      <c r="EN971" s="36" t="n"/>
    </row>
    <row r="972">
      <c r="A972" s="36" t="n"/>
      <c r="B972" s="36" t="n"/>
      <c r="C972" s="144" t="n"/>
      <c r="D972" s="144" t="n"/>
      <c r="E972" s="135" t="n"/>
      <c r="F972" s="135" t="n"/>
      <c r="G972" s="135" t="n"/>
      <c r="H972" s="135" t="n"/>
      <c r="I972" s="135" t="n"/>
      <c r="J972" s="135" t="n"/>
      <c r="K972" s="135" t="n"/>
      <c r="L972" s="135" t="n"/>
      <c r="M972" s="135" t="n"/>
      <c r="N972" s="135" t="n"/>
      <c r="O972" s="135" t="n"/>
      <c r="P972" s="135" t="n"/>
      <c r="Q972" s="135" t="n"/>
      <c r="R972" s="135" t="n"/>
      <c r="S972" s="135" t="n"/>
      <c r="T972" s="135" t="n"/>
      <c r="U972" s="135" t="n"/>
      <c r="V972" s="135" t="n"/>
      <c r="W972" s="135" t="n"/>
      <c r="X972" s="135" t="n"/>
      <c r="Y972" s="135" t="n"/>
      <c r="Z972" s="135" t="n"/>
      <c r="AA972" s="135" t="n"/>
      <c r="AB972" s="135" t="n"/>
      <c r="AC972" s="135" t="n"/>
      <c r="AD972" s="135" t="n"/>
      <c r="AE972" s="135" t="n"/>
      <c r="AF972" s="135" t="n"/>
      <c r="AG972" s="135" t="n"/>
      <c r="AH972" s="135" t="n"/>
      <c r="AI972" s="135" t="n"/>
      <c r="AJ972" s="135" t="n"/>
      <c r="AK972" s="135" t="n"/>
      <c r="AL972" s="135" t="n"/>
      <c r="AM972" s="135" t="n"/>
      <c r="AN972" s="135" t="n"/>
      <c r="AO972" s="135" t="n"/>
      <c r="AP972" s="135" t="n"/>
      <c r="AQ972" s="135" t="n"/>
      <c r="AR972" s="135" t="n"/>
      <c r="AS972" s="135" t="n"/>
      <c r="AT972" s="135" t="n"/>
      <c r="AU972" s="135" t="n"/>
      <c r="AV972" s="135" t="n"/>
      <c r="AW972" s="135" t="n"/>
      <c r="AX972" s="135" t="n"/>
      <c r="AY972" s="135" t="n"/>
      <c r="AZ972" s="135" t="n"/>
      <c r="BA972" s="135" t="n"/>
      <c r="BB972" s="135" t="n"/>
      <c r="BC972" s="135" t="n"/>
      <c r="BD972" s="135" t="n"/>
      <c r="BE972" s="135" t="n"/>
      <c r="BF972" s="135" t="n"/>
      <c r="BG972" s="135" t="n"/>
      <c r="BH972" s="135" t="n"/>
      <c r="BI972" s="135" t="n"/>
      <c r="BJ972" s="135" t="n"/>
      <c r="BK972" s="135" t="n"/>
      <c r="BL972" s="135" t="n"/>
      <c r="BM972" s="135" t="n"/>
      <c r="BN972" s="135" t="n"/>
      <c r="BO972" s="135" t="n"/>
      <c r="BP972" s="135" t="n"/>
      <c r="BQ972" s="135" t="n"/>
      <c r="BR972" s="135" t="n"/>
      <c r="BS972" s="135" t="n"/>
      <c r="BT972" s="135" t="n"/>
      <c r="BU972" s="135" t="n"/>
      <c r="BV972" s="135" t="n"/>
      <c r="BW972" s="135" t="n"/>
      <c r="BX972" s="135" t="n"/>
      <c r="BY972" s="135" t="n"/>
      <c r="BZ972" s="135" t="n"/>
      <c r="CA972" s="135" t="n"/>
      <c r="CB972" s="135" t="n"/>
      <c r="CC972" s="135" t="n"/>
      <c r="CD972" s="135" t="n"/>
      <c r="CE972" s="135" t="n"/>
      <c r="CF972" s="135" t="n"/>
      <c r="CG972" s="135" t="n"/>
      <c r="CH972" s="135" t="n"/>
      <c r="CI972" s="135" t="n"/>
      <c r="CJ972" s="135" t="n"/>
      <c r="CK972" s="135" t="n"/>
      <c r="CL972" s="135" t="n"/>
      <c r="CM972" s="135" t="n"/>
      <c r="CN972" s="135" t="n"/>
      <c r="CO972" s="135" t="n"/>
      <c r="CP972" s="135" t="n"/>
      <c r="CQ972" s="135" t="n"/>
      <c r="CR972" s="135" t="n"/>
      <c r="CU972" s="36" t="n"/>
      <c r="CV972" s="36" t="n"/>
      <c r="CW972" s="36" t="n"/>
      <c r="CX972" s="36" t="n"/>
      <c r="CY972" s="36" t="n"/>
      <c r="CZ972" s="36" t="n"/>
      <c r="DA972" s="36" t="n"/>
      <c r="DB972" s="36" t="n"/>
      <c r="DC972" s="36" t="n"/>
      <c r="DD972" s="36" t="n"/>
      <c r="DE972" s="36" t="n"/>
      <c r="DF972" s="36" t="n"/>
      <c r="DG972" s="36" t="n"/>
      <c r="DH972" s="36" t="n"/>
      <c r="DI972" s="36" t="n"/>
      <c r="DJ972" s="36" t="n"/>
      <c r="DK972" s="36" t="n"/>
      <c r="DL972" s="36" t="n"/>
      <c r="DM972" s="36" t="n"/>
      <c r="DN972" s="36" t="n"/>
      <c r="DO972" s="36" t="n"/>
      <c r="DP972" s="36" t="n"/>
      <c r="DQ972" s="36" t="n"/>
      <c r="DR972" s="36" t="n"/>
      <c r="DS972" s="36" t="n"/>
      <c r="DT972" s="36" t="n"/>
      <c r="DU972" s="36" t="n"/>
      <c r="DV972" s="36" t="n"/>
      <c r="DW972" s="36" t="n"/>
      <c r="DX972" s="36" t="n"/>
      <c r="DY972" s="36" t="n"/>
      <c r="DZ972" s="36" t="n"/>
      <c r="EA972" s="36" t="n"/>
      <c r="EB972" s="36" t="n"/>
      <c r="EC972" s="36" t="n"/>
      <c r="ED972" s="36" t="n"/>
      <c r="EE972" s="36" t="n"/>
      <c r="EF972" s="36" t="n"/>
      <c r="EG972" s="36" t="n"/>
      <c r="EH972" s="36" t="n"/>
      <c r="EI972" s="36" t="n"/>
      <c r="EJ972" s="36" t="n"/>
      <c r="EK972" s="36" t="n"/>
      <c r="EL972" s="36" t="n"/>
      <c r="EM972" s="36" t="n"/>
      <c r="EN972" s="36" t="n"/>
    </row>
    <row r="973">
      <c r="A973" s="36" t="n"/>
      <c r="B973" s="36" t="n"/>
      <c r="C973" s="144" t="n"/>
      <c r="D973" s="144" t="n"/>
      <c r="E973" s="135" t="n"/>
      <c r="F973" s="135" t="n"/>
      <c r="G973" s="135" t="n"/>
      <c r="H973" s="135" t="n"/>
      <c r="I973" s="135" t="n"/>
      <c r="J973" s="135" t="n"/>
      <c r="K973" s="135" t="n"/>
      <c r="L973" s="135" t="n"/>
      <c r="M973" s="135" t="n"/>
      <c r="N973" s="135" t="n"/>
      <c r="O973" s="135" t="n"/>
      <c r="P973" s="135" t="n"/>
      <c r="Q973" s="135" t="n"/>
      <c r="R973" s="135" t="n"/>
      <c r="S973" s="135" t="n"/>
      <c r="T973" s="135" t="n"/>
      <c r="U973" s="135" t="n"/>
      <c r="V973" s="135" t="n"/>
      <c r="W973" s="135" t="n"/>
      <c r="X973" s="135" t="n"/>
      <c r="Y973" s="135" t="n"/>
      <c r="Z973" s="135" t="n"/>
      <c r="AA973" s="135" t="n"/>
      <c r="AB973" s="135" t="n"/>
      <c r="AC973" s="135" t="n"/>
      <c r="AD973" s="135" t="n"/>
      <c r="AE973" s="135" t="n"/>
      <c r="AF973" s="135" t="n"/>
      <c r="AG973" s="135" t="n"/>
      <c r="AH973" s="135" t="n"/>
      <c r="AI973" s="135" t="n"/>
      <c r="AJ973" s="135" t="n"/>
      <c r="AK973" s="135" t="n"/>
      <c r="AL973" s="135" t="n"/>
      <c r="AM973" s="135" t="n"/>
      <c r="AN973" s="135" t="n"/>
      <c r="AO973" s="135" t="n"/>
      <c r="AP973" s="135" t="n"/>
      <c r="AQ973" s="135" t="n"/>
      <c r="AR973" s="135" t="n"/>
      <c r="AS973" s="135" t="n"/>
      <c r="AT973" s="135" t="n"/>
      <c r="AU973" s="135" t="n"/>
      <c r="AV973" s="135" t="n"/>
      <c r="AW973" s="135" t="n"/>
      <c r="AX973" s="135" t="n"/>
      <c r="AY973" s="135" t="n"/>
      <c r="AZ973" s="135" t="n"/>
      <c r="BA973" s="135" t="n"/>
      <c r="BB973" s="135" t="n"/>
      <c r="BC973" s="135" t="n"/>
      <c r="BD973" s="135" t="n"/>
      <c r="BE973" s="135" t="n"/>
      <c r="BF973" s="135" t="n"/>
      <c r="BG973" s="135" t="n"/>
      <c r="BH973" s="135" t="n"/>
      <c r="BI973" s="135" t="n"/>
      <c r="BJ973" s="135" t="n"/>
      <c r="BK973" s="135" t="n"/>
      <c r="BL973" s="135" t="n"/>
      <c r="BM973" s="135" t="n"/>
      <c r="BN973" s="135" t="n"/>
      <c r="BO973" s="135" t="n"/>
      <c r="BP973" s="135" t="n"/>
      <c r="BQ973" s="135" t="n"/>
      <c r="BR973" s="135" t="n"/>
      <c r="BS973" s="135" t="n"/>
      <c r="BT973" s="135" t="n"/>
      <c r="BU973" s="135" t="n"/>
      <c r="BV973" s="135" t="n"/>
      <c r="BW973" s="135" t="n"/>
      <c r="BX973" s="135" t="n"/>
      <c r="BY973" s="135" t="n"/>
      <c r="BZ973" s="135" t="n"/>
      <c r="CA973" s="135" t="n"/>
      <c r="CB973" s="135" t="n"/>
      <c r="CC973" s="135" t="n"/>
      <c r="CD973" s="135" t="n"/>
      <c r="CE973" s="135" t="n"/>
      <c r="CF973" s="135" t="n"/>
      <c r="CG973" s="135" t="n"/>
      <c r="CH973" s="135" t="n"/>
      <c r="CI973" s="135" t="n"/>
      <c r="CJ973" s="135" t="n"/>
      <c r="CK973" s="135" t="n"/>
      <c r="CL973" s="135" t="n"/>
      <c r="CM973" s="135" t="n"/>
      <c r="CN973" s="135" t="n"/>
      <c r="CO973" s="135" t="n"/>
      <c r="CP973" s="135" t="n"/>
      <c r="CQ973" s="135" t="n"/>
      <c r="CR973" s="135" t="n"/>
      <c r="CU973" s="36" t="n"/>
      <c r="CV973" s="36" t="n"/>
      <c r="CW973" s="36" t="n"/>
      <c r="CX973" s="36" t="n"/>
      <c r="CY973" s="36" t="n"/>
      <c r="CZ973" s="36" t="n"/>
      <c r="DA973" s="36" t="n"/>
      <c r="DB973" s="36" t="n"/>
      <c r="DC973" s="36" t="n"/>
      <c r="DD973" s="36" t="n"/>
      <c r="DE973" s="36" t="n"/>
      <c r="DF973" s="36" t="n"/>
      <c r="DG973" s="36" t="n"/>
      <c r="DH973" s="36" t="n"/>
      <c r="DI973" s="36" t="n"/>
      <c r="DJ973" s="36" t="n"/>
      <c r="DK973" s="36" t="n"/>
      <c r="DL973" s="36" t="n"/>
      <c r="DM973" s="36" t="n"/>
      <c r="DN973" s="36" t="n"/>
      <c r="DO973" s="36" t="n"/>
      <c r="DP973" s="36" t="n"/>
      <c r="DQ973" s="36" t="n"/>
      <c r="DR973" s="36" t="n"/>
      <c r="DS973" s="36" t="n"/>
      <c r="DT973" s="36" t="n"/>
      <c r="DU973" s="36" t="n"/>
      <c r="DV973" s="36" t="n"/>
      <c r="DW973" s="36" t="n"/>
      <c r="DX973" s="36" t="n"/>
      <c r="DY973" s="36" t="n"/>
      <c r="DZ973" s="36" t="n"/>
      <c r="EA973" s="36" t="n"/>
      <c r="EB973" s="36" t="n"/>
      <c r="EC973" s="36" t="n"/>
      <c r="ED973" s="36" t="n"/>
      <c r="EE973" s="36" t="n"/>
      <c r="EF973" s="36" t="n"/>
      <c r="EG973" s="36" t="n"/>
      <c r="EH973" s="36" t="n"/>
      <c r="EI973" s="36" t="n"/>
      <c r="EJ973" s="36" t="n"/>
      <c r="EK973" s="36" t="n"/>
      <c r="EL973" s="36" t="n"/>
      <c r="EM973" s="36" t="n"/>
      <c r="EN973" s="36" t="n"/>
    </row>
    <row r="974">
      <c r="A974" s="36" t="n"/>
      <c r="B974" s="36" t="n"/>
      <c r="C974" s="144" t="n"/>
      <c r="D974" s="144" t="n"/>
      <c r="E974" s="135" t="n"/>
      <c r="F974" s="135" t="n"/>
      <c r="G974" s="135" t="n"/>
      <c r="H974" s="135" t="n"/>
      <c r="I974" s="135" t="n"/>
      <c r="J974" s="135" t="n"/>
      <c r="K974" s="135" t="n"/>
      <c r="L974" s="135" t="n"/>
      <c r="M974" s="135" t="n"/>
      <c r="N974" s="135" t="n"/>
      <c r="O974" s="135" t="n"/>
      <c r="P974" s="135" t="n"/>
      <c r="Q974" s="135" t="n"/>
      <c r="R974" s="135" t="n"/>
      <c r="S974" s="135" t="n"/>
      <c r="T974" s="135" t="n"/>
      <c r="U974" s="135" t="n"/>
      <c r="V974" s="135" t="n"/>
      <c r="W974" s="135" t="n"/>
      <c r="X974" s="135" t="n"/>
      <c r="Y974" s="135" t="n"/>
      <c r="Z974" s="135" t="n"/>
      <c r="AA974" s="135" t="n"/>
      <c r="AB974" s="135" t="n"/>
      <c r="AC974" s="135" t="n"/>
      <c r="AD974" s="135" t="n"/>
      <c r="AE974" s="135" t="n"/>
      <c r="AF974" s="135" t="n"/>
      <c r="AG974" s="135" t="n"/>
      <c r="AH974" s="135" t="n"/>
      <c r="AI974" s="135" t="n"/>
      <c r="AJ974" s="135" t="n"/>
      <c r="AK974" s="135" t="n"/>
      <c r="AL974" s="135" t="n"/>
      <c r="AM974" s="135" t="n"/>
      <c r="AN974" s="135" t="n"/>
      <c r="AO974" s="135" t="n"/>
      <c r="AP974" s="135" t="n"/>
      <c r="AQ974" s="135" t="n"/>
      <c r="AR974" s="135" t="n"/>
      <c r="AS974" s="135" t="n"/>
      <c r="AT974" s="135" t="n"/>
      <c r="AU974" s="135" t="n"/>
      <c r="AV974" s="135" t="n"/>
      <c r="AW974" s="135" t="n"/>
      <c r="AX974" s="135" t="n"/>
      <c r="AY974" s="135" t="n"/>
      <c r="AZ974" s="135" t="n"/>
      <c r="BA974" s="135" t="n"/>
      <c r="BB974" s="135" t="n"/>
      <c r="BC974" s="135" t="n"/>
      <c r="BD974" s="135" t="n"/>
      <c r="BE974" s="135" t="n"/>
      <c r="BF974" s="135" t="n"/>
      <c r="BG974" s="135" t="n"/>
      <c r="BH974" s="135" t="n"/>
      <c r="BI974" s="135" t="n"/>
      <c r="BJ974" s="135" t="n"/>
      <c r="BK974" s="135" t="n"/>
      <c r="BL974" s="135" t="n"/>
      <c r="BM974" s="135" t="n"/>
      <c r="BN974" s="135" t="n"/>
      <c r="BO974" s="135" t="n"/>
      <c r="BP974" s="135" t="n"/>
      <c r="BQ974" s="135" t="n"/>
      <c r="BR974" s="135" t="n"/>
      <c r="BS974" s="135" t="n"/>
      <c r="BT974" s="135" t="n"/>
      <c r="BU974" s="135" t="n"/>
      <c r="BV974" s="135" t="n"/>
      <c r="BW974" s="135" t="n"/>
      <c r="BX974" s="135" t="n"/>
      <c r="BY974" s="135" t="n"/>
      <c r="BZ974" s="135" t="n"/>
      <c r="CA974" s="135" t="n"/>
      <c r="CB974" s="135" t="n"/>
      <c r="CC974" s="135" t="n"/>
      <c r="CD974" s="135" t="n"/>
      <c r="CE974" s="135" t="n"/>
      <c r="CF974" s="135" t="n"/>
      <c r="CG974" s="135" t="n"/>
      <c r="CH974" s="135" t="n"/>
      <c r="CI974" s="135" t="n"/>
      <c r="CJ974" s="135" t="n"/>
      <c r="CK974" s="135" t="n"/>
      <c r="CL974" s="135" t="n"/>
      <c r="CM974" s="135" t="n"/>
      <c r="CN974" s="135" t="n"/>
      <c r="CO974" s="135" t="n"/>
      <c r="CP974" s="135" t="n"/>
      <c r="CQ974" s="135" t="n"/>
      <c r="CR974" s="135" t="n"/>
      <c r="CU974" s="36" t="n"/>
      <c r="CV974" s="36" t="n"/>
      <c r="CW974" s="36" t="n"/>
      <c r="CX974" s="36" t="n"/>
      <c r="CY974" s="36" t="n"/>
      <c r="CZ974" s="36" t="n"/>
      <c r="DA974" s="36" t="n"/>
      <c r="DB974" s="36" t="n"/>
      <c r="DC974" s="36" t="n"/>
      <c r="DD974" s="36" t="n"/>
      <c r="DE974" s="36" t="n"/>
      <c r="DF974" s="36" t="n"/>
      <c r="DG974" s="36" t="n"/>
      <c r="DH974" s="36" t="n"/>
      <c r="DI974" s="36" t="n"/>
      <c r="DJ974" s="36" t="n"/>
      <c r="DK974" s="36" t="n"/>
      <c r="DL974" s="36" t="n"/>
      <c r="DM974" s="36" t="n"/>
      <c r="DN974" s="36" t="n"/>
      <c r="DO974" s="36" t="n"/>
      <c r="DP974" s="36" t="n"/>
      <c r="DQ974" s="36" t="n"/>
      <c r="DR974" s="36" t="n"/>
      <c r="DS974" s="36" t="n"/>
      <c r="DT974" s="36" t="n"/>
      <c r="DU974" s="36" t="n"/>
      <c r="DV974" s="36" t="n"/>
      <c r="DW974" s="36" t="n"/>
      <c r="DX974" s="36" t="n"/>
      <c r="DY974" s="36" t="n"/>
      <c r="DZ974" s="36" t="n"/>
      <c r="EA974" s="36" t="n"/>
      <c r="EB974" s="36" t="n"/>
      <c r="EC974" s="36" t="n"/>
      <c r="ED974" s="36" t="n"/>
      <c r="EE974" s="36" t="n"/>
      <c r="EF974" s="36" t="n"/>
      <c r="EG974" s="36" t="n"/>
      <c r="EH974" s="36" t="n"/>
      <c r="EI974" s="36" t="n"/>
      <c r="EJ974" s="36" t="n"/>
      <c r="EK974" s="36" t="n"/>
      <c r="EL974" s="36" t="n"/>
      <c r="EM974" s="36" t="n"/>
      <c r="EN974" s="36" t="n"/>
    </row>
    <row r="975">
      <c r="A975" s="36" t="n"/>
      <c r="B975" s="36" t="n"/>
      <c r="C975" s="144" t="n"/>
      <c r="D975" s="144" t="n"/>
      <c r="E975" s="135" t="n"/>
      <c r="F975" s="135" t="n"/>
      <c r="G975" s="135" t="n"/>
      <c r="H975" s="135" t="n"/>
      <c r="I975" s="135" t="n"/>
      <c r="J975" s="135" t="n"/>
      <c r="K975" s="135" t="n"/>
      <c r="L975" s="135" t="n"/>
      <c r="M975" s="135" t="n"/>
      <c r="N975" s="135" t="n"/>
      <c r="O975" s="135" t="n"/>
      <c r="P975" s="135" t="n"/>
      <c r="Q975" s="135" t="n"/>
      <c r="R975" s="135" t="n"/>
      <c r="S975" s="135" t="n"/>
      <c r="T975" s="135" t="n"/>
      <c r="U975" s="135" t="n"/>
      <c r="V975" s="135" t="n"/>
      <c r="W975" s="135" t="n"/>
      <c r="X975" s="135" t="n"/>
      <c r="Y975" s="135" t="n"/>
      <c r="Z975" s="135" t="n"/>
      <c r="AA975" s="135" t="n"/>
      <c r="AB975" s="135" t="n"/>
      <c r="AC975" s="135" t="n"/>
      <c r="AD975" s="135" t="n"/>
      <c r="AE975" s="135" t="n"/>
      <c r="AF975" s="135" t="n"/>
      <c r="AG975" s="135" t="n"/>
      <c r="AH975" s="135" t="n"/>
      <c r="AI975" s="135" t="n"/>
      <c r="AJ975" s="135" t="n"/>
      <c r="AK975" s="135" t="n"/>
      <c r="AL975" s="135" t="n"/>
      <c r="AM975" s="135" t="n"/>
      <c r="AN975" s="135" t="n"/>
      <c r="AO975" s="135" t="n"/>
      <c r="AP975" s="135" t="n"/>
      <c r="AQ975" s="135" t="n"/>
      <c r="AR975" s="135" t="n"/>
      <c r="AS975" s="135" t="n"/>
      <c r="AT975" s="135" t="n"/>
      <c r="AU975" s="135" t="n"/>
      <c r="AV975" s="135" t="n"/>
      <c r="AW975" s="135" t="n"/>
      <c r="AX975" s="135" t="n"/>
      <c r="AY975" s="135" t="n"/>
      <c r="AZ975" s="135" t="n"/>
      <c r="BA975" s="135" t="n"/>
      <c r="BB975" s="135" t="n"/>
      <c r="BC975" s="135" t="n"/>
      <c r="BD975" s="135" t="n"/>
      <c r="BE975" s="135" t="n"/>
      <c r="BF975" s="135" t="n"/>
      <c r="BG975" s="135" t="n"/>
      <c r="BH975" s="135" t="n"/>
      <c r="BI975" s="135" t="n"/>
      <c r="BJ975" s="135" t="n"/>
      <c r="BK975" s="135" t="n"/>
      <c r="BL975" s="135" t="n"/>
      <c r="BM975" s="135" t="n"/>
      <c r="BN975" s="135" t="n"/>
      <c r="BO975" s="135" t="n"/>
      <c r="BP975" s="135" t="n"/>
      <c r="BQ975" s="135" t="n"/>
      <c r="BR975" s="135" t="n"/>
      <c r="BS975" s="135" t="n"/>
      <c r="BT975" s="135" t="n"/>
      <c r="BU975" s="135" t="n"/>
      <c r="BV975" s="135" t="n"/>
      <c r="BW975" s="135" t="n"/>
      <c r="BX975" s="135" t="n"/>
      <c r="BY975" s="135" t="n"/>
      <c r="BZ975" s="135" t="n"/>
      <c r="CA975" s="135" t="n"/>
      <c r="CB975" s="135" t="n"/>
      <c r="CC975" s="135" t="n"/>
      <c r="CD975" s="135" t="n"/>
      <c r="CE975" s="135" t="n"/>
      <c r="CF975" s="135" t="n"/>
      <c r="CG975" s="135" t="n"/>
      <c r="CH975" s="135" t="n"/>
      <c r="CI975" s="135" t="n"/>
      <c r="CJ975" s="135" t="n"/>
      <c r="CK975" s="135" t="n"/>
      <c r="CL975" s="135" t="n"/>
      <c r="CM975" s="135" t="n"/>
      <c r="CN975" s="135" t="n"/>
      <c r="CO975" s="135" t="n"/>
      <c r="CP975" s="135" t="n"/>
      <c r="CQ975" s="135" t="n"/>
      <c r="CR975" s="135" t="n"/>
      <c r="CU975" s="36" t="n"/>
      <c r="CV975" s="36" t="n"/>
      <c r="CW975" s="36" t="n"/>
      <c r="CX975" s="36" t="n"/>
      <c r="CY975" s="36" t="n"/>
      <c r="CZ975" s="36" t="n"/>
      <c r="DA975" s="36" t="n"/>
      <c r="DB975" s="36" t="n"/>
      <c r="DC975" s="36" t="n"/>
      <c r="DD975" s="36" t="n"/>
      <c r="DE975" s="36" t="n"/>
      <c r="DF975" s="36" t="n"/>
      <c r="DG975" s="36" t="n"/>
      <c r="DH975" s="36" t="n"/>
      <c r="DI975" s="36" t="n"/>
      <c r="DJ975" s="36" t="n"/>
      <c r="DK975" s="36" t="n"/>
      <c r="DL975" s="36" t="n"/>
      <c r="DM975" s="36" t="n"/>
      <c r="DN975" s="36" t="n"/>
      <c r="DO975" s="36" t="n"/>
      <c r="DP975" s="36" t="n"/>
      <c r="DQ975" s="36" t="n"/>
      <c r="DR975" s="36" t="n"/>
      <c r="DS975" s="36" t="n"/>
      <c r="DT975" s="36" t="n"/>
      <c r="DU975" s="36" t="n"/>
      <c r="DV975" s="36" t="n"/>
      <c r="DW975" s="36" t="n"/>
      <c r="DX975" s="36" t="n"/>
      <c r="DY975" s="36" t="n"/>
      <c r="DZ975" s="36" t="n"/>
      <c r="EA975" s="36" t="n"/>
      <c r="EB975" s="36" t="n"/>
      <c r="EC975" s="36" t="n"/>
      <c r="ED975" s="36" t="n"/>
      <c r="EE975" s="36" t="n"/>
      <c r="EF975" s="36" t="n"/>
      <c r="EG975" s="36" t="n"/>
      <c r="EH975" s="36" t="n"/>
      <c r="EI975" s="36" t="n"/>
      <c r="EJ975" s="36" t="n"/>
      <c r="EK975" s="36" t="n"/>
      <c r="EL975" s="36" t="n"/>
      <c r="EM975" s="36" t="n"/>
      <c r="EN975" s="36" t="n"/>
    </row>
    <row r="976">
      <c r="A976" s="36" t="n"/>
      <c r="B976" s="36" t="n"/>
      <c r="C976" s="144" t="n"/>
      <c r="D976" s="144" t="n"/>
      <c r="E976" s="135" t="n"/>
      <c r="F976" s="135" t="n"/>
      <c r="G976" s="135" t="n"/>
      <c r="H976" s="135" t="n"/>
      <c r="I976" s="135" t="n"/>
      <c r="J976" s="135" t="n"/>
      <c r="K976" s="135" t="n"/>
      <c r="L976" s="135" t="n"/>
      <c r="M976" s="135" t="n"/>
      <c r="N976" s="135" t="n"/>
      <c r="O976" s="135" t="n"/>
      <c r="P976" s="135" t="n"/>
      <c r="Q976" s="135" t="n"/>
      <c r="R976" s="135" t="n"/>
      <c r="S976" s="135" t="n"/>
      <c r="T976" s="135" t="n"/>
      <c r="U976" s="135" t="n"/>
      <c r="V976" s="135" t="n"/>
      <c r="W976" s="135" t="n"/>
      <c r="X976" s="135" t="n"/>
      <c r="Y976" s="135" t="n"/>
      <c r="Z976" s="135" t="n"/>
      <c r="AA976" s="135" t="n"/>
      <c r="AB976" s="135" t="n"/>
      <c r="AC976" s="135" t="n"/>
      <c r="AD976" s="135" t="n"/>
      <c r="AE976" s="135" t="n"/>
      <c r="AF976" s="135" t="n"/>
      <c r="AG976" s="135" t="n"/>
      <c r="AH976" s="135" t="n"/>
      <c r="AI976" s="135" t="n"/>
      <c r="AJ976" s="135" t="n"/>
      <c r="AK976" s="135" t="n"/>
      <c r="AL976" s="135" t="n"/>
      <c r="AM976" s="135" t="n"/>
      <c r="AN976" s="135" t="n"/>
      <c r="AO976" s="135" t="n"/>
      <c r="AP976" s="135" t="n"/>
      <c r="AQ976" s="135" t="n"/>
      <c r="AR976" s="135" t="n"/>
      <c r="AS976" s="135" t="n"/>
      <c r="AT976" s="135" t="n"/>
      <c r="AU976" s="135" t="n"/>
      <c r="AV976" s="135" t="n"/>
      <c r="AW976" s="135" t="n"/>
      <c r="AX976" s="135" t="n"/>
      <c r="AY976" s="135" t="n"/>
      <c r="AZ976" s="135" t="n"/>
      <c r="BA976" s="135" t="n"/>
      <c r="BB976" s="135" t="n"/>
      <c r="BC976" s="135" t="n"/>
      <c r="BD976" s="135" t="n"/>
      <c r="BE976" s="135" t="n"/>
      <c r="BF976" s="135" t="n"/>
      <c r="BG976" s="135" t="n"/>
      <c r="BH976" s="135" t="n"/>
      <c r="BI976" s="135" t="n"/>
      <c r="BJ976" s="135" t="n"/>
      <c r="BK976" s="135" t="n"/>
      <c r="BL976" s="135" t="n"/>
      <c r="BM976" s="135" t="n"/>
      <c r="BN976" s="135" t="n"/>
      <c r="BO976" s="135" t="n"/>
      <c r="BP976" s="135" t="n"/>
      <c r="BQ976" s="135" t="n"/>
      <c r="BR976" s="135" t="n"/>
      <c r="BS976" s="135" t="n"/>
      <c r="BT976" s="135" t="n"/>
      <c r="BU976" s="135" t="n"/>
      <c r="BV976" s="135" t="n"/>
      <c r="BW976" s="135" t="n"/>
      <c r="BX976" s="135" t="n"/>
      <c r="BY976" s="135" t="n"/>
      <c r="BZ976" s="135" t="n"/>
      <c r="CA976" s="135" t="n"/>
      <c r="CB976" s="135" t="n"/>
      <c r="CC976" s="135" t="n"/>
      <c r="CD976" s="135" t="n"/>
      <c r="CE976" s="135" t="n"/>
      <c r="CF976" s="135" t="n"/>
      <c r="CG976" s="135" t="n"/>
      <c r="CH976" s="135" t="n"/>
      <c r="CI976" s="135" t="n"/>
      <c r="CJ976" s="135" t="n"/>
      <c r="CK976" s="135" t="n"/>
      <c r="CL976" s="135" t="n"/>
      <c r="CM976" s="135" t="n"/>
      <c r="CN976" s="135" t="n"/>
      <c r="CO976" s="135" t="n"/>
      <c r="CP976" s="135" t="n"/>
      <c r="CQ976" s="135" t="n"/>
      <c r="CR976" s="135" t="n"/>
      <c r="CU976" s="36" t="n"/>
      <c r="CV976" s="36" t="n"/>
      <c r="CW976" s="36" t="n"/>
      <c r="CX976" s="36" t="n"/>
      <c r="CY976" s="36" t="n"/>
      <c r="CZ976" s="36" t="n"/>
      <c r="DA976" s="36" t="n"/>
      <c r="DB976" s="36" t="n"/>
      <c r="DC976" s="36" t="n"/>
      <c r="DD976" s="36" t="n"/>
      <c r="DE976" s="36" t="n"/>
      <c r="DF976" s="36" t="n"/>
      <c r="DG976" s="36" t="n"/>
      <c r="DH976" s="36" t="n"/>
      <c r="DI976" s="36" t="n"/>
      <c r="DJ976" s="36" t="n"/>
      <c r="DK976" s="36" t="n"/>
      <c r="DL976" s="36" t="n"/>
      <c r="DM976" s="36" t="n"/>
      <c r="DN976" s="36" t="n"/>
      <c r="DO976" s="36" t="n"/>
      <c r="DP976" s="36" t="n"/>
      <c r="DQ976" s="36" t="n"/>
      <c r="DR976" s="36" t="n"/>
      <c r="DS976" s="36" t="n"/>
      <c r="DT976" s="36" t="n"/>
      <c r="DU976" s="36" t="n"/>
      <c r="DV976" s="36" t="n"/>
      <c r="DW976" s="36" t="n"/>
      <c r="DX976" s="36" t="n"/>
      <c r="DY976" s="36" t="n"/>
      <c r="DZ976" s="36" t="n"/>
      <c r="EA976" s="36" t="n"/>
      <c r="EB976" s="36" t="n"/>
      <c r="EC976" s="36" t="n"/>
      <c r="ED976" s="36" t="n"/>
      <c r="EE976" s="36" t="n"/>
      <c r="EF976" s="36" t="n"/>
      <c r="EG976" s="36" t="n"/>
      <c r="EH976" s="36" t="n"/>
      <c r="EI976" s="36" t="n"/>
      <c r="EJ976" s="36" t="n"/>
      <c r="EK976" s="36" t="n"/>
      <c r="EL976" s="36" t="n"/>
      <c r="EM976" s="36" t="n"/>
      <c r="EN976" s="36" t="n"/>
    </row>
    <row r="977">
      <c r="A977" s="36" t="n"/>
      <c r="B977" s="36" t="n"/>
      <c r="C977" s="144" t="n"/>
      <c r="D977" s="144" t="n"/>
      <c r="E977" s="135" t="n"/>
      <c r="F977" s="135" t="n"/>
      <c r="G977" s="135" t="n"/>
      <c r="H977" s="135" t="n"/>
      <c r="I977" s="135" t="n"/>
      <c r="J977" s="135" t="n"/>
      <c r="K977" s="135" t="n"/>
      <c r="L977" s="135" t="n"/>
      <c r="M977" s="135" t="n"/>
      <c r="N977" s="135" t="n"/>
      <c r="O977" s="135" t="n"/>
      <c r="P977" s="135" t="n"/>
      <c r="Q977" s="135" t="n"/>
      <c r="R977" s="135" t="n"/>
      <c r="S977" s="135" t="n"/>
      <c r="T977" s="135" t="n"/>
      <c r="U977" s="135" t="n"/>
      <c r="V977" s="135" t="n"/>
      <c r="W977" s="135" t="n"/>
      <c r="X977" s="135" t="n"/>
      <c r="Y977" s="135" t="n"/>
      <c r="Z977" s="135" t="n"/>
      <c r="AA977" s="135" t="n"/>
      <c r="AB977" s="135" t="n"/>
      <c r="AC977" s="135" t="n"/>
      <c r="AD977" s="135" t="n"/>
      <c r="AE977" s="135" t="n"/>
      <c r="AF977" s="135" t="n"/>
      <c r="AG977" s="135" t="n"/>
      <c r="AH977" s="135" t="n"/>
      <c r="AI977" s="135" t="n"/>
      <c r="AJ977" s="135" t="n"/>
      <c r="AK977" s="135" t="n"/>
      <c r="AL977" s="135" t="n"/>
      <c r="AM977" s="135" t="n"/>
      <c r="AN977" s="135" t="n"/>
      <c r="AO977" s="135" t="n"/>
      <c r="AP977" s="135" t="n"/>
      <c r="AQ977" s="135" t="n"/>
      <c r="AR977" s="135" t="n"/>
      <c r="AS977" s="135" t="n"/>
      <c r="AT977" s="135" t="n"/>
      <c r="AU977" s="135" t="n"/>
      <c r="AV977" s="135" t="n"/>
      <c r="AW977" s="135" t="n"/>
      <c r="AX977" s="135" t="n"/>
      <c r="AY977" s="135" t="n"/>
      <c r="AZ977" s="135" t="n"/>
      <c r="BA977" s="135" t="n"/>
      <c r="BB977" s="135" t="n"/>
      <c r="BC977" s="135" t="n"/>
      <c r="BD977" s="135" t="n"/>
      <c r="BE977" s="135" t="n"/>
      <c r="BF977" s="135" t="n"/>
      <c r="BG977" s="135" t="n"/>
      <c r="BH977" s="135" t="n"/>
      <c r="BI977" s="135" t="n"/>
      <c r="BJ977" s="135" t="n"/>
      <c r="BK977" s="135" t="n"/>
      <c r="BL977" s="135" t="n"/>
      <c r="BM977" s="135" t="n"/>
      <c r="BN977" s="135" t="n"/>
      <c r="BO977" s="135" t="n"/>
      <c r="BP977" s="135" t="n"/>
      <c r="BQ977" s="135" t="n"/>
      <c r="BR977" s="135" t="n"/>
      <c r="BS977" s="135" t="n"/>
      <c r="BT977" s="135" t="n"/>
      <c r="BU977" s="135" t="n"/>
      <c r="BV977" s="135" t="n"/>
      <c r="BW977" s="135" t="n"/>
      <c r="BX977" s="135" t="n"/>
      <c r="BY977" s="135" t="n"/>
      <c r="BZ977" s="135" t="n"/>
      <c r="CA977" s="135" t="n"/>
      <c r="CB977" s="135" t="n"/>
      <c r="CC977" s="135" t="n"/>
      <c r="CD977" s="135" t="n"/>
      <c r="CE977" s="135" t="n"/>
      <c r="CF977" s="135" t="n"/>
      <c r="CG977" s="135" t="n"/>
      <c r="CH977" s="135" t="n"/>
      <c r="CI977" s="135" t="n"/>
      <c r="CJ977" s="135" t="n"/>
      <c r="CK977" s="135" t="n"/>
      <c r="CL977" s="135" t="n"/>
      <c r="CM977" s="135" t="n"/>
      <c r="CN977" s="135" t="n"/>
      <c r="CO977" s="135" t="n"/>
      <c r="CP977" s="135" t="n"/>
      <c r="CQ977" s="135" t="n"/>
      <c r="CR977" s="135" t="n"/>
      <c r="CU977" s="36" t="n"/>
      <c r="CV977" s="36" t="n"/>
      <c r="CW977" s="36" t="n"/>
      <c r="CX977" s="36" t="n"/>
      <c r="CY977" s="36" t="n"/>
      <c r="CZ977" s="36" t="n"/>
      <c r="DA977" s="36" t="n"/>
      <c r="DB977" s="36" t="n"/>
      <c r="DC977" s="36" t="n"/>
      <c r="DD977" s="36" t="n"/>
      <c r="DE977" s="36" t="n"/>
      <c r="DF977" s="36" t="n"/>
      <c r="DG977" s="36" t="n"/>
      <c r="DH977" s="36" t="n"/>
      <c r="DI977" s="36" t="n"/>
      <c r="DJ977" s="36" t="n"/>
      <c r="DK977" s="36" t="n"/>
      <c r="DL977" s="36" t="n"/>
      <c r="DM977" s="36" t="n"/>
      <c r="DN977" s="36" t="n"/>
      <c r="DO977" s="36" t="n"/>
      <c r="DP977" s="36" t="n"/>
      <c r="DQ977" s="36" t="n"/>
      <c r="DR977" s="36" t="n"/>
      <c r="DS977" s="36" t="n"/>
      <c r="DT977" s="36" t="n"/>
      <c r="DU977" s="36" t="n"/>
      <c r="DV977" s="36" t="n"/>
      <c r="DW977" s="36" t="n"/>
      <c r="DX977" s="36" t="n"/>
      <c r="DY977" s="36" t="n"/>
      <c r="DZ977" s="36" t="n"/>
      <c r="EA977" s="36" t="n"/>
      <c r="EB977" s="36" t="n"/>
      <c r="EC977" s="36" t="n"/>
      <c r="ED977" s="36" t="n"/>
      <c r="EE977" s="36" t="n"/>
      <c r="EF977" s="36" t="n"/>
      <c r="EG977" s="36" t="n"/>
      <c r="EH977" s="36" t="n"/>
      <c r="EI977" s="36" t="n"/>
      <c r="EJ977" s="36" t="n"/>
      <c r="EK977" s="36" t="n"/>
      <c r="EL977" s="36" t="n"/>
      <c r="EM977" s="36" t="n"/>
      <c r="EN977" s="36" t="n"/>
    </row>
    <row r="978">
      <c r="A978" s="36" t="n"/>
      <c r="B978" s="36" t="n"/>
      <c r="C978" s="144" t="n"/>
      <c r="D978" s="144" t="n"/>
      <c r="E978" s="135" t="n"/>
      <c r="F978" s="135" t="n"/>
      <c r="G978" s="135" t="n"/>
      <c r="H978" s="135" t="n"/>
      <c r="I978" s="135" t="n"/>
      <c r="J978" s="135" t="n"/>
      <c r="K978" s="135" t="n"/>
      <c r="L978" s="135" t="n"/>
      <c r="M978" s="135" t="n"/>
      <c r="N978" s="135" t="n"/>
      <c r="O978" s="135" t="n"/>
      <c r="P978" s="135" t="n"/>
      <c r="Q978" s="135" t="n"/>
      <c r="R978" s="135" t="n"/>
      <c r="S978" s="135" t="n"/>
      <c r="T978" s="135" t="n"/>
      <c r="U978" s="135" t="n"/>
      <c r="V978" s="135" t="n"/>
      <c r="W978" s="135" t="n"/>
      <c r="X978" s="135" t="n"/>
      <c r="Y978" s="135" t="n"/>
      <c r="Z978" s="135" t="n"/>
      <c r="AA978" s="135" t="n"/>
      <c r="AB978" s="135" t="n"/>
      <c r="AC978" s="135" t="n"/>
      <c r="AD978" s="135" t="n"/>
      <c r="AE978" s="135" t="n"/>
      <c r="AF978" s="135" t="n"/>
      <c r="AG978" s="135" t="n"/>
      <c r="AH978" s="135" t="n"/>
      <c r="AI978" s="135" t="n"/>
      <c r="AJ978" s="135" t="n"/>
      <c r="AK978" s="135" t="n"/>
      <c r="AL978" s="135" t="n"/>
      <c r="AM978" s="135" t="n"/>
      <c r="AN978" s="135" t="n"/>
      <c r="AO978" s="135" t="n"/>
      <c r="AP978" s="135" t="n"/>
      <c r="AQ978" s="135" t="n"/>
      <c r="AR978" s="135" t="n"/>
      <c r="AS978" s="135" t="n"/>
      <c r="AT978" s="135" t="n"/>
      <c r="AU978" s="135" t="n"/>
      <c r="AV978" s="135" t="n"/>
      <c r="AW978" s="135" t="n"/>
      <c r="AX978" s="135" t="n"/>
      <c r="AY978" s="135" t="n"/>
      <c r="AZ978" s="135" t="n"/>
      <c r="BA978" s="135" t="n"/>
      <c r="BB978" s="135" t="n"/>
      <c r="BC978" s="135" t="n"/>
      <c r="BD978" s="135" t="n"/>
      <c r="BE978" s="135" t="n"/>
      <c r="BF978" s="135" t="n"/>
      <c r="BG978" s="135" t="n"/>
      <c r="BH978" s="135" t="n"/>
      <c r="BI978" s="135" t="n"/>
      <c r="BJ978" s="135" t="n"/>
      <c r="BK978" s="135" t="n"/>
      <c r="BL978" s="135" t="n"/>
      <c r="BM978" s="135" t="n"/>
      <c r="BN978" s="135" t="n"/>
      <c r="BO978" s="135" t="n"/>
      <c r="BP978" s="135" t="n"/>
      <c r="BQ978" s="135" t="n"/>
      <c r="BR978" s="135" t="n"/>
      <c r="BS978" s="135" t="n"/>
      <c r="BT978" s="135" t="n"/>
      <c r="BU978" s="135" t="n"/>
      <c r="BV978" s="135" t="n"/>
      <c r="BW978" s="135" t="n"/>
      <c r="BX978" s="135" t="n"/>
      <c r="BY978" s="135" t="n"/>
      <c r="BZ978" s="135" t="n"/>
      <c r="CA978" s="135" t="n"/>
      <c r="CB978" s="135" t="n"/>
      <c r="CC978" s="135" t="n"/>
      <c r="CD978" s="135" t="n"/>
      <c r="CE978" s="135" t="n"/>
      <c r="CF978" s="135" t="n"/>
      <c r="CG978" s="135" t="n"/>
      <c r="CH978" s="135" t="n"/>
      <c r="CI978" s="135" t="n"/>
      <c r="CJ978" s="135" t="n"/>
      <c r="CK978" s="135" t="n"/>
      <c r="CL978" s="135" t="n"/>
      <c r="CM978" s="135" t="n"/>
      <c r="CN978" s="135" t="n"/>
      <c r="CO978" s="135" t="n"/>
      <c r="CP978" s="135" t="n"/>
      <c r="CQ978" s="135" t="n"/>
      <c r="CR978" s="135" t="n"/>
      <c r="CU978" s="36" t="n"/>
      <c r="CV978" s="36" t="n"/>
      <c r="CW978" s="36" t="n"/>
      <c r="CX978" s="36" t="n"/>
      <c r="CY978" s="36" t="n"/>
      <c r="CZ978" s="36" t="n"/>
      <c r="DA978" s="36" t="n"/>
      <c r="DB978" s="36" t="n"/>
      <c r="DC978" s="36" t="n"/>
      <c r="DD978" s="36" t="n"/>
      <c r="DE978" s="36" t="n"/>
      <c r="DF978" s="36" t="n"/>
      <c r="DG978" s="36" t="n"/>
      <c r="DH978" s="36" t="n"/>
      <c r="DI978" s="36" t="n"/>
      <c r="DJ978" s="36" t="n"/>
      <c r="DK978" s="36" t="n"/>
      <c r="DL978" s="36" t="n"/>
      <c r="DM978" s="36" t="n"/>
      <c r="DN978" s="36" t="n"/>
      <c r="DO978" s="36" t="n"/>
      <c r="DP978" s="36" t="n"/>
      <c r="DQ978" s="36" t="n"/>
      <c r="DR978" s="36" t="n"/>
      <c r="DS978" s="36" t="n"/>
      <c r="DT978" s="36" t="n"/>
      <c r="DU978" s="36" t="n"/>
      <c r="DV978" s="36" t="n"/>
      <c r="DW978" s="36" t="n"/>
      <c r="DX978" s="36" t="n"/>
      <c r="DY978" s="36" t="n"/>
      <c r="DZ978" s="36" t="n"/>
      <c r="EA978" s="36" t="n"/>
      <c r="EB978" s="36" t="n"/>
      <c r="EC978" s="36" t="n"/>
      <c r="ED978" s="36" t="n"/>
      <c r="EE978" s="36" t="n"/>
      <c r="EF978" s="36" t="n"/>
      <c r="EG978" s="36" t="n"/>
      <c r="EH978" s="36" t="n"/>
      <c r="EI978" s="36" t="n"/>
      <c r="EJ978" s="36" t="n"/>
      <c r="EK978" s="36" t="n"/>
      <c r="EL978" s="36" t="n"/>
      <c r="EM978" s="36" t="n"/>
      <c r="EN978" s="36" t="n"/>
    </row>
    <row r="979">
      <c r="A979" s="36" t="n"/>
      <c r="B979" s="36" t="n"/>
      <c r="C979" s="144" t="n"/>
      <c r="D979" s="144" t="n"/>
      <c r="E979" s="135" t="n"/>
      <c r="F979" s="135" t="n"/>
      <c r="G979" s="135" t="n"/>
      <c r="H979" s="135" t="n"/>
      <c r="I979" s="135" t="n"/>
      <c r="J979" s="135" t="n"/>
      <c r="K979" s="135" t="n"/>
      <c r="L979" s="135" t="n"/>
      <c r="M979" s="135" t="n"/>
      <c r="N979" s="135" t="n"/>
      <c r="O979" s="135" t="n"/>
      <c r="P979" s="135" t="n"/>
      <c r="Q979" s="135" t="n"/>
      <c r="R979" s="135" t="n"/>
      <c r="S979" s="135" t="n"/>
      <c r="T979" s="135" t="n"/>
      <c r="U979" s="135" t="n"/>
      <c r="V979" s="135" t="n"/>
      <c r="W979" s="135" t="n"/>
      <c r="X979" s="135" t="n"/>
      <c r="Y979" s="135" t="n"/>
      <c r="Z979" s="135" t="n"/>
      <c r="AA979" s="135" t="n"/>
      <c r="AB979" s="135" t="n"/>
      <c r="AC979" s="135" t="n"/>
      <c r="AD979" s="135" t="n"/>
      <c r="AE979" s="135" t="n"/>
      <c r="AF979" s="135" t="n"/>
      <c r="AG979" s="135" t="n"/>
      <c r="AH979" s="135" t="n"/>
      <c r="AI979" s="135" t="n"/>
      <c r="AJ979" s="135" t="n"/>
      <c r="AK979" s="135" t="n"/>
      <c r="AL979" s="135" t="n"/>
      <c r="AM979" s="135" t="n"/>
      <c r="AN979" s="135" t="n"/>
      <c r="AO979" s="135" t="n"/>
      <c r="AP979" s="135" t="n"/>
      <c r="AQ979" s="135" t="n"/>
      <c r="AR979" s="135" t="n"/>
      <c r="AS979" s="135" t="n"/>
      <c r="AT979" s="135" t="n"/>
      <c r="AU979" s="135" t="n"/>
      <c r="AV979" s="135" t="n"/>
      <c r="AW979" s="135" t="n"/>
      <c r="AX979" s="135" t="n"/>
      <c r="AY979" s="135" t="n"/>
      <c r="AZ979" s="135" t="n"/>
      <c r="BA979" s="135" t="n"/>
      <c r="BB979" s="135" t="n"/>
      <c r="BC979" s="135" t="n"/>
      <c r="BD979" s="135" t="n"/>
      <c r="BE979" s="135" t="n"/>
      <c r="BF979" s="135" t="n"/>
      <c r="BG979" s="135" t="n"/>
      <c r="BH979" s="135" t="n"/>
      <c r="BI979" s="135" t="n"/>
      <c r="BJ979" s="135" t="n"/>
      <c r="BK979" s="135" t="n"/>
      <c r="BL979" s="135" t="n"/>
      <c r="BM979" s="135" t="n"/>
      <c r="BN979" s="135" t="n"/>
      <c r="BO979" s="135" t="n"/>
      <c r="BP979" s="135" t="n"/>
      <c r="BQ979" s="135" t="n"/>
      <c r="BR979" s="135" t="n"/>
      <c r="BS979" s="135" t="n"/>
      <c r="BT979" s="135" t="n"/>
      <c r="BU979" s="135" t="n"/>
      <c r="BV979" s="135" t="n"/>
      <c r="BW979" s="135" t="n"/>
      <c r="BX979" s="135" t="n"/>
      <c r="BY979" s="135" t="n"/>
      <c r="BZ979" s="135" t="n"/>
      <c r="CA979" s="135" t="n"/>
      <c r="CB979" s="135" t="n"/>
      <c r="CC979" s="135" t="n"/>
      <c r="CD979" s="135" t="n"/>
      <c r="CE979" s="135" t="n"/>
      <c r="CF979" s="135" t="n"/>
      <c r="CG979" s="135" t="n"/>
      <c r="CH979" s="135" t="n"/>
      <c r="CI979" s="135" t="n"/>
      <c r="CJ979" s="135" t="n"/>
      <c r="CK979" s="135" t="n"/>
      <c r="CL979" s="135" t="n"/>
      <c r="CM979" s="135" t="n"/>
      <c r="CN979" s="135" t="n"/>
      <c r="CO979" s="135" t="n"/>
      <c r="CP979" s="135" t="n"/>
      <c r="CQ979" s="135" t="n"/>
      <c r="CR979" s="135" t="n"/>
      <c r="CU979" s="36" t="n"/>
      <c r="CV979" s="36" t="n"/>
      <c r="CW979" s="36" t="n"/>
      <c r="CX979" s="36" t="n"/>
      <c r="CY979" s="36" t="n"/>
      <c r="CZ979" s="36" t="n"/>
      <c r="DA979" s="36" t="n"/>
      <c r="DB979" s="36" t="n"/>
      <c r="DC979" s="36" t="n"/>
      <c r="DD979" s="36" t="n"/>
      <c r="DE979" s="36" t="n"/>
      <c r="DF979" s="36" t="n"/>
      <c r="DG979" s="36" t="n"/>
      <c r="DH979" s="36" t="n"/>
      <c r="DI979" s="36" t="n"/>
      <c r="DJ979" s="36" t="n"/>
      <c r="DK979" s="36" t="n"/>
      <c r="DL979" s="36" t="n"/>
      <c r="DM979" s="36" t="n"/>
      <c r="DN979" s="36" t="n"/>
      <c r="DO979" s="36" t="n"/>
      <c r="DP979" s="36" t="n"/>
      <c r="DQ979" s="36" t="n"/>
      <c r="DR979" s="36" t="n"/>
      <c r="DS979" s="36" t="n"/>
      <c r="DT979" s="36" t="n"/>
      <c r="DU979" s="36" t="n"/>
      <c r="DV979" s="36" t="n"/>
      <c r="DW979" s="36" t="n"/>
      <c r="DX979" s="36" t="n"/>
      <c r="DY979" s="36" t="n"/>
      <c r="DZ979" s="36" t="n"/>
      <c r="EA979" s="36" t="n"/>
      <c r="EB979" s="36" t="n"/>
      <c r="EC979" s="36" t="n"/>
      <c r="ED979" s="36" t="n"/>
      <c r="EE979" s="36" t="n"/>
      <c r="EF979" s="36" t="n"/>
      <c r="EG979" s="36" t="n"/>
      <c r="EH979" s="36" t="n"/>
      <c r="EI979" s="36" t="n"/>
      <c r="EJ979" s="36" t="n"/>
      <c r="EK979" s="36" t="n"/>
      <c r="EL979" s="36" t="n"/>
      <c r="EM979" s="36" t="n"/>
      <c r="EN979" s="36" t="n"/>
    </row>
    <row r="980">
      <c r="A980" s="36" t="n"/>
      <c r="B980" s="36" t="n"/>
      <c r="C980" s="144" t="n"/>
      <c r="D980" s="144" t="n"/>
      <c r="E980" s="135" t="n"/>
      <c r="F980" s="135" t="n"/>
      <c r="G980" s="135" t="n"/>
      <c r="H980" s="135" t="n"/>
      <c r="I980" s="135" t="n"/>
      <c r="J980" s="135" t="n"/>
      <c r="K980" s="135" t="n"/>
      <c r="L980" s="135" t="n"/>
      <c r="M980" s="135" t="n"/>
      <c r="N980" s="135" t="n"/>
      <c r="O980" s="135" t="n"/>
      <c r="P980" s="135" t="n"/>
      <c r="Q980" s="135" t="n"/>
      <c r="R980" s="135" t="n"/>
      <c r="S980" s="135" t="n"/>
      <c r="T980" s="135" t="n"/>
      <c r="U980" s="135" t="n"/>
      <c r="V980" s="135" t="n"/>
      <c r="W980" s="135" t="n"/>
      <c r="X980" s="135" t="n"/>
      <c r="Y980" s="135" t="n"/>
      <c r="Z980" s="135" t="n"/>
      <c r="AA980" s="135" t="n"/>
      <c r="AB980" s="135" t="n"/>
      <c r="AC980" s="135" t="n"/>
      <c r="AD980" s="135" t="n"/>
      <c r="AE980" s="135" t="n"/>
      <c r="AF980" s="135" t="n"/>
      <c r="AG980" s="135" t="n"/>
      <c r="AH980" s="135" t="n"/>
      <c r="AI980" s="135" t="n"/>
      <c r="AJ980" s="135" t="n"/>
      <c r="AK980" s="135" t="n"/>
      <c r="AL980" s="135" t="n"/>
      <c r="AM980" s="135" t="n"/>
      <c r="AN980" s="135" t="n"/>
      <c r="AO980" s="135" t="n"/>
      <c r="AP980" s="135" t="n"/>
      <c r="AQ980" s="135" t="n"/>
      <c r="AR980" s="135" t="n"/>
      <c r="AS980" s="135" t="n"/>
      <c r="AT980" s="135" t="n"/>
      <c r="AU980" s="135" t="n"/>
      <c r="AV980" s="135" t="n"/>
      <c r="AW980" s="135" t="n"/>
      <c r="AX980" s="135" t="n"/>
      <c r="AY980" s="135" t="n"/>
      <c r="AZ980" s="135" t="n"/>
      <c r="BA980" s="135" t="n"/>
      <c r="BB980" s="135" t="n"/>
      <c r="BC980" s="135" t="n"/>
      <c r="BD980" s="135" t="n"/>
      <c r="BE980" s="135" t="n"/>
      <c r="BF980" s="135" t="n"/>
      <c r="BG980" s="135" t="n"/>
      <c r="BH980" s="135" t="n"/>
      <c r="BI980" s="135" t="n"/>
      <c r="BJ980" s="135" t="n"/>
      <c r="BK980" s="135" t="n"/>
      <c r="BL980" s="135" t="n"/>
      <c r="BM980" s="135" t="n"/>
      <c r="BN980" s="135" t="n"/>
      <c r="BO980" s="135" t="n"/>
      <c r="BP980" s="135" t="n"/>
      <c r="BQ980" s="135" t="n"/>
      <c r="BR980" s="135" t="n"/>
      <c r="BS980" s="135" t="n"/>
      <c r="BT980" s="135" t="n"/>
      <c r="BU980" s="135" t="n"/>
      <c r="BV980" s="135" t="n"/>
      <c r="BW980" s="135" t="n"/>
      <c r="BX980" s="135" t="n"/>
      <c r="BY980" s="135" t="n"/>
      <c r="BZ980" s="135" t="n"/>
      <c r="CA980" s="135" t="n"/>
      <c r="CB980" s="135" t="n"/>
      <c r="CC980" s="135" t="n"/>
      <c r="CD980" s="135" t="n"/>
      <c r="CE980" s="135" t="n"/>
      <c r="CF980" s="135" t="n"/>
      <c r="CG980" s="135" t="n"/>
      <c r="CH980" s="135" t="n"/>
      <c r="CI980" s="135" t="n"/>
      <c r="CJ980" s="135" t="n"/>
      <c r="CK980" s="135" t="n"/>
      <c r="CL980" s="135" t="n"/>
      <c r="CM980" s="135" t="n"/>
      <c r="CN980" s="135" t="n"/>
      <c r="CO980" s="135" t="n"/>
      <c r="CP980" s="135" t="n"/>
      <c r="CQ980" s="135" t="n"/>
      <c r="CR980" s="135" t="n"/>
      <c r="CU980" s="36" t="n"/>
      <c r="CV980" s="36" t="n"/>
      <c r="CW980" s="36" t="n"/>
      <c r="CX980" s="36" t="n"/>
      <c r="CY980" s="36" t="n"/>
      <c r="CZ980" s="36" t="n"/>
      <c r="DA980" s="36" t="n"/>
      <c r="DB980" s="36" t="n"/>
      <c r="DC980" s="36" t="n"/>
      <c r="DD980" s="36" t="n"/>
      <c r="DE980" s="36" t="n"/>
      <c r="DF980" s="36" t="n"/>
      <c r="DG980" s="36" t="n"/>
      <c r="DH980" s="36" t="n"/>
      <c r="DI980" s="36" t="n"/>
      <c r="DJ980" s="36" t="n"/>
      <c r="DK980" s="36" t="n"/>
      <c r="DL980" s="36" t="n"/>
      <c r="DM980" s="36" t="n"/>
      <c r="DN980" s="36" t="n"/>
      <c r="DO980" s="36" t="n"/>
      <c r="DP980" s="36" t="n"/>
      <c r="DQ980" s="36" t="n"/>
      <c r="DR980" s="36" t="n"/>
      <c r="DS980" s="36" t="n"/>
      <c r="DT980" s="36" t="n"/>
      <c r="DU980" s="36" t="n"/>
      <c r="DV980" s="36" t="n"/>
      <c r="DW980" s="36" t="n"/>
      <c r="DX980" s="36" t="n"/>
      <c r="DY980" s="36" t="n"/>
      <c r="DZ980" s="36" t="n"/>
      <c r="EA980" s="36" t="n"/>
      <c r="EB980" s="36" t="n"/>
      <c r="EC980" s="36" t="n"/>
      <c r="ED980" s="36" t="n"/>
      <c r="EE980" s="36" t="n"/>
      <c r="EF980" s="36" t="n"/>
      <c r="EG980" s="36" t="n"/>
      <c r="EH980" s="36" t="n"/>
      <c r="EI980" s="36" t="n"/>
      <c r="EJ980" s="36" t="n"/>
      <c r="EK980" s="36" t="n"/>
      <c r="EL980" s="36" t="n"/>
      <c r="EM980" s="36" t="n"/>
      <c r="EN980" s="36" t="n"/>
    </row>
    <row r="981">
      <c r="A981" s="36" t="n"/>
      <c r="B981" s="36" t="n"/>
      <c r="C981" s="144" t="n"/>
      <c r="D981" s="144" t="n"/>
      <c r="E981" s="135" t="n"/>
      <c r="F981" s="135" t="n"/>
      <c r="G981" s="135" t="n"/>
      <c r="H981" s="135" t="n"/>
      <c r="I981" s="135" t="n"/>
      <c r="J981" s="135" t="n"/>
      <c r="K981" s="135" t="n"/>
      <c r="L981" s="135" t="n"/>
      <c r="M981" s="135" t="n"/>
      <c r="N981" s="135" t="n"/>
      <c r="O981" s="135" t="n"/>
      <c r="P981" s="135" t="n"/>
      <c r="Q981" s="135" t="n"/>
      <c r="R981" s="135" t="n"/>
      <c r="S981" s="135" t="n"/>
      <c r="T981" s="135" t="n"/>
      <c r="U981" s="135" t="n"/>
      <c r="V981" s="135" t="n"/>
      <c r="W981" s="135" t="n"/>
      <c r="X981" s="135" t="n"/>
      <c r="Y981" s="135" t="n"/>
      <c r="Z981" s="135" t="n"/>
      <c r="AA981" s="135" t="n"/>
      <c r="AB981" s="135" t="n"/>
      <c r="AC981" s="135" t="n"/>
      <c r="AD981" s="135" t="n"/>
      <c r="AE981" s="135" t="n"/>
      <c r="AF981" s="135" t="n"/>
      <c r="AG981" s="135" t="n"/>
      <c r="AH981" s="135" t="n"/>
      <c r="AI981" s="135" t="n"/>
      <c r="AJ981" s="135" t="n"/>
      <c r="AK981" s="135" t="n"/>
      <c r="AL981" s="135" t="n"/>
      <c r="AM981" s="135" t="n"/>
      <c r="AN981" s="135" t="n"/>
      <c r="AO981" s="135" t="n"/>
      <c r="AP981" s="135" t="n"/>
      <c r="AQ981" s="135" t="n"/>
      <c r="AR981" s="135" t="n"/>
      <c r="AS981" s="135" t="n"/>
      <c r="AT981" s="135" t="n"/>
      <c r="AU981" s="135" t="n"/>
      <c r="AV981" s="135" t="n"/>
      <c r="AW981" s="135" t="n"/>
      <c r="AX981" s="135" t="n"/>
      <c r="AY981" s="135" t="n"/>
      <c r="AZ981" s="135" t="n"/>
      <c r="BA981" s="135" t="n"/>
      <c r="BB981" s="135" t="n"/>
      <c r="BC981" s="135" t="n"/>
      <c r="BD981" s="135" t="n"/>
      <c r="BE981" s="135" t="n"/>
      <c r="BF981" s="135" t="n"/>
      <c r="BG981" s="135" t="n"/>
      <c r="BH981" s="135" t="n"/>
      <c r="BI981" s="135" t="n"/>
      <c r="BJ981" s="135" t="n"/>
      <c r="BK981" s="135" t="n"/>
      <c r="BL981" s="135" t="n"/>
      <c r="BM981" s="135" t="n"/>
      <c r="BN981" s="135" t="n"/>
      <c r="BO981" s="135" t="n"/>
      <c r="BP981" s="135" t="n"/>
      <c r="BQ981" s="135" t="n"/>
      <c r="BR981" s="135" t="n"/>
      <c r="BS981" s="135" t="n"/>
      <c r="BT981" s="135" t="n"/>
      <c r="BU981" s="135" t="n"/>
      <c r="BV981" s="135" t="n"/>
      <c r="BW981" s="135" t="n"/>
      <c r="BX981" s="135" t="n"/>
      <c r="BY981" s="135" t="n"/>
      <c r="BZ981" s="135" t="n"/>
      <c r="CA981" s="135" t="n"/>
      <c r="CB981" s="135" t="n"/>
      <c r="CC981" s="135" t="n"/>
      <c r="CD981" s="135" t="n"/>
      <c r="CE981" s="135" t="n"/>
      <c r="CF981" s="135" t="n"/>
      <c r="CG981" s="135" t="n"/>
      <c r="CH981" s="135" t="n"/>
      <c r="CI981" s="135" t="n"/>
      <c r="CJ981" s="135" t="n"/>
      <c r="CK981" s="135" t="n"/>
      <c r="CL981" s="135" t="n"/>
      <c r="CM981" s="135" t="n"/>
      <c r="CN981" s="135" t="n"/>
      <c r="CO981" s="135" t="n"/>
      <c r="CP981" s="135" t="n"/>
      <c r="CQ981" s="135" t="n"/>
      <c r="CR981" s="135" t="n"/>
      <c r="CU981" s="36" t="n"/>
      <c r="CV981" s="36" t="n"/>
      <c r="CW981" s="36" t="n"/>
      <c r="CX981" s="36" t="n"/>
      <c r="CY981" s="36" t="n"/>
      <c r="CZ981" s="36" t="n"/>
      <c r="DA981" s="36" t="n"/>
      <c r="DB981" s="36" t="n"/>
      <c r="DC981" s="36" t="n"/>
      <c r="DD981" s="36" t="n"/>
      <c r="DE981" s="36" t="n"/>
      <c r="DF981" s="36" t="n"/>
      <c r="DG981" s="36" t="n"/>
      <c r="DH981" s="36" t="n"/>
      <c r="DI981" s="36" t="n"/>
      <c r="DJ981" s="36" t="n"/>
      <c r="DK981" s="36" t="n"/>
      <c r="DL981" s="36" t="n"/>
      <c r="DM981" s="36" t="n"/>
      <c r="DN981" s="36" t="n"/>
      <c r="DO981" s="36" t="n"/>
      <c r="DP981" s="36" t="n"/>
      <c r="DQ981" s="36" t="n"/>
      <c r="DR981" s="36" t="n"/>
      <c r="DS981" s="36" t="n"/>
      <c r="DT981" s="36" t="n"/>
      <c r="DU981" s="36" t="n"/>
      <c r="DV981" s="36" t="n"/>
      <c r="DW981" s="36" t="n"/>
      <c r="DX981" s="36" t="n"/>
      <c r="DY981" s="36" t="n"/>
      <c r="DZ981" s="36" t="n"/>
      <c r="EA981" s="36" t="n"/>
      <c r="EB981" s="36" t="n"/>
      <c r="EC981" s="36" t="n"/>
      <c r="ED981" s="36" t="n"/>
      <c r="EE981" s="36" t="n"/>
      <c r="EF981" s="36" t="n"/>
      <c r="EG981" s="36" t="n"/>
      <c r="EH981" s="36" t="n"/>
      <c r="EI981" s="36" t="n"/>
      <c r="EJ981" s="36" t="n"/>
      <c r="EK981" s="36" t="n"/>
      <c r="EL981" s="36" t="n"/>
      <c r="EM981" s="36" t="n"/>
      <c r="EN981" s="36" t="n"/>
    </row>
    <row r="982">
      <c r="A982" s="36" t="n"/>
      <c r="B982" s="36" t="n"/>
      <c r="C982" s="144" t="n"/>
      <c r="D982" s="144" t="n"/>
      <c r="E982" s="135" t="n"/>
      <c r="F982" s="135" t="n"/>
      <c r="G982" s="135" t="n"/>
      <c r="H982" s="135" t="n"/>
      <c r="I982" s="135" t="n"/>
      <c r="J982" s="135" t="n"/>
      <c r="K982" s="135" t="n"/>
      <c r="L982" s="135" t="n"/>
      <c r="M982" s="135" t="n"/>
      <c r="N982" s="135" t="n"/>
      <c r="O982" s="135" t="n"/>
      <c r="P982" s="135" t="n"/>
      <c r="Q982" s="135" t="n"/>
      <c r="R982" s="135" t="n"/>
      <c r="S982" s="135" t="n"/>
      <c r="T982" s="135" t="n"/>
      <c r="U982" s="135" t="n"/>
      <c r="V982" s="135" t="n"/>
      <c r="W982" s="135" t="n"/>
      <c r="X982" s="135" t="n"/>
      <c r="Y982" s="135" t="n"/>
      <c r="Z982" s="135" t="n"/>
      <c r="AA982" s="135" t="n"/>
      <c r="AB982" s="135" t="n"/>
      <c r="AC982" s="135" t="n"/>
      <c r="AD982" s="135" t="n"/>
      <c r="AE982" s="135" t="n"/>
      <c r="AF982" s="135" t="n"/>
      <c r="AG982" s="135" t="n"/>
      <c r="AH982" s="135" t="n"/>
      <c r="AI982" s="135" t="n"/>
      <c r="AJ982" s="135" t="n"/>
      <c r="AK982" s="135" t="n"/>
      <c r="AL982" s="135" t="n"/>
      <c r="AM982" s="135" t="n"/>
      <c r="AN982" s="135" t="n"/>
      <c r="AO982" s="135" t="n"/>
      <c r="AP982" s="135" t="n"/>
      <c r="AQ982" s="135" t="n"/>
      <c r="AR982" s="135" t="n"/>
      <c r="AS982" s="135" t="n"/>
      <c r="AT982" s="135" t="n"/>
      <c r="AU982" s="135" t="n"/>
      <c r="AV982" s="135" t="n"/>
      <c r="AW982" s="135" t="n"/>
      <c r="AX982" s="135" t="n"/>
      <c r="AY982" s="135" t="n"/>
      <c r="AZ982" s="135" t="n"/>
      <c r="BA982" s="135" t="n"/>
      <c r="BB982" s="135" t="n"/>
      <c r="BC982" s="135" t="n"/>
      <c r="BD982" s="135" t="n"/>
      <c r="BE982" s="135" t="n"/>
      <c r="BF982" s="135" t="n"/>
      <c r="BG982" s="135" t="n"/>
      <c r="BH982" s="135" t="n"/>
      <c r="BI982" s="135" t="n"/>
      <c r="BJ982" s="135" t="n"/>
      <c r="BK982" s="135" t="n"/>
      <c r="BL982" s="135" t="n"/>
      <c r="BM982" s="135" t="n"/>
      <c r="BN982" s="135" t="n"/>
      <c r="BO982" s="135" t="n"/>
      <c r="BP982" s="135" t="n"/>
      <c r="BQ982" s="135" t="n"/>
      <c r="BR982" s="135" t="n"/>
      <c r="BS982" s="135" t="n"/>
      <c r="BT982" s="135" t="n"/>
      <c r="BU982" s="135" t="n"/>
      <c r="BV982" s="135" t="n"/>
      <c r="BW982" s="135" t="n"/>
      <c r="BX982" s="135" t="n"/>
      <c r="BY982" s="135" t="n"/>
      <c r="BZ982" s="135" t="n"/>
      <c r="CA982" s="135" t="n"/>
      <c r="CB982" s="135" t="n"/>
      <c r="CC982" s="135" t="n"/>
      <c r="CD982" s="135" t="n"/>
      <c r="CE982" s="135" t="n"/>
      <c r="CF982" s="135" t="n"/>
      <c r="CG982" s="135" t="n"/>
      <c r="CH982" s="135" t="n"/>
      <c r="CI982" s="135" t="n"/>
      <c r="CJ982" s="135" t="n"/>
      <c r="CK982" s="135" t="n"/>
      <c r="CL982" s="135" t="n"/>
      <c r="CM982" s="135" t="n"/>
      <c r="CN982" s="135" t="n"/>
      <c r="CO982" s="135" t="n"/>
      <c r="CP982" s="135" t="n"/>
      <c r="CQ982" s="135" t="n"/>
      <c r="CR982" s="135" t="n"/>
      <c r="CU982" s="36" t="n"/>
      <c r="CV982" s="36" t="n"/>
      <c r="CW982" s="36" t="n"/>
      <c r="CX982" s="36" t="n"/>
      <c r="CY982" s="36" t="n"/>
      <c r="CZ982" s="36" t="n"/>
      <c r="DA982" s="36" t="n"/>
      <c r="DB982" s="36" t="n"/>
      <c r="DC982" s="36" t="n"/>
      <c r="DD982" s="36" t="n"/>
      <c r="DE982" s="36" t="n"/>
      <c r="DF982" s="36" t="n"/>
      <c r="DG982" s="36" t="n"/>
      <c r="DH982" s="36" t="n"/>
      <c r="DI982" s="36" t="n"/>
      <c r="DJ982" s="36" t="n"/>
      <c r="DK982" s="36" t="n"/>
      <c r="DL982" s="36" t="n"/>
      <c r="DM982" s="36" t="n"/>
      <c r="DN982" s="36" t="n"/>
      <c r="DO982" s="36" t="n"/>
      <c r="DP982" s="36" t="n"/>
      <c r="DQ982" s="36" t="n"/>
      <c r="DR982" s="36" t="n"/>
      <c r="DS982" s="36" t="n"/>
      <c r="DT982" s="36" t="n"/>
      <c r="DU982" s="36" t="n"/>
      <c r="DV982" s="36" t="n"/>
      <c r="DW982" s="36" t="n"/>
      <c r="DX982" s="36" t="n"/>
      <c r="DY982" s="36" t="n"/>
      <c r="DZ982" s="36" t="n"/>
      <c r="EA982" s="36" t="n"/>
      <c r="EB982" s="36" t="n"/>
      <c r="EC982" s="36" t="n"/>
      <c r="ED982" s="36" t="n"/>
      <c r="EE982" s="36" t="n"/>
      <c r="EF982" s="36" t="n"/>
      <c r="EG982" s="36" t="n"/>
      <c r="EH982" s="36" t="n"/>
      <c r="EI982" s="36" t="n"/>
      <c r="EJ982" s="36" t="n"/>
      <c r="EK982" s="36" t="n"/>
      <c r="EL982" s="36" t="n"/>
      <c r="EM982" s="36" t="n"/>
      <c r="EN982" s="36" t="n"/>
    </row>
    <row r="983">
      <c r="A983" s="36" t="n"/>
      <c r="B983" s="36" t="n"/>
      <c r="C983" s="144" t="n"/>
      <c r="D983" s="144" t="n"/>
      <c r="E983" s="135" t="n"/>
      <c r="F983" s="135" t="n"/>
      <c r="G983" s="135" t="n"/>
      <c r="H983" s="135" t="n"/>
      <c r="I983" s="135" t="n"/>
      <c r="J983" s="135" t="n"/>
      <c r="K983" s="135" t="n"/>
      <c r="L983" s="135" t="n"/>
      <c r="M983" s="135" t="n"/>
      <c r="N983" s="135" t="n"/>
      <c r="O983" s="135" t="n"/>
      <c r="P983" s="135" t="n"/>
      <c r="Q983" s="135" t="n"/>
      <c r="R983" s="135" t="n"/>
      <c r="S983" s="135" t="n"/>
      <c r="T983" s="135" t="n"/>
      <c r="U983" s="135" t="n"/>
      <c r="V983" s="135" t="n"/>
      <c r="W983" s="135" t="n"/>
      <c r="X983" s="135" t="n"/>
      <c r="Y983" s="135" t="n"/>
      <c r="Z983" s="135" t="n"/>
      <c r="AA983" s="135" t="n"/>
      <c r="AB983" s="135" t="n"/>
      <c r="AC983" s="135" t="n"/>
      <c r="AD983" s="135" t="n"/>
      <c r="AE983" s="135" t="n"/>
      <c r="AF983" s="135" t="n"/>
      <c r="AG983" s="135" t="n"/>
      <c r="AH983" s="135" t="n"/>
      <c r="AI983" s="135" t="n"/>
      <c r="AJ983" s="135" t="n"/>
      <c r="AK983" s="135" t="n"/>
      <c r="AL983" s="135" t="n"/>
      <c r="AM983" s="135" t="n"/>
      <c r="AN983" s="135" t="n"/>
      <c r="AO983" s="135" t="n"/>
      <c r="AP983" s="135" t="n"/>
      <c r="AQ983" s="135" t="n"/>
      <c r="AR983" s="135" t="n"/>
      <c r="AS983" s="135" t="n"/>
      <c r="AT983" s="135" t="n"/>
      <c r="AU983" s="135" t="n"/>
      <c r="AV983" s="135" t="n"/>
      <c r="AW983" s="135" t="n"/>
      <c r="AX983" s="135" t="n"/>
      <c r="AY983" s="135" t="n"/>
      <c r="AZ983" s="135" t="n"/>
      <c r="BA983" s="135" t="n"/>
      <c r="BB983" s="135" t="n"/>
      <c r="BC983" s="135" t="n"/>
      <c r="BD983" s="135" t="n"/>
      <c r="BE983" s="135" t="n"/>
      <c r="BF983" s="135" t="n"/>
      <c r="BG983" s="135" t="n"/>
      <c r="BH983" s="135" t="n"/>
      <c r="BI983" s="135" t="n"/>
      <c r="BJ983" s="135" t="n"/>
      <c r="BK983" s="135" t="n"/>
      <c r="BL983" s="135" t="n"/>
      <c r="BM983" s="135" t="n"/>
      <c r="BN983" s="135" t="n"/>
      <c r="BO983" s="135" t="n"/>
      <c r="BP983" s="135" t="n"/>
      <c r="BQ983" s="135" t="n"/>
      <c r="BR983" s="135" t="n"/>
      <c r="BS983" s="135" t="n"/>
      <c r="BT983" s="135" t="n"/>
      <c r="BU983" s="135" t="n"/>
      <c r="BV983" s="135" t="n"/>
      <c r="BW983" s="135" t="n"/>
      <c r="BX983" s="135" t="n"/>
      <c r="BY983" s="135" t="n"/>
      <c r="BZ983" s="135" t="n"/>
      <c r="CA983" s="135" t="n"/>
      <c r="CB983" s="135" t="n"/>
      <c r="CC983" s="135" t="n"/>
      <c r="CD983" s="135" t="n"/>
      <c r="CE983" s="135" t="n"/>
      <c r="CF983" s="135" t="n"/>
      <c r="CG983" s="135" t="n"/>
      <c r="CH983" s="135" t="n"/>
      <c r="CI983" s="135" t="n"/>
      <c r="CJ983" s="135" t="n"/>
      <c r="CK983" s="135" t="n"/>
      <c r="CL983" s="135" t="n"/>
      <c r="CM983" s="135" t="n"/>
      <c r="CN983" s="135" t="n"/>
      <c r="CO983" s="135" t="n"/>
      <c r="CP983" s="135" t="n"/>
      <c r="CQ983" s="135" t="n"/>
      <c r="CR983" s="135" t="n"/>
      <c r="CU983" s="36" t="n"/>
      <c r="CV983" s="36" t="n"/>
      <c r="CW983" s="36" t="n"/>
      <c r="CX983" s="36" t="n"/>
      <c r="CY983" s="36" t="n"/>
      <c r="CZ983" s="36" t="n"/>
      <c r="DA983" s="36" t="n"/>
      <c r="DB983" s="36" t="n"/>
      <c r="DC983" s="36" t="n"/>
      <c r="DD983" s="36" t="n"/>
      <c r="DE983" s="36" t="n"/>
      <c r="DF983" s="36" t="n"/>
      <c r="DG983" s="36" t="n"/>
      <c r="DH983" s="36" t="n"/>
      <c r="DI983" s="36" t="n"/>
      <c r="DJ983" s="36" t="n"/>
      <c r="DK983" s="36" t="n"/>
      <c r="DL983" s="36" t="n"/>
      <c r="DM983" s="36" t="n"/>
      <c r="DN983" s="36" t="n"/>
      <c r="DO983" s="36" t="n"/>
      <c r="DP983" s="36" t="n"/>
      <c r="DQ983" s="36" t="n"/>
      <c r="DR983" s="36" t="n"/>
      <c r="DS983" s="36" t="n"/>
      <c r="DT983" s="36" t="n"/>
      <c r="DU983" s="36" t="n"/>
      <c r="DV983" s="36" t="n"/>
      <c r="DW983" s="36" t="n"/>
      <c r="DX983" s="36" t="n"/>
      <c r="DY983" s="36" t="n"/>
      <c r="DZ983" s="36" t="n"/>
      <c r="EA983" s="36" t="n"/>
      <c r="EB983" s="36" t="n"/>
      <c r="EC983" s="36" t="n"/>
      <c r="ED983" s="36" t="n"/>
      <c r="EE983" s="36" t="n"/>
      <c r="EF983" s="36" t="n"/>
      <c r="EG983" s="36" t="n"/>
      <c r="EH983" s="36" t="n"/>
      <c r="EI983" s="36" t="n"/>
      <c r="EJ983" s="36" t="n"/>
      <c r="EK983" s="36" t="n"/>
      <c r="EL983" s="36" t="n"/>
      <c r="EM983" s="36" t="n"/>
      <c r="EN983" s="36" t="n"/>
    </row>
    <row r="984">
      <c r="A984" s="36" t="n"/>
      <c r="B984" s="36" t="n"/>
      <c r="C984" s="144" t="n"/>
      <c r="D984" s="144" t="n"/>
      <c r="E984" s="135" t="n"/>
      <c r="F984" s="135" t="n"/>
      <c r="G984" s="135" t="n"/>
      <c r="H984" s="135" t="n"/>
      <c r="I984" s="135" t="n"/>
      <c r="J984" s="135" t="n"/>
      <c r="K984" s="135" t="n"/>
      <c r="L984" s="135" t="n"/>
      <c r="M984" s="135" t="n"/>
      <c r="N984" s="135" t="n"/>
      <c r="O984" s="135" t="n"/>
      <c r="P984" s="135" t="n"/>
      <c r="Q984" s="135" t="n"/>
      <c r="R984" s="135" t="n"/>
      <c r="S984" s="135" t="n"/>
      <c r="T984" s="135" t="n"/>
      <c r="U984" s="135" t="n"/>
      <c r="V984" s="135" t="n"/>
      <c r="W984" s="135" t="n"/>
      <c r="X984" s="135" t="n"/>
      <c r="Y984" s="135" t="n"/>
      <c r="Z984" s="135" t="n"/>
      <c r="AA984" s="135" t="n"/>
      <c r="AB984" s="135" t="n"/>
      <c r="AC984" s="135" t="n"/>
      <c r="AD984" s="135" t="n"/>
      <c r="AE984" s="135" t="n"/>
      <c r="AF984" s="135" t="n"/>
      <c r="AG984" s="135" t="n"/>
      <c r="AH984" s="135" t="n"/>
      <c r="AI984" s="135" t="n"/>
      <c r="AJ984" s="135" t="n"/>
      <c r="AK984" s="135" t="n"/>
      <c r="AL984" s="135" t="n"/>
      <c r="AM984" s="135" t="n"/>
      <c r="AN984" s="135" t="n"/>
      <c r="AO984" s="135" t="n"/>
      <c r="AP984" s="135" t="n"/>
      <c r="AQ984" s="135" t="n"/>
      <c r="AR984" s="135" t="n"/>
      <c r="AS984" s="135" t="n"/>
      <c r="AT984" s="135" t="n"/>
      <c r="AU984" s="135" t="n"/>
      <c r="AV984" s="135" t="n"/>
      <c r="AW984" s="135" t="n"/>
      <c r="AX984" s="135" t="n"/>
      <c r="AY984" s="135" t="n"/>
      <c r="AZ984" s="135" t="n"/>
      <c r="BA984" s="135" t="n"/>
      <c r="BB984" s="135" t="n"/>
      <c r="BC984" s="135" t="n"/>
      <c r="BD984" s="135" t="n"/>
      <c r="BE984" s="135" t="n"/>
      <c r="BF984" s="135" t="n"/>
      <c r="BG984" s="135" t="n"/>
      <c r="BH984" s="135" t="n"/>
      <c r="BI984" s="135" t="n"/>
      <c r="BJ984" s="135" t="n"/>
      <c r="BK984" s="135" t="n"/>
      <c r="BL984" s="135" t="n"/>
      <c r="BM984" s="135" t="n"/>
      <c r="BN984" s="135" t="n"/>
      <c r="BO984" s="135" t="n"/>
      <c r="BP984" s="135" t="n"/>
      <c r="BQ984" s="135" t="n"/>
      <c r="BR984" s="135" t="n"/>
      <c r="BS984" s="135" t="n"/>
      <c r="BT984" s="135" t="n"/>
      <c r="BU984" s="135" t="n"/>
      <c r="BV984" s="135" t="n"/>
      <c r="BW984" s="135" t="n"/>
      <c r="BX984" s="135" t="n"/>
      <c r="BY984" s="135" t="n"/>
      <c r="BZ984" s="135" t="n"/>
      <c r="CA984" s="135" t="n"/>
      <c r="CB984" s="135" t="n"/>
      <c r="CC984" s="135" t="n"/>
      <c r="CD984" s="135" t="n"/>
      <c r="CE984" s="135" t="n"/>
      <c r="CF984" s="135" t="n"/>
      <c r="CG984" s="135" t="n"/>
      <c r="CH984" s="135" t="n"/>
      <c r="CI984" s="135" t="n"/>
      <c r="CJ984" s="135" t="n"/>
      <c r="CK984" s="135" t="n"/>
      <c r="CL984" s="135" t="n"/>
      <c r="CM984" s="135" t="n"/>
      <c r="CN984" s="135" t="n"/>
      <c r="CO984" s="135" t="n"/>
      <c r="CP984" s="135" t="n"/>
      <c r="CQ984" s="135" t="n"/>
      <c r="CR984" s="135" t="n"/>
      <c r="CU984" s="36" t="n"/>
      <c r="CV984" s="36" t="n"/>
      <c r="CW984" s="36" t="n"/>
      <c r="CX984" s="36" t="n"/>
      <c r="CY984" s="36" t="n"/>
      <c r="CZ984" s="36" t="n"/>
      <c r="DA984" s="36" t="n"/>
      <c r="DB984" s="36" t="n"/>
      <c r="DC984" s="36" t="n"/>
      <c r="DD984" s="36" t="n"/>
      <c r="DE984" s="36" t="n"/>
      <c r="DF984" s="36" t="n"/>
      <c r="DG984" s="36" t="n"/>
      <c r="DH984" s="36" t="n"/>
      <c r="DI984" s="36" t="n"/>
      <c r="DJ984" s="36" t="n"/>
      <c r="DK984" s="36" t="n"/>
      <c r="DL984" s="36" t="n"/>
      <c r="DM984" s="36" t="n"/>
      <c r="DN984" s="36" t="n"/>
      <c r="DO984" s="36" t="n"/>
      <c r="DP984" s="36" t="n"/>
      <c r="DQ984" s="36" t="n"/>
      <c r="DR984" s="36" t="n"/>
      <c r="DS984" s="36" t="n"/>
      <c r="DT984" s="36" t="n"/>
      <c r="DU984" s="36" t="n"/>
      <c r="DV984" s="36" t="n"/>
      <c r="DW984" s="36" t="n"/>
      <c r="DX984" s="36" t="n"/>
      <c r="DY984" s="36" t="n"/>
      <c r="DZ984" s="36" t="n"/>
      <c r="EA984" s="36" t="n"/>
      <c r="EB984" s="36" t="n"/>
      <c r="EC984" s="36" t="n"/>
      <c r="ED984" s="36" t="n"/>
      <c r="EE984" s="36" t="n"/>
      <c r="EF984" s="36" t="n"/>
      <c r="EG984" s="36" t="n"/>
      <c r="EH984" s="36" t="n"/>
      <c r="EI984" s="36" t="n"/>
      <c r="EJ984" s="36" t="n"/>
      <c r="EK984" s="36" t="n"/>
      <c r="EL984" s="36" t="n"/>
      <c r="EM984" s="36" t="n"/>
      <c r="EN984" s="36" t="n"/>
    </row>
    <row r="985">
      <c r="A985" s="36" t="n"/>
      <c r="B985" s="36" t="n"/>
      <c r="C985" s="144" t="n"/>
      <c r="D985" s="144" t="n"/>
      <c r="E985" s="135" t="n"/>
      <c r="F985" s="135" t="n"/>
      <c r="G985" s="135" t="n"/>
      <c r="H985" s="135" t="n"/>
      <c r="I985" s="135" t="n"/>
      <c r="J985" s="135" t="n"/>
      <c r="K985" s="135" t="n"/>
      <c r="L985" s="135" t="n"/>
      <c r="M985" s="135" t="n"/>
      <c r="N985" s="135" t="n"/>
      <c r="O985" s="135" t="n"/>
      <c r="P985" s="135" t="n"/>
      <c r="Q985" s="135" t="n"/>
      <c r="R985" s="135" t="n"/>
      <c r="S985" s="135" t="n"/>
      <c r="T985" s="135" t="n"/>
      <c r="U985" s="135" t="n"/>
      <c r="V985" s="135" t="n"/>
      <c r="W985" s="135" t="n"/>
      <c r="X985" s="135" t="n"/>
      <c r="Y985" s="135" t="n"/>
      <c r="Z985" s="135" t="n"/>
      <c r="AA985" s="135" t="n"/>
      <c r="AB985" s="135" t="n"/>
      <c r="AC985" s="135" t="n"/>
      <c r="AD985" s="135" t="n"/>
      <c r="AE985" s="135" t="n"/>
      <c r="AF985" s="135" t="n"/>
      <c r="AG985" s="135" t="n"/>
      <c r="AH985" s="135" t="n"/>
      <c r="AI985" s="135" t="n"/>
      <c r="AJ985" s="135" t="n"/>
      <c r="AK985" s="135" t="n"/>
      <c r="AL985" s="135" t="n"/>
      <c r="AM985" s="135" t="n"/>
      <c r="AN985" s="135" t="n"/>
      <c r="AO985" s="135" t="n"/>
      <c r="AP985" s="135" t="n"/>
      <c r="AQ985" s="135" t="n"/>
      <c r="AR985" s="135" t="n"/>
      <c r="AS985" s="135" t="n"/>
      <c r="AT985" s="135" t="n"/>
      <c r="AU985" s="135" t="n"/>
      <c r="AV985" s="135" t="n"/>
      <c r="AW985" s="135" t="n"/>
      <c r="AX985" s="135" t="n"/>
      <c r="AY985" s="135" t="n"/>
      <c r="AZ985" s="135" t="n"/>
      <c r="BA985" s="135" t="n"/>
      <c r="BB985" s="135" t="n"/>
      <c r="BC985" s="135" t="n"/>
      <c r="BD985" s="135" t="n"/>
      <c r="BE985" s="135" t="n"/>
      <c r="BF985" s="135" t="n"/>
      <c r="BG985" s="135" t="n"/>
      <c r="BH985" s="135" t="n"/>
      <c r="BI985" s="135" t="n"/>
      <c r="BJ985" s="135" t="n"/>
      <c r="BK985" s="135" t="n"/>
      <c r="BL985" s="135" t="n"/>
      <c r="BM985" s="135" t="n"/>
      <c r="BN985" s="135" t="n"/>
      <c r="BO985" s="135" t="n"/>
      <c r="BP985" s="135" t="n"/>
      <c r="BQ985" s="135" t="n"/>
      <c r="BR985" s="135" t="n"/>
      <c r="BS985" s="135" t="n"/>
      <c r="BT985" s="135" t="n"/>
      <c r="BU985" s="135" t="n"/>
      <c r="BV985" s="135" t="n"/>
      <c r="BW985" s="135" t="n"/>
      <c r="BX985" s="135" t="n"/>
      <c r="BY985" s="135" t="n"/>
      <c r="BZ985" s="135" t="n"/>
      <c r="CA985" s="135" t="n"/>
      <c r="CB985" s="135" t="n"/>
      <c r="CC985" s="135" t="n"/>
      <c r="CD985" s="135" t="n"/>
      <c r="CE985" s="135" t="n"/>
      <c r="CF985" s="135" t="n"/>
      <c r="CG985" s="135" t="n"/>
      <c r="CH985" s="135" t="n"/>
      <c r="CI985" s="135" t="n"/>
      <c r="CJ985" s="135" t="n"/>
      <c r="CK985" s="135" t="n"/>
      <c r="CL985" s="135" t="n"/>
      <c r="CM985" s="135" t="n"/>
      <c r="CN985" s="135" t="n"/>
      <c r="CO985" s="135" t="n"/>
      <c r="CP985" s="135" t="n"/>
      <c r="CQ985" s="135" t="n"/>
      <c r="CR985" s="135" t="n"/>
      <c r="CU985" s="36" t="n"/>
      <c r="CV985" s="36" t="n"/>
      <c r="CW985" s="36" t="n"/>
      <c r="CX985" s="36" t="n"/>
      <c r="CY985" s="36" t="n"/>
      <c r="CZ985" s="36" t="n"/>
      <c r="DA985" s="36" t="n"/>
      <c r="DB985" s="36" t="n"/>
      <c r="DC985" s="36" t="n"/>
      <c r="DD985" s="36" t="n"/>
      <c r="DE985" s="36" t="n"/>
      <c r="DF985" s="36" t="n"/>
      <c r="DG985" s="36" t="n"/>
      <c r="DH985" s="36" t="n"/>
      <c r="DI985" s="36" t="n"/>
      <c r="DJ985" s="36" t="n"/>
      <c r="DK985" s="36" t="n"/>
      <c r="DL985" s="36" t="n"/>
      <c r="DM985" s="36" t="n"/>
      <c r="DN985" s="36" t="n"/>
      <c r="DO985" s="36" t="n"/>
      <c r="DP985" s="36" t="n"/>
      <c r="DQ985" s="36" t="n"/>
      <c r="DR985" s="36" t="n"/>
      <c r="DS985" s="36" t="n"/>
      <c r="DT985" s="36" t="n"/>
      <c r="DU985" s="36" t="n"/>
      <c r="DV985" s="36" t="n"/>
      <c r="DW985" s="36" t="n"/>
      <c r="DX985" s="36" t="n"/>
      <c r="DY985" s="36" t="n"/>
      <c r="DZ985" s="36" t="n"/>
      <c r="EA985" s="36" t="n"/>
      <c r="EB985" s="36" t="n"/>
      <c r="EC985" s="36" t="n"/>
      <c r="ED985" s="36" t="n"/>
      <c r="EE985" s="36" t="n"/>
      <c r="EF985" s="36" t="n"/>
      <c r="EG985" s="36" t="n"/>
      <c r="EH985" s="36" t="n"/>
      <c r="EI985" s="36" t="n"/>
      <c r="EJ985" s="36" t="n"/>
      <c r="EK985" s="36" t="n"/>
      <c r="EL985" s="36" t="n"/>
      <c r="EM985" s="36" t="n"/>
      <c r="EN985" s="36" t="n"/>
    </row>
    <row r="986">
      <c r="A986" s="36" t="n"/>
      <c r="B986" s="36" t="n"/>
      <c r="C986" s="144" t="n"/>
      <c r="D986" s="144" t="n"/>
      <c r="E986" s="135" t="n"/>
      <c r="F986" s="135" t="n"/>
      <c r="G986" s="135" t="n"/>
      <c r="H986" s="135" t="n"/>
      <c r="I986" s="135" t="n"/>
      <c r="J986" s="135" t="n"/>
      <c r="K986" s="135" t="n"/>
      <c r="L986" s="135" t="n"/>
      <c r="M986" s="135" t="n"/>
      <c r="N986" s="135" t="n"/>
      <c r="O986" s="135" t="n"/>
      <c r="P986" s="135" t="n"/>
      <c r="Q986" s="135" t="n"/>
      <c r="R986" s="135" t="n"/>
      <c r="S986" s="135" t="n"/>
      <c r="T986" s="135" t="n"/>
      <c r="U986" s="135" t="n"/>
      <c r="V986" s="135" t="n"/>
      <c r="W986" s="135" t="n"/>
      <c r="X986" s="135" t="n"/>
      <c r="Y986" s="135" t="n"/>
      <c r="Z986" s="135" t="n"/>
      <c r="AA986" s="135" t="n"/>
      <c r="AB986" s="135" t="n"/>
      <c r="AC986" s="135" t="n"/>
      <c r="AD986" s="135" t="n"/>
      <c r="AE986" s="135" t="n"/>
      <c r="AF986" s="135" t="n"/>
      <c r="AG986" s="135" t="n"/>
      <c r="AH986" s="135" t="n"/>
      <c r="AI986" s="135" t="n"/>
      <c r="AJ986" s="135" t="n"/>
      <c r="AK986" s="135" t="n"/>
      <c r="AL986" s="135" t="n"/>
      <c r="AM986" s="135" t="n"/>
      <c r="AN986" s="135" t="n"/>
      <c r="AO986" s="135" t="n"/>
      <c r="AP986" s="135" t="n"/>
      <c r="AQ986" s="135" t="n"/>
      <c r="AR986" s="135" t="n"/>
      <c r="AS986" s="135" t="n"/>
      <c r="AT986" s="135" t="n"/>
      <c r="AU986" s="135" t="n"/>
      <c r="AV986" s="135" t="n"/>
      <c r="AW986" s="135" t="n"/>
      <c r="AX986" s="135" t="n"/>
      <c r="AY986" s="135" t="n"/>
      <c r="AZ986" s="135" t="n"/>
      <c r="BA986" s="135" t="n"/>
      <c r="BB986" s="135" t="n"/>
      <c r="BC986" s="135" t="n"/>
      <c r="BD986" s="135" t="n"/>
      <c r="BE986" s="135" t="n"/>
      <c r="BF986" s="135" t="n"/>
      <c r="BG986" s="135" t="n"/>
      <c r="BH986" s="135" t="n"/>
      <c r="BI986" s="135" t="n"/>
      <c r="BJ986" s="135" t="n"/>
      <c r="BK986" s="135" t="n"/>
      <c r="BL986" s="135" t="n"/>
      <c r="BM986" s="135" t="n"/>
      <c r="BN986" s="135" t="n"/>
      <c r="BO986" s="135" t="n"/>
      <c r="BP986" s="135" t="n"/>
      <c r="BQ986" s="135" t="n"/>
      <c r="BR986" s="135" t="n"/>
      <c r="BS986" s="135" t="n"/>
      <c r="BT986" s="135" t="n"/>
      <c r="BU986" s="135" t="n"/>
      <c r="BV986" s="135" t="n"/>
      <c r="BW986" s="135" t="n"/>
      <c r="BX986" s="135" t="n"/>
      <c r="BY986" s="135" t="n"/>
      <c r="BZ986" s="135" t="n"/>
      <c r="CA986" s="135" t="n"/>
      <c r="CB986" s="135" t="n"/>
      <c r="CC986" s="135" t="n"/>
      <c r="CD986" s="135" t="n"/>
      <c r="CE986" s="135" t="n"/>
      <c r="CF986" s="135" t="n"/>
      <c r="CG986" s="135" t="n"/>
      <c r="CH986" s="135" t="n"/>
      <c r="CI986" s="135" t="n"/>
      <c r="CJ986" s="135" t="n"/>
      <c r="CK986" s="135" t="n"/>
      <c r="CL986" s="135" t="n"/>
      <c r="CM986" s="135" t="n"/>
      <c r="CN986" s="135" t="n"/>
      <c r="CO986" s="135" t="n"/>
      <c r="CP986" s="135" t="n"/>
      <c r="CQ986" s="135" t="n"/>
      <c r="CR986" s="135" t="n"/>
      <c r="CU986" s="36" t="n"/>
      <c r="CV986" s="36" t="n"/>
      <c r="CW986" s="36" t="n"/>
      <c r="CX986" s="36" t="n"/>
      <c r="CY986" s="36" t="n"/>
      <c r="CZ986" s="36" t="n"/>
      <c r="DA986" s="36" t="n"/>
      <c r="DB986" s="36" t="n"/>
      <c r="DC986" s="36" t="n"/>
      <c r="DD986" s="36" t="n"/>
      <c r="DE986" s="36" t="n"/>
      <c r="DF986" s="36" t="n"/>
      <c r="DG986" s="36" t="n"/>
      <c r="DH986" s="36" t="n"/>
      <c r="DI986" s="36" t="n"/>
      <c r="DJ986" s="36" t="n"/>
      <c r="DK986" s="36" t="n"/>
      <c r="DL986" s="36" t="n"/>
      <c r="DM986" s="36" t="n"/>
      <c r="DN986" s="36" t="n"/>
      <c r="DO986" s="36" t="n"/>
      <c r="DP986" s="36" t="n"/>
      <c r="DQ986" s="36" t="n"/>
      <c r="DR986" s="36" t="n"/>
      <c r="DS986" s="36" t="n"/>
      <c r="DT986" s="36" t="n"/>
      <c r="DU986" s="36" t="n"/>
      <c r="DV986" s="36" t="n"/>
      <c r="DW986" s="36" t="n"/>
      <c r="DX986" s="36" t="n"/>
      <c r="DY986" s="36" t="n"/>
      <c r="DZ986" s="36" t="n"/>
      <c r="EA986" s="36" t="n"/>
      <c r="EB986" s="36" t="n"/>
      <c r="EC986" s="36" t="n"/>
      <c r="ED986" s="36" t="n"/>
      <c r="EE986" s="36" t="n"/>
      <c r="EF986" s="36" t="n"/>
      <c r="EG986" s="36" t="n"/>
      <c r="EH986" s="36" t="n"/>
      <c r="EI986" s="36" t="n"/>
      <c r="EJ986" s="36" t="n"/>
      <c r="EK986" s="36" t="n"/>
      <c r="EL986" s="36" t="n"/>
      <c r="EM986" s="36" t="n"/>
      <c r="EN986" s="36" t="n"/>
    </row>
    <row r="987">
      <c r="A987" s="36" t="n"/>
      <c r="B987" s="36" t="n"/>
      <c r="C987" s="144" t="n"/>
      <c r="D987" s="144" t="n"/>
      <c r="E987" s="135" t="n"/>
      <c r="F987" s="135" t="n"/>
      <c r="G987" s="135" t="n"/>
      <c r="H987" s="135" t="n"/>
      <c r="I987" s="135" t="n"/>
      <c r="J987" s="135" t="n"/>
      <c r="K987" s="135" t="n"/>
      <c r="L987" s="135" t="n"/>
      <c r="M987" s="135" t="n"/>
      <c r="N987" s="135" t="n"/>
      <c r="O987" s="135" t="n"/>
      <c r="P987" s="135" t="n"/>
      <c r="Q987" s="135" t="n"/>
      <c r="R987" s="135" t="n"/>
      <c r="S987" s="135" t="n"/>
      <c r="T987" s="135" t="n"/>
      <c r="U987" s="135" t="n"/>
      <c r="V987" s="135" t="n"/>
      <c r="W987" s="135" t="n"/>
      <c r="X987" s="135" t="n"/>
      <c r="Y987" s="135" t="n"/>
      <c r="Z987" s="135" t="n"/>
      <c r="AA987" s="135" t="n"/>
      <c r="AB987" s="135" t="n"/>
      <c r="AC987" s="135" t="n"/>
      <c r="AD987" s="135" t="n"/>
      <c r="AE987" s="135" t="n"/>
      <c r="AF987" s="135" t="n"/>
      <c r="AG987" s="135" t="n"/>
      <c r="AH987" s="135" t="n"/>
      <c r="AI987" s="135" t="n"/>
      <c r="AJ987" s="135" t="n"/>
      <c r="AK987" s="135" t="n"/>
      <c r="AL987" s="135" t="n"/>
      <c r="AM987" s="135" t="n"/>
      <c r="AN987" s="135" t="n"/>
      <c r="AO987" s="135" t="n"/>
      <c r="AP987" s="135" t="n"/>
      <c r="AQ987" s="135" t="n"/>
      <c r="AR987" s="135" t="n"/>
      <c r="AS987" s="135" t="n"/>
      <c r="AT987" s="135" t="n"/>
      <c r="AU987" s="135" t="n"/>
      <c r="AV987" s="135" t="n"/>
      <c r="AW987" s="135" t="n"/>
      <c r="AX987" s="135" t="n"/>
      <c r="AY987" s="135" t="n"/>
      <c r="AZ987" s="135" t="n"/>
      <c r="BA987" s="135" t="n"/>
      <c r="BB987" s="135" t="n"/>
      <c r="BC987" s="135" t="n"/>
      <c r="BD987" s="135" t="n"/>
      <c r="BE987" s="135" t="n"/>
      <c r="BF987" s="135" t="n"/>
      <c r="BG987" s="135" t="n"/>
      <c r="BH987" s="135" t="n"/>
      <c r="BI987" s="135" t="n"/>
      <c r="BJ987" s="135" t="n"/>
      <c r="BK987" s="135" t="n"/>
      <c r="BL987" s="135" t="n"/>
      <c r="BM987" s="135" t="n"/>
      <c r="BN987" s="135" t="n"/>
      <c r="BO987" s="135" t="n"/>
      <c r="BP987" s="135" t="n"/>
      <c r="BQ987" s="135" t="n"/>
      <c r="BR987" s="135" t="n"/>
      <c r="BS987" s="135" t="n"/>
      <c r="BT987" s="135" t="n"/>
      <c r="BU987" s="135" t="n"/>
      <c r="BV987" s="135" t="n"/>
      <c r="BW987" s="135" t="n"/>
      <c r="BX987" s="135" t="n"/>
      <c r="BY987" s="135" t="n"/>
      <c r="BZ987" s="135" t="n"/>
      <c r="CA987" s="135" t="n"/>
      <c r="CB987" s="135" t="n"/>
      <c r="CC987" s="135" t="n"/>
      <c r="CD987" s="135" t="n"/>
      <c r="CE987" s="135" t="n"/>
      <c r="CF987" s="135" t="n"/>
      <c r="CG987" s="135" t="n"/>
      <c r="CH987" s="135" t="n"/>
      <c r="CI987" s="135" t="n"/>
      <c r="CJ987" s="135" t="n"/>
      <c r="CK987" s="135" t="n"/>
      <c r="CL987" s="135" t="n"/>
      <c r="CM987" s="135" t="n"/>
      <c r="CN987" s="135" t="n"/>
      <c r="CO987" s="135" t="n"/>
      <c r="CP987" s="135" t="n"/>
      <c r="CQ987" s="135" t="n"/>
      <c r="CR987" s="135" t="n"/>
      <c r="CU987" s="36" t="n"/>
      <c r="CV987" s="36" t="n"/>
      <c r="CW987" s="36" t="n"/>
      <c r="CX987" s="36" t="n"/>
      <c r="CY987" s="36" t="n"/>
      <c r="CZ987" s="36" t="n"/>
      <c r="DA987" s="36" t="n"/>
      <c r="DB987" s="36" t="n"/>
      <c r="DC987" s="36" t="n"/>
      <c r="DD987" s="36" t="n"/>
      <c r="DE987" s="36" t="n"/>
      <c r="DF987" s="36" t="n"/>
      <c r="DG987" s="36" t="n"/>
      <c r="DH987" s="36" t="n"/>
      <c r="DI987" s="36" t="n"/>
      <c r="DJ987" s="36" t="n"/>
      <c r="DK987" s="36" t="n"/>
      <c r="DL987" s="36" t="n"/>
      <c r="DM987" s="36" t="n"/>
      <c r="DN987" s="36" t="n"/>
      <c r="DO987" s="36" t="n"/>
      <c r="DP987" s="36" t="n"/>
      <c r="DQ987" s="36" t="n"/>
      <c r="DR987" s="36" t="n"/>
      <c r="DS987" s="36" t="n"/>
      <c r="DT987" s="36" t="n"/>
      <c r="DU987" s="36" t="n"/>
      <c r="DV987" s="36" t="n"/>
      <c r="DW987" s="36" t="n"/>
      <c r="DX987" s="36" t="n"/>
      <c r="DY987" s="36" t="n"/>
      <c r="DZ987" s="36" t="n"/>
      <c r="EA987" s="36" t="n"/>
      <c r="EB987" s="36" t="n"/>
      <c r="EC987" s="36" t="n"/>
      <c r="ED987" s="36" t="n"/>
      <c r="EE987" s="36" t="n"/>
      <c r="EF987" s="36" t="n"/>
      <c r="EG987" s="36" t="n"/>
      <c r="EH987" s="36" t="n"/>
      <c r="EI987" s="36" t="n"/>
      <c r="EJ987" s="36" t="n"/>
      <c r="EK987" s="36" t="n"/>
      <c r="EL987" s="36" t="n"/>
      <c r="EM987" s="36" t="n"/>
      <c r="EN987" s="36" t="n"/>
    </row>
    <row r="988">
      <c r="A988" s="36" t="n"/>
      <c r="B988" s="36" t="n"/>
      <c r="C988" s="144" t="n"/>
      <c r="D988" s="144" t="n"/>
      <c r="E988" s="135" t="n"/>
      <c r="F988" s="135" t="n"/>
      <c r="G988" s="135" t="n"/>
      <c r="H988" s="135" t="n"/>
      <c r="I988" s="135" t="n"/>
      <c r="J988" s="135" t="n"/>
      <c r="K988" s="135" t="n"/>
      <c r="L988" s="135" t="n"/>
      <c r="M988" s="135" t="n"/>
      <c r="N988" s="135" t="n"/>
      <c r="O988" s="135" t="n"/>
      <c r="P988" s="135" t="n"/>
      <c r="Q988" s="135" t="n"/>
      <c r="R988" s="135" t="n"/>
      <c r="S988" s="135" t="n"/>
      <c r="T988" s="135" t="n"/>
      <c r="U988" s="135" t="n"/>
      <c r="V988" s="135" t="n"/>
      <c r="W988" s="135" t="n"/>
      <c r="X988" s="135" t="n"/>
      <c r="Y988" s="135" t="n"/>
      <c r="Z988" s="135" t="n"/>
      <c r="AA988" s="135" t="n"/>
      <c r="AB988" s="135" t="n"/>
      <c r="AC988" s="135" t="n"/>
      <c r="AD988" s="135" t="n"/>
      <c r="AE988" s="135" t="n"/>
      <c r="AF988" s="135" t="n"/>
      <c r="AG988" s="135" t="n"/>
      <c r="AH988" s="135" t="n"/>
      <c r="AI988" s="135" t="n"/>
      <c r="AJ988" s="135" t="n"/>
      <c r="AK988" s="135" t="n"/>
      <c r="AL988" s="135" t="n"/>
      <c r="AM988" s="135" t="n"/>
      <c r="AN988" s="135" t="n"/>
      <c r="AO988" s="135" t="n"/>
      <c r="AP988" s="135" t="n"/>
      <c r="AQ988" s="135" t="n"/>
      <c r="AR988" s="135" t="n"/>
      <c r="AS988" s="135" t="n"/>
      <c r="AT988" s="135" t="n"/>
      <c r="AU988" s="135" t="n"/>
      <c r="AV988" s="135" t="n"/>
      <c r="AW988" s="135" t="n"/>
      <c r="AX988" s="135" t="n"/>
      <c r="AY988" s="135" t="n"/>
      <c r="AZ988" s="135" t="n"/>
      <c r="BA988" s="135" t="n"/>
      <c r="BB988" s="135" t="n"/>
      <c r="BC988" s="135" t="n"/>
      <c r="BD988" s="135" t="n"/>
      <c r="BE988" s="135" t="n"/>
      <c r="BF988" s="135" t="n"/>
      <c r="BG988" s="135" t="n"/>
      <c r="BH988" s="135" t="n"/>
      <c r="BI988" s="135" t="n"/>
      <c r="BJ988" s="135" t="n"/>
      <c r="BK988" s="135" t="n"/>
      <c r="BL988" s="135" t="n"/>
      <c r="BM988" s="135" t="n"/>
      <c r="BN988" s="135" t="n"/>
      <c r="BO988" s="135" t="n"/>
      <c r="BP988" s="135" t="n"/>
      <c r="BQ988" s="135" t="n"/>
      <c r="BR988" s="135" t="n"/>
      <c r="BS988" s="135" t="n"/>
      <c r="BT988" s="135" t="n"/>
      <c r="BU988" s="135" t="n"/>
      <c r="BV988" s="135" t="n"/>
      <c r="BW988" s="135" t="n"/>
      <c r="BX988" s="135" t="n"/>
      <c r="BY988" s="135" t="n"/>
      <c r="BZ988" s="135" t="n"/>
      <c r="CA988" s="135" t="n"/>
      <c r="CB988" s="135" t="n"/>
      <c r="CC988" s="135" t="n"/>
      <c r="CD988" s="135" t="n"/>
      <c r="CE988" s="135" t="n"/>
      <c r="CF988" s="135" t="n"/>
      <c r="CG988" s="135" t="n"/>
      <c r="CH988" s="135" t="n"/>
      <c r="CI988" s="135" t="n"/>
      <c r="CJ988" s="135" t="n"/>
      <c r="CK988" s="135" t="n"/>
      <c r="CL988" s="135" t="n"/>
      <c r="CM988" s="135" t="n"/>
      <c r="CN988" s="135" t="n"/>
      <c r="CO988" s="135" t="n"/>
      <c r="CP988" s="135" t="n"/>
      <c r="CQ988" s="135" t="n"/>
      <c r="CR988" s="135" t="n"/>
      <c r="CU988" s="36" t="n"/>
      <c r="CV988" s="36" t="n"/>
      <c r="CW988" s="36" t="n"/>
      <c r="CX988" s="36" t="n"/>
      <c r="CY988" s="36" t="n"/>
      <c r="CZ988" s="36" t="n"/>
      <c r="DA988" s="36" t="n"/>
      <c r="DB988" s="36" t="n"/>
      <c r="DC988" s="36" t="n"/>
      <c r="DD988" s="36" t="n"/>
      <c r="DE988" s="36" t="n"/>
      <c r="DF988" s="36" t="n"/>
      <c r="DG988" s="36" t="n"/>
      <c r="DH988" s="36" t="n"/>
      <c r="DI988" s="36" t="n"/>
      <c r="DJ988" s="36" t="n"/>
      <c r="DK988" s="36" t="n"/>
      <c r="DL988" s="36" t="n"/>
      <c r="DM988" s="36" t="n"/>
      <c r="DN988" s="36" t="n"/>
      <c r="DO988" s="36" t="n"/>
      <c r="DP988" s="36" t="n"/>
      <c r="DQ988" s="36" t="n"/>
      <c r="DR988" s="36" t="n"/>
      <c r="DS988" s="36" t="n"/>
      <c r="DT988" s="36" t="n"/>
      <c r="DU988" s="36" t="n"/>
      <c r="DV988" s="36" t="n"/>
      <c r="DW988" s="36" t="n"/>
      <c r="DX988" s="36" t="n"/>
      <c r="DY988" s="36" t="n"/>
      <c r="DZ988" s="36" t="n"/>
      <c r="EA988" s="36" t="n"/>
      <c r="EB988" s="36" t="n"/>
      <c r="EC988" s="36" t="n"/>
      <c r="ED988" s="36" t="n"/>
      <c r="EE988" s="36" t="n"/>
      <c r="EF988" s="36" t="n"/>
      <c r="EG988" s="36" t="n"/>
      <c r="EH988" s="36" t="n"/>
      <c r="EI988" s="36" t="n"/>
      <c r="EJ988" s="36" t="n"/>
      <c r="EK988" s="36" t="n"/>
      <c r="EL988" s="36" t="n"/>
      <c r="EM988" s="36" t="n"/>
      <c r="EN988" s="36" t="n"/>
    </row>
    <row r="989">
      <c r="A989" s="36" t="n"/>
      <c r="B989" s="36" t="n"/>
      <c r="C989" s="144" t="n"/>
      <c r="D989" s="144" t="n"/>
      <c r="E989" s="135" t="n"/>
      <c r="F989" s="135" t="n"/>
      <c r="G989" s="135" t="n"/>
      <c r="H989" s="135" t="n"/>
      <c r="I989" s="135" t="n"/>
      <c r="J989" s="135" t="n"/>
      <c r="K989" s="135" t="n"/>
      <c r="L989" s="135" t="n"/>
      <c r="M989" s="135" t="n"/>
      <c r="N989" s="135" t="n"/>
      <c r="O989" s="135" t="n"/>
      <c r="P989" s="135" t="n"/>
      <c r="Q989" s="135" t="n"/>
      <c r="R989" s="135" t="n"/>
      <c r="S989" s="135" t="n"/>
      <c r="T989" s="135" t="n"/>
      <c r="U989" s="135" t="n"/>
      <c r="V989" s="135" t="n"/>
      <c r="W989" s="135" t="n"/>
      <c r="X989" s="135" t="n"/>
      <c r="Y989" s="135" t="n"/>
      <c r="Z989" s="135" t="n"/>
      <c r="AA989" s="135" t="n"/>
      <c r="AB989" s="135" t="n"/>
      <c r="AC989" s="135" t="n"/>
      <c r="AD989" s="135" t="n"/>
      <c r="AE989" s="135" t="n"/>
      <c r="AF989" s="135" t="n"/>
      <c r="AG989" s="135" t="n"/>
      <c r="AH989" s="135" t="n"/>
      <c r="AI989" s="135" t="n"/>
      <c r="AJ989" s="135" t="n"/>
      <c r="AK989" s="135" t="n"/>
      <c r="AL989" s="135" t="n"/>
      <c r="AM989" s="135" t="n"/>
      <c r="AN989" s="135" t="n"/>
      <c r="AO989" s="135" t="n"/>
      <c r="AP989" s="135" t="n"/>
      <c r="AQ989" s="135" t="n"/>
      <c r="AR989" s="135" t="n"/>
      <c r="AS989" s="135" t="n"/>
      <c r="AT989" s="135" t="n"/>
      <c r="AU989" s="135" t="n"/>
      <c r="AV989" s="135" t="n"/>
      <c r="AW989" s="135" t="n"/>
      <c r="AX989" s="135" t="n"/>
      <c r="AY989" s="135" t="n"/>
      <c r="AZ989" s="135" t="n"/>
      <c r="BA989" s="135" t="n"/>
      <c r="BB989" s="135" t="n"/>
      <c r="BC989" s="135" t="n"/>
      <c r="BD989" s="135" t="n"/>
      <c r="BE989" s="135" t="n"/>
      <c r="BF989" s="135" t="n"/>
      <c r="BG989" s="135" t="n"/>
      <c r="BH989" s="135" t="n"/>
      <c r="BI989" s="135" t="n"/>
      <c r="BJ989" s="135" t="n"/>
      <c r="BK989" s="135" t="n"/>
      <c r="BL989" s="135" t="n"/>
      <c r="BM989" s="135" t="n"/>
      <c r="BN989" s="135" t="n"/>
      <c r="BO989" s="135" t="n"/>
      <c r="BP989" s="135" t="n"/>
      <c r="BQ989" s="135" t="n"/>
      <c r="BR989" s="135" t="n"/>
      <c r="BS989" s="135" t="n"/>
      <c r="BT989" s="135" t="n"/>
      <c r="BU989" s="135" t="n"/>
      <c r="BV989" s="135" t="n"/>
      <c r="BW989" s="135" t="n"/>
      <c r="BX989" s="135" t="n"/>
      <c r="BY989" s="135" t="n"/>
      <c r="BZ989" s="135" t="n"/>
      <c r="CA989" s="135" t="n"/>
      <c r="CB989" s="135" t="n"/>
      <c r="CC989" s="135" t="n"/>
      <c r="CD989" s="135" t="n"/>
      <c r="CE989" s="135" t="n"/>
      <c r="CF989" s="135" t="n"/>
      <c r="CG989" s="135" t="n"/>
      <c r="CH989" s="135" t="n"/>
      <c r="CI989" s="135" t="n"/>
      <c r="CJ989" s="135" t="n"/>
      <c r="CK989" s="135" t="n"/>
      <c r="CL989" s="135" t="n"/>
      <c r="CM989" s="135" t="n"/>
      <c r="CN989" s="135" t="n"/>
      <c r="CO989" s="135" t="n"/>
      <c r="CP989" s="135" t="n"/>
      <c r="CQ989" s="135" t="n"/>
      <c r="CR989" s="135" t="n"/>
      <c r="CU989" s="36" t="n"/>
      <c r="CV989" s="36" t="n"/>
      <c r="CW989" s="36" t="n"/>
      <c r="CX989" s="36" t="n"/>
      <c r="CY989" s="36" t="n"/>
      <c r="CZ989" s="36" t="n"/>
      <c r="DA989" s="36" t="n"/>
      <c r="DB989" s="36" t="n"/>
      <c r="DC989" s="36" t="n"/>
      <c r="DD989" s="36" t="n"/>
      <c r="DE989" s="36" t="n"/>
      <c r="DF989" s="36" t="n"/>
      <c r="DG989" s="36" t="n"/>
      <c r="DH989" s="36" t="n"/>
      <c r="DI989" s="36" t="n"/>
      <c r="DJ989" s="36" t="n"/>
      <c r="DK989" s="36" t="n"/>
      <c r="DL989" s="36" t="n"/>
      <c r="DM989" s="36" t="n"/>
      <c r="DN989" s="36" t="n"/>
      <c r="DO989" s="36" t="n"/>
      <c r="DP989" s="36" t="n"/>
      <c r="DQ989" s="36" t="n"/>
      <c r="DR989" s="36" t="n"/>
      <c r="DS989" s="36" t="n"/>
      <c r="DT989" s="36" t="n"/>
      <c r="DU989" s="36" t="n"/>
      <c r="DV989" s="36" t="n"/>
      <c r="DW989" s="36" t="n"/>
      <c r="DX989" s="36" t="n"/>
      <c r="DY989" s="36" t="n"/>
      <c r="DZ989" s="36" t="n"/>
      <c r="EA989" s="36" t="n"/>
      <c r="EB989" s="36" t="n"/>
      <c r="EC989" s="36" t="n"/>
      <c r="ED989" s="36" t="n"/>
      <c r="EE989" s="36" t="n"/>
      <c r="EF989" s="36" t="n"/>
      <c r="EG989" s="36" t="n"/>
      <c r="EH989" s="36" t="n"/>
      <c r="EI989" s="36" t="n"/>
      <c r="EJ989" s="36" t="n"/>
      <c r="EK989" s="36" t="n"/>
      <c r="EL989" s="36" t="n"/>
      <c r="EM989" s="36" t="n"/>
      <c r="EN989" s="36" t="n"/>
    </row>
    <row r="990">
      <c r="A990" s="36" t="n"/>
      <c r="B990" s="36" t="n"/>
      <c r="C990" s="144" t="n"/>
      <c r="D990" s="144" t="n"/>
      <c r="E990" s="135" t="n"/>
      <c r="F990" s="135" t="n"/>
      <c r="G990" s="135" t="n"/>
      <c r="H990" s="135" t="n"/>
      <c r="I990" s="135" t="n"/>
      <c r="J990" s="135" t="n"/>
      <c r="K990" s="135" t="n"/>
      <c r="L990" s="135" t="n"/>
      <c r="M990" s="135" t="n"/>
      <c r="N990" s="135" t="n"/>
      <c r="O990" s="135" t="n"/>
      <c r="P990" s="135" t="n"/>
      <c r="Q990" s="135" t="n"/>
      <c r="R990" s="135" t="n"/>
      <c r="S990" s="135" t="n"/>
      <c r="T990" s="135" t="n"/>
      <c r="U990" s="135" t="n"/>
      <c r="V990" s="135" t="n"/>
      <c r="W990" s="135" t="n"/>
      <c r="X990" s="135" t="n"/>
      <c r="Y990" s="135" t="n"/>
      <c r="Z990" s="135" t="n"/>
      <c r="AA990" s="135" t="n"/>
      <c r="AB990" s="135" t="n"/>
      <c r="AC990" s="135" t="n"/>
      <c r="AD990" s="135" t="n"/>
      <c r="AE990" s="135" t="n"/>
      <c r="AF990" s="135" t="n"/>
      <c r="AG990" s="135" t="n"/>
      <c r="AH990" s="135" t="n"/>
      <c r="AI990" s="135" t="n"/>
      <c r="AJ990" s="135" t="n"/>
      <c r="AK990" s="135" t="n"/>
      <c r="AL990" s="135" t="n"/>
      <c r="AM990" s="135" t="n"/>
      <c r="AN990" s="135" t="n"/>
      <c r="AO990" s="135" t="n"/>
      <c r="AP990" s="135" t="n"/>
      <c r="AQ990" s="135" t="n"/>
      <c r="AR990" s="135" t="n"/>
      <c r="AS990" s="135" t="n"/>
      <c r="AT990" s="135" t="n"/>
      <c r="AU990" s="135" t="n"/>
      <c r="AV990" s="135" t="n"/>
      <c r="AW990" s="135" t="n"/>
      <c r="AX990" s="135" t="n"/>
      <c r="AY990" s="135" t="n"/>
      <c r="AZ990" s="135" t="n"/>
      <c r="BA990" s="135" t="n"/>
      <c r="BB990" s="135" t="n"/>
      <c r="BC990" s="135" t="n"/>
      <c r="BD990" s="135" t="n"/>
      <c r="BE990" s="135" t="n"/>
      <c r="BF990" s="135" t="n"/>
      <c r="BG990" s="135" t="n"/>
      <c r="BH990" s="135" t="n"/>
      <c r="BI990" s="135" t="n"/>
      <c r="BJ990" s="135" t="n"/>
      <c r="BK990" s="135" t="n"/>
      <c r="BL990" s="135" t="n"/>
      <c r="BM990" s="135" t="n"/>
      <c r="BN990" s="135" t="n"/>
      <c r="BO990" s="135" t="n"/>
      <c r="BP990" s="135" t="n"/>
      <c r="BQ990" s="135" t="n"/>
      <c r="BR990" s="135" t="n"/>
      <c r="BS990" s="135" t="n"/>
      <c r="BT990" s="135" t="n"/>
      <c r="BU990" s="135" t="n"/>
      <c r="BV990" s="135" t="n"/>
      <c r="BW990" s="135" t="n"/>
      <c r="BX990" s="135" t="n"/>
      <c r="BY990" s="135" t="n"/>
      <c r="BZ990" s="135" t="n"/>
      <c r="CA990" s="135" t="n"/>
      <c r="CB990" s="135" t="n"/>
      <c r="CC990" s="135" t="n"/>
      <c r="CD990" s="135" t="n"/>
      <c r="CE990" s="135" t="n"/>
      <c r="CF990" s="135" t="n"/>
      <c r="CG990" s="135" t="n"/>
      <c r="CH990" s="135" t="n"/>
      <c r="CI990" s="135" t="n"/>
      <c r="CJ990" s="135" t="n"/>
      <c r="CK990" s="135" t="n"/>
      <c r="CL990" s="135" t="n"/>
      <c r="CM990" s="135" t="n"/>
      <c r="CN990" s="135" t="n"/>
      <c r="CO990" s="135" t="n"/>
      <c r="CP990" s="135" t="n"/>
      <c r="CQ990" s="135" t="n"/>
      <c r="CR990" s="135" t="n"/>
      <c r="CU990" s="36" t="n"/>
      <c r="CV990" s="36" t="n"/>
      <c r="CW990" s="36" t="n"/>
      <c r="CX990" s="36" t="n"/>
      <c r="CY990" s="36" t="n"/>
      <c r="CZ990" s="36" t="n"/>
      <c r="DA990" s="36" t="n"/>
      <c r="DB990" s="36" t="n"/>
      <c r="DC990" s="36" t="n"/>
      <c r="DD990" s="36" t="n"/>
      <c r="DE990" s="36" t="n"/>
      <c r="DF990" s="36" t="n"/>
      <c r="DG990" s="36" t="n"/>
      <c r="DH990" s="36" t="n"/>
      <c r="DI990" s="36" t="n"/>
      <c r="DJ990" s="36" t="n"/>
      <c r="DK990" s="36" t="n"/>
      <c r="DL990" s="36" t="n"/>
      <c r="DM990" s="36" t="n"/>
      <c r="DN990" s="36" t="n"/>
      <c r="DO990" s="36" t="n"/>
      <c r="DP990" s="36" t="n"/>
      <c r="DQ990" s="36" t="n"/>
      <c r="DR990" s="36" t="n"/>
      <c r="DS990" s="36" t="n"/>
      <c r="DT990" s="36" t="n"/>
      <c r="DU990" s="36" t="n"/>
      <c r="DV990" s="36" t="n"/>
      <c r="DW990" s="36" t="n"/>
      <c r="DX990" s="36" t="n"/>
      <c r="DY990" s="36" t="n"/>
      <c r="DZ990" s="36" t="n"/>
      <c r="EA990" s="36" t="n"/>
      <c r="EB990" s="36" t="n"/>
      <c r="EC990" s="36" t="n"/>
      <c r="ED990" s="36" t="n"/>
      <c r="EE990" s="36" t="n"/>
      <c r="EF990" s="36" t="n"/>
      <c r="EG990" s="36" t="n"/>
      <c r="EH990" s="36" t="n"/>
      <c r="EI990" s="36" t="n"/>
      <c r="EJ990" s="36" t="n"/>
      <c r="EK990" s="36" t="n"/>
      <c r="EL990" s="36" t="n"/>
      <c r="EM990" s="36" t="n"/>
      <c r="EN990" s="36" t="n"/>
    </row>
    <row r="991">
      <c r="A991" s="36" t="n"/>
      <c r="B991" s="36" t="n"/>
      <c r="C991" s="144" t="n"/>
      <c r="D991" s="144" t="n"/>
      <c r="E991" s="135" t="n"/>
      <c r="F991" s="135" t="n"/>
      <c r="G991" s="135" t="n"/>
      <c r="H991" s="135" t="n"/>
      <c r="I991" s="135" t="n"/>
      <c r="J991" s="135" t="n"/>
      <c r="K991" s="135" t="n"/>
      <c r="L991" s="135" t="n"/>
      <c r="M991" s="135" t="n"/>
      <c r="N991" s="135" t="n"/>
      <c r="O991" s="135" t="n"/>
      <c r="P991" s="135" t="n"/>
      <c r="Q991" s="135" t="n"/>
      <c r="R991" s="135" t="n"/>
      <c r="S991" s="135" t="n"/>
      <c r="T991" s="135" t="n"/>
      <c r="U991" s="135" t="n"/>
      <c r="V991" s="135" t="n"/>
      <c r="W991" s="135" t="n"/>
      <c r="X991" s="135" t="n"/>
      <c r="Y991" s="135" t="n"/>
      <c r="Z991" s="135" t="n"/>
      <c r="AA991" s="135" t="n"/>
      <c r="AB991" s="135" t="n"/>
      <c r="AC991" s="135" t="n"/>
      <c r="AD991" s="135" t="n"/>
      <c r="AE991" s="135" t="n"/>
      <c r="AF991" s="135" t="n"/>
      <c r="AG991" s="135" t="n"/>
      <c r="AH991" s="135" t="n"/>
      <c r="AI991" s="135" t="n"/>
      <c r="AJ991" s="135" t="n"/>
      <c r="AK991" s="135" t="n"/>
      <c r="AL991" s="135" t="n"/>
      <c r="AM991" s="135" t="n"/>
      <c r="AN991" s="135" t="n"/>
      <c r="AO991" s="135" t="n"/>
      <c r="AP991" s="135" t="n"/>
      <c r="AQ991" s="135" t="n"/>
      <c r="AR991" s="135" t="n"/>
      <c r="AS991" s="135" t="n"/>
      <c r="AT991" s="135" t="n"/>
      <c r="AU991" s="135" t="n"/>
      <c r="AV991" s="135" t="n"/>
      <c r="AW991" s="135" t="n"/>
      <c r="AX991" s="135" t="n"/>
      <c r="AY991" s="135" t="n"/>
      <c r="AZ991" s="135" t="n"/>
      <c r="BA991" s="135" t="n"/>
      <c r="BB991" s="135" t="n"/>
      <c r="BC991" s="135" t="n"/>
      <c r="BD991" s="135" t="n"/>
      <c r="BE991" s="135" t="n"/>
      <c r="BF991" s="135" t="n"/>
      <c r="BG991" s="135" t="n"/>
      <c r="BH991" s="135" t="n"/>
      <c r="BI991" s="135" t="n"/>
      <c r="BJ991" s="135" t="n"/>
      <c r="BK991" s="135" t="n"/>
      <c r="BL991" s="135" t="n"/>
      <c r="BM991" s="135" t="n"/>
      <c r="BN991" s="135" t="n"/>
      <c r="BO991" s="135" t="n"/>
      <c r="BP991" s="135" t="n"/>
      <c r="BQ991" s="135" t="n"/>
      <c r="BR991" s="135" t="n"/>
      <c r="BS991" s="135" t="n"/>
      <c r="BT991" s="135" t="n"/>
      <c r="BU991" s="135" t="n"/>
      <c r="BV991" s="135" t="n"/>
      <c r="BW991" s="135" t="n"/>
      <c r="BX991" s="135" t="n"/>
      <c r="BY991" s="135" t="n"/>
      <c r="BZ991" s="135" t="n"/>
      <c r="CA991" s="135" t="n"/>
      <c r="CB991" s="135" t="n"/>
      <c r="CC991" s="135" t="n"/>
      <c r="CD991" s="135" t="n"/>
      <c r="CE991" s="135" t="n"/>
      <c r="CF991" s="135" t="n"/>
      <c r="CG991" s="135" t="n"/>
      <c r="CH991" s="135" t="n"/>
      <c r="CI991" s="135" t="n"/>
      <c r="CJ991" s="135" t="n"/>
      <c r="CK991" s="135" t="n"/>
      <c r="CL991" s="135" t="n"/>
      <c r="CM991" s="135" t="n"/>
      <c r="CN991" s="135" t="n"/>
      <c r="CO991" s="135" t="n"/>
      <c r="CP991" s="135" t="n"/>
      <c r="CQ991" s="135" t="n"/>
      <c r="CR991" s="135" t="n"/>
      <c r="CU991" s="36" t="n"/>
      <c r="CV991" s="36" t="n"/>
      <c r="CW991" s="36" t="n"/>
      <c r="CX991" s="36" t="n"/>
      <c r="CY991" s="36" t="n"/>
      <c r="CZ991" s="36" t="n"/>
      <c r="DA991" s="36" t="n"/>
      <c r="DB991" s="36" t="n"/>
      <c r="DC991" s="36" t="n"/>
      <c r="DD991" s="36" t="n"/>
      <c r="DE991" s="36" t="n"/>
      <c r="DF991" s="36" t="n"/>
      <c r="DG991" s="36" t="n"/>
      <c r="DH991" s="36" t="n"/>
      <c r="DI991" s="36" t="n"/>
      <c r="DJ991" s="36" t="n"/>
      <c r="DK991" s="36" t="n"/>
      <c r="DL991" s="36" t="n"/>
      <c r="DM991" s="36" t="n"/>
      <c r="DN991" s="36" t="n"/>
      <c r="DO991" s="36" t="n"/>
      <c r="DP991" s="36" t="n"/>
      <c r="DQ991" s="36" t="n"/>
      <c r="DR991" s="36" t="n"/>
      <c r="DS991" s="36" t="n"/>
      <c r="DT991" s="36" t="n"/>
      <c r="DU991" s="36" t="n"/>
      <c r="DV991" s="36" t="n"/>
      <c r="DW991" s="36" t="n"/>
      <c r="DX991" s="36" t="n"/>
      <c r="DY991" s="36" t="n"/>
      <c r="DZ991" s="36" t="n"/>
      <c r="EA991" s="36" t="n"/>
      <c r="EB991" s="36" t="n"/>
      <c r="EC991" s="36" t="n"/>
      <c r="ED991" s="36" t="n"/>
      <c r="EE991" s="36" t="n"/>
      <c r="EF991" s="36" t="n"/>
      <c r="EG991" s="36" t="n"/>
      <c r="EH991" s="36" t="n"/>
      <c r="EI991" s="36" t="n"/>
      <c r="EJ991" s="36" t="n"/>
      <c r="EK991" s="36" t="n"/>
      <c r="EL991" s="36" t="n"/>
      <c r="EM991" s="36" t="n"/>
      <c r="EN991" s="36" t="n"/>
    </row>
    <row r="992">
      <c r="A992" s="36" t="n"/>
      <c r="B992" s="36" t="n"/>
      <c r="C992" s="144" t="n"/>
      <c r="D992" s="144" t="n"/>
      <c r="E992" s="135" t="n"/>
      <c r="F992" s="135" t="n"/>
      <c r="G992" s="135" t="n"/>
      <c r="H992" s="135" t="n"/>
      <c r="I992" s="135" t="n"/>
      <c r="J992" s="135" t="n"/>
      <c r="K992" s="135" t="n"/>
      <c r="L992" s="135" t="n"/>
      <c r="M992" s="135" t="n"/>
      <c r="N992" s="135" t="n"/>
      <c r="O992" s="135" t="n"/>
      <c r="P992" s="135" t="n"/>
      <c r="Q992" s="135" t="n"/>
      <c r="R992" s="135" t="n"/>
      <c r="S992" s="135" t="n"/>
      <c r="T992" s="135" t="n"/>
      <c r="U992" s="135" t="n"/>
      <c r="V992" s="135" t="n"/>
      <c r="W992" s="135" t="n"/>
      <c r="X992" s="135" t="n"/>
      <c r="Y992" s="135" t="n"/>
      <c r="Z992" s="135" t="n"/>
      <c r="AA992" s="135" t="n"/>
      <c r="AB992" s="135" t="n"/>
      <c r="AC992" s="135" t="n"/>
      <c r="AD992" s="135" t="n"/>
      <c r="AE992" s="135" t="n"/>
      <c r="AF992" s="135" t="n"/>
      <c r="AG992" s="135" t="n"/>
      <c r="AH992" s="135" t="n"/>
      <c r="AI992" s="135" t="n"/>
      <c r="AJ992" s="135" t="n"/>
      <c r="AK992" s="135" t="n"/>
      <c r="AL992" s="135" t="n"/>
      <c r="AM992" s="135" t="n"/>
      <c r="AN992" s="135" t="n"/>
      <c r="AO992" s="135" t="n"/>
      <c r="AP992" s="135" t="n"/>
      <c r="AQ992" s="135" t="n"/>
      <c r="AR992" s="135" t="n"/>
      <c r="AS992" s="135" t="n"/>
      <c r="AT992" s="135" t="n"/>
      <c r="AU992" s="135" t="n"/>
      <c r="AV992" s="135" t="n"/>
      <c r="AW992" s="135" t="n"/>
      <c r="AX992" s="135" t="n"/>
      <c r="AY992" s="135" t="n"/>
      <c r="AZ992" s="135" t="n"/>
      <c r="BA992" s="135" t="n"/>
      <c r="BB992" s="135" t="n"/>
      <c r="BC992" s="135" t="n"/>
      <c r="BD992" s="135" t="n"/>
      <c r="BE992" s="135" t="n"/>
      <c r="BF992" s="135" t="n"/>
      <c r="BG992" s="135" t="n"/>
      <c r="BH992" s="135" t="n"/>
      <c r="BI992" s="135" t="n"/>
      <c r="BJ992" s="135" t="n"/>
      <c r="BK992" s="135" t="n"/>
      <c r="BL992" s="135" t="n"/>
      <c r="BM992" s="135" t="n"/>
      <c r="BN992" s="135" t="n"/>
      <c r="BO992" s="135" t="n"/>
      <c r="BP992" s="135" t="n"/>
      <c r="BQ992" s="135" t="n"/>
      <c r="BR992" s="135" t="n"/>
      <c r="BS992" s="135" t="n"/>
      <c r="BT992" s="135" t="n"/>
      <c r="BU992" s="135" t="n"/>
      <c r="BV992" s="135" t="n"/>
      <c r="BW992" s="135" t="n"/>
      <c r="BX992" s="135" t="n"/>
      <c r="BY992" s="135" t="n"/>
      <c r="BZ992" s="135" t="n"/>
      <c r="CA992" s="135" t="n"/>
      <c r="CB992" s="135" t="n"/>
      <c r="CC992" s="135" t="n"/>
      <c r="CD992" s="135" t="n"/>
      <c r="CE992" s="135" t="n"/>
      <c r="CF992" s="135" t="n"/>
      <c r="CG992" s="135" t="n"/>
      <c r="CH992" s="135" t="n"/>
      <c r="CI992" s="135" t="n"/>
      <c r="CJ992" s="135" t="n"/>
      <c r="CK992" s="135" t="n"/>
      <c r="CL992" s="135" t="n"/>
      <c r="CM992" s="135" t="n"/>
      <c r="CN992" s="135" t="n"/>
      <c r="CO992" s="135" t="n"/>
      <c r="CP992" s="135" t="n"/>
      <c r="CQ992" s="135" t="n"/>
      <c r="CR992" s="135" t="n"/>
      <c r="CU992" s="36" t="n"/>
      <c r="CV992" s="36" t="n"/>
      <c r="CW992" s="36" t="n"/>
      <c r="CX992" s="36" t="n"/>
      <c r="CY992" s="36" t="n"/>
      <c r="CZ992" s="36" t="n"/>
      <c r="DA992" s="36" t="n"/>
      <c r="DB992" s="36" t="n"/>
      <c r="DC992" s="36" t="n"/>
      <c r="DD992" s="36" t="n"/>
      <c r="DE992" s="36" t="n"/>
      <c r="DF992" s="36" t="n"/>
      <c r="DG992" s="36" t="n"/>
      <c r="DH992" s="36" t="n"/>
      <c r="DI992" s="36" t="n"/>
      <c r="DJ992" s="36" t="n"/>
      <c r="DK992" s="36" t="n"/>
      <c r="DL992" s="36" t="n"/>
      <c r="DM992" s="36" t="n"/>
      <c r="DN992" s="36" t="n"/>
      <c r="DO992" s="36" t="n"/>
      <c r="DP992" s="36" t="n"/>
      <c r="DQ992" s="36" t="n"/>
      <c r="DR992" s="36" t="n"/>
      <c r="DS992" s="36" t="n"/>
      <c r="DT992" s="36" t="n"/>
      <c r="DU992" s="36" t="n"/>
      <c r="DV992" s="36" t="n"/>
      <c r="DW992" s="36" t="n"/>
      <c r="DX992" s="36" t="n"/>
      <c r="DY992" s="36" t="n"/>
      <c r="DZ992" s="36" t="n"/>
      <c r="EA992" s="36" t="n"/>
      <c r="EB992" s="36" t="n"/>
      <c r="EC992" s="36" t="n"/>
      <c r="ED992" s="36" t="n"/>
      <c r="EE992" s="36" t="n"/>
      <c r="EF992" s="36" t="n"/>
      <c r="EG992" s="36" t="n"/>
      <c r="EH992" s="36" t="n"/>
      <c r="EI992" s="36" t="n"/>
      <c r="EJ992" s="36" t="n"/>
      <c r="EK992" s="36" t="n"/>
      <c r="EL992" s="36" t="n"/>
      <c r="EM992" s="36" t="n"/>
      <c r="EN992" s="36" t="n"/>
    </row>
    <row r="993">
      <c r="A993" s="36" t="n"/>
      <c r="B993" s="36" t="n"/>
      <c r="C993" s="144" t="n"/>
      <c r="D993" s="144" t="n"/>
      <c r="E993" s="135" t="n"/>
      <c r="F993" s="135" t="n"/>
      <c r="G993" s="135" t="n"/>
      <c r="H993" s="135" t="n"/>
      <c r="I993" s="135" t="n"/>
      <c r="J993" s="135" t="n"/>
      <c r="K993" s="135" t="n"/>
      <c r="L993" s="135" t="n"/>
      <c r="M993" s="135" t="n"/>
      <c r="N993" s="135" t="n"/>
      <c r="O993" s="135" t="n"/>
      <c r="P993" s="135" t="n"/>
      <c r="Q993" s="135" t="n"/>
      <c r="R993" s="135" t="n"/>
      <c r="S993" s="135" t="n"/>
      <c r="T993" s="135" t="n"/>
      <c r="U993" s="135" t="n"/>
      <c r="V993" s="135" t="n"/>
      <c r="W993" s="135" t="n"/>
      <c r="X993" s="135" t="n"/>
      <c r="Y993" s="135" t="n"/>
      <c r="Z993" s="135" t="n"/>
      <c r="AA993" s="135" t="n"/>
      <c r="AB993" s="135" t="n"/>
      <c r="AC993" s="135" t="n"/>
      <c r="AD993" s="135" t="n"/>
      <c r="AE993" s="135" t="n"/>
      <c r="AF993" s="135" t="n"/>
      <c r="AG993" s="135" t="n"/>
      <c r="AH993" s="135" t="n"/>
      <c r="AI993" s="135" t="n"/>
      <c r="AJ993" s="135" t="n"/>
      <c r="AK993" s="135" t="n"/>
      <c r="AL993" s="135" t="n"/>
      <c r="AM993" s="135" t="n"/>
      <c r="AN993" s="135" t="n"/>
      <c r="AO993" s="135" t="n"/>
      <c r="AP993" s="135" t="n"/>
      <c r="AQ993" s="135" t="n"/>
      <c r="AR993" s="135" t="n"/>
      <c r="AS993" s="135" t="n"/>
      <c r="AT993" s="135" t="n"/>
      <c r="AU993" s="135" t="n"/>
      <c r="AV993" s="135" t="n"/>
      <c r="AW993" s="135" t="n"/>
      <c r="AX993" s="135" t="n"/>
      <c r="AY993" s="135" t="n"/>
      <c r="AZ993" s="135" t="n"/>
      <c r="BA993" s="135" t="n"/>
      <c r="BB993" s="135" t="n"/>
      <c r="BC993" s="135" t="n"/>
      <c r="BD993" s="135" t="n"/>
      <c r="BE993" s="135" t="n"/>
      <c r="BF993" s="135" t="n"/>
      <c r="BG993" s="135" t="n"/>
      <c r="BH993" s="135" t="n"/>
      <c r="BI993" s="135" t="n"/>
      <c r="BJ993" s="135" t="n"/>
      <c r="BK993" s="135" t="n"/>
      <c r="BL993" s="135" t="n"/>
      <c r="BM993" s="135" t="n"/>
      <c r="BN993" s="135" t="n"/>
      <c r="BO993" s="135" t="n"/>
      <c r="BP993" s="135" t="n"/>
      <c r="BQ993" s="135" t="n"/>
      <c r="BR993" s="135" t="n"/>
      <c r="BS993" s="135" t="n"/>
      <c r="BT993" s="135" t="n"/>
      <c r="BU993" s="135" t="n"/>
      <c r="BV993" s="135" t="n"/>
      <c r="BW993" s="135" t="n"/>
      <c r="BX993" s="135" t="n"/>
      <c r="BY993" s="135" t="n"/>
      <c r="BZ993" s="135" t="n"/>
      <c r="CA993" s="135" t="n"/>
      <c r="CB993" s="135" t="n"/>
      <c r="CC993" s="135" t="n"/>
      <c r="CD993" s="135" t="n"/>
      <c r="CE993" s="135" t="n"/>
      <c r="CF993" s="135" t="n"/>
      <c r="CG993" s="135" t="n"/>
      <c r="CH993" s="135" t="n"/>
      <c r="CI993" s="135" t="n"/>
      <c r="CJ993" s="135" t="n"/>
      <c r="CK993" s="135" t="n"/>
      <c r="CL993" s="135" t="n"/>
      <c r="CM993" s="135" t="n"/>
      <c r="CN993" s="135" t="n"/>
      <c r="CO993" s="135" t="n"/>
      <c r="CP993" s="135" t="n"/>
      <c r="CQ993" s="135" t="n"/>
      <c r="CR993" s="135" t="n"/>
      <c r="CU993" s="36" t="n"/>
      <c r="CV993" s="36" t="n"/>
      <c r="CW993" s="36" t="n"/>
      <c r="CX993" s="36" t="n"/>
      <c r="CY993" s="36" t="n"/>
      <c r="CZ993" s="36" t="n"/>
      <c r="DA993" s="36" t="n"/>
      <c r="DB993" s="36" t="n"/>
      <c r="DC993" s="36" t="n"/>
      <c r="DD993" s="36" t="n"/>
      <c r="DE993" s="36" t="n"/>
      <c r="DF993" s="36" t="n"/>
      <c r="DG993" s="36" t="n"/>
      <c r="DH993" s="36" t="n"/>
      <c r="DI993" s="36" t="n"/>
      <c r="DJ993" s="36" t="n"/>
      <c r="DK993" s="36" t="n"/>
      <c r="DL993" s="36" t="n"/>
      <c r="DM993" s="36" t="n"/>
      <c r="DN993" s="36" t="n"/>
      <c r="DO993" s="36" t="n"/>
      <c r="DP993" s="36" t="n"/>
      <c r="DQ993" s="36" t="n"/>
      <c r="DR993" s="36" t="n"/>
      <c r="DS993" s="36" t="n"/>
      <c r="DT993" s="36" t="n"/>
      <c r="DU993" s="36" t="n"/>
      <c r="DV993" s="36" t="n"/>
      <c r="DW993" s="36" t="n"/>
      <c r="DX993" s="36" t="n"/>
      <c r="DY993" s="36" t="n"/>
      <c r="DZ993" s="36" t="n"/>
      <c r="EA993" s="36" t="n"/>
      <c r="EB993" s="36" t="n"/>
      <c r="EC993" s="36" t="n"/>
      <c r="ED993" s="36" t="n"/>
      <c r="EE993" s="36" t="n"/>
      <c r="EF993" s="36" t="n"/>
      <c r="EG993" s="36" t="n"/>
      <c r="EH993" s="36" t="n"/>
      <c r="EI993" s="36" t="n"/>
      <c r="EJ993" s="36" t="n"/>
      <c r="EK993" s="36" t="n"/>
      <c r="EL993" s="36" t="n"/>
      <c r="EM993" s="36" t="n"/>
      <c r="EN993" s="36" t="n"/>
    </row>
    <row r="994">
      <c r="A994" s="36" t="n"/>
      <c r="B994" s="36" t="n"/>
      <c r="C994" s="144" t="n"/>
      <c r="D994" s="144" t="n"/>
      <c r="E994" s="135" t="n"/>
      <c r="F994" s="135" t="n"/>
      <c r="G994" s="135" t="n"/>
      <c r="H994" s="135" t="n"/>
      <c r="I994" s="135" t="n"/>
      <c r="J994" s="135" t="n"/>
      <c r="K994" s="135" t="n"/>
      <c r="L994" s="135" t="n"/>
      <c r="M994" s="135" t="n"/>
      <c r="N994" s="135" t="n"/>
      <c r="O994" s="135" t="n"/>
      <c r="P994" s="135" t="n"/>
      <c r="Q994" s="135" t="n"/>
      <c r="R994" s="135" t="n"/>
      <c r="S994" s="135" t="n"/>
      <c r="T994" s="135" t="n"/>
      <c r="U994" s="135" t="n"/>
      <c r="V994" s="135" t="n"/>
      <c r="W994" s="135" t="n"/>
      <c r="X994" s="135" t="n"/>
      <c r="Y994" s="135" t="n"/>
      <c r="Z994" s="135" t="n"/>
      <c r="AA994" s="135" t="n"/>
      <c r="AB994" s="135" t="n"/>
      <c r="AC994" s="135" t="n"/>
      <c r="AD994" s="135" t="n"/>
      <c r="AE994" s="135" t="n"/>
      <c r="AF994" s="135" t="n"/>
      <c r="AG994" s="135" t="n"/>
      <c r="AH994" s="135" t="n"/>
      <c r="AI994" s="135" t="n"/>
      <c r="AJ994" s="135" t="n"/>
      <c r="AK994" s="135" t="n"/>
      <c r="AL994" s="135" t="n"/>
      <c r="AM994" s="135" t="n"/>
      <c r="AN994" s="135" t="n"/>
      <c r="AO994" s="135" t="n"/>
      <c r="AP994" s="135" t="n"/>
      <c r="AQ994" s="135" t="n"/>
      <c r="AR994" s="135" t="n"/>
      <c r="AS994" s="135" t="n"/>
      <c r="AT994" s="135" t="n"/>
      <c r="AU994" s="135" t="n"/>
      <c r="AV994" s="135" t="n"/>
      <c r="AW994" s="135" t="n"/>
      <c r="AX994" s="135" t="n"/>
      <c r="AY994" s="135" t="n"/>
      <c r="AZ994" s="135" t="n"/>
      <c r="BA994" s="135" t="n"/>
      <c r="BB994" s="135" t="n"/>
      <c r="BC994" s="135" t="n"/>
      <c r="BD994" s="135" t="n"/>
      <c r="BE994" s="135" t="n"/>
      <c r="BF994" s="135" t="n"/>
      <c r="BG994" s="135" t="n"/>
      <c r="BH994" s="135" t="n"/>
      <c r="BI994" s="135" t="n"/>
      <c r="BJ994" s="135" t="n"/>
      <c r="BK994" s="135" t="n"/>
      <c r="BL994" s="135" t="n"/>
      <c r="BM994" s="135" t="n"/>
      <c r="BN994" s="135" t="n"/>
      <c r="BO994" s="135" t="n"/>
      <c r="BP994" s="135" t="n"/>
      <c r="BQ994" s="135" t="n"/>
      <c r="BR994" s="135" t="n"/>
      <c r="BS994" s="135" t="n"/>
      <c r="BT994" s="135" t="n"/>
      <c r="BU994" s="135" t="n"/>
      <c r="BV994" s="135" t="n"/>
      <c r="BW994" s="135" t="n"/>
      <c r="BX994" s="135" t="n"/>
      <c r="BY994" s="135" t="n"/>
      <c r="BZ994" s="135" t="n"/>
      <c r="CA994" s="135" t="n"/>
      <c r="CB994" s="135" t="n"/>
      <c r="CC994" s="135" t="n"/>
      <c r="CD994" s="135" t="n"/>
      <c r="CE994" s="135" t="n"/>
      <c r="CF994" s="135" t="n"/>
      <c r="CG994" s="135" t="n"/>
      <c r="CH994" s="135" t="n"/>
      <c r="CI994" s="135" t="n"/>
      <c r="CJ994" s="135" t="n"/>
      <c r="CK994" s="135" t="n"/>
      <c r="CL994" s="135" t="n"/>
      <c r="CM994" s="135" t="n"/>
      <c r="CN994" s="135" t="n"/>
      <c r="CO994" s="135" t="n"/>
      <c r="CP994" s="135" t="n"/>
      <c r="CQ994" s="135" t="n"/>
      <c r="CR994" s="135" t="n"/>
      <c r="CU994" s="36" t="n"/>
      <c r="CV994" s="36" t="n"/>
      <c r="CW994" s="36" t="n"/>
      <c r="CX994" s="36" t="n"/>
      <c r="CY994" s="36" t="n"/>
      <c r="CZ994" s="36" t="n"/>
      <c r="DA994" s="36" t="n"/>
      <c r="DB994" s="36" t="n"/>
      <c r="DC994" s="36" t="n"/>
      <c r="DD994" s="36" t="n"/>
      <c r="DE994" s="36" t="n"/>
      <c r="DF994" s="36" t="n"/>
      <c r="DG994" s="36" t="n"/>
      <c r="DH994" s="36" t="n"/>
      <c r="DI994" s="36" t="n"/>
      <c r="DJ994" s="36" t="n"/>
      <c r="DK994" s="36" t="n"/>
      <c r="DL994" s="36" t="n"/>
      <c r="DM994" s="36" t="n"/>
      <c r="DN994" s="36" t="n"/>
      <c r="DO994" s="36" t="n"/>
      <c r="DP994" s="36" t="n"/>
      <c r="DQ994" s="36" t="n"/>
      <c r="DR994" s="36" t="n"/>
      <c r="DS994" s="36" t="n"/>
      <c r="DT994" s="36" t="n"/>
      <c r="DU994" s="36" t="n"/>
      <c r="DV994" s="36" t="n"/>
      <c r="DW994" s="36" t="n"/>
      <c r="DX994" s="36" t="n"/>
      <c r="DY994" s="36" t="n"/>
      <c r="DZ994" s="36" t="n"/>
      <c r="EA994" s="36" t="n"/>
      <c r="EB994" s="36" t="n"/>
      <c r="EC994" s="36" t="n"/>
      <c r="ED994" s="36" t="n"/>
      <c r="EE994" s="36" t="n"/>
      <c r="EF994" s="36" t="n"/>
      <c r="EG994" s="36" t="n"/>
      <c r="EH994" s="36" t="n"/>
      <c r="EI994" s="36" t="n"/>
      <c r="EJ994" s="36" t="n"/>
      <c r="EK994" s="36" t="n"/>
      <c r="EL994" s="36" t="n"/>
      <c r="EM994" s="36" t="n"/>
      <c r="EN994" s="36" t="n"/>
    </row>
    <row r="995">
      <c r="A995" s="36" t="n"/>
      <c r="B995" s="36" t="n"/>
      <c r="C995" s="144" t="n"/>
      <c r="D995" s="144" t="n"/>
      <c r="E995" s="135" t="n"/>
      <c r="F995" s="135" t="n"/>
      <c r="G995" s="135" t="n"/>
      <c r="H995" s="135" t="n"/>
      <c r="I995" s="135" t="n"/>
      <c r="J995" s="135" t="n"/>
      <c r="K995" s="135" t="n"/>
      <c r="L995" s="135" t="n"/>
      <c r="M995" s="135" t="n"/>
      <c r="N995" s="135" t="n"/>
      <c r="O995" s="135" t="n"/>
      <c r="P995" s="135" t="n"/>
      <c r="Q995" s="135" t="n"/>
      <c r="R995" s="135" t="n"/>
      <c r="S995" s="135" t="n"/>
      <c r="T995" s="135" t="n"/>
      <c r="U995" s="135" t="n"/>
      <c r="V995" s="135" t="n"/>
      <c r="W995" s="135" t="n"/>
      <c r="X995" s="135" t="n"/>
      <c r="Y995" s="135" t="n"/>
      <c r="Z995" s="135" t="n"/>
      <c r="AA995" s="135" t="n"/>
      <c r="AB995" s="135" t="n"/>
      <c r="AC995" s="135" t="n"/>
      <c r="AD995" s="135" t="n"/>
      <c r="AE995" s="135" t="n"/>
      <c r="AF995" s="135" t="n"/>
      <c r="AG995" s="135" t="n"/>
      <c r="AH995" s="135" t="n"/>
      <c r="AI995" s="135" t="n"/>
      <c r="AJ995" s="135" t="n"/>
      <c r="AK995" s="135" t="n"/>
      <c r="AL995" s="135" t="n"/>
      <c r="AM995" s="135" t="n"/>
      <c r="AN995" s="135" t="n"/>
      <c r="AO995" s="135" t="n"/>
      <c r="AP995" s="135" t="n"/>
      <c r="AQ995" s="135" t="n"/>
      <c r="AR995" s="135" t="n"/>
      <c r="AS995" s="135" t="n"/>
      <c r="AT995" s="135" t="n"/>
      <c r="AU995" s="135" t="n"/>
      <c r="AV995" s="135" t="n"/>
      <c r="AW995" s="135" t="n"/>
      <c r="AX995" s="135" t="n"/>
      <c r="AY995" s="135" t="n"/>
      <c r="AZ995" s="135" t="n"/>
      <c r="BA995" s="135" t="n"/>
      <c r="BB995" s="135" t="n"/>
      <c r="BC995" s="135" t="n"/>
      <c r="BD995" s="135" t="n"/>
      <c r="BE995" s="135" t="n"/>
      <c r="BF995" s="135" t="n"/>
      <c r="BG995" s="135" t="n"/>
      <c r="BH995" s="135" t="n"/>
      <c r="BI995" s="135" t="n"/>
      <c r="BJ995" s="135" t="n"/>
      <c r="BK995" s="135" t="n"/>
      <c r="BL995" s="135" t="n"/>
      <c r="BM995" s="135" t="n"/>
      <c r="BN995" s="135" t="n"/>
      <c r="BO995" s="135" t="n"/>
      <c r="BP995" s="135" t="n"/>
      <c r="BQ995" s="135" t="n"/>
      <c r="BR995" s="135" t="n"/>
      <c r="BS995" s="135" t="n"/>
      <c r="BT995" s="135" t="n"/>
      <c r="BU995" s="135" t="n"/>
      <c r="BV995" s="135" t="n"/>
      <c r="BW995" s="135" t="n"/>
      <c r="BX995" s="135" t="n"/>
      <c r="BY995" s="135" t="n"/>
      <c r="BZ995" s="135" t="n"/>
      <c r="CA995" s="135" t="n"/>
      <c r="CB995" s="135" t="n"/>
      <c r="CC995" s="135" t="n"/>
      <c r="CD995" s="135" t="n"/>
      <c r="CE995" s="135" t="n"/>
      <c r="CF995" s="135" t="n"/>
      <c r="CG995" s="135" t="n"/>
      <c r="CH995" s="135" t="n"/>
      <c r="CI995" s="135" t="n"/>
      <c r="CJ995" s="135" t="n"/>
      <c r="CK995" s="135" t="n"/>
      <c r="CL995" s="135" t="n"/>
      <c r="CM995" s="135" t="n"/>
      <c r="CN995" s="135" t="n"/>
      <c r="CO995" s="135" t="n"/>
      <c r="CP995" s="135" t="n"/>
      <c r="CQ995" s="135" t="n"/>
      <c r="CR995" s="135" t="n"/>
      <c r="CU995" s="36" t="n"/>
      <c r="CV995" s="36" t="n"/>
      <c r="CW995" s="36" t="n"/>
      <c r="CX995" s="36" t="n"/>
      <c r="CY995" s="36" t="n"/>
      <c r="CZ995" s="36" t="n"/>
      <c r="DA995" s="36" t="n"/>
      <c r="DB995" s="36" t="n"/>
      <c r="DC995" s="36" t="n"/>
      <c r="DD995" s="36" t="n"/>
      <c r="DE995" s="36" t="n"/>
      <c r="DF995" s="36" t="n"/>
      <c r="DG995" s="36" t="n"/>
      <c r="DH995" s="36" t="n"/>
      <c r="DI995" s="36" t="n"/>
      <c r="DJ995" s="36" t="n"/>
      <c r="DK995" s="36" t="n"/>
      <c r="DL995" s="36" t="n"/>
      <c r="DM995" s="36" t="n"/>
      <c r="DN995" s="36" t="n"/>
      <c r="DO995" s="36" t="n"/>
      <c r="DP995" s="36" t="n"/>
      <c r="DQ995" s="36" t="n"/>
      <c r="DR995" s="36" t="n"/>
      <c r="DS995" s="36" t="n"/>
      <c r="DT995" s="36" t="n"/>
      <c r="DU995" s="36" t="n"/>
      <c r="DV995" s="36" t="n"/>
      <c r="DW995" s="36" t="n"/>
      <c r="DX995" s="36" t="n"/>
      <c r="DY995" s="36" t="n"/>
      <c r="DZ995" s="36" t="n"/>
      <c r="EA995" s="36" t="n"/>
      <c r="EB995" s="36" t="n"/>
      <c r="EC995" s="36" t="n"/>
      <c r="ED995" s="36" t="n"/>
      <c r="EE995" s="36" t="n"/>
      <c r="EF995" s="36" t="n"/>
      <c r="EG995" s="36" t="n"/>
      <c r="EH995" s="36" t="n"/>
      <c r="EI995" s="36" t="n"/>
      <c r="EJ995" s="36" t="n"/>
      <c r="EK995" s="36" t="n"/>
      <c r="EL995" s="36" t="n"/>
      <c r="EM995" s="36" t="n"/>
      <c r="EN995" s="36" t="n"/>
    </row>
    <row r="996">
      <c r="A996" s="36" t="n"/>
      <c r="B996" s="36" t="n"/>
      <c r="C996" s="144" t="n"/>
      <c r="D996" s="144" t="n"/>
      <c r="E996" s="135" t="n"/>
      <c r="F996" s="135" t="n"/>
      <c r="G996" s="135" t="n"/>
      <c r="H996" s="135" t="n"/>
      <c r="I996" s="135" t="n"/>
      <c r="J996" s="135" t="n"/>
      <c r="K996" s="135" t="n"/>
      <c r="L996" s="135" t="n"/>
      <c r="M996" s="135" t="n"/>
      <c r="N996" s="135" t="n"/>
      <c r="O996" s="135" t="n"/>
      <c r="P996" s="135" t="n"/>
      <c r="Q996" s="135" t="n"/>
      <c r="R996" s="135" t="n"/>
      <c r="S996" s="135" t="n"/>
      <c r="T996" s="135" t="n"/>
      <c r="U996" s="135" t="n"/>
      <c r="V996" s="135" t="n"/>
      <c r="W996" s="135" t="n"/>
      <c r="X996" s="135" t="n"/>
      <c r="Y996" s="135" t="n"/>
      <c r="Z996" s="135" t="n"/>
      <c r="AA996" s="135" t="n"/>
      <c r="AB996" s="135" t="n"/>
      <c r="AC996" s="135" t="n"/>
      <c r="AD996" s="135" t="n"/>
      <c r="AE996" s="135" t="n"/>
      <c r="AF996" s="135" t="n"/>
      <c r="AG996" s="135" t="n"/>
      <c r="AH996" s="135" t="n"/>
      <c r="AI996" s="135" t="n"/>
      <c r="AJ996" s="135" t="n"/>
      <c r="AK996" s="135" t="n"/>
      <c r="AL996" s="135" t="n"/>
      <c r="AM996" s="135" t="n"/>
      <c r="AN996" s="135" t="n"/>
      <c r="AO996" s="135" t="n"/>
      <c r="AP996" s="135" t="n"/>
      <c r="AQ996" s="135" t="n"/>
      <c r="AR996" s="135" t="n"/>
      <c r="AS996" s="135" t="n"/>
      <c r="AT996" s="135" t="n"/>
      <c r="AU996" s="135" t="n"/>
      <c r="AV996" s="135" t="n"/>
      <c r="AW996" s="135" t="n"/>
      <c r="AX996" s="135" t="n"/>
      <c r="AY996" s="135" t="n"/>
      <c r="AZ996" s="135" t="n"/>
      <c r="BA996" s="135" t="n"/>
      <c r="BB996" s="135" t="n"/>
      <c r="BC996" s="135" t="n"/>
      <c r="BD996" s="135" t="n"/>
      <c r="BE996" s="135" t="n"/>
      <c r="BF996" s="135" t="n"/>
      <c r="BG996" s="135" t="n"/>
      <c r="BH996" s="135" t="n"/>
      <c r="BI996" s="135" t="n"/>
      <c r="BJ996" s="135" t="n"/>
      <c r="BK996" s="135" t="n"/>
      <c r="BL996" s="135" t="n"/>
      <c r="BM996" s="135" t="n"/>
      <c r="BN996" s="135" t="n"/>
      <c r="BO996" s="135" t="n"/>
      <c r="BP996" s="135" t="n"/>
      <c r="BQ996" s="135" t="n"/>
      <c r="BR996" s="135" t="n"/>
      <c r="BS996" s="135" t="n"/>
      <c r="BT996" s="135" t="n"/>
      <c r="BU996" s="135" t="n"/>
      <c r="BV996" s="135" t="n"/>
      <c r="BW996" s="135" t="n"/>
      <c r="BX996" s="135" t="n"/>
      <c r="BY996" s="135" t="n"/>
      <c r="BZ996" s="135" t="n"/>
      <c r="CA996" s="135" t="n"/>
      <c r="CB996" s="135" t="n"/>
      <c r="CC996" s="135" t="n"/>
      <c r="CD996" s="135" t="n"/>
      <c r="CE996" s="135" t="n"/>
      <c r="CF996" s="135" t="n"/>
      <c r="CG996" s="135" t="n"/>
      <c r="CH996" s="135" t="n"/>
      <c r="CI996" s="135" t="n"/>
      <c r="CJ996" s="135" t="n"/>
      <c r="CK996" s="135" t="n"/>
      <c r="CL996" s="135" t="n"/>
      <c r="CM996" s="135" t="n"/>
      <c r="CN996" s="135" t="n"/>
      <c r="CO996" s="135" t="n"/>
      <c r="CP996" s="135" t="n"/>
      <c r="CQ996" s="135" t="n"/>
      <c r="CR996" s="135" t="n"/>
      <c r="CU996" s="36" t="n"/>
      <c r="CV996" s="36" t="n"/>
      <c r="CW996" s="36" t="n"/>
      <c r="CX996" s="36" t="n"/>
      <c r="CY996" s="36" t="n"/>
      <c r="CZ996" s="36" t="n"/>
      <c r="DA996" s="36" t="n"/>
      <c r="DB996" s="36" t="n"/>
      <c r="DC996" s="36" t="n"/>
      <c r="DD996" s="36" t="n"/>
      <c r="DE996" s="36" t="n"/>
      <c r="DF996" s="36" t="n"/>
      <c r="DG996" s="36" t="n"/>
      <c r="DH996" s="36" t="n"/>
      <c r="DI996" s="36" t="n"/>
      <c r="DJ996" s="36" t="n"/>
      <c r="DK996" s="36" t="n"/>
      <c r="DL996" s="36" t="n"/>
      <c r="DM996" s="36" t="n"/>
      <c r="DN996" s="36" t="n"/>
      <c r="DO996" s="36" t="n"/>
      <c r="DP996" s="36" t="n"/>
      <c r="DQ996" s="36" t="n"/>
      <c r="DR996" s="36" t="n"/>
      <c r="DS996" s="36" t="n"/>
      <c r="DT996" s="36" t="n"/>
      <c r="DU996" s="36" t="n"/>
      <c r="DV996" s="36" t="n"/>
      <c r="DW996" s="36" t="n"/>
      <c r="DX996" s="36" t="n"/>
      <c r="DY996" s="36" t="n"/>
      <c r="DZ996" s="36" t="n"/>
      <c r="EA996" s="36" t="n"/>
      <c r="EB996" s="36" t="n"/>
      <c r="EC996" s="36" t="n"/>
      <c r="ED996" s="36" t="n"/>
      <c r="EE996" s="36" t="n"/>
      <c r="EF996" s="36" t="n"/>
      <c r="EG996" s="36" t="n"/>
      <c r="EH996" s="36" t="n"/>
      <c r="EI996" s="36" t="n"/>
      <c r="EJ996" s="36" t="n"/>
      <c r="EK996" s="36" t="n"/>
      <c r="EL996" s="36" t="n"/>
      <c r="EM996" s="36" t="n"/>
      <c r="EN996" s="36" t="n"/>
    </row>
    <row r="997">
      <c r="A997" s="36" t="n"/>
      <c r="B997" s="36" t="n"/>
      <c r="C997" s="144" t="n"/>
      <c r="D997" s="144" t="n"/>
      <c r="E997" s="135" t="n"/>
      <c r="F997" s="135" t="n"/>
      <c r="G997" s="135" t="n"/>
      <c r="H997" s="135" t="n"/>
      <c r="I997" s="135" t="n"/>
      <c r="J997" s="135" t="n"/>
      <c r="K997" s="135" t="n"/>
      <c r="L997" s="135" t="n"/>
      <c r="M997" s="135" t="n"/>
      <c r="N997" s="135" t="n"/>
      <c r="O997" s="135" t="n"/>
      <c r="P997" s="135" t="n"/>
      <c r="Q997" s="135" t="n"/>
      <c r="R997" s="135" t="n"/>
      <c r="S997" s="135" t="n"/>
      <c r="T997" s="135" t="n"/>
      <c r="U997" s="135" t="n"/>
      <c r="V997" s="135" t="n"/>
      <c r="W997" s="135" t="n"/>
      <c r="X997" s="135" t="n"/>
      <c r="Y997" s="135" t="n"/>
      <c r="Z997" s="135" t="n"/>
      <c r="AA997" s="135" t="n"/>
      <c r="AB997" s="135" t="n"/>
      <c r="AC997" s="135" t="n"/>
      <c r="AD997" s="135" t="n"/>
      <c r="AE997" s="135" t="n"/>
      <c r="AF997" s="135" t="n"/>
      <c r="AG997" s="135" t="n"/>
      <c r="AH997" s="135" t="n"/>
      <c r="AI997" s="135" t="n"/>
      <c r="AJ997" s="135" t="n"/>
      <c r="AK997" s="135" t="n"/>
      <c r="AL997" s="135" t="n"/>
      <c r="AM997" s="135" t="n"/>
      <c r="AN997" s="135" t="n"/>
      <c r="AO997" s="135" t="n"/>
      <c r="AP997" s="135" t="n"/>
      <c r="AQ997" s="135" t="n"/>
      <c r="AR997" s="135" t="n"/>
      <c r="AS997" s="135" t="n"/>
      <c r="AT997" s="135" t="n"/>
      <c r="AU997" s="135" t="n"/>
      <c r="AV997" s="135" t="n"/>
      <c r="AW997" s="135" t="n"/>
      <c r="AX997" s="135" t="n"/>
      <c r="AY997" s="135" t="n"/>
      <c r="AZ997" s="135" t="n"/>
      <c r="BA997" s="135" t="n"/>
      <c r="BB997" s="135" t="n"/>
      <c r="BC997" s="135" t="n"/>
      <c r="BD997" s="135" t="n"/>
      <c r="BE997" s="135" t="n"/>
      <c r="BF997" s="135" t="n"/>
      <c r="BG997" s="135" t="n"/>
      <c r="BH997" s="135" t="n"/>
      <c r="BI997" s="135" t="n"/>
      <c r="BJ997" s="135" t="n"/>
      <c r="BK997" s="135" t="n"/>
      <c r="BL997" s="135" t="n"/>
      <c r="BM997" s="135" t="n"/>
      <c r="BN997" s="135" t="n"/>
      <c r="BO997" s="135" t="n"/>
      <c r="BP997" s="135" t="n"/>
      <c r="BQ997" s="135" t="n"/>
      <c r="BR997" s="135" t="n"/>
      <c r="BS997" s="135" t="n"/>
      <c r="BT997" s="135" t="n"/>
      <c r="BU997" s="135" t="n"/>
      <c r="BV997" s="135" t="n"/>
      <c r="BW997" s="135" t="n"/>
      <c r="BX997" s="135" t="n"/>
      <c r="BY997" s="135" t="n"/>
      <c r="BZ997" s="135" t="n"/>
      <c r="CA997" s="135" t="n"/>
      <c r="CB997" s="135" t="n"/>
      <c r="CC997" s="135" t="n"/>
      <c r="CD997" s="135" t="n"/>
      <c r="CE997" s="135" t="n"/>
      <c r="CF997" s="135" t="n"/>
      <c r="CG997" s="135" t="n"/>
      <c r="CH997" s="135" t="n"/>
      <c r="CI997" s="135" t="n"/>
      <c r="CJ997" s="135" t="n"/>
      <c r="CK997" s="135" t="n"/>
      <c r="CL997" s="135" t="n"/>
      <c r="CM997" s="135" t="n"/>
      <c r="CN997" s="135" t="n"/>
      <c r="CO997" s="135" t="n"/>
      <c r="CP997" s="135" t="n"/>
      <c r="CQ997" s="135" t="n"/>
      <c r="CR997" s="135" t="n"/>
      <c r="CU997" s="36" t="n"/>
      <c r="CV997" s="36" t="n"/>
      <c r="CW997" s="36" t="n"/>
      <c r="CX997" s="36" t="n"/>
      <c r="CY997" s="36" t="n"/>
      <c r="CZ997" s="36" t="n"/>
      <c r="DA997" s="36" t="n"/>
      <c r="DB997" s="36" t="n"/>
      <c r="DC997" s="36" t="n"/>
      <c r="DD997" s="36" t="n"/>
      <c r="DE997" s="36" t="n"/>
      <c r="DF997" s="36" t="n"/>
      <c r="DG997" s="36" t="n"/>
      <c r="DH997" s="36" t="n"/>
      <c r="DI997" s="36" t="n"/>
      <c r="DJ997" s="36" t="n"/>
      <c r="DK997" s="36" t="n"/>
      <c r="DL997" s="36" t="n"/>
      <c r="DM997" s="36" t="n"/>
      <c r="DN997" s="36" t="n"/>
      <c r="DO997" s="36" t="n"/>
      <c r="DP997" s="36" t="n"/>
      <c r="DQ997" s="36" t="n"/>
      <c r="DR997" s="36" t="n"/>
      <c r="DS997" s="36" t="n"/>
      <c r="DT997" s="36" t="n"/>
      <c r="DU997" s="36" t="n"/>
      <c r="DV997" s="36" t="n"/>
      <c r="DW997" s="36" t="n"/>
      <c r="DX997" s="36" t="n"/>
      <c r="DY997" s="36" t="n"/>
      <c r="DZ997" s="36" t="n"/>
      <c r="EA997" s="36" t="n"/>
      <c r="EB997" s="36" t="n"/>
      <c r="EC997" s="36" t="n"/>
      <c r="ED997" s="36" t="n"/>
      <c r="EE997" s="36" t="n"/>
      <c r="EF997" s="36" t="n"/>
      <c r="EG997" s="36" t="n"/>
      <c r="EH997" s="36" t="n"/>
      <c r="EI997" s="36" t="n"/>
      <c r="EJ997" s="36" t="n"/>
      <c r="EK997" s="36" t="n"/>
      <c r="EL997" s="36" t="n"/>
      <c r="EM997" s="36" t="n"/>
      <c r="EN997" s="36" t="n"/>
    </row>
    <row r="998">
      <c r="A998" s="36" t="n"/>
      <c r="B998" s="36" t="n"/>
      <c r="C998" s="144" t="n"/>
      <c r="D998" s="144" t="n"/>
      <c r="E998" s="135" t="n"/>
      <c r="F998" s="135" t="n"/>
      <c r="G998" s="135" t="n"/>
      <c r="H998" s="135" t="n"/>
      <c r="I998" s="135" t="n"/>
      <c r="J998" s="135" t="n"/>
      <c r="K998" s="135" t="n"/>
      <c r="L998" s="135" t="n"/>
      <c r="M998" s="135" t="n"/>
      <c r="N998" s="135" t="n"/>
      <c r="O998" s="135" t="n"/>
      <c r="P998" s="135" t="n"/>
      <c r="Q998" s="135" t="n"/>
      <c r="R998" s="135" t="n"/>
      <c r="S998" s="135" t="n"/>
      <c r="T998" s="135" t="n"/>
      <c r="U998" s="135" t="n"/>
      <c r="V998" s="135" t="n"/>
      <c r="W998" s="135" t="n"/>
      <c r="X998" s="135" t="n"/>
      <c r="Y998" s="135" t="n"/>
      <c r="Z998" s="135" t="n"/>
      <c r="AA998" s="135" t="n"/>
      <c r="AB998" s="135" t="n"/>
      <c r="AC998" s="135" t="n"/>
      <c r="AD998" s="135" t="n"/>
      <c r="AE998" s="135" t="n"/>
      <c r="AF998" s="135" t="n"/>
      <c r="AG998" s="135" t="n"/>
      <c r="AH998" s="135" t="n"/>
      <c r="AI998" s="135" t="n"/>
      <c r="AJ998" s="135" t="n"/>
      <c r="AK998" s="135" t="n"/>
      <c r="AL998" s="135" t="n"/>
      <c r="AM998" s="135" t="n"/>
      <c r="AN998" s="135" t="n"/>
      <c r="AO998" s="135" t="n"/>
      <c r="AP998" s="135" t="n"/>
      <c r="AQ998" s="135" t="n"/>
      <c r="AR998" s="135" t="n"/>
      <c r="AS998" s="135" t="n"/>
      <c r="AT998" s="135" t="n"/>
      <c r="AU998" s="135" t="n"/>
      <c r="AV998" s="135" t="n"/>
      <c r="AW998" s="135" t="n"/>
      <c r="AX998" s="135" t="n"/>
      <c r="AY998" s="135" t="n"/>
      <c r="AZ998" s="135" t="n"/>
      <c r="BA998" s="135" t="n"/>
      <c r="BB998" s="135" t="n"/>
      <c r="BC998" s="135" t="n"/>
      <c r="BD998" s="135" t="n"/>
      <c r="BE998" s="135" t="n"/>
      <c r="BF998" s="135" t="n"/>
      <c r="BG998" s="135" t="n"/>
      <c r="BH998" s="135" t="n"/>
      <c r="BI998" s="135" t="n"/>
      <c r="BJ998" s="135" t="n"/>
      <c r="BK998" s="135" t="n"/>
      <c r="BL998" s="135" t="n"/>
      <c r="BM998" s="135" t="n"/>
      <c r="BN998" s="135" t="n"/>
      <c r="BO998" s="135" t="n"/>
      <c r="BP998" s="135" t="n"/>
      <c r="BQ998" s="135" t="n"/>
      <c r="BR998" s="135" t="n"/>
      <c r="BS998" s="135" t="n"/>
      <c r="BT998" s="135" t="n"/>
      <c r="BU998" s="135" t="n"/>
      <c r="BV998" s="135" t="n"/>
      <c r="BW998" s="135" t="n"/>
      <c r="BX998" s="135" t="n"/>
      <c r="BY998" s="135" t="n"/>
      <c r="BZ998" s="135" t="n"/>
      <c r="CA998" s="135" t="n"/>
      <c r="CB998" s="135" t="n"/>
      <c r="CC998" s="135" t="n"/>
      <c r="CD998" s="135" t="n"/>
      <c r="CE998" s="135" t="n"/>
      <c r="CF998" s="135" t="n"/>
      <c r="CG998" s="135" t="n"/>
      <c r="CH998" s="135" t="n"/>
      <c r="CI998" s="135" t="n"/>
      <c r="CJ998" s="135" t="n"/>
      <c r="CK998" s="135" t="n"/>
      <c r="CL998" s="135" t="n"/>
      <c r="CM998" s="135" t="n"/>
      <c r="CN998" s="135" t="n"/>
      <c r="CO998" s="135" t="n"/>
      <c r="CP998" s="135" t="n"/>
      <c r="CQ998" s="135" t="n"/>
      <c r="CR998" s="135" t="n"/>
      <c r="CU998" s="36" t="n"/>
      <c r="CV998" s="36" t="n"/>
      <c r="CW998" s="36" t="n"/>
      <c r="CX998" s="36" t="n"/>
      <c r="CY998" s="36" t="n"/>
      <c r="CZ998" s="36" t="n"/>
      <c r="DA998" s="36" t="n"/>
      <c r="DB998" s="36" t="n"/>
      <c r="DC998" s="36" t="n"/>
      <c r="DD998" s="36" t="n"/>
      <c r="DE998" s="36" t="n"/>
      <c r="DF998" s="36" t="n"/>
      <c r="DG998" s="36" t="n"/>
      <c r="DH998" s="36" t="n"/>
      <c r="DI998" s="36" t="n"/>
      <c r="DJ998" s="36" t="n"/>
      <c r="DK998" s="36" t="n"/>
      <c r="DL998" s="36" t="n"/>
      <c r="DM998" s="36" t="n"/>
      <c r="DN998" s="36" t="n"/>
      <c r="DO998" s="36" t="n"/>
      <c r="DP998" s="36" t="n"/>
      <c r="DQ998" s="36" t="n"/>
      <c r="DR998" s="36" t="n"/>
      <c r="DS998" s="36" t="n"/>
      <c r="DT998" s="36" t="n"/>
      <c r="DU998" s="36" t="n"/>
      <c r="DV998" s="36" t="n"/>
      <c r="DW998" s="36" t="n"/>
      <c r="DX998" s="36" t="n"/>
      <c r="DY998" s="36" t="n"/>
      <c r="DZ998" s="36" t="n"/>
      <c r="EA998" s="36" t="n"/>
      <c r="EB998" s="36" t="n"/>
      <c r="EC998" s="36" t="n"/>
      <c r="ED998" s="36" t="n"/>
      <c r="EE998" s="36" t="n"/>
      <c r="EF998" s="36" t="n"/>
      <c r="EG998" s="36" t="n"/>
      <c r="EH998" s="36" t="n"/>
      <c r="EI998" s="36" t="n"/>
      <c r="EJ998" s="36" t="n"/>
      <c r="EK998" s="36" t="n"/>
      <c r="EL998" s="36" t="n"/>
      <c r="EM998" s="36" t="n"/>
      <c r="EN998" s="36" t="n"/>
    </row>
    <row r="999">
      <c r="A999" s="36" t="n"/>
      <c r="B999" s="36" t="n"/>
      <c r="C999" s="144" t="n"/>
      <c r="D999" s="144" t="n"/>
      <c r="E999" s="135" t="n"/>
      <c r="F999" s="135" t="n"/>
      <c r="G999" s="135" t="n"/>
      <c r="H999" s="135" t="n"/>
      <c r="I999" s="135" t="n"/>
      <c r="J999" s="135" t="n"/>
      <c r="K999" s="135" t="n"/>
      <c r="L999" s="135" t="n"/>
      <c r="M999" s="135" t="n"/>
      <c r="N999" s="135" t="n"/>
      <c r="O999" s="135" t="n"/>
      <c r="P999" s="135" t="n"/>
      <c r="Q999" s="135" t="n"/>
      <c r="R999" s="135" t="n"/>
      <c r="S999" s="135" t="n"/>
      <c r="T999" s="135" t="n"/>
      <c r="U999" s="135" t="n"/>
      <c r="V999" s="135" t="n"/>
      <c r="W999" s="135" t="n"/>
      <c r="X999" s="135" t="n"/>
      <c r="Y999" s="135" t="n"/>
      <c r="Z999" s="135" t="n"/>
      <c r="AA999" s="135" t="n"/>
      <c r="AB999" s="135" t="n"/>
      <c r="AC999" s="135" t="n"/>
      <c r="AD999" s="135" t="n"/>
      <c r="AE999" s="135" t="n"/>
      <c r="AF999" s="135" t="n"/>
      <c r="AG999" s="135" t="n"/>
      <c r="AH999" s="135" t="n"/>
      <c r="AI999" s="135" t="n"/>
      <c r="AJ999" s="135" t="n"/>
      <c r="AK999" s="135" t="n"/>
      <c r="AL999" s="135" t="n"/>
      <c r="AM999" s="135" t="n"/>
      <c r="AN999" s="135" t="n"/>
      <c r="AO999" s="135" t="n"/>
      <c r="AP999" s="135" t="n"/>
      <c r="AQ999" s="135" t="n"/>
      <c r="AR999" s="135" t="n"/>
      <c r="AS999" s="135" t="n"/>
      <c r="AT999" s="135" t="n"/>
      <c r="AU999" s="135" t="n"/>
      <c r="AV999" s="135" t="n"/>
      <c r="AW999" s="135" t="n"/>
      <c r="AX999" s="135" t="n"/>
      <c r="AY999" s="135" t="n"/>
      <c r="AZ999" s="135" t="n"/>
      <c r="BA999" s="135" t="n"/>
      <c r="BB999" s="135" t="n"/>
      <c r="BC999" s="135" t="n"/>
      <c r="BD999" s="135" t="n"/>
      <c r="BE999" s="135" t="n"/>
      <c r="BF999" s="135" t="n"/>
      <c r="BG999" s="135" t="n"/>
      <c r="BH999" s="135" t="n"/>
      <c r="BI999" s="135" t="n"/>
      <c r="BJ999" s="135" t="n"/>
      <c r="BK999" s="135" t="n"/>
      <c r="BL999" s="135" t="n"/>
      <c r="BM999" s="135" t="n"/>
      <c r="BN999" s="135" t="n"/>
      <c r="BO999" s="135" t="n"/>
      <c r="BP999" s="135" t="n"/>
      <c r="BQ999" s="135" t="n"/>
      <c r="BR999" s="135" t="n"/>
      <c r="BS999" s="135" t="n"/>
      <c r="BT999" s="135" t="n"/>
      <c r="BU999" s="135" t="n"/>
      <c r="BV999" s="135" t="n"/>
      <c r="BW999" s="135" t="n"/>
      <c r="BX999" s="135" t="n"/>
      <c r="BY999" s="135" t="n"/>
      <c r="BZ999" s="135" t="n"/>
      <c r="CA999" s="135" t="n"/>
      <c r="CB999" s="135" t="n"/>
      <c r="CC999" s="135" t="n"/>
      <c r="CD999" s="135" t="n"/>
      <c r="CE999" s="135" t="n"/>
      <c r="CF999" s="135" t="n"/>
      <c r="CG999" s="135" t="n"/>
      <c r="CH999" s="135" t="n"/>
      <c r="CI999" s="135" t="n"/>
      <c r="CJ999" s="135" t="n"/>
      <c r="CK999" s="135" t="n"/>
      <c r="CL999" s="135" t="n"/>
      <c r="CM999" s="135" t="n"/>
      <c r="CN999" s="135" t="n"/>
      <c r="CO999" s="135" t="n"/>
      <c r="CP999" s="135" t="n"/>
      <c r="CQ999" s="135" t="n"/>
      <c r="CR999" s="135" t="n"/>
      <c r="CU999" s="36" t="n"/>
      <c r="CV999" s="36" t="n"/>
      <c r="CW999" s="36" t="n"/>
      <c r="CX999" s="36" t="n"/>
      <c r="CY999" s="36" t="n"/>
      <c r="CZ999" s="36" t="n"/>
      <c r="DA999" s="36" t="n"/>
      <c r="DB999" s="36" t="n"/>
      <c r="DC999" s="36" t="n"/>
      <c r="DD999" s="36" t="n"/>
      <c r="DE999" s="36" t="n"/>
      <c r="DF999" s="36" t="n"/>
      <c r="DG999" s="36" t="n"/>
      <c r="DH999" s="36" t="n"/>
      <c r="DI999" s="36" t="n"/>
      <c r="DJ999" s="36" t="n"/>
      <c r="DK999" s="36" t="n"/>
      <c r="DL999" s="36" t="n"/>
      <c r="DM999" s="36" t="n"/>
      <c r="DN999" s="36" t="n"/>
      <c r="DO999" s="36" t="n"/>
      <c r="DP999" s="36" t="n"/>
      <c r="DQ999" s="36" t="n"/>
      <c r="DR999" s="36" t="n"/>
      <c r="DS999" s="36" t="n"/>
      <c r="DT999" s="36" t="n"/>
      <c r="DU999" s="36" t="n"/>
      <c r="DV999" s="36" t="n"/>
      <c r="DW999" s="36" t="n"/>
      <c r="DX999" s="36" t="n"/>
      <c r="DY999" s="36" t="n"/>
      <c r="DZ999" s="36" t="n"/>
      <c r="EA999" s="36" t="n"/>
      <c r="EB999" s="36" t="n"/>
      <c r="EC999" s="36" t="n"/>
      <c r="ED999" s="36" t="n"/>
      <c r="EE999" s="36" t="n"/>
      <c r="EF999" s="36" t="n"/>
      <c r="EG999" s="36" t="n"/>
      <c r="EH999" s="36" t="n"/>
      <c r="EI999" s="36" t="n"/>
      <c r="EJ999" s="36" t="n"/>
      <c r="EK999" s="36" t="n"/>
      <c r="EL999" s="36" t="n"/>
      <c r="EM999" s="36" t="n"/>
      <c r="EN999" s="36" t="n"/>
    </row>
    <row r="1000">
      <c r="A1000" s="36" t="n"/>
      <c r="B1000" s="36" t="n"/>
      <c r="C1000" s="144" t="n"/>
      <c r="D1000" s="144" t="n"/>
      <c r="E1000" s="135" t="n"/>
      <c r="F1000" s="135" t="n"/>
      <c r="G1000" s="135" t="n"/>
      <c r="H1000" s="135" t="n"/>
      <c r="I1000" s="135" t="n"/>
      <c r="J1000" s="135" t="n"/>
      <c r="K1000" s="135" t="n"/>
      <c r="L1000" s="135" t="n"/>
      <c r="M1000" s="135" t="n"/>
      <c r="N1000" s="135" t="n"/>
      <c r="O1000" s="135" t="n"/>
      <c r="P1000" s="135" t="n"/>
      <c r="Q1000" s="135" t="n"/>
      <c r="R1000" s="135" t="n"/>
      <c r="S1000" s="135" t="n"/>
      <c r="T1000" s="135" t="n"/>
      <c r="U1000" s="135" t="n"/>
      <c r="V1000" s="135" t="n"/>
      <c r="W1000" s="135" t="n"/>
      <c r="X1000" s="135" t="n"/>
      <c r="Y1000" s="135" t="n"/>
      <c r="Z1000" s="135" t="n"/>
      <c r="AA1000" s="135" t="n"/>
      <c r="AB1000" s="135" t="n"/>
      <c r="AC1000" s="135" t="n"/>
      <c r="AD1000" s="135" t="n"/>
      <c r="AE1000" s="135" t="n"/>
      <c r="AF1000" s="135" t="n"/>
      <c r="AG1000" s="135" t="n"/>
      <c r="AH1000" s="135" t="n"/>
      <c r="AI1000" s="135" t="n"/>
      <c r="AJ1000" s="135" t="n"/>
      <c r="AK1000" s="135" t="n"/>
      <c r="AL1000" s="135" t="n"/>
      <c r="AM1000" s="135" t="n"/>
      <c r="AN1000" s="135" t="n"/>
      <c r="AO1000" s="135" t="n"/>
      <c r="AP1000" s="135" t="n"/>
      <c r="AQ1000" s="135" t="n"/>
      <c r="AR1000" s="135" t="n"/>
      <c r="AS1000" s="135" t="n"/>
      <c r="AT1000" s="135" t="n"/>
      <c r="AU1000" s="135" t="n"/>
      <c r="AV1000" s="135" t="n"/>
      <c r="AW1000" s="135" t="n"/>
      <c r="AX1000" s="135" t="n"/>
      <c r="AY1000" s="135" t="n"/>
      <c r="AZ1000" s="135" t="n"/>
      <c r="BA1000" s="135" t="n"/>
      <c r="BB1000" s="135" t="n"/>
      <c r="BC1000" s="135" t="n"/>
      <c r="BD1000" s="135" t="n"/>
      <c r="BE1000" s="135" t="n"/>
      <c r="BF1000" s="135" t="n"/>
      <c r="BG1000" s="135" t="n"/>
      <c r="BH1000" s="135" t="n"/>
      <c r="BI1000" s="135" t="n"/>
      <c r="BJ1000" s="135" t="n"/>
      <c r="BK1000" s="135" t="n"/>
      <c r="BL1000" s="135" t="n"/>
      <c r="BM1000" s="135" t="n"/>
      <c r="BN1000" s="135" t="n"/>
      <c r="BO1000" s="135" t="n"/>
      <c r="BP1000" s="135" t="n"/>
      <c r="BQ1000" s="135" t="n"/>
      <c r="BR1000" s="135" t="n"/>
      <c r="BS1000" s="135" t="n"/>
      <c r="BT1000" s="135" t="n"/>
      <c r="BU1000" s="135" t="n"/>
      <c r="BV1000" s="135" t="n"/>
      <c r="BW1000" s="135" t="n"/>
      <c r="BX1000" s="135" t="n"/>
      <c r="BY1000" s="135" t="n"/>
      <c r="BZ1000" s="135" t="n"/>
      <c r="CA1000" s="135" t="n"/>
      <c r="CB1000" s="135" t="n"/>
      <c r="CC1000" s="135" t="n"/>
      <c r="CD1000" s="135" t="n"/>
      <c r="CE1000" s="135" t="n"/>
      <c r="CF1000" s="135" t="n"/>
      <c r="CG1000" s="135" t="n"/>
      <c r="CH1000" s="135" t="n"/>
      <c r="CI1000" s="135" t="n"/>
      <c r="CJ1000" s="135" t="n"/>
      <c r="CK1000" s="135" t="n"/>
      <c r="CL1000" s="135" t="n"/>
      <c r="CM1000" s="135" t="n"/>
      <c r="CN1000" s="135" t="n"/>
      <c r="CO1000" s="135" t="n"/>
      <c r="CP1000" s="135" t="n"/>
      <c r="CQ1000" s="135" t="n"/>
      <c r="CR1000" s="135" t="n"/>
      <c r="CU1000" s="36" t="n"/>
      <c r="CV1000" s="36" t="n"/>
      <c r="CW1000" s="36" t="n"/>
      <c r="CX1000" s="36" t="n"/>
      <c r="CY1000" s="36" t="n"/>
      <c r="CZ1000" s="36" t="n"/>
      <c r="DA1000" s="36" t="n"/>
      <c r="DB1000" s="36" t="n"/>
      <c r="DC1000" s="36" t="n"/>
      <c r="DD1000" s="36" t="n"/>
      <c r="DE1000" s="36" t="n"/>
      <c r="DF1000" s="36" t="n"/>
      <c r="DG1000" s="36" t="n"/>
      <c r="DH1000" s="36" t="n"/>
      <c r="DI1000" s="36" t="n"/>
      <c r="DJ1000" s="36" t="n"/>
      <c r="DK1000" s="36" t="n"/>
      <c r="DL1000" s="36" t="n"/>
      <c r="DM1000" s="36" t="n"/>
      <c r="DN1000" s="36" t="n"/>
      <c r="DO1000" s="36" t="n"/>
      <c r="DP1000" s="36" t="n"/>
      <c r="DQ1000" s="36" t="n"/>
      <c r="DR1000" s="36" t="n"/>
      <c r="DS1000" s="36" t="n"/>
      <c r="DT1000" s="36" t="n"/>
      <c r="DU1000" s="36" t="n"/>
      <c r="DV1000" s="36" t="n"/>
      <c r="DW1000" s="36" t="n"/>
      <c r="DX1000" s="36" t="n"/>
      <c r="DY1000" s="36" t="n"/>
      <c r="DZ1000" s="36" t="n"/>
      <c r="EA1000" s="36" t="n"/>
      <c r="EB1000" s="36" t="n"/>
      <c r="EC1000" s="36" t="n"/>
      <c r="ED1000" s="36" t="n"/>
      <c r="EE1000" s="36" t="n"/>
      <c r="EF1000" s="36" t="n"/>
      <c r="EG1000" s="36" t="n"/>
      <c r="EH1000" s="36" t="n"/>
      <c r="EI1000" s="36" t="n"/>
      <c r="EJ1000" s="36" t="n"/>
      <c r="EK1000" s="36" t="n"/>
      <c r="EL1000" s="36" t="n"/>
      <c r="EM1000" s="36" t="n"/>
      <c r="EN1000" s="36" t="n"/>
    </row>
    <row r="1001">
      <c r="A1001" s="36" t="n"/>
      <c r="B1001" s="36" t="n"/>
      <c r="C1001" s="144" t="n"/>
      <c r="D1001" s="144" t="n"/>
      <c r="E1001" s="135" t="n"/>
      <c r="F1001" s="135" t="n"/>
      <c r="G1001" s="135" t="n"/>
      <c r="H1001" s="135" t="n"/>
      <c r="I1001" s="135" t="n"/>
      <c r="J1001" s="135" t="n"/>
      <c r="K1001" s="135" t="n"/>
      <c r="L1001" s="135" t="n"/>
      <c r="M1001" s="135" t="n"/>
      <c r="N1001" s="135" t="n"/>
      <c r="O1001" s="135" t="n"/>
      <c r="P1001" s="135" t="n"/>
      <c r="Q1001" s="135" t="n"/>
      <c r="R1001" s="135" t="n"/>
      <c r="S1001" s="135" t="n"/>
      <c r="T1001" s="135" t="n"/>
      <c r="U1001" s="135" t="n"/>
      <c r="V1001" s="135" t="n"/>
      <c r="W1001" s="135" t="n"/>
      <c r="X1001" s="135" t="n"/>
      <c r="Y1001" s="135" t="n"/>
      <c r="Z1001" s="135" t="n"/>
      <c r="AA1001" s="135" t="n"/>
      <c r="AB1001" s="135" t="n"/>
      <c r="AC1001" s="135" t="n"/>
      <c r="AD1001" s="135" t="n"/>
      <c r="AE1001" s="135" t="n"/>
      <c r="AF1001" s="135" t="n"/>
      <c r="AG1001" s="135" t="n"/>
      <c r="AH1001" s="135" t="n"/>
      <c r="AI1001" s="135" t="n"/>
      <c r="AJ1001" s="135" t="n"/>
      <c r="AK1001" s="135" t="n"/>
      <c r="AL1001" s="135" t="n"/>
      <c r="AM1001" s="135" t="n"/>
      <c r="AN1001" s="135" t="n"/>
      <c r="AO1001" s="135" t="n"/>
      <c r="AP1001" s="135" t="n"/>
      <c r="AQ1001" s="135" t="n"/>
      <c r="AR1001" s="135" t="n"/>
      <c r="AS1001" s="135" t="n"/>
      <c r="AT1001" s="135" t="n"/>
      <c r="AU1001" s="135" t="n"/>
      <c r="AV1001" s="135" t="n"/>
      <c r="AW1001" s="135" t="n"/>
      <c r="AX1001" s="135" t="n"/>
      <c r="AY1001" s="135" t="n"/>
      <c r="AZ1001" s="135" t="n"/>
      <c r="BA1001" s="135" t="n"/>
      <c r="BB1001" s="135" t="n"/>
      <c r="BC1001" s="135" t="n"/>
      <c r="BD1001" s="135" t="n"/>
      <c r="BE1001" s="135" t="n"/>
      <c r="BF1001" s="135" t="n"/>
      <c r="BG1001" s="135" t="n"/>
      <c r="BH1001" s="135" t="n"/>
      <c r="BI1001" s="135" t="n"/>
      <c r="BJ1001" s="135" t="n"/>
      <c r="BK1001" s="135" t="n"/>
      <c r="BL1001" s="135" t="n"/>
      <c r="BM1001" s="135" t="n"/>
      <c r="BN1001" s="135" t="n"/>
      <c r="BO1001" s="135" t="n"/>
      <c r="BP1001" s="135" t="n"/>
      <c r="BQ1001" s="135" t="n"/>
      <c r="BR1001" s="135" t="n"/>
      <c r="BS1001" s="135" t="n"/>
      <c r="BT1001" s="135" t="n"/>
      <c r="BU1001" s="135" t="n"/>
      <c r="BV1001" s="135" t="n"/>
      <c r="BW1001" s="135" t="n"/>
      <c r="BX1001" s="135" t="n"/>
      <c r="BY1001" s="135" t="n"/>
      <c r="BZ1001" s="135" t="n"/>
      <c r="CA1001" s="135" t="n"/>
      <c r="CB1001" s="135" t="n"/>
      <c r="CC1001" s="135" t="n"/>
      <c r="CD1001" s="135" t="n"/>
      <c r="CE1001" s="135" t="n"/>
      <c r="CF1001" s="135" t="n"/>
      <c r="CG1001" s="135" t="n"/>
      <c r="CH1001" s="135" t="n"/>
      <c r="CI1001" s="135" t="n"/>
      <c r="CJ1001" s="135" t="n"/>
      <c r="CK1001" s="135" t="n"/>
      <c r="CL1001" s="135" t="n"/>
      <c r="CM1001" s="135" t="n"/>
      <c r="CN1001" s="135" t="n"/>
      <c r="CO1001" s="135" t="n"/>
      <c r="CP1001" s="135" t="n"/>
      <c r="CQ1001" s="135" t="n"/>
      <c r="CR1001" s="135" t="n"/>
      <c r="CU1001" s="36" t="n"/>
      <c r="CV1001" s="36" t="n"/>
      <c r="CW1001" s="36" t="n"/>
      <c r="CX1001" s="36" t="n"/>
      <c r="CY1001" s="36" t="n"/>
      <c r="CZ1001" s="36" t="n"/>
      <c r="DA1001" s="36" t="n"/>
      <c r="DB1001" s="36" t="n"/>
      <c r="DC1001" s="36" t="n"/>
      <c r="DD1001" s="36" t="n"/>
      <c r="DE1001" s="36" t="n"/>
      <c r="DF1001" s="36" t="n"/>
      <c r="DG1001" s="36" t="n"/>
      <c r="DH1001" s="36" t="n"/>
      <c r="DI1001" s="36" t="n"/>
      <c r="DJ1001" s="36" t="n"/>
      <c r="DK1001" s="36" t="n"/>
      <c r="DL1001" s="36" t="n"/>
      <c r="DM1001" s="36" t="n"/>
      <c r="DN1001" s="36" t="n"/>
      <c r="DO1001" s="36" t="n"/>
      <c r="DP1001" s="36" t="n"/>
      <c r="DQ1001" s="36" t="n"/>
      <c r="DR1001" s="36" t="n"/>
      <c r="DS1001" s="36" t="n"/>
      <c r="DT1001" s="36" t="n"/>
      <c r="DU1001" s="36" t="n"/>
      <c r="DV1001" s="36" t="n"/>
      <c r="DW1001" s="36" t="n"/>
      <c r="DX1001" s="36" t="n"/>
      <c r="DY1001" s="36" t="n"/>
      <c r="DZ1001" s="36" t="n"/>
      <c r="EA1001" s="36" t="n"/>
      <c r="EB1001" s="36" t="n"/>
      <c r="EC1001" s="36" t="n"/>
      <c r="ED1001" s="36" t="n"/>
      <c r="EE1001" s="36" t="n"/>
      <c r="EF1001" s="36" t="n"/>
      <c r="EG1001" s="36" t="n"/>
      <c r="EH1001" s="36" t="n"/>
      <c r="EI1001" s="36" t="n"/>
      <c r="EJ1001" s="36" t="n"/>
      <c r="EK1001" s="36" t="n"/>
      <c r="EL1001" s="36" t="n"/>
      <c r="EM1001" s="36" t="n"/>
      <c r="EN1001" s="36" t="n"/>
    </row>
    <row r="1002">
      <c r="A1002" s="36" t="n"/>
      <c r="B1002" s="36" t="n"/>
      <c r="C1002" s="144" t="n"/>
      <c r="D1002" s="144" t="n"/>
      <c r="E1002" s="135" t="n"/>
      <c r="F1002" s="135" t="n"/>
      <c r="G1002" s="135" t="n"/>
      <c r="H1002" s="135" t="n"/>
      <c r="I1002" s="135" t="n"/>
      <c r="J1002" s="135" t="n"/>
      <c r="K1002" s="135" t="n"/>
      <c r="L1002" s="135" t="n"/>
      <c r="M1002" s="135" t="n"/>
      <c r="N1002" s="135" t="n"/>
      <c r="O1002" s="135" t="n"/>
      <c r="P1002" s="135" t="n"/>
      <c r="Q1002" s="135" t="n"/>
      <c r="R1002" s="135" t="n"/>
      <c r="S1002" s="135" t="n"/>
      <c r="T1002" s="135" t="n"/>
      <c r="U1002" s="135" t="n"/>
      <c r="V1002" s="135" t="n"/>
      <c r="W1002" s="135" t="n"/>
      <c r="X1002" s="135" t="n"/>
      <c r="Y1002" s="135" t="n"/>
      <c r="Z1002" s="135" t="n"/>
      <c r="AA1002" s="135" t="n"/>
      <c r="AB1002" s="135" t="n"/>
      <c r="AC1002" s="135" t="n"/>
      <c r="AD1002" s="135" t="n"/>
      <c r="AE1002" s="135" t="n"/>
      <c r="AF1002" s="135" t="n"/>
      <c r="AG1002" s="135" t="n"/>
      <c r="AH1002" s="135" t="n"/>
      <c r="AI1002" s="135" t="n"/>
      <c r="AJ1002" s="135" t="n"/>
      <c r="AK1002" s="135" t="n"/>
      <c r="AL1002" s="135" t="n"/>
      <c r="AM1002" s="135" t="n"/>
      <c r="AN1002" s="135" t="n"/>
      <c r="AO1002" s="135" t="n"/>
      <c r="AP1002" s="135" t="n"/>
      <c r="AQ1002" s="135" t="n"/>
      <c r="AR1002" s="135" t="n"/>
      <c r="AS1002" s="135" t="n"/>
      <c r="AT1002" s="135" t="n"/>
      <c r="AU1002" s="135" t="n"/>
      <c r="AV1002" s="135" t="n"/>
      <c r="AW1002" s="135" t="n"/>
      <c r="AX1002" s="135" t="n"/>
      <c r="AY1002" s="135" t="n"/>
      <c r="AZ1002" s="135" t="n"/>
      <c r="BA1002" s="135" t="n"/>
      <c r="BB1002" s="135" t="n"/>
      <c r="BC1002" s="135" t="n"/>
      <c r="BD1002" s="135" t="n"/>
      <c r="BE1002" s="135" t="n"/>
      <c r="BF1002" s="135" t="n"/>
      <c r="BG1002" s="135" t="n"/>
      <c r="BH1002" s="135" t="n"/>
      <c r="BI1002" s="135" t="n"/>
      <c r="BJ1002" s="135" t="n"/>
      <c r="BK1002" s="135" t="n"/>
      <c r="BL1002" s="135" t="n"/>
      <c r="BM1002" s="135" t="n"/>
      <c r="BN1002" s="135" t="n"/>
      <c r="BO1002" s="135" t="n"/>
      <c r="BP1002" s="135" t="n"/>
      <c r="BQ1002" s="135" t="n"/>
      <c r="BR1002" s="135" t="n"/>
      <c r="BS1002" s="135" t="n"/>
      <c r="BT1002" s="135" t="n"/>
      <c r="BU1002" s="135" t="n"/>
      <c r="BV1002" s="135" t="n"/>
      <c r="BW1002" s="135" t="n"/>
      <c r="BX1002" s="135" t="n"/>
      <c r="BY1002" s="135" t="n"/>
      <c r="BZ1002" s="135" t="n"/>
      <c r="CA1002" s="135" t="n"/>
      <c r="CB1002" s="135" t="n"/>
      <c r="CC1002" s="135" t="n"/>
      <c r="CD1002" s="135" t="n"/>
      <c r="CE1002" s="135" t="n"/>
      <c r="CF1002" s="135" t="n"/>
      <c r="CG1002" s="135" t="n"/>
      <c r="CH1002" s="135" t="n"/>
      <c r="CI1002" s="135" t="n"/>
      <c r="CJ1002" s="135" t="n"/>
      <c r="CK1002" s="135" t="n"/>
      <c r="CL1002" s="135" t="n"/>
      <c r="CM1002" s="135" t="n"/>
      <c r="CN1002" s="135" t="n"/>
      <c r="CO1002" s="135" t="n"/>
      <c r="CP1002" s="135" t="n"/>
      <c r="CQ1002" s="135" t="n"/>
      <c r="CR1002" s="135" t="n"/>
      <c r="CU1002" s="36" t="n"/>
      <c r="CV1002" s="36" t="n"/>
      <c r="CW1002" s="36" t="n"/>
      <c r="CX1002" s="36" t="n"/>
      <c r="CY1002" s="36" t="n"/>
      <c r="CZ1002" s="36" t="n"/>
      <c r="DA1002" s="36" t="n"/>
      <c r="DB1002" s="36" t="n"/>
      <c r="DC1002" s="36" t="n"/>
      <c r="DD1002" s="36" t="n"/>
      <c r="DE1002" s="36" t="n"/>
      <c r="DF1002" s="36" t="n"/>
      <c r="DG1002" s="36" t="n"/>
      <c r="DH1002" s="36" t="n"/>
      <c r="DI1002" s="36" t="n"/>
      <c r="DJ1002" s="36" t="n"/>
      <c r="DK1002" s="36" t="n"/>
      <c r="DL1002" s="36" t="n"/>
      <c r="DM1002" s="36" t="n"/>
      <c r="DN1002" s="36" t="n"/>
      <c r="DO1002" s="36" t="n"/>
      <c r="DP1002" s="36" t="n"/>
      <c r="DQ1002" s="36" t="n"/>
      <c r="DR1002" s="36" t="n"/>
      <c r="DS1002" s="36" t="n"/>
      <c r="DT1002" s="36" t="n"/>
      <c r="DU1002" s="36" t="n"/>
      <c r="DV1002" s="36" t="n"/>
      <c r="DW1002" s="36" t="n"/>
      <c r="DX1002" s="36" t="n"/>
      <c r="DY1002" s="36" t="n"/>
      <c r="DZ1002" s="36" t="n"/>
      <c r="EA1002" s="36" t="n"/>
      <c r="EB1002" s="36" t="n"/>
      <c r="EC1002" s="36" t="n"/>
      <c r="ED1002" s="36" t="n"/>
      <c r="EE1002" s="36" t="n"/>
      <c r="EF1002" s="36" t="n"/>
      <c r="EG1002" s="36" t="n"/>
      <c r="EH1002" s="36" t="n"/>
      <c r="EI1002" s="36" t="n"/>
      <c r="EJ1002" s="36" t="n"/>
      <c r="EK1002" s="36" t="n"/>
      <c r="EL1002" s="36" t="n"/>
      <c r="EM1002" s="36" t="n"/>
      <c r="EN1002" s="36" t="n"/>
    </row>
    <row r="1003">
      <c r="A1003" s="36" t="n"/>
      <c r="B1003" s="36" t="n"/>
      <c r="C1003" s="144" t="n"/>
      <c r="D1003" s="144" t="n"/>
      <c r="E1003" s="135" t="n"/>
      <c r="F1003" s="135" t="n"/>
      <c r="G1003" s="135" t="n"/>
      <c r="H1003" s="135" t="n"/>
      <c r="I1003" s="135" t="n"/>
      <c r="J1003" s="135" t="n"/>
      <c r="K1003" s="135" t="n"/>
      <c r="L1003" s="135" t="n"/>
      <c r="M1003" s="135" t="n"/>
      <c r="N1003" s="135" t="n"/>
      <c r="O1003" s="135" t="n"/>
      <c r="P1003" s="135" t="n"/>
      <c r="Q1003" s="135" t="n"/>
      <c r="R1003" s="135" t="n"/>
      <c r="S1003" s="135" t="n"/>
      <c r="T1003" s="135" t="n"/>
      <c r="U1003" s="135" t="n"/>
      <c r="V1003" s="135" t="n"/>
      <c r="W1003" s="135" t="n"/>
      <c r="X1003" s="135" t="n"/>
      <c r="Y1003" s="135" t="n"/>
      <c r="Z1003" s="135" t="n"/>
      <c r="AA1003" s="135" t="n"/>
      <c r="AB1003" s="135" t="n"/>
      <c r="AC1003" s="135" t="n"/>
      <c r="AD1003" s="135" t="n"/>
      <c r="AE1003" s="135" t="n"/>
      <c r="AF1003" s="135" t="n"/>
      <c r="AG1003" s="135" t="n"/>
      <c r="AH1003" s="135" t="n"/>
      <c r="AI1003" s="135" t="n"/>
      <c r="AJ1003" s="135" t="n"/>
      <c r="AK1003" s="135" t="n"/>
      <c r="AL1003" s="135" t="n"/>
      <c r="AM1003" s="135" t="n"/>
      <c r="AN1003" s="135" t="n"/>
      <c r="AO1003" s="135" t="n"/>
      <c r="AP1003" s="135" t="n"/>
      <c r="AQ1003" s="135" t="n"/>
      <c r="AR1003" s="135" t="n"/>
      <c r="AS1003" s="135" t="n"/>
      <c r="AT1003" s="135" t="n"/>
      <c r="AU1003" s="135" t="n"/>
      <c r="AV1003" s="135" t="n"/>
      <c r="AW1003" s="135" t="n"/>
      <c r="AX1003" s="135" t="n"/>
      <c r="AY1003" s="135" t="n"/>
      <c r="AZ1003" s="135" t="n"/>
      <c r="BA1003" s="135" t="n"/>
      <c r="BB1003" s="135" t="n"/>
      <c r="BC1003" s="135" t="n"/>
      <c r="BD1003" s="135" t="n"/>
      <c r="BE1003" s="135" t="n"/>
      <c r="BF1003" s="135" t="n"/>
      <c r="BG1003" s="135" t="n"/>
      <c r="BH1003" s="135" t="n"/>
      <c r="BI1003" s="135" t="n"/>
      <c r="BJ1003" s="135" t="n"/>
      <c r="BK1003" s="135" t="n"/>
      <c r="BL1003" s="135" t="n"/>
      <c r="BM1003" s="135" t="n"/>
      <c r="BN1003" s="135" t="n"/>
      <c r="BO1003" s="135" t="n"/>
      <c r="BP1003" s="135" t="n"/>
      <c r="BQ1003" s="135" t="n"/>
      <c r="BR1003" s="135" t="n"/>
      <c r="BS1003" s="135" t="n"/>
      <c r="BT1003" s="135" t="n"/>
      <c r="BU1003" s="135" t="n"/>
      <c r="BV1003" s="135" t="n"/>
      <c r="BW1003" s="135" t="n"/>
      <c r="BX1003" s="135" t="n"/>
      <c r="BY1003" s="135" t="n"/>
      <c r="BZ1003" s="135" t="n"/>
      <c r="CA1003" s="135" t="n"/>
      <c r="CB1003" s="135" t="n"/>
      <c r="CC1003" s="135" t="n"/>
      <c r="CD1003" s="135" t="n"/>
      <c r="CE1003" s="135" t="n"/>
      <c r="CF1003" s="135" t="n"/>
      <c r="CG1003" s="135" t="n"/>
      <c r="CH1003" s="135" t="n"/>
      <c r="CI1003" s="135" t="n"/>
      <c r="CJ1003" s="135" t="n"/>
      <c r="CK1003" s="135" t="n"/>
      <c r="CL1003" s="135" t="n"/>
      <c r="CM1003" s="135" t="n"/>
      <c r="CN1003" s="135" t="n"/>
      <c r="CO1003" s="135" t="n"/>
      <c r="CP1003" s="135" t="n"/>
      <c r="CQ1003" s="135" t="n"/>
      <c r="CR1003" s="135" t="n"/>
      <c r="CU1003" s="36" t="n"/>
      <c r="CV1003" s="36" t="n"/>
      <c r="CW1003" s="36" t="n"/>
      <c r="CX1003" s="36" t="n"/>
      <c r="CY1003" s="36" t="n"/>
      <c r="CZ1003" s="36" t="n"/>
      <c r="DA1003" s="36" t="n"/>
      <c r="DB1003" s="36" t="n"/>
      <c r="DC1003" s="36" t="n"/>
      <c r="DD1003" s="36" t="n"/>
      <c r="DE1003" s="36" t="n"/>
      <c r="DF1003" s="36" t="n"/>
      <c r="DG1003" s="36" t="n"/>
      <c r="DH1003" s="36" t="n"/>
      <c r="DI1003" s="36" t="n"/>
      <c r="DJ1003" s="36" t="n"/>
      <c r="DK1003" s="36" t="n"/>
      <c r="DL1003" s="36" t="n"/>
      <c r="DM1003" s="36" t="n"/>
      <c r="DN1003" s="36" t="n"/>
      <c r="DO1003" s="36" t="n"/>
      <c r="DP1003" s="36" t="n"/>
      <c r="DQ1003" s="36" t="n"/>
      <c r="DR1003" s="36" t="n"/>
      <c r="DS1003" s="36" t="n"/>
      <c r="DT1003" s="36" t="n"/>
      <c r="DU1003" s="36" t="n"/>
      <c r="DV1003" s="36" t="n"/>
      <c r="DW1003" s="36" t="n"/>
      <c r="DX1003" s="36" t="n"/>
      <c r="DY1003" s="36" t="n"/>
      <c r="DZ1003" s="36" t="n"/>
      <c r="EA1003" s="36" t="n"/>
      <c r="EB1003" s="36" t="n"/>
      <c r="EC1003" s="36" t="n"/>
      <c r="ED1003" s="36" t="n"/>
      <c r="EE1003" s="36" t="n"/>
      <c r="EF1003" s="36" t="n"/>
      <c r="EG1003" s="36" t="n"/>
      <c r="EH1003" s="36" t="n"/>
      <c r="EI1003" s="36" t="n"/>
      <c r="EJ1003" s="36" t="n"/>
      <c r="EK1003" s="36" t="n"/>
      <c r="EL1003" s="36" t="n"/>
      <c r="EM1003" s="36" t="n"/>
      <c r="EN1003" s="36" t="n"/>
    </row>
    <row r="1004">
      <c r="A1004" s="36" t="n"/>
      <c r="B1004" s="36" t="n"/>
      <c r="C1004" s="144" t="n"/>
      <c r="D1004" s="144" t="n"/>
      <c r="E1004" s="135" t="n"/>
      <c r="F1004" s="135" t="n"/>
      <c r="G1004" s="135" t="n"/>
      <c r="H1004" s="135" t="n"/>
      <c r="I1004" s="135" t="n"/>
      <c r="J1004" s="135" t="n"/>
      <c r="K1004" s="135" t="n"/>
      <c r="L1004" s="135" t="n"/>
      <c r="M1004" s="135" t="n"/>
      <c r="N1004" s="135" t="n"/>
      <c r="O1004" s="135" t="n"/>
      <c r="P1004" s="135" t="n"/>
      <c r="Q1004" s="135" t="n"/>
      <c r="R1004" s="135" t="n"/>
      <c r="S1004" s="135" t="n"/>
      <c r="T1004" s="135" t="n"/>
      <c r="U1004" s="135" t="n"/>
      <c r="V1004" s="135" t="n"/>
      <c r="W1004" s="135" t="n"/>
      <c r="X1004" s="135" t="n"/>
      <c r="Y1004" s="135" t="n"/>
      <c r="Z1004" s="135" t="n"/>
      <c r="AA1004" s="135" t="n"/>
      <c r="AB1004" s="135" t="n"/>
      <c r="AC1004" s="135" t="n"/>
      <c r="AD1004" s="135" t="n"/>
      <c r="AE1004" s="135" t="n"/>
      <c r="AF1004" s="135" t="n"/>
      <c r="AG1004" s="135" t="n"/>
      <c r="AH1004" s="135" t="n"/>
      <c r="AI1004" s="135" t="n"/>
      <c r="AJ1004" s="135" t="n"/>
      <c r="AK1004" s="135" t="n"/>
      <c r="AL1004" s="135" t="n"/>
      <c r="AM1004" s="135" t="n"/>
      <c r="AN1004" s="135" t="n"/>
      <c r="AO1004" s="135" t="n"/>
      <c r="AP1004" s="135" t="n"/>
      <c r="AQ1004" s="135" t="n"/>
      <c r="AR1004" s="135" t="n"/>
      <c r="AS1004" s="135" t="n"/>
      <c r="AT1004" s="135" t="n"/>
      <c r="AU1004" s="135" t="n"/>
      <c r="AV1004" s="135" t="n"/>
      <c r="AW1004" s="135" t="n"/>
      <c r="AX1004" s="135" t="n"/>
      <c r="AY1004" s="135" t="n"/>
      <c r="AZ1004" s="135" t="n"/>
      <c r="BA1004" s="135" t="n"/>
      <c r="BB1004" s="135" t="n"/>
      <c r="BC1004" s="135" t="n"/>
      <c r="BD1004" s="135" t="n"/>
      <c r="BE1004" s="135" t="n"/>
      <c r="BF1004" s="135" t="n"/>
      <c r="BG1004" s="135" t="n"/>
      <c r="BH1004" s="135" t="n"/>
      <c r="BI1004" s="135" t="n"/>
      <c r="BJ1004" s="135" t="n"/>
      <c r="BK1004" s="135" t="n"/>
      <c r="BL1004" s="135" t="n"/>
      <c r="BM1004" s="135" t="n"/>
      <c r="BN1004" s="135" t="n"/>
      <c r="BO1004" s="135" t="n"/>
      <c r="BP1004" s="135" t="n"/>
      <c r="BQ1004" s="135" t="n"/>
      <c r="BR1004" s="135" t="n"/>
      <c r="BS1004" s="135" t="n"/>
      <c r="BT1004" s="135" t="n"/>
      <c r="BU1004" s="135" t="n"/>
      <c r="BV1004" s="135" t="n"/>
      <c r="BW1004" s="135" t="n"/>
      <c r="BX1004" s="135" t="n"/>
      <c r="BY1004" s="135" t="n"/>
      <c r="BZ1004" s="135" t="n"/>
      <c r="CA1004" s="135" t="n"/>
      <c r="CB1004" s="135" t="n"/>
      <c r="CC1004" s="135" t="n"/>
      <c r="CD1004" s="135" t="n"/>
      <c r="CE1004" s="135" t="n"/>
      <c r="CF1004" s="135" t="n"/>
      <c r="CG1004" s="135" t="n"/>
      <c r="CH1004" s="135" t="n"/>
      <c r="CI1004" s="135" t="n"/>
      <c r="CJ1004" s="135" t="n"/>
      <c r="CK1004" s="135" t="n"/>
      <c r="CL1004" s="135" t="n"/>
      <c r="CM1004" s="135" t="n"/>
      <c r="CN1004" s="135" t="n"/>
      <c r="CO1004" s="135" t="n"/>
      <c r="CP1004" s="135" t="n"/>
      <c r="CQ1004" s="135" t="n"/>
      <c r="CR1004" s="135" t="n"/>
      <c r="CU1004" s="36" t="n"/>
      <c r="CV1004" s="36" t="n"/>
      <c r="CW1004" s="36" t="n"/>
      <c r="CX1004" s="36" t="n"/>
      <c r="CY1004" s="36" t="n"/>
      <c r="CZ1004" s="36" t="n"/>
      <c r="DA1004" s="36" t="n"/>
      <c r="DB1004" s="36" t="n"/>
      <c r="DC1004" s="36" t="n"/>
      <c r="DD1004" s="36" t="n"/>
      <c r="DE1004" s="36" t="n"/>
      <c r="DF1004" s="36" t="n"/>
      <c r="DG1004" s="36" t="n"/>
      <c r="DH1004" s="36" t="n"/>
      <c r="DI1004" s="36" t="n"/>
      <c r="DJ1004" s="36" t="n"/>
      <c r="DK1004" s="36" t="n"/>
      <c r="DL1004" s="36" t="n"/>
      <c r="DM1004" s="36" t="n"/>
      <c r="DN1004" s="36" t="n"/>
      <c r="DO1004" s="36" t="n"/>
      <c r="DP1004" s="36" t="n"/>
      <c r="DQ1004" s="36" t="n"/>
      <c r="DR1004" s="36" t="n"/>
      <c r="DS1004" s="36" t="n"/>
      <c r="DT1004" s="36" t="n"/>
      <c r="DU1004" s="36" t="n"/>
      <c r="DV1004" s="36" t="n"/>
      <c r="DW1004" s="36" t="n"/>
      <c r="DX1004" s="36" t="n"/>
      <c r="DY1004" s="36" t="n"/>
      <c r="DZ1004" s="36" t="n"/>
      <c r="EA1004" s="36" t="n"/>
      <c r="EB1004" s="36" t="n"/>
      <c r="EC1004" s="36" t="n"/>
      <c r="ED1004" s="36" t="n"/>
      <c r="EE1004" s="36" t="n"/>
      <c r="EF1004" s="36" t="n"/>
      <c r="EG1004" s="36" t="n"/>
      <c r="EH1004" s="36" t="n"/>
      <c r="EI1004" s="36" t="n"/>
      <c r="EJ1004" s="36" t="n"/>
      <c r="EK1004" s="36" t="n"/>
      <c r="EL1004" s="36" t="n"/>
      <c r="EM1004" s="36" t="n"/>
      <c r="EN1004" s="36" t="n"/>
    </row>
    <row r="1005">
      <c r="A1005" s="36" t="n"/>
      <c r="B1005" s="36" t="n"/>
      <c r="C1005" s="144" t="n"/>
      <c r="D1005" s="144" t="n"/>
      <c r="E1005" s="135" t="n"/>
      <c r="F1005" s="135" t="n"/>
      <c r="G1005" s="135" t="n"/>
      <c r="H1005" s="135" t="n"/>
      <c r="I1005" s="135" t="n"/>
      <c r="J1005" s="135" t="n"/>
      <c r="K1005" s="135" t="n"/>
      <c r="L1005" s="135" t="n"/>
      <c r="M1005" s="135" t="n"/>
      <c r="N1005" s="135" t="n"/>
      <c r="O1005" s="135" t="n"/>
      <c r="P1005" s="135" t="n"/>
      <c r="Q1005" s="135" t="n"/>
      <c r="R1005" s="135" t="n"/>
      <c r="S1005" s="135" t="n"/>
      <c r="T1005" s="135" t="n"/>
      <c r="U1005" s="135" t="n"/>
      <c r="V1005" s="135" t="n"/>
      <c r="W1005" s="135" t="n"/>
      <c r="X1005" s="135" t="n"/>
      <c r="Y1005" s="135" t="n"/>
      <c r="Z1005" s="135" t="n"/>
      <c r="AA1005" s="135" t="n"/>
      <c r="AB1005" s="135" t="n"/>
      <c r="AC1005" s="135" t="n"/>
      <c r="AD1005" s="135" t="n"/>
      <c r="AE1005" s="135" t="n"/>
      <c r="AF1005" s="135" t="n"/>
      <c r="AG1005" s="135" t="n"/>
      <c r="AH1005" s="135" t="n"/>
      <c r="AI1005" s="135" t="n"/>
      <c r="AJ1005" s="135" t="n"/>
      <c r="AK1005" s="135" t="n"/>
      <c r="AL1005" s="135" t="n"/>
      <c r="AM1005" s="135" t="n"/>
      <c r="AN1005" s="135" t="n"/>
      <c r="AO1005" s="135" t="n"/>
      <c r="AP1005" s="135" t="n"/>
      <c r="AQ1005" s="135" t="n"/>
      <c r="AR1005" s="135" t="n"/>
      <c r="AS1005" s="135" t="n"/>
      <c r="AT1005" s="135" t="n"/>
      <c r="AU1005" s="135" t="n"/>
      <c r="AV1005" s="135" t="n"/>
      <c r="AW1005" s="135" t="n"/>
      <c r="AX1005" s="135" t="n"/>
      <c r="AY1005" s="135" t="n"/>
      <c r="AZ1005" s="135" t="n"/>
      <c r="BA1005" s="135" t="n"/>
      <c r="BB1005" s="135" t="n"/>
      <c r="BC1005" s="135" t="n"/>
      <c r="BD1005" s="135" t="n"/>
      <c r="BE1005" s="135" t="n"/>
      <c r="BF1005" s="135" t="n"/>
      <c r="BG1005" s="135" t="n"/>
      <c r="BH1005" s="135" t="n"/>
      <c r="BI1005" s="135" t="n"/>
      <c r="BJ1005" s="135" t="n"/>
      <c r="BK1005" s="135" t="n"/>
      <c r="BL1005" s="135" t="n"/>
      <c r="BM1005" s="135" t="n"/>
      <c r="BN1005" s="135" t="n"/>
      <c r="BO1005" s="135" t="n"/>
      <c r="BP1005" s="135" t="n"/>
      <c r="BQ1005" s="135" t="n"/>
      <c r="BR1005" s="135" t="n"/>
      <c r="BS1005" s="135" t="n"/>
      <c r="BT1005" s="135" t="n"/>
      <c r="BU1005" s="135" t="n"/>
      <c r="BV1005" s="135" t="n"/>
      <c r="BW1005" s="135" t="n"/>
      <c r="BX1005" s="135" t="n"/>
      <c r="BY1005" s="135" t="n"/>
      <c r="BZ1005" s="135" t="n"/>
      <c r="CA1005" s="135" t="n"/>
      <c r="CB1005" s="135" t="n"/>
      <c r="CC1005" s="135" t="n"/>
      <c r="CD1005" s="135" t="n"/>
      <c r="CE1005" s="135" t="n"/>
      <c r="CF1005" s="135" t="n"/>
      <c r="CG1005" s="135" t="n"/>
      <c r="CH1005" s="135" t="n"/>
      <c r="CI1005" s="135" t="n"/>
      <c r="CJ1005" s="135" t="n"/>
      <c r="CK1005" s="135" t="n"/>
      <c r="CL1005" s="135" t="n"/>
      <c r="CM1005" s="135" t="n"/>
      <c r="CN1005" s="135" t="n"/>
      <c r="CO1005" s="135" t="n"/>
      <c r="CP1005" s="135" t="n"/>
      <c r="CQ1005" s="135" t="n"/>
      <c r="CR1005" s="135" t="n"/>
      <c r="CU1005" s="36" t="n"/>
      <c r="CV1005" s="36" t="n"/>
      <c r="CW1005" s="36" t="n"/>
      <c r="CX1005" s="36" t="n"/>
      <c r="CY1005" s="36" t="n"/>
      <c r="CZ1005" s="36" t="n"/>
      <c r="DA1005" s="36" t="n"/>
      <c r="DB1005" s="36" t="n"/>
      <c r="DC1005" s="36" t="n"/>
      <c r="DD1005" s="36" t="n"/>
      <c r="DE1005" s="36" t="n"/>
      <c r="DF1005" s="36" t="n"/>
      <c r="DG1005" s="36" t="n"/>
      <c r="DH1005" s="36" t="n"/>
      <c r="DI1005" s="36" t="n"/>
      <c r="DJ1005" s="36" t="n"/>
      <c r="DK1005" s="36" t="n"/>
      <c r="DL1005" s="36" t="n"/>
      <c r="DM1005" s="36" t="n"/>
      <c r="DN1005" s="36" t="n"/>
      <c r="DO1005" s="36" t="n"/>
      <c r="DP1005" s="36" t="n"/>
      <c r="DQ1005" s="36" t="n"/>
      <c r="DR1005" s="36" t="n"/>
      <c r="DS1005" s="36" t="n"/>
      <c r="DT1005" s="36" t="n"/>
      <c r="DU1005" s="36" t="n"/>
      <c r="DV1005" s="36" t="n"/>
      <c r="DW1005" s="36" t="n"/>
      <c r="DX1005" s="36" t="n"/>
      <c r="DY1005" s="36" t="n"/>
      <c r="DZ1005" s="36" t="n"/>
      <c r="EA1005" s="36" t="n"/>
      <c r="EB1005" s="36" t="n"/>
      <c r="EC1005" s="36" t="n"/>
      <c r="ED1005" s="36" t="n"/>
      <c r="EE1005" s="36" t="n"/>
      <c r="EF1005" s="36" t="n"/>
      <c r="EG1005" s="36" t="n"/>
      <c r="EH1005" s="36" t="n"/>
      <c r="EI1005" s="36" t="n"/>
      <c r="EJ1005" s="36" t="n"/>
      <c r="EK1005" s="36" t="n"/>
      <c r="EL1005" s="36" t="n"/>
      <c r="EM1005" s="36" t="n"/>
      <c r="EN1005" s="36" t="n"/>
    </row>
    <row r="1006">
      <c r="A1006" s="36" t="n"/>
      <c r="B1006" s="36" t="n"/>
      <c r="C1006" s="144" t="n"/>
      <c r="D1006" s="144" t="n"/>
      <c r="E1006" s="135" t="n"/>
      <c r="F1006" s="135" t="n"/>
      <c r="G1006" s="135" t="n"/>
      <c r="H1006" s="135" t="n"/>
      <c r="I1006" s="135" t="n"/>
      <c r="J1006" s="135" t="n"/>
      <c r="K1006" s="135" t="n"/>
      <c r="L1006" s="135" t="n"/>
      <c r="M1006" s="135" t="n"/>
      <c r="N1006" s="135" t="n"/>
      <c r="O1006" s="135" t="n"/>
      <c r="P1006" s="135" t="n"/>
      <c r="Q1006" s="135" t="n"/>
      <c r="R1006" s="135" t="n"/>
      <c r="S1006" s="135" t="n"/>
      <c r="T1006" s="135" t="n"/>
      <c r="U1006" s="135" t="n"/>
      <c r="V1006" s="135" t="n"/>
      <c r="W1006" s="135" t="n"/>
      <c r="X1006" s="135" t="n"/>
      <c r="Y1006" s="135" t="n"/>
      <c r="Z1006" s="135" t="n"/>
      <c r="AA1006" s="135" t="n"/>
      <c r="AB1006" s="135" t="n"/>
      <c r="AC1006" s="135" t="n"/>
      <c r="AD1006" s="135" t="n"/>
      <c r="AE1006" s="135" t="n"/>
      <c r="AF1006" s="135" t="n"/>
      <c r="AG1006" s="135" t="n"/>
      <c r="AH1006" s="135" t="n"/>
      <c r="AI1006" s="135" t="n"/>
      <c r="AJ1006" s="135" t="n"/>
      <c r="AK1006" s="135" t="n"/>
      <c r="AL1006" s="135" t="n"/>
      <c r="AM1006" s="135" t="n"/>
      <c r="AN1006" s="135" t="n"/>
      <c r="AO1006" s="135" t="n"/>
      <c r="AP1006" s="135" t="n"/>
      <c r="AQ1006" s="135" t="n"/>
      <c r="AR1006" s="135" t="n"/>
      <c r="AS1006" s="135" t="n"/>
      <c r="AT1006" s="135" t="n"/>
      <c r="AU1006" s="135" t="n"/>
      <c r="AV1006" s="135" t="n"/>
      <c r="AW1006" s="135" t="n"/>
      <c r="AX1006" s="135" t="n"/>
      <c r="AY1006" s="135" t="n"/>
      <c r="AZ1006" s="135" t="n"/>
      <c r="BA1006" s="135" t="n"/>
      <c r="BB1006" s="135" t="n"/>
      <c r="BC1006" s="135" t="n"/>
      <c r="BD1006" s="135" t="n"/>
      <c r="BE1006" s="135" t="n"/>
      <c r="BF1006" s="135" t="n"/>
      <c r="BG1006" s="135" t="n"/>
      <c r="BH1006" s="135" t="n"/>
      <c r="BI1006" s="135" t="n"/>
      <c r="BJ1006" s="135" t="n"/>
      <c r="BK1006" s="135" t="n"/>
      <c r="BL1006" s="135" t="n"/>
      <c r="BM1006" s="135" t="n"/>
      <c r="BN1006" s="135" t="n"/>
      <c r="BO1006" s="135" t="n"/>
      <c r="BP1006" s="135" t="n"/>
      <c r="BQ1006" s="135" t="n"/>
      <c r="BR1006" s="135" t="n"/>
      <c r="BS1006" s="135" t="n"/>
      <c r="BT1006" s="135" t="n"/>
      <c r="BU1006" s="135" t="n"/>
      <c r="BV1006" s="135" t="n"/>
      <c r="BW1006" s="135" t="n"/>
      <c r="BX1006" s="135" t="n"/>
      <c r="BY1006" s="135" t="n"/>
      <c r="BZ1006" s="135" t="n"/>
      <c r="CA1006" s="135" t="n"/>
      <c r="CB1006" s="135" t="n"/>
      <c r="CC1006" s="135" t="n"/>
      <c r="CD1006" s="135" t="n"/>
      <c r="CE1006" s="135" t="n"/>
      <c r="CF1006" s="135" t="n"/>
      <c r="CG1006" s="135" t="n"/>
      <c r="CH1006" s="135" t="n"/>
      <c r="CI1006" s="135" t="n"/>
      <c r="CJ1006" s="135" t="n"/>
      <c r="CK1006" s="135" t="n"/>
      <c r="CL1006" s="135" t="n"/>
      <c r="CM1006" s="135" t="n"/>
      <c r="CN1006" s="135" t="n"/>
      <c r="CO1006" s="135" t="n"/>
      <c r="CP1006" s="135" t="n"/>
      <c r="CQ1006" s="135" t="n"/>
      <c r="CR1006" s="135" t="n"/>
      <c r="CU1006" s="36" t="n"/>
      <c r="CV1006" s="36" t="n"/>
      <c r="CW1006" s="36" t="n"/>
      <c r="CX1006" s="36" t="n"/>
      <c r="CY1006" s="36" t="n"/>
      <c r="CZ1006" s="36" t="n"/>
      <c r="DA1006" s="36" t="n"/>
      <c r="DB1006" s="36" t="n"/>
      <c r="DC1006" s="36" t="n"/>
      <c r="DD1006" s="36" t="n"/>
      <c r="DE1006" s="36" t="n"/>
      <c r="DF1006" s="36" t="n"/>
      <c r="DG1006" s="36" t="n"/>
      <c r="DH1006" s="36" t="n"/>
      <c r="DI1006" s="36" t="n"/>
      <c r="DJ1006" s="36" t="n"/>
      <c r="DK1006" s="36" t="n"/>
      <c r="DL1006" s="36" t="n"/>
      <c r="DM1006" s="36" t="n"/>
      <c r="DN1006" s="36" t="n"/>
      <c r="DO1006" s="36" t="n"/>
      <c r="DP1006" s="36" t="n"/>
      <c r="DQ1006" s="36" t="n"/>
      <c r="DR1006" s="36" t="n"/>
      <c r="DS1006" s="36" t="n"/>
      <c r="DT1006" s="36" t="n"/>
      <c r="DU1006" s="36" t="n"/>
      <c r="DV1006" s="36" t="n"/>
      <c r="DW1006" s="36" t="n"/>
      <c r="DX1006" s="36" t="n"/>
      <c r="DY1006" s="36" t="n"/>
      <c r="DZ1006" s="36" t="n"/>
      <c r="EA1006" s="36" t="n"/>
      <c r="EB1006" s="36" t="n"/>
      <c r="EC1006" s="36" t="n"/>
      <c r="ED1006" s="36" t="n"/>
      <c r="EE1006" s="36" t="n"/>
      <c r="EF1006" s="36" t="n"/>
      <c r="EG1006" s="36" t="n"/>
      <c r="EH1006" s="36" t="n"/>
      <c r="EI1006" s="36" t="n"/>
      <c r="EJ1006" s="36" t="n"/>
      <c r="EK1006" s="36" t="n"/>
      <c r="EL1006" s="36" t="n"/>
      <c r="EM1006" s="36" t="n"/>
      <c r="EN1006" s="36" t="n"/>
    </row>
    <row r="1007">
      <c r="A1007" s="36" t="n"/>
      <c r="B1007" s="36" t="n"/>
      <c r="C1007" s="144" t="n"/>
      <c r="D1007" s="144" t="n"/>
      <c r="E1007" s="135" t="n"/>
      <c r="F1007" s="135" t="n"/>
      <c r="G1007" s="135" t="n"/>
      <c r="H1007" s="135" t="n"/>
      <c r="I1007" s="135" t="n"/>
      <c r="J1007" s="135" t="n"/>
      <c r="K1007" s="135" t="n"/>
      <c r="L1007" s="135" t="n"/>
      <c r="M1007" s="135" t="n"/>
      <c r="N1007" s="135" t="n"/>
      <c r="O1007" s="135" t="n"/>
      <c r="P1007" s="135" t="n"/>
      <c r="Q1007" s="135" t="n"/>
      <c r="R1007" s="135" t="n"/>
      <c r="S1007" s="135" t="n"/>
      <c r="T1007" s="135" t="n"/>
      <c r="U1007" s="135" t="n"/>
      <c r="V1007" s="135" t="n"/>
      <c r="W1007" s="135" t="n"/>
      <c r="X1007" s="135" t="n"/>
      <c r="Y1007" s="135" t="n"/>
      <c r="Z1007" s="135" t="n"/>
      <c r="AA1007" s="135" t="n"/>
      <c r="AB1007" s="135" t="n"/>
      <c r="AC1007" s="135" t="n"/>
      <c r="AD1007" s="135" t="n"/>
      <c r="AE1007" s="135" t="n"/>
      <c r="AF1007" s="135" t="n"/>
      <c r="AG1007" s="135" t="n"/>
      <c r="AH1007" s="135" t="n"/>
      <c r="AI1007" s="135" t="n"/>
      <c r="AJ1007" s="135" t="n"/>
      <c r="AK1007" s="135" t="n"/>
      <c r="AL1007" s="135" t="n"/>
      <c r="AM1007" s="135" t="n"/>
      <c r="AN1007" s="135" t="n"/>
      <c r="AO1007" s="135" t="n"/>
      <c r="AP1007" s="135" t="n"/>
      <c r="AQ1007" s="135" t="n"/>
      <c r="AR1007" s="135" t="n"/>
      <c r="AS1007" s="135" t="n"/>
      <c r="AT1007" s="135" t="n"/>
      <c r="AU1007" s="135" t="n"/>
      <c r="AV1007" s="135" t="n"/>
      <c r="AW1007" s="135" t="n"/>
      <c r="AX1007" s="135" t="n"/>
      <c r="AY1007" s="135" t="n"/>
      <c r="AZ1007" s="135" t="n"/>
      <c r="BA1007" s="135" t="n"/>
      <c r="BB1007" s="135" t="n"/>
      <c r="BC1007" s="135" t="n"/>
      <c r="BD1007" s="135" t="n"/>
      <c r="BE1007" s="135" t="n"/>
      <c r="BF1007" s="135" t="n"/>
      <c r="BG1007" s="135" t="n"/>
      <c r="BH1007" s="135" t="n"/>
      <c r="BI1007" s="135" t="n"/>
      <c r="BJ1007" s="135" t="n"/>
      <c r="BK1007" s="135" t="n"/>
      <c r="BL1007" s="135" t="n"/>
      <c r="BM1007" s="135" t="n"/>
      <c r="BN1007" s="135" t="n"/>
      <c r="BO1007" s="135" t="n"/>
      <c r="BP1007" s="135" t="n"/>
      <c r="BQ1007" s="135" t="n"/>
      <c r="BR1007" s="135" t="n"/>
      <c r="BS1007" s="135" t="n"/>
      <c r="BT1007" s="135" t="n"/>
      <c r="BU1007" s="135" t="n"/>
      <c r="BV1007" s="135" t="n"/>
      <c r="BW1007" s="135" t="n"/>
      <c r="BX1007" s="135" t="n"/>
      <c r="BY1007" s="135" t="n"/>
      <c r="BZ1007" s="135" t="n"/>
      <c r="CA1007" s="135" t="n"/>
      <c r="CB1007" s="135" t="n"/>
      <c r="CC1007" s="135" t="n"/>
      <c r="CD1007" s="135" t="n"/>
      <c r="CE1007" s="135" t="n"/>
      <c r="CF1007" s="135" t="n"/>
      <c r="CG1007" s="135" t="n"/>
      <c r="CH1007" s="135" t="n"/>
      <c r="CI1007" s="135" t="n"/>
      <c r="CJ1007" s="135" t="n"/>
      <c r="CK1007" s="135" t="n"/>
      <c r="CL1007" s="135" t="n"/>
      <c r="CM1007" s="135" t="n"/>
      <c r="CN1007" s="135" t="n"/>
      <c r="CO1007" s="135" t="n"/>
      <c r="CP1007" s="135" t="n"/>
      <c r="CQ1007" s="135" t="n"/>
      <c r="CR1007" s="135" t="n"/>
      <c r="CU1007" s="36" t="n"/>
      <c r="CV1007" s="36" t="n"/>
      <c r="CW1007" s="36" t="n"/>
      <c r="CX1007" s="36" t="n"/>
      <c r="CY1007" s="36" t="n"/>
      <c r="CZ1007" s="36" t="n"/>
      <c r="DA1007" s="36" t="n"/>
      <c r="DB1007" s="36" t="n"/>
      <c r="DC1007" s="36" t="n"/>
      <c r="DD1007" s="36" t="n"/>
      <c r="DE1007" s="36" t="n"/>
      <c r="DF1007" s="36" t="n"/>
      <c r="DG1007" s="36" t="n"/>
      <c r="DH1007" s="36" t="n"/>
      <c r="DI1007" s="36" t="n"/>
      <c r="DJ1007" s="36" t="n"/>
      <c r="DK1007" s="36" t="n"/>
      <c r="DL1007" s="36" t="n"/>
      <c r="DM1007" s="36" t="n"/>
      <c r="DN1007" s="36" t="n"/>
      <c r="DO1007" s="36" t="n"/>
      <c r="DP1007" s="36" t="n"/>
      <c r="DQ1007" s="36" t="n"/>
      <c r="DR1007" s="36" t="n"/>
      <c r="DS1007" s="36" t="n"/>
      <c r="DT1007" s="36" t="n"/>
      <c r="DU1007" s="36" t="n"/>
      <c r="DV1007" s="36" t="n"/>
      <c r="DW1007" s="36" t="n"/>
      <c r="DX1007" s="36" t="n"/>
      <c r="DY1007" s="36" t="n"/>
      <c r="DZ1007" s="36" t="n"/>
      <c r="EA1007" s="36" t="n"/>
      <c r="EB1007" s="36" t="n"/>
      <c r="EC1007" s="36" t="n"/>
      <c r="ED1007" s="36" t="n"/>
      <c r="EE1007" s="36" t="n"/>
      <c r="EF1007" s="36" t="n"/>
      <c r="EG1007" s="36" t="n"/>
      <c r="EH1007" s="36" t="n"/>
      <c r="EI1007" s="36" t="n"/>
      <c r="EJ1007" s="36" t="n"/>
      <c r="EK1007" s="36" t="n"/>
      <c r="EL1007" s="36" t="n"/>
      <c r="EM1007" s="36" t="n"/>
      <c r="EN1007" s="36" t="n"/>
    </row>
    <row r="1008">
      <c r="A1008" s="36" t="n"/>
      <c r="B1008" s="36" t="n"/>
      <c r="C1008" s="144" t="n"/>
      <c r="D1008" s="144" t="n"/>
      <c r="E1008" s="135" t="n"/>
      <c r="F1008" s="135" t="n"/>
      <c r="G1008" s="135" t="n"/>
      <c r="H1008" s="135" t="n"/>
      <c r="I1008" s="135" t="n"/>
      <c r="J1008" s="135" t="n"/>
      <c r="K1008" s="135" t="n"/>
      <c r="L1008" s="135" t="n"/>
      <c r="M1008" s="135" t="n"/>
      <c r="N1008" s="135" t="n"/>
      <c r="O1008" s="135" t="n"/>
      <c r="P1008" s="135" t="n"/>
      <c r="Q1008" s="135" t="n"/>
      <c r="R1008" s="135" t="n"/>
      <c r="S1008" s="135" t="n"/>
      <c r="T1008" s="135" t="n"/>
      <c r="U1008" s="135" t="n"/>
      <c r="V1008" s="135" t="n"/>
      <c r="W1008" s="135" t="n"/>
      <c r="X1008" s="135" t="n"/>
      <c r="Y1008" s="135" t="n"/>
      <c r="Z1008" s="135" t="n"/>
      <c r="AA1008" s="135" t="n"/>
      <c r="AB1008" s="135" t="n"/>
      <c r="AC1008" s="135" t="n"/>
      <c r="AD1008" s="135" t="n"/>
      <c r="AE1008" s="135" t="n"/>
      <c r="AF1008" s="135" t="n"/>
      <c r="AG1008" s="135" t="n"/>
      <c r="AH1008" s="135" t="n"/>
      <c r="AI1008" s="135" t="n"/>
      <c r="AJ1008" s="135" t="n"/>
      <c r="AK1008" s="135" t="n"/>
      <c r="AL1008" s="135" t="n"/>
      <c r="AM1008" s="135" t="n"/>
      <c r="AN1008" s="135" t="n"/>
      <c r="AO1008" s="135" t="n"/>
      <c r="AP1008" s="135" t="n"/>
      <c r="AQ1008" s="135" t="n"/>
      <c r="AR1008" s="135" t="n"/>
      <c r="AS1008" s="135" t="n"/>
      <c r="AT1008" s="135" t="n"/>
      <c r="AU1008" s="135" t="n"/>
      <c r="AV1008" s="135" t="n"/>
      <c r="AW1008" s="135" t="n"/>
      <c r="AX1008" s="135" t="n"/>
      <c r="AY1008" s="135" t="n"/>
      <c r="AZ1008" s="135" t="n"/>
      <c r="BA1008" s="135" t="n"/>
      <c r="BB1008" s="135" t="n"/>
      <c r="BC1008" s="135" t="n"/>
      <c r="BD1008" s="135" t="n"/>
      <c r="BE1008" s="135" t="n"/>
      <c r="BF1008" s="135" t="n"/>
      <c r="BG1008" s="135" t="n"/>
      <c r="BH1008" s="135" t="n"/>
      <c r="BI1008" s="135" t="n"/>
      <c r="BJ1008" s="135" t="n"/>
      <c r="BK1008" s="135" t="n"/>
      <c r="BL1008" s="135" t="n"/>
      <c r="BM1008" s="135" t="n"/>
      <c r="BN1008" s="135" t="n"/>
      <c r="BO1008" s="135" t="n"/>
      <c r="BP1008" s="135" t="n"/>
      <c r="BQ1008" s="135" t="n"/>
      <c r="BR1008" s="135" t="n"/>
      <c r="BS1008" s="135" t="n"/>
      <c r="BT1008" s="135" t="n"/>
      <c r="BU1008" s="135" t="n"/>
      <c r="BV1008" s="135" t="n"/>
      <c r="BW1008" s="135" t="n"/>
      <c r="BX1008" s="135" t="n"/>
      <c r="BY1008" s="135" t="n"/>
      <c r="BZ1008" s="135" t="n"/>
      <c r="CA1008" s="135" t="n"/>
      <c r="CB1008" s="135" t="n"/>
      <c r="CC1008" s="135" t="n"/>
      <c r="CD1008" s="135" t="n"/>
      <c r="CE1008" s="135" t="n"/>
      <c r="CF1008" s="135" t="n"/>
      <c r="CG1008" s="135" t="n"/>
      <c r="CH1008" s="135" t="n"/>
      <c r="CI1008" s="135" t="n"/>
      <c r="CJ1008" s="135" t="n"/>
      <c r="CK1008" s="135" t="n"/>
      <c r="CL1008" s="135" t="n"/>
      <c r="CM1008" s="135" t="n"/>
      <c r="CN1008" s="135" t="n"/>
      <c r="CO1008" s="135" t="n"/>
      <c r="CP1008" s="135" t="n"/>
      <c r="CQ1008" s="135" t="n"/>
      <c r="CR1008" s="135" t="n"/>
      <c r="CU1008" s="36" t="n"/>
      <c r="CV1008" s="36" t="n"/>
      <c r="CW1008" s="36" t="n"/>
      <c r="CX1008" s="36" t="n"/>
      <c r="CY1008" s="36" t="n"/>
      <c r="CZ1008" s="36" t="n"/>
      <c r="DA1008" s="36" t="n"/>
      <c r="DB1008" s="36" t="n"/>
      <c r="DC1008" s="36" t="n"/>
      <c r="DD1008" s="36" t="n"/>
      <c r="DE1008" s="36" t="n"/>
      <c r="DF1008" s="36" t="n"/>
      <c r="DG1008" s="36" t="n"/>
      <c r="DH1008" s="36" t="n"/>
      <c r="DI1008" s="36" t="n"/>
      <c r="DJ1008" s="36" t="n"/>
      <c r="DK1008" s="36" t="n"/>
      <c r="DL1008" s="36" t="n"/>
      <c r="DM1008" s="36" t="n"/>
      <c r="DN1008" s="36" t="n"/>
      <c r="DO1008" s="36" t="n"/>
      <c r="DP1008" s="36" t="n"/>
      <c r="DQ1008" s="36" t="n"/>
      <c r="DR1008" s="36" t="n"/>
      <c r="DS1008" s="36" t="n"/>
      <c r="DT1008" s="36" t="n"/>
      <c r="DU1008" s="36" t="n"/>
      <c r="DV1008" s="36" t="n"/>
      <c r="DW1008" s="36" t="n"/>
      <c r="DX1008" s="36" t="n"/>
      <c r="DY1008" s="36" t="n"/>
      <c r="DZ1008" s="36" t="n"/>
      <c r="EA1008" s="36" t="n"/>
      <c r="EB1008" s="36" t="n"/>
      <c r="EC1008" s="36" t="n"/>
      <c r="ED1008" s="36" t="n"/>
      <c r="EE1008" s="36" t="n"/>
      <c r="EF1008" s="36" t="n"/>
      <c r="EG1008" s="36" t="n"/>
      <c r="EH1008" s="36" t="n"/>
      <c r="EI1008" s="36" t="n"/>
      <c r="EJ1008" s="36" t="n"/>
      <c r="EK1008" s="36" t="n"/>
      <c r="EL1008" s="36" t="n"/>
      <c r="EM1008" s="36" t="n"/>
      <c r="EN1008" s="36" t="n"/>
    </row>
    <row r="1009">
      <c r="A1009" s="36" t="n"/>
      <c r="B1009" s="36" t="n"/>
      <c r="C1009" s="144" t="n"/>
      <c r="D1009" s="144" t="n"/>
      <c r="E1009" s="135" t="n"/>
      <c r="F1009" s="135" t="n"/>
      <c r="G1009" s="135" t="n"/>
      <c r="H1009" s="135" t="n"/>
      <c r="I1009" s="135" t="n"/>
      <c r="J1009" s="135" t="n"/>
      <c r="K1009" s="135" t="n"/>
      <c r="L1009" s="135" t="n"/>
      <c r="M1009" s="135" t="n"/>
      <c r="N1009" s="135" t="n"/>
      <c r="O1009" s="135" t="n"/>
      <c r="P1009" s="135" t="n"/>
      <c r="Q1009" s="135" t="n"/>
      <c r="R1009" s="135" t="n"/>
      <c r="S1009" s="135" t="n"/>
      <c r="T1009" s="135" t="n"/>
      <c r="U1009" s="135" t="n"/>
      <c r="V1009" s="135" t="n"/>
      <c r="W1009" s="135" t="n"/>
      <c r="X1009" s="135" t="n"/>
      <c r="Y1009" s="135" t="n"/>
      <c r="Z1009" s="135" t="n"/>
      <c r="AA1009" s="135" t="n"/>
      <c r="AB1009" s="135" t="n"/>
      <c r="AC1009" s="135" t="n"/>
      <c r="AD1009" s="135" t="n"/>
      <c r="AE1009" s="135" t="n"/>
      <c r="AF1009" s="135" t="n"/>
      <c r="AG1009" s="135" t="n"/>
      <c r="AH1009" s="135" t="n"/>
      <c r="AI1009" s="135" t="n"/>
      <c r="AJ1009" s="135" t="n"/>
      <c r="AK1009" s="135" t="n"/>
      <c r="AL1009" s="135" t="n"/>
      <c r="AM1009" s="135" t="n"/>
      <c r="AN1009" s="135" t="n"/>
      <c r="AO1009" s="135" t="n"/>
      <c r="AP1009" s="135" t="n"/>
      <c r="AQ1009" s="135" t="n"/>
      <c r="AR1009" s="135" t="n"/>
      <c r="AS1009" s="135" t="n"/>
      <c r="AT1009" s="135" t="n"/>
      <c r="AU1009" s="135" t="n"/>
      <c r="AV1009" s="135" t="n"/>
      <c r="AW1009" s="135" t="n"/>
      <c r="AX1009" s="135" t="n"/>
      <c r="AY1009" s="135" t="n"/>
      <c r="AZ1009" s="135" t="n"/>
      <c r="BA1009" s="135" t="n"/>
      <c r="BB1009" s="135" t="n"/>
      <c r="BC1009" s="135" t="n"/>
      <c r="BD1009" s="135" t="n"/>
      <c r="BE1009" s="135" t="n"/>
      <c r="BF1009" s="135" t="n"/>
      <c r="BG1009" s="135" t="n"/>
      <c r="BH1009" s="135" t="n"/>
      <c r="BI1009" s="135" t="n"/>
      <c r="BJ1009" s="135" t="n"/>
      <c r="BK1009" s="135" t="n"/>
      <c r="BL1009" s="135" t="n"/>
      <c r="BM1009" s="135" t="n"/>
      <c r="BN1009" s="135" t="n"/>
      <c r="BO1009" s="135" t="n"/>
      <c r="BP1009" s="135" t="n"/>
      <c r="BQ1009" s="135" t="n"/>
      <c r="BR1009" s="135" t="n"/>
      <c r="BS1009" s="135" t="n"/>
      <c r="BT1009" s="135" t="n"/>
      <c r="BU1009" s="135" t="n"/>
      <c r="BV1009" s="135" t="n"/>
      <c r="BW1009" s="135" t="n"/>
      <c r="BX1009" s="135" t="n"/>
      <c r="BY1009" s="135" t="n"/>
      <c r="BZ1009" s="135" t="n"/>
      <c r="CA1009" s="135" t="n"/>
      <c r="CB1009" s="135" t="n"/>
      <c r="CC1009" s="135" t="n"/>
      <c r="CD1009" s="135" t="n"/>
      <c r="CE1009" s="135" t="n"/>
      <c r="CF1009" s="135" t="n"/>
      <c r="CG1009" s="135" t="n"/>
      <c r="CH1009" s="135" t="n"/>
      <c r="CI1009" s="135" t="n"/>
      <c r="CJ1009" s="135" t="n"/>
      <c r="CK1009" s="135" t="n"/>
      <c r="CL1009" s="135" t="n"/>
      <c r="CM1009" s="135" t="n"/>
      <c r="CN1009" s="135" t="n"/>
      <c r="CO1009" s="135" t="n"/>
      <c r="CP1009" s="135" t="n"/>
      <c r="CQ1009" s="135" t="n"/>
      <c r="CR1009" s="135" t="n"/>
      <c r="CU1009" s="36" t="n"/>
      <c r="CV1009" s="36" t="n"/>
      <c r="CW1009" s="36" t="n"/>
      <c r="CX1009" s="36" t="n"/>
      <c r="CY1009" s="36" t="n"/>
      <c r="CZ1009" s="36" t="n"/>
      <c r="DA1009" s="36" t="n"/>
      <c r="DB1009" s="36" t="n"/>
      <c r="DC1009" s="36" t="n"/>
      <c r="DD1009" s="36" t="n"/>
      <c r="DE1009" s="36" t="n"/>
      <c r="DF1009" s="36" t="n"/>
      <c r="DG1009" s="36" t="n"/>
      <c r="DH1009" s="36" t="n"/>
      <c r="DI1009" s="36" t="n"/>
      <c r="DJ1009" s="36" t="n"/>
      <c r="DK1009" s="36" t="n"/>
      <c r="DL1009" s="36" t="n"/>
      <c r="DM1009" s="36" t="n"/>
      <c r="DN1009" s="36" t="n"/>
      <c r="DO1009" s="36" t="n"/>
      <c r="DP1009" s="36" t="n"/>
      <c r="DQ1009" s="36" t="n"/>
      <c r="DR1009" s="36" t="n"/>
      <c r="DS1009" s="36" t="n"/>
      <c r="DT1009" s="36" t="n"/>
      <c r="DU1009" s="36" t="n"/>
      <c r="DV1009" s="36" t="n"/>
      <c r="DW1009" s="36" t="n"/>
      <c r="DX1009" s="36" t="n"/>
      <c r="DY1009" s="36" t="n"/>
      <c r="DZ1009" s="36" t="n"/>
      <c r="EA1009" s="36" t="n"/>
      <c r="EB1009" s="36" t="n"/>
      <c r="EC1009" s="36" t="n"/>
      <c r="ED1009" s="36" t="n"/>
      <c r="EE1009" s="36" t="n"/>
      <c r="EF1009" s="36" t="n"/>
      <c r="EG1009" s="36" t="n"/>
      <c r="EH1009" s="36" t="n"/>
      <c r="EI1009" s="36" t="n"/>
      <c r="EJ1009" s="36" t="n"/>
      <c r="EK1009" s="36" t="n"/>
      <c r="EL1009" s="36" t="n"/>
      <c r="EM1009" s="36" t="n"/>
      <c r="EN1009" s="36" t="n"/>
    </row>
    <row r="1010">
      <c r="A1010" s="36" t="n"/>
      <c r="B1010" s="36" t="n"/>
      <c r="C1010" s="144" t="n"/>
      <c r="D1010" s="144" t="n"/>
      <c r="E1010" s="135" t="n"/>
      <c r="F1010" s="135" t="n"/>
      <c r="G1010" s="135" t="n"/>
      <c r="H1010" s="135" t="n"/>
      <c r="I1010" s="135" t="n"/>
      <c r="J1010" s="135" t="n"/>
      <c r="K1010" s="135" t="n"/>
      <c r="L1010" s="135" t="n"/>
      <c r="M1010" s="135" t="n"/>
      <c r="N1010" s="135" t="n"/>
      <c r="O1010" s="135" t="n"/>
      <c r="P1010" s="135" t="n"/>
      <c r="Q1010" s="135" t="n"/>
      <c r="R1010" s="135" t="n"/>
      <c r="S1010" s="135" t="n"/>
      <c r="T1010" s="135" t="n"/>
      <c r="U1010" s="135" t="n"/>
      <c r="V1010" s="135" t="n"/>
      <c r="W1010" s="135" t="n"/>
      <c r="X1010" s="135" t="n"/>
      <c r="Y1010" s="135" t="n"/>
      <c r="Z1010" s="135" t="n"/>
      <c r="AA1010" s="135" t="n"/>
      <c r="AB1010" s="135" t="n"/>
      <c r="AC1010" s="135" t="n"/>
      <c r="AD1010" s="135" t="n"/>
      <c r="AE1010" s="135" t="n"/>
      <c r="AF1010" s="135" t="n"/>
      <c r="AG1010" s="135" t="n"/>
      <c r="AH1010" s="135" t="n"/>
      <c r="AI1010" s="135" t="n"/>
      <c r="AJ1010" s="135" t="n"/>
      <c r="AK1010" s="135" t="n"/>
      <c r="AL1010" s="135" t="n"/>
      <c r="AM1010" s="135" t="n"/>
      <c r="AN1010" s="135" t="n"/>
      <c r="AO1010" s="135" t="n"/>
      <c r="AP1010" s="135" t="n"/>
      <c r="AQ1010" s="135" t="n"/>
      <c r="AR1010" s="135" t="n"/>
      <c r="AS1010" s="135" t="n"/>
      <c r="AT1010" s="135" t="n"/>
      <c r="AU1010" s="135" t="n"/>
      <c r="AV1010" s="135" t="n"/>
      <c r="AW1010" s="135" t="n"/>
      <c r="AX1010" s="135" t="n"/>
      <c r="AY1010" s="135" t="n"/>
      <c r="AZ1010" s="135" t="n"/>
      <c r="BA1010" s="135" t="n"/>
      <c r="BB1010" s="135" t="n"/>
      <c r="BC1010" s="135" t="n"/>
      <c r="BD1010" s="135" t="n"/>
      <c r="BE1010" s="135" t="n"/>
      <c r="BF1010" s="135" t="n"/>
      <c r="BG1010" s="135" t="n"/>
      <c r="BH1010" s="135" t="n"/>
      <c r="BI1010" s="135" t="n"/>
      <c r="BJ1010" s="135" t="n"/>
      <c r="BK1010" s="135" t="n"/>
      <c r="BL1010" s="135" t="n"/>
      <c r="BM1010" s="135" t="n"/>
      <c r="BN1010" s="135" t="n"/>
      <c r="BO1010" s="135" t="n"/>
      <c r="BP1010" s="135" t="n"/>
      <c r="BQ1010" s="135" t="n"/>
      <c r="BR1010" s="135" t="n"/>
      <c r="BS1010" s="135" t="n"/>
      <c r="BT1010" s="135" t="n"/>
      <c r="BU1010" s="135" t="n"/>
      <c r="BV1010" s="135" t="n"/>
      <c r="BW1010" s="135" t="n"/>
      <c r="BX1010" s="135" t="n"/>
      <c r="BY1010" s="135" t="n"/>
      <c r="BZ1010" s="135" t="n"/>
      <c r="CA1010" s="135" t="n"/>
      <c r="CB1010" s="135" t="n"/>
      <c r="CC1010" s="135" t="n"/>
      <c r="CD1010" s="135" t="n"/>
      <c r="CE1010" s="135" t="n"/>
      <c r="CF1010" s="135" t="n"/>
      <c r="CG1010" s="135" t="n"/>
      <c r="CH1010" s="135" t="n"/>
      <c r="CI1010" s="135" t="n"/>
      <c r="CJ1010" s="135" t="n"/>
      <c r="CK1010" s="135" t="n"/>
      <c r="CL1010" s="135" t="n"/>
      <c r="CM1010" s="135" t="n"/>
      <c r="CN1010" s="135" t="n"/>
      <c r="CO1010" s="135" t="n"/>
      <c r="CP1010" s="135" t="n"/>
      <c r="CQ1010" s="135" t="n"/>
      <c r="CR1010" s="135" t="n"/>
      <c r="CU1010" s="36" t="n"/>
      <c r="CV1010" s="36" t="n"/>
      <c r="CW1010" s="36" t="n"/>
      <c r="CX1010" s="36" t="n"/>
      <c r="CY1010" s="36" t="n"/>
      <c r="CZ1010" s="36" t="n"/>
      <c r="DA1010" s="36" t="n"/>
      <c r="DB1010" s="36" t="n"/>
      <c r="DC1010" s="36" t="n"/>
      <c r="DD1010" s="36" t="n"/>
      <c r="DE1010" s="36" t="n"/>
      <c r="DF1010" s="36" t="n"/>
      <c r="DG1010" s="36" t="n"/>
      <c r="DH1010" s="36" t="n"/>
      <c r="DI1010" s="36" t="n"/>
      <c r="DJ1010" s="36" t="n"/>
      <c r="DK1010" s="36" t="n"/>
      <c r="DL1010" s="36" t="n"/>
      <c r="DM1010" s="36" t="n"/>
      <c r="DN1010" s="36" t="n"/>
      <c r="DO1010" s="36" t="n"/>
      <c r="DP1010" s="36" t="n"/>
      <c r="DQ1010" s="36" t="n"/>
      <c r="DR1010" s="36" t="n"/>
      <c r="DS1010" s="36" t="n"/>
      <c r="DT1010" s="36" t="n"/>
      <c r="DU1010" s="36" t="n"/>
      <c r="DV1010" s="36" t="n"/>
      <c r="DW1010" s="36" t="n"/>
      <c r="DX1010" s="36" t="n"/>
      <c r="DY1010" s="36" t="n"/>
      <c r="DZ1010" s="36" t="n"/>
      <c r="EA1010" s="36" t="n"/>
      <c r="EB1010" s="36" t="n"/>
      <c r="EC1010" s="36" t="n"/>
      <c r="ED1010" s="36" t="n"/>
      <c r="EE1010" s="36" t="n"/>
      <c r="EF1010" s="36" t="n"/>
      <c r="EG1010" s="36" t="n"/>
      <c r="EH1010" s="36" t="n"/>
      <c r="EI1010" s="36" t="n"/>
      <c r="EJ1010" s="36" t="n"/>
      <c r="EK1010" s="36" t="n"/>
      <c r="EL1010" s="36" t="n"/>
      <c r="EM1010" s="36" t="n"/>
      <c r="EN1010" s="36" t="n"/>
    </row>
    <row r="1011">
      <c r="A1011" s="36" t="n"/>
      <c r="B1011" s="36" t="n"/>
      <c r="C1011" s="144" t="n"/>
      <c r="D1011" s="144" t="n"/>
      <c r="E1011" s="135" t="n"/>
      <c r="F1011" s="135" t="n"/>
      <c r="G1011" s="135" t="n"/>
      <c r="H1011" s="135" t="n"/>
      <c r="I1011" s="135" t="n"/>
      <c r="J1011" s="135" t="n"/>
      <c r="K1011" s="135" t="n"/>
      <c r="L1011" s="135" t="n"/>
      <c r="M1011" s="135" t="n"/>
      <c r="N1011" s="135" t="n"/>
      <c r="O1011" s="135" t="n"/>
      <c r="P1011" s="135" t="n"/>
      <c r="Q1011" s="135" t="n"/>
      <c r="R1011" s="135" t="n"/>
      <c r="S1011" s="135" t="n"/>
      <c r="T1011" s="135" t="n"/>
      <c r="U1011" s="135" t="n"/>
      <c r="V1011" s="135" t="n"/>
      <c r="W1011" s="135" t="n"/>
      <c r="X1011" s="135" t="n"/>
      <c r="Y1011" s="135" t="n"/>
      <c r="Z1011" s="135" t="n"/>
      <c r="AA1011" s="135" t="n"/>
      <c r="AB1011" s="135" t="n"/>
      <c r="AC1011" s="135" t="n"/>
      <c r="AD1011" s="135" t="n"/>
      <c r="AE1011" s="135" t="n"/>
      <c r="AF1011" s="135" t="n"/>
      <c r="AG1011" s="135" t="n"/>
      <c r="AH1011" s="135" t="n"/>
      <c r="AI1011" s="135" t="n"/>
      <c r="AJ1011" s="135" t="n"/>
      <c r="AK1011" s="135" t="n"/>
      <c r="AL1011" s="135" t="n"/>
      <c r="AM1011" s="135" t="n"/>
      <c r="AN1011" s="135" t="n"/>
      <c r="AO1011" s="135" t="n"/>
      <c r="AP1011" s="135" t="n"/>
      <c r="AQ1011" s="135" t="n"/>
      <c r="AR1011" s="135" t="n"/>
      <c r="AS1011" s="135" t="n"/>
      <c r="AT1011" s="135" t="n"/>
      <c r="AU1011" s="135" t="n"/>
      <c r="AV1011" s="135" t="n"/>
      <c r="AW1011" s="135" t="n"/>
      <c r="AX1011" s="135" t="n"/>
      <c r="AY1011" s="135" t="n"/>
      <c r="AZ1011" s="135" t="n"/>
      <c r="BA1011" s="135" t="n"/>
      <c r="BB1011" s="135" t="n"/>
      <c r="BC1011" s="135" t="n"/>
      <c r="BD1011" s="135" t="n"/>
      <c r="BE1011" s="135" t="n"/>
      <c r="BF1011" s="135" t="n"/>
      <c r="BG1011" s="135" t="n"/>
      <c r="BH1011" s="135" t="n"/>
      <c r="BI1011" s="135" t="n"/>
      <c r="BJ1011" s="135" t="n"/>
      <c r="BK1011" s="135" t="n"/>
      <c r="BL1011" s="135" t="n"/>
      <c r="BM1011" s="135" t="n"/>
      <c r="BN1011" s="135" t="n"/>
      <c r="BO1011" s="135" t="n"/>
      <c r="BP1011" s="135" t="n"/>
      <c r="BQ1011" s="135" t="n"/>
      <c r="BR1011" s="135" t="n"/>
      <c r="BS1011" s="135" t="n"/>
      <c r="BT1011" s="135" t="n"/>
      <c r="BU1011" s="135" t="n"/>
      <c r="BV1011" s="135" t="n"/>
      <c r="BW1011" s="135" t="n"/>
      <c r="BX1011" s="135" t="n"/>
      <c r="BY1011" s="135" t="n"/>
      <c r="BZ1011" s="135" t="n"/>
      <c r="CA1011" s="135" t="n"/>
      <c r="CB1011" s="135" t="n"/>
      <c r="CC1011" s="135" t="n"/>
      <c r="CD1011" s="135" t="n"/>
      <c r="CE1011" s="135" t="n"/>
      <c r="CF1011" s="135" t="n"/>
      <c r="CG1011" s="135" t="n"/>
      <c r="CH1011" s="135" t="n"/>
      <c r="CI1011" s="135" t="n"/>
      <c r="CJ1011" s="135" t="n"/>
      <c r="CK1011" s="135" t="n"/>
      <c r="CL1011" s="135" t="n"/>
      <c r="CM1011" s="135" t="n"/>
      <c r="CN1011" s="135" t="n"/>
      <c r="CO1011" s="135" t="n"/>
      <c r="CP1011" s="135" t="n"/>
      <c r="CQ1011" s="135" t="n"/>
      <c r="CR1011" s="135" t="n"/>
      <c r="CU1011" s="36" t="n"/>
      <c r="CV1011" s="36" t="n"/>
      <c r="CW1011" s="36" t="n"/>
      <c r="CX1011" s="36" t="n"/>
      <c r="CY1011" s="36" t="n"/>
      <c r="CZ1011" s="36" t="n"/>
      <c r="DA1011" s="36" t="n"/>
      <c r="DB1011" s="36" t="n"/>
      <c r="DC1011" s="36" t="n"/>
      <c r="DD1011" s="36" t="n"/>
      <c r="DE1011" s="36" t="n"/>
      <c r="DF1011" s="36" t="n"/>
      <c r="DG1011" s="36" t="n"/>
      <c r="DH1011" s="36" t="n"/>
      <c r="DI1011" s="36" t="n"/>
      <c r="DJ1011" s="36" t="n"/>
      <c r="DK1011" s="36" t="n"/>
      <c r="DL1011" s="36" t="n"/>
      <c r="DM1011" s="36" t="n"/>
      <c r="DN1011" s="36" t="n"/>
      <c r="DO1011" s="36" t="n"/>
      <c r="DP1011" s="36" t="n"/>
      <c r="DQ1011" s="36" t="n"/>
      <c r="DR1011" s="36" t="n"/>
      <c r="DS1011" s="36" t="n"/>
      <c r="DT1011" s="36" t="n"/>
      <c r="DU1011" s="36" t="n"/>
      <c r="DV1011" s="36" t="n"/>
      <c r="DW1011" s="36" t="n"/>
      <c r="DX1011" s="36" t="n"/>
      <c r="DY1011" s="36" t="n"/>
      <c r="DZ1011" s="36" t="n"/>
      <c r="EA1011" s="36" t="n"/>
      <c r="EB1011" s="36" t="n"/>
      <c r="EC1011" s="36" t="n"/>
      <c r="ED1011" s="36" t="n"/>
      <c r="EE1011" s="36" t="n"/>
      <c r="EF1011" s="36" t="n"/>
      <c r="EG1011" s="36" t="n"/>
      <c r="EH1011" s="36" t="n"/>
      <c r="EI1011" s="36" t="n"/>
      <c r="EJ1011" s="36" t="n"/>
      <c r="EK1011" s="36" t="n"/>
      <c r="EL1011" s="36" t="n"/>
      <c r="EM1011" s="36" t="n"/>
      <c r="EN1011" s="36" t="n"/>
    </row>
    <row r="1012">
      <c r="A1012" s="36" t="n"/>
      <c r="B1012" s="36" t="n"/>
      <c r="C1012" s="144" t="n"/>
      <c r="D1012" s="144" t="n"/>
      <c r="E1012" s="135" t="n"/>
      <c r="F1012" s="135" t="n"/>
      <c r="G1012" s="135" t="n"/>
      <c r="H1012" s="135" t="n"/>
      <c r="I1012" s="135" t="n"/>
      <c r="J1012" s="135" t="n"/>
      <c r="K1012" s="135" t="n"/>
      <c r="L1012" s="135" t="n"/>
      <c r="M1012" s="135" t="n"/>
      <c r="N1012" s="135" t="n"/>
      <c r="O1012" s="135" t="n"/>
      <c r="P1012" s="135" t="n"/>
      <c r="Q1012" s="135" t="n"/>
      <c r="R1012" s="135" t="n"/>
      <c r="S1012" s="135" t="n"/>
      <c r="T1012" s="135" t="n"/>
      <c r="U1012" s="135" t="n"/>
      <c r="V1012" s="135" t="n"/>
      <c r="W1012" s="135" t="n"/>
      <c r="X1012" s="135" t="n"/>
      <c r="Y1012" s="135" t="n"/>
      <c r="Z1012" s="135" t="n"/>
      <c r="AA1012" s="135" t="n"/>
      <c r="AB1012" s="135" t="n"/>
      <c r="AC1012" s="135" t="n"/>
      <c r="AD1012" s="135" t="n"/>
      <c r="AE1012" s="135" t="n"/>
      <c r="AF1012" s="135" t="n"/>
      <c r="AG1012" s="135" t="n"/>
      <c r="AH1012" s="135" t="n"/>
      <c r="AI1012" s="135" t="n"/>
      <c r="AJ1012" s="135" t="n"/>
      <c r="AK1012" s="135" t="n"/>
      <c r="AL1012" s="135" t="n"/>
      <c r="AM1012" s="135" t="n"/>
      <c r="AN1012" s="135" t="n"/>
      <c r="AO1012" s="135" t="n"/>
      <c r="AP1012" s="135" t="n"/>
      <c r="AQ1012" s="135" t="n"/>
      <c r="AR1012" s="135" t="n"/>
      <c r="AS1012" s="135" t="n"/>
      <c r="AT1012" s="135" t="n"/>
      <c r="AU1012" s="135" t="n"/>
      <c r="AV1012" s="135" t="n"/>
      <c r="AW1012" s="135" t="n"/>
      <c r="AX1012" s="135" t="n"/>
      <c r="AY1012" s="135" t="n"/>
      <c r="AZ1012" s="135" t="n"/>
      <c r="BA1012" s="135" t="n"/>
      <c r="BB1012" s="135" t="n"/>
      <c r="BC1012" s="135" t="n"/>
      <c r="BD1012" s="135" t="n"/>
      <c r="BE1012" s="135" t="n"/>
      <c r="BF1012" s="135" t="n"/>
      <c r="BG1012" s="135" t="n"/>
      <c r="BH1012" s="135" t="n"/>
      <c r="BI1012" s="135" t="n"/>
      <c r="BJ1012" s="135" t="n"/>
      <c r="BK1012" s="135" t="n"/>
      <c r="BL1012" s="135" t="n"/>
      <c r="BM1012" s="135" t="n"/>
      <c r="BN1012" s="135" t="n"/>
      <c r="BO1012" s="135" t="n"/>
      <c r="BP1012" s="135" t="n"/>
      <c r="BQ1012" s="135" t="n"/>
      <c r="BR1012" s="135" t="n"/>
      <c r="BS1012" s="135" t="n"/>
      <c r="BT1012" s="135" t="n"/>
      <c r="BU1012" s="135" t="n"/>
      <c r="BV1012" s="135" t="n"/>
      <c r="BW1012" s="135" t="n"/>
      <c r="BX1012" s="135" t="n"/>
      <c r="BY1012" s="135" t="n"/>
      <c r="BZ1012" s="135" t="n"/>
      <c r="CA1012" s="135" t="n"/>
      <c r="CB1012" s="135" t="n"/>
      <c r="CC1012" s="135" t="n"/>
      <c r="CD1012" s="135" t="n"/>
      <c r="CE1012" s="135" t="n"/>
      <c r="CF1012" s="135" t="n"/>
      <c r="CG1012" s="135" t="n"/>
      <c r="CH1012" s="135" t="n"/>
      <c r="CI1012" s="135" t="n"/>
      <c r="CJ1012" s="135" t="n"/>
      <c r="CK1012" s="135" t="n"/>
      <c r="CL1012" s="135" t="n"/>
      <c r="CM1012" s="135" t="n"/>
      <c r="CN1012" s="135" t="n"/>
      <c r="CO1012" s="135" t="n"/>
      <c r="CP1012" s="135" t="n"/>
      <c r="CQ1012" s="135" t="n"/>
      <c r="CR1012" s="135" t="n"/>
      <c r="CU1012" s="36" t="n"/>
      <c r="CV1012" s="36" t="n"/>
      <c r="CW1012" s="36" t="n"/>
      <c r="CX1012" s="36" t="n"/>
      <c r="CY1012" s="36" t="n"/>
      <c r="CZ1012" s="36" t="n"/>
      <c r="DA1012" s="36" t="n"/>
      <c r="DB1012" s="36" t="n"/>
      <c r="DC1012" s="36" t="n"/>
      <c r="DD1012" s="36" t="n"/>
      <c r="DE1012" s="36" t="n"/>
      <c r="DF1012" s="36" t="n"/>
      <c r="DG1012" s="36" t="n"/>
      <c r="DH1012" s="36" t="n"/>
      <c r="DI1012" s="36" t="n"/>
      <c r="DJ1012" s="36" t="n"/>
      <c r="DK1012" s="36" t="n"/>
      <c r="DL1012" s="36" t="n"/>
      <c r="DM1012" s="36" t="n"/>
      <c r="DN1012" s="36" t="n"/>
      <c r="DO1012" s="36" t="n"/>
      <c r="DP1012" s="36" t="n"/>
      <c r="DQ1012" s="36" t="n"/>
      <c r="DR1012" s="36" t="n"/>
      <c r="DS1012" s="36" t="n"/>
      <c r="DT1012" s="36" t="n"/>
      <c r="DU1012" s="36" t="n"/>
      <c r="DV1012" s="36" t="n"/>
      <c r="DW1012" s="36" t="n"/>
      <c r="DX1012" s="36" t="n"/>
      <c r="DY1012" s="36" t="n"/>
      <c r="DZ1012" s="36" t="n"/>
      <c r="EA1012" s="36" t="n"/>
      <c r="EB1012" s="36" t="n"/>
      <c r="EC1012" s="36" t="n"/>
      <c r="ED1012" s="36" t="n"/>
      <c r="EE1012" s="36" t="n"/>
      <c r="EF1012" s="36" t="n"/>
      <c r="EG1012" s="36" t="n"/>
      <c r="EH1012" s="36" t="n"/>
      <c r="EI1012" s="36" t="n"/>
      <c r="EJ1012" s="36" t="n"/>
      <c r="EK1012" s="36" t="n"/>
      <c r="EL1012" s="36" t="n"/>
      <c r="EM1012" s="36" t="n"/>
      <c r="EN1012" s="36" t="n"/>
    </row>
    <row r="1013">
      <c r="A1013" s="36" t="n"/>
      <c r="B1013" s="36" t="n"/>
      <c r="C1013" s="144" t="n"/>
      <c r="D1013" s="144" t="n"/>
      <c r="E1013" s="135" t="n"/>
      <c r="F1013" s="135" t="n"/>
      <c r="G1013" s="135" t="n"/>
      <c r="H1013" s="135" t="n"/>
      <c r="I1013" s="135" t="n"/>
      <c r="J1013" s="135" t="n"/>
      <c r="K1013" s="135" t="n"/>
      <c r="L1013" s="135" t="n"/>
      <c r="M1013" s="135" t="n"/>
      <c r="N1013" s="135" t="n"/>
      <c r="O1013" s="135" t="n"/>
      <c r="P1013" s="135" t="n"/>
      <c r="Q1013" s="135" t="n"/>
      <c r="R1013" s="135" t="n"/>
      <c r="S1013" s="135" t="n"/>
      <c r="T1013" s="135" t="n"/>
      <c r="U1013" s="135" t="n"/>
      <c r="V1013" s="135" t="n"/>
      <c r="W1013" s="135" t="n"/>
      <c r="X1013" s="135" t="n"/>
      <c r="Y1013" s="135" t="n"/>
      <c r="Z1013" s="135" t="n"/>
      <c r="AA1013" s="135" t="n"/>
      <c r="AB1013" s="135" t="n"/>
      <c r="AC1013" s="135" t="n"/>
      <c r="AD1013" s="135" t="n"/>
      <c r="AE1013" s="135" t="n"/>
      <c r="AF1013" s="135" t="n"/>
      <c r="AG1013" s="135" t="n"/>
      <c r="AH1013" s="135" t="n"/>
      <c r="AI1013" s="135" t="n"/>
      <c r="AJ1013" s="135" t="n"/>
      <c r="AK1013" s="135" t="n"/>
      <c r="AL1013" s="135" t="n"/>
      <c r="AM1013" s="135" t="n"/>
      <c r="AN1013" s="135" t="n"/>
      <c r="AO1013" s="135" t="n"/>
      <c r="AP1013" s="135" t="n"/>
      <c r="AQ1013" s="135" t="n"/>
      <c r="AR1013" s="135" t="n"/>
      <c r="AS1013" s="135" t="n"/>
      <c r="AT1013" s="135" t="n"/>
      <c r="AU1013" s="135" t="n"/>
      <c r="AV1013" s="135" t="n"/>
      <c r="AW1013" s="135" t="n"/>
      <c r="AX1013" s="135" t="n"/>
      <c r="AY1013" s="135" t="n"/>
      <c r="AZ1013" s="135" t="n"/>
      <c r="BA1013" s="135" t="n"/>
      <c r="BB1013" s="135" t="n"/>
      <c r="BC1013" s="135" t="n"/>
      <c r="BD1013" s="135" t="n"/>
      <c r="BE1013" s="135" t="n"/>
      <c r="BF1013" s="135" t="n"/>
      <c r="BG1013" s="135" t="n"/>
      <c r="BH1013" s="135" t="n"/>
      <c r="BI1013" s="135" t="n"/>
      <c r="BJ1013" s="135" t="n"/>
      <c r="BK1013" s="135" t="n"/>
      <c r="BL1013" s="135" t="n"/>
      <c r="BM1013" s="135" t="n"/>
      <c r="BN1013" s="135" t="n"/>
      <c r="BO1013" s="135" t="n"/>
      <c r="BP1013" s="135" t="n"/>
      <c r="BQ1013" s="135" t="n"/>
      <c r="BR1013" s="135" t="n"/>
      <c r="BS1013" s="135" t="n"/>
      <c r="BT1013" s="135" t="n"/>
      <c r="BU1013" s="135" t="n"/>
      <c r="BV1013" s="135" t="n"/>
      <c r="BW1013" s="135" t="n"/>
      <c r="BX1013" s="135" t="n"/>
      <c r="BY1013" s="135" t="n"/>
      <c r="BZ1013" s="135" t="n"/>
      <c r="CA1013" s="135" t="n"/>
      <c r="CB1013" s="135" t="n"/>
      <c r="CC1013" s="135" t="n"/>
      <c r="CD1013" s="135" t="n"/>
      <c r="CE1013" s="135" t="n"/>
      <c r="CF1013" s="135" t="n"/>
      <c r="CG1013" s="135" t="n"/>
      <c r="CH1013" s="135" t="n"/>
      <c r="CI1013" s="135" t="n"/>
      <c r="CJ1013" s="135" t="n"/>
      <c r="CK1013" s="135" t="n"/>
      <c r="CL1013" s="135" t="n"/>
      <c r="CM1013" s="135" t="n"/>
      <c r="CN1013" s="135" t="n"/>
      <c r="CO1013" s="135" t="n"/>
      <c r="CP1013" s="135" t="n"/>
      <c r="CQ1013" s="135" t="n"/>
      <c r="CR1013" s="135" t="n"/>
      <c r="CU1013" s="36" t="n"/>
      <c r="CV1013" s="36" t="n"/>
      <c r="CW1013" s="36" t="n"/>
      <c r="CX1013" s="36" t="n"/>
      <c r="CY1013" s="36" t="n"/>
      <c r="CZ1013" s="36" t="n"/>
      <c r="DA1013" s="36" t="n"/>
      <c r="DB1013" s="36" t="n"/>
      <c r="DC1013" s="36" t="n"/>
      <c r="DD1013" s="36" t="n"/>
      <c r="DE1013" s="36" t="n"/>
      <c r="DF1013" s="36" t="n"/>
      <c r="DG1013" s="36" t="n"/>
      <c r="DH1013" s="36" t="n"/>
      <c r="DI1013" s="36" t="n"/>
      <c r="DJ1013" s="36" t="n"/>
      <c r="DK1013" s="36" t="n"/>
      <c r="DL1013" s="36" t="n"/>
      <c r="DM1013" s="36" t="n"/>
      <c r="DN1013" s="36" t="n"/>
      <c r="DO1013" s="36" t="n"/>
      <c r="DP1013" s="36" t="n"/>
      <c r="DQ1013" s="36" t="n"/>
      <c r="DR1013" s="36" t="n"/>
      <c r="DS1013" s="36" t="n"/>
      <c r="DT1013" s="36" t="n"/>
      <c r="DU1013" s="36" t="n"/>
      <c r="DV1013" s="36" t="n"/>
      <c r="DW1013" s="36" t="n"/>
      <c r="DX1013" s="36" t="n"/>
      <c r="DY1013" s="36" t="n"/>
      <c r="DZ1013" s="36" t="n"/>
      <c r="EA1013" s="36" t="n"/>
      <c r="EB1013" s="36" t="n"/>
      <c r="EC1013" s="36" t="n"/>
      <c r="ED1013" s="36" t="n"/>
      <c r="EE1013" s="36" t="n"/>
      <c r="EF1013" s="36" t="n"/>
      <c r="EG1013" s="36" t="n"/>
      <c r="EH1013" s="36" t="n"/>
      <c r="EI1013" s="36" t="n"/>
      <c r="EJ1013" s="36" t="n"/>
      <c r="EK1013" s="36" t="n"/>
      <c r="EL1013" s="36" t="n"/>
      <c r="EM1013" s="36" t="n"/>
      <c r="EN1013" s="36" t="n"/>
    </row>
    <row r="1014">
      <c r="A1014" s="36" t="n"/>
      <c r="B1014" s="36" t="n"/>
      <c r="C1014" s="144" t="n"/>
      <c r="D1014" s="144" t="n"/>
      <c r="E1014" s="135" t="n"/>
      <c r="F1014" s="135" t="n"/>
      <c r="G1014" s="135" t="n"/>
      <c r="H1014" s="135" t="n"/>
      <c r="I1014" s="135" t="n"/>
      <c r="J1014" s="135" t="n"/>
      <c r="K1014" s="135" t="n"/>
      <c r="L1014" s="135" t="n"/>
      <c r="M1014" s="135" t="n"/>
      <c r="N1014" s="135" t="n"/>
      <c r="O1014" s="135" t="n"/>
      <c r="P1014" s="135" t="n"/>
      <c r="Q1014" s="135" t="n"/>
      <c r="R1014" s="135" t="n"/>
      <c r="S1014" s="135" t="n"/>
      <c r="T1014" s="135" t="n"/>
      <c r="U1014" s="135" t="n"/>
      <c r="V1014" s="135" t="n"/>
      <c r="W1014" s="135" t="n"/>
      <c r="X1014" s="135" t="n"/>
      <c r="Y1014" s="135" t="n"/>
      <c r="Z1014" s="135" t="n"/>
      <c r="AA1014" s="135" t="n"/>
      <c r="AB1014" s="135" t="n"/>
      <c r="AC1014" s="135" t="n"/>
      <c r="AD1014" s="135" t="n"/>
      <c r="AE1014" s="135" t="n"/>
      <c r="AF1014" s="135" t="n"/>
      <c r="AG1014" s="135" t="n"/>
      <c r="AH1014" s="135" t="n"/>
      <c r="AI1014" s="135" t="n"/>
      <c r="AJ1014" s="135" t="n"/>
      <c r="AK1014" s="135" t="n"/>
      <c r="AL1014" s="135" t="n"/>
      <c r="AM1014" s="135" t="n"/>
      <c r="AN1014" s="135" t="n"/>
      <c r="AO1014" s="135" t="n"/>
      <c r="AP1014" s="135" t="n"/>
      <c r="AQ1014" s="135" t="n"/>
      <c r="AR1014" s="135" t="n"/>
      <c r="AS1014" s="135" t="n"/>
      <c r="AT1014" s="135" t="n"/>
      <c r="AU1014" s="135" t="n"/>
      <c r="AV1014" s="135" t="n"/>
      <c r="AW1014" s="135" t="n"/>
      <c r="AX1014" s="135" t="n"/>
      <c r="AY1014" s="135" t="n"/>
      <c r="AZ1014" s="135" t="n"/>
      <c r="BA1014" s="135" t="n"/>
      <c r="BB1014" s="135" t="n"/>
      <c r="BC1014" s="135" t="n"/>
      <c r="BD1014" s="135" t="n"/>
      <c r="BE1014" s="135" t="n"/>
      <c r="BF1014" s="135" t="n"/>
      <c r="BG1014" s="135" t="n"/>
      <c r="BH1014" s="135" t="n"/>
      <c r="BI1014" s="135" t="n"/>
      <c r="BJ1014" s="135" t="n"/>
      <c r="BK1014" s="135" t="n"/>
      <c r="BL1014" s="135" t="n"/>
      <c r="BM1014" s="135" t="n"/>
      <c r="BN1014" s="135" t="n"/>
      <c r="BO1014" s="135" t="n"/>
      <c r="BP1014" s="135" t="n"/>
      <c r="BQ1014" s="135" t="n"/>
      <c r="BR1014" s="135" t="n"/>
      <c r="BS1014" s="135" t="n"/>
      <c r="BT1014" s="135" t="n"/>
      <c r="BU1014" s="135" t="n"/>
      <c r="BV1014" s="135" t="n"/>
      <c r="BW1014" s="135" t="n"/>
      <c r="BX1014" s="135" t="n"/>
      <c r="BY1014" s="135" t="n"/>
      <c r="BZ1014" s="135" t="n"/>
      <c r="CA1014" s="135" t="n"/>
      <c r="CB1014" s="135" t="n"/>
      <c r="CC1014" s="135" t="n"/>
      <c r="CD1014" s="135" t="n"/>
      <c r="CE1014" s="135" t="n"/>
      <c r="CF1014" s="135" t="n"/>
      <c r="CG1014" s="135" t="n"/>
      <c r="CH1014" s="135" t="n"/>
      <c r="CI1014" s="135" t="n"/>
      <c r="CJ1014" s="135" t="n"/>
      <c r="CK1014" s="135" t="n"/>
      <c r="CL1014" s="135" t="n"/>
      <c r="CM1014" s="135" t="n"/>
      <c r="CN1014" s="135" t="n"/>
      <c r="CO1014" s="135" t="n"/>
      <c r="CP1014" s="135" t="n"/>
      <c r="CQ1014" s="135" t="n"/>
      <c r="CR1014" s="135" t="n"/>
      <c r="CU1014" s="36" t="n"/>
      <c r="CV1014" s="36" t="n"/>
      <c r="CW1014" s="36" t="n"/>
      <c r="CX1014" s="36" t="n"/>
      <c r="CY1014" s="36" t="n"/>
      <c r="CZ1014" s="36" t="n"/>
      <c r="DA1014" s="36" t="n"/>
      <c r="DB1014" s="36" t="n"/>
      <c r="DC1014" s="36" t="n"/>
      <c r="DD1014" s="36" t="n"/>
      <c r="DE1014" s="36" t="n"/>
      <c r="DF1014" s="36" t="n"/>
      <c r="DG1014" s="36" t="n"/>
      <c r="DH1014" s="36" t="n"/>
      <c r="DI1014" s="36" t="n"/>
      <c r="DJ1014" s="36" t="n"/>
      <c r="DK1014" s="36" t="n"/>
      <c r="DL1014" s="36" t="n"/>
      <c r="DM1014" s="36" t="n"/>
      <c r="DN1014" s="36" t="n"/>
      <c r="DO1014" s="36" t="n"/>
      <c r="DP1014" s="36" t="n"/>
      <c r="DQ1014" s="36" t="n"/>
      <c r="DR1014" s="36" t="n"/>
      <c r="DS1014" s="36" t="n"/>
      <c r="DT1014" s="36" t="n"/>
      <c r="DU1014" s="36" t="n"/>
      <c r="DV1014" s="36" t="n"/>
      <c r="DW1014" s="36" t="n"/>
      <c r="DX1014" s="36" t="n"/>
      <c r="DY1014" s="36" t="n"/>
      <c r="DZ1014" s="36" t="n"/>
      <c r="EA1014" s="36" t="n"/>
      <c r="EB1014" s="36" t="n"/>
      <c r="EC1014" s="36" t="n"/>
      <c r="ED1014" s="36" t="n"/>
      <c r="EE1014" s="36" t="n"/>
      <c r="EF1014" s="36" t="n"/>
      <c r="EG1014" s="36" t="n"/>
      <c r="EH1014" s="36" t="n"/>
      <c r="EI1014" s="36" t="n"/>
      <c r="EJ1014" s="36" t="n"/>
      <c r="EK1014" s="36" t="n"/>
      <c r="EL1014" s="36" t="n"/>
      <c r="EM1014" s="36" t="n"/>
      <c r="EN1014" s="36" t="n"/>
    </row>
    <row r="1015">
      <c r="A1015" s="36" t="n"/>
      <c r="B1015" s="36" t="n"/>
      <c r="C1015" s="144" t="n"/>
      <c r="D1015" s="144" t="n"/>
      <c r="E1015" s="135" t="n"/>
      <c r="F1015" s="135" t="n"/>
      <c r="G1015" s="135" t="n"/>
      <c r="H1015" s="135" t="n"/>
      <c r="I1015" s="135" t="n"/>
      <c r="J1015" s="135" t="n"/>
      <c r="K1015" s="135" t="n"/>
      <c r="L1015" s="135" t="n"/>
      <c r="M1015" s="135" t="n"/>
      <c r="N1015" s="135" t="n"/>
      <c r="O1015" s="135" t="n"/>
      <c r="P1015" s="135" t="n"/>
      <c r="Q1015" s="135" t="n"/>
      <c r="R1015" s="135" t="n"/>
      <c r="S1015" s="135" t="n"/>
      <c r="T1015" s="135" t="n"/>
      <c r="U1015" s="135" t="n"/>
      <c r="V1015" s="135" t="n"/>
      <c r="W1015" s="135" t="n"/>
      <c r="X1015" s="135" t="n"/>
      <c r="Y1015" s="135" t="n"/>
      <c r="Z1015" s="135" t="n"/>
      <c r="AA1015" s="135" t="n"/>
      <c r="AB1015" s="135" t="n"/>
      <c r="AC1015" s="135" t="n"/>
      <c r="AD1015" s="135" t="n"/>
      <c r="AE1015" s="135" t="n"/>
      <c r="AF1015" s="135" t="n"/>
      <c r="AG1015" s="135" t="n"/>
      <c r="AH1015" s="135" t="n"/>
      <c r="AI1015" s="135" t="n"/>
      <c r="AJ1015" s="135" t="n"/>
      <c r="AK1015" s="135" t="n"/>
      <c r="AL1015" s="135" t="n"/>
      <c r="AM1015" s="135" t="n"/>
      <c r="AN1015" s="135" t="n"/>
      <c r="AO1015" s="135" t="n"/>
      <c r="AP1015" s="135" t="n"/>
      <c r="AQ1015" s="135" t="n"/>
      <c r="AR1015" s="135" t="n"/>
      <c r="AS1015" s="135" t="n"/>
      <c r="AT1015" s="135" t="n"/>
      <c r="AU1015" s="135" t="n"/>
      <c r="AV1015" s="135" t="n"/>
      <c r="AW1015" s="135" t="n"/>
      <c r="AX1015" s="135" t="n"/>
      <c r="AY1015" s="135" t="n"/>
      <c r="AZ1015" s="135" t="n"/>
      <c r="BA1015" s="135" t="n"/>
      <c r="BB1015" s="135" t="n"/>
      <c r="BC1015" s="135" t="n"/>
      <c r="BD1015" s="135" t="n"/>
      <c r="BE1015" s="135" t="n"/>
      <c r="BF1015" s="135" t="n"/>
      <c r="BG1015" s="135" t="n"/>
      <c r="BH1015" s="135" t="n"/>
      <c r="BI1015" s="135" t="n"/>
      <c r="BJ1015" s="135" t="n"/>
      <c r="BK1015" s="135" t="n"/>
      <c r="BL1015" s="135" t="n"/>
      <c r="BM1015" s="135" t="n"/>
      <c r="BN1015" s="135" t="n"/>
      <c r="BO1015" s="135" t="n"/>
      <c r="BP1015" s="135" t="n"/>
      <c r="BQ1015" s="135" t="n"/>
      <c r="BR1015" s="135" t="n"/>
      <c r="BS1015" s="135" t="n"/>
      <c r="BT1015" s="135" t="n"/>
      <c r="BU1015" s="135" t="n"/>
      <c r="BV1015" s="135" t="n"/>
      <c r="BW1015" s="135" t="n"/>
      <c r="BX1015" s="135" t="n"/>
      <c r="BY1015" s="135" t="n"/>
      <c r="BZ1015" s="135" t="n"/>
      <c r="CA1015" s="135" t="n"/>
      <c r="CB1015" s="135" t="n"/>
      <c r="CC1015" s="135" t="n"/>
      <c r="CD1015" s="135" t="n"/>
      <c r="CE1015" s="135" t="n"/>
      <c r="CF1015" s="135" t="n"/>
      <c r="CG1015" s="135" t="n"/>
      <c r="CH1015" s="135" t="n"/>
      <c r="CI1015" s="135" t="n"/>
      <c r="CJ1015" s="135" t="n"/>
      <c r="CK1015" s="135" t="n"/>
      <c r="CL1015" s="135" t="n"/>
      <c r="CM1015" s="135" t="n"/>
      <c r="CN1015" s="135" t="n"/>
      <c r="CO1015" s="135" t="n"/>
      <c r="CP1015" s="135" t="n"/>
      <c r="CQ1015" s="135" t="n"/>
      <c r="CR1015" s="135" t="n"/>
      <c r="CU1015" s="36" t="n"/>
      <c r="CV1015" s="36" t="n"/>
      <c r="CW1015" s="36" t="n"/>
      <c r="CX1015" s="36" t="n"/>
      <c r="CY1015" s="36" t="n"/>
      <c r="CZ1015" s="36" t="n"/>
      <c r="DA1015" s="36" t="n"/>
      <c r="DB1015" s="36" t="n"/>
      <c r="DC1015" s="36" t="n"/>
      <c r="DD1015" s="36" t="n"/>
      <c r="DE1015" s="36" t="n"/>
      <c r="DF1015" s="36" t="n"/>
      <c r="DG1015" s="36" t="n"/>
      <c r="DH1015" s="36" t="n"/>
      <c r="DI1015" s="36" t="n"/>
      <c r="DJ1015" s="36" t="n"/>
      <c r="DK1015" s="36" t="n"/>
      <c r="DL1015" s="36" t="n"/>
      <c r="DM1015" s="36" t="n"/>
      <c r="DN1015" s="36" t="n"/>
      <c r="DO1015" s="36" t="n"/>
      <c r="DP1015" s="36" t="n"/>
      <c r="DQ1015" s="36" t="n"/>
      <c r="DR1015" s="36" t="n"/>
      <c r="DS1015" s="36" t="n"/>
      <c r="DT1015" s="36" t="n"/>
      <c r="DU1015" s="36" t="n"/>
      <c r="DV1015" s="36" t="n"/>
      <c r="DW1015" s="36" t="n"/>
      <c r="DX1015" s="36" t="n"/>
      <c r="DY1015" s="36" t="n"/>
      <c r="DZ1015" s="36" t="n"/>
      <c r="EA1015" s="36" t="n"/>
      <c r="EB1015" s="36" t="n"/>
      <c r="EC1015" s="36" t="n"/>
      <c r="ED1015" s="36" t="n"/>
      <c r="EE1015" s="36" t="n"/>
      <c r="EF1015" s="36" t="n"/>
      <c r="EG1015" s="36" t="n"/>
      <c r="EH1015" s="36" t="n"/>
      <c r="EI1015" s="36" t="n"/>
      <c r="EJ1015" s="36" t="n"/>
      <c r="EK1015" s="36" t="n"/>
      <c r="EL1015" s="36" t="n"/>
      <c r="EM1015" s="36" t="n"/>
      <c r="EN1015" s="36" t="n"/>
    </row>
    <row r="1016">
      <c r="A1016" s="36" t="n"/>
      <c r="B1016" s="36" t="n"/>
      <c r="C1016" s="144" t="n"/>
      <c r="D1016" s="144" t="n"/>
      <c r="E1016" s="135" t="n"/>
      <c r="F1016" s="135" t="n"/>
      <c r="G1016" s="135" t="n"/>
      <c r="H1016" s="135" t="n"/>
      <c r="I1016" s="135" t="n"/>
      <c r="J1016" s="135" t="n"/>
      <c r="K1016" s="135" t="n"/>
      <c r="L1016" s="135" t="n"/>
      <c r="M1016" s="135" t="n"/>
      <c r="N1016" s="135" t="n"/>
      <c r="O1016" s="135" t="n"/>
      <c r="P1016" s="135" t="n"/>
      <c r="Q1016" s="135" t="n"/>
      <c r="R1016" s="135" t="n"/>
      <c r="S1016" s="135" t="n"/>
      <c r="T1016" s="135" t="n"/>
      <c r="U1016" s="135" t="n"/>
      <c r="V1016" s="135" t="n"/>
      <c r="W1016" s="135" t="n"/>
      <c r="X1016" s="135" t="n"/>
      <c r="Y1016" s="135" t="n"/>
      <c r="Z1016" s="135" t="n"/>
      <c r="AA1016" s="135" t="n"/>
      <c r="AB1016" s="135" t="n"/>
      <c r="AC1016" s="135" t="n"/>
      <c r="AD1016" s="135" t="n"/>
      <c r="AE1016" s="135" t="n"/>
      <c r="AF1016" s="135" t="n"/>
      <c r="AG1016" s="135" t="n"/>
      <c r="AH1016" s="135" t="n"/>
      <c r="AI1016" s="135" t="n"/>
      <c r="AJ1016" s="135" t="n"/>
      <c r="AK1016" s="135" t="n"/>
      <c r="AL1016" s="135" t="n"/>
      <c r="AM1016" s="135" t="n"/>
      <c r="AN1016" s="135" t="n"/>
      <c r="AO1016" s="135" t="n"/>
      <c r="AP1016" s="135" t="n"/>
      <c r="AQ1016" s="135" t="n"/>
      <c r="AR1016" s="135" t="n"/>
      <c r="AS1016" s="135" t="n"/>
      <c r="AT1016" s="135" t="n"/>
      <c r="AU1016" s="135" t="n"/>
      <c r="AV1016" s="135" t="n"/>
      <c r="AW1016" s="135" t="n"/>
      <c r="AX1016" s="135" t="n"/>
      <c r="AY1016" s="135" t="n"/>
      <c r="AZ1016" s="135" t="n"/>
      <c r="BA1016" s="135" t="n"/>
      <c r="BB1016" s="135" t="n"/>
      <c r="BC1016" s="135" t="n"/>
      <c r="BD1016" s="135" t="n"/>
      <c r="BE1016" s="135" t="n"/>
      <c r="BF1016" s="135" t="n"/>
      <c r="BG1016" s="135" t="n"/>
      <c r="BH1016" s="135" t="n"/>
      <c r="BI1016" s="135" t="n"/>
      <c r="BJ1016" s="135" t="n"/>
      <c r="BK1016" s="135" t="n"/>
      <c r="BL1016" s="135" t="n"/>
      <c r="BM1016" s="135" t="n"/>
      <c r="BN1016" s="135" t="n"/>
      <c r="BO1016" s="135" t="n"/>
      <c r="BP1016" s="135" t="n"/>
      <c r="BQ1016" s="135" t="n"/>
      <c r="BR1016" s="135" t="n"/>
      <c r="BS1016" s="135" t="n"/>
      <c r="BT1016" s="135" t="n"/>
      <c r="BU1016" s="135" t="n"/>
      <c r="BV1016" s="135" t="n"/>
      <c r="BW1016" s="135" t="n"/>
      <c r="BX1016" s="135" t="n"/>
      <c r="BY1016" s="135" t="n"/>
      <c r="BZ1016" s="135" t="n"/>
      <c r="CA1016" s="135" t="n"/>
      <c r="CB1016" s="135" t="n"/>
      <c r="CC1016" s="135" t="n"/>
      <c r="CD1016" s="135" t="n"/>
      <c r="CE1016" s="135" t="n"/>
      <c r="CF1016" s="135" t="n"/>
      <c r="CG1016" s="135" t="n"/>
      <c r="CH1016" s="135" t="n"/>
      <c r="CI1016" s="135" t="n"/>
      <c r="CJ1016" s="135" t="n"/>
      <c r="CK1016" s="135" t="n"/>
      <c r="CL1016" s="135" t="n"/>
      <c r="CM1016" s="135" t="n"/>
      <c r="CN1016" s="135" t="n"/>
      <c r="CO1016" s="135" t="n"/>
      <c r="CP1016" s="135" t="n"/>
      <c r="CQ1016" s="135" t="n"/>
      <c r="CR1016" s="135" t="n"/>
      <c r="CU1016" s="36" t="n"/>
      <c r="CV1016" s="36" t="n"/>
      <c r="CW1016" s="36" t="n"/>
      <c r="CX1016" s="36" t="n"/>
      <c r="CY1016" s="36" t="n"/>
      <c r="CZ1016" s="36" t="n"/>
      <c r="DA1016" s="36" t="n"/>
      <c r="DB1016" s="36" t="n"/>
      <c r="DC1016" s="36" t="n"/>
      <c r="DD1016" s="36" t="n"/>
      <c r="DE1016" s="36" t="n"/>
      <c r="DF1016" s="36" t="n"/>
      <c r="DG1016" s="36" t="n"/>
      <c r="DH1016" s="36" t="n"/>
      <c r="DI1016" s="36" t="n"/>
      <c r="DJ1016" s="36" t="n"/>
      <c r="DK1016" s="36" t="n"/>
      <c r="DL1016" s="36" t="n"/>
      <c r="DM1016" s="36" t="n"/>
      <c r="DN1016" s="36" t="n"/>
      <c r="DO1016" s="36" t="n"/>
      <c r="DP1016" s="36" t="n"/>
      <c r="DQ1016" s="36" t="n"/>
      <c r="DR1016" s="36" t="n"/>
      <c r="DS1016" s="36" t="n"/>
      <c r="DT1016" s="36" t="n"/>
      <c r="DU1016" s="36" t="n"/>
      <c r="DV1016" s="36" t="n"/>
      <c r="DW1016" s="36" t="n"/>
      <c r="DX1016" s="36" t="n"/>
      <c r="DY1016" s="36" t="n"/>
      <c r="DZ1016" s="36" t="n"/>
      <c r="EA1016" s="36" t="n"/>
      <c r="EB1016" s="36" t="n"/>
      <c r="EC1016" s="36" t="n"/>
      <c r="ED1016" s="36" t="n"/>
      <c r="EE1016" s="36" t="n"/>
      <c r="EF1016" s="36" t="n"/>
      <c r="EG1016" s="36" t="n"/>
      <c r="EH1016" s="36" t="n"/>
      <c r="EI1016" s="36" t="n"/>
      <c r="EJ1016" s="36" t="n"/>
      <c r="EK1016" s="36" t="n"/>
      <c r="EL1016" s="36" t="n"/>
      <c r="EM1016" s="36" t="n"/>
      <c r="EN1016" s="36" t="n"/>
    </row>
    <row r="1017">
      <c r="A1017" s="36" t="n"/>
      <c r="B1017" s="36" t="n"/>
      <c r="C1017" s="144" t="n"/>
      <c r="D1017" s="144" t="n"/>
      <c r="E1017" s="135" t="n"/>
      <c r="F1017" s="135" t="n"/>
      <c r="G1017" s="135" t="n"/>
      <c r="H1017" s="135" t="n"/>
      <c r="I1017" s="135" t="n"/>
      <c r="J1017" s="135" t="n"/>
      <c r="K1017" s="135" t="n"/>
      <c r="L1017" s="135" t="n"/>
      <c r="M1017" s="135" t="n"/>
      <c r="N1017" s="135" t="n"/>
      <c r="O1017" s="135" t="n"/>
      <c r="P1017" s="135" t="n"/>
      <c r="Q1017" s="135" t="n"/>
      <c r="R1017" s="135" t="n"/>
      <c r="S1017" s="135" t="n"/>
      <c r="T1017" s="135" t="n"/>
      <c r="U1017" s="135" t="n"/>
      <c r="V1017" s="135" t="n"/>
      <c r="W1017" s="135" t="n"/>
      <c r="X1017" s="135" t="n"/>
      <c r="Y1017" s="135" t="n"/>
      <c r="Z1017" s="135" t="n"/>
      <c r="AA1017" s="135" t="n"/>
      <c r="AB1017" s="135" t="n"/>
      <c r="AC1017" s="135" t="n"/>
      <c r="AD1017" s="135" t="n"/>
      <c r="AE1017" s="135" t="n"/>
      <c r="AF1017" s="135" t="n"/>
      <c r="AG1017" s="135" t="n"/>
      <c r="AH1017" s="135" t="n"/>
      <c r="AI1017" s="135" t="n"/>
      <c r="AJ1017" s="135" t="n"/>
      <c r="AK1017" s="135" t="n"/>
      <c r="AL1017" s="135" t="n"/>
      <c r="AM1017" s="135" t="n"/>
      <c r="AN1017" s="135" t="n"/>
      <c r="AO1017" s="135" t="n"/>
      <c r="AP1017" s="135" t="n"/>
      <c r="AQ1017" s="135" t="n"/>
      <c r="AR1017" s="135" t="n"/>
      <c r="AS1017" s="135" t="n"/>
      <c r="AT1017" s="135" t="n"/>
      <c r="AU1017" s="135" t="n"/>
      <c r="AV1017" s="135" t="n"/>
      <c r="AW1017" s="135" t="n"/>
      <c r="AX1017" s="135" t="n"/>
      <c r="AY1017" s="135" t="n"/>
      <c r="AZ1017" s="135" t="n"/>
      <c r="BA1017" s="135" t="n"/>
      <c r="BB1017" s="135" t="n"/>
      <c r="BC1017" s="135" t="n"/>
      <c r="BD1017" s="135" t="n"/>
      <c r="BE1017" s="135" t="n"/>
      <c r="BF1017" s="135" t="n"/>
      <c r="BG1017" s="135" t="n"/>
      <c r="BH1017" s="135" t="n"/>
      <c r="BI1017" s="135" t="n"/>
      <c r="BJ1017" s="135" t="n"/>
      <c r="BK1017" s="135" t="n"/>
      <c r="BL1017" s="135" t="n"/>
      <c r="BM1017" s="135" t="n"/>
      <c r="BN1017" s="135" t="n"/>
      <c r="BO1017" s="135" t="n"/>
      <c r="BP1017" s="135" t="n"/>
      <c r="BQ1017" s="135" t="n"/>
      <c r="BR1017" s="135" t="n"/>
      <c r="BS1017" s="135" t="n"/>
      <c r="BT1017" s="135" t="n"/>
      <c r="BU1017" s="135" t="n"/>
      <c r="BV1017" s="135" t="n"/>
      <c r="BW1017" s="135" t="n"/>
      <c r="BX1017" s="135" t="n"/>
      <c r="BY1017" s="135" t="n"/>
      <c r="BZ1017" s="135" t="n"/>
      <c r="CA1017" s="135" t="n"/>
      <c r="CB1017" s="135" t="n"/>
      <c r="CC1017" s="135" t="n"/>
      <c r="CD1017" s="135" t="n"/>
      <c r="CE1017" s="135" t="n"/>
      <c r="CF1017" s="135" t="n"/>
      <c r="CG1017" s="135" t="n"/>
      <c r="CH1017" s="135" t="n"/>
      <c r="CI1017" s="135" t="n"/>
      <c r="CJ1017" s="135" t="n"/>
      <c r="CK1017" s="135" t="n"/>
      <c r="CL1017" s="135" t="n"/>
      <c r="CM1017" s="135" t="n"/>
      <c r="CN1017" s="135" t="n"/>
      <c r="CO1017" s="135" t="n"/>
      <c r="CP1017" s="135" t="n"/>
      <c r="CQ1017" s="135" t="n"/>
      <c r="CR1017" s="135" t="n"/>
      <c r="CU1017" s="36" t="n"/>
      <c r="CV1017" s="36" t="n"/>
      <c r="CW1017" s="36" t="n"/>
      <c r="CX1017" s="36" t="n"/>
      <c r="CY1017" s="36" t="n"/>
      <c r="CZ1017" s="36" t="n"/>
      <c r="DA1017" s="36" t="n"/>
      <c r="DB1017" s="36" t="n"/>
      <c r="DC1017" s="36" t="n"/>
      <c r="DD1017" s="36" t="n"/>
      <c r="DE1017" s="36" t="n"/>
      <c r="DF1017" s="36" t="n"/>
      <c r="DG1017" s="36" t="n"/>
      <c r="DH1017" s="36" t="n"/>
      <c r="DI1017" s="36" t="n"/>
      <c r="DJ1017" s="36" t="n"/>
      <c r="DK1017" s="36" t="n"/>
      <c r="DL1017" s="36" t="n"/>
      <c r="DM1017" s="36" t="n"/>
      <c r="DN1017" s="36" t="n"/>
      <c r="DO1017" s="36" t="n"/>
      <c r="DP1017" s="36" t="n"/>
      <c r="DQ1017" s="36" t="n"/>
      <c r="DR1017" s="36" t="n"/>
      <c r="DS1017" s="36" t="n"/>
      <c r="DT1017" s="36" t="n"/>
      <c r="DU1017" s="36" t="n"/>
      <c r="DV1017" s="36" t="n"/>
      <c r="DW1017" s="36" t="n"/>
      <c r="DX1017" s="36" t="n"/>
      <c r="DY1017" s="36" t="n"/>
      <c r="DZ1017" s="36" t="n"/>
      <c r="EA1017" s="36" t="n"/>
      <c r="EB1017" s="36" t="n"/>
      <c r="EC1017" s="36" t="n"/>
      <c r="ED1017" s="36" t="n"/>
      <c r="EE1017" s="36" t="n"/>
      <c r="EF1017" s="36" t="n"/>
      <c r="EG1017" s="36" t="n"/>
      <c r="EH1017" s="36" t="n"/>
      <c r="EI1017" s="36" t="n"/>
      <c r="EJ1017" s="36" t="n"/>
      <c r="EK1017" s="36" t="n"/>
      <c r="EL1017" s="36" t="n"/>
      <c r="EM1017" s="36" t="n"/>
      <c r="EN1017" s="36" t="n"/>
    </row>
    <row r="1018">
      <c r="A1018" s="36" t="n"/>
      <c r="B1018" s="36" t="n"/>
      <c r="C1018" s="144" t="n"/>
      <c r="D1018" s="144" t="n"/>
      <c r="E1018" s="135" t="n"/>
      <c r="F1018" s="135" t="n"/>
      <c r="G1018" s="135" t="n"/>
      <c r="H1018" s="135" t="n"/>
      <c r="I1018" s="135" t="n"/>
      <c r="J1018" s="135" t="n"/>
      <c r="K1018" s="135" t="n"/>
      <c r="L1018" s="135" t="n"/>
      <c r="M1018" s="135" t="n"/>
      <c r="N1018" s="135" t="n"/>
      <c r="O1018" s="135" t="n"/>
      <c r="P1018" s="135" t="n"/>
      <c r="Q1018" s="135" t="n"/>
      <c r="R1018" s="135" t="n"/>
      <c r="S1018" s="135" t="n"/>
      <c r="T1018" s="135" t="n"/>
      <c r="U1018" s="135" t="n"/>
      <c r="V1018" s="135" t="n"/>
      <c r="W1018" s="135" t="n"/>
      <c r="X1018" s="135" t="n"/>
      <c r="Y1018" s="135" t="n"/>
      <c r="Z1018" s="135" t="n"/>
      <c r="AA1018" s="135" t="n"/>
      <c r="AB1018" s="135" t="n"/>
      <c r="AC1018" s="135" t="n"/>
      <c r="AD1018" s="135" t="n"/>
      <c r="AE1018" s="135" t="n"/>
      <c r="AF1018" s="135" t="n"/>
      <c r="AG1018" s="135" t="n"/>
      <c r="AH1018" s="135" t="n"/>
      <c r="AI1018" s="135" t="n"/>
      <c r="AJ1018" s="135" t="n"/>
      <c r="AK1018" s="135" t="n"/>
      <c r="AL1018" s="135" t="n"/>
      <c r="AM1018" s="135" t="n"/>
      <c r="AN1018" s="135" t="n"/>
      <c r="AO1018" s="135" t="n"/>
      <c r="AP1018" s="135" t="n"/>
      <c r="AQ1018" s="135" t="n"/>
      <c r="AR1018" s="135" t="n"/>
      <c r="AS1018" s="135" t="n"/>
      <c r="AT1018" s="135" t="n"/>
      <c r="AU1018" s="135" t="n"/>
      <c r="AV1018" s="135" t="n"/>
      <c r="AW1018" s="135" t="n"/>
      <c r="AX1018" s="135" t="n"/>
      <c r="AY1018" s="135" t="n"/>
      <c r="AZ1018" s="135" t="n"/>
      <c r="BA1018" s="135" t="n"/>
      <c r="BB1018" s="135" t="n"/>
      <c r="BC1018" s="135" t="n"/>
      <c r="BD1018" s="135" t="n"/>
      <c r="BE1018" s="135" t="n"/>
      <c r="BF1018" s="135" t="n"/>
      <c r="BG1018" s="135" t="n"/>
      <c r="BH1018" s="135" t="n"/>
      <c r="BI1018" s="135" t="n"/>
      <c r="BJ1018" s="135" t="n"/>
      <c r="BK1018" s="135" t="n"/>
      <c r="BL1018" s="135" t="n"/>
      <c r="BM1018" s="135" t="n"/>
      <c r="BN1018" s="135" t="n"/>
      <c r="BO1018" s="135" t="n"/>
      <c r="BP1018" s="135" t="n"/>
      <c r="BQ1018" s="135" t="n"/>
      <c r="BR1018" s="135" t="n"/>
      <c r="BS1018" s="135" t="n"/>
      <c r="BT1018" s="135" t="n"/>
      <c r="BU1018" s="135" t="n"/>
      <c r="BV1018" s="135" t="n"/>
      <c r="BW1018" s="135" t="n"/>
      <c r="BX1018" s="135" t="n"/>
      <c r="BY1018" s="135" t="n"/>
      <c r="BZ1018" s="135" t="n"/>
      <c r="CA1018" s="135" t="n"/>
      <c r="CB1018" s="135" t="n"/>
      <c r="CC1018" s="135" t="n"/>
      <c r="CD1018" s="135" t="n"/>
      <c r="CE1018" s="135" t="n"/>
      <c r="CF1018" s="135" t="n"/>
      <c r="CG1018" s="135" t="n"/>
      <c r="CH1018" s="135" t="n"/>
      <c r="CI1018" s="135" t="n"/>
      <c r="CJ1018" s="135" t="n"/>
      <c r="CK1018" s="135" t="n"/>
      <c r="CL1018" s="135" t="n"/>
      <c r="CM1018" s="135" t="n"/>
      <c r="CN1018" s="135" t="n"/>
      <c r="CO1018" s="135" t="n"/>
      <c r="CP1018" s="135" t="n"/>
      <c r="CQ1018" s="135" t="n"/>
      <c r="CR1018" s="135" t="n"/>
      <c r="CU1018" s="36" t="n"/>
      <c r="CV1018" s="36" t="n"/>
      <c r="CW1018" s="36" t="n"/>
      <c r="CX1018" s="36" t="n"/>
      <c r="CY1018" s="36" t="n"/>
      <c r="CZ1018" s="36" t="n"/>
      <c r="DA1018" s="36" t="n"/>
      <c r="DB1018" s="36" t="n"/>
      <c r="DC1018" s="36" t="n"/>
      <c r="DD1018" s="36" t="n"/>
      <c r="DE1018" s="36" t="n"/>
      <c r="DF1018" s="36" t="n"/>
      <c r="DG1018" s="36" t="n"/>
      <c r="DH1018" s="36" t="n"/>
      <c r="DI1018" s="36" t="n"/>
      <c r="DJ1018" s="36" t="n"/>
      <c r="DK1018" s="36" t="n"/>
      <c r="DL1018" s="36" t="n"/>
      <c r="DM1018" s="36" t="n"/>
      <c r="DN1018" s="36" t="n"/>
      <c r="DO1018" s="36" t="n"/>
      <c r="DP1018" s="36" t="n"/>
      <c r="DQ1018" s="36" t="n"/>
      <c r="DR1018" s="36" t="n"/>
      <c r="DS1018" s="36" t="n"/>
      <c r="DT1018" s="36" t="n"/>
      <c r="DU1018" s="36" t="n"/>
      <c r="DV1018" s="36" t="n"/>
      <c r="DW1018" s="36" t="n"/>
      <c r="DX1018" s="36" t="n"/>
      <c r="DY1018" s="36" t="n"/>
      <c r="DZ1018" s="36" t="n"/>
      <c r="EA1018" s="36" t="n"/>
      <c r="EB1018" s="36" t="n"/>
      <c r="EC1018" s="36" t="n"/>
      <c r="ED1018" s="36" t="n"/>
      <c r="EE1018" s="36" t="n"/>
      <c r="EF1018" s="36" t="n"/>
      <c r="EG1018" s="36" t="n"/>
      <c r="EH1018" s="36" t="n"/>
      <c r="EI1018" s="36" t="n"/>
      <c r="EJ1018" s="36" t="n"/>
      <c r="EK1018" s="36" t="n"/>
      <c r="EL1018" s="36" t="n"/>
      <c r="EM1018" s="36" t="n"/>
      <c r="EN1018" s="36" t="n"/>
    </row>
    <row r="1019">
      <c r="A1019" s="36" t="n"/>
      <c r="B1019" s="36" t="n"/>
      <c r="C1019" s="144" t="n"/>
      <c r="D1019" s="144" t="n"/>
      <c r="E1019" s="135" t="n"/>
      <c r="F1019" s="135" t="n"/>
      <c r="G1019" s="135" t="n"/>
      <c r="H1019" s="135" t="n"/>
      <c r="I1019" s="135" t="n"/>
      <c r="J1019" s="135" t="n"/>
      <c r="K1019" s="135" t="n"/>
      <c r="L1019" s="135" t="n"/>
      <c r="M1019" s="135" t="n"/>
      <c r="N1019" s="135" t="n"/>
      <c r="O1019" s="135" t="n"/>
      <c r="P1019" s="135" t="n"/>
      <c r="Q1019" s="135" t="n"/>
      <c r="R1019" s="135" t="n"/>
      <c r="S1019" s="135" t="n"/>
      <c r="T1019" s="135" t="n"/>
      <c r="U1019" s="135" t="n"/>
      <c r="V1019" s="135" t="n"/>
      <c r="W1019" s="135" t="n"/>
      <c r="X1019" s="135" t="n"/>
      <c r="Y1019" s="135" t="n"/>
      <c r="Z1019" s="135" t="n"/>
      <c r="AA1019" s="135" t="n"/>
      <c r="AB1019" s="135" t="n"/>
      <c r="AC1019" s="135" t="n"/>
      <c r="AD1019" s="135" t="n"/>
      <c r="AE1019" s="135" t="n"/>
      <c r="AF1019" s="135" t="n"/>
      <c r="AG1019" s="135" t="n"/>
      <c r="AH1019" s="135" t="n"/>
      <c r="AI1019" s="135" t="n"/>
      <c r="AJ1019" s="135" t="n"/>
      <c r="AK1019" s="135" t="n"/>
      <c r="AL1019" s="135" t="n"/>
      <c r="AM1019" s="135" t="n"/>
      <c r="AN1019" s="135" t="n"/>
      <c r="AO1019" s="135" t="n"/>
      <c r="AP1019" s="135" t="n"/>
      <c r="AQ1019" s="135" t="n"/>
      <c r="AR1019" s="135" t="n"/>
      <c r="AS1019" s="135" t="n"/>
      <c r="AT1019" s="135" t="n"/>
      <c r="AU1019" s="135" t="n"/>
      <c r="AV1019" s="135" t="n"/>
      <c r="AW1019" s="135" t="n"/>
      <c r="AX1019" s="135" t="n"/>
      <c r="AY1019" s="135" t="n"/>
      <c r="AZ1019" s="135" t="n"/>
      <c r="BA1019" s="135" t="n"/>
      <c r="BB1019" s="135" t="n"/>
      <c r="BC1019" s="135" t="n"/>
      <c r="BD1019" s="135" t="n"/>
      <c r="BE1019" s="135" t="n"/>
      <c r="BF1019" s="135" t="n"/>
      <c r="BG1019" s="135" t="n"/>
      <c r="BH1019" s="135" t="n"/>
      <c r="BI1019" s="135" t="n"/>
      <c r="BJ1019" s="135" t="n"/>
      <c r="BK1019" s="135" t="n"/>
      <c r="BL1019" s="135" t="n"/>
      <c r="BM1019" s="135" t="n"/>
      <c r="BN1019" s="135" t="n"/>
      <c r="BO1019" s="135" t="n"/>
      <c r="BP1019" s="135" t="n"/>
      <c r="BQ1019" s="135" t="n"/>
      <c r="BR1019" s="135" t="n"/>
      <c r="BS1019" s="135" t="n"/>
      <c r="BT1019" s="135" t="n"/>
      <c r="BU1019" s="135" t="n"/>
      <c r="BV1019" s="135" t="n"/>
      <c r="BW1019" s="135" t="n"/>
      <c r="BX1019" s="135" t="n"/>
      <c r="BY1019" s="135" t="n"/>
      <c r="BZ1019" s="135" t="n"/>
      <c r="CA1019" s="135" t="n"/>
      <c r="CB1019" s="135" t="n"/>
      <c r="CC1019" s="135" t="n"/>
      <c r="CD1019" s="135" t="n"/>
      <c r="CE1019" s="135" t="n"/>
      <c r="CF1019" s="135" t="n"/>
      <c r="CG1019" s="135" t="n"/>
      <c r="CH1019" s="135" t="n"/>
      <c r="CI1019" s="135" t="n"/>
      <c r="CJ1019" s="135" t="n"/>
      <c r="CK1019" s="135" t="n"/>
      <c r="CL1019" s="135" t="n"/>
      <c r="CM1019" s="135" t="n"/>
      <c r="CN1019" s="135" t="n"/>
      <c r="CO1019" s="135" t="n"/>
      <c r="CP1019" s="135" t="n"/>
      <c r="CQ1019" s="135" t="n"/>
      <c r="CR1019" s="135" t="n"/>
      <c r="CU1019" s="36" t="n"/>
      <c r="CV1019" s="36" t="n"/>
      <c r="CW1019" s="36" t="n"/>
      <c r="CX1019" s="36" t="n"/>
      <c r="CY1019" s="36" t="n"/>
      <c r="CZ1019" s="36" t="n"/>
      <c r="DA1019" s="36" t="n"/>
      <c r="DB1019" s="36" t="n"/>
      <c r="DC1019" s="36" t="n"/>
      <c r="DD1019" s="36" t="n"/>
      <c r="DE1019" s="36" t="n"/>
      <c r="DF1019" s="36" t="n"/>
      <c r="DG1019" s="36" t="n"/>
      <c r="DH1019" s="36" t="n"/>
      <c r="DI1019" s="36" t="n"/>
      <c r="DJ1019" s="36" t="n"/>
      <c r="DK1019" s="36" t="n"/>
      <c r="DL1019" s="36" t="n"/>
      <c r="DM1019" s="36" t="n"/>
      <c r="DN1019" s="36" t="n"/>
      <c r="DO1019" s="36" t="n"/>
      <c r="DP1019" s="36" t="n"/>
      <c r="DQ1019" s="36" t="n"/>
      <c r="DR1019" s="36" t="n"/>
      <c r="DS1019" s="36" t="n"/>
      <c r="DT1019" s="36" t="n"/>
      <c r="DU1019" s="36" t="n"/>
      <c r="DV1019" s="36" t="n"/>
      <c r="DW1019" s="36" t="n"/>
      <c r="DX1019" s="36" t="n"/>
      <c r="DY1019" s="36" t="n"/>
      <c r="DZ1019" s="36" t="n"/>
      <c r="EA1019" s="36" t="n"/>
      <c r="EB1019" s="36" t="n"/>
      <c r="EC1019" s="36" t="n"/>
      <c r="ED1019" s="36" t="n"/>
      <c r="EE1019" s="36" t="n"/>
      <c r="EF1019" s="36" t="n"/>
      <c r="EG1019" s="36" t="n"/>
      <c r="EH1019" s="36" t="n"/>
      <c r="EI1019" s="36" t="n"/>
      <c r="EJ1019" s="36" t="n"/>
      <c r="EK1019" s="36" t="n"/>
      <c r="EL1019" s="36" t="n"/>
      <c r="EM1019" s="36" t="n"/>
      <c r="EN1019" s="36" t="n"/>
    </row>
    <row r="1020">
      <c r="A1020" s="36" t="n"/>
      <c r="B1020" s="36" t="n"/>
      <c r="C1020" s="144" t="n"/>
      <c r="D1020" s="144" t="n"/>
      <c r="E1020" s="135" t="n"/>
      <c r="F1020" s="135" t="n"/>
      <c r="G1020" s="135" t="n"/>
      <c r="H1020" s="135" t="n"/>
      <c r="I1020" s="135" t="n"/>
      <c r="J1020" s="135" t="n"/>
      <c r="K1020" s="135" t="n"/>
      <c r="L1020" s="135" t="n"/>
      <c r="M1020" s="135" t="n"/>
      <c r="N1020" s="135" t="n"/>
      <c r="O1020" s="135" t="n"/>
      <c r="P1020" s="135" t="n"/>
      <c r="Q1020" s="135" t="n"/>
      <c r="R1020" s="135" t="n"/>
      <c r="S1020" s="135" t="n"/>
      <c r="T1020" s="135" t="n"/>
      <c r="U1020" s="135" t="n"/>
      <c r="V1020" s="135" t="n"/>
      <c r="W1020" s="135" t="n"/>
      <c r="X1020" s="135" t="n"/>
      <c r="Y1020" s="135" t="n"/>
      <c r="Z1020" s="135" t="n"/>
      <c r="AA1020" s="135" t="n"/>
      <c r="AB1020" s="135" t="n"/>
      <c r="AC1020" s="135" t="n"/>
      <c r="AD1020" s="135" t="n"/>
      <c r="AE1020" s="135" t="n"/>
      <c r="AF1020" s="135" t="n"/>
      <c r="AG1020" s="135" t="n"/>
      <c r="AH1020" s="135" t="n"/>
      <c r="AI1020" s="135" t="n"/>
      <c r="AJ1020" s="135" t="n"/>
      <c r="AK1020" s="135" t="n"/>
      <c r="AL1020" s="135" t="n"/>
      <c r="AM1020" s="135" t="n"/>
      <c r="AN1020" s="135" t="n"/>
      <c r="AO1020" s="135" t="n"/>
      <c r="AP1020" s="135" t="n"/>
      <c r="AQ1020" s="135" t="n"/>
      <c r="AR1020" s="135" t="n"/>
      <c r="AS1020" s="135" t="n"/>
      <c r="AT1020" s="135" t="n"/>
      <c r="AU1020" s="135" t="n"/>
      <c r="AV1020" s="135" t="n"/>
      <c r="AW1020" s="135" t="n"/>
      <c r="AX1020" s="135" t="n"/>
      <c r="AY1020" s="135" t="n"/>
      <c r="AZ1020" s="135" t="n"/>
      <c r="BA1020" s="135" t="n"/>
      <c r="BB1020" s="135" t="n"/>
      <c r="BC1020" s="135" t="n"/>
      <c r="BD1020" s="135" t="n"/>
      <c r="BE1020" s="135" t="n"/>
      <c r="BF1020" s="135" t="n"/>
      <c r="BG1020" s="135" t="n"/>
      <c r="BH1020" s="135" t="n"/>
      <c r="BI1020" s="135" t="n"/>
      <c r="BJ1020" s="135" t="n"/>
      <c r="BK1020" s="135" t="n"/>
      <c r="BL1020" s="135" t="n"/>
      <c r="BM1020" s="135" t="n"/>
      <c r="BN1020" s="135" t="n"/>
      <c r="BO1020" s="135" t="n"/>
      <c r="BP1020" s="135" t="n"/>
      <c r="BQ1020" s="135" t="n"/>
      <c r="BR1020" s="135" t="n"/>
      <c r="BS1020" s="135" t="n"/>
      <c r="BT1020" s="135" t="n"/>
      <c r="BU1020" s="135" t="n"/>
      <c r="BV1020" s="135" t="n"/>
      <c r="BW1020" s="135" t="n"/>
      <c r="BX1020" s="135" t="n"/>
      <c r="BY1020" s="135" t="n"/>
      <c r="BZ1020" s="135" t="n"/>
      <c r="CA1020" s="135" t="n"/>
      <c r="CB1020" s="135" t="n"/>
      <c r="CC1020" s="135" t="n"/>
      <c r="CD1020" s="135" t="n"/>
      <c r="CE1020" s="135" t="n"/>
      <c r="CF1020" s="135" t="n"/>
      <c r="CG1020" s="135" t="n"/>
      <c r="CH1020" s="135" t="n"/>
      <c r="CI1020" s="135" t="n"/>
      <c r="CJ1020" s="135" t="n"/>
      <c r="CK1020" s="135" t="n"/>
      <c r="CL1020" s="135" t="n"/>
      <c r="CM1020" s="135" t="n"/>
      <c r="CN1020" s="135" t="n"/>
      <c r="CO1020" s="135" t="n"/>
      <c r="CP1020" s="135" t="n"/>
      <c r="CQ1020" s="135" t="n"/>
      <c r="CR1020" s="135" t="n"/>
      <c r="CU1020" s="36" t="n"/>
      <c r="CV1020" s="36" t="n"/>
      <c r="CW1020" s="36" t="n"/>
      <c r="CX1020" s="36" t="n"/>
      <c r="CY1020" s="36" t="n"/>
      <c r="CZ1020" s="36" t="n"/>
      <c r="DA1020" s="36" t="n"/>
      <c r="DB1020" s="36" t="n"/>
      <c r="DC1020" s="36" t="n"/>
      <c r="DD1020" s="36" t="n"/>
      <c r="DE1020" s="36" t="n"/>
      <c r="DF1020" s="36" t="n"/>
      <c r="DG1020" s="36" t="n"/>
      <c r="DH1020" s="36" t="n"/>
      <c r="DI1020" s="36" t="n"/>
      <c r="DJ1020" s="36" t="n"/>
      <c r="DK1020" s="36" t="n"/>
      <c r="DL1020" s="36" t="n"/>
      <c r="DM1020" s="36" t="n"/>
      <c r="DN1020" s="36" t="n"/>
      <c r="DO1020" s="36" t="n"/>
      <c r="DP1020" s="36" t="n"/>
      <c r="DQ1020" s="36" t="n"/>
      <c r="DR1020" s="36" t="n"/>
      <c r="DS1020" s="36" t="n"/>
      <c r="DT1020" s="36" t="n"/>
      <c r="DU1020" s="36" t="n"/>
      <c r="DV1020" s="36" t="n"/>
      <c r="DW1020" s="36" t="n"/>
      <c r="DX1020" s="36" t="n"/>
      <c r="DY1020" s="36" t="n"/>
      <c r="DZ1020" s="36" t="n"/>
      <c r="EA1020" s="36" t="n"/>
      <c r="EB1020" s="36" t="n"/>
      <c r="EC1020" s="36" t="n"/>
      <c r="ED1020" s="36" t="n"/>
      <c r="EE1020" s="36" t="n"/>
      <c r="EF1020" s="36" t="n"/>
      <c r="EG1020" s="36" t="n"/>
      <c r="EH1020" s="36" t="n"/>
      <c r="EI1020" s="36" t="n"/>
      <c r="EJ1020" s="36" t="n"/>
      <c r="EK1020" s="36" t="n"/>
      <c r="EL1020" s="36" t="n"/>
      <c r="EM1020" s="36" t="n"/>
      <c r="EN1020" s="36" t="n"/>
    </row>
    <row r="1021">
      <c r="A1021" s="36" t="n"/>
      <c r="B1021" s="36" t="n"/>
      <c r="C1021" s="144" t="n"/>
      <c r="D1021" s="144" t="n"/>
      <c r="E1021" s="135" t="n"/>
      <c r="F1021" s="135" t="n"/>
      <c r="G1021" s="135" t="n"/>
      <c r="H1021" s="135" t="n"/>
      <c r="I1021" s="135" t="n"/>
      <c r="J1021" s="135" t="n"/>
      <c r="K1021" s="135" t="n"/>
      <c r="L1021" s="135" t="n"/>
      <c r="M1021" s="135" t="n"/>
      <c r="N1021" s="135" t="n"/>
      <c r="O1021" s="135" t="n"/>
      <c r="P1021" s="135" t="n"/>
      <c r="Q1021" s="135" t="n"/>
      <c r="R1021" s="135" t="n"/>
      <c r="S1021" s="135" t="n"/>
      <c r="T1021" s="135" t="n"/>
      <c r="U1021" s="135" t="n"/>
      <c r="V1021" s="135" t="n"/>
      <c r="W1021" s="135" t="n"/>
      <c r="X1021" s="135" t="n"/>
      <c r="Y1021" s="135" t="n"/>
      <c r="Z1021" s="135" t="n"/>
      <c r="AA1021" s="135" t="n"/>
      <c r="AB1021" s="135" t="n"/>
      <c r="AC1021" s="135" t="n"/>
      <c r="AD1021" s="135" t="n"/>
      <c r="AE1021" s="135" t="n"/>
      <c r="AF1021" s="135" t="n"/>
      <c r="AG1021" s="135" t="n"/>
      <c r="AH1021" s="135" t="n"/>
      <c r="AI1021" s="135" t="n"/>
      <c r="AJ1021" s="135" t="n"/>
      <c r="AK1021" s="135" t="n"/>
      <c r="AL1021" s="135" t="n"/>
      <c r="AM1021" s="135" t="n"/>
      <c r="AN1021" s="135" t="n"/>
      <c r="AO1021" s="135" t="n"/>
      <c r="AP1021" s="135" t="n"/>
      <c r="AQ1021" s="135" t="n"/>
      <c r="AR1021" s="135" t="n"/>
      <c r="AS1021" s="135" t="n"/>
      <c r="AT1021" s="135" t="n"/>
      <c r="AU1021" s="135" t="n"/>
      <c r="AV1021" s="135" t="n"/>
      <c r="AW1021" s="135" t="n"/>
      <c r="AX1021" s="135" t="n"/>
      <c r="AY1021" s="135" t="n"/>
      <c r="AZ1021" s="135" t="n"/>
      <c r="BA1021" s="135" t="n"/>
      <c r="BB1021" s="135" t="n"/>
      <c r="BC1021" s="135" t="n"/>
      <c r="BD1021" s="135" t="n"/>
      <c r="BE1021" s="135" t="n"/>
      <c r="BF1021" s="135" t="n"/>
      <c r="BG1021" s="135" t="n"/>
      <c r="BH1021" s="135" t="n"/>
      <c r="BI1021" s="135" t="n"/>
      <c r="BJ1021" s="135" t="n"/>
      <c r="BK1021" s="135" t="n"/>
      <c r="BL1021" s="135" t="n"/>
      <c r="BM1021" s="135" t="n"/>
      <c r="BN1021" s="135" t="n"/>
      <c r="BO1021" s="135" t="n"/>
      <c r="BP1021" s="135" t="n"/>
      <c r="BQ1021" s="135" t="n"/>
      <c r="BR1021" s="135" t="n"/>
      <c r="BS1021" s="135" t="n"/>
      <c r="BT1021" s="135" t="n"/>
      <c r="BU1021" s="135" t="n"/>
      <c r="BV1021" s="135" t="n"/>
      <c r="BW1021" s="135" t="n"/>
      <c r="BX1021" s="135" t="n"/>
      <c r="BY1021" s="135" t="n"/>
      <c r="BZ1021" s="135" t="n"/>
      <c r="CA1021" s="135" t="n"/>
      <c r="CB1021" s="135" t="n"/>
      <c r="CC1021" s="135" t="n"/>
      <c r="CD1021" s="135" t="n"/>
      <c r="CE1021" s="135" t="n"/>
      <c r="CF1021" s="135" t="n"/>
      <c r="CG1021" s="135" t="n"/>
      <c r="CH1021" s="135" t="n"/>
      <c r="CI1021" s="135" t="n"/>
      <c r="CJ1021" s="135" t="n"/>
      <c r="CK1021" s="135" t="n"/>
      <c r="CL1021" s="135" t="n"/>
      <c r="CM1021" s="135" t="n"/>
      <c r="CN1021" s="135" t="n"/>
      <c r="CO1021" s="135" t="n"/>
      <c r="CP1021" s="135" t="n"/>
      <c r="CQ1021" s="135" t="n"/>
      <c r="CR1021" s="135" t="n"/>
      <c r="CU1021" s="36" t="n"/>
      <c r="CV1021" s="36" t="n"/>
      <c r="CW1021" s="36" t="n"/>
      <c r="CX1021" s="36" t="n"/>
      <c r="CY1021" s="36" t="n"/>
      <c r="CZ1021" s="36" t="n"/>
      <c r="DA1021" s="36" t="n"/>
      <c r="DB1021" s="36" t="n"/>
      <c r="DC1021" s="36" t="n"/>
      <c r="DD1021" s="36" t="n"/>
      <c r="DE1021" s="36" t="n"/>
      <c r="DF1021" s="36" t="n"/>
      <c r="DG1021" s="36" t="n"/>
      <c r="DH1021" s="36" t="n"/>
      <c r="DI1021" s="36" t="n"/>
      <c r="DJ1021" s="36" t="n"/>
      <c r="DK1021" s="36" t="n"/>
      <c r="DL1021" s="36" t="n"/>
      <c r="DM1021" s="36" t="n"/>
      <c r="DN1021" s="36" t="n"/>
      <c r="DO1021" s="36" t="n"/>
      <c r="DP1021" s="36" t="n"/>
      <c r="DQ1021" s="36" t="n"/>
      <c r="DR1021" s="36" t="n"/>
      <c r="DS1021" s="36" t="n"/>
      <c r="DT1021" s="36" t="n"/>
      <c r="DU1021" s="36" t="n"/>
      <c r="DV1021" s="36" t="n"/>
      <c r="DW1021" s="36" t="n"/>
      <c r="DX1021" s="36" t="n"/>
      <c r="DY1021" s="36" t="n"/>
      <c r="DZ1021" s="36" t="n"/>
      <c r="EA1021" s="36" t="n"/>
      <c r="EB1021" s="36" t="n"/>
      <c r="EC1021" s="36" t="n"/>
      <c r="ED1021" s="36" t="n"/>
      <c r="EE1021" s="36" t="n"/>
      <c r="EF1021" s="36" t="n"/>
      <c r="EG1021" s="36" t="n"/>
      <c r="EH1021" s="36" t="n"/>
      <c r="EI1021" s="36" t="n"/>
      <c r="EJ1021" s="36" t="n"/>
      <c r="EK1021" s="36" t="n"/>
      <c r="EL1021" s="36" t="n"/>
      <c r="EM1021" s="36" t="n"/>
      <c r="EN1021" s="36" t="n"/>
    </row>
    <row r="1022">
      <c r="A1022" s="36" t="n"/>
      <c r="B1022" s="36" t="n"/>
      <c r="C1022" s="144" t="n"/>
      <c r="D1022" s="144" t="n"/>
      <c r="E1022" s="135" t="n"/>
      <c r="F1022" s="135" t="n"/>
      <c r="G1022" s="135" t="n"/>
      <c r="H1022" s="135" t="n"/>
      <c r="I1022" s="135" t="n"/>
      <c r="J1022" s="135" t="n"/>
      <c r="K1022" s="135" t="n"/>
      <c r="L1022" s="135" t="n"/>
      <c r="M1022" s="135" t="n"/>
      <c r="N1022" s="135" t="n"/>
      <c r="O1022" s="135" t="n"/>
      <c r="P1022" s="135" t="n"/>
      <c r="Q1022" s="135" t="n"/>
      <c r="R1022" s="135" t="n"/>
      <c r="S1022" s="135" t="n"/>
      <c r="T1022" s="135" t="n"/>
      <c r="U1022" s="135" t="n"/>
      <c r="V1022" s="135" t="n"/>
      <c r="W1022" s="135" t="n"/>
      <c r="X1022" s="135" t="n"/>
      <c r="Y1022" s="135" t="n"/>
      <c r="Z1022" s="135" t="n"/>
      <c r="AA1022" s="135" t="n"/>
      <c r="AB1022" s="135" t="n"/>
      <c r="AC1022" s="135" t="n"/>
      <c r="AD1022" s="135" t="n"/>
      <c r="AE1022" s="135" t="n"/>
      <c r="AF1022" s="135" t="n"/>
      <c r="AG1022" s="135" t="n"/>
      <c r="AH1022" s="135" t="n"/>
      <c r="AI1022" s="135" t="n"/>
      <c r="AJ1022" s="135" t="n"/>
      <c r="AK1022" s="135" t="n"/>
      <c r="AL1022" s="135" t="n"/>
      <c r="AM1022" s="135" t="n"/>
      <c r="AN1022" s="135" t="n"/>
      <c r="AO1022" s="135" t="n"/>
      <c r="AP1022" s="135" t="n"/>
      <c r="AQ1022" s="135" t="n"/>
      <c r="AR1022" s="135" t="n"/>
      <c r="AS1022" s="135" t="n"/>
      <c r="AT1022" s="135" t="n"/>
      <c r="AU1022" s="135" t="n"/>
      <c r="AV1022" s="135" t="n"/>
      <c r="AW1022" s="135" t="n"/>
      <c r="AX1022" s="135" t="n"/>
      <c r="AY1022" s="135" t="n"/>
      <c r="AZ1022" s="135" t="n"/>
      <c r="BA1022" s="135" t="n"/>
      <c r="BB1022" s="135" t="n"/>
      <c r="BC1022" s="135" t="n"/>
      <c r="BD1022" s="135" t="n"/>
      <c r="BE1022" s="135" t="n"/>
      <c r="BF1022" s="135" t="n"/>
      <c r="BG1022" s="135" t="n"/>
      <c r="BH1022" s="135" t="n"/>
      <c r="BI1022" s="135" t="n"/>
      <c r="BJ1022" s="135" t="n"/>
      <c r="BK1022" s="135" t="n"/>
      <c r="BL1022" s="135" t="n"/>
      <c r="BM1022" s="135" t="n"/>
      <c r="BN1022" s="135" t="n"/>
      <c r="BO1022" s="135" t="n"/>
      <c r="BP1022" s="135" t="n"/>
      <c r="BQ1022" s="135" t="n"/>
      <c r="BR1022" s="135" t="n"/>
      <c r="BS1022" s="135" t="n"/>
      <c r="BT1022" s="135" t="n"/>
      <c r="BU1022" s="135" t="n"/>
      <c r="BV1022" s="135" t="n"/>
      <c r="BW1022" s="135" t="n"/>
      <c r="BX1022" s="135" t="n"/>
      <c r="BY1022" s="135" t="n"/>
      <c r="BZ1022" s="135" t="n"/>
      <c r="CA1022" s="135" t="n"/>
      <c r="CB1022" s="135" t="n"/>
      <c r="CC1022" s="135" t="n"/>
      <c r="CD1022" s="135" t="n"/>
      <c r="CE1022" s="135" t="n"/>
      <c r="CF1022" s="135" t="n"/>
      <c r="CG1022" s="135" t="n"/>
      <c r="CH1022" s="135" t="n"/>
      <c r="CI1022" s="135" t="n"/>
      <c r="CJ1022" s="135" t="n"/>
      <c r="CK1022" s="135" t="n"/>
      <c r="CL1022" s="135" t="n"/>
      <c r="CM1022" s="135" t="n"/>
      <c r="CN1022" s="135" t="n"/>
      <c r="CO1022" s="135" t="n"/>
      <c r="CP1022" s="135" t="n"/>
      <c r="CQ1022" s="135" t="n"/>
      <c r="CR1022" s="135" t="n"/>
      <c r="CU1022" s="36" t="n"/>
      <c r="CV1022" s="36" t="n"/>
      <c r="CW1022" s="36" t="n"/>
      <c r="CX1022" s="36" t="n"/>
      <c r="CY1022" s="36" t="n"/>
      <c r="CZ1022" s="36" t="n"/>
      <c r="DA1022" s="36" t="n"/>
      <c r="DB1022" s="36" t="n"/>
      <c r="DC1022" s="36" t="n"/>
      <c r="DD1022" s="36" t="n"/>
      <c r="DE1022" s="36" t="n"/>
      <c r="DF1022" s="36" t="n"/>
      <c r="DG1022" s="36" t="n"/>
      <c r="DH1022" s="36" t="n"/>
      <c r="DI1022" s="36" t="n"/>
      <c r="DJ1022" s="36" t="n"/>
      <c r="DK1022" s="36" t="n"/>
      <c r="DL1022" s="36" t="n"/>
      <c r="DM1022" s="36" t="n"/>
      <c r="DN1022" s="36" t="n"/>
      <c r="DO1022" s="36" t="n"/>
      <c r="DP1022" s="36" t="n"/>
      <c r="DQ1022" s="36" t="n"/>
      <c r="DR1022" s="36" t="n"/>
      <c r="DS1022" s="36" t="n"/>
      <c r="DT1022" s="36" t="n"/>
      <c r="DU1022" s="36" t="n"/>
      <c r="DV1022" s="36" t="n"/>
      <c r="DW1022" s="36" t="n"/>
      <c r="DX1022" s="36" t="n"/>
      <c r="DY1022" s="36" t="n"/>
      <c r="DZ1022" s="36" t="n"/>
      <c r="EA1022" s="36" t="n"/>
      <c r="EB1022" s="36" t="n"/>
      <c r="EC1022" s="36" t="n"/>
      <c r="ED1022" s="36" t="n"/>
      <c r="EE1022" s="36" t="n"/>
      <c r="EF1022" s="36" t="n"/>
      <c r="EG1022" s="36" t="n"/>
      <c r="EH1022" s="36" t="n"/>
      <c r="EI1022" s="36" t="n"/>
      <c r="EJ1022" s="36" t="n"/>
      <c r="EK1022" s="36" t="n"/>
      <c r="EL1022" s="36" t="n"/>
      <c r="EM1022" s="36" t="n"/>
      <c r="EN1022" s="36" t="n"/>
    </row>
    <row r="1023">
      <c r="A1023" s="36" t="n"/>
      <c r="B1023" s="36" t="n"/>
      <c r="C1023" s="144" t="n"/>
      <c r="D1023" s="144" t="n"/>
      <c r="E1023" s="135" t="n"/>
      <c r="F1023" s="135" t="n"/>
      <c r="G1023" s="135" t="n"/>
      <c r="H1023" s="135" t="n"/>
      <c r="I1023" s="135" t="n"/>
      <c r="J1023" s="135" t="n"/>
      <c r="K1023" s="135" t="n"/>
      <c r="L1023" s="135" t="n"/>
      <c r="M1023" s="135" t="n"/>
      <c r="N1023" s="135" t="n"/>
      <c r="O1023" s="135" t="n"/>
      <c r="P1023" s="135" t="n"/>
      <c r="Q1023" s="135" t="n"/>
      <c r="R1023" s="135" t="n"/>
      <c r="S1023" s="135" t="n"/>
      <c r="T1023" s="135" t="n"/>
      <c r="U1023" s="135" t="n"/>
      <c r="V1023" s="135" t="n"/>
      <c r="W1023" s="135" t="n"/>
      <c r="X1023" s="135" t="n"/>
      <c r="Y1023" s="135" t="n"/>
      <c r="Z1023" s="135" t="n"/>
      <c r="AA1023" s="135" t="n"/>
      <c r="AB1023" s="135" t="n"/>
      <c r="AC1023" s="135" t="n"/>
      <c r="AD1023" s="135" t="n"/>
      <c r="AE1023" s="135" t="n"/>
      <c r="AF1023" s="135" t="n"/>
      <c r="AG1023" s="135" t="n"/>
      <c r="AH1023" s="135" t="n"/>
      <c r="AI1023" s="135" t="n"/>
      <c r="AJ1023" s="135" t="n"/>
      <c r="AK1023" s="135" t="n"/>
      <c r="AL1023" s="135" t="n"/>
      <c r="AM1023" s="135" t="n"/>
      <c r="AN1023" s="135" t="n"/>
      <c r="AO1023" s="135" t="n"/>
      <c r="AP1023" s="135" t="n"/>
      <c r="AQ1023" s="135" t="n"/>
      <c r="AR1023" s="135" t="n"/>
      <c r="AS1023" s="135" t="n"/>
      <c r="AT1023" s="135" t="n"/>
      <c r="AU1023" s="135" t="n"/>
      <c r="AV1023" s="135" t="n"/>
      <c r="AW1023" s="135" t="n"/>
      <c r="AX1023" s="135" t="n"/>
      <c r="AY1023" s="135" t="n"/>
      <c r="AZ1023" s="135" t="n"/>
      <c r="BA1023" s="135" t="n"/>
      <c r="BB1023" s="135" t="n"/>
      <c r="BC1023" s="135" t="n"/>
      <c r="BD1023" s="135" t="n"/>
      <c r="BE1023" s="135" t="n"/>
      <c r="BF1023" s="135" t="n"/>
      <c r="BG1023" s="135" t="n"/>
      <c r="BH1023" s="135" t="n"/>
      <c r="BI1023" s="135" t="n"/>
      <c r="BJ1023" s="135" t="n"/>
      <c r="BK1023" s="135" t="n"/>
      <c r="BL1023" s="135" t="n"/>
      <c r="BM1023" s="135" t="n"/>
      <c r="BN1023" s="135" t="n"/>
      <c r="BO1023" s="135" t="n"/>
      <c r="BP1023" s="135" t="n"/>
      <c r="BQ1023" s="135" t="n"/>
      <c r="BR1023" s="135" t="n"/>
      <c r="BS1023" s="135" t="n"/>
      <c r="BT1023" s="135" t="n"/>
      <c r="BU1023" s="135" t="n"/>
      <c r="BV1023" s="135" t="n"/>
      <c r="BW1023" s="135" t="n"/>
      <c r="BX1023" s="135" t="n"/>
      <c r="BY1023" s="135" t="n"/>
      <c r="BZ1023" s="135" t="n"/>
      <c r="CA1023" s="135" t="n"/>
      <c r="CB1023" s="135" t="n"/>
      <c r="CC1023" s="135" t="n"/>
      <c r="CD1023" s="135" t="n"/>
      <c r="CE1023" s="135" t="n"/>
      <c r="CF1023" s="135" t="n"/>
      <c r="CG1023" s="135" t="n"/>
      <c r="CH1023" s="135" t="n"/>
      <c r="CI1023" s="135" t="n"/>
      <c r="CJ1023" s="135" t="n"/>
      <c r="CK1023" s="135" t="n"/>
      <c r="CL1023" s="135" t="n"/>
      <c r="CM1023" s="135" t="n"/>
      <c r="CN1023" s="135" t="n"/>
      <c r="CO1023" s="135" t="n"/>
      <c r="CP1023" s="135" t="n"/>
      <c r="CQ1023" s="135" t="n"/>
      <c r="CR1023" s="135" t="n"/>
      <c r="CU1023" s="36" t="n"/>
      <c r="CV1023" s="36" t="n"/>
      <c r="CW1023" s="36" t="n"/>
      <c r="CX1023" s="36" t="n"/>
      <c r="CY1023" s="36" t="n"/>
      <c r="CZ1023" s="36" t="n"/>
      <c r="DA1023" s="36" t="n"/>
      <c r="DB1023" s="36" t="n"/>
      <c r="DC1023" s="36" t="n"/>
      <c r="DD1023" s="36" t="n"/>
      <c r="DE1023" s="36" t="n"/>
      <c r="DF1023" s="36" t="n"/>
      <c r="DG1023" s="36" t="n"/>
      <c r="DH1023" s="36" t="n"/>
      <c r="DI1023" s="36" t="n"/>
      <c r="DJ1023" s="36" t="n"/>
      <c r="DK1023" s="36" t="n"/>
      <c r="DL1023" s="36" t="n"/>
      <c r="DM1023" s="36" t="n"/>
      <c r="DN1023" s="36" t="n"/>
      <c r="DO1023" s="36" t="n"/>
      <c r="DP1023" s="36" t="n"/>
      <c r="DQ1023" s="36" t="n"/>
      <c r="DR1023" s="36" t="n"/>
      <c r="DS1023" s="36" t="n"/>
      <c r="DT1023" s="36" t="n"/>
      <c r="DU1023" s="36" t="n"/>
      <c r="DV1023" s="36" t="n"/>
      <c r="DW1023" s="36" t="n"/>
      <c r="DX1023" s="36" t="n"/>
      <c r="DY1023" s="36" t="n"/>
      <c r="DZ1023" s="36" t="n"/>
      <c r="EA1023" s="36" t="n"/>
      <c r="EB1023" s="36" t="n"/>
      <c r="EC1023" s="36" t="n"/>
      <c r="ED1023" s="36" t="n"/>
      <c r="EE1023" s="36" t="n"/>
      <c r="EF1023" s="36" t="n"/>
      <c r="EG1023" s="36" t="n"/>
      <c r="EH1023" s="36" t="n"/>
      <c r="EI1023" s="36" t="n"/>
      <c r="EJ1023" s="36" t="n"/>
      <c r="EK1023" s="36" t="n"/>
      <c r="EL1023" s="36" t="n"/>
      <c r="EM1023" s="36" t="n"/>
      <c r="EN1023" s="36" t="n"/>
    </row>
    <row r="1024">
      <c r="A1024" s="36" t="n"/>
      <c r="B1024" s="36" t="n"/>
      <c r="C1024" s="144" t="n"/>
      <c r="D1024" s="144" t="n"/>
      <c r="E1024" s="135" t="n"/>
      <c r="F1024" s="135" t="n"/>
      <c r="G1024" s="135" t="n"/>
      <c r="H1024" s="135" t="n"/>
      <c r="I1024" s="135" t="n"/>
      <c r="J1024" s="135" t="n"/>
      <c r="K1024" s="135" t="n"/>
      <c r="L1024" s="135" t="n"/>
      <c r="M1024" s="135" t="n"/>
      <c r="N1024" s="135" t="n"/>
      <c r="O1024" s="135" t="n"/>
      <c r="P1024" s="135" t="n"/>
      <c r="Q1024" s="135" t="n"/>
      <c r="R1024" s="135" t="n"/>
      <c r="S1024" s="135" t="n"/>
      <c r="T1024" s="135" t="n"/>
      <c r="U1024" s="135" t="n"/>
      <c r="V1024" s="135" t="n"/>
      <c r="W1024" s="135" t="n"/>
      <c r="X1024" s="135" t="n"/>
      <c r="Y1024" s="135" t="n"/>
      <c r="Z1024" s="135" t="n"/>
      <c r="AA1024" s="135" t="n"/>
      <c r="AB1024" s="135" t="n"/>
      <c r="AC1024" s="135" t="n"/>
      <c r="AD1024" s="135" t="n"/>
      <c r="AE1024" s="135" t="n"/>
      <c r="AF1024" s="135" t="n"/>
      <c r="AG1024" s="135" t="n"/>
      <c r="AH1024" s="135" t="n"/>
      <c r="AI1024" s="135" t="n"/>
      <c r="AJ1024" s="135" t="n"/>
      <c r="AK1024" s="135" t="n"/>
      <c r="AL1024" s="135" t="n"/>
      <c r="AM1024" s="135" t="n"/>
      <c r="AN1024" s="135" t="n"/>
      <c r="AO1024" s="135" t="n"/>
      <c r="AP1024" s="135" t="n"/>
      <c r="AQ1024" s="135" t="n"/>
      <c r="AR1024" s="135" t="n"/>
      <c r="AS1024" s="135" t="n"/>
      <c r="AT1024" s="135" t="n"/>
      <c r="AU1024" s="135" t="n"/>
      <c r="AV1024" s="135" t="n"/>
      <c r="AW1024" s="135" t="n"/>
      <c r="AX1024" s="135" t="n"/>
      <c r="AY1024" s="135" t="n"/>
      <c r="AZ1024" s="135" t="n"/>
      <c r="BA1024" s="135" t="n"/>
      <c r="BB1024" s="135" t="n"/>
      <c r="BC1024" s="135" t="n"/>
      <c r="BD1024" s="135" t="n"/>
      <c r="BE1024" s="135" t="n"/>
      <c r="BF1024" s="135" t="n"/>
      <c r="BG1024" s="135" t="n"/>
      <c r="BH1024" s="135" t="n"/>
      <c r="BI1024" s="135" t="n"/>
      <c r="BJ1024" s="135" t="n"/>
      <c r="BK1024" s="135" t="n"/>
      <c r="BL1024" s="135" t="n"/>
      <c r="BM1024" s="135" t="n"/>
      <c r="BN1024" s="135" t="n"/>
      <c r="BO1024" s="135" t="n"/>
      <c r="BP1024" s="135" t="n"/>
      <c r="BQ1024" s="135" t="n"/>
      <c r="BR1024" s="135" t="n"/>
      <c r="BS1024" s="135" t="n"/>
      <c r="BT1024" s="135" t="n"/>
      <c r="BU1024" s="135" t="n"/>
      <c r="BV1024" s="135" t="n"/>
      <c r="BW1024" s="135" t="n"/>
      <c r="BX1024" s="135" t="n"/>
      <c r="BY1024" s="135" t="n"/>
      <c r="BZ1024" s="135" t="n"/>
      <c r="CA1024" s="135" t="n"/>
      <c r="CB1024" s="135" t="n"/>
      <c r="CC1024" s="135" t="n"/>
      <c r="CD1024" s="135" t="n"/>
      <c r="CE1024" s="135" t="n"/>
      <c r="CF1024" s="135" t="n"/>
      <c r="CG1024" s="135" t="n"/>
      <c r="CH1024" s="135" t="n"/>
      <c r="CI1024" s="135" t="n"/>
      <c r="CJ1024" s="135" t="n"/>
      <c r="CK1024" s="135" t="n"/>
      <c r="CL1024" s="135" t="n"/>
      <c r="CM1024" s="135" t="n"/>
      <c r="CN1024" s="135" t="n"/>
      <c r="CO1024" s="135" t="n"/>
      <c r="CP1024" s="135" t="n"/>
      <c r="CQ1024" s="135" t="n"/>
      <c r="CR1024" s="135" t="n"/>
      <c r="CU1024" s="36" t="n"/>
      <c r="CV1024" s="36" t="n"/>
      <c r="CW1024" s="36" t="n"/>
      <c r="CX1024" s="36" t="n"/>
      <c r="CY1024" s="36" t="n"/>
      <c r="CZ1024" s="36" t="n"/>
      <c r="DA1024" s="36" t="n"/>
      <c r="DB1024" s="36" t="n"/>
      <c r="DC1024" s="36" t="n"/>
      <c r="DD1024" s="36" t="n"/>
      <c r="DE1024" s="36" t="n"/>
      <c r="DF1024" s="36" t="n"/>
      <c r="DG1024" s="36" t="n"/>
      <c r="DH1024" s="36" t="n"/>
      <c r="DI1024" s="36" t="n"/>
      <c r="DJ1024" s="36" t="n"/>
      <c r="DK1024" s="36" t="n"/>
      <c r="DL1024" s="36" t="n"/>
      <c r="DM1024" s="36" t="n"/>
      <c r="DN1024" s="36" t="n"/>
      <c r="DO1024" s="36" t="n"/>
      <c r="DP1024" s="36" t="n"/>
      <c r="DQ1024" s="36" t="n"/>
      <c r="DR1024" s="36" t="n"/>
      <c r="DS1024" s="36" t="n"/>
      <c r="DT1024" s="36" t="n"/>
      <c r="DU1024" s="36" t="n"/>
      <c r="DV1024" s="36" t="n"/>
      <c r="DW1024" s="36" t="n"/>
      <c r="DX1024" s="36" t="n"/>
      <c r="DY1024" s="36" t="n"/>
      <c r="DZ1024" s="36" t="n"/>
      <c r="EA1024" s="36" t="n"/>
      <c r="EB1024" s="36" t="n"/>
      <c r="EC1024" s="36" t="n"/>
      <c r="ED1024" s="36" t="n"/>
      <c r="EE1024" s="36" t="n"/>
      <c r="EF1024" s="36" t="n"/>
      <c r="EG1024" s="36" t="n"/>
      <c r="EH1024" s="36" t="n"/>
      <c r="EI1024" s="36" t="n"/>
      <c r="EJ1024" s="36" t="n"/>
      <c r="EK1024" s="36" t="n"/>
      <c r="EL1024" s="36" t="n"/>
      <c r="EM1024" s="36" t="n"/>
      <c r="EN1024" s="36" t="n"/>
    </row>
    <row r="1025">
      <c r="A1025" s="36" t="n"/>
      <c r="B1025" s="36" t="n"/>
      <c r="C1025" s="144" t="n"/>
      <c r="D1025" s="144" t="n"/>
      <c r="E1025" s="135" t="n"/>
      <c r="F1025" s="135" t="n"/>
      <c r="G1025" s="135" t="n"/>
      <c r="H1025" s="135" t="n"/>
      <c r="I1025" s="135" t="n"/>
      <c r="J1025" s="135" t="n"/>
      <c r="K1025" s="135" t="n"/>
      <c r="L1025" s="135" t="n"/>
      <c r="M1025" s="135" t="n"/>
      <c r="N1025" s="135" t="n"/>
      <c r="O1025" s="135" t="n"/>
      <c r="P1025" s="135" t="n"/>
      <c r="Q1025" s="135" t="n"/>
      <c r="R1025" s="135" t="n"/>
      <c r="S1025" s="135" t="n"/>
      <c r="T1025" s="135" t="n"/>
      <c r="U1025" s="135" t="n"/>
      <c r="V1025" s="135" t="n"/>
      <c r="W1025" s="135" t="n"/>
      <c r="X1025" s="135" t="n"/>
      <c r="Y1025" s="135" t="n"/>
      <c r="Z1025" s="135" t="n"/>
      <c r="AA1025" s="135" t="n"/>
      <c r="AB1025" s="135" t="n"/>
      <c r="AC1025" s="135" t="n"/>
      <c r="AD1025" s="135" t="n"/>
      <c r="AE1025" s="135" t="n"/>
      <c r="AF1025" s="135" t="n"/>
      <c r="AG1025" s="135" t="n"/>
      <c r="AH1025" s="135" t="n"/>
      <c r="AI1025" s="135" t="n"/>
      <c r="AJ1025" s="135" t="n"/>
      <c r="AK1025" s="135" t="n"/>
      <c r="AL1025" s="135" t="n"/>
      <c r="AM1025" s="135" t="n"/>
      <c r="AN1025" s="135" t="n"/>
      <c r="AO1025" s="135" t="n"/>
      <c r="AP1025" s="135" t="n"/>
      <c r="AQ1025" s="135" t="n"/>
      <c r="AR1025" s="135" t="n"/>
      <c r="AS1025" s="135" t="n"/>
      <c r="AT1025" s="135" t="n"/>
      <c r="AU1025" s="135" t="n"/>
      <c r="AV1025" s="135" t="n"/>
      <c r="AW1025" s="135" t="n"/>
      <c r="AX1025" s="135" t="n"/>
      <c r="AY1025" s="135" t="n"/>
      <c r="AZ1025" s="135" t="n"/>
      <c r="BA1025" s="135" t="n"/>
      <c r="BB1025" s="135" t="n"/>
      <c r="BC1025" s="135" t="n"/>
      <c r="BD1025" s="135" t="n"/>
      <c r="BE1025" s="135" t="n"/>
      <c r="BF1025" s="135" t="n"/>
      <c r="BG1025" s="135" t="n"/>
      <c r="BH1025" s="135" t="n"/>
      <c r="BI1025" s="135" t="n"/>
      <c r="BJ1025" s="135" t="n"/>
      <c r="BK1025" s="135" t="n"/>
      <c r="BL1025" s="135" t="n"/>
      <c r="BM1025" s="135" t="n"/>
      <c r="BN1025" s="135" t="n"/>
      <c r="BO1025" s="135" t="n"/>
      <c r="BP1025" s="135" t="n"/>
      <c r="BQ1025" s="135" t="n"/>
      <c r="BR1025" s="135" t="n"/>
      <c r="BS1025" s="135" t="n"/>
      <c r="BT1025" s="135" t="n"/>
      <c r="BU1025" s="135" t="n"/>
      <c r="BV1025" s="135" t="n"/>
      <c r="BW1025" s="135" t="n"/>
      <c r="BX1025" s="135" t="n"/>
      <c r="BY1025" s="135" t="n"/>
      <c r="BZ1025" s="135" t="n"/>
      <c r="CA1025" s="135" t="n"/>
      <c r="CB1025" s="135" t="n"/>
      <c r="CC1025" s="135" t="n"/>
      <c r="CD1025" s="135" t="n"/>
      <c r="CE1025" s="135" t="n"/>
      <c r="CF1025" s="135" t="n"/>
      <c r="CG1025" s="135" t="n"/>
      <c r="CH1025" s="135" t="n"/>
      <c r="CI1025" s="135" t="n"/>
      <c r="CJ1025" s="135" t="n"/>
      <c r="CK1025" s="135" t="n"/>
      <c r="CL1025" s="135" t="n"/>
      <c r="CM1025" s="135" t="n"/>
      <c r="CN1025" s="135" t="n"/>
      <c r="CO1025" s="135" t="n"/>
      <c r="CP1025" s="135" t="n"/>
      <c r="CQ1025" s="135" t="n"/>
      <c r="CR1025" s="135" t="n"/>
      <c r="CU1025" s="36" t="n"/>
      <c r="CV1025" s="36" t="n"/>
      <c r="CW1025" s="36" t="n"/>
      <c r="CX1025" s="36" t="n"/>
      <c r="CY1025" s="36" t="n"/>
      <c r="CZ1025" s="36" t="n"/>
      <c r="DA1025" s="36" t="n"/>
      <c r="DB1025" s="36" t="n"/>
      <c r="DC1025" s="36" t="n"/>
      <c r="DD1025" s="36" t="n"/>
      <c r="DE1025" s="36" t="n"/>
      <c r="DF1025" s="36" t="n"/>
      <c r="DG1025" s="36" t="n"/>
      <c r="DH1025" s="36" t="n"/>
      <c r="DI1025" s="36" t="n"/>
      <c r="DJ1025" s="36" t="n"/>
      <c r="DK1025" s="36" t="n"/>
      <c r="DL1025" s="36" t="n"/>
      <c r="DM1025" s="36" t="n"/>
      <c r="DN1025" s="36" t="n"/>
      <c r="DO1025" s="36" t="n"/>
      <c r="DP1025" s="36" t="n"/>
      <c r="DQ1025" s="36" t="n"/>
      <c r="DR1025" s="36" t="n"/>
      <c r="DS1025" s="36" t="n"/>
      <c r="DT1025" s="36" t="n"/>
      <c r="DU1025" s="36" t="n"/>
      <c r="DV1025" s="36" t="n"/>
      <c r="DW1025" s="36" t="n"/>
      <c r="DX1025" s="36" t="n"/>
      <c r="DY1025" s="36" t="n"/>
      <c r="DZ1025" s="36" t="n"/>
      <c r="EA1025" s="36" t="n"/>
      <c r="EB1025" s="36" t="n"/>
      <c r="EC1025" s="36" t="n"/>
      <c r="ED1025" s="36" t="n"/>
      <c r="EE1025" s="36" t="n"/>
      <c r="EF1025" s="36" t="n"/>
      <c r="EG1025" s="36" t="n"/>
      <c r="EH1025" s="36" t="n"/>
      <c r="EI1025" s="36" t="n"/>
      <c r="EJ1025" s="36" t="n"/>
      <c r="EK1025" s="36" t="n"/>
      <c r="EL1025" s="36" t="n"/>
      <c r="EM1025" s="36" t="n"/>
      <c r="EN1025" s="36" t="n"/>
    </row>
    <row r="1026">
      <c r="A1026" s="36" t="n"/>
      <c r="B1026" s="36" t="n"/>
      <c r="C1026" s="144" t="n"/>
      <c r="D1026" s="144" t="n"/>
      <c r="E1026" s="135" t="n"/>
      <c r="F1026" s="135" t="n"/>
      <c r="G1026" s="135" t="n"/>
      <c r="H1026" s="135" t="n"/>
      <c r="I1026" s="135" t="n"/>
      <c r="J1026" s="135" t="n"/>
      <c r="K1026" s="135" t="n"/>
      <c r="L1026" s="135" t="n"/>
      <c r="M1026" s="135" t="n"/>
      <c r="N1026" s="135" t="n"/>
      <c r="O1026" s="135" t="n"/>
      <c r="P1026" s="135" t="n"/>
      <c r="Q1026" s="135" t="n"/>
      <c r="R1026" s="135" t="n"/>
      <c r="S1026" s="135" t="n"/>
      <c r="T1026" s="135" t="n"/>
      <c r="U1026" s="135" t="n"/>
      <c r="V1026" s="135" t="n"/>
      <c r="W1026" s="135" t="n"/>
      <c r="X1026" s="135" t="n"/>
      <c r="Y1026" s="135" t="n"/>
      <c r="Z1026" s="135" t="n"/>
      <c r="AA1026" s="135" t="n"/>
      <c r="AB1026" s="135" t="n"/>
      <c r="AC1026" s="135" t="n"/>
      <c r="AD1026" s="135" t="n"/>
      <c r="AE1026" s="135" t="n"/>
      <c r="AF1026" s="135" t="n"/>
      <c r="AG1026" s="135" t="n"/>
      <c r="AH1026" s="135" t="n"/>
      <c r="AI1026" s="135" t="n"/>
      <c r="AJ1026" s="135" t="n"/>
      <c r="AK1026" s="135" t="n"/>
      <c r="AL1026" s="135" t="n"/>
      <c r="AM1026" s="135" t="n"/>
      <c r="AN1026" s="135" t="n"/>
      <c r="AO1026" s="135" t="n"/>
      <c r="AP1026" s="135" t="n"/>
      <c r="AQ1026" s="135" t="n"/>
      <c r="AR1026" s="135" t="n"/>
      <c r="AS1026" s="135" t="n"/>
      <c r="AT1026" s="135" t="n"/>
      <c r="AU1026" s="135" t="n"/>
      <c r="AV1026" s="135" t="n"/>
      <c r="AW1026" s="135" t="n"/>
      <c r="AX1026" s="135" t="n"/>
      <c r="AY1026" s="135" t="n"/>
      <c r="AZ1026" s="135" t="n"/>
      <c r="BA1026" s="135" t="n"/>
      <c r="BB1026" s="135" t="n"/>
      <c r="BC1026" s="135" t="n"/>
      <c r="BD1026" s="135" t="n"/>
      <c r="BE1026" s="135" t="n"/>
      <c r="BF1026" s="135" t="n"/>
      <c r="BG1026" s="135" t="n"/>
      <c r="BH1026" s="135" t="n"/>
      <c r="BI1026" s="135" t="n"/>
      <c r="BJ1026" s="135" t="n"/>
      <c r="BK1026" s="135" t="n"/>
      <c r="BL1026" s="135" t="n"/>
      <c r="BM1026" s="135" t="n"/>
      <c r="BN1026" s="135" t="n"/>
      <c r="BO1026" s="135" t="n"/>
      <c r="BP1026" s="135" t="n"/>
      <c r="BQ1026" s="135" t="n"/>
      <c r="BR1026" s="135" t="n"/>
      <c r="BS1026" s="135" t="n"/>
      <c r="BT1026" s="135" t="n"/>
      <c r="BU1026" s="135" t="n"/>
      <c r="BV1026" s="135" t="n"/>
      <c r="BW1026" s="135" t="n"/>
      <c r="BX1026" s="135" t="n"/>
      <c r="BY1026" s="135" t="n"/>
      <c r="BZ1026" s="135" t="n"/>
      <c r="CA1026" s="135" t="n"/>
      <c r="CB1026" s="135" t="n"/>
      <c r="CC1026" s="135" t="n"/>
      <c r="CD1026" s="135" t="n"/>
      <c r="CE1026" s="135" t="n"/>
      <c r="CF1026" s="135" t="n"/>
      <c r="CG1026" s="135" t="n"/>
      <c r="CH1026" s="135" t="n"/>
      <c r="CI1026" s="135" t="n"/>
      <c r="CJ1026" s="135" t="n"/>
      <c r="CK1026" s="135" t="n"/>
      <c r="CL1026" s="135" t="n"/>
      <c r="CM1026" s="135" t="n"/>
      <c r="CN1026" s="135" t="n"/>
      <c r="CO1026" s="135" t="n"/>
      <c r="CP1026" s="135" t="n"/>
      <c r="CQ1026" s="135" t="n"/>
      <c r="CR1026" s="135" t="n"/>
      <c r="CU1026" s="36" t="n"/>
      <c r="CV1026" s="36" t="n"/>
      <c r="CW1026" s="36" t="n"/>
      <c r="CX1026" s="36" t="n"/>
      <c r="CY1026" s="36" t="n"/>
      <c r="CZ1026" s="36" t="n"/>
      <c r="DA1026" s="36" t="n"/>
      <c r="DB1026" s="36" t="n"/>
      <c r="DC1026" s="36" t="n"/>
      <c r="DD1026" s="36" t="n"/>
      <c r="DE1026" s="36" t="n"/>
      <c r="DF1026" s="36" t="n"/>
      <c r="DG1026" s="36" t="n"/>
      <c r="DH1026" s="36" t="n"/>
      <c r="DI1026" s="36" t="n"/>
      <c r="DJ1026" s="36" t="n"/>
      <c r="DK1026" s="36" t="n"/>
      <c r="DL1026" s="36" t="n"/>
      <c r="DM1026" s="36" t="n"/>
      <c r="DN1026" s="36" t="n"/>
      <c r="DO1026" s="36" t="n"/>
      <c r="DP1026" s="36" t="n"/>
      <c r="DQ1026" s="36" t="n"/>
      <c r="DR1026" s="36" t="n"/>
      <c r="DS1026" s="36" t="n"/>
      <c r="DT1026" s="36" t="n"/>
      <c r="DU1026" s="36" t="n"/>
      <c r="DV1026" s="36" t="n"/>
      <c r="DW1026" s="36" t="n"/>
      <c r="DX1026" s="36" t="n"/>
      <c r="DY1026" s="36" t="n"/>
      <c r="DZ1026" s="36" t="n"/>
      <c r="EA1026" s="36" t="n"/>
      <c r="EB1026" s="36" t="n"/>
      <c r="EC1026" s="36" t="n"/>
      <c r="ED1026" s="36" t="n"/>
      <c r="EE1026" s="36" t="n"/>
      <c r="EF1026" s="36" t="n"/>
      <c r="EG1026" s="36" t="n"/>
      <c r="EH1026" s="36" t="n"/>
      <c r="EI1026" s="36" t="n"/>
      <c r="EJ1026" s="36" t="n"/>
      <c r="EK1026" s="36" t="n"/>
      <c r="EL1026" s="36" t="n"/>
      <c r="EM1026" s="36" t="n"/>
      <c r="EN1026" s="36" t="n"/>
    </row>
    <row r="1027">
      <c r="A1027" s="36" t="n"/>
      <c r="B1027" s="36" t="n"/>
      <c r="C1027" s="144" t="n"/>
      <c r="D1027" s="144" t="n"/>
      <c r="E1027" s="135" t="n"/>
      <c r="F1027" s="135" t="n"/>
      <c r="G1027" s="135" t="n"/>
      <c r="H1027" s="135" t="n"/>
      <c r="I1027" s="135" t="n"/>
      <c r="J1027" s="135" t="n"/>
      <c r="K1027" s="135" t="n"/>
      <c r="L1027" s="135" t="n"/>
      <c r="M1027" s="135" t="n"/>
      <c r="N1027" s="135" t="n"/>
      <c r="O1027" s="135" t="n"/>
      <c r="P1027" s="135" t="n"/>
      <c r="Q1027" s="135" t="n"/>
      <c r="R1027" s="135" t="n"/>
      <c r="S1027" s="135" t="n"/>
      <c r="T1027" s="135" t="n"/>
      <c r="U1027" s="135" t="n"/>
      <c r="V1027" s="135" t="n"/>
      <c r="W1027" s="135" t="n"/>
      <c r="X1027" s="135" t="n"/>
      <c r="Y1027" s="135" t="n"/>
      <c r="Z1027" s="135" t="n"/>
      <c r="AA1027" s="135" t="n"/>
      <c r="AB1027" s="135" t="n"/>
      <c r="AC1027" s="135" t="n"/>
      <c r="AD1027" s="135" t="n"/>
      <c r="AE1027" s="135" t="n"/>
      <c r="AF1027" s="135" t="n"/>
      <c r="AG1027" s="135" t="n"/>
      <c r="AH1027" s="135" t="n"/>
      <c r="AI1027" s="135" t="n"/>
      <c r="AJ1027" s="135" t="n"/>
      <c r="AK1027" s="135" t="n"/>
      <c r="AL1027" s="135" t="n"/>
      <c r="AM1027" s="135" t="n"/>
      <c r="AN1027" s="135" t="n"/>
      <c r="AO1027" s="135" t="n"/>
      <c r="AP1027" s="135" t="n"/>
      <c r="AQ1027" s="135" t="n"/>
      <c r="AR1027" s="135" t="n"/>
      <c r="AS1027" s="135" t="n"/>
      <c r="AT1027" s="135" t="n"/>
      <c r="AU1027" s="135" t="n"/>
      <c r="AV1027" s="135" t="n"/>
      <c r="AW1027" s="135" t="n"/>
      <c r="AX1027" s="135" t="n"/>
      <c r="AY1027" s="135" t="n"/>
      <c r="AZ1027" s="135" t="n"/>
      <c r="BA1027" s="135" t="n"/>
      <c r="BB1027" s="135" t="n"/>
      <c r="BC1027" s="135" t="n"/>
      <c r="BD1027" s="135" t="n"/>
      <c r="BE1027" s="135" t="n"/>
      <c r="BF1027" s="135" t="n"/>
      <c r="BG1027" s="135" t="n"/>
      <c r="BH1027" s="135" t="n"/>
      <c r="BI1027" s="135" t="n"/>
      <c r="BJ1027" s="135" t="n"/>
      <c r="BK1027" s="135" t="n"/>
      <c r="BL1027" s="135" t="n"/>
      <c r="BM1027" s="135" t="n"/>
      <c r="BN1027" s="135" t="n"/>
      <c r="BO1027" s="135" t="n"/>
      <c r="BP1027" s="135" t="n"/>
      <c r="BQ1027" s="135" t="n"/>
      <c r="BR1027" s="135" t="n"/>
      <c r="BS1027" s="135" t="n"/>
      <c r="BT1027" s="135" t="n"/>
      <c r="BU1027" s="135" t="n"/>
      <c r="BV1027" s="135" t="n"/>
      <c r="BW1027" s="135" t="n"/>
      <c r="BX1027" s="135" t="n"/>
      <c r="BY1027" s="135" t="n"/>
      <c r="BZ1027" s="135" t="n"/>
      <c r="CA1027" s="135" t="n"/>
      <c r="CB1027" s="135" t="n"/>
      <c r="CC1027" s="135" t="n"/>
      <c r="CD1027" s="135" t="n"/>
      <c r="CE1027" s="135" t="n"/>
      <c r="CF1027" s="135" t="n"/>
      <c r="CG1027" s="135" t="n"/>
      <c r="CH1027" s="135" t="n"/>
      <c r="CI1027" s="135" t="n"/>
      <c r="CJ1027" s="135" t="n"/>
      <c r="CK1027" s="135" t="n"/>
      <c r="CL1027" s="135" t="n"/>
      <c r="CM1027" s="135" t="n"/>
      <c r="CN1027" s="135" t="n"/>
      <c r="CO1027" s="135" t="n"/>
      <c r="CP1027" s="135" t="n"/>
      <c r="CQ1027" s="135" t="n"/>
      <c r="CR1027" s="135" t="n"/>
      <c r="CU1027" s="36" t="n"/>
      <c r="CV1027" s="36" t="n"/>
      <c r="CW1027" s="36" t="n"/>
      <c r="CX1027" s="36" t="n"/>
      <c r="CY1027" s="36" t="n"/>
      <c r="CZ1027" s="36" t="n"/>
      <c r="DA1027" s="36" t="n"/>
      <c r="DB1027" s="36" t="n"/>
      <c r="DC1027" s="36" t="n"/>
      <c r="DD1027" s="36" t="n"/>
      <c r="DE1027" s="36" t="n"/>
      <c r="DF1027" s="36" t="n"/>
      <c r="DG1027" s="36" t="n"/>
      <c r="DH1027" s="36" t="n"/>
      <c r="DI1027" s="36" t="n"/>
      <c r="DJ1027" s="36" t="n"/>
      <c r="DK1027" s="36" t="n"/>
      <c r="DL1027" s="36" t="n"/>
      <c r="DM1027" s="36" t="n"/>
      <c r="DN1027" s="36" t="n"/>
      <c r="DO1027" s="36" t="n"/>
      <c r="DP1027" s="36" t="n"/>
      <c r="DQ1027" s="36" t="n"/>
      <c r="DR1027" s="36" t="n"/>
      <c r="DS1027" s="36" t="n"/>
      <c r="DT1027" s="36" t="n"/>
      <c r="DU1027" s="36" t="n"/>
      <c r="DV1027" s="36" t="n"/>
      <c r="DW1027" s="36" t="n"/>
      <c r="DX1027" s="36" t="n"/>
      <c r="DY1027" s="36" t="n"/>
      <c r="DZ1027" s="36" t="n"/>
      <c r="EA1027" s="36" t="n"/>
      <c r="EB1027" s="36" t="n"/>
      <c r="EC1027" s="36" t="n"/>
      <c r="ED1027" s="36" t="n"/>
      <c r="EE1027" s="36" t="n"/>
      <c r="EF1027" s="36" t="n"/>
      <c r="EG1027" s="36" t="n"/>
      <c r="EH1027" s="36" t="n"/>
      <c r="EI1027" s="36" t="n"/>
      <c r="EJ1027" s="36" t="n"/>
      <c r="EK1027" s="36" t="n"/>
      <c r="EL1027" s="36" t="n"/>
      <c r="EM1027" s="36" t="n"/>
      <c r="EN1027" s="36" t="n"/>
    </row>
    <row r="1028">
      <c r="A1028" s="36" t="n"/>
      <c r="B1028" s="36" t="n"/>
      <c r="C1028" s="144" t="n"/>
      <c r="D1028" s="144" t="n"/>
      <c r="E1028" s="135" t="n"/>
      <c r="F1028" s="135" t="n"/>
      <c r="G1028" s="135" t="n"/>
      <c r="H1028" s="135" t="n"/>
      <c r="I1028" s="135" t="n"/>
      <c r="J1028" s="135" t="n"/>
      <c r="K1028" s="135" t="n"/>
      <c r="L1028" s="135" t="n"/>
      <c r="M1028" s="135" t="n"/>
      <c r="N1028" s="135" t="n"/>
      <c r="O1028" s="135" t="n"/>
      <c r="P1028" s="135" t="n"/>
      <c r="Q1028" s="135" t="n"/>
      <c r="R1028" s="135" t="n"/>
      <c r="S1028" s="135" t="n"/>
      <c r="T1028" s="135" t="n"/>
      <c r="U1028" s="135" t="n"/>
      <c r="V1028" s="135" t="n"/>
      <c r="W1028" s="135" t="n"/>
      <c r="X1028" s="135" t="n"/>
      <c r="Y1028" s="135" t="n"/>
      <c r="Z1028" s="135" t="n"/>
      <c r="AA1028" s="135" t="n"/>
      <c r="AB1028" s="135" t="n"/>
      <c r="AC1028" s="135" t="n"/>
      <c r="AD1028" s="135" t="n"/>
      <c r="AE1028" s="135" t="n"/>
      <c r="AF1028" s="135" t="n"/>
      <c r="AG1028" s="135" t="n"/>
      <c r="AH1028" s="135" t="n"/>
      <c r="AI1028" s="135" t="n"/>
      <c r="AJ1028" s="135" t="n"/>
      <c r="AK1028" s="135" t="n"/>
      <c r="AL1028" s="135" t="n"/>
      <c r="AM1028" s="135" t="n"/>
      <c r="AN1028" s="135" t="n"/>
      <c r="AO1028" s="135" t="n"/>
      <c r="AP1028" s="135" t="n"/>
      <c r="AQ1028" s="135" t="n"/>
      <c r="AR1028" s="135" t="n"/>
      <c r="AS1028" s="135" t="n"/>
      <c r="AT1028" s="135" t="n"/>
      <c r="AU1028" s="135" t="n"/>
      <c r="AV1028" s="135" t="n"/>
      <c r="AW1028" s="135" t="n"/>
      <c r="AX1028" s="135" t="n"/>
      <c r="AY1028" s="135" t="n"/>
      <c r="AZ1028" s="135" t="n"/>
      <c r="BA1028" s="135" t="n"/>
      <c r="BB1028" s="135" t="n"/>
      <c r="BC1028" s="135" t="n"/>
      <c r="BD1028" s="135" t="n"/>
      <c r="BE1028" s="135" t="n"/>
      <c r="BF1028" s="135" t="n"/>
      <c r="BG1028" s="135" t="n"/>
      <c r="BH1028" s="135" t="n"/>
      <c r="BI1028" s="135" t="n"/>
      <c r="BJ1028" s="135" t="n"/>
      <c r="BK1028" s="135" t="n"/>
      <c r="BL1028" s="135" t="n"/>
      <c r="BM1028" s="135" t="n"/>
      <c r="BN1028" s="135" t="n"/>
      <c r="BO1028" s="135" t="n"/>
      <c r="BP1028" s="135" t="n"/>
      <c r="BQ1028" s="135" t="n"/>
      <c r="BR1028" s="135" t="n"/>
      <c r="BS1028" s="135" t="n"/>
      <c r="BT1028" s="135" t="n"/>
      <c r="BU1028" s="135" t="n"/>
      <c r="BV1028" s="135" t="n"/>
      <c r="BW1028" s="135" t="n"/>
      <c r="BX1028" s="135" t="n"/>
      <c r="BY1028" s="135" t="n"/>
      <c r="BZ1028" s="135" t="n"/>
      <c r="CA1028" s="135" t="n"/>
      <c r="CB1028" s="135" t="n"/>
      <c r="CC1028" s="135" t="n"/>
      <c r="CD1028" s="135" t="n"/>
      <c r="CE1028" s="135" t="n"/>
      <c r="CF1028" s="135" t="n"/>
      <c r="CG1028" s="135" t="n"/>
      <c r="CH1028" s="135" t="n"/>
      <c r="CI1028" s="135" t="n"/>
      <c r="CJ1028" s="135" t="n"/>
      <c r="CK1028" s="135" t="n"/>
      <c r="CL1028" s="135" t="n"/>
      <c r="CM1028" s="135" t="n"/>
      <c r="CN1028" s="135" t="n"/>
      <c r="CO1028" s="135" t="n"/>
      <c r="CP1028" s="135" t="n"/>
      <c r="CQ1028" s="135" t="n"/>
      <c r="CR1028" s="135" t="n"/>
      <c r="CU1028" s="36" t="n"/>
      <c r="CV1028" s="36" t="n"/>
      <c r="CW1028" s="36" t="n"/>
      <c r="CX1028" s="36" t="n"/>
      <c r="CY1028" s="36" t="n"/>
      <c r="CZ1028" s="36" t="n"/>
      <c r="DA1028" s="36" t="n"/>
      <c r="DB1028" s="36" t="n"/>
      <c r="DC1028" s="36" t="n"/>
      <c r="DD1028" s="36" t="n"/>
      <c r="DE1028" s="36" t="n"/>
      <c r="DF1028" s="36" t="n"/>
      <c r="DG1028" s="36" t="n"/>
      <c r="DH1028" s="36" t="n"/>
      <c r="DI1028" s="36" t="n"/>
      <c r="DJ1028" s="36" t="n"/>
      <c r="DK1028" s="36" t="n"/>
      <c r="DL1028" s="36" t="n"/>
      <c r="DM1028" s="36" t="n"/>
      <c r="DN1028" s="36" t="n"/>
      <c r="DO1028" s="36" t="n"/>
      <c r="DP1028" s="36" t="n"/>
      <c r="DQ1028" s="36" t="n"/>
      <c r="DR1028" s="36" t="n"/>
      <c r="DS1028" s="36" t="n"/>
      <c r="DT1028" s="36" t="n"/>
      <c r="DU1028" s="36" t="n"/>
      <c r="DV1028" s="36" t="n"/>
      <c r="DW1028" s="36" t="n"/>
      <c r="DX1028" s="36" t="n"/>
      <c r="DY1028" s="36" t="n"/>
      <c r="DZ1028" s="36" t="n"/>
      <c r="EA1028" s="36" t="n"/>
      <c r="EB1028" s="36" t="n"/>
      <c r="EC1028" s="36" t="n"/>
      <c r="ED1028" s="36" t="n"/>
      <c r="EE1028" s="36" t="n"/>
      <c r="EF1028" s="36" t="n"/>
      <c r="EG1028" s="36" t="n"/>
      <c r="EH1028" s="36" t="n"/>
      <c r="EI1028" s="36" t="n"/>
      <c r="EJ1028" s="36" t="n"/>
      <c r="EK1028" s="36" t="n"/>
      <c r="EL1028" s="36" t="n"/>
      <c r="EM1028" s="36" t="n"/>
      <c r="EN1028" s="36" t="n"/>
    </row>
    <row r="1029">
      <c r="A1029" s="36" t="n"/>
      <c r="B1029" s="36" t="n"/>
      <c r="C1029" s="144" t="n"/>
      <c r="D1029" s="144" t="n"/>
      <c r="E1029" s="135" t="n"/>
      <c r="F1029" s="135" t="n"/>
      <c r="G1029" s="135" t="n"/>
      <c r="H1029" s="135" t="n"/>
      <c r="I1029" s="135" t="n"/>
      <c r="J1029" s="135" t="n"/>
      <c r="K1029" s="135" t="n"/>
      <c r="L1029" s="135" t="n"/>
      <c r="M1029" s="135" t="n"/>
      <c r="N1029" s="135" t="n"/>
      <c r="O1029" s="135" t="n"/>
      <c r="P1029" s="135" t="n"/>
      <c r="Q1029" s="135" t="n"/>
      <c r="R1029" s="135" t="n"/>
      <c r="S1029" s="135" t="n"/>
      <c r="T1029" s="135" t="n"/>
      <c r="U1029" s="135" t="n"/>
      <c r="V1029" s="135" t="n"/>
      <c r="W1029" s="135" t="n"/>
      <c r="X1029" s="135" t="n"/>
      <c r="Y1029" s="135" t="n"/>
      <c r="Z1029" s="135" t="n"/>
      <c r="AA1029" s="135" t="n"/>
      <c r="AB1029" s="135" t="n"/>
      <c r="AC1029" s="135" t="n"/>
      <c r="AD1029" s="135" t="n"/>
      <c r="AE1029" s="135" t="n"/>
      <c r="AF1029" s="135" t="n"/>
      <c r="AG1029" s="135" t="n"/>
      <c r="AH1029" s="135" t="n"/>
      <c r="AI1029" s="135" t="n"/>
      <c r="AJ1029" s="135" t="n"/>
      <c r="AK1029" s="135" t="n"/>
      <c r="AL1029" s="135" t="n"/>
      <c r="AM1029" s="135" t="n"/>
      <c r="AN1029" s="135" t="n"/>
      <c r="AO1029" s="135" t="n"/>
      <c r="AP1029" s="135" t="n"/>
      <c r="AQ1029" s="135" t="n"/>
      <c r="AR1029" s="135" t="n"/>
      <c r="AS1029" s="135" t="n"/>
      <c r="AT1029" s="135" t="n"/>
      <c r="AU1029" s="135" t="n"/>
      <c r="AV1029" s="135" t="n"/>
      <c r="AW1029" s="135" t="n"/>
      <c r="AX1029" s="135" t="n"/>
      <c r="AY1029" s="135" t="n"/>
      <c r="AZ1029" s="135" t="n"/>
      <c r="BA1029" s="135" t="n"/>
      <c r="BB1029" s="135" t="n"/>
      <c r="BC1029" s="135" t="n"/>
      <c r="BD1029" s="135" t="n"/>
      <c r="BE1029" s="135" t="n"/>
      <c r="BF1029" s="135" t="n"/>
      <c r="BG1029" s="135" t="n"/>
      <c r="BH1029" s="135" t="n"/>
      <c r="BI1029" s="135" t="n"/>
      <c r="BJ1029" s="135" t="n"/>
      <c r="BK1029" s="135" t="n"/>
      <c r="BL1029" s="135" t="n"/>
      <c r="BM1029" s="135" t="n"/>
      <c r="BN1029" s="135" t="n"/>
      <c r="BO1029" s="135" t="n"/>
      <c r="BP1029" s="135" t="n"/>
      <c r="BQ1029" s="135" t="n"/>
      <c r="BR1029" s="135" t="n"/>
      <c r="BS1029" s="135" t="n"/>
      <c r="BT1029" s="135" t="n"/>
      <c r="BU1029" s="135" t="n"/>
      <c r="BV1029" s="135" t="n"/>
      <c r="BW1029" s="135" t="n"/>
      <c r="BX1029" s="135" t="n"/>
      <c r="BY1029" s="135" t="n"/>
      <c r="BZ1029" s="135" t="n"/>
      <c r="CA1029" s="135" t="n"/>
      <c r="CB1029" s="135" t="n"/>
      <c r="CC1029" s="135" t="n"/>
      <c r="CD1029" s="135" t="n"/>
      <c r="CE1029" s="135" t="n"/>
      <c r="CF1029" s="135" t="n"/>
      <c r="CG1029" s="135" t="n"/>
      <c r="CH1029" s="135" t="n"/>
      <c r="CI1029" s="135" t="n"/>
      <c r="CJ1029" s="135" t="n"/>
      <c r="CK1029" s="135" t="n"/>
      <c r="CL1029" s="135" t="n"/>
      <c r="CM1029" s="135" t="n"/>
      <c r="CN1029" s="135" t="n"/>
      <c r="CO1029" s="135" t="n"/>
      <c r="CP1029" s="135" t="n"/>
      <c r="CQ1029" s="135" t="n"/>
      <c r="CR1029" s="135" t="n"/>
      <c r="CU1029" s="36" t="n"/>
      <c r="CV1029" s="36" t="n"/>
      <c r="CW1029" s="36" t="n"/>
      <c r="CX1029" s="36" t="n"/>
      <c r="CY1029" s="36" t="n"/>
      <c r="CZ1029" s="36" t="n"/>
      <c r="DA1029" s="36" t="n"/>
      <c r="DB1029" s="36" t="n"/>
      <c r="DC1029" s="36" t="n"/>
      <c r="DD1029" s="36" t="n"/>
      <c r="DE1029" s="36" t="n"/>
      <c r="DF1029" s="36" t="n"/>
      <c r="DG1029" s="36" t="n"/>
      <c r="DH1029" s="36" t="n"/>
      <c r="DI1029" s="36" t="n"/>
      <c r="DJ1029" s="36" t="n"/>
      <c r="DK1029" s="36" t="n"/>
      <c r="DL1029" s="36" t="n"/>
      <c r="DM1029" s="36" t="n"/>
      <c r="DN1029" s="36" t="n"/>
      <c r="DO1029" s="36" t="n"/>
      <c r="DP1029" s="36" t="n"/>
      <c r="DQ1029" s="36" t="n"/>
      <c r="DR1029" s="36" t="n"/>
      <c r="DS1029" s="36" t="n"/>
      <c r="DT1029" s="36" t="n"/>
      <c r="DU1029" s="36" t="n"/>
      <c r="DV1029" s="36" t="n"/>
      <c r="DW1029" s="36" t="n"/>
      <c r="DX1029" s="36" t="n"/>
      <c r="DY1029" s="36" t="n"/>
      <c r="DZ1029" s="36" t="n"/>
      <c r="EA1029" s="36" t="n"/>
      <c r="EB1029" s="36" t="n"/>
      <c r="EC1029" s="36" t="n"/>
      <c r="ED1029" s="36" t="n"/>
      <c r="EE1029" s="36" t="n"/>
      <c r="EF1029" s="36" t="n"/>
      <c r="EG1029" s="36" t="n"/>
      <c r="EH1029" s="36" t="n"/>
      <c r="EI1029" s="36" t="n"/>
      <c r="EJ1029" s="36" t="n"/>
      <c r="EK1029" s="36" t="n"/>
      <c r="EL1029" s="36" t="n"/>
      <c r="EM1029" s="36" t="n"/>
      <c r="EN1029" s="36" t="n"/>
    </row>
    <row r="1030">
      <c r="A1030" s="36" t="n"/>
      <c r="B1030" s="36" t="n"/>
      <c r="C1030" s="144" t="n"/>
      <c r="D1030" s="144" t="n"/>
      <c r="E1030" s="135" t="n"/>
      <c r="F1030" s="135" t="n"/>
      <c r="G1030" s="135" t="n"/>
      <c r="H1030" s="135" t="n"/>
      <c r="I1030" s="135" t="n"/>
      <c r="J1030" s="135" t="n"/>
      <c r="K1030" s="135" t="n"/>
      <c r="L1030" s="135" t="n"/>
      <c r="M1030" s="135" t="n"/>
      <c r="N1030" s="135" t="n"/>
      <c r="O1030" s="135" t="n"/>
      <c r="P1030" s="135" t="n"/>
      <c r="Q1030" s="135" t="n"/>
      <c r="R1030" s="135" t="n"/>
      <c r="S1030" s="135" t="n"/>
      <c r="T1030" s="135" t="n"/>
      <c r="U1030" s="135" t="n"/>
      <c r="V1030" s="135" t="n"/>
      <c r="W1030" s="135" t="n"/>
      <c r="X1030" s="135" t="n"/>
      <c r="Y1030" s="135" t="n"/>
      <c r="Z1030" s="135" t="n"/>
      <c r="AA1030" s="135" t="n"/>
      <c r="AB1030" s="135" t="n"/>
      <c r="AC1030" s="135" t="n"/>
      <c r="AD1030" s="135" t="n"/>
      <c r="AE1030" s="135" t="n"/>
      <c r="AF1030" s="135" t="n"/>
      <c r="AG1030" s="135" t="n"/>
      <c r="AH1030" s="135" t="n"/>
      <c r="AI1030" s="135" t="n"/>
      <c r="AJ1030" s="135" t="n"/>
      <c r="AK1030" s="135" t="n"/>
      <c r="AL1030" s="135" t="n"/>
      <c r="AM1030" s="135" t="n"/>
      <c r="AN1030" s="135" t="n"/>
      <c r="AO1030" s="135" t="n"/>
      <c r="AP1030" s="135" t="n"/>
      <c r="AQ1030" s="135" t="n"/>
      <c r="AR1030" s="135" t="n"/>
      <c r="AS1030" s="135" t="n"/>
      <c r="AT1030" s="135" t="n"/>
      <c r="AU1030" s="135" t="n"/>
      <c r="AV1030" s="135" t="n"/>
      <c r="AW1030" s="135" t="n"/>
      <c r="AX1030" s="135" t="n"/>
      <c r="AY1030" s="135" t="n"/>
      <c r="AZ1030" s="135" t="n"/>
      <c r="BA1030" s="135" t="n"/>
      <c r="BB1030" s="135" t="n"/>
      <c r="BC1030" s="135" t="n"/>
      <c r="BD1030" s="135" t="n"/>
      <c r="BE1030" s="135" t="n"/>
      <c r="BF1030" s="135" t="n"/>
      <c r="BG1030" s="135" t="n"/>
      <c r="BH1030" s="135" t="n"/>
      <c r="BI1030" s="135" t="n"/>
      <c r="BJ1030" s="135" t="n"/>
      <c r="BK1030" s="135" t="n"/>
      <c r="BL1030" s="135" t="n"/>
      <c r="BM1030" s="135" t="n"/>
      <c r="BN1030" s="135" t="n"/>
      <c r="BO1030" s="135" t="n"/>
      <c r="BP1030" s="135" t="n"/>
      <c r="BQ1030" s="135" t="n"/>
      <c r="BR1030" s="135" t="n"/>
      <c r="BS1030" s="135" t="n"/>
      <c r="BT1030" s="135" t="n"/>
      <c r="BU1030" s="135" t="n"/>
      <c r="BV1030" s="135" t="n"/>
      <c r="BW1030" s="135" t="n"/>
      <c r="BX1030" s="135" t="n"/>
      <c r="BY1030" s="135" t="n"/>
      <c r="BZ1030" s="135" t="n"/>
      <c r="CA1030" s="135" t="n"/>
      <c r="CB1030" s="135" t="n"/>
      <c r="CC1030" s="135" t="n"/>
      <c r="CD1030" s="135" t="n"/>
      <c r="CE1030" s="135" t="n"/>
      <c r="CF1030" s="135" t="n"/>
      <c r="CG1030" s="135" t="n"/>
      <c r="CH1030" s="135" t="n"/>
      <c r="CI1030" s="135" t="n"/>
      <c r="CJ1030" s="135" t="n"/>
      <c r="CK1030" s="135" t="n"/>
      <c r="CL1030" s="135" t="n"/>
      <c r="CM1030" s="135" t="n"/>
      <c r="CN1030" s="135" t="n"/>
      <c r="CO1030" s="135" t="n"/>
      <c r="CP1030" s="135" t="n"/>
      <c r="CQ1030" s="135" t="n"/>
      <c r="CR1030" s="135" t="n"/>
      <c r="CU1030" s="36" t="n"/>
      <c r="CV1030" s="36" t="n"/>
      <c r="CW1030" s="36" t="n"/>
      <c r="CX1030" s="36" t="n"/>
      <c r="CY1030" s="36" t="n"/>
      <c r="CZ1030" s="36" t="n"/>
      <c r="DA1030" s="36" t="n"/>
      <c r="DB1030" s="36" t="n"/>
      <c r="DC1030" s="36" t="n"/>
      <c r="DD1030" s="36" t="n"/>
      <c r="DE1030" s="36" t="n"/>
      <c r="DF1030" s="36" t="n"/>
      <c r="DG1030" s="36" t="n"/>
      <c r="DH1030" s="36" t="n"/>
      <c r="DI1030" s="36" t="n"/>
      <c r="DJ1030" s="36" t="n"/>
      <c r="DK1030" s="36" t="n"/>
      <c r="DL1030" s="36" t="n"/>
      <c r="DM1030" s="36" t="n"/>
      <c r="DN1030" s="36" t="n"/>
      <c r="DO1030" s="36" t="n"/>
      <c r="DP1030" s="36" t="n"/>
      <c r="DQ1030" s="36" t="n"/>
      <c r="DR1030" s="36" t="n"/>
      <c r="DS1030" s="36" t="n"/>
      <c r="DT1030" s="36" t="n"/>
      <c r="DU1030" s="36" t="n"/>
      <c r="DV1030" s="36" t="n"/>
      <c r="DW1030" s="36" t="n"/>
      <c r="DX1030" s="36" t="n"/>
      <c r="DY1030" s="36" t="n"/>
      <c r="DZ1030" s="36" t="n"/>
      <c r="EA1030" s="36" t="n"/>
      <c r="EB1030" s="36" t="n"/>
      <c r="EC1030" s="36" t="n"/>
      <c r="ED1030" s="36" t="n"/>
      <c r="EE1030" s="36" t="n"/>
      <c r="EF1030" s="36" t="n"/>
      <c r="EG1030" s="36" t="n"/>
      <c r="EH1030" s="36" t="n"/>
      <c r="EI1030" s="36" t="n"/>
      <c r="EJ1030" s="36" t="n"/>
      <c r="EK1030" s="36" t="n"/>
      <c r="EL1030" s="36" t="n"/>
      <c r="EM1030" s="36" t="n"/>
      <c r="EN1030" s="36" t="n"/>
    </row>
    <row r="1031">
      <c r="A1031" s="36" t="n"/>
      <c r="B1031" s="36" t="n"/>
      <c r="C1031" s="144" t="n"/>
      <c r="D1031" s="144" t="n"/>
      <c r="E1031" s="135" t="n"/>
      <c r="F1031" s="135" t="n"/>
      <c r="G1031" s="135" t="n"/>
      <c r="H1031" s="135" t="n"/>
      <c r="I1031" s="135" t="n"/>
      <c r="J1031" s="135" t="n"/>
      <c r="K1031" s="135" t="n"/>
      <c r="L1031" s="135" t="n"/>
      <c r="M1031" s="135" t="n"/>
      <c r="N1031" s="135" t="n"/>
      <c r="O1031" s="135" t="n"/>
      <c r="P1031" s="135" t="n"/>
      <c r="Q1031" s="135" t="n"/>
      <c r="R1031" s="135" t="n"/>
      <c r="S1031" s="135" t="n"/>
      <c r="T1031" s="135" t="n"/>
      <c r="U1031" s="135" t="n"/>
      <c r="V1031" s="135" t="n"/>
      <c r="W1031" s="135" t="n"/>
      <c r="X1031" s="135" t="n"/>
      <c r="Y1031" s="135" t="n"/>
      <c r="Z1031" s="135" t="n"/>
      <c r="AA1031" s="135" t="n"/>
      <c r="AB1031" s="135" t="n"/>
      <c r="AC1031" s="135" t="n"/>
      <c r="AD1031" s="135" t="n"/>
      <c r="AE1031" s="135" t="n"/>
      <c r="AF1031" s="135" t="n"/>
      <c r="AG1031" s="135" t="n"/>
      <c r="AH1031" s="135" t="n"/>
      <c r="AI1031" s="135" t="n"/>
      <c r="AJ1031" s="135" t="n"/>
      <c r="AK1031" s="135" t="n"/>
      <c r="AL1031" s="135" t="n"/>
      <c r="AM1031" s="135" t="n"/>
      <c r="AN1031" s="135" t="n"/>
      <c r="AO1031" s="135" t="n"/>
      <c r="AP1031" s="135" t="n"/>
      <c r="AQ1031" s="135" t="n"/>
      <c r="AR1031" s="135" t="n"/>
      <c r="AS1031" s="135" t="n"/>
      <c r="AT1031" s="135" t="n"/>
      <c r="AU1031" s="135" t="n"/>
      <c r="AV1031" s="135" t="n"/>
      <c r="AW1031" s="135" t="n"/>
      <c r="AX1031" s="135" t="n"/>
      <c r="AY1031" s="135" t="n"/>
      <c r="AZ1031" s="135" t="n"/>
      <c r="BA1031" s="135" t="n"/>
      <c r="BB1031" s="135" t="n"/>
      <c r="BC1031" s="135" t="n"/>
      <c r="BD1031" s="135" t="n"/>
      <c r="BE1031" s="135" t="n"/>
      <c r="BF1031" s="135" t="n"/>
      <c r="BG1031" s="135" t="n"/>
      <c r="BH1031" s="135" t="n"/>
      <c r="BI1031" s="135" t="n"/>
      <c r="BJ1031" s="135" t="n"/>
      <c r="BK1031" s="135" t="n"/>
      <c r="BL1031" s="135" t="n"/>
      <c r="BM1031" s="135" t="n"/>
      <c r="BN1031" s="135" t="n"/>
      <c r="BO1031" s="135" t="n"/>
      <c r="BP1031" s="135" t="n"/>
      <c r="BQ1031" s="135" t="n"/>
      <c r="BR1031" s="135" t="n"/>
      <c r="BS1031" s="135" t="n"/>
      <c r="BT1031" s="135" t="n"/>
      <c r="BU1031" s="135" t="n"/>
      <c r="BV1031" s="135" t="n"/>
      <c r="BW1031" s="135" t="n"/>
      <c r="BX1031" s="135" t="n"/>
      <c r="BY1031" s="135" t="n"/>
      <c r="BZ1031" s="135" t="n"/>
      <c r="CA1031" s="135" t="n"/>
      <c r="CB1031" s="135" t="n"/>
      <c r="CC1031" s="135" t="n"/>
      <c r="CD1031" s="135" t="n"/>
      <c r="CE1031" s="135" t="n"/>
      <c r="CF1031" s="135" t="n"/>
      <c r="CG1031" s="135" t="n"/>
      <c r="CH1031" s="135" t="n"/>
      <c r="CI1031" s="135" t="n"/>
      <c r="CJ1031" s="135" t="n"/>
      <c r="CK1031" s="135" t="n"/>
      <c r="CL1031" s="135" t="n"/>
      <c r="CM1031" s="135" t="n"/>
      <c r="CN1031" s="135" t="n"/>
      <c r="CO1031" s="135" t="n"/>
      <c r="CP1031" s="135" t="n"/>
      <c r="CQ1031" s="135" t="n"/>
      <c r="CR1031" s="135" t="n"/>
      <c r="CU1031" s="36" t="n"/>
      <c r="CV1031" s="36" t="n"/>
      <c r="CW1031" s="36" t="n"/>
      <c r="CX1031" s="36" t="n"/>
      <c r="CY1031" s="36" t="n"/>
      <c r="CZ1031" s="36" t="n"/>
      <c r="DA1031" s="36" t="n"/>
      <c r="DB1031" s="36" t="n"/>
      <c r="DC1031" s="36" t="n"/>
      <c r="DD1031" s="36" t="n"/>
      <c r="DE1031" s="36" t="n"/>
      <c r="DF1031" s="36" t="n"/>
      <c r="DG1031" s="36" t="n"/>
      <c r="DH1031" s="36" t="n"/>
      <c r="DI1031" s="36" t="n"/>
      <c r="DJ1031" s="36" t="n"/>
      <c r="DK1031" s="36" t="n"/>
      <c r="DL1031" s="36" t="n"/>
      <c r="DM1031" s="36" t="n"/>
      <c r="DN1031" s="36" t="n"/>
      <c r="DO1031" s="36" t="n"/>
      <c r="DP1031" s="36" t="n"/>
      <c r="DQ1031" s="36" t="n"/>
      <c r="DR1031" s="36" t="n"/>
      <c r="DS1031" s="36" t="n"/>
      <c r="DT1031" s="36" t="n"/>
      <c r="DU1031" s="36" t="n"/>
      <c r="DV1031" s="36" t="n"/>
      <c r="DW1031" s="36" t="n"/>
      <c r="DX1031" s="36" t="n"/>
      <c r="DY1031" s="36" t="n"/>
      <c r="DZ1031" s="36" t="n"/>
      <c r="EA1031" s="36" t="n"/>
      <c r="EB1031" s="36" t="n"/>
      <c r="EC1031" s="36" t="n"/>
      <c r="ED1031" s="36" t="n"/>
      <c r="EE1031" s="36" t="n"/>
      <c r="EF1031" s="36" t="n"/>
      <c r="EG1031" s="36" t="n"/>
      <c r="EH1031" s="36" t="n"/>
      <c r="EI1031" s="36" t="n"/>
      <c r="EJ1031" s="36" t="n"/>
      <c r="EK1031" s="36" t="n"/>
      <c r="EL1031" s="36" t="n"/>
      <c r="EM1031" s="36" t="n"/>
      <c r="EN1031" s="36" t="n"/>
    </row>
  </sheetData>
  <mergeCells count="13">
    <mergeCell ref="A4:B4"/>
    <mergeCell ref="A62:B62"/>
    <mergeCell ref="A51:B51"/>
    <mergeCell ref="A9:B9"/>
    <mergeCell ref="A5:B5"/>
    <mergeCell ref="A27:B27"/>
    <mergeCell ref="A111:B111"/>
    <mergeCell ref="A1:B1"/>
    <mergeCell ref="A17:B17"/>
    <mergeCell ref="A56:B56"/>
    <mergeCell ref="A79:B79"/>
    <mergeCell ref="A69:B69"/>
    <mergeCell ref="A40:B40"/>
  </mergeCells>
  <conditionalFormatting sqref="E5:CS5">
    <cfRule type="cellIs" priority="2" operator="between" dxfId="17">
      <formula>0</formula>
      <formula>49</formula>
    </cfRule>
    <cfRule type="cellIs" priority="3" operator="between" dxfId="16">
      <formula>50</formula>
      <formula>99</formula>
    </cfRule>
    <cfRule type="cellIs" priority="4" operator="between" dxfId="0">
      <formula>100</formula>
      <formula>499</formula>
    </cfRule>
    <cfRule type="cellIs" priority="5" operator="between" dxfId="14">
      <formula>500</formula>
      <formula>999</formula>
    </cfRule>
    <cfRule type="cellIs" priority="6" operator="greaterThan" dxfId="13">
      <formula>1000</formula>
    </cfRule>
  </conditionalFormatting>
  <conditionalFormatting sqref="E6:CS7 E11:CT125">
    <cfRule type="cellIs" priority="1" operator="greaterThan" dxfId="12">
      <formula>0</formula>
    </cfRule>
  </conditionalFormatting>
  <hyperlinks>
    <hyperlink ref="E4" location="'2.Alumni PT'!A1" display="1"/>
    <hyperlink ref="F4" location="'5.Balai Pustaka PT'!A1" display="2"/>
    <hyperlink ref="G4" location="'39.Kyta Jaya Mandiri CV'!A1" display="3"/>
    <hyperlink ref="H4" location="'82.Sindunata CV'!A1" display="4"/>
    <hyperlink ref="I4" location="'84.Syiah Kuala University Press'!A1" display="5"/>
    <hyperlink ref="J4" location="'91.UIN MALIKI PRESS'!A1" display="6"/>
    <hyperlink ref="K4" location="'92.UNISMA PRESS'!A1" display="7"/>
    <hyperlink ref="L4" location="'93.Unitomo Press'!A1" display="8"/>
    <hyperlink ref="M4" location="'88.TITIAN ILMU CV'!A1" display="9"/>
    <hyperlink ref="N4" location="'1.Alqaprint Jatinangor'!A1" display="1"/>
    <hyperlink ref="O4" location="'3.Ananta Vidya CV'!A1" display="2"/>
    <hyperlink ref="P4" location="'4.Andi Offset CV'!A1" display="3"/>
    <hyperlink ref="Q4" location="'6.Bestari Buana Murni Group PT'!A1" display="4"/>
    <hyperlink ref="R4" location="'7.Bintang Semesta Media CV'!A1" display="5"/>
    <hyperlink ref="S4" location="'8.BPK Todung Sutan Gunung Mulia'!A1" display="6"/>
    <hyperlink ref="T4" location="'9.Brata Fancy Media PT'!A1" display="7"/>
    <hyperlink ref="U4" location="'10.Budi Utama CV (Deepublish)'!A1" display="8"/>
    <hyperlink ref="V4" location="'11.Buka Buku Pustaka'!A1" display="9"/>
    <hyperlink ref="W4" location="'12.BUMI AKSARA PT'!A1" display="10"/>
    <hyperlink ref="X4" location="'13.Cahaya Duabelas Semesta PT'!A1" display="11"/>
    <hyperlink ref="Y4" location="'14.Citra Aditya Bakti PT'!A1" display="12"/>
    <hyperlink ref="Z4" location="'15.Delta Edukasi Prima CV'!A1" display="13"/>
    <hyperlink ref="AA4" location="'16.DIANDRA PRIMAMITRA MEDIA CV'!A1" display="14"/>
    <hyperlink ref="AB4" location="'17.Dunia Pustaka Jaya PT'!A1" display="15"/>
    <hyperlink ref="AC4" location="'18.Duta Pustaka Indonesia PT'!A1" display="16"/>
    <hyperlink ref="AD4" location="'19.Elementa Media Literasi PT'!A1" display="17"/>
    <hyperlink ref="AE4" location="'20.Elex Media Komputindo PT'!A1" display="18"/>
    <hyperlink ref="AF4" location="'21.Era Adicitra Intermedia PT'!A1" display="19"/>
    <hyperlink ref="AG4" location="'22.Garuda Mas Sejahtera CV'!A1" display="20"/>
    <hyperlink ref="AH4" location="'23.Gava Media CV'!A1" display="21"/>
    <hyperlink ref="AI4" location="'24.Gema Insani'!A1" display="22"/>
    <hyperlink ref="AJ4" location="'25.Graha Printama Selaras CV'!A1" display="23"/>
    <hyperlink ref="AK4" location="'26.Gramedia Pustaka Utama PT'!A1" display="24"/>
    <hyperlink ref="AL4" location="'27.Grasindo (Gramedia Widia Sar'!A1" display="25"/>
    <hyperlink ref="AM4" location="'28.Indiva Media Kreasi PT'!A1" display="26"/>
    <hyperlink ref="AN4" location="'29.Indocamp CV'!A1" display="27"/>
    <hyperlink ref="AO4" location="'30.Indonesia Emas Group'!A1" display="28"/>
    <hyperlink ref="AP4" location="'31.Intan Pariwara Grup (Cempaka'!A1" display="29"/>
    <hyperlink ref="AQ4" location="'32.Intera CV'!A1" display="30"/>
    <hyperlink ref="AR4" location="'33.Jejak Publisher CV'!A1" display="31"/>
    <hyperlink ref="AS4" location="'34.Jejak Pustaka'!A1" display="32"/>
    <hyperlink ref="AT4" location="'35.Jepe Press Media Utama PT'!A1" display="33"/>
    <hyperlink ref="AU4" location="'36.Kanisius PT'!A1" display="34"/>
    <hyperlink ref="AV4" location="'37.Kesaint Blanc Indah PT'!A1" display="35"/>
    <hyperlink ref="AW4" location="'38.Kompas Media Nusantara (Pene'!A1" display="36"/>
    <hyperlink ref="AX4" location="'40.Langgam Pustaka'!A1" display="37"/>
    <hyperlink ref="AY4" location="'41.Latif Kitto Mahesa PT'!A1" display="38"/>
    <hyperlink ref="AZ4" location="'42.LENTERA HATI PT'!A1" display="39"/>
    <hyperlink ref="BA4" location="'43.Lentera Pustaka Indonesia'!A1" display="40"/>
    <hyperlink ref="BB4" location="'44.Literasi Nusantara Abadi Gro'!A1" display="41"/>
    <hyperlink ref="BC4" location="'45.Literindo Berkah Karya PT'!A1" display="42"/>
    <hyperlink ref="BD4" location="'46.LOKA AKSARA CV'!A1" display="43"/>
    <hyperlink ref="BE4" location="'47.Luxima Metro Media PT'!A1" display="44"/>
    <hyperlink ref="BF4" location="'48.Mandar Maju CV'!A1" display="45"/>
    <hyperlink ref="BG4" location="'49.Media Akselerasi'!A1" display="46"/>
    <hyperlink ref="BH4" location="'50.Media Cendekia Muslim CV'!A1" display="47"/>
    <hyperlink ref="BI4" location="'51.Media Dinamika Selaras PT'!A1" display="48"/>
    <hyperlink ref="BJ4" location="'52.Media Karya Putra CV'!A1" display="49"/>
    <hyperlink ref="BK4" location="'53.Media Pressindo PT'!A1" display="50"/>
    <hyperlink ref="BL4" location="'54.Mediantara Semesta PT'!A1" display="51"/>
    <hyperlink ref="BM4" location="'55.Melania Publishing CV'!A1" display="52"/>
    <hyperlink ref="BN4" location="'56.Mutiara Aksara CV'!A1" display="53"/>
    <hyperlink ref="BO4" location="'57.Nafal Global Nusantara PT'!A1" display="54"/>
    <hyperlink ref="BP4" location="'58.Niaga Swadaya PT'!A1" display="55"/>
    <hyperlink ref="BQ4" location="'59.Nuansa Cendekia CV'!A1" display="56"/>
    <hyperlink ref="BR4" location="'60.Penebar Swadaya PT'!A1" display="57"/>
    <hyperlink ref="BS4" location="'61.Penerbit Adab'!A1" display="58"/>
    <hyperlink ref="BT4" location="'62.Penerbit EGC'!A1" display="59"/>
    <hyperlink ref="BU4" location="'63.Penerbit IPB Press PT'!A1" display="60"/>
    <hyperlink ref="BV4" location="'64.Penerbit Salemba'!A1" display="61"/>
    <hyperlink ref="BW4" location="'65.Pohon Cahaya Semesta PT'!A1" display="62"/>
    <hyperlink ref="BX4" location="'66.Prana Dinamika Sejahtera PT'!A1" display="63"/>
    <hyperlink ref="BY4" location="'67.PrenadaMedia Group'!A1" display="64"/>
    <hyperlink ref="BZ4" location="'68.Pusat Data dan Analisa Tempo'!A1" display="65"/>
    <hyperlink ref="CA4" location="'69.Puspa Swara PT'!A1" display="66"/>
    <hyperlink ref="CB4" location="'70.Pustaka Baru Press'!A1" display="67"/>
    <hyperlink ref="CC4" location="'71.Pustaka Bengawan CV'!A1" display="68"/>
    <hyperlink ref="CD4" location="'72.Pustaka Rumah Cinta CV'!A1" display="69"/>
    <hyperlink ref="CE4" location="'73.RajaGrafindo Persada PT'!A1" display="70"/>
    <hyperlink ref="CF4" location="'74.Rajawali Intan Cemerlang'!A1" display="71"/>
    <hyperlink ref="CG4" location="'75.Rayyana Komunikasindo PT'!A1" display="72"/>
    <hyperlink ref="CH4" location="'77.Refika Aditama PT'!A1" display="73"/>
    <hyperlink ref="CI4" location="'76.Remaja Rosdakarya PT'!A1" display="74"/>
    <hyperlink ref="CJ4" location="'78.Rene Turos Indonesia PT'!A1" display="75"/>
    <hyperlink ref="CK4" location="'79.Sarana Pancakarya Nusa PT'!A1" display="76"/>
    <hyperlink ref="CL4" location="'80.Scopindo Media Pustaka PT'!A1" display="77"/>
    <hyperlink ref="CM4" location="'81.Seti-Aji CV'!A1" display="78"/>
    <hyperlink ref="CN4" location="'83.Sinergi Prima Magna CV'!A1" display="79"/>
    <hyperlink ref="CO4" location="'85.Tazkia Investindo Utama PT'!A1" display="80"/>
    <hyperlink ref="CP4" location="'86.Teguh Karya CV'!A1" display="81"/>
    <hyperlink ref="CQ4" location="'87.Tiga Serangkai Pustaka Mandi'!A1" display="82"/>
    <hyperlink ref="CR4" location="'89.Trubus Swadaya PT'!A1" display="83"/>
    <hyperlink ref="CS4" location="'90.UGM Press'!A1" display="84"/>
  </hyperlinks>
  <pageMargins left="0.7" right="0.7" top="0.75" bottom="0.75" header="0.3" footer="0.3"/>
</worksheet>
</file>

<file path=xl/worksheets/sheet4.xml><?xml version="1.0" encoding="utf-8"?>
<worksheet xmlns="http://schemas.openxmlformats.org/spreadsheetml/2006/main">
  <sheetPr>
    <tabColor rgb="FF00FF00"/>
    <outlinePr summaryBelow="0" summaryRight="0"/>
    <pageSetUpPr/>
  </sheetPr>
  <dimension ref="A1:AB175"/>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15" t="inlineStr">
        <is>
          <t>Perusahaan</t>
        </is>
      </c>
      <c r="C1" s="162" t="inlineStr">
        <is>
          <t>: Alqaprint Jatinangor</t>
        </is>
      </c>
      <c r="E1" s="163" t="n"/>
      <c r="F1" s="325" t="inlineStr">
        <is>
          <t>Ketersediaan Katalog</t>
        </is>
      </c>
      <c r="G1" s="319" t="n"/>
      <c r="H1" s="51" t="n"/>
      <c r="I1" s="326" t="inlineStr">
        <is>
          <t>Hasil Seleksi (Dipilih)</t>
        </is>
      </c>
      <c r="J1" s="319" t="n"/>
      <c r="K1" s="18" t="n"/>
      <c r="L1" s="18" t="n"/>
      <c r="M1" s="18" t="n"/>
      <c r="N1" s="1" t="n"/>
      <c r="O1" s="1" t="n"/>
      <c r="P1" s="164" t="n"/>
      <c r="Q1" s="164" t="n"/>
      <c r="R1" s="1" t="n"/>
      <c r="S1" s="1" t="n"/>
      <c r="T1" s="1" t="n"/>
      <c r="U1" s="164" t="n"/>
      <c r="V1" s="18" t="n"/>
      <c r="W1" s="18" t="n"/>
      <c r="X1" s="1" t="n"/>
      <c r="Y1" s="1" t="n"/>
      <c r="Z1" s="1" t="n"/>
      <c r="AA1" s="1" t="n"/>
      <c r="AB1" s="165" t="n"/>
    </row>
    <row r="2">
      <c r="A2" s="1" t="n"/>
      <c r="B2" s="1" t="inlineStr">
        <is>
          <t>Penerbit</t>
        </is>
      </c>
      <c r="C2" s="162" t="inlineStr">
        <is>
          <t>: 1. Alqaprint Jatinangor</t>
        </is>
      </c>
      <c r="E2" s="18" t="n"/>
      <c r="F2" s="166" t="inlineStr">
        <is>
          <t>Jumlah Judul</t>
        </is>
      </c>
      <c r="G2" s="167">
        <f>COUNTA(C10:C164)</f>
        <v/>
      </c>
      <c r="H2" s="51" t="n"/>
      <c r="I2" s="168" t="inlineStr">
        <is>
          <t>Total Judul</t>
        </is>
      </c>
      <c r="J2" s="169">
        <f>COUNTA(Z10:Z164)</f>
        <v/>
      </c>
      <c r="K2" s="18" t="n"/>
      <c r="L2" s="18" t="n"/>
      <c r="M2" s="18" t="n"/>
      <c r="N2" s="1" t="n"/>
      <c r="O2" s="1" t="n"/>
      <c r="P2" s="164" t="n"/>
      <c r="Q2" s="164" t="n"/>
      <c r="R2" s="1" t="n"/>
      <c r="S2" s="1" t="n"/>
      <c r="T2" s="1" t="n"/>
      <c r="U2" s="164" t="n"/>
      <c r="V2" s="18" t="n"/>
      <c r="W2" s="18" t="n"/>
      <c r="X2" s="1" t="n"/>
      <c r="Y2" s="1" t="n"/>
      <c r="Z2" s="1" t="n"/>
      <c r="AA2" s="1" t="n"/>
      <c r="AB2" s="165" t="n"/>
    </row>
    <row r="3">
      <c r="A3" s="1" t="n"/>
      <c r="B3" s="1" t="n"/>
      <c r="C3" s="1" t="n"/>
      <c r="D3" s="18" t="n"/>
      <c r="E3" s="18" t="n"/>
      <c r="F3" s="167" t="inlineStr">
        <is>
          <t>Total Harga</t>
        </is>
      </c>
      <c r="G3" s="170">
        <f>SUM(Y10:Y164)</f>
        <v/>
      </c>
      <c r="H3" s="51" t="n"/>
      <c r="I3" s="168" t="inlineStr">
        <is>
          <t>Total Copy</t>
        </is>
      </c>
      <c r="J3" s="169">
        <f>SUM(Z10:Z164)</f>
        <v/>
      </c>
      <c r="K3" s="18" t="n"/>
      <c r="L3" s="18" t="n"/>
      <c r="M3" s="18" t="n"/>
      <c r="N3" s="1" t="n"/>
      <c r="O3" s="1" t="n"/>
      <c r="P3" s="164" t="n"/>
      <c r="Q3" s="164" t="n"/>
      <c r="R3" s="1" t="n"/>
      <c r="S3" s="1" t="n"/>
      <c r="T3" s="1" t="n"/>
      <c r="U3" s="164" t="n"/>
      <c r="V3" s="18" t="n"/>
      <c r="W3" s="18" t="n"/>
      <c r="X3" s="1" t="n"/>
      <c r="Y3" s="1" t="n"/>
      <c r="Z3" s="1" t="n"/>
      <c r="AA3" s="1" t="n"/>
      <c r="AB3" s="165" t="n"/>
    </row>
    <row r="4">
      <c r="A4" s="1" t="n"/>
      <c r="B4" s="1" t="n"/>
      <c r="C4" s="1" t="n"/>
      <c r="D4" s="18" t="n"/>
      <c r="E4" s="18" t="n"/>
      <c r="F4" s="167" t="inlineStr">
        <is>
          <t>Rata-Rata Harga</t>
        </is>
      </c>
      <c r="G4" s="170">
        <f>AVERAGE(Y10:Y164)</f>
        <v/>
      </c>
      <c r="H4" s="51" t="n"/>
      <c r="I4" s="168" t="inlineStr">
        <is>
          <t>Jumlah Harga</t>
        </is>
      </c>
      <c r="J4" s="170">
        <f>SUM(AA10:AA164)</f>
        <v/>
      </c>
      <c r="K4" s="18" t="n"/>
      <c r="L4" s="18" t="n"/>
      <c r="M4" s="18" t="n"/>
      <c r="N4" s="1" t="n"/>
      <c r="O4" s="1" t="n"/>
      <c r="P4" s="164" t="n"/>
      <c r="Q4" s="164" t="n"/>
      <c r="R4" s="1" t="n"/>
      <c r="S4" s="1" t="n"/>
      <c r="T4" s="1" t="n"/>
      <c r="U4" s="164" t="n"/>
      <c r="V4" s="18" t="n"/>
      <c r="W4" s="18" t="n"/>
      <c r="X4" s="1" t="n"/>
      <c r="Y4" s="1" t="n"/>
      <c r="Z4" s="1" t="n"/>
      <c r="AA4" s="1" t="n"/>
      <c r="AB4" s="165" t="n"/>
    </row>
    <row r="5">
      <c r="A5" s="1" t="n"/>
      <c r="B5" s="1" t="n"/>
      <c r="C5" s="1" t="n"/>
      <c r="D5" s="163" t="n"/>
      <c r="E5" s="163" t="n"/>
      <c r="F5" s="51" t="n"/>
      <c r="G5" s="51" t="n"/>
      <c r="H5" s="51" t="n"/>
      <c r="I5" s="171" t="inlineStr">
        <is>
          <t>Rata-rata Harga</t>
        </is>
      </c>
      <c r="J5" s="172">
        <f>AVERAGEIF(Z10:Z164, "&gt;0", AA10:AA164)</f>
        <v/>
      </c>
      <c r="K5" s="18" t="n"/>
      <c r="L5" s="18" t="n"/>
      <c r="M5" s="18" t="n"/>
      <c r="N5" s="1" t="n"/>
      <c r="O5" s="1" t="n"/>
      <c r="P5" s="164" t="n"/>
      <c r="Q5" s="164" t="n"/>
      <c r="R5" s="1" t="n"/>
      <c r="S5" s="1" t="n"/>
      <c r="T5" s="1" t="n"/>
      <c r="U5" s="164" t="n"/>
      <c r="V5" s="18" t="n"/>
      <c r="W5" s="18" t="n"/>
      <c r="X5" s="1" t="n"/>
      <c r="Y5" s="1" t="n"/>
      <c r="Z5" s="1" t="n"/>
      <c r="AA5" s="1" t="n"/>
      <c r="AB5" s="165" t="n"/>
    </row>
    <row r="6">
      <c r="A6" s="1" t="n"/>
      <c r="B6" s="1" t="n"/>
      <c r="C6" s="309" t="inlineStr">
        <is>
          <t>Hasil Seleksi</t>
        </is>
      </c>
      <c r="D6" s="163" t="n"/>
      <c r="E6" s="163" t="n"/>
      <c r="F6" s="18" t="n"/>
      <c r="G6" s="18" t="n"/>
      <c r="H6" s="18" t="n"/>
      <c r="I6" s="18" t="n"/>
      <c r="J6" s="18" t="n"/>
      <c r="K6" s="18" t="n"/>
      <c r="L6" s="18" t="n"/>
      <c r="M6" s="18" t="n"/>
      <c r="N6" s="18" t="n"/>
      <c r="O6" s="1" t="n"/>
      <c r="P6" s="1" t="n"/>
      <c r="Q6" s="164" t="n"/>
      <c r="R6" s="164" t="n"/>
      <c r="S6" s="1" t="n"/>
      <c r="T6" s="1" t="n"/>
      <c r="U6" s="1" t="n"/>
      <c r="V6" s="173" t="n"/>
      <c r="W6" s="18" t="n"/>
      <c r="X6" s="1" t="n"/>
      <c r="Y6" s="1" t="n"/>
      <c r="Z6" s="164" t="n"/>
      <c r="AA6" s="174" t="n"/>
      <c r="AB6" s="165" t="n"/>
    </row>
    <row r="7">
      <c r="A7" s="1" t="n"/>
      <c r="B7" s="1" t="n"/>
      <c r="D7" s="163" t="n"/>
      <c r="E7" s="163" t="n"/>
      <c r="F7" s="18" t="n"/>
      <c r="G7" s="18" t="n"/>
      <c r="H7" s="18" t="n"/>
      <c r="I7" s="18" t="n"/>
      <c r="J7" s="18" t="n"/>
      <c r="K7" s="18" t="n"/>
      <c r="L7" s="18" t="n"/>
      <c r="M7" s="18" t="n"/>
      <c r="N7" s="18" t="n"/>
      <c r="O7" s="1" t="n"/>
      <c r="P7" s="1" t="n"/>
      <c r="Q7" s="164" t="n"/>
      <c r="R7" s="164" t="n"/>
      <c r="S7" s="1" t="n"/>
      <c r="T7" s="1" t="n"/>
      <c r="U7" s="1" t="n"/>
      <c r="V7" s="173" t="n"/>
      <c r="W7" s="18" t="n"/>
      <c r="X7" s="1" t="n"/>
      <c r="Y7" s="1" t="n"/>
      <c r="Z7" s="164" t="n"/>
      <c r="AA7" s="174" t="n"/>
      <c r="AB7" s="165" t="n"/>
    </row>
    <row r="8">
      <c r="A8" s="175" t="n"/>
      <c r="B8" s="175" t="n"/>
      <c r="C8" s="175" t="n"/>
      <c r="D8" s="176" t="n"/>
      <c r="E8" s="176" t="n"/>
      <c r="F8" s="176" t="n"/>
      <c r="G8" s="176" t="n"/>
      <c r="H8" s="176" t="n"/>
      <c r="I8" s="176" t="n"/>
      <c r="J8" s="176" t="n"/>
      <c r="K8" s="176" t="n"/>
      <c r="L8" s="176" t="n"/>
      <c r="M8" s="176" t="n"/>
      <c r="N8" s="176" t="n"/>
      <c r="O8" s="175" t="n"/>
      <c r="P8" s="175" t="n"/>
      <c r="Q8" s="177" t="n"/>
      <c r="R8" s="177" t="n"/>
      <c r="S8" s="175" t="n"/>
      <c r="T8" s="175" t="n"/>
      <c r="U8" s="175" t="n"/>
      <c r="V8" s="178" t="n"/>
      <c r="W8" s="176" t="n"/>
      <c r="X8" s="175" t="n"/>
      <c r="Y8" s="175" t="n"/>
      <c r="Z8" s="177" t="n"/>
      <c r="AA8" s="179" t="n"/>
      <c r="AB8" s="18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181" t="inlineStr">
        <is>
          <t>Total Harga</t>
        </is>
      </c>
      <c r="AB9" s="181" t="inlineStr">
        <is>
          <t>UUID</t>
        </is>
      </c>
    </row>
    <row r="10" ht="15" customHeight="1" s="283">
      <c r="A10" s="186" t="n">
        <v>1</v>
      </c>
      <c r="B10" s="187">
        <f>HYPERLINK("https://mocostore.moco.co.id/catalog/"&amp;AB10,"Klik Disini")</f>
        <v/>
      </c>
      <c r="C10" s="188" t="inlineStr">
        <is>
          <t>Teori &amp; praktik Simpaten : sistem informasi manajemen pelayanan administrasi terpadu kecamatan</t>
        </is>
      </c>
      <c r="D10" s="188" t="n"/>
      <c r="E10" s="188" t="inlineStr">
        <is>
          <t>Abdilah Mawardi Nur ; penyunting, Adnan Abi Wildan</t>
        </is>
      </c>
      <c r="F10" s="188" t="inlineStr">
        <is>
          <t>978-602-6408-74-7</t>
        </is>
      </c>
      <c r="G10" s="188" t="inlineStr">
        <is>
          <t>978-623-6523-21-6</t>
        </is>
      </c>
      <c r="H10" s="188" t="inlineStr">
        <is>
          <t>Ilmu Administrasi</t>
        </is>
      </c>
      <c r="I10" s="188" t="inlineStr">
        <is>
          <t>Perguruan Tinggi</t>
        </is>
      </c>
      <c r="J10" s="189" t="inlineStr">
        <is>
          <t>009.07</t>
        </is>
      </c>
      <c r="K10" s="188" t="inlineStr">
        <is>
          <t>Tidak Tersedia</t>
        </is>
      </c>
      <c r="L10" s="188" t="inlineStr">
        <is>
          <t>Pemerintahan Kecamatan</t>
        </is>
      </c>
      <c r="M10" s="188" t="inlineStr">
        <is>
          <t>Tidak Tersedia</t>
        </is>
      </c>
      <c r="N10" s="188" t="inlineStr">
        <is>
          <t>Indonesia</t>
        </is>
      </c>
      <c r="O10" s="188" t="inlineStr">
        <is>
          <t>Bukan fiksi</t>
        </is>
      </c>
      <c r="P10" s="188" t="n">
        <v>2019</v>
      </c>
      <c r="Q10" s="188" t="n">
        <v>2020</v>
      </c>
      <c r="R10" s="188" t="inlineStr">
        <is>
          <t>Alqaprint Jatinangor</t>
        </is>
      </c>
      <c r="S10" s="188" t="inlineStr">
        <is>
          <t>Alqaprint Jatinangor</t>
        </is>
      </c>
      <c r="T10" s="188" t="inlineStr">
        <is>
          <t>Lokal</t>
        </is>
      </c>
      <c r="U10" s="189" t="n">
        <v>117</v>
      </c>
      <c r="V10" s="189" t="inlineStr">
        <is>
          <t>pdf</t>
        </is>
      </c>
      <c r="W10" s="188" t="inlineStr">
        <is>
          <t>3.5 MB</t>
        </is>
      </c>
      <c r="X10" s="190" t="inlineStr">
        <is>
          <t>Pelayanan publik mengalami perubahan setelah
 diberlakukannya otonomi daerah, karena daerah
 diberi kewenangan untuk memberikan pelayanan
 perizinan tertentu melalui satu institusi yang
 dinamakan Pelayanan Terpadu Satu Pintu. Dilihat
 dari sisi efi siensi dan efektivitas, responsivitas,
 kesamaan perlakuan (tidak diskriminatif), pelayanan
 publik masih terdapat kelemahan antara lain kurang
 peka, kurang informasi, kesulitan menjangkau pusat
 pelayanan, kurang koordinasi, birokratis, kurang
 mau mendengar keluhan atau aspirasi masyarakat,
 tidak berdaya guna, dan kurang inovasi. Oleh
 karena itu buku ini mendeskripsikan kebijakan
 pelayanan administrasi terpadu kecamatan (PATEN)
 sebagai bentuk inovasi daerah untuk memberikan
 pelayanan prima kepada masyarakat di Kecamatan
 Rengasdengklok dan untuk mengetahui hambatan
 serta untuk mengetahui upaya camat dalam
 mengatasi hambatan implementasi pelayanan
 administrasi terpadu kecamatan.</t>
        </is>
      </c>
      <c r="Y10" s="188" t="n">
        <v>58000</v>
      </c>
      <c r="Z10" s="186" t="n"/>
      <c r="AA10" s="191">
        <f>Y10*Z10</f>
        <v/>
      </c>
      <c r="AB10" s="192" t="inlineStr">
        <is>
          <t>826b6b52-7a0d-4cd6-a39a-9f30e3fabe4f</t>
        </is>
      </c>
    </row>
    <row r="11" ht="15" customHeight="1" s="283">
      <c r="A11" s="193" t="n">
        <v>2</v>
      </c>
      <c r="B11" s="194">
        <f>HYPERLINK("https://mocostore.moco.co.id/catalog/"&amp;AB11,"Klik Disini")</f>
        <v/>
      </c>
      <c r="C11" s="195" t="inlineStr">
        <is>
          <t>Bumung : kamus bahasa Samawa (Sumbawa NTB)</t>
        </is>
      </c>
      <c r="D11" s="195" t="n"/>
      <c r="E11" s="195" t="inlineStr">
        <is>
          <t>H. Abdul Muis Z.A, H. Saruji Masnirah</t>
        </is>
      </c>
      <c r="F11" s="195" t="inlineStr">
        <is>
          <t>978-979-9462-56-5</t>
        </is>
      </c>
      <c r="G11" s="195" t="inlineStr">
        <is>
          <t>978-623-6523-99-5</t>
        </is>
      </c>
      <c r="H11" s="195" t="inlineStr">
        <is>
          <t>Bahasa</t>
        </is>
      </c>
      <c r="I11" s="195" t="inlineStr">
        <is>
          <t>Perguruan Tinggi</t>
        </is>
      </c>
      <c r="J11" s="196" t="inlineStr">
        <is>
          <t>009.19</t>
        </is>
      </c>
      <c r="K11" s="195" t="inlineStr">
        <is>
          <t>Tidak Tersedia</t>
        </is>
      </c>
      <c r="L11" s="195" t="inlineStr">
        <is>
          <t>Bahasa Daerah Sumbawa NTB</t>
        </is>
      </c>
      <c r="M11" s="195" t="inlineStr">
        <is>
          <t>Tidak Tersedia</t>
        </is>
      </c>
      <c r="N11" s="195" t="inlineStr">
        <is>
          <t>Indonesia</t>
        </is>
      </c>
      <c r="O11" s="195" t="inlineStr">
        <is>
          <t>Belum didefenisikan</t>
        </is>
      </c>
      <c r="P11" s="195" t="n">
        <v>2016</v>
      </c>
      <c r="Q11" s="195" t="n">
        <v>2020</v>
      </c>
      <c r="R11" s="195" t="inlineStr">
        <is>
          <t>Alqaprint Jatinangor</t>
        </is>
      </c>
      <c r="S11" s="195" t="inlineStr">
        <is>
          <t>Alqaprint Jatinangor</t>
        </is>
      </c>
      <c r="T11" s="195" t="inlineStr">
        <is>
          <t>Lokal</t>
        </is>
      </c>
      <c r="U11" s="196" t="n">
        <v>101</v>
      </c>
      <c r="V11" s="196" t="inlineStr">
        <is>
          <t>pdf</t>
        </is>
      </c>
      <c r="W11" s="195" t="inlineStr">
        <is>
          <t>3.5 MB</t>
        </is>
      </c>
      <c r="X11" s="197" t="inlineStr">
        <is>
          <t>Penyusunan kamus ini berawal dari sikap
 kepedulian terhadap keadaan perkembangan
 bahasa-bahasa daerah termasuk bahasa Samawa
 yang akhir-akhir ini menunjukkan gejala semakin
 surutnya pemakaian (penuturan) bahasa ibu di
 lingkungan etnis Samawa itu sendiri. Dengan
 penerbitan kamus ini diharapkan dapat menambah
 media yang dapat dijadikan salah satu rujukan dalam
 rangka pengembangan Kebudayaan Sumbawa.
 Bahwa rasa sesuatu bangsa ada pada bahasa.
 Karenanya bahasa itu mempunyai arti penting
 dalam menikmati rasa budaya (budaya daerah),
 contoh seni &amp;ldquo;lawas&amp;rdquo; (bentuk sastra Sumbawa, puisi
 tiga baris perbait) tidak/ kurang dapat dinikmati
 dan diresapi oleh mereka tidak memahami bahasa
 Samawa. Kamus ini diberi judul BUMUNG, semacam
 album puisi yang berisi catatan lawas dengan
 huruf Sumbawa yang disebut satera jontal ditulis
 di lembaran-lembaran daun lontar yang dijilid
 sedemikian rupa. Diberi nama demikian, diharapkan
 kita tertarik dan menggugah rasa ingin tahu apa
 gerangan isi BUMUNG ini, seperti orang-orang
 Sumbawa tempo dulu senang mengisi bumung
 sebagai media komunikasi antar-sesama.</t>
        </is>
      </c>
      <c r="Y11" s="195" t="n">
        <v>40000</v>
      </c>
      <c r="Z11" s="193" t="n"/>
      <c r="AA11" s="198">
        <f>Y11*Z11</f>
        <v/>
      </c>
      <c r="AB11" s="199" t="inlineStr">
        <is>
          <t>787a2aed-951d-44a2-b7c0-be0c869fb348</t>
        </is>
      </c>
    </row>
    <row r="12" ht="15" customHeight="1" s="283">
      <c r="A12" s="186" t="n">
        <v>3</v>
      </c>
      <c r="B12" s="187">
        <f>HYPERLINK("https://mocostore.moco.co.id/catalog/"&amp;AB12,"Klik Disini")</f>
        <v/>
      </c>
      <c r="C12" s="188" t="inlineStr">
        <is>
          <t>MSDM: manajemen sumber daya manusia</t>
        </is>
      </c>
      <c r="D12" s="188" t="n"/>
      <c r="E12" s="188" t="inlineStr">
        <is>
          <t>Abdurrahmat Fatoni, M. Abdul Somad, Muh. Ilham ; penyunting, Adnan Abi Wildan</t>
        </is>
      </c>
      <c r="F12" s="188" t="inlineStr">
        <is>
          <t>978-979-9462-94-7</t>
        </is>
      </c>
      <c r="G12" s="188" t="inlineStr">
        <is>
          <t>978-623-6523-61-2</t>
        </is>
      </c>
      <c r="H12" s="188" t="inlineStr">
        <is>
          <t>Bahan Manajemen</t>
        </is>
      </c>
      <c r="I12" s="188" t="inlineStr">
        <is>
          <t>Perguruan Tinggi</t>
        </is>
      </c>
      <c r="J12" s="189" t="inlineStr">
        <is>
          <t>009.09</t>
        </is>
      </c>
      <c r="K12" s="188" t="inlineStr">
        <is>
          <t>Tidak Tersedia</t>
        </is>
      </c>
      <c r="L12" s="188" t="inlineStr">
        <is>
          <t>Organisasi, kepemimpinan</t>
        </is>
      </c>
      <c r="M12" s="188" t="inlineStr">
        <is>
          <t>Tidak Tersedia</t>
        </is>
      </c>
      <c r="N12" s="188" t="inlineStr">
        <is>
          <t>Indonesia</t>
        </is>
      </c>
      <c r="O12" s="188" t="inlineStr">
        <is>
          <t>Bukan fiksi</t>
        </is>
      </c>
      <c r="P12" s="188" t="n">
        <v>2016</v>
      </c>
      <c r="Q12" s="188" t="n">
        <v>2020</v>
      </c>
      <c r="R12" s="188" t="inlineStr">
        <is>
          <t>Alqaprint Jatinangor</t>
        </is>
      </c>
      <c r="S12" s="188" t="inlineStr">
        <is>
          <t>Alqaprint Jatinangor</t>
        </is>
      </c>
      <c r="T12" s="188" t="inlineStr">
        <is>
          <t>Lokal</t>
        </is>
      </c>
      <c r="U12" s="189" t="n">
        <v>221</v>
      </c>
      <c r="V12" s="189" t="inlineStr">
        <is>
          <t>pdf</t>
        </is>
      </c>
      <c r="W12" s="188" t="inlineStr">
        <is>
          <t>2.2 MB</t>
        </is>
      </c>
      <c r="X12" s="190" t="inlineStr">
        <is>
          <t>Kemajuan ilmu pengetahuan dan teknologi, baik
 di negara maju maupun berkembang sangat
 ditentukan oleh perkembangan manajemen sumber
 daya manusia (MSDM), yang sering disebut human
 resources management yang merupakan faktor
 dominan di segala bidang. Di sisi lain, perkembangan
 tersebut tidak seluruhnya berdampak positif. Ilmu
 pengetahuan, teknologi, dan strategi yang saat
 ini dipandang sebagai pengawas kemajuan umat
 manusia seringkali ditemukan sebagai pembawa
 berbagai macam ketimpangan dan pencemaran,
 baik fi sik, sosial, ekonomi, maupun budaya. Hal ini
 tampak terlihat dengan adanya uji coba senjata
 nuklir Perancis, juga pencemaran dari industri
 berat yang dikelola, baik oleh negara maju maupun
 berkembang. Begitu pula kebutuhan akan kerja
 sama, gotong royong, kekerabatan, politik, dan
 organisasi masyarakat lainnya, serta status sosial
 atau penghargaan yang diberikan oleh masyarakat
 maupun pemerintah pun ikut tercemar.</t>
        </is>
      </c>
      <c r="Y12" s="188" t="n">
        <v>110000</v>
      </c>
      <c r="Z12" s="186" t="n"/>
      <c r="AA12" s="191">
        <f>Y12*Z12</f>
        <v/>
      </c>
      <c r="AB12" s="192" t="inlineStr">
        <is>
          <t>1b533091-52df-4855-92da-f0276c8a7cb7</t>
        </is>
      </c>
    </row>
    <row r="13" ht="15" customHeight="1" s="283">
      <c r="A13" s="193" t="n">
        <v>4</v>
      </c>
      <c r="B13" s="194">
        <f>HYPERLINK("https://mocostore.moco.co.id/catalog/"&amp;AB13,"Klik Disini")</f>
        <v/>
      </c>
      <c r="C13" s="195" t="inlineStr">
        <is>
          <t>Derivasi metatesis bahasa Arab</t>
        </is>
      </c>
      <c r="D13" s="195" t="n"/>
      <c r="E13" s="195" t="inlineStr">
        <is>
          <t>Abu Sufyan ; penyunting, Nurina Dyah Putrisasri</t>
        </is>
      </c>
      <c r="F13" s="195" t="inlineStr">
        <is>
          <t>978-602-6408-39-6</t>
        </is>
      </c>
      <c r="G13" s="195" t="inlineStr">
        <is>
          <t>978-623-6523-30-8</t>
        </is>
      </c>
      <c r="H13" s="195" t="inlineStr">
        <is>
          <t>Bahasa</t>
        </is>
      </c>
      <c r="I13" s="195" t="inlineStr">
        <is>
          <t>Perguruan Tinggi</t>
        </is>
      </c>
      <c r="J13" s="196" t="inlineStr">
        <is>
          <t>009.19</t>
        </is>
      </c>
      <c r="K13" s="195" t="inlineStr">
        <is>
          <t>Tidak Tersedia</t>
        </is>
      </c>
      <c r="L13" s="195" t="inlineStr">
        <is>
          <t>Gramatika Bahasa Arab</t>
        </is>
      </c>
      <c r="M13" s="195" t="inlineStr">
        <is>
          <t>Tidak Tersedia</t>
        </is>
      </c>
      <c r="N13" s="195" t="inlineStr">
        <is>
          <t>Lainnya</t>
        </is>
      </c>
      <c r="O13" s="195" t="inlineStr">
        <is>
          <t>Bukan fiksi</t>
        </is>
      </c>
      <c r="P13" s="195" t="n">
        <v>2018</v>
      </c>
      <c r="Q13" s="195" t="n">
        <v>2020</v>
      </c>
      <c r="R13" s="195" t="inlineStr">
        <is>
          <t>Alqaprint Jatinangor</t>
        </is>
      </c>
      <c r="S13" s="195" t="inlineStr">
        <is>
          <t>Alqaprint Jatinangor</t>
        </is>
      </c>
      <c r="T13" s="195" t="inlineStr">
        <is>
          <t>Lokal</t>
        </is>
      </c>
      <c r="U13" s="196" t="n">
        <v>215</v>
      </c>
      <c r="V13" s="196" t="inlineStr">
        <is>
          <t>pdf</t>
        </is>
      </c>
      <c r="W13" s="195" t="inlineStr">
        <is>
          <t>6.0 MB</t>
        </is>
      </c>
      <c r="X13" s="197" t="inlineStr">
        <is>
          <t>Dalam bahasa Arab, metatesis bukan saja masalah
 fonologis semata, melainkan menyangkut
 masalah kebahasaan secara lebih luas, yaitu masalah
 fonologis, morfologis, sintaksis, dan semantik. Hal
 ini merupakan salah satu keunikan bahasa Arab.
 Membahas metatesis (an-naqlul mak?niy) dalam
 bahasa Arab dan perannya dalam pengayaan kosakata
 dengan memperhatikan perubahan posisi bunyi dan
 maknanya. Dalam pembahasan ini difokuskan pada
 kosakata trisilabik (?ul??iy), tidak menyentuh kosakata
 bisilabik (?un?`iy) atau kuadrisilabik (rub?&amp;rsquo;iy) atau
 yang lebih dari itu seperti kuinkuesilabik (khum?siy)
 dan sud?siy atau lainnya, karena kosakata bisilabik
 bahan bilateral pada umumnya berupa partikel,
 sedangkan kosakata kuadrisilabik ke atas umumnya
 merupakan hasil proses an-na?t &amp;lsquo;(sejenis) akronim&amp;rsquo;.
 Ada beberapa alasan yang mendasari pembahasan
 lingkup metatesis (an-naqlul mak?niy) ini. Pertama,
 metatesis (an-naqlul mak?niy) merupakan gejala
 kebahasaan yang terjadi pada setiap bahasa.
 Kedua, metatesis (an-naqlul mak?niy) merupakan
 proses pembentukan kata, sangat berperan dalam
 pengayaan dan pengembangan kosakata, terutama
 dalam pengayaan dan pengembangan kosakata verba
 bahasa Arab pada awal-awal perkembangannya.
 Ketiga, metatesis (an-naqlul mak?niy) dapat menjadi
 alternatif yang produktif dalam pengembangan dan
 pengayaan kosakata, karena itu perlu dirumuskan
 menjadi suatu formula yang dapat berguna bagi
 pemakai/penutur maupun pembelajar bahasa.
 Keempat, metatesis (an-naqlul mak?niy) dapat
 memberikan gambaran perkembangan kosakata
 bahasa Arab sekaligus membuktikan keunikan setiap
 bahasa. Kelima, untuk menambah referensi, terutama
 terkait masalah metatesis (an-naqlul mak?niy).</t>
        </is>
      </c>
      <c r="Y13" s="195" t="n">
        <v>107500</v>
      </c>
      <c r="Z13" s="193" t="n"/>
      <c r="AA13" s="198">
        <f>Y13*Z13</f>
        <v/>
      </c>
      <c r="AB13" s="199" t="inlineStr">
        <is>
          <t>77aa4278-4e05-42f0-bc6d-ba8300ef0e8c</t>
        </is>
      </c>
    </row>
    <row r="14" ht="15" customHeight="1" s="283">
      <c r="A14" s="186" t="n">
        <v>5</v>
      </c>
      <c r="B14" s="187">
        <f>HYPERLINK("https://mocostore.moco.co.id/catalog/"&amp;AB14,"Klik Disini")</f>
        <v/>
      </c>
      <c r="C14" s="188" t="inlineStr">
        <is>
          <t>Restorasi kewenangan kepala daerah dan wakil kepala daerah menuju good governance di Indonesia</t>
        </is>
      </c>
      <c r="D14" s="188" t="n"/>
      <c r="E14" s="188" t="inlineStr">
        <is>
          <t>H. Ade Kasih Supriatna, Nanang Nugraha ; penyunting, Adnan Abi Wildan</t>
        </is>
      </c>
      <c r="F14" s="188" t="inlineStr">
        <is>
          <t>978-602-6408-13-6</t>
        </is>
      </c>
      <c r="G14" s="188" t="inlineStr">
        <is>
          <t>978-623-6523-46-9</t>
        </is>
      </c>
      <c r="H14" s="188" t="inlineStr">
        <is>
          <t>Sosial &amp; Politik</t>
        </is>
      </c>
      <c r="I14" s="188" t="inlineStr">
        <is>
          <t>Perguruan Tinggi</t>
        </is>
      </c>
      <c r="J14" s="189" t="inlineStr">
        <is>
          <t>009.07</t>
        </is>
      </c>
      <c r="K14" s="188" t="inlineStr">
        <is>
          <t>Tidak Tersedia</t>
        </is>
      </c>
      <c r="L14" s="188" t="n"/>
      <c r="M14" s="188" t="inlineStr">
        <is>
          <t>Tidak Tersedia</t>
        </is>
      </c>
      <c r="N14" s="188" t="inlineStr">
        <is>
          <t>Indonesia</t>
        </is>
      </c>
      <c r="O14" s="188" t="inlineStr">
        <is>
          <t>Bukan fiksi</t>
        </is>
      </c>
      <c r="P14" s="188" t="n">
        <v>2022</v>
      </c>
      <c r="Q14" s="188" t="n">
        <v>2022</v>
      </c>
      <c r="R14" s="188" t="inlineStr">
        <is>
          <t>Alqaprint Jatinangor</t>
        </is>
      </c>
      <c r="S14" s="188" t="inlineStr">
        <is>
          <t>Alqaprint Jatinangor</t>
        </is>
      </c>
      <c r="T14" s="188" t="inlineStr">
        <is>
          <t>Lokal</t>
        </is>
      </c>
      <c r="U14" s="189" t="n">
        <v>328</v>
      </c>
      <c r="V14" s="189" t="inlineStr">
        <is>
          <t>pdf</t>
        </is>
      </c>
      <c r="W14" s="188" t="inlineStr">
        <is>
          <t>3.9 MB</t>
        </is>
      </c>
      <c r="X14" s="190" t="inlineStr">
        <is>
          <t>Dalam Undang-Undang Nomor 8 Tahun 2015,
 pelaksaanan pemilihan gubernur, bupati,
 dan wali kota dilaksanakan setiap lima tahun
 sekali secara serentak. Secara ideal tujuan dari
 dilakukannya pilkada adalah untuk mempercepat
 konsolidasi demokrasi. Sementara itu, tujuan
 dilaksanakannya pemilukada serentak antara lain
 terciptanya efektivitas dan efi siensi. Selain itu juga
 untuk mempercepat terjadinya good governance
 karena rakyat bisa terlibat langsung dalam proses
 pembuatan kebijakan. Hal ini merupakan salah satu
 bukti dari telah berjalannya program desentralisasi.
 Daerah telah memiliki otonomi untuk mengatur
 dirinya sendiri, bahkan otonomi ini telah sampai
 pada taraf otonomi individu. Pelaksanaan pilkada
 serentak nasional itu baru benar-benar bisa
 dilaksanakan pada 2027 setelah melalui enam
 tahapan berikut. Pilkada serentak gelombang
 pertama dilaksanakan pada 9 Desember 2015
 untuk yang akhir masa jabatan (AMJ) 2015 dan
 semester pertama 2016, terselenggara di 269
 daerah (9 provinsi, 224 kabupaten, dan 36 kota).
 Gelombang kedua dilaksanakan 15 Februari 2017
 untuk AMJ semester kedua tahun 2016 dan seluruh
 yang AMJ 2017, terselenggara di 101 daerah (7
 provinsi, 76 kabupaten, dan 18 kota). Baru-baru ini
 gelombang ketiga dilaksanakan 27 Juni 2018 untuk
 yang AMJ 2018 dan AMJ 2019, terselenggara di 171
 daerah (17 provinsi, 115 kabupaten, dan 39 kota).
 Selanjutnya pilkada serentak gelombang keempat
 akan dilaksanakan pada 2020 untuk kepala daerah
 hasil pemilihan Desember 2015. Gelombang kelima
 akan dilaksanakan pada 2022 untuk kepala daerah
 hasil pemilihan pada Februari 2017, dan gelombang
 keenam akan dilaksanakan pada 2023 untuk kepala
 daerah hasil pemilihan 2018. Pilkada serentak secara
 nasional pada 2027 di seluruh provinsi, kabupaten,
 dan kota di Indonesia, untuk seterusnya dilakukan
 kembali tiap lima tahun sekali.</t>
        </is>
      </c>
      <c r="Y14" s="188" t="n">
        <v>164000</v>
      </c>
      <c r="Z14" s="186" t="n"/>
      <c r="AA14" s="191">
        <f>Y14*Z14</f>
        <v/>
      </c>
      <c r="AB14" s="192" t="inlineStr">
        <is>
          <t>7b6b8658-74f9-45e5-b236-dd1772bfdb59</t>
        </is>
      </c>
    </row>
    <row r="15" ht="15" customHeight="1" s="283">
      <c r="A15" s="193" t="n">
        <v>6</v>
      </c>
      <c r="B15" s="194">
        <f>HYPERLINK("https://mocostore.moco.co.id/catalog/"&amp;AB15,"Klik Disini")</f>
        <v/>
      </c>
      <c r="C15" s="195" t="inlineStr">
        <is>
          <t>Hak tanggungan dalam kepailitan debitor</t>
        </is>
      </c>
      <c r="D15" s="195" t="n"/>
      <c r="E15" s="195" t="inlineStr">
        <is>
          <t>Andi Melantik Rompegading ; penyunting, Adnan Abi Wildan</t>
        </is>
      </c>
      <c r="F15" s="195" t="inlineStr">
        <is>
          <t>978-979-9462-91-6</t>
        </is>
      </c>
      <c r="G15" s="195" t="inlineStr">
        <is>
          <t>978-623-6523-48-3</t>
        </is>
      </c>
      <c r="H15" s="195" t="inlineStr">
        <is>
          <t>Hukum</t>
        </is>
      </c>
      <c r="I15" s="195" t="inlineStr">
        <is>
          <t>Perguruan Tinggi</t>
        </is>
      </c>
      <c r="J15" s="196" t="inlineStr">
        <is>
          <t>009.12</t>
        </is>
      </c>
      <c r="K15" s="195" t="inlineStr">
        <is>
          <t>Tidak Tersedia</t>
        </is>
      </c>
      <c r="L15" s="195" t="inlineStr">
        <is>
          <t>Hukum Kepailitan</t>
        </is>
      </c>
      <c r="M15" s="195" t="inlineStr">
        <is>
          <t>Tidak Tersedia</t>
        </is>
      </c>
      <c r="N15" s="195" t="inlineStr">
        <is>
          <t>Indonesia</t>
        </is>
      </c>
      <c r="O15" s="195" t="inlineStr">
        <is>
          <t>Bukan fiksi</t>
        </is>
      </c>
      <c r="P15" s="195" t="n">
        <v>2016</v>
      </c>
      <c r="Q15" s="195" t="n">
        <v>2020</v>
      </c>
      <c r="R15" s="195" t="inlineStr">
        <is>
          <t>Alqaprint Jatinangor</t>
        </is>
      </c>
      <c r="S15" s="195" t="inlineStr">
        <is>
          <t>Alqaprint Jatinangor</t>
        </is>
      </c>
      <c r="T15" s="195" t="inlineStr">
        <is>
          <t>Lokal</t>
        </is>
      </c>
      <c r="U15" s="196" t="n">
        <v>173</v>
      </c>
      <c r="V15" s="196" t="inlineStr">
        <is>
          <t>pdf</t>
        </is>
      </c>
      <c r="W15" s="195" t="inlineStr">
        <is>
          <t>2.8 MB</t>
        </is>
      </c>
      <c r="X15" s="197" t="inlineStr">
        <is>
          <t>Dalam rangka pembangunan ekonomi nasional
 pelaku ekonomi memerlukan dana yang
 umumnya diperoleh melalui berbagai fasilitas
 perkreditan yang disediakan lembaga perbankan.
 Gejolak moneter yang melanda Indonesia sangat
 memengaruhi kemampuan pengusaha untuk
 mengembangkan atau melangsungkan kegiatan
 usahanya termasuk kemampuan untuk membayar
 utang. Penyelesaian utang piutang menjadi
 persoalan sangat mendasar untuk segera dicarikan
 solusinya. Lembaga kepailitan merupakan suatu
 upaya yang sangat diperlukan guna menjamin
 pelunasan utang-utang kepada para kreditor.
 Upaya tersebut masih menyisakan sejumlah
 ketidakpuasan di kalangan masyarakat karena
 ketentuan kepailitan telah dianggap mengabaikan
 berlakunya hak separatis dari kreditor pemegang
 jaminan hak tanggungan, kenyataannya sangat
 sulit bagi seorang kreditor untuk dapat melakukan
 eksekusi sebagai pemenuhan atas pembayaran
 utang debitor yang wanprestasi, karena terjadi
 pemahaman yang tumpang tindih. Hukum jaminan
 dianggap mengandung kelemahan, baik dilihat dari
 segi perangkat hukum maupun pelaksanaannya
 karena pengaturan hukum jaminan masih
 bersifat inkonsistensi, sehingga dirasakan kurang
 memadainya perlindungan dan kepastian hukum
 bagi para pelaku ekonomi, sementara tuntutan
 akan pengaturan di bidang hukum jaminan semakin
 mendesak. Fenomena inilah yang melandasi
 sehingga mendorong untuk mengkaji substansi,
 kelembagaan serta nilai budaya masyarakat
 berkaitan perlindungan hukum pemegang jaminan
 hak tanggungan sebagai kreditor separatis dalam
 kepailitan debitor.</t>
        </is>
      </c>
      <c r="Y15" s="195" t="n">
        <v>86000</v>
      </c>
      <c r="Z15" s="193" t="n"/>
      <c r="AA15" s="198">
        <f>Y15*Z15</f>
        <v/>
      </c>
      <c r="AB15" s="199" t="inlineStr">
        <is>
          <t>451a547c-2a40-443a-8fc4-82c886944985</t>
        </is>
      </c>
    </row>
    <row r="16" ht="15" customHeight="1" s="283">
      <c r="A16" s="186" t="n">
        <v>7</v>
      </c>
      <c r="B16" s="187">
        <f>HYPERLINK("https://mocostore.moco.co.id/catalog/"&amp;AB16,"Klik Disini")</f>
        <v/>
      </c>
      <c r="C16" s="188" t="inlineStr">
        <is>
          <t>Analisis kebutuhan pendidikan dan pelatihan (diklat ): teori dan praktik</t>
        </is>
      </c>
      <c r="D16" s="188" t="n"/>
      <c r="E16" s="188" t="inlineStr">
        <is>
          <t>Asep Iwa Hidayat ; penyunting, Adnan Abi Wildan</t>
        </is>
      </c>
      <c r="F16" s="188" t="inlineStr">
        <is>
          <t>978-602-6408-38-9</t>
        </is>
      </c>
      <c r="G16" s="188" t="inlineStr">
        <is>
          <t>978-623-6523-62-9</t>
        </is>
      </c>
      <c r="H16" s="188" t="inlineStr">
        <is>
          <t>Ilmu Administrasi</t>
        </is>
      </c>
      <c r="I16" s="188" t="inlineStr">
        <is>
          <t>Perguruan Tinggi</t>
        </is>
      </c>
      <c r="J16" s="189" t="inlineStr">
        <is>
          <t>009.09</t>
        </is>
      </c>
      <c r="K16" s="188" t="inlineStr">
        <is>
          <t>Tidak Tersedia</t>
        </is>
      </c>
      <c r="L16" s="188" t="inlineStr">
        <is>
          <t>Pendidikan dan Pelatihan (Diklat)</t>
        </is>
      </c>
      <c r="M16" s="188" t="inlineStr">
        <is>
          <t>Tidak Tersedia</t>
        </is>
      </c>
      <c r="N16" s="188" t="inlineStr">
        <is>
          <t>Indonesia</t>
        </is>
      </c>
      <c r="O16" s="188" t="inlineStr">
        <is>
          <t>Bukan fiksi</t>
        </is>
      </c>
      <c r="P16" s="188" t="n">
        <v>2018</v>
      </c>
      <c r="Q16" s="188" t="n">
        <v>2020</v>
      </c>
      <c r="R16" s="188" t="inlineStr">
        <is>
          <t>Alqaprint Jatinangor</t>
        </is>
      </c>
      <c r="S16" s="188" t="inlineStr">
        <is>
          <t>Alqaprint Jatinangor</t>
        </is>
      </c>
      <c r="T16" s="188" t="inlineStr">
        <is>
          <t>Lokal</t>
        </is>
      </c>
      <c r="U16" s="189" t="n">
        <v>132</v>
      </c>
      <c r="V16" s="189" t="inlineStr">
        <is>
          <t>pdf</t>
        </is>
      </c>
      <c r="W16" s="188" t="inlineStr">
        <is>
          <t>1.2 MB</t>
        </is>
      </c>
      <c r="X16" s="190" t="inlineStr">
        <is>
          <t>Peningkatan kualitas SDM sangat dominan dalam rangka meningkatkan kinerja organisasi. Dalam
 rangka peningkatan kualitas SDM dapat dilakukan
 dengan diklat dan non-diklat. Diklat akan efektif dan
 efi sien apabila dilakukan analisis kebutuhan diklat
 (AKD). Analisis kebutuhan diklat adalah &amp;ldquo;suatu
 proses yang sistematis dalam mengidentifi kasi
 ketimpangan antara sasaran dengan keadaan nyata
 atau ketidaksesuaian (diskrepansi) antara kinerja
 standar dan kinerja nyata yang penyelesaiannya
 melalui pelatihan&amp;rdquo;. AKD dilakukan dengan berbagai
 macam tujuan dan memperoleh manfaat yang
 tidak kecil, antara lain adalah program diklat
 sesuai dengan kebutuhan peserta sehingga dapat
 memotivasi peserta dalam mengikuti diklat. Di
 samping itu, juga bermanfaat untuk efi siensi biaya
 yang dikeluarkan untuk diklat serta menemukan
 penyebab lain rendahnya kinerja pegawai selain
 karena pengetahuan, keterampilan dan sikap yang
 dapat diselesaikan melalui diklat. Penyebab lain yang
 ditemukan dalam masalah kinerja bisa merupakan
 unsur-unsur manajemen atau fungsi manajemen,
 sehingga penyelesaiannya tidak perlu melalui diklat.</t>
        </is>
      </c>
      <c r="Y16" s="188" t="n">
        <v>66000</v>
      </c>
      <c r="Z16" s="186" t="n"/>
      <c r="AA16" s="191">
        <f>Y16*Z16</f>
        <v/>
      </c>
      <c r="AB16" s="192" t="inlineStr">
        <is>
          <t>8a07ade5-d3c2-4327-bb94-697d7c8a0bb1</t>
        </is>
      </c>
    </row>
    <row r="17" ht="15" customHeight="1" s="283">
      <c r="A17" s="193" t="n">
        <v>9</v>
      </c>
      <c r="B17" s="194">
        <f>HYPERLINK("https://mocostore.moco.co.id/catalog/"&amp;AB18,"Klik Disini")</f>
        <v/>
      </c>
      <c r="C17" s="195" t="inlineStr">
        <is>
          <t>Penerapan Gstat berbasis r untuk geostatistika dengan pendekatan spasial data mining</t>
        </is>
      </c>
      <c r="D17" s="195" t="n"/>
      <c r="E17" s="195" t="inlineStr">
        <is>
          <t>Budi Nurani Ruchjana, Atje Setiawan Abdullah, Annisa Nur Falah ; penyunting, Adnan Abi Wildan</t>
        </is>
      </c>
      <c r="F17" s="195" t="inlineStr">
        <is>
          <t>978-602-6408-27-3</t>
        </is>
      </c>
      <c r="G17" s="195" t="inlineStr">
        <is>
          <t>978-623-6523-35-3</t>
        </is>
      </c>
      <c r="H17" s="195" t="inlineStr">
        <is>
          <t>Sains &amp; Teknologi</t>
        </is>
      </c>
      <c r="I17" s="195" t="inlineStr">
        <is>
          <t>Perguruan Tinggi</t>
        </is>
      </c>
      <c r="J17" s="196" t="inlineStr">
        <is>
          <t>009.01</t>
        </is>
      </c>
      <c r="K17" s="195" t="inlineStr">
        <is>
          <t>Tidak Tersedia</t>
        </is>
      </c>
      <c r="L17" s="195" t="inlineStr">
        <is>
          <t>Matematika Terapan</t>
        </is>
      </c>
      <c r="M17" s="195" t="inlineStr">
        <is>
          <t>Tidak Tersedia</t>
        </is>
      </c>
      <c r="N17" s="195" t="inlineStr">
        <is>
          <t>Indonesia</t>
        </is>
      </c>
      <c r="O17" s="195" t="inlineStr">
        <is>
          <t>Bukan fiksi</t>
        </is>
      </c>
      <c r="P17" s="195" t="n">
        <v>2017</v>
      </c>
      <c r="Q17" s="195" t="n">
        <v>2020</v>
      </c>
      <c r="R17" s="195" t="inlineStr">
        <is>
          <t>Alqaprint Jatinangor</t>
        </is>
      </c>
      <c r="S17" s="195" t="inlineStr">
        <is>
          <t>Alqaprint Jatinangor</t>
        </is>
      </c>
      <c r="T17" s="195" t="inlineStr">
        <is>
          <t>Lokal</t>
        </is>
      </c>
      <c r="U17" s="196" t="n">
        <v>246</v>
      </c>
      <c r="V17" s="196" t="inlineStr">
        <is>
          <t>pdf</t>
        </is>
      </c>
      <c r="W17" s="195" t="inlineStr">
        <is>
          <t>4.8 MB</t>
        </is>
      </c>
      <c r="X17" s="197" t="inlineStr">
        <is>
          <t>Buku ini merupakan rangkuman materi kuliah
 Geostatistika atau Statistika Kebumian yang
 dapat digunakan sebagai referensi mahasiswa
 program studi Matematika, Teknik Informatika,
 Statistika, Geofisika, Geologi, Perminyakan dan
 Pertambangan, serta program studi lainya. Referensi
 Geostatistika dirasakan masih kurang, usaha
 penulisan buku ini disambut praktisi Geostatistika.
 Dalam bidang Geostatistika sering kali ditemui
 data dalam ukuran besar, dikenal dengan istilah big
 data atau data science. Data dalam Geostatistika
 merupakan data spasial atau data yang terdistribusi
 dalam ruang atau data ber-indeks lokasi, baik
 dalam 2D maupun 3D. Data mining, merupakan
 suatu proses ekstraksi pengetahuan secara
 otomatis dari database besar, untuk memperoleh
 pola-pola yang menarik yang sebelumnya tidak
 diketahui, sehingga terbentuk suatu knowledge.
 Pada buku ini diperkenalkan pendekatan Spasial
 Data Mining menggunakan Metode Knowledge
 Discovery in Database (KDD) untuk data spasial
 yang meliputi tiga tahapan. Tahapan pertama
 adalah data preprocessing, meliputi pembersihan
 data, transformasi, penggabungan, dan seleksi
 data. Tahapan kedua proses data mining, meliputi
 penggunaan model-model matematika dan
 statistika untuk memproses dan mengolah data,
 serta ketiga postprocessing terdiri dari visualisasi
 dan interpretasi hasil pengolahan data untuk
 menghasilkan suatu knowledge. Pengolahan
 data Geostatistika didukung berbagai perangkat
 lunak menggunakan berbagai pendekatan seperti R dalam bidang Statistika yang bersifat open
 source. Pada buku ini dibahas pengembangan
 Program GStat berbasis R dalam mengkaji model
 Semivariogram untuk deskripsi daerah pengaruh
 suatu fenomena kebumian dan berbagai Metode
 Kriging untuk prediksi pengamatan di lokasilokasi
 tidak tersampel. Model Semivariogram
 yang dibahas terdiri dari tiga model yang umum
 digunakan, yaitu model spherical, eksponensial, dan
 gaussian. Adapun Metode Kriging yang disajikan
 meliputi Metode Ordinary Point Kriging, Ordinary
 Block Kriging, Simple Kriging, dan Universal Kriging.
 Berbagai metode tersebut telah diterapkan pada
 data sekunder yang ada pada R maupun data
 lapangan dan telah menghasilkan skripsi serta
 paper yang disajikan pada seminar nasional maupun
 publikasi jurnal.</t>
        </is>
      </c>
      <c r="Y17" s="195" t="n">
        <v>123000</v>
      </c>
      <c r="Z17" s="193" t="n"/>
      <c r="AA17" s="198">
        <f>Y18*Z18</f>
        <v/>
      </c>
      <c r="AB17" s="199" t="inlineStr">
        <is>
          <t>1bc986f8-f0f2-4b60-b38b-d49039682a4f</t>
        </is>
      </c>
    </row>
    <row r="18" ht="15" customHeight="1" s="283">
      <c r="A18" s="186" t="n">
        <v>10</v>
      </c>
      <c r="B18" s="187">
        <f>HYPERLINK("https://mocostore.moco.co.id/catalog/"&amp;AB19,"Klik Disini")</f>
        <v/>
      </c>
      <c r="C18" s="188" t="inlineStr">
        <is>
          <t>Sinkronisasi &amp; aplikasi pengadaan barang/jasa oleh pemerintah desa berdasarkan peraturan perundang-undangan</t>
        </is>
      </c>
      <c r="D18" s="188" t="n"/>
      <c r="E18" s="188" t="inlineStr">
        <is>
          <t>Budy Hermawan ; penyunting, Adnan Abi Wildan</t>
        </is>
      </c>
      <c r="F18" s="188" t="inlineStr">
        <is>
          <t>978-623-295-092-4</t>
        </is>
      </c>
      <c r="G18" s="188" t="inlineStr">
        <is>
          <t>978-623-295-095-5</t>
        </is>
      </c>
      <c r="H18" s="188" t="inlineStr">
        <is>
          <t>Ilmu Administrasi</t>
        </is>
      </c>
      <c r="I18" s="188" t="inlineStr">
        <is>
          <t>Perguruan Tinggi</t>
        </is>
      </c>
      <c r="J18" s="189" t="inlineStr">
        <is>
          <t>009.09</t>
        </is>
      </c>
      <c r="K18" s="188" t="inlineStr">
        <is>
          <t>Tidak Tersedia</t>
        </is>
      </c>
      <c r="L18" s="188" t="inlineStr">
        <is>
          <t>Pemerintahan Desa</t>
        </is>
      </c>
      <c r="M18" s="188" t="inlineStr">
        <is>
          <t>Tidak Tersedia</t>
        </is>
      </c>
      <c r="N18" s="188" t="inlineStr">
        <is>
          <t>Indonesia</t>
        </is>
      </c>
      <c r="O18" s="188" t="inlineStr">
        <is>
          <t>Bukan fiksi</t>
        </is>
      </c>
      <c r="P18" s="188" t="n">
        <v>2021</v>
      </c>
      <c r="Q18" s="188" t="n">
        <v>2021</v>
      </c>
      <c r="R18" s="188" t="inlineStr">
        <is>
          <t>Alqaprint Jatinangor</t>
        </is>
      </c>
      <c r="S18" s="188" t="inlineStr">
        <is>
          <t>Alqaprint Jatinangor</t>
        </is>
      </c>
      <c r="T18" s="188" t="inlineStr">
        <is>
          <t>Lokal</t>
        </is>
      </c>
      <c r="U18" s="189" t="n">
        <v>304</v>
      </c>
      <c r="V18" s="189" t="inlineStr">
        <is>
          <t>pdf</t>
        </is>
      </c>
      <c r="W18" s="188" t="inlineStr">
        <is>
          <t>15.9 MB</t>
        </is>
      </c>
      <c r="X18" s="190" t="inlineStr">
        <is>
          <t>Buku ini merupakan salah satu bentuk implementasi dalam rangka mendukung tercapainya proses pembelajaran yang berbasis corporate university dalam bentuk rancang bangun pembelajaran (learning architecture), khususnya bagi aparatur pemerintah desa. Menjadi salah satu rujukan mekanisme pengadaan barang/jasa, memberikan andil bagi peningkatan kapasitas aparatur pemerintah desa dalam merencanakan, melaksanakan, mengawasi serta mengevaluasi tata kelola pengadaan barang/jasa di tingkat pemerintah desa. Hal ini bertujuan dalam rangka mewujudkan tata kelola pemerintahan desa yang akuntabel, transparan, terbuka, dan adil bagi masyarakat khususnya, serta pemerintah desa pada umumnya. Buku ini diyakini menjadi salah satu buku yang &amp;lsquo;wajib&amp;rsquo; dibaca oleh para aparatur pemerintah desa serta jajarannya yang berperan dan memiliki tugas dalam proses perencanaan, pelaksanaan, pengawasan dan evaluasi pengelolaan pengadaan barang/jasa di desanya masing-masing. Buku ini sangat mudah dicerna dan serta dilengkapi dengan berbagai contoh format yang dapat dengan mudah diadopsi oleh aparatur pemerintah desa. Semoga buku ini dapat meningkatkan pemahaman aparatur desa dalam proses dan mekanisme pengadaan barang/jasa di desa serta dapat mewujudkan tata kelola pemerintahan desa yang akuntabel, transparan, jujur, adil, dan berdaya saing menuju Indonesia yang maju dan sejahtera.</t>
        </is>
      </c>
      <c r="Y18" s="188" t="n">
        <v>140000</v>
      </c>
      <c r="Z18" s="186" t="n"/>
      <c r="AA18" s="191">
        <f>Y19*Z19</f>
        <v/>
      </c>
      <c r="AB18" s="192" t="inlineStr">
        <is>
          <t>8a3b4340-ac06-4247-83f3-91e2fffc2372</t>
        </is>
      </c>
    </row>
    <row r="19" ht="15" customHeight="1" s="283">
      <c r="A19" s="193" t="n">
        <v>11</v>
      </c>
      <c r="B19" s="194">
        <f>HYPERLINK("https://mocostore.moco.co.id/catalog/"&amp;AB20,"Klik Disini")</f>
        <v/>
      </c>
      <c r="C19" s="195" t="inlineStr">
        <is>
          <t>Pendidikan kewarganegaraan perguruan tinggi</t>
        </is>
      </c>
      <c r="D19" s="195" t="n"/>
      <c r="E19" s="195" t="inlineStr">
        <is>
          <t>H. Busiri, Heri Gunawan, Akhmad Marzuki ; penyunting, Adnan Abi Wildan</t>
        </is>
      </c>
      <c r="F19" s="195" t="inlineStr">
        <is>
          <t>978-602-6408-28-0</t>
        </is>
      </c>
      <c r="G19" s="195" t="inlineStr">
        <is>
          <t>978-623-6523-18-6</t>
        </is>
      </c>
      <c r="H19" s="195" t="inlineStr">
        <is>
          <t>Pendidikan</t>
        </is>
      </c>
      <c r="I19" s="195" t="inlineStr">
        <is>
          <t>Perguruan Tinggi</t>
        </is>
      </c>
      <c r="J19" s="196" t="inlineStr">
        <is>
          <t>009.12</t>
        </is>
      </c>
      <c r="K19" s="195" t="inlineStr">
        <is>
          <t>Tidak Tersedia</t>
        </is>
      </c>
      <c r="L19" s="195" t="inlineStr">
        <is>
          <t>Bahan Ajar Materi Perkuliahan</t>
        </is>
      </c>
      <c r="M19" s="195" t="inlineStr">
        <is>
          <t>Tidak Tersedia</t>
        </is>
      </c>
      <c r="N19" s="195" t="inlineStr">
        <is>
          <t>Indonesia</t>
        </is>
      </c>
      <c r="O19" s="195" t="inlineStr">
        <is>
          <t>Bukan fiksi</t>
        </is>
      </c>
      <c r="P19" s="195" t="n">
        <v>2016</v>
      </c>
      <c r="Q19" s="195" t="n">
        <v>2020</v>
      </c>
      <c r="R19" s="195" t="inlineStr">
        <is>
          <t>Alqaprint Jatinangor</t>
        </is>
      </c>
      <c r="S19" s="195" t="inlineStr">
        <is>
          <t>Alqaprint Jatinangor</t>
        </is>
      </c>
      <c r="T19" s="195" t="inlineStr">
        <is>
          <t>Lokal</t>
        </is>
      </c>
      <c r="U19" s="196" t="n">
        <v>251</v>
      </c>
      <c r="V19" s="196" t="inlineStr">
        <is>
          <t>pdf</t>
        </is>
      </c>
      <c r="W19" s="195" t="inlineStr">
        <is>
          <t>3.9 MB</t>
        </is>
      </c>
      <c r="X19" s="197" t="inlineStr">
        <is>
          <t>Salah satu komponen matakuliah pengembangan
 kepribadian (MPK) yang wajib diajarkan kepada
 mahasiswa/praja di perguruan tinggi adalah
 pendidikan agama yang sangat urgen dalam
 rangka pembentukan kepribadian mahasiswa
 yang berkarakter dan mampu memberi orientasi
 yang jelas dalam konteks kehidupan yang dapat
 ditransformasikan dalam aktivitas pendidikan
 dengan pendekatan normatif dan holistik
 terhadap ilmu pengetahuan dan teknologi yang
 senantiasa berubah. Karena urgensi pendidikan
 agama &amp;ndash; mulai pendidikan pra sekolah/anak usia
 dini (PAUD) hingga perguruan tinggi (PT) &amp;ndash; yang
 demikian penting dan strategis, pemerintah telah
 memasukkan pendidikan agama pada kebijakan
 negara di bidang pendidikan. Hal tersebut dapat
 dilihat pada Amandemen UUD 1945 Pasal 31
 ayat (3), yaitu &amp;ldquo;Pemerintah mengusahakan dan
 menyelenggarakan satu sistem pendidikan nasional
 yang meningkatkan keimanan dan ketakwaan
 serta akhlak mulia dalam mencerdaskan kehidupan
 bangsa.&amp;rdquo; Kebijakan tersebut tertera pula dalam
 UU No. 2 Tahun 1989 tentang Sistem Pendidikan
 Nasional di mana diamanatkan bahwa isi kurikulum
 pada setiap jenis dan jenjang pendidikan wajib
 memuat pendidikan agama (Bab IX Pasal 39). Hal
 yang sama juga termaktub dalam Undang-Undang
 Sistem Pendidikan Nasional No. 20 Tahun 2003
 bab V Pasal 12 bagian 1 (a) menyebutkan bahwa
 &amp;ldquo;Setiap peserta didik pada satuan pendidikan
 berhak mendapatkan pendidikan agama sesuai
 dengan agama yang dianutnya dan diajarkan
 oleh pendidik yang seagama.&amp;rdquo; Sementara itu,
 tujuan umum Pendidikan Agama Islam (PAI) di
 perguruan tinggi &amp;ndash; sesuai SK Dirjen Dikti Nomor
 38/DIKTI/Kep/2002, kemudian diperbarui dengan
 ditetapkannya Kep. Dirjen Dikti Nomor 43/DIKTI/
 Kep/2006 tentang Rambu-Rambu Pelaksanaan
 Kelompok Matakuliah Pengembangan Kepribadian
 (MPK) di Perguruan Tinggi &amp;ndash; adalah memberikan
 landasan pengembangan kepribadian kepada
 mahasiswa/praja agar menjadi kaum intelektual
 yang beriman dan bertakwa kepada Tuhan Yang
 Maha Esa, berbudi pekerti luhur, berpikir fi losofi s,
 bersikap rasional, dan dinamis berpandangan luas,
 ikut serta dalam kerja sama antarumat beragama
 dalam rangka pengembangan dan pemanfaatan
 ilmu dan teknologi serta seni untuk kepentingan
 nasional.</t>
        </is>
      </c>
      <c r="Y19" s="195" t="n">
        <v>126000</v>
      </c>
      <c r="Z19" s="193" t="n"/>
      <c r="AA19" s="198">
        <f>Y20*Z20</f>
        <v/>
      </c>
      <c r="AB19" s="199" t="inlineStr">
        <is>
          <t>88b17f05-1e85-49f2-8c7e-92e038390885</t>
        </is>
      </c>
    </row>
    <row r="20" ht="15" customHeight="1" s="283">
      <c r="A20" s="186" t="n">
        <v>12</v>
      </c>
      <c r="B20" s="187">
        <f>HYPERLINK("https://mocostore.moco.co.id/catalog/"&amp;AB21,"Klik Disini")</f>
        <v/>
      </c>
      <c r="C20" s="188" t="inlineStr">
        <is>
          <t>Seni meningkatkan produktivitas dan mutu kerja : akselerasi memenangkan persaingan global</t>
        </is>
      </c>
      <c r="D20" s="188" t="n"/>
      <c r="E20" s="188" t="inlineStr">
        <is>
          <t>Cucu Supriyatna ; penyunting, Adnan Abi Wildan</t>
        </is>
      </c>
      <c r="F20" s="188" t="inlineStr">
        <is>
          <t>978-602-6408-52-5</t>
        </is>
      </c>
      <c r="G20" s="188" t="inlineStr">
        <is>
          <t>978-623-6523-33-9</t>
        </is>
      </c>
      <c r="H20" s="188" t="inlineStr">
        <is>
          <t>Bahan Manajemen</t>
        </is>
      </c>
      <c r="I20" s="188" t="inlineStr">
        <is>
          <t>Perguruan Tinggi</t>
        </is>
      </c>
      <c r="J20" s="189" t="inlineStr">
        <is>
          <t>009.09</t>
        </is>
      </c>
      <c r="K20" s="188" t="inlineStr">
        <is>
          <t>Tidak Tersedia</t>
        </is>
      </c>
      <c r="L20" s="188" t="inlineStr">
        <is>
          <t>Mutu dan Produktivitas</t>
        </is>
      </c>
      <c r="M20" s="188" t="inlineStr">
        <is>
          <t>Tidak Tersedia</t>
        </is>
      </c>
      <c r="N20" s="188" t="inlineStr">
        <is>
          <t>Indonesia</t>
        </is>
      </c>
      <c r="O20" s="188" t="inlineStr">
        <is>
          <t>Bukan fiksi</t>
        </is>
      </c>
      <c r="P20" s="188" t="n">
        <v>2022</v>
      </c>
      <c r="Q20" s="188" t="n">
        <v>2022</v>
      </c>
      <c r="R20" s="188" t="inlineStr">
        <is>
          <t>Alqaprint Jatinangor</t>
        </is>
      </c>
      <c r="S20" s="188" t="inlineStr">
        <is>
          <t>Alqaprint Jatinangor</t>
        </is>
      </c>
      <c r="T20" s="188" t="inlineStr">
        <is>
          <t>Lokal</t>
        </is>
      </c>
      <c r="U20" s="189" t="n">
        <v>290</v>
      </c>
      <c r="V20" s="189" t="inlineStr">
        <is>
          <t>pdf</t>
        </is>
      </c>
      <c r="W20" s="188" t="inlineStr">
        <is>
          <t>3.3 MB</t>
        </is>
      </c>
      <c r="X20" s="190" t="inlineStr">
        <is>
          <t>Hidup dalam era modern sekarang ini, seseorang
 harus berlari untuk terus berada di depan.
 Yang jelas, berbagai perubahan yang sifatnya
 mendasar pasti terjadi dan harus dihadapi.
 Dikatakan mendasar karena akan menyentuh
 seluruh segi kehidupan manusia, baik pada tingkat
 individual, organisasi, negara dan bahkan sampai
 tingkat global. Dengan kata lain akan terlihat
 perubahan dalam bidang politik, ekonomi, dan
 sosial budaya yang tidak mustahil mengakibatkan
 terjadinya pergeseran pada norma-norma moral
 dan etika yang dianut. Berbagai perubahan tersebut
 dipicu oleh berbagai faktor perkembangan ilmu
 pengetahuan dan teknologi. Perubahan yang
 berkesinambungan ke arah yang lebih baik dari
 penerapan cara kerja, efi sien, pribadi. Kita tidak
 dapat menghindari perubahan yang setiap waktu
 berubah terutama pada transformasi informasi
 dan teknologi, seyogianya harus menjadi peluang
 dan banyak belajar dari perubahan tersebut. Dalam
 salah satu kajian Manajemen Strategis, disebutkan,
 yaitu There is nothing permanent except change.
 Prof. Prahalad pun mengatakan bahwa; if you don&amp;rsquo;t
 learn, you do not change, if you do not change,
 you are die. Dalam kata mutiara mengatakan;
 Change is the only evidence of life (Arthur Evelyn
 St. John Waugh dalam Khasali, 2005; 5). Sedangkan
 dalam Syair al-Ghazali menyatakan; apabila orang
 berteriak pengetahuannya lebih berproyeksi ke
 depan dibandingkan yang lain, maka teriakan itu
 akan menghasilkan peningkatan pemikiran. Sebab
 si pemberi peringatan memiliki pengetahuan dan
 keterjagaan Ilahi.</t>
        </is>
      </c>
      <c r="Y20" s="188" t="n">
        <v>145000</v>
      </c>
      <c r="Z20" s="186" t="n"/>
      <c r="AA20" s="191">
        <f>Y21*Z21</f>
        <v/>
      </c>
      <c r="AB20" s="192" t="inlineStr">
        <is>
          <t>36cad42d-2438-4d7b-8612-8c272710e364</t>
        </is>
      </c>
    </row>
    <row r="21" ht="15" customHeight="1" s="283">
      <c r="A21" s="193" t="n">
        <v>13</v>
      </c>
      <c r="B21" s="194">
        <f>HYPERLINK("https://mocostore.moco.co.id/catalog/"&amp;AB22,"Klik Disini")</f>
        <v/>
      </c>
      <c r="C21" s="195" t="inlineStr">
        <is>
          <t>TQM (total quality management) harmoni pendidikan</t>
        </is>
      </c>
      <c r="D21" s="195" t="n"/>
      <c r="E21" s="195" t="inlineStr">
        <is>
          <t>Cucu Supriyatna ; penyunting, Adnan Abi Wildan</t>
        </is>
      </c>
      <c r="F21" s="195" t="inlineStr">
        <is>
          <t>978-602-6408-50-1</t>
        </is>
      </c>
      <c r="G21" s="195" t="inlineStr">
        <is>
          <t>978-623-6523-24-7</t>
        </is>
      </c>
      <c r="H21" s="195" t="inlineStr">
        <is>
          <t>Manajemen</t>
        </is>
      </c>
      <c r="I21" s="195" t="inlineStr">
        <is>
          <t>Perguruan Tinggi</t>
        </is>
      </c>
      <c r="J21" s="196" t="inlineStr">
        <is>
          <t>009.09</t>
        </is>
      </c>
      <c r="K21" s="195" t="inlineStr">
        <is>
          <t>Tidak Tersedia</t>
        </is>
      </c>
      <c r="L21" s="195" t="inlineStr">
        <is>
          <t>Manajemen Pendidikan</t>
        </is>
      </c>
      <c r="M21" s="195" t="inlineStr">
        <is>
          <t>Tidak Tersedia</t>
        </is>
      </c>
      <c r="N21" s="195" t="inlineStr">
        <is>
          <t>Indonesia</t>
        </is>
      </c>
      <c r="O21" s="195" t="inlineStr">
        <is>
          <t>Bukan fiksi</t>
        </is>
      </c>
      <c r="P21" s="195" t="n">
        <v>2018</v>
      </c>
      <c r="Q21" s="195" t="n">
        <v>2020</v>
      </c>
      <c r="R21" s="195" t="inlineStr">
        <is>
          <t>Alqaprint Jatinangor</t>
        </is>
      </c>
      <c r="S21" s="195" t="inlineStr">
        <is>
          <t>Alqaprint Jatinangor</t>
        </is>
      </c>
      <c r="T21" s="195" t="inlineStr">
        <is>
          <t>Lokal</t>
        </is>
      </c>
      <c r="U21" s="196" t="n">
        <v>218</v>
      </c>
      <c r="V21" s="196" t="inlineStr">
        <is>
          <t>pdf</t>
        </is>
      </c>
      <c r="W21" s="195" t="inlineStr">
        <is>
          <t>1.7 MB</t>
        </is>
      </c>
      <c r="X21" s="197" t="inlineStr">
        <is>
          <t>Peningkatan produktivitas itu dibangun
 berdasarkan kualitas sumber daya manusia,
 motivasi dan teknologi informasi yang syarat
 dengan perubahan yang sangat cepat. Untuk
 meningkatkan produktivitas maka setiap orang
 maupun perusahaan harus berkompetisi agar tetap
 menjadi yang terdepan. Adapun pusat perhatiannya
 adalah pelanggan (costumer) Semakin kritisnya
 masyarakat (costumer) pada era modern seperti
 sekarang ini menuntut setiap organisasi atau
 perusahaan untuk selalu berkomitmen, menyusun
 strategi, perencanaan, menyusun inovasi, dan
 implementasi secara realistis sehingga setiap
 kelemahan dan ancaman dapat dijadikan sebagai
 tantangan dan peluang untuk meraih keberhasilan.
 Ternyata untuk mencapai peningkatan produktivitas
 dan TQM kita harus mengerahkan segenap
 kemampuan yang ada dengan melakukan reformasi
 manajemen secara menyuruh meskipun berangkat
 dari suatu yang kecil agar kelemahan dan kesalahan
 dapat menjadi peluang dan tantangan sebagaimana
 disebutkan dalam fi losofi TQM, yaitu fokus pada
 pelanggan, obsesi untuk selalu meningkatkan mutu
 kerja, memperbaiki kerja secara berkelanjutan
 berorientasi ke depan. Hal dapat dicapai bila seluruh
 komponen berkomitmen meningkatkan pelayanan
 yang terbaik sehingga dapat memenuhi keinginan
 dan kepuasan pelanggan melalui perbaikanperbaikan
 yang terus menerus melalui strategi,
 perencanaan, metode, prosedur, konsep empiris
 yang logis dan realistis.</t>
        </is>
      </c>
      <c r="Y21" s="195" t="n">
        <v>109000</v>
      </c>
      <c r="Z21" s="193" t="n"/>
      <c r="AA21" s="198">
        <f>Y22*Z22</f>
        <v/>
      </c>
      <c r="AB21" s="199" t="inlineStr">
        <is>
          <t>4a19c508-e571-4bda-a879-c75d18ddcb3b</t>
        </is>
      </c>
    </row>
    <row r="22" ht="15" customHeight="1" s="283">
      <c r="A22" s="186" t="n">
        <v>14</v>
      </c>
      <c r="B22" s="187">
        <f>HYPERLINK("https://mocostore.moco.co.id/catalog/"&amp;AB23,"Klik Disini")</f>
        <v/>
      </c>
      <c r="C22" s="188" t="inlineStr">
        <is>
          <t>Aplikasi statistik : manajemen dan administrasi</t>
        </is>
      </c>
      <c r="D22" s="188" t="n"/>
      <c r="E22" s="188" t="inlineStr">
        <is>
          <t>Cucu Supriyatna ; penyunting, Adnan Abi Wildan</t>
        </is>
      </c>
      <c r="F22" s="188" t="inlineStr">
        <is>
          <t>978-602-6408-82-2</t>
        </is>
      </c>
      <c r="G22" s="188" t="inlineStr">
        <is>
          <t>978-623-6523-05-6</t>
        </is>
      </c>
      <c r="H22" s="188" t="inlineStr">
        <is>
          <t>Statistika</t>
        </is>
      </c>
      <c r="I22" s="188" t="inlineStr">
        <is>
          <t>Perguruan Tinggi</t>
        </is>
      </c>
      <c r="J22" s="189" t="inlineStr">
        <is>
          <t>009.07</t>
        </is>
      </c>
      <c r="K22" s="188" t="inlineStr">
        <is>
          <t>Tidak Tersedia</t>
        </is>
      </c>
      <c r="L22" s="188" t="inlineStr">
        <is>
          <t>Statistika Terapan</t>
        </is>
      </c>
      <c r="M22" s="188" t="inlineStr">
        <is>
          <t>Tidak Tersedia</t>
        </is>
      </c>
      <c r="N22" s="188" t="inlineStr">
        <is>
          <t>Indonesia</t>
        </is>
      </c>
      <c r="O22" s="188" t="inlineStr">
        <is>
          <t>Bukan fiksi</t>
        </is>
      </c>
      <c r="P22" s="188" t="n">
        <v>2020</v>
      </c>
      <c r="Q22" s="188" t="n">
        <v>2020</v>
      </c>
      <c r="R22" s="188" t="inlineStr">
        <is>
          <t>Alqaprint Jatinangor</t>
        </is>
      </c>
      <c r="S22" s="188" t="inlineStr">
        <is>
          <t>Alqaprint Jatinangor</t>
        </is>
      </c>
      <c r="T22" s="188" t="inlineStr">
        <is>
          <t>Lokal</t>
        </is>
      </c>
      <c r="U22" s="189" t="n">
        <v>304</v>
      </c>
      <c r="V22" s="189" t="inlineStr">
        <is>
          <t>pdf</t>
        </is>
      </c>
      <c r="W22" s="188" t="inlineStr">
        <is>
          <t>3.1 MB</t>
        </is>
      </c>
      <c r="X22" s="190" t="inlineStr">
        <is>
          <t>Aplikasi staitistik untuk manajemen dengan
 teknik metodologi kuantitatif. Metode kuantitatif
 merupakan penelitian pada populasi yang luas,
 permasalahan yang telah jelas, dapat diamati, terukur
 dan peneliti bermaksud untuk menguji hipotesis.
 Selanjutnya karakteristik metode kuantitatif dan
 prosedur penelitian meliputi: (1) Desain bersifat spesifi k,
 jelas, rinci, ditentukan secara mantap sejak awal,
 menjadi pegangan pada setiap langkah; (2) Dilihat dari
 tujuan menunjukkan hubungan antarvariabel, menguji
 teori dan mencari generalisasi yang mempunyai
 nilai prediktif; (3) Teknik pengumpulan data dengan
 kuesioner, observasi, dan wawancara; (4) Instrumen
 penelitian dilakukan melalui tes, angket, wawancara
 terstruktur, dan instrumen yang telah terstandar; (5)
 Data yang bersifat kuantitatif berupa hasil pengukuran
 yang dioperasionalkan dengan menggunakan
 instrumen; (6) Sampel: besar, representatif, sedapat
 mungkin dirandom, dan ditentukan sejak awal; (7)
 Analisis dilakukan setelah selesai pengumpulan data,
 deduktif, dan menggunakan statistik guna menguji
 hipotses; (8) Hubungan dengan responden dibuat
 berjarak, bahkan sering tanpa kontak supaya objektif,
 kedudukan peneliti lebih tinggi dari responden, bersifat
 jangka pendek sampai hipotesis dapat dibuktikan;
 dan (9) Usulan Desain: luas dan rinci, literatur yang
 berhubungan dengan masalah dari variabel yang
 diteliti, prosedur yang spesifi k dan rinci dengan langkahlangkah
 yang jelas, masalah dirumuskan dengan
 spesifi k dan jelas, hipotesis dirumuskan dengan jelas,
 ditulis secara rinci dan jelas sebelum terjun ke lapangan.
 Buku ini merupakan acuan dan pedoman bagi para
 praktisi, profesional, para pembuat kebijakan dalam
 suatu institusi dan mahasiswa.</t>
        </is>
      </c>
      <c r="Y22" s="188" t="n">
        <v>152000</v>
      </c>
      <c r="Z22" s="186" t="n"/>
      <c r="AA22" s="191">
        <f>Y23*Z23</f>
        <v/>
      </c>
      <c r="AB22" s="192" t="inlineStr">
        <is>
          <t>96c41e33-4792-4b97-bbd9-a1de670b497d</t>
        </is>
      </c>
    </row>
    <row r="23" ht="15" customHeight="1" s="283">
      <c r="A23" s="193" t="n">
        <v>15</v>
      </c>
      <c r="B23" s="194">
        <f>HYPERLINK("https://mocostore.moco.co.id/catalog/"&amp;AB24,"Klik Disini")</f>
        <v/>
      </c>
      <c r="C23" s="195" t="inlineStr">
        <is>
          <t>The beatles : stories behind each song</t>
        </is>
      </c>
      <c r="D23" s="195" t="inlineStr">
        <is>
          <t>The Beatles Fans Community</t>
        </is>
      </c>
      <c r="E23" s="195" t="inlineStr">
        <is>
          <t>D. Lukman P. K. ; penyunting, R. Aryati Virna</t>
        </is>
      </c>
      <c r="F23" s="195" t="inlineStr">
        <is>
          <t>978-623-295-025-2</t>
        </is>
      </c>
      <c r="G23" s="195" t="inlineStr">
        <is>
          <t>978-623-295-045-0</t>
        </is>
      </c>
      <c r="H23" s="195" t="inlineStr">
        <is>
          <t>Musik</t>
        </is>
      </c>
      <c r="I23" s="195" t="inlineStr">
        <is>
          <t>Perguruan Tinggi</t>
        </is>
      </c>
      <c r="J23" s="196" t="inlineStr">
        <is>
          <t>009.20</t>
        </is>
      </c>
      <c r="K23" s="195" t="inlineStr">
        <is>
          <t>Tidak Tersedia</t>
        </is>
      </c>
      <c r="L23" s="195" t="inlineStr">
        <is>
          <t>Seni Pertunjukan</t>
        </is>
      </c>
      <c r="M23" s="195" t="inlineStr">
        <is>
          <t>Tidak Tersedia</t>
        </is>
      </c>
      <c r="N23" s="195" t="inlineStr">
        <is>
          <t>Indonesia</t>
        </is>
      </c>
      <c r="O23" s="195" t="inlineStr">
        <is>
          <t>Bukan fiksi</t>
        </is>
      </c>
      <c r="P23" s="195" t="n">
        <v>2020</v>
      </c>
      <c r="Q23" s="195" t="n">
        <v>2020</v>
      </c>
      <c r="R23" s="195" t="inlineStr">
        <is>
          <t>Alqaprint Jatinangor</t>
        </is>
      </c>
      <c r="S23" s="195" t="inlineStr">
        <is>
          <t>Alqaprint Jatinangor</t>
        </is>
      </c>
      <c r="T23" s="195" t="inlineStr">
        <is>
          <t>Lokal</t>
        </is>
      </c>
      <c r="U23" s="196" t="n">
        <v>320</v>
      </c>
      <c r="V23" s="196" t="inlineStr">
        <is>
          <t>pdf</t>
        </is>
      </c>
      <c r="W23" s="195" t="inlineStr">
        <is>
          <t>15.0 MB</t>
        </is>
      </c>
      <c r="X23" s="197" t="inlineStr">
        <is>
          <t>Banyak kenangan manis pada masa keemasan
 The Beatles. Pada zamannya mereka bernyanyi
 dan bermain musik dengan cara yang unik. Mereka
 menciptakan mode berpakaian, bersepatu, dan
 model rambut yang khas The Beatles, yang kerap
 tampil dengan lagu bertemakan cinta, damai, dan
 kebebasan. Era 60-an adalah saat The Beatles
 berjaya. John Lennon, Paul McCartney, George
 Harrison, dan Ringo Starr merupakan personel
 grup musik pop yang paling terkenal dan tersukses
 di dunia. Mereka muncul menjadi bintang pujaan
 muda-mudi pada masa itu. Zaman keemasan
 The Beatles sudah berlalu. Namun, mereka telah
 meninggalkan jejak lusinan lagu legendaris yang
 masih akrab di telinga generasi setelahnya. Untuk
 mengenang semua itu, lirik lagu-lagunya tersusun
 dalam buku yang berjudul The Beatles Stories
 behind Each Song. &amp;ldquo;Cerita di balik lagu-lagunya&amp;rdquo;.
 Anda adalah Beatlemania, bagian dari The Beatles
 Fans Community.</t>
        </is>
      </c>
      <c r="Y23" s="195" t="n">
        <v>160000</v>
      </c>
      <c r="Z23" s="193" t="n"/>
      <c r="AA23" s="198">
        <f>Y24*Z24</f>
        <v/>
      </c>
      <c r="AB23" s="199" t="inlineStr">
        <is>
          <t>a4fecb5c-bd75-481d-ad18-9bb7f4d2bf4d</t>
        </is>
      </c>
    </row>
    <row r="24" ht="15" customHeight="1" s="283">
      <c r="A24" s="186" t="n">
        <v>23</v>
      </c>
      <c r="B24" s="187">
        <f>HYPERLINK("https://mocostore.moco.co.id/catalog/"&amp;AB32,"Klik Disini")</f>
        <v/>
      </c>
      <c r="C24" s="188" t="inlineStr">
        <is>
          <t>Pendidikan seni rupa anak usia dini</t>
        </is>
      </c>
      <c r="D24" s="188" t="n"/>
      <c r="E24" s="188" t="inlineStr">
        <is>
          <t>Dedah Jumiatin ; penyunting, Adnan Abi Wildan</t>
        </is>
      </c>
      <c r="F24" s="188" t="inlineStr">
        <is>
          <t>978-602-6408-37-2</t>
        </is>
      </c>
      <c r="G24" s="188" t="inlineStr">
        <is>
          <t>978-623-6523-67-4</t>
        </is>
      </c>
      <c r="H24" s="188" t="inlineStr">
        <is>
          <t>Pendidikan Anak</t>
        </is>
      </c>
      <c r="I24" s="188" t="inlineStr">
        <is>
          <t>Perguruan Tinggi</t>
        </is>
      </c>
      <c r="J24" s="189" t="inlineStr">
        <is>
          <t>009.10</t>
        </is>
      </c>
      <c r="K24" s="188" t="inlineStr">
        <is>
          <t>Tidak Tersedia</t>
        </is>
      </c>
      <c r="L24" s="188" t="inlineStr">
        <is>
          <t>Pendidikan Anak Usia Dini (PAUD)</t>
        </is>
      </c>
      <c r="M24" s="188" t="inlineStr">
        <is>
          <t>Tidak Tersedia</t>
        </is>
      </c>
      <c r="N24" s="188" t="inlineStr">
        <is>
          <t>Indonesia</t>
        </is>
      </c>
      <c r="O24" s="188" t="inlineStr">
        <is>
          <t>Bukan fiksi</t>
        </is>
      </c>
      <c r="P24" s="188" t="n">
        <v>2018</v>
      </c>
      <c r="Q24" s="188" t="n">
        <v>2020</v>
      </c>
      <c r="R24" s="188" t="inlineStr">
        <is>
          <t>Alqaprint Jatinangor</t>
        </is>
      </c>
      <c r="S24" s="188" t="inlineStr">
        <is>
          <t>Alqaprint Jatinangor</t>
        </is>
      </c>
      <c r="T24" s="188" t="inlineStr">
        <is>
          <t>Lokal</t>
        </is>
      </c>
      <c r="U24" s="189" t="n">
        <v>112</v>
      </c>
      <c r="V24" s="189" t="inlineStr">
        <is>
          <t>pdf</t>
        </is>
      </c>
      <c r="W24" s="188" t="inlineStr">
        <is>
          <t>6.3 MB</t>
        </is>
      </c>
      <c r="X24" s="190" t="inlineStr">
        <is>
          <t>Bicara seni adalah berbicara tentang keindahan.
 Manusia sejak awal diciptakan oleh Tuhan
 memiliki bakat menyukai keindahan. Hal ini selaras
 dengan pandangan Ki Hajar Dewantoro, bahwa
 seni merupakan segala perbuatan manusia yang
 timbul dari perasaan hidupnya dan bersifat indah.
 Menggambar, melukis, membuat kriya kerajinan,
 atau beragam kegiatan seni rupa, bisa dilakukan
 siapa pun. Dan tidak mesti meniscayakan pelakunya
 menjadi seniman sebagai profesi hidupnya. Ini
 adalah pandangan yang terlalu menyederhanakan
 masalah.</t>
        </is>
      </c>
      <c r="Y24" s="188" t="n">
        <v>56000</v>
      </c>
      <c r="Z24" s="186" t="n"/>
      <c r="AA24" s="191">
        <f>Y32*Z32</f>
        <v/>
      </c>
      <c r="AB24" s="192" t="inlineStr">
        <is>
          <t>ae1f1d33-d7e8-421f-a67d-ee8a7d2b5bac</t>
        </is>
      </c>
    </row>
    <row r="25" ht="15" customHeight="1" s="283">
      <c r="A25" s="193" t="n">
        <v>24</v>
      </c>
      <c r="B25" s="194">
        <f>HYPERLINK("https://mocostore.moco.co.id/catalog/"&amp;AB33,"Klik Disini")</f>
        <v/>
      </c>
      <c r="C25" s="195" t="inlineStr">
        <is>
          <t>Memahami permasalahan anak usia dini (AUD)</t>
        </is>
      </c>
      <c r="D25" s="195" t="n"/>
      <c r="E25" s="195" t="inlineStr">
        <is>
          <t>Dedah Jumiatin ; penyunting, Adnan Abi Wildan</t>
        </is>
      </c>
      <c r="F25" s="195" t="inlineStr">
        <is>
          <t>978-602-6408-23-5</t>
        </is>
      </c>
      <c r="G25" s="195" t="inlineStr">
        <is>
          <t>978-623-6523-53-7</t>
        </is>
      </c>
      <c r="H25" s="195" t="inlineStr">
        <is>
          <t>Pendidikan Anak</t>
        </is>
      </c>
      <c r="I25" s="195" t="inlineStr">
        <is>
          <t>Perguruan Tinggi</t>
        </is>
      </c>
      <c r="J25" s="196" t="inlineStr">
        <is>
          <t>009.10</t>
        </is>
      </c>
      <c r="K25" s="195" t="inlineStr">
        <is>
          <t>Tidak Tersedia</t>
        </is>
      </c>
      <c r="L25" s="195" t="inlineStr">
        <is>
          <t>Pendidikan Anak Usia Dini (PAUD)</t>
        </is>
      </c>
      <c r="M25" s="195" t="inlineStr">
        <is>
          <t>Tidak Tersedia</t>
        </is>
      </c>
      <c r="N25" s="195" t="inlineStr">
        <is>
          <t>Indonesia</t>
        </is>
      </c>
      <c r="O25" s="195" t="inlineStr">
        <is>
          <t>Bukan fiksi</t>
        </is>
      </c>
      <c r="P25" s="195" t="n">
        <v>2017</v>
      </c>
      <c r="Q25" s="195" t="n">
        <v>2020</v>
      </c>
      <c r="R25" s="195" t="inlineStr">
        <is>
          <t>Alqaprint Jatinangor</t>
        </is>
      </c>
      <c r="S25" s="195" t="inlineStr">
        <is>
          <t>Alqaprint Jatinangor</t>
        </is>
      </c>
      <c r="T25" s="195" t="inlineStr">
        <is>
          <t>Lokal</t>
        </is>
      </c>
      <c r="U25" s="196" t="n">
        <v>88</v>
      </c>
      <c r="V25" s="196" t="inlineStr">
        <is>
          <t>pdf</t>
        </is>
      </c>
      <c r="W25" s="195" t="inlineStr">
        <is>
          <t>1.0 MB</t>
        </is>
      </c>
      <c r="X25" s="197" t="inlineStr">
        <is>
          <t>Belajar pada masa kecil akan menghasilkan
 pengaruh kuat yang menancap dalam memori
 anak, sedangkan belajar pada saat dewasa ketika
 seseorang berhadapan dengan masalah-masalah di
 sekitarnya, menyulitkan untuk fokus dan mengingat
 dengan kuat. Pelajaran-pelajaran yang diterima
 kadang mudah dilupakan. Usia anak-anak adalah
 masa pertumbuhan, bebas lepas, tidak memikul
 banyak beban. Bahkan dunia anak identik dengan
 dunia bermain dan bergembira. Mungkin karena
 itulah, menanamkan pelajaran kepada anak akan
 dikenang untuk masa yang panjang; seperti
 mengukir di atas batu.</t>
        </is>
      </c>
      <c r="Y25" s="195" t="n">
        <v>44000</v>
      </c>
      <c r="Z25" s="193" t="n"/>
      <c r="AA25" s="198">
        <f>Y33*Z33</f>
        <v/>
      </c>
      <c r="AB25" s="199" t="inlineStr">
        <is>
          <t>ce067149-b2c2-4210-a8d3-a0d4426ce833</t>
        </is>
      </c>
    </row>
    <row r="26" ht="15" customHeight="1" s="283">
      <c r="A26" s="186" t="n">
        <v>25</v>
      </c>
      <c r="B26" s="187">
        <f>HYPERLINK("https://mocostore.moco.co.id/catalog/"&amp;AB34,"Klik Disini")</f>
        <v/>
      </c>
      <c r="C26" s="188" t="inlineStr">
        <is>
          <t>Leadership : kepemimpinan efektif organisasi profesiona</t>
        </is>
      </c>
      <c r="D26" s="188" t="n"/>
      <c r="E26" s="188" t="inlineStr">
        <is>
          <t>Dede Pandaswita ; penyunting, H. Dudung Abdullah Pasteur</t>
        </is>
      </c>
      <c r="F26" s="188" t="inlineStr">
        <is>
          <t>978-623-295-104-4</t>
        </is>
      </c>
      <c r="G26" s="188" t="inlineStr">
        <is>
          <t>978-623-295-107-5</t>
        </is>
      </c>
      <c r="H26" s="188" t="inlineStr">
        <is>
          <t>Bahan Manajemen</t>
        </is>
      </c>
      <c r="I26" s="188" t="inlineStr">
        <is>
          <t>Perguruan Tinggi</t>
        </is>
      </c>
      <c r="J26" s="189" t="inlineStr">
        <is>
          <t>009.09</t>
        </is>
      </c>
      <c r="K26" s="188" t="inlineStr">
        <is>
          <t>Tidak Tersedia</t>
        </is>
      </c>
      <c r="L26" s="188" t="inlineStr">
        <is>
          <t>Kepemimpinan</t>
        </is>
      </c>
      <c r="M26" s="188" t="inlineStr">
        <is>
          <t>Tidak Tersedia</t>
        </is>
      </c>
      <c r="N26" s="188" t="inlineStr">
        <is>
          <t>Indonesia</t>
        </is>
      </c>
      <c r="O26" s="188" t="inlineStr">
        <is>
          <t>Bukan fiksi</t>
        </is>
      </c>
      <c r="P26" s="188" t="n">
        <v>2022</v>
      </c>
      <c r="Q26" s="188" t="n">
        <v>2022</v>
      </c>
      <c r="R26" s="188" t="inlineStr">
        <is>
          <t>Alqaprint Jatinangor</t>
        </is>
      </c>
      <c r="S26" s="188" t="inlineStr">
        <is>
          <t>Alqaprint Jatinangor</t>
        </is>
      </c>
      <c r="T26" s="188" t="inlineStr">
        <is>
          <t>Lokal</t>
        </is>
      </c>
      <c r="U26" s="189" t="n">
        <v>194</v>
      </c>
      <c r="V26" s="189" t="inlineStr">
        <is>
          <t>pdf</t>
        </is>
      </c>
      <c r="W26" s="188" t="inlineStr">
        <is>
          <t>5.1 MB</t>
        </is>
      </c>
      <c r="X26" s="190" t="inlineStr">
        <is>
          <t>Sekurangnya terdapat tiga istilah penting yang menjadi kata kunci (keywords) dalam buku ini, yakni leadership, kepemimpinan efektif, dan organisasi profesional. Leadership adalah kata populer dalam bahasa Inggris yang secara harfiah berarti kepemimpinan. Leadership antara lain bermakna proses pengaruh sosial yang memaksimalkan upaya orang lain untuk mencapai suatu tujuan. Kepemimpinan yang efektif merupakan proses yang bervariasi, karena dipengaruhi oleh kepribadian pemimpin dalam mewujudkan hubungan manusiawi dengan orang-orang yang dipimpinnya. Kepemimpinan efektif menandakan sebuah kepemimpinan yang dibawakan oleh seorang pemimpin yang berwibawa dan bijaksana dalam mempraktikkan strategi kepemimpinannya agar mewujudkan visi misi yang dipegang teguh oleh dirinya dan tim, serta membawa organisasi ke arah yang lebih baik. Sementara itu, organisasi profesional, seperti birokrasi pemerintah, perguruan tinggi, sekolah, perusahaan, dan sejenisnya bercirikan memiliki karakter rasional, terbuka, objektif, dan mudah diukur. Demikian pula pemimpin organisasi profesional mampu memanage organisasinya secara profesional dan memiliki leadership yang mumpuni.</t>
        </is>
      </c>
      <c r="Y26" s="188" t="n">
        <v>97000</v>
      </c>
      <c r="Z26" s="186" t="n"/>
      <c r="AA26" s="191">
        <f>Y34*Z34</f>
        <v/>
      </c>
      <c r="AB26" s="192" t="inlineStr">
        <is>
          <t>c71906e5-09b5-4ff2-9826-a12b2674f510</t>
        </is>
      </c>
    </row>
    <row r="27" ht="15" customHeight="1" s="283">
      <c r="A27" s="193" t="n">
        <v>26</v>
      </c>
      <c r="B27" s="194">
        <f>HYPERLINK("https://mocostore.moco.co.id/catalog/"&amp;AB35,"Klik Disini")</f>
        <v/>
      </c>
      <c r="C27" s="195" t="inlineStr">
        <is>
          <t>Postur pertahanan indonesia menghadapi dinamika keamanan global : strategi pertahanan maritim</t>
        </is>
      </c>
      <c r="D27" s="195" t="n"/>
      <c r="E27" s="195" t="inlineStr">
        <is>
          <t>Dede Rusdiana ; penyunting, Adnan Abi Wildan</t>
        </is>
      </c>
      <c r="F27" s="195" t="inlineStr">
        <is>
          <t>978-602-6408-57-0</t>
        </is>
      </c>
      <c r="G27" s="195" t="inlineStr">
        <is>
          <t>978-623-6523-27-8</t>
        </is>
      </c>
      <c r="H27" s="195" t="inlineStr">
        <is>
          <t>Politik</t>
        </is>
      </c>
      <c r="I27" s="195" t="inlineStr">
        <is>
          <t>Perguruan Tinggi</t>
        </is>
      </c>
      <c r="J27" s="196" t="inlineStr">
        <is>
          <t>009.07</t>
        </is>
      </c>
      <c r="K27" s="195" t="inlineStr">
        <is>
          <t>Tidak Tersedia</t>
        </is>
      </c>
      <c r="L27" s="195" t="inlineStr">
        <is>
          <t>Pertahanan Keamanan--Kemaritiman</t>
        </is>
      </c>
      <c r="M27" s="195" t="inlineStr">
        <is>
          <t>Tidak Tersedia</t>
        </is>
      </c>
      <c r="N27" s="195" t="inlineStr">
        <is>
          <t>Indonesia</t>
        </is>
      </c>
      <c r="O27" s="195" t="inlineStr">
        <is>
          <t>Bukan fiksi</t>
        </is>
      </c>
      <c r="P27" s="195" t="n">
        <v>2018</v>
      </c>
      <c r="Q27" s="195" t="n">
        <v>2020</v>
      </c>
      <c r="R27" s="195" t="inlineStr">
        <is>
          <t>Alqaprint Jatinangor</t>
        </is>
      </c>
      <c r="S27" s="195" t="inlineStr">
        <is>
          <t>Alqaprint Jatinangor</t>
        </is>
      </c>
      <c r="T27" s="195" t="inlineStr">
        <is>
          <t>Lokal</t>
        </is>
      </c>
      <c r="U27" s="196" t="n">
        <v>208</v>
      </c>
      <c r="V27" s="196" t="inlineStr">
        <is>
          <t>pdf</t>
        </is>
      </c>
      <c r="W27" s="195" t="inlineStr">
        <is>
          <t>4.0 MB</t>
        </is>
      </c>
      <c r="X27" s="197" t="inlineStr">
        <is>
          <t>Penulis memunculkan konsep pertahanan baru
 yang menyesuaikan kondisi yang sesuai dengan
 situasi dan kondisi Negara Kesatuan Republik
 Indonesia. Penulis berpendapat bahwa konsep
 pertahanan NKRI harus berfokus pada Maritim,
 akan tetapi itu bukan berarti meninggalkan aspek
 lain (darat dan udara). Konsep ini menyatukan
 Angakatan Laut, Udara, dan Darat. Tidak hanya
 itu, penulis juga memunculkan gagasan kombinasi
 TNI dengan Industri Pertahanan. Konsepsi ini yang
 penulis sebut dengan KOGAS PALAPA. Ide dan
 konsepsi ini sangatlah menarik dan applicable bila
 akan diterapkan di Indonesia</t>
        </is>
      </c>
      <c r="Y27" s="195" t="n">
        <v>104000</v>
      </c>
      <c r="Z27" s="193" t="n"/>
      <c r="AA27" s="198">
        <f>Y35*Z35</f>
        <v/>
      </c>
      <c r="AB27" s="199" t="inlineStr">
        <is>
          <t>001da6db-aa9a-478a-a67e-4bbff8e30b3d</t>
        </is>
      </c>
    </row>
    <row r="28" ht="15" customHeight="1" s="283">
      <c r="A28" s="186" t="n">
        <v>27</v>
      </c>
      <c r="B28" s="187">
        <f>HYPERLINK("https://mocostore.moco.co.id/catalog/"&amp;AB36,"Klik Disini")</f>
        <v/>
      </c>
      <c r="C28" s="188" t="inlineStr">
        <is>
          <t>Gotong royong dalam birokrasi</t>
        </is>
      </c>
      <c r="D28" s="188" t="n"/>
      <c r="E28" s="188" t="inlineStr">
        <is>
          <t>H. Deden Thosin Waskita ; penyunting, Adnan Abi Wildan</t>
        </is>
      </c>
      <c r="F28" s="188" t="inlineStr">
        <is>
          <t>978-602-6408-20-4</t>
        </is>
      </c>
      <c r="G28" s="188" t="inlineStr">
        <is>
          <t>978-623-6523-37-7</t>
        </is>
      </c>
      <c r="H28" s="188" t="inlineStr">
        <is>
          <t>Manajemen</t>
        </is>
      </c>
      <c r="I28" s="188" t="inlineStr">
        <is>
          <t>Perguruan Tinggi</t>
        </is>
      </c>
      <c r="J28" s="189" t="inlineStr">
        <is>
          <t>009.09</t>
        </is>
      </c>
      <c r="K28" s="188" t="inlineStr">
        <is>
          <t>Tidak Tersedia</t>
        </is>
      </c>
      <c r="L28" s="188" t="inlineStr">
        <is>
          <t>Birorasi Pemerintahan</t>
        </is>
      </c>
      <c r="M28" s="188" t="inlineStr">
        <is>
          <t>Tidak Tersedia</t>
        </is>
      </c>
      <c r="N28" s="188" t="inlineStr">
        <is>
          <t>Indonesia</t>
        </is>
      </c>
      <c r="O28" s="188" t="inlineStr">
        <is>
          <t>Bukan fiksi</t>
        </is>
      </c>
      <c r="P28" s="188" t="n">
        <v>2017</v>
      </c>
      <c r="Q28" s="188" t="n">
        <v>2020</v>
      </c>
      <c r="R28" s="188" t="inlineStr">
        <is>
          <t>Alqaprint Jatinangor</t>
        </is>
      </c>
      <c r="S28" s="188" t="inlineStr">
        <is>
          <t>Alqaprint Jatinangor</t>
        </is>
      </c>
      <c r="T28" s="188" t="inlineStr">
        <is>
          <t>Lokal</t>
        </is>
      </c>
      <c r="U28" s="189" t="n">
        <v>120</v>
      </c>
      <c r="V28" s="189" t="inlineStr">
        <is>
          <t>pdf</t>
        </is>
      </c>
      <c r="W28" s="188" t="inlineStr">
        <is>
          <t>1.3 MB</t>
        </is>
      </c>
      <c r="X28" s="190" t="inlineStr">
        <is>
          <t>Pada zaman sekarang ini nilai kebudayaan
 dalam masyarakat telah mulai meluntur
 bahkan ada sebagian yang mulai menghilang.
 Salah satu penyebabnya adalah era globalisasi
 yang dapat menggeser nilai-nilai kebudayaan yang
 telah melekat di dalam masyarakat Indonesia.
 Banyak remaja sekarang ini yang tidak suka
 dengan kebudayaan daerahnya sendiri, mereka
 lebih senang meniru budaya asing yang sangat
 bertentangan dengan budaya Indonesia. Sebagai
 generasi penerus hendaknya kita mencintai dan
 melestarikan kebudayaan yang telah diwariskan
 dari dulu, agar nilai-nilai kebudayaan yang
 telah ada dapat diwariskan pada anak cucu
 kita. Jika generasi muda tidak mengenal nilainilai
 kebudayaan dari bangsanya, maka dengan
 mudah nilai kebudayaan tersebut diklaim oleh
 negara lain. Kita sebagai generasi penerus) harus
 berusaha sebisa dan sebaik mungkin menjaga
 nilai kebudayaan yang telah terbentuk. Karena
 pembentukan kebudayaan membutuhkan waktu
 yang amat sangat luar biasa lama sekali. Tidak
 hanya diciptakan dan dibentuk dalam waktu yang
 singkat dan pembentukan kebudayaan tersebut
 tidak semudah membalikkan telapak tangan, yakni
 melalui proses waktu yang lama dan turun temurun
 dari nenek moyang kita. Dan saat ini, seperti yang
 kita semua telah sadari, kebudayaan daerah, mulai
 luntur tergantikan oleh kebudayaan Barat yang
 diagung-agungkan oleh generasi muda. Padahal
 orang-orang Barat yang kita tiru gayanya itu lebih
 menghargai budaya daerah asli Indonesia, oleh
 karena mereka lebih menghargai originalitas suatu
 kebudayaan. Selain itu, klaim-klaim dari negara
 tetangga atas kebudayaan kita juga membuktikan
 bahwa kebudayaan yang kita miliki adalah salah
 satu kebudayaan paling luar biasa di dunia. Sudah
 sepantasnya kita jaga dan kita lestarikan dengan
 baik dan seharusnya kita mulai bangga akan budaya
 kita sendiri, dan melestarikannya dengan sebaik dan
 sebisa mungkin..</t>
        </is>
      </c>
      <c r="Y28" s="188" t="n">
        <v>60000</v>
      </c>
      <c r="Z28" s="186" t="n"/>
      <c r="AA28" s="191">
        <f>Y36*Z36</f>
        <v/>
      </c>
      <c r="AB28" s="192" t="inlineStr">
        <is>
          <t>56326f9c-32b5-4bce-abe9-28320cabe1b4</t>
        </is>
      </c>
    </row>
    <row r="29" ht="15" customHeight="1" s="283">
      <c r="A29" s="193" t="n">
        <v>28</v>
      </c>
      <c r="B29" s="194">
        <f>HYPERLINK("https://mocostore.moco.co.id/catalog/"&amp;AB37,"Klik Disini")</f>
        <v/>
      </c>
      <c r="C29" s="195" t="inlineStr">
        <is>
          <t>Pemimpin perubahan melalui pendidikan dan pelatiha</t>
        </is>
      </c>
      <c r="D29" s="195" t="n"/>
      <c r="E29" s="195" t="inlineStr">
        <is>
          <t>H. Deden Thosin Waskita, Abdilah Mawardi Nur ; penyunting, Adnan Abi Wildan</t>
        </is>
      </c>
      <c r="F29" s="195" t="inlineStr">
        <is>
          <t>978-602-6408-80-8</t>
        </is>
      </c>
      <c r="G29" s="195" t="inlineStr">
        <is>
          <t>978-623-6523-11-7</t>
        </is>
      </c>
      <c r="H29" s="195" t="inlineStr">
        <is>
          <t>Manajemen</t>
        </is>
      </c>
      <c r="I29" s="195" t="inlineStr">
        <is>
          <t>Perguruan Tinggi</t>
        </is>
      </c>
      <c r="J29" s="196" t="inlineStr">
        <is>
          <t>009.09</t>
        </is>
      </c>
      <c r="K29" s="195" t="inlineStr">
        <is>
          <t>Tidak Tersedia</t>
        </is>
      </c>
      <c r="L29" s="195" t="inlineStr">
        <is>
          <t>Kepemimpinan, Pendididikan dan Pelatihan (Diklat)</t>
        </is>
      </c>
      <c r="M29" s="195" t="inlineStr">
        <is>
          <t>Tidak Tersedia</t>
        </is>
      </c>
      <c r="N29" s="195" t="inlineStr">
        <is>
          <t>Indonesia</t>
        </is>
      </c>
      <c r="O29" s="195" t="inlineStr">
        <is>
          <t>Bukan fiksi</t>
        </is>
      </c>
      <c r="P29" s="195" t="n">
        <v>2019</v>
      </c>
      <c r="Q29" s="195" t="n">
        <v>2020</v>
      </c>
      <c r="R29" s="195" t="inlineStr">
        <is>
          <t>Alqaprint Jatinangor</t>
        </is>
      </c>
      <c r="S29" s="195" t="inlineStr">
        <is>
          <t>Alqaprint Jatinangor</t>
        </is>
      </c>
      <c r="T29" s="195" t="inlineStr">
        <is>
          <t>Lokal</t>
        </is>
      </c>
      <c r="U29" s="196" t="n">
        <v>232</v>
      </c>
      <c r="V29" s="196" t="inlineStr">
        <is>
          <t>pdf</t>
        </is>
      </c>
      <c r="W29" s="195" t="inlineStr">
        <is>
          <t>2.8 MB</t>
        </is>
      </c>
      <c r="X29" s="197" t="inlineStr">
        <is>
          <t>Menjadi seorang pemimpin perubahan tidak
 hanya memiliki kompetensi teoritikal yang
 didapat dari proses pembelajaran, juga harus
 memahami dan mampu mengimplementasikan
 gagasan, pemikiran untuk menjawab permasalahan
 yang terjadi di lingkup organisasinya melalui
 sebuah kegiatan merancang perubahan yang
 merupakan bagian yang tidak terpisahkan dari
 kegiatan pendidikan dan pelatihan kepemimpinan
 (Diklatpim). Mereka harus mampu memahami
 analisis lingkungan internal, lingkungan eksternal,
 serta mampu menemukan formulasi dalam
 pemecahan masalah organisasinya. Buku ini
 merupakan ikhtiar dalam memberikan sumbang
 saran kepada masyarakat, khususnya bagi aparatur
 sipil negara (ASN) dalam melaksanakan tugas,
 pokok, dan fungsi (tupoksi)nya, di mana ASN
 adalah pelaksana kebijakan, pelayanan masyarakat
 serta sebagai perekat dan pemersatu bangsa.
 Hal yang paling mendasar dan sangat diharapkan
 oleh masyarakat adalah peningkatan pelayanan
 kepada masyarakat. Dalam konteks ini tentu saja
 diperlukan adanya peningkatan kualitas sumber
 daya manusia (SDM) aparatur sipil negara, diawali
 dengan pembahasan tentang perubahn sosial,
 kepemimpinan dan perubahan, peningkatan
 kualitas sumber daya manusia, kepemimpinan
 melalui pendidikan pelatihan, serta memberikan
 gambaran bagimana merancang proyek perubahan
 yang diperlukan oleh organisasi.</t>
        </is>
      </c>
      <c r="Y29" s="195" t="n">
        <v>116000</v>
      </c>
      <c r="Z29" s="193" t="n"/>
      <c r="AA29" s="198">
        <f>Y37*Z37</f>
        <v/>
      </c>
      <c r="AB29" s="199" t="inlineStr">
        <is>
          <t>99bdf907-267d-4b1e-ba02-cf3dd680138c</t>
        </is>
      </c>
    </row>
    <row r="30" ht="15" customHeight="1" s="283">
      <c r="A30" s="186" t="n">
        <v>29</v>
      </c>
      <c r="B30" s="187">
        <f>HYPERLINK("https://mocostore.moco.co.id/catalog/"&amp;AB38,"Klik Disini")</f>
        <v/>
      </c>
      <c r="C30" s="188" t="inlineStr">
        <is>
          <t>MBS : manajemen berbasis sekolah : aktualisasi partisipasi langsung warga sekolah</t>
        </is>
      </c>
      <c r="D30" s="188" t="n"/>
      <c r="E30" s="188" t="inlineStr">
        <is>
          <t>Hj. Nining Diningsih ; penyunting, H.H. Dudung Abdullah Pasteur</t>
        </is>
      </c>
      <c r="F30" s="188" t="inlineStr">
        <is>
          <t>978-623-295-064-1</t>
        </is>
      </c>
      <c r="G30" s="188" t="inlineStr">
        <is>
          <t>978-623-295-081-8</t>
        </is>
      </c>
      <c r="H30" s="188" t="inlineStr">
        <is>
          <t>Pendidikan</t>
        </is>
      </c>
      <c r="I30" s="188" t="inlineStr">
        <is>
          <t>Perguruan Tinggi</t>
        </is>
      </c>
      <c r="J30" s="189" t="inlineStr">
        <is>
          <t>009.10</t>
        </is>
      </c>
      <c r="K30" s="188" t="inlineStr">
        <is>
          <t>Tidak Tersedia</t>
        </is>
      </c>
      <c r="L30" s="188" t="inlineStr">
        <is>
          <t>Manajemen Pendidikan</t>
        </is>
      </c>
      <c r="M30" s="188" t="inlineStr">
        <is>
          <t>Tidak Tersedia</t>
        </is>
      </c>
      <c r="N30" s="188" t="inlineStr">
        <is>
          <t>Indonesia</t>
        </is>
      </c>
      <c r="O30" s="188" t="inlineStr">
        <is>
          <t>Bukan fiksi</t>
        </is>
      </c>
      <c r="P30" s="188" t="n">
        <v>2020</v>
      </c>
      <c r="Q30" s="188" t="n">
        <v>2020</v>
      </c>
      <c r="R30" s="188" t="inlineStr">
        <is>
          <t>Alqaprint Jatinangor</t>
        </is>
      </c>
      <c r="S30" s="188" t="inlineStr">
        <is>
          <t>Alqaprint Jatinangor</t>
        </is>
      </c>
      <c r="T30" s="188" t="inlineStr">
        <is>
          <t>Lokal</t>
        </is>
      </c>
      <c r="U30" s="189" t="n">
        <v>164</v>
      </c>
      <c r="V30" s="189" t="inlineStr">
        <is>
          <t>pdf</t>
        </is>
      </c>
      <c r="W30" s="188" t="inlineStr">
        <is>
          <t>7.3 MB</t>
        </is>
      </c>
      <c r="X30" s="190" t="inlineStr">
        <is>
          <t>Manajemen Sekolah merupakan suatu kegiatan yang dilakukan secara efektif dan efisien untuk meningkatkan kinerja sekolah dalam pencapaian tujuan pendidikan baik tujuan nasional dan tujuan kelembagaan yang hasilnya bisa dilihat dari beberapa faktor sebagai indikator kinerja yang berhasil dicapai oleh sekolah. Kepala sekolah dituntut untuk mampu melaksanakan tugas dan fungsinya dalam mengelola berbagai komponen sekolah untuk mencapai tujuan sekolah yang dirumuskan. Kepala sekolah menunjukkan fungsinya sebagai dua peran besar yaitu peran sebagai manajer dan peran sebagai pemimpin.</t>
        </is>
      </c>
      <c r="Y30" s="188" t="n">
        <v>82000</v>
      </c>
      <c r="Z30" s="186" t="n"/>
      <c r="AA30" s="191">
        <f>Y38*Z38</f>
        <v/>
      </c>
      <c r="AB30" s="192" t="inlineStr">
        <is>
          <t>b781314b-c75c-4204-9e76-9a580359f7da</t>
        </is>
      </c>
    </row>
    <row r="31" ht="15" customHeight="1" s="283">
      <c r="A31" s="193" t="n">
        <v>30</v>
      </c>
      <c r="B31" s="194">
        <f>HYPERLINK("https://mocostore.moco.co.id/catalog/"&amp;AB39,"Klik Disini")</f>
        <v/>
      </c>
      <c r="C31" s="195" t="inlineStr">
        <is>
          <t>Aktualisasi otonomi dan hukum pemerintahan daerah: masa kemerdekaan â€“ reformasi</t>
        </is>
      </c>
      <c r="D31" s="195" t="n"/>
      <c r="E31" s="195" t="inlineStr">
        <is>
          <t>H. Deni Nuryadi, Nanang Nugraha; penyunting, Adnan Abi Wildan</t>
        </is>
      </c>
      <c r="F31" s="195" t="inlineStr">
        <is>
          <t>978-602-6408-19-8</t>
        </is>
      </c>
      <c r="G31" s="195" t="inlineStr">
        <is>
          <t>978-623-6523-28-5</t>
        </is>
      </c>
      <c r="H31" s="195" t="inlineStr">
        <is>
          <t>Hukum</t>
        </is>
      </c>
      <c r="I31" s="195" t="inlineStr">
        <is>
          <t>Perguruan Tinggi</t>
        </is>
      </c>
      <c r="J31" s="196" t="inlineStr">
        <is>
          <t>009.07</t>
        </is>
      </c>
      <c r="K31" s="195" t="inlineStr">
        <is>
          <t>Tidak Tersedia</t>
        </is>
      </c>
      <c r="L31" s="195" t="inlineStr">
        <is>
          <t>Pemerintahan Daerah</t>
        </is>
      </c>
      <c r="M31" s="195" t="inlineStr">
        <is>
          <t>Tidak Tersedia</t>
        </is>
      </c>
      <c r="N31" s="195" t="inlineStr">
        <is>
          <t>Indonesia</t>
        </is>
      </c>
      <c r="O31" s="195" t="inlineStr">
        <is>
          <t>Bukan fiksi</t>
        </is>
      </c>
      <c r="P31" s="195" t="n">
        <v>2017</v>
      </c>
      <c r="Q31" s="195" t="n">
        <v>2020</v>
      </c>
      <c r="R31" s="195" t="inlineStr">
        <is>
          <t>Alqaprint Jatinangor</t>
        </is>
      </c>
      <c r="S31" s="195" t="inlineStr">
        <is>
          <t>Alqaprint Jatinangor</t>
        </is>
      </c>
      <c r="T31" s="195" t="inlineStr">
        <is>
          <t>Lokal</t>
        </is>
      </c>
      <c r="U31" s="196" t="n">
        <v>143</v>
      </c>
      <c r="V31" s="196" t="inlineStr">
        <is>
          <t>pdf</t>
        </is>
      </c>
      <c r="W31" s="195" t="inlineStr">
        <is>
          <t>7.9 MB</t>
        </is>
      </c>
      <c r="X31" s="197" t="inlineStr">
        <is>
          <t>Buku Aktualisasi Otonomi dan Hukum
 Pemerintahan Daerah (Masa Kemerdekaan-
 Reformasi) sebagai panduan
 dan bahan ajar bagi mahasiswa fakultas hukum
 juga bagi para akademisi, birokrat, dan praktisi
 yang mengikuti perkembangan dan dinamika
 otonomi daerah. Sejatinya otonomi daerah dapat
 mempercepat kesejahteraan masyarakat di daerah,
 akan tetapi pada kenyataannya otonomi daerah ini menjadikan tingkat
 kesejahteraan masyarakat masih berupa harapan,
 pelayanan publik yang rendah, bahkan tingkat
 korupsi tinggi.</t>
        </is>
      </c>
      <c r="Y31" s="195" t="n">
        <v>71000</v>
      </c>
      <c r="Z31" s="193" t="n"/>
      <c r="AA31" s="198">
        <f>Y39*Z39</f>
        <v/>
      </c>
      <c r="AB31" s="199" t="inlineStr">
        <is>
          <t>adbfd161-5526-4b4e-8544-477146dc830a</t>
        </is>
      </c>
    </row>
    <row r="32" ht="15" customHeight="1" s="283">
      <c r="A32" s="186" t="n">
        <v>31</v>
      </c>
      <c r="B32" s="187">
        <f>HYPERLINK("https://mocostore.moco.co.id/catalog/"&amp;AB40,"Klik Disini")</f>
        <v/>
      </c>
      <c r="C32" s="188" t="inlineStr">
        <is>
          <t>Dinamika hubungan kepala daerah - DPRD dalam penyelenggaraan pemerintahan daerah</t>
        </is>
      </c>
      <c r="D32" s="188" t="n"/>
      <c r="E32" s="188" t="inlineStr">
        <is>
          <t>Togar Sibarani, Edang M. Kendana ; penyunting, Adnan Abi Wildan</t>
        </is>
      </c>
      <c r="F32" s="188" t="inlineStr">
        <is>
          <t>978-602-6408-95-2</t>
        </is>
      </c>
      <c r="G32" s="188" t="inlineStr">
        <is>
          <t>978-623-6523-00-1</t>
        </is>
      </c>
      <c r="H32" s="188" t="inlineStr">
        <is>
          <t>Ilmu Politik</t>
        </is>
      </c>
      <c r="I32" s="188" t="inlineStr">
        <is>
          <t>Perguruan Tinggi</t>
        </is>
      </c>
      <c r="J32" s="189" t="inlineStr">
        <is>
          <t>009.07</t>
        </is>
      </c>
      <c r="K32" s="188" t="inlineStr">
        <is>
          <t>Tidak Tersedia</t>
        </is>
      </c>
      <c r="L32" s="188" t="inlineStr">
        <is>
          <t>Hubungan Eksekutif dan Legislatif</t>
        </is>
      </c>
      <c r="M32" s="188" t="inlineStr">
        <is>
          <t>Tidak Tersedia</t>
        </is>
      </c>
      <c r="N32" s="188" t="inlineStr">
        <is>
          <t>Indonesia</t>
        </is>
      </c>
      <c r="O32" s="188" t="inlineStr">
        <is>
          <t>Bukan fiksi</t>
        </is>
      </c>
      <c r="P32" s="188" t="n">
        <v>2020</v>
      </c>
      <c r="Q32" s="188" t="n">
        <v>2020</v>
      </c>
      <c r="R32" s="188" t="inlineStr">
        <is>
          <t>Alqaprint Jatinangor</t>
        </is>
      </c>
      <c r="S32" s="188" t="inlineStr">
        <is>
          <t>Alqaprint Jatinangor</t>
        </is>
      </c>
      <c r="T32" s="188" t="inlineStr">
        <is>
          <t>Lokal</t>
        </is>
      </c>
      <c r="U32" s="189" t="n">
        <v>228</v>
      </c>
      <c r="V32" s="189" t="inlineStr">
        <is>
          <t>pdf</t>
        </is>
      </c>
      <c r="W32" s="188" t="inlineStr">
        <is>
          <t>1.9 MB</t>
        </is>
      </c>
      <c r="X32" s="190" t="inlineStr">
        <is>
          <t>Pemerintahan daerah adalah penyelenggaraan
 urusan pemerintahan daerah oleh pemerintah
 daerah dan dewan perwakilan rakyat daerah
 (DPRD) menurut asas otonomi dan tugas
 pembantuan dengan prinsip otonomi dalam
 Negara Kesatuan Republik Indonesia. Dalam hal ini,
 pemerintah daerah adalah kepala daerah sebagai
 unsur penyelenggara pemerintahan daerah yang
 memimpin pelaksanaan urusan pemerintahan yang
 menjadi kewenangan daerah otonom. Sementara
 itu, keberadaan DPRD adalah lembaga perwakilan
 rakyat daerah yang berkedudukan sebagai unsur
 penyelenggara Pemerintahan Daerah. Artinya,
 terdapat dua unsur penyelenggara pemerintahan
 daerah, yaitu pemerintah daerah (gubernur,
 bupati, dan wali kota) dan DPRD (provinsi
 dan kabupaten/kota). Sebagai penyelenggara
 pemerintahan daerah, kepala daerah dan DPRD
 dalam menyelenggarakan urusan pemerintahan
 dibantu oleh perangkat daerah. Mengingat kepala
 daerah (gubernur, bupati, dan wali kota) dan
 DPRD adalah unsur utama dalam penyelenggaraan
 pemerintahan daerah, maka sangat penting untuk
 membangun suatu hubungan kerja kemitraan
 yang sejajar dan setara sesuai dengan kedudukan,
 tugas, dan kewenangan yang diberikan oleh
 undang-undang terutama dalam fungsi legislasi,
 anggaran, dan pengawasan yang tercermin
 dalam persetujuan bersama dalam pembentukan
 peraturan daerah (Perda), penyampaian laporan
 keterangan pertanggungjawaban kepada DPRD,
 persetujuan terhadap kerja sama yang akan
 dilakukan pemerintah daerah, rapat konsultasi
 DPRD dengan kepala daerah secara berkala dan
 bentuk lainnya sesuai dengan ketentuan peraturan
 perundang-undangan. Secara esensial hubungan
 kemitraan antara kepala daerah dengan DPRD yang
 efektif, efi sien, transparan, dan akuntabel sangat
 penting guna terwujudnya tujuan otonomi daerah
 sebagaimana yang diharapkan, yaitu meningkatnya
 kualitas pelayanan publik, meningkatnya daya
 saing daerah, dan meningkatnya kesejahteraan
 masyarakat.</t>
        </is>
      </c>
      <c r="Y32" s="188" t="n">
        <v>114000</v>
      </c>
      <c r="Z32" s="186" t="n"/>
      <c r="AA32" s="191">
        <f>Y40*Z40</f>
        <v/>
      </c>
      <c r="AB32" s="192" t="inlineStr">
        <is>
          <t>6ecfd8e9-810b-4a48-98a8-4236d67e13a8</t>
        </is>
      </c>
    </row>
    <row r="33" ht="15" customHeight="1" s="283">
      <c r="A33" s="193" t="n">
        <v>32</v>
      </c>
      <c r="B33" s="194">
        <f>HYPERLINK("https://mocostore.moco.co.id/catalog/"&amp;AB41,"Klik Disini")</f>
        <v/>
      </c>
      <c r="C33" s="195" t="inlineStr">
        <is>
          <t>Pemodelan riset operasi dan optimisasi : konstruksi model matematika serta perhitungannya dengan Open Source Scilab dan R- Software</t>
        </is>
      </c>
      <c r="D33" s="195" t="n"/>
      <c r="E33" s="195" t="inlineStr">
        <is>
          <t>Diah Chaerani, Erick Paulus, Audi L.H. Achmad ; penyunting, Adnan Abi Wildan</t>
        </is>
      </c>
      <c r="F33" s="195" t="inlineStr">
        <is>
          <t>978-623-295-066-5</t>
        </is>
      </c>
      <c r="G33" s="195" t="inlineStr">
        <is>
          <t>978-623-295-085-6</t>
        </is>
      </c>
      <c r="H33" s="195" t="inlineStr">
        <is>
          <t>Matematika</t>
        </is>
      </c>
      <c r="I33" s="195" t="inlineStr">
        <is>
          <t>Perguruan Tinggi</t>
        </is>
      </c>
      <c r="J33" s="196" t="inlineStr">
        <is>
          <t>009.01</t>
        </is>
      </c>
      <c r="K33" s="195" t="inlineStr">
        <is>
          <t>Tidak Tersedia</t>
        </is>
      </c>
      <c r="L33" s="195" t="inlineStr">
        <is>
          <t>Matematika Terapan</t>
        </is>
      </c>
      <c r="M33" s="195" t="inlineStr">
        <is>
          <t>Tidak Tersedia</t>
        </is>
      </c>
      <c r="N33" s="195" t="inlineStr">
        <is>
          <t>Indonesia</t>
        </is>
      </c>
      <c r="O33" s="195" t="inlineStr">
        <is>
          <t>Bukan fiksi</t>
        </is>
      </c>
      <c r="P33" s="195" t="n">
        <v>2020</v>
      </c>
      <c r="Q33" s="195" t="n">
        <v>2020</v>
      </c>
      <c r="R33" s="195" t="inlineStr">
        <is>
          <t>Alqaprint Jatinangor</t>
        </is>
      </c>
      <c r="S33" s="195" t="inlineStr">
        <is>
          <t>Alqaprint Jatinangor</t>
        </is>
      </c>
      <c r="T33" s="195" t="inlineStr">
        <is>
          <t>Lokal</t>
        </is>
      </c>
      <c r="U33" s="196" t="n">
        <v>160</v>
      </c>
      <c r="V33" s="196" t="inlineStr">
        <is>
          <t>pdf</t>
        </is>
      </c>
      <c r="W33" s="195" t="inlineStr">
        <is>
          <t>10.2 MB</t>
        </is>
      </c>
      <c r="X33" s="197" t="inlineStr">
        <is>
          <t>Buku ini&amp;nbsp;membahas Pemodelan Riset Operasi dan Optimisasi melalui konstruksi Model Matematika dan Penyelesaiannya menggunakan Soft-ware Open Source SCILAB dan R. Dalam buku ini dibahas mengapa diperlukan pengetahuan yang sangat baik mengenai pemodelan optimisasi menggunakan Scilab dan RSoftware. Ada berbagai alasan mengapa dalam buku ini dikedepankan pembahasan penyelesaian masalah riset operasi dan optimisasi menggunakan softwareOpen-Source. Hal ini dilatarbelakangi dengan kondisi dan pentingnya untuk merilis sesuatu di bawah lisensi open source. Dari lebih banyak perspektif membuat perangkat lunak lebih baik hingga menetapkan standar. Penting untuk membangun proyek yang berkelanjutan untuk mempertimbangkan alasan untuk mempublikasikan sebagai sumber terbuka dan menggunakannya sebagai panduan untuk pengambilan keputusan.</t>
        </is>
      </c>
      <c r="Y33" s="195" t="n">
        <v>88000</v>
      </c>
      <c r="Z33" s="193" t="n"/>
      <c r="AA33" s="198">
        <f>Y41*Z41</f>
        <v/>
      </c>
      <c r="AB33" s="199" t="inlineStr">
        <is>
          <t>0beb10b9-17e9-4284-a180-0edf8e844380</t>
        </is>
      </c>
    </row>
    <row r="34" ht="15" customHeight="1" s="283">
      <c r="A34" s="186" t="n">
        <v>33</v>
      </c>
      <c r="B34" s="187">
        <f>HYPERLINK("https://mocostore.moco.co.id/catalog/"&amp;AB42,"Klik Disini")</f>
        <v/>
      </c>
      <c r="C34" s="188" t="inlineStr">
        <is>
          <t>Optimisasi Robust untuk masalah pemrograman konveks kuadratik</t>
        </is>
      </c>
      <c r="D34" s="188" t="n"/>
      <c r="E34" s="188" t="inlineStr">
        <is>
          <t>Diah Chaerani ; editor, Amril Aman, Adnan Abi Wildan</t>
        </is>
      </c>
      <c r="F34" s="188" t="inlineStr">
        <is>
          <t>978-602-6408-75-4</t>
        </is>
      </c>
      <c r="G34" s="188" t="inlineStr">
        <is>
          <t>978-623-6523-70-4</t>
        </is>
      </c>
      <c r="H34" s="188" t="inlineStr">
        <is>
          <t>Matematika</t>
        </is>
      </c>
      <c r="I34" s="188" t="inlineStr">
        <is>
          <t>Perguruan Tinggi</t>
        </is>
      </c>
      <c r="J34" s="189" t="inlineStr">
        <is>
          <t>009.01</t>
        </is>
      </c>
      <c r="K34" s="188" t="inlineStr">
        <is>
          <t>Tidak Tersedia</t>
        </is>
      </c>
      <c r="L34" s="188" t="inlineStr">
        <is>
          <t>Matematika Terapan</t>
        </is>
      </c>
      <c r="M34" s="188" t="inlineStr">
        <is>
          <t>Tidak Tersedia</t>
        </is>
      </c>
      <c r="N34" s="188" t="inlineStr">
        <is>
          <t>Indonesia</t>
        </is>
      </c>
      <c r="O34" s="188" t="inlineStr">
        <is>
          <t>Bukan fiksi</t>
        </is>
      </c>
      <c r="P34" s="188" t="n">
        <v>2019</v>
      </c>
      <c r="Q34" s="188" t="n">
        <v>2020</v>
      </c>
      <c r="R34" s="188" t="inlineStr">
        <is>
          <t>Alqaprint Jatinangor</t>
        </is>
      </c>
      <c r="S34" s="188" t="inlineStr">
        <is>
          <t>Alqaprint Jatinangor</t>
        </is>
      </c>
      <c r="T34" s="188" t="inlineStr">
        <is>
          <t>Lokal</t>
        </is>
      </c>
      <c r="U34" s="189" t="n">
        <v>149</v>
      </c>
      <c r="V34" s="189" t="inlineStr">
        <is>
          <t>pdf</t>
        </is>
      </c>
      <c r="W34" s="188" t="inlineStr">
        <is>
          <t>4.3 MB</t>
        </is>
      </c>
      <c r="X34" s="190" t="inlineStr">
        <is>
          <t>Bagian Pertama buku ini membahas mengenai
 Pemrograman Konveks, Pemrograman Kon-veks
 Kuadratik serta Masalah Optimisasi Robust. Pada
 Bagian Kedua, disajikan pembahasan mengenai
 penerapan Masalah Pemrograman Konveks
 Kuadratik pada kasus yang melibatkan data
 taktentu. Diasumsikan data tak tentu ini berada
 dalam Himpunan Tak Tentu yang berupa kotak dan
 ellipsoidal. Pemilihan Himpunan Tak Tentu Kotak
 dan Ellip-soidal ini dilakukan untuk menjamin hasil
 reformulasi masalah optimisasi yang merupakan
 Model Optimisasi yang Computationally Tractable.
 Telah dibuktikan oleh Bental dan Ne-mirovskii [2]
 bahwa kelas masalah optimisasi yang dihasilkan
 pada penerapan Metodologi Robust Counterpart
 merupakan masalah optimisasi yang konveks
 sehingga dapat terjamin eksistensi solusi optimal
 global yang juga tahan akan gangguan (Robust
 Optimal Global Solution). Pada Bagian kedua,
 buku ini dilengkapi pula dengan pembahasan
 penerapannya pada masalah industri khususnya
 dalam masalah Energy Saving Generation Dispacth
 dengan menggunakan pendekatan Teori Minimum
 Cost Flow.</t>
        </is>
      </c>
      <c r="Y34" s="188" t="n">
        <v>74000</v>
      </c>
      <c r="Z34" s="186" t="n"/>
      <c r="AA34" s="191">
        <f>Y42*Z42</f>
        <v/>
      </c>
      <c r="AB34" s="192" t="inlineStr">
        <is>
          <t>e7e7578c-ff31-4674-971b-9789036793ae</t>
        </is>
      </c>
    </row>
    <row r="35" ht="15" customHeight="1" s="283">
      <c r="A35" s="193" t="n">
        <v>34</v>
      </c>
      <c r="B35" s="194">
        <f>HYPERLINK("https://mocostore.moco.co.id/catalog/"&amp;AB43,"Klik Disini")</f>
        <v/>
      </c>
      <c r="C35" s="195" t="inlineStr">
        <is>
          <t>Rancang bangun graphical user interface (GUI) sederhana untuk penyelesaian masalah optimisasi tak tentu menggunakan software open source Scilab</t>
        </is>
      </c>
      <c r="D35" s="195" t="inlineStr">
        <is>
          <t>: robust shortest path problem, labyrinth maze game, manajemen konstruks</t>
        </is>
      </c>
      <c r="E35" s="195" t="inlineStr">
        <is>
          <t>Diah Chaerani, Erick Paulus, M. Irfan Giffari ; editor, Endra Joelianto, Adnan Abi Wildan</t>
        </is>
      </c>
      <c r="F35" s="195" t="inlineStr">
        <is>
          <t>978-602-6408-71-6</t>
        </is>
      </c>
      <c r="G35" s="195" t="inlineStr">
        <is>
          <t>978-623-6523-20-9</t>
        </is>
      </c>
      <c r="H35" s="195" t="inlineStr">
        <is>
          <t>Sains &amp; Teknologi</t>
        </is>
      </c>
      <c r="I35" s="195" t="inlineStr">
        <is>
          <t>Perguruan Tinggi</t>
        </is>
      </c>
      <c r="J35" s="196" t="inlineStr">
        <is>
          <t>009.01</t>
        </is>
      </c>
      <c r="K35" s="195" t="inlineStr">
        <is>
          <t>Tidak Tersedia</t>
        </is>
      </c>
      <c r="L35" s="195" t="inlineStr">
        <is>
          <t>Matematika Terapan</t>
        </is>
      </c>
      <c r="M35" s="195" t="inlineStr">
        <is>
          <t>Tidak Tersedia</t>
        </is>
      </c>
      <c r="N35" s="195" t="inlineStr">
        <is>
          <t>Indonesia</t>
        </is>
      </c>
      <c r="O35" s="195" t="inlineStr">
        <is>
          <t>Bukan fiksi</t>
        </is>
      </c>
      <c r="P35" s="195" t="n">
        <v>2019</v>
      </c>
      <c r="Q35" s="195" t="n">
        <v>2020</v>
      </c>
      <c r="R35" s="195" t="inlineStr">
        <is>
          <t>Alqaprint Jatinangor</t>
        </is>
      </c>
      <c r="S35" s="195" t="inlineStr">
        <is>
          <t>Alqaprint Jatinangor</t>
        </is>
      </c>
      <c r="T35" s="195" t="inlineStr">
        <is>
          <t>Lokal</t>
        </is>
      </c>
      <c r="U35" s="196" t="n">
        <v>132</v>
      </c>
      <c r="V35" s="196" t="inlineStr">
        <is>
          <t>pdf</t>
        </is>
      </c>
      <c r="W35" s="195" t="inlineStr">
        <is>
          <t>2.5 MB</t>
        </is>
      </c>
      <c r="X35" s="197" t="inlineStr">
        <is>
          <t>Rancang Bangun Graphical User Interface
 (GUI) untuk Masalah Optimisasi tak Tentu
 dengan Pendekatan Affi nely Adjustable Robust
 Counterpart yang merupakan pengembangan
 metodologi penyelesaian Optimisasi Robust yang
 sebelumnya dikenal dengan Robust Counterpart
 Methodology. Rancang Bangun GUI dilaksanakan
 dengan menggunakan software yang open source
 yaitu SCILAB. Buku ini dibagi menjadi beberapa
 topik, antara lain pembahasan mengenai Optimisasi
 tak Tentu, Optimisasi Robust, Pengenalan Scilab,
 dan Optimisasi dalam Scilab serta Graphical
 User Interface dalam Scilab. Buku ini tidak hanya
 menyajikan dasar pemrograman dalam rancang
 bangun GUI dalam Scilab melainkan juga dilengkapi
 dengan studi kasus dan solusi penyelesainnya.
 Studi kasus yang dibahas dalam buku ini adalah
 perancangan GUI untuk masalah penentuan
 jalur terpendek yang melibatkan data tak tentu.
 Dalam hal ini dibahas mengenai GUI sederhana
 untuk Robust Shortest Path Problem beserta
 pengembangan kasus pada masalah Labyrinth
 Maze Game, Manajemen Konstruksi serta Kasus
 Pengiriman Barang.</t>
        </is>
      </c>
      <c r="Y35" s="195" t="n">
        <v>66000</v>
      </c>
      <c r="Z35" s="193" t="n"/>
      <c r="AA35" s="198">
        <f>Y43*Z43</f>
        <v/>
      </c>
      <c r="AB35" s="199" t="inlineStr">
        <is>
          <t>110080f2-0d3f-4d02-960a-bf354c35d7c4</t>
        </is>
      </c>
    </row>
    <row r="36" ht="15" customHeight="1" s="283">
      <c r="A36" s="186" t="n">
        <v>35</v>
      </c>
      <c r="B36" s="187">
        <f>HYPERLINK("https://mocostore.moco.co.id/catalog/"&amp;AB44,"Klik Disini")</f>
        <v/>
      </c>
      <c r="C36" s="188" t="inlineStr">
        <is>
          <t>Komputasi pemrograman dinamik menggunakan software aplikasi Maple</t>
        </is>
      </c>
      <c r="D36" s="188" t="n"/>
      <c r="E36" s="188" t="inlineStr">
        <is>
          <t>Diah Chaerani ... [et al.] ; penyunting, Adnan Abi Wildan</t>
        </is>
      </c>
      <c r="F36" s="188" t="inlineStr">
        <is>
          <t>978-602-6408-89-1</t>
        </is>
      </c>
      <c r="G36" s="188" t="inlineStr">
        <is>
          <t>978-623-6523-03-2</t>
        </is>
      </c>
      <c r="H36" s="188" t="inlineStr">
        <is>
          <t>Matematika</t>
        </is>
      </c>
      <c r="I36" s="188" t="inlineStr">
        <is>
          <t>Perguruan Tinggi</t>
        </is>
      </c>
      <c r="J36" s="189" t="inlineStr">
        <is>
          <t>009.01</t>
        </is>
      </c>
      <c r="K36" s="188" t="inlineStr">
        <is>
          <t>Tidak Tersedia</t>
        </is>
      </c>
      <c r="L36" s="188" t="inlineStr">
        <is>
          <t>Matematika Terapan</t>
        </is>
      </c>
      <c r="M36" s="188" t="inlineStr">
        <is>
          <t>Tidak Tersedia</t>
        </is>
      </c>
      <c r="N36" s="188" t="inlineStr">
        <is>
          <t>Indonesia</t>
        </is>
      </c>
      <c r="O36" s="188" t="inlineStr">
        <is>
          <t>Bukan fiksi</t>
        </is>
      </c>
      <c r="P36" s="188" t="n">
        <v>2020</v>
      </c>
      <c r="Q36" s="188" t="n">
        <v>2020</v>
      </c>
      <c r="R36" s="188" t="inlineStr">
        <is>
          <t>Alqaprint Jatinangor</t>
        </is>
      </c>
      <c r="S36" s="188" t="inlineStr">
        <is>
          <t>Alqaprint Jatinangor</t>
        </is>
      </c>
      <c r="T36" s="188" t="inlineStr">
        <is>
          <t>Lokal</t>
        </is>
      </c>
      <c r="U36" s="189" t="n">
        <v>129</v>
      </c>
      <c r="V36" s="189" t="inlineStr">
        <is>
          <t>pdf</t>
        </is>
      </c>
      <c r="W36" s="188" t="inlineStr">
        <is>
          <t>1.5 MB</t>
        </is>
      </c>
      <c r="X36" s="190" t="inlineStr">
        <is>
          <t>Pemrograman dinamik (Dynamic Programming)
 adalah teknik matematika yang digunakan untuk
 membuat suatu seri keputusan yang berhubungan
 secara berurutan . Prosedurnya didasari oleh
 prinsip optimalitas (principle of optimality). Hal
 tersebut digunakan untuk melengkapi sistematika
 prosedur penentuan kombinasi keputusan yang
 memaksimumkan semua efektifi tas. Berbeda
 dengan pemrograman linier, pada pemrograman
 dinamik tidak ada suatu standar formulasi
 matematika yang dapat dipergunakan untuk
 memecahkan bermacam-macam masalah. (Hiller
 dan Lieberman, 1974).</t>
        </is>
      </c>
      <c r="Y36" s="188" t="n">
        <v>66000</v>
      </c>
      <c r="Z36" s="186" t="n"/>
      <c r="AA36" s="191">
        <f>Y44*Z44</f>
        <v/>
      </c>
      <c r="AB36" s="192" t="inlineStr">
        <is>
          <t>63bc8b02-3c0a-4033-b673-ce7764121212</t>
        </is>
      </c>
    </row>
    <row r="37" ht="15" customHeight="1" s="283">
      <c r="A37" s="193" t="n">
        <v>36</v>
      </c>
      <c r="B37" s="194">
        <f>HYPERLINK("https://mocostore.moco.co.id/catalog/"&amp;AB45,"Klik Disini")</f>
        <v/>
      </c>
      <c r="C37" s="195" t="inlineStr">
        <is>
          <t>Optimisasi robust : kajian teori dan penerapannya pada bidang industri dan lingkungan</t>
        </is>
      </c>
      <c r="D37" s="195" t="n"/>
      <c r="E37" s="195" t="inlineStr">
        <is>
          <t>Diah Chaerani ; penyunting, Adnan Abi Wildan</t>
        </is>
      </c>
      <c r="F37" s="195" t="inlineStr">
        <is>
          <t>978-602-6408-56-3</t>
        </is>
      </c>
      <c r="G37" s="195" t="inlineStr">
        <is>
          <t>978-623-6523-26-1</t>
        </is>
      </c>
      <c r="H37" s="195" t="inlineStr">
        <is>
          <t>Matematika</t>
        </is>
      </c>
      <c r="I37" s="195" t="inlineStr">
        <is>
          <t>Perguruan Tinggi</t>
        </is>
      </c>
      <c r="J37" s="196" t="inlineStr">
        <is>
          <t>009.03</t>
        </is>
      </c>
      <c r="K37" s="195" t="inlineStr">
        <is>
          <t>Tidak Tersedia</t>
        </is>
      </c>
      <c r="L37" s="195" t="inlineStr">
        <is>
          <t>Matematika Terapan</t>
        </is>
      </c>
      <c r="M37" s="195" t="inlineStr">
        <is>
          <t>Tidak Tersedia</t>
        </is>
      </c>
      <c r="N37" s="195" t="inlineStr">
        <is>
          <t>Indonesia</t>
        </is>
      </c>
      <c r="O37" s="195" t="inlineStr">
        <is>
          <t>Bukan fiksi</t>
        </is>
      </c>
      <c r="P37" s="195" t="n">
        <v>2018</v>
      </c>
      <c r="Q37" s="195" t="n">
        <v>2020</v>
      </c>
      <c r="R37" s="195" t="inlineStr">
        <is>
          <t>Alqaprint Jatinangor</t>
        </is>
      </c>
      <c r="S37" s="195" t="inlineStr">
        <is>
          <t>Alqaprint Jatinangor</t>
        </is>
      </c>
      <c r="T37" s="195" t="inlineStr">
        <is>
          <t>Lokal</t>
        </is>
      </c>
      <c r="U37" s="196" t="n">
        <v>231</v>
      </c>
      <c r="V37" s="196" t="inlineStr">
        <is>
          <t>pdf</t>
        </is>
      </c>
      <c r="W37" s="195" t="inlineStr">
        <is>
          <t>2.2 MB</t>
        </is>
      </c>
      <c r="X37" s="197" t="inlineStr">
        <is>
          <t>Buku ini membahas Teori dan Penerapan
 Optimisasi Robust dengan kebaruan adanya
 keterlibatan variabel biner dalam masalah optimisasi
 tak tentu. Hal ini mengakibatkan diperolehnya
 formulasi robust counterpart yang secara
 umum tidak tergolong pada kelas masalah yang
 computationally tractable. Ini berarti bahwa masalah
 ini tidak dapat diselesaikan secara efi sien dalam
 waktu yang polynomial. Sebagai konsekuensinya,
 metode penyelesaian yang diperlukan adalah suatu
 metode khusus yang mengeksploitasi variabel
 biner, misalnya branch and bound scheme. Untuk
 kajian aspek praktis, aplikasi optimisasi robust pada
 bidang kajian industri dan lingkungan telah diteliti
 khususnya dalam masalah alokasi sumber daya alam
 dan penentuan strategi penanggulangan penyakit
 tropis. Dalam buku ini terbagi menjadi dua bagian
 yaitu bagian teori mengenai bagaimana pemodelan
 masalah desain robust dengan menggunakan
 Optimisasi Konik (lihat Chaerani 2006) bagaimana
 menangani Optimisasi T.</t>
        </is>
      </c>
      <c r="Y37" s="195" t="n">
        <v>110000</v>
      </c>
      <c r="Z37" s="193" t="n"/>
      <c r="AA37" s="198">
        <f>Y45*Z45</f>
        <v/>
      </c>
      <c r="AB37" s="199" t="inlineStr">
        <is>
          <t>02f43d06-72c9-4fec-9f58-6c36bf76341f</t>
        </is>
      </c>
    </row>
    <row r="38" ht="15" customHeight="1" s="283">
      <c r="A38" s="186" t="n">
        <v>37</v>
      </c>
      <c r="B38" s="187">
        <f>HYPERLINK("https://mocostore.moco.co.id/catalog/"&amp;AB46,"Klik Disini")</f>
        <v/>
      </c>
      <c r="C38" s="188" t="inlineStr">
        <is>
          <t>The guide of english training for civil state apparatus</t>
        </is>
      </c>
      <c r="D38" s="188" t="n"/>
      <c r="E38" s="188" t="inlineStr">
        <is>
          <t>Dudung Abdullah Pasteur Dan Dede Pandaswita; editor, Duddy Lukman</t>
        </is>
      </c>
      <c r="F38" s="188" t="inlineStr">
        <is>
          <t>978-602-6408-41-9</t>
        </is>
      </c>
      <c r="G38" s="188" t="inlineStr">
        <is>
          <t>978-623-295-094-8</t>
        </is>
      </c>
      <c r="H38" s="188" t="inlineStr">
        <is>
          <t>Bahasa</t>
        </is>
      </c>
      <c r="I38" s="188" t="inlineStr">
        <is>
          <t>Perguruan Tinggi</t>
        </is>
      </c>
      <c r="J38" s="189" t="inlineStr">
        <is>
          <t>009.19</t>
        </is>
      </c>
      <c r="K38" s="188" t="inlineStr">
        <is>
          <t>Tidak Tersedia</t>
        </is>
      </c>
      <c r="L38" s="188" t="inlineStr">
        <is>
          <t>Pendidikan dan Pelatihan (Diklat)</t>
        </is>
      </c>
      <c r="M38" s="188" t="inlineStr">
        <is>
          <t>Tidak Tersedia</t>
        </is>
      </c>
      <c r="N38" s="188" t="inlineStr">
        <is>
          <t>Inggris</t>
        </is>
      </c>
      <c r="O38" s="188" t="inlineStr">
        <is>
          <t>Bukan fiksi</t>
        </is>
      </c>
      <c r="P38" s="188" t="n">
        <v>2018</v>
      </c>
      <c r="Q38" s="188" t="n">
        <v>2021</v>
      </c>
      <c r="R38" s="188" t="inlineStr">
        <is>
          <t>Alqaprint Jatinangor</t>
        </is>
      </c>
      <c r="S38" s="188" t="inlineStr">
        <is>
          <t>Alqaprint Jatinangor</t>
        </is>
      </c>
      <c r="T38" s="188" t="inlineStr">
        <is>
          <t>Lokal</t>
        </is>
      </c>
      <c r="U38" s="189" t="n">
        <v>83</v>
      </c>
      <c r="V38" s="189" t="inlineStr">
        <is>
          <t>pdf</t>
        </is>
      </c>
      <c r="W38" s="188" t="inlineStr">
        <is>
          <t>5.9 MB</t>
        </is>
      </c>
      <c r="X38" s="190" t="inlineStr">
        <is>
          <t>This package is intended for English Training and Education (Diklat) among Civil State Apparatus in improving the skill of speaking English well and properly according to his or her functions and duties.Mastering English language as a tool of international communication for Civil State Apparatus; especially, for echelon II, III, IV and all staff, seems to be a prime necessity so that they may become world class govenrment employees who have self-readiness to face global challenges. Now it is time for Civil State Apparatus to master a foreign language well; especially, English because the ability of communicating in English properly will be a great asset towards World Class Civil State Apparatus who posseses integrity, neutrality, capability, professionality, competence, hard-working performance, and welfare to realize internationally standarized services.</t>
        </is>
      </c>
      <c r="Y38" s="188" t="n">
        <v>49200</v>
      </c>
      <c r="Z38" s="186" t="n"/>
      <c r="AA38" s="191">
        <f>Y46*Z46</f>
        <v/>
      </c>
      <c r="AB38" s="192" t="inlineStr">
        <is>
          <t>a404a6d1-c8e9-4d61-a4db-eb406919a320</t>
        </is>
      </c>
    </row>
    <row r="39" ht="15" customHeight="1" s="283">
      <c r="A39" s="193" t="n">
        <v>38</v>
      </c>
      <c r="B39" s="194">
        <f>HYPERLINK("https://mocostore.moco.co.id/catalog/"&amp;AB47,"Klik Disini")</f>
        <v/>
      </c>
      <c r="C39" s="195" t="inlineStr">
        <is>
          <t>Efektivitas kepemimpinan dalam pemberdayaan organisasi masyarakat</t>
        </is>
      </c>
      <c r="D39" s="195" t="n"/>
      <c r="E39" s="195" t="inlineStr">
        <is>
          <t>Dudung Abdullah Pasteur, Dede Pandaswita ; penyunting, Adnan Abi Wildan</t>
        </is>
      </c>
      <c r="F39" s="195" t="inlineStr">
        <is>
          <t>978-602-6408-53-2</t>
        </is>
      </c>
      <c r="G39" s="195" t="inlineStr">
        <is>
          <t>978-623-295-093-1</t>
        </is>
      </c>
      <c r="H39" s="195" t="inlineStr">
        <is>
          <t>Manajemen</t>
        </is>
      </c>
      <c r="I39" s="195" t="inlineStr">
        <is>
          <t>Perguruan Tinggi</t>
        </is>
      </c>
      <c r="J39" s="196" t="inlineStr">
        <is>
          <t>009.09</t>
        </is>
      </c>
      <c r="K39" s="195" t="inlineStr">
        <is>
          <t>Tidak Tersedia</t>
        </is>
      </c>
      <c r="L39" s="195" t="inlineStr">
        <is>
          <t>Kepemimpinan</t>
        </is>
      </c>
      <c r="M39" s="195" t="inlineStr">
        <is>
          <t>Tidak Tersedia</t>
        </is>
      </c>
      <c r="N39" s="195" t="inlineStr">
        <is>
          <t>Indonesia</t>
        </is>
      </c>
      <c r="O39" s="195" t="inlineStr">
        <is>
          <t>Bukan fiksi</t>
        </is>
      </c>
      <c r="P39" s="195" t="n">
        <v>2018</v>
      </c>
      <c r="Q39" s="195" t="n">
        <v>2021</v>
      </c>
      <c r="R39" s="195" t="inlineStr">
        <is>
          <t>Alqaprint Jatinangor</t>
        </is>
      </c>
      <c r="S39" s="195" t="inlineStr">
        <is>
          <t>Alqaprint Jatinangor</t>
        </is>
      </c>
      <c r="T39" s="195" t="inlineStr">
        <is>
          <t>Lokal</t>
        </is>
      </c>
      <c r="U39" s="196" t="n">
        <v>147</v>
      </c>
      <c r="V39" s="196" t="inlineStr">
        <is>
          <t>pdf</t>
        </is>
      </c>
      <c r="W39" s="195" t="inlineStr">
        <is>
          <t>6.4 MB</t>
        </is>
      </c>
      <c r="X39" s="197" t="inlineStr">
        <is>
          <t>Sebagian besar di antara kita telah mengenal pemimpin di tempat kerja, di masyarakat, dalam pemerintahan, yang memukau imajinasi kita dengan keinginan akan sebuah gagasan-bayangan tentang seperti apa nantinya masa depan. Di tengah-tengah perjalanan hidup di dunia ini tidak jarang muncul saat-saat kritis, saat-saat yang menentukan arah zamannya. Saat-saat itu tercipta oleh timbulnya masalah-masalah penting yang menuntut sikap yang tegas dan cara penggarapan yang cepat lagi tepat. Masalah itu dapat menyangkut kehidupan keluarga, masyarakat, negara, dan dunia. Dalam keadaan-keadaan kritis itu diminta kehadiran tokoh-tokoh pemimpin. Mereka adalah manusia-manusia yang tahu apa yang harus dikerjakan pada saat-saat seperti itu. Mereka adalah orang-orang yang memiliki kecakapan dan kemampuan untuk memengaruhi dan mengajak, mengumpulkan dan menggerakkan orang-orang lain untuk menangani persoalan-persoalan yang ada pada waktu itu. Mereka adalah orang-orang yang mampu membina orang-orang lain membentuk suatu kesatuan kerja dan bersama-sama mereka rela bekerja, bahkan berkorban kadang-kadang, demi beresnya persoalan itu, mereka inilah orang-orang yang biasa disebut pemimpin</t>
        </is>
      </c>
      <c r="Y39" s="195" t="n">
        <v>73000</v>
      </c>
      <c r="Z39" s="193" t="n"/>
      <c r="AA39" s="198">
        <f>Y47*Z47</f>
        <v/>
      </c>
      <c r="AB39" s="199" t="inlineStr">
        <is>
          <t>ab632bf1-183c-4fb1-9f3d-58bc66d402fb</t>
        </is>
      </c>
    </row>
    <row r="40" ht="15" customHeight="1" s="283">
      <c r="A40" s="186" t="n">
        <v>39</v>
      </c>
      <c r="B40" s="187">
        <f>HYPERLINK("https://mocostore.moco.co.id/catalog/"&amp;AB48,"Klik Disini")</f>
        <v/>
      </c>
      <c r="C40" s="188" t="inlineStr">
        <is>
          <t>Kepemimpinan dalam pemberdayaan masyarakat desa</t>
        </is>
      </c>
      <c r="D40" s="188" t="n"/>
      <c r="E40" s="188" t="inlineStr">
        <is>
          <t>H. Dudung Abdullah Pasteur, Suryadi; penyunting, D. Lukman P.K</t>
        </is>
      </c>
      <c r="F40" s="188" t="inlineStr">
        <is>
          <t>978-602-6408-69-3</t>
        </is>
      </c>
      <c r="G40" s="188" t="inlineStr">
        <is>
          <t>978-623-6523-52-0</t>
        </is>
      </c>
      <c r="H40" s="188" t="inlineStr">
        <is>
          <t>Manajemen</t>
        </is>
      </c>
      <c r="I40" s="188" t="inlineStr">
        <is>
          <t>Perguruan Tinggi</t>
        </is>
      </c>
      <c r="J40" s="189" t="inlineStr">
        <is>
          <t>009.09</t>
        </is>
      </c>
      <c r="K40" s="188" t="inlineStr">
        <is>
          <t>Tidak Tersedia</t>
        </is>
      </c>
      <c r="L40" s="188" t="inlineStr">
        <is>
          <t>Kepemimpinan</t>
        </is>
      </c>
      <c r="M40" s="188" t="inlineStr">
        <is>
          <t>Tidak Tersedia</t>
        </is>
      </c>
      <c r="N40" s="188" t="inlineStr">
        <is>
          <t>Indonesia</t>
        </is>
      </c>
      <c r="O40" s="188" t="inlineStr">
        <is>
          <t>Bukan fiksi</t>
        </is>
      </c>
      <c r="P40" s="188" t="n">
        <v>2019</v>
      </c>
      <c r="Q40" s="188" t="n">
        <v>2020</v>
      </c>
      <c r="R40" s="188" t="inlineStr">
        <is>
          <t>Alqaprint Jatinangor</t>
        </is>
      </c>
      <c r="S40" s="188" t="inlineStr">
        <is>
          <t>Alqaprint Jatinangor</t>
        </is>
      </c>
      <c r="T40" s="188" t="inlineStr">
        <is>
          <t>Lokal</t>
        </is>
      </c>
      <c r="U40" s="189" t="n">
        <v>194</v>
      </c>
      <c r="V40" s="189" t="inlineStr">
        <is>
          <t>pdf</t>
        </is>
      </c>
      <c r="W40" s="188" t="inlineStr">
        <is>
          <t>2.8 MB</t>
        </is>
      </c>
      <c r="X40" s="190" t="inlineStr">
        <is>
          <t>Masyarakat desa, PengembanganTugas
 Kepemimpinan adalah tugas pengabdian.
 Dia dipanggil demi penyelesaian masalah, demi
 tujuan dan cita-cita bersama. Tujuan dan cita-cita
 merupakan unsur yang pertama dan paling pokok
 dalam kepemimpinan. Sadar bahwa tujuan dan
 cita-cita itu baik demi kesejahteraan orang banyak,
 seorang pemimpin berusaha memengaruhi,
 mengajak, mengumpulkan dan menggerakkan
 banyak orang untuk bersama-sama bekerja
 mencapai tujuan dan cita-cita itu. Dalam Lembaga
 atau kegiatan-kegiatan di mana tujuan dan citacita
 itu sudah jelas dirumuskan, seperti misalnya
 dalam lembaga pendidikan, tugas pemimpin
 tinggal memperingatkan kembali, memperdalam
 pengertian bersama, atau menggali lebih jauh lagi
 tujuan dan cita-cita itu.</t>
        </is>
      </c>
      <c r="Y40" s="188" t="n">
        <v>97000</v>
      </c>
      <c r="Z40" s="186" t="n"/>
      <c r="AA40" s="191">
        <f>Y48*Z48</f>
        <v/>
      </c>
      <c r="AB40" s="192" t="inlineStr">
        <is>
          <t>327297a3-a542-4e09-aa77-34a1cb81b284</t>
        </is>
      </c>
    </row>
    <row r="41" ht="15" customHeight="1" s="283">
      <c r="A41" s="193" t="n">
        <v>40</v>
      </c>
      <c r="B41" s="194">
        <f>HYPERLINK("https://mocostore.moco.co.id/catalog/"&amp;AB49,"Klik Disini")</f>
        <v/>
      </c>
      <c r="C41" s="195" t="inlineStr">
        <is>
          <t>World class apparatus: melejitkan kompetensi berbahasa Inggris ASN</t>
        </is>
      </c>
      <c r="D41" s="195" t="n"/>
      <c r="E41" s="195" t="inlineStr">
        <is>
          <t>H. Dudung Abdullah Pasteur, Suryadi; penyunting, D. Lukman P.K</t>
        </is>
      </c>
      <c r="F41" s="195" t="inlineStr">
        <is>
          <t>978-602-6408-68-6</t>
        </is>
      </c>
      <c r="G41" s="195" t="inlineStr">
        <is>
          <t>978-623-6523-25-4</t>
        </is>
      </c>
      <c r="H41" s="195" t="inlineStr">
        <is>
          <t>Bahasa</t>
        </is>
      </c>
      <c r="I41" s="195" t="inlineStr">
        <is>
          <t>Perguruan Tinggi</t>
        </is>
      </c>
      <c r="J41" s="196" t="inlineStr">
        <is>
          <t>009.07</t>
        </is>
      </c>
      <c r="K41" s="195" t="inlineStr">
        <is>
          <t>Tidak Tersedia</t>
        </is>
      </c>
      <c r="L41" s="195" t="inlineStr">
        <is>
          <t>Pendidikan dan Pelatihan (Diklat)</t>
        </is>
      </c>
      <c r="M41" s="195" t="inlineStr">
        <is>
          <t>Tidak Tersedia</t>
        </is>
      </c>
      <c r="N41" s="195" t="inlineStr">
        <is>
          <t>Inggris</t>
        </is>
      </c>
      <c r="O41" s="195" t="inlineStr">
        <is>
          <t>Bukan fiksi</t>
        </is>
      </c>
      <c r="P41" s="195" t="n">
        <v>2019</v>
      </c>
      <c r="Q41" s="195" t="n">
        <v>2020</v>
      </c>
      <c r="R41" s="195" t="inlineStr">
        <is>
          <t>Alqaprint Jatinangor</t>
        </is>
      </c>
      <c r="S41" s="195" t="inlineStr">
        <is>
          <t>Alqaprint Jatinangor</t>
        </is>
      </c>
      <c r="T41" s="195" t="inlineStr">
        <is>
          <t>Lokal</t>
        </is>
      </c>
      <c r="U41" s="196" t="n">
        <v>158</v>
      </c>
      <c r="V41" s="196" t="inlineStr">
        <is>
          <t>pdf</t>
        </is>
      </c>
      <c r="W41" s="195" t="inlineStr">
        <is>
          <t>1.6 MB</t>
        </is>
      </c>
      <c r="X41" s="197" t="inlineStr">
        <is>
          <t>Kompetensi Berbahasa Inggris telah menjadi
 keahlian penting yang perlu dikuasai Aparatur
 Sipil Negara guna menghadapi era globalisasi
 yang telah, sedang dan akan berlangsung di masa
 mendatang. Dalam kehidupan sehari-hari kita sering
 mendengar dan membaca beberapa ungkapan
 Bahasa Inggris populer yang sangat dekat dengan
 lingkungan PNS, seperti World Class Governance
 dan World Class Apparatus&amp;rdquo;. World Class, dua suku
 kata bahasa Inggris ini, sering dirangkaikan dengan
 kata lain dan bahkan menjadi istilah baku yang
 menggambarkan pengertian dunia international
 yang sarat dengan persaingan global; misalnya,
 World Class University, World Class Company,
 World Class Passport, World Class Leadership,
 dsb. Istilah World Class yang Bahasa Indonesianya
 Kelas Dunia tertulis jelas dalam visi BPSDM Jawa
 Barat, yaitu, &amp;ldquo;Menjadi Badan Pendidikan dan
 Pelatihan Daerah Berstandar International Menuju
 Aparatur Berkelas Dunia&amp;rdquo;. Juga, Grand Design
 Reformasi Birokrasi 2010-2025 yang ditetapkan
 melalui Peraturan Presiden Nomor 81 tahun 2010
 diantaranya telah menetapkan Visi Reformasi
 Birokrasi yaitu &amp;ldquo;Terwujudnya Pemerintah Kelas
 Dunia&amp;rdquo;. Tentunya visi tersebut menjadi rujukan
 dalam mewujudkan pemerintahan kelas dunia, yaitu,
 pemerintahan yang profesional dan berintegritas
 tinggi yang mampu menyelenggarakan pelayanan
 prima kepada masyarakat serta manajemen
 pemerintahan yang baik dan demokratis dalam
 meng-hadapi persaingan global jaman now dan
 masa akan datang. Guna mewujudkan visi di atas,
 maka diperlukan pula SDM aparatur kelas dunia
 (World Class Apparatus) yang berintegritas, netral, kompeten, capable, profesional, bekerja tinggi dan
 mampu berkomunikasi baik dengan masyarakat
 lokal, nasional, maupun international. Namun,
 upaya merealisasikan &amp;ldquo;World Class Appartuss&amp;rdquo;
 menjadi tantangan tersediri bagi insan ASN karena
 sebagian besar dari mereka belum begitu mampu
 menggunakan bahasa Inggris sebagai sarana
 berkomunikasi international. Oleh sebab itu, upaya
 meningkatkan kompetensi berbahasa Inggris bagi
 ASN merupakan salah satu prioritas utama menuju
 ASN berkelas dunia (ASN World Class).</t>
        </is>
      </c>
      <c r="Y41" s="195" t="n">
        <v>79000</v>
      </c>
      <c r="Z41" s="193" t="n"/>
      <c r="AA41" s="198">
        <f>Y49*Z49</f>
        <v/>
      </c>
      <c r="AB41" s="199" t="inlineStr">
        <is>
          <t>1bcb6711-0696-49bd-8224-42762aa8df66</t>
        </is>
      </c>
    </row>
    <row r="42" ht="15" customHeight="1" s="283">
      <c r="A42" s="186" t="n">
        <v>41</v>
      </c>
      <c r="B42" s="187">
        <f>HYPERLINK("https://mocostore.moco.co.id/catalog/"&amp;AB50,"Klik Disini")</f>
        <v/>
      </c>
      <c r="C42" s="188" t="inlineStr">
        <is>
          <t>The right leader: implementasi perilaku kepemimpinan teladan instansi pemerintahan</t>
        </is>
      </c>
      <c r="D42" s="188" t="n"/>
      <c r="E42" s="188" t="inlineStr">
        <is>
          <t>Dudung Abdullah Pasteur; penyunting, Adnan Abi Wildan</t>
        </is>
      </c>
      <c r="F42" s="188" t="inlineStr">
        <is>
          <t>978-602-6408-24-2</t>
        </is>
      </c>
      <c r="G42" s="188" t="inlineStr">
        <is>
          <t>978-623-6523-15-5</t>
        </is>
      </c>
      <c r="H42" s="188" t="inlineStr">
        <is>
          <t>Manajemen</t>
        </is>
      </c>
      <c r="I42" s="188" t="inlineStr">
        <is>
          <t>Perguruan Tinggi</t>
        </is>
      </c>
      <c r="J42" s="189" t="inlineStr">
        <is>
          <t>009.09</t>
        </is>
      </c>
      <c r="K42" s="188" t="inlineStr">
        <is>
          <t>Tidak Tersedia</t>
        </is>
      </c>
      <c r="L42" s="188" t="inlineStr">
        <is>
          <t>Pendidikan dan Pelatihan (Diklat)</t>
        </is>
      </c>
      <c r="M42" s="188" t="inlineStr">
        <is>
          <t>Tidak Tersedia</t>
        </is>
      </c>
      <c r="N42" s="188" t="inlineStr">
        <is>
          <t>Indonesia</t>
        </is>
      </c>
      <c r="O42" s="188" t="inlineStr">
        <is>
          <t>Bukan fiksi</t>
        </is>
      </c>
      <c r="P42" s="188" t="n">
        <v>2017</v>
      </c>
      <c r="Q42" s="188" t="n">
        <v>2020</v>
      </c>
      <c r="R42" s="188" t="inlineStr">
        <is>
          <t>Alqaprint Jatinangor</t>
        </is>
      </c>
      <c r="S42" s="188" t="inlineStr">
        <is>
          <t>Alqaprint Jatinangor</t>
        </is>
      </c>
      <c r="T42" s="188" t="inlineStr">
        <is>
          <t>Lokal</t>
        </is>
      </c>
      <c r="U42" s="189" t="n">
        <v>128</v>
      </c>
      <c r="V42" s="189" t="inlineStr">
        <is>
          <t>pdf</t>
        </is>
      </c>
      <c r="W42" s="188" t="inlineStr">
        <is>
          <t>1.5 MB</t>
        </is>
      </c>
      <c r="X42" s="190" t="inlineStr">
        <is>
          <t>Keadilan yang ditunjukkan dalam hubungan
 interpersonel, penghormatan secara individu,
 akan tetapi tidak pula mengesampingkan
 peraturan formal. Namun, perlu diperhatikan
 bahwa kejadian pelaporan &amp;ldquo;perilaku tidak etis&amp;rdquo;
 seseorang dengan berlebihan dapat menghasilkan
 sinisme dalam organisasi. Kode etik membutuhkan
 penyedrehanaan dalam interpretasi yang cermat
 untuk diterapkan pada pengaturan kehidupan
 organisasi yang kompleks dan heterogen, justru
 di mana terdapat ketidakpastian tentang kualitas
 pemimpin organisasi adalah hambatan yang
 nyata. Namun, para pemimpin dapat membantu
 membentuk dan mendorong lingkungan di mana
 pelaksanaan praktis keteladanan perilaku yang
 disesuaikan dengan kondisi organisasi. Terlebih
 lagi pada organisasi superkompleks seperti
 pemerintah, di mana ada banyak jejaring keahlian,
 posisi hierarkis, dan otoritas yang berpotensi kuat
 membentuk &amp;ldquo;situasi etik&amp;rdquo;nya sendiri. Lain pula
 dengan pemimpin politik yang dapat memberi
 contoh, mendukung perilaku keteladanan, mencela
 perilaku yang tidak benar, menggunakan retorika
 seperti berpidato, dan memengaruhi kelompok
 politik mereka. Pemimpin politik dapat lebih mudah
 memengaruhi pengikutnya dengan menekankan
 Keteladanan sebagi sumber etika utama organisasi.
 Keteladanan sekali lagi menjadi pendobrak
 utama dalam mewujudkan etika organisasi yang
 memunculkan &amp;ldquo;situasi etis&amp;rdquo; organisasi tersebut.
 Namun keteladanan yang berjalan sendirian tanpa
 ditopang oleh peraturan kode etik dengan bertujuan
 mewujurkan etika organisasi, tidak akan berjalan
 secara efektif dan efi sien, maka dari itu selain
 menonjolkan keteladanan pemimpin diperlukan
 pula manajerial etik yang mengelola pelaksanaan
 kode etik oleh anggota organisasi. Hal yang
 rumitnya daalah menyelaraskan antara keteladanan
 &amp;ldquo;orang bermoral&amp;rdquo; dengan memosisikan diri sebagai
 &amp;ldquo;manajer moral&amp;rdquo; di mana seringkali penegakan
 kode etik dijadikan alat sinisme bagi anggota
 organisasi. Sistem kepemimpinan dengan hirearkis
 rumit seperti organisasi pemerintah rentan pula
 terjadi.</t>
        </is>
      </c>
      <c r="Y42" s="188" t="n">
        <v>64000</v>
      </c>
      <c r="Z42" s="186" t="n"/>
      <c r="AA42" s="191">
        <f>Y50*Z50</f>
        <v/>
      </c>
      <c r="AB42" s="192" t="inlineStr">
        <is>
          <t>097f6fdb-2bc7-4bbe-81a9-293b3828c194</t>
        </is>
      </c>
    </row>
    <row r="43" ht="15" customHeight="1" s="283">
      <c r="A43" s="193" t="n">
        <v>42</v>
      </c>
      <c r="B43" s="194">
        <f>HYPERLINK("https://mocostore.moco.co.id/catalog/"&amp;AB51,"Klik Disini")</f>
        <v/>
      </c>
      <c r="C43" s="195" t="inlineStr">
        <is>
          <t>Gaya kepemimpinan dalam budaya organisasi</t>
        </is>
      </c>
      <c r="D43" s="195" t="n"/>
      <c r="E43" s="195" t="inlineStr">
        <is>
          <t>H. Dudung Abdullah Pasteur ; penyunting, D. Lukman P.K</t>
        </is>
      </c>
      <c r="F43" s="195" t="inlineStr">
        <is>
          <t>978-602-6408-93-8</t>
        </is>
      </c>
      <c r="G43" s="195" t="inlineStr">
        <is>
          <t>978-602-6408-99-0</t>
        </is>
      </c>
      <c r="H43" s="195" t="inlineStr">
        <is>
          <t>Manajemen</t>
        </is>
      </c>
      <c r="I43" s="195" t="inlineStr">
        <is>
          <t>Perguruan Tinggi</t>
        </is>
      </c>
      <c r="J43" s="196" t="inlineStr">
        <is>
          <t>009.09</t>
        </is>
      </c>
      <c r="K43" s="195" t="inlineStr">
        <is>
          <t>Tidak Tersedia</t>
        </is>
      </c>
      <c r="L43" s="195" t="inlineStr">
        <is>
          <t>Pendidikan dan Pelatihan (Diklat)</t>
        </is>
      </c>
      <c r="M43" s="195" t="inlineStr">
        <is>
          <t>Tidak Tersedia</t>
        </is>
      </c>
      <c r="N43" s="195" t="inlineStr">
        <is>
          <t>Indonesia</t>
        </is>
      </c>
      <c r="O43" s="195" t="inlineStr">
        <is>
          <t>Bukan fiksi</t>
        </is>
      </c>
      <c r="P43" s="195" t="n">
        <v>2020</v>
      </c>
      <c r="Q43" s="195" t="n">
        <v>2020</v>
      </c>
      <c r="R43" s="195" t="inlineStr">
        <is>
          <t>Alqaprint Jatinangor</t>
        </is>
      </c>
      <c r="S43" s="195" t="inlineStr">
        <is>
          <t>Alqaprint Jatinangor</t>
        </is>
      </c>
      <c r="T43" s="195" t="inlineStr">
        <is>
          <t>Lokal</t>
        </is>
      </c>
      <c r="U43" s="196" t="n">
        <v>204</v>
      </c>
      <c r="V43" s="196" t="inlineStr">
        <is>
          <t>pdf</t>
        </is>
      </c>
      <c r="W43" s="195" t="inlineStr">
        <is>
          <t>6.0 MB</t>
        </is>
      </c>
      <c r="X43" s="197" t="inlineStr">
        <is>
          <t>Kepemimpinan adalah kemampuan yang dimiliki&amp;nbsp;
 seseorang dalam memengaruhi orang lain untuk
 mau bekerja sama agar mau melakukan tindakan
 dan perbuatan dalam mencapai tujuan bersama.
 Kepemimpinan merupakan salah satu faktor yang
 sangat penting dalam suatu organisai karena sebagian
 besar keberhasilan dan kegagalan suatu organisasi
 ditentukan oleh kepemimpinan dalam organisasi
 tersebut. Demikian pula seorang pemimpin yang
 baik dengan gaya kepemimpinannya yang khas dan
 unik itu bukan berarti seseorang yang tidak pernah
 salah atau tidak pernah gagal dalam kehidupannya.
 Pemimpin yang baik adalah manusia pembelajar
 untuk terus berupaya menjadi pribadi yang lebih baik
 dalam memimpin dirinya sendiri maupun orang lain
 dan organisasi yang dipimpinnya. Pemimpin yang
 baik itu tidak lahir begitu saja, akan tetapi mereka
 lahir dari pengalaman yang sudah dialami dan dari
 pelajaran yang didapatkan dari berbagai hal yang
 dilalui dalam kehidupan, baik secara individual,
 keluarga, masyarakat, maupun organisasi.</t>
        </is>
      </c>
      <c r="Y43" s="195" t="n">
        <v>102000</v>
      </c>
      <c r="Z43" s="193" t="n"/>
      <c r="AA43" s="198">
        <f>Y51*Z51</f>
        <v/>
      </c>
      <c r="AB43" s="199" t="inlineStr">
        <is>
          <t>9dbbfca9-93f3-481d-96d6-d2856f02e70e</t>
        </is>
      </c>
    </row>
    <row r="44" ht="15" customHeight="1" s="283">
      <c r="A44" s="186" t="n">
        <v>43</v>
      </c>
      <c r="B44" s="187">
        <f>HYPERLINK("https://mocostore.moco.co.id/catalog/"&amp;AB52,"Klik Disini")</f>
        <v/>
      </c>
      <c r="C44" s="188" t="inlineStr">
        <is>
          <t>Potensi obat kanker tumbuhan aglaia : mengungkap rahasia senyawa bahan alam Indonesia</t>
        </is>
      </c>
      <c r="D44" s="188" t="n"/>
      <c r="E44" s="188" t="inlineStr">
        <is>
          <t>Desi Harneti Putri Huspa &amp; Winda Andika Sukmawati ; penyunting, Adnan Abi Wildan</t>
        </is>
      </c>
      <c r="F44" s="188" t="inlineStr">
        <is>
          <t>978-602-6408-94-5</t>
        </is>
      </c>
      <c r="G44" s="188" t="inlineStr">
        <is>
          <t>978-623-6523-04-9</t>
        </is>
      </c>
      <c r="H44" s="188" t="inlineStr">
        <is>
          <t>Kesehatan &amp; Obat-obatan</t>
        </is>
      </c>
      <c r="I44" s="188" t="inlineStr">
        <is>
          <t>Perguruan Tinggi</t>
        </is>
      </c>
      <c r="J44" s="189" t="inlineStr">
        <is>
          <t>009.01</t>
        </is>
      </c>
      <c r="K44" s="188" t="inlineStr">
        <is>
          <t>Tidak Tersedia</t>
        </is>
      </c>
      <c r="L44" s="188" t="inlineStr">
        <is>
          <t>Bahan Ajar Materi Perkuliahan</t>
        </is>
      </c>
      <c r="M44" s="188" t="inlineStr">
        <is>
          <t>Tidak Tersedia</t>
        </is>
      </c>
      <c r="N44" s="188" t="inlineStr">
        <is>
          <t>Indonesia</t>
        </is>
      </c>
      <c r="O44" s="188" t="inlineStr">
        <is>
          <t>Bukan fiksi</t>
        </is>
      </c>
      <c r="P44" s="188" t="n">
        <v>2020</v>
      </c>
      <c r="Q44" s="188" t="n">
        <v>2020</v>
      </c>
      <c r="R44" s="188" t="inlineStr">
        <is>
          <t>Alqaprint Jatinangor</t>
        </is>
      </c>
      <c r="S44" s="188" t="inlineStr">
        <is>
          <t>Alqaprint Jatinangor</t>
        </is>
      </c>
      <c r="T44" s="188" t="inlineStr">
        <is>
          <t>Lokal</t>
        </is>
      </c>
      <c r="U44" s="189" t="n">
        <v>118</v>
      </c>
      <c r="V44" s="189" t="inlineStr">
        <is>
          <t>pdf</t>
        </is>
      </c>
      <c r="W44" s="188" t="inlineStr">
        <is>
          <t>2.6 MB</t>
        </is>
      </c>
      <c r="X44" s="190" t="inlineStr">
        <is>
          <t>Bangsa Indonesia terkenal dengan masyarakatnya
 yang secara turun temurun sudah menggunakan
 tanaman sebagai obat tradisional dan secara
 empiris telah terbukti dapat mengobati penyakit.
 Hal ini menunjukkan keberadaan senyawa yang
 terkandung dalam tanaman obat yang bertanggung
 jawab terhadap aktivitas farmakologinya. Eksplorasi
 senyawa bahan alam yang berpotensi sebagai
 obat perlu terus dilakukan dan berkesinambungan
 oleh peneliti dan praktisi di bidang kesehatan
 terutama untuk menanggulangi penyakit yang
 masih menjadi masalah global seperti penyakit
 kanker. Buku berjudul Potensi Obat Kanker
 Tumbuhan Aglaia: Mengungkap Rahasia Bahan
 Alam Indonesia menghimpun informasi dan data
 mengenai kandungan senyawa bahan alam yang
 berpotensi sebagai obat kanker yang terkandung
 dalam tumbuhan Aglaia yang dapat dijadikan
 informasi awal bagi peneliti dan praktisi di bidang
 kesehatan untuk melakukan penelitian lebih lanjut
 dan penerapannya dalam upaya untuk menangani
 penyakit kanker. Selain itu sebagai referensi bagi
 mahasiswa sarjana maupun pascasarjana serta para
 peneliti bidang kimia organik bahan alam dalam
 rangka eksplorasi senyawa aktif bahan alam.</t>
        </is>
      </c>
      <c r="Y44" s="188" t="n">
        <v>59000</v>
      </c>
      <c r="Z44" s="186" t="n"/>
      <c r="AA44" s="191">
        <f>Y52*Z52</f>
        <v/>
      </c>
      <c r="AB44" s="192" t="inlineStr">
        <is>
          <t>bf97b580-e696-4778-bebc-e92d21a9592d</t>
        </is>
      </c>
    </row>
    <row r="45" ht="15" customHeight="1" s="283">
      <c r="A45" s="193" t="n">
        <v>44</v>
      </c>
      <c r="B45" s="194">
        <f>HYPERLINK("https://mocostore.moco.co.id/catalog/"&amp;AB53,"Klik Disini")</f>
        <v/>
      </c>
      <c r="C45" s="195" t="inlineStr">
        <is>
          <t>Pajak daerah dan retribusi daerah : andalan pendapatan asli daerah</t>
        </is>
      </c>
      <c r="D45" s="195" t="n"/>
      <c r="E45" s="195" t="inlineStr">
        <is>
          <t>Edward M. Hutagalung ; penyunting, Adnan Abi Wildan</t>
        </is>
      </c>
      <c r="F45" s="195" t="inlineStr">
        <is>
          <t>978-979-9462-72-5</t>
        </is>
      </c>
      <c r="G45" s="195" t="inlineStr">
        <is>
          <t>978-623-6523-89-6</t>
        </is>
      </c>
      <c r="H45" s="195" t="inlineStr">
        <is>
          <t>Ekonomi &amp; Keuangan</t>
        </is>
      </c>
      <c r="I45" s="195" t="inlineStr">
        <is>
          <t>Perguruan Tinggi</t>
        </is>
      </c>
      <c r="J45" s="196" t="inlineStr">
        <is>
          <t>009.07</t>
        </is>
      </c>
      <c r="K45" s="195" t="inlineStr">
        <is>
          <t>Tidak Tersedia</t>
        </is>
      </c>
      <c r="L45" s="195" t="inlineStr">
        <is>
          <t>Perpajakan</t>
        </is>
      </c>
      <c r="M45" s="195" t="inlineStr">
        <is>
          <t>Tidak Tersedia</t>
        </is>
      </c>
      <c r="N45" s="195" t="inlineStr">
        <is>
          <t>Indonesia</t>
        </is>
      </c>
      <c r="O45" s="195" t="inlineStr">
        <is>
          <t>Bukan fiksi</t>
        </is>
      </c>
      <c r="P45" s="195" t="n">
        <v>2016</v>
      </c>
      <c r="Q45" s="195" t="n">
        <v>2020</v>
      </c>
      <c r="R45" s="195" t="inlineStr">
        <is>
          <t>Alqaprint Jatinangor</t>
        </is>
      </c>
      <c r="S45" s="195" t="inlineStr">
        <is>
          <t>Alqaprint Jatinangor</t>
        </is>
      </c>
      <c r="T45" s="195" t="inlineStr">
        <is>
          <t>Lokal</t>
        </is>
      </c>
      <c r="U45" s="196" t="n">
        <v>173</v>
      </c>
      <c r="V45" s="196" t="inlineStr">
        <is>
          <t>pdf</t>
        </is>
      </c>
      <c r="W45" s="195" t="inlineStr">
        <is>
          <t>1.2 MB</t>
        </is>
      </c>
      <c r="X45" s="197" t="inlineStr">
        <is>
          <t>Pajak yang berlaku di Indonesia dapat dibedakan
 menjadi Pajak Pusat dan Pajak Daerah. Pajak
 Pusat adalah pajak-pajak yang dikelola oleh
 Pemerintah Pusat seperti Pajak Penghasilan (PPh),
 Pajak Pertambahan Nilai (PPN), dan Pajak Penjualan
 Atas Barang Mewah (PPnBM). Sementara Pajak
 Daerah adalah pajak-pajak yang dikelola oleh
 Pemerintah Daerah baik di tingkat Provinsi maupun
 Kabupaten/Kota, yang pembahasannya diuraikan
 secara lengkap pada buku Pajak Daerah dan
 Retribusi Daerah (Andalan Pendapatan Asli Daerah)
 yang kini ada di hadapan pembaca. Pengalihan
 pengelolaan Pajak Bumi dan Bangunan Perdesaan
 dan Perkotaan (PBB-P2) dari Pemerintah Pusat
 kepada Pemerintah Daerah merupakan suatu
 bentuk tindak lanjut kebijakan otonomi daerah
 dan desentralisasi fi skal. Bentuk kebijakan tersebut
 dituangkan ke dalam Undang-Undang No. 28
 Tahun 2009 tentang Pajak Daerah dan Retribusi
 Daerah. (Mulai 1 januari 2014, PBB Perdesaan dan
 Perkotaan merupakan pajak daerah, sedangkan
 PBB Perkebunan, Perhutanan, Pertambangan masih
 tetap merupakan Pajak Pusat). Pengalihan PBB-P2
 adalah titik balik dalam pengelolaan Bea Perolehan
 Hak Atas Tanah dan Bangunan, dan pengelolaan
 Pajak Bumi dan Bangunan sektor Perdesaan
 dan Perkotaan. Dengan pengalihan ini maka
 kegiatan proses pendataan, penilaian, penetapan,
 pengadministrasian, pemungutan/penagihan dan
 pelayanan PBB-P2 otomatis diselenggarakan oleh
 Pemerintah Daerah (Kabupaten/Kota).</t>
        </is>
      </c>
      <c r="Y45" s="195" t="n">
        <v>86000</v>
      </c>
      <c r="Z45" s="193" t="n"/>
      <c r="AA45" s="198">
        <f>Y53*Z53</f>
        <v/>
      </c>
      <c r="AB45" s="199" t="inlineStr">
        <is>
          <t>a36cb08d-af07-4eb7-a994-1fc7bfe42489</t>
        </is>
      </c>
    </row>
    <row r="46" ht="15" customHeight="1" s="283">
      <c r="A46" s="186" t="n">
        <v>45</v>
      </c>
      <c r="B46" s="187">
        <f>HYPERLINK("https://mocostore.moco.co.id/catalog/"&amp;AB54,"Klik Disini")</f>
        <v/>
      </c>
      <c r="C46" s="188" t="inlineStr">
        <is>
          <t>Kepemimpinan organisasi dan perilakunya</t>
        </is>
      </c>
      <c r="D46" s="188" t="n"/>
      <c r="E46" s="188" t="inlineStr">
        <is>
          <t>H. Eep Saeful Rojab Fansuri, Talina ; penyunting, Dudung Abdullah Pasteur, D. Lukman P.K</t>
        </is>
      </c>
      <c r="F46" s="188" t="inlineStr">
        <is>
          <t>978-602-6408-83-9</t>
        </is>
      </c>
      <c r="G46" s="188" t="inlineStr">
        <is>
          <t>978-623-6523-12-4</t>
        </is>
      </c>
      <c r="H46" s="188" t="inlineStr">
        <is>
          <t>Manajemen</t>
        </is>
      </c>
      <c r="I46" s="188" t="inlineStr">
        <is>
          <t>Perguruan Tinggi</t>
        </is>
      </c>
      <c r="J46" s="189" t="inlineStr">
        <is>
          <t>009.09</t>
        </is>
      </c>
      <c r="K46" s="188" t="inlineStr">
        <is>
          <t>Tidak Tersedia</t>
        </is>
      </c>
      <c r="L46" s="188" t="inlineStr">
        <is>
          <t>Pendidikan dan Pelatihan (Diklat)</t>
        </is>
      </c>
      <c r="M46" s="188" t="inlineStr">
        <is>
          <t>Tidak Tersedia</t>
        </is>
      </c>
      <c r="N46" s="188" t="inlineStr">
        <is>
          <t>Indonesia</t>
        </is>
      </c>
      <c r="O46" s="188" t="inlineStr">
        <is>
          <t>Bukan fiksi</t>
        </is>
      </c>
      <c r="P46" s="188" t="n">
        <v>2020</v>
      </c>
      <c r="Q46" s="188" t="n">
        <v>2020</v>
      </c>
      <c r="R46" s="188" t="inlineStr">
        <is>
          <t>Alqaprint Jatinangor</t>
        </is>
      </c>
      <c r="S46" s="188" t="inlineStr">
        <is>
          <t>Alqaprint Jatinangor</t>
        </is>
      </c>
      <c r="T46" s="188" t="inlineStr">
        <is>
          <t>Lokal</t>
        </is>
      </c>
      <c r="U46" s="189" t="n">
        <v>201</v>
      </c>
      <c r="V46" s="189" t="inlineStr">
        <is>
          <t>pdf</t>
        </is>
      </c>
      <c r="W46" s="188" t="inlineStr">
        <is>
          <t>1.5 MB</t>
        </is>
      </c>
      <c r="X46" s="190" t="inlineStr">
        <is>
          <t>Pemimpin adalah anggota kelompok yang
 memiliki pengaruh terbesar pada kegiatan
 organisasi/kelompok dan memainkan peran
 penting dalam merumuskan atau mencapai tujuan
 organisasi. Seorang pemimpin adalah saluran untuk
 pikiran, tindakan, dan kegiatan yang berdampak
 dan melakukan pekerjaan. Ini berarti bahwa
 pemimpin selalu mencakup sejumlah besar masalah
 organisasi. Pun, pemimpin adalah tokoh sentral yang
 menyatukan organisasi/kelompok. Menurut Winardi
 pemimpin adalah seseorang (pria atau wanita) yang
 (berdasarkan surat pengangkatan organisasi yang
 bersangkutan) ditunjuk oleh organisasi tertentu
 (swasta atau pemerintah) untuk mengambil
 posisi dalam struktur organisasi yang ada dengan
 semua hak dan kewajiban. untuk mencapai tujuan
 organisasi ditentukan sejak awal. Sementara itu,
 Ermaya Suradinata menyebutkan pemimpin adalah
 orang yang memimpin sekelompok dua orang atau
 lebih, baik organisasi maupun keluarga.</t>
        </is>
      </c>
      <c r="Y46" s="188" t="n">
        <v>100000</v>
      </c>
      <c r="Z46" s="186" t="n"/>
      <c r="AA46" s="191">
        <f>Y54*Z54</f>
        <v/>
      </c>
      <c r="AB46" s="192" t="inlineStr">
        <is>
          <t>244cc89d-8585-4895-9acc-af9243f0843b</t>
        </is>
      </c>
    </row>
    <row r="47" ht="15" customHeight="1" s="283">
      <c r="A47" s="193" t="n">
        <v>46</v>
      </c>
      <c r="B47" s="194">
        <f>HYPERLINK("https://mocostore.moco.co.id/catalog/"&amp;AB55,"Klik Disini")</f>
        <v/>
      </c>
      <c r="C47" s="195" t="inlineStr">
        <is>
          <t>Persamaan diferensial fraksional</t>
        </is>
      </c>
      <c r="D47" s="195" t="n"/>
      <c r="E47" s="195" t="inlineStr">
        <is>
          <t>Endang Rusyaman, Kankan Parmikanti ; penyunting, Adnan Abi Wildan</t>
        </is>
      </c>
      <c r="F47" s="195" t="inlineStr">
        <is>
          <t>978-602-6408-54-9</t>
        </is>
      </c>
      <c r="G47" s="195" t="inlineStr">
        <is>
          <t>978-623-6523-34-6</t>
        </is>
      </c>
      <c r="H47" s="195" t="inlineStr">
        <is>
          <t>Matematika</t>
        </is>
      </c>
      <c r="I47" s="195" t="inlineStr">
        <is>
          <t>Perguruan Tinggi</t>
        </is>
      </c>
      <c r="J47" s="196" t="inlineStr">
        <is>
          <t>009.01</t>
        </is>
      </c>
      <c r="K47" s="195" t="inlineStr">
        <is>
          <t>Tidak Tersedia</t>
        </is>
      </c>
      <c r="L47" s="195" t="inlineStr">
        <is>
          <t>Matematika Terapan</t>
        </is>
      </c>
      <c r="M47" s="195" t="inlineStr">
        <is>
          <t>Tidak Tersedia</t>
        </is>
      </c>
      <c r="N47" s="195" t="inlineStr">
        <is>
          <t>Indonesia</t>
        </is>
      </c>
      <c r="O47" s="195" t="inlineStr">
        <is>
          <t>Bukan fiksi</t>
        </is>
      </c>
      <c r="P47" s="195" t="n">
        <v>2018</v>
      </c>
      <c r="Q47" s="195" t="n">
        <v>2020</v>
      </c>
      <c r="R47" s="195" t="inlineStr">
        <is>
          <t>Alqaprint Jatinangor</t>
        </is>
      </c>
      <c r="S47" s="195" t="inlineStr">
        <is>
          <t>Alqaprint Jatinangor</t>
        </is>
      </c>
      <c r="T47" s="195" t="inlineStr">
        <is>
          <t>Lokal</t>
        </is>
      </c>
      <c r="U47" s="196" t="n">
        <v>158</v>
      </c>
      <c r="V47" s="196" t="inlineStr">
        <is>
          <t>pdf</t>
        </is>
      </c>
      <c r="W47" s="195" t="inlineStr">
        <is>
          <t>5.6 MB</t>
        </is>
      </c>
      <c r="X47" s="197" t="inlineStr">
        <is>
          <t>Sebagian besar teori matematika yang berlaku
 untuk studi kalkulus fraksional dikembangkan
 sebelum pergantian abad ke-20. Namun dalam 100
 tahun terakhir itu lompatan yang paling menarik
 dalam rekayasa dan aplikasi ilmiah telah ditemukan,
 sehingga konsep matematika dalam beberapa
 kasuspun harus berubah untuk memenuhi
 persyaratan realitas fi sik. Caputo memformulasikan
 ulang defi nisi dari Riemann-Liouville, sehingga
 dengan formulanya, dia mendapatkan fakta bahwa
 turunan fraksional dari sebuah fungsi konstan
 adalah bernilai nol. Turunan fraksional terus
 berkembang, baik secara teori maupun aplikasi.
 Secara teori, adanya turunan fraksional tentu
 saja berimbas pada Persamaan Diferensial. Yang
 tadinya hanya mengenal Persamaan Diferensial
 Biasa sekarang muncul Persamaan Diferensial Biasa
 Fraksional, dan yang tadinya Persamaan Diferensial
 Parsial sekarang diperumum menjadi Persamaan
 Diferensial Parsial Fraksional. Demikian pula dalam
 hal metode untuk mencari solusi, dengan adanya
 Persamaan Diferensial Fraksional, para ilmuwan
 seakan berlomba untuk menemukan Metode
 Mencari Solusi. Sebut saja diantaranya Homotopy
 Analysis Method atau yang lebih dikenal dengan
 HAM, Adomian, Transformasi Laplace, Tranformasi
 Diferensial, Homotopy Perturbasion, fungsi Mittag-
 Lefl er, dan lain-lain.</t>
        </is>
      </c>
      <c r="Y47" s="195" t="n">
        <v>79000</v>
      </c>
      <c r="Z47" s="193" t="n"/>
      <c r="AA47" s="198">
        <f>Y55*Z55</f>
        <v/>
      </c>
      <c r="AB47" s="199" t="inlineStr">
        <is>
          <t>9b8c9566-307c-4a37-b46e-6f7da48cfbd7</t>
        </is>
      </c>
    </row>
    <row r="48" ht="15" customHeight="1" s="283">
      <c r="A48" s="186" t="n">
        <v>47</v>
      </c>
      <c r="B48" s="187">
        <f>HYPERLINK("https://mocostore.moco.co.id/catalog/"&amp;AB56,"Klik Disini")</f>
        <v/>
      </c>
      <c r="C48" s="188" t="inlineStr">
        <is>
          <t>Leadership analysis : decision making strategy &amp; ASOCA analysis method</t>
        </is>
      </c>
      <c r="D48" s="188" t="inlineStr">
        <is>
          <t>ability, strength, opportunity, culture, agility</t>
        </is>
      </c>
      <c r="E48" s="188" t="inlineStr">
        <is>
          <t>Ermaya Suradinata ; translator, Yans Sumaryono ; editor, Mekka Syed Nury</t>
        </is>
      </c>
      <c r="F48" s="188" t="inlineStr">
        <is>
          <t>978-623-295-101-3</t>
        </is>
      </c>
      <c r="G48" s="188" t="inlineStr">
        <is>
          <t>978-623-295-111-2</t>
        </is>
      </c>
      <c r="H48" s="188" t="inlineStr">
        <is>
          <t>Manajemen</t>
        </is>
      </c>
      <c r="I48" s="188" t="inlineStr">
        <is>
          <t>Perguruan Tinggi</t>
        </is>
      </c>
      <c r="J48" s="189" t="inlineStr">
        <is>
          <t>009.09</t>
        </is>
      </c>
      <c r="K48" s="188" t="inlineStr">
        <is>
          <t>Tidak Tersedia</t>
        </is>
      </c>
      <c r="L48" s="188" t="inlineStr">
        <is>
          <t>Bahan Ajar Materi Perkuliahan</t>
        </is>
      </c>
      <c r="M48" s="188" t="inlineStr">
        <is>
          <t>Tidak Tersedia</t>
        </is>
      </c>
      <c r="N48" s="188" t="inlineStr">
        <is>
          <t>Inggris</t>
        </is>
      </c>
      <c r="O48" s="188" t="inlineStr">
        <is>
          <t>Bukan fiksi</t>
        </is>
      </c>
      <c r="P48" s="188" t="n">
        <v>2022</v>
      </c>
      <c r="Q48" s="188" t="n">
        <v>2022</v>
      </c>
      <c r="R48" s="188" t="inlineStr">
        <is>
          <t>Alqaprint Jatinangor</t>
        </is>
      </c>
      <c r="S48" s="188" t="inlineStr">
        <is>
          <t>Alqaprint Jatinangor</t>
        </is>
      </c>
      <c r="T48" s="188" t="inlineStr">
        <is>
          <t>Lokal</t>
        </is>
      </c>
      <c r="U48" s="189" t="n">
        <v>284</v>
      </c>
      <c r="V48" s="189" t="inlineStr">
        <is>
          <t>pdf</t>
        </is>
      </c>
      <c r="W48" s="188" t="inlineStr">
        <is>
          <t>2.4 MB</t>
        </is>
      </c>
      <c r="X48" s="190" t="inlineStr">
        <is>
          <t>As changes continue to develop in human life, both as leaders of families, communities, and state government organizations, it requires leaders to analyze healthy, capable, legal and fair decision-making strategies.
 The ability of these leaders can guarantee at least opportunities that can be superior by paying attention to cultural factors as an advantage in making decisions. One way to make decisions presented in this book is to use ASOCA (ability, strength, opportunity, culture, and agility). A good leader must always be ready at all times to face challenges into opportunities that can be beneficial for their duties and functions. ASOCA analysis is prioritized to analyze individual abilities in groups.</t>
        </is>
      </c>
      <c r="Y48" s="188" t="n">
        <v>127800</v>
      </c>
      <c r="Z48" s="186" t="n"/>
      <c r="AA48" s="191">
        <f>Y56*Z56</f>
        <v/>
      </c>
      <c r="AB48" s="192" t="inlineStr">
        <is>
          <t>8b0e3790-7838-40e3-ad08-ecf35d30a35d</t>
        </is>
      </c>
    </row>
    <row r="49" ht="15" customHeight="1" s="283">
      <c r="A49" s="193" t="n">
        <v>48</v>
      </c>
      <c r="B49" s="194">
        <f>HYPERLINK("https://mocostore.moco.co.id/catalog/"&amp;AB57,"Klik Disini")</f>
        <v/>
      </c>
      <c r="C49" s="195" t="inlineStr">
        <is>
          <t>Analisis kepemimpinan : strategi pengambilan keputusan &amp; metode analisis ASOCA</t>
        </is>
      </c>
      <c r="D49" s="195" t="inlineStr">
        <is>
          <t>ability, strength, opportunities, culture, agility</t>
        </is>
      </c>
      <c r="E49" s="195" t="inlineStr">
        <is>
          <t>Ermaya Suradinata ; penyunting, Adnan Abi Wildan</t>
        </is>
      </c>
      <c r="F49" s="195" t="inlineStr">
        <is>
          <t>978-623-295-103-7</t>
        </is>
      </c>
      <c r="G49" s="195" t="inlineStr">
        <is>
          <t>978-623-295-112-9</t>
        </is>
      </c>
      <c r="H49" s="195" t="inlineStr">
        <is>
          <t>Manajemen</t>
        </is>
      </c>
      <c r="I49" s="195" t="inlineStr">
        <is>
          <t>Perguruan Tinggi</t>
        </is>
      </c>
      <c r="J49" s="196" t="inlineStr">
        <is>
          <t>009.09</t>
        </is>
      </c>
      <c r="K49" s="195" t="inlineStr">
        <is>
          <t>Revisi 1</t>
        </is>
      </c>
      <c r="L49" s="195" t="inlineStr">
        <is>
          <t>Kepemimpinan</t>
        </is>
      </c>
      <c r="M49" s="195" t="inlineStr">
        <is>
          <t>Tidak Tersedia</t>
        </is>
      </c>
      <c r="N49" s="195" t="inlineStr">
        <is>
          <t>Indonesia</t>
        </is>
      </c>
      <c r="O49" s="195" t="inlineStr">
        <is>
          <t>Bukan fiksi</t>
        </is>
      </c>
      <c r="P49" s="195" t="n">
        <v>2022</v>
      </c>
      <c r="Q49" s="195" t="n">
        <v>2022</v>
      </c>
      <c r="R49" s="195" t="inlineStr">
        <is>
          <t>Alqaprint Jatinangor</t>
        </is>
      </c>
      <c r="S49" s="195" t="inlineStr">
        <is>
          <t>Alqaprint Jatinangor</t>
        </is>
      </c>
      <c r="T49" s="195" t="inlineStr">
        <is>
          <t>Lokal</t>
        </is>
      </c>
      <c r="U49" s="196" t="n">
        <v>284</v>
      </c>
      <c r="V49" s="196" t="inlineStr">
        <is>
          <t>pdf</t>
        </is>
      </c>
      <c r="W49" s="195" t="inlineStr">
        <is>
          <t>5.2 MB</t>
        </is>
      </c>
      <c r="X49" s="197" t="inlineStr">
        <is>
          <t>Seiring perubahan yang terus berkembang dalam
 kehidupan manusia, baik sebagai pemimpin
 keluarga dan masyarakat, maupun organisasi
 pemerintahan negara, menuntut para pemimpin
 untuk menganalisis strategi pengambilan keputusan
 yang sehat, berkemampuan, berkekuatan hukum,
 dan berkeadilan. Kemampuan pemimpin tersebut
 dapat menjamin paling tidak peluang yang dapat
 dijadikan keunggulan dengan memerhatikan faktor
 budaya sebagai keunggulan dalam mengambil
 keputusan, salah satu cara mengambil keputusan
 yang diketengahkan pada buku ini adalah dengan
 menggunakan analisis ASOCA (ability, strenght,
 opportunity, culture, dan agility). Analisis ASOCA
 diutamakan untuk menganalisis kemampuan
 perorangan dalam kelompok. Pemimpin yang baik
 selalu harus siap setiap saat menghadapi tantangan
 menjadi peluang yang dapat bermanfaat bagi tugas
 dan fungsinya.</t>
        </is>
      </c>
      <c r="Y49" s="195" t="n">
        <v>127800</v>
      </c>
      <c r="Z49" s="193" t="n"/>
      <c r="AA49" s="198">
        <f>Y57*Z57</f>
        <v/>
      </c>
      <c r="AB49" s="199" t="inlineStr">
        <is>
          <t>cab8845f-398b-4135-bbe1-89f2e8799a73</t>
        </is>
      </c>
    </row>
    <row r="50" ht="15" customHeight="1" s="283">
      <c r="A50" s="186" t="n">
        <v>49</v>
      </c>
      <c r="B50" s="187">
        <f>HYPERLINK("https://mocostore.moco.co.id/catalog/"&amp;AB58,"Klik Disini")</f>
        <v/>
      </c>
      <c r="C50" s="188" t="inlineStr">
        <is>
          <t>Pembinaan ideologi pancasila dan karakter bangsa dalam kehidupan Negara Kesatuan Republik Indonesia</t>
        </is>
      </c>
      <c r="D50" s="188" t="n"/>
      <c r="E50" s="188" t="inlineStr">
        <is>
          <t>Ermaya Suradinata ; penyunting, Adnan Abi Wildan</t>
        </is>
      </c>
      <c r="F50" s="188" t="inlineStr">
        <is>
          <t>978-602-6408-58-7</t>
        </is>
      </c>
      <c r="G50" s="188" t="inlineStr">
        <is>
          <t>978-623-6523-87-2</t>
        </is>
      </c>
      <c r="H50" s="188" t="inlineStr">
        <is>
          <t>Manajemen</t>
        </is>
      </c>
      <c r="I50" s="188" t="inlineStr">
        <is>
          <t>Perguruan Tinggi</t>
        </is>
      </c>
      <c r="J50" s="189" t="inlineStr">
        <is>
          <t>009.09</t>
        </is>
      </c>
      <c r="K50" s="188" t="inlineStr">
        <is>
          <t>Tidak Tersedia</t>
        </is>
      </c>
      <c r="L50" s="188" t="inlineStr">
        <is>
          <t>Kepemimpinan</t>
        </is>
      </c>
      <c r="M50" s="188" t="inlineStr">
        <is>
          <t>Tidak Tersedia</t>
        </is>
      </c>
      <c r="N50" s="188" t="inlineStr">
        <is>
          <t>Indonesia</t>
        </is>
      </c>
      <c r="O50" s="188" t="inlineStr">
        <is>
          <t>Bukan fiksi</t>
        </is>
      </c>
      <c r="P50" s="188" t="n">
        <v>2018</v>
      </c>
      <c r="Q50" s="188" t="n">
        <v>2020</v>
      </c>
      <c r="R50" s="188" t="inlineStr">
        <is>
          <t>Alqaprint Jatinangor</t>
        </is>
      </c>
      <c r="S50" s="188" t="inlineStr">
        <is>
          <t>Alqaprint Jatinangor</t>
        </is>
      </c>
      <c r="T50" s="188" t="inlineStr">
        <is>
          <t>Lokal</t>
        </is>
      </c>
      <c r="U50" s="189" t="n">
        <v>192</v>
      </c>
      <c r="V50" s="189" t="inlineStr">
        <is>
          <t>pdf</t>
        </is>
      </c>
      <c r="W50" s="188" t="inlineStr">
        <is>
          <t>1.6 MB</t>
        </is>
      </c>
      <c r="X50" s="190" t="inlineStr">
        <is>
          <t>Ideologi Pancasila adalah ideologi yang
 digunakan oleh Negara Indonesia Kesatuan
 Republik Indonesia. Hal ini berarti bahwa semua
 nilai-nilai yang terkandung dalam pancasila harus
 diterapkan dalam kehidupan sehari-hari rakyat
 Indonesia. Ideologi merupakan gabungan dari
 bahasa Yunani &amp;ldquo;ideos&amp;rdquo; dan &amp;ldquo;logos&amp;rdquo; yang berarti
 tujuan, cita-cita, sudut pandang, pemikiran dan
 pengetahuan. Ideologi merupakan seperangkat
 ide atau keyakinan yang menentukan cara pandang
 seseorang untuk mencapai tujuan dengan berdasar
 kepada pengetahuan.</t>
        </is>
      </c>
      <c r="Y50" s="188" t="n">
        <v>85500</v>
      </c>
      <c r="Z50" s="186" t="n"/>
      <c r="AA50" s="191">
        <f>Y58*Z58</f>
        <v/>
      </c>
      <c r="AB50" s="192" t="inlineStr">
        <is>
          <t>8b888ef0-3a06-4f01-9096-917ca056e44a</t>
        </is>
      </c>
    </row>
    <row r="51" ht="15" customHeight="1" s="283">
      <c r="A51" s="193" t="n">
        <v>50</v>
      </c>
      <c r="B51" s="194">
        <f>HYPERLINK("https://mocostore.moco.co.id/catalog/"&amp;AB59,"Klik Disini")</f>
        <v/>
      </c>
      <c r="C51" s="195" t="inlineStr">
        <is>
          <t>Pendidikan kewarganegaraan dan demokrasi kebangsaan</t>
        </is>
      </c>
      <c r="D51" s="195" t="n"/>
      <c r="E51" s="195" t="inlineStr">
        <is>
          <t>Ermaya Suradinata ; penyunting, Adnan Abi Wildan</t>
        </is>
      </c>
      <c r="F51" s="195" t="inlineStr">
        <is>
          <t>978-979-9462-83-1</t>
        </is>
      </c>
      <c r="G51" s="195" t="inlineStr">
        <is>
          <t>978-623-6523-78-0</t>
        </is>
      </c>
      <c r="H51" s="195" t="inlineStr">
        <is>
          <t>Humaniora</t>
        </is>
      </c>
      <c r="I51" s="195" t="inlineStr">
        <is>
          <t>Perguruan Tinggi</t>
        </is>
      </c>
      <c r="J51" s="196" t="inlineStr">
        <is>
          <t>009.07</t>
        </is>
      </c>
      <c r="K51" s="195" t="inlineStr">
        <is>
          <t>Tidak Tersedia</t>
        </is>
      </c>
      <c r="L51" s="195" t="inlineStr">
        <is>
          <t>Bahan Ajar Materi Perkuliahan</t>
        </is>
      </c>
      <c r="M51" s="195" t="inlineStr">
        <is>
          <t>Tidak Tersedia</t>
        </is>
      </c>
      <c r="N51" s="195" t="inlineStr">
        <is>
          <t>Indonesia</t>
        </is>
      </c>
      <c r="O51" s="195" t="inlineStr">
        <is>
          <t>Bukan fiksi</t>
        </is>
      </c>
      <c r="P51" s="195" t="n">
        <v>2016</v>
      </c>
      <c r="Q51" s="195" t="n">
        <v>2020</v>
      </c>
      <c r="R51" s="195" t="inlineStr">
        <is>
          <t>Alqaprint Jatinangor</t>
        </is>
      </c>
      <c r="S51" s="195" t="inlineStr">
        <is>
          <t>Alqaprint Jatinangor</t>
        </is>
      </c>
      <c r="T51" s="195" t="inlineStr">
        <is>
          <t>Lokal</t>
        </is>
      </c>
      <c r="U51" s="196" t="n">
        <v>178</v>
      </c>
      <c r="V51" s="196" t="inlineStr">
        <is>
          <t>pdf</t>
        </is>
      </c>
      <c r="W51" s="195" t="inlineStr">
        <is>
          <t>1.4 MB</t>
        </is>
      </c>
      <c r="X51" s="197" t="inlineStr">
        <is>
          <t>Sejarah terbentuknya bangsa menjadi Negara
 Kesatuan Republik Indonesia (NKRI), telah
 dimulai sejak sebelum dan selama penjajah asing
 menguasai bangsa Indonesia. Pergerakan terus
 berlanjut sampai pada perjuangan bangsa Indonesia
 lepas dari penjajahan untuk berdaulat dan merdeka.
 Semangat dalam perjuangan pendiri bangsa yang
 tak kenal menyerah telah terbukti pada perang
 kemerdekaan. Semangat perjuangan bangsa
 Indonesia merupakan kemampuan dan kekuatan
 mental spiritual yang dapat melahirkan sikap dan
 perilaku heroik-patriotik serta menumbuhkan
 kekuatan, kesanggupan, dan kemampuan yang luar
 biasa.</t>
        </is>
      </c>
      <c r="Y51" s="195" t="n">
        <v>79000</v>
      </c>
      <c r="Z51" s="193" t="n"/>
      <c r="AA51" s="198">
        <f>Y59*Z59</f>
        <v/>
      </c>
      <c r="AB51" s="199" t="inlineStr">
        <is>
          <t>53571d65-66d6-4a6c-9c51-0285548a3324</t>
        </is>
      </c>
    </row>
    <row r="52" ht="15" customHeight="1" s="283">
      <c r="A52" s="186" t="n">
        <v>51</v>
      </c>
      <c r="B52" s="187">
        <f>HYPERLINK("https://mocostore.moco.co.id/catalog/"&amp;AB60,"Klik Disini")</f>
        <v/>
      </c>
      <c r="C52" s="188" t="inlineStr">
        <is>
          <t>Etika pemerintahan dan geopolitik Indonesia</t>
        </is>
      </c>
      <c r="D52" s="188" t="n"/>
      <c r="E52" s="188" t="inlineStr">
        <is>
          <t>Ermaya Suradinata ; penyunting, Adnan Abi Wildan</t>
        </is>
      </c>
      <c r="F52" s="188" t="inlineStr">
        <is>
          <t>978-602-6408-36-5</t>
        </is>
      </c>
      <c r="G52" s="188" t="inlineStr">
        <is>
          <t>978-623-6523-32-2</t>
        </is>
      </c>
      <c r="H52" s="188" t="inlineStr">
        <is>
          <t>Ilmu Politik</t>
        </is>
      </c>
      <c r="I52" s="188" t="inlineStr">
        <is>
          <t>Perguruan Tinggi</t>
        </is>
      </c>
      <c r="J52" s="189" t="inlineStr">
        <is>
          <t>009.07</t>
        </is>
      </c>
      <c r="K52" s="188" t="inlineStr">
        <is>
          <t>Tidak Tersedia</t>
        </is>
      </c>
      <c r="L52" s="188" t="inlineStr">
        <is>
          <t>Bahan Ajar Materi Perkuliahan</t>
        </is>
      </c>
      <c r="M52" s="188" t="inlineStr">
        <is>
          <t>Tidak Tersedia</t>
        </is>
      </c>
      <c r="N52" s="188" t="inlineStr">
        <is>
          <t>Indonesia</t>
        </is>
      </c>
      <c r="O52" s="188" t="inlineStr">
        <is>
          <t>Bukan fiksi</t>
        </is>
      </c>
      <c r="P52" s="188" t="n">
        <v>2018</v>
      </c>
      <c r="Q52" s="188" t="n">
        <v>2020</v>
      </c>
      <c r="R52" s="188" t="inlineStr">
        <is>
          <t>Alqaprint Jatinangor</t>
        </is>
      </c>
      <c r="S52" s="188" t="inlineStr">
        <is>
          <t>Alqaprint Jatinangor</t>
        </is>
      </c>
      <c r="T52" s="188" t="inlineStr">
        <is>
          <t>Lokal</t>
        </is>
      </c>
      <c r="U52" s="189" t="n">
        <v>192</v>
      </c>
      <c r="V52" s="189" t="inlineStr">
        <is>
          <t>pdf</t>
        </is>
      </c>
      <c r="W52" s="188" t="inlineStr">
        <is>
          <t>4.1 MB</t>
        </is>
      </c>
      <c r="X52" s="190" t="inlineStr">
        <is>
          <t>Pilar suatu kemajuan dalam persaingan yang
 sangat tajam saat ini adalah melalui keunggulan
 kompetitif dan komperatif dari suatu negara.
 Dengan kata lain, persaingan dapat dimenangkan
 oleh mereka yang memiliki keunikan. Bagi bangsa
 Indonesia memiliki keunikan aneka ragam suku
 budaya dan bahasa, serta keanekaragaman
 alam sehingga pengelolaannya diperlukan etika
 pemerintahan yang didasarkan pada adat dan
 budaya serta geopolitik dan geostrategi Indonesia.
 Etika pemerintahan dan geopolitik Indonesia bagi
 manusia Indonesia begitu penting, oleh karena
 fungsinya dapat mengatur bagaimana keberhasilan
 dalam persaingan dunia pada saat ini, dan saatnya
 memenangkan persaingan, karena pada dasamya
 kita memiliki kemampuan dan potensi dalam daya
 saing dengan negara lain.</t>
        </is>
      </c>
      <c r="Y52" s="188" t="n">
        <v>96000</v>
      </c>
      <c r="Z52" s="186" t="n"/>
      <c r="AA52" s="191">
        <f>Y60*Z60</f>
        <v/>
      </c>
      <c r="AB52" s="192" t="inlineStr">
        <is>
          <t>09a8a9a7-f34f-4ca4-b438-4b4aa9351189</t>
        </is>
      </c>
    </row>
    <row r="53" ht="15" customHeight="1" s="283">
      <c r="A53" s="193" t="n">
        <v>52</v>
      </c>
      <c r="B53" s="194">
        <f>HYPERLINK("https://mocostore.moco.co.id/catalog/"&amp;AB61,"Klik Disini")</f>
        <v/>
      </c>
      <c r="C53" s="195" t="inlineStr">
        <is>
          <t>Analisis kepemimpinan: strategi pengambilan keputusan</t>
        </is>
      </c>
      <c r="D53" s="195" t="n"/>
      <c r="E53" s="195" t="inlineStr">
        <is>
          <t>Ermaya Suradinata ; penyunting, Adnan Abi Wildan</t>
        </is>
      </c>
      <c r="F53" s="195" t="inlineStr">
        <is>
          <t>978-979-9462-65-7</t>
        </is>
      </c>
      <c r="G53" s="195" t="inlineStr">
        <is>
          <t>978-623-6523-22-3</t>
        </is>
      </c>
      <c r="H53" s="195" t="inlineStr">
        <is>
          <t>Manajemen</t>
        </is>
      </c>
      <c r="I53" s="195" t="inlineStr">
        <is>
          <t>Perguruan Tinggi</t>
        </is>
      </c>
      <c r="J53" s="196" t="inlineStr">
        <is>
          <t>009.09</t>
        </is>
      </c>
      <c r="K53" s="195" t="inlineStr">
        <is>
          <t>Tidak Tersedia</t>
        </is>
      </c>
      <c r="L53" s="195" t="inlineStr">
        <is>
          <t>Kepemimpinan</t>
        </is>
      </c>
      <c r="M53" s="195" t="inlineStr">
        <is>
          <t>Tidak Tersedia</t>
        </is>
      </c>
      <c r="N53" s="195" t="inlineStr">
        <is>
          <t>Indonesia</t>
        </is>
      </c>
      <c r="O53" s="195" t="inlineStr">
        <is>
          <t>Bukan fiksi</t>
        </is>
      </c>
      <c r="P53" s="195" t="n">
        <v>2016</v>
      </c>
      <c r="Q53" s="195" t="n">
        <v>2020</v>
      </c>
      <c r="R53" s="195" t="inlineStr">
        <is>
          <t>Alqaprint Jatinangor</t>
        </is>
      </c>
      <c r="S53" s="195" t="inlineStr">
        <is>
          <t>Alqaprint Jatinangor</t>
        </is>
      </c>
      <c r="T53" s="195" t="inlineStr">
        <is>
          <t>Lokal</t>
        </is>
      </c>
      <c r="U53" s="196" t="n">
        <v>210</v>
      </c>
      <c r="V53" s="196" t="inlineStr">
        <is>
          <t>pdf</t>
        </is>
      </c>
      <c r="W53" s="195" t="inlineStr">
        <is>
          <t>8.9 MB</t>
        </is>
      </c>
      <c r="X53" s="197" t="inlineStr">
        <is>
          <t>Seiring perubahan yang terus berkembang dalam
 kehidupan manusia, baik sebagai pemimpin
 keluarga dan masyarakat, maupun organisasi
 pemerintahan negara, menuntut para pemimpin
 untuk menganalisis strategi pengambilan keputusan
 yang sehat, berkemampuan, berkekuatan hukum,
 dan berkeadilan. Kemampuan pemimpin tersebut
 dapat menjamin paling tidak peluang yang dapat
 dijadikan keunggulan dengan memerhatikan faktor
 budaya sebagai keunggulan dalam mengambil
 keputusan, salah satu cara mengambil keputusan
 yang diketengahkan pada buku ini adalah dengan
 menggunakan analisis ASOCA (ability, strenght,
 opportunity, culture, dan agility). Analisis ASOCA
 diutamakan untuk menganalisis kemampuan
 perorangan dalam kelompok. Pemimpin yang baik
 selalu harus siap setiap saat menghadapi tantangan
 menjadi peluang yang dapat bermanfaat bagi tugas
 dan fungsinya.</t>
        </is>
      </c>
      <c r="Y53" s="195" t="n">
        <v>93600</v>
      </c>
      <c r="Z53" s="193" t="n"/>
      <c r="AA53" s="198">
        <f>Y61*Z61</f>
        <v/>
      </c>
      <c r="AB53" s="199" t="inlineStr">
        <is>
          <t>fc8e3681-4ef2-43a2-9220-192ef5d2d63c</t>
        </is>
      </c>
    </row>
    <row r="54" ht="15" customHeight="1" s="283">
      <c r="A54" s="186" t="n">
        <v>53</v>
      </c>
      <c r="B54" s="187">
        <f>HYPERLINK("https://mocostore.moco.co.id/catalog/"&amp;AB62,"Klik Disini")</f>
        <v/>
      </c>
      <c r="C54" s="188" t="inlineStr">
        <is>
          <t>Kamus istilah politik bahasa Arab-Indonesia beserta penjelasan &amp; transkripsinya</t>
        </is>
      </c>
      <c r="D54" s="188" t="n"/>
      <c r="E54" s="188" t="inlineStr">
        <is>
          <t>Fahmy Lukman ... [et al.] ; penyunting, Wahyu Gunawan</t>
        </is>
      </c>
      <c r="F54" s="188" t="inlineStr">
        <is>
          <t>978-623-295-071-9</t>
        </is>
      </c>
      <c r="G54" s="188" t="inlineStr">
        <is>
          <t>978-623-295-078-8</t>
        </is>
      </c>
      <c r="H54" s="188" t="inlineStr">
        <is>
          <t>Bahasa asing</t>
        </is>
      </c>
      <c r="I54" s="188" t="inlineStr">
        <is>
          <t>Perguruan Tinggi</t>
        </is>
      </c>
      <c r="J54" s="189" t="inlineStr">
        <is>
          <t>009.19</t>
        </is>
      </c>
      <c r="K54" s="188" t="inlineStr">
        <is>
          <t>Tidak Tersedia</t>
        </is>
      </c>
      <c r="L54" s="188" t="inlineStr">
        <is>
          <t>Kamus Arab Inggris Indonesia</t>
        </is>
      </c>
      <c r="M54" s="188" t="inlineStr">
        <is>
          <t>Tidak Tersedia</t>
        </is>
      </c>
      <c r="N54" s="188" t="inlineStr">
        <is>
          <t>Lainnya</t>
        </is>
      </c>
      <c r="O54" s="188" t="inlineStr">
        <is>
          <t>Bukan fiksi</t>
        </is>
      </c>
      <c r="P54" s="188" t="n">
        <v>2021</v>
      </c>
      <c r="Q54" s="188" t="n">
        <v>2021</v>
      </c>
      <c r="R54" s="188" t="inlineStr">
        <is>
          <t>Alqaprint Jatinangor</t>
        </is>
      </c>
      <c r="S54" s="188" t="inlineStr">
        <is>
          <t>Alqaprint Jatinangor</t>
        </is>
      </c>
      <c r="T54" s="188" t="inlineStr">
        <is>
          <t>Lokal</t>
        </is>
      </c>
      <c r="U54" s="189" t="n">
        <v>152</v>
      </c>
      <c r="V54" s="189" t="inlineStr">
        <is>
          <t>pdf</t>
        </is>
      </c>
      <c r="W54" s="188" t="inlineStr">
        <is>
          <t>9.7 MB</t>
        </is>
      </c>
      <c r="X54" s="190" t="inlineStr">
        <is>
          <t>Timur Tengah (The Middle East) merupakan kawasan yang sangat dinamis, terutama kondisi sosial politiknya. Cara untuk memahami informasi dan perkembangan kawasan ini adalah melalui berbagai media cetak dan elektronik yang ditulis menggunakan bahasa Arab. Dalam kaitan ini, memahami bahasa Arab sangat urgen, termasuk peristilahan yang digunakan. Oleh sebab itu, para pembelajar memerlukan kamus yang dapat membantu memahami peristilahan politik tersebut. Diharapkan kamus ringkas ini membantu untuk mengungkap beberapa peristilahan bahasa Arab terkait dengan politik.</t>
        </is>
      </c>
      <c r="Y54" s="188" t="n">
        <v>76000</v>
      </c>
      <c r="Z54" s="186" t="n"/>
      <c r="AA54" s="191">
        <f>Y62*Z62</f>
        <v/>
      </c>
      <c r="AB54" s="192" t="inlineStr">
        <is>
          <t>dbca49d2-d975-4ca1-adea-78c8106fd870</t>
        </is>
      </c>
    </row>
    <row r="55" ht="15" customHeight="1" s="283">
      <c r="A55" s="193" t="n">
        <v>54</v>
      </c>
      <c r="B55" s="194">
        <f>HYPERLINK("https://mocostore.moco.co.id/catalog/"&amp;AB63,"Klik Disini")</f>
        <v/>
      </c>
      <c r="C55" s="195" t="inlineStr">
        <is>
          <t>Proses stokastik</t>
        </is>
      </c>
      <c r="D55" s="195" t="n"/>
      <c r="E55" s="195" t="inlineStr">
        <is>
          <t>Firdaniza, Budi Nurani Ruchjana, Diah Chaerani ; editor, Sutawanir Darwis, Adnan Abi Wildan</t>
        </is>
      </c>
      <c r="F55" s="195" t="inlineStr">
        <is>
          <t>978-602-6408-73-0</t>
        </is>
      </c>
      <c r="G55" s="195" t="inlineStr">
        <is>
          <t>978-623-6523-23-0</t>
        </is>
      </c>
      <c r="H55" s="195" t="inlineStr">
        <is>
          <t>Matematika</t>
        </is>
      </c>
      <c r="I55" s="195" t="inlineStr">
        <is>
          <t>Perguruan Tinggi</t>
        </is>
      </c>
      <c r="J55" s="196" t="inlineStr">
        <is>
          <t>009.01</t>
        </is>
      </c>
      <c r="K55" s="195" t="inlineStr">
        <is>
          <t>Tidak Tersedia</t>
        </is>
      </c>
      <c r="L55" s="195" t="inlineStr">
        <is>
          <t>Matematika Terapan</t>
        </is>
      </c>
      <c r="M55" s="195" t="inlineStr">
        <is>
          <t>Tidak Tersedia</t>
        </is>
      </c>
      <c r="N55" s="195" t="inlineStr">
        <is>
          <t>Indonesia</t>
        </is>
      </c>
      <c r="O55" s="195" t="inlineStr">
        <is>
          <t>Bukan fiksi</t>
        </is>
      </c>
      <c r="P55" s="195" t="n">
        <v>2019</v>
      </c>
      <c r="Q55" s="195" t="n">
        <v>2020</v>
      </c>
      <c r="R55" s="195" t="inlineStr">
        <is>
          <t>Alqaprint Jatinangor</t>
        </is>
      </c>
      <c r="S55" s="195" t="inlineStr">
        <is>
          <t>Alqaprint Jatinangor</t>
        </is>
      </c>
      <c r="T55" s="195" t="inlineStr">
        <is>
          <t>Lokal</t>
        </is>
      </c>
      <c r="U55" s="196" t="n">
        <v>138</v>
      </c>
      <c r="V55" s="196" t="inlineStr">
        <is>
          <t>pdf</t>
        </is>
      </c>
      <c r="W55" s="195" t="inlineStr">
        <is>
          <t>2.2 MB</t>
        </is>
      </c>
      <c r="X55" s="197" t="inlineStr">
        <is>
          <t>Buku &amp;ldquo;Proses Stokastik&amp;rdquo; merupakan Buku Ajar untuk mata kuliah Proses Stokastik disarikan dari buku &amp;ldquo;Applied Stochastic System Modelling&amp;rdquo; Osaki, S. (1992), dilengkapi contoh-contoh soal dalam kehidupan sehari-hari. Buku ini merupakan materi kuliah Proses Stokastik yang dapat digunakan sebagai referensi mahasiswa program sarjana program studi Matematika, Statistika serta program studi lainya. Referensi Proses Stokastik dalam edisi Bahasa Indonesia dirasakan masih kurang, usaha penulisan buku ini tentunya akan membantu para dosen maupun mahasiswa untuk pengembangan materi bidang Statistika. Materi Proses Stokastik dalam buku ini terdiri dari Proses Poisson, Rantai Markov dengan Waktu Diskrit, Proses Kelahiran Murni dan Proses Kematian Murni yang disampaikan untuk perkuliahan tatap muka dalam satu semester termasuk Ujian Tengah Semester dan Ujian Akhir Semester, dilengkapi dengan beberapa contoh penyelesaian soal yang dibantu dengan perangkat lunak Statistika R maupun Maple.</t>
        </is>
      </c>
      <c r="Y55" s="195" t="n">
        <v>70000</v>
      </c>
      <c r="Z55" s="193" t="n"/>
      <c r="AA55" s="198">
        <f>Y63*Z63</f>
        <v/>
      </c>
      <c r="AB55" s="199" t="inlineStr">
        <is>
          <t>bd798006-2bb1-4953-ac09-4bffd5698919</t>
        </is>
      </c>
    </row>
    <row r="56" ht="15" customHeight="1" s="283">
      <c r="A56" s="186" t="n">
        <v>55</v>
      </c>
      <c r="B56" s="187">
        <f>HYPERLINK("https://mocostore.moco.co.id/catalog/"&amp;AB64,"Klik Disini")</f>
        <v/>
      </c>
      <c r="C56" s="188" t="inlineStr">
        <is>
          <t>Sistem hukum di Indonesia</t>
        </is>
      </c>
      <c r="D56" s="188" t="n"/>
      <c r="E56" s="188" t="inlineStr">
        <is>
          <t>Heru Rochmansjah ; penyunting, Adnan Abi Wildan</t>
        </is>
      </c>
      <c r="F56" s="188" t="inlineStr">
        <is>
          <t>978-602-6408-86-0</t>
        </is>
      </c>
      <c r="G56" s="188" t="inlineStr">
        <is>
          <t>978-623-6523-01-8</t>
        </is>
      </c>
      <c r="H56" s="188" t="inlineStr">
        <is>
          <t>Hukum</t>
        </is>
      </c>
      <c r="I56" s="188" t="inlineStr">
        <is>
          <t>Perguruan Tinggi</t>
        </is>
      </c>
      <c r="J56" s="189" t="inlineStr">
        <is>
          <t>009.12</t>
        </is>
      </c>
      <c r="K56" s="188" t="inlineStr">
        <is>
          <t>Tidak Tersedia</t>
        </is>
      </c>
      <c r="L56" s="188" t="inlineStr">
        <is>
          <t>Bahan Ajar Materi Perkuliahan</t>
        </is>
      </c>
      <c r="M56" s="188" t="inlineStr">
        <is>
          <t>Tidak Tersedia</t>
        </is>
      </c>
      <c r="N56" s="188" t="inlineStr">
        <is>
          <t>Indonesia</t>
        </is>
      </c>
      <c r="O56" s="188" t="inlineStr">
        <is>
          <t>Bukan fiksi</t>
        </is>
      </c>
      <c r="P56" s="188" t="n">
        <v>2020</v>
      </c>
      <c r="Q56" s="188" t="n">
        <v>2020</v>
      </c>
      <c r="R56" s="188" t="inlineStr">
        <is>
          <t>Alqaprint Jatinangor</t>
        </is>
      </c>
      <c r="S56" s="188" t="inlineStr">
        <is>
          <t>Alqaprint Jatinangor</t>
        </is>
      </c>
      <c r="T56" s="188" t="inlineStr">
        <is>
          <t>Lokal</t>
        </is>
      </c>
      <c r="U56" s="189" t="n">
        <v>319</v>
      </c>
      <c r="V56" s="189" t="inlineStr">
        <is>
          <t>pdf</t>
        </is>
      </c>
      <c r="W56" s="188" t="inlineStr">
        <is>
          <t>14.9 MB</t>
        </is>
      </c>
      <c r="X56" s="190" t="inlineStr">
        <is>
          <t>Sistem Hukum Indonesia merupakan perpaduan
 beberapa sistem hukum. Sistem hukum Indonesia
 merupakan perpaduan dari hukum agama,
 hukum adat, dan hukum negara Eropa terutama
 Belanda sebagai bangsa yang pernah menjajah
 Indonesia. Belanda berada di Indonesia sekitar 3,5
 abad lamanya. Maka tidak heran apabila banyak
 peradaban mereka yang diwariskan termasuk
 sistem hukum. Bangsa Indonesia sebelumnya juga
 merupakan bangsa yang telah memiliki budaya
 atau adat yang sangat kaya. Bukti peninggalan
 atau fakta sejarah mengatakan bahwa di Indonesia
 dahulu banyak berdiri kerajaan-kerajaan Hindu-
 Buddha seperti Sriwijaya, Kutai, Majapahit, dan
 lain-lain. Zaman kerajaan meninggalkan warisanwarisan
 budaya yang hingga saat ini masih terasa.
 Salah satunya adalah peraturan-peraturan adat
 yang hidup dan bertahan hingga kini. Nilai-nilai
 hukum adat merupakan salah satu sumber hukum
 di Indonesia. Indonesia merupakan negara dengan
 penduduk muslim terbesar maka tidak heran apabila
 bangsa Indonesia juga menggunakan hukum agama
 terutama Islam sebagai pedoman dalam kehidupan
 dan juga menjadi sumber hukum Indonesia.</t>
        </is>
      </c>
      <c r="Y56" s="188" t="n">
        <v>159000</v>
      </c>
      <c r="Z56" s="186" t="n"/>
      <c r="AA56" s="191">
        <f>Y64*Z64</f>
        <v/>
      </c>
      <c r="AB56" s="192" t="inlineStr">
        <is>
          <t>e9425b50-6dd5-4c51-aa52-5c44a2b432ce</t>
        </is>
      </c>
    </row>
    <row r="57" ht="15" customHeight="1" s="283">
      <c r="A57" s="193" t="n">
        <v>56</v>
      </c>
      <c r="B57" s="194">
        <f>HYPERLINK("https://mocostore.moco.co.id/catalog/"&amp;AB65,"Klik Disini")</f>
        <v/>
      </c>
      <c r="C57" s="195" t="inlineStr">
        <is>
          <t>Teknik pemisahan kimia dan fisika</t>
        </is>
      </c>
      <c r="D57" s="195" t="n"/>
      <c r="E57" s="195" t="inlineStr">
        <is>
          <t>Husein H. Bahti</t>
        </is>
      </c>
      <c r="F57" s="195" t="inlineStr">
        <is>
          <t>978-602-6408-08-2</t>
        </is>
      </c>
      <c r="G57" s="195" t="inlineStr">
        <is>
          <t>978-623-6523-59-9</t>
        </is>
      </c>
      <c r="H57" s="195" t="inlineStr">
        <is>
          <t>Sains &amp; Teknologi</t>
        </is>
      </c>
      <c r="I57" s="195" t="inlineStr">
        <is>
          <t>Perguruan Tinggi</t>
        </is>
      </c>
      <c r="J57" s="196" t="inlineStr">
        <is>
          <t>009.01</t>
        </is>
      </c>
      <c r="K57" s="195" t="inlineStr">
        <is>
          <t>Tidak Tersedia</t>
        </is>
      </c>
      <c r="L57" s="195" t="inlineStr">
        <is>
          <t>Kimia dan Fisika Terapan</t>
        </is>
      </c>
      <c r="M57" s="195" t="inlineStr">
        <is>
          <t>Tidak Tersedia</t>
        </is>
      </c>
      <c r="N57" s="195" t="inlineStr">
        <is>
          <t>Indonesia</t>
        </is>
      </c>
      <c r="O57" s="195" t="inlineStr">
        <is>
          <t>Bukan fiksi</t>
        </is>
      </c>
      <c r="P57" s="195" t="n">
        <v>2017</v>
      </c>
      <c r="Q57" s="195" t="n">
        <v>2020</v>
      </c>
      <c r="R57" s="195" t="inlineStr">
        <is>
          <t>Alqaprint Jatinangor</t>
        </is>
      </c>
      <c r="S57" s="195" t="inlineStr">
        <is>
          <t>Alqaprint Jatinangor</t>
        </is>
      </c>
      <c r="T57" s="195" t="inlineStr">
        <is>
          <t>Lokal</t>
        </is>
      </c>
      <c r="U57" s="196" t="n">
        <v>213</v>
      </c>
      <c r="V57" s="196" t="inlineStr">
        <is>
          <t>pdf</t>
        </is>
      </c>
      <c r="W57" s="195" t="inlineStr">
        <is>
          <t>8.0 MB</t>
        </is>
      </c>
      <c r="X57" s="197" t="inlineStr">
        <is>
          <t>Mengapa seorang kimiawan (chemist),
 khususnya, harus menguasai teknik-teknik
 pemisahan dengan baik? Seberapa penting teknik
 pemisahan dalam Kimia Analitik, atau dalam Ilmu
 Kimia pada umumnya? Dalam Kimia Analitik,
 &amp;lsquo;pemisahan&amp;rsquo; seringkali sangat diperlukan sebelum
 dapat melakukan suatu analisis atau identifi kasi,
 baik kualitatif maupun kuantitatif. &amp;ldquo;Pemisahan&amp;rdquo;
 dan &amp;ldquo;Analisis&amp;rdquo; merupakan dua aspek yang tak
 dapat dipisahkan, dan Kimia Analitik dapat
 dikatakan meliputi &amp;ldquo;analisis&amp;rdquo; dan &amp;ldquo;pemisahan&amp;rdquo;
 tersebut. Walaupun memang ada analisis kimia
 yang tidak perlu tahap atau proses pemisahan
 terlebih dahulu. Hal yang terakhir ini dilakukan
 misalnya dengan menggunakan proses masking
 yaitu melalui pembentukan senyawa kompleks untuk menghindari gangguan ion-ion logam
 tertentu dalam analisis ion-ion logam yang lain,
 atau melalui pengaturan kondisi percobaan, atau
 melalui pengukuran sifat fi sik spesifi k seperti dalam
 metode spektroskopi absorpsi atau emisi atomik.
 Dalam metode-metode yang disebut terakhir
 ini, tidak diperlukan proses pemisahan sebelum
 tahapan analisis. &amp;ldquo;Pemisahan&amp;rdquo; adalah proses
 dimana senyawa-senyawa yang menjadi pusat
 perhatian kita (yakni senyawa-senyawa yang akan
 diteliti) dikeluarkan (diambil) dari campurannya
 dengan senyawa-senyawa lain, dalam suatu sampel.
 Hal ini perlu dilakukan karena senyawa-senyawa
 lain tersebut mungkin dapat bereaksi secara sama
 dan mengganggu dalam penentuan kualitatif (dan
 kuantitatif) senyawa-senyawa yang diteliti.</t>
        </is>
      </c>
      <c r="Y57" s="195" t="n">
        <v>106000</v>
      </c>
      <c r="Z57" s="193" t="n"/>
      <c r="AA57" s="198">
        <f>Y65*Z65</f>
        <v/>
      </c>
      <c r="AB57" s="199" t="inlineStr">
        <is>
          <t>18c786c8-aef9-4fc4-a54f-45bba172741b</t>
        </is>
      </c>
    </row>
    <row r="58" ht="15" customHeight="1" s="283">
      <c r="A58" s="186" t="n">
        <v>57</v>
      </c>
      <c r="B58" s="187">
        <f>HYPERLINK("https://mocostore.moco.co.id/catalog/"&amp;AB66,"Klik Disini")</f>
        <v/>
      </c>
      <c r="C58" s="188" t="inlineStr">
        <is>
          <t>Analisis data spasial perspektif bayesian</t>
        </is>
      </c>
      <c r="D58" s="188" t="n"/>
      <c r="E58" s="188" t="inlineStr">
        <is>
          <t>I Gede Nyoman Mindra Jaya, Yudhie Andriyana ; editor, Nursanti Anggriani, Rika Amelia, Adnan Abi Wildan</t>
        </is>
      </c>
      <c r="F58" s="188" t="inlineStr">
        <is>
          <t>978-623-295-069-6</t>
        </is>
      </c>
      <c r="G58" s="188" t="inlineStr">
        <is>
          <t>978-623-295-076-4</t>
        </is>
      </c>
      <c r="H58" s="188" t="inlineStr">
        <is>
          <t>Matematika</t>
        </is>
      </c>
      <c r="I58" s="188" t="inlineStr">
        <is>
          <t>Perguruan Tinggi</t>
        </is>
      </c>
      <c r="J58" s="189" t="inlineStr">
        <is>
          <t>009.01</t>
        </is>
      </c>
      <c r="K58" s="188" t="inlineStr">
        <is>
          <t>Tidak Tersedia</t>
        </is>
      </c>
      <c r="L58" s="188" t="inlineStr">
        <is>
          <t>Matematika Terapan</t>
        </is>
      </c>
      <c r="M58" s="188" t="inlineStr">
        <is>
          <t>Tidak Tersedia</t>
        </is>
      </c>
      <c r="N58" s="188" t="inlineStr">
        <is>
          <t>Indonesia</t>
        </is>
      </c>
      <c r="O58" s="188" t="inlineStr">
        <is>
          <t>Bukan fiksi</t>
        </is>
      </c>
      <c r="P58" s="188" t="n">
        <v>2020</v>
      </c>
      <c r="Q58" s="188" t="n">
        <v>2020</v>
      </c>
      <c r="R58" s="188" t="inlineStr">
        <is>
          <t>Alqaprint Jatinangor</t>
        </is>
      </c>
      <c r="S58" s="188" t="inlineStr">
        <is>
          <t>Alqaprint Jatinangor</t>
        </is>
      </c>
      <c r="T58" s="188" t="inlineStr">
        <is>
          <t>Lokal</t>
        </is>
      </c>
      <c r="U58" s="189" t="n">
        <v>208</v>
      </c>
      <c r="V58" s="189" t="inlineStr">
        <is>
          <t>pdf</t>
        </is>
      </c>
      <c r="W58" s="188" t="inlineStr">
        <is>
          <t>7.2 MB</t>
        </is>
      </c>
      <c r="X58" s="190" t="inlineStr">
        <is>
          <t>Analisis spasial dan spatiotemporal membantu menyolusikan masalah yang berorientasi pada lokasi dan waktu untuk memahami apa yang sedang dan akan terjadi di alam ini. Analisis spasial dan spatiotemporal tidak sekadar pemetaan namun lebih jauh lagi, membantu mempelajari karakteristik lokasi yang dapat berubah menurut waktu dan hubungan yang terjadi antarlokasi menurut waktu. Di bidang kesehatan, analisis data spasial dan spatiotemporal membantu memahami pola penyebaran penyakit dan mengkaji lebih mendalam faktor-faktor apa yang memengaruhinya. Untuk memahami kompleksitas model dalam analisis data spasial dan spatiotemporal, perspektif Bayesian hadir sebagai salah satu alternatif yang efektif. Pendekatan Bayesian memberikan kemudahan dalam memodelkan informasi ketergantungan dan keberagaman spasial dan spatiotemporal melalui stuktur hierarki. Buku Analisis Data Spasial Perspektif Bayesian mengenalkan dasar-dasar pemodelan untuk data spasial dan spatiotemporal dalam pendekatan Bayesian yang disertai berbagai contoh aplikasi dengan perhitungan menggunakan software R. Detail teori dalam analisis data spasial dan spatiotemporal disajikan untuk memberikan pemahaman yang lebih komprehensif dalam mengkaji fenomena spasial dan spatitoemporal. Semua materi yang disajikan di dalam buku ini menarik bagi mahasiswa dan peneliti untuk meningkatkan pengetahuan dan skill merka dalam menganalisis data spasial dan spatiotmeporal, khususnya dalam persefektif Bayesian.</t>
        </is>
      </c>
      <c r="Y58" s="188" t="n">
        <v>104000</v>
      </c>
      <c r="Z58" s="186" t="n"/>
      <c r="AA58" s="191">
        <f>Y66*Z66</f>
        <v/>
      </c>
      <c r="AB58" s="192" t="inlineStr">
        <is>
          <t>12629cbb-e3b9-4c22-b70c-537de5e26e4c</t>
        </is>
      </c>
    </row>
    <row r="59" ht="15" customHeight="1" s="283">
      <c r="A59" s="193" t="n">
        <v>58</v>
      </c>
      <c r="B59" s="194">
        <f>HYPERLINK("https://mocostore.moco.co.id/catalog/"&amp;AB67,"Klik Disini")</f>
        <v/>
      </c>
      <c r="C59" s="195" t="inlineStr">
        <is>
          <t>Kepemimpinan pamong praja memasuki era revolusi industri 4.0</t>
        </is>
      </c>
      <c r="D59" s="195" t="n"/>
      <c r="E59" s="195" t="inlineStr">
        <is>
          <t>I Gusti Ngurah Suwetha, H. Heru Rochmansjah ; penyunting, Adnan Abi Wildan</t>
        </is>
      </c>
      <c r="F59" s="195" t="inlineStr">
        <is>
          <t>978-602-6408-88-4</t>
        </is>
      </c>
      <c r="G59" s="195" t="inlineStr">
        <is>
          <t>978-623-6523-02-5</t>
        </is>
      </c>
      <c r="H59" s="195" t="inlineStr">
        <is>
          <t>Manajemen</t>
        </is>
      </c>
      <c r="I59" s="195" t="inlineStr">
        <is>
          <t>Perguruan Tinggi</t>
        </is>
      </c>
      <c r="J59" s="196" t="inlineStr">
        <is>
          <t>009.03</t>
        </is>
      </c>
      <c r="K59" s="195" t="inlineStr">
        <is>
          <t>Tidak Tersedia</t>
        </is>
      </c>
      <c r="L59" s="195" t="inlineStr">
        <is>
          <t>Kepemimpinan</t>
        </is>
      </c>
      <c r="M59" s="195" t="inlineStr">
        <is>
          <t>Tidak Tersedia</t>
        </is>
      </c>
      <c r="N59" s="195" t="inlineStr">
        <is>
          <t>Indonesia</t>
        </is>
      </c>
      <c r="O59" s="195" t="inlineStr">
        <is>
          <t>Bukan fiksi</t>
        </is>
      </c>
      <c r="P59" s="195" t="n">
        <v>2020</v>
      </c>
      <c r="Q59" s="195" t="n">
        <v>2020</v>
      </c>
      <c r="R59" s="195" t="inlineStr">
        <is>
          <t>Alqaprint Jatinangor</t>
        </is>
      </c>
      <c r="S59" s="195" t="inlineStr">
        <is>
          <t>Alqaprint Jatinangor</t>
        </is>
      </c>
      <c r="T59" s="195" t="inlineStr">
        <is>
          <t>Lokal</t>
        </is>
      </c>
      <c r="U59" s="196" t="n">
        <v>222</v>
      </c>
      <c r="V59" s="196" t="inlineStr">
        <is>
          <t>pdf</t>
        </is>
      </c>
      <c r="W59" s="195" t="inlineStr">
        <is>
          <t>15.2 MB</t>
        </is>
      </c>
      <c r="X59" s="197" t="inlineStr">
        <is>
          <t>Literatur tentang kepemimpinan rupanya sudah banyak yang beredar, baik di kalangan perguruan tinggi maupun di kalangan mahasiswa. Namun buku yang secara khusus membahas Kepemimpinan Pamong Praja rupanya nyaris belum ada, dan tidak banyak dikenal publik, terkecuali Polisi Pamong Praja yang bertugas menertibkan pedagang kaki lima, kafe remang-remang, bangunan liar tanpa IMB (izin mendirikan bangunan), operasi justisial KTP (kartu tanda penduduk), dan sebagainya. Itu adalah sebagian kecil dari tugas Pamong Praja, padahal keberadaan Pamong Praja mulai dari lurah, camat, bupati/wali kota dan gubernur sangat memegang kunci penting dalam tata kelola pemerintahan, terutama di daerah. Kepemimpinan akhir-akhir ini selalu mendapat sorotan publik, lebih-lebih kepemimpinan pemerintahan. Pascareformasi kondisi ini lebih marak, oleh karena lebih terbukanya kran kebebasan untuk berekspresi dan menyampaikan pendapat di depan umum menambah warna sorotan publik kepada pemimpin pemerintahan, ditambah lagi banyak pemimpin pemerintahan tersandung dengan kasus-kasus korupsi, bahkan OTT (operasi tangkap tangan) KPK menambah gelap warna kepemimpinan pemerintahan itu sendiri. Tantangan terberat pemimpin pemerintahan dewasa ini di samping dituntut untuk memberikan pelayanan publik yang baik, transparan dan akuntabel, memberantas korupsi di kalangan birokrasi pemerintahan, demi tetap utuh dan tegaknya NKRI, Pancasila, dan Bhinneka Tunggal Ika. Pemerintah perlu mengambil langkah-langkah antisipatif yang tepat untuk menyikapi paradigma pemerintahan yang terjadi mengingat pada setiap dekade tugas-tugas kepamongprajaan selalu berkembang dan bervariasi, teristimewa memasuki era revolusi industri 4.0.</t>
        </is>
      </c>
      <c r="Y59" s="195" t="n">
        <v>110000</v>
      </c>
      <c r="Z59" s="193" t="n"/>
      <c r="AA59" s="198">
        <f>Y67*Z67</f>
        <v/>
      </c>
      <c r="AB59" s="199" t="inlineStr">
        <is>
          <t>55dec408-a3af-447b-8ff9-549aa9ef0f6e</t>
        </is>
      </c>
    </row>
    <row r="60" ht="15" customHeight="1" s="283">
      <c r="A60" s="186" t="n">
        <v>59</v>
      </c>
      <c r="B60" s="187">
        <f>HYPERLINK("https://mocostore.moco.co.id/catalog/"&amp;AB68,"Klik Disini")</f>
        <v/>
      </c>
      <c r="C60" s="188" t="inlineStr">
        <is>
          <t>Refleksi otonomi daerah di Indonesia</t>
        </is>
      </c>
      <c r="D60" s="188" t="n"/>
      <c r="E60" s="188" t="inlineStr">
        <is>
          <t>I Made Suwandi ; penyunting, Afif Syarifudin Yahya</t>
        </is>
      </c>
      <c r="F60" s="188" t="inlineStr">
        <is>
          <t>978-602-6408-11-2</t>
        </is>
      </c>
      <c r="G60" s="188" t="inlineStr">
        <is>
          <t>978-623-6523-60-5</t>
        </is>
      </c>
      <c r="H60" s="188" t="inlineStr">
        <is>
          <t>Manajemen</t>
        </is>
      </c>
      <c r="I60" s="188" t="inlineStr">
        <is>
          <t>Perguruan Tinggi</t>
        </is>
      </c>
      <c r="J60" s="189" t="inlineStr">
        <is>
          <t>009.09</t>
        </is>
      </c>
      <c r="K60" s="188" t="inlineStr">
        <is>
          <t>Tidak Tersedia</t>
        </is>
      </c>
      <c r="L60" s="188" t="inlineStr">
        <is>
          <t>Bahan Ajar Materi Perkuliahan</t>
        </is>
      </c>
      <c r="M60" s="188" t="inlineStr">
        <is>
          <t>Tidak Tersedia</t>
        </is>
      </c>
      <c r="N60" s="188" t="inlineStr">
        <is>
          <t>Indonesia</t>
        </is>
      </c>
      <c r="O60" s="188" t="inlineStr">
        <is>
          <t>Bukan fiksi</t>
        </is>
      </c>
      <c r="P60" s="188" t="n">
        <v>2017</v>
      </c>
      <c r="Q60" s="188" t="n">
        <v>2020</v>
      </c>
      <c r="R60" s="188" t="inlineStr">
        <is>
          <t>Alqaprint Jatinangor</t>
        </is>
      </c>
      <c r="S60" s="188" t="inlineStr">
        <is>
          <t>Alqaprint Jatinangor</t>
        </is>
      </c>
      <c r="T60" s="188" t="inlineStr">
        <is>
          <t>Lokal</t>
        </is>
      </c>
      <c r="U60" s="189" t="n">
        <v>219</v>
      </c>
      <c r="V60" s="189" t="inlineStr">
        <is>
          <t>pdf</t>
        </is>
      </c>
      <c r="W60" s="188" t="inlineStr">
        <is>
          <t>1.8 MB</t>
        </is>
      </c>
      <c r="X60" s="190" t="inlineStr">
        <is>
          <t>Indonesia sudah menjalankan otonomi daerah
 sejak awal abad ke 20. Konsep otonomi daerah
 diperkenalkan pertama kali oleh Pemerintah
 Kolonial Belanda melalui Desentralisatie Wet
 Tahun 1903. Kemudian dilanjutkan oleh penjajah
 Jepang dari tahun 1942 sampai tahun 1945. Setelah
 kemerdekaan Indonesia berturut-turut bangsa
 Indonesia mengalami perjalanan panjang otonomi
 daerah yang dimulai dari Undang-Undang (UU)
 Nomor 1 Tahun 1945, UU Nomor 22 Tahun 1948,
 UU Nomor 1 Tahun 1957, Penetapan Presiden
 Nomor 6 Tahun 1959, UU Nomor 18 Tahun 1965,
 UU Nomor 5 Tahun 1974, UU Nomor 22 Tahun 1999
 dan terakhir UU Nomor 32 Tahun 2004. Bahkan
 sekarang ini sudah muncul wacana untuk me revisi
 UU Nomor 32 Tahun 2004 sebagai tindak lanjut
 dari Program Legislasi Nasional/Prolegnas (2004&amp;ndash;
 2009). Suatu pengalaman berharga dapat kita tarik
 dari diberlakukannya UU tentang otonomi daerah
 tersebut. Bahwa setiap perubahan merupakan
 resultante dari perubahan politik yang terjadi di
 tingkat nasional. Namun apa pun perubahan yang
 terjadi, hasil akhir yang dihasilkan selalu diwarnai
 oleh berayunnya pendulum otonomi daerah dari
 desentralisasi menuju sentralisasi atau sebaliknya.
 Perubahan pendulum tersebut dalam banyak
 hal tidak banyak berpengaruh pada peningkatan
 kesejahteraan masyarakat. Rakyat sebagai pemilik
 otonomi daerah sering tidak menikmati perubahan
 hidup yang signifi kan dari perubahan pendulum
 tersebut.</t>
        </is>
      </c>
      <c r="Y60" s="188" t="n">
        <v>109000</v>
      </c>
      <c r="Z60" s="186" t="n"/>
      <c r="AA60" s="191">
        <f>Y68*Z68</f>
        <v/>
      </c>
      <c r="AB60" s="192" t="inlineStr">
        <is>
          <t>6e7c7bcd-a9d3-4b9d-bdd1-5a0e26ea558a</t>
        </is>
      </c>
    </row>
    <row r="61" ht="15" customHeight="1" s="283">
      <c r="A61" s="193" t="n">
        <v>60</v>
      </c>
      <c r="B61" s="194">
        <f>HYPERLINK("https://mocostore.moco.co.id/catalog/"&amp;AB69,"Klik Disini")</f>
        <v/>
      </c>
      <c r="C61" s="195" t="inlineStr">
        <is>
          <t>Reformasi otonomi daerah</t>
        </is>
      </c>
      <c r="D61" s="195" t="n"/>
      <c r="E61" s="195" t="inlineStr">
        <is>
          <t>I Made Suwandi ; penyunting, Afif Syarifudin Yahya</t>
        </is>
      </c>
      <c r="F61" s="195" t="inlineStr">
        <is>
          <t>978-602-6408-10-5</t>
        </is>
      </c>
      <c r="G61" s="195" t="inlineStr">
        <is>
          <t>978-623-6523-91-9</t>
        </is>
      </c>
      <c r="H61" s="195" t="inlineStr">
        <is>
          <t>Manajemen</t>
        </is>
      </c>
      <c r="I61" s="195" t="inlineStr">
        <is>
          <t>Perguruan Tinggi</t>
        </is>
      </c>
      <c r="J61" s="196" t="inlineStr">
        <is>
          <t>009.09</t>
        </is>
      </c>
      <c r="K61" s="195" t="inlineStr">
        <is>
          <t>Tidak Tersedia</t>
        </is>
      </c>
      <c r="L61" s="195" t="inlineStr">
        <is>
          <t>Bahan Ajar Materi Perkuliahan</t>
        </is>
      </c>
      <c r="M61" s="195" t="inlineStr">
        <is>
          <t>Tidak Tersedia</t>
        </is>
      </c>
      <c r="N61" s="195" t="inlineStr">
        <is>
          <t>Indonesia</t>
        </is>
      </c>
      <c r="O61" s="195" t="inlineStr">
        <is>
          <t>Bukan fiksi</t>
        </is>
      </c>
      <c r="P61" s="195" t="n">
        <v>2022</v>
      </c>
      <c r="Q61" s="195" t="n">
        <v>2022</v>
      </c>
      <c r="R61" s="195" t="inlineStr">
        <is>
          <t>Alqaprint Jatinangor</t>
        </is>
      </c>
      <c r="S61" s="195" t="inlineStr">
        <is>
          <t>Alqaprint Jatinangor</t>
        </is>
      </c>
      <c r="T61" s="195" t="inlineStr">
        <is>
          <t>Lokal</t>
        </is>
      </c>
      <c r="U61" s="196" t="n">
        <v>193</v>
      </c>
      <c r="V61" s="196" t="inlineStr">
        <is>
          <t>pdf</t>
        </is>
      </c>
      <c r="W61" s="195" t="inlineStr">
        <is>
          <t>1.6 MB</t>
        </is>
      </c>
      <c r="X61" s="197" t="inlineStr">
        <is>
          <t>Dasar pelaksanaan otonomi daerah di Indonesia
 dapat dilacak dalam kerangka konstitusi
 Negara Kesatuan Republik Indonesia (NKRI).
 Alenia Ketiga dan Keempat Pembukaan Undang-
 Undang Dasar (UUD) Negara Republik Indonesia
 Tahun 1945 serta ditindaklanjuti dalam Pasal 18
 merupakan konstruksi pelaksanaan otonomi
 daerah di Indonesia. Dari sinilah pijakan dasar bagi
 kita untuk memahami konsepsi dasar dan grand
 design otonomi daerah di Indonesia yang sedikit
 banyak fi losofi nya agak berbeda dengan otonomi
 daerah dari negara-negara lainnya. Setiap negara
 mempunyai jalan sendiri-sendiri dalam perjalanan
 otonominya. Kita tidak perlu silau melihat sistem
 negara lain dan berpikir bahwa sistem mereka lebih
 baik dari sistem kita. Karena persoalan mendasar
 yang kita hadapi adalah bukan terletak pada sistem
 yang dianut tetapi bagaimana hasil akhir dari
 penyelenggaraan otonomi daerah tersebut. Dengan
 demikian kita mampu memahami di mana posisi
 daerah dalam sistem pemerintahan di Indonesia.
 Kita juga mengetahui bagaimana hubungan pusat
 dan daerah dalam konteks otonomi daerah.</t>
        </is>
      </c>
      <c r="Y61" s="195" t="n">
        <v>96000</v>
      </c>
      <c r="Z61" s="193" t="n"/>
      <c r="AA61" s="198">
        <f>Y69*Z69</f>
        <v/>
      </c>
      <c r="AB61" s="199" t="inlineStr">
        <is>
          <t>b2da5070-3a4e-43bf-aa61-112d559e51db</t>
        </is>
      </c>
    </row>
    <row r="62" ht="15" customHeight="1" s="283">
      <c r="A62" s="186" t="n">
        <v>61</v>
      </c>
      <c r="B62" s="187">
        <f>HYPERLINK("https://mocostore.moco.co.id/catalog/"&amp;AB70,"Klik Disini")</f>
        <v/>
      </c>
      <c r="C62" s="188" t="inlineStr">
        <is>
          <t>Produksi protein rekombinan aktif dari badan inklusi escherichia coli</t>
        </is>
      </c>
      <c r="D62" s="188" t="n"/>
      <c r="E62" s="188" t="inlineStr">
        <is>
          <t>Iman Permana Maksum ... [et al.] ; penyunting, Adnan Abi Wildan</t>
        </is>
      </c>
      <c r="F62" s="188" t="inlineStr">
        <is>
          <t>978-623-295-074-0</t>
        </is>
      </c>
      <c r="G62" s="188" t="inlineStr">
        <is>
          <t>978-623-295-086-3</t>
        </is>
      </c>
      <c r="H62" s="188" t="inlineStr">
        <is>
          <t>Sains &amp; Teknologi</t>
        </is>
      </c>
      <c r="I62" s="188" t="inlineStr">
        <is>
          <t>Perguruan Tinggi</t>
        </is>
      </c>
      <c r="J62" s="189" t="inlineStr">
        <is>
          <t>009.06</t>
        </is>
      </c>
      <c r="K62" s="188" t="inlineStr">
        <is>
          <t>Tidak Tersedia</t>
        </is>
      </c>
      <c r="L62" s="188" t="inlineStr">
        <is>
          <t>Biokimia Terapan</t>
        </is>
      </c>
      <c r="M62" s="188" t="inlineStr">
        <is>
          <t>Tidak Tersedia</t>
        </is>
      </c>
      <c r="N62" s="188" t="inlineStr">
        <is>
          <t>Indonesia</t>
        </is>
      </c>
      <c r="O62" s="188" t="inlineStr">
        <is>
          <t>Bukan fiksi</t>
        </is>
      </c>
      <c r="P62" s="188" t="n">
        <v>2021</v>
      </c>
      <c r="Q62" s="188" t="n">
        <v>2021</v>
      </c>
      <c r="R62" s="188" t="inlineStr">
        <is>
          <t>Alqaprint Jatinangor</t>
        </is>
      </c>
      <c r="S62" s="188" t="inlineStr">
        <is>
          <t>Alqaprint Jatinangor</t>
        </is>
      </c>
      <c r="T62" s="188" t="inlineStr">
        <is>
          <t>Lokal</t>
        </is>
      </c>
      <c r="U62" s="189" t="n">
        <v>128</v>
      </c>
      <c r="V62" s="189" t="inlineStr">
        <is>
          <t>pdf</t>
        </is>
      </c>
      <c r="W62" s="188" t="inlineStr">
        <is>
          <t>5.3 MB</t>
        </is>
      </c>
      <c r="X62" s="190" t="inlineStr">
        <is>
          <t>Saat ini banyak industri biofarmaseutika masih menggunakan sistem ekspresi E. coli sehingga pembentukan badan inklusi ini akan banyak ditemui. Badan inklusi diketahui terdiri atas mayoritas protein target yang diinginkan akan tetapi dianggap tidak memiliki aktivitas. Protein aktif dari badan inklusi dapat diperoleh melalui serangkaian tahapan di antaranya isolasi badan inklusi, pelarutan badan inklusi, refolding protein terlarut, dan pemurnian protein hasil refolding. Keberhasilan untuk memperoleh protein aktif dari badan inklusi dapat memberikan produksi protein rekombinan yang lebih tinggi sehingga pendekatan ini dapat diaplikasikan guna meningkatkan produksi protein rekombinan menggunakan inang E. coli. Melalui buku ini penulis juga menyempatkan untuk menyinggung aspek Halal Pharmaceuticals, mengingat semakin berkembangnya industri halal dan tumbuhnya Halal Lifestyle.</t>
        </is>
      </c>
      <c r="Y62" s="188" t="n">
        <v>64000</v>
      </c>
      <c r="Z62" s="186" t="n"/>
      <c r="AA62" s="191">
        <f>Y70*Z70</f>
        <v/>
      </c>
      <c r="AB62" s="192" t="inlineStr">
        <is>
          <t>da2d63c6-7c5d-43b0-8144-0e3a58f81eb7</t>
        </is>
      </c>
    </row>
    <row r="63" ht="15" customHeight="1" s="283">
      <c r="A63" s="193" t="n">
        <v>62</v>
      </c>
      <c r="B63" s="194">
        <f>HYPERLINK("https://mocostore.moco.co.id/catalog/"&amp;AB71,"Klik Disini")</f>
        <v/>
      </c>
      <c r="C63" s="195" t="inlineStr">
        <is>
          <t>PCR dalam investigasi penyakit mitokondria</t>
        </is>
      </c>
      <c r="D63" s="195" t="n"/>
      <c r="E63" s="195" t="inlineStr">
        <is>
          <t>Iman Permana Maksum; penyunting, Wilson Nadeak ... [et al.]</t>
        </is>
      </c>
      <c r="F63" s="195" t="inlineStr">
        <is>
          <t>978-602-6408-17-4</t>
        </is>
      </c>
      <c r="G63" s="195" t="inlineStr">
        <is>
          <t>978-623-6523-71-1</t>
        </is>
      </c>
      <c r="H63" s="195" t="inlineStr">
        <is>
          <t>Sains &amp; Teknologi</t>
        </is>
      </c>
      <c r="I63" s="195" t="inlineStr">
        <is>
          <t>Perguruan Tinggi</t>
        </is>
      </c>
      <c r="J63" s="196" t="inlineStr">
        <is>
          <t>009.06</t>
        </is>
      </c>
      <c r="K63" s="195" t="inlineStr">
        <is>
          <t>Tidak Tersedia</t>
        </is>
      </c>
      <c r="L63" s="195" t="inlineStr">
        <is>
          <t>Biokimia Terapan</t>
        </is>
      </c>
      <c r="M63" s="195" t="inlineStr">
        <is>
          <t>Tidak Tersedia</t>
        </is>
      </c>
      <c r="N63" s="195" t="inlineStr">
        <is>
          <t>Indonesia</t>
        </is>
      </c>
      <c r="O63" s="195" t="inlineStr">
        <is>
          <t>Bukan fiksi</t>
        </is>
      </c>
      <c r="P63" s="195" t="n">
        <v>2017</v>
      </c>
      <c r="Q63" s="195" t="n">
        <v>2020</v>
      </c>
      <c r="R63" s="195" t="inlineStr">
        <is>
          <t>Alqaprint Jatinangor</t>
        </is>
      </c>
      <c r="S63" s="195" t="inlineStr">
        <is>
          <t>Alqaprint Jatinangor</t>
        </is>
      </c>
      <c r="T63" s="195" t="inlineStr">
        <is>
          <t>Lokal</t>
        </is>
      </c>
      <c r="U63" s="196" t="n">
        <v>160</v>
      </c>
      <c r="V63" s="196" t="inlineStr">
        <is>
          <t>pdf</t>
        </is>
      </c>
      <c r="W63" s="195" t="inlineStr">
        <is>
          <t>7.4 MB</t>
        </is>
      </c>
      <c r="X63" s="197" t="inlineStr">
        <is>
          <t>PCR (polymerase chain reaction) merupakan
 reaksi biokimia yang sederhana, tetapi
 berpengaruh dalam perkembangan teknologi
 biologi molekul. Menurut defi nisi, PCR adalah
 reaksi amplifi kasi atau perbanyakan DNA
 (deoxyribonucleic acid) secara in vitro dengan
 memanfaatkan cara replikasi DNA dengan bantuan
 enzim DNA polimerase dan perubahan sifat fi sik
 DNA terhadap suhu. Amplifi kasi terjadi pada daerah
 DNA spesifi k yang berada di antara dua daerah
 urutan DNA yang sudah diketahui (Newton &amp;amp;
 Graham, 1997). PCR pertama kali ditemukan oleh
 K. B. Mullis pada 1984, peraih nobel kimia tahun
 1994, sepuluh tahun setelah penemuannya. PCR
 dipatenkan oleh Hoff mann-La Roche Inc. dan F.
 Hoff man-La Roche, Ltd. PCR merupakan teknologi
 yang sangat sensitif sehingga dengan hanya satu
 molekul DNA dapat diperbanyak dua kali lipat
 dalam satu kali siklus suhu. Dengan menggunakan
 teknik PCR banyak metode dalam biologi molekul
 dapat dipersingkat. PCR sangat ideal untuk
 mendeteksi patogen, karena PCR sangat cepat dan
 sensitif. Selain itu dengan pemilihan primer yang
 spesifi k untuk patogen tertentu, teknik ini juga
 mempunyai tingkat kespesifi kan yang tinggi. Ini
 terutama sangat bermanfaat bila patogen tumbuh
 lambat atau tidak dapat tumbuh pada kondisi
 in vitro, serta bila metode deteksi konvensional
 kurang sensitif atau dibutuhkan diagnosis yang
 cepat. Selain untuk deteksi patogen, PCR dapat
 digunakan untuk mendeteksi organisme dalam air,
 makanan, minuman dan di alam lingkungan. Dalam
 teknologi DNA rekombinan, PCR dapat digunakan
 untuk mengisolasi suatu gen untuk proses kloning.
 PCR juga dapat diterapkan untuk tujuan forensik,
 penentuan usia dan etnis dan dalam bidang
 kedokteran juga dapat diterapkan untuk deteksi
 penyakit genetik (analisis mutasi).</t>
        </is>
      </c>
      <c r="Y63" s="195" t="n">
        <v>80000</v>
      </c>
      <c r="Z63" s="193" t="n"/>
      <c r="AA63" s="198">
        <f>Y71*Z71</f>
        <v/>
      </c>
      <c r="AB63" s="199" t="inlineStr">
        <is>
          <t>fdf8bb26-c6a7-49b6-95c3-405cfdee4fd1</t>
        </is>
      </c>
    </row>
    <row r="64" ht="15" customHeight="1" s="283">
      <c r="A64" s="186" t="n">
        <v>63</v>
      </c>
      <c r="B64" s="187">
        <f>HYPERLINK("https://mocostore.moco.co.id/catalog/"&amp;AB72,"Klik Disini")</f>
        <v/>
      </c>
      <c r="C64" s="188" t="inlineStr">
        <is>
          <t>Teknik biologi molekular</t>
        </is>
      </c>
      <c r="D64" s="188" t="n"/>
      <c r="E64" s="188" t="inlineStr">
        <is>
          <t>Iman Permana ... [et al.] ; penyunting, Adnan Abi Wildan</t>
        </is>
      </c>
      <c r="F64" s="188" t="inlineStr">
        <is>
          <t>978-602-6408-21-1</t>
        </is>
      </c>
      <c r="G64" s="188" t="inlineStr">
        <is>
          <t>978-623-6523-51-3</t>
        </is>
      </c>
      <c r="H64" s="188" t="inlineStr">
        <is>
          <t>Sains &amp; Teknologi</t>
        </is>
      </c>
      <c r="I64" s="188" t="inlineStr">
        <is>
          <t>Perguruan Tinggi</t>
        </is>
      </c>
      <c r="J64" s="189" t="inlineStr">
        <is>
          <t>009.06</t>
        </is>
      </c>
      <c r="K64" s="188" t="inlineStr">
        <is>
          <t>Tidak Tersedia</t>
        </is>
      </c>
      <c r="L64" s="188" t="inlineStr">
        <is>
          <t>Bahan Ajar Materi Perkuliahan</t>
        </is>
      </c>
      <c r="M64" s="188" t="inlineStr">
        <is>
          <t>Tidak Tersedia</t>
        </is>
      </c>
      <c r="N64" s="188" t="inlineStr">
        <is>
          <t>Indonesia</t>
        </is>
      </c>
      <c r="O64" s="188" t="inlineStr">
        <is>
          <t>Bukan fiksi</t>
        </is>
      </c>
      <c r="P64" s="188" t="n">
        <v>2017</v>
      </c>
      <c r="Q64" s="188" t="n">
        <v>2020</v>
      </c>
      <c r="R64" s="188" t="inlineStr">
        <is>
          <t>Alqaprint Jatinangor</t>
        </is>
      </c>
      <c r="S64" s="188" t="inlineStr">
        <is>
          <t>Alqaprint Jatinangor</t>
        </is>
      </c>
      <c r="T64" s="188" t="inlineStr">
        <is>
          <t>Lokal</t>
        </is>
      </c>
      <c r="U64" s="189" t="n">
        <v>137</v>
      </c>
      <c r="V64" s="189" t="inlineStr">
        <is>
          <t>pdf</t>
        </is>
      </c>
      <c r="W64" s="188" t="inlineStr">
        <is>
          <t>5.8 MB</t>
        </is>
      </c>
      <c r="X64" s="190" t="inlineStr">
        <is>
          <t>Dalam buku ini dibahas mengenai pengertian,
 prinsip dan penerapan beberapa teknik
 biologi molekul, meliputi isolasi templat DNA
 (deoxyribonucleic acid), perbanyakan fragmen
 DNA dengan PCR (polymerase chain reaction),
 pemotongan DNA dengan enzim restriksi, kloning
 atau TDR (teknologi DNA rekombinan), penentuan
 urutan DNA dengan DNA sequencer, dan
 overekspresi protein rekombinan pada Escherichia
 coli baik secara intra-maupun ekstraselular, serta
 optimasi kodon dan gen sintetis sebagai alternatif
 isolasi DNA dan PCR. Pemanfaatan teknik biologi
 molekul ini akan diarahkan baik pada non-rekayasa
 genetik maupun rekayasa genetik. Pada nonrekayasa
 genetik, teknik biologi molekul diterapkan
 di bidang kesehatan untuk diagnosis tingkat molekul
 penyakit infeksi atau kelainan metabolisme, dan
 di bidang forensik dan antropologi berdasarkan
 analisis homologi dan hubungan kekerabatan.
 Melalui rekayasa genetik dapat memperbaiki galur
 suatu organisme sehingga dapat memproduksi
 produk metabolisme lebih banyak serta dapat
 menghasilkan galur baru yang dapat membuat
 produk metabolisme baru. Organisme pada
 tingkat prokariotik (misalnya Escherichia coli)
 dapat dijadikan sumber sebagai sel inang untuk
 memproduksi senyawa tertentu (insulin, trombin,
 vaksin berbasis peptida, hormon pertumbuhan,
 dsb).</t>
        </is>
      </c>
      <c r="Y64" s="188" t="n">
        <v>68000</v>
      </c>
      <c r="Z64" s="186" t="n"/>
      <c r="AA64" s="191">
        <f>Y72*Z72</f>
        <v/>
      </c>
      <c r="AB64" s="192" t="inlineStr">
        <is>
          <t>69de9546-b374-4b0c-978e-1a755feb135b</t>
        </is>
      </c>
    </row>
    <row r="65" ht="15" customHeight="1" s="283">
      <c r="A65" s="193" t="n">
        <v>64</v>
      </c>
      <c r="B65" s="194">
        <f>HYPERLINK("https://mocostore.moco.co.id/catalog/"&amp;AB73,"Klik Disini")</f>
        <v/>
      </c>
      <c r="C65" s="195" t="inlineStr">
        <is>
          <t>Strategi peningkatan ekspresi protein rekombinan secara intraselular pada inang escherichia coli</t>
        </is>
      </c>
      <c r="D65" s="195" t="n"/>
      <c r="E65" s="195" t="inlineStr">
        <is>
          <t>Iman Permana Maksum, Sriwidodo, Yosua ; penyunting, Adnan Abi Wilda</t>
        </is>
      </c>
      <c r="F65" s="195" t="inlineStr">
        <is>
          <t>978-602-6408-77-8</t>
        </is>
      </c>
      <c r="G65" s="195" t="inlineStr">
        <is>
          <t>978-623-6523-14-8</t>
        </is>
      </c>
      <c r="H65" s="195" t="inlineStr">
        <is>
          <t>Sains &amp; Teknologi</t>
        </is>
      </c>
      <c r="I65" s="195" t="inlineStr">
        <is>
          <t>Perguruan Tinggi</t>
        </is>
      </c>
      <c r="J65" s="196" t="inlineStr">
        <is>
          <t>009.06</t>
        </is>
      </c>
      <c r="K65" s="195" t="inlineStr">
        <is>
          <t>Tidak Tersedia</t>
        </is>
      </c>
      <c r="L65" s="195" t="inlineStr">
        <is>
          <t>Bahan Ajar Materi Perkuliahan</t>
        </is>
      </c>
      <c r="M65" s="195" t="inlineStr">
        <is>
          <t>Tidak Tersedia</t>
        </is>
      </c>
      <c r="N65" s="195" t="inlineStr">
        <is>
          <t>Indonesia</t>
        </is>
      </c>
      <c r="O65" s="195" t="inlineStr">
        <is>
          <t>Bukan fiksi</t>
        </is>
      </c>
      <c r="P65" s="195" t="n">
        <v>2019</v>
      </c>
      <c r="Q65" s="195" t="n">
        <v>2020</v>
      </c>
      <c r="R65" s="195" t="inlineStr">
        <is>
          <t>Alqaprint Jatinangor</t>
        </is>
      </c>
      <c r="S65" s="195" t="inlineStr">
        <is>
          <t>Alqaprint Jatinangor</t>
        </is>
      </c>
      <c r="T65" s="195" t="inlineStr">
        <is>
          <t>Lokal</t>
        </is>
      </c>
      <c r="U65" s="196" t="n">
        <v>92</v>
      </c>
      <c r="V65" s="196" t="inlineStr">
        <is>
          <t>pdf</t>
        </is>
      </c>
      <c r="W65" s="195" t="inlineStr">
        <is>
          <t>6.5 MB</t>
        </is>
      </c>
      <c r="X65" s="197" t="inlineStr">
        <is>
          <t>Buku ini ditulis berdasarkan hasil penelitian
 dan studi pustaka penulis mengenai strategi
 peningkatan ekspresi protein rekombinan secara
 intraselular pada inang Escherichia coli (E. coli),
 dengan harapan isi buku ini dapat menjadi
 sumbangan ilmiah, khususnya bagi penelitian
 dan perkembangan ilmu pengetahuan di
 bidang biologi molekul. Tema ini penting untuk
 diangkat karena masih banyaknya keterbatasan
 ekspresi menggunakan inang E. coli terutama
 masih rendahnya ekspresi protein rekombinan
 dalam fraksi terlarut karena masih banyaknya
 pembentukan agregat protein yang tidak terlarut
 (badan inklusi) serta protein rekombinan yang
 terekpresikan masih rentan aktivitas degradasi
 protease. Untuk mengatasi berbagai masalah
 tersebut dapat dilakukan berbagai cara, di antaranya
 dengan melakukan ko-ekspresi protein chaperon
 dan melakukan isolasi protein dari badan inklusi.
 Buku ini merupakan pembanding dan pelengkap
 dengan dua buku yang telah penulis susun dengan
 judul Teknik Biologi Molekul dan Sistem Protein
 Rekombinan di E. coli secara Ekstraselular. Dalam
 buku ini dibahas tentang tinjauan umum sistem
 ekspresi dan chaperon, jenis-jenis chaperon seperti
 Trigger Factor, Gro EL dan Gro ES, serta sistem HSP,
 badan inklusi dan pelarutan badan inklusi, pelipatan
 protein (refolding), koekspresi chaperon, pelarutan
 lunak dan metode Freeze-Thawing.</t>
        </is>
      </c>
      <c r="Y65" s="195" t="n">
        <v>68000</v>
      </c>
      <c r="Z65" s="193" t="n"/>
      <c r="AA65" s="198">
        <f>Y73*Z73</f>
        <v/>
      </c>
      <c r="AB65" s="199" t="inlineStr">
        <is>
          <t>8f57014f-51d0-4d44-b90f-d9cf27691f61</t>
        </is>
      </c>
    </row>
    <row r="66" ht="15" customHeight="1" s="283">
      <c r="A66" s="186" t="n">
        <v>65</v>
      </c>
      <c r="B66" s="187">
        <f>HYPERLINK("https://mocostore.moco.co.id/catalog/"&amp;AB74,"Klik Disini")</f>
        <v/>
      </c>
      <c r="C66" s="188" t="inlineStr">
        <is>
          <t>Sistem ekspresi protein rekombinan di escherichia coli secara ekstraselular</t>
        </is>
      </c>
      <c r="D66" s="188" t="n"/>
      <c r="E66" s="188" t="inlineStr">
        <is>
          <t>- Iman Permana Maksum, Sriwidodo, Annisa Indriyani ; penyunting, Adnan Abi Wildan</t>
        </is>
      </c>
      <c r="F66" s="188" t="inlineStr">
        <is>
          <t>978-602-6408-42-6</t>
        </is>
      </c>
      <c r="G66" s="188" t="inlineStr">
        <is>
          <t>978-623-6523-41-4</t>
        </is>
      </c>
      <c r="H66" s="188" t="inlineStr">
        <is>
          <t>Sains &amp; Teknologi</t>
        </is>
      </c>
      <c r="I66" s="188" t="inlineStr">
        <is>
          <t>Perguruan Tinggi</t>
        </is>
      </c>
      <c r="J66" s="189" t="inlineStr">
        <is>
          <t>009.06</t>
        </is>
      </c>
      <c r="K66" s="188" t="inlineStr">
        <is>
          <t>Tidak Tersedia</t>
        </is>
      </c>
      <c r="L66" s="188" t="inlineStr">
        <is>
          <t>Bahan Ajar Materi Perkuliahan</t>
        </is>
      </c>
      <c r="M66" s="188" t="inlineStr">
        <is>
          <t>Tidak Tersedia</t>
        </is>
      </c>
      <c r="N66" s="188" t="inlineStr">
        <is>
          <t>Indonesia</t>
        </is>
      </c>
      <c r="O66" s="188" t="inlineStr">
        <is>
          <t>Bukan fiksi</t>
        </is>
      </c>
      <c r="P66" s="188" t="n">
        <v>2018</v>
      </c>
      <c r="Q66" s="188" t="n">
        <v>2020</v>
      </c>
      <c r="R66" s="188" t="inlineStr">
        <is>
          <t>Alqaprint Jatinangor</t>
        </is>
      </c>
      <c r="S66" s="188" t="inlineStr">
        <is>
          <t>Alqaprint Jatinangor</t>
        </is>
      </c>
      <c r="T66" s="188" t="inlineStr">
        <is>
          <t>Lokal</t>
        </is>
      </c>
      <c r="U66" s="189" t="n">
        <v>136</v>
      </c>
      <c r="V66" s="189" t="inlineStr">
        <is>
          <t>pdf</t>
        </is>
      </c>
      <c r="W66" s="188" t="inlineStr">
        <is>
          <t>5.2 MB</t>
        </is>
      </c>
      <c r="X66" s="190" t="inlineStr">
        <is>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 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is>
      </c>
      <c r="Y66" s="188" t="n">
        <v>68000</v>
      </c>
      <c r="Z66" s="186" t="n"/>
      <c r="AA66" s="191">
        <f>Y74*Z74</f>
        <v/>
      </c>
      <c r="AB66" s="192" t="inlineStr">
        <is>
          <t>1258c893-0cf8-4ae9-9fa4-ac709b2d329e</t>
        </is>
      </c>
    </row>
    <row r="67" ht="15" customHeight="1" s="283">
      <c r="A67" s="193" t="n">
        <v>66</v>
      </c>
      <c r="B67" s="194">
        <f>HYPERLINK("https://mocostore.moco.co.id/catalog/"&amp;AB75,"Klik Disini")</f>
        <v/>
      </c>
      <c r="C67" s="195" t="inlineStr">
        <is>
          <t>Aplikasi membran: dalam riset energi, pangan, kesehatan, dan lingkungan</t>
        </is>
      </c>
      <c r="D67" s="195" t="n"/>
      <c r="E67" s="195" t="inlineStr">
        <is>
          <t>Iman Rahayu ; penyunting, Atiek Rostika Noviyanti, Adnan Abi Wildan</t>
        </is>
      </c>
      <c r="F67" s="195" t="inlineStr">
        <is>
          <t>978-602-6408-35-8</t>
        </is>
      </c>
      <c r="G67" s="195" t="inlineStr">
        <is>
          <t>978-623-6523-56-8</t>
        </is>
      </c>
      <c r="H67" s="195" t="inlineStr">
        <is>
          <t>Sains &amp; Teknologi</t>
        </is>
      </c>
      <c r="I67" s="195" t="inlineStr">
        <is>
          <t>Perguruan Tinggi</t>
        </is>
      </c>
      <c r="J67" s="196" t="inlineStr">
        <is>
          <t>009.06</t>
        </is>
      </c>
      <c r="K67" s="195" t="inlineStr">
        <is>
          <t>Tidak Tersedia</t>
        </is>
      </c>
      <c r="L67" s="195" t="inlineStr">
        <is>
          <t>Bahan Ajar Materi Perkuliahan</t>
        </is>
      </c>
      <c r="M67" s="195" t="inlineStr">
        <is>
          <t>Tidak Tersedia</t>
        </is>
      </c>
      <c r="N67" s="195" t="inlineStr">
        <is>
          <t>Indonesia</t>
        </is>
      </c>
      <c r="O67" s="195" t="inlineStr">
        <is>
          <t>Bukan fiksi</t>
        </is>
      </c>
      <c r="P67" s="195" t="n">
        <v>2018</v>
      </c>
      <c r="Q67" s="195" t="n">
        <v>2020</v>
      </c>
      <c r="R67" s="195" t="inlineStr">
        <is>
          <t>Alqaprint Jatinangor</t>
        </is>
      </c>
      <c r="S67" s="195" t="inlineStr">
        <is>
          <t>Alqaprint Jatinangor</t>
        </is>
      </c>
      <c r="T67" s="195" t="inlineStr">
        <is>
          <t>Lokal</t>
        </is>
      </c>
      <c r="U67" s="196" t="n">
        <v>124</v>
      </c>
      <c r="V67" s="196" t="inlineStr">
        <is>
          <t>pdf</t>
        </is>
      </c>
      <c r="W67" s="195" t="inlineStr">
        <is>
          <t>2.6 MB</t>
        </is>
      </c>
      <c r="X67" s="197" t="inlineStr">
        <is>
          <t>Perkembangan teknologi pemisahan
 menggunakan membran telah berlangsung
 sangat cepat sejak penemuan awalnya pada lima
 dekade yang lalu. Hingga saat ini membran telah
 menarik perhatian masyarakat pengguna teknologi
 pemisahan di berbagai bidang, baik itu industri kimia,
 petrokimia, bioteknologi, maupun kedokteran.
 Perkembangan membran ini dimulai pada abad ke-17
 dan diikuti dengan perkembangan-perkembangan
 selanjutnya yang semakin menyempurnakan
 teknologi pemisahan membran yang sampai saat ini
 digunakan.</t>
        </is>
      </c>
      <c r="Y67" s="195" t="n">
        <v>62000</v>
      </c>
      <c r="Z67" s="193" t="n"/>
      <c r="AA67" s="198">
        <f>Y75*Z75</f>
        <v/>
      </c>
      <c r="AB67" s="199" t="inlineStr">
        <is>
          <t>438645d0-2ea2-4524-96d5-d0747246173e</t>
        </is>
      </c>
    </row>
    <row r="68" ht="15" customHeight="1" s="283">
      <c r="A68" s="186" t="n">
        <v>67</v>
      </c>
      <c r="B68" s="187">
        <f>HYPERLINK("https://mocostore.moco.co.id/catalog/"&amp;AB76,"Klik Disini")</f>
        <v/>
      </c>
      <c r="C68" s="188" t="inlineStr">
        <is>
          <t>Pengantar polimer dan modifikasnya</t>
        </is>
      </c>
      <c r="D68" s="188" t="n"/>
      <c r="E68" s="188" t="inlineStr">
        <is>
          <t>Iman Rahayu ; penyunting, Adnan Abi Wildan</t>
        </is>
      </c>
      <c r="F68" s="188" t="inlineStr">
        <is>
          <t>978-602-6408-16-7</t>
        </is>
      </c>
      <c r="G68" s="188" t="inlineStr">
        <is>
          <t>978-623-6523-38-4</t>
        </is>
      </c>
      <c r="H68" s="188" t="inlineStr">
        <is>
          <t>Sains &amp; Teknologi</t>
        </is>
      </c>
      <c r="I68" s="188" t="inlineStr">
        <is>
          <t>Perguruan Tinggi</t>
        </is>
      </c>
      <c r="J68" s="189" t="inlineStr">
        <is>
          <t>009.06</t>
        </is>
      </c>
      <c r="K68" s="188" t="inlineStr">
        <is>
          <t>Tidak Tersedia</t>
        </is>
      </c>
      <c r="L68" s="188" t="inlineStr">
        <is>
          <t>Bahan Ajar Materi Perkuliahan</t>
        </is>
      </c>
      <c r="M68" s="188" t="inlineStr">
        <is>
          <t>Tidak Tersedia</t>
        </is>
      </c>
      <c r="N68" s="188" t="inlineStr">
        <is>
          <t>Indonesia</t>
        </is>
      </c>
      <c r="O68" s="188" t="inlineStr">
        <is>
          <t>Bukan fiksi</t>
        </is>
      </c>
      <c r="P68" s="188" t="n">
        <v>2017</v>
      </c>
      <c r="Q68" s="188" t="n">
        <v>2020</v>
      </c>
      <c r="R68" s="188" t="inlineStr">
        <is>
          <t>Alqaprint Jatinangor</t>
        </is>
      </c>
      <c r="S68" s="188" t="inlineStr">
        <is>
          <t>Alqaprint Jatinangor</t>
        </is>
      </c>
      <c r="T68" s="188" t="inlineStr">
        <is>
          <t>Lokal</t>
        </is>
      </c>
      <c r="U68" s="189" t="n">
        <v>132</v>
      </c>
      <c r="V68" s="189" t="inlineStr">
        <is>
          <t>pdf</t>
        </is>
      </c>
      <c r="W68" s="188" t="inlineStr">
        <is>
          <t>1.8 MB</t>
        </is>
      </c>
      <c r="X68" s="190" t="inlineStr">
        <is>
          <t>Polimer dan polimerisasiSaat ini, hampir semua
 bahan yang digunakan orang dalam kehidupan
 sehari-hari terbuat dari polimer. Mulai dari bahan
 sederhana seperti kantong plastik pembungkus
 makanan, mainan anak-anak, perlengkapan
 rumah tangga, perlengkapan sekolah, perangkat
 komputer, telepon, sampai bahan khusus sebagai
 klep jantung buatan, semuanya tidak lepas dari
 material polimer. Polimer alam seperti selulosa, pati,
 protein, wol, dan karet bahkan telah dikenal dan
 digunakan manusia sejak berabad-abad lamanya
 untuk keperluan pakaian dan makanan. Sementara
 itu, industri polimer modern (polimer sintesis) baru
 mulai berkembang pada masa revolusi industri.
 Berkembangnya industri polimer ini diawali ketika
 Charles Goodyear (1800 &amp;ndash; 1860) dari Amerika Serikat
 berhasil menemukan vulkanisasi pada 1839.</t>
        </is>
      </c>
      <c r="Y68" s="188" t="n">
        <v>66000</v>
      </c>
      <c r="Z68" s="186" t="n"/>
      <c r="AA68" s="191">
        <f>Y76*Z76</f>
        <v/>
      </c>
      <c r="AB68" s="192" t="inlineStr">
        <is>
          <t>f69f06cc-6d0d-4e7b-aebd-8654c0549420</t>
        </is>
      </c>
    </row>
    <row r="69" ht="15" customHeight="1" s="283">
      <c r="A69" s="193" t="n">
        <v>68</v>
      </c>
      <c r="B69" s="194">
        <f>HYPERLINK("https://mocostore.moco.co.id/catalog/"&amp;AB77,"Klik Disini")</f>
        <v/>
      </c>
      <c r="C69" s="195" t="inlineStr">
        <is>
          <t>Pemimpin &amp; implementasi kebijakan publik</t>
        </is>
      </c>
      <c r="D69" s="195" t="n"/>
      <c r="E69" s="195" t="inlineStr">
        <is>
          <t>Jarot Hidayat Purwanto, Yudis Jakaria ; penyunting, Adnan Abi Wildan</t>
        </is>
      </c>
      <c r="F69" s="195" t="inlineStr">
        <is>
          <t>978-602-6408-64-8</t>
        </is>
      </c>
      <c r="G69" s="195" t="inlineStr">
        <is>
          <t>978-623-6523-66-7</t>
        </is>
      </c>
      <c r="H69" s="195" t="inlineStr">
        <is>
          <t>Manajemen</t>
        </is>
      </c>
      <c r="I69" s="195" t="inlineStr">
        <is>
          <t>Perguruan Tinggi</t>
        </is>
      </c>
      <c r="J69" s="196" t="inlineStr">
        <is>
          <t>009.09</t>
        </is>
      </c>
      <c r="K69" s="195" t="inlineStr">
        <is>
          <t>Tidak Tersedia</t>
        </is>
      </c>
      <c r="L69" s="195" t="inlineStr">
        <is>
          <t>Bahan Ajar Materi Perkuliahan</t>
        </is>
      </c>
      <c r="M69" s="195" t="inlineStr">
        <is>
          <t>Tidak Tersedia</t>
        </is>
      </c>
      <c r="N69" s="195" t="inlineStr">
        <is>
          <t>Indonesia</t>
        </is>
      </c>
      <c r="O69" s="195" t="inlineStr">
        <is>
          <t>Bukan fiksi</t>
        </is>
      </c>
      <c r="P69" s="195" t="n">
        <v>2019</v>
      </c>
      <c r="Q69" s="195" t="n">
        <v>2020</v>
      </c>
      <c r="R69" s="195" t="inlineStr">
        <is>
          <t>Alqaprint Jatinangor</t>
        </is>
      </c>
      <c r="S69" s="195" t="inlineStr">
        <is>
          <t>Alqaprint Jatinangor</t>
        </is>
      </c>
      <c r="T69" s="195" t="inlineStr">
        <is>
          <t>Lokal</t>
        </is>
      </c>
      <c r="U69" s="196" t="n">
        <v>118</v>
      </c>
      <c r="V69" s="196" t="inlineStr">
        <is>
          <t>pdf</t>
        </is>
      </c>
      <c r="W69" s="195" t="inlineStr">
        <is>
          <t>1.1 MB</t>
        </is>
      </c>
      <c r="X69" s="197" t="inlineStr">
        <is>
          <t>Dalam Kamus Besar Bahasa Indonesia (KBBI)
 istilah pemimpin, kemimpinan, dan memimpin
 pada mulanya berasal dari kata dasar yang sama
 &amp;ldquo;pimpin&amp;rdquo;. Namun demikian ketiganya digunakan
 dalam konteks yang berbeda. Dalam bahasa
 Indonesia &amp;ldquo;pemimpin&amp;rdquo; sering disebut penghulu,
 pemuka, pelopor, pembina, panutan, pembimbing,
 pengurus, penggerak, ketua, kepala, penuntun,
 raja, tua-tua, dan sebagainya. Adapun istilah
 &amp;ldquo;memimpin&amp;rdquo; digunakan dalam konteks hasil
 penggunaan peran seseorang berkaitan dengan
 kemampuannya mempengaruhi orang lain dengan
 berbagai cara. Pemimpin adalah suatu lakon/peran
 dalam sistem tertentu; karenanya seseorang dalam
 peran formal belum tentu memiliki keterampilan
 kepemimpinan dan belum tentu mampu
 memimpin. Istilah &amp;ldquo;kepemimpinan&amp;rdquo; pada dasarnya
 berhubungan dengan keterampilan, kecakapan,
 dan tingkat pengaruh yang dimiliki seseorang;
 oleh sebab itu kepemimpinan bisa dimiliki oleh
 orang yang bukan &amp;ldquo;pemimpin&amp;rdquo;. Arti &amp;ldquo;pemimpin&amp;rdquo;
 adalah seorang pribadi yang memiliki kecakapan
 dan kelebihan, khususnya kecakapan/ kelebihan di
 satu bidang sehingga dia mampu mempengaruhi
 orang-orang lain untuk bersama-sama melakukan
 aktivitas-aktivitas tertentu demi pencapaian satu
 atau beberapa tujuan. Pemimpin adalah seorang
 pribadi yang memiliki kecakapan dan kelebihan -
 khususnya kecakapan-kelebihan di satu bidang,
 sehingga dia mampu mempengaruhi orang lain
 untuk bersama-sama melakukan aktivitas-aktivitas
 tertentu untuk pencapaian satu beberapa tujuan
 (Kartini Kartono, 1994: 181).</t>
        </is>
      </c>
      <c r="Y69" s="195" t="n">
        <v>59000</v>
      </c>
      <c r="Z69" s="193" t="n"/>
      <c r="AA69" s="198">
        <f>Y77*Z77</f>
        <v/>
      </c>
      <c r="AB69" s="199" t="inlineStr">
        <is>
          <t>13cd5ebd-fa2e-40cd-8142-c60e79db7eeb</t>
        </is>
      </c>
    </row>
    <row r="70" ht="15" customHeight="1" s="283">
      <c r="A70" s="186" t="n">
        <v>69</v>
      </c>
      <c r="B70" s="187">
        <f>HYPERLINK("https://mocostore.moco.co.id/catalog/"&amp;AB78,"Klik Disini")</f>
        <v/>
      </c>
      <c r="C70" s="188" t="inlineStr">
        <is>
          <t>Service excellence pelayanan Puskesmas</t>
        </is>
      </c>
      <c r="D70" s="188" t="n"/>
      <c r="E70" s="188" t="inlineStr">
        <is>
          <t>Karno ;. penyunting, Adnan Abi Wildan</t>
        </is>
      </c>
      <c r="F70" s="188" t="inlineStr">
        <is>
          <t>978-623-295-070-2</t>
        </is>
      </c>
      <c r="G70" s="188" t="inlineStr">
        <is>
          <t>978-623-295-077-1</t>
        </is>
      </c>
      <c r="H70" s="188" t="inlineStr">
        <is>
          <t>Manajemen</t>
        </is>
      </c>
      <c r="I70" s="188" t="inlineStr">
        <is>
          <t>Perguruan Tinggi</t>
        </is>
      </c>
      <c r="J70" s="189" t="inlineStr">
        <is>
          <t>009.09</t>
        </is>
      </c>
      <c r="K70" s="188" t="inlineStr">
        <is>
          <t>Tidak Tersedia</t>
        </is>
      </c>
      <c r="L70" s="188" t="inlineStr">
        <is>
          <t>Bahan Ajar Materi Perkuliahan</t>
        </is>
      </c>
      <c r="M70" s="188" t="inlineStr">
        <is>
          <t>Tidak Tersedia</t>
        </is>
      </c>
      <c r="N70" s="188" t="inlineStr">
        <is>
          <t>Indonesia</t>
        </is>
      </c>
      <c r="O70" s="188" t="inlineStr">
        <is>
          <t>Bukan fiksi</t>
        </is>
      </c>
      <c r="P70" s="188" t="n">
        <v>2020</v>
      </c>
      <c r="Q70" s="188" t="n">
        <v>2020</v>
      </c>
      <c r="R70" s="188" t="inlineStr">
        <is>
          <t>Alqaprint Jatinangor</t>
        </is>
      </c>
      <c r="S70" s="188" t="inlineStr">
        <is>
          <t>Alqaprint Jatinangor</t>
        </is>
      </c>
      <c r="T70" s="188" t="inlineStr">
        <is>
          <t>Lokal</t>
        </is>
      </c>
      <c r="U70" s="189" t="n">
        <v>440</v>
      </c>
      <c r="V70" s="189" t="inlineStr">
        <is>
          <t>pdf</t>
        </is>
      </c>
      <c r="W70" s="188" t="inlineStr">
        <is>
          <t>5.9 MB</t>
        </is>
      </c>
      <c r="X70" s="190" t="inlineStr">
        <is>
          <t>Penjaminan pelayanan publik merupakan impian kesejahteraan sosial. Buku ini mempersembahkan usulan untuk mewujudkan pelayanan publik kepada masyarakat yang berkualitas dan diaktualisasikan dengan kemampuan, kesopanan, harapan, dan dipercaya. Kesejahteraan sosial ditentukan oleh kualitas hidup seseorang sebagai individu, keluarga, maupun masyarakat merupakan hak yang dijamin konstitusi dan negara mempunyai kewajiban untuk pemenuhannya, Hak tersebut yang diekspresikan melalui kebutuhan dasar hidupnya, salah satunya berupa pelayanan kesehatan. Dengan demikian, pelayanan kesehatan merupakan salah satu indikator Indeks Pembangunan Manusia (IPM).</t>
        </is>
      </c>
      <c r="Y70" s="188" t="n">
        <v>220000</v>
      </c>
      <c r="Z70" s="186" t="n"/>
      <c r="AA70" s="191">
        <f>Y78*Z78</f>
        <v/>
      </c>
      <c r="AB70" s="192" t="inlineStr">
        <is>
          <t>896c0350-38a5-4044-9893-2cab1a3d17de</t>
        </is>
      </c>
    </row>
    <row r="71" ht="15" customHeight="1" s="283">
      <c r="A71" s="193" t="n">
        <v>70</v>
      </c>
      <c r="B71" s="194">
        <f>HYPERLINK("https://mocostore.moco.co.id/catalog/"&amp;AB79,"Klik Disini")</f>
        <v/>
      </c>
      <c r="C71" s="195" t="inlineStr">
        <is>
          <t>Manajemen konflik dan perubahan dalam organisasi</t>
        </is>
      </c>
      <c r="D71" s="195" t="n"/>
      <c r="E71" s="195" t="inlineStr">
        <is>
          <t>Kusworo ; penyunting, Adnan Abi Wildan</t>
        </is>
      </c>
      <c r="F71" s="195" t="inlineStr">
        <is>
          <t>978-602-6408-81-5</t>
        </is>
      </c>
      <c r="G71" s="195" t="inlineStr">
        <is>
          <t>978-623-6523-10-0</t>
        </is>
      </c>
      <c r="H71" s="195" t="inlineStr">
        <is>
          <t>Manajemen</t>
        </is>
      </c>
      <c r="I71" s="195" t="inlineStr">
        <is>
          <t>Perguruan Tinggi</t>
        </is>
      </c>
      <c r="J71" s="196" t="inlineStr">
        <is>
          <t>009.09</t>
        </is>
      </c>
      <c r="K71" s="195" t="inlineStr">
        <is>
          <t>Tidak Tersedia</t>
        </is>
      </c>
      <c r="L71" s="195" t="inlineStr">
        <is>
          <t>Bahan Ajar Materi Perkuliahan</t>
        </is>
      </c>
      <c r="M71" s="195" t="inlineStr">
        <is>
          <t>Tidak Tersedia</t>
        </is>
      </c>
      <c r="N71" s="195" t="inlineStr">
        <is>
          <t>Indonesia</t>
        </is>
      </c>
      <c r="O71" s="195" t="inlineStr">
        <is>
          <t>Bukan fiksi</t>
        </is>
      </c>
      <c r="P71" s="195" t="n">
        <v>2022</v>
      </c>
      <c r="Q71" s="195" t="n">
        <v>2022</v>
      </c>
      <c r="R71" s="195" t="inlineStr">
        <is>
          <t>Alqaprint Jatinangor</t>
        </is>
      </c>
      <c r="S71" s="195" t="inlineStr">
        <is>
          <t>Alqaprint Jatinangor</t>
        </is>
      </c>
      <c r="T71" s="195" t="inlineStr">
        <is>
          <t>Lokal</t>
        </is>
      </c>
      <c r="U71" s="196" t="n">
        <v>333</v>
      </c>
      <c r="V71" s="196" t="inlineStr">
        <is>
          <t>pdf</t>
        </is>
      </c>
      <c r="W71" s="195" t="inlineStr">
        <is>
          <t>4.8 MB</t>
        </is>
      </c>
      <c r="X71" s="197" t="inlineStr">
        <is>
          <t>Organisasi; Manajemen
 Buku ini disusun untuk menambah koleksi buku-buku
 dengan bahasan manajemen konfl ik, perubahan,
 dan kolaborasi dalam organisasi, di mana organisasi
 sektor publik maupun swasta untuk mewujudkan tujuan
 yang telah ditetapkan secara bersama, maka agar tujuan
 dapat tercapai secara efektif, efi sien dan ekonomis,
 diperlukan adanya manajemen yang dikelola secara
 profesional dan proporsional. Dinamika pembangunan
 yang sedang berlangsung pada era reformasi sekarang
 ini, menuntut perubahan-perubahan dalam segala aspek
 kehidupan. Mengingat Indonesia telah dan sedang
 menjalankan dua pembaharuan besar sekaligus, yakni
 demokratisasi dan desentralisasi sudah barang tentu
 membawa konsekuensi logis tuntutan masyarakat pada
 semua aspek kehidupan untuk melakukan perubahan
 yang dianggap kurang sesuai lagi dengan tuntutan
 masa kini, akibatnya tidak jarang menimbulkan konfl ik
 baik di kalngan masyarakat maupun dalam organisasi.
 Seiring berjalannya perubahan demokratisasi dan
 desentralisasi, maka pandangan tradisional yang
 berpendapat bahwa adanya konfl ik dalam suatu
 organisasi merupakan pertanda adanya sesuatu yang
 kurang normal dalam mengelola organisasi, hal ini
 disebabkan ketidakmampuan manajer antara lain akibat
 dari perubahan pada pola pikir, harapan, tuntutan, dan
 keinginan yang ada dari individu maupun kelompok.
 Pandangan tradisional tersebut mulai bergeser
 sedikit demi sedikit dengan adanya pandangan yang
 menunjukkan konfl ik dalam organisasi tidak bisa
 dihindarkan, akan tetapi yang paling utama adalah
 bagaimana manajer mampu mengelola dan mengambil
 manfaat yang positif dari konfl ik tersebut.</t>
        </is>
      </c>
      <c r="Y71" s="195" t="n">
        <v>166000</v>
      </c>
      <c r="Z71" s="193" t="n"/>
      <c r="AA71" s="198">
        <f>Y79*Z79</f>
        <v/>
      </c>
      <c r="AB71" s="199" t="inlineStr">
        <is>
          <t>8e5994c6-cd2c-4a4b-9774-188caae1aca2</t>
        </is>
      </c>
    </row>
    <row r="72" ht="15" customHeight="1" s="283">
      <c r="A72" s="186" t="n">
        <v>71</v>
      </c>
      <c r="B72" s="187">
        <f>HYPERLINK("https://mocostore.moco.co.id/catalog/"&amp;AB80,"Klik Disini")</f>
        <v/>
      </c>
      <c r="C72" s="188" t="inlineStr">
        <is>
          <t>Pesan puyang di kale</t>
        </is>
      </c>
      <c r="D72" s="188" t="inlineStr">
        <is>
          <t>peribahasa, perumpamaan, pepatah, ungkapan kearifan lokal masyarakat Sumatera Bagian Selatan</t>
        </is>
      </c>
      <c r="E72" s="188" t="inlineStr">
        <is>
          <t>Sutiono Mahdi</t>
        </is>
      </c>
      <c r="F72" s="188" t="inlineStr">
        <is>
          <t>978-623-295-031-3</t>
        </is>
      </c>
      <c r="G72" s="188" t="inlineStr">
        <is>
          <t>978-623-295-052-8</t>
        </is>
      </c>
      <c r="H72" s="188" t="inlineStr">
        <is>
          <t>Bahasa</t>
        </is>
      </c>
      <c r="I72" s="188" t="inlineStr">
        <is>
          <t>Perguruan Tinggi</t>
        </is>
      </c>
      <c r="J72" s="189" t="inlineStr">
        <is>
          <t>009.19</t>
        </is>
      </c>
      <c r="K72" s="188" t="inlineStr">
        <is>
          <t>Tidak Tersedia</t>
        </is>
      </c>
      <c r="L72" s="188" t="inlineStr">
        <is>
          <t>Bahasa Daerah di Sumatera Bagian Selatan</t>
        </is>
      </c>
      <c r="M72" s="188" t="inlineStr">
        <is>
          <t>Tidak Tersedia</t>
        </is>
      </c>
      <c r="N72" s="188" t="inlineStr">
        <is>
          <t>Lainnya</t>
        </is>
      </c>
      <c r="O72" s="188" t="inlineStr">
        <is>
          <t>Bukan fiksi</t>
        </is>
      </c>
      <c r="P72" s="188" t="n">
        <v>2020</v>
      </c>
      <c r="Q72" s="188" t="n">
        <v>2020</v>
      </c>
      <c r="R72" s="188" t="inlineStr">
        <is>
          <t>Alqaprint Jatinangor</t>
        </is>
      </c>
      <c r="S72" s="188" t="inlineStr">
        <is>
          <t>Alqaprint Jatinangor</t>
        </is>
      </c>
      <c r="T72" s="188" t="inlineStr">
        <is>
          <t>Lokal</t>
        </is>
      </c>
      <c r="U72" s="189" t="n">
        <v>173</v>
      </c>
      <c r="V72" s="189" t="inlineStr">
        <is>
          <t>pdf</t>
        </is>
      </c>
      <c r="W72" s="188" t="inlineStr">
        <is>
          <t>1.0 MB</t>
        </is>
      </c>
      <c r="X72" s="190" t="inlineStr">
        <is>
          <t>Para leluhur kita dahulu sangat bersahaja dan
 sangat santun bila bertutur dengan kata-kata
 yang bijak yang mengandung makna yang sangat
 dalam. Untaian kata-katanya tersusun bak syair lagu
 nan merdu yang berupa peribahasa, perumpamaan,
 pepatah, dan atau ungkapan yang berisi pesanpesan
 untuk anak-cucunya dalam mengarungi
 kehidupan kala itu dan masih sangat relevan
 dengan kehidupan kala kini. Kearifan para leluhur
 yang tak ternilai harganya itu sebagian besar masih
 berbentuk lisan dan berada pada orang-orang tua
 tertentu, sementara itu generasi muda yang akan
 mewarisinya tidak mendapatkan cukup informasi
 untuk memahami pesan-pesannya sehingga
 menimbulkan kegalauan akan kehilangan kearifan
 itu, seiring dengan berakhirnya generasi tua
 tersebut. Kekhawatiran inilah yang menginspirasi
 kami untuk menghimpun, menafsirkan, dan
 mendokumentasikannya dalam buku &amp;ldquo;Pesan
 Puyang di Kale&amp;rdquo; ini dengan harapan kita sebagai
 anak-cucunya dapat mewarisinya sebagai jati diri
 dan kekayaan budaya daerah kita.</t>
        </is>
      </c>
      <c r="Y72" s="188" t="n">
        <v>86000</v>
      </c>
      <c r="Z72" s="186" t="n"/>
      <c r="AA72" s="191">
        <f>Y80*Z80</f>
        <v/>
      </c>
      <c r="AB72" s="192" t="inlineStr">
        <is>
          <t>b0152823-3343-4e5b-9776-c817fd5eeb87</t>
        </is>
      </c>
    </row>
    <row r="73" ht="15" customHeight="1" s="283">
      <c r="A73" s="193" t="n">
        <v>72</v>
      </c>
      <c r="B73" s="194">
        <f>HYPERLINK("https://mocostore.moco.co.id/catalog/"&amp;AB81,"Klik Disini")</f>
        <v/>
      </c>
      <c r="C73" s="195" t="inlineStr">
        <is>
          <t>Pantun seganti setungguan</t>
        </is>
      </c>
      <c r="D73" s="195" t="inlineStr">
        <is>
          <t>wejangan nenek moyang masyarakat Sumatera bagian Selatan</t>
        </is>
      </c>
      <c r="E73" s="195" t="inlineStr">
        <is>
          <t>Sutiono Mahdi</t>
        </is>
      </c>
      <c r="F73" s="195" t="inlineStr">
        <is>
          <t>978-623-295-023-8</t>
        </is>
      </c>
      <c r="G73" s="195" t="inlineStr">
        <is>
          <t>978-623-295-051-1</t>
        </is>
      </c>
      <c r="H73" s="195" t="inlineStr">
        <is>
          <t>Bahasa</t>
        </is>
      </c>
      <c r="I73" s="195" t="inlineStr">
        <is>
          <t>Perguruan Tinggi</t>
        </is>
      </c>
      <c r="J73" s="196" t="inlineStr">
        <is>
          <t>009.19</t>
        </is>
      </c>
      <c r="K73" s="195" t="inlineStr">
        <is>
          <t>Tidak Tersedia</t>
        </is>
      </c>
      <c r="L73" s="195" t="inlineStr">
        <is>
          <t>Bahasa Daerah di Sumatera Bagian Selatan</t>
        </is>
      </c>
      <c r="M73" s="195" t="inlineStr">
        <is>
          <t>Tidak Tersedia</t>
        </is>
      </c>
      <c r="N73" s="195" t="inlineStr">
        <is>
          <t>Lainnya</t>
        </is>
      </c>
      <c r="O73" s="195" t="inlineStr">
        <is>
          <t>Bukan fiksi</t>
        </is>
      </c>
      <c r="P73" s="195" t="n">
        <v>2020</v>
      </c>
      <c r="Q73" s="195" t="n">
        <v>2020</v>
      </c>
      <c r="R73" s="195" t="inlineStr">
        <is>
          <t>Alqaprint Jatinangor</t>
        </is>
      </c>
      <c r="S73" s="195" t="inlineStr">
        <is>
          <t>Alqaprint Jatinangor</t>
        </is>
      </c>
      <c r="T73" s="195" t="inlineStr">
        <is>
          <t>Lokal</t>
        </is>
      </c>
      <c r="U73" s="196" t="n">
        <v>181</v>
      </c>
      <c r="V73" s="196" t="inlineStr">
        <is>
          <t>pdf</t>
        </is>
      </c>
      <c r="W73" s="195" t="inlineStr">
        <is>
          <t>1.2 MB</t>
        </is>
      </c>
      <c r="X73" s="197" t="inlineStr">
        <is>
          <t>Pantun merupakan salah satu cara dalam
 bertutur untuk menyampaikan petuah,
 petunjuk, atau nasihat. Pantun sangat menarik
 karena kata-katanya tersusun dalam rima-rima yang
 indah dan kadang kala dituturkan pada saat-saat
 istimewa secara bergantian sehingga terjadilah
 dialog berupa berbalas pantun, yang tidak sekedar
 membawa pesan-pesan, tetapi juga menjadi
 penghibur bagi pendengarnya. Selain itu, pantun
 sering juga dituturkan dalam bentuk syair-syair
 lagu dengan irama yang indah dan menggugah
 perasaan sehingga makna dari pesan-pesan yang
 terkandung dalamnya mendapat pengkhayatan
 tersendiri di sanubari. Sayangnya, karena berbagai
 alasan, generasi muda saat ini kurang berminat
 pada pantun sehingga budaya khas para leluhur ini
 sudah terancam kepunahan. Buku Pantun Seganti
 Setungguan ini merupakan kumpulan dari berbagai
 jenis pantun yang ditulis dalam bahasa daerah oleh
 para pemerhati budaya dan bahasa daerah dengan
 maksud untuk mengingatkan kita semua, khususnya
 generasi muda, tentang bahasa dan budaya daerah
 sebagai jati diri kita. Buku pantun ini diharapkan
 dapat memotivasi atau mendorong semangat
 kita semua untuk tetap menggunakan bahasa
 daerah dalam berbagai kesempatan, memberikan
 inspirasi untuk menciptakan pantun-pantun baru
 sesuai dengan kekinian di daerah sehingga secara
 langsung atau taklangsung sudah turut berperan
 serta dalam upaya penyelamatan, pembinaan,
 dan pengembangan bahasa dan budaya di daerah
 Seganti Setungguan (Kabupaten Lahat, Kota
 Pagar Alam, Kabupaten Muara Enim, Kabupaten
 Empat Lawang, Semende Kabupaten Komering
 Selatan, Kedurang dan Padang Guci Kabupaten
 Kaur Bengkulu Selatan, Palas Pasemah Kabu-paten
 Lampung Selatan, serta daerah-daerah lain di
 Sumatera Selatan yang memiliki ciri-ciri bahasa dan
 budaya yang sama).</t>
        </is>
      </c>
      <c r="Y73" s="195" t="n">
        <v>90000</v>
      </c>
      <c r="Z73" s="193" t="n"/>
      <c r="AA73" s="198">
        <f>Y81*Z81</f>
        <v/>
      </c>
      <c r="AB73" s="199" t="inlineStr">
        <is>
          <t>99291817-4f18-40b2-89ee-705599e9cca8</t>
        </is>
      </c>
    </row>
    <row r="74" ht="15" customHeight="1" s="283">
      <c r="A74" s="186" t="n">
        <v>73</v>
      </c>
      <c r="B74" s="187">
        <f>HYPERLINK("https://mocostore.moco.co.id/catalog/"&amp;AB82,"Klik Disini")</f>
        <v/>
      </c>
      <c r="C74" s="188" t="inlineStr">
        <is>
          <t>Bahasa Besemah</t>
        </is>
      </c>
      <c r="D74" s="188" t="inlineStr">
        <is>
          <t>bahasa ibu masyarakat Sumatera bagian Selatan</t>
        </is>
      </c>
      <c r="E74" s="188" t="inlineStr">
        <is>
          <t>Sutiono Mahdi</t>
        </is>
      </c>
      <c r="F74" s="188" t="inlineStr">
        <is>
          <t>978-623-295-022-1</t>
        </is>
      </c>
      <c r="G74" s="188" t="inlineStr">
        <is>
          <t>978-623-295-050-4</t>
        </is>
      </c>
      <c r="H74" s="188" t="inlineStr">
        <is>
          <t>Bahasa</t>
        </is>
      </c>
      <c r="I74" s="188" t="inlineStr">
        <is>
          <t>Perguruan Tinggi</t>
        </is>
      </c>
      <c r="J74" s="189" t="inlineStr">
        <is>
          <t>009.19</t>
        </is>
      </c>
      <c r="K74" s="188" t="inlineStr">
        <is>
          <t>Tidak Tersedia</t>
        </is>
      </c>
      <c r="L74" s="188" t="inlineStr">
        <is>
          <t>Bahasa Daerah di Sumatera Bagian Selatan</t>
        </is>
      </c>
      <c r="M74" s="188" t="inlineStr">
        <is>
          <t>Tidak Tersedia</t>
        </is>
      </c>
      <c r="N74" s="188" t="inlineStr">
        <is>
          <t>Lainnya</t>
        </is>
      </c>
      <c r="O74" s="188" t="inlineStr">
        <is>
          <t>Bukan fiksi</t>
        </is>
      </c>
      <c r="P74" s="188" t="n">
        <v>2020</v>
      </c>
      <c r="Q74" s="188" t="n">
        <v>2020</v>
      </c>
      <c r="R74" s="188" t="inlineStr">
        <is>
          <t>Alqaprint Jatinangor</t>
        </is>
      </c>
      <c r="S74" s="188" t="inlineStr">
        <is>
          <t>Alqaprint Jatinangor</t>
        </is>
      </c>
      <c r="T74" s="188" t="inlineStr">
        <is>
          <t>Lokal</t>
        </is>
      </c>
      <c r="U74" s="189" t="n">
        <v>263</v>
      </c>
      <c r="V74" s="189" t="inlineStr">
        <is>
          <t>pdf</t>
        </is>
      </c>
      <c r="W74" s="188" t="inlineStr">
        <is>
          <t>3.0 MB</t>
        </is>
      </c>
      <c r="X74" s="190" t="inlineStr">
        <is>
          <t>Fonologi dan morfologi merupakan dua bidang
 linguistik yang sengaja dibahas dalam buku
 pertama kami tentang Bahasa Besemah karena
 keduanya itu merupakan bagian terpenting dalam
 pemakaian bahasa itu. Karena memang belum ada
 informasi sebelumnya, kebanyakan masyarakat
 Besemah tidak memahaminya. Ketidakpahaman
 tersebut menyebabkan sistem tulisan dalam bahasa
 Besemah sangat rancu.</t>
        </is>
      </c>
      <c r="Y74" s="188" t="n">
        <v>130000</v>
      </c>
      <c r="Z74" s="186" t="n"/>
      <c r="AA74" s="191">
        <f>Y82*Z82</f>
        <v/>
      </c>
      <c r="AB74" s="192" t="inlineStr">
        <is>
          <t>beafd263-3d2e-403d-b02c-120be31cfe1c</t>
        </is>
      </c>
    </row>
    <row r="75" ht="15" customHeight="1" s="283">
      <c r="A75" s="193" t="n">
        <v>74</v>
      </c>
      <c r="B75" s="194">
        <f>HYPERLINK("https://mocostore.moco.co.id/catalog/"&amp;AB83,"Klik Disini")</f>
        <v/>
      </c>
      <c r="C75" s="195" t="inlineStr">
        <is>
          <t>Arab pegon : maca jeung nulis</t>
        </is>
      </c>
      <c r="D75" s="195" t="n"/>
      <c r="E75" s="195" t="inlineStr">
        <is>
          <t>H. Rahman, Hj. Nunuy Nurjanah ; penyunting, Asri Wibawa Sakti</t>
        </is>
      </c>
      <c r="F75" s="195" t="inlineStr">
        <is>
          <t>978-623-295-073-3</t>
        </is>
      </c>
      <c r="G75" s="195" t="inlineStr">
        <is>
          <t>978-623-295-080-1</t>
        </is>
      </c>
      <c r="H75" s="195" t="inlineStr">
        <is>
          <t>Bahasa</t>
        </is>
      </c>
      <c r="I75" s="195" t="inlineStr">
        <is>
          <t>Perguruan Tinggi</t>
        </is>
      </c>
      <c r="J75" s="196" t="inlineStr">
        <is>
          <t>009.19</t>
        </is>
      </c>
      <c r="K75" s="195" t="inlineStr">
        <is>
          <t>Tidak Tersedia</t>
        </is>
      </c>
      <c r="L75" s="195" t="inlineStr">
        <is>
          <t>Bahasa Daerah Sunda</t>
        </is>
      </c>
      <c r="M75" s="195" t="inlineStr">
        <is>
          <t>Tidak Tersedia</t>
        </is>
      </c>
      <c r="N75" s="195" t="inlineStr">
        <is>
          <t>Lainnya</t>
        </is>
      </c>
      <c r="O75" s="195" t="inlineStr">
        <is>
          <t>Bukan fiksi</t>
        </is>
      </c>
      <c r="P75" s="195" t="n">
        <v>2021</v>
      </c>
      <c r="Q75" s="195" t="n">
        <v>2021</v>
      </c>
      <c r="R75" s="195" t="inlineStr">
        <is>
          <t>Alqaprint Jatinangor</t>
        </is>
      </c>
      <c r="S75" s="195" t="inlineStr">
        <is>
          <t>Alqaprint Jatinangor</t>
        </is>
      </c>
      <c r="T75" s="195" t="inlineStr">
        <is>
          <t>Lokal</t>
        </is>
      </c>
      <c r="U75" s="196" t="n">
        <v>168</v>
      </c>
      <c r="V75" s="196" t="inlineStr">
        <is>
          <t>pdf</t>
        </is>
      </c>
      <c r="W75" s="195" t="inlineStr">
        <is>
          <t>17.3 MB</t>
        </is>
      </c>
      <c r="X75" s="197" t="inlineStr">
        <is>
          <t>Maca jeung nulis mangrupa literasi dasar nu perlu diperhatikeun (Rahman dkk. 2020:3). Maca m&amp;eacute;r&amp;eacute; kasempetan ka individu pikeun meunangkeun rupa-rupa informasi tina rupa-rupa widang nu antukna nambah pangaweruh (Rahman dkk., 2020:v). Maca t&amp;eacute;h konci sukses reading is key to the succes, jeung maca t&amp;eacute;h konci mangsa nu baris datang reading is key to the future. Maca jeung nulis kaasup dua kaparigelan basa sanggeus dua kaparigelan ngaregepkeun jeung nyarita. Opat kaparigelan basa t&amp;eacute;h resiprokal raket patalina tur silih lengkepan.</t>
        </is>
      </c>
      <c r="Y75" s="195" t="n">
        <v>84000</v>
      </c>
      <c r="Z75" s="193" t="n"/>
      <c r="AA75" s="198">
        <f>Y83*Z83</f>
        <v/>
      </c>
      <c r="AB75" s="199" t="inlineStr">
        <is>
          <t>67faf13d-4095-4aeb-b0c8-906368e605bb</t>
        </is>
      </c>
    </row>
    <row r="76" ht="15" customHeight="1" s="283">
      <c r="A76" s="186" t="n">
        <v>75</v>
      </c>
      <c r="B76" s="187">
        <f>HYPERLINK("https://mocostore.moco.co.id/catalog/"&amp;AB84,"Klik Disini")</f>
        <v/>
      </c>
      <c r="C76" s="188" t="inlineStr">
        <is>
          <t>Model mengajar &amp; bahan pembelajaran</t>
        </is>
      </c>
      <c r="D76" s="188" t="n"/>
      <c r="E76" s="188" t="inlineStr">
        <is>
          <t>H. Rahman ; penyunting, Adnan Abi Wildan</t>
        </is>
      </c>
      <c r="F76" s="188" t="inlineStr">
        <is>
          <t>978-979-9462-95-4</t>
        </is>
      </c>
      <c r="G76" s="188" t="inlineStr">
        <is>
          <t>978-623-6523-47-6</t>
        </is>
      </c>
      <c r="H76" s="188" t="inlineStr">
        <is>
          <t>Bahasa</t>
        </is>
      </c>
      <c r="I76" s="200" t="inlineStr">
        <is>
          <t>Perguruan Tinggi</t>
        </is>
      </c>
      <c r="J76" s="186" t="inlineStr">
        <is>
          <t>009.19</t>
        </is>
      </c>
      <c r="K76" s="188" t="inlineStr">
        <is>
          <t>Tidak Tersedia</t>
        </is>
      </c>
      <c r="L76" s="188" t="inlineStr">
        <is>
          <t>Pendidikan Dasar</t>
        </is>
      </c>
      <c r="M76" s="188" t="inlineStr">
        <is>
          <t>Tidak Tersedia</t>
        </is>
      </c>
      <c r="N76" s="188" t="inlineStr">
        <is>
          <t>Lainnya</t>
        </is>
      </c>
      <c r="O76" s="188" t="inlineStr">
        <is>
          <t>Bukan fiksi</t>
        </is>
      </c>
      <c r="P76" s="188" t="n">
        <v>2016</v>
      </c>
      <c r="Q76" s="188" t="n">
        <v>2020</v>
      </c>
      <c r="R76" s="188" t="inlineStr">
        <is>
          <t>Alqaprint Jatinangor</t>
        </is>
      </c>
      <c r="S76" s="188" t="inlineStr">
        <is>
          <t>Alqaprint Jatinangor</t>
        </is>
      </c>
      <c r="T76" s="188" t="inlineStr">
        <is>
          <t>Lokal</t>
        </is>
      </c>
      <c r="U76" s="189" t="n">
        <v>137</v>
      </c>
      <c r="V76" s="189" t="inlineStr">
        <is>
          <t>pdf</t>
        </is>
      </c>
      <c r="W76" s="188" t="inlineStr">
        <is>
          <t>3.7 MB</t>
        </is>
      </c>
      <c r="X76" s="190" t="inlineStr">
        <is>
          <t>Salah satu ciri masyarakat ilmiah adalah
 memiliki keterbukaan dalam menerima
 temuan orang lain sepanjang temuan itu dapat
 dipertanggungjawabkan. Ciri ini terdapat pada
 kebanyakan guru di sekolah. Sebagian besar guru di
 sekolah memiliki kecenderungan untuk menerima
 inovasi dalam perbaikan keprofesionalannya. Kata
 &amp;ldquo;model mengajar&amp;rdquo; dalam dunia profesi guru bukan
 hal baru, sama halnya dengan kata sertifi kasi yang
 dewasa ini hangat diekspos. Model pembelajaran
 merupakan pedoman bagi guru dan murid dalam
 pelaksanaan proses belajar-mengajar. Joyce dan
 Weil (1980) yang disitir Rahman (2004: 12 &amp;mdash; 13)
 mendefi nisikan model pembelajaran (models
 of teaching) adalah suatu perencanaan yang
 digunakan dalam menyusun kurikulum, mengatur
 materi pembelajaran, dan memberi petunjuk
 kepada pengajar di kelas dalam setting pengajaran
 ataupun setting lainnya.</t>
        </is>
      </c>
      <c r="Y76" s="188" t="n">
        <v>68000</v>
      </c>
      <c r="Z76" s="186" t="n"/>
      <c r="AA76" s="191">
        <f>Y84*Z84</f>
        <v/>
      </c>
      <c r="AB76" s="192" t="inlineStr">
        <is>
          <t>cd93a794-75f2-4848-93ba-029a33183b65</t>
        </is>
      </c>
    </row>
    <row r="77" ht="15" customHeight="1" s="283">
      <c r="A77" s="193" t="n">
        <v>76</v>
      </c>
      <c r="B77" s="194">
        <f>HYPERLINK("https://mocostore.moco.co.id/catalog/"&amp;AB85,"Klik Disini")</f>
        <v/>
      </c>
      <c r="C77" s="195" t="inlineStr">
        <is>
          <t>Membaca &amp; menulis</t>
        </is>
      </c>
      <c r="D77" s="195" t="inlineStr">
        <is>
          <t>teori dan praktik di sekolah dasar</t>
        </is>
      </c>
      <c r="E77" s="195" t="inlineStr">
        <is>
          <t>H. Rahman. Rani Nurcita Widya, Rasi Yugafiati ; penyunting, Asri Wibawa Sakti, Adnan Abi Wildan</t>
        </is>
      </c>
      <c r="F77" s="195" t="inlineStr">
        <is>
          <t>978-602-6408-85-3</t>
        </is>
      </c>
      <c r="G77" s="195" t="inlineStr">
        <is>
          <t>978-623-6523-17-9</t>
        </is>
      </c>
      <c r="H77" s="195" t="inlineStr">
        <is>
          <t>Bahasa</t>
        </is>
      </c>
      <c r="I77" s="195" t="inlineStr">
        <is>
          <t>Perguruan Tinggi</t>
        </is>
      </c>
      <c r="J77" s="196" t="inlineStr">
        <is>
          <t>009.19</t>
        </is>
      </c>
      <c r="K77" s="195" t="inlineStr">
        <is>
          <t>Tidak Tersedia</t>
        </is>
      </c>
      <c r="L77" s="195" t="inlineStr">
        <is>
          <t>Bahan Ajar Materi Perkuliahan</t>
        </is>
      </c>
      <c r="M77" s="195" t="inlineStr">
        <is>
          <t>Tidak Tersedia</t>
        </is>
      </c>
      <c r="N77" s="195" t="inlineStr">
        <is>
          <t>Indonesia</t>
        </is>
      </c>
      <c r="O77" s="195" t="inlineStr">
        <is>
          <t>Bukan fiksi</t>
        </is>
      </c>
      <c r="P77" s="195" t="n">
        <v>2020</v>
      </c>
      <c r="Q77" s="195" t="n">
        <v>2020</v>
      </c>
      <c r="R77" s="195" t="inlineStr">
        <is>
          <t>Alqaprint Jatinangor</t>
        </is>
      </c>
      <c r="S77" s="195" t="inlineStr">
        <is>
          <t>Alqaprint Jatinangor</t>
        </is>
      </c>
      <c r="T77" s="195" t="inlineStr">
        <is>
          <t>Lokal</t>
        </is>
      </c>
      <c r="U77" s="196" t="n">
        <v>142</v>
      </c>
      <c r="V77" s="196" t="inlineStr">
        <is>
          <t>pdf</t>
        </is>
      </c>
      <c r="W77" s="195" t="inlineStr">
        <is>
          <t>6.1 MB</t>
        </is>
      </c>
      <c r="X77" s="197" t="inlineStr">
        <is>
          <t>Membaca merupakan bagian yang integral
 dalam pembelajaran berbahasa. Membaca
 memberi kesempatan kepada individu untuk
 menggali banyak informasi dari berbagai bidang,
 sehingga menambah pengetahuan. Dalam dunia
 pendidikan, membaca membantu siswa untuk
 mengembangkan dan meningkatkan pencapaian
 akademik. Hal ini disebabkan penguasaan
 akademik bermula dari keterampilan siswa dalam
 membaca (Chansa-Kabali &amp;amp; Westerholm, 2014).
 Membaca dapat diintepretasikan sebagai kegiatan
 mengartikan pesan yang tertulis. Selanjutnya,
 Abidin (2015) menjelaskan bahwa membaca
 merupakan keterampilan yang kompleks yang
 dilakukan melalui sebuah proses yang dinamis
 untuk membawa dan mendapatkan makna dari
 teks. Hal ini mengindikasikan bahwa membaca
 bukan hanya menyuarakan lambang-lambang
 tertulis semata, akan tetapi mampu memahami
 makna yang terkandung dalam sebuah wacana.
 Membaca melibatkan intervensi beberapa proses,
 yaitu identifi kasi bacaan, pengenalan kata,
 menemukan makna, dan integrasi sintaksis dan
 semantik (Yukselir, 2014). Dalam proses membaca,
 siswa menggunakan beberapa domain-domain
 penting, yaitu domain afektif, domain perseptual,
 dan domain kognitif. Melalui penggunaan domain
 tersebut, siswa akan mudah menarik makna
 dengan memadukan pengetahuan lama dengan
 pengetahuan baru yang diperolehnya melalui
 membaca (Kwon &amp;amp; Linderholm, 2015).</t>
        </is>
      </c>
      <c r="Y77" s="195" t="n">
        <v>72000</v>
      </c>
      <c r="Z77" s="193" t="n"/>
      <c r="AA77" s="198">
        <f>Y85*Z85</f>
        <v/>
      </c>
      <c r="AB77" s="199" t="inlineStr">
        <is>
          <t>40972c4a-6d8c-46b3-9d88-29cb7bb17ac5</t>
        </is>
      </c>
    </row>
    <row r="78" ht="15" customHeight="1" s="283">
      <c r="A78" s="186" t="n">
        <v>77</v>
      </c>
      <c r="B78" s="187">
        <f>HYPERLINK("https://mocostore.moco.co.id/catalog/"&amp;AB86,"Klik Disini")</f>
        <v/>
      </c>
      <c r="C78" s="188" t="inlineStr">
        <is>
          <t>Menyimak &amp; berbicara</t>
        </is>
      </c>
      <c r="D78" s="188" t="inlineStr">
        <is>
          <t>teori dan praktik</t>
        </is>
      </c>
      <c r="E78" s="188" t="inlineStr">
        <is>
          <t>H.Rahman, Rani Nurcita Widya, &amp; Rasi Yugafiati ; penyunting, Asri Wibawa Sakti</t>
        </is>
      </c>
      <c r="F78" s="188" t="inlineStr">
        <is>
          <t>978-602-6408-63-1</t>
        </is>
      </c>
      <c r="G78" s="188" t="inlineStr">
        <is>
          <t>978-623-6523-06-3</t>
        </is>
      </c>
      <c r="H78" s="188" t="inlineStr">
        <is>
          <t>Bahasa</t>
        </is>
      </c>
      <c r="I78" s="188" t="inlineStr">
        <is>
          <t>Perguruan Tinggi</t>
        </is>
      </c>
      <c r="J78" s="189" t="inlineStr">
        <is>
          <t>009.19</t>
        </is>
      </c>
      <c r="K78" s="188" t="inlineStr">
        <is>
          <t>Tidak Tersedia</t>
        </is>
      </c>
      <c r="L78" s="188" t="inlineStr">
        <is>
          <t>Bahan Ajar Materi Perkuliahan</t>
        </is>
      </c>
      <c r="M78" s="188" t="inlineStr">
        <is>
          <t>Tidak Tersedia</t>
        </is>
      </c>
      <c r="N78" s="188" t="inlineStr">
        <is>
          <t>Indonesia</t>
        </is>
      </c>
      <c r="O78" s="188" t="inlineStr">
        <is>
          <t>Bukan fiksi</t>
        </is>
      </c>
      <c r="P78" s="188" t="n">
        <v>2019</v>
      </c>
      <c r="Q78" s="188" t="n">
        <v>2020</v>
      </c>
      <c r="R78" s="188" t="inlineStr">
        <is>
          <t>Alqaprint Jatinangor</t>
        </is>
      </c>
      <c r="S78" s="188" t="inlineStr">
        <is>
          <t>Alqaprint Jatinangor</t>
        </is>
      </c>
      <c r="T78" s="188" t="inlineStr">
        <is>
          <t>Lokal</t>
        </is>
      </c>
      <c r="U78" s="189" t="n">
        <v>132</v>
      </c>
      <c r="V78" s="189" t="inlineStr">
        <is>
          <t>pdf</t>
        </is>
      </c>
      <c r="W78" s="188" t="inlineStr">
        <is>
          <t>2.8 MB</t>
        </is>
      </c>
      <c r="X78" s="190" t="inlineStr">
        <is>
          <t>Dalam pembelajaran bahasa terdapat empat
 keterampilan berbahasa (language skills) yang
 menjadi sasaran pokok, yaitu menyimak, berbicara,
 membaca, dan menulis. Keterampilan menyimak
 dan berbucara dikategorikan dalam keterampilan
 berbahasa lisan, sedangkan keterampilan membaca
 dan menulis dikategorikan dalam keterampilan
 berbahasa tulis. Menyimak dan berbicara merupakan
 kegiatan komunikasi dua arah yang langsung,
 merupakan komunikasi tatap muka atau face to face
 communication. Underwood (1990) mendefi nisikan
 menyimak adalah kegiatan memperhatikan baikbaik
 apa yang diucapkan orang, menangkap dan
 memahami makna sesuatu yang didengar. Dengan
 demikian, menyimak adalah suatu proses yang
 mencakup kegiatan mendengarkan bunyi bahasa,
 mengidentifi kasi, menginterprestasi, menilai, dan
 mereaksi atas makna yang terkandung di dalamnya.
 Menyimak melibatkan pendengaran, penglihatan,
 penghayatan, ingatan, dan pengertian. Bahkan
 situasi yang menyertai bunyi bahasa yang disimak
 pun harus diperhitungkan dalam menentukan
 maknanya. Melalui proses menyimak, orang dapat
 menguasai pengucapan fonem, kosa kata, dan
 kalimat. Pemahaman terhadap fonem, kata, dan
 kalimat sangat membantu yang bersangkutan
 dalam kegiatan berbicara, membaca, dan menulis.
 Menyimak pada hakikatnya adalah mendengarkan
 dan memahami isi bahan simakan. Berbicara
 merupakan keterampilan menyampaikan pesan
 melalui bahasa lisan. Keterampilan berbicara
 menunjang keterampilan menyimak, membaca,
 dan menulis yang bersifat resiprokal. Berbicara
 menunjukkan kemampuan mengucapkan
 bunyi-bunyi artikulasi atau kata-kata untuk
 mengekspresikan dan&amp;nbsp;menyatakan.</t>
        </is>
      </c>
      <c r="Y78" s="188" t="n">
        <v>66000</v>
      </c>
      <c r="Z78" s="186" t="n"/>
      <c r="AA78" s="191">
        <f>Y86*Z86</f>
        <v/>
      </c>
      <c r="AB78" s="192" t="inlineStr">
        <is>
          <t>fbd43a79-e2d9-4200-8596-89e53ac51a6f</t>
        </is>
      </c>
    </row>
    <row r="79" ht="15" customHeight="1" s="283">
      <c r="A79" s="193" t="n">
        <v>79</v>
      </c>
      <c r="B79" s="194">
        <f>HYPERLINK("https://mocostore.moco.co.id/catalog/"&amp;AB88,"Klik Disini")</f>
        <v/>
      </c>
      <c r="C79" s="195" t="inlineStr">
        <is>
          <t>Bermain untuk anak usia dini</t>
        </is>
      </c>
      <c r="D79" s="195" t="n"/>
      <c r="E79" s="195" t="inlineStr">
        <is>
          <t>Rina Heliawati ; penyunting, Adnan Abi Wildan</t>
        </is>
      </c>
      <c r="F79" s="195" t="inlineStr">
        <is>
          <t>978-602-6408-65-5</t>
        </is>
      </c>
      <c r="G79" s="195" t="inlineStr">
        <is>
          <t>978-623-6523-72-8</t>
        </is>
      </c>
      <c r="H79" s="195" t="inlineStr">
        <is>
          <t>Pendidikan</t>
        </is>
      </c>
      <c r="I79" s="195" t="inlineStr">
        <is>
          <t>Perguruan Tinggi</t>
        </is>
      </c>
      <c r="J79" s="196" t="inlineStr">
        <is>
          <t>009.10</t>
        </is>
      </c>
      <c r="K79" s="195" t="inlineStr">
        <is>
          <t>Tidak Tersedia</t>
        </is>
      </c>
      <c r="L79" s="195" t="inlineStr">
        <is>
          <t>Bahan Ajar Materi Perkuliahan</t>
        </is>
      </c>
      <c r="M79" s="195" t="inlineStr">
        <is>
          <t>Tidak Tersedia</t>
        </is>
      </c>
      <c r="N79" s="195" t="inlineStr">
        <is>
          <t>Indonesia</t>
        </is>
      </c>
      <c r="O79" s="195" t="inlineStr">
        <is>
          <t>Bukan fiksi</t>
        </is>
      </c>
      <c r="P79" s="195" t="n">
        <v>2019</v>
      </c>
      <c r="Q79" s="195" t="n">
        <v>2020</v>
      </c>
      <c r="R79" s="195" t="inlineStr">
        <is>
          <t>Alqaprint Jatinangor</t>
        </is>
      </c>
      <c r="S79" s="195" t="inlineStr">
        <is>
          <t>Alqaprint Jatinangor</t>
        </is>
      </c>
      <c r="T79" s="195" t="inlineStr">
        <is>
          <t>Lokal</t>
        </is>
      </c>
      <c r="U79" s="196" t="n">
        <v>146</v>
      </c>
      <c r="V79" s="196" t="inlineStr">
        <is>
          <t>pdf</t>
        </is>
      </c>
      <c r="W79" s="195" t="inlineStr">
        <is>
          <t>1.6 MB</t>
        </is>
      </c>
      <c r="X79" s="197" t="inlineStr">
        <is>
          <t>Masa anak salah satunya dikenal sebagai masa
 bermain. Sebagian besar waktunya digunakan
 untuk bermain, oleh karena dengan bermain anak
 usia dini (AUD) tumbuh dan mengembangkan
 seluruh aspek perkembangan yang ada pada dirinya.
 Oleh karena itu, sebagai seorang guru atau instruktur
 pendidikan anak usia dini (PAUD) harus mengetahui
 konsep dan arti bermain dan permainan pada anak.
 Dalam kehidupan AUD, bermain mempunyai arti
 yang sangat penting. Dapat dikatakan bahwa setiap
 anak yang sehat selalu mempunyai dorongan untuk
 bermain dan hampir sebagian besar waktunya
 digunakan untuk bermain karena bagi anak.
 Bermain merupakan suatu kebutuhan yang penting
 agar anak dapat berkembang secara wajar dan utuh,
 menjadi orang dewasa yang mampu menyesuaikan
 dan membangun dirinya menjadi pribadi yang
 matang dan mandiri, dan dengan bermain anak juga
 bisa tumbuh dan mengembangkan seluruh aspek
 perkembangan yang ada pada dirinya. Berdasarkan
 hal tersebut, maka guru dan instruktur PAUD perlu
 memahami konsep dasar bermain dan permainan
 anak. Mengingat pentingnya bermain bagi anak,
 maka guru dan instruktur PAUD tidak cukup dengan
 menggunakan atau menerapkan permainan tanpa
 didukung pemahaman yang komprehensif terhadap
 hakikat bermain dan permainan bagi anak PAUD.</t>
        </is>
      </c>
      <c r="Y79" s="195" t="n">
        <v>73000</v>
      </c>
      <c r="Z79" s="193" t="n"/>
      <c r="AA79" s="198">
        <f>Y88*Z88</f>
        <v/>
      </c>
      <c r="AB79" s="199" t="inlineStr">
        <is>
          <t>38d916f4-2b37-4570-accf-c75c0c335a38</t>
        </is>
      </c>
    </row>
    <row r="80" ht="15" customHeight="1" s="283">
      <c r="A80" s="186" t="n">
        <v>80</v>
      </c>
      <c r="B80" s="187">
        <f>HYPERLINK("https://mocostore.moco.co.id/catalog/"&amp;AB89,"Klik Disini")</f>
        <v/>
      </c>
      <c r="C80" s="188" t="inlineStr">
        <is>
          <t>Kiat sukses budi daya ternak Domba bagi pemula</t>
        </is>
      </c>
      <c r="D80" s="188" t="n"/>
      <c r="E80" s="188" t="inlineStr">
        <is>
          <t>Mimi Rohaeni, Yusni ; penyunting, Adnan Abi Wildan</t>
        </is>
      </c>
      <c r="F80" s="188" t="inlineStr">
        <is>
          <t>978-602-6408-55-6</t>
        </is>
      </c>
      <c r="G80" s="188" t="inlineStr">
        <is>
          <t>978-623-6523-94-0</t>
        </is>
      </c>
      <c r="H80" s="188" t="inlineStr">
        <is>
          <t>Peternakan</t>
        </is>
      </c>
      <c r="I80" s="188" t="inlineStr">
        <is>
          <t>Perguruan Tinggi</t>
        </is>
      </c>
      <c r="J80" s="189" t="inlineStr">
        <is>
          <t>009.06</t>
        </is>
      </c>
      <c r="K80" s="188" t="inlineStr">
        <is>
          <t>Tidak Tersedia</t>
        </is>
      </c>
      <c r="L80" s="188" t="inlineStr">
        <is>
          <t>Ternak Domba Pemula</t>
        </is>
      </c>
      <c r="M80" s="188" t="inlineStr">
        <is>
          <t>Tidak Tersedia</t>
        </is>
      </c>
      <c r="N80" s="188" t="inlineStr">
        <is>
          <t>Indonesia</t>
        </is>
      </c>
      <c r="O80" s="188" t="inlineStr">
        <is>
          <t>Bukan fiksi</t>
        </is>
      </c>
      <c r="P80" s="188" t="n">
        <v>2018</v>
      </c>
      <c r="Q80" s="188" t="n">
        <v>2020</v>
      </c>
      <c r="R80" s="188" t="inlineStr">
        <is>
          <t>Alqaprint Jatinangor</t>
        </is>
      </c>
      <c r="S80" s="188" t="inlineStr">
        <is>
          <t>Alqaprint Jatinangor</t>
        </is>
      </c>
      <c r="T80" s="188" t="inlineStr">
        <is>
          <t>Lokal</t>
        </is>
      </c>
      <c r="U80" s="189" t="n">
        <v>114</v>
      </c>
      <c r="V80" s="189" t="inlineStr">
        <is>
          <t>pdf</t>
        </is>
      </c>
      <c r="W80" s="188" t="inlineStr">
        <is>
          <t>5.0 MB</t>
        </is>
      </c>
      <c r="X80" s="190" t="inlineStr">
        <is>
          <t>Mengapa harus ternak domba yang memiliki
 nama Latin Ovis aries? Karena ternak
 domba memiliki prospek yang baik dari segi
 perkembangbiakannya yang relatif cepat, mudah
 beradaptasi (adaptable) dengan lingkungan
 setempat, tidak memerlukan lahan yang luas,
 dagingnya relatif digemari oleh masyarakat di dalam
 dan di luar negeri, serta memiliki harga yang relatif
 stabil bahkan cenderung untuk terus meningkat
 (Direktur Jenderal Bina Produksi Peternakan, 2003).</t>
        </is>
      </c>
      <c r="Y80" s="188" t="n">
        <v>57000</v>
      </c>
      <c r="Z80" s="186" t="n"/>
      <c r="AA80" s="191">
        <f>Y89*Z89</f>
        <v/>
      </c>
      <c r="AB80" s="192" t="inlineStr">
        <is>
          <t>1653619c-982c-43ea-a277-13f817ed22dd</t>
        </is>
      </c>
    </row>
    <row r="81" ht="15" customHeight="1" s="283">
      <c r="A81" s="193" t="n">
        <v>82</v>
      </c>
      <c r="B81" s="194">
        <f>HYPERLINK("https://mocostore.moco.co.id/catalog/"&amp;AB91,"Klik Disini")</f>
        <v/>
      </c>
      <c r="C81" s="195" t="inlineStr">
        <is>
          <t>Hukum positif dan diskresi perkoperasian di Indonesia</t>
        </is>
      </c>
      <c r="D81" s="195" t="n"/>
      <c r="E81" s="195" t="inlineStr">
        <is>
          <t>Romli Arsad ; penyunting, Adnan Abi Wildan</t>
        </is>
      </c>
      <c r="F81" s="195" t="inlineStr">
        <is>
          <t>978-979-9462-79-4</t>
        </is>
      </c>
      <c r="G81" s="195" t="inlineStr">
        <is>
          <t>978-623-6523-76-6</t>
        </is>
      </c>
      <c r="H81" s="195" t="inlineStr">
        <is>
          <t>Hukum</t>
        </is>
      </c>
      <c r="I81" s="195" t="inlineStr">
        <is>
          <t>Perguruan Tinggi</t>
        </is>
      </c>
      <c r="J81" s="196" t="inlineStr">
        <is>
          <t>009.09</t>
        </is>
      </c>
      <c r="K81" s="195" t="inlineStr">
        <is>
          <t>Tidak Tersedia</t>
        </is>
      </c>
      <c r="L81" s="195" t="inlineStr">
        <is>
          <t>Perkoperasian Indonesia</t>
        </is>
      </c>
      <c r="M81" s="195" t="inlineStr">
        <is>
          <t>Tidak Tersedia</t>
        </is>
      </c>
      <c r="N81" s="195" t="inlineStr">
        <is>
          <t>Indonesia</t>
        </is>
      </c>
      <c r="O81" s="195" t="inlineStr">
        <is>
          <t>Bukan fiksi</t>
        </is>
      </c>
      <c r="P81" s="195" t="n">
        <v>2016</v>
      </c>
      <c r="Q81" s="195" t="n">
        <v>2020</v>
      </c>
      <c r="R81" s="195" t="inlineStr">
        <is>
          <t>Alqaprint Jatinangor</t>
        </is>
      </c>
      <c r="S81" s="195" t="inlineStr">
        <is>
          <t>Alqaprint Jatinangor</t>
        </is>
      </c>
      <c r="T81" s="195" t="inlineStr">
        <is>
          <t>Lokal</t>
        </is>
      </c>
      <c r="U81" s="196" t="n">
        <v>85</v>
      </c>
      <c r="V81" s="196" t="inlineStr">
        <is>
          <t>pdf</t>
        </is>
      </c>
      <c r="W81" s="195" t="inlineStr">
        <is>
          <t>927.8 kB</t>
        </is>
      </c>
      <c r="X81" s="197" t="inlineStr">
        <is>
          <t>Buku ini berusaha menjawab tentang teori dan
 konsep, peran serta prinsip-prinsip koperasi
 dalam pembangunan ekonomi yang sampai saat
 ini masih terkendala dan juga bagaimana mencari
 solusi penyelesaiannya. Buku ini pun berupaya
 menggambarkan adanya pertentangan &amp;ldquo;berbasis
 ekonomi&amp;rdquo; antara kaum sosialis dan kapitalis di
 Eropa, di mana akibat pertentangan tersebut
 telah muncul sekelompok orang yang sementara
 ini termarginalisir dalam bidang ekonomi untuk
 membentuk wahana ekonomi yang disebut
 koperasi. Dengan demikian koperasi pada awal
 rintisannya di Eropa dan juga perkembangannya
 hingga kini adalah sebagai upaya peningkatan
 kesejahteraan dalam bidang ekonomi. Koperasi
 adalah wahana ekonomi, namun ketika koperasi
 masuk ke Indonesia telah mendapatkan penafsiran
 yang bermacam-macam. Tanpa bermaksud
 memperdebatkan suasana batin para pendiri
 bangsa Indonesia ketika itu, mereka - the foundung
 fathers - secara apriori telah memproklamasikan
 bahwa wahana ekonomi paling sesuai dengan
 kondisi sosio-kultural bangsa Indonesia adalah
 koperasi, sebagaimana telah tertulis dalam UUD
 1945. Konsekuensi dicantumkannya badan usaha
 yang sebenarnya badan usaha ekonomi di dalam
 Konstitusi 1945 adalah gesekan-gesekan yang
 bersifat ideologis. Hal ini terbukti dan ternyata
 dalam pengimplementasinya. Sejak Orde Lama
 maupun Orde Baru, kebijakan koperasi selalu
 diarahkan sebagai corong politis-ideologis dari
 rezim yang sedang berkuasa.</t>
        </is>
      </c>
      <c r="Y81" s="195" t="n">
        <v>43000</v>
      </c>
      <c r="Z81" s="193" t="n"/>
      <c r="AA81" s="198">
        <f>Y91*Z91</f>
        <v/>
      </c>
      <c r="AB81" s="199" t="inlineStr">
        <is>
          <t>5355d84f-f9a0-4420-8446-302e22813e51</t>
        </is>
      </c>
    </row>
    <row r="82" ht="15" customHeight="1" s="283">
      <c r="A82" s="186" t="n">
        <v>83</v>
      </c>
      <c r="B82" s="187">
        <f>HYPERLINK("https://mocostore.moco.co.id/catalog/"&amp;AB92,"Klik Disini")</f>
        <v/>
      </c>
      <c r="C82" s="188" t="inlineStr">
        <is>
          <t>Hukum dan peran koperasi dalam pembangunan ekonomi kerakyatan</t>
        </is>
      </c>
      <c r="D82" s="188" t="n"/>
      <c r="E82" s="188" t="inlineStr">
        <is>
          <t>Romli Arsad ; penyunting, Adnan Abi Wildan</t>
        </is>
      </c>
      <c r="F82" s="188" t="inlineStr">
        <is>
          <t>978-979-9462-76-3</t>
        </is>
      </c>
      <c r="G82" s="188" t="inlineStr">
        <is>
          <t>978-623-6523-69-8</t>
        </is>
      </c>
      <c r="H82" s="188" t="inlineStr">
        <is>
          <t>Hukum</t>
        </is>
      </c>
      <c r="I82" s="188" t="inlineStr">
        <is>
          <t>Perguruan Tinggi</t>
        </is>
      </c>
      <c r="J82" s="189" t="inlineStr">
        <is>
          <t>009.12</t>
        </is>
      </c>
      <c r="K82" s="188" t="inlineStr">
        <is>
          <t>Tidak Tersedia</t>
        </is>
      </c>
      <c r="L82" s="188" t="inlineStr">
        <is>
          <t>Perkoperasian Indonesia</t>
        </is>
      </c>
      <c r="M82" s="188" t="inlineStr">
        <is>
          <t>Tidak Tersedia</t>
        </is>
      </c>
      <c r="N82" s="188" t="inlineStr">
        <is>
          <t>Indonesia</t>
        </is>
      </c>
      <c r="O82" s="188" t="inlineStr">
        <is>
          <t>Bukan fiksi</t>
        </is>
      </c>
      <c r="P82" s="188" t="n">
        <v>2016</v>
      </c>
      <c r="Q82" s="188" t="n">
        <v>2020</v>
      </c>
      <c r="R82" s="188" t="inlineStr">
        <is>
          <t>Alqaprint Jatinangor</t>
        </is>
      </c>
      <c r="S82" s="188" t="inlineStr">
        <is>
          <t>Alqaprint Jatinangor</t>
        </is>
      </c>
      <c r="T82" s="188" t="inlineStr">
        <is>
          <t>Lokal</t>
        </is>
      </c>
      <c r="U82" s="189" t="n">
        <v>220</v>
      </c>
      <c r="V82" s="189" t="inlineStr">
        <is>
          <t>pdf</t>
        </is>
      </c>
      <c r="W82" s="188" t="inlineStr">
        <is>
          <t>2.0 MB</t>
        </is>
      </c>
      <c r="X82" s="190" t="inlineStr">
        <is>
          <t>Buku ini membahas tentang landasan hukum
 koperasi, selanjutnya menjawab tentang teori
 dan konsep peran koperasi dalam pembangunan
 ekonomi yang sampai saat ini masih terkendala dan
 juga bagaimana mencari solusi penyelesaiannya.
 Buku ini berupaya menggambarkan adanya potensi
 keragaman pemahaman terhadap koperasi,
 sebagai konsekuensi dari konstruksi koperasi yang
 terkadang mendasarkan organisasi pada nilainilai
 lokal yang berkembang pada masyarakat.
 Keragaman pemahaman tersebut pada akhirnya
 turut memengaruhi regulasi koperasi pada
 suatu negara. Dengan demikian, keberhasilan
 atau ketidakberhasilan koperasi selalu berkaitan
 dengan regulasi yang mengakomodir keberadaan
 dan peran koperasi. Pada sisi lain, perkembangan
 pergaulan internasional telah memunculkan
 organisasi gerakan koperasi internasional bernama
 International Cooperative Alliance (ICA), yang
 berupaya menjadi jembatan dan penggagas agar
 koperasi di seluruh dunia semakin bermanfaat bagi
 masyarakat. ICA berupaya mengelaborasi nilai-nilai
 lokal agar dapat dikembangkan sebagai nilai-nilai
 universal, dan sebaliknya ICA juga menyosialisasikan
 nilai-nilai universal agar dapat dipergunakan bagi
 pengembangan koperasi nasional.</t>
        </is>
      </c>
      <c r="Y82" s="188" t="n">
        <v>111000</v>
      </c>
      <c r="Z82" s="186" t="n"/>
      <c r="AA82" s="191">
        <f>Y92*Z92</f>
        <v/>
      </c>
      <c r="AB82" s="192" t="inlineStr">
        <is>
          <t>9192c5ed-71a4-4fe1-9845-fb340ea50bc0</t>
        </is>
      </c>
    </row>
    <row r="83" ht="15" customHeight="1" s="283">
      <c r="A83" s="193" t="n">
        <v>85</v>
      </c>
      <c r="B83" s="194">
        <f>HYPERLINK("https://mocostore.moco.co.id/catalog/"&amp;AB94,"Klik Disini")</f>
        <v/>
      </c>
      <c r="C83" s="195" t="inlineStr">
        <is>
          <t>Implementasi otonomi daerah dan hukum pemerintahan daerah di Indonesia</t>
        </is>
      </c>
      <c r="D83" s="195" t="n"/>
      <c r="E83" s="195" t="inlineStr">
        <is>
          <t>Nanang Nugraha; penyunting, Adnan Abi Wildan</t>
        </is>
      </c>
      <c r="F83" s="195" t="inlineStr">
        <is>
          <t>978-602-6408-15-0</t>
        </is>
      </c>
      <c r="G83" s="195" t="inlineStr">
        <is>
          <t>978-623-6523-39-1</t>
        </is>
      </c>
      <c r="H83" s="195" t="inlineStr">
        <is>
          <t>Hukum</t>
        </is>
      </c>
      <c r="I83" s="195" t="inlineStr">
        <is>
          <t>Perguruan Tinggi</t>
        </is>
      </c>
      <c r="J83" s="196" t="inlineStr">
        <is>
          <t>009.12</t>
        </is>
      </c>
      <c r="K83" s="195" t="inlineStr">
        <is>
          <t>Tidak Tersedia</t>
        </is>
      </c>
      <c r="L83" s="195" t="inlineStr">
        <is>
          <t>Bahan Ajar Materi Perkuliahan</t>
        </is>
      </c>
      <c r="M83" s="195" t="inlineStr">
        <is>
          <t>Tidak Tersedia</t>
        </is>
      </c>
      <c r="N83" s="195" t="inlineStr">
        <is>
          <t>Indonesia</t>
        </is>
      </c>
      <c r="O83" s="195" t="inlineStr">
        <is>
          <t>Bukan fiksi</t>
        </is>
      </c>
      <c r="P83" s="195" t="n">
        <v>2017</v>
      </c>
      <c r="Q83" s="195" t="n">
        <v>2020</v>
      </c>
      <c r="R83" s="195" t="inlineStr">
        <is>
          <t>Alqaprint Jatinangor</t>
        </is>
      </c>
      <c r="S83" s="195" t="inlineStr">
        <is>
          <t>Alqaprint Jatinangor</t>
        </is>
      </c>
      <c r="T83" s="195" t="inlineStr">
        <is>
          <t>Lokal</t>
        </is>
      </c>
      <c r="U83" s="196" t="n">
        <v>121</v>
      </c>
      <c r="V83" s="196" t="inlineStr">
        <is>
          <t>pdf</t>
        </is>
      </c>
      <c r="W83" s="195" t="inlineStr">
        <is>
          <t>874.3 kB</t>
        </is>
      </c>
      <c r="X83" s="197" t="inlineStr">
        <is>
          <t>Tema reformasi telah merubah hampir semua sendi
 kehidupan berbangsa dan bernegara. Lembaga
 pemerintah dituntut untuk melakukan gerakan
 reformasi secepatnya. Bahkan gerakan reformasi
 mulai menyentuh aspek fundamental kehidupan
 bangsa dan bernegara, yakni sumber utama hukum
 tata negara Indonesia. Semangat reformasi telah
 menjadi perjuangan dalam rangka membangun
 kembali kehidupan yang lebih adil, berdaulat,
 konstitusional, demokratis, dan berdasarkan hukum
 yang telah dirampas dalam rentang waktu yang
 cukup panjang, yaitu hampir kurang lebih dari tiga
 dasa warsa (32 tahun) rezim Orde Baru berkuasa
 di panggung politik pemerintahan Indonesia,
 pada akhirnya sejarah mencatat peristiwa yang
 sama seperti yang dialami Orde Lama pada 1966,
 begitupun rezim Orde Baru pada 21 Mei 1998 runtuh
 dengan ditandai mundurnya Soeharto dari jabatan
 presiden. Peristiwa reformasi 1998 ini membawa
 agenda penting untuk perubahan ketatanegaraan
 di Negara Republik Indonesia di antaranya tuntutan
 untuk mengamendemen/perubahan Undang-
 Undang Dasar (UUD) 1945 dan perubahan undangundang
 pemerintahan daerah.</t>
        </is>
      </c>
      <c r="Y83" s="195" t="n">
        <v>60000</v>
      </c>
      <c r="Z83" s="193" t="n"/>
      <c r="AA83" s="198">
        <f>Y94*Z94</f>
        <v/>
      </c>
      <c r="AB83" s="199" t="inlineStr">
        <is>
          <t>5a354a4a-6f91-4c70-a0b2-70a0f1a9ecce</t>
        </is>
      </c>
    </row>
    <row r="84" ht="15" customHeight="1" s="283">
      <c r="A84" s="186" t="n">
        <v>86</v>
      </c>
      <c r="B84" s="187">
        <f>HYPERLINK("https://mocostore.moco.co.id/catalog/"&amp;AB95,"Klik Disini")</f>
        <v/>
      </c>
      <c r="C84" s="188" t="inlineStr">
        <is>
          <t>Progresivitas peraturan aparatur sipil negara di indonesia</t>
        </is>
      </c>
      <c r="D84" s="188" t="n"/>
      <c r="E84" s="188" t="inlineStr">
        <is>
          <t>Nanang Nugraha; penyunting, Adnan Abi Wildan</t>
        </is>
      </c>
      <c r="F84" s="188" t="inlineStr">
        <is>
          <t>978-602-6408-14-3</t>
        </is>
      </c>
      <c r="G84" s="188" t="inlineStr">
        <is>
          <t>978-623-6523-19-3</t>
        </is>
      </c>
      <c r="H84" s="188" t="inlineStr">
        <is>
          <t>Hukum</t>
        </is>
      </c>
      <c r="I84" s="188" t="inlineStr">
        <is>
          <t>Perguruan Tinggi</t>
        </is>
      </c>
      <c r="J84" s="189" t="inlineStr">
        <is>
          <t>009.12</t>
        </is>
      </c>
      <c r="K84" s="188" t="inlineStr">
        <is>
          <t>Tidak Tersedia</t>
        </is>
      </c>
      <c r="L84" s="188" t="inlineStr">
        <is>
          <t>Bahan Ajar Materi Perkuliahan</t>
        </is>
      </c>
      <c r="M84" s="188" t="inlineStr">
        <is>
          <t>Tidak Tersedia</t>
        </is>
      </c>
      <c r="N84" s="188" t="inlineStr">
        <is>
          <t>Indonesia</t>
        </is>
      </c>
      <c r="O84" s="188" t="inlineStr">
        <is>
          <t>Bukan fiksi</t>
        </is>
      </c>
      <c r="P84" s="188" t="n">
        <v>2017</v>
      </c>
      <c r="Q84" s="188" t="n">
        <v>2020</v>
      </c>
      <c r="R84" s="188" t="inlineStr">
        <is>
          <t>Alqaprint Jatinangor</t>
        </is>
      </c>
      <c r="S84" s="188" t="inlineStr">
        <is>
          <t>Alqaprint Jatinangor</t>
        </is>
      </c>
      <c r="T84" s="188" t="inlineStr">
        <is>
          <t>Lokal</t>
        </is>
      </c>
      <c r="U84" s="189" t="n">
        <v>162</v>
      </c>
      <c r="V84" s="189" t="inlineStr">
        <is>
          <t>pdf</t>
        </is>
      </c>
      <c r="W84" s="188" t="inlineStr">
        <is>
          <t>5.3 MB</t>
        </is>
      </c>
      <c r="X84" s="190" t="inlineStr">
        <is>
          <t>Dewasa ini, parameter kunci dari keberhasilan
 fungsi pemerintah dalam mengelola suatu
 negara adalah terlayaninya masyarakat (public)
 dengan berbagai kebutuhan dan kepentingannya
 secara baik. Pelayanan publik yang baik
 meniscayakan perlunya tata kelola pemerintahan
 atau kepemerintahan yang juga baik juga sumber
 daya aparatur sipil negara (ASN) yang mumpuni.
 Sementara, kepemerintahan yang baik (baca: good
 governance) bermuara pada kualitas aparatur yang
 bekerja dalam mengelola pemerintahan tersebut.
 Salah satu upaya untuk meningkatkan kualitas
 aparatur pemerintahan adalah kepala daerah yang
 berkualitas. Berbagai terobosan pemerintah dalam
 pelayanan dan pembangunan manusia Indonesia
 sejahtera tentunya akan berhasil jika dilakukan
 oleh aparatur sipil negara (ASN) yang berkualitas.
 Pembentukan karakter ASN berkualitas perlu
 dilakukan secara dini karena akan memberikan dasar
 bagi setiap ASN dalam setiap kegiatannya. Sekali
 lagi, buku ini menegaskan bahwa upaya revitalisasi
 good governance memiliki tahapan. Tahapan utama
 yang harus dilalui adalah memahami dengan utuh
 dan baik tentang konsep negara, pemerintah,
 dan kepemerintahan. Tahapan berikutnya adalah
 memperbaiki kualitas aparat. Inilah gagasan yang
 dijumpai dalam buku ini.</t>
        </is>
      </c>
      <c r="Y84" s="188" t="n">
        <v>81000</v>
      </c>
      <c r="Z84" s="186" t="n"/>
      <c r="AA84" s="191">
        <f>Y95*Z95</f>
        <v/>
      </c>
      <c r="AB84" s="192" t="inlineStr">
        <is>
          <t>cb1749a3-4193-4ab5-a85b-d2d698838b35</t>
        </is>
      </c>
    </row>
    <row r="85" ht="15" customHeight="1" s="283">
      <c r="A85" s="193" t="n">
        <v>87</v>
      </c>
      <c r="B85" s="194">
        <f>HYPERLINK("https://mocostore.moco.co.id/catalog/"&amp;AB96,"Klik Disini")</f>
        <v/>
      </c>
      <c r="C85" s="195" t="inlineStr">
        <is>
          <t>Optimalisasi produktivitas kinerja pelayanan publik era Covid-19</t>
        </is>
      </c>
      <c r="D85" s="195" t="n"/>
      <c r="E85" s="195" t="inlineStr">
        <is>
          <t>R. Hendi Hendyana ; penyunting, H. Dudung Abdullah Pasteur</t>
        </is>
      </c>
      <c r="F85" s="195" t="inlineStr">
        <is>
          <t>978-623-295-100-6</t>
        </is>
      </c>
      <c r="G85" s="195" t="inlineStr">
        <is>
          <t>978-623-295-110-5</t>
        </is>
      </c>
      <c r="H85" s="195" t="inlineStr">
        <is>
          <t>Manajemen</t>
        </is>
      </c>
      <c r="I85" s="195" t="inlineStr">
        <is>
          <t>Perguruan Tinggi</t>
        </is>
      </c>
      <c r="J85" s="196" t="inlineStr">
        <is>
          <t>009.09</t>
        </is>
      </c>
      <c r="K85" s="195" t="inlineStr">
        <is>
          <t>Tidak Tersedia</t>
        </is>
      </c>
      <c r="L85" s="195" t="inlineStr">
        <is>
          <t>Bahan Ajar Materi Perkuliahan</t>
        </is>
      </c>
      <c r="M85" s="195" t="inlineStr">
        <is>
          <t>Tidak Tersedia</t>
        </is>
      </c>
      <c r="N85" s="195" t="inlineStr">
        <is>
          <t>Indonesia</t>
        </is>
      </c>
      <c r="O85" s="195" t="inlineStr">
        <is>
          <t>Bukan fiksi</t>
        </is>
      </c>
      <c r="P85" s="195" t="n">
        <v>2022</v>
      </c>
      <c r="Q85" s="195" t="n">
        <v>2022</v>
      </c>
      <c r="R85" s="195" t="inlineStr">
        <is>
          <t>Alqaprint Jatinangor</t>
        </is>
      </c>
      <c r="S85" s="195" t="inlineStr">
        <is>
          <t>Alqaprint Jatinangor</t>
        </is>
      </c>
      <c r="T85" s="195" t="inlineStr">
        <is>
          <t>Lokal</t>
        </is>
      </c>
      <c r="U85" s="196" t="n">
        <v>193</v>
      </c>
      <c r="V85" s="196" t="inlineStr">
        <is>
          <t>pdf</t>
        </is>
      </c>
      <c r="W85" s="195" t="inlineStr">
        <is>
          <t>11.9 MB</t>
        </is>
      </c>
      <c r="X85" s="197" t="inlineStr">
        <is>
          <t>Terdapat lima kata kunci (keywords) dalam buku ini, yakni optimalisasi, produktivitas, kinerja, pelayanan publik, dan (pandemi) Covid-19. Optimalisasi berarti terbaik atau tertinggi dengan hasil yang tepat dalam mencapai tujuan. Produktivitas yang tinggi oleh karena mampu memaksimalkan waktu, usaha, dan potensi yang ada, ditandai dengan berusaha lebih cerdas dan lebih terukur. &amp;nbsp;Kinerja dikatakan sukses dan baik, apabila hasil kerja dapat melampaui peran atau target yang ditentukan sebelumnya. Adapun pelayanan publik adalah segala kegiatan pelayanan yang dilaksanakan oleh penyelenggara pelayanan publik sebagi upaya pemenuhan kebutuhan publik dan pelaksanaan ketentuan peraturan perundang-undangan. Ringkasnya, meski pada awalnya masyarakat dunia, tak terkecuali di Indonesia, dikejutkan dan dibuat kalang-kabut dalam berbagai sektor kehidupan akibat menyebarnya penyakit coronavirus disease (pandemi Covid-19), namun melalui berbagai upaya dan ikhtiar pelayanan terhadap masyarakat tetap berjalan, survival, dan optimal sehingga produktivitas kinerja tetap tinggi sesuai harapan, terlebih pabila dikaitkan dengan pelaksanaan peraturan perundang-undangan.</t>
        </is>
      </c>
      <c r="Y85" s="195" t="n">
        <v>96000</v>
      </c>
      <c r="Z85" s="193" t="n"/>
      <c r="AA85" s="198">
        <f>Y96*Z96</f>
        <v/>
      </c>
      <c r="AB85" s="199" t="inlineStr">
        <is>
          <t>c2c42bec-4614-4d7a-a115-b051152f9fa2</t>
        </is>
      </c>
    </row>
    <row r="86" ht="15" customHeight="1" s="283">
      <c r="A86" s="186" t="n">
        <v>88</v>
      </c>
      <c r="B86" s="187">
        <f>HYPERLINK("https://mocostore.moco.co.id/catalog/"&amp;AB97,"Klik Disini")</f>
        <v/>
      </c>
      <c r="C86" s="188" t="inlineStr">
        <is>
          <t>Kepemimpinan motor penggerak prilaku organisasi</t>
        </is>
      </c>
      <c r="D86" s="188" t="n"/>
      <c r="E86" s="188" t="inlineStr">
        <is>
          <t>R. Hendi Hendyana, Suryana ; penyunting, D. Lukman PK.</t>
        </is>
      </c>
      <c r="F86" s="188" t="inlineStr">
        <is>
          <t>978-602-6408-72-3</t>
        </is>
      </c>
      <c r="G86" s="188" t="inlineStr">
        <is>
          <t>978-623-6523-29-2</t>
        </is>
      </c>
      <c r="H86" s="188" t="inlineStr">
        <is>
          <t>Manajemen</t>
        </is>
      </c>
      <c r="I86" s="188" t="inlineStr">
        <is>
          <t>Perguruan Tinggi</t>
        </is>
      </c>
      <c r="J86" s="189" t="inlineStr">
        <is>
          <t>009.09</t>
        </is>
      </c>
      <c r="K86" s="188" t="inlineStr">
        <is>
          <t>Tidak Tersedia</t>
        </is>
      </c>
      <c r="L86" s="188" t="inlineStr">
        <is>
          <t>Bahan Ajar Materi Perkuliahan</t>
        </is>
      </c>
      <c r="M86" s="188" t="inlineStr">
        <is>
          <t>Tidak Tersedia</t>
        </is>
      </c>
      <c r="N86" s="188" t="inlineStr">
        <is>
          <t>Indonesia</t>
        </is>
      </c>
      <c r="O86" s="188" t="inlineStr">
        <is>
          <t>Bukan fiksi</t>
        </is>
      </c>
      <c r="P86" s="188" t="n">
        <v>2019</v>
      </c>
      <c r="Q86" s="188" t="n">
        <v>2020</v>
      </c>
      <c r="R86" s="188" t="inlineStr">
        <is>
          <t>Alqaprint Jatinangor</t>
        </is>
      </c>
      <c r="S86" s="188" t="inlineStr">
        <is>
          <t>Alqaprint Jatinangor</t>
        </is>
      </c>
      <c r="T86" s="188" t="inlineStr">
        <is>
          <t>Lokal</t>
        </is>
      </c>
      <c r="U86" s="189" t="n">
        <v>218</v>
      </c>
      <c r="V86" s="189" t="inlineStr">
        <is>
          <t>pdf</t>
        </is>
      </c>
      <c r="W86" s="188" t="inlineStr">
        <is>
          <t>7.8 MB</t>
        </is>
      </c>
      <c r="X86" s="190" t="inlineStr">
        <is>
          <t>Kepemimpinan itu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t>
        </is>
      </c>
      <c r="Y86" s="188" t="n">
        <v>104000</v>
      </c>
      <c r="Z86" s="186" t="n"/>
      <c r="AA86" s="191">
        <f>Y97*Z97</f>
        <v/>
      </c>
      <c r="AB86" s="192" t="inlineStr">
        <is>
          <t>041d0211-0cbb-4ddd-95ad-11ec362b9f87</t>
        </is>
      </c>
    </row>
    <row r="87" ht="15" customHeight="1" s="283">
      <c r="A87" s="193" t="n">
        <v>89</v>
      </c>
      <c r="B87" s="194">
        <f>HYPERLINK("https://mocostore.moco.co.id/catalog/"&amp;AB98,"Klik Disini")</f>
        <v/>
      </c>
      <c r="C87" s="195" t="inlineStr">
        <is>
          <t>Revitalisasi good governance: akselerasi asn berkualitas melalui diklat prajabatan pola baru</t>
        </is>
      </c>
      <c r="D87" s="195" t="n"/>
      <c r="E87" s="195" t="inlineStr">
        <is>
          <t>Yayat Supriatna; penyunting Adnan Abi Wildan</t>
        </is>
      </c>
      <c r="F87" s="195" t="inlineStr">
        <is>
          <t>978-602-6408-05-1</t>
        </is>
      </c>
      <c r="G87" s="195" t="inlineStr">
        <is>
          <t>978-623-6523-54-4</t>
        </is>
      </c>
      <c r="H87" s="195" t="inlineStr">
        <is>
          <t>Manajemen</t>
        </is>
      </c>
      <c r="I87" s="195" t="inlineStr">
        <is>
          <t>Perguruan Tinggi</t>
        </is>
      </c>
      <c r="J87" s="196" t="inlineStr">
        <is>
          <t>009.09</t>
        </is>
      </c>
      <c r="K87" s="195" t="inlineStr">
        <is>
          <t>Tidak Tersedia</t>
        </is>
      </c>
      <c r="L87" s="195" t="inlineStr">
        <is>
          <t>Bahan Ajar Materi Perkuliahan</t>
        </is>
      </c>
      <c r="M87" s="195" t="inlineStr">
        <is>
          <t>Tidak Tersedia</t>
        </is>
      </c>
      <c r="N87" s="195" t="inlineStr">
        <is>
          <t>Indonesia</t>
        </is>
      </c>
      <c r="O87" s="195" t="inlineStr">
        <is>
          <t>Bukan fiksi</t>
        </is>
      </c>
      <c r="P87" s="195" t="n">
        <v>2017</v>
      </c>
      <c r="Q87" s="195" t="n">
        <v>2020</v>
      </c>
      <c r="R87" s="195" t="inlineStr">
        <is>
          <t>Alqaprint Jatinangor</t>
        </is>
      </c>
      <c r="S87" s="195" t="inlineStr">
        <is>
          <t>Alqaprint Jatinangor</t>
        </is>
      </c>
      <c r="T87" s="195" t="inlineStr">
        <is>
          <t>Lokal</t>
        </is>
      </c>
      <c r="U87" s="196" t="n">
        <v>427</v>
      </c>
      <c r="V87" s="196" t="inlineStr">
        <is>
          <t>pdf</t>
        </is>
      </c>
      <c r="W87" s="195" t="inlineStr">
        <is>
          <t>5.0 MB</t>
        </is>
      </c>
      <c r="X87" s="197" t="inlineStr">
        <is>
          <t>Perbincangan tentang good governance dan
 upaya mewujudkannya, menjadi suatu hal yang
 tidak akan pernah berakhir, mengingat dinamika
 internal maupun lingkungan eksternal yang
 selalu hidup dan berkembang dan memengaruhi
 kehidupan organisasi atau birokrasi pemerintahan.
 Salah satu faktor kunci keberhasilan dalam proses
 pembangunan organisasi menuju kondisi good
 governance adalah kesiapan aparatur sipil negara
 (ASN) untuk menjadi sumber daya manusia yang
 handal dan profesional, dengan moral/etika yang
 baik, kompetensi yang unggul, serta etos kerja
 yang kuat dan mumpuni. Proses untuk mewujudkan
 sumber daya manusia (SDM) yang profesional
 dan berkelas dunia, telah mulai dilakukan oleh
 pemerintah, melalui pola Penyelenggaraan Diklat
 Prajabatan Pola Baru, yang meramu berbagai
 materi dan strategi Diklat, yang mengutamakan
 pembentukan karakter ASN yang memiliki
 keunggulan dalam aspek-aspek, akuntabilitas,
 nasionalisme, etika publik, komitmen mutu dan
 antikorupsi (ANEKA). Oleh sebab itu literatur/
 bacaan yang membahan secara khusus tentang
 perwujudan good governance melalui strategi
 pembelajaran dalam lingkungan penyelenggaraan
 Diklat pada saat sekarang ini sangatlah diperlukan.</t>
        </is>
      </c>
      <c r="Y87" s="195" t="n">
        <v>213000</v>
      </c>
      <c r="Z87" s="193" t="n"/>
      <c r="AA87" s="198">
        <f>Y98*Z98</f>
        <v/>
      </c>
      <c r="AB87" s="199" t="inlineStr">
        <is>
          <t>b8e22547-e533-4a7b-9471-9471deb3a4af</t>
        </is>
      </c>
    </row>
    <row r="88" ht="15" customHeight="1" s="283">
      <c r="A88" s="186" t="n">
        <v>90</v>
      </c>
      <c r="B88" s="187">
        <f>HYPERLINK("https://mocostore.moco.co.id/catalog/"&amp;AB99,"Klik Disini")</f>
        <v/>
      </c>
      <c r="C88" s="188" t="inlineStr">
        <is>
          <t>Kepemimpinan adaptif religius : internalisasi nilai-nilai religius dalam diklat kepemimpinan</t>
        </is>
      </c>
      <c r="D88" s="188" t="n"/>
      <c r="E88" s="188" t="inlineStr">
        <is>
          <t>H. Yayat Supriatna, Yusuf Wibisana ; penyunting, Adnan Abi Wildan</t>
        </is>
      </c>
      <c r="F88" s="188" t="inlineStr">
        <is>
          <t>978-602-6408-67-9</t>
        </is>
      </c>
      <c r="G88" s="188" t="inlineStr">
        <is>
          <t>978-623-6523-68-1</t>
        </is>
      </c>
      <c r="H88" s="188" t="inlineStr">
        <is>
          <t>Manajemen</t>
        </is>
      </c>
      <c r="I88" s="188" t="inlineStr">
        <is>
          <t>Perguruan Tinggi</t>
        </is>
      </c>
      <c r="J88" s="189" t="inlineStr">
        <is>
          <t>009.09</t>
        </is>
      </c>
      <c r="K88" s="188" t="inlineStr">
        <is>
          <t>Tidak Tersedia</t>
        </is>
      </c>
      <c r="L88" s="188" t="inlineStr">
        <is>
          <t>Bahan Ajar Materi Perkuliahan</t>
        </is>
      </c>
      <c r="M88" s="188" t="inlineStr">
        <is>
          <t>Tidak Tersedia</t>
        </is>
      </c>
      <c r="N88" s="188" t="inlineStr">
        <is>
          <t>Indonesia</t>
        </is>
      </c>
      <c r="O88" s="188" t="inlineStr">
        <is>
          <t>Bukan fiksi</t>
        </is>
      </c>
      <c r="P88" s="188" t="n">
        <v>2019</v>
      </c>
      <c r="Q88" s="188" t="n">
        <v>2020</v>
      </c>
      <c r="R88" s="188" t="inlineStr">
        <is>
          <t>Alqaprint Jatinangor</t>
        </is>
      </c>
      <c r="S88" s="188" t="inlineStr">
        <is>
          <t>Alqaprint Jatinangor</t>
        </is>
      </c>
      <c r="T88" s="188" t="inlineStr">
        <is>
          <t>Lokal</t>
        </is>
      </c>
      <c r="U88" s="189" t="n">
        <v>186</v>
      </c>
      <c r="V88" s="189" t="inlineStr">
        <is>
          <t>pdf</t>
        </is>
      </c>
      <c r="W88" s="188" t="inlineStr">
        <is>
          <t>1.7 MB</t>
        </is>
      </c>
      <c r="X88" s="190" t="inlineStr">
        <is>
          <t>Saat ini sulit dipungkiri masih maraknya salah
 satu penyakit birokrasi adalah korupsi dan
 penyalahgunaan wewenang, bad governance dan
 berbagai penyelewengan lainnya. Berbagai tindakan
 preventif dan represif dari para penegak hukum
 ternyata tidak menyurutkan dari perilaku serakah.
 Untuk itu buku yang kami tulis yang sekarang ada
 ditangan pembaca berjudul Kepemimpinan Adaptif
 Religius: Internalisasi Nilai-Nilai Religius dalam
 Diklat Kepemimpinan mencoba mengulas berbagai
 fenomena kepemimpinan saat ini, dan peran
 kepemimpinan birokrasi, serta pentingnya nilai-nilai
 religius dimiliki seorang pemimpin. Nilai-nilai religius
 ini dapat berpadu dalam kepemimpinan adaptif
 melalui penyelenggaraan pendidikan dan pelatihan
 (Diklat) kepemimpinan dengan dua pendekatan,
 yaitu model integrasi yang dimaksudkan sebagai
 sebuah proses pelatihan kepemimpinan yang
 disatukan atau diintegrasikan dengan programprogram
 diklat yang biasa dilakukan, dengan kata
 lain masuk atau menjadi bagian dari kurikulum
 pembelajaran. Pendekatan kedua dengan model
 terpisah, artinya lembaga merumuskan tersendiri
 program pendidikan dan pelatihan kepemimpinan.
 Proses penyelenggaraan berpedoman pada
 buku panduan yang disusun sebelumnya dengan
 materi-materi kepemimpinan yang menjadi menu
 utamanya.</t>
        </is>
      </c>
      <c r="Y88" s="188" t="n">
        <v>93000</v>
      </c>
      <c r="Z88" s="186" t="n"/>
      <c r="AA88" s="191">
        <f>Y99*Z99</f>
        <v/>
      </c>
      <c r="AB88" s="192" t="inlineStr">
        <is>
          <t>0e2eb9e4-cec0-46c1-98a0-aa161c0f32e8</t>
        </is>
      </c>
    </row>
    <row r="89" ht="15" customHeight="1" s="283">
      <c r="A89" s="193" t="n">
        <v>91</v>
      </c>
      <c r="B89" s="194">
        <f>HYPERLINK("https://mocostore.moco.co.id/catalog/"&amp;AB100,"Klik Disini")</f>
        <v/>
      </c>
      <c r="C89" s="195" t="inlineStr">
        <is>
          <t>Ketahanan pakan ternak domba</t>
        </is>
      </c>
      <c r="D89" s="195" t="n"/>
      <c r="E89" s="195" t="inlineStr">
        <is>
          <t>Siti Rochani, Cecep Naofal Hasanuddin ; penyunting, Adnan Abi Wildan</t>
        </is>
      </c>
      <c r="F89" s="195" t="inlineStr">
        <is>
          <t>978-602-6408-66-2</t>
        </is>
      </c>
      <c r="G89" s="195" t="inlineStr">
        <is>
          <t>978-623-6523-98-8</t>
        </is>
      </c>
      <c r="H89" s="195" t="inlineStr">
        <is>
          <t>Peternakan</t>
        </is>
      </c>
      <c r="I89" s="195" t="inlineStr">
        <is>
          <t>Perguruan Tinggi</t>
        </is>
      </c>
      <c r="J89" s="196" t="inlineStr">
        <is>
          <t>009.06</t>
        </is>
      </c>
      <c r="K89" s="195" t="inlineStr">
        <is>
          <t>Tidak Tersedia</t>
        </is>
      </c>
      <c r="L89" s="195" t="inlineStr">
        <is>
          <t>Ternak Domba Pemula</t>
        </is>
      </c>
      <c r="M89" s="195" t="inlineStr">
        <is>
          <t>Tidak Tersedia</t>
        </is>
      </c>
      <c r="N89" s="195" t="inlineStr">
        <is>
          <t>Indonesia</t>
        </is>
      </c>
      <c r="O89" s="195" t="inlineStr">
        <is>
          <t>Bukan fiksi</t>
        </is>
      </c>
      <c r="P89" s="195" t="n">
        <v>2019</v>
      </c>
      <c r="Q89" s="195" t="n">
        <v>2020</v>
      </c>
      <c r="R89" s="195" t="inlineStr">
        <is>
          <t>Alqaprint Jatinangor</t>
        </is>
      </c>
      <c r="S89" s="195" t="inlineStr">
        <is>
          <t>Alqaprint Jatinangor</t>
        </is>
      </c>
      <c r="T89" s="195" t="inlineStr">
        <is>
          <t>Lokal</t>
        </is>
      </c>
      <c r="U89" s="196" t="n">
        <v>84</v>
      </c>
      <c r="V89" s="196" t="inlineStr">
        <is>
          <t>pdf</t>
        </is>
      </c>
      <c r="W89" s="195" t="inlineStr">
        <is>
          <t>8.2 MB</t>
        </is>
      </c>
      <c r="X89" s="197" t="inlineStr">
        <is>
          <t>Buku Ketahanan Pakan Ternak Domba ini
 diharapkan mampu menjadi pedoman dan
 bahan belajar bagi yang memerlukannya. Materi
 yang disajikan dalam buku ini meliputi bagaimana
 penyediaan pakan ternak dengan lahan yang
 terbatas dan gangguan pada musim kamarau,
 nutrisi domba, hijauan makanan ternak di daerah
 tropis, teknologi pengolahan bahan pakan, dan
 harga sesuai kebutuhan pakan. Selain itu, buku ini
 dapat membantu para peternak dalam memilih
 pakan untuk domba yang dipeliharanya, baik berupa
 konsentrat maupun hijauan, dengan memanfaatkan
 sumber daya alam lokal yang tersedia di lingkungan
 sekitar.</t>
        </is>
      </c>
      <c r="Y89" s="195" t="n">
        <v>42000</v>
      </c>
      <c r="Z89" s="193" t="n"/>
      <c r="AA89" s="198">
        <f>Y100*Z100</f>
        <v/>
      </c>
      <c r="AB89" s="199" t="inlineStr">
        <is>
          <t>80dda236-15b6-4ac5-8780-d326b87aee56</t>
        </is>
      </c>
    </row>
    <row r="90" ht="15" customHeight="1" s="283">
      <c r="A90" s="186" t="n">
        <v>92</v>
      </c>
      <c r="B90" s="187">
        <f>HYPERLINK("https://mocostore.moco.co.id/catalog/"&amp;AB101,"Klik Disini")</f>
        <v/>
      </c>
      <c r="C90" s="188" t="inlineStr">
        <is>
          <t>Limonoid antikanker dari tumbuhan chisocheton</t>
        </is>
      </c>
      <c r="D90" s="188" t="n"/>
      <c r="E90" s="188" t="inlineStr">
        <is>
          <t>Nurlelasari ; penyunting, Adnan Abi Wildan</t>
        </is>
      </c>
      <c r="F90" s="188" t="inlineStr">
        <is>
          <t>978-602-6408-91-4</t>
        </is>
      </c>
      <c r="G90" s="188" t="inlineStr">
        <is>
          <t>978-602-6408-97-6</t>
        </is>
      </c>
      <c r="H90" s="188" t="inlineStr">
        <is>
          <t>Sains &amp; Teknologi</t>
        </is>
      </c>
      <c r="I90" s="188" t="inlineStr">
        <is>
          <t>Perguruan Tinggi</t>
        </is>
      </c>
      <c r="J90" s="189" t="inlineStr">
        <is>
          <t>009.01</t>
        </is>
      </c>
      <c r="K90" s="188" t="inlineStr">
        <is>
          <t>Tidak Tersedia</t>
        </is>
      </c>
      <c r="L90" s="188" t="inlineStr">
        <is>
          <t>Bahan Ajar Materi Perkuliahan</t>
        </is>
      </c>
      <c r="M90" s="188" t="inlineStr">
        <is>
          <t>Tidak Tersedia</t>
        </is>
      </c>
      <c r="N90" s="188" t="inlineStr">
        <is>
          <t>Indonesia</t>
        </is>
      </c>
      <c r="O90" s="188" t="inlineStr">
        <is>
          <t>Bukan fiksi</t>
        </is>
      </c>
      <c r="P90" s="188" t="n">
        <v>2020</v>
      </c>
      <c r="Q90" s="188" t="n">
        <v>2020</v>
      </c>
      <c r="R90" s="188" t="inlineStr">
        <is>
          <t>Alqaprint Jatinangor</t>
        </is>
      </c>
      <c r="S90" s="188" t="inlineStr">
        <is>
          <t>Alqaprint Jatinangor</t>
        </is>
      </c>
      <c r="T90" s="188" t="inlineStr">
        <is>
          <t>Lokal</t>
        </is>
      </c>
      <c r="U90" s="189" t="n">
        <v>117</v>
      </c>
      <c r="V90" s="189" t="inlineStr">
        <is>
          <t>pdf</t>
        </is>
      </c>
      <c r="W90" s="188" t="inlineStr">
        <is>
          <t>4.7 MB</t>
        </is>
      </c>
      <c r="X90" s="190" t="inlineStr">
        <is>
          <t>Penyakit kanker sampai saat ini masih menjadi
 penyakit yang memiliki tingkat kematian yang
 tinggi di Indonesia. Oleh karena itu, pengetahuan
 mengenai senyawa-senyawa yang memiliki
 aktivitas antikanker menjadi hal yang penting untuk
 diketahui. Senyawa limonoid merupakan kelompok
 senyawa triterpenoid yang telah mengalami
 hilangnya empat atom karbonnya, sehingga dikenal
 sebagai senyawa tetranortriterpenoid. Senyawa ini
 telah dikenal banyak memiliki aktivitas yang menarik
 terutama terhadap penyakit kanker. Dalam tulisan
 sederhana ini akan dijelaskan mengenai senyawa
 limonoid serta pembentukannya secara biogenetik.
 Selain itu juga terdapat beragam senyawa limonoid
 dengan kerangka yang termodifi kasi yang memiliki
 bioaktivitas sebagai antikanker dari genus
 Chisocheton. Suatu tanaman yang banyak tersebar
 di hutan-hutan Indonesia.</t>
        </is>
      </c>
      <c r="Y90" s="188" t="n">
        <v>58000</v>
      </c>
      <c r="Z90" s="186" t="n"/>
      <c r="AA90" s="191">
        <f>Y101*Z101</f>
        <v/>
      </c>
      <c r="AB90" s="192" t="inlineStr">
        <is>
          <t>3d7e9dc1-17f6-4cda-a7f0-bf3e9dc91629</t>
        </is>
      </c>
    </row>
    <row r="91" ht="15" customHeight="1" s="283">
      <c r="A91" s="193" t="n">
        <v>94</v>
      </c>
      <c r="B91" s="194">
        <f>HYPERLINK("https://mocostore.moco.co.id/catalog/"&amp;AB103,"Klik Disini")</f>
        <v/>
      </c>
      <c r="C91" s="195" t="inlineStr">
        <is>
          <t>Produksi protein rekombinan dalam escherichia coli</t>
        </is>
      </c>
      <c r="D91" s="195" t="n"/>
      <c r="E91" s="195" t="inlineStr">
        <is>
          <t>Toto Subroto, Muhammad Fadhlillah, Iman Permana Maksum ; penyunting, Adnan Abi Wildan</t>
        </is>
      </c>
      <c r="F91" s="195" t="inlineStr">
        <is>
          <t>978-602-6408-40-2</t>
        </is>
      </c>
      <c r="G91" s="195" t="inlineStr">
        <is>
          <t>978-623-6523-40-7</t>
        </is>
      </c>
      <c r="H91" s="195" t="inlineStr">
        <is>
          <t>Sains &amp; Teknologi</t>
        </is>
      </c>
      <c r="I91" s="195" t="inlineStr">
        <is>
          <t>Perguruan Tinggi</t>
        </is>
      </c>
      <c r="J91" s="196" t="inlineStr">
        <is>
          <t>009.01</t>
        </is>
      </c>
      <c r="K91" s="195" t="inlineStr">
        <is>
          <t>Tidak Tersedia</t>
        </is>
      </c>
      <c r="L91" s="195" t="inlineStr">
        <is>
          <t>Bahan Ajar Materi Perkuliahan</t>
        </is>
      </c>
      <c r="M91" s="195" t="inlineStr">
        <is>
          <t>Tidak Tersedia</t>
        </is>
      </c>
      <c r="N91" s="195" t="inlineStr">
        <is>
          <t>Indonesia</t>
        </is>
      </c>
      <c r="O91" s="195" t="inlineStr">
        <is>
          <t>Bukan fiksi</t>
        </is>
      </c>
      <c r="P91" s="195" t="n">
        <v>2018</v>
      </c>
      <c r="Q91" s="195" t="n">
        <v>2020</v>
      </c>
      <c r="R91" s="195" t="inlineStr">
        <is>
          <t>Alqaprint Jatinangor</t>
        </is>
      </c>
      <c r="S91" s="195" t="inlineStr">
        <is>
          <t>Alqaprint Jatinangor</t>
        </is>
      </c>
      <c r="T91" s="195" t="inlineStr">
        <is>
          <t>Lokal</t>
        </is>
      </c>
      <c r="U91" s="196" t="n">
        <v>92</v>
      </c>
      <c r="V91" s="196" t="inlineStr">
        <is>
          <t>pdf</t>
        </is>
      </c>
      <c r="W91" s="195" t="inlineStr">
        <is>
          <t>2.7 MB</t>
        </is>
      </c>
      <c r="X91" s="197" t="inlineStr">
        <is>
          <t>Umumnya, keberadaan protein fungsional di
 alam ditemukan dalam jumlah sedikit sehingga
 diperlukan bahan baku yang banyak untuk
 mengisolasinya. Produksi protein rekombinan
 merupakan cara alternatif untuk mendapatkan
 protein fungsional dengan sifat-sifat dan dalam
 jumlah sesuai dengan yang diinginkan secara
 lebih efisien. Buku ini membahas pentingnya
 peranan protein rekombinan bagi keperluan
 diagnostik maupun terapeutik, pengertian protein
 rekombinan, penerapan teknik DNA rekombinan
 sebagai prinsip dasar dalam produksi protein
 rekombinan, serta tahapan proses produksi protein
 rekombinan yang meliputi: pemilihan inang sebagai
 sistem ekspresi, pemilihan vektor ekspresi, dan
 parameter yang berpengaruh terhadap produksi
 protein rekombinan. Selain itu, membahas tentang
 produksi protein rekombinan dalam sistem ekspresi
 Escherichia coli yang merupakan sistem ekspresi
 prokaryot mulai tahap perancangan, uji ekspresi,
 proses hulu, hingga proses hilir. Tahap perancangan
 mencakup desain gen sintetik, pemilihan sel
 inang sebagai sistem ekspresi, pemilihan vektor,
 dan pemurnian. Strategi produksi protein
 rekombinan perlu dirancang sebaik mungkin agar
 proses produksi dapat berjalan dengan efektif
 dan efi sien serta menghasilkan jumlah produk
 dengan maksimal. Tahap uji ekspresi merupakan
 produksi protein rekombinan dalam skala labu
 sebagai evaluasi hasil perancangan dan menguji
 fungsionalitas protein rekombinan. Pada tahap ini
 juga dapat ditentukan parameter-parameter yang
 diperkirakan memberikan pengaruh pada proses
 produksi. Tahap proses hulu mencakup produksi
 protein rekombinan dalam skala yang ditingkatkan
 dengan menggunakan fermentor sedangkan tahap
 proses hilir mengarah pada strategi pemurnian
 protein setelah berhasil diproduksi. Setiap protein
 memiliki karakter yang khas sehingga proses
 pemurnian pada tahap ini memerlukan pendekatan
 khusus dengan mempertimbangkan karakter
 protein rekombinan yang diproduksi.</t>
        </is>
      </c>
      <c r="Y91" s="195" t="n">
        <v>42000</v>
      </c>
      <c r="Z91" s="193" t="n"/>
      <c r="AA91" s="198">
        <f>Y103*Z103</f>
        <v/>
      </c>
      <c r="AB91" s="199" t="inlineStr">
        <is>
          <t>55a09293-9ef4-4269-b4cd-5b623202b5df</t>
        </is>
      </c>
    </row>
    <row r="92" ht="15" customHeight="1" s="283">
      <c r="A92" s="186" t="n">
        <v>95</v>
      </c>
      <c r="B92" s="187">
        <f>HYPERLINK("https://mocostore.moco.co.id/catalog/"&amp;AB104,"Klik Disini")</f>
        <v/>
      </c>
      <c r="C92" s="188" t="inlineStr">
        <is>
          <t>Protein terapeutik</t>
        </is>
      </c>
      <c r="D92" s="188" t="n"/>
      <c r="E92" s="188" t="inlineStr">
        <is>
          <t>Toto Subroto, Muhammad Fadhlillah ; penyunting, Adnan Abi Wildan</t>
        </is>
      </c>
      <c r="F92" s="188" t="inlineStr">
        <is>
          <t>978-602-6408-84-6</t>
        </is>
      </c>
      <c r="G92" s="188" t="inlineStr">
        <is>
          <t>978-623-6523-08-7</t>
        </is>
      </c>
      <c r="H92" s="188" t="inlineStr">
        <is>
          <t>Sains &amp; Teknologi</t>
        </is>
      </c>
      <c r="I92" s="188" t="inlineStr">
        <is>
          <t>Perguruan Tinggi</t>
        </is>
      </c>
      <c r="J92" s="189" t="inlineStr">
        <is>
          <t>009.01</t>
        </is>
      </c>
      <c r="K92" s="188" t="inlineStr">
        <is>
          <t>Tidak Tersedia</t>
        </is>
      </c>
      <c r="L92" s="188" t="inlineStr">
        <is>
          <t>Bahan Ajar Materi Perkuliahan</t>
        </is>
      </c>
      <c r="M92" s="188" t="inlineStr">
        <is>
          <t>Tidak Tersedia</t>
        </is>
      </c>
      <c r="N92" s="188" t="inlineStr">
        <is>
          <t>Indonesia</t>
        </is>
      </c>
      <c r="O92" s="188" t="inlineStr">
        <is>
          <t>Bukan fiksi</t>
        </is>
      </c>
      <c r="P92" s="188" t="n">
        <v>2020</v>
      </c>
      <c r="Q92" s="188" t="n">
        <v>2020</v>
      </c>
      <c r="R92" s="188" t="inlineStr">
        <is>
          <t>Alqaprint Jatinangor</t>
        </is>
      </c>
      <c r="S92" s="188" t="inlineStr">
        <is>
          <t>Alqaprint Jatinangor</t>
        </is>
      </c>
      <c r="T92" s="188" t="inlineStr">
        <is>
          <t>Lokal</t>
        </is>
      </c>
      <c r="U92" s="189" t="n">
        <v>89</v>
      </c>
      <c r="V92" s="189" t="inlineStr">
        <is>
          <t>pdf</t>
        </is>
      </c>
      <c r="W92" s="188" t="inlineStr">
        <is>
          <t>1.4 MB</t>
        </is>
      </c>
      <c r="X92" s="190" t="inlineStr">
        <is>
          <t>Buku ini membahas klasifikasi terapeutik serta
 peranan teknologi rekombinan dalam memenuhi
 kebutuhan tersedianya protein terapeutik. Selain
 itu, dibahas pula mengenai perkembangan protein
 rekombinan yang digunakan dengan tujuan
 terapeutik, sistem penghantaran protein terapeutik
 dan penerapan teknik DNA rekombinan sebagai
 prinsip dasar dalam produksi protein terapeutik
 rekombinan, serta tahapan proses produksi protein
 rekombinan yang meliputi pemilihan inang sebagai
 sistem ekspresi dan pemurnian. Untuk pemahaman
 lebih lanjut perihal teknik DNA rekombinan, dapat
 dipelajari juga buku Produksi Protein Rekombinan
 dalam Escherichia coli yang diterbitkan pada 2018
 lalu. Protein memiliki peran yang paling dinamis
 dan beragam dari setiap makromolekul dalam
 tubuh. Beberapa peranannya di dalam tubuh
 yaitu mengkatalisis reaksi biokimia, membentuk
 reseptor dan saluran dalam membran, memberikan
 dukungan perancah intraselular dan ekstraseluler,
 dan mengangkut molekul dalam sel atau dari
 satu organ ke organ lain. Penyakit dapat muncul
 ketika salah satu dari protein tersebut bermutasi
 atau mengalami kelainan juga mungkin karena
 konsentrasinya abnormal (lebih tinggi atau rendah)
 dalam tubuh. Jika dipandang dari perspektif terapi,
 hal tersebut merupakan tantangan besar untuk
 pengobatan modern dan menjadi peluang luar
 biasa dalam hal memanfaatkan protein terapeutik
 dalam penanganan penyakit. Protein menunjukkan
 potensi unggul sebagai agen terapeutik dalam
 beberapa dekade terakhir. Potensi peptida dan
 protein sebagai agen terapeutik telah diaplikasikan
 secara luas pada penanganan berbagai penyakit
 seperti kanker, kelainan mental, penyakit otoimun,
 hipertensi, diabetes, serta beberapa penyakit
 kardiovaskular dan metabolisme. Kemajuan bidang
 bioteknologi telah meningkatkan dan memfasilitasi
 produksi protein terapeutik dengan signifikan.</t>
        </is>
      </c>
      <c r="Y92" s="188" t="n">
        <v>44000</v>
      </c>
      <c r="Z92" s="186" t="n"/>
      <c r="AA92" s="191">
        <f>Y104*Z104</f>
        <v/>
      </c>
      <c r="AB92" s="192" t="inlineStr">
        <is>
          <t>0b3a95b3-36cb-4221-91ef-86ea3efe64b0</t>
        </is>
      </c>
    </row>
    <row r="93" ht="15" customHeight="1" s="283">
      <c r="A93" s="193" t="n">
        <v>96</v>
      </c>
      <c r="B93" s="194">
        <f>HYPERLINK("https://mocostore.moco.co.id/catalog/"&amp;AB105,"Klik Disini")</f>
        <v/>
      </c>
      <c r="C93" s="195" t="inlineStr">
        <is>
          <t>Bahasa Arab fungsional bidang politik</t>
        </is>
      </c>
      <c r="D93" s="195" t="n"/>
      <c r="E93" s="195" t="inlineStr">
        <is>
          <t>Tubagus Chaeru Nugraha ; penyunting, Adnan Abi Wildan</t>
        </is>
      </c>
      <c r="F93" s="195" t="inlineStr">
        <is>
          <t>978-602-6408-87-7</t>
        </is>
      </c>
      <c r="G93" s="195" t="inlineStr">
        <is>
          <t>978-623-6523-07-0</t>
        </is>
      </c>
      <c r="H93" s="195" t="inlineStr">
        <is>
          <t>Bahasa</t>
        </is>
      </c>
      <c r="I93" s="195" t="inlineStr">
        <is>
          <t>Perguruan Tinggi</t>
        </is>
      </c>
      <c r="J93" s="196" t="inlineStr">
        <is>
          <t>009.19</t>
        </is>
      </c>
      <c r="K93" s="195" t="inlineStr">
        <is>
          <t>Tidak Tersedia</t>
        </is>
      </c>
      <c r="L93" s="195" t="inlineStr">
        <is>
          <t>Bahan Ajar Materi Perkuliahan</t>
        </is>
      </c>
      <c r="M93" s="195" t="inlineStr">
        <is>
          <t>Tidak Tersedia</t>
        </is>
      </c>
      <c r="N93" s="195" t="inlineStr">
        <is>
          <t>Lainnya</t>
        </is>
      </c>
      <c r="O93" s="195" t="inlineStr">
        <is>
          <t>Bukan fiksi</t>
        </is>
      </c>
      <c r="P93" s="195" t="n">
        <v>2020</v>
      </c>
      <c r="Q93" s="195" t="n">
        <v>2020</v>
      </c>
      <c r="R93" s="195" t="inlineStr">
        <is>
          <t>Alqaprint Jatinangor</t>
        </is>
      </c>
      <c r="S93" s="195" t="inlineStr">
        <is>
          <t>Alqaprint Jatinangor</t>
        </is>
      </c>
      <c r="T93" s="195" t="inlineStr">
        <is>
          <t>Lokal</t>
        </is>
      </c>
      <c r="U93" s="196" t="n">
        <v>116</v>
      </c>
      <c r="V93" s="196" t="inlineStr">
        <is>
          <t>pdf</t>
        </is>
      </c>
      <c r="W93" s="195" t="inlineStr">
        <is>
          <t>1.3 MB</t>
        </is>
      </c>
      <c r="X93" s="197" t="inlineStr">
        <is>
          <t>Buku ini berisi fungsionalisasi kasus dan modus
 bahasa Arab dalam teks politik bahasa Arab.
 Kasus dalam bahasa Arab ada empat, yaitu Marfu&amp;rsquo;
 (nominatif), Manshub (akusatif), Majrur (datif),
 dan Idhafah (genetif). Pemarkah kasus nominatif
 bahasa Arab pada bentuk nomina tunggal /-u/,
 bentuk dual /-aani/, dan bentuk plural regular /uuna/,
 rinciannya dijelaskan pada bab pertama. Sementara
 itu, di antara pemarkah akusatif padu bentuk
 nomina tunggal /-a/, bentuk dual /-aini/, dan bentuk
 plural regular /iina/, dan rinciannya dijelaskan pada
 bab kedua. Demikian juga pemarkah datif dan
 genetif rinciannya akan diterangkan dalam buku ini.
 Adapun modus dalam istilah bahasa Arab dikenal
 dengan i&amp;rsquo;rab fi fi &amp;rsquo;li mudhari&amp;rsquo;. Jenis modus dalam
 verba bahasa Arab ada tiga, yaitu indikatif (marfu&amp;rsquo;),
 subjungtif (manshub), dan jusif (majzum).</t>
        </is>
      </c>
      <c r="Y93" s="195" t="n">
        <v>58000</v>
      </c>
      <c r="Z93" s="193" t="n"/>
      <c r="AA93" s="198">
        <f>Y105*Z105</f>
        <v/>
      </c>
      <c r="AB93" s="199" t="inlineStr">
        <is>
          <t>8b16e49f-85e9-46d7-b600-248b118a28ee</t>
        </is>
      </c>
    </row>
    <row r="94" ht="15" customHeight="1" s="283">
      <c r="A94" s="186" t="n">
        <v>97</v>
      </c>
      <c r="B94" s="187">
        <f>HYPERLINK("https://mocostore.moco.co.id/catalog/"&amp;AB106,"Klik Disini")</f>
        <v/>
      </c>
      <c r="C94" s="188" t="inlineStr">
        <is>
          <t>Aplikasi ngalogat kategori bahasa Arab</t>
        </is>
      </c>
      <c r="D94" s="188" t="n"/>
      <c r="E94" s="188" t="inlineStr">
        <is>
          <t>Tubagus Chaeru Nugraha, Rosaria Mita Amalia, Fahmy Lukman ; penyunting, Adnan Abi Wildan</t>
        </is>
      </c>
      <c r="F94" s="188" t="inlineStr">
        <is>
          <t>978-602-6408-70-9</t>
        </is>
      </c>
      <c r="G94" s="188" t="inlineStr">
        <is>
          <t>978-623-6523-16-2</t>
        </is>
      </c>
      <c r="H94" s="188" t="inlineStr">
        <is>
          <t>Bahasa</t>
        </is>
      </c>
      <c r="I94" s="188" t="inlineStr">
        <is>
          <t>Perguruan Tinggi</t>
        </is>
      </c>
      <c r="J94" s="189" t="inlineStr">
        <is>
          <t>009.19</t>
        </is>
      </c>
      <c r="K94" s="188" t="inlineStr">
        <is>
          <t>Tidak Tersedia</t>
        </is>
      </c>
      <c r="L94" s="188" t="inlineStr">
        <is>
          <t>Bahan Ajar Materi Perkuliahan</t>
        </is>
      </c>
      <c r="M94" s="188" t="inlineStr">
        <is>
          <t>Tidak Tersedia</t>
        </is>
      </c>
      <c r="N94" s="188" t="inlineStr">
        <is>
          <t>Lainnya</t>
        </is>
      </c>
      <c r="O94" s="188" t="inlineStr">
        <is>
          <t>Bukan fiksi</t>
        </is>
      </c>
      <c r="P94" s="188" t="n">
        <v>2019</v>
      </c>
      <c r="Q94" s="188" t="n">
        <v>2020</v>
      </c>
      <c r="R94" s="188" t="inlineStr">
        <is>
          <t>Alqaprint Jatinangor</t>
        </is>
      </c>
      <c r="S94" s="188" t="inlineStr">
        <is>
          <t>Alqaprint Jatinangor</t>
        </is>
      </c>
      <c r="T94" s="188" t="inlineStr">
        <is>
          <t>Lokal</t>
        </is>
      </c>
      <c r="U94" s="189" t="n">
        <v>122</v>
      </c>
      <c r="V94" s="189" t="inlineStr">
        <is>
          <t>pdf</t>
        </is>
      </c>
      <c r="W94" s="188" t="inlineStr">
        <is>
          <t>3.9 MB</t>
        </is>
      </c>
      <c r="X94" s="190" t="inlineStr">
        <is>
          <t>Buku Aplikasi Ngalogat Kategori Bahasa Arab.
 Buku ini berisi dasar-dasar Ngalogat kategori
 bahasa Arab secara praktis. Kategori atau kelas
 kata bahasa Arab secara klasik ada tiga, yaitu (1)
 Ismun (nomina), (2) Fi&amp;rsquo;lun (verba), dan (3) Harfun
 (partikel). Adapun para linguist Arab modern
 mengategorikannya menjadi dua, yaitu (1) kata
 penuh (full word) dan (2) kata tugas (function word).
 Kata penuh merupakan kelas kata terbuka dan
 dapat berdiri sendiri sebagai sebuah satuan tuturan,
 sedangkan kata tugas adalah kelas kata tertutup dan
 tidak dapat berdiri sendiri. Ngalogat kategori bahasa
 Arab dirumuskan dengan simbol-simbol kategori di
 posisi subscript dan sistem warna. Warna merah
 menunjukkan nomina, warna biru berarti verba,
 dan warna hitam bermakna partikel. Selanjutnya,
 padu padan dengan subscript sebagai rincian jenis
 nomina {&amp;lsquo;pronomina&amp;rsquo; /ismu &amp;lsquo;d-dhamir/, &amp;lsquo;asal&amp;rsquo; /jamid/,
 dan &amp;lsquo;turunan&amp;rsquo; /musytaq/}. Kelas kata pronomina
 juga ada renciannya seperti &amp;lsquo;pronomina persona&amp;rsquo; /
 dhamir munfashil/, &amp;lsquo;pronomina demontrastiva&amp;rsquo; /
 ismu &amp;lsquo;l-isyarah/, pronomina {interogativa, relative,
 dan kondisional}. Demikian juga pada kategori
 verba dan partikel akan dijelaskan rinciannya secra
 praktis dalam buku ini.</t>
        </is>
      </c>
      <c r="Y94" s="188" t="n">
        <v>61000</v>
      </c>
      <c r="Z94" s="186" t="n"/>
      <c r="AA94" s="191">
        <f>Y106*Z106</f>
        <v/>
      </c>
      <c r="AB94" s="192" t="inlineStr">
        <is>
          <t>3f66d9b3-b4ff-4a3d-8a40-41c6d61e008b</t>
        </is>
      </c>
    </row>
    <row r="95" ht="15" customHeight="1" s="283">
      <c r="A95" s="193" t="n">
        <v>98</v>
      </c>
      <c r="B95" s="194">
        <f>HYPERLINK("https://mocostore.moco.co.id/catalog/"&amp;AB107,"Klik Disini")</f>
        <v/>
      </c>
      <c r="C95" s="195" t="inlineStr">
        <is>
          <t>Ngalogat sunda menuju literasi modern</t>
        </is>
      </c>
      <c r="D95" s="195" t="n"/>
      <c r="E95" s="195" t="inlineStr">
        <is>
          <t>Tubagus Chaeru Nugraha ... [et al.] ; penyunting, Adnan Abi Wildan</t>
        </is>
      </c>
      <c r="F95" s="195" t="inlineStr">
        <is>
          <t>978-602-6408-26-6</t>
        </is>
      </c>
      <c r="G95" s="195" t="inlineStr">
        <is>
          <t>978-623-6523-57-5</t>
        </is>
      </c>
      <c r="H95" s="195" t="inlineStr">
        <is>
          <t>Bahasa</t>
        </is>
      </c>
      <c r="I95" s="195" t="inlineStr">
        <is>
          <t>Perguruan Tinggi</t>
        </is>
      </c>
      <c r="J95" s="196" t="inlineStr">
        <is>
          <t>009.19</t>
        </is>
      </c>
      <c r="K95" s="195" t="inlineStr">
        <is>
          <t>Tidak Tersedia</t>
        </is>
      </c>
      <c r="L95" s="195" t="inlineStr">
        <is>
          <t>Bahan Ajar Materi Perkuliahan</t>
        </is>
      </c>
      <c r="M95" s="195" t="inlineStr">
        <is>
          <t>Tidak Tersedia</t>
        </is>
      </c>
      <c r="N95" s="195" t="inlineStr">
        <is>
          <t>Lainnya</t>
        </is>
      </c>
      <c r="O95" s="195" t="inlineStr">
        <is>
          <t>Bukan fiksi</t>
        </is>
      </c>
      <c r="P95" s="195" t="n">
        <v>2017</v>
      </c>
      <c r="Q95" s="195" t="n">
        <v>2020</v>
      </c>
      <c r="R95" s="195" t="inlineStr">
        <is>
          <t>Alqaprint Jatinangor</t>
        </is>
      </c>
      <c r="S95" s="195" t="inlineStr">
        <is>
          <t>Alqaprint Jatinangor</t>
        </is>
      </c>
      <c r="T95" s="195" t="inlineStr">
        <is>
          <t>Lokal</t>
        </is>
      </c>
      <c r="U95" s="196" t="n">
        <v>105</v>
      </c>
      <c r="V95" s="196" t="inlineStr">
        <is>
          <t>pdf</t>
        </is>
      </c>
      <c r="W95" s="195" t="inlineStr">
        <is>
          <t>3.1 MB</t>
        </is>
      </c>
      <c r="X95" s="197" t="inlineStr">
        <is>
          <t>Konsep ngalogat Sunda berdasarkan historis
 berasal dari padanan Ngapsahi di Jawa Tengah
 dan Maknani di Jawa Timur. Ngapsahi mengalami
 transformasi berupa rumus-rumus analisis teks bahasa
 Arab dengan bahasa Jawa secara bertahap berubah
 menjadi rumus-rumus analisis teks bahasa Arab
 dengan bahasa Sunda. Ngalogat sendiri mengalami
 proses transformasi, dari simbol-simbol bahasa
 Sunda menjadi metode penerjemahan budaya. Pada
 tataran praktis, buku ini juga memberikan panduan
 praktis dalam mengembangkan kemahiran membaca
 ngalogat-nyarah teks Arab yang sudah disesuaikan
 dengan linguistik modern, sehingga permasalahan
 penerjemahan seperti linguistic untraslability, cultural
 untranslability, formal equivalence, dan dynamic
 equivalence dapat diatasi dengan ngalogat-nyarah.</t>
        </is>
      </c>
      <c r="Y95" s="195" t="n">
        <v>50000</v>
      </c>
      <c r="Z95" s="193" t="n"/>
      <c r="AA95" s="198">
        <f>Y107*Z107</f>
        <v/>
      </c>
      <c r="AB95" s="199" t="inlineStr">
        <is>
          <t>9b27381d-ca04-4640-9423-42e047da494a</t>
        </is>
      </c>
    </row>
    <row r="96" ht="15" customHeight="1" s="283">
      <c r="A96" s="186" t="n">
        <v>99</v>
      </c>
      <c r="B96" s="187">
        <f>HYPERLINK("https://mocostore.moco.co.id/catalog/"&amp;AB108,"Klik Disini")</f>
        <v/>
      </c>
      <c r="C96" s="188" t="inlineStr">
        <is>
          <t>Modernisasi ngalogat bahasa Arab</t>
        </is>
      </c>
      <c r="D96" s="188" t="n"/>
      <c r="E96" s="188" t="inlineStr">
        <is>
          <t>Tubagus Chaeru Nugraha, Nani Darmayanti, Rosalia Mita Amalia ; penyunting, Adnan Abi Wildan</t>
        </is>
      </c>
      <c r="F96" s="188" t="inlineStr">
        <is>
          <t>978-602-6408-43-3</t>
        </is>
      </c>
      <c r="G96" s="188" t="inlineStr">
        <is>
          <t>978-623-6523-81-0</t>
        </is>
      </c>
      <c r="H96" s="188" t="inlineStr">
        <is>
          <t>Bahasa</t>
        </is>
      </c>
      <c r="I96" s="188" t="inlineStr">
        <is>
          <t>Perguruan Tinggi</t>
        </is>
      </c>
      <c r="J96" s="189" t="inlineStr">
        <is>
          <t>009.19</t>
        </is>
      </c>
      <c r="K96" s="188" t="inlineStr">
        <is>
          <t>Tidak Tersedia</t>
        </is>
      </c>
      <c r="L96" s="188" t="inlineStr">
        <is>
          <t>Bahan Ajar Materi Perkuliahan</t>
        </is>
      </c>
      <c r="M96" s="188" t="inlineStr">
        <is>
          <t>Tidak Tersedia</t>
        </is>
      </c>
      <c r="N96" s="188" t="inlineStr">
        <is>
          <t>Lainnya</t>
        </is>
      </c>
      <c r="O96" s="188" t="inlineStr">
        <is>
          <t>Bukan fiksi</t>
        </is>
      </c>
      <c r="P96" s="188" t="n">
        <v>2018</v>
      </c>
      <c r="Q96" s="188" t="n">
        <v>2020</v>
      </c>
      <c r="R96" s="188" t="inlineStr">
        <is>
          <t>Alqaprint Jatinangor</t>
        </is>
      </c>
      <c r="S96" s="188" t="inlineStr">
        <is>
          <t>Alqaprint Jatinangor</t>
        </is>
      </c>
      <c r="T96" s="188" t="inlineStr">
        <is>
          <t>Lokal</t>
        </is>
      </c>
      <c r="U96" s="189" t="n">
        <v>130</v>
      </c>
      <c r="V96" s="189" t="inlineStr">
        <is>
          <t>pdf</t>
        </is>
      </c>
      <c r="W96" s="188" t="inlineStr">
        <is>
          <t>1.8 MB</t>
        </is>
      </c>
      <c r="X96" s="190" t="inlineStr">
        <is>
          <t>Buku ini berisi ngalogat fungsi dan ngalogat
 kategori bahasa Arab secara praktis. Praktik
 ngalogat Sunda berasal dari berbagai wilayah di
 Nusantara memiliki rumusan yang belum baku,
 walaupun secara konseptual terangkai dengan
 baik sesuai dengan budaya setempat. Modernisasi
 ngalogat bahasa Arab pada dasarnya menjadikan
 standar baku ngalogat sehingga bisa dipahami oleh
 seluruh pakar linguis. Modernisasi ngalogat bahasa
 Arab menggunakan simbol- simbol linguistik modern,
 baik secara fungsional maupun kategorial. Ngalogat
 fungsi bahasa Arab dirumuskan dengan simbolsimbol
 linguistik di posisi superscript, sedangkan
 simbol-simbol kategori di posisi subscript.</t>
        </is>
      </c>
      <c r="Y96" s="188" t="n">
        <v>66000</v>
      </c>
      <c r="Z96" s="186" t="n"/>
      <c r="AA96" s="191">
        <f>Y108*Z108</f>
        <v/>
      </c>
      <c r="AB96" s="192" t="inlineStr">
        <is>
          <t>24ba9a37-a337-41a3-8bce-638f84e62be6</t>
        </is>
      </c>
    </row>
    <row r="97" ht="15" customHeight="1" s="283">
      <c r="A97" s="193" t="n">
        <v>100</v>
      </c>
      <c r="B97" s="194">
        <f>HYPERLINK("https://mocostore.moco.co.id/catalog/"&amp;AB109,"Klik Disini")</f>
        <v/>
      </c>
      <c r="C97" s="195" t="inlineStr">
        <is>
          <t>Aplikasi ngalodern bahasa Arab dan bahasa Inggris</t>
        </is>
      </c>
      <c r="D97" s="195" t="n"/>
      <c r="E97" s="195" t="inlineStr">
        <is>
          <t>Tubagus Chaeru Nugraha, Rosaria Mita Amalia, Fahmy Lukman</t>
        </is>
      </c>
      <c r="F97" s="195" t="inlineStr">
        <is>
          <t>978-623-295-072-6</t>
        </is>
      </c>
      <c r="G97" s="195" t="inlineStr">
        <is>
          <t>978-623-295-079-5</t>
        </is>
      </c>
      <c r="H97" s="195" t="inlineStr">
        <is>
          <t>Bahasa</t>
        </is>
      </c>
      <c r="I97" s="195" t="inlineStr">
        <is>
          <t>Perguruan Tinggi</t>
        </is>
      </c>
      <c r="J97" s="196" t="inlineStr">
        <is>
          <t>009.09</t>
        </is>
      </c>
      <c r="K97" s="195" t="inlineStr">
        <is>
          <t>Tidak Tersedia</t>
        </is>
      </c>
      <c r="L97" s="195" t="inlineStr">
        <is>
          <t>Bahan Ajar Materi Perkuliahan</t>
        </is>
      </c>
      <c r="M97" s="195" t="inlineStr">
        <is>
          <t>Tidak Tersedia</t>
        </is>
      </c>
      <c r="N97" s="195" t="inlineStr">
        <is>
          <t>Lainnya</t>
        </is>
      </c>
      <c r="O97" s="195" t="inlineStr">
        <is>
          <t>Bukan fiksi</t>
        </is>
      </c>
      <c r="P97" s="195" t="n">
        <v>2021</v>
      </c>
      <c r="Q97" s="195" t="n">
        <v>2021</v>
      </c>
      <c r="R97" s="195" t="inlineStr">
        <is>
          <t>Alqaprint Jatinangor</t>
        </is>
      </c>
      <c r="S97" s="195" t="inlineStr">
        <is>
          <t>Alqaprint Jatinangor</t>
        </is>
      </c>
      <c r="T97" s="195" t="inlineStr">
        <is>
          <t>Lokal</t>
        </is>
      </c>
      <c r="U97" s="196" t="n">
        <v>163</v>
      </c>
      <c r="V97" s="196" t="inlineStr">
        <is>
          <t>pdf</t>
        </is>
      </c>
      <c r="W97" s="195" t="inlineStr">
        <is>
          <t>5.4 MB</t>
        </is>
      </c>
      <c r="X97" s="197" t="inlineStr">
        <is>
          <t>Ngalodern pada teks bahasa Arab ada dua aktivitas utama, yaitu tahliilu &amp;lsquo;l-wazhify (analisis fungsional) dan tahliilu &amp;lsquo;l-tashniifiy (analisis kategorial). Aktivitas tahliilu &amp;lsquo;l-wazhify (analisis fungsional) pada teks bahasa Arab, ada empat fungsi, yakni fungsi subjek (musnad ilaih), predikat (musnad), objek (maf&amp;rsquo;ul bih), dan keterangan (takammulah). Adapun aktivitas kedua, tahliilu &amp;lsquo;l-tashniifiy (analisis kategorial), pada teks bahasa Arab, ada empat ketegori, yakni kategori nomina (ismun), verba (fi&amp;rsquo;lun), partikel (harfun), dan murakkabun (frasa atau gabungan kata non-predikatif). Ngalodern pada teks bahasa Inggris, yaitu mendeskripsikan konsep nomina, verba, adjektiva, adverb, dan pronomina bahasa Inggris pada tataran kalimat dan teks paragraf bahasa Inggris. Kemudian, pada setiap unit dijelaskan konsep dan pemarkah setiap kategori atau kelas kata Bahasa Arab.</t>
        </is>
      </c>
      <c r="Y97" s="195" t="n">
        <v>81000</v>
      </c>
      <c r="Z97" s="193" t="n"/>
      <c r="AA97" s="198">
        <f>Y109*Z109</f>
        <v/>
      </c>
      <c r="AB97" s="199" t="inlineStr">
        <is>
          <t>9efc75c3-2937-4a01-a24f-49dc10575414</t>
        </is>
      </c>
    </row>
    <row r="98" ht="15" customHeight="1" s="283">
      <c r="A98" s="186" t="n">
        <v>101</v>
      </c>
      <c r="B98" s="187">
        <f>HYPERLINK("https://mocostore.moco.co.id/catalog/"&amp;AB110,"Klik Disini")</f>
        <v/>
      </c>
      <c r="C98" s="188" t="inlineStr">
        <is>
          <t>Bahasa Arab fungsional : kemahiran membaca bidang ekonomi</t>
        </is>
      </c>
      <c r="D98" s="188" t="n"/>
      <c r="E98" s="188" t="inlineStr">
        <is>
          <t>Tubagus Chaeru Nugraha</t>
        </is>
      </c>
      <c r="F98" s="188" t="inlineStr">
        <is>
          <t>978-979-9462-46-6</t>
        </is>
      </c>
      <c r="G98" s="188" t="inlineStr">
        <is>
          <t>978-623-295-091-7</t>
        </is>
      </c>
      <c r="H98" s="188" t="inlineStr">
        <is>
          <t>Bahasa</t>
        </is>
      </c>
      <c r="I98" s="188" t="inlineStr">
        <is>
          <t>Perguruan Tinggi</t>
        </is>
      </c>
      <c r="J98" s="189" t="inlineStr">
        <is>
          <t>009.19</t>
        </is>
      </c>
      <c r="K98" s="188" t="inlineStr">
        <is>
          <t>Tidak Tersedia</t>
        </is>
      </c>
      <c r="L98" s="188" t="inlineStr">
        <is>
          <t>Bahan Ajar Materi Perkuliahan</t>
        </is>
      </c>
      <c r="M98" s="188" t="inlineStr">
        <is>
          <t>Tidak Tersedia</t>
        </is>
      </c>
      <c r="N98" s="188" t="inlineStr">
        <is>
          <t>Lainnya</t>
        </is>
      </c>
      <c r="O98" s="188" t="inlineStr">
        <is>
          <t>Bukan fiksi</t>
        </is>
      </c>
      <c r="P98" s="188" t="n">
        <v>2012</v>
      </c>
      <c r="Q98" s="188" t="n">
        <v>2021</v>
      </c>
      <c r="R98" s="188" t="inlineStr">
        <is>
          <t>Alqaprint Jatinangor</t>
        </is>
      </c>
      <c r="S98" s="188" t="inlineStr">
        <is>
          <t>Alqaprint Jatinangor</t>
        </is>
      </c>
      <c r="T98" s="188" t="inlineStr">
        <is>
          <t>Lokal</t>
        </is>
      </c>
      <c r="U98" s="189" t="n">
        <v>214</v>
      </c>
      <c r="V98" s="189" t="inlineStr">
        <is>
          <t>pdf</t>
        </is>
      </c>
      <c r="W98" s="188" t="inlineStr">
        <is>
          <t>2.9 MB</t>
        </is>
      </c>
      <c r="X98" s="190" t="inlineStr">
        <is>
          <t>Buku Bahasa Arab Fungsional (BAF): Kemahiran Membaca Bidang Ekonomi ini disusun berdasarkan pendekatan fungsional. Tujuannya mengantarkan para pembelajar memperoleh competences (kemampuan) dan skills (keterampilan) membaca teks bahasa Arab (bA) bidang ekonomi. Untuk mencapai tujuan tersebut, proses pembelajaran dilakukan secara terpadu dan terintegrasi (holistik, bermakna, dan mengaktifkan). Oleh karena itu, buku ini menempatkan pembelajar sebagai pusat interaksi (student untegrated learning) secara gradual. Tahap pertama, wawasan gramatika bA memberikan pembelajar bekal kognitif berupa peta konsep dan metode membaca teks bA. Tahap kedua, rangkai unit 1-7 menuntun pembelajar memperoleh pengalaman membaca dan mampu menganalisis teks bA. Tahap ketiga, unit 8-10 pembelajar mendapatkan kemampuan sinteis kata, frasa, klausa, kalimat, dan peristilahan ekonomi dalam bA secara praktis dan mandiri. Materi buku ini cocok bagi pembelajar pemula maupun lanjut yang ingin meningkatkan kemampuan membaca teks bA dan memperoleh wawasan ekonomi. Demikian pula para fasilitator atau tutor dapat menggunakan metode Mumtaz (Memahami Ungkapannya Mengembangkan Tatanan al-Lughah al-Arabiyyah Zaaidah).</t>
        </is>
      </c>
      <c r="Y98" s="188" t="n">
        <v>107000</v>
      </c>
      <c r="Z98" s="186" t="n"/>
      <c r="AA98" s="191">
        <f>Y110*Z110</f>
        <v/>
      </c>
      <c r="AB98" s="192" t="inlineStr">
        <is>
          <t>82775974-02e8-4ddf-88f2-b3c1640e418c</t>
        </is>
      </c>
    </row>
    <row r="99" ht="15" customHeight="1" s="283">
      <c r="A99" s="193" t="n">
        <v>102</v>
      </c>
      <c r="B99" s="194">
        <f>HYPERLINK("https://mocostore.moco.co.id/catalog/"&amp;AB111,"Klik Disini")</f>
        <v/>
      </c>
      <c r="C99" s="195" t="inlineStr">
        <is>
          <t>Kamus ngalodern : Arab - Inggris - Indonesia - Sunda</t>
        </is>
      </c>
      <c r="D99" s="195" t="n"/>
      <c r="E99" s="195" t="inlineStr">
        <is>
          <t>Tubagus Chaeru Nugraha, Rosaria Mita Amalia, Fahmy Lukman ; penyunting, Adnan Abi Wildan</t>
        </is>
      </c>
      <c r="F99" s="195" t="inlineStr">
        <is>
          <t>978-623-295-105-1</t>
        </is>
      </c>
      <c r="G99" s="195" t="inlineStr">
        <is>
          <t>978-623-295-108-2</t>
        </is>
      </c>
      <c r="H99" s="195" t="inlineStr">
        <is>
          <t>Bahasa</t>
        </is>
      </c>
      <c r="I99" s="195" t="inlineStr">
        <is>
          <t>Perguruan Tinggi</t>
        </is>
      </c>
      <c r="J99" s="196" t="inlineStr">
        <is>
          <t>009.16</t>
        </is>
      </c>
      <c r="K99" s="195" t="inlineStr">
        <is>
          <t>Tidak Tersedia</t>
        </is>
      </c>
      <c r="L99" s="195" t="inlineStr">
        <is>
          <t>Bahan Ajar Materi Perkuliahan</t>
        </is>
      </c>
      <c r="M99" s="195" t="inlineStr">
        <is>
          <t>Tidak Tersedia</t>
        </is>
      </c>
      <c r="N99" s="195" t="inlineStr">
        <is>
          <t>Lainnya</t>
        </is>
      </c>
      <c r="O99" s="195" t="inlineStr">
        <is>
          <t>Bukan fiksi</t>
        </is>
      </c>
      <c r="P99" s="195" t="n">
        <v>2022</v>
      </c>
      <c r="Q99" s="195" t="n">
        <v>2022</v>
      </c>
      <c r="R99" s="195" t="inlineStr">
        <is>
          <t>Alqaprint Jatinangor</t>
        </is>
      </c>
      <c r="S99" s="195" t="inlineStr">
        <is>
          <t>Alqaprint Jatinangor</t>
        </is>
      </c>
      <c r="T99" s="195" t="inlineStr">
        <is>
          <t>Lokal</t>
        </is>
      </c>
      <c r="U99" s="196" t="n">
        <v>136</v>
      </c>
      <c r="V99" s="196" t="inlineStr">
        <is>
          <t>pdf</t>
        </is>
      </c>
      <c r="W99" s="195" t="inlineStr">
        <is>
          <t>5.1 MB</t>
        </is>
      </c>
      <c r="X99" s="197" t="inlineStr">
        <is>
          <t>Ngalodern pada teks bahasa Arab ada dua aktivitas utama, yaitu tahliilu &amp;lsquo;l-wazhify (analisis fungsional) dan tahliilu &amp;lsquo;l-tashniifiy (analisis kategorial). Aktivitas tahliilu &amp;lsquo;l-wazhify (analisis fungsional) pada teks bahasa Arab, ada empat fungsi, yakni fungsi subjek (musnad ilaih), predikat (musnad), objek (maf&amp;rsquo;ul bih), dan keterangan (takammulah). Adapun aktivitas kedua, tahliilu &amp;lsquo;l-tashniifiy (analisis kategorial), pada teks bahasa Arab, ada empat ketegori, yakni kategori nomina (ismun), verba (fi&amp;rsquo;lun), partikel (harfun), dan murakkabun (frasa atau gabungan kata non-predikatif). Ngalodern pada teks bahasa Inggris, yaitu mendeskripsikan konsep nomina, verba, adjektiva, adverb, dan pronomina bahasa Inggris pada tataran kalimat dan teks paragraf bahasa Inggris. Kemudian, pada setiap unit dijelaskan konsep dan pemarkah setiap kategori atau kelas kata Bahasa Arab.</t>
        </is>
      </c>
      <c r="Y99" s="195" t="n">
        <v>70000</v>
      </c>
      <c r="Z99" s="193" t="n"/>
      <c r="AA99" s="198">
        <f>Y111*Z111</f>
        <v/>
      </c>
      <c r="AB99" s="199" t="inlineStr">
        <is>
          <t>d483a359-42a9-4653-a382-f45996e2e625</t>
        </is>
      </c>
    </row>
    <row r="100" ht="15" customHeight="1" s="283">
      <c r="A100" s="186" t="n">
        <v>103</v>
      </c>
      <c r="B100" s="187">
        <f>HYPERLINK("https://mocostore.moco.co.id/catalog/"&amp;AB112,"Klik Disini")</f>
        <v/>
      </c>
      <c r="C100" s="188" t="inlineStr">
        <is>
          <t>Materi kuliah tafsir</t>
        </is>
      </c>
      <c r="D100" s="188" t="n"/>
      <c r="E100" s="188" t="inlineStr">
        <is>
          <t>N. Imas Rosyanti ; penyunting, Adnan Abi Wildan</t>
        </is>
      </c>
      <c r="F100" s="188" t="inlineStr">
        <is>
          <t>978-979-9462-84-8</t>
        </is>
      </c>
      <c r="G100" s="188" t="inlineStr">
        <is>
          <t>978-623-6523-73-5</t>
        </is>
      </c>
      <c r="H100" s="188" t="inlineStr">
        <is>
          <t>Agama Islam</t>
        </is>
      </c>
      <c r="I100" s="188" t="inlineStr">
        <is>
          <t>Perguruan Tinggi</t>
        </is>
      </c>
      <c r="J100" s="189" t="inlineStr">
        <is>
          <t>009.16</t>
        </is>
      </c>
      <c r="K100" s="188" t="inlineStr">
        <is>
          <t>Tidak Tersedia</t>
        </is>
      </c>
      <c r="L100" s="188" t="inlineStr">
        <is>
          <t>Bahan Ajar Materi Perkuliahan</t>
        </is>
      </c>
      <c r="M100" s="188" t="inlineStr">
        <is>
          <t>Tidak Tersedia</t>
        </is>
      </c>
      <c r="N100" s="188" t="inlineStr">
        <is>
          <t>Lainnya</t>
        </is>
      </c>
      <c r="O100" s="188" t="inlineStr">
        <is>
          <t>Bukan fiksi</t>
        </is>
      </c>
      <c r="P100" s="188" t="n">
        <v>2016</v>
      </c>
      <c r="Q100" s="188" t="n">
        <v>2020</v>
      </c>
      <c r="R100" s="188" t="inlineStr">
        <is>
          <t>Alqaprint Jatinangor</t>
        </is>
      </c>
      <c r="S100" s="188" t="inlineStr">
        <is>
          <t>Alqaprint Jatinangor</t>
        </is>
      </c>
      <c r="T100" s="188" t="inlineStr">
        <is>
          <t>Lokal</t>
        </is>
      </c>
      <c r="U100" s="189" t="n">
        <v>312</v>
      </c>
      <c r="V100" s="189" t="inlineStr">
        <is>
          <t>pdf</t>
        </is>
      </c>
      <c r="W100" s="188" t="inlineStr">
        <is>
          <t>1.8 MB</t>
        </is>
      </c>
      <c r="X100" s="190" t="inlineStr">
        <is>
          <t>Al-Quran adalah kitab suci umat Islam. Kitab
 terakhir yang diturunkan Allah SWT kepada
 Nabi Muhammad saw melalui Mala i kat Jibril dalam
 bahasa Arab dengan segala macam kekayaan
 bahasanya. Di dalamnya terdapat berbagai macam
 ilmu pengetahuan, baik secara tersirat maupun
 tersurat, dan berbagai macam informasi yang
 sangat penting bagi kehidupan manusia, dalam arti
 bukan diperuntukkan bagi muslimin saja namun
 untuk seluruh umat manusia yang ingin mengambil
 petunjuk tersebut untuk keselamatan di dunia
 dan kehidupan yang abadi di akhirat. Kandungan
 Al-Quran umumnya tidak berupa rincian yang
 detail sehingga banyak lafal/kalimat Al-Quran yang
 membutuhkan penjelasan berupa tafsir Al-Quran.
 Tafsir berasal dari kata al-fusru yang berarti alibanah
 wa al-kasyf (menjelaskan dan menyingkap
 sesuatu). Menurut terminologi tafsir ialah ilmu untuk
 memahami Kitabullah yang diturunkan kepada Nabi
 Muhammad saw menjelaskan makna-maknanya,
 menyimpulkan hikmah, dan hukum-hukumnya.
 Sejatinya mempelajari ilmu tafsir adalah kewajiban
 setiap mukminin, sejalan dengan kaidah ushul
 fi qh: al-amr bi syai&amp;rsquo;in amara bi wasilatih (perintah
 terhadap sesuatu berarti perintah pula terhadap
 wasilah-nya). Apabila kaidah tersebut dikaitkan
 dengan tafsir Al-Quran dan ilmu tafsir, oleh karena
 memahami Al-Quran itu diperintah (wajib), maka
 mempelajari ilmu tafsirnya menjadi wajib pula.
 Tegasnya, mustahil bisa memahami Al-Quran tanpa
 mempelajari ilmu tafsir sebagai alatnya.</t>
        </is>
      </c>
      <c r="Y100" s="188" t="n">
        <v>156000</v>
      </c>
      <c r="Z100" s="186" t="n"/>
      <c r="AA100" s="191">
        <f>Y112*Z112</f>
        <v/>
      </c>
      <c r="AB100" s="192" t="inlineStr">
        <is>
          <t>77331d0a-b48b-4c3d-9336-811d2e94cf04</t>
        </is>
      </c>
    </row>
    <row r="101" ht="15" customHeight="1" s="283">
      <c r="A101" s="193" t="n">
        <v>104</v>
      </c>
      <c r="B101" s="194">
        <f>HYPERLINK("https://mocostore.moco.co.id/catalog/"&amp;AB113,"Klik Disini")</f>
        <v/>
      </c>
      <c r="C101" s="195" t="inlineStr">
        <is>
          <t>Internalisasi nilai-nilai Islam dalam kehidupan</t>
        </is>
      </c>
      <c r="D101" s="195" t="n"/>
      <c r="E101" s="195" t="inlineStr">
        <is>
          <t>H.M. Abdul Somad</t>
        </is>
      </c>
      <c r="F101" s="195" t="inlineStr">
        <is>
          <t>978-979-9462-58-9</t>
        </is>
      </c>
      <c r="G101" s="195" t="inlineStr">
        <is>
          <t>978-623-6523-49-0</t>
        </is>
      </c>
      <c r="H101" s="195" t="inlineStr">
        <is>
          <t>Agama Islam</t>
        </is>
      </c>
      <c r="I101" s="195" t="inlineStr">
        <is>
          <t>Perguruan Tinggi</t>
        </is>
      </c>
      <c r="J101" s="196" t="inlineStr">
        <is>
          <t>009.16</t>
        </is>
      </c>
      <c r="K101" s="195" t="inlineStr">
        <is>
          <t>Tidak Tersedia</t>
        </is>
      </c>
      <c r="L101" s="195" t="inlineStr">
        <is>
          <t>Bahan Ajar Materi Perkuliahan</t>
        </is>
      </c>
      <c r="M101" s="195" t="inlineStr">
        <is>
          <t>Tidak Tersedia</t>
        </is>
      </c>
      <c r="N101" s="195" t="inlineStr">
        <is>
          <t>Indonesia</t>
        </is>
      </c>
      <c r="O101" s="195" t="inlineStr">
        <is>
          <t>Bukan fiksi</t>
        </is>
      </c>
      <c r="P101" s="195" t="n">
        <v>2016</v>
      </c>
      <c r="Q101" s="195" t="n">
        <v>2020</v>
      </c>
      <c r="R101" s="195" t="inlineStr">
        <is>
          <t>Alqaprint Jatinangor</t>
        </is>
      </c>
      <c r="S101" s="195" t="inlineStr">
        <is>
          <t>Alqaprint Jatinangor</t>
        </is>
      </c>
      <c r="T101" s="195" t="inlineStr">
        <is>
          <t>Lokal</t>
        </is>
      </c>
      <c r="U101" s="196" t="n">
        <v>156</v>
      </c>
      <c r="V101" s="196" t="inlineStr">
        <is>
          <t>pdf</t>
        </is>
      </c>
      <c r="W101" s="195" t="inlineStr">
        <is>
          <t>2.2 MB</t>
        </is>
      </c>
      <c r="X101" s="197" t="inlineStr">
        <is>
          <t>Islam adalah jalan hidup (way of live) bagi manusia
 yang berisi aturan-aturan kehidupan mulai dari
 hal-hal yang sifatnya kecil sampai kepada urusan
 yang sangat besar bersipat dunia. Saking sayangnya
 Allah kepada manusia dengan rahman rahim-Nya
 manusia disuruh untuk hidup bahagia dunia akhirat.
 Untuk bisa mencapai tujuan itu hanyalah melalui
 internalisasi nilai-nilai Islam dalam kehidupan.
 Nabi Muhammada Saw bersabda &amp;ldquo;Aku titipkan
 dua perkara kepadamu, apabila kamu berpegang
 teguh kepada keduanya dijamin tidak akan susah
 dalam hidupnya, kedua perkara itu adalah Al Quran
 dan Al Hadits.&amp;rdquo; Nilai-nilai Islam tersebut tertuang
 di dalam keduanya. Kita sebagai ummat manusia
 yakin bahwa jika melaksanakan apa yang tertera
 di dalam kedua hal tersebut (Al Quran dan Sunnah
 Rasul/Al Hadits) dalam seluruh aspek kehidupan
 baik ideologi, politik, sosial, budaya, dan lain-lain
 dijamin akan terwujud suatu tatanan kehiupan yang
 damai, aman sejahtera lahir batin serta bahagia
 dunia akhirat. Melaksanakn nilai-nilai tersebut tidak
 hanya sebatas dalam tataran ibadah ritual saja, akan
 tetapi dalam seluruh aspek kehiupan termasuk
 ibadah mu&amp;rsquo;amalah (ipoleksosbud hankamilag).
 Ingat fi rman Allah &amp;ldquo;Masuklah kamu ke dalam Islam
 secara keseluruhan.&amp;rdquo;</t>
        </is>
      </c>
      <c r="Y101" s="195" t="n">
        <v>78000</v>
      </c>
      <c r="Z101" s="193" t="n"/>
      <c r="AA101" s="198">
        <f>Y113*Z113</f>
        <v/>
      </c>
      <c r="AB101" s="199" t="inlineStr">
        <is>
          <t>cd0c291a-f337-41bf-909f-11bf89e3ebd8</t>
        </is>
      </c>
    </row>
    <row r="102" ht="15" customHeight="1" s="283">
      <c r="A102" s="186" t="n">
        <v>105</v>
      </c>
      <c r="B102" s="187">
        <f>HYPERLINK("https://mocostore.moco.co.id/catalog/"&amp;AB114,"Klik Disini")</f>
        <v/>
      </c>
      <c r="C102" s="188" t="inlineStr">
        <is>
          <t>Membangun pendidikan islami</t>
        </is>
      </c>
      <c r="D102" s="188" t="n"/>
      <c r="E102" s="188" t="inlineStr">
        <is>
          <t>H.M. Abdul Somad; penyunting, Adnan Abi Wildan</t>
        </is>
      </c>
      <c r="F102" s="188" t="inlineStr">
        <is>
          <t>978-602-6408-01-3</t>
        </is>
      </c>
      <c r="G102" s="188" t="inlineStr">
        <is>
          <t>978-623-6523-75-9</t>
        </is>
      </c>
      <c r="H102" s="188" t="inlineStr">
        <is>
          <t>Agama Islam</t>
        </is>
      </c>
      <c r="I102" s="188" t="inlineStr">
        <is>
          <t>Perguruan Tinggi</t>
        </is>
      </c>
      <c r="J102" s="189" t="inlineStr">
        <is>
          <t>009.16</t>
        </is>
      </c>
      <c r="K102" s="188" t="inlineStr">
        <is>
          <t>Tidak Tersedia</t>
        </is>
      </c>
      <c r="L102" s="188" t="inlineStr">
        <is>
          <t>Bahan Ajar Materi Perkuliahan</t>
        </is>
      </c>
      <c r="M102" s="188" t="inlineStr">
        <is>
          <t>Tidak Tersedia</t>
        </is>
      </c>
      <c r="N102" s="188" t="inlineStr">
        <is>
          <t>Indonesia</t>
        </is>
      </c>
      <c r="O102" s="188" t="inlineStr">
        <is>
          <t>Bukan fiksi</t>
        </is>
      </c>
      <c r="P102" s="188" t="n">
        <v>2016</v>
      </c>
      <c r="Q102" s="188" t="n">
        <v>2020</v>
      </c>
      <c r="R102" s="188" t="inlineStr">
        <is>
          <t>Alqaprint Jatinangor</t>
        </is>
      </c>
      <c r="S102" s="188" t="inlineStr">
        <is>
          <t>Alqaprint Jatinangor</t>
        </is>
      </c>
      <c r="T102" s="188" t="inlineStr">
        <is>
          <t>Lokal</t>
        </is>
      </c>
      <c r="U102" s="189" t="n">
        <v>169</v>
      </c>
      <c r="V102" s="189" t="inlineStr">
        <is>
          <t>pdf</t>
        </is>
      </c>
      <c r="W102" s="188" t="inlineStr">
        <is>
          <t>1.2 MB</t>
        </is>
      </c>
      <c r="X102" s="190" t="inlineStr">
        <is>
          <t>Globalisasi telah menimbulkan masalahmasalah
 sosial, politik, dan budaya yang sangat
 besar. Sebagai misal, inisiatif-inisiatif NAFTA mulai
 mengaburkan batasan-batasan negara. Ini bukan
 berarti batasan negara dilemahkan, tapi para politisi
 harus bersungguh-sungguh mengkaji ulang sejumlah
 asumsinya tentang peranan pemerintahan. Apa pun
 alasannya, globalisasi jelas- jelas telah mengubah
 sudut pandang politisi modern.</t>
        </is>
      </c>
      <c r="Y102" s="188" t="n">
        <v>84000</v>
      </c>
      <c r="Z102" s="186" t="n"/>
      <c r="AA102" s="191">
        <f>Y114*Z114</f>
        <v/>
      </c>
      <c r="AB102" s="192" t="inlineStr">
        <is>
          <t>70b63c3e-66f0-47fe-ba2b-3a1bfecda34c</t>
        </is>
      </c>
    </row>
    <row r="103" ht="15" customHeight="1" s="283">
      <c r="A103" s="193" t="n">
        <v>107</v>
      </c>
      <c r="B103" s="194">
        <f>HYPERLINK("https://mocostore.moco.co.id/catalog/"&amp;AB116,"Klik Disini")</f>
        <v/>
      </c>
      <c r="C103" s="195" t="inlineStr">
        <is>
          <t>Nilai Islam dan perdamaian dunia</t>
        </is>
      </c>
      <c r="D103" s="195" t="n"/>
      <c r="E103" s="195" t="inlineStr">
        <is>
          <t>H.M. Abdul Somad ; penyunting, Adnan Abi Wildan</t>
        </is>
      </c>
      <c r="F103" s="195" t="inlineStr">
        <is>
          <t>978-979-9462-75-6</t>
        </is>
      </c>
      <c r="G103" s="195" t="inlineStr">
        <is>
          <t>978-623-295-005-4</t>
        </is>
      </c>
      <c r="H103" s="195" t="inlineStr">
        <is>
          <t>Agama Islam</t>
        </is>
      </c>
      <c r="I103" s="195" t="inlineStr">
        <is>
          <t>Perguruan Tinggi</t>
        </is>
      </c>
      <c r="J103" s="196" t="inlineStr">
        <is>
          <t>009.16</t>
        </is>
      </c>
      <c r="K103" s="195" t="inlineStr">
        <is>
          <t>Tidak Tersedia</t>
        </is>
      </c>
      <c r="L103" s="195" t="inlineStr">
        <is>
          <t>Bahan Ajar Materi Perkuliahan</t>
        </is>
      </c>
      <c r="M103" s="195" t="inlineStr">
        <is>
          <t>Tidak Tersedia</t>
        </is>
      </c>
      <c r="N103" s="195" t="inlineStr">
        <is>
          <t>Indonesia</t>
        </is>
      </c>
      <c r="O103" s="195" t="inlineStr">
        <is>
          <t>Bukan fiksi</t>
        </is>
      </c>
      <c r="P103" s="195" t="n">
        <v>2016</v>
      </c>
      <c r="Q103" s="195" t="n">
        <v>2020</v>
      </c>
      <c r="R103" s="195" t="inlineStr">
        <is>
          <t>Alqaprint Jatinangor</t>
        </is>
      </c>
      <c r="S103" s="195" t="inlineStr">
        <is>
          <t>Alqaprint Jatinangor</t>
        </is>
      </c>
      <c r="T103" s="195" t="inlineStr">
        <is>
          <t>Lokal</t>
        </is>
      </c>
      <c r="U103" s="196" t="n">
        <v>157</v>
      </c>
      <c r="V103" s="196" t="inlineStr">
        <is>
          <t>pdf</t>
        </is>
      </c>
      <c r="W103" s="195" t="inlineStr">
        <is>
          <t>7.4 MB</t>
        </is>
      </c>
      <c r="X103" s="197" t="inlineStr">
        <is>
          <t>Saat ini ada kesan bahwa Islam sebagai rahmatan lilalamiin yang membawa kepada perdamaian, kesejahteraan dan kebahagiaan dunia akhirat bagi manusia, sering disalahtafsirkan, bahkan dikesankan Islam anti-demokrasi, anti-perdamaian dll. Hal ini dikarena banyak faktor yang mempengaruhinya di antaranya pemahaman orang Islam sendiri masih kurang, hembusan yang disampaikan oleh orang-orang yang tidak senang terhadap majunya Islam, dan juga perilaku-perilaku oknum orang Islam yang tidak sesuai dengan tuntunan Islam kemudian digeneralisasi bahwa perilku itu adalah Islam, sehingga orang menjadi takut/phobia terhadap Islam. Oleh karena itu, penulis mengajak kepada berbagai pihak, terutama kalangan terpelajar di mana pun dalam golongan mana pun berada untuk mengkaji, menghayati tentang Islam bahwa Islam adalah rahmatan lilalamiin dan Islam sebagai agama perdamaian yang membawa ummat manusia kepada perdamaian, keamanan dan ketertiban serta kesejahteraan bagi ummat manusia di muka bumi ini yang penting semua manusia mau memahami, menghyati dan menerapkan nilai-nilai Islam yang universal ini dalam kehidupan sehari-hari. Oleh karena itu langkah awal yang penulis ungkap dalam buku ini secara berurutan mulai dari konsep ketuhanan, hakekat manusia, serta aturan -aturan kehidupan yang ditentukan oleh Tuhan untuk manusia agar hidup tenteram, damai bahagia dunia akhirat sampai bagaimana peran Islam dalam mewujudkan perdamaian dunia.</t>
        </is>
      </c>
      <c r="Y103" s="195" t="n">
        <v>79000</v>
      </c>
      <c r="Z103" s="193" t="n"/>
      <c r="AA103" s="198">
        <f>Y116*Z116</f>
        <v/>
      </c>
      <c r="AB103" s="199" t="inlineStr">
        <is>
          <t>e34ed373-8306-4400-8f90-0aca32463622</t>
        </is>
      </c>
    </row>
    <row r="104" ht="15" customHeight="1" s="283">
      <c r="A104" s="186" t="n">
        <v>108</v>
      </c>
      <c r="B104" s="187">
        <f>HYPERLINK("https://mocostore.moco.co.id/catalog/"&amp;AB117,"Klik Disini")</f>
        <v/>
      </c>
      <c r="C104" s="188" t="inlineStr">
        <is>
          <t>Kompetensi kepemimpinan kepala sekolah: kolaboratif dalam menghadapi revolusi industri 4.0</t>
        </is>
      </c>
      <c r="D104" s="188" t="n"/>
      <c r="E104" s="188" t="inlineStr">
        <is>
          <t>Tarli Supriyatna &amp; Lilis Mulyani Setiasari ; penyunting, Dudung Abdullah Pasteur</t>
        </is>
      </c>
      <c r="F104" s="188" t="inlineStr">
        <is>
          <t>978-602-6408-92-1</t>
        </is>
      </c>
      <c r="G104" s="188" t="inlineStr">
        <is>
          <t>978-602-6408-98-3</t>
        </is>
      </c>
      <c r="H104" s="188" t="inlineStr">
        <is>
          <t>Manajemen</t>
        </is>
      </c>
      <c r="I104" s="188" t="inlineStr">
        <is>
          <t>Perguruan Tinggi</t>
        </is>
      </c>
      <c r="J104" s="189" t="inlineStr">
        <is>
          <t>009.03</t>
        </is>
      </c>
      <c r="K104" s="188" t="inlineStr">
        <is>
          <t>Tidak Tersedia</t>
        </is>
      </c>
      <c r="L104" s="188" t="inlineStr">
        <is>
          <t>Bahan Ajar Materi Perkuliahan</t>
        </is>
      </c>
      <c r="M104" s="188" t="inlineStr">
        <is>
          <t>Tidak Tersedia</t>
        </is>
      </c>
      <c r="N104" s="188" t="inlineStr">
        <is>
          <t>Indonesia</t>
        </is>
      </c>
      <c r="O104" s="188" t="inlineStr">
        <is>
          <t>Bukan fiksi</t>
        </is>
      </c>
      <c r="P104" s="188" t="n">
        <v>2020</v>
      </c>
      <c r="Q104" s="188" t="n">
        <v>2020</v>
      </c>
      <c r="R104" s="188" t="inlineStr">
        <is>
          <t>Alqaprint Jatinangor</t>
        </is>
      </c>
      <c r="S104" s="188" t="inlineStr">
        <is>
          <t>Alqaprint Jatinangor</t>
        </is>
      </c>
      <c r="T104" s="188" t="inlineStr">
        <is>
          <t>Lokal</t>
        </is>
      </c>
      <c r="U104" s="189" t="n">
        <v>210</v>
      </c>
      <c r="V104" s="189" t="inlineStr">
        <is>
          <t>pdf</t>
        </is>
      </c>
      <c r="W104" s="188" t="inlineStr">
        <is>
          <t>5.6 MB</t>
        </is>
      </c>
      <c r="X104" s="190" t="inlineStr">
        <is>
          <t>Saat ini akses informasi sangat mudah dan
 bisa dilakukan kapan dan di mana saja dengan
 adanya jaringan internet. Revolusi Industri 4.0
 yang asal mualnya berkembang di Jerman pada
 2011 lalu, merupakan perubahan di mana untuk
 memproduksi suatu barang, memanfaatkan mesin
 sebagai tenaga penggerak dan pemroses. Revolusi
 industri ini hadir untuk menjawab permasalahan
 efektivitas dan efi siensi dalam memproduksi suatu
 barang. Revolusi Industri 4.0 ini mengintregasikan
 antara teknologi cyber dan teknologi otomatisasi.
 Dampak era Revolusi Industri 4.0 adalah dalam
 penerapannya tidak lagi memberdayakan tenaga
 kerja manusia, sebab semuanya sudah menerapkan
 konsep otomatisasi.Dengan demikian tingkat
 efektivitas dan efi siensi waktu bisa meningkat
 di mana waktu merupakan hal vital dalam dunia
 industri. Di samping manfaat revolusi industri 4.0
 terhadap bidang prindustrian, juga bisa dirasakan
 oleh semua orang, termasuk dunia pendidikan. Di
 sinilah letak pentingnya peningkatan kompetensi
 kepala sekolah pada era milenial, era revolusi
 industri 4.0 sekarang ini.</t>
        </is>
      </c>
      <c r="Y104" s="188" t="n">
        <v>105000</v>
      </c>
      <c r="Z104" s="186" t="n"/>
      <c r="AA104" s="191">
        <f>Y117*Z117</f>
        <v/>
      </c>
      <c r="AB104" s="192" t="inlineStr">
        <is>
          <t>d9d6a058-4b89-4e02-b1c8-27617439bd01</t>
        </is>
      </c>
    </row>
    <row r="105" ht="15" customHeight="1" s="283">
      <c r="A105" s="193" t="n">
        <v>109</v>
      </c>
      <c r="B105" s="194">
        <f>HYPERLINK("https://mocostore.moco.co.id/catalog/"&amp;AB118,"Klik Disini")</f>
        <v/>
      </c>
      <c r="C105" s="195" t="inlineStr">
        <is>
          <t>Kecapi : kandungan kimia dan bioaktivitasnya sebagai antibakteri</t>
        </is>
      </c>
      <c r="D105" s="195" t="n"/>
      <c r="E105" s="195" t="inlineStr">
        <is>
          <t>Leny Heliawati ; penyunting, Dodi DarmaÂ­kusuma</t>
        </is>
      </c>
      <c r="F105" s="195" t="inlineStr">
        <is>
          <t>978-602-6408-59-4</t>
        </is>
      </c>
      <c r="G105" s="195" t="inlineStr">
        <is>
          <t>978-623-6523-74-2</t>
        </is>
      </c>
      <c r="H105" s="195" t="inlineStr">
        <is>
          <t>Sains &amp; Teknologi</t>
        </is>
      </c>
      <c r="I105" s="195" t="inlineStr">
        <is>
          <t>Perguruan Tinggi</t>
        </is>
      </c>
      <c r="J105" s="196" t="inlineStr">
        <is>
          <t>009.03</t>
        </is>
      </c>
      <c r="K105" s="195" t="inlineStr">
        <is>
          <t>Tidak Tersedia</t>
        </is>
      </c>
      <c r="L105" s="195" t="inlineStr">
        <is>
          <t>Bahan Ajar Materi Perkuliahan</t>
        </is>
      </c>
      <c r="M105" s="195" t="inlineStr">
        <is>
          <t>Tidak Tersedia</t>
        </is>
      </c>
      <c r="N105" s="195" t="inlineStr">
        <is>
          <t>Indonesia</t>
        </is>
      </c>
      <c r="O105" s="195" t="inlineStr">
        <is>
          <t>Bukan fiksi</t>
        </is>
      </c>
      <c r="P105" s="195" t="n">
        <v>2019</v>
      </c>
      <c r="Q105" s="195" t="n">
        <v>2020</v>
      </c>
      <c r="R105" s="195" t="inlineStr">
        <is>
          <t>Alqaprint Jatinangor</t>
        </is>
      </c>
      <c r="S105" s="195" t="inlineStr">
        <is>
          <t>Alqaprint Jatinangor</t>
        </is>
      </c>
      <c r="T105" s="195" t="inlineStr">
        <is>
          <t>Lokal</t>
        </is>
      </c>
      <c r="U105" s="196" t="n">
        <v>132</v>
      </c>
      <c r="V105" s="196" t="inlineStr">
        <is>
          <t>pdf</t>
        </is>
      </c>
      <c r="W105" s="195" t="inlineStr">
        <is>
          <t>3.2 MB</t>
        </is>
      </c>
      <c r="X105" s="197" t="inlineStr">
        <is>
          <t>Berbagai penyakit akibat infeksi ditenggarai
 telah menyebabkan lima puluh persen kematian
 manusia di negara-negara tropis termasuk
 Indonesia (Mahady, 2005). Upaya-upaya untuk
 mengatasi hal tersebut telah dilakukan, dan salah
 satunya adalah dengan pengobatan menggunakan
 obat-obatan antimikroba atau antibiotik. Namun
 demikian penggunaan antibiotik dalam jangka
 waktu lama ternyata telah menimbulkan masalah
 baru, yaitu semakin banyak mikroba patogen yang
 resisten terhadap obat-obatan antibiotik tersebut.
 Oleh karenanya, tidaklah mengherankan apabila
 sampai sekarang masih terdapat peningkatan
 dalam pencarian obat-obatan baru untuk mengatasi
 mikroba, terutama yang telah resisten terhadap
 antibiotik (Ceylan, 2008). Salah satu pendekatan
 untuk memperoleh senyawa-senyawa yang
 bersifat antimikroba adalah dengan menggalinya
 dari sumber bahan alam, termasuk dari tumbuhtumbuhan.
 Kecapi atau Sentul (Sandoricum koetjape
 Merr.) merupakan tumbuhan famili Meliaceae yang
 tersebar di daerah tropis hingga subtropis, dengan
 pusat penyebaran di Asia Tenggara. Di Indonesia,
 tumbuhan ini merupakan penghasil buah yang
 pernah populer di era sebelum tahun 1980-an,
 namun sekarang kurang dikenal oleh masyarakat
 karena banyak pilihan jenis buah lain, terutama
 buah-buahan impor. Buah kecapi bergetah dan
 memiliki rasa pahit, yaitu suatu ciri yang sering
 dikaitkan dengan kandungan senyawa terpenoid.
 Secara fi tokimia, famili Meliaceae merupakan
 tumbuhan yang kandungan metabolit sekunder
 utamanya adalah limonoida (Roy et al., 2006; Fang
 et al., 2011; Tan et al., 2011) yang merupakan turunan
 dari triterpenoid. Limonoida pada Meliaceae
 memiliki struktur yang sangat beragam dan cukup
 rumit, akibat adanya penataan ulang pada kerangka
 dasarnya serta tingkat oksidasi pada atom-atom
 karbonnya yang lebih tinggi (Roy et al., 2006).</t>
        </is>
      </c>
      <c r="Y105" s="195" t="n">
        <v>66000</v>
      </c>
      <c r="Z105" s="193" t="n"/>
      <c r="AA105" s="198">
        <f>Y118*Z118</f>
        <v/>
      </c>
      <c r="AB105" s="199" t="inlineStr">
        <is>
          <t>760bc0d0-2e6c-459a-ae40-d95f39908446</t>
        </is>
      </c>
    </row>
    <row r="106" ht="15" customHeight="1" s="283">
      <c r="A106" s="186" t="n">
        <v>110</v>
      </c>
      <c r="B106" s="187">
        <f>HYPERLINK("https://mocostore.moco.co.id/catalog/"&amp;AB119,"Klik Disini")</f>
        <v/>
      </c>
      <c r="C106" s="188" t="inlineStr">
        <is>
          <t>Mahoni : kandungan kimia dan pemanfaatannya sebagai termisida alami</t>
        </is>
      </c>
      <c r="D106" s="188" t="n"/>
      <c r="E106" s="188" t="inlineStr">
        <is>
          <t>Leny Heliawati ; penyunting, Dodi DarmaÂ­kusuma</t>
        </is>
      </c>
      <c r="F106" s="188" t="inlineStr">
        <is>
          <t>978-602-6408-60-0</t>
        </is>
      </c>
      <c r="G106" s="188" t="inlineStr">
        <is>
          <t>978-623-6523-64-3</t>
        </is>
      </c>
      <c r="H106" s="188" t="inlineStr">
        <is>
          <t>Sains &amp; Teknologi</t>
        </is>
      </c>
      <c r="I106" s="188" t="inlineStr">
        <is>
          <t>Perguruan Tinggi</t>
        </is>
      </c>
      <c r="J106" s="189" t="inlineStr">
        <is>
          <t>009.03</t>
        </is>
      </c>
      <c r="K106" s="188" t="inlineStr">
        <is>
          <t>Tidak Tersedia</t>
        </is>
      </c>
      <c r="L106" s="188" t="inlineStr">
        <is>
          <t>Bahan Ajar Materi Perkuliahan</t>
        </is>
      </c>
      <c r="M106" s="188" t="inlineStr">
        <is>
          <t>Tidak Tersedia</t>
        </is>
      </c>
      <c r="N106" s="188" t="inlineStr">
        <is>
          <t>Indonesia</t>
        </is>
      </c>
      <c r="O106" s="188" t="inlineStr">
        <is>
          <t>Bukan fiksi</t>
        </is>
      </c>
      <c r="P106" s="188" t="n">
        <v>2019</v>
      </c>
      <c r="Q106" s="188" t="n">
        <v>2020</v>
      </c>
      <c r="R106" s="188" t="inlineStr">
        <is>
          <t>Alqaprint Jatinangor</t>
        </is>
      </c>
      <c r="S106" s="188" t="inlineStr">
        <is>
          <t>Alqaprint Jatinangor</t>
        </is>
      </c>
      <c r="T106" s="188" t="inlineStr">
        <is>
          <t>Lokal</t>
        </is>
      </c>
      <c r="U106" s="189" t="n">
        <v>104</v>
      </c>
      <c r="V106" s="189" t="inlineStr">
        <is>
          <t>pdf</t>
        </is>
      </c>
      <c r="W106" s="188" t="inlineStr">
        <is>
          <t>2.0 MB</t>
        </is>
      </c>
      <c r="X106" s="190" t="inlineStr">
        <is>
          <t>Tanaman mahoni merupakan salah satu tanaman
 yang disarankan untuk pengembangan Hutan
 Tanaman Industri (HTI). Mahoni merupakan pohon
 penghasil kayu yang dimanfaatkan untuk kayu
 pertukangan, Mahoni pada awalnya dikembangkan
 di wilayah Jawa sejak zaman penjajahan Belanda.
 Mahoni menjadi salah satu pohon yang diandalkan
 untuk dikembangkan sebagai bahan baku industri
 kehutanan yang bisa tanam sebagai tanaman pokok
 atau tanaman pengisi pada Hutan Tanaman Industri
 (HTI), Hutan Rakyat (HR), Hutan Tanaman Rakyat
 (HTR), Hutan Kota (HK) maupun tanaman peneduh
 jalan. Kayu mahoni mempunyai nilai ekonomis
 yang cukup tinggi sehingga dibudidayakan untuk
 kebutuhan sumber bahan baku industri (Husni,
 2017). Ekstrak kulit buah mahoni (Swietenia
 Mahagoni) dan asap cair selama ini telah diketahui
 berpotensi untuk dijadikan bahan aktif termisida
 alami. Kulit buah mahoni merupakan limbah yang
 belum dimanfaatkan secara komersial sehingga
 dapat diperoleh dengan harga yang sangat murah.
 Asap cair dapat diperoleh dari pirolisis limbah
 biomassa pertanian. Sejauh ini belum ada penelitian
 yang melakukan kajian tentang potensi kombinasi
 kedua bahan tersebut sebagai termisida, oleh karena
 itu perlu dilakukan penelitian untuk membuat suatu
 produk termisida alami berbasis ekstrak kulit buah
 mahoni dan asap cair dari limbah pertanian.</t>
        </is>
      </c>
      <c r="Y106" s="188" t="n">
        <v>51000</v>
      </c>
      <c r="Z106" s="186" t="n"/>
      <c r="AA106" s="191">
        <f>Y119*Z119</f>
        <v/>
      </c>
      <c r="AB106" s="192" t="inlineStr">
        <is>
          <t>90a95d63-862a-4a98-b142-81197600d531</t>
        </is>
      </c>
    </row>
    <row r="107" ht="15" customHeight="1" s="283">
      <c r="A107" s="193" t="n">
        <v>111</v>
      </c>
      <c r="B107" s="194">
        <f>HYPERLINK("https://mocostore.moco.co.id/catalog/"&amp;AB120,"Klik Disini")</f>
        <v/>
      </c>
      <c r="C107" s="195" t="inlineStr">
        <is>
          <t>Alokasi keuangan daerah berdasarkan potensi daerah</t>
        </is>
      </c>
      <c r="D107" s="195" t="n"/>
      <c r="E107" s="195" t="inlineStr">
        <is>
          <t>Rosmery Elsye ; penyunting, Adnan Abi Wildan</t>
        </is>
      </c>
      <c r="F107" s="195" t="inlineStr">
        <is>
          <t>978-623-295-059-7</t>
        </is>
      </c>
      <c r="G107" s="195" t="inlineStr">
        <is>
          <t>978-623-295-082-5</t>
        </is>
      </c>
      <c r="H107" s="195" t="inlineStr">
        <is>
          <t>Ekonomi &amp; Keuangan</t>
        </is>
      </c>
      <c r="I107" s="195" t="inlineStr">
        <is>
          <t>Perguruan Tinggi</t>
        </is>
      </c>
      <c r="J107" s="196" t="inlineStr">
        <is>
          <t>009.07</t>
        </is>
      </c>
      <c r="K107" s="195" t="inlineStr">
        <is>
          <t>Tidak Tersedia</t>
        </is>
      </c>
      <c r="L107" s="195" t="inlineStr">
        <is>
          <t>Bahan Ajar Materi Perkuliahan</t>
        </is>
      </c>
      <c r="M107" s="195" t="inlineStr">
        <is>
          <t>Tidak Tersedia</t>
        </is>
      </c>
      <c r="N107" s="195" t="inlineStr">
        <is>
          <t>Indonesia</t>
        </is>
      </c>
      <c r="O107" s="195" t="inlineStr">
        <is>
          <t>Bukan fiksi</t>
        </is>
      </c>
      <c r="P107" s="195" t="n">
        <v>2020</v>
      </c>
      <c r="Q107" s="195" t="n">
        <v>2020</v>
      </c>
      <c r="R107" s="195" t="inlineStr">
        <is>
          <t>Alqaprint Jatinangor</t>
        </is>
      </c>
      <c r="S107" s="195" t="inlineStr">
        <is>
          <t>Alqaprint Jatinangor</t>
        </is>
      </c>
      <c r="T107" s="195" t="inlineStr">
        <is>
          <t>Lokal</t>
        </is>
      </c>
      <c r="U107" s="196" t="n">
        <v>249</v>
      </c>
      <c r="V107" s="196" t="inlineStr">
        <is>
          <t>pdf</t>
        </is>
      </c>
      <c r="W107" s="195" t="inlineStr">
        <is>
          <t>1.1 MB</t>
        </is>
      </c>
      <c r="X107" s="197" t="inlineStr">
        <is>
          <t>Alokasi berarti menempatkan besaran anggaran pada setiap program dan kegiatan dalam RAPBD, pengalokasian anggaran dalam RAPBD, dilatarbelakangi oleh bagaimana kebijakan umum APBD, yang dicanangkan oleh pemerintah daerah bersangkutan, bicara tentang kebijakan umum APBD, sama artinya, seberapa besar program dan kegiatan yang dibuat oleh pemerintah daerah, yang dalam hal ini adalah para Satuan Kerja Perangkat Daerah (SKPD) dan unit kerja terkait dalam lingkungan pemerintah daerah. Program dan kegiatan yang disusun dan direncanakan oleh pemerintah daerah, yang dalam hal ini adalah Satuan Kerja dan unit kerja terkait dalam lingkungan pemerintah daerah, menjabarkan dari Rencana Jangka Panjang Daerah (RPJPD), yang dituangkan secara lima tahunan ke dalam Rencana Jangka Menengah Daerah (RPJMD) dan dijabarkan ke dalam Rencana Strategis Daerah selama lima tahun, yang dituangkan ke dalam rencana kerja pemerintah daerah yang dibuat pada setiap tahunnya.</t>
        </is>
      </c>
      <c r="Y107" s="195" t="n">
        <v>124000</v>
      </c>
      <c r="Z107" s="193" t="n"/>
      <c r="AA107" s="198">
        <f>Y120*Z120</f>
        <v/>
      </c>
      <c r="AB107" s="199" t="inlineStr">
        <is>
          <t>519178af-e455-4d73-b75f-2d9f87617368</t>
        </is>
      </c>
    </row>
    <row r="108" ht="15" customHeight="1" s="283">
      <c r="A108" s="186" t="n">
        <v>112</v>
      </c>
      <c r="B108" s="187">
        <f>HYPERLINK("https://mocostore.moco.co.id/catalog/"&amp;AB121,"Klik Disini")</f>
        <v/>
      </c>
      <c r="C108" s="188" t="inlineStr">
        <is>
          <t>Kepemimpinan pemerintahan Indonesia</t>
        </is>
      </c>
      <c r="D108" s="188" t="n"/>
      <c r="E108" s="188" t="inlineStr">
        <is>
          <t>Rahmawati Sururama ; penyunting, Adnan Abi Wildan</t>
        </is>
      </c>
      <c r="F108" s="188" t="inlineStr">
        <is>
          <t>978-979-9462-78-7</t>
        </is>
      </c>
      <c r="G108" s="188" t="inlineStr">
        <is>
          <t>978-623-6523-90-2</t>
        </is>
      </c>
      <c r="H108" s="188" t="inlineStr">
        <is>
          <t>Manajemen</t>
        </is>
      </c>
      <c r="I108" s="188" t="inlineStr">
        <is>
          <t>Perguruan Tinggi</t>
        </is>
      </c>
      <c r="J108" s="189" t="inlineStr">
        <is>
          <t>009.09</t>
        </is>
      </c>
      <c r="K108" s="188" t="inlineStr">
        <is>
          <t>Tidak Tersedia</t>
        </is>
      </c>
      <c r="L108" s="188" t="inlineStr">
        <is>
          <t>Bahan Ajar Materi Perkuliahan</t>
        </is>
      </c>
      <c r="M108" s="188" t="inlineStr">
        <is>
          <t>Tidak Tersedia</t>
        </is>
      </c>
      <c r="N108" s="188" t="inlineStr">
        <is>
          <t>Indonesia</t>
        </is>
      </c>
      <c r="O108" s="188" t="inlineStr">
        <is>
          <t>Bukan fiksi</t>
        </is>
      </c>
      <c r="P108" s="188" t="n">
        <v>2016</v>
      </c>
      <c r="Q108" s="188" t="n">
        <v>2020</v>
      </c>
      <c r="R108" s="188" t="inlineStr">
        <is>
          <t>Alqaprint Jatinangor</t>
        </is>
      </c>
      <c r="S108" s="188" t="inlineStr">
        <is>
          <t>Alqaprint Jatinangor</t>
        </is>
      </c>
      <c r="T108" s="188" t="inlineStr">
        <is>
          <t>Lokal</t>
        </is>
      </c>
      <c r="U108" s="189" t="n">
        <v>174</v>
      </c>
      <c r="V108" s="189" t="inlineStr">
        <is>
          <t>pdf</t>
        </is>
      </c>
      <c r="W108" s="188" t="inlineStr">
        <is>
          <t>1.3 MB</t>
        </is>
      </c>
      <c r="X108" s="190" t="inlineStr">
        <is>
          <t>Kepemimpinan (leadership) memiliki arti luas,
 meliputi ilmu tentang kepemimpinan, teknik
 kepemimpinan, seni memimpin, ciri kepemimpinan,
 serta sejarah kepemimpinan. Hal tersebut
 menunjukkan bahwa kepemimpinan bukan berarti
 memimpin orang untuk sesaat (insidental), akan
 tetapi kepemimpinan lebih kepada seseorang
 yang memimpin suatu organisasi atau institusi.
 Pemimpin (leader) adalah seseorang yang mampu
 menggerakkan pengikut/bawahan untuk mencapai
 tujuan yang baik dari organisasi. Dengan demikian
 pemimpin harus mempunyai visi, spirit, karakter,
 integritas, dan kapabilitas tinggi yang diperoleh
 melalui pengembangan diri. Pengembangan diri ini
 menghasilkan keterampilan-keterampilan seperti
 keterampilan teknis, keterampilan manajemen
 sumber daya manusia, dan keterampilan konseptual.
 Pembahasan komprehensif tentang pemimpin
 dan kepemimpinan, gaya/tipe kepemimpinan,
 kepemimpinan pemerintahan, dan lain-lain tersaji
 dalam buku Kepemimpinan Pemerintahan Indonesia
 ini. Seorang pemimpin harus memiliki adab dan
 perilaku yang baik, karena seorang pemimpin
 menjadi panutan atau contoh/teladan untuk
 bawahan dan masyarakatnya. Seorang pemimpin
 harus memiliki jiwa kepemimpinan, jujur dan rasa
 tanggung jawab yang besar terhadap tugas yang
 diamanahkan kepada dia.</t>
        </is>
      </c>
      <c r="Y108" s="188" t="n">
        <v>87000</v>
      </c>
      <c r="Z108" s="186" t="n"/>
      <c r="AA108" s="191">
        <f>Y121*Z121</f>
        <v/>
      </c>
      <c r="AB108" s="192" t="inlineStr">
        <is>
          <t>a62754da-076c-46de-8f15-89e522d2680b</t>
        </is>
      </c>
    </row>
    <row r="109" ht="15" customHeight="1" s="283">
      <c r="A109" s="193" t="n">
        <v>113</v>
      </c>
      <c r="B109" s="194">
        <f>HYPERLINK("https://mocostore.moco.co.id/catalog/"&amp;AB122,"Klik Disini")</f>
        <v/>
      </c>
      <c r="C109" s="195" t="inlineStr">
        <is>
          <t>Manajemen sekolah dan kepemimpinannya</t>
        </is>
      </c>
      <c r="D109" s="195" t="n"/>
      <c r="E109" s="195" t="inlineStr">
        <is>
          <t>Tatang ; penyunting, Dudung Abdullah Pasteur</t>
        </is>
      </c>
      <c r="F109" s="195" t="inlineStr">
        <is>
          <t>978-602-6408-90-7</t>
        </is>
      </c>
      <c r="G109" s="195" t="inlineStr">
        <is>
          <t>978-602-6408-96-9</t>
        </is>
      </c>
      <c r="H109" s="195" t="inlineStr">
        <is>
          <t>Manajemen</t>
        </is>
      </c>
      <c r="I109" s="195" t="inlineStr">
        <is>
          <t>Perguruan Tinggi</t>
        </is>
      </c>
      <c r="J109" s="196" t="inlineStr">
        <is>
          <t>009.07</t>
        </is>
      </c>
      <c r="K109" s="195" t="inlineStr">
        <is>
          <t>Tidak Tersedia</t>
        </is>
      </c>
      <c r="L109" s="195" t="inlineStr">
        <is>
          <t>Bahan Ajar Materi Perkuliahan</t>
        </is>
      </c>
      <c r="M109" s="195" t="inlineStr">
        <is>
          <t>Tidak Tersedia</t>
        </is>
      </c>
      <c r="N109" s="195" t="inlineStr">
        <is>
          <t>Indonesia</t>
        </is>
      </c>
      <c r="O109" s="195" t="inlineStr">
        <is>
          <t>Bukan fiksi</t>
        </is>
      </c>
      <c r="P109" s="195" t="n">
        <v>2020</v>
      </c>
      <c r="Q109" s="195" t="n">
        <v>2020</v>
      </c>
      <c r="R109" s="195" t="inlineStr">
        <is>
          <t>Alqaprint Jatinangor</t>
        </is>
      </c>
      <c r="S109" s="195" t="inlineStr">
        <is>
          <t>Alqaprint Jatinangor</t>
        </is>
      </c>
      <c r="T109" s="195" t="inlineStr">
        <is>
          <t>Lokal</t>
        </is>
      </c>
      <c r="U109" s="196" t="n">
        <v>210</v>
      </c>
      <c r="V109" s="196" t="inlineStr">
        <is>
          <t>pdf</t>
        </is>
      </c>
      <c r="W109" s="195" t="inlineStr">
        <is>
          <t>3.5 MB</t>
        </is>
      </c>
      <c r="X109" s="197" t="inlineStr">
        <is>
          <t>Kepala sekolah adalah sorang guru (jabatan
 fungsional) yang mempunyai kemampuan
 untuk memimpin segala sumber daya yang ada
 pada suatu sekolah sehingga dapat didayagunakan
 secara maksimal untuk mencapai tujuan bersama
 yang diberi tugas untuk memimpin suatu sekolah
 di mana diselenggarakan proses belajar mengajar,
 atau tempat di mana terjadi interaksi antara guru
 yang memberi pelajaran dan murid yang menerima
 pelajaran. Berdasarkan Pasal 12 ayat (1) Peraturan
 Pemerintah Nomor 28 Tahun 1990 tentang
 Pendidikan Dasar, kepala sekolah merupakan
 salah satu komponen pendidikan yang paling
 berperan dalam meningkatkan kualitas pendidikan.
 Kepala sekolah pun bertanggung jawab atas
 penyelenggaraan kegiatan pendidikan, administrasi
 sekolah, pembinaan tenaga kependidikan lainnya,
 dan pendayagunaan serta pemeliharaan sarana dan
 prasarana. Demikian pula kepala sekolah adalah
 seorang pemimpin sekolah atau pemimpin suatu
 lembaga tempat menerima dan memberi pelajaran.</t>
        </is>
      </c>
      <c r="Y109" s="195" t="n">
        <v>105000</v>
      </c>
      <c r="Z109" s="193" t="n"/>
      <c r="AA109" s="198">
        <f>Y122*Z122</f>
        <v/>
      </c>
      <c r="AB109" s="199" t="inlineStr">
        <is>
          <t>bb5777f4-6f7f-454b-8a88-d07dfa7635b2</t>
        </is>
      </c>
    </row>
    <row r="110" ht="15" customHeight="1" s="283">
      <c r="A110" s="186" t="n">
        <v>114</v>
      </c>
      <c r="B110" s="187">
        <f>HYPERLINK("https://mocostore.moco.co.id/catalog/"&amp;AB123,"Klik Disini")</f>
        <v/>
      </c>
      <c r="C110" s="188" t="inlineStr">
        <is>
          <t>Evaluasi kinerja perangkat desa dalam mewujudkan tertib administrasi desa</t>
        </is>
      </c>
      <c r="D110" s="188" t="n"/>
      <c r="E110" s="188" t="inlineStr">
        <is>
          <t>Muh. Ilham, Welasari ; penyunting, Adnan Abi Wildan</t>
        </is>
      </c>
      <c r="F110" s="188" t="inlineStr">
        <is>
          <t>978-979-9462-92-3</t>
        </is>
      </c>
      <c r="G110" s="188" t="inlineStr">
        <is>
          <t>978-623-295-030-6</t>
        </is>
      </c>
      <c r="H110" s="188" t="inlineStr">
        <is>
          <t>Ilmu Administrasi</t>
        </is>
      </c>
      <c r="I110" s="188" t="inlineStr">
        <is>
          <t>Perguruan Tinggi</t>
        </is>
      </c>
      <c r="J110" s="189" t="inlineStr">
        <is>
          <t>009.09</t>
        </is>
      </c>
      <c r="K110" s="188" t="inlineStr">
        <is>
          <t>Tidak Tersedia</t>
        </is>
      </c>
      <c r="L110" s="188" t="inlineStr">
        <is>
          <t>Bahan Ajar Materi Perkuliahan, Peerintahan Desa</t>
        </is>
      </c>
      <c r="M110" s="188" t="inlineStr">
        <is>
          <t>Tidak Tersedia</t>
        </is>
      </c>
      <c r="N110" s="188" t="inlineStr">
        <is>
          <t>Indonesia</t>
        </is>
      </c>
      <c r="O110" s="188" t="inlineStr">
        <is>
          <t>Bukan fiksi</t>
        </is>
      </c>
      <c r="P110" s="188" t="n">
        <v>2016</v>
      </c>
      <c r="Q110" s="188" t="n">
        <v>2020</v>
      </c>
      <c r="R110" s="188" t="inlineStr">
        <is>
          <t>Alqaprint Jatinangor</t>
        </is>
      </c>
      <c r="S110" s="188" t="inlineStr">
        <is>
          <t>Alqaprint Jatinangor</t>
        </is>
      </c>
      <c r="T110" s="188" t="inlineStr">
        <is>
          <t>Lokal</t>
        </is>
      </c>
      <c r="U110" s="189" t="n">
        <v>165</v>
      </c>
      <c r="V110" s="189" t="inlineStr">
        <is>
          <t>pdf</t>
        </is>
      </c>
      <c r="W110" s="188" t="inlineStr">
        <is>
          <t>1.9 MB</t>
        </is>
      </c>
      <c r="X110" s="190" t="inlineStr">
        <is>
          <t>Dalam penyelenggaraan administrasi desa selain sumber daya manusia atau perangkat desa yang memiliki kompetensi dalam menjalankan pemerintahan desa, perlu adanya pemahaman dari perangkat desa mengenai pentingnya pengelolaan data administrasi desa. Tidak kalah pentingnya sikap pemimpin yang dalam hal ini kepemimpinan kepala desa di samping sebagai pengambil keputusan, panutan, suri teladan, dan harus mampu memberikan pembinaan dan pengawasan kepada perangkat desa. Kurangnya pengawasan dan pembinaan administrasi desa oleh kepala desa berdampak pada kinerja bahkan sampai kepada motivasi daripada perangkat desa. Kinerja perangkat desa dalam bekerja dan sikap tidak peduli perangkat desa terhadap tugas pokok dan fungsinya. Keengganan perangkat desa untuk mengisi buku-buku administrasi desa, adanya anggapan dari perangkat desa bahwa administrasi desa bukan hal penting, melainkan pelayanan masyarakat yang lebih utama dan lebih penting dibandingkan administrasi desa.</t>
        </is>
      </c>
      <c r="Y110" s="188" t="n">
        <v>82000</v>
      </c>
      <c r="Z110" s="186" t="n"/>
      <c r="AA110" s="191">
        <f>Y123*Z123</f>
        <v/>
      </c>
      <c r="AB110" s="192" t="inlineStr">
        <is>
          <t>1f06b37a-279d-4dd1-909d-59e07ccec779</t>
        </is>
      </c>
    </row>
    <row r="111" ht="15" customHeight="1" s="283">
      <c r="A111" s="193" t="n">
        <v>115</v>
      </c>
      <c r="B111" s="194">
        <f>HYPERLINK("https://mocostore.moco.co.id/catalog/"&amp;AB124,"Klik Disini")</f>
        <v/>
      </c>
      <c r="C111" s="195" t="inlineStr">
        <is>
          <t>Negara &amp; anak jalanan</t>
        </is>
      </c>
      <c r="D111" s="195" t="inlineStr">
        <is>
          <t>dinamika perlindungan anjal di Indonesia</t>
        </is>
      </c>
      <c r="E111" s="195" t="inlineStr">
        <is>
          <t>Lina Marlina ; penyunting, H. Dudung Abdullah Pasteu</t>
        </is>
      </c>
      <c r="F111" s="195" t="inlineStr">
        <is>
          <t>978-623-295-102-0</t>
        </is>
      </c>
      <c r="G111" s="195" t="inlineStr">
        <is>
          <t>978-623-295-106-8</t>
        </is>
      </c>
      <c r="H111" s="195" t="inlineStr">
        <is>
          <t>Manajemen</t>
        </is>
      </c>
      <c r="I111" s="195" t="inlineStr">
        <is>
          <t>Perguruan Tinggi</t>
        </is>
      </c>
      <c r="J111" s="196" t="inlineStr">
        <is>
          <t>009.09</t>
        </is>
      </c>
      <c r="K111" s="195" t="inlineStr">
        <is>
          <t>Tidak Tersedia</t>
        </is>
      </c>
      <c r="L111" s="195" t="inlineStr">
        <is>
          <t>Bahan Ajar Materi Perkuliahan</t>
        </is>
      </c>
      <c r="M111" s="195" t="inlineStr">
        <is>
          <t>Tidak Tersedia</t>
        </is>
      </c>
      <c r="N111" s="195" t="inlineStr">
        <is>
          <t>Indonesia</t>
        </is>
      </c>
      <c r="O111" s="195" t="inlineStr">
        <is>
          <t>Bukan fiksi</t>
        </is>
      </c>
      <c r="P111" s="195" t="n">
        <v>2022</v>
      </c>
      <c r="Q111" s="195" t="n">
        <v>2022</v>
      </c>
      <c r="R111" s="195" t="inlineStr">
        <is>
          <t>Alqaprint Jatinangor</t>
        </is>
      </c>
      <c r="S111" s="195" t="inlineStr">
        <is>
          <t>Alqaprint Jatinangor</t>
        </is>
      </c>
      <c r="T111" s="195" t="inlineStr">
        <is>
          <t>Lokal</t>
        </is>
      </c>
      <c r="U111" s="196" t="n">
        <v>190</v>
      </c>
      <c r="V111" s="196" t="inlineStr">
        <is>
          <t>pdf</t>
        </is>
      </c>
      <c r="W111" s="195" t="inlineStr">
        <is>
          <t>5.5 MB</t>
        </is>
      </c>
      <c r="X111" s="197" t="inlineStr">
        <is>
          <t>Anak jalanan sering dianggap sebagai masalah bagi banyak pihak, yang disebut sebagai &amp;lsquo;sampah masyarakat&amp;rsquo;. Telah banyak peraturan dibuat untuk mengatasi fenomena ini, namun belum ada yang membuahkan hasil. Jumlah anak jalanan tidak berkurang, bahkan semakin bertambah banyak dan sebagian besar hidup dalam dunia kriminal dan dapat ditemukan hampir disemua tempat ramai, bahkan hampir disemua persimpangan jalan. Kelompok anak jalanan ini pada akhirnya menjadi satu ciri kehidupan tersendiri di perkotaan.</t>
        </is>
      </c>
      <c r="Y111" s="195" t="n">
        <v>95000</v>
      </c>
      <c r="Z111" s="193" t="n"/>
      <c r="AA111" s="198">
        <f>Y124*Z124</f>
        <v/>
      </c>
      <c r="AB111" s="199" t="inlineStr">
        <is>
          <t>b028d5d7-5fe1-4049-8516-0e23555ed25e</t>
        </is>
      </c>
    </row>
    <row r="112" ht="15" customHeight="1" s="283">
      <c r="A112" s="186" t="n">
        <v>116</v>
      </c>
      <c r="B112" s="187">
        <f>HYPERLINK("https://mocostore.moco.co.id/catalog/"&amp;AB125,"Klik Disini")</f>
        <v/>
      </c>
      <c r="C112" s="188" t="inlineStr">
        <is>
          <t>Kompetensi pekerja sosial dalam manajemen kasus</t>
        </is>
      </c>
      <c r="D112" s="188" t="inlineStr">
        <is>
          <t>dinamika perlindungan anjal di Indonesia</t>
        </is>
      </c>
      <c r="E112" s="188" t="inlineStr">
        <is>
          <t>Hj. Elin Roslina ; penyunting, Adnan Abi Wildan</t>
        </is>
      </c>
      <c r="F112" s="188" t="inlineStr">
        <is>
          <t>978-602-6408-49-5</t>
        </is>
      </c>
      <c r="G112" s="188" t="inlineStr">
        <is>
          <t>978-623-295-003-0</t>
        </is>
      </c>
      <c r="H112" s="188" t="inlineStr">
        <is>
          <t>Manajemen</t>
        </is>
      </c>
      <c r="I112" s="188" t="inlineStr">
        <is>
          <t>Perguruan Tinggi</t>
        </is>
      </c>
      <c r="J112" s="189" t="inlineStr">
        <is>
          <t>009.09</t>
        </is>
      </c>
      <c r="K112" s="188" t="inlineStr">
        <is>
          <t>Tidak Tersedia</t>
        </is>
      </c>
      <c r="L112" s="188" t="inlineStr">
        <is>
          <t>Bahan Ajar Materi Perkuliahan</t>
        </is>
      </c>
      <c r="M112" s="188" t="inlineStr">
        <is>
          <t>Tidak Tersedia</t>
        </is>
      </c>
      <c r="N112" s="188" t="inlineStr">
        <is>
          <t>Indonesia</t>
        </is>
      </c>
      <c r="O112" s="188" t="inlineStr">
        <is>
          <t>Bukan fiksi</t>
        </is>
      </c>
      <c r="P112" s="188" t="n">
        <v>2018</v>
      </c>
      <c r="Q112" s="188" t="n">
        <v>2020</v>
      </c>
      <c r="R112" s="188" t="inlineStr">
        <is>
          <t>Alqaprint Jatinangor</t>
        </is>
      </c>
      <c r="S112" s="188" t="inlineStr">
        <is>
          <t>Alqaprint Jatinangor</t>
        </is>
      </c>
      <c r="T112" s="188" t="inlineStr">
        <is>
          <t>Lokal</t>
        </is>
      </c>
      <c r="U112" s="189" t="n">
        <v>87</v>
      </c>
      <c r="V112" s="189" t="inlineStr">
        <is>
          <t>pdf</t>
        </is>
      </c>
      <c r="W112" s="188" t="inlineStr">
        <is>
          <t>868.9 kB</t>
        </is>
      </c>
      <c r="X112" s="190" t="inlineStr">
        <is>
          <t>Berangkat dari konsep bahwa sebuah organisasi
 pelayanan sosial adalah sebuah sistem di mana
 antara organ satu dengan yang lain, antara orang
 satu dalam organisasi tersebut saling terakit dan
 memengaruhi maka Pekerja Sosial (Peksos) sebagai
 salah satu unsur dalam lembaga pelayanan tersebut
 sangat penting keberadaannya, karena efektif
 tidaknya peran yang dilakukan oleh Pekerja Sosial
 akan berpengaruh pada efektif tidaknya pelayanan
 lembaga kepada kliennya</t>
        </is>
      </c>
      <c r="Y112" s="188" t="n">
        <v>43000</v>
      </c>
      <c r="Z112" s="186" t="n"/>
      <c r="AA112" s="191">
        <f>Y125*Z125</f>
        <v/>
      </c>
      <c r="AB112" s="192" t="inlineStr">
        <is>
          <t>883fbbc3-a6d6-481d-af3e-e152ebc5e670</t>
        </is>
      </c>
    </row>
    <row r="113" ht="15" customHeight="1" s="283">
      <c r="A113" s="193" t="n">
        <v>117</v>
      </c>
      <c r="B113" s="194">
        <f>HYPERLINK("https://mocostore.moco.co.id/catalog/"&amp;AB126,"Klik Disini")</f>
        <v/>
      </c>
      <c r="C113" s="195" t="inlineStr">
        <is>
          <t>Sekotes hukum acara mahkamah konstitusi</t>
        </is>
      </c>
      <c r="D113" s="195" t="n"/>
      <c r="E113" s="195" t="inlineStr">
        <is>
          <t>Rohendra Fathammubina; penyunting, Adnan Abi Wildan</t>
        </is>
      </c>
      <c r="F113" s="195" t="inlineStr">
        <is>
          <t>978-602-6408-22-8</t>
        </is>
      </c>
      <c r="G113" s="195" t="inlineStr">
        <is>
          <t>978-623-295-002-3</t>
        </is>
      </c>
      <c r="H113" s="195" t="inlineStr">
        <is>
          <t>Hukum</t>
        </is>
      </c>
      <c r="I113" s="195" t="inlineStr">
        <is>
          <t>Perguruan Tinggi</t>
        </is>
      </c>
      <c r="J113" s="196" t="inlineStr">
        <is>
          <t>009.12</t>
        </is>
      </c>
      <c r="K113" s="195" t="inlineStr">
        <is>
          <t>Tidak Tersedia</t>
        </is>
      </c>
      <c r="L113" s="195" t="inlineStr">
        <is>
          <t>Bahan Ajar Materi Perkuliahan</t>
        </is>
      </c>
      <c r="M113" s="195" t="inlineStr">
        <is>
          <t>Tidak Tersedia</t>
        </is>
      </c>
      <c r="N113" s="195" t="inlineStr">
        <is>
          <t>Indonesia</t>
        </is>
      </c>
      <c r="O113" s="195" t="inlineStr">
        <is>
          <t>Bukan fiksi</t>
        </is>
      </c>
      <c r="P113" s="195" t="n">
        <v>2017</v>
      </c>
      <c r="Q113" s="195" t="n">
        <v>2020</v>
      </c>
      <c r="R113" s="195" t="inlineStr">
        <is>
          <t>Alqaprint Jatinangor</t>
        </is>
      </c>
      <c r="S113" s="195" t="inlineStr">
        <is>
          <t>Alqaprint Jatinangor</t>
        </is>
      </c>
      <c r="T113" s="195" t="inlineStr">
        <is>
          <t>Lokal</t>
        </is>
      </c>
      <c r="U113" s="196" t="n">
        <v>155</v>
      </c>
      <c r="V113" s="196" t="inlineStr">
        <is>
          <t>pdf</t>
        </is>
      </c>
      <c r="W113" s="195" t="inlineStr">
        <is>
          <t>1.5 MB</t>
        </is>
      </c>
      <c r="X113" s="197" t="inlineStr">
        <is>
          <t>Membicarakan Mahkamah Konstitusi (MK)
 di Indonesia berarti tidak dapat lepas jelajah
 historis dari konsep dan fakta mengenai judicial
 review, yang sejatinya merupakan kewenangan
 paling utama lembaga MK. Empat momen dari
 jelajah historis yang patut dicermati antara lain
 kasus Madison vs Marbury di Amerika Serikat,
 ide Hans Kelsen di Austria, gagasan Mohammad
 Yamin dalam sidang Badan Penyelidik Usaha-Usaha
 Persiapan Kemerdekaan Indonesia (BPUPKI), dan
 perdebatan Panitia Ad Hoc (PAH) I Badan Pekerja
 MPR pada sidang-sidang dalam rangka amendemen
 UUD 1945.</t>
        </is>
      </c>
      <c r="Y113" s="195" t="n">
        <v>77000</v>
      </c>
      <c r="Z113" s="193" t="n"/>
      <c r="AA113" s="198">
        <f>Y126*Z126</f>
        <v/>
      </c>
      <c r="AB113" s="199" t="inlineStr">
        <is>
          <t>22363980-a81e-4f20-bff5-88cbc8bc9201</t>
        </is>
      </c>
    </row>
    <row r="114" ht="15" customHeight="1" s="283">
      <c r="A114" s="186" t="n">
        <v>118</v>
      </c>
      <c r="B114" s="187">
        <f>HYPERLINK("https://mocostore.moco.co.id/catalog/"&amp;AB127,"Klik Disini")</f>
        <v/>
      </c>
      <c r="C114" s="188" t="inlineStr">
        <is>
          <t>Kepemimpinan dalam perspektif Islam</t>
        </is>
      </c>
      <c r="D114" s="188" t="inlineStr">
        <is>
          <t>al-shidq, al-amanah, ai-tabligh, al-fathanah</t>
        </is>
      </c>
      <c r="E114" s="188" t="inlineStr">
        <is>
          <t>Entin Herliati; penyunting, Adnan Abi Wildan</t>
        </is>
      </c>
      <c r="F114" s="188" t="inlineStr">
        <is>
          <t>978-602-6408-18-1</t>
        </is>
      </c>
      <c r="G114" s="188" t="inlineStr">
        <is>
          <t>978-623-295-000-9</t>
        </is>
      </c>
      <c r="H114" s="188" t="inlineStr">
        <is>
          <t>Manajemen</t>
        </is>
      </c>
      <c r="I114" s="188" t="inlineStr">
        <is>
          <t>Perguruan Tinggi</t>
        </is>
      </c>
      <c r="J114" s="189" t="inlineStr">
        <is>
          <t>009.09</t>
        </is>
      </c>
      <c r="K114" s="188" t="inlineStr">
        <is>
          <t>Tidak Tersedia</t>
        </is>
      </c>
      <c r="L114" s="188" t="inlineStr">
        <is>
          <t>Bahan Ajar Materi Perkuliahan</t>
        </is>
      </c>
      <c r="M114" s="188" t="inlineStr">
        <is>
          <t>Tidak Tersedia</t>
        </is>
      </c>
      <c r="N114" s="188" t="inlineStr">
        <is>
          <t>Indonesia</t>
        </is>
      </c>
      <c r="O114" s="188" t="inlineStr">
        <is>
          <t>Bukan fiksi</t>
        </is>
      </c>
      <c r="P114" s="188" t="n">
        <v>2017</v>
      </c>
      <c r="Q114" s="188" t="n">
        <v>2020</v>
      </c>
      <c r="R114" s="188" t="inlineStr">
        <is>
          <t>Alqaprint Jatinangor</t>
        </is>
      </c>
      <c r="S114" s="188" t="inlineStr">
        <is>
          <t>Alqaprint Jatinangor</t>
        </is>
      </c>
      <c r="T114" s="188" t="inlineStr">
        <is>
          <t>Lokal</t>
        </is>
      </c>
      <c r="U114" s="189" t="n">
        <v>68</v>
      </c>
      <c r="V114" s="189" t="inlineStr">
        <is>
          <t>pdf</t>
        </is>
      </c>
      <c r="W114" s="188" t="inlineStr">
        <is>
          <t>865.4 kB</t>
        </is>
      </c>
      <c r="X114" s="190" t="inlineStr">
        <is>
          <t>Kepemimpinan adalah pengaruh. Siapa
 yang pengaruhnya paling kuat dialah yang
 kepemimpinannya paling kuat. Jika kita ingin
 menyelamatkan orang lain harus terlebih dahulu
 menyelamatkan diri. Bagaimana mungkin
 menyelamatkan orang lain, kalau diri tidak selamat.
 Selamatkan diri kita agar punya kemampuan
 menyelamatkan orang lain. Kita tidak akan dapat
 menolong orang lain kalau kitanya rusak. Rahasia
 lainnya, pemimpin dalam Islam itu adalah pelayan
 umat. Jadi kalau diilustrasikan lewat piramida,
 piramidanya seperti piramida terbalik, dan pemimpin
 adalah yang di bawah. Maka siapa pun yang menjadi
 pemimpin, dia harus mengeluarkan pengorbanan
 yang paling besar dibanding dengan orang yang
 dipimpinnya. Pemimpin harus berpikir keras, sekuatkuatnya
 untuk memajukan orang yang dipimpinnya.
 Ini baru pemimpin sukses. Seorang guru yang baik
 adalah yang membuat murid-muridnya pintar, kalau
 tidak guru tersebut dianggap tidak bisa mengajar.
 Orang tua yang sukses adalah orang tua yang
 mengeksploitir dirinya supaya anaknya lebih baik
 dari dirinya. Ibu dan Bapak masing-masing memiliki
 pengalaman dan masa lalu kemudian menikah, ini
 akan lebih bagus tentunya. Bayangkan: dua potensi,
 kapasitas, ilmu dan masa lalu bersatu menjadi anak,
 seharusnya anak ini menjadi brilian tetapi kadangkadang
 kita terlalu sibuk masalah kantor, masalah
 uang akibatnya anak jadi gagal.
 &amp;nbsp;</t>
        </is>
      </c>
      <c r="Y114" s="188" t="n">
        <v>34000</v>
      </c>
      <c r="Z114" s="186" t="n"/>
      <c r="AA114" s="191">
        <f>Y127*Z127</f>
        <v/>
      </c>
      <c r="AB114" s="192" t="inlineStr">
        <is>
          <t>c7fd6e66-3737-41d8-9ef1-c0af1844f501</t>
        </is>
      </c>
    </row>
    <row r="115" ht="15" customHeight="1" s="283">
      <c r="A115" s="193" t="n">
        <v>119</v>
      </c>
      <c r="B115" s="194">
        <f>HYPERLINK("https://mocostore.moco.co.id/catalog/"&amp;AB128,"Klik Disini")</f>
        <v/>
      </c>
      <c r="C115" s="195" t="inlineStr">
        <is>
          <t>Kepemimpinan dalam pemberdayaan organisasi sosial</t>
        </is>
      </c>
      <c r="D115" s="195" t="n"/>
      <c r="E115" s="195" t="inlineStr">
        <is>
          <t>Yani Aryani Setiawati ; penyunting, Adnan Abi Wildan</t>
        </is>
      </c>
      <c r="F115" s="195" t="inlineStr">
        <is>
          <t>978-602-6408-34-1</t>
        </is>
      </c>
      <c r="G115" s="195" t="inlineStr">
        <is>
          <t>978-623-295-004-7</t>
        </is>
      </c>
      <c r="H115" s="195" t="inlineStr">
        <is>
          <t>Manajemen</t>
        </is>
      </c>
      <c r="I115" s="195" t="inlineStr">
        <is>
          <t>Perguruan Tinggi</t>
        </is>
      </c>
      <c r="J115" s="196" t="inlineStr">
        <is>
          <t>009.07</t>
        </is>
      </c>
      <c r="K115" s="195" t="inlineStr">
        <is>
          <t>Tidak Tersedia</t>
        </is>
      </c>
      <c r="L115" s="195" t="inlineStr">
        <is>
          <t>Bahan Ajar Materi Perkuliahan</t>
        </is>
      </c>
      <c r="M115" s="195" t="inlineStr">
        <is>
          <t>Tidak Tersedia</t>
        </is>
      </c>
      <c r="N115" s="195" t="inlineStr">
        <is>
          <t>Indonesia</t>
        </is>
      </c>
      <c r="O115" s="195" t="inlineStr">
        <is>
          <t>Bukan fiksi</t>
        </is>
      </c>
      <c r="P115" s="195" t="n">
        <v>2018</v>
      </c>
      <c r="Q115" s="195" t="n">
        <v>2020</v>
      </c>
      <c r="R115" s="195" t="inlineStr">
        <is>
          <t>Alqaprint Jatinangor</t>
        </is>
      </c>
      <c r="S115" s="195" t="inlineStr">
        <is>
          <t>Alqaprint Jatinangor</t>
        </is>
      </c>
      <c r="T115" s="195" t="inlineStr">
        <is>
          <t>Lokal</t>
        </is>
      </c>
      <c r="U115" s="196" t="n">
        <v>149</v>
      </c>
      <c r="V115" s="196" t="inlineStr">
        <is>
          <t>pdf</t>
        </is>
      </c>
      <c r="W115" s="195" t="inlineStr">
        <is>
          <t>1.5 MB</t>
        </is>
      </c>
      <c r="X115" s="197" t="inlineStr">
        <is>
          <t>Buku Kepemimpinan dalam Pemberdayaan
 Organisasi Sosial ini menjelaskan mengenai
 dasar pemikiran yang melandasi pentingnya disusun
 suatu buku yang komprehensif bagi para pemimpin
 dalam pemberdayaan oragisasi sosial, dalam buku
 ini dijelaskan lebih lanjut bagaimana karakteristik
 pemimpin yang efektif dan efi sien, serta bagaimana
 standarisasi pemberdayaan dalam organisasi sosial.
 Bbagaimana seorang pemimpin itu menempatkan
 dirinya dalam pemberdayaan organisasi sosial
 termasuk di dalamnya adalah bagaimana gaya dan
 tipe kepemimninannya.</t>
        </is>
      </c>
      <c r="Y115" s="195" t="n">
        <v>78000</v>
      </c>
      <c r="Z115" s="193" t="n"/>
      <c r="AA115" s="198">
        <f>Y128*Z128</f>
        <v/>
      </c>
      <c r="AB115" s="199" t="inlineStr">
        <is>
          <t>ae9e586c-4bb5-4606-b7d6-eb4367e1c278</t>
        </is>
      </c>
    </row>
    <row r="116" ht="15" customHeight="1" s="283">
      <c r="A116" s="186" t="n">
        <v>120</v>
      </c>
      <c r="B116" s="187">
        <f>HYPERLINK("https://mocostore.moco.co.id/catalog/"&amp;AB129,"Klik Disini")</f>
        <v/>
      </c>
      <c r="C116" s="188" t="inlineStr">
        <is>
          <t>Flobamora visioner bangkit sejahtera : eksplorasi pemerintahan daerah kabupaten/kota di Provinsi Nusa Tenggara Timur</t>
        </is>
      </c>
      <c r="D116" s="188" t="inlineStr">
        <is>
          <t>Serial antologi hasil penelitian pemerintahan daerah di Indonesia</t>
        </is>
      </c>
      <c r="E116" s="188" t="inlineStr">
        <is>
          <t>Redaksi Visioner Jurnal Pemerintahan Daerah di Indonesia Editor, Dr. Drs. Mulyadin Malik, M.Si., CIGS Penyunting, Adnan Abi Wildan</t>
        </is>
      </c>
      <c r="F116" s="188" t="inlineStr">
        <is>
          <t>978-623-295-114-3</t>
        </is>
      </c>
      <c r="G116" s="188" t="inlineStr">
        <is>
          <t>978-623-295-119-8</t>
        </is>
      </c>
      <c r="H116" s="188" t="inlineStr">
        <is>
          <t>Manajemen</t>
        </is>
      </c>
      <c r="I116" s="188" t="inlineStr">
        <is>
          <t>Perguruan Tinggi</t>
        </is>
      </c>
      <c r="J116" s="189" t="inlineStr">
        <is>
          <t>009.09</t>
        </is>
      </c>
      <c r="K116" s="188" t="inlineStr">
        <is>
          <t>Tidak Tersedia</t>
        </is>
      </c>
      <c r="L116" s="188" t="inlineStr">
        <is>
          <t>Bahan Ajar Materi Perkuliahan</t>
        </is>
      </c>
      <c r="M116" s="188" t="inlineStr">
        <is>
          <t>Tidak Tersedia</t>
        </is>
      </c>
      <c r="N116" s="188" t="inlineStr">
        <is>
          <t>Indonesia</t>
        </is>
      </c>
      <c r="O116" s="188" t="inlineStr">
        <is>
          <t>Bukan fiksi</t>
        </is>
      </c>
      <c r="P116" s="188" t="n">
        <v>2022</v>
      </c>
      <c r="Q116" s="188" t="n">
        <v>2022</v>
      </c>
      <c r="R116" s="188" t="inlineStr">
        <is>
          <t>Alqaprint Jatinangor</t>
        </is>
      </c>
      <c r="S116" s="188" t="inlineStr">
        <is>
          <t>Alqaprint Jatinangor</t>
        </is>
      </c>
      <c r="T116" s="188" t="inlineStr">
        <is>
          <t>Lokal</t>
        </is>
      </c>
      <c r="U116" s="189" t="n">
        <v>293</v>
      </c>
      <c r="V116" s="189" t="inlineStr">
        <is>
          <t>pdf</t>
        </is>
      </c>
      <c r="W116" s="188" t="inlineStr">
        <is>
          <t>3.5 MB</t>
        </is>
      </c>
      <c r="X116" s="190" t="inlineStr">
        <is>
          <t>Flobamora adalah akronim bagi segugus kepulauan di bagian selatan Indonesia dengan empat pulau induk, yakni Pulau Flores, Sumba, Timor, dan Alor yang diapit oleh puluhan pulau kecil di sekitarnya seperti Pulau Sabu, Rote, dan Semau. Gugusan kepulauan tersebut, dalam konteks administrasi wilayah pemerintahan dan geopolitik Indonesia digabungkan dalam suatu daerah provinsial yang dikenal dengan sebutan Nusa Tenggara Timur (NTT) sejak 20 Desember 1958 bertepatan dengan lahirnya Undang-Undang Nomor 64 Tahun 1958. Angka tahun 1958 pun&amp;ndash;di samping binatang komodo&amp;ndash;diabadikan dalam logo/lambang kebanggaan masyarakat dan pemerintah daerah yang memiliki bangunan khas Saota Musalakitana, rumah adat NTT yang biasanya ditempati oleh lurah, camat, atau pembesar lainnya.
 Buku ini menjadi referensi penting bagi pemimpin daerah di Provinsi NTT, mulai tingkat desa/kelurahan, kabupaten/kota, hingga provinsi untuk merancang masa depan bagi daerahnya demi kemajuan pemerintahan dan kemakmuran masyarakatnya sebagaimana visi Pemerintah Daerah Provinsi Nusa Tenggara Timur: &amp;ldquo;NTT Bangkit menuju Masyarakat Sejahtera&amp;rdquo;. Sejatinya buku ini juga bermanfaat bagi pemimpin daerah lain di seluruh Indonesia, yang boleh jadi memiliki kasus dan permasalahan yang sama, atau paling tidak, memiliki kemiripan dengan kasus yang terjadi di Provinsi NTT.&amp;nbsp;
 &amp;nbsp;</t>
        </is>
      </c>
      <c r="Y116" s="188" t="n">
        <v>175200</v>
      </c>
      <c r="Z116" s="186" t="n"/>
      <c r="AA116" s="191">
        <f>Y129*Z129</f>
        <v/>
      </c>
      <c r="AB116" s="192" t="inlineStr">
        <is>
          <t>a61288c1-1983-4e31-934a-d29d674c4747</t>
        </is>
      </c>
    </row>
    <row r="117" ht="15" customHeight="1" s="283">
      <c r="A117" s="193" t="n">
        <v>121</v>
      </c>
      <c r="B117" s="194">
        <f>HYPERLINK("https://mocostore.moco.co.id/catalog/"&amp;AB130,"Klik Disini")</f>
        <v/>
      </c>
      <c r="C117" s="195" t="inlineStr">
        <is>
          <t>Implementasi kebijakan publik dan etika profesi pamong praja</t>
        </is>
      </c>
      <c r="D117" s="195" t="n"/>
      <c r="E117" s="195" t="inlineStr">
        <is>
          <t>H. Wirman Syafri, P.Israwan Setyoko ; penyunting, Adnan Abi Wildan</t>
        </is>
      </c>
      <c r="F117" s="195" t="inlineStr">
        <is>
          <t>978-979-9462-66-4</t>
        </is>
      </c>
      <c r="G117" s="195" t="inlineStr">
        <is>
          <t>978-623-6523-86-5</t>
        </is>
      </c>
      <c r="H117" s="195" t="inlineStr">
        <is>
          <t>Manajemen</t>
        </is>
      </c>
      <c r="I117" s="195" t="inlineStr">
        <is>
          <t>Perguruan Tinggi</t>
        </is>
      </c>
      <c r="J117" s="196" t="inlineStr">
        <is>
          <t>009.09</t>
        </is>
      </c>
      <c r="K117" s="195" t="inlineStr">
        <is>
          <t>Tidak Tersedia</t>
        </is>
      </c>
      <c r="L117" s="195" t="inlineStr">
        <is>
          <t>Bahan Ajar Materi Perkuliahan</t>
        </is>
      </c>
      <c r="M117" s="195" t="inlineStr">
        <is>
          <t>Tidak Tersedia</t>
        </is>
      </c>
      <c r="N117" s="195" t="inlineStr">
        <is>
          <t>Indonesia</t>
        </is>
      </c>
      <c r="O117" s="195" t="inlineStr">
        <is>
          <t>Bukan fiksi</t>
        </is>
      </c>
      <c r="P117" s="195" t="n">
        <v>2016</v>
      </c>
      <c r="Q117" s="195" t="n">
        <v>2020</v>
      </c>
      <c r="R117" s="195" t="inlineStr">
        <is>
          <t>Alqaprint Jatinangor</t>
        </is>
      </c>
      <c r="S117" s="195" t="inlineStr">
        <is>
          <t>Alqaprint Jatinangor</t>
        </is>
      </c>
      <c r="T117" s="195" t="inlineStr">
        <is>
          <t>Lokal</t>
        </is>
      </c>
      <c r="U117" s="196" t="n">
        <v>166</v>
      </c>
      <c r="V117" s="196" t="inlineStr">
        <is>
          <t>pdf</t>
        </is>
      </c>
      <c r="W117" s="195" t="inlineStr">
        <is>
          <t>1.9 MB</t>
        </is>
      </c>
      <c r="X117" s="197" t="inlineStr">
        <is>
          <t>Kebijakan Publik merupakan salah satu fokus&amp;nbsp;
 bahasan dari Ilmu Administrasi Publik. Keterkaitan ini dapat ditemui dari pendapat para ahli dalam literatur-literatur Administrasi Publik yang antara lain mengatakan bahwa Administrasi Publik terdiri dari semua kegiatan guna mencapai suatu tujuan atau untuk melaksanakan kebijakan publik. Pendapat lain mengatakan bahwa Administrasi Publik mengamati setiap aspek usaha pemerintah untuk melaksanakan hukum-hukum dan memberikan pengaruh terhadap kebijakan publik. Di sisi lain studi terhadap kebijakan publik dalam banyak hal tidak dapat dilepaskan dari ilmu politik, karena kebijakan publik merupakan kajian utama dari ilmu politik. Tugas ilmu politik dalam kebijakan publik adalah menemukan dan mengemukakan variabel-variabel bebas dan variabel-variabel antara yang dipergunakan dalam perumusan kebijakan.&amp;nbsp;
 Salah satu unsur penting dalam siklus kebijakan publik adalah menyangkut implementasi kebijakan yang memegang peran penting bagi keberhasilan kebijakan publik. Dipahami bersama, bahwa tugas pokok pemerintah adalah menciptakan kebajikan melalui berbagai kebijakan publik, dan kebajikan dimaksud akan tercapai jika kebijakan yang dibuat dapat terimplementasikan secara baik. Keberhasilan implementasi suatu kebijakan ditentukan oleh banyak variabel atau faktor, baik menyangkut isi kebijakan yang diimplementasikan, pelaksana kebijakan, maupun lingkungan di mana kebijakan tersebut diimplementasikan (kelompok sasaran)</t>
        </is>
      </c>
      <c r="Y117" s="195" t="n">
        <v>83000</v>
      </c>
      <c r="Z117" s="193" t="n"/>
      <c r="AA117" s="198">
        <f>Y130*Z130</f>
        <v/>
      </c>
      <c r="AB117" s="199" t="inlineStr">
        <is>
          <t>179aea82-13be-499c-9c53-141fd8a9923b</t>
        </is>
      </c>
    </row>
    <row r="118" ht="15" customHeight="1" s="283">
      <c r="A118" s="186" t="n">
        <v>122</v>
      </c>
      <c r="B118" s="187">
        <f>HYPERLINK("https://mocostore.moco.co.id/catalog/"&amp;AB131,"Klik Disini")</f>
        <v/>
      </c>
      <c r="C118" s="188" t="inlineStr">
        <is>
          <t>ASN generasi milenial : implementasi bela negara &amp; ketahanan nasional</t>
        </is>
      </c>
      <c r="D118" s="188" t="n"/>
      <c r="E118" s="188" t="inlineStr">
        <is>
          <t>H.A.M. Ilyas ; penyunting, H. Dudung Abdullah Pasteur</t>
        </is>
      </c>
      <c r="F118" s="188" t="inlineStr">
        <is>
          <t>978-623-295-113-6</t>
        </is>
      </c>
      <c r="G118" s="188" t="inlineStr">
        <is>
          <t>978-623-295-118-1</t>
        </is>
      </c>
      <c r="H118" s="188" t="inlineStr">
        <is>
          <t>Manajemen</t>
        </is>
      </c>
      <c r="I118" s="188" t="inlineStr">
        <is>
          <t>Perguruan Tinggi</t>
        </is>
      </c>
      <c r="J118" s="189" t="inlineStr">
        <is>
          <t>009.09</t>
        </is>
      </c>
      <c r="K118" s="188" t="inlineStr">
        <is>
          <t>Tidak Tersedia</t>
        </is>
      </c>
      <c r="L118" s="188" t="inlineStr">
        <is>
          <t>Bahan Ajar Materi Perkuliahan</t>
        </is>
      </c>
      <c r="M118" s="188" t="inlineStr">
        <is>
          <t>Tidak Tersedia</t>
        </is>
      </c>
      <c r="N118" s="188" t="inlineStr">
        <is>
          <t>Indonesia</t>
        </is>
      </c>
      <c r="O118" s="188" t="inlineStr">
        <is>
          <t>Bukan fiksi</t>
        </is>
      </c>
      <c r="P118" s="188" t="n">
        <v>2022</v>
      </c>
      <c r="Q118" s="188" t="n">
        <v>2022</v>
      </c>
      <c r="R118" s="188" t="inlineStr">
        <is>
          <t>Alqaprint Jatinangor</t>
        </is>
      </c>
      <c r="S118" s="188" t="inlineStr">
        <is>
          <t>Alqaprint Jatinangor</t>
        </is>
      </c>
      <c r="T118" s="188" t="inlineStr">
        <is>
          <t>Lokal</t>
        </is>
      </c>
      <c r="U118" s="189" t="n">
        <v>171</v>
      </c>
      <c r="V118" s="189" t="inlineStr">
        <is>
          <t>pdf</t>
        </is>
      </c>
      <c r="W118" s="188" t="inlineStr">
        <is>
          <t>1.4 MB</t>
        </is>
      </c>
      <c r="X118" s="190" t="inlineStr">
        <is>
          <t>ASN generasi milenial sangat erat kaitannya dengan Revolusi Industri 4.0, di mana revolusi ini menitikberatkan pola digitalisasi dan otomasi hampir di semua aspek kehidupan manusia. Mereka merupakan kelompok generasi kelahiran antara 1980 hingga 2000-an yang menjadi abdi negara saat ini. Ciri khas dari ASN generasi milenial ini adalah memiliki kepribadian yang terbuka, rasa ingin tahu yang tinggi, multitasking, sangat kreatif, serba praktis, serta bergantung pada kemajuan teknologi dan informasi, memiliki kualitas, karakter dan mentalitas serta kemampuan melakukan perubahan secara cepat. ASN generasi milenial adalah generasi yang tumbuh beriringan dengan hadirnya berbagai produk teknologi dan pesatnya pertumbuhan dunia digital sehingga ASN generasi milenial kerap disebut juga dengan Digital Nitizen yakni pengguna internet yang aktif berkomunikasi, mencari informasi dan hiburan dalam dunia virtual.
 Bela Negara, secara fisik dapat diartikan sebagai usaha pertahanan dari segala bentuk AGHT (Ancaman, Gangguan, Hambatan, dan Tantangan) terhadap eksistensi negara tersebut. Secara nonfisik, bela negara dapat diartikan sebagai peran aktif dalam memajukan bangsa dan negara, baik melalui pendidikan, moral, sosial, dan lain sebagainya. Dengan demikian bela negara menjadi wajib untuk setiap profesi apa pun. Bela negara adalah istilah konstitusi yang terdapat dalam Pasal 27 ayat (3) UUD Negara Republik Indonesia Tahun 1945 yang berbunyi &amp;ldquo;setiap warga negara berhak dan wajib ikut serta dalam upaya pembelaan negara&amp;rdquo;. Artinya secara konstitusional bela negara mengikat seluruh bangsa Indonesia sebagai hak dan kewajiban setiap warga negara. Bela Negara terkait erat dengan terjaminnya eksistensi NKRI dan terwujidnya cita-cita bangsa sebagaimana termuat dalam Pembukaan UUD 1945 yakni: melindungi segenap bangsa Indonesia dan seluruh tumpah darah Indonesia, memajukan kesejahteraan umum, mencerdaskan kehidupan bangsa, serta ikut melaksanakan ketertiban dunia yang berdasarkan kemerdekaan, perdamaian abadi dan keadilan sosial.&amp;nbsp;</t>
        </is>
      </c>
      <c r="Y118" s="188" t="n">
        <v>85500</v>
      </c>
      <c r="Z118" s="186" t="n"/>
      <c r="AA118" s="191">
        <f>Y131*Z131</f>
        <v/>
      </c>
      <c r="AB118" s="192" t="inlineStr">
        <is>
          <t>d6003d9f-8834-4eee-ad4e-5d6e362aca8d</t>
        </is>
      </c>
    </row>
    <row r="119" ht="15" customHeight="1" s="283">
      <c r="A119" s="193" t="n">
        <v>123</v>
      </c>
      <c r="B119" s="194">
        <f>HYPERLINK("https://mocostore.moco.co.id/catalog/"&amp;AB132,"Klik Disini")</f>
        <v/>
      </c>
      <c r="C119" s="195" t="inlineStr">
        <is>
          <t>Eksistensi guru &amp; kepala sekolah dalam supervisi akademik masa pandemi</t>
        </is>
      </c>
      <c r="D119" s="195" t="n"/>
      <c r="E119" s="195" t="inlineStr">
        <is>
          <t>Sri Widodo ; penyunting, H. Dudung Abdullah Pasteur</t>
        </is>
      </c>
      <c r="F119" s="195" t="inlineStr">
        <is>
          <t>978-623-295-116-7</t>
        </is>
      </c>
      <c r="G119" s="195" t="inlineStr">
        <is>
          <t>978-623-295-120-4</t>
        </is>
      </c>
      <c r="H119" s="195" t="inlineStr">
        <is>
          <t>Pendidikan</t>
        </is>
      </c>
      <c r="I119" s="195" t="inlineStr">
        <is>
          <t>Perguruan Tinggi</t>
        </is>
      </c>
      <c r="J119" s="196" t="inlineStr">
        <is>
          <t>009.07</t>
        </is>
      </c>
      <c r="K119" s="195" t="inlineStr">
        <is>
          <t>Tidak Tersedia</t>
        </is>
      </c>
      <c r="L119" s="195" t="inlineStr">
        <is>
          <t>Bahan Ajar Materi Perkuliahan</t>
        </is>
      </c>
      <c r="M119" s="195" t="inlineStr">
        <is>
          <t>Tidak Tersedia</t>
        </is>
      </c>
      <c r="N119" s="195" t="inlineStr">
        <is>
          <t>Indonesia</t>
        </is>
      </c>
      <c r="O119" s="195" t="inlineStr">
        <is>
          <t>Bukan fiksi</t>
        </is>
      </c>
      <c r="P119" s="195" t="n">
        <v>2022</v>
      </c>
      <c r="Q119" s="195" t="n">
        <v>2022</v>
      </c>
      <c r="R119" s="195" t="inlineStr">
        <is>
          <t>Alqaprint Jatinangor</t>
        </is>
      </c>
      <c r="S119" s="195" t="inlineStr">
        <is>
          <t>Alqaprint Jatinangor</t>
        </is>
      </c>
      <c r="T119" s="195" t="inlineStr">
        <is>
          <t>Lokal</t>
        </is>
      </c>
      <c r="U119" s="196" t="n">
        <v>181</v>
      </c>
      <c r="V119" s="196" t="inlineStr">
        <is>
          <t>pdf</t>
        </is>
      </c>
      <c r="W119" s="195" t="inlineStr">
        <is>
          <t>2.6 MB</t>
        </is>
      </c>
      <c r="X119" s="197" t="inlineStr">
        <is>
          <t>Supervisi akademik merupakan serangkaian kegiatan membantu guru dan kepala sekolah mengembangkan kemampuannya dalam mengelola proses pembelajaran dan kepemimpinan, sehingga dapat meningkatkan kompetensi paedagogik dan profesional, yang muaranya pada peningkatan mutu lulusan peserta didik. Kegiatan supervisi akademik yang dilakukan oleh kepala sekolah yang ditujukan kepada guru dengan tujuan memberikan bantuan profesional, selain itu supervisi akademik juga bertujuan untuk meningkatkan kompetensi profesional maupun kompetensi paedagogik yang akan berdampak pada peningkatan kinerja guru-guru di sekolah terlebih pada masa pandemi Covid-19.</t>
        </is>
      </c>
      <c r="Y119" s="195" t="n">
        <v>90000</v>
      </c>
      <c r="Z119" s="193" t="n"/>
      <c r="AA119" s="198">
        <f>Y132*Z132</f>
        <v/>
      </c>
      <c r="AB119" s="199" t="inlineStr">
        <is>
          <t>59ba25ab-aba4-4c46-8206-7fca9c780530</t>
        </is>
      </c>
    </row>
    <row r="120" ht="15" customHeight="1" s="283">
      <c r="A120" s="186" t="n">
        <v>124</v>
      </c>
      <c r="B120" s="187">
        <f>HYPERLINK("https://mocostore.moco.co.id/catalog/"&amp;AB133,"Klik Disini")</f>
        <v/>
      </c>
      <c r="C120" s="188" t="inlineStr">
        <is>
          <t>Presensi SDM aparatur unggul : prasyarat tata kelola pemerintahan yang baik</t>
        </is>
      </c>
      <c r="D120" s="188" t="n"/>
      <c r="E120" s="188" t="inlineStr">
        <is>
          <t>Tarli Supriyatna ; penyunting, H. Dudung Abdullah Pasteur</t>
        </is>
      </c>
      <c r="F120" s="188" t="inlineStr">
        <is>
          <t>978-623-295-117-4</t>
        </is>
      </c>
      <c r="G120" s="188" t="inlineStr">
        <is>
          <t>978-623-295-122-8</t>
        </is>
      </c>
      <c r="H120" s="188" t="inlineStr">
        <is>
          <t>Manajemen</t>
        </is>
      </c>
      <c r="I120" s="188" t="inlineStr">
        <is>
          <t>Perguruan Tinggi</t>
        </is>
      </c>
      <c r="J120" s="189" t="inlineStr">
        <is>
          <t>009.09</t>
        </is>
      </c>
      <c r="K120" s="188" t="inlineStr">
        <is>
          <t>Tidak Tersedia</t>
        </is>
      </c>
      <c r="L120" s="188" t="inlineStr">
        <is>
          <t>Bahan Ajar Materi Perkuliahan</t>
        </is>
      </c>
      <c r="M120" s="188" t="inlineStr">
        <is>
          <t>Tidak Tersedia</t>
        </is>
      </c>
      <c r="N120" s="188" t="inlineStr">
        <is>
          <t>Indonesia</t>
        </is>
      </c>
      <c r="O120" s="188" t="inlineStr">
        <is>
          <t>Bukan fiksi</t>
        </is>
      </c>
      <c r="P120" s="188" t="n">
        <v>2022</v>
      </c>
      <c r="Q120" s="188" t="n">
        <v>2022</v>
      </c>
      <c r="R120" s="188" t="inlineStr">
        <is>
          <t>Alqaprint Jatinangor</t>
        </is>
      </c>
      <c r="S120" s="188" t="inlineStr">
        <is>
          <t>Alqaprint Jatinangor</t>
        </is>
      </c>
      <c r="T120" s="188" t="inlineStr">
        <is>
          <t>Lokal</t>
        </is>
      </c>
      <c r="U120" s="189" t="n">
        <v>186</v>
      </c>
      <c r="V120" s="189" t="inlineStr">
        <is>
          <t>pdf</t>
        </is>
      </c>
      <c r="W120" s="188" t="inlineStr">
        <is>
          <t>1.3 MB</t>
        </is>
      </c>
      <c r="X120" s="190" t="inlineStr">
        <is>
          <t>Berbicara mengenai manajemen SDM aparatur unggul memang tidak ada habisnya dan menuntut suatu pemikiran yang mendalam. Hal ini dikarenakan SDM aparatur adalah dimensi dinamis dan unik dibanding mengelola resources yang lain. Manusia memiliki sifat, karakter, motivasi, dan emosi yang berbeda-beda sehingga membutuhkan penanganan/manage yang berbeda pula untuk setiap personalnya. Sumber daya manusia merupakan sumber daya terpenting pada setiap organisasi, di mana manusia sebagai penggerak dan pengelola sumber daya-sumber daya lainnya. Oleh karena itu, salah satu tanggung jawab organisasi adalah memperoleh, menata, memotivasi, dan mengendalikan sumberdaya-sumberdaya manusianya untuk mencapai kemajuan organisasi dengan efektif. Pengelolaan SDM aparatur yang optimal dan unggul akan menyeimbangkan kebutuhan aparatur dan tuntutan organisasi sehingga terwujudlah peningkatan kinerja dan eksistensi organisasi. Tujuan utama dari manajemen kepegawaian sebenarnya adalah untuk meningkatkan kontribusi SDM terhadap organisasi dalam rangka mencapai produktivitas organisasi.</t>
        </is>
      </c>
      <c r="Y120" s="188" t="n">
        <v>93000</v>
      </c>
      <c r="Z120" s="186" t="n"/>
      <c r="AA120" s="191">
        <f>Y133*Z133</f>
        <v/>
      </c>
      <c r="AB120" s="192" t="inlineStr">
        <is>
          <t>5b675f91-9989-4c19-b0b9-5bb3efbd200e</t>
        </is>
      </c>
    </row>
    <row r="121" ht="15" customHeight="1" s="283">
      <c r="A121" s="193" t="n">
        <v>125</v>
      </c>
      <c r="B121" s="194">
        <f>HYPERLINK("https://mocostore.moco.co.id/catalog/"&amp;AB134,"Klik Disini")</f>
        <v/>
      </c>
      <c r="C121" s="195" t="inlineStr">
        <is>
          <t>Strategi &amp; Implementasi Pengembangan Masyarakat Desa Berkelanjutan</t>
        </is>
      </c>
      <c r="D121" s="195" t="n"/>
      <c r="E121" s="195" t="inlineStr">
        <is>
          <t>Togar Sibarani ; penyunting, Adnan Abi Wildan</t>
        </is>
      </c>
      <c r="F121" s="195" t="inlineStr">
        <is>
          <t>978-623-295-115-0</t>
        </is>
      </c>
      <c r="G121" s="195" t="inlineStr">
        <is>
          <t>978-623-295-121-1</t>
        </is>
      </c>
      <c r="H121" s="195" t="inlineStr">
        <is>
          <t>Manajemen</t>
        </is>
      </c>
      <c r="I121" s="195" t="inlineStr">
        <is>
          <t>Perguruan Tinggi</t>
        </is>
      </c>
      <c r="J121" s="196" t="inlineStr">
        <is>
          <t>009.09</t>
        </is>
      </c>
      <c r="K121" s="195" t="inlineStr">
        <is>
          <t>Tidak Tersedia</t>
        </is>
      </c>
      <c r="L121" s="195" t="inlineStr">
        <is>
          <t>Bahan Ajar Materi Perkuliahan, Pemberdayaan Masyar</t>
        </is>
      </c>
      <c r="M121" s="195" t="inlineStr">
        <is>
          <t>Tidak Tersedia</t>
        </is>
      </c>
      <c r="N121" s="195" t="inlineStr">
        <is>
          <t>Indonesia</t>
        </is>
      </c>
      <c r="O121" s="195" t="inlineStr">
        <is>
          <t>Bukan fiksi</t>
        </is>
      </c>
      <c r="P121" s="195" t="n">
        <v>2022</v>
      </c>
      <c r="Q121" s="195" t="n">
        <v>2022</v>
      </c>
      <c r="R121" s="195" t="inlineStr">
        <is>
          <t>Alqaprint Jatinangor</t>
        </is>
      </c>
      <c r="S121" s="195" t="inlineStr">
        <is>
          <t>Alqaprint Jatinangor</t>
        </is>
      </c>
      <c r="T121" s="195" t="inlineStr">
        <is>
          <t>Lokal</t>
        </is>
      </c>
      <c r="U121" s="196" t="n">
        <v>112</v>
      </c>
      <c r="V121" s="196" t="inlineStr">
        <is>
          <t>pdf</t>
        </is>
      </c>
      <c r="W121" s="195" t="inlineStr">
        <is>
          <t>1.2 MB</t>
        </is>
      </c>
      <c r="X121" s="197" t="inlineStr">
        <is>
          <t>Melalui pengembangan masyarakat diharapkan akan terwujud masyarakat yang mandiri, yang mampu berperan aktif selaku pelaku pembangunan dan terbebas dari intervensi kekuasaan elit pemerintahan desa; tanpa menafikan peran pemerintahan desa itu sendiri. Dengan demikian dalam pengembangan masyarakat, dibutuhkan komitmen kelompok masyarakat, fasilitasi masyarakat dan semua pihak diharapkan mampu menganalisis persoalan masyarakat serta mengembangkan program-program pembangunan berkelanjutan dengan dukungan sumber daya yang memadai baik sumber daya manusia, sistem pemerintahan maupun sistem informasi dan teknologi komunikasi yang berkembang dewasa ini. &amp;nbsp;
 &amp;nbsp;</t>
        </is>
      </c>
      <c r="Y121" s="195" t="n">
        <v>56000</v>
      </c>
      <c r="Z121" s="193" t="n"/>
      <c r="AA121" s="198">
        <f>Y134*Z134</f>
        <v/>
      </c>
      <c r="AB121" s="199" t="inlineStr">
        <is>
          <t>345b8b3c-fdee-4d45-b415-c7d773745a0d</t>
        </is>
      </c>
    </row>
    <row r="122" ht="15" customHeight="1" s="283">
      <c r="A122" s="186" t="n">
        <v>126</v>
      </c>
      <c r="B122" s="187">
        <f>HYPERLINK("https://mocostore.moco.co.id/catalog/"&amp;AB135,"Klik Disini")</f>
        <v/>
      </c>
      <c r="C122" s="188" t="inlineStr">
        <is>
          <t>Kolaboratif &amp; visioner : kepemimpinan ideal era generasi milenial</t>
        </is>
      </c>
      <c r="D122" s="188" t="n"/>
      <c r="E122" s="188" t="inlineStr">
        <is>
          <t>Djadjat Sudrajat; penyunting, Dudung Abdullah Pasteur</t>
        </is>
      </c>
      <c r="F122" s="188" t="inlineStr">
        <is>
          <t>978-623-295-124-2</t>
        </is>
      </c>
      <c r="G122" s="188" t="inlineStr">
        <is>
          <t>978-623-295-126-6</t>
        </is>
      </c>
      <c r="H122" s="188" t="inlineStr">
        <is>
          <t>Manajemen</t>
        </is>
      </c>
      <c r="I122" s="188" t="inlineStr">
        <is>
          <t>Perguruan Tinggi</t>
        </is>
      </c>
      <c r="J122" s="189" t="inlineStr">
        <is>
          <t>009.09</t>
        </is>
      </c>
      <c r="K122" s="188" t="inlineStr">
        <is>
          <t>Tidak Tersedia</t>
        </is>
      </c>
      <c r="L122" s="188" t="inlineStr">
        <is>
          <t>Kepemimpinan, Diklat</t>
        </is>
      </c>
      <c r="M122" s="188" t="inlineStr">
        <is>
          <t>Tidak Tersedia</t>
        </is>
      </c>
      <c r="N122" s="188" t="inlineStr">
        <is>
          <t>Indonesia</t>
        </is>
      </c>
      <c r="O122" s="188" t="inlineStr">
        <is>
          <t>Bukan fiksi</t>
        </is>
      </c>
      <c r="P122" s="188" t="n">
        <v>2022</v>
      </c>
      <c r="Q122" s="188" t="n">
        <v>2022</v>
      </c>
      <c r="R122" s="188" t="inlineStr">
        <is>
          <t>Alqaprint Jatinangor</t>
        </is>
      </c>
      <c r="S122" s="188" t="inlineStr">
        <is>
          <t>Alqaprint Jatinangor</t>
        </is>
      </c>
      <c r="T122" s="188" t="inlineStr">
        <is>
          <t>Lokal</t>
        </is>
      </c>
      <c r="U122" s="189" t="n">
        <v>186</v>
      </c>
      <c r="V122" s="189" t="inlineStr">
        <is>
          <t>pdf</t>
        </is>
      </c>
      <c r="W122" s="188" t="inlineStr">
        <is>
          <t>1.8 MB</t>
        </is>
      </c>
      <c r="X122" s="190" t="inlineStr">
        <is>
          <t>Kolaboratif &amp;amp; visioner meruapakan dua kata yang tengah menjadi buah bibir pabila dikaitkan dengan kepemimpinan menuju good governance, terutama di kalangan milenial. Generasi milenial sering dikenal juga sebagai generasi Y yang tumbuh dan saat teknologi maju seperti sekarang ini, yang dalam kesehariannya kerap berkomunikasi menggunakan media dan teknologi (IT) digital.
 Kepemimpinan kolaboratif adalah gaya kepemimpinan yang berusaha mengumpulkan masukan dan ide dari berbagai sumber sebelum mengambil keputusan atau mengambil tindakan dengan mengedepankan kerja sama saling mendukung. Inti dari kepemimpinan kolaboratif adalah bahwa kelompok yang bekerja bersama menuju tujuan bersama dapat menciptakan strategi yang lebih baik dan membangun praktik yang bermakna secara lebih efektif daripada yang dapat dilakukan oleh satu orang saja. Sementara itu, kepemimpinan visioner&amp;nbsp;adalah gaya&amp;nbsp;kepemimpinan&amp;nbsp;yang ditujukan untuk memberi arti pada kerja dan usaha yang perlu dilakukan bersama-sama oleh para anggota organisasi dengan cara memberi arahan dan makna pada kerja dan usaha yang dilakukan berdasarkan visi yang jelas.
 Tentu saja keberadaan pemimpin ideal adalah pemimpin cerdas yang didukung dengan keunggulan berpikir dan peka terhadap hal-hal sekitar sangat didambakan seluruh lapisan masyarakat. Dalam menjalankan tugasnya, seorang pemimpin ideal akan mampu berpikir luwes dan memiliki ide-ide segar untuk kemajuan berbangsa dan bernegara.</t>
        </is>
      </c>
      <c r="Y122" s="188" t="n">
        <v>93000</v>
      </c>
      <c r="Z122" s="186" t="n"/>
      <c r="AA122" s="191">
        <f>Y135*Z135</f>
        <v/>
      </c>
      <c r="AB122" s="192" t="inlineStr">
        <is>
          <t>022bc4fa-5d77-4355-97d3-829a32562509</t>
        </is>
      </c>
    </row>
    <row r="123" ht="15" customHeight="1" s="283">
      <c r="A123" s="193" t="n">
        <v>127</v>
      </c>
      <c r="B123" s="194">
        <f>HYPERLINK("https://mocostore.moco.co.id/catalog/"&amp;AB136,"Klik Disini")</f>
        <v/>
      </c>
      <c r="C123" s="195" t="inlineStr">
        <is>
          <t>Prelude perkoperasian Indonesia : menuju ekonomi rakyat kuat &amp; berdaulat</t>
        </is>
      </c>
      <c r="D123" s="195" t="n"/>
      <c r="E123" s="195" t="inlineStr">
        <is>
          <t>Kunkun Darajat, Ine Marlina</t>
        </is>
      </c>
      <c r="F123" s="195" t="inlineStr">
        <is>
          <t>978-623-295-098-6</t>
        </is>
      </c>
      <c r="G123" s="195" t="inlineStr">
        <is>
          <t>978-623-295-109-9</t>
        </is>
      </c>
      <c r="H123" s="195" t="inlineStr">
        <is>
          <t>Manajemen</t>
        </is>
      </c>
      <c r="I123" s="195" t="inlineStr">
        <is>
          <t>Perguruan Tinggi</t>
        </is>
      </c>
      <c r="J123" s="196" t="inlineStr">
        <is>
          <t>009.07</t>
        </is>
      </c>
      <c r="K123" s="195" t="inlineStr">
        <is>
          <t>Tidak Tersedia</t>
        </is>
      </c>
      <c r="L123" s="195" t="inlineStr">
        <is>
          <t>Koperasi</t>
        </is>
      </c>
      <c r="M123" s="195" t="inlineStr">
        <is>
          <t>Tidak Tersedia</t>
        </is>
      </c>
      <c r="N123" s="195" t="inlineStr">
        <is>
          <t>Indonesia</t>
        </is>
      </c>
      <c r="O123" s="195" t="inlineStr">
        <is>
          <t>Bukan fiksi</t>
        </is>
      </c>
      <c r="P123" s="195" t="n">
        <v>2022</v>
      </c>
      <c r="Q123" s="195" t="n">
        <v>2022</v>
      </c>
      <c r="R123" s="195" t="inlineStr">
        <is>
          <t>Alqaprint Jatinangor</t>
        </is>
      </c>
      <c r="S123" s="195" t="inlineStr">
        <is>
          <t>Alqaprint Jatinangor</t>
        </is>
      </c>
      <c r="T123" s="195" t="inlineStr">
        <is>
          <t>Lokal</t>
        </is>
      </c>
      <c r="U123" s="196" t="n">
        <v>92</v>
      </c>
      <c r="V123" s="196" t="inlineStr">
        <is>
          <t>pdf</t>
        </is>
      </c>
      <c r="W123" s="195" t="inlineStr">
        <is>
          <t>4.5 MB</t>
        </is>
      </c>
      <c r="X123" s="197" t="inlineStr">
        <is>
          <t>Koperasi sebagai badan usaha yang beranggotakan orang-seorang atau badan hukum koperasi dengan melandaskan kegiatannya berdasarkan prinsip koperasi sekaligus sebagai gerakan ekonomi rakyat yang berdasar atas asas kekeluargaan (Undang-Undang No. 25 Tahun 1992 tentang Perkoperasian). Koperasi sebagai gerakan ekonomi rakyat maupun sebagai badan usaha berperan serta untuk mewujudkan masyarakat yang maju, adil dan makmur dalam tata perekonomian nasional. Untuk memahami koperasi sebagai soko guru perekonomian bangsa Indonesia, berikut dijelaskan mengenai pemahaman konsep perkoperasian, jati diri koperasi, prinsip-prinsip, dan karakteristik koperasi.</t>
        </is>
      </c>
      <c r="Y123" s="195" t="n">
        <v>56000</v>
      </c>
      <c r="Z123" s="193" t="n"/>
      <c r="AA123" s="198">
        <f>Y136*Z136</f>
        <v/>
      </c>
      <c r="AB123" s="199" t="inlineStr">
        <is>
          <t>5816cc3f-115c-404b-8144-ea7e80047e50</t>
        </is>
      </c>
    </row>
    <row r="124" ht="15" customHeight="1" s="283">
      <c r="A124" s="186" t="n">
        <v>128</v>
      </c>
      <c r="B124" s="187">
        <f>HYPERLINK("https://mocostore.moco.co.id/catalog/"&amp;AB137,"Klik Disini")</f>
        <v/>
      </c>
      <c r="C124" s="188" t="inlineStr">
        <is>
          <t>Tata kelola administrasi surat menyurat korespondensi</t>
        </is>
      </c>
      <c r="D124" s="188" t="n"/>
      <c r="E124" s="188" t="inlineStr">
        <is>
          <t>Kunkun Darajat, Cucu Supriyatna</t>
        </is>
      </c>
      <c r="F124" s="188" t="inlineStr">
        <is>
          <t>978-602-6408-79-2</t>
        </is>
      </c>
      <c r="G124" s="188" t="inlineStr">
        <is>
          <t>978-623-6523-09-4</t>
        </is>
      </c>
      <c r="H124" s="188" t="inlineStr">
        <is>
          <t>Manajemen</t>
        </is>
      </c>
      <c r="I124" s="188" t="inlineStr">
        <is>
          <t>Perguruan Tinggi</t>
        </is>
      </c>
      <c r="J124" s="189" t="inlineStr">
        <is>
          <t>009.09</t>
        </is>
      </c>
      <c r="K124" s="188" t="inlineStr">
        <is>
          <t>Tidak Tersedia</t>
        </is>
      </c>
      <c r="L124" s="188" t="n"/>
      <c r="M124" s="188" t="inlineStr">
        <is>
          <t>Tidak Tersedia</t>
        </is>
      </c>
      <c r="N124" s="188" t="inlineStr">
        <is>
          <t>Indonesia</t>
        </is>
      </c>
      <c r="O124" s="188" t="inlineStr">
        <is>
          <t>Bukan fiksi</t>
        </is>
      </c>
      <c r="P124" s="188" t="n">
        <v>2019</v>
      </c>
      <c r="Q124" s="188" t="n">
        <v>2020</v>
      </c>
      <c r="R124" s="188" t="inlineStr">
        <is>
          <t>Alqaprint Jatinangor</t>
        </is>
      </c>
      <c r="S124" s="188" t="inlineStr">
        <is>
          <t>Alqaprint Jatinangor</t>
        </is>
      </c>
      <c r="T124" s="188" t="inlineStr">
        <is>
          <t>Lokal</t>
        </is>
      </c>
      <c r="U124" s="189" t="n">
        <v>259</v>
      </c>
      <c r="V124" s="189" t="inlineStr">
        <is>
          <t>pdf</t>
        </is>
      </c>
      <c r="W124" s="188" t="inlineStr">
        <is>
          <t>1.9 MB</t>
        </is>
      </c>
      <c r="X124" s="190" t="inlineStr">
        <is>
          <t>Dalam pencapaian tujuan penyelenggaraan kelangsungan hidup suatu organisasi, maka organisasi tersebut harus dapat menjalankan program-program organisasi yang telah direncanakan. Untuk melaksanakan program-program tersebut maka tidak lepas dari kegiatan surat menyurat atau korespondensi. Walaupun kegiatan surat menyurat merupakan bagian kecil dari pelaksanaan program organisasi, akan tetapi apabila pengelolaannya tidak sungguh-sungguh, maka keseluruhan program organisasi/instansi akan mengalami hambatan. Surat menyurat tidak hanya merupakan alat komunikasi yang penting tetapi hal itu juga sangat penting dalam kegiatan manjerial yaitu pekerjaan melaksanakan fungsi-fungsi manajemen seperti fungsi perencanaan, pengorganisasian, penggerakkan dan pengawasan.</t>
        </is>
      </c>
      <c r="Y124" s="188" t="n">
        <v>129500</v>
      </c>
      <c r="Z124" s="186" t="n"/>
      <c r="AA124" s="191">
        <f>Y137*Z137</f>
        <v/>
      </c>
      <c r="AB124" s="192" t="inlineStr">
        <is>
          <t>00a15888-ead2-4312-a87e-096ede3d9a9c</t>
        </is>
      </c>
    </row>
    <row r="125" ht="15" customHeight="1" s="283">
      <c r="A125" s="193" t="n">
        <v>129</v>
      </c>
      <c r="B125" s="194">
        <f>HYPERLINK("https://mocostore.moco.co.id/catalog/"&amp;AB138,"Klik Disini")</f>
        <v/>
      </c>
      <c r="C125" s="195" t="inlineStr">
        <is>
          <t>Belajar dari Pandemi Covid-19 untuk Ketahanan Masa Depan</t>
        </is>
      </c>
      <c r="D125" s="195" t="n"/>
      <c r="E125" s="195" t="inlineStr">
        <is>
          <t>Komunitas Penulis Ikastara; Editor, Dede Rusdiana &amp; Chandra W. Purnomo; Penyunting, Adnan Abi Wildan</t>
        </is>
      </c>
      <c r="F125" s="195" t="inlineStr">
        <is>
          <t>978-623-295-063-4</t>
        </is>
      </c>
      <c r="G125" s="195" t="inlineStr">
        <is>
          <t>978-623-295-129-7</t>
        </is>
      </c>
      <c r="H125" s="195" t="inlineStr">
        <is>
          <t>Kesehatan</t>
        </is>
      </c>
      <c r="I125" s="195" t="inlineStr">
        <is>
          <t>Perguruan Tinggi</t>
        </is>
      </c>
      <c r="J125" s="196" t="inlineStr">
        <is>
          <t>009.02</t>
        </is>
      </c>
      <c r="K125" s="195" t="inlineStr">
        <is>
          <t>Tidak Tersedia</t>
        </is>
      </c>
      <c r="L125" s="195" t="n"/>
      <c r="M125" s="195" t="inlineStr">
        <is>
          <t>Tidak Tersedia</t>
        </is>
      </c>
      <c r="N125" s="195" t="inlineStr">
        <is>
          <t>Indonesia</t>
        </is>
      </c>
      <c r="O125" s="195" t="inlineStr">
        <is>
          <t>Bukan fiksi</t>
        </is>
      </c>
      <c r="P125" s="195" t="n">
        <v>2022</v>
      </c>
      <c r="Q125" s="195" t="n">
        <v>2022</v>
      </c>
      <c r="R125" s="195" t="inlineStr">
        <is>
          <t>Alqaprint Jatinangor</t>
        </is>
      </c>
      <c r="S125" s="195" t="inlineStr">
        <is>
          <t>Alqaprint Jatinangor</t>
        </is>
      </c>
      <c r="T125" s="195" t="inlineStr">
        <is>
          <t>Lokal</t>
        </is>
      </c>
      <c r="U125" s="196" t="n">
        <v>233</v>
      </c>
      <c r="V125" s="196" t="inlineStr">
        <is>
          <t>pdf</t>
        </is>
      </c>
      <c r="W125" s="195" t="inlineStr">
        <is>
          <t>3.2 MB</t>
        </is>
      </c>
      <c r="X125" s="197" t="inlineStr">
        <is>
          <t>Pandemi Corona Virus Disease 2019 (Covid-19) ini menguak dan mengguncang seluruh sendi peradaban moderen. Sekali lagi dalam sejarah peradaban manusia kita dipaksa melindungi diri dengan &amp;lsquo;bersembunyi di gua&amp;rsquo; bukan karena ancaman perang suku dan binatang buas tapi oleh makhluk kejam, virus corona, yang tidak kasat mata yang menginfeksi cepat jutaan manusia. Kita bisa melihat tatanan ekonomi dan budaya global yang tampak kokoh menjadi tidak berfungsi hanya saat pandemi.
 Sistem dunia ini tampak rapuh terhempas badai pandemi, raksasa-raksasa bisnis berbagai sektor seperti transportasi, retailer, food, dan beverages mulai bertumbangan. Di level nasional kita juga baru menyadari selama ini kita bergantung bahan baku obat dan peralatan kesehatan dari luar negeri, sehingga menimbulkan kondisi kerentanan bagi bangsa pada saat pandemi.</t>
        </is>
      </c>
      <c r="Y125" s="195" t="n">
        <v>103500</v>
      </c>
      <c r="Z125" s="193" t="n"/>
      <c r="AA125" s="198">
        <f>Y138*Z138</f>
        <v/>
      </c>
      <c r="AB125" s="199" t="inlineStr">
        <is>
          <t>e5892b92-50e5-4148-8551-b9090f638013</t>
        </is>
      </c>
    </row>
    <row r="126" ht="15" customHeight="1" s="283">
      <c r="A126" s="186" t="n">
        <v>131</v>
      </c>
      <c r="B126" s="187">
        <f>HYPERLINK("https://mocostore.moco.co.id/catalog/"&amp;AB140,"Klik Disini")</f>
        <v/>
      </c>
      <c r="C126" s="188" t="inlineStr">
        <is>
          <t>Elaborasi diklat CPNS/ASN</t>
        </is>
      </c>
      <c r="D126" s="188" t="inlineStr">
        <is>
          <t>Latsar &amp; peningkatan prestasi kerja calon aparatur sipil negara</t>
        </is>
      </c>
      <c r="E126" s="188" t="inlineStr">
        <is>
          <t>Lilis Mulyani Setiasari, S.Pd., M.Pd.</t>
        </is>
      </c>
      <c r="F126" s="188" t="inlineStr">
        <is>
          <t>978-623-295-125-9</t>
        </is>
      </c>
      <c r="G126" s="188" t="inlineStr">
        <is>
          <t>978-623-295-128-0</t>
        </is>
      </c>
      <c r="H126" s="188" t="inlineStr">
        <is>
          <t>Manajemen</t>
        </is>
      </c>
      <c r="I126" s="188" t="inlineStr">
        <is>
          <t>Perguruan Tinggi</t>
        </is>
      </c>
      <c r="J126" s="189" t="inlineStr">
        <is>
          <t>009.09</t>
        </is>
      </c>
      <c r="K126" s="188" t="inlineStr">
        <is>
          <t>Tidak Tersedia</t>
        </is>
      </c>
      <c r="L126" s="188" t="inlineStr">
        <is>
          <t>Kepemimpinan, Diklat</t>
        </is>
      </c>
      <c r="M126" s="188" t="inlineStr">
        <is>
          <t>Tidak Tersedia</t>
        </is>
      </c>
      <c r="N126" s="188" t="inlineStr">
        <is>
          <t>Indonesia</t>
        </is>
      </c>
      <c r="O126" s="188" t="inlineStr">
        <is>
          <t>Bukan fiksi</t>
        </is>
      </c>
      <c r="P126" s="188" t="n">
        <v>2023</v>
      </c>
      <c r="Q126" s="188" t="n">
        <v>2023</v>
      </c>
      <c r="R126" s="188" t="inlineStr">
        <is>
          <t>Alqaprint Jatinangor</t>
        </is>
      </c>
      <c r="S126" s="188" t="inlineStr">
        <is>
          <t>Alqaprint Jatinangor</t>
        </is>
      </c>
      <c r="T126" s="188" t="inlineStr">
        <is>
          <t>Lokal</t>
        </is>
      </c>
      <c r="U126" s="189" t="n">
        <v>216</v>
      </c>
      <c r="V126" s="189" t="inlineStr">
        <is>
          <t>pdf</t>
        </is>
      </c>
      <c r="W126" s="188" t="inlineStr">
        <is>
          <t>1.6 MB</t>
        </is>
      </c>
      <c r="X126" s="190" t="inlineStr">
        <is>
          <t>Penulisan buku Manajeman Pelatihan Dasar Calon Pegawai Negeri Sipil terimplemantasi berdasarkan hasil penelitian disertasi yang penulis lakukan untuk memenuhi tugas akhir yang harus penulis tempuh. Permasalahan yang penulis dapatkan pada saat menjadi fasilitator, pengampu, coach dan penguji pada pelatihan dasar CPND menjadi dasar tersusunnya buku ini.
 PNS yang mempunyai fungsi sebagai pelayan publik, pelaksana kebijakan dan perekat pemersatu bangsa dan mempunyai kompetensi manajerial, teknis dan sosiokultural bisa lebih banyak dipahami dan di mengerti oleh pembaca.Kontribusi penulis dari buah buku ini untuk mengenalkan manajeman pelatihan CPNS untuk masyarakat umum, penyelenggara pelatihan, dan lembaga pelatihan &amp;mdash; baik pemerintah maupun swasta.</t>
        </is>
      </c>
      <c r="Y126" s="188" t="n">
        <v>108000</v>
      </c>
      <c r="Z126" s="186" t="n"/>
      <c r="AA126" s="191">
        <f>Y140*Z140</f>
        <v/>
      </c>
      <c r="AB126" s="192" t="inlineStr">
        <is>
          <t>aa31a0e6-a349-4c6c-a20c-02b3d939c412</t>
        </is>
      </c>
    </row>
    <row r="127" ht="15" customHeight="1" s="283">
      <c r="A127" s="193" t="n">
        <v>132</v>
      </c>
      <c r="B127" s="194">
        <f>HYPERLINK("https://mocostore.moco.co.id/catalog/"&amp;AB141,"Klik Disini")</f>
        <v/>
      </c>
      <c r="C127" s="195" t="inlineStr">
        <is>
          <t>Aktualisasi keperawatan profesional</t>
        </is>
      </c>
      <c r="D127" s="195" t="inlineStr">
        <is>
          <t>selaras hukum kesehatan dan keperawatan</t>
        </is>
      </c>
      <c r="E127" s="195" t="inlineStr">
        <is>
          <t>Dra. Lilis Sriyani, S.Kep., Ners., M.H.</t>
        </is>
      </c>
      <c r="F127" s="195" t="inlineStr">
        <is>
          <t>978-623-295-131-0</t>
        </is>
      </c>
      <c r="G127" s="195" t="inlineStr">
        <is>
          <t>978-623-295-137-2</t>
        </is>
      </c>
      <c r="H127" s="195" t="inlineStr">
        <is>
          <t>Manajemen</t>
        </is>
      </c>
      <c r="I127" s="195" t="inlineStr">
        <is>
          <t>Perguruan Tinggi</t>
        </is>
      </c>
      <c r="J127" s="196" t="inlineStr">
        <is>
          <t>009.09</t>
        </is>
      </c>
      <c r="K127" s="195" t="inlineStr">
        <is>
          <t>Tidak Tersedia</t>
        </is>
      </c>
      <c r="L127" s="195" t="n"/>
      <c r="M127" s="195" t="inlineStr">
        <is>
          <t>Tidak Tersedia</t>
        </is>
      </c>
      <c r="N127" s="195" t="inlineStr">
        <is>
          <t>Indonesia</t>
        </is>
      </c>
      <c r="O127" s="195" t="inlineStr">
        <is>
          <t>Bukan fiksi</t>
        </is>
      </c>
      <c r="P127" s="195" t="n">
        <v>2023</v>
      </c>
      <c r="Q127" s="195" t="n">
        <v>2023</v>
      </c>
      <c r="R127" s="195" t="inlineStr">
        <is>
          <t>Alqaprint Jatinangor</t>
        </is>
      </c>
      <c r="S127" s="195" t="inlineStr">
        <is>
          <t>Alqaprint Jatinangor</t>
        </is>
      </c>
      <c r="T127" s="195" t="inlineStr">
        <is>
          <t>Lokal</t>
        </is>
      </c>
      <c r="U127" s="196" t="n">
        <v>154</v>
      </c>
      <c r="V127" s="196" t="inlineStr">
        <is>
          <t>pdf</t>
        </is>
      </c>
      <c r="W127" s="195" t="inlineStr">
        <is>
          <t>2.8 MB</t>
        </is>
      </c>
      <c r="X127" s="197" t="inlineStr">
        <is>
          <t>Buku ini, terimplemantasi berdasarkan hasil penelitian untuk tesis. Permasalahan yang penulis dapatkan pada saat menjadi fasilitator, pengampu dan chouch pelatihan prajabatan dan latsar berakhlak pada pelatihan dasar CPNS menjadi dasar tersusunnya buku ini.
 Keperawatan merupakan bentuk pelayanan profesional sebagai bagian integral pelayanan kesehatan berbentuk pelayanan bio, psiko, sosio, spiritual, dan kultural secara komprehensif ditujukan kepada individu, keluarga, kelompok/masyarakat, baik yang sehat maupun sakit, mencakup siklus hidup manusia dengan pendekatan keperawatan (nursing process) meliputi assessment, diagnosis, planning, implementation, dan evaluation.
 Perawat yang profesional dalam melaksanakan tugas, fungsi, dan kewenangannya tidak terlepas dari regulasi yang berlaku, yaitu Undang-Undang No. 36 Tahun 2014 tentang Tenaga Kesehatan, Undang-Undang No. 38 Tahun 2014 tentang Keperawatan, Permen PAN &amp;amp; RB No. 35 Tahun 2019 tentang Jabatan Fungsional Keperawatan dan Juknis No. 4 Tahun 2022 tentang Jabatan Fungsional Perawat, karena dalam mengaktualisasikan ilmu keperawatannya perlu memperhatikan keselamata klien (pasien) sebagai konsumen yang dilindungi oleh Undang-Undang No. 8 Tahun 1999 tentang Perlindungan Konsumen.</t>
        </is>
      </c>
      <c r="Y127" s="195" t="n">
        <v>77000</v>
      </c>
      <c r="Z127" s="193" t="n"/>
      <c r="AA127" s="198">
        <f>Y141*Z141</f>
        <v/>
      </c>
      <c r="AB127" s="199" t="inlineStr">
        <is>
          <t>0222af97-0a47-427b-a37d-ea1dadd0f240</t>
        </is>
      </c>
    </row>
    <row r="128" ht="15" customHeight="1" s="283">
      <c r="A128" s="186" t="n">
        <v>133</v>
      </c>
      <c r="B128" s="187">
        <f>HYPERLINK("https://mocostore.moco.co.id/catalog/"&amp;AB142,"Klik Disini")</f>
        <v/>
      </c>
      <c r="C128" s="188" t="inlineStr">
        <is>
          <t>Perlindungan konsumen era digital</t>
        </is>
      </c>
      <c r="D128" s="188" t="inlineStr">
        <is>
          <t>mencerdaskan &amp; memberdayakan</t>
        </is>
      </c>
      <c r="E128" s="188" t="inlineStr">
        <is>
          <t>Drs. Nanang Nugraha, S.H., M.H., M.Si</t>
        </is>
      </c>
      <c r="F128" s="188" t="inlineStr">
        <is>
          <t>978-623-295-099-3</t>
        </is>
      </c>
      <c r="G128" s="188" t="inlineStr">
        <is>
          <t>978-623-295-139-6</t>
        </is>
      </c>
      <c r="H128" s="188" t="inlineStr">
        <is>
          <t>Hukum</t>
        </is>
      </c>
      <c r="I128" s="188" t="inlineStr">
        <is>
          <t>Perguruan Tinggi</t>
        </is>
      </c>
      <c r="J128" s="189" t="inlineStr">
        <is>
          <t>009.12</t>
        </is>
      </c>
      <c r="K128" s="188" t="inlineStr">
        <is>
          <t>Tidak Tersedia</t>
        </is>
      </c>
      <c r="L128" s="188" t="inlineStr">
        <is>
          <t>Perlindungan Konsumen</t>
        </is>
      </c>
      <c r="M128" s="188" t="inlineStr">
        <is>
          <t>Tidak Tersedia</t>
        </is>
      </c>
      <c r="N128" s="188" t="inlineStr">
        <is>
          <t>Indonesia</t>
        </is>
      </c>
      <c r="O128" s="188" t="inlineStr">
        <is>
          <t>Bukan fiksi</t>
        </is>
      </c>
      <c r="P128" s="188" t="n">
        <v>2023</v>
      </c>
      <c r="Q128" s="188" t="n">
        <v>2023</v>
      </c>
      <c r="R128" s="188" t="inlineStr">
        <is>
          <t>Alqaprint Jatinangor</t>
        </is>
      </c>
      <c r="S128" s="188" t="inlineStr">
        <is>
          <t>Alqaprint Jatinangor</t>
        </is>
      </c>
      <c r="T128" s="188" t="inlineStr">
        <is>
          <t>Lokal</t>
        </is>
      </c>
      <c r="U128" s="189" t="n">
        <v>144</v>
      </c>
      <c r="V128" s="189" t="inlineStr">
        <is>
          <t>pdf</t>
        </is>
      </c>
      <c r="W128" s="188" t="inlineStr">
        <is>
          <t>4.2 MB</t>
        </is>
      </c>
      <c r="X128" s="190" t="inlineStr">
        <is>
          <t>Buku bertajuk Perlindungan Konsumen Era Digital: Mencerdaskan &amp;amp; Memberdayakan ini merupakan upaya sungguh-sungguh untuk turut serta menjadikan konsumen yang cerdas, terlebih pada era digital sekarang ini yang cukup menggerakkan telunjuk dan jari jemari, maka apa pun barang dengan mudah hadir di rumah. Konsumen yang cerdas adalah konsumen yang mampu menegakkan haknya, melaksanakan kewajibannya, serta mampu melindungi dirinya dari barang atau jasa yang merugikan. Konsumen yang cerdas tentunya hanya membeli produk yang sesuai ketentuan dan mengutamakan penggunaan produk dalam negeri.</t>
        </is>
      </c>
      <c r="Y128" s="188" t="n">
        <v>72000</v>
      </c>
      <c r="Z128" s="186" t="n"/>
      <c r="AA128" s="191">
        <f>Y142*Z142</f>
        <v/>
      </c>
      <c r="AB128" s="192" t="inlineStr">
        <is>
          <t>6eeb5386-b927-40af-83b4-5dc77a0b29ef</t>
        </is>
      </c>
    </row>
    <row r="129" ht="15" customHeight="1" s="283">
      <c r="A129" s="193" t="n">
        <v>134</v>
      </c>
      <c r="B129" s="194">
        <f>HYPERLINK("https://mocostore.moco.co.id/catalog/"&amp;AB143,"Klik Disini")</f>
        <v/>
      </c>
      <c r="C129" s="195" t="inlineStr">
        <is>
          <t>Kolaborasi - strategi - sinergisitas TNI - POLRI &amp; aparat negara dalam penanganan pandemi</t>
        </is>
      </c>
      <c r="D129" s="195" t="n"/>
      <c r="E129" s="195" t="inlineStr">
        <is>
          <t>Dr. Haryadi Mukhtas, S.I.K., M.Si. ; editor, Sutiyo, Ph.D., Adnan Abi Wildan</t>
        </is>
      </c>
      <c r="F129" s="195" t="inlineStr">
        <is>
          <t>978-623-295-143-3</t>
        </is>
      </c>
      <c r="G129" s="195" t="inlineStr">
        <is>
          <t>978-623-295-144-0</t>
        </is>
      </c>
      <c r="H129" s="195" t="inlineStr">
        <is>
          <t>Manajemen</t>
        </is>
      </c>
      <c r="I129" s="195" t="inlineStr">
        <is>
          <t>Perguruan Tinggi</t>
        </is>
      </c>
      <c r="J129" s="196" t="inlineStr">
        <is>
          <t>009.09</t>
        </is>
      </c>
      <c r="K129" s="195" t="inlineStr">
        <is>
          <t>Tidak Tersedia</t>
        </is>
      </c>
      <c r="L129" s="195" t="inlineStr">
        <is>
          <t>Pandemi Covid 19, Keamanan, TNI-Polri</t>
        </is>
      </c>
      <c r="M129" s="195" t="inlineStr">
        <is>
          <t>Tidak Tersedia</t>
        </is>
      </c>
      <c r="N129" s="195" t="inlineStr">
        <is>
          <t>Indonesia</t>
        </is>
      </c>
      <c r="O129" s="195" t="inlineStr">
        <is>
          <t>Bukan fiksi</t>
        </is>
      </c>
      <c r="P129" s="195" t="n">
        <v>2023</v>
      </c>
      <c r="Q129" s="195" t="n">
        <v>2023</v>
      </c>
      <c r="R129" s="195" t="inlineStr">
        <is>
          <t>Alqaprint Jatinangor</t>
        </is>
      </c>
      <c r="S129" s="195" t="inlineStr">
        <is>
          <t>Alqaprint Jatinangor</t>
        </is>
      </c>
      <c r="T129" s="195" t="inlineStr">
        <is>
          <t>Lokal</t>
        </is>
      </c>
      <c r="U129" s="196" t="n">
        <v>188</v>
      </c>
      <c r="V129" s="196" t="inlineStr">
        <is>
          <t>pdf</t>
        </is>
      </c>
      <c r="W129" s="195" t="inlineStr">
        <is>
          <t>23.2 MB</t>
        </is>
      </c>
      <c r="X129" s="197" t="inlineStr">
        <is>
          <t>Penulis menganalisis berbagai persoalan berdasarkan tinjauan legalistik UU No. 2 Tahun 2002 tentang Kepolisian Negara Republik Indonesia dan UU No. 34 Tahun 2004 tentang Tentara Nasional Indonesia, serta tinjauan teoritis dari perspektif teori manajemen, peran, kepemimpinan, sumber daya organisasi, collaborative governance, dan manajemen strategis. Berbagai data dan analisis dilakukan terhadap dinamika kebijakan pemerintah dan peran TNI-Polri, berbagai persoalan yang terjadi, kondisi ideal yang ingin diwujudkan, serta strategi pemecahan masalah yang ditawarkan.
 Dengan teknik PESTEL Analysis, penulis menawarkan konsepsi peran TNI-Polri dalam penanganan pandemi melalui Collaborative Governance Model Hexa-Helix. Implementasi penanganan Covid-19 dan pemulihan ekonomi nasional dilaksanakan melalui peran supporting, substitusi, pushing, netralisir dan pelaksanaan tugas pokok TNI-Polri. Konsepsi peran dan model ini merupakan gagasan penulis guna mengoptimalkan peran dan kolaborasi TNI-Polri beserta komponen bangsa lainnya dalam penanganan pandemi dan pemulihan ekonomi nasional.</t>
        </is>
      </c>
      <c r="Y129" s="195" t="n">
        <v>119800</v>
      </c>
      <c r="Z129" s="193" t="n"/>
      <c r="AA129" s="198">
        <f>Y143*Z143</f>
        <v/>
      </c>
      <c r="AB129" s="199" t="inlineStr">
        <is>
          <t>c0f1b9ca-0251-4fd3-9223-3247f4458dab</t>
        </is>
      </c>
    </row>
    <row r="130" ht="15" customHeight="1" s="283">
      <c r="A130" s="186" t="n">
        <v>135</v>
      </c>
      <c r="B130" s="187">
        <f>HYPERLINK("https://mocostore.moco.co.id/catalog/"&amp;AB144,"Klik Disini")</f>
        <v/>
      </c>
      <c r="C130" s="188" t="inlineStr">
        <is>
          <t>Transformasi pendidik &amp; tenaga kependidikan di pusaran dunia metaverse era society 5.0</t>
        </is>
      </c>
      <c r="D130" s="188" t="n"/>
      <c r="E130" s="188" t="inlineStr">
        <is>
          <t>Dr. Drs. Dudung Abdullah Pasteur, M.M.Pd.</t>
        </is>
      </c>
      <c r="F130" s="188" t="inlineStr">
        <is>
          <t>978-623-295-142-6</t>
        </is>
      </c>
      <c r="G130" s="188" t="inlineStr">
        <is>
          <t>978-623-295-145-7</t>
        </is>
      </c>
      <c r="H130" s="188" t="inlineStr">
        <is>
          <t>Manajemen</t>
        </is>
      </c>
      <c r="I130" s="188" t="inlineStr">
        <is>
          <t>Perguruan Tinggi</t>
        </is>
      </c>
      <c r="J130" s="189" t="inlineStr">
        <is>
          <t>009.09</t>
        </is>
      </c>
      <c r="K130" s="188" t="inlineStr">
        <is>
          <t>Tidak Tersedia</t>
        </is>
      </c>
      <c r="L130" s="188" t="inlineStr">
        <is>
          <t>Kependidikan</t>
        </is>
      </c>
      <c r="M130" s="188" t="inlineStr">
        <is>
          <t>Tidak Tersedia</t>
        </is>
      </c>
      <c r="N130" s="188" t="inlineStr">
        <is>
          <t>Indonesia</t>
        </is>
      </c>
      <c r="O130" s="188" t="inlineStr">
        <is>
          <t>Bukan fiksi</t>
        </is>
      </c>
      <c r="P130" s="188" t="n">
        <v>2023</v>
      </c>
      <c r="Q130" s="188" t="n">
        <v>2023</v>
      </c>
      <c r="R130" s="188" t="inlineStr">
        <is>
          <t>Alqaprint Jatinangor</t>
        </is>
      </c>
      <c r="S130" s="188" t="inlineStr">
        <is>
          <t>Alqaprint Jatinangor</t>
        </is>
      </c>
      <c r="T130" s="188" t="inlineStr">
        <is>
          <t>Lokal</t>
        </is>
      </c>
      <c r="U130" s="189" t="n">
        <v>212</v>
      </c>
      <c r="V130" s="189" t="inlineStr">
        <is>
          <t>pdf</t>
        </is>
      </c>
      <c r="W130" s="188" t="inlineStr">
        <is>
          <t>4.1 MB</t>
        </is>
      </c>
      <c r="X130" s="190" t="inlineStr">
        <is>
          <t>Perubahan akan tuntutan di era dunia metaverse inilah menjadikan dunia pendidikan
 membutuhkan inovasi dan kreativitas dalam kegiatan pembelajaran. Demi menjawab
 tantangan pendidikan di era society 5.0 ini, maka pendidik, tenaga kependidikan dan
 peserta didik harus mampu mengintegrasikan teknologi informasi dan komunikasi
 (dunia digital) dalam kegiatan pembelajaran. Hal ini terus menerus dilakukan supaya
 kualitas proses dan hasil pembelajaran jauh lebih baik, sehingga semakin hari dapat
 meningkatkan kualitas pendidikan di Indonesia.</t>
        </is>
      </c>
      <c r="Y130" s="188" t="n">
        <v>106000</v>
      </c>
      <c r="Z130" s="186" t="n"/>
      <c r="AA130" s="191">
        <f>Y144*Z144</f>
        <v/>
      </c>
      <c r="AB130" s="192" t="inlineStr">
        <is>
          <t>c18f70f2-60c2-4d56-b26e-d5a6a9f38618</t>
        </is>
      </c>
    </row>
    <row r="131" ht="15" customHeight="1" s="283">
      <c r="A131" s="193" t="n">
        <v>137</v>
      </c>
      <c r="B131" s="194">
        <f>HYPERLINK("https://mocostore.moco.co.id/catalog/"&amp;AB146,"Klik Disini")</f>
        <v/>
      </c>
      <c r="C131" s="195" t="inlineStr">
        <is>
          <t>Model optimisasi graphical user interface Python untuk internet shopping online menggunakan adjustable robust counterpart metholodogy</t>
        </is>
      </c>
      <c r="D131" s="195" t="n"/>
      <c r="E131" s="195" t="inlineStr">
        <is>
          <t>Diah Chaerani, Ananda Fridayana, Endang Rusyaman, Erick Paulus</t>
        </is>
      </c>
      <c r="F131" s="195" t="inlineStr">
        <is>
          <t>978-623-295-135-8</t>
        </is>
      </c>
      <c r="G131" s="195" t="inlineStr">
        <is>
          <t>978-623-295-138-9</t>
        </is>
      </c>
      <c r="H131" s="195" t="inlineStr">
        <is>
          <t>Matematika</t>
        </is>
      </c>
      <c r="I131" s="195" t="inlineStr">
        <is>
          <t>Perguruan Tinggi</t>
        </is>
      </c>
      <c r="J131" s="196" t="inlineStr">
        <is>
          <t>009.05</t>
        </is>
      </c>
      <c r="K131" s="195" t="inlineStr">
        <is>
          <t>Tidak Tersedia</t>
        </is>
      </c>
      <c r="L131" s="195" t="inlineStr">
        <is>
          <t>Internet</t>
        </is>
      </c>
      <c r="M131" s="195" t="inlineStr">
        <is>
          <t>Tidak Tersedia</t>
        </is>
      </c>
      <c r="N131" s="195" t="inlineStr">
        <is>
          <t>Indonesia</t>
        </is>
      </c>
      <c r="O131" s="195" t="inlineStr">
        <is>
          <t>Bukan fiksi</t>
        </is>
      </c>
      <c r="P131" s="195" t="n">
        <v>2023</v>
      </c>
      <c r="Q131" s="195" t="n">
        <v>2023</v>
      </c>
      <c r="R131" s="195" t="inlineStr">
        <is>
          <t>Alqaprint Jatinangor</t>
        </is>
      </c>
      <c r="S131" s="195" t="inlineStr">
        <is>
          <t>Alqaprint Jatinangor</t>
        </is>
      </c>
      <c r="T131" s="195" t="inlineStr">
        <is>
          <t>Lokal</t>
        </is>
      </c>
      <c r="U131" s="196" t="n">
        <v>116</v>
      </c>
      <c r="V131" s="196" t="inlineStr">
        <is>
          <t>pdf</t>
        </is>
      </c>
      <c r="W131" s="195" t="inlineStr">
        <is>
          <t>3.9 MB</t>
        </is>
      </c>
      <c r="X131" s="197" t="inlineStr">
        <is>
          <t>Dalam buku ini dibahas mengenai Model Optimisasi dan Graphical User Interface Python&amp;nbsp;untuk masalah Internet Shopping Online&amp;nbsp;dengan menggunakan Adjustable Robust Counterpart Metholodogy.&amp;nbsp;Masalah Internet Online Shopping&amp;nbsp;ini dimodelkan dengan pendekatan Optimisasi Robust dengan Metode Adjustable Robust Counterpart&amp;nbsp;untuk mengatasi ketidakpastian permintaan (demand) serta pengambilan keputusan two-stage&amp;nbsp;yang bersifat wait and see decision&amp;nbsp;dalam hal penentuan pengiriman barang dengan diskon. Data yang digunakan untuk eksperimen numerik dikaji dengan pendekatan Analisis Sosial Media dari berbagai e-commerce atau media sosal seperti Instagram, Twitter atapun Facebook. Disajikan pula model optimisasi dengan high performance dan alat hitung numerik dengan Graphical User Interface&amp;nbsp;(GUI) berbasis software open-source dengan Pemrograman Python.&amp;nbsp;</t>
        </is>
      </c>
      <c r="Y131" s="195" t="n">
        <v>72000</v>
      </c>
      <c r="Z131" s="193" t="n"/>
      <c r="AA131" s="198">
        <f>Y146*Z146</f>
        <v/>
      </c>
      <c r="AB131" s="199" t="inlineStr">
        <is>
          <t>196665f7-2fb2-467a-9972-d01aa04b7543</t>
        </is>
      </c>
    </row>
    <row r="132" ht="15" customHeight="1" s="283">
      <c r="A132" s="186" t="n">
        <v>138</v>
      </c>
      <c r="B132" s="187">
        <f>HYPERLINK("https://mocostore.moco.co.id/catalog/"&amp;AB147,"Klik Disini")</f>
        <v/>
      </c>
      <c r="C132" s="188" t="inlineStr">
        <is>
          <t>Dynamic : Bahasa Inggris : teknologi industri</t>
        </is>
      </c>
      <c r="D132" s="188" t="inlineStr">
        <is>
          <t>SMK Teknologi Industri Kelas X</t>
        </is>
      </c>
      <c r="E132" s="188" t="inlineStr">
        <is>
          <t>D. Lukman P. K., R. Aryati Virna ; penyunting, Adnan Abi Wildan</t>
        </is>
      </c>
      <c r="F132" s="188" t="inlineStr">
        <is>
          <t>978-623-295-015-3</t>
        </is>
      </c>
      <c r="G132" s="188" t="inlineStr">
        <is>
          <t>978-623-295-042-9</t>
        </is>
      </c>
      <c r="H132" s="188" t="inlineStr">
        <is>
          <t>Buku Sekolah</t>
        </is>
      </c>
      <c r="I132" s="188" t="inlineStr">
        <is>
          <t>Perguruan Tinggi</t>
        </is>
      </c>
      <c r="J132" s="189" t="inlineStr">
        <is>
          <t>009.03</t>
        </is>
      </c>
      <c r="K132" s="188" t="inlineStr">
        <is>
          <t>Tidak Tersedia</t>
        </is>
      </c>
      <c r="L132" s="188" t="inlineStr">
        <is>
          <t>Buku Pelajaran Berdasarkan Kurikulum 2013</t>
        </is>
      </c>
      <c r="M132" s="188" t="inlineStr">
        <is>
          <t>Jilid 1</t>
        </is>
      </c>
      <c r="N132" s="188" t="inlineStr">
        <is>
          <t>Inggris</t>
        </is>
      </c>
      <c r="O132" s="188" t="inlineStr">
        <is>
          <t>Bukan fiksi</t>
        </is>
      </c>
      <c r="P132" s="188" t="n">
        <v>2020</v>
      </c>
      <c r="Q132" s="188" t="n">
        <v>2020</v>
      </c>
      <c r="R132" s="188" t="inlineStr">
        <is>
          <t>Alqaprint Jatinangor</t>
        </is>
      </c>
      <c r="S132" s="188" t="inlineStr">
        <is>
          <t>Alqaprint Jatinangor</t>
        </is>
      </c>
      <c r="T132" s="188" t="inlineStr">
        <is>
          <t>Lokal</t>
        </is>
      </c>
      <c r="U132" s="189" t="n">
        <v>92</v>
      </c>
      <c r="V132" s="189" t="inlineStr">
        <is>
          <t>pdf</t>
        </is>
      </c>
      <c r="W132" s="188" t="inlineStr">
        <is>
          <t>3.7 MB</t>
        </is>
      </c>
      <c r="X132" s="190"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32" s="188" t="n">
        <v>46000</v>
      </c>
      <c r="Z132" s="186" t="n"/>
      <c r="AA132" s="191">
        <f>Y147*Z147</f>
        <v/>
      </c>
      <c r="AB132" s="192" t="inlineStr">
        <is>
          <t>1258d5af-3df8-4334-ad78-fcb9e1cb7d75</t>
        </is>
      </c>
    </row>
    <row r="133" ht="15" customHeight="1" s="283">
      <c r="A133" s="193" t="n">
        <v>139</v>
      </c>
      <c r="B133" s="194">
        <f>HYPERLINK("https://mocostore.moco.co.id/catalog/"&amp;AB148,"Klik Disini")</f>
        <v/>
      </c>
      <c r="C133" s="195" t="inlineStr">
        <is>
          <t>Dynamic : Bahasa Inggris : teknologi industri</t>
        </is>
      </c>
      <c r="D133" s="195" t="inlineStr">
        <is>
          <t>SMK Teknologi Industri Kelas XI</t>
        </is>
      </c>
      <c r="E133" s="195" t="inlineStr">
        <is>
          <t>D. Lukman P. K., R. Aryati Virna ; penyunting, Adnan Abi Wildan</t>
        </is>
      </c>
      <c r="F133" s="195" t="inlineStr">
        <is>
          <t>978-623-295-016-0</t>
        </is>
      </c>
      <c r="G133" s="195" t="inlineStr">
        <is>
          <t>978-623-295-043-6</t>
        </is>
      </c>
      <c r="H133" s="195" t="inlineStr">
        <is>
          <t>Buku Sekolah</t>
        </is>
      </c>
      <c r="I133" s="195" t="inlineStr">
        <is>
          <t>Perguruan Tinggi</t>
        </is>
      </c>
      <c r="J133" s="196" t="inlineStr">
        <is>
          <t>009.03</t>
        </is>
      </c>
      <c r="K133" s="195" t="inlineStr">
        <is>
          <t>Tidak Tersedia</t>
        </is>
      </c>
      <c r="L133" s="195" t="inlineStr">
        <is>
          <t>Buku Pelajaran Berdasarkan Kurikulum 2013</t>
        </is>
      </c>
      <c r="M133" s="195" t="inlineStr">
        <is>
          <t>Jilid 2</t>
        </is>
      </c>
      <c r="N133" s="195" t="inlineStr">
        <is>
          <t>Inggris</t>
        </is>
      </c>
      <c r="O133" s="195" t="inlineStr">
        <is>
          <t>Bukan fiksi</t>
        </is>
      </c>
      <c r="P133" s="195" t="n">
        <v>2020</v>
      </c>
      <c r="Q133" s="195" t="n">
        <v>2020</v>
      </c>
      <c r="R133" s="195" t="inlineStr">
        <is>
          <t>Alqaprint Jatinangor</t>
        </is>
      </c>
      <c r="S133" s="195" t="inlineStr">
        <is>
          <t>Alqaprint Jatinangor</t>
        </is>
      </c>
      <c r="T133" s="195" t="inlineStr">
        <is>
          <t>Lokal</t>
        </is>
      </c>
      <c r="U133" s="196" t="n">
        <v>94</v>
      </c>
      <c r="V133" s="196" t="inlineStr">
        <is>
          <t>pdf</t>
        </is>
      </c>
      <c r="W133" s="195" t="inlineStr">
        <is>
          <t>3.9 MB</t>
        </is>
      </c>
      <c r="X133" s="197"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33" s="195" t="n">
        <v>47000</v>
      </c>
      <c r="Z133" s="193" t="n"/>
      <c r="AA133" s="198">
        <f>Y148*Z148</f>
        <v/>
      </c>
      <c r="AB133" s="199" t="inlineStr">
        <is>
          <t>b5090b4f-ee53-4365-8eb9-6167bc6b76b8</t>
        </is>
      </c>
    </row>
    <row r="134" ht="15" customHeight="1" s="283">
      <c r="A134" s="186" t="n">
        <v>140</v>
      </c>
      <c r="B134" s="187">
        <f>HYPERLINK("https://mocostore.moco.co.id/catalog/"&amp;AB149,"Klik Disini")</f>
        <v/>
      </c>
      <c r="C134" s="188" t="inlineStr">
        <is>
          <t>Dynamic : Bahasa Inggris : teknologi industri</t>
        </is>
      </c>
      <c r="D134" s="188" t="inlineStr">
        <is>
          <t>SMK Teknologi Industri Kelas XII</t>
        </is>
      </c>
      <c r="E134" s="188" t="inlineStr">
        <is>
          <t>D. Lukman P. K., R. Aryati Virna ; penyunting, Adnan Abi Wildan</t>
        </is>
      </c>
      <c r="F134" s="188" t="inlineStr">
        <is>
          <t>978-623-295-017-7</t>
        </is>
      </c>
      <c r="G134" s="188" t="inlineStr">
        <is>
          <t>978-623-295-044-3</t>
        </is>
      </c>
      <c r="H134" s="188" t="inlineStr">
        <is>
          <t>Buku Sekolah</t>
        </is>
      </c>
      <c r="I134" s="188" t="inlineStr">
        <is>
          <t>Perguruan Tinggi</t>
        </is>
      </c>
      <c r="J134" s="189" t="inlineStr">
        <is>
          <t>009.03</t>
        </is>
      </c>
      <c r="K134" s="188" t="inlineStr">
        <is>
          <t>Tidak Tersedia</t>
        </is>
      </c>
      <c r="L134" s="188" t="inlineStr">
        <is>
          <t>Buku Pelajaran Berdasarkan Kurikulum 2013</t>
        </is>
      </c>
      <c r="M134" s="188" t="inlineStr">
        <is>
          <t>Jilid 3</t>
        </is>
      </c>
      <c r="N134" s="188" t="inlineStr">
        <is>
          <t>Inggris</t>
        </is>
      </c>
      <c r="O134" s="188" t="inlineStr">
        <is>
          <t>Bukan fiksi</t>
        </is>
      </c>
      <c r="P134" s="188" t="n">
        <v>2020</v>
      </c>
      <c r="Q134" s="188" t="n">
        <v>2020</v>
      </c>
      <c r="R134" s="188" t="inlineStr">
        <is>
          <t>Alqaprint Jatinangor</t>
        </is>
      </c>
      <c r="S134" s="188" t="inlineStr">
        <is>
          <t>Alqaprint Jatinangor</t>
        </is>
      </c>
      <c r="T134" s="188" t="inlineStr">
        <is>
          <t>Lokal</t>
        </is>
      </c>
      <c r="U134" s="189" t="n">
        <v>94</v>
      </c>
      <c r="V134" s="189" t="inlineStr">
        <is>
          <t>pdf</t>
        </is>
      </c>
      <c r="W134" s="188" t="inlineStr">
        <is>
          <t>4.1 MB</t>
        </is>
      </c>
      <c r="X134" s="190" t="inlineStr">
        <is>
          <t>Kurikulum 2013 untuk Pelajaran Bahasa Inggris
 termasuk kelompok Mata Pelajaran Wajib
 (Kelompok A). Ada kesaman isi (KI dan KD) pada
 Kurikulum 2013 antara SMA/MA dan SMK/MAK.
 Adapun buku bertajuk DYNAMIC ini disusun
 sesuai dengan rumpun/kelompok Teknologi dan
 Industri agar peserta didik dapat meningkatkan
 keterampilan berbahasa Inggris dalam dunia
 teknologi dan industri. Pembelajaran bahasa
 Inggris melalui buku ini menekankan pentingnya
 keseimbangan kompetensi sikap, pengetahuan, dan
 keterampilan. Kemampuan bahasa Inggris dibentuk
 melalui pembelajaran berkelanjutan mulai dari
 Listening, Speaking, Reading, dan Writing hingga
 pembentukan sikap jujur, santun, kreatif, peduli,
 dan percaya diri.</t>
        </is>
      </c>
      <c r="Y134" s="188" t="n">
        <v>47000</v>
      </c>
      <c r="Z134" s="186" t="n"/>
      <c r="AA134" s="191">
        <f>Y149*Z149</f>
        <v/>
      </c>
      <c r="AB134" s="192" t="inlineStr">
        <is>
          <t>0319a9b0-8f4f-4768-87b4-61165be54686</t>
        </is>
      </c>
    </row>
    <row r="135" ht="15" customHeight="1" s="283">
      <c r="A135" s="193" t="n">
        <v>141</v>
      </c>
      <c r="B135" s="194">
        <f>HYPERLINK("https://mocostore.moco.co.id/catalog/"&amp;AB150,"Klik Disini")</f>
        <v/>
      </c>
      <c r="C135" s="195" t="inlineStr">
        <is>
          <t>English motivation untuk pelatihan bahasa inggris aparatur sipil negara (ASN)</t>
        </is>
      </c>
      <c r="D135" s="195" t="inlineStr">
        <is>
          <t>Elementary</t>
        </is>
      </c>
      <c r="E135" s="195" t="inlineStr">
        <is>
          <t>Dudung Abdullah Pasteur, Rd. Aryati Virna</t>
        </is>
      </c>
      <c r="F135" s="195" t="inlineStr">
        <is>
          <t>978-602-6408-30-3</t>
        </is>
      </c>
      <c r="G135" s="195" t="inlineStr">
        <is>
          <t>978-623-6523-43-8</t>
        </is>
      </c>
      <c r="H135" s="195" t="inlineStr">
        <is>
          <t>Bahasa</t>
        </is>
      </c>
      <c r="I135" s="195" t="inlineStr">
        <is>
          <t>Perguruan Tinggi</t>
        </is>
      </c>
      <c r="J135" s="196" t="inlineStr">
        <is>
          <t>009.19</t>
        </is>
      </c>
      <c r="K135" s="195" t="inlineStr">
        <is>
          <t>Tidak Tersedia</t>
        </is>
      </c>
      <c r="L135" s="195" t="inlineStr">
        <is>
          <t>Pendidikan dan Pelatihan (Diklat)</t>
        </is>
      </c>
      <c r="M135" s="195" t="inlineStr">
        <is>
          <t>Jilid 1</t>
        </is>
      </c>
      <c r="N135" s="195" t="inlineStr">
        <is>
          <t>Inggris</t>
        </is>
      </c>
      <c r="O135" s="195" t="inlineStr">
        <is>
          <t>Bukan fiksi</t>
        </is>
      </c>
      <c r="P135" s="195" t="n">
        <v>2018</v>
      </c>
      <c r="Q135" s="195" t="n">
        <v>2020</v>
      </c>
      <c r="R135" s="195" t="inlineStr">
        <is>
          <t>Alqaprint Jatinangor</t>
        </is>
      </c>
      <c r="S135" s="195" t="inlineStr">
        <is>
          <t>Alqaprint Jatinangor</t>
        </is>
      </c>
      <c r="T135" s="195" t="inlineStr">
        <is>
          <t>Lokal</t>
        </is>
      </c>
      <c r="U135" s="196" t="n">
        <v>88</v>
      </c>
      <c r="V135" s="196" t="inlineStr">
        <is>
          <t>pdf</t>
        </is>
      </c>
      <c r="W135" s="195" t="inlineStr">
        <is>
          <t>7.6 MB</t>
        </is>
      </c>
      <c r="X135" s="197"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35" s="195" t="n">
        <v>52000</v>
      </c>
      <c r="Z135" s="193" t="n"/>
      <c r="AA135" s="198">
        <f>Y150*Z150</f>
        <v/>
      </c>
      <c r="AB135" s="199" t="inlineStr">
        <is>
          <t>e1f2e52e-bf28-400b-ba95-10af3771f1ee</t>
        </is>
      </c>
    </row>
    <row r="136" ht="15" customHeight="1" s="283">
      <c r="A136" s="186" t="n">
        <v>142</v>
      </c>
      <c r="B136" s="187">
        <f>HYPERLINK("https://mocostore.moco.co.id/catalog/"&amp;AB151,"Klik Disini")</f>
        <v/>
      </c>
      <c r="C136" s="188" t="inlineStr">
        <is>
          <t>English motivation untuk pelatihan bahasa inggris aparatur sipil negara (ASN)</t>
        </is>
      </c>
      <c r="D136" s="188" t="inlineStr">
        <is>
          <t>Intermediate</t>
        </is>
      </c>
      <c r="E136" s="188" t="inlineStr">
        <is>
          <t>Dudung Abdullah Pasteur, Rd. Aryati Virna</t>
        </is>
      </c>
      <c r="F136" s="188" t="inlineStr">
        <is>
          <t>978-602-6408-31-0</t>
        </is>
      </c>
      <c r="G136" s="188" t="inlineStr">
        <is>
          <t>978-623-6523-44-5</t>
        </is>
      </c>
      <c r="H136" s="188" t="inlineStr">
        <is>
          <t>Bahasa</t>
        </is>
      </c>
      <c r="I136" s="188" t="inlineStr">
        <is>
          <t>Perguruan Tinggi</t>
        </is>
      </c>
      <c r="J136" s="189" t="inlineStr">
        <is>
          <t>009.19</t>
        </is>
      </c>
      <c r="K136" s="188" t="inlineStr">
        <is>
          <t>Revisi Sampul Baru</t>
        </is>
      </c>
      <c r="L136" s="188" t="inlineStr">
        <is>
          <t>Pendidikan dan Pelatihan (Diklat)</t>
        </is>
      </c>
      <c r="M136" s="188" t="inlineStr">
        <is>
          <t>Jilid 2</t>
        </is>
      </c>
      <c r="N136" s="188" t="inlineStr">
        <is>
          <t>Inggris</t>
        </is>
      </c>
      <c r="O136" s="188" t="inlineStr">
        <is>
          <t>Bukan fiksi</t>
        </is>
      </c>
      <c r="P136" s="188" t="n">
        <v>2018</v>
      </c>
      <c r="Q136" s="188" t="n">
        <v>2020</v>
      </c>
      <c r="R136" s="188" t="inlineStr">
        <is>
          <t>Alqaprint Jatinangor</t>
        </is>
      </c>
      <c r="S136" s="188" t="inlineStr">
        <is>
          <t>Alqaprint Jatinangor</t>
        </is>
      </c>
      <c r="T136" s="188" t="inlineStr">
        <is>
          <t>Lokal</t>
        </is>
      </c>
      <c r="U136" s="189" t="n">
        <v>96</v>
      </c>
      <c r="V136" s="189" t="inlineStr">
        <is>
          <t>pdf</t>
        </is>
      </c>
      <c r="W136" s="188" t="inlineStr">
        <is>
          <t>6.5 MB</t>
        </is>
      </c>
      <c r="X136" s="190"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36" s="188" t="n">
        <v>57600</v>
      </c>
      <c r="Z136" s="186" t="n"/>
      <c r="AA136" s="191">
        <f>Y151*Z151</f>
        <v/>
      </c>
      <c r="AB136" s="192" t="inlineStr">
        <is>
          <t>13625e0c-b456-46b6-91a1-1cf49064e1b1</t>
        </is>
      </c>
    </row>
    <row r="137" ht="15" customHeight="1" s="283">
      <c r="A137" s="193" t="n">
        <v>143</v>
      </c>
      <c r="B137" s="194">
        <f>HYPERLINK("https://mocostore.moco.co.id/catalog/"&amp;AB152,"Klik Disini")</f>
        <v/>
      </c>
      <c r="C137" s="195" t="inlineStr">
        <is>
          <t>English motivation untuk pelatihan bahasa inggris aparatur sipil negara (ASN)</t>
        </is>
      </c>
      <c r="D137" s="195" t="inlineStr">
        <is>
          <t>Advanced</t>
        </is>
      </c>
      <c r="E137" s="195" t="inlineStr">
        <is>
          <t>Dudung Abdullah Pasteur, Rd. Aryati Virna</t>
        </is>
      </c>
      <c r="F137" s="195" t="inlineStr">
        <is>
          <t>978-602-6408-32-7</t>
        </is>
      </c>
      <c r="G137" s="195" t="inlineStr">
        <is>
          <t>978-623-6523-45-2</t>
        </is>
      </c>
      <c r="H137" s="195" t="inlineStr">
        <is>
          <t>Bahasa</t>
        </is>
      </c>
      <c r="I137" s="195" t="inlineStr">
        <is>
          <t>Perguruan Tinggi</t>
        </is>
      </c>
      <c r="J137" s="196" t="inlineStr">
        <is>
          <t>009.19</t>
        </is>
      </c>
      <c r="K137" s="195" t="inlineStr">
        <is>
          <t>Tidak Tersedia</t>
        </is>
      </c>
      <c r="L137" s="195" t="inlineStr">
        <is>
          <t>Pendidikan dan Pelatihan (Diklat)</t>
        </is>
      </c>
      <c r="M137" s="195" t="inlineStr">
        <is>
          <t>Jilid 3</t>
        </is>
      </c>
      <c r="N137" s="195" t="inlineStr">
        <is>
          <t>Inggris</t>
        </is>
      </c>
      <c r="O137" s="195" t="inlineStr">
        <is>
          <t>Bukan fiksi</t>
        </is>
      </c>
      <c r="P137" s="195" t="n">
        <v>2018</v>
      </c>
      <c r="Q137" s="195" t="n">
        <v>2020</v>
      </c>
      <c r="R137" s="195" t="inlineStr">
        <is>
          <t>Alqaprint Jatinangor</t>
        </is>
      </c>
      <c r="S137" s="195" t="inlineStr">
        <is>
          <t>Alqaprint Jatinangor</t>
        </is>
      </c>
      <c r="T137" s="195" t="inlineStr">
        <is>
          <t>Lokal</t>
        </is>
      </c>
      <c r="U137" s="196" t="n">
        <v>96</v>
      </c>
      <c r="V137" s="196" t="inlineStr">
        <is>
          <t>pdf</t>
        </is>
      </c>
      <c r="W137" s="195" t="inlineStr">
        <is>
          <t>7.9 MB</t>
        </is>
      </c>
      <c r="X137" s="197" t="inlineStr">
        <is>
          <t>Berdasarkan Undang-Undang Nomor 5 Tahun 2014 tentang Aparatur Sipil Negara (ASN), pemerintah melakukan berbagai langkah kebijakan untuk mewujudkan birokrasi yang andal, transparan, dan profesional (good governance) yang merupakan ciri pemerintahan berkelas dunia (world class government). Untuk mewujudkan visi pemerintahan berkelas dunia pada 2025 sesuai Grand Design Reformasi Birokrasi (dalam Rencana Pembangunan Jangka Panjang Nasional RPJMN 2015&amp;ndash;2019), maka harus diimbangi dengan sumber daya manusia (SDM) &amp;mdash; dalam hal ini aparatur sipil negara (ASN/PNS) yang berkelas dunia &amp;mdash; yakni (1) profesionalisme, (2) integritas, (3) orientasi kemasyarakatan, (4) budaya pelayanan yang tinggi, (5) dan memiliki wawasan global.
 Visi tersebut tidak lepas dari fakta bahwa saat ini kompetisi antarnegara semakin terbuka dan merupakan suatu keniscayaan antara lain dengan kompetensi ASN dalam berbahasa asing teristimewa bahasa Inggris, terlebih telah memasuki era masyarakat ekonomi ASEAN (MEA)/ASEAN economic community (AEC), dan sebagai bagian masyarakat global melalui penetapan program pembangunan berkelanjuan (sustainable development goals/SDGs).</t>
        </is>
      </c>
      <c r="Y137" s="195" t="n">
        <v>57600</v>
      </c>
      <c r="Z137" s="193" t="n"/>
      <c r="AA137" s="198">
        <f>Y152*Z152</f>
        <v/>
      </c>
      <c r="AB137" s="199" t="inlineStr">
        <is>
          <t>648f6c16-0134-4475-897f-cb33ecce823d</t>
        </is>
      </c>
    </row>
    <row r="138" ht="15" customHeight="1" s="283">
      <c r="A138" s="186" t="n">
        <v>147</v>
      </c>
      <c r="B138" s="187">
        <f>HYPERLINK("https://mocostore.moco.co.id/catalog/"&amp;AB156,"Klik Disini")</f>
        <v/>
      </c>
      <c r="C138" s="188" t="inlineStr">
        <is>
          <t>Manajemen sumber daya manusia</t>
        </is>
      </c>
      <c r="D138" s="188" t="inlineStr">
        <is>
          <t>aktualisasi pengembangan kompetensi aparatur sipil negara</t>
        </is>
      </c>
      <c r="E138" s="188" t="inlineStr">
        <is>
          <t>Neny Rahmawati, Aep Ermana ; penyunting, Dudung Abdullah Pasteu</t>
        </is>
      </c>
      <c r="F138" s="188" t="inlineStr">
        <is>
          <t>978-623-295-083-2</t>
        </is>
      </c>
      <c r="G138" s="188" t="inlineStr">
        <is>
          <t>978-623-295-088-7</t>
        </is>
      </c>
      <c r="H138" s="188" t="inlineStr">
        <is>
          <t>Manajemen</t>
        </is>
      </c>
      <c r="I138" s="188" t="inlineStr">
        <is>
          <t>Perguruan Tinggi</t>
        </is>
      </c>
      <c r="J138" s="189" t="inlineStr">
        <is>
          <t>009.12</t>
        </is>
      </c>
      <c r="K138" s="188" t="inlineStr">
        <is>
          <t>Tidak Tersedia</t>
        </is>
      </c>
      <c r="L138" s="188" t="inlineStr">
        <is>
          <t>Materi Pendidikan dan Pelatihan (Diklat)</t>
        </is>
      </c>
      <c r="M138" s="188" t="inlineStr">
        <is>
          <t>Tidak Tersedia</t>
        </is>
      </c>
      <c r="N138" s="188" t="inlineStr">
        <is>
          <t>Indonesia</t>
        </is>
      </c>
      <c r="O138" s="188" t="inlineStr">
        <is>
          <t>Bukan fiksi</t>
        </is>
      </c>
      <c r="P138" s="188" t="n">
        <v>2021</v>
      </c>
      <c r="Q138" s="188" t="n">
        <v>2021</v>
      </c>
      <c r="R138" s="188" t="inlineStr">
        <is>
          <t>Alqaprint Jatinangor</t>
        </is>
      </c>
      <c r="S138" s="188" t="inlineStr">
        <is>
          <t>Alqaprint Jatinangor</t>
        </is>
      </c>
      <c r="T138" s="188" t="inlineStr">
        <is>
          <t>Lokal</t>
        </is>
      </c>
      <c r="U138" s="189" t="n">
        <v>153</v>
      </c>
      <c r="V138" s="189" t="inlineStr">
        <is>
          <t>pdf</t>
        </is>
      </c>
      <c r="W138" s="188" t="inlineStr">
        <is>
          <t>1.3 MB</t>
        </is>
      </c>
      <c r="X138" s="190" t="inlineStr">
        <is>
          <t>Pemerintah sedang giat-giatnya melaksanakan reformasi birokrasi di bidang kepegawaian. Salah satu bidang yang direformasi adalah penataan sumber daya manusia aparatur, meliputi penataan jumlah dan kualitas, serta distribusi PNS/ASN. Lahirnya Undang-Undang Nomor 5 Tahun 2014 tentang Aparatur Sipil Negara yang berlaku sejak tanggal diundangkan pada 15 Januari 2014 menggantikan UU No. 8 Tahun 1974 jo UU No. 43 Tahun 1999 tentang Pokok-Pokok Kepegawaian yang menekankan sistem manajemen kepegawaian berdasarkan sistem merit. Dalam Undang-Undang tersebut, sistem merit didefinisikan sebagai kebijakan dan manajemen ASN yang berdasarkan pada kualifikasi, kompetensi, dan kinerja, yang diberlakukan secara adil dan wajar dengan tanpa diskriminasi. Tujuan penerapan sistem merit adalah untuk memastikan jabatan di birokrasi pemerintah diduduki oleh orang-orang yang profesional, dalam arti kompeten dan melaksanakan tugas berdasarkan nilai dasar, kode etik dan kode perilaku ASN. Guna mendorong terwujudnya tujuan tersebut, KASN selaku lembaga yang diberi wewenang mengawasi pelaksanaan sistem merit, melakukan pemetaan guna mengetahui sejauh mana sistem merit telah diterapkan di masingmasing instansi pemerintah. Informasi tersebut digunakan untuk pembuatan kebijakan dan pembinaan.
 &amp;nbsp;
 &amp;nbsp;</t>
        </is>
      </c>
      <c r="Y138" s="188" t="n">
        <v>76000</v>
      </c>
      <c r="Z138" s="186" t="n"/>
      <c r="AA138" s="191">
        <f>Y156*Z156</f>
        <v/>
      </c>
      <c r="AB138" s="192" t="inlineStr">
        <is>
          <t>ec66c22c-ac23-456b-9e59-2cd8323188d2</t>
        </is>
      </c>
    </row>
    <row r="139" ht="15" customHeight="1" s="283">
      <c r="A139" s="193" t="n">
        <v>148</v>
      </c>
      <c r="B139" s="194">
        <f>HYPERLINK("https://mocostore.moco.co.id/catalog/"&amp;AB157,"Klik Disini")</f>
        <v/>
      </c>
      <c r="C139" s="195" t="inlineStr">
        <is>
          <t>Pengantar ilmu hukum</t>
        </is>
      </c>
      <c r="D139" s="195" t="n"/>
      <c r="E139" s="195" t="inlineStr">
        <is>
          <t>Romli Arsad ; penyunting, Adnan Abi Wildan</t>
        </is>
      </c>
      <c r="F139" s="195" t="inlineStr">
        <is>
          <t>978-979-9462-86-2</t>
        </is>
      </c>
      <c r="G139" s="195" t="inlineStr">
        <is>
          <t>978-623-6523-65-0</t>
        </is>
      </c>
      <c r="H139" s="195" t="inlineStr">
        <is>
          <t>Hukum</t>
        </is>
      </c>
      <c r="I139" s="195" t="inlineStr">
        <is>
          <t>Perguruan Tinggi</t>
        </is>
      </c>
      <c r="J139" s="196" t="inlineStr">
        <is>
          <t>009.09</t>
        </is>
      </c>
      <c r="K139" s="195" t="inlineStr">
        <is>
          <t>Tidak Tersedia</t>
        </is>
      </c>
      <c r="L139" s="195" t="inlineStr">
        <is>
          <t>Bahan Ajar Materi Perkuliahan</t>
        </is>
      </c>
      <c r="M139" s="195" t="inlineStr">
        <is>
          <t>Tidak Tersedia</t>
        </is>
      </c>
      <c r="N139" s="195" t="inlineStr">
        <is>
          <t>Indonesia</t>
        </is>
      </c>
      <c r="O139" s="195" t="inlineStr">
        <is>
          <t>Bukan fiksi</t>
        </is>
      </c>
      <c r="P139" s="195" t="n">
        <v>2016</v>
      </c>
      <c r="Q139" s="195" t="n">
        <v>2020</v>
      </c>
      <c r="R139" s="195" t="inlineStr">
        <is>
          <t>Alqaprint Jatinangor</t>
        </is>
      </c>
      <c r="S139" s="195" t="inlineStr">
        <is>
          <t>Alqaprint Jatinangor</t>
        </is>
      </c>
      <c r="T139" s="195" t="inlineStr">
        <is>
          <t>Lokal</t>
        </is>
      </c>
      <c r="U139" s="196" t="n">
        <v>236</v>
      </c>
      <c r="V139" s="196" t="inlineStr">
        <is>
          <t>pdf</t>
        </is>
      </c>
      <c r="W139" s="195" t="inlineStr">
        <is>
          <t>1.7 MB</t>
        </is>
      </c>
      <c r="X139" s="197" t="inlineStr">
        <is>
          <t>Buku ini merupakan hasil kompilasi dari berbagai
 sumber baik melalui media cetak maupun
 elektronik, dan diskusi langsung dengan berbagai
 pihak penulis manfaatkan semaksimal mungkin.
 Tanpa adanya inspirasi dan komparasi yang penulis
 dapatkan dari berbagai pihak, penulis tidak yakin
 akan dapat menyelesaikan buku ini. Sistematika
 setiap bab secara garis besar terdiri atas tiga babak,
 yaitu pengantar, pembahasan, dan rekapitulasi.
 Pembabakan ini dilakukan semata-mata hanya
 untuk penggambaran penekanan uraian atas
 bidang tertentu. Harapan penulis atas cara demikian
 adalah, adanya konsentrasi penuh dalam proses
 pemahaman atas bidang tertentu tersebut.</t>
        </is>
      </c>
      <c r="Y139" s="195" t="n">
        <v>118000</v>
      </c>
      <c r="Z139" s="193" t="n"/>
      <c r="AA139" s="198">
        <f>Y157*Z157</f>
        <v/>
      </c>
      <c r="AB139" s="199" t="inlineStr">
        <is>
          <t>1df3fb8a-a949-43f8-b24b-7df21f5d47d4</t>
        </is>
      </c>
    </row>
    <row r="140" ht="15" customHeight="1" s="283">
      <c r="A140" s="186" t="n"/>
      <c r="B140" s="187" t="n"/>
      <c r="C140" s="188" t="n"/>
      <c r="D140" s="188" t="n"/>
      <c r="E140" s="188" t="n"/>
      <c r="F140" s="188" t="n"/>
      <c r="G140" s="188" t="n"/>
      <c r="H140" s="188" t="n"/>
      <c r="I140" s="188" t="n"/>
      <c r="J140" s="189" t="n"/>
      <c r="K140" s="188" t="n"/>
      <c r="L140" s="188" t="n"/>
      <c r="M140" s="188" t="n"/>
      <c r="N140" s="188" t="n"/>
      <c r="O140" s="188" t="n"/>
      <c r="P140" s="188" t="n"/>
      <c r="Q140" s="188" t="n"/>
      <c r="R140" s="188" t="n"/>
      <c r="S140" s="188" t="n"/>
      <c r="T140" s="188" t="n"/>
      <c r="U140" s="189" t="n"/>
      <c r="V140" s="189" t="n"/>
      <c r="W140" s="188" t="n"/>
      <c r="X140" s="190" t="n"/>
      <c r="Y140" s="188" t="n"/>
      <c r="Z140" s="186" t="n"/>
      <c r="AA140" s="191" t="n"/>
      <c r="AB140" s="192" t="n"/>
    </row>
    <row r="141" ht="15" customHeight="1" s="283">
      <c r="A141" s="193" t="n"/>
      <c r="B141" s="194" t="n"/>
      <c r="C141" s="195" t="n"/>
      <c r="D141" s="195" t="n"/>
      <c r="E141" s="195" t="n"/>
      <c r="F141" s="195" t="n"/>
      <c r="G141" s="195" t="n"/>
      <c r="H141" s="195" t="n"/>
      <c r="I141" s="195" t="n"/>
      <c r="J141" s="196" t="n"/>
      <c r="K141" s="195" t="n"/>
      <c r="L141" s="195" t="n"/>
      <c r="M141" s="195" t="n"/>
      <c r="N141" s="195" t="n"/>
      <c r="O141" s="195" t="n"/>
      <c r="P141" s="195" t="n"/>
      <c r="Q141" s="195" t="n"/>
      <c r="R141" s="195" t="n"/>
      <c r="S141" s="195" t="n"/>
      <c r="T141" s="195" t="n"/>
      <c r="U141" s="196" t="n"/>
      <c r="V141" s="196" t="n"/>
      <c r="W141" s="195" t="n"/>
      <c r="X141" s="197" t="n"/>
      <c r="Y141" s="195" t="n"/>
      <c r="Z141" s="193" t="n"/>
      <c r="AA141" s="198" t="n"/>
      <c r="AB141" s="199" t="n"/>
    </row>
    <row r="142" ht="15" customHeight="1" s="283">
      <c r="A142" s="186" t="n"/>
      <c r="B142" s="187" t="n"/>
      <c r="C142" s="188" t="n"/>
      <c r="D142" s="188" t="n"/>
      <c r="E142" s="188" t="n"/>
      <c r="F142" s="188" t="n"/>
      <c r="G142" s="188" t="n"/>
      <c r="H142" s="188" t="n"/>
      <c r="I142" s="188" t="n"/>
      <c r="J142" s="189" t="n"/>
      <c r="K142" s="188" t="n"/>
      <c r="L142" s="188" t="n"/>
      <c r="M142" s="188" t="n"/>
      <c r="N142" s="188" t="n"/>
      <c r="O142" s="188" t="n"/>
      <c r="P142" s="188" t="n"/>
      <c r="Q142" s="188" t="n"/>
      <c r="R142" s="188" t="n"/>
      <c r="S142" s="188" t="n"/>
      <c r="T142" s="188" t="n"/>
      <c r="U142" s="189" t="n"/>
      <c r="V142" s="189" t="n"/>
      <c r="W142" s="188" t="n"/>
      <c r="X142" s="190" t="n"/>
      <c r="Y142" s="188" t="n"/>
      <c r="Z142" s="186" t="n"/>
      <c r="AA142" s="191" t="n"/>
      <c r="AB142" s="192" t="n"/>
    </row>
    <row r="143" ht="15" customHeight="1" s="283">
      <c r="A143" s="193" t="n"/>
      <c r="B143" s="194" t="n"/>
      <c r="C143" s="195" t="n"/>
      <c r="D143" s="195" t="n"/>
      <c r="E143" s="195" t="n"/>
      <c r="F143" s="195" t="n"/>
      <c r="G143" s="195" t="n"/>
      <c r="H143" s="195" t="n"/>
      <c r="I143" s="195" t="n"/>
      <c r="J143" s="196" t="n"/>
      <c r="K143" s="195" t="n"/>
      <c r="L143" s="195" t="n"/>
      <c r="M143" s="195" t="n"/>
      <c r="N143" s="195" t="n"/>
      <c r="O143" s="195" t="n"/>
      <c r="P143" s="195" t="n"/>
      <c r="Q143" s="195" t="n"/>
      <c r="R143" s="195" t="n"/>
      <c r="S143" s="195" t="n"/>
      <c r="T143" s="195" t="n"/>
      <c r="U143" s="196" t="n"/>
      <c r="V143" s="196" t="n"/>
      <c r="W143" s="195" t="n"/>
      <c r="X143" s="197" t="n"/>
      <c r="Y143" s="195" t="n"/>
      <c r="Z143" s="193" t="n"/>
      <c r="AA143" s="198" t="n"/>
      <c r="AB143" s="199" t="n"/>
    </row>
    <row r="144" ht="15" customHeight="1" s="283">
      <c r="A144" s="186" t="n"/>
      <c r="B144" s="187" t="n"/>
      <c r="C144" s="188" t="n"/>
      <c r="D144" s="188" t="n"/>
      <c r="E144" s="188" t="n"/>
      <c r="F144" s="188" t="n"/>
      <c r="G144" s="188" t="n"/>
      <c r="H144" s="188" t="n"/>
      <c r="I144" s="188" t="n"/>
      <c r="J144" s="189" t="n"/>
      <c r="K144" s="188" t="n"/>
      <c r="L144" s="188" t="n"/>
      <c r="M144" s="188" t="n"/>
      <c r="N144" s="188" t="n"/>
      <c r="O144" s="188" t="n"/>
      <c r="P144" s="188" t="n"/>
      <c r="Q144" s="188" t="n"/>
      <c r="R144" s="188" t="n"/>
      <c r="S144" s="188" t="n"/>
      <c r="T144" s="188" t="n"/>
      <c r="U144" s="189" t="n"/>
      <c r="V144" s="189" t="n"/>
      <c r="W144" s="188" t="n"/>
      <c r="X144" s="190" t="n"/>
      <c r="Y144" s="188" t="n"/>
      <c r="Z144" s="186" t="n"/>
      <c r="AA144" s="191" t="n"/>
      <c r="AB144" s="192" t="n"/>
    </row>
    <row r="145" ht="15" customHeight="1" s="283">
      <c r="A145" s="193" t="n"/>
      <c r="B145" s="194" t="n"/>
      <c r="C145" s="195" t="n"/>
      <c r="D145" s="195" t="n"/>
      <c r="E145" s="195" t="n"/>
      <c r="F145" s="195" t="n"/>
      <c r="G145" s="195" t="n"/>
      <c r="H145" s="195" t="n"/>
      <c r="I145" s="195" t="n"/>
      <c r="J145" s="196" t="n"/>
      <c r="K145" s="195" t="n"/>
      <c r="L145" s="195" t="n"/>
      <c r="M145" s="195" t="n"/>
      <c r="N145" s="195" t="n"/>
      <c r="O145" s="195" t="n"/>
      <c r="P145" s="195" t="n"/>
      <c r="Q145" s="195" t="n"/>
      <c r="R145" s="195" t="n"/>
      <c r="S145" s="195" t="n"/>
      <c r="T145" s="195" t="n"/>
      <c r="U145" s="196" t="n"/>
      <c r="V145" s="196" t="n"/>
      <c r="W145" s="195" t="n"/>
      <c r="X145" s="197" t="n"/>
      <c r="Y145" s="195" t="n"/>
      <c r="Z145" s="193" t="n"/>
      <c r="AA145" s="198" t="n"/>
      <c r="AB145" s="199" t="n"/>
    </row>
    <row r="146" ht="15" customHeight="1" s="283">
      <c r="A146" s="186" t="n"/>
      <c r="B146" s="187" t="n"/>
      <c r="C146" s="188" t="n"/>
      <c r="D146" s="188" t="n"/>
      <c r="E146" s="188" t="n"/>
      <c r="F146" s="188" t="n"/>
      <c r="G146" s="188" t="n"/>
      <c r="H146" s="188" t="n"/>
      <c r="I146" s="188" t="n"/>
      <c r="J146" s="189" t="n"/>
      <c r="K146" s="188" t="n"/>
      <c r="L146" s="188" t="n"/>
      <c r="M146" s="188" t="n"/>
      <c r="N146" s="188" t="n"/>
      <c r="O146" s="188" t="n"/>
      <c r="P146" s="188" t="n"/>
      <c r="Q146" s="188" t="n"/>
      <c r="R146" s="188" t="n"/>
      <c r="S146" s="188" t="n"/>
      <c r="T146" s="188" t="n"/>
      <c r="U146" s="189" t="n"/>
      <c r="V146" s="189" t="n"/>
      <c r="W146" s="188" t="n"/>
      <c r="X146" s="190" t="n"/>
      <c r="Y146" s="188" t="n"/>
      <c r="Z146" s="186" t="n"/>
      <c r="AA146" s="191" t="n"/>
      <c r="AB146" s="192" t="n"/>
    </row>
    <row r="147" ht="15" customHeight="1" s="283">
      <c r="A147" s="193" t="n"/>
      <c r="B147" s="194" t="n"/>
      <c r="C147" s="195" t="n"/>
      <c r="D147" s="195" t="n"/>
      <c r="E147" s="195" t="n"/>
      <c r="F147" s="195" t="n"/>
      <c r="G147" s="195" t="n"/>
      <c r="H147" s="195" t="n"/>
      <c r="I147" s="195" t="n"/>
      <c r="J147" s="196" t="n"/>
      <c r="K147" s="195" t="n"/>
      <c r="L147" s="195" t="n"/>
      <c r="M147" s="195" t="n"/>
      <c r="N147" s="195" t="n"/>
      <c r="O147" s="195" t="n"/>
      <c r="P147" s="195" t="n"/>
      <c r="Q147" s="195" t="n"/>
      <c r="R147" s="195" t="n"/>
      <c r="S147" s="195" t="n"/>
      <c r="T147" s="195" t="n"/>
      <c r="U147" s="196" t="n"/>
      <c r="V147" s="196" t="n"/>
      <c r="W147" s="195" t="n"/>
      <c r="X147" s="197" t="n"/>
      <c r="Y147" s="195" t="n"/>
      <c r="Z147" s="193" t="n"/>
      <c r="AA147" s="198" t="n"/>
      <c r="AB147" s="199" t="n"/>
    </row>
    <row r="148" ht="15" customHeight="1" s="283">
      <c r="A148" s="186" t="n"/>
      <c r="B148" s="187" t="n"/>
      <c r="C148" s="188" t="n"/>
      <c r="D148" s="188" t="n"/>
      <c r="E148" s="188" t="n"/>
      <c r="F148" s="188" t="n"/>
      <c r="G148" s="188" t="n"/>
      <c r="H148" s="188" t="n"/>
      <c r="I148" s="188" t="n"/>
      <c r="J148" s="189" t="n"/>
      <c r="K148" s="188" t="n"/>
      <c r="L148" s="188" t="n"/>
      <c r="M148" s="188" t="n"/>
      <c r="N148" s="188" t="n"/>
      <c r="O148" s="188" t="n"/>
      <c r="P148" s="188" t="n"/>
      <c r="Q148" s="188" t="n"/>
      <c r="R148" s="188" t="n"/>
      <c r="S148" s="188" t="n"/>
      <c r="T148" s="188" t="n"/>
      <c r="U148" s="189" t="n"/>
      <c r="V148" s="189" t="n"/>
      <c r="W148" s="188" t="n"/>
      <c r="X148" s="190" t="n"/>
      <c r="Y148" s="188" t="n"/>
      <c r="Z148" s="186" t="n"/>
      <c r="AA148" s="191" t="n"/>
      <c r="AB148" s="201" t="n"/>
    </row>
    <row r="149" ht="15" customHeight="1" s="283">
      <c r="A149" s="193" t="n"/>
      <c r="B149" s="194" t="n"/>
      <c r="C149" s="195" t="n"/>
      <c r="D149" s="195" t="n"/>
      <c r="E149" s="195" t="n"/>
      <c r="F149" s="195" t="n"/>
      <c r="G149" s="195" t="n"/>
      <c r="H149" s="195" t="n"/>
      <c r="I149" s="195" t="n"/>
      <c r="J149" s="196" t="n"/>
      <c r="K149" s="195" t="n"/>
      <c r="L149" s="195" t="n"/>
      <c r="M149" s="195" t="n"/>
      <c r="N149" s="195" t="n"/>
      <c r="O149" s="195" t="n"/>
      <c r="P149" s="195" t="n"/>
      <c r="Q149" s="195" t="n"/>
      <c r="R149" s="195" t="n"/>
      <c r="S149" s="195" t="n"/>
      <c r="T149" s="195" t="n"/>
      <c r="U149" s="196" t="n"/>
      <c r="V149" s="196" t="n"/>
      <c r="W149" s="195" t="n"/>
      <c r="X149" s="197" t="n"/>
      <c r="Y149" s="195" t="n"/>
      <c r="Z149" s="193" t="n"/>
      <c r="AA149" s="198" t="n"/>
      <c r="AB149" s="202" t="n"/>
    </row>
    <row r="150" ht="15" customHeight="1" s="283">
      <c r="A150" s="186" t="n"/>
      <c r="B150" s="187" t="n"/>
      <c r="C150" s="188" t="n"/>
      <c r="D150" s="188" t="n"/>
      <c r="E150" s="188" t="n"/>
      <c r="F150" s="188" t="n"/>
      <c r="G150" s="188" t="n"/>
      <c r="H150" s="188" t="n"/>
      <c r="I150" s="188" t="n"/>
      <c r="J150" s="189" t="n"/>
      <c r="K150" s="188" t="n"/>
      <c r="L150" s="188" t="n"/>
      <c r="M150" s="188" t="n"/>
      <c r="N150" s="188" t="n"/>
      <c r="O150" s="188" t="n"/>
      <c r="P150" s="188" t="n"/>
      <c r="Q150" s="188" t="n"/>
      <c r="R150" s="188" t="n"/>
      <c r="S150" s="188" t="n"/>
      <c r="T150" s="188" t="n"/>
      <c r="U150" s="189" t="n"/>
      <c r="V150" s="189" t="n"/>
      <c r="W150" s="188" t="n"/>
      <c r="X150" s="190" t="n"/>
      <c r="Y150" s="188" t="n"/>
      <c r="Z150" s="186" t="n"/>
      <c r="AA150" s="191" t="n"/>
      <c r="AB150" s="201" t="n"/>
    </row>
    <row r="151" ht="15" customHeight="1" s="283">
      <c r="A151" s="193" t="n"/>
      <c r="B151" s="194" t="n"/>
      <c r="C151" s="195" t="n"/>
      <c r="D151" s="195" t="n"/>
      <c r="E151" s="195" t="n"/>
      <c r="F151" s="195" t="n"/>
      <c r="G151" s="195" t="n"/>
      <c r="H151" s="195" t="n"/>
      <c r="I151" s="195" t="n"/>
      <c r="J151" s="196" t="n"/>
      <c r="K151" s="195" t="n"/>
      <c r="L151" s="195" t="n"/>
      <c r="M151" s="195" t="n"/>
      <c r="N151" s="195" t="n"/>
      <c r="O151" s="195" t="n"/>
      <c r="P151" s="195" t="n"/>
      <c r="Q151" s="195" t="n"/>
      <c r="R151" s="195" t="n"/>
      <c r="S151" s="195" t="n"/>
      <c r="T151" s="195" t="n"/>
      <c r="U151" s="196" t="n"/>
      <c r="V151" s="196" t="n"/>
      <c r="W151" s="195" t="n"/>
      <c r="X151" s="197" t="n"/>
      <c r="Y151" s="195" t="n"/>
      <c r="Z151" s="193" t="n"/>
      <c r="AA151" s="198" t="n"/>
      <c r="AB151" s="202" t="n"/>
    </row>
    <row r="152" ht="15" customHeight="1" s="283">
      <c r="A152" s="186" t="n"/>
      <c r="B152" s="187" t="n"/>
      <c r="C152" s="188" t="n"/>
      <c r="D152" s="188" t="n"/>
      <c r="E152" s="188" t="n"/>
      <c r="F152" s="188" t="n"/>
      <c r="G152" s="188" t="n"/>
      <c r="H152" s="188" t="n"/>
      <c r="I152" s="188" t="n"/>
      <c r="J152" s="189" t="n"/>
      <c r="K152" s="188" t="n"/>
      <c r="L152" s="188" t="n"/>
      <c r="M152" s="188" t="n"/>
      <c r="N152" s="188" t="n"/>
      <c r="O152" s="188" t="n"/>
      <c r="P152" s="188" t="n"/>
      <c r="Q152" s="188" t="n"/>
      <c r="R152" s="188" t="n"/>
      <c r="S152" s="188" t="n"/>
      <c r="T152" s="188" t="n"/>
      <c r="U152" s="189" t="n"/>
      <c r="V152" s="189" t="n"/>
      <c r="W152" s="188" t="n"/>
      <c r="X152" s="190" t="n"/>
      <c r="Y152" s="188" t="n"/>
      <c r="Z152" s="186" t="n"/>
      <c r="AA152" s="191" t="n"/>
      <c r="AB152" s="203" t="n"/>
    </row>
    <row r="153" ht="15" customHeight="1" s="283">
      <c r="A153" s="193" t="n"/>
      <c r="B153" s="194" t="n"/>
      <c r="C153" s="195" t="n"/>
      <c r="D153" s="195" t="n"/>
      <c r="E153" s="195" t="n"/>
      <c r="F153" s="195" t="n"/>
      <c r="G153" s="195" t="n"/>
      <c r="H153" s="195" t="n"/>
      <c r="I153" s="195" t="n"/>
      <c r="J153" s="196" t="n"/>
      <c r="K153" s="195" t="n"/>
      <c r="L153" s="195" t="n"/>
      <c r="M153" s="195" t="n"/>
      <c r="N153" s="195" t="n"/>
      <c r="O153" s="195" t="n"/>
      <c r="P153" s="195" t="n"/>
      <c r="Q153" s="195" t="n"/>
      <c r="R153" s="195" t="n"/>
      <c r="S153" s="195" t="n"/>
      <c r="T153" s="195" t="n"/>
      <c r="U153" s="196" t="n"/>
      <c r="V153" s="196" t="n"/>
      <c r="W153" s="195" t="n"/>
      <c r="X153" s="197" t="n"/>
      <c r="Y153" s="195" t="n"/>
      <c r="Z153" s="193" t="n"/>
      <c r="AA153" s="198" t="n"/>
      <c r="AB153" s="202" t="n"/>
    </row>
    <row r="154" ht="15" customHeight="1" s="283">
      <c r="A154" s="186" t="n"/>
      <c r="B154" s="187" t="n"/>
      <c r="C154" s="188" t="n"/>
      <c r="D154" s="188" t="n"/>
      <c r="E154" s="188" t="n"/>
      <c r="F154" s="188" t="n"/>
      <c r="G154" s="188" t="n"/>
      <c r="H154" s="188" t="n"/>
      <c r="I154" s="188" t="n"/>
      <c r="J154" s="189" t="n"/>
      <c r="K154" s="188" t="n"/>
      <c r="L154" s="188" t="n"/>
      <c r="M154" s="188" t="n"/>
      <c r="N154" s="188" t="n"/>
      <c r="O154" s="188" t="n"/>
      <c r="P154" s="188" t="n"/>
      <c r="Q154" s="188" t="n"/>
      <c r="R154" s="188" t="n"/>
      <c r="S154" s="188" t="n"/>
      <c r="T154" s="188" t="n"/>
      <c r="U154" s="189" t="n"/>
      <c r="V154" s="189" t="n"/>
      <c r="W154" s="188" t="n"/>
      <c r="X154" s="190" t="n"/>
      <c r="Y154" s="188" t="n"/>
      <c r="Z154" s="186" t="n"/>
      <c r="AA154" s="191" t="n"/>
      <c r="AB154" s="201" t="n"/>
    </row>
    <row r="155" ht="15" customHeight="1" s="283">
      <c r="A155" s="193" t="n"/>
      <c r="B155" s="194" t="n"/>
      <c r="C155" s="195" t="n"/>
      <c r="D155" s="195" t="n"/>
      <c r="E155" s="195" t="n"/>
      <c r="F155" s="195" t="n"/>
      <c r="G155" s="195" t="n"/>
      <c r="H155" s="195" t="n"/>
      <c r="I155" s="195" t="n"/>
      <c r="J155" s="196" t="n"/>
      <c r="K155" s="195" t="n"/>
      <c r="L155" s="195" t="n"/>
      <c r="M155" s="195" t="n"/>
      <c r="N155" s="195" t="n"/>
      <c r="O155" s="195" t="n"/>
      <c r="P155" s="195" t="n"/>
      <c r="Q155" s="195" t="n"/>
      <c r="R155" s="195" t="n"/>
      <c r="S155" s="195" t="n"/>
      <c r="T155" s="195" t="n"/>
      <c r="U155" s="196" t="n"/>
      <c r="V155" s="196" t="n"/>
      <c r="W155" s="195" t="n"/>
      <c r="X155" s="197" t="n"/>
      <c r="Y155" s="195" t="n"/>
      <c r="Z155" s="193" t="n"/>
      <c r="AA155" s="198" t="n"/>
      <c r="AB155" s="202" t="n"/>
    </row>
    <row r="156" ht="15" customHeight="1" s="283">
      <c r="A156" s="186" t="n"/>
      <c r="B156" s="187" t="n"/>
      <c r="C156" s="188" t="n"/>
      <c r="D156" s="188" t="n"/>
      <c r="E156" s="188" t="n"/>
      <c r="F156" s="188" t="n"/>
      <c r="G156" s="188" t="n"/>
      <c r="H156" s="188" t="n"/>
      <c r="I156" s="188" t="n"/>
      <c r="J156" s="189" t="n"/>
      <c r="K156" s="188" t="n"/>
      <c r="L156" s="188" t="n"/>
      <c r="M156" s="188" t="n"/>
      <c r="N156" s="188" t="n"/>
      <c r="O156" s="188" t="n"/>
      <c r="P156" s="188" t="n"/>
      <c r="Q156" s="188" t="n"/>
      <c r="R156" s="188" t="n"/>
      <c r="S156" s="188" t="n"/>
      <c r="T156" s="188" t="n"/>
      <c r="U156" s="189" t="n"/>
      <c r="V156" s="189" t="n"/>
      <c r="W156" s="188" t="n"/>
      <c r="X156" s="190" t="n"/>
      <c r="Y156" s="188" t="n"/>
      <c r="Z156" s="186" t="n"/>
      <c r="AA156" s="191" t="n"/>
      <c r="AB156" s="201" t="n"/>
    </row>
    <row r="157" ht="15" customHeight="1" s="283">
      <c r="A157" s="193" t="n"/>
      <c r="B157" s="194" t="n"/>
      <c r="C157" s="195" t="n"/>
      <c r="D157" s="195" t="n"/>
      <c r="E157" s="195" t="n"/>
      <c r="F157" s="195" t="n"/>
      <c r="G157" s="195" t="n"/>
      <c r="H157" s="195" t="n"/>
      <c r="I157" s="195" t="n"/>
      <c r="J157" s="196" t="n"/>
      <c r="K157" s="195" t="n"/>
      <c r="L157" s="195" t="n"/>
      <c r="M157" s="195" t="n"/>
      <c r="N157" s="195" t="n"/>
      <c r="O157" s="195" t="n"/>
      <c r="P157" s="195" t="n"/>
      <c r="Q157" s="195" t="n"/>
      <c r="R157" s="195" t="n"/>
      <c r="S157" s="195" t="n"/>
      <c r="T157" s="195" t="n"/>
      <c r="U157" s="196" t="n"/>
      <c r="V157" s="196" t="n"/>
      <c r="W157" s="195" t="n"/>
      <c r="X157" s="197" t="n"/>
      <c r="Y157" s="195" t="n"/>
      <c r="Z157" s="193" t="n"/>
      <c r="AA157" s="198" t="n"/>
      <c r="AB157" s="202" t="n"/>
    </row>
    <row r="158" ht="15" customHeight="1" s="283">
      <c r="A158" s="186" t="n"/>
      <c r="B158" s="187" t="n"/>
      <c r="C158" s="188" t="n"/>
      <c r="D158" s="188" t="n"/>
      <c r="E158" s="188" t="n"/>
      <c r="F158" s="188" t="n"/>
      <c r="G158" s="188" t="n"/>
      <c r="H158" s="188" t="n"/>
      <c r="I158" s="188" t="n"/>
      <c r="J158" s="204" t="n"/>
      <c r="K158" s="188" t="n"/>
      <c r="L158" s="188" t="n"/>
      <c r="M158" s="188" t="n"/>
      <c r="N158" s="188" t="n"/>
      <c r="O158" s="188" t="n"/>
      <c r="P158" s="188" t="n"/>
      <c r="Q158" s="188" t="n"/>
      <c r="R158" s="188" t="n"/>
      <c r="S158" s="188" t="n"/>
      <c r="T158" s="188" t="n"/>
      <c r="U158" s="189" t="n"/>
      <c r="V158" s="189" t="n"/>
      <c r="W158" s="188" t="n"/>
      <c r="X158" s="190" t="n"/>
      <c r="Y158" s="188" t="n"/>
      <c r="Z158" s="186" t="n"/>
      <c r="AA158" s="191" t="n"/>
      <c r="AB158" s="201" t="n"/>
    </row>
    <row r="159" ht="15" customHeight="1" s="283">
      <c r="A159" s="193" t="n"/>
      <c r="B159" s="194" t="n"/>
      <c r="C159" s="195" t="n"/>
      <c r="D159" s="195" t="n"/>
      <c r="E159" s="195" t="n"/>
      <c r="F159" s="195" t="n"/>
      <c r="G159" s="195" t="n"/>
      <c r="H159" s="195" t="n"/>
      <c r="I159" s="195" t="n"/>
      <c r="J159" s="205" t="n"/>
      <c r="K159" s="195" t="n"/>
      <c r="L159" s="195" t="n"/>
      <c r="M159" s="195" t="n"/>
      <c r="N159" s="195" t="n"/>
      <c r="O159" s="195" t="n"/>
      <c r="P159" s="195" t="n"/>
      <c r="Q159" s="195" t="n"/>
      <c r="R159" s="195" t="n"/>
      <c r="S159" s="195" t="n"/>
      <c r="T159" s="195" t="n"/>
      <c r="U159" s="196" t="n"/>
      <c r="V159" s="196" t="n"/>
      <c r="W159" s="195" t="n"/>
      <c r="X159" s="197" t="n"/>
      <c r="Y159" s="195" t="n"/>
      <c r="Z159" s="193" t="n"/>
      <c r="AA159" s="198" t="n"/>
      <c r="AB159" s="202" t="n"/>
    </row>
    <row r="160" ht="15" customHeight="1" s="283">
      <c r="A160" s="186" t="n"/>
      <c r="B160" s="187" t="n"/>
      <c r="C160" s="188" t="n"/>
      <c r="D160" s="188" t="n"/>
      <c r="E160" s="188" t="n"/>
      <c r="F160" s="188" t="n"/>
      <c r="G160" s="188" t="n"/>
      <c r="H160" s="188" t="n"/>
      <c r="I160" s="188" t="n"/>
      <c r="J160" s="204" t="n"/>
      <c r="K160" s="188" t="n"/>
      <c r="L160" s="188" t="n"/>
      <c r="M160" s="188" t="n"/>
      <c r="N160" s="188" t="n"/>
      <c r="O160" s="188" t="n"/>
      <c r="P160" s="188" t="n"/>
      <c r="Q160" s="188" t="n"/>
      <c r="R160" s="188" t="n"/>
      <c r="S160" s="188" t="n"/>
      <c r="T160" s="188" t="n"/>
      <c r="U160" s="189" t="n"/>
      <c r="V160" s="189" t="n"/>
      <c r="W160" s="188" t="n"/>
      <c r="X160" s="190" t="n"/>
      <c r="Y160" s="188" t="n"/>
      <c r="Z160" s="188" t="n"/>
      <c r="AA160" s="191" t="n"/>
      <c r="AB160" s="201" t="n"/>
    </row>
    <row r="161" ht="15" customHeight="1" s="283">
      <c r="A161" s="193" t="n"/>
      <c r="B161" s="194" t="n"/>
      <c r="C161" s="195" t="n"/>
      <c r="D161" s="195" t="n"/>
      <c r="E161" s="195" t="n"/>
      <c r="F161" s="195" t="n"/>
      <c r="G161" s="195" t="n"/>
      <c r="H161" s="195" t="n"/>
      <c r="I161" s="195" t="n"/>
      <c r="J161" s="205" t="n"/>
      <c r="K161" s="195" t="n"/>
      <c r="L161" s="195" t="n"/>
      <c r="M161" s="195" t="n"/>
      <c r="N161" s="195" t="n"/>
      <c r="O161" s="195" t="n"/>
      <c r="P161" s="195" t="n"/>
      <c r="Q161" s="195" t="n"/>
      <c r="R161" s="195" t="n"/>
      <c r="S161" s="195" t="n"/>
      <c r="T161" s="195" t="n"/>
      <c r="U161" s="196" t="n"/>
      <c r="V161" s="196" t="n"/>
      <c r="W161" s="195" t="n"/>
      <c r="X161" s="197" t="n"/>
      <c r="Y161" s="195" t="n"/>
      <c r="Z161" s="195" t="n"/>
      <c r="AA161" s="198" t="n"/>
      <c r="AB161" s="202" t="n"/>
    </row>
    <row r="162" ht="15" customHeight="1" s="283">
      <c r="A162" s="186" t="n"/>
      <c r="B162" s="187" t="n"/>
      <c r="C162" s="188" t="n"/>
      <c r="D162" s="188" t="n"/>
      <c r="E162" s="188" t="n"/>
      <c r="F162" s="188" t="n"/>
      <c r="G162" s="188" t="n"/>
      <c r="H162" s="188" t="n"/>
      <c r="I162" s="188" t="n"/>
      <c r="J162" s="204" t="n"/>
      <c r="K162" s="188" t="n"/>
      <c r="L162" s="188" t="n"/>
      <c r="M162" s="188" t="n"/>
      <c r="N162" s="188" t="n"/>
      <c r="O162" s="188" t="n"/>
      <c r="P162" s="188" t="n"/>
      <c r="Q162" s="188" t="n"/>
      <c r="R162" s="188" t="n"/>
      <c r="S162" s="188" t="n"/>
      <c r="T162" s="188" t="n"/>
      <c r="U162" s="189" t="n"/>
      <c r="V162" s="189" t="n"/>
      <c r="W162" s="188" t="n"/>
      <c r="X162" s="190" t="n"/>
      <c r="Y162" s="188" t="n"/>
      <c r="Z162" s="188" t="n"/>
      <c r="AA162" s="191" t="n"/>
      <c r="AB162" s="201" t="n"/>
    </row>
    <row r="163" ht="15" customHeight="1" s="283">
      <c r="A163" s="193" t="n"/>
      <c r="B163" s="194" t="n"/>
      <c r="C163" s="195" t="n"/>
      <c r="D163" s="195" t="n"/>
      <c r="E163" s="195" t="n"/>
      <c r="F163" s="195" t="n"/>
      <c r="G163" s="195" t="n"/>
      <c r="H163" s="195" t="n"/>
      <c r="I163" s="195" t="n"/>
      <c r="J163" s="196" t="n"/>
      <c r="K163" s="195" t="n"/>
      <c r="L163" s="195" t="n"/>
      <c r="M163" s="195" t="n"/>
      <c r="N163" s="195" t="n"/>
      <c r="O163" s="195" t="n"/>
      <c r="P163" s="195" t="n"/>
      <c r="Q163" s="195" t="n"/>
      <c r="R163" s="195" t="n"/>
      <c r="S163" s="195" t="n"/>
      <c r="T163" s="195" t="n"/>
      <c r="U163" s="196" t="n"/>
      <c r="V163" s="196" t="n"/>
      <c r="W163" s="195" t="n"/>
      <c r="X163" s="197" t="n"/>
      <c r="Y163" s="195" t="n"/>
      <c r="Z163" s="193" t="n"/>
      <c r="AA163" s="198" t="n"/>
      <c r="AB163" s="202" t="n"/>
    </row>
    <row r="164" ht="15" customHeight="1" s="283">
      <c r="A164" s="186" t="n"/>
      <c r="B164" s="187" t="n"/>
      <c r="C164" s="188" t="n"/>
      <c r="D164" s="188" t="n"/>
      <c r="E164" s="188" t="n"/>
      <c r="F164" s="188" t="n"/>
      <c r="G164" s="188" t="n"/>
      <c r="H164" s="188" t="n"/>
      <c r="I164" s="188" t="n"/>
      <c r="J164" s="189" t="n"/>
      <c r="K164" s="188" t="n"/>
      <c r="L164" s="188" t="n"/>
      <c r="M164" s="188" t="n"/>
      <c r="N164" s="188" t="n"/>
      <c r="O164" s="188" t="n"/>
      <c r="P164" s="188" t="n"/>
      <c r="Q164" s="188" t="n"/>
      <c r="R164" s="188" t="n"/>
      <c r="S164" s="188" t="n"/>
      <c r="T164" s="188" t="n"/>
      <c r="U164" s="189" t="n"/>
      <c r="V164" s="189" t="n"/>
      <c r="W164" s="188" t="n"/>
      <c r="X164" s="190" t="n"/>
      <c r="Y164" s="188" t="n"/>
      <c r="Z164" s="186" t="n"/>
      <c r="AA164" s="191" t="n"/>
      <c r="AB164" s="201" t="n"/>
    </row>
    <row r="165">
      <c r="A165" s="18" t="n"/>
      <c r="B165" s="18" t="n"/>
      <c r="C165" s="18" t="n"/>
      <c r="D165" s="18" t="n"/>
      <c r="E165" s="18" t="n"/>
      <c r="F165" s="18" t="n"/>
      <c r="G165" s="18" t="n"/>
      <c r="H165" s="18" t="n"/>
      <c r="I165" s="18" t="n"/>
      <c r="J165" s="18" t="n"/>
      <c r="K165" s="18" t="n"/>
      <c r="L165" s="18" t="n"/>
      <c r="M165" s="18" t="n"/>
      <c r="N165" s="18" t="n"/>
      <c r="O165" s="18" t="n"/>
      <c r="P165" s="18" t="n"/>
      <c r="Q165" s="18" t="n"/>
      <c r="R165" s="18" t="n"/>
      <c r="S165" s="18" t="n"/>
      <c r="T165" s="18" t="n"/>
      <c r="U165" s="18" t="n"/>
      <c r="V165" s="18" t="n"/>
      <c r="W165" s="18" t="n"/>
      <c r="X165" s="18" t="n"/>
      <c r="Y165" s="18" t="n"/>
      <c r="Z165" s="18" t="n"/>
      <c r="AA165" s="18" t="n"/>
      <c r="AB165" s="165" t="n"/>
    </row>
    <row r="166">
      <c r="A166" s="18" t="n"/>
      <c r="B166" s="18" t="n"/>
      <c r="C166" s="18" t="n"/>
      <c r="D166" s="18" t="n"/>
      <c r="E166" s="18" t="n"/>
      <c r="F166" s="18" t="n"/>
      <c r="G166" s="18" t="n"/>
      <c r="H166" s="18" t="n"/>
      <c r="I166" s="18" t="n"/>
      <c r="J166" s="18" t="n"/>
      <c r="K166" s="18" t="n"/>
      <c r="L166" s="18" t="n"/>
      <c r="M166" s="18" t="n"/>
      <c r="N166" s="18" t="n"/>
      <c r="O166" s="18" t="n"/>
      <c r="P166" s="18" t="n"/>
      <c r="Q166" s="18" t="n"/>
      <c r="R166" s="18" t="n"/>
      <c r="S166" s="18" t="n"/>
      <c r="T166" s="18" t="n"/>
      <c r="U166" s="18" t="n"/>
      <c r="V166" s="18" t="n"/>
      <c r="W166" s="18" t="n"/>
      <c r="X166" s="18" t="n"/>
      <c r="Y166" s="18" t="n"/>
      <c r="Z166" s="18" t="n"/>
      <c r="AA166" s="206" t="n"/>
      <c r="AB166" s="207" t="n"/>
    </row>
    <row r="167">
      <c r="A167" s="18" t="n"/>
      <c r="B167" s="18" t="n"/>
      <c r="C167" s="18" t="n"/>
      <c r="D167" s="18" t="n"/>
      <c r="E167" s="18" t="n"/>
      <c r="F167" s="18" t="n"/>
      <c r="G167" s="18" t="n"/>
      <c r="H167" s="18" t="n"/>
      <c r="I167" s="18" t="n"/>
      <c r="J167" s="18" t="n"/>
      <c r="K167" s="18" t="n"/>
      <c r="L167" s="18" t="n"/>
      <c r="M167" s="18" t="n"/>
      <c r="N167" s="18" t="n"/>
      <c r="O167" s="18" t="n"/>
      <c r="P167" s="18" t="n"/>
      <c r="Q167" s="18" t="n"/>
      <c r="R167" s="18" t="n"/>
      <c r="S167" s="18" t="n"/>
      <c r="T167" s="18" t="n"/>
      <c r="U167" s="18" t="n"/>
      <c r="V167" s="18" t="n"/>
      <c r="W167" s="18" t="n"/>
      <c r="X167" s="18" t="n"/>
      <c r="Y167" s="18" t="n"/>
      <c r="Z167" s="18" t="n"/>
      <c r="AA167" s="206" t="n"/>
      <c r="AB167" s="207" t="n"/>
    </row>
    <row r="168">
      <c r="A168" s="18" t="n"/>
      <c r="B168" s="18" t="n"/>
      <c r="C168" s="18" t="n"/>
      <c r="D168" s="18" t="n"/>
      <c r="E168" s="18" t="n"/>
      <c r="F168" s="18" t="n"/>
      <c r="G168" s="18" t="n"/>
      <c r="H168" s="18" t="n"/>
      <c r="I168" s="18" t="n"/>
      <c r="J168" s="18" t="n"/>
      <c r="K168" s="18" t="n"/>
      <c r="L168" s="18" t="n"/>
      <c r="M168" s="18" t="n"/>
      <c r="N168" s="18" t="n"/>
      <c r="O168" s="18" t="n"/>
      <c r="P168" s="18" t="n"/>
      <c r="Q168" s="18" t="n"/>
      <c r="R168" s="18" t="n"/>
      <c r="S168" s="18" t="n"/>
      <c r="T168" s="18" t="n"/>
      <c r="U168" s="18" t="n"/>
      <c r="V168" s="18" t="n"/>
      <c r="W168" s="18" t="n"/>
      <c r="X168" s="18" t="n"/>
      <c r="Y168" s="18" t="n"/>
      <c r="Z168" s="18" t="n"/>
      <c r="AA168" s="206" t="n"/>
      <c r="AB168" s="208" t="n"/>
    </row>
    <row r="169">
      <c r="A169" s="18" t="n"/>
      <c r="B169" s="18" t="n"/>
      <c r="C169" s="18" t="n"/>
      <c r="D169" s="18" t="n"/>
      <c r="E169" s="18" t="n"/>
      <c r="F169" s="18" t="n"/>
      <c r="G169" s="18" t="n"/>
      <c r="H169" s="18" t="n"/>
      <c r="I169" s="18" t="n"/>
      <c r="J169" s="18" t="n"/>
      <c r="K169" s="18" t="n"/>
      <c r="L169" s="18" t="n"/>
      <c r="M169" s="18" t="n"/>
      <c r="N169" s="18" t="n"/>
      <c r="O169" s="18" t="n"/>
      <c r="P169" s="18" t="n"/>
      <c r="Q169" s="18" t="n"/>
      <c r="R169" s="18" t="n"/>
      <c r="S169" s="18" t="n"/>
      <c r="T169" s="18" t="n"/>
      <c r="U169" s="18" t="n"/>
      <c r="V169" s="18" t="n"/>
      <c r="W169" s="18" t="n"/>
      <c r="X169" s="18" t="n"/>
      <c r="Y169" s="18" t="n"/>
      <c r="Z169" s="18" t="n"/>
      <c r="AA169" s="18" t="n"/>
      <c r="AB169" s="165" t="n"/>
    </row>
    <row r="170">
      <c r="A170" s="18" t="n"/>
      <c r="B170" s="18" t="n"/>
      <c r="C170" s="18" t="n"/>
      <c r="D170" s="18" t="n"/>
      <c r="E170" s="18" t="n"/>
      <c r="F170" s="18" t="n"/>
      <c r="G170" s="18" t="n"/>
      <c r="H170" s="18" t="n"/>
      <c r="I170" s="18" t="n"/>
      <c r="J170" s="18" t="n"/>
      <c r="K170" s="18" t="n"/>
      <c r="L170" s="18" t="n"/>
      <c r="M170" s="18" t="n"/>
      <c r="N170" s="18" t="n"/>
      <c r="O170" s="18" t="n"/>
      <c r="P170" s="18" t="n"/>
      <c r="Q170" s="18" t="n"/>
      <c r="R170" s="18" t="n"/>
      <c r="S170" s="18" t="n"/>
      <c r="T170" s="18" t="n"/>
      <c r="U170" s="18" t="n"/>
      <c r="V170" s="18" t="n"/>
      <c r="W170" s="18" t="n"/>
      <c r="X170" s="18" t="n"/>
      <c r="Y170" s="18" t="n"/>
      <c r="Z170" s="18" t="n"/>
      <c r="AA170" s="18" t="n"/>
      <c r="AB170" s="165" t="n"/>
    </row>
    <row r="171">
      <c r="A171" s="18" t="n"/>
      <c r="B171" s="18" t="n"/>
      <c r="C171" s="18" t="n"/>
      <c r="D171" s="18" t="n"/>
      <c r="E171" s="18" t="n"/>
      <c r="F171" s="18" t="n"/>
      <c r="G171" s="18" t="n"/>
      <c r="H171" s="18" t="n"/>
      <c r="I171" s="18" t="n"/>
      <c r="J171" s="18" t="n"/>
      <c r="K171" s="18" t="n"/>
      <c r="L171" s="18" t="n"/>
      <c r="M171" s="18" t="n"/>
      <c r="N171" s="18" t="n"/>
      <c r="O171" s="18" t="n"/>
      <c r="P171" s="18" t="n"/>
      <c r="Q171" s="18" t="n"/>
      <c r="R171" s="18" t="n"/>
      <c r="S171" s="18" t="n"/>
      <c r="T171" s="18" t="n"/>
      <c r="U171" s="18" t="n"/>
      <c r="V171" s="18" t="n"/>
      <c r="W171" s="18" t="n"/>
      <c r="X171" s="18" t="n"/>
      <c r="Y171" s="18" t="n"/>
      <c r="Z171" s="18" t="n"/>
      <c r="AA171" s="18" t="n"/>
      <c r="AB171" s="165" t="n"/>
    </row>
    <row r="172">
      <c r="A172" s="18" t="n"/>
      <c r="B172" s="18" t="n"/>
      <c r="C172" s="18" t="n"/>
      <c r="D172" s="18" t="n"/>
      <c r="E172" s="18" t="n"/>
      <c r="F172" s="18" t="n"/>
      <c r="G172" s="18" t="n"/>
      <c r="H172" s="18" t="n"/>
      <c r="I172" s="18" t="n"/>
      <c r="J172" s="18" t="n"/>
      <c r="K172" s="18" t="n"/>
      <c r="L172" s="18" t="n"/>
      <c r="M172" s="18" t="n"/>
      <c r="N172" s="18" t="n"/>
      <c r="O172" s="18" t="n"/>
      <c r="P172" s="18" t="n"/>
      <c r="Q172" s="18" t="n"/>
      <c r="R172" s="18" t="n"/>
      <c r="S172" s="18" t="n"/>
      <c r="T172" s="18" t="n"/>
      <c r="U172" s="18" t="n"/>
      <c r="V172" s="18" t="n"/>
      <c r="W172" s="18" t="n"/>
      <c r="X172" s="18" t="n"/>
      <c r="Y172" s="18" t="n"/>
      <c r="Z172" s="18" t="n"/>
      <c r="AA172" s="18" t="n"/>
      <c r="AB172" s="165" t="n"/>
    </row>
    <row r="173">
      <c r="A173" s="18" t="n"/>
      <c r="B173" s="18" t="n"/>
      <c r="C173" s="18" t="n"/>
      <c r="D173" s="18" t="n"/>
      <c r="E173" s="18" t="n"/>
      <c r="F173" s="18" t="n"/>
      <c r="G173" s="18" t="n"/>
      <c r="H173" s="18" t="n"/>
      <c r="I173" s="18" t="n"/>
      <c r="J173" s="18" t="n"/>
      <c r="K173" s="18" t="n"/>
      <c r="L173" s="18" t="n"/>
      <c r="M173" s="18" t="n"/>
      <c r="N173" s="18" t="n"/>
      <c r="O173" s="18" t="n"/>
      <c r="P173" s="18" t="n"/>
      <c r="Q173" s="18" t="n"/>
      <c r="R173" s="18" t="n"/>
      <c r="S173" s="18" t="n"/>
      <c r="T173" s="18" t="n"/>
      <c r="U173" s="18" t="n"/>
      <c r="V173" s="18" t="n"/>
      <c r="W173" s="18" t="n"/>
      <c r="X173" s="18" t="n"/>
      <c r="Y173" s="18" t="n"/>
      <c r="Z173" s="18" t="n"/>
      <c r="AA173" s="18" t="n"/>
      <c r="AB173" s="165" t="n"/>
    </row>
    <row r="174">
      <c r="A174" s="18" t="n"/>
      <c r="B174" s="18" t="n"/>
      <c r="C174" s="18" t="n"/>
      <c r="D174" s="18" t="n"/>
      <c r="E174" s="18" t="n"/>
      <c r="F174" s="18" t="n"/>
      <c r="G174" s="18" t="n"/>
      <c r="H174" s="18" t="n"/>
      <c r="I174" s="18" t="n"/>
      <c r="J174" s="18" t="n"/>
      <c r="K174" s="18" t="n"/>
      <c r="L174" s="18" t="n"/>
      <c r="M174" s="18" t="n"/>
      <c r="N174" s="18" t="n"/>
      <c r="O174" s="18" t="n"/>
      <c r="P174" s="18" t="n"/>
      <c r="Q174" s="18" t="n"/>
      <c r="R174" s="18" t="n"/>
      <c r="S174" s="18" t="n"/>
      <c r="T174" s="18" t="n"/>
      <c r="U174" s="18" t="n"/>
      <c r="V174" s="18" t="n"/>
      <c r="W174" s="18" t="n"/>
      <c r="X174" s="18" t="n"/>
      <c r="Y174" s="18" t="n"/>
      <c r="Z174" s="18" t="n"/>
      <c r="AA174" s="18" t="n"/>
      <c r="AB174" s="165" t="n"/>
    </row>
    <row r="175">
      <c r="A175" s="18" t="n"/>
      <c r="B175" s="18" t="n"/>
      <c r="C175" s="18" t="n"/>
      <c r="D175" s="18" t="n"/>
      <c r="E175" s="18" t="n"/>
      <c r="F175" s="18" t="n"/>
      <c r="G175" s="18" t="n"/>
      <c r="H175" s="18" t="n"/>
      <c r="I175" s="18" t="n"/>
      <c r="J175" s="18" t="n"/>
      <c r="K175" s="18" t="n"/>
      <c r="L175" s="18" t="n"/>
      <c r="M175" s="18" t="n"/>
      <c r="N175" s="18" t="n"/>
      <c r="O175" s="18" t="n"/>
      <c r="P175" s="18" t="n"/>
      <c r="Q175" s="18" t="n"/>
      <c r="R175" s="18" t="n"/>
      <c r="S175" s="18" t="n"/>
      <c r="T175" s="18" t="n"/>
      <c r="U175" s="18" t="n"/>
      <c r="V175" s="18" t="n"/>
      <c r="W175" s="18" t="n"/>
      <c r="X175" s="18" t="n"/>
      <c r="Y175" s="18" t="n"/>
      <c r="Z175" s="18" t="n"/>
      <c r="AA175" s="18" t="n"/>
      <c r="AB175" s="165" t="n"/>
    </row>
  </sheetData>
  <autoFilter ref="A9:AB164"/>
  <mergeCells count="3">
    <mergeCell ref="F1:G1"/>
    <mergeCell ref="I1:J1"/>
    <mergeCell ref="C6:C7"/>
  </mergeCells>
  <conditionalFormatting sqref="J2:J5 Z10:AB164">
    <cfRule type="cellIs" priority="2" operator="greaterThan" dxfId="0">
      <formula>0</formula>
    </cfRule>
  </conditionalFormatting>
  <conditionalFormatting sqref="J2:J5">
    <cfRule type="cellIs" priority="1" operator="lessThan" dxfId="0">
      <formula>0</formula>
    </cfRule>
  </conditionalFormatting>
  <conditionalFormatting sqref="AB166:AB168">
    <cfRule type="cellIs" priority="3" operator="greaterThan" dxfId="0">
      <formula>0</formula>
    </cfRule>
  </conditionalFormatting>
  <hyperlinks>
    <hyperlink ref="C6" location="'Hasil Seleksi'!A1" display="Hasil Seleksi"/>
  </hyperlinks>
  <pageMargins left="0.7" right="0.7" top="0.75" bottom="0.75" header="0.3" footer="0.3"/>
</worksheet>
</file>

<file path=xl/worksheets/sheet5.xml><?xml version="1.0" encoding="utf-8"?>
<worksheet xmlns="http://schemas.openxmlformats.org/spreadsheetml/2006/main">
  <sheetPr>
    <tabColor rgb="FF4A86E8"/>
    <outlinePr summaryBelow="0" summaryRight="0"/>
    <pageSetUpPr/>
  </sheetPr>
  <dimension ref="A1:AC1097"/>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1" t="inlineStr">
        <is>
          <t>Perusahaan</t>
        </is>
      </c>
      <c r="C1" s="209" t="inlineStr">
        <is>
          <t>PT Alumni</t>
        </is>
      </c>
      <c r="E1" s="1" t="n"/>
      <c r="F1" s="327" t="inlineStr">
        <is>
          <t>Ketersediaan Katalog</t>
        </is>
      </c>
      <c r="G1" s="319" t="n"/>
      <c r="H1" s="51" t="n"/>
      <c r="I1" s="328" t="inlineStr">
        <is>
          <t>Hasil Seleksi (Dipilih)</t>
        </is>
      </c>
      <c r="J1" s="319" t="n"/>
      <c r="K1" s="1" t="n"/>
      <c r="L1" s="1" t="n"/>
      <c r="M1" s="1" t="n"/>
      <c r="N1" s="1" t="n"/>
      <c r="O1" s="1" t="n"/>
      <c r="P1" s="164" t="n"/>
      <c r="Q1" s="164" t="n"/>
      <c r="R1" s="1" t="n"/>
      <c r="S1" s="210" t="n"/>
      <c r="T1" s="210" t="n"/>
      <c r="U1" s="164" t="n"/>
      <c r="V1" s="1" t="n"/>
      <c r="W1" s="1" t="n"/>
      <c r="X1" s="1" t="n"/>
      <c r="Y1" s="210" t="n"/>
      <c r="Z1" s="211" t="n"/>
      <c r="AA1" s="211" t="n"/>
      <c r="AB1" s="212" t="n"/>
      <c r="AC1" s="212" t="n"/>
    </row>
    <row r="2">
      <c r="A2" s="1" t="n"/>
      <c r="B2" s="1" t="inlineStr">
        <is>
          <t>Penerbit</t>
        </is>
      </c>
      <c r="C2" s="209" t="inlineStr">
        <is>
          <t>PT Alumni</t>
        </is>
      </c>
      <c r="E2" s="1" t="n"/>
      <c r="F2" s="166" t="inlineStr">
        <is>
          <t>Jumlah Judul</t>
        </is>
      </c>
      <c r="G2" s="213">
        <f>COUNTA(C10:C97)</f>
        <v/>
      </c>
      <c r="H2" s="51" t="n"/>
      <c r="I2" s="168" t="inlineStr">
        <is>
          <t>Total Judul</t>
        </is>
      </c>
      <c r="J2" s="169">
        <f>COUNTA(Z10:Z97)</f>
        <v/>
      </c>
      <c r="K2" s="1" t="n"/>
      <c r="L2" s="1" t="n"/>
      <c r="M2" s="1" t="n"/>
      <c r="N2" s="1" t="n"/>
      <c r="O2" s="1" t="n"/>
      <c r="P2" s="164" t="n"/>
      <c r="Q2" s="164" t="n"/>
      <c r="R2" s="1" t="n"/>
      <c r="S2" s="210" t="n"/>
      <c r="T2" s="210" t="n"/>
      <c r="U2" s="164" t="n"/>
      <c r="V2" s="1" t="n"/>
      <c r="W2" s="1" t="n"/>
      <c r="X2" s="1" t="n"/>
      <c r="Y2" s="210" t="n"/>
      <c r="Z2" s="211" t="n"/>
      <c r="AA2" s="211" t="n"/>
      <c r="AB2" s="212" t="n"/>
      <c r="AC2" s="212" t="n"/>
    </row>
    <row r="3">
      <c r="A3" s="1" t="n"/>
      <c r="B3" s="1" t="n"/>
      <c r="C3" s="1" t="n"/>
      <c r="D3" s="1" t="n"/>
      <c r="E3" s="1" t="n"/>
      <c r="F3" s="214" t="inlineStr">
        <is>
          <t>Total Harga</t>
        </is>
      </c>
      <c r="G3" s="170">
        <f>SUM(Y10:Y97)</f>
        <v/>
      </c>
      <c r="H3" s="51" t="n"/>
      <c r="I3" s="168" t="inlineStr">
        <is>
          <t>Total Copy</t>
        </is>
      </c>
      <c r="J3" s="169">
        <f>SUM(Z10:Z97)</f>
        <v/>
      </c>
      <c r="K3" s="1" t="n"/>
      <c r="L3" s="1" t="n"/>
      <c r="M3" s="1" t="n"/>
      <c r="N3" s="1" t="n"/>
      <c r="O3" s="1" t="n"/>
      <c r="P3" s="164" t="n"/>
      <c r="Q3" s="164" t="n"/>
      <c r="R3" s="1" t="n"/>
      <c r="S3" s="210" t="n"/>
      <c r="T3" s="210" t="n"/>
      <c r="U3" s="164" t="n"/>
      <c r="V3" s="1" t="n"/>
      <c r="W3" s="1" t="n"/>
      <c r="X3" s="1" t="n"/>
      <c r="Y3" s="210" t="n"/>
      <c r="Z3" s="211" t="n"/>
      <c r="AA3" s="211" t="n"/>
      <c r="AB3" s="212" t="n"/>
      <c r="AC3" s="212" t="n"/>
    </row>
    <row r="4">
      <c r="A4" s="1" t="n"/>
      <c r="B4" s="1" t="n"/>
      <c r="C4" s="1" t="n"/>
      <c r="D4" s="1" t="n"/>
      <c r="E4" s="1" t="n"/>
      <c r="F4" s="214" t="inlineStr">
        <is>
          <t>Rata-Rata Harga</t>
        </is>
      </c>
      <c r="G4" s="170">
        <f>AVERAGE(Y10:Y97)</f>
        <v/>
      </c>
      <c r="H4" s="51" t="n"/>
      <c r="I4" s="168" t="inlineStr">
        <is>
          <t>Jumlah Harga</t>
        </is>
      </c>
      <c r="J4" s="170">
        <f>SUM(AA10:AA97)</f>
        <v/>
      </c>
      <c r="K4" s="1" t="n"/>
      <c r="L4" s="1" t="n"/>
      <c r="M4" s="1" t="n"/>
      <c r="N4" s="1" t="n"/>
      <c r="O4" s="1" t="n"/>
      <c r="P4" s="164" t="n"/>
      <c r="Q4" s="164" t="n"/>
      <c r="R4" s="1" t="n"/>
      <c r="S4" s="210" t="n"/>
      <c r="T4" s="210" t="n"/>
      <c r="U4" s="164" t="n"/>
      <c r="V4" s="1" t="n"/>
      <c r="W4" s="1" t="n"/>
      <c r="X4" s="1" t="n"/>
      <c r="Y4" s="210" t="n"/>
      <c r="Z4" s="211" t="n"/>
      <c r="AA4" s="211" t="n"/>
      <c r="AB4" s="212" t="n"/>
      <c r="AC4" s="212" t="n"/>
    </row>
    <row r="5">
      <c r="A5" s="1" t="n"/>
      <c r="B5" s="1" t="n"/>
      <c r="C5" s="1" t="n"/>
      <c r="D5" s="1" t="n"/>
      <c r="E5" s="1" t="n"/>
      <c r="F5" s="51" t="n"/>
      <c r="G5" s="51" t="n"/>
      <c r="H5" s="51" t="n"/>
      <c r="I5" s="171" t="inlineStr">
        <is>
          <t>Rata-rata Harga</t>
        </is>
      </c>
      <c r="J5" s="172">
        <f>AVERAGEIF(Z10:Z97, "&gt;0", AA10:AA97)</f>
        <v/>
      </c>
      <c r="K5" s="1" t="n"/>
      <c r="L5" s="1" t="n"/>
      <c r="M5" s="1" t="n"/>
      <c r="N5" s="1" t="n"/>
      <c r="O5" s="1" t="n"/>
      <c r="P5" s="164" t="n"/>
      <c r="Q5" s="164" t="n"/>
      <c r="R5" s="1" t="n"/>
      <c r="S5" s="210" t="n"/>
      <c r="T5" s="210" t="n"/>
      <c r="U5" s="164" t="n"/>
      <c r="V5" s="1" t="n"/>
      <c r="W5" s="1" t="n"/>
      <c r="X5" s="1" t="n"/>
      <c r="Y5" s="210" t="n"/>
      <c r="Z5" s="211" t="n"/>
      <c r="AA5" s="211" t="n"/>
      <c r="AB5" s="212" t="n"/>
      <c r="AC5" s="212" t="n"/>
    </row>
    <row r="6">
      <c r="A6" s="1" t="n"/>
      <c r="B6" s="1" t="n"/>
      <c r="C6" s="312" t="inlineStr">
        <is>
          <t>Hasil Seleksi</t>
        </is>
      </c>
      <c r="D6" s="1" t="n"/>
      <c r="E6" s="212" t="n"/>
      <c r="F6" s="1" t="n"/>
      <c r="G6" s="1" t="n"/>
      <c r="H6" s="1" t="n"/>
      <c r="I6" s="1" t="n"/>
      <c r="J6" s="1" t="n"/>
      <c r="K6" s="1" t="n"/>
      <c r="L6" s="1" t="n"/>
      <c r="M6" s="1" t="n"/>
      <c r="N6" s="1" t="n"/>
      <c r="O6" s="1" t="n"/>
      <c r="P6" s="1" t="n"/>
      <c r="Q6" s="164" t="n"/>
      <c r="R6" s="164" t="n"/>
      <c r="S6" s="210" t="n"/>
      <c r="T6" s="210" t="n"/>
      <c r="U6" s="1" t="n"/>
      <c r="V6" s="164" t="n"/>
      <c r="W6" s="1" t="n"/>
      <c r="X6" s="1" t="n"/>
      <c r="Y6" s="210" t="n"/>
      <c r="Z6" s="164" t="n"/>
      <c r="AA6" s="215" t="n"/>
      <c r="AB6" s="212" t="n"/>
      <c r="AC6" s="212" t="n"/>
    </row>
    <row r="7">
      <c r="A7" s="1" t="n"/>
      <c r="B7" s="1" t="n"/>
      <c r="D7" s="216" t="inlineStr">
        <is>
          <t>NOTE</t>
        </is>
      </c>
      <c r="E7" s="1" t="inlineStr">
        <is>
          <t>Penerbit ini HANYA BISA diikutkan jika pengadaan dengan MITRA atau LELANG dikarenakan berkas belum lengkap</t>
        </is>
      </c>
      <c r="F7" s="1" t="n"/>
      <c r="G7" s="1" t="n"/>
      <c r="H7" s="1" t="n"/>
      <c r="I7" s="1" t="n"/>
      <c r="J7" s="1" t="n"/>
      <c r="K7" s="18" t="n"/>
      <c r="L7" s="1" t="n"/>
      <c r="M7" s="1" t="n"/>
      <c r="N7" s="1" t="n"/>
      <c r="O7" s="1" t="n"/>
      <c r="P7" s="1" t="n"/>
      <c r="Q7" s="164" t="n"/>
      <c r="R7" s="164" t="n"/>
      <c r="S7" s="210" t="n"/>
      <c r="T7" s="210" t="n"/>
      <c r="U7" s="1" t="n"/>
      <c r="V7" s="164" t="n"/>
      <c r="W7" s="1" t="n"/>
      <c r="X7" s="1" t="n"/>
      <c r="Y7" s="210" t="n"/>
      <c r="Z7" s="164" t="n"/>
      <c r="AA7" s="215" t="n"/>
      <c r="AB7" s="212" t="n"/>
      <c r="AC7" s="212" t="n"/>
    </row>
    <row r="8">
      <c r="A8" s="175" t="n"/>
      <c r="B8" s="175" t="n"/>
      <c r="C8" s="175" t="n"/>
      <c r="D8" s="175" t="n"/>
      <c r="E8" s="175" t="n"/>
      <c r="F8" s="175" t="n"/>
      <c r="G8" s="175" t="n"/>
      <c r="H8" s="175" t="n"/>
      <c r="I8" s="217" t="n"/>
      <c r="J8" s="175" t="n"/>
      <c r="K8" s="175" t="n"/>
      <c r="L8" s="175" t="n"/>
      <c r="M8" s="175" t="n"/>
      <c r="N8" s="175" t="n"/>
      <c r="O8" s="175" t="n"/>
      <c r="P8" s="175" t="n"/>
      <c r="Q8" s="177" t="n"/>
      <c r="R8" s="177" t="n"/>
      <c r="S8" s="218" t="n"/>
      <c r="T8" s="218" t="n"/>
      <c r="U8" s="175" t="n"/>
      <c r="V8" s="177" t="n"/>
      <c r="W8" s="175" t="n"/>
      <c r="X8" s="175" t="n"/>
      <c r="Y8" s="218" t="n"/>
      <c r="Z8" s="177" t="n"/>
      <c r="AA8" s="219" t="n"/>
      <c r="AB8" s="220" t="n"/>
      <c r="AC8" s="220"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86" t="n">
        <v>1</v>
      </c>
      <c r="B10" s="222">
        <f>HYPERLINK("https://mocostore.moco.co.id/catalog/"&amp;AB10,"Klik Disini")</f>
        <v/>
      </c>
      <c r="C10" s="223" t="inlineStr">
        <is>
          <t>Hukum Administrasi Negara</t>
        </is>
      </c>
      <c r="D10" s="223" t="inlineStr">
        <is>
          <t>dalam perspektif cyber law terkait data privasi dan beschikking digitalisasi</t>
        </is>
      </c>
      <c r="E10" s="223" t="inlineStr">
        <is>
          <t>Endah Dewi Nawangsasi</t>
        </is>
      </c>
      <c r="F10" s="223" t="inlineStr">
        <is>
          <t>978-979-414-580-7</t>
        </is>
      </c>
      <c r="G10" s="223" t="inlineStr">
        <is>
          <t>978-979-414-797-9</t>
        </is>
      </c>
      <c r="H10" s="223" t="inlineStr">
        <is>
          <t>Hukum</t>
        </is>
      </c>
      <c r="I10" s="223" t="inlineStr">
        <is>
          <t>Perguruan Tinggi</t>
        </is>
      </c>
      <c r="J10" s="86" t="inlineStr">
        <is>
          <t>009.09</t>
        </is>
      </c>
      <c r="K10" s="223" t="inlineStr">
        <is>
          <t>Tidak Tersedia</t>
        </is>
      </c>
      <c r="L10" s="223" t="n"/>
      <c r="M10" s="223" t="inlineStr">
        <is>
          <t>Tidak Tersedia</t>
        </is>
      </c>
      <c r="N10" s="223" t="inlineStr">
        <is>
          <t>Indonesia</t>
        </is>
      </c>
      <c r="O10" s="223" t="inlineStr">
        <is>
          <t>Bukan fiksi</t>
        </is>
      </c>
      <c r="P10" s="224" t="n">
        <v>2016</v>
      </c>
      <c r="Q10" s="224" t="n">
        <v>2021</v>
      </c>
      <c r="R10" s="225" t="inlineStr">
        <is>
          <t>PT Alumni</t>
        </is>
      </c>
      <c r="S10" s="225" t="inlineStr">
        <is>
          <t>Alumni PT</t>
        </is>
      </c>
      <c r="T10" s="223" t="inlineStr">
        <is>
          <t>Lokal</t>
        </is>
      </c>
      <c r="U10" s="86" t="n">
        <v>239</v>
      </c>
      <c r="V10" s="86" t="inlineStr">
        <is>
          <t>pdf</t>
        </is>
      </c>
      <c r="W10" s="223" t="inlineStr">
        <is>
          <t>3.0 MB</t>
        </is>
      </c>
      <c r="X10" s="225" t="inlineStr">
        <is>
          <t>Cita-cita negara hukum Indonesia merupakan cita-cita yang terus hidup dalam hati masyarakat Indonesia. Sebagai gagasan ia disambut dengan antusias dan dibahas dalam sidang-sidang rapat Persiapan Kemerdekaan Indonesia pada tahun l945. Konstitusi dan praktik ketatanegaraan pada awal kemerdekaan sampai tahun l957 mencerminkan dianutnya konsep negara hukum yang demokratis. Namun, sesudah itu ia tenggelam dalam arus ideologi patrimonialisme Demokrasi Terpimpin.
 Rezim demokrasi Terpimpin yang otoritarian itu berusaha mengubur habis gagasan dan konsep negara hukum, dengan memberikan tafsir otoritarinistik UUD l945 sebagai dasar untuk mengabsahkan praktik ketatanegaraan yang sesungguhnya menyimpangi konstitusi tersebut. Namun, cita negara hukum yang demokratis itu tetap hidup dalam hati dan pikiran para penentang demokrasi Terpimpin. Maka ketika rezim demokrasi Terpimpin ambruk seketika itu pula para mahasiswa, intelektual, golongan profesi, dan masyarakat politik Indonesia menggemakan kembali gagasan dan konsep negara hukum.</t>
        </is>
      </c>
      <c r="Y10" s="224" t="n">
        <v>100000</v>
      </c>
      <c r="Z10" s="226" t="n"/>
      <c r="AA10" s="89">
        <f>Y10*Z10</f>
        <v/>
      </c>
      <c r="AB10" s="227" t="inlineStr">
        <is>
          <t>23054db3-dfe8-40da-8e32-833dab4c55cf</t>
        </is>
      </c>
    </row>
    <row r="11" ht="15" customHeight="1" s="283">
      <c r="A11" s="86" t="n">
        <v>2</v>
      </c>
      <c r="B11" s="222">
        <f>HYPERLINK("https://mocostore.moco.co.id/catalog/"&amp;AB11,"Klik Disini")</f>
        <v/>
      </c>
      <c r="C11" s="223" t="inlineStr">
        <is>
          <t>Hukum bisnis, keuangan negara dan pasar modal</t>
        </is>
      </c>
      <c r="D11" s="223" t="n"/>
      <c r="E11" s="223" t="inlineStr">
        <is>
          <t>Ary Zulfikar</t>
        </is>
      </c>
      <c r="F11" s="223" t="inlineStr">
        <is>
          <t>978-979-414-767-2</t>
        </is>
      </c>
      <c r="G11" s="223" t="inlineStr">
        <is>
          <t>978-979-414-798-6</t>
        </is>
      </c>
      <c r="H11" s="223" t="inlineStr">
        <is>
          <t>Hukum</t>
        </is>
      </c>
      <c r="I11" s="223" t="inlineStr">
        <is>
          <t>Perguruan Tinggi</t>
        </is>
      </c>
      <c r="J11" s="86" t="inlineStr">
        <is>
          <t>009.09</t>
        </is>
      </c>
      <c r="K11" s="223" t="inlineStr">
        <is>
          <t>Tidak Tersedia</t>
        </is>
      </c>
      <c r="L11" s="223" t="n"/>
      <c r="M11" s="223" t="inlineStr">
        <is>
          <t>Tidak Tersedia</t>
        </is>
      </c>
      <c r="N11" s="223" t="inlineStr">
        <is>
          <t>Indonesia</t>
        </is>
      </c>
      <c r="O11" s="223" t="inlineStr">
        <is>
          <t>Bukan fiksi</t>
        </is>
      </c>
      <c r="P11" s="224" t="n">
        <v>2021</v>
      </c>
      <c r="Q11" s="224" t="n">
        <v>2021</v>
      </c>
      <c r="R11" s="225" t="inlineStr">
        <is>
          <t>PT Alumni</t>
        </is>
      </c>
      <c r="S11" s="225" t="inlineStr">
        <is>
          <t>Alumni PT</t>
        </is>
      </c>
      <c r="T11" s="223" t="inlineStr">
        <is>
          <t>Lokal</t>
        </is>
      </c>
      <c r="U11" s="86" t="n">
        <v>283</v>
      </c>
      <c r="V11" s="86" t="inlineStr">
        <is>
          <t>pdf</t>
        </is>
      </c>
      <c r="W11" s="223" t="inlineStr">
        <is>
          <t>3.5 MB</t>
        </is>
      </c>
      <c r="X11" s="225" t="inlineStr">
        <is>
          <t>Adagium The Aim of Law is : The Greatest happiness for the greater number, jeremy bentham. Adagium ini sangat layak diungkapkan untuk buku ilmiah yang berada di tangan para pembaca Budiman dari kalangan praktisi akademisi dan mahasiswa. Buku ini merupakan suatu karya tulis ilmiah ditulis secara inspiratif menarik dan cerdas oleh seorang intelektual berpredikat Doktor ilmu hukum dengan yudisium cum-laude dari program studi Doktor ilmu hukum Fakultas Hukum Unpad pada tahun 2019. Terdapat 7 substansi aktual yang ditulis dalam buku ini dengan menggunakan wacana teoritik dan praktik sebagai berikut: 1# aspek hukum bentuk pertanggungjawaban pemegang saham pengendali dalam perspektif perbankan suatu analisis historis. 2# the Risk of cross-border sukuk in Indonesia. &amp;nbsp;3# bagaimana menyelesaikan sengketa keuangan secara efektif dan efisien. 4# perlindungan investor surat berharga komersial dan studi kasus. 5# kebijakan pembatasan penanaman modal asing secara langsung (Foreign Direct Investment) sebagai upaya pemberdayaan usaha mikro kecil dan menengah. #6 dampak kegiatan penanaman modal asing secara langsung (Foreign Direct Investment) terhadap efektivitas pengembangan ekonomi kerakyatan. #7 aspek hukum metode resolusi terhadap bank bermasalah dan penerapannya.</t>
        </is>
      </c>
      <c r="Y11" s="224" t="n">
        <v>100000</v>
      </c>
      <c r="Z11" s="226" t="n"/>
      <c r="AA11" s="89">
        <f>Y11*Z11</f>
        <v/>
      </c>
      <c r="AB11" s="227" t="inlineStr">
        <is>
          <t>a4fd5584-360e-4b37-8fde-3af86d4341cc</t>
        </is>
      </c>
    </row>
    <row r="12" ht="15" customHeight="1" s="283">
      <c r="A12" s="86" t="n">
        <v>3</v>
      </c>
      <c r="B12" s="222">
        <f>HYPERLINK("https://mocostore.moco.co.id/catalog/"&amp;AB12,"Klik Disini")</f>
        <v/>
      </c>
      <c r="C12" s="223" t="inlineStr">
        <is>
          <t>Hukum hak cipta</t>
        </is>
      </c>
      <c r="D12" s="223" t="n"/>
      <c r="E12" s="223" t="inlineStr">
        <is>
          <t>Eddy Damian</t>
        </is>
      </c>
      <c r="F12" s="223" t="inlineStr">
        <is>
          <t>978-979-414-621-7</t>
        </is>
      </c>
      <c r="G12" s="223" t="inlineStr">
        <is>
          <t>978-979-414-799-3</t>
        </is>
      </c>
      <c r="H12" s="223" t="inlineStr">
        <is>
          <t>Hukum</t>
        </is>
      </c>
      <c r="I12" s="223" t="inlineStr">
        <is>
          <t>Perguruan Tinggi</t>
        </is>
      </c>
      <c r="J12" s="86" t="inlineStr">
        <is>
          <t>009.12</t>
        </is>
      </c>
      <c r="K12" s="223" t="inlineStr">
        <is>
          <t>Edisi Ke-5</t>
        </is>
      </c>
      <c r="L12" s="223" t="n"/>
      <c r="M12" s="223" t="inlineStr">
        <is>
          <t>Jilid 1</t>
        </is>
      </c>
      <c r="N12" s="223" t="inlineStr">
        <is>
          <t>Indonesia</t>
        </is>
      </c>
      <c r="O12" s="223" t="inlineStr">
        <is>
          <t>Bukan fiksi</t>
        </is>
      </c>
      <c r="P12" s="224" t="n">
        <v>2019</v>
      </c>
      <c r="Q12" s="224" t="n">
        <v>2021</v>
      </c>
      <c r="R12" s="225" t="inlineStr">
        <is>
          <t>PT Alumni</t>
        </is>
      </c>
      <c r="S12" s="225" t="inlineStr">
        <is>
          <t>Alumni PT</t>
        </is>
      </c>
      <c r="T12" s="223" t="inlineStr">
        <is>
          <t>Lokal</t>
        </is>
      </c>
      <c r="U12" s="86" t="n">
        <v>378</v>
      </c>
      <c r="V12" s="86" t="inlineStr">
        <is>
          <t>pdf</t>
        </is>
      </c>
      <c r="W12" s="223" t="inlineStr">
        <is>
          <t>8.1 MB</t>
        </is>
      </c>
      <c r="X12" s="225" t="inlineStr">
        <is>
          <t>Dengan adanya perkembangan berlakunya kaidah-kaidah hukum baru seperti diterangkan di atas, dirasakan dalam dunia ilmu pengetahuan dan praktik hukum masih adanya kekosongan karya tulis yang diterbitkan sebagai buku dengan objek penulisan yang secara komprehensif membahas pelindungan hukum berbagai kekayaan intelektual. Dalam rangka itulah, buku ini ditulis untuk diterbitkan dengan tujuan utama membahas beberapa konvensi internasional dan perundang-undangan nasional Indonesia yang mengatur pelindungan hukum kekayaan intelektual pada umumnya dan hak cipta terhadap buku pada khususnya. Suatu pembahasan tentang pengalihan hak cipta pengarang kepada penerbit buku berdasarkan surat perjanjian penerbitan buku juga mendapat tempat untuk dibahas.</t>
        </is>
      </c>
      <c r="Y12" s="224" t="n">
        <v>85000</v>
      </c>
      <c r="Z12" s="226" t="n"/>
      <c r="AA12" s="89">
        <f>Y12*Z12</f>
        <v/>
      </c>
      <c r="AB12" s="227" t="inlineStr">
        <is>
          <t>ea334228-0348-4787-acf0-3bff006f7316</t>
        </is>
      </c>
    </row>
    <row r="13" ht="15" customHeight="1" s="283">
      <c r="A13" s="86" t="n">
        <v>4</v>
      </c>
      <c r="B13" s="222">
        <f>HYPERLINK("https://mocostore.moco.co.id/catalog/"&amp;AB13,"Klik Disini")</f>
        <v/>
      </c>
      <c r="C13" s="223" t="inlineStr">
        <is>
          <t>Hukum hak cipta</t>
        </is>
      </c>
      <c r="D13" s="223" t="n"/>
      <c r="E13" s="223" t="inlineStr">
        <is>
          <t>Eddy Damian</t>
        </is>
      </c>
      <c r="F13" s="223" t="inlineStr">
        <is>
          <t>978-979-414-885-3</t>
        </is>
      </c>
      <c r="G13" s="223" t="inlineStr">
        <is>
          <t>978-979-414-874-7</t>
        </is>
      </c>
      <c r="H13" s="223" t="inlineStr">
        <is>
          <t>Hukum</t>
        </is>
      </c>
      <c r="I13" s="223" t="inlineStr">
        <is>
          <t>Perguruan Tinggi</t>
        </is>
      </c>
      <c r="J13" s="86" t="inlineStr">
        <is>
          <t>009.07</t>
        </is>
      </c>
      <c r="K13" s="223" t="inlineStr">
        <is>
          <t>Edisi Ke-6</t>
        </is>
      </c>
      <c r="L13" s="223" t="n"/>
      <c r="M13" s="223" t="inlineStr">
        <is>
          <t>Tidak Tersedia</t>
        </is>
      </c>
      <c r="N13" s="223" t="inlineStr">
        <is>
          <t>Indonesia</t>
        </is>
      </c>
      <c r="O13" s="223" t="inlineStr">
        <is>
          <t>Bukan fiksi</t>
        </is>
      </c>
      <c r="P13" s="224" t="n">
        <v>2022</v>
      </c>
      <c r="Q13" s="224" t="n">
        <v>2022</v>
      </c>
      <c r="R13" s="225" t="inlineStr">
        <is>
          <t>PT Alumni</t>
        </is>
      </c>
      <c r="S13" s="225" t="inlineStr">
        <is>
          <t>Alumni PT</t>
        </is>
      </c>
      <c r="T13" s="223" t="inlineStr">
        <is>
          <t>Lokal</t>
        </is>
      </c>
      <c r="U13" s="86" t="n">
        <v>378</v>
      </c>
      <c r="V13" s="86" t="inlineStr">
        <is>
          <t>pdf</t>
        </is>
      </c>
      <c r="W13" s="223" t="inlineStr">
        <is>
          <t>4.3 MB</t>
        </is>
      </c>
      <c r="X13" s="225" t="inlineStr">
        <is>
          <t>Membaca buku ini akan menampakkan kegalauan Penulis antara harapan optimisme dan kecemasan Penulis tentang ketidakpastian masa depan Hak Cipta di tengah-tengah pergaulan masyarakat dunia internasional. Karya tulis dalam buku Hukum Hak Cipta ini semula merupakan Disertasi Penulis yang berhasil dipertahankan dihadapan para pengujinya tahun 1999 di Universitas Padjadjaran (UNPAD), memuat 6 (enam) substansi menarik untuk dibaca oleh para penstudi, akademisi, dosen, mahasiswa dan praktisi hukum hak cipta, sebagai berikut: 1. Pendahuluan; 2. Norma Norma Pengaturan Internasional Hak Cipta; 3. Prinsip-Prinsip Dasar Dan Pokok-Pokok Persoalan Hak Cipta Serta Sejarah Pengaturan-Nya Sebelum UndangUndang R.I. Nomor 19 Tahun 2002 Tentang Hak Cipta; 4. Perlindungan Ciptaan Buku; 5. Pengalihan Hak Cipta Suatu Ciptaan Berdasarkan Perjanjian Lisensi; 6. Teori Dan Praktik Plagiat Dan Plagiarisme Karya Tulis; 7. Penegakan Hukum Hak Cipta; 8. Mengantar Pemahaman Undang-Undang Republik Indonesia Nomor 28 Tahun 2014 Tentang Hak Cipta Pada Era Revolusi Industri 4.0.</t>
        </is>
      </c>
      <c r="Y13" s="224" t="n">
        <v>200000</v>
      </c>
      <c r="Z13" s="226" t="n"/>
      <c r="AA13" s="89">
        <f>Y13*Z13</f>
        <v/>
      </c>
      <c r="AB13" s="227" t="inlineStr">
        <is>
          <t>decf8c98-08cf-43ac-a8fa-f4f0c3b518f0</t>
        </is>
      </c>
    </row>
    <row r="14" ht="15" customHeight="1" s="283">
      <c r="A14" s="86" t="n">
        <v>5</v>
      </c>
      <c r="B14" s="222">
        <f>HYPERLINK("https://mocostore.moco.co.id/catalog/"&amp;AB14,"Klik Disini")</f>
        <v/>
      </c>
      <c r="C14" s="223" t="inlineStr">
        <is>
          <t>Hukum pemerintahan daerah</t>
        </is>
      </c>
      <c r="D14" s="223" t="inlineStr">
        <is>
          <t>Pasang surut hubungan kewenangan antara DPRD dan kepala daerah</t>
        </is>
      </c>
      <c r="E14" s="223" t="inlineStr">
        <is>
          <t>Juanda</t>
        </is>
      </c>
      <c r="F14" s="223" t="inlineStr">
        <is>
          <t>978-979-414-666-8</t>
        </is>
      </c>
      <c r="G14" s="223" t="inlineStr">
        <is>
          <t>978-979-414-802-0</t>
        </is>
      </c>
      <c r="H14" s="223" t="inlineStr">
        <is>
          <t>Hukum</t>
        </is>
      </c>
      <c r="I14" s="223" t="inlineStr">
        <is>
          <t>Perguruan Tinggi</t>
        </is>
      </c>
      <c r="J14" s="86" t="inlineStr">
        <is>
          <t>009.12</t>
        </is>
      </c>
      <c r="K14" s="223" t="inlineStr">
        <is>
          <t>Edisi Ke-2</t>
        </is>
      </c>
      <c r="L14" s="223" t="n"/>
      <c r="M14" s="223" t="inlineStr">
        <is>
          <t>Tidak Tersedia</t>
        </is>
      </c>
      <c r="N14" s="223" t="inlineStr">
        <is>
          <t>Indonesia</t>
        </is>
      </c>
      <c r="O14" s="223" t="inlineStr">
        <is>
          <t>Bukan fiksi</t>
        </is>
      </c>
      <c r="P14" s="224" t="n">
        <v>2008</v>
      </c>
      <c r="Q14" s="224" t="n">
        <v>2021</v>
      </c>
      <c r="R14" s="225" t="inlineStr">
        <is>
          <t>PT Alumni</t>
        </is>
      </c>
      <c r="S14" s="225" t="inlineStr">
        <is>
          <t>Alumni PT</t>
        </is>
      </c>
      <c r="T14" s="223" t="inlineStr">
        <is>
          <t>Lokal</t>
        </is>
      </c>
      <c r="U14" s="86" t="n">
        <v>440</v>
      </c>
      <c r="V14" s="86" t="inlineStr">
        <is>
          <t>pdf</t>
        </is>
      </c>
      <c r="W14" s="223" t="inlineStr">
        <is>
          <t>5.9 MB</t>
        </is>
      </c>
      <c r="X14" s="225" t="inlineStr">
        <is>
          <t>Dengan adanya Upaya mewujudkan otonomi daerah persoalan hukum pemerintah daerah semakin luas kompleks dan banyak hal yang perlu dikaji Salah satu hal yang sangat mendasar adalah masalah hubungan kewenangan antara DPRD dengan kepala daerah. Secara historis hubungan kedua lembaga pemerintahan daerah tersebut mengalami pasang surut dalam periode tertentu DPD lebih dominan dalam periode lain kepala daerah lebih dominan pola hubungan demikian belum memberikan suatu iklim yang kondusif dalam proses mewujudkan otonomi daerah di Indonesia. Berpedoman pada kelemahan dari pola-pola yang lalu di masa datang harus dibangun suatu konsep atau prinsip seimbang setara sederajat dan kemitraan atas semangat check and balance yang peraturannya dirumuskan secara tegas di UUD 1945 dan dijabarkan di dalam UU tentang pemerintahan daerah. Manfaat buku ini bagi mereka yang haus akan ilmu antara lain meningkatkan wawasan intelektualitas dan Wibawa dalam memahami dinamika kehidupan politik dan hukum yang kadang dipikirkan sangat tidak ideal.</t>
        </is>
      </c>
      <c r="Y14" s="224" t="n">
        <v>85000</v>
      </c>
      <c r="Z14" s="226" t="n"/>
      <c r="AA14" s="89">
        <f>Y14*Z14</f>
        <v/>
      </c>
      <c r="AB14" s="227" t="inlineStr">
        <is>
          <t>1df386ea-3401-4aa0-954b-fe3a9a4e12f5</t>
        </is>
      </c>
    </row>
    <row r="15" ht="15" customHeight="1" s="283">
      <c r="A15" s="86" t="n">
        <v>6</v>
      </c>
      <c r="B15" s="222">
        <f>HYPERLINK("https://mocostore.moco.co.id/catalog/"&amp;AB15,"Klik Disini")</f>
        <v/>
      </c>
      <c r="C15" s="223" t="inlineStr">
        <is>
          <t>Asas itikad baik dalam penyelesaian sengketa kontrak melalui arbitrase</t>
        </is>
      </c>
      <c r="D15" s="223" t="n"/>
      <c r="E15" s="223" t="inlineStr">
        <is>
          <t>Anita Dewi Anggraeni Kolopaking</t>
        </is>
      </c>
      <c r="F15" s="223" t="inlineStr">
        <is>
          <t>978-979-414-529-6</t>
        </is>
      </c>
      <c r="G15" s="223" t="inlineStr">
        <is>
          <t>978-979-414-783-2</t>
        </is>
      </c>
      <c r="H15" s="223" t="inlineStr">
        <is>
          <t>Hukum</t>
        </is>
      </c>
      <c r="I15" s="223" t="inlineStr">
        <is>
          <t>Perguruan Tinggi</t>
        </is>
      </c>
      <c r="J15" s="86" t="inlineStr">
        <is>
          <t>009.12</t>
        </is>
      </c>
      <c r="K15" s="223" t="inlineStr">
        <is>
          <t>Tidak Tersedia</t>
        </is>
      </c>
      <c r="L15" s="223" t="n"/>
      <c r="M15" s="223" t="inlineStr">
        <is>
          <t>Tidak Tersedia</t>
        </is>
      </c>
      <c r="N15" s="223" t="inlineStr">
        <is>
          <t>Indonesia</t>
        </is>
      </c>
      <c r="O15" s="223" t="inlineStr">
        <is>
          <t>Bukan fiksi</t>
        </is>
      </c>
      <c r="P15" s="224" t="n">
        <v>2013</v>
      </c>
      <c r="Q15" s="224" t="n">
        <v>2021</v>
      </c>
      <c r="R15" s="225" t="inlineStr">
        <is>
          <t>PT Alumni</t>
        </is>
      </c>
      <c r="S15" s="225" t="inlineStr">
        <is>
          <t>Alumni PT</t>
        </is>
      </c>
      <c r="T15" s="223" t="inlineStr">
        <is>
          <t>Lokal</t>
        </is>
      </c>
      <c r="U15" s="86" t="n">
        <v>167</v>
      </c>
      <c r="V15" s="86" t="inlineStr">
        <is>
          <t>pdf</t>
        </is>
      </c>
      <c r="W15" s="223" t="inlineStr">
        <is>
          <t>3.8 MB</t>
        </is>
      </c>
      <c r="X15" s="225" t="inlineStr">
        <is>
          <t>Selama ini tampak bahwa kebanyakan praktisi hukum di Indonesia kurang memerhatikan bahwa penyelesaian sengketa di bidang hukum menghendaki suatu apa yang disebut: BRAIN. POWER di bidang hukum Arbitrase yang menghendaki benar-benar penguasaan positif di bidang hukum tersebut dan jangan sekali-kali memanfaatkan kemampuan bidang-bidang/tata cara yang sangat tercela dan negatif. Misalnya, penggunaan tata krama iktikad baik seyogianya didampingi oleh Prinsip-prinsip Kooperatif dan non Konfrontatif.
 Dan sekaligus juga menilai pertama sejarah perkembangan penyelesaian secara damai/Arbitrase yang telah dimanfaatkan oleh masyarakat/kelompok-kelompok di Indonesia yang jumlahnya lebih dari seratus kelompok, mulai dari Nanggroe Aceh Darussalam hingga Papua Barat dan kini telah dipersatukan prinsip-prinsip tersebut dalam Pancasila, falsafah negara kita.</t>
        </is>
      </c>
      <c r="Y15" s="224" t="n">
        <v>80000</v>
      </c>
      <c r="Z15" s="226" t="n"/>
      <c r="AA15" s="89">
        <f>Y15*Z15</f>
        <v/>
      </c>
      <c r="AB15" s="227" t="inlineStr">
        <is>
          <t>c54355c4-98f6-4fd0-961f-450e8e436298</t>
        </is>
      </c>
    </row>
    <row r="16" ht="15" customHeight="1" s="283">
      <c r="A16" s="86" t="n">
        <v>7</v>
      </c>
      <c r="B16" s="222">
        <f>HYPERLINK("https://mocostore.moco.co.id/catalog/"&amp;AB16,"Klik Disini")</f>
        <v/>
      </c>
      <c r="C16" s="223" t="inlineStr">
        <is>
          <t>Bunga rampai hukum dan peradilan</t>
        </is>
      </c>
      <c r="D16" s="223" t="n"/>
      <c r="E16" s="223" t="inlineStr">
        <is>
          <t>Hj. Marni Emmy Mustafa</t>
        </is>
      </c>
      <c r="F16" s="223" t="inlineStr">
        <is>
          <t>978-979-414-620-0</t>
        </is>
      </c>
      <c r="G16" s="223" t="inlineStr">
        <is>
          <t>978-979-414-785-6</t>
        </is>
      </c>
      <c r="H16" s="223" t="inlineStr">
        <is>
          <t>Hukum</t>
        </is>
      </c>
      <c r="I16" s="223" t="inlineStr">
        <is>
          <t>Perguruan Tinggi</t>
        </is>
      </c>
      <c r="J16" s="86" t="inlineStr">
        <is>
          <t>009.12</t>
        </is>
      </c>
      <c r="K16" s="223" t="inlineStr">
        <is>
          <t>Tidak Tersedia</t>
        </is>
      </c>
      <c r="L16" s="223" t="n"/>
      <c r="M16" s="223" t="inlineStr">
        <is>
          <t>Tidak Tersedia</t>
        </is>
      </c>
      <c r="N16" s="223" t="inlineStr">
        <is>
          <t>Indonesia</t>
        </is>
      </c>
      <c r="O16" s="223" t="inlineStr">
        <is>
          <t>Bukan fiksi</t>
        </is>
      </c>
      <c r="P16" s="224" t="n">
        <v>2016</v>
      </c>
      <c r="Q16" s="224" t="n">
        <v>2021</v>
      </c>
      <c r="R16" s="225" t="inlineStr">
        <is>
          <t>PT Alumni</t>
        </is>
      </c>
      <c r="S16" s="225" t="inlineStr">
        <is>
          <t>Alumni PT</t>
        </is>
      </c>
      <c r="T16" s="223" t="inlineStr">
        <is>
          <t>Lokal</t>
        </is>
      </c>
      <c r="U16" s="86" t="n">
        <v>634</v>
      </c>
      <c r="V16" s="86" t="inlineStr">
        <is>
          <t>pdf</t>
        </is>
      </c>
      <c r="W16" s="223" t="inlineStr">
        <is>
          <t>18.1 MB</t>
        </is>
      </c>
      <c r="X16" s="225" t="inlineStr">
        <is>
          <t>Kumpulan tulisan terhimpun dalam buku ini, baik berbentuk makalah maupun power point dibuat dalam kurun waktu sejak tahun 2003 sampai Desember 2015 sejak penulis menjadi Ketua Pengadilan Negeri Bandung, Hakim Tinggi Lampung, Hakim Tinggi DKI Jakarta, Wakil Ketua Pengadilan Tinggi Palembang, wakil Ketua Pengadilan Tinggi Banten, Ketua PengadilanTinggi Kalimantan Selatan. Ketua Pengadilan Tinggi Sumatera Utara dan sebagai Ketua Pengadilan Tinggi Jawa Barat, tentunya ada peraturan yang telah mengalami perubahan. tetapi dilihat secara konstektual dan hakekatnya sama.
 Karya tulis dalam buku ini penulis himpun saat penulis memasuki masa purnabakti setelah selama 48 tahun mengabdi dan bekerja di Pengadilan, terdiri dari 35 tahun sebagai hakim, satu tahun menjadi Calon Hakim, satu tahun jadi Panitera Kepala, 16 (enam belas tahun) jadi Panitera Pengganti. Suatu pengalaman dan perjalanan karir yang panjang penulis dalam mengarungi riak gelombang kehidupan di dunia peradilan. Semoga penulis dapat terus berkarya, berkreasi di dunia ilmu pengetahuan, tulisan-tulisan berikutnya diberi kesehatan dan kemudahan serta selalu dalam perlindungan Allah Yang Maha Kuasa, seperti yang dikatakan oleh almarhum Satjito Rahardjo</t>
        </is>
      </c>
      <c r="Y16" s="224" t="n">
        <v>140000</v>
      </c>
      <c r="Z16" s="226" t="n"/>
      <c r="AA16" s="89">
        <f>Y16*Z16</f>
        <v/>
      </c>
      <c r="AB16" s="227" t="inlineStr">
        <is>
          <t>76e6ba08-75c7-435b-8d60-5e019e1c861b</t>
        </is>
      </c>
    </row>
    <row r="17" ht="15" customHeight="1" s="283">
      <c r="A17" s="86" t="n">
        <v>8</v>
      </c>
      <c r="B17" s="222">
        <f>HYPERLINK("https://mocostore.moco.co.id/catalog/"&amp;AB17,"Klik Disini")</f>
        <v/>
      </c>
      <c r="C17" s="223" t="inlineStr">
        <is>
          <t>Contempt of court di Indonesia</t>
        </is>
      </c>
      <c r="D17" s="223" t="inlineStr">
        <is>
          <t>urgensi, norma, praktik, gagasan dan masalahnya</t>
        </is>
      </c>
      <c r="E17" s="223" t="inlineStr">
        <is>
          <t>Anita Dewi Anggraeni Kolopaking</t>
        </is>
      </c>
      <c r="F17" s="223" t="inlineStr">
        <is>
          <t>978-979-414-579-1</t>
        </is>
      </c>
      <c r="G17" s="223" t="inlineStr">
        <is>
          <t>978-979-414-787-0</t>
        </is>
      </c>
      <c r="H17" s="223" t="inlineStr">
        <is>
          <t>Hukum</t>
        </is>
      </c>
      <c r="I17" s="223" t="inlineStr">
        <is>
          <t>Perguruan Tinggi</t>
        </is>
      </c>
      <c r="J17" s="86" t="inlineStr">
        <is>
          <t>009.12</t>
        </is>
      </c>
      <c r="K17" s="223" t="inlineStr">
        <is>
          <t>Tidak Tersedia</t>
        </is>
      </c>
      <c r="L17" s="223" t="n"/>
      <c r="M17" s="223" t="inlineStr">
        <is>
          <t>Tidak Tersedia</t>
        </is>
      </c>
      <c r="N17" s="223" t="inlineStr">
        <is>
          <t>Indonesia</t>
        </is>
      </c>
      <c r="O17" s="223" t="inlineStr">
        <is>
          <t>Bukan fiksi</t>
        </is>
      </c>
      <c r="P17" s="224" t="n">
        <v>2016</v>
      </c>
      <c r="Q17" s="224" t="n">
        <v>2021</v>
      </c>
      <c r="R17" s="225" t="inlineStr">
        <is>
          <t>PT Alumni</t>
        </is>
      </c>
      <c r="S17" s="225" t="inlineStr">
        <is>
          <t>Alumni PT</t>
        </is>
      </c>
      <c r="T17" s="223" t="inlineStr">
        <is>
          <t>Lokal</t>
        </is>
      </c>
      <c r="U17" s="86" t="n">
        <v>233</v>
      </c>
      <c r="V17" s="86" t="inlineStr">
        <is>
          <t>pdf</t>
        </is>
      </c>
      <c r="W17" s="223" t="inlineStr">
        <is>
          <t>5.0 MB</t>
        </is>
      </c>
      <c r="X17" s="225" t="inlineStr">
        <is>
          <t>Buku berjudul, &amp;ldquo;Contempt of Court di Indonesia: Urgensi, Norma, Praktik, Gagasan dan Masalahnya&amp;rdquo;, ingin mendeskripsikan dan membedah lebih memadai dimensi contempt of court dari dimensi pelbagai perspektif. Urgensi contempt of court diperlukan dari aspek yuridis, sosiologis, dan filosofis. Dari perspektif norma ternyata peraturan contempt of court hanya implisit dan relatif belum memadai, sehingga dari perspektif praktik banyak pelaku contempt of court (contemnor) melakukan perbuatan tersebut, tetapi sedikit dilakukan penegakan hukumnya, lain dengan contemnor di beberapa negara seperti Amerika Serikat, Inggris, Kanada, Australia, Hong Kong, Singapura, dan lain sebagainya.
 Dari perspektif gagasan, buku ini mengupas melalui pisau analisis dari dimensi norma dan praktik bagaimana hendaknya peraturan contempt of court harus diatur. Eksistensi UU Contempt of Court di samping menjaga, menegakkan martabat dan wibawa peradilan juga keadilan itu sendiri. Dari perspektif demikian maka contempt of court harus diatur dengan undang-undang tersendiri (geregeld bij de wet) dan bukan diatur dalam undang-undang (geregeld in de wet) seperti halnya pada negara Inggris dengan Contempt of Court Act 1981 dan Common Law Contempt, Kenya dalam Contempt of Court Bill 2013, India dalam Contempt of Court Act 1971, dan lain sebagainya.</t>
        </is>
      </c>
      <c r="Y17" s="224" t="n">
        <v>100000</v>
      </c>
      <c r="Z17" s="226" t="n"/>
      <c r="AA17" s="89">
        <f>Y17*Z17</f>
        <v/>
      </c>
      <c r="AB17" s="227" t="inlineStr">
        <is>
          <t>53a95efd-9b55-46ca-84c1-055f9cfe5fef</t>
        </is>
      </c>
    </row>
    <row r="18" ht="15" customHeight="1" s="283">
      <c r="A18" s="86" t="n">
        <v>9</v>
      </c>
      <c r="B18" s="222">
        <f>HYPERLINK("https://mocostore.moco.co.id/catalog/"&amp;AB18,"Klik Disini")</f>
        <v/>
      </c>
      <c r="C18" s="223" t="inlineStr">
        <is>
          <t>Embrio beku dalam perspektif etika dan hukum</t>
        </is>
      </c>
      <c r="D18" s="223" t="n"/>
      <c r="E18" s="223" t="inlineStr">
        <is>
          <t>Judi Januadi Endjun</t>
        </is>
      </c>
      <c r="F18" s="223" t="inlineStr">
        <is>
          <t>978-979-414-766-5</t>
        </is>
      </c>
      <c r="G18" s="223" t="inlineStr">
        <is>
          <t>978-979-414-791-7</t>
        </is>
      </c>
      <c r="H18" s="223" t="inlineStr">
        <is>
          <t>Hukum</t>
        </is>
      </c>
      <c r="I18" s="223" t="inlineStr">
        <is>
          <t>Perguruan Tinggi</t>
        </is>
      </c>
      <c r="J18" s="86" t="inlineStr">
        <is>
          <t>009.12</t>
        </is>
      </c>
      <c r="K18" s="223" t="inlineStr">
        <is>
          <t>Tidak Tersedia</t>
        </is>
      </c>
      <c r="L18" s="223" t="n"/>
      <c r="M18" s="223" t="inlineStr">
        <is>
          <t>Tidak Tersedia</t>
        </is>
      </c>
      <c r="N18" s="223" t="inlineStr">
        <is>
          <t>Indonesia</t>
        </is>
      </c>
      <c r="O18" s="223" t="inlineStr">
        <is>
          <t>Bukan fiksi</t>
        </is>
      </c>
      <c r="P18" s="224" t="n">
        <v>2019</v>
      </c>
      <c r="Q18" s="224" t="n">
        <v>2021</v>
      </c>
      <c r="R18" s="225" t="inlineStr">
        <is>
          <t>PT Alumni</t>
        </is>
      </c>
      <c r="S18" s="225" t="inlineStr">
        <is>
          <t>Alumni PT</t>
        </is>
      </c>
      <c r="T18" s="223" t="inlineStr">
        <is>
          <t>Lokal</t>
        </is>
      </c>
      <c r="U18" s="86" t="n">
        <v>141</v>
      </c>
      <c r="V18" s="86" t="inlineStr">
        <is>
          <t>pdf</t>
        </is>
      </c>
      <c r="W18" s="223" t="inlineStr">
        <is>
          <t>14.0 MB</t>
        </is>
      </c>
      <c r="X18" s="225" t="inlineStr">
        <is>
          <t>Manfaat kemajuan teknologi dalam dunia kedokteran begitu terasa dalam bidang kesehatan reproduksi. Pasangan suami istri (Pasutri) yang mengalami kesulitan dalam memperoleh keturunan secara alami, telah memperoleh bantuan yang nyata dari suatu Teknologi Reproduksi Berbantu (TRB) dalam layanan program bayi tabung. Kemajuan dalam bidang kedokteran seringkali regulasinya terlambat diatur oleh hukum. Fakta ini adalah sesuai dngan analisis Prof. Dr. Mochtar Kusumaatmadja, S.H., LL.M. yang menciptakan suatu teori hukum: Hukum Sebagai Sarana Pembangunan, yang dapat digunakan sebagai ratio legis bagi pemberian perlindungan hukum terhadap pelaksanaan/praktik ilmu kedokteran yang memakai teknologi canggih seperti TRB atau diagnostik prenatal.
 Buku &amp;rdquo;Embrio Beku dalam Perspektif Etika dan Hukum&amp;rdquo; ini semula merupakan suatu tesis Penulis di Fakultas Hukum, Universitas Pembangunan Veteran, Jakarta, pada tahun 2019 dengan judul: Tinjauan Hukum dan Etika Embrio Beku dalam Program Bayi tabung. Penerbitan tesis ini dalam bentuk buku dimaksudkan untuk menambah wawasan para pembaca tentang aplikasi teknologi canggih dalam program bayi tabung dalam bingkai hukum dan etika. Penjelasan tentang hukum dan etika kedokteran dalam program TRB tidak dapat dipisahkan, terutama dalam tatakelola embrio, spermatozoa, dan oosit. Diperlukan revisi perundang-undangan dan Standar Operasional Prosedur (SPO) yang terkait dengan tatakelola embrio dan embrio beku, agar tidak terjadi masalah medikolegal terkait dengan pelaksanaan program TRB di Indonesia.</t>
        </is>
      </c>
      <c r="Y18" s="224" t="n">
        <v>140000</v>
      </c>
      <c r="Z18" s="226" t="n"/>
      <c r="AA18" s="89">
        <f>Y18*Z18</f>
        <v/>
      </c>
      <c r="AB18" s="227" t="inlineStr">
        <is>
          <t>afbad845-63f2-4df8-8c9a-eed67bd8d1f1</t>
        </is>
      </c>
    </row>
    <row r="19" ht="15" customHeight="1" s="283">
      <c r="A19" s="86" t="n">
        <v>10</v>
      </c>
      <c r="B19" s="222">
        <f>HYPERLINK("https://mocostore.moco.co.id/catalog/"&amp;AB19,"Klik Disini")</f>
        <v/>
      </c>
      <c r="C19" s="223" t="inlineStr">
        <is>
          <t>Hak desain industri berdasarkan penilaian kebaruan desain industri</t>
        </is>
      </c>
      <c r="D19" s="223" t="n"/>
      <c r="E19" s="223" t="inlineStr">
        <is>
          <t>Andrieansjah Soeparman</t>
        </is>
      </c>
      <c r="F19" s="223" t="inlineStr">
        <is>
          <t>978-979-414-743-6</t>
        </is>
      </c>
      <c r="G19" s="223" t="inlineStr">
        <is>
          <t>978-979-414-796-2</t>
        </is>
      </c>
      <c r="H19" s="223" t="inlineStr">
        <is>
          <t>Hukum</t>
        </is>
      </c>
      <c r="I19" s="223" t="inlineStr">
        <is>
          <t>Perguruan Tinggi</t>
        </is>
      </c>
      <c r="J19" s="86" t="inlineStr">
        <is>
          <t>009.03</t>
        </is>
      </c>
      <c r="K19" s="223" t="inlineStr">
        <is>
          <t>Tidak Tersedia</t>
        </is>
      </c>
      <c r="L19" s="223" t="n"/>
      <c r="M19" s="223" t="inlineStr">
        <is>
          <t>Tidak Tersedia</t>
        </is>
      </c>
      <c r="N19" s="223" t="inlineStr">
        <is>
          <t>Indonesia</t>
        </is>
      </c>
      <c r="O19" s="223" t="inlineStr">
        <is>
          <t>Bukan fiksi</t>
        </is>
      </c>
      <c r="P19" s="224" t="n">
        <v>2013</v>
      </c>
      <c r="Q19" s="224" t="n">
        <v>2021</v>
      </c>
      <c r="R19" s="225" t="inlineStr">
        <is>
          <t>PT Alumni</t>
        </is>
      </c>
      <c r="S19" s="225" t="inlineStr">
        <is>
          <t>Alumni PT</t>
        </is>
      </c>
      <c r="T19" s="223" t="inlineStr">
        <is>
          <t>Lokal</t>
        </is>
      </c>
      <c r="U19" s="86" t="n">
        <v>482</v>
      </c>
      <c r="V19" s="86" t="inlineStr">
        <is>
          <t>pdf</t>
        </is>
      </c>
      <c r="W19" s="223" t="inlineStr">
        <is>
          <t>8.5 MB</t>
        </is>
      </c>
      <c r="X19" s="225" t="inlineStr">
        <is>
          <t>Pemahaman mengenai HKI (Hak Kekayaan Intelektual) khususnya hak Desain Industri di masyarakat dirasakan masih kurang, padahal sistem HKI adalah salah satu aspek penting yang perlu dipahami dan dilaksanakan agar kita dapat bersaing secara global sesuai dengan aturan main perdagangan internasional. Sebagai negara anggota World Trade Organization (WTO), Indonesia terikat dengan aturan main yang telah diatur dalam perjanjian WTO mengenai ketentuan perdagangan internasional. Persetujuan TRIPs/WTO (Trade Related spects of Intellectual Property Rights) merupakan bagian dari pejanjian WTO yang mengatur aspek HKI terkait perdagangan yang salah satunya pengaturan di bidang hak Desain Industri.
 Walaupun masih ada pro-kontra terkait dengan penerapan sistem HKI di dalam dunia perdagangan, namun sebagai ilmu pengetahuan, HKI menjadi suatu ilmu yang menarik untuk dipelajari. Hal ini dikarenakan, saat ini aspek HKI menjadi salah satu kunci keberhasilan suatu negara dalam meningkatkan pembangunan ekonominya. Dengan memiliki dan menguasai kekayaan intelektual, maka suatu negara akan menguasai perdagangan internasional yang akan berimbas terhadap kemakmuran dan kesejahteraan bagi rakyatnya.</t>
        </is>
      </c>
      <c r="Y19" s="224" t="n">
        <v>100000</v>
      </c>
      <c r="Z19" s="226" t="n"/>
      <c r="AA19" s="89">
        <f>Y19*Z19</f>
        <v/>
      </c>
      <c r="AB19" s="227" t="inlineStr">
        <is>
          <t>91b2f5f0-54f4-45f8-b6da-f19d672488f5</t>
        </is>
      </c>
    </row>
    <row r="20" ht="15" customHeight="1" s="283">
      <c r="A20" s="86" t="n">
        <v>11</v>
      </c>
      <c r="B20" s="222">
        <f>HYPERLINK("https://mocostore.moco.co.id/catalog/"&amp;AB20,"Klik Disini")</f>
        <v/>
      </c>
      <c r="C20" s="223" t="inlineStr">
        <is>
          <t>Hukum persaingan usaha</t>
        </is>
      </c>
      <c r="D20" s="223" t="inlineStr">
        <is>
          <t>Perangkat telekomunikasi dan pemberlakuan persetujuan ACFTA</t>
        </is>
      </c>
      <c r="E20" s="223" t="inlineStr">
        <is>
          <t>Dayu Padmara Rengganis</t>
        </is>
      </c>
      <c r="F20" s="223" t="inlineStr">
        <is>
          <t>978-979-414-532-6</t>
        </is>
      </c>
      <c r="G20" s="223" t="inlineStr">
        <is>
          <t>978-979-414-803-7</t>
        </is>
      </c>
      <c r="H20" s="223" t="inlineStr">
        <is>
          <t>Hukum</t>
        </is>
      </c>
      <c r="I20" s="223" t="inlineStr">
        <is>
          <t>Perguruan Tinggi</t>
        </is>
      </c>
      <c r="J20" s="86" t="inlineStr">
        <is>
          <t>009.17</t>
        </is>
      </c>
      <c r="K20" s="223" t="inlineStr">
        <is>
          <t>Tidak Tersedia</t>
        </is>
      </c>
      <c r="L20" s="223" t="n"/>
      <c r="M20" s="223" t="inlineStr">
        <is>
          <t>Tidak Tersedia</t>
        </is>
      </c>
      <c r="N20" s="223" t="inlineStr">
        <is>
          <t>Indonesia</t>
        </is>
      </c>
      <c r="O20" s="223" t="inlineStr">
        <is>
          <t>Bukan fiksi</t>
        </is>
      </c>
      <c r="P20" s="224" t="n">
        <v>2021</v>
      </c>
      <c r="Q20" s="224" t="n">
        <v>2021</v>
      </c>
      <c r="R20" s="225" t="inlineStr">
        <is>
          <t>PT Alumni</t>
        </is>
      </c>
      <c r="S20" s="225" t="inlineStr">
        <is>
          <t>Alumni PT</t>
        </is>
      </c>
      <c r="T20" s="223" t="inlineStr">
        <is>
          <t>Lokal</t>
        </is>
      </c>
      <c r="U20" s="86" t="n">
        <v>408</v>
      </c>
      <c r="V20" s="86" t="inlineStr">
        <is>
          <t>pdf</t>
        </is>
      </c>
      <c r="W20" s="223" t="inlineStr">
        <is>
          <t>5.0 MB</t>
        </is>
      </c>
      <c r="X20" s="225" t="inlineStr">
        <is>
          <t>Telekomunikasi telah mengubah peradaban umat manusia. Kehadiran secara fisik sosok manusia, dalam sepuluh tahun terakhir, untuk beberapa hal, tidak diperlukan lagi dan telah digantikan dengan bantuan teknologi telekomunikasi. Transaksi perbankan secara on line, transaksi jual beli melalui internet, sekolah jarak jauh, telemedication, e-ticketing, merupakan contoh-contoh yang sekarang telah lazim dilakukan oleh masyarakat luas baik di kota besar maupun di kota kabupaten. Pedagang sayur keliling, tukang becak, tukang pijit, penjual makanan di pinggir jalan, tukang jahit keliling, pedagang cindera mata, pengrajin batik, pengrajin gerabah, juga telah menikmati kemudahan menawarkan usahanya melalui internet, sms, BlackBerry, whatsapp, line, face book, twitter, dan media telekomunikasi lain yang sesuai dengan kebutuhannya.
 Pertumbuhan industri jasa telekomunikasi yang sangat besar di Indonesia, telah mengundang para investor asing untuk ikut menikmati pasar yang begitu besar, yakni hampir 250 juta pelanggan jasa telekomunikasi diakhir tahun 2012 yang lalu. Apabila kita asumsikan bahwa 250 juta pelanggan tersebut hanya mempunyai satu gadget dengan harga rata-rata 1 juta rupiah, maka saat ini terdapat pasar perangkat telekomunikasi yang nilainya sekitar 25 triliun rupiah. Disisi jaringan telekomunikasi, menurut Menkominfo, total belanja modal seluruh operator untuk perangkat telekomunikasi pada akhir 2012 mencapai 45 triliun.
 Dengan demikian, di bidang perangkat telekomunikasi terdapat opportunity sekitar 70 triliun rupiah yang saat ini dinikmati oleh pengusaha asing, oleh karena perangkat telekomunikasi tersebut sebagian besar masih diimpor.</t>
        </is>
      </c>
      <c r="Y20" s="224" t="n">
        <v>85000</v>
      </c>
      <c r="Z20" s="226" t="n"/>
      <c r="AA20" s="89">
        <f>Y20*Z20</f>
        <v/>
      </c>
      <c r="AB20" s="227" t="inlineStr">
        <is>
          <t>5067d513-3e35-403f-8d6b-0f04b3734f77</t>
        </is>
      </c>
    </row>
    <row r="21" ht="15" customHeight="1" s="283">
      <c r="A21" s="86" t="n">
        <v>12</v>
      </c>
      <c r="B21" s="222">
        <f>HYPERLINK("https://mocostore.moco.co.id/catalog/"&amp;AB21,"Klik Disini")</f>
        <v/>
      </c>
      <c r="C21" s="223" t="inlineStr">
        <is>
          <t>Hukum kepariwisataan nasional berbasis ekspresi budaya tradisional menuju negara kesejahteraan</t>
        </is>
      </c>
      <c r="D21" s="223" t="n"/>
      <c r="E21" s="223" t="inlineStr">
        <is>
          <t>Violetta Simatupang</t>
        </is>
      </c>
      <c r="F21" s="223" t="inlineStr">
        <is>
          <t>978-979-414-753-5</t>
        </is>
      </c>
      <c r="G21" s="223" t="inlineStr">
        <is>
          <t>978-979-414-801-3</t>
        </is>
      </c>
      <c r="H21" s="223" t="inlineStr">
        <is>
          <t>Hukum</t>
        </is>
      </c>
      <c r="I21" s="223" t="inlineStr">
        <is>
          <t>Perguruan Tinggi</t>
        </is>
      </c>
      <c r="J21" s="86" t="inlineStr">
        <is>
          <t>009.12</t>
        </is>
      </c>
      <c r="K21" s="223" t="inlineStr">
        <is>
          <t>Tidak Tersedia</t>
        </is>
      </c>
      <c r="L21" s="223" t="n"/>
      <c r="M21" s="223" t="inlineStr">
        <is>
          <t>Tidak Tersedia</t>
        </is>
      </c>
      <c r="N21" s="223" t="inlineStr">
        <is>
          <t>Indonesia</t>
        </is>
      </c>
      <c r="O21" s="223" t="inlineStr">
        <is>
          <t>Bukan fiksi</t>
        </is>
      </c>
      <c r="P21" s="224" t="n">
        <v>2015</v>
      </c>
      <c r="Q21" s="224" t="n">
        <v>2021</v>
      </c>
      <c r="R21" s="225" t="inlineStr">
        <is>
          <t>PT Alumni</t>
        </is>
      </c>
      <c r="S21" s="225" t="inlineStr">
        <is>
          <t>Alumni PT</t>
        </is>
      </c>
      <c r="T21" s="223" t="inlineStr">
        <is>
          <t>Lokal</t>
        </is>
      </c>
      <c r="U21" s="86" t="n">
        <v>423</v>
      </c>
      <c r="V21" s="86" t="inlineStr">
        <is>
          <t>pdf</t>
        </is>
      </c>
      <c r="W21" s="223" t="inlineStr">
        <is>
          <t>6.5 MB</t>
        </is>
      </c>
      <c r="X21" s="225" t="inlineStr">
        <is>
          <t>Buku ini diterbitkan berdasarkan naskah karya tulis disertasi berjudul Hukum Kepariwisataan Nasional berbasis Ekspresi Budaya Tradisional Menuju Negara Kesejahteraan, sebuah topik aktual yang menjadi minat serta dasar penelitian Penulis sebagai praktisi hukum dan manajemen di pelbagai usaha jasa pariwisata sekaligus pendidik serta sebagai teoretisi ilmu hukum dan pariwisata.
 Pada dewasa ini data-data empirik di dunia pariwisata Indonesia yang sarat potensi menunjukkan adanya tumpang tindih dan kekosongan pengaturan hukumnya. Di sisi lain, Ekspresi Budaya Tradisional (EBT) sebagai salah satu kekayaan intelektual dalam sistem hukum Hak Kekayaan Intelektual merupakan sumber potensi pariwisata terkesan tidak diacuhkan, hanya dimanfaatkan secara sambil lalu saja, laksana sebuah objek yang luar biasa indah tapi dibiarkan bergulir ke segala arah, tanpa acuan dan tanpa perhatian.</t>
        </is>
      </c>
      <c r="Y21" s="224" t="n">
        <v>85000</v>
      </c>
      <c r="Z21" s="226" t="n"/>
      <c r="AA21" s="89">
        <f>Y21*Z21</f>
        <v/>
      </c>
      <c r="AB21" s="227" t="inlineStr">
        <is>
          <t>cb5b5737-8dbe-491b-8738-e7fba8a7886a</t>
        </is>
      </c>
    </row>
    <row r="22" ht="15" customHeight="1" s="283">
      <c r="A22" s="86" t="n">
        <v>13</v>
      </c>
      <c r="B22" s="222">
        <f>HYPERLINK("https://mocostore.moco.co.id/catalog/"&amp;AB22,"Klik Disini")</f>
        <v/>
      </c>
      <c r="C22" s="223" t="inlineStr">
        <is>
          <t>Hukum pidana adat</t>
        </is>
      </c>
      <c r="D22" s="223" t="inlineStr">
        <is>
          <t>Kajian asas, teori,norma, praktik, dan produser</t>
        </is>
      </c>
      <c r="E22" s="223" t="inlineStr">
        <is>
          <t>Lilik Mulyadi</t>
        </is>
      </c>
      <c r="F22" s="223" t="inlineStr">
        <is>
          <t>978-979-414-754-2</t>
        </is>
      </c>
      <c r="G22" s="223" t="inlineStr">
        <is>
          <t>978-979-414-804-4</t>
        </is>
      </c>
      <c r="H22" s="223" t="inlineStr">
        <is>
          <t>Hukum</t>
        </is>
      </c>
      <c r="I22" s="223" t="inlineStr">
        <is>
          <t>Perguruan Tinggi</t>
        </is>
      </c>
      <c r="J22" s="86" t="inlineStr">
        <is>
          <t>009.12</t>
        </is>
      </c>
      <c r="K22" s="223" t="inlineStr">
        <is>
          <t>Tidak Tersedia</t>
        </is>
      </c>
      <c r="L22" s="223" t="n"/>
      <c r="M22" s="223" t="inlineStr">
        <is>
          <t>Tidak Tersedia</t>
        </is>
      </c>
      <c r="N22" s="223" t="inlineStr">
        <is>
          <t>Indonesia</t>
        </is>
      </c>
      <c r="O22" s="223" t="inlineStr">
        <is>
          <t>Bukan fiksi</t>
        </is>
      </c>
      <c r="P22" s="224" t="n">
        <v>2015</v>
      </c>
      <c r="Q22" s="224" t="n">
        <v>2021</v>
      </c>
      <c r="R22" s="225" t="inlineStr">
        <is>
          <t>PT Alumni</t>
        </is>
      </c>
      <c r="S22" s="225" t="inlineStr">
        <is>
          <t>Alumni PT</t>
        </is>
      </c>
      <c r="T22" s="223" t="inlineStr">
        <is>
          <t>Lokal</t>
        </is>
      </c>
      <c r="U22" s="86" t="n">
        <v>241</v>
      </c>
      <c r="V22" s="86" t="inlineStr">
        <is>
          <t>pdf</t>
        </is>
      </c>
      <c r="W22" s="223" t="inlineStr">
        <is>
          <t>3.7 MB</t>
        </is>
      </c>
      <c r="X22" s="225" t="inlineStr">
        <is>
          <t>Buku yang berjudul, &amp;ldquo;Hukum Pidana Adat: Kajian Asas, Teori, Norma, Praktik dan Prosedur&amp;rdquo;, merupakan hasil penelitian penulis pada Puslitbang Hukum dan Peradilan Mahkamah Agung RI yang dilakukan pada bulan Juni-Juli 2010. Pada asasnya, hasil penelitian tersebut dilakukan meliputi 5 (lima) wilayah Pengadilan Tinggi yang ditentukan secara purposive sampling yaitu wilayah hukum Pengadilan Tinggi Banda Aceh, Pengadilan Tinggi Mataram, Pengadilan Tinggi Medan, Pengadilan Tinggi Denpasar dan Pengadilan Tinggi Banjarmasin. Setiap wilayah Pengadilan Tinggi tempat penelitian tersebut dilakukan ditentukan jumlah pesertanya selaku responden berjumlah kurang lebih sebanyak 30 (tiga puluh) orang yang ditunjuk oleh Ketua Pengadilan Tinggi bersangkutan.</t>
        </is>
      </c>
      <c r="Y22" s="224" t="n">
        <v>85000</v>
      </c>
      <c r="Z22" s="226" t="n"/>
      <c r="AA22" s="89">
        <f>Y22*Z22</f>
        <v/>
      </c>
      <c r="AB22" s="227" t="inlineStr">
        <is>
          <t>69241ed1-122a-49ec-9565-0108146a0f50</t>
        </is>
      </c>
    </row>
    <row r="23" ht="15" customHeight="1" s="283">
      <c r="A23" s="86" t="n">
        <v>14</v>
      </c>
      <c r="B23" s="222">
        <f>HYPERLINK("https://mocostore.moco.co.id/catalog/"&amp;AB23,"Klik Disini")</f>
        <v/>
      </c>
      <c r="C23" s="223" t="inlineStr">
        <is>
          <t>Kasus-kasus perbankan di peradilan Indonesia</t>
        </is>
      </c>
      <c r="D23" s="223" t="n"/>
      <c r="E23" s="223" t="inlineStr">
        <is>
          <t>O.C. Kaligis</t>
        </is>
      </c>
      <c r="F23" s="223" t="inlineStr">
        <is>
          <t>978-979-414-598-2</t>
        </is>
      </c>
      <c r="G23" s="223" t="inlineStr">
        <is>
          <t>978-979-414-806-8</t>
        </is>
      </c>
      <c r="H23" s="223" t="inlineStr">
        <is>
          <t>Hukum</t>
        </is>
      </c>
      <c r="I23" s="223" t="inlineStr">
        <is>
          <t>Perguruan Tinggi</t>
        </is>
      </c>
      <c r="J23" s="86" t="inlineStr">
        <is>
          <t>009.12</t>
        </is>
      </c>
      <c r="K23" s="223" t="inlineStr">
        <is>
          <t>Tidak Tersedia</t>
        </is>
      </c>
      <c r="L23" s="223" t="n"/>
      <c r="M23" s="223" t="inlineStr">
        <is>
          <t>Tidak Tersedia</t>
        </is>
      </c>
      <c r="N23" s="223" t="inlineStr">
        <is>
          <t>Indonesia</t>
        </is>
      </c>
      <c r="O23" s="223" t="inlineStr">
        <is>
          <t>Bukan fiksi</t>
        </is>
      </c>
      <c r="P23" s="224" t="n">
        <v>2017</v>
      </c>
      <c r="Q23" s="224" t="n">
        <v>2021</v>
      </c>
      <c r="R23" s="225" t="inlineStr">
        <is>
          <t>PT Alumni</t>
        </is>
      </c>
      <c r="S23" s="225" t="inlineStr">
        <is>
          <t>Alumni PT</t>
        </is>
      </c>
      <c r="T23" s="223" t="inlineStr">
        <is>
          <t>Lokal</t>
        </is>
      </c>
      <c r="U23" s="86" t="n">
        <v>499</v>
      </c>
      <c r="V23" s="86" t="inlineStr">
        <is>
          <t>pdf</t>
        </is>
      </c>
      <c r="W23" s="223" t="inlineStr">
        <is>
          <t>4.5 MB</t>
        </is>
      </c>
      <c r="X23" s="225" t="inlineStr">
        <is>
          <t>Buku itu memang sebagian besar adalah hasil pengalaman penulis di dunia praktisi. Pendapat penulis: Sebaiknya yang memutus perkara perkara perbankan adalah hakim-hakim yang punya pengetahuan khusus mengenai perbankan. Putusan perbankan tidak pernah dilakukan secara perorangan. Putusan yang berjenjang itu diputus secara kolektif, mulai dari credit committee meeting yang bertugas menguji study kelayakan yang dibuat oleh appraisal, lanjut ke bagian pemutus, bidang operational sampai dengan recovery. Peninjauan lapangan dilakukan untuk persiapan meninjau dan mengkaji jaminan baik hipotek, fiducia, jaminan pribadi dan seterusnya, demi untuk amannya kredit yang akan disetujui dan dikeluarkan oleh kreditur, karena hal itu menyangkut, baik uang milik perorangan maupun milik negara. Banyak tuntutan Jaksa, khususnya dalam hal ini, Jaksa KPK yang bermula dari dakwaan kolektif alias bersama sama atau dakwaan perbuatan berlanjut, ujung-ujungnya hanya mengorbankan terpidana tunggal. Katakanlah dalam kasus Century yang berhenti di tengah jalan, dengan putusan akhir hanya Budi Mulya yang dikorbankan atau dikambing-hitamkan. Dalam buku penulis, kepincangan kepincangan putusan akan dapat dikaji ulang oleh ahli-ahli perbankan.</t>
        </is>
      </c>
      <c r="Y23" s="224" t="n">
        <v>140000</v>
      </c>
      <c r="Z23" s="226" t="n"/>
      <c r="AA23" s="89">
        <f>Y23*Z23</f>
        <v/>
      </c>
      <c r="AB23" s="227" t="inlineStr">
        <is>
          <t>1c2c1141-c3f2-4002-99a8-044ab6bc846b</t>
        </is>
      </c>
    </row>
    <row r="24" ht="15" customHeight="1" s="283">
      <c r="A24" s="86" t="n">
        <v>15</v>
      </c>
      <c r="B24" s="222">
        <f>HYPERLINK("https://mocostore.moco.co.id/catalog/"&amp;AB24,"Klik Disini")</f>
        <v/>
      </c>
      <c r="C24" s="223" t="inlineStr">
        <is>
          <t>Kecelakaan lalu lintas dan pertanggungjawaban pidana korporasi dalam perspektif hukum pidana Indonesia</t>
        </is>
      </c>
      <c r="D24" s="223" t="n"/>
      <c r="E24" s="223" t="inlineStr">
        <is>
          <t>Asep Supriadi</t>
        </is>
      </c>
      <c r="F24" s="223" t="inlineStr">
        <is>
          <t>978-979-414-555-5</t>
        </is>
      </c>
      <c r="G24" s="223" t="inlineStr">
        <is>
          <t>978-979-414-807-5</t>
        </is>
      </c>
      <c r="H24" s="223" t="inlineStr">
        <is>
          <t>Hukum</t>
        </is>
      </c>
      <c r="I24" s="223" t="inlineStr">
        <is>
          <t>Perguruan Tinggi</t>
        </is>
      </c>
      <c r="J24" s="86" t="inlineStr">
        <is>
          <t>009.12</t>
        </is>
      </c>
      <c r="K24" s="223" t="inlineStr">
        <is>
          <t>Tidak Tersedia</t>
        </is>
      </c>
      <c r="L24" s="223" t="n"/>
      <c r="M24" s="223" t="inlineStr">
        <is>
          <t>Tidak Tersedia</t>
        </is>
      </c>
      <c r="N24" s="223" t="inlineStr">
        <is>
          <t>Indonesia</t>
        </is>
      </c>
      <c r="O24" s="223" t="inlineStr">
        <is>
          <t>Bukan fiksi</t>
        </is>
      </c>
      <c r="P24" s="224" t="n">
        <v>2014</v>
      </c>
      <c r="Q24" s="224" t="n">
        <v>2021</v>
      </c>
      <c r="R24" s="225" t="inlineStr">
        <is>
          <t>PT Alumni</t>
        </is>
      </c>
      <c r="S24" s="225" t="inlineStr">
        <is>
          <t>Alumni PT</t>
        </is>
      </c>
      <c r="T24" s="223" t="inlineStr">
        <is>
          <t>Lokal</t>
        </is>
      </c>
      <c r="U24" s="86" t="n">
        <v>284</v>
      </c>
      <c r="V24" s="86" t="inlineStr">
        <is>
          <t>pdf</t>
        </is>
      </c>
      <c r="W24" s="223" t="inlineStr">
        <is>
          <t>4.1 MB</t>
        </is>
      </c>
      <c r="X24" s="225" t="inlineStr">
        <is>
          <t>Untuk bisa mewujudkan program-program yang aktual diperlukan manusia yang mampu berkembang di segala potensi, aspirasi dan ide. Dengan munculnya ide dari penulis untuk menganalisis tindak pidana kecelakaan lalu lintas dan pertanggungjawaban pidana korporasi dalam sistim hukum pidana Indonesia, ini merupakan terobosan dalam penerapan hukum khususnya dalam pertanggungjawaban pidana yang dibebankan pada korporasi.</t>
        </is>
      </c>
      <c r="Y24" s="224" t="n">
        <v>85000</v>
      </c>
      <c r="Z24" s="226" t="n"/>
      <c r="AA24" s="89">
        <f>Y24*Z24</f>
        <v/>
      </c>
      <c r="AB24" s="227" t="inlineStr">
        <is>
          <t>d78f3ce5-262e-40a4-a6a2-aefa69ee9d9a</t>
        </is>
      </c>
    </row>
    <row r="25" ht="15" customHeight="1" s="283">
      <c r="A25" s="86" t="n">
        <v>16</v>
      </c>
      <c r="B25" s="222">
        <f>HYPERLINK("https://mocostore.moco.co.id/catalog/"&amp;AB25,"Klik Disini")</f>
        <v/>
      </c>
      <c r="C25" s="223" t="inlineStr">
        <is>
          <t>Kedudukan dan fungsi hakim dalam penegakan hukum di Indonesia</t>
        </is>
      </c>
      <c r="D25" s="223" t="n"/>
      <c r="E25" s="223" t="inlineStr">
        <is>
          <t>H. Boy Nurdin</t>
        </is>
      </c>
      <c r="F25" s="223" t="n"/>
      <c r="G25" s="223" t="inlineStr">
        <is>
          <t>978-979-414-808-2</t>
        </is>
      </c>
      <c r="H25" s="223" t="inlineStr">
        <is>
          <t>Hukum</t>
        </is>
      </c>
      <c r="I25" s="223" t="inlineStr">
        <is>
          <t>Perguruan Tinggi</t>
        </is>
      </c>
      <c r="J25" s="86" t="inlineStr">
        <is>
          <t>009.12</t>
        </is>
      </c>
      <c r="K25" s="223" t="inlineStr">
        <is>
          <t>Tidak Tersedia</t>
        </is>
      </c>
      <c r="L25" s="223" t="n"/>
      <c r="M25" s="223" t="inlineStr">
        <is>
          <t>Tidak Tersedia</t>
        </is>
      </c>
      <c r="N25" s="223" t="inlineStr">
        <is>
          <t>Indonesia</t>
        </is>
      </c>
      <c r="O25" s="223" t="inlineStr">
        <is>
          <t>Bukan fiksi</t>
        </is>
      </c>
      <c r="P25" s="224" t="n">
        <v>2012</v>
      </c>
      <c r="Q25" s="224" t="n">
        <v>2021</v>
      </c>
      <c r="R25" s="225" t="inlineStr">
        <is>
          <t>PT Alumni</t>
        </is>
      </c>
      <c r="S25" s="225" t="inlineStr">
        <is>
          <t>Alumni PT</t>
        </is>
      </c>
      <c r="T25" s="223" t="inlineStr">
        <is>
          <t>Lokal</t>
        </is>
      </c>
      <c r="U25" s="86" t="n">
        <v>314</v>
      </c>
      <c r="V25" s="86" t="inlineStr">
        <is>
          <t>pdf</t>
        </is>
      </c>
      <c r="W25" s="223" t="inlineStr">
        <is>
          <t>7.7 MB</t>
        </is>
      </c>
      <c r="X25" s="225" t="inlineStr">
        <is>
          <t>Saat ini bangsa Indonesia sedang mendambakan dan memperjuangkan suatu perubahan total dalam kehidupan berbangsa dan bernegara ke arah yang lebih baik. Itulah yang dinamakan reformasi, termasuk reformasi di bidang hukum sebagai salah satu amanat dari reformasi yang bergulir sejak runtuhnya rezim Soeharto dengan orde barunya pada Mei 1998 yang dipelopori oleh kalangan mahasiswa. Hakikat reformasi adalah perubahan dinamik untuk menjadi sesuatu yang baru, yang dapat berupa nilai, norma, tata kerja dan sebagainya menuju ke suatu keadaan yang lebih baik. Untuk berubah ke arah yang lebih baik dan menjadikan hukum benar-benar sebagai panglima, maka disertasi yang disusun oleh penulis mempunyai tujuan yaitu: pertama, diketahuinya mengapa penegakan hukum di Indonesia sulit untuk mencapai tujuan hukum; dan kedua ditemukannya konsep untuk menciptakan dan mengadakan hakim-hakim yang berkualitas.</t>
        </is>
      </c>
      <c r="Y25" s="224" t="n">
        <v>85000</v>
      </c>
      <c r="Z25" s="226" t="n"/>
      <c r="AA25" s="89">
        <f>Y25*Z25</f>
        <v/>
      </c>
      <c r="AB25" s="227" t="inlineStr">
        <is>
          <t>6f1a6771-8d34-494b-9096-ec3da7eaaa65</t>
        </is>
      </c>
    </row>
    <row r="26" ht="15" customHeight="1" s="283">
      <c r="A26" s="86" t="n">
        <v>17</v>
      </c>
      <c r="B26" s="222">
        <f>HYPERLINK("https://mocostore.moco.co.id/catalog/"&amp;AB26,"Klik Disini")</f>
        <v/>
      </c>
      <c r="C26" s="223" t="inlineStr">
        <is>
          <t>Komentar undang-undang hak cipta</t>
        </is>
      </c>
      <c r="D26" s="223" t="n"/>
      <c r="E26" s="223" t="inlineStr">
        <is>
          <t>Bernard Nainggolan</t>
        </is>
      </c>
      <c r="F26" s="223" t="inlineStr">
        <is>
          <t>978-979-414-584-5</t>
        </is>
      </c>
      <c r="G26" s="223" t="inlineStr">
        <is>
          <t>978-979-414-811-2</t>
        </is>
      </c>
      <c r="H26" s="223" t="inlineStr">
        <is>
          <t>Hukum</t>
        </is>
      </c>
      <c r="I26" s="223" t="inlineStr">
        <is>
          <t>Perguruan Tinggi</t>
        </is>
      </c>
      <c r="J26" s="86" t="inlineStr">
        <is>
          <t>009.12</t>
        </is>
      </c>
      <c r="K26" s="223" t="inlineStr">
        <is>
          <t>Tidak Tersedia</t>
        </is>
      </c>
      <c r="L26" s="223" t="n"/>
      <c r="M26" s="223" t="inlineStr">
        <is>
          <t>Tidak Tersedia</t>
        </is>
      </c>
      <c r="N26" s="223" t="inlineStr">
        <is>
          <t>Indonesia</t>
        </is>
      </c>
      <c r="O26" s="223" t="inlineStr">
        <is>
          <t>Bukan fiksi</t>
        </is>
      </c>
      <c r="P26" s="224" t="n">
        <v>2016</v>
      </c>
      <c r="Q26" s="224" t="n">
        <v>2021</v>
      </c>
      <c r="R26" s="225" t="inlineStr">
        <is>
          <t>PT Alumni</t>
        </is>
      </c>
      <c r="S26" s="225" t="inlineStr">
        <is>
          <t>Alumni PT</t>
        </is>
      </c>
      <c r="T26" s="223" t="inlineStr">
        <is>
          <t>Lokal</t>
        </is>
      </c>
      <c r="U26" s="86" t="n">
        <v>363</v>
      </c>
      <c r="V26" s="86" t="inlineStr">
        <is>
          <t>pdf</t>
        </is>
      </c>
      <c r="W26" s="223" t="inlineStr">
        <is>
          <t>2.9 MB</t>
        </is>
      </c>
      <c r="X26" s="225" t="inlineStr">
        <is>
          <t>Dewasa ini, perekonomian dunia tengah bergerak memasuki era industri ekonomi kreatif (creative economic industry). Hampir seluruh negara di dunia memiliki potensi terkait ekonomi kreatif, termasuk Indonesia. Sektor ini telah berkembang di beberapa negara Asia yang dikenal sebagai industri yang sedang tumbuh (emerging industry).
 Karakteristik umum ekonomi kreatif merupakan pertemuan dari seni budaya, bisnis dan teknologi, serta bagian dari pengembangan potensi kreativitas yang dimiliki oleh individu dan komunitas masyarakat, baik berupa kreativitas artistik dan budaya, kewirausahaan, serta inovasi teknologi untuk menciptakan nilai ekonomi dan peningkatan kesejah-teraan.
 Pembangunan ekonomi kreatif perlu berpegang pada empat aspek yakni masyarakat, produk, tempat dan partisipasi. Masyarakat perlu ditingkatkan kapasitasnya melalui peningkatan akses terhadap informasi dan pengetahuan, serta peningkatan keterampilan dan kompetensi yang dapat menunjang proses penciptaan dan inovasi.</t>
        </is>
      </c>
      <c r="Y26" s="224" t="n">
        <v>100000</v>
      </c>
      <c r="Z26" s="226" t="n"/>
      <c r="AA26" s="89">
        <f>Y26*Z26</f>
        <v/>
      </c>
      <c r="AB26" s="227" t="inlineStr">
        <is>
          <t>25ab2bb3-9bd4-4c13-9ab1-0f56426da5d4</t>
        </is>
      </c>
    </row>
    <row r="27" ht="15" customHeight="1" s="283">
      <c r="A27" s="86" t="n">
        <v>18</v>
      </c>
      <c r="B27" s="222">
        <f>HYPERLINK("https://mocostore.moco.co.id/catalog/"&amp;AB27,"Klik Disini")</f>
        <v/>
      </c>
      <c r="C27" s="223" t="inlineStr">
        <is>
          <t>Kompilasi formulir-formulir penanganan perkara perdata</t>
        </is>
      </c>
      <c r="D27" s="223" t="n"/>
      <c r="E27" s="223" t="inlineStr">
        <is>
          <t>H.P. Panggabean</t>
        </is>
      </c>
      <c r="F27" s="223" t="inlineStr">
        <is>
          <t>978-979-414-569-2</t>
        </is>
      </c>
      <c r="G27" s="223" t="inlineStr">
        <is>
          <t>978-979-414-812-9</t>
        </is>
      </c>
      <c r="H27" s="223" t="inlineStr">
        <is>
          <t>Hukum</t>
        </is>
      </c>
      <c r="I27" s="223" t="inlineStr">
        <is>
          <t>Perguruan Tinggi</t>
        </is>
      </c>
      <c r="J27" s="86" t="inlineStr">
        <is>
          <t>009.12</t>
        </is>
      </c>
      <c r="K27" s="223" t="inlineStr">
        <is>
          <t>Tidak Tersedia</t>
        </is>
      </c>
      <c r="L27" s="223" t="n"/>
      <c r="M27" s="223" t="inlineStr">
        <is>
          <t>Tidak Tersedia</t>
        </is>
      </c>
      <c r="N27" s="223" t="inlineStr">
        <is>
          <t>Indonesia</t>
        </is>
      </c>
      <c r="O27" s="223" t="inlineStr">
        <is>
          <t>Bukan fiksi</t>
        </is>
      </c>
      <c r="P27" s="224" t="n">
        <v>2015</v>
      </c>
      <c r="Q27" s="224" t="n">
        <v>2021</v>
      </c>
      <c r="R27" s="225" t="inlineStr">
        <is>
          <t>PT Alumni</t>
        </is>
      </c>
      <c r="S27" s="225" t="inlineStr">
        <is>
          <t>Alumni PT</t>
        </is>
      </c>
      <c r="T27" s="223" t="inlineStr">
        <is>
          <t>Lokal</t>
        </is>
      </c>
      <c r="U27" s="86" t="n">
        <v>836</v>
      </c>
      <c r="V27" s="86" t="inlineStr">
        <is>
          <t>pdf</t>
        </is>
      </c>
      <c r="W27" s="223" t="inlineStr">
        <is>
          <t>7.5 MB</t>
        </is>
      </c>
      <c r="X27" s="225" t="inlineStr">
        <is>
          <t>Buku berjudul Kompilasi Formulir-Formulir Penanganan Perkara Perdata (Pendukung Keterampilan Teknik Beracara dalam Peradilan Perdata) Dilengkapi Template Putusan Perkara Perdata Umum dan Perdata Khusus (Sesuai dengan SK Ketua MARI No. 44/KMA/SK/III/2014) ini telah kami persiapkan semenjak kami menjabat sebagai Ketua Pengadilan Negeri Palembang (1984) dan Ketua Pengadilan Tinggi Palembang (1996-1997). Buku ini dibuat sebagai pengembangan isi Buku: Contoh Bentuk-bentuk Surat, di Bidang Kepengacaraan Perdata, karangan R. Soeroso, S.H., edisi sebelum tahun 1990-an. Dalam perkembangan selanjutnya, ternyata akhir-akhir ini Mahkamah Agung juga telah menerbitkan berbagai formulir yang sangat diperlukan untuk mendukung Proses Beracara di Peradilan Perdata Umum.
 Kami berharap buku ini akan sangat berguna di semua Kantor Peradilan di seluruh Indonesia. Bahkan, buku ini juga akan diperlukan di berbagai Lembaga Konsultasi dan Bantuan Hukum (LKBH) di seluruh Indonesia dan juga Kantor-kantor hukum yang tersebar di seluruh Indonesia yang dapat membantu kelancaran penanganan berbagai kasus-kasus Peradilan Perdata Umum. Kami bersyukur pada tahun 2015 ini, draft buku telah dapat dilengkapi dengan Template Perkara Perdata Umum dan Perdata Khusus sesuai dengan SK KMA No. 44/KMA/SK/III/2015. Masuknya formulir template ini sudah akan menempatkan peranan buku ini untuk dijadikan buku pedoman kerjapenegakan hukum di bidang litigasi peradilan perdata.</t>
        </is>
      </c>
      <c r="Y27" s="224" t="n">
        <v>140000</v>
      </c>
      <c r="Z27" s="226" t="n"/>
      <c r="AA27" s="89">
        <f>Y27*Z27</f>
        <v/>
      </c>
      <c r="AB27" s="227" t="inlineStr">
        <is>
          <t>49a6c9d4-4937-4294-b0e1-2c29da9dbec6</t>
        </is>
      </c>
    </row>
    <row r="28" ht="15" customHeight="1" s="283">
      <c r="A28" s="86" t="n">
        <v>19</v>
      </c>
      <c r="B28" s="222">
        <f>HYPERLINK("https://mocostore.moco.co.id/catalog/"&amp;AB28,"Klik Disini")</f>
        <v/>
      </c>
      <c r="C28" s="223" t="inlineStr">
        <is>
          <t>Kompleksitas perkembangan tindak pidana dan kebijakan kriminal</t>
        </is>
      </c>
      <c r="D28" s="223" t="n"/>
      <c r="E28" s="223" t="inlineStr">
        <is>
          <t>Muladi dan Diah Sulistyani</t>
        </is>
      </c>
      <c r="F28" s="223" t="inlineStr">
        <is>
          <t>978-979-414-585-2</t>
        </is>
      </c>
      <c r="G28" s="223" t="inlineStr">
        <is>
          <t>978-979-414-813-6</t>
        </is>
      </c>
      <c r="H28" s="223" t="inlineStr">
        <is>
          <t>Hukum</t>
        </is>
      </c>
      <c r="I28" s="223" t="inlineStr">
        <is>
          <t>Perguruan Tinggi</t>
        </is>
      </c>
      <c r="J28" s="86" t="inlineStr">
        <is>
          <t>009.12</t>
        </is>
      </c>
      <c r="K28" s="223" t="inlineStr">
        <is>
          <t>Tidak Tersedia</t>
        </is>
      </c>
      <c r="L28" s="223" t="n"/>
      <c r="M28" s="223" t="inlineStr">
        <is>
          <t>Tidak Tersedia</t>
        </is>
      </c>
      <c r="N28" s="223" t="inlineStr">
        <is>
          <t>Indonesia</t>
        </is>
      </c>
      <c r="O28" s="223" t="inlineStr">
        <is>
          <t>Bukan fiksi</t>
        </is>
      </c>
      <c r="P28" s="224" t="n">
        <v>2016</v>
      </c>
      <c r="Q28" s="224" t="n">
        <v>2021</v>
      </c>
      <c r="R28" s="225" t="inlineStr">
        <is>
          <t>PT Alumni</t>
        </is>
      </c>
      <c r="S28" s="225" t="inlineStr">
        <is>
          <t>Alumni PT</t>
        </is>
      </c>
      <c r="T28" s="223" t="inlineStr">
        <is>
          <t>Lokal</t>
        </is>
      </c>
      <c r="U28" s="86" t="n">
        <v>279</v>
      </c>
      <c r="V28" s="86" t="inlineStr">
        <is>
          <t>pdf</t>
        </is>
      </c>
      <c r="W28" s="223" t="inlineStr">
        <is>
          <t>5.7 MB</t>
        </is>
      </c>
      <c r="X28" s="225" t="inlineStr">
        <is>
          <t>Berdasarkan Pasal 5 UU No. 1 Tahun 1946 jo. UU No. 73 Tahun 1958 yang merupakan &amp;ldquo;milestone&amp;rdquo; perkembangan hukum pidana Indonesia dengan &amp;ldquo;margin of appreciation and legitimation&amp;rdquo; yang di dasarkan atas penyesuaian terhadap kedudukan RI sebagai negara merdeka atau seluruhnya atau sebagian tidak dapat dilaksanakan atau tidak mempunyai arti lagi, maka dalam pembaharuan hukum pidana melalui RUU KUHP yang memiliki misi utama &amp;ldquo;Rekodifikasi Terbuka&amp;rdquo; pembenaran pembaharuan didasarkan atas Ideologi Pancasila, UUD NRI Tahun 1945, HAM dan asas-asas hukum umum yang diakui oleh bangsa-bangsa beradab. Dalam hal ini aspirasi suprastruktural, infrastruktural, kepakaran dan aspirasi global sangat dipertimbangkan.
 Dalam proses tersebut penulis selalu mempertimbangkan pentingya semangat hukum (legal spirits) yang mendasari eksistensi suatu produk perundang-undangan pidana, yang harus dirumuskan dengan baik dan akurat. Tanpa pemahaman terhadap semangat hukum ini (yang tersurat dan tersirat dalam Rancangan Akademis, Konsiderans Undang-undang dan Penjelasan Umum Undang-undang) dan semata-mata hanya mendasarkan pada norma-norma batang tubuh dan substansi serta penjelasan pasal demi pasal suatu undang-undang, penegakan hukum tidak akan memadai hasilnya, karena semangat hukum selalu tidak &amp;ldquo;value free&amp;rdquo;, khususnya terkait dengan rezim politik yang berkuasa saat Undang-undang dibuat.</t>
        </is>
      </c>
      <c r="Y28" s="224" t="n">
        <v>100000</v>
      </c>
      <c r="Z28" s="226" t="n"/>
      <c r="AA28" s="89">
        <f>Y28*Z28</f>
        <v/>
      </c>
      <c r="AB28" s="227" t="inlineStr">
        <is>
          <t>31e5419e-f096-4154-be4d-d91990914ce4</t>
        </is>
      </c>
    </row>
    <row r="29" ht="15" customHeight="1" s="283">
      <c r="A29" s="86" t="n">
        <v>20</v>
      </c>
      <c r="B29" s="222">
        <f>HYPERLINK("https://mocostore.moco.co.id/catalog/"&amp;AB29,"Klik Disini")</f>
        <v/>
      </c>
      <c r="C29" s="223" t="inlineStr">
        <is>
          <t>An introduction to Indonesian law</t>
        </is>
      </c>
      <c r="D29" s="223" t="inlineStr">
        <is>
          <t>Unity in diversity</t>
        </is>
      </c>
      <c r="E29" s="223" t="inlineStr">
        <is>
          <t>Sudargo Gautama &amp; Robert N. Hornick</t>
        </is>
      </c>
      <c r="F29" s="223" t="inlineStr">
        <is>
          <t>978-979-414-257-8</t>
        </is>
      </c>
      <c r="G29" s="223" t="inlineStr">
        <is>
          <t>978-979-414-780-1</t>
        </is>
      </c>
      <c r="H29" s="223" t="inlineStr">
        <is>
          <t>Hukum</t>
        </is>
      </c>
      <c r="I29" s="223" t="inlineStr">
        <is>
          <t>Perguruan Tinggi</t>
        </is>
      </c>
      <c r="J29" s="86" t="inlineStr">
        <is>
          <t>009.14</t>
        </is>
      </c>
      <c r="K29" s="223" t="inlineStr">
        <is>
          <t>Edisi Ke-2</t>
        </is>
      </c>
      <c r="L29" s="223" t="n"/>
      <c r="M29" s="223" t="inlineStr">
        <is>
          <t>Tidak Tersedia</t>
        </is>
      </c>
      <c r="N29" s="223" t="inlineStr">
        <is>
          <t>Inggris</t>
        </is>
      </c>
      <c r="O29" s="223" t="inlineStr">
        <is>
          <t>Bukan fiksi</t>
        </is>
      </c>
      <c r="P29" s="224" t="n">
        <v>2016</v>
      </c>
      <c r="Q29" s="224" t="n">
        <v>2022</v>
      </c>
      <c r="R29" s="225" t="inlineStr">
        <is>
          <t>PT Alumni</t>
        </is>
      </c>
      <c r="S29" s="225" t="inlineStr">
        <is>
          <t>Alumni PT</t>
        </is>
      </c>
      <c r="T29" s="223" t="inlineStr">
        <is>
          <t>Lokal</t>
        </is>
      </c>
      <c r="U29" s="86" t="n">
        <v>247</v>
      </c>
      <c r="V29" s="86" t="inlineStr">
        <is>
          <t>pdf</t>
        </is>
      </c>
      <c r="W29" s="223" t="inlineStr">
        <is>
          <t>3.3 MB</t>
        </is>
      </c>
      <c r="X29" s="225" t="inlineStr">
        <is>
          <t>Indonesian law is a remarkably complex mixture of Dutch legislation, uniquely indigenous institutions and Islamic commandments. It is hoped that this book will clarify some of the dimensions of this complexity, and that it will help to fill the need for introductory materials in English. The book is organized loosely around a general theme of fundamental importance in Indonesia: the division of the country into &amp;ldquo;population groups&amp;rdquo; based on racial origin, and the legal pluralism which has&amp;nbsp; resulted from this division. The national motto of Indonesia - Bhinneka Tunggal Ika, &amp;ldquo;Unity in Diversity&amp;rdquo; - is in part a response to this division. In the first chapter we discuss the origins of legal pluralism. In Chapters 2-5 we focus on several substantive areas - marriage and divorce, agrarian law, mortgages, contract law - where pluralism has been especially important. In&amp;nbsp; chapter 6 we describe the law of conflicts which developed in the 20th century as a result of legal pluralism. Finally, in chapter 7, we consider some of the efforts in the last several years to achieve unification.</t>
        </is>
      </c>
      <c r="Y29" s="224" t="n">
        <v>85000</v>
      </c>
      <c r="Z29" s="226" t="n"/>
      <c r="AA29" s="89">
        <f>Y29*Z29</f>
        <v/>
      </c>
      <c r="AB29" s="227" t="inlineStr">
        <is>
          <t>4b0a43c2-7305-46ed-901c-be1d0ab11898</t>
        </is>
      </c>
    </row>
    <row r="30" ht="15" customHeight="1" s="283">
      <c r="A30" s="86" t="n">
        <v>21</v>
      </c>
      <c r="B30" s="222">
        <f>HYPERLINK("https://mocostore.moco.co.id/catalog/"&amp;AB30,"Klik Disini")</f>
        <v/>
      </c>
      <c r="C30" s="223" t="inlineStr">
        <is>
          <t>Aneka penegakan hukum hak cipta, paten, merek dan indikasi geografis</t>
        </is>
      </c>
      <c r="D30" s="223" t="n"/>
      <c r="E30" s="223" t="inlineStr">
        <is>
          <t>Hj. Marni Emmy Mustafa</t>
        </is>
      </c>
      <c r="F30" s="223" t="inlineStr">
        <is>
          <t>978-979-414-592-0</t>
        </is>
      </c>
      <c r="G30" s="223" t="inlineStr">
        <is>
          <t>978-979-414-781-8</t>
        </is>
      </c>
      <c r="H30" s="223" t="inlineStr">
        <is>
          <t>Hukum</t>
        </is>
      </c>
      <c r="I30" s="223" t="inlineStr">
        <is>
          <t>Perguruan Tinggi</t>
        </is>
      </c>
      <c r="J30" s="86" t="inlineStr">
        <is>
          <t>009.12</t>
        </is>
      </c>
      <c r="K30" s="223" t="inlineStr">
        <is>
          <t>Tidak Tersedia</t>
        </is>
      </c>
      <c r="L30" s="223" t="n"/>
      <c r="M30" s="223" t="inlineStr">
        <is>
          <t>Tidak Tersedia</t>
        </is>
      </c>
      <c r="N30" s="223" t="inlineStr">
        <is>
          <t>Indonesia</t>
        </is>
      </c>
      <c r="O30" s="223" t="inlineStr">
        <is>
          <t>Bukan fiksi</t>
        </is>
      </c>
      <c r="P30" s="224" t="n">
        <v>2017</v>
      </c>
      <c r="Q30" s="224" t="n">
        <v>2022</v>
      </c>
      <c r="R30" s="225" t="inlineStr">
        <is>
          <t>PT Alumni</t>
        </is>
      </c>
      <c r="S30" s="225" t="inlineStr">
        <is>
          <t>Alumni PT</t>
        </is>
      </c>
      <c r="T30" s="223" t="inlineStr">
        <is>
          <t>Lokal</t>
        </is>
      </c>
      <c r="U30" s="86" t="n">
        <v>168</v>
      </c>
      <c r="V30" s="86" t="inlineStr">
        <is>
          <t>pdf</t>
        </is>
      </c>
      <c r="W30" s="223" t="inlineStr">
        <is>
          <t>2.9 MB</t>
        </is>
      </c>
      <c r="X30" s="225" t="inlineStr">
        <is>
          <t>Tak berlebihan jika dikatakan buku ini yang ditulis oleh seorang Hakim tinggi senior non aktif, merupakan pustaka acuan yang wajib dan perlu dibaca oleh berbagai kalangan, terdiri dari para penegak hukum, mahasiswa, dosen dan khalayak ramai.&amp;nbsp;&amp;nbsp; Substansi buku ini akan sangat membantu pembacanya memahami lika-liku proses penegakan hukum yang lebih progresif dan komprehensif sebagaimana diatur dalam 3 undang-undang baru di bidang kekayaan intelektual yaitu: 1. Undang-undang Nomor 28 Tahun 2014 tentang hak cipta; 2. Undang-undang nomor 13 tahun 2016 tentang paten; 3. Undang-undang nomor 20 tahun 2016 tentang merek dan indikasi geografis.</t>
        </is>
      </c>
      <c r="Y30" s="224" t="n">
        <v>85000</v>
      </c>
      <c r="Z30" s="226" t="n"/>
      <c r="AA30" s="89">
        <f>Y30*Z30</f>
        <v/>
      </c>
      <c r="AB30" s="227" t="inlineStr">
        <is>
          <t>e89cd6ec-9a5b-4c96-9e9b-a4a4bd8e25b4</t>
        </is>
      </c>
    </row>
    <row r="31" ht="15" customHeight="1" s="283">
      <c r="A31" s="86" t="n">
        <v>22</v>
      </c>
      <c r="B31" s="222">
        <f>HYPERLINK("https://mocostore.moco.co.id/catalog/"&amp;AB31,"Klik Disini")</f>
        <v/>
      </c>
      <c r="C31" s="223" t="inlineStr">
        <is>
          <t>Aplikasi analisis dampak HAM mendukung pembangunan berkelanjutan di provinsi kalimantan selatan</t>
        </is>
      </c>
      <c r="D31" s="223" t="n"/>
      <c r="E31" s="223" t="inlineStr">
        <is>
          <t>Badan penelitian dan pengembangan kementerian Hukum dan HAM RI dengan Badan penelitian dan pengemban</t>
        </is>
      </c>
      <c r="F31" s="223" t="inlineStr">
        <is>
          <t>978-979-414-528-9</t>
        </is>
      </c>
      <c r="G31" s="223" t="inlineStr">
        <is>
          <t>978-979-414-782-5</t>
        </is>
      </c>
      <c r="H31" s="223" t="inlineStr">
        <is>
          <t>Hukum</t>
        </is>
      </c>
      <c r="I31" s="223" t="inlineStr">
        <is>
          <t>Perguruan Tinggi</t>
        </is>
      </c>
      <c r="J31" s="86" t="inlineStr">
        <is>
          <t>009.12</t>
        </is>
      </c>
      <c r="K31" s="223" t="inlineStr">
        <is>
          <t>Tidak Tersedia</t>
        </is>
      </c>
      <c r="L31" s="223" t="n"/>
      <c r="M31" s="223" t="inlineStr">
        <is>
          <t>Tidak Tersedia</t>
        </is>
      </c>
      <c r="N31" s="223" t="inlineStr">
        <is>
          <t>Indonesia</t>
        </is>
      </c>
      <c r="O31" s="223" t="inlineStr">
        <is>
          <t>Bukan fiksi</t>
        </is>
      </c>
      <c r="P31" s="224" t="n">
        <v>2013</v>
      </c>
      <c r="Q31" s="224" t="n">
        <v>2021</v>
      </c>
      <c r="R31" s="225" t="inlineStr">
        <is>
          <t>PT Alumni</t>
        </is>
      </c>
      <c r="S31" s="225" t="inlineStr">
        <is>
          <t>Alumni PT</t>
        </is>
      </c>
      <c r="T31" s="223" t="inlineStr">
        <is>
          <t>Lokal</t>
        </is>
      </c>
      <c r="U31" s="86" t="n">
        <v>136</v>
      </c>
      <c r="V31" s="86" t="inlineStr">
        <is>
          <t>pdf</t>
        </is>
      </c>
      <c r="W31" s="223" t="inlineStr">
        <is>
          <t>3.5 MB</t>
        </is>
      </c>
      <c r="X31" s="225" t="inlineStr">
        <is>
          <t>Di antara berbagai persoalan terkait dengan HAM, persoalan-pelaksanaan pembangunan menjadi masalah yang krusial. Dalam perkembangannya, pengaitan HAM dengan pembangunan menjadi isu yang semakin meluas. Persoalan-persoalan pembangunan yang berkaitan dengan penegakan HAM dinilai menjadi semakin serius dan mendesak, tidak saja di negara-negara berkembang, melainkan juga di negara-negara industri maju.
 Demikian pula yang terjadi di Kalimantan Selatan, paling tidak ada dua kasus yang mendominasi yakni penyerobotan lahan masyarakat oleh perkebunan sawit dan tambang batu bara. Sejak 2008 ada 28 kasus konflik sosial yang terkait dengan perkebunan sawit. Dilihat dari aspek hukum dan hak asasi manusia berbagai kasus tersebut mencerminkan saratnya pelanggaran hukum dan hak asasi manusia yang terindikasi dilakukan oleh pemerintah, pengusaha swasta maupun masyarakat itu sendiri.</t>
        </is>
      </c>
      <c r="Y31" s="224" t="n">
        <v>65000</v>
      </c>
      <c r="Z31" s="226" t="n"/>
      <c r="AA31" s="89">
        <f>Y31*Z31</f>
        <v/>
      </c>
      <c r="AB31" s="227" t="inlineStr">
        <is>
          <t>a94d3cff-d514-486b-8449-77bfb0a8e64f</t>
        </is>
      </c>
    </row>
    <row r="32" ht="15" customHeight="1" s="283">
      <c r="A32" s="86" t="n">
        <v>23</v>
      </c>
      <c r="B32" s="222">
        <f>HYPERLINK("https://mocostore.moco.co.id/catalog/"&amp;AB32,"Klik Disini")</f>
        <v/>
      </c>
      <c r="C32" s="223" t="inlineStr">
        <is>
          <t>Dinamika hukum dalam pembangunan berkelanjutan</t>
        </is>
      </c>
      <c r="D32" s="223" t="n"/>
      <c r="E32" s="223" t="inlineStr">
        <is>
          <t>Yubileum : Eddy Damian ; Tim editor utama : Danrivanto Budhijanto â€¦ [et al.]</t>
        </is>
      </c>
      <c r="F32" s="223" t="inlineStr">
        <is>
          <t>978-979-414-594-4</t>
        </is>
      </c>
      <c r="G32" s="223" t="inlineStr">
        <is>
          <t>978-979-414-789-4</t>
        </is>
      </c>
      <c r="H32" s="223" t="inlineStr">
        <is>
          <t>Hukum</t>
        </is>
      </c>
      <c r="I32" s="223" t="inlineStr">
        <is>
          <t>Perguruan Tinggi</t>
        </is>
      </c>
      <c r="J32" s="86" t="inlineStr">
        <is>
          <t>009.09</t>
        </is>
      </c>
      <c r="K32" s="223" t="inlineStr">
        <is>
          <t>Tidak Tersedia</t>
        </is>
      </c>
      <c r="L32" s="223" t="n"/>
      <c r="M32" s="223" t="inlineStr">
        <is>
          <t>Tidak Tersedia</t>
        </is>
      </c>
      <c r="N32" s="223" t="inlineStr">
        <is>
          <t>Indonesia</t>
        </is>
      </c>
      <c r="O32" s="223" t="inlineStr">
        <is>
          <t>Bukan fiksi</t>
        </is>
      </c>
      <c r="P32" s="224" t="n">
        <v>2017</v>
      </c>
      <c r="Q32" s="224" t="n">
        <v>2021</v>
      </c>
      <c r="R32" s="225" t="inlineStr">
        <is>
          <t>PT Alumni</t>
        </is>
      </c>
      <c r="S32" s="225" t="inlineStr">
        <is>
          <t>Alumni PT</t>
        </is>
      </c>
      <c r="T32" s="223" t="inlineStr">
        <is>
          <t>Lokal</t>
        </is>
      </c>
      <c r="U32" s="86" t="n">
        <v>636</v>
      </c>
      <c r="V32" s="86" t="inlineStr">
        <is>
          <t>pdf</t>
        </is>
      </c>
      <c r="W32" s="223" t="inlineStr">
        <is>
          <t>5.5 MB</t>
        </is>
      </c>
      <c r="X32" s="225" t="inlineStr">
        <is>
          <t>Banyak cara memajukan ilmu hukum, salah satunya yaitu dengan cara menulis buku Dinamika Hukum Dalam Pembangunan Berkelanjutan ini. Tulisan-tulisan para pakar yang merupakan teman sejawat dan seprofesi yubiliaris di dunia pendidikan dan pengajaran, serta para anak didiknya dalam kurun waktu lima dekade selama mengajar di UNPAD dan beberapa perguruan tinggi lainnya.
 Dipersembahkan dengan segala ketulusan hati kepada:&amp;nbsp;Prof. Em. Dr. Eddy Damian S.H&amp;nbsp;dan Fakultas Hukum Universitas Pajajaran Bandung yang merayakan Dies Natalisnya yang ke-60.
 Artikel-artikel ilmiah yang secara inspiratif dimuat dalam buku ini sangat membantu dan bernilai guna untuk memahami hal-hal mendasar berkenaan ciri-ciri atau konsep yang menjadi pokok pembahasan tertentu tentang kedinamikaan hukum di Indonesia, dalam pembangunan yang berkelanjutan.</t>
        </is>
      </c>
      <c r="Y32" s="224" t="n">
        <v>140000</v>
      </c>
      <c r="Z32" s="226" t="n"/>
      <c r="AA32" s="89">
        <f>Y32*Z32</f>
        <v/>
      </c>
      <c r="AB32" s="227" t="inlineStr">
        <is>
          <t>f9141a30-f18d-40c9-80c4-6fd402b7d05f</t>
        </is>
      </c>
    </row>
    <row r="33" ht="15" customHeight="1" s="283">
      <c r="A33" s="86" t="n">
        <v>24</v>
      </c>
      <c r="B33" s="222">
        <f>HYPERLINK("https://mocostore.moco.co.id/catalog/"&amp;AB33,"Klik Disini")</f>
        <v/>
      </c>
      <c r="C33" s="223" t="inlineStr">
        <is>
          <t>Hak cipta, disrupsi digital ekonomi kreatif</t>
        </is>
      </c>
      <c r="D33" s="223" t="n"/>
      <c r="E33" s="223" t="inlineStr">
        <is>
          <t>H. Ahmad M. Ramli ; Tim editor : Suwantin Oemar â€¦ [et al.]</t>
        </is>
      </c>
      <c r="F33" s="223" t="inlineStr">
        <is>
          <t>978-979-414-611-8</t>
        </is>
      </c>
      <c r="G33" s="223" t="inlineStr">
        <is>
          <t>978-979-414-795-5</t>
        </is>
      </c>
      <c r="H33" s="223" t="inlineStr">
        <is>
          <t>Hukum</t>
        </is>
      </c>
      <c r="I33" s="223" t="inlineStr">
        <is>
          <t>Perguruan Tinggi</t>
        </is>
      </c>
      <c r="J33" s="86" t="inlineStr">
        <is>
          <t>009.12</t>
        </is>
      </c>
      <c r="K33" s="223" t="inlineStr">
        <is>
          <t>Tidak Tersedia</t>
        </is>
      </c>
      <c r="L33" s="223" t="n"/>
      <c r="M33" s="223" t="inlineStr">
        <is>
          <t>Tidak Tersedia</t>
        </is>
      </c>
      <c r="N33" s="223" t="inlineStr">
        <is>
          <t>Indonesia</t>
        </is>
      </c>
      <c r="O33" s="223" t="inlineStr">
        <is>
          <t>Bukan fiksi</t>
        </is>
      </c>
      <c r="P33" s="224" t="n">
        <v>2018</v>
      </c>
      <c r="Q33" s="224" t="n">
        <v>2021</v>
      </c>
      <c r="R33" s="225" t="inlineStr">
        <is>
          <t>PT Alumni</t>
        </is>
      </c>
      <c r="S33" s="225" t="inlineStr">
        <is>
          <t>Alumni PT</t>
        </is>
      </c>
      <c r="T33" s="223" t="inlineStr">
        <is>
          <t>Lokal</t>
        </is>
      </c>
      <c r="U33" s="86" t="n">
        <v>252</v>
      </c>
      <c r="V33" s="86" t="inlineStr">
        <is>
          <t>pdf</t>
        </is>
      </c>
      <c r="W33" s="223" t="inlineStr">
        <is>
          <t>5.0 MB</t>
        </is>
      </c>
      <c r="X33" s="225" t="inlineStr">
        <is>
          <t>Over-the-Top Platform, ride-hailing, social network service, upload, hashtag, retweet dan masih banyak kata-kata asing lainnya yang pada kisaran waktu 10 tahun yang lalu bukanlah kata yang lazim digunakan. Namun kini, dengan tingkat penetrasi internet yang masif menjadikan masyarakat semakin familiar dengan beragam fitur dan terminologi yang sering disitir dalam pengoperasian internet. Seiring dengan semakin tingginya tingkat penggunaan internet, maka sudah barang tentu diiringi dengan meningkatnya konten yang tersedia di internet.
 Melalui beragam konten dan aplikasi yang tersedia di internet, para pengguna dunia digital pun semakin dimanjakan dalam kesehariannya. Namun, dibalik segala inovasi tersebut, kami menyadari terdapat kebijakan-kebijakan yang dapat melindungi kreatifitas maupun buah karya dari para pencipta inovasi tersebut. Melalui rezim kebijakan hak cipta, perlindungan terhadap pencipta diberikan dengan harapan dapat memacu munculnya inovasi-inovasi lain, terlebih lagi dengan semakin terbukanya peluang pemanfaatan hak cipta dan hak terkait di era digital. Berangkat dari pemikiran tersebut kami, Institut Pandya Astagina, selaku lembaga yang bergerak dan mengkhususkan diri pada pengembangan isu-isu kebijakan terkait kekayaan intelektual dan teknologi informasi, tergerak untuk membahas peluang dan tantangan hak cipta di era digital melalui buku ini.</t>
        </is>
      </c>
      <c r="Y33" s="224" t="n">
        <v>85000</v>
      </c>
      <c r="Z33" s="226" t="n"/>
      <c r="AA33" s="89">
        <f>Y33*Z33</f>
        <v/>
      </c>
      <c r="AB33" s="227" t="inlineStr">
        <is>
          <t>9de250de-aa2d-416b-baa4-129f37b700bf</t>
        </is>
      </c>
    </row>
    <row r="34" ht="15" customHeight="1" s="283">
      <c r="A34" s="86" t="n">
        <v>25</v>
      </c>
      <c r="B34" s="222">
        <f>HYPERLINK("https://mocostore.moco.co.id/catalog/"&amp;AB34,"Klik Disini")</f>
        <v/>
      </c>
      <c r="C34" s="223" t="inlineStr">
        <is>
          <t>Permasalahan praperadilan, ganti rugi dan atau rehabilitasi ditinjau dari segi teori, norma dan praktik</t>
        </is>
      </c>
      <c r="D34" s="223" t="n"/>
      <c r="E34" s="223" t="inlineStr">
        <is>
          <t>Erwin Susilo</t>
        </is>
      </c>
      <c r="F34" s="223" t="inlineStr">
        <is>
          <t>978-979-414-632-3</t>
        </is>
      </c>
      <c r="G34" s="223" t="inlineStr">
        <is>
          <t>978-979-414-849-5</t>
        </is>
      </c>
      <c r="H34" s="223" t="inlineStr">
        <is>
          <t>Hukum</t>
        </is>
      </c>
      <c r="I34" s="223" t="inlineStr">
        <is>
          <t>Perguruan Tinggi</t>
        </is>
      </c>
      <c r="J34" s="86" t="inlineStr">
        <is>
          <t>009.12</t>
        </is>
      </c>
      <c r="K34" s="223" t="inlineStr">
        <is>
          <t>Tidak Tersedia</t>
        </is>
      </c>
      <c r="L34" s="223" t="n"/>
      <c r="M34" s="223" t="inlineStr">
        <is>
          <t>Tidak Tersedia</t>
        </is>
      </c>
      <c r="N34" s="223" t="inlineStr">
        <is>
          <t>Indonesia</t>
        </is>
      </c>
      <c r="O34" s="223" t="inlineStr">
        <is>
          <t>Bukan fiksi</t>
        </is>
      </c>
      <c r="P34" s="224" t="n">
        <v>2020</v>
      </c>
      <c r="Q34" s="224" t="n">
        <v>2021</v>
      </c>
      <c r="R34" s="225" t="inlineStr">
        <is>
          <t>PT Alumni</t>
        </is>
      </c>
      <c r="S34" s="225" t="inlineStr">
        <is>
          <t>Alumni PT</t>
        </is>
      </c>
      <c r="T34" s="223" t="inlineStr">
        <is>
          <t>Lokal</t>
        </is>
      </c>
      <c r="U34" s="86" t="n">
        <v>438</v>
      </c>
      <c r="V34" s="86" t="inlineStr">
        <is>
          <t>pdf</t>
        </is>
      </c>
      <c r="W34" s="223" t="inlineStr">
        <is>
          <t>3.1 MB</t>
        </is>
      </c>
      <c r="X34" s="225" t="inlineStr">
        <is>
          <t>Eddy O.S. Hiariej, menyebutkan sistem peradilan pidana secara sederhana diartikan sebagai proses yang dilakukan oleh negara terhadap orang-orang yang melanggar hukum pidana. Romli Atmasasmita, istilah &amp;ldquo;criminal justice system&amp;rdquo; atau sistem peradilan pidana (SPP) kini telah menjadi suatu istilah yang menunjukkan mekanisme kerja dalam penanggulangan kejahatan, Romli Atmasasmita mengutip beberapa pandangan ahli mengenai pengertian sistem peradilan pidana, antara lain sebagai berikut: - Remmington Ohlin, criminal justice system atau sistem peradilan pidana (SPP) kini telah menjadi suatu istilah yang menunjukkan mekanisme kerja dalam penanggulangan kejahatan dengan menggunakan dasar pendekatan sistem. - Hagan (1987) yang membedakan pengertian antara &amp;ldquo;criminal justice process&amp;rdquo; dan &amp;ldquo;criminal justice system&amp;rdquo;. Criminal justice process adalah setiap tahap dari suatu Putusan yang menghadapkan seorang tersangka kedalam proses yang membawa kepada penentuan pidana baginya. Sedangkan &amp;ldquo;criminal justice system&amp;rdquo; adalah interkoneksi antara keputusan dari setiap instansi yang terlibat dalam proses peradilan pidana. - Mardjono memberikan batasan bahwa yang dimaksud dengan sistem peradilan pidana adalah sistem pengendalian kejahatan yang terdiri dari lembaga-lembaga kepolisian, kejaksaan, pengadilan dan pemasyarakatan terpidana.</t>
        </is>
      </c>
      <c r="Y34" s="224" t="n">
        <v>100000</v>
      </c>
      <c r="Z34" s="226" t="n"/>
      <c r="AA34" s="89">
        <f>Y34*Z34</f>
        <v/>
      </c>
      <c r="AB34" s="227" t="inlineStr">
        <is>
          <t>1abebe0d-dc43-4eec-b35f-a881b8b7944b</t>
        </is>
      </c>
    </row>
    <row r="35" ht="15" customHeight="1" s="283">
      <c r="A35" s="86" t="n">
        <v>26</v>
      </c>
      <c r="B35" s="222">
        <f>HYPERLINK("https://mocostore.moco.co.id/catalog/"&amp;AB35,"Klik Disini")</f>
        <v/>
      </c>
      <c r="C35" s="223" t="inlineStr">
        <is>
          <t>Kaligis diadili dalam perkara No. 89/PID.SUS/TPK/2015</t>
        </is>
      </c>
      <c r="D35" s="223" t="n"/>
      <c r="E35" s="223" t="inlineStr">
        <is>
          <t>O. C. Kaligis</t>
        </is>
      </c>
      <c r="F35" s="223" t="inlineStr">
        <is>
          <t>978-979-414-761-0</t>
        </is>
      </c>
      <c r="G35" s="223" t="inlineStr">
        <is>
          <t>978-979-414-805-1</t>
        </is>
      </c>
      <c r="H35" s="223" t="inlineStr">
        <is>
          <t>Hukum</t>
        </is>
      </c>
      <c r="I35" s="223" t="inlineStr">
        <is>
          <t>Perguruan Tinggi</t>
        </is>
      </c>
      <c r="J35" s="86" t="inlineStr">
        <is>
          <t>009.14</t>
        </is>
      </c>
      <c r="K35" s="223" t="inlineStr">
        <is>
          <t>Tidak Tersedia</t>
        </is>
      </c>
      <c r="L35" s="223" t="n"/>
      <c r="M35" s="223" t="inlineStr">
        <is>
          <t>Tidak Tersedia</t>
        </is>
      </c>
      <c r="N35" s="223" t="inlineStr">
        <is>
          <t>Indonesia</t>
        </is>
      </c>
      <c r="O35" s="223" t="inlineStr">
        <is>
          <t>Bukan fiksi</t>
        </is>
      </c>
      <c r="P35" s="224" t="n">
        <v>2016</v>
      </c>
      <c r="Q35" s="224" t="n">
        <v>2021</v>
      </c>
      <c r="R35" s="225" t="inlineStr">
        <is>
          <t>PT Alumni</t>
        </is>
      </c>
      <c r="S35" s="225" t="inlineStr">
        <is>
          <t>Alumni PT</t>
        </is>
      </c>
      <c r="T35" s="223" t="inlineStr">
        <is>
          <t>Lokal</t>
        </is>
      </c>
      <c r="U35" s="86" t="n">
        <v>433</v>
      </c>
      <c r="V35" s="86" t="inlineStr">
        <is>
          <t>pdf</t>
        </is>
      </c>
      <c r="W35" s="223" t="inlineStr">
        <is>
          <t>4.2 MB</t>
        </is>
      </c>
      <c r="X35" s="225" t="inlineStr">
        <is>
          <t>Peristiwa tangkap tangan tanggal 9 Juli 2015 benar-benar diluar pengetahuan saya dan kalau KPK jujur dalam penyadapan pasti akan terkuak pembicaraan saya dengan sekretaris saya yang terjadi pada tanggal 9 Juli 2015. Pertanyaan saya jelas. Apakah kantor memerintahkan Gerry ke Medan setelah perkara diputus? Jawabnya: Tidak sama sekali. Jawaban Gerry dalam berita acara pemeriksaannya pun demikian. Tanggal 8 Juli 2015 saya di Denpasar Bali membela perkara. Sekalipun Gerry tahu nomor HP saya tidak sekalipun Gerry menelpon saya untuk meminta izin ke Medan.</t>
        </is>
      </c>
      <c r="Y35" s="224" t="n">
        <v>100000</v>
      </c>
      <c r="Z35" s="226" t="n"/>
      <c r="AA35" s="89">
        <f>Y35*Z35</f>
        <v/>
      </c>
      <c r="AB35" s="227" t="inlineStr">
        <is>
          <t>b0cab430-4291-41aa-a8e9-1a016d521c4d</t>
        </is>
      </c>
    </row>
    <row r="36" ht="15" customHeight="1" s="283">
      <c r="A36" s="86" t="n">
        <v>27</v>
      </c>
      <c r="B36" s="222">
        <f>HYPERLINK("https://mocostore.moco.co.id/catalog/"&amp;AB36,"Klik Disini")</f>
        <v/>
      </c>
      <c r="C36" s="223" t="inlineStr">
        <is>
          <t>Kekayaan intelektual pengantar indikasi geografis</t>
        </is>
      </c>
      <c r="D36" s="223" t="n"/>
      <c r="E36" s="223" t="inlineStr">
        <is>
          <t>Penulis : Ahmad M. Ramli, Miranda Risang Ayu Palar â€¦ [et al.] ; Editor : Miranda Risang Ayu Palar, Laini Rafianti, Helitha Novianty</t>
        </is>
      </c>
      <c r="F36" s="223" t="inlineStr">
        <is>
          <t>978-979-414-612-5</t>
        </is>
      </c>
      <c r="G36" s="223" t="inlineStr">
        <is>
          <t>978-979-414-809-9</t>
        </is>
      </c>
      <c r="H36" s="223" t="inlineStr">
        <is>
          <t>Hukum</t>
        </is>
      </c>
      <c r="I36" s="223" t="inlineStr">
        <is>
          <t>Perguruan Tinggi</t>
        </is>
      </c>
      <c r="J36" s="86" t="inlineStr">
        <is>
          <t>009.12</t>
        </is>
      </c>
      <c r="K36" s="223" t="inlineStr">
        <is>
          <t>Tidak Tersedia</t>
        </is>
      </c>
      <c r="L36" s="223" t="n"/>
      <c r="M36" s="223" t="inlineStr">
        <is>
          <t>Tidak Tersedia</t>
        </is>
      </c>
      <c r="N36" s="223" t="inlineStr">
        <is>
          <t>Indonesia</t>
        </is>
      </c>
      <c r="O36" s="223" t="inlineStr">
        <is>
          <t>Bukan fiksi</t>
        </is>
      </c>
      <c r="P36" s="224" t="n">
        <v>2018</v>
      </c>
      <c r="Q36" s="224" t="n">
        <v>2021</v>
      </c>
      <c r="R36" s="225" t="inlineStr">
        <is>
          <t>PT Alumni</t>
        </is>
      </c>
      <c r="S36" s="225" t="inlineStr">
        <is>
          <t>Alumni PT</t>
        </is>
      </c>
      <c r="T36" s="223" t="inlineStr">
        <is>
          <t>Lokal</t>
        </is>
      </c>
      <c r="U36" s="86" t="n">
        <v>211</v>
      </c>
      <c r="V36" s="86" t="inlineStr">
        <is>
          <t>pdf</t>
        </is>
      </c>
      <c r="W36" s="223" t="inlineStr">
        <is>
          <t>2.2 MB</t>
        </is>
      </c>
      <c r="X36" s="225" t="inlineStr">
        <is>
          <t>Di Indonesia, Indikasi Geografis merupakan salah satu aspek pelindungan Hukum Kekayaan Intelektual konvensional yang berkembang paling akhir. Hingga penghujung abad ke-20, Hak Cipta, Paten dan Merek merupakan tiga aspek Hukum Kekayaan Intelektual yang paling sentral. Kemudian, empat Undang-Undang mengenai Varietas Baru Tanaman, Desain Industri, Desain Tata Letak Sirkuit Terpadu dan Rahasia Dagang disahkan secara berturut-turut pada tahun 2000. Sejauh itu, Indikasi Geografis masih dianggap sebagai sistem sekunder saja dalam kerangka hukum pelindungan Merek. Baru menjelang akhir 2016, Indikasi Geografis muncul sebagai aspek hukum kekayaan intelektual yang sejajar dengan aspek-aspek lainnya, dengan disahkannya Undang-Undang Nomor 20 Tahun 2016 tentang Merek dan Indikasi Geografis. Pengesahan Undang-Undang Merek dan Indikasi Geografis 2016 ini memiliki arti khusus. Pertama, pengesahan Undang-Undang ini menandai munculnya sistem Hukum Kekayaan Intelektual nasional yang bercorak spesifik ditinjau dari segi kepemilikan, yakni Hukum Kekayaan Intelektual komunal. Hal ini disebabkan oleh kepemilikan Indikasi Geografis yang bercorak komunal organis, berbeda dengan ketujuh aspek Hukum Kekayaan Intelektual konvensional lain yang umumnya bercorak individual.</t>
        </is>
      </c>
      <c r="Y36" s="224" t="n">
        <v>100000</v>
      </c>
      <c r="Z36" s="226" t="n"/>
      <c r="AA36" s="89">
        <f>Y36*Z36</f>
        <v/>
      </c>
      <c r="AB36" s="227" t="inlineStr">
        <is>
          <t>6e33e03e-1c95-474c-9b65-5661d7fa02fa</t>
        </is>
      </c>
    </row>
    <row r="37" ht="15" customHeight="1" s="283">
      <c r="A37" s="86" t="n">
        <v>28</v>
      </c>
      <c r="B37" s="222">
        <f>HYPERLINK("https://mocostore.moco.co.id/catalog/"&amp;AB37,"Klik Disini")</f>
        <v/>
      </c>
      <c r="C37" s="223" t="inlineStr">
        <is>
          <t>Aspek legal kredit dan jaminan pada bank perkreditan rakyat</t>
        </is>
      </c>
      <c r="D37" s="223" t="inlineStr">
        <is>
          <t>Panduan Praktis</t>
        </is>
      </c>
      <c r="E37" s="223" t="inlineStr">
        <is>
          <t>Husin</t>
        </is>
      </c>
      <c r="F37" s="223" t="inlineStr">
        <is>
          <t>978-979-414-593-7</t>
        </is>
      </c>
      <c r="G37" s="223" t="inlineStr">
        <is>
          <t>978-979-414-784-9</t>
        </is>
      </c>
      <c r="H37" s="223" t="inlineStr">
        <is>
          <t>Hukum</t>
        </is>
      </c>
      <c r="I37" s="223" t="inlineStr">
        <is>
          <t>Perguruan Tinggi</t>
        </is>
      </c>
      <c r="J37" s="86" t="inlineStr">
        <is>
          <t>009.12</t>
        </is>
      </c>
      <c r="K37" s="223" t="inlineStr">
        <is>
          <t>Tidak Tersedia</t>
        </is>
      </c>
      <c r="L37" s="223" t="n"/>
      <c r="M37" s="223" t="inlineStr">
        <is>
          <t>Tidak Tersedia</t>
        </is>
      </c>
      <c r="N37" s="223" t="inlineStr">
        <is>
          <t>Indonesia</t>
        </is>
      </c>
      <c r="O37" s="223" t="inlineStr">
        <is>
          <t>Bukan fiksi</t>
        </is>
      </c>
      <c r="P37" s="224" t="n">
        <v>2017</v>
      </c>
      <c r="Q37" s="224" t="n">
        <v>2022</v>
      </c>
      <c r="R37" s="225" t="inlineStr">
        <is>
          <t>PT Alumni</t>
        </is>
      </c>
      <c r="S37" s="225" t="inlineStr">
        <is>
          <t>Alumni PT</t>
        </is>
      </c>
      <c r="T37" s="223" t="inlineStr">
        <is>
          <t>Lokal</t>
        </is>
      </c>
      <c r="U37" s="86" t="n">
        <v>212</v>
      </c>
      <c r="V37" s="86" t="inlineStr">
        <is>
          <t>pdf</t>
        </is>
      </c>
      <c r="W37" s="223" t="inlineStr">
        <is>
          <t>2.5 MB</t>
        </is>
      </c>
      <c r="X37" s="225" t="inlineStr">
        <is>
          <t>Dengan sangat inspiratif, buku ini memaparkan dari sisi praktik di lapangan tentang: &amp;bull; Subjek hukum para pihak yang terlibat dalam perjanjian kredit dan perikatan jaminan; &amp;bull; Dasar-dasar hukum perjanjian dan perjanjian kredit; &amp;bull; Dasar-dasar dari aspek hukum jaminan khususnya Hak Tanggungan dan Fidusia. Substansi-substansi diatas yang dimuat dalam buku ini sangat mudah dipahami oleh para praktisi&amp;nbsp;&amp;nbsp;&amp;nbsp;&amp;nbsp;&amp;nbsp;&amp;nbsp;&amp;nbsp;&amp;nbsp;&amp;nbsp;&amp;nbsp;&amp;nbsp;&amp;nbsp;&amp;nbsp; antara lain petugas legal BPR, petugas kredit, dan petugas perbankan lainnya, serta tentunya juga para mahasiswa yang akan berkarir di dunia perbankan.</t>
        </is>
      </c>
      <c r="Y37" s="224" t="n">
        <v>85000</v>
      </c>
      <c r="Z37" s="226" t="n"/>
      <c r="AA37" s="89">
        <f>Y37*Z37</f>
        <v/>
      </c>
      <c r="AB37" s="227" t="inlineStr">
        <is>
          <t>8e87cacb-31c3-45be-997b-d5a9a7a023a7</t>
        </is>
      </c>
    </row>
    <row r="38" ht="15" customHeight="1" s="283">
      <c r="A38" s="86" t="n">
        <v>29</v>
      </c>
      <c r="B38" s="222">
        <f>HYPERLINK("https://mocostore.moco.co.id/catalog/"&amp;AB38,"Klik Disini")</f>
        <v/>
      </c>
      <c r="C38" s="223" t="inlineStr">
        <is>
          <t>Bunga rampai tindak pidana korupsi</t>
        </is>
      </c>
      <c r="D38" s="223" t="n"/>
      <c r="E38" s="223" t="inlineStr">
        <is>
          <t>Azmi Syahputra; Tim Editor : Anda Lusia ... [et al.]</t>
        </is>
      </c>
      <c r="F38" s="223" t="inlineStr">
        <is>
          <t>978-979-414-771-9</t>
        </is>
      </c>
      <c r="G38" s="223" t="inlineStr">
        <is>
          <t>978-979-414-786-3</t>
        </is>
      </c>
      <c r="H38" s="223" t="inlineStr">
        <is>
          <t>Hukum</t>
        </is>
      </c>
      <c r="I38" s="223" t="inlineStr">
        <is>
          <t>Perguruan Tinggi</t>
        </is>
      </c>
      <c r="J38" s="86" t="inlineStr">
        <is>
          <t>009.12</t>
        </is>
      </c>
      <c r="K38" s="223" t="inlineStr">
        <is>
          <t>Tidak Tersedia</t>
        </is>
      </c>
      <c r="L38" s="223" t="n"/>
      <c r="M38" s="223" t="inlineStr">
        <is>
          <t>Tidak Tersedia</t>
        </is>
      </c>
      <c r="N38" s="223" t="inlineStr">
        <is>
          <t>Indonesia</t>
        </is>
      </c>
      <c r="O38" s="223" t="inlineStr">
        <is>
          <t>Bukan fiksi</t>
        </is>
      </c>
      <c r="P38" s="224" t="n">
        <v>2022</v>
      </c>
      <c r="Q38" s="224" t="n">
        <v>2022</v>
      </c>
      <c r="R38" s="225" t="inlineStr">
        <is>
          <t>PT Alumni</t>
        </is>
      </c>
      <c r="S38" s="225" t="inlineStr">
        <is>
          <t>Alumni PT</t>
        </is>
      </c>
      <c r="T38" s="223" t="inlineStr">
        <is>
          <t>Lokal</t>
        </is>
      </c>
      <c r="U38" s="86" t="n">
        <v>200</v>
      </c>
      <c r="V38" s="86" t="inlineStr">
        <is>
          <t>pdf</t>
        </is>
      </c>
      <c r="W38" s="223" t="inlineStr">
        <is>
          <t>2.4 MB</t>
        </is>
      </c>
      <c r="X38" s="225" t="inlineStr">
        <is>
          <t>Sangat menarik dan inspiratif, demikian kata-kata mengena bagi buku : &amp;ldquo;Bunga Rampai Tindak Pidana Korupsi&amp;rdquo;, yang ditulis oleh seorang pemerhati hukum dan dosen Dr. Azmi Syahputra S.H, M.H. di tengah-tengah bahaya laten seperti kasus-kasus korupsi, suap menyuap, pembobolan bank dll, yang pada sekarang ini, belum membaik keadaannya, malahan makin memburuk. Diterbitkannya buku ini oleh Penerbit P.T. Alumni akan sangat membantu bagi publik untuk memahami keadaan sebenarnya dari pelbagai kasus ini, ditengah-tengah usaha Pemerintah NKRI mengatasi kasus-kasus hukum ini dimasa-masa dekat mendatang.</t>
        </is>
      </c>
      <c r="Y38" s="224" t="n">
        <v>85000</v>
      </c>
      <c r="Z38" s="226" t="n"/>
      <c r="AA38" s="89">
        <f>Y38*Z38</f>
        <v/>
      </c>
      <c r="AB38" s="227" t="inlineStr">
        <is>
          <t>8a02b174-e857-474d-b227-ebe62787216e</t>
        </is>
      </c>
    </row>
    <row r="39" ht="15" customHeight="1" s="283">
      <c r="A39" s="86" t="n">
        <v>30</v>
      </c>
      <c r="B39" s="222">
        <f>HYPERLINK("https://mocostore.moco.co.id/catalog/"&amp;AB39,"Klik Disini")</f>
        <v/>
      </c>
      <c r="C39" s="223" t="inlineStr">
        <is>
          <t>Eksistensi, dinamika, dan pelindungan hukum terhadap hak atas tanah ulayat masyarakat adat di Indonesia</t>
        </is>
      </c>
      <c r="D39" s="223" t="n"/>
      <c r="E39" s="223" t="inlineStr">
        <is>
          <t>Lilik Mulyadi</t>
        </is>
      </c>
      <c r="F39" s="223" t="n"/>
      <c r="G39" s="223" t="inlineStr">
        <is>
          <t>978-979-414-790-0</t>
        </is>
      </c>
      <c r="H39" s="223" t="inlineStr">
        <is>
          <t>Hukum</t>
        </is>
      </c>
      <c r="I39" s="223" t="inlineStr">
        <is>
          <t>Perguruan Tinggi</t>
        </is>
      </c>
      <c r="J39" s="86" t="inlineStr">
        <is>
          <t>009.12</t>
        </is>
      </c>
      <c r="K39" s="223" t="inlineStr">
        <is>
          <t>Tidak Tersedia</t>
        </is>
      </c>
      <c r="L39" s="223" t="n"/>
      <c r="M39" s="223" t="inlineStr">
        <is>
          <t>Tidak Tersedia</t>
        </is>
      </c>
      <c r="N39" s="223" t="inlineStr">
        <is>
          <t>Indonesia</t>
        </is>
      </c>
      <c r="O39" s="223" t="inlineStr">
        <is>
          <t>Bukan fiksi</t>
        </is>
      </c>
      <c r="P39" s="224" t="n">
        <v>2017</v>
      </c>
      <c r="Q39" s="224" t="n">
        <v>2022</v>
      </c>
      <c r="R39" s="225" t="inlineStr">
        <is>
          <t>PT Alumni</t>
        </is>
      </c>
      <c r="S39" s="225" t="inlineStr">
        <is>
          <t>Alumni PT</t>
        </is>
      </c>
      <c r="T39" s="223" t="inlineStr">
        <is>
          <t>Lokal</t>
        </is>
      </c>
      <c r="U39" s="86" t="n">
        <v>342</v>
      </c>
      <c r="V39" s="86" t="inlineStr">
        <is>
          <t>pdf</t>
        </is>
      </c>
      <c r="W39" s="223" t="inlineStr">
        <is>
          <t>4.1 MB</t>
        </is>
      </c>
      <c r="X39" s="225" t="inlineStr">
        <is>
          <t>&amp;rdquo;Eksistensi, Dinamika dan Pelindungan Hukum Terhadap Hak Atas Tanah Ulayat Masyarakat Hukum Adat Di Indonesia&amp;rdquo; merupakan suatu buku hasil penelitian yang dilakukan secara purposive sampling pada wilayah-wilayah hukum Pengadilan Tinggi Riau, Pengadilan Tinggi Kalimantan Tengah, Pengadilan Tinggi Sumatera Barat dan Pengadilan Tinggi Papua. Hakikat penelitian bersifat hukum normatif. Untuk memperkuat hasil penelitian kemudian dilakukan serangkaian wawancara dengan sejumlah tokoh adat dan tokoh masyarakat hukum adat. Fiksasi hasil penelitian dituliskan dalam beberapa bab, yaitu: *&amp;nbsp;&amp;nbsp; KAJIAN PUSTAKA TENTANG MASYARAKAT HUKUM ADAT DALAM KONTEKS HAK ATAS TANAH ULAYAT; *&amp;nbsp;&amp;nbsp; RATIO LEGIS KEWENANGAN MASYARAKAT HUKUM ADAT&amp;nbsp;&amp;nbsp;&amp;nbsp; DALAM MENGUASAI HAK ATAS TANAH ULAYAT; *&amp;nbsp;&amp;nbsp; PRAKTIK PENERAPAN HAK ATAS TANAH ULAYAT DALAM PUTUSAN PENGADILAN DAN PERSPEKTIF MASYARAKAT HUKUM ADAT; *&amp;nbsp;&amp;nbsp; EKSISTENSI, DINAMIKA DAN PELINDUNGAN HUKUM TERHADAP HAK ATAS TANAH ULAYAT MASYARAKAT ADAT DI INDONESIA.</t>
        </is>
      </c>
      <c r="Y39" s="224" t="n">
        <v>85000</v>
      </c>
      <c r="Z39" s="226" t="n"/>
      <c r="AA39" s="89">
        <f>Y39*Z39</f>
        <v/>
      </c>
      <c r="AB39" s="227" t="inlineStr">
        <is>
          <t>821dca60-defa-48b5-8fbf-c72ba4c75a54</t>
        </is>
      </c>
    </row>
    <row r="40" ht="15" customHeight="1" s="283">
      <c r="A40" s="86" t="n">
        <v>31</v>
      </c>
      <c r="B40" s="222">
        <f>HYPERLINK("https://mocostore.moco.co.id/catalog/"&amp;AB40,"Klik Disini")</f>
        <v/>
      </c>
      <c r="C40" s="223" t="inlineStr">
        <is>
          <t>Mediasi pengadilan</t>
        </is>
      </c>
      <c r="D40" s="223" t="inlineStr">
        <is>
          <t>Salah satu bentuk penyelesaian sengketa berdasarkan asas peradilan cepat, sederhana, biaya ringan</t>
        </is>
      </c>
      <c r="E40" s="223" t="inlineStr">
        <is>
          <t>Dwi Rezki Sri Astarini</t>
        </is>
      </c>
      <c r="F40" s="223" t="inlineStr">
        <is>
          <t>978-979-414-539-5</t>
        </is>
      </c>
      <c r="G40" s="223" t="inlineStr">
        <is>
          <t>978-979-414-820-4</t>
        </is>
      </c>
      <c r="H40" s="223" t="inlineStr">
        <is>
          <t>Hukum</t>
        </is>
      </c>
      <c r="I40" s="223" t="inlineStr">
        <is>
          <t>Perguruan Tinggi</t>
        </is>
      </c>
      <c r="J40" s="86" t="inlineStr">
        <is>
          <t>009.12</t>
        </is>
      </c>
      <c r="K40" s="223" t="inlineStr">
        <is>
          <t>Edisi Ke-2</t>
        </is>
      </c>
      <c r="L40" s="223" t="n"/>
      <c r="M40" s="223" t="inlineStr">
        <is>
          <t>Tidak Tersedia</t>
        </is>
      </c>
      <c r="N40" s="223" t="inlineStr">
        <is>
          <t>Indonesia</t>
        </is>
      </c>
      <c r="O40" s="223" t="inlineStr">
        <is>
          <t>Bukan fiksi</t>
        </is>
      </c>
      <c r="P40" s="224" t="n">
        <v>2013</v>
      </c>
      <c r="Q40" s="224" t="n">
        <v>2021</v>
      </c>
      <c r="R40" s="225" t="inlineStr">
        <is>
          <t>PT Alumni</t>
        </is>
      </c>
      <c r="S40" s="225" t="inlineStr">
        <is>
          <t>Alumni PT</t>
        </is>
      </c>
      <c r="T40" s="223" t="inlineStr">
        <is>
          <t>Lokal</t>
        </is>
      </c>
      <c r="U40" s="86" t="n">
        <v>344</v>
      </c>
      <c r="V40" s="86" t="inlineStr">
        <is>
          <t>pdf</t>
        </is>
      </c>
      <c r="W40" s="223" t="inlineStr">
        <is>
          <t>4.3 MB</t>
        </is>
      </c>
      <c r="X40" s="225" t="inlineStr">
        <is>
          <t>Terbitnya PERMA Nomor 2 Tahun 2003 yang kemudian direvisi dalam PERMA Nomor 1 Tahun 2008 tentang Prosedur Mediasi Pengadilan merupakan sejarah baru bagi hukum acara perdata Indonesia bahwa Mahkamah Agung yang mendasarkan pemikirannya pada Pasal 130 HIR/154 Rbg membuat aturan dalam persidangan pertama yaitu para pihak yang bersengketa diwajibkan untuk menempuh proses mediasi terlebih dahulu. Disisi lain, agar setiap orang dapat dengan mudah memperjuangkan keadilannya, proses peradilan harus dilak-sanakan sesederhana mungkin, secepat mungkin dan semurah mungkin. Asas sederhana, cepat dan biaya ringan adalah suatu prinsip/asas dalam penyelenggaraan peradilan karena merupakan pedoman bagi hakim dalam melaksanakan suatu proses peradilan agar dapat menjawab rasa keadilan dalam masyarakat. Apabila hal ini dikaitkan dengan aturan mediasi yang harus ditempuh, para pihak dalam beracara untuk sengketa keperdataan, proses peradilan menjadi tidak sederhana karena bertambahnya hukum acara yang secara formal harus ditempuh, yang secara mutatis mutandis menjadikan proses penyelesaian suatu sengketa di Pengadilan tidak bisa cepat karena harus menempuh mediasi terlebih dahulu. Pasal 13 ayat (3) dan (4) PERMA Nomor 1 Tahun 2008 tentang Prosedur Mediasi Pengadilan menyatakan bahwa proses untuk bermediasi berlangsung paling lama 40 hari dan dapat diperpanjang atas kesepakatan para pihak paling lama 15 hari. Dilatarbelakangi oleh pemikiran tersebut, penulisan pada buku ini difokuskan pada bagaimanakah mekanisme penyelesaian perkara melalui mediasi pengadilan yang tepat agar dapat menciptakan pelaksanaan peradilan secara sederhana, cepat dan efisien dalam sistem peradilan di Indonesia secara umum. Sehingga kesenjangan antara &amp;ldquo;das sollen&amp;rdquo; dan &amp;ldquo;das sein&amp;rdquo; terjawab. Kerja sejak berakhirnya masa 40 hari. Dengan semakin lamanya proses Mediasi Pengadilan yang berlangsung tentu dapat berdampak pula pada biaya yang tidak lagi ringan.</t>
        </is>
      </c>
      <c r="Y40" s="224" t="n">
        <v>85000</v>
      </c>
      <c r="Z40" s="226" t="n"/>
      <c r="AA40" s="89">
        <f>Y40*Z40</f>
        <v/>
      </c>
      <c r="AB40" s="227" t="inlineStr">
        <is>
          <t>e8b2ce5a-abc5-4c62-867b-b2e18a6e4362</t>
        </is>
      </c>
    </row>
    <row r="41" ht="15" customHeight="1" s="283">
      <c r="A41" s="86" t="n">
        <v>32</v>
      </c>
      <c r="B41" s="222">
        <f>HYPERLINK("https://mocostore.moco.co.id/catalog/"&amp;AB41,"Klik Disini")</f>
        <v/>
      </c>
      <c r="C41" s="223" t="inlineStr">
        <is>
          <t>Essays &amp; commentaries on Indonesian Law</t>
        </is>
      </c>
      <c r="D41" s="223" t="n"/>
      <c r="E41" s="223" t="inlineStr">
        <is>
          <t>H. Supandi</t>
        </is>
      </c>
      <c r="F41" s="223" t="inlineStr">
        <is>
          <t>978-979-414-595-1</t>
        </is>
      </c>
      <c r="G41" s="223" t="inlineStr">
        <is>
          <t>978-979-414-792-4</t>
        </is>
      </c>
      <c r="H41" s="223" t="inlineStr">
        <is>
          <t>Hukum</t>
        </is>
      </c>
      <c r="I41" s="223" t="inlineStr">
        <is>
          <t>Perguruan Tinggi</t>
        </is>
      </c>
      <c r="J41" s="86" t="inlineStr">
        <is>
          <t>009.09</t>
        </is>
      </c>
      <c r="K41" s="223" t="inlineStr">
        <is>
          <t>Tidak Tersedia</t>
        </is>
      </c>
      <c r="L41" s="223" t="n"/>
      <c r="M41" s="223" t="inlineStr">
        <is>
          <t>Tidak Tersedia</t>
        </is>
      </c>
      <c r="N41" s="223" t="inlineStr">
        <is>
          <t>Inggris</t>
        </is>
      </c>
      <c r="O41" s="223" t="inlineStr">
        <is>
          <t>Bukan fiksi</t>
        </is>
      </c>
      <c r="P41" s="224" t="n">
        <v>2017</v>
      </c>
      <c r="Q41" s="224" t="n">
        <v>2022</v>
      </c>
      <c r="R41" s="225" t="inlineStr">
        <is>
          <t>PT Alumni</t>
        </is>
      </c>
      <c r="S41" s="225" t="inlineStr">
        <is>
          <t>Alumni PT</t>
        </is>
      </c>
      <c r="T41" s="223" t="inlineStr">
        <is>
          <t>Lokal</t>
        </is>
      </c>
      <c r="U41" s="86" t="n">
        <v>170</v>
      </c>
      <c r="V41" s="86" t="inlineStr">
        <is>
          <t>pdf</t>
        </is>
      </c>
      <c r="W41" s="223" t="inlineStr">
        <is>
          <t>2.7 MB</t>
        </is>
      </c>
      <c r="X41" s="225" t="inlineStr">
        <is>
          <t>Indonesian Law In A Remazkably Complex Minture Of National Logislation And International Legislation. The Work Of This Book Is Organired Loosely And Is Dimed To Contribute Indonesian Law Knowledge About : &amp;bull; To Anticipate Change Of Law Paradigm As Result Of Global Developorent (Chapter I), &amp;bull; Agrarian Law Enforcement And Settlement Of Land Affairs Dispute In Judicature Precess (Chapter II), &amp;bull; Efforts For Land Affairs Dispute And Realization Of Cour&amp;rsquo;s Rule Which Had Permanent Legal Power At North Sumatra (Chapter III), &amp;bull; Role Of Justice As Agent Of Judicial Reform To Increase Rule Quality (Chapter IV), &amp;bull; Judicial Review Against Regulations Which Of Level And Degree Under The Laws (Chapter V), &amp;bull; Compensation As Result Of Governmental Apparatus Commitment Regulated In Bill Of Governmental Administrative Affairs And Prospect Of (Chapter VI), &amp;bull; ?????? (Chapter VII), &amp;bull; Judicature Competency Of State Law Administration To Resolve Conflictt Of Piblic Information (Chapter VIII).</t>
        </is>
      </c>
      <c r="Y41" s="224" t="n">
        <v>85000</v>
      </c>
      <c r="Z41" s="226" t="n"/>
      <c r="AA41" s="89">
        <f>Y41*Z41</f>
        <v/>
      </c>
      <c r="AB41" s="227" t="inlineStr">
        <is>
          <t>ab423d26-5ef2-4f25-93c8-6868bf535078</t>
        </is>
      </c>
    </row>
    <row r="42" ht="15" customHeight="1" s="283">
      <c r="A42" s="86" t="n">
        <v>33</v>
      </c>
      <c r="B42" s="222">
        <f>HYPERLINK("https://mocostore.moco.co.id/catalog/"&amp;AB42,"Klik Disini")</f>
        <v/>
      </c>
      <c r="C42" s="223" t="inlineStr">
        <is>
          <t>Merek kolektif produk koperasi ekonomi kreatif</t>
        </is>
      </c>
      <c r="D42" s="223" t="n"/>
      <c r="E42" s="223" t="inlineStr">
        <is>
          <t>Dewi Tenty Septi Artiany</t>
        </is>
      </c>
      <c r="F42" s="223" t="inlineStr">
        <is>
          <t>978-979-414-615-6</t>
        </is>
      </c>
      <c r="G42" s="223" t="inlineStr">
        <is>
          <t>978-979-414-821-1</t>
        </is>
      </c>
      <c r="H42" s="223" t="inlineStr">
        <is>
          <t>Hukum</t>
        </is>
      </c>
      <c r="I42" s="223" t="inlineStr">
        <is>
          <t>Perguruan Tinggi</t>
        </is>
      </c>
      <c r="J42" s="86" t="inlineStr">
        <is>
          <t>009.12</t>
        </is>
      </c>
      <c r="K42" s="223" t="inlineStr">
        <is>
          <t>Edisi Ke-2</t>
        </is>
      </c>
      <c r="L42" s="223" t="n"/>
      <c r="M42" s="223" t="inlineStr">
        <is>
          <t>Tidak Tersedia</t>
        </is>
      </c>
      <c r="N42" s="223" t="inlineStr">
        <is>
          <t>Indonesia</t>
        </is>
      </c>
      <c r="O42" s="223" t="inlineStr">
        <is>
          <t>Bukan fiksi</t>
        </is>
      </c>
      <c r="P42" s="224" t="n">
        <v>2021</v>
      </c>
      <c r="Q42" s="224" t="n">
        <v>2021</v>
      </c>
      <c r="R42" s="225" t="inlineStr">
        <is>
          <t>PT Alumni</t>
        </is>
      </c>
      <c r="S42" s="225" t="inlineStr">
        <is>
          <t>Alumni PT</t>
        </is>
      </c>
      <c r="T42" s="223" t="inlineStr">
        <is>
          <t>Lokal</t>
        </is>
      </c>
      <c r="U42" s="86" t="n">
        <v>297</v>
      </c>
      <c r="V42" s="86" t="inlineStr">
        <is>
          <t>pdf</t>
        </is>
      </c>
      <c r="W42" s="223" t="inlineStr">
        <is>
          <t>9.9 MB</t>
        </is>
      </c>
      <c r="X42" s="225" t="inlineStr">
        <is>
          <t>Sejak menyatakan diri sebagai bangsa yang merdeka, Indonesia menetapkan sebuah identitas diri yang sesuai dengan keragaman dan kekhasan Indonesia. Sistem ekonomi yang &amp;quot;khas&amp;quot; dengan konsepsi kerakyatan Indonesia adalah koperasi. Sebagai salah satu pilar perekonomian bangsa, peran koperasi masih tertinggal dari pilar perekonomian lainnya (BUMN, BUMS). Oleh karenanya diperlukan suatu upaya yang dapat memperkuat dan meningkatkan pertumbuhan koperasi khususnya pada koperasi produksi. Penggunaan merek kolektif atas produk koperasi selain memberikan pelindungan hukum atas produk yang dihasilkan, juga dapat mempermudah proses, menekan biaya, mengurangi persaingan usaha diantara para pengusaha sebagai anggota koperasi, juga dapat menjadikan koperasi lebih tangguh dalam menghadapi persaingan global. Semoga dengan terbitnya buku yang berjudul &amp;quot;Penggunaan Merek Kolektif atas Produk Koperasi untuk Meningkatkan Pertumbuhan Ekonomi Nasional&amp;quot; dapat membuat pembaca menjadi lebih paham mengenai penggunaan dan pelindungan merek kolektif pada produk yang dihasilkan oleh koperasi. Selain itu, diharapkan juga buku ini dapat menambah khazanah karya ilmiah seputar perkoperasian.</t>
        </is>
      </c>
      <c r="Y42" s="224" t="n">
        <v>85000</v>
      </c>
      <c r="Z42" s="226" t="n"/>
      <c r="AA42" s="89">
        <f>Y42*Z42</f>
        <v/>
      </c>
      <c r="AB42" s="227" t="inlineStr">
        <is>
          <t>2bdeda34-5866-4237-b9eb-f814e9939b75</t>
        </is>
      </c>
    </row>
    <row r="43" ht="15" customHeight="1" s="283">
      <c r="A43" s="86" t="n">
        <v>34</v>
      </c>
      <c r="B43" s="222">
        <f>HYPERLINK("https://mocostore.moco.co.id/catalog/"&amp;AB43,"Klik Disini")</f>
        <v/>
      </c>
      <c r="C43" s="223" t="inlineStr">
        <is>
          <t>Pembaruan kewenangan KPK dalam prospektif pemberantasan korupsi yang lebih berkepastian hukum</t>
        </is>
      </c>
      <c r="D43" s="223" t="n"/>
      <c r="E43" s="223" t="inlineStr">
        <is>
          <t>I. Made Hendra Kusuma</t>
        </is>
      </c>
      <c r="F43" s="223" t="inlineStr">
        <is>
          <t>978-979-414-622-4</t>
        </is>
      </c>
      <c r="G43" s="223" t="inlineStr">
        <is>
          <t>978-979-414-824-2</t>
        </is>
      </c>
      <c r="H43" s="223" t="inlineStr">
        <is>
          <t>Hukum</t>
        </is>
      </c>
      <c r="I43" s="223" t="inlineStr">
        <is>
          <t>Perguruan Tinggi</t>
        </is>
      </c>
      <c r="J43" s="86" t="inlineStr">
        <is>
          <t>009.12</t>
        </is>
      </c>
      <c r="K43" s="223" t="inlineStr">
        <is>
          <t>Tidak Tersedia</t>
        </is>
      </c>
      <c r="L43" s="223" t="n"/>
      <c r="M43" s="223" t="inlineStr">
        <is>
          <t>Tidak Tersedia</t>
        </is>
      </c>
      <c r="N43" s="223" t="inlineStr">
        <is>
          <t>Indonesia</t>
        </is>
      </c>
      <c r="O43" s="223" t="inlineStr">
        <is>
          <t>Bukan fiksi</t>
        </is>
      </c>
      <c r="P43" s="224" t="n">
        <v>2019</v>
      </c>
      <c r="Q43" s="224" t="n">
        <v>2021</v>
      </c>
      <c r="R43" s="225" t="inlineStr">
        <is>
          <t>PT Alumni</t>
        </is>
      </c>
      <c r="S43" s="225" t="inlineStr">
        <is>
          <t>Alumni PT</t>
        </is>
      </c>
      <c r="T43" s="223" t="inlineStr">
        <is>
          <t>Lokal</t>
        </is>
      </c>
      <c r="U43" s="86" t="n">
        <v>244</v>
      </c>
      <c r="V43" s="86" t="inlineStr">
        <is>
          <t>pdf</t>
        </is>
      </c>
      <c r="W43" s="223" t="inlineStr">
        <is>
          <t>2.2 MB</t>
        </is>
      </c>
      <c r="X43" s="225" t="inlineStr">
        <is>
          <t>Karena buku ini merupakan disertasi yang diterbitkan, maka baik format penulisan maupun isinya tetap dipertahankan sebagaimana aslinya. Dalam buku ini dideskripsikan keberadaan Komisi Pemberantasan Korupsi (KPK) sebagai lembaga penegak hukum di bidang pemberantasan korupsi. Sebelumnya sudah ada kepolisian dan kejaksaan yang juga memiliki kewenangan untuk melakukan pemberantasan korupsi. Deskripsi ini dimulai dari proses penyusunan hingga pengesahan Undang-Undang Nomor 30 Tahun 2002 tentang KPK di Dewan Perwakilan Rakyat (DPR-RI). Kemudian diulas pelaksanaan tugas, fungsi, dan kewenangan KPK, juga koordinasi dan supervisi KPK terhadap kepolisian dan kejaksaan. Oleh Undang-Undang Nomor 30 Tahun 2002 KPK difungsikan sebagai pemicu dan pemberdayaan institusi yang telah ada dalam pemberantasan korupsi (trigger mechanism), dan untuk melakukan supervisi dan memantau institusi yang telah ada, yang dalam keadaan tertentu dapat mengambil alih tugas dan wewenang penyelidikan, penyidikan, dan penuntutan (superbody) yang sedang dilaksanakan oleh kepolisian dan/atau kejaksaan. Dalam kaitan inilah muncul persoalan-persoalan: 1. tumpang tindih kewenangan KPK disatu pihak dan kepolisian serta kejaksaan di lain pihak; 2. koordinasi dan supervisi KPK terhadap kepolisian dan kejaksaan yang tidak berjalan sebagaimana yang diharapkan undang-undang.</t>
        </is>
      </c>
      <c r="Y43" s="224" t="n">
        <v>85000</v>
      </c>
      <c r="Z43" s="226" t="n"/>
      <c r="AA43" s="89">
        <f>Y43*Z43</f>
        <v/>
      </c>
      <c r="AB43" s="227" t="inlineStr">
        <is>
          <t>7bd26fad-04de-41a4-8831-c26acd24b7f1</t>
        </is>
      </c>
    </row>
    <row r="44" ht="15" customHeight="1" s="283">
      <c r="A44" s="86" t="n">
        <v>35</v>
      </c>
      <c r="B44" s="222">
        <f>HYPERLINK("https://mocostore.moco.co.id/catalog/"&amp;AB44,"Klik Disini")</f>
        <v/>
      </c>
      <c r="C44" s="223" t="inlineStr">
        <is>
          <t>Pemberian kredit dengan jaminan fidusia hak paten</t>
        </is>
      </c>
      <c r="D44" s="223" t="n"/>
      <c r="E44" s="223" t="inlineStr">
        <is>
          <t>Aili Papang Hartono</t>
        </is>
      </c>
      <c r="F44" s="223" t="n"/>
      <c r="G44" s="223" t="inlineStr">
        <is>
          <t>978-979-414-827-3</t>
        </is>
      </c>
      <c r="H44" s="223" t="inlineStr">
        <is>
          <t>Hukum</t>
        </is>
      </c>
      <c r="I44" s="223" t="inlineStr">
        <is>
          <t>Perguruan Tinggi</t>
        </is>
      </c>
      <c r="J44" s="86" t="inlineStr">
        <is>
          <t>009.12</t>
        </is>
      </c>
      <c r="K44" s="223" t="inlineStr">
        <is>
          <t>Tidak Tersedia</t>
        </is>
      </c>
      <c r="L44" s="223" t="n"/>
      <c r="M44" s="223" t="inlineStr">
        <is>
          <t>Tidak Tersedia</t>
        </is>
      </c>
      <c r="N44" s="223" t="inlineStr">
        <is>
          <t>Indonesia</t>
        </is>
      </c>
      <c r="O44" s="223" t="inlineStr">
        <is>
          <t>Bukan fiksi</t>
        </is>
      </c>
      <c r="P44" s="224" t="n">
        <v>2020</v>
      </c>
      <c r="Q44" s="224" t="n">
        <v>2021</v>
      </c>
      <c r="R44" s="225" t="inlineStr">
        <is>
          <t>PT Alumni</t>
        </is>
      </c>
      <c r="S44" s="225" t="inlineStr">
        <is>
          <t>Alumni PT</t>
        </is>
      </c>
      <c r="T44" s="223" t="inlineStr">
        <is>
          <t>Lokal</t>
        </is>
      </c>
      <c r="U44" s="86" t="n">
        <v>220</v>
      </c>
      <c r="V44" s="86" t="inlineStr">
        <is>
          <t>pdf</t>
        </is>
      </c>
      <c r="W44" s="223" t="inlineStr">
        <is>
          <t>4.3 MB</t>
        </is>
      </c>
      <c r="X44" s="225" t="inlineStr">
        <is>
          <t>Pembahasan buku ini mencakup beberapa permasalahan yang dikemukakan berupa: 1. Bagaimana asas hukum yang dapat digunakan sebagai landasan bagi bank untuk melaksanakan prinsip kehatihatian dalam memberikan perlindungan yang lebih memadai terhadap paten sebagai objek jaminan fidusia dalam rangka pembangunan hukum jaminan di Indonesia? 2. Bagaimana bentuk perlindungan hukum yang lebih memadai dapat diberikan terhadap pemilik jaminan fidusia hak paten dalam pembangunan hukum jaminan di Indonesia? 3. Bagaimana konsep pengaturan fidusia pada paten sebagai objek jaminan dalam rangka pembangunan hukum jaminan di Indonesia?</t>
        </is>
      </c>
      <c r="Y44" s="224" t="n">
        <v>85000</v>
      </c>
      <c r="Z44" s="226" t="n"/>
      <c r="AA44" s="89">
        <f>Y44*Z44</f>
        <v/>
      </c>
      <c r="AB44" s="227" t="inlineStr">
        <is>
          <t>8411d4b9-887e-45c7-a5ea-753d400bbdfe</t>
        </is>
      </c>
    </row>
    <row r="45" ht="15" customHeight="1" s="283">
      <c r="A45" s="86" t="n">
        <v>36</v>
      </c>
      <c r="B45" s="222">
        <f>HYPERLINK("https://mocostore.moco.co.id/catalog/"&amp;AB45,"Klik Disini")</f>
        <v/>
      </c>
      <c r="C45" s="223" t="inlineStr">
        <is>
          <t>Penciptaan Manusia</t>
        </is>
      </c>
      <c r="D45" s="223" t="inlineStr">
        <is>
          <t>Molekul seluler bertasbih</t>
        </is>
      </c>
      <c r="E45" s="223" t="inlineStr">
        <is>
          <t>M. Nurhalim Shahib</t>
        </is>
      </c>
      <c r="F45" s="223" t="inlineStr">
        <is>
          <t>978-979-414-629-3</t>
        </is>
      </c>
      <c r="G45" s="223" t="inlineStr">
        <is>
          <t>978-979-414-825-9</t>
        </is>
      </c>
      <c r="H45" s="223" t="inlineStr">
        <is>
          <t>Hukum</t>
        </is>
      </c>
      <c r="I45" s="223" t="inlineStr">
        <is>
          <t>Perguruan Tinggi</t>
        </is>
      </c>
      <c r="J45" s="86" t="inlineStr">
        <is>
          <t>009.12</t>
        </is>
      </c>
      <c r="K45" s="223" t="inlineStr">
        <is>
          <t>Tidak Tersedia</t>
        </is>
      </c>
      <c r="L45" s="223" t="n"/>
      <c r="M45" s="223" t="inlineStr">
        <is>
          <t>Tidak Tersedia</t>
        </is>
      </c>
      <c r="N45" s="223" t="inlineStr">
        <is>
          <t>Indonesia</t>
        </is>
      </c>
      <c r="O45" s="223" t="inlineStr">
        <is>
          <t>Bukan fiksi</t>
        </is>
      </c>
      <c r="P45" s="224" t="n">
        <v>2020</v>
      </c>
      <c r="Q45" s="224" t="n">
        <v>2021</v>
      </c>
      <c r="R45" s="225" t="inlineStr">
        <is>
          <t>PT Alumni</t>
        </is>
      </c>
      <c r="S45" s="225" t="inlineStr">
        <is>
          <t>Alumni PT</t>
        </is>
      </c>
      <c r="T45" s="223" t="inlineStr">
        <is>
          <t>Lokal</t>
        </is>
      </c>
      <c r="U45" s="86" t="n">
        <v>145</v>
      </c>
      <c r="V45" s="86" t="inlineStr">
        <is>
          <t>pdf</t>
        </is>
      </c>
      <c r="W45" s="223" t="inlineStr">
        <is>
          <t>1.1 MB</t>
        </is>
      </c>
      <c r="X45" s="225" t="inlineStr">
        <is>
          <t>Al-Quran sebagai wujud firman Allah yang tertulis menuntun manusia untuk mempelajari hasil penciptaan-Nya, agar mengenal dan memahami kebesaran-Nya, dan melalui Al-Quran pula manusia mengetahui kewajibannya serta kemana ia akan kembali. Oleh karena itu, banyak ayat-ayat Al-Quran yang langsung ataupun tidak langsung memerintahkan manusia agar berpikir, danmempelajari tentang kejadian langit dan bumi,pergantian siang dan malamserta kejadian diri manusia. Di dalam penciptaan manusia terdapat tanda-tanda kebesaran Allah, lalu Allah memerintahkan manusia agar bersyukur. Fenomena alam diciptakan dan diatur oleh Allah sedemikian rupa sehingga dapat bermanfaat bagi manusia dan berlangsung hingga hari kiamat. Fenomena alam seperti matahari yang bersinar sebagai sumber cahaya dan energi bagi makhluk bumi, bulan sebagai penerang pada malam hari dan bumi yang dihuni oleh makhluk-Nya, semuanya bersujud dan bertasbih menurut caranya masing-masing tetapi manusia tidak mengetahuinya.</t>
        </is>
      </c>
      <c r="Y45" s="224" t="n">
        <v>85000</v>
      </c>
      <c r="Z45" s="226" t="n"/>
      <c r="AA45" s="89">
        <f>Y45*Z45</f>
        <v/>
      </c>
      <c r="AB45" s="227" t="inlineStr">
        <is>
          <t>0184f027-78a2-4ecc-9a65-e0d45778b947</t>
        </is>
      </c>
    </row>
    <row r="46" ht="15" customHeight="1" s="283">
      <c r="A46" s="86" t="n">
        <v>37</v>
      </c>
      <c r="B46" s="222">
        <f>HYPERLINK("https://mocostore.moco.co.id/catalog/"&amp;AB46,"Klik Disini")</f>
        <v/>
      </c>
      <c r="C46" s="223" t="inlineStr">
        <is>
          <t>Penegakan hukum lingkungan = Environmental law enforcement</t>
        </is>
      </c>
      <c r="D46" s="223" t="n"/>
      <c r="E46" s="223" t="inlineStr">
        <is>
          <t>Andi Hamzah</t>
        </is>
      </c>
      <c r="F46" s="223" t="inlineStr">
        <is>
          <t>978-979-414-586-9</t>
        </is>
      </c>
      <c r="G46" s="223" t="inlineStr">
        <is>
          <t>978-979-414-826-6</t>
        </is>
      </c>
      <c r="H46" s="223" t="inlineStr">
        <is>
          <t>Hukum</t>
        </is>
      </c>
      <c r="I46" s="223" t="inlineStr">
        <is>
          <t>Perguruan Tinggi</t>
        </is>
      </c>
      <c r="J46" s="86" t="inlineStr">
        <is>
          <t>009.12</t>
        </is>
      </c>
      <c r="K46" s="223" t="inlineStr">
        <is>
          <t>Tidak Tersedia</t>
        </is>
      </c>
      <c r="L46" s="223" t="n"/>
      <c r="M46" s="223" t="inlineStr">
        <is>
          <t>Tidak Tersedia</t>
        </is>
      </c>
      <c r="N46" s="223" t="inlineStr">
        <is>
          <t>Indonesia</t>
        </is>
      </c>
      <c r="O46" s="223" t="inlineStr">
        <is>
          <t>Bukan fiksi</t>
        </is>
      </c>
      <c r="P46" s="224" t="n">
        <v>2016</v>
      </c>
      <c r="Q46" s="224" t="n">
        <v>2021</v>
      </c>
      <c r="R46" s="225" t="inlineStr">
        <is>
          <t>PT Alumni</t>
        </is>
      </c>
      <c r="S46" s="225" t="inlineStr">
        <is>
          <t>Alumni PT</t>
        </is>
      </c>
      <c r="T46" s="223" t="inlineStr">
        <is>
          <t>Lokal</t>
        </is>
      </c>
      <c r="U46" s="86" t="n">
        <v>372</v>
      </c>
      <c r="V46" s="86" t="inlineStr">
        <is>
          <t>pdf</t>
        </is>
      </c>
      <c r="W46" s="223" t="inlineStr">
        <is>
          <t>4.0 MB</t>
        </is>
      </c>
      <c r="X46" s="225" t="inlineStr">
        <is>
          <t>Pencemaran, perusakan dan pengurasan lingkungan di Indonesia sudah sampai pada titik yang sangat mengkhawatirkan. Ada pencemaran dan perusakan lingkungan yang disebabkan oleh murka alam, ada juga karena ulah manusia yang serakah. Kebakaran hutan di Sumatera tahun 2015 yang sangat hebat, yang asapnya sampai melintas ke Negara tetangga, mengakibatkan banyak korban akibat penyakit pernafasan. Belum terhitung kerusakan lingkungan yang meluas. Hal itu terjadi karena tindakan pencegahan tidak dilakukan, dan usaha pemadaman api juga tidak efektif. Hal itu terjadi karena kita selalu bangkit setelah terjadi peristiwa, selalu bersikap reaktif. Kelemahan terbesar bangsa Indonesia, ialah kurang dapat berpikir futuristik. Penanggulangan lingkungan harus dipikirkan beberapa tahun sebelum terjadi hal yang mungkin akan mengurangi mutu lingkungan. Kelengkapan perundang-undangan pun harus diciptakan, penegak hukum harus terampil, terlatih dan berdedikasi. Sangat disayangkan gugatan perdata terhadap mereka yang dipandang bertanggung jawab atas kebakaran hutan di Sumatera diputus ditolak oleh Pengadilan Negeri dengan alasan tidak masuk akal. Kita misalnya, terlalu sibuk dengan pemberantasan korupsi, kurang memperhatikan lingkungan yang terus merosot mutunya. Banyak proyek yang tidak dilengkapi dengan AMDAL, seperti reklamasi pantai Jakarta, kereta api cepat dst.</t>
        </is>
      </c>
      <c r="Y46" s="224" t="n">
        <v>130000</v>
      </c>
      <c r="Z46" s="226" t="n"/>
      <c r="AA46" s="89">
        <f>Y46*Z46</f>
        <v/>
      </c>
      <c r="AB46" s="227" t="inlineStr">
        <is>
          <t>1c0302a4-153f-4e09-af67-70a32e829247</t>
        </is>
      </c>
    </row>
    <row r="47" ht="15" customHeight="1" s="283">
      <c r="A47" s="86" t="n">
        <v>38</v>
      </c>
      <c r="B47" s="222">
        <f>HYPERLINK("https://mocostore.moco.co.id/catalog/"&amp;AB47,"Klik Disini")</f>
        <v/>
      </c>
      <c r="C47" s="223" t="inlineStr">
        <is>
          <t>Pengantar hukum udara dan ruang angkasa Buku I hukum udara = Air and space law</t>
        </is>
      </c>
      <c r="D47" s="223" t="n"/>
      <c r="E47" s="223" t="inlineStr">
        <is>
          <t>Saefullah Wiradipradja</t>
        </is>
      </c>
      <c r="F47" s="223" t="n"/>
      <c r="G47" s="223" t="inlineStr">
        <is>
          <t>978-979-414-844-0</t>
        </is>
      </c>
      <c r="H47" s="223" t="inlineStr">
        <is>
          <t>Hukum</t>
        </is>
      </c>
      <c r="I47" s="223" t="inlineStr">
        <is>
          <t>Perguruan Tinggi</t>
        </is>
      </c>
      <c r="J47" s="86" t="inlineStr">
        <is>
          <t>009.12</t>
        </is>
      </c>
      <c r="K47" s="223" t="inlineStr">
        <is>
          <t>Tidak Tersedia</t>
        </is>
      </c>
      <c r="L47" s="223" t="n"/>
      <c r="M47" s="223" t="inlineStr">
        <is>
          <t>Tidak Tersedia</t>
        </is>
      </c>
      <c r="N47" s="223" t="inlineStr">
        <is>
          <t>Indonesia</t>
        </is>
      </c>
      <c r="O47" s="223" t="inlineStr">
        <is>
          <t>Bukan fiksi</t>
        </is>
      </c>
      <c r="P47" s="224" t="n">
        <v>2014</v>
      </c>
      <c r="Q47" s="224" t="n">
        <v>2021</v>
      </c>
      <c r="R47" s="225" t="inlineStr">
        <is>
          <t>PT Alumni</t>
        </is>
      </c>
      <c r="S47" s="225" t="inlineStr">
        <is>
          <t>Alumni PT</t>
        </is>
      </c>
      <c r="T47" s="223" t="inlineStr">
        <is>
          <t>Lokal</t>
        </is>
      </c>
      <c r="U47" s="86" t="n">
        <v>378</v>
      </c>
      <c r="V47" s="86" t="inlineStr">
        <is>
          <t>pdf</t>
        </is>
      </c>
      <c r="W47" s="223" t="inlineStr">
        <is>
          <t>5.8 MB</t>
        </is>
      </c>
      <c r="X47" s="225" t="inlineStr">
        <is>
          <t>Sampai saat ini, di Indonesia (kuhususnya dalam bahasa Indonesia), menurut pengamatan penulis, belum ada buku yang bersifat pengantar, yaitu yang membahas dasar-dasar yang secara komprehensif mengenai Hukum Udara. Yang sudah banyak ditulis oleh para ahli hukum terutama ahli Hukum Udara (yang jumlahnya masih sangat sedikit) adalah topik-topik yang bersifat monographic, seperti misalnya tentang kedaulatan negara di ruang udara, transportasi udara, tanggung jawab pengangkut udara, prinsip tanggung jawab mutlak dalam pengangkutan udara, lembaga jaminan kebendaan pesawat udara, air power, asuransi penerbangan, komentar atas berbagai konvensi di bidang Hukum Udara, dan sebagainya, yang kesemuanya itu merupakan bagian-bagian dari Hukum Udara yang dibahas lebih mendalam dan lebih luas lagi. Berdasarkan kenyataan dan keperluan tersebut, atas desakan beberapa pihak, penulis mencoba menulis buku ini dengan harapan dapat membantu, terutama para mahasiswa dan masyarakat umum yang berminat terhadap bidang Hukum Udara dan dunia penerbangan pada khususnya, yang merupakan bidang hukum yang relatif muda, terutama di Indonesia.</t>
        </is>
      </c>
      <c r="Y47" s="224" t="n">
        <v>85000</v>
      </c>
      <c r="Z47" s="226" t="n"/>
      <c r="AA47" s="89">
        <f>Y47*Z47</f>
        <v/>
      </c>
      <c r="AB47" s="227" t="inlineStr">
        <is>
          <t>000014ca-11dc-4ccb-9754-3ca31f07b22e</t>
        </is>
      </c>
    </row>
    <row r="48" ht="15" customHeight="1" s="283">
      <c r="A48" s="86" t="n">
        <v>39</v>
      </c>
      <c r="B48" s="222">
        <f>HYPERLINK("https://mocostore.moco.co.id/catalog/"&amp;AB48,"Klik Disini")</f>
        <v/>
      </c>
      <c r="C48" s="223" t="inlineStr">
        <is>
          <t>Penyelundupan hukum kepemilikan hak milik atas tanah di Indonesia</t>
        </is>
      </c>
      <c r="D48" s="223" t="n"/>
      <c r="E48" s="223" t="inlineStr">
        <is>
          <t>Anita Dewi Anggraeni Kolopaking</t>
        </is>
      </c>
      <c r="F48" s="223" t="inlineStr">
        <is>
          <t>978-979-414-542-5</t>
        </is>
      </c>
      <c r="G48" s="223" t="inlineStr">
        <is>
          <t>978-979-414-829-7</t>
        </is>
      </c>
      <c r="H48" s="223" t="inlineStr">
        <is>
          <t>Hukum</t>
        </is>
      </c>
      <c r="I48" s="223" t="inlineStr">
        <is>
          <t>Perguruan Tinggi</t>
        </is>
      </c>
      <c r="J48" s="86" t="inlineStr">
        <is>
          <t>009.12</t>
        </is>
      </c>
      <c r="K48" s="223" t="inlineStr">
        <is>
          <t>Tidak Tersedia</t>
        </is>
      </c>
      <c r="L48" s="223" t="n"/>
      <c r="M48" s="223" t="inlineStr">
        <is>
          <t>Tidak Tersedia</t>
        </is>
      </c>
      <c r="N48" s="223" t="inlineStr">
        <is>
          <t>Indonesia</t>
        </is>
      </c>
      <c r="O48" s="223" t="inlineStr">
        <is>
          <t>Bukan fiksi</t>
        </is>
      </c>
      <c r="P48" s="224" t="n">
        <v>2013</v>
      </c>
      <c r="Q48" s="224" t="n">
        <v>2021</v>
      </c>
      <c r="R48" s="225" t="inlineStr">
        <is>
          <t>PT Alumni</t>
        </is>
      </c>
      <c r="S48" s="225" t="inlineStr">
        <is>
          <t>Alumni PT</t>
        </is>
      </c>
      <c r="T48" s="223" t="inlineStr">
        <is>
          <t>Lokal</t>
        </is>
      </c>
      <c r="U48" s="86" t="n">
        <v>405</v>
      </c>
      <c r="V48" s="86" t="inlineStr">
        <is>
          <t>pdf</t>
        </is>
      </c>
      <c r="W48" s="223" t="inlineStr">
        <is>
          <t>5.3 MB</t>
        </is>
      </c>
      <c r="X48" s="225" t="inlineStr">
        <is>
          <t>Banyaknya terjadi penyelundupan hukum dalam kepemilikan tanah hak milik oleh warga negara asing dan badan hukum, sehingga mendorong penulis untuk menerbitan buku ini dari hasil disertasi penulis guna memberikan pengetahuan dan mencegah perbuatan melawan hukum yang dilakukan oleh pihak-pihak yang tidak bertanggung jawab guna meluluskan keinginannya yang melanggar aturan hukum yang ada. Sehingga perlu diketahui oleh pembaca agar terhindar dari perbuatan melanggar hukum atas kepemilikan tanah yang dikehendakinya.Sistem pertanahan nasional yang dapat memberikan sarana dalam mengatur sumber daya alam tersebut untuk mencapai pembangunan yang diharapkan telah diatur dalam Undang-undang Nomor 5 Tahun 1960 tentang Peraturan Dasar Pokok-Pokok Agraria yang meliputi objek hak atas tanah, subjek hak atas tanah dan status objek hak atas tanah.</t>
        </is>
      </c>
      <c r="Y48" s="224" t="n">
        <v>85000</v>
      </c>
      <c r="Z48" s="226" t="n"/>
      <c r="AA48" s="89">
        <f>Y48*Z48</f>
        <v/>
      </c>
      <c r="AB48" s="227" t="inlineStr">
        <is>
          <t>d7d1e704-1300-4782-8f43-59363d3b8cdc</t>
        </is>
      </c>
    </row>
    <row r="49" ht="15" customHeight="1" s="283">
      <c r="A49" s="86" t="n">
        <v>40</v>
      </c>
      <c r="B49" s="222">
        <f>HYPERLINK("https://mocostore.moco.co.id/catalog/"&amp;AB49,"Klik Disini")</f>
        <v/>
      </c>
      <c r="C49" s="223" t="inlineStr">
        <is>
          <t>Perjanjian lisensi dan pendaftaran hak cipta</t>
        </is>
      </c>
      <c r="D49" s="223" t="n"/>
      <c r="E49" s="223" t="inlineStr">
        <is>
          <t>Syarifuddin</t>
        </is>
      </c>
      <c r="F49" s="223" t="inlineStr">
        <is>
          <t>978-979-414-747-4</t>
        </is>
      </c>
      <c r="G49" s="223" t="inlineStr">
        <is>
          <t>978-979-414-832-7</t>
        </is>
      </c>
      <c r="H49" s="223" t="inlineStr">
        <is>
          <t>Hukum</t>
        </is>
      </c>
      <c r="I49" s="223" t="inlineStr">
        <is>
          <t>Perguruan Tinggi</t>
        </is>
      </c>
      <c r="J49" s="86" t="inlineStr">
        <is>
          <t>009.12</t>
        </is>
      </c>
      <c r="K49" s="223" t="inlineStr">
        <is>
          <t>Tidak Tersedia</t>
        </is>
      </c>
      <c r="L49" s="223" t="n"/>
      <c r="M49" s="223" t="inlineStr">
        <is>
          <t>Tidak Tersedia</t>
        </is>
      </c>
      <c r="N49" s="223" t="inlineStr">
        <is>
          <t>Indonesia</t>
        </is>
      </c>
      <c r="O49" s="223" t="inlineStr">
        <is>
          <t>Bukan fiksi</t>
        </is>
      </c>
      <c r="P49" s="224" t="n">
        <v>2013</v>
      </c>
      <c r="Q49" s="224" t="n">
        <v>2021</v>
      </c>
      <c r="R49" s="225" t="inlineStr">
        <is>
          <t>PT Alumni</t>
        </is>
      </c>
      <c r="S49" s="225" t="inlineStr">
        <is>
          <t>Alumni PT</t>
        </is>
      </c>
      <c r="T49" s="223" t="inlineStr">
        <is>
          <t>Lokal</t>
        </is>
      </c>
      <c r="U49" s="86" t="n">
        <v>270</v>
      </c>
      <c r="V49" s="86" t="inlineStr">
        <is>
          <t>pdf</t>
        </is>
      </c>
      <c r="W49" s="223" t="inlineStr">
        <is>
          <t>6.3 MB</t>
        </is>
      </c>
      <c r="X49" s="225" t="inlineStr">
        <is>
          <t>Hadirnya buku ini, diharapkan menjadi bagian kecil dari kebutuhan sangat banyak dan mendesak menyangkut dua persoalan Hak Cipta sebagai bagian Hak Kekayaan Intelektual, yaitu Perjanjian Lisensi Hak Cipta dan Pendaftaran Hak Cipta. Terhadap dua jenis persoalan ini, dicoba oleh penulis membuat uraian diskriptif dan ekploratif serta menarikan solusi pemecahan permasalahan-permasalahan yang ada. Hal-hal di atas diuraikan dalam buku ini, walaupun masih terdapat berbagai kekurangan disana sini antara lain penyajian data-data empirik, metode penulisan dan analisis yang tidak atau kurang lengkap. Kekurangan-kekurangan ini sepenuhnya menjadi tanggung jawab penulis sendiri dan menjadikan pemicu bagi penulis untuk melanjutkan penelitian terhadap persoalan masalah-masalah Perjanjian Lisensi Hak Cipta dan Pendaftaran Hak Cipta dikemudian hari.</t>
        </is>
      </c>
      <c r="Y49" s="224" t="n">
        <v>90000</v>
      </c>
      <c r="Z49" s="226" t="n"/>
      <c r="AA49" s="89">
        <f>Y49*Z49</f>
        <v/>
      </c>
      <c r="AB49" s="227" t="inlineStr">
        <is>
          <t>4bfe9e30-5ba3-424f-a839-74c6adc92c40</t>
        </is>
      </c>
    </row>
    <row r="50" ht="15" customHeight="1" s="283">
      <c r="A50" s="86" t="n">
        <v>41</v>
      </c>
      <c r="B50" s="222">
        <f>HYPERLINK("https://mocostore.moco.co.id/catalog/"&amp;AB50,"Klik Disini")</f>
        <v/>
      </c>
      <c r="C50" s="223" t="inlineStr">
        <is>
          <t>Perlindungan desain industri</t>
        </is>
      </c>
      <c r="D50" s="223" t="inlineStr">
        <is>
          <t>Transformasi konsep ekonomi kreatif menuju industri kreatif nasional berbasis desain</t>
        </is>
      </c>
      <c r="E50" s="223" t="inlineStr">
        <is>
          <t>Ranti Fauza Mayana Dan Tisni Santika</t>
        </is>
      </c>
      <c r="F50" s="223" t="inlineStr">
        <is>
          <t>978-979-414-631-6</t>
        </is>
      </c>
      <c r="G50" s="223" t="inlineStr">
        <is>
          <t>978-979-414-833-4</t>
        </is>
      </c>
      <c r="H50" s="223" t="inlineStr">
        <is>
          <t>Hukum</t>
        </is>
      </c>
      <c r="I50" s="223" t="inlineStr">
        <is>
          <t>Perguruan Tinggi</t>
        </is>
      </c>
      <c r="J50" s="86" t="inlineStr">
        <is>
          <t>009.03</t>
        </is>
      </c>
      <c r="K50" s="223" t="inlineStr">
        <is>
          <t>Tidak Tersedia</t>
        </is>
      </c>
      <c r="L50" s="223" t="n"/>
      <c r="M50" s="223" t="inlineStr">
        <is>
          <t>Tidak Tersedia</t>
        </is>
      </c>
      <c r="N50" s="223" t="inlineStr">
        <is>
          <t>Indonesia</t>
        </is>
      </c>
      <c r="O50" s="223" t="inlineStr">
        <is>
          <t>Bukan fiksi</t>
        </is>
      </c>
      <c r="P50" s="224" t="n">
        <v>2020</v>
      </c>
      <c r="Q50" s="224" t="n">
        <v>2021</v>
      </c>
      <c r="R50" s="225" t="inlineStr">
        <is>
          <t>PT Alumni</t>
        </is>
      </c>
      <c r="S50" s="225" t="inlineStr">
        <is>
          <t>Alumni PT</t>
        </is>
      </c>
      <c r="T50" s="223" t="inlineStr">
        <is>
          <t>Lokal</t>
        </is>
      </c>
      <c r="U50" s="86" t="n">
        <v>213</v>
      </c>
      <c r="V50" s="86" t="inlineStr">
        <is>
          <t>pdf</t>
        </is>
      </c>
      <c r="W50" s="223" t="inlineStr">
        <is>
          <t>2.8 MB</t>
        </is>
      </c>
      <c r="X50" s="225" t="inlineStr">
        <is>
          <t>Pembicaraan mengenai transformasi struktur ekonomi dunia menuju ekonomi berbasis kreativitas menempatkan ekonomi kreatif sebagai suatu konsep ekonomi baru yang mengandalkan stock of ideas, knowledge and creativity sebagai faktor produksi utama yang memberikan keunggulan kompetitif pada produk. Ekonomi Kreatif merupakan suatu sektor yang terletak pada persimpangan antara kreativitas, budaya, ekonomi dan teknologi yang diimplementasikan kedalam bentuk usaha yang mampu menciptakan nilai dan merupakan sarana sirkulasi modal intelektual dengan potensi yang besar. Indonesia sebagai negara yang sedang membangun sangat berkepentingan untuk memajukan sektor industri melalui penciptaan produk industri yang kompetitif bergantung pada rancangan pola/-model untuk penciptaan produk yang dikenal dengan istilah Desain Industri. Terkait korelasi antara kapitalisasi ide, kreativitas dan industrialisasi, keberadaan desain industri sebagai media penciptaan produk merupakan instrumen penting dalam pembentukan Industri kreatif sebagai bentuk implementasi dari konsep ekonomi kreatif tersebut.&amp;nbsp;</t>
        </is>
      </c>
      <c r="Y50" s="224" t="n">
        <v>130000</v>
      </c>
      <c r="Z50" s="226" t="n"/>
      <c r="AA50" s="89">
        <f>Y50*Z50</f>
        <v/>
      </c>
      <c r="AB50" s="227" t="inlineStr">
        <is>
          <t>a7199da7-b53c-418f-a419-73a512ffa572</t>
        </is>
      </c>
    </row>
    <row r="51" ht="15" customHeight="1" s="283">
      <c r="A51" s="86" t="n">
        <v>42</v>
      </c>
      <c r="B51" s="222">
        <f>HYPERLINK("https://mocostore.moco.co.id/catalog/"&amp;AB51,"Klik Disini")</f>
        <v/>
      </c>
      <c r="C51" s="223" t="inlineStr">
        <is>
          <t>Perlindungan hukum hak paten Alpahankam</t>
        </is>
      </c>
      <c r="D51" s="223" t="n"/>
      <c r="E51" s="223" t="inlineStr">
        <is>
          <t>Ateng Karsoma</t>
        </is>
      </c>
      <c r="F51" s="223" t="n"/>
      <c r="G51" s="223" t="inlineStr">
        <is>
          <t>978-979-414-834-1</t>
        </is>
      </c>
      <c r="H51" s="223" t="inlineStr">
        <is>
          <t>Hukum</t>
        </is>
      </c>
      <c r="I51" s="223" t="inlineStr">
        <is>
          <t>Perguruan Tinggi</t>
        </is>
      </c>
      <c r="J51" s="86" t="inlineStr">
        <is>
          <t>009.09</t>
        </is>
      </c>
      <c r="K51" s="223" t="inlineStr">
        <is>
          <t>Tidak Tersedia</t>
        </is>
      </c>
      <c r="L51" s="223" t="n"/>
      <c r="M51" s="223" t="inlineStr">
        <is>
          <t>Tidak Tersedia</t>
        </is>
      </c>
      <c r="N51" s="223" t="inlineStr">
        <is>
          <t>Indonesia</t>
        </is>
      </c>
      <c r="O51" s="223" t="inlineStr">
        <is>
          <t>Bukan fiksi</t>
        </is>
      </c>
      <c r="P51" s="224" t="n">
        <v>2020</v>
      </c>
      <c r="Q51" s="224" t="n">
        <v>2021</v>
      </c>
      <c r="R51" s="225" t="inlineStr">
        <is>
          <t>PT Alumni</t>
        </is>
      </c>
      <c r="S51" s="225" t="inlineStr">
        <is>
          <t>Alumni PT</t>
        </is>
      </c>
      <c r="T51" s="223" t="inlineStr">
        <is>
          <t>Lokal</t>
        </is>
      </c>
      <c r="U51" s="86" t="n">
        <v>335</v>
      </c>
      <c r="V51" s="86" t="inlineStr">
        <is>
          <t>pdf</t>
        </is>
      </c>
      <c r="W51" s="223" t="inlineStr">
        <is>
          <t>5.2 MB</t>
        </is>
      </c>
      <c r="X51" s="225" t="inlineStr">
        <is>
          <t>Tanpa mengabaikan arti adagium: Homines sumus non dei (manusia bukan malaikat atau Tuhan) buku ilmiah di tangan pembaca budiman ini, merupakan suatu karya yang ditulis secara inspiratif, menarik dan cerdas oleh seorang intelektual berpredikat doktor ilmu hukum tentang perlindungan hukum hak paten Alpahankam, yang perlindungan hukumnya sesuai dengan regulasi Undang-undang Paten. Terdapat tiga permasalahan akademis yang dapat dirumuskan sebagai leading questions berupa: 1. Teori hukum apa yang dapat digunakan sebagai ratio legis untuk perlindungan hak pateninventor Alpahankam dikaitkan dengan kepentingan pertahanan dan keamanan 2. Prinsip-prinsip hukum apa yang dapat digunakan oleh TNI untuk memberikan perlindungan hukum inventor Alpahankam di lingkungan litbang TNI dan Kemenham 3. Bagaimana konsep hukum perlindungan hak ekslusif inventor Alpahankam yang ciptaanya dikomersialkan oleh BUMN Industri Startegis?</t>
        </is>
      </c>
      <c r="Y51" s="224" t="n">
        <v>70000</v>
      </c>
      <c r="Z51" s="226" t="n"/>
      <c r="AA51" s="89">
        <f>Y51*Z51</f>
        <v/>
      </c>
      <c r="AB51" s="227" t="inlineStr">
        <is>
          <t>f65c5d5a-bbde-4090-a894-07b74c3560d1</t>
        </is>
      </c>
    </row>
    <row r="52" ht="15" customHeight="1" s="283">
      <c r="A52" s="86" t="n">
        <v>43</v>
      </c>
      <c r="B52" s="222">
        <f>HYPERLINK("https://mocostore.moco.co.id/catalog/"&amp;AB52,"Klik Disini")</f>
        <v/>
      </c>
      <c r="C52" s="223" t="inlineStr">
        <is>
          <t>Politik hukum pengaturan kerjasama penelitian asing dalam rangka pembangunan ekonomi untuk meningkatkan kesejahteraan masyarakat Indonesia</t>
        </is>
      </c>
      <c r="D52" s="223" t="n"/>
      <c r="E52" s="223" t="inlineStr">
        <is>
          <t>Nanda Dwi Rizkia</t>
        </is>
      </c>
      <c r="F52" s="223" t="n"/>
      <c r="G52" s="223" t="inlineStr">
        <is>
          <t>978-979-414-838-9</t>
        </is>
      </c>
      <c r="H52" s="223" t="inlineStr">
        <is>
          <t>Hukum</t>
        </is>
      </c>
      <c r="I52" s="223" t="inlineStr">
        <is>
          <t>Perguruan Tinggi</t>
        </is>
      </c>
      <c r="J52" s="86" t="inlineStr">
        <is>
          <t>009.12</t>
        </is>
      </c>
      <c r="K52" s="223" t="inlineStr">
        <is>
          <t>Tidak Tersedia</t>
        </is>
      </c>
      <c r="L52" s="223" t="n"/>
      <c r="M52" s="223" t="inlineStr">
        <is>
          <t>Tidak Tersedia</t>
        </is>
      </c>
      <c r="N52" s="223" t="inlineStr">
        <is>
          <t>Indonesia</t>
        </is>
      </c>
      <c r="O52" s="223" t="inlineStr">
        <is>
          <t>Bukan fiksi</t>
        </is>
      </c>
      <c r="P52" s="224" t="n">
        <v>2020</v>
      </c>
      <c r="Q52" s="224" t="n">
        <v>2021</v>
      </c>
      <c r="R52" s="225" t="inlineStr">
        <is>
          <t>PT Alumni</t>
        </is>
      </c>
      <c r="S52" s="225" t="inlineStr">
        <is>
          <t>Alumni PT</t>
        </is>
      </c>
      <c r="T52" s="223" t="inlineStr">
        <is>
          <t>Lokal</t>
        </is>
      </c>
      <c r="U52" s="86" t="n">
        <v>198</v>
      </c>
      <c r="V52" s="86" t="inlineStr">
        <is>
          <t>pdf</t>
        </is>
      </c>
      <c r="W52" s="223" t="inlineStr">
        <is>
          <t>4.2 MB</t>
        </is>
      </c>
      <c r="X52" s="225" t="inlineStr">
        <is>
          <t>Pembahasan buku ini mencakup beberapa permasalahan, yang berupa: Bagaimana implementasi dan perlindungan hukum kerjasama antara Peneliti Indonesia dengan Peneliti Asing dalam rangka pembangunan ekonomi di Indonesia; dan bagaimana prinsip-prinsip hukum umum yang dapat diberlakukan bagi penyelesaian sengketa kerjasama penelitian.</t>
        </is>
      </c>
      <c r="Y52" s="224" t="n">
        <v>85000</v>
      </c>
      <c r="Z52" s="226" t="n"/>
      <c r="AA52" s="89">
        <f>Y52*Z52</f>
        <v/>
      </c>
      <c r="AB52" s="227" t="inlineStr">
        <is>
          <t>8dbc7b16-c4dd-45b7-8dcb-1497c166f11d</t>
        </is>
      </c>
    </row>
    <row r="53" ht="15" customHeight="1" s="283">
      <c r="A53" s="86" t="n">
        <v>44</v>
      </c>
      <c r="B53" s="222">
        <f>HYPERLINK("https://mocostore.moco.co.id/catalog/"&amp;AB53,"Klik Disini")</f>
        <v/>
      </c>
      <c r="C53" s="223" t="inlineStr">
        <is>
          <t>Postulat dan konstruksi paradigma politik hukum pendaftaran tanah sistematik lengkap (PTSL)</t>
        </is>
      </c>
      <c r="D53" s="223" t="n"/>
      <c r="E53" s="223" t="inlineStr">
        <is>
          <t>H. Idham</t>
        </is>
      </c>
      <c r="F53" s="223" t="n"/>
      <c r="G53" s="223" t="inlineStr">
        <is>
          <t>978-979-414-850-1</t>
        </is>
      </c>
      <c r="H53" s="223" t="inlineStr">
        <is>
          <t>Hukum</t>
        </is>
      </c>
      <c r="I53" s="223" t="inlineStr">
        <is>
          <t>Perguruan Tinggi</t>
        </is>
      </c>
      <c r="J53" s="86" t="inlineStr">
        <is>
          <t>009.12</t>
        </is>
      </c>
      <c r="K53" s="223" t="inlineStr">
        <is>
          <t>Tidak Tersedia</t>
        </is>
      </c>
      <c r="L53" s="223" t="n"/>
      <c r="M53" s="223" t="inlineStr">
        <is>
          <t>Tidak Tersedia</t>
        </is>
      </c>
      <c r="N53" s="223" t="inlineStr">
        <is>
          <t>Indonesia</t>
        </is>
      </c>
      <c r="O53" s="223" t="inlineStr">
        <is>
          <t>Bukan fiksi</t>
        </is>
      </c>
      <c r="P53" s="224" t="n">
        <v>2019</v>
      </c>
      <c r="Q53" s="224" t="n">
        <v>2021</v>
      </c>
      <c r="R53" s="225" t="inlineStr">
        <is>
          <t>PT Alumni</t>
        </is>
      </c>
      <c r="S53" s="225" t="inlineStr">
        <is>
          <t>Alumni PT</t>
        </is>
      </c>
      <c r="T53" s="223" t="inlineStr">
        <is>
          <t>Lokal</t>
        </is>
      </c>
      <c r="U53" s="86" t="n">
        <v>374</v>
      </c>
      <c r="V53" s="86" t="inlineStr">
        <is>
          <t>pdf</t>
        </is>
      </c>
      <c r="W53" s="223" t="inlineStr">
        <is>
          <t>2.4 MB</t>
        </is>
      </c>
      <c r="X53" s="225" t="inlineStr">
        <is>
          <t>Terkait dengan implementasi atas pelaksanaan pendaftaran tanah sistematik lengkap khususnya di Kota Batam dapat disimpulkan khususnya ditujukan kepada aparat pelaksana penyelenggara pendaftaran tanah dimaksud, tentu dalam hal ini pihak Kantor Pertanahan Kota Batam sebagai penyelenggara tunggal, dalam pelaksanaannya harus mengimplementasikan empat elemen penting secara empiris di lapangan yaitu: -melaksanakan sesuai dengan postulat dan konstruksi politik hukum berdasarkan nilai-nilai kelima sila Pancasila sebagai Dasar Negara (philosophy of paradigm); -melaksanakan pendaftaran tanah dimaksud secara konsisten, bertanggungjawab, berkesinambungan, terus menerus dan berkelanjutan; -melaksanakan koordinasi yang terintegratif dengan seluruh pihak dan instansi terkait; dan -mengupayakan keterjaminan adanya dukungan politik hukum anggaran yang bersumber dari APBN dan APBD secara berkesinambungan dan berkelanjutan.</t>
        </is>
      </c>
      <c r="Y53" s="224" t="n">
        <v>100000</v>
      </c>
      <c r="Z53" s="226" t="n"/>
      <c r="AA53" s="89">
        <f>Y53*Z53</f>
        <v/>
      </c>
      <c r="AB53" s="227" t="inlineStr">
        <is>
          <t>017050ba-f415-4227-9fe9-86548ef85c79</t>
        </is>
      </c>
    </row>
    <row r="54" ht="15" customHeight="1" s="283">
      <c r="A54" s="86" t="n">
        <v>45</v>
      </c>
      <c r="B54" s="222">
        <f>HYPERLINK("https://mocostore.moco.co.id/catalog/"&amp;AB54,"Klik Disini")</f>
        <v/>
      </c>
      <c r="C54" s="223" t="inlineStr">
        <is>
          <t>Problematik notaris dalam praktik</t>
        </is>
      </c>
      <c r="D54" s="223" t="inlineStr">
        <is>
          <t>Kumpulan makalah</t>
        </is>
      </c>
      <c r="E54" s="223" t="inlineStr">
        <is>
          <t>I Made Hendra Kusuma</t>
        </is>
      </c>
      <c r="F54" s="223" t="n"/>
      <c r="G54" s="223" t="inlineStr">
        <is>
          <t>978-979-414-840-2</t>
        </is>
      </c>
      <c r="H54" s="223" t="inlineStr">
        <is>
          <t>Hukum &amp; Politik</t>
        </is>
      </c>
      <c r="I54" s="223" t="inlineStr">
        <is>
          <t>Perguruan Tinggi</t>
        </is>
      </c>
      <c r="J54" s="86" t="inlineStr">
        <is>
          <t>009.12</t>
        </is>
      </c>
      <c r="K54" s="223" t="inlineStr">
        <is>
          <t>Tidak Tersedia</t>
        </is>
      </c>
      <c r="L54" s="223" t="n"/>
      <c r="M54" s="223" t="inlineStr">
        <is>
          <t>Tidak Tersedia</t>
        </is>
      </c>
      <c r="N54" s="223" t="inlineStr">
        <is>
          <t>Indonesia</t>
        </is>
      </c>
      <c r="O54" s="223" t="inlineStr">
        <is>
          <t>Bukan fiksi</t>
        </is>
      </c>
      <c r="P54" s="224" t="n">
        <v>2019</v>
      </c>
      <c r="Q54" s="224" t="n">
        <v>2021</v>
      </c>
      <c r="R54" s="225" t="inlineStr">
        <is>
          <t>PT Alumni</t>
        </is>
      </c>
      <c r="S54" s="225" t="inlineStr">
        <is>
          <t>Alumni PT</t>
        </is>
      </c>
      <c r="T54" s="223" t="inlineStr">
        <is>
          <t>Lokal</t>
        </is>
      </c>
      <c r="U54" s="86" t="n">
        <v>225</v>
      </c>
      <c r="V54" s="86" t="inlineStr">
        <is>
          <t>pdf</t>
        </is>
      </c>
      <c r="W54" s="223" t="inlineStr">
        <is>
          <t>2.3 MB</t>
        </is>
      </c>
      <c r="X54" s="225" t="inlineStr">
        <is>
          <t>Ada 10 (sepuluh) makalah yang disajikan dalam buku ini, 7 (tujuh) diantaranya mengulas tentang notaris dan kompleksitas permasalahan yang dihadapi dalam praktik sehari-hari. Selain itu ada 2 (dua) makalah mengenai Majelis Kehormatan Notaris (MKN), yang merupakan lembaga baru bentukan pemerintah untuk melakukan pembinaan notaris dan memberi persetujuan/penolakan atas permintaan pemanggilan notaris dan/atau pengambilan fotokopi minuta akta notaris oleh penegak hukum (penyidik, penuntut umum, hakim) dalam suatu perkara pidana. Sedangkan satu makalah terakhir adalah mengenai pungli, penyuapan, pemerasan, dan gratifikasi. Tulisan terakhir ini disajikan agar kiranya notaris (maupun PPAT) memperoleh sedikit gambaran tentang berbagai bentuk dari tindak pidana korupsi, sehingga mampu menghindarkan diri dari praktik-praktik yang mengarah kepada perbuatan-perbuatan tersebut.</t>
        </is>
      </c>
      <c r="Y54" s="224" t="n">
        <v>100000</v>
      </c>
      <c r="Z54" s="226" t="n"/>
      <c r="AA54" s="89">
        <f>Y54*Z54</f>
        <v/>
      </c>
      <c r="AB54" s="227" t="inlineStr">
        <is>
          <t>9c7b2fa7-e25d-4635-bf9b-1337802b3767</t>
        </is>
      </c>
    </row>
    <row r="55" ht="15" customHeight="1" s="283">
      <c r="A55" s="86" t="n">
        <v>46</v>
      </c>
      <c r="B55" s="222">
        <f>HYPERLINK("https://mocostore.moco.co.id/catalog/"&amp;AB55,"Klik Disini")</f>
        <v/>
      </c>
      <c r="C55" s="223" t="inlineStr">
        <is>
          <t>Surat dakwaan dalam hukum acara pidana Indonesia</t>
        </is>
      </c>
      <c r="D55" s="223" t="n"/>
      <c r="E55" s="223" t="inlineStr">
        <is>
          <t>Andi Hamzah</t>
        </is>
      </c>
      <c r="F55" s="223" t="inlineStr">
        <is>
          <t>978-979-414-591-3</t>
        </is>
      </c>
      <c r="G55" s="223" t="inlineStr">
        <is>
          <t>978-979-414-856-3</t>
        </is>
      </c>
      <c r="H55" s="223" t="inlineStr">
        <is>
          <t>Hukum</t>
        </is>
      </c>
      <c r="I55" s="223" t="inlineStr">
        <is>
          <t>Perguruan Tinggi</t>
        </is>
      </c>
      <c r="J55" s="86" t="inlineStr">
        <is>
          <t>009.12</t>
        </is>
      </c>
      <c r="K55" s="223" t="inlineStr">
        <is>
          <t>Tidak Tersedia</t>
        </is>
      </c>
      <c r="L55" s="223" t="n"/>
      <c r="M55" s="223" t="inlineStr">
        <is>
          <t>Tidak Tersedia</t>
        </is>
      </c>
      <c r="N55" s="223" t="inlineStr">
        <is>
          <t>Indonesia</t>
        </is>
      </c>
      <c r="O55" s="223" t="inlineStr">
        <is>
          <t>Bukan fiksi</t>
        </is>
      </c>
      <c r="P55" s="224" t="n">
        <v>2016</v>
      </c>
      <c r="Q55" s="224" t="n">
        <v>2021</v>
      </c>
      <c r="R55" s="225" t="inlineStr">
        <is>
          <t>PT Alumni</t>
        </is>
      </c>
      <c r="S55" s="225" t="inlineStr">
        <is>
          <t>Alumni PT</t>
        </is>
      </c>
      <c r="T55" s="223" t="inlineStr">
        <is>
          <t>Lokal</t>
        </is>
      </c>
      <c r="U55" s="86" t="n">
        <v>193</v>
      </c>
      <c r="V55" s="86" t="inlineStr">
        <is>
          <t>pdf</t>
        </is>
      </c>
      <c r="W55" s="223" t="inlineStr">
        <is>
          <t>15.4 MB</t>
        </is>
      </c>
      <c r="X55" s="225" t="inlineStr">
        <is>
          <t>Penyusunan surat dakwaan sudah sangat panjang lebar tidak &amp;ldquo;to the point,&amp;rdquo; sulit dimengerti, bertentangan dengan kecenderungan global, yang mestinya dakwaan itu cermat, jelas dan lengkap. Di samping itu, walaupun ada kata-kata &amp;ldquo;lengkap&amp;rdquo; dalam KUHAP (Pasal 143), tidak berarti panjang lebar dan tidak jelas. Lengkap maksudnya semua bagian inti delik (delictsbestanddelen) yang orang sebut unsur delik harus termuat di dalamnya. Seharusnya, padat, singkat dan mudah dimengerti oleh terdakwa dan hakim sebagaimana diatur dalam ICCPR (International Covenant on Civil and Political Rights), &amp;rdquo;European Convention on Human Rights and Fundamental Freedoms&amp;rdquo;, KUHAP dan dulu Pasal 15 UUPTPK No. 3 Tahun 1971. Surat dakwaan langsung menyentuh hak asasi manusia, karena dengan surat dakwaan itulah seseorang terdakwa akan dijatuhi pidana.</t>
        </is>
      </c>
      <c r="Y55" s="224" t="n">
        <v>100000</v>
      </c>
      <c r="Z55" s="226" t="n"/>
      <c r="AA55" s="89">
        <f>Y55*Z55</f>
        <v/>
      </c>
      <c r="AB55" s="227" t="inlineStr">
        <is>
          <t>f9f44c09-fc1b-430f-836e-ae0998868008</t>
        </is>
      </c>
    </row>
    <row r="56" ht="15" customHeight="1" s="283">
      <c r="A56" s="86" t="n">
        <v>47</v>
      </c>
      <c r="B56" s="222">
        <f>HYPERLINK("https://mocostore.moco.co.id/catalog/"&amp;AB56,"Klik Disini")</f>
        <v/>
      </c>
      <c r="C56" s="223" t="inlineStr">
        <is>
          <t>Prospek penggunaan united nations convention on contracts for the international sale of goods (CISG)</t>
        </is>
      </c>
      <c r="D56" s="223" t="inlineStr">
        <is>
          <t>Sebagai model pembentukan hukum kontrak jual-beli barang internasional-Indonesia</t>
        </is>
      </c>
      <c r="E56" s="223" t="inlineStr">
        <is>
          <t>Marko Cahya Sutanto</t>
        </is>
      </c>
      <c r="F56" s="223" t="inlineStr">
        <is>
          <t>978-979-414-626-2</t>
        </is>
      </c>
      <c r="G56" s="223" t="inlineStr">
        <is>
          <t>978-979-414-851-8</t>
        </is>
      </c>
      <c r="H56" s="223" t="inlineStr">
        <is>
          <t>Hukum</t>
        </is>
      </c>
      <c r="I56" s="223" t="inlineStr">
        <is>
          <t>Perguruan Tinggi</t>
        </is>
      </c>
      <c r="J56" s="86" t="inlineStr">
        <is>
          <t>009.12</t>
        </is>
      </c>
      <c r="K56" s="223" t="inlineStr">
        <is>
          <t>Tidak Tersedia</t>
        </is>
      </c>
      <c r="L56" s="223" t="n"/>
      <c r="M56" s="223" t="inlineStr">
        <is>
          <t>Tidak Tersedia</t>
        </is>
      </c>
      <c r="N56" s="223" t="inlineStr">
        <is>
          <t>Indonesia</t>
        </is>
      </c>
      <c r="O56" s="223" t="inlineStr">
        <is>
          <t>Bukan fiksi</t>
        </is>
      </c>
      <c r="P56" s="224" t="n">
        <v>2019</v>
      </c>
      <c r="Q56" s="224" t="n">
        <v>2021</v>
      </c>
      <c r="R56" s="225" t="inlineStr">
        <is>
          <t>PT Alumni</t>
        </is>
      </c>
      <c r="S56" s="225" t="inlineStr">
        <is>
          <t>Alumni PT</t>
        </is>
      </c>
      <c r="T56" s="223" t="inlineStr">
        <is>
          <t>Lokal</t>
        </is>
      </c>
      <c r="U56" s="86" t="n">
        <v>408</v>
      </c>
      <c r="V56" s="86" t="inlineStr">
        <is>
          <t>pdf</t>
        </is>
      </c>
      <c r="W56" s="223" t="inlineStr">
        <is>
          <t>3.0 MB</t>
        </is>
      </c>
      <c r="X56" s="225" t="inlineStr">
        <is>
          <t>Buku ini berfokus dalam hukum kontrak, khususnya hukum kontrak jual-beli barang internasional, serta mengkaji kelayakan United Nations Convention on Contracts for the International Sale of Goods (CISG) (UNCITRAL &amp;ndash; 1980) untuk digunakan dalam pengembangan hukum jual-beli barang di Indonesia. Asal mula disusunnya naskah disertasi ini adalah buah pemikiran tentang kesiapan sistem hukum Indonesia yang seharusnya hadir untuk mengatur transaksi/kontrak perdagangan barang antar pelaku usaha yang melintasi perbatasan negara guna menghadapi ASEAN Economic Community (AEC) sekaligus mengantisipasi kondisi perdagangan dewasa ini. Berangkat dari pemikiran di atas, secara teoretis dan melalui pendekatan yuridis normatif penulis mengembangkan sebuah konsep yang diistilahkan sebagai harmonisasi hukum. Ada dua pola harmonisasi hukum, yaitu harmonisasi hukum regional dan harmonisasi hukum internal. Harmonisasi hukum regional merujuk kepada proses menuju penyeragaman, atau penyelarasan hukum substantif yang memiliki cakupan keberlakuan pada tingkat regional, sedangkan harmonisasi hukum internal merupakan upaya penyelarasan di dalam sistem hukum positif Indonesia melalui penerapan prinsip-prinsip hukum yang tercantum dalam CISG, dengan tujuan untuk membentuk sebuah instrumen hukum yang dapat mengakomodasi kebutuhan perdagangan barang internasional dan diterima oleh masyarakat internasional.</t>
        </is>
      </c>
      <c r="Y56" s="224" t="n">
        <v>140000</v>
      </c>
      <c r="Z56" s="226" t="n"/>
      <c r="AA56" s="89">
        <f>Y56*Z56</f>
        <v/>
      </c>
      <c r="AB56" s="227" t="inlineStr">
        <is>
          <t>2abce8fb-4f77-496c-a0dd-e5c2b4c88f26</t>
        </is>
      </c>
    </row>
    <row r="57" ht="15" customHeight="1" s="283">
      <c r="A57" s="86" t="n">
        <v>48</v>
      </c>
      <c r="B57" s="222">
        <f>HYPERLINK("https://mocostore.moco.co.id/catalog/"&amp;AB57,"Klik Disini")</f>
        <v/>
      </c>
      <c r="C57" s="223" t="inlineStr">
        <is>
          <t>Dimensi politik hukum pelaksanaan konsolidasi tanah di kawasan hutan lindung</t>
        </is>
      </c>
      <c r="D57" s="223" t="inlineStr">
        <is>
          <t>Untuk mewujudkan kesejahteraan warga masyarakat kampung tua Kota Batam</t>
        </is>
      </c>
      <c r="E57" s="223" t="inlineStr">
        <is>
          <t>H. Idham</t>
        </is>
      </c>
      <c r="F57" s="223" t="inlineStr">
        <is>
          <t>978-979-414-773-3</t>
        </is>
      </c>
      <c r="G57" s="223" t="inlineStr">
        <is>
          <t>978-979-414-788-7</t>
        </is>
      </c>
      <c r="H57" s="223" t="inlineStr">
        <is>
          <t>Hukum</t>
        </is>
      </c>
      <c r="I57" s="223" t="inlineStr">
        <is>
          <t>Perguruan Tinggi</t>
        </is>
      </c>
      <c r="J57" s="86" t="inlineStr">
        <is>
          <t>009.09</t>
        </is>
      </c>
      <c r="K57" s="223" t="inlineStr">
        <is>
          <t>Tidak Tersedia</t>
        </is>
      </c>
      <c r="L57" s="223" t="n"/>
      <c r="M57" s="223" t="inlineStr">
        <is>
          <t>Tidak Tersedia</t>
        </is>
      </c>
      <c r="N57" s="223" t="inlineStr">
        <is>
          <t>Indonesia</t>
        </is>
      </c>
      <c r="O57" s="223" t="inlineStr">
        <is>
          <t>Bukan fiksi</t>
        </is>
      </c>
      <c r="P57" s="224" t="n">
        <v>2021</v>
      </c>
      <c r="Q57" s="224" t="n">
        <v>2021</v>
      </c>
      <c r="R57" s="225" t="inlineStr">
        <is>
          <t>PT Alumni</t>
        </is>
      </c>
      <c r="S57" s="225" t="inlineStr">
        <is>
          <t>Alumni PT</t>
        </is>
      </c>
      <c r="T57" s="223" t="inlineStr">
        <is>
          <t>Lokal</t>
        </is>
      </c>
      <c r="U57" s="86" t="n">
        <v>432</v>
      </c>
      <c r="V57" s="86" t="inlineStr">
        <is>
          <t>pdf</t>
        </is>
      </c>
      <c r="W57" s="223" t="inlineStr">
        <is>
          <t>3.4 MB</t>
        </is>
      </c>
      <c r="X57" s="225" t="inlineStr">
        <is>
          <t>Dalam perspektif politik hukum, sudah seharusnya semua rangkaian kebijakan terutama dalam membentuk, dan merumuskan terhadap semua materi pengaturan hukum di bidang kehutanan, konstruksi dan/atau desain pembentukannya harus dilakukan sedemikian rupa dengan mengedepankan kepada pendekatan sistem (approach system), dan mengutamakan dasar pijakan yang kokoh dan kuat, yaitu berdasarkan Paradigma Nilai-Nilai Pancasila (philosophy of paradigm), dimana Pancasila harus diteguhkan sebagai Dasar Negara, Pandangan Hidup Bangsa, dan Jiwa Kepribadian Bangsa. Proses pembentukan peraturan perundang-undangan dimaksud (law making process) harus mengutamakan pendekatan dari bawah (bottom up) dan membumi (grounded system) yang berdasarkan hukum yang hidup di dalam masyarakat (the living law). Penulis menaruh harapan yang besar kepada semua pemangku kepentingan, Kementerian, dan Lembaga terkait serta seluruh lapisan masyarakat (stake holder), kiranya program dan kebijakan konsolidasi tanah di kawasan hutan lindung Kota Batam untuk prioritas pertama dapat dilaksanakan pada wilayah/kawasan permukiman dan perumahan warga masyarakat Kampung Tua, yang bertempat tinggal di pinggiran dan/atau sekitar kawasan hutan lindung yang tersebar di beberapa titik pada wilayah Kota Batam. Apabila kawasan permukiman dan perumahan masyarakat Kampung Tua dimaksud, dilaksanakan melalui pelaksanaan Konsolidasi Tanah, maka akan terwujud pemanfaatan tanah secara optimal, terjadi peningkatan efisiensi dan produktivitas penggunaan tanah, dan sekaligus akan terwujudnya suatu tatanan penguasaan dan penggunaan tanah yang tertib dan teratur. Dari hasil pelaksanaan Konsolidasi Tanah di kawasan permukiman dan perumahan pada warga masyarakat Kampung Tua tersebut, juga akan terwujud peningkatan kualitas lingkungan, karena dilengkapi prasarana dan fasilitas umum seperti prasarana jalan, fasilitas lingkungan dan/atau serta fasilitas penunjang lainnya sehingga akan terwujud kawasan permukiman dan perumahan yang sehat/higienis, tertata dengan baik, rapi, bersih, asri, segar, nyaman dan tentram dan sekaligus mampu memberikan jaminan terhadap perlindungan fungsi kemampuan hidup yang berkelanjutan (sustainability). Asas dan norma yang bersifat paradigmatik secara filosofis dan konstitusional sebagaimana yang diamanatkan di dalam Undang-Undang Nomor 41 Tahun 1999 tentang Kehutanan tersebut yaitu, disebutkan bahwa hutan sebagai salah satu penentu sistem penyangga kehidupan dan sumber kemakmuran rakyat, cenderung menurun kondisinya, oleh karena itu keberdayaannya harus dipertahankan secara optimal, dijaga daya dukungnya secara lestari, dan diurus dengan akhlak mulia, adil, arif, bijaksana, terbuka dan profesional serta bertanggung-gugat. Lebih lanjut ditegaskan pula bahwa pengurusan hutan yang berkelanjutan dan berwawasan mendunia, harus menampung dinamika aspirasi dan peran serta masyarakat, adat dan budaya, serta tata nilai masyarakat yang berdasarkan pada norma hukum Nasional. Menurut hemat penulis, norma hukum yang telah ditancapkan dan ditegaskan dalam konsiderans ini, juga harus merupakan dasar pijakan, jangkar dan pondasi yang permanen bagi pembuat peraturan perundang-undangan di bidang kehutanan, dengan mengingat sekarang ini kondisi dan potensi sumber daya kehutanan yang dimiliki oleh bangsa dan negara Indonesia sudah berada pada posisi yang terancam dan terguncang (shock) kelestariannya, akibat adanya perusakan dari orang-orang dan/atau pihak-pihak yang tidak bertanggung jawab. Hal ini dimaksudkan penulis bahwa hukum yang hidup dalam tatanan kehidupan masyarakat, seperti hukum adat, harus dijaga dan dilestarikan oleh negara dan pemerintah sebagai lokomotif dan garda terdepan (front line) dalam melaksanakan penegakan hukum (law enforcement) terhadap semua produk hukum dan peraturan perundang-undangan sebagai sumber hukum positif, dengan tetap mengutamakan dan sekaligus meneguhkan untuk terwujudnya paham negara hukum dalam wadah Negara Kesatuan Republik Indonesia sebagaimana yang telah diamanatkan dalam Undang-Undang Dasar Negara Republik Indonesia dalam Pasal 1 ayat (3) yang menegaskan bahwa &amp;quot;Indonesia adalah negara hukum&amp;quot; (constitutional of paradigm and yuridical of paradigm).</t>
        </is>
      </c>
      <c r="Y57" s="224" t="n">
        <v>100000</v>
      </c>
      <c r="Z57" s="226" t="n"/>
      <c r="AA57" s="89">
        <f>Y57*Z57</f>
        <v/>
      </c>
      <c r="AB57" s="227" t="inlineStr">
        <is>
          <t>d8639ce0-b22c-45d4-a16e-430c2576ee9b</t>
        </is>
      </c>
    </row>
    <row r="58" ht="15" customHeight="1" s="283">
      <c r="A58" s="86" t="n">
        <v>49</v>
      </c>
      <c r="B58" s="222">
        <f>HYPERLINK("https://mocostore.moco.co.id/catalog/"&amp;AB58,"Klik Disini")</f>
        <v/>
      </c>
      <c r="C58" s="223" t="inlineStr">
        <is>
          <t>Paradigma konstruksi politik hukum konsolidasi tanah perdesaan lahan pertanian di Kabupaten Karimun Provinsi Kepulauan Riau analisis kritis guna meneguhkan pertumbuhan ekonomi keraktaran di perdesaan</t>
        </is>
      </c>
      <c r="D58" s="223" t="n"/>
      <c r="E58" s="223" t="inlineStr">
        <is>
          <t>H. Idham</t>
        </is>
      </c>
      <c r="F58" s="223" t="inlineStr">
        <is>
          <t>978-979-414-774-0</t>
        </is>
      </c>
      <c r="G58" s="223" t="inlineStr">
        <is>
          <t>978-979-414-822-8</t>
        </is>
      </c>
      <c r="H58" s="223" t="inlineStr">
        <is>
          <t>Hukum</t>
        </is>
      </c>
      <c r="I58" s="223" t="inlineStr">
        <is>
          <t>Perguruan Tinggi</t>
        </is>
      </c>
      <c r="J58" s="86" t="inlineStr">
        <is>
          <t>009.06</t>
        </is>
      </c>
      <c r="K58" s="223" t="inlineStr">
        <is>
          <t>Tidak Tersedia</t>
        </is>
      </c>
      <c r="L58" s="223" t="n"/>
      <c r="M58" s="223" t="inlineStr">
        <is>
          <t>Tidak Tersedia</t>
        </is>
      </c>
      <c r="N58" s="223" t="inlineStr">
        <is>
          <t>Indonesia</t>
        </is>
      </c>
      <c r="O58" s="223" t="inlineStr">
        <is>
          <t>Bukan fiksi</t>
        </is>
      </c>
      <c r="P58" s="224" t="n">
        <v>2021</v>
      </c>
      <c r="Q58" s="224" t="n">
        <v>2021</v>
      </c>
      <c r="R58" s="225" t="inlineStr">
        <is>
          <t>PT Alumni</t>
        </is>
      </c>
      <c r="S58" s="225" t="inlineStr">
        <is>
          <t>Alumni PT</t>
        </is>
      </c>
      <c r="T58" s="223" t="inlineStr">
        <is>
          <t>Lokal</t>
        </is>
      </c>
      <c r="U58" s="86" t="n">
        <v>516</v>
      </c>
      <c r="V58" s="86" t="inlineStr">
        <is>
          <t>pdf</t>
        </is>
      </c>
      <c r="W58" s="223" t="inlineStr">
        <is>
          <t>4.3 MB</t>
        </is>
      </c>
      <c r="X58" s="225" t="inlineStr">
        <is>
          <t>Pengaturan hukum Konsolidasi Tanah Perdesaan Lahan Pertanian yaitu dengan karakter pengaturan hukumnya sudah senapas dan sejalan dengan nilai-nilai filosofi yang bersifat paradigmatik (philosophy of paradigm) Pancasila 1 Juni 1945 sebagai Dasar Negara, pandangan hidup, dan jiwa kepribadian bangsa dan negara, maka disarankan khususnya kepada pemerintah, dan kepada seluruh pemangku kepentingan lain terkait, dan seluruh warga masyarakat perdesaan, untuk menggunakan instrumen dan mekanisme pengaturan hukum Konsolidasi Tanah, dan/atau Konsolidasi Tanah Perdesaan Lahan Pertanian tersebut, yaitu sebagaimana pengaturan hukumnya telah diatur dan ditetapkan berdasarkan Peraturan Menteri Agraria dan Tata Ruang Nomor 12 Tahun 2019 tentang Konsolidasi Tanah. Dalam pendekatan aksiologis saran tersebut dimaksudkan untuk: -mewujudkan penggunaan tanah dan pemanfaatan tanah secara optimal; -meningkatkan efisiensi dan produktivitas penggunaan tanah dan ruang; -meningkatkan kualitas lingkungan; dan -memberikan kepastian hukum hak atas tanah dan ruang di atas dan/atau di bawah tanah, dan dengan tujuan utama yaitu: -melakukan penataan, pemilikan, penggunaan dan pemanfaatan tanah melalui Konsolidasi Tanah dapat menciptakan lingkungan hidup yang baik sesuai rencana tata ruang; dan -tersedianya tanah untuk kepentingan umum dan/atau warga masyarakat petani dan pekebun di perdesaan dengan melibatkan partisipasi aktif masyarakat. Saran ini juga dimaksudkan dalam upaya mempercepat terwujudnya penguatan ekonomi kerakyatan di perdesaan dalam wadah Negara Kesatuan Republik Indonesia (NKRI) serta mempercepat terwujudnya negara yang adil, makmur dan berkesejahteraan (welfare state) secara berkelanjutan (sustainability). Melalui mekanisme Konsolidasi Tanah Perdesaan Lahan Pertanian tersebut, diharapkan Pemerintah Daerah Kabupaten Karimun dapat segera mewujudkannya dalam upaya mempercepat terciptanya pertumbuhan ekonomi kerakyatan di perdesaan, khususnya di Desa Teluk Radang, Kecamatan Kundur Utara, Kabupaten Karimun, Provinsi Kepulauan Riau.</t>
        </is>
      </c>
      <c r="Y58" s="224" t="n">
        <v>140000</v>
      </c>
      <c r="Z58" s="226" t="n"/>
      <c r="AA58" s="89">
        <f>Y58*Z58</f>
        <v/>
      </c>
      <c r="AB58" s="227" t="inlineStr">
        <is>
          <t>02fae127-bb1d-4a95-9cfd-b71094fa98e7</t>
        </is>
      </c>
    </row>
    <row r="59" ht="15" customHeight="1" s="283">
      <c r="A59" s="86" t="n">
        <v>50</v>
      </c>
      <c r="B59" s="222">
        <f>HYPERLINK("https://mocostore.moco.co.id/catalog/"&amp;AB59,"Klik Disini")</f>
        <v/>
      </c>
      <c r="C59" s="223" t="inlineStr">
        <is>
          <t>Pengantar hukum internasional</t>
        </is>
      </c>
      <c r="D59" s="223" t="n"/>
      <c r="E59" s="223" t="inlineStr">
        <is>
          <t>Mochtar Kusumaatmadja dan Etty R. Agoes</t>
        </is>
      </c>
      <c r="F59" s="223" t="inlineStr">
        <is>
          <t>978-979-414-505-0</t>
        </is>
      </c>
      <c r="G59" s="223" t="inlineStr">
        <is>
          <t>978-979-414-858-7</t>
        </is>
      </c>
      <c r="H59" s="223" t="inlineStr">
        <is>
          <t>Hukum</t>
        </is>
      </c>
      <c r="I59" s="223" t="inlineStr">
        <is>
          <t>Perguruan Tinggi</t>
        </is>
      </c>
      <c r="J59" s="86" t="inlineStr">
        <is>
          <t>009.12</t>
        </is>
      </c>
      <c r="K59" s="223" t="inlineStr">
        <is>
          <t>Edisi Ke-2</t>
        </is>
      </c>
      <c r="L59" s="223" t="n"/>
      <c r="M59" s="223" t="inlineStr">
        <is>
          <t>Tidak Tersedia</t>
        </is>
      </c>
      <c r="N59" s="223" t="inlineStr">
        <is>
          <t>Indonesia</t>
        </is>
      </c>
      <c r="O59" s="223" t="inlineStr">
        <is>
          <t>Bukan fiksi</t>
        </is>
      </c>
      <c r="P59" s="224" t="n">
        <v>2019</v>
      </c>
      <c r="Q59" s="224" t="n">
        <v>2021</v>
      </c>
      <c r="R59" s="225" t="inlineStr">
        <is>
          <t>PT Alumni</t>
        </is>
      </c>
      <c r="S59" s="225" t="inlineStr">
        <is>
          <t>Alumni PT</t>
        </is>
      </c>
      <c r="T59" s="223" t="inlineStr">
        <is>
          <t>Lokal</t>
        </is>
      </c>
      <c r="U59" s="86" t="n">
        <v>111</v>
      </c>
      <c r="V59" s="86" t="inlineStr">
        <is>
          <t>pdf</t>
        </is>
      </c>
      <c r="W59" s="223" t="inlineStr">
        <is>
          <t>6.8 MB</t>
        </is>
      </c>
      <c r="X59" s="225" t="inlineStr">
        <is>
          <t>Buku ini memakai cara pendekatan terhadap hukum internasional yang penulis pergunakan juga di bidang hukum lainnya dan terhadap masalah hukum pada umumnya, yang tidak semata-mata melihat hukum sebagai suatu perangkat kaidah dan asas melainkan mempertautkan nya dengan lembaga-lembaga institution dan proses-proses yang mewujudkan kaidah kaidah tersebut dalam kenyataan. Cara pendekatan demikian dengan sendirinya selain mengkaji kaidah hukum secara analitis memperhatikan pola segi segi sosiologis politik dan budaya dari persoalan. Selanjutnya buku pengantar hukum internasional ini juga agak lain daripada buku-buku serupa dalam bahasa asing atau saduran saduran yang hingga kini masih dipakai dalam pengajaran hukum internasional di Indonesia. Suatu kelengkapan buku pendamping yang memuat garis besar uraian tentang kasus-kasus dan bahan-bahan pendukung lainnya Cases and materials diterbitkan sebagai jilid yang terpisah. Cara penerbitan dalam bentuk buku terpisah akan lebih baik daripada membebani naskah buku pengantar ini dengan berbagai kutipan dari Keputusan Mahkamah yang sering mengganggu kontinuitas pembacaan. 2 jilid buku ini patut dimiliki oleh siapa saja yang ingin mengetahui ilmu hukum internasional dalam teori dan praktik.</t>
        </is>
      </c>
      <c r="Y59" s="224" t="n">
        <v>100000</v>
      </c>
      <c r="Z59" s="226" t="n"/>
      <c r="AA59" s="89">
        <f>Y59*Z59</f>
        <v/>
      </c>
      <c r="AB59" s="227" t="inlineStr">
        <is>
          <t>4464594d-23c5-4507-9d43-85203fa72925</t>
        </is>
      </c>
    </row>
    <row r="60" ht="15" customHeight="1" s="283">
      <c r="A60" s="86" t="n">
        <v>51</v>
      </c>
      <c r="B60" s="222">
        <f>HYPERLINK("https://mocostore.moco.co.id/catalog/"&amp;AB60,"Klik Disini")</f>
        <v/>
      </c>
      <c r="C60" s="223" t="inlineStr">
        <is>
          <t>Konstitusionalisme tanah hak milik di atas tanah hak pengelolaan</t>
        </is>
      </c>
      <c r="D60" s="223" t="n"/>
      <c r="E60" s="223" t="inlineStr">
        <is>
          <t>H. Idham</t>
        </is>
      </c>
      <c r="F60" s="223" t="inlineStr">
        <is>
          <t>978-979-414-775-7</t>
        </is>
      </c>
      <c r="G60" s="223" t="inlineStr">
        <is>
          <t>978-979-414-816-7</t>
        </is>
      </c>
      <c r="H60" s="223" t="inlineStr">
        <is>
          <t>Hukum</t>
        </is>
      </c>
      <c r="I60" s="223" t="inlineStr">
        <is>
          <t>Perguruan Tinggi</t>
        </is>
      </c>
      <c r="J60" s="86" t="inlineStr">
        <is>
          <t>009.12</t>
        </is>
      </c>
      <c r="K60" s="223" t="inlineStr">
        <is>
          <t>Tidak Tersedia</t>
        </is>
      </c>
      <c r="L60" s="223" t="n"/>
      <c r="M60" s="223" t="inlineStr">
        <is>
          <t>Tidak Tersedia</t>
        </is>
      </c>
      <c r="N60" s="223" t="inlineStr">
        <is>
          <t>Indonesia</t>
        </is>
      </c>
      <c r="O60" s="223" t="inlineStr">
        <is>
          <t>Bukan fiksi</t>
        </is>
      </c>
      <c r="P60" s="224" t="n">
        <v>2021</v>
      </c>
      <c r="Q60" s="224" t="n">
        <v>2021</v>
      </c>
      <c r="R60" s="225" t="inlineStr">
        <is>
          <t>PT Alumni</t>
        </is>
      </c>
      <c r="S60" s="225" t="inlineStr">
        <is>
          <t>Alumni PT</t>
        </is>
      </c>
      <c r="T60" s="223" t="inlineStr">
        <is>
          <t>Lokal</t>
        </is>
      </c>
      <c r="U60" s="86" t="n">
        <v>616</v>
      </c>
      <c r="V60" s="86" t="inlineStr">
        <is>
          <t>pdf</t>
        </is>
      </c>
      <c r="W60" s="223" t="inlineStr">
        <is>
          <t>9.7 MB</t>
        </is>
      </c>
      <c r="X60" s="225" t="inlineStr">
        <is>
          <t>Konstruksi format penyelesaian untuk mengatasi berbagai kendala sebagaimana yang dibentangkan dalam judul buku ini: &amp;quot;Konstitusionalisme Tanah Hak Milik di Atas Tanah Hak Pengelolaan&amp;quot;, sudah seharusnya Negara dan/atau Pemerintah dan semua pihak lain yang terkait untuk melaksanakan secara ikhlas lahir batin dengan &amp;quot;sepuluh tindakan konkrit Konstitusionalisme&amp;quot; (&amp;quot;ten conrete acts of constitutionalism&amp;quot;), yaitu dengan mengejawantahkan: -Empat pilar konstruksi konstitusionalisme: -Tiga modal dasar; -Dua, strategi, dan -Satu tujuan utama yang prioritas. Empat pilar sebagai konstruksi konstitusionalisme itu adalah pondasi yang bersifat paradigmatik, yang terdiri dari: -pertanggungjawaban terhadap makna kemerdekaan bangsa dan Negara Indonesia 17 Agustus 1945; -pertanggungjawaban nilai-nilai Pancasila 1 Juni 1945 yaitu sebagai Dasar Negara, pandan gan hidup bangsa, dan jiwa kepribadian bangsa dan Negara Indonesia; - pertanggungjawaban atas amanat Konstitusi Negara Undang-Undang Dasar Negara Republik Indonesia Tahun 1945 yaitu untuk meneguhkan paham kedaulatan rakyat; dan -pertanggung jawaban atas amanat untuk meneguhkan paham Negara hukum vide Pasal 1 ayat (3) Undang-Undang Dasar Negara Republik Indonesia Tahun 1945, yang menegaskan bahwa Indonesia adalah Negara hukum. Tiga pilar modal dasar tersebut terdiri dari: -Amanat Ketetapan Majelis Permusyawaratan Rakyat Republik Indonesia TAP-MPR RI, Nomor: IX/MPR/2001, tentang Pembaruan Agraria dan Pengelolaan Sumber Daya Alam; -Meneguhkan Paham kedaulatan rakyat yang demokratis; dan -Meneguhkan Paham Demokratisasi Perekonomian Nasional. Dua strategi, yaitu: -Menerapkan grand theory (teori kebahagiaan-utilitarianisme oleh Jeremy Bentham), middle theory (teori hukum positp oleh John Austin dan didukung teori hukum John Locke), dan applied theory (teori hukum Phillippe Nonet-Philip Selznick-teori hukum responsif); dan -Menerapkan amanat politik Hukum Agraria/Pertanahan Nasional. Sedangkan satu, adalah merupakan &amp;quot;satu tujuan utama yang prioritas (the one main priority goal)&amp;quot;, yaitu untuk &amp;quot;mewujudkan bangsa dan Negara Indonesia yang adil, makmur, berkeadilan sosial, bersatu, berdaulat, bermatabat sebagai Negara yang berkesejahteraan rakyat (welfare state) baik itu secara lahir maupun batin&amp;quot; sebagaimana yang telah diamanatkan di dalam aline keempat Pembukaan (Preambule) Undang-Undang Dasar Negara Republik Indonesia Tahun 1945.</t>
        </is>
      </c>
      <c r="Y60" s="224" t="n">
        <v>140000</v>
      </c>
      <c r="Z60" s="226" t="n"/>
      <c r="AA60" s="89">
        <f>Y60*Z60</f>
        <v/>
      </c>
      <c r="AB60" s="227" t="inlineStr">
        <is>
          <t>52b1a23d-4534-45f7-92ed-94b4677f3a3d</t>
        </is>
      </c>
    </row>
    <row r="61" ht="15" customHeight="1" s="283">
      <c r="A61" s="86" t="n">
        <v>52</v>
      </c>
      <c r="B61" s="222">
        <f>HYPERLINK("https://mocostore.moco.co.id/catalog/"&amp;AB61,"Klik Disini")</f>
        <v/>
      </c>
      <c r="C61" s="223" t="inlineStr">
        <is>
          <t>Perlindungan konsumen dalam transaksi elektronik</t>
        </is>
      </c>
      <c r="D61" s="223" t="inlineStr">
        <is>
          <t>Ditinjau dari perspektif Hukum perlindungan konsumen dan hukum siber</t>
        </is>
      </c>
      <c r="E61" s="223" t="inlineStr">
        <is>
          <t>Iman Sjahputra</t>
        </is>
      </c>
      <c r="F61" s="223" t="n"/>
      <c r="G61" s="223" t="inlineStr">
        <is>
          <t>978-979-414-848-8</t>
        </is>
      </c>
      <c r="H61" s="223" t="inlineStr">
        <is>
          <t>Hukum</t>
        </is>
      </c>
      <c r="I61" s="223" t="inlineStr">
        <is>
          <t>Perguruan Tinggi</t>
        </is>
      </c>
      <c r="J61" s="86" t="inlineStr">
        <is>
          <t>009.12</t>
        </is>
      </c>
      <c r="K61" s="223" t="inlineStr">
        <is>
          <t>Tidak Tersedia</t>
        </is>
      </c>
      <c r="L61" s="223" t="n"/>
      <c r="M61" s="223" t="inlineStr">
        <is>
          <t>Tidak Tersedia</t>
        </is>
      </c>
      <c r="N61" s="223" t="inlineStr">
        <is>
          <t>Indonesia</t>
        </is>
      </c>
      <c r="O61" s="223" t="inlineStr">
        <is>
          <t>Bukan fiksi</t>
        </is>
      </c>
      <c r="P61" s="224" t="n">
        <v>2021</v>
      </c>
      <c r="Q61" s="224" t="n">
        <v>2021</v>
      </c>
      <c r="R61" s="225" t="inlineStr">
        <is>
          <t>PT Alumni</t>
        </is>
      </c>
      <c r="S61" s="225" t="inlineStr">
        <is>
          <t>Alumni PT</t>
        </is>
      </c>
      <c r="T61" s="223" t="inlineStr">
        <is>
          <t>Lokal</t>
        </is>
      </c>
      <c r="U61" s="86" t="n">
        <v>361</v>
      </c>
      <c r="V61" s="86" t="inlineStr">
        <is>
          <t>pdf</t>
        </is>
      </c>
      <c r="W61" s="223" t="inlineStr">
        <is>
          <t>3.2 MB</t>
        </is>
      </c>
      <c r="X61" s="225" t="inlineStr">
        <is>
          <t>Pembicaraan mengenai transformasi struktur ekonomi dunia menuju ekonomi berbasis kreativitas menempatkan ekonomi kreatif sebagai suatu konsep ekonomi baru yang mengandalkan stock of ideas, knowledge and creativity sebagai faktor produksi utama yang memberikan keunggulan kompetitif pada produk. Ekonomi Kreatif merupakan suatu sektor yang terletak pada persimpangan antara kreativitas, budaya, ekonomi dan teknologi yang diimplementasikan kedalam bentuk usaha yang mampu menciptakan nilai dan merupakan sarana sirkulasi modal intelektual dengan potensi yang besar. Indonesia sebagai negara yang sedang membangun sangat berkepentingan untuk memajukan sektor industri melalui penciptaan produk industri yang kompetitif bergantung pada rancangan pola/-model untuk penciptaan produk yang dikenal dengan istilah Desain Industri. Terkait korelasi antara kapitalisasi ide, kreativitas dan industrialisasi, keberadaan desain industri sebagai media penciptaan produk merupakan instrumen penting dalam pembentukan Industri kreatif sebagai bentuk implementasi dari konsep ekonomi kreatif tersebut.&amp;nbsp;</t>
        </is>
      </c>
      <c r="Y61" s="224" t="n">
        <v>100000</v>
      </c>
      <c r="Z61" s="226" t="n"/>
      <c r="AA61" s="89">
        <f>Y61*Z61</f>
        <v/>
      </c>
      <c r="AB61" s="227" t="inlineStr">
        <is>
          <t>4d7a9ee3-cc27-49e0-8103-12131fe521c5</t>
        </is>
      </c>
    </row>
    <row r="62" ht="15" customHeight="1" s="283">
      <c r="A62" s="86" t="n">
        <v>53</v>
      </c>
      <c r="B62" s="222">
        <f>HYPERLINK("https://mocostore.moco.co.id/catalog/"&amp;AB62,"Klik Disini")</f>
        <v/>
      </c>
      <c r="C62" s="223" t="inlineStr">
        <is>
          <t>Penghapusan merek terdaftar</t>
        </is>
      </c>
      <c r="D62" s="223" t="inlineStr">
        <is>
          <t>Berdasarkan UU No. 15 tahun 2001 tentang merek dan UU No. 20 tahun 2016 tentang merek dan indikasi geografis jo. Perubahan UU No. 11 tahun 2020 tentang cipta kerja di hubungkan dengan TRIPs-WTO</t>
        </is>
      </c>
      <c r="E62" s="223" t="inlineStr">
        <is>
          <t>Dwi Rezki Sri Astarini</t>
        </is>
      </c>
      <c r="F62" s="223" t="inlineStr">
        <is>
          <t>978-979-414-777-1</t>
        </is>
      </c>
      <c r="G62" s="223" t="inlineStr">
        <is>
          <t>978-979-414-830-3</t>
        </is>
      </c>
      <c r="H62" s="223" t="inlineStr">
        <is>
          <t>Hukum</t>
        </is>
      </c>
      <c r="I62" s="223" t="inlineStr">
        <is>
          <t>Perguruan Tinggi</t>
        </is>
      </c>
      <c r="J62" s="86" t="inlineStr">
        <is>
          <t>009.12</t>
        </is>
      </c>
      <c r="K62" s="223" t="inlineStr">
        <is>
          <t>Edisi Ke-2</t>
        </is>
      </c>
      <c r="L62" s="223" t="n"/>
      <c r="M62" s="223" t="inlineStr">
        <is>
          <t>Tidak Tersedia</t>
        </is>
      </c>
      <c r="N62" s="223" t="inlineStr">
        <is>
          <t>Indonesia</t>
        </is>
      </c>
      <c r="O62" s="223" t="inlineStr">
        <is>
          <t>Bukan fiksi</t>
        </is>
      </c>
      <c r="P62" s="224" t="n">
        <v>2021</v>
      </c>
      <c r="Q62" s="224" t="n">
        <v>2021</v>
      </c>
      <c r="R62" s="225" t="inlineStr">
        <is>
          <t>PT Alumni</t>
        </is>
      </c>
      <c r="S62" s="225" t="inlineStr">
        <is>
          <t>Alumni PT</t>
        </is>
      </c>
      <c r="T62" s="223" t="inlineStr">
        <is>
          <t>Lokal</t>
        </is>
      </c>
      <c r="U62" s="86" t="n">
        <v>566</v>
      </c>
      <c r="V62" s="86" t="inlineStr">
        <is>
          <t>pdf</t>
        </is>
      </c>
      <c r="W62" s="223" t="inlineStr">
        <is>
          <t>5.6 MB</t>
        </is>
      </c>
      <c r="X62" s="225" t="inlineStr">
        <is>
          <t>Buku ini antara lain mengupas tentang pengaturan penghapusan merek terdaftar dan perlindungan hukumnya di Indonesia ditinjau dari Perundang-undangan yang telah ada terdahulu hingga undang-undang yang berlaku pada saat ini dan merupakan penyelarasan dengan TRIPS yang telah memengaruhi dan membantu terciptanya suatu kecenderungan yang umum kearah penyempurnaan perundang-undangan Merek baru yang merupakan revisi Undang-Undang Merek No. 15 Tahun 2001.</t>
        </is>
      </c>
      <c r="Y62" s="224" t="n">
        <v>140000</v>
      </c>
      <c r="Z62" s="226" t="n"/>
      <c r="AA62" s="89">
        <f>Y62*Z62</f>
        <v/>
      </c>
      <c r="AB62" s="227" t="inlineStr">
        <is>
          <t>03245a19-295b-4863-bf44-4043515196f4</t>
        </is>
      </c>
    </row>
    <row r="63" ht="15" customHeight="1" s="283">
      <c r="A63" s="86" t="n">
        <v>55</v>
      </c>
      <c r="B63" s="222">
        <f>HYPERLINK("https://mocostore.moco.co.id/catalog/"&amp;AB64,"Klik Disini")</f>
        <v/>
      </c>
      <c r="C63" s="223" t="inlineStr">
        <is>
          <t>Hukum jaminan fidusia suatu kebutuhan yang didambakan</t>
        </is>
      </c>
      <c r="D63" s="223" t="inlineStr">
        <is>
          <t>sejarah, perkembangannya, dan pelaksanaannya dalam praktik bank dan pengadilan</t>
        </is>
      </c>
      <c r="E63" s="223" t="inlineStr">
        <is>
          <t>H. Tan Kamello</t>
        </is>
      </c>
      <c r="F63" s="223" t="inlineStr">
        <is>
          <t>978-979-414-552-4</t>
        </is>
      </c>
      <c r="G63" s="223" t="inlineStr">
        <is>
          <t>978-979-414-800-6</t>
        </is>
      </c>
      <c r="H63" s="223" t="inlineStr">
        <is>
          <t>Hukum</t>
        </is>
      </c>
      <c r="I63" s="223" t="inlineStr">
        <is>
          <t>Perguruan Tinggi</t>
        </is>
      </c>
      <c r="J63" s="86" t="inlineStr">
        <is>
          <t>009.12</t>
        </is>
      </c>
      <c r="K63" s="223" t="inlineStr">
        <is>
          <t>Tidak Tersedia</t>
        </is>
      </c>
      <c r="L63" s="223" t="n"/>
      <c r="M63" s="223" t="inlineStr">
        <is>
          <t>Tidak Tersedia</t>
        </is>
      </c>
      <c r="N63" s="223" t="inlineStr">
        <is>
          <t>Indonesia</t>
        </is>
      </c>
      <c r="O63" s="223" t="inlineStr">
        <is>
          <t>Bukan fiksi</t>
        </is>
      </c>
      <c r="P63" s="224" t="n">
        <v>2014</v>
      </c>
      <c r="Q63" s="224" t="n">
        <v>2022</v>
      </c>
      <c r="R63" s="225" t="inlineStr">
        <is>
          <t>PT Alumni</t>
        </is>
      </c>
      <c r="S63" s="225" t="inlineStr">
        <is>
          <t>Alumni PT</t>
        </is>
      </c>
      <c r="T63" s="223" t="inlineStr">
        <is>
          <t>Lokal</t>
        </is>
      </c>
      <c r="U63" s="86" t="n">
        <v>438</v>
      </c>
      <c r="V63" s="86" t="inlineStr">
        <is>
          <t>pdf</t>
        </is>
      </c>
      <c r="W63" s="223" t="inlineStr">
        <is>
          <t>16.8 MB</t>
        </is>
      </c>
      <c r="X63" s="225" t="inlineStr">
        <is>
          <t>Dalam perkembangannya jaminan fidusia telah mengalami penjalaran dan perubahan baik mengenai istilah, makna, maupun objeknya. Dasar penyebab penjalaran dan perubahan adalah pengaruh dari tuntutan dinamika masyarakat dan hukum itu sendiri. Ada dua dimensi&amp;nbsp; yang tercakup dalam dasar penyebab itu yakni dimensi realitas dan idealitas hukum. Buku ini bertujuan memecahkan persoalan yuridis yakni memberikan kejelasan tentang benda-benda yang dapat dijadikan objek jaminan fidusia dan mencari penyebab pergeseran objek tersebut. Dengan membaca buku ini setidaknya disadari arti&amp;nbsp; pentingya melakukan pilihan yang tepat dalam strategi&amp;nbsp; politik hukum jaminan. Prinsip pendaftaran bagi jaminan&amp;nbsp; fidusia adalah merupakan perkembangan yang sudah&amp;nbsp; menjadi sifat bawaan dari hukum jaminan kebendaan&amp;nbsp; dengan tujuan menciptakan kepastian hukum dan dapat memberikan perlindungan hukum bagi pihak masyarakat.</t>
        </is>
      </c>
      <c r="Y63" s="224" t="n">
        <v>85000</v>
      </c>
      <c r="Z63" s="226" t="n"/>
      <c r="AA63" s="89">
        <f>Y64*Z64</f>
        <v/>
      </c>
      <c r="AB63" s="227" t="inlineStr">
        <is>
          <t>d71a6613-6204-4715-bdff-ef532e08b53f</t>
        </is>
      </c>
    </row>
    <row r="64" ht="15" customHeight="1" s="283">
      <c r="A64" s="86" t="n">
        <v>56</v>
      </c>
      <c r="B64" s="222">
        <f>HYPERLINK("https://mocostore.moco.co.id/catalog/"&amp;AB65,"Klik Disini")</f>
        <v/>
      </c>
      <c r="C64" s="223" t="inlineStr">
        <is>
          <t>Koherensi asas penyelesaian sengketa perbankan syariah dengan asas penyelesaian sengketa perbankan di Indonesia</t>
        </is>
      </c>
      <c r="D64" s="223" t="n"/>
      <c r="E64" s="223" t="inlineStr">
        <is>
          <t>Erny Kencanawati</t>
        </is>
      </c>
      <c r="F64" s="223" t="inlineStr">
        <is>
          <t>978-979-414-768-9</t>
        </is>
      </c>
      <c r="G64" s="223" t="inlineStr">
        <is>
          <t>978-979-414-810-5</t>
        </is>
      </c>
      <c r="H64" s="223" t="inlineStr">
        <is>
          <t>Hukum</t>
        </is>
      </c>
      <c r="I64" s="223" t="inlineStr">
        <is>
          <t>Perguruan Tinggi</t>
        </is>
      </c>
      <c r="J64" s="86" t="inlineStr">
        <is>
          <t>009.12</t>
        </is>
      </c>
      <c r="K64" s="223" t="inlineStr">
        <is>
          <t>Tidak Tersedia</t>
        </is>
      </c>
      <c r="L64" s="223" t="n"/>
      <c r="M64" s="223" t="inlineStr">
        <is>
          <t>Tidak Tersedia</t>
        </is>
      </c>
      <c r="N64" s="223" t="inlineStr">
        <is>
          <t>Indonesia</t>
        </is>
      </c>
      <c r="O64" s="223" t="inlineStr">
        <is>
          <t>Bukan fiksi</t>
        </is>
      </c>
      <c r="P64" s="224" t="n">
        <v>2021</v>
      </c>
      <c r="Q64" s="224" t="n">
        <v>2022</v>
      </c>
      <c r="R64" s="225" t="inlineStr">
        <is>
          <t>PT Alumni</t>
        </is>
      </c>
      <c r="S64" s="225" t="inlineStr">
        <is>
          <t>Alumni PT</t>
        </is>
      </c>
      <c r="T64" s="223" t="inlineStr">
        <is>
          <t>Lokal</t>
        </is>
      </c>
      <c r="U64" s="86" t="n">
        <v>298</v>
      </c>
      <c r="V64" s="86" t="inlineStr">
        <is>
          <t>pdf</t>
        </is>
      </c>
      <c r="W64" s="223" t="inlineStr">
        <is>
          <t>11.6 MB</t>
        </is>
      </c>
      <c r="X64" s="225" t="inlineStr">
        <is>
          <t>Adalah tidak mudah untuk memperoleh buku referensi tentang Koherensi Asas Penyelesaian Perbankan Syariah di Indonesia dengan Asas Penyelesaian Sengketa Perbankan di Indonesia. Buku ini yang semula merupakan suatu Disertasi adalah suatu karya tulis kontemporer yang sangat inspiratif dalam artian membahas beberapa permasalahan Koherensi Asas Penyelesaian Sengketa Perbankan, yang mencangkup 1. Bagaimana kedudukan penyelesaian sengketa perbankan syariah di antara penyelesaian sengketa perbankan pada umumnya dalam Sistem Hukum Nasional yang mengakui keberadaan pluralisme hukum dan unifikasi hukum? 2. Bagaimana koherensi asas penyelesaian sengketa perbankan syariah di samping asas penyelesaian sengketa perbankan pada umumnya? Pembahasan masalah-masalah ini, dimuat dalam 6 (enam) Bab yang terdiri dari : Bab I Pendahuluan; Bab II Tinjauan Umum Tentang Syariah, Ekonomi Syariah Dan Perbankan Syariah; Bab III Ragam Penyelesaian Sengketa Di Indonesia; Bab IV Asas Penyelesaian Sengketa Perbankan Syariah Koheren Atau Konsisten Dengan Asas&amp;nbsp; Penyelesaian Sengketa Perbankan Di Indonesia; Bab V Penutup; dan Bab VI Problematika Bagi Notaris Dalam Akad-Akad Syariah.</t>
        </is>
      </c>
      <c r="Y64" s="224" t="n">
        <v>85000</v>
      </c>
      <c r="Z64" s="226" t="n"/>
      <c r="AA64" s="89">
        <f>Y65*Z65</f>
        <v/>
      </c>
      <c r="AB64" s="227" t="inlineStr">
        <is>
          <t>bda5ce3c-a19b-4db3-8d41-21b74c9a0502</t>
        </is>
      </c>
    </row>
    <row r="65" ht="15" customHeight="1" s="283">
      <c r="A65" s="86" t="n">
        <v>57</v>
      </c>
      <c r="B65" s="222">
        <f>HYPERLINK("https://mocostore.moco.co.id/catalog/"&amp;AB66,"Klik Disini")</f>
        <v/>
      </c>
      <c r="C65" s="223" t="inlineStr">
        <is>
          <t>Konsolidasi tanah perkotaan dalam perspektif otonomi daerah guna meneguhkan kedaulatan rakyat dan negara berkesejahteraan</t>
        </is>
      </c>
      <c r="D65" s="223" t="n"/>
      <c r="E65" s="223" t="inlineStr">
        <is>
          <t>H. Idham</t>
        </is>
      </c>
      <c r="F65" s="223" t="n"/>
      <c r="G65" s="223" t="inlineStr">
        <is>
          <t>978-979-414-815-0</t>
        </is>
      </c>
      <c r="H65" s="223" t="inlineStr">
        <is>
          <t>Hukum</t>
        </is>
      </c>
      <c r="I65" s="223" t="inlineStr">
        <is>
          <t>Perguruan Tinggi</t>
        </is>
      </c>
      <c r="J65" s="86" t="inlineStr">
        <is>
          <t>009.09</t>
        </is>
      </c>
      <c r="K65" s="223" t="inlineStr">
        <is>
          <t>Tidak Tersedia</t>
        </is>
      </c>
      <c r="L65" s="223" t="n"/>
      <c r="M65" s="223" t="inlineStr">
        <is>
          <t>Tidak Tersedia</t>
        </is>
      </c>
      <c r="N65" s="223" t="inlineStr">
        <is>
          <t>Indonesia</t>
        </is>
      </c>
      <c r="O65" s="223" t="inlineStr">
        <is>
          <t>Bukan fiksi</t>
        </is>
      </c>
      <c r="P65" s="224" t="n">
        <v>2014</v>
      </c>
      <c r="Q65" s="224" t="n">
        <v>2022</v>
      </c>
      <c r="R65" s="225" t="inlineStr">
        <is>
          <t>PT Alumni</t>
        </is>
      </c>
      <c r="S65" s="225" t="inlineStr">
        <is>
          <t>Alumni PT</t>
        </is>
      </c>
      <c r="T65" s="223" t="inlineStr">
        <is>
          <t>Lokal</t>
        </is>
      </c>
      <c r="U65" s="86" t="n">
        <v>438</v>
      </c>
      <c r="V65" s="86" t="inlineStr">
        <is>
          <t>pdf</t>
        </is>
      </c>
      <c r="W65" s="223" t="inlineStr">
        <is>
          <t>4.2 MB</t>
        </is>
      </c>
      <c r="X65" s="225" t="inlineStr">
        <is>
          <t>Membaca buku ini akan menampakkan kegalauan penulis antara harapan optimisme penulis tentang ketidakpastian masa depan tanah perkotaan ditengah-tengah dinamika otonomi daerah yang bertujuan meneguhkan kedaulatan rakyat dan negara berkesejahteraan. Karya tulis ini, yang semula merupakan disertasi penulis yang telah berhasil dipertahankan pada tahun 2004 dihadapan sidang senat Universitas Sumatera Utara (USU) , memuat usaha penulis untuk mencoba menemukan pemecahan permasalahan proses dan pelaksanaan konsolidasi tanah perkotaan, yang akan ditelusuri sedemikian rupa tentang apakah pelaksanaan konsolidasi tanah perkotaan tersebut telah sesuai dengan aspirasi, khususnya bagi peserta konsolidasi tanah itu sendiri. Dalam upaya memenuhi maksud dan tujuan pelaksanaan konsolidasi tanah tersebut, ditawarkan sedemikian rupa tentang kebijakan pengaturan hukum konsolidasi tanah perkotaan masa depan yang sesuai dengan perspektif otonomi daerah dengan intinya bertujuan agar dapat memberikan manfaat optimal bagi peserta konsolidasi tanah perkotaan untuk dapat meningkatkan kesejahteraan hidup. Hasil pembentukan pengaturan hukum konsolidasi tanah perkotaan tersebut harus dihindari dari penguasaan kaum elitis. Artinya semua produk pengaturan hukum konsolidasi tanah perkotaan dimaksud, dihasilkan hasil semata-mata untuk kepentingan masyarakat (populis).</t>
        </is>
      </c>
      <c r="Y65" s="224" t="n">
        <v>85000</v>
      </c>
      <c r="Z65" s="226" t="n"/>
      <c r="AA65" s="89">
        <f>Y66*Z66</f>
        <v/>
      </c>
      <c r="AB65" s="227" t="inlineStr">
        <is>
          <t>d6790645-2f6b-4f7c-917e-972d40d557e9</t>
        </is>
      </c>
    </row>
    <row r="66" ht="15" customHeight="1" s="283">
      <c r="A66" s="86" t="n">
        <v>58</v>
      </c>
      <c r="B66" s="222">
        <f>HYPERLINK("https://mocostore.moco.co.id/catalog/"&amp;AB67,"Klik Disini")</f>
        <v/>
      </c>
      <c r="C66" s="223" t="inlineStr">
        <is>
          <t>Konstruksi politik hukum hak atas tanah untuk melaksanakan manajemen status tanah hak pengelolaan (HPL) guna meneguhkan prinsip kedaulatan rakyat dan pertumbuhan ekonomi masyarakat Kota Batam</t>
        </is>
      </c>
      <c r="D66" s="223" t="n"/>
      <c r="E66" s="223" t="inlineStr">
        <is>
          <t>H. Idham</t>
        </is>
      </c>
      <c r="F66" s="223" t="inlineStr">
        <is>
          <t>978-979-414-600-2</t>
        </is>
      </c>
      <c r="G66" s="223" t="inlineStr">
        <is>
          <t>978-979-414-817-4</t>
        </is>
      </c>
      <c r="H66" s="223" t="inlineStr">
        <is>
          <t>Hukum</t>
        </is>
      </c>
      <c r="I66" s="223" t="inlineStr">
        <is>
          <t>Perguruan Tinggi</t>
        </is>
      </c>
      <c r="J66" s="86" t="inlineStr">
        <is>
          <t>009.12</t>
        </is>
      </c>
      <c r="K66" s="223" t="inlineStr">
        <is>
          <t>Tidak Tersedia</t>
        </is>
      </c>
      <c r="L66" s="223" t="n"/>
      <c r="M66" s="223" t="inlineStr">
        <is>
          <t>Tidak Tersedia</t>
        </is>
      </c>
      <c r="N66" s="223" t="inlineStr">
        <is>
          <t>Indonesia</t>
        </is>
      </c>
      <c r="O66" s="223" t="inlineStr">
        <is>
          <t>Bukan fiksi</t>
        </is>
      </c>
      <c r="P66" s="224" t="n">
        <v>2017</v>
      </c>
      <c r="Q66" s="224" t="n">
        <v>2022</v>
      </c>
      <c r="R66" s="225" t="inlineStr">
        <is>
          <t>PT Alumni</t>
        </is>
      </c>
      <c r="S66" s="225" t="inlineStr">
        <is>
          <t>Alumni PT</t>
        </is>
      </c>
      <c r="T66" s="223" t="inlineStr">
        <is>
          <t>Lokal</t>
        </is>
      </c>
      <c r="U66" s="86" t="n">
        <v>440</v>
      </c>
      <c r="V66" s="86" t="inlineStr">
        <is>
          <t>pdf</t>
        </is>
      </c>
      <c r="W66" s="223" t="inlineStr">
        <is>
          <t>3.7 MB</t>
        </is>
      </c>
      <c r="X66" s="225" t="inlineStr">
        <is>
          <t>Seharusnya pelaksanaan manajemen untuk melaksanakan proses pekerjaan perencanaan peruntukan persediaan dan pemeliharaan hak-hak atas tanah dengan status hak pengelolaan itu sudah dapat dilaksanakan sebagaimana mestinya tentu dalam pelaksanaannya harus berdasarkan segala produk pengaturan hukum yang telah ada dan telah dijelaskan penulis pada bagian di atas dalam proses penegakan hukum di lapangan seharusnya semua aparat penyelenggara yang terlibat dalam melaksanakan manajemen atas status tanah hak pengelolaan HPL tersebut dalam implementasinya harus mengutamakan kepada perwujudan dan atau peneguhan untuk tetap ditegakkannya prinsip-prinsip kedaulatan rakyat dan ciri bahwa Indonesia adalah negara hukum dengan mengutamakan penerapan teori utama dalam buku ini yaitu penerapan teori Jeremy bentham yang terkenal dengan teori kebahagiaan an bentham mengatakan bahwa dalam penegakan hukum tujuan akhirnya harus dapat memberikan garansi dan atau jaminan untuk terwujudnya suatu rasa kebahagiaan bagi dan untuk kepentingan seluruh warga masyarakat. Satu tindak lanjut yang harus dilaksanakan oleh pihak-pihak yang terkait guna melaksanakan tindakan manajemen terkait dengan status tanah hak pengelolaan HPL tersebut harus segera diupayakan untuk menambah alokasi anggaran tentu dalam perspektif politik anggaran tentu hal ini harus dilakukan secara fokus dan berkelanjutan Upaya yang harus dilakukan untuk menambah alokasi anggaran ini harus dilakukan sekaligus yaitu oleh pihak badan perusahaan Batam dan demikian pula oleh pihak Kantor Pertanahan Kota Batam yang kedua keduanya di alokasi penambahan anggaran itu alokasi nya adalah dalam anggaran dan pendapatan dan belanja negara cara APBN bagi pihak badan pengusahaan Batam alokasi penambahan anggaran tersebut proses pengusulan nya disampaikan oleh pihak kementerian negara Badan Usaha Milik Negara BUMN melalui Komisi 6 Dewan Perwakilan Rakyat Republik Indonesia dan bagi Kementerian Agraria dan tata ruang Kepala Badan Pertanahan Nasional Republik Indonesia usulannya disampaikan melalui komisi 2 Dewan Perwakilan Rakyat Republik Indonesia di Jakarta sedangkan bagi pemerintah kota Batam usulan penambahan anggaran di maksud tentu proses pengusulan nya disampaikan melalui Dewan Perwakilan Daerah DPRD Kota Batam Hal ini bertujuan agar pelaksanaan manajemen status tanah hak pengelolaan itu dapat dilaksanakan secara terencana fokus dan berkelanjutan untuk mewujudkan prinsip kedaulatan rakyat dan sekaligus dalam upaya untuk mempercepat terwujudnya peningkatan perekonomian bagi seluruh warga masyarakat di kota Batam.</t>
        </is>
      </c>
      <c r="Y66" s="224" t="n">
        <v>85000</v>
      </c>
      <c r="Z66" s="226" t="n"/>
      <c r="AA66" s="89">
        <f>Y67*Z67</f>
        <v/>
      </c>
      <c r="AB66" s="227" t="inlineStr">
        <is>
          <t>3958d457-70bf-41bc-b2f3-36173b575ec7</t>
        </is>
      </c>
    </row>
    <row r="67" ht="15" customHeight="1" s="283">
      <c r="A67" s="86" t="n">
        <v>59</v>
      </c>
      <c r="B67" s="222">
        <f>HYPERLINK("https://mocostore.moco.co.id/catalog/"&amp;AB68,"Klik Disini")</f>
        <v/>
      </c>
      <c r="C67" s="223" t="inlineStr">
        <is>
          <t>Kontruksi pengaturan hukum pelaksanaan landreform dan penataan ruang dalam konteks pelaksanaan Free Trade Zone (FTZ) di Kabupaten Bintan</t>
        </is>
      </c>
      <c r="D67" s="223" t="n"/>
      <c r="E67" s="223" t="inlineStr">
        <is>
          <t>H. Idham</t>
        </is>
      </c>
      <c r="F67" s="223" t="n"/>
      <c r="G67" s="223" t="inlineStr">
        <is>
          <t>978-979-414-818-1</t>
        </is>
      </c>
      <c r="H67" s="223" t="inlineStr">
        <is>
          <t>Hukum</t>
        </is>
      </c>
      <c r="I67" s="223" t="inlineStr">
        <is>
          <t>Perguruan Tinggi</t>
        </is>
      </c>
      <c r="J67" s="86" t="inlineStr">
        <is>
          <t>009.12</t>
        </is>
      </c>
      <c r="K67" s="223" t="inlineStr">
        <is>
          <t>Tidak Tersedia</t>
        </is>
      </c>
      <c r="L67" s="223" t="n"/>
      <c r="M67" s="223" t="inlineStr">
        <is>
          <t>Tidak Tersedia</t>
        </is>
      </c>
      <c r="N67" s="223" t="inlineStr">
        <is>
          <t>Indonesia</t>
        </is>
      </c>
      <c r="O67" s="223" t="inlineStr">
        <is>
          <t>Bukan fiksi</t>
        </is>
      </c>
      <c r="P67" s="224" t="n">
        <v>2017</v>
      </c>
      <c r="Q67" s="224" t="n">
        <v>2022</v>
      </c>
      <c r="R67" s="225" t="inlineStr">
        <is>
          <t>PT Alumni</t>
        </is>
      </c>
      <c r="S67" s="225" t="inlineStr">
        <is>
          <t>Alumni PT</t>
        </is>
      </c>
      <c r="T67" s="223" t="inlineStr">
        <is>
          <t>Lokal</t>
        </is>
      </c>
      <c r="U67" s="86" t="n">
        <v>342</v>
      </c>
      <c r="V67" s="86" t="inlineStr">
        <is>
          <t>pdf</t>
        </is>
      </c>
      <c r="W67" s="223" t="inlineStr">
        <is>
          <t>3.6 MB</t>
        </is>
      </c>
      <c r="X67" s="225" t="inlineStr">
        <is>
          <t>Secara inspiratif dan aktual, Penulis buku ini membahas tentang pengaturan hukum positif mengenai pelaksanaan landreform di Kabupaten Bintan, dan pelaksanaannya yang merujuk kepada peraturan dasar mengenai landreform yaitu Undang-undang/Prp. Nomor 56 Tahun 1960, peraturan pemerintah Nomor 224 Tahun 1961 dan beberapa peraturan teknis lainnya yang bersifat praktis operasional hanya saja dalam konteks pelaksanaan otonomi daerah pemerintah pengaturan hukum tentang landreform sebagaimana dimaksud sudah banyak substansinya tidak sesuai lagi dengan keadaan secara empiris di lapangan dan pengaturan tentang landreform saat ini banyak diganjal atau dipasung oleh peraturan perundang-undangan lainnya. Buku ini lebih lanjut menyajikan saran untuk menemukan solusi yang konstruktif terhadap berbagai permasalahan dalam pelaksanaan kegiatan landreform di Kabupaten Bintan dimaksud yaitu : Disarankan kepada pemerintah dalam hal ini presiden bersama-sama dengan Dewan Perwakilan Rakyat Republik Indonesia atau (DPR-RI) untuk segera melakukan inventarisasi segala bentuk peraturan perundang-undangan yang selama ini menghalangi Bakat mendiskreditkan dan atau memandulkan pelaksanaan landreform di lapangan</t>
        </is>
      </c>
      <c r="Y67" s="224" t="n">
        <v>85000</v>
      </c>
      <c r="Z67" s="226" t="n"/>
      <c r="AA67" s="89">
        <f>Y68*Z68</f>
        <v/>
      </c>
      <c r="AB67" s="227" t="inlineStr">
        <is>
          <t>50187f4f-c3e6-4890-bbe8-ae30b6757093</t>
        </is>
      </c>
    </row>
    <row r="68" ht="15" customHeight="1" s="283">
      <c r="A68" s="86" t="n">
        <v>60</v>
      </c>
      <c r="B68" s="222">
        <f>HYPERLINK("https://mocostore.moco.co.id/catalog/"&amp;AB69,"Klik Disini")</f>
        <v/>
      </c>
      <c r="C68" s="223" t="inlineStr">
        <is>
          <t>Mediasi penal dalam sistem peradilan pidana Indonesia</t>
        </is>
      </c>
      <c r="D68" s="223" t="n"/>
      <c r="E68" s="223" t="inlineStr">
        <is>
          <t>Lilik Mulyadi</t>
        </is>
      </c>
      <c r="F68" s="223" t="inlineStr">
        <is>
          <t>978-979-414-756-6</t>
        </is>
      </c>
      <c r="G68" s="223" t="inlineStr">
        <is>
          <t>978-979-414-819-8</t>
        </is>
      </c>
      <c r="H68" s="223" t="inlineStr">
        <is>
          <t>Hukum</t>
        </is>
      </c>
      <c r="I68" s="223" t="inlineStr">
        <is>
          <t>Perguruan Tinggi</t>
        </is>
      </c>
      <c r="J68" s="86" t="inlineStr">
        <is>
          <t>009.12</t>
        </is>
      </c>
      <c r="K68" s="223" t="inlineStr">
        <is>
          <t>Tidak Tersedia</t>
        </is>
      </c>
      <c r="L68" s="223" t="n"/>
      <c r="M68" s="223" t="inlineStr">
        <is>
          <t>Tidak Tersedia</t>
        </is>
      </c>
      <c r="N68" s="223" t="inlineStr">
        <is>
          <t>Indonesia</t>
        </is>
      </c>
      <c r="O68" s="223" t="inlineStr">
        <is>
          <t>Bukan fiksi</t>
        </is>
      </c>
      <c r="P68" s="224" t="n">
        <v>2015</v>
      </c>
      <c r="Q68" s="224" t="n">
        <v>2022</v>
      </c>
      <c r="R68" s="225" t="inlineStr">
        <is>
          <t>PT Alumni</t>
        </is>
      </c>
      <c r="S68" s="225" t="inlineStr">
        <is>
          <t>Alumni PT</t>
        </is>
      </c>
      <c r="T68" s="223" t="inlineStr">
        <is>
          <t>Lokal</t>
        </is>
      </c>
      <c r="U68" s="86" t="n">
        <v>246</v>
      </c>
      <c r="V68" s="86" t="inlineStr">
        <is>
          <t>pdf</t>
        </is>
      </c>
      <c r="W68" s="223" t="inlineStr">
        <is>
          <t>5.4 MB</t>
        </is>
      </c>
      <c r="X68" s="225" t="inlineStr">
        <is>
          <t>Ulasan komprehensif dalam buku ini tentang mediasi penal (penal mediation) dari perspektif sistem peradilan pidana Indonesia dilakukan melalui lembaga adat. Dimensi kearifan lokal hukum adat berlandaskan alam pikiran kosmis, magis dan religius dalam praktik sosial pada masyarakat Indonesia, lembaga mediasi penal sudah lama dikenal dan telah menjadi tradisi antara lain pada masyarakat Papua, Aceh, Bali, Sumatera Barat dan hukum adat Lampung. Pada masyarakat Papua misalnya dikenal budaya bakar batu, sebagai simbol budaya lokal, yang digunakan untuk menyelesaikan sengketa atau perkara, termasuk perkara pidana, melalui upaya damai demi terpeliharanya harmoni sosial. Guna laksana Mediasi Panel diuraikan dalam buku ini, tidak saja berfungsi sebagai sumber hukum bagi para praktisi penegak hukum, namun juga bagi para akademisi yang menggeluti substansi Mediasi Penal.</t>
        </is>
      </c>
      <c r="Y68" s="224" t="n">
        <v>85000</v>
      </c>
      <c r="Z68" s="226" t="n"/>
      <c r="AA68" s="89">
        <f>Y69*Z69</f>
        <v/>
      </c>
      <c r="AB68" s="227" t="inlineStr">
        <is>
          <t>e3013a81-ceaf-4045-844e-adc05b1c0174</t>
        </is>
      </c>
    </row>
    <row r="69" ht="15" customHeight="1" s="283">
      <c r="A69" s="86" t="n">
        <v>61</v>
      </c>
      <c r="B69" s="222">
        <f>HYPERLINK("https://mocostore.moco.co.id/catalog/"&amp;AB70,"Klik Disini")</f>
        <v/>
      </c>
      <c r="C69" s="223" t="inlineStr">
        <is>
          <t>Paradigma politik hukum pendaftaran tanah dan konsolidasi tanah dalam perspektif free trade zone (FTZ) di kota Batam</t>
        </is>
      </c>
      <c r="D69" s="223" t="n"/>
      <c r="E69" s="223" t="inlineStr">
        <is>
          <t>H. Idham</t>
        </is>
      </c>
      <c r="F69" s="223" t="inlineStr">
        <is>
          <t>978-979-414-762-7</t>
        </is>
      </c>
      <c r="G69" s="223" t="inlineStr">
        <is>
          <t>978-979-414-823-5</t>
        </is>
      </c>
      <c r="H69" s="223" t="inlineStr">
        <is>
          <t>Hukum</t>
        </is>
      </c>
      <c r="I69" s="223" t="inlineStr">
        <is>
          <t>Perguruan Tinggi</t>
        </is>
      </c>
      <c r="J69" s="86" t="inlineStr">
        <is>
          <t>009.12</t>
        </is>
      </c>
      <c r="K69" s="223" t="inlineStr">
        <is>
          <t>Tidak Tersedia</t>
        </is>
      </c>
      <c r="L69" s="223" t="n"/>
      <c r="M69" s="223" t="inlineStr">
        <is>
          <t>Tidak Tersedia</t>
        </is>
      </c>
      <c r="N69" s="223" t="inlineStr">
        <is>
          <t>Indonesia</t>
        </is>
      </c>
      <c r="O69" s="223" t="inlineStr">
        <is>
          <t>Bukan fiksi</t>
        </is>
      </c>
      <c r="P69" s="224" t="n">
        <v>2016</v>
      </c>
      <c r="Q69" s="224" t="n">
        <v>2022</v>
      </c>
      <c r="R69" s="225" t="inlineStr">
        <is>
          <t>PT Alumni</t>
        </is>
      </c>
      <c r="S69" s="225" t="inlineStr">
        <is>
          <t>Alumni PT</t>
        </is>
      </c>
      <c r="T69" s="223" t="inlineStr">
        <is>
          <t>Lokal</t>
        </is>
      </c>
      <c r="U69" s="86" t="n">
        <v>330</v>
      </c>
      <c r="V69" s="86" t="inlineStr">
        <is>
          <t>pdf</t>
        </is>
      </c>
      <c r="W69" s="223" t="inlineStr">
        <is>
          <t>3.6 MB</t>
        </is>
      </c>
      <c r="X69" s="225" t="inlineStr">
        <is>
          <t>Tema central buku ini yang terdiri dari beberapa variabel menguraikan dalam pembahasannya beberapa data-data emperil yang terdapat di lapangan tentang Pendaftaran Tanah, Konsolidasi Tanah Dan Perspektif Free Trade Zone Di Kota Batam, pembahasan variabel-variabel ini terdiri dari: BAB I: Pendahuluan; BAB II: Pengaturan Hukum Pendaftaran Tanah Dan Konsolidasi Tanah Dalam Perspektif Free Trade Zone (FTZ) Di Kota Batam; BAB III: Implementasi Pendaftaran Tanah Secara Khusus Di Kota Batam Dalam Perspektif Free Trade Zone (FTZ); BAB IV: Faktor Kendala Dan Solusi Pendaftaran Tanah Dan Konsolidasi Tanah Dalam Perspektif Free Trade Zone (FTZ) Di Kota Batam; BAB V: Penutup.</t>
        </is>
      </c>
      <c r="Y69" s="224" t="n">
        <v>85000</v>
      </c>
      <c r="Z69" s="226" t="n"/>
      <c r="AA69" s="89">
        <f>Y70*Z70</f>
        <v/>
      </c>
      <c r="AB69" s="227" t="inlineStr">
        <is>
          <t>fb93142d-bef7-42f4-bea4-60ff81f4b1cf</t>
        </is>
      </c>
    </row>
    <row r="70" ht="15" customHeight="1" s="283">
      <c r="A70" s="86" t="n">
        <v>62</v>
      </c>
      <c r="B70" s="222">
        <f>HYPERLINK("https://mocostore.moco.co.id/catalog/"&amp;AB71,"Klik Disini")</f>
        <v/>
      </c>
      <c r="C70" s="223" t="inlineStr">
        <is>
          <t>Pencegahan dan pemberantasan korupsi dalam tugas kedinasan</t>
        </is>
      </c>
      <c r="D70" s="223" t="inlineStr">
        <is>
          <t>(Pasca UU no. 30 tahun 2014)</t>
        </is>
      </c>
      <c r="E70" s="223" t="inlineStr">
        <is>
          <t>O.C. Kaligis</t>
        </is>
      </c>
      <c r="F70" s="223" t="inlineStr">
        <is>
          <t>978-979-414-757-3</t>
        </is>
      </c>
      <c r="G70" s="223" t="inlineStr">
        <is>
          <t>978-979-414-828-0</t>
        </is>
      </c>
      <c r="H70" s="223" t="inlineStr">
        <is>
          <t>Hukum</t>
        </is>
      </c>
      <c r="I70" s="223" t="inlineStr">
        <is>
          <t>Perguruan Tinggi</t>
        </is>
      </c>
      <c r="J70" s="86" t="inlineStr">
        <is>
          <t>009.12</t>
        </is>
      </c>
      <c r="K70" s="223" t="inlineStr">
        <is>
          <t>Tidak Tersedia</t>
        </is>
      </c>
      <c r="L70" s="223" t="n"/>
      <c r="M70" s="223" t="inlineStr">
        <is>
          <t>Tidak Tersedia</t>
        </is>
      </c>
      <c r="N70" s="223" t="inlineStr">
        <is>
          <t>Indonesia</t>
        </is>
      </c>
      <c r="O70" s="223" t="inlineStr">
        <is>
          <t>Bukan fiksi</t>
        </is>
      </c>
      <c r="P70" s="224" t="n">
        <v>2015</v>
      </c>
      <c r="Q70" s="224" t="n">
        <v>2022</v>
      </c>
      <c r="R70" s="225" t="inlineStr">
        <is>
          <t>PT Alumni</t>
        </is>
      </c>
      <c r="S70" s="225" t="inlineStr">
        <is>
          <t>Alumni PT</t>
        </is>
      </c>
      <c r="T70" s="223" t="inlineStr">
        <is>
          <t>Lokal</t>
        </is>
      </c>
      <c r="U70" s="86" t="n">
        <v>324</v>
      </c>
      <c r="V70" s="86" t="inlineStr">
        <is>
          <t>pdf</t>
        </is>
      </c>
      <c r="W70" s="223" t="inlineStr">
        <is>
          <t>5.8 MB</t>
        </is>
      </c>
      <c r="X70" s="225" t="inlineStr">
        <is>
          <t>Diulas secara ringkas dan menarik dalam buku ini tentang Praktik pelaksanaan UU No.30 Tahun 2014 tentang Administrasi Pemerintahan dengan tujuan mencegah dan memberantas Korupsi dalam Tugas Kedinasan. Pembahasannya dilakukan dalam duabelas Bab: BAB I: Pengertian Korupsi; BAB II: Eksistensi komisi pemberantasan korupsi di indonesia; BAB III: Keberhasilan Komisi Pemberantasan Korupsi Hongkong (ICAC) dalam Melakukan Pencegahan Korupsi; BAB IV: Kewenangan BPKP sebagai Pre-Audit dan BPK sebagai Post-Audit dalam Pemeriksaan Keuangan Negara; BAB V: Temuan BPK Atas Penyimpangan Keuangan Negara dalam&amp;nbsp; Kasus Pelabuhan Khusus Harbour Bay Di Batam; BAB VI: Penandatanganan Nota Kesepakatan Antara Kejaksaan Agung dengan Kemendagri Terkait UU No. 30 Tahun 2014 Tentang Administrasi Pemerintahan; BAB VII: Hubungan PTUN dengan UU No. 30 Tahun 2014 Tentang Administrasi Pemerintahan pada Perkara Komjen Budi Gunawan Terkait Pengujian Kewenangan; BAB VIII: Wilayah Administrasi Rawan Korupsi; BAB IX: Freies Ermessen atau Pouvoir Discretionnaire; BAB X: Penyalahgunaan Kekuasan; BAB XI: Arah Kebijakan dan Strategi Pencegahan dan Pemberantasan korupsi di Wilayah Administrasi; BAB XII: Seminar Ikatan Hakim Indonesia (IKAHI) Maret 2015 Pasca UU No. 30 Tahun 2014 Tentang Administrasi Pemerintahan.</t>
        </is>
      </c>
      <c r="Y70" s="224" t="n">
        <v>85000</v>
      </c>
      <c r="Z70" s="226" t="n"/>
      <c r="AA70" s="89">
        <f>Y71*Z71</f>
        <v/>
      </c>
      <c r="AB70" s="227" t="inlineStr">
        <is>
          <t>24a2c9b3-c4e9-4d6d-9526-565e3dd0fc38</t>
        </is>
      </c>
    </row>
    <row r="71" ht="15" customHeight="1" s="283">
      <c r="A71" s="86" t="n">
        <v>63</v>
      </c>
      <c r="B71" s="222">
        <f>HYPERLINK("https://mocostore.moco.co.id/catalog/"&amp;AB72,"Klik Disini")</f>
        <v/>
      </c>
      <c r="C71" s="223" t="inlineStr">
        <is>
          <t>Peradilan sesat</t>
        </is>
      </c>
      <c r="D71" s="223" t="n"/>
      <c r="E71" s="223" t="inlineStr">
        <is>
          <t>Penulis : O.C. Kaligis; Tim Editor: Yenny Octorina Misnan, ...[et al.]</t>
        </is>
      </c>
      <c r="F71" s="223" t="inlineStr">
        <is>
          <t>978-979-414-623-1</t>
        </is>
      </c>
      <c r="G71" s="223" t="inlineStr">
        <is>
          <t>978-979-414-831-0</t>
        </is>
      </c>
      <c r="H71" s="223" t="inlineStr">
        <is>
          <t>Hukum</t>
        </is>
      </c>
      <c r="I71" s="223" t="inlineStr">
        <is>
          <t>Perguruan Tinggi</t>
        </is>
      </c>
      <c r="J71" s="86" t="inlineStr">
        <is>
          <t>009.12</t>
        </is>
      </c>
      <c r="K71" s="223" t="inlineStr">
        <is>
          <t>Tidak Tersedia</t>
        </is>
      </c>
      <c r="L71" s="223" t="n"/>
      <c r="M71" s="223" t="inlineStr">
        <is>
          <t>Tidak Tersedia</t>
        </is>
      </c>
      <c r="N71" s="223" t="inlineStr">
        <is>
          <t>Indonesia</t>
        </is>
      </c>
      <c r="O71" s="223" t="inlineStr">
        <is>
          <t>Bukan fiksi</t>
        </is>
      </c>
      <c r="P71" s="224" t="n">
        <v>2017</v>
      </c>
      <c r="Q71" s="224" t="n">
        <v>2022</v>
      </c>
      <c r="R71" s="225" t="inlineStr">
        <is>
          <t>PT Alumni</t>
        </is>
      </c>
      <c r="S71" s="225" t="inlineStr">
        <is>
          <t>Alumni PT</t>
        </is>
      </c>
      <c r="T71" s="223" t="inlineStr">
        <is>
          <t>Lokal</t>
        </is>
      </c>
      <c r="U71" s="86" t="n">
        <v>651</v>
      </c>
      <c r="V71" s="86" t="inlineStr">
        <is>
          <t>pdf</t>
        </is>
      </c>
      <c r="W71" s="223" t="inlineStr">
        <is>
          <t>4.8 MB</t>
        </is>
      </c>
      <c r="X71" s="225" t="inlineStr">
        <is>
          <t>Banyak cara mengungkap kebenaran materil peradilan di Indonesia, termasuk penelusurannya secara deskriptif analitis melalui buku ini yang ditulis oleh : Prof. Dr. O.C. Kaligis, S.H., M.H. Dengan judul: PERADILAN SESAT dikemukakan oleh penulis dalam buku ini bahwa seyogianya para penegak hukum termasuk didalmnya para halim, agar supaya dalam pertimbangan-pertimbangannya memerhatikan Pendapat Hukum para ahli. Beberapa kasus menarik dibahas dalam buku ini mencakup tentang: * Peradilan sesat di dunia. * Kasus Sutan Bhatoegana. * Kasus Jero Wacik. * Kasus Indar Atmanto. * Kasus Surya Dharma Ali. * Kasus Dian Siswanto, S.E., M.M. * Kasus Hotasi Nababan. * Kasus Walikota Makassar, Dr. H. Ilham Arief Sirajuddin, M.M. * Kasus Budi Mulya (Deputy Bank Century). * Kasus Imam Chambali, David Eko Priyanto dan Maman Sugianto. * Kasus Rudi Rubiandini: Saya dijebak!. * Kasus Andi A.Malarangeng: &amp;quot;Di rumah Tahanan KPK Hak-Hak Kami Dirampas&amp;quot;. * Moerwanto Soeprapto: ada &amp;#39;Markus&amp;#39; dan &amp;#39;Rakus&amp;#39; di Cawang Kencana.</t>
        </is>
      </c>
      <c r="Y71" s="224" t="n">
        <v>85000</v>
      </c>
      <c r="Z71" s="226" t="n"/>
      <c r="AA71" s="89">
        <f>Y72*Z72</f>
        <v/>
      </c>
      <c r="AB71" s="227" t="inlineStr">
        <is>
          <t>dbb1a116-d001-4535-817f-89ddf3ace8b0</t>
        </is>
      </c>
    </row>
    <row r="72" ht="15" customHeight="1" s="283">
      <c r="A72" s="86" t="n">
        <v>64</v>
      </c>
      <c r="B72" s="222">
        <f>HYPERLINK("https://mocostore.moco.co.id/catalog/"&amp;AB73,"Klik Disini")</f>
        <v/>
      </c>
      <c r="C72" s="223" t="inlineStr">
        <is>
          <t>Perlindungan hukum terhadap whistleblower dan justice collaborator dalam upaya penanggulangan organized crime</t>
        </is>
      </c>
      <c r="D72" s="223" t="n"/>
      <c r="E72" s="223" t="inlineStr">
        <is>
          <t>Lilik Mulyadi</t>
        </is>
      </c>
      <c r="F72" s="223" t="n"/>
      <c r="G72" s="223" t="inlineStr">
        <is>
          <t>978-979-414-835-8</t>
        </is>
      </c>
      <c r="H72" s="223" t="inlineStr">
        <is>
          <t>Hukum</t>
        </is>
      </c>
      <c r="I72" s="223" t="inlineStr">
        <is>
          <t>Perguruan Tinggi</t>
        </is>
      </c>
      <c r="J72" s="86" t="inlineStr">
        <is>
          <t>009.12</t>
        </is>
      </c>
      <c r="K72" s="223" t="inlineStr">
        <is>
          <t>Tidak Tersedia</t>
        </is>
      </c>
      <c r="L72" s="223" t="n"/>
      <c r="M72" s="223" t="inlineStr">
        <is>
          <t>Tidak Tersedia</t>
        </is>
      </c>
      <c r="N72" s="223" t="inlineStr">
        <is>
          <t>Indonesia</t>
        </is>
      </c>
      <c r="O72" s="223" t="inlineStr">
        <is>
          <t>Bukan fiksi</t>
        </is>
      </c>
      <c r="P72" s="224" t="n">
        <v>2015</v>
      </c>
      <c r="Q72" s="224" t="n">
        <v>2022</v>
      </c>
      <c r="R72" s="225" t="inlineStr">
        <is>
          <t>PT Alumni</t>
        </is>
      </c>
      <c r="S72" s="225" t="inlineStr">
        <is>
          <t>Alumni PT</t>
        </is>
      </c>
      <c r="T72" s="223" t="inlineStr">
        <is>
          <t>Lokal</t>
        </is>
      </c>
      <c r="U72" s="86" t="n">
        <v>238</v>
      </c>
      <c r="V72" s="86" t="inlineStr">
        <is>
          <t>pdf</t>
        </is>
      </c>
      <c r="W72" s="223" t="inlineStr">
        <is>
          <t>3.1 MB</t>
        </is>
      </c>
      <c r="X72" s="225" t="inlineStr">
        <is>
          <t>Bentuk perlindungan hukum terhadap whistleblower dan Justice collaborator dalam hukum positif Indonesia adalah perlindungan bersifat fisik dan psikis, penanganan khusus, perlindungan hukum dan penghargaan. Substansi praktek perlindungan hukum terhadap whistleblower dan Justice collaborator khususnya dalam upaya penanggulangan organized crime di Indonesia yang tercermin dilakukan lpsk, pengadilan negeri dan Mahkamah Agung RI dibahas secara ringkas namun mendalam dalam buku ini, Dapat dibaca di dalamnya. Substansi yang dibahas dalam buku ini mencangkup antara lain: urgensi perlindungan hukum terhadap whistleblower dan Justice collaborator dalam upaya penanggulangan organized crime; eksistensi perlindungan hukum terhadap Whistle blower dan Justice collaborator dalam hukum positif Indonesia, nota kesepahaman dan peraturan bersama; dan praktik perlindungan hukum terhadap Whistle blower dan Justice collaborator dalam upaya penanggulangan organized crime di Indonesia dan beberapa negara serta menggagas konsep ideal perlindungannya pada masa mendatang.</t>
        </is>
      </c>
      <c r="Y72" s="224" t="n">
        <v>85000</v>
      </c>
      <c r="Z72" s="226" t="n"/>
      <c r="AA72" s="89">
        <f>Y73*Z73</f>
        <v/>
      </c>
      <c r="AB72" s="227" t="inlineStr">
        <is>
          <t>629d0117-d0c8-468d-b7fa-25bd7207e5df</t>
        </is>
      </c>
    </row>
    <row r="73" ht="15" customHeight="1" s="283">
      <c r="A73" s="86" t="n">
        <v>65</v>
      </c>
      <c r="B73" s="222">
        <f>HYPERLINK("https://mocostore.moco.co.id/catalog/"&amp;AB74,"Klik Disini")</f>
        <v/>
      </c>
      <c r="C73" s="223" t="inlineStr">
        <is>
          <t>Perlindungan merek terkenal barang dan jasa tidak sejenis terhadap persaingan usaha tidak sehat</t>
        </is>
      </c>
      <c r="D73" s="223" t="n"/>
      <c r="E73" s="223" t="inlineStr">
        <is>
          <t>Anne Gunawati</t>
        </is>
      </c>
      <c r="F73" s="223" t="n"/>
      <c r="G73" s="223" t="inlineStr">
        <is>
          <t>978-979-414-836-5</t>
        </is>
      </c>
      <c r="H73" s="223" t="inlineStr">
        <is>
          <t>Hukum</t>
        </is>
      </c>
      <c r="I73" s="223" t="inlineStr">
        <is>
          <t>Perguruan Tinggi</t>
        </is>
      </c>
      <c r="J73" s="86" t="inlineStr">
        <is>
          <t>009.12</t>
        </is>
      </c>
      <c r="K73" s="223" t="inlineStr">
        <is>
          <t>Tidak Tersedia</t>
        </is>
      </c>
      <c r="L73" s="223" t="n"/>
      <c r="M73" s="223" t="inlineStr">
        <is>
          <t>Tidak Tersedia</t>
        </is>
      </c>
      <c r="N73" s="223" t="inlineStr">
        <is>
          <t>Indonesia</t>
        </is>
      </c>
      <c r="O73" s="223" t="inlineStr">
        <is>
          <t>Bukan fiksi</t>
        </is>
      </c>
      <c r="P73" s="224" t="n">
        <v>2015</v>
      </c>
      <c r="Q73" s="224" t="n">
        <v>2022</v>
      </c>
      <c r="R73" s="225" t="inlineStr">
        <is>
          <t>PT Alumni</t>
        </is>
      </c>
      <c r="S73" s="225" t="inlineStr">
        <is>
          <t>Alumni PT</t>
        </is>
      </c>
      <c r="T73" s="223" t="inlineStr">
        <is>
          <t>Lokal</t>
        </is>
      </c>
      <c r="U73" s="86" t="n">
        <v>308</v>
      </c>
      <c r="V73" s="86" t="inlineStr">
        <is>
          <t>pdf</t>
        </is>
      </c>
      <c r="W73" s="223" t="inlineStr">
        <is>
          <t>3.7 MB</t>
        </is>
      </c>
      <c r="X73" s="225" t="inlineStr">
        <is>
          <t>Sejak tahun 1883 berdasarkan konvensi Paris (1967) yang merupakan cikal bakal pengaturan perlindungan hukum sebagai kekayaan intelektual termasuk merek terkenal dan persaingan usaha tidak sehat terhadap kekayaan intelektual secara internasional, dalam buku ini pengaturan perlindungan merek terkenal dan persaingan usaha tidak sehat dapat tempat untuk dianalisis secara mendalam dalam 8 bab: BAB 1. Pendahuluan; BAB 2. beberapa pengertian dasar tentang hal kekayaan intelektual (HKI); BAB 3. tinjauan tentang merah merupakan bagian dari Hak Kekayaan Intelektual, persaingan usaha tidak sehat dan prinsip itikad baik; BAB 4. perkembangan perlindungan merek terkenal barang dan jasa tidak sejenis sebelum dan pasca berlakunya Perjanjian TRIP&amp;rsquo;s; BAB 5. beberapa kasus pelanggaran merek dan analisis kasus perlindungan merek terkenal; BAB 6. lembaga passing off dan dilution perbandingan hukum pada sistem hukum Anglo Saxon; BAB 7. konsep hukum perlindungan merek terkenal barang dan jasa tidak sejenis terhadap persaingan usaha tidak sehat sebagai sarana penunjang pertumbuhan ekonomi nasional; BAB 8. Penutup: Kesimpulan dan Saran</t>
        </is>
      </c>
      <c r="Y73" s="224" t="n">
        <v>85000</v>
      </c>
      <c r="Z73" s="226" t="n"/>
      <c r="AA73" s="89">
        <f>Y74*Z74</f>
        <v/>
      </c>
      <c r="AB73" s="227" t="inlineStr">
        <is>
          <t>77dfe4a4-40e9-4f6d-be65-66da5ff998fd</t>
        </is>
      </c>
    </row>
    <row r="74" ht="15" customHeight="1" s="283">
      <c r="A74" s="86" t="n">
        <v>66</v>
      </c>
      <c r="B74" s="222">
        <f>HYPERLINK("https://mocostore.moco.co.id/catalog/"&amp;AB75,"Klik Disini")</f>
        <v/>
      </c>
      <c r="C74" s="223" t="inlineStr">
        <is>
          <t>Pertanggungjawaban tindak pidana korupsi menurut ajaran dualistis</t>
        </is>
      </c>
      <c r="D74" s="223" t="n"/>
      <c r="E74" s="223" t="inlineStr">
        <is>
          <t>H. Prayitno Iman Santosa</t>
        </is>
      </c>
      <c r="F74" s="223" t="inlineStr">
        <is>
          <t>978-979-414-758-0</t>
        </is>
      </c>
      <c r="G74" s="223" t="inlineStr">
        <is>
          <t>978-979-414-837-2</t>
        </is>
      </c>
      <c r="H74" s="223" t="inlineStr">
        <is>
          <t>Hukum</t>
        </is>
      </c>
      <c r="I74" s="223" t="inlineStr">
        <is>
          <t>Perguruan Tinggi</t>
        </is>
      </c>
      <c r="J74" s="86" t="inlineStr">
        <is>
          <t>009.12</t>
        </is>
      </c>
      <c r="K74" s="223" t="inlineStr">
        <is>
          <t>Tidak Tersedia</t>
        </is>
      </c>
      <c r="L74" s="223" t="n"/>
      <c r="M74" s="223" t="inlineStr">
        <is>
          <t>Tidak Tersedia</t>
        </is>
      </c>
      <c r="N74" s="223" t="inlineStr">
        <is>
          <t>Indonesia</t>
        </is>
      </c>
      <c r="O74" s="223" t="inlineStr">
        <is>
          <t>Bukan fiksi</t>
        </is>
      </c>
      <c r="P74" s="224" t="n">
        <v>2015</v>
      </c>
      <c r="Q74" s="224" t="n">
        <v>2022</v>
      </c>
      <c r="R74" s="225" t="inlineStr">
        <is>
          <t>PT Alumni</t>
        </is>
      </c>
      <c r="S74" s="225" t="inlineStr">
        <is>
          <t>Alumni PT</t>
        </is>
      </c>
      <c r="T74" s="223" t="inlineStr">
        <is>
          <t>Lokal</t>
        </is>
      </c>
      <c r="U74" s="86" t="n">
        <v>301</v>
      </c>
      <c r="V74" s="86" t="inlineStr">
        <is>
          <t>pdf</t>
        </is>
      </c>
      <c r="W74" s="223" t="inlineStr">
        <is>
          <t>3.1 MB</t>
        </is>
      </c>
      <c r="X74" s="225" t="inlineStr">
        <is>
          <t>Pada dewasa yang ini, fenomena tindak pidana korupsi di Indonesia makin marak dan sekaligus merefleksikan bahwa pencegahan dan pemberantasan tindak pidana korupsi di Indonesia tidak memuaskan jika tidak ingin dikatakan gagal. Meningkatnya tindak pidana korupsi ini dapat disebabkan oleh beberapa hal, seperti budaya, dan lemahnya penegakan hukum, bahkan dapat dikatakan cenderung tidak berdaya guna. Secara ekstrem fakta ini mengindikasikan fungsi penegakan hukum tidak berjalan sesuai dengan yang semestinya, dan seolah-olah tidak berdaya untuk melakukan tindakan nyata terhadap pelaku tindak pidana korupsi. Buku ini membahas secara mendalam jam Kausa Mengapa fungsi penegakan hukum pemberantasan tindak pidana korupsi tidak berjalan semestinya berdasarkan teori-teori yang ditemukan penulis dalam penelitiannya untuk memperoleh predikat Doktor pada tahun 2012 di Universitas 17 Agustus (UNTAG), Surabaya, di bawah bimbingan tim promotor Prof. Dr. Teguh Prasetyo, S.H., M.Si. (Ketua) dan Dr. Slamet Suhartono, S.H., M.H. (Anggota) serta tim penguji: Prof. Dr. Siti Maryani, S.H., M.Hum; Prof. Dr. Tjuk Wirawan, S.H.; Prof. Dr. Teguh Prasetyo, S.H., M.S.i.; Prof. Dr. Made Warka, S.H., M.Hum.; Prof. Dr. Emiliana Krisnawati, S.H., M,Si.; Dr. Soetanto Soepiadhy, S.H., M.H.; Dr. Slamet Suhartono, S.H., M.H.</t>
        </is>
      </c>
      <c r="Y74" s="224" t="n">
        <v>85000</v>
      </c>
      <c r="Z74" s="226" t="n"/>
      <c r="AA74" s="89">
        <f>Y75*Z75</f>
        <v/>
      </c>
      <c r="AB74" s="227" t="inlineStr">
        <is>
          <t>c0038541-43db-45b7-a3e6-19fb8d2c54f1</t>
        </is>
      </c>
    </row>
    <row r="75" ht="15" customHeight="1" s="283">
      <c r="A75" s="86" t="n">
        <v>67</v>
      </c>
      <c r="B75" s="222">
        <f>HYPERLINK("https://mocostore.moco.co.id/catalog/"&amp;AB76,"Klik Disini")</f>
        <v/>
      </c>
      <c r="C75" s="223" t="inlineStr">
        <is>
          <t>Prinsip-prinsip beracara dalam penegakan hukum paten di Indonesia, dikaitkan dengan TRIP's - WTO</t>
        </is>
      </c>
      <c r="D75" s="223" t="n"/>
      <c r="E75" s="223" t="inlineStr">
        <is>
          <t>Hj. Marni Emmy Mustafa</t>
        </is>
      </c>
      <c r="F75" s="223" t="inlineStr">
        <is>
          <t>978-979-414-590-6</t>
        </is>
      </c>
      <c r="G75" s="223" t="inlineStr">
        <is>
          <t>978-979-414-839-6</t>
        </is>
      </c>
      <c r="H75" s="223" t="inlineStr">
        <is>
          <t>Hukum</t>
        </is>
      </c>
      <c r="I75" s="223" t="inlineStr">
        <is>
          <t>Perguruan Tinggi</t>
        </is>
      </c>
      <c r="J75" s="86" t="inlineStr">
        <is>
          <t>009.12</t>
        </is>
      </c>
      <c r="K75" s="223" t="inlineStr">
        <is>
          <t>Tidak Tersedia</t>
        </is>
      </c>
      <c r="L75" s="223" t="n"/>
      <c r="M75" s="223" t="inlineStr">
        <is>
          <t>Tidak Tersedia</t>
        </is>
      </c>
      <c r="N75" s="223" t="inlineStr">
        <is>
          <t>Indonesia</t>
        </is>
      </c>
      <c r="O75" s="223" t="inlineStr">
        <is>
          <t>Bukan fiksi</t>
        </is>
      </c>
      <c r="P75" s="224" t="n">
        <v>2007</v>
      </c>
      <c r="Q75" s="224" t="n">
        <v>2022</v>
      </c>
      <c r="R75" s="225" t="inlineStr">
        <is>
          <t>PT Alumni</t>
        </is>
      </c>
      <c r="S75" s="225" t="inlineStr">
        <is>
          <t>Alumni PT</t>
        </is>
      </c>
      <c r="T75" s="223" t="inlineStr">
        <is>
          <t>Lokal</t>
        </is>
      </c>
      <c r="U75" s="86" t="n">
        <v>356</v>
      </c>
      <c r="V75" s="86" t="inlineStr">
        <is>
          <t>pdf</t>
        </is>
      </c>
      <c r="W75" s="223" t="inlineStr">
        <is>
          <t>4.2 MB</t>
        </is>
      </c>
      <c r="X75" s="225" t="inlineStr">
        <is>
          <t>Buku ini yang semula adalah sebuah Disertasi yang berhasil dipertahankan oleh Penulis pada 5 Agustus 2006 dengan Judisium Cumlaude di UNPAD, bertemakan: Prinsip Beracara dalam Penegakan Hukum Paten di Indonesia berdasarkan TRIP&amp;#39;s-WTO. Objek yang diteliti terfokus pada tiga masalah yaitu, faktor-faktor apa yang mempengaruhi pembentukan dan penerapan prinsip-prinsip beracara dalam penegakan hukum paten di Indonesia dikaitkan dengan TRIP&amp;#39;s-WTO; dan bagaimana unsur-unsur hukum acara yang bersifat baru diimplementasikan agar dapat berjalan dan mengikat di masyarakat sehingga penetapan sementara (provisional measure) dalam penyelesaian sengketa paten berjalan sesuai dengan undang-undang; serta seberapa jauh perubahan proses beracara dalam hukum paten di Indonesia memberikan kepastian hukum dikaitkan dengan TRIP&amp;#39;s-WTO tentang penegakan hukum paten dan upaya apa yang perlu diperhatikan. Pada tanggal 26 Agustus 2016, telah diundangkan dalam Lembaran Negara RI Tahun 2016 Nomor 176 suatu undang-undang paten baru: Undang-Undang No. 13 Tahun 2016 Tentang Paten. Dalam Undang-Undang Paten baru ini, Penulis menemukan temuan penting tentang pengaturan prosedur beracara Penetapan Sementara. Penerbitan ulang dengan revisi buku ini disertai juga dengan analisis terhadap ketentuan-ketentuan baru dan implementasi penegakan hukum berdasarkan Undang-Undang No. 13 Tahun 2016 tentang Paten.</t>
        </is>
      </c>
      <c r="Y75" s="224" t="n">
        <v>85000</v>
      </c>
      <c r="Z75" s="226" t="n"/>
      <c r="AA75" s="89">
        <f>Y76*Z76</f>
        <v/>
      </c>
      <c r="AB75" s="227" t="inlineStr">
        <is>
          <t>f648f809-321d-4ce2-be89-0edc6d19aa56</t>
        </is>
      </c>
    </row>
    <row r="76" ht="15" customHeight="1" s="283">
      <c r="A76" s="86" t="n">
        <v>68</v>
      </c>
      <c r="B76" s="222">
        <f>HYPERLINK("https://mocostore.moco.co.id/catalog/"&amp;AB77,"Klik Disini")</f>
        <v/>
      </c>
      <c r="C76" s="223" t="inlineStr">
        <is>
          <t>Urgensi digitalisasi sistem pendaftaran tanah</t>
        </is>
      </c>
      <c r="D76" s="223" t="inlineStr">
        <is>
          <t>Guna memberikan perlindungan hukum dan tercapai kepastian hukum dalam kepemilikan hak atas tanah</t>
        </is>
      </c>
      <c r="E76" s="223" t="inlineStr">
        <is>
          <t>Anna Yulianti</t>
        </is>
      </c>
      <c r="F76" s="223" t="inlineStr">
        <is>
          <t>978-979-414-770-2</t>
        </is>
      </c>
      <c r="G76" s="223" t="inlineStr">
        <is>
          <t>978-979-414-854-9</t>
        </is>
      </c>
      <c r="H76" s="223" t="inlineStr">
        <is>
          <t>Hukum</t>
        </is>
      </c>
      <c r="I76" s="223" t="inlineStr">
        <is>
          <t>Perguruan Tinggi</t>
        </is>
      </c>
      <c r="J76" s="86" t="inlineStr">
        <is>
          <t>009.12</t>
        </is>
      </c>
      <c r="K76" s="223" t="inlineStr">
        <is>
          <t>Tidak Tersedia</t>
        </is>
      </c>
      <c r="L76" s="223" t="n"/>
      <c r="M76" s="223" t="inlineStr">
        <is>
          <t>Tidak Tersedia</t>
        </is>
      </c>
      <c r="N76" s="223" t="inlineStr">
        <is>
          <t>Indonesia</t>
        </is>
      </c>
      <c r="O76" s="223" t="inlineStr">
        <is>
          <t>Bukan fiksi</t>
        </is>
      </c>
      <c r="P76" s="224" t="n">
        <v>2022</v>
      </c>
      <c r="Q76" s="224" t="n">
        <v>2022</v>
      </c>
      <c r="R76" s="225" t="inlineStr">
        <is>
          <t>PT Alumni</t>
        </is>
      </c>
      <c r="S76" s="225" t="inlineStr">
        <is>
          <t>Alumni PT</t>
        </is>
      </c>
      <c r="T76" s="223" t="inlineStr">
        <is>
          <t>Lokal</t>
        </is>
      </c>
      <c r="U76" s="86" t="n">
        <v>278</v>
      </c>
      <c r="V76" s="86" t="inlineStr">
        <is>
          <t>pdf</t>
        </is>
      </c>
      <c r="W76" s="223" t="inlineStr">
        <is>
          <t>6.9 MB</t>
        </is>
      </c>
      <c r="X76" s="225" t="inlineStr">
        <is>
          <t>Pendaftaran tanah dilaksanakan berdasarkan asas sederhana, aman, terjangkau, mutakhir dan terbuka, tujuannya untuk memberikan kepastian hukum dan hak lain yang terdaftar. Tujuannya agar&amp;nbsp; masyarakat&amp;nbsp; dengan&amp;nbsp; mudah&amp;nbsp; dapat&amp;nbsp; membuktikan&amp;nbsp; dirinya&amp;nbsp; sebagai&amp;nbsp; pemegang&amp;nbsp; hak, menyediakan&amp;nbsp; informasi&amp;nbsp; kepada&amp;nbsp; pihak-pihak&amp;nbsp; yang&amp;nbsp; berkepentingan&amp;nbsp; dari&amp;nbsp; sisi&amp;nbsp; pemerintah&amp;nbsp; juga mempermudah dalam memperoleh data yang diperlukan. Sehingga tujuan tertib administrasi bidang&amp;nbsp; Pertanahan&amp;nbsp; dapat&amp;nbsp; dilaksanakan&amp;nbsp; dengan&amp;nbsp; baik.&amp;nbsp; Berkaitan&amp;nbsp; dengan&amp;nbsp; berlakunya&amp;nbsp; sistem publikasi negatif yang bertendensi positif yang berlaku di Indonesia sebagaimana diatur dalam pasal 32 Peraturan Pemerintah Nomor 24 Tahun 1997 tentang Pendaftaran Tanah, yang banyak menimbulkan kasus permasalahan terkait dengan administrasi Pertanahan, dan banyak muncul sengketa tanah. Adapun identifikasi permasalahan adalah Apakah sistem publikasi negatif bertendensi positif sesuai&amp;nbsp; dengan&amp;nbsp; asas&amp;nbsp; kepastian&amp;nbsp; hukum&amp;nbsp; dan&amp;nbsp; dapat&amp;nbsp; memberikan&amp;nbsp; perlindungan&amp;nbsp; hukum&amp;nbsp; bagi pemegang&amp;nbsp; hak&amp;nbsp; atas&amp;nbsp; tanah&amp;nbsp; permasalahan&amp;nbsp; berikutnya adalah&amp;nbsp; sistem&amp;nbsp; publikasi&amp;nbsp; yang&amp;nbsp; sesuai&amp;nbsp; dan akan mendukung Easy of Doing Business (EoDB)/Kemudahan Berusaha.</t>
        </is>
      </c>
      <c r="Y76" s="224" t="n">
        <v>85000</v>
      </c>
      <c r="Z76" s="226" t="n"/>
      <c r="AA76" s="89">
        <f>Y77*Z77</f>
        <v/>
      </c>
      <c r="AB76" s="227" t="inlineStr">
        <is>
          <t>3ff6e866-c69b-4e65-801f-467c005523e3</t>
        </is>
      </c>
    </row>
    <row r="77" ht="15" customHeight="1" s="283">
      <c r="A77" s="86" t="n">
        <v>69</v>
      </c>
      <c r="B77" s="222">
        <f>HYPERLINK("https://mocostore.moco.co.id/catalog/"&amp;AB78,"Klik Disini")</f>
        <v/>
      </c>
      <c r="C77" s="223" t="inlineStr">
        <is>
          <t>Adaptabilitas hukum pada penggunaan merek</t>
        </is>
      </c>
      <c r="D77" s="223" t="inlineStr">
        <is>
          <t>Sebagai kode webpage tersembunyi (metatag) dalam kerangka pembangunan ekonomi nasional berbasis digital</t>
        </is>
      </c>
      <c r="E77" s="223" t="inlineStr">
        <is>
          <t>Asep Saripudin</t>
        </is>
      </c>
      <c r="F77" s="223" t="inlineStr">
        <is>
          <t>978-979-414-794-8</t>
        </is>
      </c>
      <c r="G77" s="223" t="inlineStr">
        <is>
          <t>978-979-414-872-3</t>
        </is>
      </c>
      <c r="H77" s="223" t="inlineStr">
        <is>
          <t>Hukum</t>
        </is>
      </c>
      <c r="I77" s="223" t="inlineStr">
        <is>
          <t>Perguruan Tinggi</t>
        </is>
      </c>
      <c r="J77" s="86" t="inlineStr">
        <is>
          <t>009.12</t>
        </is>
      </c>
      <c r="K77" s="223" t="inlineStr">
        <is>
          <t>Tidak Tersedia</t>
        </is>
      </c>
      <c r="L77" s="223" t="n"/>
      <c r="M77" s="223" t="inlineStr">
        <is>
          <t>Tidak Tersedia</t>
        </is>
      </c>
      <c r="N77" s="223" t="inlineStr">
        <is>
          <t>Indonesia</t>
        </is>
      </c>
      <c r="O77" s="223" t="inlineStr">
        <is>
          <t>Bukan fiksi</t>
        </is>
      </c>
      <c r="P77" s="224" t="n">
        <v>2022</v>
      </c>
      <c r="Q77" s="224" t="n">
        <v>2022</v>
      </c>
      <c r="R77" s="225" t="inlineStr">
        <is>
          <t>PT Alumni</t>
        </is>
      </c>
      <c r="S77" s="225" t="inlineStr">
        <is>
          <t>Alumni PT</t>
        </is>
      </c>
      <c r="T77" s="223" t="inlineStr">
        <is>
          <t>Lokal</t>
        </is>
      </c>
      <c r="U77" s="86" t="n">
        <v>204</v>
      </c>
      <c r="V77" s="86" t="inlineStr">
        <is>
          <t>pdf</t>
        </is>
      </c>
      <c r="W77" s="223" t="inlineStr">
        <is>
          <t>2.5 MB</t>
        </is>
      </c>
      <c r="X77" s="225" t="inlineStr">
        <is>
          <t>Penulis buku ini yang merupakan disertasi dari Dr. Asep Saripudin, S.H., M.H., memandang perlunya hukum itu bersifat adaptif atau hukum memiliki adaptabilitas dalam merespon berbagai perkembanganperkembangan ilmu pengetahuan dan teknologi khususnya dibidang merek sebagai kode webpage tersembunyi (Metatag). Pembahasan tentang Adaptabilitas Hukum ini, terdiri dari 6 (Enam) Bab sebagai berikut : Bab I Pendahuluan; Bab II: Berbagai teori hukum yang menjadi dasar konstruksi pemikiran hukum; teori negara hukum kesejahteraan; teori analisis ekonomi atas hukum (Analysis economic of law theory); teori hukum pembangunan; Bab III: Lintas pemikiran hukum klasik dan kontemporer dalam kerangka penguatan landasan teori; BAB IV: Dinamika perkembangan hukum dalam merespon pertumbuhan ekonomi berbasis teknologi digital perbandingan Cina dan Amerika Serikat; BAB V : Rekonseptualisasi adaptabilitas hukum pada penggunaan merek sebagai kode webpage tersembunyi berbasis teknologi digital; BAB VI: Penutup.</t>
        </is>
      </c>
      <c r="Y77" s="224" t="n">
        <v>100000</v>
      </c>
      <c r="Z77" s="226" t="n"/>
      <c r="AA77" s="89">
        <f>Y78*Z78</f>
        <v/>
      </c>
      <c r="AB77" s="227" t="inlineStr">
        <is>
          <t>53eaf0a5-6ae1-4e8f-be5b-b20df31c032e</t>
        </is>
      </c>
    </row>
    <row r="78" ht="15" customHeight="1" s="283">
      <c r="A78" s="86" t="n">
        <v>70</v>
      </c>
      <c r="B78" s="222">
        <f>HYPERLINK("https://mocostore.moco.co.id/catalog/"&amp;AB79,"Klik Disini")</f>
        <v/>
      </c>
      <c r="C78" s="223" t="inlineStr">
        <is>
          <t>Tanggung jawab negara tentang penetapan tindak pidana dan persamaan keadilan dalam sistem peradilan pidana (Indonesia Poskolonial)</t>
        </is>
      </c>
      <c r="D78" s="223" t="n"/>
      <c r="E78" s="223" t="inlineStr">
        <is>
          <t>Nikolas Simajuntak</t>
        </is>
      </c>
      <c r="F78" s="223" t="inlineStr">
        <is>
          <t>978-979-414-772-6</t>
        </is>
      </c>
      <c r="G78" s="223" t="inlineStr">
        <is>
          <t>978-979-414-852-5</t>
        </is>
      </c>
      <c r="H78" s="223" t="inlineStr">
        <is>
          <t>Hukum</t>
        </is>
      </c>
      <c r="I78" s="223" t="inlineStr">
        <is>
          <t>Perguruan Tinggi</t>
        </is>
      </c>
      <c r="J78" s="86" t="inlineStr">
        <is>
          <t>009.12</t>
        </is>
      </c>
      <c r="K78" s="223" t="inlineStr">
        <is>
          <t>Tidak Tersedia</t>
        </is>
      </c>
      <c r="L78" s="223" t="n"/>
      <c r="M78" s="223" t="inlineStr">
        <is>
          <t>Tidak Tersedia</t>
        </is>
      </c>
      <c r="N78" s="223" t="inlineStr">
        <is>
          <t>Indonesia</t>
        </is>
      </c>
      <c r="O78" s="223" t="inlineStr">
        <is>
          <t>Bukan fiksi</t>
        </is>
      </c>
      <c r="P78" s="224" t="n">
        <v>2022</v>
      </c>
      <c r="Q78" s="224" t="n">
        <v>2022</v>
      </c>
      <c r="R78" s="225" t="inlineStr">
        <is>
          <t>PT Alumni</t>
        </is>
      </c>
      <c r="S78" s="225" t="inlineStr">
        <is>
          <t>Alumni PT</t>
        </is>
      </c>
      <c r="T78" s="223" t="inlineStr">
        <is>
          <t>Lokal</t>
        </is>
      </c>
      <c r="U78" s="86" t="n">
        <v>350</v>
      </c>
      <c r="V78" s="86" t="inlineStr">
        <is>
          <t>pdf</t>
        </is>
      </c>
      <c r="W78" s="223" t="inlineStr">
        <is>
          <t>4.9 MB</t>
        </is>
      </c>
      <c r="X78" s="225" t="inlineStr">
        <is>
          <t>Membaca buku ini, memberikan kepada para pembacanya pemahaman tentang Konstruksi mentalitas berhukum pidana Indonesia dalam sistem peradilan untuk menetapkan tindak pidana terhadap seorang tersangka yang masih selalu berkandungan sistem pemikiran untuk memutuskan menghukum seseorang dengan hukuman penjara. Di dalam hukum pidana warisan hukum kolonial dengan kuasa yang dominatif, ada kemungkinan melepaskan atau membebaskan seorang tersangka bilamana tidak cukup ditemukan adanya alat-alat bukti. Dalam administrasi sistem peradilan pidana terpadu saat ini, seyogianya tiada lagi mentalitas harus menghukum dengan hukuman penjara sebab bentuk pemidanaan bukan hanya itu saja. Pre-trial Keadilan Restoratif dengan komunikasi emansipatoris yang multilog non-oposisi biner, sebagai hukum acara pidana untuk mencapai tujuan pemidanaan adalah salah satu bagian dari sistem peradilan pidana yang baik sebagai therapeutic jurisprudence (hukum pemulihan ketercelaan) bagi Indonesia terkini yang sudah poskolonial.</t>
        </is>
      </c>
      <c r="Y78" s="224" t="n">
        <v>150000</v>
      </c>
      <c r="Z78" s="226" t="n"/>
      <c r="AA78" s="89">
        <f>Y79*Z79</f>
        <v/>
      </c>
      <c r="AB78" s="227" t="inlineStr">
        <is>
          <t>ea07d2b5-8ac3-4c56-a715-11741ddee392</t>
        </is>
      </c>
    </row>
    <row r="79" ht="15" customHeight="1" s="283">
      <c r="A79" s="86" t="n">
        <v>71</v>
      </c>
      <c r="B79" s="222">
        <f>HYPERLINK("https://mocostore.moco.co.id/catalog/"&amp;AB80,"Klik Disini")</f>
        <v/>
      </c>
      <c r="C79" s="223" t="inlineStr">
        <is>
          <t>Mahkamah konstitusi Republik Indonesia</t>
        </is>
      </c>
      <c r="D79" s="223" t="inlineStr">
        <is>
          <t>Sang penjaga HAM (The guardian of human rights)</t>
        </is>
      </c>
      <c r="E79" s="223" t="inlineStr">
        <is>
          <t>Titon Slamet Kurnia</t>
        </is>
      </c>
      <c r="F79" s="223" t="inlineStr">
        <is>
          <t>978-979-414-538-8</t>
        </is>
      </c>
      <c r="G79" s="223" t="inlineStr">
        <is>
          <t>978-979-414-883-9</t>
        </is>
      </c>
      <c r="H79" s="223" t="inlineStr">
        <is>
          <t>Hukum</t>
        </is>
      </c>
      <c r="I79" s="223" t="inlineStr">
        <is>
          <t>Perguruan Tinggi</t>
        </is>
      </c>
      <c r="J79" s="86" t="inlineStr">
        <is>
          <t>009.07</t>
        </is>
      </c>
      <c r="K79" s="223" t="inlineStr">
        <is>
          <t>Tidak Tersedia</t>
        </is>
      </c>
      <c r="L79" s="223" t="n"/>
      <c r="M79" s="223" t="inlineStr">
        <is>
          <t>Tidak Tersedia</t>
        </is>
      </c>
      <c r="N79" s="223" t="inlineStr">
        <is>
          <t>Indonesia</t>
        </is>
      </c>
      <c r="O79" s="223" t="inlineStr">
        <is>
          <t>Bukan fiksi</t>
        </is>
      </c>
      <c r="P79" s="224" t="n">
        <v>2013</v>
      </c>
      <c r="Q79" s="224" t="n">
        <v>2022</v>
      </c>
      <c r="R79" s="225" t="inlineStr">
        <is>
          <t>PT Alumni</t>
        </is>
      </c>
      <c r="S79" s="225" t="inlineStr">
        <is>
          <t>Alumni PT</t>
        </is>
      </c>
      <c r="T79" s="223" t="inlineStr">
        <is>
          <t>Lokal</t>
        </is>
      </c>
      <c r="U79" s="86" t="n">
        <v>232</v>
      </c>
      <c r="V79" s="86" t="inlineStr">
        <is>
          <t>pdf</t>
        </is>
      </c>
      <c r="W79" s="223" t="inlineStr">
        <is>
          <t>17.7 MB</t>
        </is>
      </c>
      <c r="X79" s="225" t="inlineStr">
        <is>
          <t>Sangat inspiratif, demikian kata-kata mengena untuk buku ini. Di dalamnya dibahas dengan suatu studi constitutional theory tentang Mahkamah Konstitusi Republik Indonesia (MKRI), dan yurisdiksinya untuk menguji Undang-Undang terhadap Undang-Undang Dasar. Dengan yurisdiksi tersebut studi ini mengonstruksi MKRI sebagai Human Rights Court untuk menjadi penjaga HAM (the guardian of human rights). Pengertian ini sangat logis dikaitkan dengan eksistensi Bab XA UUD NRI 1945 tentang Hak Asasi Manusia. Fungsi MKRI sebagai Human Rights Court bersifat niscaya dalam kasus pengujian yudisial konstitusionalitas undang-undang berdasarkan Bab XA UUD NRI 1945.</t>
        </is>
      </c>
      <c r="Y79" s="224" t="n">
        <v>100000</v>
      </c>
      <c r="Z79" s="226" t="n"/>
      <c r="AA79" s="89">
        <f>Y80*Z80</f>
        <v/>
      </c>
      <c r="AB79" s="227" t="inlineStr">
        <is>
          <t>110da706-9a8a-441c-b01a-cefa1fd073fb</t>
        </is>
      </c>
    </row>
    <row r="80" ht="15" customHeight="1" s="283">
      <c r="A80" s="86" t="n">
        <v>72</v>
      </c>
      <c r="B80" s="222">
        <f>HYPERLINK("https://mocostore.moco.co.id/catalog/"&amp;AB81,"Klik Disini")</f>
        <v/>
      </c>
      <c r="C80" s="223" t="inlineStr">
        <is>
          <t>Aspek hukum pidana dan kriminologi</t>
        </is>
      </c>
      <c r="D80" s="223" t="inlineStr">
        <is>
          <t>(Sebuah bunga rampai)</t>
        </is>
      </c>
      <c r="E80" s="223" t="inlineStr">
        <is>
          <t>Hj. Mien Rukmini</t>
        </is>
      </c>
      <c r="F80" s="223" t="inlineStr">
        <is>
          <t>978-979-414-550-0</t>
        </is>
      </c>
      <c r="G80" s="223" t="inlineStr">
        <is>
          <t>978-979-414-873-0</t>
        </is>
      </c>
      <c r="H80" s="223" t="inlineStr">
        <is>
          <t>Hukum</t>
        </is>
      </c>
      <c r="I80" s="223" t="inlineStr">
        <is>
          <t>Perguruan Tinggi</t>
        </is>
      </c>
      <c r="J80" s="86" t="inlineStr">
        <is>
          <t>009.09</t>
        </is>
      </c>
      <c r="K80" s="223" t="inlineStr">
        <is>
          <t>Edisi Ke-1</t>
        </is>
      </c>
      <c r="L80" s="223" t="n"/>
      <c r="M80" s="223" t="inlineStr">
        <is>
          <t>Tidak Tersedia</t>
        </is>
      </c>
      <c r="N80" s="223" t="inlineStr">
        <is>
          <t>Indonesia</t>
        </is>
      </c>
      <c r="O80" s="223" t="inlineStr">
        <is>
          <t>Bukan fiksi</t>
        </is>
      </c>
      <c r="P80" s="224" t="n">
        <v>2014</v>
      </c>
      <c r="Q80" s="224" t="n">
        <v>2022</v>
      </c>
      <c r="R80" s="225" t="inlineStr">
        <is>
          <t>PT Alumni</t>
        </is>
      </c>
      <c r="S80" s="225" t="inlineStr">
        <is>
          <t>Alumni PT</t>
        </is>
      </c>
      <c r="T80" s="223" t="inlineStr">
        <is>
          <t>Lokal</t>
        </is>
      </c>
      <c r="U80" s="86" t="n">
        <v>172</v>
      </c>
      <c r="V80" s="86" t="inlineStr">
        <is>
          <t>pdf</t>
        </is>
      </c>
      <c r="W80" s="223" t="inlineStr">
        <is>
          <t>6.6 MB</t>
        </is>
      </c>
      <c r="X80" s="225" t="inlineStr">
        <is>
          <t>Fenomena menunjukkan bahwa pada saat sekarang masyarakat pencari keadilan menyaksikan banyak kejadian atau kasus-kasus yang mengundang perhatian serta memerlukan pemahaman dari para ahli dan pemerhati hukum, khususnya dalam bidang hukum pidana dan kriminologi. Beberapa kasus seperti, tindak pidana pemerkosaan, tindak kekeranan terhadap anak-anak dan wanita, tindak pidana yang terselubung dalam periklanan yang merugikan konsumen, tindak pidana korupsi dan tindak pidana lainnya, yang pada saat sekarang belum dapat diselesaikan dengan baik dan memenuhi perasaan keadilan masyarakat. Permasalahan utamanya adalah sampai sejauhmana kasus-kasus tersebut diatur dalam undang-udang serta dapat diproses berdasarkan hukum positif dan sejauhmana hukum telah melindungi para korban tindak pidana tersebut. Di dalam buku ini penulis berusaha untuk menganalisis fenomena tersebut dari aspek hukum pidana dan kriminologi dengan menyampaikan beberapa tulisan yang berhubungan dengan beberapa kasus tersebut untuk lebih memberikan pemahaman dan penyelesaiannya ditinjau dari aspek pidana dan kriminologi. Buku kecil ini disusun dalam 8 (delapan) bab: Bab 1: Wanita dan anak korban kekerasan seksual (Penanggulangan dan perlindungannya); Bab II. Pengaturan pelaksanaan aborsi akibat perkosaan; Bab III: Perspektif proses peradilan pidana dalam tahap penyelidikan, penuntutan dan persidangan; Bab IV Promosi barang dan jasa yang menyesatkan dan merugikan konsumen ditinjau dari aspek hukum pidana; Bab V: Kebijakan hukum dalam paradigma kriminalitas dewasa ini: Bab Vi: Paradigma kriminologi dalam; Bab VII: Korupsi dan upaya penanggulangannya; Bab VIII: Beberapa Aspek pidana kritikPembaharuan Hukum Pidana Indonesia.</t>
        </is>
      </c>
      <c r="Y80" s="224" t="n">
        <v>100000</v>
      </c>
      <c r="Z80" s="226" t="n"/>
      <c r="AA80" s="89">
        <f>Y81*Z81</f>
        <v/>
      </c>
      <c r="AB80" s="227" t="inlineStr">
        <is>
          <t>dc2cd9b0-aef8-44ed-8c87-2df902486137</t>
        </is>
      </c>
    </row>
    <row r="81" ht="15" customHeight="1" s="283">
      <c r="A81" s="86" t="n">
        <v>73</v>
      </c>
      <c r="B81" s="222">
        <f>HYPERLINK("https://mocostore.moco.co.id/catalog/"&amp;AB82,"Klik Disini")</f>
        <v/>
      </c>
      <c r="C81" s="223" t="inlineStr">
        <is>
          <t>Hak cipta jaminan kredit perbankan ekonomi kreatif</t>
        </is>
      </c>
      <c r="D81" s="223" t="n"/>
      <c r="E81" s="223" t="inlineStr">
        <is>
          <t>Ferry Gunawan</t>
        </is>
      </c>
      <c r="F81" s="223" t="inlineStr">
        <is>
          <t>978-979-414-610-1</t>
        </is>
      </c>
      <c r="G81" s="223" t="inlineStr">
        <is>
          <t>978-979-414-875-4</t>
        </is>
      </c>
      <c r="H81" s="223" t="inlineStr">
        <is>
          <t>Hukum</t>
        </is>
      </c>
      <c r="I81" s="223" t="inlineStr">
        <is>
          <t>Perguruan Tinggi</t>
        </is>
      </c>
      <c r="J81" s="86" t="inlineStr">
        <is>
          <t>009.12</t>
        </is>
      </c>
      <c r="K81" s="223" t="inlineStr">
        <is>
          <t>Edisi Ke-1</t>
        </is>
      </c>
      <c r="L81" s="223" t="n"/>
      <c r="M81" s="223" t="inlineStr">
        <is>
          <t>Tidak Tersedia</t>
        </is>
      </c>
      <c r="N81" s="223" t="inlineStr">
        <is>
          <t>Indonesia</t>
        </is>
      </c>
      <c r="O81" s="223" t="inlineStr">
        <is>
          <t>Bukan fiksi</t>
        </is>
      </c>
      <c r="P81" s="224" t="n">
        <v>2018</v>
      </c>
      <c r="Q81" s="224" t="n">
        <v>2022</v>
      </c>
      <c r="R81" s="225" t="inlineStr">
        <is>
          <t>PT Alumni</t>
        </is>
      </c>
      <c r="S81" s="225" t="inlineStr">
        <is>
          <t>Alumni PT</t>
        </is>
      </c>
      <c r="T81" s="223" t="inlineStr">
        <is>
          <t>Lokal</t>
        </is>
      </c>
      <c r="U81" s="86" t="n">
        <v>234</v>
      </c>
      <c r="V81" s="86" t="inlineStr">
        <is>
          <t>pdf</t>
        </is>
      </c>
      <c r="W81" s="223" t="inlineStr">
        <is>
          <t>3.3 MB</t>
        </is>
      </c>
      <c r="X81" s="225" t="inlineStr">
        <is>
          <t>Revolusi industri 4.0 telah mengakibatkan disrupsi yang memengaruhi berbagai-sendi kehidupan terutama yang terkait dengan perkembangan ekonomi digital dan ekonomi kreatif pada umumnya. Berdasarkan kenyataan inilah penulis setelah mengkaji secara mendalam dari berbagai sisi, mengemukakan teori baru terkait keberadaan hak cipta sebagai jaminan kredit perbankan dan urat nadi ekonomi kreatif dan ekonomi digital. Teori ini penulis namakan: Teori Superioritas Hak Cipta dalam Disrupsi Digital. Teori ini dilandasi pilar sebagai berikut: Pertama, hak cipta adalah kekuatan untuk dapat bersaing secara kompetitif pada era revolusi industri 4.0. Kedua, hak cipta merupakan alat yang justru dapat mendisrupsi model-model bisnis konvensional. Ketiga, melalui hak cipta, negara dapat terus mengembangkan ekonomi kreatif dan ekonomi digital. Oleh karena itu, jika negara tidak ingin tertinggal menghadapi industri 4.0 maka harus dilakukan 2 (dua) hal yaitu mendorong inovasi di bidang hak cipta yang dapat diaplikasikan dalam industri dan negara secara konsisten melindungi hak cipta secara hukum dan ekonomi. Keempat, dengan kenyataan disrupsi digital dan kekuatan hak cipta sebagai alat disrupsi maka perlu dipahami bahwa hak cipta memiliki nilai ekonomi yang sangat tinggi bahkan dalam beberapa hal dapat melebihi nilai property seperti tanah, bangunan dan asset lainnya. Berdasarkan hal-hal tersebut maka dapat dikemukakan, bahwa sangat layak dan sangat potensial hak cipta dapat dijadikan jaminan bukan hanya kredit perbankan atau pembiayaan perusahaan lainnya, tetapi juga menjadi salah satu bentuk kepercayaan performance dan kredibilitas sebuah perusahaan. Dalam rangka melaksanakan hal ini, diperlukan adanya jasa copy rights apprissal sebagai lembaga yang menilai valuasi dan kelayakan hak cipta sebagai jaminan.</t>
        </is>
      </c>
      <c r="Y81" s="224" t="n">
        <v>120000</v>
      </c>
      <c r="Z81" s="226" t="n"/>
      <c r="AA81" s="89">
        <f>Y82*Z82</f>
        <v/>
      </c>
      <c r="AB81" s="227" t="inlineStr">
        <is>
          <t>7b743d3a-363a-4126-82d0-7b09e70ecd0f</t>
        </is>
      </c>
    </row>
    <row r="82" ht="15" customHeight="1" s="283">
      <c r="A82" s="86" t="n">
        <v>74</v>
      </c>
      <c r="B82" s="222">
        <f>HYPERLINK("https://mocostore.moco.co.id/catalog/"&amp;AB83,"Klik Disini")</f>
        <v/>
      </c>
      <c r="C82" s="223" t="inlineStr">
        <is>
          <t>Hak kekayaan intelektual</t>
        </is>
      </c>
      <c r="D82" s="223" t="inlineStr">
        <is>
          <t>Suatu pengantar</t>
        </is>
      </c>
      <c r="E82" s="223" t="inlineStr">
        <is>
          <t>Editor, Tim Lindsey ... [et al.]</t>
        </is>
      </c>
      <c r="F82" s="223" t="inlineStr">
        <is>
          <t>978-979-414-860-0</t>
        </is>
      </c>
      <c r="G82" s="223" t="inlineStr">
        <is>
          <t>978-979-414-865-5</t>
        </is>
      </c>
      <c r="H82" s="223" t="inlineStr">
        <is>
          <t>Hukum</t>
        </is>
      </c>
      <c r="I82" s="223" t="inlineStr">
        <is>
          <t>Perguruan Tinggi</t>
        </is>
      </c>
      <c r="J82" s="86" t="inlineStr">
        <is>
          <t>009.12</t>
        </is>
      </c>
      <c r="K82" s="223" t="inlineStr">
        <is>
          <t>Edisi Ke-2</t>
        </is>
      </c>
      <c r="L82" s="223" t="n"/>
      <c r="M82" s="223" t="inlineStr">
        <is>
          <t>Tidak Tersedia</t>
        </is>
      </c>
      <c r="N82" s="223" t="inlineStr">
        <is>
          <t>Indonesia</t>
        </is>
      </c>
      <c r="O82" s="223" t="inlineStr">
        <is>
          <t>Bukan fiksi</t>
        </is>
      </c>
      <c r="P82" s="224" t="n">
        <v>2022</v>
      </c>
      <c r="Q82" s="224" t="n">
        <v>2022</v>
      </c>
      <c r="R82" s="225" t="inlineStr">
        <is>
          <t>PT Alumni</t>
        </is>
      </c>
      <c r="S82" s="225" t="inlineStr">
        <is>
          <t>Alumni PT</t>
        </is>
      </c>
      <c r="T82" s="223" t="inlineStr">
        <is>
          <t>Lokal</t>
        </is>
      </c>
      <c r="U82" s="86" t="n">
        <v>438</v>
      </c>
      <c r="V82" s="86" t="inlineStr">
        <is>
          <t>pdf</t>
        </is>
      </c>
      <c r="W82" s="223" t="inlineStr">
        <is>
          <t>3.7 MB</t>
        </is>
      </c>
      <c r="X82" s="225" t="inlineStr">
        <is>
          <t>Siapapun orangnya, didalam kehidupan sehari-harinya akan selalu bersentuhan dan menghadapi benda-benda tidak berwujud yang bermuatan satu atau beberapa Kekayaan Intelektual atau Intellectual Property (IP) yang dilindungi oleh hukum. Untuk mendapatkan pengertian dan faham yang baik tentang apa sebenarnya yang dimaksud sebagai Intellectual Property serta mengetahui cara-cara penggunaannya yang tidak melanggar hukum, buku ini secara komprehensif membahasnya dalam 14 (empat belas) Bab: Bab 1: Tinjauan Singkat Tentang HKI; Bab 2: Indonesia Dan Kerangka Kerja HKI Internasional; Bab 3: Hak Kekayaan Intelektual Dan NegaraNegara Berkembang: Kasus Indonesia; Bab 4: Hak Cipta; Bab 5: Merek; Bab 6: Perlindungan Hak Kekayaan Intelektual Di Jaringan Internet; Bab 7: Paten Dan Rekayasa Genetika; Bab 8: Perkembangan Undang-Undang Paten Indonesia (1989-2016); Bab 9: Desain Industri; Bab 10 : Informasi Rahasia Dan Rahasia Dagang; Bab 11: Pelindungan Pengetahuan Tradisional; Bab 12: Hukum Persaingan HKI; Bab 13: Penegakan HKI Di Indonesia; Bab 14: Lisensi Dan Waralaba. Appendix : I. Pelindungan Paten Terhadap Teknologi Kloning (Perspektif UU Paten Indonesia); II. Pelindungan Pengetahuan Tradisional (Traditional Knowledge) dalam Hukum Paten Indonesia: Problematika dan Solusi; III. Pelindungan Ganda Terhadap Varietas Tanaman Berdasarkan UU Pelindungan Varietas Tanaman dan UU Paten Indonesia.</t>
        </is>
      </c>
      <c r="Y82" s="224" t="n">
        <v>175000</v>
      </c>
      <c r="Z82" s="226" t="n"/>
      <c r="AA82" s="89">
        <f>Y83*Z83</f>
        <v/>
      </c>
      <c r="AB82" s="227" t="inlineStr">
        <is>
          <t>70b78ea9-f6bf-433b-8d60-ddd05f98d29d</t>
        </is>
      </c>
    </row>
    <row r="83" ht="15" customHeight="1" s="283">
      <c r="A83" s="86" t="n">
        <v>75</v>
      </c>
      <c r="B83" s="222">
        <f>HYPERLINK("https://mocostore.moco.co.id/catalog/"&amp;AB84,"Klik Disini")</f>
        <v/>
      </c>
      <c r="C83" s="223" t="inlineStr">
        <is>
          <t>Masalah suap sebagai tindak pidana korupsi</t>
        </is>
      </c>
      <c r="D83" s="223" t="n"/>
      <c r="E83" s="223" t="inlineStr">
        <is>
          <t>Togar Sahat Manaek Sijabat</t>
        </is>
      </c>
      <c r="F83" s="223" t="inlineStr">
        <is>
          <t>978-979-414-859-4</t>
        </is>
      </c>
      <c r="G83" s="223" t="inlineStr">
        <is>
          <t>978-979-414-866-2</t>
        </is>
      </c>
      <c r="H83" s="223" t="inlineStr">
        <is>
          <t>Hukum</t>
        </is>
      </c>
      <c r="I83" s="223" t="inlineStr">
        <is>
          <t>Perguruan Tinggi</t>
        </is>
      </c>
      <c r="J83" s="86" t="inlineStr">
        <is>
          <t>009.12</t>
        </is>
      </c>
      <c r="K83" s="223" t="inlineStr">
        <is>
          <t>Tidak Tersedia</t>
        </is>
      </c>
      <c r="L83" s="223" t="n"/>
      <c r="M83" s="223" t="inlineStr">
        <is>
          <t>Tidak Tersedia</t>
        </is>
      </c>
      <c r="N83" s="223" t="inlineStr">
        <is>
          <t>Indonesia</t>
        </is>
      </c>
      <c r="O83" s="223" t="inlineStr">
        <is>
          <t>Bukan fiksi</t>
        </is>
      </c>
      <c r="P83" s="224" t="n">
        <v>2022</v>
      </c>
      <c r="Q83" s="224" t="n">
        <v>2022</v>
      </c>
      <c r="R83" s="225" t="inlineStr">
        <is>
          <t>PT Alumni</t>
        </is>
      </c>
      <c r="S83" s="225" t="inlineStr">
        <is>
          <t>Alumni PT</t>
        </is>
      </c>
      <c r="T83" s="223" t="inlineStr">
        <is>
          <t>Lokal</t>
        </is>
      </c>
      <c r="U83" s="86" t="n">
        <v>142</v>
      </c>
      <c r="V83" s="86" t="inlineStr">
        <is>
          <t>pdf</t>
        </is>
      </c>
      <c r="W83" s="223" t="inlineStr">
        <is>
          <t>4.7 MB</t>
        </is>
      </c>
      <c r="X83" s="225" t="inlineStr">
        <is>
          <t>Dengan diundangkannya UU No. II Tahun 1980 dan Undang-Undang No. 31 Tahun 1999 tentang Pemberantasan Tindak Pidana Korupsi yang diubah dengan Undang-Undang No. 20 tahun 2001 Tentang Perubahan atas Undang-Undang No. 31 Tahun 1999 Tentang Tindak Pidana Korupsi, lengkaplah sudah ketentuan perundangan yang mengatur tentang tindak pidana Suap. Namun kelengkapan aturan perundangan tersebut jarang yang dapat menyaring semua perbuatan suap yang terjadi, khususnya dalam olah raga sepak bola. Dari hasil penelitian dan wawancara yang diadakan, ternyata pendapat di atas adalah tepat. Yang menjadi masalah adalah ketidakmampuan aparat hukum untuk mengatasinya. Dengan demikian penulis mencoba memberi saran mengenai cara penanggulangan masalah suap tersebut sebagai Tindak Pidana Korupsi Suap. Saran tersebut adalah berupa anjuran agar penanggulangan masalah suap dalam semua bidang termasuk suap di bidang olahraga sepak bola dilakukan secara terpadu antara PSSI dan instansi-instansi lembaga-lembaga pemerintahan dan swasta yang lain dengan kepolisian dan kejaksaan dan kalau perlu dengan KPK.</t>
        </is>
      </c>
      <c r="Y83" s="224" t="n">
        <v>100000</v>
      </c>
      <c r="Z83" s="226" t="n"/>
      <c r="AA83" s="89">
        <f>Y84*Z84</f>
        <v/>
      </c>
      <c r="AB83" s="227" t="inlineStr">
        <is>
          <t>f1d6d57d-1150-4b54-826c-9d583ba8a049</t>
        </is>
      </c>
    </row>
    <row r="84" ht="15" customHeight="1" s="283">
      <c r="A84" s="86" t="n">
        <v>76</v>
      </c>
      <c r="B84" s="222">
        <f>HYPERLINK("https://mocostore.moco.co.id/catalog/"&amp;AB85,"Klik Disini")</f>
        <v/>
      </c>
      <c r="C84" s="223" t="inlineStr">
        <is>
          <t>Memahami emosi manusia</t>
        </is>
      </c>
      <c r="D84" s="223" t="inlineStr">
        <is>
          <t>Perkembangan emosi pada bayi dan anak</t>
        </is>
      </c>
      <c r="E84" s="223" t="inlineStr">
        <is>
          <t>Laila Qodariah, Lucia Voni Pebriani, dan Rezki Ashriyana Sulistiobudi</t>
        </is>
      </c>
      <c r="F84" s="223" t="inlineStr">
        <is>
          <t>978-979-414-614-9</t>
        </is>
      </c>
      <c r="G84" s="223" t="inlineStr">
        <is>
          <t>978-979-414-879-2</t>
        </is>
      </c>
      <c r="H84" s="223" t="inlineStr">
        <is>
          <t>Kesehatan</t>
        </is>
      </c>
      <c r="I84" s="223" t="inlineStr">
        <is>
          <t>Perguruan Tinggi</t>
        </is>
      </c>
      <c r="J84" s="86" t="inlineStr">
        <is>
          <t>009.14</t>
        </is>
      </c>
      <c r="K84" s="223" t="inlineStr">
        <is>
          <t>Tidak Tersedia</t>
        </is>
      </c>
      <c r="L84" s="223" t="n"/>
      <c r="M84" s="223" t="inlineStr">
        <is>
          <t>Tidak Tersedia</t>
        </is>
      </c>
      <c r="N84" s="223" t="inlineStr">
        <is>
          <t>Indonesia</t>
        </is>
      </c>
      <c r="O84" s="223" t="inlineStr">
        <is>
          <t>Bukan fiksi</t>
        </is>
      </c>
      <c r="P84" s="224" t="n">
        <v>2018</v>
      </c>
      <c r="Q84" s="224" t="n">
        <v>2022</v>
      </c>
      <c r="R84" s="225" t="inlineStr">
        <is>
          <t>PT Alumni</t>
        </is>
      </c>
      <c r="S84" s="225" t="inlineStr">
        <is>
          <t>Alumni PT</t>
        </is>
      </c>
      <c r="T84" s="223" t="inlineStr">
        <is>
          <t>Lokal</t>
        </is>
      </c>
      <c r="U84" s="86" t="n">
        <v>136</v>
      </c>
      <c r="V84" s="86" t="inlineStr">
        <is>
          <t>pdf</t>
        </is>
      </c>
      <c r="W84" s="223" t="inlineStr">
        <is>
          <t>4.0 MB</t>
        </is>
      </c>
      <c r="X84" s="225" t="inlineStr">
        <is>
          <t>Topik emosi merupakan salah satu topik yang sangat sering dibahas dalam perkembangan kehidupan manusia baik anak-anak maupun orang dewasa. Pada buku ini dijelaskan mengenai pengertian, jenis, faktor yang mempengaruhi emosi terjadi, serta proses fisiologisneurologis serta kognitif kita pada saat emosi tertentu dirasakan. Secara spesifik, buku ini juga menjelaskan mengenai perkembangan jenis-jenis emosi, penyebab, serta pengekspresian emosi itu sendiri, mulai dari bayi sampai dengan usia anak-anak akhir. Begitupun cara bayi dan anak-anak menggunakan strategi-strategi untuk meregulasi emosi yang dirasakannya, disertai dengan contoh-contoh dalam kejadian sehari-hari. Masalah-masalah terkait emosi yang muncul pada bayi dan anak-anak, seperti temper tantrum, takut berpisah dengan orang tua, anak yang pemalu, pemarah dan juga penakut juga dibahas juga dalam hal penyebab dan cara</t>
        </is>
      </c>
      <c r="Y84" s="224" t="n">
        <v>100000</v>
      </c>
      <c r="Z84" s="226" t="n"/>
      <c r="AA84" s="89">
        <f>Y85*Z85</f>
        <v/>
      </c>
      <c r="AB84" s="227" t="inlineStr">
        <is>
          <t>4f33456b-ff23-4f9b-879b-108e07d4d9c3</t>
        </is>
      </c>
    </row>
    <row r="85" ht="15" customHeight="1" s="283">
      <c r="A85" s="86" t="n">
        <v>77</v>
      </c>
      <c r="B85" s="222">
        <f>HYPERLINK("https://mocostore.moco.co.id/catalog/"&amp;AB86,"Klik Disini")</f>
        <v/>
      </c>
      <c r="C85" s="223" t="inlineStr">
        <is>
          <t>Law of the Republic of Indonesia number 20 of 2016 regarding marks and geograohical indications = Undang-undang Republik Indonesia no. 20 tahun 2016 tentang merek dan indikasi geografis</t>
        </is>
      </c>
      <c r="D85" s="223" t="n"/>
      <c r="E85" s="223" t="inlineStr">
        <is>
          <t>Fortuna Alvariza dan Dezi Kirana</t>
        </is>
      </c>
      <c r="F85" s="223" t="inlineStr">
        <is>
          <t>978-979-414-613-2</t>
        </is>
      </c>
      <c r="G85" s="223" t="inlineStr">
        <is>
          <t>978-979-414-877-8</t>
        </is>
      </c>
      <c r="H85" s="223" t="inlineStr">
        <is>
          <t>Hukum</t>
        </is>
      </c>
      <c r="I85" s="223" t="inlineStr">
        <is>
          <t>Perguruan Tinggi</t>
        </is>
      </c>
      <c r="J85" s="86" t="inlineStr">
        <is>
          <t>009.12</t>
        </is>
      </c>
      <c r="K85" s="223" t="inlineStr">
        <is>
          <t>Tidak Tersedia</t>
        </is>
      </c>
      <c r="L85" s="223" t="n"/>
      <c r="M85" s="223" t="inlineStr">
        <is>
          <t>Tidak Tersedia</t>
        </is>
      </c>
      <c r="N85" s="223" t="inlineStr">
        <is>
          <t>Indonesia</t>
        </is>
      </c>
      <c r="O85" s="223" t="inlineStr">
        <is>
          <t>Bukan fiksi</t>
        </is>
      </c>
      <c r="P85" s="224" t="n">
        <v>2018</v>
      </c>
      <c r="Q85" s="224" t="n">
        <v>2022</v>
      </c>
      <c r="R85" s="225" t="inlineStr">
        <is>
          <t>PT Alumni</t>
        </is>
      </c>
      <c r="S85" s="225" t="inlineStr">
        <is>
          <t>Alumni PT</t>
        </is>
      </c>
      <c r="T85" s="223" t="inlineStr">
        <is>
          <t>Lokal</t>
        </is>
      </c>
      <c r="U85" s="86" t="n">
        <v>193</v>
      </c>
      <c r="V85" s="86" t="inlineStr">
        <is>
          <t>pdf</t>
        </is>
      </c>
      <c r="W85" s="223" t="inlineStr">
        <is>
          <t>4.0 MB</t>
        </is>
      </c>
      <c r="X85" s="225" t="inlineStr">
        <is>
          <t>Untuk lebih meningkatkan pelayanan dan memberikan kepastian hukum bagi dunia industri, perdagangan dan investasi dalam menghadapai perkembangan dan investasi serta menghadapi perkembangan perekonomian lokal,nasional dan internasional serta perkembangan teknologi informasi dan komunikasi, perlu didukung perundang-undangan di bidang Merek dan Indikasi Geografis dengan terjemahannya kedalam bahasa Inggris yang disajikan dalam buku ini yang bermanfaat bagi para investor asing dan lokal.</t>
        </is>
      </c>
      <c r="Y85" s="224" t="n">
        <v>150000</v>
      </c>
      <c r="Z85" s="226" t="n"/>
      <c r="AA85" s="89">
        <f>Y86*Z86</f>
        <v/>
      </c>
      <c r="AB85" s="227" t="inlineStr">
        <is>
          <t>127e68e5-74fb-4886-9764-2cf739753a13</t>
        </is>
      </c>
    </row>
    <row r="86" ht="15" customHeight="1" s="283">
      <c r="A86" s="86" t="n">
        <v>78</v>
      </c>
      <c r="B86" s="222">
        <f>HYPERLINK("https://mocostore.moco.co.id/catalog/"&amp;AB87,"Klik Disini")</f>
        <v/>
      </c>
      <c r="C86" s="223" t="inlineStr">
        <is>
          <t>Perda tata ruang dalam dimensi pengelolaan sumber daya agraria dan sumber daya alam</t>
        </is>
      </c>
      <c r="D86" s="223" t="n"/>
      <c r="E86" s="223" t="inlineStr">
        <is>
          <t>H. Idham</t>
        </is>
      </c>
      <c r="F86" s="223" t="inlineStr">
        <is>
          <t>978-979-414-776-4</t>
        </is>
      </c>
      <c r="G86" s="223" t="inlineStr">
        <is>
          <t>978-979-414-876-1</t>
        </is>
      </c>
      <c r="H86" s="223" t="inlineStr">
        <is>
          <t>Hukum</t>
        </is>
      </c>
      <c r="I86" s="223" t="inlineStr">
        <is>
          <t>Perguruan Tinggi</t>
        </is>
      </c>
      <c r="J86" s="86" t="inlineStr">
        <is>
          <t>009.12</t>
        </is>
      </c>
      <c r="K86" s="223" t="inlineStr">
        <is>
          <t>Tidak Tersedia</t>
        </is>
      </c>
      <c r="L86" s="223" t="n"/>
      <c r="M86" s="223" t="inlineStr">
        <is>
          <t>Tidak Tersedia</t>
        </is>
      </c>
      <c r="N86" s="223" t="inlineStr">
        <is>
          <t>Indonesia</t>
        </is>
      </c>
      <c r="O86" s="223" t="inlineStr">
        <is>
          <t>Bukan fiksi</t>
        </is>
      </c>
      <c r="P86" s="224" t="n">
        <v>2022</v>
      </c>
      <c r="Q86" s="224" t="n">
        <v>2022</v>
      </c>
      <c r="R86" s="225" t="inlineStr">
        <is>
          <t>PT Alumni</t>
        </is>
      </c>
      <c r="S86" s="225" t="inlineStr">
        <is>
          <t>Alumni PT</t>
        </is>
      </c>
      <c r="T86" s="223" t="inlineStr">
        <is>
          <t>Lokal</t>
        </is>
      </c>
      <c r="U86" s="86" t="n">
        <v>402</v>
      </c>
      <c r="V86" s="86" t="inlineStr">
        <is>
          <t>pdf</t>
        </is>
      </c>
      <c r="W86" s="223" t="inlineStr">
        <is>
          <t>7.4 MB</t>
        </is>
      </c>
      <c r="X86" s="225" t="inlineStr">
        <is>
          <t>Karya tulis dalam buku ini membahas pelbagai konten penting dalam rangka penyelenggaraan sistem pemerintahan dalam era otonomi daerah dan kegalauan penulis atas keberlangsungan upaya menjaga dan melindungi potensi sumber daya agraria dan sumber daya alam di daerah-daerah NKRI. Pembahasannya dilakukan dalam 6 (enam) Bab, yaitu: BAB I: Pendahuluan; BAB II Konstruksi Pengaturan Hukum Perda Tata Ruang Dalam Dimensi Pengelolaan Sumber Daya Agraria Dan Sumber Daya Alam; BAB III: Implementasi Perda Tata Ruang Dalam Dimensi Pengelolaan Sumber Daya Agraria Dan Sumber Daya Alam; BAB IV: Faktor Kendala Dan Format Solusi Implementasi Perda Tata Ruang Dalam Dimensi Pengelolaan Sumber Daya Agraria Dan Pengelolan Sumber Daya Alam; BAB V: Penutup. Dimuat dalam buku ini 3 (tiga) lampiran: 1. Undang-Undang Nomor 5 Tahun 1960 Tentang Peraturan Dasar Pokok-Pokok Agraria, Lembaran Negara 1960-104 Dan Tambahan Lembaran Negara Nomor 2043; 2. Undang-Undang Nomor 26 Tahun 2007 Tentang Penataan Ruang, Lembaran Negara Republik Indonesia Tahun 2007-68. Dan Tambahan Lembaga Negara Republik Indonesia Nomor 4725; 3. Ketetapan Majelis Permusyawaratan Rakyat Republik Indonesia (MPR-RI), TAP Nomor IX/MPR/2001, Tentang Pembaruan Agraria Dan Pengelolaan Sumber Daya Alam.</t>
        </is>
      </c>
      <c r="Y86" s="224" t="n">
        <v>200000</v>
      </c>
      <c r="Z86" s="226" t="n"/>
      <c r="AA86" s="89">
        <f>Y87*Z87</f>
        <v/>
      </c>
      <c r="AB86" s="227" t="inlineStr">
        <is>
          <t>8bdc9dc7-45b4-41ab-b061-d81f34a77ef7</t>
        </is>
      </c>
    </row>
    <row r="87" ht="15" customHeight="1" s="283">
      <c r="A87" s="86" t="n">
        <v>80</v>
      </c>
      <c r="B87" s="222">
        <f>HYPERLINK("https://mocostore.moco.co.id/catalog/"&amp;AB89,"Klik Disini")</f>
        <v/>
      </c>
      <c r="C87" s="223" t="inlineStr">
        <is>
          <t>Eksistensi dan dinamika hukum adat waris Bali dalam perspektif masyarakat dan putusan pengadilan</t>
        </is>
      </c>
      <c r="D87" s="223" t="n"/>
      <c r="E87" s="223" t="inlineStr">
        <is>
          <t>Oleh : Lilik Mulyadi ; Kata sambutan : Wayan P. Windia</t>
        </is>
      </c>
      <c r="F87" s="223" t="inlineStr">
        <is>
          <t>978-979-414-609-5</t>
        </is>
      </c>
      <c r="G87" s="223" t="inlineStr">
        <is>
          <t>978-979-414-878-5</t>
        </is>
      </c>
      <c r="H87" s="223" t="inlineStr">
        <is>
          <t>Hukum</t>
        </is>
      </c>
      <c r="I87" s="223" t="inlineStr">
        <is>
          <t>Perguruan Tinggi</t>
        </is>
      </c>
      <c r="J87" s="86" t="inlineStr">
        <is>
          <t>009.07</t>
        </is>
      </c>
      <c r="K87" s="223" t="inlineStr">
        <is>
          <t>Tidak Tersedia</t>
        </is>
      </c>
      <c r="L87" s="223" t="n"/>
      <c r="M87" s="223" t="inlineStr">
        <is>
          <t>Tidak Tersedia</t>
        </is>
      </c>
      <c r="N87" s="223" t="inlineStr">
        <is>
          <t>Indonesia</t>
        </is>
      </c>
      <c r="O87" s="223" t="inlineStr">
        <is>
          <t>Bukan fiksi</t>
        </is>
      </c>
      <c r="P87" s="224" t="n">
        <v>2018</v>
      </c>
      <c r="Q87" s="224" t="n">
        <v>2022</v>
      </c>
      <c r="R87" s="225" t="inlineStr">
        <is>
          <t>PT Alumni</t>
        </is>
      </c>
      <c r="S87" s="225" t="inlineStr">
        <is>
          <t>Alumni PT</t>
        </is>
      </c>
      <c r="T87" s="223" t="inlineStr">
        <is>
          <t>Lokal</t>
        </is>
      </c>
      <c r="U87" s="86" t="n">
        <v>235</v>
      </c>
      <c r="V87" s="86" t="inlineStr">
        <is>
          <t>pdf</t>
        </is>
      </c>
      <c r="W87" s="223" t="inlineStr">
        <is>
          <t>3.1 MB</t>
        </is>
      </c>
      <c r="X87" s="225" t="inlineStr">
        <is>
          <t>Buku yang inspiratif ini, dapat dijadikan sebagai sebuah bahan acuan, pembanding, pedoman dan sumber oleh para hakim khususnya pada lingkungan peradilan umum, dan dapat juga, membantu semua pihak terutama dari kalangan akademisi, teoretisi, praktisi dan lain sebagainya yang ingin lebih mendalami secara lebih intens, detail dan terperinci tentang Hukum Adat Waris Bali. Paling tidak, buku ini dapat membantu para pembacanya untuk dapat manambah ilmu pengetahuan Hukum Adat Waris Bali, setelah membaca tema-tema utama yang disajikan dalam buku ini, antara lain: Kajian Pustaka Tentang Hukum Adat Waris dan Karakteristik Hukum Adat Waris Bali; Sendi-Sendi Pergeseran Hukum Adat Waris Bali dalam Arus Globalisasi Menatap Perkembangan Zaman; Eksistensi dan Dinamika Hukum Adat Waris Bali dalam Perspektif Masyarakat dan Putusan Pengadilan.</t>
        </is>
      </c>
      <c r="Y87" s="224" t="n">
        <v>100000</v>
      </c>
      <c r="Z87" s="226" t="n"/>
      <c r="AA87" s="89">
        <f>Y89*Z89</f>
        <v/>
      </c>
      <c r="AB87" s="227" t="inlineStr">
        <is>
          <t>aa755b0d-80ef-44c1-8d11-609fea6ffea3</t>
        </is>
      </c>
    </row>
    <row r="88" ht="15" customHeight="1" s="283">
      <c r="A88" s="86" t="n">
        <v>81</v>
      </c>
      <c r="B88" s="222">
        <f>HYPERLINK("https://mocostore.moco.co.id/catalog/"&amp;AB90,"Klik Disini")</f>
        <v/>
      </c>
      <c r="C88" s="223" t="inlineStr">
        <is>
          <t>Pembangunan hukum administrasi negara melalui pemberdayaan yurisprudensi peradilan tata usaha negara</t>
        </is>
      </c>
      <c r="D88" s="223" t="n"/>
      <c r="E88" s="223" t="inlineStr">
        <is>
          <t>Teguh Satya Bhakti</t>
        </is>
      </c>
      <c r="F88" s="223" t="inlineStr">
        <is>
          <t>978-979-414-616-3</t>
        </is>
      </c>
      <c r="G88" s="223" t="inlineStr">
        <is>
          <t>978-979-414-862-4</t>
        </is>
      </c>
      <c r="H88" s="223" t="inlineStr">
        <is>
          <t>Hukum</t>
        </is>
      </c>
      <c r="I88" s="223" t="inlineStr">
        <is>
          <t>Perguruan Tinggi</t>
        </is>
      </c>
      <c r="J88" s="86" t="inlineStr">
        <is>
          <t>009.12</t>
        </is>
      </c>
      <c r="K88" s="223" t="inlineStr">
        <is>
          <t>Tidak Tersedia</t>
        </is>
      </c>
      <c r="L88" s="223" t="n"/>
      <c r="M88" s="223" t="inlineStr">
        <is>
          <t>Tidak Tersedia</t>
        </is>
      </c>
      <c r="N88" s="223" t="inlineStr">
        <is>
          <t>Indonesia</t>
        </is>
      </c>
      <c r="O88" s="223" t="inlineStr">
        <is>
          <t>Bukan fiksi</t>
        </is>
      </c>
      <c r="P88" s="224" t="n">
        <v>2018</v>
      </c>
      <c r="Q88" s="224" t="n">
        <v>2022</v>
      </c>
      <c r="R88" s="225" t="inlineStr">
        <is>
          <t>PT Alumni</t>
        </is>
      </c>
      <c r="S88" s="225" t="inlineStr">
        <is>
          <t>Alumni PT</t>
        </is>
      </c>
      <c r="T88" s="223" t="inlineStr">
        <is>
          <t>Lokal</t>
        </is>
      </c>
      <c r="U88" s="86" t="n">
        <v>272</v>
      </c>
      <c r="V88" s="86" t="inlineStr">
        <is>
          <t>pdf</t>
        </is>
      </c>
      <c r="W88" s="223" t="inlineStr">
        <is>
          <t>3.6 MB</t>
        </is>
      </c>
      <c r="X88" s="225" t="inlineStr">
        <is>
          <t>Banyak cara untuk memajukan ilmu hukum, termasuk menerbitkan karya tulis Dr. Teguh Satya Bhakti, S.H., M.H. dengan judul:Pembangunan Hukum Administrasi Negara Melalui Pemberdayaan Yurisprudensi Peradilan TataUsaha Negara Tak ada yang meragukan perlunya buku semacam ini sebagai sebuah bahan acuan, pembanding, pedoman dan sumber bagi para hakim pada lingkungan peradilan dan dapat pula membantu semua pihak terutama dari kalangan akademisi, teoritisi, praktisi dan lain-lainnya yang ingin lebih mendalami secara intens, detail dan terperinci tentang Yurisprudensi Tata Usaha Negara yang digunakan sebagai sarana hukum untuk pembangunan Hukum Administrasi Negara dan yurisprudensi putusan pengadilan tata usaha negara.Tema-tema sentral utama yang dibahas dalam buku ini mencakup: Kerangka Konseptual dan Pembangunan Hukum Nasional; Pemberdayaan Putusan Pengadilan dalam Pembangunan Hukum Nasional; Hukum Administrasi Negara dan Yurisprudensi Putusan Pengadilan Tata Usaha Negara; Pemberdayaan Yurisprudensi Pengadilan Tata Usaha Negara untuk Pembangunan Hukum Administrasi Negara.</t>
        </is>
      </c>
      <c r="Y88" s="224" t="n">
        <v>120000</v>
      </c>
      <c r="Z88" s="226" t="n"/>
      <c r="AA88" s="89">
        <f>Y90*Z90</f>
        <v/>
      </c>
      <c r="AB88" s="227" t="inlineStr">
        <is>
          <t>e3355c25-a75d-4d30-908c-5f2aacb16018</t>
        </is>
      </c>
    </row>
    <row r="89" ht="15" customHeight="1" s="283">
      <c r="A89" s="86" t="n">
        <v>82</v>
      </c>
      <c r="B89" s="222">
        <f>HYPERLINK("https://mocostore.moco.co.id/catalog/"&amp;AB91,"Klik Disini")</f>
        <v/>
      </c>
      <c r="C89" s="223" t="inlineStr">
        <is>
          <t>Hukum perusahaan multinasional, liberalisasi hukum perdagangan internasional dan hukum penanaman modal</t>
        </is>
      </c>
      <c r="D89" s="223" t="n"/>
      <c r="E89" s="223" t="inlineStr">
        <is>
          <t>An An Chandrawulan</t>
        </is>
      </c>
      <c r="F89" s="223" t="inlineStr">
        <is>
          <t>978-979-414-553-1</t>
        </is>
      </c>
      <c r="G89" s="223" t="inlineStr">
        <is>
          <t>978-979-414-886-0</t>
        </is>
      </c>
      <c r="H89" s="223" t="inlineStr">
        <is>
          <t>Hukum</t>
        </is>
      </c>
      <c r="I89" s="223" t="inlineStr">
        <is>
          <t>Perguruan Tinggi</t>
        </is>
      </c>
      <c r="J89" s="86" t="inlineStr">
        <is>
          <t>009.09</t>
        </is>
      </c>
      <c r="K89" s="223" t="inlineStr">
        <is>
          <t>Tidak Tersedia</t>
        </is>
      </c>
      <c r="L89" s="223" t="n"/>
      <c r="M89" s="223" t="inlineStr">
        <is>
          <t>Tidak Tersedia</t>
        </is>
      </c>
      <c r="N89" s="223" t="inlineStr">
        <is>
          <t>Indonesia</t>
        </is>
      </c>
      <c r="O89" s="223" t="inlineStr">
        <is>
          <t>Bukan fiksi</t>
        </is>
      </c>
      <c r="P89" s="224" t="n">
        <v>2011</v>
      </c>
      <c r="Q89" s="224" t="n">
        <v>2022</v>
      </c>
      <c r="R89" s="225" t="inlineStr">
        <is>
          <t>PT Alumni</t>
        </is>
      </c>
      <c r="S89" s="225" t="inlineStr">
        <is>
          <t>Alumni PT</t>
        </is>
      </c>
      <c r="T89" s="223" t="inlineStr">
        <is>
          <t>Lokal</t>
        </is>
      </c>
      <c r="U89" s="86" t="n">
        <v>430</v>
      </c>
      <c r="V89" s="86" t="inlineStr">
        <is>
          <t>pdf</t>
        </is>
      </c>
      <c r="W89" s="223" t="inlineStr">
        <is>
          <t>5.4 MB</t>
        </is>
      </c>
      <c r="X89" s="225" t="inlineStr">
        <is>
          <t>Globalisasi dan liberalisasi ekonomi meningkatkan kebergantungan ekonomi melalui perdagangan Internasional dan penanaman modal asing langsung melalui perusahaan-perusahaan multinasional, Liberalisasi ketentuan-ketentuan perdagangan Internasional yang terdapat dalam perjanjian Organisasi Perdagangan Dunia (WTO) sangat berpengaruh terhadap pengaturan penanaman modal asing di Indonesia. Hal ini terlihat jelas dalam Undang-Undang No. 25 Tahun 2007 tentang Penanaman Modal. Perusahaan multinasional berperan cukup besar dalam perdagangan internasional, terbukti dari keberadaan perusahaan multinasional meningkatkan standar hidup sebagian ekonomi masyarakat dan memberikan masukan devisa bagi negara. Tidaklah mudah mengatur perusahaan multinasional dengan pengaturan nasional, karena Indonesia terikat oleh perjanjian-perjanjian internasional baik yang bilateral, regional maupun multilateral. Semua substansi di atas dibahas secara komprehensif dalam buku yang perlu dimiliki oleh pembaca-pembacanya dari kalangan praktisi hukum bisnis maupun para mahasiswa.</t>
        </is>
      </c>
      <c r="Y89" s="224" t="n">
        <v>150000</v>
      </c>
      <c r="Z89" s="226" t="n"/>
      <c r="AA89" s="89">
        <f>Y91*Z91</f>
        <v/>
      </c>
      <c r="AB89" s="227" t="inlineStr">
        <is>
          <t>21920671-58a7-467f-98fb-c5ffab7c37f1</t>
        </is>
      </c>
    </row>
    <row r="90" ht="15" customHeight="1" s="283">
      <c r="A90" s="86" t="n">
        <v>83</v>
      </c>
      <c r="B90" s="222">
        <f>HYPERLINK("https://mocostore.moco.co.id/catalog/"&amp;AB92,"Klik Disini")</f>
        <v/>
      </c>
      <c r="C90" s="223" t="inlineStr">
        <is>
          <t>Analisis yurisprudensi hukum bisnis</t>
        </is>
      </c>
      <c r="D90" s="223" t="inlineStr">
        <is>
          <t>sebagai upaya akademik untuk memampukan para praktisi hukum melakukan anotasi atas yurisprudensi mahkamah agung</t>
        </is>
      </c>
      <c r="E90" s="223" t="inlineStr">
        <is>
          <t>H.P. Panggabean</t>
        </is>
      </c>
      <c r="F90" s="223" t="inlineStr">
        <is>
          <t>978-979-414-547-0</t>
        </is>
      </c>
      <c r="G90" s="223" t="inlineStr">
        <is>
          <t>978-979-414-884-6</t>
        </is>
      </c>
      <c r="H90" s="223" t="inlineStr">
        <is>
          <t>Hukum</t>
        </is>
      </c>
      <c r="I90" s="223" t="inlineStr">
        <is>
          <t>Perguruan Tinggi</t>
        </is>
      </c>
      <c r="J90" s="86" t="inlineStr">
        <is>
          <t>009.12</t>
        </is>
      </c>
      <c r="K90" s="223" t="inlineStr">
        <is>
          <t>Tidak Tersedia</t>
        </is>
      </c>
      <c r="L90" s="223" t="n"/>
      <c r="M90" s="223" t="inlineStr">
        <is>
          <t>Tidak Tersedia</t>
        </is>
      </c>
      <c r="N90" s="223" t="inlineStr">
        <is>
          <t>Indonesia</t>
        </is>
      </c>
      <c r="O90" s="223" t="inlineStr">
        <is>
          <t>Bukan fiksi</t>
        </is>
      </c>
      <c r="P90" s="224" t="n">
        <v>2014</v>
      </c>
      <c r="Q90" s="224" t="n">
        <v>2022</v>
      </c>
      <c r="R90" s="225" t="inlineStr">
        <is>
          <t>PT Alumni</t>
        </is>
      </c>
      <c r="S90" s="225" t="inlineStr">
        <is>
          <t>Alumni PT</t>
        </is>
      </c>
      <c r="T90" s="223" t="inlineStr">
        <is>
          <t>Lokal</t>
        </is>
      </c>
      <c r="U90" s="86" t="n">
        <v>466</v>
      </c>
      <c r="V90" s="86" t="inlineStr">
        <is>
          <t>pdf</t>
        </is>
      </c>
      <c r="W90" s="223" t="inlineStr">
        <is>
          <t>14.0 MB</t>
        </is>
      </c>
      <c r="X90" s="225" t="inlineStr">
        <is>
          <t>Bahan kajian dalam buku ini semula merupakan penulisan Disertasi penulis tahun 2005 di Universitas Gajah Mada berjudul: &amp;quot;Peranan Mahkamah Agung melalui putusan-putusan Hukum Perikatan&amp;quot;. Didalamnya dimuat berbagai aspek teori dan landasan yuridis yang mendukung kinerja para Hakim Agung menjalankan fungsi Pembagunan Hukum dalam 2 (dua) klasifikasi sebagai berikut: Pertama Klasifikasi penerapan hukum dikaitkan dengan bahasan tentang berbagai komponen hukum dalam proses pembangunan hukum, yaitu: a. Komponen substansi hukum, b. Komponen kelembagaan hukum, c. Komponen budaya hukum; dan posisi yurisprudensi yang lebih bersifat persuasive force precedent; Landasan penegakan Hukum di Indonesia; Diskripsi nilai kaidah Hukum dalam yurisprudensi dalam 3 (tiga) klasifikasi yaitu: a. Konstitutif, b. Konstruktif, c. Sosiatif/efektif; Efektivitas Penegakan Hukum bersifat konstitusional, yuridis normative dan landasan operasional; Berbagai metode penafsiran dalam proses penegakan hukum, antara lain: a. Gramatikal, b. Historis, c. Teknologis atau sosiologis dan lain-lain. Kedua Klasifikasi Penemuan Hukum (case law), dikaitkan dengan bahasan tentang: Prinsip-prinsip penemuan hukum, antara lain: a. Prinsip kepastian hukum, b. Prinsip penemuan hukum heteronom, c. Prinsip problem oriented; Berbagai unsur dalam yurisprudensi Indonesia, yakni: adanya 3 (tiga) fungsi yurisprudensi, yaitu: a. Menciptakan standar hukum, b. Mewujudkan unified legal framework, c. Menegakkan kepastian hukum; Kriteria yurisprudensi biasa, mengandung 3 (tiga) nilai konstruktif yaitu: a. Kepastian hukum, b. Kemapanan hukum, c. Keadilan hukum; Kriteria yurisprudensi tetap, mengandung 4 (empat) aspek yaitu: a. Bahwa pertimbangan hukum itu telah mencakup penerapan nilai konstitutif: kepastian hukum, kemanfaatan dan keadilan, b. Bahwa rumusan kaidah hukum tersebut telah diterima masyarakat luas sebagai landmark decission, c. Bahwa rumusan kaidah hukum tersebut telah diikuti secara konstan oleh para Hakim lain, d. Bahwa rumusan kaidah Hukum tersebut telah dianggap menjadi bagian dan keyakinan hukum yang umum, e. Dalam lampiran buku ini dipaparkan 2 (dua) bagian lampiran kaidah hukum dalam yurisprudensi, yaitu: 1) Kaidah hukum dalam yurisprudensi biasa dan yurisprudensi tetap dari tahun 1995 sampai tahun 2005, 2) Modul tabulasi yurisprudensi Hukum bisnis, yang dihimpun sejak tahun 2005/2009 sampai saat ini.</t>
        </is>
      </c>
      <c r="Y90" s="224" t="n">
        <v>100000</v>
      </c>
      <c r="Z90" s="226" t="n"/>
      <c r="AA90" s="89">
        <f>Y92*Z92</f>
        <v/>
      </c>
      <c r="AB90" s="227" t="inlineStr">
        <is>
          <t>69402121-2549-4a1f-9ef4-a2e0447d2e7a</t>
        </is>
      </c>
    </row>
    <row r="91" ht="15" customHeight="1" s="283">
      <c r="A91" s="86" t="n">
        <v>84</v>
      </c>
      <c r="B91" s="222">
        <f>HYPERLINK("https://mocostore.moco.co.id/catalog/"&amp;AB93,"Klik Disini")</f>
        <v/>
      </c>
      <c r="C91" s="223" t="inlineStr">
        <is>
          <t>Hukum sumber daya genetik, pengetahuan tradisional dan ekspresi budaya tradisional di Indonesia</t>
        </is>
      </c>
      <c r="D91" s="223" t="n"/>
      <c r="E91" s="223" t="inlineStr">
        <is>
          <t>Miranda Risang Ayu, Harry Alexander, Wina Puspitasari</t>
        </is>
      </c>
      <c r="F91" s="223" t="inlineStr">
        <is>
          <t>978-979-414-554-8</t>
        </is>
      </c>
      <c r="G91" s="223" t="inlineStr">
        <is>
          <t>978-979-414-864-8</t>
        </is>
      </c>
      <c r="H91" s="223" t="inlineStr">
        <is>
          <t>Hukum</t>
        </is>
      </c>
      <c r="I91" s="223" t="inlineStr">
        <is>
          <t>Perguruan Tinggi</t>
        </is>
      </c>
      <c r="J91" s="86" t="inlineStr">
        <is>
          <t>009.12</t>
        </is>
      </c>
      <c r="K91" s="223" t="inlineStr">
        <is>
          <t>Tidak Tersedia</t>
        </is>
      </c>
      <c r="L91" s="223" t="n"/>
      <c r="M91" s="223" t="inlineStr">
        <is>
          <t>Tidak Tersedia</t>
        </is>
      </c>
      <c r="N91" s="223" t="inlineStr">
        <is>
          <t>Indonesia</t>
        </is>
      </c>
      <c r="O91" s="223" t="inlineStr">
        <is>
          <t>Bukan fiksi</t>
        </is>
      </c>
      <c r="P91" s="224" t="n">
        <v>2014</v>
      </c>
      <c r="Q91" s="224" t="n">
        <v>2022</v>
      </c>
      <c r="R91" s="225" t="inlineStr">
        <is>
          <t>PT Alumni</t>
        </is>
      </c>
      <c r="S91" s="225" t="inlineStr">
        <is>
          <t>Alumni PT</t>
        </is>
      </c>
      <c r="T91" s="223" t="inlineStr">
        <is>
          <t>Lokal</t>
        </is>
      </c>
      <c r="U91" s="86" t="n">
        <v>404</v>
      </c>
      <c r="V91" s="86" t="inlineStr">
        <is>
          <t>pdf</t>
        </is>
      </c>
      <c r="W91" s="223" t="inlineStr">
        <is>
          <t>15.4 MB</t>
        </is>
      </c>
      <c r="X91" s="225" t="inlineStr">
        <is>
          <t>Buku Hukum Sumber Daya Genetik, Pengetahuan Tradisional dan Ekspresi Budaya Tradisional Di Indonesia ini dirancang untuk kepentingan perkuliahan dan kajian akademis sebagai bagian dari Program Hibah Penulisan Buku Teks Perguruan Tinggi dari Direktorat Penelitian dan Pengabdian Kepada Masyarakat, Direktorat Jenderal Pendidikan Tinggi, Kementerian Pendidikan dan Kebudayaan, Republik Indonesia, Tahun 2012. Isi buku ini membahas salah satu aspek terpenting dalam perkembangan sistem hukum Hak Kekayaan Intelektual yang oleh Prof. Em. Dr. Eddy Damian, S.H. disebut sebagai suatu kekayaan intelektual tergolong sebagai New Emerging Intellectual Property Right. Karya tulis ini, ditulis oleh beberapa akademisi Hukum Hak Kekayaan Intelektual di Fakultas Hukum Universitas Padjadjaran: Miranda Risang Ayu, S.H., LL.M., Ph.D. dan asistennya Wina Puspitasari, S.H., berkolaborasi dengan akademisi yang banyak berkecimpung dibidang Hukum Sumber Daya Alam dan Lingkungan dari Fakultas Hukum Universitas Islam Negeri Syarif Hidayatullah, Harry Alexander, S.H., M.H., LL.M. Kepakaran para penulis ini dapat dilihat dari pengalaman mereka mengajar, membimbing dan menguji riset mahasiswa, hingga keterlibatan mereka sebagai ahli independen di sejumlah Kementerian di tanah air, terutama Kementerian Luar Negeri dan Kementerian Lingkungan Hidup. Sejak tahun 2009, mereka pun telah berperan aktif sebagai ahli akademisi dalam sejumlah forum negosiasi nasional, regional dan internasional yang terkait dengan upaya perlindungan Sumber Daya Genetik, Pengetahuan Tradisional dan Ekspresi Budaya Tradisional. Dapat dibaca dalam buku ini antara lain, kandungan kontemporer Pengetahuan Tradisional dan Ekspresi Budaya Tradisional dengan analisis tajam yang relatif mudah untuk dibaca, membuat buku ini amat direkomendasikan untuk dibaca, baik oleh para pengkaji maupun peminat Hukum Hak Kekayaan Intelektual yang ingin mendapat paham ilmu Hukum Sumber Daya Genetik Pengetahuan Tradisional dan Ekspresi Budaya Tradisional di Indonesia.</t>
        </is>
      </c>
      <c r="Y91" s="224" t="n">
        <v>150000</v>
      </c>
      <c r="Z91" s="226" t="n"/>
      <c r="AA91" s="89">
        <f>Y93*Z93</f>
        <v/>
      </c>
      <c r="AB91" s="227" t="inlineStr">
        <is>
          <t>cfa53276-b9a8-4f46-876f-a5679dde130c</t>
        </is>
      </c>
    </row>
    <row r="92" ht="15" customHeight="1" s="283">
      <c r="A92" s="86" t="n">
        <v>85</v>
      </c>
      <c r="B92" s="222">
        <f>HYPERLINK("https://mocostore.moco.co.id/catalog/"&amp;AB94,"Klik Disini")</f>
        <v/>
      </c>
      <c r="C92" s="223" t="inlineStr">
        <is>
          <t>Perlindungan kekayaan intelektual atas pengetahuan tradisional &amp; ekspresi budaya tradisional masyarakat adat</t>
        </is>
      </c>
      <c r="D92" s="223" t="n"/>
      <c r="E92" s="223" t="inlineStr">
        <is>
          <t>Badan Penelitian dan Pengembangan HAM Kementerian Hukum dan HAM RI</t>
        </is>
      </c>
      <c r="F92" s="223" t="inlineStr">
        <is>
          <t>978-979-414-544-9</t>
        </is>
      </c>
      <c r="G92" s="223" t="inlineStr">
        <is>
          <t>978-979-414-887-7</t>
        </is>
      </c>
      <c r="H92" s="223" t="inlineStr">
        <is>
          <t>Hukum</t>
        </is>
      </c>
      <c r="I92" s="223" t="inlineStr">
        <is>
          <t>Perguruan Tinggi</t>
        </is>
      </c>
      <c r="J92" s="86" t="inlineStr">
        <is>
          <t>009.12</t>
        </is>
      </c>
      <c r="K92" s="223" t="inlineStr">
        <is>
          <t>Tidak Tersedia</t>
        </is>
      </c>
      <c r="L92" s="223" t="n"/>
      <c r="M92" s="223" t="inlineStr">
        <is>
          <t>Tidak Tersedia</t>
        </is>
      </c>
      <c r="N92" s="223" t="inlineStr">
        <is>
          <t>Indonesia</t>
        </is>
      </c>
      <c r="O92" s="223" t="inlineStr">
        <is>
          <t>Bukan fiksi</t>
        </is>
      </c>
      <c r="P92" s="224" t="n">
        <v>2013</v>
      </c>
      <c r="Q92" s="224" t="n">
        <v>2022</v>
      </c>
      <c r="R92" s="225" t="inlineStr">
        <is>
          <t>PT Alumni</t>
        </is>
      </c>
      <c r="S92" s="225" t="inlineStr">
        <is>
          <t>Alumni PT</t>
        </is>
      </c>
      <c r="T92" s="223" t="inlineStr">
        <is>
          <t>Lokal</t>
        </is>
      </c>
      <c r="U92" s="86" t="n">
        <v>204</v>
      </c>
      <c r="V92" s="86" t="inlineStr">
        <is>
          <t>pdf</t>
        </is>
      </c>
      <c r="W92" s="223" t="inlineStr">
        <is>
          <t>4.1 MB</t>
        </is>
      </c>
      <c r="X92" s="225" t="inlineStr">
        <is>
          <t>Upaya perlindungan kekayaan intelektual atas pengetahuan tradisional dan ekspresi budaya tradisional (folklor) di Indonesia mendapat perhatian lebih akhir-akhir ini setelah munculnya sengketa antara Indonesia dan Malaysia tentang penggunaan beberapa folklor oleh Malaysia yang diklaim kepemilikannya oleh Indonesia. Saat ini mayoritas masyarakat menganggap penyalahgunaan dan pemakaian tanpa izin Pengetahuan Tradisional dan Ekspresi Budaya Tradional tersebut oleh malaysia sebagai penghinaan dan melukai harga diri bangsa Indonesia. Oleh karena itu, Pemerintah Indonesia berupaya mendata dan memberikan perlindungan kekayaan intelektual atas Pengetahuan Tradisonal dan Ekspresi Budaya Tradisional Indonesia. Dalam pandangan di masa datang diharapkan pemanfaatan Pengetahuan Tradisional dan Ekspresi Budaya Tradisional oleh siapapun hendaknya melalui mekanisme perizinan kepada pemilik Pengetahuan Tradisional dan Ekspresi Budaya Tradisional yang difasilitasi oleh Pemerintah. Dalam buku ini, dapat diketahui, paling tidak rencana pengembangan skema perlindungan pengetahuan tradisional dan ekpresi budaya tradisional dimiliki masyarakat adat. Beberapa tahapan diuraikan dalam buku ini berdasarkan temuan lapangan, sebagai berikut: Tahap Awal/Identifikasi mencakup kegiatan identifikasi, inventarisasi, dokumentasi dan registrasi yang dilakukan oleh Pemerintah Daerah di tingkat provinsi, kabupaten/kota. Langkah strategisnya adalah penetapan komunitas masyarakat adat tertentu (by address) sebagai pemilik kekayaan intelektual atas pengetahuan tradisional dan ekspresi budaya tradisional suatu masyarakat adat tertentu. Tahap Perlindungan mencakup ragam bentuk perlindungan hukum dalam pemanfaatan pengetahuan tradisional dan ekspresi budaya tradisional masyarakat adat oleh pihak tertentu secara komersial maupun nonkomersial, termasuk upaya pelestarian pada tiap-tiap entitas subjek yang dimaksud. Tahap Pengawasan mencakup berbagai upaya program dan tindakan yang perlu dilakukan untuk menjamin keberadaan entitas masyarakat adat sebagai pemilik komunal pengetahuan tradisional dan ekspresi budaya tradisional untuk mendapatkan perlindungan hukum yang optimal. Tahap Penegakan Hukum mencakup mekanisme penetapan sanksi administrasi, denda maupun pidana, apabila terjadi pelanggaran atas pemanfaatan pengetahuan tradisional dan ekspresi budaya tradisional masyarakat adat. Tahap Kompensasi mencakup mekanisme kompensasi atas pemanfaatan (share benefits) pengetahuan tradisional dan ekspresi budaya tradisional masyarakat adat oleh pihak tertentu secara komersial maupun nonkomersial serta bentuk kompensasi yang dimaksud.</t>
        </is>
      </c>
      <c r="Y92" s="224" t="n">
        <v>120000</v>
      </c>
      <c r="Z92" s="226" t="n"/>
      <c r="AA92" s="89">
        <f>Y94*Z94</f>
        <v/>
      </c>
      <c r="AB92" s="227" t="inlineStr">
        <is>
          <t>0baeaf7a-f3df-4de7-aea5-8f15bc84ca45</t>
        </is>
      </c>
    </row>
    <row r="93" ht="15" customHeight="1" s="283">
      <c r="A93" s="86" t="n">
        <v>86</v>
      </c>
      <c r="B93" s="222">
        <f>HYPERLINK("https://mocostore.moco.co.id/catalog/"&amp;AB95,"Klik Disini")</f>
        <v/>
      </c>
      <c r="C93" s="223" t="inlineStr">
        <is>
          <t>WHITE COLLAR CRIME</t>
        </is>
      </c>
      <c r="D93" s="223" t="n"/>
      <c r="E93" s="223" t="inlineStr">
        <is>
          <t>O. C. Kaligis</t>
        </is>
      </c>
      <c r="F93" s="223" t="inlineStr">
        <is>
          <t>978-979-414-890-7</t>
        </is>
      </c>
      <c r="G93" s="223" t="inlineStr">
        <is>
          <t>978-979-414-893-8</t>
        </is>
      </c>
      <c r="H93" s="223" t="inlineStr">
        <is>
          <t>Hukum</t>
        </is>
      </c>
      <c r="I93" s="223" t="inlineStr">
        <is>
          <t>Perguruan Tinggi</t>
        </is>
      </c>
      <c r="J93" s="86" t="inlineStr">
        <is>
          <t>009.12</t>
        </is>
      </c>
      <c r="K93" s="223" t="inlineStr">
        <is>
          <t>Tidak Tersedia</t>
        </is>
      </c>
      <c r="L93" s="223" t="n"/>
      <c r="M93" s="223" t="inlineStr">
        <is>
          <t>Jilid 1</t>
        </is>
      </c>
      <c r="N93" s="223" t="inlineStr">
        <is>
          <t>Indonesia</t>
        </is>
      </c>
      <c r="O93" s="223" t="inlineStr">
        <is>
          <t>Bukan fiksi</t>
        </is>
      </c>
      <c r="P93" s="224" t="n">
        <v>2023</v>
      </c>
      <c r="Q93" s="224" t="n">
        <v>2023</v>
      </c>
      <c r="R93" s="225" t="inlineStr">
        <is>
          <t>PT Alumni</t>
        </is>
      </c>
      <c r="S93" s="225" t="inlineStr">
        <is>
          <t>Alumni PT</t>
        </is>
      </c>
      <c r="T93" s="223" t="inlineStr">
        <is>
          <t>Lokal</t>
        </is>
      </c>
      <c r="U93" s="86" t="n">
        <v>398</v>
      </c>
      <c r="V93" s="86" t="inlineStr">
        <is>
          <t>pdf</t>
        </is>
      </c>
      <c r="W93" s="223" t="inlineStr">
        <is>
          <t>8.0 MB</t>
        </is>
      </c>
      <c r="X93" s="225" t="inlineStr">
        <is>
          <t>&amp;ldquo;Siapa bilang Kejahatan berdasi tidak terjadi di NKRI yang berlandaskan Hukum? Contoh konkritnya apa yang dialami korban-korban pemegang polis Jiwasraya menghadapi para pemegang kekuasaan. Mereka tergolong penjahat-penjahat berdasi&amp;rdquo;.&amp;nbsp;
 &amp;ldquo;Selama keadilan milik yang berkuasa dan menguasai uang, selama penguasa menguasai keadilan, selama terjadi jurang persamaan perlakuan di depan hukum, si miskin tetap menjadi korban ketidakadilan&amp;rdquo;.&amp;nbsp;
 &amp;ldquo;Kata klise Persamaan di depan hukum, mempunyai arti yang hampa, ketika para pemutus keadilan, mempermainkan keadilan&amp;rdquo;. (O.C. Kaligis)&amp;ldquo;He Who Commits Injustice Is Ever Made More Wretched Than He Who Suffers It&amp;rdquo;. Plato.
 &amp;ldquo;If the machine of government is of such a nature that it requires you to be the agent of injuctice to another, then, I say, break the law&amp;rdquo;. Henry David Thoreau.
 &amp;ldquo;There may be times when we are powerless to prevent injustice, but there must never be a time when we fail to protest&amp;rdquo;. Elie Wiesel.
 &amp;ldquo;An Unjust law is itself a species of violance. Arrest for it&amp;#39;s breach is more so. Now the law of nonviolence says that violence should be resisted not by counter-violence but by nonviolence. This I do by breaking the law and by peacefully submitting to arrest and imprisonment&amp;rdquo;. Mohandas K Gandhi.
 &amp;ldquo;As long as poverty, injustice and gross inequality persist in our world, none of us can truly rest&amp;rdquo;. Nelson Mandela.
 &amp;ldquo;Injustice never rules forever&amp;rdquo;. Seneca.
 &amp;ldquo;I guess the only time most people think about injuctice is when it happens to them&amp;rdquo; Charles Bukowski&amp;rdquo;. Ham on Rye.
 Fiat Justitia ruat caelum. Tegakkan keadilan, sekalipun langit runtuh.&amp;nbsp;
 &amp;ldquo;Justitiae non est neganda, non differenda&amp;rdquo;. Keadilan tidak dapat disangkal atau ditunda.
 &amp;ldquo;LEX NEMINI OPERATOR INIQUUM, NEMININI FACIT INJURIAM&amp;rdquo;. Hukum tidak memberikan ketidakadilan kepada siapapun dan tidak melakukan kesalahan kepada siapapun.
 Judex debet judicare secundum allegata et probata. Hakim haruslah mengadili berdasarkan perkara yang diajukan beserta bukti-buktinya.
 &amp;ldquo;When justice fails, public opinion takes over. When the law is lost in the extremes of legalism, or bends under the weight of money, mobs begin to burn and murder&amp;rdquo;. (DR. Nono Anwar Makarim, S.H., LL.M.)</t>
        </is>
      </c>
      <c r="Y93" s="224" t="n">
        <v>150000</v>
      </c>
      <c r="Z93" s="226" t="n"/>
      <c r="AA93" s="89">
        <f>Y95*Z95</f>
        <v/>
      </c>
      <c r="AB93" s="227" t="inlineStr">
        <is>
          <t>28f5917d-96ae-4219-9dcb-f35ced5a5db8</t>
        </is>
      </c>
    </row>
    <row r="94" ht="15" customHeight="1" s="283">
      <c r="A94" s="86" t="n">
        <v>87</v>
      </c>
      <c r="B94" s="222">
        <f>HYPERLINK("https://mocostore.moco.co.id/catalog/"&amp;AB96,"Klik Disini")</f>
        <v/>
      </c>
      <c r="C94" s="223" t="inlineStr">
        <is>
          <t>Sebelas asas kepemimpinan TNI dan manajemen konflik interpersonal perwira tinggi TNI-AD 1970 â€“ 1990</t>
        </is>
      </c>
      <c r="D94" s="223" t="n"/>
      <c r="E94" s="223" t="inlineStr">
        <is>
          <t>Donny Alamsyah Sheyoputra</t>
        </is>
      </c>
      <c r="F94" s="223" t="inlineStr">
        <is>
          <t>978-979-414-895-2</t>
        </is>
      </c>
      <c r="G94" s="223" t="inlineStr">
        <is>
          <t>978-979-414-896-9</t>
        </is>
      </c>
      <c r="H94" s="223" t="inlineStr">
        <is>
          <t>Hukum &amp; Politik</t>
        </is>
      </c>
      <c r="I94" s="223" t="inlineStr">
        <is>
          <t>Perguruan Tinggi</t>
        </is>
      </c>
      <c r="J94" s="86" t="inlineStr">
        <is>
          <t>009.12</t>
        </is>
      </c>
      <c r="K94" s="223" t="inlineStr">
        <is>
          <t>Tidak Tersedia</t>
        </is>
      </c>
      <c r="L94" s="223" t="n"/>
      <c r="M94" s="223" t="inlineStr">
        <is>
          <t>Tidak Tersedia</t>
        </is>
      </c>
      <c r="N94" s="223" t="inlineStr">
        <is>
          <t>Indonesia</t>
        </is>
      </c>
      <c r="O94" s="223" t="inlineStr">
        <is>
          <t>Bukan fiksi</t>
        </is>
      </c>
      <c r="P94" s="224" t="n">
        <v>2023</v>
      </c>
      <c r="Q94" s="224" t="n">
        <v>2023</v>
      </c>
      <c r="R94" s="225" t="inlineStr">
        <is>
          <t>PT Alumni</t>
        </is>
      </c>
      <c r="S94" s="225" t="inlineStr">
        <is>
          <t>Alumni PT</t>
        </is>
      </c>
      <c r="T94" s="223" t="inlineStr">
        <is>
          <t>Lokal</t>
        </is>
      </c>
      <c r="U94" s="86" t="n">
        <v>250</v>
      </c>
      <c r="V94" s="86" t="inlineStr">
        <is>
          <t>pdf</t>
        </is>
      </c>
      <c r="W94" s="223" t="inlineStr">
        <is>
          <t>2.9 MB</t>
        </is>
      </c>
      <c r="X94" s="225" t="inlineStr">
        <is>
          <t>Tanpa mengabaikan arti Adagium: Alfa dan Omega, Tuhan yang selalu menyertai kita dalam setiap gerak, langkah, ucap dan pikiran kita, buku ilmiah ini yang dipegang di tangan pembaca yang budiman merupakan suatu karya tulis yang ditulis secara inspiratif, menarik, dan cerdas oleh seorang intelektual berpredikat Magister Sains Bidang Pertahanan (M.Si)(han).
 Terdapat 2 (dua) permasalahan akademis yang dapat dirumuskan sebagai Leading Questions, yaitu:
 1. Bagaimana peran pemimpin TNI-AD dalam mengelola beberapa &amp;nbsp;konflik interpersonal yang melibatkan beberapa perwira tinggi AD periode 1970 &amp;ndash; 1990?
 2. Bagaimana relevansi Sebelas Asas Kepemimpinan TNI terhadap penyelesaian konflik interpersonal yang melibatkan perwira tinggi AD?</t>
        </is>
      </c>
      <c r="Y94" s="224" t="n">
        <v>150000</v>
      </c>
      <c r="Z94" s="226" t="n"/>
      <c r="AA94" s="89">
        <f>Y96*Z96</f>
        <v/>
      </c>
      <c r="AB94" s="227" t="inlineStr">
        <is>
          <t>86d8b23a-95d3-4dee-a4ab-fbed93c2f4d8</t>
        </is>
      </c>
    </row>
    <row r="95" ht="15" customHeight="1" s="283">
      <c r="A95" s="86" t="n">
        <v>88</v>
      </c>
      <c r="B95" s="222">
        <f>HYPERLINK("https://mocostore.moco.co.id/catalog/"&amp;AB97,"Klik Disini")</f>
        <v/>
      </c>
      <c r="C95" s="223" t="inlineStr">
        <is>
          <t>Pertanggungjawaban korporasi dalam tindak pidana korporasi</t>
        </is>
      </c>
      <c r="D95" s="223" t="n"/>
      <c r="E95" s="223" t="inlineStr">
        <is>
          <t>Hendra Sukmana</t>
        </is>
      </c>
      <c r="F95" s="223" t="inlineStr">
        <is>
          <t>978-979-414-861-7</t>
        </is>
      </c>
      <c r="G95" s="223" t="inlineStr">
        <is>
          <t>978-979-414-867-9</t>
        </is>
      </c>
      <c r="H95" s="223" t="inlineStr">
        <is>
          <t>Hukum</t>
        </is>
      </c>
      <c r="I95" s="223" t="inlineStr">
        <is>
          <t>Perguruan Tinggi</t>
        </is>
      </c>
      <c r="J95" s="86" t="inlineStr">
        <is>
          <t>009.12</t>
        </is>
      </c>
      <c r="K95" s="223" t="inlineStr">
        <is>
          <t>Tidak Tersedia</t>
        </is>
      </c>
      <c r="L95" s="223" t="n"/>
      <c r="M95" s="223" t="inlineStr">
        <is>
          <t>Tidak Tersedia</t>
        </is>
      </c>
      <c r="N95" s="223" t="inlineStr">
        <is>
          <t>Indonesia</t>
        </is>
      </c>
      <c r="O95" s="223" t="inlineStr">
        <is>
          <t>Bukan fiksi</t>
        </is>
      </c>
      <c r="P95" s="224" t="n">
        <v>2022</v>
      </c>
      <c r="Q95" s="224" t="n">
        <v>2022</v>
      </c>
      <c r="R95" s="225" t="inlineStr">
        <is>
          <t>PT Alumni</t>
        </is>
      </c>
      <c r="S95" s="225" t="inlineStr">
        <is>
          <t>Alumni PT</t>
        </is>
      </c>
      <c r="T95" s="223" t="inlineStr">
        <is>
          <t>Lokal</t>
        </is>
      </c>
      <c r="U95" s="86" t="n">
        <v>248</v>
      </c>
      <c r="V95" s="86" t="inlineStr">
        <is>
          <t>pdf</t>
        </is>
      </c>
      <c r="W95" s="223" t="inlineStr">
        <is>
          <t>2.7 MB</t>
        </is>
      </c>
      <c r="X95" s="225" t="inlineStr">
        <is>
          <t>Membaca buku ini akan nampak adanya kegalauan Penulis karya tulis buku ini antara harapan, optimisme dan kecemasan Penulis tentang ketidakpastian masa depan pertanggungjawaban korporasi, dan Korporasi sebagai subjek Hukum Pidana yang selama ini leluasa melakukan perbuatan melawan hukum, tetapi sulit dimintai pertanggungjawabannya di Pengadilan karena ketiadaan hukum acara yang mengaturnya. Masalah-masalah yang dibahas dalam buku ini, adalah 1. Bagaimana pelaksanaan pertanggungjawaban korporasi terkait tindak pidana korupsi? 2. Bagaimana implementasi pertanggungjawaban korporasi terkait tindak pidana korupsi dalam mewujudkan kepastian hukum?</t>
        </is>
      </c>
      <c r="Y95" s="224" t="n">
        <v>100000</v>
      </c>
      <c r="Z95" s="226" t="n"/>
      <c r="AA95" s="89">
        <f>Y97*Z97</f>
        <v/>
      </c>
      <c r="AB95" s="227" t="inlineStr">
        <is>
          <t>a489201b-5cb4-49d1-8b90-48f8b89439b0</t>
        </is>
      </c>
    </row>
    <row r="96" ht="15" customHeight="1" s="283">
      <c r="A96" s="86" t="n"/>
      <c r="B96" s="222" t="n"/>
      <c r="C96" s="223" t="n"/>
      <c r="D96" s="223" t="n"/>
      <c r="E96" s="223" t="n"/>
      <c r="F96" s="223" t="n"/>
      <c r="G96" s="223" t="n"/>
      <c r="H96" s="223" t="n"/>
      <c r="I96" s="223" t="n"/>
      <c r="J96" s="86" t="n"/>
      <c r="K96" s="223" t="n"/>
      <c r="L96" s="223" t="n"/>
      <c r="M96" s="223" t="n"/>
      <c r="N96" s="223" t="n"/>
      <c r="O96" s="223" t="n"/>
      <c r="P96" s="224" t="n"/>
      <c r="Q96" s="224" t="n"/>
      <c r="R96" s="225" t="n"/>
      <c r="S96" s="225" t="n"/>
      <c r="T96" s="223" t="n"/>
      <c r="U96" s="86" t="n"/>
      <c r="V96" s="86" t="n"/>
      <c r="W96" s="223" t="n"/>
      <c r="X96" s="225" t="n"/>
      <c r="Y96" s="224" t="n"/>
      <c r="Z96" s="226" t="n"/>
      <c r="AA96" s="89" t="n"/>
      <c r="AB96" s="227" t="n"/>
    </row>
    <row r="97" ht="15" customHeight="1" s="283">
      <c r="A97" s="86" t="n"/>
      <c r="B97" s="222" t="n"/>
      <c r="C97" s="223" t="n"/>
      <c r="D97" s="223" t="n"/>
      <c r="E97" s="223" t="n"/>
      <c r="F97" s="223" t="n"/>
      <c r="G97" s="223" t="n"/>
      <c r="H97" s="223" t="n"/>
      <c r="I97" s="223" t="n"/>
      <c r="J97" s="86" t="n"/>
      <c r="K97" s="223" t="n"/>
      <c r="L97" s="223" t="n"/>
      <c r="M97" s="223" t="n"/>
      <c r="N97" s="223" t="n"/>
      <c r="O97" s="223" t="n"/>
      <c r="P97" s="224" t="n"/>
      <c r="Q97" s="224" t="n"/>
      <c r="R97" s="225" t="n"/>
      <c r="S97" s="225" t="n"/>
      <c r="T97" s="223" t="n"/>
      <c r="U97" s="86" t="n"/>
      <c r="V97" s="86" t="n"/>
      <c r="W97" s="223" t="n"/>
      <c r="X97" s="225" t="n"/>
      <c r="Y97" s="224" t="n"/>
      <c r="Z97" s="226" t="n"/>
      <c r="AA97" s="89" t="n"/>
      <c r="AB97" s="227" t="n"/>
    </row>
    <row r="98" ht="15" customHeight="1" s="283">
      <c r="A98" s="1" t="n"/>
      <c r="B98" s="1" t="n"/>
      <c r="C98" s="1" t="n"/>
      <c r="D98" s="1" t="n"/>
      <c r="E98" s="1" t="n"/>
      <c r="F98" s="1" t="n"/>
      <c r="G98" s="1" t="n"/>
      <c r="H98" s="1" t="n"/>
      <c r="I98" s="1" t="n"/>
      <c r="J98" s="1" t="n"/>
      <c r="K98" s="1" t="n"/>
      <c r="L98" s="1" t="n"/>
      <c r="M98" s="1" t="n"/>
      <c r="N98" s="1" t="n"/>
      <c r="O98" s="1" t="n"/>
      <c r="P98" s="1" t="n"/>
      <c r="Q98" s="1" t="n"/>
      <c r="R98" s="1" t="n"/>
      <c r="S98" s="210" t="n"/>
      <c r="T98" s="210" t="n"/>
      <c r="U98" s="1" t="n"/>
      <c r="V98" s="1" t="n"/>
      <c r="W98" s="1" t="n"/>
      <c r="X98" s="1" t="n"/>
      <c r="Y98" s="210" t="n"/>
      <c r="Z98" s="1" t="n"/>
      <c r="AA98" s="1" t="n"/>
      <c r="AB98" s="212" t="n"/>
      <c r="AC98" s="212" t="n"/>
    </row>
    <row r="99" ht="15" customHeight="1" s="283">
      <c r="A99" s="1" t="n"/>
      <c r="B99" s="1" t="n"/>
      <c r="C99" s="1" t="n"/>
      <c r="D99" s="1" t="n"/>
      <c r="E99" s="1" t="n"/>
      <c r="F99" s="1" t="n"/>
      <c r="G99" s="1" t="n"/>
      <c r="H99" s="1" t="n"/>
      <c r="I99" s="1" t="n"/>
      <c r="J99" s="1" t="n"/>
      <c r="K99" s="1" t="n"/>
      <c r="L99" s="1" t="n"/>
      <c r="M99" s="1" t="n"/>
      <c r="N99" s="1" t="n"/>
      <c r="O99" s="1" t="n"/>
      <c r="P99" s="1" t="n"/>
      <c r="Q99" s="1" t="n"/>
      <c r="R99" s="1" t="n"/>
      <c r="S99" s="210" t="n"/>
      <c r="T99" s="210" t="n"/>
      <c r="U99" s="1" t="n"/>
      <c r="V99" s="1" t="n"/>
      <c r="W99" s="1" t="n"/>
      <c r="X99" s="1" t="n"/>
      <c r="Y99" s="210" t="n"/>
      <c r="Z99" s="1" t="n"/>
      <c r="AA99" s="1" t="n"/>
      <c r="AB99" s="174" t="n"/>
      <c r="AC99" s="212" t="n"/>
    </row>
    <row r="100" ht="15" customHeight="1" s="283">
      <c r="A100" s="1" t="n"/>
      <c r="B100" s="1" t="n"/>
      <c r="C100" s="1" t="n"/>
      <c r="D100" s="1" t="n"/>
      <c r="E100" s="1" t="n"/>
      <c r="F100" s="1" t="n"/>
      <c r="G100" s="1" t="n"/>
      <c r="H100" s="1" t="n"/>
      <c r="I100" s="1" t="n"/>
      <c r="J100" s="1" t="n"/>
      <c r="K100" s="1" t="n"/>
      <c r="L100" s="1" t="n"/>
      <c r="M100" s="1" t="n"/>
      <c r="N100" s="1" t="n"/>
      <c r="O100" s="1" t="n"/>
      <c r="P100" s="1" t="n"/>
      <c r="Q100" s="1" t="n"/>
      <c r="R100" s="1" t="n"/>
      <c r="S100" s="210" t="n"/>
      <c r="T100" s="210" t="n"/>
      <c r="U100" s="1" t="n"/>
      <c r="V100" s="1" t="n"/>
      <c r="W100" s="1" t="n"/>
      <c r="X100" s="1" t="n"/>
      <c r="Y100" s="210" t="n"/>
      <c r="Z100" s="1" t="n"/>
      <c r="AA100" s="1" t="n"/>
      <c r="AB100" s="174" t="n"/>
      <c r="AC100" s="212" t="n"/>
    </row>
    <row r="101" ht="15" customHeight="1" s="283">
      <c r="A101" s="1" t="n"/>
      <c r="B101" s="1" t="n"/>
      <c r="C101" s="1" t="n"/>
      <c r="D101" s="1" t="n"/>
      <c r="E101" s="1" t="n"/>
      <c r="F101" s="1" t="n"/>
      <c r="G101" s="1" t="n"/>
      <c r="H101" s="1" t="n"/>
      <c r="I101" s="1" t="n"/>
      <c r="J101" s="1" t="n"/>
      <c r="K101" s="1" t="n"/>
      <c r="L101" s="1" t="n"/>
      <c r="M101" s="1" t="n"/>
      <c r="N101" s="1" t="n"/>
      <c r="O101" s="1" t="n"/>
      <c r="P101" s="1" t="n"/>
      <c r="Q101" s="1" t="n"/>
      <c r="R101" s="1" t="n"/>
      <c r="S101" s="210" t="n"/>
      <c r="T101" s="210" t="n"/>
      <c r="U101" s="1" t="n"/>
      <c r="V101" s="1" t="n"/>
      <c r="W101" s="1" t="n"/>
      <c r="X101" s="1" t="n"/>
      <c r="Y101" s="210" t="n"/>
      <c r="Z101" s="1" t="n"/>
      <c r="AA101" s="1" t="n"/>
      <c r="AB101" s="212" t="n"/>
      <c r="AC101" s="212" t="n"/>
    </row>
    <row r="102" ht="15" customHeight="1" s="283">
      <c r="A102" s="1" t="n"/>
      <c r="B102" s="1" t="n"/>
      <c r="C102" s="1" t="n"/>
      <c r="D102" s="1" t="n"/>
      <c r="E102" s="1" t="n"/>
      <c r="F102" s="1" t="n"/>
      <c r="G102" s="1" t="n"/>
      <c r="H102" s="1" t="n"/>
      <c r="I102" s="1" t="n"/>
      <c r="J102" s="1" t="n"/>
      <c r="K102" s="1" t="n"/>
      <c r="L102" s="1" t="n"/>
      <c r="M102" s="1" t="n"/>
      <c r="N102" s="1" t="n"/>
      <c r="O102" s="1" t="n"/>
      <c r="P102" s="1" t="n"/>
      <c r="Q102" s="1" t="n"/>
      <c r="R102" s="1" t="n"/>
      <c r="S102" s="210" t="n"/>
      <c r="T102" s="210" t="n"/>
      <c r="U102" s="1" t="n"/>
      <c r="V102" s="1" t="n"/>
      <c r="W102" s="1" t="n"/>
      <c r="X102" s="1" t="n"/>
      <c r="Y102" s="210" t="n"/>
      <c r="Z102" s="1" t="n"/>
      <c r="AA102" s="1" t="n"/>
      <c r="AB102" s="212" t="n"/>
      <c r="AC102" s="212" t="n"/>
    </row>
    <row r="103" ht="15" customHeight="1" s="283">
      <c r="A103" s="1" t="n"/>
      <c r="B103" s="1" t="n"/>
      <c r="C103" s="1" t="n"/>
      <c r="D103" s="1" t="n"/>
      <c r="E103" s="1" t="n"/>
      <c r="F103" s="1" t="n"/>
      <c r="G103" s="1" t="n"/>
      <c r="H103" s="1" t="n"/>
      <c r="I103" s="1" t="n"/>
      <c r="J103" s="1" t="n"/>
      <c r="K103" s="1" t="n"/>
      <c r="L103" s="1" t="n"/>
      <c r="M103" s="1" t="n"/>
      <c r="N103" s="1" t="n"/>
      <c r="O103" s="1" t="n"/>
      <c r="P103" s="1" t="n"/>
      <c r="Q103" s="1" t="n"/>
      <c r="R103" s="1" t="n"/>
      <c r="S103" s="210" t="n"/>
      <c r="T103" s="210" t="n"/>
      <c r="U103" s="1" t="n"/>
      <c r="V103" s="1" t="n"/>
      <c r="W103" s="1" t="n"/>
      <c r="X103" s="1" t="n"/>
      <c r="Y103" s="210" t="n"/>
      <c r="Z103" s="1" t="n"/>
      <c r="AA103" s="1" t="n"/>
      <c r="AB103" s="212" t="n"/>
      <c r="AC103" s="212" t="n"/>
    </row>
    <row r="104" ht="15" customHeight="1" s="283">
      <c r="A104" s="1" t="n"/>
      <c r="B104" s="1" t="n"/>
      <c r="C104" s="1" t="n"/>
      <c r="D104" s="1" t="n"/>
      <c r="E104" s="1" t="n"/>
      <c r="F104" s="1" t="n"/>
      <c r="G104" s="1" t="n"/>
      <c r="H104" s="1" t="n"/>
      <c r="I104" s="1" t="n"/>
      <c r="J104" s="1" t="n"/>
      <c r="K104" s="1" t="n"/>
      <c r="L104" s="1" t="n"/>
      <c r="M104" s="1" t="n"/>
      <c r="N104" s="1" t="n"/>
      <c r="O104" s="1" t="n"/>
      <c r="P104" s="1" t="n"/>
      <c r="Q104" s="1" t="n"/>
      <c r="R104" s="1" t="n"/>
      <c r="S104" s="210" t="n"/>
      <c r="T104" s="210" t="n"/>
      <c r="U104" s="1" t="n"/>
      <c r="V104" s="1" t="n"/>
      <c r="W104" s="1" t="n"/>
      <c r="X104" s="1" t="n"/>
      <c r="Y104" s="210" t="n"/>
      <c r="Z104" s="1" t="n"/>
      <c r="AA104" s="1" t="n"/>
      <c r="AB104" s="212" t="n"/>
      <c r="AC104" s="212" t="n"/>
    </row>
    <row r="105" ht="15" customHeight="1" s="283">
      <c r="A105" s="1" t="n"/>
      <c r="B105" s="1" t="n"/>
      <c r="C105" s="1" t="n"/>
      <c r="D105" s="1" t="n"/>
      <c r="E105" s="1" t="n"/>
      <c r="F105" s="1" t="n"/>
      <c r="G105" s="1" t="n"/>
      <c r="H105" s="1" t="n"/>
      <c r="I105" s="1" t="n"/>
      <c r="J105" s="1" t="n"/>
      <c r="K105" s="1" t="n"/>
      <c r="L105" s="1" t="n"/>
      <c r="M105" s="1" t="n"/>
      <c r="N105" s="1" t="n"/>
      <c r="O105" s="1" t="n"/>
      <c r="P105" s="1" t="n"/>
      <c r="Q105" s="1" t="n"/>
      <c r="R105" s="1" t="n"/>
      <c r="S105" s="210" t="n"/>
      <c r="T105" s="210" t="n"/>
      <c r="U105" s="1" t="n"/>
      <c r="V105" s="1" t="n"/>
      <c r="W105" s="1" t="n"/>
      <c r="X105" s="1" t="n"/>
      <c r="Y105" s="210" t="n"/>
      <c r="Z105" s="1" t="n"/>
      <c r="AA105" s="1" t="n"/>
      <c r="AB105" s="212" t="n"/>
      <c r="AC105" s="212" t="n"/>
    </row>
    <row r="106" ht="15" customHeight="1" s="283">
      <c r="A106" s="1" t="n"/>
      <c r="B106" s="1" t="n"/>
      <c r="C106" s="1" t="n"/>
      <c r="D106" s="1" t="n"/>
      <c r="E106" s="1" t="n"/>
      <c r="F106" s="1" t="n"/>
      <c r="G106" s="1" t="n"/>
      <c r="H106" s="1" t="n"/>
      <c r="I106" s="1" t="n"/>
      <c r="J106" s="1" t="n"/>
      <c r="K106" s="1" t="n"/>
      <c r="L106" s="1" t="n"/>
      <c r="M106" s="1" t="n"/>
      <c r="N106" s="1" t="n"/>
      <c r="O106" s="1" t="n"/>
      <c r="P106" s="1" t="n"/>
      <c r="Q106" s="1" t="n"/>
      <c r="R106" s="1" t="n"/>
      <c r="S106" s="210" t="n"/>
      <c r="T106" s="210" t="n"/>
      <c r="U106" s="1" t="n"/>
      <c r="V106" s="1" t="n"/>
      <c r="W106" s="1" t="n"/>
      <c r="X106" s="1" t="n"/>
      <c r="Y106" s="210" t="n"/>
      <c r="Z106" s="1" t="n"/>
      <c r="AA106" s="1" t="n"/>
      <c r="AB106" s="212" t="n"/>
      <c r="AC106" s="212" t="n"/>
    </row>
    <row r="107" ht="15" customHeight="1" s="283">
      <c r="A107" s="1" t="n"/>
      <c r="B107" s="1" t="n"/>
      <c r="C107" s="1" t="n"/>
      <c r="D107" s="1" t="n"/>
      <c r="E107" s="1" t="n"/>
      <c r="F107" s="1" t="n"/>
      <c r="G107" s="1" t="n"/>
      <c r="H107" s="1" t="n"/>
      <c r="I107" s="1" t="n"/>
      <c r="J107" s="1" t="n"/>
      <c r="K107" s="1" t="n"/>
      <c r="L107" s="1" t="n"/>
      <c r="M107" s="1" t="n"/>
      <c r="N107" s="1" t="n"/>
      <c r="O107" s="1" t="n"/>
      <c r="P107" s="1" t="n"/>
      <c r="Q107" s="1" t="n"/>
      <c r="R107" s="1" t="n"/>
      <c r="S107" s="210" t="n"/>
      <c r="T107" s="210" t="n"/>
      <c r="U107" s="1" t="n"/>
      <c r="V107" s="1" t="n"/>
      <c r="W107" s="1" t="n"/>
      <c r="X107" s="1" t="n"/>
      <c r="Y107" s="210" t="n"/>
      <c r="Z107" s="1" t="n"/>
      <c r="AA107" s="1" t="n"/>
      <c r="AB107" s="212" t="n"/>
      <c r="AC107" s="212" t="n"/>
    </row>
    <row r="108" ht="15" customHeight="1" s="283">
      <c r="A108" s="1" t="n"/>
      <c r="B108" s="1" t="n"/>
      <c r="C108" s="1" t="n"/>
      <c r="D108" s="1" t="n"/>
      <c r="E108" s="1" t="n"/>
      <c r="F108" s="1" t="n"/>
      <c r="G108" s="1" t="n"/>
      <c r="H108" s="1" t="n"/>
      <c r="I108" s="1" t="n"/>
      <c r="J108" s="1" t="n"/>
      <c r="K108" s="1" t="n"/>
      <c r="L108" s="1" t="n"/>
      <c r="M108" s="1" t="n"/>
      <c r="N108" s="1" t="n"/>
      <c r="O108" s="1" t="n"/>
      <c r="P108" s="1" t="n"/>
      <c r="Q108" s="1" t="n"/>
      <c r="R108" s="1" t="n"/>
      <c r="S108" s="210" t="n"/>
      <c r="T108" s="210" t="n"/>
      <c r="U108" s="1" t="n"/>
      <c r="V108" s="1" t="n"/>
      <c r="W108" s="1" t="n"/>
      <c r="X108" s="1" t="n"/>
      <c r="Y108" s="210" t="n"/>
      <c r="Z108" s="1" t="n"/>
      <c r="AA108" s="1" t="n"/>
      <c r="AB108" s="212" t="n"/>
      <c r="AC108" s="212" t="n"/>
    </row>
    <row r="109" ht="15" customHeight="1" s="283">
      <c r="A109" s="1" t="n"/>
      <c r="B109" s="1" t="n"/>
      <c r="C109" s="1" t="n"/>
      <c r="D109" s="1" t="n"/>
      <c r="E109" s="1" t="n"/>
      <c r="F109" s="1" t="n"/>
      <c r="G109" s="1" t="n"/>
      <c r="H109" s="1" t="n"/>
      <c r="I109" s="1" t="n"/>
      <c r="J109" s="1" t="n"/>
      <c r="K109" s="1" t="n"/>
      <c r="L109" s="1" t="n"/>
      <c r="M109" s="1" t="n"/>
      <c r="N109" s="1" t="n"/>
      <c r="O109" s="1" t="n"/>
      <c r="P109" s="1" t="n"/>
      <c r="Q109" s="1" t="n"/>
      <c r="R109" s="1" t="n"/>
      <c r="S109" s="210" t="n"/>
      <c r="T109" s="210" t="n"/>
      <c r="U109" s="1" t="n"/>
      <c r="V109" s="1" t="n"/>
      <c r="W109" s="1" t="n"/>
      <c r="X109" s="1" t="n"/>
      <c r="Y109" s="210" t="n"/>
      <c r="Z109" s="1" t="n"/>
      <c r="AA109" s="1" t="n"/>
      <c r="AB109" s="212" t="n"/>
      <c r="AC109" s="212" t="n"/>
    </row>
    <row r="110" ht="15" customHeight="1" s="283">
      <c r="A110" s="1" t="n"/>
      <c r="B110" s="1" t="n"/>
      <c r="C110" s="1" t="n"/>
      <c r="D110" s="1" t="n"/>
      <c r="E110" s="1" t="n"/>
      <c r="F110" s="1" t="n"/>
      <c r="G110" s="1" t="n"/>
      <c r="H110" s="1" t="n"/>
      <c r="I110" s="1" t="n"/>
      <c r="J110" s="1" t="n"/>
      <c r="K110" s="1" t="n"/>
      <c r="L110" s="1" t="n"/>
      <c r="M110" s="1" t="n"/>
      <c r="N110" s="1" t="n"/>
      <c r="O110" s="1" t="n"/>
      <c r="P110" s="1" t="n"/>
      <c r="Q110" s="1" t="n"/>
      <c r="R110" s="1" t="n"/>
      <c r="S110" s="210" t="n"/>
      <c r="T110" s="210" t="n"/>
      <c r="U110" s="1" t="n"/>
      <c r="V110" s="1" t="n"/>
      <c r="W110" s="1" t="n"/>
      <c r="X110" s="1" t="n"/>
      <c r="Y110" s="210" t="n"/>
      <c r="Z110" s="1" t="n"/>
      <c r="AA110" s="1" t="n"/>
      <c r="AB110" s="212" t="n"/>
      <c r="AC110" s="212" t="n"/>
    </row>
    <row r="111" ht="15" customHeight="1" s="283">
      <c r="A111" s="1" t="n"/>
      <c r="B111" s="1" t="n"/>
      <c r="C111" s="1" t="n"/>
      <c r="D111" s="1" t="n"/>
      <c r="E111" s="1" t="n"/>
      <c r="F111" s="1" t="n"/>
      <c r="G111" s="1" t="n"/>
      <c r="H111" s="1" t="n"/>
      <c r="I111" s="1" t="n"/>
      <c r="J111" s="1" t="n"/>
      <c r="K111" s="1" t="n"/>
      <c r="L111" s="1" t="n"/>
      <c r="M111" s="1" t="n"/>
      <c r="N111" s="1" t="n"/>
      <c r="O111" s="1" t="n"/>
      <c r="P111" s="1" t="n"/>
      <c r="Q111" s="1" t="n"/>
      <c r="R111" s="1" t="n"/>
      <c r="S111" s="210" t="n"/>
      <c r="T111" s="210" t="n"/>
      <c r="U111" s="1" t="n"/>
      <c r="V111" s="1" t="n"/>
      <c r="W111" s="1" t="n"/>
      <c r="X111" s="1" t="n"/>
      <c r="Y111" s="210" t="n"/>
      <c r="Z111" s="1" t="n"/>
      <c r="AA111" s="1" t="n"/>
      <c r="AB111" s="212" t="n"/>
      <c r="AC111" s="212" t="n"/>
    </row>
    <row r="112" ht="15" customHeight="1" s="283">
      <c r="A112" s="1" t="n"/>
      <c r="B112" s="1" t="n"/>
      <c r="C112" s="1" t="n"/>
      <c r="D112" s="1" t="n"/>
      <c r="E112" s="1" t="n"/>
      <c r="F112" s="1" t="n"/>
      <c r="G112" s="1" t="n"/>
      <c r="H112" s="1" t="n"/>
      <c r="I112" s="1" t="n"/>
      <c r="J112" s="1" t="n"/>
      <c r="K112" s="1" t="n"/>
      <c r="L112" s="1" t="n"/>
      <c r="M112" s="1" t="n"/>
      <c r="N112" s="1" t="n"/>
      <c r="O112" s="1" t="n"/>
      <c r="P112" s="1" t="n"/>
      <c r="Q112" s="1" t="n"/>
      <c r="R112" s="1" t="n"/>
      <c r="S112" s="210" t="n"/>
      <c r="T112" s="210" t="n"/>
      <c r="U112" s="1" t="n"/>
      <c r="V112" s="1" t="n"/>
      <c r="W112" s="1" t="n"/>
      <c r="X112" s="1" t="n"/>
      <c r="Y112" s="210" t="n"/>
      <c r="Z112" s="1" t="n"/>
      <c r="AA112" s="1" t="n"/>
      <c r="AB112" s="212" t="n"/>
      <c r="AC112" s="212" t="n"/>
    </row>
    <row r="113" ht="15" customHeight="1" s="283">
      <c r="A113" s="1" t="n"/>
      <c r="B113" s="1" t="n"/>
      <c r="C113" s="1" t="n"/>
      <c r="D113" s="1" t="n"/>
      <c r="E113" s="1" t="n"/>
      <c r="F113" s="1" t="n"/>
      <c r="G113" s="1" t="n"/>
      <c r="H113" s="1" t="n"/>
      <c r="I113" s="1" t="n"/>
      <c r="J113" s="1" t="n"/>
      <c r="K113" s="1" t="n"/>
      <c r="L113" s="1" t="n"/>
      <c r="M113" s="1" t="n"/>
      <c r="N113" s="1" t="n"/>
      <c r="O113" s="1" t="n"/>
      <c r="P113" s="1" t="n"/>
      <c r="Q113" s="1" t="n"/>
      <c r="R113" s="1" t="n"/>
      <c r="S113" s="210" t="n"/>
      <c r="T113" s="210" t="n"/>
      <c r="U113" s="1" t="n"/>
      <c r="V113" s="1" t="n"/>
      <c r="W113" s="1" t="n"/>
      <c r="X113" s="1" t="n"/>
      <c r="Y113" s="210" t="n"/>
      <c r="Z113" s="1" t="n"/>
      <c r="AA113" s="1" t="n"/>
      <c r="AB113" s="212" t="n"/>
      <c r="AC113" s="212" t="n"/>
    </row>
    <row r="114" ht="15" customHeight="1" s="283">
      <c r="A114" s="1" t="n"/>
      <c r="B114" s="1" t="n"/>
      <c r="C114" s="1" t="n"/>
      <c r="D114" s="1" t="n"/>
      <c r="E114" s="1" t="n"/>
      <c r="F114" s="1" t="n"/>
      <c r="G114" s="1" t="n"/>
      <c r="H114" s="1" t="n"/>
      <c r="I114" s="1" t="n"/>
      <c r="J114" s="1" t="n"/>
      <c r="K114" s="1" t="n"/>
      <c r="L114" s="1" t="n"/>
      <c r="M114" s="1" t="n"/>
      <c r="N114" s="1" t="n"/>
      <c r="O114" s="1" t="n"/>
      <c r="P114" s="1" t="n"/>
      <c r="Q114" s="1" t="n"/>
      <c r="R114" s="1" t="n"/>
      <c r="S114" s="210" t="n"/>
      <c r="T114" s="210" t="n"/>
      <c r="U114" s="1" t="n"/>
      <c r="V114" s="1" t="n"/>
      <c r="W114" s="1" t="n"/>
      <c r="X114" s="1" t="n"/>
      <c r="Y114" s="210" t="n"/>
      <c r="Z114" s="1" t="n"/>
      <c r="AA114" s="1" t="n"/>
      <c r="AB114" s="212" t="n"/>
      <c r="AC114" s="212" t="n"/>
    </row>
    <row r="115" ht="15" customHeight="1" s="283">
      <c r="A115" s="1" t="n"/>
      <c r="B115" s="1" t="n"/>
      <c r="C115" s="1" t="n"/>
      <c r="D115" s="1" t="n"/>
      <c r="E115" s="1" t="n"/>
      <c r="F115" s="1" t="n"/>
      <c r="G115" s="1" t="n"/>
      <c r="H115" s="1" t="n"/>
      <c r="I115" s="1" t="n"/>
      <c r="J115" s="1" t="n"/>
      <c r="K115" s="1" t="n"/>
      <c r="L115" s="1" t="n"/>
      <c r="M115" s="1" t="n"/>
      <c r="N115" s="1" t="n"/>
      <c r="O115" s="1" t="n"/>
      <c r="P115" s="1" t="n"/>
      <c r="Q115" s="1" t="n"/>
      <c r="R115" s="1" t="n"/>
      <c r="S115" s="210" t="n"/>
      <c r="T115" s="210" t="n"/>
      <c r="U115" s="1" t="n"/>
      <c r="V115" s="1" t="n"/>
      <c r="W115" s="1" t="n"/>
      <c r="X115" s="1" t="n"/>
      <c r="Y115" s="210" t="n"/>
      <c r="Z115" s="1" t="n"/>
      <c r="AA115" s="1" t="n"/>
      <c r="AB115" s="212" t="n"/>
      <c r="AC115" s="212" t="n"/>
    </row>
    <row r="116" ht="15" customHeight="1" s="283">
      <c r="A116" s="1" t="n"/>
      <c r="B116" s="1" t="n"/>
      <c r="C116" s="1" t="n"/>
      <c r="D116" s="1" t="n"/>
      <c r="E116" s="1" t="n"/>
      <c r="F116" s="1" t="n"/>
      <c r="G116" s="1" t="n"/>
      <c r="H116" s="1" t="n"/>
      <c r="I116" s="1" t="n"/>
      <c r="J116" s="1" t="n"/>
      <c r="K116" s="1" t="n"/>
      <c r="L116" s="1" t="n"/>
      <c r="M116" s="1" t="n"/>
      <c r="N116" s="1" t="n"/>
      <c r="O116" s="1" t="n"/>
      <c r="P116" s="1" t="n"/>
      <c r="Q116" s="1" t="n"/>
      <c r="R116" s="1" t="n"/>
      <c r="S116" s="210" t="n"/>
      <c r="T116" s="210" t="n"/>
      <c r="U116" s="1" t="n"/>
      <c r="V116" s="1" t="n"/>
      <c r="W116" s="1" t="n"/>
      <c r="X116" s="1" t="n"/>
      <c r="Y116" s="210" t="n"/>
      <c r="Z116" s="1" t="n"/>
      <c r="AA116" s="1" t="n"/>
      <c r="AB116" s="212" t="n"/>
      <c r="AC116" s="212" t="n"/>
    </row>
    <row r="117">
      <c r="A117" s="1" t="n"/>
      <c r="B117" s="1" t="n"/>
      <c r="C117" s="1" t="n"/>
      <c r="D117" s="1" t="n"/>
      <c r="E117" s="1" t="n"/>
      <c r="F117" s="1" t="n"/>
      <c r="G117" s="1" t="n"/>
      <c r="H117" s="1" t="n"/>
      <c r="I117" s="1" t="n"/>
      <c r="J117" s="1" t="n"/>
      <c r="K117" s="1" t="n"/>
      <c r="L117" s="1" t="n"/>
      <c r="M117" s="1" t="n"/>
      <c r="N117" s="1" t="n"/>
      <c r="O117" s="1" t="n"/>
      <c r="P117" s="1" t="n"/>
      <c r="Q117" s="1" t="n"/>
      <c r="R117" s="1" t="n"/>
      <c r="S117" s="210" t="n"/>
      <c r="T117" s="210" t="n"/>
      <c r="U117" s="1" t="n"/>
      <c r="V117" s="1" t="n"/>
      <c r="W117" s="1" t="n"/>
      <c r="X117" s="1" t="n"/>
      <c r="Y117" s="210" t="n"/>
      <c r="Z117" s="1" t="n"/>
      <c r="AA117" s="1" t="n"/>
      <c r="AB117" s="212" t="n"/>
      <c r="AC117" s="212" t="n"/>
    </row>
    <row r="118">
      <c r="A118" s="1" t="n"/>
      <c r="B118" s="1" t="n"/>
      <c r="C118" s="1" t="n"/>
      <c r="D118" s="1" t="n"/>
      <c r="E118" s="1" t="n"/>
      <c r="F118" s="1" t="n"/>
      <c r="G118" s="1" t="n"/>
      <c r="H118" s="1" t="n"/>
      <c r="I118" s="1" t="n"/>
      <c r="J118" s="1" t="n"/>
      <c r="K118" s="1" t="n"/>
      <c r="L118" s="1" t="n"/>
      <c r="M118" s="1" t="n"/>
      <c r="N118" s="1" t="n"/>
      <c r="O118" s="1" t="n"/>
      <c r="P118" s="1" t="n"/>
      <c r="Q118" s="1" t="n"/>
      <c r="R118" s="1" t="n"/>
      <c r="S118" s="210" t="n"/>
      <c r="T118" s="210" t="n"/>
      <c r="U118" s="1" t="n"/>
      <c r="V118" s="1" t="n"/>
      <c r="W118" s="1" t="n"/>
      <c r="X118" s="1" t="n"/>
      <c r="Y118" s="210" t="n"/>
      <c r="Z118" s="1" t="n"/>
      <c r="AA118" s="1" t="n"/>
      <c r="AB118" s="212" t="n"/>
      <c r="AC118" s="212" t="n"/>
    </row>
    <row r="119">
      <c r="A119" s="1" t="n"/>
      <c r="B119" s="1" t="n"/>
      <c r="C119" s="1" t="n"/>
      <c r="D119" s="1" t="n"/>
      <c r="E119" s="1" t="n"/>
      <c r="F119" s="1" t="n"/>
      <c r="G119" s="1" t="n"/>
      <c r="H119" s="1" t="n"/>
      <c r="I119" s="1" t="n"/>
      <c r="J119" s="1" t="n"/>
      <c r="K119" s="1" t="n"/>
      <c r="L119" s="1" t="n"/>
      <c r="M119" s="1" t="n"/>
      <c r="N119" s="1" t="n"/>
      <c r="O119" s="1" t="n"/>
      <c r="P119" s="1" t="n"/>
      <c r="Q119" s="1" t="n"/>
      <c r="R119" s="1" t="n"/>
      <c r="S119" s="210" t="n"/>
      <c r="T119" s="210" t="n"/>
      <c r="U119" s="1" t="n"/>
      <c r="V119" s="1" t="n"/>
      <c r="W119" s="1" t="n"/>
      <c r="X119" s="1" t="n"/>
      <c r="Y119" s="210" t="n"/>
      <c r="Z119" s="1" t="n"/>
      <c r="AA119" s="1" t="n"/>
      <c r="AB119" s="212" t="n"/>
      <c r="AC119" s="212" t="n"/>
    </row>
    <row r="120">
      <c r="A120" s="1" t="n"/>
      <c r="B120" s="1" t="n"/>
      <c r="C120" s="1" t="n"/>
      <c r="D120" s="1" t="n"/>
      <c r="E120" s="1" t="n"/>
      <c r="F120" s="1" t="n"/>
      <c r="G120" s="1" t="n"/>
      <c r="H120" s="1" t="n"/>
      <c r="I120" s="1" t="n"/>
      <c r="J120" s="1" t="n"/>
      <c r="K120" s="1" t="n"/>
      <c r="L120" s="1" t="n"/>
      <c r="M120" s="1" t="n"/>
      <c r="N120" s="1" t="n"/>
      <c r="O120" s="1" t="n"/>
      <c r="P120" s="1" t="n"/>
      <c r="Q120" s="1" t="n"/>
      <c r="R120" s="1" t="n"/>
      <c r="S120" s="210" t="n"/>
      <c r="T120" s="210" t="n"/>
      <c r="U120" s="1" t="n"/>
      <c r="V120" s="1" t="n"/>
      <c r="W120" s="1" t="n"/>
      <c r="X120" s="1" t="n"/>
      <c r="Y120" s="210" t="n"/>
      <c r="Z120" s="1" t="n"/>
      <c r="AA120" s="1" t="n"/>
      <c r="AB120" s="212" t="n"/>
      <c r="AC120" s="212" t="n"/>
    </row>
    <row r="121">
      <c r="A121" s="1" t="n"/>
      <c r="B121" s="1" t="n"/>
      <c r="C121" s="1" t="n"/>
      <c r="D121" s="1" t="n"/>
      <c r="E121" s="1" t="n"/>
      <c r="F121" s="1" t="n"/>
      <c r="G121" s="1" t="n"/>
      <c r="H121" s="1" t="n"/>
      <c r="I121" s="1" t="n"/>
      <c r="J121" s="1" t="n"/>
      <c r="K121" s="1" t="n"/>
      <c r="L121" s="1" t="n"/>
      <c r="M121" s="1" t="n"/>
      <c r="N121" s="1" t="n"/>
      <c r="O121" s="1" t="n"/>
      <c r="P121" s="1" t="n"/>
      <c r="Q121" s="1" t="n"/>
      <c r="R121" s="1" t="n"/>
      <c r="S121" s="210" t="n"/>
      <c r="T121" s="210" t="n"/>
      <c r="U121" s="1" t="n"/>
      <c r="V121" s="1" t="n"/>
      <c r="W121" s="1" t="n"/>
      <c r="X121" s="1" t="n"/>
      <c r="Y121" s="210" t="n"/>
      <c r="Z121" s="1" t="n"/>
      <c r="AA121" s="1" t="n"/>
      <c r="AB121" s="212" t="n"/>
      <c r="AC121" s="212" t="n"/>
    </row>
    <row r="122">
      <c r="A122" s="1" t="n"/>
      <c r="B122" s="1" t="n"/>
      <c r="C122" s="1" t="n"/>
      <c r="D122" s="1" t="n"/>
      <c r="E122" s="1" t="n"/>
      <c r="F122" s="1" t="n"/>
      <c r="G122" s="1" t="n"/>
      <c r="H122" s="1" t="n"/>
      <c r="I122" s="1" t="n"/>
      <c r="J122" s="1" t="n"/>
      <c r="K122" s="1" t="n"/>
      <c r="L122" s="1" t="n"/>
      <c r="M122" s="1" t="n"/>
      <c r="N122" s="1" t="n"/>
      <c r="O122" s="1" t="n"/>
      <c r="P122" s="1" t="n"/>
      <c r="Q122" s="1" t="n"/>
      <c r="R122" s="1" t="n"/>
      <c r="S122" s="210" t="n"/>
      <c r="T122" s="210" t="n"/>
      <c r="U122" s="1" t="n"/>
      <c r="V122" s="1" t="n"/>
      <c r="W122" s="1" t="n"/>
      <c r="X122" s="1" t="n"/>
      <c r="Y122" s="210" t="n"/>
      <c r="Z122" s="1" t="n"/>
      <c r="AA122" s="1" t="n"/>
      <c r="AB122" s="212" t="n"/>
      <c r="AC122" s="212" t="n"/>
    </row>
    <row r="123">
      <c r="A123" s="1" t="n"/>
      <c r="B123" s="1" t="n"/>
      <c r="C123" s="1" t="n"/>
      <c r="D123" s="1" t="n"/>
      <c r="E123" s="1" t="n"/>
      <c r="F123" s="1" t="n"/>
      <c r="G123" s="1" t="n"/>
      <c r="H123" s="1" t="n"/>
      <c r="I123" s="1" t="n"/>
      <c r="J123" s="1" t="n"/>
      <c r="K123" s="1" t="n"/>
      <c r="L123" s="1" t="n"/>
      <c r="M123" s="1" t="n"/>
      <c r="N123" s="1" t="n"/>
      <c r="O123" s="1" t="n"/>
      <c r="P123" s="1" t="n"/>
      <c r="Q123" s="1" t="n"/>
      <c r="R123" s="1" t="n"/>
      <c r="S123" s="210" t="n"/>
      <c r="T123" s="210" t="n"/>
      <c r="U123" s="1" t="n"/>
      <c r="V123" s="1" t="n"/>
      <c r="W123" s="1" t="n"/>
      <c r="X123" s="1" t="n"/>
      <c r="Y123" s="210" t="n"/>
      <c r="Z123" s="1" t="n"/>
      <c r="AA123" s="1" t="n"/>
      <c r="AB123" s="212" t="n"/>
      <c r="AC123" s="212" t="n"/>
    </row>
    <row r="124">
      <c r="A124" s="1" t="n"/>
      <c r="B124" s="1" t="n"/>
      <c r="C124" s="1" t="n"/>
      <c r="D124" s="1" t="n"/>
      <c r="E124" s="1" t="n"/>
      <c r="F124" s="1" t="n"/>
      <c r="G124" s="1" t="n"/>
      <c r="H124" s="1" t="n"/>
      <c r="I124" s="1" t="n"/>
      <c r="J124" s="1" t="n"/>
      <c r="K124" s="1" t="n"/>
      <c r="L124" s="1" t="n"/>
      <c r="M124" s="1" t="n"/>
      <c r="N124" s="1" t="n"/>
      <c r="O124" s="1" t="n"/>
      <c r="P124" s="1" t="n"/>
      <c r="Q124" s="1" t="n"/>
      <c r="R124" s="1" t="n"/>
      <c r="S124" s="210" t="n"/>
      <c r="T124" s="210" t="n"/>
      <c r="U124" s="1" t="n"/>
      <c r="V124" s="1" t="n"/>
      <c r="W124" s="1" t="n"/>
      <c r="X124" s="1" t="n"/>
      <c r="Y124" s="210" t="n"/>
      <c r="Z124" s="1" t="n"/>
      <c r="AA124" s="1" t="n"/>
      <c r="AB124" s="212" t="n"/>
      <c r="AC124" s="212" t="n"/>
    </row>
    <row r="125">
      <c r="A125" s="1" t="n"/>
      <c r="B125" s="1" t="n"/>
      <c r="C125" s="1" t="n"/>
      <c r="D125" s="1" t="n"/>
      <c r="E125" s="1" t="n"/>
      <c r="F125" s="1" t="n"/>
      <c r="G125" s="1" t="n"/>
      <c r="H125" s="1" t="n"/>
      <c r="I125" s="1" t="n"/>
      <c r="J125" s="1" t="n"/>
      <c r="K125" s="1" t="n"/>
      <c r="L125" s="1" t="n"/>
      <c r="M125" s="1" t="n"/>
      <c r="N125" s="1" t="n"/>
      <c r="O125" s="1" t="n"/>
      <c r="P125" s="1" t="n"/>
      <c r="Q125" s="1" t="n"/>
      <c r="R125" s="1" t="n"/>
      <c r="S125" s="210" t="n"/>
      <c r="T125" s="210" t="n"/>
      <c r="U125" s="1" t="n"/>
      <c r="V125" s="1" t="n"/>
      <c r="W125" s="1" t="n"/>
      <c r="X125" s="1" t="n"/>
      <c r="Y125" s="210" t="n"/>
      <c r="Z125" s="1" t="n"/>
      <c r="AA125" s="1" t="n"/>
      <c r="AB125" s="212" t="n"/>
      <c r="AC125" s="212" t="n"/>
    </row>
    <row r="126">
      <c r="A126" s="1" t="n"/>
      <c r="B126" s="1" t="n"/>
      <c r="C126" s="1" t="n"/>
      <c r="D126" s="1" t="n"/>
      <c r="E126" s="1" t="n"/>
      <c r="F126" s="1" t="n"/>
      <c r="G126" s="1" t="n"/>
      <c r="H126" s="1" t="n"/>
      <c r="I126" s="1" t="n"/>
      <c r="J126" s="1" t="n"/>
      <c r="K126" s="1" t="n"/>
      <c r="L126" s="1" t="n"/>
      <c r="M126" s="1" t="n"/>
      <c r="N126" s="1" t="n"/>
      <c r="O126" s="1" t="n"/>
      <c r="P126" s="1" t="n"/>
      <c r="Q126" s="1" t="n"/>
      <c r="R126" s="1" t="n"/>
      <c r="S126" s="210" t="n"/>
      <c r="T126" s="210" t="n"/>
      <c r="U126" s="1" t="n"/>
      <c r="V126" s="1" t="n"/>
      <c r="W126" s="1" t="n"/>
      <c r="X126" s="1" t="n"/>
      <c r="Y126" s="210" t="n"/>
      <c r="Z126" s="1" t="n"/>
      <c r="AA126" s="1" t="n"/>
      <c r="AB126" s="212" t="n"/>
      <c r="AC126" s="212" t="n"/>
    </row>
    <row r="127">
      <c r="A127" s="1" t="n"/>
      <c r="B127" s="1" t="n"/>
      <c r="C127" s="1" t="n"/>
      <c r="D127" s="1" t="n"/>
      <c r="E127" s="1" t="n"/>
      <c r="F127" s="1" t="n"/>
      <c r="G127" s="1" t="n"/>
      <c r="H127" s="1" t="n"/>
      <c r="I127" s="1" t="n"/>
      <c r="J127" s="1" t="n"/>
      <c r="K127" s="1" t="n"/>
      <c r="L127" s="1" t="n"/>
      <c r="M127" s="1" t="n"/>
      <c r="N127" s="1" t="n"/>
      <c r="O127" s="1" t="n"/>
      <c r="P127" s="1" t="n"/>
      <c r="Q127" s="1" t="n"/>
      <c r="R127" s="1" t="n"/>
      <c r="S127" s="210" t="n"/>
      <c r="T127" s="210" t="n"/>
      <c r="U127" s="1" t="n"/>
      <c r="V127" s="1" t="n"/>
      <c r="W127" s="1" t="n"/>
      <c r="X127" s="1" t="n"/>
      <c r="Y127" s="210" t="n"/>
      <c r="Z127" s="1" t="n"/>
      <c r="AA127" s="1" t="n"/>
      <c r="AB127" s="212" t="n"/>
      <c r="AC127" s="212" t="n"/>
    </row>
    <row r="128">
      <c r="A128" s="1" t="n"/>
      <c r="B128" s="1" t="n"/>
      <c r="C128" s="1" t="n"/>
      <c r="D128" s="1" t="n"/>
      <c r="E128" s="1" t="n"/>
      <c r="F128" s="1" t="n"/>
      <c r="G128" s="1" t="n"/>
      <c r="H128" s="1" t="n"/>
      <c r="I128" s="1" t="n"/>
      <c r="J128" s="1" t="n"/>
      <c r="K128" s="1" t="n"/>
      <c r="L128" s="1" t="n"/>
      <c r="M128" s="1" t="n"/>
      <c r="N128" s="1" t="n"/>
      <c r="O128" s="1" t="n"/>
      <c r="P128" s="1" t="n"/>
      <c r="Q128" s="1" t="n"/>
      <c r="R128" s="1" t="n"/>
      <c r="S128" s="210" t="n"/>
      <c r="T128" s="210" t="n"/>
      <c r="U128" s="1" t="n"/>
      <c r="V128" s="1" t="n"/>
      <c r="W128" s="1" t="n"/>
      <c r="X128" s="1" t="n"/>
      <c r="Y128" s="210" t="n"/>
      <c r="Z128" s="1" t="n"/>
      <c r="AA128" s="1" t="n"/>
      <c r="AB128" s="212" t="n"/>
      <c r="AC128" s="212" t="n"/>
    </row>
    <row r="129">
      <c r="A129" s="1" t="n"/>
      <c r="B129" s="1" t="n"/>
      <c r="C129" s="1" t="n"/>
      <c r="D129" s="1" t="n"/>
      <c r="E129" s="1" t="n"/>
      <c r="F129" s="1" t="n"/>
      <c r="G129" s="1" t="n"/>
      <c r="H129" s="1" t="n"/>
      <c r="I129" s="1" t="n"/>
      <c r="J129" s="1" t="n"/>
      <c r="K129" s="1" t="n"/>
      <c r="L129" s="1" t="n"/>
      <c r="M129" s="1" t="n"/>
      <c r="N129" s="1" t="n"/>
      <c r="O129" s="1" t="n"/>
      <c r="P129" s="1" t="n"/>
      <c r="Q129" s="1" t="n"/>
      <c r="R129" s="1" t="n"/>
      <c r="S129" s="210" t="n"/>
      <c r="T129" s="210" t="n"/>
      <c r="U129" s="1" t="n"/>
      <c r="V129" s="1" t="n"/>
      <c r="W129" s="1" t="n"/>
      <c r="X129" s="1" t="n"/>
      <c r="Y129" s="210" t="n"/>
      <c r="Z129" s="1" t="n"/>
      <c r="AA129" s="1" t="n"/>
      <c r="AB129" s="212" t="n"/>
      <c r="AC129" s="212" t="n"/>
    </row>
    <row r="130">
      <c r="A130" s="1" t="n"/>
      <c r="B130" s="1" t="n"/>
      <c r="C130" s="1" t="n"/>
      <c r="D130" s="1" t="n"/>
      <c r="E130" s="1" t="n"/>
      <c r="F130" s="1" t="n"/>
      <c r="G130" s="1" t="n"/>
      <c r="H130" s="1" t="n"/>
      <c r="I130" s="1" t="n"/>
      <c r="J130" s="1" t="n"/>
      <c r="K130" s="1" t="n"/>
      <c r="L130" s="1" t="n"/>
      <c r="M130" s="1" t="n"/>
      <c r="N130" s="1" t="n"/>
      <c r="O130" s="1" t="n"/>
      <c r="P130" s="1" t="n"/>
      <c r="Q130" s="1" t="n"/>
      <c r="R130" s="1" t="n"/>
      <c r="S130" s="210" t="n"/>
      <c r="T130" s="210" t="n"/>
      <c r="U130" s="1" t="n"/>
      <c r="V130" s="1" t="n"/>
      <c r="W130" s="1" t="n"/>
      <c r="X130" s="1" t="n"/>
      <c r="Y130" s="210" t="n"/>
      <c r="Z130" s="1" t="n"/>
      <c r="AA130" s="1" t="n"/>
      <c r="AB130" s="212" t="n"/>
      <c r="AC130" s="212" t="n"/>
    </row>
    <row r="131">
      <c r="A131" s="1" t="n"/>
      <c r="B131" s="1" t="n"/>
      <c r="C131" s="1" t="n"/>
      <c r="D131" s="1" t="n"/>
      <c r="E131" s="1" t="n"/>
      <c r="F131" s="1" t="n"/>
      <c r="G131" s="1" t="n"/>
      <c r="H131" s="1" t="n"/>
      <c r="I131" s="1" t="n"/>
      <c r="J131" s="1" t="n"/>
      <c r="K131" s="1" t="n"/>
      <c r="L131" s="1" t="n"/>
      <c r="M131" s="1" t="n"/>
      <c r="N131" s="1" t="n"/>
      <c r="O131" s="1" t="n"/>
      <c r="P131" s="1" t="n"/>
      <c r="Q131" s="1" t="n"/>
      <c r="R131" s="1" t="n"/>
      <c r="S131" s="210" t="n"/>
      <c r="T131" s="210" t="n"/>
      <c r="U131" s="1" t="n"/>
      <c r="V131" s="1" t="n"/>
      <c r="W131" s="1" t="n"/>
      <c r="X131" s="1" t="n"/>
      <c r="Y131" s="210" t="n"/>
      <c r="Z131" s="1" t="n"/>
      <c r="AA131" s="1" t="n"/>
      <c r="AB131" s="212" t="n"/>
      <c r="AC131" s="212" t="n"/>
    </row>
    <row r="132">
      <c r="A132" s="1" t="n"/>
      <c r="B132" s="1" t="n"/>
      <c r="C132" s="1" t="n"/>
      <c r="D132" s="1" t="n"/>
      <c r="E132" s="1" t="n"/>
      <c r="F132" s="1" t="n"/>
      <c r="G132" s="1" t="n"/>
      <c r="H132" s="1" t="n"/>
      <c r="I132" s="1" t="n"/>
      <c r="J132" s="1" t="n"/>
      <c r="K132" s="1" t="n"/>
      <c r="L132" s="1" t="n"/>
      <c r="M132" s="1" t="n"/>
      <c r="N132" s="1" t="n"/>
      <c r="O132" s="1" t="n"/>
      <c r="P132" s="1" t="n"/>
      <c r="Q132" s="1" t="n"/>
      <c r="R132" s="1" t="n"/>
      <c r="S132" s="210" t="n"/>
      <c r="T132" s="210" t="n"/>
      <c r="U132" s="1" t="n"/>
      <c r="V132" s="1" t="n"/>
      <c r="W132" s="1" t="n"/>
      <c r="X132" s="1" t="n"/>
      <c r="Y132" s="210" t="n"/>
      <c r="Z132" s="1" t="n"/>
      <c r="AA132" s="1" t="n"/>
      <c r="AB132" s="212" t="n"/>
      <c r="AC132" s="212" t="n"/>
    </row>
    <row r="133">
      <c r="A133" s="1" t="n"/>
      <c r="B133" s="1" t="n"/>
      <c r="C133" s="1" t="n"/>
      <c r="D133" s="1" t="n"/>
      <c r="E133" s="1" t="n"/>
      <c r="F133" s="1" t="n"/>
      <c r="G133" s="1" t="n"/>
      <c r="H133" s="1" t="n"/>
      <c r="I133" s="1" t="n"/>
      <c r="J133" s="1" t="n"/>
      <c r="K133" s="1" t="n"/>
      <c r="L133" s="1" t="n"/>
      <c r="M133" s="1" t="n"/>
      <c r="N133" s="1" t="n"/>
      <c r="O133" s="1" t="n"/>
      <c r="P133" s="1" t="n"/>
      <c r="Q133" s="1" t="n"/>
      <c r="R133" s="1" t="n"/>
      <c r="S133" s="210" t="n"/>
      <c r="T133" s="210" t="n"/>
      <c r="U133" s="1" t="n"/>
      <c r="V133" s="1" t="n"/>
      <c r="W133" s="1" t="n"/>
      <c r="X133" s="1" t="n"/>
      <c r="Y133" s="210" t="n"/>
      <c r="Z133" s="1" t="n"/>
      <c r="AA133" s="1" t="n"/>
      <c r="AB133" s="212" t="n"/>
      <c r="AC133" s="212" t="n"/>
    </row>
    <row r="134">
      <c r="A134" s="1" t="n"/>
      <c r="B134" s="1" t="n"/>
      <c r="C134" s="1" t="n"/>
      <c r="D134" s="1" t="n"/>
      <c r="E134" s="1" t="n"/>
      <c r="F134" s="1" t="n"/>
      <c r="G134" s="1" t="n"/>
      <c r="H134" s="1" t="n"/>
      <c r="I134" s="1" t="n"/>
      <c r="J134" s="1" t="n"/>
      <c r="K134" s="1" t="n"/>
      <c r="L134" s="1" t="n"/>
      <c r="M134" s="1" t="n"/>
      <c r="N134" s="1" t="n"/>
      <c r="O134" s="1" t="n"/>
      <c r="P134" s="1" t="n"/>
      <c r="Q134" s="1" t="n"/>
      <c r="R134" s="1" t="n"/>
      <c r="S134" s="210" t="n"/>
      <c r="T134" s="210" t="n"/>
      <c r="U134" s="1" t="n"/>
      <c r="V134" s="1" t="n"/>
      <c r="W134" s="1" t="n"/>
      <c r="X134" s="1" t="n"/>
      <c r="Y134" s="210" t="n"/>
      <c r="Z134" s="1" t="n"/>
      <c r="AA134" s="1" t="n"/>
      <c r="AB134" s="212" t="n"/>
      <c r="AC134" s="212" t="n"/>
    </row>
    <row r="135">
      <c r="A135" s="1" t="n"/>
      <c r="B135" s="1" t="n"/>
      <c r="C135" s="1" t="n"/>
      <c r="D135" s="1" t="n"/>
      <c r="E135" s="1" t="n"/>
      <c r="F135" s="1" t="n"/>
      <c r="G135" s="1" t="n"/>
      <c r="H135" s="1" t="n"/>
      <c r="I135" s="1" t="n"/>
      <c r="J135" s="1" t="n"/>
      <c r="K135" s="1" t="n"/>
      <c r="L135" s="1" t="n"/>
      <c r="M135" s="1" t="n"/>
      <c r="N135" s="1" t="n"/>
      <c r="O135" s="1" t="n"/>
      <c r="P135" s="1" t="n"/>
      <c r="Q135" s="1" t="n"/>
      <c r="R135" s="1" t="n"/>
      <c r="S135" s="210" t="n"/>
      <c r="T135" s="210" t="n"/>
      <c r="U135" s="1" t="n"/>
      <c r="V135" s="1" t="n"/>
      <c r="W135" s="1" t="n"/>
      <c r="X135" s="1" t="n"/>
      <c r="Y135" s="210" t="n"/>
      <c r="Z135" s="1" t="n"/>
      <c r="AA135" s="1" t="n"/>
      <c r="AB135" s="212" t="n"/>
      <c r="AC135" s="212" t="n"/>
    </row>
    <row r="136">
      <c r="A136" s="1" t="n"/>
      <c r="B136" s="1" t="n"/>
      <c r="C136" s="1" t="n"/>
      <c r="D136" s="1" t="n"/>
      <c r="E136" s="1" t="n"/>
      <c r="F136" s="1" t="n"/>
      <c r="G136" s="1" t="n"/>
      <c r="H136" s="1" t="n"/>
      <c r="I136" s="1" t="n"/>
      <c r="J136" s="1" t="n"/>
      <c r="K136" s="1" t="n"/>
      <c r="L136" s="1" t="n"/>
      <c r="M136" s="1" t="n"/>
      <c r="N136" s="1" t="n"/>
      <c r="O136" s="1" t="n"/>
      <c r="P136" s="1" t="n"/>
      <c r="Q136" s="1" t="n"/>
      <c r="R136" s="1" t="n"/>
      <c r="S136" s="210" t="n"/>
      <c r="T136" s="210" t="n"/>
      <c r="U136" s="1" t="n"/>
      <c r="V136" s="1" t="n"/>
      <c r="W136" s="1" t="n"/>
      <c r="X136" s="1" t="n"/>
      <c r="Y136" s="210" t="n"/>
      <c r="Z136" s="1" t="n"/>
      <c r="AA136" s="1" t="n"/>
      <c r="AB136" s="212" t="n"/>
      <c r="AC136" s="212" t="n"/>
    </row>
    <row r="137">
      <c r="A137" s="1" t="n"/>
      <c r="B137" s="1" t="n"/>
      <c r="C137" s="1" t="n"/>
      <c r="D137" s="1" t="n"/>
      <c r="E137" s="1" t="n"/>
      <c r="F137" s="1" t="n"/>
      <c r="G137" s="1" t="n"/>
      <c r="H137" s="1" t="n"/>
      <c r="I137" s="1" t="n"/>
      <c r="J137" s="1" t="n"/>
      <c r="K137" s="1" t="n"/>
      <c r="L137" s="1" t="n"/>
      <c r="M137" s="1" t="n"/>
      <c r="N137" s="1" t="n"/>
      <c r="O137" s="1" t="n"/>
      <c r="P137" s="1" t="n"/>
      <c r="Q137" s="1" t="n"/>
      <c r="R137" s="1" t="n"/>
      <c r="S137" s="210" t="n"/>
      <c r="T137" s="210" t="n"/>
      <c r="U137" s="1" t="n"/>
      <c r="V137" s="1" t="n"/>
      <c r="W137" s="1" t="n"/>
      <c r="X137" s="1" t="n"/>
      <c r="Y137" s="210" t="n"/>
      <c r="Z137" s="1" t="n"/>
      <c r="AA137" s="1" t="n"/>
      <c r="AB137" s="212" t="n"/>
      <c r="AC137" s="212" t="n"/>
    </row>
    <row r="138">
      <c r="A138" s="1" t="n"/>
      <c r="B138" s="1" t="n"/>
      <c r="C138" s="1" t="n"/>
      <c r="D138" s="1" t="n"/>
      <c r="E138" s="1" t="n"/>
      <c r="F138" s="1" t="n"/>
      <c r="G138" s="1" t="n"/>
      <c r="H138" s="1" t="n"/>
      <c r="I138" s="1" t="n"/>
      <c r="J138" s="1" t="n"/>
      <c r="K138" s="1" t="n"/>
      <c r="L138" s="1" t="n"/>
      <c r="M138" s="1" t="n"/>
      <c r="N138" s="1" t="n"/>
      <c r="O138" s="1" t="n"/>
      <c r="P138" s="1" t="n"/>
      <c r="Q138" s="1" t="n"/>
      <c r="R138" s="1" t="n"/>
      <c r="S138" s="210" t="n"/>
      <c r="T138" s="210" t="n"/>
      <c r="U138" s="1" t="n"/>
      <c r="V138" s="1" t="n"/>
      <c r="W138" s="1" t="n"/>
      <c r="X138" s="1" t="n"/>
      <c r="Y138" s="210" t="n"/>
      <c r="Z138" s="1" t="n"/>
      <c r="AA138" s="1" t="n"/>
      <c r="AB138" s="212" t="n"/>
      <c r="AC138" s="212" t="n"/>
    </row>
    <row r="139">
      <c r="A139" s="1" t="n"/>
      <c r="B139" s="1" t="n"/>
      <c r="C139" s="1" t="n"/>
      <c r="D139" s="1" t="n"/>
      <c r="E139" s="1" t="n"/>
      <c r="F139" s="1" t="n"/>
      <c r="G139" s="1" t="n"/>
      <c r="H139" s="1" t="n"/>
      <c r="I139" s="1" t="n"/>
      <c r="J139" s="1" t="n"/>
      <c r="K139" s="1" t="n"/>
      <c r="L139" s="1" t="n"/>
      <c r="M139" s="1" t="n"/>
      <c r="N139" s="1" t="n"/>
      <c r="O139" s="1" t="n"/>
      <c r="P139" s="1" t="n"/>
      <c r="Q139" s="1" t="n"/>
      <c r="R139" s="1" t="n"/>
      <c r="S139" s="210" t="n"/>
      <c r="T139" s="210" t="n"/>
      <c r="U139" s="1" t="n"/>
      <c r="V139" s="1" t="n"/>
      <c r="W139" s="1" t="n"/>
      <c r="X139" s="1" t="n"/>
      <c r="Y139" s="210" t="n"/>
      <c r="Z139" s="1" t="n"/>
      <c r="AA139" s="1" t="n"/>
      <c r="AB139" s="212" t="n"/>
      <c r="AC139" s="212" t="n"/>
    </row>
    <row r="140">
      <c r="A140" s="1" t="n"/>
      <c r="B140" s="1" t="n"/>
      <c r="C140" s="1" t="n"/>
      <c r="D140" s="1" t="n"/>
      <c r="E140" s="1" t="n"/>
      <c r="F140" s="1" t="n"/>
      <c r="G140" s="1" t="n"/>
      <c r="H140" s="1" t="n"/>
      <c r="I140" s="1" t="n"/>
      <c r="J140" s="1" t="n"/>
      <c r="K140" s="1" t="n"/>
      <c r="L140" s="1" t="n"/>
      <c r="M140" s="1" t="n"/>
      <c r="N140" s="1" t="n"/>
      <c r="O140" s="1" t="n"/>
      <c r="P140" s="1" t="n"/>
      <c r="Q140" s="1" t="n"/>
      <c r="R140" s="1" t="n"/>
      <c r="S140" s="210" t="n"/>
      <c r="T140" s="210" t="n"/>
      <c r="U140" s="1" t="n"/>
      <c r="V140" s="1" t="n"/>
      <c r="W140" s="1" t="n"/>
      <c r="X140" s="1" t="n"/>
      <c r="Y140" s="210" t="n"/>
      <c r="Z140" s="1" t="n"/>
      <c r="AA140" s="1" t="n"/>
      <c r="AB140" s="212" t="n"/>
      <c r="AC140" s="212" t="n"/>
    </row>
    <row r="141">
      <c r="A141" s="1" t="n"/>
      <c r="B141" s="1" t="n"/>
      <c r="C141" s="1" t="n"/>
      <c r="D141" s="1" t="n"/>
      <c r="E141" s="1" t="n"/>
      <c r="F141" s="1" t="n"/>
      <c r="G141" s="1" t="n"/>
      <c r="H141" s="1" t="n"/>
      <c r="I141" s="1" t="n"/>
      <c r="J141" s="1" t="n"/>
      <c r="K141" s="1" t="n"/>
      <c r="L141" s="1" t="n"/>
      <c r="M141" s="1" t="n"/>
      <c r="N141" s="1" t="n"/>
      <c r="O141" s="1" t="n"/>
      <c r="P141" s="1" t="n"/>
      <c r="Q141" s="1" t="n"/>
      <c r="R141" s="1" t="n"/>
      <c r="S141" s="210" t="n"/>
      <c r="T141" s="210" t="n"/>
      <c r="U141" s="1" t="n"/>
      <c r="V141" s="1" t="n"/>
      <c r="W141" s="1" t="n"/>
      <c r="X141" s="1" t="n"/>
      <c r="Y141" s="210" t="n"/>
      <c r="Z141" s="1" t="n"/>
      <c r="AA141" s="1" t="n"/>
      <c r="AB141" s="212" t="n"/>
      <c r="AC141" s="212" t="n"/>
    </row>
    <row r="142">
      <c r="A142" s="1" t="n"/>
      <c r="B142" s="1" t="n"/>
      <c r="C142" s="1" t="n"/>
      <c r="D142" s="1" t="n"/>
      <c r="E142" s="1" t="n"/>
      <c r="F142" s="1" t="n"/>
      <c r="G142" s="1" t="n"/>
      <c r="H142" s="1" t="n"/>
      <c r="I142" s="1" t="n"/>
      <c r="J142" s="1" t="n"/>
      <c r="K142" s="1" t="n"/>
      <c r="L142" s="1" t="n"/>
      <c r="M142" s="1" t="n"/>
      <c r="N142" s="1" t="n"/>
      <c r="O142" s="1" t="n"/>
      <c r="P142" s="1" t="n"/>
      <c r="Q142" s="1" t="n"/>
      <c r="R142" s="1" t="n"/>
      <c r="S142" s="210" t="n"/>
      <c r="T142" s="210" t="n"/>
      <c r="U142" s="1" t="n"/>
      <c r="V142" s="1" t="n"/>
      <c r="W142" s="1" t="n"/>
      <c r="X142" s="1" t="n"/>
      <c r="Y142" s="210" t="n"/>
      <c r="Z142" s="1" t="n"/>
      <c r="AA142" s="1" t="n"/>
      <c r="AB142" s="212" t="n"/>
      <c r="AC142" s="212" t="n"/>
    </row>
    <row r="143">
      <c r="A143" s="1" t="n"/>
      <c r="B143" s="1" t="n"/>
      <c r="C143" s="1" t="n"/>
      <c r="D143" s="1" t="n"/>
      <c r="E143" s="1" t="n"/>
      <c r="F143" s="1" t="n"/>
      <c r="G143" s="1" t="n"/>
      <c r="H143" s="1" t="n"/>
      <c r="I143" s="1" t="n"/>
      <c r="J143" s="1" t="n"/>
      <c r="K143" s="1" t="n"/>
      <c r="L143" s="1" t="n"/>
      <c r="M143" s="1" t="n"/>
      <c r="N143" s="1" t="n"/>
      <c r="O143" s="1" t="n"/>
      <c r="P143" s="1" t="n"/>
      <c r="Q143" s="1" t="n"/>
      <c r="R143" s="1" t="n"/>
      <c r="S143" s="210" t="n"/>
      <c r="T143" s="210" t="n"/>
      <c r="U143" s="1" t="n"/>
      <c r="V143" s="1" t="n"/>
      <c r="W143" s="1" t="n"/>
      <c r="X143" s="1" t="n"/>
      <c r="Y143" s="210" t="n"/>
      <c r="Z143" s="1" t="n"/>
      <c r="AA143" s="1" t="n"/>
      <c r="AB143" s="212" t="n"/>
      <c r="AC143" s="212" t="n"/>
    </row>
    <row r="144">
      <c r="A144" s="1" t="n"/>
      <c r="B144" s="1" t="n"/>
      <c r="C144" s="1" t="n"/>
      <c r="D144" s="1" t="n"/>
      <c r="E144" s="1" t="n"/>
      <c r="F144" s="1" t="n"/>
      <c r="G144" s="1" t="n"/>
      <c r="H144" s="1" t="n"/>
      <c r="I144" s="1" t="n"/>
      <c r="J144" s="1" t="n"/>
      <c r="K144" s="1" t="n"/>
      <c r="L144" s="1" t="n"/>
      <c r="M144" s="1" t="n"/>
      <c r="N144" s="1" t="n"/>
      <c r="O144" s="1" t="n"/>
      <c r="P144" s="1" t="n"/>
      <c r="Q144" s="1" t="n"/>
      <c r="R144" s="1" t="n"/>
      <c r="S144" s="210" t="n"/>
      <c r="T144" s="210" t="n"/>
      <c r="U144" s="1" t="n"/>
      <c r="V144" s="1" t="n"/>
      <c r="W144" s="1" t="n"/>
      <c r="X144" s="1" t="n"/>
      <c r="Y144" s="210" t="n"/>
      <c r="Z144" s="1" t="n"/>
      <c r="AA144" s="1" t="n"/>
      <c r="AB144" s="212" t="n"/>
      <c r="AC144" s="212" t="n"/>
    </row>
    <row r="145">
      <c r="A145" s="1" t="n"/>
      <c r="B145" s="1" t="n"/>
      <c r="C145" s="1" t="n"/>
      <c r="D145" s="1" t="n"/>
      <c r="E145" s="1" t="n"/>
      <c r="F145" s="1" t="n"/>
      <c r="G145" s="1" t="n"/>
      <c r="H145" s="1" t="n"/>
      <c r="I145" s="1" t="n"/>
      <c r="J145" s="1" t="n"/>
      <c r="K145" s="1" t="n"/>
      <c r="L145" s="1" t="n"/>
      <c r="M145" s="1" t="n"/>
      <c r="N145" s="1" t="n"/>
      <c r="O145" s="1" t="n"/>
      <c r="P145" s="1" t="n"/>
      <c r="Q145" s="1" t="n"/>
      <c r="R145" s="1" t="n"/>
      <c r="S145" s="210" t="n"/>
      <c r="T145" s="210" t="n"/>
      <c r="U145" s="1" t="n"/>
      <c r="V145" s="1" t="n"/>
      <c r="W145" s="1" t="n"/>
      <c r="X145" s="1" t="n"/>
      <c r="Y145" s="210" t="n"/>
      <c r="Z145" s="1" t="n"/>
      <c r="AA145" s="1" t="n"/>
      <c r="AB145" s="212" t="n"/>
      <c r="AC145" s="212" t="n"/>
    </row>
    <row r="146">
      <c r="A146" s="1" t="n"/>
      <c r="B146" s="1" t="n"/>
      <c r="C146" s="1" t="n"/>
      <c r="D146" s="1" t="n"/>
      <c r="E146" s="1" t="n"/>
      <c r="F146" s="1" t="n"/>
      <c r="G146" s="1" t="n"/>
      <c r="H146" s="1" t="n"/>
      <c r="I146" s="1" t="n"/>
      <c r="J146" s="1" t="n"/>
      <c r="K146" s="1" t="n"/>
      <c r="L146" s="1" t="n"/>
      <c r="M146" s="1" t="n"/>
      <c r="N146" s="1" t="n"/>
      <c r="O146" s="1" t="n"/>
      <c r="P146" s="1" t="n"/>
      <c r="Q146" s="1" t="n"/>
      <c r="R146" s="1" t="n"/>
      <c r="S146" s="210" t="n"/>
      <c r="T146" s="210" t="n"/>
      <c r="U146" s="1" t="n"/>
      <c r="V146" s="1" t="n"/>
      <c r="W146" s="1" t="n"/>
      <c r="X146" s="1" t="n"/>
      <c r="Y146" s="210" t="n"/>
      <c r="Z146" s="1" t="n"/>
      <c r="AA146" s="1" t="n"/>
      <c r="AB146" s="212" t="n"/>
      <c r="AC146" s="212" t="n"/>
    </row>
    <row r="147">
      <c r="A147" s="1" t="n"/>
      <c r="B147" s="1" t="n"/>
      <c r="C147" s="1" t="n"/>
      <c r="D147" s="1" t="n"/>
      <c r="E147" s="1" t="n"/>
      <c r="F147" s="1" t="n"/>
      <c r="G147" s="1" t="n"/>
      <c r="H147" s="1" t="n"/>
      <c r="I147" s="1" t="n"/>
      <c r="J147" s="1" t="n"/>
      <c r="K147" s="1" t="n"/>
      <c r="L147" s="1" t="n"/>
      <c r="M147" s="1" t="n"/>
      <c r="N147" s="1" t="n"/>
      <c r="O147" s="1" t="n"/>
      <c r="P147" s="1" t="n"/>
      <c r="Q147" s="1" t="n"/>
      <c r="R147" s="1" t="n"/>
      <c r="S147" s="210" t="n"/>
      <c r="T147" s="210" t="n"/>
      <c r="U147" s="1" t="n"/>
      <c r="V147" s="1" t="n"/>
      <c r="W147" s="1" t="n"/>
      <c r="X147" s="1" t="n"/>
      <c r="Y147" s="210" t="n"/>
      <c r="Z147" s="1" t="n"/>
      <c r="AA147" s="1" t="n"/>
      <c r="AB147" s="212" t="n"/>
      <c r="AC147" s="212" t="n"/>
    </row>
    <row r="148">
      <c r="A148" s="1" t="n"/>
      <c r="B148" s="1" t="n"/>
      <c r="C148" s="1" t="n"/>
      <c r="D148" s="1" t="n"/>
      <c r="E148" s="1" t="n"/>
      <c r="F148" s="1" t="n"/>
      <c r="G148" s="1" t="n"/>
      <c r="H148" s="1" t="n"/>
      <c r="I148" s="1" t="n"/>
      <c r="J148" s="1" t="n"/>
      <c r="K148" s="1" t="n"/>
      <c r="L148" s="1" t="n"/>
      <c r="M148" s="1" t="n"/>
      <c r="N148" s="1" t="n"/>
      <c r="O148" s="1" t="n"/>
      <c r="P148" s="1" t="n"/>
      <c r="Q148" s="1" t="n"/>
      <c r="R148" s="1" t="n"/>
      <c r="S148" s="210" t="n"/>
      <c r="T148" s="210" t="n"/>
      <c r="U148" s="1" t="n"/>
      <c r="V148" s="1" t="n"/>
      <c r="W148" s="1" t="n"/>
      <c r="X148" s="1" t="n"/>
      <c r="Y148" s="210" t="n"/>
      <c r="Z148" s="1" t="n"/>
      <c r="AA148" s="1" t="n"/>
      <c r="AB148" s="212" t="n"/>
      <c r="AC148" s="212" t="n"/>
    </row>
    <row r="149">
      <c r="A149" s="1" t="n"/>
      <c r="B149" s="1" t="n"/>
      <c r="C149" s="1" t="n"/>
      <c r="D149" s="1" t="n"/>
      <c r="E149" s="1" t="n"/>
      <c r="F149" s="1" t="n"/>
      <c r="G149" s="1" t="n"/>
      <c r="H149" s="1" t="n"/>
      <c r="I149" s="1" t="n"/>
      <c r="J149" s="1" t="n"/>
      <c r="K149" s="1" t="n"/>
      <c r="L149" s="1" t="n"/>
      <c r="M149" s="1" t="n"/>
      <c r="N149" s="1" t="n"/>
      <c r="O149" s="1" t="n"/>
      <c r="P149" s="1" t="n"/>
      <c r="Q149" s="1" t="n"/>
      <c r="R149" s="1" t="n"/>
      <c r="S149" s="210" t="n"/>
      <c r="T149" s="210" t="n"/>
      <c r="U149" s="1" t="n"/>
      <c r="V149" s="1" t="n"/>
      <c r="W149" s="1" t="n"/>
      <c r="X149" s="1" t="n"/>
      <c r="Y149" s="210" t="n"/>
      <c r="Z149" s="1" t="n"/>
      <c r="AA149" s="1" t="n"/>
      <c r="AB149" s="212" t="n"/>
      <c r="AC149" s="212" t="n"/>
    </row>
    <row r="150">
      <c r="A150" s="1" t="n"/>
      <c r="B150" s="1" t="n"/>
      <c r="C150" s="1" t="n"/>
      <c r="D150" s="1" t="n"/>
      <c r="E150" s="1" t="n"/>
      <c r="F150" s="1" t="n"/>
      <c r="G150" s="1" t="n"/>
      <c r="H150" s="1" t="n"/>
      <c r="I150" s="1" t="n"/>
      <c r="J150" s="1" t="n"/>
      <c r="K150" s="1" t="n"/>
      <c r="L150" s="1" t="n"/>
      <c r="M150" s="1" t="n"/>
      <c r="N150" s="1" t="n"/>
      <c r="O150" s="1" t="n"/>
      <c r="P150" s="1" t="n"/>
      <c r="Q150" s="1" t="n"/>
      <c r="R150" s="1" t="n"/>
      <c r="S150" s="210" t="n"/>
      <c r="T150" s="210" t="n"/>
      <c r="U150" s="1" t="n"/>
      <c r="V150" s="1" t="n"/>
      <c r="W150" s="1" t="n"/>
      <c r="X150" s="1" t="n"/>
      <c r="Y150" s="210" t="n"/>
      <c r="Z150" s="1" t="n"/>
      <c r="AA150" s="1" t="n"/>
      <c r="AB150" s="212" t="n"/>
      <c r="AC150" s="212" t="n"/>
    </row>
    <row r="151">
      <c r="A151" s="1" t="n"/>
      <c r="B151" s="1" t="n"/>
      <c r="C151" s="1" t="n"/>
      <c r="D151" s="1" t="n"/>
      <c r="E151" s="1" t="n"/>
      <c r="F151" s="1" t="n"/>
      <c r="G151" s="1" t="n"/>
      <c r="H151" s="1" t="n"/>
      <c r="I151" s="1" t="n"/>
      <c r="J151" s="1" t="n"/>
      <c r="K151" s="1" t="n"/>
      <c r="L151" s="1" t="n"/>
      <c r="M151" s="1" t="n"/>
      <c r="N151" s="1" t="n"/>
      <c r="O151" s="1" t="n"/>
      <c r="P151" s="1" t="n"/>
      <c r="Q151" s="1" t="n"/>
      <c r="R151" s="1" t="n"/>
      <c r="S151" s="210" t="n"/>
      <c r="T151" s="210" t="n"/>
      <c r="U151" s="1" t="n"/>
      <c r="V151" s="1" t="n"/>
      <c r="W151" s="1" t="n"/>
      <c r="X151" s="1" t="n"/>
      <c r="Y151" s="210" t="n"/>
      <c r="Z151" s="1" t="n"/>
      <c r="AA151" s="1" t="n"/>
      <c r="AB151" s="212" t="n"/>
      <c r="AC151" s="212" t="n"/>
    </row>
    <row r="152">
      <c r="A152" s="1" t="n"/>
      <c r="B152" s="1" t="n"/>
      <c r="C152" s="1" t="n"/>
      <c r="D152" s="1" t="n"/>
      <c r="E152" s="1" t="n"/>
      <c r="F152" s="1" t="n"/>
      <c r="G152" s="1" t="n"/>
      <c r="H152" s="1" t="n"/>
      <c r="I152" s="1" t="n"/>
      <c r="J152" s="1" t="n"/>
      <c r="K152" s="1" t="n"/>
      <c r="L152" s="1" t="n"/>
      <c r="M152" s="1" t="n"/>
      <c r="N152" s="1" t="n"/>
      <c r="O152" s="1" t="n"/>
      <c r="P152" s="1" t="n"/>
      <c r="Q152" s="1" t="n"/>
      <c r="R152" s="1" t="n"/>
      <c r="S152" s="210" t="n"/>
      <c r="T152" s="210" t="n"/>
      <c r="U152" s="1" t="n"/>
      <c r="V152" s="1" t="n"/>
      <c r="W152" s="1" t="n"/>
      <c r="X152" s="1" t="n"/>
      <c r="Y152" s="210" t="n"/>
      <c r="Z152" s="1" t="n"/>
      <c r="AA152" s="1" t="n"/>
      <c r="AB152" s="212" t="n"/>
      <c r="AC152" s="212" t="n"/>
    </row>
    <row r="153">
      <c r="A153" s="1" t="n"/>
      <c r="B153" s="1" t="n"/>
      <c r="C153" s="1" t="n"/>
      <c r="D153" s="1" t="n"/>
      <c r="E153" s="1" t="n"/>
      <c r="F153" s="1" t="n"/>
      <c r="G153" s="1" t="n"/>
      <c r="H153" s="1" t="n"/>
      <c r="I153" s="1" t="n"/>
      <c r="J153" s="1" t="n"/>
      <c r="K153" s="1" t="n"/>
      <c r="L153" s="1" t="n"/>
      <c r="M153" s="1" t="n"/>
      <c r="N153" s="1" t="n"/>
      <c r="O153" s="1" t="n"/>
      <c r="P153" s="1" t="n"/>
      <c r="Q153" s="1" t="n"/>
      <c r="R153" s="1" t="n"/>
      <c r="S153" s="210" t="n"/>
      <c r="T153" s="210" t="n"/>
      <c r="U153" s="1" t="n"/>
      <c r="V153" s="1" t="n"/>
      <c r="W153" s="1" t="n"/>
      <c r="X153" s="1" t="n"/>
      <c r="Y153" s="210" t="n"/>
      <c r="Z153" s="1" t="n"/>
      <c r="AA153" s="1" t="n"/>
      <c r="AB153" s="212" t="n"/>
      <c r="AC153" s="212" t="n"/>
    </row>
    <row r="154">
      <c r="A154" s="1" t="n"/>
      <c r="B154" s="1" t="n"/>
      <c r="C154" s="1" t="n"/>
      <c r="D154" s="1" t="n"/>
      <c r="E154" s="1" t="n"/>
      <c r="F154" s="1" t="n"/>
      <c r="G154" s="1" t="n"/>
      <c r="H154" s="1" t="n"/>
      <c r="I154" s="1" t="n"/>
      <c r="J154" s="1" t="n"/>
      <c r="K154" s="1" t="n"/>
      <c r="L154" s="1" t="n"/>
      <c r="M154" s="1" t="n"/>
      <c r="N154" s="1" t="n"/>
      <c r="O154" s="1" t="n"/>
      <c r="P154" s="1" t="n"/>
      <c r="Q154" s="1" t="n"/>
      <c r="R154" s="1" t="n"/>
      <c r="S154" s="210" t="n"/>
      <c r="T154" s="210" t="n"/>
      <c r="U154" s="1" t="n"/>
      <c r="V154" s="1" t="n"/>
      <c r="W154" s="1" t="n"/>
      <c r="X154" s="1" t="n"/>
      <c r="Y154" s="210" t="n"/>
      <c r="Z154" s="1" t="n"/>
      <c r="AA154" s="1" t="n"/>
      <c r="AB154" s="212" t="n"/>
      <c r="AC154" s="212" t="n"/>
    </row>
    <row r="155">
      <c r="A155" s="1" t="n"/>
      <c r="B155" s="1" t="n"/>
      <c r="C155" s="1" t="n"/>
      <c r="D155" s="1" t="n"/>
      <c r="E155" s="1" t="n"/>
      <c r="F155" s="1" t="n"/>
      <c r="G155" s="1" t="n"/>
      <c r="H155" s="1" t="n"/>
      <c r="I155" s="1" t="n"/>
      <c r="J155" s="1" t="n"/>
      <c r="K155" s="1" t="n"/>
      <c r="L155" s="1" t="n"/>
      <c r="M155" s="1" t="n"/>
      <c r="N155" s="1" t="n"/>
      <c r="O155" s="1" t="n"/>
      <c r="P155" s="1" t="n"/>
      <c r="Q155" s="1" t="n"/>
      <c r="R155" s="1" t="n"/>
      <c r="S155" s="210" t="n"/>
      <c r="T155" s="210" t="n"/>
      <c r="U155" s="1" t="n"/>
      <c r="V155" s="1" t="n"/>
      <c r="W155" s="1" t="n"/>
      <c r="X155" s="1" t="n"/>
      <c r="Y155" s="210" t="n"/>
      <c r="Z155" s="1" t="n"/>
      <c r="AA155" s="1" t="n"/>
      <c r="AB155" s="212" t="n"/>
      <c r="AC155" s="212" t="n"/>
    </row>
    <row r="156">
      <c r="A156" s="1" t="n"/>
      <c r="B156" s="1" t="n"/>
      <c r="C156" s="1" t="n"/>
      <c r="D156" s="1" t="n"/>
      <c r="E156" s="1" t="n"/>
      <c r="F156" s="1" t="n"/>
      <c r="G156" s="1" t="n"/>
      <c r="H156" s="1" t="n"/>
      <c r="I156" s="1" t="n"/>
      <c r="J156" s="1" t="n"/>
      <c r="K156" s="1" t="n"/>
      <c r="L156" s="1" t="n"/>
      <c r="M156" s="1" t="n"/>
      <c r="N156" s="1" t="n"/>
      <c r="O156" s="1" t="n"/>
      <c r="P156" s="1" t="n"/>
      <c r="Q156" s="1" t="n"/>
      <c r="R156" s="1" t="n"/>
      <c r="S156" s="210" t="n"/>
      <c r="T156" s="210" t="n"/>
      <c r="U156" s="1" t="n"/>
      <c r="V156" s="1" t="n"/>
      <c r="W156" s="1" t="n"/>
      <c r="X156" s="1" t="n"/>
      <c r="Y156" s="210" t="n"/>
      <c r="Z156" s="1" t="n"/>
      <c r="AA156" s="1" t="n"/>
      <c r="AB156" s="212" t="n"/>
      <c r="AC156" s="212" t="n"/>
    </row>
    <row r="157">
      <c r="A157" s="1" t="n"/>
      <c r="B157" s="1" t="n"/>
      <c r="C157" s="1" t="n"/>
      <c r="D157" s="1" t="n"/>
      <c r="E157" s="1" t="n"/>
      <c r="F157" s="1" t="n"/>
      <c r="G157" s="1" t="n"/>
      <c r="H157" s="1" t="n"/>
      <c r="I157" s="1" t="n"/>
      <c r="J157" s="1" t="n"/>
      <c r="K157" s="1" t="n"/>
      <c r="L157" s="1" t="n"/>
      <c r="M157" s="1" t="n"/>
      <c r="N157" s="1" t="n"/>
      <c r="O157" s="1" t="n"/>
      <c r="P157" s="1" t="n"/>
      <c r="Q157" s="1" t="n"/>
      <c r="R157" s="1" t="n"/>
      <c r="S157" s="210" t="n"/>
      <c r="T157" s="210" t="n"/>
      <c r="U157" s="1" t="n"/>
      <c r="V157" s="1" t="n"/>
      <c r="W157" s="1" t="n"/>
      <c r="X157" s="1" t="n"/>
      <c r="Y157" s="210" t="n"/>
      <c r="Z157" s="1" t="n"/>
      <c r="AA157" s="1" t="n"/>
      <c r="AB157" s="212" t="n"/>
      <c r="AC157" s="212" t="n"/>
    </row>
    <row r="158">
      <c r="A158" s="1" t="n"/>
      <c r="B158" s="1" t="n"/>
      <c r="C158" s="1" t="n"/>
      <c r="D158" s="1" t="n"/>
      <c r="E158" s="1" t="n"/>
      <c r="F158" s="1" t="n"/>
      <c r="G158" s="1" t="n"/>
      <c r="H158" s="1" t="n"/>
      <c r="I158" s="1" t="n"/>
      <c r="J158" s="1" t="n"/>
      <c r="K158" s="1" t="n"/>
      <c r="L158" s="1" t="n"/>
      <c r="M158" s="1" t="n"/>
      <c r="N158" s="1" t="n"/>
      <c r="O158" s="1" t="n"/>
      <c r="P158" s="1" t="n"/>
      <c r="Q158" s="1" t="n"/>
      <c r="R158" s="1" t="n"/>
      <c r="S158" s="210" t="n"/>
      <c r="T158" s="210" t="n"/>
      <c r="U158" s="1" t="n"/>
      <c r="V158" s="1" t="n"/>
      <c r="W158" s="1" t="n"/>
      <c r="X158" s="1" t="n"/>
      <c r="Y158" s="210" t="n"/>
      <c r="Z158" s="1" t="n"/>
      <c r="AA158" s="1" t="n"/>
      <c r="AB158" s="212" t="n"/>
      <c r="AC158" s="212" t="n"/>
    </row>
    <row r="159">
      <c r="A159" s="1" t="n"/>
      <c r="B159" s="1" t="n"/>
      <c r="C159" s="1" t="n"/>
      <c r="D159" s="1" t="n"/>
      <c r="E159" s="1" t="n"/>
      <c r="F159" s="1" t="n"/>
      <c r="G159" s="1" t="n"/>
      <c r="H159" s="1" t="n"/>
      <c r="I159" s="1" t="n"/>
      <c r="J159" s="1" t="n"/>
      <c r="K159" s="1" t="n"/>
      <c r="L159" s="1" t="n"/>
      <c r="M159" s="1" t="n"/>
      <c r="N159" s="1" t="n"/>
      <c r="O159" s="1" t="n"/>
      <c r="P159" s="1" t="n"/>
      <c r="Q159" s="1" t="n"/>
      <c r="R159" s="1" t="n"/>
      <c r="S159" s="210" t="n"/>
      <c r="T159" s="210" t="n"/>
      <c r="U159" s="1" t="n"/>
      <c r="V159" s="1" t="n"/>
      <c r="W159" s="1" t="n"/>
      <c r="X159" s="1" t="n"/>
      <c r="Y159" s="210" t="n"/>
      <c r="Z159" s="1" t="n"/>
      <c r="AA159" s="1" t="n"/>
      <c r="AB159" s="212" t="n"/>
      <c r="AC159" s="212" t="n"/>
    </row>
    <row r="160">
      <c r="A160" s="1" t="n"/>
      <c r="B160" s="1" t="n"/>
      <c r="C160" s="1" t="n"/>
      <c r="D160" s="1" t="n"/>
      <c r="E160" s="1" t="n"/>
      <c r="F160" s="1" t="n"/>
      <c r="G160" s="1" t="n"/>
      <c r="H160" s="1" t="n"/>
      <c r="I160" s="1" t="n"/>
      <c r="J160" s="1" t="n"/>
      <c r="K160" s="1" t="n"/>
      <c r="L160" s="1" t="n"/>
      <c r="M160" s="1" t="n"/>
      <c r="N160" s="1" t="n"/>
      <c r="O160" s="1" t="n"/>
      <c r="P160" s="1" t="n"/>
      <c r="Q160" s="1" t="n"/>
      <c r="R160" s="1" t="n"/>
      <c r="S160" s="210" t="n"/>
      <c r="T160" s="210" t="n"/>
      <c r="U160" s="1" t="n"/>
      <c r="V160" s="1" t="n"/>
      <c r="W160" s="1" t="n"/>
      <c r="X160" s="1" t="n"/>
      <c r="Y160" s="210" t="n"/>
      <c r="Z160" s="1" t="n"/>
      <c r="AA160" s="1" t="n"/>
      <c r="AB160" s="212" t="n"/>
      <c r="AC160" s="212" t="n"/>
    </row>
    <row r="161">
      <c r="A161" s="1" t="n"/>
      <c r="B161" s="1" t="n"/>
      <c r="C161" s="1" t="n"/>
      <c r="D161" s="1" t="n"/>
      <c r="E161" s="1" t="n"/>
      <c r="F161" s="1" t="n"/>
      <c r="G161" s="1" t="n"/>
      <c r="H161" s="1" t="n"/>
      <c r="I161" s="1" t="n"/>
      <c r="J161" s="1" t="n"/>
      <c r="K161" s="1" t="n"/>
      <c r="L161" s="1" t="n"/>
      <c r="M161" s="1" t="n"/>
      <c r="N161" s="1" t="n"/>
      <c r="O161" s="1" t="n"/>
      <c r="P161" s="1" t="n"/>
      <c r="Q161" s="1" t="n"/>
      <c r="R161" s="1" t="n"/>
      <c r="S161" s="210" t="n"/>
      <c r="T161" s="210" t="n"/>
      <c r="U161" s="1" t="n"/>
      <c r="V161" s="1" t="n"/>
      <c r="W161" s="1" t="n"/>
      <c r="X161" s="1" t="n"/>
      <c r="Y161" s="210" t="n"/>
      <c r="Z161" s="1" t="n"/>
      <c r="AA161" s="1" t="n"/>
      <c r="AB161" s="212" t="n"/>
      <c r="AC161" s="212" t="n"/>
    </row>
    <row r="162">
      <c r="A162" s="1" t="n"/>
      <c r="B162" s="1" t="n"/>
      <c r="C162" s="1" t="n"/>
      <c r="D162" s="1" t="n"/>
      <c r="E162" s="1" t="n"/>
      <c r="F162" s="1" t="n"/>
      <c r="G162" s="1" t="n"/>
      <c r="H162" s="1" t="n"/>
      <c r="I162" s="1" t="n"/>
      <c r="J162" s="1" t="n"/>
      <c r="K162" s="1" t="n"/>
      <c r="L162" s="1" t="n"/>
      <c r="M162" s="1" t="n"/>
      <c r="N162" s="1" t="n"/>
      <c r="O162" s="1" t="n"/>
      <c r="P162" s="1" t="n"/>
      <c r="Q162" s="1" t="n"/>
      <c r="R162" s="1" t="n"/>
      <c r="S162" s="210" t="n"/>
      <c r="T162" s="210" t="n"/>
      <c r="U162" s="1" t="n"/>
      <c r="V162" s="1" t="n"/>
      <c r="W162" s="1" t="n"/>
      <c r="X162" s="1" t="n"/>
      <c r="Y162" s="210" t="n"/>
      <c r="Z162" s="1" t="n"/>
      <c r="AA162" s="1" t="n"/>
      <c r="AB162" s="212" t="n"/>
      <c r="AC162" s="212" t="n"/>
    </row>
    <row r="163">
      <c r="A163" s="1" t="n"/>
      <c r="B163" s="1" t="n"/>
      <c r="C163" s="1" t="n"/>
      <c r="D163" s="1" t="n"/>
      <c r="E163" s="1" t="n"/>
      <c r="F163" s="1" t="n"/>
      <c r="G163" s="1" t="n"/>
      <c r="H163" s="1" t="n"/>
      <c r="I163" s="1" t="n"/>
      <c r="J163" s="1" t="n"/>
      <c r="K163" s="1" t="n"/>
      <c r="L163" s="1" t="n"/>
      <c r="M163" s="1" t="n"/>
      <c r="N163" s="1" t="n"/>
      <c r="O163" s="1" t="n"/>
      <c r="P163" s="1" t="n"/>
      <c r="Q163" s="1" t="n"/>
      <c r="R163" s="1" t="n"/>
      <c r="S163" s="210" t="n"/>
      <c r="T163" s="210" t="n"/>
      <c r="U163" s="1" t="n"/>
      <c r="V163" s="1" t="n"/>
      <c r="W163" s="1" t="n"/>
      <c r="X163" s="1" t="n"/>
      <c r="Y163" s="210" t="n"/>
      <c r="Z163" s="1" t="n"/>
      <c r="AA163" s="1" t="n"/>
      <c r="AB163" s="212" t="n"/>
      <c r="AC163" s="212" t="n"/>
    </row>
    <row r="164">
      <c r="A164" s="1" t="n"/>
      <c r="B164" s="1" t="n"/>
      <c r="C164" s="1" t="n"/>
      <c r="D164" s="1" t="n"/>
      <c r="E164" s="1" t="n"/>
      <c r="F164" s="1" t="n"/>
      <c r="G164" s="1" t="n"/>
      <c r="H164" s="1" t="n"/>
      <c r="I164" s="1" t="n"/>
      <c r="J164" s="1" t="n"/>
      <c r="K164" s="1" t="n"/>
      <c r="L164" s="1" t="n"/>
      <c r="M164" s="1" t="n"/>
      <c r="N164" s="1" t="n"/>
      <c r="O164" s="1" t="n"/>
      <c r="P164" s="1" t="n"/>
      <c r="Q164" s="1" t="n"/>
      <c r="R164" s="1" t="n"/>
      <c r="S164" s="210" t="n"/>
      <c r="T164" s="210" t="n"/>
      <c r="U164" s="1" t="n"/>
      <c r="V164" s="1" t="n"/>
      <c r="W164" s="1" t="n"/>
      <c r="X164" s="1" t="n"/>
      <c r="Y164" s="210" t="n"/>
      <c r="Z164" s="1" t="n"/>
      <c r="AA164" s="1" t="n"/>
      <c r="AB164" s="212" t="n"/>
      <c r="AC164" s="212" t="n"/>
    </row>
    <row r="165">
      <c r="A165" s="1" t="n"/>
      <c r="B165" s="1" t="n"/>
      <c r="C165" s="1" t="n"/>
      <c r="D165" s="1" t="n"/>
      <c r="E165" s="1" t="n"/>
      <c r="F165" s="1" t="n"/>
      <c r="G165" s="1" t="n"/>
      <c r="H165" s="1" t="n"/>
      <c r="I165" s="1" t="n"/>
      <c r="J165" s="1" t="n"/>
      <c r="K165" s="1" t="n"/>
      <c r="L165" s="1" t="n"/>
      <c r="M165" s="1" t="n"/>
      <c r="N165" s="1" t="n"/>
      <c r="O165" s="1" t="n"/>
      <c r="P165" s="1" t="n"/>
      <c r="Q165" s="1" t="n"/>
      <c r="R165" s="1" t="n"/>
      <c r="S165" s="210" t="n"/>
      <c r="T165" s="210" t="n"/>
      <c r="U165" s="1" t="n"/>
      <c r="V165" s="1" t="n"/>
      <c r="W165" s="1" t="n"/>
      <c r="X165" s="1" t="n"/>
      <c r="Y165" s="210" t="n"/>
      <c r="Z165" s="1" t="n"/>
      <c r="AA165" s="1" t="n"/>
      <c r="AB165" s="212" t="n"/>
      <c r="AC165" s="212" t="n"/>
    </row>
    <row r="166">
      <c r="A166" s="1" t="n"/>
      <c r="B166" s="1" t="n"/>
      <c r="C166" s="1" t="n"/>
      <c r="D166" s="1" t="n"/>
      <c r="E166" s="1" t="n"/>
      <c r="F166" s="1" t="n"/>
      <c r="G166" s="1" t="n"/>
      <c r="H166" s="1" t="n"/>
      <c r="I166" s="1" t="n"/>
      <c r="J166" s="1" t="n"/>
      <c r="K166" s="1" t="n"/>
      <c r="L166" s="1" t="n"/>
      <c r="M166" s="1" t="n"/>
      <c r="N166" s="1" t="n"/>
      <c r="O166" s="1" t="n"/>
      <c r="P166" s="1" t="n"/>
      <c r="Q166" s="1" t="n"/>
      <c r="R166" s="1" t="n"/>
      <c r="S166" s="210" t="n"/>
      <c r="T166" s="210" t="n"/>
      <c r="U166" s="1" t="n"/>
      <c r="V166" s="1" t="n"/>
      <c r="W166" s="1" t="n"/>
      <c r="X166" s="1" t="n"/>
      <c r="Y166" s="210" t="n"/>
      <c r="Z166" s="1" t="n"/>
      <c r="AA166" s="1" t="n"/>
      <c r="AB166" s="212" t="n"/>
      <c r="AC166" s="212" t="n"/>
    </row>
    <row r="167">
      <c r="A167" s="1" t="n"/>
      <c r="B167" s="1" t="n"/>
      <c r="C167" s="1" t="n"/>
      <c r="D167" s="1" t="n"/>
      <c r="E167" s="1" t="n"/>
      <c r="F167" s="1" t="n"/>
      <c r="G167" s="1" t="n"/>
      <c r="H167" s="1" t="n"/>
      <c r="I167" s="1" t="n"/>
      <c r="J167" s="1" t="n"/>
      <c r="K167" s="1" t="n"/>
      <c r="L167" s="1" t="n"/>
      <c r="M167" s="1" t="n"/>
      <c r="N167" s="1" t="n"/>
      <c r="O167" s="1" t="n"/>
      <c r="P167" s="1" t="n"/>
      <c r="Q167" s="1" t="n"/>
      <c r="R167" s="1" t="n"/>
      <c r="S167" s="210" t="n"/>
      <c r="T167" s="210" t="n"/>
      <c r="U167" s="1" t="n"/>
      <c r="V167" s="1" t="n"/>
      <c r="W167" s="1" t="n"/>
      <c r="X167" s="1" t="n"/>
      <c r="Y167" s="210" t="n"/>
      <c r="Z167" s="1" t="n"/>
      <c r="AA167" s="1" t="n"/>
      <c r="AB167" s="212" t="n"/>
      <c r="AC167" s="212" t="n"/>
    </row>
    <row r="168">
      <c r="A168" s="1" t="n"/>
      <c r="B168" s="1" t="n"/>
      <c r="C168" s="1" t="n"/>
      <c r="D168" s="1" t="n"/>
      <c r="E168" s="1" t="n"/>
      <c r="F168" s="1" t="n"/>
      <c r="G168" s="1" t="n"/>
      <c r="H168" s="1" t="n"/>
      <c r="I168" s="1" t="n"/>
      <c r="J168" s="1" t="n"/>
      <c r="K168" s="1" t="n"/>
      <c r="L168" s="1" t="n"/>
      <c r="M168" s="1" t="n"/>
      <c r="N168" s="1" t="n"/>
      <c r="O168" s="1" t="n"/>
      <c r="P168" s="1" t="n"/>
      <c r="Q168" s="1" t="n"/>
      <c r="R168" s="1" t="n"/>
      <c r="S168" s="210" t="n"/>
      <c r="T168" s="210" t="n"/>
      <c r="U168" s="1" t="n"/>
      <c r="V168" s="1" t="n"/>
      <c r="W168" s="1" t="n"/>
      <c r="X168" s="1" t="n"/>
      <c r="Y168" s="210" t="n"/>
      <c r="Z168" s="1" t="n"/>
      <c r="AA168" s="1" t="n"/>
      <c r="AB168" s="212" t="n"/>
      <c r="AC168" s="212" t="n"/>
    </row>
    <row r="169">
      <c r="A169" s="1" t="n"/>
      <c r="B169" s="1" t="n"/>
      <c r="C169" s="1" t="n"/>
      <c r="D169" s="1" t="n"/>
      <c r="E169" s="1" t="n"/>
      <c r="F169" s="1" t="n"/>
      <c r="G169" s="1" t="n"/>
      <c r="H169" s="1" t="n"/>
      <c r="I169" s="1" t="n"/>
      <c r="J169" s="1" t="n"/>
      <c r="K169" s="1" t="n"/>
      <c r="L169" s="1" t="n"/>
      <c r="M169" s="1" t="n"/>
      <c r="N169" s="1" t="n"/>
      <c r="O169" s="1" t="n"/>
      <c r="P169" s="1" t="n"/>
      <c r="Q169" s="1" t="n"/>
      <c r="R169" s="1" t="n"/>
      <c r="S169" s="210" t="n"/>
      <c r="T169" s="210" t="n"/>
      <c r="U169" s="1" t="n"/>
      <c r="V169" s="1" t="n"/>
      <c r="W169" s="1" t="n"/>
      <c r="X169" s="1" t="n"/>
      <c r="Y169" s="210" t="n"/>
      <c r="Z169" s="1" t="n"/>
      <c r="AA169" s="1" t="n"/>
      <c r="AB169" s="212" t="n"/>
      <c r="AC169" s="212" t="n"/>
    </row>
    <row r="170">
      <c r="A170" s="1" t="n"/>
      <c r="B170" s="1" t="n"/>
      <c r="C170" s="1" t="n"/>
      <c r="D170" s="1" t="n"/>
      <c r="E170" s="1" t="n"/>
      <c r="F170" s="1" t="n"/>
      <c r="G170" s="1" t="n"/>
      <c r="H170" s="1" t="n"/>
      <c r="I170" s="1" t="n"/>
      <c r="J170" s="1" t="n"/>
      <c r="K170" s="1" t="n"/>
      <c r="L170" s="1" t="n"/>
      <c r="M170" s="1" t="n"/>
      <c r="N170" s="1" t="n"/>
      <c r="O170" s="1" t="n"/>
      <c r="P170" s="1" t="n"/>
      <c r="Q170" s="1" t="n"/>
      <c r="R170" s="1" t="n"/>
      <c r="S170" s="210" t="n"/>
      <c r="T170" s="210" t="n"/>
      <c r="U170" s="1" t="n"/>
      <c r="V170" s="1" t="n"/>
      <c r="W170" s="1" t="n"/>
      <c r="X170" s="1" t="n"/>
      <c r="Y170" s="210" t="n"/>
      <c r="Z170" s="1" t="n"/>
      <c r="AA170" s="1" t="n"/>
      <c r="AB170" s="212" t="n"/>
      <c r="AC170" s="212" t="n"/>
    </row>
    <row r="171">
      <c r="A171" s="1" t="n"/>
      <c r="B171" s="1" t="n"/>
      <c r="C171" s="1" t="n"/>
      <c r="D171" s="1" t="n"/>
      <c r="E171" s="1" t="n"/>
      <c r="F171" s="1" t="n"/>
      <c r="G171" s="1" t="n"/>
      <c r="H171" s="1" t="n"/>
      <c r="I171" s="1" t="n"/>
      <c r="J171" s="1" t="n"/>
      <c r="K171" s="1" t="n"/>
      <c r="L171" s="1" t="n"/>
      <c r="M171" s="1" t="n"/>
      <c r="N171" s="1" t="n"/>
      <c r="O171" s="1" t="n"/>
      <c r="P171" s="1" t="n"/>
      <c r="Q171" s="1" t="n"/>
      <c r="R171" s="1" t="n"/>
      <c r="S171" s="210" t="n"/>
      <c r="T171" s="210" t="n"/>
      <c r="U171" s="1" t="n"/>
      <c r="V171" s="1" t="n"/>
      <c r="W171" s="1" t="n"/>
      <c r="X171" s="1" t="n"/>
      <c r="Y171" s="210" t="n"/>
      <c r="Z171" s="1" t="n"/>
      <c r="AA171" s="1" t="n"/>
      <c r="AB171" s="212" t="n"/>
      <c r="AC171" s="212" t="n"/>
    </row>
    <row r="172">
      <c r="A172" s="1" t="n"/>
      <c r="B172" s="1" t="n"/>
      <c r="C172" s="1" t="n"/>
      <c r="D172" s="1" t="n"/>
      <c r="E172" s="1" t="n"/>
      <c r="F172" s="1" t="n"/>
      <c r="G172" s="1" t="n"/>
      <c r="H172" s="1" t="n"/>
      <c r="I172" s="1" t="n"/>
      <c r="J172" s="1" t="n"/>
      <c r="K172" s="1" t="n"/>
      <c r="L172" s="1" t="n"/>
      <c r="M172" s="1" t="n"/>
      <c r="N172" s="1" t="n"/>
      <c r="O172" s="1" t="n"/>
      <c r="P172" s="1" t="n"/>
      <c r="Q172" s="1" t="n"/>
      <c r="R172" s="1" t="n"/>
      <c r="S172" s="210" t="n"/>
      <c r="T172" s="210" t="n"/>
      <c r="U172" s="1" t="n"/>
      <c r="V172" s="1" t="n"/>
      <c r="W172" s="1" t="n"/>
      <c r="X172" s="1" t="n"/>
      <c r="Y172" s="210" t="n"/>
      <c r="Z172" s="1" t="n"/>
      <c r="AA172" s="1" t="n"/>
      <c r="AB172" s="212" t="n"/>
      <c r="AC172" s="212" t="n"/>
    </row>
    <row r="173">
      <c r="A173" s="1" t="n"/>
      <c r="B173" s="1" t="n"/>
      <c r="C173" s="1" t="n"/>
      <c r="D173" s="1" t="n"/>
      <c r="E173" s="1" t="n"/>
      <c r="F173" s="1" t="n"/>
      <c r="G173" s="1" t="n"/>
      <c r="H173" s="1" t="n"/>
      <c r="I173" s="1" t="n"/>
      <c r="J173" s="1" t="n"/>
      <c r="K173" s="1" t="n"/>
      <c r="L173" s="1" t="n"/>
      <c r="M173" s="1" t="n"/>
      <c r="N173" s="1" t="n"/>
      <c r="O173" s="1" t="n"/>
      <c r="P173" s="1" t="n"/>
      <c r="Q173" s="1" t="n"/>
      <c r="R173" s="1" t="n"/>
      <c r="S173" s="210" t="n"/>
      <c r="T173" s="210" t="n"/>
      <c r="U173" s="1" t="n"/>
      <c r="V173" s="1" t="n"/>
      <c r="W173" s="1" t="n"/>
      <c r="X173" s="1" t="n"/>
      <c r="Y173" s="210" t="n"/>
      <c r="Z173" s="1" t="n"/>
      <c r="AA173" s="1" t="n"/>
      <c r="AB173" s="212" t="n"/>
      <c r="AC173" s="212" t="n"/>
    </row>
    <row r="174">
      <c r="A174" s="1" t="n"/>
      <c r="B174" s="1" t="n"/>
      <c r="C174" s="1" t="n"/>
      <c r="D174" s="1" t="n"/>
      <c r="E174" s="1" t="n"/>
      <c r="F174" s="1" t="n"/>
      <c r="G174" s="1" t="n"/>
      <c r="H174" s="1" t="n"/>
      <c r="I174" s="1" t="n"/>
      <c r="J174" s="1" t="n"/>
      <c r="K174" s="1" t="n"/>
      <c r="L174" s="1" t="n"/>
      <c r="M174" s="1" t="n"/>
      <c r="N174" s="1" t="n"/>
      <c r="O174" s="1" t="n"/>
      <c r="P174" s="1" t="n"/>
      <c r="Q174" s="1" t="n"/>
      <c r="R174" s="1" t="n"/>
      <c r="S174" s="210" t="n"/>
      <c r="T174" s="210" t="n"/>
      <c r="U174" s="1" t="n"/>
      <c r="V174" s="1" t="n"/>
      <c r="W174" s="1" t="n"/>
      <c r="X174" s="1" t="n"/>
      <c r="Y174" s="210" t="n"/>
      <c r="Z174" s="1" t="n"/>
      <c r="AA174" s="1" t="n"/>
      <c r="AB174" s="212" t="n"/>
      <c r="AC174" s="212" t="n"/>
    </row>
    <row r="175">
      <c r="A175" s="1" t="n"/>
      <c r="B175" s="1" t="n"/>
      <c r="C175" s="1" t="n"/>
      <c r="D175" s="1" t="n"/>
      <c r="E175" s="1" t="n"/>
      <c r="F175" s="1" t="n"/>
      <c r="G175" s="1" t="n"/>
      <c r="H175" s="1" t="n"/>
      <c r="I175" s="1" t="n"/>
      <c r="J175" s="1" t="n"/>
      <c r="K175" s="1" t="n"/>
      <c r="L175" s="1" t="n"/>
      <c r="M175" s="1" t="n"/>
      <c r="N175" s="1" t="n"/>
      <c r="O175" s="1" t="n"/>
      <c r="P175" s="1" t="n"/>
      <c r="Q175" s="1" t="n"/>
      <c r="R175" s="1" t="n"/>
      <c r="S175" s="210" t="n"/>
      <c r="T175" s="210" t="n"/>
      <c r="U175" s="1" t="n"/>
      <c r="V175" s="1" t="n"/>
      <c r="W175" s="1" t="n"/>
      <c r="X175" s="1" t="n"/>
      <c r="Y175" s="210" t="n"/>
      <c r="Z175" s="1" t="n"/>
      <c r="AA175" s="1" t="n"/>
      <c r="AB175" s="212" t="n"/>
      <c r="AC175" s="212" t="n"/>
    </row>
    <row r="176">
      <c r="A176" s="1" t="n"/>
      <c r="B176" s="1" t="n"/>
      <c r="C176" s="1" t="n"/>
      <c r="D176" s="1" t="n"/>
      <c r="E176" s="1" t="n"/>
      <c r="F176" s="1" t="n"/>
      <c r="G176" s="1" t="n"/>
      <c r="H176" s="1" t="n"/>
      <c r="I176" s="1" t="n"/>
      <c r="J176" s="1" t="n"/>
      <c r="K176" s="1" t="n"/>
      <c r="L176" s="1" t="n"/>
      <c r="M176" s="1" t="n"/>
      <c r="N176" s="1" t="n"/>
      <c r="O176" s="1" t="n"/>
      <c r="P176" s="1" t="n"/>
      <c r="Q176" s="1" t="n"/>
      <c r="R176" s="1" t="n"/>
      <c r="S176" s="210" t="n"/>
      <c r="T176" s="210" t="n"/>
      <c r="U176" s="1" t="n"/>
      <c r="V176" s="1" t="n"/>
      <c r="W176" s="1" t="n"/>
      <c r="X176" s="1" t="n"/>
      <c r="Y176" s="210" t="n"/>
      <c r="Z176" s="1" t="n"/>
      <c r="AA176" s="1" t="n"/>
      <c r="AB176" s="212" t="n"/>
      <c r="AC176" s="212" t="n"/>
    </row>
    <row r="177">
      <c r="A177" s="1" t="n"/>
      <c r="B177" s="1" t="n"/>
      <c r="C177" s="1" t="n"/>
      <c r="D177" s="1" t="n"/>
      <c r="E177" s="1" t="n"/>
      <c r="F177" s="1" t="n"/>
      <c r="G177" s="1" t="n"/>
      <c r="H177" s="1" t="n"/>
      <c r="I177" s="1" t="n"/>
      <c r="J177" s="1" t="n"/>
      <c r="K177" s="1" t="n"/>
      <c r="L177" s="1" t="n"/>
      <c r="M177" s="1" t="n"/>
      <c r="N177" s="1" t="n"/>
      <c r="O177" s="1" t="n"/>
      <c r="P177" s="1" t="n"/>
      <c r="Q177" s="1" t="n"/>
      <c r="R177" s="1" t="n"/>
      <c r="S177" s="210" t="n"/>
      <c r="T177" s="210" t="n"/>
      <c r="U177" s="1" t="n"/>
      <c r="V177" s="1" t="n"/>
      <c r="W177" s="1" t="n"/>
      <c r="X177" s="1" t="n"/>
      <c r="Y177" s="210" t="n"/>
      <c r="Z177" s="1" t="n"/>
      <c r="AA177" s="1" t="n"/>
      <c r="AB177" s="212" t="n"/>
      <c r="AC177" s="212" t="n"/>
    </row>
    <row r="178">
      <c r="A178" s="1" t="n"/>
      <c r="B178" s="1" t="n"/>
      <c r="C178" s="1" t="n"/>
      <c r="D178" s="1" t="n"/>
      <c r="E178" s="1" t="n"/>
      <c r="F178" s="1" t="n"/>
      <c r="G178" s="1" t="n"/>
      <c r="H178" s="1" t="n"/>
      <c r="I178" s="1" t="n"/>
      <c r="J178" s="1" t="n"/>
      <c r="K178" s="1" t="n"/>
      <c r="L178" s="1" t="n"/>
      <c r="M178" s="1" t="n"/>
      <c r="N178" s="1" t="n"/>
      <c r="O178" s="1" t="n"/>
      <c r="P178" s="1" t="n"/>
      <c r="Q178" s="1" t="n"/>
      <c r="R178" s="1" t="n"/>
      <c r="S178" s="210" t="n"/>
      <c r="T178" s="210" t="n"/>
      <c r="U178" s="1" t="n"/>
      <c r="V178" s="1" t="n"/>
      <c r="W178" s="1" t="n"/>
      <c r="X178" s="1" t="n"/>
      <c r="Y178" s="210" t="n"/>
      <c r="Z178" s="1" t="n"/>
      <c r="AA178" s="1" t="n"/>
      <c r="AB178" s="212" t="n"/>
      <c r="AC178" s="212" t="n"/>
    </row>
    <row r="179">
      <c r="A179" s="1" t="n"/>
      <c r="B179" s="1" t="n"/>
      <c r="C179" s="1" t="n"/>
      <c r="D179" s="1" t="n"/>
      <c r="E179" s="1" t="n"/>
      <c r="F179" s="1" t="n"/>
      <c r="G179" s="1" t="n"/>
      <c r="H179" s="1" t="n"/>
      <c r="I179" s="1" t="n"/>
      <c r="J179" s="1" t="n"/>
      <c r="K179" s="1" t="n"/>
      <c r="L179" s="1" t="n"/>
      <c r="M179" s="1" t="n"/>
      <c r="N179" s="1" t="n"/>
      <c r="O179" s="1" t="n"/>
      <c r="P179" s="1" t="n"/>
      <c r="Q179" s="1" t="n"/>
      <c r="R179" s="1" t="n"/>
      <c r="S179" s="210" t="n"/>
      <c r="T179" s="210" t="n"/>
      <c r="U179" s="1" t="n"/>
      <c r="V179" s="1" t="n"/>
      <c r="W179" s="1" t="n"/>
      <c r="X179" s="1" t="n"/>
      <c r="Y179" s="210" t="n"/>
      <c r="Z179" s="1" t="n"/>
      <c r="AA179" s="1" t="n"/>
      <c r="AB179" s="212" t="n"/>
      <c r="AC179" s="212" t="n"/>
    </row>
    <row r="180">
      <c r="A180" s="1" t="n"/>
      <c r="B180" s="1" t="n"/>
      <c r="C180" s="1" t="n"/>
      <c r="D180" s="1" t="n"/>
      <c r="E180" s="1" t="n"/>
      <c r="F180" s="1" t="n"/>
      <c r="G180" s="1" t="n"/>
      <c r="H180" s="1" t="n"/>
      <c r="I180" s="1" t="n"/>
      <c r="J180" s="1" t="n"/>
      <c r="K180" s="1" t="n"/>
      <c r="L180" s="1" t="n"/>
      <c r="M180" s="1" t="n"/>
      <c r="N180" s="1" t="n"/>
      <c r="O180" s="1" t="n"/>
      <c r="P180" s="1" t="n"/>
      <c r="Q180" s="1" t="n"/>
      <c r="R180" s="1" t="n"/>
      <c r="S180" s="210" t="n"/>
      <c r="T180" s="210" t="n"/>
      <c r="U180" s="1" t="n"/>
      <c r="V180" s="1" t="n"/>
      <c r="W180" s="1" t="n"/>
      <c r="X180" s="1" t="n"/>
      <c r="Y180" s="210" t="n"/>
      <c r="Z180" s="1" t="n"/>
      <c r="AA180" s="1" t="n"/>
      <c r="AB180" s="212" t="n"/>
      <c r="AC180" s="212" t="n"/>
    </row>
    <row r="181">
      <c r="A181" s="1" t="n"/>
      <c r="B181" s="1" t="n"/>
      <c r="C181" s="1" t="n"/>
      <c r="D181" s="1" t="n"/>
      <c r="E181" s="1" t="n"/>
      <c r="F181" s="1" t="n"/>
      <c r="G181" s="1" t="n"/>
      <c r="H181" s="1" t="n"/>
      <c r="I181" s="1" t="n"/>
      <c r="J181" s="1" t="n"/>
      <c r="K181" s="1" t="n"/>
      <c r="L181" s="1" t="n"/>
      <c r="M181" s="1" t="n"/>
      <c r="N181" s="1" t="n"/>
      <c r="O181" s="1" t="n"/>
      <c r="P181" s="1" t="n"/>
      <c r="Q181" s="1" t="n"/>
      <c r="R181" s="1" t="n"/>
      <c r="S181" s="210" t="n"/>
      <c r="T181" s="210" t="n"/>
      <c r="U181" s="1" t="n"/>
      <c r="V181" s="1" t="n"/>
      <c r="W181" s="1" t="n"/>
      <c r="X181" s="1" t="n"/>
      <c r="Y181" s="210" t="n"/>
      <c r="Z181" s="1" t="n"/>
      <c r="AA181" s="1" t="n"/>
      <c r="AB181" s="212" t="n"/>
      <c r="AC181" s="212" t="n"/>
    </row>
    <row r="182">
      <c r="A182" s="1" t="n"/>
      <c r="B182" s="1" t="n"/>
      <c r="C182" s="1" t="n"/>
      <c r="D182" s="1" t="n"/>
      <c r="E182" s="1" t="n"/>
      <c r="F182" s="1" t="n"/>
      <c r="G182" s="1" t="n"/>
      <c r="H182" s="1" t="n"/>
      <c r="I182" s="1" t="n"/>
      <c r="J182" s="1" t="n"/>
      <c r="K182" s="1" t="n"/>
      <c r="L182" s="1" t="n"/>
      <c r="M182" s="1" t="n"/>
      <c r="N182" s="1" t="n"/>
      <c r="O182" s="1" t="n"/>
      <c r="P182" s="1" t="n"/>
      <c r="Q182" s="1" t="n"/>
      <c r="R182" s="1" t="n"/>
      <c r="S182" s="210" t="n"/>
      <c r="T182" s="210" t="n"/>
      <c r="U182" s="1" t="n"/>
      <c r="V182" s="1" t="n"/>
      <c r="W182" s="1" t="n"/>
      <c r="X182" s="1" t="n"/>
      <c r="Y182" s="210" t="n"/>
      <c r="Z182" s="1" t="n"/>
      <c r="AA182" s="1" t="n"/>
      <c r="AB182" s="212" t="n"/>
      <c r="AC182" s="212" t="n"/>
    </row>
    <row r="183">
      <c r="A183" s="1" t="n"/>
      <c r="B183" s="1" t="n"/>
      <c r="C183" s="1" t="n"/>
      <c r="D183" s="1" t="n"/>
      <c r="E183" s="1" t="n"/>
      <c r="F183" s="1" t="n"/>
      <c r="G183" s="1" t="n"/>
      <c r="H183" s="1" t="n"/>
      <c r="I183" s="1" t="n"/>
      <c r="J183" s="1" t="n"/>
      <c r="K183" s="1" t="n"/>
      <c r="L183" s="1" t="n"/>
      <c r="M183" s="1" t="n"/>
      <c r="N183" s="1" t="n"/>
      <c r="O183" s="1" t="n"/>
      <c r="P183" s="1" t="n"/>
      <c r="Q183" s="1" t="n"/>
      <c r="R183" s="1" t="n"/>
      <c r="S183" s="210" t="n"/>
      <c r="T183" s="210" t="n"/>
      <c r="U183" s="1" t="n"/>
      <c r="V183" s="1" t="n"/>
      <c r="W183" s="1" t="n"/>
      <c r="X183" s="1" t="n"/>
      <c r="Y183" s="210" t="n"/>
      <c r="Z183" s="1" t="n"/>
      <c r="AA183" s="1" t="n"/>
      <c r="AB183" s="212" t="n"/>
      <c r="AC183" s="212" t="n"/>
    </row>
    <row r="184">
      <c r="A184" s="1" t="n"/>
      <c r="B184" s="1" t="n"/>
      <c r="C184" s="1" t="n"/>
      <c r="D184" s="1" t="n"/>
      <c r="E184" s="1" t="n"/>
      <c r="F184" s="1" t="n"/>
      <c r="G184" s="1" t="n"/>
      <c r="H184" s="1" t="n"/>
      <c r="I184" s="1" t="n"/>
      <c r="J184" s="1" t="n"/>
      <c r="K184" s="1" t="n"/>
      <c r="L184" s="1" t="n"/>
      <c r="M184" s="1" t="n"/>
      <c r="N184" s="1" t="n"/>
      <c r="O184" s="1" t="n"/>
      <c r="P184" s="1" t="n"/>
      <c r="Q184" s="1" t="n"/>
      <c r="R184" s="1" t="n"/>
      <c r="S184" s="210" t="n"/>
      <c r="T184" s="210" t="n"/>
      <c r="U184" s="1" t="n"/>
      <c r="V184" s="1" t="n"/>
      <c r="W184" s="1" t="n"/>
      <c r="X184" s="1" t="n"/>
      <c r="Y184" s="210" t="n"/>
      <c r="Z184" s="1" t="n"/>
      <c r="AA184" s="1" t="n"/>
      <c r="AB184" s="212" t="n"/>
      <c r="AC184" s="212" t="n"/>
    </row>
    <row r="185">
      <c r="A185" s="1" t="n"/>
      <c r="B185" s="1" t="n"/>
      <c r="C185" s="1" t="n"/>
      <c r="D185" s="1" t="n"/>
      <c r="E185" s="1" t="n"/>
      <c r="F185" s="1" t="n"/>
      <c r="G185" s="1" t="n"/>
      <c r="H185" s="1" t="n"/>
      <c r="I185" s="1" t="n"/>
      <c r="J185" s="1" t="n"/>
      <c r="K185" s="1" t="n"/>
      <c r="L185" s="1" t="n"/>
      <c r="M185" s="1" t="n"/>
      <c r="N185" s="1" t="n"/>
      <c r="O185" s="1" t="n"/>
      <c r="P185" s="1" t="n"/>
      <c r="Q185" s="1" t="n"/>
      <c r="R185" s="1" t="n"/>
      <c r="S185" s="210" t="n"/>
      <c r="T185" s="210" t="n"/>
      <c r="U185" s="1" t="n"/>
      <c r="V185" s="1" t="n"/>
      <c r="W185" s="1" t="n"/>
      <c r="X185" s="1" t="n"/>
      <c r="Y185" s="210" t="n"/>
      <c r="Z185" s="1" t="n"/>
      <c r="AA185" s="1" t="n"/>
      <c r="AB185" s="212" t="n"/>
      <c r="AC185" s="212" t="n"/>
    </row>
    <row r="186">
      <c r="A186" s="1" t="n"/>
      <c r="B186" s="1" t="n"/>
      <c r="C186" s="1" t="n"/>
      <c r="D186" s="1" t="n"/>
      <c r="E186" s="1" t="n"/>
      <c r="F186" s="1" t="n"/>
      <c r="G186" s="1" t="n"/>
      <c r="H186" s="1" t="n"/>
      <c r="I186" s="1" t="n"/>
      <c r="J186" s="1" t="n"/>
      <c r="K186" s="1" t="n"/>
      <c r="L186" s="1" t="n"/>
      <c r="M186" s="1" t="n"/>
      <c r="N186" s="1" t="n"/>
      <c r="O186" s="1" t="n"/>
      <c r="P186" s="1" t="n"/>
      <c r="Q186" s="1" t="n"/>
      <c r="R186" s="1" t="n"/>
      <c r="S186" s="210" t="n"/>
      <c r="T186" s="210" t="n"/>
      <c r="U186" s="1" t="n"/>
      <c r="V186" s="1" t="n"/>
      <c r="W186" s="1" t="n"/>
      <c r="X186" s="1" t="n"/>
      <c r="Y186" s="210" t="n"/>
      <c r="Z186" s="1" t="n"/>
      <c r="AA186" s="1" t="n"/>
      <c r="AB186" s="212" t="n"/>
      <c r="AC186" s="212" t="n"/>
    </row>
    <row r="187">
      <c r="A187" s="1" t="n"/>
      <c r="B187" s="1" t="n"/>
      <c r="C187" s="1" t="n"/>
      <c r="D187" s="1" t="n"/>
      <c r="E187" s="1" t="n"/>
      <c r="F187" s="1" t="n"/>
      <c r="G187" s="1" t="n"/>
      <c r="H187" s="1" t="n"/>
      <c r="I187" s="1" t="n"/>
      <c r="J187" s="1" t="n"/>
      <c r="K187" s="1" t="n"/>
      <c r="L187" s="1" t="n"/>
      <c r="M187" s="1" t="n"/>
      <c r="N187" s="1" t="n"/>
      <c r="O187" s="1" t="n"/>
      <c r="P187" s="1" t="n"/>
      <c r="Q187" s="1" t="n"/>
      <c r="R187" s="1" t="n"/>
      <c r="S187" s="210" t="n"/>
      <c r="T187" s="210" t="n"/>
      <c r="U187" s="1" t="n"/>
      <c r="V187" s="1" t="n"/>
      <c r="W187" s="1" t="n"/>
      <c r="X187" s="1" t="n"/>
      <c r="Y187" s="210" t="n"/>
      <c r="Z187" s="1" t="n"/>
      <c r="AA187" s="1" t="n"/>
      <c r="AB187" s="212" t="n"/>
      <c r="AC187" s="212" t="n"/>
    </row>
    <row r="188">
      <c r="A188" s="1" t="n"/>
      <c r="B188" s="1" t="n"/>
      <c r="C188" s="1" t="n"/>
      <c r="D188" s="1" t="n"/>
      <c r="E188" s="1" t="n"/>
      <c r="F188" s="1" t="n"/>
      <c r="G188" s="1" t="n"/>
      <c r="H188" s="1" t="n"/>
      <c r="I188" s="1" t="n"/>
      <c r="J188" s="1" t="n"/>
      <c r="K188" s="1" t="n"/>
      <c r="L188" s="1" t="n"/>
      <c r="M188" s="1" t="n"/>
      <c r="N188" s="1" t="n"/>
      <c r="O188" s="1" t="n"/>
      <c r="P188" s="1" t="n"/>
      <c r="Q188" s="1" t="n"/>
      <c r="R188" s="1" t="n"/>
      <c r="S188" s="210" t="n"/>
      <c r="T188" s="210" t="n"/>
      <c r="U188" s="1" t="n"/>
      <c r="V188" s="1" t="n"/>
      <c r="W188" s="1" t="n"/>
      <c r="X188" s="1" t="n"/>
      <c r="Y188" s="210" t="n"/>
      <c r="Z188" s="1" t="n"/>
      <c r="AA188" s="1" t="n"/>
      <c r="AB188" s="212" t="n"/>
      <c r="AC188" s="212" t="n"/>
    </row>
    <row r="189">
      <c r="A189" s="1" t="n"/>
      <c r="B189" s="1" t="n"/>
      <c r="C189" s="1" t="n"/>
      <c r="D189" s="1" t="n"/>
      <c r="E189" s="1" t="n"/>
      <c r="F189" s="1" t="n"/>
      <c r="G189" s="1" t="n"/>
      <c r="H189" s="1" t="n"/>
      <c r="I189" s="1" t="n"/>
      <c r="J189" s="1" t="n"/>
      <c r="K189" s="1" t="n"/>
      <c r="L189" s="1" t="n"/>
      <c r="M189" s="1" t="n"/>
      <c r="N189" s="1" t="n"/>
      <c r="O189" s="1" t="n"/>
      <c r="P189" s="1" t="n"/>
      <c r="Q189" s="1" t="n"/>
      <c r="R189" s="1" t="n"/>
      <c r="S189" s="210" t="n"/>
      <c r="T189" s="210" t="n"/>
      <c r="U189" s="1" t="n"/>
      <c r="V189" s="1" t="n"/>
      <c r="W189" s="1" t="n"/>
      <c r="X189" s="1" t="n"/>
      <c r="Y189" s="210" t="n"/>
      <c r="Z189" s="1" t="n"/>
      <c r="AA189" s="1" t="n"/>
      <c r="AB189" s="212" t="n"/>
      <c r="AC189" s="212" t="n"/>
    </row>
    <row r="190">
      <c r="A190" s="1" t="n"/>
      <c r="B190" s="1" t="n"/>
      <c r="C190" s="1" t="n"/>
      <c r="D190" s="1" t="n"/>
      <c r="E190" s="1" t="n"/>
      <c r="F190" s="1" t="n"/>
      <c r="G190" s="1" t="n"/>
      <c r="H190" s="1" t="n"/>
      <c r="I190" s="1" t="n"/>
      <c r="J190" s="1" t="n"/>
      <c r="K190" s="1" t="n"/>
      <c r="L190" s="1" t="n"/>
      <c r="M190" s="1" t="n"/>
      <c r="N190" s="1" t="n"/>
      <c r="O190" s="1" t="n"/>
      <c r="P190" s="1" t="n"/>
      <c r="Q190" s="1" t="n"/>
      <c r="R190" s="1" t="n"/>
      <c r="S190" s="210" t="n"/>
      <c r="T190" s="210" t="n"/>
      <c r="U190" s="1" t="n"/>
      <c r="V190" s="1" t="n"/>
      <c r="W190" s="1" t="n"/>
      <c r="X190" s="1" t="n"/>
      <c r="Y190" s="210" t="n"/>
      <c r="Z190" s="1" t="n"/>
      <c r="AA190" s="1" t="n"/>
      <c r="AB190" s="212" t="n"/>
      <c r="AC190" s="212" t="n"/>
    </row>
    <row r="191">
      <c r="A191" s="1" t="n"/>
      <c r="B191" s="1" t="n"/>
      <c r="C191" s="1" t="n"/>
      <c r="D191" s="1" t="n"/>
      <c r="E191" s="1" t="n"/>
      <c r="F191" s="1" t="n"/>
      <c r="G191" s="1" t="n"/>
      <c r="H191" s="1" t="n"/>
      <c r="I191" s="1" t="n"/>
      <c r="J191" s="1" t="n"/>
      <c r="K191" s="1" t="n"/>
      <c r="L191" s="1" t="n"/>
      <c r="M191" s="1" t="n"/>
      <c r="N191" s="1" t="n"/>
      <c r="O191" s="1" t="n"/>
      <c r="P191" s="1" t="n"/>
      <c r="Q191" s="1" t="n"/>
      <c r="R191" s="1" t="n"/>
      <c r="S191" s="210" t="n"/>
      <c r="T191" s="210" t="n"/>
      <c r="U191" s="1" t="n"/>
      <c r="V191" s="1" t="n"/>
      <c r="W191" s="1" t="n"/>
      <c r="X191" s="1" t="n"/>
      <c r="Y191" s="210" t="n"/>
      <c r="Z191" s="1" t="n"/>
      <c r="AA191" s="1" t="n"/>
      <c r="AB191" s="212" t="n"/>
      <c r="AC191" s="212" t="n"/>
    </row>
    <row r="192">
      <c r="A192" s="1" t="n"/>
      <c r="B192" s="1" t="n"/>
      <c r="C192" s="1" t="n"/>
      <c r="D192" s="1" t="n"/>
      <c r="E192" s="1" t="n"/>
      <c r="F192" s="1" t="n"/>
      <c r="G192" s="1" t="n"/>
      <c r="H192" s="1" t="n"/>
      <c r="I192" s="1" t="n"/>
      <c r="J192" s="1" t="n"/>
      <c r="K192" s="1" t="n"/>
      <c r="L192" s="1" t="n"/>
      <c r="M192" s="1" t="n"/>
      <c r="N192" s="1" t="n"/>
      <c r="O192" s="1" t="n"/>
      <c r="P192" s="1" t="n"/>
      <c r="Q192" s="1" t="n"/>
      <c r="R192" s="1" t="n"/>
      <c r="S192" s="210" t="n"/>
      <c r="T192" s="210" t="n"/>
      <c r="U192" s="1" t="n"/>
      <c r="V192" s="1" t="n"/>
      <c r="W192" s="1" t="n"/>
      <c r="X192" s="1" t="n"/>
      <c r="Y192" s="210" t="n"/>
      <c r="Z192" s="1" t="n"/>
      <c r="AA192" s="1" t="n"/>
      <c r="AB192" s="212" t="n"/>
      <c r="AC192" s="212" t="n"/>
    </row>
    <row r="193">
      <c r="A193" s="1" t="n"/>
      <c r="B193" s="1" t="n"/>
      <c r="C193" s="1" t="n"/>
      <c r="D193" s="1" t="n"/>
      <c r="E193" s="1" t="n"/>
      <c r="F193" s="1" t="n"/>
      <c r="G193" s="1" t="n"/>
      <c r="H193" s="1" t="n"/>
      <c r="I193" s="1" t="n"/>
      <c r="J193" s="1" t="n"/>
      <c r="K193" s="1" t="n"/>
      <c r="L193" s="1" t="n"/>
      <c r="M193" s="1" t="n"/>
      <c r="N193" s="1" t="n"/>
      <c r="O193" s="1" t="n"/>
      <c r="P193" s="1" t="n"/>
      <c r="Q193" s="1" t="n"/>
      <c r="R193" s="1" t="n"/>
      <c r="S193" s="210" t="n"/>
      <c r="T193" s="210" t="n"/>
      <c r="U193" s="1" t="n"/>
      <c r="V193" s="1" t="n"/>
      <c r="W193" s="1" t="n"/>
      <c r="X193" s="1" t="n"/>
      <c r="Y193" s="210" t="n"/>
      <c r="Z193" s="1" t="n"/>
      <c r="AA193" s="1" t="n"/>
      <c r="AB193" s="212" t="n"/>
      <c r="AC193" s="212" t="n"/>
    </row>
    <row r="194">
      <c r="A194" s="1" t="n"/>
      <c r="B194" s="1" t="n"/>
      <c r="C194" s="1" t="n"/>
      <c r="D194" s="1" t="n"/>
      <c r="E194" s="1" t="n"/>
      <c r="F194" s="1" t="n"/>
      <c r="G194" s="1" t="n"/>
      <c r="H194" s="1" t="n"/>
      <c r="I194" s="1" t="n"/>
      <c r="J194" s="1" t="n"/>
      <c r="K194" s="1" t="n"/>
      <c r="L194" s="1" t="n"/>
      <c r="M194" s="1" t="n"/>
      <c r="N194" s="1" t="n"/>
      <c r="O194" s="1" t="n"/>
      <c r="P194" s="1" t="n"/>
      <c r="Q194" s="1" t="n"/>
      <c r="R194" s="1" t="n"/>
      <c r="S194" s="210" t="n"/>
      <c r="T194" s="210" t="n"/>
      <c r="U194" s="1" t="n"/>
      <c r="V194" s="1" t="n"/>
      <c r="W194" s="1" t="n"/>
      <c r="X194" s="1" t="n"/>
      <c r="Y194" s="210" t="n"/>
      <c r="Z194" s="1" t="n"/>
      <c r="AA194" s="1" t="n"/>
      <c r="AB194" s="212" t="n"/>
      <c r="AC194" s="212" t="n"/>
    </row>
    <row r="195">
      <c r="A195" s="1" t="n"/>
      <c r="B195" s="1" t="n"/>
      <c r="C195" s="1" t="n"/>
      <c r="D195" s="1" t="n"/>
      <c r="E195" s="1" t="n"/>
      <c r="F195" s="1" t="n"/>
      <c r="G195" s="1" t="n"/>
      <c r="H195" s="1" t="n"/>
      <c r="I195" s="1" t="n"/>
      <c r="J195" s="1" t="n"/>
      <c r="K195" s="1" t="n"/>
      <c r="L195" s="1" t="n"/>
      <c r="M195" s="1" t="n"/>
      <c r="N195" s="1" t="n"/>
      <c r="O195" s="1" t="n"/>
      <c r="P195" s="1" t="n"/>
      <c r="Q195" s="1" t="n"/>
      <c r="R195" s="1" t="n"/>
      <c r="S195" s="210" t="n"/>
      <c r="T195" s="210" t="n"/>
      <c r="U195" s="1" t="n"/>
      <c r="V195" s="1" t="n"/>
      <c r="W195" s="1" t="n"/>
      <c r="X195" s="1" t="n"/>
      <c r="Y195" s="210" t="n"/>
      <c r="Z195" s="1" t="n"/>
      <c r="AA195" s="1" t="n"/>
      <c r="AB195" s="212" t="n"/>
      <c r="AC195" s="212" t="n"/>
    </row>
    <row r="196">
      <c r="A196" s="1" t="n"/>
      <c r="B196" s="1" t="n"/>
      <c r="C196" s="1" t="n"/>
      <c r="D196" s="1" t="n"/>
      <c r="E196" s="1" t="n"/>
      <c r="F196" s="1" t="n"/>
      <c r="G196" s="1" t="n"/>
      <c r="H196" s="1" t="n"/>
      <c r="I196" s="1" t="n"/>
      <c r="J196" s="1" t="n"/>
      <c r="K196" s="1" t="n"/>
      <c r="L196" s="1" t="n"/>
      <c r="M196" s="1" t="n"/>
      <c r="N196" s="1" t="n"/>
      <c r="O196" s="1" t="n"/>
      <c r="P196" s="1" t="n"/>
      <c r="Q196" s="1" t="n"/>
      <c r="R196" s="1" t="n"/>
      <c r="S196" s="210" t="n"/>
      <c r="T196" s="210" t="n"/>
      <c r="U196" s="1" t="n"/>
      <c r="V196" s="1" t="n"/>
      <c r="W196" s="1" t="n"/>
      <c r="X196" s="1" t="n"/>
      <c r="Y196" s="210" t="n"/>
      <c r="Z196" s="1" t="n"/>
      <c r="AA196" s="1" t="n"/>
      <c r="AB196" s="212" t="n"/>
      <c r="AC196" s="212" t="n"/>
    </row>
    <row r="197">
      <c r="A197" s="1" t="n"/>
      <c r="B197" s="1" t="n"/>
      <c r="C197" s="1" t="n"/>
      <c r="D197" s="1" t="n"/>
      <c r="E197" s="1" t="n"/>
      <c r="F197" s="1" t="n"/>
      <c r="G197" s="1" t="n"/>
      <c r="H197" s="1" t="n"/>
      <c r="I197" s="1" t="n"/>
      <c r="J197" s="1" t="n"/>
      <c r="K197" s="1" t="n"/>
      <c r="L197" s="1" t="n"/>
      <c r="M197" s="1" t="n"/>
      <c r="N197" s="1" t="n"/>
      <c r="O197" s="1" t="n"/>
      <c r="P197" s="1" t="n"/>
      <c r="Q197" s="1" t="n"/>
      <c r="R197" s="1" t="n"/>
      <c r="S197" s="210" t="n"/>
      <c r="T197" s="210" t="n"/>
      <c r="U197" s="1" t="n"/>
      <c r="V197" s="1" t="n"/>
      <c r="W197" s="1" t="n"/>
      <c r="X197" s="1" t="n"/>
      <c r="Y197" s="210" t="n"/>
      <c r="Z197" s="1" t="n"/>
      <c r="AA197" s="1" t="n"/>
      <c r="AB197" s="212" t="n"/>
      <c r="AC197" s="212" t="n"/>
    </row>
    <row r="198">
      <c r="A198" s="1" t="n"/>
      <c r="B198" s="1" t="n"/>
      <c r="C198" s="1" t="n"/>
      <c r="D198" s="1" t="n"/>
      <c r="E198" s="1" t="n"/>
      <c r="F198" s="1" t="n"/>
      <c r="G198" s="1" t="n"/>
      <c r="H198" s="1" t="n"/>
      <c r="I198" s="1" t="n"/>
      <c r="J198" s="1" t="n"/>
      <c r="K198" s="1" t="n"/>
      <c r="L198" s="1" t="n"/>
      <c r="M198" s="1" t="n"/>
      <c r="N198" s="1" t="n"/>
      <c r="O198" s="1" t="n"/>
      <c r="P198" s="1" t="n"/>
      <c r="Q198" s="1" t="n"/>
      <c r="R198" s="1" t="n"/>
      <c r="S198" s="210" t="n"/>
      <c r="T198" s="210" t="n"/>
      <c r="U198" s="1" t="n"/>
      <c r="V198" s="1" t="n"/>
      <c r="W198" s="1" t="n"/>
      <c r="X198" s="1" t="n"/>
      <c r="Y198" s="210" t="n"/>
      <c r="Z198" s="1" t="n"/>
      <c r="AA198" s="1" t="n"/>
      <c r="AB198" s="212" t="n"/>
      <c r="AC198" s="212" t="n"/>
    </row>
    <row r="199">
      <c r="A199" s="1" t="n"/>
      <c r="B199" s="1" t="n"/>
      <c r="C199" s="1" t="n"/>
      <c r="D199" s="1" t="n"/>
      <c r="E199" s="1" t="n"/>
      <c r="F199" s="1" t="n"/>
      <c r="G199" s="1" t="n"/>
      <c r="H199" s="1" t="n"/>
      <c r="I199" s="1" t="n"/>
      <c r="J199" s="1" t="n"/>
      <c r="K199" s="1" t="n"/>
      <c r="L199" s="1" t="n"/>
      <c r="M199" s="1" t="n"/>
      <c r="N199" s="1" t="n"/>
      <c r="O199" s="1" t="n"/>
      <c r="P199" s="1" t="n"/>
      <c r="Q199" s="1" t="n"/>
      <c r="R199" s="1" t="n"/>
      <c r="S199" s="210" t="n"/>
      <c r="T199" s="210" t="n"/>
      <c r="U199" s="1" t="n"/>
      <c r="V199" s="1" t="n"/>
      <c r="W199" s="1" t="n"/>
      <c r="X199" s="1" t="n"/>
      <c r="Y199" s="210" t="n"/>
      <c r="Z199" s="1" t="n"/>
      <c r="AA199" s="1" t="n"/>
      <c r="AB199" s="212" t="n"/>
      <c r="AC199" s="212" t="n"/>
    </row>
    <row r="200">
      <c r="A200" s="1" t="n"/>
      <c r="B200" s="1" t="n"/>
      <c r="C200" s="1" t="n"/>
      <c r="D200" s="1" t="n"/>
      <c r="E200" s="1" t="n"/>
      <c r="F200" s="1" t="n"/>
      <c r="G200" s="1" t="n"/>
      <c r="H200" s="1" t="n"/>
      <c r="I200" s="1" t="n"/>
      <c r="J200" s="1" t="n"/>
      <c r="K200" s="1" t="n"/>
      <c r="L200" s="1" t="n"/>
      <c r="M200" s="1" t="n"/>
      <c r="N200" s="1" t="n"/>
      <c r="O200" s="1" t="n"/>
      <c r="P200" s="1" t="n"/>
      <c r="Q200" s="1" t="n"/>
      <c r="R200" s="1" t="n"/>
      <c r="S200" s="210" t="n"/>
      <c r="T200" s="210" t="n"/>
      <c r="U200" s="1" t="n"/>
      <c r="V200" s="1" t="n"/>
      <c r="W200" s="1" t="n"/>
      <c r="X200" s="1" t="n"/>
      <c r="Y200" s="210" t="n"/>
      <c r="Z200" s="1" t="n"/>
      <c r="AA200" s="1" t="n"/>
      <c r="AB200" s="212" t="n"/>
      <c r="AC200" s="212" t="n"/>
    </row>
    <row r="201">
      <c r="A201" s="1" t="n"/>
      <c r="B201" s="1" t="n"/>
      <c r="C201" s="1" t="n"/>
      <c r="D201" s="1" t="n"/>
      <c r="E201" s="1" t="n"/>
      <c r="F201" s="1" t="n"/>
      <c r="G201" s="1" t="n"/>
      <c r="H201" s="1" t="n"/>
      <c r="I201" s="1" t="n"/>
      <c r="J201" s="1" t="n"/>
      <c r="K201" s="1" t="n"/>
      <c r="L201" s="1" t="n"/>
      <c r="M201" s="1" t="n"/>
      <c r="N201" s="1" t="n"/>
      <c r="O201" s="1" t="n"/>
      <c r="P201" s="1" t="n"/>
      <c r="Q201" s="1" t="n"/>
      <c r="R201" s="1" t="n"/>
      <c r="S201" s="210" t="n"/>
      <c r="T201" s="210" t="n"/>
      <c r="U201" s="1" t="n"/>
      <c r="V201" s="1" t="n"/>
      <c r="W201" s="1" t="n"/>
      <c r="X201" s="1" t="n"/>
      <c r="Y201" s="210" t="n"/>
      <c r="Z201" s="1" t="n"/>
      <c r="AA201" s="1" t="n"/>
      <c r="AB201" s="212" t="n"/>
      <c r="AC201" s="212" t="n"/>
    </row>
    <row r="202">
      <c r="A202" s="1" t="n"/>
      <c r="B202" s="1" t="n"/>
      <c r="C202" s="1" t="n"/>
      <c r="D202" s="1" t="n"/>
      <c r="E202" s="1" t="n"/>
      <c r="F202" s="1" t="n"/>
      <c r="G202" s="1" t="n"/>
      <c r="H202" s="1" t="n"/>
      <c r="I202" s="1" t="n"/>
      <c r="J202" s="1" t="n"/>
      <c r="K202" s="1" t="n"/>
      <c r="L202" s="1" t="n"/>
      <c r="M202" s="1" t="n"/>
      <c r="N202" s="1" t="n"/>
      <c r="O202" s="1" t="n"/>
      <c r="P202" s="1" t="n"/>
      <c r="Q202" s="1" t="n"/>
      <c r="R202" s="1" t="n"/>
      <c r="S202" s="210" t="n"/>
      <c r="T202" s="210" t="n"/>
      <c r="U202" s="1" t="n"/>
      <c r="V202" s="1" t="n"/>
      <c r="W202" s="1" t="n"/>
      <c r="X202" s="1" t="n"/>
      <c r="Y202" s="210" t="n"/>
      <c r="Z202" s="1" t="n"/>
      <c r="AA202" s="1" t="n"/>
      <c r="AB202" s="212" t="n"/>
      <c r="AC202" s="212" t="n"/>
    </row>
    <row r="203">
      <c r="A203" s="1" t="n"/>
      <c r="B203" s="1" t="n"/>
      <c r="C203" s="1" t="n"/>
      <c r="D203" s="1" t="n"/>
      <c r="E203" s="1" t="n"/>
      <c r="F203" s="1" t="n"/>
      <c r="G203" s="1" t="n"/>
      <c r="H203" s="1" t="n"/>
      <c r="I203" s="1" t="n"/>
      <c r="J203" s="1" t="n"/>
      <c r="K203" s="1" t="n"/>
      <c r="L203" s="1" t="n"/>
      <c r="M203" s="1" t="n"/>
      <c r="N203" s="1" t="n"/>
      <c r="O203" s="1" t="n"/>
      <c r="P203" s="1" t="n"/>
      <c r="Q203" s="1" t="n"/>
      <c r="R203" s="1" t="n"/>
      <c r="S203" s="210" t="n"/>
      <c r="T203" s="210" t="n"/>
      <c r="U203" s="1" t="n"/>
      <c r="V203" s="1" t="n"/>
      <c r="W203" s="1" t="n"/>
      <c r="X203" s="1" t="n"/>
      <c r="Y203" s="210" t="n"/>
      <c r="Z203" s="1" t="n"/>
      <c r="AA203" s="1" t="n"/>
      <c r="AB203" s="212" t="n"/>
      <c r="AC203" s="212" t="n"/>
    </row>
    <row r="204">
      <c r="A204" s="1" t="n"/>
      <c r="B204" s="1" t="n"/>
      <c r="C204" s="1" t="n"/>
      <c r="D204" s="1" t="n"/>
      <c r="E204" s="1" t="n"/>
      <c r="F204" s="1" t="n"/>
      <c r="G204" s="1" t="n"/>
      <c r="H204" s="1" t="n"/>
      <c r="I204" s="1" t="n"/>
      <c r="J204" s="1" t="n"/>
      <c r="K204" s="1" t="n"/>
      <c r="L204" s="1" t="n"/>
      <c r="M204" s="1" t="n"/>
      <c r="N204" s="1" t="n"/>
      <c r="O204" s="1" t="n"/>
      <c r="P204" s="1" t="n"/>
      <c r="Q204" s="1" t="n"/>
      <c r="R204" s="1" t="n"/>
      <c r="S204" s="210" t="n"/>
      <c r="T204" s="210" t="n"/>
      <c r="U204" s="1" t="n"/>
      <c r="V204" s="1" t="n"/>
      <c r="W204" s="1" t="n"/>
      <c r="X204" s="1" t="n"/>
      <c r="Y204" s="210" t="n"/>
      <c r="Z204" s="1" t="n"/>
      <c r="AA204" s="1" t="n"/>
      <c r="AB204" s="212" t="n"/>
      <c r="AC204" s="212" t="n"/>
    </row>
    <row r="205">
      <c r="A205" s="1" t="n"/>
      <c r="B205" s="1" t="n"/>
      <c r="C205" s="1" t="n"/>
      <c r="D205" s="1" t="n"/>
      <c r="E205" s="1" t="n"/>
      <c r="F205" s="1" t="n"/>
      <c r="G205" s="1" t="n"/>
      <c r="H205" s="1" t="n"/>
      <c r="I205" s="1" t="n"/>
      <c r="J205" s="1" t="n"/>
      <c r="K205" s="1" t="n"/>
      <c r="L205" s="1" t="n"/>
      <c r="M205" s="1" t="n"/>
      <c r="N205" s="1" t="n"/>
      <c r="O205" s="1" t="n"/>
      <c r="P205" s="1" t="n"/>
      <c r="Q205" s="1" t="n"/>
      <c r="R205" s="1" t="n"/>
      <c r="S205" s="210" t="n"/>
      <c r="T205" s="210" t="n"/>
      <c r="U205" s="1" t="n"/>
      <c r="V205" s="1" t="n"/>
      <c r="W205" s="1" t="n"/>
      <c r="X205" s="1" t="n"/>
      <c r="Y205" s="210" t="n"/>
      <c r="Z205" s="1" t="n"/>
      <c r="AA205" s="1" t="n"/>
      <c r="AB205" s="212" t="n"/>
      <c r="AC205" s="212" t="n"/>
    </row>
    <row r="206">
      <c r="A206" s="1" t="n"/>
      <c r="B206" s="1" t="n"/>
      <c r="C206" s="1" t="n"/>
      <c r="D206" s="1" t="n"/>
      <c r="E206" s="1" t="n"/>
      <c r="F206" s="1" t="n"/>
      <c r="G206" s="1" t="n"/>
      <c r="H206" s="1" t="n"/>
      <c r="I206" s="1" t="n"/>
      <c r="J206" s="1" t="n"/>
      <c r="K206" s="1" t="n"/>
      <c r="L206" s="1" t="n"/>
      <c r="M206" s="1" t="n"/>
      <c r="N206" s="1" t="n"/>
      <c r="O206" s="1" t="n"/>
      <c r="P206" s="1" t="n"/>
      <c r="Q206" s="1" t="n"/>
      <c r="R206" s="1" t="n"/>
      <c r="S206" s="210" t="n"/>
      <c r="T206" s="210" t="n"/>
      <c r="U206" s="1" t="n"/>
      <c r="V206" s="1" t="n"/>
      <c r="W206" s="1" t="n"/>
      <c r="X206" s="1" t="n"/>
      <c r="Y206" s="210" t="n"/>
      <c r="Z206" s="1" t="n"/>
      <c r="AA206" s="1" t="n"/>
      <c r="AB206" s="212" t="n"/>
      <c r="AC206" s="212" t="n"/>
    </row>
    <row r="207">
      <c r="A207" s="1" t="n"/>
      <c r="B207" s="1" t="n"/>
      <c r="C207" s="1" t="n"/>
      <c r="D207" s="1" t="n"/>
      <c r="E207" s="1" t="n"/>
      <c r="F207" s="1" t="n"/>
      <c r="G207" s="1" t="n"/>
      <c r="H207" s="1" t="n"/>
      <c r="I207" s="1" t="n"/>
      <c r="J207" s="1" t="n"/>
      <c r="K207" s="1" t="n"/>
      <c r="L207" s="1" t="n"/>
      <c r="M207" s="1" t="n"/>
      <c r="N207" s="1" t="n"/>
      <c r="O207" s="1" t="n"/>
      <c r="P207" s="1" t="n"/>
      <c r="Q207" s="1" t="n"/>
      <c r="R207" s="1" t="n"/>
      <c r="S207" s="210" t="n"/>
      <c r="T207" s="210" t="n"/>
      <c r="U207" s="1" t="n"/>
      <c r="V207" s="1" t="n"/>
      <c r="W207" s="1" t="n"/>
      <c r="X207" s="1" t="n"/>
      <c r="Y207" s="210" t="n"/>
      <c r="Z207" s="1" t="n"/>
      <c r="AA207" s="1" t="n"/>
      <c r="AB207" s="212" t="n"/>
      <c r="AC207" s="212" t="n"/>
    </row>
    <row r="208">
      <c r="A208" s="1" t="n"/>
      <c r="B208" s="1" t="n"/>
      <c r="C208" s="1" t="n"/>
      <c r="D208" s="1" t="n"/>
      <c r="E208" s="1" t="n"/>
      <c r="F208" s="1" t="n"/>
      <c r="G208" s="1" t="n"/>
      <c r="H208" s="1" t="n"/>
      <c r="I208" s="1" t="n"/>
      <c r="J208" s="1" t="n"/>
      <c r="K208" s="1" t="n"/>
      <c r="L208" s="1" t="n"/>
      <c r="M208" s="1" t="n"/>
      <c r="N208" s="1" t="n"/>
      <c r="O208" s="1" t="n"/>
      <c r="P208" s="1" t="n"/>
      <c r="Q208" s="1" t="n"/>
      <c r="R208" s="1" t="n"/>
      <c r="S208" s="210" t="n"/>
      <c r="T208" s="210" t="n"/>
      <c r="U208" s="1" t="n"/>
      <c r="V208" s="1" t="n"/>
      <c r="W208" s="1" t="n"/>
      <c r="X208" s="1" t="n"/>
      <c r="Y208" s="210" t="n"/>
      <c r="Z208" s="1" t="n"/>
      <c r="AA208" s="1" t="n"/>
      <c r="AB208" s="212" t="n"/>
      <c r="AC208" s="212" t="n"/>
    </row>
    <row r="209">
      <c r="A209" s="1" t="n"/>
      <c r="B209" s="1" t="n"/>
      <c r="C209" s="1" t="n"/>
      <c r="D209" s="1" t="n"/>
      <c r="E209" s="1" t="n"/>
      <c r="F209" s="1" t="n"/>
      <c r="G209" s="1" t="n"/>
      <c r="H209" s="1" t="n"/>
      <c r="I209" s="1" t="n"/>
      <c r="J209" s="1" t="n"/>
      <c r="K209" s="1" t="n"/>
      <c r="L209" s="1" t="n"/>
      <c r="M209" s="1" t="n"/>
      <c r="N209" s="1" t="n"/>
      <c r="O209" s="1" t="n"/>
      <c r="P209" s="1" t="n"/>
      <c r="Q209" s="1" t="n"/>
      <c r="R209" s="1" t="n"/>
      <c r="S209" s="210" t="n"/>
      <c r="T209" s="210" t="n"/>
      <c r="U209" s="1" t="n"/>
      <c r="V209" s="1" t="n"/>
      <c r="W209" s="1" t="n"/>
      <c r="X209" s="1" t="n"/>
      <c r="Y209" s="210" t="n"/>
      <c r="Z209" s="1" t="n"/>
      <c r="AA209" s="1" t="n"/>
      <c r="AB209" s="212" t="n"/>
      <c r="AC209" s="212" t="n"/>
    </row>
    <row r="210">
      <c r="A210" s="1" t="n"/>
      <c r="B210" s="1" t="n"/>
      <c r="C210" s="1" t="n"/>
      <c r="D210" s="1" t="n"/>
      <c r="E210" s="1" t="n"/>
      <c r="F210" s="1" t="n"/>
      <c r="G210" s="1" t="n"/>
      <c r="H210" s="1" t="n"/>
      <c r="I210" s="1" t="n"/>
      <c r="J210" s="1" t="n"/>
      <c r="K210" s="1" t="n"/>
      <c r="L210" s="1" t="n"/>
      <c r="M210" s="1" t="n"/>
      <c r="N210" s="1" t="n"/>
      <c r="O210" s="1" t="n"/>
      <c r="P210" s="1" t="n"/>
      <c r="Q210" s="1" t="n"/>
      <c r="R210" s="1" t="n"/>
      <c r="S210" s="210" t="n"/>
      <c r="T210" s="210" t="n"/>
      <c r="U210" s="1" t="n"/>
      <c r="V210" s="1" t="n"/>
      <c r="W210" s="1" t="n"/>
      <c r="X210" s="1" t="n"/>
      <c r="Y210" s="210" t="n"/>
      <c r="Z210" s="1" t="n"/>
      <c r="AA210" s="1" t="n"/>
      <c r="AB210" s="212" t="n"/>
      <c r="AC210" s="212" t="n"/>
    </row>
    <row r="211">
      <c r="A211" s="1" t="n"/>
      <c r="B211" s="1" t="n"/>
      <c r="C211" s="1" t="n"/>
      <c r="D211" s="1" t="n"/>
      <c r="E211" s="1" t="n"/>
      <c r="F211" s="1" t="n"/>
      <c r="G211" s="1" t="n"/>
      <c r="H211" s="1" t="n"/>
      <c r="I211" s="1" t="n"/>
      <c r="J211" s="1" t="n"/>
      <c r="K211" s="1" t="n"/>
      <c r="L211" s="1" t="n"/>
      <c r="M211" s="1" t="n"/>
      <c r="N211" s="1" t="n"/>
      <c r="O211" s="1" t="n"/>
      <c r="P211" s="1" t="n"/>
      <c r="Q211" s="1" t="n"/>
      <c r="R211" s="1" t="n"/>
      <c r="S211" s="210" t="n"/>
      <c r="T211" s="210" t="n"/>
      <c r="U211" s="1" t="n"/>
      <c r="V211" s="1" t="n"/>
      <c r="W211" s="1" t="n"/>
      <c r="X211" s="1" t="n"/>
      <c r="Y211" s="210" t="n"/>
      <c r="Z211" s="1" t="n"/>
      <c r="AA211" s="1" t="n"/>
      <c r="AB211" s="212" t="n"/>
      <c r="AC211" s="212" t="n"/>
    </row>
    <row r="212">
      <c r="A212" s="1" t="n"/>
      <c r="B212" s="1" t="n"/>
      <c r="C212" s="1" t="n"/>
      <c r="D212" s="1" t="n"/>
      <c r="E212" s="1" t="n"/>
      <c r="F212" s="1" t="n"/>
      <c r="G212" s="1" t="n"/>
      <c r="H212" s="1" t="n"/>
      <c r="I212" s="1" t="n"/>
      <c r="J212" s="1" t="n"/>
      <c r="K212" s="1" t="n"/>
      <c r="L212" s="1" t="n"/>
      <c r="M212" s="1" t="n"/>
      <c r="N212" s="1" t="n"/>
      <c r="O212" s="1" t="n"/>
      <c r="P212" s="1" t="n"/>
      <c r="Q212" s="1" t="n"/>
      <c r="R212" s="1" t="n"/>
      <c r="S212" s="210" t="n"/>
      <c r="T212" s="210" t="n"/>
      <c r="U212" s="1" t="n"/>
      <c r="V212" s="1" t="n"/>
      <c r="W212" s="1" t="n"/>
      <c r="X212" s="1" t="n"/>
      <c r="Y212" s="210" t="n"/>
      <c r="Z212" s="1" t="n"/>
      <c r="AA212" s="1" t="n"/>
      <c r="AB212" s="212" t="n"/>
      <c r="AC212" s="212" t="n"/>
    </row>
    <row r="213">
      <c r="A213" s="1" t="n"/>
      <c r="B213" s="1" t="n"/>
      <c r="C213" s="1" t="n"/>
      <c r="D213" s="1" t="n"/>
      <c r="E213" s="1" t="n"/>
      <c r="F213" s="1" t="n"/>
      <c r="G213" s="1" t="n"/>
      <c r="H213" s="1" t="n"/>
      <c r="I213" s="1" t="n"/>
      <c r="J213" s="1" t="n"/>
      <c r="K213" s="1" t="n"/>
      <c r="L213" s="1" t="n"/>
      <c r="M213" s="1" t="n"/>
      <c r="N213" s="1" t="n"/>
      <c r="O213" s="1" t="n"/>
      <c r="P213" s="1" t="n"/>
      <c r="Q213" s="1" t="n"/>
      <c r="R213" s="1" t="n"/>
      <c r="S213" s="210" t="n"/>
      <c r="T213" s="210" t="n"/>
      <c r="U213" s="1" t="n"/>
      <c r="V213" s="1" t="n"/>
      <c r="W213" s="1" t="n"/>
      <c r="X213" s="1" t="n"/>
      <c r="Y213" s="210" t="n"/>
      <c r="Z213" s="1" t="n"/>
      <c r="AA213" s="1" t="n"/>
      <c r="AB213" s="212" t="n"/>
      <c r="AC213" s="212" t="n"/>
    </row>
    <row r="214">
      <c r="A214" s="1" t="n"/>
      <c r="B214" s="1" t="n"/>
      <c r="C214" s="1" t="n"/>
      <c r="D214" s="1" t="n"/>
      <c r="E214" s="1" t="n"/>
      <c r="F214" s="1" t="n"/>
      <c r="G214" s="1" t="n"/>
      <c r="H214" s="1" t="n"/>
      <c r="I214" s="1" t="n"/>
      <c r="J214" s="1" t="n"/>
      <c r="K214" s="1" t="n"/>
      <c r="L214" s="1" t="n"/>
      <c r="M214" s="1" t="n"/>
      <c r="N214" s="1" t="n"/>
      <c r="O214" s="1" t="n"/>
      <c r="P214" s="1" t="n"/>
      <c r="Q214" s="1" t="n"/>
      <c r="R214" s="1" t="n"/>
      <c r="S214" s="210" t="n"/>
      <c r="T214" s="210" t="n"/>
      <c r="U214" s="1" t="n"/>
      <c r="V214" s="1" t="n"/>
      <c r="W214" s="1" t="n"/>
      <c r="X214" s="1" t="n"/>
      <c r="Y214" s="210" t="n"/>
      <c r="Z214" s="1" t="n"/>
      <c r="AA214" s="1" t="n"/>
      <c r="AB214" s="212" t="n"/>
      <c r="AC214" s="212" t="n"/>
    </row>
    <row r="215">
      <c r="A215" s="1" t="n"/>
      <c r="B215" s="1" t="n"/>
      <c r="C215" s="1" t="n"/>
      <c r="D215" s="1" t="n"/>
      <c r="E215" s="1" t="n"/>
      <c r="F215" s="1" t="n"/>
      <c r="G215" s="1" t="n"/>
      <c r="H215" s="1" t="n"/>
      <c r="I215" s="1" t="n"/>
      <c r="J215" s="1" t="n"/>
      <c r="K215" s="1" t="n"/>
      <c r="L215" s="1" t="n"/>
      <c r="M215" s="1" t="n"/>
      <c r="N215" s="1" t="n"/>
      <c r="O215" s="1" t="n"/>
      <c r="P215" s="1" t="n"/>
      <c r="Q215" s="1" t="n"/>
      <c r="R215" s="1" t="n"/>
      <c r="S215" s="210" t="n"/>
      <c r="T215" s="210" t="n"/>
      <c r="U215" s="1" t="n"/>
      <c r="V215" s="1" t="n"/>
      <c r="W215" s="1" t="n"/>
      <c r="X215" s="1" t="n"/>
      <c r="Y215" s="210" t="n"/>
      <c r="Z215" s="1" t="n"/>
      <c r="AA215" s="1" t="n"/>
      <c r="AB215" s="212" t="n"/>
      <c r="AC215" s="212" t="n"/>
    </row>
    <row r="216">
      <c r="A216" s="1" t="n"/>
      <c r="B216" s="1" t="n"/>
      <c r="C216" s="1" t="n"/>
      <c r="D216" s="1" t="n"/>
      <c r="E216" s="1" t="n"/>
      <c r="F216" s="1" t="n"/>
      <c r="G216" s="1" t="n"/>
      <c r="H216" s="1" t="n"/>
      <c r="I216" s="1" t="n"/>
      <c r="J216" s="1" t="n"/>
      <c r="K216" s="1" t="n"/>
      <c r="L216" s="1" t="n"/>
      <c r="M216" s="1" t="n"/>
      <c r="N216" s="1" t="n"/>
      <c r="O216" s="1" t="n"/>
      <c r="P216" s="1" t="n"/>
      <c r="Q216" s="1" t="n"/>
      <c r="R216" s="1" t="n"/>
      <c r="S216" s="210" t="n"/>
      <c r="T216" s="210" t="n"/>
      <c r="U216" s="1" t="n"/>
      <c r="V216" s="1" t="n"/>
      <c r="W216" s="1" t="n"/>
      <c r="X216" s="1" t="n"/>
      <c r="Y216" s="210" t="n"/>
      <c r="Z216" s="1" t="n"/>
      <c r="AA216" s="1" t="n"/>
      <c r="AB216" s="212" t="n"/>
      <c r="AC216" s="212" t="n"/>
    </row>
    <row r="217">
      <c r="A217" s="1" t="n"/>
      <c r="B217" s="1" t="n"/>
      <c r="C217" s="1" t="n"/>
      <c r="D217" s="1" t="n"/>
      <c r="E217" s="1" t="n"/>
      <c r="F217" s="1" t="n"/>
      <c r="G217" s="1" t="n"/>
      <c r="H217" s="1" t="n"/>
      <c r="I217" s="1" t="n"/>
      <c r="J217" s="1" t="n"/>
      <c r="K217" s="1" t="n"/>
      <c r="L217" s="1" t="n"/>
      <c r="M217" s="1" t="n"/>
      <c r="N217" s="1" t="n"/>
      <c r="O217" s="1" t="n"/>
      <c r="P217" s="1" t="n"/>
      <c r="Q217" s="1" t="n"/>
      <c r="R217" s="1" t="n"/>
      <c r="S217" s="210" t="n"/>
      <c r="T217" s="210" t="n"/>
      <c r="U217" s="1" t="n"/>
      <c r="V217" s="1" t="n"/>
      <c r="W217" s="1" t="n"/>
      <c r="X217" s="1" t="n"/>
      <c r="Y217" s="210" t="n"/>
      <c r="Z217" s="1" t="n"/>
      <c r="AA217" s="1" t="n"/>
      <c r="AB217" s="212" t="n"/>
      <c r="AC217" s="212" t="n"/>
    </row>
    <row r="218">
      <c r="A218" s="1" t="n"/>
      <c r="B218" s="1" t="n"/>
      <c r="C218" s="1" t="n"/>
      <c r="D218" s="1" t="n"/>
      <c r="E218" s="1" t="n"/>
      <c r="F218" s="1" t="n"/>
      <c r="G218" s="1" t="n"/>
      <c r="H218" s="1" t="n"/>
      <c r="I218" s="1" t="n"/>
      <c r="J218" s="1" t="n"/>
      <c r="K218" s="1" t="n"/>
      <c r="L218" s="1" t="n"/>
      <c r="M218" s="1" t="n"/>
      <c r="N218" s="1" t="n"/>
      <c r="O218" s="1" t="n"/>
      <c r="P218" s="1" t="n"/>
      <c r="Q218" s="1" t="n"/>
      <c r="R218" s="1" t="n"/>
      <c r="S218" s="210" t="n"/>
      <c r="T218" s="210" t="n"/>
      <c r="U218" s="1" t="n"/>
      <c r="V218" s="1" t="n"/>
      <c r="W218" s="1" t="n"/>
      <c r="X218" s="1" t="n"/>
      <c r="Y218" s="210" t="n"/>
      <c r="Z218" s="1" t="n"/>
      <c r="AA218" s="1" t="n"/>
      <c r="AB218" s="212" t="n"/>
      <c r="AC218" s="212" t="n"/>
    </row>
    <row r="219">
      <c r="A219" s="1" t="n"/>
      <c r="B219" s="1" t="n"/>
      <c r="C219" s="1" t="n"/>
      <c r="D219" s="1" t="n"/>
      <c r="E219" s="1" t="n"/>
      <c r="F219" s="1" t="n"/>
      <c r="G219" s="1" t="n"/>
      <c r="H219" s="1" t="n"/>
      <c r="I219" s="1" t="n"/>
      <c r="J219" s="1" t="n"/>
      <c r="K219" s="1" t="n"/>
      <c r="L219" s="1" t="n"/>
      <c r="M219" s="1" t="n"/>
      <c r="N219" s="1" t="n"/>
      <c r="O219" s="1" t="n"/>
      <c r="P219" s="1" t="n"/>
      <c r="Q219" s="1" t="n"/>
      <c r="R219" s="1" t="n"/>
      <c r="S219" s="210" t="n"/>
      <c r="T219" s="210" t="n"/>
      <c r="U219" s="1" t="n"/>
      <c r="V219" s="1" t="n"/>
      <c r="W219" s="1" t="n"/>
      <c r="X219" s="1" t="n"/>
      <c r="Y219" s="210" t="n"/>
      <c r="Z219" s="1" t="n"/>
      <c r="AA219" s="1" t="n"/>
      <c r="AB219" s="212" t="n"/>
      <c r="AC219" s="212" t="n"/>
    </row>
    <row r="220">
      <c r="A220" s="1" t="n"/>
      <c r="B220" s="1" t="n"/>
      <c r="C220" s="1" t="n"/>
      <c r="D220" s="1" t="n"/>
      <c r="E220" s="1" t="n"/>
      <c r="F220" s="1" t="n"/>
      <c r="G220" s="1" t="n"/>
      <c r="H220" s="1" t="n"/>
      <c r="I220" s="1" t="n"/>
      <c r="J220" s="1" t="n"/>
      <c r="K220" s="1" t="n"/>
      <c r="L220" s="1" t="n"/>
      <c r="M220" s="1" t="n"/>
      <c r="N220" s="1" t="n"/>
      <c r="O220" s="1" t="n"/>
      <c r="P220" s="1" t="n"/>
      <c r="Q220" s="1" t="n"/>
      <c r="R220" s="1" t="n"/>
      <c r="S220" s="210" t="n"/>
      <c r="T220" s="210" t="n"/>
      <c r="U220" s="1" t="n"/>
      <c r="V220" s="1" t="n"/>
      <c r="W220" s="1" t="n"/>
      <c r="X220" s="1" t="n"/>
      <c r="Y220" s="210" t="n"/>
      <c r="Z220" s="1" t="n"/>
      <c r="AA220" s="1" t="n"/>
      <c r="AB220" s="212" t="n"/>
      <c r="AC220" s="212" t="n"/>
    </row>
    <row r="221">
      <c r="A221" s="1" t="n"/>
      <c r="B221" s="1" t="n"/>
      <c r="C221" s="1" t="n"/>
      <c r="D221" s="1" t="n"/>
      <c r="E221" s="1" t="n"/>
      <c r="F221" s="1" t="n"/>
      <c r="G221" s="1" t="n"/>
      <c r="H221" s="1" t="n"/>
      <c r="I221" s="1" t="n"/>
      <c r="J221" s="1" t="n"/>
      <c r="K221" s="1" t="n"/>
      <c r="L221" s="1" t="n"/>
      <c r="M221" s="1" t="n"/>
      <c r="N221" s="1" t="n"/>
      <c r="O221" s="1" t="n"/>
      <c r="P221" s="1" t="n"/>
      <c r="Q221" s="1" t="n"/>
      <c r="R221" s="1" t="n"/>
      <c r="S221" s="210" t="n"/>
      <c r="T221" s="210" t="n"/>
      <c r="U221" s="1" t="n"/>
      <c r="V221" s="1" t="n"/>
      <c r="W221" s="1" t="n"/>
      <c r="X221" s="1" t="n"/>
      <c r="Y221" s="210" t="n"/>
      <c r="Z221" s="1" t="n"/>
      <c r="AA221" s="1" t="n"/>
      <c r="AB221" s="212" t="n"/>
      <c r="AC221" s="212" t="n"/>
    </row>
    <row r="222">
      <c r="A222" s="1" t="n"/>
      <c r="B222" s="1" t="n"/>
      <c r="C222" s="1" t="n"/>
      <c r="D222" s="1" t="n"/>
      <c r="E222" s="1" t="n"/>
      <c r="F222" s="1" t="n"/>
      <c r="G222" s="1" t="n"/>
      <c r="H222" s="1" t="n"/>
      <c r="I222" s="1" t="n"/>
      <c r="J222" s="1" t="n"/>
      <c r="K222" s="1" t="n"/>
      <c r="L222" s="1" t="n"/>
      <c r="M222" s="1" t="n"/>
      <c r="N222" s="1" t="n"/>
      <c r="O222" s="1" t="n"/>
      <c r="P222" s="1" t="n"/>
      <c r="Q222" s="1" t="n"/>
      <c r="R222" s="1" t="n"/>
      <c r="S222" s="210" t="n"/>
      <c r="T222" s="210" t="n"/>
      <c r="U222" s="1" t="n"/>
      <c r="V222" s="1" t="n"/>
      <c r="W222" s="1" t="n"/>
      <c r="X222" s="1" t="n"/>
      <c r="Y222" s="210" t="n"/>
      <c r="Z222" s="1" t="n"/>
      <c r="AA222" s="1" t="n"/>
      <c r="AB222" s="212" t="n"/>
      <c r="AC222" s="212" t="n"/>
    </row>
    <row r="223">
      <c r="A223" s="1" t="n"/>
      <c r="B223" s="1" t="n"/>
      <c r="C223" s="1" t="n"/>
      <c r="D223" s="1" t="n"/>
      <c r="E223" s="1" t="n"/>
      <c r="F223" s="1" t="n"/>
      <c r="G223" s="1" t="n"/>
      <c r="H223" s="1" t="n"/>
      <c r="I223" s="1" t="n"/>
      <c r="J223" s="1" t="n"/>
      <c r="K223" s="1" t="n"/>
      <c r="L223" s="1" t="n"/>
      <c r="M223" s="1" t="n"/>
      <c r="N223" s="1" t="n"/>
      <c r="O223" s="1" t="n"/>
      <c r="P223" s="1" t="n"/>
      <c r="Q223" s="1" t="n"/>
      <c r="R223" s="1" t="n"/>
      <c r="S223" s="210" t="n"/>
      <c r="T223" s="210" t="n"/>
      <c r="U223" s="1" t="n"/>
      <c r="V223" s="1" t="n"/>
      <c r="W223" s="1" t="n"/>
      <c r="X223" s="1" t="n"/>
      <c r="Y223" s="210" t="n"/>
      <c r="Z223" s="1" t="n"/>
      <c r="AA223" s="1" t="n"/>
      <c r="AB223" s="212" t="n"/>
      <c r="AC223" s="212" t="n"/>
    </row>
    <row r="224">
      <c r="A224" s="1" t="n"/>
      <c r="B224" s="1" t="n"/>
      <c r="C224" s="1" t="n"/>
      <c r="D224" s="1" t="n"/>
      <c r="E224" s="1" t="n"/>
      <c r="F224" s="1" t="n"/>
      <c r="G224" s="1" t="n"/>
      <c r="H224" s="1" t="n"/>
      <c r="I224" s="1" t="n"/>
      <c r="J224" s="1" t="n"/>
      <c r="K224" s="1" t="n"/>
      <c r="L224" s="1" t="n"/>
      <c r="M224" s="1" t="n"/>
      <c r="N224" s="1" t="n"/>
      <c r="O224" s="1" t="n"/>
      <c r="P224" s="1" t="n"/>
      <c r="Q224" s="1" t="n"/>
      <c r="R224" s="1" t="n"/>
      <c r="S224" s="210" t="n"/>
      <c r="T224" s="210" t="n"/>
      <c r="U224" s="1" t="n"/>
      <c r="V224" s="1" t="n"/>
      <c r="W224" s="1" t="n"/>
      <c r="X224" s="1" t="n"/>
      <c r="Y224" s="210" t="n"/>
      <c r="Z224" s="1" t="n"/>
      <c r="AA224" s="1" t="n"/>
      <c r="AB224" s="212" t="n"/>
      <c r="AC224" s="212" t="n"/>
    </row>
    <row r="225">
      <c r="A225" s="1" t="n"/>
      <c r="B225" s="1" t="n"/>
      <c r="C225" s="1" t="n"/>
      <c r="D225" s="1" t="n"/>
      <c r="E225" s="1" t="n"/>
      <c r="F225" s="1" t="n"/>
      <c r="G225" s="1" t="n"/>
      <c r="H225" s="1" t="n"/>
      <c r="I225" s="1" t="n"/>
      <c r="J225" s="1" t="n"/>
      <c r="K225" s="1" t="n"/>
      <c r="L225" s="1" t="n"/>
      <c r="M225" s="1" t="n"/>
      <c r="N225" s="1" t="n"/>
      <c r="O225" s="1" t="n"/>
      <c r="P225" s="1" t="n"/>
      <c r="Q225" s="1" t="n"/>
      <c r="R225" s="1" t="n"/>
      <c r="S225" s="210" t="n"/>
      <c r="T225" s="210" t="n"/>
      <c r="U225" s="1" t="n"/>
      <c r="V225" s="1" t="n"/>
      <c r="W225" s="1" t="n"/>
      <c r="X225" s="1" t="n"/>
      <c r="Y225" s="210" t="n"/>
      <c r="Z225" s="1" t="n"/>
      <c r="AA225" s="1" t="n"/>
      <c r="AB225" s="212" t="n"/>
      <c r="AC225" s="212" t="n"/>
    </row>
    <row r="226">
      <c r="A226" s="1" t="n"/>
      <c r="B226" s="1" t="n"/>
      <c r="C226" s="1" t="n"/>
      <c r="D226" s="1" t="n"/>
      <c r="E226" s="1" t="n"/>
      <c r="F226" s="1" t="n"/>
      <c r="G226" s="1" t="n"/>
      <c r="H226" s="1" t="n"/>
      <c r="I226" s="1" t="n"/>
      <c r="J226" s="1" t="n"/>
      <c r="K226" s="1" t="n"/>
      <c r="L226" s="1" t="n"/>
      <c r="M226" s="1" t="n"/>
      <c r="N226" s="1" t="n"/>
      <c r="O226" s="1" t="n"/>
      <c r="P226" s="1" t="n"/>
      <c r="Q226" s="1" t="n"/>
      <c r="R226" s="1" t="n"/>
      <c r="S226" s="210" t="n"/>
      <c r="T226" s="210" t="n"/>
      <c r="U226" s="1" t="n"/>
      <c r="V226" s="1" t="n"/>
      <c r="W226" s="1" t="n"/>
      <c r="X226" s="1" t="n"/>
      <c r="Y226" s="210" t="n"/>
      <c r="Z226" s="1" t="n"/>
      <c r="AA226" s="1" t="n"/>
      <c r="AB226" s="212" t="n"/>
      <c r="AC226" s="212" t="n"/>
    </row>
    <row r="227">
      <c r="A227" s="1" t="n"/>
      <c r="B227" s="1" t="n"/>
      <c r="C227" s="1" t="n"/>
      <c r="D227" s="1" t="n"/>
      <c r="E227" s="1" t="n"/>
      <c r="F227" s="1" t="n"/>
      <c r="G227" s="1" t="n"/>
      <c r="H227" s="1" t="n"/>
      <c r="I227" s="1" t="n"/>
      <c r="J227" s="1" t="n"/>
      <c r="K227" s="1" t="n"/>
      <c r="L227" s="1" t="n"/>
      <c r="M227" s="1" t="n"/>
      <c r="N227" s="1" t="n"/>
      <c r="O227" s="1" t="n"/>
      <c r="P227" s="1" t="n"/>
      <c r="Q227" s="1" t="n"/>
      <c r="R227" s="1" t="n"/>
      <c r="S227" s="210" t="n"/>
      <c r="T227" s="210" t="n"/>
      <c r="U227" s="1" t="n"/>
      <c r="V227" s="1" t="n"/>
      <c r="W227" s="1" t="n"/>
      <c r="X227" s="1" t="n"/>
      <c r="Y227" s="210" t="n"/>
      <c r="Z227" s="1" t="n"/>
      <c r="AA227" s="1" t="n"/>
      <c r="AB227" s="212" t="n"/>
      <c r="AC227" s="212" t="n"/>
    </row>
    <row r="228">
      <c r="A228" s="1" t="n"/>
      <c r="B228" s="1" t="n"/>
      <c r="C228" s="1" t="n"/>
      <c r="D228" s="1" t="n"/>
      <c r="E228" s="1" t="n"/>
      <c r="F228" s="1" t="n"/>
      <c r="G228" s="1" t="n"/>
      <c r="H228" s="1" t="n"/>
      <c r="I228" s="1" t="n"/>
      <c r="J228" s="1" t="n"/>
      <c r="K228" s="1" t="n"/>
      <c r="L228" s="1" t="n"/>
      <c r="M228" s="1" t="n"/>
      <c r="N228" s="1" t="n"/>
      <c r="O228" s="1" t="n"/>
      <c r="P228" s="1" t="n"/>
      <c r="Q228" s="1" t="n"/>
      <c r="R228" s="1" t="n"/>
      <c r="S228" s="210" t="n"/>
      <c r="T228" s="210" t="n"/>
      <c r="U228" s="1" t="n"/>
      <c r="V228" s="1" t="n"/>
      <c r="W228" s="1" t="n"/>
      <c r="X228" s="1" t="n"/>
      <c r="Y228" s="210" t="n"/>
      <c r="Z228" s="1" t="n"/>
      <c r="AA228" s="1" t="n"/>
      <c r="AB228" s="212" t="n"/>
      <c r="AC228" s="212" t="n"/>
    </row>
    <row r="229">
      <c r="A229" s="1" t="n"/>
      <c r="B229" s="1" t="n"/>
      <c r="C229" s="1" t="n"/>
      <c r="D229" s="1" t="n"/>
      <c r="E229" s="1" t="n"/>
      <c r="F229" s="1" t="n"/>
      <c r="G229" s="1" t="n"/>
      <c r="H229" s="1" t="n"/>
      <c r="I229" s="1" t="n"/>
      <c r="J229" s="1" t="n"/>
      <c r="K229" s="1" t="n"/>
      <c r="L229" s="1" t="n"/>
      <c r="M229" s="1" t="n"/>
      <c r="N229" s="1" t="n"/>
      <c r="O229" s="1" t="n"/>
      <c r="P229" s="1" t="n"/>
      <c r="Q229" s="1" t="n"/>
      <c r="R229" s="1" t="n"/>
      <c r="S229" s="210" t="n"/>
      <c r="T229" s="210" t="n"/>
      <c r="U229" s="1" t="n"/>
      <c r="V229" s="1" t="n"/>
      <c r="W229" s="1" t="n"/>
      <c r="X229" s="1" t="n"/>
      <c r="Y229" s="210" t="n"/>
      <c r="Z229" s="1" t="n"/>
      <c r="AA229" s="1" t="n"/>
      <c r="AB229" s="212" t="n"/>
      <c r="AC229" s="212" t="n"/>
    </row>
    <row r="230">
      <c r="A230" s="1" t="n"/>
      <c r="B230" s="1" t="n"/>
      <c r="C230" s="1" t="n"/>
      <c r="D230" s="1" t="n"/>
      <c r="E230" s="1" t="n"/>
      <c r="F230" s="1" t="n"/>
      <c r="G230" s="1" t="n"/>
      <c r="H230" s="1" t="n"/>
      <c r="I230" s="1" t="n"/>
      <c r="J230" s="1" t="n"/>
      <c r="K230" s="1" t="n"/>
      <c r="L230" s="1" t="n"/>
      <c r="M230" s="1" t="n"/>
      <c r="N230" s="1" t="n"/>
      <c r="O230" s="1" t="n"/>
      <c r="P230" s="1" t="n"/>
      <c r="Q230" s="1" t="n"/>
      <c r="R230" s="1" t="n"/>
      <c r="S230" s="210" t="n"/>
      <c r="T230" s="210" t="n"/>
      <c r="U230" s="1" t="n"/>
      <c r="V230" s="1" t="n"/>
      <c r="W230" s="1" t="n"/>
      <c r="X230" s="1" t="n"/>
      <c r="Y230" s="210" t="n"/>
      <c r="Z230" s="1" t="n"/>
      <c r="AA230" s="1" t="n"/>
      <c r="AB230" s="212" t="n"/>
      <c r="AC230" s="212" t="n"/>
    </row>
    <row r="231">
      <c r="A231" s="1" t="n"/>
      <c r="B231" s="1" t="n"/>
      <c r="C231" s="1" t="n"/>
      <c r="D231" s="1" t="n"/>
      <c r="E231" s="1" t="n"/>
      <c r="F231" s="1" t="n"/>
      <c r="G231" s="1" t="n"/>
      <c r="H231" s="1" t="n"/>
      <c r="I231" s="1" t="n"/>
      <c r="J231" s="1" t="n"/>
      <c r="K231" s="1" t="n"/>
      <c r="L231" s="1" t="n"/>
      <c r="M231" s="1" t="n"/>
      <c r="N231" s="1" t="n"/>
      <c r="O231" s="1" t="n"/>
      <c r="P231" s="1" t="n"/>
      <c r="Q231" s="1" t="n"/>
      <c r="R231" s="1" t="n"/>
      <c r="S231" s="210" t="n"/>
      <c r="T231" s="210" t="n"/>
      <c r="U231" s="1" t="n"/>
      <c r="V231" s="1" t="n"/>
      <c r="W231" s="1" t="n"/>
      <c r="X231" s="1" t="n"/>
      <c r="Y231" s="210" t="n"/>
      <c r="Z231" s="1" t="n"/>
      <c r="AA231" s="1" t="n"/>
      <c r="AB231" s="212" t="n"/>
      <c r="AC231" s="212" t="n"/>
    </row>
    <row r="232">
      <c r="A232" s="1" t="n"/>
      <c r="B232" s="1" t="n"/>
      <c r="C232" s="1" t="n"/>
      <c r="D232" s="1" t="n"/>
      <c r="E232" s="1" t="n"/>
      <c r="F232" s="1" t="n"/>
      <c r="G232" s="1" t="n"/>
      <c r="H232" s="1" t="n"/>
      <c r="I232" s="1" t="n"/>
      <c r="J232" s="1" t="n"/>
      <c r="K232" s="1" t="n"/>
      <c r="L232" s="1" t="n"/>
      <c r="M232" s="1" t="n"/>
      <c r="N232" s="1" t="n"/>
      <c r="O232" s="1" t="n"/>
      <c r="P232" s="1" t="n"/>
      <c r="Q232" s="1" t="n"/>
      <c r="R232" s="1" t="n"/>
      <c r="S232" s="210" t="n"/>
      <c r="T232" s="210" t="n"/>
      <c r="U232" s="1" t="n"/>
      <c r="V232" s="1" t="n"/>
      <c r="W232" s="1" t="n"/>
      <c r="X232" s="1" t="n"/>
      <c r="Y232" s="210" t="n"/>
      <c r="Z232" s="1" t="n"/>
      <c r="AA232" s="1" t="n"/>
      <c r="AB232" s="212" t="n"/>
      <c r="AC232" s="212" t="n"/>
    </row>
    <row r="233">
      <c r="A233" s="1" t="n"/>
      <c r="B233" s="1" t="n"/>
      <c r="C233" s="1" t="n"/>
      <c r="D233" s="1" t="n"/>
      <c r="E233" s="1" t="n"/>
      <c r="F233" s="1" t="n"/>
      <c r="G233" s="1" t="n"/>
      <c r="H233" s="1" t="n"/>
      <c r="I233" s="1" t="n"/>
      <c r="J233" s="1" t="n"/>
      <c r="K233" s="1" t="n"/>
      <c r="L233" s="1" t="n"/>
      <c r="M233" s="1" t="n"/>
      <c r="N233" s="1" t="n"/>
      <c r="O233" s="1" t="n"/>
      <c r="P233" s="1" t="n"/>
      <c r="Q233" s="1" t="n"/>
      <c r="R233" s="1" t="n"/>
      <c r="S233" s="210" t="n"/>
      <c r="T233" s="210" t="n"/>
      <c r="U233" s="1" t="n"/>
      <c r="V233" s="1" t="n"/>
      <c r="W233" s="1" t="n"/>
      <c r="X233" s="1" t="n"/>
      <c r="Y233" s="210" t="n"/>
      <c r="Z233" s="1" t="n"/>
      <c r="AA233" s="1" t="n"/>
      <c r="AB233" s="212" t="n"/>
      <c r="AC233" s="212" t="n"/>
    </row>
    <row r="234">
      <c r="A234" s="1" t="n"/>
      <c r="B234" s="1" t="n"/>
      <c r="C234" s="1" t="n"/>
      <c r="D234" s="1" t="n"/>
      <c r="E234" s="1" t="n"/>
      <c r="F234" s="1" t="n"/>
      <c r="G234" s="1" t="n"/>
      <c r="H234" s="1" t="n"/>
      <c r="I234" s="1" t="n"/>
      <c r="J234" s="1" t="n"/>
      <c r="K234" s="1" t="n"/>
      <c r="L234" s="1" t="n"/>
      <c r="M234" s="1" t="n"/>
      <c r="N234" s="1" t="n"/>
      <c r="O234" s="1" t="n"/>
      <c r="P234" s="1" t="n"/>
      <c r="Q234" s="1" t="n"/>
      <c r="R234" s="1" t="n"/>
      <c r="S234" s="210" t="n"/>
      <c r="T234" s="210" t="n"/>
      <c r="U234" s="1" t="n"/>
      <c r="V234" s="1" t="n"/>
      <c r="W234" s="1" t="n"/>
      <c r="X234" s="1" t="n"/>
      <c r="Y234" s="210" t="n"/>
      <c r="Z234" s="1" t="n"/>
      <c r="AA234" s="1" t="n"/>
      <c r="AB234" s="212" t="n"/>
      <c r="AC234" s="212" t="n"/>
    </row>
    <row r="235">
      <c r="A235" s="1" t="n"/>
      <c r="B235" s="1" t="n"/>
      <c r="C235" s="1" t="n"/>
      <c r="D235" s="1" t="n"/>
      <c r="E235" s="1" t="n"/>
      <c r="F235" s="1" t="n"/>
      <c r="G235" s="1" t="n"/>
      <c r="H235" s="1" t="n"/>
      <c r="I235" s="1" t="n"/>
      <c r="J235" s="1" t="n"/>
      <c r="K235" s="1" t="n"/>
      <c r="L235" s="1" t="n"/>
      <c r="M235" s="1" t="n"/>
      <c r="N235" s="1" t="n"/>
      <c r="O235" s="1" t="n"/>
      <c r="P235" s="1" t="n"/>
      <c r="Q235" s="1" t="n"/>
      <c r="R235" s="1" t="n"/>
      <c r="S235" s="210" t="n"/>
      <c r="T235" s="210" t="n"/>
      <c r="U235" s="1" t="n"/>
      <c r="V235" s="1" t="n"/>
      <c r="W235" s="1" t="n"/>
      <c r="X235" s="1" t="n"/>
      <c r="Y235" s="210" t="n"/>
      <c r="Z235" s="1" t="n"/>
      <c r="AA235" s="1" t="n"/>
      <c r="AB235" s="212" t="n"/>
      <c r="AC235" s="212" t="n"/>
    </row>
    <row r="236">
      <c r="A236" s="1" t="n"/>
      <c r="B236" s="1" t="n"/>
      <c r="C236" s="1" t="n"/>
      <c r="D236" s="1" t="n"/>
      <c r="E236" s="1" t="n"/>
      <c r="F236" s="1" t="n"/>
      <c r="G236" s="1" t="n"/>
      <c r="H236" s="1" t="n"/>
      <c r="I236" s="1" t="n"/>
      <c r="J236" s="1" t="n"/>
      <c r="K236" s="1" t="n"/>
      <c r="L236" s="1" t="n"/>
      <c r="M236" s="1" t="n"/>
      <c r="N236" s="1" t="n"/>
      <c r="O236" s="1" t="n"/>
      <c r="P236" s="1" t="n"/>
      <c r="Q236" s="1" t="n"/>
      <c r="R236" s="1" t="n"/>
      <c r="S236" s="210" t="n"/>
      <c r="T236" s="210" t="n"/>
      <c r="U236" s="1" t="n"/>
      <c r="V236" s="1" t="n"/>
      <c r="W236" s="1" t="n"/>
      <c r="X236" s="1" t="n"/>
      <c r="Y236" s="210" t="n"/>
      <c r="Z236" s="1" t="n"/>
      <c r="AA236" s="1" t="n"/>
      <c r="AB236" s="212" t="n"/>
      <c r="AC236" s="212" t="n"/>
    </row>
    <row r="237">
      <c r="A237" s="1" t="n"/>
      <c r="B237" s="1" t="n"/>
      <c r="C237" s="1" t="n"/>
      <c r="D237" s="1" t="n"/>
      <c r="E237" s="1" t="n"/>
      <c r="F237" s="1" t="n"/>
      <c r="G237" s="1" t="n"/>
      <c r="H237" s="1" t="n"/>
      <c r="I237" s="1" t="n"/>
      <c r="J237" s="1" t="n"/>
      <c r="K237" s="1" t="n"/>
      <c r="L237" s="1" t="n"/>
      <c r="M237" s="1" t="n"/>
      <c r="N237" s="1" t="n"/>
      <c r="O237" s="1" t="n"/>
      <c r="P237" s="1" t="n"/>
      <c r="Q237" s="1" t="n"/>
      <c r="R237" s="1" t="n"/>
      <c r="S237" s="210" t="n"/>
      <c r="T237" s="210" t="n"/>
      <c r="U237" s="1" t="n"/>
      <c r="V237" s="1" t="n"/>
      <c r="W237" s="1" t="n"/>
      <c r="X237" s="1" t="n"/>
      <c r="Y237" s="210" t="n"/>
      <c r="Z237" s="1" t="n"/>
      <c r="AA237" s="1" t="n"/>
      <c r="AB237" s="212" t="n"/>
      <c r="AC237" s="212" t="n"/>
    </row>
    <row r="238">
      <c r="A238" s="1" t="n"/>
      <c r="B238" s="1" t="n"/>
      <c r="C238" s="1" t="n"/>
      <c r="D238" s="1" t="n"/>
      <c r="E238" s="1" t="n"/>
      <c r="F238" s="1" t="n"/>
      <c r="G238" s="1" t="n"/>
      <c r="H238" s="1" t="n"/>
      <c r="I238" s="1" t="n"/>
      <c r="J238" s="1" t="n"/>
      <c r="K238" s="1" t="n"/>
      <c r="L238" s="1" t="n"/>
      <c r="M238" s="1" t="n"/>
      <c r="N238" s="1" t="n"/>
      <c r="O238" s="1" t="n"/>
      <c r="P238" s="1" t="n"/>
      <c r="Q238" s="1" t="n"/>
      <c r="R238" s="1" t="n"/>
      <c r="S238" s="210" t="n"/>
      <c r="T238" s="210" t="n"/>
      <c r="U238" s="1" t="n"/>
      <c r="V238" s="1" t="n"/>
      <c r="W238" s="1" t="n"/>
      <c r="X238" s="1" t="n"/>
      <c r="Y238" s="210" t="n"/>
      <c r="Z238" s="1" t="n"/>
      <c r="AA238" s="1" t="n"/>
      <c r="AB238" s="212" t="n"/>
      <c r="AC238" s="212" t="n"/>
    </row>
    <row r="239">
      <c r="A239" s="1" t="n"/>
      <c r="B239" s="1" t="n"/>
      <c r="C239" s="1" t="n"/>
      <c r="D239" s="1" t="n"/>
      <c r="E239" s="1" t="n"/>
      <c r="F239" s="1" t="n"/>
      <c r="G239" s="1" t="n"/>
      <c r="H239" s="1" t="n"/>
      <c r="I239" s="1" t="n"/>
      <c r="J239" s="1" t="n"/>
      <c r="K239" s="1" t="n"/>
      <c r="L239" s="1" t="n"/>
      <c r="M239" s="1" t="n"/>
      <c r="N239" s="1" t="n"/>
      <c r="O239" s="1" t="n"/>
      <c r="P239" s="1" t="n"/>
      <c r="Q239" s="1" t="n"/>
      <c r="R239" s="1" t="n"/>
      <c r="S239" s="210" t="n"/>
      <c r="T239" s="210" t="n"/>
      <c r="U239" s="1" t="n"/>
      <c r="V239" s="1" t="n"/>
      <c r="W239" s="1" t="n"/>
      <c r="X239" s="1" t="n"/>
      <c r="Y239" s="210" t="n"/>
      <c r="Z239" s="1" t="n"/>
      <c r="AA239" s="1" t="n"/>
      <c r="AB239" s="212" t="n"/>
      <c r="AC239" s="212" t="n"/>
    </row>
    <row r="240">
      <c r="A240" s="1" t="n"/>
      <c r="B240" s="1" t="n"/>
      <c r="C240" s="1" t="n"/>
      <c r="D240" s="1" t="n"/>
      <c r="E240" s="1" t="n"/>
      <c r="F240" s="1" t="n"/>
      <c r="G240" s="1" t="n"/>
      <c r="H240" s="1" t="n"/>
      <c r="I240" s="1" t="n"/>
      <c r="J240" s="1" t="n"/>
      <c r="K240" s="1" t="n"/>
      <c r="L240" s="1" t="n"/>
      <c r="M240" s="1" t="n"/>
      <c r="N240" s="1" t="n"/>
      <c r="O240" s="1" t="n"/>
      <c r="P240" s="1" t="n"/>
      <c r="Q240" s="1" t="n"/>
      <c r="R240" s="1" t="n"/>
      <c r="S240" s="210" t="n"/>
      <c r="T240" s="210" t="n"/>
      <c r="U240" s="1" t="n"/>
      <c r="V240" s="1" t="n"/>
      <c r="W240" s="1" t="n"/>
      <c r="X240" s="1" t="n"/>
      <c r="Y240" s="210" t="n"/>
      <c r="Z240" s="1" t="n"/>
      <c r="AA240" s="1" t="n"/>
      <c r="AB240" s="212" t="n"/>
      <c r="AC240" s="212" t="n"/>
    </row>
    <row r="241">
      <c r="A241" s="1" t="n"/>
      <c r="B241" s="1" t="n"/>
      <c r="C241" s="1" t="n"/>
      <c r="D241" s="1" t="n"/>
      <c r="E241" s="1" t="n"/>
      <c r="F241" s="1" t="n"/>
      <c r="G241" s="1" t="n"/>
      <c r="H241" s="1" t="n"/>
      <c r="I241" s="1" t="n"/>
      <c r="J241" s="1" t="n"/>
      <c r="K241" s="1" t="n"/>
      <c r="L241" s="1" t="n"/>
      <c r="M241" s="1" t="n"/>
      <c r="N241" s="1" t="n"/>
      <c r="O241" s="1" t="n"/>
      <c r="P241" s="1" t="n"/>
      <c r="Q241" s="1" t="n"/>
      <c r="R241" s="1" t="n"/>
      <c r="S241" s="210" t="n"/>
      <c r="T241" s="210" t="n"/>
      <c r="U241" s="1" t="n"/>
      <c r="V241" s="1" t="n"/>
      <c r="W241" s="1" t="n"/>
      <c r="X241" s="1" t="n"/>
      <c r="Y241" s="210" t="n"/>
      <c r="Z241" s="1" t="n"/>
      <c r="AA241" s="1" t="n"/>
      <c r="AB241" s="212" t="n"/>
      <c r="AC241" s="212" t="n"/>
    </row>
    <row r="242">
      <c r="A242" s="1" t="n"/>
      <c r="B242" s="1" t="n"/>
      <c r="C242" s="1" t="n"/>
      <c r="D242" s="1" t="n"/>
      <c r="E242" s="1" t="n"/>
      <c r="F242" s="1" t="n"/>
      <c r="G242" s="1" t="n"/>
      <c r="H242" s="1" t="n"/>
      <c r="I242" s="1" t="n"/>
      <c r="J242" s="1" t="n"/>
      <c r="K242" s="1" t="n"/>
      <c r="L242" s="1" t="n"/>
      <c r="M242" s="1" t="n"/>
      <c r="N242" s="1" t="n"/>
      <c r="O242" s="1" t="n"/>
      <c r="P242" s="1" t="n"/>
      <c r="Q242" s="1" t="n"/>
      <c r="R242" s="1" t="n"/>
      <c r="S242" s="210" t="n"/>
      <c r="T242" s="210" t="n"/>
      <c r="U242" s="1" t="n"/>
      <c r="V242" s="1" t="n"/>
      <c r="W242" s="1" t="n"/>
      <c r="X242" s="1" t="n"/>
      <c r="Y242" s="210" t="n"/>
      <c r="Z242" s="1" t="n"/>
      <c r="AA242" s="1" t="n"/>
      <c r="AB242" s="212" t="n"/>
      <c r="AC242" s="212" t="n"/>
    </row>
    <row r="243">
      <c r="A243" s="1" t="n"/>
      <c r="B243" s="1" t="n"/>
      <c r="C243" s="1" t="n"/>
      <c r="D243" s="1" t="n"/>
      <c r="E243" s="1" t="n"/>
      <c r="F243" s="1" t="n"/>
      <c r="G243" s="1" t="n"/>
      <c r="H243" s="1" t="n"/>
      <c r="I243" s="1" t="n"/>
      <c r="J243" s="1" t="n"/>
      <c r="K243" s="1" t="n"/>
      <c r="L243" s="1" t="n"/>
      <c r="M243" s="1" t="n"/>
      <c r="N243" s="1" t="n"/>
      <c r="O243" s="1" t="n"/>
      <c r="P243" s="1" t="n"/>
      <c r="Q243" s="1" t="n"/>
      <c r="R243" s="1" t="n"/>
      <c r="S243" s="210" t="n"/>
      <c r="T243" s="210" t="n"/>
      <c r="U243" s="1" t="n"/>
      <c r="V243" s="1" t="n"/>
      <c r="W243" s="1" t="n"/>
      <c r="X243" s="1" t="n"/>
      <c r="Y243" s="210" t="n"/>
      <c r="Z243" s="1" t="n"/>
      <c r="AA243" s="1" t="n"/>
      <c r="AB243" s="212" t="n"/>
      <c r="AC243" s="212" t="n"/>
    </row>
    <row r="244">
      <c r="A244" s="1" t="n"/>
      <c r="B244" s="1" t="n"/>
      <c r="C244" s="1" t="n"/>
      <c r="D244" s="1" t="n"/>
      <c r="E244" s="1" t="n"/>
      <c r="F244" s="1" t="n"/>
      <c r="G244" s="1" t="n"/>
      <c r="H244" s="1" t="n"/>
      <c r="I244" s="1" t="n"/>
      <c r="J244" s="1" t="n"/>
      <c r="K244" s="1" t="n"/>
      <c r="L244" s="1" t="n"/>
      <c r="M244" s="1" t="n"/>
      <c r="N244" s="1" t="n"/>
      <c r="O244" s="1" t="n"/>
      <c r="P244" s="1" t="n"/>
      <c r="Q244" s="1" t="n"/>
      <c r="R244" s="1" t="n"/>
      <c r="S244" s="210" t="n"/>
      <c r="T244" s="210" t="n"/>
      <c r="U244" s="1" t="n"/>
      <c r="V244" s="1" t="n"/>
      <c r="W244" s="1" t="n"/>
      <c r="X244" s="1" t="n"/>
      <c r="Y244" s="210" t="n"/>
      <c r="Z244" s="1" t="n"/>
      <c r="AA244" s="1" t="n"/>
      <c r="AB244" s="212" t="n"/>
      <c r="AC244" s="212" t="n"/>
    </row>
    <row r="245">
      <c r="A245" s="1" t="n"/>
      <c r="B245" s="1" t="n"/>
      <c r="C245" s="1" t="n"/>
      <c r="D245" s="1" t="n"/>
      <c r="E245" s="1" t="n"/>
      <c r="F245" s="1" t="n"/>
      <c r="G245" s="1" t="n"/>
      <c r="H245" s="1" t="n"/>
      <c r="I245" s="1" t="n"/>
      <c r="J245" s="1" t="n"/>
      <c r="K245" s="1" t="n"/>
      <c r="L245" s="1" t="n"/>
      <c r="M245" s="1" t="n"/>
      <c r="N245" s="1" t="n"/>
      <c r="O245" s="1" t="n"/>
      <c r="P245" s="1" t="n"/>
      <c r="Q245" s="1" t="n"/>
      <c r="R245" s="1" t="n"/>
      <c r="S245" s="210" t="n"/>
      <c r="T245" s="210" t="n"/>
      <c r="U245" s="1" t="n"/>
      <c r="V245" s="1" t="n"/>
      <c r="W245" s="1" t="n"/>
      <c r="X245" s="1" t="n"/>
      <c r="Y245" s="210" t="n"/>
      <c r="Z245" s="1" t="n"/>
      <c r="AA245" s="1" t="n"/>
      <c r="AB245" s="212" t="n"/>
      <c r="AC245" s="212" t="n"/>
    </row>
    <row r="246">
      <c r="A246" s="1" t="n"/>
      <c r="B246" s="1" t="n"/>
      <c r="C246" s="1" t="n"/>
      <c r="D246" s="1" t="n"/>
      <c r="E246" s="1" t="n"/>
      <c r="F246" s="1" t="n"/>
      <c r="G246" s="1" t="n"/>
      <c r="H246" s="1" t="n"/>
      <c r="I246" s="1" t="n"/>
      <c r="J246" s="1" t="n"/>
      <c r="K246" s="1" t="n"/>
      <c r="L246" s="1" t="n"/>
      <c r="M246" s="1" t="n"/>
      <c r="N246" s="1" t="n"/>
      <c r="O246" s="1" t="n"/>
      <c r="P246" s="1" t="n"/>
      <c r="Q246" s="1" t="n"/>
      <c r="R246" s="1" t="n"/>
      <c r="S246" s="210" t="n"/>
      <c r="T246" s="210" t="n"/>
      <c r="U246" s="1" t="n"/>
      <c r="V246" s="1" t="n"/>
      <c r="W246" s="1" t="n"/>
      <c r="X246" s="1" t="n"/>
      <c r="Y246" s="210" t="n"/>
      <c r="Z246" s="1" t="n"/>
      <c r="AA246" s="1" t="n"/>
      <c r="AB246" s="212" t="n"/>
      <c r="AC246" s="212" t="n"/>
    </row>
    <row r="247">
      <c r="A247" s="1" t="n"/>
      <c r="B247" s="1" t="n"/>
      <c r="C247" s="1" t="n"/>
      <c r="D247" s="1" t="n"/>
      <c r="E247" s="1" t="n"/>
      <c r="F247" s="1" t="n"/>
      <c r="G247" s="1" t="n"/>
      <c r="H247" s="1" t="n"/>
      <c r="I247" s="1" t="n"/>
      <c r="J247" s="1" t="n"/>
      <c r="K247" s="1" t="n"/>
      <c r="L247" s="1" t="n"/>
      <c r="M247" s="1" t="n"/>
      <c r="N247" s="1" t="n"/>
      <c r="O247" s="1" t="n"/>
      <c r="P247" s="1" t="n"/>
      <c r="Q247" s="1" t="n"/>
      <c r="R247" s="1" t="n"/>
      <c r="S247" s="210" t="n"/>
      <c r="T247" s="210" t="n"/>
      <c r="U247" s="1" t="n"/>
      <c r="V247" s="1" t="n"/>
      <c r="W247" s="1" t="n"/>
      <c r="X247" s="1" t="n"/>
      <c r="Y247" s="210" t="n"/>
      <c r="Z247" s="1" t="n"/>
      <c r="AA247" s="1" t="n"/>
      <c r="AB247" s="212" t="n"/>
      <c r="AC247" s="212" t="n"/>
    </row>
    <row r="248">
      <c r="A248" s="1" t="n"/>
      <c r="B248" s="1" t="n"/>
      <c r="C248" s="1" t="n"/>
      <c r="D248" s="1" t="n"/>
      <c r="E248" s="1" t="n"/>
      <c r="F248" s="1" t="n"/>
      <c r="G248" s="1" t="n"/>
      <c r="H248" s="1" t="n"/>
      <c r="I248" s="1" t="n"/>
      <c r="J248" s="1" t="n"/>
      <c r="K248" s="1" t="n"/>
      <c r="L248" s="1" t="n"/>
      <c r="M248" s="1" t="n"/>
      <c r="N248" s="1" t="n"/>
      <c r="O248" s="1" t="n"/>
      <c r="P248" s="1" t="n"/>
      <c r="Q248" s="1" t="n"/>
      <c r="R248" s="1" t="n"/>
      <c r="S248" s="210" t="n"/>
      <c r="T248" s="210" t="n"/>
      <c r="U248" s="1" t="n"/>
      <c r="V248" s="1" t="n"/>
      <c r="W248" s="1" t="n"/>
      <c r="X248" s="1" t="n"/>
      <c r="Y248" s="210" t="n"/>
      <c r="Z248" s="1" t="n"/>
      <c r="AA248" s="1" t="n"/>
      <c r="AB248" s="212" t="n"/>
      <c r="AC248" s="212" t="n"/>
    </row>
    <row r="249">
      <c r="A249" s="1" t="n"/>
      <c r="B249" s="1" t="n"/>
      <c r="C249" s="1" t="n"/>
      <c r="D249" s="1" t="n"/>
      <c r="E249" s="1" t="n"/>
      <c r="F249" s="1" t="n"/>
      <c r="G249" s="1" t="n"/>
      <c r="H249" s="1" t="n"/>
      <c r="I249" s="1" t="n"/>
      <c r="J249" s="1" t="n"/>
      <c r="K249" s="1" t="n"/>
      <c r="L249" s="1" t="n"/>
      <c r="M249" s="1" t="n"/>
      <c r="N249" s="1" t="n"/>
      <c r="O249" s="1" t="n"/>
      <c r="P249" s="1" t="n"/>
      <c r="Q249" s="1" t="n"/>
      <c r="R249" s="1" t="n"/>
      <c r="S249" s="210" t="n"/>
      <c r="T249" s="210" t="n"/>
      <c r="U249" s="1" t="n"/>
      <c r="V249" s="1" t="n"/>
      <c r="W249" s="1" t="n"/>
      <c r="X249" s="1" t="n"/>
      <c r="Y249" s="210" t="n"/>
      <c r="Z249" s="1" t="n"/>
      <c r="AA249" s="1" t="n"/>
      <c r="AB249" s="212" t="n"/>
      <c r="AC249" s="212" t="n"/>
    </row>
    <row r="250">
      <c r="A250" s="1" t="n"/>
      <c r="B250" s="1" t="n"/>
      <c r="C250" s="1" t="n"/>
      <c r="D250" s="1" t="n"/>
      <c r="E250" s="1" t="n"/>
      <c r="F250" s="1" t="n"/>
      <c r="G250" s="1" t="n"/>
      <c r="H250" s="1" t="n"/>
      <c r="I250" s="1" t="n"/>
      <c r="J250" s="1" t="n"/>
      <c r="K250" s="1" t="n"/>
      <c r="L250" s="1" t="n"/>
      <c r="M250" s="1" t="n"/>
      <c r="N250" s="1" t="n"/>
      <c r="O250" s="1" t="n"/>
      <c r="P250" s="1" t="n"/>
      <c r="Q250" s="1" t="n"/>
      <c r="R250" s="1" t="n"/>
      <c r="S250" s="210" t="n"/>
      <c r="T250" s="210" t="n"/>
      <c r="U250" s="1" t="n"/>
      <c r="V250" s="1" t="n"/>
      <c r="W250" s="1" t="n"/>
      <c r="X250" s="1" t="n"/>
      <c r="Y250" s="210" t="n"/>
      <c r="Z250" s="1" t="n"/>
      <c r="AA250" s="1" t="n"/>
      <c r="AB250" s="212" t="n"/>
      <c r="AC250" s="212" t="n"/>
    </row>
    <row r="251">
      <c r="A251" s="1" t="n"/>
      <c r="B251" s="1" t="n"/>
      <c r="C251" s="1" t="n"/>
      <c r="D251" s="1" t="n"/>
      <c r="E251" s="1" t="n"/>
      <c r="F251" s="1" t="n"/>
      <c r="G251" s="1" t="n"/>
      <c r="H251" s="1" t="n"/>
      <c r="I251" s="1" t="n"/>
      <c r="J251" s="1" t="n"/>
      <c r="K251" s="1" t="n"/>
      <c r="L251" s="1" t="n"/>
      <c r="M251" s="1" t="n"/>
      <c r="N251" s="1" t="n"/>
      <c r="O251" s="1" t="n"/>
      <c r="P251" s="1" t="n"/>
      <c r="Q251" s="1" t="n"/>
      <c r="R251" s="1" t="n"/>
      <c r="S251" s="210" t="n"/>
      <c r="T251" s="210" t="n"/>
      <c r="U251" s="1" t="n"/>
      <c r="V251" s="1" t="n"/>
      <c r="W251" s="1" t="n"/>
      <c r="X251" s="1" t="n"/>
      <c r="Y251" s="210" t="n"/>
      <c r="Z251" s="1" t="n"/>
      <c r="AA251" s="1" t="n"/>
      <c r="AB251" s="212" t="n"/>
      <c r="AC251" s="212" t="n"/>
    </row>
    <row r="252">
      <c r="A252" s="1" t="n"/>
      <c r="B252" s="1" t="n"/>
      <c r="C252" s="1" t="n"/>
      <c r="D252" s="1" t="n"/>
      <c r="E252" s="1" t="n"/>
      <c r="F252" s="1" t="n"/>
      <c r="G252" s="1" t="n"/>
      <c r="H252" s="1" t="n"/>
      <c r="I252" s="1" t="n"/>
      <c r="J252" s="1" t="n"/>
      <c r="K252" s="1" t="n"/>
      <c r="L252" s="1" t="n"/>
      <c r="M252" s="1" t="n"/>
      <c r="N252" s="1" t="n"/>
      <c r="O252" s="1" t="n"/>
      <c r="P252" s="1" t="n"/>
      <c r="Q252" s="1" t="n"/>
      <c r="R252" s="1" t="n"/>
      <c r="S252" s="210" t="n"/>
      <c r="T252" s="210" t="n"/>
      <c r="U252" s="1" t="n"/>
      <c r="V252" s="1" t="n"/>
      <c r="W252" s="1" t="n"/>
      <c r="X252" s="1" t="n"/>
      <c r="Y252" s="210" t="n"/>
      <c r="Z252" s="1" t="n"/>
      <c r="AA252" s="1" t="n"/>
      <c r="AB252" s="212" t="n"/>
      <c r="AC252" s="212" t="n"/>
    </row>
    <row r="253">
      <c r="A253" s="1" t="n"/>
      <c r="B253" s="1" t="n"/>
      <c r="C253" s="1" t="n"/>
      <c r="D253" s="1" t="n"/>
      <c r="E253" s="1" t="n"/>
      <c r="F253" s="1" t="n"/>
      <c r="G253" s="1" t="n"/>
      <c r="H253" s="1" t="n"/>
      <c r="I253" s="1" t="n"/>
      <c r="J253" s="1" t="n"/>
      <c r="K253" s="1" t="n"/>
      <c r="L253" s="1" t="n"/>
      <c r="M253" s="1" t="n"/>
      <c r="N253" s="1" t="n"/>
      <c r="O253" s="1" t="n"/>
      <c r="P253" s="1" t="n"/>
      <c r="Q253" s="1" t="n"/>
      <c r="R253" s="1" t="n"/>
      <c r="S253" s="210" t="n"/>
      <c r="T253" s="210" t="n"/>
      <c r="U253" s="1" t="n"/>
      <c r="V253" s="1" t="n"/>
      <c r="W253" s="1" t="n"/>
      <c r="X253" s="1" t="n"/>
      <c r="Y253" s="210" t="n"/>
      <c r="Z253" s="1" t="n"/>
      <c r="AA253" s="1" t="n"/>
      <c r="AB253" s="212" t="n"/>
      <c r="AC253" s="212" t="n"/>
    </row>
    <row r="254">
      <c r="A254" s="1" t="n"/>
      <c r="B254" s="1" t="n"/>
      <c r="C254" s="1" t="n"/>
      <c r="D254" s="1" t="n"/>
      <c r="E254" s="1" t="n"/>
      <c r="F254" s="1" t="n"/>
      <c r="G254" s="1" t="n"/>
      <c r="H254" s="1" t="n"/>
      <c r="I254" s="1" t="n"/>
      <c r="J254" s="1" t="n"/>
      <c r="K254" s="1" t="n"/>
      <c r="L254" s="1" t="n"/>
      <c r="M254" s="1" t="n"/>
      <c r="N254" s="1" t="n"/>
      <c r="O254" s="1" t="n"/>
      <c r="P254" s="1" t="n"/>
      <c r="Q254" s="1" t="n"/>
      <c r="R254" s="1" t="n"/>
      <c r="S254" s="210" t="n"/>
      <c r="T254" s="210" t="n"/>
      <c r="U254" s="1" t="n"/>
      <c r="V254" s="1" t="n"/>
      <c r="W254" s="1" t="n"/>
      <c r="X254" s="1" t="n"/>
      <c r="Y254" s="210" t="n"/>
      <c r="Z254" s="1" t="n"/>
      <c r="AA254" s="1" t="n"/>
      <c r="AB254" s="212" t="n"/>
      <c r="AC254" s="212" t="n"/>
    </row>
    <row r="255">
      <c r="A255" s="1" t="n"/>
      <c r="B255" s="1" t="n"/>
      <c r="C255" s="1" t="n"/>
      <c r="D255" s="1" t="n"/>
      <c r="E255" s="1" t="n"/>
      <c r="F255" s="1" t="n"/>
      <c r="G255" s="1" t="n"/>
      <c r="H255" s="1" t="n"/>
      <c r="I255" s="1" t="n"/>
      <c r="J255" s="1" t="n"/>
      <c r="K255" s="1" t="n"/>
      <c r="L255" s="1" t="n"/>
      <c r="M255" s="1" t="n"/>
      <c r="N255" s="1" t="n"/>
      <c r="O255" s="1" t="n"/>
      <c r="P255" s="1" t="n"/>
      <c r="Q255" s="1" t="n"/>
      <c r="R255" s="1" t="n"/>
      <c r="S255" s="210" t="n"/>
      <c r="T255" s="210" t="n"/>
      <c r="U255" s="1" t="n"/>
      <c r="V255" s="1" t="n"/>
      <c r="W255" s="1" t="n"/>
      <c r="X255" s="1" t="n"/>
      <c r="Y255" s="210" t="n"/>
      <c r="Z255" s="1" t="n"/>
      <c r="AA255" s="1" t="n"/>
      <c r="AB255" s="212" t="n"/>
      <c r="AC255" s="212" t="n"/>
    </row>
    <row r="256">
      <c r="A256" s="1" t="n"/>
      <c r="B256" s="1" t="n"/>
      <c r="C256" s="1" t="n"/>
      <c r="D256" s="1" t="n"/>
      <c r="E256" s="1" t="n"/>
      <c r="F256" s="1" t="n"/>
      <c r="G256" s="1" t="n"/>
      <c r="H256" s="1" t="n"/>
      <c r="I256" s="1" t="n"/>
      <c r="J256" s="1" t="n"/>
      <c r="K256" s="1" t="n"/>
      <c r="L256" s="1" t="n"/>
      <c r="M256" s="1" t="n"/>
      <c r="N256" s="1" t="n"/>
      <c r="O256" s="1" t="n"/>
      <c r="P256" s="1" t="n"/>
      <c r="Q256" s="1" t="n"/>
      <c r="R256" s="1" t="n"/>
      <c r="S256" s="210" t="n"/>
      <c r="T256" s="210" t="n"/>
      <c r="U256" s="1" t="n"/>
      <c r="V256" s="1" t="n"/>
      <c r="W256" s="1" t="n"/>
      <c r="X256" s="1" t="n"/>
      <c r="Y256" s="210" t="n"/>
      <c r="Z256" s="1" t="n"/>
      <c r="AA256" s="1" t="n"/>
      <c r="AB256" s="212" t="n"/>
      <c r="AC256" s="212" t="n"/>
    </row>
    <row r="257">
      <c r="A257" s="1" t="n"/>
      <c r="B257" s="1" t="n"/>
      <c r="C257" s="1" t="n"/>
      <c r="D257" s="1" t="n"/>
      <c r="E257" s="1" t="n"/>
      <c r="F257" s="1" t="n"/>
      <c r="G257" s="1" t="n"/>
      <c r="H257" s="1" t="n"/>
      <c r="I257" s="1" t="n"/>
      <c r="J257" s="1" t="n"/>
      <c r="K257" s="1" t="n"/>
      <c r="L257" s="1" t="n"/>
      <c r="M257" s="1" t="n"/>
      <c r="N257" s="1" t="n"/>
      <c r="O257" s="1" t="n"/>
      <c r="P257" s="1" t="n"/>
      <c r="Q257" s="1" t="n"/>
      <c r="R257" s="1" t="n"/>
      <c r="S257" s="210" t="n"/>
      <c r="T257" s="210" t="n"/>
      <c r="U257" s="1" t="n"/>
      <c r="V257" s="1" t="n"/>
      <c r="W257" s="1" t="n"/>
      <c r="X257" s="1" t="n"/>
      <c r="Y257" s="210" t="n"/>
      <c r="Z257" s="1" t="n"/>
      <c r="AA257" s="1" t="n"/>
      <c r="AB257" s="212" t="n"/>
      <c r="AC257" s="212" t="n"/>
    </row>
    <row r="258">
      <c r="A258" s="1" t="n"/>
      <c r="B258" s="1" t="n"/>
      <c r="C258" s="1" t="n"/>
      <c r="D258" s="1" t="n"/>
      <c r="E258" s="1" t="n"/>
      <c r="F258" s="1" t="n"/>
      <c r="G258" s="1" t="n"/>
      <c r="H258" s="1" t="n"/>
      <c r="I258" s="1" t="n"/>
      <c r="J258" s="1" t="n"/>
      <c r="K258" s="1" t="n"/>
      <c r="L258" s="1" t="n"/>
      <c r="M258" s="1" t="n"/>
      <c r="N258" s="1" t="n"/>
      <c r="O258" s="1" t="n"/>
      <c r="P258" s="1" t="n"/>
      <c r="Q258" s="1" t="n"/>
      <c r="R258" s="1" t="n"/>
      <c r="S258" s="210" t="n"/>
      <c r="T258" s="210" t="n"/>
      <c r="U258" s="1" t="n"/>
      <c r="V258" s="1" t="n"/>
      <c r="W258" s="1" t="n"/>
      <c r="X258" s="1" t="n"/>
      <c r="Y258" s="210" t="n"/>
      <c r="Z258" s="1" t="n"/>
      <c r="AA258" s="1" t="n"/>
      <c r="AB258" s="212" t="n"/>
      <c r="AC258" s="212" t="n"/>
    </row>
    <row r="259">
      <c r="A259" s="1" t="n"/>
      <c r="B259" s="1" t="n"/>
      <c r="C259" s="1" t="n"/>
      <c r="D259" s="1" t="n"/>
      <c r="E259" s="1" t="n"/>
      <c r="F259" s="1" t="n"/>
      <c r="G259" s="1" t="n"/>
      <c r="H259" s="1" t="n"/>
      <c r="I259" s="1" t="n"/>
      <c r="J259" s="1" t="n"/>
      <c r="K259" s="1" t="n"/>
      <c r="L259" s="1" t="n"/>
      <c r="M259" s="1" t="n"/>
      <c r="N259" s="1" t="n"/>
      <c r="O259" s="1" t="n"/>
      <c r="P259" s="1" t="n"/>
      <c r="Q259" s="1" t="n"/>
      <c r="R259" s="1" t="n"/>
      <c r="S259" s="210" t="n"/>
      <c r="T259" s="210" t="n"/>
      <c r="U259" s="1" t="n"/>
      <c r="V259" s="1" t="n"/>
      <c r="W259" s="1" t="n"/>
      <c r="X259" s="1" t="n"/>
      <c r="Y259" s="210" t="n"/>
      <c r="Z259" s="1" t="n"/>
      <c r="AA259" s="1" t="n"/>
      <c r="AB259" s="212" t="n"/>
      <c r="AC259" s="212" t="n"/>
    </row>
    <row r="260">
      <c r="A260" s="1" t="n"/>
      <c r="B260" s="1" t="n"/>
      <c r="C260" s="1" t="n"/>
      <c r="D260" s="1" t="n"/>
      <c r="E260" s="1" t="n"/>
      <c r="F260" s="1" t="n"/>
      <c r="G260" s="1" t="n"/>
      <c r="H260" s="1" t="n"/>
      <c r="I260" s="1" t="n"/>
      <c r="J260" s="1" t="n"/>
      <c r="K260" s="1" t="n"/>
      <c r="L260" s="1" t="n"/>
      <c r="M260" s="1" t="n"/>
      <c r="N260" s="1" t="n"/>
      <c r="O260" s="1" t="n"/>
      <c r="P260" s="1" t="n"/>
      <c r="Q260" s="1" t="n"/>
      <c r="R260" s="1" t="n"/>
      <c r="S260" s="210" t="n"/>
      <c r="T260" s="210" t="n"/>
      <c r="U260" s="1" t="n"/>
      <c r="V260" s="1" t="n"/>
      <c r="W260" s="1" t="n"/>
      <c r="X260" s="1" t="n"/>
      <c r="Y260" s="210" t="n"/>
      <c r="Z260" s="1" t="n"/>
      <c r="AA260" s="1" t="n"/>
      <c r="AB260" s="212" t="n"/>
      <c r="AC260" s="212" t="n"/>
    </row>
    <row r="261">
      <c r="A261" s="1" t="n"/>
      <c r="B261" s="1" t="n"/>
      <c r="C261" s="1" t="n"/>
      <c r="D261" s="1" t="n"/>
      <c r="E261" s="1" t="n"/>
      <c r="F261" s="1" t="n"/>
      <c r="G261" s="1" t="n"/>
      <c r="H261" s="1" t="n"/>
      <c r="I261" s="1" t="n"/>
      <c r="J261" s="1" t="n"/>
      <c r="K261" s="1" t="n"/>
      <c r="L261" s="1" t="n"/>
      <c r="M261" s="1" t="n"/>
      <c r="N261" s="1" t="n"/>
      <c r="O261" s="1" t="n"/>
      <c r="P261" s="1" t="n"/>
      <c r="Q261" s="1" t="n"/>
      <c r="R261" s="1" t="n"/>
      <c r="S261" s="210" t="n"/>
      <c r="T261" s="210" t="n"/>
      <c r="U261" s="1" t="n"/>
      <c r="V261" s="1" t="n"/>
      <c r="W261" s="1" t="n"/>
      <c r="X261" s="1" t="n"/>
      <c r="Y261" s="210" t="n"/>
      <c r="Z261" s="1" t="n"/>
      <c r="AA261" s="1" t="n"/>
      <c r="AB261" s="212" t="n"/>
      <c r="AC261" s="212" t="n"/>
    </row>
    <row r="262">
      <c r="A262" s="1" t="n"/>
      <c r="B262" s="1" t="n"/>
      <c r="C262" s="1" t="n"/>
      <c r="D262" s="1" t="n"/>
      <c r="E262" s="1" t="n"/>
      <c r="F262" s="1" t="n"/>
      <c r="G262" s="1" t="n"/>
      <c r="H262" s="1" t="n"/>
      <c r="I262" s="1" t="n"/>
      <c r="J262" s="1" t="n"/>
      <c r="K262" s="1" t="n"/>
      <c r="L262" s="1" t="n"/>
      <c r="M262" s="1" t="n"/>
      <c r="N262" s="1" t="n"/>
      <c r="O262" s="1" t="n"/>
      <c r="P262" s="1" t="n"/>
      <c r="Q262" s="1" t="n"/>
      <c r="R262" s="1" t="n"/>
      <c r="S262" s="210" t="n"/>
      <c r="T262" s="210" t="n"/>
      <c r="U262" s="1" t="n"/>
      <c r="V262" s="1" t="n"/>
      <c r="W262" s="1" t="n"/>
      <c r="X262" s="1" t="n"/>
      <c r="Y262" s="210" t="n"/>
      <c r="Z262" s="1" t="n"/>
      <c r="AA262" s="1" t="n"/>
      <c r="AB262" s="212" t="n"/>
      <c r="AC262" s="212" t="n"/>
    </row>
    <row r="263">
      <c r="A263" s="1" t="n"/>
      <c r="B263" s="1" t="n"/>
      <c r="C263" s="1" t="n"/>
      <c r="D263" s="1" t="n"/>
      <c r="E263" s="1" t="n"/>
      <c r="F263" s="1" t="n"/>
      <c r="G263" s="1" t="n"/>
      <c r="H263" s="1" t="n"/>
      <c r="I263" s="1" t="n"/>
      <c r="J263" s="1" t="n"/>
      <c r="K263" s="1" t="n"/>
      <c r="L263" s="1" t="n"/>
      <c r="M263" s="1" t="n"/>
      <c r="N263" s="1" t="n"/>
      <c r="O263" s="1" t="n"/>
      <c r="P263" s="1" t="n"/>
      <c r="Q263" s="1" t="n"/>
      <c r="R263" s="1" t="n"/>
      <c r="S263" s="210" t="n"/>
      <c r="T263" s="210" t="n"/>
      <c r="U263" s="1" t="n"/>
      <c r="V263" s="1" t="n"/>
      <c r="W263" s="1" t="n"/>
      <c r="X263" s="1" t="n"/>
      <c r="Y263" s="210" t="n"/>
      <c r="Z263" s="1" t="n"/>
      <c r="AA263" s="1" t="n"/>
      <c r="AB263" s="212" t="n"/>
      <c r="AC263" s="212" t="n"/>
    </row>
    <row r="264">
      <c r="A264" s="1" t="n"/>
      <c r="B264" s="1" t="n"/>
      <c r="C264" s="1" t="n"/>
      <c r="D264" s="1" t="n"/>
      <c r="E264" s="1" t="n"/>
      <c r="F264" s="1" t="n"/>
      <c r="G264" s="1" t="n"/>
      <c r="H264" s="1" t="n"/>
      <c r="I264" s="1" t="n"/>
      <c r="J264" s="1" t="n"/>
      <c r="K264" s="1" t="n"/>
      <c r="L264" s="1" t="n"/>
      <c r="M264" s="1" t="n"/>
      <c r="N264" s="1" t="n"/>
      <c r="O264" s="1" t="n"/>
      <c r="P264" s="1" t="n"/>
      <c r="Q264" s="1" t="n"/>
      <c r="R264" s="1" t="n"/>
      <c r="S264" s="210" t="n"/>
      <c r="T264" s="210" t="n"/>
      <c r="U264" s="1" t="n"/>
      <c r="V264" s="1" t="n"/>
      <c r="W264" s="1" t="n"/>
      <c r="X264" s="1" t="n"/>
      <c r="Y264" s="210" t="n"/>
      <c r="Z264" s="1" t="n"/>
      <c r="AA264" s="1" t="n"/>
      <c r="AB264" s="212" t="n"/>
      <c r="AC264" s="212" t="n"/>
    </row>
    <row r="265">
      <c r="A265" s="1" t="n"/>
      <c r="B265" s="1" t="n"/>
      <c r="C265" s="1" t="n"/>
      <c r="D265" s="1" t="n"/>
      <c r="E265" s="1" t="n"/>
      <c r="F265" s="1" t="n"/>
      <c r="G265" s="1" t="n"/>
      <c r="H265" s="1" t="n"/>
      <c r="I265" s="1" t="n"/>
      <c r="J265" s="1" t="n"/>
      <c r="K265" s="1" t="n"/>
      <c r="L265" s="1" t="n"/>
      <c r="M265" s="1" t="n"/>
      <c r="N265" s="1" t="n"/>
      <c r="O265" s="1" t="n"/>
      <c r="P265" s="1" t="n"/>
      <c r="Q265" s="1" t="n"/>
      <c r="R265" s="1" t="n"/>
      <c r="S265" s="210" t="n"/>
      <c r="T265" s="210" t="n"/>
      <c r="U265" s="1" t="n"/>
      <c r="V265" s="1" t="n"/>
      <c r="W265" s="1" t="n"/>
      <c r="X265" s="1" t="n"/>
      <c r="Y265" s="210" t="n"/>
      <c r="Z265" s="1" t="n"/>
      <c r="AA265" s="1" t="n"/>
      <c r="AB265" s="212" t="n"/>
      <c r="AC265" s="212" t="n"/>
    </row>
    <row r="266">
      <c r="A266" s="1" t="n"/>
      <c r="B266" s="1" t="n"/>
      <c r="C266" s="1" t="n"/>
      <c r="D266" s="1" t="n"/>
      <c r="E266" s="1" t="n"/>
      <c r="F266" s="1" t="n"/>
      <c r="G266" s="1" t="n"/>
      <c r="H266" s="1" t="n"/>
      <c r="I266" s="1" t="n"/>
      <c r="J266" s="1" t="n"/>
      <c r="K266" s="1" t="n"/>
      <c r="L266" s="1" t="n"/>
      <c r="M266" s="1" t="n"/>
      <c r="N266" s="1" t="n"/>
      <c r="O266" s="1" t="n"/>
      <c r="P266" s="1" t="n"/>
      <c r="Q266" s="1" t="n"/>
      <c r="R266" s="1" t="n"/>
      <c r="S266" s="210" t="n"/>
      <c r="T266" s="210" t="n"/>
      <c r="U266" s="1" t="n"/>
      <c r="V266" s="1" t="n"/>
      <c r="W266" s="1" t="n"/>
      <c r="X266" s="1" t="n"/>
      <c r="Y266" s="210" t="n"/>
      <c r="Z266" s="1" t="n"/>
      <c r="AA266" s="1" t="n"/>
      <c r="AB266" s="212" t="n"/>
      <c r="AC266" s="212" t="n"/>
    </row>
    <row r="267">
      <c r="A267" s="1" t="n"/>
      <c r="B267" s="1" t="n"/>
      <c r="C267" s="1" t="n"/>
      <c r="D267" s="1" t="n"/>
      <c r="E267" s="1" t="n"/>
      <c r="F267" s="1" t="n"/>
      <c r="G267" s="1" t="n"/>
      <c r="H267" s="1" t="n"/>
      <c r="I267" s="1" t="n"/>
      <c r="J267" s="1" t="n"/>
      <c r="K267" s="1" t="n"/>
      <c r="L267" s="1" t="n"/>
      <c r="M267" s="1" t="n"/>
      <c r="N267" s="1" t="n"/>
      <c r="O267" s="1" t="n"/>
      <c r="P267" s="1" t="n"/>
      <c r="Q267" s="1" t="n"/>
      <c r="R267" s="1" t="n"/>
      <c r="S267" s="210" t="n"/>
      <c r="T267" s="210" t="n"/>
      <c r="U267" s="1" t="n"/>
      <c r="V267" s="1" t="n"/>
      <c r="W267" s="1" t="n"/>
      <c r="X267" s="1" t="n"/>
      <c r="Y267" s="210" t="n"/>
      <c r="Z267" s="1" t="n"/>
      <c r="AA267" s="1" t="n"/>
      <c r="AB267" s="212" t="n"/>
      <c r="AC267" s="212" t="n"/>
    </row>
    <row r="268">
      <c r="A268" s="1" t="n"/>
      <c r="B268" s="1" t="n"/>
      <c r="C268" s="1" t="n"/>
      <c r="D268" s="1" t="n"/>
      <c r="E268" s="1" t="n"/>
      <c r="F268" s="1" t="n"/>
      <c r="G268" s="1" t="n"/>
      <c r="H268" s="1" t="n"/>
      <c r="I268" s="1" t="n"/>
      <c r="J268" s="1" t="n"/>
      <c r="K268" s="1" t="n"/>
      <c r="L268" s="1" t="n"/>
      <c r="M268" s="1" t="n"/>
      <c r="N268" s="1" t="n"/>
      <c r="O268" s="1" t="n"/>
      <c r="P268" s="1" t="n"/>
      <c r="Q268" s="1" t="n"/>
      <c r="R268" s="1" t="n"/>
      <c r="S268" s="210" t="n"/>
      <c r="T268" s="210" t="n"/>
      <c r="U268" s="1" t="n"/>
      <c r="V268" s="1" t="n"/>
      <c r="W268" s="1" t="n"/>
      <c r="X268" s="1" t="n"/>
      <c r="Y268" s="210" t="n"/>
      <c r="Z268" s="1" t="n"/>
      <c r="AA268" s="1" t="n"/>
      <c r="AB268" s="212" t="n"/>
      <c r="AC268" s="212" t="n"/>
    </row>
    <row r="269">
      <c r="A269" s="1" t="n"/>
      <c r="B269" s="1" t="n"/>
      <c r="C269" s="1" t="n"/>
      <c r="D269" s="1" t="n"/>
      <c r="E269" s="1" t="n"/>
      <c r="F269" s="1" t="n"/>
      <c r="G269" s="1" t="n"/>
      <c r="H269" s="1" t="n"/>
      <c r="I269" s="1" t="n"/>
      <c r="J269" s="1" t="n"/>
      <c r="K269" s="1" t="n"/>
      <c r="L269" s="1" t="n"/>
      <c r="M269" s="1" t="n"/>
      <c r="N269" s="1" t="n"/>
      <c r="O269" s="1" t="n"/>
      <c r="P269" s="1" t="n"/>
      <c r="Q269" s="1" t="n"/>
      <c r="R269" s="1" t="n"/>
      <c r="S269" s="210" t="n"/>
      <c r="T269" s="210" t="n"/>
      <c r="U269" s="1" t="n"/>
      <c r="V269" s="1" t="n"/>
      <c r="W269" s="1" t="n"/>
      <c r="X269" s="1" t="n"/>
      <c r="Y269" s="210" t="n"/>
      <c r="Z269" s="1" t="n"/>
      <c r="AA269" s="1" t="n"/>
      <c r="AB269" s="212" t="n"/>
      <c r="AC269" s="212" t="n"/>
    </row>
    <row r="270">
      <c r="A270" s="1" t="n"/>
      <c r="B270" s="1" t="n"/>
      <c r="C270" s="1" t="n"/>
      <c r="D270" s="1" t="n"/>
      <c r="E270" s="1" t="n"/>
      <c r="F270" s="1" t="n"/>
      <c r="G270" s="1" t="n"/>
      <c r="H270" s="1" t="n"/>
      <c r="I270" s="1" t="n"/>
      <c r="J270" s="1" t="n"/>
      <c r="K270" s="1" t="n"/>
      <c r="L270" s="1" t="n"/>
      <c r="M270" s="1" t="n"/>
      <c r="N270" s="1" t="n"/>
      <c r="O270" s="1" t="n"/>
      <c r="P270" s="1" t="n"/>
      <c r="Q270" s="1" t="n"/>
      <c r="R270" s="1" t="n"/>
      <c r="S270" s="210" t="n"/>
      <c r="T270" s="210" t="n"/>
      <c r="U270" s="1" t="n"/>
      <c r="V270" s="1" t="n"/>
      <c r="W270" s="1" t="n"/>
      <c r="X270" s="1" t="n"/>
      <c r="Y270" s="210" t="n"/>
      <c r="Z270" s="1" t="n"/>
      <c r="AA270" s="1" t="n"/>
      <c r="AB270" s="212" t="n"/>
      <c r="AC270" s="212" t="n"/>
    </row>
    <row r="271">
      <c r="A271" s="1" t="n"/>
      <c r="B271" s="1" t="n"/>
      <c r="C271" s="1" t="n"/>
      <c r="D271" s="1" t="n"/>
      <c r="E271" s="1" t="n"/>
      <c r="F271" s="1" t="n"/>
      <c r="G271" s="1" t="n"/>
      <c r="H271" s="1" t="n"/>
      <c r="I271" s="1" t="n"/>
      <c r="J271" s="1" t="n"/>
      <c r="K271" s="1" t="n"/>
      <c r="L271" s="1" t="n"/>
      <c r="M271" s="1" t="n"/>
      <c r="N271" s="1" t="n"/>
      <c r="O271" s="1" t="n"/>
      <c r="P271" s="1" t="n"/>
      <c r="Q271" s="1" t="n"/>
      <c r="R271" s="1" t="n"/>
      <c r="S271" s="210" t="n"/>
      <c r="T271" s="210" t="n"/>
      <c r="U271" s="1" t="n"/>
      <c r="V271" s="1" t="n"/>
      <c r="W271" s="1" t="n"/>
      <c r="X271" s="1" t="n"/>
      <c r="Y271" s="210" t="n"/>
      <c r="Z271" s="1" t="n"/>
      <c r="AA271" s="1" t="n"/>
      <c r="AB271" s="212" t="n"/>
      <c r="AC271" s="212" t="n"/>
    </row>
    <row r="272">
      <c r="A272" s="1" t="n"/>
      <c r="B272" s="1" t="n"/>
      <c r="C272" s="1" t="n"/>
      <c r="D272" s="1" t="n"/>
      <c r="E272" s="1" t="n"/>
      <c r="F272" s="1" t="n"/>
      <c r="G272" s="1" t="n"/>
      <c r="H272" s="1" t="n"/>
      <c r="I272" s="1" t="n"/>
      <c r="J272" s="1" t="n"/>
      <c r="K272" s="1" t="n"/>
      <c r="L272" s="1" t="n"/>
      <c r="M272" s="1" t="n"/>
      <c r="N272" s="1" t="n"/>
      <c r="O272" s="1" t="n"/>
      <c r="P272" s="1" t="n"/>
      <c r="Q272" s="1" t="n"/>
      <c r="R272" s="1" t="n"/>
      <c r="S272" s="210" t="n"/>
      <c r="T272" s="210" t="n"/>
      <c r="U272" s="1" t="n"/>
      <c r="V272" s="1" t="n"/>
      <c r="W272" s="1" t="n"/>
      <c r="X272" s="1" t="n"/>
      <c r="Y272" s="210" t="n"/>
      <c r="Z272" s="1" t="n"/>
      <c r="AA272" s="1" t="n"/>
      <c r="AB272" s="212" t="n"/>
      <c r="AC272" s="212" t="n"/>
    </row>
    <row r="273">
      <c r="A273" s="1" t="n"/>
      <c r="B273" s="1" t="n"/>
      <c r="C273" s="1" t="n"/>
      <c r="D273" s="1" t="n"/>
      <c r="E273" s="1" t="n"/>
      <c r="F273" s="1" t="n"/>
      <c r="G273" s="1" t="n"/>
      <c r="H273" s="1" t="n"/>
      <c r="I273" s="1" t="n"/>
      <c r="J273" s="1" t="n"/>
      <c r="K273" s="1" t="n"/>
      <c r="L273" s="1" t="n"/>
      <c r="M273" s="1" t="n"/>
      <c r="N273" s="1" t="n"/>
      <c r="O273" s="1" t="n"/>
      <c r="P273" s="1" t="n"/>
      <c r="Q273" s="1" t="n"/>
      <c r="R273" s="1" t="n"/>
      <c r="S273" s="210" t="n"/>
      <c r="T273" s="210" t="n"/>
      <c r="U273" s="1" t="n"/>
      <c r="V273" s="1" t="n"/>
      <c r="W273" s="1" t="n"/>
      <c r="X273" s="1" t="n"/>
      <c r="Y273" s="210" t="n"/>
      <c r="Z273" s="1" t="n"/>
      <c r="AA273" s="1" t="n"/>
      <c r="AB273" s="212" t="n"/>
      <c r="AC273" s="212" t="n"/>
    </row>
    <row r="274">
      <c r="A274" s="1" t="n"/>
      <c r="B274" s="1" t="n"/>
      <c r="C274" s="1" t="n"/>
      <c r="D274" s="1" t="n"/>
      <c r="E274" s="1" t="n"/>
      <c r="F274" s="1" t="n"/>
      <c r="G274" s="1" t="n"/>
      <c r="H274" s="1" t="n"/>
      <c r="I274" s="1" t="n"/>
      <c r="J274" s="1" t="n"/>
      <c r="K274" s="1" t="n"/>
      <c r="L274" s="1" t="n"/>
      <c r="M274" s="1" t="n"/>
      <c r="N274" s="1" t="n"/>
      <c r="O274" s="1" t="n"/>
      <c r="P274" s="1" t="n"/>
      <c r="Q274" s="1" t="n"/>
      <c r="R274" s="1" t="n"/>
      <c r="S274" s="210" t="n"/>
      <c r="T274" s="210" t="n"/>
      <c r="U274" s="1" t="n"/>
      <c r="V274" s="1" t="n"/>
      <c r="W274" s="1" t="n"/>
      <c r="X274" s="1" t="n"/>
      <c r="Y274" s="210" t="n"/>
      <c r="Z274" s="1" t="n"/>
      <c r="AA274" s="1" t="n"/>
      <c r="AB274" s="212" t="n"/>
      <c r="AC274" s="212" t="n"/>
    </row>
    <row r="275">
      <c r="A275" s="1" t="n"/>
      <c r="B275" s="1" t="n"/>
      <c r="C275" s="1" t="n"/>
      <c r="D275" s="1" t="n"/>
      <c r="E275" s="1" t="n"/>
      <c r="F275" s="1" t="n"/>
      <c r="G275" s="1" t="n"/>
      <c r="H275" s="1" t="n"/>
      <c r="I275" s="1" t="n"/>
      <c r="J275" s="1" t="n"/>
      <c r="K275" s="1" t="n"/>
      <c r="L275" s="1" t="n"/>
      <c r="M275" s="1" t="n"/>
      <c r="N275" s="1" t="n"/>
      <c r="O275" s="1" t="n"/>
      <c r="P275" s="1" t="n"/>
      <c r="Q275" s="1" t="n"/>
      <c r="R275" s="1" t="n"/>
      <c r="S275" s="210" t="n"/>
      <c r="T275" s="210" t="n"/>
      <c r="U275" s="1" t="n"/>
      <c r="V275" s="1" t="n"/>
      <c r="W275" s="1" t="n"/>
      <c r="X275" s="1" t="n"/>
      <c r="Y275" s="210" t="n"/>
      <c r="Z275" s="1" t="n"/>
      <c r="AA275" s="1" t="n"/>
      <c r="AB275" s="212" t="n"/>
      <c r="AC275" s="212" t="n"/>
    </row>
    <row r="276">
      <c r="A276" s="1" t="n"/>
      <c r="B276" s="1" t="n"/>
      <c r="C276" s="1" t="n"/>
      <c r="D276" s="1" t="n"/>
      <c r="E276" s="1" t="n"/>
      <c r="F276" s="1" t="n"/>
      <c r="G276" s="1" t="n"/>
      <c r="H276" s="1" t="n"/>
      <c r="I276" s="1" t="n"/>
      <c r="J276" s="1" t="n"/>
      <c r="K276" s="1" t="n"/>
      <c r="L276" s="1" t="n"/>
      <c r="M276" s="1" t="n"/>
      <c r="N276" s="1" t="n"/>
      <c r="O276" s="1" t="n"/>
      <c r="P276" s="1" t="n"/>
      <c r="Q276" s="1" t="n"/>
      <c r="R276" s="1" t="n"/>
      <c r="S276" s="210" t="n"/>
      <c r="T276" s="210" t="n"/>
      <c r="U276" s="1" t="n"/>
      <c r="V276" s="1" t="n"/>
      <c r="W276" s="1" t="n"/>
      <c r="X276" s="1" t="n"/>
      <c r="Y276" s="210" t="n"/>
      <c r="Z276" s="1" t="n"/>
      <c r="AA276" s="1" t="n"/>
      <c r="AB276" s="212" t="n"/>
      <c r="AC276" s="212" t="n"/>
    </row>
    <row r="277">
      <c r="A277" s="1" t="n"/>
      <c r="B277" s="1" t="n"/>
      <c r="C277" s="1" t="n"/>
      <c r="D277" s="1" t="n"/>
      <c r="E277" s="1" t="n"/>
      <c r="F277" s="1" t="n"/>
      <c r="G277" s="1" t="n"/>
      <c r="H277" s="1" t="n"/>
      <c r="I277" s="1" t="n"/>
      <c r="J277" s="1" t="n"/>
      <c r="K277" s="1" t="n"/>
      <c r="L277" s="1" t="n"/>
      <c r="M277" s="1" t="n"/>
      <c r="N277" s="1" t="n"/>
      <c r="O277" s="1" t="n"/>
      <c r="P277" s="1" t="n"/>
      <c r="Q277" s="1" t="n"/>
      <c r="R277" s="1" t="n"/>
      <c r="S277" s="210" t="n"/>
      <c r="T277" s="210" t="n"/>
      <c r="U277" s="1" t="n"/>
      <c r="V277" s="1" t="n"/>
      <c r="W277" s="1" t="n"/>
      <c r="X277" s="1" t="n"/>
      <c r="Y277" s="210" t="n"/>
      <c r="Z277" s="1" t="n"/>
      <c r="AA277" s="1" t="n"/>
      <c r="AB277" s="212" t="n"/>
      <c r="AC277" s="212" t="n"/>
    </row>
    <row r="278">
      <c r="A278" s="1" t="n"/>
      <c r="B278" s="1" t="n"/>
      <c r="C278" s="1" t="n"/>
      <c r="D278" s="1" t="n"/>
      <c r="E278" s="1" t="n"/>
      <c r="F278" s="1" t="n"/>
      <c r="G278" s="1" t="n"/>
      <c r="H278" s="1" t="n"/>
      <c r="I278" s="1" t="n"/>
      <c r="J278" s="1" t="n"/>
      <c r="K278" s="1" t="n"/>
      <c r="L278" s="1" t="n"/>
      <c r="M278" s="1" t="n"/>
      <c r="N278" s="1" t="n"/>
      <c r="O278" s="1" t="n"/>
      <c r="P278" s="1" t="n"/>
      <c r="Q278" s="1" t="n"/>
      <c r="R278" s="1" t="n"/>
      <c r="S278" s="210" t="n"/>
      <c r="T278" s="210" t="n"/>
      <c r="U278" s="1" t="n"/>
      <c r="V278" s="1" t="n"/>
      <c r="W278" s="1" t="n"/>
      <c r="X278" s="1" t="n"/>
      <c r="Y278" s="210" t="n"/>
      <c r="Z278" s="1" t="n"/>
      <c r="AA278" s="1" t="n"/>
      <c r="AB278" s="212" t="n"/>
      <c r="AC278" s="212" t="n"/>
    </row>
    <row r="279">
      <c r="A279" s="1" t="n"/>
      <c r="B279" s="1" t="n"/>
      <c r="C279" s="1" t="n"/>
      <c r="D279" s="1" t="n"/>
      <c r="E279" s="1" t="n"/>
      <c r="F279" s="1" t="n"/>
      <c r="G279" s="1" t="n"/>
      <c r="H279" s="1" t="n"/>
      <c r="I279" s="1" t="n"/>
      <c r="J279" s="1" t="n"/>
      <c r="K279" s="1" t="n"/>
      <c r="L279" s="1" t="n"/>
      <c r="M279" s="1" t="n"/>
      <c r="N279" s="1" t="n"/>
      <c r="O279" s="1" t="n"/>
      <c r="P279" s="1" t="n"/>
      <c r="Q279" s="1" t="n"/>
      <c r="R279" s="1" t="n"/>
      <c r="S279" s="210" t="n"/>
      <c r="T279" s="210" t="n"/>
      <c r="U279" s="1" t="n"/>
      <c r="V279" s="1" t="n"/>
      <c r="W279" s="1" t="n"/>
      <c r="X279" s="1" t="n"/>
      <c r="Y279" s="210" t="n"/>
      <c r="Z279" s="1" t="n"/>
      <c r="AA279" s="1" t="n"/>
      <c r="AB279" s="212" t="n"/>
      <c r="AC279" s="212" t="n"/>
    </row>
    <row r="280">
      <c r="A280" s="1" t="n"/>
      <c r="B280" s="1" t="n"/>
      <c r="C280" s="1" t="n"/>
      <c r="D280" s="1" t="n"/>
      <c r="E280" s="1" t="n"/>
      <c r="F280" s="1" t="n"/>
      <c r="G280" s="1" t="n"/>
      <c r="H280" s="1" t="n"/>
      <c r="I280" s="1" t="n"/>
      <c r="J280" s="1" t="n"/>
      <c r="K280" s="1" t="n"/>
      <c r="L280" s="1" t="n"/>
      <c r="M280" s="1" t="n"/>
      <c r="N280" s="1" t="n"/>
      <c r="O280" s="1" t="n"/>
      <c r="P280" s="1" t="n"/>
      <c r="Q280" s="1" t="n"/>
      <c r="R280" s="1" t="n"/>
      <c r="S280" s="210" t="n"/>
      <c r="T280" s="210" t="n"/>
      <c r="U280" s="1" t="n"/>
      <c r="V280" s="1" t="n"/>
      <c r="W280" s="1" t="n"/>
      <c r="X280" s="1" t="n"/>
      <c r="Y280" s="210" t="n"/>
      <c r="Z280" s="1" t="n"/>
      <c r="AA280" s="1" t="n"/>
      <c r="AB280" s="212" t="n"/>
      <c r="AC280" s="212" t="n"/>
    </row>
    <row r="281">
      <c r="A281" s="1" t="n"/>
      <c r="B281" s="1" t="n"/>
      <c r="C281" s="1" t="n"/>
      <c r="D281" s="1" t="n"/>
      <c r="E281" s="1" t="n"/>
      <c r="F281" s="1" t="n"/>
      <c r="G281" s="1" t="n"/>
      <c r="H281" s="1" t="n"/>
      <c r="I281" s="1" t="n"/>
      <c r="J281" s="1" t="n"/>
      <c r="K281" s="1" t="n"/>
      <c r="L281" s="1" t="n"/>
      <c r="M281" s="1" t="n"/>
      <c r="N281" s="1" t="n"/>
      <c r="O281" s="1" t="n"/>
      <c r="P281" s="1" t="n"/>
      <c r="Q281" s="1" t="n"/>
      <c r="R281" s="1" t="n"/>
      <c r="S281" s="210" t="n"/>
      <c r="T281" s="210" t="n"/>
      <c r="U281" s="1" t="n"/>
      <c r="V281" s="1" t="n"/>
      <c r="W281" s="1" t="n"/>
      <c r="X281" s="1" t="n"/>
      <c r="Y281" s="210" t="n"/>
      <c r="Z281" s="1" t="n"/>
      <c r="AA281" s="1" t="n"/>
      <c r="AB281" s="212" t="n"/>
      <c r="AC281" s="212" t="n"/>
    </row>
    <row r="282">
      <c r="A282" s="1" t="n"/>
      <c r="B282" s="1" t="n"/>
      <c r="C282" s="1" t="n"/>
      <c r="D282" s="1" t="n"/>
      <c r="E282" s="1" t="n"/>
      <c r="F282" s="1" t="n"/>
      <c r="G282" s="1" t="n"/>
      <c r="H282" s="1" t="n"/>
      <c r="I282" s="1" t="n"/>
      <c r="J282" s="1" t="n"/>
      <c r="K282" s="1" t="n"/>
      <c r="L282" s="1" t="n"/>
      <c r="M282" s="1" t="n"/>
      <c r="N282" s="1" t="n"/>
      <c r="O282" s="1" t="n"/>
      <c r="P282" s="1" t="n"/>
      <c r="Q282" s="1" t="n"/>
      <c r="R282" s="1" t="n"/>
      <c r="S282" s="210" t="n"/>
      <c r="T282" s="210" t="n"/>
      <c r="U282" s="1" t="n"/>
      <c r="V282" s="1" t="n"/>
      <c r="W282" s="1" t="n"/>
      <c r="X282" s="1" t="n"/>
      <c r="Y282" s="210" t="n"/>
      <c r="Z282" s="1" t="n"/>
      <c r="AA282" s="1" t="n"/>
      <c r="AB282" s="212" t="n"/>
      <c r="AC282" s="212" t="n"/>
    </row>
    <row r="283">
      <c r="A283" s="1" t="n"/>
      <c r="B283" s="1" t="n"/>
      <c r="C283" s="1" t="n"/>
      <c r="D283" s="1" t="n"/>
      <c r="E283" s="1" t="n"/>
      <c r="F283" s="1" t="n"/>
      <c r="G283" s="1" t="n"/>
      <c r="H283" s="1" t="n"/>
      <c r="I283" s="1" t="n"/>
      <c r="J283" s="1" t="n"/>
      <c r="K283" s="1" t="n"/>
      <c r="L283" s="1" t="n"/>
      <c r="M283" s="1" t="n"/>
      <c r="N283" s="1" t="n"/>
      <c r="O283" s="1" t="n"/>
      <c r="P283" s="1" t="n"/>
      <c r="Q283" s="1" t="n"/>
      <c r="R283" s="1" t="n"/>
      <c r="S283" s="210" t="n"/>
      <c r="T283" s="210" t="n"/>
      <c r="U283" s="1" t="n"/>
      <c r="V283" s="1" t="n"/>
      <c r="W283" s="1" t="n"/>
      <c r="X283" s="1" t="n"/>
      <c r="Y283" s="210" t="n"/>
      <c r="Z283" s="1" t="n"/>
      <c r="AA283" s="1" t="n"/>
      <c r="AB283" s="212" t="n"/>
      <c r="AC283" s="212" t="n"/>
    </row>
    <row r="284">
      <c r="A284" s="1" t="n"/>
      <c r="B284" s="1" t="n"/>
      <c r="C284" s="1" t="n"/>
      <c r="D284" s="1" t="n"/>
      <c r="E284" s="1" t="n"/>
      <c r="F284" s="1" t="n"/>
      <c r="G284" s="1" t="n"/>
      <c r="H284" s="1" t="n"/>
      <c r="I284" s="1" t="n"/>
      <c r="J284" s="1" t="n"/>
      <c r="K284" s="1" t="n"/>
      <c r="L284" s="1" t="n"/>
      <c r="M284" s="1" t="n"/>
      <c r="N284" s="1" t="n"/>
      <c r="O284" s="1" t="n"/>
      <c r="P284" s="1" t="n"/>
      <c r="Q284" s="1" t="n"/>
      <c r="R284" s="1" t="n"/>
      <c r="S284" s="210" t="n"/>
      <c r="T284" s="210" t="n"/>
      <c r="U284" s="1" t="n"/>
      <c r="V284" s="1" t="n"/>
      <c r="W284" s="1" t="n"/>
      <c r="X284" s="1" t="n"/>
      <c r="Y284" s="210" t="n"/>
      <c r="Z284" s="1" t="n"/>
      <c r="AA284" s="1" t="n"/>
      <c r="AB284" s="212" t="n"/>
      <c r="AC284" s="212" t="n"/>
    </row>
    <row r="285">
      <c r="A285" s="1" t="n"/>
      <c r="B285" s="1" t="n"/>
      <c r="C285" s="1" t="n"/>
      <c r="D285" s="1" t="n"/>
      <c r="E285" s="1" t="n"/>
      <c r="F285" s="1" t="n"/>
      <c r="G285" s="1" t="n"/>
      <c r="H285" s="1" t="n"/>
      <c r="I285" s="1" t="n"/>
      <c r="J285" s="1" t="n"/>
      <c r="K285" s="1" t="n"/>
      <c r="L285" s="1" t="n"/>
      <c r="M285" s="1" t="n"/>
      <c r="N285" s="1" t="n"/>
      <c r="O285" s="1" t="n"/>
      <c r="P285" s="1" t="n"/>
      <c r="Q285" s="1" t="n"/>
      <c r="R285" s="1" t="n"/>
      <c r="S285" s="210" t="n"/>
      <c r="T285" s="210" t="n"/>
      <c r="U285" s="1" t="n"/>
      <c r="V285" s="1" t="n"/>
      <c r="W285" s="1" t="n"/>
      <c r="X285" s="1" t="n"/>
      <c r="Y285" s="210" t="n"/>
      <c r="Z285" s="1" t="n"/>
      <c r="AA285" s="1" t="n"/>
      <c r="AB285" s="212" t="n"/>
      <c r="AC285" s="212" t="n"/>
    </row>
    <row r="286">
      <c r="A286" s="1" t="n"/>
      <c r="B286" s="1" t="n"/>
      <c r="C286" s="1" t="n"/>
      <c r="D286" s="1" t="n"/>
      <c r="E286" s="1" t="n"/>
      <c r="F286" s="1" t="n"/>
      <c r="G286" s="1" t="n"/>
      <c r="H286" s="1" t="n"/>
      <c r="I286" s="1" t="n"/>
      <c r="J286" s="1" t="n"/>
      <c r="K286" s="1" t="n"/>
      <c r="L286" s="1" t="n"/>
      <c r="M286" s="1" t="n"/>
      <c r="N286" s="1" t="n"/>
      <c r="O286" s="1" t="n"/>
      <c r="P286" s="1" t="n"/>
      <c r="Q286" s="1" t="n"/>
      <c r="R286" s="1" t="n"/>
      <c r="S286" s="210" t="n"/>
      <c r="T286" s="210" t="n"/>
      <c r="U286" s="1" t="n"/>
      <c r="V286" s="1" t="n"/>
      <c r="W286" s="1" t="n"/>
      <c r="X286" s="1" t="n"/>
      <c r="Y286" s="210" t="n"/>
      <c r="Z286" s="1" t="n"/>
      <c r="AA286" s="1" t="n"/>
      <c r="AB286" s="212" t="n"/>
      <c r="AC286" s="212" t="n"/>
    </row>
    <row r="287">
      <c r="A287" s="1" t="n"/>
      <c r="B287" s="1" t="n"/>
      <c r="C287" s="1" t="n"/>
      <c r="D287" s="1" t="n"/>
      <c r="E287" s="1" t="n"/>
      <c r="F287" s="1" t="n"/>
      <c r="G287" s="1" t="n"/>
      <c r="H287" s="1" t="n"/>
      <c r="I287" s="1" t="n"/>
      <c r="J287" s="1" t="n"/>
      <c r="K287" s="1" t="n"/>
      <c r="L287" s="1" t="n"/>
      <c r="M287" s="1" t="n"/>
      <c r="N287" s="1" t="n"/>
      <c r="O287" s="1" t="n"/>
      <c r="P287" s="1" t="n"/>
      <c r="Q287" s="1" t="n"/>
      <c r="R287" s="1" t="n"/>
      <c r="S287" s="210" t="n"/>
      <c r="T287" s="210" t="n"/>
      <c r="U287" s="1" t="n"/>
      <c r="V287" s="1" t="n"/>
      <c r="W287" s="1" t="n"/>
      <c r="X287" s="1" t="n"/>
      <c r="Y287" s="210" t="n"/>
      <c r="Z287" s="1" t="n"/>
      <c r="AA287" s="1" t="n"/>
      <c r="AB287" s="212" t="n"/>
      <c r="AC287" s="212" t="n"/>
    </row>
    <row r="288">
      <c r="A288" s="1" t="n"/>
      <c r="B288" s="1" t="n"/>
      <c r="C288" s="1" t="n"/>
      <c r="D288" s="1" t="n"/>
      <c r="E288" s="1" t="n"/>
      <c r="F288" s="1" t="n"/>
      <c r="G288" s="1" t="n"/>
      <c r="H288" s="1" t="n"/>
      <c r="I288" s="1" t="n"/>
      <c r="J288" s="1" t="n"/>
      <c r="K288" s="1" t="n"/>
      <c r="L288" s="1" t="n"/>
      <c r="M288" s="1" t="n"/>
      <c r="N288" s="1" t="n"/>
      <c r="O288" s="1" t="n"/>
      <c r="P288" s="1" t="n"/>
      <c r="Q288" s="1" t="n"/>
      <c r="R288" s="1" t="n"/>
      <c r="S288" s="210" t="n"/>
      <c r="T288" s="210" t="n"/>
      <c r="U288" s="1" t="n"/>
      <c r="V288" s="1" t="n"/>
      <c r="W288" s="1" t="n"/>
      <c r="X288" s="1" t="n"/>
      <c r="Y288" s="210" t="n"/>
      <c r="Z288" s="1" t="n"/>
      <c r="AA288" s="1" t="n"/>
      <c r="AB288" s="212" t="n"/>
      <c r="AC288" s="212" t="n"/>
    </row>
    <row r="289">
      <c r="A289" s="1" t="n"/>
      <c r="B289" s="1" t="n"/>
      <c r="C289" s="1" t="n"/>
      <c r="D289" s="1" t="n"/>
      <c r="E289" s="1" t="n"/>
      <c r="F289" s="1" t="n"/>
      <c r="G289" s="1" t="n"/>
      <c r="H289" s="1" t="n"/>
      <c r="I289" s="1" t="n"/>
      <c r="J289" s="1" t="n"/>
      <c r="K289" s="1" t="n"/>
      <c r="L289" s="1" t="n"/>
      <c r="M289" s="1" t="n"/>
      <c r="N289" s="1" t="n"/>
      <c r="O289" s="1" t="n"/>
      <c r="P289" s="1" t="n"/>
      <c r="Q289" s="1" t="n"/>
      <c r="R289" s="1" t="n"/>
      <c r="S289" s="210" t="n"/>
      <c r="T289" s="210" t="n"/>
      <c r="U289" s="1" t="n"/>
      <c r="V289" s="1" t="n"/>
      <c r="W289" s="1" t="n"/>
      <c r="X289" s="1" t="n"/>
      <c r="Y289" s="210" t="n"/>
      <c r="Z289" s="1" t="n"/>
      <c r="AA289" s="1" t="n"/>
      <c r="AB289" s="212" t="n"/>
      <c r="AC289" s="212" t="n"/>
    </row>
    <row r="290">
      <c r="A290" s="1" t="n"/>
      <c r="B290" s="1" t="n"/>
      <c r="C290" s="1" t="n"/>
      <c r="D290" s="1" t="n"/>
      <c r="E290" s="1" t="n"/>
      <c r="F290" s="1" t="n"/>
      <c r="G290" s="1" t="n"/>
      <c r="H290" s="1" t="n"/>
      <c r="I290" s="1" t="n"/>
      <c r="J290" s="1" t="n"/>
      <c r="K290" s="1" t="n"/>
      <c r="L290" s="1" t="n"/>
      <c r="M290" s="1" t="n"/>
      <c r="N290" s="1" t="n"/>
      <c r="O290" s="1" t="n"/>
      <c r="P290" s="1" t="n"/>
      <c r="Q290" s="1" t="n"/>
      <c r="R290" s="1" t="n"/>
      <c r="S290" s="210" t="n"/>
      <c r="T290" s="210" t="n"/>
      <c r="U290" s="1" t="n"/>
      <c r="V290" s="1" t="n"/>
      <c r="W290" s="1" t="n"/>
      <c r="X290" s="1" t="n"/>
      <c r="Y290" s="210" t="n"/>
      <c r="Z290" s="1" t="n"/>
      <c r="AA290" s="1" t="n"/>
      <c r="AB290" s="212" t="n"/>
      <c r="AC290" s="212" t="n"/>
    </row>
    <row r="291">
      <c r="A291" s="1" t="n"/>
      <c r="B291" s="1" t="n"/>
      <c r="C291" s="1" t="n"/>
      <c r="D291" s="1" t="n"/>
      <c r="E291" s="1" t="n"/>
      <c r="F291" s="1" t="n"/>
      <c r="G291" s="1" t="n"/>
      <c r="H291" s="1" t="n"/>
      <c r="I291" s="1" t="n"/>
      <c r="J291" s="1" t="n"/>
      <c r="K291" s="1" t="n"/>
      <c r="L291" s="1" t="n"/>
      <c r="M291" s="1" t="n"/>
      <c r="N291" s="1" t="n"/>
      <c r="O291" s="1" t="n"/>
      <c r="P291" s="1" t="n"/>
      <c r="Q291" s="1" t="n"/>
      <c r="R291" s="1" t="n"/>
      <c r="S291" s="210" t="n"/>
      <c r="T291" s="210" t="n"/>
      <c r="U291" s="1" t="n"/>
      <c r="V291" s="1" t="n"/>
      <c r="W291" s="1" t="n"/>
      <c r="X291" s="1" t="n"/>
      <c r="Y291" s="210" t="n"/>
      <c r="Z291" s="1" t="n"/>
      <c r="AA291" s="1" t="n"/>
      <c r="AB291" s="212" t="n"/>
      <c r="AC291" s="212" t="n"/>
    </row>
    <row r="292">
      <c r="A292" s="1" t="n"/>
      <c r="B292" s="1" t="n"/>
      <c r="C292" s="1" t="n"/>
      <c r="D292" s="1" t="n"/>
      <c r="E292" s="1" t="n"/>
      <c r="F292" s="1" t="n"/>
      <c r="G292" s="1" t="n"/>
      <c r="H292" s="1" t="n"/>
      <c r="I292" s="1" t="n"/>
      <c r="J292" s="1" t="n"/>
      <c r="K292" s="1" t="n"/>
      <c r="L292" s="1" t="n"/>
      <c r="M292" s="1" t="n"/>
      <c r="N292" s="1" t="n"/>
      <c r="O292" s="1" t="n"/>
      <c r="P292" s="1" t="n"/>
      <c r="Q292" s="1" t="n"/>
      <c r="R292" s="1" t="n"/>
      <c r="S292" s="210" t="n"/>
      <c r="T292" s="210" t="n"/>
      <c r="U292" s="1" t="n"/>
      <c r="V292" s="1" t="n"/>
      <c r="W292" s="1" t="n"/>
      <c r="X292" s="1" t="n"/>
      <c r="Y292" s="210" t="n"/>
      <c r="Z292" s="1" t="n"/>
      <c r="AA292" s="1" t="n"/>
      <c r="AB292" s="212" t="n"/>
      <c r="AC292" s="212" t="n"/>
    </row>
    <row r="293">
      <c r="A293" s="1" t="n"/>
      <c r="B293" s="1" t="n"/>
      <c r="C293" s="1" t="n"/>
      <c r="D293" s="1" t="n"/>
      <c r="E293" s="1" t="n"/>
      <c r="F293" s="1" t="n"/>
      <c r="G293" s="1" t="n"/>
      <c r="H293" s="1" t="n"/>
      <c r="I293" s="1" t="n"/>
      <c r="J293" s="1" t="n"/>
      <c r="K293" s="1" t="n"/>
      <c r="L293" s="1" t="n"/>
      <c r="M293" s="1" t="n"/>
      <c r="N293" s="1" t="n"/>
      <c r="O293" s="1" t="n"/>
      <c r="P293" s="1" t="n"/>
      <c r="Q293" s="1" t="n"/>
      <c r="R293" s="1" t="n"/>
      <c r="S293" s="210" t="n"/>
      <c r="T293" s="210" t="n"/>
      <c r="U293" s="1" t="n"/>
      <c r="V293" s="1" t="n"/>
      <c r="W293" s="1" t="n"/>
      <c r="X293" s="1" t="n"/>
      <c r="Y293" s="210" t="n"/>
      <c r="Z293" s="1" t="n"/>
      <c r="AA293" s="1" t="n"/>
      <c r="AB293" s="212" t="n"/>
      <c r="AC293" s="212" t="n"/>
    </row>
    <row r="294">
      <c r="A294" s="1" t="n"/>
      <c r="B294" s="1" t="n"/>
      <c r="C294" s="1" t="n"/>
      <c r="D294" s="1" t="n"/>
      <c r="E294" s="1" t="n"/>
      <c r="F294" s="1" t="n"/>
      <c r="G294" s="1" t="n"/>
      <c r="H294" s="1" t="n"/>
      <c r="I294" s="1" t="n"/>
      <c r="J294" s="1" t="n"/>
      <c r="K294" s="1" t="n"/>
      <c r="L294" s="1" t="n"/>
      <c r="M294" s="1" t="n"/>
      <c r="N294" s="1" t="n"/>
      <c r="O294" s="1" t="n"/>
      <c r="P294" s="1" t="n"/>
      <c r="Q294" s="1" t="n"/>
      <c r="R294" s="1" t="n"/>
      <c r="S294" s="210" t="n"/>
      <c r="T294" s="210" t="n"/>
      <c r="U294" s="1" t="n"/>
      <c r="V294" s="1" t="n"/>
      <c r="W294" s="1" t="n"/>
      <c r="X294" s="1" t="n"/>
      <c r="Y294" s="210" t="n"/>
      <c r="Z294" s="1" t="n"/>
      <c r="AA294" s="1" t="n"/>
      <c r="AB294" s="212" t="n"/>
      <c r="AC294" s="212" t="n"/>
    </row>
    <row r="295">
      <c r="A295" s="1" t="n"/>
      <c r="B295" s="1" t="n"/>
      <c r="C295" s="1" t="n"/>
      <c r="D295" s="1" t="n"/>
      <c r="E295" s="1" t="n"/>
      <c r="F295" s="1" t="n"/>
      <c r="G295" s="1" t="n"/>
      <c r="H295" s="1" t="n"/>
      <c r="I295" s="1" t="n"/>
      <c r="J295" s="1" t="n"/>
      <c r="K295" s="1" t="n"/>
      <c r="L295" s="1" t="n"/>
      <c r="M295" s="1" t="n"/>
      <c r="N295" s="1" t="n"/>
      <c r="O295" s="1" t="n"/>
      <c r="P295" s="1" t="n"/>
      <c r="Q295" s="1" t="n"/>
      <c r="R295" s="1" t="n"/>
      <c r="S295" s="210" t="n"/>
      <c r="T295" s="210" t="n"/>
      <c r="U295" s="1" t="n"/>
      <c r="V295" s="1" t="n"/>
      <c r="W295" s="1" t="n"/>
      <c r="X295" s="1" t="n"/>
      <c r="Y295" s="210" t="n"/>
      <c r="Z295" s="1" t="n"/>
      <c r="AA295" s="1" t="n"/>
      <c r="AB295" s="212" t="n"/>
      <c r="AC295" s="212" t="n"/>
    </row>
    <row r="296">
      <c r="A296" s="1" t="n"/>
      <c r="B296" s="1" t="n"/>
      <c r="C296" s="1" t="n"/>
      <c r="D296" s="1" t="n"/>
      <c r="E296" s="1" t="n"/>
      <c r="F296" s="1" t="n"/>
      <c r="G296" s="1" t="n"/>
      <c r="H296" s="1" t="n"/>
      <c r="I296" s="1" t="n"/>
      <c r="J296" s="1" t="n"/>
      <c r="K296" s="1" t="n"/>
      <c r="L296" s="1" t="n"/>
      <c r="M296" s="1" t="n"/>
      <c r="N296" s="1" t="n"/>
      <c r="O296" s="1" t="n"/>
      <c r="P296" s="1" t="n"/>
      <c r="Q296" s="1" t="n"/>
      <c r="R296" s="1" t="n"/>
      <c r="S296" s="210" t="n"/>
      <c r="T296" s="210" t="n"/>
      <c r="U296" s="1" t="n"/>
      <c r="V296" s="1" t="n"/>
      <c r="W296" s="1" t="n"/>
      <c r="X296" s="1" t="n"/>
      <c r="Y296" s="210" t="n"/>
      <c r="Z296" s="1" t="n"/>
      <c r="AA296" s="1" t="n"/>
      <c r="AB296" s="212" t="n"/>
      <c r="AC296" s="212" t="n"/>
    </row>
    <row r="297">
      <c r="A297" s="1" t="n"/>
      <c r="B297" s="1" t="n"/>
      <c r="C297" s="1" t="n"/>
      <c r="D297" s="1" t="n"/>
      <c r="E297" s="1" t="n"/>
      <c r="F297" s="1" t="n"/>
      <c r="G297" s="1" t="n"/>
      <c r="H297" s="1" t="n"/>
      <c r="I297" s="1" t="n"/>
      <c r="J297" s="1" t="n"/>
      <c r="K297" s="1" t="n"/>
      <c r="L297" s="1" t="n"/>
      <c r="M297" s="1" t="n"/>
      <c r="N297" s="1" t="n"/>
      <c r="O297" s="1" t="n"/>
      <c r="P297" s="1" t="n"/>
      <c r="Q297" s="1" t="n"/>
      <c r="R297" s="1" t="n"/>
      <c r="S297" s="210" t="n"/>
      <c r="T297" s="210" t="n"/>
      <c r="U297" s="1" t="n"/>
      <c r="V297" s="1" t="n"/>
      <c r="W297" s="1" t="n"/>
      <c r="X297" s="1" t="n"/>
      <c r="Y297" s="210" t="n"/>
      <c r="Z297" s="1" t="n"/>
      <c r="AA297" s="1" t="n"/>
      <c r="AB297" s="212" t="n"/>
      <c r="AC297" s="212" t="n"/>
    </row>
    <row r="298">
      <c r="A298" s="1" t="n"/>
      <c r="B298" s="1" t="n"/>
      <c r="C298" s="1" t="n"/>
      <c r="D298" s="1" t="n"/>
      <c r="E298" s="1" t="n"/>
      <c r="F298" s="1" t="n"/>
      <c r="G298" s="1" t="n"/>
      <c r="H298" s="1" t="n"/>
      <c r="I298" s="1" t="n"/>
      <c r="J298" s="1" t="n"/>
      <c r="K298" s="1" t="n"/>
      <c r="L298" s="1" t="n"/>
      <c r="M298" s="1" t="n"/>
      <c r="N298" s="1" t="n"/>
      <c r="O298" s="1" t="n"/>
      <c r="P298" s="1" t="n"/>
      <c r="Q298" s="1" t="n"/>
      <c r="R298" s="1" t="n"/>
      <c r="S298" s="210" t="n"/>
      <c r="T298" s="210" t="n"/>
      <c r="U298" s="1" t="n"/>
      <c r="V298" s="1" t="n"/>
      <c r="W298" s="1" t="n"/>
      <c r="X298" s="1" t="n"/>
      <c r="Y298" s="210" t="n"/>
      <c r="Z298" s="1" t="n"/>
      <c r="AA298" s="1" t="n"/>
      <c r="AB298" s="212" t="n"/>
      <c r="AC298" s="212" t="n"/>
    </row>
    <row r="299">
      <c r="A299" s="1" t="n"/>
      <c r="B299" s="1" t="n"/>
      <c r="C299" s="1" t="n"/>
      <c r="D299" s="1" t="n"/>
      <c r="E299" s="1" t="n"/>
      <c r="F299" s="1" t="n"/>
      <c r="G299" s="1" t="n"/>
      <c r="H299" s="1" t="n"/>
      <c r="I299" s="1" t="n"/>
      <c r="J299" s="1" t="n"/>
      <c r="K299" s="1" t="n"/>
      <c r="L299" s="1" t="n"/>
      <c r="M299" s="1" t="n"/>
      <c r="N299" s="1" t="n"/>
      <c r="O299" s="1" t="n"/>
      <c r="P299" s="1" t="n"/>
      <c r="Q299" s="1" t="n"/>
      <c r="R299" s="1" t="n"/>
      <c r="S299" s="210" t="n"/>
      <c r="T299" s="210" t="n"/>
      <c r="U299" s="1" t="n"/>
      <c r="V299" s="1" t="n"/>
      <c r="W299" s="1" t="n"/>
      <c r="X299" s="1" t="n"/>
      <c r="Y299" s="210" t="n"/>
      <c r="Z299" s="1" t="n"/>
      <c r="AA299" s="1" t="n"/>
      <c r="AB299" s="212" t="n"/>
      <c r="AC299" s="212" t="n"/>
    </row>
    <row r="300">
      <c r="A300" s="1" t="n"/>
      <c r="B300" s="1" t="n"/>
      <c r="C300" s="1" t="n"/>
      <c r="D300" s="1" t="n"/>
      <c r="E300" s="1" t="n"/>
      <c r="F300" s="1" t="n"/>
      <c r="G300" s="1" t="n"/>
      <c r="H300" s="1" t="n"/>
      <c r="I300" s="1" t="n"/>
      <c r="J300" s="1" t="n"/>
      <c r="K300" s="1" t="n"/>
      <c r="L300" s="1" t="n"/>
      <c r="M300" s="1" t="n"/>
      <c r="N300" s="1" t="n"/>
      <c r="O300" s="1" t="n"/>
      <c r="P300" s="1" t="n"/>
      <c r="Q300" s="1" t="n"/>
      <c r="R300" s="1" t="n"/>
      <c r="S300" s="210" t="n"/>
      <c r="T300" s="210" t="n"/>
      <c r="U300" s="1" t="n"/>
      <c r="V300" s="1" t="n"/>
      <c r="W300" s="1" t="n"/>
      <c r="X300" s="1" t="n"/>
      <c r="Y300" s="210" t="n"/>
      <c r="Z300" s="1" t="n"/>
      <c r="AA300" s="1" t="n"/>
      <c r="AB300" s="212" t="n"/>
      <c r="AC300" s="212" t="n"/>
    </row>
    <row r="301">
      <c r="A301" s="1" t="n"/>
      <c r="B301" s="1" t="n"/>
      <c r="C301" s="1" t="n"/>
      <c r="D301" s="1" t="n"/>
      <c r="E301" s="1" t="n"/>
      <c r="F301" s="1" t="n"/>
      <c r="G301" s="1" t="n"/>
      <c r="H301" s="1" t="n"/>
      <c r="I301" s="1" t="n"/>
      <c r="J301" s="1" t="n"/>
      <c r="K301" s="1" t="n"/>
      <c r="L301" s="1" t="n"/>
      <c r="M301" s="1" t="n"/>
      <c r="N301" s="1" t="n"/>
      <c r="O301" s="1" t="n"/>
      <c r="P301" s="1" t="n"/>
      <c r="Q301" s="1" t="n"/>
      <c r="R301" s="1" t="n"/>
      <c r="S301" s="210" t="n"/>
      <c r="T301" s="210" t="n"/>
      <c r="U301" s="1" t="n"/>
      <c r="V301" s="1" t="n"/>
      <c r="W301" s="1" t="n"/>
      <c r="X301" s="1" t="n"/>
      <c r="Y301" s="210" t="n"/>
      <c r="Z301" s="1" t="n"/>
      <c r="AA301" s="1" t="n"/>
      <c r="AB301" s="212" t="n"/>
      <c r="AC301" s="212" t="n"/>
    </row>
    <row r="302">
      <c r="A302" s="1" t="n"/>
      <c r="B302" s="1" t="n"/>
      <c r="C302" s="1" t="n"/>
      <c r="D302" s="1" t="n"/>
      <c r="E302" s="1" t="n"/>
      <c r="F302" s="1" t="n"/>
      <c r="G302" s="1" t="n"/>
      <c r="H302" s="1" t="n"/>
      <c r="I302" s="1" t="n"/>
      <c r="J302" s="1" t="n"/>
      <c r="K302" s="1" t="n"/>
      <c r="L302" s="1" t="n"/>
      <c r="M302" s="1" t="n"/>
      <c r="N302" s="1" t="n"/>
      <c r="O302" s="1" t="n"/>
      <c r="P302" s="1" t="n"/>
      <c r="Q302" s="1" t="n"/>
      <c r="R302" s="1" t="n"/>
      <c r="S302" s="210" t="n"/>
      <c r="T302" s="210" t="n"/>
      <c r="U302" s="1" t="n"/>
      <c r="V302" s="1" t="n"/>
      <c r="W302" s="1" t="n"/>
      <c r="X302" s="1" t="n"/>
      <c r="Y302" s="210" t="n"/>
      <c r="Z302" s="1" t="n"/>
      <c r="AA302" s="1" t="n"/>
      <c r="AB302" s="212" t="n"/>
      <c r="AC302" s="212" t="n"/>
    </row>
    <row r="303">
      <c r="A303" s="1" t="n"/>
      <c r="B303" s="1" t="n"/>
      <c r="C303" s="1" t="n"/>
      <c r="D303" s="1" t="n"/>
      <c r="E303" s="1" t="n"/>
      <c r="F303" s="1" t="n"/>
      <c r="G303" s="1" t="n"/>
      <c r="H303" s="1" t="n"/>
      <c r="I303" s="1" t="n"/>
      <c r="J303" s="1" t="n"/>
      <c r="K303" s="1" t="n"/>
      <c r="L303" s="1" t="n"/>
      <c r="M303" s="1" t="n"/>
      <c r="N303" s="1" t="n"/>
      <c r="O303" s="1" t="n"/>
      <c r="P303" s="1" t="n"/>
      <c r="Q303" s="1" t="n"/>
      <c r="R303" s="1" t="n"/>
      <c r="S303" s="210" t="n"/>
      <c r="T303" s="210" t="n"/>
      <c r="U303" s="1" t="n"/>
      <c r="V303" s="1" t="n"/>
      <c r="W303" s="1" t="n"/>
      <c r="X303" s="1" t="n"/>
      <c r="Y303" s="210" t="n"/>
      <c r="Z303" s="1" t="n"/>
      <c r="AA303" s="1" t="n"/>
      <c r="AB303" s="212" t="n"/>
      <c r="AC303" s="212" t="n"/>
    </row>
    <row r="304">
      <c r="A304" s="1" t="n"/>
      <c r="B304" s="1" t="n"/>
      <c r="C304" s="1" t="n"/>
      <c r="D304" s="1" t="n"/>
      <c r="E304" s="1" t="n"/>
      <c r="F304" s="1" t="n"/>
      <c r="G304" s="1" t="n"/>
      <c r="H304" s="1" t="n"/>
      <c r="I304" s="1" t="n"/>
      <c r="J304" s="1" t="n"/>
      <c r="K304" s="1" t="n"/>
      <c r="L304" s="1" t="n"/>
      <c r="M304" s="1" t="n"/>
      <c r="N304" s="1" t="n"/>
      <c r="O304" s="1" t="n"/>
      <c r="P304" s="1" t="n"/>
      <c r="Q304" s="1" t="n"/>
      <c r="R304" s="1" t="n"/>
      <c r="S304" s="210" t="n"/>
      <c r="T304" s="210" t="n"/>
      <c r="U304" s="1" t="n"/>
      <c r="V304" s="1" t="n"/>
      <c r="W304" s="1" t="n"/>
      <c r="X304" s="1" t="n"/>
      <c r="Y304" s="210" t="n"/>
      <c r="Z304" s="1" t="n"/>
      <c r="AA304" s="1" t="n"/>
      <c r="AB304" s="212" t="n"/>
      <c r="AC304" s="212" t="n"/>
    </row>
    <row r="305">
      <c r="A305" s="1" t="n"/>
      <c r="B305" s="1" t="n"/>
      <c r="C305" s="1" t="n"/>
      <c r="D305" s="1" t="n"/>
      <c r="E305" s="1" t="n"/>
      <c r="F305" s="1" t="n"/>
      <c r="G305" s="1" t="n"/>
      <c r="H305" s="1" t="n"/>
      <c r="I305" s="1" t="n"/>
      <c r="J305" s="1" t="n"/>
      <c r="K305" s="1" t="n"/>
      <c r="L305" s="1" t="n"/>
      <c r="M305" s="1" t="n"/>
      <c r="N305" s="1" t="n"/>
      <c r="O305" s="1" t="n"/>
      <c r="P305" s="1" t="n"/>
      <c r="Q305" s="1" t="n"/>
      <c r="R305" s="1" t="n"/>
      <c r="S305" s="210" t="n"/>
      <c r="T305" s="210" t="n"/>
      <c r="U305" s="1" t="n"/>
      <c r="V305" s="1" t="n"/>
      <c r="W305" s="1" t="n"/>
      <c r="X305" s="1" t="n"/>
      <c r="Y305" s="210" t="n"/>
      <c r="Z305" s="1" t="n"/>
      <c r="AA305" s="1" t="n"/>
      <c r="AB305" s="212" t="n"/>
      <c r="AC305" s="212" t="n"/>
    </row>
    <row r="306">
      <c r="A306" s="1" t="n"/>
      <c r="B306" s="1" t="n"/>
      <c r="C306" s="1" t="n"/>
      <c r="D306" s="1" t="n"/>
      <c r="E306" s="1" t="n"/>
      <c r="F306" s="1" t="n"/>
      <c r="G306" s="1" t="n"/>
      <c r="H306" s="1" t="n"/>
      <c r="I306" s="1" t="n"/>
      <c r="J306" s="1" t="n"/>
      <c r="K306" s="1" t="n"/>
      <c r="L306" s="1" t="n"/>
      <c r="M306" s="1" t="n"/>
      <c r="N306" s="1" t="n"/>
      <c r="O306" s="1" t="n"/>
      <c r="P306" s="1" t="n"/>
      <c r="Q306" s="1" t="n"/>
      <c r="R306" s="1" t="n"/>
      <c r="S306" s="210" t="n"/>
      <c r="T306" s="210" t="n"/>
      <c r="U306" s="1" t="n"/>
      <c r="V306" s="1" t="n"/>
      <c r="W306" s="1" t="n"/>
      <c r="X306" s="1" t="n"/>
      <c r="Y306" s="210" t="n"/>
      <c r="Z306" s="1" t="n"/>
      <c r="AA306" s="1" t="n"/>
      <c r="AB306" s="212" t="n"/>
      <c r="AC306" s="212" t="n"/>
    </row>
    <row r="307">
      <c r="A307" s="1" t="n"/>
      <c r="B307" s="1" t="n"/>
      <c r="C307" s="1" t="n"/>
      <c r="D307" s="1" t="n"/>
      <c r="E307" s="1" t="n"/>
      <c r="F307" s="1" t="n"/>
      <c r="G307" s="1" t="n"/>
      <c r="H307" s="1" t="n"/>
      <c r="I307" s="1" t="n"/>
      <c r="J307" s="1" t="n"/>
      <c r="K307" s="1" t="n"/>
      <c r="L307" s="1" t="n"/>
      <c r="M307" s="1" t="n"/>
      <c r="N307" s="1" t="n"/>
      <c r="O307" s="1" t="n"/>
      <c r="P307" s="1" t="n"/>
      <c r="Q307" s="1" t="n"/>
      <c r="R307" s="1" t="n"/>
      <c r="S307" s="210" t="n"/>
      <c r="T307" s="210" t="n"/>
      <c r="U307" s="1" t="n"/>
      <c r="V307" s="1" t="n"/>
      <c r="W307" s="1" t="n"/>
      <c r="X307" s="1" t="n"/>
      <c r="Y307" s="210" t="n"/>
      <c r="Z307" s="1" t="n"/>
      <c r="AA307" s="1" t="n"/>
      <c r="AB307" s="212" t="n"/>
      <c r="AC307" s="212" t="n"/>
    </row>
    <row r="308">
      <c r="A308" s="1" t="n"/>
      <c r="B308" s="1" t="n"/>
      <c r="C308" s="1" t="n"/>
      <c r="D308" s="1" t="n"/>
      <c r="E308" s="1" t="n"/>
      <c r="F308" s="1" t="n"/>
      <c r="G308" s="1" t="n"/>
      <c r="H308" s="1" t="n"/>
      <c r="I308" s="1" t="n"/>
      <c r="J308" s="1" t="n"/>
      <c r="K308" s="1" t="n"/>
      <c r="L308" s="1" t="n"/>
      <c r="M308" s="1" t="n"/>
      <c r="N308" s="1" t="n"/>
      <c r="O308" s="1" t="n"/>
      <c r="P308" s="1" t="n"/>
      <c r="Q308" s="1" t="n"/>
      <c r="R308" s="1" t="n"/>
      <c r="S308" s="210" t="n"/>
      <c r="T308" s="210" t="n"/>
      <c r="U308" s="1" t="n"/>
      <c r="V308" s="1" t="n"/>
      <c r="W308" s="1" t="n"/>
      <c r="X308" s="1" t="n"/>
      <c r="Y308" s="210" t="n"/>
      <c r="Z308" s="1" t="n"/>
      <c r="AA308" s="1" t="n"/>
      <c r="AB308" s="212" t="n"/>
      <c r="AC308" s="212" t="n"/>
    </row>
    <row r="309">
      <c r="A309" s="1" t="n"/>
      <c r="B309" s="1" t="n"/>
      <c r="C309" s="1" t="n"/>
      <c r="D309" s="1" t="n"/>
      <c r="E309" s="1" t="n"/>
      <c r="F309" s="1" t="n"/>
      <c r="G309" s="1" t="n"/>
      <c r="H309" s="1" t="n"/>
      <c r="I309" s="1" t="n"/>
      <c r="J309" s="1" t="n"/>
      <c r="K309" s="1" t="n"/>
      <c r="L309" s="1" t="n"/>
      <c r="M309" s="1" t="n"/>
      <c r="N309" s="1" t="n"/>
      <c r="O309" s="1" t="n"/>
      <c r="P309" s="1" t="n"/>
      <c r="Q309" s="1" t="n"/>
      <c r="R309" s="1" t="n"/>
      <c r="S309" s="210" t="n"/>
      <c r="T309" s="210" t="n"/>
      <c r="U309" s="1" t="n"/>
      <c r="V309" s="1" t="n"/>
      <c r="W309" s="1" t="n"/>
      <c r="X309" s="1" t="n"/>
      <c r="Y309" s="210" t="n"/>
      <c r="Z309" s="1" t="n"/>
      <c r="AA309" s="1" t="n"/>
      <c r="AB309" s="212" t="n"/>
      <c r="AC309" s="212" t="n"/>
    </row>
    <row r="310">
      <c r="A310" s="1" t="n"/>
      <c r="B310" s="1" t="n"/>
      <c r="C310" s="1" t="n"/>
      <c r="D310" s="1" t="n"/>
      <c r="E310" s="1" t="n"/>
      <c r="F310" s="1" t="n"/>
      <c r="G310" s="1" t="n"/>
      <c r="H310" s="1" t="n"/>
      <c r="I310" s="1" t="n"/>
      <c r="J310" s="1" t="n"/>
      <c r="K310" s="1" t="n"/>
      <c r="L310" s="1" t="n"/>
      <c r="M310" s="1" t="n"/>
      <c r="N310" s="1" t="n"/>
      <c r="O310" s="1" t="n"/>
      <c r="P310" s="1" t="n"/>
      <c r="Q310" s="1" t="n"/>
      <c r="R310" s="1" t="n"/>
      <c r="S310" s="210" t="n"/>
      <c r="T310" s="210" t="n"/>
      <c r="U310" s="1" t="n"/>
      <c r="V310" s="1" t="n"/>
      <c r="W310" s="1" t="n"/>
      <c r="X310" s="1" t="n"/>
      <c r="Y310" s="210" t="n"/>
      <c r="Z310" s="1" t="n"/>
      <c r="AA310" s="1" t="n"/>
      <c r="AB310" s="212" t="n"/>
      <c r="AC310" s="212" t="n"/>
    </row>
    <row r="311">
      <c r="A311" s="1" t="n"/>
      <c r="B311" s="1" t="n"/>
      <c r="C311" s="1" t="n"/>
      <c r="D311" s="1" t="n"/>
      <c r="E311" s="1" t="n"/>
      <c r="F311" s="1" t="n"/>
      <c r="G311" s="1" t="n"/>
      <c r="H311" s="1" t="n"/>
      <c r="I311" s="1" t="n"/>
      <c r="J311" s="1" t="n"/>
      <c r="K311" s="1" t="n"/>
      <c r="L311" s="1" t="n"/>
      <c r="M311" s="1" t="n"/>
      <c r="N311" s="1" t="n"/>
      <c r="O311" s="1" t="n"/>
      <c r="P311" s="1" t="n"/>
      <c r="Q311" s="1" t="n"/>
      <c r="R311" s="1" t="n"/>
      <c r="S311" s="210" t="n"/>
      <c r="T311" s="210" t="n"/>
      <c r="U311" s="1" t="n"/>
      <c r="V311" s="1" t="n"/>
      <c r="W311" s="1" t="n"/>
      <c r="X311" s="1" t="n"/>
      <c r="Y311" s="210" t="n"/>
      <c r="Z311" s="1" t="n"/>
      <c r="AA311" s="1" t="n"/>
      <c r="AB311" s="212" t="n"/>
      <c r="AC311" s="212" t="n"/>
    </row>
    <row r="312">
      <c r="A312" s="1" t="n"/>
      <c r="B312" s="1" t="n"/>
      <c r="C312" s="1" t="n"/>
      <c r="D312" s="1" t="n"/>
      <c r="E312" s="1" t="n"/>
      <c r="F312" s="1" t="n"/>
      <c r="G312" s="1" t="n"/>
      <c r="H312" s="1" t="n"/>
      <c r="I312" s="1" t="n"/>
      <c r="J312" s="1" t="n"/>
      <c r="K312" s="1" t="n"/>
      <c r="L312" s="1" t="n"/>
      <c r="M312" s="1" t="n"/>
      <c r="N312" s="1" t="n"/>
      <c r="O312" s="1" t="n"/>
      <c r="P312" s="1" t="n"/>
      <c r="Q312" s="1" t="n"/>
      <c r="R312" s="1" t="n"/>
      <c r="S312" s="210" t="n"/>
      <c r="T312" s="210" t="n"/>
      <c r="U312" s="1" t="n"/>
      <c r="V312" s="1" t="n"/>
      <c r="W312" s="1" t="n"/>
      <c r="X312" s="1" t="n"/>
      <c r="Y312" s="210" t="n"/>
      <c r="Z312" s="1" t="n"/>
      <c r="AA312" s="1" t="n"/>
      <c r="AB312" s="212" t="n"/>
      <c r="AC312" s="212" t="n"/>
    </row>
    <row r="313">
      <c r="A313" s="1" t="n"/>
      <c r="B313" s="1" t="n"/>
      <c r="C313" s="1" t="n"/>
      <c r="D313" s="1" t="n"/>
      <c r="E313" s="1" t="n"/>
      <c r="F313" s="1" t="n"/>
      <c r="G313" s="1" t="n"/>
      <c r="H313" s="1" t="n"/>
      <c r="I313" s="1" t="n"/>
      <c r="J313" s="1" t="n"/>
      <c r="K313" s="1" t="n"/>
      <c r="L313" s="1" t="n"/>
      <c r="M313" s="1" t="n"/>
      <c r="N313" s="1" t="n"/>
      <c r="O313" s="1" t="n"/>
      <c r="P313" s="1" t="n"/>
      <c r="Q313" s="1" t="n"/>
      <c r="R313" s="1" t="n"/>
      <c r="S313" s="210" t="n"/>
      <c r="T313" s="210" t="n"/>
      <c r="U313" s="1" t="n"/>
      <c r="V313" s="1" t="n"/>
      <c r="W313" s="1" t="n"/>
      <c r="X313" s="1" t="n"/>
      <c r="Y313" s="210" t="n"/>
      <c r="Z313" s="1" t="n"/>
      <c r="AA313" s="1" t="n"/>
      <c r="AB313" s="212" t="n"/>
      <c r="AC313" s="212" t="n"/>
    </row>
    <row r="314">
      <c r="A314" s="1" t="n"/>
      <c r="B314" s="1" t="n"/>
      <c r="C314" s="1" t="n"/>
      <c r="D314" s="1" t="n"/>
      <c r="E314" s="1" t="n"/>
      <c r="F314" s="1" t="n"/>
      <c r="G314" s="1" t="n"/>
      <c r="H314" s="1" t="n"/>
      <c r="I314" s="1" t="n"/>
      <c r="J314" s="1" t="n"/>
      <c r="K314" s="1" t="n"/>
      <c r="L314" s="1" t="n"/>
      <c r="M314" s="1" t="n"/>
      <c r="N314" s="1" t="n"/>
      <c r="O314" s="1" t="n"/>
      <c r="P314" s="1" t="n"/>
      <c r="Q314" s="1" t="n"/>
      <c r="R314" s="1" t="n"/>
      <c r="S314" s="210" t="n"/>
      <c r="T314" s="210" t="n"/>
      <c r="U314" s="1" t="n"/>
      <c r="V314" s="1" t="n"/>
      <c r="W314" s="1" t="n"/>
      <c r="X314" s="1" t="n"/>
      <c r="Y314" s="210" t="n"/>
      <c r="Z314" s="1" t="n"/>
      <c r="AA314" s="1" t="n"/>
      <c r="AB314" s="212" t="n"/>
      <c r="AC314" s="212" t="n"/>
    </row>
    <row r="315">
      <c r="A315" s="1" t="n"/>
      <c r="B315" s="1" t="n"/>
      <c r="C315" s="1" t="n"/>
      <c r="D315" s="1" t="n"/>
      <c r="E315" s="1" t="n"/>
      <c r="F315" s="1" t="n"/>
      <c r="G315" s="1" t="n"/>
      <c r="H315" s="1" t="n"/>
      <c r="I315" s="1" t="n"/>
      <c r="J315" s="1" t="n"/>
      <c r="K315" s="1" t="n"/>
      <c r="L315" s="1" t="n"/>
      <c r="M315" s="1" t="n"/>
      <c r="N315" s="1" t="n"/>
      <c r="O315" s="1" t="n"/>
      <c r="P315" s="1" t="n"/>
      <c r="Q315" s="1" t="n"/>
      <c r="R315" s="1" t="n"/>
      <c r="S315" s="210" t="n"/>
      <c r="T315" s="210" t="n"/>
      <c r="U315" s="1" t="n"/>
      <c r="V315" s="1" t="n"/>
      <c r="W315" s="1" t="n"/>
      <c r="X315" s="1" t="n"/>
      <c r="Y315" s="210" t="n"/>
      <c r="Z315" s="1" t="n"/>
      <c r="AA315" s="1" t="n"/>
      <c r="AB315" s="212" t="n"/>
      <c r="AC315" s="212" t="n"/>
    </row>
    <row r="316">
      <c r="A316" s="1" t="n"/>
      <c r="B316" s="1" t="n"/>
      <c r="C316" s="1" t="n"/>
      <c r="D316" s="1" t="n"/>
      <c r="E316" s="1" t="n"/>
      <c r="F316" s="1" t="n"/>
      <c r="G316" s="1" t="n"/>
      <c r="H316" s="1" t="n"/>
      <c r="I316" s="1" t="n"/>
      <c r="J316" s="1" t="n"/>
      <c r="K316" s="1" t="n"/>
      <c r="L316" s="1" t="n"/>
      <c r="M316" s="1" t="n"/>
      <c r="N316" s="1" t="n"/>
      <c r="O316" s="1" t="n"/>
      <c r="P316" s="1" t="n"/>
      <c r="Q316" s="1" t="n"/>
      <c r="R316" s="1" t="n"/>
      <c r="S316" s="210" t="n"/>
      <c r="T316" s="210" t="n"/>
      <c r="U316" s="1" t="n"/>
      <c r="V316" s="1" t="n"/>
      <c r="W316" s="1" t="n"/>
      <c r="X316" s="1" t="n"/>
      <c r="Y316" s="210" t="n"/>
      <c r="Z316" s="1" t="n"/>
      <c r="AA316" s="1" t="n"/>
      <c r="AB316" s="212" t="n"/>
      <c r="AC316" s="212" t="n"/>
    </row>
    <row r="317">
      <c r="A317" s="1" t="n"/>
      <c r="B317" s="1" t="n"/>
      <c r="C317" s="1" t="n"/>
      <c r="D317" s="1" t="n"/>
      <c r="E317" s="1" t="n"/>
      <c r="F317" s="1" t="n"/>
      <c r="G317" s="1" t="n"/>
      <c r="H317" s="1" t="n"/>
      <c r="I317" s="1" t="n"/>
      <c r="J317" s="1" t="n"/>
      <c r="K317" s="1" t="n"/>
      <c r="L317" s="1" t="n"/>
      <c r="M317" s="1" t="n"/>
      <c r="N317" s="1" t="n"/>
      <c r="O317" s="1" t="n"/>
      <c r="P317" s="1" t="n"/>
      <c r="Q317" s="1" t="n"/>
      <c r="R317" s="1" t="n"/>
      <c r="S317" s="210" t="n"/>
      <c r="T317" s="210" t="n"/>
      <c r="U317" s="1" t="n"/>
      <c r="V317" s="1" t="n"/>
      <c r="W317" s="1" t="n"/>
      <c r="X317" s="1" t="n"/>
      <c r="Y317" s="210" t="n"/>
      <c r="Z317" s="1" t="n"/>
      <c r="AA317" s="1" t="n"/>
      <c r="AB317" s="212" t="n"/>
      <c r="AC317" s="212" t="n"/>
    </row>
    <row r="318">
      <c r="A318" s="1" t="n"/>
      <c r="B318" s="1" t="n"/>
      <c r="C318" s="1" t="n"/>
      <c r="D318" s="1" t="n"/>
      <c r="E318" s="1" t="n"/>
      <c r="F318" s="1" t="n"/>
      <c r="G318" s="1" t="n"/>
      <c r="H318" s="1" t="n"/>
      <c r="I318" s="1" t="n"/>
      <c r="J318" s="1" t="n"/>
      <c r="K318" s="1" t="n"/>
      <c r="L318" s="1" t="n"/>
      <c r="M318" s="1" t="n"/>
      <c r="N318" s="1" t="n"/>
      <c r="O318" s="1" t="n"/>
      <c r="P318" s="1" t="n"/>
      <c r="Q318" s="1" t="n"/>
      <c r="R318" s="1" t="n"/>
      <c r="S318" s="210" t="n"/>
      <c r="T318" s="210" t="n"/>
      <c r="U318" s="1" t="n"/>
      <c r="V318" s="1" t="n"/>
      <c r="W318" s="1" t="n"/>
      <c r="X318" s="1" t="n"/>
      <c r="Y318" s="210" t="n"/>
      <c r="Z318" s="1" t="n"/>
      <c r="AA318" s="1" t="n"/>
      <c r="AB318" s="212" t="n"/>
      <c r="AC318" s="212" t="n"/>
    </row>
    <row r="319">
      <c r="A319" s="1" t="n"/>
      <c r="B319" s="1" t="n"/>
      <c r="C319" s="1" t="n"/>
      <c r="D319" s="1" t="n"/>
      <c r="E319" s="1" t="n"/>
      <c r="F319" s="1" t="n"/>
      <c r="G319" s="1" t="n"/>
      <c r="H319" s="1" t="n"/>
      <c r="I319" s="1" t="n"/>
      <c r="J319" s="1" t="n"/>
      <c r="K319" s="1" t="n"/>
      <c r="L319" s="1" t="n"/>
      <c r="M319" s="1" t="n"/>
      <c r="N319" s="1" t="n"/>
      <c r="O319" s="1" t="n"/>
      <c r="P319" s="1" t="n"/>
      <c r="Q319" s="1" t="n"/>
      <c r="R319" s="1" t="n"/>
      <c r="S319" s="210" t="n"/>
      <c r="T319" s="210" t="n"/>
      <c r="U319" s="1" t="n"/>
      <c r="V319" s="1" t="n"/>
      <c r="W319" s="1" t="n"/>
      <c r="X319" s="1" t="n"/>
      <c r="Y319" s="210" t="n"/>
      <c r="Z319" s="1" t="n"/>
      <c r="AA319" s="1" t="n"/>
      <c r="AB319" s="212" t="n"/>
      <c r="AC319" s="212" t="n"/>
    </row>
    <row r="320">
      <c r="A320" s="1" t="n"/>
      <c r="B320" s="1" t="n"/>
      <c r="C320" s="1" t="n"/>
      <c r="D320" s="1" t="n"/>
      <c r="E320" s="1" t="n"/>
      <c r="F320" s="1" t="n"/>
      <c r="G320" s="1" t="n"/>
      <c r="H320" s="1" t="n"/>
      <c r="I320" s="1" t="n"/>
      <c r="J320" s="1" t="n"/>
      <c r="K320" s="1" t="n"/>
      <c r="L320" s="1" t="n"/>
      <c r="M320" s="1" t="n"/>
      <c r="N320" s="1" t="n"/>
      <c r="O320" s="1" t="n"/>
      <c r="P320" s="1" t="n"/>
      <c r="Q320" s="1" t="n"/>
      <c r="R320" s="1" t="n"/>
      <c r="S320" s="210" t="n"/>
      <c r="T320" s="210" t="n"/>
      <c r="U320" s="1" t="n"/>
      <c r="V320" s="1" t="n"/>
      <c r="W320" s="1" t="n"/>
      <c r="X320" s="1" t="n"/>
      <c r="Y320" s="210" t="n"/>
      <c r="Z320" s="1" t="n"/>
      <c r="AA320" s="1" t="n"/>
      <c r="AB320" s="212" t="n"/>
      <c r="AC320" s="212" t="n"/>
    </row>
    <row r="321">
      <c r="A321" s="1" t="n"/>
      <c r="B321" s="1" t="n"/>
      <c r="C321" s="1" t="n"/>
      <c r="D321" s="1" t="n"/>
      <c r="E321" s="1" t="n"/>
      <c r="F321" s="1" t="n"/>
      <c r="G321" s="1" t="n"/>
      <c r="H321" s="1" t="n"/>
      <c r="I321" s="1" t="n"/>
      <c r="J321" s="1" t="n"/>
      <c r="K321" s="1" t="n"/>
      <c r="L321" s="1" t="n"/>
      <c r="M321" s="1" t="n"/>
      <c r="N321" s="1" t="n"/>
      <c r="O321" s="1" t="n"/>
      <c r="P321" s="1" t="n"/>
      <c r="Q321" s="1" t="n"/>
      <c r="R321" s="1" t="n"/>
      <c r="S321" s="210" t="n"/>
      <c r="T321" s="210" t="n"/>
      <c r="U321" s="1" t="n"/>
      <c r="V321" s="1" t="n"/>
      <c r="W321" s="1" t="n"/>
      <c r="X321" s="1" t="n"/>
      <c r="Y321" s="210" t="n"/>
      <c r="Z321" s="1" t="n"/>
      <c r="AA321" s="1" t="n"/>
      <c r="AB321" s="212" t="n"/>
      <c r="AC321" s="212" t="n"/>
    </row>
    <row r="322">
      <c r="A322" s="1" t="n"/>
      <c r="B322" s="1" t="n"/>
      <c r="C322" s="1" t="n"/>
      <c r="D322" s="1" t="n"/>
      <c r="E322" s="1" t="n"/>
      <c r="F322" s="1" t="n"/>
      <c r="G322" s="1" t="n"/>
      <c r="H322" s="1" t="n"/>
      <c r="I322" s="1" t="n"/>
      <c r="J322" s="1" t="n"/>
      <c r="K322" s="1" t="n"/>
      <c r="L322" s="1" t="n"/>
      <c r="M322" s="1" t="n"/>
      <c r="N322" s="1" t="n"/>
      <c r="O322" s="1" t="n"/>
      <c r="P322" s="1" t="n"/>
      <c r="Q322" s="1" t="n"/>
      <c r="R322" s="1" t="n"/>
      <c r="S322" s="210" t="n"/>
      <c r="T322" s="210" t="n"/>
      <c r="U322" s="1" t="n"/>
      <c r="V322" s="1" t="n"/>
      <c r="W322" s="1" t="n"/>
      <c r="X322" s="1" t="n"/>
      <c r="Y322" s="210" t="n"/>
      <c r="Z322" s="1" t="n"/>
      <c r="AA322" s="1" t="n"/>
      <c r="AB322" s="212" t="n"/>
      <c r="AC322" s="212" t="n"/>
    </row>
    <row r="323">
      <c r="A323" s="1" t="n"/>
      <c r="B323" s="1" t="n"/>
      <c r="C323" s="1" t="n"/>
      <c r="D323" s="1" t="n"/>
      <c r="E323" s="1" t="n"/>
      <c r="F323" s="1" t="n"/>
      <c r="G323" s="1" t="n"/>
      <c r="H323" s="1" t="n"/>
      <c r="I323" s="1" t="n"/>
      <c r="J323" s="1" t="n"/>
      <c r="K323" s="1" t="n"/>
      <c r="L323" s="1" t="n"/>
      <c r="M323" s="1" t="n"/>
      <c r="N323" s="1" t="n"/>
      <c r="O323" s="1" t="n"/>
      <c r="P323" s="1" t="n"/>
      <c r="Q323" s="1" t="n"/>
      <c r="R323" s="1" t="n"/>
      <c r="S323" s="210" t="n"/>
      <c r="T323" s="210" t="n"/>
      <c r="U323" s="1" t="n"/>
      <c r="V323" s="1" t="n"/>
      <c r="W323" s="1" t="n"/>
      <c r="X323" s="1" t="n"/>
      <c r="Y323" s="210" t="n"/>
      <c r="Z323" s="1" t="n"/>
      <c r="AA323" s="1" t="n"/>
      <c r="AB323" s="212" t="n"/>
      <c r="AC323" s="212" t="n"/>
    </row>
    <row r="324">
      <c r="A324" s="1" t="n"/>
      <c r="B324" s="1" t="n"/>
      <c r="C324" s="1" t="n"/>
      <c r="D324" s="1" t="n"/>
      <c r="E324" s="1" t="n"/>
      <c r="F324" s="1" t="n"/>
      <c r="G324" s="1" t="n"/>
      <c r="H324" s="1" t="n"/>
      <c r="I324" s="1" t="n"/>
      <c r="J324" s="1" t="n"/>
      <c r="K324" s="1" t="n"/>
      <c r="L324" s="1" t="n"/>
      <c r="M324" s="1" t="n"/>
      <c r="N324" s="1" t="n"/>
      <c r="O324" s="1" t="n"/>
      <c r="P324" s="1" t="n"/>
      <c r="Q324" s="1" t="n"/>
      <c r="R324" s="1" t="n"/>
      <c r="S324" s="210" t="n"/>
      <c r="T324" s="210" t="n"/>
      <c r="U324" s="1" t="n"/>
      <c r="V324" s="1" t="n"/>
      <c r="W324" s="1" t="n"/>
      <c r="X324" s="1" t="n"/>
      <c r="Y324" s="210" t="n"/>
      <c r="Z324" s="1" t="n"/>
      <c r="AA324" s="1" t="n"/>
      <c r="AB324" s="212" t="n"/>
      <c r="AC324" s="212" t="n"/>
    </row>
    <row r="325">
      <c r="A325" s="1" t="n"/>
      <c r="B325" s="1" t="n"/>
      <c r="C325" s="1" t="n"/>
      <c r="D325" s="1" t="n"/>
      <c r="E325" s="1" t="n"/>
      <c r="F325" s="1" t="n"/>
      <c r="G325" s="1" t="n"/>
      <c r="H325" s="1" t="n"/>
      <c r="I325" s="1" t="n"/>
      <c r="J325" s="1" t="n"/>
      <c r="K325" s="1" t="n"/>
      <c r="L325" s="1" t="n"/>
      <c r="M325" s="1" t="n"/>
      <c r="N325" s="1" t="n"/>
      <c r="O325" s="1" t="n"/>
      <c r="P325" s="1" t="n"/>
      <c r="Q325" s="1" t="n"/>
      <c r="R325" s="1" t="n"/>
      <c r="S325" s="210" t="n"/>
      <c r="T325" s="210" t="n"/>
      <c r="U325" s="1" t="n"/>
      <c r="V325" s="1" t="n"/>
      <c r="W325" s="1" t="n"/>
      <c r="X325" s="1" t="n"/>
      <c r="Y325" s="210" t="n"/>
      <c r="Z325" s="1" t="n"/>
      <c r="AA325" s="1" t="n"/>
      <c r="AB325" s="212" t="n"/>
      <c r="AC325" s="212" t="n"/>
    </row>
    <row r="326">
      <c r="A326" s="1" t="n"/>
      <c r="B326" s="1" t="n"/>
      <c r="C326" s="1" t="n"/>
      <c r="D326" s="1" t="n"/>
      <c r="E326" s="1" t="n"/>
      <c r="F326" s="1" t="n"/>
      <c r="G326" s="1" t="n"/>
      <c r="H326" s="1" t="n"/>
      <c r="I326" s="1" t="n"/>
      <c r="J326" s="1" t="n"/>
      <c r="K326" s="1" t="n"/>
      <c r="L326" s="1" t="n"/>
      <c r="M326" s="1" t="n"/>
      <c r="N326" s="1" t="n"/>
      <c r="O326" s="1" t="n"/>
      <c r="P326" s="1" t="n"/>
      <c r="Q326" s="1" t="n"/>
      <c r="R326" s="1" t="n"/>
      <c r="S326" s="210" t="n"/>
      <c r="T326" s="210" t="n"/>
      <c r="U326" s="1" t="n"/>
      <c r="V326" s="1" t="n"/>
      <c r="W326" s="1" t="n"/>
      <c r="X326" s="1" t="n"/>
      <c r="Y326" s="210" t="n"/>
      <c r="Z326" s="1" t="n"/>
      <c r="AA326" s="1" t="n"/>
      <c r="AB326" s="212" t="n"/>
      <c r="AC326" s="212" t="n"/>
    </row>
    <row r="327">
      <c r="A327" s="1" t="n"/>
      <c r="B327" s="1" t="n"/>
      <c r="C327" s="1" t="n"/>
      <c r="D327" s="1" t="n"/>
      <c r="E327" s="1" t="n"/>
      <c r="F327" s="1" t="n"/>
      <c r="G327" s="1" t="n"/>
      <c r="H327" s="1" t="n"/>
      <c r="I327" s="1" t="n"/>
      <c r="J327" s="1" t="n"/>
      <c r="K327" s="1" t="n"/>
      <c r="L327" s="1" t="n"/>
      <c r="M327" s="1" t="n"/>
      <c r="N327" s="1" t="n"/>
      <c r="O327" s="1" t="n"/>
      <c r="P327" s="1" t="n"/>
      <c r="Q327" s="1" t="n"/>
      <c r="R327" s="1" t="n"/>
      <c r="S327" s="210" t="n"/>
      <c r="T327" s="210" t="n"/>
      <c r="U327" s="1" t="n"/>
      <c r="V327" s="1" t="n"/>
      <c r="W327" s="1" t="n"/>
      <c r="X327" s="1" t="n"/>
      <c r="Y327" s="210" t="n"/>
      <c r="Z327" s="1" t="n"/>
      <c r="AA327" s="1" t="n"/>
      <c r="AB327" s="212" t="n"/>
      <c r="AC327" s="212" t="n"/>
    </row>
    <row r="328">
      <c r="A328" s="1" t="n"/>
      <c r="B328" s="1" t="n"/>
      <c r="C328" s="1" t="n"/>
      <c r="D328" s="1" t="n"/>
      <c r="E328" s="1" t="n"/>
      <c r="F328" s="1" t="n"/>
      <c r="G328" s="1" t="n"/>
      <c r="H328" s="1" t="n"/>
      <c r="I328" s="1" t="n"/>
      <c r="J328" s="1" t="n"/>
      <c r="K328" s="1" t="n"/>
      <c r="L328" s="1" t="n"/>
      <c r="M328" s="1" t="n"/>
      <c r="N328" s="1" t="n"/>
      <c r="O328" s="1" t="n"/>
      <c r="P328" s="1" t="n"/>
      <c r="Q328" s="1" t="n"/>
      <c r="R328" s="1" t="n"/>
      <c r="S328" s="210" t="n"/>
      <c r="T328" s="210" t="n"/>
      <c r="U328" s="1" t="n"/>
      <c r="V328" s="1" t="n"/>
      <c r="W328" s="1" t="n"/>
      <c r="X328" s="1" t="n"/>
      <c r="Y328" s="210" t="n"/>
      <c r="Z328" s="1" t="n"/>
      <c r="AA328" s="1" t="n"/>
      <c r="AB328" s="212" t="n"/>
      <c r="AC328" s="212" t="n"/>
    </row>
    <row r="329">
      <c r="A329" s="1" t="n"/>
      <c r="B329" s="1" t="n"/>
      <c r="C329" s="1" t="n"/>
      <c r="D329" s="1" t="n"/>
      <c r="E329" s="1" t="n"/>
      <c r="F329" s="1" t="n"/>
      <c r="G329" s="1" t="n"/>
      <c r="H329" s="1" t="n"/>
      <c r="I329" s="1" t="n"/>
      <c r="J329" s="1" t="n"/>
      <c r="K329" s="1" t="n"/>
      <c r="L329" s="1" t="n"/>
      <c r="M329" s="1" t="n"/>
      <c r="N329" s="1" t="n"/>
      <c r="O329" s="1" t="n"/>
      <c r="P329" s="1" t="n"/>
      <c r="Q329" s="1" t="n"/>
      <c r="R329" s="1" t="n"/>
      <c r="S329" s="210" t="n"/>
      <c r="T329" s="210" t="n"/>
      <c r="U329" s="1" t="n"/>
      <c r="V329" s="1" t="n"/>
      <c r="W329" s="1" t="n"/>
      <c r="X329" s="1" t="n"/>
      <c r="Y329" s="210" t="n"/>
      <c r="Z329" s="1" t="n"/>
      <c r="AA329" s="1" t="n"/>
      <c r="AB329" s="212" t="n"/>
      <c r="AC329" s="212" t="n"/>
    </row>
    <row r="330">
      <c r="A330" s="1" t="n"/>
      <c r="B330" s="1" t="n"/>
      <c r="C330" s="1" t="n"/>
      <c r="D330" s="1" t="n"/>
      <c r="E330" s="1" t="n"/>
      <c r="F330" s="1" t="n"/>
      <c r="G330" s="1" t="n"/>
      <c r="H330" s="1" t="n"/>
      <c r="I330" s="1" t="n"/>
      <c r="J330" s="1" t="n"/>
      <c r="K330" s="1" t="n"/>
      <c r="L330" s="1" t="n"/>
      <c r="M330" s="1" t="n"/>
      <c r="N330" s="1" t="n"/>
      <c r="O330" s="1" t="n"/>
      <c r="P330" s="1" t="n"/>
      <c r="Q330" s="1" t="n"/>
      <c r="R330" s="1" t="n"/>
      <c r="S330" s="210" t="n"/>
      <c r="T330" s="210" t="n"/>
      <c r="U330" s="1" t="n"/>
      <c r="V330" s="1" t="n"/>
      <c r="W330" s="1" t="n"/>
      <c r="X330" s="1" t="n"/>
      <c r="Y330" s="210" t="n"/>
      <c r="Z330" s="1" t="n"/>
      <c r="AA330" s="1" t="n"/>
      <c r="AB330" s="212" t="n"/>
      <c r="AC330" s="212" t="n"/>
    </row>
    <row r="331">
      <c r="A331" s="1" t="n"/>
      <c r="B331" s="1" t="n"/>
      <c r="C331" s="1" t="n"/>
      <c r="D331" s="1" t="n"/>
      <c r="E331" s="1" t="n"/>
      <c r="F331" s="1" t="n"/>
      <c r="G331" s="1" t="n"/>
      <c r="H331" s="1" t="n"/>
      <c r="I331" s="1" t="n"/>
      <c r="J331" s="1" t="n"/>
      <c r="K331" s="1" t="n"/>
      <c r="L331" s="1" t="n"/>
      <c r="M331" s="1" t="n"/>
      <c r="N331" s="1" t="n"/>
      <c r="O331" s="1" t="n"/>
      <c r="P331" s="1" t="n"/>
      <c r="Q331" s="1" t="n"/>
      <c r="R331" s="1" t="n"/>
      <c r="S331" s="210" t="n"/>
      <c r="T331" s="210" t="n"/>
      <c r="U331" s="1" t="n"/>
      <c r="V331" s="1" t="n"/>
      <c r="W331" s="1" t="n"/>
      <c r="X331" s="1" t="n"/>
      <c r="Y331" s="210" t="n"/>
      <c r="Z331" s="1" t="n"/>
      <c r="AA331" s="1" t="n"/>
      <c r="AB331" s="212" t="n"/>
      <c r="AC331" s="212" t="n"/>
    </row>
    <row r="332">
      <c r="A332" s="1" t="n"/>
      <c r="B332" s="1" t="n"/>
      <c r="C332" s="1" t="n"/>
      <c r="D332" s="1" t="n"/>
      <c r="E332" s="1" t="n"/>
      <c r="F332" s="1" t="n"/>
      <c r="G332" s="1" t="n"/>
      <c r="H332" s="1" t="n"/>
      <c r="I332" s="1" t="n"/>
      <c r="J332" s="1" t="n"/>
      <c r="K332" s="1" t="n"/>
      <c r="L332" s="1" t="n"/>
      <c r="M332" s="1" t="n"/>
      <c r="N332" s="1" t="n"/>
      <c r="O332" s="1" t="n"/>
      <c r="P332" s="1" t="n"/>
      <c r="Q332" s="1" t="n"/>
      <c r="R332" s="1" t="n"/>
      <c r="S332" s="210" t="n"/>
      <c r="T332" s="210" t="n"/>
      <c r="U332" s="1" t="n"/>
      <c r="V332" s="1" t="n"/>
      <c r="W332" s="1" t="n"/>
      <c r="X332" s="1" t="n"/>
      <c r="Y332" s="210" t="n"/>
      <c r="Z332" s="1" t="n"/>
      <c r="AA332" s="1" t="n"/>
      <c r="AB332" s="212" t="n"/>
      <c r="AC332" s="212" t="n"/>
    </row>
    <row r="333">
      <c r="A333" s="1" t="n"/>
      <c r="B333" s="1" t="n"/>
      <c r="C333" s="1" t="n"/>
      <c r="D333" s="1" t="n"/>
      <c r="E333" s="1" t="n"/>
      <c r="F333" s="1" t="n"/>
      <c r="G333" s="1" t="n"/>
      <c r="H333" s="1" t="n"/>
      <c r="I333" s="1" t="n"/>
      <c r="J333" s="1" t="n"/>
      <c r="K333" s="1" t="n"/>
      <c r="L333" s="1" t="n"/>
      <c r="M333" s="1" t="n"/>
      <c r="N333" s="1" t="n"/>
      <c r="O333" s="1" t="n"/>
      <c r="P333" s="1" t="n"/>
      <c r="Q333" s="1" t="n"/>
      <c r="R333" s="1" t="n"/>
      <c r="S333" s="210" t="n"/>
      <c r="T333" s="210" t="n"/>
      <c r="U333" s="1" t="n"/>
      <c r="V333" s="1" t="n"/>
      <c r="W333" s="1" t="n"/>
      <c r="X333" s="1" t="n"/>
      <c r="Y333" s="210" t="n"/>
      <c r="Z333" s="1" t="n"/>
      <c r="AA333" s="1" t="n"/>
      <c r="AB333" s="212" t="n"/>
      <c r="AC333" s="212" t="n"/>
    </row>
    <row r="334">
      <c r="A334" s="1" t="n"/>
      <c r="B334" s="1" t="n"/>
      <c r="C334" s="1" t="n"/>
      <c r="D334" s="1" t="n"/>
      <c r="E334" s="1" t="n"/>
      <c r="F334" s="1" t="n"/>
      <c r="G334" s="1" t="n"/>
      <c r="H334" s="1" t="n"/>
      <c r="I334" s="1" t="n"/>
      <c r="J334" s="1" t="n"/>
      <c r="K334" s="1" t="n"/>
      <c r="L334" s="1" t="n"/>
      <c r="M334" s="1" t="n"/>
      <c r="N334" s="1" t="n"/>
      <c r="O334" s="1" t="n"/>
      <c r="P334" s="1" t="n"/>
      <c r="Q334" s="1" t="n"/>
      <c r="R334" s="1" t="n"/>
      <c r="S334" s="210" t="n"/>
      <c r="T334" s="210" t="n"/>
      <c r="U334" s="1" t="n"/>
      <c r="V334" s="1" t="n"/>
      <c r="W334" s="1" t="n"/>
      <c r="X334" s="1" t="n"/>
      <c r="Y334" s="210" t="n"/>
      <c r="Z334" s="1" t="n"/>
      <c r="AA334" s="1" t="n"/>
      <c r="AB334" s="212" t="n"/>
      <c r="AC334" s="212" t="n"/>
    </row>
    <row r="335">
      <c r="A335" s="1" t="n"/>
      <c r="B335" s="1" t="n"/>
      <c r="C335" s="1" t="n"/>
      <c r="D335" s="1" t="n"/>
      <c r="E335" s="1" t="n"/>
      <c r="F335" s="1" t="n"/>
      <c r="G335" s="1" t="n"/>
      <c r="H335" s="1" t="n"/>
      <c r="I335" s="1" t="n"/>
      <c r="J335" s="1" t="n"/>
      <c r="K335" s="1" t="n"/>
      <c r="L335" s="1" t="n"/>
      <c r="M335" s="1" t="n"/>
      <c r="N335" s="1" t="n"/>
      <c r="O335" s="1" t="n"/>
      <c r="P335" s="1" t="n"/>
      <c r="Q335" s="1" t="n"/>
      <c r="R335" s="1" t="n"/>
      <c r="S335" s="210" t="n"/>
      <c r="T335" s="210" t="n"/>
      <c r="U335" s="1" t="n"/>
      <c r="V335" s="1" t="n"/>
      <c r="W335" s="1" t="n"/>
      <c r="X335" s="1" t="n"/>
      <c r="Y335" s="210" t="n"/>
      <c r="Z335" s="1" t="n"/>
      <c r="AA335" s="1" t="n"/>
      <c r="AB335" s="212" t="n"/>
      <c r="AC335" s="212" t="n"/>
    </row>
    <row r="336">
      <c r="A336" s="1" t="n"/>
      <c r="B336" s="1" t="n"/>
      <c r="C336" s="1" t="n"/>
      <c r="D336" s="1" t="n"/>
      <c r="E336" s="1" t="n"/>
      <c r="F336" s="1" t="n"/>
      <c r="G336" s="1" t="n"/>
      <c r="H336" s="1" t="n"/>
      <c r="I336" s="1" t="n"/>
      <c r="J336" s="1" t="n"/>
      <c r="K336" s="1" t="n"/>
      <c r="L336" s="1" t="n"/>
      <c r="M336" s="1" t="n"/>
      <c r="N336" s="1" t="n"/>
      <c r="O336" s="1" t="n"/>
      <c r="P336" s="1" t="n"/>
      <c r="Q336" s="1" t="n"/>
      <c r="R336" s="1" t="n"/>
      <c r="S336" s="210" t="n"/>
      <c r="T336" s="210" t="n"/>
      <c r="U336" s="1" t="n"/>
      <c r="V336" s="1" t="n"/>
      <c r="W336" s="1" t="n"/>
      <c r="X336" s="1" t="n"/>
      <c r="Y336" s="210" t="n"/>
      <c r="Z336" s="1" t="n"/>
      <c r="AA336" s="1" t="n"/>
      <c r="AB336" s="212" t="n"/>
      <c r="AC336" s="212" t="n"/>
    </row>
    <row r="337">
      <c r="A337" s="1" t="n"/>
      <c r="B337" s="1" t="n"/>
      <c r="C337" s="1" t="n"/>
      <c r="D337" s="1" t="n"/>
      <c r="E337" s="1" t="n"/>
      <c r="F337" s="1" t="n"/>
      <c r="G337" s="1" t="n"/>
      <c r="H337" s="1" t="n"/>
      <c r="I337" s="1" t="n"/>
      <c r="J337" s="1" t="n"/>
      <c r="K337" s="1" t="n"/>
      <c r="L337" s="1" t="n"/>
      <c r="M337" s="1" t="n"/>
      <c r="N337" s="1" t="n"/>
      <c r="O337" s="1" t="n"/>
      <c r="P337" s="1" t="n"/>
      <c r="Q337" s="1" t="n"/>
      <c r="R337" s="1" t="n"/>
      <c r="S337" s="210" t="n"/>
      <c r="T337" s="210" t="n"/>
      <c r="U337" s="1" t="n"/>
      <c r="V337" s="1" t="n"/>
      <c r="W337" s="1" t="n"/>
      <c r="X337" s="1" t="n"/>
      <c r="Y337" s="210" t="n"/>
      <c r="Z337" s="1" t="n"/>
      <c r="AA337" s="1" t="n"/>
      <c r="AB337" s="212" t="n"/>
      <c r="AC337" s="212" t="n"/>
    </row>
    <row r="338">
      <c r="A338" s="1" t="n"/>
      <c r="B338" s="1" t="n"/>
      <c r="C338" s="1" t="n"/>
      <c r="D338" s="1" t="n"/>
      <c r="E338" s="1" t="n"/>
      <c r="F338" s="1" t="n"/>
      <c r="G338" s="1" t="n"/>
      <c r="H338" s="1" t="n"/>
      <c r="I338" s="1" t="n"/>
      <c r="J338" s="1" t="n"/>
      <c r="K338" s="1" t="n"/>
      <c r="L338" s="1" t="n"/>
      <c r="M338" s="1" t="n"/>
      <c r="N338" s="1" t="n"/>
      <c r="O338" s="1" t="n"/>
      <c r="P338" s="1" t="n"/>
      <c r="Q338" s="1" t="n"/>
      <c r="R338" s="1" t="n"/>
      <c r="S338" s="210" t="n"/>
      <c r="T338" s="210" t="n"/>
      <c r="U338" s="1" t="n"/>
      <c r="V338" s="1" t="n"/>
      <c r="W338" s="1" t="n"/>
      <c r="X338" s="1" t="n"/>
      <c r="Y338" s="210" t="n"/>
      <c r="Z338" s="1" t="n"/>
      <c r="AA338" s="1" t="n"/>
      <c r="AB338" s="212" t="n"/>
      <c r="AC338" s="212" t="n"/>
    </row>
    <row r="339">
      <c r="A339" s="1" t="n"/>
      <c r="B339" s="1" t="n"/>
      <c r="C339" s="1" t="n"/>
      <c r="D339" s="1" t="n"/>
      <c r="E339" s="1" t="n"/>
      <c r="F339" s="1" t="n"/>
      <c r="G339" s="1" t="n"/>
      <c r="H339" s="1" t="n"/>
      <c r="I339" s="1" t="n"/>
      <c r="J339" s="1" t="n"/>
      <c r="K339" s="1" t="n"/>
      <c r="L339" s="1" t="n"/>
      <c r="M339" s="1" t="n"/>
      <c r="N339" s="1" t="n"/>
      <c r="O339" s="1" t="n"/>
      <c r="P339" s="1" t="n"/>
      <c r="Q339" s="1" t="n"/>
      <c r="R339" s="1" t="n"/>
      <c r="S339" s="210" t="n"/>
      <c r="T339" s="210" t="n"/>
      <c r="U339" s="1" t="n"/>
      <c r="V339" s="1" t="n"/>
      <c r="W339" s="1" t="n"/>
      <c r="X339" s="1" t="n"/>
      <c r="Y339" s="210" t="n"/>
      <c r="Z339" s="1" t="n"/>
      <c r="AA339" s="1" t="n"/>
      <c r="AB339" s="212" t="n"/>
      <c r="AC339" s="212" t="n"/>
    </row>
    <row r="340">
      <c r="A340" s="1" t="n"/>
      <c r="B340" s="1" t="n"/>
      <c r="C340" s="1" t="n"/>
      <c r="D340" s="1" t="n"/>
      <c r="E340" s="1" t="n"/>
      <c r="F340" s="1" t="n"/>
      <c r="G340" s="1" t="n"/>
      <c r="H340" s="1" t="n"/>
      <c r="I340" s="1" t="n"/>
      <c r="J340" s="1" t="n"/>
      <c r="K340" s="1" t="n"/>
      <c r="L340" s="1" t="n"/>
      <c r="M340" s="1" t="n"/>
      <c r="N340" s="1" t="n"/>
      <c r="O340" s="1" t="n"/>
      <c r="P340" s="1" t="n"/>
      <c r="Q340" s="1" t="n"/>
      <c r="R340" s="1" t="n"/>
      <c r="S340" s="210" t="n"/>
      <c r="T340" s="210" t="n"/>
      <c r="U340" s="1" t="n"/>
      <c r="V340" s="1" t="n"/>
      <c r="W340" s="1" t="n"/>
      <c r="X340" s="1" t="n"/>
      <c r="Y340" s="210" t="n"/>
      <c r="Z340" s="1" t="n"/>
      <c r="AA340" s="1" t="n"/>
      <c r="AB340" s="212" t="n"/>
      <c r="AC340" s="212" t="n"/>
    </row>
    <row r="341">
      <c r="A341" s="1" t="n"/>
      <c r="B341" s="1" t="n"/>
      <c r="C341" s="1" t="n"/>
      <c r="D341" s="1" t="n"/>
      <c r="E341" s="1" t="n"/>
      <c r="F341" s="1" t="n"/>
      <c r="G341" s="1" t="n"/>
      <c r="H341" s="1" t="n"/>
      <c r="I341" s="1" t="n"/>
      <c r="J341" s="1" t="n"/>
      <c r="K341" s="1" t="n"/>
      <c r="L341" s="1" t="n"/>
      <c r="M341" s="1" t="n"/>
      <c r="N341" s="1" t="n"/>
      <c r="O341" s="1" t="n"/>
      <c r="P341" s="1" t="n"/>
      <c r="Q341" s="1" t="n"/>
      <c r="R341" s="1" t="n"/>
      <c r="S341" s="210" t="n"/>
      <c r="T341" s="210" t="n"/>
      <c r="U341" s="1" t="n"/>
      <c r="V341" s="1" t="n"/>
      <c r="W341" s="1" t="n"/>
      <c r="X341" s="1" t="n"/>
      <c r="Y341" s="210" t="n"/>
      <c r="Z341" s="1" t="n"/>
      <c r="AA341" s="1" t="n"/>
      <c r="AB341" s="212" t="n"/>
      <c r="AC341" s="212" t="n"/>
    </row>
    <row r="342">
      <c r="A342" s="1" t="n"/>
      <c r="B342" s="1" t="n"/>
      <c r="C342" s="1" t="n"/>
      <c r="D342" s="1" t="n"/>
      <c r="E342" s="1" t="n"/>
      <c r="F342" s="1" t="n"/>
      <c r="G342" s="1" t="n"/>
      <c r="H342" s="1" t="n"/>
      <c r="I342" s="1" t="n"/>
      <c r="J342" s="1" t="n"/>
      <c r="K342" s="1" t="n"/>
      <c r="L342" s="1" t="n"/>
      <c r="M342" s="1" t="n"/>
      <c r="N342" s="1" t="n"/>
      <c r="O342" s="1" t="n"/>
      <c r="P342" s="1" t="n"/>
      <c r="Q342" s="1" t="n"/>
      <c r="R342" s="1" t="n"/>
      <c r="S342" s="210" t="n"/>
      <c r="T342" s="210" t="n"/>
      <c r="U342" s="1" t="n"/>
      <c r="V342" s="1" t="n"/>
      <c r="W342" s="1" t="n"/>
      <c r="X342" s="1" t="n"/>
      <c r="Y342" s="210" t="n"/>
      <c r="Z342" s="1" t="n"/>
      <c r="AA342" s="1" t="n"/>
      <c r="AB342" s="212" t="n"/>
      <c r="AC342" s="212" t="n"/>
    </row>
    <row r="343">
      <c r="A343" s="1" t="n"/>
      <c r="B343" s="1" t="n"/>
      <c r="C343" s="1" t="n"/>
      <c r="D343" s="1" t="n"/>
      <c r="E343" s="1" t="n"/>
      <c r="F343" s="1" t="n"/>
      <c r="G343" s="1" t="n"/>
      <c r="H343" s="1" t="n"/>
      <c r="I343" s="1" t="n"/>
      <c r="J343" s="1" t="n"/>
      <c r="K343" s="1" t="n"/>
      <c r="L343" s="1" t="n"/>
      <c r="M343" s="1" t="n"/>
      <c r="N343" s="1" t="n"/>
      <c r="O343" s="1" t="n"/>
      <c r="P343" s="1" t="n"/>
      <c r="Q343" s="1" t="n"/>
      <c r="R343" s="1" t="n"/>
      <c r="S343" s="210" t="n"/>
      <c r="T343" s="210" t="n"/>
      <c r="U343" s="1" t="n"/>
      <c r="V343" s="1" t="n"/>
      <c r="W343" s="1" t="n"/>
      <c r="X343" s="1" t="n"/>
      <c r="Y343" s="210" t="n"/>
      <c r="Z343" s="1" t="n"/>
      <c r="AA343" s="1" t="n"/>
      <c r="AB343" s="212" t="n"/>
      <c r="AC343" s="212" t="n"/>
    </row>
    <row r="344">
      <c r="A344" s="1" t="n"/>
      <c r="B344" s="1" t="n"/>
      <c r="C344" s="1" t="n"/>
      <c r="D344" s="1" t="n"/>
      <c r="E344" s="1" t="n"/>
      <c r="F344" s="1" t="n"/>
      <c r="G344" s="1" t="n"/>
      <c r="H344" s="1" t="n"/>
      <c r="I344" s="1" t="n"/>
      <c r="J344" s="1" t="n"/>
      <c r="K344" s="1" t="n"/>
      <c r="L344" s="1" t="n"/>
      <c r="M344" s="1" t="n"/>
      <c r="N344" s="1" t="n"/>
      <c r="O344" s="1" t="n"/>
      <c r="P344" s="1" t="n"/>
      <c r="Q344" s="1" t="n"/>
      <c r="R344" s="1" t="n"/>
      <c r="S344" s="210" t="n"/>
      <c r="T344" s="210" t="n"/>
      <c r="U344" s="1" t="n"/>
      <c r="V344" s="1" t="n"/>
      <c r="W344" s="1" t="n"/>
      <c r="X344" s="1" t="n"/>
      <c r="Y344" s="210" t="n"/>
      <c r="Z344" s="1" t="n"/>
      <c r="AA344" s="1" t="n"/>
      <c r="AB344" s="212" t="n"/>
      <c r="AC344" s="212" t="n"/>
    </row>
    <row r="345">
      <c r="A345" s="1" t="n"/>
      <c r="B345" s="1" t="n"/>
      <c r="C345" s="1" t="n"/>
      <c r="D345" s="1" t="n"/>
      <c r="E345" s="1" t="n"/>
      <c r="F345" s="1" t="n"/>
      <c r="G345" s="1" t="n"/>
      <c r="H345" s="1" t="n"/>
      <c r="I345" s="1" t="n"/>
      <c r="J345" s="1" t="n"/>
      <c r="K345" s="1" t="n"/>
      <c r="L345" s="1" t="n"/>
      <c r="M345" s="1" t="n"/>
      <c r="N345" s="1" t="n"/>
      <c r="O345" s="1" t="n"/>
      <c r="P345" s="1" t="n"/>
      <c r="Q345" s="1" t="n"/>
      <c r="R345" s="1" t="n"/>
      <c r="S345" s="210" t="n"/>
      <c r="T345" s="210" t="n"/>
      <c r="U345" s="1" t="n"/>
      <c r="V345" s="1" t="n"/>
      <c r="W345" s="1" t="n"/>
      <c r="X345" s="1" t="n"/>
      <c r="Y345" s="210" t="n"/>
      <c r="Z345" s="1" t="n"/>
      <c r="AA345" s="1" t="n"/>
      <c r="AB345" s="212" t="n"/>
      <c r="AC345" s="212" t="n"/>
    </row>
    <row r="346">
      <c r="A346" s="1" t="n"/>
      <c r="B346" s="1" t="n"/>
      <c r="C346" s="1" t="n"/>
      <c r="D346" s="1" t="n"/>
      <c r="E346" s="1" t="n"/>
      <c r="F346" s="1" t="n"/>
      <c r="G346" s="1" t="n"/>
      <c r="H346" s="1" t="n"/>
      <c r="I346" s="1" t="n"/>
      <c r="J346" s="1" t="n"/>
      <c r="K346" s="1" t="n"/>
      <c r="L346" s="1" t="n"/>
      <c r="M346" s="1" t="n"/>
      <c r="N346" s="1" t="n"/>
      <c r="O346" s="1" t="n"/>
      <c r="P346" s="1" t="n"/>
      <c r="Q346" s="1" t="n"/>
      <c r="R346" s="1" t="n"/>
      <c r="S346" s="210" t="n"/>
      <c r="T346" s="210" t="n"/>
      <c r="U346" s="1" t="n"/>
      <c r="V346" s="1" t="n"/>
      <c r="W346" s="1" t="n"/>
      <c r="X346" s="1" t="n"/>
      <c r="Y346" s="210" t="n"/>
      <c r="Z346" s="1" t="n"/>
      <c r="AA346" s="1" t="n"/>
      <c r="AB346" s="212" t="n"/>
      <c r="AC346" s="212" t="n"/>
    </row>
    <row r="347">
      <c r="A347" s="1" t="n"/>
      <c r="B347" s="1" t="n"/>
      <c r="C347" s="1" t="n"/>
      <c r="D347" s="1" t="n"/>
      <c r="E347" s="1" t="n"/>
      <c r="F347" s="1" t="n"/>
      <c r="G347" s="1" t="n"/>
      <c r="H347" s="1" t="n"/>
      <c r="I347" s="1" t="n"/>
      <c r="J347" s="1" t="n"/>
      <c r="K347" s="1" t="n"/>
      <c r="L347" s="1" t="n"/>
      <c r="M347" s="1" t="n"/>
      <c r="N347" s="1" t="n"/>
      <c r="O347" s="1" t="n"/>
      <c r="P347" s="1" t="n"/>
      <c r="Q347" s="1" t="n"/>
      <c r="R347" s="1" t="n"/>
      <c r="S347" s="210" t="n"/>
      <c r="T347" s="210" t="n"/>
      <c r="U347" s="1" t="n"/>
      <c r="V347" s="1" t="n"/>
      <c r="W347" s="1" t="n"/>
      <c r="X347" s="1" t="n"/>
      <c r="Y347" s="210" t="n"/>
      <c r="Z347" s="1" t="n"/>
      <c r="AA347" s="1" t="n"/>
      <c r="AB347" s="212" t="n"/>
      <c r="AC347" s="212" t="n"/>
    </row>
    <row r="348">
      <c r="A348" s="1" t="n"/>
      <c r="B348" s="1" t="n"/>
      <c r="C348" s="1" t="n"/>
      <c r="D348" s="1" t="n"/>
      <c r="E348" s="1" t="n"/>
      <c r="F348" s="1" t="n"/>
      <c r="G348" s="1" t="n"/>
      <c r="H348" s="1" t="n"/>
      <c r="I348" s="1" t="n"/>
      <c r="J348" s="1" t="n"/>
      <c r="K348" s="1" t="n"/>
      <c r="L348" s="1" t="n"/>
      <c r="M348" s="1" t="n"/>
      <c r="N348" s="1" t="n"/>
      <c r="O348" s="1" t="n"/>
      <c r="P348" s="1" t="n"/>
      <c r="Q348" s="1" t="n"/>
      <c r="R348" s="1" t="n"/>
      <c r="S348" s="210" t="n"/>
      <c r="T348" s="210" t="n"/>
      <c r="U348" s="1" t="n"/>
      <c r="V348" s="1" t="n"/>
      <c r="W348" s="1" t="n"/>
      <c r="X348" s="1" t="n"/>
      <c r="Y348" s="210" t="n"/>
      <c r="Z348" s="1" t="n"/>
      <c r="AA348" s="1" t="n"/>
      <c r="AB348" s="212" t="n"/>
      <c r="AC348" s="212" t="n"/>
    </row>
    <row r="349">
      <c r="A349" s="1" t="n"/>
      <c r="B349" s="1" t="n"/>
      <c r="C349" s="1" t="n"/>
      <c r="D349" s="1" t="n"/>
      <c r="E349" s="1" t="n"/>
      <c r="F349" s="1" t="n"/>
      <c r="G349" s="1" t="n"/>
      <c r="H349" s="1" t="n"/>
      <c r="I349" s="1" t="n"/>
      <c r="J349" s="1" t="n"/>
      <c r="K349" s="1" t="n"/>
      <c r="L349" s="1" t="n"/>
      <c r="M349" s="1" t="n"/>
      <c r="N349" s="1" t="n"/>
      <c r="O349" s="1" t="n"/>
      <c r="P349" s="1" t="n"/>
      <c r="Q349" s="1" t="n"/>
      <c r="R349" s="1" t="n"/>
      <c r="S349" s="210" t="n"/>
      <c r="T349" s="210" t="n"/>
      <c r="U349" s="1" t="n"/>
      <c r="V349" s="1" t="n"/>
      <c r="W349" s="1" t="n"/>
      <c r="X349" s="1" t="n"/>
      <c r="Y349" s="210" t="n"/>
      <c r="Z349" s="1" t="n"/>
      <c r="AA349" s="1" t="n"/>
      <c r="AB349" s="212" t="n"/>
      <c r="AC349" s="212" t="n"/>
    </row>
    <row r="350">
      <c r="A350" s="1" t="n"/>
      <c r="B350" s="1" t="n"/>
      <c r="C350" s="1" t="n"/>
      <c r="D350" s="1" t="n"/>
      <c r="E350" s="1" t="n"/>
      <c r="F350" s="1" t="n"/>
      <c r="G350" s="1" t="n"/>
      <c r="H350" s="1" t="n"/>
      <c r="I350" s="1" t="n"/>
      <c r="J350" s="1" t="n"/>
      <c r="K350" s="1" t="n"/>
      <c r="L350" s="1" t="n"/>
      <c r="M350" s="1" t="n"/>
      <c r="N350" s="1" t="n"/>
      <c r="O350" s="1" t="n"/>
      <c r="P350" s="1" t="n"/>
      <c r="Q350" s="1" t="n"/>
      <c r="R350" s="1" t="n"/>
      <c r="S350" s="210" t="n"/>
      <c r="T350" s="210" t="n"/>
      <c r="U350" s="1" t="n"/>
      <c r="V350" s="1" t="n"/>
      <c r="W350" s="1" t="n"/>
      <c r="X350" s="1" t="n"/>
      <c r="Y350" s="210" t="n"/>
      <c r="Z350" s="1" t="n"/>
      <c r="AA350" s="1" t="n"/>
      <c r="AB350" s="212" t="n"/>
      <c r="AC350" s="212" t="n"/>
    </row>
    <row r="351">
      <c r="A351" s="1" t="n"/>
      <c r="B351" s="1" t="n"/>
      <c r="C351" s="1" t="n"/>
      <c r="D351" s="1" t="n"/>
      <c r="E351" s="1" t="n"/>
      <c r="F351" s="1" t="n"/>
      <c r="G351" s="1" t="n"/>
      <c r="H351" s="1" t="n"/>
      <c r="I351" s="1" t="n"/>
      <c r="J351" s="1" t="n"/>
      <c r="K351" s="1" t="n"/>
      <c r="L351" s="1" t="n"/>
      <c r="M351" s="1" t="n"/>
      <c r="N351" s="1" t="n"/>
      <c r="O351" s="1" t="n"/>
      <c r="P351" s="1" t="n"/>
      <c r="Q351" s="1" t="n"/>
      <c r="R351" s="1" t="n"/>
      <c r="S351" s="210" t="n"/>
      <c r="T351" s="210" t="n"/>
      <c r="U351" s="1" t="n"/>
      <c r="V351" s="1" t="n"/>
      <c r="W351" s="1" t="n"/>
      <c r="X351" s="1" t="n"/>
      <c r="Y351" s="210" t="n"/>
      <c r="Z351" s="1" t="n"/>
      <c r="AA351" s="1" t="n"/>
      <c r="AB351" s="212" t="n"/>
      <c r="AC351" s="212" t="n"/>
    </row>
    <row r="352">
      <c r="A352" s="1" t="n"/>
      <c r="B352" s="1" t="n"/>
      <c r="C352" s="1" t="n"/>
      <c r="D352" s="1" t="n"/>
      <c r="E352" s="1" t="n"/>
      <c r="F352" s="1" t="n"/>
      <c r="G352" s="1" t="n"/>
      <c r="H352" s="1" t="n"/>
      <c r="I352" s="1" t="n"/>
      <c r="J352" s="1" t="n"/>
      <c r="K352" s="1" t="n"/>
      <c r="L352" s="1" t="n"/>
      <c r="M352" s="1" t="n"/>
      <c r="N352" s="1" t="n"/>
      <c r="O352" s="1" t="n"/>
      <c r="P352" s="1" t="n"/>
      <c r="Q352" s="1" t="n"/>
      <c r="R352" s="1" t="n"/>
      <c r="S352" s="210" t="n"/>
      <c r="T352" s="210" t="n"/>
      <c r="U352" s="1" t="n"/>
      <c r="V352" s="1" t="n"/>
      <c r="W352" s="1" t="n"/>
      <c r="X352" s="1" t="n"/>
      <c r="Y352" s="210" t="n"/>
      <c r="Z352" s="1" t="n"/>
      <c r="AA352" s="1" t="n"/>
      <c r="AB352" s="212" t="n"/>
      <c r="AC352" s="212" t="n"/>
    </row>
    <row r="353">
      <c r="A353" s="1" t="n"/>
      <c r="B353" s="1" t="n"/>
      <c r="C353" s="1" t="n"/>
      <c r="D353" s="1" t="n"/>
      <c r="E353" s="1" t="n"/>
      <c r="F353" s="1" t="n"/>
      <c r="G353" s="1" t="n"/>
      <c r="H353" s="1" t="n"/>
      <c r="I353" s="1" t="n"/>
      <c r="J353" s="1" t="n"/>
      <c r="K353" s="1" t="n"/>
      <c r="L353" s="1" t="n"/>
      <c r="M353" s="1" t="n"/>
      <c r="N353" s="1" t="n"/>
      <c r="O353" s="1" t="n"/>
      <c r="P353" s="1" t="n"/>
      <c r="Q353" s="1" t="n"/>
      <c r="R353" s="1" t="n"/>
      <c r="S353" s="210" t="n"/>
      <c r="T353" s="210" t="n"/>
      <c r="U353" s="1" t="n"/>
      <c r="V353" s="1" t="n"/>
      <c r="W353" s="1" t="n"/>
      <c r="X353" s="1" t="n"/>
      <c r="Y353" s="210" t="n"/>
      <c r="Z353" s="1" t="n"/>
      <c r="AA353" s="1" t="n"/>
      <c r="AB353" s="212" t="n"/>
      <c r="AC353" s="212" t="n"/>
    </row>
    <row r="354">
      <c r="A354" s="1" t="n"/>
      <c r="B354" s="1" t="n"/>
      <c r="C354" s="1" t="n"/>
      <c r="D354" s="1" t="n"/>
      <c r="E354" s="1" t="n"/>
      <c r="F354" s="1" t="n"/>
      <c r="G354" s="1" t="n"/>
      <c r="H354" s="1" t="n"/>
      <c r="I354" s="1" t="n"/>
      <c r="J354" s="1" t="n"/>
      <c r="K354" s="1" t="n"/>
      <c r="L354" s="1" t="n"/>
      <c r="M354" s="1" t="n"/>
      <c r="N354" s="1" t="n"/>
      <c r="O354" s="1" t="n"/>
      <c r="P354" s="1" t="n"/>
      <c r="Q354" s="1" t="n"/>
      <c r="R354" s="1" t="n"/>
      <c r="S354" s="210" t="n"/>
      <c r="T354" s="210" t="n"/>
      <c r="U354" s="1" t="n"/>
      <c r="V354" s="1" t="n"/>
      <c r="W354" s="1" t="n"/>
      <c r="X354" s="1" t="n"/>
      <c r="Y354" s="210" t="n"/>
      <c r="Z354" s="1" t="n"/>
      <c r="AA354" s="1" t="n"/>
      <c r="AB354" s="212" t="n"/>
      <c r="AC354" s="212" t="n"/>
    </row>
    <row r="355">
      <c r="A355" s="1" t="n"/>
      <c r="B355" s="1" t="n"/>
      <c r="C355" s="1" t="n"/>
      <c r="D355" s="1" t="n"/>
      <c r="E355" s="1" t="n"/>
      <c r="F355" s="1" t="n"/>
      <c r="G355" s="1" t="n"/>
      <c r="H355" s="1" t="n"/>
      <c r="I355" s="1" t="n"/>
      <c r="J355" s="1" t="n"/>
      <c r="K355" s="1" t="n"/>
      <c r="L355" s="1" t="n"/>
      <c r="M355" s="1" t="n"/>
      <c r="N355" s="1" t="n"/>
      <c r="O355" s="1" t="n"/>
      <c r="P355" s="1" t="n"/>
      <c r="Q355" s="1" t="n"/>
      <c r="R355" s="1" t="n"/>
      <c r="S355" s="210" t="n"/>
      <c r="T355" s="210" t="n"/>
      <c r="U355" s="1" t="n"/>
      <c r="V355" s="1" t="n"/>
      <c r="W355" s="1" t="n"/>
      <c r="X355" s="1" t="n"/>
      <c r="Y355" s="210" t="n"/>
      <c r="Z355" s="1" t="n"/>
      <c r="AA355" s="1" t="n"/>
      <c r="AB355" s="212" t="n"/>
      <c r="AC355" s="212" t="n"/>
    </row>
    <row r="356">
      <c r="A356" s="1" t="n"/>
      <c r="B356" s="1" t="n"/>
      <c r="C356" s="1" t="n"/>
      <c r="D356" s="1" t="n"/>
      <c r="E356" s="1" t="n"/>
      <c r="F356" s="1" t="n"/>
      <c r="G356" s="1" t="n"/>
      <c r="H356" s="1" t="n"/>
      <c r="I356" s="1" t="n"/>
      <c r="J356" s="1" t="n"/>
      <c r="K356" s="1" t="n"/>
      <c r="L356" s="1" t="n"/>
      <c r="M356" s="1" t="n"/>
      <c r="N356" s="1" t="n"/>
      <c r="O356" s="1" t="n"/>
      <c r="P356" s="1" t="n"/>
      <c r="Q356" s="1" t="n"/>
      <c r="R356" s="1" t="n"/>
      <c r="S356" s="210" t="n"/>
      <c r="T356" s="210" t="n"/>
      <c r="U356" s="1" t="n"/>
      <c r="V356" s="1" t="n"/>
      <c r="W356" s="1" t="n"/>
      <c r="X356" s="1" t="n"/>
      <c r="Y356" s="210" t="n"/>
      <c r="Z356" s="1" t="n"/>
      <c r="AA356" s="1" t="n"/>
      <c r="AB356" s="212" t="n"/>
      <c r="AC356" s="212" t="n"/>
    </row>
    <row r="357">
      <c r="A357" s="1" t="n"/>
      <c r="B357" s="1" t="n"/>
      <c r="C357" s="1" t="n"/>
      <c r="D357" s="1" t="n"/>
      <c r="E357" s="1" t="n"/>
      <c r="F357" s="1" t="n"/>
      <c r="G357" s="1" t="n"/>
      <c r="H357" s="1" t="n"/>
      <c r="I357" s="1" t="n"/>
      <c r="J357" s="1" t="n"/>
      <c r="K357" s="1" t="n"/>
      <c r="L357" s="1" t="n"/>
      <c r="M357" s="1" t="n"/>
      <c r="N357" s="1" t="n"/>
      <c r="O357" s="1" t="n"/>
      <c r="P357" s="1" t="n"/>
      <c r="Q357" s="1" t="n"/>
      <c r="R357" s="1" t="n"/>
      <c r="S357" s="210" t="n"/>
      <c r="T357" s="210" t="n"/>
      <c r="U357" s="1" t="n"/>
      <c r="V357" s="1" t="n"/>
      <c r="W357" s="1" t="n"/>
      <c r="X357" s="1" t="n"/>
      <c r="Y357" s="210" t="n"/>
      <c r="Z357" s="1" t="n"/>
      <c r="AA357" s="1" t="n"/>
      <c r="AB357" s="212" t="n"/>
      <c r="AC357" s="212" t="n"/>
    </row>
    <row r="358">
      <c r="A358" s="1" t="n"/>
      <c r="B358" s="1" t="n"/>
      <c r="C358" s="1" t="n"/>
      <c r="D358" s="1" t="n"/>
      <c r="E358" s="1" t="n"/>
      <c r="F358" s="1" t="n"/>
      <c r="G358" s="1" t="n"/>
      <c r="H358" s="1" t="n"/>
      <c r="I358" s="1" t="n"/>
      <c r="J358" s="1" t="n"/>
      <c r="K358" s="1" t="n"/>
      <c r="L358" s="1" t="n"/>
      <c r="M358" s="1" t="n"/>
      <c r="N358" s="1" t="n"/>
      <c r="O358" s="1" t="n"/>
      <c r="P358" s="1" t="n"/>
      <c r="Q358" s="1" t="n"/>
      <c r="R358" s="1" t="n"/>
      <c r="S358" s="210" t="n"/>
      <c r="T358" s="210" t="n"/>
      <c r="U358" s="1" t="n"/>
      <c r="V358" s="1" t="n"/>
      <c r="W358" s="1" t="n"/>
      <c r="X358" s="1" t="n"/>
      <c r="Y358" s="210" t="n"/>
      <c r="Z358" s="1" t="n"/>
      <c r="AA358" s="1" t="n"/>
      <c r="AB358" s="212" t="n"/>
      <c r="AC358" s="212" t="n"/>
    </row>
    <row r="359">
      <c r="A359" s="1" t="n"/>
      <c r="B359" s="1" t="n"/>
      <c r="C359" s="1" t="n"/>
      <c r="D359" s="1" t="n"/>
      <c r="E359" s="1" t="n"/>
      <c r="F359" s="1" t="n"/>
      <c r="G359" s="1" t="n"/>
      <c r="H359" s="1" t="n"/>
      <c r="I359" s="1" t="n"/>
      <c r="J359" s="1" t="n"/>
      <c r="K359" s="1" t="n"/>
      <c r="L359" s="1" t="n"/>
      <c r="M359" s="1" t="n"/>
      <c r="N359" s="1" t="n"/>
      <c r="O359" s="1" t="n"/>
      <c r="P359" s="1" t="n"/>
      <c r="Q359" s="1" t="n"/>
      <c r="R359" s="1" t="n"/>
      <c r="S359" s="210" t="n"/>
      <c r="T359" s="210" t="n"/>
      <c r="U359" s="1" t="n"/>
      <c r="V359" s="1" t="n"/>
      <c r="W359" s="1" t="n"/>
      <c r="X359" s="1" t="n"/>
      <c r="Y359" s="210" t="n"/>
      <c r="Z359" s="1" t="n"/>
      <c r="AA359" s="1" t="n"/>
      <c r="AB359" s="212" t="n"/>
      <c r="AC359" s="212" t="n"/>
    </row>
    <row r="360">
      <c r="A360" s="1" t="n"/>
      <c r="B360" s="1" t="n"/>
      <c r="C360" s="1" t="n"/>
      <c r="D360" s="1" t="n"/>
      <c r="E360" s="1" t="n"/>
      <c r="F360" s="1" t="n"/>
      <c r="G360" s="1" t="n"/>
      <c r="H360" s="1" t="n"/>
      <c r="I360" s="1" t="n"/>
      <c r="J360" s="1" t="n"/>
      <c r="K360" s="1" t="n"/>
      <c r="L360" s="1" t="n"/>
      <c r="M360" s="1" t="n"/>
      <c r="N360" s="1" t="n"/>
      <c r="O360" s="1" t="n"/>
      <c r="P360" s="1" t="n"/>
      <c r="Q360" s="1" t="n"/>
      <c r="R360" s="1" t="n"/>
      <c r="S360" s="210" t="n"/>
      <c r="T360" s="210" t="n"/>
      <c r="U360" s="1" t="n"/>
      <c r="V360" s="1" t="n"/>
      <c r="W360" s="1" t="n"/>
      <c r="X360" s="1" t="n"/>
      <c r="Y360" s="210" t="n"/>
      <c r="Z360" s="1" t="n"/>
      <c r="AA360" s="1" t="n"/>
      <c r="AB360" s="212" t="n"/>
      <c r="AC360" s="212" t="n"/>
    </row>
    <row r="361">
      <c r="A361" s="1" t="n"/>
      <c r="B361" s="1" t="n"/>
      <c r="C361" s="1" t="n"/>
      <c r="D361" s="1" t="n"/>
      <c r="E361" s="1" t="n"/>
      <c r="F361" s="1" t="n"/>
      <c r="G361" s="1" t="n"/>
      <c r="H361" s="1" t="n"/>
      <c r="I361" s="1" t="n"/>
      <c r="J361" s="1" t="n"/>
      <c r="K361" s="1" t="n"/>
      <c r="L361" s="1" t="n"/>
      <c r="M361" s="1" t="n"/>
      <c r="N361" s="1" t="n"/>
      <c r="O361" s="1" t="n"/>
      <c r="P361" s="1" t="n"/>
      <c r="Q361" s="1" t="n"/>
      <c r="R361" s="1" t="n"/>
      <c r="S361" s="210" t="n"/>
      <c r="T361" s="210" t="n"/>
      <c r="U361" s="1" t="n"/>
      <c r="V361" s="1" t="n"/>
      <c r="W361" s="1" t="n"/>
      <c r="X361" s="1" t="n"/>
      <c r="Y361" s="210" t="n"/>
      <c r="Z361" s="1" t="n"/>
      <c r="AA361" s="1" t="n"/>
      <c r="AB361" s="212" t="n"/>
      <c r="AC361" s="212" t="n"/>
    </row>
    <row r="362">
      <c r="A362" s="1" t="n"/>
      <c r="B362" s="1" t="n"/>
      <c r="C362" s="1" t="n"/>
      <c r="D362" s="1" t="n"/>
      <c r="E362" s="1" t="n"/>
      <c r="F362" s="1" t="n"/>
      <c r="G362" s="1" t="n"/>
      <c r="H362" s="1" t="n"/>
      <c r="I362" s="1" t="n"/>
      <c r="J362" s="1" t="n"/>
      <c r="K362" s="1" t="n"/>
      <c r="L362" s="1" t="n"/>
      <c r="M362" s="1" t="n"/>
      <c r="N362" s="1" t="n"/>
      <c r="O362" s="1" t="n"/>
      <c r="P362" s="1" t="n"/>
      <c r="Q362" s="1" t="n"/>
      <c r="R362" s="1" t="n"/>
      <c r="S362" s="210" t="n"/>
      <c r="T362" s="210" t="n"/>
      <c r="U362" s="1" t="n"/>
      <c r="V362" s="1" t="n"/>
      <c r="W362" s="1" t="n"/>
      <c r="X362" s="1" t="n"/>
      <c r="Y362" s="210" t="n"/>
      <c r="Z362" s="1" t="n"/>
      <c r="AA362" s="1" t="n"/>
      <c r="AB362" s="212" t="n"/>
      <c r="AC362" s="212" t="n"/>
    </row>
    <row r="363">
      <c r="A363" s="1" t="n"/>
      <c r="B363" s="1" t="n"/>
      <c r="C363" s="1" t="n"/>
      <c r="D363" s="1" t="n"/>
      <c r="E363" s="1" t="n"/>
      <c r="F363" s="1" t="n"/>
      <c r="G363" s="1" t="n"/>
      <c r="H363" s="1" t="n"/>
      <c r="I363" s="1" t="n"/>
      <c r="J363" s="1" t="n"/>
      <c r="K363" s="1" t="n"/>
      <c r="L363" s="1" t="n"/>
      <c r="M363" s="1" t="n"/>
      <c r="N363" s="1" t="n"/>
      <c r="O363" s="1" t="n"/>
      <c r="P363" s="1" t="n"/>
      <c r="Q363" s="1" t="n"/>
      <c r="R363" s="1" t="n"/>
      <c r="S363" s="210" t="n"/>
      <c r="T363" s="210" t="n"/>
      <c r="U363" s="1" t="n"/>
      <c r="V363" s="1" t="n"/>
      <c r="W363" s="1" t="n"/>
      <c r="X363" s="1" t="n"/>
      <c r="Y363" s="210" t="n"/>
      <c r="Z363" s="1" t="n"/>
      <c r="AA363" s="1" t="n"/>
      <c r="AB363" s="212" t="n"/>
      <c r="AC363" s="212" t="n"/>
    </row>
    <row r="364">
      <c r="A364" s="1" t="n"/>
      <c r="B364" s="1" t="n"/>
      <c r="C364" s="1" t="n"/>
      <c r="D364" s="1" t="n"/>
      <c r="E364" s="1" t="n"/>
      <c r="F364" s="1" t="n"/>
      <c r="G364" s="1" t="n"/>
      <c r="H364" s="1" t="n"/>
      <c r="I364" s="1" t="n"/>
      <c r="J364" s="1" t="n"/>
      <c r="K364" s="1" t="n"/>
      <c r="L364" s="1" t="n"/>
      <c r="M364" s="1" t="n"/>
      <c r="N364" s="1" t="n"/>
      <c r="O364" s="1" t="n"/>
      <c r="P364" s="1" t="n"/>
      <c r="Q364" s="1" t="n"/>
      <c r="R364" s="1" t="n"/>
      <c r="S364" s="210" t="n"/>
      <c r="T364" s="210" t="n"/>
      <c r="U364" s="1" t="n"/>
      <c r="V364" s="1" t="n"/>
      <c r="W364" s="1" t="n"/>
      <c r="X364" s="1" t="n"/>
      <c r="Y364" s="210" t="n"/>
      <c r="Z364" s="1" t="n"/>
      <c r="AA364" s="1" t="n"/>
      <c r="AB364" s="212" t="n"/>
      <c r="AC364" s="212" t="n"/>
    </row>
    <row r="365">
      <c r="A365" s="1" t="n"/>
      <c r="B365" s="1" t="n"/>
      <c r="C365" s="1" t="n"/>
      <c r="D365" s="1" t="n"/>
      <c r="E365" s="1" t="n"/>
      <c r="F365" s="1" t="n"/>
      <c r="G365" s="1" t="n"/>
      <c r="H365" s="1" t="n"/>
      <c r="I365" s="1" t="n"/>
      <c r="J365" s="1" t="n"/>
      <c r="K365" s="1" t="n"/>
      <c r="L365" s="1" t="n"/>
      <c r="M365" s="1" t="n"/>
      <c r="N365" s="1" t="n"/>
      <c r="O365" s="1" t="n"/>
      <c r="P365" s="1" t="n"/>
      <c r="Q365" s="1" t="n"/>
      <c r="R365" s="1" t="n"/>
      <c r="S365" s="210" t="n"/>
      <c r="T365" s="210" t="n"/>
      <c r="U365" s="1" t="n"/>
      <c r="V365" s="1" t="n"/>
      <c r="W365" s="1" t="n"/>
      <c r="X365" s="1" t="n"/>
      <c r="Y365" s="210" t="n"/>
      <c r="Z365" s="1" t="n"/>
      <c r="AA365" s="1" t="n"/>
      <c r="AB365" s="212" t="n"/>
      <c r="AC365" s="212" t="n"/>
    </row>
    <row r="366">
      <c r="A366" s="1" t="n"/>
      <c r="B366" s="1" t="n"/>
      <c r="C366" s="1" t="n"/>
      <c r="D366" s="1" t="n"/>
      <c r="E366" s="1" t="n"/>
      <c r="F366" s="1" t="n"/>
      <c r="G366" s="1" t="n"/>
      <c r="H366" s="1" t="n"/>
      <c r="I366" s="1" t="n"/>
      <c r="J366" s="1" t="n"/>
      <c r="K366" s="1" t="n"/>
      <c r="L366" s="1" t="n"/>
      <c r="M366" s="1" t="n"/>
      <c r="N366" s="1" t="n"/>
      <c r="O366" s="1" t="n"/>
      <c r="P366" s="1" t="n"/>
      <c r="Q366" s="1" t="n"/>
      <c r="R366" s="1" t="n"/>
      <c r="S366" s="210" t="n"/>
      <c r="T366" s="210" t="n"/>
      <c r="U366" s="1" t="n"/>
      <c r="V366" s="1" t="n"/>
      <c r="W366" s="1" t="n"/>
      <c r="X366" s="1" t="n"/>
      <c r="Y366" s="210" t="n"/>
      <c r="Z366" s="1" t="n"/>
      <c r="AA366" s="1" t="n"/>
      <c r="AB366" s="212" t="n"/>
      <c r="AC366" s="212" t="n"/>
    </row>
    <row r="367">
      <c r="A367" s="1" t="n"/>
      <c r="B367" s="1" t="n"/>
      <c r="C367" s="1" t="n"/>
      <c r="D367" s="1" t="n"/>
      <c r="E367" s="1" t="n"/>
      <c r="F367" s="1" t="n"/>
      <c r="G367" s="1" t="n"/>
      <c r="H367" s="1" t="n"/>
      <c r="I367" s="1" t="n"/>
      <c r="J367" s="1" t="n"/>
      <c r="K367" s="1" t="n"/>
      <c r="L367" s="1" t="n"/>
      <c r="M367" s="1" t="n"/>
      <c r="N367" s="1" t="n"/>
      <c r="O367" s="1" t="n"/>
      <c r="P367" s="1" t="n"/>
      <c r="Q367" s="1" t="n"/>
      <c r="R367" s="1" t="n"/>
      <c r="S367" s="210" t="n"/>
      <c r="T367" s="210" t="n"/>
      <c r="U367" s="1" t="n"/>
      <c r="V367" s="1" t="n"/>
      <c r="W367" s="1" t="n"/>
      <c r="X367" s="1" t="n"/>
      <c r="Y367" s="210" t="n"/>
      <c r="Z367" s="1" t="n"/>
      <c r="AA367" s="1" t="n"/>
      <c r="AB367" s="212" t="n"/>
      <c r="AC367" s="212" t="n"/>
    </row>
    <row r="368">
      <c r="A368" s="1" t="n"/>
      <c r="B368" s="1" t="n"/>
      <c r="C368" s="1" t="n"/>
      <c r="D368" s="1" t="n"/>
      <c r="E368" s="1" t="n"/>
      <c r="F368" s="1" t="n"/>
      <c r="G368" s="1" t="n"/>
      <c r="H368" s="1" t="n"/>
      <c r="I368" s="1" t="n"/>
      <c r="J368" s="1" t="n"/>
      <c r="K368" s="1" t="n"/>
      <c r="L368" s="1" t="n"/>
      <c r="M368" s="1" t="n"/>
      <c r="N368" s="1" t="n"/>
      <c r="O368" s="1" t="n"/>
      <c r="P368" s="1" t="n"/>
      <c r="Q368" s="1" t="n"/>
      <c r="R368" s="1" t="n"/>
      <c r="S368" s="210" t="n"/>
      <c r="T368" s="210" t="n"/>
      <c r="U368" s="1" t="n"/>
      <c r="V368" s="1" t="n"/>
      <c r="W368" s="1" t="n"/>
      <c r="X368" s="1" t="n"/>
      <c r="Y368" s="210" t="n"/>
      <c r="Z368" s="1" t="n"/>
      <c r="AA368" s="1" t="n"/>
      <c r="AB368" s="212" t="n"/>
      <c r="AC368" s="212" t="n"/>
    </row>
    <row r="369">
      <c r="A369" s="1" t="n"/>
      <c r="B369" s="1" t="n"/>
      <c r="C369" s="1" t="n"/>
      <c r="D369" s="1" t="n"/>
      <c r="E369" s="1" t="n"/>
      <c r="F369" s="1" t="n"/>
      <c r="G369" s="1" t="n"/>
      <c r="H369" s="1" t="n"/>
      <c r="I369" s="1" t="n"/>
      <c r="J369" s="1" t="n"/>
      <c r="K369" s="1" t="n"/>
      <c r="L369" s="1" t="n"/>
      <c r="M369" s="1" t="n"/>
      <c r="N369" s="1" t="n"/>
      <c r="O369" s="1" t="n"/>
      <c r="P369" s="1" t="n"/>
      <c r="Q369" s="1" t="n"/>
      <c r="R369" s="1" t="n"/>
      <c r="S369" s="210" t="n"/>
      <c r="T369" s="210" t="n"/>
      <c r="U369" s="1" t="n"/>
      <c r="V369" s="1" t="n"/>
      <c r="W369" s="1" t="n"/>
      <c r="X369" s="1" t="n"/>
      <c r="Y369" s="210" t="n"/>
      <c r="Z369" s="1" t="n"/>
      <c r="AA369" s="1" t="n"/>
      <c r="AB369" s="212" t="n"/>
      <c r="AC369" s="212" t="n"/>
    </row>
    <row r="370">
      <c r="A370" s="1" t="n"/>
      <c r="B370" s="1" t="n"/>
      <c r="C370" s="1" t="n"/>
      <c r="D370" s="1" t="n"/>
      <c r="E370" s="1" t="n"/>
      <c r="F370" s="1" t="n"/>
      <c r="G370" s="1" t="n"/>
      <c r="H370" s="1" t="n"/>
      <c r="I370" s="1" t="n"/>
      <c r="J370" s="1" t="n"/>
      <c r="K370" s="1" t="n"/>
      <c r="L370" s="1" t="n"/>
      <c r="M370" s="1" t="n"/>
      <c r="N370" s="1" t="n"/>
      <c r="O370" s="1" t="n"/>
      <c r="P370" s="1" t="n"/>
      <c r="Q370" s="1" t="n"/>
      <c r="R370" s="1" t="n"/>
      <c r="S370" s="210" t="n"/>
      <c r="T370" s="210" t="n"/>
      <c r="U370" s="1" t="n"/>
      <c r="V370" s="1" t="n"/>
      <c r="W370" s="1" t="n"/>
      <c r="X370" s="1" t="n"/>
      <c r="Y370" s="210" t="n"/>
      <c r="Z370" s="1" t="n"/>
      <c r="AA370" s="1" t="n"/>
      <c r="AB370" s="212" t="n"/>
      <c r="AC370" s="212" t="n"/>
    </row>
    <row r="371">
      <c r="A371" s="1" t="n"/>
      <c r="B371" s="1" t="n"/>
      <c r="C371" s="1" t="n"/>
      <c r="D371" s="1" t="n"/>
      <c r="E371" s="1" t="n"/>
      <c r="F371" s="1" t="n"/>
      <c r="G371" s="1" t="n"/>
      <c r="H371" s="1" t="n"/>
      <c r="I371" s="1" t="n"/>
      <c r="J371" s="1" t="n"/>
      <c r="K371" s="1" t="n"/>
      <c r="L371" s="1" t="n"/>
      <c r="M371" s="1" t="n"/>
      <c r="N371" s="1" t="n"/>
      <c r="O371" s="1" t="n"/>
      <c r="P371" s="1" t="n"/>
      <c r="Q371" s="1" t="n"/>
      <c r="R371" s="1" t="n"/>
      <c r="S371" s="210" t="n"/>
      <c r="T371" s="210" t="n"/>
      <c r="U371" s="1" t="n"/>
      <c r="V371" s="1" t="n"/>
      <c r="W371" s="1" t="n"/>
      <c r="X371" s="1" t="n"/>
      <c r="Y371" s="210" t="n"/>
      <c r="Z371" s="1" t="n"/>
      <c r="AA371" s="1" t="n"/>
      <c r="AB371" s="212" t="n"/>
      <c r="AC371" s="212" t="n"/>
    </row>
    <row r="372">
      <c r="A372" s="1" t="n"/>
      <c r="B372" s="1" t="n"/>
      <c r="C372" s="1" t="n"/>
      <c r="D372" s="1" t="n"/>
      <c r="E372" s="1" t="n"/>
      <c r="F372" s="1" t="n"/>
      <c r="G372" s="1" t="n"/>
      <c r="H372" s="1" t="n"/>
      <c r="I372" s="1" t="n"/>
      <c r="J372" s="1" t="n"/>
      <c r="K372" s="1" t="n"/>
      <c r="L372" s="1" t="n"/>
      <c r="M372" s="1" t="n"/>
      <c r="N372" s="1" t="n"/>
      <c r="O372" s="1" t="n"/>
      <c r="P372" s="1" t="n"/>
      <c r="Q372" s="1" t="n"/>
      <c r="R372" s="1" t="n"/>
      <c r="S372" s="210" t="n"/>
      <c r="T372" s="210" t="n"/>
      <c r="U372" s="1" t="n"/>
      <c r="V372" s="1" t="n"/>
      <c r="W372" s="1" t="n"/>
      <c r="X372" s="1" t="n"/>
      <c r="Y372" s="210" t="n"/>
      <c r="Z372" s="1" t="n"/>
      <c r="AA372" s="1" t="n"/>
      <c r="AB372" s="212" t="n"/>
      <c r="AC372" s="212" t="n"/>
    </row>
    <row r="373">
      <c r="A373" s="1" t="n"/>
      <c r="B373" s="1" t="n"/>
      <c r="C373" s="1" t="n"/>
      <c r="D373" s="1" t="n"/>
      <c r="E373" s="1" t="n"/>
      <c r="F373" s="1" t="n"/>
      <c r="G373" s="1" t="n"/>
      <c r="H373" s="1" t="n"/>
      <c r="I373" s="1" t="n"/>
      <c r="J373" s="1" t="n"/>
      <c r="K373" s="1" t="n"/>
      <c r="L373" s="1" t="n"/>
      <c r="M373" s="1" t="n"/>
      <c r="N373" s="1" t="n"/>
      <c r="O373" s="1" t="n"/>
      <c r="P373" s="1" t="n"/>
      <c r="Q373" s="1" t="n"/>
      <c r="R373" s="1" t="n"/>
      <c r="S373" s="210" t="n"/>
      <c r="T373" s="210" t="n"/>
      <c r="U373" s="1" t="n"/>
      <c r="V373" s="1" t="n"/>
      <c r="W373" s="1" t="n"/>
      <c r="X373" s="1" t="n"/>
      <c r="Y373" s="210" t="n"/>
      <c r="Z373" s="1" t="n"/>
      <c r="AA373" s="1" t="n"/>
      <c r="AB373" s="212" t="n"/>
      <c r="AC373" s="212" t="n"/>
    </row>
    <row r="374">
      <c r="A374" s="1" t="n"/>
      <c r="B374" s="1" t="n"/>
      <c r="C374" s="1" t="n"/>
      <c r="D374" s="1" t="n"/>
      <c r="E374" s="1" t="n"/>
      <c r="F374" s="1" t="n"/>
      <c r="G374" s="1" t="n"/>
      <c r="H374" s="1" t="n"/>
      <c r="I374" s="1" t="n"/>
      <c r="J374" s="1" t="n"/>
      <c r="K374" s="1" t="n"/>
      <c r="L374" s="1" t="n"/>
      <c r="M374" s="1" t="n"/>
      <c r="N374" s="1" t="n"/>
      <c r="O374" s="1" t="n"/>
      <c r="P374" s="1" t="n"/>
      <c r="Q374" s="1" t="n"/>
      <c r="R374" s="1" t="n"/>
      <c r="S374" s="210" t="n"/>
      <c r="T374" s="210" t="n"/>
      <c r="U374" s="1" t="n"/>
      <c r="V374" s="1" t="n"/>
      <c r="W374" s="1" t="n"/>
      <c r="X374" s="1" t="n"/>
      <c r="Y374" s="210" t="n"/>
      <c r="Z374" s="1" t="n"/>
      <c r="AA374" s="1" t="n"/>
      <c r="AB374" s="212" t="n"/>
      <c r="AC374" s="212" t="n"/>
    </row>
    <row r="375">
      <c r="A375" s="1" t="n"/>
      <c r="B375" s="1" t="n"/>
      <c r="C375" s="1" t="n"/>
      <c r="D375" s="1" t="n"/>
      <c r="E375" s="1" t="n"/>
      <c r="F375" s="1" t="n"/>
      <c r="G375" s="1" t="n"/>
      <c r="H375" s="1" t="n"/>
      <c r="I375" s="1" t="n"/>
      <c r="J375" s="1" t="n"/>
      <c r="K375" s="1" t="n"/>
      <c r="L375" s="1" t="n"/>
      <c r="M375" s="1" t="n"/>
      <c r="N375" s="1" t="n"/>
      <c r="O375" s="1" t="n"/>
      <c r="P375" s="1" t="n"/>
      <c r="Q375" s="1" t="n"/>
      <c r="R375" s="1" t="n"/>
      <c r="S375" s="210" t="n"/>
      <c r="T375" s="210" t="n"/>
      <c r="U375" s="1" t="n"/>
      <c r="V375" s="1" t="n"/>
      <c r="W375" s="1" t="n"/>
      <c r="X375" s="1" t="n"/>
      <c r="Y375" s="210" t="n"/>
      <c r="Z375" s="1" t="n"/>
      <c r="AA375" s="1" t="n"/>
      <c r="AB375" s="212" t="n"/>
      <c r="AC375" s="212" t="n"/>
    </row>
    <row r="376">
      <c r="A376" s="1" t="n"/>
      <c r="B376" s="1" t="n"/>
      <c r="C376" s="1" t="n"/>
      <c r="D376" s="1" t="n"/>
      <c r="E376" s="1" t="n"/>
      <c r="F376" s="1" t="n"/>
      <c r="G376" s="1" t="n"/>
      <c r="H376" s="1" t="n"/>
      <c r="I376" s="1" t="n"/>
      <c r="J376" s="1" t="n"/>
      <c r="K376" s="1" t="n"/>
      <c r="L376" s="1" t="n"/>
      <c r="M376" s="1" t="n"/>
      <c r="N376" s="1" t="n"/>
      <c r="O376" s="1" t="n"/>
      <c r="P376" s="1" t="n"/>
      <c r="Q376" s="1" t="n"/>
      <c r="R376" s="1" t="n"/>
      <c r="S376" s="210" t="n"/>
      <c r="T376" s="210" t="n"/>
      <c r="U376" s="1" t="n"/>
      <c r="V376" s="1" t="n"/>
      <c r="W376" s="1" t="n"/>
      <c r="X376" s="1" t="n"/>
      <c r="Y376" s="210" t="n"/>
      <c r="Z376" s="1" t="n"/>
      <c r="AA376" s="1" t="n"/>
      <c r="AB376" s="212" t="n"/>
      <c r="AC376" s="212" t="n"/>
    </row>
    <row r="377">
      <c r="A377" s="1" t="n"/>
      <c r="B377" s="1" t="n"/>
      <c r="C377" s="1" t="n"/>
      <c r="D377" s="1" t="n"/>
      <c r="E377" s="1" t="n"/>
      <c r="F377" s="1" t="n"/>
      <c r="G377" s="1" t="n"/>
      <c r="H377" s="1" t="n"/>
      <c r="I377" s="1" t="n"/>
      <c r="J377" s="1" t="n"/>
      <c r="K377" s="1" t="n"/>
      <c r="L377" s="1" t="n"/>
      <c r="M377" s="1" t="n"/>
      <c r="N377" s="1" t="n"/>
      <c r="O377" s="1" t="n"/>
      <c r="P377" s="1" t="n"/>
      <c r="Q377" s="1" t="n"/>
      <c r="R377" s="1" t="n"/>
      <c r="S377" s="210" t="n"/>
      <c r="T377" s="210" t="n"/>
      <c r="U377" s="1" t="n"/>
      <c r="V377" s="1" t="n"/>
      <c r="W377" s="1" t="n"/>
      <c r="X377" s="1" t="n"/>
      <c r="Y377" s="210" t="n"/>
      <c r="Z377" s="1" t="n"/>
      <c r="AA377" s="1" t="n"/>
      <c r="AB377" s="212" t="n"/>
      <c r="AC377" s="212" t="n"/>
    </row>
    <row r="378">
      <c r="A378" s="1" t="n"/>
      <c r="B378" s="1" t="n"/>
      <c r="C378" s="1" t="n"/>
      <c r="D378" s="1" t="n"/>
      <c r="E378" s="1" t="n"/>
      <c r="F378" s="1" t="n"/>
      <c r="G378" s="1" t="n"/>
      <c r="H378" s="1" t="n"/>
      <c r="I378" s="1" t="n"/>
      <c r="J378" s="1" t="n"/>
      <c r="K378" s="1" t="n"/>
      <c r="L378" s="1" t="n"/>
      <c r="M378" s="1" t="n"/>
      <c r="N378" s="1" t="n"/>
      <c r="O378" s="1" t="n"/>
      <c r="P378" s="1" t="n"/>
      <c r="Q378" s="1" t="n"/>
      <c r="R378" s="1" t="n"/>
      <c r="S378" s="210" t="n"/>
      <c r="T378" s="210" t="n"/>
      <c r="U378" s="1" t="n"/>
      <c r="V378" s="1" t="n"/>
      <c r="W378" s="1" t="n"/>
      <c r="X378" s="1" t="n"/>
      <c r="Y378" s="210" t="n"/>
      <c r="Z378" s="1" t="n"/>
      <c r="AA378" s="1" t="n"/>
      <c r="AB378" s="212" t="n"/>
      <c r="AC378" s="212" t="n"/>
    </row>
    <row r="379">
      <c r="A379" s="1" t="n"/>
      <c r="B379" s="1" t="n"/>
      <c r="C379" s="1" t="n"/>
      <c r="D379" s="1" t="n"/>
      <c r="E379" s="1" t="n"/>
      <c r="F379" s="1" t="n"/>
      <c r="G379" s="1" t="n"/>
      <c r="H379" s="1" t="n"/>
      <c r="I379" s="1" t="n"/>
      <c r="J379" s="1" t="n"/>
      <c r="K379" s="1" t="n"/>
      <c r="L379" s="1" t="n"/>
      <c r="M379" s="1" t="n"/>
      <c r="N379" s="1" t="n"/>
      <c r="O379" s="1" t="n"/>
      <c r="P379" s="1" t="n"/>
      <c r="Q379" s="1" t="n"/>
      <c r="R379" s="1" t="n"/>
      <c r="S379" s="210" t="n"/>
      <c r="T379" s="210" t="n"/>
      <c r="U379" s="1" t="n"/>
      <c r="V379" s="1" t="n"/>
      <c r="W379" s="1" t="n"/>
      <c r="X379" s="1" t="n"/>
      <c r="Y379" s="210" t="n"/>
      <c r="Z379" s="1" t="n"/>
      <c r="AA379" s="1" t="n"/>
      <c r="AB379" s="212" t="n"/>
      <c r="AC379" s="212" t="n"/>
    </row>
    <row r="380">
      <c r="A380" s="1" t="n"/>
      <c r="B380" s="1" t="n"/>
      <c r="C380" s="1" t="n"/>
      <c r="D380" s="1" t="n"/>
      <c r="E380" s="1" t="n"/>
      <c r="F380" s="1" t="n"/>
      <c r="G380" s="1" t="n"/>
      <c r="H380" s="1" t="n"/>
      <c r="I380" s="1" t="n"/>
      <c r="J380" s="1" t="n"/>
      <c r="K380" s="1" t="n"/>
      <c r="L380" s="1" t="n"/>
      <c r="M380" s="1" t="n"/>
      <c r="N380" s="1" t="n"/>
      <c r="O380" s="1" t="n"/>
      <c r="P380" s="1" t="n"/>
      <c r="Q380" s="1" t="n"/>
      <c r="R380" s="1" t="n"/>
      <c r="S380" s="210" t="n"/>
      <c r="T380" s="210" t="n"/>
      <c r="U380" s="1" t="n"/>
      <c r="V380" s="1" t="n"/>
      <c r="W380" s="1" t="n"/>
      <c r="X380" s="1" t="n"/>
      <c r="Y380" s="210" t="n"/>
      <c r="Z380" s="1" t="n"/>
      <c r="AA380" s="1" t="n"/>
      <c r="AB380" s="212" t="n"/>
      <c r="AC380" s="212" t="n"/>
    </row>
    <row r="381">
      <c r="A381" s="1" t="n"/>
      <c r="B381" s="1" t="n"/>
      <c r="C381" s="1" t="n"/>
      <c r="D381" s="1" t="n"/>
      <c r="E381" s="1" t="n"/>
      <c r="F381" s="1" t="n"/>
      <c r="G381" s="1" t="n"/>
      <c r="H381" s="1" t="n"/>
      <c r="I381" s="1" t="n"/>
      <c r="J381" s="1" t="n"/>
      <c r="K381" s="1" t="n"/>
      <c r="L381" s="1" t="n"/>
      <c r="M381" s="1" t="n"/>
      <c r="N381" s="1" t="n"/>
      <c r="O381" s="1" t="n"/>
      <c r="P381" s="1" t="n"/>
      <c r="Q381" s="1" t="n"/>
      <c r="R381" s="1" t="n"/>
      <c r="S381" s="210" t="n"/>
      <c r="T381" s="210" t="n"/>
      <c r="U381" s="1" t="n"/>
      <c r="V381" s="1" t="n"/>
      <c r="W381" s="1" t="n"/>
      <c r="X381" s="1" t="n"/>
      <c r="Y381" s="210" t="n"/>
      <c r="Z381" s="1" t="n"/>
      <c r="AA381" s="1" t="n"/>
      <c r="AB381" s="212" t="n"/>
      <c r="AC381" s="212" t="n"/>
    </row>
    <row r="382">
      <c r="A382" s="1" t="n"/>
      <c r="B382" s="1" t="n"/>
      <c r="C382" s="1" t="n"/>
      <c r="D382" s="1" t="n"/>
      <c r="E382" s="1" t="n"/>
      <c r="F382" s="1" t="n"/>
      <c r="G382" s="1" t="n"/>
      <c r="H382" s="1" t="n"/>
      <c r="I382" s="1" t="n"/>
      <c r="J382" s="1" t="n"/>
      <c r="K382" s="1" t="n"/>
      <c r="L382" s="1" t="n"/>
      <c r="M382" s="1" t="n"/>
      <c r="N382" s="1" t="n"/>
      <c r="O382" s="1" t="n"/>
      <c r="P382" s="1" t="n"/>
      <c r="Q382" s="1" t="n"/>
      <c r="R382" s="1" t="n"/>
      <c r="S382" s="210" t="n"/>
      <c r="T382" s="210" t="n"/>
      <c r="U382" s="1" t="n"/>
      <c r="V382" s="1" t="n"/>
      <c r="W382" s="1" t="n"/>
      <c r="X382" s="1" t="n"/>
      <c r="Y382" s="210" t="n"/>
      <c r="Z382" s="1" t="n"/>
      <c r="AA382" s="1" t="n"/>
      <c r="AB382" s="212" t="n"/>
      <c r="AC382" s="212" t="n"/>
    </row>
    <row r="383">
      <c r="A383" s="1" t="n"/>
      <c r="B383" s="1" t="n"/>
      <c r="C383" s="1" t="n"/>
      <c r="D383" s="1" t="n"/>
      <c r="E383" s="1" t="n"/>
      <c r="F383" s="1" t="n"/>
      <c r="G383" s="1" t="n"/>
      <c r="H383" s="1" t="n"/>
      <c r="I383" s="1" t="n"/>
      <c r="J383" s="1" t="n"/>
      <c r="K383" s="1" t="n"/>
      <c r="L383" s="1" t="n"/>
      <c r="M383" s="1" t="n"/>
      <c r="N383" s="1" t="n"/>
      <c r="O383" s="1" t="n"/>
      <c r="P383" s="1" t="n"/>
      <c r="Q383" s="1" t="n"/>
      <c r="R383" s="1" t="n"/>
      <c r="S383" s="210" t="n"/>
      <c r="T383" s="210" t="n"/>
      <c r="U383" s="1" t="n"/>
      <c r="V383" s="1" t="n"/>
      <c r="W383" s="1" t="n"/>
      <c r="X383" s="1" t="n"/>
      <c r="Y383" s="210" t="n"/>
      <c r="Z383" s="1" t="n"/>
      <c r="AA383" s="1" t="n"/>
      <c r="AB383" s="212" t="n"/>
      <c r="AC383" s="212" t="n"/>
    </row>
    <row r="384">
      <c r="A384" s="1" t="n"/>
      <c r="B384" s="1" t="n"/>
      <c r="C384" s="1" t="n"/>
      <c r="D384" s="1" t="n"/>
      <c r="E384" s="1" t="n"/>
      <c r="F384" s="1" t="n"/>
      <c r="G384" s="1" t="n"/>
      <c r="H384" s="1" t="n"/>
      <c r="I384" s="1" t="n"/>
      <c r="J384" s="1" t="n"/>
      <c r="K384" s="1" t="n"/>
      <c r="L384" s="1" t="n"/>
      <c r="M384" s="1" t="n"/>
      <c r="N384" s="1" t="n"/>
      <c r="O384" s="1" t="n"/>
      <c r="P384" s="1" t="n"/>
      <c r="Q384" s="1" t="n"/>
      <c r="R384" s="1" t="n"/>
      <c r="S384" s="210" t="n"/>
      <c r="T384" s="210" t="n"/>
      <c r="U384" s="1" t="n"/>
      <c r="V384" s="1" t="n"/>
      <c r="W384" s="1" t="n"/>
      <c r="X384" s="1" t="n"/>
      <c r="Y384" s="210" t="n"/>
      <c r="Z384" s="1" t="n"/>
      <c r="AA384" s="1" t="n"/>
      <c r="AB384" s="212" t="n"/>
      <c r="AC384" s="212" t="n"/>
    </row>
    <row r="385">
      <c r="A385" s="1" t="n"/>
      <c r="B385" s="1" t="n"/>
      <c r="C385" s="1" t="n"/>
      <c r="D385" s="1" t="n"/>
      <c r="E385" s="1" t="n"/>
      <c r="F385" s="1" t="n"/>
      <c r="G385" s="1" t="n"/>
      <c r="H385" s="1" t="n"/>
      <c r="I385" s="1" t="n"/>
      <c r="J385" s="1" t="n"/>
      <c r="K385" s="1" t="n"/>
      <c r="L385" s="1" t="n"/>
      <c r="M385" s="1" t="n"/>
      <c r="N385" s="1" t="n"/>
      <c r="O385" s="1" t="n"/>
      <c r="P385" s="1" t="n"/>
      <c r="Q385" s="1" t="n"/>
      <c r="R385" s="1" t="n"/>
      <c r="S385" s="210" t="n"/>
      <c r="T385" s="210" t="n"/>
      <c r="U385" s="1" t="n"/>
      <c r="V385" s="1" t="n"/>
      <c r="W385" s="1" t="n"/>
      <c r="X385" s="1" t="n"/>
      <c r="Y385" s="210" t="n"/>
      <c r="Z385" s="1" t="n"/>
      <c r="AA385" s="1" t="n"/>
      <c r="AB385" s="212" t="n"/>
      <c r="AC385" s="212" t="n"/>
    </row>
    <row r="386">
      <c r="A386" s="1" t="n"/>
      <c r="B386" s="1" t="n"/>
      <c r="C386" s="1" t="n"/>
      <c r="D386" s="1" t="n"/>
      <c r="E386" s="1" t="n"/>
      <c r="F386" s="1" t="n"/>
      <c r="G386" s="1" t="n"/>
      <c r="H386" s="1" t="n"/>
      <c r="I386" s="1" t="n"/>
      <c r="J386" s="1" t="n"/>
      <c r="K386" s="1" t="n"/>
      <c r="L386" s="1" t="n"/>
      <c r="M386" s="1" t="n"/>
      <c r="N386" s="1" t="n"/>
      <c r="O386" s="1" t="n"/>
      <c r="P386" s="1" t="n"/>
      <c r="Q386" s="1" t="n"/>
      <c r="R386" s="1" t="n"/>
      <c r="S386" s="210" t="n"/>
      <c r="T386" s="210" t="n"/>
      <c r="U386" s="1" t="n"/>
      <c r="V386" s="1" t="n"/>
      <c r="W386" s="1" t="n"/>
      <c r="X386" s="1" t="n"/>
      <c r="Y386" s="210" t="n"/>
      <c r="Z386" s="1" t="n"/>
      <c r="AA386" s="1" t="n"/>
      <c r="AB386" s="212" t="n"/>
      <c r="AC386" s="212" t="n"/>
    </row>
    <row r="387">
      <c r="A387" s="1" t="n"/>
      <c r="B387" s="1" t="n"/>
      <c r="C387" s="1" t="n"/>
      <c r="D387" s="1" t="n"/>
      <c r="E387" s="1" t="n"/>
      <c r="F387" s="1" t="n"/>
      <c r="G387" s="1" t="n"/>
      <c r="H387" s="1" t="n"/>
      <c r="I387" s="1" t="n"/>
      <c r="J387" s="1" t="n"/>
      <c r="K387" s="1" t="n"/>
      <c r="L387" s="1" t="n"/>
      <c r="M387" s="1" t="n"/>
      <c r="N387" s="1" t="n"/>
      <c r="O387" s="1" t="n"/>
      <c r="P387" s="1" t="n"/>
      <c r="Q387" s="1" t="n"/>
      <c r="R387" s="1" t="n"/>
      <c r="S387" s="210" t="n"/>
      <c r="T387" s="210" t="n"/>
      <c r="U387" s="1" t="n"/>
      <c r="V387" s="1" t="n"/>
      <c r="W387" s="1" t="n"/>
      <c r="X387" s="1" t="n"/>
      <c r="Y387" s="210" t="n"/>
      <c r="Z387" s="1" t="n"/>
      <c r="AA387" s="1" t="n"/>
      <c r="AB387" s="212" t="n"/>
      <c r="AC387" s="212" t="n"/>
    </row>
    <row r="388">
      <c r="A388" s="1" t="n"/>
      <c r="B388" s="1" t="n"/>
      <c r="C388" s="1" t="n"/>
      <c r="D388" s="1" t="n"/>
      <c r="E388" s="1" t="n"/>
      <c r="F388" s="1" t="n"/>
      <c r="G388" s="1" t="n"/>
      <c r="H388" s="1" t="n"/>
      <c r="I388" s="1" t="n"/>
      <c r="J388" s="1" t="n"/>
      <c r="K388" s="1" t="n"/>
      <c r="L388" s="1" t="n"/>
      <c r="M388" s="1" t="n"/>
      <c r="N388" s="1" t="n"/>
      <c r="O388" s="1" t="n"/>
      <c r="P388" s="1" t="n"/>
      <c r="Q388" s="1" t="n"/>
      <c r="R388" s="1" t="n"/>
      <c r="S388" s="210" t="n"/>
      <c r="T388" s="210" t="n"/>
      <c r="U388" s="1" t="n"/>
      <c r="V388" s="1" t="n"/>
      <c r="W388" s="1" t="n"/>
      <c r="X388" s="1" t="n"/>
      <c r="Y388" s="210" t="n"/>
      <c r="Z388" s="1" t="n"/>
      <c r="AA388" s="1" t="n"/>
      <c r="AB388" s="212" t="n"/>
      <c r="AC388" s="212" t="n"/>
    </row>
    <row r="389">
      <c r="A389" s="1" t="n"/>
      <c r="B389" s="1" t="n"/>
      <c r="C389" s="1" t="n"/>
      <c r="D389" s="1" t="n"/>
      <c r="E389" s="1" t="n"/>
      <c r="F389" s="1" t="n"/>
      <c r="G389" s="1" t="n"/>
      <c r="H389" s="1" t="n"/>
      <c r="I389" s="1" t="n"/>
      <c r="J389" s="1" t="n"/>
      <c r="K389" s="1" t="n"/>
      <c r="L389" s="1" t="n"/>
      <c r="M389" s="1" t="n"/>
      <c r="N389" s="1" t="n"/>
      <c r="O389" s="1" t="n"/>
      <c r="P389" s="1" t="n"/>
      <c r="Q389" s="1" t="n"/>
      <c r="R389" s="1" t="n"/>
      <c r="S389" s="210" t="n"/>
      <c r="T389" s="210" t="n"/>
      <c r="U389" s="1" t="n"/>
      <c r="V389" s="1" t="n"/>
      <c r="W389" s="1" t="n"/>
      <c r="X389" s="1" t="n"/>
      <c r="Y389" s="210" t="n"/>
      <c r="Z389" s="1" t="n"/>
      <c r="AA389" s="1" t="n"/>
      <c r="AB389" s="212" t="n"/>
      <c r="AC389" s="212" t="n"/>
    </row>
    <row r="390">
      <c r="A390" s="1" t="n"/>
      <c r="B390" s="1" t="n"/>
      <c r="C390" s="1" t="n"/>
      <c r="D390" s="1" t="n"/>
      <c r="E390" s="1" t="n"/>
      <c r="F390" s="1" t="n"/>
      <c r="G390" s="1" t="n"/>
      <c r="H390" s="1" t="n"/>
      <c r="I390" s="1" t="n"/>
      <c r="J390" s="1" t="n"/>
      <c r="K390" s="1" t="n"/>
      <c r="L390" s="1" t="n"/>
      <c r="M390" s="1" t="n"/>
      <c r="N390" s="1" t="n"/>
      <c r="O390" s="1" t="n"/>
      <c r="P390" s="1" t="n"/>
      <c r="Q390" s="1" t="n"/>
      <c r="R390" s="1" t="n"/>
      <c r="S390" s="210" t="n"/>
      <c r="T390" s="210" t="n"/>
      <c r="U390" s="1" t="n"/>
      <c r="V390" s="1" t="n"/>
      <c r="W390" s="1" t="n"/>
      <c r="X390" s="1" t="n"/>
      <c r="Y390" s="210" t="n"/>
      <c r="Z390" s="1" t="n"/>
      <c r="AA390" s="1" t="n"/>
      <c r="AB390" s="212" t="n"/>
      <c r="AC390" s="212" t="n"/>
    </row>
    <row r="391">
      <c r="A391" s="1" t="n"/>
      <c r="B391" s="1" t="n"/>
      <c r="C391" s="1" t="n"/>
      <c r="D391" s="1" t="n"/>
      <c r="E391" s="1" t="n"/>
      <c r="F391" s="1" t="n"/>
      <c r="G391" s="1" t="n"/>
      <c r="H391" s="1" t="n"/>
      <c r="I391" s="1" t="n"/>
      <c r="J391" s="1" t="n"/>
      <c r="K391" s="1" t="n"/>
      <c r="L391" s="1" t="n"/>
      <c r="M391" s="1" t="n"/>
      <c r="N391" s="1" t="n"/>
      <c r="O391" s="1" t="n"/>
      <c r="P391" s="1" t="n"/>
      <c r="Q391" s="1" t="n"/>
      <c r="R391" s="1" t="n"/>
      <c r="S391" s="210" t="n"/>
      <c r="T391" s="210" t="n"/>
      <c r="U391" s="1" t="n"/>
      <c r="V391" s="1" t="n"/>
      <c r="W391" s="1" t="n"/>
      <c r="X391" s="1" t="n"/>
      <c r="Y391" s="210" t="n"/>
      <c r="Z391" s="1" t="n"/>
      <c r="AA391" s="1" t="n"/>
      <c r="AB391" s="212" t="n"/>
      <c r="AC391" s="212" t="n"/>
    </row>
    <row r="392">
      <c r="A392" s="1" t="n"/>
      <c r="B392" s="1" t="n"/>
      <c r="C392" s="1" t="n"/>
      <c r="D392" s="1" t="n"/>
      <c r="E392" s="1" t="n"/>
      <c r="F392" s="1" t="n"/>
      <c r="G392" s="1" t="n"/>
      <c r="H392" s="1" t="n"/>
      <c r="I392" s="1" t="n"/>
      <c r="J392" s="1" t="n"/>
      <c r="K392" s="1" t="n"/>
      <c r="L392" s="1" t="n"/>
      <c r="M392" s="1" t="n"/>
      <c r="N392" s="1" t="n"/>
      <c r="O392" s="1" t="n"/>
      <c r="P392" s="1" t="n"/>
      <c r="Q392" s="1" t="n"/>
      <c r="R392" s="1" t="n"/>
      <c r="S392" s="210" t="n"/>
      <c r="T392" s="210" t="n"/>
      <c r="U392" s="1" t="n"/>
      <c r="V392" s="1" t="n"/>
      <c r="W392" s="1" t="n"/>
      <c r="X392" s="1" t="n"/>
      <c r="Y392" s="210" t="n"/>
      <c r="Z392" s="1" t="n"/>
      <c r="AA392" s="1" t="n"/>
      <c r="AB392" s="212" t="n"/>
      <c r="AC392" s="212" t="n"/>
    </row>
    <row r="393">
      <c r="A393" s="1" t="n"/>
      <c r="B393" s="1" t="n"/>
      <c r="C393" s="1" t="n"/>
      <c r="D393" s="1" t="n"/>
      <c r="E393" s="1" t="n"/>
      <c r="F393" s="1" t="n"/>
      <c r="G393" s="1" t="n"/>
      <c r="H393" s="1" t="n"/>
      <c r="I393" s="1" t="n"/>
      <c r="J393" s="1" t="n"/>
      <c r="K393" s="1" t="n"/>
      <c r="L393" s="1" t="n"/>
      <c r="M393" s="1" t="n"/>
      <c r="N393" s="1" t="n"/>
      <c r="O393" s="1" t="n"/>
      <c r="P393" s="1" t="n"/>
      <c r="Q393" s="1" t="n"/>
      <c r="R393" s="1" t="n"/>
      <c r="S393" s="210" t="n"/>
      <c r="T393" s="210" t="n"/>
      <c r="U393" s="1" t="n"/>
      <c r="V393" s="1" t="n"/>
      <c r="W393" s="1" t="n"/>
      <c r="X393" s="1" t="n"/>
      <c r="Y393" s="210" t="n"/>
      <c r="Z393" s="1" t="n"/>
      <c r="AA393" s="1" t="n"/>
      <c r="AB393" s="212" t="n"/>
      <c r="AC393" s="212" t="n"/>
    </row>
    <row r="394">
      <c r="A394" s="1" t="n"/>
      <c r="B394" s="1" t="n"/>
      <c r="C394" s="1" t="n"/>
      <c r="D394" s="1" t="n"/>
      <c r="E394" s="1" t="n"/>
      <c r="F394" s="1" t="n"/>
      <c r="G394" s="1" t="n"/>
      <c r="H394" s="1" t="n"/>
      <c r="I394" s="1" t="n"/>
      <c r="J394" s="1" t="n"/>
      <c r="K394" s="1" t="n"/>
      <c r="L394" s="1" t="n"/>
      <c r="M394" s="1" t="n"/>
      <c r="N394" s="1" t="n"/>
      <c r="O394" s="1" t="n"/>
      <c r="P394" s="1" t="n"/>
      <c r="Q394" s="1" t="n"/>
      <c r="R394" s="1" t="n"/>
      <c r="S394" s="210" t="n"/>
      <c r="T394" s="210" t="n"/>
      <c r="U394" s="1" t="n"/>
      <c r="V394" s="1" t="n"/>
      <c r="W394" s="1" t="n"/>
      <c r="X394" s="1" t="n"/>
      <c r="Y394" s="210" t="n"/>
      <c r="Z394" s="1" t="n"/>
      <c r="AA394" s="1" t="n"/>
      <c r="AB394" s="212" t="n"/>
      <c r="AC394" s="212" t="n"/>
    </row>
    <row r="395">
      <c r="A395" s="1" t="n"/>
      <c r="B395" s="1" t="n"/>
      <c r="C395" s="1" t="n"/>
      <c r="D395" s="1" t="n"/>
      <c r="E395" s="1" t="n"/>
      <c r="F395" s="1" t="n"/>
      <c r="G395" s="1" t="n"/>
      <c r="H395" s="1" t="n"/>
      <c r="I395" s="1" t="n"/>
      <c r="J395" s="1" t="n"/>
      <c r="K395" s="1" t="n"/>
      <c r="L395" s="1" t="n"/>
      <c r="M395" s="1" t="n"/>
      <c r="N395" s="1" t="n"/>
      <c r="O395" s="1" t="n"/>
      <c r="P395" s="1" t="n"/>
      <c r="Q395" s="1" t="n"/>
      <c r="R395" s="1" t="n"/>
      <c r="S395" s="210" t="n"/>
      <c r="T395" s="210" t="n"/>
      <c r="U395" s="1" t="n"/>
      <c r="V395" s="1" t="n"/>
      <c r="W395" s="1" t="n"/>
      <c r="X395" s="1" t="n"/>
      <c r="Y395" s="210" t="n"/>
      <c r="Z395" s="1" t="n"/>
      <c r="AA395" s="1" t="n"/>
      <c r="AB395" s="212" t="n"/>
      <c r="AC395" s="212" t="n"/>
    </row>
    <row r="396">
      <c r="A396" s="1" t="n"/>
      <c r="B396" s="1" t="n"/>
      <c r="C396" s="1" t="n"/>
      <c r="D396" s="1" t="n"/>
      <c r="E396" s="1" t="n"/>
      <c r="F396" s="1" t="n"/>
      <c r="G396" s="1" t="n"/>
      <c r="H396" s="1" t="n"/>
      <c r="I396" s="1" t="n"/>
      <c r="J396" s="1" t="n"/>
      <c r="K396" s="1" t="n"/>
      <c r="L396" s="1" t="n"/>
      <c r="M396" s="1" t="n"/>
      <c r="N396" s="1" t="n"/>
      <c r="O396" s="1" t="n"/>
      <c r="P396" s="1" t="n"/>
      <c r="Q396" s="1" t="n"/>
      <c r="R396" s="1" t="n"/>
      <c r="S396" s="210" t="n"/>
      <c r="T396" s="210" t="n"/>
      <c r="U396" s="1" t="n"/>
      <c r="V396" s="1" t="n"/>
      <c r="W396" s="1" t="n"/>
      <c r="X396" s="1" t="n"/>
      <c r="Y396" s="210" t="n"/>
      <c r="Z396" s="1" t="n"/>
      <c r="AA396" s="1" t="n"/>
      <c r="AB396" s="212" t="n"/>
      <c r="AC396" s="212" t="n"/>
    </row>
    <row r="397">
      <c r="A397" s="1" t="n"/>
      <c r="B397" s="1" t="n"/>
      <c r="C397" s="1" t="n"/>
      <c r="D397" s="1" t="n"/>
      <c r="E397" s="1" t="n"/>
      <c r="F397" s="1" t="n"/>
      <c r="G397" s="1" t="n"/>
      <c r="H397" s="1" t="n"/>
      <c r="I397" s="1" t="n"/>
      <c r="J397" s="1" t="n"/>
      <c r="K397" s="1" t="n"/>
      <c r="L397" s="1" t="n"/>
      <c r="M397" s="1" t="n"/>
      <c r="N397" s="1" t="n"/>
      <c r="O397" s="1" t="n"/>
      <c r="P397" s="1" t="n"/>
      <c r="Q397" s="1" t="n"/>
      <c r="R397" s="1" t="n"/>
      <c r="S397" s="210" t="n"/>
      <c r="T397" s="210" t="n"/>
      <c r="U397" s="1" t="n"/>
      <c r="V397" s="1" t="n"/>
      <c r="W397" s="1" t="n"/>
      <c r="X397" s="1" t="n"/>
      <c r="Y397" s="210" t="n"/>
      <c r="Z397" s="1" t="n"/>
      <c r="AA397" s="1" t="n"/>
      <c r="AB397" s="212" t="n"/>
      <c r="AC397" s="212" t="n"/>
    </row>
    <row r="398">
      <c r="A398" s="1" t="n"/>
      <c r="B398" s="1" t="n"/>
      <c r="C398" s="1" t="n"/>
      <c r="D398" s="1" t="n"/>
      <c r="E398" s="1" t="n"/>
      <c r="F398" s="1" t="n"/>
      <c r="G398" s="1" t="n"/>
      <c r="H398" s="1" t="n"/>
      <c r="I398" s="1" t="n"/>
      <c r="J398" s="1" t="n"/>
      <c r="K398" s="1" t="n"/>
      <c r="L398" s="1" t="n"/>
      <c r="M398" s="1" t="n"/>
      <c r="N398" s="1" t="n"/>
      <c r="O398" s="1" t="n"/>
      <c r="P398" s="1" t="n"/>
      <c r="Q398" s="1" t="n"/>
      <c r="R398" s="1" t="n"/>
      <c r="S398" s="210" t="n"/>
      <c r="T398" s="210" t="n"/>
      <c r="U398" s="1" t="n"/>
      <c r="V398" s="1" t="n"/>
      <c r="W398" s="1" t="n"/>
      <c r="X398" s="1" t="n"/>
      <c r="Y398" s="210" t="n"/>
      <c r="Z398" s="1" t="n"/>
      <c r="AA398" s="1" t="n"/>
      <c r="AB398" s="212" t="n"/>
      <c r="AC398" s="212" t="n"/>
    </row>
    <row r="399">
      <c r="A399" s="1" t="n"/>
      <c r="B399" s="1" t="n"/>
      <c r="C399" s="1" t="n"/>
      <c r="D399" s="1" t="n"/>
      <c r="E399" s="1" t="n"/>
      <c r="F399" s="1" t="n"/>
      <c r="G399" s="1" t="n"/>
      <c r="H399" s="1" t="n"/>
      <c r="I399" s="1" t="n"/>
      <c r="J399" s="1" t="n"/>
      <c r="K399" s="1" t="n"/>
      <c r="L399" s="1" t="n"/>
      <c r="M399" s="1" t="n"/>
      <c r="N399" s="1" t="n"/>
      <c r="O399" s="1" t="n"/>
      <c r="P399" s="1" t="n"/>
      <c r="Q399" s="1" t="n"/>
      <c r="R399" s="1" t="n"/>
      <c r="S399" s="210" t="n"/>
      <c r="T399" s="210" t="n"/>
      <c r="U399" s="1" t="n"/>
      <c r="V399" s="1" t="n"/>
      <c r="W399" s="1" t="n"/>
      <c r="X399" s="1" t="n"/>
      <c r="Y399" s="210" t="n"/>
      <c r="Z399" s="1" t="n"/>
      <c r="AA399" s="1" t="n"/>
      <c r="AB399" s="212" t="n"/>
      <c r="AC399" s="212" t="n"/>
    </row>
    <row r="400">
      <c r="A400" s="1" t="n"/>
      <c r="B400" s="1" t="n"/>
      <c r="C400" s="1" t="n"/>
      <c r="D400" s="1" t="n"/>
      <c r="E400" s="1" t="n"/>
      <c r="F400" s="1" t="n"/>
      <c r="G400" s="1" t="n"/>
      <c r="H400" s="1" t="n"/>
      <c r="I400" s="1" t="n"/>
      <c r="J400" s="1" t="n"/>
      <c r="K400" s="1" t="n"/>
      <c r="L400" s="1" t="n"/>
      <c r="M400" s="1" t="n"/>
      <c r="N400" s="1" t="n"/>
      <c r="O400" s="1" t="n"/>
      <c r="P400" s="1" t="n"/>
      <c r="Q400" s="1" t="n"/>
      <c r="R400" s="1" t="n"/>
      <c r="S400" s="210" t="n"/>
      <c r="T400" s="210" t="n"/>
      <c r="U400" s="1" t="n"/>
      <c r="V400" s="1" t="n"/>
      <c r="W400" s="1" t="n"/>
      <c r="X400" s="1" t="n"/>
      <c r="Y400" s="210" t="n"/>
      <c r="Z400" s="1" t="n"/>
      <c r="AA400" s="1" t="n"/>
      <c r="AB400" s="212" t="n"/>
      <c r="AC400" s="212" t="n"/>
    </row>
    <row r="401">
      <c r="A401" s="1" t="n"/>
      <c r="B401" s="1" t="n"/>
      <c r="C401" s="1" t="n"/>
      <c r="D401" s="1" t="n"/>
      <c r="E401" s="1" t="n"/>
      <c r="F401" s="1" t="n"/>
      <c r="G401" s="1" t="n"/>
      <c r="H401" s="1" t="n"/>
      <c r="I401" s="1" t="n"/>
      <c r="J401" s="1" t="n"/>
      <c r="K401" s="1" t="n"/>
      <c r="L401" s="1" t="n"/>
      <c r="M401" s="1" t="n"/>
      <c r="N401" s="1" t="n"/>
      <c r="O401" s="1" t="n"/>
      <c r="P401" s="1" t="n"/>
      <c r="Q401" s="1" t="n"/>
      <c r="R401" s="1" t="n"/>
      <c r="S401" s="210" t="n"/>
      <c r="T401" s="210" t="n"/>
      <c r="U401" s="1" t="n"/>
      <c r="V401" s="1" t="n"/>
      <c r="W401" s="1" t="n"/>
      <c r="X401" s="1" t="n"/>
      <c r="Y401" s="210" t="n"/>
      <c r="Z401" s="1" t="n"/>
      <c r="AA401" s="1" t="n"/>
      <c r="AB401" s="212" t="n"/>
      <c r="AC401" s="212" t="n"/>
    </row>
    <row r="402">
      <c r="A402" s="1" t="n"/>
      <c r="B402" s="1" t="n"/>
      <c r="C402" s="1" t="n"/>
      <c r="D402" s="1" t="n"/>
      <c r="E402" s="1" t="n"/>
      <c r="F402" s="1" t="n"/>
      <c r="G402" s="1" t="n"/>
      <c r="H402" s="1" t="n"/>
      <c r="I402" s="1" t="n"/>
      <c r="J402" s="1" t="n"/>
      <c r="K402" s="1" t="n"/>
      <c r="L402" s="1" t="n"/>
      <c r="M402" s="1" t="n"/>
      <c r="N402" s="1" t="n"/>
      <c r="O402" s="1" t="n"/>
      <c r="P402" s="1" t="n"/>
      <c r="Q402" s="1" t="n"/>
      <c r="R402" s="1" t="n"/>
      <c r="S402" s="210" t="n"/>
      <c r="T402" s="210" t="n"/>
      <c r="U402" s="1" t="n"/>
      <c r="V402" s="1" t="n"/>
      <c r="W402" s="1" t="n"/>
      <c r="X402" s="1" t="n"/>
      <c r="Y402" s="210" t="n"/>
      <c r="Z402" s="1" t="n"/>
      <c r="AA402" s="1" t="n"/>
      <c r="AB402" s="212" t="n"/>
      <c r="AC402" s="212" t="n"/>
    </row>
    <row r="403">
      <c r="A403" s="1" t="n"/>
      <c r="B403" s="1" t="n"/>
      <c r="C403" s="1" t="n"/>
      <c r="D403" s="1" t="n"/>
      <c r="E403" s="1" t="n"/>
      <c r="F403" s="1" t="n"/>
      <c r="G403" s="1" t="n"/>
      <c r="H403" s="1" t="n"/>
      <c r="I403" s="1" t="n"/>
      <c r="J403" s="1" t="n"/>
      <c r="K403" s="1" t="n"/>
      <c r="L403" s="1" t="n"/>
      <c r="M403" s="1" t="n"/>
      <c r="N403" s="1" t="n"/>
      <c r="O403" s="1" t="n"/>
      <c r="P403" s="1" t="n"/>
      <c r="Q403" s="1" t="n"/>
      <c r="R403" s="1" t="n"/>
      <c r="S403" s="210" t="n"/>
      <c r="T403" s="210" t="n"/>
      <c r="U403" s="1" t="n"/>
      <c r="V403" s="1" t="n"/>
      <c r="W403" s="1" t="n"/>
      <c r="X403" s="1" t="n"/>
      <c r="Y403" s="210" t="n"/>
      <c r="Z403" s="1" t="n"/>
      <c r="AA403" s="1" t="n"/>
      <c r="AB403" s="212" t="n"/>
      <c r="AC403" s="212" t="n"/>
    </row>
    <row r="404">
      <c r="A404" s="1" t="n"/>
      <c r="B404" s="1" t="n"/>
      <c r="C404" s="1" t="n"/>
      <c r="D404" s="1" t="n"/>
      <c r="E404" s="1" t="n"/>
      <c r="F404" s="1" t="n"/>
      <c r="G404" s="1" t="n"/>
      <c r="H404" s="1" t="n"/>
      <c r="I404" s="1" t="n"/>
      <c r="J404" s="1" t="n"/>
      <c r="K404" s="1" t="n"/>
      <c r="L404" s="1" t="n"/>
      <c r="M404" s="1" t="n"/>
      <c r="N404" s="1" t="n"/>
      <c r="O404" s="1" t="n"/>
      <c r="P404" s="1" t="n"/>
      <c r="Q404" s="1" t="n"/>
      <c r="R404" s="1" t="n"/>
      <c r="S404" s="210" t="n"/>
      <c r="T404" s="210" t="n"/>
      <c r="U404" s="1" t="n"/>
      <c r="V404" s="1" t="n"/>
      <c r="W404" s="1" t="n"/>
      <c r="X404" s="1" t="n"/>
      <c r="Y404" s="210" t="n"/>
      <c r="Z404" s="1" t="n"/>
      <c r="AA404" s="1" t="n"/>
      <c r="AB404" s="212" t="n"/>
      <c r="AC404" s="212" t="n"/>
    </row>
    <row r="405">
      <c r="A405" s="1" t="n"/>
      <c r="B405" s="1" t="n"/>
      <c r="C405" s="1" t="n"/>
      <c r="D405" s="1" t="n"/>
      <c r="E405" s="1" t="n"/>
      <c r="F405" s="1" t="n"/>
      <c r="G405" s="1" t="n"/>
      <c r="H405" s="1" t="n"/>
      <c r="I405" s="1" t="n"/>
      <c r="J405" s="1" t="n"/>
      <c r="K405" s="1" t="n"/>
      <c r="L405" s="1" t="n"/>
      <c r="M405" s="1" t="n"/>
      <c r="N405" s="1" t="n"/>
      <c r="O405" s="1" t="n"/>
      <c r="P405" s="1" t="n"/>
      <c r="Q405" s="1" t="n"/>
      <c r="R405" s="1" t="n"/>
      <c r="S405" s="210" t="n"/>
      <c r="T405" s="210" t="n"/>
      <c r="U405" s="1" t="n"/>
      <c r="V405" s="1" t="n"/>
      <c r="W405" s="1" t="n"/>
      <c r="X405" s="1" t="n"/>
      <c r="Y405" s="210" t="n"/>
      <c r="Z405" s="1" t="n"/>
      <c r="AA405" s="1" t="n"/>
      <c r="AB405" s="212" t="n"/>
      <c r="AC405" s="212" t="n"/>
    </row>
    <row r="406">
      <c r="A406" s="1" t="n"/>
      <c r="B406" s="1" t="n"/>
      <c r="C406" s="1" t="n"/>
      <c r="D406" s="1" t="n"/>
      <c r="E406" s="1" t="n"/>
      <c r="F406" s="1" t="n"/>
      <c r="G406" s="1" t="n"/>
      <c r="H406" s="1" t="n"/>
      <c r="I406" s="1" t="n"/>
      <c r="J406" s="1" t="n"/>
      <c r="K406" s="1" t="n"/>
      <c r="L406" s="1" t="n"/>
      <c r="M406" s="1" t="n"/>
      <c r="N406" s="1" t="n"/>
      <c r="O406" s="1" t="n"/>
      <c r="P406" s="1" t="n"/>
      <c r="Q406" s="1" t="n"/>
      <c r="R406" s="1" t="n"/>
      <c r="S406" s="210" t="n"/>
      <c r="T406" s="210" t="n"/>
      <c r="U406" s="1" t="n"/>
      <c r="V406" s="1" t="n"/>
      <c r="W406" s="1" t="n"/>
      <c r="X406" s="1" t="n"/>
      <c r="Y406" s="210" t="n"/>
      <c r="Z406" s="1" t="n"/>
      <c r="AA406" s="1" t="n"/>
      <c r="AB406" s="212" t="n"/>
      <c r="AC406" s="212" t="n"/>
    </row>
    <row r="407">
      <c r="A407" s="1" t="n"/>
      <c r="B407" s="1" t="n"/>
      <c r="C407" s="1" t="n"/>
      <c r="D407" s="1" t="n"/>
      <c r="E407" s="1" t="n"/>
      <c r="F407" s="1" t="n"/>
      <c r="G407" s="1" t="n"/>
      <c r="H407" s="1" t="n"/>
      <c r="I407" s="1" t="n"/>
      <c r="J407" s="1" t="n"/>
      <c r="K407" s="1" t="n"/>
      <c r="L407" s="1" t="n"/>
      <c r="M407" s="1" t="n"/>
      <c r="N407" s="1" t="n"/>
      <c r="O407" s="1" t="n"/>
      <c r="P407" s="1" t="n"/>
      <c r="Q407" s="1" t="n"/>
      <c r="R407" s="1" t="n"/>
      <c r="S407" s="210" t="n"/>
      <c r="T407" s="210" t="n"/>
      <c r="U407" s="1" t="n"/>
      <c r="V407" s="1" t="n"/>
      <c r="W407" s="1" t="n"/>
      <c r="X407" s="1" t="n"/>
      <c r="Y407" s="210" t="n"/>
      <c r="Z407" s="1" t="n"/>
      <c r="AA407" s="1" t="n"/>
      <c r="AB407" s="212" t="n"/>
      <c r="AC407" s="212" t="n"/>
    </row>
    <row r="408">
      <c r="A408" s="1" t="n"/>
      <c r="B408" s="1" t="n"/>
      <c r="C408" s="1" t="n"/>
      <c r="D408" s="1" t="n"/>
      <c r="E408" s="1" t="n"/>
      <c r="F408" s="1" t="n"/>
      <c r="G408" s="1" t="n"/>
      <c r="H408" s="1" t="n"/>
      <c r="I408" s="1" t="n"/>
      <c r="J408" s="1" t="n"/>
      <c r="K408" s="1" t="n"/>
      <c r="L408" s="1" t="n"/>
      <c r="M408" s="1" t="n"/>
      <c r="N408" s="1" t="n"/>
      <c r="O408" s="1" t="n"/>
      <c r="P408" s="1" t="n"/>
      <c r="Q408" s="1" t="n"/>
      <c r="R408" s="1" t="n"/>
      <c r="S408" s="210" t="n"/>
      <c r="T408" s="210" t="n"/>
      <c r="U408" s="1" t="n"/>
      <c r="V408" s="1" t="n"/>
      <c r="W408" s="1" t="n"/>
      <c r="X408" s="1" t="n"/>
      <c r="Y408" s="210" t="n"/>
      <c r="Z408" s="1" t="n"/>
      <c r="AA408" s="1" t="n"/>
      <c r="AB408" s="212" t="n"/>
      <c r="AC408" s="212" t="n"/>
    </row>
    <row r="409">
      <c r="A409" s="1" t="n"/>
      <c r="B409" s="1" t="n"/>
      <c r="C409" s="1" t="n"/>
      <c r="D409" s="1" t="n"/>
      <c r="E409" s="1" t="n"/>
      <c r="F409" s="1" t="n"/>
      <c r="G409" s="1" t="n"/>
      <c r="H409" s="1" t="n"/>
      <c r="I409" s="1" t="n"/>
      <c r="J409" s="1" t="n"/>
      <c r="K409" s="1" t="n"/>
      <c r="L409" s="1" t="n"/>
      <c r="M409" s="1" t="n"/>
      <c r="N409" s="1" t="n"/>
      <c r="O409" s="1" t="n"/>
      <c r="P409" s="1" t="n"/>
      <c r="Q409" s="1" t="n"/>
      <c r="R409" s="1" t="n"/>
      <c r="S409" s="210" t="n"/>
      <c r="T409" s="210" t="n"/>
      <c r="U409" s="1" t="n"/>
      <c r="V409" s="1" t="n"/>
      <c r="W409" s="1" t="n"/>
      <c r="X409" s="1" t="n"/>
      <c r="Y409" s="210" t="n"/>
      <c r="Z409" s="1" t="n"/>
      <c r="AA409" s="1" t="n"/>
      <c r="AB409" s="212" t="n"/>
      <c r="AC409" s="212" t="n"/>
    </row>
    <row r="410">
      <c r="A410" s="1" t="n"/>
      <c r="B410" s="1" t="n"/>
      <c r="C410" s="1" t="n"/>
      <c r="D410" s="1" t="n"/>
      <c r="E410" s="1" t="n"/>
      <c r="F410" s="1" t="n"/>
      <c r="G410" s="1" t="n"/>
      <c r="H410" s="1" t="n"/>
      <c r="I410" s="1" t="n"/>
      <c r="J410" s="1" t="n"/>
      <c r="K410" s="1" t="n"/>
      <c r="L410" s="1" t="n"/>
      <c r="M410" s="1" t="n"/>
      <c r="N410" s="1" t="n"/>
      <c r="O410" s="1" t="n"/>
      <c r="P410" s="1" t="n"/>
      <c r="Q410" s="1" t="n"/>
      <c r="R410" s="1" t="n"/>
      <c r="S410" s="210" t="n"/>
      <c r="T410" s="210" t="n"/>
      <c r="U410" s="1" t="n"/>
      <c r="V410" s="1" t="n"/>
      <c r="W410" s="1" t="n"/>
      <c r="X410" s="1" t="n"/>
      <c r="Y410" s="210" t="n"/>
      <c r="Z410" s="1" t="n"/>
      <c r="AA410" s="1" t="n"/>
      <c r="AB410" s="212" t="n"/>
      <c r="AC410" s="212" t="n"/>
    </row>
    <row r="411">
      <c r="A411" s="1" t="n"/>
      <c r="B411" s="1" t="n"/>
      <c r="C411" s="1" t="n"/>
      <c r="D411" s="1" t="n"/>
      <c r="E411" s="1" t="n"/>
      <c r="F411" s="1" t="n"/>
      <c r="G411" s="1" t="n"/>
      <c r="H411" s="1" t="n"/>
      <c r="I411" s="1" t="n"/>
      <c r="J411" s="1" t="n"/>
      <c r="K411" s="1" t="n"/>
      <c r="L411" s="1" t="n"/>
      <c r="M411" s="1" t="n"/>
      <c r="N411" s="1" t="n"/>
      <c r="O411" s="1" t="n"/>
      <c r="P411" s="1" t="n"/>
      <c r="Q411" s="1" t="n"/>
      <c r="R411" s="1" t="n"/>
      <c r="S411" s="210" t="n"/>
      <c r="T411" s="210" t="n"/>
      <c r="U411" s="1" t="n"/>
      <c r="V411" s="1" t="n"/>
      <c r="W411" s="1" t="n"/>
      <c r="X411" s="1" t="n"/>
      <c r="Y411" s="210" t="n"/>
      <c r="Z411" s="1" t="n"/>
      <c r="AA411" s="1" t="n"/>
      <c r="AB411" s="212" t="n"/>
      <c r="AC411" s="212" t="n"/>
    </row>
    <row r="412">
      <c r="A412" s="1" t="n"/>
      <c r="B412" s="1" t="n"/>
      <c r="C412" s="1" t="n"/>
      <c r="D412" s="1" t="n"/>
      <c r="E412" s="1" t="n"/>
      <c r="F412" s="1" t="n"/>
      <c r="G412" s="1" t="n"/>
      <c r="H412" s="1" t="n"/>
      <c r="I412" s="1" t="n"/>
      <c r="J412" s="1" t="n"/>
      <c r="K412" s="1" t="n"/>
      <c r="L412" s="1" t="n"/>
      <c r="M412" s="1" t="n"/>
      <c r="N412" s="1" t="n"/>
      <c r="O412" s="1" t="n"/>
      <c r="P412" s="1" t="n"/>
      <c r="Q412" s="1" t="n"/>
      <c r="R412" s="1" t="n"/>
      <c r="S412" s="210" t="n"/>
      <c r="T412" s="210" t="n"/>
      <c r="U412" s="1" t="n"/>
      <c r="V412" s="1" t="n"/>
      <c r="W412" s="1" t="n"/>
      <c r="X412" s="1" t="n"/>
      <c r="Y412" s="210" t="n"/>
      <c r="Z412" s="1" t="n"/>
      <c r="AA412" s="1" t="n"/>
      <c r="AB412" s="212" t="n"/>
      <c r="AC412" s="212" t="n"/>
    </row>
    <row r="413">
      <c r="A413" s="1" t="n"/>
      <c r="B413" s="1" t="n"/>
      <c r="C413" s="1" t="n"/>
      <c r="D413" s="1" t="n"/>
      <c r="E413" s="1" t="n"/>
      <c r="F413" s="1" t="n"/>
      <c r="G413" s="1" t="n"/>
      <c r="H413" s="1" t="n"/>
      <c r="I413" s="1" t="n"/>
      <c r="J413" s="1" t="n"/>
      <c r="K413" s="1" t="n"/>
      <c r="L413" s="1" t="n"/>
      <c r="M413" s="1" t="n"/>
      <c r="N413" s="1" t="n"/>
      <c r="O413" s="1" t="n"/>
      <c r="P413" s="1" t="n"/>
      <c r="Q413" s="1" t="n"/>
      <c r="R413" s="1" t="n"/>
      <c r="S413" s="210" t="n"/>
      <c r="T413" s="210" t="n"/>
      <c r="U413" s="1" t="n"/>
      <c r="V413" s="1" t="n"/>
      <c r="W413" s="1" t="n"/>
      <c r="X413" s="1" t="n"/>
      <c r="Y413" s="210" t="n"/>
      <c r="Z413" s="1" t="n"/>
      <c r="AA413" s="1" t="n"/>
      <c r="AB413" s="212" t="n"/>
      <c r="AC413" s="212" t="n"/>
    </row>
    <row r="414">
      <c r="A414" s="1" t="n"/>
      <c r="B414" s="1" t="n"/>
      <c r="C414" s="1" t="n"/>
      <c r="D414" s="1" t="n"/>
      <c r="E414" s="1" t="n"/>
      <c r="F414" s="1" t="n"/>
      <c r="G414" s="1" t="n"/>
      <c r="H414" s="1" t="n"/>
      <c r="I414" s="1" t="n"/>
      <c r="J414" s="1" t="n"/>
      <c r="K414" s="1" t="n"/>
      <c r="L414" s="1" t="n"/>
      <c r="M414" s="1" t="n"/>
      <c r="N414" s="1" t="n"/>
      <c r="O414" s="1" t="n"/>
      <c r="P414" s="1" t="n"/>
      <c r="Q414" s="1" t="n"/>
      <c r="R414" s="1" t="n"/>
      <c r="S414" s="210" t="n"/>
      <c r="T414" s="210" t="n"/>
      <c r="U414" s="1" t="n"/>
      <c r="V414" s="1" t="n"/>
      <c r="W414" s="1" t="n"/>
      <c r="X414" s="1" t="n"/>
      <c r="Y414" s="210" t="n"/>
      <c r="Z414" s="1" t="n"/>
      <c r="AA414" s="1" t="n"/>
      <c r="AB414" s="212" t="n"/>
      <c r="AC414" s="212" t="n"/>
    </row>
    <row r="415">
      <c r="A415" s="1" t="n"/>
      <c r="B415" s="1" t="n"/>
      <c r="C415" s="1" t="n"/>
      <c r="D415" s="1" t="n"/>
      <c r="E415" s="1" t="n"/>
      <c r="F415" s="1" t="n"/>
      <c r="G415" s="1" t="n"/>
      <c r="H415" s="1" t="n"/>
      <c r="I415" s="1" t="n"/>
      <c r="J415" s="1" t="n"/>
      <c r="K415" s="1" t="n"/>
      <c r="L415" s="1" t="n"/>
      <c r="M415" s="1" t="n"/>
      <c r="N415" s="1" t="n"/>
      <c r="O415" s="1" t="n"/>
      <c r="P415" s="1" t="n"/>
      <c r="Q415" s="1" t="n"/>
      <c r="R415" s="1" t="n"/>
      <c r="S415" s="210" t="n"/>
      <c r="T415" s="210" t="n"/>
      <c r="U415" s="1" t="n"/>
      <c r="V415" s="1" t="n"/>
      <c r="W415" s="1" t="n"/>
      <c r="X415" s="1" t="n"/>
      <c r="Y415" s="210" t="n"/>
      <c r="Z415" s="1" t="n"/>
      <c r="AA415" s="1" t="n"/>
      <c r="AB415" s="212" t="n"/>
      <c r="AC415" s="212" t="n"/>
    </row>
    <row r="416">
      <c r="A416" s="1" t="n"/>
      <c r="B416" s="1" t="n"/>
      <c r="C416" s="1" t="n"/>
      <c r="D416" s="1" t="n"/>
      <c r="E416" s="1" t="n"/>
      <c r="F416" s="1" t="n"/>
      <c r="G416" s="1" t="n"/>
      <c r="H416" s="1" t="n"/>
      <c r="I416" s="1" t="n"/>
      <c r="J416" s="1" t="n"/>
      <c r="K416" s="1" t="n"/>
      <c r="L416" s="1" t="n"/>
      <c r="M416" s="1" t="n"/>
      <c r="N416" s="1" t="n"/>
      <c r="O416" s="1" t="n"/>
      <c r="P416" s="1" t="n"/>
      <c r="Q416" s="1" t="n"/>
      <c r="R416" s="1" t="n"/>
      <c r="S416" s="210" t="n"/>
      <c r="T416" s="210" t="n"/>
      <c r="U416" s="1" t="n"/>
      <c r="V416" s="1" t="n"/>
      <c r="W416" s="1" t="n"/>
      <c r="X416" s="1" t="n"/>
      <c r="Y416" s="210" t="n"/>
      <c r="Z416" s="1" t="n"/>
      <c r="AA416" s="1" t="n"/>
      <c r="AB416" s="212" t="n"/>
      <c r="AC416" s="212" t="n"/>
    </row>
    <row r="417">
      <c r="A417" s="1" t="n"/>
      <c r="B417" s="1" t="n"/>
      <c r="C417" s="1" t="n"/>
      <c r="D417" s="1" t="n"/>
      <c r="E417" s="1" t="n"/>
      <c r="F417" s="1" t="n"/>
      <c r="G417" s="1" t="n"/>
      <c r="H417" s="1" t="n"/>
      <c r="I417" s="1" t="n"/>
      <c r="J417" s="1" t="n"/>
      <c r="K417" s="1" t="n"/>
      <c r="L417" s="1" t="n"/>
      <c r="M417" s="1" t="n"/>
      <c r="N417" s="1" t="n"/>
      <c r="O417" s="1" t="n"/>
      <c r="P417" s="1" t="n"/>
      <c r="Q417" s="1" t="n"/>
      <c r="R417" s="1" t="n"/>
      <c r="S417" s="210" t="n"/>
      <c r="T417" s="210" t="n"/>
      <c r="U417" s="1" t="n"/>
      <c r="V417" s="1" t="n"/>
      <c r="W417" s="1" t="n"/>
      <c r="X417" s="1" t="n"/>
      <c r="Y417" s="210" t="n"/>
      <c r="Z417" s="1" t="n"/>
      <c r="AA417" s="1" t="n"/>
      <c r="AB417" s="212" t="n"/>
      <c r="AC417" s="212" t="n"/>
    </row>
    <row r="418">
      <c r="A418" s="1" t="n"/>
      <c r="B418" s="1" t="n"/>
      <c r="C418" s="1" t="n"/>
      <c r="D418" s="1" t="n"/>
      <c r="E418" s="1" t="n"/>
      <c r="F418" s="1" t="n"/>
      <c r="G418" s="1" t="n"/>
      <c r="H418" s="1" t="n"/>
      <c r="I418" s="1" t="n"/>
      <c r="J418" s="1" t="n"/>
      <c r="K418" s="1" t="n"/>
      <c r="L418" s="1" t="n"/>
      <c r="M418" s="1" t="n"/>
      <c r="N418" s="1" t="n"/>
      <c r="O418" s="1" t="n"/>
      <c r="P418" s="1" t="n"/>
      <c r="Q418" s="1" t="n"/>
      <c r="R418" s="1" t="n"/>
      <c r="S418" s="210" t="n"/>
      <c r="T418" s="210" t="n"/>
      <c r="U418" s="1" t="n"/>
      <c r="V418" s="1" t="n"/>
      <c r="W418" s="1" t="n"/>
      <c r="X418" s="1" t="n"/>
      <c r="Y418" s="210" t="n"/>
      <c r="Z418" s="1" t="n"/>
      <c r="AA418" s="1" t="n"/>
      <c r="AB418" s="212" t="n"/>
      <c r="AC418" s="212" t="n"/>
    </row>
    <row r="419">
      <c r="A419" s="1" t="n"/>
      <c r="B419" s="1" t="n"/>
      <c r="C419" s="1" t="n"/>
      <c r="D419" s="1" t="n"/>
      <c r="E419" s="1" t="n"/>
      <c r="F419" s="1" t="n"/>
      <c r="G419" s="1" t="n"/>
      <c r="H419" s="1" t="n"/>
      <c r="I419" s="1" t="n"/>
      <c r="J419" s="1" t="n"/>
      <c r="K419" s="1" t="n"/>
      <c r="L419" s="1" t="n"/>
      <c r="M419" s="1" t="n"/>
      <c r="N419" s="1" t="n"/>
      <c r="O419" s="1" t="n"/>
      <c r="P419" s="1" t="n"/>
      <c r="Q419" s="1" t="n"/>
      <c r="R419" s="1" t="n"/>
      <c r="S419" s="210" t="n"/>
      <c r="T419" s="210" t="n"/>
      <c r="U419" s="1" t="n"/>
      <c r="V419" s="1" t="n"/>
      <c r="W419" s="1" t="n"/>
      <c r="X419" s="1" t="n"/>
      <c r="Y419" s="210" t="n"/>
      <c r="Z419" s="1" t="n"/>
      <c r="AA419" s="1" t="n"/>
      <c r="AB419" s="212" t="n"/>
      <c r="AC419" s="212" t="n"/>
    </row>
    <row r="420">
      <c r="A420" s="1" t="n"/>
      <c r="B420" s="1" t="n"/>
      <c r="C420" s="1" t="n"/>
      <c r="D420" s="1" t="n"/>
      <c r="E420" s="1" t="n"/>
      <c r="F420" s="1" t="n"/>
      <c r="G420" s="1" t="n"/>
      <c r="H420" s="1" t="n"/>
      <c r="I420" s="1" t="n"/>
      <c r="J420" s="1" t="n"/>
      <c r="K420" s="1" t="n"/>
      <c r="L420" s="1" t="n"/>
      <c r="M420" s="1" t="n"/>
      <c r="N420" s="1" t="n"/>
      <c r="O420" s="1" t="n"/>
      <c r="P420" s="1" t="n"/>
      <c r="Q420" s="1" t="n"/>
      <c r="R420" s="1" t="n"/>
      <c r="S420" s="210" t="n"/>
      <c r="T420" s="210" t="n"/>
      <c r="U420" s="1" t="n"/>
      <c r="V420" s="1" t="n"/>
      <c r="W420" s="1" t="n"/>
      <c r="X420" s="1" t="n"/>
      <c r="Y420" s="210" t="n"/>
      <c r="Z420" s="1" t="n"/>
      <c r="AA420" s="1" t="n"/>
      <c r="AB420" s="212" t="n"/>
      <c r="AC420" s="212" t="n"/>
    </row>
    <row r="421">
      <c r="A421" s="1" t="n"/>
      <c r="B421" s="1" t="n"/>
      <c r="C421" s="1" t="n"/>
      <c r="D421" s="1" t="n"/>
      <c r="E421" s="1" t="n"/>
      <c r="F421" s="1" t="n"/>
      <c r="G421" s="1" t="n"/>
      <c r="H421" s="1" t="n"/>
      <c r="I421" s="1" t="n"/>
      <c r="J421" s="1" t="n"/>
      <c r="K421" s="1" t="n"/>
      <c r="L421" s="1" t="n"/>
      <c r="M421" s="1" t="n"/>
      <c r="N421" s="1" t="n"/>
      <c r="O421" s="1" t="n"/>
      <c r="P421" s="1" t="n"/>
      <c r="Q421" s="1" t="n"/>
      <c r="R421" s="1" t="n"/>
      <c r="S421" s="210" t="n"/>
      <c r="T421" s="210" t="n"/>
      <c r="U421" s="1" t="n"/>
      <c r="V421" s="1" t="n"/>
      <c r="W421" s="1" t="n"/>
      <c r="X421" s="1" t="n"/>
      <c r="Y421" s="210" t="n"/>
      <c r="Z421" s="1" t="n"/>
      <c r="AA421" s="1" t="n"/>
      <c r="AB421" s="212" t="n"/>
      <c r="AC421" s="212" t="n"/>
    </row>
    <row r="422">
      <c r="A422" s="1" t="n"/>
      <c r="B422" s="1" t="n"/>
      <c r="C422" s="1" t="n"/>
      <c r="D422" s="1" t="n"/>
      <c r="E422" s="1" t="n"/>
      <c r="F422" s="1" t="n"/>
      <c r="G422" s="1" t="n"/>
      <c r="H422" s="1" t="n"/>
      <c r="I422" s="1" t="n"/>
      <c r="J422" s="1" t="n"/>
      <c r="K422" s="1" t="n"/>
      <c r="L422" s="1" t="n"/>
      <c r="M422" s="1" t="n"/>
      <c r="N422" s="1" t="n"/>
      <c r="O422" s="1" t="n"/>
      <c r="P422" s="1" t="n"/>
      <c r="Q422" s="1" t="n"/>
      <c r="R422" s="1" t="n"/>
      <c r="S422" s="210" t="n"/>
      <c r="T422" s="210" t="n"/>
      <c r="U422" s="1" t="n"/>
      <c r="V422" s="1" t="n"/>
      <c r="W422" s="1" t="n"/>
      <c r="X422" s="1" t="n"/>
      <c r="Y422" s="210" t="n"/>
      <c r="Z422" s="1" t="n"/>
      <c r="AA422" s="1" t="n"/>
      <c r="AB422" s="212" t="n"/>
      <c r="AC422" s="212" t="n"/>
    </row>
    <row r="423">
      <c r="A423" s="1" t="n"/>
      <c r="B423" s="1" t="n"/>
      <c r="C423" s="1" t="n"/>
      <c r="D423" s="1" t="n"/>
      <c r="E423" s="1" t="n"/>
      <c r="F423" s="1" t="n"/>
      <c r="G423" s="1" t="n"/>
      <c r="H423" s="1" t="n"/>
      <c r="I423" s="1" t="n"/>
      <c r="J423" s="1" t="n"/>
      <c r="K423" s="1" t="n"/>
      <c r="L423" s="1" t="n"/>
      <c r="M423" s="1" t="n"/>
      <c r="N423" s="1" t="n"/>
      <c r="O423" s="1" t="n"/>
      <c r="P423" s="1" t="n"/>
      <c r="Q423" s="1" t="n"/>
      <c r="R423" s="1" t="n"/>
      <c r="S423" s="210" t="n"/>
      <c r="T423" s="210" t="n"/>
      <c r="U423" s="1" t="n"/>
      <c r="V423" s="1" t="n"/>
      <c r="W423" s="1" t="n"/>
      <c r="X423" s="1" t="n"/>
      <c r="Y423" s="210" t="n"/>
      <c r="Z423" s="1" t="n"/>
      <c r="AA423" s="1" t="n"/>
      <c r="AB423" s="212" t="n"/>
      <c r="AC423" s="212" t="n"/>
    </row>
    <row r="424">
      <c r="A424" s="1" t="n"/>
      <c r="B424" s="1" t="n"/>
      <c r="C424" s="1" t="n"/>
      <c r="D424" s="1" t="n"/>
      <c r="E424" s="1" t="n"/>
      <c r="F424" s="1" t="n"/>
      <c r="G424" s="1" t="n"/>
      <c r="H424" s="1" t="n"/>
      <c r="I424" s="1" t="n"/>
      <c r="J424" s="1" t="n"/>
      <c r="K424" s="1" t="n"/>
      <c r="L424" s="1" t="n"/>
      <c r="M424" s="1" t="n"/>
      <c r="N424" s="1" t="n"/>
      <c r="O424" s="1" t="n"/>
      <c r="P424" s="1" t="n"/>
      <c r="Q424" s="1" t="n"/>
      <c r="R424" s="1" t="n"/>
      <c r="S424" s="210" t="n"/>
      <c r="T424" s="210" t="n"/>
      <c r="U424" s="1" t="n"/>
      <c r="V424" s="1" t="n"/>
      <c r="W424" s="1" t="n"/>
      <c r="X424" s="1" t="n"/>
      <c r="Y424" s="210" t="n"/>
      <c r="Z424" s="1" t="n"/>
      <c r="AA424" s="1" t="n"/>
      <c r="AB424" s="212" t="n"/>
      <c r="AC424" s="212" t="n"/>
    </row>
    <row r="425">
      <c r="A425" s="1" t="n"/>
      <c r="B425" s="1" t="n"/>
      <c r="C425" s="1" t="n"/>
      <c r="D425" s="1" t="n"/>
      <c r="E425" s="1" t="n"/>
      <c r="F425" s="1" t="n"/>
      <c r="G425" s="1" t="n"/>
      <c r="H425" s="1" t="n"/>
      <c r="I425" s="1" t="n"/>
      <c r="J425" s="1" t="n"/>
      <c r="K425" s="1" t="n"/>
      <c r="L425" s="1" t="n"/>
      <c r="M425" s="1" t="n"/>
      <c r="N425" s="1" t="n"/>
      <c r="O425" s="1" t="n"/>
      <c r="P425" s="1" t="n"/>
      <c r="Q425" s="1" t="n"/>
      <c r="R425" s="1" t="n"/>
      <c r="S425" s="210" t="n"/>
      <c r="T425" s="210" t="n"/>
      <c r="U425" s="1" t="n"/>
      <c r="V425" s="1" t="n"/>
      <c r="W425" s="1" t="n"/>
      <c r="X425" s="1" t="n"/>
      <c r="Y425" s="210" t="n"/>
      <c r="Z425" s="1" t="n"/>
      <c r="AA425" s="1" t="n"/>
      <c r="AB425" s="212" t="n"/>
      <c r="AC425" s="212" t="n"/>
    </row>
    <row r="426">
      <c r="A426" s="1" t="n"/>
      <c r="B426" s="1" t="n"/>
      <c r="C426" s="1" t="n"/>
      <c r="D426" s="1" t="n"/>
      <c r="E426" s="1" t="n"/>
      <c r="F426" s="1" t="n"/>
      <c r="G426" s="1" t="n"/>
      <c r="H426" s="1" t="n"/>
      <c r="I426" s="1" t="n"/>
      <c r="J426" s="1" t="n"/>
      <c r="K426" s="1" t="n"/>
      <c r="L426" s="1" t="n"/>
      <c r="M426" s="1" t="n"/>
      <c r="N426" s="1" t="n"/>
      <c r="O426" s="1" t="n"/>
      <c r="P426" s="1" t="n"/>
      <c r="Q426" s="1" t="n"/>
      <c r="R426" s="1" t="n"/>
      <c r="S426" s="210" t="n"/>
      <c r="T426" s="210" t="n"/>
      <c r="U426" s="1" t="n"/>
      <c r="V426" s="1" t="n"/>
      <c r="W426" s="1" t="n"/>
      <c r="X426" s="1" t="n"/>
      <c r="Y426" s="210" t="n"/>
      <c r="Z426" s="1" t="n"/>
      <c r="AA426" s="1" t="n"/>
      <c r="AB426" s="212" t="n"/>
      <c r="AC426" s="212" t="n"/>
    </row>
    <row r="427">
      <c r="A427" s="1" t="n"/>
      <c r="B427" s="1" t="n"/>
      <c r="C427" s="1" t="n"/>
      <c r="D427" s="1" t="n"/>
      <c r="E427" s="1" t="n"/>
      <c r="F427" s="1" t="n"/>
      <c r="G427" s="1" t="n"/>
      <c r="H427" s="1" t="n"/>
      <c r="I427" s="1" t="n"/>
      <c r="J427" s="1" t="n"/>
      <c r="K427" s="1" t="n"/>
      <c r="L427" s="1" t="n"/>
      <c r="M427" s="1" t="n"/>
      <c r="N427" s="1" t="n"/>
      <c r="O427" s="1" t="n"/>
      <c r="P427" s="1" t="n"/>
      <c r="Q427" s="1" t="n"/>
      <c r="R427" s="1" t="n"/>
      <c r="S427" s="210" t="n"/>
      <c r="T427" s="210" t="n"/>
      <c r="U427" s="1" t="n"/>
      <c r="V427" s="1" t="n"/>
      <c r="W427" s="1" t="n"/>
      <c r="X427" s="1" t="n"/>
      <c r="Y427" s="210" t="n"/>
      <c r="Z427" s="1" t="n"/>
      <c r="AA427" s="1" t="n"/>
      <c r="AB427" s="212" t="n"/>
      <c r="AC427" s="212" t="n"/>
    </row>
    <row r="428">
      <c r="A428" s="1" t="n"/>
      <c r="B428" s="1" t="n"/>
      <c r="C428" s="1" t="n"/>
      <c r="D428" s="1" t="n"/>
      <c r="E428" s="1" t="n"/>
      <c r="F428" s="1" t="n"/>
      <c r="G428" s="1" t="n"/>
      <c r="H428" s="1" t="n"/>
      <c r="I428" s="1" t="n"/>
      <c r="J428" s="1" t="n"/>
      <c r="K428" s="1" t="n"/>
      <c r="L428" s="1" t="n"/>
      <c r="M428" s="1" t="n"/>
      <c r="N428" s="1" t="n"/>
      <c r="O428" s="1" t="n"/>
      <c r="P428" s="1" t="n"/>
      <c r="Q428" s="1" t="n"/>
      <c r="R428" s="1" t="n"/>
      <c r="S428" s="210" t="n"/>
      <c r="T428" s="210" t="n"/>
      <c r="U428" s="1" t="n"/>
      <c r="V428" s="1" t="n"/>
      <c r="W428" s="1" t="n"/>
      <c r="X428" s="1" t="n"/>
      <c r="Y428" s="210" t="n"/>
      <c r="Z428" s="1" t="n"/>
      <c r="AA428" s="1" t="n"/>
      <c r="AB428" s="212" t="n"/>
      <c r="AC428" s="212" t="n"/>
    </row>
    <row r="429">
      <c r="A429" s="1" t="n"/>
      <c r="B429" s="1" t="n"/>
      <c r="C429" s="1" t="n"/>
      <c r="D429" s="1" t="n"/>
      <c r="E429" s="1" t="n"/>
      <c r="F429" s="1" t="n"/>
      <c r="G429" s="1" t="n"/>
      <c r="H429" s="1" t="n"/>
      <c r="I429" s="1" t="n"/>
      <c r="J429" s="1" t="n"/>
      <c r="K429" s="1" t="n"/>
      <c r="L429" s="1" t="n"/>
      <c r="M429" s="1" t="n"/>
      <c r="N429" s="1" t="n"/>
      <c r="O429" s="1" t="n"/>
      <c r="P429" s="1" t="n"/>
      <c r="Q429" s="1" t="n"/>
      <c r="R429" s="1" t="n"/>
      <c r="S429" s="210" t="n"/>
      <c r="T429" s="210" t="n"/>
      <c r="U429" s="1" t="n"/>
      <c r="V429" s="1" t="n"/>
      <c r="W429" s="1" t="n"/>
      <c r="X429" s="1" t="n"/>
      <c r="Y429" s="210" t="n"/>
      <c r="Z429" s="1" t="n"/>
      <c r="AA429" s="1" t="n"/>
      <c r="AB429" s="212" t="n"/>
      <c r="AC429" s="212" t="n"/>
    </row>
    <row r="430">
      <c r="A430" s="1" t="n"/>
      <c r="B430" s="1" t="n"/>
      <c r="C430" s="1" t="n"/>
      <c r="D430" s="1" t="n"/>
      <c r="E430" s="1" t="n"/>
      <c r="F430" s="1" t="n"/>
      <c r="G430" s="1" t="n"/>
      <c r="H430" s="1" t="n"/>
      <c r="I430" s="1" t="n"/>
      <c r="J430" s="1" t="n"/>
      <c r="K430" s="1" t="n"/>
      <c r="L430" s="1" t="n"/>
      <c r="M430" s="1" t="n"/>
      <c r="N430" s="1" t="n"/>
      <c r="O430" s="1" t="n"/>
      <c r="P430" s="1" t="n"/>
      <c r="Q430" s="1" t="n"/>
      <c r="R430" s="1" t="n"/>
      <c r="S430" s="210" t="n"/>
      <c r="T430" s="210" t="n"/>
      <c r="U430" s="1" t="n"/>
      <c r="V430" s="1" t="n"/>
      <c r="W430" s="1" t="n"/>
      <c r="X430" s="1" t="n"/>
      <c r="Y430" s="210" t="n"/>
      <c r="Z430" s="1" t="n"/>
      <c r="AA430" s="1" t="n"/>
      <c r="AB430" s="212" t="n"/>
      <c r="AC430" s="212" t="n"/>
    </row>
    <row r="431">
      <c r="A431" s="1" t="n"/>
      <c r="B431" s="1" t="n"/>
      <c r="C431" s="1" t="n"/>
      <c r="D431" s="1" t="n"/>
      <c r="E431" s="1" t="n"/>
      <c r="F431" s="1" t="n"/>
      <c r="G431" s="1" t="n"/>
      <c r="H431" s="1" t="n"/>
      <c r="I431" s="1" t="n"/>
      <c r="J431" s="1" t="n"/>
      <c r="K431" s="1" t="n"/>
      <c r="L431" s="1" t="n"/>
      <c r="M431" s="1" t="n"/>
      <c r="N431" s="1" t="n"/>
      <c r="O431" s="1" t="n"/>
      <c r="P431" s="1" t="n"/>
      <c r="Q431" s="1" t="n"/>
      <c r="R431" s="1" t="n"/>
      <c r="S431" s="210" t="n"/>
      <c r="T431" s="210" t="n"/>
      <c r="U431" s="1" t="n"/>
      <c r="V431" s="1" t="n"/>
      <c r="W431" s="1" t="n"/>
      <c r="X431" s="1" t="n"/>
      <c r="Y431" s="210" t="n"/>
      <c r="Z431" s="1" t="n"/>
      <c r="AA431" s="1" t="n"/>
      <c r="AB431" s="212" t="n"/>
      <c r="AC431" s="212" t="n"/>
    </row>
    <row r="432">
      <c r="A432" s="1" t="n"/>
      <c r="B432" s="1" t="n"/>
      <c r="C432" s="1" t="n"/>
      <c r="D432" s="1" t="n"/>
      <c r="E432" s="1" t="n"/>
      <c r="F432" s="1" t="n"/>
      <c r="G432" s="1" t="n"/>
      <c r="H432" s="1" t="n"/>
      <c r="I432" s="1" t="n"/>
      <c r="J432" s="1" t="n"/>
      <c r="K432" s="1" t="n"/>
      <c r="L432" s="1" t="n"/>
      <c r="M432" s="1" t="n"/>
      <c r="N432" s="1" t="n"/>
      <c r="O432" s="1" t="n"/>
      <c r="P432" s="1" t="n"/>
      <c r="Q432" s="1" t="n"/>
      <c r="R432" s="1" t="n"/>
      <c r="S432" s="210" t="n"/>
      <c r="T432" s="210" t="n"/>
      <c r="U432" s="1" t="n"/>
      <c r="V432" s="1" t="n"/>
      <c r="W432" s="1" t="n"/>
      <c r="X432" s="1" t="n"/>
      <c r="Y432" s="210" t="n"/>
      <c r="Z432" s="1" t="n"/>
      <c r="AA432" s="1" t="n"/>
      <c r="AB432" s="212" t="n"/>
      <c r="AC432" s="212" t="n"/>
    </row>
    <row r="433">
      <c r="A433" s="1" t="n"/>
      <c r="B433" s="1" t="n"/>
      <c r="C433" s="1" t="n"/>
      <c r="D433" s="1" t="n"/>
      <c r="E433" s="1" t="n"/>
      <c r="F433" s="1" t="n"/>
      <c r="G433" s="1" t="n"/>
      <c r="H433" s="1" t="n"/>
      <c r="I433" s="1" t="n"/>
      <c r="J433" s="1" t="n"/>
      <c r="K433" s="1" t="n"/>
      <c r="L433" s="1" t="n"/>
      <c r="M433" s="1" t="n"/>
      <c r="N433" s="1" t="n"/>
      <c r="O433" s="1" t="n"/>
      <c r="P433" s="1" t="n"/>
      <c r="Q433" s="1" t="n"/>
      <c r="R433" s="1" t="n"/>
      <c r="S433" s="210" t="n"/>
      <c r="T433" s="210" t="n"/>
      <c r="U433" s="1" t="n"/>
      <c r="V433" s="1" t="n"/>
      <c r="W433" s="1" t="n"/>
      <c r="X433" s="1" t="n"/>
      <c r="Y433" s="210" t="n"/>
      <c r="Z433" s="1" t="n"/>
      <c r="AA433" s="1" t="n"/>
      <c r="AB433" s="212" t="n"/>
      <c r="AC433" s="212" t="n"/>
    </row>
    <row r="434">
      <c r="A434" s="1" t="n"/>
      <c r="B434" s="1" t="n"/>
      <c r="C434" s="1" t="n"/>
      <c r="D434" s="1" t="n"/>
      <c r="E434" s="1" t="n"/>
      <c r="F434" s="1" t="n"/>
      <c r="G434" s="1" t="n"/>
      <c r="H434" s="1" t="n"/>
      <c r="I434" s="1" t="n"/>
      <c r="J434" s="1" t="n"/>
      <c r="K434" s="1" t="n"/>
      <c r="L434" s="1" t="n"/>
      <c r="M434" s="1" t="n"/>
      <c r="N434" s="1" t="n"/>
      <c r="O434" s="1" t="n"/>
      <c r="P434" s="1" t="n"/>
      <c r="Q434" s="1" t="n"/>
      <c r="R434" s="1" t="n"/>
      <c r="S434" s="210" t="n"/>
      <c r="T434" s="210" t="n"/>
      <c r="U434" s="1" t="n"/>
      <c r="V434" s="1" t="n"/>
      <c r="W434" s="1" t="n"/>
      <c r="X434" s="1" t="n"/>
      <c r="Y434" s="210" t="n"/>
      <c r="Z434" s="1" t="n"/>
      <c r="AA434" s="1" t="n"/>
      <c r="AB434" s="212" t="n"/>
      <c r="AC434" s="212" t="n"/>
    </row>
    <row r="435">
      <c r="A435" s="1" t="n"/>
      <c r="B435" s="1" t="n"/>
      <c r="C435" s="1" t="n"/>
      <c r="D435" s="1" t="n"/>
      <c r="E435" s="1" t="n"/>
      <c r="F435" s="1" t="n"/>
      <c r="G435" s="1" t="n"/>
      <c r="H435" s="1" t="n"/>
      <c r="I435" s="1" t="n"/>
      <c r="J435" s="1" t="n"/>
      <c r="K435" s="1" t="n"/>
      <c r="L435" s="1" t="n"/>
      <c r="M435" s="1" t="n"/>
      <c r="N435" s="1" t="n"/>
      <c r="O435" s="1" t="n"/>
      <c r="P435" s="1" t="n"/>
      <c r="Q435" s="1" t="n"/>
      <c r="R435" s="1" t="n"/>
      <c r="S435" s="210" t="n"/>
      <c r="T435" s="210" t="n"/>
      <c r="U435" s="1" t="n"/>
      <c r="V435" s="1" t="n"/>
      <c r="W435" s="1" t="n"/>
      <c r="X435" s="1" t="n"/>
      <c r="Y435" s="210" t="n"/>
      <c r="Z435" s="1" t="n"/>
      <c r="AA435" s="1" t="n"/>
      <c r="AB435" s="212" t="n"/>
      <c r="AC435" s="212" t="n"/>
    </row>
    <row r="436">
      <c r="A436" s="1" t="n"/>
      <c r="B436" s="1" t="n"/>
      <c r="C436" s="1" t="n"/>
      <c r="D436" s="1" t="n"/>
      <c r="E436" s="1" t="n"/>
      <c r="F436" s="1" t="n"/>
      <c r="G436" s="1" t="n"/>
      <c r="H436" s="1" t="n"/>
      <c r="I436" s="1" t="n"/>
      <c r="J436" s="1" t="n"/>
      <c r="K436" s="1" t="n"/>
      <c r="L436" s="1" t="n"/>
      <c r="M436" s="1" t="n"/>
      <c r="N436" s="1" t="n"/>
      <c r="O436" s="1" t="n"/>
      <c r="P436" s="1" t="n"/>
      <c r="Q436" s="1" t="n"/>
      <c r="R436" s="1" t="n"/>
      <c r="S436" s="210" t="n"/>
      <c r="T436" s="210" t="n"/>
      <c r="U436" s="1" t="n"/>
      <c r="V436" s="1" t="n"/>
      <c r="W436" s="1" t="n"/>
      <c r="X436" s="1" t="n"/>
      <c r="Y436" s="210" t="n"/>
      <c r="Z436" s="1" t="n"/>
      <c r="AA436" s="1" t="n"/>
      <c r="AB436" s="212" t="n"/>
      <c r="AC436" s="212" t="n"/>
    </row>
    <row r="437">
      <c r="A437" s="1" t="n"/>
      <c r="B437" s="1" t="n"/>
      <c r="C437" s="1" t="n"/>
      <c r="D437" s="1" t="n"/>
      <c r="E437" s="1" t="n"/>
      <c r="F437" s="1" t="n"/>
      <c r="G437" s="1" t="n"/>
      <c r="H437" s="1" t="n"/>
      <c r="I437" s="1" t="n"/>
      <c r="J437" s="1" t="n"/>
      <c r="K437" s="1" t="n"/>
      <c r="L437" s="1" t="n"/>
      <c r="M437" s="1" t="n"/>
      <c r="N437" s="1" t="n"/>
      <c r="O437" s="1" t="n"/>
      <c r="P437" s="1" t="n"/>
      <c r="Q437" s="1" t="n"/>
      <c r="R437" s="1" t="n"/>
      <c r="S437" s="210" t="n"/>
      <c r="T437" s="210" t="n"/>
      <c r="U437" s="1" t="n"/>
      <c r="V437" s="1" t="n"/>
      <c r="W437" s="1" t="n"/>
      <c r="X437" s="1" t="n"/>
      <c r="Y437" s="210" t="n"/>
      <c r="Z437" s="1" t="n"/>
      <c r="AA437" s="1" t="n"/>
      <c r="AB437" s="212" t="n"/>
      <c r="AC437" s="212" t="n"/>
    </row>
    <row r="438">
      <c r="A438" s="1" t="n"/>
      <c r="B438" s="1" t="n"/>
      <c r="C438" s="1" t="n"/>
      <c r="D438" s="1" t="n"/>
      <c r="E438" s="1" t="n"/>
      <c r="F438" s="1" t="n"/>
      <c r="G438" s="1" t="n"/>
      <c r="H438" s="1" t="n"/>
      <c r="I438" s="1" t="n"/>
      <c r="J438" s="1" t="n"/>
      <c r="K438" s="1" t="n"/>
      <c r="L438" s="1" t="n"/>
      <c r="M438" s="1" t="n"/>
      <c r="N438" s="1" t="n"/>
      <c r="O438" s="1" t="n"/>
      <c r="P438" s="1" t="n"/>
      <c r="Q438" s="1" t="n"/>
      <c r="R438" s="1" t="n"/>
      <c r="S438" s="210" t="n"/>
      <c r="T438" s="210" t="n"/>
      <c r="U438" s="1" t="n"/>
      <c r="V438" s="1" t="n"/>
      <c r="W438" s="1" t="n"/>
      <c r="X438" s="1" t="n"/>
      <c r="Y438" s="210" t="n"/>
      <c r="Z438" s="1" t="n"/>
      <c r="AA438" s="1" t="n"/>
      <c r="AB438" s="212" t="n"/>
      <c r="AC438" s="212" t="n"/>
    </row>
    <row r="439">
      <c r="A439" s="1" t="n"/>
      <c r="B439" s="1" t="n"/>
      <c r="C439" s="1" t="n"/>
      <c r="D439" s="1" t="n"/>
      <c r="E439" s="1" t="n"/>
      <c r="F439" s="1" t="n"/>
      <c r="G439" s="1" t="n"/>
      <c r="H439" s="1" t="n"/>
      <c r="I439" s="1" t="n"/>
      <c r="J439" s="1" t="n"/>
      <c r="K439" s="1" t="n"/>
      <c r="L439" s="1" t="n"/>
      <c r="M439" s="1" t="n"/>
      <c r="N439" s="1" t="n"/>
      <c r="O439" s="1" t="n"/>
      <c r="P439" s="1" t="n"/>
      <c r="Q439" s="1" t="n"/>
      <c r="R439" s="1" t="n"/>
      <c r="S439" s="210" t="n"/>
      <c r="T439" s="210" t="n"/>
      <c r="U439" s="1" t="n"/>
      <c r="V439" s="1" t="n"/>
      <c r="W439" s="1" t="n"/>
      <c r="X439" s="1" t="n"/>
      <c r="Y439" s="210" t="n"/>
      <c r="Z439" s="1" t="n"/>
      <c r="AA439" s="1" t="n"/>
      <c r="AB439" s="212" t="n"/>
      <c r="AC439" s="212" t="n"/>
    </row>
    <row r="440">
      <c r="A440" s="1" t="n"/>
      <c r="B440" s="1" t="n"/>
      <c r="C440" s="1" t="n"/>
      <c r="D440" s="1" t="n"/>
      <c r="E440" s="1" t="n"/>
      <c r="F440" s="1" t="n"/>
      <c r="G440" s="1" t="n"/>
      <c r="H440" s="1" t="n"/>
      <c r="I440" s="1" t="n"/>
      <c r="J440" s="1" t="n"/>
      <c r="K440" s="1" t="n"/>
      <c r="L440" s="1" t="n"/>
      <c r="M440" s="1" t="n"/>
      <c r="N440" s="1" t="n"/>
      <c r="O440" s="1" t="n"/>
      <c r="P440" s="1" t="n"/>
      <c r="Q440" s="1" t="n"/>
      <c r="R440" s="1" t="n"/>
      <c r="S440" s="210" t="n"/>
      <c r="T440" s="210" t="n"/>
      <c r="U440" s="1" t="n"/>
      <c r="V440" s="1" t="n"/>
      <c r="W440" s="1" t="n"/>
      <c r="X440" s="1" t="n"/>
      <c r="Y440" s="210" t="n"/>
      <c r="Z440" s="1" t="n"/>
      <c r="AA440" s="1" t="n"/>
      <c r="AB440" s="212" t="n"/>
      <c r="AC440" s="212" t="n"/>
    </row>
    <row r="441">
      <c r="A441" s="1" t="n"/>
      <c r="B441" s="1" t="n"/>
      <c r="C441" s="1" t="n"/>
      <c r="D441" s="1" t="n"/>
      <c r="E441" s="1" t="n"/>
      <c r="F441" s="1" t="n"/>
      <c r="G441" s="1" t="n"/>
      <c r="H441" s="1" t="n"/>
      <c r="I441" s="1" t="n"/>
      <c r="J441" s="1" t="n"/>
      <c r="K441" s="1" t="n"/>
      <c r="L441" s="1" t="n"/>
      <c r="M441" s="1" t="n"/>
      <c r="N441" s="1" t="n"/>
      <c r="O441" s="1" t="n"/>
      <c r="P441" s="1" t="n"/>
      <c r="Q441" s="1" t="n"/>
      <c r="R441" s="1" t="n"/>
      <c r="S441" s="210" t="n"/>
      <c r="T441" s="210" t="n"/>
      <c r="U441" s="1" t="n"/>
      <c r="V441" s="1" t="n"/>
      <c r="W441" s="1" t="n"/>
      <c r="X441" s="1" t="n"/>
      <c r="Y441" s="210" t="n"/>
      <c r="Z441" s="1" t="n"/>
      <c r="AA441" s="1" t="n"/>
      <c r="AB441" s="212" t="n"/>
      <c r="AC441" s="212" t="n"/>
    </row>
    <row r="442">
      <c r="A442" s="1" t="n"/>
      <c r="B442" s="1" t="n"/>
      <c r="C442" s="1" t="n"/>
      <c r="D442" s="1" t="n"/>
      <c r="E442" s="1" t="n"/>
      <c r="F442" s="1" t="n"/>
      <c r="G442" s="1" t="n"/>
      <c r="H442" s="1" t="n"/>
      <c r="I442" s="1" t="n"/>
      <c r="J442" s="1" t="n"/>
      <c r="K442" s="1" t="n"/>
      <c r="L442" s="1" t="n"/>
      <c r="M442" s="1" t="n"/>
      <c r="N442" s="1" t="n"/>
      <c r="O442" s="1" t="n"/>
      <c r="P442" s="1" t="n"/>
      <c r="Q442" s="1" t="n"/>
      <c r="R442" s="1" t="n"/>
      <c r="S442" s="210" t="n"/>
      <c r="T442" s="210" t="n"/>
      <c r="U442" s="1" t="n"/>
      <c r="V442" s="1" t="n"/>
      <c r="W442" s="1" t="n"/>
      <c r="X442" s="1" t="n"/>
      <c r="Y442" s="210" t="n"/>
      <c r="Z442" s="1" t="n"/>
      <c r="AA442" s="1" t="n"/>
      <c r="AB442" s="212" t="n"/>
      <c r="AC442" s="212" t="n"/>
    </row>
    <row r="443">
      <c r="A443" s="1" t="n"/>
      <c r="B443" s="1" t="n"/>
      <c r="C443" s="1" t="n"/>
      <c r="D443" s="1" t="n"/>
      <c r="E443" s="1" t="n"/>
      <c r="F443" s="1" t="n"/>
      <c r="G443" s="1" t="n"/>
      <c r="H443" s="1" t="n"/>
      <c r="I443" s="1" t="n"/>
      <c r="J443" s="1" t="n"/>
      <c r="K443" s="1" t="n"/>
      <c r="L443" s="1" t="n"/>
      <c r="M443" s="1" t="n"/>
      <c r="N443" s="1" t="n"/>
      <c r="O443" s="1" t="n"/>
      <c r="P443" s="1" t="n"/>
      <c r="Q443" s="1" t="n"/>
      <c r="R443" s="1" t="n"/>
      <c r="S443" s="210" t="n"/>
      <c r="T443" s="210" t="n"/>
      <c r="U443" s="1" t="n"/>
      <c r="V443" s="1" t="n"/>
      <c r="W443" s="1" t="n"/>
      <c r="X443" s="1" t="n"/>
      <c r="Y443" s="210" t="n"/>
      <c r="Z443" s="1" t="n"/>
      <c r="AA443" s="1" t="n"/>
      <c r="AB443" s="212" t="n"/>
      <c r="AC443" s="212" t="n"/>
    </row>
    <row r="444">
      <c r="A444" s="1" t="n"/>
      <c r="B444" s="1" t="n"/>
      <c r="C444" s="1" t="n"/>
      <c r="D444" s="1" t="n"/>
      <c r="E444" s="1" t="n"/>
      <c r="F444" s="1" t="n"/>
      <c r="G444" s="1" t="n"/>
      <c r="H444" s="1" t="n"/>
      <c r="I444" s="1" t="n"/>
      <c r="J444" s="1" t="n"/>
      <c r="K444" s="1" t="n"/>
      <c r="L444" s="1" t="n"/>
      <c r="M444" s="1" t="n"/>
      <c r="N444" s="1" t="n"/>
      <c r="O444" s="1" t="n"/>
      <c r="P444" s="1" t="n"/>
      <c r="Q444" s="1" t="n"/>
      <c r="R444" s="1" t="n"/>
      <c r="S444" s="210" t="n"/>
      <c r="T444" s="210" t="n"/>
      <c r="U444" s="1" t="n"/>
      <c r="V444" s="1" t="n"/>
      <c r="W444" s="1" t="n"/>
      <c r="X444" s="1" t="n"/>
      <c r="Y444" s="210" t="n"/>
      <c r="Z444" s="1" t="n"/>
      <c r="AA444" s="1" t="n"/>
      <c r="AB444" s="212" t="n"/>
      <c r="AC444" s="212" t="n"/>
    </row>
    <row r="445">
      <c r="A445" s="1" t="n"/>
      <c r="B445" s="1" t="n"/>
      <c r="C445" s="1" t="n"/>
      <c r="D445" s="1" t="n"/>
      <c r="E445" s="1" t="n"/>
      <c r="F445" s="1" t="n"/>
      <c r="G445" s="1" t="n"/>
      <c r="H445" s="1" t="n"/>
      <c r="I445" s="1" t="n"/>
      <c r="J445" s="1" t="n"/>
      <c r="K445" s="1" t="n"/>
      <c r="L445" s="1" t="n"/>
      <c r="M445" s="1" t="n"/>
      <c r="N445" s="1" t="n"/>
      <c r="O445" s="1" t="n"/>
      <c r="P445" s="1" t="n"/>
      <c r="Q445" s="1" t="n"/>
      <c r="R445" s="1" t="n"/>
      <c r="S445" s="210" t="n"/>
      <c r="T445" s="210" t="n"/>
      <c r="U445" s="1" t="n"/>
      <c r="V445" s="1" t="n"/>
      <c r="W445" s="1" t="n"/>
      <c r="X445" s="1" t="n"/>
      <c r="Y445" s="210" t="n"/>
      <c r="Z445" s="1" t="n"/>
      <c r="AA445" s="1" t="n"/>
      <c r="AB445" s="212" t="n"/>
      <c r="AC445" s="212" t="n"/>
    </row>
    <row r="446">
      <c r="A446" s="1" t="n"/>
      <c r="B446" s="1" t="n"/>
      <c r="C446" s="1" t="n"/>
      <c r="D446" s="1" t="n"/>
      <c r="E446" s="1" t="n"/>
      <c r="F446" s="1" t="n"/>
      <c r="G446" s="1" t="n"/>
      <c r="H446" s="1" t="n"/>
      <c r="I446" s="1" t="n"/>
      <c r="J446" s="1" t="n"/>
      <c r="K446" s="1" t="n"/>
      <c r="L446" s="1" t="n"/>
      <c r="M446" s="1" t="n"/>
      <c r="N446" s="1" t="n"/>
      <c r="O446" s="1" t="n"/>
      <c r="P446" s="1" t="n"/>
      <c r="Q446" s="1" t="n"/>
      <c r="R446" s="1" t="n"/>
      <c r="S446" s="210" t="n"/>
      <c r="T446" s="210" t="n"/>
      <c r="U446" s="1" t="n"/>
      <c r="V446" s="1" t="n"/>
      <c r="W446" s="1" t="n"/>
      <c r="X446" s="1" t="n"/>
      <c r="Y446" s="210" t="n"/>
      <c r="Z446" s="1" t="n"/>
      <c r="AA446" s="1" t="n"/>
      <c r="AB446" s="212" t="n"/>
      <c r="AC446" s="212" t="n"/>
    </row>
    <row r="447">
      <c r="A447" s="1" t="n"/>
      <c r="B447" s="1" t="n"/>
      <c r="C447" s="1" t="n"/>
      <c r="D447" s="1" t="n"/>
      <c r="E447" s="1" t="n"/>
      <c r="F447" s="1" t="n"/>
      <c r="G447" s="1" t="n"/>
      <c r="H447" s="1" t="n"/>
      <c r="I447" s="1" t="n"/>
      <c r="J447" s="1" t="n"/>
      <c r="K447" s="1" t="n"/>
      <c r="L447" s="1" t="n"/>
      <c r="M447" s="1" t="n"/>
      <c r="N447" s="1" t="n"/>
      <c r="O447" s="1" t="n"/>
      <c r="P447" s="1" t="n"/>
      <c r="Q447" s="1" t="n"/>
      <c r="R447" s="1" t="n"/>
      <c r="S447" s="210" t="n"/>
      <c r="T447" s="210" t="n"/>
      <c r="U447" s="1" t="n"/>
      <c r="V447" s="1" t="n"/>
      <c r="W447" s="1" t="n"/>
      <c r="X447" s="1" t="n"/>
      <c r="Y447" s="210" t="n"/>
      <c r="Z447" s="1" t="n"/>
      <c r="AA447" s="1" t="n"/>
      <c r="AB447" s="212" t="n"/>
      <c r="AC447" s="212" t="n"/>
    </row>
    <row r="448">
      <c r="A448" s="1" t="n"/>
      <c r="B448" s="1" t="n"/>
      <c r="C448" s="1" t="n"/>
      <c r="D448" s="1" t="n"/>
      <c r="E448" s="1" t="n"/>
      <c r="F448" s="1" t="n"/>
      <c r="G448" s="1" t="n"/>
      <c r="H448" s="1" t="n"/>
      <c r="I448" s="1" t="n"/>
      <c r="J448" s="1" t="n"/>
      <c r="K448" s="1" t="n"/>
      <c r="L448" s="1" t="n"/>
      <c r="M448" s="1" t="n"/>
      <c r="N448" s="1" t="n"/>
      <c r="O448" s="1" t="n"/>
      <c r="P448" s="1" t="n"/>
      <c r="Q448" s="1" t="n"/>
      <c r="R448" s="1" t="n"/>
      <c r="S448" s="210" t="n"/>
      <c r="T448" s="210" t="n"/>
      <c r="U448" s="1" t="n"/>
      <c r="V448" s="1" t="n"/>
      <c r="W448" s="1" t="n"/>
      <c r="X448" s="1" t="n"/>
      <c r="Y448" s="210" t="n"/>
      <c r="Z448" s="1" t="n"/>
      <c r="AA448" s="1" t="n"/>
      <c r="AB448" s="212" t="n"/>
      <c r="AC448" s="212" t="n"/>
    </row>
    <row r="449">
      <c r="A449" s="1" t="n"/>
      <c r="B449" s="1" t="n"/>
      <c r="C449" s="1" t="n"/>
      <c r="D449" s="1" t="n"/>
      <c r="E449" s="1" t="n"/>
      <c r="F449" s="1" t="n"/>
      <c r="G449" s="1" t="n"/>
      <c r="H449" s="1" t="n"/>
      <c r="I449" s="1" t="n"/>
      <c r="J449" s="1" t="n"/>
      <c r="K449" s="1" t="n"/>
      <c r="L449" s="1" t="n"/>
      <c r="M449" s="1" t="n"/>
      <c r="N449" s="1" t="n"/>
      <c r="O449" s="1" t="n"/>
      <c r="P449" s="1" t="n"/>
      <c r="Q449" s="1" t="n"/>
      <c r="R449" s="1" t="n"/>
      <c r="S449" s="210" t="n"/>
      <c r="T449" s="210" t="n"/>
      <c r="U449" s="1" t="n"/>
      <c r="V449" s="1" t="n"/>
      <c r="W449" s="1" t="n"/>
      <c r="X449" s="1" t="n"/>
      <c r="Y449" s="210" t="n"/>
      <c r="Z449" s="1" t="n"/>
      <c r="AA449" s="1" t="n"/>
      <c r="AB449" s="212" t="n"/>
      <c r="AC449" s="212" t="n"/>
    </row>
    <row r="450">
      <c r="A450" s="1" t="n"/>
      <c r="B450" s="1" t="n"/>
      <c r="C450" s="1" t="n"/>
      <c r="D450" s="1" t="n"/>
      <c r="E450" s="1" t="n"/>
      <c r="F450" s="1" t="n"/>
      <c r="G450" s="1" t="n"/>
      <c r="H450" s="1" t="n"/>
      <c r="I450" s="1" t="n"/>
      <c r="J450" s="1" t="n"/>
      <c r="K450" s="1" t="n"/>
      <c r="L450" s="1" t="n"/>
      <c r="M450" s="1" t="n"/>
      <c r="N450" s="1" t="n"/>
      <c r="O450" s="1" t="n"/>
      <c r="P450" s="1" t="n"/>
      <c r="Q450" s="1" t="n"/>
      <c r="R450" s="1" t="n"/>
      <c r="S450" s="210" t="n"/>
      <c r="T450" s="210" t="n"/>
      <c r="U450" s="1" t="n"/>
      <c r="V450" s="1" t="n"/>
      <c r="W450" s="1" t="n"/>
      <c r="X450" s="1" t="n"/>
      <c r="Y450" s="210" t="n"/>
      <c r="Z450" s="1" t="n"/>
      <c r="AA450" s="1" t="n"/>
      <c r="AB450" s="212" t="n"/>
      <c r="AC450" s="212" t="n"/>
    </row>
    <row r="451">
      <c r="A451" s="1" t="n"/>
      <c r="B451" s="1" t="n"/>
      <c r="C451" s="1" t="n"/>
      <c r="D451" s="1" t="n"/>
      <c r="E451" s="1" t="n"/>
      <c r="F451" s="1" t="n"/>
      <c r="G451" s="1" t="n"/>
      <c r="H451" s="1" t="n"/>
      <c r="I451" s="1" t="n"/>
      <c r="J451" s="1" t="n"/>
      <c r="K451" s="1" t="n"/>
      <c r="L451" s="1" t="n"/>
      <c r="M451" s="1" t="n"/>
      <c r="N451" s="1" t="n"/>
      <c r="O451" s="1" t="n"/>
      <c r="P451" s="1" t="n"/>
      <c r="Q451" s="1" t="n"/>
      <c r="R451" s="1" t="n"/>
      <c r="S451" s="210" t="n"/>
      <c r="T451" s="210" t="n"/>
      <c r="U451" s="1" t="n"/>
      <c r="V451" s="1" t="n"/>
      <c r="W451" s="1" t="n"/>
      <c r="X451" s="1" t="n"/>
      <c r="Y451" s="210" t="n"/>
      <c r="Z451" s="1" t="n"/>
      <c r="AA451" s="1" t="n"/>
      <c r="AB451" s="212" t="n"/>
      <c r="AC451" s="212" t="n"/>
    </row>
    <row r="452">
      <c r="A452" s="1" t="n"/>
      <c r="B452" s="1" t="n"/>
      <c r="C452" s="1" t="n"/>
      <c r="D452" s="1" t="n"/>
      <c r="E452" s="1" t="n"/>
      <c r="F452" s="1" t="n"/>
      <c r="G452" s="1" t="n"/>
      <c r="H452" s="1" t="n"/>
      <c r="I452" s="1" t="n"/>
      <c r="J452" s="1" t="n"/>
      <c r="K452" s="1" t="n"/>
      <c r="L452" s="1" t="n"/>
      <c r="M452" s="1" t="n"/>
      <c r="N452" s="1" t="n"/>
      <c r="O452" s="1" t="n"/>
      <c r="P452" s="1" t="n"/>
      <c r="Q452" s="1" t="n"/>
      <c r="R452" s="1" t="n"/>
      <c r="S452" s="210" t="n"/>
      <c r="T452" s="210" t="n"/>
      <c r="U452" s="1" t="n"/>
      <c r="V452" s="1" t="n"/>
      <c r="W452" s="1" t="n"/>
      <c r="X452" s="1" t="n"/>
      <c r="Y452" s="210" t="n"/>
      <c r="Z452" s="1" t="n"/>
      <c r="AA452" s="1" t="n"/>
      <c r="AB452" s="212" t="n"/>
      <c r="AC452" s="212" t="n"/>
    </row>
    <row r="453">
      <c r="A453" s="1" t="n"/>
      <c r="B453" s="1" t="n"/>
      <c r="C453" s="1" t="n"/>
      <c r="D453" s="1" t="n"/>
      <c r="E453" s="1" t="n"/>
      <c r="F453" s="1" t="n"/>
      <c r="G453" s="1" t="n"/>
      <c r="H453" s="1" t="n"/>
      <c r="I453" s="1" t="n"/>
      <c r="J453" s="1" t="n"/>
      <c r="K453" s="1" t="n"/>
      <c r="L453" s="1" t="n"/>
      <c r="M453" s="1" t="n"/>
      <c r="N453" s="1" t="n"/>
      <c r="O453" s="1" t="n"/>
      <c r="P453" s="1" t="n"/>
      <c r="Q453" s="1" t="n"/>
      <c r="R453" s="1" t="n"/>
      <c r="S453" s="210" t="n"/>
      <c r="T453" s="210" t="n"/>
      <c r="U453" s="1" t="n"/>
      <c r="V453" s="1" t="n"/>
      <c r="W453" s="1" t="n"/>
      <c r="X453" s="1" t="n"/>
      <c r="Y453" s="210" t="n"/>
      <c r="Z453" s="1" t="n"/>
      <c r="AA453" s="1" t="n"/>
      <c r="AB453" s="212" t="n"/>
      <c r="AC453" s="212" t="n"/>
    </row>
    <row r="454">
      <c r="A454" s="1" t="n"/>
      <c r="B454" s="1" t="n"/>
      <c r="C454" s="1" t="n"/>
      <c r="D454" s="1" t="n"/>
      <c r="E454" s="1" t="n"/>
      <c r="F454" s="1" t="n"/>
      <c r="G454" s="1" t="n"/>
      <c r="H454" s="1" t="n"/>
      <c r="I454" s="1" t="n"/>
      <c r="J454" s="1" t="n"/>
      <c r="K454" s="1" t="n"/>
      <c r="L454" s="1" t="n"/>
      <c r="M454" s="1" t="n"/>
      <c r="N454" s="1" t="n"/>
      <c r="O454" s="1" t="n"/>
      <c r="P454" s="1" t="n"/>
      <c r="Q454" s="1" t="n"/>
      <c r="R454" s="1" t="n"/>
      <c r="S454" s="210" t="n"/>
      <c r="T454" s="210" t="n"/>
      <c r="U454" s="1" t="n"/>
      <c r="V454" s="1" t="n"/>
      <c r="W454" s="1" t="n"/>
      <c r="X454" s="1" t="n"/>
      <c r="Y454" s="210" t="n"/>
      <c r="Z454" s="1" t="n"/>
      <c r="AA454" s="1" t="n"/>
      <c r="AB454" s="212" t="n"/>
      <c r="AC454" s="212" t="n"/>
    </row>
    <row r="455">
      <c r="A455" s="1" t="n"/>
      <c r="B455" s="1" t="n"/>
      <c r="C455" s="1" t="n"/>
      <c r="D455" s="1" t="n"/>
      <c r="E455" s="1" t="n"/>
      <c r="F455" s="1" t="n"/>
      <c r="G455" s="1" t="n"/>
      <c r="H455" s="1" t="n"/>
      <c r="I455" s="1" t="n"/>
      <c r="J455" s="1" t="n"/>
      <c r="K455" s="1" t="n"/>
      <c r="L455" s="1" t="n"/>
      <c r="M455" s="1" t="n"/>
      <c r="N455" s="1" t="n"/>
      <c r="O455" s="1" t="n"/>
      <c r="P455" s="1" t="n"/>
      <c r="Q455" s="1" t="n"/>
      <c r="R455" s="1" t="n"/>
      <c r="S455" s="210" t="n"/>
      <c r="T455" s="210" t="n"/>
      <c r="U455" s="1" t="n"/>
      <c r="V455" s="1" t="n"/>
      <c r="W455" s="1" t="n"/>
      <c r="X455" s="1" t="n"/>
      <c r="Y455" s="210" t="n"/>
      <c r="Z455" s="1" t="n"/>
      <c r="AA455" s="1" t="n"/>
      <c r="AB455" s="212" t="n"/>
      <c r="AC455" s="212" t="n"/>
    </row>
    <row r="456">
      <c r="A456" s="1" t="n"/>
      <c r="B456" s="1" t="n"/>
      <c r="C456" s="1" t="n"/>
      <c r="D456" s="1" t="n"/>
      <c r="E456" s="1" t="n"/>
      <c r="F456" s="1" t="n"/>
      <c r="G456" s="1" t="n"/>
      <c r="H456" s="1" t="n"/>
      <c r="I456" s="1" t="n"/>
      <c r="J456" s="1" t="n"/>
      <c r="K456" s="1" t="n"/>
      <c r="L456" s="1" t="n"/>
      <c r="M456" s="1" t="n"/>
      <c r="N456" s="1" t="n"/>
      <c r="O456" s="1" t="n"/>
      <c r="P456" s="1" t="n"/>
      <c r="Q456" s="1" t="n"/>
      <c r="R456" s="1" t="n"/>
      <c r="S456" s="210" t="n"/>
      <c r="T456" s="210" t="n"/>
      <c r="U456" s="1" t="n"/>
      <c r="V456" s="1" t="n"/>
      <c r="W456" s="1" t="n"/>
      <c r="X456" s="1" t="n"/>
      <c r="Y456" s="210" t="n"/>
      <c r="Z456" s="1" t="n"/>
      <c r="AA456" s="1" t="n"/>
      <c r="AB456" s="212" t="n"/>
      <c r="AC456" s="212" t="n"/>
    </row>
    <row r="457">
      <c r="A457" s="1" t="n"/>
      <c r="B457" s="1" t="n"/>
      <c r="C457" s="1" t="n"/>
      <c r="D457" s="1" t="n"/>
      <c r="E457" s="1" t="n"/>
      <c r="F457" s="1" t="n"/>
      <c r="G457" s="1" t="n"/>
      <c r="H457" s="1" t="n"/>
      <c r="I457" s="1" t="n"/>
      <c r="J457" s="1" t="n"/>
      <c r="K457" s="1" t="n"/>
      <c r="L457" s="1" t="n"/>
      <c r="M457" s="1" t="n"/>
      <c r="N457" s="1" t="n"/>
      <c r="O457" s="1" t="n"/>
      <c r="P457" s="1" t="n"/>
      <c r="Q457" s="1" t="n"/>
      <c r="R457" s="1" t="n"/>
      <c r="S457" s="210" t="n"/>
      <c r="T457" s="210" t="n"/>
      <c r="U457" s="1" t="n"/>
      <c r="V457" s="1" t="n"/>
      <c r="W457" s="1" t="n"/>
      <c r="X457" s="1" t="n"/>
      <c r="Y457" s="210" t="n"/>
      <c r="Z457" s="1" t="n"/>
      <c r="AA457" s="1" t="n"/>
      <c r="AB457" s="212" t="n"/>
      <c r="AC457" s="212" t="n"/>
    </row>
    <row r="458">
      <c r="A458" s="1" t="n"/>
      <c r="B458" s="1" t="n"/>
      <c r="C458" s="1" t="n"/>
      <c r="D458" s="1" t="n"/>
      <c r="E458" s="1" t="n"/>
      <c r="F458" s="1" t="n"/>
      <c r="G458" s="1" t="n"/>
      <c r="H458" s="1" t="n"/>
      <c r="I458" s="1" t="n"/>
      <c r="J458" s="1" t="n"/>
      <c r="K458" s="1" t="n"/>
      <c r="L458" s="1" t="n"/>
      <c r="M458" s="1" t="n"/>
      <c r="N458" s="1" t="n"/>
      <c r="O458" s="1" t="n"/>
      <c r="P458" s="1" t="n"/>
      <c r="Q458" s="1" t="n"/>
      <c r="R458" s="1" t="n"/>
      <c r="S458" s="210" t="n"/>
      <c r="T458" s="210" t="n"/>
      <c r="U458" s="1" t="n"/>
      <c r="V458" s="1" t="n"/>
      <c r="W458" s="1" t="n"/>
      <c r="X458" s="1" t="n"/>
      <c r="Y458" s="210" t="n"/>
      <c r="Z458" s="1" t="n"/>
      <c r="AA458" s="1" t="n"/>
      <c r="AB458" s="212" t="n"/>
      <c r="AC458" s="212" t="n"/>
    </row>
    <row r="459">
      <c r="A459" s="1" t="n"/>
      <c r="B459" s="1" t="n"/>
      <c r="C459" s="1" t="n"/>
      <c r="D459" s="1" t="n"/>
      <c r="E459" s="1" t="n"/>
      <c r="F459" s="1" t="n"/>
      <c r="G459" s="1" t="n"/>
      <c r="H459" s="1" t="n"/>
      <c r="I459" s="1" t="n"/>
      <c r="J459" s="1" t="n"/>
      <c r="K459" s="1" t="n"/>
      <c r="L459" s="1" t="n"/>
      <c r="M459" s="1" t="n"/>
      <c r="N459" s="1" t="n"/>
      <c r="O459" s="1" t="n"/>
      <c r="P459" s="1" t="n"/>
      <c r="Q459" s="1" t="n"/>
      <c r="R459" s="1" t="n"/>
      <c r="S459" s="210" t="n"/>
      <c r="T459" s="210" t="n"/>
      <c r="U459" s="1" t="n"/>
      <c r="V459" s="1" t="n"/>
      <c r="W459" s="1" t="n"/>
      <c r="X459" s="1" t="n"/>
      <c r="Y459" s="210" t="n"/>
      <c r="Z459" s="1" t="n"/>
      <c r="AA459" s="1" t="n"/>
      <c r="AB459" s="212" t="n"/>
      <c r="AC459" s="212" t="n"/>
    </row>
    <row r="460">
      <c r="A460" s="1" t="n"/>
      <c r="B460" s="1" t="n"/>
      <c r="C460" s="1" t="n"/>
      <c r="D460" s="1" t="n"/>
      <c r="E460" s="1" t="n"/>
      <c r="F460" s="1" t="n"/>
      <c r="G460" s="1" t="n"/>
      <c r="H460" s="1" t="n"/>
      <c r="I460" s="1" t="n"/>
      <c r="J460" s="1" t="n"/>
      <c r="K460" s="1" t="n"/>
      <c r="L460" s="1" t="n"/>
      <c r="M460" s="1" t="n"/>
      <c r="N460" s="1" t="n"/>
      <c r="O460" s="1" t="n"/>
      <c r="P460" s="1" t="n"/>
      <c r="Q460" s="1" t="n"/>
      <c r="R460" s="1" t="n"/>
      <c r="S460" s="210" t="n"/>
      <c r="T460" s="210" t="n"/>
      <c r="U460" s="1" t="n"/>
      <c r="V460" s="1" t="n"/>
      <c r="W460" s="1" t="n"/>
      <c r="X460" s="1" t="n"/>
      <c r="Y460" s="210" t="n"/>
      <c r="Z460" s="1" t="n"/>
      <c r="AA460" s="1" t="n"/>
      <c r="AB460" s="212" t="n"/>
      <c r="AC460" s="212" t="n"/>
    </row>
    <row r="461">
      <c r="A461" s="1" t="n"/>
      <c r="B461" s="1" t="n"/>
      <c r="C461" s="1" t="n"/>
      <c r="D461" s="1" t="n"/>
      <c r="E461" s="1" t="n"/>
      <c r="F461" s="1" t="n"/>
      <c r="G461" s="1" t="n"/>
      <c r="H461" s="1" t="n"/>
      <c r="I461" s="1" t="n"/>
      <c r="J461" s="1" t="n"/>
      <c r="K461" s="1" t="n"/>
      <c r="L461" s="1" t="n"/>
      <c r="M461" s="1" t="n"/>
      <c r="N461" s="1" t="n"/>
      <c r="O461" s="1" t="n"/>
      <c r="P461" s="1" t="n"/>
      <c r="Q461" s="1" t="n"/>
      <c r="R461" s="1" t="n"/>
      <c r="S461" s="210" t="n"/>
      <c r="T461" s="210" t="n"/>
      <c r="U461" s="1" t="n"/>
      <c r="V461" s="1" t="n"/>
      <c r="W461" s="1" t="n"/>
      <c r="X461" s="1" t="n"/>
      <c r="Y461" s="210" t="n"/>
      <c r="Z461" s="1" t="n"/>
      <c r="AA461" s="1" t="n"/>
      <c r="AB461" s="212" t="n"/>
      <c r="AC461" s="212" t="n"/>
    </row>
    <row r="462">
      <c r="A462" s="1" t="n"/>
      <c r="B462" s="1" t="n"/>
      <c r="C462" s="1" t="n"/>
      <c r="D462" s="1" t="n"/>
      <c r="E462" s="1" t="n"/>
      <c r="F462" s="1" t="n"/>
      <c r="G462" s="1" t="n"/>
      <c r="H462" s="1" t="n"/>
      <c r="I462" s="1" t="n"/>
      <c r="J462" s="1" t="n"/>
      <c r="K462" s="1" t="n"/>
      <c r="L462" s="1" t="n"/>
      <c r="M462" s="1" t="n"/>
      <c r="N462" s="1" t="n"/>
      <c r="O462" s="1" t="n"/>
      <c r="P462" s="1" t="n"/>
      <c r="Q462" s="1" t="n"/>
      <c r="R462" s="1" t="n"/>
      <c r="S462" s="210" t="n"/>
      <c r="T462" s="210" t="n"/>
      <c r="U462" s="1" t="n"/>
      <c r="V462" s="1" t="n"/>
      <c r="W462" s="1" t="n"/>
      <c r="X462" s="1" t="n"/>
      <c r="Y462" s="210" t="n"/>
      <c r="Z462" s="1" t="n"/>
      <c r="AA462" s="1" t="n"/>
      <c r="AB462" s="212" t="n"/>
      <c r="AC462" s="212" t="n"/>
    </row>
    <row r="463">
      <c r="A463" s="1" t="n"/>
      <c r="B463" s="1" t="n"/>
      <c r="C463" s="1" t="n"/>
      <c r="D463" s="1" t="n"/>
      <c r="E463" s="1" t="n"/>
      <c r="F463" s="1" t="n"/>
      <c r="G463" s="1" t="n"/>
      <c r="H463" s="1" t="n"/>
      <c r="I463" s="1" t="n"/>
      <c r="J463" s="1" t="n"/>
      <c r="K463" s="1" t="n"/>
      <c r="L463" s="1" t="n"/>
      <c r="M463" s="1" t="n"/>
      <c r="N463" s="1" t="n"/>
      <c r="O463" s="1" t="n"/>
      <c r="P463" s="1" t="n"/>
      <c r="Q463" s="1" t="n"/>
      <c r="R463" s="1" t="n"/>
      <c r="S463" s="210" t="n"/>
      <c r="T463" s="210" t="n"/>
      <c r="U463" s="1" t="n"/>
      <c r="V463" s="1" t="n"/>
      <c r="W463" s="1" t="n"/>
      <c r="X463" s="1" t="n"/>
      <c r="Y463" s="210" t="n"/>
      <c r="Z463" s="1" t="n"/>
      <c r="AA463" s="1" t="n"/>
      <c r="AB463" s="212" t="n"/>
      <c r="AC463" s="212" t="n"/>
    </row>
    <row r="464">
      <c r="A464" s="1" t="n"/>
      <c r="B464" s="1" t="n"/>
      <c r="C464" s="1" t="n"/>
      <c r="D464" s="1" t="n"/>
      <c r="E464" s="1" t="n"/>
      <c r="F464" s="1" t="n"/>
      <c r="G464" s="1" t="n"/>
      <c r="H464" s="1" t="n"/>
      <c r="I464" s="1" t="n"/>
      <c r="J464" s="1" t="n"/>
      <c r="K464" s="1" t="n"/>
      <c r="L464" s="1" t="n"/>
      <c r="M464" s="1" t="n"/>
      <c r="N464" s="1" t="n"/>
      <c r="O464" s="1" t="n"/>
      <c r="P464" s="1" t="n"/>
      <c r="Q464" s="1" t="n"/>
      <c r="R464" s="1" t="n"/>
      <c r="S464" s="210" t="n"/>
      <c r="T464" s="210" t="n"/>
      <c r="U464" s="1" t="n"/>
      <c r="V464" s="1" t="n"/>
      <c r="W464" s="1" t="n"/>
      <c r="X464" s="1" t="n"/>
      <c r="Y464" s="210" t="n"/>
      <c r="Z464" s="1" t="n"/>
      <c r="AA464" s="1" t="n"/>
      <c r="AB464" s="212" t="n"/>
      <c r="AC464" s="212" t="n"/>
    </row>
    <row r="465">
      <c r="A465" s="1" t="n"/>
      <c r="B465" s="1" t="n"/>
      <c r="C465" s="1" t="n"/>
      <c r="D465" s="1" t="n"/>
      <c r="E465" s="1" t="n"/>
      <c r="F465" s="1" t="n"/>
      <c r="G465" s="1" t="n"/>
      <c r="H465" s="1" t="n"/>
      <c r="I465" s="1" t="n"/>
      <c r="J465" s="1" t="n"/>
      <c r="K465" s="1" t="n"/>
      <c r="L465" s="1" t="n"/>
      <c r="M465" s="1" t="n"/>
      <c r="N465" s="1" t="n"/>
      <c r="O465" s="1" t="n"/>
      <c r="P465" s="1" t="n"/>
      <c r="Q465" s="1" t="n"/>
      <c r="R465" s="1" t="n"/>
      <c r="S465" s="210" t="n"/>
      <c r="T465" s="210" t="n"/>
      <c r="U465" s="1" t="n"/>
      <c r="V465" s="1" t="n"/>
      <c r="W465" s="1" t="n"/>
      <c r="X465" s="1" t="n"/>
      <c r="Y465" s="210" t="n"/>
      <c r="Z465" s="1" t="n"/>
      <c r="AA465" s="1" t="n"/>
      <c r="AB465" s="212" t="n"/>
      <c r="AC465" s="212" t="n"/>
    </row>
    <row r="466">
      <c r="A466" s="1" t="n"/>
      <c r="B466" s="1" t="n"/>
      <c r="C466" s="1" t="n"/>
      <c r="D466" s="1" t="n"/>
      <c r="E466" s="1" t="n"/>
      <c r="F466" s="1" t="n"/>
      <c r="G466" s="1" t="n"/>
      <c r="H466" s="1" t="n"/>
      <c r="I466" s="1" t="n"/>
      <c r="J466" s="1" t="n"/>
      <c r="K466" s="1" t="n"/>
      <c r="L466" s="1" t="n"/>
      <c r="M466" s="1" t="n"/>
      <c r="N466" s="1" t="n"/>
      <c r="O466" s="1" t="n"/>
      <c r="P466" s="1" t="n"/>
      <c r="Q466" s="1" t="n"/>
      <c r="R466" s="1" t="n"/>
      <c r="S466" s="210" t="n"/>
      <c r="T466" s="210" t="n"/>
      <c r="U466" s="1" t="n"/>
      <c r="V466" s="1" t="n"/>
      <c r="W466" s="1" t="n"/>
      <c r="X466" s="1" t="n"/>
      <c r="Y466" s="210" t="n"/>
      <c r="Z466" s="1" t="n"/>
      <c r="AA466" s="1" t="n"/>
      <c r="AB466" s="212" t="n"/>
      <c r="AC466" s="212" t="n"/>
    </row>
    <row r="467">
      <c r="A467" s="1" t="n"/>
      <c r="B467" s="1" t="n"/>
      <c r="C467" s="1" t="n"/>
      <c r="D467" s="1" t="n"/>
      <c r="E467" s="1" t="n"/>
      <c r="F467" s="1" t="n"/>
      <c r="G467" s="1" t="n"/>
      <c r="H467" s="1" t="n"/>
      <c r="I467" s="1" t="n"/>
      <c r="J467" s="1" t="n"/>
      <c r="K467" s="1" t="n"/>
      <c r="L467" s="1" t="n"/>
      <c r="M467" s="1" t="n"/>
      <c r="N467" s="1" t="n"/>
      <c r="O467" s="1" t="n"/>
      <c r="P467" s="1" t="n"/>
      <c r="Q467" s="1" t="n"/>
      <c r="R467" s="1" t="n"/>
      <c r="S467" s="210" t="n"/>
      <c r="T467" s="210" t="n"/>
      <c r="U467" s="1" t="n"/>
      <c r="V467" s="1" t="n"/>
      <c r="W467" s="1" t="n"/>
      <c r="X467" s="1" t="n"/>
      <c r="Y467" s="210" t="n"/>
      <c r="Z467" s="1" t="n"/>
      <c r="AA467" s="1" t="n"/>
      <c r="AB467" s="212" t="n"/>
      <c r="AC467" s="212" t="n"/>
    </row>
    <row r="468">
      <c r="A468" s="1" t="n"/>
      <c r="B468" s="1" t="n"/>
      <c r="C468" s="1" t="n"/>
      <c r="D468" s="1" t="n"/>
      <c r="E468" s="1" t="n"/>
      <c r="F468" s="1" t="n"/>
      <c r="G468" s="1" t="n"/>
      <c r="H468" s="1" t="n"/>
      <c r="I468" s="1" t="n"/>
      <c r="J468" s="1" t="n"/>
      <c r="K468" s="1" t="n"/>
      <c r="L468" s="1" t="n"/>
      <c r="M468" s="1" t="n"/>
      <c r="N468" s="1" t="n"/>
      <c r="O468" s="1" t="n"/>
      <c r="P468" s="1" t="n"/>
      <c r="Q468" s="1" t="n"/>
      <c r="R468" s="1" t="n"/>
      <c r="S468" s="210" t="n"/>
      <c r="T468" s="210" t="n"/>
      <c r="U468" s="1" t="n"/>
      <c r="V468" s="1" t="n"/>
      <c r="W468" s="1" t="n"/>
      <c r="X468" s="1" t="n"/>
      <c r="Y468" s="210" t="n"/>
      <c r="Z468" s="1" t="n"/>
      <c r="AA468" s="1" t="n"/>
      <c r="AB468" s="212" t="n"/>
      <c r="AC468" s="212" t="n"/>
    </row>
    <row r="469">
      <c r="A469" s="1" t="n"/>
      <c r="B469" s="1" t="n"/>
      <c r="C469" s="1" t="n"/>
      <c r="D469" s="1" t="n"/>
      <c r="E469" s="1" t="n"/>
      <c r="F469" s="1" t="n"/>
      <c r="G469" s="1" t="n"/>
      <c r="H469" s="1" t="n"/>
      <c r="I469" s="1" t="n"/>
      <c r="J469" s="1" t="n"/>
      <c r="K469" s="1" t="n"/>
      <c r="L469" s="1" t="n"/>
      <c r="M469" s="1" t="n"/>
      <c r="N469" s="1" t="n"/>
      <c r="O469" s="1" t="n"/>
      <c r="P469" s="1" t="n"/>
      <c r="Q469" s="1" t="n"/>
      <c r="R469" s="1" t="n"/>
      <c r="S469" s="210" t="n"/>
      <c r="T469" s="210" t="n"/>
      <c r="U469" s="1" t="n"/>
      <c r="V469" s="1" t="n"/>
      <c r="W469" s="1" t="n"/>
      <c r="X469" s="1" t="n"/>
      <c r="Y469" s="210" t="n"/>
      <c r="Z469" s="1" t="n"/>
      <c r="AA469" s="1" t="n"/>
      <c r="AB469" s="212" t="n"/>
      <c r="AC469" s="212" t="n"/>
    </row>
    <row r="470">
      <c r="A470" s="1" t="n"/>
      <c r="B470" s="1" t="n"/>
      <c r="C470" s="1" t="n"/>
      <c r="D470" s="1" t="n"/>
      <c r="E470" s="1" t="n"/>
      <c r="F470" s="1" t="n"/>
      <c r="G470" s="1" t="n"/>
      <c r="H470" s="1" t="n"/>
      <c r="I470" s="1" t="n"/>
      <c r="J470" s="1" t="n"/>
      <c r="K470" s="1" t="n"/>
      <c r="L470" s="1" t="n"/>
      <c r="M470" s="1" t="n"/>
      <c r="N470" s="1" t="n"/>
      <c r="O470" s="1" t="n"/>
      <c r="P470" s="1" t="n"/>
      <c r="Q470" s="1" t="n"/>
      <c r="R470" s="1" t="n"/>
      <c r="S470" s="210" t="n"/>
      <c r="T470" s="210" t="n"/>
      <c r="U470" s="1" t="n"/>
      <c r="V470" s="1" t="n"/>
      <c r="W470" s="1" t="n"/>
      <c r="X470" s="1" t="n"/>
      <c r="Y470" s="210" t="n"/>
      <c r="Z470" s="1" t="n"/>
      <c r="AA470" s="1" t="n"/>
      <c r="AB470" s="212" t="n"/>
      <c r="AC470" s="212" t="n"/>
    </row>
    <row r="471">
      <c r="A471" s="1" t="n"/>
      <c r="B471" s="1" t="n"/>
      <c r="C471" s="1" t="n"/>
      <c r="D471" s="1" t="n"/>
      <c r="E471" s="1" t="n"/>
      <c r="F471" s="1" t="n"/>
      <c r="G471" s="1" t="n"/>
      <c r="H471" s="1" t="n"/>
      <c r="I471" s="1" t="n"/>
      <c r="J471" s="1" t="n"/>
      <c r="K471" s="1" t="n"/>
      <c r="L471" s="1" t="n"/>
      <c r="M471" s="1" t="n"/>
      <c r="N471" s="1" t="n"/>
      <c r="O471" s="1" t="n"/>
      <c r="P471" s="1" t="n"/>
      <c r="Q471" s="1" t="n"/>
      <c r="R471" s="1" t="n"/>
      <c r="S471" s="210" t="n"/>
      <c r="T471" s="210" t="n"/>
      <c r="U471" s="1" t="n"/>
      <c r="V471" s="1" t="n"/>
      <c r="W471" s="1" t="n"/>
      <c r="X471" s="1" t="n"/>
      <c r="Y471" s="210" t="n"/>
      <c r="Z471" s="1" t="n"/>
      <c r="AA471" s="1" t="n"/>
      <c r="AB471" s="212" t="n"/>
      <c r="AC471" s="212" t="n"/>
    </row>
    <row r="472">
      <c r="A472" s="1" t="n"/>
      <c r="B472" s="1" t="n"/>
      <c r="C472" s="1" t="n"/>
      <c r="D472" s="1" t="n"/>
      <c r="E472" s="1" t="n"/>
      <c r="F472" s="1" t="n"/>
      <c r="G472" s="1" t="n"/>
      <c r="H472" s="1" t="n"/>
      <c r="I472" s="1" t="n"/>
      <c r="J472" s="1" t="n"/>
      <c r="K472" s="1" t="n"/>
      <c r="L472" s="1" t="n"/>
      <c r="M472" s="1" t="n"/>
      <c r="N472" s="1" t="n"/>
      <c r="O472" s="1" t="n"/>
      <c r="P472" s="1" t="n"/>
      <c r="Q472" s="1" t="n"/>
      <c r="R472" s="1" t="n"/>
      <c r="S472" s="210" t="n"/>
      <c r="T472" s="210" t="n"/>
      <c r="U472" s="1" t="n"/>
      <c r="V472" s="1" t="n"/>
      <c r="W472" s="1" t="n"/>
      <c r="X472" s="1" t="n"/>
      <c r="Y472" s="210" t="n"/>
      <c r="Z472" s="1" t="n"/>
      <c r="AA472" s="1" t="n"/>
      <c r="AB472" s="212" t="n"/>
      <c r="AC472" s="212" t="n"/>
    </row>
    <row r="473">
      <c r="A473" s="1" t="n"/>
      <c r="B473" s="1" t="n"/>
      <c r="C473" s="1" t="n"/>
      <c r="D473" s="1" t="n"/>
      <c r="E473" s="1" t="n"/>
      <c r="F473" s="1" t="n"/>
      <c r="G473" s="1" t="n"/>
      <c r="H473" s="1" t="n"/>
      <c r="I473" s="1" t="n"/>
      <c r="J473" s="1" t="n"/>
      <c r="K473" s="1" t="n"/>
      <c r="L473" s="1" t="n"/>
      <c r="M473" s="1" t="n"/>
      <c r="N473" s="1" t="n"/>
      <c r="O473" s="1" t="n"/>
      <c r="P473" s="1" t="n"/>
      <c r="Q473" s="1" t="n"/>
      <c r="R473" s="1" t="n"/>
      <c r="S473" s="210" t="n"/>
      <c r="T473" s="210" t="n"/>
      <c r="U473" s="1" t="n"/>
      <c r="V473" s="1" t="n"/>
      <c r="W473" s="1" t="n"/>
      <c r="X473" s="1" t="n"/>
      <c r="Y473" s="210" t="n"/>
      <c r="Z473" s="1" t="n"/>
      <c r="AA473" s="1" t="n"/>
      <c r="AB473" s="212" t="n"/>
      <c r="AC473" s="212" t="n"/>
    </row>
    <row r="474">
      <c r="A474" s="1" t="n"/>
      <c r="B474" s="1" t="n"/>
      <c r="C474" s="1" t="n"/>
      <c r="D474" s="1" t="n"/>
      <c r="E474" s="1" t="n"/>
      <c r="F474" s="1" t="n"/>
      <c r="G474" s="1" t="n"/>
      <c r="H474" s="1" t="n"/>
      <c r="I474" s="1" t="n"/>
      <c r="J474" s="1" t="n"/>
      <c r="K474" s="1" t="n"/>
      <c r="L474" s="1" t="n"/>
      <c r="M474" s="1" t="n"/>
      <c r="N474" s="1" t="n"/>
      <c r="O474" s="1" t="n"/>
      <c r="P474" s="1" t="n"/>
      <c r="Q474" s="1" t="n"/>
      <c r="R474" s="1" t="n"/>
      <c r="S474" s="210" t="n"/>
      <c r="T474" s="210" t="n"/>
      <c r="U474" s="1" t="n"/>
      <c r="V474" s="1" t="n"/>
      <c r="W474" s="1" t="n"/>
      <c r="X474" s="1" t="n"/>
      <c r="Y474" s="210" t="n"/>
      <c r="Z474" s="1" t="n"/>
      <c r="AA474" s="1" t="n"/>
      <c r="AB474" s="212" t="n"/>
      <c r="AC474" s="212" t="n"/>
    </row>
    <row r="475">
      <c r="A475" s="1" t="n"/>
      <c r="B475" s="1" t="n"/>
      <c r="C475" s="1" t="n"/>
      <c r="D475" s="1" t="n"/>
      <c r="E475" s="1" t="n"/>
      <c r="F475" s="1" t="n"/>
      <c r="G475" s="1" t="n"/>
      <c r="H475" s="1" t="n"/>
      <c r="I475" s="1" t="n"/>
      <c r="J475" s="1" t="n"/>
      <c r="K475" s="1" t="n"/>
      <c r="L475" s="1" t="n"/>
      <c r="M475" s="1" t="n"/>
      <c r="N475" s="1" t="n"/>
      <c r="O475" s="1" t="n"/>
      <c r="P475" s="1" t="n"/>
      <c r="Q475" s="1" t="n"/>
      <c r="R475" s="1" t="n"/>
      <c r="S475" s="210" t="n"/>
      <c r="T475" s="210" t="n"/>
      <c r="U475" s="1" t="n"/>
      <c r="V475" s="1" t="n"/>
      <c r="W475" s="1" t="n"/>
      <c r="X475" s="1" t="n"/>
      <c r="Y475" s="210" t="n"/>
      <c r="Z475" s="1" t="n"/>
      <c r="AA475" s="1" t="n"/>
      <c r="AB475" s="212" t="n"/>
      <c r="AC475" s="212" t="n"/>
    </row>
    <row r="476">
      <c r="A476" s="1" t="n"/>
      <c r="B476" s="1" t="n"/>
      <c r="C476" s="1" t="n"/>
      <c r="D476" s="1" t="n"/>
      <c r="E476" s="1" t="n"/>
      <c r="F476" s="1" t="n"/>
      <c r="G476" s="1" t="n"/>
      <c r="H476" s="1" t="n"/>
      <c r="I476" s="1" t="n"/>
      <c r="J476" s="1" t="n"/>
      <c r="K476" s="1" t="n"/>
      <c r="L476" s="1" t="n"/>
      <c r="M476" s="1" t="n"/>
      <c r="N476" s="1" t="n"/>
      <c r="O476" s="1" t="n"/>
      <c r="P476" s="1" t="n"/>
      <c r="Q476" s="1" t="n"/>
      <c r="R476" s="1" t="n"/>
      <c r="S476" s="210" t="n"/>
      <c r="T476" s="210" t="n"/>
      <c r="U476" s="1" t="n"/>
      <c r="V476" s="1" t="n"/>
      <c r="W476" s="1" t="n"/>
      <c r="X476" s="1" t="n"/>
      <c r="Y476" s="210" t="n"/>
      <c r="Z476" s="1" t="n"/>
      <c r="AA476" s="1" t="n"/>
      <c r="AB476" s="212" t="n"/>
      <c r="AC476" s="212" t="n"/>
    </row>
    <row r="477">
      <c r="A477" s="1" t="n"/>
      <c r="B477" s="1" t="n"/>
      <c r="C477" s="1" t="n"/>
      <c r="D477" s="1" t="n"/>
      <c r="E477" s="1" t="n"/>
      <c r="F477" s="1" t="n"/>
      <c r="G477" s="1" t="n"/>
      <c r="H477" s="1" t="n"/>
      <c r="I477" s="1" t="n"/>
      <c r="J477" s="1" t="n"/>
      <c r="K477" s="1" t="n"/>
      <c r="L477" s="1" t="n"/>
      <c r="M477" s="1" t="n"/>
      <c r="N477" s="1" t="n"/>
      <c r="O477" s="1" t="n"/>
      <c r="P477" s="1" t="n"/>
      <c r="Q477" s="1" t="n"/>
      <c r="R477" s="1" t="n"/>
      <c r="S477" s="210" t="n"/>
      <c r="T477" s="210" t="n"/>
      <c r="U477" s="1" t="n"/>
      <c r="V477" s="1" t="n"/>
      <c r="W477" s="1" t="n"/>
      <c r="X477" s="1" t="n"/>
      <c r="Y477" s="210" t="n"/>
      <c r="Z477" s="1" t="n"/>
      <c r="AA477" s="1" t="n"/>
      <c r="AB477" s="212" t="n"/>
      <c r="AC477" s="212" t="n"/>
    </row>
    <row r="478">
      <c r="A478" s="1" t="n"/>
      <c r="B478" s="1" t="n"/>
      <c r="C478" s="1" t="n"/>
      <c r="D478" s="1" t="n"/>
      <c r="E478" s="1" t="n"/>
      <c r="F478" s="1" t="n"/>
      <c r="G478" s="1" t="n"/>
      <c r="H478" s="1" t="n"/>
      <c r="I478" s="1" t="n"/>
      <c r="J478" s="1" t="n"/>
      <c r="K478" s="1" t="n"/>
      <c r="L478" s="1" t="n"/>
      <c r="M478" s="1" t="n"/>
      <c r="N478" s="1" t="n"/>
      <c r="O478" s="1" t="n"/>
      <c r="P478" s="1" t="n"/>
      <c r="Q478" s="1" t="n"/>
      <c r="R478" s="1" t="n"/>
      <c r="S478" s="210" t="n"/>
      <c r="T478" s="210" t="n"/>
      <c r="U478" s="1" t="n"/>
      <c r="V478" s="1" t="n"/>
      <c r="W478" s="1" t="n"/>
      <c r="X478" s="1" t="n"/>
      <c r="Y478" s="210" t="n"/>
      <c r="Z478" s="1" t="n"/>
      <c r="AA478" s="1" t="n"/>
      <c r="AB478" s="212" t="n"/>
      <c r="AC478" s="212" t="n"/>
    </row>
    <row r="479">
      <c r="A479" s="1" t="n"/>
      <c r="B479" s="1" t="n"/>
      <c r="C479" s="1" t="n"/>
      <c r="D479" s="1" t="n"/>
      <c r="E479" s="1" t="n"/>
      <c r="F479" s="1" t="n"/>
      <c r="G479" s="1" t="n"/>
      <c r="H479" s="1" t="n"/>
      <c r="I479" s="1" t="n"/>
      <c r="J479" s="1" t="n"/>
      <c r="K479" s="1" t="n"/>
      <c r="L479" s="1" t="n"/>
      <c r="M479" s="1" t="n"/>
      <c r="N479" s="1" t="n"/>
      <c r="O479" s="1" t="n"/>
      <c r="P479" s="1" t="n"/>
      <c r="Q479" s="1" t="n"/>
      <c r="R479" s="1" t="n"/>
      <c r="S479" s="210" t="n"/>
      <c r="T479" s="210" t="n"/>
      <c r="U479" s="1" t="n"/>
      <c r="V479" s="1" t="n"/>
      <c r="W479" s="1" t="n"/>
      <c r="X479" s="1" t="n"/>
      <c r="Y479" s="210" t="n"/>
      <c r="Z479" s="1" t="n"/>
      <c r="AA479" s="1" t="n"/>
      <c r="AB479" s="212" t="n"/>
      <c r="AC479" s="212" t="n"/>
    </row>
    <row r="480">
      <c r="A480" s="1" t="n"/>
      <c r="B480" s="1" t="n"/>
      <c r="C480" s="1" t="n"/>
      <c r="D480" s="1" t="n"/>
      <c r="E480" s="1" t="n"/>
      <c r="F480" s="1" t="n"/>
      <c r="G480" s="1" t="n"/>
      <c r="H480" s="1" t="n"/>
      <c r="I480" s="1" t="n"/>
      <c r="J480" s="1" t="n"/>
      <c r="K480" s="1" t="n"/>
      <c r="L480" s="1" t="n"/>
      <c r="M480" s="1" t="n"/>
      <c r="N480" s="1" t="n"/>
      <c r="O480" s="1" t="n"/>
      <c r="P480" s="1" t="n"/>
      <c r="Q480" s="1" t="n"/>
      <c r="R480" s="1" t="n"/>
      <c r="S480" s="210" t="n"/>
      <c r="T480" s="210" t="n"/>
      <c r="U480" s="1" t="n"/>
      <c r="V480" s="1" t="n"/>
      <c r="W480" s="1" t="n"/>
      <c r="X480" s="1" t="n"/>
      <c r="Y480" s="210" t="n"/>
      <c r="Z480" s="1" t="n"/>
      <c r="AA480" s="1" t="n"/>
      <c r="AB480" s="212" t="n"/>
      <c r="AC480" s="212" t="n"/>
    </row>
    <row r="481">
      <c r="A481" s="1" t="n"/>
      <c r="B481" s="1" t="n"/>
      <c r="C481" s="1" t="n"/>
      <c r="D481" s="1" t="n"/>
      <c r="E481" s="1" t="n"/>
      <c r="F481" s="1" t="n"/>
      <c r="G481" s="1" t="n"/>
      <c r="H481" s="1" t="n"/>
      <c r="I481" s="1" t="n"/>
      <c r="J481" s="1" t="n"/>
      <c r="K481" s="1" t="n"/>
      <c r="L481" s="1" t="n"/>
      <c r="M481" s="1" t="n"/>
      <c r="N481" s="1" t="n"/>
      <c r="O481" s="1" t="n"/>
      <c r="P481" s="1" t="n"/>
      <c r="Q481" s="1" t="n"/>
      <c r="R481" s="1" t="n"/>
      <c r="S481" s="210" t="n"/>
      <c r="T481" s="210" t="n"/>
      <c r="U481" s="1" t="n"/>
      <c r="V481" s="1" t="n"/>
      <c r="W481" s="1" t="n"/>
      <c r="X481" s="1" t="n"/>
      <c r="Y481" s="210" t="n"/>
      <c r="Z481" s="1" t="n"/>
      <c r="AA481" s="1" t="n"/>
      <c r="AB481" s="212" t="n"/>
      <c r="AC481" s="212" t="n"/>
    </row>
    <row r="482">
      <c r="A482" s="1" t="n"/>
      <c r="B482" s="1" t="n"/>
      <c r="C482" s="1" t="n"/>
      <c r="D482" s="1" t="n"/>
      <c r="E482" s="1" t="n"/>
      <c r="F482" s="1" t="n"/>
      <c r="G482" s="1" t="n"/>
      <c r="H482" s="1" t="n"/>
      <c r="I482" s="1" t="n"/>
      <c r="J482" s="1" t="n"/>
      <c r="K482" s="1" t="n"/>
      <c r="L482" s="1" t="n"/>
      <c r="M482" s="1" t="n"/>
      <c r="N482" s="1" t="n"/>
      <c r="O482" s="1" t="n"/>
      <c r="P482" s="1" t="n"/>
      <c r="Q482" s="1" t="n"/>
      <c r="R482" s="1" t="n"/>
      <c r="S482" s="210" t="n"/>
      <c r="T482" s="210" t="n"/>
      <c r="U482" s="1" t="n"/>
      <c r="V482" s="1" t="n"/>
      <c r="W482" s="1" t="n"/>
      <c r="X482" s="1" t="n"/>
      <c r="Y482" s="210" t="n"/>
      <c r="Z482" s="1" t="n"/>
      <c r="AA482" s="1" t="n"/>
      <c r="AB482" s="212" t="n"/>
      <c r="AC482" s="212" t="n"/>
    </row>
    <row r="483">
      <c r="A483" s="1" t="n"/>
      <c r="B483" s="1" t="n"/>
      <c r="C483" s="1" t="n"/>
      <c r="D483" s="1" t="n"/>
      <c r="E483" s="1" t="n"/>
      <c r="F483" s="1" t="n"/>
      <c r="G483" s="1" t="n"/>
      <c r="H483" s="1" t="n"/>
      <c r="I483" s="1" t="n"/>
      <c r="J483" s="1" t="n"/>
      <c r="K483" s="1" t="n"/>
      <c r="L483" s="1" t="n"/>
      <c r="M483" s="1" t="n"/>
      <c r="N483" s="1" t="n"/>
      <c r="O483" s="1" t="n"/>
      <c r="P483" s="1" t="n"/>
      <c r="Q483" s="1" t="n"/>
      <c r="R483" s="1" t="n"/>
      <c r="S483" s="210" t="n"/>
      <c r="T483" s="210" t="n"/>
      <c r="U483" s="1" t="n"/>
      <c r="V483" s="1" t="n"/>
      <c r="W483" s="1" t="n"/>
      <c r="X483" s="1" t="n"/>
      <c r="Y483" s="210" t="n"/>
      <c r="Z483" s="1" t="n"/>
      <c r="AA483" s="1" t="n"/>
      <c r="AB483" s="212" t="n"/>
      <c r="AC483" s="212" t="n"/>
    </row>
    <row r="484">
      <c r="A484" s="1" t="n"/>
      <c r="B484" s="1" t="n"/>
      <c r="C484" s="1" t="n"/>
      <c r="D484" s="1" t="n"/>
      <c r="E484" s="1" t="n"/>
      <c r="F484" s="1" t="n"/>
      <c r="G484" s="1" t="n"/>
      <c r="H484" s="1" t="n"/>
      <c r="I484" s="1" t="n"/>
      <c r="J484" s="1" t="n"/>
      <c r="K484" s="1" t="n"/>
      <c r="L484" s="1" t="n"/>
      <c r="M484" s="1" t="n"/>
      <c r="N484" s="1" t="n"/>
      <c r="O484" s="1" t="n"/>
      <c r="P484" s="1" t="n"/>
      <c r="Q484" s="1" t="n"/>
      <c r="R484" s="1" t="n"/>
      <c r="S484" s="210" t="n"/>
      <c r="T484" s="210" t="n"/>
      <c r="U484" s="1" t="n"/>
      <c r="V484" s="1" t="n"/>
      <c r="W484" s="1" t="n"/>
      <c r="X484" s="1" t="n"/>
      <c r="Y484" s="210" t="n"/>
      <c r="Z484" s="1" t="n"/>
      <c r="AA484" s="1" t="n"/>
      <c r="AB484" s="212" t="n"/>
      <c r="AC484" s="212" t="n"/>
    </row>
    <row r="485">
      <c r="A485" s="1" t="n"/>
      <c r="B485" s="1" t="n"/>
      <c r="C485" s="1" t="n"/>
      <c r="D485" s="1" t="n"/>
      <c r="E485" s="1" t="n"/>
      <c r="F485" s="1" t="n"/>
      <c r="G485" s="1" t="n"/>
      <c r="H485" s="1" t="n"/>
      <c r="I485" s="1" t="n"/>
      <c r="J485" s="1" t="n"/>
      <c r="K485" s="1" t="n"/>
      <c r="L485" s="1" t="n"/>
      <c r="M485" s="1" t="n"/>
      <c r="N485" s="1" t="n"/>
      <c r="O485" s="1" t="n"/>
      <c r="P485" s="1" t="n"/>
      <c r="Q485" s="1" t="n"/>
      <c r="R485" s="1" t="n"/>
      <c r="S485" s="210" t="n"/>
      <c r="T485" s="210" t="n"/>
      <c r="U485" s="1" t="n"/>
      <c r="V485" s="1" t="n"/>
      <c r="W485" s="1" t="n"/>
      <c r="X485" s="1" t="n"/>
      <c r="Y485" s="210" t="n"/>
      <c r="Z485" s="1" t="n"/>
      <c r="AA485" s="1" t="n"/>
      <c r="AB485" s="212" t="n"/>
      <c r="AC485" s="212" t="n"/>
    </row>
    <row r="486">
      <c r="A486" s="1" t="n"/>
      <c r="B486" s="1" t="n"/>
      <c r="C486" s="1" t="n"/>
      <c r="D486" s="1" t="n"/>
      <c r="E486" s="1" t="n"/>
      <c r="F486" s="1" t="n"/>
      <c r="G486" s="1" t="n"/>
      <c r="H486" s="1" t="n"/>
      <c r="I486" s="1" t="n"/>
      <c r="J486" s="1" t="n"/>
      <c r="K486" s="1" t="n"/>
      <c r="L486" s="1" t="n"/>
      <c r="M486" s="1" t="n"/>
      <c r="N486" s="1" t="n"/>
      <c r="O486" s="1" t="n"/>
      <c r="P486" s="1" t="n"/>
      <c r="Q486" s="1" t="n"/>
      <c r="R486" s="1" t="n"/>
      <c r="S486" s="210" t="n"/>
      <c r="T486" s="210" t="n"/>
      <c r="U486" s="1" t="n"/>
      <c r="V486" s="1" t="n"/>
      <c r="W486" s="1" t="n"/>
      <c r="X486" s="1" t="n"/>
      <c r="Y486" s="210" t="n"/>
      <c r="Z486" s="1" t="n"/>
      <c r="AA486" s="1" t="n"/>
      <c r="AB486" s="212" t="n"/>
      <c r="AC486" s="212" t="n"/>
    </row>
    <row r="487">
      <c r="A487" s="1" t="n"/>
      <c r="B487" s="1" t="n"/>
      <c r="C487" s="1" t="n"/>
      <c r="D487" s="1" t="n"/>
      <c r="E487" s="1" t="n"/>
      <c r="F487" s="1" t="n"/>
      <c r="G487" s="1" t="n"/>
      <c r="H487" s="1" t="n"/>
      <c r="I487" s="1" t="n"/>
      <c r="J487" s="1" t="n"/>
      <c r="K487" s="1" t="n"/>
      <c r="L487" s="1" t="n"/>
      <c r="M487" s="1" t="n"/>
      <c r="N487" s="1" t="n"/>
      <c r="O487" s="1" t="n"/>
      <c r="P487" s="1" t="n"/>
      <c r="Q487" s="1" t="n"/>
      <c r="R487" s="1" t="n"/>
      <c r="S487" s="210" t="n"/>
      <c r="T487" s="210" t="n"/>
      <c r="U487" s="1" t="n"/>
      <c r="V487" s="1" t="n"/>
      <c r="W487" s="1" t="n"/>
      <c r="X487" s="1" t="n"/>
      <c r="Y487" s="210" t="n"/>
      <c r="Z487" s="1" t="n"/>
      <c r="AA487" s="1" t="n"/>
      <c r="AB487" s="212" t="n"/>
      <c r="AC487" s="212" t="n"/>
    </row>
    <row r="488">
      <c r="A488" s="1" t="n"/>
      <c r="B488" s="1" t="n"/>
      <c r="C488" s="1" t="n"/>
      <c r="D488" s="1" t="n"/>
      <c r="E488" s="1" t="n"/>
      <c r="F488" s="1" t="n"/>
      <c r="G488" s="1" t="n"/>
      <c r="H488" s="1" t="n"/>
      <c r="I488" s="1" t="n"/>
      <c r="J488" s="1" t="n"/>
      <c r="K488" s="1" t="n"/>
      <c r="L488" s="1" t="n"/>
      <c r="M488" s="1" t="n"/>
      <c r="N488" s="1" t="n"/>
      <c r="O488" s="1" t="n"/>
      <c r="P488" s="1" t="n"/>
      <c r="Q488" s="1" t="n"/>
      <c r="R488" s="1" t="n"/>
      <c r="S488" s="210" t="n"/>
      <c r="T488" s="210" t="n"/>
      <c r="U488" s="1" t="n"/>
      <c r="V488" s="1" t="n"/>
      <c r="W488" s="1" t="n"/>
      <c r="X488" s="1" t="n"/>
      <c r="Y488" s="210" t="n"/>
      <c r="Z488" s="1" t="n"/>
      <c r="AA488" s="1" t="n"/>
      <c r="AB488" s="212" t="n"/>
      <c r="AC488" s="212" t="n"/>
    </row>
    <row r="489">
      <c r="A489" s="1" t="n"/>
      <c r="B489" s="1" t="n"/>
      <c r="C489" s="1" t="n"/>
      <c r="D489" s="1" t="n"/>
      <c r="E489" s="1" t="n"/>
      <c r="F489" s="1" t="n"/>
      <c r="G489" s="1" t="n"/>
      <c r="H489" s="1" t="n"/>
      <c r="I489" s="1" t="n"/>
      <c r="J489" s="1" t="n"/>
      <c r="K489" s="1" t="n"/>
      <c r="L489" s="1" t="n"/>
      <c r="M489" s="1" t="n"/>
      <c r="N489" s="1" t="n"/>
      <c r="O489" s="1" t="n"/>
      <c r="P489" s="1" t="n"/>
      <c r="Q489" s="1" t="n"/>
      <c r="R489" s="1" t="n"/>
      <c r="S489" s="210" t="n"/>
      <c r="T489" s="210" t="n"/>
      <c r="U489" s="1" t="n"/>
      <c r="V489" s="1" t="n"/>
      <c r="W489" s="1" t="n"/>
      <c r="X489" s="1" t="n"/>
      <c r="Y489" s="210" t="n"/>
      <c r="Z489" s="1" t="n"/>
      <c r="AA489" s="1" t="n"/>
      <c r="AB489" s="212" t="n"/>
      <c r="AC489" s="212" t="n"/>
    </row>
    <row r="490">
      <c r="A490" s="1" t="n"/>
      <c r="B490" s="1" t="n"/>
      <c r="C490" s="1" t="n"/>
      <c r="D490" s="1" t="n"/>
      <c r="E490" s="1" t="n"/>
      <c r="F490" s="1" t="n"/>
      <c r="G490" s="1" t="n"/>
      <c r="H490" s="1" t="n"/>
      <c r="I490" s="1" t="n"/>
      <c r="J490" s="1" t="n"/>
      <c r="K490" s="1" t="n"/>
      <c r="L490" s="1" t="n"/>
      <c r="M490" s="1" t="n"/>
      <c r="N490" s="1" t="n"/>
      <c r="O490" s="1" t="n"/>
      <c r="P490" s="1" t="n"/>
      <c r="Q490" s="1" t="n"/>
      <c r="R490" s="1" t="n"/>
      <c r="S490" s="210" t="n"/>
      <c r="T490" s="210" t="n"/>
      <c r="U490" s="1" t="n"/>
      <c r="V490" s="1" t="n"/>
      <c r="W490" s="1" t="n"/>
      <c r="X490" s="1" t="n"/>
      <c r="Y490" s="210" t="n"/>
      <c r="Z490" s="1" t="n"/>
      <c r="AA490" s="1" t="n"/>
      <c r="AB490" s="212" t="n"/>
      <c r="AC490" s="212" t="n"/>
    </row>
    <row r="491">
      <c r="A491" s="1" t="n"/>
      <c r="B491" s="1" t="n"/>
      <c r="C491" s="1" t="n"/>
      <c r="D491" s="1" t="n"/>
      <c r="E491" s="1" t="n"/>
      <c r="F491" s="1" t="n"/>
      <c r="G491" s="1" t="n"/>
      <c r="H491" s="1" t="n"/>
      <c r="I491" s="1" t="n"/>
      <c r="J491" s="1" t="n"/>
      <c r="K491" s="1" t="n"/>
      <c r="L491" s="1" t="n"/>
      <c r="M491" s="1" t="n"/>
      <c r="N491" s="1" t="n"/>
      <c r="O491" s="1" t="n"/>
      <c r="P491" s="1" t="n"/>
      <c r="Q491" s="1" t="n"/>
      <c r="R491" s="1" t="n"/>
      <c r="S491" s="210" t="n"/>
      <c r="T491" s="210" t="n"/>
      <c r="U491" s="1" t="n"/>
      <c r="V491" s="1" t="n"/>
      <c r="W491" s="1" t="n"/>
      <c r="X491" s="1" t="n"/>
      <c r="Y491" s="210" t="n"/>
      <c r="Z491" s="1" t="n"/>
      <c r="AA491" s="1" t="n"/>
      <c r="AB491" s="212" t="n"/>
      <c r="AC491" s="212" t="n"/>
    </row>
    <row r="492">
      <c r="A492" s="1" t="n"/>
      <c r="B492" s="1" t="n"/>
      <c r="C492" s="1" t="n"/>
      <c r="D492" s="1" t="n"/>
      <c r="E492" s="1" t="n"/>
      <c r="F492" s="1" t="n"/>
      <c r="G492" s="1" t="n"/>
      <c r="H492" s="1" t="n"/>
      <c r="I492" s="1" t="n"/>
      <c r="J492" s="1" t="n"/>
      <c r="K492" s="1" t="n"/>
      <c r="L492" s="1" t="n"/>
      <c r="M492" s="1" t="n"/>
      <c r="N492" s="1" t="n"/>
      <c r="O492" s="1" t="n"/>
      <c r="P492" s="1" t="n"/>
      <c r="Q492" s="1" t="n"/>
      <c r="R492" s="1" t="n"/>
      <c r="S492" s="210" t="n"/>
      <c r="T492" s="210" t="n"/>
      <c r="U492" s="1" t="n"/>
      <c r="V492" s="1" t="n"/>
      <c r="W492" s="1" t="n"/>
      <c r="X492" s="1" t="n"/>
      <c r="Y492" s="210" t="n"/>
      <c r="Z492" s="1" t="n"/>
      <c r="AA492" s="1" t="n"/>
      <c r="AB492" s="212" t="n"/>
      <c r="AC492" s="212" t="n"/>
    </row>
    <row r="493">
      <c r="A493" s="1" t="n"/>
      <c r="B493" s="1" t="n"/>
      <c r="C493" s="1" t="n"/>
      <c r="D493" s="1" t="n"/>
      <c r="E493" s="1" t="n"/>
      <c r="F493" s="1" t="n"/>
      <c r="G493" s="1" t="n"/>
      <c r="H493" s="1" t="n"/>
      <c r="I493" s="1" t="n"/>
      <c r="J493" s="1" t="n"/>
      <c r="K493" s="1" t="n"/>
      <c r="L493" s="1" t="n"/>
      <c r="M493" s="1" t="n"/>
      <c r="N493" s="1" t="n"/>
      <c r="O493" s="1" t="n"/>
      <c r="P493" s="1" t="n"/>
      <c r="Q493" s="1" t="n"/>
      <c r="R493" s="1" t="n"/>
      <c r="S493" s="210" t="n"/>
      <c r="T493" s="210" t="n"/>
      <c r="U493" s="1" t="n"/>
      <c r="V493" s="1" t="n"/>
      <c r="W493" s="1" t="n"/>
      <c r="X493" s="1" t="n"/>
      <c r="Y493" s="210" t="n"/>
      <c r="Z493" s="1" t="n"/>
      <c r="AA493" s="1" t="n"/>
      <c r="AB493" s="212" t="n"/>
      <c r="AC493" s="212" t="n"/>
    </row>
    <row r="494">
      <c r="A494" s="1" t="n"/>
      <c r="B494" s="1" t="n"/>
      <c r="C494" s="1" t="n"/>
      <c r="D494" s="1" t="n"/>
      <c r="E494" s="1" t="n"/>
      <c r="F494" s="1" t="n"/>
      <c r="G494" s="1" t="n"/>
      <c r="H494" s="1" t="n"/>
      <c r="I494" s="1" t="n"/>
      <c r="J494" s="1" t="n"/>
      <c r="K494" s="1" t="n"/>
      <c r="L494" s="1" t="n"/>
      <c r="M494" s="1" t="n"/>
      <c r="N494" s="1" t="n"/>
      <c r="O494" s="1" t="n"/>
      <c r="P494" s="1" t="n"/>
      <c r="Q494" s="1" t="n"/>
      <c r="R494" s="1" t="n"/>
      <c r="S494" s="210" t="n"/>
      <c r="T494" s="210" t="n"/>
      <c r="U494" s="1" t="n"/>
      <c r="V494" s="1" t="n"/>
      <c r="W494" s="1" t="n"/>
      <c r="X494" s="1" t="n"/>
      <c r="Y494" s="210" t="n"/>
      <c r="Z494" s="1" t="n"/>
      <c r="AA494" s="1" t="n"/>
      <c r="AB494" s="212" t="n"/>
      <c r="AC494" s="212" t="n"/>
    </row>
    <row r="495">
      <c r="A495" s="1" t="n"/>
      <c r="B495" s="1" t="n"/>
      <c r="C495" s="1" t="n"/>
      <c r="D495" s="1" t="n"/>
      <c r="E495" s="1" t="n"/>
      <c r="F495" s="1" t="n"/>
      <c r="G495" s="1" t="n"/>
      <c r="H495" s="1" t="n"/>
      <c r="I495" s="1" t="n"/>
      <c r="J495" s="1" t="n"/>
      <c r="K495" s="1" t="n"/>
      <c r="L495" s="1" t="n"/>
      <c r="M495" s="1" t="n"/>
      <c r="N495" s="1" t="n"/>
      <c r="O495" s="1" t="n"/>
      <c r="P495" s="1" t="n"/>
      <c r="Q495" s="1" t="n"/>
      <c r="R495" s="1" t="n"/>
      <c r="S495" s="210" t="n"/>
      <c r="T495" s="210" t="n"/>
      <c r="U495" s="1" t="n"/>
      <c r="V495" s="1" t="n"/>
      <c r="W495" s="1" t="n"/>
      <c r="X495" s="1" t="n"/>
      <c r="Y495" s="210" t="n"/>
      <c r="Z495" s="1" t="n"/>
      <c r="AA495" s="1" t="n"/>
      <c r="AB495" s="212" t="n"/>
      <c r="AC495" s="212" t="n"/>
    </row>
    <row r="496">
      <c r="A496" s="1" t="n"/>
      <c r="B496" s="1" t="n"/>
      <c r="C496" s="1" t="n"/>
      <c r="D496" s="1" t="n"/>
      <c r="E496" s="1" t="n"/>
      <c r="F496" s="1" t="n"/>
      <c r="G496" s="1" t="n"/>
      <c r="H496" s="1" t="n"/>
      <c r="I496" s="1" t="n"/>
      <c r="J496" s="1" t="n"/>
      <c r="K496" s="1" t="n"/>
      <c r="L496" s="1" t="n"/>
      <c r="M496" s="1" t="n"/>
      <c r="N496" s="1" t="n"/>
      <c r="O496" s="1" t="n"/>
      <c r="P496" s="1" t="n"/>
      <c r="Q496" s="1" t="n"/>
      <c r="R496" s="1" t="n"/>
      <c r="S496" s="210" t="n"/>
      <c r="T496" s="210" t="n"/>
      <c r="U496" s="1" t="n"/>
      <c r="V496" s="1" t="n"/>
      <c r="W496" s="1" t="n"/>
      <c r="X496" s="1" t="n"/>
      <c r="Y496" s="210" t="n"/>
      <c r="Z496" s="1" t="n"/>
      <c r="AA496" s="1" t="n"/>
      <c r="AB496" s="212" t="n"/>
      <c r="AC496" s="212" t="n"/>
    </row>
    <row r="497">
      <c r="A497" s="1" t="n"/>
      <c r="B497" s="1" t="n"/>
      <c r="C497" s="1" t="n"/>
      <c r="D497" s="1" t="n"/>
      <c r="E497" s="1" t="n"/>
      <c r="F497" s="1" t="n"/>
      <c r="G497" s="1" t="n"/>
      <c r="H497" s="1" t="n"/>
      <c r="I497" s="1" t="n"/>
      <c r="J497" s="1" t="n"/>
      <c r="K497" s="1" t="n"/>
      <c r="L497" s="1" t="n"/>
      <c r="M497" s="1" t="n"/>
      <c r="N497" s="1" t="n"/>
      <c r="O497" s="1" t="n"/>
      <c r="P497" s="1" t="n"/>
      <c r="Q497" s="1" t="n"/>
      <c r="R497" s="1" t="n"/>
      <c r="S497" s="210" t="n"/>
      <c r="T497" s="210" t="n"/>
      <c r="U497" s="1" t="n"/>
      <c r="V497" s="1" t="n"/>
      <c r="W497" s="1" t="n"/>
      <c r="X497" s="1" t="n"/>
      <c r="Y497" s="210" t="n"/>
      <c r="Z497" s="1" t="n"/>
      <c r="AA497" s="1" t="n"/>
      <c r="AB497" s="212" t="n"/>
      <c r="AC497" s="212" t="n"/>
    </row>
    <row r="498">
      <c r="A498" s="1" t="n"/>
      <c r="B498" s="1" t="n"/>
      <c r="C498" s="1" t="n"/>
      <c r="D498" s="1" t="n"/>
      <c r="E498" s="1" t="n"/>
      <c r="F498" s="1" t="n"/>
      <c r="G498" s="1" t="n"/>
      <c r="H498" s="1" t="n"/>
      <c r="I498" s="1" t="n"/>
      <c r="J498" s="1" t="n"/>
      <c r="K498" s="1" t="n"/>
      <c r="L498" s="1" t="n"/>
      <c r="M498" s="1" t="n"/>
      <c r="N498" s="1" t="n"/>
      <c r="O498" s="1" t="n"/>
      <c r="P498" s="1" t="n"/>
      <c r="Q498" s="1" t="n"/>
      <c r="R498" s="1" t="n"/>
      <c r="S498" s="210" t="n"/>
      <c r="T498" s="210" t="n"/>
      <c r="U498" s="1" t="n"/>
      <c r="V498" s="1" t="n"/>
      <c r="W498" s="1" t="n"/>
      <c r="X498" s="1" t="n"/>
      <c r="Y498" s="210" t="n"/>
      <c r="Z498" s="1" t="n"/>
      <c r="AA498" s="1" t="n"/>
      <c r="AB498" s="212" t="n"/>
      <c r="AC498" s="212" t="n"/>
    </row>
    <row r="499">
      <c r="A499" s="1" t="n"/>
      <c r="B499" s="1" t="n"/>
      <c r="C499" s="1" t="n"/>
      <c r="D499" s="1" t="n"/>
      <c r="E499" s="1" t="n"/>
      <c r="F499" s="1" t="n"/>
      <c r="G499" s="1" t="n"/>
      <c r="H499" s="1" t="n"/>
      <c r="I499" s="1" t="n"/>
      <c r="J499" s="1" t="n"/>
      <c r="K499" s="1" t="n"/>
      <c r="L499" s="1" t="n"/>
      <c r="M499" s="1" t="n"/>
      <c r="N499" s="1" t="n"/>
      <c r="O499" s="1" t="n"/>
      <c r="P499" s="1" t="n"/>
      <c r="Q499" s="1" t="n"/>
      <c r="R499" s="1" t="n"/>
      <c r="S499" s="210" t="n"/>
      <c r="T499" s="210" t="n"/>
      <c r="U499" s="1" t="n"/>
      <c r="V499" s="1" t="n"/>
      <c r="W499" s="1" t="n"/>
      <c r="X499" s="1" t="n"/>
      <c r="Y499" s="210" t="n"/>
      <c r="Z499" s="1" t="n"/>
      <c r="AA499" s="1" t="n"/>
      <c r="AB499" s="212" t="n"/>
      <c r="AC499" s="212" t="n"/>
    </row>
    <row r="500">
      <c r="A500" s="1" t="n"/>
      <c r="B500" s="1" t="n"/>
      <c r="C500" s="1" t="n"/>
      <c r="D500" s="1" t="n"/>
      <c r="E500" s="1" t="n"/>
      <c r="F500" s="1" t="n"/>
      <c r="G500" s="1" t="n"/>
      <c r="H500" s="1" t="n"/>
      <c r="I500" s="1" t="n"/>
      <c r="J500" s="1" t="n"/>
      <c r="K500" s="1" t="n"/>
      <c r="L500" s="1" t="n"/>
      <c r="M500" s="1" t="n"/>
      <c r="N500" s="1" t="n"/>
      <c r="O500" s="1" t="n"/>
      <c r="P500" s="1" t="n"/>
      <c r="Q500" s="1" t="n"/>
      <c r="R500" s="1" t="n"/>
      <c r="S500" s="210" t="n"/>
      <c r="T500" s="210" t="n"/>
      <c r="U500" s="1" t="n"/>
      <c r="V500" s="1" t="n"/>
      <c r="W500" s="1" t="n"/>
      <c r="X500" s="1" t="n"/>
      <c r="Y500" s="210" t="n"/>
      <c r="Z500" s="1" t="n"/>
      <c r="AA500" s="1" t="n"/>
      <c r="AB500" s="212" t="n"/>
      <c r="AC500" s="212" t="n"/>
    </row>
    <row r="501">
      <c r="A501" s="1" t="n"/>
      <c r="B501" s="1" t="n"/>
      <c r="C501" s="1" t="n"/>
      <c r="D501" s="1" t="n"/>
      <c r="E501" s="1" t="n"/>
      <c r="F501" s="1" t="n"/>
      <c r="G501" s="1" t="n"/>
      <c r="H501" s="1" t="n"/>
      <c r="I501" s="1" t="n"/>
      <c r="J501" s="1" t="n"/>
      <c r="K501" s="1" t="n"/>
      <c r="L501" s="1" t="n"/>
      <c r="M501" s="1" t="n"/>
      <c r="N501" s="1" t="n"/>
      <c r="O501" s="1" t="n"/>
      <c r="P501" s="1" t="n"/>
      <c r="Q501" s="1" t="n"/>
      <c r="R501" s="1" t="n"/>
      <c r="S501" s="210" t="n"/>
      <c r="T501" s="210" t="n"/>
      <c r="U501" s="1" t="n"/>
      <c r="V501" s="1" t="n"/>
      <c r="W501" s="1" t="n"/>
      <c r="X501" s="1" t="n"/>
      <c r="Y501" s="210" t="n"/>
      <c r="Z501" s="1" t="n"/>
      <c r="AA501" s="1" t="n"/>
      <c r="AB501" s="212" t="n"/>
      <c r="AC501" s="212" t="n"/>
    </row>
    <row r="502">
      <c r="A502" s="1" t="n"/>
      <c r="B502" s="1" t="n"/>
      <c r="C502" s="1" t="n"/>
      <c r="D502" s="1" t="n"/>
      <c r="E502" s="1" t="n"/>
      <c r="F502" s="1" t="n"/>
      <c r="G502" s="1" t="n"/>
      <c r="H502" s="1" t="n"/>
      <c r="I502" s="1" t="n"/>
      <c r="J502" s="1" t="n"/>
      <c r="K502" s="1" t="n"/>
      <c r="L502" s="1" t="n"/>
      <c r="M502" s="1" t="n"/>
      <c r="N502" s="1" t="n"/>
      <c r="O502" s="1" t="n"/>
      <c r="P502" s="1" t="n"/>
      <c r="Q502" s="1" t="n"/>
      <c r="R502" s="1" t="n"/>
      <c r="S502" s="210" t="n"/>
      <c r="T502" s="210" t="n"/>
      <c r="U502" s="1" t="n"/>
      <c r="V502" s="1" t="n"/>
      <c r="W502" s="1" t="n"/>
      <c r="X502" s="1" t="n"/>
      <c r="Y502" s="210" t="n"/>
      <c r="Z502" s="1" t="n"/>
      <c r="AA502" s="1" t="n"/>
      <c r="AB502" s="212" t="n"/>
      <c r="AC502" s="212" t="n"/>
    </row>
    <row r="503">
      <c r="A503" s="1" t="n"/>
      <c r="B503" s="1" t="n"/>
      <c r="C503" s="1" t="n"/>
      <c r="D503" s="1" t="n"/>
      <c r="E503" s="1" t="n"/>
      <c r="F503" s="1" t="n"/>
      <c r="G503" s="1" t="n"/>
      <c r="H503" s="1" t="n"/>
      <c r="I503" s="1" t="n"/>
      <c r="J503" s="1" t="n"/>
      <c r="K503" s="1" t="n"/>
      <c r="L503" s="1" t="n"/>
      <c r="M503" s="1" t="n"/>
      <c r="N503" s="1" t="n"/>
      <c r="O503" s="1" t="n"/>
      <c r="P503" s="1" t="n"/>
      <c r="Q503" s="1" t="n"/>
      <c r="R503" s="1" t="n"/>
      <c r="S503" s="210" t="n"/>
      <c r="T503" s="210" t="n"/>
      <c r="U503" s="1" t="n"/>
      <c r="V503" s="1" t="n"/>
      <c r="W503" s="1" t="n"/>
      <c r="X503" s="1" t="n"/>
      <c r="Y503" s="210" t="n"/>
      <c r="Z503" s="1" t="n"/>
      <c r="AA503" s="1" t="n"/>
      <c r="AB503" s="212" t="n"/>
      <c r="AC503" s="212" t="n"/>
    </row>
    <row r="504">
      <c r="A504" s="1" t="n"/>
      <c r="B504" s="1" t="n"/>
      <c r="C504" s="1" t="n"/>
      <c r="D504" s="1" t="n"/>
      <c r="E504" s="1" t="n"/>
      <c r="F504" s="1" t="n"/>
      <c r="G504" s="1" t="n"/>
      <c r="H504" s="1" t="n"/>
      <c r="I504" s="1" t="n"/>
      <c r="J504" s="1" t="n"/>
      <c r="K504" s="1" t="n"/>
      <c r="L504" s="1" t="n"/>
      <c r="M504" s="1" t="n"/>
      <c r="N504" s="1" t="n"/>
      <c r="O504" s="1" t="n"/>
      <c r="P504" s="1" t="n"/>
      <c r="Q504" s="1" t="n"/>
      <c r="R504" s="1" t="n"/>
      <c r="S504" s="210" t="n"/>
      <c r="T504" s="210" t="n"/>
      <c r="U504" s="1" t="n"/>
      <c r="V504" s="1" t="n"/>
      <c r="W504" s="1" t="n"/>
      <c r="X504" s="1" t="n"/>
      <c r="Y504" s="210" t="n"/>
      <c r="Z504" s="1" t="n"/>
      <c r="AA504" s="1" t="n"/>
      <c r="AB504" s="212" t="n"/>
      <c r="AC504" s="212" t="n"/>
    </row>
    <row r="505">
      <c r="A505" s="1" t="n"/>
      <c r="B505" s="1" t="n"/>
      <c r="C505" s="1" t="n"/>
      <c r="D505" s="1" t="n"/>
      <c r="E505" s="1" t="n"/>
      <c r="F505" s="1" t="n"/>
      <c r="G505" s="1" t="n"/>
      <c r="H505" s="1" t="n"/>
      <c r="I505" s="1" t="n"/>
      <c r="J505" s="1" t="n"/>
      <c r="K505" s="1" t="n"/>
      <c r="L505" s="1" t="n"/>
      <c r="M505" s="1" t="n"/>
      <c r="N505" s="1" t="n"/>
      <c r="O505" s="1" t="n"/>
      <c r="P505" s="1" t="n"/>
      <c r="Q505" s="1" t="n"/>
      <c r="R505" s="1" t="n"/>
      <c r="S505" s="210" t="n"/>
      <c r="T505" s="210" t="n"/>
      <c r="U505" s="1" t="n"/>
      <c r="V505" s="1" t="n"/>
      <c r="W505" s="1" t="n"/>
      <c r="X505" s="1" t="n"/>
      <c r="Y505" s="210" t="n"/>
      <c r="Z505" s="1" t="n"/>
      <c r="AA505" s="1" t="n"/>
      <c r="AB505" s="212" t="n"/>
      <c r="AC505" s="212" t="n"/>
    </row>
    <row r="506">
      <c r="A506" s="1" t="n"/>
      <c r="B506" s="1" t="n"/>
      <c r="C506" s="1" t="n"/>
      <c r="D506" s="1" t="n"/>
      <c r="E506" s="1" t="n"/>
      <c r="F506" s="1" t="n"/>
      <c r="G506" s="1" t="n"/>
      <c r="H506" s="1" t="n"/>
      <c r="I506" s="1" t="n"/>
      <c r="J506" s="1" t="n"/>
      <c r="K506" s="1" t="n"/>
      <c r="L506" s="1" t="n"/>
      <c r="M506" s="1" t="n"/>
      <c r="N506" s="1" t="n"/>
      <c r="O506" s="1" t="n"/>
      <c r="P506" s="1" t="n"/>
      <c r="Q506" s="1" t="n"/>
      <c r="R506" s="1" t="n"/>
      <c r="S506" s="210" t="n"/>
      <c r="T506" s="210" t="n"/>
      <c r="U506" s="1" t="n"/>
      <c r="V506" s="1" t="n"/>
      <c r="W506" s="1" t="n"/>
      <c r="X506" s="1" t="n"/>
      <c r="Y506" s="210" t="n"/>
      <c r="Z506" s="1" t="n"/>
      <c r="AA506" s="1" t="n"/>
      <c r="AB506" s="212" t="n"/>
      <c r="AC506" s="212" t="n"/>
    </row>
    <row r="507">
      <c r="A507" s="1" t="n"/>
      <c r="B507" s="1" t="n"/>
      <c r="C507" s="1" t="n"/>
      <c r="D507" s="1" t="n"/>
      <c r="E507" s="1" t="n"/>
      <c r="F507" s="1" t="n"/>
      <c r="G507" s="1" t="n"/>
      <c r="H507" s="1" t="n"/>
      <c r="I507" s="1" t="n"/>
      <c r="J507" s="1" t="n"/>
      <c r="K507" s="1" t="n"/>
      <c r="L507" s="1" t="n"/>
      <c r="M507" s="1" t="n"/>
      <c r="N507" s="1" t="n"/>
      <c r="O507" s="1" t="n"/>
      <c r="P507" s="1" t="n"/>
      <c r="Q507" s="1" t="n"/>
      <c r="R507" s="1" t="n"/>
      <c r="S507" s="210" t="n"/>
      <c r="T507" s="210" t="n"/>
      <c r="U507" s="1" t="n"/>
      <c r="V507" s="1" t="n"/>
      <c r="W507" s="1" t="n"/>
      <c r="X507" s="1" t="n"/>
      <c r="Y507" s="210" t="n"/>
      <c r="Z507" s="1" t="n"/>
      <c r="AA507" s="1" t="n"/>
      <c r="AB507" s="212" t="n"/>
      <c r="AC507" s="212" t="n"/>
    </row>
    <row r="508">
      <c r="A508" s="1" t="n"/>
      <c r="B508" s="1" t="n"/>
      <c r="C508" s="1" t="n"/>
      <c r="D508" s="1" t="n"/>
      <c r="E508" s="1" t="n"/>
      <c r="F508" s="1" t="n"/>
      <c r="G508" s="1" t="n"/>
      <c r="H508" s="1" t="n"/>
      <c r="I508" s="1" t="n"/>
      <c r="J508" s="1" t="n"/>
      <c r="K508" s="1" t="n"/>
      <c r="L508" s="1" t="n"/>
      <c r="M508" s="1" t="n"/>
      <c r="N508" s="1" t="n"/>
      <c r="O508" s="1" t="n"/>
      <c r="P508" s="1" t="n"/>
      <c r="Q508" s="1" t="n"/>
      <c r="R508" s="1" t="n"/>
      <c r="S508" s="210" t="n"/>
      <c r="T508" s="210" t="n"/>
      <c r="U508" s="1" t="n"/>
      <c r="V508" s="1" t="n"/>
      <c r="W508" s="1" t="n"/>
      <c r="X508" s="1" t="n"/>
      <c r="Y508" s="210" t="n"/>
      <c r="Z508" s="1" t="n"/>
      <c r="AA508" s="1" t="n"/>
      <c r="AB508" s="212" t="n"/>
      <c r="AC508" s="212" t="n"/>
    </row>
    <row r="509">
      <c r="A509" s="1" t="n"/>
      <c r="B509" s="1" t="n"/>
      <c r="C509" s="1" t="n"/>
      <c r="D509" s="1" t="n"/>
      <c r="E509" s="1" t="n"/>
      <c r="F509" s="1" t="n"/>
      <c r="G509" s="1" t="n"/>
      <c r="H509" s="1" t="n"/>
      <c r="I509" s="1" t="n"/>
      <c r="J509" s="1" t="n"/>
      <c r="K509" s="1" t="n"/>
      <c r="L509" s="1" t="n"/>
      <c r="M509" s="1" t="n"/>
      <c r="N509" s="1" t="n"/>
      <c r="O509" s="1" t="n"/>
      <c r="P509" s="1" t="n"/>
      <c r="Q509" s="1" t="n"/>
      <c r="R509" s="1" t="n"/>
      <c r="S509" s="210" t="n"/>
      <c r="T509" s="210" t="n"/>
      <c r="U509" s="1" t="n"/>
      <c r="V509" s="1" t="n"/>
      <c r="W509" s="1" t="n"/>
      <c r="X509" s="1" t="n"/>
      <c r="Y509" s="210" t="n"/>
      <c r="Z509" s="1" t="n"/>
      <c r="AA509" s="1" t="n"/>
      <c r="AB509" s="212" t="n"/>
      <c r="AC509" s="212" t="n"/>
    </row>
    <row r="510">
      <c r="A510" s="1" t="n"/>
      <c r="B510" s="1" t="n"/>
      <c r="C510" s="1" t="n"/>
      <c r="D510" s="1" t="n"/>
      <c r="E510" s="1" t="n"/>
      <c r="F510" s="1" t="n"/>
      <c r="G510" s="1" t="n"/>
      <c r="H510" s="1" t="n"/>
      <c r="I510" s="1" t="n"/>
      <c r="J510" s="1" t="n"/>
      <c r="K510" s="1" t="n"/>
      <c r="L510" s="1" t="n"/>
      <c r="M510" s="1" t="n"/>
      <c r="N510" s="1" t="n"/>
      <c r="O510" s="1" t="n"/>
      <c r="P510" s="1" t="n"/>
      <c r="Q510" s="1" t="n"/>
      <c r="R510" s="1" t="n"/>
      <c r="S510" s="210" t="n"/>
      <c r="T510" s="210" t="n"/>
      <c r="U510" s="1" t="n"/>
      <c r="V510" s="1" t="n"/>
      <c r="W510" s="1" t="n"/>
      <c r="X510" s="1" t="n"/>
      <c r="Y510" s="210" t="n"/>
      <c r="Z510" s="1" t="n"/>
      <c r="AA510" s="1" t="n"/>
      <c r="AB510" s="212" t="n"/>
      <c r="AC510" s="212" t="n"/>
    </row>
    <row r="511">
      <c r="A511" s="1" t="n"/>
      <c r="B511" s="1" t="n"/>
      <c r="C511" s="1" t="n"/>
      <c r="D511" s="1" t="n"/>
      <c r="E511" s="1" t="n"/>
      <c r="F511" s="1" t="n"/>
      <c r="G511" s="1" t="n"/>
      <c r="H511" s="1" t="n"/>
      <c r="I511" s="1" t="n"/>
      <c r="J511" s="1" t="n"/>
      <c r="K511" s="1" t="n"/>
      <c r="L511" s="1" t="n"/>
      <c r="M511" s="1" t="n"/>
      <c r="N511" s="1" t="n"/>
      <c r="O511" s="1" t="n"/>
      <c r="P511" s="1" t="n"/>
      <c r="Q511" s="1" t="n"/>
      <c r="R511" s="1" t="n"/>
      <c r="S511" s="210" t="n"/>
      <c r="T511" s="210" t="n"/>
      <c r="U511" s="1" t="n"/>
      <c r="V511" s="1" t="n"/>
      <c r="W511" s="1" t="n"/>
      <c r="X511" s="1" t="n"/>
      <c r="Y511" s="210" t="n"/>
      <c r="Z511" s="1" t="n"/>
      <c r="AA511" s="1" t="n"/>
      <c r="AB511" s="212" t="n"/>
      <c r="AC511" s="212" t="n"/>
    </row>
    <row r="512">
      <c r="A512" s="1" t="n"/>
      <c r="B512" s="1" t="n"/>
      <c r="C512" s="1" t="n"/>
      <c r="D512" s="1" t="n"/>
      <c r="E512" s="1" t="n"/>
      <c r="F512" s="1" t="n"/>
      <c r="G512" s="1" t="n"/>
      <c r="H512" s="1" t="n"/>
      <c r="I512" s="1" t="n"/>
      <c r="J512" s="1" t="n"/>
      <c r="K512" s="1" t="n"/>
      <c r="L512" s="1" t="n"/>
      <c r="M512" s="1" t="n"/>
      <c r="N512" s="1" t="n"/>
      <c r="O512" s="1" t="n"/>
      <c r="P512" s="1" t="n"/>
      <c r="Q512" s="1" t="n"/>
      <c r="R512" s="1" t="n"/>
      <c r="S512" s="210" t="n"/>
      <c r="T512" s="210" t="n"/>
      <c r="U512" s="1" t="n"/>
      <c r="V512" s="1" t="n"/>
      <c r="W512" s="1" t="n"/>
      <c r="X512" s="1" t="n"/>
      <c r="Y512" s="210" t="n"/>
      <c r="Z512" s="1" t="n"/>
      <c r="AA512" s="1" t="n"/>
      <c r="AB512" s="212" t="n"/>
      <c r="AC512" s="212" t="n"/>
    </row>
    <row r="513">
      <c r="A513" s="1" t="n"/>
      <c r="B513" s="1" t="n"/>
      <c r="C513" s="1" t="n"/>
      <c r="D513" s="1" t="n"/>
      <c r="E513" s="1" t="n"/>
      <c r="F513" s="1" t="n"/>
      <c r="G513" s="1" t="n"/>
      <c r="H513" s="1" t="n"/>
      <c r="I513" s="1" t="n"/>
      <c r="J513" s="1" t="n"/>
      <c r="K513" s="1" t="n"/>
      <c r="L513" s="1" t="n"/>
      <c r="M513" s="1" t="n"/>
      <c r="N513" s="1" t="n"/>
      <c r="O513" s="1" t="n"/>
      <c r="P513" s="1" t="n"/>
      <c r="Q513" s="1" t="n"/>
      <c r="R513" s="1" t="n"/>
      <c r="S513" s="210" t="n"/>
      <c r="T513" s="210" t="n"/>
      <c r="U513" s="1" t="n"/>
      <c r="V513" s="1" t="n"/>
      <c r="W513" s="1" t="n"/>
      <c r="X513" s="1" t="n"/>
      <c r="Y513" s="210" t="n"/>
      <c r="Z513" s="1" t="n"/>
      <c r="AA513" s="1" t="n"/>
      <c r="AB513" s="212" t="n"/>
      <c r="AC513" s="212" t="n"/>
    </row>
    <row r="514">
      <c r="A514" s="1" t="n"/>
      <c r="B514" s="1" t="n"/>
      <c r="C514" s="1" t="n"/>
      <c r="D514" s="1" t="n"/>
      <c r="E514" s="1" t="n"/>
      <c r="F514" s="1" t="n"/>
      <c r="G514" s="1" t="n"/>
      <c r="H514" s="1" t="n"/>
      <c r="I514" s="1" t="n"/>
      <c r="J514" s="1" t="n"/>
      <c r="K514" s="1" t="n"/>
      <c r="L514" s="1" t="n"/>
      <c r="M514" s="1" t="n"/>
      <c r="N514" s="1" t="n"/>
      <c r="O514" s="1" t="n"/>
      <c r="P514" s="1" t="n"/>
      <c r="Q514" s="1" t="n"/>
      <c r="R514" s="1" t="n"/>
      <c r="S514" s="210" t="n"/>
      <c r="T514" s="210" t="n"/>
      <c r="U514" s="1" t="n"/>
      <c r="V514" s="1" t="n"/>
      <c r="W514" s="1" t="n"/>
      <c r="X514" s="1" t="n"/>
      <c r="Y514" s="210" t="n"/>
      <c r="Z514" s="1" t="n"/>
      <c r="AA514" s="1" t="n"/>
      <c r="AB514" s="212" t="n"/>
      <c r="AC514" s="212" t="n"/>
    </row>
    <row r="515">
      <c r="A515" s="1" t="n"/>
      <c r="B515" s="1" t="n"/>
      <c r="C515" s="1" t="n"/>
      <c r="D515" s="1" t="n"/>
      <c r="E515" s="1" t="n"/>
      <c r="F515" s="1" t="n"/>
      <c r="G515" s="1" t="n"/>
      <c r="H515" s="1" t="n"/>
      <c r="I515" s="1" t="n"/>
      <c r="J515" s="1" t="n"/>
      <c r="K515" s="1" t="n"/>
      <c r="L515" s="1" t="n"/>
      <c r="M515" s="1" t="n"/>
      <c r="N515" s="1" t="n"/>
      <c r="O515" s="1" t="n"/>
      <c r="P515" s="1" t="n"/>
      <c r="Q515" s="1" t="n"/>
      <c r="R515" s="1" t="n"/>
      <c r="S515" s="210" t="n"/>
      <c r="T515" s="210" t="n"/>
      <c r="U515" s="1" t="n"/>
      <c r="V515" s="1" t="n"/>
      <c r="W515" s="1" t="n"/>
      <c r="X515" s="1" t="n"/>
      <c r="Y515" s="210" t="n"/>
      <c r="Z515" s="1" t="n"/>
      <c r="AA515" s="1" t="n"/>
      <c r="AB515" s="212" t="n"/>
      <c r="AC515" s="212" t="n"/>
    </row>
    <row r="516">
      <c r="A516" s="1" t="n"/>
      <c r="B516" s="1" t="n"/>
      <c r="C516" s="1" t="n"/>
      <c r="D516" s="1" t="n"/>
      <c r="E516" s="1" t="n"/>
      <c r="F516" s="1" t="n"/>
      <c r="G516" s="1" t="n"/>
      <c r="H516" s="1" t="n"/>
      <c r="I516" s="1" t="n"/>
      <c r="J516" s="1" t="n"/>
      <c r="K516" s="1" t="n"/>
      <c r="L516" s="1" t="n"/>
      <c r="M516" s="1" t="n"/>
      <c r="N516" s="1" t="n"/>
      <c r="O516" s="1" t="n"/>
      <c r="P516" s="1" t="n"/>
      <c r="Q516" s="1" t="n"/>
      <c r="R516" s="1" t="n"/>
      <c r="S516" s="210" t="n"/>
      <c r="T516" s="210" t="n"/>
      <c r="U516" s="1" t="n"/>
      <c r="V516" s="1" t="n"/>
      <c r="W516" s="1" t="n"/>
      <c r="X516" s="1" t="n"/>
      <c r="Y516" s="210" t="n"/>
      <c r="Z516" s="1" t="n"/>
      <c r="AA516" s="1" t="n"/>
      <c r="AB516" s="212" t="n"/>
      <c r="AC516" s="212" t="n"/>
    </row>
    <row r="517">
      <c r="A517" s="1" t="n"/>
      <c r="B517" s="1" t="n"/>
      <c r="C517" s="1" t="n"/>
      <c r="D517" s="1" t="n"/>
      <c r="E517" s="1" t="n"/>
      <c r="F517" s="1" t="n"/>
      <c r="G517" s="1" t="n"/>
      <c r="H517" s="1" t="n"/>
      <c r="I517" s="1" t="n"/>
      <c r="J517" s="1" t="n"/>
      <c r="K517" s="1" t="n"/>
      <c r="L517" s="1" t="n"/>
      <c r="M517" s="1" t="n"/>
      <c r="N517" s="1" t="n"/>
      <c r="O517" s="1" t="n"/>
      <c r="P517" s="1" t="n"/>
      <c r="Q517" s="1" t="n"/>
      <c r="R517" s="1" t="n"/>
      <c r="S517" s="210" t="n"/>
      <c r="T517" s="210" t="n"/>
      <c r="U517" s="1" t="n"/>
      <c r="V517" s="1" t="n"/>
      <c r="W517" s="1" t="n"/>
      <c r="X517" s="1" t="n"/>
      <c r="Y517" s="210" t="n"/>
      <c r="Z517" s="1" t="n"/>
      <c r="AA517" s="1" t="n"/>
      <c r="AB517" s="212" t="n"/>
      <c r="AC517" s="212" t="n"/>
    </row>
    <row r="518">
      <c r="A518" s="1" t="n"/>
      <c r="B518" s="1" t="n"/>
      <c r="C518" s="1" t="n"/>
      <c r="D518" s="1" t="n"/>
      <c r="E518" s="1" t="n"/>
      <c r="F518" s="1" t="n"/>
      <c r="G518" s="1" t="n"/>
      <c r="H518" s="1" t="n"/>
      <c r="I518" s="1" t="n"/>
      <c r="J518" s="1" t="n"/>
      <c r="K518" s="1" t="n"/>
      <c r="L518" s="1" t="n"/>
      <c r="M518" s="1" t="n"/>
      <c r="N518" s="1" t="n"/>
      <c r="O518" s="1" t="n"/>
      <c r="P518" s="1" t="n"/>
      <c r="Q518" s="1" t="n"/>
      <c r="R518" s="1" t="n"/>
      <c r="S518" s="210" t="n"/>
      <c r="T518" s="210" t="n"/>
      <c r="U518" s="1" t="n"/>
      <c r="V518" s="1" t="n"/>
      <c r="W518" s="1" t="n"/>
      <c r="X518" s="1" t="n"/>
      <c r="Y518" s="210" t="n"/>
      <c r="Z518" s="1" t="n"/>
      <c r="AA518" s="1" t="n"/>
      <c r="AB518" s="212" t="n"/>
      <c r="AC518" s="212" t="n"/>
    </row>
    <row r="519">
      <c r="A519" s="1" t="n"/>
      <c r="B519" s="1" t="n"/>
      <c r="C519" s="1" t="n"/>
      <c r="D519" s="1" t="n"/>
      <c r="E519" s="1" t="n"/>
      <c r="F519" s="1" t="n"/>
      <c r="G519" s="1" t="n"/>
      <c r="H519" s="1" t="n"/>
      <c r="I519" s="1" t="n"/>
      <c r="J519" s="1" t="n"/>
      <c r="K519" s="1" t="n"/>
      <c r="L519" s="1" t="n"/>
      <c r="M519" s="1" t="n"/>
      <c r="N519" s="1" t="n"/>
      <c r="O519" s="1" t="n"/>
      <c r="P519" s="1" t="n"/>
      <c r="Q519" s="1" t="n"/>
      <c r="R519" s="1" t="n"/>
      <c r="S519" s="210" t="n"/>
      <c r="T519" s="210" t="n"/>
      <c r="U519" s="1" t="n"/>
      <c r="V519" s="1" t="n"/>
      <c r="W519" s="1" t="n"/>
      <c r="X519" s="1" t="n"/>
      <c r="Y519" s="210" t="n"/>
      <c r="Z519" s="1" t="n"/>
      <c r="AA519" s="1" t="n"/>
      <c r="AB519" s="212" t="n"/>
      <c r="AC519" s="212" t="n"/>
    </row>
    <row r="520">
      <c r="A520" s="1" t="n"/>
      <c r="B520" s="1" t="n"/>
      <c r="C520" s="1" t="n"/>
      <c r="D520" s="1" t="n"/>
      <c r="E520" s="1" t="n"/>
      <c r="F520" s="1" t="n"/>
      <c r="G520" s="1" t="n"/>
      <c r="H520" s="1" t="n"/>
      <c r="I520" s="1" t="n"/>
      <c r="J520" s="1" t="n"/>
      <c r="K520" s="1" t="n"/>
      <c r="L520" s="1" t="n"/>
      <c r="M520" s="1" t="n"/>
      <c r="N520" s="1" t="n"/>
      <c r="O520" s="1" t="n"/>
      <c r="P520" s="1" t="n"/>
      <c r="Q520" s="1" t="n"/>
      <c r="R520" s="1" t="n"/>
      <c r="S520" s="210" t="n"/>
      <c r="T520" s="210" t="n"/>
      <c r="U520" s="1" t="n"/>
      <c r="V520" s="1" t="n"/>
      <c r="W520" s="1" t="n"/>
      <c r="X520" s="1" t="n"/>
      <c r="Y520" s="210" t="n"/>
      <c r="Z520" s="1" t="n"/>
      <c r="AA520" s="1" t="n"/>
      <c r="AB520" s="212" t="n"/>
      <c r="AC520" s="212" t="n"/>
    </row>
    <row r="521">
      <c r="A521" s="1" t="n"/>
      <c r="B521" s="1" t="n"/>
      <c r="C521" s="1" t="n"/>
      <c r="D521" s="1" t="n"/>
      <c r="E521" s="1" t="n"/>
      <c r="F521" s="1" t="n"/>
      <c r="G521" s="1" t="n"/>
      <c r="H521" s="1" t="n"/>
      <c r="I521" s="1" t="n"/>
      <c r="J521" s="1" t="n"/>
      <c r="K521" s="1" t="n"/>
      <c r="L521" s="1" t="n"/>
      <c r="M521" s="1" t="n"/>
      <c r="N521" s="1" t="n"/>
      <c r="O521" s="1" t="n"/>
      <c r="P521" s="1" t="n"/>
      <c r="Q521" s="1" t="n"/>
      <c r="R521" s="1" t="n"/>
      <c r="S521" s="210" t="n"/>
      <c r="T521" s="210" t="n"/>
      <c r="U521" s="1" t="n"/>
      <c r="V521" s="1" t="n"/>
      <c r="W521" s="1" t="n"/>
      <c r="X521" s="1" t="n"/>
      <c r="Y521" s="210" t="n"/>
      <c r="Z521" s="1" t="n"/>
      <c r="AA521" s="1" t="n"/>
      <c r="AB521" s="212" t="n"/>
      <c r="AC521" s="212" t="n"/>
    </row>
    <row r="522">
      <c r="A522" s="1" t="n"/>
      <c r="B522" s="1" t="n"/>
      <c r="C522" s="1" t="n"/>
      <c r="D522" s="1" t="n"/>
      <c r="E522" s="1" t="n"/>
      <c r="F522" s="1" t="n"/>
      <c r="G522" s="1" t="n"/>
      <c r="H522" s="1" t="n"/>
      <c r="I522" s="1" t="n"/>
      <c r="J522" s="1" t="n"/>
      <c r="K522" s="1" t="n"/>
      <c r="L522" s="1" t="n"/>
      <c r="M522" s="1" t="n"/>
      <c r="N522" s="1" t="n"/>
      <c r="O522" s="1" t="n"/>
      <c r="P522" s="1" t="n"/>
      <c r="Q522" s="1" t="n"/>
      <c r="R522" s="1" t="n"/>
      <c r="S522" s="210" t="n"/>
      <c r="T522" s="210" t="n"/>
      <c r="U522" s="1" t="n"/>
      <c r="V522" s="1" t="n"/>
      <c r="W522" s="1" t="n"/>
      <c r="X522" s="1" t="n"/>
      <c r="Y522" s="210" t="n"/>
      <c r="Z522" s="1" t="n"/>
      <c r="AA522" s="1" t="n"/>
      <c r="AB522" s="212" t="n"/>
      <c r="AC522" s="212" t="n"/>
    </row>
    <row r="523">
      <c r="A523" s="1" t="n"/>
      <c r="B523" s="1" t="n"/>
      <c r="C523" s="1" t="n"/>
      <c r="D523" s="1" t="n"/>
      <c r="E523" s="1" t="n"/>
      <c r="F523" s="1" t="n"/>
      <c r="G523" s="1" t="n"/>
      <c r="H523" s="1" t="n"/>
      <c r="I523" s="1" t="n"/>
      <c r="J523" s="1" t="n"/>
      <c r="K523" s="1" t="n"/>
      <c r="L523" s="1" t="n"/>
      <c r="M523" s="1" t="n"/>
      <c r="N523" s="1" t="n"/>
      <c r="O523" s="1" t="n"/>
      <c r="P523" s="1" t="n"/>
      <c r="Q523" s="1" t="n"/>
      <c r="R523" s="1" t="n"/>
      <c r="S523" s="210" t="n"/>
      <c r="T523" s="210" t="n"/>
      <c r="U523" s="1" t="n"/>
      <c r="V523" s="1" t="n"/>
      <c r="W523" s="1" t="n"/>
      <c r="X523" s="1" t="n"/>
      <c r="Y523" s="210" t="n"/>
      <c r="Z523" s="1" t="n"/>
      <c r="AA523" s="1" t="n"/>
      <c r="AB523" s="212" t="n"/>
      <c r="AC523" s="212" t="n"/>
    </row>
    <row r="524">
      <c r="A524" s="1" t="n"/>
      <c r="B524" s="1" t="n"/>
      <c r="C524" s="1" t="n"/>
      <c r="D524" s="1" t="n"/>
      <c r="E524" s="1" t="n"/>
      <c r="F524" s="1" t="n"/>
      <c r="G524" s="1" t="n"/>
      <c r="H524" s="1" t="n"/>
      <c r="I524" s="1" t="n"/>
      <c r="J524" s="1" t="n"/>
      <c r="K524" s="1" t="n"/>
      <c r="L524" s="1" t="n"/>
      <c r="M524" s="1" t="n"/>
      <c r="N524" s="1" t="n"/>
      <c r="O524" s="1" t="n"/>
      <c r="P524" s="1" t="n"/>
      <c r="Q524" s="1" t="n"/>
      <c r="R524" s="1" t="n"/>
      <c r="S524" s="210" t="n"/>
      <c r="T524" s="210" t="n"/>
      <c r="U524" s="1" t="n"/>
      <c r="V524" s="1" t="n"/>
      <c r="W524" s="1" t="n"/>
      <c r="X524" s="1" t="n"/>
      <c r="Y524" s="210" t="n"/>
      <c r="Z524" s="1" t="n"/>
      <c r="AA524" s="1" t="n"/>
      <c r="AB524" s="212" t="n"/>
      <c r="AC524" s="212" t="n"/>
    </row>
    <row r="525">
      <c r="A525" s="1" t="n"/>
      <c r="B525" s="1" t="n"/>
      <c r="C525" s="1" t="n"/>
      <c r="D525" s="1" t="n"/>
      <c r="E525" s="1" t="n"/>
      <c r="F525" s="1" t="n"/>
      <c r="G525" s="1" t="n"/>
      <c r="H525" s="1" t="n"/>
      <c r="I525" s="1" t="n"/>
      <c r="J525" s="1" t="n"/>
      <c r="K525" s="1" t="n"/>
      <c r="L525" s="1" t="n"/>
      <c r="M525" s="1" t="n"/>
      <c r="N525" s="1" t="n"/>
      <c r="O525" s="1" t="n"/>
      <c r="P525" s="1" t="n"/>
      <c r="Q525" s="1" t="n"/>
      <c r="R525" s="1" t="n"/>
      <c r="S525" s="210" t="n"/>
      <c r="T525" s="210" t="n"/>
      <c r="U525" s="1" t="n"/>
      <c r="V525" s="1" t="n"/>
      <c r="W525" s="1" t="n"/>
      <c r="X525" s="1" t="n"/>
      <c r="Y525" s="210" t="n"/>
      <c r="Z525" s="1" t="n"/>
      <c r="AA525" s="1" t="n"/>
      <c r="AB525" s="212" t="n"/>
      <c r="AC525" s="212" t="n"/>
    </row>
    <row r="526">
      <c r="A526" s="1" t="n"/>
      <c r="B526" s="1" t="n"/>
      <c r="C526" s="1" t="n"/>
      <c r="D526" s="1" t="n"/>
      <c r="E526" s="1" t="n"/>
      <c r="F526" s="1" t="n"/>
      <c r="G526" s="1" t="n"/>
      <c r="H526" s="1" t="n"/>
      <c r="I526" s="1" t="n"/>
      <c r="J526" s="1" t="n"/>
      <c r="K526" s="1" t="n"/>
      <c r="L526" s="1" t="n"/>
      <c r="M526" s="1" t="n"/>
      <c r="N526" s="1" t="n"/>
      <c r="O526" s="1" t="n"/>
      <c r="P526" s="1" t="n"/>
      <c r="Q526" s="1" t="n"/>
      <c r="R526" s="1" t="n"/>
      <c r="S526" s="210" t="n"/>
      <c r="T526" s="210" t="n"/>
      <c r="U526" s="1" t="n"/>
      <c r="V526" s="1" t="n"/>
      <c r="W526" s="1" t="n"/>
      <c r="X526" s="1" t="n"/>
      <c r="Y526" s="210" t="n"/>
      <c r="Z526" s="1" t="n"/>
      <c r="AA526" s="1" t="n"/>
      <c r="AB526" s="212" t="n"/>
      <c r="AC526" s="212" t="n"/>
    </row>
    <row r="527">
      <c r="A527" s="1" t="n"/>
      <c r="B527" s="1" t="n"/>
      <c r="C527" s="1" t="n"/>
      <c r="D527" s="1" t="n"/>
      <c r="E527" s="1" t="n"/>
      <c r="F527" s="1" t="n"/>
      <c r="G527" s="1" t="n"/>
      <c r="H527" s="1" t="n"/>
      <c r="I527" s="1" t="n"/>
      <c r="J527" s="1" t="n"/>
      <c r="K527" s="1" t="n"/>
      <c r="L527" s="1" t="n"/>
      <c r="M527" s="1" t="n"/>
      <c r="N527" s="1" t="n"/>
      <c r="O527" s="1" t="n"/>
      <c r="P527" s="1" t="n"/>
      <c r="Q527" s="1" t="n"/>
      <c r="R527" s="1" t="n"/>
      <c r="S527" s="210" t="n"/>
      <c r="T527" s="210" t="n"/>
      <c r="U527" s="1" t="n"/>
      <c r="V527" s="1" t="n"/>
      <c r="W527" s="1" t="n"/>
      <c r="X527" s="1" t="n"/>
      <c r="Y527" s="210" t="n"/>
      <c r="Z527" s="1" t="n"/>
      <c r="AA527" s="1" t="n"/>
      <c r="AB527" s="212" t="n"/>
      <c r="AC527" s="212" t="n"/>
    </row>
    <row r="528">
      <c r="A528" s="1" t="n"/>
      <c r="B528" s="1" t="n"/>
      <c r="C528" s="1" t="n"/>
      <c r="D528" s="1" t="n"/>
      <c r="E528" s="1" t="n"/>
      <c r="F528" s="1" t="n"/>
      <c r="G528" s="1" t="n"/>
      <c r="H528" s="1" t="n"/>
      <c r="I528" s="1" t="n"/>
      <c r="J528" s="1" t="n"/>
      <c r="K528" s="1" t="n"/>
      <c r="L528" s="1" t="n"/>
      <c r="M528" s="1" t="n"/>
      <c r="N528" s="1" t="n"/>
      <c r="O528" s="1" t="n"/>
      <c r="P528" s="1" t="n"/>
      <c r="Q528" s="1" t="n"/>
      <c r="R528" s="1" t="n"/>
      <c r="S528" s="210" t="n"/>
      <c r="T528" s="210" t="n"/>
      <c r="U528" s="1" t="n"/>
      <c r="V528" s="1" t="n"/>
      <c r="W528" s="1" t="n"/>
      <c r="X528" s="1" t="n"/>
      <c r="Y528" s="210" t="n"/>
      <c r="Z528" s="1" t="n"/>
      <c r="AA528" s="1" t="n"/>
      <c r="AB528" s="212" t="n"/>
      <c r="AC528" s="212" t="n"/>
    </row>
    <row r="529">
      <c r="A529" s="1" t="n"/>
      <c r="B529" s="1" t="n"/>
      <c r="C529" s="1" t="n"/>
      <c r="D529" s="1" t="n"/>
      <c r="E529" s="1" t="n"/>
      <c r="F529" s="1" t="n"/>
      <c r="G529" s="1" t="n"/>
      <c r="H529" s="1" t="n"/>
      <c r="I529" s="1" t="n"/>
      <c r="J529" s="1" t="n"/>
      <c r="K529" s="1" t="n"/>
      <c r="L529" s="1" t="n"/>
      <c r="M529" s="1" t="n"/>
      <c r="N529" s="1" t="n"/>
      <c r="O529" s="1" t="n"/>
      <c r="P529" s="1" t="n"/>
      <c r="Q529" s="1" t="n"/>
      <c r="R529" s="1" t="n"/>
      <c r="S529" s="210" t="n"/>
      <c r="T529" s="210" t="n"/>
      <c r="U529" s="1" t="n"/>
      <c r="V529" s="1" t="n"/>
      <c r="W529" s="1" t="n"/>
      <c r="X529" s="1" t="n"/>
      <c r="Y529" s="210" t="n"/>
      <c r="Z529" s="1" t="n"/>
      <c r="AA529" s="1" t="n"/>
      <c r="AB529" s="212" t="n"/>
      <c r="AC529" s="212" t="n"/>
    </row>
    <row r="530">
      <c r="A530" s="1" t="n"/>
      <c r="B530" s="1" t="n"/>
      <c r="C530" s="1" t="n"/>
      <c r="D530" s="1" t="n"/>
      <c r="E530" s="1" t="n"/>
      <c r="F530" s="1" t="n"/>
      <c r="G530" s="1" t="n"/>
      <c r="H530" s="1" t="n"/>
      <c r="I530" s="1" t="n"/>
      <c r="J530" s="1" t="n"/>
      <c r="K530" s="1" t="n"/>
      <c r="L530" s="1" t="n"/>
      <c r="M530" s="1" t="n"/>
      <c r="N530" s="1" t="n"/>
      <c r="O530" s="1" t="n"/>
      <c r="P530" s="1" t="n"/>
      <c r="Q530" s="1" t="n"/>
      <c r="R530" s="1" t="n"/>
      <c r="S530" s="210" t="n"/>
      <c r="T530" s="210" t="n"/>
      <c r="U530" s="1" t="n"/>
      <c r="V530" s="1" t="n"/>
      <c r="W530" s="1" t="n"/>
      <c r="X530" s="1" t="n"/>
      <c r="Y530" s="210" t="n"/>
      <c r="Z530" s="1" t="n"/>
      <c r="AA530" s="1" t="n"/>
      <c r="AB530" s="212" t="n"/>
      <c r="AC530" s="212" t="n"/>
    </row>
    <row r="531">
      <c r="A531" s="1" t="n"/>
      <c r="B531" s="1" t="n"/>
      <c r="C531" s="1" t="n"/>
      <c r="D531" s="1" t="n"/>
      <c r="E531" s="1" t="n"/>
      <c r="F531" s="1" t="n"/>
      <c r="G531" s="1" t="n"/>
      <c r="H531" s="1" t="n"/>
      <c r="I531" s="1" t="n"/>
      <c r="J531" s="1" t="n"/>
      <c r="K531" s="1" t="n"/>
      <c r="L531" s="1" t="n"/>
      <c r="M531" s="1" t="n"/>
      <c r="N531" s="1" t="n"/>
      <c r="O531" s="1" t="n"/>
      <c r="P531" s="1" t="n"/>
      <c r="Q531" s="1" t="n"/>
      <c r="R531" s="1" t="n"/>
      <c r="S531" s="210" t="n"/>
      <c r="T531" s="210" t="n"/>
      <c r="U531" s="1" t="n"/>
      <c r="V531" s="1" t="n"/>
      <c r="W531" s="1" t="n"/>
      <c r="X531" s="1" t="n"/>
      <c r="Y531" s="210" t="n"/>
      <c r="Z531" s="1" t="n"/>
      <c r="AA531" s="1" t="n"/>
      <c r="AB531" s="212" t="n"/>
      <c r="AC531" s="212" t="n"/>
    </row>
    <row r="532">
      <c r="A532" s="1" t="n"/>
      <c r="B532" s="1" t="n"/>
      <c r="C532" s="1" t="n"/>
      <c r="D532" s="1" t="n"/>
      <c r="E532" s="1" t="n"/>
      <c r="F532" s="1" t="n"/>
      <c r="G532" s="1" t="n"/>
      <c r="H532" s="1" t="n"/>
      <c r="I532" s="1" t="n"/>
      <c r="J532" s="1" t="n"/>
      <c r="K532" s="1" t="n"/>
      <c r="L532" s="1" t="n"/>
      <c r="M532" s="1" t="n"/>
      <c r="N532" s="1" t="n"/>
      <c r="O532" s="1" t="n"/>
      <c r="P532" s="1" t="n"/>
      <c r="Q532" s="1" t="n"/>
      <c r="R532" s="1" t="n"/>
      <c r="S532" s="210" t="n"/>
      <c r="T532" s="210" t="n"/>
      <c r="U532" s="1" t="n"/>
      <c r="V532" s="1" t="n"/>
      <c r="W532" s="1" t="n"/>
      <c r="X532" s="1" t="n"/>
      <c r="Y532" s="210" t="n"/>
      <c r="Z532" s="1" t="n"/>
      <c r="AA532" s="1" t="n"/>
      <c r="AB532" s="212" t="n"/>
      <c r="AC532" s="212" t="n"/>
    </row>
    <row r="533">
      <c r="A533" s="1" t="n"/>
      <c r="B533" s="1" t="n"/>
      <c r="C533" s="1" t="n"/>
      <c r="D533" s="1" t="n"/>
      <c r="E533" s="1" t="n"/>
      <c r="F533" s="1" t="n"/>
      <c r="G533" s="1" t="n"/>
      <c r="H533" s="1" t="n"/>
      <c r="I533" s="1" t="n"/>
      <c r="J533" s="1" t="n"/>
      <c r="K533" s="1" t="n"/>
      <c r="L533" s="1" t="n"/>
      <c r="M533" s="1" t="n"/>
      <c r="N533" s="1" t="n"/>
      <c r="O533" s="1" t="n"/>
      <c r="P533" s="1" t="n"/>
      <c r="Q533" s="1" t="n"/>
      <c r="R533" s="1" t="n"/>
      <c r="S533" s="210" t="n"/>
      <c r="T533" s="210" t="n"/>
      <c r="U533" s="1" t="n"/>
      <c r="V533" s="1" t="n"/>
      <c r="W533" s="1" t="n"/>
      <c r="X533" s="1" t="n"/>
      <c r="Y533" s="210" t="n"/>
      <c r="Z533" s="1" t="n"/>
      <c r="AA533" s="1" t="n"/>
      <c r="AB533" s="212" t="n"/>
      <c r="AC533" s="212" t="n"/>
    </row>
    <row r="534">
      <c r="A534" s="1" t="n"/>
      <c r="B534" s="1" t="n"/>
      <c r="C534" s="1" t="n"/>
      <c r="D534" s="1" t="n"/>
      <c r="E534" s="1" t="n"/>
      <c r="F534" s="1" t="n"/>
      <c r="G534" s="1" t="n"/>
      <c r="H534" s="1" t="n"/>
      <c r="I534" s="1" t="n"/>
      <c r="J534" s="1" t="n"/>
      <c r="K534" s="1" t="n"/>
      <c r="L534" s="1" t="n"/>
      <c r="M534" s="1" t="n"/>
      <c r="N534" s="1" t="n"/>
      <c r="O534" s="1" t="n"/>
      <c r="P534" s="1" t="n"/>
      <c r="Q534" s="1" t="n"/>
      <c r="R534" s="1" t="n"/>
      <c r="S534" s="210" t="n"/>
      <c r="T534" s="210" t="n"/>
      <c r="U534" s="1" t="n"/>
      <c r="V534" s="1" t="n"/>
      <c r="W534" s="1" t="n"/>
      <c r="X534" s="1" t="n"/>
      <c r="Y534" s="210" t="n"/>
      <c r="Z534" s="1" t="n"/>
      <c r="AA534" s="1" t="n"/>
      <c r="AB534" s="212" t="n"/>
      <c r="AC534" s="212" t="n"/>
    </row>
    <row r="535">
      <c r="A535" s="1" t="n"/>
      <c r="B535" s="1" t="n"/>
      <c r="C535" s="1" t="n"/>
      <c r="D535" s="1" t="n"/>
      <c r="E535" s="1" t="n"/>
      <c r="F535" s="1" t="n"/>
      <c r="G535" s="1" t="n"/>
      <c r="H535" s="1" t="n"/>
      <c r="I535" s="1" t="n"/>
      <c r="J535" s="1" t="n"/>
      <c r="K535" s="1" t="n"/>
      <c r="L535" s="1" t="n"/>
      <c r="M535" s="1" t="n"/>
      <c r="N535" s="1" t="n"/>
      <c r="O535" s="1" t="n"/>
      <c r="P535" s="1" t="n"/>
      <c r="Q535" s="1" t="n"/>
      <c r="R535" s="1" t="n"/>
      <c r="S535" s="210" t="n"/>
      <c r="T535" s="210" t="n"/>
      <c r="U535" s="1" t="n"/>
      <c r="V535" s="1" t="n"/>
      <c r="W535" s="1" t="n"/>
      <c r="X535" s="1" t="n"/>
      <c r="Y535" s="210" t="n"/>
      <c r="Z535" s="1" t="n"/>
      <c r="AA535" s="1" t="n"/>
      <c r="AB535" s="212" t="n"/>
      <c r="AC535" s="212" t="n"/>
    </row>
    <row r="536">
      <c r="A536" s="1" t="n"/>
      <c r="B536" s="1" t="n"/>
      <c r="C536" s="1" t="n"/>
      <c r="D536" s="1" t="n"/>
      <c r="E536" s="1" t="n"/>
      <c r="F536" s="1" t="n"/>
      <c r="G536" s="1" t="n"/>
      <c r="H536" s="1" t="n"/>
      <c r="I536" s="1" t="n"/>
      <c r="J536" s="1" t="n"/>
      <c r="K536" s="1" t="n"/>
      <c r="L536" s="1" t="n"/>
      <c r="M536" s="1" t="n"/>
      <c r="N536" s="1" t="n"/>
      <c r="O536" s="1" t="n"/>
      <c r="P536" s="1" t="n"/>
      <c r="Q536" s="1" t="n"/>
      <c r="R536" s="1" t="n"/>
      <c r="S536" s="210" t="n"/>
      <c r="T536" s="210" t="n"/>
      <c r="U536" s="1" t="n"/>
      <c r="V536" s="1" t="n"/>
      <c r="W536" s="1" t="n"/>
      <c r="X536" s="1" t="n"/>
      <c r="Y536" s="210" t="n"/>
      <c r="Z536" s="1" t="n"/>
      <c r="AA536" s="1" t="n"/>
      <c r="AB536" s="212" t="n"/>
      <c r="AC536" s="212" t="n"/>
    </row>
    <row r="537">
      <c r="A537" s="1" t="n"/>
      <c r="B537" s="1" t="n"/>
      <c r="C537" s="1" t="n"/>
      <c r="D537" s="1" t="n"/>
      <c r="E537" s="1" t="n"/>
      <c r="F537" s="1" t="n"/>
      <c r="G537" s="1" t="n"/>
      <c r="H537" s="1" t="n"/>
      <c r="I537" s="1" t="n"/>
      <c r="J537" s="1" t="n"/>
      <c r="K537" s="1" t="n"/>
      <c r="L537" s="1" t="n"/>
      <c r="M537" s="1" t="n"/>
      <c r="N537" s="1" t="n"/>
      <c r="O537" s="1" t="n"/>
      <c r="P537" s="1" t="n"/>
      <c r="Q537" s="1" t="n"/>
      <c r="R537" s="1" t="n"/>
      <c r="S537" s="210" t="n"/>
      <c r="T537" s="210" t="n"/>
      <c r="U537" s="1" t="n"/>
      <c r="V537" s="1" t="n"/>
      <c r="W537" s="1" t="n"/>
      <c r="X537" s="1" t="n"/>
      <c r="Y537" s="210" t="n"/>
      <c r="Z537" s="1" t="n"/>
      <c r="AA537" s="1" t="n"/>
      <c r="AB537" s="212" t="n"/>
      <c r="AC537" s="212" t="n"/>
    </row>
    <row r="538">
      <c r="A538" s="1" t="n"/>
      <c r="B538" s="1" t="n"/>
      <c r="C538" s="1" t="n"/>
      <c r="D538" s="1" t="n"/>
      <c r="E538" s="1" t="n"/>
      <c r="F538" s="1" t="n"/>
      <c r="G538" s="1" t="n"/>
      <c r="H538" s="1" t="n"/>
      <c r="I538" s="1" t="n"/>
      <c r="J538" s="1" t="n"/>
      <c r="K538" s="1" t="n"/>
      <c r="L538" s="1" t="n"/>
      <c r="M538" s="1" t="n"/>
      <c r="N538" s="1" t="n"/>
      <c r="O538" s="1" t="n"/>
      <c r="P538" s="1" t="n"/>
      <c r="Q538" s="1" t="n"/>
      <c r="R538" s="1" t="n"/>
      <c r="S538" s="210" t="n"/>
      <c r="T538" s="210" t="n"/>
      <c r="U538" s="1" t="n"/>
      <c r="V538" s="1" t="n"/>
      <c r="W538" s="1" t="n"/>
      <c r="X538" s="1" t="n"/>
      <c r="Y538" s="210" t="n"/>
      <c r="Z538" s="1" t="n"/>
      <c r="AA538" s="1" t="n"/>
      <c r="AB538" s="212" t="n"/>
      <c r="AC538" s="212" t="n"/>
    </row>
    <row r="539">
      <c r="A539" s="1" t="n"/>
      <c r="B539" s="1" t="n"/>
      <c r="C539" s="1" t="n"/>
      <c r="D539" s="1" t="n"/>
      <c r="E539" s="1" t="n"/>
      <c r="F539" s="1" t="n"/>
      <c r="G539" s="1" t="n"/>
      <c r="H539" s="1" t="n"/>
      <c r="I539" s="1" t="n"/>
      <c r="J539" s="1" t="n"/>
      <c r="K539" s="1" t="n"/>
      <c r="L539" s="1" t="n"/>
      <c r="M539" s="1" t="n"/>
      <c r="N539" s="1" t="n"/>
      <c r="O539" s="1" t="n"/>
      <c r="P539" s="1" t="n"/>
      <c r="Q539" s="1" t="n"/>
      <c r="R539" s="1" t="n"/>
      <c r="S539" s="210" t="n"/>
      <c r="T539" s="210" t="n"/>
      <c r="U539" s="1" t="n"/>
      <c r="V539" s="1" t="n"/>
      <c r="W539" s="1" t="n"/>
      <c r="X539" s="1" t="n"/>
      <c r="Y539" s="210" t="n"/>
      <c r="Z539" s="1" t="n"/>
      <c r="AA539" s="1" t="n"/>
      <c r="AB539" s="212" t="n"/>
      <c r="AC539" s="212" t="n"/>
    </row>
    <row r="540">
      <c r="A540" s="1" t="n"/>
      <c r="B540" s="1" t="n"/>
      <c r="C540" s="1" t="n"/>
      <c r="D540" s="1" t="n"/>
      <c r="E540" s="1" t="n"/>
      <c r="F540" s="1" t="n"/>
      <c r="G540" s="1" t="n"/>
      <c r="H540" s="1" t="n"/>
      <c r="I540" s="1" t="n"/>
      <c r="J540" s="1" t="n"/>
      <c r="K540" s="1" t="n"/>
      <c r="L540" s="1" t="n"/>
      <c r="M540" s="1" t="n"/>
      <c r="N540" s="1" t="n"/>
      <c r="O540" s="1" t="n"/>
      <c r="P540" s="1" t="n"/>
      <c r="Q540" s="1" t="n"/>
      <c r="R540" s="1" t="n"/>
      <c r="S540" s="210" t="n"/>
      <c r="T540" s="210" t="n"/>
      <c r="U540" s="1" t="n"/>
      <c r="V540" s="1" t="n"/>
      <c r="W540" s="1" t="n"/>
      <c r="X540" s="1" t="n"/>
      <c r="Y540" s="210" t="n"/>
      <c r="Z540" s="1" t="n"/>
      <c r="AA540" s="1" t="n"/>
      <c r="AB540" s="212" t="n"/>
      <c r="AC540" s="212" t="n"/>
    </row>
    <row r="541">
      <c r="A541" s="1" t="n"/>
      <c r="B541" s="1" t="n"/>
      <c r="C541" s="1" t="n"/>
      <c r="D541" s="1" t="n"/>
      <c r="E541" s="1" t="n"/>
      <c r="F541" s="1" t="n"/>
      <c r="G541" s="1" t="n"/>
      <c r="H541" s="1" t="n"/>
      <c r="I541" s="1" t="n"/>
      <c r="J541" s="1" t="n"/>
      <c r="K541" s="1" t="n"/>
      <c r="L541" s="1" t="n"/>
      <c r="M541" s="1" t="n"/>
      <c r="N541" s="1" t="n"/>
      <c r="O541" s="1" t="n"/>
      <c r="P541" s="1" t="n"/>
      <c r="Q541" s="1" t="n"/>
      <c r="R541" s="1" t="n"/>
      <c r="S541" s="210" t="n"/>
      <c r="T541" s="210" t="n"/>
      <c r="U541" s="1" t="n"/>
      <c r="V541" s="1" t="n"/>
      <c r="W541" s="1" t="n"/>
      <c r="X541" s="1" t="n"/>
      <c r="Y541" s="210" t="n"/>
      <c r="Z541" s="1" t="n"/>
      <c r="AA541" s="1" t="n"/>
      <c r="AB541" s="212" t="n"/>
      <c r="AC541" s="212" t="n"/>
    </row>
    <row r="542">
      <c r="A542" s="1" t="n"/>
      <c r="B542" s="1" t="n"/>
      <c r="C542" s="1" t="n"/>
      <c r="D542" s="1" t="n"/>
      <c r="E542" s="1" t="n"/>
      <c r="F542" s="1" t="n"/>
      <c r="G542" s="1" t="n"/>
      <c r="H542" s="1" t="n"/>
      <c r="I542" s="1" t="n"/>
      <c r="J542" s="1" t="n"/>
      <c r="K542" s="1" t="n"/>
      <c r="L542" s="1" t="n"/>
      <c r="M542" s="1" t="n"/>
      <c r="N542" s="1" t="n"/>
      <c r="O542" s="1" t="n"/>
      <c r="P542" s="1" t="n"/>
      <c r="Q542" s="1" t="n"/>
      <c r="R542" s="1" t="n"/>
      <c r="S542" s="210" t="n"/>
      <c r="T542" s="210" t="n"/>
      <c r="U542" s="1" t="n"/>
      <c r="V542" s="1" t="n"/>
      <c r="W542" s="1" t="n"/>
      <c r="X542" s="1" t="n"/>
      <c r="Y542" s="210" t="n"/>
      <c r="Z542" s="1" t="n"/>
      <c r="AA542" s="1" t="n"/>
      <c r="AB542" s="212" t="n"/>
      <c r="AC542" s="212" t="n"/>
    </row>
    <row r="543">
      <c r="A543" s="1" t="n"/>
      <c r="B543" s="1" t="n"/>
      <c r="C543" s="1" t="n"/>
      <c r="D543" s="1" t="n"/>
      <c r="E543" s="1" t="n"/>
      <c r="F543" s="1" t="n"/>
      <c r="G543" s="1" t="n"/>
      <c r="H543" s="1" t="n"/>
      <c r="I543" s="1" t="n"/>
      <c r="J543" s="1" t="n"/>
      <c r="K543" s="1" t="n"/>
      <c r="L543" s="1" t="n"/>
      <c r="M543" s="1" t="n"/>
      <c r="N543" s="1" t="n"/>
      <c r="O543" s="1" t="n"/>
      <c r="P543" s="1" t="n"/>
      <c r="Q543" s="1" t="n"/>
      <c r="R543" s="1" t="n"/>
      <c r="S543" s="210" t="n"/>
      <c r="T543" s="210" t="n"/>
      <c r="U543" s="1" t="n"/>
      <c r="V543" s="1" t="n"/>
      <c r="W543" s="1" t="n"/>
      <c r="X543" s="1" t="n"/>
      <c r="Y543" s="210" t="n"/>
      <c r="Z543" s="1" t="n"/>
      <c r="AA543" s="1" t="n"/>
      <c r="AB543" s="212" t="n"/>
      <c r="AC543" s="212" t="n"/>
    </row>
    <row r="544">
      <c r="A544" s="1" t="n"/>
      <c r="B544" s="1" t="n"/>
      <c r="C544" s="1" t="n"/>
      <c r="D544" s="1" t="n"/>
      <c r="E544" s="1" t="n"/>
      <c r="F544" s="1" t="n"/>
      <c r="G544" s="1" t="n"/>
      <c r="H544" s="1" t="n"/>
      <c r="I544" s="1" t="n"/>
      <c r="J544" s="1" t="n"/>
      <c r="K544" s="1" t="n"/>
      <c r="L544" s="1" t="n"/>
      <c r="M544" s="1" t="n"/>
      <c r="N544" s="1" t="n"/>
      <c r="O544" s="1" t="n"/>
      <c r="P544" s="1" t="n"/>
      <c r="Q544" s="1" t="n"/>
      <c r="R544" s="1" t="n"/>
      <c r="S544" s="210" t="n"/>
      <c r="T544" s="210" t="n"/>
      <c r="U544" s="1" t="n"/>
      <c r="V544" s="1" t="n"/>
      <c r="W544" s="1" t="n"/>
      <c r="X544" s="1" t="n"/>
      <c r="Y544" s="210" t="n"/>
      <c r="Z544" s="1" t="n"/>
      <c r="AA544" s="1" t="n"/>
      <c r="AB544" s="212" t="n"/>
      <c r="AC544" s="212" t="n"/>
    </row>
    <row r="545">
      <c r="A545" s="1" t="n"/>
      <c r="B545" s="1" t="n"/>
      <c r="C545" s="1" t="n"/>
      <c r="D545" s="1" t="n"/>
      <c r="E545" s="1" t="n"/>
      <c r="F545" s="1" t="n"/>
      <c r="G545" s="1" t="n"/>
      <c r="H545" s="1" t="n"/>
      <c r="I545" s="1" t="n"/>
      <c r="J545" s="1" t="n"/>
      <c r="K545" s="1" t="n"/>
      <c r="L545" s="1" t="n"/>
      <c r="M545" s="1" t="n"/>
      <c r="N545" s="1" t="n"/>
      <c r="O545" s="1" t="n"/>
      <c r="P545" s="1" t="n"/>
      <c r="Q545" s="1" t="n"/>
      <c r="R545" s="1" t="n"/>
      <c r="S545" s="210" t="n"/>
      <c r="T545" s="210" t="n"/>
      <c r="U545" s="1" t="n"/>
      <c r="V545" s="1" t="n"/>
      <c r="W545" s="1" t="n"/>
      <c r="X545" s="1" t="n"/>
      <c r="Y545" s="210" t="n"/>
      <c r="Z545" s="1" t="n"/>
      <c r="AA545" s="1" t="n"/>
      <c r="AB545" s="212" t="n"/>
      <c r="AC545" s="212" t="n"/>
    </row>
    <row r="546">
      <c r="A546" s="1" t="n"/>
      <c r="B546" s="1" t="n"/>
      <c r="C546" s="1" t="n"/>
      <c r="D546" s="1" t="n"/>
      <c r="E546" s="1" t="n"/>
      <c r="F546" s="1" t="n"/>
      <c r="G546" s="1" t="n"/>
      <c r="H546" s="1" t="n"/>
      <c r="I546" s="1" t="n"/>
      <c r="J546" s="1" t="n"/>
      <c r="K546" s="1" t="n"/>
      <c r="L546" s="1" t="n"/>
      <c r="M546" s="1" t="n"/>
      <c r="N546" s="1" t="n"/>
      <c r="O546" s="1" t="n"/>
      <c r="P546" s="1" t="n"/>
      <c r="Q546" s="1" t="n"/>
      <c r="R546" s="1" t="n"/>
      <c r="S546" s="210" t="n"/>
      <c r="T546" s="210" t="n"/>
      <c r="U546" s="1" t="n"/>
      <c r="V546" s="1" t="n"/>
      <c r="W546" s="1" t="n"/>
      <c r="X546" s="1" t="n"/>
      <c r="Y546" s="210" t="n"/>
      <c r="Z546" s="1" t="n"/>
      <c r="AA546" s="1" t="n"/>
      <c r="AB546" s="212" t="n"/>
      <c r="AC546" s="212" t="n"/>
    </row>
    <row r="547">
      <c r="A547" s="1" t="n"/>
      <c r="B547" s="1" t="n"/>
      <c r="C547" s="1" t="n"/>
      <c r="D547" s="1" t="n"/>
      <c r="E547" s="1" t="n"/>
      <c r="F547" s="1" t="n"/>
      <c r="G547" s="1" t="n"/>
      <c r="H547" s="1" t="n"/>
      <c r="I547" s="1" t="n"/>
      <c r="J547" s="1" t="n"/>
      <c r="K547" s="1" t="n"/>
      <c r="L547" s="1" t="n"/>
      <c r="M547" s="1" t="n"/>
      <c r="N547" s="1" t="n"/>
      <c r="O547" s="1" t="n"/>
      <c r="P547" s="1" t="n"/>
      <c r="Q547" s="1" t="n"/>
      <c r="R547" s="1" t="n"/>
      <c r="S547" s="210" t="n"/>
      <c r="T547" s="210" t="n"/>
      <c r="U547" s="1" t="n"/>
      <c r="V547" s="1" t="n"/>
      <c r="W547" s="1" t="n"/>
      <c r="X547" s="1" t="n"/>
      <c r="Y547" s="210" t="n"/>
      <c r="Z547" s="1" t="n"/>
      <c r="AA547" s="1" t="n"/>
      <c r="AB547" s="212" t="n"/>
      <c r="AC547" s="212" t="n"/>
    </row>
    <row r="548">
      <c r="A548" s="1" t="n"/>
      <c r="B548" s="1" t="n"/>
      <c r="C548" s="1" t="n"/>
      <c r="D548" s="1" t="n"/>
      <c r="E548" s="1" t="n"/>
      <c r="F548" s="1" t="n"/>
      <c r="G548" s="1" t="n"/>
      <c r="H548" s="1" t="n"/>
      <c r="I548" s="1" t="n"/>
      <c r="J548" s="1" t="n"/>
      <c r="K548" s="1" t="n"/>
      <c r="L548" s="1" t="n"/>
      <c r="M548" s="1" t="n"/>
      <c r="N548" s="1" t="n"/>
      <c r="O548" s="1" t="n"/>
      <c r="P548" s="1" t="n"/>
      <c r="Q548" s="1" t="n"/>
      <c r="R548" s="1" t="n"/>
      <c r="S548" s="210" t="n"/>
      <c r="T548" s="210" t="n"/>
      <c r="U548" s="1" t="n"/>
      <c r="V548" s="1" t="n"/>
      <c r="W548" s="1" t="n"/>
      <c r="X548" s="1" t="n"/>
      <c r="Y548" s="210" t="n"/>
      <c r="Z548" s="1" t="n"/>
      <c r="AA548" s="1" t="n"/>
      <c r="AB548" s="212" t="n"/>
      <c r="AC548" s="212" t="n"/>
    </row>
    <row r="549">
      <c r="A549" s="1" t="n"/>
      <c r="B549" s="1" t="n"/>
      <c r="C549" s="1" t="n"/>
      <c r="D549" s="1" t="n"/>
      <c r="E549" s="1" t="n"/>
      <c r="F549" s="1" t="n"/>
      <c r="G549" s="1" t="n"/>
      <c r="H549" s="1" t="n"/>
      <c r="I549" s="1" t="n"/>
      <c r="J549" s="1" t="n"/>
      <c r="K549" s="1" t="n"/>
      <c r="L549" s="1" t="n"/>
      <c r="M549" s="1" t="n"/>
      <c r="N549" s="1" t="n"/>
      <c r="O549" s="1" t="n"/>
      <c r="P549" s="1" t="n"/>
      <c r="Q549" s="1" t="n"/>
      <c r="R549" s="1" t="n"/>
      <c r="S549" s="210" t="n"/>
      <c r="T549" s="210" t="n"/>
      <c r="U549" s="1" t="n"/>
      <c r="V549" s="1" t="n"/>
      <c r="W549" s="1" t="n"/>
      <c r="X549" s="1" t="n"/>
      <c r="Y549" s="210" t="n"/>
      <c r="Z549" s="1" t="n"/>
      <c r="AA549" s="1" t="n"/>
      <c r="AB549" s="212" t="n"/>
      <c r="AC549" s="212" t="n"/>
    </row>
    <row r="550">
      <c r="A550" s="1" t="n"/>
      <c r="B550" s="1" t="n"/>
      <c r="C550" s="1" t="n"/>
      <c r="D550" s="1" t="n"/>
      <c r="E550" s="1" t="n"/>
      <c r="F550" s="1" t="n"/>
      <c r="G550" s="1" t="n"/>
      <c r="H550" s="1" t="n"/>
      <c r="I550" s="1" t="n"/>
      <c r="J550" s="1" t="n"/>
      <c r="K550" s="1" t="n"/>
      <c r="L550" s="1" t="n"/>
      <c r="M550" s="1" t="n"/>
      <c r="N550" s="1" t="n"/>
      <c r="O550" s="1" t="n"/>
      <c r="P550" s="1" t="n"/>
      <c r="Q550" s="1" t="n"/>
      <c r="R550" s="1" t="n"/>
      <c r="S550" s="210" t="n"/>
      <c r="T550" s="210" t="n"/>
      <c r="U550" s="1" t="n"/>
      <c r="V550" s="1" t="n"/>
      <c r="W550" s="1" t="n"/>
      <c r="X550" s="1" t="n"/>
      <c r="Y550" s="210" t="n"/>
      <c r="Z550" s="1" t="n"/>
      <c r="AA550" s="1" t="n"/>
      <c r="AB550" s="212" t="n"/>
      <c r="AC550" s="212" t="n"/>
    </row>
    <row r="551">
      <c r="A551" s="1" t="n"/>
      <c r="B551" s="1" t="n"/>
      <c r="C551" s="1" t="n"/>
      <c r="D551" s="1" t="n"/>
      <c r="E551" s="1" t="n"/>
      <c r="F551" s="1" t="n"/>
      <c r="G551" s="1" t="n"/>
      <c r="H551" s="1" t="n"/>
      <c r="I551" s="1" t="n"/>
      <c r="J551" s="1" t="n"/>
      <c r="K551" s="1" t="n"/>
      <c r="L551" s="1" t="n"/>
      <c r="M551" s="1" t="n"/>
      <c r="N551" s="1" t="n"/>
      <c r="O551" s="1" t="n"/>
      <c r="P551" s="1" t="n"/>
      <c r="Q551" s="1" t="n"/>
      <c r="R551" s="1" t="n"/>
      <c r="S551" s="210" t="n"/>
      <c r="T551" s="210" t="n"/>
      <c r="U551" s="1" t="n"/>
      <c r="V551" s="1" t="n"/>
      <c r="W551" s="1" t="n"/>
      <c r="X551" s="1" t="n"/>
      <c r="Y551" s="210" t="n"/>
      <c r="Z551" s="1" t="n"/>
      <c r="AA551" s="1" t="n"/>
      <c r="AB551" s="212" t="n"/>
      <c r="AC551" s="212" t="n"/>
    </row>
    <row r="552">
      <c r="A552" s="1" t="n"/>
      <c r="B552" s="1" t="n"/>
      <c r="C552" s="1" t="n"/>
      <c r="D552" s="1" t="n"/>
      <c r="E552" s="1" t="n"/>
      <c r="F552" s="1" t="n"/>
      <c r="G552" s="1" t="n"/>
      <c r="H552" s="1" t="n"/>
      <c r="I552" s="1" t="n"/>
      <c r="J552" s="1" t="n"/>
      <c r="K552" s="1" t="n"/>
      <c r="L552" s="1" t="n"/>
      <c r="M552" s="1" t="n"/>
      <c r="N552" s="1" t="n"/>
      <c r="O552" s="1" t="n"/>
      <c r="P552" s="1" t="n"/>
      <c r="Q552" s="1" t="n"/>
      <c r="R552" s="1" t="n"/>
      <c r="S552" s="210" t="n"/>
      <c r="T552" s="210" t="n"/>
      <c r="U552" s="1" t="n"/>
      <c r="V552" s="1" t="n"/>
      <c r="W552" s="1" t="n"/>
      <c r="X552" s="1" t="n"/>
      <c r="Y552" s="210" t="n"/>
      <c r="Z552" s="1" t="n"/>
      <c r="AA552" s="1" t="n"/>
      <c r="AB552" s="212" t="n"/>
      <c r="AC552" s="212" t="n"/>
    </row>
    <row r="553">
      <c r="A553" s="1" t="n"/>
      <c r="B553" s="1" t="n"/>
      <c r="C553" s="1" t="n"/>
      <c r="D553" s="1" t="n"/>
      <c r="E553" s="1" t="n"/>
      <c r="F553" s="1" t="n"/>
      <c r="G553" s="1" t="n"/>
      <c r="H553" s="1" t="n"/>
      <c r="I553" s="1" t="n"/>
      <c r="J553" s="1" t="n"/>
      <c r="K553" s="1" t="n"/>
      <c r="L553" s="1" t="n"/>
      <c r="M553" s="1" t="n"/>
      <c r="N553" s="1" t="n"/>
      <c r="O553" s="1" t="n"/>
      <c r="P553" s="1" t="n"/>
      <c r="Q553" s="1" t="n"/>
      <c r="R553" s="1" t="n"/>
      <c r="S553" s="210" t="n"/>
      <c r="T553" s="210" t="n"/>
      <c r="U553" s="1" t="n"/>
      <c r="V553" s="1" t="n"/>
      <c r="W553" s="1" t="n"/>
      <c r="X553" s="1" t="n"/>
      <c r="Y553" s="210" t="n"/>
      <c r="Z553" s="1" t="n"/>
      <c r="AA553" s="1" t="n"/>
      <c r="AB553" s="212" t="n"/>
      <c r="AC553" s="212" t="n"/>
    </row>
    <row r="554">
      <c r="A554" s="1" t="n"/>
      <c r="B554" s="1" t="n"/>
      <c r="C554" s="1" t="n"/>
      <c r="D554" s="1" t="n"/>
      <c r="E554" s="1" t="n"/>
      <c r="F554" s="1" t="n"/>
      <c r="G554" s="1" t="n"/>
      <c r="H554" s="1" t="n"/>
      <c r="I554" s="1" t="n"/>
      <c r="J554" s="1" t="n"/>
      <c r="K554" s="1" t="n"/>
      <c r="L554" s="1" t="n"/>
      <c r="M554" s="1" t="n"/>
      <c r="N554" s="1" t="n"/>
      <c r="O554" s="1" t="n"/>
      <c r="P554" s="1" t="n"/>
      <c r="Q554" s="1" t="n"/>
      <c r="R554" s="1" t="n"/>
      <c r="S554" s="210" t="n"/>
      <c r="T554" s="210" t="n"/>
      <c r="U554" s="1" t="n"/>
      <c r="V554" s="1" t="n"/>
      <c r="W554" s="1" t="n"/>
      <c r="X554" s="1" t="n"/>
      <c r="Y554" s="210" t="n"/>
      <c r="Z554" s="1" t="n"/>
      <c r="AA554" s="1" t="n"/>
      <c r="AB554" s="212" t="n"/>
      <c r="AC554" s="212" t="n"/>
    </row>
    <row r="555">
      <c r="A555" s="1" t="n"/>
      <c r="B555" s="1" t="n"/>
      <c r="C555" s="1" t="n"/>
      <c r="D555" s="1" t="n"/>
      <c r="E555" s="1" t="n"/>
      <c r="F555" s="1" t="n"/>
      <c r="G555" s="1" t="n"/>
      <c r="H555" s="1" t="n"/>
      <c r="I555" s="1" t="n"/>
      <c r="J555" s="1" t="n"/>
      <c r="K555" s="1" t="n"/>
      <c r="L555" s="1" t="n"/>
      <c r="M555" s="1" t="n"/>
      <c r="N555" s="1" t="n"/>
      <c r="O555" s="1" t="n"/>
      <c r="P555" s="1" t="n"/>
      <c r="Q555" s="1" t="n"/>
      <c r="R555" s="1" t="n"/>
      <c r="S555" s="210" t="n"/>
      <c r="T555" s="210" t="n"/>
      <c r="U555" s="1" t="n"/>
      <c r="V555" s="1" t="n"/>
      <c r="W555" s="1" t="n"/>
      <c r="X555" s="1" t="n"/>
      <c r="Y555" s="210" t="n"/>
      <c r="Z555" s="1" t="n"/>
      <c r="AA555" s="1" t="n"/>
      <c r="AB555" s="212" t="n"/>
      <c r="AC555" s="212" t="n"/>
    </row>
    <row r="556">
      <c r="A556" s="1" t="n"/>
      <c r="B556" s="1" t="n"/>
      <c r="C556" s="1" t="n"/>
      <c r="D556" s="1" t="n"/>
      <c r="E556" s="1" t="n"/>
      <c r="F556" s="1" t="n"/>
      <c r="G556" s="1" t="n"/>
      <c r="H556" s="1" t="n"/>
      <c r="I556" s="1" t="n"/>
      <c r="J556" s="1" t="n"/>
      <c r="K556" s="1" t="n"/>
      <c r="L556" s="1" t="n"/>
      <c r="M556" s="1" t="n"/>
      <c r="N556" s="1" t="n"/>
      <c r="O556" s="1" t="n"/>
      <c r="P556" s="1" t="n"/>
      <c r="Q556" s="1" t="n"/>
      <c r="R556" s="1" t="n"/>
      <c r="S556" s="210" t="n"/>
      <c r="T556" s="210" t="n"/>
      <c r="U556" s="1" t="n"/>
      <c r="V556" s="1" t="n"/>
      <c r="W556" s="1" t="n"/>
      <c r="X556" s="1" t="n"/>
      <c r="Y556" s="210" t="n"/>
      <c r="Z556" s="1" t="n"/>
      <c r="AA556" s="1" t="n"/>
      <c r="AB556" s="212" t="n"/>
      <c r="AC556" s="212" t="n"/>
    </row>
    <row r="557">
      <c r="A557" s="1" t="n"/>
      <c r="B557" s="1" t="n"/>
      <c r="C557" s="1" t="n"/>
      <c r="D557" s="1" t="n"/>
      <c r="E557" s="1" t="n"/>
      <c r="F557" s="1" t="n"/>
      <c r="G557" s="1" t="n"/>
      <c r="H557" s="1" t="n"/>
      <c r="I557" s="1" t="n"/>
      <c r="J557" s="1" t="n"/>
      <c r="K557" s="1" t="n"/>
      <c r="L557" s="1" t="n"/>
      <c r="M557" s="1" t="n"/>
      <c r="N557" s="1" t="n"/>
      <c r="O557" s="1" t="n"/>
      <c r="P557" s="1" t="n"/>
      <c r="Q557" s="1" t="n"/>
      <c r="R557" s="1" t="n"/>
      <c r="S557" s="210" t="n"/>
      <c r="T557" s="210" t="n"/>
      <c r="U557" s="1" t="n"/>
      <c r="V557" s="1" t="n"/>
      <c r="W557" s="1" t="n"/>
      <c r="X557" s="1" t="n"/>
      <c r="Y557" s="210" t="n"/>
      <c r="Z557" s="1" t="n"/>
      <c r="AA557" s="1" t="n"/>
      <c r="AB557" s="212" t="n"/>
      <c r="AC557" s="212" t="n"/>
    </row>
    <row r="558">
      <c r="A558" s="1" t="n"/>
      <c r="B558" s="1" t="n"/>
      <c r="C558" s="1" t="n"/>
      <c r="D558" s="1" t="n"/>
      <c r="E558" s="1" t="n"/>
      <c r="F558" s="1" t="n"/>
      <c r="G558" s="1" t="n"/>
      <c r="H558" s="1" t="n"/>
      <c r="I558" s="1" t="n"/>
      <c r="J558" s="1" t="n"/>
      <c r="K558" s="1" t="n"/>
      <c r="L558" s="1" t="n"/>
      <c r="M558" s="1" t="n"/>
      <c r="N558" s="1" t="n"/>
      <c r="O558" s="1" t="n"/>
      <c r="P558" s="1" t="n"/>
      <c r="Q558" s="1" t="n"/>
      <c r="R558" s="1" t="n"/>
      <c r="S558" s="210" t="n"/>
      <c r="T558" s="210" t="n"/>
      <c r="U558" s="1" t="n"/>
      <c r="V558" s="1" t="n"/>
      <c r="W558" s="1" t="n"/>
      <c r="X558" s="1" t="n"/>
      <c r="Y558" s="210" t="n"/>
      <c r="Z558" s="1" t="n"/>
      <c r="AA558" s="1" t="n"/>
      <c r="AB558" s="212" t="n"/>
      <c r="AC558" s="212" t="n"/>
    </row>
    <row r="559">
      <c r="A559" s="1" t="n"/>
      <c r="B559" s="1" t="n"/>
      <c r="C559" s="1" t="n"/>
      <c r="D559" s="1" t="n"/>
      <c r="E559" s="1" t="n"/>
      <c r="F559" s="1" t="n"/>
      <c r="G559" s="1" t="n"/>
      <c r="H559" s="1" t="n"/>
      <c r="I559" s="1" t="n"/>
      <c r="J559" s="1" t="n"/>
      <c r="K559" s="1" t="n"/>
      <c r="L559" s="1" t="n"/>
      <c r="M559" s="1" t="n"/>
      <c r="N559" s="1" t="n"/>
      <c r="O559" s="1" t="n"/>
      <c r="P559" s="1" t="n"/>
      <c r="Q559" s="1" t="n"/>
      <c r="R559" s="1" t="n"/>
      <c r="S559" s="210" t="n"/>
      <c r="T559" s="210" t="n"/>
      <c r="U559" s="1" t="n"/>
      <c r="V559" s="1" t="n"/>
      <c r="W559" s="1" t="n"/>
      <c r="X559" s="1" t="n"/>
      <c r="Y559" s="210" t="n"/>
      <c r="Z559" s="1" t="n"/>
      <c r="AA559" s="1" t="n"/>
      <c r="AB559" s="212" t="n"/>
      <c r="AC559" s="212" t="n"/>
    </row>
    <row r="560">
      <c r="A560" s="1" t="n"/>
      <c r="B560" s="1" t="n"/>
      <c r="C560" s="1" t="n"/>
      <c r="D560" s="1" t="n"/>
      <c r="E560" s="1" t="n"/>
      <c r="F560" s="1" t="n"/>
      <c r="G560" s="1" t="n"/>
      <c r="H560" s="1" t="n"/>
      <c r="I560" s="1" t="n"/>
      <c r="J560" s="1" t="n"/>
      <c r="K560" s="1" t="n"/>
      <c r="L560" s="1" t="n"/>
      <c r="M560" s="1" t="n"/>
      <c r="N560" s="1" t="n"/>
      <c r="O560" s="1" t="n"/>
      <c r="P560" s="1" t="n"/>
      <c r="Q560" s="1" t="n"/>
      <c r="R560" s="1" t="n"/>
      <c r="S560" s="210" t="n"/>
      <c r="T560" s="210" t="n"/>
      <c r="U560" s="1" t="n"/>
      <c r="V560" s="1" t="n"/>
      <c r="W560" s="1" t="n"/>
      <c r="X560" s="1" t="n"/>
      <c r="Y560" s="210" t="n"/>
      <c r="Z560" s="1" t="n"/>
      <c r="AA560" s="1" t="n"/>
      <c r="AB560" s="212" t="n"/>
      <c r="AC560" s="212" t="n"/>
    </row>
    <row r="561">
      <c r="A561" s="1" t="n"/>
      <c r="B561" s="1" t="n"/>
      <c r="C561" s="1" t="n"/>
      <c r="D561" s="1" t="n"/>
      <c r="E561" s="1" t="n"/>
      <c r="F561" s="1" t="n"/>
      <c r="G561" s="1" t="n"/>
      <c r="H561" s="1" t="n"/>
      <c r="I561" s="1" t="n"/>
      <c r="J561" s="1" t="n"/>
      <c r="K561" s="1" t="n"/>
      <c r="L561" s="1" t="n"/>
      <c r="M561" s="1" t="n"/>
      <c r="N561" s="1" t="n"/>
      <c r="O561" s="1" t="n"/>
      <c r="P561" s="1" t="n"/>
      <c r="Q561" s="1" t="n"/>
      <c r="R561" s="1" t="n"/>
      <c r="S561" s="210" t="n"/>
      <c r="T561" s="210" t="n"/>
      <c r="U561" s="1" t="n"/>
      <c r="V561" s="1" t="n"/>
      <c r="W561" s="1" t="n"/>
      <c r="X561" s="1" t="n"/>
      <c r="Y561" s="210" t="n"/>
      <c r="Z561" s="1" t="n"/>
      <c r="AA561" s="1" t="n"/>
      <c r="AB561" s="212" t="n"/>
      <c r="AC561" s="212" t="n"/>
    </row>
    <row r="562">
      <c r="A562" s="1" t="n"/>
      <c r="B562" s="1" t="n"/>
      <c r="C562" s="1" t="n"/>
      <c r="D562" s="1" t="n"/>
      <c r="E562" s="1" t="n"/>
      <c r="F562" s="1" t="n"/>
      <c r="G562" s="1" t="n"/>
      <c r="H562" s="1" t="n"/>
      <c r="I562" s="1" t="n"/>
      <c r="J562" s="1" t="n"/>
      <c r="K562" s="1" t="n"/>
      <c r="L562" s="1" t="n"/>
      <c r="M562" s="1" t="n"/>
      <c r="N562" s="1" t="n"/>
      <c r="O562" s="1" t="n"/>
      <c r="P562" s="1" t="n"/>
      <c r="Q562" s="1" t="n"/>
      <c r="R562" s="1" t="n"/>
      <c r="S562" s="210" t="n"/>
      <c r="T562" s="210" t="n"/>
      <c r="U562" s="1" t="n"/>
      <c r="V562" s="1" t="n"/>
      <c r="W562" s="1" t="n"/>
      <c r="X562" s="1" t="n"/>
      <c r="Y562" s="210" t="n"/>
      <c r="Z562" s="1" t="n"/>
      <c r="AA562" s="1" t="n"/>
      <c r="AB562" s="212" t="n"/>
      <c r="AC562" s="212" t="n"/>
    </row>
    <row r="563">
      <c r="A563" s="1" t="n"/>
      <c r="B563" s="1" t="n"/>
      <c r="C563" s="1" t="n"/>
      <c r="D563" s="1" t="n"/>
      <c r="E563" s="1" t="n"/>
      <c r="F563" s="1" t="n"/>
      <c r="G563" s="1" t="n"/>
      <c r="H563" s="1" t="n"/>
      <c r="I563" s="1" t="n"/>
      <c r="J563" s="1" t="n"/>
      <c r="K563" s="1" t="n"/>
      <c r="L563" s="1" t="n"/>
      <c r="M563" s="1" t="n"/>
      <c r="N563" s="1" t="n"/>
      <c r="O563" s="1" t="n"/>
      <c r="P563" s="1" t="n"/>
      <c r="Q563" s="1" t="n"/>
      <c r="R563" s="1" t="n"/>
      <c r="S563" s="210" t="n"/>
      <c r="T563" s="210" t="n"/>
      <c r="U563" s="1" t="n"/>
      <c r="V563" s="1" t="n"/>
      <c r="W563" s="1" t="n"/>
      <c r="X563" s="1" t="n"/>
      <c r="Y563" s="210" t="n"/>
      <c r="Z563" s="1" t="n"/>
      <c r="AA563" s="1" t="n"/>
      <c r="AB563" s="212" t="n"/>
      <c r="AC563" s="212" t="n"/>
    </row>
    <row r="564">
      <c r="A564" s="1" t="n"/>
      <c r="B564" s="1" t="n"/>
      <c r="C564" s="1" t="n"/>
      <c r="D564" s="1" t="n"/>
      <c r="E564" s="1" t="n"/>
      <c r="F564" s="1" t="n"/>
      <c r="G564" s="1" t="n"/>
      <c r="H564" s="1" t="n"/>
      <c r="I564" s="1" t="n"/>
      <c r="J564" s="1" t="n"/>
      <c r="K564" s="1" t="n"/>
      <c r="L564" s="1" t="n"/>
      <c r="M564" s="1" t="n"/>
      <c r="N564" s="1" t="n"/>
      <c r="O564" s="1" t="n"/>
      <c r="P564" s="1" t="n"/>
      <c r="Q564" s="1" t="n"/>
      <c r="R564" s="1" t="n"/>
      <c r="S564" s="210" t="n"/>
      <c r="T564" s="210" t="n"/>
      <c r="U564" s="1" t="n"/>
      <c r="V564" s="1" t="n"/>
      <c r="W564" s="1" t="n"/>
      <c r="X564" s="1" t="n"/>
      <c r="Y564" s="210" t="n"/>
      <c r="Z564" s="1" t="n"/>
      <c r="AA564" s="1" t="n"/>
      <c r="AB564" s="212" t="n"/>
      <c r="AC564" s="212" t="n"/>
    </row>
    <row r="565">
      <c r="A565" s="1" t="n"/>
      <c r="B565" s="1" t="n"/>
      <c r="C565" s="1" t="n"/>
      <c r="D565" s="1" t="n"/>
      <c r="E565" s="1" t="n"/>
      <c r="F565" s="1" t="n"/>
      <c r="G565" s="1" t="n"/>
      <c r="H565" s="1" t="n"/>
      <c r="I565" s="1" t="n"/>
      <c r="J565" s="1" t="n"/>
      <c r="K565" s="1" t="n"/>
      <c r="L565" s="1" t="n"/>
      <c r="M565" s="1" t="n"/>
      <c r="N565" s="1" t="n"/>
      <c r="O565" s="1" t="n"/>
      <c r="P565" s="1" t="n"/>
      <c r="Q565" s="1" t="n"/>
      <c r="R565" s="1" t="n"/>
      <c r="S565" s="210" t="n"/>
      <c r="T565" s="210" t="n"/>
      <c r="U565" s="1" t="n"/>
      <c r="V565" s="1" t="n"/>
      <c r="W565" s="1" t="n"/>
      <c r="X565" s="1" t="n"/>
      <c r="Y565" s="210" t="n"/>
      <c r="Z565" s="1" t="n"/>
      <c r="AA565" s="1" t="n"/>
      <c r="AB565" s="212" t="n"/>
      <c r="AC565" s="212" t="n"/>
    </row>
    <row r="566">
      <c r="A566" s="1" t="n"/>
      <c r="B566" s="1" t="n"/>
      <c r="C566" s="1" t="n"/>
      <c r="D566" s="1" t="n"/>
      <c r="E566" s="1" t="n"/>
      <c r="F566" s="1" t="n"/>
      <c r="G566" s="1" t="n"/>
      <c r="H566" s="1" t="n"/>
      <c r="I566" s="1" t="n"/>
      <c r="J566" s="1" t="n"/>
      <c r="K566" s="1" t="n"/>
      <c r="L566" s="1" t="n"/>
      <c r="M566" s="1" t="n"/>
      <c r="N566" s="1" t="n"/>
      <c r="O566" s="1" t="n"/>
      <c r="P566" s="1" t="n"/>
      <c r="Q566" s="1" t="n"/>
      <c r="R566" s="1" t="n"/>
      <c r="S566" s="210" t="n"/>
      <c r="T566" s="210" t="n"/>
      <c r="U566" s="1" t="n"/>
      <c r="V566" s="1" t="n"/>
      <c r="W566" s="1" t="n"/>
      <c r="X566" s="1" t="n"/>
      <c r="Y566" s="210" t="n"/>
      <c r="Z566" s="1" t="n"/>
      <c r="AA566" s="1" t="n"/>
      <c r="AB566" s="212" t="n"/>
      <c r="AC566" s="212" t="n"/>
    </row>
    <row r="567">
      <c r="A567" s="1" t="n"/>
      <c r="B567" s="1" t="n"/>
      <c r="C567" s="1" t="n"/>
      <c r="D567" s="1" t="n"/>
      <c r="E567" s="1" t="n"/>
      <c r="F567" s="1" t="n"/>
      <c r="G567" s="1" t="n"/>
      <c r="H567" s="1" t="n"/>
      <c r="I567" s="1" t="n"/>
      <c r="J567" s="1" t="n"/>
      <c r="K567" s="1" t="n"/>
      <c r="L567" s="1" t="n"/>
      <c r="M567" s="1" t="n"/>
      <c r="N567" s="1" t="n"/>
      <c r="O567" s="1" t="n"/>
      <c r="P567" s="1" t="n"/>
      <c r="Q567" s="1" t="n"/>
      <c r="R567" s="1" t="n"/>
      <c r="S567" s="210" t="n"/>
      <c r="T567" s="210" t="n"/>
      <c r="U567" s="1" t="n"/>
      <c r="V567" s="1" t="n"/>
      <c r="W567" s="1" t="n"/>
      <c r="X567" s="1" t="n"/>
      <c r="Y567" s="210" t="n"/>
      <c r="Z567" s="1" t="n"/>
      <c r="AA567" s="1" t="n"/>
      <c r="AB567" s="212" t="n"/>
      <c r="AC567" s="212" t="n"/>
    </row>
    <row r="568">
      <c r="A568" s="1" t="n"/>
      <c r="B568" s="1" t="n"/>
      <c r="C568" s="1" t="n"/>
      <c r="D568" s="1" t="n"/>
      <c r="E568" s="1" t="n"/>
      <c r="F568" s="1" t="n"/>
      <c r="G568" s="1" t="n"/>
      <c r="H568" s="1" t="n"/>
      <c r="I568" s="1" t="n"/>
      <c r="J568" s="1" t="n"/>
      <c r="K568" s="1" t="n"/>
      <c r="L568" s="1" t="n"/>
      <c r="M568" s="1" t="n"/>
      <c r="N568" s="1" t="n"/>
      <c r="O568" s="1" t="n"/>
      <c r="P568" s="1" t="n"/>
      <c r="Q568" s="1" t="n"/>
      <c r="R568" s="1" t="n"/>
      <c r="S568" s="210" t="n"/>
      <c r="T568" s="210" t="n"/>
      <c r="U568" s="1" t="n"/>
      <c r="V568" s="1" t="n"/>
      <c r="W568" s="1" t="n"/>
      <c r="X568" s="1" t="n"/>
      <c r="Y568" s="210" t="n"/>
      <c r="Z568" s="1" t="n"/>
      <c r="AA568" s="1" t="n"/>
      <c r="AB568" s="212" t="n"/>
      <c r="AC568" s="212" t="n"/>
    </row>
    <row r="569">
      <c r="A569" s="1" t="n"/>
      <c r="B569" s="1" t="n"/>
      <c r="C569" s="1" t="n"/>
      <c r="D569" s="1" t="n"/>
      <c r="E569" s="1" t="n"/>
      <c r="F569" s="1" t="n"/>
      <c r="G569" s="1" t="n"/>
      <c r="H569" s="1" t="n"/>
      <c r="I569" s="1" t="n"/>
      <c r="J569" s="1" t="n"/>
      <c r="K569" s="1" t="n"/>
      <c r="L569" s="1" t="n"/>
      <c r="M569" s="1" t="n"/>
      <c r="N569" s="1" t="n"/>
      <c r="O569" s="1" t="n"/>
      <c r="P569" s="1" t="n"/>
      <c r="Q569" s="1" t="n"/>
      <c r="R569" s="1" t="n"/>
      <c r="S569" s="210" t="n"/>
      <c r="T569" s="210" t="n"/>
      <c r="U569" s="1" t="n"/>
      <c r="V569" s="1" t="n"/>
      <c r="W569" s="1" t="n"/>
      <c r="X569" s="1" t="n"/>
      <c r="Y569" s="210" t="n"/>
      <c r="Z569" s="1" t="n"/>
      <c r="AA569" s="1" t="n"/>
      <c r="AB569" s="212" t="n"/>
      <c r="AC569" s="212" t="n"/>
    </row>
    <row r="570">
      <c r="A570" s="1" t="n"/>
      <c r="B570" s="1" t="n"/>
      <c r="C570" s="1" t="n"/>
      <c r="D570" s="1" t="n"/>
      <c r="E570" s="1" t="n"/>
      <c r="F570" s="1" t="n"/>
      <c r="G570" s="1" t="n"/>
      <c r="H570" s="1" t="n"/>
      <c r="I570" s="1" t="n"/>
      <c r="J570" s="1" t="n"/>
      <c r="K570" s="1" t="n"/>
      <c r="L570" s="1" t="n"/>
      <c r="M570" s="1" t="n"/>
      <c r="N570" s="1" t="n"/>
      <c r="O570" s="1" t="n"/>
      <c r="P570" s="1" t="n"/>
      <c r="Q570" s="1" t="n"/>
      <c r="R570" s="1" t="n"/>
      <c r="S570" s="210" t="n"/>
      <c r="T570" s="210" t="n"/>
      <c r="U570" s="1" t="n"/>
      <c r="V570" s="1" t="n"/>
      <c r="W570" s="1" t="n"/>
      <c r="X570" s="1" t="n"/>
      <c r="Y570" s="210" t="n"/>
      <c r="Z570" s="1" t="n"/>
      <c r="AA570" s="1" t="n"/>
      <c r="AB570" s="212" t="n"/>
      <c r="AC570" s="212" t="n"/>
    </row>
    <row r="571">
      <c r="A571" s="1" t="n"/>
      <c r="B571" s="1" t="n"/>
      <c r="C571" s="1" t="n"/>
      <c r="D571" s="1" t="n"/>
      <c r="E571" s="1" t="n"/>
      <c r="F571" s="1" t="n"/>
      <c r="G571" s="1" t="n"/>
      <c r="H571" s="1" t="n"/>
      <c r="I571" s="1" t="n"/>
      <c r="J571" s="1" t="n"/>
      <c r="K571" s="1" t="n"/>
      <c r="L571" s="1" t="n"/>
      <c r="M571" s="1" t="n"/>
      <c r="N571" s="1" t="n"/>
      <c r="O571" s="1" t="n"/>
      <c r="P571" s="1" t="n"/>
      <c r="Q571" s="1" t="n"/>
      <c r="R571" s="1" t="n"/>
      <c r="S571" s="210" t="n"/>
      <c r="T571" s="210" t="n"/>
      <c r="U571" s="1" t="n"/>
      <c r="V571" s="1" t="n"/>
      <c r="W571" s="1" t="n"/>
      <c r="X571" s="1" t="n"/>
      <c r="Y571" s="210" t="n"/>
      <c r="Z571" s="1" t="n"/>
      <c r="AA571" s="1" t="n"/>
      <c r="AB571" s="212" t="n"/>
      <c r="AC571" s="212" t="n"/>
    </row>
    <row r="572">
      <c r="A572" s="1" t="n"/>
      <c r="B572" s="1" t="n"/>
      <c r="C572" s="1" t="n"/>
      <c r="D572" s="1" t="n"/>
      <c r="E572" s="1" t="n"/>
      <c r="F572" s="1" t="n"/>
      <c r="G572" s="1" t="n"/>
      <c r="H572" s="1" t="n"/>
      <c r="I572" s="1" t="n"/>
      <c r="J572" s="1" t="n"/>
      <c r="K572" s="1" t="n"/>
      <c r="L572" s="1" t="n"/>
      <c r="M572" s="1" t="n"/>
      <c r="N572" s="1" t="n"/>
      <c r="O572" s="1" t="n"/>
      <c r="P572" s="1" t="n"/>
      <c r="Q572" s="1" t="n"/>
      <c r="R572" s="1" t="n"/>
      <c r="S572" s="210" t="n"/>
      <c r="T572" s="210" t="n"/>
      <c r="U572" s="1" t="n"/>
      <c r="V572" s="1" t="n"/>
      <c r="W572" s="1" t="n"/>
      <c r="X572" s="1" t="n"/>
      <c r="Y572" s="210" t="n"/>
      <c r="Z572" s="1" t="n"/>
      <c r="AA572" s="1" t="n"/>
      <c r="AB572" s="212" t="n"/>
      <c r="AC572" s="212" t="n"/>
    </row>
    <row r="573">
      <c r="A573" s="1" t="n"/>
      <c r="B573" s="1" t="n"/>
      <c r="C573" s="1" t="n"/>
      <c r="D573" s="1" t="n"/>
      <c r="E573" s="1" t="n"/>
      <c r="F573" s="1" t="n"/>
      <c r="G573" s="1" t="n"/>
      <c r="H573" s="1" t="n"/>
      <c r="I573" s="1" t="n"/>
      <c r="J573" s="1" t="n"/>
      <c r="K573" s="1" t="n"/>
      <c r="L573" s="1" t="n"/>
      <c r="M573" s="1" t="n"/>
      <c r="N573" s="1" t="n"/>
      <c r="O573" s="1" t="n"/>
      <c r="P573" s="1" t="n"/>
      <c r="Q573" s="1" t="n"/>
      <c r="R573" s="1" t="n"/>
      <c r="S573" s="210" t="n"/>
      <c r="T573" s="210" t="n"/>
      <c r="U573" s="1" t="n"/>
      <c r="V573" s="1" t="n"/>
      <c r="W573" s="1" t="n"/>
      <c r="X573" s="1" t="n"/>
      <c r="Y573" s="210" t="n"/>
      <c r="Z573" s="1" t="n"/>
      <c r="AA573" s="1" t="n"/>
      <c r="AB573" s="212" t="n"/>
      <c r="AC573" s="212" t="n"/>
    </row>
    <row r="574">
      <c r="A574" s="1" t="n"/>
      <c r="B574" s="1" t="n"/>
      <c r="C574" s="1" t="n"/>
      <c r="D574" s="1" t="n"/>
      <c r="E574" s="1" t="n"/>
      <c r="F574" s="1" t="n"/>
      <c r="G574" s="1" t="n"/>
      <c r="H574" s="1" t="n"/>
      <c r="I574" s="1" t="n"/>
      <c r="J574" s="1" t="n"/>
      <c r="K574" s="1" t="n"/>
      <c r="L574" s="1" t="n"/>
      <c r="M574" s="1" t="n"/>
      <c r="N574" s="1" t="n"/>
      <c r="O574" s="1" t="n"/>
      <c r="P574" s="1" t="n"/>
      <c r="Q574" s="1" t="n"/>
      <c r="R574" s="1" t="n"/>
      <c r="S574" s="210" t="n"/>
      <c r="T574" s="210" t="n"/>
      <c r="U574" s="1" t="n"/>
      <c r="V574" s="1" t="n"/>
      <c r="W574" s="1" t="n"/>
      <c r="X574" s="1" t="n"/>
      <c r="Y574" s="210" t="n"/>
      <c r="Z574" s="1" t="n"/>
      <c r="AA574" s="1" t="n"/>
      <c r="AB574" s="212" t="n"/>
      <c r="AC574" s="212" t="n"/>
    </row>
    <row r="575">
      <c r="A575" s="1" t="n"/>
      <c r="B575" s="1" t="n"/>
      <c r="C575" s="1" t="n"/>
      <c r="D575" s="1" t="n"/>
      <c r="E575" s="1" t="n"/>
      <c r="F575" s="1" t="n"/>
      <c r="G575" s="1" t="n"/>
      <c r="H575" s="1" t="n"/>
      <c r="I575" s="1" t="n"/>
      <c r="J575" s="1" t="n"/>
      <c r="K575" s="1" t="n"/>
      <c r="L575" s="1" t="n"/>
      <c r="M575" s="1" t="n"/>
      <c r="N575" s="1" t="n"/>
      <c r="O575" s="1" t="n"/>
      <c r="P575" s="1" t="n"/>
      <c r="Q575" s="1" t="n"/>
      <c r="R575" s="1" t="n"/>
      <c r="S575" s="210" t="n"/>
      <c r="T575" s="210" t="n"/>
      <c r="U575" s="1" t="n"/>
      <c r="V575" s="1" t="n"/>
      <c r="W575" s="1" t="n"/>
      <c r="X575" s="1" t="n"/>
      <c r="Y575" s="210" t="n"/>
      <c r="Z575" s="1" t="n"/>
      <c r="AA575" s="1" t="n"/>
      <c r="AB575" s="212" t="n"/>
      <c r="AC575" s="212" t="n"/>
    </row>
    <row r="576">
      <c r="A576" s="1" t="n"/>
      <c r="B576" s="1" t="n"/>
      <c r="C576" s="1" t="n"/>
      <c r="D576" s="1" t="n"/>
      <c r="E576" s="1" t="n"/>
      <c r="F576" s="1" t="n"/>
      <c r="G576" s="1" t="n"/>
      <c r="H576" s="1" t="n"/>
      <c r="I576" s="1" t="n"/>
      <c r="J576" s="1" t="n"/>
      <c r="K576" s="1" t="n"/>
      <c r="L576" s="1" t="n"/>
      <c r="M576" s="1" t="n"/>
      <c r="N576" s="1" t="n"/>
      <c r="O576" s="1" t="n"/>
      <c r="P576" s="1" t="n"/>
      <c r="Q576" s="1" t="n"/>
      <c r="R576" s="1" t="n"/>
      <c r="S576" s="210" t="n"/>
      <c r="T576" s="210" t="n"/>
      <c r="U576" s="1" t="n"/>
      <c r="V576" s="1" t="n"/>
      <c r="W576" s="1" t="n"/>
      <c r="X576" s="1" t="n"/>
      <c r="Y576" s="210" t="n"/>
      <c r="Z576" s="1" t="n"/>
      <c r="AA576" s="1" t="n"/>
      <c r="AB576" s="212" t="n"/>
      <c r="AC576" s="212" t="n"/>
    </row>
    <row r="577">
      <c r="A577" s="1" t="n"/>
      <c r="B577" s="1" t="n"/>
      <c r="C577" s="1" t="n"/>
      <c r="D577" s="1" t="n"/>
      <c r="E577" s="1" t="n"/>
      <c r="F577" s="1" t="n"/>
      <c r="G577" s="1" t="n"/>
      <c r="H577" s="1" t="n"/>
      <c r="I577" s="1" t="n"/>
      <c r="J577" s="1" t="n"/>
      <c r="K577" s="1" t="n"/>
      <c r="L577" s="1" t="n"/>
      <c r="M577" s="1" t="n"/>
      <c r="N577" s="1" t="n"/>
      <c r="O577" s="1" t="n"/>
      <c r="P577" s="1" t="n"/>
      <c r="Q577" s="1" t="n"/>
      <c r="R577" s="1" t="n"/>
      <c r="S577" s="210" t="n"/>
      <c r="T577" s="210" t="n"/>
      <c r="U577" s="1" t="n"/>
      <c r="V577" s="1" t="n"/>
      <c r="W577" s="1" t="n"/>
      <c r="X577" s="1" t="n"/>
      <c r="Y577" s="210" t="n"/>
      <c r="Z577" s="1" t="n"/>
      <c r="AA577" s="1" t="n"/>
      <c r="AB577" s="212" t="n"/>
      <c r="AC577" s="212" t="n"/>
    </row>
    <row r="578">
      <c r="A578" s="1" t="n"/>
      <c r="B578" s="1" t="n"/>
      <c r="C578" s="1" t="n"/>
      <c r="D578" s="1" t="n"/>
      <c r="E578" s="1" t="n"/>
      <c r="F578" s="1" t="n"/>
      <c r="G578" s="1" t="n"/>
      <c r="H578" s="1" t="n"/>
      <c r="I578" s="1" t="n"/>
      <c r="J578" s="1" t="n"/>
      <c r="K578" s="1" t="n"/>
      <c r="L578" s="1" t="n"/>
      <c r="M578" s="1" t="n"/>
      <c r="N578" s="1" t="n"/>
      <c r="O578" s="1" t="n"/>
      <c r="P578" s="1" t="n"/>
      <c r="Q578" s="1" t="n"/>
      <c r="R578" s="1" t="n"/>
      <c r="S578" s="210" t="n"/>
      <c r="T578" s="210" t="n"/>
      <c r="U578" s="1" t="n"/>
      <c r="V578" s="1" t="n"/>
      <c r="W578" s="1" t="n"/>
      <c r="X578" s="1" t="n"/>
      <c r="Y578" s="210" t="n"/>
      <c r="Z578" s="1" t="n"/>
      <c r="AA578" s="1" t="n"/>
      <c r="AB578" s="212" t="n"/>
      <c r="AC578" s="212" t="n"/>
    </row>
    <row r="579">
      <c r="A579" s="1" t="n"/>
      <c r="B579" s="1" t="n"/>
      <c r="C579" s="1" t="n"/>
      <c r="D579" s="1" t="n"/>
      <c r="E579" s="1" t="n"/>
      <c r="F579" s="1" t="n"/>
      <c r="G579" s="1" t="n"/>
      <c r="H579" s="1" t="n"/>
      <c r="I579" s="1" t="n"/>
      <c r="J579" s="1" t="n"/>
      <c r="K579" s="1" t="n"/>
      <c r="L579" s="1" t="n"/>
      <c r="M579" s="1" t="n"/>
      <c r="N579" s="1" t="n"/>
      <c r="O579" s="1" t="n"/>
      <c r="P579" s="1" t="n"/>
      <c r="Q579" s="1" t="n"/>
      <c r="R579" s="1" t="n"/>
      <c r="S579" s="210" t="n"/>
      <c r="T579" s="210" t="n"/>
      <c r="U579" s="1" t="n"/>
      <c r="V579" s="1" t="n"/>
      <c r="W579" s="1" t="n"/>
      <c r="X579" s="1" t="n"/>
      <c r="Y579" s="210" t="n"/>
      <c r="Z579" s="1" t="n"/>
      <c r="AA579" s="1" t="n"/>
      <c r="AB579" s="212" t="n"/>
      <c r="AC579" s="212" t="n"/>
    </row>
    <row r="580">
      <c r="A580" s="1" t="n"/>
      <c r="B580" s="1" t="n"/>
      <c r="C580" s="1" t="n"/>
      <c r="D580" s="1" t="n"/>
      <c r="E580" s="1" t="n"/>
      <c r="F580" s="1" t="n"/>
      <c r="G580" s="1" t="n"/>
      <c r="H580" s="1" t="n"/>
      <c r="I580" s="1" t="n"/>
      <c r="J580" s="1" t="n"/>
      <c r="K580" s="1" t="n"/>
      <c r="L580" s="1" t="n"/>
      <c r="M580" s="1" t="n"/>
      <c r="N580" s="1" t="n"/>
      <c r="O580" s="1" t="n"/>
      <c r="P580" s="1" t="n"/>
      <c r="Q580" s="1" t="n"/>
      <c r="R580" s="1" t="n"/>
      <c r="S580" s="210" t="n"/>
      <c r="T580" s="210" t="n"/>
      <c r="U580" s="1" t="n"/>
      <c r="V580" s="1" t="n"/>
      <c r="W580" s="1" t="n"/>
      <c r="X580" s="1" t="n"/>
      <c r="Y580" s="210" t="n"/>
      <c r="Z580" s="1" t="n"/>
      <c r="AA580" s="1" t="n"/>
      <c r="AB580" s="212" t="n"/>
      <c r="AC580" s="212" t="n"/>
    </row>
    <row r="581">
      <c r="A581" s="1" t="n"/>
      <c r="B581" s="1" t="n"/>
      <c r="C581" s="1" t="n"/>
      <c r="D581" s="1" t="n"/>
      <c r="E581" s="1" t="n"/>
      <c r="F581" s="1" t="n"/>
      <c r="G581" s="1" t="n"/>
      <c r="H581" s="1" t="n"/>
      <c r="I581" s="1" t="n"/>
      <c r="J581" s="1" t="n"/>
      <c r="K581" s="1" t="n"/>
      <c r="L581" s="1" t="n"/>
      <c r="M581" s="1" t="n"/>
      <c r="N581" s="1" t="n"/>
      <c r="O581" s="1" t="n"/>
      <c r="P581" s="1" t="n"/>
      <c r="Q581" s="1" t="n"/>
      <c r="R581" s="1" t="n"/>
      <c r="S581" s="210" t="n"/>
      <c r="T581" s="210" t="n"/>
      <c r="U581" s="1" t="n"/>
      <c r="V581" s="1" t="n"/>
      <c r="W581" s="1" t="n"/>
      <c r="X581" s="1" t="n"/>
      <c r="Y581" s="210" t="n"/>
      <c r="Z581" s="1" t="n"/>
      <c r="AA581" s="1" t="n"/>
      <c r="AB581" s="212" t="n"/>
      <c r="AC581" s="212" t="n"/>
    </row>
    <row r="582">
      <c r="A582" s="1" t="n"/>
      <c r="B582" s="1" t="n"/>
      <c r="C582" s="1" t="n"/>
      <c r="D582" s="1" t="n"/>
      <c r="E582" s="1" t="n"/>
      <c r="F582" s="1" t="n"/>
      <c r="G582" s="1" t="n"/>
      <c r="H582" s="1" t="n"/>
      <c r="I582" s="1" t="n"/>
      <c r="J582" s="1" t="n"/>
      <c r="K582" s="1" t="n"/>
      <c r="L582" s="1" t="n"/>
      <c r="M582" s="1" t="n"/>
      <c r="N582" s="1" t="n"/>
      <c r="O582" s="1" t="n"/>
      <c r="P582" s="1" t="n"/>
      <c r="Q582" s="1" t="n"/>
      <c r="R582" s="1" t="n"/>
      <c r="S582" s="210" t="n"/>
      <c r="T582" s="210" t="n"/>
      <c r="U582" s="1" t="n"/>
      <c r="V582" s="1" t="n"/>
      <c r="W582" s="1" t="n"/>
      <c r="X582" s="1" t="n"/>
      <c r="Y582" s="210" t="n"/>
      <c r="Z582" s="1" t="n"/>
      <c r="AA582" s="1" t="n"/>
      <c r="AB582" s="212" t="n"/>
      <c r="AC582" s="212" t="n"/>
    </row>
    <row r="583">
      <c r="A583" s="1" t="n"/>
      <c r="B583" s="1" t="n"/>
      <c r="C583" s="1" t="n"/>
      <c r="D583" s="1" t="n"/>
      <c r="E583" s="1" t="n"/>
      <c r="F583" s="1" t="n"/>
      <c r="G583" s="1" t="n"/>
      <c r="H583" s="1" t="n"/>
      <c r="I583" s="1" t="n"/>
      <c r="J583" s="1" t="n"/>
      <c r="K583" s="1" t="n"/>
      <c r="L583" s="1" t="n"/>
      <c r="M583" s="1" t="n"/>
      <c r="N583" s="1" t="n"/>
      <c r="O583" s="1" t="n"/>
      <c r="P583" s="1" t="n"/>
      <c r="Q583" s="1" t="n"/>
      <c r="R583" s="1" t="n"/>
      <c r="S583" s="210" t="n"/>
      <c r="T583" s="210" t="n"/>
      <c r="U583" s="1" t="n"/>
      <c r="V583" s="1" t="n"/>
      <c r="W583" s="1" t="n"/>
      <c r="X583" s="1" t="n"/>
      <c r="Y583" s="210" t="n"/>
      <c r="Z583" s="1" t="n"/>
      <c r="AA583" s="1" t="n"/>
      <c r="AB583" s="212" t="n"/>
      <c r="AC583" s="212" t="n"/>
    </row>
    <row r="584">
      <c r="A584" s="1" t="n"/>
      <c r="B584" s="1" t="n"/>
      <c r="C584" s="1" t="n"/>
      <c r="D584" s="1" t="n"/>
      <c r="E584" s="1" t="n"/>
      <c r="F584" s="1" t="n"/>
      <c r="G584" s="1" t="n"/>
      <c r="H584" s="1" t="n"/>
      <c r="I584" s="1" t="n"/>
      <c r="J584" s="1" t="n"/>
      <c r="K584" s="1" t="n"/>
      <c r="L584" s="1" t="n"/>
      <c r="M584" s="1" t="n"/>
      <c r="N584" s="1" t="n"/>
      <c r="O584" s="1" t="n"/>
      <c r="P584" s="1" t="n"/>
      <c r="Q584" s="1" t="n"/>
      <c r="R584" s="1" t="n"/>
      <c r="S584" s="210" t="n"/>
      <c r="T584" s="210" t="n"/>
      <c r="U584" s="1" t="n"/>
      <c r="V584" s="1" t="n"/>
      <c r="W584" s="1" t="n"/>
      <c r="X584" s="1" t="n"/>
      <c r="Y584" s="210" t="n"/>
      <c r="Z584" s="1" t="n"/>
      <c r="AA584" s="1" t="n"/>
      <c r="AB584" s="212" t="n"/>
      <c r="AC584" s="212" t="n"/>
    </row>
    <row r="585">
      <c r="A585" s="1" t="n"/>
      <c r="B585" s="1" t="n"/>
      <c r="C585" s="1" t="n"/>
      <c r="D585" s="1" t="n"/>
      <c r="E585" s="1" t="n"/>
      <c r="F585" s="1" t="n"/>
      <c r="G585" s="1" t="n"/>
      <c r="H585" s="1" t="n"/>
      <c r="I585" s="1" t="n"/>
      <c r="J585" s="1" t="n"/>
      <c r="K585" s="1" t="n"/>
      <c r="L585" s="1" t="n"/>
      <c r="M585" s="1" t="n"/>
      <c r="N585" s="1" t="n"/>
      <c r="O585" s="1" t="n"/>
      <c r="P585" s="1" t="n"/>
      <c r="Q585" s="1" t="n"/>
      <c r="R585" s="1" t="n"/>
      <c r="S585" s="210" t="n"/>
      <c r="T585" s="210" t="n"/>
      <c r="U585" s="1" t="n"/>
      <c r="V585" s="1" t="n"/>
      <c r="W585" s="1" t="n"/>
      <c r="X585" s="1" t="n"/>
      <c r="Y585" s="210" t="n"/>
      <c r="Z585" s="1" t="n"/>
      <c r="AA585" s="1" t="n"/>
      <c r="AB585" s="212" t="n"/>
      <c r="AC585" s="212" t="n"/>
    </row>
    <row r="586">
      <c r="A586" s="1" t="n"/>
      <c r="B586" s="1" t="n"/>
      <c r="C586" s="1" t="n"/>
      <c r="D586" s="1" t="n"/>
      <c r="E586" s="1" t="n"/>
      <c r="F586" s="1" t="n"/>
      <c r="G586" s="1" t="n"/>
      <c r="H586" s="1" t="n"/>
      <c r="I586" s="1" t="n"/>
      <c r="J586" s="1" t="n"/>
      <c r="K586" s="1" t="n"/>
      <c r="L586" s="1" t="n"/>
      <c r="M586" s="1" t="n"/>
      <c r="N586" s="1" t="n"/>
      <c r="O586" s="1" t="n"/>
      <c r="P586" s="1" t="n"/>
      <c r="Q586" s="1" t="n"/>
      <c r="R586" s="1" t="n"/>
      <c r="S586" s="210" t="n"/>
      <c r="T586" s="210" t="n"/>
      <c r="U586" s="1" t="n"/>
      <c r="V586" s="1" t="n"/>
      <c r="W586" s="1" t="n"/>
      <c r="X586" s="1" t="n"/>
      <c r="Y586" s="210" t="n"/>
      <c r="Z586" s="1" t="n"/>
      <c r="AA586" s="1" t="n"/>
      <c r="AB586" s="212" t="n"/>
      <c r="AC586" s="212" t="n"/>
    </row>
    <row r="587">
      <c r="A587" s="1" t="n"/>
      <c r="B587" s="1" t="n"/>
      <c r="C587" s="1" t="n"/>
      <c r="D587" s="1" t="n"/>
      <c r="E587" s="1" t="n"/>
      <c r="F587" s="1" t="n"/>
      <c r="G587" s="1" t="n"/>
      <c r="H587" s="1" t="n"/>
      <c r="I587" s="1" t="n"/>
      <c r="J587" s="1" t="n"/>
      <c r="K587" s="1" t="n"/>
      <c r="L587" s="1" t="n"/>
      <c r="M587" s="1" t="n"/>
      <c r="N587" s="1" t="n"/>
      <c r="O587" s="1" t="n"/>
      <c r="P587" s="1" t="n"/>
      <c r="Q587" s="1" t="n"/>
      <c r="R587" s="1" t="n"/>
      <c r="S587" s="210" t="n"/>
      <c r="T587" s="210" t="n"/>
      <c r="U587" s="1" t="n"/>
      <c r="V587" s="1" t="n"/>
      <c r="W587" s="1" t="n"/>
      <c r="X587" s="1" t="n"/>
      <c r="Y587" s="210" t="n"/>
      <c r="Z587" s="1" t="n"/>
      <c r="AA587" s="1" t="n"/>
      <c r="AB587" s="212" t="n"/>
      <c r="AC587" s="212" t="n"/>
    </row>
    <row r="588">
      <c r="A588" s="1" t="n"/>
      <c r="B588" s="1" t="n"/>
      <c r="C588" s="1" t="n"/>
      <c r="D588" s="1" t="n"/>
      <c r="E588" s="1" t="n"/>
      <c r="F588" s="1" t="n"/>
      <c r="G588" s="1" t="n"/>
      <c r="H588" s="1" t="n"/>
      <c r="I588" s="1" t="n"/>
      <c r="J588" s="1" t="n"/>
      <c r="K588" s="1" t="n"/>
      <c r="L588" s="1" t="n"/>
      <c r="M588" s="1" t="n"/>
      <c r="N588" s="1" t="n"/>
      <c r="O588" s="1" t="n"/>
      <c r="P588" s="1" t="n"/>
      <c r="Q588" s="1" t="n"/>
      <c r="R588" s="1" t="n"/>
      <c r="S588" s="210" t="n"/>
      <c r="T588" s="210" t="n"/>
      <c r="U588" s="1" t="n"/>
      <c r="V588" s="1" t="n"/>
      <c r="W588" s="1" t="n"/>
      <c r="X588" s="1" t="n"/>
      <c r="Y588" s="210" t="n"/>
      <c r="Z588" s="1" t="n"/>
      <c r="AA588" s="1" t="n"/>
      <c r="AB588" s="212" t="n"/>
      <c r="AC588" s="212" t="n"/>
    </row>
    <row r="589">
      <c r="A589" s="1" t="n"/>
      <c r="B589" s="1" t="n"/>
      <c r="C589" s="1" t="n"/>
      <c r="D589" s="1" t="n"/>
      <c r="E589" s="1" t="n"/>
      <c r="F589" s="1" t="n"/>
      <c r="G589" s="1" t="n"/>
      <c r="H589" s="1" t="n"/>
      <c r="I589" s="1" t="n"/>
      <c r="J589" s="1" t="n"/>
      <c r="K589" s="1" t="n"/>
      <c r="L589" s="1" t="n"/>
      <c r="M589" s="1" t="n"/>
      <c r="N589" s="1" t="n"/>
      <c r="O589" s="1" t="n"/>
      <c r="P589" s="1" t="n"/>
      <c r="Q589" s="1" t="n"/>
      <c r="R589" s="1" t="n"/>
      <c r="S589" s="210" t="n"/>
      <c r="T589" s="210" t="n"/>
      <c r="U589" s="1" t="n"/>
      <c r="V589" s="1" t="n"/>
      <c r="W589" s="1" t="n"/>
      <c r="X589" s="1" t="n"/>
      <c r="Y589" s="210" t="n"/>
      <c r="Z589" s="1" t="n"/>
      <c r="AA589" s="1" t="n"/>
      <c r="AB589" s="212" t="n"/>
      <c r="AC589" s="212" t="n"/>
    </row>
    <row r="590">
      <c r="A590" s="1" t="n"/>
      <c r="B590" s="1" t="n"/>
      <c r="C590" s="1" t="n"/>
      <c r="D590" s="1" t="n"/>
      <c r="E590" s="1" t="n"/>
      <c r="F590" s="1" t="n"/>
      <c r="G590" s="1" t="n"/>
      <c r="H590" s="1" t="n"/>
      <c r="I590" s="1" t="n"/>
      <c r="J590" s="1" t="n"/>
      <c r="K590" s="1" t="n"/>
      <c r="L590" s="1" t="n"/>
      <c r="M590" s="1" t="n"/>
      <c r="N590" s="1" t="n"/>
      <c r="O590" s="1" t="n"/>
      <c r="P590" s="1" t="n"/>
      <c r="Q590" s="1" t="n"/>
      <c r="R590" s="1" t="n"/>
      <c r="S590" s="210" t="n"/>
      <c r="T590" s="210" t="n"/>
      <c r="U590" s="1" t="n"/>
      <c r="V590" s="1" t="n"/>
      <c r="W590" s="1" t="n"/>
      <c r="X590" s="1" t="n"/>
      <c r="Y590" s="210" t="n"/>
      <c r="Z590" s="1" t="n"/>
      <c r="AA590" s="1" t="n"/>
      <c r="AB590" s="212" t="n"/>
      <c r="AC590" s="212" t="n"/>
    </row>
    <row r="591">
      <c r="A591" s="1" t="n"/>
      <c r="B591" s="1" t="n"/>
      <c r="C591" s="1" t="n"/>
      <c r="D591" s="1" t="n"/>
      <c r="E591" s="1" t="n"/>
      <c r="F591" s="1" t="n"/>
      <c r="G591" s="1" t="n"/>
      <c r="H591" s="1" t="n"/>
      <c r="I591" s="1" t="n"/>
      <c r="J591" s="1" t="n"/>
      <c r="K591" s="1" t="n"/>
      <c r="L591" s="1" t="n"/>
      <c r="M591" s="1" t="n"/>
      <c r="N591" s="1" t="n"/>
      <c r="O591" s="1" t="n"/>
      <c r="P591" s="1" t="n"/>
      <c r="Q591" s="1" t="n"/>
      <c r="R591" s="1" t="n"/>
      <c r="S591" s="210" t="n"/>
      <c r="T591" s="210" t="n"/>
      <c r="U591" s="1" t="n"/>
      <c r="V591" s="1" t="n"/>
      <c r="W591" s="1" t="n"/>
      <c r="X591" s="1" t="n"/>
      <c r="Y591" s="210" t="n"/>
      <c r="Z591" s="1" t="n"/>
      <c r="AA591" s="1" t="n"/>
      <c r="AB591" s="212" t="n"/>
      <c r="AC591" s="212" t="n"/>
    </row>
    <row r="592">
      <c r="A592" s="1" t="n"/>
      <c r="B592" s="1" t="n"/>
      <c r="C592" s="1" t="n"/>
      <c r="D592" s="1" t="n"/>
      <c r="E592" s="1" t="n"/>
      <c r="F592" s="1" t="n"/>
      <c r="G592" s="1" t="n"/>
      <c r="H592" s="1" t="n"/>
      <c r="I592" s="1" t="n"/>
      <c r="J592" s="1" t="n"/>
      <c r="K592" s="1" t="n"/>
      <c r="L592" s="1" t="n"/>
      <c r="M592" s="1" t="n"/>
      <c r="N592" s="1" t="n"/>
      <c r="O592" s="1" t="n"/>
      <c r="P592" s="1" t="n"/>
      <c r="Q592" s="1" t="n"/>
      <c r="R592" s="1" t="n"/>
      <c r="S592" s="210" t="n"/>
      <c r="T592" s="210" t="n"/>
      <c r="U592" s="1" t="n"/>
      <c r="V592" s="1" t="n"/>
      <c r="W592" s="1" t="n"/>
      <c r="X592" s="1" t="n"/>
      <c r="Y592" s="210" t="n"/>
      <c r="Z592" s="1" t="n"/>
      <c r="AA592" s="1" t="n"/>
      <c r="AB592" s="212" t="n"/>
      <c r="AC592" s="212" t="n"/>
    </row>
    <row r="593">
      <c r="A593" s="1" t="n"/>
      <c r="B593" s="1" t="n"/>
      <c r="C593" s="1" t="n"/>
      <c r="D593" s="1" t="n"/>
      <c r="E593" s="1" t="n"/>
      <c r="F593" s="1" t="n"/>
      <c r="G593" s="1" t="n"/>
      <c r="H593" s="1" t="n"/>
      <c r="I593" s="1" t="n"/>
      <c r="J593" s="1" t="n"/>
      <c r="K593" s="1" t="n"/>
      <c r="L593" s="1" t="n"/>
      <c r="M593" s="1" t="n"/>
      <c r="N593" s="1" t="n"/>
      <c r="O593" s="1" t="n"/>
      <c r="P593" s="1" t="n"/>
      <c r="Q593" s="1" t="n"/>
      <c r="R593" s="1" t="n"/>
      <c r="S593" s="210" t="n"/>
      <c r="T593" s="210" t="n"/>
      <c r="U593" s="1" t="n"/>
      <c r="V593" s="1" t="n"/>
      <c r="W593" s="1" t="n"/>
      <c r="X593" s="1" t="n"/>
      <c r="Y593" s="210" t="n"/>
      <c r="Z593" s="1" t="n"/>
      <c r="AA593" s="1" t="n"/>
      <c r="AB593" s="212" t="n"/>
      <c r="AC593" s="212" t="n"/>
    </row>
    <row r="594">
      <c r="A594" s="1" t="n"/>
      <c r="B594" s="1" t="n"/>
      <c r="C594" s="1" t="n"/>
      <c r="D594" s="1" t="n"/>
      <c r="E594" s="1" t="n"/>
      <c r="F594" s="1" t="n"/>
      <c r="G594" s="1" t="n"/>
      <c r="H594" s="1" t="n"/>
      <c r="I594" s="1" t="n"/>
      <c r="J594" s="1" t="n"/>
      <c r="K594" s="1" t="n"/>
      <c r="L594" s="1" t="n"/>
      <c r="M594" s="1" t="n"/>
      <c r="N594" s="1" t="n"/>
      <c r="O594" s="1" t="n"/>
      <c r="P594" s="1" t="n"/>
      <c r="Q594" s="1" t="n"/>
      <c r="R594" s="1" t="n"/>
      <c r="S594" s="210" t="n"/>
      <c r="T594" s="210" t="n"/>
      <c r="U594" s="1" t="n"/>
      <c r="V594" s="1" t="n"/>
      <c r="W594" s="1" t="n"/>
      <c r="X594" s="1" t="n"/>
      <c r="Y594" s="210" t="n"/>
      <c r="Z594" s="1" t="n"/>
      <c r="AA594" s="1" t="n"/>
      <c r="AB594" s="212" t="n"/>
      <c r="AC594" s="212" t="n"/>
    </row>
    <row r="595">
      <c r="A595" s="1" t="n"/>
      <c r="B595" s="1" t="n"/>
      <c r="C595" s="1" t="n"/>
      <c r="D595" s="1" t="n"/>
      <c r="E595" s="1" t="n"/>
      <c r="F595" s="1" t="n"/>
      <c r="G595" s="1" t="n"/>
      <c r="H595" s="1" t="n"/>
      <c r="I595" s="1" t="n"/>
      <c r="J595" s="1" t="n"/>
      <c r="K595" s="1" t="n"/>
      <c r="L595" s="1" t="n"/>
      <c r="M595" s="1" t="n"/>
      <c r="N595" s="1" t="n"/>
      <c r="O595" s="1" t="n"/>
      <c r="P595" s="1" t="n"/>
      <c r="Q595" s="1" t="n"/>
      <c r="R595" s="1" t="n"/>
      <c r="S595" s="210" t="n"/>
      <c r="T595" s="210" t="n"/>
      <c r="U595" s="1" t="n"/>
      <c r="V595" s="1" t="n"/>
      <c r="W595" s="1" t="n"/>
      <c r="X595" s="1" t="n"/>
      <c r="Y595" s="210" t="n"/>
      <c r="Z595" s="1" t="n"/>
      <c r="AA595" s="1" t="n"/>
      <c r="AB595" s="212" t="n"/>
      <c r="AC595" s="212" t="n"/>
    </row>
    <row r="596">
      <c r="A596" s="1" t="n"/>
      <c r="B596" s="1" t="n"/>
      <c r="C596" s="1" t="n"/>
      <c r="D596" s="1" t="n"/>
      <c r="E596" s="1" t="n"/>
      <c r="F596" s="1" t="n"/>
      <c r="G596" s="1" t="n"/>
      <c r="H596" s="1" t="n"/>
      <c r="I596" s="1" t="n"/>
      <c r="J596" s="1" t="n"/>
      <c r="K596" s="1" t="n"/>
      <c r="L596" s="1" t="n"/>
      <c r="M596" s="1" t="n"/>
      <c r="N596" s="1" t="n"/>
      <c r="O596" s="1" t="n"/>
      <c r="P596" s="1" t="n"/>
      <c r="Q596" s="1" t="n"/>
      <c r="R596" s="1" t="n"/>
      <c r="S596" s="210" t="n"/>
      <c r="T596" s="210" t="n"/>
      <c r="U596" s="1" t="n"/>
      <c r="V596" s="1" t="n"/>
      <c r="W596" s="1" t="n"/>
      <c r="X596" s="1" t="n"/>
      <c r="Y596" s="210" t="n"/>
      <c r="Z596" s="1" t="n"/>
      <c r="AA596" s="1" t="n"/>
      <c r="AB596" s="212" t="n"/>
      <c r="AC596" s="212" t="n"/>
    </row>
    <row r="597">
      <c r="A597" s="1" t="n"/>
      <c r="B597" s="1" t="n"/>
      <c r="C597" s="1" t="n"/>
      <c r="D597" s="1" t="n"/>
      <c r="E597" s="1" t="n"/>
      <c r="F597" s="1" t="n"/>
      <c r="G597" s="1" t="n"/>
      <c r="H597" s="1" t="n"/>
      <c r="I597" s="1" t="n"/>
      <c r="J597" s="1" t="n"/>
      <c r="K597" s="1" t="n"/>
      <c r="L597" s="1" t="n"/>
      <c r="M597" s="1" t="n"/>
      <c r="N597" s="1" t="n"/>
      <c r="O597" s="1" t="n"/>
      <c r="P597" s="1" t="n"/>
      <c r="Q597" s="1" t="n"/>
      <c r="R597" s="1" t="n"/>
      <c r="S597" s="210" t="n"/>
      <c r="T597" s="210" t="n"/>
      <c r="U597" s="1" t="n"/>
      <c r="V597" s="1" t="n"/>
      <c r="W597" s="1" t="n"/>
      <c r="X597" s="1" t="n"/>
      <c r="Y597" s="210" t="n"/>
      <c r="Z597" s="1" t="n"/>
      <c r="AA597" s="1" t="n"/>
      <c r="AB597" s="212" t="n"/>
      <c r="AC597" s="212" t="n"/>
    </row>
    <row r="598">
      <c r="A598" s="1" t="n"/>
      <c r="B598" s="1" t="n"/>
      <c r="C598" s="1" t="n"/>
      <c r="D598" s="1" t="n"/>
      <c r="E598" s="1" t="n"/>
      <c r="F598" s="1" t="n"/>
      <c r="G598" s="1" t="n"/>
      <c r="H598" s="1" t="n"/>
      <c r="I598" s="1" t="n"/>
      <c r="J598" s="1" t="n"/>
      <c r="K598" s="1" t="n"/>
      <c r="L598" s="1" t="n"/>
      <c r="M598" s="1" t="n"/>
      <c r="N598" s="1" t="n"/>
      <c r="O598" s="1" t="n"/>
      <c r="P598" s="1" t="n"/>
      <c r="Q598" s="1" t="n"/>
      <c r="R598" s="1" t="n"/>
      <c r="S598" s="210" t="n"/>
      <c r="T598" s="210" t="n"/>
      <c r="U598" s="1" t="n"/>
      <c r="V598" s="1" t="n"/>
      <c r="W598" s="1" t="n"/>
      <c r="X598" s="1" t="n"/>
      <c r="Y598" s="210" t="n"/>
      <c r="Z598" s="1" t="n"/>
      <c r="AA598" s="1" t="n"/>
      <c r="AB598" s="212" t="n"/>
      <c r="AC598" s="212" t="n"/>
    </row>
    <row r="599">
      <c r="A599" s="1" t="n"/>
      <c r="B599" s="1" t="n"/>
      <c r="C599" s="1" t="n"/>
      <c r="D599" s="1" t="n"/>
      <c r="E599" s="1" t="n"/>
      <c r="F599" s="1" t="n"/>
      <c r="G599" s="1" t="n"/>
      <c r="H599" s="1" t="n"/>
      <c r="I599" s="1" t="n"/>
      <c r="J599" s="1" t="n"/>
      <c r="K599" s="1" t="n"/>
      <c r="L599" s="1" t="n"/>
      <c r="M599" s="1" t="n"/>
      <c r="N599" s="1" t="n"/>
      <c r="O599" s="1" t="n"/>
      <c r="P599" s="1" t="n"/>
      <c r="Q599" s="1" t="n"/>
      <c r="R599" s="1" t="n"/>
      <c r="S599" s="210" t="n"/>
      <c r="T599" s="210" t="n"/>
      <c r="U599" s="1" t="n"/>
      <c r="V599" s="1" t="n"/>
      <c r="W599" s="1" t="n"/>
      <c r="X599" s="1" t="n"/>
      <c r="Y599" s="210" t="n"/>
      <c r="Z599" s="1" t="n"/>
      <c r="AA599" s="1" t="n"/>
      <c r="AB599" s="212" t="n"/>
      <c r="AC599" s="212" t="n"/>
    </row>
    <row r="600">
      <c r="A600" s="1" t="n"/>
      <c r="B600" s="1" t="n"/>
      <c r="C600" s="1" t="n"/>
      <c r="D600" s="1" t="n"/>
      <c r="E600" s="1" t="n"/>
      <c r="F600" s="1" t="n"/>
      <c r="G600" s="1" t="n"/>
      <c r="H600" s="1" t="n"/>
      <c r="I600" s="1" t="n"/>
      <c r="J600" s="1" t="n"/>
      <c r="K600" s="1" t="n"/>
      <c r="L600" s="1" t="n"/>
      <c r="M600" s="1" t="n"/>
      <c r="N600" s="1" t="n"/>
      <c r="O600" s="1" t="n"/>
      <c r="P600" s="1" t="n"/>
      <c r="Q600" s="1" t="n"/>
      <c r="R600" s="1" t="n"/>
      <c r="S600" s="210" t="n"/>
      <c r="T600" s="210" t="n"/>
      <c r="U600" s="1" t="n"/>
      <c r="V600" s="1" t="n"/>
      <c r="W600" s="1" t="n"/>
      <c r="X600" s="1" t="n"/>
      <c r="Y600" s="210" t="n"/>
      <c r="Z600" s="1" t="n"/>
      <c r="AA600" s="1" t="n"/>
      <c r="AB600" s="212" t="n"/>
      <c r="AC600" s="212" t="n"/>
    </row>
    <row r="601">
      <c r="A601" s="1" t="n"/>
      <c r="B601" s="1" t="n"/>
      <c r="C601" s="1" t="n"/>
      <c r="D601" s="1" t="n"/>
      <c r="E601" s="1" t="n"/>
      <c r="F601" s="1" t="n"/>
      <c r="G601" s="1" t="n"/>
      <c r="H601" s="1" t="n"/>
      <c r="I601" s="1" t="n"/>
      <c r="J601" s="1" t="n"/>
      <c r="K601" s="1" t="n"/>
      <c r="L601" s="1" t="n"/>
      <c r="M601" s="1" t="n"/>
      <c r="N601" s="1" t="n"/>
      <c r="O601" s="1" t="n"/>
      <c r="P601" s="1" t="n"/>
      <c r="Q601" s="1" t="n"/>
      <c r="R601" s="1" t="n"/>
      <c r="S601" s="210" t="n"/>
      <c r="T601" s="210" t="n"/>
      <c r="U601" s="1" t="n"/>
      <c r="V601" s="1" t="n"/>
      <c r="W601" s="1" t="n"/>
      <c r="X601" s="1" t="n"/>
      <c r="Y601" s="210" t="n"/>
      <c r="Z601" s="1" t="n"/>
      <c r="AA601" s="1" t="n"/>
      <c r="AB601" s="212" t="n"/>
      <c r="AC601" s="212" t="n"/>
    </row>
    <row r="602">
      <c r="A602" s="1" t="n"/>
      <c r="B602" s="1" t="n"/>
      <c r="C602" s="1" t="n"/>
      <c r="D602" s="1" t="n"/>
      <c r="E602" s="1" t="n"/>
      <c r="F602" s="1" t="n"/>
      <c r="G602" s="1" t="n"/>
      <c r="H602" s="1" t="n"/>
      <c r="I602" s="1" t="n"/>
      <c r="J602" s="1" t="n"/>
      <c r="K602" s="1" t="n"/>
      <c r="L602" s="1" t="n"/>
      <c r="M602" s="1" t="n"/>
      <c r="N602" s="1" t="n"/>
      <c r="O602" s="1" t="n"/>
      <c r="P602" s="1" t="n"/>
      <c r="Q602" s="1" t="n"/>
      <c r="R602" s="1" t="n"/>
      <c r="S602" s="210" t="n"/>
      <c r="T602" s="210" t="n"/>
      <c r="U602" s="1" t="n"/>
      <c r="V602" s="1" t="n"/>
      <c r="W602" s="1" t="n"/>
      <c r="X602" s="1" t="n"/>
      <c r="Y602" s="210" t="n"/>
      <c r="Z602" s="1" t="n"/>
      <c r="AA602" s="1" t="n"/>
      <c r="AB602" s="212" t="n"/>
      <c r="AC602" s="212" t="n"/>
    </row>
    <row r="603">
      <c r="A603" s="1" t="n"/>
      <c r="B603" s="1" t="n"/>
      <c r="C603" s="1" t="n"/>
      <c r="D603" s="1" t="n"/>
      <c r="E603" s="1" t="n"/>
      <c r="F603" s="1" t="n"/>
      <c r="G603" s="1" t="n"/>
      <c r="H603" s="1" t="n"/>
      <c r="I603" s="1" t="n"/>
      <c r="J603" s="1" t="n"/>
      <c r="K603" s="1" t="n"/>
      <c r="L603" s="1" t="n"/>
      <c r="M603" s="1" t="n"/>
      <c r="N603" s="1" t="n"/>
      <c r="O603" s="1" t="n"/>
      <c r="P603" s="1" t="n"/>
      <c r="Q603" s="1" t="n"/>
      <c r="R603" s="1" t="n"/>
      <c r="S603" s="210" t="n"/>
      <c r="T603" s="210" t="n"/>
      <c r="U603" s="1" t="n"/>
      <c r="V603" s="1" t="n"/>
      <c r="W603" s="1" t="n"/>
      <c r="X603" s="1" t="n"/>
      <c r="Y603" s="210" t="n"/>
      <c r="Z603" s="1" t="n"/>
      <c r="AA603" s="1" t="n"/>
      <c r="AB603" s="212" t="n"/>
      <c r="AC603" s="212" t="n"/>
    </row>
    <row r="604">
      <c r="A604" s="1" t="n"/>
      <c r="B604" s="1" t="n"/>
      <c r="C604" s="1" t="n"/>
      <c r="D604" s="1" t="n"/>
      <c r="E604" s="1" t="n"/>
      <c r="F604" s="1" t="n"/>
      <c r="G604" s="1" t="n"/>
      <c r="H604" s="1" t="n"/>
      <c r="I604" s="1" t="n"/>
      <c r="J604" s="1" t="n"/>
      <c r="K604" s="1" t="n"/>
      <c r="L604" s="1" t="n"/>
      <c r="M604" s="1" t="n"/>
      <c r="N604" s="1" t="n"/>
      <c r="O604" s="1" t="n"/>
      <c r="P604" s="1" t="n"/>
      <c r="Q604" s="1" t="n"/>
      <c r="R604" s="1" t="n"/>
      <c r="S604" s="210" t="n"/>
      <c r="T604" s="210" t="n"/>
      <c r="U604" s="1" t="n"/>
      <c r="V604" s="1" t="n"/>
      <c r="W604" s="1" t="n"/>
      <c r="X604" s="1" t="n"/>
      <c r="Y604" s="210" t="n"/>
      <c r="Z604" s="1" t="n"/>
      <c r="AA604" s="1" t="n"/>
      <c r="AB604" s="212" t="n"/>
      <c r="AC604" s="212" t="n"/>
    </row>
    <row r="605">
      <c r="A605" s="1" t="n"/>
      <c r="B605" s="1" t="n"/>
      <c r="C605" s="1" t="n"/>
      <c r="D605" s="1" t="n"/>
      <c r="E605" s="1" t="n"/>
      <c r="F605" s="1" t="n"/>
      <c r="G605" s="1" t="n"/>
      <c r="H605" s="1" t="n"/>
      <c r="I605" s="1" t="n"/>
      <c r="J605" s="1" t="n"/>
      <c r="K605" s="1" t="n"/>
      <c r="L605" s="1" t="n"/>
      <c r="M605" s="1" t="n"/>
      <c r="N605" s="1" t="n"/>
      <c r="O605" s="1" t="n"/>
      <c r="P605" s="1" t="n"/>
      <c r="Q605" s="1" t="n"/>
      <c r="R605" s="1" t="n"/>
      <c r="S605" s="210" t="n"/>
      <c r="T605" s="210" t="n"/>
      <c r="U605" s="1" t="n"/>
      <c r="V605" s="1" t="n"/>
      <c r="W605" s="1" t="n"/>
      <c r="X605" s="1" t="n"/>
      <c r="Y605" s="210" t="n"/>
      <c r="Z605" s="1" t="n"/>
      <c r="AA605" s="1" t="n"/>
      <c r="AB605" s="212" t="n"/>
      <c r="AC605" s="212" t="n"/>
    </row>
    <row r="606">
      <c r="A606" s="1" t="n"/>
      <c r="B606" s="1" t="n"/>
      <c r="C606" s="1" t="n"/>
      <c r="D606" s="1" t="n"/>
      <c r="E606" s="1" t="n"/>
      <c r="F606" s="1" t="n"/>
      <c r="G606" s="1" t="n"/>
      <c r="H606" s="1" t="n"/>
      <c r="I606" s="1" t="n"/>
      <c r="J606" s="1" t="n"/>
      <c r="K606" s="1" t="n"/>
      <c r="L606" s="1" t="n"/>
      <c r="M606" s="1" t="n"/>
      <c r="N606" s="1" t="n"/>
      <c r="O606" s="1" t="n"/>
      <c r="P606" s="1" t="n"/>
      <c r="Q606" s="1" t="n"/>
      <c r="R606" s="1" t="n"/>
      <c r="S606" s="210" t="n"/>
      <c r="T606" s="210" t="n"/>
      <c r="U606" s="1" t="n"/>
      <c r="V606" s="1" t="n"/>
      <c r="W606" s="1" t="n"/>
      <c r="X606" s="1" t="n"/>
      <c r="Y606" s="210" t="n"/>
      <c r="Z606" s="1" t="n"/>
      <c r="AA606" s="1" t="n"/>
      <c r="AB606" s="212" t="n"/>
      <c r="AC606" s="212" t="n"/>
    </row>
    <row r="607">
      <c r="A607" s="1" t="n"/>
      <c r="B607" s="1" t="n"/>
      <c r="C607" s="1" t="n"/>
      <c r="D607" s="1" t="n"/>
      <c r="E607" s="1" t="n"/>
      <c r="F607" s="1" t="n"/>
      <c r="G607" s="1" t="n"/>
      <c r="H607" s="1" t="n"/>
      <c r="I607" s="1" t="n"/>
      <c r="J607" s="1" t="n"/>
      <c r="K607" s="1" t="n"/>
      <c r="L607" s="1" t="n"/>
      <c r="M607" s="1" t="n"/>
      <c r="N607" s="1" t="n"/>
      <c r="O607" s="1" t="n"/>
      <c r="P607" s="1" t="n"/>
      <c r="Q607" s="1" t="n"/>
      <c r="R607" s="1" t="n"/>
      <c r="S607" s="210" t="n"/>
      <c r="T607" s="210" t="n"/>
      <c r="U607" s="1" t="n"/>
      <c r="V607" s="1" t="n"/>
      <c r="W607" s="1" t="n"/>
      <c r="X607" s="1" t="n"/>
      <c r="Y607" s="210" t="n"/>
      <c r="Z607" s="1" t="n"/>
      <c r="AA607" s="1" t="n"/>
      <c r="AB607" s="212" t="n"/>
      <c r="AC607" s="212" t="n"/>
    </row>
    <row r="608">
      <c r="A608" s="1" t="n"/>
      <c r="B608" s="1" t="n"/>
      <c r="C608" s="1" t="n"/>
      <c r="D608" s="1" t="n"/>
      <c r="E608" s="1" t="n"/>
      <c r="F608" s="1" t="n"/>
      <c r="G608" s="1" t="n"/>
      <c r="H608" s="1" t="n"/>
      <c r="I608" s="1" t="n"/>
      <c r="J608" s="1" t="n"/>
      <c r="K608" s="1" t="n"/>
      <c r="L608" s="1" t="n"/>
      <c r="M608" s="1" t="n"/>
      <c r="N608" s="1" t="n"/>
      <c r="O608" s="1" t="n"/>
      <c r="P608" s="1" t="n"/>
      <c r="Q608" s="1" t="n"/>
      <c r="R608" s="1" t="n"/>
      <c r="S608" s="210" t="n"/>
      <c r="T608" s="210" t="n"/>
      <c r="U608" s="1" t="n"/>
      <c r="V608" s="1" t="n"/>
      <c r="W608" s="1" t="n"/>
      <c r="X608" s="1" t="n"/>
      <c r="Y608" s="210" t="n"/>
      <c r="Z608" s="1" t="n"/>
      <c r="AA608" s="1" t="n"/>
      <c r="AB608" s="212" t="n"/>
      <c r="AC608" s="212" t="n"/>
    </row>
    <row r="609">
      <c r="A609" s="1" t="n"/>
      <c r="B609" s="1" t="n"/>
      <c r="C609" s="1" t="n"/>
      <c r="D609" s="1" t="n"/>
      <c r="E609" s="1" t="n"/>
      <c r="F609" s="1" t="n"/>
      <c r="G609" s="1" t="n"/>
      <c r="H609" s="1" t="n"/>
      <c r="I609" s="1" t="n"/>
      <c r="J609" s="1" t="n"/>
      <c r="K609" s="1" t="n"/>
      <c r="L609" s="1" t="n"/>
      <c r="M609" s="1" t="n"/>
      <c r="N609" s="1" t="n"/>
      <c r="O609" s="1" t="n"/>
      <c r="P609" s="1" t="n"/>
      <c r="Q609" s="1" t="n"/>
      <c r="R609" s="1" t="n"/>
      <c r="S609" s="210" t="n"/>
      <c r="T609" s="210" t="n"/>
      <c r="U609" s="1" t="n"/>
      <c r="V609" s="1" t="n"/>
      <c r="W609" s="1" t="n"/>
      <c r="X609" s="1" t="n"/>
      <c r="Y609" s="210" t="n"/>
      <c r="Z609" s="1" t="n"/>
      <c r="AA609" s="1" t="n"/>
      <c r="AB609" s="212" t="n"/>
      <c r="AC609" s="212" t="n"/>
    </row>
    <row r="610">
      <c r="A610" s="1" t="n"/>
      <c r="B610" s="1" t="n"/>
      <c r="C610" s="1" t="n"/>
      <c r="D610" s="1" t="n"/>
      <c r="E610" s="1" t="n"/>
      <c r="F610" s="1" t="n"/>
      <c r="G610" s="1" t="n"/>
      <c r="H610" s="1" t="n"/>
      <c r="I610" s="1" t="n"/>
      <c r="J610" s="1" t="n"/>
      <c r="K610" s="1" t="n"/>
      <c r="L610" s="1" t="n"/>
      <c r="M610" s="1" t="n"/>
      <c r="N610" s="1" t="n"/>
      <c r="O610" s="1" t="n"/>
      <c r="P610" s="1" t="n"/>
      <c r="Q610" s="1" t="n"/>
      <c r="R610" s="1" t="n"/>
      <c r="S610" s="210" t="n"/>
      <c r="T610" s="210" t="n"/>
      <c r="U610" s="1" t="n"/>
      <c r="V610" s="1" t="n"/>
      <c r="W610" s="1" t="n"/>
      <c r="X610" s="1" t="n"/>
      <c r="Y610" s="210" t="n"/>
      <c r="Z610" s="1" t="n"/>
      <c r="AA610" s="1" t="n"/>
      <c r="AB610" s="212" t="n"/>
      <c r="AC610" s="212" t="n"/>
    </row>
    <row r="611">
      <c r="A611" s="1" t="n"/>
      <c r="B611" s="1" t="n"/>
      <c r="C611" s="1" t="n"/>
      <c r="D611" s="1" t="n"/>
      <c r="E611" s="1" t="n"/>
      <c r="F611" s="1" t="n"/>
      <c r="G611" s="1" t="n"/>
      <c r="H611" s="1" t="n"/>
      <c r="I611" s="1" t="n"/>
      <c r="J611" s="1" t="n"/>
      <c r="K611" s="1" t="n"/>
      <c r="L611" s="1" t="n"/>
      <c r="M611" s="1" t="n"/>
      <c r="N611" s="1" t="n"/>
      <c r="O611" s="1" t="n"/>
      <c r="P611" s="1" t="n"/>
      <c r="Q611" s="1" t="n"/>
      <c r="R611" s="1" t="n"/>
      <c r="S611" s="210" t="n"/>
      <c r="T611" s="210" t="n"/>
      <c r="U611" s="1" t="n"/>
      <c r="V611" s="1" t="n"/>
      <c r="W611" s="1" t="n"/>
      <c r="X611" s="1" t="n"/>
      <c r="Y611" s="210" t="n"/>
      <c r="Z611" s="1" t="n"/>
      <c r="AA611" s="1" t="n"/>
      <c r="AB611" s="212" t="n"/>
      <c r="AC611" s="212" t="n"/>
    </row>
    <row r="612">
      <c r="A612" s="1" t="n"/>
      <c r="B612" s="1" t="n"/>
      <c r="C612" s="1" t="n"/>
      <c r="D612" s="1" t="n"/>
      <c r="E612" s="1" t="n"/>
      <c r="F612" s="1" t="n"/>
      <c r="G612" s="1" t="n"/>
      <c r="H612" s="1" t="n"/>
      <c r="I612" s="1" t="n"/>
      <c r="J612" s="1" t="n"/>
      <c r="K612" s="1" t="n"/>
      <c r="L612" s="1" t="n"/>
      <c r="M612" s="1" t="n"/>
      <c r="N612" s="1" t="n"/>
      <c r="O612" s="1" t="n"/>
      <c r="P612" s="1" t="n"/>
      <c r="Q612" s="1" t="n"/>
      <c r="R612" s="1" t="n"/>
      <c r="S612" s="210" t="n"/>
      <c r="T612" s="210" t="n"/>
      <c r="U612" s="1" t="n"/>
      <c r="V612" s="1" t="n"/>
      <c r="W612" s="1" t="n"/>
      <c r="X612" s="1" t="n"/>
      <c r="Y612" s="210" t="n"/>
      <c r="Z612" s="1" t="n"/>
      <c r="AA612" s="1" t="n"/>
      <c r="AB612" s="212" t="n"/>
      <c r="AC612" s="212" t="n"/>
    </row>
    <row r="613">
      <c r="A613" s="1" t="n"/>
      <c r="B613" s="1" t="n"/>
      <c r="C613" s="1" t="n"/>
      <c r="D613" s="1" t="n"/>
      <c r="E613" s="1" t="n"/>
      <c r="F613" s="1" t="n"/>
      <c r="G613" s="1" t="n"/>
      <c r="H613" s="1" t="n"/>
      <c r="I613" s="1" t="n"/>
      <c r="J613" s="1" t="n"/>
      <c r="K613" s="1" t="n"/>
      <c r="L613" s="1" t="n"/>
      <c r="M613" s="1" t="n"/>
      <c r="N613" s="1" t="n"/>
      <c r="O613" s="1" t="n"/>
      <c r="P613" s="1" t="n"/>
      <c r="Q613" s="1" t="n"/>
      <c r="R613" s="1" t="n"/>
      <c r="S613" s="210" t="n"/>
      <c r="T613" s="210" t="n"/>
      <c r="U613" s="1" t="n"/>
      <c r="V613" s="1" t="n"/>
      <c r="W613" s="1" t="n"/>
      <c r="X613" s="1" t="n"/>
      <c r="Y613" s="210" t="n"/>
      <c r="Z613" s="1" t="n"/>
      <c r="AA613" s="1" t="n"/>
      <c r="AB613" s="212" t="n"/>
      <c r="AC613" s="212" t="n"/>
    </row>
    <row r="614">
      <c r="A614" s="1" t="n"/>
      <c r="B614" s="1" t="n"/>
      <c r="C614" s="1" t="n"/>
      <c r="D614" s="1" t="n"/>
      <c r="E614" s="1" t="n"/>
      <c r="F614" s="1" t="n"/>
      <c r="G614" s="1" t="n"/>
      <c r="H614" s="1" t="n"/>
      <c r="I614" s="1" t="n"/>
      <c r="J614" s="1" t="n"/>
      <c r="K614" s="1" t="n"/>
      <c r="L614" s="1" t="n"/>
      <c r="M614" s="1" t="n"/>
      <c r="N614" s="1" t="n"/>
      <c r="O614" s="1" t="n"/>
      <c r="P614" s="1" t="n"/>
      <c r="Q614" s="1" t="n"/>
      <c r="R614" s="1" t="n"/>
      <c r="S614" s="210" t="n"/>
      <c r="T614" s="210" t="n"/>
      <c r="U614" s="1" t="n"/>
      <c r="V614" s="1" t="n"/>
      <c r="W614" s="1" t="n"/>
      <c r="X614" s="1" t="n"/>
      <c r="Y614" s="210" t="n"/>
      <c r="Z614" s="1" t="n"/>
      <c r="AA614" s="1" t="n"/>
      <c r="AB614" s="212" t="n"/>
      <c r="AC614" s="212" t="n"/>
    </row>
    <row r="615">
      <c r="A615" s="1" t="n"/>
      <c r="B615" s="1" t="n"/>
      <c r="C615" s="1" t="n"/>
      <c r="D615" s="1" t="n"/>
      <c r="E615" s="1" t="n"/>
      <c r="F615" s="1" t="n"/>
      <c r="G615" s="1" t="n"/>
      <c r="H615" s="1" t="n"/>
      <c r="I615" s="1" t="n"/>
      <c r="J615" s="1" t="n"/>
      <c r="K615" s="1" t="n"/>
      <c r="L615" s="1" t="n"/>
      <c r="M615" s="1" t="n"/>
      <c r="N615" s="1" t="n"/>
      <c r="O615" s="1" t="n"/>
      <c r="P615" s="1" t="n"/>
      <c r="Q615" s="1" t="n"/>
      <c r="R615" s="1" t="n"/>
      <c r="S615" s="210" t="n"/>
      <c r="T615" s="210" t="n"/>
      <c r="U615" s="1" t="n"/>
      <c r="V615" s="1" t="n"/>
      <c r="W615" s="1" t="n"/>
      <c r="X615" s="1" t="n"/>
      <c r="Y615" s="210" t="n"/>
      <c r="Z615" s="1" t="n"/>
      <c r="AA615" s="1" t="n"/>
      <c r="AB615" s="212" t="n"/>
      <c r="AC615" s="212" t="n"/>
    </row>
    <row r="616">
      <c r="A616" s="1" t="n"/>
      <c r="B616" s="1" t="n"/>
      <c r="C616" s="1" t="n"/>
      <c r="D616" s="1" t="n"/>
      <c r="E616" s="1" t="n"/>
      <c r="F616" s="1" t="n"/>
      <c r="G616" s="1" t="n"/>
      <c r="H616" s="1" t="n"/>
      <c r="I616" s="1" t="n"/>
      <c r="J616" s="1" t="n"/>
      <c r="K616" s="1" t="n"/>
      <c r="L616" s="1" t="n"/>
      <c r="M616" s="1" t="n"/>
      <c r="N616" s="1" t="n"/>
      <c r="O616" s="1" t="n"/>
      <c r="P616" s="1" t="n"/>
      <c r="Q616" s="1" t="n"/>
      <c r="R616" s="1" t="n"/>
      <c r="S616" s="210" t="n"/>
      <c r="T616" s="210" t="n"/>
      <c r="U616" s="1" t="n"/>
      <c r="V616" s="1" t="n"/>
      <c r="W616" s="1" t="n"/>
      <c r="X616" s="1" t="n"/>
      <c r="Y616" s="210" t="n"/>
      <c r="Z616" s="1" t="n"/>
      <c r="AA616" s="1" t="n"/>
      <c r="AB616" s="212" t="n"/>
      <c r="AC616" s="212" t="n"/>
    </row>
    <row r="617">
      <c r="A617" s="1" t="n"/>
      <c r="B617" s="1" t="n"/>
      <c r="C617" s="1" t="n"/>
      <c r="D617" s="1" t="n"/>
      <c r="E617" s="1" t="n"/>
      <c r="F617" s="1" t="n"/>
      <c r="G617" s="1" t="n"/>
      <c r="H617" s="1" t="n"/>
      <c r="I617" s="1" t="n"/>
      <c r="J617" s="1" t="n"/>
      <c r="K617" s="1" t="n"/>
      <c r="L617" s="1" t="n"/>
      <c r="M617" s="1" t="n"/>
      <c r="N617" s="1" t="n"/>
      <c r="O617" s="1" t="n"/>
      <c r="P617" s="1" t="n"/>
      <c r="Q617" s="1" t="n"/>
      <c r="R617" s="1" t="n"/>
      <c r="S617" s="210" t="n"/>
      <c r="T617" s="210" t="n"/>
      <c r="U617" s="1" t="n"/>
      <c r="V617" s="1" t="n"/>
      <c r="W617" s="1" t="n"/>
      <c r="X617" s="1" t="n"/>
      <c r="Y617" s="210" t="n"/>
      <c r="Z617" s="1" t="n"/>
      <c r="AA617" s="1" t="n"/>
      <c r="AB617" s="212" t="n"/>
      <c r="AC617" s="212" t="n"/>
    </row>
    <row r="618">
      <c r="A618" s="1" t="n"/>
      <c r="B618" s="1" t="n"/>
      <c r="C618" s="1" t="n"/>
      <c r="D618" s="1" t="n"/>
      <c r="E618" s="1" t="n"/>
      <c r="F618" s="1" t="n"/>
      <c r="G618" s="1" t="n"/>
      <c r="H618" s="1" t="n"/>
      <c r="I618" s="1" t="n"/>
      <c r="J618" s="1" t="n"/>
      <c r="K618" s="1" t="n"/>
      <c r="L618" s="1" t="n"/>
      <c r="M618" s="1" t="n"/>
      <c r="N618" s="1" t="n"/>
      <c r="O618" s="1" t="n"/>
      <c r="P618" s="1" t="n"/>
      <c r="Q618" s="1" t="n"/>
      <c r="R618" s="1" t="n"/>
      <c r="S618" s="210" t="n"/>
      <c r="T618" s="210" t="n"/>
      <c r="U618" s="1" t="n"/>
      <c r="V618" s="1" t="n"/>
      <c r="W618" s="1" t="n"/>
      <c r="X618" s="1" t="n"/>
      <c r="Y618" s="210" t="n"/>
      <c r="Z618" s="1" t="n"/>
      <c r="AA618" s="1" t="n"/>
      <c r="AB618" s="212" t="n"/>
      <c r="AC618" s="212" t="n"/>
    </row>
    <row r="619">
      <c r="A619" s="1" t="n"/>
      <c r="B619" s="1" t="n"/>
      <c r="C619" s="1" t="n"/>
      <c r="D619" s="1" t="n"/>
      <c r="E619" s="1" t="n"/>
      <c r="F619" s="1" t="n"/>
      <c r="G619" s="1" t="n"/>
      <c r="H619" s="1" t="n"/>
      <c r="I619" s="1" t="n"/>
      <c r="J619" s="1" t="n"/>
      <c r="K619" s="1" t="n"/>
      <c r="L619" s="1" t="n"/>
      <c r="M619" s="1" t="n"/>
      <c r="N619" s="1" t="n"/>
      <c r="O619" s="1" t="n"/>
      <c r="P619" s="1" t="n"/>
      <c r="Q619" s="1" t="n"/>
      <c r="R619" s="1" t="n"/>
      <c r="S619" s="210" t="n"/>
      <c r="T619" s="210" t="n"/>
      <c r="U619" s="1" t="n"/>
      <c r="V619" s="1" t="n"/>
      <c r="W619" s="1" t="n"/>
      <c r="X619" s="1" t="n"/>
      <c r="Y619" s="210" t="n"/>
      <c r="Z619" s="1" t="n"/>
      <c r="AA619" s="1" t="n"/>
      <c r="AB619" s="212" t="n"/>
      <c r="AC619" s="212" t="n"/>
    </row>
    <row r="620">
      <c r="A620" s="1" t="n"/>
      <c r="B620" s="1" t="n"/>
      <c r="C620" s="1" t="n"/>
      <c r="D620" s="1" t="n"/>
      <c r="E620" s="1" t="n"/>
      <c r="F620" s="1" t="n"/>
      <c r="G620" s="1" t="n"/>
      <c r="H620" s="1" t="n"/>
      <c r="I620" s="1" t="n"/>
      <c r="J620" s="1" t="n"/>
      <c r="K620" s="1" t="n"/>
      <c r="L620" s="1" t="n"/>
      <c r="M620" s="1" t="n"/>
      <c r="N620" s="1" t="n"/>
      <c r="O620" s="1" t="n"/>
      <c r="P620" s="1" t="n"/>
      <c r="Q620" s="1" t="n"/>
      <c r="R620" s="1" t="n"/>
      <c r="S620" s="210" t="n"/>
      <c r="T620" s="210" t="n"/>
      <c r="U620" s="1" t="n"/>
      <c r="V620" s="1" t="n"/>
      <c r="W620" s="1" t="n"/>
      <c r="X620" s="1" t="n"/>
      <c r="Y620" s="210" t="n"/>
      <c r="Z620" s="1" t="n"/>
      <c r="AA620" s="1" t="n"/>
      <c r="AB620" s="212" t="n"/>
      <c r="AC620" s="212" t="n"/>
    </row>
    <row r="621">
      <c r="A621" s="1" t="n"/>
      <c r="B621" s="1" t="n"/>
      <c r="C621" s="1" t="n"/>
      <c r="D621" s="1" t="n"/>
      <c r="E621" s="1" t="n"/>
      <c r="F621" s="1" t="n"/>
      <c r="G621" s="1" t="n"/>
      <c r="H621" s="1" t="n"/>
      <c r="I621" s="1" t="n"/>
      <c r="J621" s="1" t="n"/>
      <c r="K621" s="1" t="n"/>
      <c r="L621" s="1" t="n"/>
      <c r="M621" s="1" t="n"/>
      <c r="N621" s="1" t="n"/>
      <c r="O621" s="1" t="n"/>
      <c r="P621" s="1" t="n"/>
      <c r="Q621" s="1" t="n"/>
      <c r="R621" s="1" t="n"/>
      <c r="S621" s="210" t="n"/>
      <c r="T621" s="210" t="n"/>
      <c r="U621" s="1" t="n"/>
      <c r="V621" s="1" t="n"/>
      <c r="W621" s="1" t="n"/>
      <c r="X621" s="1" t="n"/>
      <c r="Y621" s="210" t="n"/>
      <c r="Z621" s="1" t="n"/>
      <c r="AA621" s="1" t="n"/>
      <c r="AB621" s="212" t="n"/>
      <c r="AC621" s="212" t="n"/>
    </row>
    <row r="622">
      <c r="A622" s="1" t="n"/>
      <c r="B622" s="1" t="n"/>
      <c r="C622" s="1" t="n"/>
      <c r="D622" s="1" t="n"/>
      <c r="E622" s="1" t="n"/>
      <c r="F622" s="1" t="n"/>
      <c r="G622" s="1" t="n"/>
      <c r="H622" s="1" t="n"/>
      <c r="I622" s="1" t="n"/>
      <c r="J622" s="1" t="n"/>
      <c r="K622" s="1" t="n"/>
      <c r="L622" s="1" t="n"/>
      <c r="M622" s="1" t="n"/>
      <c r="N622" s="1" t="n"/>
      <c r="O622" s="1" t="n"/>
      <c r="P622" s="1" t="n"/>
      <c r="Q622" s="1" t="n"/>
      <c r="R622" s="1" t="n"/>
      <c r="S622" s="210" t="n"/>
      <c r="T622" s="210" t="n"/>
      <c r="U622" s="1" t="n"/>
      <c r="V622" s="1" t="n"/>
      <c r="W622" s="1" t="n"/>
      <c r="X622" s="1" t="n"/>
      <c r="Y622" s="210" t="n"/>
      <c r="Z622" s="1" t="n"/>
      <c r="AA622" s="1" t="n"/>
      <c r="AB622" s="212" t="n"/>
      <c r="AC622" s="212" t="n"/>
    </row>
    <row r="623">
      <c r="A623" s="1" t="n"/>
      <c r="B623" s="1" t="n"/>
      <c r="C623" s="1" t="n"/>
      <c r="D623" s="1" t="n"/>
      <c r="E623" s="1" t="n"/>
      <c r="F623" s="1" t="n"/>
      <c r="G623" s="1" t="n"/>
      <c r="H623" s="1" t="n"/>
      <c r="I623" s="1" t="n"/>
      <c r="J623" s="1" t="n"/>
      <c r="K623" s="1" t="n"/>
      <c r="L623" s="1" t="n"/>
      <c r="M623" s="1" t="n"/>
      <c r="N623" s="1" t="n"/>
      <c r="O623" s="1" t="n"/>
      <c r="P623" s="1" t="n"/>
      <c r="Q623" s="1" t="n"/>
      <c r="R623" s="1" t="n"/>
      <c r="S623" s="210" t="n"/>
      <c r="T623" s="210" t="n"/>
      <c r="U623" s="1" t="n"/>
      <c r="V623" s="1" t="n"/>
      <c r="W623" s="1" t="n"/>
      <c r="X623" s="1" t="n"/>
      <c r="Y623" s="210" t="n"/>
      <c r="Z623" s="1" t="n"/>
      <c r="AA623" s="1" t="n"/>
      <c r="AB623" s="212" t="n"/>
      <c r="AC623" s="212" t="n"/>
    </row>
    <row r="624">
      <c r="A624" s="1" t="n"/>
      <c r="B624" s="1" t="n"/>
      <c r="C624" s="1" t="n"/>
      <c r="D624" s="1" t="n"/>
      <c r="E624" s="1" t="n"/>
      <c r="F624" s="1" t="n"/>
      <c r="G624" s="1" t="n"/>
      <c r="H624" s="1" t="n"/>
      <c r="I624" s="1" t="n"/>
      <c r="J624" s="1" t="n"/>
      <c r="K624" s="1" t="n"/>
      <c r="L624" s="1" t="n"/>
      <c r="M624" s="1" t="n"/>
      <c r="N624" s="1" t="n"/>
      <c r="O624" s="1" t="n"/>
      <c r="P624" s="1" t="n"/>
      <c r="Q624" s="1" t="n"/>
      <c r="R624" s="1" t="n"/>
      <c r="S624" s="210" t="n"/>
      <c r="T624" s="210" t="n"/>
      <c r="U624" s="1" t="n"/>
      <c r="V624" s="1" t="n"/>
      <c r="W624" s="1" t="n"/>
      <c r="X624" s="1" t="n"/>
      <c r="Y624" s="210" t="n"/>
      <c r="Z624" s="1" t="n"/>
      <c r="AA624" s="1" t="n"/>
      <c r="AB624" s="212" t="n"/>
      <c r="AC624" s="212" t="n"/>
    </row>
    <row r="625">
      <c r="A625" s="1" t="n"/>
      <c r="B625" s="1" t="n"/>
      <c r="C625" s="1" t="n"/>
      <c r="D625" s="1" t="n"/>
      <c r="E625" s="1" t="n"/>
      <c r="F625" s="1" t="n"/>
      <c r="G625" s="1" t="n"/>
      <c r="H625" s="1" t="n"/>
      <c r="I625" s="1" t="n"/>
      <c r="J625" s="1" t="n"/>
      <c r="K625" s="1" t="n"/>
      <c r="L625" s="1" t="n"/>
      <c r="M625" s="1" t="n"/>
      <c r="N625" s="1" t="n"/>
      <c r="O625" s="1" t="n"/>
      <c r="P625" s="1" t="n"/>
      <c r="Q625" s="1" t="n"/>
      <c r="R625" s="1" t="n"/>
      <c r="S625" s="210" t="n"/>
      <c r="T625" s="210" t="n"/>
      <c r="U625" s="1" t="n"/>
      <c r="V625" s="1" t="n"/>
      <c r="W625" s="1" t="n"/>
      <c r="X625" s="1" t="n"/>
      <c r="Y625" s="210" t="n"/>
      <c r="Z625" s="1" t="n"/>
      <c r="AA625" s="1" t="n"/>
      <c r="AB625" s="212" t="n"/>
      <c r="AC625" s="212" t="n"/>
    </row>
    <row r="626">
      <c r="A626" s="1" t="n"/>
      <c r="B626" s="1" t="n"/>
      <c r="C626" s="1" t="n"/>
      <c r="D626" s="1" t="n"/>
      <c r="E626" s="1" t="n"/>
      <c r="F626" s="1" t="n"/>
      <c r="G626" s="1" t="n"/>
      <c r="H626" s="1" t="n"/>
      <c r="I626" s="1" t="n"/>
      <c r="J626" s="1" t="n"/>
      <c r="K626" s="1" t="n"/>
      <c r="L626" s="1" t="n"/>
      <c r="M626" s="1" t="n"/>
      <c r="N626" s="1" t="n"/>
      <c r="O626" s="1" t="n"/>
      <c r="P626" s="1" t="n"/>
      <c r="Q626" s="1" t="n"/>
      <c r="R626" s="1" t="n"/>
      <c r="S626" s="210" t="n"/>
      <c r="T626" s="210" t="n"/>
      <c r="U626" s="1" t="n"/>
      <c r="V626" s="1" t="n"/>
      <c r="W626" s="1" t="n"/>
      <c r="X626" s="1" t="n"/>
      <c r="Y626" s="210" t="n"/>
      <c r="Z626" s="1" t="n"/>
      <c r="AA626" s="1" t="n"/>
      <c r="AB626" s="212" t="n"/>
      <c r="AC626" s="212" t="n"/>
    </row>
    <row r="627">
      <c r="A627" s="1" t="n"/>
      <c r="B627" s="1" t="n"/>
      <c r="C627" s="1" t="n"/>
      <c r="D627" s="1" t="n"/>
      <c r="E627" s="1" t="n"/>
      <c r="F627" s="1" t="n"/>
      <c r="G627" s="1" t="n"/>
      <c r="H627" s="1" t="n"/>
      <c r="I627" s="1" t="n"/>
      <c r="J627" s="1" t="n"/>
      <c r="K627" s="1" t="n"/>
      <c r="L627" s="1" t="n"/>
      <c r="M627" s="1" t="n"/>
      <c r="N627" s="1" t="n"/>
      <c r="O627" s="1" t="n"/>
      <c r="P627" s="1" t="n"/>
      <c r="Q627" s="1" t="n"/>
      <c r="R627" s="1" t="n"/>
      <c r="S627" s="210" t="n"/>
      <c r="T627" s="210" t="n"/>
      <c r="U627" s="1" t="n"/>
      <c r="V627" s="1" t="n"/>
      <c r="W627" s="1" t="n"/>
      <c r="X627" s="1" t="n"/>
      <c r="Y627" s="210" t="n"/>
      <c r="Z627" s="1" t="n"/>
      <c r="AA627" s="1" t="n"/>
      <c r="AB627" s="212" t="n"/>
      <c r="AC627" s="212" t="n"/>
    </row>
    <row r="628">
      <c r="A628" s="1" t="n"/>
      <c r="B628" s="1" t="n"/>
      <c r="C628" s="1" t="n"/>
      <c r="D628" s="1" t="n"/>
      <c r="E628" s="1" t="n"/>
      <c r="F628" s="1" t="n"/>
      <c r="G628" s="1" t="n"/>
      <c r="H628" s="1" t="n"/>
      <c r="I628" s="1" t="n"/>
      <c r="J628" s="1" t="n"/>
      <c r="K628" s="1" t="n"/>
      <c r="L628" s="1" t="n"/>
      <c r="M628" s="1" t="n"/>
      <c r="N628" s="1" t="n"/>
      <c r="O628" s="1" t="n"/>
      <c r="P628" s="1" t="n"/>
      <c r="Q628" s="1" t="n"/>
      <c r="R628" s="1" t="n"/>
      <c r="S628" s="210" t="n"/>
      <c r="T628" s="210" t="n"/>
      <c r="U628" s="1" t="n"/>
      <c r="V628" s="1" t="n"/>
      <c r="W628" s="1" t="n"/>
      <c r="X628" s="1" t="n"/>
      <c r="Y628" s="210" t="n"/>
      <c r="Z628" s="1" t="n"/>
      <c r="AA628" s="1" t="n"/>
      <c r="AB628" s="212" t="n"/>
      <c r="AC628" s="212" t="n"/>
    </row>
    <row r="629">
      <c r="A629" s="1" t="n"/>
      <c r="B629" s="1" t="n"/>
      <c r="C629" s="1" t="n"/>
      <c r="D629" s="1" t="n"/>
      <c r="E629" s="1" t="n"/>
      <c r="F629" s="1" t="n"/>
      <c r="G629" s="1" t="n"/>
      <c r="H629" s="1" t="n"/>
      <c r="I629" s="1" t="n"/>
      <c r="J629" s="1" t="n"/>
      <c r="K629" s="1" t="n"/>
      <c r="L629" s="1" t="n"/>
      <c r="M629" s="1" t="n"/>
      <c r="N629" s="1" t="n"/>
      <c r="O629" s="1" t="n"/>
      <c r="P629" s="1" t="n"/>
      <c r="Q629" s="1" t="n"/>
      <c r="R629" s="1" t="n"/>
      <c r="S629" s="210" t="n"/>
      <c r="T629" s="210" t="n"/>
      <c r="U629" s="1" t="n"/>
      <c r="V629" s="1" t="n"/>
      <c r="W629" s="1" t="n"/>
      <c r="X629" s="1" t="n"/>
      <c r="Y629" s="210" t="n"/>
      <c r="Z629" s="1" t="n"/>
      <c r="AA629" s="1" t="n"/>
      <c r="AB629" s="212" t="n"/>
      <c r="AC629" s="212" t="n"/>
    </row>
    <row r="630">
      <c r="A630" s="1" t="n"/>
      <c r="B630" s="1" t="n"/>
      <c r="C630" s="1" t="n"/>
      <c r="D630" s="1" t="n"/>
      <c r="E630" s="1" t="n"/>
      <c r="F630" s="1" t="n"/>
      <c r="G630" s="1" t="n"/>
      <c r="H630" s="1" t="n"/>
      <c r="I630" s="1" t="n"/>
      <c r="J630" s="1" t="n"/>
      <c r="K630" s="1" t="n"/>
      <c r="L630" s="1" t="n"/>
      <c r="M630" s="1" t="n"/>
      <c r="N630" s="1" t="n"/>
      <c r="O630" s="1" t="n"/>
      <c r="P630" s="1" t="n"/>
      <c r="Q630" s="1" t="n"/>
      <c r="R630" s="1" t="n"/>
      <c r="S630" s="210" t="n"/>
      <c r="T630" s="210" t="n"/>
      <c r="U630" s="1" t="n"/>
      <c r="V630" s="1" t="n"/>
      <c r="W630" s="1" t="n"/>
      <c r="X630" s="1" t="n"/>
      <c r="Y630" s="210" t="n"/>
      <c r="Z630" s="1" t="n"/>
      <c r="AA630" s="1" t="n"/>
      <c r="AB630" s="212" t="n"/>
      <c r="AC630" s="212" t="n"/>
    </row>
    <row r="631">
      <c r="A631" s="1" t="n"/>
      <c r="B631" s="1" t="n"/>
      <c r="C631" s="1" t="n"/>
      <c r="D631" s="1" t="n"/>
      <c r="E631" s="1" t="n"/>
      <c r="F631" s="1" t="n"/>
      <c r="G631" s="1" t="n"/>
      <c r="H631" s="1" t="n"/>
      <c r="I631" s="1" t="n"/>
      <c r="J631" s="1" t="n"/>
      <c r="K631" s="1" t="n"/>
      <c r="L631" s="1" t="n"/>
      <c r="M631" s="1" t="n"/>
      <c r="N631" s="1" t="n"/>
      <c r="O631" s="1" t="n"/>
      <c r="P631" s="1" t="n"/>
      <c r="Q631" s="1" t="n"/>
      <c r="R631" s="1" t="n"/>
      <c r="S631" s="210" t="n"/>
      <c r="T631" s="210" t="n"/>
      <c r="U631" s="1" t="n"/>
      <c r="V631" s="1" t="n"/>
      <c r="W631" s="1" t="n"/>
      <c r="X631" s="1" t="n"/>
      <c r="Y631" s="210" t="n"/>
      <c r="Z631" s="1" t="n"/>
      <c r="AA631" s="1" t="n"/>
      <c r="AB631" s="212" t="n"/>
      <c r="AC631" s="212" t="n"/>
    </row>
    <row r="632">
      <c r="A632" s="1" t="n"/>
      <c r="B632" s="1" t="n"/>
      <c r="C632" s="1" t="n"/>
      <c r="D632" s="1" t="n"/>
      <c r="E632" s="1" t="n"/>
      <c r="F632" s="1" t="n"/>
      <c r="G632" s="1" t="n"/>
      <c r="H632" s="1" t="n"/>
      <c r="I632" s="1" t="n"/>
      <c r="J632" s="1" t="n"/>
      <c r="K632" s="1" t="n"/>
      <c r="L632" s="1" t="n"/>
      <c r="M632" s="1" t="n"/>
      <c r="N632" s="1" t="n"/>
      <c r="O632" s="1" t="n"/>
      <c r="P632" s="1" t="n"/>
      <c r="Q632" s="1" t="n"/>
      <c r="R632" s="1" t="n"/>
      <c r="S632" s="210" t="n"/>
      <c r="T632" s="210" t="n"/>
      <c r="U632" s="1" t="n"/>
      <c r="V632" s="1" t="n"/>
      <c r="W632" s="1" t="n"/>
      <c r="X632" s="1" t="n"/>
      <c r="Y632" s="210" t="n"/>
      <c r="Z632" s="1" t="n"/>
      <c r="AA632" s="1" t="n"/>
      <c r="AB632" s="212" t="n"/>
      <c r="AC632" s="212" t="n"/>
    </row>
    <row r="633">
      <c r="A633" s="1" t="n"/>
      <c r="B633" s="1" t="n"/>
      <c r="C633" s="1" t="n"/>
      <c r="D633" s="1" t="n"/>
      <c r="E633" s="1" t="n"/>
      <c r="F633" s="1" t="n"/>
      <c r="G633" s="1" t="n"/>
      <c r="H633" s="1" t="n"/>
      <c r="I633" s="1" t="n"/>
      <c r="J633" s="1" t="n"/>
      <c r="K633" s="1" t="n"/>
      <c r="L633" s="1" t="n"/>
      <c r="M633" s="1" t="n"/>
      <c r="N633" s="1" t="n"/>
      <c r="O633" s="1" t="n"/>
      <c r="P633" s="1" t="n"/>
      <c r="Q633" s="1" t="n"/>
      <c r="R633" s="1" t="n"/>
      <c r="S633" s="210" t="n"/>
      <c r="T633" s="210" t="n"/>
      <c r="U633" s="1" t="n"/>
      <c r="V633" s="1" t="n"/>
      <c r="W633" s="1" t="n"/>
      <c r="X633" s="1" t="n"/>
      <c r="Y633" s="210" t="n"/>
      <c r="Z633" s="1" t="n"/>
      <c r="AA633" s="1" t="n"/>
      <c r="AB633" s="212" t="n"/>
      <c r="AC633" s="212" t="n"/>
    </row>
    <row r="634">
      <c r="A634" s="1" t="n"/>
      <c r="B634" s="1" t="n"/>
      <c r="C634" s="1" t="n"/>
      <c r="D634" s="1" t="n"/>
      <c r="E634" s="1" t="n"/>
      <c r="F634" s="1" t="n"/>
      <c r="G634" s="1" t="n"/>
      <c r="H634" s="1" t="n"/>
      <c r="I634" s="1" t="n"/>
      <c r="J634" s="1" t="n"/>
      <c r="K634" s="1" t="n"/>
      <c r="L634" s="1" t="n"/>
      <c r="M634" s="1" t="n"/>
      <c r="N634" s="1" t="n"/>
      <c r="O634" s="1" t="n"/>
      <c r="P634" s="1" t="n"/>
      <c r="Q634" s="1" t="n"/>
      <c r="R634" s="1" t="n"/>
      <c r="S634" s="210" t="n"/>
      <c r="T634" s="210" t="n"/>
      <c r="U634" s="1" t="n"/>
      <c r="V634" s="1" t="n"/>
      <c r="W634" s="1" t="n"/>
      <c r="X634" s="1" t="n"/>
      <c r="Y634" s="210" t="n"/>
      <c r="Z634" s="1" t="n"/>
      <c r="AA634" s="1" t="n"/>
      <c r="AB634" s="212" t="n"/>
      <c r="AC634" s="212" t="n"/>
    </row>
    <row r="635">
      <c r="A635" s="1" t="n"/>
      <c r="B635" s="1" t="n"/>
      <c r="C635" s="1" t="n"/>
      <c r="D635" s="1" t="n"/>
      <c r="E635" s="1" t="n"/>
      <c r="F635" s="1" t="n"/>
      <c r="G635" s="1" t="n"/>
      <c r="H635" s="1" t="n"/>
      <c r="I635" s="1" t="n"/>
      <c r="J635" s="1" t="n"/>
      <c r="K635" s="1" t="n"/>
      <c r="L635" s="1" t="n"/>
      <c r="M635" s="1" t="n"/>
      <c r="N635" s="1" t="n"/>
      <c r="O635" s="1" t="n"/>
      <c r="P635" s="1" t="n"/>
      <c r="Q635" s="1" t="n"/>
      <c r="R635" s="1" t="n"/>
      <c r="S635" s="210" t="n"/>
      <c r="T635" s="210" t="n"/>
      <c r="U635" s="1" t="n"/>
      <c r="V635" s="1" t="n"/>
      <c r="W635" s="1" t="n"/>
      <c r="X635" s="1" t="n"/>
      <c r="Y635" s="210" t="n"/>
      <c r="Z635" s="1" t="n"/>
      <c r="AA635" s="1" t="n"/>
      <c r="AB635" s="212" t="n"/>
      <c r="AC635" s="212" t="n"/>
    </row>
    <row r="636">
      <c r="A636" s="1" t="n"/>
      <c r="B636" s="1" t="n"/>
      <c r="C636" s="1" t="n"/>
      <c r="D636" s="1" t="n"/>
      <c r="E636" s="1" t="n"/>
      <c r="F636" s="1" t="n"/>
      <c r="G636" s="1" t="n"/>
      <c r="H636" s="1" t="n"/>
      <c r="I636" s="1" t="n"/>
      <c r="J636" s="1" t="n"/>
      <c r="K636" s="1" t="n"/>
      <c r="L636" s="1" t="n"/>
      <c r="M636" s="1" t="n"/>
      <c r="N636" s="1" t="n"/>
      <c r="O636" s="1" t="n"/>
      <c r="P636" s="1" t="n"/>
      <c r="Q636" s="1" t="n"/>
      <c r="R636" s="1" t="n"/>
      <c r="S636" s="210" t="n"/>
      <c r="T636" s="210" t="n"/>
      <c r="U636" s="1" t="n"/>
      <c r="V636" s="1" t="n"/>
      <c r="W636" s="1" t="n"/>
      <c r="X636" s="1" t="n"/>
      <c r="Y636" s="210" t="n"/>
      <c r="Z636" s="1" t="n"/>
      <c r="AA636" s="1" t="n"/>
      <c r="AB636" s="212" t="n"/>
      <c r="AC636" s="212" t="n"/>
    </row>
    <row r="637">
      <c r="A637" s="1" t="n"/>
      <c r="B637" s="1" t="n"/>
      <c r="C637" s="1" t="n"/>
      <c r="D637" s="1" t="n"/>
      <c r="E637" s="1" t="n"/>
      <c r="F637" s="1" t="n"/>
      <c r="G637" s="1" t="n"/>
      <c r="H637" s="1" t="n"/>
      <c r="I637" s="1" t="n"/>
      <c r="J637" s="1" t="n"/>
      <c r="K637" s="1" t="n"/>
      <c r="L637" s="1" t="n"/>
      <c r="M637" s="1" t="n"/>
      <c r="N637" s="1" t="n"/>
      <c r="O637" s="1" t="n"/>
      <c r="P637" s="1" t="n"/>
      <c r="Q637" s="1" t="n"/>
      <c r="R637" s="1" t="n"/>
      <c r="S637" s="210" t="n"/>
      <c r="T637" s="210" t="n"/>
      <c r="U637" s="1" t="n"/>
      <c r="V637" s="1" t="n"/>
      <c r="W637" s="1" t="n"/>
      <c r="X637" s="1" t="n"/>
      <c r="Y637" s="210" t="n"/>
      <c r="Z637" s="1" t="n"/>
      <c r="AA637" s="1" t="n"/>
      <c r="AB637" s="212" t="n"/>
      <c r="AC637" s="212" t="n"/>
    </row>
    <row r="638">
      <c r="A638" s="1" t="n"/>
      <c r="B638" s="1" t="n"/>
      <c r="C638" s="1" t="n"/>
      <c r="D638" s="1" t="n"/>
      <c r="E638" s="1" t="n"/>
      <c r="F638" s="1" t="n"/>
      <c r="G638" s="1" t="n"/>
      <c r="H638" s="1" t="n"/>
      <c r="I638" s="1" t="n"/>
      <c r="J638" s="1" t="n"/>
      <c r="K638" s="1" t="n"/>
      <c r="L638" s="1" t="n"/>
      <c r="M638" s="1" t="n"/>
      <c r="N638" s="1" t="n"/>
      <c r="O638" s="1" t="n"/>
      <c r="P638" s="1" t="n"/>
      <c r="Q638" s="1" t="n"/>
      <c r="R638" s="1" t="n"/>
      <c r="S638" s="210" t="n"/>
      <c r="T638" s="210" t="n"/>
      <c r="U638" s="1" t="n"/>
      <c r="V638" s="1" t="n"/>
      <c r="W638" s="1" t="n"/>
      <c r="X638" s="1" t="n"/>
      <c r="Y638" s="210" t="n"/>
      <c r="Z638" s="1" t="n"/>
      <c r="AA638" s="1" t="n"/>
      <c r="AB638" s="212" t="n"/>
      <c r="AC638" s="212" t="n"/>
    </row>
    <row r="639">
      <c r="A639" s="1" t="n"/>
      <c r="B639" s="1" t="n"/>
      <c r="C639" s="1" t="n"/>
      <c r="D639" s="1" t="n"/>
      <c r="E639" s="1" t="n"/>
      <c r="F639" s="1" t="n"/>
      <c r="G639" s="1" t="n"/>
      <c r="H639" s="1" t="n"/>
      <c r="I639" s="1" t="n"/>
      <c r="J639" s="1" t="n"/>
      <c r="K639" s="1" t="n"/>
      <c r="L639" s="1" t="n"/>
      <c r="M639" s="1" t="n"/>
      <c r="N639" s="1" t="n"/>
      <c r="O639" s="1" t="n"/>
      <c r="P639" s="1" t="n"/>
      <c r="Q639" s="1" t="n"/>
      <c r="R639" s="1" t="n"/>
      <c r="S639" s="210" t="n"/>
      <c r="T639" s="210" t="n"/>
      <c r="U639" s="1" t="n"/>
      <c r="V639" s="1" t="n"/>
      <c r="W639" s="1" t="n"/>
      <c r="X639" s="1" t="n"/>
      <c r="Y639" s="210" t="n"/>
      <c r="Z639" s="1" t="n"/>
      <c r="AA639" s="1" t="n"/>
      <c r="AB639" s="212" t="n"/>
      <c r="AC639" s="212" t="n"/>
    </row>
    <row r="640">
      <c r="A640" s="1" t="n"/>
      <c r="B640" s="1" t="n"/>
      <c r="C640" s="1" t="n"/>
      <c r="D640" s="1" t="n"/>
      <c r="E640" s="1" t="n"/>
      <c r="F640" s="1" t="n"/>
      <c r="G640" s="1" t="n"/>
      <c r="H640" s="1" t="n"/>
      <c r="I640" s="1" t="n"/>
      <c r="J640" s="1" t="n"/>
      <c r="K640" s="1" t="n"/>
      <c r="L640" s="1" t="n"/>
      <c r="M640" s="1" t="n"/>
      <c r="N640" s="1" t="n"/>
      <c r="O640" s="1" t="n"/>
      <c r="P640" s="1" t="n"/>
      <c r="Q640" s="1" t="n"/>
      <c r="R640" s="1" t="n"/>
      <c r="S640" s="210" t="n"/>
      <c r="T640" s="210" t="n"/>
      <c r="U640" s="1" t="n"/>
      <c r="V640" s="1" t="n"/>
      <c r="W640" s="1" t="n"/>
      <c r="X640" s="1" t="n"/>
      <c r="Y640" s="210" t="n"/>
      <c r="Z640" s="1" t="n"/>
      <c r="AA640" s="1" t="n"/>
      <c r="AB640" s="212" t="n"/>
      <c r="AC640" s="212" t="n"/>
    </row>
    <row r="641">
      <c r="A641" s="1" t="n"/>
      <c r="B641" s="1" t="n"/>
      <c r="C641" s="1" t="n"/>
      <c r="D641" s="1" t="n"/>
      <c r="E641" s="1" t="n"/>
      <c r="F641" s="1" t="n"/>
      <c r="G641" s="1" t="n"/>
      <c r="H641" s="1" t="n"/>
      <c r="I641" s="1" t="n"/>
      <c r="J641" s="1" t="n"/>
      <c r="K641" s="1" t="n"/>
      <c r="L641" s="1" t="n"/>
      <c r="M641" s="1" t="n"/>
      <c r="N641" s="1" t="n"/>
      <c r="O641" s="1" t="n"/>
      <c r="P641" s="1" t="n"/>
      <c r="Q641" s="1" t="n"/>
      <c r="R641" s="1" t="n"/>
      <c r="S641" s="210" t="n"/>
      <c r="T641" s="210" t="n"/>
      <c r="U641" s="1" t="n"/>
      <c r="V641" s="1" t="n"/>
      <c r="W641" s="1" t="n"/>
      <c r="X641" s="1" t="n"/>
      <c r="Y641" s="210" t="n"/>
      <c r="Z641" s="1" t="n"/>
      <c r="AA641" s="1" t="n"/>
      <c r="AB641" s="212" t="n"/>
      <c r="AC641" s="212" t="n"/>
    </row>
    <row r="642">
      <c r="A642" s="1" t="n"/>
      <c r="B642" s="1" t="n"/>
      <c r="C642" s="1" t="n"/>
      <c r="D642" s="1" t="n"/>
      <c r="E642" s="1" t="n"/>
      <c r="F642" s="1" t="n"/>
      <c r="G642" s="1" t="n"/>
      <c r="H642" s="1" t="n"/>
      <c r="I642" s="1" t="n"/>
      <c r="J642" s="1" t="n"/>
      <c r="K642" s="1" t="n"/>
      <c r="L642" s="1" t="n"/>
      <c r="M642" s="1" t="n"/>
      <c r="N642" s="1" t="n"/>
      <c r="O642" s="1" t="n"/>
      <c r="P642" s="1" t="n"/>
      <c r="Q642" s="1" t="n"/>
      <c r="R642" s="1" t="n"/>
      <c r="S642" s="210" t="n"/>
      <c r="T642" s="210" t="n"/>
      <c r="U642" s="1" t="n"/>
      <c r="V642" s="1" t="n"/>
      <c r="W642" s="1" t="n"/>
      <c r="X642" s="1" t="n"/>
      <c r="Y642" s="210" t="n"/>
      <c r="Z642" s="1" t="n"/>
      <c r="AA642" s="1" t="n"/>
      <c r="AB642" s="212" t="n"/>
      <c r="AC642" s="212" t="n"/>
    </row>
    <row r="643">
      <c r="A643" s="1" t="n"/>
      <c r="B643" s="1" t="n"/>
      <c r="C643" s="1" t="n"/>
      <c r="D643" s="1" t="n"/>
      <c r="E643" s="1" t="n"/>
      <c r="F643" s="1" t="n"/>
      <c r="G643" s="1" t="n"/>
      <c r="H643" s="1" t="n"/>
      <c r="I643" s="1" t="n"/>
      <c r="J643" s="1" t="n"/>
      <c r="K643" s="1" t="n"/>
      <c r="L643" s="1" t="n"/>
      <c r="M643" s="1" t="n"/>
      <c r="N643" s="1" t="n"/>
      <c r="O643" s="1" t="n"/>
      <c r="P643" s="1" t="n"/>
      <c r="Q643" s="1" t="n"/>
      <c r="R643" s="1" t="n"/>
      <c r="S643" s="210" t="n"/>
      <c r="T643" s="210" t="n"/>
      <c r="U643" s="1" t="n"/>
      <c r="V643" s="1" t="n"/>
      <c r="W643" s="1" t="n"/>
      <c r="X643" s="1" t="n"/>
      <c r="Y643" s="210" t="n"/>
      <c r="Z643" s="1" t="n"/>
      <c r="AA643" s="1" t="n"/>
      <c r="AB643" s="212" t="n"/>
      <c r="AC643" s="212" t="n"/>
    </row>
    <row r="644">
      <c r="A644" s="1" t="n"/>
      <c r="B644" s="1" t="n"/>
      <c r="C644" s="1" t="n"/>
      <c r="D644" s="1" t="n"/>
      <c r="E644" s="1" t="n"/>
      <c r="F644" s="1" t="n"/>
      <c r="G644" s="1" t="n"/>
      <c r="H644" s="1" t="n"/>
      <c r="I644" s="1" t="n"/>
      <c r="J644" s="1" t="n"/>
      <c r="K644" s="1" t="n"/>
      <c r="L644" s="1" t="n"/>
      <c r="M644" s="1" t="n"/>
      <c r="N644" s="1" t="n"/>
      <c r="O644" s="1" t="n"/>
      <c r="P644" s="1" t="n"/>
      <c r="Q644" s="1" t="n"/>
      <c r="R644" s="1" t="n"/>
      <c r="S644" s="210" t="n"/>
      <c r="T644" s="210" t="n"/>
      <c r="U644" s="1" t="n"/>
      <c r="V644" s="1" t="n"/>
      <c r="W644" s="1" t="n"/>
      <c r="X644" s="1" t="n"/>
      <c r="Y644" s="210" t="n"/>
      <c r="Z644" s="1" t="n"/>
      <c r="AA644" s="1" t="n"/>
      <c r="AB644" s="212" t="n"/>
      <c r="AC644" s="212" t="n"/>
    </row>
    <row r="645">
      <c r="A645" s="1" t="n"/>
      <c r="B645" s="1" t="n"/>
      <c r="C645" s="1" t="n"/>
      <c r="D645" s="1" t="n"/>
      <c r="E645" s="1" t="n"/>
      <c r="F645" s="1" t="n"/>
      <c r="G645" s="1" t="n"/>
      <c r="H645" s="1" t="n"/>
      <c r="I645" s="1" t="n"/>
      <c r="J645" s="1" t="n"/>
      <c r="K645" s="1" t="n"/>
      <c r="L645" s="1" t="n"/>
      <c r="M645" s="1" t="n"/>
      <c r="N645" s="1" t="n"/>
      <c r="O645" s="1" t="n"/>
      <c r="P645" s="1" t="n"/>
      <c r="Q645" s="1" t="n"/>
      <c r="R645" s="1" t="n"/>
      <c r="S645" s="210" t="n"/>
      <c r="T645" s="210" t="n"/>
      <c r="U645" s="1" t="n"/>
      <c r="V645" s="1" t="n"/>
      <c r="W645" s="1" t="n"/>
      <c r="X645" s="1" t="n"/>
      <c r="Y645" s="210" t="n"/>
      <c r="Z645" s="1" t="n"/>
      <c r="AA645" s="1" t="n"/>
      <c r="AB645" s="212" t="n"/>
      <c r="AC645" s="212" t="n"/>
    </row>
    <row r="646">
      <c r="A646" s="1" t="n"/>
      <c r="B646" s="1" t="n"/>
      <c r="C646" s="1" t="n"/>
      <c r="D646" s="1" t="n"/>
      <c r="E646" s="1" t="n"/>
      <c r="F646" s="1" t="n"/>
      <c r="G646" s="1" t="n"/>
      <c r="H646" s="1" t="n"/>
      <c r="I646" s="1" t="n"/>
      <c r="J646" s="1" t="n"/>
      <c r="K646" s="1" t="n"/>
      <c r="L646" s="1" t="n"/>
      <c r="M646" s="1" t="n"/>
      <c r="N646" s="1" t="n"/>
      <c r="O646" s="1" t="n"/>
      <c r="P646" s="1" t="n"/>
      <c r="Q646" s="1" t="n"/>
      <c r="R646" s="1" t="n"/>
      <c r="S646" s="210" t="n"/>
      <c r="T646" s="210" t="n"/>
      <c r="U646" s="1" t="n"/>
      <c r="V646" s="1" t="n"/>
      <c r="W646" s="1" t="n"/>
      <c r="X646" s="1" t="n"/>
      <c r="Y646" s="210" t="n"/>
      <c r="Z646" s="1" t="n"/>
      <c r="AA646" s="1" t="n"/>
      <c r="AB646" s="212" t="n"/>
      <c r="AC646" s="212" t="n"/>
    </row>
    <row r="647">
      <c r="A647" s="1" t="n"/>
      <c r="B647" s="1" t="n"/>
      <c r="C647" s="1" t="n"/>
      <c r="D647" s="1" t="n"/>
      <c r="E647" s="1" t="n"/>
      <c r="F647" s="1" t="n"/>
      <c r="G647" s="1" t="n"/>
      <c r="H647" s="1" t="n"/>
      <c r="I647" s="1" t="n"/>
      <c r="J647" s="1" t="n"/>
      <c r="K647" s="1" t="n"/>
      <c r="L647" s="1" t="n"/>
      <c r="M647" s="1" t="n"/>
      <c r="N647" s="1" t="n"/>
      <c r="O647" s="1" t="n"/>
      <c r="P647" s="1" t="n"/>
      <c r="Q647" s="1" t="n"/>
      <c r="R647" s="1" t="n"/>
      <c r="S647" s="210" t="n"/>
      <c r="T647" s="210" t="n"/>
      <c r="U647" s="1" t="n"/>
      <c r="V647" s="1" t="n"/>
      <c r="W647" s="1" t="n"/>
      <c r="X647" s="1" t="n"/>
      <c r="Y647" s="210" t="n"/>
      <c r="Z647" s="1" t="n"/>
      <c r="AA647" s="1" t="n"/>
      <c r="AB647" s="212" t="n"/>
      <c r="AC647" s="212" t="n"/>
    </row>
    <row r="648">
      <c r="A648" s="1" t="n"/>
      <c r="B648" s="1" t="n"/>
      <c r="C648" s="1" t="n"/>
      <c r="D648" s="1" t="n"/>
      <c r="E648" s="1" t="n"/>
      <c r="F648" s="1" t="n"/>
      <c r="G648" s="1" t="n"/>
      <c r="H648" s="1" t="n"/>
      <c r="I648" s="1" t="n"/>
      <c r="J648" s="1" t="n"/>
      <c r="K648" s="1" t="n"/>
      <c r="L648" s="1" t="n"/>
      <c r="M648" s="1" t="n"/>
      <c r="N648" s="1" t="n"/>
      <c r="O648" s="1" t="n"/>
      <c r="P648" s="1" t="n"/>
      <c r="Q648" s="1" t="n"/>
      <c r="R648" s="1" t="n"/>
      <c r="S648" s="210" t="n"/>
      <c r="T648" s="210" t="n"/>
      <c r="U648" s="1" t="n"/>
      <c r="V648" s="1" t="n"/>
      <c r="W648" s="1" t="n"/>
      <c r="X648" s="1" t="n"/>
      <c r="Y648" s="210" t="n"/>
      <c r="Z648" s="1" t="n"/>
      <c r="AA648" s="1" t="n"/>
      <c r="AB648" s="212" t="n"/>
      <c r="AC648" s="212" t="n"/>
    </row>
    <row r="649">
      <c r="A649" s="1" t="n"/>
      <c r="B649" s="1" t="n"/>
      <c r="C649" s="1" t="n"/>
      <c r="D649" s="1" t="n"/>
      <c r="E649" s="1" t="n"/>
      <c r="F649" s="1" t="n"/>
      <c r="G649" s="1" t="n"/>
      <c r="H649" s="1" t="n"/>
      <c r="I649" s="1" t="n"/>
      <c r="J649" s="1" t="n"/>
      <c r="K649" s="1" t="n"/>
      <c r="L649" s="1" t="n"/>
      <c r="M649" s="1" t="n"/>
      <c r="N649" s="1" t="n"/>
      <c r="O649" s="1" t="n"/>
      <c r="P649" s="1" t="n"/>
      <c r="Q649" s="1" t="n"/>
      <c r="R649" s="1" t="n"/>
      <c r="S649" s="210" t="n"/>
      <c r="T649" s="210" t="n"/>
      <c r="U649" s="1" t="n"/>
      <c r="V649" s="1" t="n"/>
      <c r="W649" s="1" t="n"/>
      <c r="X649" s="1" t="n"/>
      <c r="Y649" s="210" t="n"/>
      <c r="Z649" s="1" t="n"/>
      <c r="AA649" s="1" t="n"/>
      <c r="AB649" s="212" t="n"/>
      <c r="AC649" s="212" t="n"/>
    </row>
    <row r="650">
      <c r="A650" s="1" t="n"/>
      <c r="B650" s="1" t="n"/>
      <c r="C650" s="1" t="n"/>
      <c r="D650" s="1" t="n"/>
      <c r="E650" s="1" t="n"/>
      <c r="F650" s="1" t="n"/>
      <c r="G650" s="1" t="n"/>
      <c r="H650" s="1" t="n"/>
      <c r="I650" s="1" t="n"/>
      <c r="J650" s="1" t="n"/>
      <c r="K650" s="1" t="n"/>
      <c r="L650" s="1" t="n"/>
      <c r="M650" s="1" t="n"/>
      <c r="N650" s="1" t="n"/>
      <c r="O650" s="1" t="n"/>
      <c r="P650" s="1" t="n"/>
      <c r="Q650" s="1" t="n"/>
      <c r="R650" s="1" t="n"/>
      <c r="S650" s="210" t="n"/>
      <c r="T650" s="210" t="n"/>
      <c r="U650" s="1" t="n"/>
      <c r="V650" s="1" t="n"/>
      <c r="W650" s="1" t="n"/>
      <c r="X650" s="1" t="n"/>
      <c r="Y650" s="210" t="n"/>
      <c r="Z650" s="1" t="n"/>
      <c r="AA650" s="1" t="n"/>
      <c r="AB650" s="212" t="n"/>
      <c r="AC650" s="212" t="n"/>
    </row>
    <row r="651">
      <c r="A651" s="1" t="n"/>
      <c r="B651" s="1" t="n"/>
      <c r="C651" s="1" t="n"/>
      <c r="D651" s="1" t="n"/>
      <c r="E651" s="1" t="n"/>
      <c r="F651" s="1" t="n"/>
      <c r="G651" s="1" t="n"/>
      <c r="H651" s="1" t="n"/>
      <c r="I651" s="1" t="n"/>
      <c r="J651" s="1" t="n"/>
      <c r="K651" s="1" t="n"/>
      <c r="L651" s="1" t="n"/>
      <c r="M651" s="1" t="n"/>
      <c r="N651" s="1" t="n"/>
      <c r="O651" s="1" t="n"/>
      <c r="P651" s="1" t="n"/>
      <c r="Q651" s="1" t="n"/>
      <c r="R651" s="1" t="n"/>
      <c r="S651" s="210" t="n"/>
      <c r="T651" s="210" t="n"/>
      <c r="U651" s="1" t="n"/>
      <c r="V651" s="1" t="n"/>
      <c r="W651" s="1" t="n"/>
      <c r="X651" s="1" t="n"/>
      <c r="Y651" s="210" t="n"/>
      <c r="Z651" s="1" t="n"/>
      <c r="AA651" s="1" t="n"/>
      <c r="AB651" s="212" t="n"/>
      <c r="AC651" s="212" t="n"/>
    </row>
    <row r="652">
      <c r="A652" s="1" t="n"/>
      <c r="B652" s="1" t="n"/>
      <c r="C652" s="1" t="n"/>
      <c r="D652" s="1" t="n"/>
      <c r="E652" s="1" t="n"/>
      <c r="F652" s="1" t="n"/>
      <c r="G652" s="1" t="n"/>
      <c r="H652" s="1" t="n"/>
      <c r="I652" s="1" t="n"/>
      <c r="J652" s="1" t="n"/>
      <c r="K652" s="1" t="n"/>
      <c r="L652" s="1" t="n"/>
      <c r="M652" s="1" t="n"/>
      <c r="N652" s="1" t="n"/>
      <c r="O652" s="1" t="n"/>
      <c r="P652" s="1" t="n"/>
      <c r="Q652" s="1" t="n"/>
      <c r="R652" s="1" t="n"/>
      <c r="S652" s="210" t="n"/>
      <c r="T652" s="210" t="n"/>
      <c r="U652" s="1" t="n"/>
      <c r="V652" s="1" t="n"/>
      <c r="W652" s="1" t="n"/>
      <c r="X652" s="1" t="n"/>
      <c r="Y652" s="210" t="n"/>
      <c r="Z652" s="1" t="n"/>
      <c r="AA652" s="1" t="n"/>
      <c r="AB652" s="212" t="n"/>
      <c r="AC652" s="212" t="n"/>
    </row>
    <row r="653">
      <c r="A653" s="1" t="n"/>
      <c r="B653" s="1" t="n"/>
      <c r="C653" s="1" t="n"/>
      <c r="D653" s="1" t="n"/>
      <c r="E653" s="1" t="n"/>
      <c r="F653" s="1" t="n"/>
      <c r="G653" s="1" t="n"/>
      <c r="H653" s="1" t="n"/>
      <c r="I653" s="1" t="n"/>
      <c r="J653" s="1" t="n"/>
      <c r="K653" s="1" t="n"/>
      <c r="L653" s="1" t="n"/>
      <c r="M653" s="1" t="n"/>
      <c r="N653" s="1" t="n"/>
      <c r="O653" s="1" t="n"/>
      <c r="P653" s="1" t="n"/>
      <c r="Q653" s="1" t="n"/>
      <c r="R653" s="1" t="n"/>
      <c r="S653" s="210" t="n"/>
      <c r="T653" s="210" t="n"/>
      <c r="U653" s="1" t="n"/>
      <c r="V653" s="1" t="n"/>
      <c r="W653" s="1" t="n"/>
      <c r="X653" s="1" t="n"/>
      <c r="Y653" s="210" t="n"/>
      <c r="Z653" s="1" t="n"/>
      <c r="AA653" s="1" t="n"/>
      <c r="AB653" s="212" t="n"/>
      <c r="AC653" s="212" t="n"/>
    </row>
    <row r="654">
      <c r="A654" s="1" t="n"/>
      <c r="B654" s="1" t="n"/>
      <c r="C654" s="1" t="n"/>
      <c r="D654" s="1" t="n"/>
      <c r="E654" s="1" t="n"/>
      <c r="F654" s="1" t="n"/>
      <c r="G654" s="1" t="n"/>
      <c r="H654" s="1" t="n"/>
      <c r="I654" s="1" t="n"/>
      <c r="J654" s="1" t="n"/>
      <c r="K654" s="1" t="n"/>
      <c r="L654" s="1" t="n"/>
      <c r="M654" s="1" t="n"/>
      <c r="N654" s="1" t="n"/>
      <c r="O654" s="1" t="n"/>
      <c r="P654" s="1" t="n"/>
      <c r="Q654" s="1" t="n"/>
      <c r="R654" s="1" t="n"/>
      <c r="S654" s="210" t="n"/>
      <c r="T654" s="210" t="n"/>
      <c r="U654" s="1" t="n"/>
      <c r="V654" s="1" t="n"/>
      <c r="W654" s="1" t="n"/>
      <c r="X654" s="1" t="n"/>
      <c r="Y654" s="210" t="n"/>
      <c r="Z654" s="1" t="n"/>
      <c r="AA654" s="1" t="n"/>
      <c r="AB654" s="212" t="n"/>
      <c r="AC654" s="212" t="n"/>
    </row>
    <row r="655">
      <c r="A655" s="1" t="n"/>
      <c r="B655" s="1" t="n"/>
      <c r="C655" s="1" t="n"/>
      <c r="D655" s="1" t="n"/>
      <c r="E655" s="1" t="n"/>
      <c r="F655" s="1" t="n"/>
      <c r="G655" s="1" t="n"/>
      <c r="H655" s="1" t="n"/>
      <c r="I655" s="1" t="n"/>
      <c r="J655" s="1" t="n"/>
      <c r="K655" s="1" t="n"/>
      <c r="L655" s="1" t="n"/>
      <c r="M655" s="1" t="n"/>
      <c r="N655" s="1" t="n"/>
      <c r="O655" s="1" t="n"/>
      <c r="P655" s="1" t="n"/>
      <c r="Q655" s="1" t="n"/>
      <c r="R655" s="1" t="n"/>
      <c r="S655" s="210" t="n"/>
      <c r="T655" s="210" t="n"/>
      <c r="U655" s="1" t="n"/>
      <c r="V655" s="1" t="n"/>
      <c r="W655" s="1" t="n"/>
      <c r="X655" s="1" t="n"/>
      <c r="Y655" s="210" t="n"/>
      <c r="Z655" s="1" t="n"/>
      <c r="AA655" s="1" t="n"/>
      <c r="AB655" s="212" t="n"/>
      <c r="AC655" s="212" t="n"/>
    </row>
    <row r="656">
      <c r="A656" s="1" t="n"/>
      <c r="B656" s="1" t="n"/>
      <c r="C656" s="1" t="n"/>
      <c r="D656" s="1" t="n"/>
      <c r="E656" s="1" t="n"/>
      <c r="F656" s="1" t="n"/>
      <c r="G656" s="1" t="n"/>
      <c r="H656" s="1" t="n"/>
      <c r="I656" s="1" t="n"/>
      <c r="J656" s="1" t="n"/>
      <c r="K656" s="1" t="n"/>
      <c r="L656" s="1" t="n"/>
      <c r="M656" s="1" t="n"/>
      <c r="N656" s="1" t="n"/>
      <c r="O656" s="1" t="n"/>
      <c r="P656" s="1" t="n"/>
      <c r="Q656" s="1" t="n"/>
      <c r="R656" s="1" t="n"/>
      <c r="S656" s="210" t="n"/>
      <c r="T656" s="210" t="n"/>
      <c r="U656" s="1" t="n"/>
      <c r="V656" s="1" t="n"/>
      <c r="W656" s="1" t="n"/>
      <c r="X656" s="1" t="n"/>
      <c r="Y656" s="210" t="n"/>
      <c r="Z656" s="1" t="n"/>
      <c r="AA656" s="1" t="n"/>
      <c r="AB656" s="212" t="n"/>
      <c r="AC656" s="212" t="n"/>
    </row>
    <row r="657">
      <c r="A657" s="1" t="n"/>
      <c r="B657" s="1" t="n"/>
      <c r="C657" s="1" t="n"/>
      <c r="D657" s="1" t="n"/>
      <c r="E657" s="1" t="n"/>
      <c r="F657" s="1" t="n"/>
      <c r="G657" s="1" t="n"/>
      <c r="H657" s="1" t="n"/>
      <c r="I657" s="1" t="n"/>
      <c r="J657" s="1" t="n"/>
      <c r="K657" s="1" t="n"/>
      <c r="L657" s="1" t="n"/>
      <c r="M657" s="1" t="n"/>
      <c r="N657" s="1" t="n"/>
      <c r="O657" s="1" t="n"/>
      <c r="P657" s="1" t="n"/>
      <c r="Q657" s="1" t="n"/>
      <c r="R657" s="1" t="n"/>
      <c r="S657" s="210" t="n"/>
      <c r="T657" s="210" t="n"/>
      <c r="U657" s="1" t="n"/>
      <c r="V657" s="1" t="n"/>
      <c r="W657" s="1" t="n"/>
      <c r="X657" s="1" t="n"/>
      <c r="Y657" s="210" t="n"/>
      <c r="Z657" s="1" t="n"/>
      <c r="AA657" s="1" t="n"/>
      <c r="AB657" s="212" t="n"/>
      <c r="AC657" s="212" t="n"/>
    </row>
    <row r="658">
      <c r="A658" s="1" t="n"/>
      <c r="B658" s="1" t="n"/>
      <c r="C658" s="1" t="n"/>
      <c r="D658" s="1" t="n"/>
      <c r="E658" s="1" t="n"/>
      <c r="F658" s="1" t="n"/>
      <c r="G658" s="1" t="n"/>
      <c r="H658" s="1" t="n"/>
      <c r="I658" s="1" t="n"/>
      <c r="J658" s="1" t="n"/>
      <c r="K658" s="1" t="n"/>
      <c r="L658" s="1" t="n"/>
      <c r="M658" s="1" t="n"/>
      <c r="N658" s="1" t="n"/>
      <c r="O658" s="1" t="n"/>
      <c r="P658" s="1" t="n"/>
      <c r="Q658" s="1" t="n"/>
      <c r="R658" s="1" t="n"/>
      <c r="S658" s="210" t="n"/>
      <c r="T658" s="210" t="n"/>
      <c r="U658" s="1" t="n"/>
      <c r="V658" s="1" t="n"/>
      <c r="W658" s="1" t="n"/>
      <c r="X658" s="1" t="n"/>
      <c r="Y658" s="210" t="n"/>
      <c r="Z658" s="1" t="n"/>
      <c r="AA658" s="1" t="n"/>
      <c r="AB658" s="212" t="n"/>
      <c r="AC658" s="212" t="n"/>
    </row>
    <row r="659">
      <c r="A659" s="1" t="n"/>
      <c r="B659" s="1" t="n"/>
      <c r="C659" s="1" t="n"/>
      <c r="D659" s="1" t="n"/>
      <c r="E659" s="1" t="n"/>
      <c r="F659" s="1" t="n"/>
      <c r="G659" s="1" t="n"/>
      <c r="H659" s="1" t="n"/>
      <c r="I659" s="1" t="n"/>
      <c r="J659" s="1" t="n"/>
      <c r="K659" s="1" t="n"/>
      <c r="L659" s="1" t="n"/>
      <c r="M659" s="1" t="n"/>
      <c r="N659" s="1" t="n"/>
      <c r="O659" s="1" t="n"/>
      <c r="P659" s="1" t="n"/>
      <c r="Q659" s="1" t="n"/>
      <c r="R659" s="1" t="n"/>
      <c r="S659" s="210" t="n"/>
      <c r="T659" s="210" t="n"/>
      <c r="U659" s="1" t="n"/>
      <c r="V659" s="1" t="n"/>
      <c r="W659" s="1" t="n"/>
      <c r="X659" s="1" t="n"/>
      <c r="Y659" s="210" t="n"/>
      <c r="Z659" s="1" t="n"/>
      <c r="AA659" s="1" t="n"/>
      <c r="AB659" s="212" t="n"/>
      <c r="AC659" s="212" t="n"/>
    </row>
    <row r="660">
      <c r="A660" s="1" t="n"/>
      <c r="B660" s="1" t="n"/>
      <c r="C660" s="1" t="n"/>
      <c r="D660" s="1" t="n"/>
      <c r="E660" s="1" t="n"/>
      <c r="F660" s="1" t="n"/>
      <c r="G660" s="1" t="n"/>
      <c r="H660" s="1" t="n"/>
      <c r="I660" s="1" t="n"/>
      <c r="J660" s="1" t="n"/>
      <c r="K660" s="1" t="n"/>
      <c r="L660" s="1" t="n"/>
      <c r="M660" s="1" t="n"/>
      <c r="N660" s="1" t="n"/>
      <c r="O660" s="1" t="n"/>
      <c r="P660" s="1" t="n"/>
      <c r="Q660" s="1" t="n"/>
      <c r="R660" s="1" t="n"/>
      <c r="S660" s="210" t="n"/>
      <c r="T660" s="210" t="n"/>
      <c r="U660" s="1" t="n"/>
      <c r="V660" s="1" t="n"/>
      <c r="W660" s="1" t="n"/>
      <c r="X660" s="1" t="n"/>
      <c r="Y660" s="210" t="n"/>
      <c r="Z660" s="1" t="n"/>
      <c r="AA660" s="1" t="n"/>
      <c r="AB660" s="212" t="n"/>
      <c r="AC660" s="212" t="n"/>
    </row>
    <row r="661">
      <c r="A661" s="1" t="n"/>
      <c r="B661" s="1" t="n"/>
      <c r="C661" s="1" t="n"/>
      <c r="D661" s="1" t="n"/>
      <c r="E661" s="1" t="n"/>
      <c r="F661" s="1" t="n"/>
      <c r="G661" s="1" t="n"/>
      <c r="H661" s="1" t="n"/>
      <c r="I661" s="1" t="n"/>
      <c r="J661" s="1" t="n"/>
      <c r="K661" s="1" t="n"/>
      <c r="L661" s="1" t="n"/>
      <c r="M661" s="1" t="n"/>
      <c r="N661" s="1" t="n"/>
      <c r="O661" s="1" t="n"/>
      <c r="P661" s="1" t="n"/>
      <c r="Q661" s="1" t="n"/>
      <c r="R661" s="1" t="n"/>
      <c r="S661" s="210" t="n"/>
      <c r="T661" s="210" t="n"/>
      <c r="U661" s="1" t="n"/>
      <c r="V661" s="1" t="n"/>
      <c r="W661" s="1" t="n"/>
      <c r="X661" s="1" t="n"/>
      <c r="Y661" s="210" t="n"/>
      <c r="Z661" s="1" t="n"/>
      <c r="AA661" s="1" t="n"/>
      <c r="AB661" s="212" t="n"/>
      <c r="AC661" s="212" t="n"/>
    </row>
    <row r="662">
      <c r="A662" s="1" t="n"/>
      <c r="B662" s="1" t="n"/>
      <c r="C662" s="1" t="n"/>
      <c r="D662" s="1" t="n"/>
      <c r="E662" s="1" t="n"/>
      <c r="F662" s="1" t="n"/>
      <c r="G662" s="1" t="n"/>
      <c r="H662" s="1" t="n"/>
      <c r="I662" s="1" t="n"/>
      <c r="J662" s="1" t="n"/>
      <c r="K662" s="1" t="n"/>
      <c r="L662" s="1" t="n"/>
      <c r="M662" s="1" t="n"/>
      <c r="N662" s="1" t="n"/>
      <c r="O662" s="1" t="n"/>
      <c r="P662" s="1" t="n"/>
      <c r="Q662" s="1" t="n"/>
      <c r="R662" s="1" t="n"/>
      <c r="S662" s="210" t="n"/>
      <c r="T662" s="210" t="n"/>
      <c r="U662" s="1" t="n"/>
      <c r="V662" s="1" t="n"/>
      <c r="W662" s="1" t="n"/>
      <c r="X662" s="1" t="n"/>
      <c r="Y662" s="210" t="n"/>
      <c r="Z662" s="1" t="n"/>
      <c r="AA662" s="1" t="n"/>
      <c r="AB662" s="212" t="n"/>
      <c r="AC662" s="212" t="n"/>
    </row>
    <row r="663">
      <c r="A663" s="1" t="n"/>
      <c r="B663" s="1" t="n"/>
      <c r="C663" s="1" t="n"/>
      <c r="D663" s="1" t="n"/>
      <c r="E663" s="1" t="n"/>
      <c r="F663" s="1" t="n"/>
      <c r="G663" s="1" t="n"/>
      <c r="H663" s="1" t="n"/>
      <c r="I663" s="1" t="n"/>
      <c r="J663" s="1" t="n"/>
      <c r="K663" s="1" t="n"/>
      <c r="L663" s="1" t="n"/>
      <c r="M663" s="1" t="n"/>
      <c r="N663" s="1" t="n"/>
      <c r="O663" s="1" t="n"/>
      <c r="P663" s="1" t="n"/>
      <c r="Q663" s="1" t="n"/>
      <c r="R663" s="1" t="n"/>
      <c r="S663" s="210" t="n"/>
      <c r="T663" s="210" t="n"/>
      <c r="U663" s="1" t="n"/>
      <c r="V663" s="1" t="n"/>
      <c r="W663" s="1" t="n"/>
      <c r="X663" s="1" t="n"/>
      <c r="Y663" s="210" t="n"/>
      <c r="Z663" s="1" t="n"/>
      <c r="AA663" s="1" t="n"/>
      <c r="AB663" s="212" t="n"/>
      <c r="AC663" s="212" t="n"/>
    </row>
    <row r="664">
      <c r="A664" s="1" t="n"/>
      <c r="B664" s="1" t="n"/>
      <c r="C664" s="1" t="n"/>
      <c r="D664" s="1" t="n"/>
      <c r="E664" s="1" t="n"/>
      <c r="F664" s="1" t="n"/>
      <c r="G664" s="1" t="n"/>
      <c r="H664" s="1" t="n"/>
      <c r="I664" s="1" t="n"/>
      <c r="J664" s="1" t="n"/>
      <c r="K664" s="1" t="n"/>
      <c r="L664" s="1" t="n"/>
      <c r="M664" s="1" t="n"/>
      <c r="N664" s="1" t="n"/>
      <c r="O664" s="1" t="n"/>
      <c r="P664" s="1" t="n"/>
      <c r="Q664" s="1" t="n"/>
      <c r="R664" s="1" t="n"/>
      <c r="S664" s="210" t="n"/>
      <c r="T664" s="210" t="n"/>
      <c r="U664" s="1" t="n"/>
      <c r="V664" s="1" t="n"/>
      <c r="W664" s="1" t="n"/>
      <c r="X664" s="1" t="n"/>
      <c r="Y664" s="210" t="n"/>
      <c r="Z664" s="1" t="n"/>
      <c r="AA664" s="1" t="n"/>
      <c r="AB664" s="212" t="n"/>
      <c r="AC664" s="212" t="n"/>
    </row>
    <row r="665">
      <c r="A665" s="1" t="n"/>
      <c r="B665" s="1" t="n"/>
      <c r="C665" s="1" t="n"/>
      <c r="D665" s="1" t="n"/>
      <c r="E665" s="1" t="n"/>
      <c r="F665" s="1" t="n"/>
      <c r="G665" s="1" t="n"/>
      <c r="H665" s="1" t="n"/>
      <c r="I665" s="1" t="n"/>
      <c r="J665" s="1" t="n"/>
      <c r="K665" s="1" t="n"/>
      <c r="L665" s="1" t="n"/>
      <c r="M665" s="1" t="n"/>
      <c r="N665" s="1" t="n"/>
      <c r="O665" s="1" t="n"/>
      <c r="P665" s="1" t="n"/>
      <c r="Q665" s="1" t="n"/>
      <c r="R665" s="1" t="n"/>
      <c r="S665" s="210" t="n"/>
      <c r="T665" s="210" t="n"/>
      <c r="U665" s="1" t="n"/>
      <c r="V665" s="1" t="n"/>
      <c r="W665" s="1" t="n"/>
      <c r="X665" s="1" t="n"/>
      <c r="Y665" s="210" t="n"/>
      <c r="Z665" s="1" t="n"/>
      <c r="AA665" s="1" t="n"/>
      <c r="AB665" s="212" t="n"/>
      <c r="AC665" s="212" t="n"/>
    </row>
    <row r="666">
      <c r="A666" s="1" t="n"/>
      <c r="B666" s="1" t="n"/>
      <c r="C666" s="1" t="n"/>
      <c r="D666" s="1" t="n"/>
      <c r="E666" s="1" t="n"/>
      <c r="F666" s="1" t="n"/>
      <c r="G666" s="1" t="n"/>
      <c r="H666" s="1" t="n"/>
      <c r="I666" s="1" t="n"/>
      <c r="J666" s="1" t="n"/>
      <c r="K666" s="1" t="n"/>
      <c r="L666" s="1" t="n"/>
      <c r="M666" s="1" t="n"/>
      <c r="N666" s="1" t="n"/>
      <c r="O666" s="1" t="n"/>
      <c r="P666" s="1" t="n"/>
      <c r="Q666" s="1" t="n"/>
      <c r="R666" s="1" t="n"/>
      <c r="S666" s="210" t="n"/>
      <c r="T666" s="210" t="n"/>
      <c r="U666" s="1" t="n"/>
      <c r="V666" s="1" t="n"/>
      <c r="W666" s="1" t="n"/>
      <c r="X666" s="1" t="n"/>
      <c r="Y666" s="210" t="n"/>
      <c r="Z666" s="1" t="n"/>
      <c r="AA666" s="1" t="n"/>
      <c r="AB666" s="212" t="n"/>
      <c r="AC666" s="212" t="n"/>
    </row>
    <row r="667">
      <c r="A667" s="1" t="n"/>
      <c r="B667" s="1" t="n"/>
      <c r="C667" s="1" t="n"/>
      <c r="D667" s="1" t="n"/>
      <c r="E667" s="1" t="n"/>
      <c r="F667" s="1" t="n"/>
      <c r="G667" s="1" t="n"/>
      <c r="H667" s="1" t="n"/>
      <c r="I667" s="1" t="n"/>
      <c r="J667" s="1" t="n"/>
      <c r="K667" s="1" t="n"/>
      <c r="L667" s="1" t="n"/>
      <c r="M667" s="1" t="n"/>
      <c r="N667" s="1" t="n"/>
      <c r="O667" s="1" t="n"/>
      <c r="P667" s="1" t="n"/>
      <c r="Q667" s="1" t="n"/>
      <c r="R667" s="1" t="n"/>
      <c r="S667" s="210" t="n"/>
      <c r="T667" s="210" t="n"/>
      <c r="U667" s="1" t="n"/>
      <c r="V667" s="1" t="n"/>
      <c r="W667" s="1" t="n"/>
      <c r="X667" s="1" t="n"/>
      <c r="Y667" s="210" t="n"/>
      <c r="Z667" s="1" t="n"/>
      <c r="AA667" s="1" t="n"/>
      <c r="AB667" s="212" t="n"/>
      <c r="AC667" s="212" t="n"/>
    </row>
    <row r="668">
      <c r="A668" s="1" t="n"/>
      <c r="B668" s="1" t="n"/>
      <c r="C668" s="1" t="n"/>
      <c r="D668" s="1" t="n"/>
      <c r="E668" s="1" t="n"/>
      <c r="F668" s="1" t="n"/>
      <c r="G668" s="1" t="n"/>
      <c r="H668" s="1" t="n"/>
      <c r="I668" s="1" t="n"/>
      <c r="J668" s="1" t="n"/>
      <c r="K668" s="1" t="n"/>
      <c r="L668" s="1" t="n"/>
      <c r="M668" s="1" t="n"/>
      <c r="N668" s="1" t="n"/>
      <c r="O668" s="1" t="n"/>
      <c r="P668" s="1" t="n"/>
      <c r="Q668" s="1" t="n"/>
      <c r="R668" s="1" t="n"/>
      <c r="S668" s="210" t="n"/>
      <c r="T668" s="210" t="n"/>
      <c r="U668" s="1" t="n"/>
      <c r="V668" s="1" t="n"/>
      <c r="W668" s="1" t="n"/>
      <c r="X668" s="1" t="n"/>
      <c r="Y668" s="210" t="n"/>
      <c r="Z668" s="1" t="n"/>
      <c r="AA668" s="1" t="n"/>
      <c r="AB668" s="212" t="n"/>
      <c r="AC668" s="212" t="n"/>
    </row>
    <row r="669">
      <c r="A669" s="1" t="n"/>
      <c r="B669" s="1" t="n"/>
      <c r="C669" s="1" t="n"/>
      <c r="D669" s="1" t="n"/>
      <c r="E669" s="1" t="n"/>
      <c r="F669" s="1" t="n"/>
      <c r="G669" s="1" t="n"/>
      <c r="H669" s="1" t="n"/>
      <c r="I669" s="1" t="n"/>
      <c r="J669" s="1" t="n"/>
      <c r="K669" s="1" t="n"/>
      <c r="L669" s="1" t="n"/>
      <c r="M669" s="1" t="n"/>
      <c r="N669" s="1" t="n"/>
      <c r="O669" s="1" t="n"/>
      <c r="P669" s="1" t="n"/>
      <c r="Q669" s="1" t="n"/>
      <c r="R669" s="1" t="n"/>
      <c r="S669" s="210" t="n"/>
      <c r="T669" s="210" t="n"/>
      <c r="U669" s="1" t="n"/>
      <c r="V669" s="1" t="n"/>
      <c r="W669" s="1" t="n"/>
      <c r="X669" s="1" t="n"/>
      <c r="Y669" s="210" t="n"/>
      <c r="Z669" s="1" t="n"/>
      <c r="AA669" s="1" t="n"/>
      <c r="AB669" s="212" t="n"/>
      <c r="AC669" s="212" t="n"/>
    </row>
    <row r="670">
      <c r="A670" s="1" t="n"/>
      <c r="B670" s="1" t="n"/>
      <c r="C670" s="1" t="n"/>
      <c r="D670" s="1" t="n"/>
      <c r="E670" s="1" t="n"/>
      <c r="F670" s="1" t="n"/>
      <c r="G670" s="1" t="n"/>
      <c r="H670" s="1" t="n"/>
      <c r="I670" s="1" t="n"/>
      <c r="J670" s="1" t="n"/>
      <c r="K670" s="1" t="n"/>
      <c r="L670" s="1" t="n"/>
      <c r="M670" s="1" t="n"/>
      <c r="N670" s="1" t="n"/>
      <c r="O670" s="1" t="n"/>
      <c r="P670" s="1" t="n"/>
      <c r="Q670" s="1" t="n"/>
      <c r="R670" s="1" t="n"/>
      <c r="S670" s="210" t="n"/>
      <c r="T670" s="210" t="n"/>
      <c r="U670" s="1" t="n"/>
      <c r="V670" s="1" t="n"/>
      <c r="W670" s="1" t="n"/>
      <c r="X670" s="1" t="n"/>
      <c r="Y670" s="210" t="n"/>
      <c r="Z670" s="1" t="n"/>
      <c r="AA670" s="1" t="n"/>
      <c r="AB670" s="212" t="n"/>
      <c r="AC670" s="212" t="n"/>
    </row>
    <row r="671">
      <c r="A671" s="1" t="n"/>
      <c r="B671" s="1" t="n"/>
      <c r="C671" s="1" t="n"/>
      <c r="D671" s="1" t="n"/>
      <c r="E671" s="1" t="n"/>
      <c r="F671" s="1" t="n"/>
      <c r="G671" s="1" t="n"/>
      <c r="H671" s="1" t="n"/>
      <c r="I671" s="1" t="n"/>
      <c r="J671" s="1" t="n"/>
      <c r="K671" s="1" t="n"/>
      <c r="L671" s="1" t="n"/>
      <c r="M671" s="1" t="n"/>
      <c r="N671" s="1" t="n"/>
      <c r="O671" s="1" t="n"/>
      <c r="P671" s="1" t="n"/>
      <c r="Q671" s="1" t="n"/>
      <c r="R671" s="1" t="n"/>
      <c r="S671" s="210" t="n"/>
      <c r="T671" s="210" t="n"/>
      <c r="U671" s="1" t="n"/>
      <c r="V671" s="1" t="n"/>
      <c r="W671" s="1" t="n"/>
      <c r="X671" s="1" t="n"/>
      <c r="Y671" s="210" t="n"/>
      <c r="Z671" s="1" t="n"/>
      <c r="AA671" s="1" t="n"/>
      <c r="AB671" s="212" t="n"/>
      <c r="AC671" s="212" t="n"/>
    </row>
    <row r="672">
      <c r="A672" s="1" t="n"/>
      <c r="B672" s="1" t="n"/>
      <c r="C672" s="1" t="n"/>
      <c r="D672" s="1" t="n"/>
      <c r="E672" s="1" t="n"/>
      <c r="F672" s="1" t="n"/>
      <c r="G672" s="1" t="n"/>
      <c r="H672" s="1" t="n"/>
      <c r="I672" s="1" t="n"/>
      <c r="J672" s="1" t="n"/>
      <c r="K672" s="1" t="n"/>
      <c r="L672" s="1" t="n"/>
      <c r="M672" s="1" t="n"/>
      <c r="N672" s="1" t="n"/>
      <c r="O672" s="1" t="n"/>
      <c r="P672" s="1" t="n"/>
      <c r="Q672" s="1" t="n"/>
      <c r="R672" s="1" t="n"/>
      <c r="S672" s="210" t="n"/>
      <c r="T672" s="210" t="n"/>
      <c r="U672" s="1" t="n"/>
      <c r="V672" s="1" t="n"/>
      <c r="W672" s="1" t="n"/>
      <c r="X672" s="1" t="n"/>
      <c r="Y672" s="210" t="n"/>
      <c r="Z672" s="1" t="n"/>
      <c r="AA672" s="1" t="n"/>
      <c r="AB672" s="212" t="n"/>
      <c r="AC672" s="212" t="n"/>
    </row>
    <row r="673">
      <c r="A673" s="1" t="n"/>
      <c r="B673" s="1" t="n"/>
      <c r="C673" s="1" t="n"/>
      <c r="D673" s="1" t="n"/>
      <c r="E673" s="1" t="n"/>
      <c r="F673" s="1" t="n"/>
      <c r="G673" s="1" t="n"/>
      <c r="H673" s="1" t="n"/>
      <c r="I673" s="1" t="n"/>
      <c r="J673" s="1" t="n"/>
      <c r="K673" s="1" t="n"/>
      <c r="L673" s="1" t="n"/>
      <c r="M673" s="1" t="n"/>
      <c r="N673" s="1" t="n"/>
      <c r="O673" s="1" t="n"/>
      <c r="P673" s="1" t="n"/>
      <c r="Q673" s="1" t="n"/>
      <c r="R673" s="1" t="n"/>
      <c r="S673" s="210" t="n"/>
      <c r="T673" s="210" t="n"/>
      <c r="U673" s="1" t="n"/>
      <c r="V673" s="1" t="n"/>
      <c r="W673" s="1" t="n"/>
      <c r="X673" s="1" t="n"/>
      <c r="Y673" s="210" t="n"/>
      <c r="Z673" s="1" t="n"/>
      <c r="AA673" s="1" t="n"/>
      <c r="AB673" s="212" t="n"/>
      <c r="AC673" s="212" t="n"/>
    </row>
    <row r="674">
      <c r="A674" s="1" t="n"/>
      <c r="B674" s="1" t="n"/>
      <c r="C674" s="1" t="n"/>
      <c r="D674" s="1" t="n"/>
      <c r="E674" s="1" t="n"/>
      <c r="F674" s="1" t="n"/>
      <c r="G674" s="1" t="n"/>
      <c r="H674" s="1" t="n"/>
      <c r="I674" s="1" t="n"/>
      <c r="J674" s="1" t="n"/>
      <c r="K674" s="1" t="n"/>
      <c r="L674" s="1" t="n"/>
      <c r="M674" s="1" t="n"/>
      <c r="N674" s="1" t="n"/>
      <c r="O674" s="1" t="n"/>
      <c r="P674" s="1" t="n"/>
      <c r="Q674" s="1" t="n"/>
      <c r="R674" s="1" t="n"/>
      <c r="S674" s="210" t="n"/>
      <c r="T674" s="210" t="n"/>
      <c r="U674" s="1" t="n"/>
      <c r="V674" s="1" t="n"/>
      <c r="W674" s="1" t="n"/>
      <c r="X674" s="1" t="n"/>
      <c r="Y674" s="210" t="n"/>
      <c r="Z674" s="1" t="n"/>
      <c r="AA674" s="1" t="n"/>
      <c r="AB674" s="212" t="n"/>
      <c r="AC674" s="212" t="n"/>
    </row>
    <row r="675">
      <c r="A675" s="1" t="n"/>
      <c r="B675" s="1" t="n"/>
      <c r="C675" s="1" t="n"/>
      <c r="D675" s="1" t="n"/>
      <c r="E675" s="1" t="n"/>
      <c r="F675" s="1" t="n"/>
      <c r="G675" s="1" t="n"/>
      <c r="H675" s="1" t="n"/>
      <c r="I675" s="1" t="n"/>
      <c r="J675" s="1" t="n"/>
      <c r="K675" s="1" t="n"/>
      <c r="L675" s="1" t="n"/>
      <c r="M675" s="1" t="n"/>
      <c r="N675" s="1" t="n"/>
      <c r="O675" s="1" t="n"/>
      <c r="P675" s="1" t="n"/>
      <c r="Q675" s="1" t="n"/>
      <c r="R675" s="1" t="n"/>
      <c r="S675" s="210" t="n"/>
      <c r="T675" s="210" t="n"/>
      <c r="U675" s="1" t="n"/>
      <c r="V675" s="1" t="n"/>
      <c r="W675" s="1" t="n"/>
      <c r="X675" s="1" t="n"/>
      <c r="Y675" s="210" t="n"/>
      <c r="Z675" s="1" t="n"/>
      <c r="AA675" s="1" t="n"/>
      <c r="AB675" s="212" t="n"/>
      <c r="AC675" s="212" t="n"/>
    </row>
    <row r="676">
      <c r="A676" s="1" t="n"/>
      <c r="B676" s="1" t="n"/>
      <c r="C676" s="1" t="n"/>
      <c r="D676" s="1" t="n"/>
      <c r="E676" s="1" t="n"/>
      <c r="F676" s="1" t="n"/>
      <c r="G676" s="1" t="n"/>
      <c r="H676" s="1" t="n"/>
      <c r="I676" s="1" t="n"/>
      <c r="J676" s="1" t="n"/>
      <c r="K676" s="1" t="n"/>
      <c r="L676" s="1" t="n"/>
      <c r="M676" s="1" t="n"/>
      <c r="N676" s="1" t="n"/>
      <c r="O676" s="1" t="n"/>
      <c r="P676" s="1" t="n"/>
      <c r="Q676" s="1" t="n"/>
      <c r="R676" s="1" t="n"/>
      <c r="S676" s="210" t="n"/>
      <c r="T676" s="210" t="n"/>
      <c r="U676" s="1" t="n"/>
      <c r="V676" s="1" t="n"/>
      <c r="W676" s="1" t="n"/>
      <c r="X676" s="1" t="n"/>
      <c r="Y676" s="210" t="n"/>
      <c r="Z676" s="1" t="n"/>
      <c r="AA676" s="1" t="n"/>
      <c r="AB676" s="212" t="n"/>
      <c r="AC676" s="212" t="n"/>
    </row>
    <row r="677">
      <c r="A677" s="1" t="n"/>
      <c r="B677" s="1" t="n"/>
      <c r="C677" s="1" t="n"/>
      <c r="D677" s="1" t="n"/>
      <c r="E677" s="1" t="n"/>
      <c r="F677" s="1" t="n"/>
      <c r="G677" s="1" t="n"/>
      <c r="H677" s="1" t="n"/>
      <c r="I677" s="1" t="n"/>
      <c r="J677" s="1" t="n"/>
      <c r="K677" s="1" t="n"/>
      <c r="L677" s="1" t="n"/>
      <c r="M677" s="1" t="n"/>
      <c r="N677" s="1" t="n"/>
      <c r="O677" s="1" t="n"/>
      <c r="P677" s="1" t="n"/>
      <c r="Q677" s="1" t="n"/>
      <c r="R677" s="1" t="n"/>
      <c r="S677" s="210" t="n"/>
      <c r="T677" s="210" t="n"/>
      <c r="U677" s="1" t="n"/>
      <c r="V677" s="1" t="n"/>
      <c r="W677" s="1" t="n"/>
      <c r="X677" s="1" t="n"/>
      <c r="Y677" s="210" t="n"/>
      <c r="Z677" s="1" t="n"/>
      <c r="AA677" s="1" t="n"/>
      <c r="AB677" s="212" t="n"/>
      <c r="AC677" s="212" t="n"/>
    </row>
    <row r="678">
      <c r="A678" s="1" t="n"/>
      <c r="B678" s="1" t="n"/>
      <c r="C678" s="1" t="n"/>
      <c r="D678" s="1" t="n"/>
      <c r="E678" s="1" t="n"/>
      <c r="F678" s="1" t="n"/>
      <c r="G678" s="1" t="n"/>
      <c r="H678" s="1" t="n"/>
      <c r="I678" s="1" t="n"/>
      <c r="J678" s="1" t="n"/>
      <c r="K678" s="1" t="n"/>
      <c r="L678" s="1" t="n"/>
      <c r="M678" s="1" t="n"/>
      <c r="N678" s="1" t="n"/>
      <c r="O678" s="1" t="n"/>
      <c r="P678" s="1" t="n"/>
      <c r="Q678" s="1" t="n"/>
      <c r="R678" s="1" t="n"/>
      <c r="S678" s="210" t="n"/>
      <c r="T678" s="210" t="n"/>
      <c r="U678" s="1" t="n"/>
      <c r="V678" s="1" t="n"/>
      <c r="W678" s="1" t="n"/>
      <c r="X678" s="1" t="n"/>
      <c r="Y678" s="210" t="n"/>
      <c r="Z678" s="1" t="n"/>
      <c r="AA678" s="1" t="n"/>
      <c r="AB678" s="212" t="n"/>
      <c r="AC678" s="212" t="n"/>
    </row>
    <row r="679">
      <c r="A679" s="1" t="n"/>
      <c r="B679" s="1" t="n"/>
      <c r="C679" s="1" t="n"/>
      <c r="D679" s="1" t="n"/>
      <c r="E679" s="1" t="n"/>
      <c r="F679" s="1" t="n"/>
      <c r="G679" s="1" t="n"/>
      <c r="H679" s="1" t="n"/>
      <c r="I679" s="1" t="n"/>
      <c r="J679" s="1" t="n"/>
      <c r="K679" s="1" t="n"/>
      <c r="L679" s="1" t="n"/>
      <c r="M679" s="1" t="n"/>
      <c r="N679" s="1" t="n"/>
      <c r="O679" s="1" t="n"/>
      <c r="P679" s="1" t="n"/>
      <c r="Q679" s="1" t="n"/>
      <c r="R679" s="1" t="n"/>
      <c r="S679" s="210" t="n"/>
      <c r="T679" s="210" t="n"/>
      <c r="U679" s="1" t="n"/>
      <c r="V679" s="1" t="n"/>
      <c r="W679" s="1" t="n"/>
      <c r="X679" s="1" t="n"/>
      <c r="Y679" s="210" t="n"/>
      <c r="Z679" s="1" t="n"/>
      <c r="AA679" s="1" t="n"/>
      <c r="AB679" s="212" t="n"/>
      <c r="AC679" s="212" t="n"/>
    </row>
    <row r="680">
      <c r="A680" s="1" t="n"/>
      <c r="B680" s="1" t="n"/>
      <c r="C680" s="1" t="n"/>
      <c r="D680" s="1" t="n"/>
      <c r="E680" s="1" t="n"/>
      <c r="F680" s="1" t="n"/>
      <c r="G680" s="1" t="n"/>
      <c r="H680" s="1" t="n"/>
      <c r="I680" s="1" t="n"/>
      <c r="J680" s="1" t="n"/>
      <c r="K680" s="1" t="n"/>
      <c r="L680" s="1" t="n"/>
      <c r="M680" s="1" t="n"/>
      <c r="N680" s="1" t="n"/>
      <c r="O680" s="1" t="n"/>
      <c r="P680" s="1" t="n"/>
      <c r="Q680" s="1" t="n"/>
      <c r="R680" s="1" t="n"/>
      <c r="S680" s="210" t="n"/>
      <c r="T680" s="210" t="n"/>
      <c r="U680" s="1" t="n"/>
      <c r="V680" s="1" t="n"/>
      <c r="W680" s="1" t="n"/>
      <c r="X680" s="1" t="n"/>
      <c r="Y680" s="210" t="n"/>
      <c r="Z680" s="1" t="n"/>
      <c r="AA680" s="1" t="n"/>
      <c r="AB680" s="212" t="n"/>
      <c r="AC680" s="212" t="n"/>
    </row>
    <row r="681">
      <c r="A681" s="1" t="n"/>
      <c r="B681" s="1" t="n"/>
      <c r="C681" s="1" t="n"/>
      <c r="D681" s="1" t="n"/>
      <c r="E681" s="1" t="n"/>
      <c r="F681" s="1" t="n"/>
      <c r="G681" s="1" t="n"/>
      <c r="H681" s="1" t="n"/>
      <c r="I681" s="1" t="n"/>
      <c r="J681" s="1" t="n"/>
      <c r="K681" s="1" t="n"/>
      <c r="L681" s="1" t="n"/>
      <c r="M681" s="1" t="n"/>
      <c r="N681" s="1" t="n"/>
      <c r="O681" s="1" t="n"/>
      <c r="P681" s="1" t="n"/>
      <c r="Q681" s="1" t="n"/>
      <c r="R681" s="1" t="n"/>
      <c r="S681" s="210" t="n"/>
      <c r="T681" s="210" t="n"/>
      <c r="U681" s="1" t="n"/>
      <c r="V681" s="1" t="n"/>
      <c r="W681" s="1" t="n"/>
      <c r="X681" s="1" t="n"/>
      <c r="Y681" s="210" t="n"/>
      <c r="Z681" s="1" t="n"/>
      <c r="AA681" s="1" t="n"/>
      <c r="AB681" s="212" t="n"/>
      <c r="AC681" s="212" t="n"/>
    </row>
    <row r="682">
      <c r="A682" s="1" t="n"/>
      <c r="B682" s="1" t="n"/>
      <c r="C682" s="1" t="n"/>
      <c r="D682" s="1" t="n"/>
      <c r="E682" s="1" t="n"/>
      <c r="F682" s="1" t="n"/>
      <c r="G682" s="1" t="n"/>
      <c r="H682" s="1" t="n"/>
      <c r="I682" s="1" t="n"/>
      <c r="J682" s="1" t="n"/>
      <c r="K682" s="1" t="n"/>
      <c r="L682" s="1" t="n"/>
      <c r="M682" s="1" t="n"/>
      <c r="N682" s="1" t="n"/>
      <c r="O682" s="1" t="n"/>
      <c r="P682" s="1" t="n"/>
      <c r="Q682" s="1" t="n"/>
      <c r="R682" s="1" t="n"/>
      <c r="S682" s="210" t="n"/>
      <c r="T682" s="210" t="n"/>
      <c r="U682" s="1" t="n"/>
      <c r="V682" s="1" t="n"/>
      <c r="W682" s="1" t="n"/>
      <c r="X682" s="1" t="n"/>
      <c r="Y682" s="210" t="n"/>
      <c r="Z682" s="1" t="n"/>
      <c r="AA682" s="1" t="n"/>
      <c r="AB682" s="212" t="n"/>
      <c r="AC682" s="212" t="n"/>
    </row>
    <row r="683">
      <c r="A683" s="1" t="n"/>
      <c r="B683" s="1" t="n"/>
      <c r="C683" s="1" t="n"/>
      <c r="D683" s="1" t="n"/>
      <c r="E683" s="1" t="n"/>
      <c r="F683" s="1" t="n"/>
      <c r="G683" s="1" t="n"/>
      <c r="H683" s="1" t="n"/>
      <c r="I683" s="1" t="n"/>
      <c r="J683" s="1" t="n"/>
      <c r="K683" s="1" t="n"/>
      <c r="L683" s="1" t="n"/>
      <c r="M683" s="1" t="n"/>
      <c r="N683" s="1" t="n"/>
      <c r="O683" s="1" t="n"/>
      <c r="P683" s="1" t="n"/>
      <c r="Q683" s="1" t="n"/>
      <c r="R683" s="1" t="n"/>
      <c r="S683" s="210" t="n"/>
      <c r="T683" s="210" t="n"/>
      <c r="U683" s="1" t="n"/>
      <c r="V683" s="1" t="n"/>
      <c r="W683" s="1" t="n"/>
      <c r="X683" s="1" t="n"/>
      <c r="Y683" s="210" t="n"/>
      <c r="Z683" s="1" t="n"/>
      <c r="AA683" s="1" t="n"/>
      <c r="AB683" s="212" t="n"/>
      <c r="AC683" s="212" t="n"/>
    </row>
    <row r="684">
      <c r="A684" s="1" t="n"/>
      <c r="B684" s="1" t="n"/>
      <c r="C684" s="1" t="n"/>
      <c r="D684" s="1" t="n"/>
      <c r="E684" s="1" t="n"/>
      <c r="F684" s="1" t="n"/>
      <c r="G684" s="1" t="n"/>
      <c r="H684" s="1" t="n"/>
      <c r="I684" s="1" t="n"/>
      <c r="J684" s="1" t="n"/>
      <c r="K684" s="1" t="n"/>
      <c r="L684" s="1" t="n"/>
      <c r="M684" s="1" t="n"/>
      <c r="N684" s="1" t="n"/>
      <c r="O684" s="1" t="n"/>
      <c r="P684" s="1" t="n"/>
      <c r="Q684" s="1" t="n"/>
      <c r="R684" s="1" t="n"/>
      <c r="S684" s="210" t="n"/>
      <c r="T684" s="210" t="n"/>
      <c r="U684" s="1" t="n"/>
      <c r="V684" s="1" t="n"/>
      <c r="W684" s="1" t="n"/>
      <c r="X684" s="1" t="n"/>
      <c r="Y684" s="210" t="n"/>
      <c r="Z684" s="1" t="n"/>
      <c r="AA684" s="1" t="n"/>
      <c r="AB684" s="212" t="n"/>
      <c r="AC684" s="212" t="n"/>
    </row>
    <row r="685">
      <c r="A685" s="1" t="n"/>
      <c r="B685" s="1" t="n"/>
      <c r="C685" s="1" t="n"/>
      <c r="D685" s="1" t="n"/>
      <c r="E685" s="1" t="n"/>
      <c r="F685" s="1" t="n"/>
      <c r="G685" s="1" t="n"/>
      <c r="H685" s="1" t="n"/>
      <c r="I685" s="1" t="n"/>
      <c r="J685" s="1" t="n"/>
      <c r="K685" s="1" t="n"/>
      <c r="L685" s="1" t="n"/>
      <c r="M685" s="1" t="n"/>
      <c r="N685" s="1" t="n"/>
      <c r="O685" s="1" t="n"/>
      <c r="P685" s="1" t="n"/>
      <c r="Q685" s="1" t="n"/>
      <c r="R685" s="1" t="n"/>
      <c r="S685" s="210" t="n"/>
      <c r="T685" s="210" t="n"/>
      <c r="U685" s="1" t="n"/>
      <c r="V685" s="1" t="n"/>
      <c r="W685" s="1" t="n"/>
      <c r="X685" s="1" t="n"/>
      <c r="Y685" s="210" t="n"/>
      <c r="Z685" s="1" t="n"/>
      <c r="AA685" s="1" t="n"/>
      <c r="AB685" s="212" t="n"/>
      <c r="AC685" s="212" t="n"/>
    </row>
    <row r="686">
      <c r="A686" s="1" t="n"/>
      <c r="B686" s="1" t="n"/>
      <c r="C686" s="1" t="n"/>
      <c r="D686" s="1" t="n"/>
      <c r="E686" s="1" t="n"/>
      <c r="F686" s="1" t="n"/>
      <c r="G686" s="1" t="n"/>
      <c r="H686" s="1" t="n"/>
      <c r="I686" s="1" t="n"/>
      <c r="J686" s="1" t="n"/>
      <c r="K686" s="1" t="n"/>
      <c r="L686" s="1" t="n"/>
      <c r="M686" s="1" t="n"/>
      <c r="N686" s="1" t="n"/>
      <c r="O686" s="1" t="n"/>
      <c r="P686" s="1" t="n"/>
      <c r="Q686" s="1" t="n"/>
      <c r="R686" s="1" t="n"/>
      <c r="S686" s="210" t="n"/>
      <c r="T686" s="210" t="n"/>
      <c r="U686" s="1" t="n"/>
      <c r="V686" s="1" t="n"/>
      <c r="W686" s="1" t="n"/>
      <c r="X686" s="1" t="n"/>
      <c r="Y686" s="210" t="n"/>
      <c r="Z686" s="1" t="n"/>
      <c r="AA686" s="1" t="n"/>
      <c r="AB686" s="212" t="n"/>
      <c r="AC686" s="212" t="n"/>
    </row>
    <row r="687">
      <c r="A687" s="1" t="n"/>
      <c r="B687" s="1" t="n"/>
      <c r="C687" s="1" t="n"/>
      <c r="D687" s="1" t="n"/>
      <c r="E687" s="1" t="n"/>
      <c r="F687" s="1" t="n"/>
      <c r="G687" s="1" t="n"/>
      <c r="H687" s="1" t="n"/>
      <c r="I687" s="1" t="n"/>
      <c r="J687" s="1" t="n"/>
      <c r="K687" s="1" t="n"/>
      <c r="L687" s="1" t="n"/>
      <c r="M687" s="1" t="n"/>
      <c r="N687" s="1" t="n"/>
      <c r="O687" s="1" t="n"/>
      <c r="P687" s="1" t="n"/>
      <c r="Q687" s="1" t="n"/>
      <c r="R687" s="1" t="n"/>
      <c r="S687" s="210" t="n"/>
      <c r="T687" s="210" t="n"/>
      <c r="U687" s="1" t="n"/>
      <c r="V687" s="1" t="n"/>
      <c r="W687" s="1" t="n"/>
      <c r="X687" s="1" t="n"/>
      <c r="Y687" s="210" t="n"/>
      <c r="Z687" s="1" t="n"/>
      <c r="AA687" s="1" t="n"/>
      <c r="AB687" s="212" t="n"/>
      <c r="AC687" s="212" t="n"/>
    </row>
    <row r="688">
      <c r="A688" s="1" t="n"/>
      <c r="B688" s="1" t="n"/>
      <c r="C688" s="1" t="n"/>
      <c r="D688" s="1" t="n"/>
      <c r="E688" s="1" t="n"/>
      <c r="F688" s="1" t="n"/>
      <c r="G688" s="1" t="n"/>
      <c r="H688" s="1" t="n"/>
      <c r="I688" s="1" t="n"/>
      <c r="J688" s="1" t="n"/>
      <c r="K688" s="1" t="n"/>
      <c r="L688" s="1" t="n"/>
      <c r="M688" s="1" t="n"/>
      <c r="N688" s="1" t="n"/>
      <c r="O688" s="1" t="n"/>
      <c r="P688" s="1" t="n"/>
      <c r="Q688" s="1" t="n"/>
      <c r="R688" s="1" t="n"/>
      <c r="S688" s="210" t="n"/>
      <c r="T688" s="210" t="n"/>
      <c r="U688" s="1" t="n"/>
      <c r="V688" s="1" t="n"/>
      <c r="W688" s="1" t="n"/>
      <c r="X688" s="1" t="n"/>
      <c r="Y688" s="210" t="n"/>
      <c r="Z688" s="1" t="n"/>
      <c r="AA688" s="1" t="n"/>
      <c r="AB688" s="212" t="n"/>
      <c r="AC688" s="212" t="n"/>
    </row>
    <row r="689">
      <c r="A689" s="1" t="n"/>
      <c r="B689" s="1" t="n"/>
      <c r="C689" s="1" t="n"/>
      <c r="D689" s="1" t="n"/>
      <c r="E689" s="1" t="n"/>
      <c r="F689" s="1" t="n"/>
      <c r="G689" s="1" t="n"/>
      <c r="H689" s="1" t="n"/>
      <c r="I689" s="1" t="n"/>
      <c r="J689" s="1" t="n"/>
      <c r="K689" s="1" t="n"/>
      <c r="L689" s="1" t="n"/>
      <c r="M689" s="1" t="n"/>
      <c r="N689" s="1" t="n"/>
      <c r="O689" s="1" t="n"/>
      <c r="P689" s="1" t="n"/>
      <c r="Q689" s="1" t="n"/>
      <c r="R689" s="1" t="n"/>
      <c r="S689" s="210" t="n"/>
      <c r="T689" s="210" t="n"/>
      <c r="U689" s="1" t="n"/>
      <c r="V689" s="1" t="n"/>
      <c r="W689" s="1" t="n"/>
      <c r="X689" s="1" t="n"/>
      <c r="Y689" s="210" t="n"/>
      <c r="Z689" s="1" t="n"/>
      <c r="AA689" s="1" t="n"/>
      <c r="AB689" s="212" t="n"/>
      <c r="AC689" s="212" t="n"/>
    </row>
    <row r="690">
      <c r="A690" s="1" t="n"/>
      <c r="B690" s="1" t="n"/>
      <c r="C690" s="1" t="n"/>
      <c r="D690" s="1" t="n"/>
      <c r="E690" s="1" t="n"/>
      <c r="F690" s="1" t="n"/>
      <c r="G690" s="1" t="n"/>
      <c r="H690" s="1" t="n"/>
      <c r="I690" s="1" t="n"/>
      <c r="J690" s="1" t="n"/>
      <c r="K690" s="1" t="n"/>
      <c r="L690" s="1" t="n"/>
      <c r="M690" s="1" t="n"/>
      <c r="N690" s="1" t="n"/>
      <c r="O690" s="1" t="n"/>
      <c r="P690" s="1" t="n"/>
      <c r="Q690" s="1" t="n"/>
      <c r="R690" s="1" t="n"/>
      <c r="S690" s="210" t="n"/>
      <c r="T690" s="210" t="n"/>
      <c r="U690" s="1" t="n"/>
      <c r="V690" s="1" t="n"/>
      <c r="W690" s="1" t="n"/>
      <c r="X690" s="1" t="n"/>
      <c r="Y690" s="210" t="n"/>
      <c r="Z690" s="1" t="n"/>
      <c r="AA690" s="1" t="n"/>
      <c r="AB690" s="212" t="n"/>
      <c r="AC690" s="212" t="n"/>
    </row>
    <row r="691">
      <c r="A691" s="1" t="n"/>
      <c r="B691" s="1" t="n"/>
      <c r="C691" s="1" t="n"/>
      <c r="D691" s="1" t="n"/>
      <c r="E691" s="1" t="n"/>
      <c r="F691" s="1" t="n"/>
      <c r="G691" s="1" t="n"/>
      <c r="H691" s="1" t="n"/>
      <c r="I691" s="1" t="n"/>
      <c r="J691" s="1" t="n"/>
      <c r="K691" s="1" t="n"/>
      <c r="L691" s="1" t="n"/>
      <c r="M691" s="1" t="n"/>
      <c r="N691" s="1" t="n"/>
      <c r="O691" s="1" t="n"/>
      <c r="P691" s="1" t="n"/>
      <c r="Q691" s="1" t="n"/>
      <c r="R691" s="1" t="n"/>
      <c r="S691" s="210" t="n"/>
      <c r="T691" s="210" t="n"/>
      <c r="U691" s="1" t="n"/>
      <c r="V691" s="1" t="n"/>
      <c r="W691" s="1" t="n"/>
      <c r="X691" s="1" t="n"/>
      <c r="Y691" s="210" t="n"/>
      <c r="Z691" s="1" t="n"/>
      <c r="AA691" s="1" t="n"/>
      <c r="AB691" s="212" t="n"/>
      <c r="AC691" s="212" t="n"/>
    </row>
    <row r="692">
      <c r="A692" s="1" t="n"/>
      <c r="B692" s="1" t="n"/>
      <c r="C692" s="1" t="n"/>
      <c r="D692" s="1" t="n"/>
      <c r="E692" s="1" t="n"/>
      <c r="F692" s="1" t="n"/>
      <c r="G692" s="1" t="n"/>
      <c r="H692" s="1" t="n"/>
      <c r="I692" s="1" t="n"/>
      <c r="J692" s="1" t="n"/>
      <c r="K692" s="1" t="n"/>
      <c r="L692" s="1" t="n"/>
      <c r="M692" s="1" t="n"/>
      <c r="N692" s="1" t="n"/>
      <c r="O692" s="1" t="n"/>
      <c r="P692" s="1" t="n"/>
      <c r="Q692" s="1" t="n"/>
      <c r="R692" s="1" t="n"/>
      <c r="S692" s="210" t="n"/>
      <c r="T692" s="210" t="n"/>
      <c r="U692" s="1" t="n"/>
      <c r="V692" s="1" t="n"/>
      <c r="W692" s="1" t="n"/>
      <c r="X692" s="1" t="n"/>
      <c r="Y692" s="210" t="n"/>
      <c r="Z692" s="1" t="n"/>
      <c r="AA692" s="1" t="n"/>
      <c r="AB692" s="212" t="n"/>
      <c r="AC692" s="212" t="n"/>
    </row>
    <row r="693">
      <c r="A693" s="1" t="n"/>
      <c r="B693" s="1" t="n"/>
      <c r="C693" s="1" t="n"/>
      <c r="D693" s="1" t="n"/>
      <c r="E693" s="1" t="n"/>
      <c r="F693" s="1" t="n"/>
      <c r="G693" s="1" t="n"/>
      <c r="H693" s="1" t="n"/>
      <c r="I693" s="1" t="n"/>
      <c r="J693" s="1" t="n"/>
      <c r="K693" s="1" t="n"/>
      <c r="L693" s="1" t="n"/>
      <c r="M693" s="1" t="n"/>
      <c r="N693" s="1" t="n"/>
      <c r="O693" s="1" t="n"/>
      <c r="P693" s="1" t="n"/>
      <c r="Q693" s="1" t="n"/>
      <c r="R693" s="1" t="n"/>
      <c r="S693" s="210" t="n"/>
      <c r="T693" s="210" t="n"/>
      <c r="U693" s="1" t="n"/>
      <c r="V693" s="1" t="n"/>
      <c r="W693" s="1" t="n"/>
      <c r="X693" s="1" t="n"/>
      <c r="Y693" s="210" t="n"/>
      <c r="Z693" s="1" t="n"/>
      <c r="AA693" s="1" t="n"/>
      <c r="AB693" s="212" t="n"/>
      <c r="AC693" s="212" t="n"/>
    </row>
    <row r="694">
      <c r="A694" s="1" t="n"/>
      <c r="B694" s="1" t="n"/>
      <c r="C694" s="1" t="n"/>
      <c r="D694" s="1" t="n"/>
      <c r="E694" s="1" t="n"/>
      <c r="F694" s="1" t="n"/>
      <c r="G694" s="1" t="n"/>
      <c r="H694" s="1" t="n"/>
      <c r="I694" s="1" t="n"/>
      <c r="J694" s="1" t="n"/>
      <c r="K694" s="1" t="n"/>
      <c r="L694" s="1" t="n"/>
      <c r="M694" s="1" t="n"/>
      <c r="N694" s="1" t="n"/>
      <c r="O694" s="1" t="n"/>
      <c r="P694" s="1" t="n"/>
      <c r="Q694" s="1" t="n"/>
      <c r="R694" s="1" t="n"/>
      <c r="S694" s="210" t="n"/>
      <c r="T694" s="210" t="n"/>
      <c r="U694" s="1" t="n"/>
      <c r="V694" s="1" t="n"/>
      <c r="W694" s="1" t="n"/>
      <c r="X694" s="1" t="n"/>
      <c r="Y694" s="210" t="n"/>
      <c r="Z694" s="1" t="n"/>
      <c r="AA694" s="1" t="n"/>
      <c r="AB694" s="212" t="n"/>
      <c r="AC694" s="212" t="n"/>
    </row>
    <row r="695">
      <c r="A695" s="1" t="n"/>
      <c r="B695" s="1" t="n"/>
      <c r="C695" s="1" t="n"/>
      <c r="D695" s="1" t="n"/>
      <c r="E695" s="1" t="n"/>
      <c r="F695" s="1" t="n"/>
      <c r="G695" s="1" t="n"/>
      <c r="H695" s="1" t="n"/>
      <c r="I695" s="1" t="n"/>
      <c r="J695" s="1" t="n"/>
      <c r="K695" s="1" t="n"/>
      <c r="L695" s="1" t="n"/>
      <c r="M695" s="1" t="n"/>
      <c r="N695" s="1" t="n"/>
      <c r="O695" s="1" t="n"/>
      <c r="P695" s="1" t="n"/>
      <c r="Q695" s="1" t="n"/>
      <c r="R695" s="1" t="n"/>
      <c r="S695" s="210" t="n"/>
      <c r="T695" s="210" t="n"/>
      <c r="U695" s="1" t="n"/>
      <c r="V695" s="1" t="n"/>
      <c r="W695" s="1" t="n"/>
      <c r="X695" s="1" t="n"/>
      <c r="Y695" s="210" t="n"/>
      <c r="Z695" s="1" t="n"/>
      <c r="AA695" s="1" t="n"/>
      <c r="AB695" s="212" t="n"/>
      <c r="AC695" s="212" t="n"/>
    </row>
    <row r="696">
      <c r="A696" s="1" t="n"/>
      <c r="B696" s="1" t="n"/>
      <c r="C696" s="1" t="n"/>
      <c r="D696" s="1" t="n"/>
      <c r="E696" s="1" t="n"/>
      <c r="F696" s="1" t="n"/>
      <c r="G696" s="1" t="n"/>
      <c r="H696" s="1" t="n"/>
      <c r="I696" s="1" t="n"/>
      <c r="J696" s="1" t="n"/>
      <c r="K696" s="1" t="n"/>
      <c r="L696" s="1" t="n"/>
      <c r="M696" s="1" t="n"/>
      <c r="N696" s="1" t="n"/>
      <c r="O696" s="1" t="n"/>
      <c r="P696" s="1" t="n"/>
      <c r="Q696" s="1" t="n"/>
      <c r="R696" s="1" t="n"/>
      <c r="S696" s="210" t="n"/>
      <c r="T696" s="210" t="n"/>
      <c r="U696" s="1" t="n"/>
      <c r="V696" s="1" t="n"/>
      <c r="W696" s="1" t="n"/>
      <c r="X696" s="1" t="n"/>
      <c r="Y696" s="210" t="n"/>
      <c r="Z696" s="1" t="n"/>
      <c r="AA696" s="1" t="n"/>
      <c r="AB696" s="212" t="n"/>
      <c r="AC696" s="212" t="n"/>
    </row>
    <row r="697">
      <c r="A697" s="1" t="n"/>
      <c r="B697" s="1" t="n"/>
      <c r="C697" s="1" t="n"/>
      <c r="D697" s="1" t="n"/>
      <c r="E697" s="1" t="n"/>
      <c r="F697" s="1" t="n"/>
      <c r="G697" s="1" t="n"/>
      <c r="H697" s="1" t="n"/>
      <c r="I697" s="1" t="n"/>
      <c r="J697" s="1" t="n"/>
      <c r="K697" s="1" t="n"/>
      <c r="L697" s="1" t="n"/>
      <c r="M697" s="1" t="n"/>
      <c r="N697" s="1" t="n"/>
      <c r="O697" s="1" t="n"/>
      <c r="P697" s="1" t="n"/>
      <c r="Q697" s="1" t="n"/>
      <c r="R697" s="1" t="n"/>
      <c r="S697" s="210" t="n"/>
      <c r="T697" s="210" t="n"/>
      <c r="U697" s="1" t="n"/>
      <c r="V697" s="1" t="n"/>
      <c r="W697" s="1" t="n"/>
      <c r="X697" s="1" t="n"/>
      <c r="Y697" s="210" t="n"/>
      <c r="Z697" s="1" t="n"/>
      <c r="AA697" s="1" t="n"/>
      <c r="AB697" s="212" t="n"/>
      <c r="AC697" s="212" t="n"/>
    </row>
    <row r="698">
      <c r="A698" s="1" t="n"/>
      <c r="B698" s="1" t="n"/>
      <c r="C698" s="1" t="n"/>
      <c r="D698" s="1" t="n"/>
      <c r="E698" s="1" t="n"/>
      <c r="F698" s="1" t="n"/>
      <c r="G698" s="1" t="n"/>
      <c r="H698" s="1" t="n"/>
      <c r="I698" s="1" t="n"/>
      <c r="J698" s="1" t="n"/>
      <c r="K698" s="1" t="n"/>
      <c r="L698" s="1" t="n"/>
      <c r="M698" s="1" t="n"/>
      <c r="N698" s="1" t="n"/>
      <c r="O698" s="1" t="n"/>
      <c r="P698" s="1" t="n"/>
      <c r="Q698" s="1" t="n"/>
      <c r="R698" s="1" t="n"/>
      <c r="S698" s="210" t="n"/>
      <c r="T698" s="210" t="n"/>
      <c r="U698" s="1" t="n"/>
      <c r="V698" s="1" t="n"/>
      <c r="W698" s="1" t="n"/>
      <c r="X698" s="1" t="n"/>
      <c r="Y698" s="210" t="n"/>
      <c r="Z698" s="1" t="n"/>
      <c r="AA698" s="1" t="n"/>
      <c r="AB698" s="212" t="n"/>
      <c r="AC698" s="212" t="n"/>
    </row>
    <row r="699">
      <c r="A699" s="1" t="n"/>
      <c r="B699" s="1" t="n"/>
      <c r="C699" s="1" t="n"/>
      <c r="D699" s="1" t="n"/>
      <c r="E699" s="1" t="n"/>
      <c r="F699" s="1" t="n"/>
      <c r="G699" s="1" t="n"/>
      <c r="H699" s="1" t="n"/>
      <c r="I699" s="1" t="n"/>
      <c r="J699" s="1" t="n"/>
      <c r="K699" s="1" t="n"/>
      <c r="L699" s="1" t="n"/>
      <c r="M699" s="1" t="n"/>
      <c r="N699" s="1" t="n"/>
      <c r="O699" s="1" t="n"/>
      <c r="P699" s="1" t="n"/>
      <c r="Q699" s="1" t="n"/>
      <c r="R699" s="1" t="n"/>
      <c r="S699" s="210" t="n"/>
      <c r="T699" s="210" t="n"/>
      <c r="U699" s="1" t="n"/>
      <c r="V699" s="1" t="n"/>
      <c r="W699" s="1" t="n"/>
      <c r="X699" s="1" t="n"/>
      <c r="Y699" s="210" t="n"/>
      <c r="Z699" s="1" t="n"/>
      <c r="AA699" s="1" t="n"/>
      <c r="AB699" s="212" t="n"/>
      <c r="AC699" s="212" t="n"/>
    </row>
    <row r="700">
      <c r="A700" s="1" t="n"/>
      <c r="B700" s="1" t="n"/>
      <c r="C700" s="1" t="n"/>
      <c r="D700" s="1" t="n"/>
      <c r="E700" s="1" t="n"/>
      <c r="F700" s="1" t="n"/>
      <c r="G700" s="1" t="n"/>
      <c r="H700" s="1" t="n"/>
      <c r="I700" s="1" t="n"/>
      <c r="J700" s="1" t="n"/>
      <c r="K700" s="1" t="n"/>
      <c r="L700" s="1" t="n"/>
      <c r="M700" s="1" t="n"/>
      <c r="N700" s="1" t="n"/>
      <c r="O700" s="1" t="n"/>
      <c r="P700" s="1" t="n"/>
      <c r="Q700" s="1" t="n"/>
      <c r="R700" s="1" t="n"/>
      <c r="S700" s="210" t="n"/>
      <c r="T700" s="210" t="n"/>
      <c r="U700" s="1" t="n"/>
      <c r="V700" s="1" t="n"/>
      <c r="W700" s="1" t="n"/>
      <c r="X700" s="1" t="n"/>
      <c r="Y700" s="210" t="n"/>
      <c r="Z700" s="1" t="n"/>
      <c r="AA700" s="1" t="n"/>
      <c r="AB700" s="212" t="n"/>
      <c r="AC700" s="212" t="n"/>
    </row>
    <row r="701">
      <c r="A701" s="1" t="n"/>
      <c r="B701" s="1" t="n"/>
      <c r="C701" s="1" t="n"/>
      <c r="D701" s="1" t="n"/>
      <c r="E701" s="1" t="n"/>
      <c r="F701" s="1" t="n"/>
      <c r="G701" s="1" t="n"/>
      <c r="H701" s="1" t="n"/>
      <c r="I701" s="1" t="n"/>
      <c r="J701" s="1" t="n"/>
      <c r="K701" s="1" t="n"/>
      <c r="L701" s="1" t="n"/>
      <c r="M701" s="1" t="n"/>
      <c r="N701" s="1" t="n"/>
      <c r="O701" s="1" t="n"/>
      <c r="P701" s="1" t="n"/>
      <c r="Q701" s="1" t="n"/>
      <c r="R701" s="1" t="n"/>
      <c r="S701" s="210" t="n"/>
      <c r="T701" s="210" t="n"/>
      <c r="U701" s="1" t="n"/>
      <c r="V701" s="1" t="n"/>
      <c r="W701" s="1" t="n"/>
      <c r="X701" s="1" t="n"/>
      <c r="Y701" s="210" t="n"/>
      <c r="Z701" s="1" t="n"/>
      <c r="AA701" s="1" t="n"/>
      <c r="AB701" s="212" t="n"/>
      <c r="AC701" s="212" t="n"/>
    </row>
    <row r="702">
      <c r="A702" s="1" t="n"/>
      <c r="B702" s="1" t="n"/>
      <c r="C702" s="1" t="n"/>
      <c r="D702" s="1" t="n"/>
      <c r="E702" s="1" t="n"/>
      <c r="F702" s="1" t="n"/>
      <c r="G702" s="1" t="n"/>
      <c r="H702" s="1" t="n"/>
      <c r="I702" s="1" t="n"/>
      <c r="J702" s="1" t="n"/>
      <c r="K702" s="1" t="n"/>
      <c r="L702" s="1" t="n"/>
      <c r="M702" s="1" t="n"/>
      <c r="N702" s="1" t="n"/>
      <c r="O702" s="1" t="n"/>
      <c r="P702" s="1" t="n"/>
      <c r="Q702" s="1" t="n"/>
      <c r="R702" s="1" t="n"/>
      <c r="S702" s="210" t="n"/>
      <c r="T702" s="210" t="n"/>
      <c r="U702" s="1" t="n"/>
      <c r="V702" s="1" t="n"/>
      <c r="W702" s="1" t="n"/>
      <c r="X702" s="1" t="n"/>
      <c r="Y702" s="210" t="n"/>
      <c r="Z702" s="1" t="n"/>
      <c r="AA702" s="1" t="n"/>
      <c r="AB702" s="212" t="n"/>
      <c r="AC702" s="212" t="n"/>
    </row>
    <row r="703">
      <c r="A703" s="1" t="n"/>
      <c r="B703" s="1" t="n"/>
      <c r="C703" s="1" t="n"/>
      <c r="D703" s="1" t="n"/>
      <c r="E703" s="1" t="n"/>
      <c r="F703" s="1" t="n"/>
      <c r="G703" s="1" t="n"/>
      <c r="H703" s="1" t="n"/>
      <c r="I703" s="1" t="n"/>
      <c r="J703" s="1" t="n"/>
      <c r="K703" s="1" t="n"/>
      <c r="L703" s="1" t="n"/>
      <c r="M703" s="1" t="n"/>
      <c r="N703" s="1" t="n"/>
      <c r="O703" s="1" t="n"/>
      <c r="P703" s="1" t="n"/>
      <c r="Q703" s="1" t="n"/>
      <c r="R703" s="1" t="n"/>
      <c r="S703" s="210" t="n"/>
      <c r="T703" s="210" t="n"/>
      <c r="U703" s="1" t="n"/>
      <c r="V703" s="1" t="n"/>
      <c r="W703" s="1" t="n"/>
      <c r="X703" s="1" t="n"/>
      <c r="Y703" s="210" t="n"/>
      <c r="Z703" s="1" t="n"/>
      <c r="AA703" s="1" t="n"/>
      <c r="AB703" s="212" t="n"/>
      <c r="AC703" s="212" t="n"/>
    </row>
    <row r="704">
      <c r="A704" s="1" t="n"/>
      <c r="B704" s="1" t="n"/>
      <c r="C704" s="1" t="n"/>
      <c r="D704" s="1" t="n"/>
      <c r="E704" s="1" t="n"/>
      <c r="F704" s="1" t="n"/>
      <c r="G704" s="1" t="n"/>
      <c r="H704" s="1" t="n"/>
      <c r="I704" s="1" t="n"/>
      <c r="J704" s="1" t="n"/>
      <c r="K704" s="1" t="n"/>
      <c r="L704" s="1" t="n"/>
      <c r="M704" s="1" t="n"/>
      <c r="N704" s="1" t="n"/>
      <c r="O704" s="1" t="n"/>
      <c r="P704" s="1" t="n"/>
      <c r="Q704" s="1" t="n"/>
      <c r="R704" s="1" t="n"/>
      <c r="S704" s="210" t="n"/>
      <c r="T704" s="210" t="n"/>
      <c r="U704" s="1" t="n"/>
      <c r="V704" s="1" t="n"/>
      <c r="W704" s="1" t="n"/>
      <c r="X704" s="1" t="n"/>
      <c r="Y704" s="210" t="n"/>
      <c r="Z704" s="1" t="n"/>
      <c r="AA704" s="1" t="n"/>
      <c r="AB704" s="212" t="n"/>
      <c r="AC704" s="212" t="n"/>
    </row>
    <row r="705">
      <c r="A705" s="1" t="n"/>
      <c r="B705" s="1" t="n"/>
      <c r="C705" s="1" t="n"/>
      <c r="D705" s="1" t="n"/>
      <c r="E705" s="1" t="n"/>
      <c r="F705" s="1" t="n"/>
      <c r="G705" s="1" t="n"/>
      <c r="H705" s="1" t="n"/>
      <c r="I705" s="1" t="n"/>
      <c r="J705" s="1" t="n"/>
      <c r="K705" s="1" t="n"/>
      <c r="L705" s="1" t="n"/>
      <c r="M705" s="1" t="n"/>
      <c r="N705" s="1" t="n"/>
      <c r="O705" s="1" t="n"/>
      <c r="P705" s="1" t="n"/>
      <c r="Q705" s="1" t="n"/>
      <c r="R705" s="1" t="n"/>
      <c r="S705" s="210" t="n"/>
      <c r="T705" s="210" t="n"/>
      <c r="U705" s="1" t="n"/>
      <c r="V705" s="1" t="n"/>
      <c r="W705" s="1" t="n"/>
      <c r="X705" s="1" t="n"/>
      <c r="Y705" s="210" t="n"/>
      <c r="Z705" s="1" t="n"/>
      <c r="AA705" s="1" t="n"/>
      <c r="AB705" s="212" t="n"/>
      <c r="AC705" s="212" t="n"/>
    </row>
    <row r="706">
      <c r="A706" s="1" t="n"/>
      <c r="B706" s="1" t="n"/>
      <c r="C706" s="1" t="n"/>
      <c r="D706" s="1" t="n"/>
      <c r="E706" s="1" t="n"/>
      <c r="F706" s="1" t="n"/>
      <c r="G706" s="1" t="n"/>
      <c r="H706" s="1" t="n"/>
      <c r="I706" s="1" t="n"/>
      <c r="J706" s="1" t="n"/>
      <c r="K706" s="1" t="n"/>
      <c r="L706" s="1" t="n"/>
      <c r="M706" s="1" t="n"/>
      <c r="N706" s="1" t="n"/>
      <c r="O706" s="1" t="n"/>
      <c r="P706" s="1" t="n"/>
      <c r="Q706" s="1" t="n"/>
      <c r="R706" s="1" t="n"/>
      <c r="S706" s="210" t="n"/>
      <c r="T706" s="210" t="n"/>
      <c r="U706" s="1" t="n"/>
      <c r="V706" s="1" t="n"/>
      <c r="W706" s="1" t="n"/>
      <c r="X706" s="1" t="n"/>
      <c r="Y706" s="210" t="n"/>
      <c r="Z706" s="1" t="n"/>
      <c r="AA706" s="1" t="n"/>
      <c r="AB706" s="212" t="n"/>
      <c r="AC706" s="212" t="n"/>
    </row>
    <row r="707">
      <c r="A707" s="1" t="n"/>
      <c r="B707" s="1" t="n"/>
      <c r="C707" s="1" t="n"/>
      <c r="D707" s="1" t="n"/>
      <c r="E707" s="1" t="n"/>
      <c r="F707" s="1" t="n"/>
      <c r="G707" s="1" t="n"/>
      <c r="H707" s="1" t="n"/>
      <c r="I707" s="1" t="n"/>
      <c r="J707" s="1" t="n"/>
      <c r="K707" s="1" t="n"/>
      <c r="L707" s="1" t="n"/>
      <c r="M707" s="1" t="n"/>
      <c r="N707" s="1" t="n"/>
      <c r="O707" s="1" t="n"/>
      <c r="P707" s="1" t="n"/>
      <c r="Q707" s="1" t="n"/>
      <c r="R707" s="1" t="n"/>
      <c r="S707" s="210" t="n"/>
      <c r="T707" s="210" t="n"/>
      <c r="U707" s="1" t="n"/>
      <c r="V707" s="1" t="n"/>
      <c r="W707" s="1" t="n"/>
      <c r="X707" s="1" t="n"/>
      <c r="Y707" s="210" t="n"/>
      <c r="Z707" s="1" t="n"/>
      <c r="AA707" s="1" t="n"/>
      <c r="AB707" s="212" t="n"/>
      <c r="AC707" s="212" t="n"/>
    </row>
    <row r="708">
      <c r="A708" s="1" t="n"/>
      <c r="B708" s="1" t="n"/>
      <c r="C708" s="1" t="n"/>
      <c r="D708" s="1" t="n"/>
      <c r="E708" s="1" t="n"/>
      <c r="F708" s="1" t="n"/>
      <c r="G708" s="1" t="n"/>
      <c r="H708" s="1" t="n"/>
      <c r="I708" s="1" t="n"/>
      <c r="J708" s="1" t="n"/>
      <c r="K708" s="1" t="n"/>
      <c r="L708" s="1" t="n"/>
      <c r="M708" s="1" t="n"/>
      <c r="N708" s="1" t="n"/>
      <c r="O708" s="1" t="n"/>
      <c r="P708" s="1" t="n"/>
      <c r="Q708" s="1" t="n"/>
      <c r="R708" s="1" t="n"/>
      <c r="S708" s="210" t="n"/>
      <c r="T708" s="210" t="n"/>
      <c r="U708" s="1" t="n"/>
      <c r="V708" s="1" t="n"/>
      <c r="W708" s="1" t="n"/>
      <c r="X708" s="1" t="n"/>
      <c r="Y708" s="210" t="n"/>
      <c r="Z708" s="1" t="n"/>
      <c r="AA708" s="1" t="n"/>
      <c r="AB708" s="212" t="n"/>
      <c r="AC708" s="212" t="n"/>
    </row>
    <row r="709">
      <c r="A709" s="1" t="n"/>
      <c r="B709" s="1" t="n"/>
      <c r="C709" s="1" t="n"/>
      <c r="D709" s="1" t="n"/>
      <c r="E709" s="1" t="n"/>
      <c r="F709" s="1" t="n"/>
      <c r="G709" s="1" t="n"/>
      <c r="H709" s="1" t="n"/>
      <c r="I709" s="1" t="n"/>
      <c r="J709" s="1" t="n"/>
      <c r="K709" s="1" t="n"/>
      <c r="L709" s="1" t="n"/>
      <c r="M709" s="1" t="n"/>
      <c r="N709" s="1" t="n"/>
      <c r="O709" s="1" t="n"/>
      <c r="P709" s="1" t="n"/>
      <c r="Q709" s="1" t="n"/>
      <c r="R709" s="1" t="n"/>
      <c r="S709" s="210" t="n"/>
      <c r="T709" s="210" t="n"/>
      <c r="U709" s="1" t="n"/>
      <c r="V709" s="1" t="n"/>
      <c r="W709" s="1" t="n"/>
      <c r="X709" s="1" t="n"/>
      <c r="Y709" s="210" t="n"/>
      <c r="Z709" s="1" t="n"/>
      <c r="AA709" s="1" t="n"/>
      <c r="AB709" s="212" t="n"/>
      <c r="AC709" s="212" t="n"/>
    </row>
    <row r="710">
      <c r="A710" s="1" t="n"/>
      <c r="B710" s="1" t="n"/>
      <c r="C710" s="1" t="n"/>
      <c r="D710" s="1" t="n"/>
      <c r="E710" s="1" t="n"/>
      <c r="F710" s="1" t="n"/>
      <c r="G710" s="1" t="n"/>
      <c r="H710" s="1" t="n"/>
      <c r="I710" s="1" t="n"/>
      <c r="J710" s="1" t="n"/>
      <c r="K710" s="1" t="n"/>
      <c r="L710" s="1" t="n"/>
      <c r="M710" s="1" t="n"/>
      <c r="N710" s="1" t="n"/>
      <c r="O710" s="1" t="n"/>
      <c r="P710" s="1" t="n"/>
      <c r="Q710" s="1" t="n"/>
      <c r="R710" s="1" t="n"/>
      <c r="S710" s="210" t="n"/>
      <c r="T710" s="210" t="n"/>
      <c r="U710" s="1" t="n"/>
      <c r="V710" s="1" t="n"/>
      <c r="W710" s="1" t="n"/>
      <c r="X710" s="1" t="n"/>
      <c r="Y710" s="210" t="n"/>
      <c r="Z710" s="1" t="n"/>
      <c r="AA710" s="1" t="n"/>
      <c r="AB710" s="212" t="n"/>
      <c r="AC710" s="212" t="n"/>
    </row>
    <row r="711">
      <c r="A711" s="1" t="n"/>
      <c r="B711" s="1" t="n"/>
      <c r="C711" s="1" t="n"/>
      <c r="D711" s="1" t="n"/>
      <c r="E711" s="1" t="n"/>
      <c r="F711" s="1" t="n"/>
      <c r="G711" s="1" t="n"/>
      <c r="H711" s="1" t="n"/>
      <c r="I711" s="1" t="n"/>
      <c r="J711" s="1" t="n"/>
      <c r="K711" s="1" t="n"/>
      <c r="L711" s="1" t="n"/>
      <c r="M711" s="1" t="n"/>
      <c r="N711" s="1" t="n"/>
      <c r="O711" s="1" t="n"/>
      <c r="P711" s="1" t="n"/>
      <c r="Q711" s="1" t="n"/>
      <c r="R711" s="1" t="n"/>
      <c r="S711" s="210" t="n"/>
      <c r="T711" s="210" t="n"/>
      <c r="U711" s="1" t="n"/>
      <c r="V711" s="1" t="n"/>
      <c r="W711" s="1" t="n"/>
      <c r="X711" s="1" t="n"/>
      <c r="Y711" s="210" t="n"/>
      <c r="Z711" s="1" t="n"/>
      <c r="AA711" s="1" t="n"/>
      <c r="AB711" s="212" t="n"/>
      <c r="AC711" s="212" t="n"/>
    </row>
    <row r="712">
      <c r="A712" s="1" t="n"/>
      <c r="B712" s="1" t="n"/>
      <c r="C712" s="1" t="n"/>
      <c r="D712" s="1" t="n"/>
      <c r="E712" s="1" t="n"/>
      <c r="F712" s="1" t="n"/>
      <c r="G712" s="1" t="n"/>
      <c r="H712" s="1" t="n"/>
      <c r="I712" s="1" t="n"/>
      <c r="J712" s="1" t="n"/>
      <c r="K712" s="1" t="n"/>
      <c r="L712" s="1" t="n"/>
      <c r="M712" s="1" t="n"/>
      <c r="N712" s="1" t="n"/>
      <c r="O712" s="1" t="n"/>
      <c r="P712" s="1" t="n"/>
      <c r="Q712" s="1" t="n"/>
      <c r="R712" s="1" t="n"/>
      <c r="S712" s="210" t="n"/>
      <c r="T712" s="210" t="n"/>
      <c r="U712" s="1" t="n"/>
      <c r="V712" s="1" t="n"/>
      <c r="W712" s="1" t="n"/>
      <c r="X712" s="1" t="n"/>
      <c r="Y712" s="210" t="n"/>
      <c r="Z712" s="1" t="n"/>
      <c r="AA712" s="1" t="n"/>
      <c r="AB712" s="212" t="n"/>
      <c r="AC712" s="212" t="n"/>
    </row>
    <row r="713">
      <c r="A713" s="1" t="n"/>
      <c r="B713" s="1" t="n"/>
      <c r="C713" s="1" t="n"/>
      <c r="D713" s="1" t="n"/>
      <c r="E713" s="1" t="n"/>
      <c r="F713" s="1" t="n"/>
      <c r="G713" s="1" t="n"/>
      <c r="H713" s="1" t="n"/>
      <c r="I713" s="1" t="n"/>
      <c r="J713" s="1" t="n"/>
      <c r="K713" s="1" t="n"/>
      <c r="L713" s="1" t="n"/>
      <c r="M713" s="1" t="n"/>
      <c r="N713" s="1" t="n"/>
      <c r="O713" s="1" t="n"/>
      <c r="P713" s="1" t="n"/>
      <c r="Q713" s="1" t="n"/>
      <c r="R713" s="1" t="n"/>
      <c r="S713" s="210" t="n"/>
      <c r="T713" s="210" t="n"/>
      <c r="U713" s="1" t="n"/>
      <c r="V713" s="1" t="n"/>
      <c r="W713" s="1" t="n"/>
      <c r="X713" s="1" t="n"/>
      <c r="Y713" s="210" t="n"/>
      <c r="Z713" s="1" t="n"/>
      <c r="AA713" s="1" t="n"/>
      <c r="AB713" s="212" t="n"/>
      <c r="AC713" s="212" t="n"/>
    </row>
    <row r="714">
      <c r="A714" s="1" t="n"/>
      <c r="B714" s="1" t="n"/>
      <c r="C714" s="1" t="n"/>
      <c r="D714" s="1" t="n"/>
      <c r="E714" s="1" t="n"/>
      <c r="F714" s="1" t="n"/>
      <c r="G714" s="1" t="n"/>
      <c r="H714" s="1" t="n"/>
      <c r="I714" s="1" t="n"/>
      <c r="J714" s="1" t="n"/>
      <c r="K714" s="1" t="n"/>
      <c r="L714" s="1" t="n"/>
      <c r="M714" s="1" t="n"/>
      <c r="N714" s="1" t="n"/>
      <c r="O714" s="1" t="n"/>
      <c r="P714" s="1" t="n"/>
      <c r="Q714" s="1" t="n"/>
      <c r="R714" s="1" t="n"/>
      <c r="S714" s="210" t="n"/>
      <c r="T714" s="210" t="n"/>
      <c r="U714" s="1" t="n"/>
      <c r="V714" s="1" t="n"/>
      <c r="W714" s="1" t="n"/>
      <c r="X714" s="1" t="n"/>
      <c r="Y714" s="210" t="n"/>
      <c r="Z714" s="1" t="n"/>
      <c r="AA714" s="1" t="n"/>
      <c r="AB714" s="212" t="n"/>
      <c r="AC714" s="212" t="n"/>
    </row>
    <row r="715">
      <c r="A715" s="1" t="n"/>
      <c r="B715" s="1" t="n"/>
      <c r="C715" s="1" t="n"/>
      <c r="D715" s="1" t="n"/>
      <c r="E715" s="1" t="n"/>
      <c r="F715" s="1" t="n"/>
      <c r="G715" s="1" t="n"/>
      <c r="H715" s="1" t="n"/>
      <c r="I715" s="1" t="n"/>
      <c r="J715" s="1" t="n"/>
      <c r="K715" s="1" t="n"/>
      <c r="L715" s="1" t="n"/>
      <c r="M715" s="1" t="n"/>
      <c r="N715" s="1" t="n"/>
      <c r="O715" s="1" t="n"/>
      <c r="P715" s="1" t="n"/>
      <c r="Q715" s="1" t="n"/>
      <c r="R715" s="1" t="n"/>
      <c r="S715" s="210" t="n"/>
      <c r="T715" s="210" t="n"/>
      <c r="U715" s="1" t="n"/>
      <c r="V715" s="1" t="n"/>
      <c r="W715" s="1" t="n"/>
      <c r="X715" s="1" t="n"/>
      <c r="Y715" s="210" t="n"/>
      <c r="Z715" s="1" t="n"/>
      <c r="AA715" s="1" t="n"/>
      <c r="AB715" s="212" t="n"/>
      <c r="AC715" s="212" t="n"/>
    </row>
    <row r="716">
      <c r="A716" s="1" t="n"/>
      <c r="B716" s="1" t="n"/>
      <c r="C716" s="1" t="n"/>
      <c r="D716" s="1" t="n"/>
      <c r="E716" s="1" t="n"/>
      <c r="F716" s="1" t="n"/>
      <c r="G716" s="1" t="n"/>
      <c r="H716" s="1" t="n"/>
      <c r="I716" s="1" t="n"/>
      <c r="J716" s="1" t="n"/>
      <c r="K716" s="1" t="n"/>
      <c r="L716" s="1" t="n"/>
      <c r="M716" s="1" t="n"/>
      <c r="N716" s="1" t="n"/>
      <c r="O716" s="1" t="n"/>
      <c r="P716" s="1" t="n"/>
      <c r="Q716" s="1" t="n"/>
      <c r="R716" s="1" t="n"/>
      <c r="S716" s="210" t="n"/>
      <c r="T716" s="210" t="n"/>
      <c r="U716" s="1" t="n"/>
      <c r="V716" s="1" t="n"/>
      <c r="W716" s="1" t="n"/>
      <c r="X716" s="1" t="n"/>
      <c r="Y716" s="210" t="n"/>
      <c r="Z716" s="1" t="n"/>
      <c r="AA716" s="1" t="n"/>
      <c r="AB716" s="212" t="n"/>
      <c r="AC716" s="212" t="n"/>
    </row>
    <row r="717">
      <c r="A717" s="1" t="n"/>
      <c r="B717" s="1" t="n"/>
      <c r="C717" s="1" t="n"/>
      <c r="D717" s="1" t="n"/>
      <c r="E717" s="1" t="n"/>
      <c r="F717" s="1" t="n"/>
      <c r="G717" s="1" t="n"/>
      <c r="H717" s="1" t="n"/>
      <c r="I717" s="1" t="n"/>
      <c r="J717" s="1" t="n"/>
      <c r="K717" s="1" t="n"/>
      <c r="L717" s="1" t="n"/>
      <c r="M717" s="1" t="n"/>
      <c r="N717" s="1" t="n"/>
      <c r="O717" s="1" t="n"/>
      <c r="P717" s="1" t="n"/>
      <c r="Q717" s="1" t="n"/>
      <c r="R717" s="1" t="n"/>
      <c r="S717" s="210" t="n"/>
      <c r="T717" s="210" t="n"/>
      <c r="U717" s="1" t="n"/>
      <c r="V717" s="1" t="n"/>
      <c r="W717" s="1" t="n"/>
      <c r="X717" s="1" t="n"/>
      <c r="Y717" s="210" t="n"/>
      <c r="Z717" s="1" t="n"/>
      <c r="AA717" s="1" t="n"/>
      <c r="AB717" s="212" t="n"/>
      <c r="AC717" s="212" t="n"/>
    </row>
    <row r="718">
      <c r="A718" s="1" t="n"/>
      <c r="B718" s="1" t="n"/>
      <c r="C718" s="1" t="n"/>
      <c r="D718" s="1" t="n"/>
      <c r="E718" s="1" t="n"/>
      <c r="F718" s="1" t="n"/>
      <c r="G718" s="1" t="n"/>
      <c r="H718" s="1" t="n"/>
      <c r="I718" s="1" t="n"/>
      <c r="J718" s="1" t="n"/>
      <c r="K718" s="1" t="n"/>
      <c r="L718" s="1" t="n"/>
      <c r="M718" s="1" t="n"/>
      <c r="N718" s="1" t="n"/>
      <c r="O718" s="1" t="n"/>
      <c r="P718" s="1" t="n"/>
      <c r="Q718" s="1" t="n"/>
      <c r="R718" s="1" t="n"/>
      <c r="S718" s="210" t="n"/>
      <c r="T718" s="210" t="n"/>
      <c r="U718" s="1" t="n"/>
      <c r="V718" s="1" t="n"/>
      <c r="W718" s="1" t="n"/>
      <c r="X718" s="1" t="n"/>
      <c r="Y718" s="210" t="n"/>
      <c r="Z718" s="1" t="n"/>
      <c r="AA718" s="1" t="n"/>
      <c r="AB718" s="212" t="n"/>
      <c r="AC718" s="212" t="n"/>
    </row>
    <row r="719">
      <c r="A719" s="1" t="n"/>
      <c r="B719" s="1" t="n"/>
      <c r="C719" s="1" t="n"/>
      <c r="D719" s="1" t="n"/>
      <c r="E719" s="1" t="n"/>
      <c r="F719" s="1" t="n"/>
      <c r="G719" s="1" t="n"/>
      <c r="H719" s="1" t="n"/>
      <c r="I719" s="1" t="n"/>
      <c r="J719" s="1" t="n"/>
      <c r="K719" s="1" t="n"/>
      <c r="L719" s="1" t="n"/>
      <c r="M719" s="1" t="n"/>
      <c r="N719" s="1" t="n"/>
      <c r="O719" s="1" t="n"/>
      <c r="P719" s="1" t="n"/>
      <c r="Q719" s="1" t="n"/>
      <c r="R719" s="1" t="n"/>
      <c r="S719" s="210" t="n"/>
      <c r="T719" s="210" t="n"/>
      <c r="U719" s="1" t="n"/>
      <c r="V719" s="1" t="n"/>
      <c r="W719" s="1" t="n"/>
      <c r="X719" s="1" t="n"/>
      <c r="Y719" s="210" t="n"/>
      <c r="Z719" s="1" t="n"/>
      <c r="AA719" s="1" t="n"/>
      <c r="AB719" s="212" t="n"/>
      <c r="AC719" s="212" t="n"/>
    </row>
    <row r="720">
      <c r="A720" s="1" t="n"/>
      <c r="B720" s="1" t="n"/>
      <c r="C720" s="1" t="n"/>
      <c r="D720" s="1" t="n"/>
      <c r="E720" s="1" t="n"/>
      <c r="F720" s="1" t="n"/>
      <c r="G720" s="1" t="n"/>
      <c r="H720" s="1" t="n"/>
      <c r="I720" s="1" t="n"/>
      <c r="J720" s="1" t="n"/>
      <c r="K720" s="1" t="n"/>
      <c r="L720" s="1" t="n"/>
      <c r="M720" s="1" t="n"/>
      <c r="N720" s="1" t="n"/>
      <c r="O720" s="1" t="n"/>
      <c r="P720" s="1" t="n"/>
      <c r="Q720" s="1" t="n"/>
      <c r="R720" s="1" t="n"/>
      <c r="S720" s="210" t="n"/>
      <c r="T720" s="210" t="n"/>
      <c r="U720" s="1" t="n"/>
      <c r="V720" s="1" t="n"/>
      <c r="W720" s="1" t="n"/>
      <c r="X720" s="1" t="n"/>
      <c r="Y720" s="210" t="n"/>
      <c r="Z720" s="1" t="n"/>
      <c r="AA720" s="1" t="n"/>
      <c r="AB720" s="212" t="n"/>
      <c r="AC720" s="212" t="n"/>
    </row>
    <row r="721">
      <c r="A721" s="1" t="n"/>
      <c r="B721" s="1" t="n"/>
      <c r="C721" s="1" t="n"/>
      <c r="D721" s="1" t="n"/>
      <c r="E721" s="1" t="n"/>
      <c r="F721" s="1" t="n"/>
      <c r="G721" s="1" t="n"/>
      <c r="H721" s="1" t="n"/>
      <c r="I721" s="1" t="n"/>
      <c r="J721" s="1" t="n"/>
      <c r="K721" s="1" t="n"/>
      <c r="L721" s="1" t="n"/>
      <c r="M721" s="1" t="n"/>
      <c r="N721" s="1" t="n"/>
      <c r="O721" s="1" t="n"/>
      <c r="P721" s="1" t="n"/>
      <c r="Q721" s="1" t="n"/>
      <c r="R721" s="1" t="n"/>
      <c r="S721" s="210" t="n"/>
      <c r="T721" s="210" t="n"/>
      <c r="U721" s="1" t="n"/>
      <c r="V721" s="1" t="n"/>
      <c r="W721" s="1" t="n"/>
      <c r="X721" s="1" t="n"/>
      <c r="Y721" s="210" t="n"/>
      <c r="Z721" s="1" t="n"/>
      <c r="AA721" s="1" t="n"/>
      <c r="AB721" s="212" t="n"/>
      <c r="AC721" s="212" t="n"/>
    </row>
    <row r="722">
      <c r="A722" s="1" t="n"/>
      <c r="B722" s="1" t="n"/>
      <c r="C722" s="1" t="n"/>
      <c r="D722" s="1" t="n"/>
      <c r="E722" s="1" t="n"/>
      <c r="F722" s="1" t="n"/>
      <c r="G722" s="1" t="n"/>
      <c r="H722" s="1" t="n"/>
      <c r="I722" s="1" t="n"/>
      <c r="J722" s="1" t="n"/>
      <c r="K722" s="1" t="n"/>
      <c r="L722" s="1" t="n"/>
      <c r="M722" s="1" t="n"/>
      <c r="N722" s="1" t="n"/>
      <c r="O722" s="1" t="n"/>
      <c r="P722" s="1" t="n"/>
      <c r="Q722" s="1" t="n"/>
      <c r="R722" s="1" t="n"/>
      <c r="S722" s="210" t="n"/>
      <c r="T722" s="210" t="n"/>
      <c r="U722" s="1" t="n"/>
      <c r="V722" s="1" t="n"/>
      <c r="W722" s="1" t="n"/>
      <c r="X722" s="1" t="n"/>
      <c r="Y722" s="210" t="n"/>
      <c r="Z722" s="1" t="n"/>
      <c r="AA722" s="1" t="n"/>
      <c r="AB722" s="212" t="n"/>
      <c r="AC722" s="212" t="n"/>
    </row>
    <row r="723">
      <c r="A723" s="1" t="n"/>
      <c r="B723" s="1" t="n"/>
      <c r="C723" s="1" t="n"/>
      <c r="D723" s="1" t="n"/>
      <c r="E723" s="1" t="n"/>
      <c r="F723" s="1" t="n"/>
      <c r="G723" s="1" t="n"/>
      <c r="H723" s="1" t="n"/>
      <c r="I723" s="1" t="n"/>
      <c r="J723" s="1" t="n"/>
      <c r="K723" s="1" t="n"/>
      <c r="L723" s="1" t="n"/>
      <c r="M723" s="1" t="n"/>
      <c r="N723" s="1" t="n"/>
      <c r="O723" s="1" t="n"/>
      <c r="P723" s="1" t="n"/>
      <c r="Q723" s="1" t="n"/>
      <c r="R723" s="1" t="n"/>
      <c r="S723" s="210" t="n"/>
      <c r="T723" s="210" t="n"/>
      <c r="U723" s="1" t="n"/>
      <c r="V723" s="1" t="n"/>
      <c r="W723" s="1" t="n"/>
      <c r="X723" s="1" t="n"/>
      <c r="Y723" s="210" t="n"/>
      <c r="Z723" s="1" t="n"/>
      <c r="AA723" s="1" t="n"/>
      <c r="AB723" s="212" t="n"/>
      <c r="AC723" s="212" t="n"/>
    </row>
    <row r="724">
      <c r="A724" s="1" t="n"/>
      <c r="B724" s="1" t="n"/>
      <c r="C724" s="1" t="n"/>
      <c r="D724" s="1" t="n"/>
      <c r="E724" s="1" t="n"/>
      <c r="F724" s="1" t="n"/>
      <c r="G724" s="1" t="n"/>
      <c r="H724" s="1" t="n"/>
      <c r="I724" s="1" t="n"/>
      <c r="J724" s="1" t="n"/>
      <c r="K724" s="1" t="n"/>
      <c r="L724" s="1" t="n"/>
      <c r="M724" s="1" t="n"/>
      <c r="N724" s="1" t="n"/>
      <c r="O724" s="1" t="n"/>
      <c r="P724" s="1" t="n"/>
      <c r="Q724" s="1" t="n"/>
      <c r="R724" s="1" t="n"/>
      <c r="S724" s="210" t="n"/>
      <c r="T724" s="210" t="n"/>
      <c r="U724" s="1" t="n"/>
      <c r="V724" s="1" t="n"/>
      <c r="W724" s="1" t="n"/>
      <c r="X724" s="1" t="n"/>
      <c r="Y724" s="210" t="n"/>
      <c r="Z724" s="1" t="n"/>
      <c r="AA724" s="1" t="n"/>
      <c r="AB724" s="212" t="n"/>
      <c r="AC724" s="212" t="n"/>
    </row>
    <row r="725">
      <c r="A725" s="1" t="n"/>
      <c r="B725" s="1" t="n"/>
      <c r="C725" s="1" t="n"/>
      <c r="D725" s="1" t="n"/>
      <c r="E725" s="1" t="n"/>
      <c r="F725" s="1" t="n"/>
      <c r="G725" s="1" t="n"/>
      <c r="H725" s="1" t="n"/>
      <c r="I725" s="1" t="n"/>
      <c r="J725" s="1" t="n"/>
      <c r="K725" s="1" t="n"/>
      <c r="L725" s="1" t="n"/>
      <c r="M725" s="1" t="n"/>
      <c r="N725" s="1" t="n"/>
      <c r="O725" s="1" t="n"/>
      <c r="P725" s="1" t="n"/>
      <c r="Q725" s="1" t="n"/>
      <c r="R725" s="1" t="n"/>
      <c r="S725" s="210" t="n"/>
      <c r="T725" s="210" t="n"/>
      <c r="U725" s="1" t="n"/>
      <c r="V725" s="1" t="n"/>
      <c r="W725" s="1" t="n"/>
      <c r="X725" s="1" t="n"/>
      <c r="Y725" s="210" t="n"/>
      <c r="Z725" s="1" t="n"/>
      <c r="AA725" s="1" t="n"/>
      <c r="AB725" s="212" t="n"/>
      <c r="AC725" s="212" t="n"/>
    </row>
    <row r="726">
      <c r="A726" s="1" t="n"/>
      <c r="B726" s="1" t="n"/>
      <c r="C726" s="1" t="n"/>
      <c r="D726" s="1" t="n"/>
      <c r="E726" s="1" t="n"/>
      <c r="F726" s="1" t="n"/>
      <c r="G726" s="1" t="n"/>
      <c r="H726" s="1" t="n"/>
      <c r="I726" s="1" t="n"/>
      <c r="J726" s="1" t="n"/>
      <c r="K726" s="1" t="n"/>
      <c r="L726" s="1" t="n"/>
      <c r="M726" s="1" t="n"/>
      <c r="N726" s="1" t="n"/>
      <c r="O726" s="1" t="n"/>
      <c r="P726" s="1" t="n"/>
      <c r="Q726" s="1" t="n"/>
      <c r="R726" s="1" t="n"/>
      <c r="S726" s="210" t="n"/>
      <c r="T726" s="210" t="n"/>
      <c r="U726" s="1" t="n"/>
      <c r="V726" s="1" t="n"/>
      <c r="W726" s="1" t="n"/>
      <c r="X726" s="1" t="n"/>
      <c r="Y726" s="210" t="n"/>
      <c r="Z726" s="1" t="n"/>
      <c r="AA726" s="1" t="n"/>
      <c r="AB726" s="212" t="n"/>
      <c r="AC726" s="212" t="n"/>
    </row>
    <row r="727">
      <c r="A727" s="1" t="n"/>
      <c r="B727" s="1" t="n"/>
      <c r="C727" s="1" t="n"/>
      <c r="D727" s="1" t="n"/>
      <c r="E727" s="1" t="n"/>
      <c r="F727" s="1" t="n"/>
      <c r="G727" s="1" t="n"/>
      <c r="H727" s="1" t="n"/>
      <c r="I727" s="1" t="n"/>
      <c r="J727" s="1" t="n"/>
      <c r="K727" s="1" t="n"/>
      <c r="L727" s="1" t="n"/>
      <c r="M727" s="1" t="n"/>
      <c r="N727" s="1" t="n"/>
      <c r="O727" s="1" t="n"/>
      <c r="P727" s="1" t="n"/>
      <c r="Q727" s="1" t="n"/>
      <c r="R727" s="1" t="n"/>
      <c r="S727" s="210" t="n"/>
      <c r="T727" s="210" t="n"/>
      <c r="U727" s="1" t="n"/>
      <c r="V727" s="1" t="n"/>
      <c r="W727" s="1" t="n"/>
      <c r="X727" s="1" t="n"/>
      <c r="Y727" s="210" t="n"/>
      <c r="Z727" s="1" t="n"/>
      <c r="AA727" s="1" t="n"/>
      <c r="AB727" s="212" t="n"/>
      <c r="AC727" s="212" t="n"/>
    </row>
    <row r="728">
      <c r="A728" s="1" t="n"/>
      <c r="B728" s="1" t="n"/>
      <c r="C728" s="1" t="n"/>
      <c r="D728" s="1" t="n"/>
      <c r="E728" s="1" t="n"/>
      <c r="F728" s="1" t="n"/>
      <c r="G728" s="1" t="n"/>
      <c r="H728" s="1" t="n"/>
      <c r="I728" s="1" t="n"/>
      <c r="J728" s="1" t="n"/>
      <c r="K728" s="1" t="n"/>
      <c r="L728" s="1" t="n"/>
      <c r="M728" s="1" t="n"/>
      <c r="N728" s="1" t="n"/>
      <c r="O728" s="1" t="n"/>
      <c r="P728" s="1" t="n"/>
      <c r="Q728" s="1" t="n"/>
      <c r="R728" s="1" t="n"/>
      <c r="S728" s="210" t="n"/>
      <c r="T728" s="210" t="n"/>
      <c r="U728" s="1" t="n"/>
      <c r="V728" s="1" t="n"/>
      <c r="W728" s="1" t="n"/>
      <c r="X728" s="1" t="n"/>
      <c r="Y728" s="210" t="n"/>
      <c r="Z728" s="1" t="n"/>
      <c r="AA728" s="1" t="n"/>
      <c r="AB728" s="212" t="n"/>
      <c r="AC728" s="212" t="n"/>
    </row>
    <row r="729">
      <c r="A729" s="1" t="n"/>
      <c r="B729" s="1" t="n"/>
      <c r="C729" s="1" t="n"/>
      <c r="D729" s="1" t="n"/>
      <c r="E729" s="1" t="n"/>
      <c r="F729" s="1" t="n"/>
      <c r="G729" s="1" t="n"/>
      <c r="H729" s="1" t="n"/>
      <c r="I729" s="1" t="n"/>
      <c r="J729" s="1" t="n"/>
      <c r="K729" s="1" t="n"/>
      <c r="L729" s="1" t="n"/>
      <c r="M729" s="1" t="n"/>
      <c r="N729" s="1" t="n"/>
      <c r="O729" s="1" t="n"/>
      <c r="P729" s="1" t="n"/>
      <c r="Q729" s="1" t="n"/>
      <c r="R729" s="1" t="n"/>
      <c r="S729" s="210" t="n"/>
      <c r="T729" s="210" t="n"/>
      <c r="U729" s="1" t="n"/>
      <c r="V729" s="1" t="n"/>
      <c r="W729" s="1" t="n"/>
      <c r="X729" s="1" t="n"/>
      <c r="Y729" s="210" t="n"/>
      <c r="Z729" s="1" t="n"/>
      <c r="AA729" s="1" t="n"/>
      <c r="AB729" s="212" t="n"/>
      <c r="AC729" s="212" t="n"/>
    </row>
    <row r="730">
      <c r="A730" s="1" t="n"/>
      <c r="B730" s="1" t="n"/>
      <c r="C730" s="1" t="n"/>
      <c r="D730" s="1" t="n"/>
      <c r="E730" s="1" t="n"/>
      <c r="F730" s="1" t="n"/>
      <c r="G730" s="1" t="n"/>
      <c r="H730" s="1" t="n"/>
      <c r="I730" s="1" t="n"/>
      <c r="J730" s="1" t="n"/>
      <c r="K730" s="1" t="n"/>
      <c r="L730" s="1" t="n"/>
      <c r="M730" s="1" t="n"/>
      <c r="N730" s="1" t="n"/>
      <c r="O730" s="1" t="n"/>
      <c r="P730" s="1" t="n"/>
      <c r="Q730" s="1" t="n"/>
      <c r="R730" s="1" t="n"/>
      <c r="S730" s="210" t="n"/>
      <c r="T730" s="210" t="n"/>
      <c r="U730" s="1" t="n"/>
      <c r="V730" s="1" t="n"/>
      <c r="W730" s="1" t="n"/>
      <c r="X730" s="1" t="n"/>
      <c r="Y730" s="210" t="n"/>
      <c r="Z730" s="1" t="n"/>
      <c r="AA730" s="1" t="n"/>
      <c r="AB730" s="212" t="n"/>
      <c r="AC730" s="212" t="n"/>
    </row>
    <row r="731">
      <c r="A731" s="1" t="n"/>
      <c r="B731" s="1" t="n"/>
      <c r="C731" s="1" t="n"/>
      <c r="D731" s="1" t="n"/>
      <c r="E731" s="1" t="n"/>
      <c r="F731" s="1" t="n"/>
      <c r="G731" s="1" t="n"/>
      <c r="H731" s="1" t="n"/>
      <c r="I731" s="1" t="n"/>
      <c r="J731" s="1" t="n"/>
      <c r="K731" s="1" t="n"/>
      <c r="L731" s="1" t="n"/>
      <c r="M731" s="1" t="n"/>
      <c r="N731" s="1" t="n"/>
      <c r="O731" s="1" t="n"/>
      <c r="P731" s="1" t="n"/>
      <c r="Q731" s="1" t="n"/>
      <c r="R731" s="1" t="n"/>
      <c r="S731" s="210" t="n"/>
      <c r="T731" s="210" t="n"/>
      <c r="U731" s="1" t="n"/>
      <c r="V731" s="1" t="n"/>
      <c r="W731" s="1" t="n"/>
      <c r="X731" s="1" t="n"/>
      <c r="Y731" s="210" t="n"/>
      <c r="Z731" s="1" t="n"/>
      <c r="AA731" s="1" t="n"/>
      <c r="AB731" s="212" t="n"/>
      <c r="AC731" s="212" t="n"/>
    </row>
    <row r="732">
      <c r="A732" s="1" t="n"/>
      <c r="B732" s="1" t="n"/>
      <c r="C732" s="1" t="n"/>
      <c r="D732" s="1" t="n"/>
      <c r="E732" s="1" t="n"/>
      <c r="F732" s="1" t="n"/>
      <c r="G732" s="1" t="n"/>
      <c r="H732" s="1" t="n"/>
      <c r="I732" s="1" t="n"/>
      <c r="J732" s="1" t="n"/>
      <c r="K732" s="1" t="n"/>
      <c r="L732" s="1" t="n"/>
      <c r="M732" s="1" t="n"/>
      <c r="N732" s="1" t="n"/>
      <c r="O732" s="1" t="n"/>
      <c r="P732" s="1" t="n"/>
      <c r="Q732" s="1" t="n"/>
      <c r="R732" s="1" t="n"/>
      <c r="S732" s="210" t="n"/>
      <c r="T732" s="210" t="n"/>
      <c r="U732" s="1" t="n"/>
      <c r="V732" s="1" t="n"/>
      <c r="W732" s="1" t="n"/>
      <c r="X732" s="1" t="n"/>
      <c r="Y732" s="210" t="n"/>
      <c r="Z732" s="1" t="n"/>
      <c r="AA732" s="1" t="n"/>
      <c r="AB732" s="212" t="n"/>
      <c r="AC732" s="212" t="n"/>
    </row>
    <row r="733">
      <c r="A733" s="1" t="n"/>
      <c r="B733" s="1" t="n"/>
      <c r="C733" s="1" t="n"/>
      <c r="D733" s="1" t="n"/>
      <c r="E733" s="1" t="n"/>
      <c r="F733" s="1" t="n"/>
      <c r="G733" s="1" t="n"/>
      <c r="H733" s="1" t="n"/>
      <c r="I733" s="1" t="n"/>
      <c r="J733" s="1" t="n"/>
      <c r="K733" s="1" t="n"/>
      <c r="L733" s="1" t="n"/>
      <c r="M733" s="1" t="n"/>
      <c r="N733" s="1" t="n"/>
      <c r="O733" s="1" t="n"/>
      <c r="P733" s="1" t="n"/>
      <c r="Q733" s="1" t="n"/>
      <c r="R733" s="1" t="n"/>
      <c r="S733" s="210" t="n"/>
      <c r="T733" s="210" t="n"/>
      <c r="U733" s="1" t="n"/>
      <c r="V733" s="1" t="n"/>
      <c r="W733" s="1" t="n"/>
      <c r="X733" s="1" t="n"/>
      <c r="Y733" s="210" t="n"/>
      <c r="Z733" s="1" t="n"/>
      <c r="AA733" s="1" t="n"/>
      <c r="AB733" s="212" t="n"/>
      <c r="AC733" s="212" t="n"/>
    </row>
    <row r="734">
      <c r="A734" s="1" t="n"/>
      <c r="B734" s="1" t="n"/>
      <c r="C734" s="1" t="n"/>
      <c r="D734" s="1" t="n"/>
      <c r="E734" s="1" t="n"/>
      <c r="F734" s="1" t="n"/>
      <c r="G734" s="1" t="n"/>
      <c r="H734" s="1" t="n"/>
      <c r="I734" s="1" t="n"/>
      <c r="J734" s="1" t="n"/>
      <c r="K734" s="1" t="n"/>
      <c r="L734" s="1" t="n"/>
      <c r="M734" s="1" t="n"/>
      <c r="N734" s="1" t="n"/>
      <c r="O734" s="1" t="n"/>
      <c r="P734" s="1" t="n"/>
      <c r="Q734" s="1" t="n"/>
      <c r="R734" s="1" t="n"/>
      <c r="S734" s="210" t="n"/>
      <c r="T734" s="210" t="n"/>
      <c r="U734" s="1" t="n"/>
      <c r="V734" s="1" t="n"/>
      <c r="W734" s="1" t="n"/>
      <c r="X734" s="1" t="n"/>
      <c r="Y734" s="210" t="n"/>
      <c r="Z734" s="1" t="n"/>
      <c r="AA734" s="1" t="n"/>
      <c r="AB734" s="212" t="n"/>
      <c r="AC734" s="212" t="n"/>
    </row>
    <row r="735">
      <c r="A735" s="1" t="n"/>
      <c r="B735" s="1" t="n"/>
      <c r="C735" s="1" t="n"/>
      <c r="D735" s="1" t="n"/>
      <c r="E735" s="1" t="n"/>
      <c r="F735" s="1" t="n"/>
      <c r="G735" s="1" t="n"/>
      <c r="H735" s="1" t="n"/>
      <c r="I735" s="1" t="n"/>
      <c r="J735" s="1" t="n"/>
      <c r="K735" s="1" t="n"/>
      <c r="L735" s="1" t="n"/>
      <c r="M735" s="1" t="n"/>
      <c r="N735" s="1" t="n"/>
      <c r="O735" s="1" t="n"/>
      <c r="P735" s="1" t="n"/>
      <c r="Q735" s="1" t="n"/>
      <c r="R735" s="1" t="n"/>
      <c r="S735" s="210" t="n"/>
      <c r="T735" s="210" t="n"/>
      <c r="U735" s="1" t="n"/>
      <c r="V735" s="1" t="n"/>
      <c r="W735" s="1" t="n"/>
      <c r="X735" s="1" t="n"/>
      <c r="Y735" s="210" t="n"/>
      <c r="Z735" s="1" t="n"/>
      <c r="AA735" s="1" t="n"/>
      <c r="AB735" s="212" t="n"/>
      <c r="AC735" s="212" t="n"/>
    </row>
    <row r="736">
      <c r="A736" s="1" t="n"/>
      <c r="B736" s="1" t="n"/>
      <c r="C736" s="1" t="n"/>
      <c r="D736" s="1" t="n"/>
      <c r="E736" s="1" t="n"/>
      <c r="F736" s="1" t="n"/>
      <c r="G736" s="1" t="n"/>
      <c r="H736" s="1" t="n"/>
      <c r="I736" s="1" t="n"/>
      <c r="J736" s="1" t="n"/>
      <c r="K736" s="1" t="n"/>
      <c r="L736" s="1" t="n"/>
      <c r="M736" s="1" t="n"/>
      <c r="N736" s="1" t="n"/>
      <c r="O736" s="1" t="n"/>
      <c r="P736" s="1" t="n"/>
      <c r="Q736" s="1" t="n"/>
      <c r="R736" s="1" t="n"/>
      <c r="S736" s="210" t="n"/>
      <c r="T736" s="210" t="n"/>
      <c r="U736" s="1" t="n"/>
      <c r="V736" s="1" t="n"/>
      <c r="W736" s="1" t="n"/>
      <c r="X736" s="1" t="n"/>
      <c r="Y736" s="210" t="n"/>
      <c r="Z736" s="1" t="n"/>
      <c r="AA736" s="1" t="n"/>
      <c r="AB736" s="212" t="n"/>
      <c r="AC736" s="212" t="n"/>
    </row>
    <row r="737">
      <c r="A737" s="1" t="n"/>
      <c r="B737" s="1" t="n"/>
      <c r="C737" s="1" t="n"/>
      <c r="D737" s="1" t="n"/>
      <c r="E737" s="1" t="n"/>
      <c r="F737" s="1" t="n"/>
      <c r="G737" s="1" t="n"/>
      <c r="H737" s="1" t="n"/>
      <c r="I737" s="1" t="n"/>
      <c r="J737" s="1" t="n"/>
      <c r="K737" s="1" t="n"/>
      <c r="L737" s="1" t="n"/>
      <c r="M737" s="1" t="n"/>
      <c r="N737" s="1" t="n"/>
      <c r="O737" s="1" t="n"/>
      <c r="P737" s="1" t="n"/>
      <c r="Q737" s="1" t="n"/>
      <c r="R737" s="1" t="n"/>
      <c r="S737" s="210" t="n"/>
      <c r="T737" s="210" t="n"/>
      <c r="U737" s="1" t="n"/>
      <c r="V737" s="1" t="n"/>
      <c r="W737" s="1" t="n"/>
      <c r="X737" s="1" t="n"/>
      <c r="Y737" s="210" t="n"/>
      <c r="Z737" s="1" t="n"/>
      <c r="AA737" s="1" t="n"/>
      <c r="AB737" s="212" t="n"/>
      <c r="AC737" s="212" t="n"/>
    </row>
    <row r="738">
      <c r="A738" s="1" t="n"/>
      <c r="B738" s="1" t="n"/>
      <c r="C738" s="1" t="n"/>
      <c r="D738" s="1" t="n"/>
      <c r="E738" s="1" t="n"/>
      <c r="F738" s="1" t="n"/>
      <c r="G738" s="1" t="n"/>
      <c r="H738" s="1" t="n"/>
      <c r="I738" s="1" t="n"/>
      <c r="J738" s="1" t="n"/>
      <c r="K738" s="1" t="n"/>
      <c r="L738" s="1" t="n"/>
      <c r="M738" s="1" t="n"/>
      <c r="N738" s="1" t="n"/>
      <c r="O738" s="1" t="n"/>
      <c r="P738" s="1" t="n"/>
      <c r="Q738" s="1" t="n"/>
      <c r="R738" s="1" t="n"/>
      <c r="S738" s="210" t="n"/>
      <c r="T738" s="210" t="n"/>
      <c r="U738" s="1" t="n"/>
      <c r="V738" s="1" t="n"/>
      <c r="W738" s="1" t="n"/>
      <c r="X738" s="1" t="n"/>
      <c r="Y738" s="210" t="n"/>
      <c r="Z738" s="1" t="n"/>
      <c r="AA738" s="1" t="n"/>
      <c r="AB738" s="212" t="n"/>
      <c r="AC738" s="212" t="n"/>
    </row>
    <row r="739">
      <c r="A739" s="1" t="n"/>
      <c r="B739" s="1" t="n"/>
      <c r="C739" s="1" t="n"/>
      <c r="D739" s="1" t="n"/>
      <c r="E739" s="1" t="n"/>
      <c r="F739" s="1" t="n"/>
      <c r="G739" s="1" t="n"/>
      <c r="H739" s="1" t="n"/>
      <c r="I739" s="1" t="n"/>
      <c r="J739" s="1" t="n"/>
      <c r="K739" s="1" t="n"/>
      <c r="L739" s="1" t="n"/>
      <c r="M739" s="1" t="n"/>
      <c r="N739" s="1" t="n"/>
      <c r="O739" s="1" t="n"/>
      <c r="P739" s="1" t="n"/>
      <c r="Q739" s="1" t="n"/>
      <c r="R739" s="1" t="n"/>
      <c r="S739" s="210" t="n"/>
      <c r="T739" s="210" t="n"/>
      <c r="U739" s="1" t="n"/>
      <c r="V739" s="1" t="n"/>
      <c r="W739" s="1" t="n"/>
      <c r="X739" s="1" t="n"/>
      <c r="Y739" s="210" t="n"/>
      <c r="Z739" s="1" t="n"/>
      <c r="AA739" s="1" t="n"/>
      <c r="AB739" s="212" t="n"/>
      <c r="AC739" s="212" t="n"/>
    </row>
    <row r="740">
      <c r="A740" s="1" t="n"/>
      <c r="B740" s="1" t="n"/>
      <c r="C740" s="1" t="n"/>
      <c r="D740" s="1" t="n"/>
      <c r="E740" s="1" t="n"/>
      <c r="F740" s="1" t="n"/>
      <c r="G740" s="1" t="n"/>
      <c r="H740" s="1" t="n"/>
      <c r="I740" s="1" t="n"/>
      <c r="J740" s="1" t="n"/>
      <c r="K740" s="1" t="n"/>
      <c r="L740" s="1" t="n"/>
      <c r="M740" s="1" t="n"/>
      <c r="N740" s="1" t="n"/>
      <c r="O740" s="1" t="n"/>
      <c r="P740" s="1" t="n"/>
      <c r="Q740" s="1" t="n"/>
      <c r="R740" s="1" t="n"/>
      <c r="S740" s="210" t="n"/>
      <c r="T740" s="210" t="n"/>
      <c r="U740" s="1" t="n"/>
      <c r="V740" s="1" t="n"/>
      <c r="W740" s="1" t="n"/>
      <c r="X740" s="1" t="n"/>
      <c r="Y740" s="210" t="n"/>
      <c r="Z740" s="1" t="n"/>
      <c r="AA740" s="1" t="n"/>
      <c r="AB740" s="212" t="n"/>
      <c r="AC740" s="212" t="n"/>
    </row>
    <row r="741">
      <c r="A741" s="1" t="n"/>
      <c r="B741" s="1" t="n"/>
      <c r="C741" s="1" t="n"/>
      <c r="D741" s="1" t="n"/>
      <c r="E741" s="1" t="n"/>
      <c r="F741" s="1" t="n"/>
      <c r="G741" s="1" t="n"/>
      <c r="H741" s="1" t="n"/>
      <c r="I741" s="1" t="n"/>
      <c r="J741" s="1" t="n"/>
      <c r="K741" s="1" t="n"/>
      <c r="L741" s="1" t="n"/>
      <c r="M741" s="1" t="n"/>
      <c r="N741" s="1" t="n"/>
      <c r="O741" s="1" t="n"/>
      <c r="P741" s="1" t="n"/>
      <c r="Q741" s="1" t="n"/>
      <c r="R741" s="1" t="n"/>
      <c r="S741" s="210" t="n"/>
      <c r="T741" s="210" t="n"/>
      <c r="U741" s="1" t="n"/>
      <c r="V741" s="1" t="n"/>
      <c r="W741" s="1" t="n"/>
      <c r="X741" s="1" t="n"/>
      <c r="Y741" s="210" t="n"/>
      <c r="Z741" s="1" t="n"/>
      <c r="AA741" s="1" t="n"/>
      <c r="AB741" s="212" t="n"/>
      <c r="AC741" s="212" t="n"/>
    </row>
    <row r="742">
      <c r="A742" s="1" t="n"/>
      <c r="B742" s="1" t="n"/>
      <c r="C742" s="1" t="n"/>
      <c r="D742" s="1" t="n"/>
      <c r="E742" s="1" t="n"/>
      <c r="F742" s="1" t="n"/>
      <c r="G742" s="1" t="n"/>
      <c r="H742" s="1" t="n"/>
      <c r="I742" s="1" t="n"/>
      <c r="J742" s="1" t="n"/>
      <c r="K742" s="1" t="n"/>
      <c r="L742" s="1" t="n"/>
      <c r="M742" s="1" t="n"/>
      <c r="N742" s="1" t="n"/>
      <c r="O742" s="1" t="n"/>
      <c r="P742" s="1" t="n"/>
      <c r="Q742" s="1" t="n"/>
      <c r="R742" s="1" t="n"/>
      <c r="S742" s="210" t="n"/>
      <c r="T742" s="210" t="n"/>
      <c r="U742" s="1" t="n"/>
      <c r="V742" s="1" t="n"/>
      <c r="W742" s="1" t="n"/>
      <c r="X742" s="1" t="n"/>
      <c r="Y742" s="210" t="n"/>
      <c r="Z742" s="1" t="n"/>
      <c r="AA742" s="1" t="n"/>
      <c r="AB742" s="212" t="n"/>
      <c r="AC742" s="212" t="n"/>
    </row>
    <row r="743">
      <c r="A743" s="1" t="n"/>
      <c r="B743" s="1" t="n"/>
      <c r="C743" s="1" t="n"/>
      <c r="D743" s="1" t="n"/>
      <c r="E743" s="1" t="n"/>
      <c r="F743" s="1" t="n"/>
      <c r="G743" s="1" t="n"/>
      <c r="H743" s="1" t="n"/>
      <c r="I743" s="1" t="n"/>
      <c r="J743" s="1" t="n"/>
      <c r="K743" s="1" t="n"/>
      <c r="L743" s="1" t="n"/>
      <c r="M743" s="1" t="n"/>
      <c r="N743" s="1" t="n"/>
      <c r="O743" s="1" t="n"/>
      <c r="P743" s="1" t="n"/>
      <c r="Q743" s="1" t="n"/>
      <c r="R743" s="1" t="n"/>
      <c r="S743" s="210" t="n"/>
      <c r="T743" s="210" t="n"/>
      <c r="U743" s="1" t="n"/>
      <c r="V743" s="1" t="n"/>
      <c r="W743" s="1" t="n"/>
      <c r="X743" s="1" t="n"/>
      <c r="Y743" s="210" t="n"/>
      <c r="Z743" s="1" t="n"/>
      <c r="AA743" s="1" t="n"/>
      <c r="AB743" s="212" t="n"/>
      <c r="AC743" s="212" t="n"/>
    </row>
    <row r="744">
      <c r="A744" s="1" t="n"/>
      <c r="B744" s="1" t="n"/>
      <c r="C744" s="1" t="n"/>
      <c r="D744" s="1" t="n"/>
      <c r="E744" s="1" t="n"/>
      <c r="F744" s="1" t="n"/>
      <c r="G744" s="1" t="n"/>
      <c r="H744" s="1" t="n"/>
      <c r="I744" s="1" t="n"/>
      <c r="J744" s="1" t="n"/>
      <c r="K744" s="1" t="n"/>
      <c r="L744" s="1" t="n"/>
      <c r="M744" s="1" t="n"/>
      <c r="N744" s="1" t="n"/>
      <c r="O744" s="1" t="n"/>
      <c r="P744" s="1" t="n"/>
      <c r="Q744" s="1" t="n"/>
      <c r="R744" s="1" t="n"/>
      <c r="S744" s="210" t="n"/>
      <c r="T744" s="210" t="n"/>
      <c r="U744" s="1" t="n"/>
      <c r="V744" s="1" t="n"/>
      <c r="W744" s="1" t="n"/>
      <c r="X744" s="1" t="n"/>
      <c r="Y744" s="210" t="n"/>
      <c r="Z744" s="1" t="n"/>
      <c r="AA744" s="1" t="n"/>
      <c r="AB744" s="212" t="n"/>
      <c r="AC744" s="212" t="n"/>
    </row>
    <row r="745">
      <c r="A745" s="1" t="n"/>
      <c r="B745" s="1" t="n"/>
      <c r="C745" s="1" t="n"/>
      <c r="D745" s="1" t="n"/>
      <c r="E745" s="1" t="n"/>
      <c r="F745" s="1" t="n"/>
      <c r="G745" s="1" t="n"/>
      <c r="H745" s="1" t="n"/>
      <c r="I745" s="1" t="n"/>
      <c r="J745" s="1" t="n"/>
      <c r="K745" s="1" t="n"/>
      <c r="L745" s="1" t="n"/>
      <c r="M745" s="1" t="n"/>
      <c r="N745" s="1" t="n"/>
      <c r="O745" s="1" t="n"/>
      <c r="P745" s="1" t="n"/>
      <c r="Q745" s="1" t="n"/>
      <c r="R745" s="1" t="n"/>
      <c r="S745" s="210" t="n"/>
      <c r="T745" s="210" t="n"/>
      <c r="U745" s="1" t="n"/>
      <c r="V745" s="1" t="n"/>
      <c r="W745" s="1" t="n"/>
      <c r="X745" s="1" t="n"/>
      <c r="Y745" s="210" t="n"/>
      <c r="Z745" s="1" t="n"/>
      <c r="AA745" s="1" t="n"/>
      <c r="AB745" s="212" t="n"/>
      <c r="AC745" s="212" t="n"/>
    </row>
    <row r="746">
      <c r="A746" s="1" t="n"/>
      <c r="B746" s="1" t="n"/>
      <c r="C746" s="1" t="n"/>
      <c r="D746" s="1" t="n"/>
      <c r="E746" s="1" t="n"/>
      <c r="F746" s="1" t="n"/>
      <c r="G746" s="1" t="n"/>
      <c r="H746" s="1" t="n"/>
      <c r="I746" s="1" t="n"/>
      <c r="J746" s="1" t="n"/>
      <c r="K746" s="1" t="n"/>
      <c r="L746" s="1" t="n"/>
      <c r="M746" s="1" t="n"/>
      <c r="N746" s="1" t="n"/>
      <c r="O746" s="1" t="n"/>
      <c r="P746" s="1" t="n"/>
      <c r="Q746" s="1" t="n"/>
      <c r="R746" s="1" t="n"/>
      <c r="S746" s="210" t="n"/>
      <c r="T746" s="210" t="n"/>
      <c r="U746" s="1" t="n"/>
      <c r="V746" s="1" t="n"/>
      <c r="W746" s="1" t="n"/>
      <c r="X746" s="1" t="n"/>
      <c r="Y746" s="210" t="n"/>
      <c r="Z746" s="1" t="n"/>
      <c r="AA746" s="1" t="n"/>
      <c r="AB746" s="212" t="n"/>
      <c r="AC746" s="212" t="n"/>
    </row>
    <row r="747">
      <c r="A747" s="1" t="n"/>
      <c r="B747" s="1" t="n"/>
      <c r="C747" s="1" t="n"/>
      <c r="D747" s="1" t="n"/>
      <c r="E747" s="1" t="n"/>
      <c r="F747" s="1" t="n"/>
      <c r="G747" s="1" t="n"/>
      <c r="H747" s="1" t="n"/>
      <c r="I747" s="1" t="n"/>
      <c r="J747" s="1" t="n"/>
      <c r="K747" s="1" t="n"/>
      <c r="L747" s="1" t="n"/>
      <c r="M747" s="1" t="n"/>
      <c r="N747" s="1" t="n"/>
      <c r="O747" s="1" t="n"/>
      <c r="P747" s="1" t="n"/>
      <c r="Q747" s="1" t="n"/>
      <c r="R747" s="1" t="n"/>
      <c r="S747" s="210" t="n"/>
      <c r="T747" s="210" t="n"/>
      <c r="U747" s="1" t="n"/>
      <c r="V747" s="1" t="n"/>
      <c r="W747" s="1" t="n"/>
      <c r="X747" s="1" t="n"/>
      <c r="Y747" s="210" t="n"/>
      <c r="Z747" s="1" t="n"/>
      <c r="AA747" s="1" t="n"/>
      <c r="AB747" s="212" t="n"/>
      <c r="AC747" s="212" t="n"/>
    </row>
    <row r="748">
      <c r="A748" s="1" t="n"/>
      <c r="B748" s="1" t="n"/>
      <c r="C748" s="1" t="n"/>
      <c r="D748" s="1" t="n"/>
      <c r="E748" s="1" t="n"/>
      <c r="F748" s="1" t="n"/>
      <c r="G748" s="1" t="n"/>
      <c r="H748" s="1" t="n"/>
      <c r="I748" s="1" t="n"/>
      <c r="J748" s="1" t="n"/>
      <c r="K748" s="1" t="n"/>
      <c r="L748" s="1" t="n"/>
      <c r="M748" s="1" t="n"/>
      <c r="N748" s="1" t="n"/>
      <c r="O748" s="1" t="n"/>
      <c r="P748" s="1" t="n"/>
      <c r="Q748" s="1" t="n"/>
      <c r="R748" s="1" t="n"/>
      <c r="S748" s="210" t="n"/>
      <c r="T748" s="210" t="n"/>
      <c r="U748" s="1" t="n"/>
      <c r="V748" s="1" t="n"/>
      <c r="W748" s="1" t="n"/>
      <c r="X748" s="1" t="n"/>
      <c r="Y748" s="210" t="n"/>
      <c r="Z748" s="1" t="n"/>
      <c r="AA748" s="1" t="n"/>
      <c r="AB748" s="212" t="n"/>
      <c r="AC748" s="212" t="n"/>
    </row>
    <row r="749">
      <c r="A749" s="1" t="n"/>
      <c r="B749" s="1" t="n"/>
      <c r="C749" s="1" t="n"/>
      <c r="D749" s="1" t="n"/>
      <c r="E749" s="1" t="n"/>
      <c r="F749" s="1" t="n"/>
      <c r="G749" s="1" t="n"/>
      <c r="H749" s="1" t="n"/>
      <c r="I749" s="1" t="n"/>
      <c r="J749" s="1" t="n"/>
      <c r="K749" s="1" t="n"/>
      <c r="L749" s="1" t="n"/>
      <c r="M749" s="1" t="n"/>
      <c r="N749" s="1" t="n"/>
      <c r="O749" s="1" t="n"/>
      <c r="P749" s="1" t="n"/>
      <c r="Q749" s="1" t="n"/>
      <c r="R749" s="1" t="n"/>
      <c r="S749" s="210" t="n"/>
      <c r="T749" s="210" t="n"/>
      <c r="U749" s="1" t="n"/>
      <c r="V749" s="1" t="n"/>
      <c r="W749" s="1" t="n"/>
      <c r="X749" s="1" t="n"/>
      <c r="Y749" s="210" t="n"/>
      <c r="Z749" s="1" t="n"/>
      <c r="AA749" s="1" t="n"/>
      <c r="AB749" s="212" t="n"/>
      <c r="AC749" s="212" t="n"/>
    </row>
    <row r="750">
      <c r="A750" s="1" t="n"/>
      <c r="B750" s="1" t="n"/>
      <c r="C750" s="1" t="n"/>
      <c r="D750" s="1" t="n"/>
      <c r="E750" s="1" t="n"/>
      <c r="F750" s="1" t="n"/>
      <c r="G750" s="1" t="n"/>
      <c r="H750" s="1" t="n"/>
      <c r="I750" s="1" t="n"/>
      <c r="J750" s="1" t="n"/>
      <c r="K750" s="1" t="n"/>
      <c r="L750" s="1" t="n"/>
      <c r="M750" s="1" t="n"/>
      <c r="N750" s="1" t="n"/>
      <c r="O750" s="1" t="n"/>
      <c r="P750" s="1" t="n"/>
      <c r="Q750" s="1" t="n"/>
      <c r="R750" s="1" t="n"/>
      <c r="S750" s="210" t="n"/>
      <c r="T750" s="210" t="n"/>
      <c r="U750" s="1" t="n"/>
      <c r="V750" s="1" t="n"/>
      <c r="W750" s="1" t="n"/>
      <c r="X750" s="1" t="n"/>
      <c r="Y750" s="210" t="n"/>
      <c r="Z750" s="1" t="n"/>
      <c r="AA750" s="1" t="n"/>
      <c r="AB750" s="212" t="n"/>
      <c r="AC750" s="212" t="n"/>
    </row>
    <row r="751">
      <c r="A751" s="1" t="n"/>
      <c r="B751" s="1" t="n"/>
      <c r="C751" s="1" t="n"/>
      <c r="D751" s="1" t="n"/>
      <c r="E751" s="1" t="n"/>
      <c r="F751" s="1" t="n"/>
      <c r="G751" s="1" t="n"/>
      <c r="H751" s="1" t="n"/>
      <c r="I751" s="1" t="n"/>
      <c r="J751" s="1" t="n"/>
      <c r="K751" s="1" t="n"/>
      <c r="L751" s="1" t="n"/>
      <c r="M751" s="1" t="n"/>
      <c r="N751" s="1" t="n"/>
      <c r="O751" s="1" t="n"/>
      <c r="P751" s="1" t="n"/>
      <c r="Q751" s="1" t="n"/>
      <c r="R751" s="1" t="n"/>
      <c r="S751" s="210" t="n"/>
      <c r="T751" s="210" t="n"/>
      <c r="U751" s="1" t="n"/>
      <c r="V751" s="1" t="n"/>
      <c r="W751" s="1" t="n"/>
      <c r="X751" s="1" t="n"/>
      <c r="Y751" s="210" t="n"/>
      <c r="Z751" s="1" t="n"/>
      <c r="AA751" s="1" t="n"/>
      <c r="AB751" s="212" t="n"/>
      <c r="AC751" s="212" t="n"/>
    </row>
    <row r="752">
      <c r="A752" s="1" t="n"/>
      <c r="B752" s="1" t="n"/>
      <c r="C752" s="1" t="n"/>
      <c r="D752" s="1" t="n"/>
      <c r="E752" s="1" t="n"/>
      <c r="F752" s="1" t="n"/>
      <c r="G752" s="1" t="n"/>
      <c r="H752" s="1" t="n"/>
      <c r="I752" s="1" t="n"/>
      <c r="J752" s="1" t="n"/>
      <c r="K752" s="1" t="n"/>
      <c r="L752" s="1" t="n"/>
      <c r="M752" s="1" t="n"/>
      <c r="N752" s="1" t="n"/>
      <c r="O752" s="1" t="n"/>
      <c r="P752" s="1" t="n"/>
      <c r="Q752" s="1" t="n"/>
      <c r="R752" s="1" t="n"/>
      <c r="S752" s="210" t="n"/>
      <c r="T752" s="210" t="n"/>
      <c r="U752" s="1" t="n"/>
      <c r="V752" s="1" t="n"/>
      <c r="W752" s="1" t="n"/>
      <c r="X752" s="1" t="n"/>
      <c r="Y752" s="210" t="n"/>
      <c r="Z752" s="1" t="n"/>
      <c r="AA752" s="1" t="n"/>
      <c r="AB752" s="212" t="n"/>
      <c r="AC752" s="212" t="n"/>
    </row>
    <row r="753">
      <c r="A753" s="1" t="n"/>
      <c r="B753" s="1" t="n"/>
      <c r="C753" s="1" t="n"/>
      <c r="D753" s="1" t="n"/>
      <c r="E753" s="1" t="n"/>
      <c r="F753" s="1" t="n"/>
      <c r="G753" s="1" t="n"/>
      <c r="H753" s="1" t="n"/>
      <c r="I753" s="1" t="n"/>
      <c r="J753" s="1" t="n"/>
      <c r="K753" s="1" t="n"/>
      <c r="L753" s="1" t="n"/>
      <c r="M753" s="1" t="n"/>
      <c r="N753" s="1" t="n"/>
      <c r="O753" s="1" t="n"/>
      <c r="P753" s="1" t="n"/>
      <c r="Q753" s="1" t="n"/>
      <c r="R753" s="1" t="n"/>
      <c r="S753" s="210" t="n"/>
      <c r="T753" s="210" t="n"/>
      <c r="U753" s="1" t="n"/>
      <c r="V753" s="1" t="n"/>
      <c r="W753" s="1" t="n"/>
      <c r="X753" s="1" t="n"/>
      <c r="Y753" s="210" t="n"/>
      <c r="Z753" s="1" t="n"/>
      <c r="AA753" s="1" t="n"/>
      <c r="AB753" s="212" t="n"/>
      <c r="AC753" s="212" t="n"/>
    </row>
    <row r="754">
      <c r="A754" s="1" t="n"/>
      <c r="B754" s="1" t="n"/>
      <c r="C754" s="1" t="n"/>
      <c r="D754" s="1" t="n"/>
      <c r="E754" s="1" t="n"/>
      <c r="F754" s="1" t="n"/>
      <c r="G754" s="1" t="n"/>
      <c r="H754" s="1" t="n"/>
      <c r="I754" s="1" t="n"/>
      <c r="J754" s="1" t="n"/>
      <c r="K754" s="1" t="n"/>
      <c r="L754" s="1" t="n"/>
      <c r="M754" s="1" t="n"/>
      <c r="N754" s="1" t="n"/>
      <c r="O754" s="1" t="n"/>
      <c r="P754" s="1" t="n"/>
      <c r="Q754" s="1" t="n"/>
      <c r="R754" s="1" t="n"/>
      <c r="S754" s="210" t="n"/>
      <c r="T754" s="210" t="n"/>
      <c r="U754" s="1" t="n"/>
      <c r="V754" s="1" t="n"/>
      <c r="W754" s="1" t="n"/>
      <c r="X754" s="1" t="n"/>
      <c r="Y754" s="210" t="n"/>
      <c r="Z754" s="1" t="n"/>
      <c r="AA754" s="1" t="n"/>
      <c r="AB754" s="212" t="n"/>
      <c r="AC754" s="212" t="n"/>
    </row>
    <row r="755">
      <c r="A755" s="1" t="n"/>
      <c r="B755" s="1" t="n"/>
      <c r="C755" s="1" t="n"/>
      <c r="D755" s="1" t="n"/>
      <c r="E755" s="1" t="n"/>
      <c r="F755" s="1" t="n"/>
      <c r="G755" s="1" t="n"/>
      <c r="H755" s="1" t="n"/>
      <c r="I755" s="1" t="n"/>
      <c r="J755" s="1" t="n"/>
      <c r="K755" s="1" t="n"/>
      <c r="L755" s="1" t="n"/>
      <c r="M755" s="1" t="n"/>
      <c r="N755" s="1" t="n"/>
      <c r="O755" s="1" t="n"/>
      <c r="P755" s="1" t="n"/>
      <c r="Q755" s="1" t="n"/>
      <c r="R755" s="1" t="n"/>
      <c r="S755" s="210" t="n"/>
      <c r="T755" s="210" t="n"/>
      <c r="U755" s="1" t="n"/>
      <c r="V755" s="1" t="n"/>
      <c r="W755" s="1" t="n"/>
      <c r="X755" s="1" t="n"/>
      <c r="Y755" s="210" t="n"/>
      <c r="Z755" s="1" t="n"/>
      <c r="AA755" s="1" t="n"/>
      <c r="AB755" s="212" t="n"/>
      <c r="AC755" s="212" t="n"/>
    </row>
    <row r="756">
      <c r="A756" s="1" t="n"/>
      <c r="B756" s="1" t="n"/>
      <c r="C756" s="1" t="n"/>
      <c r="D756" s="1" t="n"/>
      <c r="E756" s="1" t="n"/>
      <c r="F756" s="1" t="n"/>
      <c r="G756" s="1" t="n"/>
      <c r="H756" s="1" t="n"/>
      <c r="I756" s="1" t="n"/>
      <c r="J756" s="1" t="n"/>
      <c r="K756" s="1" t="n"/>
      <c r="L756" s="1" t="n"/>
      <c r="M756" s="1" t="n"/>
      <c r="N756" s="1" t="n"/>
      <c r="O756" s="1" t="n"/>
      <c r="P756" s="1" t="n"/>
      <c r="Q756" s="1" t="n"/>
      <c r="R756" s="1" t="n"/>
      <c r="S756" s="210" t="n"/>
      <c r="T756" s="210" t="n"/>
      <c r="U756" s="1" t="n"/>
      <c r="V756" s="1" t="n"/>
      <c r="W756" s="1" t="n"/>
      <c r="X756" s="1" t="n"/>
      <c r="Y756" s="210" t="n"/>
      <c r="Z756" s="1" t="n"/>
      <c r="AA756" s="1" t="n"/>
      <c r="AB756" s="212" t="n"/>
      <c r="AC756" s="212" t="n"/>
    </row>
    <row r="757">
      <c r="A757" s="1" t="n"/>
      <c r="B757" s="1" t="n"/>
      <c r="C757" s="1" t="n"/>
      <c r="D757" s="1" t="n"/>
      <c r="E757" s="1" t="n"/>
      <c r="F757" s="1" t="n"/>
      <c r="G757" s="1" t="n"/>
      <c r="H757" s="1" t="n"/>
      <c r="I757" s="1" t="n"/>
      <c r="J757" s="1" t="n"/>
      <c r="K757" s="1" t="n"/>
      <c r="L757" s="1" t="n"/>
      <c r="M757" s="1" t="n"/>
      <c r="N757" s="1" t="n"/>
      <c r="O757" s="1" t="n"/>
      <c r="P757" s="1" t="n"/>
      <c r="Q757" s="1" t="n"/>
      <c r="R757" s="1" t="n"/>
      <c r="S757" s="210" t="n"/>
      <c r="T757" s="210" t="n"/>
      <c r="U757" s="1" t="n"/>
      <c r="V757" s="1" t="n"/>
      <c r="W757" s="1" t="n"/>
      <c r="X757" s="1" t="n"/>
      <c r="Y757" s="210" t="n"/>
      <c r="Z757" s="1" t="n"/>
      <c r="AA757" s="1" t="n"/>
      <c r="AB757" s="212" t="n"/>
      <c r="AC757" s="212" t="n"/>
    </row>
    <row r="758">
      <c r="A758" s="1" t="n"/>
      <c r="B758" s="1" t="n"/>
      <c r="C758" s="1" t="n"/>
      <c r="D758" s="1" t="n"/>
      <c r="E758" s="1" t="n"/>
      <c r="F758" s="1" t="n"/>
      <c r="G758" s="1" t="n"/>
      <c r="H758" s="1" t="n"/>
      <c r="I758" s="1" t="n"/>
      <c r="J758" s="1" t="n"/>
      <c r="K758" s="1" t="n"/>
      <c r="L758" s="1" t="n"/>
      <c r="M758" s="1" t="n"/>
      <c r="N758" s="1" t="n"/>
      <c r="O758" s="1" t="n"/>
      <c r="P758" s="1" t="n"/>
      <c r="Q758" s="1" t="n"/>
      <c r="R758" s="1" t="n"/>
      <c r="S758" s="210" t="n"/>
      <c r="T758" s="210" t="n"/>
      <c r="U758" s="1" t="n"/>
      <c r="V758" s="1" t="n"/>
      <c r="W758" s="1" t="n"/>
      <c r="X758" s="1" t="n"/>
      <c r="Y758" s="210" t="n"/>
      <c r="Z758" s="1" t="n"/>
      <c r="AA758" s="1" t="n"/>
      <c r="AB758" s="212" t="n"/>
      <c r="AC758" s="212" t="n"/>
    </row>
    <row r="759">
      <c r="A759" s="1" t="n"/>
      <c r="B759" s="1" t="n"/>
      <c r="C759" s="1" t="n"/>
      <c r="D759" s="1" t="n"/>
      <c r="E759" s="1" t="n"/>
      <c r="F759" s="1" t="n"/>
      <c r="G759" s="1" t="n"/>
      <c r="H759" s="1" t="n"/>
      <c r="I759" s="1" t="n"/>
      <c r="J759" s="1" t="n"/>
      <c r="K759" s="1" t="n"/>
      <c r="L759" s="1" t="n"/>
      <c r="M759" s="1" t="n"/>
      <c r="N759" s="1" t="n"/>
      <c r="O759" s="1" t="n"/>
      <c r="P759" s="1" t="n"/>
      <c r="Q759" s="1" t="n"/>
      <c r="R759" s="1" t="n"/>
      <c r="S759" s="210" t="n"/>
      <c r="T759" s="210" t="n"/>
      <c r="U759" s="1" t="n"/>
      <c r="V759" s="1" t="n"/>
      <c r="W759" s="1" t="n"/>
      <c r="X759" s="1" t="n"/>
      <c r="Y759" s="210" t="n"/>
      <c r="Z759" s="1" t="n"/>
      <c r="AA759" s="1" t="n"/>
      <c r="AB759" s="212" t="n"/>
      <c r="AC759" s="212" t="n"/>
    </row>
    <row r="760">
      <c r="A760" s="1" t="n"/>
      <c r="B760" s="1" t="n"/>
      <c r="C760" s="1" t="n"/>
      <c r="D760" s="1" t="n"/>
      <c r="E760" s="1" t="n"/>
      <c r="F760" s="1" t="n"/>
      <c r="G760" s="1" t="n"/>
      <c r="H760" s="1" t="n"/>
      <c r="I760" s="1" t="n"/>
      <c r="J760" s="1" t="n"/>
      <c r="K760" s="1" t="n"/>
      <c r="L760" s="1" t="n"/>
      <c r="M760" s="1" t="n"/>
      <c r="N760" s="1" t="n"/>
      <c r="O760" s="1" t="n"/>
      <c r="P760" s="1" t="n"/>
      <c r="Q760" s="1" t="n"/>
      <c r="R760" s="1" t="n"/>
      <c r="S760" s="210" t="n"/>
      <c r="T760" s="210" t="n"/>
      <c r="U760" s="1" t="n"/>
      <c r="V760" s="1" t="n"/>
      <c r="W760" s="1" t="n"/>
      <c r="X760" s="1" t="n"/>
      <c r="Y760" s="210" t="n"/>
      <c r="Z760" s="1" t="n"/>
      <c r="AA760" s="1" t="n"/>
      <c r="AB760" s="212" t="n"/>
      <c r="AC760" s="212" t="n"/>
    </row>
    <row r="761">
      <c r="A761" s="1" t="n"/>
      <c r="B761" s="1" t="n"/>
      <c r="C761" s="1" t="n"/>
      <c r="D761" s="1" t="n"/>
      <c r="E761" s="1" t="n"/>
      <c r="F761" s="1" t="n"/>
      <c r="G761" s="1" t="n"/>
      <c r="H761" s="1" t="n"/>
      <c r="I761" s="1" t="n"/>
      <c r="J761" s="1" t="n"/>
      <c r="K761" s="1" t="n"/>
      <c r="L761" s="1" t="n"/>
      <c r="M761" s="1" t="n"/>
      <c r="N761" s="1" t="n"/>
      <c r="O761" s="1" t="n"/>
      <c r="P761" s="1" t="n"/>
      <c r="Q761" s="1" t="n"/>
      <c r="R761" s="1" t="n"/>
      <c r="S761" s="210" t="n"/>
      <c r="T761" s="210" t="n"/>
      <c r="U761" s="1" t="n"/>
      <c r="V761" s="1" t="n"/>
      <c r="W761" s="1" t="n"/>
      <c r="X761" s="1" t="n"/>
      <c r="Y761" s="210" t="n"/>
      <c r="Z761" s="1" t="n"/>
      <c r="AA761" s="1" t="n"/>
      <c r="AB761" s="212" t="n"/>
      <c r="AC761" s="212" t="n"/>
    </row>
    <row r="762">
      <c r="A762" s="1" t="n"/>
      <c r="B762" s="1" t="n"/>
      <c r="C762" s="1" t="n"/>
      <c r="D762" s="1" t="n"/>
      <c r="E762" s="1" t="n"/>
      <c r="F762" s="1" t="n"/>
      <c r="G762" s="1" t="n"/>
      <c r="H762" s="1" t="n"/>
      <c r="I762" s="1" t="n"/>
      <c r="J762" s="1" t="n"/>
      <c r="K762" s="1" t="n"/>
      <c r="L762" s="1" t="n"/>
      <c r="M762" s="1" t="n"/>
      <c r="N762" s="1" t="n"/>
      <c r="O762" s="1" t="n"/>
      <c r="P762" s="1" t="n"/>
      <c r="Q762" s="1" t="n"/>
      <c r="R762" s="1" t="n"/>
      <c r="S762" s="210" t="n"/>
      <c r="T762" s="210" t="n"/>
      <c r="U762" s="1" t="n"/>
      <c r="V762" s="1" t="n"/>
      <c r="W762" s="1" t="n"/>
      <c r="X762" s="1" t="n"/>
      <c r="Y762" s="210" t="n"/>
      <c r="Z762" s="1" t="n"/>
      <c r="AA762" s="1" t="n"/>
      <c r="AB762" s="212" t="n"/>
      <c r="AC762" s="212" t="n"/>
    </row>
    <row r="763">
      <c r="A763" s="1" t="n"/>
      <c r="B763" s="1" t="n"/>
      <c r="C763" s="1" t="n"/>
      <c r="D763" s="1" t="n"/>
      <c r="E763" s="1" t="n"/>
      <c r="F763" s="1" t="n"/>
      <c r="G763" s="1" t="n"/>
      <c r="H763" s="1" t="n"/>
      <c r="I763" s="1" t="n"/>
      <c r="J763" s="1" t="n"/>
      <c r="K763" s="1" t="n"/>
      <c r="L763" s="1" t="n"/>
      <c r="M763" s="1" t="n"/>
      <c r="N763" s="1" t="n"/>
      <c r="O763" s="1" t="n"/>
      <c r="P763" s="1" t="n"/>
      <c r="Q763" s="1" t="n"/>
      <c r="R763" s="1" t="n"/>
      <c r="S763" s="210" t="n"/>
      <c r="T763" s="210" t="n"/>
      <c r="U763" s="1" t="n"/>
      <c r="V763" s="1" t="n"/>
      <c r="W763" s="1" t="n"/>
      <c r="X763" s="1" t="n"/>
      <c r="Y763" s="210" t="n"/>
      <c r="Z763" s="1" t="n"/>
      <c r="AA763" s="1" t="n"/>
      <c r="AB763" s="212" t="n"/>
      <c r="AC763" s="212" t="n"/>
    </row>
    <row r="764">
      <c r="A764" s="1" t="n"/>
      <c r="B764" s="1" t="n"/>
      <c r="C764" s="1" t="n"/>
      <c r="D764" s="1" t="n"/>
      <c r="E764" s="1" t="n"/>
      <c r="F764" s="1" t="n"/>
      <c r="G764" s="1" t="n"/>
      <c r="H764" s="1" t="n"/>
      <c r="I764" s="1" t="n"/>
      <c r="J764" s="1" t="n"/>
      <c r="K764" s="1" t="n"/>
      <c r="L764" s="1" t="n"/>
      <c r="M764" s="1" t="n"/>
      <c r="N764" s="1" t="n"/>
      <c r="O764" s="1" t="n"/>
      <c r="P764" s="1" t="n"/>
      <c r="Q764" s="1" t="n"/>
      <c r="R764" s="1" t="n"/>
      <c r="S764" s="210" t="n"/>
      <c r="T764" s="210" t="n"/>
      <c r="U764" s="1" t="n"/>
      <c r="V764" s="1" t="n"/>
      <c r="W764" s="1" t="n"/>
      <c r="X764" s="1" t="n"/>
      <c r="Y764" s="210" t="n"/>
      <c r="Z764" s="1" t="n"/>
      <c r="AA764" s="1" t="n"/>
      <c r="AB764" s="212" t="n"/>
      <c r="AC764" s="212" t="n"/>
    </row>
    <row r="765">
      <c r="A765" s="1" t="n"/>
      <c r="B765" s="1" t="n"/>
      <c r="C765" s="1" t="n"/>
      <c r="D765" s="1" t="n"/>
      <c r="E765" s="1" t="n"/>
      <c r="F765" s="1" t="n"/>
      <c r="G765" s="1" t="n"/>
      <c r="H765" s="1" t="n"/>
      <c r="I765" s="1" t="n"/>
      <c r="J765" s="1" t="n"/>
      <c r="K765" s="1" t="n"/>
      <c r="L765" s="1" t="n"/>
      <c r="M765" s="1" t="n"/>
      <c r="N765" s="1" t="n"/>
      <c r="O765" s="1" t="n"/>
      <c r="P765" s="1" t="n"/>
      <c r="Q765" s="1" t="n"/>
      <c r="R765" s="1" t="n"/>
      <c r="S765" s="210" t="n"/>
      <c r="T765" s="210" t="n"/>
      <c r="U765" s="1" t="n"/>
      <c r="V765" s="1" t="n"/>
      <c r="W765" s="1" t="n"/>
      <c r="X765" s="1" t="n"/>
      <c r="Y765" s="210" t="n"/>
      <c r="Z765" s="1" t="n"/>
      <c r="AA765" s="1" t="n"/>
      <c r="AB765" s="212" t="n"/>
      <c r="AC765" s="212" t="n"/>
    </row>
    <row r="766">
      <c r="A766" s="1" t="n"/>
      <c r="B766" s="1" t="n"/>
      <c r="C766" s="1" t="n"/>
      <c r="D766" s="1" t="n"/>
      <c r="E766" s="1" t="n"/>
      <c r="F766" s="1" t="n"/>
      <c r="G766" s="1" t="n"/>
      <c r="H766" s="1" t="n"/>
      <c r="I766" s="1" t="n"/>
      <c r="J766" s="1" t="n"/>
      <c r="K766" s="1" t="n"/>
      <c r="L766" s="1" t="n"/>
      <c r="M766" s="1" t="n"/>
      <c r="N766" s="1" t="n"/>
      <c r="O766" s="1" t="n"/>
      <c r="P766" s="1" t="n"/>
      <c r="Q766" s="1" t="n"/>
      <c r="R766" s="1" t="n"/>
      <c r="S766" s="210" t="n"/>
      <c r="T766" s="210" t="n"/>
      <c r="U766" s="1" t="n"/>
      <c r="V766" s="1" t="n"/>
      <c r="W766" s="1" t="n"/>
      <c r="X766" s="1" t="n"/>
      <c r="Y766" s="210" t="n"/>
      <c r="Z766" s="1" t="n"/>
      <c r="AA766" s="1" t="n"/>
      <c r="AB766" s="212" t="n"/>
      <c r="AC766" s="212" t="n"/>
    </row>
    <row r="767">
      <c r="A767" s="1" t="n"/>
      <c r="B767" s="1" t="n"/>
      <c r="C767" s="1" t="n"/>
      <c r="D767" s="1" t="n"/>
      <c r="E767" s="1" t="n"/>
      <c r="F767" s="1" t="n"/>
      <c r="G767" s="1" t="n"/>
      <c r="H767" s="1" t="n"/>
      <c r="I767" s="1" t="n"/>
      <c r="J767" s="1" t="n"/>
      <c r="K767" s="1" t="n"/>
      <c r="L767" s="1" t="n"/>
      <c r="M767" s="1" t="n"/>
      <c r="N767" s="1" t="n"/>
      <c r="O767" s="1" t="n"/>
      <c r="P767" s="1" t="n"/>
      <c r="Q767" s="1" t="n"/>
      <c r="R767" s="1" t="n"/>
      <c r="S767" s="210" t="n"/>
      <c r="T767" s="210" t="n"/>
      <c r="U767" s="1" t="n"/>
      <c r="V767" s="1" t="n"/>
      <c r="W767" s="1" t="n"/>
      <c r="X767" s="1" t="n"/>
      <c r="Y767" s="210" t="n"/>
      <c r="Z767" s="1" t="n"/>
      <c r="AA767" s="1" t="n"/>
      <c r="AB767" s="212" t="n"/>
      <c r="AC767" s="212" t="n"/>
    </row>
    <row r="768">
      <c r="A768" s="1" t="n"/>
      <c r="B768" s="1" t="n"/>
      <c r="C768" s="1" t="n"/>
      <c r="D768" s="1" t="n"/>
      <c r="E768" s="1" t="n"/>
      <c r="F768" s="1" t="n"/>
      <c r="G768" s="1" t="n"/>
      <c r="H768" s="1" t="n"/>
      <c r="I768" s="1" t="n"/>
      <c r="J768" s="1" t="n"/>
      <c r="K768" s="1" t="n"/>
      <c r="L768" s="1" t="n"/>
      <c r="M768" s="1" t="n"/>
      <c r="N768" s="1" t="n"/>
      <c r="O768" s="1" t="n"/>
      <c r="P768" s="1" t="n"/>
      <c r="Q768" s="1" t="n"/>
      <c r="R768" s="1" t="n"/>
      <c r="S768" s="210" t="n"/>
      <c r="T768" s="210" t="n"/>
      <c r="U768" s="1" t="n"/>
      <c r="V768" s="1" t="n"/>
      <c r="W768" s="1" t="n"/>
      <c r="X768" s="1" t="n"/>
      <c r="Y768" s="210" t="n"/>
      <c r="Z768" s="1" t="n"/>
      <c r="AA768" s="1" t="n"/>
      <c r="AB768" s="212" t="n"/>
      <c r="AC768" s="212" t="n"/>
    </row>
    <row r="769">
      <c r="A769" s="1" t="n"/>
      <c r="B769" s="1" t="n"/>
      <c r="C769" s="1" t="n"/>
      <c r="D769" s="1" t="n"/>
      <c r="E769" s="1" t="n"/>
      <c r="F769" s="1" t="n"/>
      <c r="G769" s="1" t="n"/>
      <c r="H769" s="1" t="n"/>
      <c r="I769" s="1" t="n"/>
      <c r="J769" s="1" t="n"/>
      <c r="K769" s="1" t="n"/>
      <c r="L769" s="1" t="n"/>
      <c r="M769" s="1" t="n"/>
      <c r="N769" s="1" t="n"/>
      <c r="O769" s="1" t="n"/>
      <c r="P769" s="1" t="n"/>
      <c r="Q769" s="1" t="n"/>
      <c r="R769" s="1" t="n"/>
      <c r="S769" s="210" t="n"/>
      <c r="T769" s="210" t="n"/>
      <c r="U769" s="1" t="n"/>
      <c r="V769" s="1" t="n"/>
      <c r="W769" s="1" t="n"/>
      <c r="X769" s="1" t="n"/>
      <c r="Y769" s="210" t="n"/>
      <c r="Z769" s="1" t="n"/>
      <c r="AA769" s="1" t="n"/>
      <c r="AB769" s="212" t="n"/>
      <c r="AC769" s="212" t="n"/>
    </row>
    <row r="770">
      <c r="A770" s="1" t="n"/>
      <c r="B770" s="1" t="n"/>
      <c r="C770" s="1" t="n"/>
      <c r="D770" s="1" t="n"/>
      <c r="E770" s="1" t="n"/>
      <c r="F770" s="1" t="n"/>
      <c r="G770" s="1" t="n"/>
      <c r="H770" s="1" t="n"/>
      <c r="I770" s="1" t="n"/>
      <c r="J770" s="1" t="n"/>
      <c r="K770" s="1" t="n"/>
      <c r="L770" s="1" t="n"/>
      <c r="M770" s="1" t="n"/>
      <c r="N770" s="1" t="n"/>
      <c r="O770" s="1" t="n"/>
      <c r="P770" s="1" t="n"/>
      <c r="Q770" s="1" t="n"/>
      <c r="R770" s="1" t="n"/>
      <c r="S770" s="210" t="n"/>
      <c r="T770" s="210" t="n"/>
      <c r="U770" s="1" t="n"/>
      <c r="V770" s="1" t="n"/>
      <c r="W770" s="1" t="n"/>
      <c r="X770" s="1" t="n"/>
      <c r="Y770" s="210" t="n"/>
      <c r="Z770" s="1" t="n"/>
      <c r="AA770" s="1" t="n"/>
      <c r="AB770" s="212" t="n"/>
      <c r="AC770" s="212" t="n"/>
    </row>
    <row r="771">
      <c r="A771" s="1" t="n"/>
      <c r="B771" s="1" t="n"/>
      <c r="C771" s="1" t="n"/>
      <c r="D771" s="1" t="n"/>
      <c r="E771" s="1" t="n"/>
      <c r="F771" s="1" t="n"/>
      <c r="G771" s="1" t="n"/>
      <c r="H771" s="1" t="n"/>
      <c r="I771" s="1" t="n"/>
      <c r="J771" s="1" t="n"/>
      <c r="K771" s="1" t="n"/>
      <c r="L771" s="1" t="n"/>
      <c r="M771" s="1" t="n"/>
      <c r="N771" s="1" t="n"/>
      <c r="O771" s="1" t="n"/>
      <c r="P771" s="1" t="n"/>
      <c r="Q771" s="1" t="n"/>
      <c r="R771" s="1" t="n"/>
      <c r="S771" s="210" t="n"/>
      <c r="T771" s="210" t="n"/>
      <c r="U771" s="1" t="n"/>
      <c r="V771" s="1" t="n"/>
      <c r="W771" s="1" t="n"/>
      <c r="X771" s="1" t="n"/>
      <c r="Y771" s="210" t="n"/>
      <c r="Z771" s="1" t="n"/>
      <c r="AA771" s="1" t="n"/>
      <c r="AB771" s="212" t="n"/>
      <c r="AC771" s="212" t="n"/>
    </row>
    <row r="772">
      <c r="A772" s="1" t="n"/>
      <c r="B772" s="1" t="n"/>
      <c r="C772" s="1" t="n"/>
      <c r="D772" s="1" t="n"/>
      <c r="E772" s="1" t="n"/>
      <c r="F772" s="1" t="n"/>
      <c r="G772" s="1" t="n"/>
      <c r="H772" s="1" t="n"/>
      <c r="I772" s="1" t="n"/>
      <c r="J772" s="1" t="n"/>
      <c r="K772" s="1" t="n"/>
      <c r="L772" s="1" t="n"/>
      <c r="M772" s="1" t="n"/>
      <c r="N772" s="1" t="n"/>
      <c r="O772" s="1" t="n"/>
      <c r="P772" s="1" t="n"/>
      <c r="Q772" s="1" t="n"/>
      <c r="R772" s="1" t="n"/>
      <c r="S772" s="210" t="n"/>
      <c r="T772" s="210" t="n"/>
      <c r="U772" s="1" t="n"/>
      <c r="V772" s="1" t="n"/>
      <c r="W772" s="1" t="n"/>
      <c r="X772" s="1" t="n"/>
      <c r="Y772" s="210" t="n"/>
      <c r="Z772" s="1" t="n"/>
      <c r="AA772" s="1" t="n"/>
      <c r="AB772" s="212" t="n"/>
      <c r="AC772" s="212" t="n"/>
    </row>
    <row r="773">
      <c r="A773" s="1" t="n"/>
      <c r="B773" s="1" t="n"/>
      <c r="C773" s="1" t="n"/>
      <c r="D773" s="1" t="n"/>
      <c r="E773" s="1" t="n"/>
      <c r="F773" s="1" t="n"/>
      <c r="G773" s="1" t="n"/>
      <c r="H773" s="1" t="n"/>
      <c r="I773" s="1" t="n"/>
      <c r="J773" s="1" t="n"/>
      <c r="K773" s="1" t="n"/>
      <c r="L773" s="1" t="n"/>
      <c r="M773" s="1" t="n"/>
      <c r="N773" s="1" t="n"/>
      <c r="O773" s="1" t="n"/>
      <c r="P773" s="1" t="n"/>
      <c r="Q773" s="1" t="n"/>
      <c r="R773" s="1" t="n"/>
      <c r="S773" s="210" t="n"/>
      <c r="T773" s="210" t="n"/>
      <c r="U773" s="1" t="n"/>
      <c r="V773" s="1" t="n"/>
      <c r="W773" s="1" t="n"/>
      <c r="X773" s="1" t="n"/>
      <c r="Y773" s="210" t="n"/>
      <c r="Z773" s="1" t="n"/>
      <c r="AA773" s="1" t="n"/>
      <c r="AB773" s="212" t="n"/>
      <c r="AC773" s="212" t="n"/>
    </row>
    <row r="774">
      <c r="A774" s="1" t="n"/>
      <c r="B774" s="1" t="n"/>
      <c r="C774" s="1" t="n"/>
      <c r="D774" s="1" t="n"/>
      <c r="E774" s="1" t="n"/>
      <c r="F774" s="1" t="n"/>
      <c r="G774" s="1" t="n"/>
      <c r="H774" s="1" t="n"/>
      <c r="I774" s="1" t="n"/>
      <c r="J774" s="1" t="n"/>
      <c r="K774" s="1" t="n"/>
      <c r="L774" s="1" t="n"/>
      <c r="M774" s="1" t="n"/>
      <c r="N774" s="1" t="n"/>
      <c r="O774" s="1" t="n"/>
      <c r="P774" s="1" t="n"/>
      <c r="Q774" s="1" t="n"/>
      <c r="R774" s="1" t="n"/>
      <c r="S774" s="210" t="n"/>
      <c r="T774" s="210" t="n"/>
      <c r="U774" s="1" t="n"/>
      <c r="V774" s="1" t="n"/>
      <c r="W774" s="1" t="n"/>
      <c r="X774" s="1" t="n"/>
      <c r="Y774" s="210" t="n"/>
      <c r="Z774" s="1" t="n"/>
      <c r="AA774" s="1" t="n"/>
      <c r="AB774" s="212" t="n"/>
      <c r="AC774" s="212" t="n"/>
    </row>
    <row r="775">
      <c r="A775" s="1" t="n"/>
      <c r="B775" s="1" t="n"/>
      <c r="C775" s="1" t="n"/>
      <c r="D775" s="1" t="n"/>
      <c r="E775" s="1" t="n"/>
      <c r="F775" s="1" t="n"/>
      <c r="G775" s="1" t="n"/>
      <c r="H775" s="1" t="n"/>
      <c r="I775" s="1" t="n"/>
      <c r="J775" s="1" t="n"/>
      <c r="K775" s="1" t="n"/>
      <c r="L775" s="1" t="n"/>
      <c r="M775" s="1" t="n"/>
      <c r="N775" s="1" t="n"/>
      <c r="O775" s="1" t="n"/>
      <c r="P775" s="1" t="n"/>
      <c r="Q775" s="1" t="n"/>
      <c r="R775" s="1" t="n"/>
      <c r="S775" s="210" t="n"/>
      <c r="T775" s="210" t="n"/>
      <c r="U775" s="1" t="n"/>
      <c r="V775" s="1" t="n"/>
      <c r="W775" s="1" t="n"/>
      <c r="X775" s="1" t="n"/>
      <c r="Y775" s="210" t="n"/>
      <c r="Z775" s="1" t="n"/>
      <c r="AA775" s="1" t="n"/>
      <c r="AB775" s="212" t="n"/>
      <c r="AC775" s="212" t="n"/>
    </row>
    <row r="776">
      <c r="A776" s="1" t="n"/>
      <c r="B776" s="1" t="n"/>
      <c r="C776" s="1" t="n"/>
      <c r="D776" s="1" t="n"/>
      <c r="E776" s="1" t="n"/>
      <c r="F776" s="1" t="n"/>
      <c r="G776" s="1" t="n"/>
      <c r="H776" s="1" t="n"/>
      <c r="I776" s="1" t="n"/>
      <c r="J776" s="1" t="n"/>
      <c r="K776" s="1" t="n"/>
      <c r="L776" s="1" t="n"/>
      <c r="M776" s="1" t="n"/>
      <c r="N776" s="1" t="n"/>
      <c r="O776" s="1" t="n"/>
      <c r="P776" s="1" t="n"/>
      <c r="Q776" s="1" t="n"/>
      <c r="R776" s="1" t="n"/>
      <c r="S776" s="210" t="n"/>
      <c r="T776" s="210" t="n"/>
      <c r="U776" s="1" t="n"/>
      <c r="V776" s="1" t="n"/>
      <c r="W776" s="1" t="n"/>
      <c r="X776" s="1" t="n"/>
      <c r="Y776" s="210" t="n"/>
      <c r="Z776" s="1" t="n"/>
      <c r="AA776" s="1" t="n"/>
      <c r="AB776" s="212" t="n"/>
      <c r="AC776" s="212" t="n"/>
    </row>
    <row r="777">
      <c r="A777" s="1" t="n"/>
      <c r="B777" s="1" t="n"/>
      <c r="C777" s="1" t="n"/>
      <c r="D777" s="1" t="n"/>
      <c r="E777" s="1" t="n"/>
      <c r="F777" s="1" t="n"/>
      <c r="G777" s="1" t="n"/>
      <c r="H777" s="1" t="n"/>
      <c r="I777" s="1" t="n"/>
      <c r="J777" s="1" t="n"/>
      <c r="K777" s="1" t="n"/>
      <c r="L777" s="1" t="n"/>
      <c r="M777" s="1" t="n"/>
      <c r="N777" s="1" t="n"/>
      <c r="O777" s="1" t="n"/>
      <c r="P777" s="1" t="n"/>
      <c r="Q777" s="1" t="n"/>
      <c r="R777" s="1" t="n"/>
      <c r="S777" s="210" t="n"/>
      <c r="T777" s="210" t="n"/>
      <c r="U777" s="1" t="n"/>
      <c r="V777" s="1" t="n"/>
      <c r="W777" s="1" t="n"/>
      <c r="X777" s="1" t="n"/>
      <c r="Y777" s="210" t="n"/>
      <c r="Z777" s="1" t="n"/>
      <c r="AA777" s="1" t="n"/>
      <c r="AB777" s="212" t="n"/>
      <c r="AC777" s="212" t="n"/>
    </row>
    <row r="778">
      <c r="A778" s="1" t="n"/>
      <c r="B778" s="1" t="n"/>
      <c r="C778" s="1" t="n"/>
      <c r="D778" s="1" t="n"/>
      <c r="E778" s="1" t="n"/>
      <c r="F778" s="1" t="n"/>
      <c r="G778" s="1" t="n"/>
      <c r="H778" s="1" t="n"/>
      <c r="I778" s="1" t="n"/>
      <c r="J778" s="1" t="n"/>
      <c r="K778" s="1" t="n"/>
      <c r="L778" s="1" t="n"/>
      <c r="M778" s="1" t="n"/>
      <c r="N778" s="1" t="n"/>
      <c r="O778" s="1" t="n"/>
      <c r="P778" s="1" t="n"/>
      <c r="Q778" s="1" t="n"/>
      <c r="R778" s="1" t="n"/>
      <c r="S778" s="210" t="n"/>
      <c r="T778" s="210" t="n"/>
      <c r="U778" s="1" t="n"/>
      <c r="V778" s="1" t="n"/>
      <c r="W778" s="1" t="n"/>
      <c r="X778" s="1" t="n"/>
      <c r="Y778" s="210" t="n"/>
      <c r="Z778" s="1" t="n"/>
      <c r="AA778" s="1" t="n"/>
      <c r="AB778" s="212" t="n"/>
      <c r="AC778" s="212" t="n"/>
    </row>
    <row r="779">
      <c r="A779" s="1" t="n"/>
      <c r="B779" s="1" t="n"/>
      <c r="C779" s="1" t="n"/>
      <c r="D779" s="1" t="n"/>
      <c r="E779" s="1" t="n"/>
      <c r="F779" s="1" t="n"/>
      <c r="G779" s="1" t="n"/>
      <c r="H779" s="1" t="n"/>
      <c r="I779" s="1" t="n"/>
      <c r="J779" s="1" t="n"/>
      <c r="K779" s="1" t="n"/>
      <c r="L779" s="1" t="n"/>
      <c r="M779" s="1" t="n"/>
      <c r="N779" s="1" t="n"/>
      <c r="O779" s="1" t="n"/>
      <c r="P779" s="1" t="n"/>
      <c r="Q779" s="1" t="n"/>
      <c r="R779" s="1" t="n"/>
      <c r="S779" s="210" t="n"/>
      <c r="T779" s="210" t="n"/>
      <c r="U779" s="1" t="n"/>
      <c r="V779" s="1" t="n"/>
      <c r="W779" s="1" t="n"/>
      <c r="X779" s="1" t="n"/>
      <c r="Y779" s="210" t="n"/>
      <c r="Z779" s="1" t="n"/>
      <c r="AA779" s="1" t="n"/>
      <c r="AB779" s="212" t="n"/>
      <c r="AC779" s="212" t="n"/>
    </row>
    <row r="780">
      <c r="A780" s="1" t="n"/>
      <c r="B780" s="1" t="n"/>
      <c r="C780" s="1" t="n"/>
      <c r="D780" s="1" t="n"/>
      <c r="E780" s="1" t="n"/>
      <c r="F780" s="1" t="n"/>
      <c r="G780" s="1" t="n"/>
      <c r="H780" s="1" t="n"/>
      <c r="I780" s="1" t="n"/>
      <c r="J780" s="1" t="n"/>
      <c r="K780" s="1" t="n"/>
      <c r="L780" s="1" t="n"/>
      <c r="M780" s="1" t="n"/>
      <c r="N780" s="1" t="n"/>
      <c r="O780" s="1" t="n"/>
      <c r="P780" s="1" t="n"/>
      <c r="Q780" s="1" t="n"/>
      <c r="R780" s="1" t="n"/>
      <c r="S780" s="210" t="n"/>
      <c r="T780" s="210" t="n"/>
      <c r="U780" s="1" t="n"/>
      <c r="V780" s="1" t="n"/>
      <c r="W780" s="1" t="n"/>
      <c r="X780" s="1" t="n"/>
      <c r="Y780" s="210" t="n"/>
      <c r="Z780" s="1" t="n"/>
      <c r="AA780" s="1" t="n"/>
      <c r="AB780" s="212" t="n"/>
      <c r="AC780" s="212" t="n"/>
    </row>
    <row r="781">
      <c r="A781" s="1" t="n"/>
      <c r="B781" s="1" t="n"/>
      <c r="C781" s="1" t="n"/>
      <c r="D781" s="1" t="n"/>
      <c r="E781" s="1" t="n"/>
      <c r="F781" s="1" t="n"/>
      <c r="G781" s="1" t="n"/>
      <c r="H781" s="1" t="n"/>
      <c r="I781" s="1" t="n"/>
      <c r="J781" s="1" t="n"/>
      <c r="K781" s="1" t="n"/>
      <c r="L781" s="1" t="n"/>
      <c r="M781" s="1" t="n"/>
      <c r="N781" s="1" t="n"/>
      <c r="O781" s="1" t="n"/>
      <c r="P781" s="1" t="n"/>
      <c r="Q781" s="1" t="n"/>
      <c r="R781" s="1" t="n"/>
      <c r="S781" s="210" t="n"/>
      <c r="T781" s="210" t="n"/>
      <c r="U781" s="1" t="n"/>
      <c r="V781" s="1" t="n"/>
      <c r="W781" s="1" t="n"/>
      <c r="X781" s="1" t="n"/>
      <c r="Y781" s="210" t="n"/>
      <c r="Z781" s="1" t="n"/>
      <c r="AA781" s="1" t="n"/>
      <c r="AB781" s="212" t="n"/>
      <c r="AC781" s="212" t="n"/>
    </row>
    <row r="782">
      <c r="A782" s="1" t="n"/>
      <c r="B782" s="1" t="n"/>
      <c r="C782" s="1" t="n"/>
      <c r="D782" s="1" t="n"/>
      <c r="E782" s="1" t="n"/>
      <c r="F782" s="1" t="n"/>
      <c r="G782" s="1" t="n"/>
      <c r="H782" s="1" t="n"/>
      <c r="I782" s="1" t="n"/>
      <c r="J782" s="1" t="n"/>
      <c r="K782" s="1" t="n"/>
      <c r="L782" s="1" t="n"/>
      <c r="M782" s="1" t="n"/>
      <c r="N782" s="1" t="n"/>
      <c r="O782" s="1" t="n"/>
      <c r="P782" s="1" t="n"/>
      <c r="Q782" s="1" t="n"/>
      <c r="R782" s="1" t="n"/>
      <c r="S782" s="210" t="n"/>
      <c r="T782" s="210" t="n"/>
      <c r="U782" s="1" t="n"/>
      <c r="V782" s="1" t="n"/>
      <c r="W782" s="1" t="n"/>
      <c r="X782" s="1" t="n"/>
      <c r="Y782" s="210" t="n"/>
      <c r="Z782" s="1" t="n"/>
      <c r="AA782" s="1" t="n"/>
      <c r="AB782" s="212" t="n"/>
      <c r="AC782" s="212" t="n"/>
    </row>
    <row r="783">
      <c r="A783" s="1" t="n"/>
      <c r="B783" s="1" t="n"/>
      <c r="C783" s="1" t="n"/>
      <c r="D783" s="1" t="n"/>
      <c r="E783" s="1" t="n"/>
      <c r="F783" s="1" t="n"/>
      <c r="G783" s="1" t="n"/>
      <c r="H783" s="1" t="n"/>
      <c r="I783" s="1" t="n"/>
      <c r="J783" s="1" t="n"/>
      <c r="K783" s="1" t="n"/>
      <c r="L783" s="1" t="n"/>
      <c r="M783" s="1" t="n"/>
      <c r="N783" s="1" t="n"/>
      <c r="O783" s="1" t="n"/>
      <c r="P783" s="1" t="n"/>
      <c r="Q783" s="1" t="n"/>
      <c r="R783" s="1" t="n"/>
      <c r="S783" s="210" t="n"/>
      <c r="T783" s="210" t="n"/>
      <c r="U783" s="1" t="n"/>
      <c r="V783" s="1" t="n"/>
      <c r="W783" s="1" t="n"/>
      <c r="X783" s="1" t="n"/>
      <c r="Y783" s="210" t="n"/>
      <c r="Z783" s="1" t="n"/>
      <c r="AA783" s="1" t="n"/>
      <c r="AB783" s="212" t="n"/>
      <c r="AC783" s="212" t="n"/>
    </row>
    <row r="784">
      <c r="A784" s="1" t="n"/>
      <c r="B784" s="1" t="n"/>
      <c r="C784" s="1" t="n"/>
      <c r="D784" s="1" t="n"/>
      <c r="E784" s="1" t="n"/>
      <c r="F784" s="1" t="n"/>
      <c r="G784" s="1" t="n"/>
      <c r="H784" s="1" t="n"/>
      <c r="I784" s="1" t="n"/>
      <c r="J784" s="1" t="n"/>
      <c r="K784" s="1" t="n"/>
      <c r="L784" s="1" t="n"/>
      <c r="M784" s="1" t="n"/>
      <c r="N784" s="1" t="n"/>
      <c r="O784" s="1" t="n"/>
      <c r="P784" s="1" t="n"/>
      <c r="Q784" s="1" t="n"/>
      <c r="R784" s="1" t="n"/>
      <c r="S784" s="210" t="n"/>
      <c r="T784" s="210" t="n"/>
      <c r="U784" s="1" t="n"/>
      <c r="V784" s="1" t="n"/>
      <c r="W784" s="1" t="n"/>
      <c r="X784" s="1" t="n"/>
      <c r="Y784" s="210" t="n"/>
      <c r="Z784" s="1" t="n"/>
      <c r="AA784" s="1" t="n"/>
      <c r="AB784" s="212" t="n"/>
      <c r="AC784" s="212" t="n"/>
    </row>
    <row r="785">
      <c r="A785" s="1" t="n"/>
      <c r="B785" s="1" t="n"/>
      <c r="C785" s="1" t="n"/>
      <c r="D785" s="1" t="n"/>
      <c r="E785" s="1" t="n"/>
      <c r="F785" s="1" t="n"/>
      <c r="G785" s="1" t="n"/>
      <c r="H785" s="1" t="n"/>
      <c r="I785" s="1" t="n"/>
      <c r="J785" s="1" t="n"/>
      <c r="K785" s="1" t="n"/>
      <c r="L785" s="1" t="n"/>
      <c r="M785" s="1" t="n"/>
      <c r="N785" s="1" t="n"/>
      <c r="O785" s="1" t="n"/>
      <c r="P785" s="1" t="n"/>
      <c r="Q785" s="1" t="n"/>
      <c r="R785" s="1" t="n"/>
      <c r="S785" s="210" t="n"/>
      <c r="T785" s="210" t="n"/>
      <c r="U785" s="1" t="n"/>
      <c r="V785" s="1" t="n"/>
      <c r="W785" s="1" t="n"/>
      <c r="X785" s="1" t="n"/>
      <c r="Y785" s="210" t="n"/>
      <c r="Z785" s="1" t="n"/>
      <c r="AA785" s="1" t="n"/>
      <c r="AB785" s="212" t="n"/>
      <c r="AC785" s="212" t="n"/>
    </row>
    <row r="786">
      <c r="A786" s="1" t="n"/>
      <c r="B786" s="1" t="n"/>
      <c r="C786" s="1" t="n"/>
      <c r="D786" s="1" t="n"/>
      <c r="E786" s="1" t="n"/>
      <c r="F786" s="1" t="n"/>
      <c r="G786" s="1" t="n"/>
      <c r="H786" s="1" t="n"/>
      <c r="I786" s="1" t="n"/>
      <c r="J786" s="1" t="n"/>
      <c r="K786" s="1" t="n"/>
      <c r="L786" s="1" t="n"/>
      <c r="M786" s="1" t="n"/>
      <c r="N786" s="1" t="n"/>
      <c r="O786" s="1" t="n"/>
      <c r="P786" s="1" t="n"/>
      <c r="Q786" s="1" t="n"/>
      <c r="R786" s="1" t="n"/>
      <c r="S786" s="210" t="n"/>
      <c r="T786" s="210" t="n"/>
      <c r="U786" s="1" t="n"/>
      <c r="V786" s="1" t="n"/>
      <c r="W786" s="1" t="n"/>
      <c r="X786" s="1" t="n"/>
      <c r="Y786" s="210" t="n"/>
      <c r="Z786" s="1" t="n"/>
      <c r="AA786" s="1" t="n"/>
      <c r="AB786" s="212" t="n"/>
      <c r="AC786" s="212" t="n"/>
    </row>
    <row r="787">
      <c r="A787" s="1" t="n"/>
      <c r="B787" s="1" t="n"/>
      <c r="C787" s="1" t="n"/>
      <c r="D787" s="1" t="n"/>
      <c r="E787" s="1" t="n"/>
      <c r="F787" s="1" t="n"/>
      <c r="G787" s="1" t="n"/>
      <c r="H787" s="1" t="n"/>
      <c r="I787" s="1" t="n"/>
      <c r="J787" s="1" t="n"/>
      <c r="K787" s="1" t="n"/>
      <c r="L787" s="1" t="n"/>
      <c r="M787" s="1" t="n"/>
      <c r="N787" s="1" t="n"/>
      <c r="O787" s="1" t="n"/>
      <c r="P787" s="1" t="n"/>
      <c r="Q787" s="1" t="n"/>
      <c r="R787" s="1" t="n"/>
      <c r="S787" s="210" t="n"/>
      <c r="T787" s="210" t="n"/>
      <c r="U787" s="1" t="n"/>
      <c r="V787" s="1" t="n"/>
      <c r="W787" s="1" t="n"/>
      <c r="X787" s="1" t="n"/>
      <c r="Y787" s="210" t="n"/>
      <c r="Z787" s="1" t="n"/>
      <c r="AA787" s="1" t="n"/>
      <c r="AB787" s="212" t="n"/>
      <c r="AC787" s="212" t="n"/>
    </row>
    <row r="788">
      <c r="A788" s="1" t="n"/>
      <c r="B788" s="1" t="n"/>
      <c r="C788" s="1" t="n"/>
      <c r="D788" s="1" t="n"/>
      <c r="E788" s="1" t="n"/>
      <c r="F788" s="1" t="n"/>
      <c r="G788" s="1" t="n"/>
      <c r="H788" s="1" t="n"/>
      <c r="I788" s="1" t="n"/>
      <c r="J788" s="1" t="n"/>
      <c r="K788" s="1" t="n"/>
      <c r="L788" s="1" t="n"/>
      <c r="M788" s="1" t="n"/>
      <c r="N788" s="1" t="n"/>
      <c r="O788" s="1" t="n"/>
      <c r="P788" s="1" t="n"/>
      <c r="Q788" s="1" t="n"/>
      <c r="R788" s="1" t="n"/>
      <c r="S788" s="210" t="n"/>
      <c r="T788" s="210" t="n"/>
      <c r="U788" s="1" t="n"/>
      <c r="V788" s="1" t="n"/>
      <c r="W788" s="1" t="n"/>
      <c r="X788" s="1" t="n"/>
      <c r="Y788" s="210" t="n"/>
      <c r="Z788" s="1" t="n"/>
      <c r="AA788" s="1" t="n"/>
      <c r="AB788" s="212" t="n"/>
      <c r="AC788" s="212" t="n"/>
    </row>
    <row r="789">
      <c r="A789" s="1" t="n"/>
      <c r="B789" s="1" t="n"/>
      <c r="C789" s="1" t="n"/>
      <c r="D789" s="1" t="n"/>
      <c r="E789" s="1" t="n"/>
      <c r="F789" s="1" t="n"/>
      <c r="G789" s="1" t="n"/>
      <c r="H789" s="1" t="n"/>
      <c r="I789" s="1" t="n"/>
      <c r="J789" s="1" t="n"/>
      <c r="K789" s="1" t="n"/>
      <c r="L789" s="1" t="n"/>
      <c r="M789" s="1" t="n"/>
      <c r="N789" s="1" t="n"/>
      <c r="O789" s="1" t="n"/>
      <c r="P789" s="1" t="n"/>
      <c r="Q789" s="1" t="n"/>
      <c r="R789" s="1" t="n"/>
      <c r="S789" s="210" t="n"/>
      <c r="T789" s="210" t="n"/>
      <c r="U789" s="1" t="n"/>
      <c r="V789" s="1" t="n"/>
      <c r="W789" s="1" t="n"/>
      <c r="X789" s="1" t="n"/>
      <c r="Y789" s="210" t="n"/>
      <c r="Z789" s="1" t="n"/>
      <c r="AA789" s="1" t="n"/>
      <c r="AB789" s="212" t="n"/>
      <c r="AC789" s="212" t="n"/>
    </row>
    <row r="790">
      <c r="A790" s="1" t="n"/>
      <c r="B790" s="1" t="n"/>
      <c r="C790" s="1" t="n"/>
      <c r="D790" s="1" t="n"/>
      <c r="E790" s="1" t="n"/>
      <c r="F790" s="1" t="n"/>
      <c r="G790" s="1" t="n"/>
      <c r="H790" s="1" t="n"/>
      <c r="I790" s="1" t="n"/>
      <c r="J790" s="1" t="n"/>
      <c r="K790" s="1" t="n"/>
      <c r="L790" s="1" t="n"/>
      <c r="M790" s="1" t="n"/>
      <c r="N790" s="1" t="n"/>
      <c r="O790" s="1" t="n"/>
      <c r="P790" s="1" t="n"/>
      <c r="Q790" s="1" t="n"/>
      <c r="R790" s="1" t="n"/>
      <c r="S790" s="210" t="n"/>
      <c r="T790" s="210" t="n"/>
      <c r="U790" s="1" t="n"/>
      <c r="V790" s="1" t="n"/>
      <c r="W790" s="1" t="n"/>
      <c r="X790" s="1" t="n"/>
      <c r="Y790" s="210" t="n"/>
      <c r="Z790" s="1" t="n"/>
      <c r="AA790" s="1" t="n"/>
      <c r="AB790" s="212" t="n"/>
      <c r="AC790" s="212" t="n"/>
    </row>
    <row r="791">
      <c r="A791" s="1" t="n"/>
      <c r="B791" s="1" t="n"/>
      <c r="C791" s="1" t="n"/>
      <c r="D791" s="1" t="n"/>
      <c r="E791" s="1" t="n"/>
      <c r="F791" s="1" t="n"/>
      <c r="G791" s="1" t="n"/>
      <c r="H791" s="1" t="n"/>
      <c r="I791" s="1" t="n"/>
      <c r="J791" s="1" t="n"/>
      <c r="K791" s="1" t="n"/>
      <c r="L791" s="1" t="n"/>
      <c r="M791" s="1" t="n"/>
      <c r="N791" s="1" t="n"/>
      <c r="O791" s="1" t="n"/>
      <c r="P791" s="1" t="n"/>
      <c r="Q791" s="1" t="n"/>
      <c r="R791" s="1" t="n"/>
      <c r="S791" s="210" t="n"/>
      <c r="T791" s="210" t="n"/>
      <c r="U791" s="1" t="n"/>
      <c r="V791" s="1" t="n"/>
      <c r="W791" s="1" t="n"/>
      <c r="X791" s="1" t="n"/>
      <c r="Y791" s="210" t="n"/>
      <c r="Z791" s="1" t="n"/>
      <c r="AA791" s="1" t="n"/>
      <c r="AB791" s="212" t="n"/>
      <c r="AC791" s="212" t="n"/>
    </row>
    <row r="792">
      <c r="A792" s="1" t="n"/>
      <c r="B792" s="1" t="n"/>
      <c r="C792" s="1" t="n"/>
      <c r="D792" s="1" t="n"/>
      <c r="E792" s="1" t="n"/>
      <c r="F792" s="1" t="n"/>
      <c r="G792" s="1" t="n"/>
      <c r="H792" s="1" t="n"/>
      <c r="I792" s="1" t="n"/>
      <c r="J792" s="1" t="n"/>
      <c r="K792" s="1" t="n"/>
      <c r="L792" s="1" t="n"/>
      <c r="M792" s="1" t="n"/>
      <c r="N792" s="1" t="n"/>
      <c r="O792" s="1" t="n"/>
      <c r="P792" s="1" t="n"/>
      <c r="Q792" s="1" t="n"/>
      <c r="R792" s="1" t="n"/>
      <c r="S792" s="210" t="n"/>
      <c r="T792" s="210" t="n"/>
      <c r="U792" s="1" t="n"/>
      <c r="V792" s="1" t="n"/>
      <c r="W792" s="1" t="n"/>
      <c r="X792" s="1" t="n"/>
      <c r="Y792" s="210" t="n"/>
      <c r="Z792" s="1" t="n"/>
      <c r="AA792" s="1" t="n"/>
      <c r="AB792" s="212" t="n"/>
      <c r="AC792" s="212" t="n"/>
    </row>
    <row r="793">
      <c r="A793" s="1" t="n"/>
      <c r="B793" s="1" t="n"/>
      <c r="C793" s="1" t="n"/>
      <c r="D793" s="1" t="n"/>
      <c r="E793" s="1" t="n"/>
      <c r="F793" s="1" t="n"/>
      <c r="G793" s="1" t="n"/>
      <c r="H793" s="1" t="n"/>
      <c r="I793" s="1" t="n"/>
      <c r="J793" s="1" t="n"/>
      <c r="K793" s="1" t="n"/>
      <c r="L793" s="1" t="n"/>
      <c r="M793" s="1" t="n"/>
      <c r="N793" s="1" t="n"/>
      <c r="O793" s="1" t="n"/>
      <c r="P793" s="1" t="n"/>
      <c r="Q793" s="1" t="n"/>
      <c r="R793" s="1" t="n"/>
      <c r="S793" s="210" t="n"/>
      <c r="T793" s="210" t="n"/>
      <c r="U793" s="1" t="n"/>
      <c r="V793" s="1" t="n"/>
      <c r="W793" s="1" t="n"/>
      <c r="X793" s="1" t="n"/>
      <c r="Y793" s="210" t="n"/>
      <c r="Z793" s="1" t="n"/>
      <c r="AA793" s="1" t="n"/>
      <c r="AB793" s="212" t="n"/>
      <c r="AC793" s="212" t="n"/>
    </row>
    <row r="794">
      <c r="A794" s="1" t="n"/>
      <c r="B794" s="1" t="n"/>
      <c r="C794" s="1" t="n"/>
      <c r="D794" s="1" t="n"/>
      <c r="E794" s="1" t="n"/>
      <c r="F794" s="1" t="n"/>
      <c r="G794" s="1" t="n"/>
      <c r="H794" s="1" t="n"/>
      <c r="I794" s="1" t="n"/>
      <c r="J794" s="1" t="n"/>
      <c r="K794" s="1" t="n"/>
      <c r="L794" s="1" t="n"/>
      <c r="M794" s="1" t="n"/>
      <c r="N794" s="1" t="n"/>
      <c r="O794" s="1" t="n"/>
      <c r="P794" s="1" t="n"/>
      <c r="Q794" s="1" t="n"/>
      <c r="R794" s="1" t="n"/>
      <c r="S794" s="210" t="n"/>
      <c r="T794" s="210" t="n"/>
      <c r="U794" s="1" t="n"/>
      <c r="V794" s="1" t="n"/>
      <c r="W794" s="1" t="n"/>
      <c r="X794" s="1" t="n"/>
      <c r="Y794" s="210" t="n"/>
      <c r="Z794" s="1" t="n"/>
      <c r="AA794" s="1" t="n"/>
      <c r="AB794" s="212" t="n"/>
      <c r="AC794" s="212" t="n"/>
    </row>
    <row r="795">
      <c r="A795" s="1" t="n"/>
      <c r="B795" s="1" t="n"/>
      <c r="C795" s="1" t="n"/>
      <c r="D795" s="1" t="n"/>
      <c r="E795" s="1" t="n"/>
      <c r="F795" s="1" t="n"/>
      <c r="G795" s="1" t="n"/>
      <c r="H795" s="1" t="n"/>
      <c r="I795" s="1" t="n"/>
      <c r="J795" s="1" t="n"/>
      <c r="K795" s="1" t="n"/>
      <c r="L795" s="1" t="n"/>
      <c r="M795" s="1" t="n"/>
      <c r="N795" s="1" t="n"/>
      <c r="O795" s="1" t="n"/>
      <c r="P795" s="1" t="n"/>
      <c r="Q795" s="1" t="n"/>
      <c r="R795" s="1" t="n"/>
      <c r="S795" s="210" t="n"/>
      <c r="T795" s="210" t="n"/>
      <c r="U795" s="1" t="n"/>
      <c r="V795" s="1" t="n"/>
      <c r="W795" s="1" t="n"/>
      <c r="X795" s="1" t="n"/>
      <c r="Y795" s="210" t="n"/>
      <c r="Z795" s="1" t="n"/>
      <c r="AA795" s="1" t="n"/>
      <c r="AB795" s="212" t="n"/>
      <c r="AC795" s="212" t="n"/>
    </row>
    <row r="796">
      <c r="A796" s="1" t="n"/>
      <c r="B796" s="1" t="n"/>
      <c r="C796" s="1" t="n"/>
      <c r="D796" s="1" t="n"/>
      <c r="E796" s="1" t="n"/>
      <c r="F796" s="1" t="n"/>
      <c r="G796" s="1" t="n"/>
      <c r="H796" s="1" t="n"/>
      <c r="I796" s="1" t="n"/>
      <c r="J796" s="1" t="n"/>
      <c r="K796" s="1" t="n"/>
      <c r="L796" s="1" t="n"/>
      <c r="M796" s="1" t="n"/>
      <c r="N796" s="1" t="n"/>
      <c r="O796" s="1" t="n"/>
      <c r="P796" s="1" t="n"/>
      <c r="Q796" s="1" t="n"/>
      <c r="R796" s="1" t="n"/>
      <c r="S796" s="210" t="n"/>
      <c r="T796" s="210" t="n"/>
      <c r="U796" s="1" t="n"/>
      <c r="V796" s="1" t="n"/>
      <c r="W796" s="1" t="n"/>
      <c r="X796" s="1" t="n"/>
      <c r="Y796" s="210" t="n"/>
      <c r="Z796" s="1" t="n"/>
      <c r="AA796" s="1" t="n"/>
      <c r="AB796" s="212" t="n"/>
      <c r="AC796" s="212" t="n"/>
    </row>
    <row r="797">
      <c r="A797" s="1" t="n"/>
      <c r="B797" s="1" t="n"/>
      <c r="C797" s="1" t="n"/>
      <c r="D797" s="1" t="n"/>
      <c r="E797" s="1" t="n"/>
      <c r="F797" s="1" t="n"/>
      <c r="G797" s="1" t="n"/>
      <c r="H797" s="1" t="n"/>
      <c r="I797" s="1" t="n"/>
      <c r="J797" s="1" t="n"/>
      <c r="K797" s="1" t="n"/>
      <c r="L797" s="1" t="n"/>
      <c r="M797" s="1" t="n"/>
      <c r="N797" s="1" t="n"/>
      <c r="O797" s="1" t="n"/>
      <c r="P797" s="1" t="n"/>
      <c r="Q797" s="1" t="n"/>
      <c r="R797" s="1" t="n"/>
      <c r="S797" s="210" t="n"/>
      <c r="T797" s="210" t="n"/>
      <c r="U797" s="1" t="n"/>
      <c r="V797" s="1" t="n"/>
      <c r="W797" s="1" t="n"/>
      <c r="X797" s="1" t="n"/>
      <c r="Y797" s="210" t="n"/>
      <c r="Z797" s="1" t="n"/>
      <c r="AA797" s="1" t="n"/>
      <c r="AB797" s="212" t="n"/>
      <c r="AC797" s="212" t="n"/>
    </row>
    <row r="798">
      <c r="A798" s="1" t="n"/>
      <c r="B798" s="1" t="n"/>
      <c r="C798" s="1" t="n"/>
      <c r="D798" s="1" t="n"/>
      <c r="E798" s="1" t="n"/>
      <c r="F798" s="1" t="n"/>
      <c r="G798" s="1" t="n"/>
      <c r="H798" s="1" t="n"/>
      <c r="I798" s="1" t="n"/>
      <c r="J798" s="1" t="n"/>
      <c r="K798" s="1" t="n"/>
      <c r="L798" s="1" t="n"/>
      <c r="M798" s="1" t="n"/>
      <c r="N798" s="1" t="n"/>
      <c r="O798" s="1" t="n"/>
      <c r="P798" s="1" t="n"/>
      <c r="Q798" s="1" t="n"/>
      <c r="R798" s="1" t="n"/>
      <c r="S798" s="210" t="n"/>
      <c r="T798" s="210" t="n"/>
      <c r="U798" s="1" t="n"/>
      <c r="V798" s="1" t="n"/>
      <c r="W798" s="1" t="n"/>
      <c r="X798" s="1" t="n"/>
      <c r="Y798" s="210" t="n"/>
      <c r="Z798" s="1" t="n"/>
      <c r="AA798" s="1" t="n"/>
      <c r="AB798" s="212" t="n"/>
      <c r="AC798" s="212" t="n"/>
    </row>
    <row r="799">
      <c r="A799" s="1" t="n"/>
      <c r="B799" s="1" t="n"/>
      <c r="C799" s="1" t="n"/>
      <c r="D799" s="1" t="n"/>
      <c r="E799" s="1" t="n"/>
      <c r="F799" s="1" t="n"/>
      <c r="G799" s="1" t="n"/>
      <c r="H799" s="1" t="n"/>
      <c r="I799" s="1" t="n"/>
      <c r="J799" s="1" t="n"/>
      <c r="K799" s="1" t="n"/>
      <c r="L799" s="1" t="n"/>
      <c r="M799" s="1" t="n"/>
      <c r="N799" s="1" t="n"/>
      <c r="O799" s="1" t="n"/>
      <c r="P799" s="1" t="n"/>
      <c r="Q799" s="1" t="n"/>
      <c r="R799" s="1" t="n"/>
      <c r="S799" s="210" t="n"/>
      <c r="T799" s="210" t="n"/>
      <c r="U799" s="1" t="n"/>
      <c r="V799" s="1" t="n"/>
      <c r="W799" s="1" t="n"/>
      <c r="X799" s="1" t="n"/>
      <c r="Y799" s="210" t="n"/>
      <c r="Z799" s="1" t="n"/>
      <c r="AA799" s="1" t="n"/>
      <c r="AB799" s="212" t="n"/>
      <c r="AC799" s="212" t="n"/>
    </row>
    <row r="800">
      <c r="A800" s="1" t="n"/>
      <c r="B800" s="1" t="n"/>
      <c r="C800" s="1" t="n"/>
      <c r="D800" s="1" t="n"/>
      <c r="E800" s="1" t="n"/>
      <c r="F800" s="1" t="n"/>
      <c r="G800" s="1" t="n"/>
      <c r="H800" s="1" t="n"/>
      <c r="I800" s="1" t="n"/>
      <c r="J800" s="1" t="n"/>
      <c r="K800" s="1" t="n"/>
      <c r="L800" s="1" t="n"/>
      <c r="M800" s="1" t="n"/>
      <c r="N800" s="1" t="n"/>
      <c r="O800" s="1" t="n"/>
      <c r="P800" s="1" t="n"/>
      <c r="Q800" s="1" t="n"/>
      <c r="R800" s="1" t="n"/>
      <c r="S800" s="210" t="n"/>
      <c r="T800" s="210" t="n"/>
      <c r="U800" s="1" t="n"/>
      <c r="V800" s="1" t="n"/>
      <c r="W800" s="1" t="n"/>
      <c r="X800" s="1" t="n"/>
      <c r="Y800" s="210" t="n"/>
      <c r="Z800" s="1" t="n"/>
      <c r="AA800" s="1" t="n"/>
      <c r="AB800" s="212" t="n"/>
      <c r="AC800" s="212" t="n"/>
    </row>
    <row r="801">
      <c r="A801" s="1" t="n"/>
      <c r="B801" s="1" t="n"/>
      <c r="C801" s="1" t="n"/>
      <c r="D801" s="1" t="n"/>
      <c r="E801" s="1" t="n"/>
      <c r="F801" s="1" t="n"/>
      <c r="G801" s="1" t="n"/>
      <c r="H801" s="1" t="n"/>
      <c r="I801" s="1" t="n"/>
      <c r="J801" s="1" t="n"/>
      <c r="K801" s="1" t="n"/>
      <c r="L801" s="1" t="n"/>
      <c r="M801" s="1" t="n"/>
      <c r="N801" s="1" t="n"/>
      <c r="O801" s="1" t="n"/>
      <c r="P801" s="1" t="n"/>
      <c r="Q801" s="1" t="n"/>
      <c r="R801" s="1" t="n"/>
      <c r="S801" s="210" t="n"/>
      <c r="T801" s="210" t="n"/>
      <c r="U801" s="1" t="n"/>
      <c r="V801" s="1" t="n"/>
      <c r="W801" s="1" t="n"/>
      <c r="X801" s="1" t="n"/>
      <c r="Y801" s="210" t="n"/>
      <c r="Z801" s="1" t="n"/>
      <c r="AA801" s="1" t="n"/>
      <c r="AB801" s="212" t="n"/>
      <c r="AC801" s="212" t="n"/>
    </row>
    <row r="802">
      <c r="A802" s="1" t="n"/>
      <c r="B802" s="1" t="n"/>
      <c r="C802" s="1" t="n"/>
      <c r="D802" s="1" t="n"/>
      <c r="E802" s="1" t="n"/>
      <c r="F802" s="1" t="n"/>
      <c r="G802" s="1" t="n"/>
      <c r="H802" s="1" t="n"/>
      <c r="I802" s="1" t="n"/>
      <c r="J802" s="1" t="n"/>
      <c r="K802" s="1" t="n"/>
      <c r="L802" s="1" t="n"/>
      <c r="M802" s="1" t="n"/>
      <c r="N802" s="1" t="n"/>
      <c r="O802" s="1" t="n"/>
      <c r="P802" s="1" t="n"/>
      <c r="Q802" s="1" t="n"/>
      <c r="R802" s="1" t="n"/>
      <c r="S802" s="210" t="n"/>
      <c r="T802" s="210" t="n"/>
      <c r="U802" s="1" t="n"/>
      <c r="V802" s="1" t="n"/>
      <c r="W802" s="1" t="n"/>
      <c r="X802" s="1" t="n"/>
      <c r="Y802" s="210" t="n"/>
      <c r="Z802" s="1" t="n"/>
      <c r="AA802" s="1" t="n"/>
      <c r="AB802" s="212" t="n"/>
      <c r="AC802" s="212" t="n"/>
    </row>
    <row r="803">
      <c r="A803" s="1" t="n"/>
      <c r="B803" s="1" t="n"/>
      <c r="C803" s="1" t="n"/>
      <c r="D803" s="1" t="n"/>
      <c r="E803" s="1" t="n"/>
      <c r="F803" s="1" t="n"/>
      <c r="G803" s="1" t="n"/>
      <c r="H803" s="1" t="n"/>
      <c r="I803" s="1" t="n"/>
      <c r="J803" s="1" t="n"/>
      <c r="K803" s="1" t="n"/>
      <c r="L803" s="1" t="n"/>
      <c r="M803" s="1" t="n"/>
      <c r="N803" s="1" t="n"/>
      <c r="O803" s="1" t="n"/>
      <c r="P803" s="1" t="n"/>
      <c r="Q803" s="1" t="n"/>
      <c r="R803" s="1" t="n"/>
      <c r="S803" s="210" t="n"/>
      <c r="T803" s="210" t="n"/>
      <c r="U803" s="1" t="n"/>
      <c r="V803" s="1" t="n"/>
      <c r="W803" s="1" t="n"/>
      <c r="X803" s="1" t="n"/>
      <c r="Y803" s="210" t="n"/>
      <c r="Z803" s="1" t="n"/>
      <c r="AA803" s="1" t="n"/>
      <c r="AB803" s="212" t="n"/>
      <c r="AC803" s="212" t="n"/>
    </row>
    <row r="804">
      <c r="A804" s="1" t="n"/>
      <c r="B804" s="1" t="n"/>
      <c r="C804" s="1" t="n"/>
      <c r="D804" s="1" t="n"/>
      <c r="E804" s="1" t="n"/>
      <c r="F804" s="1" t="n"/>
      <c r="G804" s="1" t="n"/>
      <c r="H804" s="1" t="n"/>
      <c r="I804" s="1" t="n"/>
      <c r="J804" s="1" t="n"/>
      <c r="K804" s="1" t="n"/>
      <c r="L804" s="1" t="n"/>
      <c r="M804" s="1" t="n"/>
      <c r="N804" s="1" t="n"/>
      <c r="O804" s="1" t="n"/>
      <c r="P804" s="1" t="n"/>
      <c r="Q804" s="1" t="n"/>
      <c r="R804" s="1" t="n"/>
      <c r="S804" s="210" t="n"/>
      <c r="T804" s="210" t="n"/>
      <c r="U804" s="1" t="n"/>
      <c r="V804" s="1" t="n"/>
      <c r="W804" s="1" t="n"/>
      <c r="X804" s="1" t="n"/>
      <c r="Y804" s="210" t="n"/>
      <c r="Z804" s="1" t="n"/>
      <c r="AA804" s="1" t="n"/>
      <c r="AB804" s="212" t="n"/>
      <c r="AC804" s="212" t="n"/>
    </row>
    <row r="805">
      <c r="A805" s="1" t="n"/>
      <c r="B805" s="1" t="n"/>
      <c r="C805" s="1" t="n"/>
      <c r="D805" s="1" t="n"/>
      <c r="E805" s="1" t="n"/>
      <c r="F805" s="1" t="n"/>
      <c r="G805" s="1" t="n"/>
      <c r="H805" s="1" t="n"/>
      <c r="I805" s="1" t="n"/>
      <c r="J805" s="1" t="n"/>
      <c r="K805" s="1" t="n"/>
      <c r="L805" s="1" t="n"/>
      <c r="M805" s="1" t="n"/>
      <c r="N805" s="1" t="n"/>
      <c r="O805" s="1" t="n"/>
      <c r="P805" s="1" t="n"/>
      <c r="Q805" s="1" t="n"/>
      <c r="R805" s="1" t="n"/>
      <c r="S805" s="210" t="n"/>
      <c r="T805" s="210" t="n"/>
      <c r="U805" s="1" t="n"/>
      <c r="V805" s="1" t="n"/>
      <c r="W805" s="1" t="n"/>
      <c r="X805" s="1" t="n"/>
      <c r="Y805" s="210" t="n"/>
      <c r="Z805" s="1" t="n"/>
      <c r="AA805" s="1" t="n"/>
      <c r="AB805" s="212" t="n"/>
      <c r="AC805" s="212" t="n"/>
    </row>
    <row r="806">
      <c r="A806" s="1" t="n"/>
      <c r="B806" s="1" t="n"/>
      <c r="C806" s="1" t="n"/>
      <c r="D806" s="1" t="n"/>
      <c r="E806" s="1" t="n"/>
      <c r="F806" s="1" t="n"/>
      <c r="G806" s="1" t="n"/>
      <c r="H806" s="1" t="n"/>
      <c r="I806" s="1" t="n"/>
      <c r="J806" s="1" t="n"/>
      <c r="K806" s="1" t="n"/>
      <c r="L806" s="1" t="n"/>
      <c r="M806" s="1" t="n"/>
      <c r="N806" s="1" t="n"/>
      <c r="O806" s="1" t="n"/>
      <c r="P806" s="1" t="n"/>
      <c r="Q806" s="1" t="n"/>
      <c r="R806" s="1" t="n"/>
      <c r="S806" s="210" t="n"/>
      <c r="T806" s="210" t="n"/>
      <c r="U806" s="1" t="n"/>
      <c r="V806" s="1" t="n"/>
      <c r="W806" s="1" t="n"/>
      <c r="X806" s="1" t="n"/>
      <c r="Y806" s="210" t="n"/>
      <c r="Z806" s="1" t="n"/>
      <c r="AA806" s="1" t="n"/>
      <c r="AB806" s="212" t="n"/>
      <c r="AC806" s="212" t="n"/>
    </row>
    <row r="807">
      <c r="A807" s="1" t="n"/>
      <c r="B807" s="1" t="n"/>
      <c r="C807" s="1" t="n"/>
      <c r="D807" s="1" t="n"/>
      <c r="E807" s="1" t="n"/>
      <c r="F807" s="1" t="n"/>
      <c r="G807" s="1" t="n"/>
      <c r="H807" s="1" t="n"/>
      <c r="I807" s="1" t="n"/>
      <c r="J807" s="1" t="n"/>
      <c r="K807" s="1" t="n"/>
      <c r="L807" s="1" t="n"/>
      <c r="M807" s="1" t="n"/>
      <c r="N807" s="1" t="n"/>
      <c r="O807" s="1" t="n"/>
      <c r="P807" s="1" t="n"/>
      <c r="Q807" s="1" t="n"/>
      <c r="R807" s="1" t="n"/>
      <c r="S807" s="210" t="n"/>
      <c r="T807" s="210" t="n"/>
      <c r="U807" s="1" t="n"/>
      <c r="V807" s="1" t="n"/>
      <c r="W807" s="1" t="n"/>
      <c r="X807" s="1" t="n"/>
      <c r="Y807" s="210" t="n"/>
      <c r="Z807" s="1" t="n"/>
      <c r="AA807" s="1" t="n"/>
      <c r="AB807" s="212" t="n"/>
      <c r="AC807" s="212" t="n"/>
    </row>
    <row r="808">
      <c r="A808" s="1" t="n"/>
      <c r="B808" s="1" t="n"/>
      <c r="C808" s="1" t="n"/>
      <c r="D808" s="1" t="n"/>
      <c r="E808" s="1" t="n"/>
      <c r="F808" s="1" t="n"/>
      <c r="G808" s="1" t="n"/>
      <c r="H808" s="1" t="n"/>
      <c r="I808" s="1" t="n"/>
      <c r="J808" s="1" t="n"/>
      <c r="K808" s="1" t="n"/>
      <c r="L808" s="1" t="n"/>
      <c r="M808" s="1" t="n"/>
      <c r="N808" s="1" t="n"/>
      <c r="O808" s="1" t="n"/>
      <c r="P808" s="1" t="n"/>
      <c r="Q808" s="1" t="n"/>
      <c r="R808" s="1" t="n"/>
      <c r="S808" s="210" t="n"/>
      <c r="T808" s="210" t="n"/>
      <c r="U808" s="1" t="n"/>
      <c r="V808" s="1" t="n"/>
      <c r="W808" s="1" t="n"/>
      <c r="X808" s="1" t="n"/>
      <c r="Y808" s="210" t="n"/>
      <c r="Z808" s="1" t="n"/>
      <c r="AA808" s="1" t="n"/>
      <c r="AB808" s="212" t="n"/>
      <c r="AC808" s="212" t="n"/>
    </row>
    <row r="809">
      <c r="A809" s="1" t="n"/>
      <c r="B809" s="1" t="n"/>
      <c r="C809" s="1" t="n"/>
      <c r="D809" s="1" t="n"/>
      <c r="E809" s="1" t="n"/>
      <c r="F809" s="1" t="n"/>
      <c r="G809" s="1" t="n"/>
      <c r="H809" s="1" t="n"/>
      <c r="I809" s="1" t="n"/>
      <c r="J809" s="1" t="n"/>
      <c r="K809" s="1" t="n"/>
      <c r="L809" s="1" t="n"/>
      <c r="M809" s="1" t="n"/>
      <c r="N809" s="1" t="n"/>
      <c r="O809" s="1" t="n"/>
      <c r="P809" s="1" t="n"/>
      <c r="Q809" s="1" t="n"/>
      <c r="R809" s="1" t="n"/>
      <c r="S809" s="210" t="n"/>
      <c r="T809" s="210" t="n"/>
      <c r="U809" s="1" t="n"/>
      <c r="V809" s="1" t="n"/>
      <c r="W809" s="1" t="n"/>
      <c r="X809" s="1" t="n"/>
      <c r="Y809" s="210" t="n"/>
      <c r="Z809" s="1" t="n"/>
      <c r="AA809" s="1" t="n"/>
      <c r="AB809" s="212" t="n"/>
      <c r="AC809" s="212" t="n"/>
    </row>
    <row r="810">
      <c r="A810" s="1" t="n"/>
      <c r="B810" s="1" t="n"/>
      <c r="C810" s="1" t="n"/>
      <c r="D810" s="1" t="n"/>
      <c r="E810" s="1" t="n"/>
      <c r="F810" s="1" t="n"/>
      <c r="G810" s="1" t="n"/>
      <c r="H810" s="1" t="n"/>
      <c r="I810" s="1" t="n"/>
      <c r="J810" s="1" t="n"/>
      <c r="K810" s="1" t="n"/>
      <c r="L810" s="1" t="n"/>
      <c r="M810" s="1" t="n"/>
      <c r="N810" s="1" t="n"/>
      <c r="O810" s="1" t="n"/>
      <c r="P810" s="1" t="n"/>
      <c r="Q810" s="1" t="n"/>
      <c r="R810" s="1" t="n"/>
      <c r="S810" s="210" t="n"/>
      <c r="T810" s="210" t="n"/>
      <c r="U810" s="1" t="n"/>
      <c r="V810" s="1" t="n"/>
      <c r="W810" s="1" t="n"/>
      <c r="X810" s="1" t="n"/>
      <c r="Y810" s="210" t="n"/>
      <c r="Z810" s="1" t="n"/>
      <c r="AA810" s="1" t="n"/>
      <c r="AB810" s="212" t="n"/>
      <c r="AC810" s="212" t="n"/>
    </row>
    <row r="811">
      <c r="A811" s="1" t="n"/>
      <c r="B811" s="1" t="n"/>
      <c r="C811" s="1" t="n"/>
      <c r="D811" s="1" t="n"/>
      <c r="E811" s="1" t="n"/>
      <c r="F811" s="1" t="n"/>
      <c r="G811" s="1" t="n"/>
      <c r="H811" s="1" t="n"/>
      <c r="I811" s="1" t="n"/>
      <c r="J811" s="1" t="n"/>
      <c r="K811" s="1" t="n"/>
      <c r="L811" s="1" t="n"/>
      <c r="M811" s="1" t="n"/>
      <c r="N811" s="1" t="n"/>
      <c r="O811" s="1" t="n"/>
      <c r="P811" s="1" t="n"/>
      <c r="Q811" s="1" t="n"/>
      <c r="R811" s="1" t="n"/>
      <c r="S811" s="210" t="n"/>
      <c r="T811" s="210" t="n"/>
      <c r="U811" s="1" t="n"/>
      <c r="V811" s="1" t="n"/>
      <c r="W811" s="1" t="n"/>
      <c r="X811" s="1" t="n"/>
      <c r="Y811" s="210" t="n"/>
      <c r="Z811" s="1" t="n"/>
      <c r="AA811" s="1" t="n"/>
      <c r="AB811" s="212" t="n"/>
      <c r="AC811" s="212" t="n"/>
    </row>
    <row r="812">
      <c r="A812" s="1" t="n"/>
      <c r="B812" s="1" t="n"/>
      <c r="C812" s="1" t="n"/>
      <c r="D812" s="1" t="n"/>
      <c r="E812" s="1" t="n"/>
      <c r="F812" s="1" t="n"/>
      <c r="G812" s="1" t="n"/>
      <c r="H812" s="1" t="n"/>
      <c r="I812" s="1" t="n"/>
      <c r="J812" s="1" t="n"/>
      <c r="K812" s="1" t="n"/>
      <c r="L812" s="1" t="n"/>
      <c r="M812" s="1" t="n"/>
      <c r="N812" s="1" t="n"/>
      <c r="O812" s="1" t="n"/>
      <c r="P812" s="1" t="n"/>
      <c r="Q812" s="1" t="n"/>
      <c r="R812" s="1" t="n"/>
      <c r="S812" s="210" t="n"/>
      <c r="T812" s="210" t="n"/>
      <c r="U812" s="1" t="n"/>
      <c r="V812" s="1" t="n"/>
      <c r="W812" s="1" t="n"/>
      <c r="X812" s="1" t="n"/>
      <c r="Y812" s="210" t="n"/>
      <c r="Z812" s="1" t="n"/>
      <c r="AA812" s="1" t="n"/>
      <c r="AB812" s="212" t="n"/>
      <c r="AC812" s="212" t="n"/>
    </row>
    <row r="813">
      <c r="A813" s="1" t="n"/>
      <c r="B813" s="1" t="n"/>
      <c r="C813" s="1" t="n"/>
      <c r="D813" s="1" t="n"/>
      <c r="E813" s="1" t="n"/>
      <c r="F813" s="1" t="n"/>
      <c r="G813" s="1" t="n"/>
      <c r="H813" s="1" t="n"/>
      <c r="I813" s="1" t="n"/>
      <c r="J813" s="1" t="n"/>
      <c r="K813" s="1" t="n"/>
      <c r="L813" s="1" t="n"/>
      <c r="M813" s="1" t="n"/>
      <c r="N813" s="1" t="n"/>
      <c r="O813" s="1" t="n"/>
      <c r="P813" s="1" t="n"/>
      <c r="Q813" s="1" t="n"/>
      <c r="R813" s="1" t="n"/>
      <c r="S813" s="210" t="n"/>
      <c r="T813" s="210" t="n"/>
      <c r="U813" s="1" t="n"/>
      <c r="V813" s="1" t="n"/>
      <c r="W813" s="1" t="n"/>
      <c r="X813" s="1" t="n"/>
      <c r="Y813" s="210" t="n"/>
      <c r="Z813" s="1" t="n"/>
      <c r="AA813" s="1" t="n"/>
      <c r="AB813" s="212" t="n"/>
      <c r="AC813" s="212" t="n"/>
    </row>
    <row r="814">
      <c r="A814" s="1" t="n"/>
      <c r="B814" s="1" t="n"/>
      <c r="C814" s="1" t="n"/>
      <c r="D814" s="1" t="n"/>
      <c r="E814" s="1" t="n"/>
      <c r="F814" s="1" t="n"/>
      <c r="G814" s="1" t="n"/>
      <c r="H814" s="1" t="n"/>
      <c r="I814" s="1" t="n"/>
      <c r="J814" s="1" t="n"/>
      <c r="K814" s="1" t="n"/>
      <c r="L814" s="1" t="n"/>
      <c r="M814" s="1" t="n"/>
      <c r="N814" s="1" t="n"/>
      <c r="O814" s="1" t="n"/>
      <c r="P814" s="1" t="n"/>
      <c r="Q814" s="1" t="n"/>
      <c r="R814" s="1" t="n"/>
      <c r="S814" s="210" t="n"/>
      <c r="T814" s="210" t="n"/>
      <c r="U814" s="1" t="n"/>
      <c r="V814" s="1" t="n"/>
      <c r="W814" s="1" t="n"/>
      <c r="X814" s="1" t="n"/>
      <c r="Y814" s="210" t="n"/>
      <c r="Z814" s="1" t="n"/>
      <c r="AA814" s="1" t="n"/>
      <c r="AB814" s="212" t="n"/>
      <c r="AC814" s="212" t="n"/>
    </row>
    <row r="815">
      <c r="A815" s="1" t="n"/>
      <c r="B815" s="1" t="n"/>
      <c r="C815" s="1" t="n"/>
      <c r="D815" s="1" t="n"/>
      <c r="E815" s="1" t="n"/>
      <c r="F815" s="1" t="n"/>
      <c r="G815" s="1" t="n"/>
      <c r="H815" s="1" t="n"/>
      <c r="I815" s="1" t="n"/>
      <c r="J815" s="1" t="n"/>
      <c r="K815" s="1" t="n"/>
      <c r="L815" s="1" t="n"/>
      <c r="M815" s="1" t="n"/>
      <c r="N815" s="1" t="n"/>
      <c r="O815" s="1" t="n"/>
      <c r="P815" s="1" t="n"/>
      <c r="Q815" s="1" t="n"/>
      <c r="R815" s="1" t="n"/>
      <c r="S815" s="210" t="n"/>
      <c r="T815" s="210" t="n"/>
      <c r="U815" s="1" t="n"/>
      <c r="V815" s="1" t="n"/>
      <c r="W815" s="1" t="n"/>
      <c r="X815" s="1" t="n"/>
      <c r="Y815" s="210" t="n"/>
      <c r="Z815" s="1" t="n"/>
      <c r="AA815" s="1" t="n"/>
      <c r="AB815" s="212" t="n"/>
      <c r="AC815" s="212" t="n"/>
    </row>
    <row r="816">
      <c r="A816" s="1" t="n"/>
      <c r="B816" s="1" t="n"/>
      <c r="C816" s="1" t="n"/>
      <c r="D816" s="1" t="n"/>
      <c r="E816" s="1" t="n"/>
      <c r="F816" s="1" t="n"/>
      <c r="G816" s="1" t="n"/>
      <c r="H816" s="1" t="n"/>
      <c r="I816" s="1" t="n"/>
      <c r="J816" s="1" t="n"/>
      <c r="K816" s="1" t="n"/>
      <c r="L816" s="1" t="n"/>
      <c r="M816" s="1" t="n"/>
      <c r="N816" s="1" t="n"/>
      <c r="O816" s="1" t="n"/>
      <c r="P816" s="1" t="n"/>
      <c r="Q816" s="1" t="n"/>
      <c r="R816" s="1" t="n"/>
      <c r="S816" s="210" t="n"/>
      <c r="T816" s="210" t="n"/>
      <c r="U816" s="1" t="n"/>
      <c r="V816" s="1" t="n"/>
      <c r="W816" s="1" t="n"/>
      <c r="X816" s="1" t="n"/>
      <c r="Y816" s="210" t="n"/>
      <c r="Z816" s="1" t="n"/>
      <c r="AA816" s="1" t="n"/>
      <c r="AB816" s="212" t="n"/>
      <c r="AC816" s="212" t="n"/>
    </row>
    <row r="817">
      <c r="A817" s="1" t="n"/>
      <c r="B817" s="1" t="n"/>
      <c r="C817" s="1" t="n"/>
      <c r="D817" s="1" t="n"/>
      <c r="E817" s="1" t="n"/>
      <c r="F817" s="1" t="n"/>
      <c r="G817" s="1" t="n"/>
      <c r="H817" s="1" t="n"/>
      <c r="I817" s="1" t="n"/>
      <c r="J817" s="1" t="n"/>
      <c r="K817" s="1" t="n"/>
      <c r="L817" s="1" t="n"/>
      <c r="M817" s="1" t="n"/>
      <c r="N817" s="1" t="n"/>
      <c r="O817" s="1" t="n"/>
      <c r="P817" s="1" t="n"/>
      <c r="Q817" s="1" t="n"/>
      <c r="R817" s="1" t="n"/>
      <c r="S817" s="210" t="n"/>
      <c r="T817" s="210" t="n"/>
      <c r="U817" s="1" t="n"/>
      <c r="V817" s="1" t="n"/>
      <c r="W817" s="1" t="n"/>
      <c r="X817" s="1" t="n"/>
      <c r="Y817" s="210" t="n"/>
      <c r="Z817" s="1" t="n"/>
      <c r="AA817" s="1" t="n"/>
      <c r="AB817" s="212" t="n"/>
      <c r="AC817" s="212" t="n"/>
    </row>
    <row r="818">
      <c r="A818" s="1" t="n"/>
      <c r="B818" s="1" t="n"/>
      <c r="C818" s="1" t="n"/>
      <c r="D818" s="1" t="n"/>
      <c r="E818" s="1" t="n"/>
      <c r="F818" s="1" t="n"/>
      <c r="G818" s="1" t="n"/>
      <c r="H818" s="1" t="n"/>
      <c r="I818" s="1" t="n"/>
      <c r="J818" s="1" t="n"/>
      <c r="K818" s="1" t="n"/>
      <c r="L818" s="1" t="n"/>
      <c r="M818" s="1" t="n"/>
      <c r="N818" s="1" t="n"/>
      <c r="O818" s="1" t="n"/>
      <c r="P818" s="1" t="n"/>
      <c r="Q818" s="1" t="n"/>
      <c r="R818" s="1" t="n"/>
      <c r="S818" s="210" t="n"/>
      <c r="T818" s="210" t="n"/>
      <c r="U818" s="1" t="n"/>
      <c r="V818" s="1" t="n"/>
      <c r="W818" s="1" t="n"/>
      <c r="X818" s="1" t="n"/>
      <c r="Y818" s="210" t="n"/>
      <c r="Z818" s="1" t="n"/>
      <c r="AA818" s="1" t="n"/>
      <c r="AB818" s="212" t="n"/>
      <c r="AC818" s="212" t="n"/>
    </row>
    <row r="819">
      <c r="A819" s="1" t="n"/>
      <c r="B819" s="1" t="n"/>
      <c r="C819" s="1" t="n"/>
      <c r="D819" s="1" t="n"/>
      <c r="E819" s="1" t="n"/>
      <c r="F819" s="1" t="n"/>
      <c r="G819" s="1" t="n"/>
      <c r="H819" s="1" t="n"/>
      <c r="I819" s="1" t="n"/>
      <c r="J819" s="1" t="n"/>
      <c r="K819" s="1" t="n"/>
      <c r="L819" s="1" t="n"/>
      <c r="M819" s="1" t="n"/>
      <c r="N819" s="1" t="n"/>
      <c r="O819" s="1" t="n"/>
      <c r="P819" s="1" t="n"/>
      <c r="Q819" s="1" t="n"/>
      <c r="R819" s="1" t="n"/>
      <c r="S819" s="210" t="n"/>
      <c r="T819" s="210" t="n"/>
      <c r="U819" s="1" t="n"/>
      <c r="V819" s="1" t="n"/>
      <c r="W819" s="1" t="n"/>
      <c r="X819" s="1" t="n"/>
      <c r="Y819" s="210" t="n"/>
      <c r="Z819" s="1" t="n"/>
      <c r="AA819" s="1" t="n"/>
      <c r="AB819" s="212" t="n"/>
      <c r="AC819" s="212" t="n"/>
    </row>
    <row r="820">
      <c r="A820" s="1" t="n"/>
      <c r="B820" s="1" t="n"/>
      <c r="C820" s="1" t="n"/>
      <c r="D820" s="1" t="n"/>
      <c r="E820" s="1" t="n"/>
      <c r="F820" s="1" t="n"/>
      <c r="G820" s="1" t="n"/>
      <c r="H820" s="1" t="n"/>
      <c r="I820" s="1" t="n"/>
      <c r="J820" s="1" t="n"/>
      <c r="K820" s="1" t="n"/>
      <c r="L820" s="1" t="n"/>
      <c r="M820" s="1" t="n"/>
      <c r="N820" s="1" t="n"/>
      <c r="O820" s="1" t="n"/>
      <c r="P820" s="1" t="n"/>
      <c r="Q820" s="1" t="n"/>
      <c r="R820" s="1" t="n"/>
      <c r="S820" s="210" t="n"/>
      <c r="T820" s="210" t="n"/>
      <c r="U820" s="1" t="n"/>
      <c r="V820" s="1" t="n"/>
      <c r="W820" s="1" t="n"/>
      <c r="X820" s="1" t="n"/>
      <c r="Y820" s="210" t="n"/>
      <c r="Z820" s="1" t="n"/>
      <c r="AA820" s="1" t="n"/>
      <c r="AB820" s="212" t="n"/>
      <c r="AC820" s="212" t="n"/>
    </row>
    <row r="821">
      <c r="A821" s="1" t="n"/>
      <c r="B821" s="1" t="n"/>
      <c r="C821" s="1" t="n"/>
      <c r="D821" s="1" t="n"/>
      <c r="E821" s="1" t="n"/>
      <c r="F821" s="1" t="n"/>
      <c r="G821" s="1" t="n"/>
      <c r="H821" s="1" t="n"/>
      <c r="I821" s="1" t="n"/>
      <c r="J821" s="1" t="n"/>
      <c r="K821" s="1" t="n"/>
      <c r="L821" s="1" t="n"/>
      <c r="M821" s="1" t="n"/>
      <c r="N821" s="1" t="n"/>
      <c r="O821" s="1" t="n"/>
      <c r="P821" s="1" t="n"/>
      <c r="Q821" s="1" t="n"/>
      <c r="R821" s="1" t="n"/>
      <c r="S821" s="210" t="n"/>
      <c r="T821" s="210" t="n"/>
      <c r="U821" s="1" t="n"/>
      <c r="V821" s="1" t="n"/>
      <c r="W821" s="1" t="n"/>
      <c r="X821" s="1" t="n"/>
      <c r="Y821" s="210" t="n"/>
      <c r="Z821" s="1" t="n"/>
      <c r="AA821" s="1" t="n"/>
      <c r="AB821" s="212" t="n"/>
      <c r="AC821" s="212" t="n"/>
    </row>
    <row r="822">
      <c r="A822" s="1" t="n"/>
      <c r="B822" s="1" t="n"/>
      <c r="C822" s="1" t="n"/>
      <c r="D822" s="1" t="n"/>
      <c r="E822" s="1" t="n"/>
      <c r="F822" s="1" t="n"/>
      <c r="G822" s="1" t="n"/>
      <c r="H822" s="1" t="n"/>
      <c r="I822" s="1" t="n"/>
      <c r="J822" s="1" t="n"/>
      <c r="K822" s="1" t="n"/>
      <c r="L822" s="1" t="n"/>
      <c r="M822" s="1" t="n"/>
      <c r="N822" s="1" t="n"/>
      <c r="O822" s="1" t="n"/>
      <c r="P822" s="1" t="n"/>
      <c r="Q822" s="1" t="n"/>
      <c r="R822" s="1" t="n"/>
      <c r="S822" s="210" t="n"/>
      <c r="T822" s="210" t="n"/>
      <c r="U822" s="1" t="n"/>
      <c r="V822" s="1" t="n"/>
      <c r="W822" s="1" t="n"/>
      <c r="X822" s="1" t="n"/>
      <c r="Y822" s="210" t="n"/>
      <c r="Z822" s="1" t="n"/>
      <c r="AA822" s="1" t="n"/>
      <c r="AB822" s="212" t="n"/>
      <c r="AC822" s="212" t="n"/>
    </row>
    <row r="823">
      <c r="A823" s="1" t="n"/>
      <c r="B823" s="1" t="n"/>
      <c r="C823" s="1" t="n"/>
      <c r="D823" s="1" t="n"/>
      <c r="E823" s="1" t="n"/>
      <c r="F823" s="1" t="n"/>
      <c r="G823" s="1" t="n"/>
      <c r="H823" s="1" t="n"/>
      <c r="I823" s="1" t="n"/>
      <c r="J823" s="1" t="n"/>
      <c r="K823" s="1" t="n"/>
      <c r="L823" s="1" t="n"/>
      <c r="M823" s="1" t="n"/>
      <c r="N823" s="1" t="n"/>
      <c r="O823" s="1" t="n"/>
      <c r="P823" s="1" t="n"/>
      <c r="Q823" s="1" t="n"/>
      <c r="R823" s="1" t="n"/>
      <c r="S823" s="210" t="n"/>
      <c r="T823" s="210" t="n"/>
      <c r="U823" s="1" t="n"/>
      <c r="V823" s="1" t="n"/>
      <c r="W823" s="1" t="n"/>
      <c r="X823" s="1" t="n"/>
      <c r="Y823" s="210" t="n"/>
      <c r="Z823" s="1" t="n"/>
      <c r="AA823" s="1" t="n"/>
      <c r="AB823" s="212" t="n"/>
      <c r="AC823" s="212" t="n"/>
    </row>
    <row r="824">
      <c r="A824" s="1" t="n"/>
      <c r="B824" s="1" t="n"/>
      <c r="C824" s="1" t="n"/>
      <c r="D824" s="1" t="n"/>
      <c r="E824" s="1" t="n"/>
      <c r="F824" s="1" t="n"/>
      <c r="G824" s="1" t="n"/>
      <c r="H824" s="1" t="n"/>
      <c r="I824" s="1" t="n"/>
      <c r="J824" s="1" t="n"/>
      <c r="K824" s="1" t="n"/>
      <c r="L824" s="1" t="n"/>
      <c r="M824" s="1" t="n"/>
      <c r="N824" s="1" t="n"/>
      <c r="O824" s="1" t="n"/>
      <c r="P824" s="1" t="n"/>
      <c r="Q824" s="1" t="n"/>
      <c r="R824" s="1" t="n"/>
      <c r="S824" s="210" t="n"/>
      <c r="T824" s="210" t="n"/>
      <c r="U824" s="1" t="n"/>
      <c r="V824" s="1" t="n"/>
      <c r="W824" s="1" t="n"/>
      <c r="X824" s="1" t="n"/>
      <c r="Y824" s="210" t="n"/>
      <c r="Z824" s="1" t="n"/>
      <c r="AA824" s="1" t="n"/>
      <c r="AB824" s="212" t="n"/>
      <c r="AC824" s="212" t="n"/>
    </row>
    <row r="825">
      <c r="A825" s="1" t="n"/>
      <c r="B825" s="1" t="n"/>
      <c r="C825" s="1" t="n"/>
      <c r="D825" s="1" t="n"/>
      <c r="E825" s="1" t="n"/>
      <c r="F825" s="1" t="n"/>
      <c r="G825" s="1" t="n"/>
      <c r="H825" s="1" t="n"/>
      <c r="I825" s="1" t="n"/>
      <c r="J825" s="1" t="n"/>
      <c r="K825" s="1" t="n"/>
      <c r="L825" s="1" t="n"/>
      <c r="M825" s="1" t="n"/>
      <c r="N825" s="1" t="n"/>
      <c r="O825" s="1" t="n"/>
      <c r="P825" s="1" t="n"/>
      <c r="Q825" s="1" t="n"/>
      <c r="R825" s="1" t="n"/>
      <c r="S825" s="210" t="n"/>
      <c r="T825" s="210" t="n"/>
      <c r="U825" s="1" t="n"/>
      <c r="V825" s="1" t="n"/>
      <c r="W825" s="1" t="n"/>
      <c r="X825" s="1" t="n"/>
      <c r="Y825" s="210" t="n"/>
      <c r="Z825" s="1" t="n"/>
      <c r="AA825" s="1" t="n"/>
      <c r="AB825" s="212" t="n"/>
      <c r="AC825" s="212" t="n"/>
    </row>
    <row r="826">
      <c r="A826" s="1" t="n"/>
      <c r="B826" s="1" t="n"/>
      <c r="C826" s="1" t="n"/>
      <c r="D826" s="1" t="n"/>
      <c r="E826" s="1" t="n"/>
      <c r="F826" s="1" t="n"/>
      <c r="G826" s="1" t="n"/>
      <c r="H826" s="1" t="n"/>
      <c r="I826" s="1" t="n"/>
      <c r="J826" s="1" t="n"/>
      <c r="K826" s="1" t="n"/>
      <c r="L826" s="1" t="n"/>
      <c r="M826" s="1" t="n"/>
      <c r="N826" s="1" t="n"/>
      <c r="O826" s="1" t="n"/>
      <c r="P826" s="1" t="n"/>
      <c r="Q826" s="1" t="n"/>
      <c r="R826" s="1" t="n"/>
      <c r="S826" s="210" t="n"/>
      <c r="T826" s="210" t="n"/>
      <c r="U826" s="1" t="n"/>
      <c r="V826" s="1" t="n"/>
      <c r="W826" s="1" t="n"/>
      <c r="X826" s="1" t="n"/>
      <c r="Y826" s="210" t="n"/>
      <c r="Z826" s="1" t="n"/>
      <c r="AA826" s="1" t="n"/>
      <c r="AB826" s="212" t="n"/>
      <c r="AC826" s="212" t="n"/>
    </row>
    <row r="827">
      <c r="A827" s="1" t="n"/>
      <c r="B827" s="1" t="n"/>
      <c r="C827" s="1" t="n"/>
      <c r="D827" s="1" t="n"/>
      <c r="E827" s="1" t="n"/>
      <c r="F827" s="1" t="n"/>
      <c r="G827" s="1" t="n"/>
      <c r="H827" s="1" t="n"/>
      <c r="I827" s="1" t="n"/>
      <c r="J827" s="1" t="n"/>
      <c r="K827" s="1" t="n"/>
      <c r="L827" s="1" t="n"/>
      <c r="M827" s="1" t="n"/>
      <c r="N827" s="1" t="n"/>
      <c r="O827" s="1" t="n"/>
      <c r="P827" s="1" t="n"/>
      <c r="Q827" s="1" t="n"/>
      <c r="R827" s="1" t="n"/>
      <c r="S827" s="210" t="n"/>
      <c r="T827" s="210" t="n"/>
      <c r="U827" s="1" t="n"/>
      <c r="V827" s="1" t="n"/>
      <c r="W827" s="1" t="n"/>
      <c r="X827" s="1" t="n"/>
      <c r="Y827" s="210" t="n"/>
      <c r="Z827" s="1" t="n"/>
      <c r="AA827" s="1" t="n"/>
      <c r="AB827" s="212" t="n"/>
      <c r="AC827" s="212" t="n"/>
    </row>
    <row r="828">
      <c r="A828" s="1" t="n"/>
      <c r="B828" s="1" t="n"/>
      <c r="C828" s="1" t="n"/>
      <c r="D828" s="1" t="n"/>
      <c r="E828" s="1" t="n"/>
      <c r="F828" s="1" t="n"/>
      <c r="G828" s="1" t="n"/>
      <c r="H828" s="1" t="n"/>
      <c r="I828" s="1" t="n"/>
      <c r="J828" s="1" t="n"/>
      <c r="K828" s="1" t="n"/>
      <c r="L828" s="1" t="n"/>
      <c r="M828" s="1" t="n"/>
      <c r="N828" s="1" t="n"/>
      <c r="O828" s="1" t="n"/>
      <c r="P828" s="1" t="n"/>
      <c r="Q828" s="1" t="n"/>
      <c r="R828" s="1" t="n"/>
      <c r="S828" s="210" t="n"/>
      <c r="T828" s="210" t="n"/>
      <c r="U828" s="1" t="n"/>
      <c r="V828" s="1" t="n"/>
      <c r="W828" s="1" t="n"/>
      <c r="X828" s="1" t="n"/>
      <c r="Y828" s="210" t="n"/>
      <c r="Z828" s="1" t="n"/>
      <c r="AA828" s="1" t="n"/>
      <c r="AB828" s="212" t="n"/>
      <c r="AC828" s="212" t="n"/>
    </row>
    <row r="829">
      <c r="A829" s="1" t="n"/>
      <c r="B829" s="1" t="n"/>
      <c r="C829" s="1" t="n"/>
      <c r="D829" s="1" t="n"/>
      <c r="E829" s="1" t="n"/>
      <c r="F829" s="1" t="n"/>
      <c r="G829" s="1" t="n"/>
      <c r="H829" s="1" t="n"/>
      <c r="I829" s="1" t="n"/>
      <c r="J829" s="1" t="n"/>
      <c r="K829" s="1" t="n"/>
      <c r="L829" s="1" t="n"/>
      <c r="M829" s="1" t="n"/>
      <c r="N829" s="1" t="n"/>
      <c r="O829" s="1" t="n"/>
      <c r="P829" s="1" t="n"/>
      <c r="Q829" s="1" t="n"/>
      <c r="R829" s="1" t="n"/>
      <c r="S829" s="210" t="n"/>
      <c r="T829" s="210" t="n"/>
      <c r="U829" s="1" t="n"/>
      <c r="V829" s="1" t="n"/>
      <c r="W829" s="1" t="n"/>
      <c r="X829" s="1" t="n"/>
      <c r="Y829" s="210" t="n"/>
      <c r="Z829" s="1" t="n"/>
      <c r="AA829" s="1" t="n"/>
      <c r="AB829" s="212" t="n"/>
      <c r="AC829" s="212" t="n"/>
    </row>
    <row r="830">
      <c r="A830" s="1" t="n"/>
      <c r="B830" s="1" t="n"/>
      <c r="C830" s="1" t="n"/>
      <c r="D830" s="1" t="n"/>
      <c r="E830" s="1" t="n"/>
      <c r="F830" s="1" t="n"/>
      <c r="G830" s="1" t="n"/>
      <c r="H830" s="1" t="n"/>
      <c r="I830" s="1" t="n"/>
      <c r="J830" s="1" t="n"/>
      <c r="K830" s="1" t="n"/>
      <c r="L830" s="1" t="n"/>
      <c r="M830" s="1" t="n"/>
      <c r="N830" s="1" t="n"/>
      <c r="O830" s="1" t="n"/>
      <c r="P830" s="1" t="n"/>
      <c r="Q830" s="1" t="n"/>
      <c r="R830" s="1" t="n"/>
      <c r="S830" s="210" t="n"/>
      <c r="T830" s="210" t="n"/>
      <c r="U830" s="1" t="n"/>
      <c r="V830" s="1" t="n"/>
      <c r="W830" s="1" t="n"/>
      <c r="X830" s="1" t="n"/>
      <c r="Y830" s="210" t="n"/>
      <c r="Z830" s="1" t="n"/>
      <c r="AA830" s="1" t="n"/>
      <c r="AB830" s="212" t="n"/>
      <c r="AC830" s="212" t="n"/>
    </row>
    <row r="831">
      <c r="A831" s="1" t="n"/>
      <c r="B831" s="1" t="n"/>
      <c r="C831" s="1" t="n"/>
      <c r="D831" s="1" t="n"/>
      <c r="E831" s="1" t="n"/>
      <c r="F831" s="1" t="n"/>
      <c r="G831" s="1" t="n"/>
      <c r="H831" s="1" t="n"/>
      <c r="I831" s="1" t="n"/>
      <c r="J831" s="1" t="n"/>
      <c r="K831" s="1" t="n"/>
      <c r="L831" s="1" t="n"/>
      <c r="M831" s="1" t="n"/>
      <c r="N831" s="1" t="n"/>
      <c r="O831" s="1" t="n"/>
      <c r="P831" s="1" t="n"/>
      <c r="Q831" s="1" t="n"/>
      <c r="R831" s="1" t="n"/>
      <c r="S831" s="210" t="n"/>
      <c r="T831" s="210" t="n"/>
      <c r="U831" s="1" t="n"/>
      <c r="V831" s="1" t="n"/>
      <c r="W831" s="1" t="n"/>
      <c r="X831" s="1" t="n"/>
      <c r="Y831" s="210" t="n"/>
      <c r="Z831" s="1" t="n"/>
      <c r="AA831" s="1" t="n"/>
      <c r="AB831" s="212" t="n"/>
      <c r="AC831" s="212" t="n"/>
    </row>
    <row r="832">
      <c r="A832" s="1" t="n"/>
      <c r="B832" s="1" t="n"/>
      <c r="C832" s="1" t="n"/>
      <c r="D832" s="1" t="n"/>
      <c r="E832" s="1" t="n"/>
      <c r="F832" s="1" t="n"/>
      <c r="G832" s="1" t="n"/>
      <c r="H832" s="1" t="n"/>
      <c r="I832" s="1" t="n"/>
      <c r="J832" s="1" t="n"/>
      <c r="K832" s="1" t="n"/>
      <c r="L832" s="1" t="n"/>
      <c r="M832" s="1" t="n"/>
      <c r="N832" s="1" t="n"/>
      <c r="O832" s="1" t="n"/>
      <c r="P832" s="1" t="n"/>
      <c r="Q832" s="1" t="n"/>
      <c r="R832" s="1" t="n"/>
      <c r="S832" s="210" t="n"/>
      <c r="T832" s="210" t="n"/>
      <c r="U832" s="1" t="n"/>
      <c r="V832" s="1" t="n"/>
      <c r="W832" s="1" t="n"/>
      <c r="X832" s="1" t="n"/>
      <c r="Y832" s="210" t="n"/>
      <c r="Z832" s="1" t="n"/>
      <c r="AA832" s="1" t="n"/>
      <c r="AB832" s="212" t="n"/>
      <c r="AC832" s="212" t="n"/>
    </row>
    <row r="833">
      <c r="A833" s="1" t="n"/>
      <c r="B833" s="1" t="n"/>
      <c r="C833" s="1" t="n"/>
      <c r="D833" s="1" t="n"/>
      <c r="E833" s="1" t="n"/>
      <c r="F833" s="1" t="n"/>
      <c r="G833" s="1" t="n"/>
      <c r="H833" s="1" t="n"/>
      <c r="I833" s="1" t="n"/>
      <c r="J833" s="1" t="n"/>
      <c r="K833" s="1" t="n"/>
      <c r="L833" s="1" t="n"/>
      <c r="M833" s="1" t="n"/>
      <c r="N833" s="1" t="n"/>
      <c r="O833" s="1" t="n"/>
      <c r="P833" s="1" t="n"/>
      <c r="Q833" s="1" t="n"/>
      <c r="R833" s="1" t="n"/>
      <c r="S833" s="210" t="n"/>
      <c r="T833" s="210" t="n"/>
      <c r="U833" s="1" t="n"/>
      <c r="V833" s="1" t="n"/>
      <c r="W833" s="1" t="n"/>
      <c r="X833" s="1" t="n"/>
      <c r="Y833" s="210" t="n"/>
      <c r="Z833" s="1" t="n"/>
      <c r="AA833" s="1" t="n"/>
      <c r="AB833" s="212" t="n"/>
      <c r="AC833" s="212" t="n"/>
    </row>
    <row r="834">
      <c r="A834" s="1" t="n"/>
      <c r="B834" s="1" t="n"/>
      <c r="C834" s="1" t="n"/>
      <c r="D834" s="1" t="n"/>
      <c r="E834" s="1" t="n"/>
      <c r="F834" s="1" t="n"/>
      <c r="G834" s="1" t="n"/>
      <c r="H834" s="1" t="n"/>
      <c r="I834" s="1" t="n"/>
      <c r="J834" s="1" t="n"/>
      <c r="K834" s="1" t="n"/>
      <c r="L834" s="1" t="n"/>
      <c r="M834" s="1" t="n"/>
      <c r="N834" s="1" t="n"/>
      <c r="O834" s="1" t="n"/>
      <c r="P834" s="1" t="n"/>
      <c r="Q834" s="1" t="n"/>
      <c r="R834" s="1" t="n"/>
      <c r="S834" s="210" t="n"/>
      <c r="T834" s="210" t="n"/>
      <c r="U834" s="1" t="n"/>
      <c r="V834" s="1" t="n"/>
      <c r="W834" s="1" t="n"/>
      <c r="X834" s="1" t="n"/>
      <c r="Y834" s="210" t="n"/>
      <c r="Z834" s="1" t="n"/>
      <c r="AA834" s="1" t="n"/>
      <c r="AB834" s="212" t="n"/>
      <c r="AC834" s="212" t="n"/>
    </row>
    <row r="835">
      <c r="A835" s="1" t="n"/>
      <c r="B835" s="1" t="n"/>
      <c r="C835" s="1" t="n"/>
      <c r="D835" s="1" t="n"/>
      <c r="E835" s="1" t="n"/>
      <c r="F835" s="1" t="n"/>
      <c r="G835" s="1" t="n"/>
      <c r="H835" s="1" t="n"/>
      <c r="I835" s="1" t="n"/>
      <c r="J835" s="1" t="n"/>
      <c r="K835" s="1" t="n"/>
      <c r="L835" s="1" t="n"/>
      <c r="M835" s="1" t="n"/>
      <c r="N835" s="1" t="n"/>
      <c r="O835" s="1" t="n"/>
      <c r="P835" s="1" t="n"/>
      <c r="Q835" s="1" t="n"/>
      <c r="R835" s="1" t="n"/>
      <c r="S835" s="210" t="n"/>
      <c r="T835" s="210" t="n"/>
      <c r="U835" s="1" t="n"/>
      <c r="V835" s="1" t="n"/>
      <c r="W835" s="1" t="n"/>
      <c r="X835" s="1" t="n"/>
      <c r="Y835" s="210" t="n"/>
      <c r="Z835" s="1" t="n"/>
      <c r="AA835" s="1" t="n"/>
      <c r="AB835" s="212" t="n"/>
      <c r="AC835" s="212" t="n"/>
    </row>
    <row r="836">
      <c r="A836" s="1" t="n"/>
      <c r="B836" s="1" t="n"/>
      <c r="C836" s="1" t="n"/>
      <c r="D836" s="1" t="n"/>
      <c r="E836" s="1" t="n"/>
      <c r="F836" s="1" t="n"/>
      <c r="G836" s="1" t="n"/>
      <c r="H836" s="1" t="n"/>
      <c r="I836" s="1" t="n"/>
      <c r="J836" s="1" t="n"/>
      <c r="K836" s="1" t="n"/>
      <c r="L836" s="1" t="n"/>
      <c r="M836" s="1" t="n"/>
      <c r="N836" s="1" t="n"/>
      <c r="O836" s="1" t="n"/>
      <c r="P836" s="1" t="n"/>
      <c r="Q836" s="1" t="n"/>
      <c r="R836" s="1" t="n"/>
      <c r="S836" s="210" t="n"/>
      <c r="T836" s="210" t="n"/>
      <c r="U836" s="1" t="n"/>
      <c r="V836" s="1" t="n"/>
      <c r="W836" s="1" t="n"/>
      <c r="X836" s="1" t="n"/>
      <c r="Y836" s="210" t="n"/>
      <c r="Z836" s="1" t="n"/>
      <c r="AA836" s="1" t="n"/>
      <c r="AB836" s="212" t="n"/>
      <c r="AC836" s="212" t="n"/>
    </row>
    <row r="837">
      <c r="A837" s="1" t="n"/>
      <c r="B837" s="1" t="n"/>
      <c r="C837" s="1" t="n"/>
      <c r="D837" s="1" t="n"/>
      <c r="E837" s="1" t="n"/>
      <c r="F837" s="1" t="n"/>
      <c r="G837" s="1" t="n"/>
      <c r="H837" s="1" t="n"/>
      <c r="I837" s="1" t="n"/>
      <c r="J837" s="1" t="n"/>
      <c r="K837" s="1" t="n"/>
      <c r="L837" s="1" t="n"/>
      <c r="M837" s="1" t="n"/>
      <c r="N837" s="1" t="n"/>
      <c r="O837" s="1" t="n"/>
      <c r="P837" s="1" t="n"/>
      <c r="Q837" s="1" t="n"/>
      <c r="R837" s="1" t="n"/>
      <c r="S837" s="210" t="n"/>
      <c r="T837" s="210" t="n"/>
      <c r="U837" s="1" t="n"/>
      <c r="V837" s="1" t="n"/>
      <c r="W837" s="1" t="n"/>
      <c r="X837" s="1" t="n"/>
      <c r="Y837" s="210" t="n"/>
      <c r="Z837" s="1" t="n"/>
      <c r="AA837" s="1" t="n"/>
      <c r="AB837" s="212" t="n"/>
      <c r="AC837" s="212" t="n"/>
    </row>
    <row r="838">
      <c r="A838" s="1" t="n"/>
      <c r="B838" s="1" t="n"/>
      <c r="C838" s="1" t="n"/>
      <c r="D838" s="1" t="n"/>
      <c r="E838" s="1" t="n"/>
      <c r="F838" s="1" t="n"/>
      <c r="G838" s="1" t="n"/>
      <c r="H838" s="1" t="n"/>
      <c r="I838" s="1" t="n"/>
      <c r="J838" s="1" t="n"/>
      <c r="K838" s="1" t="n"/>
      <c r="L838" s="1" t="n"/>
      <c r="M838" s="1" t="n"/>
      <c r="N838" s="1" t="n"/>
      <c r="O838" s="1" t="n"/>
      <c r="P838" s="1" t="n"/>
      <c r="Q838" s="1" t="n"/>
      <c r="R838" s="1" t="n"/>
      <c r="S838" s="210" t="n"/>
      <c r="T838" s="210" t="n"/>
      <c r="U838" s="1" t="n"/>
      <c r="V838" s="1" t="n"/>
      <c r="W838" s="1" t="n"/>
      <c r="X838" s="1" t="n"/>
      <c r="Y838" s="210" t="n"/>
      <c r="Z838" s="1" t="n"/>
      <c r="AA838" s="1" t="n"/>
      <c r="AB838" s="212" t="n"/>
      <c r="AC838" s="212" t="n"/>
    </row>
    <row r="839">
      <c r="A839" s="1" t="n"/>
      <c r="B839" s="1" t="n"/>
      <c r="C839" s="1" t="n"/>
      <c r="D839" s="1" t="n"/>
      <c r="E839" s="1" t="n"/>
      <c r="F839" s="1" t="n"/>
      <c r="G839" s="1" t="n"/>
      <c r="H839" s="1" t="n"/>
      <c r="I839" s="1" t="n"/>
      <c r="J839" s="1" t="n"/>
      <c r="K839" s="1" t="n"/>
      <c r="L839" s="1" t="n"/>
      <c r="M839" s="1" t="n"/>
      <c r="N839" s="1" t="n"/>
      <c r="O839" s="1" t="n"/>
      <c r="P839" s="1" t="n"/>
      <c r="Q839" s="1" t="n"/>
      <c r="R839" s="1" t="n"/>
      <c r="S839" s="210" t="n"/>
      <c r="T839" s="210" t="n"/>
      <c r="U839" s="1" t="n"/>
      <c r="V839" s="1" t="n"/>
      <c r="W839" s="1" t="n"/>
      <c r="X839" s="1" t="n"/>
      <c r="Y839" s="210" t="n"/>
      <c r="Z839" s="1" t="n"/>
      <c r="AA839" s="1" t="n"/>
      <c r="AB839" s="212" t="n"/>
      <c r="AC839" s="212" t="n"/>
    </row>
    <row r="840">
      <c r="A840" s="1" t="n"/>
      <c r="B840" s="1" t="n"/>
      <c r="C840" s="1" t="n"/>
      <c r="D840" s="1" t="n"/>
      <c r="E840" s="1" t="n"/>
      <c r="F840" s="1" t="n"/>
      <c r="G840" s="1" t="n"/>
      <c r="H840" s="1" t="n"/>
      <c r="I840" s="1" t="n"/>
      <c r="J840" s="1" t="n"/>
      <c r="K840" s="1" t="n"/>
      <c r="L840" s="1" t="n"/>
      <c r="M840" s="1" t="n"/>
      <c r="N840" s="1" t="n"/>
      <c r="O840" s="1" t="n"/>
      <c r="P840" s="1" t="n"/>
      <c r="Q840" s="1" t="n"/>
      <c r="R840" s="1" t="n"/>
      <c r="S840" s="210" t="n"/>
      <c r="T840" s="210" t="n"/>
      <c r="U840" s="1" t="n"/>
      <c r="V840" s="1" t="n"/>
      <c r="W840" s="1" t="n"/>
      <c r="X840" s="1" t="n"/>
      <c r="Y840" s="210" t="n"/>
      <c r="Z840" s="1" t="n"/>
      <c r="AA840" s="1" t="n"/>
      <c r="AB840" s="212" t="n"/>
      <c r="AC840" s="212" t="n"/>
    </row>
    <row r="841">
      <c r="A841" s="1" t="n"/>
      <c r="B841" s="1" t="n"/>
      <c r="C841" s="1" t="n"/>
      <c r="D841" s="1" t="n"/>
      <c r="E841" s="1" t="n"/>
      <c r="F841" s="1" t="n"/>
      <c r="G841" s="1" t="n"/>
      <c r="H841" s="1" t="n"/>
      <c r="I841" s="1" t="n"/>
      <c r="J841" s="1" t="n"/>
      <c r="K841" s="1" t="n"/>
      <c r="L841" s="1" t="n"/>
      <c r="M841" s="1" t="n"/>
      <c r="N841" s="1" t="n"/>
      <c r="O841" s="1" t="n"/>
      <c r="P841" s="1" t="n"/>
      <c r="Q841" s="1" t="n"/>
      <c r="R841" s="1" t="n"/>
      <c r="S841" s="210" t="n"/>
      <c r="T841" s="210" t="n"/>
      <c r="U841" s="1" t="n"/>
      <c r="V841" s="1" t="n"/>
      <c r="W841" s="1" t="n"/>
      <c r="X841" s="1" t="n"/>
      <c r="Y841" s="210" t="n"/>
      <c r="Z841" s="1" t="n"/>
      <c r="AA841" s="1" t="n"/>
      <c r="AB841" s="212" t="n"/>
      <c r="AC841" s="212" t="n"/>
    </row>
    <row r="842">
      <c r="A842" s="1" t="n"/>
      <c r="B842" s="1" t="n"/>
      <c r="C842" s="1" t="n"/>
      <c r="D842" s="1" t="n"/>
      <c r="E842" s="1" t="n"/>
      <c r="F842" s="1" t="n"/>
      <c r="G842" s="1" t="n"/>
      <c r="H842" s="1" t="n"/>
      <c r="I842" s="1" t="n"/>
      <c r="J842" s="1" t="n"/>
      <c r="K842" s="1" t="n"/>
      <c r="L842" s="1" t="n"/>
      <c r="M842" s="1" t="n"/>
      <c r="N842" s="1" t="n"/>
      <c r="O842" s="1" t="n"/>
      <c r="P842" s="1" t="n"/>
      <c r="Q842" s="1" t="n"/>
      <c r="R842" s="1" t="n"/>
      <c r="S842" s="210" t="n"/>
      <c r="T842" s="210" t="n"/>
      <c r="U842" s="1" t="n"/>
      <c r="V842" s="1" t="n"/>
      <c r="W842" s="1" t="n"/>
      <c r="X842" s="1" t="n"/>
      <c r="Y842" s="210" t="n"/>
      <c r="Z842" s="1" t="n"/>
      <c r="AA842" s="1" t="n"/>
      <c r="AB842" s="212" t="n"/>
      <c r="AC842" s="212" t="n"/>
    </row>
    <row r="843">
      <c r="A843" s="1" t="n"/>
      <c r="B843" s="1" t="n"/>
      <c r="C843" s="1" t="n"/>
      <c r="D843" s="1" t="n"/>
      <c r="E843" s="1" t="n"/>
      <c r="F843" s="1" t="n"/>
      <c r="G843" s="1" t="n"/>
      <c r="H843" s="1" t="n"/>
      <c r="I843" s="1" t="n"/>
      <c r="J843" s="1" t="n"/>
      <c r="K843" s="1" t="n"/>
      <c r="L843" s="1" t="n"/>
      <c r="M843" s="1" t="n"/>
      <c r="N843" s="1" t="n"/>
      <c r="O843" s="1" t="n"/>
      <c r="P843" s="1" t="n"/>
      <c r="Q843" s="1" t="n"/>
      <c r="R843" s="1" t="n"/>
      <c r="S843" s="210" t="n"/>
      <c r="T843" s="210" t="n"/>
      <c r="U843" s="1" t="n"/>
      <c r="V843" s="1" t="n"/>
      <c r="W843" s="1" t="n"/>
      <c r="X843" s="1" t="n"/>
      <c r="Y843" s="210" t="n"/>
      <c r="Z843" s="1" t="n"/>
      <c r="AA843" s="1" t="n"/>
      <c r="AB843" s="212" t="n"/>
      <c r="AC843" s="212" t="n"/>
    </row>
    <row r="844">
      <c r="A844" s="1" t="n"/>
      <c r="B844" s="1" t="n"/>
      <c r="C844" s="1" t="n"/>
      <c r="D844" s="1" t="n"/>
      <c r="E844" s="1" t="n"/>
      <c r="F844" s="1" t="n"/>
      <c r="G844" s="1" t="n"/>
      <c r="H844" s="1" t="n"/>
      <c r="I844" s="1" t="n"/>
      <c r="J844" s="1" t="n"/>
      <c r="K844" s="1" t="n"/>
      <c r="L844" s="1" t="n"/>
      <c r="M844" s="1" t="n"/>
      <c r="N844" s="1" t="n"/>
      <c r="O844" s="1" t="n"/>
      <c r="P844" s="1" t="n"/>
      <c r="Q844" s="1" t="n"/>
      <c r="R844" s="1" t="n"/>
      <c r="S844" s="210" t="n"/>
      <c r="T844" s="210" t="n"/>
      <c r="U844" s="1" t="n"/>
      <c r="V844" s="1" t="n"/>
      <c r="W844" s="1" t="n"/>
      <c r="X844" s="1" t="n"/>
      <c r="Y844" s="210" t="n"/>
      <c r="Z844" s="1" t="n"/>
      <c r="AA844" s="1" t="n"/>
      <c r="AB844" s="212" t="n"/>
      <c r="AC844" s="212" t="n"/>
    </row>
    <row r="845">
      <c r="A845" s="1" t="n"/>
      <c r="B845" s="1" t="n"/>
      <c r="C845" s="1" t="n"/>
      <c r="D845" s="1" t="n"/>
      <c r="E845" s="1" t="n"/>
      <c r="F845" s="1" t="n"/>
      <c r="G845" s="1" t="n"/>
      <c r="H845" s="1" t="n"/>
      <c r="I845" s="1" t="n"/>
      <c r="J845" s="1" t="n"/>
      <c r="K845" s="1" t="n"/>
      <c r="L845" s="1" t="n"/>
      <c r="M845" s="1" t="n"/>
      <c r="N845" s="1" t="n"/>
      <c r="O845" s="1" t="n"/>
      <c r="P845" s="1" t="n"/>
      <c r="Q845" s="1" t="n"/>
      <c r="R845" s="1" t="n"/>
      <c r="S845" s="210" t="n"/>
      <c r="T845" s="210" t="n"/>
      <c r="U845" s="1" t="n"/>
      <c r="V845" s="1" t="n"/>
      <c r="W845" s="1" t="n"/>
      <c r="X845" s="1" t="n"/>
      <c r="Y845" s="210" t="n"/>
      <c r="Z845" s="1" t="n"/>
      <c r="AA845" s="1" t="n"/>
      <c r="AB845" s="212" t="n"/>
      <c r="AC845" s="212" t="n"/>
    </row>
    <row r="846">
      <c r="A846" s="1" t="n"/>
      <c r="B846" s="1" t="n"/>
      <c r="C846" s="1" t="n"/>
      <c r="D846" s="1" t="n"/>
      <c r="E846" s="1" t="n"/>
      <c r="F846" s="1" t="n"/>
      <c r="G846" s="1" t="n"/>
      <c r="H846" s="1" t="n"/>
      <c r="I846" s="1" t="n"/>
      <c r="J846" s="1" t="n"/>
      <c r="K846" s="1" t="n"/>
      <c r="L846" s="1" t="n"/>
      <c r="M846" s="1" t="n"/>
      <c r="N846" s="1" t="n"/>
      <c r="O846" s="1" t="n"/>
      <c r="P846" s="1" t="n"/>
      <c r="Q846" s="1" t="n"/>
      <c r="R846" s="1" t="n"/>
      <c r="S846" s="210" t="n"/>
      <c r="T846" s="210" t="n"/>
      <c r="U846" s="1" t="n"/>
      <c r="V846" s="1" t="n"/>
      <c r="W846" s="1" t="n"/>
      <c r="X846" s="1" t="n"/>
      <c r="Y846" s="210" t="n"/>
      <c r="Z846" s="1" t="n"/>
      <c r="AA846" s="1" t="n"/>
      <c r="AB846" s="212" t="n"/>
      <c r="AC846" s="212" t="n"/>
    </row>
    <row r="847">
      <c r="A847" s="1" t="n"/>
      <c r="B847" s="1" t="n"/>
      <c r="C847" s="1" t="n"/>
      <c r="D847" s="1" t="n"/>
      <c r="E847" s="1" t="n"/>
      <c r="F847" s="1" t="n"/>
      <c r="G847" s="1" t="n"/>
      <c r="H847" s="1" t="n"/>
      <c r="I847" s="1" t="n"/>
      <c r="J847" s="1" t="n"/>
      <c r="K847" s="1" t="n"/>
      <c r="L847" s="1" t="n"/>
      <c r="M847" s="1" t="n"/>
      <c r="N847" s="1" t="n"/>
      <c r="O847" s="1" t="n"/>
      <c r="P847" s="1" t="n"/>
      <c r="Q847" s="1" t="n"/>
      <c r="R847" s="1" t="n"/>
      <c r="S847" s="210" t="n"/>
      <c r="T847" s="210" t="n"/>
      <c r="U847" s="1" t="n"/>
      <c r="V847" s="1" t="n"/>
      <c r="W847" s="1" t="n"/>
      <c r="X847" s="1" t="n"/>
      <c r="Y847" s="210" t="n"/>
      <c r="Z847" s="1" t="n"/>
      <c r="AA847" s="1" t="n"/>
      <c r="AB847" s="212" t="n"/>
      <c r="AC847" s="212" t="n"/>
    </row>
    <row r="848">
      <c r="A848" s="1" t="n"/>
      <c r="B848" s="1" t="n"/>
      <c r="C848" s="1" t="n"/>
      <c r="D848" s="1" t="n"/>
      <c r="E848" s="1" t="n"/>
      <c r="F848" s="1" t="n"/>
      <c r="G848" s="1" t="n"/>
      <c r="H848" s="1" t="n"/>
      <c r="I848" s="1" t="n"/>
      <c r="J848" s="1" t="n"/>
      <c r="K848" s="1" t="n"/>
      <c r="L848" s="1" t="n"/>
      <c r="M848" s="1" t="n"/>
      <c r="N848" s="1" t="n"/>
      <c r="O848" s="1" t="n"/>
      <c r="P848" s="1" t="n"/>
      <c r="Q848" s="1" t="n"/>
      <c r="R848" s="1" t="n"/>
      <c r="S848" s="210" t="n"/>
      <c r="T848" s="210" t="n"/>
      <c r="U848" s="1" t="n"/>
      <c r="V848" s="1" t="n"/>
      <c r="W848" s="1" t="n"/>
      <c r="X848" s="1" t="n"/>
      <c r="Y848" s="210" t="n"/>
      <c r="Z848" s="1" t="n"/>
      <c r="AA848" s="1" t="n"/>
      <c r="AB848" s="212" t="n"/>
      <c r="AC848" s="212" t="n"/>
    </row>
    <row r="849">
      <c r="A849" s="1" t="n"/>
      <c r="B849" s="1" t="n"/>
      <c r="C849" s="1" t="n"/>
      <c r="D849" s="1" t="n"/>
      <c r="E849" s="1" t="n"/>
      <c r="F849" s="1" t="n"/>
      <c r="G849" s="1" t="n"/>
      <c r="H849" s="1" t="n"/>
      <c r="I849" s="1" t="n"/>
      <c r="J849" s="1" t="n"/>
      <c r="K849" s="1" t="n"/>
      <c r="L849" s="1" t="n"/>
      <c r="M849" s="1" t="n"/>
      <c r="N849" s="1" t="n"/>
      <c r="O849" s="1" t="n"/>
      <c r="P849" s="1" t="n"/>
      <c r="Q849" s="1" t="n"/>
      <c r="R849" s="1" t="n"/>
      <c r="S849" s="210" t="n"/>
      <c r="T849" s="210" t="n"/>
      <c r="U849" s="1" t="n"/>
      <c r="V849" s="1" t="n"/>
      <c r="W849" s="1" t="n"/>
      <c r="X849" s="1" t="n"/>
      <c r="Y849" s="210" t="n"/>
      <c r="Z849" s="1" t="n"/>
      <c r="AA849" s="1" t="n"/>
      <c r="AB849" s="212" t="n"/>
      <c r="AC849" s="212" t="n"/>
    </row>
    <row r="850">
      <c r="A850" s="1" t="n"/>
      <c r="B850" s="1" t="n"/>
      <c r="C850" s="1" t="n"/>
      <c r="D850" s="1" t="n"/>
      <c r="E850" s="1" t="n"/>
      <c r="F850" s="1" t="n"/>
      <c r="G850" s="1" t="n"/>
      <c r="H850" s="1" t="n"/>
      <c r="I850" s="1" t="n"/>
      <c r="J850" s="1" t="n"/>
      <c r="K850" s="1" t="n"/>
      <c r="L850" s="1" t="n"/>
      <c r="M850" s="1" t="n"/>
      <c r="N850" s="1" t="n"/>
      <c r="O850" s="1" t="n"/>
      <c r="P850" s="1" t="n"/>
      <c r="Q850" s="1" t="n"/>
      <c r="R850" s="1" t="n"/>
      <c r="S850" s="210" t="n"/>
      <c r="T850" s="210" t="n"/>
      <c r="U850" s="1" t="n"/>
      <c r="V850" s="1" t="n"/>
      <c r="W850" s="1" t="n"/>
      <c r="X850" s="1" t="n"/>
      <c r="Y850" s="210" t="n"/>
      <c r="Z850" s="1" t="n"/>
      <c r="AA850" s="1" t="n"/>
      <c r="AB850" s="212" t="n"/>
      <c r="AC850" s="212" t="n"/>
    </row>
    <row r="851">
      <c r="A851" s="1" t="n"/>
      <c r="B851" s="1" t="n"/>
      <c r="C851" s="1" t="n"/>
      <c r="D851" s="1" t="n"/>
      <c r="E851" s="1" t="n"/>
      <c r="F851" s="1" t="n"/>
      <c r="G851" s="1" t="n"/>
      <c r="H851" s="1" t="n"/>
      <c r="I851" s="1" t="n"/>
      <c r="J851" s="1" t="n"/>
      <c r="K851" s="1" t="n"/>
      <c r="L851" s="1" t="n"/>
      <c r="M851" s="1" t="n"/>
      <c r="N851" s="1" t="n"/>
      <c r="O851" s="1" t="n"/>
      <c r="P851" s="1" t="n"/>
      <c r="Q851" s="1" t="n"/>
      <c r="R851" s="1" t="n"/>
      <c r="S851" s="210" t="n"/>
      <c r="T851" s="210" t="n"/>
      <c r="U851" s="1" t="n"/>
      <c r="V851" s="1" t="n"/>
      <c r="W851" s="1" t="n"/>
      <c r="X851" s="1" t="n"/>
      <c r="Y851" s="210" t="n"/>
      <c r="Z851" s="1" t="n"/>
      <c r="AA851" s="1" t="n"/>
      <c r="AB851" s="212" t="n"/>
      <c r="AC851" s="212" t="n"/>
    </row>
    <row r="852">
      <c r="A852" s="1" t="n"/>
      <c r="B852" s="1" t="n"/>
      <c r="C852" s="1" t="n"/>
      <c r="D852" s="1" t="n"/>
      <c r="E852" s="1" t="n"/>
      <c r="F852" s="1" t="n"/>
      <c r="G852" s="1" t="n"/>
      <c r="H852" s="1" t="n"/>
      <c r="I852" s="1" t="n"/>
      <c r="J852" s="1" t="n"/>
      <c r="K852" s="1" t="n"/>
      <c r="L852" s="1" t="n"/>
      <c r="M852" s="1" t="n"/>
      <c r="N852" s="1" t="n"/>
      <c r="O852" s="1" t="n"/>
      <c r="P852" s="1" t="n"/>
      <c r="Q852" s="1" t="n"/>
      <c r="R852" s="1" t="n"/>
      <c r="S852" s="210" t="n"/>
      <c r="T852" s="210" t="n"/>
      <c r="U852" s="1" t="n"/>
      <c r="V852" s="1" t="n"/>
      <c r="W852" s="1" t="n"/>
      <c r="X852" s="1" t="n"/>
      <c r="Y852" s="210" t="n"/>
      <c r="Z852" s="1" t="n"/>
      <c r="AA852" s="1" t="n"/>
      <c r="AB852" s="212" t="n"/>
      <c r="AC852" s="212" t="n"/>
    </row>
    <row r="853">
      <c r="A853" s="1" t="n"/>
      <c r="B853" s="1" t="n"/>
      <c r="C853" s="1" t="n"/>
      <c r="D853" s="1" t="n"/>
      <c r="E853" s="1" t="n"/>
      <c r="F853" s="1" t="n"/>
      <c r="G853" s="1" t="n"/>
      <c r="H853" s="1" t="n"/>
      <c r="I853" s="1" t="n"/>
      <c r="J853" s="1" t="n"/>
      <c r="K853" s="1" t="n"/>
      <c r="L853" s="1" t="n"/>
      <c r="M853" s="1" t="n"/>
      <c r="N853" s="1" t="n"/>
      <c r="O853" s="1" t="n"/>
      <c r="P853" s="1" t="n"/>
      <c r="Q853" s="1" t="n"/>
      <c r="R853" s="1" t="n"/>
      <c r="S853" s="210" t="n"/>
      <c r="T853" s="210" t="n"/>
      <c r="U853" s="1" t="n"/>
      <c r="V853" s="1" t="n"/>
      <c r="W853" s="1" t="n"/>
      <c r="X853" s="1" t="n"/>
      <c r="Y853" s="210" t="n"/>
      <c r="Z853" s="1" t="n"/>
      <c r="AA853" s="1" t="n"/>
      <c r="AB853" s="212" t="n"/>
      <c r="AC853" s="212" t="n"/>
    </row>
    <row r="854">
      <c r="A854" s="1" t="n"/>
      <c r="B854" s="1" t="n"/>
      <c r="C854" s="1" t="n"/>
      <c r="D854" s="1" t="n"/>
      <c r="E854" s="1" t="n"/>
      <c r="F854" s="1" t="n"/>
      <c r="G854" s="1" t="n"/>
      <c r="H854" s="1" t="n"/>
      <c r="I854" s="1" t="n"/>
      <c r="J854" s="1" t="n"/>
      <c r="K854" s="1" t="n"/>
      <c r="L854" s="1" t="n"/>
      <c r="M854" s="1" t="n"/>
      <c r="N854" s="1" t="n"/>
      <c r="O854" s="1" t="n"/>
      <c r="P854" s="1" t="n"/>
      <c r="Q854" s="1" t="n"/>
      <c r="R854" s="1" t="n"/>
      <c r="S854" s="210" t="n"/>
      <c r="T854" s="210" t="n"/>
      <c r="U854" s="1" t="n"/>
      <c r="V854" s="1" t="n"/>
      <c r="W854" s="1" t="n"/>
      <c r="X854" s="1" t="n"/>
      <c r="Y854" s="210" t="n"/>
      <c r="Z854" s="1" t="n"/>
      <c r="AA854" s="1" t="n"/>
      <c r="AB854" s="212" t="n"/>
      <c r="AC854" s="212" t="n"/>
    </row>
    <row r="855">
      <c r="A855" s="1" t="n"/>
      <c r="B855" s="1" t="n"/>
      <c r="C855" s="1" t="n"/>
      <c r="D855" s="1" t="n"/>
      <c r="E855" s="1" t="n"/>
      <c r="F855" s="1" t="n"/>
      <c r="G855" s="1" t="n"/>
      <c r="H855" s="1" t="n"/>
      <c r="I855" s="1" t="n"/>
      <c r="J855" s="1" t="n"/>
      <c r="K855" s="1" t="n"/>
      <c r="L855" s="1" t="n"/>
      <c r="M855" s="1" t="n"/>
      <c r="N855" s="1" t="n"/>
      <c r="O855" s="1" t="n"/>
      <c r="P855" s="1" t="n"/>
      <c r="Q855" s="1" t="n"/>
      <c r="R855" s="1" t="n"/>
      <c r="S855" s="210" t="n"/>
      <c r="T855" s="210" t="n"/>
      <c r="U855" s="1" t="n"/>
      <c r="V855" s="1" t="n"/>
      <c r="W855" s="1" t="n"/>
      <c r="X855" s="1" t="n"/>
      <c r="Y855" s="210" t="n"/>
      <c r="Z855" s="1" t="n"/>
      <c r="AA855" s="1" t="n"/>
      <c r="AB855" s="212" t="n"/>
      <c r="AC855" s="212" t="n"/>
    </row>
    <row r="856">
      <c r="A856" s="1" t="n"/>
      <c r="B856" s="1" t="n"/>
      <c r="C856" s="1" t="n"/>
      <c r="D856" s="1" t="n"/>
      <c r="E856" s="1" t="n"/>
      <c r="F856" s="1" t="n"/>
      <c r="G856" s="1" t="n"/>
      <c r="H856" s="1" t="n"/>
      <c r="I856" s="1" t="n"/>
      <c r="J856" s="1" t="n"/>
      <c r="K856" s="1" t="n"/>
      <c r="L856" s="1" t="n"/>
      <c r="M856" s="1" t="n"/>
      <c r="N856" s="1" t="n"/>
      <c r="O856" s="1" t="n"/>
      <c r="P856" s="1" t="n"/>
      <c r="Q856" s="1" t="n"/>
      <c r="R856" s="1" t="n"/>
      <c r="S856" s="210" t="n"/>
      <c r="T856" s="210" t="n"/>
      <c r="U856" s="1" t="n"/>
      <c r="V856" s="1" t="n"/>
      <c r="W856" s="1" t="n"/>
      <c r="X856" s="1" t="n"/>
      <c r="Y856" s="210" t="n"/>
      <c r="Z856" s="1" t="n"/>
      <c r="AA856" s="1" t="n"/>
      <c r="AB856" s="212" t="n"/>
      <c r="AC856" s="212" t="n"/>
    </row>
    <row r="857">
      <c r="A857" s="1" t="n"/>
      <c r="B857" s="1" t="n"/>
      <c r="C857" s="1" t="n"/>
      <c r="D857" s="1" t="n"/>
      <c r="E857" s="1" t="n"/>
      <c r="F857" s="1" t="n"/>
      <c r="G857" s="1" t="n"/>
      <c r="H857" s="1" t="n"/>
      <c r="I857" s="1" t="n"/>
      <c r="J857" s="1" t="n"/>
      <c r="K857" s="1" t="n"/>
      <c r="L857" s="1" t="n"/>
      <c r="M857" s="1" t="n"/>
      <c r="N857" s="1" t="n"/>
      <c r="O857" s="1" t="n"/>
      <c r="P857" s="1" t="n"/>
      <c r="Q857" s="1" t="n"/>
      <c r="R857" s="1" t="n"/>
      <c r="S857" s="210" t="n"/>
      <c r="T857" s="210" t="n"/>
      <c r="U857" s="1" t="n"/>
      <c r="V857" s="1" t="n"/>
      <c r="W857" s="1" t="n"/>
      <c r="X857" s="1" t="n"/>
      <c r="Y857" s="210" t="n"/>
      <c r="Z857" s="1" t="n"/>
      <c r="AA857" s="1" t="n"/>
      <c r="AB857" s="212" t="n"/>
      <c r="AC857" s="212" t="n"/>
    </row>
    <row r="858">
      <c r="A858" s="1" t="n"/>
      <c r="B858" s="1" t="n"/>
      <c r="C858" s="1" t="n"/>
      <c r="D858" s="1" t="n"/>
      <c r="E858" s="1" t="n"/>
      <c r="F858" s="1" t="n"/>
      <c r="G858" s="1" t="n"/>
      <c r="H858" s="1" t="n"/>
      <c r="I858" s="1" t="n"/>
      <c r="J858" s="1" t="n"/>
      <c r="K858" s="1" t="n"/>
      <c r="L858" s="1" t="n"/>
      <c r="M858" s="1" t="n"/>
      <c r="N858" s="1" t="n"/>
      <c r="O858" s="1" t="n"/>
      <c r="P858" s="1" t="n"/>
      <c r="Q858" s="1" t="n"/>
      <c r="R858" s="1" t="n"/>
      <c r="S858" s="210" t="n"/>
      <c r="T858" s="210" t="n"/>
      <c r="U858" s="1" t="n"/>
      <c r="V858" s="1" t="n"/>
      <c r="W858" s="1" t="n"/>
      <c r="X858" s="1" t="n"/>
      <c r="Y858" s="210" t="n"/>
      <c r="Z858" s="1" t="n"/>
      <c r="AA858" s="1" t="n"/>
      <c r="AB858" s="212" t="n"/>
      <c r="AC858" s="212" t="n"/>
    </row>
    <row r="859">
      <c r="A859" s="1" t="n"/>
      <c r="B859" s="1" t="n"/>
      <c r="C859" s="1" t="n"/>
      <c r="D859" s="1" t="n"/>
      <c r="E859" s="1" t="n"/>
      <c r="F859" s="1" t="n"/>
      <c r="G859" s="1" t="n"/>
      <c r="H859" s="1" t="n"/>
      <c r="I859" s="1" t="n"/>
      <c r="J859" s="1" t="n"/>
      <c r="K859" s="1" t="n"/>
      <c r="L859" s="1" t="n"/>
      <c r="M859" s="1" t="n"/>
      <c r="N859" s="1" t="n"/>
      <c r="O859" s="1" t="n"/>
      <c r="P859" s="1" t="n"/>
      <c r="Q859" s="1" t="n"/>
      <c r="R859" s="1" t="n"/>
      <c r="S859" s="210" t="n"/>
      <c r="T859" s="210" t="n"/>
      <c r="U859" s="1" t="n"/>
      <c r="V859" s="1" t="n"/>
      <c r="W859" s="1" t="n"/>
      <c r="X859" s="1" t="n"/>
      <c r="Y859" s="210" t="n"/>
      <c r="Z859" s="1" t="n"/>
      <c r="AA859" s="1" t="n"/>
      <c r="AB859" s="212" t="n"/>
      <c r="AC859" s="212" t="n"/>
    </row>
    <row r="860">
      <c r="A860" s="1" t="n"/>
      <c r="B860" s="1" t="n"/>
      <c r="C860" s="1" t="n"/>
      <c r="D860" s="1" t="n"/>
      <c r="E860" s="1" t="n"/>
      <c r="F860" s="1" t="n"/>
      <c r="G860" s="1" t="n"/>
      <c r="H860" s="1" t="n"/>
      <c r="I860" s="1" t="n"/>
      <c r="J860" s="1" t="n"/>
      <c r="K860" s="1" t="n"/>
      <c r="L860" s="1" t="n"/>
      <c r="M860" s="1" t="n"/>
      <c r="N860" s="1" t="n"/>
      <c r="O860" s="1" t="n"/>
      <c r="P860" s="1" t="n"/>
      <c r="Q860" s="1" t="n"/>
      <c r="R860" s="1" t="n"/>
      <c r="S860" s="210" t="n"/>
      <c r="T860" s="210" t="n"/>
      <c r="U860" s="1" t="n"/>
      <c r="V860" s="1" t="n"/>
      <c r="W860" s="1" t="n"/>
      <c r="X860" s="1" t="n"/>
      <c r="Y860" s="210" t="n"/>
      <c r="Z860" s="1" t="n"/>
      <c r="AA860" s="1" t="n"/>
      <c r="AB860" s="212" t="n"/>
      <c r="AC860" s="212" t="n"/>
    </row>
    <row r="861">
      <c r="A861" s="1" t="n"/>
      <c r="B861" s="1" t="n"/>
      <c r="C861" s="1" t="n"/>
      <c r="D861" s="1" t="n"/>
      <c r="E861" s="1" t="n"/>
      <c r="F861" s="1" t="n"/>
      <c r="G861" s="1" t="n"/>
      <c r="H861" s="1" t="n"/>
      <c r="I861" s="1" t="n"/>
      <c r="J861" s="1" t="n"/>
      <c r="K861" s="1" t="n"/>
      <c r="L861" s="1" t="n"/>
      <c r="M861" s="1" t="n"/>
      <c r="N861" s="1" t="n"/>
      <c r="O861" s="1" t="n"/>
      <c r="P861" s="1" t="n"/>
      <c r="Q861" s="1" t="n"/>
      <c r="R861" s="1" t="n"/>
      <c r="S861" s="210" t="n"/>
      <c r="T861" s="210" t="n"/>
      <c r="U861" s="1" t="n"/>
      <c r="V861" s="1" t="n"/>
      <c r="W861" s="1" t="n"/>
      <c r="X861" s="1" t="n"/>
      <c r="Y861" s="210" t="n"/>
      <c r="Z861" s="1" t="n"/>
      <c r="AA861" s="1" t="n"/>
      <c r="AB861" s="212" t="n"/>
      <c r="AC861" s="212" t="n"/>
    </row>
    <row r="862">
      <c r="A862" s="1" t="n"/>
      <c r="B862" s="1" t="n"/>
      <c r="C862" s="1" t="n"/>
      <c r="D862" s="1" t="n"/>
      <c r="E862" s="1" t="n"/>
      <c r="F862" s="1" t="n"/>
      <c r="G862" s="1" t="n"/>
      <c r="H862" s="1" t="n"/>
      <c r="I862" s="1" t="n"/>
      <c r="J862" s="1" t="n"/>
      <c r="K862" s="1" t="n"/>
      <c r="L862" s="1" t="n"/>
      <c r="M862" s="1" t="n"/>
      <c r="N862" s="1" t="n"/>
      <c r="O862" s="1" t="n"/>
      <c r="P862" s="1" t="n"/>
      <c r="Q862" s="1" t="n"/>
      <c r="R862" s="1" t="n"/>
      <c r="S862" s="210" t="n"/>
      <c r="T862" s="210" t="n"/>
      <c r="U862" s="1" t="n"/>
      <c r="V862" s="1" t="n"/>
      <c r="W862" s="1" t="n"/>
      <c r="X862" s="1" t="n"/>
      <c r="Y862" s="210" t="n"/>
      <c r="Z862" s="1" t="n"/>
      <c r="AA862" s="1" t="n"/>
      <c r="AB862" s="212" t="n"/>
      <c r="AC862" s="212" t="n"/>
    </row>
    <row r="863">
      <c r="A863" s="1" t="n"/>
      <c r="B863" s="1" t="n"/>
      <c r="C863" s="1" t="n"/>
      <c r="D863" s="1" t="n"/>
      <c r="E863" s="1" t="n"/>
      <c r="F863" s="1" t="n"/>
      <c r="G863" s="1" t="n"/>
      <c r="H863" s="1" t="n"/>
      <c r="I863" s="1" t="n"/>
      <c r="J863" s="1" t="n"/>
      <c r="K863" s="1" t="n"/>
      <c r="L863" s="1" t="n"/>
      <c r="M863" s="1" t="n"/>
      <c r="N863" s="1" t="n"/>
      <c r="O863" s="1" t="n"/>
      <c r="P863" s="1" t="n"/>
      <c r="Q863" s="1" t="n"/>
      <c r="R863" s="1" t="n"/>
      <c r="S863" s="210" t="n"/>
      <c r="T863" s="210" t="n"/>
      <c r="U863" s="1" t="n"/>
      <c r="V863" s="1" t="n"/>
      <c r="W863" s="1" t="n"/>
      <c r="X863" s="1" t="n"/>
      <c r="Y863" s="210" t="n"/>
      <c r="Z863" s="1" t="n"/>
      <c r="AA863" s="1" t="n"/>
      <c r="AB863" s="212" t="n"/>
      <c r="AC863" s="212" t="n"/>
    </row>
    <row r="864">
      <c r="A864" s="1" t="n"/>
      <c r="B864" s="1" t="n"/>
      <c r="C864" s="1" t="n"/>
      <c r="D864" s="1" t="n"/>
      <c r="E864" s="1" t="n"/>
      <c r="F864" s="1" t="n"/>
      <c r="G864" s="1" t="n"/>
      <c r="H864" s="1" t="n"/>
      <c r="I864" s="1" t="n"/>
      <c r="J864" s="1" t="n"/>
      <c r="K864" s="1" t="n"/>
      <c r="L864" s="1" t="n"/>
      <c r="M864" s="1" t="n"/>
      <c r="N864" s="1" t="n"/>
      <c r="O864" s="1" t="n"/>
      <c r="P864" s="1" t="n"/>
      <c r="Q864" s="1" t="n"/>
      <c r="R864" s="1" t="n"/>
      <c r="S864" s="210" t="n"/>
      <c r="T864" s="210" t="n"/>
      <c r="U864" s="1" t="n"/>
      <c r="V864" s="1" t="n"/>
      <c r="W864" s="1" t="n"/>
      <c r="X864" s="1" t="n"/>
      <c r="Y864" s="210" t="n"/>
      <c r="Z864" s="1" t="n"/>
      <c r="AA864" s="1" t="n"/>
      <c r="AB864" s="212" t="n"/>
      <c r="AC864" s="212" t="n"/>
    </row>
    <row r="865">
      <c r="A865" s="1" t="n"/>
      <c r="B865" s="1" t="n"/>
      <c r="C865" s="1" t="n"/>
      <c r="D865" s="1" t="n"/>
      <c r="E865" s="1" t="n"/>
      <c r="F865" s="1" t="n"/>
      <c r="G865" s="1" t="n"/>
      <c r="H865" s="1" t="n"/>
      <c r="I865" s="1" t="n"/>
      <c r="J865" s="1" t="n"/>
      <c r="K865" s="1" t="n"/>
      <c r="L865" s="1" t="n"/>
      <c r="M865" s="1" t="n"/>
      <c r="N865" s="1" t="n"/>
      <c r="O865" s="1" t="n"/>
      <c r="P865" s="1" t="n"/>
      <c r="Q865" s="1" t="n"/>
      <c r="R865" s="1" t="n"/>
      <c r="S865" s="210" t="n"/>
      <c r="T865" s="210" t="n"/>
      <c r="U865" s="1" t="n"/>
      <c r="V865" s="1" t="n"/>
      <c r="W865" s="1" t="n"/>
      <c r="X865" s="1" t="n"/>
      <c r="Y865" s="210" t="n"/>
      <c r="Z865" s="1" t="n"/>
      <c r="AA865" s="1" t="n"/>
      <c r="AB865" s="212" t="n"/>
      <c r="AC865" s="212" t="n"/>
    </row>
    <row r="866">
      <c r="A866" s="1" t="n"/>
      <c r="B866" s="1" t="n"/>
      <c r="C866" s="1" t="n"/>
      <c r="D866" s="1" t="n"/>
      <c r="E866" s="1" t="n"/>
      <c r="F866" s="1" t="n"/>
      <c r="G866" s="1" t="n"/>
      <c r="H866" s="1" t="n"/>
      <c r="I866" s="1" t="n"/>
      <c r="J866" s="1" t="n"/>
      <c r="K866" s="1" t="n"/>
      <c r="L866" s="1" t="n"/>
      <c r="M866" s="1" t="n"/>
      <c r="N866" s="1" t="n"/>
      <c r="O866" s="1" t="n"/>
      <c r="P866" s="1" t="n"/>
      <c r="Q866" s="1" t="n"/>
      <c r="R866" s="1" t="n"/>
      <c r="S866" s="210" t="n"/>
      <c r="T866" s="210" t="n"/>
      <c r="U866" s="1" t="n"/>
      <c r="V866" s="1" t="n"/>
      <c r="W866" s="1" t="n"/>
      <c r="X866" s="1" t="n"/>
      <c r="Y866" s="210" t="n"/>
      <c r="Z866" s="1" t="n"/>
      <c r="AA866" s="1" t="n"/>
      <c r="AB866" s="212" t="n"/>
      <c r="AC866" s="212" t="n"/>
    </row>
    <row r="867">
      <c r="A867" s="1" t="n"/>
      <c r="B867" s="1" t="n"/>
      <c r="C867" s="1" t="n"/>
      <c r="D867" s="1" t="n"/>
      <c r="E867" s="1" t="n"/>
      <c r="F867" s="1" t="n"/>
      <c r="G867" s="1" t="n"/>
      <c r="H867" s="1" t="n"/>
      <c r="I867" s="1" t="n"/>
      <c r="J867" s="1" t="n"/>
      <c r="K867" s="1" t="n"/>
      <c r="L867" s="1" t="n"/>
      <c r="M867" s="1" t="n"/>
      <c r="N867" s="1" t="n"/>
      <c r="O867" s="1" t="n"/>
      <c r="P867" s="1" t="n"/>
      <c r="Q867" s="1" t="n"/>
      <c r="R867" s="1" t="n"/>
      <c r="S867" s="210" t="n"/>
      <c r="T867" s="210" t="n"/>
      <c r="U867" s="1" t="n"/>
      <c r="V867" s="1" t="n"/>
      <c r="W867" s="1" t="n"/>
      <c r="X867" s="1" t="n"/>
      <c r="Y867" s="210" t="n"/>
      <c r="Z867" s="1" t="n"/>
      <c r="AA867" s="1" t="n"/>
      <c r="AB867" s="212" t="n"/>
      <c r="AC867" s="212" t="n"/>
    </row>
    <row r="868">
      <c r="A868" s="1" t="n"/>
      <c r="B868" s="1" t="n"/>
      <c r="C868" s="1" t="n"/>
      <c r="D868" s="1" t="n"/>
      <c r="E868" s="1" t="n"/>
      <c r="F868" s="1" t="n"/>
      <c r="G868" s="1" t="n"/>
      <c r="H868" s="1" t="n"/>
      <c r="I868" s="1" t="n"/>
      <c r="J868" s="1" t="n"/>
      <c r="K868" s="1" t="n"/>
      <c r="L868" s="1" t="n"/>
      <c r="M868" s="1" t="n"/>
      <c r="N868" s="1" t="n"/>
      <c r="O868" s="1" t="n"/>
      <c r="P868" s="1" t="n"/>
      <c r="Q868" s="1" t="n"/>
      <c r="R868" s="1" t="n"/>
      <c r="S868" s="210" t="n"/>
      <c r="T868" s="210" t="n"/>
      <c r="U868" s="1" t="n"/>
      <c r="V868" s="1" t="n"/>
      <c r="W868" s="1" t="n"/>
      <c r="X868" s="1" t="n"/>
      <c r="Y868" s="210" t="n"/>
      <c r="Z868" s="1" t="n"/>
      <c r="AA868" s="1" t="n"/>
      <c r="AB868" s="212" t="n"/>
      <c r="AC868" s="212" t="n"/>
    </row>
    <row r="869">
      <c r="A869" s="1" t="n"/>
      <c r="B869" s="1" t="n"/>
      <c r="C869" s="1" t="n"/>
      <c r="D869" s="1" t="n"/>
      <c r="E869" s="1" t="n"/>
      <c r="F869" s="1" t="n"/>
      <c r="G869" s="1" t="n"/>
      <c r="H869" s="1" t="n"/>
      <c r="I869" s="1" t="n"/>
      <c r="J869" s="1" t="n"/>
      <c r="K869" s="1" t="n"/>
      <c r="L869" s="1" t="n"/>
      <c r="M869" s="1" t="n"/>
      <c r="N869" s="1" t="n"/>
      <c r="O869" s="1" t="n"/>
      <c r="P869" s="1" t="n"/>
      <c r="Q869" s="1" t="n"/>
      <c r="R869" s="1" t="n"/>
      <c r="S869" s="210" t="n"/>
      <c r="T869" s="210" t="n"/>
      <c r="U869" s="1" t="n"/>
      <c r="V869" s="1" t="n"/>
      <c r="W869" s="1" t="n"/>
      <c r="X869" s="1" t="n"/>
      <c r="Y869" s="210" t="n"/>
      <c r="Z869" s="1" t="n"/>
      <c r="AA869" s="1" t="n"/>
      <c r="AB869" s="212" t="n"/>
      <c r="AC869" s="212" t="n"/>
    </row>
    <row r="870">
      <c r="A870" s="1" t="n"/>
      <c r="B870" s="1" t="n"/>
      <c r="C870" s="1" t="n"/>
      <c r="D870" s="1" t="n"/>
      <c r="E870" s="1" t="n"/>
      <c r="F870" s="1" t="n"/>
      <c r="G870" s="1" t="n"/>
      <c r="H870" s="1" t="n"/>
      <c r="I870" s="1" t="n"/>
      <c r="J870" s="1" t="n"/>
      <c r="K870" s="1" t="n"/>
      <c r="L870" s="1" t="n"/>
      <c r="M870" s="1" t="n"/>
      <c r="N870" s="1" t="n"/>
      <c r="O870" s="1" t="n"/>
      <c r="P870" s="1" t="n"/>
      <c r="Q870" s="1" t="n"/>
      <c r="R870" s="1" t="n"/>
      <c r="S870" s="210" t="n"/>
      <c r="T870" s="210" t="n"/>
      <c r="U870" s="1" t="n"/>
      <c r="V870" s="1" t="n"/>
      <c r="W870" s="1" t="n"/>
      <c r="X870" s="1" t="n"/>
      <c r="Y870" s="210" t="n"/>
      <c r="Z870" s="1" t="n"/>
      <c r="AA870" s="1" t="n"/>
      <c r="AB870" s="212" t="n"/>
      <c r="AC870" s="212" t="n"/>
    </row>
    <row r="871">
      <c r="A871" s="1" t="n"/>
      <c r="B871" s="1" t="n"/>
      <c r="C871" s="1" t="n"/>
      <c r="D871" s="1" t="n"/>
      <c r="E871" s="1" t="n"/>
      <c r="F871" s="1" t="n"/>
      <c r="G871" s="1" t="n"/>
      <c r="H871" s="1" t="n"/>
      <c r="I871" s="1" t="n"/>
      <c r="J871" s="1" t="n"/>
      <c r="K871" s="1" t="n"/>
      <c r="L871" s="1" t="n"/>
      <c r="M871" s="1" t="n"/>
      <c r="N871" s="1" t="n"/>
      <c r="O871" s="1" t="n"/>
      <c r="P871" s="1" t="n"/>
      <c r="Q871" s="1" t="n"/>
      <c r="R871" s="1" t="n"/>
      <c r="S871" s="210" t="n"/>
      <c r="T871" s="210" t="n"/>
      <c r="U871" s="1" t="n"/>
      <c r="V871" s="1" t="n"/>
      <c r="W871" s="1" t="n"/>
      <c r="X871" s="1" t="n"/>
      <c r="Y871" s="210" t="n"/>
      <c r="Z871" s="1" t="n"/>
      <c r="AA871" s="1" t="n"/>
      <c r="AB871" s="212" t="n"/>
      <c r="AC871" s="212" t="n"/>
    </row>
    <row r="872">
      <c r="A872" s="1" t="n"/>
      <c r="B872" s="1" t="n"/>
      <c r="C872" s="1" t="n"/>
      <c r="D872" s="1" t="n"/>
      <c r="E872" s="1" t="n"/>
      <c r="F872" s="1" t="n"/>
      <c r="G872" s="1" t="n"/>
      <c r="H872" s="1" t="n"/>
      <c r="I872" s="1" t="n"/>
      <c r="J872" s="1" t="n"/>
      <c r="K872" s="1" t="n"/>
      <c r="L872" s="1" t="n"/>
      <c r="M872" s="1" t="n"/>
      <c r="N872" s="1" t="n"/>
      <c r="O872" s="1" t="n"/>
      <c r="P872" s="1" t="n"/>
      <c r="Q872" s="1" t="n"/>
      <c r="R872" s="1" t="n"/>
      <c r="S872" s="210" t="n"/>
      <c r="T872" s="210" t="n"/>
      <c r="U872" s="1" t="n"/>
      <c r="V872" s="1" t="n"/>
      <c r="W872" s="1" t="n"/>
      <c r="X872" s="1" t="n"/>
      <c r="Y872" s="210" t="n"/>
      <c r="Z872" s="1" t="n"/>
      <c r="AA872" s="1" t="n"/>
      <c r="AB872" s="212" t="n"/>
      <c r="AC872" s="212" t="n"/>
    </row>
    <row r="873">
      <c r="A873" s="1" t="n"/>
      <c r="B873" s="1" t="n"/>
      <c r="C873" s="1" t="n"/>
      <c r="D873" s="1" t="n"/>
      <c r="E873" s="1" t="n"/>
      <c r="F873" s="1" t="n"/>
      <c r="G873" s="1" t="n"/>
      <c r="H873" s="1" t="n"/>
      <c r="I873" s="1" t="n"/>
      <c r="J873" s="1" t="n"/>
      <c r="K873" s="1" t="n"/>
      <c r="L873" s="1" t="n"/>
      <c r="M873" s="1" t="n"/>
      <c r="N873" s="1" t="n"/>
      <c r="O873" s="1" t="n"/>
      <c r="P873" s="1" t="n"/>
      <c r="Q873" s="1" t="n"/>
      <c r="R873" s="1" t="n"/>
      <c r="S873" s="210" t="n"/>
      <c r="T873" s="210" t="n"/>
      <c r="U873" s="1" t="n"/>
      <c r="V873" s="1" t="n"/>
      <c r="W873" s="1" t="n"/>
      <c r="X873" s="1" t="n"/>
      <c r="Y873" s="210" t="n"/>
      <c r="Z873" s="1" t="n"/>
      <c r="AA873" s="1" t="n"/>
      <c r="AB873" s="212" t="n"/>
      <c r="AC873" s="212" t="n"/>
    </row>
    <row r="874">
      <c r="A874" s="1" t="n"/>
      <c r="B874" s="1" t="n"/>
      <c r="C874" s="1" t="n"/>
      <c r="D874" s="1" t="n"/>
      <c r="E874" s="1" t="n"/>
      <c r="F874" s="1" t="n"/>
      <c r="G874" s="1" t="n"/>
      <c r="H874" s="1" t="n"/>
      <c r="I874" s="1" t="n"/>
      <c r="J874" s="1" t="n"/>
      <c r="K874" s="1" t="n"/>
      <c r="L874" s="1" t="n"/>
      <c r="M874" s="1" t="n"/>
      <c r="N874" s="1" t="n"/>
      <c r="O874" s="1" t="n"/>
      <c r="P874" s="1" t="n"/>
      <c r="Q874" s="1" t="n"/>
      <c r="R874" s="1" t="n"/>
      <c r="S874" s="210" t="n"/>
      <c r="T874" s="210" t="n"/>
      <c r="U874" s="1" t="n"/>
      <c r="V874" s="1" t="n"/>
      <c r="W874" s="1" t="n"/>
      <c r="X874" s="1" t="n"/>
      <c r="Y874" s="210" t="n"/>
      <c r="Z874" s="1" t="n"/>
      <c r="AA874" s="1" t="n"/>
      <c r="AB874" s="212" t="n"/>
      <c r="AC874" s="212" t="n"/>
    </row>
    <row r="875">
      <c r="A875" s="1" t="n"/>
      <c r="B875" s="1" t="n"/>
      <c r="C875" s="1" t="n"/>
      <c r="D875" s="1" t="n"/>
      <c r="E875" s="1" t="n"/>
      <c r="F875" s="1" t="n"/>
      <c r="G875" s="1" t="n"/>
      <c r="H875" s="1" t="n"/>
      <c r="I875" s="1" t="n"/>
      <c r="J875" s="1" t="n"/>
      <c r="K875" s="1" t="n"/>
      <c r="L875" s="1" t="n"/>
      <c r="M875" s="1" t="n"/>
      <c r="N875" s="1" t="n"/>
      <c r="O875" s="1" t="n"/>
      <c r="P875" s="1" t="n"/>
      <c r="Q875" s="1" t="n"/>
      <c r="R875" s="1" t="n"/>
      <c r="S875" s="210" t="n"/>
      <c r="T875" s="210" t="n"/>
      <c r="U875" s="1" t="n"/>
      <c r="V875" s="1" t="n"/>
      <c r="W875" s="1" t="n"/>
      <c r="X875" s="1" t="n"/>
      <c r="Y875" s="210" t="n"/>
      <c r="Z875" s="1" t="n"/>
      <c r="AA875" s="1" t="n"/>
      <c r="AB875" s="212" t="n"/>
      <c r="AC875" s="212" t="n"/>
    </row>
    <row r="876">
      <c r="A876" s="1" t="n"/>
      <c r="B876" s="1" t="n"/>
      <c r="C876" s="1" t="n"/>
      <c r="D876" s="1" t="n"/>
      <c r="E876" s="1" t="n"/>
      <c r="F876" s="1" t="n"/>
      <c r="G876" s="1" t="n"/>
      <c r="H876" s="1" t="n"/>
      <c r="I876" s="1" t="n"/>
      <c r="J876" s="1" t="n"/>
      <c r="K876" s="1" t="n"/>
      <c r="L876" s="1" t="n"/>
      <c r="M876" s="1" t="n"/>
      <c r="N876" s="1" t="n"/>
      <c r="O876" s="1" t="n"/>
      <c r="P876" s="1" t="n"/>
      <c r="Q876" s="1" t="n"/>
      <c r="R876" s="1" t="n"/>
      <c r="S876" s="210" t="n"/>
      <c r="T876" s="210" t="n"/>
      <c r="U876" s="1" t="n"/>
      <c r="V876" s="1" t="n"/>
      <c r="W876" s="1" t="n"/>
      <c r="X876" s="1" t="n"/>
      <c r="Y876" s="210" t="n"/>
      <c r="Z876" s="1" t="n"/>
      <c r="AA876" s="1" t="n"/>
      <c r="AB876" s="212" t="n"/>
      <c r="AC876" s="212" t="n"/>
    </row>
    <row r="877">
      <c r="A877" s="1" t="n"/>
      <c r="B877" s="1" t="n"/>
      <c r="C877" s="1" t="n"/>
      <c r="D877" s="1" t="n"/>
      <c r="E877" s="1" t="n"/>
      <c r="F877" s="1" t="n"/>
      <c r="G877" s="1" t="n"/>
      <c r="H877" s="1" t="n"/>
      <c r="I877" s="1" t="n"/>
      <c r="J877" s="1" t="n"/>
      <c r="K877" s="1" t="n"/>
      <c r="L877" s="1" t="n"/>
      <c r="M877" s="1" t="n"/>
      <c r="N877" s="1" t="n"/>
      <c r="O877" s="1" t="n"/>
      <c r="P877" s="1" t="n"/>
      <c r="Q877" s="1" t="n"/>
      <c r="R877" s="1" t="n"/>
      <c r="S877" s="210" t="n"/>
      <c r="T877" s="210" t="n"/>
      <c r="U877" s="1" t="n"/>
      <c r="V877" s="1" t="n"/>
      <c r="W877" s="1" t="n"/>
      <c r="X877" s="1" t="n"/>
      <c r="Y877" s="210" t="n"/>
      <c r="Z877" s="1" t="n"/>
      <c r="AA877" s="1" t="n"/>
      <c r="AB877" s="212" t="n"/>
      <c r="AC877" s="212" t="n"/>
    </row>
    <row r="878">
      <c r="A878" s="1" t="n"/>
      <c r="B878" s="1" t="n"/>
      <c r="C878" s="1" t="n"/>
      <c r="D878" s="1" t="n"/>
      <c r="E878" s="1" t="n"/>
      <c r="F878" s="1" t="n"/>
      <c r="G878" s="1" t="n"/>
      <c r="H878" s="1" t="n"/>
      <c r="I878" s="1" t="n"/>
      <c r="J878" s="1" t="n"/>
      <c r="K878" s="1" t="n"/>
      <c r="L878" s="1" t="n"/>
      <c r="M878" s="1" t="n"/>
      <c r="N878" s="1" t="n"/>
      <c r="O878" s="1" t="n"/>
      <c r="P878" s="1" t="n"/>
      <c r="Q878" s="1" t="n"/>
      <c r="R878" s="1" t="n"/>
      <c r="S878" s="210" t="n"/>
      <c r="T878" s="210" t="n"/>
      <c r="U878" s="1" t="n"/>
      <c r="V878" s="1" t="n"/>
      <c r="W878" s="1" t="n"/>
      <c r="X878" s="1" t="n"/>
      <c r="Y878" s="210" t="n"/>
      <c r="Z878" s="1" t="n"/>
      <c r="AA878" s="1" t="n"/>
      <c r="AB878" s="212" t="n"/>
      <c r="AC878" s="212" t="n"/>
    </row>
    <row r="879">
      <c r="A879" s="1" t="n"/>
      <c r="B879" s="1" t="n"/>
      <c r="C879" s="1" t="n"/>
      <c r="D879" s="1" t="n"/>
      <c r="E879" s="1" t="n"/>
      <c r="F879" s="1" t="n"/>
      <c r="G879" s="1" t="n"/>
      <c r="H879" s="1" t="n"/>
      <c r="I879" s="1" t="n"/>
      <c r="J879" s="1" t="n"/>
      <c r="K879" s="1" t="n"/>
      <c r="L879" s="1" t="n"/>
      <c r="M879" s="1" t="n"/>
      <c r="N879" s="1" t="n"/>
      <c r="O879" s="1" t="n"/>
      <c r="P879" s="1" t="n"/>
      <c r="Q879" s="1" t="n"/>
      <c r="R879" s="1" t="n"/>
      <c r="S879" s="210" t="n"/>
      <c r="T879" s="210" t="n"/>
      <c r="U879" s="1" t="n"/>
      <c r="V879" s="1" t="n"/>
      <c r="W879" s="1" t="n"/>
      <c r="X879" s="1" t="n"/>
      <c r="Y879" s="210" t="n"/>
      <c r="Z879" s="1" t="n"/>
      <c r="AA879" s="1" t="n"/>
      <c r="AB879" s="212" t="n"/>
      <c r="AC879" s="212" t="n"/>
    </row>
    <row r="880">
      <c r="A880" s="1" t="n"/>
      <c r="B880" s="1" t="n"/>
      <c r="C880" s="1" t="n"/>
      <c r="D880" s="1" t="n"/>
      <c r="E880" s="1" t="n"/>
      <c r="F880" s="1" t="n"/>
      <c r="G880" s="1" t="n"/>
      <c r="H880" s="1" t="n"/>
      <c r="I880" s="1" t="n"/>
      <c r="J880" s="1" t="n"/>
      <c r="K880" s="1" t="n"/>
      <c r="L880" s="1" t="n"/>
      <c r="M880" s="1" t="n"/>
      <c r="N880" s="1" t="n"/>
      <c r="O880" s="1" t="n"/>
      <c r="P880" s="1" t="n"/>
      <c r="Q880" s="1" t="n"/>
      <c r="R880" s="1" t="n"/>
      <c r="S880" s="210" t="n"/>
      <c r="T880" s="210" t="n"/>
      <c r="U880" s="1" t="n"/>
      <c r="V880" s="1" t="n"/>
      <c r="W880" s="1" t="n"/>
      <c r="X880" s="1" t="n"/>
      <c r="Y880" s="210" t="n"/>
      <c r="Z880" s="1" t="n"/>
      <c r="AA880" s="1" t="n"/>
      <c r="AB880" s="212" t="n"/>
      <c r="AC880" s="212" t="n"/>
    </row>
    <row r="881">
      <c r="A881" s="1" t="n"/>
      <c r="B881" s="1" t="n"/>
      <c r="C881" s="1" t="n"/>
      <c r="D881" s="1" t="n"/>
      <c r="E881" s="1" t="n"/>
      <c r="F881" s="1" t="n"/>
      <c r="G881" s="1" t="n"/>
      <c r="H881" s="1" t="n"/>
      <c r="I881" s="1" t="n"/>
      <c r="J881" s="1" t="n"/>
      <c r="K881" s="1" t="n"/>
      <c r="L881" s="1" t="n"/>
      <c r="M881" s="1" t="n"/>
      <c r="N881" s="1" t="n"/>
      <c r="O881" s="1" t="n"/>
      <c r="P881" s="1" t="n"/>
      <c r="Q881" s="1" t="n"/>
      <c r="R881" s="1" t="n"/>
      <c r="S881" s="210" t="n"/>
      <c r="T881" s="210" t="n"/>
      <c r="U881" s="1" t="n"/>
      <c r="V881" s="1" t="n"/>
      <c r="W881" s="1" t="n"/>
      <c r="X881" s="1" t="n"/>
      <c r="Y881" s="210" t="n"/>
      <c r="Z881" s="1" t="n"/>
      <c r="AA881" s="1" t="n"/>
      <c r="AB881" s="212" t="n"/>
      <c r="AC881" s="212" t="n"/>
    </row>
    <row r="882">
      <c r="A882" s="1" t="n"/>
      <c r="B882" s="1" t="n"/>
      <c r="C882" s="1" t="n"/>
      <c r="D882" s="1" t="n"/>
      <c r="E882" s="1" t="n"/>
      <c r="F882" s="1" t="n"/>
      <c r="G882" s="1" t="n"/>
      <c r="H882" s="1" t="n"/>
      <c r="I882" s="1" t="n"/>
      <c r="J882" s="1" t="n"/>
      <c r="K882" s="1" t="n"/>
      <c r="L882" s="1" t="n"/>
      <c r="M882" s="1" t="n"/>
      <c r="N882" s="1" t="n"/>
      <c r="O882" s="1" t="n"/>
      <c r="P882" s="1" t="n"/>
      <c r="Q882" s="1" t="n"/>
      <c r="R882" s="1" t="n"/>
      <c r="S882" s="210" t="n"/>
      <c r="T882" s="210" t="n"/>
      <c r="U882" s="1" t="n"/>
      <c r="V882" s="1" t="n"/>
      <c r="W882" s="1" t="n"/>
      <c r="X882" s="1" t="n"/>
      <c r="Y882" s="210" t="n"/>
      <c r="Z882" s="1" t="n"/>
      <c r="AA882" s="1" t="n"/>
      <c r="AB882" s="212" t="n"/>
      <c r="AC882" s="212" t="n"/>
    </row>
    <row r="883">
      <c r="A883" s="1" t="n"/>
      <c r="B883" s="1" t="n"/>
      <c r="C883" s="1" t="n"/>
      <c r="D883" s="1" t="n"/>
      <c r="E883" s="1" t="n"/>
      <c r="F883" s="1" t="n"/>
      <c r="G883" s="1" t="n"/>
      <c r="H883" s="1" t="n"/>
      <c r="I883" s="1" t="n"/>
      <c r="J883" s="1" t="n"/>
      <c r="K883" s="1" t="n"/>
      <c r="L883" s="1" t="n"/>
      <c r="M883" s="1" t="n"/>
      <c r="N883" s="1" t="n"/>
      <c r="O883" s="1" t="n"/>
      <c r="P883" s="1" t="n"/>
      <c r="Q883" s="1" t="n"/>
      <c r="R883" s="1" t="n"/>
      <c r="S883" s="210" t="n"/>
      <c r="T883" s="210" t="n"/>
      <c r="U883" s="1" t="n"/>
      <c r="V883" s="1" t="n"/>
      <c r="W883" s="1" t="n"/>
      <c r="X883" s="1" t="n"/>
      <c r="Y883" s="210" t="n"/>
      <c r="Z883" s="1" t="n"/>
      <c r="AA883" s="1" t="n"/>
      <c r="AB883" s="212" t="n"/>
      <c r="AC883" s="212" t="n"/>
    </row>
    <row r="884">
      <c r="A884" s="1" t="n"/>
      <c r="B884" s="1" t="n"/>
      <c r="C884" s="1" t="n"/>
      <c r="D884" s="1" t="n"/>
      <c r="E884" s="1" t="n"/>
      <c r="F884" s="1" t="n"/>
      <c r="G884" s="1" t="n"/>
      <c r="H884" s="1" t="n"/>
      <c r="I884" s="1" t="n"/>
      <c r="J884" s="1" t="n"/>
      <c r="K884" s="1" t="n"/>
      <c r="L884" s="1" t="n"/>
      <c r="M884" s="1" t="n"/>
      <c r="N884" s="1" t="n"/>
      <c r="O884" s="1" t="n"/>
      <c r="P884" s="1" t="n"/>
      <c r="Q884" s="1" t="n"/>
      <c r="R884" s="1" t="n"/>
      <c r="S884" s="210" t="n"/>
      <c r="T884" s="210" t="n"/>
      <c r="U884" s="1" t="n"/>
      <c r="V884" s="1" t="n"/>
      <c r="W884" s="1" t="n"/>
      <c r="X884" s="1" t="n"/>
      <c r="Y884" s="210" t="n"/>
      <c r="Z884" s="1" t="n"/>
      <c r="AA884" s="1" t="n"/>
      <c r="AB884" s="212" t="n"/>
      <c r="AC884" s="212" t="n"/>
    </row>
    <row r="885">
      <c r="A885" s="1" t="n"/>
      <c r="B885" s="1" t="n"/>
      <c r="C885" s="1" t="n"/>
      <c r="D885" s="1" t="n"/>
      <c r="E885" s="1" t="n"/>
      <c r="F885" s="1" t="n"/>
      <c r="G885" s="1" t="n"/>
      <c r="H885" s="1" t="n"/>
      <c r="I885" s="1" t="n"/>
      <c r="J885" s="1" t="n"/>
      <c r="K885" s="1" t="n"/>
      <c r="L885" s="1" t="n"/>
      <c r="M885" s="1" t="n"/>
      <c r="N885" s="1" t="n"/>
      <c r="O885" s="1" t="n"/>
      <c r="P885" s="1" t="n"/>
      <c r="Q885" s="1" t="n"/>
      <c r="R885" s="1" t="n"/>
      <c r="S885" s="210" t="n"/>
      <c r="T885" s="210" t="n"/>
      <c r="U885" s="1" t="n"/>
      <c r="V885" s="1" t="n"/>
      <c r="W885" s="1" t="n"/>
      <c r="X885" s="1" t="n"/>
      <c r="Y885" s="210" t="n"/>
      <c r="Z885" s="1" t="n"/>
      <c r="AA885" s="1" t="n"/>
      <c r="AB885" s="212" t="n"/>
      <c r="AC885" s="212" t="n"/>
    </row>
    <row r="886">
      <c r="A886" s="1" t="n"/>
      <c r="B886" s="1" t="n"/>
      <c r="C886" s="1" t="n"/>
      <c r="D886" s="1" t="n"/>
      <c r="E886" s="1" t="n"/>
      <c r="F886" s="1" t="n"/>
      <c r="G886" s="1" t="n"/>
      <c r="H886" s="1" t="n"/>
      <c r="I886" s="1" t="n"/>
      <c r="J886" s="1" t="n"/>
      <c r="K886" s="1" t="n"/>
      <c r="L886" s="1" t="n"/>
      <c r="M886" s="1" t="n"/>
      <c r="N886" s="1" t="n"/>
      <c r="O886" s="1" t="n"/>
      <c r="P886" s="1" t="n"/>
      <c r="Q886" s="1" t="n"/>
      <c r="R886" s="1" t="n"/>
      <c r="S886" s="210" t="n"/>
      <c r="T886" s="210" t="n"/>
      <c r="U886" s="1" t="n"/>
      <c r="V886" s="1" t="n"/>
      <c r="W886" s="1" t="n"/>
      <c r="X886" s="1" t="n"/>
      <c r="Y886" s="210" t="n"/>
      <c r="Z886" s="1" t="n"/>
      <c r="AA886" s="1" t="n"/>
      <c r="AB886" s="212" t="n"/>
      <c r="AC886" s="212" t="n"/>
    </row>
    <row r="887">
      <c r="A887" s="1" t="n"/>
      <c r="B887" s="1" t="n"/>
      <c r="C887" s="1" t="n"/>
      <c r="D887" s="1" t="n"/>
      <c r="E887" s="1" t="n"/>
      <c r="F887" s="1" t="n"/>
      <c r="G887" s="1" t="n"/>
      <c r="H887" s="1" t="n"/>
      <c r="I887" s="1" t="n"/>
      <c r="J887" s="1" t="n"/>
      <c r="K887" s="1" t="n"/>
      <c r="L887" s="1" t="n"/>
      <c r="M887" s="1" t="n"/>
      <c r="N887" s="1" t="n"/>
      <c r="O887" s="1" t="n"/>
      <c r="P887" s="1" t="n"/>
      <c r="Q887" s="1" t="n"/>
      <c r="R887" s="1" t="n"/>
      <c r="S887" s="210" t="n"/>
      <c r="T887" s="210" t="n"/>
      <c r="U887" s="1" t="n"/>
      <c r="V887" s="1" t="n"/>
      <c r="W887" s="1" t="n"/>
      <c r="X887" s="1" t="n"/>
      <c r="Y887" s="210" t="n"/>
      <c r="Z887" s="1" t="n"/>
      <c r="AA887" s="1" t="n"/>
      <c r="AB887" s="212" t="n"/>
      <c r="AC887" s="212" t="n"/>
    </row>
    <row r="888">
      <c r="A888" s="1" t="n"/>
      <c r="B888" s="1" t="n"/>
      <c r="C888" s="1" t="n"/>
      <c r="D888" s="1" t="n"/>
      <c r="E888" s="1" t="n"/>
      <c r="F888" s="1" t="n"/>
      <c r="G888" s="1" t="n"/>
      <c r="H888" s="1" t="n"/>
      <c r="I888" s="1" t="n"/>
      <c r="J888" s="1" t="n"/>
      <c r="K888" s="1" t="n"/>
      <c r="L888" s="1" t="n"/>
      <c r="M888" s="1" t="n"/>
      <c r="N888" s="1" t="n"/>
      <c r="O888" s="1" t="n"/>
      <c r="P888" s="1" t="n"/>
      <c r="Q888" s="1" t="n"/>
      <c r="R888" s="1" t="n"/>
      <c r="S888" s="210" t="n"/>
      <c r="T888" s="210" t="n"/>
      <c r="U888" s="1" t="n"/>
      <c r="V888" s="1" t="n"/>
      <c r="W888" s="1" t="n"/>
      <c r="X888" s="1" t="n"/>
      <c r="Y888" s="210" t="n"/>
      <c r="Z888" s="1" t="n"/>
      <c r="AA888" s="1" t="n"/>
      <c r="AB888" s="212" t="n"/>
      <c r="AC888" s="212" t="n"/>
    </row>
    <row r="889">
      <c r="A889" s="1" t="n"/>
      <c r="B889" s="1" t="n"/>
      <c r="C889" s="1" t="n"/>
      <c r="D889" s="1" t="n"/>
      <c r="E889" s="1" t="n"/>
      <c r="F889" s="1" t="n"/>
      <c r="G889" s="1" t="n"/>
      <c r="H889" s="1" t="n"/>
      <c r="I889" s="1" t="n"/>
      <c r="J889" s="1" t="n"/>
      <c r="K889" s="1" t="n"/>
      <c r="L889" s="1" t="n"/>
      <c r="M889" s="1" t="n"/>
      <c r="N889" s="1" t="n"/>
      <c r="O889" s="1" t="n"/>
      <c r="P889" s="1" t="n"/>
      <c r="Q889" s="1" t="n"/>
      <c r="R889" s="1" t="n"/>
      <c r="S889" s="210" t="n"/>
      <c r="T889" s="210" t="n"/>
      <c r="U889" s="1" t="n"/>
      <c r="V889" s="1" t="n"/>
      <c r="W889" s="1" t="n"/>
      <c r="X889" s="1" t="n"/>
      <c r="Y889" s="210" t="n"/>
      <c r="Z889" s="1" t="n"/>
      <c r="AA889" s="1" t="n"/>
      <c r="AB889" s="212" t="n"/>
      <c r="AC889" s="212" t="n"/>
    </row>
    <row r="890">
      <c r="A890" s="1" t="n"/>
      <c r="B890" s="1" t="n"/>
      <c r="C890" s="1" t="n"/>
      <c r="D890" s="1" t="n"/>
      <c r="E890" s="1" t="n"/>
      <c r="F890" s="1" t="n"/>
      <c r="G890" s="1" t="n"/>
      <c r="H890" s="1" t="n"/>
      <c r="I890" s="1" t="n"/>
      <c r="J890" s="1" t="n"/>
      <c r="K890" s="1" t="n"/>
      <c r="L890" s="1" t="n"/>
      <c r="M890" s="1" t="n"/>
      <c r="N890" s="1" t="n"/>
      <c r="O890" s="1" t="n"/>
      <c r="P890" s="1" t="n"/>
      <c r="Q890" s="1" t="n"/>
      <c r="R890" s="1" t="n"/>
      <c r="S890" s="210" t="n"/>
      <c r="T890" s="210" t="n"/>
      <c r="U890" s="1" t="n"/>
      <c r="V890" s="1" t="n"/>
      <c r="W890" s="1" t="n"/>
      <c r="X890" s="1" t="n"/>
      <c r="Y890" s="210" t="n"/>
      <c r="Z890" s="1" t="n"/>
      <c r="AA890" s="1" t="n"/>
      <c r="AB890" s="212" t="n"/>
      <c r="AC890" s="212" t="n"/>
    </row>
    <row r="891">
      <c r="A891" s="1" t="n"/>
      <c r="B891" s="1" t="n"/>
      <c r="C891" s="1" t="n"/>
      <c r="D891" s="1" t="n"/>
      <c r="E891" s="1" t="n"/>
      <c r="F891" s="1" t="n"/>
      <c r="G891" s="1" t="n"/>
      <c r="H891" s="1" t="n"/>
      <c r="I891" s="1" t="n"/>
      <c r="J891" s="1" t="n"/>
      <c r="K891" s="1" t="n"/>
      <c r="L891" s="1" t="n"/>
      <c r="M891" s="1" t="n"/>
      <c r="N891" s="1" t="n"/>
      <c r="O891" s="1" t="n"/>
      <c r="P891" s="1" t="n"/>
      <c r="Q891" s="1" t="n"/>
      <c r="R891" s="1" t="n"/>
      <c r="S891" s="210" t="n"/>
      <c r="T891" s="210" t="n"/>
      <c r="U891" s="1" t="n"/>
      <c r="V891" s="1" t="n"/>
      <c r="W891" s="1" t="n"/>
      <c r="X891" s="1" t="n"/>
      <c r="Y891" s="210" t="n"/>
      <c r="Z891" s="1" t="n"/>
      <c r="AA891" s="1" t="n"/>
      <c r="AB891" s="212" t="n"/>
      <c r="AC891" s="212" t="n"/>
    </row>
    <row r="892">
      <c r="A892" s="1" t="n"/>
      <c r="B892" s="1" t="n"/>
      <c r="C892" s="1" t="n"/>
      <c r="D892" s="1" t="n"/>
      <c r="E892" s="1" t="n"/>
      <c r="F892" s="1" t="n"/>
      <c r="G892" s="1" t="n"/>
      <c r="H892" s="1" t="n"/>
      <c r="I892" s="1" t="n"/>
      <c r="J892" s="1" t="n"/>
      <c r="K892" s="1" t="n"/>
      <c r="L892" s="1" t="n"/>
      <c r="M892" s="1" t="n"/>
      <c r="N892" s="1" t="n"/>
      <c r="O892" s="1" t="n"/>
      <c r="P892" s="1" t="n"/>
      <c r="Q892" s="1" t="n"/>
      <c r="R892" s="1" t="n"/>
      <c r="S892" s="210" t="n"/>
      <c r="T892" s="210" t="n"/>
      <c r="U892" s="1" t="n"/>
      <c r="V892" s="1" t="n"/>
      <c r="W892" s="1" t="n"/>
      <c r="X892" s="1" t="n"/>
      <c r="Y892" s="210" t="n"/>
      <c r="Z892" s="1" t="n"/>
      <c r="AA892" s="1" t="n"/>
      <c r="AB892" s="212" t="n"/>
      <c r="AC892" s="212" t="n"/>
    </row>
    <row r="893">
      <c r="A893" s="1" t="n"/>
      <c r="B893" s="1" t="n"/>
      <c r="C893" s="1" t="n"/>
      <c r="D893" s="1" t="n"/>
      <c r="E893" s="1" t="n"/>
      <c r="F893" s="1" t="n"/>
      <c r="G893" s="1" t="n"/>
      <c r="H893" s="1" t="n"/>
      <c r="I893" s="1" t="n"/>
      <c r="J893" s="1" t="n"/>
      <c r="K893" s="1" t="n"/>
      <c r="L893" s="1" t="n"/>
      <c r="M893" s="1" t="n"/>
      <c r="N893" s="1" t="n"/>
      <c r="O893" s="1" t="n"/>
      <c r="P893" s="1" t="n"/>
      <c r="Q893" s="1" t="n"/>
      <c r="R893" s="1" t="n"/>
      <c r="S893" s="210" t="n"/>
      <c r="T893" s="210" t="n"/>
      <c r="U893" s="1" t="n"/>
      <c r="V893" s="1" t="n"/>
      <c r="W893" s="1" t="n"/>
      <c r="X893" s="1" t="n"/>
      <c r="Y893" s="210" t="n"/>
      <c r="Z893" s="1" t="n"/>
      <c r="AA893" s="1" t="n"/>
      <c r="AB893" s="212" t="n"/>
      <c r="AC893" s="212" t="n"/>
    </row>
    <row r="894">
      <c r="A894" s="1" t="n"/>
      <c r="B894" s="1" t="n"/>
      <c r="C894" s="1" t="n"/>
      <c r="D894" s="1" t="n"/>
      <c r="E894" s="1" t="n"/>
      <c r="F894" s="1" t="n"/>
      <c r="G894" s="1" t="n"/>
      <c r="H894" s="1" t="n"/>
      <c r="I894" s="1" t="n"/>
      <c r="J894" s="1" t="n"/>
      <c r="K894" s="1" t="n"/>
      <c r="L894" s="1" t="n"/>
      <c r="M894" s="1" t="n"/>
      <c r="N894" s="1" t="n"/>
      <c r="O894" s="1" t="n"/>
      <c r="P894" s="1" t="n"/>
      <c r="Q894" s="1" t="n"/>
      <c r="R894" s="1" t="n"/>
      <c r="S894" s="210" t="n"/>
      <c r="T894" s="210" t="n"/>
      <c r="U894" s="1" t="n"/>
      <c r="V894" s="1" t="n"/>
      <c r="W894" s="1" t="n"/>
      <c r="X894" s="1" t="n"/>
      <c r="Y894" s="210" t="n"/>
      <c r="Z894" s="1" t="n"/>
      <c r="AA894" s="1" t="n"/>
      <c r="AB894" s="212" t="n"/>
      <c r="AC894" s="212" t="n"/>
    </row>
    <row r="895">
      <c r="A895" s="1" t="n"/>
      <c r="B895" s="1" t="n"/>
      <c r="C895" s="1" t="n"/>
      <c r="D895" s="1" t="n"/>
      <c r="E895" s="1" t="n"/>
      <c r="F895" s="1" t="n"/>
      <c r="G895" s="1" t="n"/>
      <c r="H895" s="1" t="n"/>
      <c r="I895" s="1" t="n"/>
      <c r="J895" s="1" t="n"/>
      <c r="K895" s="1" t="n"/>
      <c r="L895" s="1" t="n"/>
      <c r="M895" s="1" t="n"/>
      <c r="N895" s="1" t="n"/>
      <c r="O895" s="1" t="n"/>
      <c r="P895" s="1" t="n"/>
      <c r="Q895" s="1" t="n"/>
      <c r="R895" s="1" t="n"/>
      <c r="S895" s="210" t="n"/>
      <c r="T895" s="210" t="n"/>
      <c r="U895" s="1" t="n"/>
      <c r="V895" s="1" t="n"/>
      <c r="W895" s="1" t="n"/>
      <c r="X895" s="1" t="n"/>
      <c r="Y895" s="210" t="n"/>
      <c r="Z895" s="1" t="n"/>
      <c r="AA895" s="1" t="n"/>
      <c r="AB895" s="212" t="n"/>
      <c r="AC895" s="212" t="n"/>
    </row>
    <row r="896">
      <c r="A896" s="1" t="n"/>
      <c r="B896" s="1" t="n"/>
      <c r="C896" s="1" t="n"/>
      <c r="D896" s="1" t="n"/>
      <c r="E896" s="1" t="n"/>
      <c r="F896" s="1" t="n"/>
      <c r="G896" s="1" t="n"/>
      <c r="H896" s="1" t="n"/>
      <c r="I896" s="1" t="n"/>
      <c r="J896" s="1" t="n"/>
      <c r="K896" s="1" t="n"/>
      <c r="L896" s="1" t="n"/>
      <c r="M896" s="1" t="n"/>
      <c r="N896" s="1" t="n"/>
      <c r="O896" s="1" t="n"/>
      <c r="P896" s="1" t="n"/>
      <c r="Q896" s="1" t="n"/>
      <c r="R896" s="1" t="n"/>
      <c r="S896" s="210" t="n"/>
      <c r="T896" s="210" t="n"/>
      <c r="U896" s="1" t="n"/>
      <c r="V896" s="1" t="n"/>
      <c r="W896" s="1" t="n"/>
      <c r="X896" s="1" t="n"/>
      <c r="Y896" s="210" t="n"/>
      <c r="Z896" s="1" t="n"/>
      <c r="AA896" s="1" t="n"/>
      <c r="AB896" s="212" t="n"/>
      <c r="AC896" s="212" t="n"/>
    </row>
    <row r="897">
      <c r="A897" s="1" t="n"/>
      <c r="B897" s="1" t="n"/>
      <c r="C897" s="1" t="n"/>
      <c r="D897" s="1" t="n"/>
      <c r="E897" s="1" t="n"/>
      <c r="F897" s="1" t="n"/>
      <c r="G897" s="1" t="n"/>
      <c r="H897" s="1" t="n"/>
      <c r="I897" s="1" t="n"/>
      <c r="J897" s="1" t="n"/>
      <c r="K897" s="1" t="n"/>
      <c r="L897" s="1" t="n"/>
      <c r="M897" s="1" t="n"/>
      <c r="N897" s="1" t="n"/>
      <c r="O897" s="1" t="n"/>
      <c r="P897" s="1" t="n"/>
      <c r="Q897" s="1" t="n"/>
      <c r="R897" s="1" t="n"/>
      <c r="S897" s="210" t="n"/>
      <c r="T897" s="210" t="n"/>
      <c r="U897" s="1" t="n"/>
      <c r="V897" s="1" t="n"/>
      <c r="W897" s="1" t="n"/>
      <c r="X897" s="1" t="n"/>
      <c r="Y897" s="210" t="n"/>
      <c r="Z897" s="1" t="n"/>
      <c r="AA897" s="1" t="n"/>
      <c r="AB897" s="212" t="n"/>
      <c r="AC897" s="212" t="n"/>
    </row>
    <row r="898">
      <c r="A898" s="1" t="n"/>
      <c r="B898" s="1" t="n"/>
      <c r="C898" s="1" t="n"/>
      <c r="D898" s="1" t="n"/>
      <c r="E898" s="1" t="n"/>
      <c r="F898" s="1" t="n"/>
      <c r="G898" s="1" t="n"/>
      <c r="H898" s="1" t="n"/>
      <c r="I898" s="1" t="n"/>
      <c r="J898" s="1" t="n"/>
      <c r="K898" s="1" t="n"/>
      <c r="L898" s="1" t="n"/>
      <c r="M898" s="1" t="n"/>
      <c r="N898" s="1" t="n"/>
      <c r="O898" s="1" t="n"/>
      <c r="P898" s="1" t="n"/>
      <c r="Q898" s="1" t="n"/>
      <c r="R898" s="1" t="n"/>
      <c r="S898" s="210" t="n"/>
      <c r="T898" s="210" t="n"/>
      <c r="U898" s="1" t="n"/>
      <c r="V898" s="1" t="n"/>
      <c r="W898" s="1" t="n"/>
      <c r="X898" s="1" t="n"/>
      <c r="Y898" s="210" t="n"/>
      <c r="Z898" s="1" t="n"/>
      <c r="AA898" s="1" t="n"/>
      <c r="AB898" s="212" t="n"/>
      <c r="AC898" s="212" t="n"/>
    </row>
    <row r="899">
      <c r="A899" s="1" t="n"/>
      <c r="B899" s="1" t="n"/>
      <c r="C899" s="1" t="n"/>
      <c r="D899" s="1" t="n"/>
      <c r="E899" s="1" t="n"/>
      <c r="F899" s="1" t="n"/>
      <c r="G899" s="1" t="n"/>
      <c r="H899" s="1" t="n"/>
      <c r="I899" s="1" t="n"/>
      <c r="J899" s="1" t="n"/>
      <c r="K899" s="1" t="n"/>
      <c r="L899" s="1" t="n"/>
      <c r="M899" s="1" t="n"/>
      <c r="N899" s="1" t="n"/>
      <c r="O899" s="1" t="n"/>
      <c r="P899" s="1" t="n"/>
      <c r="Q899" s="1" t="n"/>
      <c r="R899" s="1" t="n"/>
      <c r="S899" s="210" t="n"/>
      <c r="T899" s="210" t="n"/>
      <c r="U899" s="1" t="n"/>
      <c r="V899" s="1" t="n"/>
      <c r="W899" s="1" t="n"/>
      <c r="X899" s="1" t="n"/>
      <c r="Y899" s="210" t="n"/>
      <c r="Z899" s="1" t="n"/>
      <c r="AA899" s="1" t="n"/>
      <c r="AB899" s="212" t="n"/>
      <c r="AC899" s="212" t="n"/>
    </row>
    <row r="900">
      <c r="A900" s="1" t="n"/>
      <c r="B900" s="1" t="n"/>
      <c r="C900" s="1" t="n"/>
      <c r="D900" s="1" t="n"/>
      <c r="E900" s="1" t="n"/>
      <c r="F900" s="1" t="n"/>
      <c r="G900" s="1" t="n"/>
      <c r="H900" s="1" t="n"/>
      <c r="I900" s="1" t="n"/>
      <c r="J900" s="1" t="n"/>
      <c r="K900" s="1" t="n"/>
      <c r="L900" s="1" t="n"/>
      <c r="M900" s="1" t="n"/>
      <c r="N900" s="1" t="n"/>
      <c r="O900" s="1" t="n"/>
      <c r="P900" s="1" t="n"/>
      <c r="Q900" s="1" t="n"/>
      <c r="R900" s="1" t="n"/>
      <c r="S900" s="210" t="n"/>
      <c r="T900" s="210" t="n"/>
      <c r="U900" s="1" t="n"/>
      <c r="V900" s="1" t="n"/>
      <c r="W900" s="1" t="n"/>
      <c r="X900" s="1" t="n"/>
      <c r="Y900" s="210" t="n"/>
      <c r="Z900" s="1" t="n"/>
      <c r="AA900" s="1" t="n"/>
      <c r="AB900" s="212" t="n"/>
      <c r="AC900" s="212" t="n"/>
    </row>
    <row r="901">
      <c r="A901" s="1" t="n"/>
      <c r="B901" s="1" t="n"/>
      <c r="C901" s="1" t="n"/>
      <c r="D901" s="1" t="n"/>
      <c r="E901" s="1" t="n"/>
      <c r="F901" s="1" t="n"/>
      <c r="G901" s="1" t="n"/>
      <c r="H901" s="1" t="n"/>
      <c r="I901" s="1" t="n"/>
      <c r="J901" s="1" t="n"/>
      <c r="K901" s="1" t="n"/>
      <c r="L901" s="1" t="n"/>
      <c r="M901" s="1" t="n"/>
      <c r="N901" s="1" t="n"/>
      <c r="O901" s="1" t="n"/>
      <c r="P901" s="1" t="n"/>
      <c r="Q901" s="1" t="n"/>
      <c r="R901" s="1" t="n"/>
      <c r="S901" s="210" t="n"/>
      <c r="T901" s="210" t="n"/>
      <c r="U901" s="1" t="n"/>
      <c r="V901" s="1" t="n"/>
      <c r="W901" s="1" t="n"/>
      <c r="X901" s="1" t="n"/>
      <c r="Y901" s="210" t="n"/>
      <c r="Z901" s="1" t="n"/>
      <c r="AA901" s="1" t="n"/>
      <c r="AB901" s="212" t="n"/>
      <c r="AC901" s="212" t="n"/>
    </row>
    <row r="902">
      <c r="A902" s="1" t="n"/>
      <c r="B902" s="1" t="n"/>
      <c r="C902" s="1" t="n"/>
      <c r="D902" s="1" t="n"/>
      <c r="E902" s="1" t="n"/>
      <c r="F902" s="1" t="n"/>
      <c r="G902" s="1" t="n"/>
      <c r="H902" s="1" t="n"/>
      <c r="I902" s="1" t="n"/>
      <c r="J902" s="1" t="n"/>
      <c r="K902" s="1" t="n"/>
      <c r="L902" s="1" t="n"/>
      <c r="M902" s="1" t="n"/>
      <c r="N902" s="1" t="n"/>
      <c r="O902" s="1" t="n"/>
      <c r="P902" s="1" t="n"/>
      <c r="Q902" s="1" t="n"/>
      <c r="R902" s="1" t="n"/>
      <c r="S902" s="210" t="n"/>
      <c r="T902" s="210" t="n"/>
      <c r="U902" s="1" t="n"/>
      <c r="V902" s="1" t="n"/>
      <c r="W902" s="1" t="n"/>
      <c r="X902" s="1" t="n"/>
      <c r="Y902" s="210" t="n"/>
      <c r="Z902" s="1" t="n"/>
      <c r="AA902" s="1" t="n"/>
      <c r="AB902" s="212" t="n"/>
      <c r="AC902" s="212" t="n"/>
    </row>
    <row r="903">
      <c r="A903" s="1" t="n"/>
      <c r="B903" s="1" t="n"/>
      <c r="C903" s="1" t="n"/>
      <c r="D903" s="1" t="n"/>
      <c r="E903" s="1" t="n"/>
      <c r="F903" s="1" t="n"/>
      <c r="G903" s="1" t="n"/>
      <c r="H903" s="1" t="n"/>
      <c r="I903" s="1" t="n"/>
      <c r="J903" s="1" t="n"/>
      <c r="K903" s="1" t="n"/>
      <c r="L903" s="1" t="n"/>
      <c r="M903" s="1" t="n"/>
      <c r="N903" s="1" t="n"/>
      <c r="O903" s="1" t="n"/>
      <c r="P903" s="1" t="n"/>
      <c r="Q903" s="1" t="n"/>
      <c r="R903" s="1" t="n"/>
      <c r="S903" s="210" t="n"/>
      <c r="T903" s="210" t="n"/>
      <c r="U903" s="1" t="n"/>
      <c r="V903" s="1" t="n"/>
      <c r="W903" s="1" t="n"/>
      <c r="X903" s="1" t="n"/>
      <c r="Y903" s="210" t="n"/>
      <c r="Z903" s="1" t="n"/>
      <c r="AA903" s="1" t="n"/>
      <c r="AB903" s="212" t="n"/>
      <c r="AC903" s="212" t="n"/>
    </row>
    <row r="904">
      <c r="A904" s="1" t="n"/>
      <c r="B904" s="1" t="n"/>
      <c r="C904" s="1" t="n"/>
      <c r="D904" s="1" t="n"/>
      <c r="E904" s="1" t="n"/>
      <c r="F904" s="1" t="n"/>
      <c r="G904" s="1" t="n"/>
      <c r="H904" s="1" t="n"/>
      <c r="I904" s="1" t="n"/>
      <c r="J904" s="1" t="n"/>
      <c r="K904" s="1" t="n"/>
      <c r="L904" s="1" t="n"/>
      <c r="M904" s="1" t="n"/>
      <c r="N904" s="1" t="n"/>
      <c r="O904" s="1" t="n"/>
      <c r="P904" s="1" t="n"/>
      <c r="Q904" s="1" t="n"/>
      <c r="R904" s="1" t="n"/>
      <c r="S904" s="210" t="n"/>
      <c r="T904" s="210" t="n"/>
      <c r="U904" s="1" t="n"/>
      <c r="V904" s="1" t="n"/>
      <c r="W904" s="1" t="n"/>
      <c r="X904" s="1" t="n"/>
      <c r="Y904" s="210" t="n"/>
      <c r="Z904" s="1" t="n"/>
      <c r="AA904" s="1" t="n"/>
      <c r="AB904" s="212" t="n"/>
      <c r="AC904" s="212" t="n"/>
    </row>
    <row r="905">
      <c r="A905" s="1" t="n"/>
      <c r="B905" s="1" t="n"/>
      <c r="C905" s="1" t="n"/>
      <c r="D905" s="1" t="n"/>
      <c r="E905" s="1" t="n"/>
      <c r="F905" s="1" t="n"/>
      <c r="G905" s="1" t="n"/>
      <c r="H905" s="1" t="n"/>
      <c r="I905" s="1" t="n"/>
      <c r="J905" s="1" t="n"/>
      <c r="K905" s="1" t="n"/>
      <c r="L905" s="1" t="n"/>
      <c r="M905" s="1" t="n"/>
      <c r="N905" s="1" t="n"/>
      <c r="O905" s="1" t="n"/>
      <c r="P905" s="1" t="n"/>
      <c r="Q905" s="1" t="n"/>
      <c r="R905" s="1" t="n"/>
      <c r="S905" s="210" t="n"/>
      <c r="T905" s="210" t="n"/>
      <c r="U905" s="1" t="n"/>
      <c r="V905" s="1" t="n"/>
      <c r="W905" s="1" t="n"/>
      <c r="X905" s="1" t="n"/>
      <c r="Y905" s="210" t="n"/>
      <c r="Z905" s="1" t="n"/>
      <c r="AA905" s="1" t="n"/>
      <c r="AB905" s="212" t="n"/>
      <c r="AC905" s="212" t="n"/>
    </row>
    <row r="906">
      <c r="A906" s="1" t="n"/>
      <c r="B906" s="1" t="n"/>
      <c r="C906" s="1" t="n"/>
      <c r="D906" s="1" t="n"/>
      <c r="E906" s="1" t="n"/>
      <c r="F906" s="1" t="n"/>
      <c r="G906" s="1" t="n"/>
      <c r="H906" s="1" t="n"/>
      <c r="I906" s="1" t="n"/>
      <c r="J906" s="1" t="n"/>
      <c r="K906" s="1" t="n"/>
      <c r="L906" s="1" t="n"/>
      <c r="M906" s="1" t="n"/>
      <c r="N906" s="1" t="n"/>
      <c r="O906" s="1" t="n"/>
      <c r="P906" s="1" t="n"/>
      <c r="Q906" s="1" t="n"/>
      <c r="R906" s="1" t="n"/>
      <c r="S906" s="210" t="n"/>
      <c r="T906" s="210" t="n"/>
      <c r="U906" s="1" t="n"/>
      <c r="V906" s="1" t="n"/>
      <c r="W906" s="1" t="n"/>
      <c r="X906" s="1" t="n"/>
      <c r="Y906" s="210" t="n"/>
      <c r="Z906" s="1" t="n"/>
      <c r="AA906" s="1" t="n"/>
      <c r="AB906" s="212" t="n"/>
      <c r="AC906" s="212" t="n"/>
    </row>
    <row r="907">
      <c r="A907" s="1" t="n"/>
      <c r="B907" s="1" t="n"/>
      <c r="C907" s="1" t="n"/>
      <c r="D907" s="1" t="n"/>
      <c r="E907" s="1" t="n"/>
      <c r="F907" s="1" t="n"/>
      <c r="G907" s="1" t="n"/>
      <c r="H907" s="1" t="n"/>
      <c r="I907" s="1" t="n"/>
      <c r="J907" s="1" t="n"/>
      <c r="K907" s="1" t="n"/>
      <c r="L907" s="1" t="n"/>
      <c r="M907" s="1" t="n"/>
      <c r="N907" s="1" t="n"/>
      <c r="O907" s="1" t="n"/>
      <c r="P907" s="1" t="n"/>
      <c r="Q907" s="1" t="n"/>
      <c r="R907" s="1" t="n"/>
      <c r="S907" s="210" t="n"/>
      <c r="T907" s="210" t="n"/>
      <c r="U907" s="1" t="n"/>
      <c r="V907" s="1" t="n"/>
      <c r="W907" s="1" t="n"/>
      <c r="X907" s="1" t="n"/>
      <c r="Y907" s="210" t="n"/>
      <c r="Z907" s="1" t="n"/>
      <c r="AA907" s="1" t="n"/>
      <c r="AB907" s="212" t="n"/>
      <c r="AC907" s="212" t="n"/>
    </row>
    <row r="908">
      <c r="A908" s="1" t="n"/>
      <c r="B908" s="1" t="n"/>
      <c r="C908" s="1" t="n"/>
      <c r="D908" s="1" t="n"/>
      <c r="E908" s="1" t="n"/>
      <c r="F908" s="1" t="n"/>
      <c r="G908" s="1" t="n"/>
      <c r="H908" s="1" t="n"/>
      <c r="I908" s="1" t="n"/>
      <c r="J908" s="1" t="n"/>
      <c r="K908" s="1" t="n"/>
      <c r="L908" s="1" t="n"/>
      <c r="M908" s="1" t="n"/>
      <c r="N908" s="1" t="n"/>
      <c r="O908" s="1" t="n"/>
      <c r="P908" s="1" t="n"/>
      <c r="Q908" s="1" t="n"/>
      <c r="R908" s="1" t="n"/>
      <c r="S908" s="210" t="n"/>
      <c r="T908" s="210" t="n"/>
      <c r="U908" s="1" t="n"/>
      <c r="V908" s="1" t="n"/>
      <c r="W908" s="1" t="n"/>
      <c r="X908" s="1" t="n"/>
      <c r="Y908" s="210" t="n"/>
      <c r="Z908" s="1" t="n"/>
      <c r="AA908" s="1" t="n"/>
      <c r="AB908" s="212" t="n"/>
      <c r="AC908" s="212" t="n"/>
    </row>
    <row r="909">
      <c r="A909" s="1" t="n"/>
      <c r="B909" s="1" t="n"/>
      <c r="C909" s="1" t="n"/>
      <c r="D909" s="1" t="n"/>
      <c r="E909" s="1" t="n"/>
      <c r="F909" s="1" t="n"/>
      <c r="G909" s="1" t="n"/>
      <c r="H909" s="1" t="n"/>
      <c r="I909" s="1" t="n"/>
      <c r="J909" s="1" t="n"/>
      <c r="K909" s="1" t="n"/>
      <c r="L909" s="1" t="n"/>
      <c r="M909" s="1" t="n"/>
      <c r="N909" s="1" t="n"/>
      <c r="O909" s="1" t="n"/>
      <c r="P909" s="1" t="n"/>
      <c r="Q909" s="1" t="n"/>
      <c r="R909" s="1" t="n"/>
      <c r="S909" s="210" t="n"/>
      <c r="T909" s="210" t="n"/>
      <c r="U909" s="1" t="n"/>
      <c r="V909" s="1" t="n"/>
      <c r="W909" s="1" t="n"/>
      <c r="X909" s="1" t="n"/>
      <c r="Y909" s="210" t="n"/>
      <c r="Z909" s="1" t="n"/>
      <c r="AA909" s="1" t="n"/>
      <c r="AB909" s="212" t="n"/>
      <c r="AC909" s="212" t="n"/>
    </row>
    <row r="910">
      <c r="A910" s="1" t="n"/>
      <c r="B910" s="1" t="n"/>
      <c r="C910" s="1" t="n"/>
      <c r="D910" s="1" t="n"/>
      <c r="E910" s="1" t="n"/>
      <c r="F910" s="1" t="n"/>
      <c r="G910" s="1" t="n"/>
      <c r="H910" s="1" t="n"/>
      <c r="I910" s="1" t="n"/>
      <c r="J910" s="1" t="n"/>
      <c r="K910" s="1" t="n"/>
      <c r="L910" s="1" t="n"/>
      <c r="M910" s="1" t="n"/>
      <c r="N910" s="1" t="n"/>
      <c r="O910" s="1" t="n"/>
      <c r="P910" s="1" t="n"/>
      <c r="Q910" s="1" t="n"/>
      <c r="R910" s="1" t="n"/>
      <c r="S910" s="210" t="n"/>
      <c r="T910" s="210" t="n"/>
      <c r="U910" s="1" t="n"/>
      <c r="V910" s="1" t="n"/>
      <c r="W910" s="1" t="n"/>
      <c r="X910" s="1" t="n"/>
      <c r="Y910" s="210" t="n"/>
      <c r="Z910" s="1" t="n"/>
      <c r="AA910" s="1" t="n"/>
      <c r="AB910" s="212" t="n"/>
      <c r="AC910" s="212" t="n"/>
    </row>
    <row r="911">
      <c r="A911" s="1" t="n"/>
      <c r="B911" s="1" t="n"/>
      <c r="C911" s="1" t="n"/>
      <c r="D911" s="1" t="n"/>
      <c r="E911" s="1" t="n"/>
      <c r="F911" s="1" t="n"/>
      <c r="G911" s="1" t="n"/>
      <c r="H911" s="1" t="n"/>
      <c r="I911" s="1" t="n"/>
      <c r="J911" s="1" t="n"/>
      <c r="K911" s="1" t="n"/>
      <c r="L911" s="1" t="n"/>
      <c r="M911" s="1" t="n"/>
      <c r="N911" s="1" t="n"/>
      <c r="O911" s="1" t="n"/>
      <c r="P911" s="1" t="n"/>
      <c r="Q911" s="1" t="n"/>
      <c r="R911" s="1" t="n"/>
      <c r="S911" s="210" t="n"/>
      <c r="T911" s="210" t="n"/>
      <c r="U911" s="1" t="n"/>
      <c r="V911" s="1" t="n"/>
      <c r="W911" s="1" t="n"/>
      <c r="X911" s="1" t="n"/>
      <c r="Y911" s="210" t="n"/>
      <c r="Z911" s="1" t="n"/>
      <c r="AA911" s="1" t="n"/>
      <c r="AB911" s="212" t="n"/>
      <c r="AC911" s="212" t="n"/>
    </row>
    <row r="912">
      <c r="A912" s="1" t="n"/>
      <c r="B912" s="1" t="n"/>
      <c r="C912" s="1" t="n"/>
      <c r="D912" s="1" t="n"/>
      <c r="E912" s="1" t="n"/>
      <c r="F912" s="1" t="n"/>
      <c r="G912" s="1" t="n"/>
      <c r="H912" s="1" t="n"/>
      <c r="I912" s="1" t="n"/>
      <c r="J912" s="1" t="n"/>
      <c r="K912" s="1" t="n"/>
      <c r="L912" s="1" t="n"/>
      <c r="M912" s="1" t="n"/>
      <c r="N912" s="1" t="n"/>
      <c r="O912" s="1" t="n"/>
      <c r="P912" s="1" t="n"/>
      <c r="Q912" s="1" t="n"/>
      <c r="R912" s="1" t="n"/>
      <c r="S912" s="210" t="n"/>
      <c r="T912" s="210" t="n"/>
      <c r="U912" s="1" t="n"/>
      <c r="V912" s="1" t="n"/>
      <c r="W912" s="1" t="n"/>
      <c r="X912" s="1" t="n"/>
      <c r="Y912" s="210" t="n"/>
      <c r="Z912" s="1" t="n"/>
      <c r="AA912" s="1" t="n"/>
      <c r="AB912" s="212" t="n"/>
      <c r="AC912" s="212" t="n"/>
    </row>
    <row r="913">
      <c r="A913" s="1" t="n"/>
      <c r="B913" s="1" t="n"/>
      <c r="C913" s="1" t="n"/>
      <c r="D913" s="1" t="n"/>
      <c r="E913" s="1" t="n"/>
      <c r="F913" s="1" t="n"/>
      <c r="G913" s="1" t="n"/>
      <c r="H913" s="1" t="n"/>
      <c r="I913" s="1" t="n"/>
      <c r="J913" s="1" t="n"/>
      <c r="K913" s="1" t="n"/>
      <c r="L913" s="1" t="n"/>
      <c r="M913" s="1" t="n"/>
      <c r="N913" s="1" t="n"/>
      <c r="O913" s="1" t="n"/>
      <c r="P913" s="1" t="n"/>
      <c r="Q913" s="1" t="n"/>
      <c r="R913" s="1" t="n"/>
      <c r="S913" s="210" t="n"/>
      <c r="T913" s="210" t="n"/>
      <c r="U913" s="1" t="n"/>
      <c r="V913" s="1" t="n"/>
      <c r="W913" s="1" t="n"/>
      <c r="X913" s="1" t="n"/>
      <c r="Y913" s="210" t="n"/>
      <c r="Z913" s="1" t="n"/>
      <c r="AA913" s="1" t="n"/>
      <c r="AB913" s="212" t="n"/>
      <c r="AC913" s="212" t="n"/>
    </row>
    <row r="914">
      <c r="A914" s="1" t="n"/>
      <c r="B914" s="1" t="n"/>
      <c r="C914" s="1" t="n"/>
      <c r="D914" s="1" t="n"/>
      <c r="E914" s="1" t="n"/>
      <c r="F914" s="1" t="n"/>
      <c r="G914" s="1" t="n"/>
      <c r="H914" s="1" t="n"/>
      <c r="I914" s="1" t="n"/>
      <c r="J914" s="1" t="n"/>
      <c r="K914" s="1" t="n"/>
      <c r="L914" s="1" t="n"/>
      <c r="M914" s="1" t="n"/>
      <c r="N914" s="1" t="n"/>
      <c r="O914" s="1" t="n"/>
      <c r="P914" s="1" t="n"/>
      <c r="Q914" s="1" t="n"/>
      <c r="R914" s="1" t="n"/>
      <c r="S914" s="210" t="n"/>
      <c r="T914" s="210" t="n"/>
      <c r="U914" s="1" t="n"/>
      <c r="V914" s="1" t="n"/>
      <c r="W914" s="1" t="n"/>
      <c r="X914" s="1" t="n"/>
      <c r="Y914" s="210" t="n"/>
      <c r="Z914" s="1" t="n"/>
      <c r="AA914" s="1" t="n"/>
      <c r="AB914" s="212" t="n"/>
      <c r="AC914" s="212" t="n"/>
    </row>
    <row r="915">
      <c r="A915" s="1" t="n"/>
      <c r="B915" s="1" t="n"/>
      <c r="C915" s="1" t="n"/>
      <c r="D915" s="1" t="n"/>
      <c r="E915" s="1" t="n"/>
      <c r="F915" s="1" t="n"/>
      <c r="G915" s="1" t="n"/>
      <c r="H915" s="1" t="n"/>
      <c r="I915" s="1" t="n"/>
      <c r="J915" s="1" t="n"/>
      <c r="K915" s="1" t="n"/>
      <c r="L915" s="1" t="n"/>
      <c r="M915" s="1" t="n"/>
      <c r="N915" s="1" t="n"/>
      <c r="O915" s="1" t="n"/>
      <c r="P915" s="1" t="n"/>
      <c r="Q915" s="1" t="n"/>
      <c r="R915" s="1" t="n"/>
      <c r="S915" s="210" t="n"/>
      <c r="T915" s="210" t="n"/>
      <c r="U915" s="1" t="n"/>
      <c r="V915" s="1" t="n"/>
      <c r="W915" s="1" t="n"/>
      <c r="X915" s="1" t="n"/>
      <c r="Y915" s="210" t="n"/>
      <c r="Z915" s="1" t="n"/>
      <c r="AA915" s="1" t="n"/>
      <c r="AB915" s="212" t="n"/>
      <c r="AC915" s="212" t="n"/>
    </row>
    <row r="916">
      <c r="A916" s="1" t="n"/>
      <c r="B916" s="1" t="n"/>
      <c r="C916" s="1" t="n"/>
      <c r="D916" s="1" t="n"/>
      <c r="E916" s="1" t="n"/>
      <c r="F916" s="1" t="n"/>
      <c r="G916" s="1" t="n"/>
      <c r="H916" s="1" t="n"/>
      <c r="I916" s="1" t="n"/>
      <c r="J916" s="1" t="n"/>
      <c r="K916" s="1" t="n"/>
      <c r="L916" s="1" t="n"/>
      <c r="M916" s="1" t="n"/>
      <c r="N916" s="1" t="n"/>
      <c r="O916" s="1" t="n"/>
      <c r="P916" s="1" t="n"/>
      <c r="Q916" s="1" t="n"/>
      <c r="R916" s="1" t="n"/>
      <c r="S916" s="210" t="n"/>
      <c r="T916" s="210" t="n"/>
      <c r="U916" s="1" t="n"/>
      <c r="V916" s="1" t="n"/>
      <c r="W916" s="1" t="n"/>
      <c r="X916" s="1" t="n"/>
      <c r="Y916" s="210" t="n"/>
      <c r="Z916" s="1" t="n"/>
      <c r="AA916" s="1" t="n"/>
      <c r="AB916" s="212" t="n"/>
      <c r="AC916" s="212" t="n"/>
    </row>
    <row r="917">
      <c r="A917" s="1" t="n"/>
      <c r="B917" s="1" t="n"/>
      <c r="C917" s="1" t="n"/>
      <c r="D917" s="1" t="n"/>
      <c r="E917" s="1" t="n"/>
      <c r="F917" s="1" t="n"/>
      <c r="G917" s="1" t="n"/>
      <c r="H917" s="1" t="n"/>
      <c r="I917" s="1" t="n"/>
      <c r="J917" s="1" t="n"/>
      <c r="K917" s="1" t="n"/>
      <c r="L917" s="1" t="n"/>
      <c r="M917" s="1" t="n"/>
      <c r="N917" s="1" t="n"/>
      <c r="O917" s="1" t="n"/>
      <c r="P917" s="1" t="n"/>
      <c r="Q917" s="1" t="n"/>
      <c r="R917" s="1" t="n"/>
      <c r="S917" s="210" t="n"/>
      <c r="T917" s="210" t="n"/>
      <c r="U917" s="1" t="n"/>
      <c r="V917" s="1" t="n"/>
      <c r="W917" s="1" t="n"/>
      <c r="X917" s="1" t="n"/>
      <c r="Y917" s="210" t="n"/>
      <c r="Z917" s="1" t="n"/>
      <c r="AA917" s="1" t="n"/>
      <c r="AB917" s="212" t="n"/>
      <c r="AC917" s="212" t="n"/>
    </row>
    <row r="918">
      <c r="A918" s="1" t="n"/>
      <c r="B918" s="1" t="n"/>
      <c r="C918" s="1" t="n"/>
      <c r="D918" s="1" t="n"/>
      <c r="E918" s="1" t="n"/>
      <c r="F918" s="1" t="n"/>
      <c r="G918" s="1" t="n"/>
      <c r="H918" s="1" t="n"/>
      <c r="I918" s="1" t="n"/>
      <c r="J918" s="1" t="n"/>
      <c r="K918" s="1" t="n"/>
      <c r="L918" s="1" t="n"/>
      <c r="M918" s="1" t="n"/>
      <c r="N918" s="1" t="n"/>
      <c r="O918" s="1" t="n"/>
      <c r="P918" s="1" t="n"/>
      <c r="Q918" s="1" t="n"/>
      <c r="R918" s="1" t="n"/>
      <c r="S918" s="210" t="n"/>
      <c r="T918" s="210" t="n"/>
      <c r="U918" s="1" t="n"/>
      <c r="V918" s="1" t="n"/>
      <c r="W918" s="1" t="n"/>
      <c r="X918" s="1" t="n"/>
      <c r="Y918" s="210" t="n"/>
      <c r="Z918" s="1" t="n"/>
      <c r="AA918" s="1" t="n"/>
      <c r="AB918" s="212" t="n"/>
      <c r="AC918" s="212" t="n"/>
    </row>
    <row r="919">
      <c r="A919" s="1" t="n"/>
      <c r="B919" s="1" t="n"/>
      <c r="C919" s="1" t="n"/>
      <c r="D919" s="1" t="n"/>
      <c r="E919" s="1" t="n"/>
      <c r="F919" s="1" t="n"/>
      <c r="G919" s="1" t="n"/>
      <c r="H919" s="1" t="n"/>
      <c r="I919" s="1" t="n"/>
      <c r="J919" s="1" t="n"/>
      <c r="K919" s="1" t="n"/>
      <c r="L919" s="1" t="n"/>
      <c r="M919" s="1" t="n"/>
      <c r="N919" s="1" t="n"/>
      <c r="O919" s="1" t="n"/>
      <c r="P919" s="1" t="n"/>
      <c r="Q919" s="1" t="n"/>
      <c r="R919" s="1" t="n"/>
      <c r="S919" s="210" t="n"/>
      <c r="T919" s="210" t="n"/>
      <c r="U919" s="1" t="n"/>
      <c r="V919" s="1" t="n"/>
      <c r="W919" s="1" t="n"/>
      <c r="X919" s="1" t="n"/>
      <c r="Y919" s="210" t="n"/>
      <c r="Z919" s="1" t="n"/>
      <c r="AA919" s="1" t="n"/>
      <c r="AB919" s="212" t="n"/>
      <c r="AC919" s="212" t="n"/>
    </row>
    <row r="920">
      <c r="A920" s="1" t="n"/>
      <c r="B920" s="1" t="n"/>
      <c r="C920" s="1" t="n"/>
      <c r="D920" s="1" t="n"/>
      <c r="E920" s="1" t="n"/>
      <c r="F920" s="1" t="n"/>
      <c r="G920" s="1" t="n"/>
      <c r="H920" s="1" t="n"/>
      <c r="I920" s="1" t="n"/>
      <c r="J920" s="1" t="n"/>
      <c r="K920" s="1" t="n"/>
      <c r="L920" s="1" t="n"/>
      <c r="M920" s="1" t="n"/>
      <c r="N920" s="1" t="n"/>
      <c r="O920" s="1" t="n"/>
      <c r="P920" s="1" t="n"/>
      <c r="Q920" s="1" t="n"/>
      <c r="R920" s="1" t="n"/>
      <c r="S920" s="210" t="n"/>
      <c r="T920" s="210" t="n"/>
      <c r="U920" s="1" t="n"/>
      <c r="V920" s="1" t="n"/>
      <c r="W920" s="1" t="n"/>
      <c r="X920" s="1" t="n"/>
      <c r="Y920" s="210" t="n"/>
      <c r="Z920" s="1" t="n"/>
      <c r="AA920" s="1" t="n"/>
      <c r="AB920" s="212" t="n"/>
      <c r="AC920" s="212" t="n"/>
    </row>
    <row r="921">
      <c r="A921" s="1" t="n"/>
      <c r="B921" s="1" t="n"/>
      <c r="C921" s="1" t="n"/>
      <c r="D921" s="1" t="n"/>
      <c r="E921" s="1" t="n"/>
      <c r="F921" s="1" t="n"/>
      <c r="G921" s="1" t="n"/>
      <c r="H921" s="1" t="n"/>
      <c r="I921" s="1" t="n"/>
      <c r="J921" s="1" t="n"/>
      <c r="K921" s="1" t="n"/>
      <c r="L921" s="1" t="n"/>
      <c r="M921" s="1" t="n"/>
      <c r="N921" s="1" t="n"/>
      <c r="O921" s="1" t="n"/>
      <c r="P921" s="1" t="n"/>
      <c r="Q921" s="1" t="n"/>
      <c r="R921" s="1" t="n"/>
      <c r="S921" s="210" t="n"/>
      <c r="T921" s="210" t="n"/>
      <c r="U921" s="1" t="n"/>
      <c r="V921" s="1" t="n"/>
      <c r="W921" s="1" t="n"/>
      <c r="X921" s="1" t="n"/>
      <c r="Y921" s="210" t="n"/>
      <c r="Z921" s="1" t="n"/>
      <c r="AA921" s="1" t="n"/>
      <c r="AB921" s="212" t="n"/>
      <c r="AC921" s="212" t="n"/>
    </row>
    <row r="922">
      <c r="A922" s="1" t="n"/>
      <c r="B922" s="1" t="n"/>
      <c r="C922" s="1" t="n"/>
      <c r="D922" s="1" t="n"/>
      <c r="E922" s="1" t="n"/>
      <c r="F922" s="1" t="n"/>
      <c r="G922" s="1" t="n"/>
      <c r="H922" s="1" t="n"/>
      <c r="I922" s="1" t="n"/>
      <c r="J922" s="1" t="n"/>
      <c r="K922" s="1" t="n"/>
      <c r="L922" s="1" t="n"/>
      <c r="M922" s="1" t="n"/>
      <c r="N922" s="1" t="n"/>
      <c r="O922" s="1" t="n"/>
      <c r="P922" s="1" t="n"/>
      <c r="Q922" s="1" t="n"/>
      <c r="R922" s="1" t="n"/>
      <c r="S922" s="210" t="n"/>
      <c r="T922" s="210" t="n"/>
      <c r="U922" s="1" t="n"/>
      <c r="V922" s="1" t="n"/>
      <c r="W922" s="1" t="n"/>
      <c r="X922" s="1" t="n"/>
      <c r="Y922" s="210" t="n"/>
      <c r="Z922" s="1" t="n"/>
      <c r="AA922" s="1" t="n"/>
      <c r="AB922" s="212" t="n"/>
      <c r="AC922" s="212" t="n"/>
    </row>
    <row r="923">
      <c r="A923" s="1" t="n"/>
      <c r="B923" s="1" t="n"/>
      <c r="C923" s="1" t="n"/>
      <c r="D923" s="1" t="n"/>
      <c r="E923" s="1" t="n"/>
      <c r="F923" s="1" t="n"/>
      <c r="G923" s="1" t="n"/>
      <c r="H923" s="1" t="n"/>
      <c r="I923" s="1" t="n"/>
      <c r="J923" s="1" t="n"/>
      <c r="K923" s="1" t="n"/>
      <c r="L923" s="1" t="n"/>
      <c r="M923" s="1" t="n"/>
      <c r="N923" s="1" t="n"/>
      <c r="O923" s="1" t="n"/>
      <c r="P923" s="1" t="n"/>
      <c r="Q923" s="1" t="n"/>
      <c r="R923" s="1" t="n"/>
      <c r="S923" s="210" t="n"/>
      <c r="T923" s="210" t="n"/>
      <c r="U923" s="1" t="n"/>
      <c r="V923" s="1" t="n"/>
      <c r="W923" s="1" t="n"/>
      <c r="X923" s="1" t="n"/>
      <c r="Y923" s="210" t="n"/>
      <c r="Z923" s="1" t="n"/>
      <c r="AA923" s="1" t="n"/>
      <c r="AB923" s="212" t="n"/>
      <c r="AC923" s="212" t="n"/>
    </row>
    <row r="924">
      <c r="A924" s="1" t="n"/>
      <c r="B924" s="1" t="n"/>
      <c r="C924" s="1" t="n"/>
      <c r="D924" s="1" t="n"/>
      <c r="E924" s="1" t="n"/>
      <c r="F924" s="1" t="n"/>
      <c r="G924" s="1" t="n"/>
      <c r="H924" s="1" t="n"/>
      <c r="I924" s="1" t="n"/>
      <c r="J924" s="1" t="n"/>
      <c r="K924" s="1" t="n"/>
      <c r="L924" s="1" t="n"/>
      <c r="M924" s="1" t="n"/>
      <c r="N924" s="1" t="n"/>
      <c r="O924" s="1" t="n"/>
      <c r="P924" s="1" t="n"/>
      <c r="Q924" s="1" t="n"/>
      <c r="R924" s="1" t="n"/>
      <c r="S924" s="210" t="n"/>
      <c r="T924" s="210" t="n"/>
      <c r="U924" s="1" t="n"/>
      <c r="V924" s="1" t="n"/>
      <c r="W924" s="1" t="n"/>
      <c r="X924" s="1" t="n"/>
      <c r="Y924" s="210" t="n"/>
      <c r="Z924" s="1" t="n"/>
      <c r="AA924" s="1" t="n"/>
      <c r="AB924" s="212" t="n"/>
      <c r="AC924" s="212" t="n"/>
    </row>
    <row r="925">
      <c r="A925" s="1" t="n"/>
      <c r="B925" s="1" t="n"/>
      <c r="C925" s="1" t="n"/>
      <c r="D925" s="1" t="n"/>
      <c r="E925" s="1" t="n"/>
      <c r="F925" s="1" t="n"/>
      <c r="G925" s="1" t="n"/>
      <c r="H925" s="1" t="n"/>
      <c r="I925" s="1" t="n"/>
      <c r="J925" s="1" t="n"/>
      <c r="K925" s="1" t="n"/>
      <c r="L925" s="1" t="n"/>
      <c r="M925" s="1" t="n"/>
      <c r="N925" s="1" t="n"/>
      <c r="O925" s="1" t="n"/>
      <c r="P925" s="1" t="n"/>
      <c r="Q925" s="1" t="n"/>
      <c r="R925" s="1" t="n"/>
      <c r="S925" s="210" t="n"/>
      <c r="T925" s="210" t="n"/>
      <c r="U925" s="1" t="n"/>
      <c r="V925" s="1" t="n"/>
      <c r="W925" s="1" t="n"/>
      <c r="X925" s="1" t="n"/>
      <c r="Y925" s="210" t="n"/>
      <c r="Z925" s="1" t="n"/>
      <c r="AA925" s="1" t="n"/>
      <c r="AB925" s="212" t="n"/>
      <c r="AC925" s="212" t="n"/>
    </row>
    <row r="926">
      <c r="A926" s="1" t="n"/>
      <c r="B926" s="1" t="n"/>
      <c r="C926" s="1" t="n"/>
      <c r="D926" s="1" t="n"/>
      <c r="E926" s="1" t="n"/>
      <c r="F926" s="1" t="n"/>
      <c r="G926" s="1" t="n"/>
      <c r="H926" s="1" t="n"/>
      <c r="I926" s="1" t="n"/>
      <c r="J926" s="1" t="n"/>
      <c r="K926" s="1" t="n"/>
      <c r="L926" s="1" t="n"/>
      <c r="M926" s="1" t="n"/>
      <c r="N926" s="1" t="n"/>
      <c r="O926" s="1" t="n"/>
      <c r="P926" s="1" t="n"/>
      <c r="Q926" s="1" t="n"/>
      <c r="R926" s="1" t="n"/>
      <c r="S926" s="210" t="n"/>
      <c r="T926" s="210" t="n"/>
      <c r="U926" s="1" t="n"/>
      <c r="V926" s="1" t="n"/>
      <c r="W926" s="1" t="n"/>
      <c r="X926" s="1" t="n"/>
      <c r="Y926" s="210" t="n"/>
      <c r="Z926" s="1" t="n"/>
      <c r="AA926" s="1" t="n"/>
      <c r="AB926" s="212" t="n"/>
      <c r="AC926" s="212" t="n"/>
    </row>
    <row r="927">
      <c r="A927" s="1" t="n"/>
      <c r="B927" s="1" t="n"/>
      <c r="C927" s="1" t="n"/>
      <c r="D927" s="1" t="n"/>
      <c r="E927" s="1" t="n"/>
      <c r="F927" s="1" t="n"/>
      <c r="G927" s="1" t="n"/>
      <c r="H927" s="1" t="n"/>
      <c r="I927" s="1" t="n"/>
      <c r="J927" s="1" t="n"/>
      <c r="K927" s="1" t="n"/>
      <c r="L927" s="1" t="n"/>
      <c r="M927" s="1" t="n"/>
      <c r="N927" s="1" t="n"/>
      <c r="O927" s="1" t="n"/>
      <c r="P927" s="1" t="n"/>
      <c r="Q927" s="1" t="n"/>
      <c r="R927" s="1" t="n"/>
      <c r="S927" s="210" t="n"/>
      <c r="T927" s="210" t="n"/>
      <c r="U927" s="1" t="n"/>
      <c r="V927" s="1" t="n"/>
      <c r="W927" s="1" t="n"/>
      <c r="X927" s="1" t="n"/>
      <c r="Y927" s="210" t="n"/>
      <c r="Z927" s="1" t="n"/>
      <c r="AA927" s="1" t="n"/>
      <c r="AB927" s="212" t="n"/>
      <c r="AC927" s="212" t="n"/>
    </row>
    <row r="928">
      <c r="A928" s="1" t="n"/>
      <c r="B928" s="1" t="n"/>
      <c r="C928" s="1" t="n"/>
      <c r="D928" s="1" t="n"/>
      <c r="E928" s="1" t="n"/>
      <c r="F928" s="1" t="n"/>
      <c r="G928" s="1" t="n"/>
      <c r="H928" s="1" t="n"/>
      <c r="I928" s="1" t="n"/>
      <c r="J928" s="1" t="n"/>
      <c r="K928" s="1" t="n"/>
      <c r="L928" s="1" t="n"/>
      <c r="M928" s="1" t="n"/>
      <c r="N928" s="1" t="n"/>
      <c r="O928" s="1" t="n"/>
      <c r="P928" s="1" t="n"/>
      <c r="Q928" s="1" t="n"/>
      <c r="R928" s="1" t="n"/>
      <c r="S928" s="210" t="n"/>
      <c r="T928" s="210" t="n"/>
      <c r="U928" s="1" t="n"/>
      <c r="V928" s="1" t="n"/>
      <c r="W928" s="1" t="n"/>
      <c r="X928" s="1" t="n"/>
      <c r="Y928" s="210" t="n"/>
      <c r="Z928" s="1" t="n"/>
      <c r="AA928" s="1" t="n"/>
      <c r="AB928" s="212" t="n"/>
      <c r="AC928" s="212" t="n"/>
    </row>
    <row r="929">
      <c r="A929" s="1" t="n"/>
      <c r="B929" s="1" t="n"/>
      <c r="C929" s="1" t="n"/>
      <c r="D929" s="1" t="n"/>
      <c r="E929" s="1" t="n"/>
      <c r="F929" s="1" t="n"/>
      <c r="G929" s="1" t="n"/>
      <c r="H929" s="1" t="n"/>
      <c r="I929" s="1" t="n"/>
      <c r="J929" s="1" t="n"/>
      <c r="K929" s="1" t="n"/>
      <c r="L929" s="1" t="n"/>
      <c r="M929" s="1" t="n"/>
      <c r="N929" s="1" t="n"/>
      <c r="O929" s="1" t="n"/>
      <c r="P929" s="1" t="n"/>
      <c r="Q929" s="1" t="n"/>
      <c r="R929" s="1" t="n"/>
      <c r="S929" s="210" t="n"/>
      <c r="T929" s="210" t="n"/>
      <c r="U929" s="1" t="n"/>
      <c r="V929" s="1" t="n"/>
      <c r="W929" s="1" t="n"/>
      <c r="X929" s="1" t="n"/>
      <c r="Y929" s="210" t="n"/>
      <c r="Z929" s="1" t="n"/>
      <c r="AA929" s="1" t="n"/>
      <c r="AB929" s="212" t="n"/>
      <c r="AC929" s="212" t="n"/>
    </row>
    <row r="930">
      <c r="A930" s="1" t="n"/>
      <c r="B930" s="1" t="n"/>
      <c r="C930" s="1" t="n"/>
      <c r="D930" s="1" t="n"/>
      <c r="E930" s="1" t="n"/>
      <c r="F930" s="1" t="n"/>
      <c r="G930" s="1" t="n"/>
      <c r="H930" s="1" t="n"/>
      <c r="I930" s="1" t="n"/>
      <c r="J930" s="1" t="n"/>
      <c r="K930" s="1" t="n"/>
      <c r="L930" s="1" t="n"/>
      <c r="M930" s="1" t="n"/>
      <c r="N930" s="1" t="n"/>
      <c r="O930" s="1" t="n"/>
      <c r="P930" s="1" t="n"/>
      <c r="Q930" s="1" t="n"/>
      <c r="R930" s="1" t="n"/>
      <c r="S930" s="210" t="n"/>
      <c r="T930" s="210" t="n"/>
      <c r="U930" s="1" t="n"/>
      <c r="V930" s="1" t="n"/>
      <c r="W930" s="1" t="n"/>
      <c r="X930" s="1" t="n"/>
      <c r="Y930" s="210" t="n"/>
      <c r="Z930" s="1" t="n"/>
      <c r="AA930" s="1" t="n"/>
      <c r="AB930" s="212" t="n"/>
      <c r="AC930" s="212" t="n"/>
    </row>
    <row r="931">
      <c r="A931" s="1" t="n"/>
      <c r="B931" s="1" t="n"/>
      <c r="C931" s="1" t="n"/>
      <c r="D931" s="1" t="n"/>
      <c r="E931" s="1" t="n"/>
      <c r="F931" s="1" t="n"/>
      <c r="G931" s="1" t="n"/>
      <c r="H931" s="1" t="n"/>
      <c r="I931" s="1" t="n"/>
      <c r="J931" s="1" t="n"/>
      <c r="K931" s="1" t="n"/>
      <c r="L931" s="1" t="n"/>
      <c r="M931" s="1" t="n"/>
      <c r="N931" s="1" t="n"/>
      <c r="O931" s="1" t="n"/>
      <c r="P931" s="1" t="n"/>
      <c r="Q931" s="1" t="n"/>
      <c r="R931" s="1" t="n"/>
      <c r="S931" s="210" t="n"/>
      <c r="T931" s="210" t="n"/>
      <c r="U931" s="1" t="n"/>
      <c r="V931" s="1" t="n"/>
      <c r="W931" s="1" t="n"/>
      <c r="X931" s="1" t="n"/>
      <c r="Y931" s="210" t="n"/>
      <c r="Z931" s="1" t="n"/>
      <c r="AA931" s="1" t="n"/>
      <c r="AB931" s="212" t="n"/>
      <c r="AC931" s="212" t="n"/>
    </row>
    <row r="932">
      <c r="A932" s="1" t="n"/>
      <c r="B932" s="1" t="n"/>
      <c r="C932" s="1" t="n"/>
      <c r="D932" s="1" t="n"/>
      <c r="E932" s="1" t="n"/>
      <c r="F932" s="1" t="n"/>
      <c r="G932" s="1" t="n"/>
      <c r="H932" s="1" t="n"/>
      <c r="I932" s="1" t="n"/>
      <c r="J932" s="1" t="n"/>
      <c r="K932" s="1" t="n"/>
      <c r="L932" s="1" t="n"/>
      <c r="M932" s="1" t="n"/>
      <c r="N932" s="1" t="n"/>
      <c r="O932" s="1" t="n"/>
      <c r="P932" s="1" t="n"/>
      <c r="Q932" s="1" t="n"/>
      <c r="R932" s="1" t="n"/>
      <c r="S932" s="210" t="n"/>
      <c r="T932" s="210" t="n"/>
      <c r="U932" s="1" t="n"/>
      <c r="V932" s="1" t="n"/>
      <c r="W932" s="1" t="n"/>
      <c r="X932" s="1" t="n"/>
      <c r="Y932" s="210" t="n"/>
      <c r="Z932" s="1" t="n"/>
      <c r="AA932" s="1" t="n"/>
      <c r="AB932" s="212" t="n"/>
      <c r="AC932" s="212" t="n"/>
    </row>
    <row r="933">
      <c r="A933" s="1" t="n"/>
      <c r="B933" s="1" t="n"/>
      <c r="C933" s="1" t="n"/>
      <c r="D933" s="1" t="n"/>
      <c r="E933" s="1" t="n"/>
      <c r="F933" s="1" t="n"/>
      <c r="G933" s="1" t="n"/>
      <c r="H933" s="1" t="n"/>
      <c r="I933" s="1" t="n"/>
      <c r="J933" s="1" t="n"/>
      <c r="K933" s="1" t="n"/>
      <c r="L933" s="1" t="n"/>
      <c r="M933" s="1" t="n"/>
      <c r="N933" s="1" t="n"/>
      <c r="O933" s="1" t="n"/>
      <c r="P933" s="1" t="n"/>
      <c r="Q933" s="1" t="n"/>
      <c r="R933" s="1" t="n"/>
      <c r="S933" s="210" t="n"/>
      <c r="T933" s="210" t="n"/>
      <c r="U933" s="1" t="n"/>
      <c r="V933" s="1" t="n"/>
      <c r="W933" s="1" t="n"/>
      <c r="X933" s="1" t="n"/>
      <c r="Y933" s="210" t="n"/>
      <c r="Z933" s="1" t="n"/>
      <c r="AA933" s="1" t="n"/>
      <c r="AB933" s="212" t="n"/>
      <c r="AC933" s="212" t="n"/>
    </row>
    <row r="934">
      <c r="A934" s="1" t="n"/>
      <c r="B934" s="1" t="n"/>
      <c r="C934" s="1" t="n"/>
      <c r="D934" s="1" t="n"/>
      <c r="E934" s="1" t="n"/>
      <c r="F934" s="1" t="n"/>
      <c r="G934" s="1" t="n"/>
      <c r="H934" s="1" t="n"/>
      <c r="I934" s="1" t="n"/>
      <c r="J934" s="1" t="n"/>
      <c r="K934" s="1" t="n"/>
      <c r="L934" s="1" t="n"/>
      <c r="M934" s="1" t="n"/>
      <c r="N934" s="1" t="n"/>
      <c r="O934" s="1" t="n"/>
      <c r="P934" s="1" t="n"/>
      <c r="Q934" s="1" t="n"/>
      <c r="R934" s="1" t="n"/>
      <c r="S934" s="210" t="n"/>
      <c r="T934" s="210" t="n"/>
      <c r="U934" s="1" t="n"/>
      <c r="V934" s="1" t="n"/>
      <c r="W934" s="1" t="n"/>
      <c r="X934" s="1" t="n"/>
      <c r="Y934" s="210" t="n"/>
      <c r="Z934" s="1" t="n"/>
      <c r="AA934" s="1" t="n"/>
      <c r="AB934" s="212" t="n"/>
      <c r="AC934" s="212" t="n"/>
    </row>
    <row r="935">
      <c r="A935" s="1" t="n"/>
      <c r="B935" s="1" t="n"/>
      <c r="C935" s="1" t="n"/>
      <c r="D935" s="1" t="n"/>
      <c r="E935" s="1" t="n"/>
      <c r="F935" s="1" t="n"/>
      <c r="G935" s="1" t="n"/>
      <c r="H935" s="1" t="n"/>
      <c r="I935" s="1" t="n"/>
      <c r="J935" s="1" t="n"/>
      <c r="K935" s="1" t="n"/>
      <c r="L935" s="1" t="n"/>
      <c r="M935" s="1" t="n"/>
      <c r="N935" s="1" t="n"/>
      <c r="O935" s="1" t="n"/>
      <c r="P935" s="1" t="n"/>
      <c r="Q935" s="1" t="n"/>
      <c r="R935" s="1" t="n"/>
      <c r="S935" s="210" t="n"/>
      <c r="T935" s="210" t="n"/>
      <c r="U935" s="1" t="n"/>
      <c r="V935" s="1" t="n"/>
      <c r="W935" s="1" t="n"/>
      <c r="X935" s="1" t="n"/>
      <c r="Y935" s="210" t="n"/>
      <c r="Z935" s="1" t="n"/>
      <c r="AA935" s="1" t="n"/>
      <c r="AB935" s="212" t="n"/>
      <c r="AC935" s="212" t="n"/>
    </row>
    <row r="936">
      <c r="A936" s="1" t="n"/>
      <c r="B936" s="1" t="n"/>
      <c r="C936" s="1" t="n"/>
      <c r="D936" s="1" t="n"/>
      <c r="E936" s="1" t="n"/>
      <c r="F936" s="1" t="n"/>
      <c r="G936" s="1" t="n"/>
      <c r="H936" s="1" t="n"/>
      <c r="I936" s="1" t="n"/>
      <c r="J936" s="1" t="n"/>
      <c r="K936" s="1" t="n"/>
      <c r="L936" s="1" t="n"/>
      <c r="M936" s="1" t="n"/>
      <c r="N936" s="1" t="n"/>
      <c r="O936" s="1" t="n"/>
      <c r="P936" s="1" t="n"/>
      <c r="Q936" s="1" t="n"/>
      <c r="R936" s="1" t="n"/>
      <c r="S936" s="210" t="n"/>
      <c r="T936" s="210" t="n"/>
      <c r="U936" s="1" t="n"/>
      <c r="V936" s="1" t="n"/>
      <c r="W936" s="1" t="n"/>
      <c r="X936" s="1" t="n"/>
      <c r="Y936" s="210" t="n"/>
      <c r="Z936" s="1" t="n"/>
      <c r="AA936" s="1" t="n"/>
      <c r="AB936" s="212" t="n"/>
      <c r="AC936" s="212" t="n"/>
    </row>
    <row r="937">
      <c r="A937" s="1" t="n"/>
      <c r="B937" s="1" t="n"/>
      <c r="C937" s="1" t="n"/>
      <c r="D937" s="1" t="n"/>
      <c r="E937" s="1" t="n"/>
      <c r="F937" s="1" t="n"/>
      <c r="G937" s="1" t="n"/>
      <c r="H937" s="1" t="n"/>
      <c r="I937" s="1" t="n"/>
      <c r="J937" s="1" t="n"/>
      <c r="K937" s="1" t="n"/>
      <c r="L937" s="1" t="n"/>
      <c r="M937" s="1" t="n"/>
      <c r="N937" s="1" t="n"/>
      <c r="O937" s="1" t="n"/>
      <c r="P937" s="1" t="n"/>
      <c r="Q937" s="1" t="n"/>
      <c r="R937" s="1" t="n"/>
      <c r="S937" s="210" t="n"/>
      <c r="T937" s="210" t="n"/>
      <c r="U937" s="1" t="n"/>
      <c r="V937" s="1" t="n"/>
      <c r="W937" s="1" t="n"/>
      <c r="X937" s="1" t="n"/>
      <c r="Y937" s="210" t="n"/>
      <c r="Z937" s="1" t="n"/>
      <c r="AA937" s="1" t="n"/>
      <c r="AB937" s="212" t="n"/>
      <c r="AC937" s="212" t="n"/>
    </row>
    <row r="938">
      <c r="A938" s="1" t="n"/>
      <c r="B938" s="1" t="n"/>
      <c r="C938" s="1" t="n"/>
      <c r="D938" s="1" t="n"/>
      <c r="E938" s="1" t="n"/>
      <c r="F938" s="1" t="n"/>
      <c r="G938" s="1" t="n"/>
      <c r="H938" s="1" t="n"/>
      <c r="I938" s="1" t="n"/>
      <c r="J938" s="1" t="n"/>
      <c r="K938" s="1" t="n"/>
      <c r="L938" s="1" t="n"/>
      <c r="M938" s="1" t="n"/>
      <c r="N938" s="1" t="n"/>
      <c r="O938" s="1" t="n"/>
      <c r="P938" s="1" t="n"/>
      <c r="Q938" s="1" t="n"/>
      <c r="R938" s="1" t="n"/>
      <c r="S938" s="210" t="n"/>
      <c r="T938" s="210" t="n"/>
      <c r="U938" s="1" t="n"/>
      <c r="V938" s="1" t="n"/>
      <c r="W938" s="1" t="n"/>
      <c r="X938" s="1" t="n"/>
      <c r="Y938" s="210" t="n"/>
      <c r="Z938" s="1" t="n"/>
      <c r="AA938" s="1" t="n"/>
      <c r="AB938" s="212" t="n"/>
      <c r="AC938" s="212" t="n"/>
    </row>
    <row r="939">
      <c r="A939" s="1" t="n"/>
      <c r="B939" s="1" t="n"/>
      <c r="C939" s="1" t="n"/>
      <c r="D939" s="1" t="n"/>
      <c r="E939" s="1" t="n"/>
      <c r="F939" s="1" t="n"/>
      <c r="G939" s="1" t="n"/>
      <c r="H939" s="1" t="n"/>
      <c r="I939" s="1" t="n"/>
      <c r="J939" s="1" t="n"/>
      <c r="K939" s="1" t="n"/>
      <c r="L939" s="1" t="n"/>
      <c r="M939" s="1" t="n"/>
      <c r="N939" s="1" t="n"/>
      <c r="O939" s="1" t="n"/>
      <c r="P939" s="1" t="n"/>
      <c r="Q939" s="1" t="n"/>
      <c r="R939" s="1" t="n"/>
      <c r="S939" s="210" t="n"/>
      <c r="T939" s="210" t="n"/>
      <c r="U939" s="1" t="n"/>
      <c r="V939" s="1" t="n"/>
      <c r="W939" s="1" t="n"/>
      <c r="X939" s="1" t="n"/>
      <c r="Y939" s="210" t="n"/>
      <c r="Z939" s="1" t="n"/>
      <c r="AA939" s="1" t="n"/>
      <c r="AB939" s="212" t="n"/>
      <c r="AC939" s="212" t="n"/>
    </row>
    <row r="940">
      <c r="A940" s="1" t="n"/>
      <c r="B940" s="1" t="n"/>
      <c r="C940" s="1" t="n"/>
      <c r="D940" s="1" t="n"/>
      <c r="E940" s="1" t="n"/>
      <c r="F940" s="1" t="n"/>
      <c r="G940" s="1" t="n"/>
      <c r="H940" s="1" t="n"/>
      <c r="I940" s="1" t="n"/>
      <c r="J940" s="1" t="n"/>
      <c r="K940" s="1" t="n"/>
      <c r="L940" s="1" t="n"/>
      <c r="M940" s="1" t="n"/>
      <c r="N940" s="1" t="n"/>
      <c r="O940" s="1" t="n"/>
      <c r="P940" s="1" t="n"/>
      <c r="Q940" s="1" t="n"/>
      <c r="R940" s="1" t="n"/>
      <c r="S940" s="210" t="n"/>
      <c r="T940" s="210" t="n"/>
      <c r="U940" s="1" t="n"/>
      <c r="V940" s="1" t="n"/>
      <c r="W940" s="1" t="n"/>
      <c r="X940" s="1" t="n"/>
      <c r="Y940" s="210" t="n"/>
      <c r="Z940" s="1" t="n"/>
      <c r="AA940" s="1" t="n"/>
      <c r="AB940" s="212" t="n"/>
      <c r="AC940" s="212" t="n"/>
    </row>
    <row r="941">
      <c r="A941" s="1" t="n"/>
      <c r="B941" s="1" t="n"/>
      <c r="C941" s="1" t="n"/>
      <c r="D941" s="1" t="n"/>
      <c r="E941" s="1" t="n"/>
      <c r="F941" s="1" t="n"/>
      <c r="G941" s="1" t="n"/>
      <c r="H941" s="1" t="n"/>
      <c r="I941" s="1" t="n"/>
      <c r="J941" s="1" t="n"/>
      <c r="K941" s="1" t="n"/>
      <c r="L941" s="1" t="n"/>
      <c r="M941" s="1" t="n"/>
      <c r="N941" s="1" t="n"/>
      <c r="O941" s="1" t="n"/>
      <c r="P941" s="1" t="n"/>
      <c r="Q941" s="1" t="n"/>
      <c r="R941" s="1" t="n"/>
      <c r="S941" s="210" t="n"/>
      <c r="T941" s="210" t="n"/>
      <c r="U941" s="1" t="n"/>
      <c r="V941" s="1" t="n"/>
      <c r="W941" s="1" t="n"/>
      <c r="X941" s="1" t="n"/>
      <c r="Y941" s="210" t="n"/>
      <c r="Z941" s="1" t="n"/>
      <c r="AA941" s="1" t="n"/>
      <c r="AB941" s="212" t="n"/>
      <c r="AC941" s="212" t="n"/>
    </row>
    <row r="942">
      <c r="A942" s="1" t="n"/>
      <c r="B942" s="1" t="n"/>
      <c r="C942" s="1" t="n"/>
      <c r="D942" s="1" t="n"/>
      <c r="E942" s="1" t="n"/>
      <c r="F942" s="1" t="n"/>
      <c r="G942" s="1" t="n"/>
      <c r="H942" s="1" t="n"/>
      <c r="I942" s="1" t="n"/>
      <c r="J942" s="1" t="n"/>
      <c r="K942" s="1" t="n"/>
      <c r="L942" s="1" t="n"/>
      <c r="M942" s="1" t="n"/>
      <c r="N942" s="1" t="n"/>
      <c r="O942" s="1" t="n"/>
      <c r="P942" s="1" t="n"/>
      <c r="Q942" s="1" t="n"/>
      <c r="R942" s="1" t="n"/>
      <c r="S942" s="210" t="n"/>
      <c r="T942" s="210" t="n"/>
      <c r="U942" s="1" t="n"/>
      <c r="V942" s="1" t="n"/>
      <c r="W942" s="1" t="n"/>
      <c r="X942" s="1" t="n"/>
      <c r="Y942" s="210" t="n"/>
      <c r="Z942" s="1" t="n"/>
      <c r="AA942" s="1" t="n"/>
      <c r="AB942" s="212" t="n"/>
      <c r="AC942" s="212" t="n"/>
    </row>
    <row r="943">
      <c r="A943" s="1" t="n"/>
      <c r="B943" s="1" t="n"/>
      <c r="C943" s="1" t="n"/>
      <c r="D943" s="1" t="n"/>
      <c r="E943" s="1" t="n"/>
      <c r="F943" s="1" t="n"/>
      <c r="G943" s="1" t="n"/>
      <c r="H943" s="1" t="n"/>
      <c r="I943" s="1" t="n"/>
      <c r="J943" s="1" t="n"/>
      <c r="K943" s="1" t="n"/>
      <c r="L943" s="1" t="n"/>
      <c r="M943" s="1" t="n"/>
      <c r="N943" s="1" t="n"/>
      <c r="O943" s="1" t="n"/>
      <c r="P943" s="1" t="n"/>
      <c r="Q943" s="1" t="n"/>
      <c r="R943" s="1" t="n"/>
      <c r="S943" s="210" t="n"/>
      <c r="T943" s="210" t="n"/>
      <c r="U943" s="1" t="n"/>
      <c r="V943" s="1" t="n"/>
      <c r="W943" s="1" t="n"/>
      <c r="X943" s="1" t="n"/>
      <c r="Y943" s="210" t="n"/>
      <c r="Z943" s="1" t="n"/>
      <c r="AA943" s="1" t="n"/>
      <c r="AB943" s="212" t="n"/>
      <c r="AC943" s="212" t="n"/>
    </row>
    <row r="944">
      <c r="A944" s="1" t="n"/>
      <c r="B944" s="1" t="n"/>
      <c r="C944" s="1" t="n"/>
      <c r="D944" s="1" t="n"/>
      <c r="E944" s="1" t="n"/>
      <c r="F944" s="1" t="n"/>
      <c r="G944" s="1" t="n"/>
      <c r="H944" s="1" t="n"/>
      <c r="I944" s="1" t="n"/>
      <c r="J944" s="1" t="n"/>
      <c r="K944" s="1" t="n"/>
      <c r="L944" s="1" t="n"/>
      <c r="M944" s="1" t="n"/>
      <c r="N944" s="1" t="n"/>
      <c r="O944" s="1" t="n"/>
      <c r="P944" s="1" t="n"/>
      <c r="Q944" s="1" t="n"/>
      <c r="R944" s="1" t="n"/>
      <c r="S944" s="210" t="n"/>
      <c r="T944" s="210" t="n"/>
      <c r="U944" s="1" t="n"/>
      <c r="V944" s="1" t="n"/>
      <c r="W944" s="1" t="n"/>
      <c r="X944" s="1" t="n"/>
      <c r="Y944" s="210" t="n"/>
      <c r="Z944" s="1" t="n"/>
      <c r="AA944" s="1" t="n"/>
      <c r="AB944" s="212" t="n"/>
      <c r="AC944" s="212" t="n"/>
    </row>
    <row r="945">
      <c r="A945" s="1" t="n"/>
      <c r="B945" s="1" t="n"/>
      <c r="C945" s="1" t="n"/>
      <c r="D945" s="1" t="n"/>
      <c r="E945" s="1" t="n"/>
      <c r="F945" s="1" t="n"/>
      <c r="G945" s="1" t="n"/>
      <c r="H945" s="1" t="n"/>
      <c r="I945" s="1" t="n"/>
      <c r="J945" s="1" t="n"/>
      <c r="K945" s="1" t="n"/>
      <c r="L945" s="1" t="n"/>
      <c r="M945" s="1" t="n"/>
      <c r="N945" s="1" t="n"/>
      <c r="O945" s="1" t="n"/>
      <c r="P945" s="1" t="n"/>
      <c r="Q945" s="1" t="n"/>
      <c r="R945" s="1" t="n"/>
      <c r="S945" s="210" t="n"/>
      <c r="T945" s="210" t="n"/>
      <c r="U945" s="1" t="n"/>
      <c r="V945" s="1" t="n"/>
      <c r="W945" s="1" t="n"/>
      <c r="X945" s="1" t="n"/>
      <c r="Y945" s="210" t="n"/>
      <c r="Z945" s="1" t="n"/>
      <c r="AA945" s="1" t="n"/>
      <c r="AB945" s="212" t="n"/>
      <c r="AC945" s="212" t="n"/>
    </row>
    <row r="946">
      <c r="A946" s="1" t="n"/>
      <c r="B946" s="1" t="n"/>
      <c r="C946" s="1" t="n"/>
      <c r="D946" s="1" t="n"/>
      <c r="E946" s="1" t="n"/>
      <c r="F946" s="1" t="n"/>
      <c r="G946" s="1" t="n"/>
      <c r="H946" s="1" t="n"/>
      <c r="I946" s="1" t="n"/>
      <c r="J946" s="1" t="n"/>
      <c r="K946" s="1" t="n"/>
      <c r="L946" s="1" t="n"/>
      <c r="M946" s="1" t="n"/>
      <c r="N946" s="1" t="n"/>
      <c r="O946" s="1" t="n"/>
      <c r="P946" s="1" t="n"/>
      <c r="Q946" s="1" t="n"/>
      <c r="R946" s="1" t="n"/>
      <c r="S946" s="210" t="n"/>
      <c r="T946" s="210" t="n"/>
      <c r="U946" s="1" t="n"/>
      <c r="V946" s="1" t="n"/>
      <c r="W946" s="1" t="n"/>
      <c r="X946" s="1" t="n"/>
      <c r="Y946" s="210" t="n"/>
      <c r="Z946" s="1" t="n"/>
      <c r="AA946" s="1" t="n"/>
      <c r="AB946" s="212" t="n"/>
      <c r="AC946" s="212" t="n"/>
    </row>
    <row r="947">
      <c r="A947" s="1" t="n"/>
      <c r="B947" s="1" t="n"/>
      <c r="C947" s="1" t="n"/>
      <c r="D947" s="1" t="n"/>
      <c r="E947" s="1" t="n"/>
      <c r="F947" s="1" t="n"/>
      <c r="G947" s="1" t="n"/>
      <c r="H947" s="1" t="n"/>
      <c r="I947" s="1" t="n"/>
      <c r="J947" s="1" t="n"/>
      <c r="K947" s="1" t="n"/>
      <c r="L947" s="1" t="n"/>
      <c r="M947" s="1" t="n"/>
      <c r="N947" s="1" t="n"/>
      <c r="O947" s="1" t="n"/>
      <c r="P947" s="1" t="n"/>
      <c r="Q947" s="1" t="n"/>
      <c r="R947" s="1" t="n"/>
      <c r="S947" s="210" t="n"/>
      <c r="T947" s="210" t="n"/>
      <c r="U947" s="1" t="n"/>
      <c r="V947" s="1" t="n"/>
      <c r="W947" s="1" t="n"/>
      <c r="X947" s="1" t="n"/>
      <c r="Y947" s="210" t="n"/>
      <c r="Z947" s="1" t="n"/>
      <c r="AA947" s="1" t="n"/>
      <c r="AB947" s="212" t="n"/>
      <c r="AC947" s="212" t="n"/>
    </row>
    <row r="948">
      <c r="A948" s="1" t="n"/>
      <c r="B948" s="1" t="n"/>
      <c r="C948" s="1" t="n"/>
      <c r="D948" s="1" t="n"/>
      <c r="E948" s="1" t="n"/>
      <c r="F948" s="1" t="n"/>
      <c r="G948" s="1" t="n"/>
      <c r="H948" s="1" t="n"/>
      <c r="I948" s="1" t="n"/>
      <c r="J948" s="1" t="n"/>
      <c r="K948" s="1" t="n"/>
      <c r="L948" s="1" t="n"/>
      <c r="M948" s="1" t="n"/>
      <c r="N948" s="1" t="n"/>
      <c r="O948" s="1" t="n"/>
      <c r="P948" s="1" t="n"/>
      <c r="Q948" s="1" t="n"/>
      <c r="R948" s="1" t="n"/>
      <c r="S948" s="210" t="n"/>
      <c r="T948" s="210" t="n"/>
      <c r="U948" s="1" t="n"/>
      <c r="V948" s="1" t="n"/>
      <c r="W948" s="1" t="n"/>
      <c r="X948" s="1" t="n"/>
      <c r="Y948" s="210" t="n"/>
      <c r="Z948" s="1" t="n"/>
      <c r="AA948" s="1" t="n"/>
      <c r="AB948" s="212" t="n"/>
      <c r="AC948" s="212" t="n"/>
    </row>
    <row r="949">
      <c r="A949" s="1" t="n"/>
      <c r="B949" s="1" t="n"/>
      <c r="C949" s="1" t="n"/>
      <c r="D949" s="1" t="n"/>
      <c r="E949" s="1" t="n"/>
      <c r="F949" s="1" t="n"/>
      <c r="G949" s="1" t="n"/>
      <c r="H949" s="1" t="n"/>
      <c r="I949" s="1" t="n"/>
      <c r="J949" s="1" t="n"/>
      <c r="K949" s="1" t="n"/>
      <c r="L949" s="1" t="n"/>
      <c r="M949" s="1" t="n"/>
      <c r="N949" s="1" t="n"/>
      <c r="O949" s="1" t="n"/>
      <c r="P949" s="1" t="n"/>
      <c r="Q949" s="1" t="n"/>
      <c r="R949" s="1" t="n"/>
      <c r="S949" s="210" t="n"/>
      <c r="T949" s="210" t="n"/>
      <c r="U949" s="1" t="n"/>
      <c r="V949" s="1" t="n"/>
      <c r="W949" s="1" t="n"/>
      <c r="X949" s="1" t="n"/>
      <c r="Y949" s="210" t="n"/>
      <c r="Z949" s="1" t="n"/>
      <c r="AA949" s="1" t="n"/>
      <c r="AB949" s="212" t="n"/>
      <c r="AC949" s="212" t="n"/>
    </row>
    <row r="950">
      <c r="A950" s="1" t="n"/>
      <c r="B950" s="1" t="n"/>
      <c r="C950" s="1" t="n"/>
      <c r="D950" s="1" t="n"/>
      <c r="E950" s="1" t="n"/>
      <c r="F950" s="1" t="n"/>
      <c r="G950" s="1" t="n"/>
      <c r="H950" s="1" t="n"/>
      <c r="I950" s="1" t="n"/>
      <c r="J950" s="1" t="n"/>
      <c r="K950" s="1" t="n"/>
      <c r="L950" s="1" t="n"/>
      <c r="M950" s="1" t="n"/>
      <c r="N950" s="1" t="n"/>
      <c r="O950" s="1" t="n"/>
      <c r="P950" s="1" t="n"/>
      <c r="Q950" s="1" t="n"/>
      <c r="R950" s="1" t="n"/>
      <c r="S950" s="210" t="n"/>
      <c r="T950" s="210" t="n"/>
      <c r="U950" s="1" t="n"/>
      <c r="V950" s="1" t="n"/>
      <c r="W950" s="1" t="n"/>
      <c r="X950" s="1" t="n"/>
      <c r="Y950" s="210" t="n"/>
      <c r="Z950" s="1" t="n"/>
      <c r="AA950" s="1" t="n"/>
      <c r="AB950" s="212" t="n"/>
      <c r="AC950" s="212" t="n"/>
    </row>
    <row r="951">
      <c r="A951" s="1" t="n"/>
      <c r="B951" s="1" t="n"/>
      <c r="C951" s="1" t="n"/>
      <c r="D951" s="1" t="n"/>
      <c r="E951" s="1" t="n"/>
      <c r="F951" s="1" t="n"/>
      <c r="G951" s="1" t="n"/>
      <c r="H951" s="1" t="n"/>
      <c r="I951" s="1" t="n"/>
      <c r="J951" s="1" t="n"/>
      <c r="K951" s="1" t="n"/>
      <c r="L951" s="1" t="n"/>
      <c r="M951" s="1" t="n"/>
      <c r="N951" s="1" t="n"/>
      <c r="O951" s="1" t="n"/>
      <c r="P951" s="1" t="n"/>
      <c r="Q951" s="1" t="n"/>
      <c r="R951" s="1" t="n"/>
      <c r="S951" s="210" t="n"/>
      <c r="T951" s="210" t="n"/>
      <c r="U951" s="1" t="n"/>
      <c r="V951" s="1" t="n"/>
      <c r="W951" s="1" t="n"/>
      <c r="X951" s="1" t="n"/>
      <c r="Y951" s="210" t="n"/>
      <c r="Z951" s="1" t="n"/>
      <c r="AA951" s="1" t="n"/>
      <c r="AB951" s="212" t="n"/>
      <c r="AC951" s="212" t="n"/>
    </row>
    <row r="952">
      <c r="A952" s="1" t="n"/>
      <c r="B952" s="1" t="n"/>
      <c r="C952" s="1" t="n"/>
      <c r="D952" s="1" t="n"/>
      <c r="E952" s="1" t="n"/>
      <c r="F952" s="1" t="n"/>
      <c r="G952" s="1" t="n"/>
      <c r="H952" s="1" t="n"/>
      <c r="I952" s="1" t="n"/>
      <c r="J952" s="1" t="n"/>
      <c r="K952" s="1" t="n"/>
      <c r="L952" s="1" t="n"/>
      <c r="M952" s="1" t="n"/>
      <c r="N952" s="1" t="n"/>
      <c r="O952" s="1" t="n"/>
      <c r="P952" s="1" t="n"/>
      <c r="Q952" s="1" t="n"/>
      <c r="R952" s="1" t="n"/>
      <c r="S952" s="210" t="n"/>
      <c r="T952" s="210" t="n"/>
      <c r="U952" s="1" t="n"/>
      <c r="V952" s="1" t="n"/>
      <c r="W952" s="1" t="n"/>
      <c r="X952" s="1" t="n"/>
      <c r="Y952" s="210" t="n"/>
      <c r="Z952" s="1" t="n"/>
      <c r="AA952" s="1" t="n"/>
      <c r="AB952" s="212" t="n"/>
      <c r="AC952" s="212" t="n"/>
    </row>
    <row r="953">
      <c r="A953" s="1" t="n"/>
      <c r="B953" s="1" t="n"/>
      <c r="C953" s="1" t="n"/>
      <c r="D953" s="1" t="n"/>
      <c r="E953" s="1" t="n"/>
      <c r="F953" s="1" t="n"/>
      <c r="G953" s="1" t="n"/>
      <c r="H953" s="1" t="n"/>
      <c r="I953" s="1" t="n"/>
      <c r="J953" s="1" t="n"/>
      <c r="K953" s="1" t="n"/>
      <c r="L953" s="1" t="n"/>
      <c r="M953" s="1" t="n"/>
      <c r="N953" s="1" t="n"/>
      <c r="O953" s="1" t="n"/>
      <c r="P953" s="1" t="n"/>
      <c r="Q953" s="1" t="n"/>
      <c r="R953" s="1" t="n"/>
      <c r="S953" s="210" t="n"/>
      <c r="T953" s="210" t="n"/>
      <c r="U953" s="1" t="n"/>
      <c r="V953" s="1" t="n"/>
      <c r="W953" s="1" t="n"/>
      <c r="X953" s="1" t="n"/>
      <c r="Y953" s="210" t="n"/>
      <c r="Z953" s="1" t="n"/>
      <c r="AA953" s="1" t="n"/>
      <c r="AB953" s="212" t="n"/>
      <c r="AC953" s="212" t="n"/>
    </row>
    <row r="954">
      <c r="A954" s="1" t="n"/>
      <c r="B954" s="1" t="n"/>
      <c r="C954" s="1" t="n"/>
      <c r="D954" s="1" t="n"/>
      <c r="E954" s="1" t="n"/>
      <c r="F954" s="1" t="n"/>
      <c r="G954" s="1" t="n"/>
      <c r="H954" s="1" t="n"/>
      <c r="I954" s="1" t="n"/>
      <c r="J954" s="1" t="n"/>
      <c r="K954" s="1" t="n"/>
      <c r="L954" s="1" t="n"/>
      <c r="M954" s="1" t="n"/>
      <c r="N954" s="1" t="n"/>
      <c r="O954" s="1" t="n"/>
      <c r="P954" s="1" t="n"/>
      <c r="Q954" s="1" t="n"/>
      <c r="R954" s="1" t="n"/>
      <c r="S954" s="210" t="n"/>
      <c r="T954" s="210" t="n"/>
      <c r="U954" s="1" t="n"/>
      <c r="V954" s="1" t="n"/>
      <c r="W954" s="1" t="n"/>
      <c r="X954" s="1" t="n"/>
      <c r="Y954" s="210" t="n"/>
      <c r="Z954" s="1" t="n"/>
      <c r="AA954" s="1" t="n"/>
      <c r="AB954" s="212" t="n"/>
      <c r="AC954" s="212" t="n"/>
    </row>
    <row r="955">
      <c r="A955" s="1" t="n"/>
      <c r="B955" s="1" t="n"/>
      <c r="C955" s="1" t="n"/>
      <c r="D955" s="1" t="n"/>
      <c r="E955" s="1" t="n"/>
      <c r="F955" s="1" t="n"/>
      <c r="G955" s="1" t="n"/>
      <c r="H955" s="1" t="n"/>
      <c r="I955" s="1" t="n"/>
      <c r="J955" s="1" t="n"/>
      <c r="K955" s="1" t="n"/>
      <c r="L955" s="1" t="n"/>
      <c r="M955" s="1" t="n"/>
      <c r="N955" s="1" t="n"/>
      <c r="O955" s="1" t="n"/>
      <c r="P955" s="1" t="n"/>
      <c r="Q955" s="1" t="n"/>
      <c r="R955" s="1" t="n"/>
      <c r="S955" s="210" t="n"/>
      <c r="T955" s="210" t="n"/>
      <c r="U955" s="1" t="n"/>
      <c r="V955" s="1" t="n"/>
      <c r="W955" s="1" t="n"/>
      <c r="X955" s="1" t="n"/>
      <c r="Y955" s="210" t="n"/>
      <c r="Z955" s="1" t="n"/>
      <c r="AA955" s="1" t="n"/>
      <c r="AB955" s="212" t="n"/>
      <c r="AC955" s="212" t="n"/>
    </row>
    <row r="956">
      <c r="A956" s="1" t="n"/>
      <c r="B956" s="1" t="n"/>
      <c r="C956" s="1" t="n"/>
      <c r="D956" s="1" t="n"/>
      <c r="E956" s="1" t="n"/>
      <c r="F956" s="1" t="n"/>
      <c r="G956" s="1" t="n"/>
      <c r="H956" s="1" t="n"/>
      <c r="I956" s="1" t="n"/>
      <c r="J956" s="1" t="n"/>
      <c r="K956" s="1" t="n"/>
      <c r="L956" s="1" t="n"/>
      <c r="M956" s="1" t="n"/>
      <c r="N956" s="1" t="n"/>
      <c r="O956" s="1" t="n"/>
      <c r="P956" s="1" t="n"/>
      <c r="Q956" s="1" t="n"/>
      <c r="R956" s="1" t="n"/>
      <c r="S956" s="210" t="n"/>
      <c r="T956" s="210" t="n"/>
      <c r="U956" s="1" t="n"/>
      <c r="V956" s="1" t="n"/>
      <c r="W956" s="1" t="n"/>
      <c r="X956" s="1" t="n"/>
      <c r="Y956" s="210" t="n"/>
      <c r="Z956" s="1" t="n"/>
      <c r="AA956" s="1" t="n"/>
      <c r="AB956" s="212" t="n"/>
      <c r="AC956" s="212" t="n"/>
    </row>
    <row r="957">
      <c r="A957" s="1" t="n"/>
      <c r="B957" s="1" t="n"/>
      <c r="C957" s="1" t="n"/>
      <c r="D957" s="1" t="n"/>
      <c r="E957" s="1" t="n"/>
      <c r="F957" s="1" t="n"/>
      <c r="G957" s="1" t="n"/>
      <c r="H957" s="1" t="n"/>
      <c r="I957" s="1" t="n"/>
      <c r="J957" s="1" t="n"/>
      <c r="K957" s="1" t="n"/>
      <c r="L957" s="1" t="n"/>
      <c r="M957" s="1" t="n"/>
      <c r="N957" s="1" t="n"/>
      <c r="O957" s="1" t="n"/>
      <c r="P957" s="1" t="n"/>
      <c r="Q957" s="1" t="n"/>
      <c r="R957" s="1" t="n"/>
      <c r="S957" s="210" t="n"/>
      <c r="T957" s="210" t="n"/>
      <c r="U957" s="1" t="n"/>
      <c r="V957" s="1" t="n"/>
      <c r="W957" s="1" t="n"/>
      <c r="X957" s="1" t="n"/>
      <c r="Y957" s="210" t="n"/>
      <c r="Z957" s="1" t="n"/>
      <c r="AA957" s="1" t="n"/>
      <c r="AB957" s="212" t="n"/>
      <c r="AC957" s="212" t="n"/>
    </row>
    <row r="958">
      <c r="A958" s="1" t="n"/>
      <c r="B958" s="1" t="n"/>
      <c r="C958" s="1" t="n"/>
      <c r="D958" s="1" t="n"/>
      <c r="E958" s="1" t="n"/>
      <c r="F958" s="1" t="n"/>
      <c r="G958" s="1" t="n"/>
      <c r="H958" s="1" t="n"/>
      <c r="I958" s="1" t="n"/>
      <c r="J958" s="1" t="n"/>
      <c r="K958" s="1" t="n"/>
      <c r="L958" s="1" t="n"/>
      <c r="M958" s="1" t="n"/>
      <c r="N958" s="1" t="n"/>
      <c r="O958" s="1" t="n"/>
      <c r="P958" s="1" t="n"/>
      <c r="Q958" s="1" t="n"/>
      <c r="R958" s="1" t="n"/>
      <c r="S958" s="210" t="n"/>
      <c r="T958" s="210" t="n"/>
      <c r="U958" s="1" t="n"/>
      <c r="V958" s="1" t="n"/>
      <c r="W958" s="1" t="n"/>
      <c r="X958" s="1" t="n"/>
      <c r="Y958" s="210" t="n"/>
      <c r="Z958" s="1" t="n"/>
      <c r="AA958" s="1" t="n"/>
      <c r="AB958" s="212" t="n"/>
      <c r="AC958" s="212" t="n"/>
    </row>
    <row r="959">
      <c r="A959" s="1" t="n"/>
      <c r="B959" s="1" t="n"/>
      <c r="C959" s="1" t="n"/>
      <c r="D959" s="1" t="n"/>
      <c r="E959" s="1" t="n"/>
      <c r="F959" s="1" t="n"/>
      <c r="G959" s="1" t="n"/>
      <c r="H959" s="1" t="n"/>
      <c r="I959" s="1" t="n"/>
      <c r="J959" s="1" t="n"/>
      <c r="K959" s="1" t="n"/>
      <c r="L959" s="1" t="n"/>
      <c r="M959" s="1" t="n"/>
      <c r="N959" s="1" t="n"/>
      <c r="O959" s="1" t="n"/>
      <c r="P959" s="1" t="n"/>
      <c r="Q959" s="1" t="n"/>
      <c r="R959" s="1" t="n"/>
      <c r="S959" s="210" t="n"/>
      <c r="T959" s="210" t="n"/>
      <c r="U959" s="1" t="n"/>
      <c r="V959" s="1" t="n"/>
      <c r="W959" s="1" t="n"/>
      <c r="X959" s="1" t="n"/>
      <c r="Y959" s="210" t="n"/>
      <c r="Z959" s="1" t="n"/>
      <c r="AA959" s="1" t="n"/>
      <c r="AB959" s="212" t="n"/>
      <c r="AC959" s="212" t="n"/>
    </row>
    <row r="960">
      <c r="A960" s="1" t="n"/>
      <c r="B960" s="1" t="n"/>
      <c r="C960" s="1" t="n"/>
      <c r="D960" s="1" t="n"/>
      <c r="E960" s="1" t="n"/>
      <c r="F960" s="1" t="n"/>
      <c r="G960" s="1" t="n"/>
      <c r="H960" s="1" t="n"/>
      <c r="I960" s="1" t="n"/>
      <c r="J960" s="1" t="n"/>
      <c r="K960" s="1" t="n"/>
      <c r="L960" s="1" t="n"/>
      <c r="M960" s="1" t="n"/>
      <c r="N960" s="1" t="n"/>
      <c r="O960" s="1" t="n"/>
      <c r="P960" s="1" t="n"/>
      <c r="Q960" s="1" t="n"/>
      <c r="R960" s="1" t="n"/>
      <c r="S960" s="210" t="n"/>
      <c r="T960" s="210" t="n"/>
      <c r="U960" s="1" t="n"/>
      <c r="V960" s="1" t="n"/>
      <c r="W960" s="1" t="n"/>
      <c r="X960" s="1" t="n"/>
      <c r="Y960" s="210" t="n"/>
      <c r="Z960" s="1" t="n"/>
      <c r="AA960" s="1" t="n"/>
      <c r="AB960" s="212" t="n"/>
      <c r="AC960" s="212" t="n"/>
    </row>
    <row r="961">
      <c r="A961" s="1" t="n"/>
      <c r="B961" s="1" t="n"/>
      <c r="C961" s="1" t="n"/>
      <c r="D961" s="1" t="n"/>
      <c r="E961" s="1" t="n"/>
      <c r="F961" s="1" t="n"/>
      <c r="G961" s="1" t="n"/>
      <c r="H961" s="1" t="n"/>
      <c r="I961" s="1" t="n"/>
      <c r="J961" s="1" t="n"/>
      <c r="K961" s="1" t="n"/>
      <c r="L961" s="1" t="n"/>
      <c r="M961" s="1" t="n"/>
      <c r="N961" s="1" t="n"/>
      <c r="O961" s="1" t="n"/>
      <c r="P961" s="1" t="n"/>
      <c r="Q961" s="1" t="n"/>
      <c r="R961" s="1" t="n"/>
      <c r="S961" s="210" t="n"/>
      <c r="T961" s="210" t="n"/>
      <c r="U961" s="1" t="n"/>
      <c r="V961" s="1" t="n"/>
      <c r="W961" s="1" t="n"/>
      <c r="X961" s="1" t="n"/>
      <c r="Y961" s="210" t="n"/>
      <c r="Z961" s="1" t="n"/>
      <c r="AA961" s="1" t="n"/>
      <c r="AB961" s="212" t="n"/>
      <c r="AC961" s="212" t="n"/>
    </row>
    <row r="962">
      <c r="A962" s="1" t="n"/>
      <c r="B962" s="1" t="n"/>
      <c r="C962" s="1" t="n"/>
      <c r="D962" s="1" t="n"/>
      <c r="E962" s="1" t="n"/>
      <c r="F962" s="1" t="n"/>
      <c r="G962" s="1" t="n"/>
      <c r="H962" s="1" t="n"/>
      <c r="I962" s="1" t="n"/>
      <c r="J962" s="1" t="n"/>
      <c r="K962" s="1" t="n"/>
      <c r="L962" s="1" t="n"/>
      <c r="M962" s="1" t="n"/>
      <c r="N962" s="1" t="n"/>
      <c r="O962" s="1" t="n"/>
      <c r="P962" s="1" t="n"/>
      <c r="Q962" s="1" t="n"/>
      <c r="R962" s="1" t="n"/>
      <c r="S962" s="210" t="n"/>
      <c r="T962" s="210" t="n"/>
      <c r="U962" s="1" t="n"/>
      <c r="V962" s="1" t="n"/>
      <c r="W962" s="1" t="n"/>
      <c r="X962" s="1" t="n"/>
      <c r="Y962" s="210" t="n"/>
      <c r="Z962" s="1" t="n"/>
      <c r="AA962" s="1" t="n"/>
      <c r="AB962" s="212" t="n"/>
      <c r="AC962" s="212" t="n"/>
    </row>
    <row r="963">
      <c r="A963" s="1" t="n"/>
      <c r="B963" s="1" t="n"/>
      <c r="C963" s="1" t="n"/>
      <c r="D963" s="1" t="n"/>
      <c r="E963" s="1" t="n"/>
      <c r="F963" s="1" t="n"/>
      <c r="G963" s="1" t="n"/>
      <c r="H963" s="1" t="n"/>
      <c r="I963" s="1" t="n"/>
      <c r="J963" s="1" t="n"/>
      <c r="K963" s="1" t="n"/>
      <c r="L963" s="1" t="n"/>
      <c r="M963" s="1" t="n"/>
      <c r="N963" s="1" t="n"/>
      <c r="O963" s="1" t="n"/>
      <c r="P963" s="1" t="n"/>
      <c r="Q963" s="1" t="n"/>
      <c r="R963" s="1" t="n"/>
      <c r="S963" s="210" t="n"/>
      <c r="T963" s="210" t="n"/>
      <c r="U963" s="1" t="n"/>
      <c r="V963" s="1" t="n"/>
      <c r="W963" s="1" t="n"/>
      <c r="X963" s="1" t="n"/>
      <c r="Y963" s="210" t="n"/>
      <c r="Z963" s="1" t="n"/>
      <c r="AA963" s="1" t="n"/>
      <c r="AB963" s="212" t="n"/>
      <c r="AC963" s="212" t="n"/>
    </row>
    <row r="964">
      <c r="A964" s="1" t="n"/>
      <c r="B964" s="1" t="n"/>
      <c r="C964" s="1" t="n"/>
      <c r="D964" s="1" t="n"/>
      <c r="E964" s="1" t="n"/>
      <c r="F964" s="1" t="n"/>
      <c r="G964" s="1" t="n"/>
      <c r="H964" s="1" t="n"/>
      <c r="I964" s="1" t="n"/>
      <c r="J964" s="1" t="n"/>
      <c r="K964" s="1" t="n"/>
      <c r="L964" s="1" t="n"/>
      <c r="M964" s="1" t="n"/>
      <c r="N964" s="1" t="n"/>
      <c r="O964" s="1" t="n"/>
      <c r="P964" s="1" t="n"/>
      <c r="Q964" s="1" t="n"/>
      <c r="R964" s="1" t="n"/>
      <c r="S964" s="210" t="n"/>
      <c r="T964" s="210" t="n"/>
      <c r="U964" s="1" t="n"/>
      <c r="V964" s="1" t="n"/>
      <c r="W964" s="1" t="n"/>
      <c r="X964" s="1" t="n"/>
      <c r="Y964" s="210" t="n"/>
      <c r="Z964" s="1" t="n"/>
      <c r="AA964" s="1" t="n"/>
      <c r="AB964" s="212" t="n"/>
      <c r="AC964" s="212" t="n"/>
    </row>
    <row r="965">
      <c r="A965" s="1" t="n"/>
      <c r="B965" s="1" t="n"/>
      <c r="C965" s="1" t="n"/>
      <c r="D965" s="1" t="n"/>
      <c r="E965" s="1" t="n"/>
      <c r="F965" s="1" t="n"/>
      <c r="G965" s="1" t="n"/>
      <c r="H965" s="1" t="n"/>
      <c r="I965" s="1" t="n"/>
      <c r="J965" s="1" t="n"/>
      <c r="K965" s="1" t="n"/>
      <c r="L965" s="1" t="n"/>
      <c r="M965" s="1" t="n"/>
      <c r="N965" s="1" t="n"/>
      <c r="O965" s="1" t="n"/>
      <c r="P965" s="1" t="n"/>
      <c r="Q965" s="1" t="n"/>
      <c r="R965" s="1" t="n"/>
      <c r="S965" s="210" t="n"/>
      <c r="T965" s="210" t="n"/>
      <c r="U965" s="1" t="n"/>
      <c r="V965" s="1" t="n"/>
      <c r="W965" s="1" t="n"/>
      <c r="X965" s="1" t="n"/>
      <c r="Y965" s="210" t="n"/>
      <c r="Z965" s="1" t="n"/>
      <c r="AA965" s="1" t="n"/>
      <c r="AB965" s="212" t="n"/>
      <c r="AC965" s="212" t="n"/>
    </row>
    <row r="966">
      <c r="A966" s="1" t="n"/>
      <c r="B966" s="1" t="n"/>
      <c r="C966" s="1" t="n"/>
      <c r="D966" s="1" t="n"/>
      <c r="E966" s="1" t="n"/>
      <c r="F966" s="1" t="n"/>
      <c r="G966" s="1" t="n"/>
      <c r="H966" s="1" t="n"/>
      <c r="I966" s="1" t="n"/>
      <c r="J966" s="1" t="n"/>
      <c r="K966" s="1" t="n"/>
      <c r="L966" s="1" t="n"/>
      <c r="M966" s="1" t="n"/>
      <c r="N966" s="1" t="n"/>
      <c r="O966" s="1" t="n"/>
      <c r="P966" s="1" t="n"/>
      <c r="Q966" s="1" t="n"/>
      <c r="R966" s="1" t="n"/>
      <c r="S966" s="210" t="n"/>
      <c r="T966" s="210" t="n"/>
      <c r="U966" s="1" t="n"/>
      <c r="V966" s="1" t="n"/>
      <c r="W966" s="1" t="n"/>
      <c r="X966" s="1" t="n"/>
      <c r="Y966" s="210" t="n"/>
      <c r="Z966" s="1" t="n"/>
      <c r="AA966" s="1" t="n"/>
      <c r="AB966" s="212" t="n"/>
      <c r="AC966" s="212" t="n"/>
    </row>
    <row r="967">
      <c r="A967" s="1" t="n"/>
      <c r="B967" s="1" t="n"/>
      <c r="C967" s="1" t="n"/>
      <c r="D967" s="1" t="n"/>
      <c r="E967" s="1" t="n"/>
      <c r="F967" s="1" t="n"/>
      <c r="G967" s="1" t="n"/>
      <c r="H967" s="1" t="n"/>
      <c r="I967" s="1" t="n"/>
      <c r="J967" s="1" t="n"/>
      <c r="K967" s="1" t="n"/>
      <c r="L967" s="1" t="n"/>
      <c r="M967" s="1" t="n"/>
      <c r="N967" s="1" t="n"/>
      <c r="O967" s="1" t="n"/>
      <c r="P967" s="1" t="n"/>
      <c r="Q967" s="1" t="n"/>
      <c r="R967" s="1" t="n"/>
      <c r="S967" s="210" t="n"/>
      <c r="T967" s="210" t="n"/>
      <c r="U967" s="1" t="n"/>
      <c r="V967" s="1" t="n"/>
      <c r="W967" s="1" t="n"/>
      <c r="X967" s="1" t="n"/>
      <c r="Y967" s="210" t="n"/>
      <c r="Z967" s="1" t="n"/>
      <c r="AA967" s="1" t="n"/>
      <c r="AB967" s="212" t="n"/>
      <c r="AC967" s="212" t="n"/>
    </row>
    <row r="968">
      <c r="A968" s="1" t="n"/>
      <c r="B968" s="1" t="n"/>
      <c r="C968" s="1" t="n"/>
      <c r="D968" s="1" t="n"/>
      <c r="E968" s="1" t="n"/>
      <c r="F968" s="1" t="n"/>
      <c r="G968" s="1" t="n"/>
      <c r="H968" s="1" t="n"/>
      <c r="I968" s="1" t="n"/>
      <c r="J968" s="1" t="n"/>
      <c r="K968" s="1" t="n"/>
      <c r="L968" s="1" t="n"/>
      <c r="M968" s="1" t="n"/>
      <c r="N968" s="1" t="n"/>
      <c r="O968" s="1" t="n"/>
      <c r="P968" s="1" t="n"/>
      <c r="Q968" s="1" t="n"/>
      <c r="R968" s="1" t="n"/>
      <c r="S968" s="210" t="n"/>
      <c r="T968" s="210" t="n"/>
      <c r="U968" s="1" t="n"/>
      <c r="V968" s="1" t="n"/>
      <c r="W968" s="1" t="n"/>
      <c r="X968" s="1" t="n"/>
      <c r="Y968" s="210" t="n"/>
      <c r="Z968" s="1" t="n"/>
      <c r="AA968" s="1" t="n"/>
      <c r="AB968" s="212" t="n"/>
      <c r="AC968" s="212" t="n"/>
    </row>
    <row r="969">
      <c r="A969" s="1" t="n"/>
      <c r="B969" s="1" t="n"/>
      <c r="C969" s="1" t="n"/>
      <c r="D969" s="1" t="n"/>
      <c r="E969" s="1" t="n"/>
      <c r="F969" s="1" t="n"/>
      <c r="G969" s="1" t="n"/>
      <c r="H969" s="1" t="n"/>
      <c r="I969" s="1" t="n"/>
      <c r="J969" s="1" t="n"/>
      <c r="K969" s="1" t="n"/>
      <c r="L969" s="1" t="n"/>
      <c r="M969" s="1" t="n"/>
      <c r="N969" s="1" t="n"/>
      <c r="O969" s="1" t="n"/>
      <c r="P969" s="1" t="n"/>
      <c r="Q969" s="1" t="n"/>
      <c r="R969" s="1" t="n"/>
      <c r="S969" s="210" t="n"/>
      <c r="T969" s="210" t="n"/>
      <c r="U969" s="1" t="n"/>
      <c r="V969" s="1" t="n"/>
      <c r="W969" s="1" t="n"/>
      <c r="X969" s="1" t="n"/>
      <c r="Y969" s="210" t="n"/>
      <c r="Z969" s="1" t="n"/>
      <c r="AA969" s="1" t="n"/>
      <c r="AB969" s="212" t="n"/>
      <c r="AC969" s="212" t="n"/>
    </row>
    <row r="970">
      <c r="A970" s="1" t="n"/>
      <c r="B970" s="1" t="n"/>
      <c r="C970" s="1" t="n"/>
      <c r="D970" s="1" t="n"/>
      <c r="E970" s="1" t="n"/>
      <c r="F970" s="1" t="n"/>
      <c r="G970" s="1" t="n"/>
      <c r="H970" s="1" t="n"/>
      <c r="I970" s="1" t="n"/>
      <c r="J970" s="1" t="n"/>
      <c r="K970" s="1" t="n"/>
      <c r="L970" s="1" t="n"/>
      <c r="M970" s="1" t="n"/>
      <c r="N970" s="1" t="n"/>
      <c r="O970" s="1" t="n"/>
      <c r="P970" s="1" t="n"/>
      <c r="Q970" s="1" t="n"/>
      <c r="R970" s="1" t="n"/>
      <c r="S970" s="210" t="n"/>
      <c r="T970" s="210" t="n"/>
      <c r="U970" s="1" t="n"/>
      <c r="V970" s="1" t="n"/>
      <c r="W970" s="1" t="n"/>
      <c r="X970" s="1" t="n"/>
      <c r="Y970" s="210" t="n"/>
      <c r="Z970" s="1" t="n"/>
      <c r="AA970" s="1" t="n"/>
      <c r="AB970" s="212" t="n"/>
      <c r="AC970" s="212" t="n"/>
    </row>
    <row r="971">
      <c r="A971" s="1" t="n"/>
      <c r="B971" s="1" t="n"/>
      <c r="C971" s="1" t="n"/>
      <c r="D971" s="1" t="n"/>
      <c r="E971" s="1" t="n"/>
      <c r="F971" s="1" t="n"/>
      <c r="G971" s="1" t="n"/>
      <c r="H971" s="1" t="n"/>
      <c r="I971" s="1" t="n"/>
      <c r="J971" s="1" t="n"/>
      <c r="K971" s="1" t="n"/>
      <c r="L971" s="1" t="n"/>
      <c r="M971" s="1" t="n"/>
      <c r="N971" s="1" t="n"/>
      <c r="O971" s="1" t="n"/>
      <c r="P971" s="1" t="n"/>
      <c r="Q971" s="1" t="n"/>
      <c r="R971" s="1" t="n"/>
      <c r="S971" s="210" t="n"/>
      <c r="T971" s="210" t="n"/>
      <c r="U971" s="1" t="n"/>
      <c r="V971" s="1" t="n"/>
      <c r="W971" s="1" t="n"/>
      <c r="X971" s="1" t="n"/>
      <c r="Y971" s="210" t="n"/>
      <c r="Z971" s="1" t="n"/>
      <c r="AA971" s="1" t="n"/>
      <c r="AB971" s="212" t="n"/>
      <c r="AC971" s="212" t="n"/>
    </row>
    <row r="972">
      <c r="A972" s="1" t="n"/>
      <c r="B972" s="1" t="n"/>
      <c r="C972" s="1" t="n"/>
      <c r="D972" s="1" t="n"/>
      <c r="E972" s="1" t="n"/>
      <c r="F972" s="1" t="n"/>
      <c r="G972" s="1" t="n"/>
      <c r="H972" s="1" t="n"/>
      <c r="I972" s="1" t="n"/>
      <c r="J972" s="1" t="n"/>
      <c r="K972" s="1" t="n"/>
      <c r="L972" s="1" t="n"/>
      <c r="M972" s="1" t="n"/>
      <c r="N972" s="1" t="n"/>
      <c r="O972" s="1" t="n"/>
      <c r="P972" s="1" t="n"/>
      <c r="Q972" s="1" t="n"/>
      <c r="R972" s="1" t="n"/>
      <c r="S972" s="210" t="n"/>
      <c r="T972" s="210" t="n"/>
      <c r="U972" s="1" t="n"/>
      <c r="V972" s="1" t="n"/>
      <c r="W972" s="1" t="n"/>
      <c r="X972" s="1" t="n"/>
      <c r="Y972" s="210" t="n"/>
      <c r="Z972" s="1" t="n"/>
      <c r="AA972" s="1" t="n"/>
      <c r="AB972" s="212" t="n"/>
      <c r="AC972" s="212" t="n"/>
    </row>
    <row r="973">
      <c r="A973" s="1" t="n"/>
      <c r="B973" s="1" t="n"/>
      <c r="C973" s="1" t="n"/>
      <c r="D973" s="1" t="n"/>
      <c r="E973" s="1" t="n"/>
      <c r="F973" s="1" t="n"/>
      <c r="G973" s="1" t="n"/>
      <c r="H973" s="1" t="n"/>
      <c r="I973" s="1" t="n"/>
      <c r="J973" s="1" t="n"/>
      <c r="K973" s="1" t="n"/>
      <c r="L973" s="1" t="n"/>
      <c r="M973" s="1" t="n"/>
      <c r="N973" s="1" t="n"/>
      <c r="O973" s="1" t="n"/>
      <c r="P973" s="1" t="n"/>
      <c r="Q973" s="1" t="n"/>
      <c r="R973" s="1" t="n"/>
      <c r="S973" s="210" t="n"/>
      <c r="T973" s="210" t="n"/>
      <c r="U973" s="1" t="n"/>
      <c r="V973" s="1" t="n"/>
      <c r="W973" s="1" t="n"/>
      <c r="X973" s="1" t="n"/>
      <c r="Y973" s="210" t="n"/>
      <c r="Z973" s="1" t="n"/>
      <c r="AA973" s="1" t="n"/>
      <c r="AB973" s="212" t="n"/>
      <c r="AC973" s="212" t="n"/>
    </row>
    <row r="974">
      <c r="A974" s="1" t="n"/>
      <c r="B974" s="1" t="n"/>
      <c r="C974" s="1" t="n"/>
      <c r="D974" s="1" t="n"/>
      <c r="E974" s="1" t="n"/>
      <c r="F974" s="1" t="n"/>
      <c r="G974" s="1" t="n"/>
      <c r="H974" s="1" t="n"/>
      <c r="I974" s="1" t="n"/>
      <c r="J974" s="1" t="n"/>
      <c r="K974" s="1" t="n"/>
      <c r="L974" s="1" t="n"/>
      <c r="M974" s="1" t="n"/>
      <c r="N974" s="1" t="n"/>
      <c r="O974" s="1" t="n"/>
      <c r="P974" s="1" t="n"/>
      <c r="Q974" s="1" t="n"/>
      <c r="R974" s="1" t="n"/>
      <c r="S974" s="210" t="n"/>
      <c r="T974" s="210" t="n"/>
      <c r="U974" s="1" t="n"/>
      <c r="V974" s="1" t="n"/>
      <c r="W974" s="1" t="n"/>
      <c r="X974" s="1" t="n"/>
      <c r="Y974" s="210" t="n"/>
      <c r="Z974" s="1" t="n"/>
      <c r="AA974" s="1" t="n"/>
      <c r="AB974" s="212" t="n"/>
      <c r="AC974" s="212" t="n"/>
    </row>
    <row r="975">
      <c r="A975" s="1" t="n"/>
      <c r="B975" s="1" t="n"/>
      <c r="C975" s="1" t="n"/>
      <c r="D975" s="1" t="n"/>
      <c r="E975" s="1" t="n"/>
      <c r="F975" s="1" t="n"/>
      <c r="G975" s="1" t="n"/>
      <c r="H975" s="1" t="n"/>
      <c r="I975" s="1" t="n"/>
      <c r="J975" s="1" t="n"/>
      <c r="K975" s="1" t="n"/>
      <c r="L975" s="1" t="n"/>
      <c r="M975" s="1" t="n"/>
      <c r="N975" s="1" t="n"/>
      <c r="O975" s="1" t="n"/>
      <c r="P975" s="1" t="n"/>
      <c r="Q975" s="1" t="n"/>
      <c r="R975" s="1" t="n"/>
      <c r="S975" s="210" t="n"/>
      <c r="T975" s="210" t="n"/>
      <c r="U975" s="1" t="n"/>
      <c r="V975" s="1" t="n"/>
      <c r="W975" s="1" t="n"/>
      <c r="X975" s="1" t="n"/>
      <c r="Y975" s="210" t="n"/>
      <c r="Z975" s="1" t="n"/>
      <c r="AA975" s="1" t="n"/>
      <c r="AB975" s="212" t="n"/>
      <c r="AC975" s="212" t="n"/>
    </row>
    <row r="976">
      <c r="A976" s="1" t="n"/>
      <c r="B976" s="1" t="n"/>
      <c r="C976" s="1" t="n"/>
      <c r="D976" s="1" t="n"/>
      <c r="E976" s="1" t="n"/>
      <c r="F976" s="1" t="n"/>
      <c r="G976" s="1" t="n"/>
      <c r="H976" s="1" t="n"/>
      <c r="I976" s="1" t="n"/>
      <c r="J976" s="1" t="n"/>
      <c r="K976" s="1" t="n"/>
      <c r="L976" s="1" t="n"/>
      <c r="M976" s="1" t="n"/>
      <c r="N976" s="1" t="n"/>
      <c r="O976" s="1" t="n"/>
      <c r="P976" s="1" t="n"/>
      <c r="Q976" s="1" t="n"/>
      <c r="R976" s="1" t="n"/>
      <c r="S976" s="210" t="n"/>
      <c r="T976" s="210" t="n"/>
      <c r="U976" s="1" t="n"/>
      <c r="V976" s="1" t="n"/>
      <c r="W976" s="1" t="n"/>
      <c r="X976" s="1" t="n"/>
      <c r="Y976" s="210" t="n"/>
      <c r="Z976" s="1" t="n"/>
      <c r="AA976" s="1" t="n"/>
      <c r="AB976" s="212" t="n"/>
      <c r="AC976" s="212" t="n"/>
    </row>
    <row r="977">
      <c r="A977" s="1" t="n"/>
      <c r="B977" s="1" t="n"/>
      <c r="C977" s="1" t="n"/>
      <c r="D977" s="1" t="n"/>
      <c r="E977" s="1" t="n"/>
      <c r="F977" s="1" t="n"/>
      <c r="G977" s="1" t="n"/>
      <c r="H977" s="1" t="n"/>
      <c r="I977" s="1" t="n"/>
      <c r="J977" s="1" t="n"/>
      <c r="K977" s="1" t="n"/>
      <c r="L977" s="1" t="n"/>
      <c r="M977" s="1" t="n"/>
      <c r="N977" s="1" t="n"/>
      <c r="O977" s="1" t="n"/>
      <c r="P977" s="1" t="n"/>
      <c r="Q977" s="1" t="n"/>
      <c r="R977" s="1" t="n"/>
      <c r="S977" s="210" t="n"/>
      <c r="T977" s="210" t="n"/>
      <c r="U977" s="1" t="n"/>
      <c r="V977" s="1" t="n"/>
      <c r="W977" s="1" t="n"/>
      <c r="X977" s="1" t="n"/>
      <c r="Y977" s="210" t="n"/>
      <c r="Z977" s="1" t="n"/>
      <c r="AA977" s="1" t="n"/>
      <c r="AB977" s="212" t="n"/>
      <c r="AC977" s="212" t="n"/>
    </row>
    <row r="978">
      <c r="A978" s="1" t="n"/>
      <c r="B978" s="1" t="n"/>
      <c r="C978" s="1" t="n"/>
      <c r="D978" s="1" t="n"/>
      <c r="E978" s="1" t="n"/>
      <c r="F978" s="1" t="n"/>
      <c r="G978" s="1" t="n"/>
      <c r="H978" s="1" t="n"/>
      <c r="I978" s="1" t="n"/>
      <c r="J978" s="1" t="n"/>
      <c r="K978" s="1" t="n"/>
      <c r="L978" s="1" t="n"/>
      <c r="M978" s="1" t="n"/>
      <c r="N978" s="1" t="n"/>
      <c r="O978" s="1" t="n"/>
      <c r="P978" s="1" t="n"/>
      <c r="Q978" s="1" t="n"/>
      <c r="R978" s="1" t="n"/>
      <c r="S978" s="210" t="n"/>
      <c r="T978" s="210" t="n"/>
      <c r="U978" s="1" t="n"/>
      <c r="V978" s="1" t="n"/>
      <c r="W978" s="1" t="n"/>
      <c r="X978" s="1" t="n"/>
      <c r="Y978" s="210" t="n"/>
      <c r="Z978" s="1" t="n"/>
      <c r="AA978" s="1" t="n"/>
      <c r="AB978" s="212" t="n"/>
      <c r="AC978" s="212" t="n"/>
    </row>
    <row r="979">
      <c r="A979" s="1" t="n"/>
      <c r="B979" s="1" t="n"/>
      <c r="C979" s="1" t="n"/>
      <c r="D979" s="1" t="n"/>
      <c r="E979" s="1" t="n"/>
      <c r="F979" s="1" t="n"/>
      <c r="G979" s="1" t="n"/>
      <c r="H979" s="1" t="n"/>
      <c r="I979" s="1" t="n"/>
      <c r="J979" s="1" t="n"/>
      <c r="K979" s="1" t="n"/>
      <c r="L979" s="1" t="n"/>
      <c r="M979" s="1" t="n"/>
      <c r="N979" s="1" t="n"/>
      <c r="O979" s="1" t="n"/>
      <c r="P979" s="1" t="n"/>
      <c r="Q979" s="1" t="n"/>
      <c r="R979" s="1" t="n"/>
      <c r="S979" s="210" t="n"/>
      <c r="T979" s="210" t="n"/>
      <c r="U979" s="1" t="n"/>
      <c r="V979" s="1" t="n"/>
      <c r="W979" s="1" t="n"/>
      <c r="X979" s="1" t="n"/>
      <c r="Y979" s="210" t="n"/>
      <c r="Z979" s="1" t="n"/>
      <c r="AA979" s="1" t="n"/>
      <c r="AB979" s="212" t="n"/>
      <c r="AC979" s="212" t="n"/>
    </row>
    <row r="980">
      <c r="A980" s="1" t="n"/>
      <c r="B980" s="1" t="n"/>
      <c r="C980" s="1" t="n"/>
      <c r="D980" s="1" t="n"/>
      <c r="E980" s="1" t="n"/>
      <c r="F980" s="1" t="n"/>
      <c r="G980" s="1" t="n"/>
      <c r="H980" s="1" t="n"/>
      <c r="I980" s="1" t="n"/>
      <c r="J980" s="1" t="n"/>
      <c r="K980" s="1" t="n"/>
      <c r="L980" s="1" t="n"/>
      <c r="M980" s="1" t="n"/>
      <c r="N980" s="1" t="n"/>
      <c r="O980" s="1" t="n"/>
      <c r="P980" s="1" t="n"/>
      <c r="Q980" s="1" t="n"/>
      <c r="R980" s="1" t="n"/>
      <c r="S980" s="210" t="n"/>
      <c r="T980" s="210" t="n"/>
      <c r="U980" s="1" t="n"/>
      <c r="V980" s="1" t="n"/>
      <c r="W980" s="1" t="n"/>
      <c r="X980" s="1" t="n"/>
      <c r="Y980" s="210" t="n"/>
      <c r="Z980" s="1" t="n"/>
      <c r="AA980" s="1" t="n"/>
      <c r="AB980" s="212" t="n"/>
      <c r="AC980" s="212" t="n"/>
    </row>
    <row r="981">
      <c r="A981" s="1" t="n"/>
      <c r="B981" s="1" t="n"/>
      <c r="C981" s="1" t="n"/>
      <c r="D981" s="1" t="n"/>
      <c r="E981" s="1" t="n"/>
      <c r="F981" s="1" t="n"/>
      <c r="G981" s="1" t="n"/>
      <c r="H981" s="1" t="n"/>
      <c r="I981" s="1" t="n"/>
      <c r="J981" s="1" t="n"/>
      <c r="K981" s="1" t="n"/>
      <c r="L981" s="1" t="n"/>
      <c r="M981" s="1" t="n"/>
      <c r="N981" s="1" t="n"/>
      <c r="O981" s="1" t="n"/>
      <c r="P981" s="1" t="n"/>
      <c r="Q981" s="1" t="n"/>
      <c r="R981" s="1" t="n"/>
      <c r="S981" s="210" t="n"/>
      <c r="T981" s="210" t="n"/>
      <c r="U981" s="1" t="n"/>
      <c r="V981" s="1" t="n"/>
      <c r="W981" s="1" t="n"/>
      <c r="X981" s="1" t="n"/>
      <c r="Y981" s="210" t="n"/>
      <c r="Z981" s="1" t="n"/>
      <c r="AA981" s="1" t="n"/>
      <c r="AB981" s="212" t="n"/>
      <c r="AC981" s="212" t="n"/>
    </row>
    <row r="982">
      <c r="A982" s="1" t="n"/>
      <c r="B982" s="1" t="n"/>
      <c r="C982" s="1" t="n"/>
      <c r="D982" s="1" t="n"/>
      <c r="E982" s="1" t="n"/>
      <c r="F982" s="1" t="n"/>
      <c r="G982" s="1" t="n"/>
      <c r="H982" s="1" t="n"/>
      <c r="I982" s="1" t="n"/>
      <c r="J982" s="1" t="n"/>
      <c r="K982" s="1" t="n"/>
      <c r="L982" s="1" t="n"/>
      <c r="M982" s="1" t="n"/>
      <c r="N982" s="1" t="n"/>
      <c r="O982" s="1" t="n"/>
      <c r="P982" s="1" t="n"/>
      <c r="Q982" s="1" t="n"/>
      <c r="R982" s="1" t="n"/>
      <c r="S982" s="210" t="n"/>
      <c r="T982" s="210" t="n"/>
      <c r="U982" s="1" t="n"/>
      <c r="V982" s="1" t="n"/>
      <c r="W982" s="1" t="n"/>
      <c r="X982" s="1" t="n"/>
      <c r="Y982" s="210" t="n"/>
      <c r="Z982" s="1" t="n"/>
      <c r="AA982" s="1" t="n"/>
      <c r="AB982" s="212" t="n"/>
      <c r="AC982" s="212" t="n"/>
    </row>
    <row r="983">
      <c r="A983" s="1" t="n"/>
      <c r="B983" s="1" t="n"/>
      <c r="C983" s="1" t="n"/>
      <c r="D983" s="1" t="n"/>
      <c r="E983" s="1" t="n"/>
      <c r="F983" s="1" t="n"/>
      <c r="G983" s="1" t="n"/>
      <c r="H983" s="1" t="n"/>
      <c r="I983" s="1" t="n"/>
      <c r="J983" s="1" t="n"/>
      <c r="K983" s="1" t="n"/>
      <c r="L983" s="1" t="n"/>
      <c r="M983" s="1" t="n"/>
      <c r="N983" s="1" t="n"/>
      <c r="O983" s="1" t="n"/>
      <c r="P983" s="1" t="n"/>
      <c r="Q983" s="1" t="n"/>
      <c r="R983" s="1" t="n"/>
      <c r="S983" s="210" t="n"/>
      <c r="T983" s="210" t="n"/>
      <c r="U983" s="1" t="n"/>
      <c r="V983" s="1" t="n"/>
      <c r="W983" s="1" t="n"/>
      <c r="X983" s="1" t="n"/>
      <c r="Y983" s="210" t="n"/>
      <c r="Z983" s="1" t="n"/>
      <c r="AA983" s="1" t="n"/>
      <c r="AB983" s="212" t="n"/>
      <c r="AC983" s="212" t="n"/>
    </row>
    <row r="984">
      <c r="A984" s="1" t="n"/>
      <c r="B984" s="1" t="n"/>
      <c r="C984" s="1" t="n"/>
      <c r="D984" s="1" t="n"/>
      <c r="E984" s="1" t="n"/>
      <c r="F984" s="1" t="n"/>
      <c r="G984" s="1" t="n"/>
      <c r="H984" s="1" t="n"/>
      <c r="I984" s="1" t="n"/>
      <c r="J984" s="1" t="n"/>
      <c r="K984" s="1" t="n"/>
      <c r="L984" s="1" t="n"/>
      <c r="M984" s="1" t="n"/>
      <c r="N984" s="1" t="n"/>
      <c r="O984" s="1" t="n"/>
      <c r="P984" s="1" t="n"/>
      <c r="Q984" s="1" t="n"/>
      <c r="R984" s="1" t="n"/>
      <c r="S984" s="210" t="n"/>
      <c r="T984" s="210" t="n"/>
      <c r="U984" s="1" t="n"/>
      <c r="V984" s="1" t="n"/>
      <c r="W984" s="1" t="n"/>
      <c r="X984" s="1" t="n"/>
      <c r="Y984" s="210" t="n"/>
      <c r="Z984" s="1" t="n"/>
      <c r="AA984" s="1" t="n"/>
      <c r="AB984" s="212" t="n"/>
      <c r="AC984" s="212" t="n"/>
    </row>
    <row r="985">
      <c r="A985" s="1" t="n"/>
      <c r="B985" s="1" t="n"/>
      <c r="C985" s="1" t="n"/>
      <c r="D985" s="1" t="n"/>
      <c r="E985" s="1" t="n"/>
      <c r="F985" s="1" t="n"/>
      <c r="G985" s="1" t="n"/>
      <c r="H985" s="1" t="n"/>
      <c r="I985" s="1" t="n"/>
      <c r="J985" s="1" t="n"/>
      <c r="K985" s="1" t="n"/>
      <c r="L985" s="1" t="n"/>
      <c r="M985" s="1" t="n"/>
      <c r="N985" s="1" t="n"/>
      <c r="O985" s="1" t="n"/>
      <c r="P985" s="1" t="n"/>
      <c r="Q985" s="1" t="n"/>
      <c r="R985" s="1" t="n"/>
      <c r="S985" s="210" t="n"/>
      <c r="T985" s="210" t="n"/>
      <c r="U985" s="1" t="n"/>
      <c r="V985" s="1" t="n"/>
      <c r="W985" s="1" t="n"/>
      <c r="X985" s="1" t="n"/>
      <c r="Y985" s="210" t="n"/>
      <c r="Z985" s="1" t="n"/>
      <c r="AA985" s="1" t="n"/>
      <c r="AB985" s="212" t="n"/>
      <c r="AC985" s="212" t="n"/>
    </row>
    <row r="986">
      <c r="A986" s="1" t="n"/>
      <c r="B986" s="1" t="n"/>
      <c r="C986" s="1" t="n"/>
      <c r="D986" s="1" t="n"/>
      <c r="E986" s="1" t="n"/>
      <c r="F986" s="1" t="n"/>
      <c r="G986" s="1" t="n"/>
      <c r="H986" s="1" t="n"/>
      <c r="I986" s="1" t="n"/>
      <c r="J986" s="1" t="n"/>
      <c r="K986" s="1" t="n"/>
      <c r="L986" s="1" t="n"/>
      <c r="M986" s="1" t="n"/>
      <c r="N986" s="1" t="n"/>
      <c r="O986" s="1" t="n"/>
      <c r="P986" s="1" t="n"/>
      <c r="Q986" s="1" t="n"/>
      <c r="R986" s="1" t="n"/>
      <c r="S986" s="210" t="n"/>
      <c r="T986" s="210" t="n"/>
      <c r="U986" s="1" t="n"/>
      <c r="V986" s="1" t="n"/>
      <c r="W986" s="1" t="n"/>
      <c r="X986" s="1" t="n"/>
      <c r="Y986" s="210" t="n"/>
      <c r="Z986" s="1" t="n"/>
      <c r="AA986" s="1" t="n"/>
      <c r="AB986" s="212" t="n"/>
      <c r="AC986" s="212" t="n"/>
    </row>
    <row r="987">
      <c r="A987" s="1" t="n"/>
      <c r="B987" s="1" t="n"/>
      <c r="C987" s="1" t="n"/>
      <c r="D987" s="1" t="n"/>
      <c r="E987" s="1" t="n"/>
      <c r="F987" s="1" t="n"/>
      <c r="G987" s="1" t="n"/>
      <c r="H987" s="1" t="n"/>
      <c r="I987" s="1" t="n"/>
      <c r="J987" s="1" t="n"/>
      <c r="K987" s="1" t="n"/>
      <c r="L987" s="1" t="n"/>
      <c r="M987" s="1" t="n"/>
      <c r="N987" s="1" t="n"/>
      <c r="O987" s="1" t="n"/>
      <c r="P987" s="1" t="n"/>
      <c r="Q987" s="1" t="n"/>
      <c r="R987" s="1" t="n"/>
      <c r="S987" s="210" t="n"/>
      <c r="T987" s="210" t="n"/>
      <c r="U987" s="1" t="n"/>
      <c r="V987" s="1" t="n"/>
      <c r="W987" s="1" t="n"/>
      <c r="X987" s="1" t="n"/>
      <c r="Y987" s="210" t="n"/>
      <c r="Z987" s="1" t="n"/>
      <c r="AA987" s="1" t="n"/>
      <c r="AB987" s="212" t="n"/>
      <c r="AC987" s="212" t="n"/>
    </row>
    <row r="988">
      <c r="A988" s="1" t="n"/>
      <c r="B988" s="1" t="n"/>
      <c r="C988" s="1" t="n"/>
      <c r="D988" s="1" t="n"/>
      <c r="E988" s="1" t="n"/>
      <c r="F988" s="1" t="n"/>
      <c r="G988" s="1" t="n"/>
      <c r="H988" s="1" t="n"/>
      <c r="I988" s="1" t="n"/>
      <c r="J988" s="1" t="n"/>
      <c r="K988" s="1" t="n"/>
      <c r="L988" s="1" t="n"/>
      <c r="M988" s="1" t="n"/>
      <c r="N988" s="1" t="n"/>
      <c r="O988" s="1" t="n"/>
      <c r="P988" s="1" t="n"/>
      <c r="Q988" s="1" t="n"/>
      <c r="R988" s="1" t="n"/>
      <c r="S988" s="210" t="n"/>
      <c r="T988" s="210" t="n"/>
      <c r="U988" s="1" t="n"/>
      <c r="V988" s="1" t="n"/>
      <c r="W988" s="1" t="n"/>
      <c r="X988" s="1" t="n"/>
      <c r="Y988" s="210" t="n"/>
      <c r="Z988" s="1" t="n"/>
      <c r="AA988" s="1" t="n"/>
      <c r="AB988" s="212" t="n"/>
      <c r="AC988" s="212" t="n"/>
    </row>
    <row r="989">
      <c r="A989" s="1" t="n"/>
      <c r="B989" s="1" t="n"/>
      <c r="C989" s="1" t="n"/>
      <c r="D989" s="1" t="n"/>
      <c r="E989" s="1" t="n"/>
      <c r="F989" s="1" t="n"/>
      <c r="G989" s="1" t="n"/>
      <c r="H989" s="1" t="n"/>
      <c r="I989" s="1" t="n"/>
      <c r="J989" s="1" t="n"/>
      <c r="K989" s="1" t="n"/>
      <c r="L989" s="1" t="n"/>
      <c r="M989" s="1" t="n"/>
      <c r="N989" s="1" t="n"/>
      <c r="O989" s="1" t="n"/>
      <c r="P989" s="1" t="n"/>
      <c r="Q989" s="1" t="n"/>
      <c r="R989" s="1" t="n"/>
      <c r="S989" s="210" t="n"/>
      <c r="T989" s="210" t="n"/>
      <c r="U989" s="1" t="n"/>
      <c r="V989" s="1" t="n"/>
      <c r="W989" s="1" t="n"/>
      <c r="X989" s="1" t="n"/>
      <c r="Y989" s="210" t="n"/>
      <c r="Z989" s="1" t="n"/>
      <c r="AA989" s="1" t="n"/>
      <c r="AB989" s="212" t="n"/>
      <c r="AC989" s="212" t="n"/>
    </row>
    <row r="990">
      <c r="A990" s="1" t="n"/>
      <c r="B990" s="1" t="n"/>
      <c r="C990" s="1" t="n"/>
      <c r="D990" s="1" t="n"/>
      <c r="E990" s="1" t="n"/>
      <c r="F990" s="1" t="n"/>
      <c r="G990" s="1" t="n"/>
      <c r="H990" s="1" t="n"/>
      <c r="I990" s="1" t="n"/>
      <c r="J990" s="1" t="n"/>
      <c r="K990" s="1" t="n"/>
      <c r="L990" s="1" t="n"/>
      <c r="M990" s="1" t="n"/>
      <c r="N990" s="1" t="n"/>
      <c r="O990" s="1" t="n"/>
      <c r="P990" s="1" t="n"/>
      <c r="Q990" s="1" t="n"/>
      <c r="R990" s="1" t="n"/>
      <c r="S990" s="210" t="n"/>
      <c r="T990" s="210" t="n"/>
      <c r="U990" s="1" t="n"/>
      <c r="V990" s="1" t="n"/>
      <c r="W990" s="1" t="n"/>
      <c r="X990" s="1" t="n"/>
      <c r="Y990" s="210" t="n"/>
      <c r="Z990" s="1" t="n"/>
      <c r="AA990" s="1" t="n"/>
      <c r="AB990" s="212" t="n"/>
      <c r="AC990" s="212" t="n"/>
    </row>
    <row r="991">
      <c r="A991" s="1" t="n"/>
      <c r="B991" s="1" t="n"/>
      <c r="C991" s="1" t="n"/>
      <c r="D991" s="1" t="n"/>
      <c r="E991" s="1" t="n"/>
      <c r="F991" s="1" t="n"/>
      <c r="G991" s="1" t="n"/>
      <c r="H991" s="1" t="n"/>
      <c r="I991" s="1" t="n"/>
      <c r="J991" s="1" t="n"/>
      <c r="K991" s="1" t="n"/>
      <c r="L991" s="1" t="n"/>
      <c r="M991" s="1" t="n"/>
      <c r="N991" s="1" t="n"/>
      <c r="O991" s="1" t="n"/>
      <c r="P991" s="1" t="n"/>
      <c r="Q991" s="1" t="n"/>
      <c r="R991" s="1" t="n"/>
      <c r="S991" s="210" t="n"/>
      <c r="T991" s="210" t="n"/>
      <c r="U991" s="1" t="n"/>
      <c r="V991" s="1" t="n"/>
      <c r="W991" s="1" t="n"/>
      <c r="X991" s="1" t="n"/>
      <c r="Y991" s="210" t="n"/>
      <c r="Z991" s="1" t="n"/>
      <c r="AA991" s="1" t="n"/>
      <c r="AB991" s="212" t="n"/>
      <c r="AC991" s="212" t="n"/>
    </row>
    <row r="992">
      <c r="A992" s="1" t="n"/>
      <c r="B992" s="1" t="n"/>
      <c r="C992" s="1" t="n"/>
      <c r="D992" s="1" t="n"/>
      <c r="E992" s="1" t="n"/>
      <c r="F992" s="1" t="n"/>
      <c r="G992" s="1" t="n"/>
      <c r="H992" s="1" t="n"/>
      <c r="I992" s="1" t="n"/>
      <c r="J992" s="1" t="n"/>
      <c r="K992" s="1" t="n"/>
      <c r="L992" s="1" t="n"/>
      <c r="M992" s="1" t="n"/>
      <c r="N992" s="1" t="n"/>
      <c r="O992" s="1" t="n"/>
      <c r="P992" s="1" t="n"/>
      <c r="Q992" s="1" t="n"/>
      <c r="R992" s="1" t="n"/>
      <c r="S992" s="210" t="n"/>
      <c r="T992" s="210" t="n"/>
      <c r="U992" s="1" t="n"/>
      <c r="V992" s="1" t="n"/>
      <c r="W992" s="1" t="n"/>
      <c r="X992" s="1" t="n"/>
      <c r="Y992" s="210" t="n"/>
      <c r="Z992" s="1" t="n"/>
      <c r="AA992" s="1" t="n"/>
      <c r="AB992" s="212" t="n"/>
      <c r="AC992" s="212" t="n"/>
    </row>
    <row r="993">
      <c r="A993" s="1" t="n"/>
      <c r="B993" s="1" t="n"/>
      <c r="C993" s="1" t="n"/>
      <c r="D993" s="1" t="n"/>
      <c r="E993" s="1" t="n"/>
      <c r="F993" s="1" t="n"/>
      <c r="G993" s="1" t="n"/>
      <c r="H993" s="1" t="n"/>
      <c r="I993" s="1" t="n"/>
      <c r="J993" s="1" t="n"/>
      <c r="K993" s="1" t="n"/>
      <c r="L993" s="1" t="n"/>
      <c r="M993" s="1" t="n"/>
      <c r="N993" s="1" t="n"/>
      <c r="O993" s="1" t="n"/>
      <c r="P993" s="1" t="n"/>
      <c r="Q993" s="1" t="n"/>
      <c r="R993" s="1" t="n"/>
      <c r="S993" s="210" t="n"/>
      <c r="T993" s="210" t="n"/>
      <c r="U993" s="1" t="n"/>
      <c r="V993" s="1" t="n"/>
      <c r="W993" s="1" t="n"/>
      <c r="X993" s="1" t="n"/>
      <c r="Y993" s="210" t="n"/>
      <c r="Z993" s="1" t="n"/>
      <c r="AA993" s="1" t="n"/>
      <c r="AB993" s="212" t="n"/>
      <c r="AC993" s="212" t="n"/>
    </row>
    <row r="994">
      <c r="A994" s="1" t="n"/>
      <c r="B994" s="1" t="n"/>
      <c r="C994" s="1" t="n"/>
      <c r="D994" s="1" t="n"/>
      <c r="E994" s="1" t="n"/>
      <c r="F994" s="1" t="n"/>
      <c r="G994" s="1" t="n"/>
      <c r="H994" s="1" t="n"/>
      <c r="I994" s="1" t="n"/>
      <c r="J994" s="1" t="n"/>
      <c r="K994" s="1" t="n"/>
      <c r="L994" s="1" t="n"/>
      <c r="M994" s="1" t="n"/>
      <c r="N994" s="1" t="n"/>
      <c r="O994" s="1" t="n"/>
      <c r="P994" s="1" t="n"/>
      <c r="Q994" s="1" t="n"/>
      <c r="R994" s="1" t="n"/>
      <c r="S994" s="210" t="n"/>
      <c r="T994" s="210" t="n"/>
      <c r="U994" s="1" t="n"/>
      <c r="V994" s="1" t="n"/>
      <c r="W994" s="1" t="n"/>
      <c r="X994" s="1" t="n"/>
      <c r="Y994" s="210" t="n"/>
      <c r="Z994" s="1" t="n"/>
      <c r="AA994" s="1" t="n"/>
      <c r="AB994" s="212" t="n"/>
      <c r="AC994" s="212" t="n"/>
    </row>
    <row r="995">
      <c r="A995" s="1" t="n"/>
      <c r="B995" s="1" t="n"/>
      <c r="C995" s="1" t="n"/>
      <c r="D995" s="1" t="n"/>
      <c r="E995" s="1" t="n"/>
      <c r="F995" s="1" t="n"/>
      <c r="G995" s="1" t="n"/>
      <c r="H995" s="1" t="n"/>
      <c r="I995" s="1" t="n"/>
      <c r="J995" s="1" t="n"/>
      <c r="K995" s="1" t="n"/>
      <c r="L995" s="1" t="n"/>
      <c r="M995" s="1" t="n"/>
      <c r="N995" s="1" t="n"/>
      <c r="O995" s="1" t="n"/>
      <c r="P995" s="1" t="n"/>
      <c r="Q995" s="1" t="n"/>
      <c r="R995" s="1" t="n"/>
      <c r="S995" s="210" t="n"/>
      <c r="T995" s="210" t="n"/>
      <c r="U995" s="1" t="n"/>
      <c r="V995" s="1" t="n"/>
      <c r="W995" s="1" t="n"/>
      <c r="X995" s="1" t="n"/>
      <c r="Y995" s="210" t="n"/>
      <c r="Z995" s="1" t="n"/>
      <c r="AA995" s="1" t="n"/>
      <c r="AB995" s="212" t="n"/>
      <c r="AC995" s="212" t="n"/>
    </row>
    <row r="996">
      <c r="A996" s="1" t="n"/>
      <c r="B996" s="1" t="n"/>
      <c r="C996" s="1" t="n"/>
      <c r="D996" s="1" t="n"/>
      <c r="E996" s="1" t="n"/>
      <c r="F996" s="1" t="n"/>
      <c r="G996" s="1" t="n"/>
      <c r="H996" s="1" t="n"/>
      <c r="I996" s="1" t="n"/>
      <c r="J996" s="1" t="n"/>
      <c r="K996" s="1" t="n"/>
      <c r="L996" s="1" t="n"/>
      <c r="M996" s="1" t="n"/>
      <c r="N996" s="1" t="n"/>
      <c r="O996" s="1" t="n"/>
      <c r="P996" s="1" t="n"/>
      <c r="Q996" s="1" t="n"/>
      <c r="R996" s="1" t="n"/>
      <c r="S996" s="210" t="n"/>
      <c r="T996" s="210" t="n"/>
      <c r="U996" s="1" t="n"/>
      <c r="V996" s="1" t="n"/>
      <c r="W996" s="1" t="n"/>
      <c r="X996" s="1" t="n"/>
      <c r="Y996" s="210" t="n"/>
      <c r="Z996" s="1" t="n"/>
      <c r="AA996" s="1" t="n"/>
      <c r="AB996" s="212" t="n"/>
      <c r="AC996" s="212" t="n"/>
    </row>
    <row r="997">
      <c r="A997" s="1" t="n"/>
      <c r="B997" s="1" t="n"/>
      <c r="C997" s="1" t="n"/>
      <c r="D997" s="1" t="n"/>
      <c r="E997" s="1" t="n"/>
      <c r="F997" s="1" t="n"/>
      <c r="G997" s="1" t="n"/>
      <c r="H997" s="1" t="n"/>
      <c r="I997" s="1" t="n"/>
      <c r="J997" s="1" t="n"/>
      <c r="K997" s="1" t="n"/>
      <c r="L997" s="1" t="n"/>
      <c r="M997" s="1" t="n"/>
      <c r="N997" s="1" t="n"/>
      <c r="O997" s="1" t="n"/>
      <c r="P997" s="1" t="n"/>
      <c r="Q997" s="1" t="n"/>
      <c r="R997" s="1" t="n"/>
      <c r="S997" s="210" t="n"/>
      <c r="T997" s="210" t="n"/>
      <c r="U997" s="1" t="n"/>
      <c r="V997" s="1" t="n"/>
      <c r="W997" s="1" t="n"/>
      <c r="X997" s="1" t="n"/>
      <c r="Y997" s="210" t="n"/>
      <c r="Z997" s="1" t="n"/>
      <c r="AA997" s="1" t="n"/>
      <c r="AB997" s="212" t="n"/>
      <c r="AC997" s="212" t="n"/>
    </row>
    <row r="998">
      <c r="A998" s="1" t="n"/>
      <c r="B998" s="1" t="n"/>
      <c r="C998" s="1" t="n"/>
      <c r="D998" s="1" t="n"/>
      <c r="E998" s="1" t="n"/>
      <c r="F998" s="1" t="n"/>
      <c r="G998" s="1" t="n"/>
      <c r="H998" s="1" t="n"/>
      <c r="I998" s="1" t="n"/>
      <c r="J998" s="1" t="n"/>
      <c r="K998" s="1" t="n"/>
      <c r="L998" s="1" t="n"/>
      <c r="M998" s="1" t="n"/>
      <c r="N998" s="1" t="n"/>
      <c r="O998" s="1" t="n"/>
      <c r="P998" s="1" t="n"/>
      <c r="Q998" s="1" t="n"/>
      <c r="R998" s="1" t="n"/>
      <c r="S998" s="210" t="n"/>
      <c r="T998" s="210" t="n"/>
      <c r="U998" s="1" t="n"/>
      <c r="V998" s="1" t="n"/>
      <c r="W998" s="1" t="n"/>
      <c r="X998" s="1" t="n"/>
      <c r="Y998" s="210" t="n"/>
      <c r="Z998" s="1" t="n"/>
      <c r="AA998" s="1" t="n"/>
      <c r="AB998" s="212" t="n"/>
      <c r="AC998" s="212" t="n"/>
    </row>
    <row r="999">
      <c r="A999" s="1" t="n"/>
      <c r="B999" s="1" t="n"/>
      <c r="C999" s="1" t="n"/>
      <c r="D999" s="1" t="n"/>
      <c r="E999" s="1" t="n"/>
      <c r="F999" s="1" t="n"/>
      <c r="G999" s="1" t="n"/>
      <c r="H999" s="1" t="n"/>
      <c r="I999" s="1" t="n"/>
      <c r="J999" s="1" t="n"/>
      <c r="K999" s="1" t="n"/>
      <c r="L999" s="1" t="n"/>
      <c r="M999" s="1" t="n"/>
      <c r="N999" s="1" t="n"/>
      <c r="O999" s="1" t="n"/>
      <c r="P999" s="1" t="n"/>
      <c r="Q999" s="1" t="n"/>
      <c r="R999" s="1" t="n"/>
      <c r="S999" s="210" t="n"/>
      <c r="T999" s="210" t="n"/>
      <c r="U999" s="1" t="n"/>
      <c r="V999" s="1" t="n"/>
      <c r="W999" s="1" t="n"/>
      <c r="X999" s="1" t="n"/>
      <c r="Y999" s="210" t="n"/>
      <c r="Z999" s="1" t="n"/>
      <c r="AA999" s="1" t="n"/>
      <c r="AB999" s="212" t="n"/>
      <c r="AC999" s="212" t="n"/>
    </row>
    <row r="1000">
      <c r="A1000" s="1" t="n"/>
      <c r="B1000" s="1" t="n"/>
      <c r="C1000" s="1" t="n"/>
      <c r="D1000" s="1" t="n"/>
      <c r="E1000" s="1" t="n"/>
      <c r="F1000" s="1" t="n"/>
      <c r="G1000" s="1" t="n"/>
      <c r="H1000" s="1" t="n"/>
      <c r="I1000" s="1" t="n"/>
      <c r="J1000" s="1" t="n"/>
      <c r="K1000" s="1" t="n"/>
      <c r="L1000" s="1" t="n"/>
      <c r="M1000" s="1" t="n"/>
      <c r="N1000" s="1" t="n"/>
      <c r="O1000" s="1" t="n"/>
      <c r="P1000" s="1" t="n"/>
      <c r="Q1000" s="1" t="n"/>
      <c r="R1000" s="1" t="n"/>
      <c r="S1000" s="210" t="n"/>
      <c r="T1000" s="210" t="n"/>
      <c r="U1000" s="1" t="n"/>
      <c r="V1000" s="1" t="n"/>
      <c r="W1000" s="1" t="n"/>
      <c r="X1000" s="1" t="n"/>
      <c r="Y1000" s="210" t="n"/>
      <c r="Z1000" s="1" t="n"/>
      <c r="AA1000" s="1" t="n"/>
      <c r="AB1000" s="212" t="n"/>
      <c r="AC1000" s="212" t="n"/>
    </row>
    <row r="1001">
      <c r="A1001" s="1" t="n"/>
      <c r="B1001" s="1" t="n"/>
      <c r="C1001" s="1" t="n"/>
      <c r="D1001" s="1" t="n"/>
      <c r="E1001" s="1" t="n"/>
      <c r="F1001" s="1" t="n"/>
      <c r="G1001" s="1" t="n"/>
      <c r="H1001" s="1" t="n"/>
      <c r="I1001" s="1" t="n"/>
      <c r="J1001" s="1" t="n"/>
      <c r="K1001" s="1" t="n"/>
      <c r="L1001" s="1" t="n"/>
      <c r="M1001" s="1" t="n"/>
      <c r="N1001" s="1" t="n"/>
      <c r="O1001" s="1" t="n"/>
      <c r="P1001" s="1" t="n"/>
      <c r="Q1001" s="1" t="n"/>
      <c r="R1001" s="1" t="n"/>
      <c r="S1001" s="210" t="n"/>
      <c r="T1001" s="210" t="n"/>
      <c r="U1001" s="1" t="n"/>
      <c r="V1001" s="1" t="n"/>
      <c r="W1001" s="1" t="n"/>
      <c r="X1001" s="1" t="n"/>
      <c r="Y1001" s="210" t="n"/>
      <c r="Z1001" s="1" t="n"/>
      <c r="AA1001" s="1" t="n"/>
      <c r="AB1001" s="212" t="n"/>
      <c r="AC1001" s="212" t="n"/>
    </row>
    <row r="1002">
      <c r="A1002" s="1" t="n"/>
      <c r="B1002" s="1" t="n"/>
      <c r="C1002" s="1" t="n"/>
      <c r="D1002" s="1" t="n"/>
      <c r="E1002" s="1" t="n"/>
      <c r="F1002" s="1" t="n"/>
      <c r="G1002" s="1" t="n"/>
      <c r="H1002" s="1" t="n"/>
      <c r="I1002" s="1" t="n"/>
      <c r="J1002" s="1" t="n"/>
      <c r="K1002" s="1" t="n"/>
      <c r="L1002" s="1" t="n"/>
      <c r="M1002" s="1" t="n"/>
      <c r="N1002" s="1" t="n"/>
      <c r="O1002" s="1" t="n"/>
      <c r="P1002" s="1" t="n"/>
      <c r="Q1002" s="1" t="n"/>
      <c r="R1002" s="1" t="n"/>
      <c r="S1002" s="210" t="n"/>
      <c r="T1002" s="210" t="n"/>
      <c r="U1002" s="1" t="n"/>
      <c r="V1002" s="1" t="n"/>
      <c r="W1002" s="1" t="n"/>
      <c r="X1002" s="1" t="n"/>
      <c r="Y1002" s="210" t="n"/>
      <c r="Z1002" s="1" t="n"/>
      <c r="AA1002" s="1" t="n"/>
      <c r="AB1002" s="212" t="n"/>
      <c r="AC1002" s="212" t="n"/>
    </row>
    <row r="1003">
      <c r="A1003" s="1" t="n"/>
      <c r="B1003" s="1" t="n"/>
      <c r="C1003" s="1" t="n"/>
      <c r="D1003" s="1" t="n"/>
      <c r="E1003" s="1" t="n"/>
      <c r="F1003" s="1" t="n"/>
      <c r="G1003" s="1" t="n"/>
      <c r="H1003" s="1" t="n"/>
      <c r="I1003" s="1" t="n"/>
      <c r="J1003" s="1" t="n"/>
      <c r="K1003" s="1" t="n"/>
      <c r="L1003" s="1" t="n"/>
      <c r="M1003" s="1" t="n"/>
      <c r="N1003" s="1" t="n"/>
      <c r="O1003" s="1" t="n"/>
      <c r="P1003" s="1" t="n"/>
      <c r="Q1003" s="1" t="n"/>
      <c r="R1003" s="1" t="n"/>
      <c r="S1003" s="210" t="n"/>
      <c r="T1003" s="210" t="n"/>
      <c r="U1003" s="1" t="n"/>
      <c r="V1003" s="1" t="n"/>
      <c r="W1003" s="1" t="n"/>
      <c r="X1003" s="1" t="n"/>
      <c r="Y1003" s="210" t="n"/>
      <c r="Z1003" s="1" t="n"/>
      <c r="AA1003" s="1" t="n"/>
      <c r="AB1003" s="212" t="n"/>
      <c r="AC1003" s="212" t="n"/>
    </row>
    <row r="1004">
      <c r="A1004" s="1" t="n"/>
      <c r="B1004" s="1" t="n"/>
      <c r="C1004" s="1" t="n"/>
      <c r="D1004" s="1" t="n"/>
      <c r="E1004" s="1" t="n"/>
      <c r="F1004" s="1" t="n"/>
      <c r="G1004" s="1" t="n"/>
      <c r="H1004" s="1" t="n"/>
      <c r="I1004" s="1" t="n"/>
      <c r="J1004" s="1" t="n"/>
      <c r="K1004" s="1" t="n"/>
      <c r="L1004" s="1" t="n"/>
      <c r="M1004" s="1" t="n"/>
      <c r="N1004" s="1" t="n"/>
      <c r="O1004" s="1" t="n"/>
      <c r="P1004" s="1" t="n"/>
      <c r="Q1004" s="1" t="n"/>
      <c r="R1004" s="1" t="n"/>
      <c r="S1004" s="210" t="n"/>
      <c r="T1004" s="210" t="n"/>
      <c r="U1004" s="1" t="n"/>
      <c r="V1004" s="1" t="n"/>
      <c r="W1004" s="1" t="n"/>
      <c r="X1004" s="1" t="n"/>
      <c r="Y1004" s="210" t="n"/>
      <c r="Z1004" s="1" t="n"/>
      <c r="AA1004" s="1" t="n"/>
      <c r="AB1004" s="212" t="n"/>
      <c r="AC1004" s="212" t="n"/>
    </row>
    <row r="1005">
      <c r="A1005" s="1" t="n"/>
      <c r="B1005" s="1" t="n"/>
      <c r="C1005" s="1" t="n"/>
      <c r="D1005" s="1" t="n"/>
      <c r="E1005" s="1" t="n"/>
      <c r="F1005" s="1" t="n"/>
      <c r="G1005" s="1" t="n"/>
      <c r="H1005" s="1" t="n"/>
      <c r="I1005" s="1" t="n"/>
      <c r="J1005" s="1" t="n"/>
      <c r="K1005" s="1" t="n"/>
      <c r="L1005" s="1" t="n"/>
      <c r="M1005" s="1" t="n"/>
      <c r="N1005" s="1" t="n"/>
      <c r="O1005" s="1" t="n"/>
      <c r="P1005" s="1" t="n"/>
      <c r="Q1005" s="1" t="n"/>
      <c r="R1005" s="1" t="n"/>
      <c r="S1005" s="210" t="n"/>
      <c r="T1005" s="210" t="n"/>
      <c r="U1005" s="1" t="n"/>
      <c r="V1005" s="1" t="n"/>
      <c r="W1005" s="1" t="n"/>
      <c r="X1005" s="1" t="n"/>
      <c r="Y1005" s="210" t="n"/>
      <c r="Z1005" s="1" t="n"/>
      <c r="AA1005" s="1" t="n"/>
      <c r="AB1005" s="212" t="n"/>
      <c r="AC1005" s="212" t="n"/>
    </row>
    <row r="1006">
      <c r="A1006" s="1" t="n"/>
      <c r="B1006" s="1" t="n"/>
      <c r="C1006" s="1" t="n"/>
      <c r="D1006" s="1" t="n"/>
      <c r="E1006" s="1" t="n"/>
      <c r="F1006" s="1" t="n"/>
      <c r="G1006" s="1" t="n"/>
      <c r="H1006" s="1" t="n"/>
      <c r="I1006" s="1" t="n"/>
      <c r="J1006" s="1" t="n"/>
      <c r="K1006" s="1" t="n"/>
      <c r="L1006" s="1" t="n"/>
      <c r="M1006" s="1" t="n"/>
      <c r="N1006" s="1" t="n"/>
      <c r="O1006" s="1" t="n"/>
      <c r="P1006" s="1" t="n"/>
      <c r="Q1006" s="1" t="n"/>
      <c r="R1006" s="1" t="n"/>
      <c r="S1006" s="210" t="n"/>
      <c r="T1006" s="210" t="n"/>
      <c r="U1006" s="1" t="n"/>
      <c r="V1006" s="1" t="n"/>
      <c r="W1006" s="1" t="n"/>
      <c r="X1006" s="1" t="n"/>
      <c r="Y1006" s="210" t="n"/>
      <c r="Z1006" s="1" t="n"/>
      <c r="AA1006" s="1" t="n"/>
      <c r="AB1006" s="212" t="n"/>
      <c r="AC1006" s="212" t="n"/>
    </row>
    <row r="1007">
      <c r="A1007" s="1" t="n"/>
      <c r="B1007" s="1" t="n"/>
      <c r="C1007" s="1" t="n"/>
      <c r="D1007" s="1" t="n"/>
      <c r="E1007" s="1" t="n"/>
      <c r="F1007" s="1" t="n"/>
      <c r="G1007" s="1" t="n"/>
      <c r="H1007" s="1" t="n"/>
      <c r="I1007" s="1" t="n"/>
      <c r="J1007" s="1" t="n"/>
      <c r="K1007" s="1" t="n"/>
      <c r="L1007" s="1" t="n"/>
      <c r="M1007" s="1" t="n"/>
      <c r="N1007" s="1" t="n"/>
      <c r="O1007" s="1" t="n"/>
      <c r="P1007" s="1" t="n"/>
      <c r="Q1007" s="1" t="n"/>
      <c r="R1007" s="1" t="n"/>
      <c r="S1007" s="210" t="n"/>
      <c r="T1007" s="210" t="n"/>
      <c r="U1007" s="1" t="n"/>
      <c r="V1007" s="1" t="n"/>
      <c r="W1007" s="1" t="n"/>
      <c r="X1007" s="1" t="n"/>
      <c r="Y1007" s="210" t="n"/>
      <c r="Z1007" s="1" t="n"/>
      <c r="AA1007" s="1" t="n"/>
      <c r="AB1007" s="212" t="n"/>
      <c r="AC1007" s="212" t="n"/>
    </row>
    <row r="1008">
      <c r="A1008" s="1" t="n"/>
      <c r="B1008" s="1" t="n"/>
      <c r="C1008" s="1" t="n"/>
      <c r="D1008" s="1" t="n"/>
      <c r="E1008" s="1" t="n"/>
      <c r="F1008" s="1" t="n"/>
      <c r="G1008" s="1" t="n"/>
      <c r="H1008" s="1" t="n"/>
      <c r="I1008" s="1" t="n"/>
      <c r="J1008" s="1" t="n"/>
      <c r="K1008" s="1" t="n"/>
      <c r="L1008" s="1" t="n"/>
      <c r="M1008" s="1" t="n"/>
      <c r="N1008" s="1" t="n"/>
      <c r="O1008" s="1" t="n"/>
      <c r="P1008" s="1" t="n"/>
      <c r="Q1008" s="1" t="n"/>
      <c r="R1008" s="1" t="n"/>
      <c r="S1008" s="210" t="n"/>
      <c r="T1008" s="210" t="n"/>
      <c r="U1008" s="1" t="n"/>
      <c r="V1008" s="1" t="n"/>
      <c r="W1008" s="1" t="n"/>
      <c r="X1008" s="1" t="n"/>
      <c r="Y1008" s="210" t="n"/>
      <c r="Z1008" s="1" t="n"/>
      <c r="AA1008" s="1" t="n"/>
      <c r="AB1008" s="212" t="n"/>
      <c r="AC1008" s="212" t="n"/>
    </row>
    <row r="1009">
      <c r="A1009" s="1" t="n"/>
      <c r="B1009" s="1" t="n"/>
      <c r="C1009" s="1" t="n"/>
      <c r="D1009" s="1" t="n"/>
      <c r="E1009" s="1" t="n"/>
      <c r="F1009" s="1" t="n"/>
      <c r="G1009" s="1" t="n"/>
      <c r="H1009" s="1" t="n"/>
      <c r="I1009" s="1" t="n"/>
      <c r="J1009" s="1" t="n"/>
      <c r="K1009" s="1" t="n"/>
      <c r="L1009" s="1" t="n"/>
      <c r="M1009" s="1" t="n"/>
      <c r="N1009" s="1" t="n"/>
      <c r="O1009" s="1" t="n"/>
      <c r="P1009" s="1" t="n"/>
      <c r="Q1009" s="1" t="n"/>
      <c r="R1009" s="1" t="n"/>
      <c r="S1009" s="210" t="n"/>
      <c r="T1009" s="210" t="n"/>
      <c r="U1009" s="1" t="n"/>
      <c r="V1009" s="1" t="n"/>
      <c r="W1009" s="1" t="n"/>
      <c r="X1009" s="1" t="n"/>
      <c r="Y1009" s="210" t="n"/>
      <c r="Z1009" s="1" t="n"/>
      <c r="AA1009" s="1" t="n"/>
      <c r="AB1009" s="212" t="n"/>
      <c r="AC1009" s="212" t="n"/>
    </row>
    <row r="1010">
      <c r="A1010" s="1" t="n"/>
      <c r="B1010" s="1" t="n"/>
      <c r="C1010" s="1" t="n"/>
      <c r="D1010" s="1" t="n"/>
      <c r="E1010" s="1" t="n"/>
      <c r="F1010" s="1" t="n"/>
      <c r="G1010" s="1" t="n"/>
      <c r="H1010" s="1" t="n"/>
      <c r="I1010" s="1" t="n"/>
      <c r="J1010" s="1" t="n"/>
      <c r="K1010" s="1" t="n"/>
      <c r="L1010" s="1" t="n"/>
      <c r="M1010" s="1" t="n"/>
      <c r="N1010" s="1" t="n"/>
      <c r="O1010" s="1" t="n"/>
      <c r="P1010" s="1" t="n"/>
      <c r="Q1010" s="1" t="n"/>
      <c r="R1010" s="1" t="n"/>
      <c r="S1010" s="210" t="n"/>
      <c r="T1010" s="210" t="n"/>
      <c r="U1010" s="1" t="n"/>
      <c r="V1010" s="1" t="n"/>
      <c r="W1010" s="1" t="n"/>
      <c r="X1010" s="1" t="n"/>
      <c r="Y1010" s="210" t="n"/>
      <c r="Z1010" s="1" t="n"/>
      <c r="AA1010" s="1" t="n"/>
      <c r="AB1010" s="212" t="n"/>
      <c r="AC1010" s="212" t="n"/>
    </row>
    <row r="1011">
      <c r="A1011" s="1" t="n"/>
      <c r="B1011" s="1" t="n"/>
      <c r="C1011" s="1" t="n"/>
      <c r="D1011" s="1" t="n"/>
      <c r="E1011" s="1" t="n"/>
      <c r="F1011" s="1" t="n"/>
      <c r="G1011" s="1" t="n"/>
      <c r="H1011" s="1" t="n"/>
      <c r="I1011" s="1" t="n"/>
      <c r="J1011" s="1" t="n"/>
      <c r="K1011" s="1" t="n"/>
      <c r="L1011" s="1" t="n"/>
      <c r="M1011" s="1" t="n"/>
      <c r="N1011" s="1" t="n"/>
      <c r="O1011" s="1" t="n"/>
      <c r="P1011" s="1" t="n"/>
      <c r="Q1011" s="1" t="n"/>
      <c r="R1011" s="1" t="n"/>
      <c r="S1011" s="210" t="n"/>
      <c r="T1011" s="210" t="n"/>
      <c r="U1011" s="1" t="n"/>
      <c r="V1011" s="1" t="n"/>
      <c r="W1011" s="1" t="n"/>
      <c r="X1011" s="1" t="n"/>
      <c r="Y1011" s="210" t="n"/>
      <c r="Z1011" s="1" t="n"/>
      <c r="AA1011" s="1" t="n"/>
      <c r="AB1011" s="212" t="n"/>
      <c r="AC1011" s="212" t="n"/>
    </row>
    <row r="1012">
      <c r="A1012" s="1" t="n"/>
      <c r="B1012" s="1" t="n"/>
      <c r="C1012" s="1" t="n"/>
      <c r="D1012" s="1" t="n"/>
      <c r="E1012" s="1" t="n"/>
      <c r="F1012" s="1" t="n"/>
      <c r="G1012" s="1" t="n"/>
      <c r="H1012" s="1" t="n"/>
      <c r="I1012" s="1" t="n"/>
      <c r="J1012" s="1" t="n"/>
      <c r="K1012" s="1" t="n"/>
      <c r="L1012" s="1" t="n"/>
      <c r="M1012" s="1" t="n"/>
      <c r="N1012" s="1" t="n"/>
      <c r="O1012" s="1" t="n"/>
      <c r="P1012" s="1" t="n"/>
      <c r="Q1012" s="1" t="n"/>
      <c r="R1012" s="1" t="n"/>
      <c r="S1012" s="210" t="n"/>
      <c r="T1012" s="210" t="n"/>
      <c r="U1012" s="1" t="n"/>
      <c r="V1012" s="1" t="n"/>
      <c r="W1012" s="1" t="n"/>
      <c r="X1012" s="1" t="n"/>
      <c r="Y1012" s="210" t="n"/>
      <c r="Z1012" s="1" t="n"/>
      <c r="AA1012" s="1" t="n"/>
      <c r="AB1012" s="212" t="n"/>
      <c r="AC1012" s="212" t="n"/>
    </row>
    <row r="1013">
      <c r="A1013" s="1" t="n"/>
      <c r="B1013" s="1" t="n"/>
      <c r="C1013" s="1" t="n"/>
      <c r="D1013" s="1" t="n"/>
      <c r="E1013" s="1" t="n"/>
      <c r="F1013" s="1" t="n"/>
      <c r="G1013" s="1" t="n"/>
      <c r="H1013" s="1" t="n"/>
      <c r="I1013" s="1" t="n"/>
      <c r="J1013" s="1" t="n"/>
      <c r="K1013" s="1" t="n"/>
      <c r="L1013" s="1" t="n"/>
      <c r="M1013" s="1" t="n"/>
      <c r="N1013" s="1" t="n"/>
      <c r="O1013" s="1" t="n"/>
      <c r="P1013" s="1" t="n"/>
      <c r="Q1013" s="1" t="n"/>
      <c r="R1013" s="1" t="n"/>
      <c r="S1013" s="210" t="n"/>
      <c r="T1013" s="210" t="n"/>
      <c r="U1013" s="1" t="n"/>
      <c r="V1013" s="1" t="n"/>
      <c r="W1013" s="1" t="n"/>
      <c r="X1013" s="1" t="n"/>
      <c r="Y1013" s="210" t="n"/>
      <c r="Z1013" s="1" t="n"/>
      <c r="AA1013" s="1" t="n"/>
      <c r="AB1013" s="212" t="n"/>
      <c r="AC1013" s="212" t="n"/>
    </row>
    <row r="1014">
      <c r="A1014" s="1" t="n"/>
      <c r="B1014" s="1" t="n"/>
      <c r="C1014" s="1" t="n"/>
      <c r="D1014" s="1" t="n"/>
      <c r="E1014" s="1" t="n"/>
      <c r="F1014" s="1" t="n"/>
      <c r="G1014" s="1" t="n"/>
      <c r="H1014" s="1" t="n"/>
      <c r="I1014" s="1" t="n"/>
      <c r="J1014" s="1" t="n"/>
      <c r="K1014" s="1" t="n"/>
      <c r="L1014" s="1" t="n"/>
      <c r="M1014" s="1" t="n"/>
      <c r="N1014" s="1" t="n"/>
      <c r="O1014" s="1" t="n"/>
      <c r="P1014" s="1" t="n"/>
      <c r="Q1014" s="1" t="n"/>
      <c r="R1014" s="1" t="n"/>
      <c r="S1014" s="210" t="n"/>
      <c r="T1014" s="210" t="n"/>
      <c r="U1014" s="1" t="n"/>
      <c r="V1014" s="1" t="n"/>
      <c r="W1014" s="1" t="n"/>
      <c r="X1014" s="1" t="n"/>
      <c r="Y1014" s="210" t="n"/>
      <c r="Z1014" s="1" t="n"/>
      <c r="AA1014" s="1" t="n"/>
      <c r="AB1014" s="212" t="n"/>
      <c r="AC1014" s="212" t="n"/>
    </row>
    <row r="1015">
      <c r="A1015" s="1" t="n"/>
      <c r="B1015" s="1" t="n"/>
      <c r="C1015" s="1" t="n"/>
      <c r="D1015" s="1" t="n"/>
      <c r="E1015" s="1" t="n"/>
      <c r="F1015" s="1" t="n"/>
      <c r="G1015" s="1" t="n"/>
      <c r="H1015" s="1" t="n"/>
      <c r="I1015" s="1" t="n"/>
      <c r="J1015" s="1" t="n"/>
      <c r="K1015" s="1" t="n"/>
      <c r="L1015" s="1" t="n"/>
      <c r="M1015" s="1" t="n"/>
      <c r="N1015" s="1" t="n"/>
      <c r="O1015" s="1" t="n"/>
      <c r="P1015" s="1" t="n"/>
      <c r="Q1015" s="1" t="n"/>
      <c r="R1015" s="1" t="n"/>
      <c r="S1015" s="210" t="n"/>
      <c r="T1015" s="210" t="n"/>
      <c r="U1015" s="1" t="n"/>
      <c r="V1015" s="1" t="n"/>
      <c r="W1015" s="1" t="n"/>
      <c r="X1015" s="1" t="n"/>
      <c r="Y1015" s="210" t="n"/>
      <c r="Z1015" s="1" t="n"/>
      <c r="AA1015" s="1" t="n"/>
      <c r="AB1015" s="212" t="n"/>
      <c r="AC1015" s="212" t="n"/>
    </row>
    <row r="1016">
      <c r="A1016" s="1" t="n"/>
      <c r="B1016" s="1" t="n"/>
      <c r="C1016" s="1" t="n"/>
      <c r="D1016" s="1" t="n"/>
      <c r="E1016" s="1" t="n"/>
      <c r="F1016" s="1" t="n"/>
      <c r="G1016" s="1" t="n"/>
      <c r="H1016" s="1" t="n"/>
      <c r="I1016" s="1" t="n"/>
      <c r="J1016" s="1" t="n"/>
      <c r="K1016" s="1" t="n"/>
      <c r="L1016" s="1" t="n"/>
      <c r="M1016" s="1" t="n"/>
      <c r="N1016" s="1" t="n"/>
      <c r="O1016" s="1" t="n"/>
      <c r="P1016" s="1" t="n"/>
      <c r="Q1016" s="1" t="n"/>
      <c r="R1016" s="1" t="n"/>
      <c r="S1016" s="210" t="n"/>
      <c r="T1016" s="210" t="n"/>
      <c r="U1016" s="1" t="n"/>
      <c r="V1016" s="1" t="n"/>
      <c r="W1016" s="1" t="n"/>
      <c r="X1016" s="1" t="n"/>
      <c r="Y1016" s="210" t="n"/>
      <c r="Z1016" s="1" t="n"/>
      <c r="AA1016" s="1" t="n"/>
      <c r="AB1016" s="212" t="n"/>
      <c r="AC1016" s="212" t="n"/>
    </row>
    <row r="1017">
      <c r="A1017" s="1" t="n"/>
      <c r="B1017" s="1" t="n"/>
      <c r="C1017" s="1" t="n"/>
      <c r="D1017" s="1" t="n"/>
      <c r="E1017" s="1" t="n"/>
      <c r="F1017" s="1" t="n"/>
      <c r="G1017" s="1" t="n"/>
      <c r="H1017" s="1" t="n"/>
      <c r="I1017" s="1" t="n"/>
      <c r="J1017" s="1" t="n"/>
      <c r="K1017" s="1" t="n"/>
      <c r="L1017" s="1" t="n"/>
      <c r="M1017" s="1" t="n"/>
      <c r="N1017" s="1" t="n"/>
      <c r="O1017" s="1" t="n"/>
      <c r="P1017" s="1" t="n"/>
      <c r="Q1017" s="1" t="n"/>
      <c r="R1017" s="1" t="n"/>
      <c r="S1017" s="210" t="n"/>
      <c r="T1017" s="210" t="n"/>
      <c r="U1017" s="1" t="n"/>
      <c r="V1017" s="1" t="n"/>
      <c r="W1017" s="1" t="n"/>
      <c r="X1017" s="1" t="n"/>
      <c r="Y1017" s="210" t="n"/>
      <c r="Z1017" s="1" t="n"/>
      <c r="AA1017" s="1" t="n"/>
      <c r="AB1017" s="212" t="n"/>
      <c r="AC1017" s="212" t="n"/>
    </row>
    <row r="1018">
      <c r="A1018" s="1" t="n"/>
      <c r="B1018" s="1" t="n"/>
      <c r="C1018" s="1" t="n"/>
      <c r="D1018" s="1" t="n"/>
      <c r="E1018" s="1" t="n"/>
      <c r="F1018" s="1" t="n"/>
      <c r="G1018" s="1" t="n"/>
      <c r="H1018" s="1" t="n"/>
      <c r="I1018" s="1" t="n"/>
      <c r="J1018" s="1" t="n"/>
      <c r="K1018" s="1" t="n"/>
      <c r="L1018" s="1" t="n"/>
      <c r="M1018" s="1" t="n"/>
      <c r="N1018" s="1" t="n"/>
      <c r="O1018" s="1" t="n"/>
      <c r="P1018" s="1" t="n"/>
      <c r="Q1018" s="1" t="n"/>
      <c r="R1018" s="1" t="n"/>
      <c r="S1018" s="210" t="n"/>
      <c r="T1018" s="210" t="n"/>
      <c r="U1018" s="1" t="n"/>
      <c r="V1018" s="1" t="n"/>
      <c r="W1018" s="1" t="n"/>
      <c r="X1018" s="1" t="n"/>
      <c r="Y1018" s="210" t="n"/>
      <c r="Z1018" s="1" t="n"/>
      <c r="AA1018" s="1" t="n"/>
      <c r="AB1018" s="212" t="n"/>
      <c r="AC1018" s="212" t="n"/>
    </row>
    <row r="1019">
      <c r="A1019" s="1" t="n"/>
      <c r="B1019" s="1" t="n"/>
      <c r="C1019" s="1" t="n"/>
      <c r="D1019" s="1" t="n"/>
      <c r="E1019" s="1" t="n"/>
      <c r="F1019" s="1" t="n"/>
      <c r="G1019" s="1" t="n"/>
      <c r="H1019" s="1" t="n"/>
      <c r="I1019" s="1" t="n"/>
      <c r="J1019" s="1" t="n"/>
      <c r="K1019" s="1" t="n"/>
      <c r="L1019" s="1" t="n"/>
      <c r="M1019" s="1" t="n"/>
      <c r="N1019" s="1" t="n"/>
      <c r="O1019" s="1" t="n"/>
      <c r="P1019" s="1" t="n"/>
      <c r="Q1019" s="1" t="n"/>
      <c r="R1019" s="1" t="n"/>
      <c r="S1019" s="210" t="n"/>
      <c r="T1019" s="210" t="n"/>
      <c r="U1019" s="1" t="n"/>
      <c r="V1019" s="1" t="n"/>
      <c r="W1019" s="1" t="n"/>
      <c r="X1019" s="1" t="n"/>
      <c r="Y1019" s="210" t="n"/>
      <c r="Z1019" s="1" t="n"/>
      <c r="AA1019" s="1" t="n"/>
      <c r="AB1019" s="212" t="n"/>
      <c r="AC1019" s="212" t="n"/>
    </row>
    <row r="1020">
      <c r="A1020" s="1" t="n"/>
      <c r="B1020" s="1" t="n"/>
      <c r="C1020" s="1" t="n"/>
      <c r="D1020" s="1" t="n"/>
      <c r="E1020" s="1" t="n"/>
      <c r="F1020" s="1" t="n"/>
      <c r="G1020" s="1" t="n"/>
      <c r="H1020" s="1" t="n"/>
      <c r="I1020" s="1" t="n"/>
      <c r="J1020" s="1" t="n"/>
      <c r="K1020" s="1" t="n"/>
      <c r="L1020" s="1" t="n"/>
      <c r="M1020" s="1" t="n"/>
      <c r="N1020" s="1" t="n"/>
      <c r="O1020" s="1" t="n"/>
      <c r="P1020" s="1" t="n"/>
      <c r="Q1020" s="1" t="n"/>
      <c r="R1020" s="1" t="n"/>
      <c r="S1020" s="210" t="n"/>
      <c r="T1020" s="210" t="n"/>
      <c r="U1020" s="1" t="n"/>
      <c r="V1020" s="1" t="n"/>
      <c r="W1020" s="1" t="n"/>
      <c r="X1020" s="1" t="n"/>
      <c r="Y1020" s="210" t="n"/>
      <c r="Z1020" s="1" t="n"/>
      <c r="AA1020" s="1" t="n"/>
      <c r="AB1020" s="212" t="n"/>
      <c r="AC1020" s="212" t="n"/>
    </row>
    <row r="1021">
      <c r="A1021" s="1" t="n"/>
      <c r="B1021" s="1" t="n"/>
      <c r="C1021" s="1" t="n"/>
      <c r="D1021" s="1" t="n"/>
      <c r="E1021" s="1" t="n"/>
      <c r="F1021" s="1" t="n"/>
      <c r="G1021" s="1" t="n"/>
      <c r="H1021" s="1" t="n"/>
      <c r="I1021" s="1" t="n"/>
      <c r="J1021" s="1" t="n"/>
      <c r="K1021" s="1" t="n"/>
      <c r="L1021" s="1" t="n"/>
      <c r="M1021" s="1" t="n"/>
      <c r="N1021" s="1" t="n"/>
      <c r="O1021" s="1" t="n"/>
      <c r="P1021" s="1" t="n"/>
      <c r="Q1021" s="1" t="n"/>
      <c r="R1021" s="1" t="n"/>
      <c r="S1021" s="210" t="n"/>
      <c r="T1021" s="210" t="n"/>
      <c r="U1021" s="1" t="n"/>
      <c r="V1021" s="1" t="n"/>
      <c r="W1021" s="1" t="n"/>
      <c r="X1021" s="1" t="n"/>
      <c r="Y1021" s="210" t="n"/>
      <c r="Z1021" s="1" t="n"/>
      <c r="AA1021" s="1" t="n"/>
      <c r="AB1021" s="212" t="n"/>
      <c r="AC1021" s="212" t="n"/>
    </row>
    <row r="1022">
      <c r="A1022" s="1" t="n"/>
      <c r="B1022" s="1" t="n"/>
      <c r="C1022" s="1" t="n"/>
      <c r="D1022" s="1" t="n"/>
      <c r="E1022" s="1" t="n"/>
      <c r="F1022" s="1" t="n"/>
      <c r="G1022" s="1" t="n"/>
      <c r="H1022" s="1" t="n"/>
      <c r="I1022" s="1" t="n"/>
      <c r="J1022" s="1" t="n"/>
      <c r="K1022" s="1" t="n"/>
      <c r="L1022" s="1" t="n"/>
      <c r="M1022" s="1" t="n"/>
      <c r="N1022" s="1" t="n"/>
      <c r="O1022" s="1" t="n"/>
      <c r="P1022" s="1" t="n"/>
      <c r="Q1022" s="1" t="n"/>
      <c r="R1022" s="1" t="n"/>
      <c r="S1022" s="210" t="n"/>
      <c r="T1022" s="210" t="n"/>
      <c r="U1022" s="1" t="n"/>
      <c r="V1022" s="1" t="n"/>
      <c r="W1022" s="1" t="n"/>
      <c r="X1022" s="1" t="n"/>
      <c r="Y1022" s="210" t="n"/>
      <c r="Z1022" s="1" t="n"/>
      <c r="AA1022" s="1" t="n"/>
      <c r="AB1022" s="212" t="n"/>
      <c r="AC1022" s="212" t="n"/>
    </row>
    <row r="1023">
      <c r="A1023" s="1" t="n"/>
      <c r="B1023" s="1" t="n"/>
      <c r="C1023" s="1" t="n"/>
      <c r="D1023" s="1" t="n"/>
      <c r="E1023" s="1" t="n"/>
      <c r="F1023" s="1" t="n"/>
      <c r="G1023" s="1" t="n"/>
      <c r="H1023" s="1" t="n"/>
      <c r="I1023" s="1" t="n"/>
      <c r="J1023" s="1" t="n"/>
      <c r="K1023" s="1" t="n"/>
      <c r="L1023" s="1" t="n"/>
      <c r="M1023" s="1" t="n"/>
      <c r="N1023" s="1" t="n"/>
      <c r="O1023" s="1" t="n"/>
      <c r="P1023" s="1" t="n"/>
      <c r="Q1023" s="1" t="n"/>
      <c r="R1023" s="1" t="n"/>
      <c r="S1023" s="210" t="n"/>
      <c r="T1023" s="210" t="n"/>
      <c r="U1023" s="1" t="n"/>
      <c r="V1023" s="1" t="n"/>
      <c r="W1023" s="1" t="n"/>
      <c r="X1023" s="1" t="n"/>
      <c r="Y1023" s="210" t="n"/>
      <c r="Z1023" s="1" t="n"/>
      <c r="AA1023" s="1" t="n"/>
      <c r="AB1023" s="212" t="n"/>
      <c r="AC1023" s="212" t="n"/>
    </row>
    <row r="1024">
      <c r="A1024" s="1" t="n"/>
      <c r="B1024" s="1" t="n"/>
      <c r="C1024" s="1" t="n"/>
      <c r="D1024" s="1" t="n"/>
      <c r="E1024" s="1" t="n"/>
      <c r="F1024" s="1" t="n"/>
      <c r="G1024" s="1" t="n"/>
      <c r="H1024" s="1" t="n"/>
      <c r="I1024" s="1" t="n"/>
      <c r="J1024" s="1" t="n"/>
      <c r="K1024" s="1" t="n"/>
      <c r="L1024" s="1" t="n"/>
      <c r="M1024" s="1" t="n"/>
      <c r="N1024" s="1" t="n"/>
      <c r="O1024" s="1" t="n"/>
      <c r="P1024" s="1" t="n"/>
      <c r="Q1024" s="1" t="n"/>
      <c r="R1024" s="1" t="n"/>
      <c r="S1024" s="210" t="n"/>
      <c r="T1024" s="210" t="n"/>
      <c r="U1024" s="1" t="n"/>
      <c r="V1024" s="1" t="n"/>
      <c r="W1024" s="1" t="n"/>
      <c r="X1024" s="1" t="n"/>
      <c r="Y1024" s="210" t="n"/>
      <c r="Z1024" s="1" t="n"/>
      <c r="AA1024" s="1" t="n"/>
      <c r="AB1024" s="212" t="n"/>
      <c r="AC1024" s="212" t="n"/>
    </row>
    <row r="1025">
      <c r="A1025" s="1" t="n"/>
      <c r="B1025" s="1" t="n"/>
      <c r="C1025" s="1" t="n"/>
      <c r="D1025" s="1" t="n"/>
      <c r="E1025" s="1" t="n"/>
      <c r="F1025" s="1" t="n"/>
      <c r="G1025" s="1" t="n"/>
      <c r="H1025" s="1" t="n"/>
      <c r="I1025" s="1" t="n"/>
      <c r="J1025" s="1" t="n"/>
      <c r="K1025" s="1" t="n"/>
      <c r="L1025" s="1" t="n"/>
      <c r="M1025" s="1" t="n"/>
      <c r="N1025" s="1" t="n"/>
      <c r="O1025" s="1" t="n"/>
      <c r="P1025" s="1" t="n"/>
      <c r="Q1025" s="1" t="n"/>
      <c r="R1025" s="1" t="n"/>
      <c r="S1025" s="210" t="n"/>
      <c r="T1025" s="210" t="n"/>
      <c r="U1025" s="1" t="n"/>
      <c r="V1025" s="1" t="n"/>
      <c r="W1025" s="1" t="n"/>
      <c r="X1025" s="1" t="n"/>
      <c r="Y1025" s="210" t="n"/>
      <c r="Z1025" s="1" t="n"/>
      <c r="AA1025" s="1" t="n"/>
      <c r="AB1025" s="212" t="n"/>
      <c r="AC1025" s="212" t="n"/>
    </row>
    <row r="1026">
      <c r="A1026" s="1" t="n"/>
      <c r="B1026" s="1" t="n"/>
      <c r="C1026" s="1" t="n"/>
      <c r="D1026" s="1" t="n"/>
      <c r="E1026" s="1" t="n"/>
      <c r="F1026" s="1" t="n"/>
      <c r="G1026" s="1" t="n"/>
      <c r="H1026" s="1" t="n"/>
      <c r="I1026" s="1" t="n"/>
      <c r="J1026" s="1" t="n"/>
      <c r="K1026" s="1" t="n"/>
      <c r="L1026" s="1" t="n"/>
      <c r="M1026" s="1" t="n"/>
      <c r="N1026" s="1" t="n"/>
      <c r="O1026" s="1" t="n"/>
      <c r="P1026" s="1" t="n"/>
      <c r="Q1026" s="1" t="n"/>
      <c r="R1026" s="1" t="n"/>
      <c r="S1026" s="210" t="n"/>
      <c r="T1026" s="210" t="n"/>
      <c r="U1026" s="1" t="n"/>
      <c r="V1026" s="1" t="n"/>
      <c r="W1026" s="1" t="n"/>
      <c r="X1026" s="1" t="n"/>
      <c r="Y1026" s="210" t="n"/>
      <c r="Z1026" s="1" t="n"/>
      <c r="AA1026" s="1" t="n"/>
      <c r="AB1026" s="212" t="n"/>
      <c r="AC1026" s="212" t="n"/>
    </row>
    <row r="1027">
      <c r="A1027" s="1" t="n"/>
      <c r="B1027" s="1" t="n"/>
      <c r="C1027" s="1" t="n"/>
      <c r="D1027" s="1" t="n"/>
      <c r="E1027" s="1" t="n"/>
      <c r="F1027" s="1" t="n"/>
      <c r="G1027" s="1" t="n"/>
      <c r="H1027" s="1" t="n"/>
      <c r="I1027" s="1" t="n"/>
      <c r="J1027" s="1" t="n"/>
      <c r="K1027" s="1" t="n"/>
      <c r="L1027" s="1" t="n"/>
      <c r="M1027" s="1" t="n"/>
      <c r="N1027" s="1" t="n"/>
      <c r="O1027" s="1" t="n"/>
      <c r="P1027" s="1" t="n"/>
      <c r="Q1027" s="1" t="n"/>
      <c r="R1027" s="1" t="n"/>
      <c r="S1027" s="210" t="n"/>
      <c r="T1027" s="210" t="n"/>
      <c r="U1027" s="1" t="n"/>
      <c r="V1027" s="1" t="n"/>
      <c r="W1027" s="1" t="n"/>
      <c r="X1027" s="1" t="n"/>
      <c r="Y1027" s="210" t="n"/>
      <c r="Z1027" s="1" t="n"/>
      <c r="AA1027" s="1" t="n"/>
      <c r="AB1027" s="212" t="n"/>
      <c r="AC1027" s="212" t="n"/>
    </row>
    <row r="1028">
      <c r="A1028" s="1" t="n"/>
      <c r="B1028" s="1" t="n"/>
      <c r="C1028" s="1" t="n"/>
      <c r="D1028" s="1" t="n"/>
      <c r="E1028" s="1" t="n"/>
      <c r="F1028" s="1" t="n"/>
      <c r="G1028" s="1" t="n"/>
      <c r="H1028" s="1" t="n"/>
      <c r="I1028" s="1" t="n"/>
      <c r="J1028" s="1" t="n"/>
      <c r="K1028" s="1" t="n"/>
      <c r="L1028" s="1" t="n"/>
      <c r="M1028" s="1" t="n"/>
      <c r="N1028" s="1" t="n"/>
      <c r="O1028" s="1" t="n"/>
      <c r="P1028" s="1" t="n"/>
      <c r="Q1028" s="1" t="n"/>
      <c r="R1028" s="1" t="n"/>
      <c r="S1028" s="210" t="n"/>
      <c r="T1028" s="210" t="n"/>
      <c r="U1028" s="1" t="n"/>
      <c r="V1028" s="1" t="n"/>
      <c r="W1028" s="1" t="n"/>
      <c r="X1028" s="1" t="n"/>
      <c r="Y1028" s="210" t="n"/>
      <c r="Z1028" s="1" t="n"/>
      <c r="AA1028" s="1" t="n"/>
      <c r="AB1028" s="212" t="n"/>
      <c r="AC1028" s="212" t="n"/>
    </row>
    <row r="1029">
      <c r="A1029" s="1" t="n"/>
      <c r="B1029" s="1" t="n"/>
      <c r="C1029" s="1" t="n"/>
      <c r="D1029" s="1" t="n"/>
      <c r="E1029" s="1" t="n"/>
      <c r="F1029" s="1" t="n"/>
      <c r="G1029" s="1" t="n"/>
      <c r="H1029" s="1" t="n"/>
      <c r="I1029" s="1" t="n"/>
      <c r="J1029" s="1" t="n"/>
      <c r="K1029" s="1" t="n"/>
      <c r="L1029" s="1" t="n"/>
      <c r="M1029" s="1" t="n"/>
      <c r="N1029" s="1" t="n"/>
      <c r="O1029" s="1" t="n"/>
      <c r="P1029" s="1" t="n"/>
      <c r="Q1029" s="1" t="n"/>
      <c r="R1029" s="1" t="n"/>
      <c r="S1029" s="210" t="n"/>
      <c r="T1029" s="210" t="n"/>
      <c r="U1029" s="1" t="n"/>
      <c r="V1029" s="1" t="n"/>
      <c r="W1029" s="1" t="n"/>
      <c r="X1029" s="1" t="n"/>
      <c r="Y1029" s="210" t="n"/>
      <c r="Z1029" s="1" t="n"/>
      <c r="AA1029" s="1" t="n"/>
      <c r="AB1029" s="212" t="n"/>
      <c r="AC1029" s="212" t="n"/>
    </row>
    <row r="1030">
      <c r="A1030" s="1" t="n"/>
      <c r="B1030" s="1" t="n"/>
      <c r="C1030" s="1" t="n"/>
      <c r="D1030" s="1" t="n"/>
      <c r="E1030" s="1" t="n"/>
      <c r="F1030" s="1" t="n"/>
      <c r="G1030" s="1" t="n"/>
      <c r="H1030" s="1" t="n"/>
      <c r="I1030" s="1" t="n"/>
      <c r="J1030" s="1" t="n"/>
      <c r="K1030" s="1" t="n"/>
      <c r="L1030" s="1" t="n"/>
      <c r="M1030" s="1" t="n"/>
      <c r="N1030" s="1" t="n"/>
      <c r="O1030" s="1" t="n"/>
      <c r="P1030" s="1" t="n"/>
      <c r="Q1030" s="1" t="n"/>
      <c r="R1030" s="1" t="n"/>
      <c r="S1030" s="210" t="n"/>
      <c r="T1030" s="210" t="n"/>
      <c r="U1030" s="1" t="n"/>
      <c r="V1030" s="1" t="n"/>
      <c r="W1030" s="1" t="n"/>
      <c r="X1030" s="1" t="n"/>
      <c r="Y1030" s="210" t="n"/>
      <c r="Z1030" s="1" t="n"/>
      <c r="AA1030" s="1" t="n"/>
      <c r="AB1030" s="212" t="n"/>
      <c r="AC1030" s="212" t="n"/>
    </row>
    <row r="1031">
      <c r="A1031" s="1" t="n"/>
      <c r="B1031" s="1" t="n"/>
      <c r="C1031" s="1" t="n"/>
      <c r="D1031" s="1" t="n"/>
      <c r="E1031" s="1" t="n"/>
      <c r="F1031" s="1" t="n"/>
      <c r="G1031" s="1" t="n"/>
      <c r="H1031" s="1" t="n"/>
      <c r="I1031" s="1" t="n"/>
      <c r="J1031" s="1" t="n"/>
      <c r="K1031" s="1" t="n"/>
      <c r="L1031" s="1" t="n"/>
      <c r="M1031" s="1" t="n"/>
      <c r="N1031" s="1" t="n"/>
      <c r="O1031" s="1" t="n"/>
      <c r="P1031" s="1" t="n"/>
      <c r="Q1031" s="1" t="n"/>
      <c r="R1031" s="1" t="n"/>
      <c r="S1031" s="210" t="n"/>
      <c r="T1031" s="210" t="n"/>
      <c r="U1031" s="1" t="n"/>
      <c r="V1031" s="1" t="n"/>
      <c r="W1031" s="1" t="n"/>
      <c r="X1031" s="1" t="n"/>
      <c r="Y1031" s="210" t="n"/>
      <c r="Z1031" s="1" t="n"/>
      <c r="AA1031" s="1" t="n"/>
      <c r="AB1031" s="212" t="n"/>
      <c r="AC1031" s="212" t="n"/>
    </row>
    <row r="1032">
      <c r="A1032" s="1" t="n"/>
      <c r="B1032" s="1" t="n"/>
      <c r="C1032" s="1" t="n"/>
      <c r="D1032" s="1" t="n"/>
      <c r="E1032" s="1" t="n"/>
      <c r="F1032" s="1" t="n"/>
      <c r="G1032" s="1" t="n"/>
      <c r="H1032" s="1" t="n"/>
      <c r="I1032" s="1" t="n"/>
      <c r="J1032" s="1" t="n"/>
      <c r="K1032" s="1" t="n"/>
      <c r="L1032" s="1" t="n"/>
      <c r="M1032" s="1" t="n"/>
      <c r="N1032" s="1" t="n"/>
      <c r="O1032" s="1" t="n"/>
      <c r="P1032" s="1" t="n"/>
      <c r="Q1032" s="1" t="n"/>
      <c r="R1032" s="1" t="n"/>
      <c r="S1032" s="210" t="n"/>
      <c r="T1032" s="210" t="n"/>
      <c r="U1032" s="1" t="n"/>
      <c r="V1032" s="1" t="n"/>
      <c r="W1032" s="1" t="n"/>
      <c r="X1032" s="1" t="n"/>
      <c r="Y1032" s="210" t="n"/>
      <c r="Z1032" s="1" t="n"/>
      <c r="AA1032" s="1" t="n"/>
      <c r="AB1032" s="212" t="n"/>
      <c r="AC1032" s="212" t="n"/>
    </row>
    <row r="1033">
      <c r="A1033" s="1" t="n"/>
      <c r="B1033" s="1" t="n"/>
      <c r="C1033" s="1" t="n"/>
      <c r="D1033" s="1" t="n"/>
      <c r="E1033" s="1" t="n"/>
      <c r="F1033" s="1" t="n"/>
      <c r="G1033" s="1" t="n"/>
      <c r="H1033" s="1" t="n"/>
      <c r="I1033" s="1" t="n"/>
      <c r="J1033" s="1" t="n"/>
      <c r="K1033" s="1" t="n"/>
      <c r="L1033" s="1" t="n"/>
      <c r="M1033" s="1" t="n"/>
      <c r="N1033" s="1" t="n"/>
      <c r="O1033" s="1" t="n"/>
      <c r="P1033" s="1" t="n"/>
      <c r="Q1033" s="1" t="n"/>
      <c r="R1033" s="1" t="n"/>
      <c r="S1033" s="210" t="n"/>
      <c r="T1033" s="210" t="n"/>
      <c r="U1033" s="1" t="n"/>
      <c r="V1033" s="1" t="n"/>
      <c r="W1033" s="1" t="n"/>
      <c r="X1033" s="1" t="n"/>
      <c r="Y1033" s="210" t="n"/>
      <c r="Z1033" s="1" t="n"/>
      <c r="AA1033" s="1" t="n"/>
      <c r="AB1033" s="212" t="n"/>
      <c r="AC1033" s="212" t="n"/>
    </row>
    <row r="1034">
      <c r="A1034" s="1" t="n"/>
      <c r="B1034" s="1" t="n"/>
      <c r="C1034" s="1" t="n"/>
      <c r="D1034" s="1" t="n"/>
      <c r="E1034" s="1" t="n"/>
      <c r="F1034" s="1" t="n"/>
      <c r="G1034" s="1" t="n"/>
      <c r="H1034" s="1" t="n"/>
      <c r="I1034" s="1" t="n"/>
      <c r="J1034" s="1" t="n"/>
      <c r="K1034" s="1" t="n"/>
      <c r="L1034" s="1" t="n"/>
      <c r="M1034" s="1" t="n"/>
      <c r="N1034" s="1" t="n"/>
      <c r="O1034" s="1" t="n"/>
      <c r="P1034" s="1" t="n"/>
      <c r="Q1034" s="1" t="n"/>
      <c r="R1034" s="1" t="n"/>
      <c r="S1034" s="210" t="n"/>
      <c r="T1034" s="210" t="n"/>
      <c r="U1034" s="1" t="n"/>
      <c r="V1034" s="1" t="n"/>
      <c r="W1034" s="1" t="n"/>
      <c r="X1034" s="1" t="n"/>
      <c r="Y1034" s="210" t="n"/>
      <c r="Z1034" s="1" t="n"/>
      <c r="AA1034" s="1" t="n"/>
      <c r="AB1034" s="212" t="n"/>
      <c r="AC1034" s="212" t="n"/>
    </row>
    <row r="1035">
      <c r="A1035" s="1" t="n"/>
      <c r="B1035" s="1" t="n"/>
      <c r="C1035" s="1" t="n"/>
      <c r="D1035" s="1" t="n"/>
      <c r="E1035" s="1" t="n"/>
      <c r="F1035" s="1" t="n"/>
      <c r="G1035" s="1" t="n"/>
      <c r="H1035" s="1" t="n"/>
      <c r="I1035" s="1" t="n"/>
      <c r="J1035" s="1" t="n"/>
      <c r="K1035" s="1" t="n"/>
      <c r="L1035" s="1" t="n"/>
      <c r="M1035" s="1" t="n"/>
      <c r="N1035" s="1" t="n"/>
      <c r="O1035" s="1" t="n"/>
      <c r="P1035" s="1" t="n"/>
      <c r="Q1035" s="1" t="n"/>
      <c r="R1035" s="1" t="n"/>
      <c r="S1035" s="210" t="n"/>
      <c r="T1035" s="210" t="n"/>
      <c r="U1035" s="1" t="n"/>
      <c r="V1035" s="1" t="n"/>
      <c r="W1035" s="1" t="n"/>
      <c r="X1035" s="1" t="n"/>
      <c r="Y1035" s="210" t="n"/>
      <c r="Z1035" s="1" t="n"/>
      <c r="AA1035" s="1" t="n"/>
      <c r="AB1035" s="212" t="n"/>
      <c r="AC1035" s="212" t="n"/>
    </row>
    <row r="1036">
      <c r="A1036" s="1" t="n"/>
      <c r="B1036" s="1" t="n"/>
      <c r="C1036" s="1" t="n"/>
      <c r="D1036" s="1" t="n"/>
      <c r="E1036" s="1" t="n"/>
      <c r="F1036" s="1" t="n"/>
      <c r="G1036" s="1" t="n"/>
      <c r="H1036" s="1" t="n"/>
      <c r="I1036" s="1" t="n"/>
      <c r="J1036" s="1" t="n"/>
      <c r="K1036" s="1" t="n"/>
      <c r="L1036" s="1" t="n"/>
      <c r="M1036" s="1" t="n"/>
      <c r="N1036" s="1" t="n"/>
      <c r="O1036" s="1" t="n"/>
      <c r="P1036" s="1" t="n"/>
      <c r="Q1036" s="1" t="n"/>
      <c r="R1036" s="1" t="n"/>
      <c r="S1036" s="210" t="n"/>
      <c r="T1036" s="210" t="n"/>
      <c r="U1036" s="1" t="n"/>
      <c r="V1036" s="1" t="n"/>
      <c r="W1036" s="1" t="n"/>
      <c r="X1036" s="1" t="n"/>
      <c r="Y1036" s="210" t="n"/>
      <c r="Z1036" s="1" t="n"/>
      <c r="AA1036" s="1" t="n"/>
      <c r="AB1036" s="212" t="n"/>
      <c r="AC1036" s="212" t="n"/>
    </row>
    <row r="1037">
      <c r="A1037" s="1" t="n"/>
      <c r="B1037" s="1" t="n"/>
      <c r="C1037" s="1" t="n"/>
      <c r="D1037" s="1" t="n"/>
      <c r="E1037" s="1" t="n"/>
      <c r="F1037" s="1" t="n"/>
      <c r="G1037" s="1" t="n"/>
      <c r="H1037" s="1" t="n"/>
      <c r="I1037" s="1" t="n"/>
      <c r="J1037" s="1" t="n"/>
      <c r="K1037" s="1" t="n"/>
      <c r="L1037" s="1" t="n"/>
      <c r="M1037" s="1" t="n"/>
      <c r="N1037" s="1" t="n"/>
      <c r="O1037" s="1" t="n"/>
      <c r="P1037" s="1" t="n"/>
      <c r="Q1037" s="1" t="n"/>
      <c r="R1037" s="1" t="n"/>
      <c r="S1037" s="210" t="n"/>
      <c r="T1037" s="210" t="n"/>
      <c r="U1037" s="1" t="n"/>
      <c r="V1037" s="1" t="n"/>
      <c r="W1037" s="1" t="n"/>
      <c r="X1037" s="1" t="n"/>
      <c r="Y1037" s="210" t="n"/>
      <c r="Z1037" s="1" t="n"/>
      <c r="AA1037" s="1" t="n"/>
      <c r="AB1037" s="212" t="n"/>
      <c r="AC1037" s="212" t="n"/>
    </row>
    <row r="1038">
      <c r="A1038" s="1" t="n"/>
      <c r="B1038" s="1" t="n"/>
      <c r="C1038" s="1" t="n"/>
      <c r="D1038" s="1" t="n"/>
      <c r="E1038" s="1" t="n"/>
      <c r="F1038" s="1" t="n"/>
      <c r="G1038" s="1" t="n"/>
      <c r="H1038" s="1" t="n"/>
      <c r="I1038" s="1" t="n"/>
      <c r="J1038" s="1" t="n"/>
      <c r="K1038" s="1" t="n"/>
      <c r="L1038" s="1" t="n"/>
      <c r="M1038" s="1" t="n"/>
      <c r="N1038" s="1" t="n"/>
      <c r="O1038" s="1" t="n"/>
      <c r="P1038" s="1" t="n"/>
      <c r="Q1038" s="1" t="n"/>
      <c r="R1038" s="1" t="n"/>
      <c r="S1038" s="210" t="n"/>
      <c r="T1038" s="210" t="n"/>
      <c r="U1038" s="1" t="n"/>
      <c r="V1038" s="1" t="n"/>
      <c r="W1038" s="1" t="n"/>
      <c r="X1038" s="1" t="n"/>
      <c r="Y1038" s="210" t="n"/>
      <c r="Z1038" s="1" t="n"/>
      <c r="AA1038" s="1" t="n"/>
      <c r="AB1038" s="212" t="n"/>
      <c r="AC1038" s="212" t="n"/>
    </row>
    <row r="1039">
      <c r="A1039" s="1" t="n"/>
      <c r="B1039" s="1" t="n"/>
      <c r="C1039" s="1" t="n"/>
      <c r="D1039" s="1" t="n"/>
      <c r="E1039" s="1" t="n"/>
      <c r="F1039" s="1" t="n"/>
      <c r="G1039" s="1" t="n"/>
      <c r="H1039" s="1" t="n"/>
      <c r="I1039" s="1" t="n"/>
      <c r="J1039" s="1" t="n"/>
      <c r="K1039" s="1" t="n"/>
      <c r="L1039" s="1" t="n"/>
      <c r="M1039" s="1" t="n"/>
      <c r="N1039" s="1" t="n"/>
      <c r="O1039" s="1" t="n"/>
      <c r="P1039" s="1" t="n"/>
      <c r="Q1039" s="1" t="n"/>
      <c r="R1039" s="1" t="n"/>
      <c r="S1039" s="210" t="n"/>
      <c r="T1039" s="210" t="n"/>
      <c r="U1039" s="1" t="n"/>
      <c r="V1039" s="1" t="n"/>
      <c r="W1039" s="1" t="n"/>
      <c r="X1039" s="1" t="n"/>
      <c r="Y1039" s="210" t="n"/>
      <c r="Z1039" s="1" t="n"/>
      <c r="AA1039" s="1" t="n"/>
      <c r="AB1039" s="212" t="n"/>
      <c r="AC1039" s="212" t="n"/>
    </row>
    <row r="1040">
      <c r="A1040" s="1" t="n"/>
      <c r="B1040" s="1" t="n"/>
      <c r="C1040" s="1" t="n"/>
      <c r="D1040" s="1" t="n"/>
      <c r="E1040" s="1" t="n"/>
      <c r="F1040" s="1" t="n"/>
      <c r="G1040" s="1" t="n"/>
      <c r="H1040" s="1" t="n"/>
      <c r="I1040" s="1" t="n"/>
      <c r="J1040" s="1" t="n"/>
      <c r="K1040" s="1" t="n"/>
      <c r="L1040" s="1" t="n"/>
      <c r="M1040" s="1" t="n"/>
      <c r="N1040" s="1" t="n"/>
      <c r="O1040" s="1" t="n"/>
      <c r="P1040" s="1" t="n"/>
      <c r="Q1040" s="1" t="n"/>
      <c r="R1040" s="1" t="n"/>
      <c r="S1040" s="210" t="n"/>
      <c r="T1040" s="210" t="n"/>
      <c r="U1040" s="1" t="n"/>
      <c r="V1040" s="1" t="n"/>
      <c r="W1040" s="1" t="n"/>
      <c r="X1040" s="1" t="n"/>
      <c r="Y1040" s="210" t="n"/>
      <c r="Z1040" s="1" t="n"/>
      <c r="AA1040" s="1" t="n"/>
      <c r="AB1040" s="212" t="n"/>
      <c r="AC1040" s="212" t="n"/>
    </row>
    <row r="1041">
      <c r="A1041" s="1" t="n"/>
      <c r="B1041" s="1" t="n"/>
      <c r="C1041" s="1" t="n"/>
      <c r="D1041" s="1" t="n"/>
      <c r="E1041" s="1" t="n"/>
      <c r="F1041" s="1" t="n"/>
      <c r="G1041" s="1" t="n"/>
      <c r="H1041" s="1" t="n"/>
      <c r="I1041" s="1" t="n"/>
      <c r="J1041" s="1" t="n"/>
      <c r="K1041" s="1" t="n"/>
      <c r="L1041" s="1" t="n"/>
      <c r="M1041" s="1" t="n"/>
      <c r="N1041" s="1" t="n"/>
      <c r="O1041" s="1" t="n"/>
      <c r="P1041" s="1" t="n"/>
      <c r="Q1041" s="1" t="n"/>
      <c r="R1041" s="1" t="n"/>
      <c r="S1041" s="210" t="n"/>
      <c r="T1041" s="210" t="n"/>
      <c r="U1041" s="1" t="n"/>
      <c r="V1041" s="1" t="n"/>
      <c r="W1041" s="1" t="n"/>
      <c r="X1041" s="1" t="n"/>
      <c r="Y1041" s="210" t="n"/>
      <c r="Z1041" s="1" t="n"/>
      <c r="AA1041" s="1" t="n"/>
      <c r="AB1041" s="212" t="n"/>
      <c r="AC1041" s="212" t="n"/>
    </row>
    <row r="1042">
      <c r="A1042" s="1" t="n"/>
      <c r="B1042" s="1" t="n"/>
      <c r="C1042" s="1" t="n"/>
      <c r="D1042" s="1" t="n"/>
      <c r="E1042" s="1" t="n"/>
      <c r="F1042" s="1" t="n"/>
      <c r="G1042" s="1" t="n"/>
      <c r="H1042" s="1" t="n"/>
      <c r="I1042" s="1" t="n"/>
      <c r="J1042" s="1" t="n"/>
      <c r="K1042" s="1" t="n"/>
      <c r="L1042" s="1" t="n"/>
      <c r="M1042" s="1" t="n"/>
      <c r="N1042" s="1" t="n"/>
      <c r="O1042" s="1" t="n"/>
      <c r="P1042" s="1" t="n"/>
      <c r="Q1042" s="1" t="n"/>
      <c r="R1042" s="1" t="n"/>
      <c r="S1042" s="210" t="n"/>
      <c r="T1042" s="210" t="n"/>
      <c r="U1042" s="1" t="n"/>
      <c r="V1042" s="1" t="n"/>
      <c r="W1042" s="1" t="n"/>
      <c r="X1042" s="1" t="n"/>
      <c r="Y1042" s="210" t="n"/>
      <c r="Z1042" s="1" t="n"/>
      <c r="AA1042" s="1" t="n"/>
      <c r="AB1042" s="212" t="n"/>
      <c r="AC1042" s="212" t="n"/>
    </row>
    <row r="1043">
      <c r="A1043" s="1" t="n"/>
      <c r="B1043" s="1" t="n"/>
      <c r="C1043" s="1" t="n"/>
      <c r="D1043" s="1" t="n"/>
      <c r="E1043" s="1" t="n"/>
      <c r="F1043" s="1" t="n"/>
      <c r="G1043" s="1" t="n"/>
      <c r="H1043" s="1" t="n"/>
      <c r="I1043" s="1" t="n"/>
      <c r="J1043" s="1" t="n"/>
      <c r="K1043" s="1" t="n"/>
      <c r="L1043" s="1" t="n"/>
      <c r="M1043" s="1" t="n"/>
      <c r="N1043" s="1" t="n"/>
      <c r="O1043" s="1" t="n"/>
      <c r="P1043" s="1" t="n"/>
      <c r="Q1043" s="1" t="n"/>
      <c r="R1043" s="1" t="n"/>
      <c r="S1043" s="210" t="n"/>
      <c r="T1043" s="210" t="n"/>
      <c r="U1043" s="1" t="n"/>
      <c r="V1043" s="1" t="n"/>
      <c r="W1043" s="1" t="n"/>
      <c r="X1043" s="1" t="n"/>
      <c r="Y1043" s="210" t="n"/>
      <c r="Z1043" s="1" t="n"/>
      <c r="AA1043" s="1" t="n"/>
      <c r="AB1043" s="212" t="n"/>
      <c r="AC1043" s="212" t="n"/>
    </row>
    <row r="1044">
      <c r="A1044" s="1" t="n"/>
      <c r="B1044" s="1" t="n"/>
      <c r="C1044" s="1" t="n"/>
      <c r="D1044" s="1" t="n"/>
      <c r="E1044" s="1" t="n"/>
      <c r="F1044" s="1" t="n"/>
      <c r="G1044" s="1" t="n"/>
      <c r="H1044" s="1" t="n"/>
      <c r="I1044" s="1" t="n"/>
      <c r="J1044" s="1" t="n"/>
      <c r="K1044" s="1" t="n"/>
      <c r="L1044" s="1" t="n"/>
      <c r="M1044" s="1" t="n"/>
      <c r="N1044" s="1" t="n"/>
      <c r="O1044" s="1" t="n"/>
      <c r="P1044" s="1" t="n"/>
      <c r="Q1044" s="1" t="n"/>
      <c r="R1044" s="1" t="n"/>
      <c r="S1044" s="210" t="n"/>
      <c r="T1044" s="210" t="n"/>
      <c r="U1044" s="1" t="n"/>
      <c r="V1044" s="1" t="n"/>
      <c r="W1044" s="1" t="n"/>
      <c r="X1044" s="1" t="n"/>
      <c r="Y1044" s="210" t="n"/>
      <c r="Z1044" s="1" t="n"/>
      <c r="AA1044" s="1" t="n"/>
      <c r="AB1044" s="212" t="n"/>
      <c r="AC1044" s="212" t="n"/>
    </row>
    <row r="1045">
      <c r="A1045" s="1" t="n"/>
      <c r="B1045" s="1" t="n"/>
      <c r="C1045" s="1" t="n"/>
      <c r="D1045" s="1" t="n"/>
      <c r="E1045" s="1" t="n"/>
      <c r="F1045" s="1" t="n"/>
      <c r="G1045" s="1" t="n"/>
      <c r="H1045" s="1" t="n"/>
      <c r="I1045" s="1" t="n"/>
      <c r="J1045" s="1" t="n"/>
      <c r="K1045" s="1" t="n"/>
      <c r="L1045" s="1" t="n"/>
      <c r="M1045" s="1" t="n"/>
      <c r="N1045" s="1" t="n"/>
      <c r="O1045" s="1" t="n"/>
      <c r="P1045" s="1" t="n"/>
      <c r="Q1045" s="1" t="n"/>
      <c r="R1045" s="1" t="n"/>
      <c r="S1045" s="210" t="n"/>
      <c r="T1045" s="210" t="n"/>
      <c r="U1045" s="1" t="n"/>
      <c r="V1045" s="1" t="n"/>
      <c r="W1045" s="1" t="n"/>
      <c r="X1045" s="1" t="n"/>
      <c r="Y1045" s="210" t="n"/>
      <c r="Z1045" s="1" t="n"/>
      <c r="AA1045" s="1" t="n"/>
      <c r="AB1045" s="212" t="n"/>
      <c r="AC1045" s="212" t="n"/>
    </row>
    <row r="1046">
      <c r="A1046" s="1" t="n"/>
      <c r="B1046" s="1" t="n"/>
      <c r="C1046" s="1" t="n"/>
      <c r="D1046" s="1" t="n"/>
      <c r="E1046" s="1" t="n"/>
      <c r="F1046" s="1" t="n"/>
      <c r="G1046" s="1" t="n"/>
      <c r="H1046" s="1" t="n"/>
      <c r="I1046" s="1" t="n"/>
      <c r="J1046" s="1" t="n"/>
      <c r="K1046" s="1" t="n"/>
      <c r="L1046" s="1" t="n"/>
      <c r="M1046" s="1" t="n"/>
      <c r="N1046" s="1" t="n"/>
      <c r="O1046" s="1" t="n"/>
      <c r="P1046" s="1" t="n"/>
      <c r="Q1046" s="1" t="n"/>
      <c r="R1046" s="1" t="n"/>
      <c r="S1046" s="210" t="n"/>
      <c r="T1046" s="210" t="n"/>
      <c r="U1046" s="1" t="n"/>
      <c r="V1046" s="1" t="n"/>
      <c r="W1046" s="1" t="n"/>
      <c r="X1046" s="1" t="n"/>
      <c r="Y1046" s="210" t="n"/>
      <c r="Z1046" s="1" t="n"/>
      <c r="AA1046" s="1" t="n"/>
      <c r="AB1046" s="212" t="n"/>
      <c r="AC1046" s="212" t="n"/>
    </row>
    <row r="1047">
      <c r="A1047" s="1" t="n"/>
      <c r="B1047" s="1" t="n"/>
      <c r="C1047" s="1" t="n"/>
      <c r="D1047" s="1" t="n"/>
      <c r="E1047" s="1" t="n"/>
      <c r="F1047" s="1" t="n"/>
      <c r="G1047" s="1" t="n"/>
      <c r="H1047" s="1" t="n"/>
      <c r="I1047" s="1" t="n"/>
      <c r="J1047" s="1" t="n"/>
      <c r="K1047" s="1" t="n"/>
      <c r="L1047" s="1" t="n"/>
      <c r="M1047" s="1" t="n"/>
      <c r="N1047" s="1" t="n"/>
      <c r="O1047" s="1" t="n"/>
      <c r="P1047" s="1" t="n"/>
      <c r="Q1047" s="1" t="n"/>
      <c r="R1047" s="1" t="n"/>
      <c r="S1047" s="210" t="n"/>
      <c r="T1047" s="210" t="n"/>
      <c r="U1047" s="1" t="n"/>
      <c r="V1047" s="1" t="n"/>
      <c r="W1047" s="1" t="n"/>
      <c r="X1047" s="1" t="n"/>
      <c r="Y1047" s="210" t="n"/>
      <c r="Z1047" s="1" t="n"/>
      <c r="AA1047" s="1" t="n"/>
      <c r="AB1047" s="212" t="n"/>
      <c r="AC1047" s="212" t="n"/>
    </row>
    <row r="1048">
      <c r="A1048" s="1" t="n"/>
      <c r="B1048" s="1" t="n"/>
      <c r="C1048" s="1" t="n"/>
      <c r="D1048" s="1" t="n"/>
      <c r="E1048" s="1" t="n"/>
      <c r="F1048" s="1" t="n"/>
      <c r="G1048" s="1" t="n"/>
      <c r="H1048" s="1" t="n"/>
      <c r="I1048" s="1" t="n"/>
      <c r="J1048" s="1" t="n"/>
      <c r="K1048" s="1" t="n"/>
      <c r="L1048" s="1" t="n"/>
      <c r="M1048" s="1" t="n"/>
      <c r="N1048" s="1" t="n"/>
      <c r="O1048" s="1" t="n"/>
      <c r="P1048" s="1" t="n"/>
      <c r="Q1048" s="1" t="n"/>
      <c r="R1048" s="1" t="n"/>
      <c r="S1048" s="210" t="n"/>
      <c r="T1048" s="210" t="n"/>
      <c r="U1048" s="1" t="n"/>
      <c r="V1048" s="1" t="n"/>
      <c r="W1048" s="1" t="n"/>
      <c r="X1048" s="1" t="n"/>
      <c r="Y1048" s="210" t="n"/>
      <c r="Z1048" s="1" t="n"/>
      <c r="AA1048" s="1" t="n"/>
      <c r="AB1048" s="212" t="n"/>
      <c r="AC1048" s="212" t="n"/>
    </row>
    <row r="1049">
      <c r="A1049" s="1" t="n"/>
      <c r="B1049" s="1" t="n"/>
      <c r="C1049" s="1" t="n"/>
      <c r="D1049" s="1" t="n"/>
      <c r="E1049" s="1" t="n"/>
      <c r="F1049" s="1" t="n"/>
      <c r="G1049" s="1" t="n"/>
      <c r="H1049" s="1" t="n"/>
      <c r="I1049" s="1" t="n"/>
      <c r="J1049" s="1" t="n"/>
      <c r="K1049" s="1" t="n"/>
      <c r="L1049" s="1" t="n"/>
      <c r="M1049" s="1" t="n"/>
      <c r="N1049" s="1" t="n"/>
      <c r="O1049" s="1" t="n"/>
      <c r="P1049" s="1" t="n"/>
      <c r="Q1049" s="1" t="n"/>
      <c r="R1049" s="1" t="n"/>
      <c r="S1049" s="210" t="n"/>
      <c r="T1049" s="210" t="n"/>
      <c r="U1049" s="1" t="n"/>
      <c r="V1049" s="1" t="n"/>
      <c r="W1049" s="1" t="n"/>
      <c r="X1049" s="1" t="n"/>
      <c r="Y1049" s="210" t="n"/>
      <c r="Z1049" s="1" t="n"/>
      <c r="AA1049" s="1" t="n"/>
      <c r="AB1049" s="212" t="n"/>
      <c r="AC1049" s="212" t="n"/>
    </row>
    <row r="1050">
      <c r="A1050" s="1" t="n"/>
      <c r="B1050" s="1" t="n"/>
      <c r="C1050" s="1" t="n"/>
      <c r="D1050" s="1" t="n"/>
      <c r="E1050" s="1" t="n"/>
      <c r="F1050" s="1" t="n"/>
      <c r="G1050" s="1" t="n"/>
      <c r="H1050" s="1" t="n"/>
      <c r="I1050" s="1" t="n"/>
      <c r="J1050" s="1" t="n"/>
      <c r="K1050" s="1" t="n"/>
      <c r="L1050" s="1" t="n"/>
      <c r="M1050" s="1" t="n"/>
      <c r="N1050" s="1" t="n"/>
      <c r="O1050" s="1" t="n"/>
      <c r="P1050" s="1" t="n"/>
      <c r="Q1050" s="1" t="n"/>
      <c r="R1050" s="1" t="n"/>
      <c r="S1050" s="210" t="n"/>
      <c r="T1050" s="210" t="n"/>
      <c r="U1050" s="1" t="n"/>
      <c r="V1050" s="1" t="n"/>
      <c r="W1050" s="1" t="n"/>
      <c r="X1050" s="1" t="n"/>
      <c r="Y1050" s="210" t="n"/>
      <c r="Z1050" s="1" t="n"/>
      <c r="AA1050" s="1" t="n"/>
      <c r="AB1050" s="212" t="n"/>
      <c r="AC1050" s="212" t="n"/>
    </row>
    <row r="1051">
      <c r="A1051" s="1" t="n"/>
      <c r="B1051" s="1" t="n"/>
      <c r="C1051" s="1" t="n"/>
      <c r="D1051" s="1" t="n"/>
      <c r="E1051" s="1" t="n"/>
      <c r="F1051" s="1" t="n"/>
      <c r="G1051" s="1" t="n"/>
      <c r="H1051" s="1" t="n"/>
      <c r="I1051" s="1" t="n"/>
      <c r="J1051" s="1" t="n"/>
      <c r="K1051" s="1" t="n"/>
      <c r="L1051" s="1" t="n"/>
      <c r="M1051" s="1" t="n"/>
      <c r="N1051" s="1" t="n"/>
      <c r="O1051" s="1" t="n"/>
      <c r="P1051" s="1" t="n"/>
      <c r="Q1051" s="1" t="n"/>
      <c r="R1051" s="1" t="n"/>
      <c r="S1051" s="210" t="n"/>
      <c r="T1051" s="210" t="n"/>
      <c r="U1051" s="1" t="n"/>
      <c r="V1051" s="1" t="n"/>
      <c r="W1051" s="1" t="n"/>
      <c r="X1051" s="1" t="n"/>
      <c r="Y1051" s="210" t="n"/>
      <c r="Z1051" s="1" t="n"/>
      <c r="AA1051" s="1" t="n"/>
      <c r="AB1051" s="212" t="n"/>
      <c r="AC1051" s="212" t="n"/>
    </row>
    <row r="1052">
      <c r="A1052" s="1" t="n"/>
      <c r="B1052" s="1" t="n"/>
      <c r="C1052" s="1" t="n"/>
      <c r="D1052" s="1" t="n"/>
      <c r="E1052" s="1" t="n"/>
      <c r="F1052" s="1" t="n"/>
      <c r="G1052" s="1" t="n"/>
      <c r="H1052" s="1" t="n"/>
      <c r="I1052" s="1" t="n"/>
      <c r="J1052" s="1" t="n"/>
      <c r="K1052" s="1" t="n"/>
      <c r="L1052" s="1" t="n"/>
      <c r="M1052" s="1" t="n"/>
      <c r="N1052" s="1" t="n"/>
      <c r="O1052" s="1" t="n"/>
      <c r="P1052" s="1" t="n"/>
      <c r="Q1052" s="1" t="n"/>
      <c r="R1052" s="1" t="n"/>
      <c r="S1052" s="210" t="n"/>
      <c r="T1052" s="210" t="n"/>
      <c r="U1052" s="1" t="n"/>
      <c r="V1052" s="1" t="n"/>
      <c r="W1052" s="1" t="n"/>
      <c r="X1052" s="1" t="n"/>
      <c r="Y1052" s="210" t="n"/>
      <c r="Z1052" s="1" t="n"/>
      <c r="AA1052" s="1" t="n"/>
      <c r="AB1052" s="212" t="n"/>
      <c r="AC1052" s="212" t="n"/>
    </row>
    <row r="1053">
      <c r="A1053" s="1" t="n"/>
      <c r="B1053" s="1" t="n"/>
      <c r="C1053" s="1" t="n"/>
      <c r="D1053" s="1" t="n"/>
      <c r="E1053" s="1" t="n"/>
      <c r="F1053" s="1" t="n"/>
      <c r="G1053" s="1" t="n"/>
      <c r="H1053" s="1" t="n"/>
      <c r="I1053" s="1" t="n"/>
      <c r="J1053" s="1" t="n"/>
      <c r="K1053" s="1" t="n"/>
      <c r="L1053" s="1" t="n"/>
      <c r="M1053" s="1" t="n"/>
      <c r="N1053" s="1" t="n"/>
      <c r="O1053" s="1" t="n"/>
      <c r="P1053" s="1" t="n"/>
      <c r="Q1053" s="1" t="n"/>
      <c r="R1053" s="1" t="n"/>
      <c r="S1053" s="210" t="n"/>
      <c r="T1053" s="210" t="n"/>
      <c r="U1053" s="1" t="n"/>
      <c r="V1053" s="1" t="n"/>
      <c r="W1053" s="1" t="n"/>
      <c r="X1053" s="1" t="n"/>
      <c r="Y1053" s="210" t="n"/>
      <c r="Z1053" s="1" t="n"/>
      <c r="AA1053" s="1" t="n"/>
      <c r="AB1053" s="212" t="n"/>
      <c r="AC1053" s="212" t="n"/>
    </row>
    <row r="1054">
      <c r="A1054" s="1" t="n"/>
      <c r="B1054" s="1" t="n"/>
      <c r="C1054" s="1" t="n"/>
      <c r="D1054" s="1" t="n"/>
      <c r="E1054" s="1" t="n"/>
      <c r="F1054" s="1" t="n"/>
      <c r="G1054" s="1" t="n"/>
      <c r="H1054" s="1" t="n"/>
      <c r="I1054" s="1" t="n"/>
      <c r="J1054" s="1" t="n"/>
      <c r="K1054" s="1" t="n"/>
      <c r="L1054" s="1" t="n"/>
      <c r="M1054" s="1" t="n"/>
      <c r="N1054" s="1" t="n"/>
      <c r="O1054" s="1" t="n"/>
      <c r="P1054" s="1" t="n"/>
      <c r="Q1054" s="1" t="n"/>
      <c r="R1054" s="1" t="n"/>
      <c r="S1054" s="210" t="n"/>
      <c r="T1054" s="210" t="n"/>
      <c r="U1054" s="1" t="n"/>
      <c r="V1054" s="1" t="n"/>
      <c r="W1054" s="1" t="n"/>
      <c r="X1054" s="1" t="n"/>
      <c r="Y1054" s="210" t="n"/>
      <c r="Z1054" s="1" t="n"/>
      <c r="AA1054" s="1" t="n"/>
      <c r="AB1054" s="212" t="n"/>
      <c r="AC1054" s="212" t="n"/>
    </row>
    <row r="1055">
      <c r="A1055" s="1" t="n"/>
      <c r="B1055" s="1" t="n"/>
      <c r="C1055" s="1" t="n"/>
      <c r="D1055" s="1" t="n"/>
      <c r="E1055" s="1" t="n"/>
      <c r="F1055" s="1" t="n"/>
      <c r="G1055" s="1" t="n"/>
      <c r="H1055" s="1" t="n"/>
      <c r="I1055" s="1" t="n"/>
      <c r="J1055" s="1" t="n"/>
      <c r="K1055" s="1" t="n"/>
      <c r="L1055" s="1" t="n"/>
      <c r="M1055" s="1" t="n"/>
      <c r="N1055" s="1" t="n"/>
      <c r="O1055" s="1" t="n"/>
      <c r="P1055" s="1" t="n"/>
      <c r="Q1055" s="1" t="n"/>
      <c r="R1055" s="1" t="n"/>
      <c r="S1055" s="210" t="n"/>
      <c r="T1055" s="210" t="n"/>
      <c r="U1055" s="1" t="n"/>
      <c r="V1055" s="1" t="n"/>
      <c r="W1055" s="1" t="n"/>
      <c r="X1055" s="1" t="n"/>
      <c r="Y1055" s="210" t="n"/>
      <c r="Z1055" s="1" t="n"/>
      <c r="AA1055" s="1" t="n"/>
      <c r="AB1055" s="212" t="n"/>
      <c r="AC1055" s="212" t="n"/>
    </row>
    <row r="1056">
      <c r="A1056" s="1" t="n"/>
      <c r="B1056" s="1" t="n"/>
      <c r="C1056" s="1" t="n"/>
      <c r="D1056" s="1" t="n"/>
      <c r="E1056" s="1" t="n"/>
      <c r="F1056" s="1" t="n"/>
      <c r="G1056" s="1" t="n"/>
      <c r="H1056" s="1" t="n"/>
      <c r="I1056" s="1" t="n"/>
      <c r="J1056" s="1" t="n"/>
      <c r="K1056" s="1" t="n"/>
      <c r="L1056" s="1" t="n"/>
      <c r="M1056" s="1" t="n"/>
      <c r="N1056" s="1" t="n"/>
      <c r="O1056" s="1" t="n"/>
      <c r="P1056" s="1" t="n"/>
      <c r="Q1056" s="1" t="n"/>
      <c r="R1056" s="1" t="n"/>
      <c r="S1056" s="210" t="n"/>
      <c r="T1056" s="210" t="n"/>
      <c r="U1056" s="1" t="n"/>
      <c r="V1056" s="1" t="n"/>
      <c r="W1056" s="1" t="n"/>
      <c r="X1056" s="1" t="n"/>
      <c r="Y1056" s="210" t="n"/>
      <c r="Z1056" s="1" t="n"/>
      <c r="AA1056" s="1" t="n"/>
      <c r="AB1056" s="212" t="n"/>
      <c r="AC1056" s="212" t="n"/>
    </row>
    <row r="1057">
      <c r="A1057" s="1" t="n"/>
      <c r="B1057" s="1" t="n"/>
      <c r="C1057" s="1" t="n"/>
      <c r="D1057" s="1" t="n"/>
      <c r="E1057" s="1" t="n"/>
      <c r="F1057" s="1" t="n"/>
      <c r="G1057" s="1" t="n"/>
      <c r="H1057" s="1" t="n"/>
      <c r="I1057" s="1" t="n"/>
      <c r="J1057" s="1" t="n"/>
      <c r="K1057" s="1" t="n"/>
      <c r="L1057" s="1" t="n"/>
      <c r="M1057" s="1" t="n"/>
      <c r="N1057" s="1" t="n"/>
      <c r="O1057" s="1" t="n"/>
      <c r="P1057" s="1" t="n"/>
      <c r="Q1057" s="1" t="n"/>
      <c r="R1057" s="1" t="n"/>
      <c r="S1057" s="210" t="n"/>
      <c r="T1057" s="210" t="n"/>
      <c r="U1057" s="1" t="n"/>
      <c r="V1057" s="1" t="n"/>
      <c r="W1057" s="1" t="n"/>
      <c r="X1057" s="1" t="n"/>
      <c r="Y1057" s="210" t="n"/>
      <c r="Z1057" s="1" t="n"/>
      <c r="AA1057" s="1" t="n"/>
      <c r="AB1057" s="212" t="n"/>
      <c r="AC1057" s="212" t="n"/>
    </row>
    <row r="1058">
      <c r="A1058" s="1" t="n"/>
      <c r="B1058" s="1" t="n"/>
      <c r="C1058" s="1" t="n"/>
      <c r="D1058" s="1" t="n"/>
      <c r="E1058" s="1" t="n"/>
      <c r="F1058" s="1" t="n"/>
      <c r="G1058" s="1" t="n"/>
      <c r="H1058" s="1" t="n"/>
      <c r="I1058" s="1" t="n"/>
      <c r="J1058" s="1" t="n"/>
      <c r="K1058" s="1" t="n"/>
      <c r="L1058" s="1" t="n"/>
      <c r="M1058" s="1" t="n"/>
      <c r="N1058" s="1" t="n"/>
      <c r="O1058" s="1" t="n"/>
      <c r="P1058" s="1" t="n"/>
      <c r="Q1058" s="1" t="n"/>
      <c r="R1058" s="1" t="n"/>
      <c r="S1058" s="210" t="n"/>
      <c r="T1058" s="210" t="n"/>
      <c r="U1058" s="1" t="n"/>
      <c r="V1058" s="1" t="n"/>
      <c r="W1058" s="1" t="n"/>
      <c r="X1058" s="1" t="n"/>
      <c r="Y1058" s="210" t="n"/>
      <c r="Z1058" s="1" t="n"/>
      <c r="AA1058" s="1" t="n"/>
      <c r="AB1058" s="212" t="n"/>
      <c r="AC1058" s="212" t="n"/>
    </row>
    <row r="1059">
      <c r="A1059" s="1" t="n"/>
      <c r="B1059" s="1" t="n"/>
      <c r="C1059" s="1" t="n"/>
      <c r="D1059" s="1" t="n"/>
      <c r="E1059" s="1" t="n"/>
      <c r="F1059" s="1" t="n"/>
      <c r="G1059" s="1" t="n"/>
      <c r="H1059" s="1" t="n"/>
      <c r="I1059" s="1" t="n"/>
      <c r="J1059" s="1" t="n"/>
      <c r="K1059" s="1" t="n"/>
      <c r="L1059" s="1" t="n"/>
      <c r="M1059" s="1" t="n"/>
      <c r="N1059" s="1" t="n"/>
      <c r="O1059" s="1" t="n"/>
      <c r="P1059" s="1" t="n"/>
      <c r="Q1059" s="1" t="n"/>
      <c r="R1059" s="1" t="n"/>
      <c r="S1059" s="210" t="n"/>
      <c r="T1059" s="210" t="n"/>
      <c r="U1059" s="1" t="n"/>
      <c r="V1059" s="1" t="n"/>
      <c r="W1059" s="1" t="n"/>
      <c r="X1059" s="1" t="n"/>
      <c r="Y1059" s="210" t="n"/>
      <c r="Z1059" s="1" t="n"/>
      <c r="AA1059" s="1" t="n"/>
      <c r="AB1059" s="212" t="n"/>
      <c r="AC1059" s="212" t="n"/>
    </row>
    <row r="1060">
      <c r="A1060" s="1" t="n"/>
      <c r="B1060" s="1" t="n"/>
      <c r="C1060" s="1" t="n"/>
      <c r="D1060" s="1" t="n"/>
      <c r="E1060" s="1" t="n"/>
      <c r="F1060" s="1" t="n"/>
      <c r="G1060" s="1" t="n"/>
      <c r="H1060" s="1" t="n"/>
      <c r="I1060" s="1" t="n"/>
      <c r="J1060" s="1" t="n"/>
      <c r="K1060" s="1" t="n"/>
      <c r="L1060" s="1" t="n"/>
      <c r="M1060" s="1" t="n"/>
      <c r="N1060" s="1" t="n"/>
      <c r="O1060" s="1" t="n"/>
      <c r="P1060" s="1" t="n"/>
      <c r="Q1060" s="1" t="n"/>
      <c r="R1060" s="1" t="n"/>
      <c r="S1060" s="210" t="n"/>
      <c r="T1060" s="210" t="n"/>
      <c r="U1060" s="1" t="n"/>
      <c r="V1060" s="1" t="n"/>
      <c r="W1060" s="1" t="n"/>
      <c r="X1060" s="1" t="n"/>
      <c r="Y1060" s="210" t="n"/>
      <c r="Z1060" s="1" t="n"/>
      <c r="AA1060" s="1" t="n"/>
      <c r="AB1060" s="212" t="n"/>
      <c r="AC1060" s="212" t="n"/>
    </row>
    <row r="1061">
      <c r="A1061" s="1" t="n"/>
      <c r="B1061" s="1" t="n"/>
      <c r="C1061" s="1" t="n"/>
      <c r="D1061" s="1" t="n"/>
      <c r="E1061" s="1" t="n"/>
      <c r="F1061" s="1" t="n"/>
      <c r="G1061" s="1" t="n"/>
      <c r="H1061" s="1" t="n"/>
      <c r="I1061" s="1" t="n"/>
      <c r="J1061" s="1" t="n"/>
      <c r="K1061" s="1" t="n"/>
      <c r="L1061" s="1" t="n"/>
      <c r="M1061" s="1" t="n"/>
      <c r="N1061" s="1" t="n"/>
      <c r="O1061" s="1" t="n"/>
      <c r="P1061" s="1" t="n"/>
      <c r="Q1061" s="1" t="n"/>
      <c r="R1061" s="1" t="n"/>
      <c r="S1061" s="210" t="n"/>
      <c r="T1061" s="210" t="n"/>
      <c r="U1061" s="1" t="n"/>
      <c r="V1061" s="1" t="n"/>
      <c r="W1061" s="1" t="n"/>
      <c r="X1061" s="1" t="n"/>
      <c r="Y1061" s="210" t="n"/>
      <c r="Z1061" s="1" t="n"/>
      <c r="AA1061" s="1" t="n"/>
      <c r="AB1061" s="212" t="n"/>
      <c r="AC1061" s="212" t="n"/>
    </row>
    <row r="1062">
      <c r="A1062" s="1" t="n"/>
      <c r="B1062" s="1" t="n"/>
      <c r="C1062" s="1" t="n"/>
      <c r="D1062" s="1" t="n"/>
      <c r="E1062" s="1" t="n"/>
      <c r="F1062" s="1" t="n"/>
      <c r="G1062" s="1" t="n"/>
      <c r="H1062" s="1" t="n"/>
      <c r="I1062" s="1" t="n"/>
      <c r="J1062" s="1" t="n"/>
      <c r="K1062" s="1" t="n"/>
      <c r="L1062" s="1" t="n"/>
      <c r="M1062" s="1" t="n"/>
      <c r="N1062" s="1" t="n"/>
      <c r="O1062" s="1" t="n"/>
      <c r="P1062" s="1" t="n"/>
      <c r="Q1062" s="1" t="n"/>
      <c r="R1062" s="1" t="n"/>
      <c r="S1062" s="210" t="n"/>
      <c r="T1062" s="210" t="n"/>
      <c r="U1062" s="1" t="n"/>
      <c r="V1062" s="1" t="n"/>
      <c r="W1062" s="1" t="n"/>
      <c r="X1062" s="1" t="n"/>
      <c r="Y1062" s="210" t="n"/>
      <c r="Z1062" s="1" t="n"/>
      <c r="AA1062" s="1" t="n"/>
      <c r="AB1062" s="212" t="n"/>
      <c r="AC1062" s="212" t="n"/>
    </row>
    <row r="1063">
      <c r="A1063" s="1" t="n"/>
      <c r="B1063" s="1" t="n"/>
      <c r="C1063" s="1" t="n"/>
      <c r="D1063" s="1" t="n"/>
      <c r="E1063" s="1" t="n"/>
      <c r="F1063" s="1" t="n"/>
      <c r="G1063" s="1" t="n"/>
      <c r="H1063" s="1" t="n"/>
      <c r="I1063" s="1" t="n"/>
      <c r="J1063" s="1" t="n"/>
      <c r="K1063" s="1" t="n"/>
      <c r="L1063" s="1" t="n"/>
      <c r="M1063" s="1" t="n"/>
      <c r="N1063" s="1" t="n"/>
      <c r="O1063" s="1" t="n"/>
      <c r="P1063" s="1" t="n"/>
      <c r="Q1063" s="1" t="n"/>
      <c r="R1063" s="1" t="n"/>
      <c r="S1063" s="210" t="n"/>
      <c r="T1063" s="210" t="n"/>
      <c r="U1063" s="1" t="n"/>
      <c r="V1063" s="1" t="n"/>
      <c r="W1063" s="1" t="n"/>
      <c r="X1063" s="1" t="n"/>
      <c r="Y1063" s="210" t="n"/>
      <c r="Z1063" s="1" t="n"/>
      <c r="AA1063" s="1" t="n"/>
      <c r="AB1063" s="212" t="n"/>
      <c r="AC1063" s="212" t="n"/>
    </row>
    <row r="1064">
      <c r="A1064" s="1" t="n"/>
      <c r="B1064" s="1" t="n"/>
      <c r="C1064" s="1" t="n"/>
      <c r="D1064" s="1" t="n"/>
      <c r="E1064" s="1" t="n"/>
      <c r="F1064" s="1" t="n"/>
      <c r="G1064" s="1" t="n"/>
      <c r="H1064" s="1" t="n"/>
      <c r="I1064" s="1" t="n"/>
      <c r="J1064" s="1" t="n"/>
      <c r="K1064" s="1" t="n"/>
      <c r="L1064" s="1" t="n"/>
      <c r="M1064" s="1" t="n"/>
      <c r="N1064" s="1" t="n"/>
      <c r="O1064" s="1" t="n"/>
      <c r="P1064" s="1" t="n"/>
      <c r="Q1064" s="1" t="n"/>
      <c r="R1064" s="1" t="n"/>
      <c r="S1064" s="210" t="n"/>
      <c r="T1064" s="210" t="n"/>
      <c r="U1064" s="1" t="n"/>
      <c r="V1064" s="1" t="n"/>
      <c r="W1064" s="1" t="n"/>
      <c r="X1064" s="1" t="n"/>
      <c r="Y1064" s="210" t="n"/>
      <c r="Z1064" s="1" t="n"/>
      <c r="AA1064" s="1" t="n"/>
      <c r="AB1064" s="212" t="n"/>
      <c r="AC1064" s="212" t="n"/>
    </row>
    <row r="1065">
      <c r="A1065" s="1" t="n"/>
      <c r="B1065" s="1" t="n"/>
      <c r="C1065" s="1" t="n"/>
      <c r="D1065" s="1" t="n"/>
      <c r="E1065" s="1" t="n"/>
      <c r="F1065" s="1" t="n"/>
      <c r="G1065" s="1" t="n"/>
      <c r="H1065" s="1" t="n"/>
      <c r="I1065" s="1" t="n"/>
      <c r="J1065" s="1" t="n"/>
      <c r="K1065" s="1" t="n"/>
      <c r="L1065" s="1" t="n"/>
      <c r="M1065" s="1" t="n"/>
      <c r="N1065" s="1" t="n"/>
      <c r="O1065" s="1" t="n"/>
      <c r="P1065" s="1" t="n"/>
      <c r="Q1065" s="1" t="n"/>
      <c r="R1065" s="1" t="n"/>
      <c r="S1065" s="210" t="n"/>
      <c r="T1065" s="210" t="n"/>
      <c r="U1065" s="1" t="n"/>
      <c r="V1065" s="1" t="n"/>
      <c r="W1065" s="1" t="n"/>
      <c r="X1065" s="1" t="n"/>
      <c r="Y1065" s="210" t="n"/>
      <c r="Z1065" s="1" t="n"/>
      <c r="AA1065" s="1" t="n"/>
      <c r="AB1065" s="212" t="n"/>
      <c r="AC1065" s="212" t="n"/>
    </row>
    <row r="1066">
      <c r="A1066" s="1" t="n"/>
      <c r="B1066" s="1" t="n"/>
      <c r="C1066" s="1" t="n"/>
      <c r="D1066" s="1" t="n"/>
      <c r="E1066" s="1" t="n"/>
      <c r="F1066" s="1" t="n"/>
      <c r="G1066" s="1" t="n"/>
      <c r="H1066" s="1" t="n"/>
      <c r="I1066" s="1" t="n"/>
      <c r="J1066" s="1" t="n"/>
      <c r="K1066" s="1" t="n"/>
      <c r="L1066" s="1" t="n"/>
      <c r="M1066" s="1" t="n"/>
      <c r="N1066" s="1" t="n"/>
      <c r="O1066" s="1" t="n"/>
      <c r="P1066" s="1" t="n"/>
      <c r="Q1066" s="1" t="n"/>
      <c r="R1066" s="1" t="n"/>
      <c r="S1066" s="210" t="n"/>
      <c r="T1066" s="210" t="n"/>
      <c r="U1066" s="1" t="n"/>
      <c r="V1066" s="1" t="n"/>
      <c r="W1066" s="1" t="n"/>
      <c r="X1066" s="1" t="n"/>
      <c r="Y1066" s="210" t="n"/>
      <c r="Z1066" s="1" t="n"/>
      <c r="AA1066" s="1" t="n"/>
      <c r="AB1066" s="212" t="n"/>
      <c r="AC1066" s="212" t="n"/>
    </row>
    <row r="1067">
      <c r="A1067" s="1" t="n"/>
      <c r="B1067" s="1" t="n"/>
      <c r="C1067" s="1" t="n"/>
      <c r="D1067" s="1" t="n"/>
      <c r="E1067" s="1" t="n"/>
      <c r="F1067" s="1" t="n"/>
      <c r="G1067" s="1" t="n"/>
      <c r="H1067" s="1" t="n"/>
      <c r="I1067" s="1" t="n"/>
      <c r="J1067" s="1" t="n"/>
      <c r="K1067" s="1" t="n"/>
      <c r="L1067" s="1" t="n"/>
      <c r="M1067" s="1" t="n"/>
      <c r="N1067" s="1" t="n"/>
      <c r="O1067" s="1" t="n"/>
      <c r="P1067" s="1" t="n"/>
      <c r="Q1067" s="1" t="n"/>
      <c r="R1067" s="1" t="n"/>
      <c r="S1067" s="210" t="n"/>
      <c r="T1067" s="210" t="n"/>
      <c r="U1067" s="1" t="n"/>
      <c r="V1067" s="1" t="n"/>
      <c r="W1067" s="1" t="n"/>
      <c r="X1067" s="1" t="n"/>
      <c r="Y1067" s="210" t="n"/>
      <c r="Z1067" s="1" t="n"/>
      <c r="AA1067" s="1" t="n"/>
      <c r="AB1067" s="212" t="n"/>
      <c r="AC1067" s="212" t="n"/>
    </row>
    <row r="1068">
      <c r="A1068" s="1" t="n"/>
      <c r="B1068" s="1" t="n"/>
      <c r="C1068" s="1" t="n"/>
      <c r="D1068" s="1" t="n"/>
      <c r="E1068" s="1" t="n"/>
      <c r="F1068" s="1" t="n"/>
      <c r="G1068" s="1" t="n"/>
      <c r="H1068" s="1" t="n"/>
      <c r="I1068" s="1" t="n"/>
      <c r="J1068" s="1" t="n"/>
      <c r="K1068" s="1" t="n"/>
      <c r="L1068" s="1" t="n"/>
      <c r="M1068" s="1" t="n"/>
      <c r="N1068" s="1" t="n"/>
      <c r="O1068" s="1" t="n"/>
      <c r="P1068" s="1" t="n"/>
      <c r="Q1068" s="1" t="n"/>
      <c r="R1068" s="1" t="n"/>
      <c r="S1068" s="210" t="n"/>
      <c r="T1068" s="210" t="n"/>
      <c r="U1068" s="1" t="n"/>
      <c r="V1068" s="1" t="n"/>
      <c r="W1068" s="1" t="n"/>
      <c r="X1068" s="1" t="n"/>
      <c r="Y1068" s="210" t="n"/>
      <c r="Z1068" s="1" t="n"/>
      <c r="AA1068" s="1" t="n"/>
      <c r="AB1068" s="212" t="n"/>
      <c r="AC1068" s="212" t="n"/>
    </row>
    <row r="1069">
      <c r="A1069" s="1" t="n"/>
      <c r="B1069" s="1" t="n"/>
      <c r="C1069" s="1" t="n"/>
      <c r="D1069" s="1" t="n"/>
      <c r="E1069" s="1" t="n"/>
      <c r="F1069" s="1" t="n"/>
      <c r="G1069" s="1" t="n"/>
      <c r="H1069" s="1" t="n"/>
      <c r="I1069" s="1" t="n"/>
      <c r="J1069" s="1" t="n"/>
      <c r="K1069" s="1" t="n"/>
      <c r="L1069" s="1" t="n"/>
      <c r="M1069" s="1" t="n"/>
      <c r="N1069" s="1" t="n"/>
      <c r="O1069" s="1" t="n"/>
      <c r="P1069" s="1" t="n"/>
      <c r="Q1069" s="1" t="n"/>
      <c r="R1069" s="1" t="n"/>
      <c r="S1069" s="210" t="n"/>
      <c r="T1069" s="210" t="n"/>
      <c r="U1069" s="1" t="n"/>
      <c r="V1069" s="1" t="n"/>
      <c r="W1069" s="1" t="n"/>
      <c r="X1069" s="1" t="n"/>
      <c r="Y1069" s="210" t="n"/>
      <c r="Z1069" s="1" t="n"/>
      <c r="AA1069" s="1" t="n"/>
      <c r="AB1069" s="212" t="n"/>
      <c r="AC1069" s="212" t="n"/>
    </row>
    <row r="1070">
      <c r="A1070" s="1" t="n"/>
      <c r="B1070" s="1" t="n"/>
      <c r="C1070" s="1" t="n"/>
      <c r="D1070" s="1" t="n"/>
      <c r="E1070" s="1" t="n"/>
      <c r="F1070" s="1" t="n"/>
      <c r="G1070" s="1" t="n"/>
      <c r="H1070" s="1" t="n"/>
      <c r="I1070" s="1" t="n"/>
      <c r="J1070" s="1" t="n"/>
      <c r="K1070" s="1" t="n"/>
      <c r="L1070" s="1" t="n"/>
      <c r="M1070" s="1" t="n"/>
      <c r="N1070" s="1" t="n"/>
      <c r="O1070" s="1" t="n"/>
      <c r="P1070" s="1" t="n"/>
      <c r="Q1070" s="1" t="n"/>
      <c r="R1070" s="1" t="n"/>
      <c r="S1070" s="210" t="n"/>
      <c r="T1070" s="210" t="n"/>
      <c r="U1070" s="1" t="n"/>
      <c r="V1070" s="1" t="n"/>
      <c r="W1070" s="1" t="n"/>
      <c r="X1070" s="1" t="n"/>
      <c r="Y1070" s="210" t="n"/>
      <c r="Z1070" s="1" t="n"/>
      <c r="AA1070" s="1" t="n"/>
      <c r="AB1070" s="212" t="n"/>
      <c r="AC1070" s="212" t="n"/>
    </row>
    <row r="1071">
      <c r="A1071" s="1" t="n"/>
      <c r="B1071" s="1" t="n"/>
      <c r="C1071" s="1" t="n"/>
      <c r="D1071" s="1" t="n"/>
      <c r="E1071" s="1" t="n"/>
      <c r="F1071" s="1" t="n"/>
      <c r="G1071" s="1" t="n"/>
      <c r="H1071" s="1" t="n"/>
      <c r="I1071" s="1" t="n"/>
      <c r="J1071" s="1" t="n"/>
      <c r="K1071" s="1" t="n"/>
      <c r="L1071" s="1" t="n"/>
      <c r="M1071" s="1" t="n"/>
      <c r="N1071" s="1" t="n"/>
      <c r="O1071" s="1" t="n"/>
      <c r="P1071" s="1" t="n"/>
      <c r="Q1071" s="1" t="n"/>
      <c r="R1071" s="1" t="n"/>
      <c r="S1071" s="210" t="n"/>
      <c r="T1071" s="210" t="n"/>
      <c r="U1071" s="1" t="n"/>
      <c r="V1071" s="1" t="n"/>
      <c r="W1071" s="1" t="n"/>
      <c r="X1071" s="1" t="n"/>
      <c r="Y1071" s="210" t="n"/>
      <c r="Z1071" s="1" t="n"/>
      <c r="AA1071" s="1" t="n"/>
      <c r="AB1071" s="212" t="n"/>
      <c r="AC1071" s="212" t="n"/>
    </row>
    <row r="1072">
      <c r="A1072" s="1" t="n"/>
      <c r="B1072" s="1" t="n"/>
      <c r="C1072" s="1" t="n"/>
      <c r="D1072" s="1" t="n"/>
      <c r="E1072" s="1" t="n"/>
      <c r="F1072" s="1" t="n"/>
      <c r="G1072" s="1" t="n"/>
      <c r="H1072" s="1" t="n"/>
      <c r="I1072" s="1" t="n"/>
      <c r="J1072" s="1" t="n"/>
      <c r="K1072" s="1" t="n"/>
      <c r="L1072" s="1" t="n"/>
      <c r="M1072" s="1" t="n"/>
      <c r="N1072" s="1" t="n"/>
      <c r="O1072" s="1" t="n"/>
      <c r="P1072" s="1" t="n"/>
      <c r="Q1072" s="1" t="n"/>
      <c r="R1072" s="1" t="n"/>
      <c r="S1072" s="210" t="n"/>
      <c r="T1072" s="210" t="n"/>
      <c r="U1072" s="1" t="n"/>
      <c r="V1072" s="1" t="n"/>
      <c r="W1072" s="1" t="n"/>
      <c r="X1072" s="1" t="n"/>
      <c r="Y1072" s="210" t="n"/>
      <c r="Z1072" s="1" t="n"/>
      <c r="AA1072" s="1" t="n"/>
      <c r="AB1072" s="212" t="n"/>
      <c r="AC1072" s="212" t="n"/>
    </row>
    <row r="1073">
      <c r="A1073" s="1" t="n"/>
      <c r="B1073" s="1" t="n"/>
      <c r="C1073" s="1" t="n"/>
      <c r="D1073" s="1" t="n"/>
      <c r="E1073" s="1" t="n"/>
      <c r="F1073" s="1" t="n"/>
      <c r="G1073" s="1" t="n"/>
      <c r="H1073" s="1" t="n"/>
      <c r="I1073" s="1" t="n"/>
      <c r="J1073" s="1" t="n"/>
      <c r="K1073" s="1" t="n"/>
      <c r="L1073" s="1" t="n"/>
      <c r="M1073" s="1" t="n"/>
      <c r="N1073" s="1" t="n"/>
      <c r="O1073" s="1" t="n"/>
      <c r="P1073" s="1" t="n"/>
      <c r="Q1073" s="1" t="n"/>
      <c r="R1073" s="1" t="n"/>
      <c r="S1073" s="210" t="n"/>
      <c r="T1073" s="210" t="n"/>
      <c r="U1073" s="1" t="n"/>
      <c r="V1073" s="1" t="n"/>
      <c r="W1073" s="1" t="n"/>
      <c r="X1073" s="1" t="n"/>
      <c r="Y1073" s="210" t="n"/>
      <c r="Z1073" s="1" t="n"/>
      <c r="AA1073" s="1" t="n"/>
      <c r="AB1073" s="212" t="n"/>
      <c r="AC1073" s="212" t="n"/>
    </row>
    <row r="1074">
      <c r="A1074" s="1" t="n"/>
      <c r="B1074" s="1" t="n"/>
      <c r="C1074" s="1" t="n"/>
      <c r="D1074" s="1" t="n"/>
      <c r="E1074" s="1" t="n"/>
      <c r="F1074" s="1" t="n"/>
      <c r="G1074" s="1" t="n"/>
      <c r="H1074" s="1" t="n"/>
      <c r="I1074" s="1" t="n"/>
      <c r="J1074" s="1" t="n"/>
      <c r="K1074" s="1" t="n"/>
      <c r="L1074" s="1" t="n"/>
      <c r="M1074" s="1" t="n"/>
      <c r="N1074" s="1" t="n"/>
      <c r="O1074" s="1" t="n"/>
      <c r="P1074" s="1" t="n"/>
      <c r="Q1074" s="1" t="n"/>
      <c r="R1074" s="1" t="n"/>
      <c r="S1074" s="210" t="n"/>
      <c r="T1074" s="210" t="n"/>
      <c r="U1074" s="1" t="n"/>
      <c r="V1074" s="1" t="n"/>
      <c r="W1074" s="1" t="n"/>
      <c r="X1074" s="1" t="n"/>
      <c r="Y1074" s="210" t="n"/>
      <c r="Z1074" s="1" t="n"/>
      <c r="AA1074" s="1" t="n"/>
      <c r="AB1074" s="212" t="n"/>
      <c r="AC1074" s="212" t="n"/>
    </row>
    <row r="1075">
      <c r="A1075" s="1" t="n"/>
      <c r="B1075" s="1" t="n"/>
      <c r="C1075" s="1" t="n"/>
      <c r="D1075" s="1" t="n"/>
      <c r="E1075" s="1" t="n"/>
      <c r="F1075" s="1" t="n"/>
      <c r="G1075" s="1" t="n"/>
      <c r="H1075" s="1" t="n"/>
      <c r="I1075" s="1" t="n"/>
      <c r="J1075" s="1" t="n"/>
      <c r="K1075" s="1" t="n"/>
      <c r="L1075" s="1" t="n"/>
      <c r="M1075" s="1" t="n"/>
      <c r="N1075" s="1" t="n"/>
      <c r="O1075" s="1" t="n"/>
      <c r="P1075" s="1" t="n"/>
      <c r="Q1075" s="1" t="n"/>
      <c r="R1075" s="1" t="n"/>
      <c r="S1075" s="210" t="n"/>
      <c r="T1075" s="210" t="n"/>
      <c r="U1075" s="1" t="n"/>
      <c r="V1075" s="1" t="n"/>
      <c r="W1075" s="1" t="n"/>
      <c r="X1075" s="1" t="n"/>
      <c r="Y1075" s="210" t="n"/>
      <c r="Z1075" s="1" t="n"/>
      <c r="AA1075" s="1" t="n"/>
      <c r="AB1075" s="212" t="n"/>
      <c r="AC1075" s="212" t="n"/>
    </row>
    <row r="1076">
      <c r="A1076" s="1" t="n"/>
      <c r="B1076" s="1" t="n"/>
      <c r="C1076" s="1" t="n"/>
      <c r="D1076" s="1" t="n"/>
      <c r="E1076" s="1" t="n"/>
      <c r="F1076" s="1" t="n"/>
      <c r="G1076" s="1" t="n"/>
      <c r="H1076" s="1" t="n"/>
      <c r="I1076" s="1" t="n"/>
      <c r="J1076" s="1" t="n"/>
      <c r="K1076" s="1" t="n"/>
      <c r="L1076" s="1" t="n"/>
      <c r="M1076" s="1" t="n"/>
      <c r="N1076" s="1" t="n"/>
      <c r="O1076" s="1" t="n"/>
      <c r="P1076" s="1" t="n"/>
      <c r="Q1076" s="1" t="n"/>
      <c r="R1076" s="1" t="n"/>
      <c r="S1076" s="210" t="n"/>
      <c r="T1076" s="210" t="n"/>
      <c r="U1076" s="1" t="n"/>
      <c r="V1076" s="1" t="n"/>
      <c r="W1076" s="1" t="n"/>
      <c r="X1076" s="1" t="n"/>
      <c r="Y1076" s="210" t="n"/>
      <c r="Z1076" s="1" t="n"/>
      <c r="AA1076" s="1" t="n"/>
      <c r="AB1076" s="212" t="n"/>
      <c r="AC1076" s="212" t="n"/>
    </row>
    <row r="1077">
      <c r="A1077" s="1" t="n"/>
      <c r="B1077" s="1" t="n"/>
      <c r="C1077" s="1" t="n"/>
      <c r="D1077" s="1" t="n"/>
      <c r="E1077" s="1" t="n"/>
      <c r="F1077" s="1" t="n"/>
      <c r="G1077" s="1" t="n"/>
      <c r="H1077" s="1" t="n"/>
      <c r="I1077" s="1" t="n"/>
      <c r="J1077" s="1" t="n"/>
      <c r="K1077" s="1" t="n"/>
      <c r="L1077" s="1" t="n"/>
      <c r="M1077" s="1" t="n"/>
      <c r="N1077" s="1" t="n"/>
      <c r="O1077" s="1" t="n"/>
      <c r="P1077" s="1" t="n"/>
      <c r="Q1077" s="1" t="n"/>
      <c r="R1077" s="1" t="n"/>
      <c r="S1077" s="210" t="n"/>
      <c r="T1077" s="210" t="n"/>
      <c r="U1077" s="1" t="n"/>
      <c r="V1077" s="1" t="n"/>
      <c r="W1077" s="1" t="n"/>
      <c r="X1077" s="1" t="n"/>
      <c r="Y1077" s="210" t="n"/>
      <c r="Z1077" s="1" t="n"/>
      <c r="AA1077" s="1" t="n"/>
      <c r="AB1077" s="212" t="n"/>
      <c r="AC1077" s="212" t="n"/>
    </row>
    <row r="1078">
      <c r="A1078" s="1" t="n"/>
      <c r="B1078" s="1" t="n"/>
      <c r="C1078" s="1" t="n"/>
      <c r="D1078" s="1" t="n"/>
      <c r="E1078" s="1" t="n"/>
      <c r="F1078" s="1" t="n"/>
      <c r="G1078" s="1" t="n"/>
      <c r="H1078" s="1" t="n"/>
      <c r="I1078" s="1" t="n"/>
      <c r="J1078" s="1" t="n"/>
      <c r="K1078" s="1" t="n"/>
      <c r="L1078" s="1" t="n"/>
      <c r="M1078" s="1" t="n"/>
      <c r="N1078" s="1" t="n"/>
      <c r="O1078" s="1" t="n"/>
      <c r="P1078" s="1" t="n"/>
      <c r="Q1078" s="1" t="n"/>
      <c r="R1078" s="1" t="n"/>
      <c r="S1078" s="210" t="n"/>
      <c r="T1078" s="210" t="n"/>
      <c r="U1078" s="1" t="n"/>
      <c r="V1078" s="1" t="n"/>
      <c r="W1078" s="1" t="n"/>
      <c r="X1078" s="1" t="n"/>
      <c r="Y1078" s="210" t="n"/>
      <c r="Z1078" s="1" t="n"/>
      <c r="AA1078" s="1" t="n"/>
      <c r="AB1078" s="212" t="n"/>
      <c r="AC1078" s="212" t="n"/>
    </row>
    <row r="1079">
      <c r="A1079" s="1" t="n"/>
      <c r="B1079" s="1" t="n"/>
      <c r="C1079" s="1" t="n"/>
      <c r="D1079" s="1" t="n"/>
      <c r="E1079" s="1" t="n"/>
      <c r="F1079" s="1" t="n"/>
      <c r="G1079" s="1" t="n"/>
      <c r="H1079" s="1" t="n"/>
      <c r="I1079" s="1" t="n"/>
      <c r="J1079" s="1" t="n"/>
      <c r="K1079" s="1" t="n"/>
      <c r="L1079" s="1" t="n"/>
      <c r="M1079" s="1" t="n"/>
      <c r="N1079" s="1" t="n"/>
      <c r="O1079" s="1" t="n"/>
      <c r="P1079" s="1" t="n"/>
      <c r="Q1079" s="1" t="n"/>
      <c r="R1079" s="1" t="n"/>
      <c r="S1079" s="210" t="n"/>
      <c r="T1079" s="210" t="n"/>
      <c r="U1079" s="1" t="n"/>
      <c r="V1079" s="1" t="n"/>
      <c r="W1079" s="1" t="n"/>
      <c r="X1079" s="1" t="n"/>
      <c r="Y1079" s="210" t="n"/>
      <c r="Z1079" s="1" t="n"/>
      <c r="AA1079" s="1" t="n"/>
      <c r="AB1079" s="212" t="n"/>
      <c r="AC1079" s="212" t="n"/>
    </row>
    <row r="1080">
      <c r="A1080" s="1" t="n"/>
      <c r="B1080" s="1" t="n"/>
      <c r="C1080" s="1" t="n"/>
      <c r="D1080" s="1" t="n"/>
      <c r="E1080" s="1" t="n"/>
      <c r="F1080" s="1" t="n"/>
      <c r="G1080" s="1" t="n"/>
      <c r="H1080" s="1" t="n"/>
      <c r="I1080" s="1" t="n"/>
      <c r="J1080" s="1" t="n"/>
      <c r="K1080" s="1" t="n"/>
      <c r="L1080" s="1" t="n"/>
      <c r="M1080" s="1" t="n"/>
      <c r="N1080" s="1" t="n"/>
      <c r="O1080" s="1" t="n"/>
      <c r="P1080" s="1" t="n"/>
      <c r="Q1080" s="1" t="n"/>
      <c r="R1080" s="1" t="n"/>
      <c r="S1080" s="210" t="n"/>
      <c r="T1080" s="210" t="n"/>
      <c r="U1080" s="1" t="n"/>
      <c r="V1080" s="1" t="n"/>
      <c r="W1080" s="1" t="n"/>
      <c r="X1080" s="1" t="n"/>
      <c r="Y1080" s="210" t="n"/>
      <c r="Z1080" s="1" t="n"/>
      <c r="AA1080" s="1" t="n"/>
      <c r="AB1080" s="212" t="n"/>
      <c r="AC1080" s="212" t="n"/>
    </row>
    <row r="1081">
      <c r="A1081" s="1" t="n"/>
      <c r="B1081" s="1" t="n"/>
      <c r="C1081" s="1" t="n"/>
      <c r="D1081" s="1" t="n"/>
      <c r="E1081" s="1" t="n"/>
      <c r="F1081" s="1" t="n"/>
      <c r="G1081" s="1" t="n"/>
      <c r="H1081" s="1" t="n"/>
      <c r="I1081" s="1" t="n"/>
      <c r="J1081" s="1" t="n"/>
      <c r="K1081" s="1" t="n"/>
      <c r="L1081" s="1" t="n"/>
      <c r="M1081" s="1" t="n"/>
      <c r="N1081" s="1" t="n"/>
      <c r="O1081" s="1" t="n"/>
      <c r="P1081" s="1" t="n"/>
      <c r="Q1081" s="1" t="n"/>
      <c r="R1081" s="1" t="n"/>
      <c r="S1081" s="210" t="n"/>
      <c r="T1081" s="210" t="n"/>
      <c r="U1081" s="1" t="n"/>
      <c r="V1081" s="1" t="n"/>
      <c r="W1081" s="1" t="n"/>
      <c r="X1081" s="1" t="n"/>
      <c r="Y1081" s="210" t="n"/>
      <c r="Z1081" s="1" t="n"/>
      <c r="AA1081" s="1" t="n"/>
      <c r="AB1081" s="212" t="n"/>
      <c r="AC1081" s="212" t="n"/>
    </row>
    <row r="1082">
      <c r="A1082" s="1" t="n"/>
      <c r="B1082" s="1" t="n"/>
      <c r="C1082" s="1" t="n"/>
      <c r="D1082" s="1" t="n"/>
      <c r="E1082" s="1" t="n"/>
      <c r="F1082" s="1" t="n"/>
      <c r="G1082" s="1" t="n"/>
      <c r="H1082" s="1" t="n"/>
      <c r="I1082" s="1" t="n"/>
      <c r="J1082" s="1" t="n"/>
      <c r="K1082" s="1" t="n"/>
      <c r="L1082" s="1" t="n"/>
      <c r="M1082" s="1" t="n"/>
      <c r="N1082" s="1" t="n"/>
      <c r="O1082" s="1" t="n"/>
      <c r="P1082" s="1" t="n"/>
      <c r="Q1082" s="1" t="n"/>
      <c r="R1082" s="1" t="n"/>
      <c r="S1082" s="210" t="n"/>
      <c r="T1082" s="210" t="n"/>
      <c r="U1082" s="1" t="n"/>
      <c r="V1082" s="1" t="n"/>
      <c r="W1082" s="1" t="n"/>
      <c r="X1082" s="1" t="n"/>
      <c r="Y1082" s="210" t="n"/>
      <c r="Z1082" s="1" t="n"/>
      <c r="AA1082" s="1" t="n"/>
      <c r="AB1082" s="212" t="n"/>
      <c r="AC1082" s="212" t="n"/>
    </row>
    <row r="1083">
      <c r="A1083" s="1" t="n"/>
      <c r="B1083" s="1" t="n"/>
      <c r="C1083" s="1" t="n"/>
      <c r="D1083" s="1" t="n"/>
      <c r="E1083" s="1" t="n"/>
      <c r="F1083" s="1" t="n"/>
      <c r="G1083" s="1" t="n"/>
      <c r="H1083" s="1" t="n"/>
      <c r="I1083" s="1" t="n"/>
      <c r="J1083" s="1" t="n"/>
      <c r="K1083" s="1" t="n"/>
      <c r="L1083" s="1" t="n"/>
      <c r="M1083" s="1" t="n"/>
      <c r="N1083" s="1" t="n"/>
      <c r="O1083" s="1" t="n"/>
      <c r="P1083" s="1" t="n"/>
      <c r="Q1083" s="1" t="n"/>
      <c r="R1083" s="1" t="n"/>
      <c r="S1083" s="210" t="n"/>
      <c r="T1083" s="210" t="n"/>
      <c r="U1083" s="1" t="n"/>
      <c r="V1083" s="1" t="n"/>
      <c r="W1083" s="1" t="n"/>
      <c r="X1083" s="1" t="n"/>
      <c r="Y1083" s="210" t="n"/>
      <c r="Z1083" s="1" t="n"/>
      <c r="AA1083" s="1" t="n"/>
      <c r="AB1083" s="212" t="n"/>
      <c r="AC1083" s="212" t="n"/>
    </row>
    <row r="1084">
      <c r="A1084" s="1" t="n"/>
      <c r="B1084" s="1" t="n"/>
      <c r="C1084" s="1" t="n"/>
      <c r="D1084" s="1" t="n"/>
      <c r="E1084" s="1" t="n"/>
      <c r="F1084" s="1" t="n"/>
      <c r="G1084" s="1" t="n"/>
      <c r="H1084" s="1" t="n"/>
      <c r="I1084" s="1" t="n"/>
      <c r="J1084" s="1" t="n"/>
      <c r="K1084" s="1" t="n"/>
      <c r="L1084" s="1" t="n"/>
      <c r="M1084" s="1" t="n"/>
      <c r="N1084" s="1" t="n"/>
      <c r="O1084" s="1" t="n"/>
      <c r="P1084" s="1" t="n"/>
      <c r="Q1084" s="1" t="n"/>
      <c r="R1084" s="1" t="n"/>
      <c r="S1084" s="210" t="n"/>
      <c r="T1084" s="210" t="n"/>
      <c r="U1084" s="1" t="n"/>
      <c r="V1084" s="1" t="n"/>
      <c r="W1084" s="1" t="n"/>
      <c r="X1084" s="1" t="n"/>
      <c r="Y1084" s="210" t="n"/>
      <c r="Z1084" s="1" t="n"/>
      <c r="AA1084" s="1" t="n"/>
      <c r="AB1084" s="212" t="n"/>
      <c r="AC1084" s="212" t="n"/>
    </row>
    <row r="1085">
      <c r="A1085" s="1" t="n"/>
      <c r="B1085" s="1" t="n"/>
      <c r="C1085" s="1" t="n"/>
      <c r="D1085" s="1" t="n"/>
      <c r="E1085" s="1" t="n"/>
      <c r="F1085" s="1" t="n"/>
      <c r="G1085" s="1" t="n"/>
      <c r="H1085" s="1" t="n"/>
      <c r="I1085" s="1" t="n"/>
      <c r="J1085" s="1" t="n"/>
      <c r="K1085" s="1" t="n"/>
      <c r="L1085" s="1" t="n"/>
      <c r="M1085" s="1" t="n"/>
      <c r="N1085" s="1" t="n"/>
      <c r="O1085" s="1" t="n"/>
      <c r="P1085" s="1" t="n"/>
      <c r="Q1085" s="1" t="n"/>
      <c r="R1085" s="1" t="n"/>
      <c r="S1085" s="210" t="n"/>
      <c r="T1085" s="210" t="n"/>
      <c r="U1085" s="1" t="n"/>
      <c r="V1085" s="1" t="n"/>
      <c r="W1085" s="1" t="n"/>
      <c r="X1085" s="1" t="n"/>
      <c r="Y1085" s="210" t="n"/>
      <c r="Z1085" s="1" t="n"/>
      <c r="AA1085" s="1" t="n"/>
      <c r="AB1085" s="212" t="n"/>
      <c r="AC1085" s="212" t="n"/>
    </row>
    <row r="1086">
      <c r="A1086" s="1" t="n"/>
      <c r="B1086" s="1" t="n"/>
      <c r="C1086" s="1" t="n"/>
      <c r="D1086" s="1" t="n"/>
      <c r="E1086" s="1" t="n"/>
      <c r="F1086" s="1" t="n"/>
      <c r="G1086" s="1" t="n"/>
      <c r="H1086" s="1" t="n"/>
      <c r="I1086" s="1" t="n"/>
      <c r="J1086" s="1" t="n"/>
      <c r="K1086" s="1" t="n"/>
      <c r="L1086" s="1" t="n"/>
      <c r="M1086" s="1" t="n"/>
      <c r="N1086" s="1" t="n"/>
      <c r="O1086" s="1" t="n"/>
      <c r="P1086" s="1" t="n"/>
      <c r="Q1086" s="1" t="n"/>
      <c r="R1086" s="1" t="n"/>
      <c r="S1086" s="210" t="n"/>
      <c r="T1086" s="210" t="n"/>
      <c r="U1086" s="1" t="n"/>
      <c r="V1086" s="1" t="n"/>
      <c r="W1086" s="1" t="n"/>
      <c r="X1086" s="1" t="n"/>
      <c r="Y1086" s="210" t="n"/>
      <c r="Z1086" s="1" t="n"/>
      <c r="AA1086" s="1" t="n"/>
      <c r="AB1086" s="212" t="n"/>
      <c r="AC1086" s="212" t="n"/>
    </row>
    <row r="1087">
      <c r="A1087" s="1" t="n"/>
      <c r="B1087" s="1" t="n"/>
      <c r="C1087" s="1" t="n"/>
      <c r="D1087" s="1" t="n"/>
      <c r="E1087" s="1" t="n"/>
      <c r="F1087" s="1" t="n"/>
      <c r="G1087" s="1" t="n"/>
      <c r="H1087" s="1" t="n"/>
      <c r="I1087" s="1" t="n"/>
      <c r="J1087" s="1" t="n"/>
      <c r="K1087" s="1" t="n"/>
      <c r="L1087" s="1" t="n"/>
      <c r="M1087" s="1" t="n"/>
      <c r="N1087" s="1" t="n"/>
      <c r="O1087" s="1" t="n"/>
      <c r="P1087" s="1" t="n"/>
      <c r="Q1087" s="1" t="n"/>
      <c r="R1087" s="1" t="n"/>
      <c r="S1087" s="210" t="n"/>
      <c r="T1087" s="210" t="n"/>
      <c r="U1087" s="1" t="n"/>
      <c r="V1087" s="1" t="n"/>
      <c r="W1087" s="1" t="n"/>
      <c r="X1087" s="1" t="n"/>
      <c r="Y1087" s="210" t="n"/>
      <c r="Z1087" s="1" t="n"/>
      <c r="AA1087" s="1" t="n"/>
      <c r="AB1087" s="212" t="n"/>
      <c r="AC1087" s="212" t="n"/>
    </row>
    <row r="1088">
      <c r="A1088" s="1" t="n"/>
      <c r="B1088" s="1" t="n"/>
      <c r="C1088" s="1" t="n"/>
      <c r="D1088" s="1" t="n"/>
      <c r="E1088" s="1" t="n"/>
      <c r="F1088" s="1" t="n"/>
      <c r="G1088" s="1" t="n"/>
      <c r="H1088" s="1" t="n"/>
      <c r="I1088" s="1" t="n"/>
      <c r="J1088" s="1" t="n"/>
      <c r="K1088" s="1" t="n"/>
      <c r="L1088" s="1" t="n"/>
      <c r="M1088" s="1" t="n"/>
      <c r="N1088" s="1" t="n"/>
      <c r="O1088" s="1" t="n"/>
      <c r="P1088" s="1" t="n"/>
      <c r="Q1088" s="1" t="n"/>
      <c r="R1088" s="1" t="n"/>
      <c r="S1088" s="210" t="n"/>
      <c r="T1088" s="210" t="n"/>
      <c r="U1088" s="1" t="n"/>
      <c r="V1088" s="1" t="n"/>
      <c r="W1088" s="1" t="n"/>
      <c r="X1088" s="1" t="n"/>
      <c r="Y1088" s="210" t="n"/>
      <c r="Z1088" s="1" t="n"/>
      <c r="AA1088" s="1" t="n"/>
      <c r="AB1088" s="212" t="n"/>
      <c r="AC1088" s="212" t="n"/>
    </row>
    <row r="1089">
      <c r="A1089" s="1" t="n"/>
      <c r="B1089" s="1" t="n"/>
      <c r="C1089" s="1" t="n"/>
      <c r="D1089" s="1" t="n"/>
      <c r="E1089" s="1" t="n"/>
      <c r="F1089" s="1" t="n"/>
      <c r="G1089" s="1" t="n"/>
      <c r="H1089" s="1" t="n"/>
      <c r="I1089" s="1" t="n"/>
      <c r="J1089" s="1" t="n"/>
      <c r="K1089" s="1" t="n"/>
      <c r="L1089" s="1" t="n"/>
      <c r="M1089" s="1" t="n"/>
      <c r="N1089" s="1" t="n"/>
      <c r="O1089" s="1" t="n"/>
      <c r="P1089" s="1" t="n"/>
      <c r="Q1089" s="1" t="n"/>
      <c r="R1089" s="1" t="n"/>
      <c r="S1089" s="210" t="n"/>
      <c r="T1089" s="210" t="n"/>
      <c r="U1089" s="1" t="n"/>
      <c r="V1089" s="1" t="n"/>
      <c r="W1089" s="1" t="n"/>
      <c r="X1089" s="1" t="n"/>
      <c r="Y1089" s="210" t="n"/>
      <c r="Z1089" s="1" t="n"/>
      <c r="AA1089" s="1" t="n"/>
      <c r="AB1089" s="212" t="n"/>
      <c r="AC1089" s="212" t="n"/>
    </row>
    <row r="1090">
      <c r="A1090" s="1" t="n"/>
      <c r="B1090" s="1" t="n"/>
      <c r="C1090" s="1" t="n"/>
      <c r="D1090" s="1" t="n"/>
      <c r="E1090" s="1" t="n"/>
      <c r="F1090" s="1" t="n"/>
      <c r="G1090" s="1" t="n"/>
      <c r="H1090" s="1" t="n"/>
      <c r="I1090" s="1" t="n"/>
      <c r="J1090" s="1" t="n"/>
      <c r="K1090" s="1" t="n"/>
      <c r="L1090" s="1" t="n"/>
      <c r="M1090" s="1" t="n"/>
      <c r="N1090" s="1" t="n"/>
      <c r="O1090" s="1" t="n"/>
      <c r="P1090" s="1" t="n"/>
      <c r="Q1090" s="1" t="n"/>
      <c r="R1090" s="1" t="n"/>
      <c r="S1090" s="210" t="n"/>
      <c r="T1090" s="210" t="n"/>
      <c r="U1090" s="1" t="n"/>
      <c r="V1090" s="1" t="n"/>
      <c r="W1090" s="1" t="n"/>
      <c r="X1090" s="1" t="n"/>
      <c r="Y1090" s="210" t="n"/>
      <c r="Z1090" s="1" t="n"/>
      <c r="AA1090" s="1" t="n"/>
      <c r="AB1090" s="212" t="n"/>
      <c r="AC1090" s="212" t="n"/>
    </row>
    <row r="1091">
      <c r="A1091" s="1" t="n"/>
      <c r="B1091" s="1" t="n"/>
      <c r="C1091" s="1" t="n"/>
      <c r="D1091" s="1" t="n"/>
      <c r="E1091" s="1" t="n"/>
      <c r="F1091" s="1" t="n"/>
      <c r="G1091" s="1" t="n"/>
      <c r="H1091" s="1" t="n"/>
      <c r="I1091" s="1" t="n"/>
      <c r="J1091" s="1" t="n"/>
      <c r="K1091" s="1" t="n"/>
      <c r="L1091" s="1" t="n"/>
      <c r="M1091" s="1" t="n"/>
      <c r="N1091" s="1" t="n"/>
      <c r="O1091" s="1" t="n"/>
      <c r="P1091" s="1" t="n"/>
      <c r="Q1091" s="1" t="n"/>
      <c r="R1091" s="1" t="n"/>
      <c r="S1091" s="210" t="n"/>
      <c r="T1091" s="210" t="n"/>
      <c r="U1091" s="1" t="n"/>
      <c r="V1091" s="1" t="n"/>
      <c r="W1091" s="1" t="n"/>
      <c r="X1091" s="1" t="n"/>
      <c r="Y1091" s="210" t="n"/>
      <c r="Z1091" s="1" t="n"/>
      <c r="AA1091" s="1" t="n"/>
      <c r="AB1091" s="212" t="n"/>
      <c r="AC1091" s="212" t="n"/>
    </row>
    <row r="1092">
      <c r="A1092" s="1" t="n"/>
      <c r="B1092" s="1" t="n"/>
      <c r="C1092" s="1" t="n"/>
      <c r="D1092" s="1" t="n"/>
      <c r="E1092" s="1" t="n"/>
      <c r="F1092" s="1" t="n"/>
      <c r="G1092" s="1" t="n"/>
      <c r="H1092" s="1" t="n"/>
      <c r="I1092" s="1" t="n"/>
      <c r="J1092" s="1" t="n"/>
      <c r="K1092" s="1" t="n"/>
      <c r="L1092" s="1" t="n"/>
      <c r="M1092" s="1" t="n"/>
      <c r="N1092" s="1" t="n"/>
      <c r="O1092" s="1" t="n"/>
      <c r="P1092" s="1" t="n"/>
      <c r="Q1092" s="1" t="n"/>
      <c r="R1092" s="1" t="n"/>
      <c r="S1092" s="210" t="n"/>
      <c r="T1092" s="210" t="n"/>
      <c r="U1092" s="1" t="n"/>
      <c r="V1092" s="1" t="n"/>
      <c r="W1092" s="1" t="n"/>
      <c r="X1092" s="1" t="n"/>
      <c r="Y1092" s="210" t="n"/>
      <c r="Z1092" s="1" t="n"/>
      <c r="AA1092" s="1" t="n"/>
      <c r="AB1092" s="212" t="n"/>
      <c r="AC1092" s="212" t="n"/>
    </row>
    <row r="1093">
      <c r="A1093" s="1" t="n"/>
      <c r="B1093" s="1" t="n"/>
      <c r="C1093" s="1" t="n"/>
      <c r="D1093" s="1" t="n"/>
      <c r="E1093" s="1" t="n"/>
      <c r="F1093" s="1" t="n"/>
      <c r="G1093" s="1" t="n"/>
      <c r="H1093" s="1" t="n"/>
      <c r="I1093" s="1" t="n"/>
      <c r="J1093" s="1" t="n"/>
      <c r="K1093" s="1" t="n"/>
      <c r="L1093" s="1" t="n"/>
      <c r="M1093" s="1" t="n"/>
      <c r="N1093" s="1" t="n"/>
      <c r="O1093" s="1" t="n"/>
      <c r="P1093" s="1" t="n"/>
      <c r="Q1093" s="1" t="n"/>
      <c r="R1093" s="1" t="n"/>
      <c r="S1093" s="210" t="n"/>
      <c r="T1093" s="210" t="n"/>
      <c r="U1093" s="1" t="n"/>
      <c r="V1093" s="1" t="n"/>
      <c r="W1093" s="1" t="n"/>
      <c r="X1093" s="1" t="n"/>
      <c r="Y1093" s="210" t="n"/>
      <c r="Z1093" s="1" t="n"/>
      <c r="AA1093" s="1" t="n"/>
      <c r="AB1093" s="212" t="n"/>
      <c r="AC1093" s="212" t="n"/>
    </row>
    <row r="1094">
      <c r="A1094" s="1" t="n"/>
      <c r="B1094" s="1" t="n"/>
      <c r="C1094" s="1" t="n"/>
      <c r="D1094" s="1" t="n"/>
      <c r="E1094" s="1" t="n"/>
      <c r="F1094" s="1" t="n"/>
      <c r="G1094" s="1" t="n"/>
      <c r="H1094" s="1" t="n"/>
      <c r="I1094" s="1" t="n"/>
      <c r="J1094" s="1" t="n"/>
      <c r="K1094" s="1" t="n"/>
      <c r="L1094" s="1" t="n"/>
      <c r="M1094" s="1" t="n"/>
      <c r="N1094" s="1" t="n"/>
      <c r="O1094" s="1" t="n"/>
      <c r="P1094" s="1" t="n"/>
      <c r="Q1094" s="1" t="n"/>
      <c r="R1094" s="1" t="n"/>
      <c r="S1094" s="210" t="n"/>
      <c r="T1094" s="210" t="n"/>
      <c r="U1094" s="1" t="n"/>
      <c r="V1094" s="1" t="n"/>
      <c r="W1094" s="1" t="n"/>
      <c r="X1094" s="1" t="n"/>
      <c r="Y1094" s="210" t="n"/>
      <c r="Z1094" s="1" t="n"/>
      <c r="AA1094" s="1" t="n"/>
      <c r="AB1094" s="212" t="n"/>
      <c r="AC1094" s="212" t="n"/>
    </row>
    <row r="1095">
      <c r="A1095" s="1" t="n"/>
      <c r="B1095" s="1" t="n"/>
      <c r="C1095" s="1" t="n"/>
      <c r="D1095" s="1" t="n"/>
      <c r="E1095" s="1" t="n"/>
      <c r="F1095" s="1" t="n"/>
      <c r="G1095" s="1" t="n"/>
      <c r="H1095" s="1" t="n"/>
      <c r="I1095" s="1" t="n"/>
      <c r="J1095" s="1" t="n"/>
      <c r="K1095" s="1" t="n"/>
      <c r="L1095" s="1" t="n"/>
      <c r="M1095" s="1" t="n"/>
      <c r="N1095" s="1" t="n"/>
      <c r="O1095" s="1" t="n"/>
      <c r="P1095" s="1" t="n"/>
      <c r="Q1095" s="1" t="n"/>
      <c r="R1095" s="1" t="n"/>
      <c r="S1095" s="210" t="n"/>
      <c r="T1095" s="210" t="n"/>
      <c r="U1095" s="1" t="n"/>
      <c r="V1095" s="1" t="n"/>
      <c r="W1095" s="1" t="n"/>
      <c r="X1095" s="1" t="n"/>
      <c r="Y1095" s="210" t="n"/>
      <c r="Z1095" s="1" t="n"/>
      <c r="AA1095" s="1" t="n"/>
      <c r="AB1095" s="212" t="n"/>
      <c r="AC1095" s="212" t="n"/>
    </row>
    <row r="1096">
      <c r="A1096" s="1" t="n"/>
      <c r="B1096" s="1" t="n"/>
      <c r="C1096" s="1" t="n"/>
      <c r="D1096" s="1" t="n"/>
      <c r="E1096" s="1" t="n"/>
      <c r="F1096" s="1" t="n"/>
      <c r="G1096" s="1" t="n"/>
      <c r="H1096" s="1" t="n"/>
      <c r="I1096" s="1" t="n"/>
      <c r="J1096" s="1" t="n"/>
      <c r="K1096" s="1" t="n"/>
      <c r="L1096" s="1" t="n"/>
      <c r="M1096" s="1" t="n"/>
      <c r="N1096" s="1" t="n"/>
      <c r="O1096" s="1" t="n"/>
      <c r="P1096" s="1" t="n"/>
      <c r="Q1096" s="1" t="n"/>
      <c r="R1096" s="1" t="n"/>
      <c r="S1096" s="210" t="n"/>
      <c r="T1096" s="210" t="n"/>
      <c r="U1096" s="1" t="n"/>
      <c r="V1096" s="1" t="n"/>
      <c r="W1096" s="1" t="n"/>
      <c r="X1096" s="1" t="n"/>
      <c r="Y1096" s="210" t="n"/>
      <c r="Z1096" s="1" t="n"/>
      <c r="AA1096" s="1" t="n"/>
      <c r="AB1096" s="212" t="n"/>
      <c r="AC1096" s="212" t="n"/>
    </row>
    <row r="1097">
      <c r="A1097" s="1" t="n"/>
      <c r="B1097" s="1" t="n"/>
      <c r="C1097" s="1" t="n"/>
      <c r="D1097" s="1" t="n"/>
      <c r="E1097" s="1" t="n"/>
      <c r="F1097" s="1" t="n"/>
      <c r="G1097" s="1" t="n"/>
      <c r="H1097" s="1" t="n"/>
      <c r="I1097" s="1" t="n"/>
      <c r="J1097" s="1" t="n"/>
      <c r="K1097" s="1" t="n"/>
      <c r="L1097" s="1" t="n"/>
      <c r="M1097" s="1" t="n"/>
      <c r="N1097" s="1" t="n"/>
      <c r="O1097" s="1" t="n"/>
      <c r="P1097" s="1" t="n"/>
      <c r="Q1097" s="1" t="n"/>
      <c r="R1097" s="1" t="n"/>
      <c r="S1097" s="210" t="n"/>
      <c r="T1097" s="210" t="n"/>
      <c r="U1097" s="1" t="n"/>
      <c r="V1097" s="1" t="n"/>
      <c r="W1097" s="1" t="n"/>
      <c r="X1097" s="1" t="n"/>
      <c r="Y1097" s="210" t="n"/>
      <c r="Z1097" s="1" t="n"/>
      <c r="AA1097" s="1" t="n"/>
      <c r="AB1097" s="212" t="n"/>
      <c r="AC1097" s="212" t="n"/>
    </row>
  </sheetData>
  <autoFilter ref="A9:AB97"/>
  <mergeCells count="3">
    <mergeCell ref="F1:G1"/>
    <mergeCell ref="I1:J1"/>
    <mergeCell ref="C6:C7"/>
  </mergeCells>
  <conditionalFormatting sqref="J2:J5 Z10:AA97 AB10:AB116">
    <cfRule type="cellIs" priority="2" operator="greaterThan" dxfId="0">
      <formula>0</formula>
    </cfRule>
  </conditionalFormatting>
  <conditionalFormatting sqref="J2:J5">
    <cfRule type="cellIs" priority="1" operator="lessThan" dxfId="0">
      <formula>0</formula>
    </cfRule>
  </conditionalFormatting>
  <conditionalFormatting sqref="AA4">
    <cfRule type="notContainsBlanks" priority="3" dxfId="6">
      <formula>LEN(TRIM(AA4))&gt;0</formula>
    </cfRule>
  </conditionalFormatting>
  <hyperlinks>
    <hyperlink ref="C6" location="'Hasil Seleksi'!A1" display="Hasil Seleksi"/>
  </hyperlinks>
  <pageMargins left="0.7" right="0.7" top="0.75" bottom="0.75" header="0.3" footer="0.3"/>
</worksheet>
</file>

<file path=xl/worksheets/sheet6.xml><?xml version="1.0" encoding="utf-8"?>
<worksheet xmlns="http://schemas.openxmlformats.org/spreadsheetml/2006/main">
  <sheetPr>
    <tabColor rgb="FF00FF00"/>
    <outlinePr summaryBelow="0" summaryRight="0"/>
    <pageSetUpPr/>
  </sheetPr>
  <dimension ref="A1:AC1030"/>
  <sheetViews>
    <sheetView tabSelected="1" workbookViewId="0">
      <pane xSplit="10" ySplit="9" topLeftCell="AE10" activePane="bottomRight" state="frozen"/>
      <selection pane="topRight" activeCell="K1" sqref="K1"/>
      <selection pane="bottomLeft" activeCell="A10" sqref="A10"/>
      <selection pane="bottomRight" activeCell="AG5" sqref="AG5"/>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s>
  <sheetData>
    <row r="1">
      <c r="A1" s="1" t="n"/>
      <c r="B1" s="209" t="inlineStr">
        <is>
          <t>Perusahaan</t>
        </is>
      </c>
      <c r="C1" s="228" t="inlineStr">
        <is>
          <t>CV Ananta Vidya</t>
        </is>
      </c>
      <c r="E1" s="163" t="n"/>
      <c r="F1" s="325" t="inlineStr">
        <is>
          <t>Ketersediaan Katalog</t>
        </is>
      </c>
      <c r="G1" s="319" t="n"/>
      <c r="H1" s="229" t="n"/>
      <c r="I1" s="326" t="inlineStr">
        <is>
          <t>Hasil Seleksi (Dipilih)</t>
        </is>
      </c>
      <c r="J1" s="319" t="n"/>
      <c r="K1" s="18" t="n"/>
      <c r="L1" s="1" t="n"/>
      <c r="M1" s="1" t="n"/>
      <c r="N1" s="1" t="n"/>
      <c r="O1" s="1" t="n"/>
      <c r="P1" s="164" t="n"/>
      <c r="Q1" s="164" t="n"/>
      <c r="R1" s="1" t="n"/>
      <c r="S1" s="210" t="n"/>
      <c r="T1" s="210" t="n"/>
      <c r="U1" s="164" t="n"/>
      <c r="V1" s="18" t="n"/>
      <c r="W1" s="18" t="n"/>
      <c r="X1" s="1" t="n"/>
      <c r="Y1" s="210" t="n"/>
      <c r="Z1" s="211" t="n"/>
      <c r="AA1" s="230" t="n"/>
      <c r="AB1" s="212" t="n"/>
      <c r="AC1" s="215" t="n"/>
    </row>
    <row r="2">
      <c r="A2" s="1" t="n"/>
      <c r="B2" s="209" t="inlineStr">
        <is>
          <t>Penerbit</t>
        </is>
      </c>
      <c r="C2" s="228" t="inlineStr">
        <is>
          <t>CV Ananta Vidya</t>
        </is>
      </c>
      <c r="E2" s="163" t="n"/>
      <c r="F2" s="168" t="inlineStr">
        <is>
          <t>Jumlah Judul</t>
        </is>
      </c>
      <c r="G2" s="213">
        <f>COUNTA(C10:C236)</f>
        <v/>
      </c>
      <c r="H2" s="229" t="n"/>
      <c r="I2" s="168" t="inlineStr">
        <is>
          <t>Total Judul</t>
        </is>
      </c>
      <c r="J2" s="169">
        <f>COUNTA(Z10:Z236)</f>
        <v/>
      </c>
      <c r="K2" s="18" t="n"/>
      <c r="L2" s="1" t="n"/>
      <c r="M2" s="1" t="n"/>
      <c r="N2" s="1" t="n"/>
      <c r="O2" s="1" t="n"/>
      <c r="P2" s="164" t="n"/>
      <c r="Q2" s="164" t="n"/>
      <c r="R2" s="1" t="n"/>
      <c r="S2" s="210" t="n"/>
      <c r="T2" s="210" t="n"/>
      <c r="U2" s="164" t="n"/>
      <c r="V2" s="18" t="n"/>
      <c r="W2" s="18" t="n"/>
      <c r="X2" s="1" t="n"/>
      <c r="Y2" s="210" t="n"/>
      <c r="Z2" s="211" t="n"/>
      <c r="AA2" s="230" t="n"/>
      <c r="AB2" s="212" t="n"/>
      <c r="AC2" s="215" t="n"/>
    </row>
    <row r="3">
      <c r="A3" s="1" t="n"/>
      <c r="B3" s="1" t="n"/>
      <c r="C3" s="1" t="n"/>
      <c r="D3" s="209" t="n"/>
      <c r="E3" s="163" t="n"/>
      <c r="F3" s="231" t="inlineStr">
        <is>
          <t>Total Harga</t>
        </is>
      </c>
      <c r="G3" s="170">
        <f>SUM(Y10:Y236)</f>
        <v/>
      </c>
      <c r="H3" s="229" t="n"/>
      <c r="I3" s="168" t="inlineStr">
        <is>
          <t>Total Copy</t>
        </is>
      </c>
      <c r="J3" s="169">
        <f>SUM(Z10:Z236)</f>
        <v/>
      </c>
      <c r="K3" s="18" t="n"/>
      <c r="L3" s="1" t="n"/>
      <c r="M3" s="1" t="n"/>
      <c r="N3" s="1" t="n"/>
      <c r="O3" s="1" t="n"/>
      <c r="P3" s="164" t="n"/>
      <c r="Q3" s="164" t="n"/>
      <c r="R3" s="1" t="n"/>
      <c r="S3" s="210" t="n"/>
      <c r="T3" s="210" t="n"/>
      <c r="U3" s="164" t="n"/>
      <c r="V3" s="18" t="n"/>
      <c r="W3" s="18" t="n"/>
      <c r="X3" s="1" t="n"/>
      <c r="Y3" s="210" t="n"/>
      <c r="Z3" s="211" t="n"/>
      <c r="AA3" s="230" t="n"/>
      <c r="AB3" s="212" t="n"/>
      <c r="AC3" s="215" t="n"/>
    </row>
    <row r="4">
      <c r="A4" s="1" t="n"/>
      <c r="B4" s="1" t="n"/>
      <c r="C4" s="1" t="n"/>
      <c r="D4" s="1" t="n"/>
      <c r="E4" s="1" t="n"/>
      <c r="F4" s="231" t="inlineStr">
        <is>
          <t>Rata-Rata Harga</t>
        </is>
      </c>
      <c r="G4" s="170">
        <f>AVERAGE(Y10:Y236)</f>
        <v/>
      </c>
      <c r="H4" s="51" t="n"/>
      <c r="I4" s="168" t="inlineStr">
        <is>
          <t>Jumlah Harga</t>
        </is>
      </c>
      <c r="J4" s="170">
        <f>SUM(AA10:AA236)</f>
        <v/>
      </c>
      <c r="K4" s="18" t="n"/>
      <c r="L4" s="1" t="n"/>
      <c r="M4" s="1" t="n"/>
      <c r="N4" s="1" t="n"/>
      <c r="O4" s="1" t="n"/>
      <c r="P4" s="164" t="n"/>
      <c r="Q4" s="164" t="n"/>
      <c r="R4" s="1" t="n"/>
      <c r="S4" s="210" t="n"/>
      <c r="T4" s="210" t="n"/>
      <c r="U4" s="164" t="n"/>
      <c r="V4" s="18" t="n"/>
      <c r="W4" s="18" t="n"/>
      <c r="X4" s="1" t="n"/>
      <c r="Y4" s="210" t="n"/>
      <c r="Z4" s="211" t="n"/>
      <c r="AA4" s="230" t="n"/>
      <c r="AB4" s="212" t="n"/>
      <c r="AC4" s="215" t="n"/>
    </row>
    <row r="5">
      <c r="A5" s="1" t="n"/>
      <c r="B5" s="1" t="n"/>
      <c r="C5" s="163" t="n"/>
      <c r="D5" s="163" t="n"/>
      <c r="E5" s="232" t="n"/>
      <c r="F5" s="51" t="n"/>
      <c r="G5" s="51" t="n"/>
      <c r="H5" s="51" t="n"/>
      <c r="I5" s="171" t="inlineStr">
        <is>
          <t>Rata-rata Harga</t>
        </is>
      </c>
      <c r="J5" s="172">
        <f>AVERAGEIF(Z10:Z236, "&gt;0", AA10:AA236)</f>
        <v/>
      </c>
      <c r="K5" s="18" t="n"/>
      <c r="L5" s="1" t="n"/>
      <c r="M5" s="1" t="n"/>
      <c r="N5" s="1" t="n"/>
      <c r="O5" s="1" t="n"/>
      <c r="P5" s="164" t="n"/>
      <c r="Q5" s="164" t="n"/>
      <c r="R5" s="1" t="n"/>
      <c r="S5" s="210" t="n"/>
      <c r="T5" s="210" t="n"/>
      <c r="U5" s="164" t="n"/>
      <c r="V5" s="18" t="n"/>
      <c r="W5" s="18" t="n"/>
      <c r="X5" s="1" t="n"/>
      <c r="Y5" s="210" t="n"/>
      <c r="Z5" s="211" t="n"/>
      <c r="AA5" s="230" t="n"/>
      <c r="AB5" s="212" t="n"/>
      <c r="AC5" s="215" t="n"/>
    </row>
    <row r="6">
      <c r="A6" s="1" t="n"/>
      <c r="B6" s="1" t="n"/>
      <c r="C6" s="309" t="inlineStr">
        <is>
          <t>Hasil Seleksi</t>
        </is>
      </c>
      <c r="D6" s="163" t="n"/>
      <c r="E6" s="208" t="n"/>
      <c r="F6" s="1" t="n"/>
      <c r="G6" s="1" t="n"/>
      <c r="H6" s="1" t="n"/>
      <c r="I6" s="1" t="n"/>
      <c r="J6" s="1" t="n"/>
      <c r="K6" s="18" t="n"/>
      <c r="L6" s="1" t="n"/>
      <c r="M6" s="1" t="n"/>
      <c r="N6" s="1" t="n"/>
      <c r="O6" s="1" t="n"/>
      <c r="P6" s="1" t="n"/>
      <c r="Q6" s="164" t="n"/>
      <c r="R6" s="164" t="n"/>
      <c r="S6" s="210" t="n"/>
      <c r="T6" s="210" t="n"/>
      <c r="U6" s="1" t="n"/>
      <c r="V6" s="173" t="n"/>
      <c r="W6" s="18" t="n"/>
      <c r="X6" s="1" t="n"/>
      <c r="Y6" s="210" t="n"/>
      <c r="Z6" s="164" t="n"/>
      <c r="AA6" s="230" t="n"/>
      <c r="AB6" s="212" t="n"/>
      <c r="AC6" s="215" t="n"/>
    </row>
    <row r="7">
      <c r="A7" s="1" t="n"/>
      <c r="B7" s="1" t="n"/>
      <c r="D7" s="1" t="n"/>
      <c r="E7" s="208" t="n"/>
      <c r="F7" s="1" t="n"/>
      <c r="G7" s="1" t="n"/>
      <c r="H7" s="1" t="n"/>
      <c r="I7" s="233" t="n"/>
      <c r="J7" s="1" t="n"/>
      <c r="K7" s="18" t="n"/>
      <c r="L7" s="1" t="n"/>
      <c r="M7" s="1" t="n"/>
      <c r="N7" s="1" t="n"/>
      <c r="O7" s="1" t="n"/>
      <c r="P7" s="1" t="n"/>
      <c r="Q7" s="164" t="n"/>
      <c r="R7" s="164" t="n"/>
      <c r="S7" s="210" t="n"/>
      <c r="T7" s="210" t="n"/>
      <c r="U7" s="1" t="n"/>
      <c r="V7" s="173" t="n"/>
      <c r="W7" s="18" t="n"/>
      <c r="X7" s="1" t="n"/>
      <c r="Y7" s="210" t="n"/>
      <c r="Z7" s="164" t="n"/>
      <c r="AA7" s="230" t="n"/>
      <c r="AB7" s="212" t="n"/>
      <c r="AC7" s="215" t="n"/>
    </row>
    <row r="8">
      <c r="A8" s="175" t="n"/>
      <c r="B8" s="175" t="n"/>
      <c r="C8" s="175" t="n"/>
      <c r="D8" s="175" t="n"/>
      <c r="E8" s="175" t="n"/>
      <c r="F8" s="175" t="n"/>
      <c r="G8" s="175" t="n"/>
      <c r="H8" s="175" t="n"/>
      <c r="I8" s="217" t="n"/>
      <c r="J8" s="175" t="n"/>
      <c r="K8" s="176" t="n"/>
      <c r="L8" s="175" t="n"/>
      <c r="M8" s="175" t="n"/>
      <c r="N8" s="175" t="n"/>
      <c r="O8" s="175" t="n"/>
      <c r="P8" s="175" t="n"/>
      <c r="Q8" s="177" t="n"/>
      <c r="R8" s="177" t="n"/>
      <c r="S8" s="218" t="n"/>
      <c r="T8" s="218" t="n"/>
      <c r="U8" s="175" t="n"/>
      <c r="V8" s="178" t="n"/>
      <c r="W8" s="176" t="n"/>
      <c r="X8" s="175" t="n"/>
      <c r="Y8" s="218" t="n"/>
      <c r="Z8" s="177" t="n"/>
      <c r="AA8" s="234" t="n"/>
      <c r="AB8" s="220" t="n"/>
      <c r="AC8" s="219" t="n"/>
    </row>
    <row r="9" ht="15" customHeight="1" s="283">
      <c r="A9" s="181" t="inlineStr">
        <is>
          <t>NO</t>
        </is>
      </c>
      <c r="B9" s="181" t="inlineStr">
        <is>
          <t>Preview Konten</t>
        </is>
      </c>
      <c r="C9" s="314"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35" t="n">
        <v>1</v>
      </c>
      <c r="B10" s="222">
        <f>HYPERLINK("https://mocostore.moco.co.id/catalog/"&amp;AB10,"Klik Disini")</f>
        <v/>
      </c>
      <c r="C10" s="236" t="inlineStr">
        <is>
          <t>Hari Baru</t>
        </is>
      </c>
      <c r="D10" s="236" t="n"/>
      <c r="E10" s="236" t="inlineStr">
        <is>
          <t>Azudin ... [et al.]</t>
        </is>
      </c>
      <c r="F10" s="237" t="n"/>
      <c r="G10" s="236" t="inlineStr">
        <is>
          <t>978-623-5634-36-4</t>
        </is>
      </c>
      <c r="H10" s="236" t="inlineStr">
        <is>
          <t>Puisi</t>
        </is>
      </c>
      <c r="I10" s="238" t="inlineStr">
        <is>
          <t>Perguruan Tinggi</t>
        </is>
      </c>
      <c r="J10" s="239" t="inlineStr">
        <is>
          <t>009.19</t>
        </is>
      </c>
      <c r="K10" s="236" t="inlineStr">
        <is>
          <t>Edisi Ke-1</t>
        </is>
      </c>
      <c r="L10" s="236" t="n"/>
      <c r="M10" s="236" t="inlineStr">
        <is>
          <t>Tidak Tersedia</t>
        </is>
      </c>
      <c r="N10" s="236" t="inlineStr">
        <is>
          <t>Indonesia</t>
        </is>
      </c>
      <c r="O10" s="236" t="inlineStr">
        <is>
          <t>Puisi</t>
        </is>
      </c>
      <c r="P10" s="236" t="n">
        <v>2022</v>
      </c>
      <c r="Q10" s="236" t="n">
        <v>2022</v>
      </c>
      <c r="R10" s="240" t="inlineStr">
        <is>
          <t>CV Ananta Vidya</t>
        </is>
      </c>
      <c r="S10" s="240" t="inlineStr">
        <is>
          <t>Ananta Vidya CV</t>
        </is>
      </c>
      <c r="T10" s="236" t="inlineStr">
        <is>
          <t>Lokal</t>
        </is>
      </c>
      <c r="U10" s="239" t="n">
        <v>73</v>
      </c>
      <c r="V10" s="239" t="inlineStr">
        <is>
          <t>pdf</t>
        </is>
      </c>
      <c r="W10" s="236" t="inlineStr">
        <is>
          <t>2.4 MB</t>
        </is>
      </c>
      <c r="X10" s="240" t="inlineStr">
        <is>
          <t>&lt;p&gt;Buku antologi puisi yang ditulis oleh 36 guru se-Indonesia.&lt;/p&gt;</t>
        </is>
      </c>
      <c r="Y10" s="235" t="n">
        <v>61040</v>
      </c>
      <c r="Z10" s="90" t="n"/>
      <c r="AA10" s="241">
        <f>Y10*Z10</f>
        <v/>
      </c>
      <c r="AB10" s="242" t="inlineStr">
        <is>
          <t>4a2edccd-cc8b-4505-81e8-7b5c6c6810cc</t>
        </is>
      </c>
    </row>
    <row r="11" ht="15" customHeight="1" s="283">
      <c r="A11" s="235" t="n">
        <v>6</v>
      </c>
      <c r="B11" s="222">
        <f>HYPERLINK("https://mocostore.moco.co.id/catalog/"&amp;AB15,"Klik Disini")</f>
        <v/>
      </c>
      <c r="C11" s="236" t="inlineStr">
        <is>
          <t>Kumpulan Surat Untuk Bintang-Bintang</t>
        </is>
      </c>
      <c r="D11" s="236" t="n"/>
      <c r="E11" s="236" t="inlineStr">
        <is>
          <t>Melisa Yolivia</t>
        </is>
      </c>
      <c r="F11" s="237" t="n"/>
      <c r="G11" s="236" t="inlineStr">
        <is>
          <t>978-623-5634-56-2</t>
        </is>
      </c>
      <c r="H11" s="236" t="inlineStr">
        <is>
          <t>Puisi</t>
        </is>
      </c>
      <c r="I11" s="238" t="inlineStr">
        <is>
          <t>Perguruan Tinggi</t>
        </is>
      </c>
      <c r="J11" s="239" t="inlineStr">
        <is>
          <t>009.19</t>
        </is>
      </c>
      <c r="K11" s="236" t="inlineStr">
        <is>
          <t>Edisi Ke-1</t>
        </is>
      </c>
      <c r="L11" s="236" t="n"/>
      <c r="M11" s="236" t="inlineStr">
        <is>
          <t>Tidak Tersedia</t>
        </is>
      </c>
      <c r="N11" s="236" t="inlineStr">
        <is>
          <t>Indonesia</t>
        </is>
      </c>
      <c r="O11" s="236" t="inlineStr">
        <is>
          <t>Puisi</t>
        </is>
      </c>
      <c r="P11" s="236" t="inlineStr">
        <is>
          <t>Tidak Tersedia</t>
        </is>
      </c>
      <c r="Q11" s="236" t="n">
        <v>2022</v>
      </c>
      <c r="R11" s="240" t="inlineStr">
        <is>
          <t>CV Ananta Vidya</t>
        </is>
      </c>
      <c r="S11" s="240" t="inlineStr">
        <is>
          <t>Ananta Vidya CV</t>
        </is>
      </c>
      <c r="T11" s="236" t="inlineStr">
        <is>
          <t>Lokal</t>
        </is>
      </c>
      <c r="U11" s="239" t="n">
        <v>81</v>
      </c>
      <c r="V11" s="239" t="inlineStr">
        <is>
          <t>pdf</t>
        </is>
      </c>
      <c r="W11" s="236" t="inlineStr">
        <is>
          <t>2.1 MB</t>
        </is>
      </c>
      <c r="X11" s="240" t="inlineStr">
        <is>
          <t>&lt;p&gt;Kilau bintang-bintang tak pernah jemu membuat penikmatnya terpana.&amp;nbsp;Sinarnya yang berkedip begitu murni dipandang mata, menimbulkan berbagai fantasi atau malah mencuri fokus. Namun, pernahkah terpikirkan bila bintang juga bisa bicara melalui rangkaian diksi yang terangkum dalam berlembar-lembar surat? Setiap kali menghiasi langit malam, bintang&amp;nbsp;menghafal dan meresapi berbagai fenomena dalam keheningan. Temukan kejutan dan bukti untuk lebih dekat dengan bintang lewat buku ini. Barangkali dwitunggal bakal tercipta.&lt;/p&gt;</t>
        </is>
      </c>
      <c r="Y11" s="235" t="n">
        <v>63216</v>
      </c>
      <c r="Z11" s="88" t="n"/>
      <c r="AA11" s="241">
        <f>Y15*Z15</f>
        <v/>
      </c>
      <c r="AB11" s="242" t="inlineStr">
        <is>
          <t>fa82c21c-c1a3-43ef-8b65-ee858dcef249</t>
        </is>
      </c>
    </row>
    <row r="12" ht="15" customHeight="1" s="283">
      <c r="A12" s="235" t="n">
        <v>8</v>
      </c>
      <c r="B12" s="222">
        <f>HYPERLINK("https://mocostore.moco.co.id/catalog/"&amp;AB17,"Klik Disini")</f>
        <v/>
      </c>
      <c r="C12" s="236" t="inlineStr">
        <is>
          <t>Aksara-aksara Getaran Jiwa</t>
        </is>
      </c>
      <c r="D12" s="236" t="n"/>
      <c r="E12" s="236" t="inlineStr">
        <is>
          <t>Leny Anggaeni, Yunita Sari, Hanifah Ashari, Isti Maimunah, Nurul Hakiki [dan 5 lainnya]</t>
        </is>
      </c>
      <c r="F12" s="237" t="inlineStr">
        <is>
          <t>978-623-5634-62-3</t>
        </is>
      </c>
      <c r="G12" s="236" t="inlineStr">
        <is>
          <t>978-623-5634-61-6</t>
        </is>
      </c>
      <c r="H12" s="236" t="inlineStr">
        <is>
          <t>Puisi</t>
        </is>
      </c>
      <c r="I12" s="238" t="inlineStr">
        <is>
          <t>Perguruan Tinggi</t>
        </is>
      </c>
      <c r="J12" s="239" t="inlineStr">
        <is>
          <t>009.19</t>
        </is>
      </c>
      <c r="K12" s="236" t="inlineStr">
        <is>
          <t>Edisi Ke-1</t>
        </is>
      </c>
      <c r="L12" s="236" t="n"/>
      <c r="M12" s="236" t="inlineStr">
        <is>
          <t>Tidak Tersedia</t>
        </is>
      </c>
      <c r="N12" s="236" t="inlineStr">
        <is>
          <t>Indonesia</t>
        </is>
      </c>
      <c r="O12" s="236" t="inlineStr">
        <is>
          <t>Puisi</t>
        </is>
      </c>
      <c r="P12" s="236" t="n">
        <v>2022</v>
      </c>
      <c r="Q12" s="236" t="n">
        <v>2022</v>
      </c>
      <c r="R12" s="240" t="inlineStr">
        <is>
          <t>CV Ananta Vidya</t>
        </is>
      </c>
      <c r="S12" s="240" t="inlineStr">
        <is>
          <t>Ananta Vidya CV</t>
        </is>
      </c>
      <c r="T12" s="236" t="inlineStr">
        <is>
          <t>Lokal</t>
        </is>
      </c>
      <c r="U12" s="239" t="n">
        <v>137</v>
      </c>
      <c r="V12" s="239" t="inlineStr">
        <is>
          <t>pdf</t>
        </is>
      </c>
      <c r="W12" s="236" t="inlineStr">
        <is>
          <t>1.7 MB</t>
        </is>
      </c>
      <c r="X12" s="240" t="inlineStr">
        <is>
          <t>&lt;p&gt;Selaksa sabda semesta, wanita memainkan segala rupa.&amp;nbsp;Di panggung sandiwara dunia, mengandung, melahirkan, menyusui, sempurna menjadi apa yang diminta. Tak pernah tahu, bumi akan merestui, di&amp;nbsp;bagian mana akan memberikan rona bahagia.&lt;/p&gt;
 &lt;p&gt;Tak gampang menjadi perempuan,&amp;nbsp;tak mudah berperan sebagai wanita.&amp;nbsp;Bertahan dalam rasa sakit, tegar pada setiap kesulitan,&amp;nbsp;jauh dari kata menyerah kalah, kadang membuat kusut benang-benang terajut dalam pikiran.&lt;/p&gt;
 &lt;p&gt;Menuliskan rasa jiwa dengan rangkaian kata, mungkin menjadi bagian dari mencari solusi.&amp;nbsp;Tampaknya sepele,&amp;nbsp;namun menjadi wanita yang kuat adalah sebuah keharusan.&amp;nbsp;Sedikit sakit,&amp;nbsp;menangis, berkeluh kesah, banyak membohongi diri sudah menjadi santapan sehari-hari.&lt;/p&gt;
 &lt;p&gt;Maka,&amp;nbsp;sadarilah hidup tidaklah mudah,&amp;nbsp;masalah akan selalu ada, dan kita,&amp;nbsp;&lt;strong&gt;&lt;em&gt;wanita-wanita perkasa&amp;nbsp;&lt;/em&gt;&lt;/strong&gt;harus bisa bertahan. Melewati hujan, badai dan kesulitan yang kadang tidak&amp;nbsp; bisa kita hindari.&lt;/p&gt;
 &lt;p&gt;Selamat berjuang menjadi pribadi yang kokoh dan mandiri namun tetap lembut hati.&lt;/p&gt;</t>
        </is>
      </c>
      <c r="Y12" s="235" t="n">
        <v>78992</v>
      </c>
      <c r="Z12" s="88" t="n"/>
      <c r="AA12" s="241">
        <f>Y17*Z17</f>
        <v/>
      </c>
      <c r="AB12" s="242" t="inlineStr">
        <is>
          <t>5289c8c2-5890-4d6a-9b55-ab5796edc8bb</t>
        </is>
      </c>
    </row>
    <row r="13" ht="15" customHeight="1" s="283">
      <c r="A13" s="235" t="n">
        <v>10</v>
      </c>
      <c r="B13" s="222">
        <f>HYPERLINK("https://mocostore.moco.co.id/catalog/"&amp;AB19,"Klik Disini")</f>
        <v/>
      </c>
      <c r="C13" s="236" t="inlineStr">
        <is>
          <t>Administrasi Pendidikan Madrasah Diniyah</t>
        </is>
      </c>
      <c r="D13" s="236" t="n"/>
      <c r="E13" s="236" t="inlineStr">
        <is>
          <t>Dr. Hj. Hamdanah, M.Hum</t>
        </is>
      </c>
      <c r="F13" s="237" t="inlineStr">
        <is>
          <t>978-623-5634-71-5</t>
        </is>
      </c>
      <c r="G13" s="236" t="inlineStr">
        <is>
          <t>978-623-5634-70-8</t>
        </is>
      </c>
      <c r="H13" s="236" t="inlineStr">
        <is>
          <t>Ilmu Administrasi</t>
        </is>
      </c>
      <c r="I13" s="238" t="inlineStr">
        <is>
          <t>Perguruan Tinggi</t>
        </is>
      </c>
      <c r="J13" s="239" t="inlineStr">
        <is>
          <t>009.10</t>
        </is>
      </c>
      <c r="K13" s="236" t="inlineStr">
        <is>
          <t>Edisi Ke-1</t>
        </is>
      </c>
      <c r="L13" s="236" t="n"/>
      <c r="M13" s="236" t="inlineStr">
        <is>
          <t>Tidak Tersedia</t>
        </is>
      </c>
      <c r="N13" s="236" t="inlineStr">
        <is>
          <t>Indonesia</t>
        </is>
      </c>
      <c r="O13" s="236" t="inlineStr">
        <is>
          <t>Bukan fiksi</t>
        </is>
      </c>
      <c r="P13" s="236" t="n">
        <v>2022</v>
      </c>
      <c r="Q13" s="236" t="n">
        <v>2022</v>
      </c>
      <c r="R13" s="240" t="inlineStr">
        <is>
          <t>CV Ananta Vidya</t>
        </is>
      </c>
      <c r="S13" s="240" t="inlineStr">
        <is>
          <t>Ananta Vidya CV</t>
        </is>
      </c>
      <c r="T13" s="236" t="inlineStr">
        <is>
          <t>Lokal</t>
        </is>
      </c>
      <c r="U13" s="239" t="n">
        <v>257</v>
      </c>
      <c r="V13" s="239" t="inlineStr">
        <is>
          <t>pdf</t>
        </is>
      </c>
      <c r="W13" s="236" t="inlineStr">
        <is>
          <t>2.5 MB</t>
        </is>
      </c>
      <c r="X13" s="240" t="inlineStr">
        <is>
          <t>&lt;p&gt;Dunia pendidikan tidak dapat lepas dari masalah administrasi. Jika masalah adminitrasi pendidikan di sekolah umum telah menjadi sesuatu yang biasa dilaksanakan, lain halnya dengan administrasi pendidikan diterapkan pada lembaga pendidikan diniyah khususnya madrasah diniyah. Pelaksanaan administrasi pendidikan di madrasah diniyah menjadi hal yang seringkali mendapatkan berbagai kendala untuk dilaksanakan. Buku ini mengupas bagaimana administrasi pendidikan di madrasah diniyah termasuk berbagai kendala, upaya mengatasi, hingga ekspektasi para pengelola madrasah baik kepada pemerintah maupun pada masyarakat.&lt;/p&gt;</t>
        </is>
      </c>
      <c r="Y13" s="235" t="n">
        <v>110544</v>
      </c>
      <c r="Z13" s="88" t="n"/>
      <c r="AA13" s="241">
        <f>Y19*Z19</f>
        <v/>
      </c>
      <c r="AB13" s="242" t="inlineStr">
        <is>
          <t>1f816160-0df0-44d0-8898-067743506682</t>
        </is>
      </c>
    </row>
    <row r="14" ht="15" customHeight="1" s="283">
      <c r="A14" s="235" t="n">
        <v>11</v>
      </c>
      <c r="B14" s="222">
        <f>HYPERLINK("https://mocostore.moco.co.id/catalog/"&amp;AB20,"Klik Disini")</f>
        <v/>
      </c>
      <c r="C14" s="236" t="inlineStr">
        <is>
          <t>Desain Pembelajaran Aktif (Active Learning)</t>
        </is>
      </c>
      <c r="D14" s="236" t="n"/>
      <c r="E14" s="236" t="inlineStr">
        <is>
          <t>Sri Rahayu, S.Pd.</t>
        </is>
      </c>
      <c r="F14" s="237" t="inlineStr">
        <is>
          <t>978-623-5634-80-7</t>
        </is>
      </c>
      <c r="G14" s="236" t="inlineStr">
        <is>
          <t>978-623-5634-79-1</t>
        </is>
      </c>
      <c r="H14" s="236" t="inlineStr">
        <is>
          <t>Pendidikan</t>
        </is>
      </c>
      <c r="I14" s="238" t="inlineStr">
        <is>
          <t>Perguruan Tinggi</t>
        </is>
      </c>
      <c r="J14" s="239" t="inlineStr">
        <is>
          <t>009.10</t>
        </is>
      </c>
      <c r="K14" s="236" t="inlineStr">
        <is>
          <t>Edisi Ke-1</t>
        </is>
      </c>
      <c r="L14" s="236" t="n"/>
      <c r="M14" s="236" t="inlineStr">
        <is>
          <t>Tidak Tersedia</t>
        </is>
      </c>
      <c r="N14" s="236" t="inlineStr">
        <is>
          <t>Indonesia</t>
        </is>
      </c>
      <c r="O14" s="236" t="inlineStr">
        <is>
          <t>Bukan fiksi</t>
        </is>
      </c>
      <c r="P14" s="236" t="n">
        <v>2022</v>
      </c>
      <c r="Q14" s="236" t="n">
        <v>2022</v>
      </c>
      <c r="R14" s="240" t="inlineStr">
        <is>
          <t>CV Ananta Vidya</t>
        </is>
      </c>
      <c r="S14" s="240" t="inlineStr">
        <is>
          <t>Ananta Vidya CV</t>
        </is>
      </c>
      <c r="T14" s="236" t="inlineStr">
        <is>
          <t>Lokal</t>
        </is>
      </c>
      <c r="U14" s="239" t="n">
        <v>96</v>
      </c>
      <c r="V14" s="239" t="inlineStr">
        <is>
          <t>pdf</t>
        </is>
      </c>
      <c r="W14" s="236" t="inlineStr">
        <is>
          <t>1.8 MB</t>
        </is>
      </c>
      <c r="X14" s="240" t="inlineStr">
        <is>
          <t>&lt;p&gt;Buku ini hadir untuk memberikan berbagai strategi dalam menciptakan pembelajaran yang&amp;nbsp; mengarahkan siswa pada proses belajar aktif. Berbagai strategi dikupas secara jelas dan lugas serta mudah dipraktekkan oleh guru. Selamat membaca.&lt;/p&gt;</t>
        </is>
      </c>
      <c r="Y14" s="235" t="n">
        <v>67568</v>
      </c>
      <c r="Z14" s="88" t="n"/>
      <c r="AA14" s="241">
        <f>Y20*Z20</f>
        <v/>
      </c>
      <c r="AB14" s="242" t="inlineStr">
        <is>
          <t>4ea539a0-c63e-42ff-bdcf-d00050a0522e</t>
        </is>
      </c>
    </row>
    <row r="15" ht="15" customHeight="1" s="283">
      <c r="A15" s="235" t="n">
        <v>12</v>
      </c>
      <c r="B15" s="222">
        <f>HYPERLINK("https://mocostore.moco.co.id/catalog/"&amp;AB21,"Klik Disini")</f>
        <v/>
      </c>
      <c r="C15" s="236" t="inlineStr">
        <is>
          <t>Implementasi Merdeka Belajar di Sekolah Dasar</t>
        </is>
      </c>
      <c r="D15" s="236" t="n"/>
      <c r="E15" s="236" t="inlineStr">
        <is>
          <t>Bambang Sutadi</t>
        </is>
      </c>
      <c r="F15" s="237" t="inlineStr">
        <is>
          <t>978-623-5634-75-3</t>
        </is>
      </c>
      <c r="G15" s="236" t="inlineStr">
        <is>
          <t>978-623-5634-76-0</t>
        </is>
      </c>
      <c r="H15" s="236" t="inlineStr">
        <is>
          <t>Pendidikan</t>
        </is>
      </c>
      <c r="I15" s="238" t="inlineStr">
        <is>
          <t>Perguruan Tinggi</t>
        </is>
      </c>
      <c r="J15" s="239" t="inlineStr">
        <is>
          <t>009.09</t>
        </is>
      </c>
      <c r="K15" s="236" t="inlineStr">
        <is>
          <t>Edisi Ke-1</t>
        </is>
      </c>
      <c r="L15" s="236" t="n"/>
      <c r="M15" s="236" t="inlineStr">
        <is>
          <t>Tidak Tersedia</t>
        </is>
      </c>
      <c r="N15" s="236" t="inlineStr">
        <is>
          <t>Indonesia</t>
        </is>
      </c>
      <c r="O15" s="236" t="inlineStr">
        <is>
          <t>Bukan fiksi</t>
        </is>
      </c>
      <c r="P15" s="236" t="n">
        <v>2022</v>
      </c>
      <c r="Q15" s="236" t="n">
        <v>2022</v>
      </c>
      <c r="R15" s="240" t="inlineStr">
        <is>
          <t>CV Ananta Vidya</t>
        </is>
      </c>
      <c r="S15" s="240" t="inlineStr">
        <is>
          <t>Ananta Vidya CV</t>
        </is>
      </c>
      <c r="T15" s="236" t="inlineStr">
        <is>
          <t>Lokal</t>
        </is>
      </c>
      <c r="U15" s="239" t="n">
        <v>119</v>
      </c>
      <c r="V15" s="239" t="inlineStr">
        <is>
          <t>pdf</t>
        </is>
      </c>
      <c r="W15" s="236" t="inlineStr">
        <is>
          <t>1.6 MB</t>
        </is>
      </c>
      <c r="X15" s="240" t="inlineStr">
        <is>
          <t>&lt;p&gt;Merdeka belajar dapat dipersepsikan sebagai upaya untuk menciptakan suatu lingkungan belajar yang bebas untuk berekspresi dan bebas dari berbagai hambatan terutama tekanan psikologis. Bagi guru, dengan memiliki kebebasan tersebut lebih fokus untuk memaksimalkan pada pembelajaran guna mencapai tujuan (&lt;em&gt;goal oriented&lt;/em&gt;) pendidikan nasional, namun tetap dalam rambu kaidah kurikulum. Bagi siswa, bebas untuk berekspresi selama menempuh proses pembelajaran di sekolah, namun tetap mengikuti kaidah aturan di sekolah.&lt;/p&gt;
 &lt;p&gt;Merdeka belajar akan menuntut pesera didik lebih mandiri dan lebih banyak belajar untuk mendapatkan suatu kepandaian dan kecakapan. Hasil dari proses pembelajaran tersebut menjadikan peserta didik berubah secara pengetahuan, pemahaman, sikap/karakter, tingkah laku, keterampilan, dan daya kreasinya.&lt;/p&gt;
 &lt;p&gt;Sebagai seorang guru, sudahkan Anda mengemas proses pembelajaran untuk mengimplementasikan merdeka belajar di dalam kelas? Jawabannya ada dalam buku ini. Selamat membaca!&lt;/p&gt;</t>
        </is>
      </c>
      <c r="Y15" s="235" t="n">
        <v>73824</v>
      </c>
      <c r="Z15" s="88" t="n"/>
      <c r="AA15" s="241">
        <f>Y21*Z21</f>
        <v/>
      </c>
      <c r="AB15" s="242" t="inlineStr">
        <is>
          <t>d331f9bd-f8c6-400e-a190-d9e45d8ea4b5</t>
        </is>
      </c>
    </row>
    <row r="16" ht="15" customHeight="1" s="283">
      <c r="A16" s="235" t="n">
        <v>13</v>
      </c>
      <c r="B16" s="222">
        <f>HYPERLINK("https://mocostore.moco.co.id/catalog/"&amp;AB22,"Klik Disini")</f>
        <v/>
      </c>
      <c r="C16" s="236" t="inlineStr">
        <is>
          <t>Wirausaha Berbasis Ilmu Pengetahuan Alam</t>
        </is>
      </c>
      <c r="D16" s="236" t="n"/>
      <c r="E16" s="236" t="inlineStr">
        <is>
          <t>Ahmad Badawi, S.Pd</t>
        </is>
      </c>
      <c r="F16" s="237" t="inlineStr">
        <is>
          <t>978-623-5634-77-7</t>
        </is>
      </c>
      <c r="G16" s="236" t="inlineStr">
        <is>
          <t>978-623-5634-78-4</t>
        </is>
      </c>
      <c r="H16" s="236" t="inlineStr">
        <is>
          <t>Bisnis</t>
        </is>
      </c>
      <c r="I16" s="238" t="inlineStr">
        <is>
          <t>Perguruan Tinggi</t>
        </is>
      </c>
      <c r="J16" s="239" t="inlineStr">
        <is>
          <t>009.25</t>
        </is>
      </c>
      <c r="K16" s="236" t="inlineStr">
        <is>
          <t>Edisi Ke-1</t>
        </is>
      </c>
      <c r="L16" s="236" t="n"/>
      <c r="M16" s="236" t="inlineStr">
        <is>
          <t>Tidak Tersedia</t>
        </is>
      </c>
      <c r="N16" s="236" t="inlineStr">
        <is>
          <t>Indonesia</t>
        </is>
      </c>
      <c r="O16" s="236" t="inlineStr">
        <is>
          <t>Bukan fiksi</t>
        </is>
      </c>
      <c r="P16" s="236" t="n">
        <v>2022</v>
      </c>
      <c r="Q16" s="236" t="n">
        <v>2022</v>
      </c>
      <c r="R16" s="240" t="inlineStr">
        <is>
          <t>CV Ananta Vidya</t>
        </is>
      </c>
      <c r="S16" s="240" t="inlineStr">
        <is>
          <t>Ananta Vidya CV</t>
        </is>
      </c>
      <c r="T16" s="236" t="inlineStr">
        <is>
          <t>Lokal</t>
        </is>
      </c>
      <c r="U16" s="239" t="n">
        <v>118</v>
      </c>
      <c r="V16" s="239" t="inlineStr">
        <is>
          <t>pdf</t>
        </is>
      </c>
      <c r="W16" s="236" t="inlineStr">
        <is>
          <t>1.8 MB</t>
        </is>
      </c>
      <c r="X16" s="240" t="inlineStr">
        <is>
          <t>&lt;p&gt;Buku ini juga mencoba menyajikan fakta dan peluang seputar bisnis lele dan bagaimana menyiasatinya. Kesempatan ini mestinya dapat dimanfaatkan oleh peserta didik sebagai peluang wira usaha, baik secara&amp;nbsp;&lt;em&gt;offline&lt;/em&gt;&amp;nbsp;maupun&amp;nbsp;&lt;em&gt;online.&lt;/em&gt;&lt;/p&gt;</t>
        </is>
      </c>
      <c r="Y16" s="235" t="n">
        <v>73552</v>
      </c>
      <c r="Z16" s="88" t="n"/>
      <c r="AA16" s="241">
        <f>Y22*Z22</f>
        <v/>
      </c>
      <c r="AB16" s="242" t="inlineStr">
        <is>
          <t>b0373116-65a7-48a3-ad14-ad34ce0778c0</t>
        </is>
      </c>
    </row>
    <row r="17" ht="15" customHeight="1" s="283">
      <c r="A17" s="235" t="n">
        <v>14</v>
      </c>
      <c r="B17" s="222">
        <f>HYPERLINK("https://mocostore.moco.co.id/catalog/"&amp;AB23,"Klik Disini")</f>
        <v/>
      </c>
      <c r="C17" s="236" t="inlineStr">
        <is>
          <t>40 + 7 Pantun Nasihat untuk Pelajar, Mahasiswa, Santri, Atlet dan Pemuda</t>
        </is>
      </c>
      <c r="D17" s="236" t="n"/>
      <c r="E17" s="236" t="inlineStr">
        <is>
          <t>Akhmad Nur Wakhid,S.Pd.</t>
        </is>
      </c>
      <c r="F17" s="237" t="inlineStr">
        <is>
          <t>978-623-5634-84-5</t>
        </is>
      </c>
      <c r="G17" s="236" t="inlineStr">
        <is>
          <t>978-623-5634-83-8</t>
        </is>
      </c>
      <c r="H17" s="236" t="inlineStr">
        <is>
          <t>Puisi</t>
        </is>
      </c>
      <c r="I17" s="238" t="inlineStr">
        <is>
          <t>Perguruan Tinggi</t>
        </is>
      </c>
      <c r="J17" s="239" t="inlineStr">
        <is>
          <t>009.19</t>
        </is>
      </c>
      <c r="K17" s="236" t="inlineStr">
        <is>
          <t>Edisi Ke-1</t>
        </is>
      </c>
      <c r="L17" s="236" t="n"/>
      <c r="M17" s="236" t="inlineStr">
        <is>
          <t>Tidak Tersedia</t>
        </is>
      </c>
      <c r="N17" s="236" t="inlineStr">
        <is>
          <t>Indonesia</t>
        </is>
      </c>
      <c r="O17" s="236" t="inlineStr">
        <is>
          <t>Puisi</t>
        </is>
      </c>
      <c r="P17" s="236" t="n">
        <v>2022</v>
      </c>
      <c r="Q17" s="236" t="n">
        <v>2022</v>
      </c>
      <c r="R17" s="240" t="inlineStr">
        <is>
          <t>CV Ananta Vidya</t>
        </is>
      </c>
      <c r="S17" s="240" t="inlineStr">
        <is>
          <t>Ananta Vidya CV</t>
        </is>
      </c>
      <c r="T17" s="236" t="inlineStr">
        <is>
          <t>Lokal</t>
        </is>
      </c>
      <c r="U17" s="239" t="n">
        <v>62</v>
      </c>
      <c r="V17" s="239" t="inlineStr">
        <is>
          <t>pdf</t>
        </is>
      </c>
      <c r="W17" s="236" t="inlineStr">
        <is>
          <t>1.0 MB</t>
        </is>
      </c>
      <c r="X17" s="240" t="inlineStr">
        <is>
          <t>&lt;p&gt;Buku dengan judul 40 + 7 ini, merupakan buku kumpulan pantun nasihat yang berjumlah 47 pantun nasehat. Buku ini berisi nasehat yang diperuntukan kepada para pelajar agar lebih rajin, semangat dalam&amp;nbsp; menuntut ilmu disekolah, untuk para mahasiswa untuk lebih semangat dalam mencari ilmu di bangku kuliah, untuk para santri lebih mantap dan semangat dalam menuntut ilmu di pesantren, diperuntukkan juga kepada para atlet untuk lebih rajin berlatih agar menjadi juara serta untuk para pemuda agar lebih kreatif dalam menjalani kehidupan sehingga akan menjadi pemuda yang tangguh dan berguna bagi bangsa dan negara.&lt;/p&gt;</t>
        </is>
      </c>
      <c r="Y17" s="235" t="n">
        <v>57776</v>
      </c>
      <c r="Z17" s="88" t="n"/>
      <c r="AA17" s="241">
        <f>Y23*Z23</f>
        <v/>
      </c>
      <c r="AB17" s="242" t="inlineStr">
        <is>
          <t>bb0e6fd5-4980-4621-930e-f51824438fc5</t>
        </is>
      </c>
    </row>
    <row r="18" ht="15" customHeight="1" s="283">
      <c r="A18" s="235" t="n">
        <v>15</v>
      </c>
      <c r="B18" s="222">
        <f>HYPERLINK("https://mocostore.moco.co.id/catalog/"&amp;AB24,"Klik Disini")</f>
        <v/>
      </c>
      <c r="C18" s="236" t="inlineStr">
        <is>
          <t>Kumpulan Puisi Hybrid Learning</t>
        </is>
      </c>
      <c r="D18" s="236" t="n"/>
      <c r="E18" s="236" t="inlineStr">
        <is>
          <t>Fatimah Hidayahni Amin, Seny Luhriyani, Lely Novia, Muhammad Basri Wello, Indrawaty Asfah [dan 20 lainnya]</t>
        </is>
      </c>
      <c r="F18" s="237" t="inlineStr">
        <is>
          <t>978-623-5634-85-2</t>
        </is>
      </c>
      <c r="G18" s="236" t="inlineStr">
        <is>
          <t>978-623-5634-86-9</t>
        </is>
      </c>
      <c r="H18" s="236" t="inlineStr">
        <is>
          <t>Puisi</t>
        </is>
      </c>
      <c r="I18" s="238" t="inlineStr">
        <is>
          <t>Perguruan Tinggi</t>
        </is>
      </c>
      <c r="J18" s="239" t="inlineStr">
        <is>
          <t>009.19</t>
        </is>
      </c>
      <c r="K18" s="236" t="inlineStr">
        <is>
          <t>Edisi Ke-1</t>
        </is>
      </c>
      <c r="L18" s="236" t="n"/>
      <c r="M18" s="236" t="inlineStr">
        <is>
          <t>Tidak Tersedia</t>
        </is>
      </c>
      <c r="N18" s="236" t="inlineStr">
        <is>
          <t>Indonesia</t>
        </is>
      </c>
      <c r="O18" s="236" t="inlineStr">
        <is>
          <t>Puisi</t>
        </is>
      </c>
      <c r="P18" s="236" t="n">
        <v>2022</v>
      </c>
      <c r="Q18" s="236" t="n">
        <v>2022</v>
      </c>
      <c r="R18" s="240" t="inlineStr">
        <is>
          <t>CV Ananta Vidya</t>
        </is>
      </c>
      <c r="S18" s="240" t="inlineStr">
        <is>
          <t>Ananta Vidya CV</t>
        </is>
      </c>
      <c r="T18" s="236" t="inlineStr">
        <is>
          <t>Lokal</t>
        </is>
      </c>
      <c r="U18" s="239" t="n">
        <v>91</v>
      </c>
      <c r="V18" s="239" t="inlineStr">
        <is>
          <t>pdf</t>
        </is>
      </c>
      <c r="W18" s="236" t="inlineStr">
        <is>
          <t>4.1 MB</t>
        </is>
      </c>
      <c r="X18" s="240" t="inlineStr">
        <is>
          <t>&lt;p&gt;Puisi merupakan suatu cara bagi penyair untuk mengungkapkan opini, gagasan atau perasaan dalam kalimat yang ringkas dan sederhana, namun kaya makna.&lt;/p&gt;
 &lt;p&gt;Melalui syair bersahaja, para penulis ingin memberikan semangat juang bagi pendidik bangsa yang acap kali lelah dipusingkan selama endemi berlangsung. Dari antologi puisi ini, diharapkan gairah pendidik tetap berkobar demi Indonesia yang lebih baik.&lt;/p&gt;</t>
        </is>
      </c>
      <c r="Y18" s="235" t="n">
        <v>66208</v>
      </c>
      <c r="Z18" s="88" t="n"/>
      <c r="AA18" s="241">
        <f>Y24*Z24</f>
        <v/>
      </c>
      <c r="AB18" s="242" t="inlineStr">
        <is>
          <t>63256e46-d456-4b43-a0fa-9c50ea489d5b</t>
        </is>
      </c>
    </row>
    <row r="19" ht="15" customHeight="1" s="283">
      <c r="A19" s="235" t="n">
        <v>16</v>
      </c>
      <c r="B19" s="222">
        <f>HYPERLINK("https://mocostore.moco.co.id/catalog/"&amp;AB25,"Klik Disini")</f>
        <v/>
      </c>
      <c r="C19" s="236" t="inlineStr">
        <is>
          <t>Untaian Dakara Sraddha</t>
        </is>
      </c>
      <c r="D19" s="236" t="n"/>
      <c r="E19" s="236" t="inlineStr">
        <is>
          <t>Istiyani, S.Pd</t>
        </is>
      </c>
      <c r="F19" s="237" t="inlineStr">
        <is>
          <t>978-623-5634-88-3</t>
        </is>
      </c>
      <c r="G19" s="236" t="inlineStr">
        <is>
          <t>978-623-5634-87-6</t>
        </is>
      </c>
      <c r="H19" s="236" t="inlineStr">
        <is>
          <t>Puisi</t>
        </is>
      </c>
      <c r="I19" s="238" t="inlineStr">
        <is>
          <t>Perguruan Tinggi</t>
        </is>
      </c>
      <c r="J19" s="239" t="inlineStr">
        <is>
          <t>009.19</t>
        </is>
      </c>
      <c r="K19" s="236" t="inlineStr">
        <is>
          <t>Edisi Ke-1</t>
        </is>
      </c>
      <c r="L19" s="236" t="n"/>
      <c r="M19" s="236" t="inlineStr">
        <is>
          <t>Tidak Tersedia</t>
        </is>
      </c>
      <c r="N19" s="236" t="inlineStr">
        <is>
          <t>Indonesia</t>
        </is>
      </c>
      <c r="O19" s="236" t="inlineStr">
        <is>
          <t>Puisi</t>
        </is>
      </c>
      <c r="P19" s="236" t="n">
        <v>2022</v>
      </c>
      <c r="Q19" s="236" t="n">
        <v>2022</v>
      </c>
      <c r="R19" s="240" t="inlineStr">
        <is>
          <t>CV Ananta Vidya</t>
        </is>
      </c>
      <c r="S19" s="240" t="inlineStr">
        <is>
          <t>Ananta Vidya CV</t>
        </is>
      </c>
      <c r="T19" s="236" t="inlineStr">
        <is>
          <t>Lokal</t>
        </is>
      </c>
      <c r="U19" s="239" t="n">
        <v>86</v>
      </c>
      <c r="V19" s="239" t="inlineStr">
        <is>
          <t>pdf</t>
        </is>
      </c>
      <c r="W19" s="236" t="inlineStr">
        <is>
          <t>1.9 MB</t>
        </is>
      </c>
      <c r="X19" s="240" t="inlineStr">
        <is>
          <t>&lt;p&gt;Puisi merupakan karya sastra yang mengandung berbagai pesan moral di dalamnya.&amp;nbsp;Juga&amp;nbsp;merupakan&amp;nbsp;torehan&amp;nbsp;akumulasi refleksi kontemplasi dan proses berpikir dari kehidupan sehari-hari,&amp;nbsp;perilaku dalam keluarga,&amp;nbsp;hingga memuji keindahan penciptaan Allah Subhanahu Wa Ta&amp;#39;ala baik alam&amp;nbsp;serta kekaguman terhadap kekuasaan, keistimewaan dan karunia Allah terhadap anak maupun keluarga istimewa.&lt;/p&gt;</t>
        </is>
      </c>
      <c r="Y19" s="235" t="n">
        <v>64848</v>
      </c>
      <c r="Z19" s="88" t="n"/>
      <c r="AA19" s="241">
        <f>Y25*Z25</f>
        <v/>
      </c>
      <c r="AB19" s="242" t="inlineStr">
        <is>
          <t>98f00577-562c-42b5-9cb9-ce54df969412</t>
        </is>
      </c>
    </row>
    <row r="20" ht="15" customHeight="1" s="283">
      <c r="A20" s="235" t="n">
        <v>17</v>
      </c>
      <c r="B20" s="222">
        <f>HYPERLINK("https://mocostore.moco.co.id/catalog/"&amp;AB26,"Klik Disini")</f>
        <v/>
      </c>
      <c r="C20" s="236" t="inlineStr">
        <is>
          <t>Harapan Menjadi Kenyataan</t>
        </is>
      </c>
      <c r="D20" s="236" t="n"/>
      <c r="E20" s="236" t="inlineStr">
        <is>
          <t>Sutinem</t>
        </is>
      </c>
      <c r="F20" s="237" t="inlineStr">
        <is>
          <t>978-623-5634-89-0</t>
        </is>
      </c>
      <c r="G20" s="236" t="inlineStr">
        <is>
          <t>978-623-5634-90-6</t>
        </is>
      </c>
      <c r="H20" s="236" t="inlineStr">
        <is>
          <t>Puisi</t>
        </is>
      </c>
      <c r="I20" s="238" t="inlineStr">
        <is>
          <t>Perguruan Tinggi</t>
        </is>
      </c>
      <c r="J20" s="239" t="inlineStr">
        <is>
          <t>009.19</t>
        </is>
      </c>
      <c r="K20" s="236" t="inlineStr">
        <is>
          <t>Edisi Ke-1</t>
        </is>
      </c>
      <c r="L20" s="236" t="n"/>
      <c r="M20" s="236" t="inlineStr">
        <is>
          <t>Tidak Tersedia</t>
        </is>
      </c>
      <c r="N20" s="236" t="inlineStr">
        <is>
          <t>Indonesia</t>
        </is>
      </c>
      <c r="O20" s="236" t="inlineStr">
        <is>
          <t>Puisi</t>
        </is>
      </c>
      <c r="P20" s="236" t="n">
        <v>2022</v>
      </c>
      <c r="Q20" s="236" t="n">
        <v>2022</v>
      </c>
      <c r="R20" s="240" t="inlineStr">
        <is>
          <t>CV Ananta Vidya</t>
        </is>
      </c>
      <c r="S20" s="240" t="inlineStr">
        <is>
          <t>Ananta Vidya CV</t>
        </is>
      </c>
      <c r="T20" s="236" t="inlineStr">
        <is>
          <t>Lokal</t>
        </is>
      </c>
      <c r="U20" s="239" t="n">
        <v>62</v>
      </c>
      <c r="V20" s="239" t="inlineStr">
        <is>
          <t>pdf</t>
        </is>
      </c>
      <c r="W20" s="236" t="inlineStr">
        <is>
          <t>1.6 MB</t>
        </is>
      </c>
      <c r="X20" s="240" t="inlineStr">
        <is>
          <t>&lt;p&gt;Berdegup kencang rasa hatiku. Saat menerima nomor porsi. Berangkat ke tanah suci. Memenuhi panggilan Illahi. Menunaikan rukun Islam lima ibadah haji. Berziarah ke Mekah-Madinah. Muhasabah dan mawas diri. Terbayang rasakan thawaf dan sai. Harapan jadi kenyataan. Doa yang slalu kupanjatkan.&lt;/p&gt;
 &lt;p&gt;Yuk simak kelanjutan puisi lain yang lebih seru!&lt;/p&gt;
 &lt;p&gt;Buku puisi berjudul&amp;nbsp;&lt;em&gt;Harapan Menjadi Kenyataan&lt;/em&gt;&amp;nbsp;adalah kumpulan puisi yang menginspirasi. Lihat dan simak puisi lainnya ada di lembaran buku ini.&amp;nbsp;&lt;/p&gt;</t>
        </is>
      </c>
      <c r="Y20" s="235" t="n">
        <v>58320</v>
      </c>
      <c r="Z20" s="88" t="n"/>
      <c r="AA20" s="241">
        <f>Y26*Z26</f>
        <v/>
      </c>
      <c r="AB20" s="242" t="inlineStr">
        <is>
          <t>eb332ff5-af0c-408f-859c-6940f919ec5f</t>
        </is>
      </c>
    </row>
    <row r="21" ht="15" customHeight="1" s="283">
      <c r="A21" s="235" t="n">
        <v>18</v>
      </c>
      <c r="B21" s="222">
        <f>HYPERLINK("https://mocostore.moco.co.id/catalog/"&amp;AB27,"Klik Disini")</f>
        <v/>
      </c>
      <c r="C21" s="236" t="inlineStr">
        <is>
          <t>Rangkaian Kata Bermakna</t>
        </is>
      </c>
      <c r="D21" s="236" t="n"/>
      <c r="E21" s="236" t="inlineStr">
        <is>
          <t>Sri Rejeki Praptiningsih</t>
        </is>
      </c>
      <c r="F21" s="237" t="inlineStr">
        <is>
          <t>978-623-5634-92-0</t>
        </is>
      </c>
      <c r="G21" s="236" t="inlineStr">
        <is>
          <t>978-623-5634-91-3</t>
        </is>
      </c>
      <c r="H21" s="236" t="inlineStr">
        <is>
          <t>Puisi</t>
        </is>
      </c>
      <c r="I21" s="238" t="inlineStr">
        <is>
          <t>Perguruan Tinggi</t>
        </is>
      </c>
      <c r="J21" s="239" t="inlineStr">
        <is>
          <t>009.19</t>
        </is>
      </c>
      <c r="K21" s="236" t="inlineStr">
        <is>
          <t>Edisi Ke-1</t>
        </is>
      </c>
      <c r="L21" s="236" t="n"/>
      <c r="M21" s="236" t="inlineStr">
        <is>
          <t>Tidak Tersedia</t>
        </is>
      </c>
      <c r="N21" s="236" t="inlineStr">
        <is>
          <t>Indonesia</t>
        </is>
      </c>
      <c r="O21" s="236" t="inlineStr">
        <is>
          <t>Puisi</t>
        </is>
      </c>
      <c r="P21" s="236" t="n">
        <v>2022</v>
      </c>
      <c r="Q21" s="236" t="n">
        <v>2022</v>
      </c>
      <c r="R21" s="240" t="inlineStr">
        <is>
          <t>CV Ananta Vidya</t>
        </is>
      </c>
      <c r="S21" s="240" t="inlineStr">
        <is>
          <t>Ananta Vidya CV</t>
        </is>
      </c>
      <c r="T21" s="236" t="inlineStr">
        <is>
          <t>Lokal</t>
        </is>
      </c>
      <c r="U21" s="239" t="n">
        <v>71</v>
      </c>
      <c r="V21" s="239" t="inlineStr">
        <is>
          <t>pdf</t>
        </is>
      </c>
      <c r="W21" s="236" t="inlineStr">
        <is>
          <t>1.1 MB</t>
        </is>
      </c>
      <c r="X21" s="240" t="inlineStr">
        <is>
          <t>&lt;p&gt;Rangkaian Kata Bermakna merupakan kumpulan pantun nasihat. Pantun adalah salah satu karya sastra puisi yang terikat dengan aturan. Pantun terdiri dari empat baris yang bersajak a-b-a-b. Tiap larik biasanya terdiri dari empat kata, baris pertama dan baris kedua biasanya untuk suatu tumpuan &amp;quot;sampiran&amp;quot;, sedangkan baris ketiga dan keempat adalah isi.&lt;/p&gt;</t>
        </is>
      </c>
      <c r="Y21" s="235" t="n">
        <v>60224</v>
      </c>
      <c r="Z21" s="88" t="n"/>
      <c r="AA21" s="241">
        <f>Y27*Z27</f>
        <v/>
      </c>
      <c r="AB21" s="242" t="inlineStr">
        <is>
          <t>e007819f-77ec-42db-bc02-229d4fc8d6a4</t>
        </is>
      </c>
    </row>
    <row r="22" ht="15" customHeight="1" s="283">
      <c r="A22" s="235" t="n">
        <v>19</v>
      </c>
      <c r="B22" s="222">
        <f>HYPERLINK("https://mocostore.moco.co.id/catalog/"&amp;AB28,"Klik Disini")</f>
        <v/>
      </c>
      <c r="C22" s="236" t="inlineStr">
        <is>
          <t>Pulang ke Kotaku</t>
        </is>
      </c>
      <c r="D22" s="236" t="n"/>
      <c r="E22" s="236" t="inlineStr">
        <is>
          <t>Ratna Eka Susandari</t>
        </is>
      </c>
      <c r="F22" s="237" t="inlineStr">
        <is>
          <t>978-623-8024-03-2</t>
        </is>
      </c>
      <c r="G22" s="236" t="inlineStr">
        <is>
          <t>978-623-8024-04-9</t>
        </is>
      </c>
      <c r="H22" s="236" t="inlineStr">
        <is>
          <t>Puisi</t>
        </is>
      </c>
      <c r="I22" s="238" t="inlineStr">
        <is>
          <t>Perguruan Tinggi</t>
        </is>
      </c>
      <c r="J22" s="239" t="inlineStr">
        <is>
          <t>009.19</t>
        </is>
      </c>
      <c r="K22" s="236" t="inlineStr">
        <is>
          <t>Edisi Ke-1</t>
        </is>
      </c>
      <c r="L22" s="236" t="n"/>
      <c r="M22" s="236" t="inlineStr">
        <is>
          <t>Tidak Tersedia</t>
        </is>
      </c>
      <c r="N22" s="236" t="inlineStr">
        <is>
          <t>Indonesia</t>
        </is>
      </c>
      <c r="O22" s="236" t="inlineStr">
        <is>
          <t>Puisi</t>
        </is>
      </c>
      <c r="P22" s="236" t="n">
        <v>2022</v>
      </c>
      <c r="Q22" s="236" t="n">
        <v>2022</v>
      </c>
      <c r="R22" s="240" t="inlineStr">
        <is>
          <t>CV Ananta Vidya</t>
        </is>
      </c>
      <c r="S22" s="240" t="inlineStr">
        <is>
          <t>Ananta Vidya CV</t>
        </is>
      </c>
      <c r="T22" s="236" t="inlineStr">
        <is>
          <t>Lokal</t>
        </is>
      </c>
      <c r="U22" s="239" t="n">
        <v>68</v>
      </c>
      <c r="V22" s="239" t="inlineStr">
        <is>
          <t>pdf</t>
        </is>
      </c>
      <c r="W22" s="236" t="inlineStr">
        <is>
          <t>2.0 MB</t>
        </is>
      </c>
      <c r="X22" s="240" t="inlineStr">
        <is>
          <t>&lt;p&gt;Buku berjudul &amp;ldquo;Pulang ke Kotaku&amp;rdquo; ini berisi tentang pantun yang berlatar belakang obyek wisata&amp;nbsp; dan kuliner yang ada di D.I. Yogyakarta. Pantun-pantun yang ada di buku ini terdiri dari dua baris sampiran yang berlatar belakang obyek wisata dan kuliner di Jogja, dan&amp;nbsp;dua&amp;nbsp;baris isi yang sebagian berisi tentang nasihat dan sebagian lagi bersifat umum.&lt;/p&gt;</t>
        </is>
      </c>
      <c r="Y22" s="235" t="n">
        <v>59952</v>
      </c>
      <c r="Z22" s="88" t="n"/>
      <c r="AA22" s="241">
        <f>Y28*Z28</f>
        <v/>
      </c>
      <c r="AB22" s="242" t="inlineStr">
        <is>
          <t>dd1f7082-fdbd-4ce4-91ea-3cd56e6fb7f9</t>
        </is>
      </c>
    </row>
    <row r="23" ht="15" customHeight="1" s="283">
      <c r="A23" s="235" t="n">
        <v>21</v>
      </c>
      <c r="B23" s="222">
        <f>HYPERLINK("https://mocostore.moco.co.id/catalog/"&amp;AB30,"Klik Disini")</f>
        <v/>
      </c>
      <c r="C23" s="236" t="inlineStr">
        <is>
          <t>Secerah Mentari Pagi</t>
        </is>
      </c>
      <c r="D23" s="236" t="n"/>
      <c r="E23" s="236" t="inlineStr">
        <is>
          <t>Sugiyarti</t>
        </is>
      </c>
      <c r="F23" s="237" t="inlineStr">
        <is>
          <t>978-623-8024-09-4</t>
        </is>
      </c>
      <c r="G23" s="236" t="inlineStr">
        <is>
          <t>978-623-8024-10-0</t>
        </is>
      </c>
      <c r="H23" s="236" t="inlineStr">
        <is>
          <t>Puisi</t>
        </is>
      </c>
      <c r="I23" s="238" t="inlineStr">
        <is>
          <t>Perguruan Tinggi</t>
        </is>
      </c>
      <c r="J23" s="239" t="inlineStr">
        <is>
          <t>009.19</t>
        </is>
      </c>
      <c r="K23" s="236" t="inlineStr">
        <is>
          <t>Edisi Ke-1</t>
        </is>
      </c>
      <c r="L23" s="236" t="n"/>
      <c r="M23" s="236" t="inlineStr">
        <is>
          <t>Tidak Tersedia</t>
        </is>
      </c>
      <c r="N23" s="236" t="inlineStr">
        <is>
          <t>Indonesia</t>
        </is>
      </c>
      <c r="O23" s="236" t="inlineStr">
        <is>
          <t>Puisi</t>
        </is>
      </c>
      <c r="P23" s="236" t="n">
        <v>2022</v>
      </c>
      <c r="Q23" s="236" t="n">
        <v>2022</v>
      </c>
      <c r="R23" s="240" t="inlineStr">
        <is>
          <t>CV Ananta Vidya</t>
        </is>
      </c>
      <c r="S23" s="240" t="inlineStr">
        <is>
          <t>Ananta Vidya CV</t>
        </is>
      </c>
      <c r="T23" s="236" t="inlineStr">
        <is>
          <t>Lokal</t>
        </is>
      </c>
      <c r="U23" s="239" t="n">
        <v>64</v>
      </c>
      <c r="V23" s="239" t="inlineStr">
        <is>
          <t>pdf</t>
        </is>
      </c>
      <c r="W23" s="236" t="inlineStr">
        <is>
          <t>1.4 MB</t>
        </is>
      </c>
      <c r="X23" s="240" t="inlineStr">
        <is>
          <t>&lt;p&gt;&lt;em&gt;Secerah Mentari Pagi&lt;/em&gt;&amp;nbsp;merupakan buku antologi puisi tentang doa dan harapan, kenangan, patriotisme dan perjuangan dan nasehat bijak dari Al-Qur&amp;rsquo;an surat Al Kahfi.&lt;/p&gt;
 &lt;p&gt;Kumpulan puisi ini membawa Anda melewati jutaan rasa penuh kenangan, harapan maupun emosi yang tak tersampaikan dalam ucapan.&lt;/p&gt;
 &lt;p&gt;Keindahan kata terurai dalam buku ini. Ingin tahu rahasia sebuah hati? Selamat membaca&amp;nbsp;&lt;em&gt;Secerah Mentari Pagi&lt;/em&gt;, sebuah antologi puisi seorang Sugiyarti.&lt;/p&gt;</t>
        </is>
      </c>
      <c r="Y23" s="235" t="n">
        <v>57776</v>
      </c>
      <c r="Z23" s="88" t="n"/>
      <c r="AA23" s="241">
        <f>Y30*Z30</f>
        <v/>
      </c>
      <c r="AB23" s="242" t="inlineStr">
        <is>
          <t>a69c600d-e8f4-4311-be71-08f74c8d38c7</t>
        </is>
      </c>
    </row>
    <row r="24" ht="15" customHeight="1" s="283">
      <c r="A24" s="235" t="n">
        <v>22</v>
      </c>
      <c r="B24" s="222">
        <f>HYPERLINK("https://mocostore.moco.co.id/catalog/"&amp;AB31,"Klik Disini")</f>
        <v/>
      </c>
      <c r="C24" s="236" t="inlineStr">
        <is>
          <t>45 Pelangi Kehidupan</t>
        </is>
      </c>
      <c r="D24" s="236" t="n"/>
      <c r="E24" s="236" t="inlineStr">
        <is>
          <t>Oktaviana Sri Rejeki</t>
        </is>
      </c>
      <c r="F24" s="237" t="inlineStr">
        <is>
          <t>978-623-8024-12-4</t>
        </is>
      </c>
      <c r="G24" s="236" t="inlineStr">
        <is>
          <t>978-623-8024-11-7</t>
        </is>
      </c>
      <c r="H24" s="236" t="inlineStr">
        <is>
          <t>Puisi</t>
        </is>
      </c>
      <c r="I24" s="238" t="inlineStr">
        <is>
          <t>Perguruan Tinggi</t>
        </is>
      </c>
      <c r="J24" s="239" t="inlineStr">
        <is>
          <t>009.19</t>
        </is>
      </c>
      <c r="K24" s="236" t="inlineStr">
        <is>
          <t>Edisi Ke-1</t>
        </is>
      </c>
      <c r="L24" s="236" t="n"/>
      <c r="M24" s="236" t="inlineStr">
        <is>
          <t>Tidak Tersedia</t>
        </is>
      </c>
      <c r="N24" s="236" t="inlineStr">
        <is>
          <t>Indonesia</t>
        </is>
      </c>
      <c r="O24" s="236" t="inlineStr">
        <is>
          <t>Puisi</t>
        </is>
      </c>
      <c r="P24" s="236" t="n">
        <v>2022</v>
      </c>
      <c r="Q24" s="236" t="n">
        <v>2022</v>
      </c>
      <c r="R24" s="240" t="inlineStr">
        <is>
          <t>CV Ananta Vidya</t>
        </is>
      </c>
      <c r="S24" s="240" t="inlineStr">
        <is>
          <t>Ananta Vidya CV</t>
        </is>
      </c>
      <c r="T24" s="236" t="inlineStr">
        <is>
          <t>Lokal</t>
        </is>
      </c>
      <c r="U24" s="239" t="n">
        <v>63</v>
      </c>
      <c r="V24" s="239" t="inlineStr">
        <is>
          <t>pdf</t>
        </is>
      </c>
      <c r="W24" s="236" t="inlineStr">
        <is>
          <t>1.2 MB</t>
        </is>
      </c>
      <c r="X24" s="240" t="inlineStr">
        <is>
          <t>&lt;p&gt;Seringkali aku tak pahami&lt;/p&gt;
 &lt;p&gt;Jalan-jalan dan rencana-Mu&lt;/p&gt;
 &lt;p&gt;Seringkali aku tak mengerti&lt;/p&gt;
 &lt;p&gt;Keputusan-keputusan-Mu&lt;/p&gt;
 &lt;p&gt;Bagaikan berjalan dalam gelapnya malam&lt;/p&gt;
 &lt;p&gt;Bagaikan menembus pekatnya kabut&lt;/p&gt;
 &lt;p&gt;&amp;nbsp;&lt;/p&gt;
 &lt;p&gt;Namun begitu aku akan tetap berjalan&lt;/p&gt;
 &lt;p&gt;Tanpa seribu pertanyaan&lt;/p&gt;
 &lt;p&gt;Walau tak kulihat jalan-jalan-Mu&lt;/p&gt;
 &lt;p&gt;Walau tak kumengerti rencana-Mu&lt;/p&gt;
 &lt;p&gt;Walau tak mampu kuraih tangan-Mu&lt;/p&gt;
 &lt;p&gt;Aku tetap mempercayai jejak-Mu&lt;/p&gt;
 &lt;p&gt;Aku percaya kebaikan hati-Mu&lt;/p&gt;
 &lt;p&gt;&amp;nbsp;&lt;/p&gt;
 &lt;p&gt;- Untuk aku yang menanti jejak-Mu -&lt;/p&gt;</t>
        </is>
      </c>
      <c r="Y24" s="235" t="n">
        <v>58320</v>
      </c>
      <c r="Z24" s="88" t="n"/>
      <c r="AA24" s="241">
        <f>Y31*Z31</f>
        <v/>
      </c>
      <c r="AB24" s="242" t="inlineStr">
        <is>
          <t>4683347a-ba58-41de-af2e-806da4a5027e</t>
        </is>
      </c>
    </row>
    <row r="25" ht="15" customHeight="1" s="283">
      <c r="A25" s="235" t="n">
        <v>23</v>
      </c>
      <c r="B25" s="222">
        <f>HYPERLINK("https://mocostore.moco.co.id/catalog/"&amp;AB32,"Klik Disini")</f>
        <v/>
      </c>
      <c r="C25" s="236" t="inlineStr">
        <is>
          <t>Nukilan Lisan Seorang Insan</t>
        </is>
      </c>
      <c r="D25" s="236" t="n"/>
      <c r="E25" s="236" t="inlineStr">
        <is>
          <t>Sumarni, S.Pd.</t>
        </is>
      </c>
      <c r="F25" s="237" t="inlineStr">
        <is>
          <t>978-623-8024-13-1</t>
        </is>
      </c>
      <c r="G25" s="236" t="inlineStr">
        <is>
          <t>978-623-8024-14-8</t>
        </is>
      </c>
      <c r="H25" s="236" t="inlineStr">
        <is>
          <t>Puisi</t>
        </is>
      </c>
      <c r="I25" s="238" t="inlineStr">
        <is>
          <t>Perguruan Tinggi</t>
        </is>
      </c>
      <c r="J25" s="239" t="inlineStr">
        <is>
          <t>009.19</t>
        </is>
      </c>
      <c r="K25" s="236" t="inlineStr">
        <is>
          <t>Edisi Ke-1</t>
        </is>
      </c>
      <c r="L25" s="236" t="n"/>
      <c r="M25" s="236" t="inlineStr">
        <is>
          <t>Tidak Tersedia</t>
        </is>
      </c>
      <c r="N25" s="236" t="inlineStr">
        <is>
          <t>Indonesia</t>
        </is>
      </c>
      <c r="O25" s="236" t="inlineStr">
        <is>
          <t>Puisi</t>
        </is>
      </c>
      <c r="P25" s="236" t="n">
        <v>2022</v>
      </c>
      <c r="Q25" s="236" t="n">
        <v>2022</v>
      </c>
      <c r="R25" s="240" t="inlineStr">
        <is>
          <t>CV Ananta Vidya</t>
        </is>
      </c>
      <c r="S25" s="240" t="inlineStr">
        <is>
          <t>Ananta Vidya CV</t>
        </is>
      </c>
      <c r="T25" s="236" t="inlineStr">
        <is>
          <t>Lokal</t>
        </is>
      </c>
      <c r="U25" s="239" t="n">
        <v>61</v>
      </c>
      <c r="V25" s="239" t="inlineStr">
        <is>
          <t>pdf</t>
        </is>
      </c>
      <c r="W25" s="236" t="inlineStr">
        <is>
          <t>1.3 MB</t>
        </is>
      </c>
      <c r="X25" s="240" t="inlineStr">
        <is>
          <t>&lt;p&gt;Buku ini terdiri atas 50 puisi yang mengajak kepada penulis khususnya dan pembaca umumnya untuk selalu bersyukur dan menghargai sesuatu ciptaan Allah yang telah perlu disyukuri. Penulis berharap, dengan membaca buku ini menjadikan penulis dan pembaca menjadi manusia yang selalu bersyukur atas nikmat-Nya dan menjadi bagian dari proses pembelajaran yang bisa diambil hikmahnya.&lt;/p&gt;</t>
        </is>
      </c>
      <c r="Y25" s="235" t="n">
        <v>58048</v>
      </c>
      <c r="Z25" s="88" t="n"/>
      <c r="AA25" s="241">
        <f>Y32*Z32</f>
        <v/>
      </c>
      <c r="AB25" s="242" t="inlineStr">
        <is>
          <t>db2e38ad-1917-4d33-bacc-f9bab35a68d7</t>
        </is>
      </c>
    </row>
    <row r="26" ht="15" customHeight="1" s="283">
      <c r="A26" s="235" t="n">
        <v>25</v>
      </c>
      <c r="B26" s="222">
        <f>HYPERLINK("https://mocostore.moco.co.id/catalog/"&amp;AB34,"Klik Disini")</f>
        <v/>
      </c>
      <c r="C26" s="236" t="inlineStr">
        <is>
          <t>Pejuang Fitrah-Nya</t>
        </is>
      </c>
      <c r="D26" s="236" t="n"/>
      <c r="E26" s="236" t="inlineStr">
        <is>
          <t>Sutresni</t>
        </is>
      </c>
      <c r="F26" s="237" t="inlineStr">
        <is>
          <t>978-623-8024-17-9</t>
        </is>
      </c>
      <c r="G26" s="236" t="inlineStr">
        <is>
          <t>978-623-8024-18-6</t>
        </is>
      </c>
      <c r="H26" s="236" t="inlineStr">
        <is>
          <t>Puisi</t>
        </is>
      </c>
      <c r="I26" s="238" t="inlineStr">
        <is>
          <t>Perguruan Tinggi</t>
        </is>
      </c>
      <c r="J26" s="239" t="inlineStr">
        <is>
          <t>009.19</t>
        </is>
      </c>
      <c r="K26" s="236" t="inlineStr">
        <is>
          <t>Edisi Ke-1</t>
        </is>
      </c>
      <c r="L26" s="236" t="n"/>
      <c r="M26" s="236" t="inlineStr">
        <is>
          <t>Tidak Tersedia</t>
        </is>
      </c>
      <c r="N26" s="236" t="inlineStr">
        <is>
          <t>Indonesia</t>
        </is>
      </c>
      <c r="O26" s="236" t="inlineStr">
        <is>
          <t>Puisi</t>
        </is>
      </c>
      <c r="P26" s="236" t="n">
        <v>2022</v>
      </c>
      <c r="Q26" s="236" t="n">
        <v>2022</v>
      </c>
      <c r="R26" s="240" t="inlineStr">
        <is>
          <t>CV Ananta Vidya</t>
        </is>
      </c>
      <c r="S26" s="240" t="inlineStr">
        <is>
          <t>Ananta Vidya CV</t>
        </is>
      </c>
      <c r="T26" s="236" t="inlineStr">
        <is>
          <t>Lokal</t>
        </is>
      </c>
      <c r="U26" s="239" t="n">
        <v>80</v>
      </c>
      <c r="V26" s="239" t="inlineStr">
        <is>
          <t>pdf</t>
        </is>
      </c>
      <c r="W26" s="236" t="inlineStr">
        <is>
          <t>1.4 MB</t>
        </is>
      </c>
      <c r="X26" s="240" t="inlineStr">
        <is>
          <t>&lt;p&gt;Hidup adalah tentang mencari sebuah berkat. Manusia patutnya mengamati, menelaah dan mensyukuri hakikat yang diterima dari Allah. Menjadikan segala sesuatunya sebagai pembelajaran untuk mewujudkan arti bahagia. Syukur merupakan kunci dalam sejarah kehidupan. Rasa terima kasih kepada Allah yang menemani kerasnya perjuangan hidup menjadikan kita bak insan yang bermartabat sebagai khalifah di bumi.&lt;/p&gt;</t>
        </is>
      </c>
      <c r="Y26" s="235" t="n">
        <v>62400</v>
      </c>
      <c r="Z26" s="88" t="n"/>
      <c r="AA26" s="241">
        <f>Y34*Z34</f>
        <v/>
      </c>
      <c r="AB26" s="242" t="inlineStr">
        <is>
          <t>937e6ff2-e37b-490e-a3b9-e449a83cd81a</t>
        </is>
      </c>
    </row>
    <row r="27" ht="15" customHeight="1" s="283">
      <c r="A27" s="235" t="n">
        <v>26</v>
      </c>
      <c r="B27" s="222">
        <f>HYPERLINK("https://mocostore.moco.co.id/catalog/"&amp;AB35,"Klik Disini")</f>
        <v/>
      </c>
      <c r="C27" s="236" t="inlineStr">
        <is>
          <t>Inovasi Pembelajaran Pasca Pandemi</t>
        </is>
      </c>
      <c r="D27" s="236" t="n"/>
      <c r="E27" s="236" t="inlineStr">
        <is>
          <t>Suradi, S.Pd.SD</t>
        </is>
      </c>
      <c r="F27" s="237" t="inlineStr">
        <is>
          <t>978-623-8024-21-6</t>
        </is>
      </c>
      <c r="G27" s="236" t="inlineStr">
        <is>
          <t>978-623-8024-22-3</t>
        </is>
      </c>
      <c r="H27" s="236" t="inlineStr">
        <is>
          <t>Pendidikan</t>
        </is>
      </c>
      <c r="I27" s="238" t="inlineStr">
        <is>
          <t>Perguruan Tinggi</t>
        </is>
      </c>
      <c r="J27" s="239" t="inlineStr">
        <is>
          <t>009.10</t>
        </is>
      </c>
      <c r="K27" s="236" t="inlineStr">
        <is>
          <t>Edisi Ke-1</t>
        </is>
      </c>
      <c r="L27" s="236" t="n"/>
      <c r="M27" s="236" t="inlineStr">
        <is>
          <t>Tidak Tersedia</t>
        </is>
      </c>
      <c r="N27" s="236" t="inlineStr">
        <is>
          <t>Indonesia</t>
        </is>
      </c>
      <c r="O27" s="236" t="inlineStr">
        <is>
          <t>Bukan fiksi</t>
        </is>
      </c>
      <c r="P27" s="236" t="n">
        <v>2022</v>
      </c>
      <c r="Q27" s="236" t="n">
        <v>2022</v>
      </c>
      <c r="R27" s="240" t="inlineStr">
        <is>
          <t>CV Ananta Vidya</t>
        </is>
      </c>
      <c r="S27" s="240" t="inlineStr">
        <is>
          <t>Ananta Vidya CV</t>
        </is>
      </c>
      <c r="T27" s="236" t="inlineStr">
        <is>
          <t>Lokal</t>
        </is>
      </c>
      <c r="U27" s="239" t="n">
        <v>110</v>
      </c>
      <c r="V27" s="239" t="inlineStr">
        <is>
          <t>pdf</t>
        </is>
      </c>
      <c r="W27" s="236" t="inlineStr">
        <is>
          <t>2.2 MB</t>
        </is>
      </c>
      <c r="X27" s="240" t="inlineStr">
        <is>
          <t>&lt;p&gt;Berbagai inovasi pembelajaran kini dapat digunakan dengan leluasa karena telah dilaksanakannya pembelajaran tatap muka. Bahkan kini muncul banyak variasi yang memadukan berbagai metode pembelajaran tatap muka dengan pembelajaran daring. Pemanfaatan teknologi informasi kini tetap diupayakan untuk digunakan secara maksimal.&lt;/p&gt;
 &lt;p&gt;Beberapa inovasi pembelajaran pasca pandemi diantaranya adalah penerapan konsep merdeka belajar,&amp;nbsp;&lt;em&gt;blended learning&lt;/em&gt;, pembelajaran proyek, dan juga pembelajaran STEAM. Berbagai inovasi pembelajaran tersebut dijelaskan secara rinci dalam buku ini, mulai dari konsep hingga langkah-langkah penerapannya dalam pembelajaran di kelas.&lt;/p&gt;</t>
        </is>
      </c>
      <c r="Y27" s="235" t="n">
        <v>71104</v>
      </c>
      <c r="Z27" s="88" t="n"/>
      <c r="AA27" s="241">
        <f>Y35*Z35</f>
        <v/>
      </c>
      <c r="AB27" s="242" t="inlineStr">
        <is>
          <t>e5c527af-087c-443d-9592-e02a01f4d018</t>
        </is>
      </c>
    </row>
    <row r="28" ht="15" customHeight="1" s="283">
      <c r="A28" s="235" t="n">
        <v>27</v>
      </c>
      <c r="B28" s="222">
        <f>HYPERLINK("https://mocostore.moco.co.id/catalog/"&amp;AB36,"Klik Disini")</f>
        <v/>
      </c>
      <c r="C28" s="236" t="inlineStr">
        <is>
          <t>Desain Pembelajaran IPA</t>
        </is>
      </c>
      <c r="D28" s="236" t="n"/>
      <c r="E28" s="236" t="inlineStr">
        <is>
          <t>Ulam Ayunda, S.Pd.Gr</t>
        </is>
      </c>
      <c r="F28" s="237" t="inlineStr">
        <is>
          <t>978-623-8024-25-4</t>
        </is>
      </c>
      <c r="G28" s="236" t="inlineStr">
        <is>
          <t>978-623-8024-29-2</t>
        </is>
      </c>
      <c r="H28" s="236" t="inlineStr">
        <is>
          <t>Pendidikan</t>
        </is>
      </c>
      <c r="I28" s="238" t="inlineStr">
        <is>
          <t>Perguruan Tinggi</t>
        </is>
      </c>
      <c r="J28" s="239" t="inlineStr">
        <is>
          <t>009.10</t>
        </is>
      </c>
      <c r="K28" s="236" t="inlineStr">
        <is>
          <t>Edisi Ke-1</t>
        </is>
      </c>
      <c r="L28" s="236" t="n"/>
      <c r="M28" s="236" t="inlineStr">
        <is>
          <t>Tidak Tersedia</t>
        </is>
      </c>
      <c r="N28" s="236" t="inlineStr">
        <is>
          <t>Indonesia</t>
        </is>
      </c>
      <c r="O28" s="236" t="inlineStr">
        <is>
          <t>Bukan fiksi</t>
        </is>
      </c>
      <c r="P28" s="236" t="n">
        <v>2022</v>
      </c>
      <c r="Q28" s="236" t="n">
        <v>2022</v>
      </c>
      <c r="R28" s="240" t="inlineStr">
        <is>
          <t>CV Ananta Vidya</t>
        </is>
      </c>
      <c r="S28" s="240" t="inlineStr">
        <is>
          <t>Ananta Vidya CV</t>
        </is>
      </c>
      <c r="T28" s="236" t="inlineStr">
        <is>
          <t>Lokal</t>
        </is>
      </c>
      <c r="U28" s="239" t="n">
        <v>132</v>
      </c>
      <c r="V28" s="239" t="inlineStr">
        <is>
          <t>pdf</t>
        </is>
      </c>
      <c r="W28" s="236" t="inlineStr">
        <is>
          <t>2.6 MB</t>
        </is>
      </c>
      <c r="X28" s="240" t="inlineStr">
        <is>
          <t>&lt;p&gt;Buku ini menyajikan beragam cara dan desain yang menarik dalam membelajarkan IPA kepada peserta didik. Harapannya bahwa peserta didik akan tertarik dan senang dengan belajar IPA karena disajikan dengan cara yang menarik pula. Sekarang saatnya Anda akan menikmati indahnya mengajar dengan dibarengi antusias para peserta didik dalam menerima kehadiran Anda di kelas. Selamat membaca!&lt;/p&gt;</t>
        </is>
      </c>
      <c r="Y28" s="235" t="n">
        <v>77088</v>
      </c>
      <c r="Z28" s="88" t="n"/>
      <c r="AA28" s="241">
        <f>Y36*Z36</f>
        <v/>
      </c>
      <c r="AB28" s="242" t="inlineStr">
        <is>
          <t>654a0679-e33d-497b-a000-1dc875e0224d</t>
        </is>
      </c>
    </row>
    <row r="29" ht="15" customHeight="1" s="283">
      <c r="A29" s="235" t="n">
        <v>28</v>
      </c>
      <c r="B29" s="222">
        <f>HYPERLINK("https://mocostore.moco.co.id/catalog/"&amp;AB37,"Klik Disini")</f>
        <v/>
      </c>
      <c r="C29" s="236" t="inlineStr">
        <is>
          <t>Strategi Jitu Pembelajaran Matematika Asyik dan Seru</t>
        </is>
      </c>
      <c r="D29" s="236" t="n"/>
      <c r="E29" s="236" t="inlineStr">
        <is>
          <t>Susi Yati, S.Pd</t>
        </is>
      </c>
      <c r="F29" s="237" t="inlineStr">
        <is>
          <t>978-623-8024-27-8</t>
        </is>
      </c>
      <c r="G29" s="236" t="inlineStr">
        <is>
          <t>978-623-8024-28-5</t>
        </is>
      </c>
      <c r="H29" s="236" t="inlineStr">
        <is>
          <t>Pendidikan</t>
        </is>
      </c>
      <c r="I29" s="238" t="inlineStr">
        <is>
          <t>Perguruan Tinggi</t>
        </is>
      </c>
      <c r="J29" s="239" t="inlineStr">
        <is>
          <t>009.10</t>
        </is>
      </c>
      <c r="K29" s="236" t="inlineStr">
        <is>
          <t>Edisi Ke-1</t>
        </is>
      </c>
      <c r="L29" s="236" t="n"/>
      <c r="M29" s="236" t="inlineStr">
        <is>
          <t>Tidak Tersedia</t>
        </is>
      </c>
      <c r="N29" s="236" t="inlineStr">
        <is>
          <t>Indonesia</t>
        </is>
      </c>
      <c r="O29" s="236" t="inlineStr">
        <is>
          <t>Bukan fiksi</t>
        </is>
      </c>
      <c r="P29" s="236" t="n">
        <v>2022</v>
      </c>
      <c r="Q29" s="236" t="n">
        <v>2022</v>
      </c>
      <c r="R29" s="240" t="inlineStr">
        <is>
          <t>CV Ananta Vidya</t>
        </is>
      </c>
      <c r="S29" s="240" t="inlineStr">
        <is>
          <t>Ananta Vidya CV</t>
        </is>
      </c>
      <c r="T29" s="236" t="inlineStr">
        <is>
          <t>Lokal</t>
        </is>
      </c>
      <c r="U29" s="239" t="n">
        <v>143</v>
      </c>
      <c r="V29" s="239" t="inlineStr">
        <is>
          <t>pdf</t>
        </is>
      </c>
      <c r="W29" s="236" t="inlineStr">
        <is>
          <t>1.7 MB</t>
        </is>
      </c>
      <c r="X29" s="240" t="inlineStr">
        <is>
          <t>&lt;p&gt;Mengapa banyak siswa yang menganggap matematika adalah mata pelajaran yang sangat sulit? Hal itu dikarenakan mereka sudah menanamkan pernyataan bahwa &amp;ldquo;Matematika itu sulit&amp;rdquo; sedari awal sehingga pikiran siswa menjadi terisolasi dan enggan untuk belajar matematika dengan cara yang lebih menyenangkan lagi.&lt;/p&gt;
 &lt;p&gt;Guru tidak bisa menyalahkan siswa sepenuhnya. Hal itu dikarenakan guru tidak cukup berhasil dalam menerapkan proses pembelajaran yang menyenangkan. Banyak siswa yang tidak terlalu menyukai guru mata pelajaran matematika mereka di sekolah. Pandangan mereka terhadap guru matematika adalah menyeramkan. Dengan demikian guru harus segera mengganti strategi dan metode pembelajaran matematika di kelas.&lt;/p&gt;
 &lt;p&gt;Buku ini akan mengupas tuntas bagaimana seorang guru mengajarkan matematika&amp;nbsp;dengan strategi yang tepat&amp;nbsp;sehingga siswa merasa senang dan tidak takut belajar matematika. Berbagai macam bentuk strategi pembelajaran matematika ada di dalam buku ini. Selamat membaca!&lt;/p&gt;</t>
        </is>
      </c>
      <c r="Y29" s="235" t="n">
        <v>79536</v>
      </c>
      <c r="Z29" s="88" t="n"/>
      <c r="AA29" s="241">
        <f>Y37*Z37</f>
        <v/>
      </c>
      <c r="AB29" s="242" t="inlineStr">
        <is>
          <t>fadd5933-df7e-448a-b9d2-6337e9dba162</t>
        </is>
      </c>
    </row>
    <row r="30" ht="15" customHeight="1" s="283">
      <c r="A30" s="235" t="n">
        <v>29</v>
      </c>
      <c r="B30" s="222">
        <f>HYPERLINK("https://mocostore.moco.co.id/catalog/"&amp;AB38,"Klik Disini")</f>
        <v/>
      </c>
      <c r="C30" s="236" t="inlineStr">
        <is>
          <t>Desain Pembelajaran IPA Asyik dan Menyenangkan</t>
        </is>
      </c>
      <c r="D30" s="236" t="n"/>
      <c r="E30" s="236" t="inlineStr">
        <is>
          <t>Ulam Ayunda, S.Pd.Gr</t>
        </is>
      </c>
      <c r="F30" s="237" t="inlineStr">
        <is>
          <t>978-623-8024-30-8</t>
        </is>
      </c>
      <c r="G30" s="236" t="inlineStr">
        <is>
          <t>978-623-8024-26-1</t>
        </is>
      </c>
      <c r="H30" s="236" t="inlineStr">
        <is>
          <t>Pendidikan</t>
        </is>
      </c>
      <c r="I30" s="238" t="inlineStr">
        <is>
          <t>Perguruan Tinggi</t>
        </is>
      </c>
      <c r="J30" s="239" t="inlineStr">
        <is>
          <t>009.10</t>
        </is>
      </c>
      <c r="K30" s="236" t="inlineStr">
        <is>
          <t>Edisi Ke-1</t>
        </is>
      </c>
      <c r="L30" s="236" t="n"/>
      <c r="M30" s="236" t="inlineStr">
        <is>
          <t>Tidak Tersedia</t>
        </is>
      </c>
      <c r="N30" s="236" t="inlineStr">
        <is>
          <t>Indonesia</t>
        </is>
      </c>
      <c r="O30" s="236" t="inlineStr">
        <is>
          <t>Bukan fiksi</t>
        </is>
      </c>
      <c r="P30" s="236" t="n">
        <v>2022</v>
      </c>
      <c r="Q30" s="236" t="n">
        <v>2022</v>
      </c>
      <c r="R30" s="240" t="inlineStr">
        <is>
          <t>CV Ananta Vidya</t>
        </is>
      </c>
      <c r="S30" s="240" t="inlineStr">
        <is>
          <t>Ananta Vidya CV</t>
        </is>
      </c>
      <c r="T30" s="236" t="inlineStr">
        <is>
          <t>Lokal</t>
        </is>
      </c>
      <c r="U30" s="239" t="n">
        <v>132</v>
      </c>
      <c r="V30" s="239" t="inlineStr">
        <is>
          <t>pdf</t>
        </is>
      </c>
      <c r="W30" s="236" t="inlineStr">
        <is>
          <t>1.6 MB</t>
        </is>
      </c>
      <c r="X30" s="240" t="inlineStr">
        <is>
          <t>&lt;p&gt;Buku ini menyajikan beragam cara dan desain yang menarik dalam membelajarkan IPA kepada peserta didik. Harapannya bahwa peserta didik akan tertarik dan senang dengan belajar IPA karena disajikan dengan cara yang menarik pula. Sekarang saatnya Anda akan menikmati indahnya mengajar dengan dibarengi antusias para peserta didik dalam menerima kehadiran Anda di kelas. Selamat membaca!&lt;/p&gt;</t>
        </is>
      </c>
      <c r="Y30" s="235" t="n">
        <v>77088</v>
      </c>
      <c r="Z30" s="88" t="n"/>
      <c r="AA30" s="241">
        <f>Y38*Z38</f>
        <v/>
      </c>
      <c r="AB30" s="242" t="inlineStr">
        <is>
          <t>1b1f5f7f-0deb-4da4-983a-58f62b07a2f6</t>
        </is>
      </c>
    </row>
    <row r="31" ht="15" customHeight="1" s="283">
      <c r="A31" s="235" t="n">
        <v>31</v>
      </c>
      <c r="B31" s="222">
        <f>HYPERLINK("https://mocostore.moco.co.id/catalog/"&amp;AB40,"Klik Disini")</f>
        <v/>
      </c>
      <c r="C31" s="236" t="inlineStr">
        <is>
          <t>Media dan Sumber Belajar IPS</t>
        </is>
      </c>
      <c r="D31" s="236" t="n"/>
      <c r="E31" s="236" t="inlineStr">
        <is>
          <t>Abdul Kholiq, S.Pd</t>
        </is>
      </c>
      <c r="F31" s="237" t="inlineStr">
        <is>
          <t>978-623-8024-38-4</t>
        </is>
      </c>
      <c r="G31" s="236" t="inlineStr">
        <is>
          <t>978-623-8024-37-7</t>
        </is>
      </c>
      <c r="H31" s="236" t="inlineStr">
        <is>
          <t>Pendidikan</t>
        </is>
      </c>
      <c r="I31" s="238" t="inlineStr">
        <is>
          <t>Perguruan Tinggi</t>
        </is>
      </c>
      <c r="J31" s="239" t="inlineStr">
        <is>
          <t>009.10</t>
        </is>
      </c>
      <c r="K31" s="236" t="inlineStr">
        <is>
          <t>Edisi Ke-1</t>
        </is>
      </c>
      <c r="L31" s="236" t="n"/>
      <c r="M31" s="236" t="inlineStr">
        <is>
          <t>Tidak Tersedia</t>
        </is>
      </c>
      <c r="N31" s="236" t="inlineStr">
        <is>
          <t>Indonesia</t>
        </is>
      </c>
      <c r="O31" s="236" t="inlineStr">
        <is>
          <t>Bukan fiksi</t>
        </is>
      </c>
      <c r="P31" s="236" t="n">
        <v>2022</v>
      </c>
      <c r="Q31" s="236" t="n">
        <v>2022</v>
      </c>
      <c r="R31" s="240" t="inlineStr">
        <is>
          <t>CV Ananta Vidya</t>
        </is>
      </c>
      <c r="S31" s="240" t="inlineStr">
        <is>
          <t>Ananta Vidya CV</t>
        </is>
      </c>
      <c r="T31" s="236" t="inlineStr">
        <is>
          <t>Lokal</t>
        </is>
      </c>
      <c r="U31" s="239" t="n">
        <v>137</v>
      </c>
      <c r="V31" s="239" t="inlineStr">
        <is>
          <t>pdf</t>
        </is>
      </c>
      <c r="W31" s="236" t="inlineStr">
        <is>
          <t>2.1 MB</t>
        </is>
      </c>
      <c r="X31" s="240" t="inlineStr">
        <is>
          <t>&lt;p&gt;Tak lengkap rasanya apabila dalam kegiatan belajar mengajar tidak ada media dan sumber belajar. Keduanya merupakan salah satu pokok atau dasar yang diperlukan seorang guru saat akan mengajar siswanya. Kedua hal itupun berkaitan satu sama lain, dimana media berperan sebagai alat yang digunakan saat belajar mengajar sedangkan sumber adalah asal bahan ajar yang dirujuk sebagai materi yang akan diberikan kepada peserta didik nantinya.&lt;/p&gt;
 &lt;p&gt;Buku ini akan mengupas tuntas media pembelajaran dan sumber belajar dalam mata pelajaran IPS. Tentunya buku ini sangat membantu para pembaca utamanya guru IPS sebagai referensi sumber bacaan untuk menambah wawasan dan keilmuan di bidang IPS.&lt;/p&gt;</t>
        </is>
      </c>
      <c r="Y31" s="235" t="n">
        <v>78448</v>
      </c>
      <c r="Z31" s="88" t="n"/>
      <c r="AA31" s="241">
        <f>Y40*Z40</f>
        <v/>
      </c>
      <c r="AB31" s="242" t="inlineStr">
        <is>
          <t>70eb6e4e-e6d3-433c-be36-785b24ddc85a</t>
        </is>
      </c>
    </row>
    <row r="32" ht="15" customHeight="1" s="283">
      <c r="A32" s="235" t="n">
        <v>32</v>
      </c>
      <c r="B32" s="222">
        <f>HYPERLINK("https://mocostore.moco.co.id/catalog/"&amp;AB41,"Klik Disini")</f>
        <v/>
      </c>
      <c r="C32" s="236" t="inlineStr">
        <is>
          <t>Tentang Pahlawan</t>
        </is>
      </c>
      <c r="D32" s="236" t="inlineStr">
        <is>
          <t>Kumpulan Puisi</t>
        </is>
      </c>
      <c r="E32" s="236" t="inlineStr">
        <is>
          <t>Sri Widayati, S.Pd.SD</t>
        </is>
      </c>
      <c r="F32" s="237" t="inlineStr">
        <is>
          <t>978-623-8024-42-1</t>
        </is>
      </c>
      <c r="G32" s="236" t="inlineStr">
        <is>
          <t>978-623-8024-41-4</t>
        </is>
      </c>
      <c r="H32" s="236" t="inlineStr">
        <is>
          <t>Puisi</t>
        </is>
      </c>
      <c r="I32" s="238" t="inlineStr">
        <is>
          <t>Perguruan Tinggi</t>
        </is>
      </c>
      <c r="J32" s="239" t="inlineStr">
        <is>
          <t>009.19</t>
        </is>
      </c>
      <c r="K32" s="236" t="inlineStr">
        <is>
          <t>Edisi Ke-1</t>
        </is>
      </c>
      <c r="L32" s="236" t="n"/>
      <c r="M32" s="236" t="inlineStr">
        <is>
          <t>Tidak Tersedia</t>
        </is>
      </c>
      <c r="N32" s="236" t="inlineStr">
        <is>
          <t>Indonesia</t>
        </is>
      </c>
      <c r="O32" s="236" t="inlineStr">
        <is>
          <t>Puisi</t>
        </is>
      </c>
      <c r="P32" s="236" t="n">
        <v>2022</v>
      </c>
      <c r="Q32" s="236" t="n">
        <v>2022</v>
      </c>
      <c r="R32" s="240" t="inlineStr">
        <is>
          <t>CV Ananta Vidya</t>
        </is>
      </c>
      <c r="S32" s="240" t="inlineStr">
        <is>
          <t>Ananta Vidya CV</t>
        </is>
      </c>
      <c r="T32" s="236" t="inlineStr">
        <is>
          <t>Lokal</t>
        </is>
      </c>
      <c r="U32" s="239" t="n">
        <v>65</v>
      </c>
      <c r="V32" s="239" t="inlineStr">
        <is>
          <t>pdf</t>
        </is>
      </c>
      <c r="W32" s="236" t="inlineStr">
        <is>
          <t>2.6 MB</t>
        </is>
      </c>
      <c r="X32" s="240" t="inlineStr">
        <is>
          <t>&lt;p&gt;Pahlawan. Sebuah kata yang sarat dengan makna perjuangan. Perjuangan dalam bentuk apa&amp;nbsp;pun baik jiwa raga, harta, dan&amp;nbsp; takhta dikorbankannya. Sebagai pengingat diri bahwa kita janganlah menjadi JASMERAH (jangan pernah melupakan sejarah). Bangsa yang besar adalah bangsa yang menghargai jasa para pahlawan. Sebagai generasi penerus bangsa, kita harus meneladani sikap dari para pahlawan pejuang negeri ini. Bagaimana cara kita meneladaninya? Apakah kita sudah berjuang seperti mereka? Beragam jenis keteladanan dan sosok pahlawan akan disuguhkan dalam buku ini. Apa, siapa, dan bagaimana, simak saja puisi karya seorang pendidik berikut ini!&lt;/p&gt;</t>
        </is>
      </c>
      <c r="Y32" s="235" t="n">
        <v>35318</v>
      </c>
      <c r="Z32" s="88" t="n"/>
      <c r="AA32" s="241">
        <f>Y41*Z41</f>
        <v/>
      </c>
      <c r="AB32" s="242" t="inlineStr">
        <is>
          <t>cbbcc756-9e75-41e8-a376-e93264d191eb</t>
        </is>
      </c>
    </row>
    <row r="33" ht="15" customHeight="1" s="283">
      <c r="A33" s="235" t="n">
        <v>33</v>
      </c>
      <c r="B33" s="222">
        <f>HYPERLINK("https://mocostore.moco.co.id/catalog/"&amp;AB42,"Klik Disini")</f>
        <v/>
      </c>
      <c r="C33" s="236" t="inlineStr">
        <is>
          <t>Kilasan Puisiku</t>
        </is>
      </c>
      <c r="D33" s="236" t="n"/>
      <c r="E33" s="236" t="inlineStr">
        <is>
          <t>Magdalena D.S., S.Pd</t>
        </is>
      </c>
      <c r="F33" s="237" t="inlineStr">
        <is>
          <t>978-623-8024-49-0</t>
        </is>
      </c>
      <c r="G33" s="236" t="inlineStr">
        <is>
          <t>978-623-8024-50-6</t>
        </is>
      </c>
      <c r="H33" s="236" t="inlineStr">
        <is>
          <t>Puisi</t>
        </is>
      </c>
      <c r="I33" s="238" t="inlineStr">
        <is>
          <t>Perguruan Tinggi</t>
        </is>
      </c>
      <c r="J33" s="239" t="inlineStr">
        <is>
          <t>009.19</t>
        </is>
      </c>
      <c r="K33" s="236" t="inlineStr">
        <is>
          <t>Edisi Ke-1</t>
        </is>
      </c>
      <c r="L33" s="236" t="n"/>
      <c r="M33" s="236" t="inlineStr">
        <is>
          <t>Tidak Tersedia</t>
        </is>
      </c>
      <c r="N33" s="236" t="inlineStr">
        <is>
          <t>Indonesia</t>
        </is>
      </c>
      <c r="O33" s="236" t="inlineStr">
        <is>
          <t>Puisi</t>
        </is>
      </c>
      <c r="P33" s="236" t="n">
        <v>2023</v>
      </c>
      <c r="Q33" s="236" t="n">
        <v>2023</v>
      </c>
      <c r="R33" s="240" t="inlineStr">
        <is>
          <t>CV Ananta Vidya</t>
        </is>
      </c>
      <c r="S33" s="240" t="inlineStr">
        <is>
          <t>Ananta Vidya CV</t>
        </is>
      </c>
      <c r="T33" s="236" t="inlineStr">
        <is>
          <t>Lokal</t>
        </is>
      </c>
      <c r="U33" s="239" t="n">
        <v>61</v>
      </c>
      <c r="V33" s="239" t="inlineStr">
        <is>
          <t>pdf</t>
        </is>
      </c>
      <c r="W33" s="236" t="inlineStr">
        <is>
          <t>1.7 MB</t>
        </is>
      </c>
      <c r="X33" s="240" t="inlineStr">
        <is>
          <t>&lt;p&gt;&amp;ldquo;Tak terhitung berapa kali jalan meliuk&amp;rdquo;&lt;br /&gt;
 &amp;nbsp;&lt;br /&gt;
 &amp;ldquo;Ada niat tuk disambut&lt;br /&gt;
 Bukan hanya mengkaji&amp;rdquo;&lt;br /&gt;
 &amp;nbsp;&lt;br /&gt;
 &amp;ldquo;Banyak cerita yang belum kukatakan&lt;br /&gt;
 Menyibak rumput hijau, dedaunan&lt;br /&gt;
 Bahkan semak berduri dan ilalang&amp;rdquo;&lt;br /&gt;
 &amp;nbsp;&lt;br /&gt;
 &amp;ldquo;Sekarang kita menggores waktu&amp;rdquo;&lt;br /&gt;
 &amp;nbsp;&lt;br /&gt;
 &amp;ldquo;Jatuh dan bangkit lagi&amp;rdquo;&lt;/p&gt;</t>
        </is>
      </c>
      <c r="Y33" s="235" t="n">
        <v>54784</v>
      </c>
      <c r="Z33" s="88" t="n"/>
      <c r="AA33" s="241">
        <f>Y42*Z42</f>
        <v/>
      </c>
      <c r="AB33" s="242" t="inlineStr">
        <is>
          <t>9cd7017d-31f3-4a43-bf31-f9324d934786</t>
        </is>
      </c>
    </row>
    <row r="34" ht="15" customHeight="1" s="283">
      <c r="A34" s="235" t="n">
        <v>34</v>
      </c>
      <c r="B34" s="222">
        <f>HYPERLINK("https://mocostore.moco.co.id/catalog/"&amp;AB43,"Klik Disini")</f>
        <v/>
      </c>
      <c r="C34" s="236" t="inlineStr">
        <is>
          <t>Dunia Mimpiku</t>
        </is>
      </c>
      <c r="D34" s="236" t="n"/>
      <c r="E34" s="236" t="inlineStr">
        <is>
          <t>Ritartini</t>
        </is>
      </c>
      <c r="F34" s="237" t="inlineStr">
        <is>
          <t>978-623-8024-47-6</t>
        </is>
      </c>
      <c r="G34" s="236" t="inlineStr">
        <is>
          <t>978-623-8024-48-3</t>
        </is>
      </c>
      <c r="H34" s="236" t="inlineStr">
        <is>
          <t>Puisi</t>
        </is>
      </c>
      <c r="I34" s="238" t="inlineStr">
        <is>
          <t>Perguruan Tinggi</t>
        </is>
      </c>
      <c r="J34" s="239" t="inlineStr">
        <is>
          <t>009.19</t>
        </is>
      </c>
      <c r="K34" s="236" t="inlineStr">
        <is>
          <t>Edisi Ke-1</t>
        </is>
      </c>
      <c r="L34" s="236" t="n"/>
      <c r="M34" s="236" t="inlineStr">
        <is>
          <t>Tidak Tersedia</t>
        </is>
      </c>
      <c r="N34" s="236" t="inlineStr">
        <is>
          <t>Indonesia</t>
        </is>
      </c>
      <c r="O34" s="236" t="inlineStr">
        <is>
          <t>Puisi</t>
        </is>
      </c>
      <c r="P34" s="236" t="n">
        <v>2023</v>
      </c>
      <c r="Q34" s="236" t="n">
        <v>2023</v>
      </c>
      <c r="R34" s="240" t="inlineStr">
        <is>
          <t>CV Ananta Vidya</t>
        </is>
      </c>
      <c r="S34" s="240" t="inlineStr">
        <is>
          <t>Ananta Vidya CV</t>
        </is>
      </c>
      <c r="T34" s="236" t="inlineStr">
        <is>
          <t>Lokal</t>
        </is>
      </c>
      <c r="U34" s="239" t="n">
        <v>62</v>
      </c>
      <c r="V34" s="239" t="inlineStr">
        <is>
          <t>pdf</t>
        </is>
      </c>
      <c r="W34" s="236" t="inlineStr">
        <is>
          <t>1.7 MB</t>
        </is>
      </c>
      <c r="X34" s="240" t="inlineStr">
        <is>
          <t>&lt;p&gt;&amp;ldquo;Ya&amp;hellip;, aku sama sepertimu &amp;hellip;&lt;/p&gt;
 &lt;p&gt;Mencintai dalam diam &amp;hellip;&lt;/p&gt;
 &lt;p&gt;Menyembunyikan kasih sayang &amp;hellip;&lt;/p&gt;
 &lt;p&gt;Meski tidak banyak kalimat yang terucap saat bersama&amp;rdquo;&lt;/p&gt;
 &lt;p&gt;&amp;nbsp;&lt;/p&gt;
 &lt;p&gt;&amp;ldquo;Di balik langkah-langkah kecil&lt;/p&gt;
 &lt;p&gt;&amp;nbsp;Dan langkah-langkah besar&amp;rdquo;&lt;/p&gt;
 &lt;p&gt;&amp;nbsp;&lt;/p&gt;
 &lt;p&gt;&amp;ldquo;Hingga titik penghabisan darah&lt;/p&gt;
 &lt;p&gt;&amp;nbsp;Janganlah kita bercerai-berai&amp;rdquo;&lt;/p&gt;
 &lt;p&gt;&amp;nbsp;&lt;/p&gt;
 &lt;p&gt;&amp;ldquo;Tak&amp;rsquo;kan terpisah&amp;rdquo;&lt;/p&gt;</t>
        </is>
      </c>
      <c r="Y34" s="235" t="n">
        <v>58320</v>
      </c>
      <c r="Z34" s="88" t="n"/>
      <c r="AA34" s="241">
        <f>Y43*Z43</f>
        <v/>
      </c>
      <c r="AB34" s="242" t="inlineStr">
        <is>
          <t>97608b40-d708-4863-9a66-dba937ff10c7</t>
        </is>
      </c>
    </row>
    <row r="35" ht="15" customHeight="1" s="283">
      <c r="A35" s="235" t="n">
        <v>36</v>
      </c>
      <c r="B35" s="222">
        <f>HYPERLINK("https://mocostore.moco.co.id/catalog/"&amp;AB45,"Klik Disini")</f>
        <v/>
      </c>
      <c r="C35" s="236" t="inlineStr">
        <is>
          <t>Kelinciku</t>
        </is>
      </c>
      <c r="D35" s="236" t="n"/>
      <c r="E35" s="236" t="inlineStr">
        <is>
          <t>Ani Sukarsih, S.Pd.AUD</t>
        </is>
      </c>
      <c r="F35" s="237" t="inlineStr">
        <is>
          <t>978-623-8024-59-9</t>
        </is>
      </c>
      <c r="G35" s="236" t="inlineStr">
        <is>
          <t>978-623-8024-60-5</t>
        </is>
      </c>
      <c r="H35" s="236" t="inlineStr">
        <is>
          <t>Puisi</t>
        </is>
      </c>
      <c r="I35" s="238" t="inlineStr">
        <is>
          <t>Perguruan Tinggi</t>
        </is>
      </c>
      <c r="J35" s="239" t="inlineStr">
        <is>
          <t>009.19</t>
        </is>
      </c>
      <c r="K35" s="236" t="inlineStr">
        <is>
          <t>Edisi Ke-1</t>
        </is>
      </c>
      <c r="L35" s="236" t="n"/>
      <c r="M35" s="236" t="inlineStr">
        <is>
          <t>Tidak Tersedia</t>
        </is>
      </c>
      <c r="N35" s="236" t="inlineStr">
        <is>
          <t>Indonesia</t>
        </is>
      </c>
      <c r="O35" s="236" t="inlineStr">
        <is>
          <t>Puisi</t>
        </is>
      </c>
      <c r="P35" s="236" t="n">
        <v>2023</v>
      </c>
      <c r="Q35" s="236" t="n">
        <v>2023</v>
      </c>
      <c r="R35" s="240" t="inlineStr">
        <is>
          <t>CV Ananta Vidya</t>
        </is>
      </c>
      <c r="S35" s="240" t="inlineStr">
        <is>
          <t>Ananta Vidya CV</t>
        </is>
      </c>
      <c r="T35" s="236" t="inlineStr">
        <is>
          <t>Lokal</t>
        </is>
      </c>
      <c r="U35" s="239" t="n">
        <v>61</v>
      </c>
      <c r="V35" s="239" t="inlineStr">
        <is>
          <t>pdf</t>
        </is>
      </c>
      <c r="W35" s="236" t="inlineStr">
        <is>
          <t>1.1 MB</t>
        </is>
      </c>
      <c r="X35" s="240" t="inlineStr">
        <is>
          <t>&lt;p&gt;Puisi anak merupakan salah satu sarana bagi pendidik PAUD/TK untuk menanamkan kepada anak didiknya mengenali benda-benda ciptaan Tuhan. Melalui pembelajaran pembacaan puisi, diharapkan anak didik mampu belajar mencintai lingkungan yang ada di sekitar mereka.&lt;/p&gt;
 &lt;p&gt;Selain itu, anak didik dapat mengekspresikan dan mencurahkan perasaannya melalui berpuisi. Sehingga, melalui pembacaan puisi, selain mengenalkan ciptaan Tuhan, anak didik dapat menjaga keberlangsungan alam sekitar.&lt;/p&gt;</t>
        </is>
      </c>
      <c r="Y35" s="235" t="n">
        <v>57776</v>
      </c>
      <c r="Z35" s="88" t="n"/>
      <c r="AA35" s="241">
        <f>Y45*Z45</f>
        <v/>
      </c>
      <c r="AB35" s="242" t="inlineStr">
        <is>
          <t>c4eb1b66-c071-423d-976f-5d0832b0af68</t>
        </is>
      </c>
    </row>
    <row r="36" ht="15" customHeight="1" s="283">
      <c r="A36" s="235" t="n">
        <v>37</v>
      </c>
      <c r="B36" s="222">
        <f>HYPERLINK("https://mocostore.moco.co.id/catalog/"&amp;AB46,"Klik Disini")</f>
        <v/>
      </c>
      <c r="C36" s="236" t="inlineStr">
        <is>
          <t>Guru Penggerak, Merdeka dan Memesona</t>
        </is>
      </c>
      <c r="D36" s="236" t="n"/>
      <c r="E36" s="236" t="inlineStr">
        <is>
          <t>Erwin Widiasworo, S.Pd</t>
        </is>
      </c>
      <c r="F36" s="237" t="inlineStr">
        <is>
          <t>978-623-8024-62-9</t>
        </is>
      </c>
      <c r="G36" s="236" t="inlineStr">
        <is>
          <t>978-623-8024-61-2</t>
        </is>
      </c>
      <c r="H36" s="236" t="inlineStr">
        <is>
          <t>Pendidikan</t>
        </is>
      </c>
      <c r="I36" s="238" t="inlineStr">
        <is>
          <t>Perguruan Tinggi</t>
        </is>
      </c>
      <c r="J36" s="239" t="inlineStr">
        <is>
          <t>009.10</t>
        </is>
      </c>
      <c r="K36" s="236" t="inlineStr">
        <is>
          <t>Edisi Ke-1</t>
        </is>
      </c>
      <c r="L36" s="236" t="n"/>
      <c r="M36" s="236" t="inlineStr">
        <is>
          <t>Tidak Tersedia</t>
        </is>
      </c>
      <c r="N36" s="236" t="inlineStr">
        <is>
          <t>Indonesia</t>
        </is>
      </c>
      <c r="O36" s="236" t="inlineStr">
        <is>
          <t>Bukan fiksi</t>
        </is>
      </c>
      <c r="P36" s="236" t="n">
        <v>2023</v>
      </c>
      <c r="Q36" s="236" t="n">
        <v>2023</v>
      </c>
      <c r="R36" s="240" t="inlineStr">
        <is>
          <t>CV Ananta Vidya</t>
        </is>
      </c>
      <c r="S36" s="240" t="inlineStr">
        <is>
          <t>Ananta Vidya CV</t>
        </is>
      </c>
      <c r="T36" s="236" t="inlineStr">
        <is>
          <t>Lokal</t>
        </is>
      </c>
      <c r="U36" s="239" t="n">
        <v>145</v>
      </c>
      <c r="V36" s="239" t="inlineStr">
        <is>
          <t>pdf</t>
        </is>
      </c>
      <c r="W36" s="236" t="inlineStr">
        <is>
          <t>2.5 MB</t>
        </is>
      </c>
      <c r="X36" s="240" t="inlineStr">
        <is>
          <t>&lt;p&gt;Guru Penggerak memiliki berbagai kompetensi yang sangat berguna bagi proses perubahan di dunia pendidikan agar menjadi lebih baik. Guru penggerak adalah aktor perubahan dalam dunia pendidikan. Bagaimana peran dan tanggung jawab Guru Penggerak pada dunia pendidikan? Bagaimana konsep merdeka belajar, hingga mewujudkan sosok guru yang memesona di abad 21? Semua tersaji secara lengkap dalam buku ini.&lt;/p&gt;</t>
        </is>
      </c>
      <c r="Y36" s="235" t="n">
        <v>80896</v>
      </c>
      <c r="Z36" s="88" t="n"/>
      <c r="AA36" s="241">
        <f>Y46*Z46</f>
        <v/>
      </c>
      <c r="AB36" s="242" t="inlineStr">
        <is>
          <t>43d3d001-d4f8-4199-a431-5b51a1131adc</t>
        </is>
      </c>
    </row>
    <row r="37" ht="15" customHeight="1" s="283">
      <c r="A37" s="235" t="n">
        <v>41</v>
      </c>
      <c r="B37" s="222">
        <f>HYPERLINK("https://mocostore.moco.co.id/catalog/"&amp;AB50,"Klik Disini")</f>
        <v/>
      </c>
      <c r="C37" s="236" t="inlineStr">
        <is>
          <t>Embun Pagi</t>
        </is>
      </c>
      <c r="D37" s="236" t="n"/>
      <c r="E37" s="236" t="inlineStr">
        <is>
          <t>Heri Susetyo, S.Pd.SD</t>
        </is>
      </c>
      <c r="F37" s="237" t="inlineStr">
        <is>
          <t>978-623-8024-71-1</t>
        </is>
      </c>
      <c r="G37" s="236" t="inlineStr">
        <is>
          <t>978-623-8024-72-8</t>
        </is>
      </c>
      <c r="H37" s="236" t="inlineStr">
        <is>
          <t>Puisi</t>
        </is>
      </c>
      <c r="I37" s="238" t="inlineStr">
        <is>
          <t>Perguruan Tinggi</t>
        </is>
      </c>
      <c r="J37" s="239" t="inlineStr">
        <is>
          <t>009.19</t>
        </is>
      </c>
      <c r="K37" s="236" t="inlineStr">
        <is>
          <t>Edisi Ke-1</t>
        </is>
      </c>
      <c r="L37" s="236" t="n"/>
      <c r="M37" s="236" t="inlineStr">
        <is>
          <t>Tidak Tersedia</t>
        </is>
      </c>
      <c r="N37" s="236" t="inlineStr">
        <is>
          <t>Indonesia</t>
        </is>
      </c>
      <c r="O37" s="236" t="inlineStr">
        <is>
          <t>Puisi</t>
        </is>
      </c>
      <c r="P37" s="236" t="n">
        <v>2023</v>
      </c>
      <c r="Q37" s="236" t="n">
        <v>2023</v>
      </c>
      <c r="R37" s="240" t="inlineStr">
        <is>
          <t>CV Ananta Vidya</t>
        </is>
      </c>
      <c r="S37" s="240" t="inlineStr">
        <is>
          <t>Ananta Vidya CV</t>
        </is>
      </c>
      <c r="T37" s="236" t="inlineStr">
        <is>
          <t>Lokal</t>
        </is>
      </c>
      <c r="U37" s="239" t="n">
        <v>60</v>
      </c>
      <c r="V37" s="239" t="inlineStr">
        <is>
          <t>pdf</t>
        </is>
      </c>
      <c r="W37" s="236" t="inlineStr">
        <is>
          <t>1.2 MB</t>
        </is>
      </c>
      <c r="X37" s="240" t="inlineStr">
        <is>
          <t>&lt;p&gt;Buku Antologi Puisi Embun Pagi ini berisi kumpulan puisi dengan mengambil beberapa tema dengan harapan puisi-puisi yang telah terkumpul menjadi lebih banyak warna dan tidak membosankan bagi pembaca dari satu ke puisi lain.&lt;/p&gt;</t>
        </is>
      </c>
      <c r="Y37" s="235" t="n">
        <v>62220</v>
      </c>
      <c r="Z37" s="88" t="n"/>
      <c r="AA37" s="241">
        <f>Y50*Z50</f>
        <v/>
      </c>
      <c r="AB37" s="242" t="inlineStr">
        <is>
          <t>9ff3a9d6-5b96-46c9-93a7-3325ceedd7ab</t>
        </is>
      </c>
    </row>
    <row r="38" ht="15" customHeight="1" s="283">
      <c r="A38" s="235" t="n">
        <v>44</v>
      </c>
      <c r="B38" s="222">
        <f>HYPERLINK("https://mocostore.moco.co.id/catalog/"&amp;AB53,"Klik Disini")</f>
        <v/>
      </c>
      <c r="C38" s="236" t="inlineStr">
        <is>
          <t>Ngungak Kapanewon Imogiri</t>
        </is>
      </c>
      <c r="D38" s="236" t="n"/>
      <c r="E38" s="236" t="inlineStr">
        <is>
          <t>Mujiyana, Suprihatin, KRT. H. Rinta Iswara, Sudiharjo Cakra Atmaja, Murti Wardani</t>
        </is>
      </c>
      <c r="F38" s="237" t="inlineStr">
        <is>
          <t>978-623-8024-76-6</t>
        </is>
      </c>
      <c r="G38" s="236" t="inlineStr">
        <is>
          <t>978-623-8024-77-3</t>
        </is>
      </c>
      <c r="H38" s="236" t="inlineStr">
        <is>
          <t>Puisi</t>
        </is>
      </c>
      <c r="I38" s="238" t="inlineStr">
        <is>
          <t>Perguruan Tinggi</t>
        </is>
      </c>
      <c r="J38" s="239" t="inlineStr">
        <is>
          <t>009.19</t>
        </is>
      </c>
      <c r="K38" s="236" t="inlineStr">
        <is>
          <t>Edisi Ke-1</t>
        </is>
      </c>
      <c r="L38" s="236" t="n"/>
      <c r="M38" s="236" t="inlineStr">
        <is>
          <t>Tidak Tersedia</t>
        </is>
      </c>
      <c r="N38" s="236" t="inlineStr">
        <is>
          <t>Lainnya</t>
        </is>
      </c>
      <c r="O38" s="236" t="inlineStr">
        <is>
          <t>Puisi</t>
        </is>
      </c>
      <c r="P38" s="236" t="n">
        <v>2023</v>
      </c>
      <c r="Q38" s="236" t="n">
        <v>2023</v>
      </c>
      <c r="R38" s="240" t="inlineStr">
        <is>
          <t>CV Ananta Vidya</t>
        </is>
      </c>
      <c r="S38" s="240" t="inlineStr">
        <is>
          <t>Ananta Vidya CV</t>
        </is>
      </c>
      <c r="T38" s="236" t="inlineStr">
        <is>
          <t>Lokal</t>
        </is>
      </c>
      <c r="U38" s="239" t="n">
        <v>90</v>
      </c>
      <c r="V38" s="239" t="inlineStr">
        <is>
          <t>pdf</t>
        </is>
      </c>
      <c r="W38" s="236" t="inlineStr">
        <is>
          <t>1.9 MB</t>
        </is>
      </c>
      <c r="X38" s="240" t="inlineStr">
        <is>
          <t>&lt;p&gt;Perkembangan jaman wis mesthi melu lakune peradaban manungsa. Geguritan kudu bisa melu andhil potret keadaan ing jaman saiki. Geguritan karya sastra Jawa kaya dene puisi kang bebas ora ana aturan aturan baku. Geguritan &amp;quot;Ngungak Kapenewon Imogiri&amp;quot; nyuplik utawa gambaran kang ana ing Kapanewon Imogiri.&lt;/p&gt;
 &lt;p&gt;Ing pangajab generasi penerus ora nglalekake kasusastran Jawa kang adi luhung. Bisa melu nyebarke warta menawa Kapanewon&amp;nbsp; Imogiri iku papan wisata, papan kuliner uga papan kang akeh nyimpen sejarah lan kabudhayan kang kudu di uri-uri.&lt;/p&gt;
 &lt;p&gt;Geguritan &amp;ldquo;Ngungak Kapanewon Imogiri&amp;rdquo; bisa aweh wawasan apa kang ana ing wewengkon Kapanewon Imogiri. Para-para kang durung magerteni endahing Kapanewon Imogiri diprayogekake mundhut lan maca buku iki.&lt;/p&gt;
 &lt;p&gt;Bapak Drs. H. Totok Sudarto M.Pd selaku Ketua PGRI Kabupaten Bantul, atur pangandikan, bilih buku geguritan Ngungak Kapenewon Imogiri&amp;nbsp; menika sae sanget kagem wacan lan pangretosan manopo ingkang wonten ing Kapanewon Imogiri babagan budaya , wisata, lan kuliner ipun.&lt;/p&gt;</t>
        </is>
      </c>
      <c r="Y38" s="235" t="n">
        <v>71008</v>
      </c>
      <c r="Z38" s="88" t="n"/>
      <c r="AA38" s="241">
        <f>Y53*Z53</f>
        <v/>
      </c>
      <c r="AB38" s="242" t="inlineStr">
        <is>
          <t>b2c72969-fc03-4047-acfb-fc379053e6c8</t>
        </is>
      </c>
    </row>
    <row r="39" ht="15" customHeight="1" s="283">
      <c r="A39" s="235" t="n">
        <v>46</v>
      </c>
      <c r="B39" s="222">
        <f>HYPERLINK("https://mocostore.moco.co.id/catalog/"&amp;AB55,"Klik Disini")</f>
        <v/>
      </c>
      <c r="C39" s="236" t="inlineStr">
        <is>
          <t>Business &amp; Love</t>
        </is>
      </c>
      <c r="D39" s="236" t="n"/>
      <c r="E39" s="236" t="inlineStr">
        <is>
          <t>Fatimah Hidayahni Amin ... [et al.]</t>
        </is>
      </c>
      <c r="F39" s="237" t="inlineStr">
        <is>
          <t>978-623-8024-81-0</t>
        </is>
      </c>
      <c r="G39" s="236" t="inlineStr">
        <is>
          <t>978-623-8024-82-7</t>
        </is>
      </c>
      <c r="H39" s="236" t="inlineStr">
        <is>
          <t>Puisi</t>
        </is>
      </c>
      <c r="I39" s="238" t="inlineStr">
        <is>
          <t>Perguruan Tinggi</t>
        </is>
      </c>
      <c r="J39" s="239" t="inlineStr">
        <is>
          <t>009.19</t>
        </is>
      </c>
      <c r="K39" s="236" t="inlineStr">
        <is>
          <t>Edisi Ke-1</t>
        </is>
      </c>
      <c r="L39" s="236" t="n"/>
      <c r="M39" s="236" t="inlineStr">
        <is>
          <t>Tidak Tersedia</t>
        </is>
      </c>
      <c r="N39" s="236" t="inlineStr">
        <is>
          <t>Inggris</t>
        </is>
      </c>
      <c r="O39" s="236" t="inlineStr">
        <is>
          <t>Puisi</t>
        </is>
      </c>
      <c r="P39" s="236" t="n">
        <v>2023</v>
      </c>
      <c r="Q39" s="236" t="n">
        <v>2023</v>
      </c>
      <c r="R39" s="240" t="inlineStr">
        <is>
          <t>CV Ananta Vidya</t>
        </is>
      </c>
      <c r="S39" s="240" t="inlineStr">
        <is>
          <t>Ananta Vidya CV</t>
        </is>
      </c>
      <c r="T39" s="236" t="inlineStr">
        <is>
          <t>Lokal</t>
        </is>
      </c>
      <c r="U39" s="239" t="n">
        <v>100</v>
      </c>
      <c r="V39" s="239" t="inlineStr">
        <is>
          <t>pdf</t>
        </is>
      </c>
      <c r="W39" s="236" t="inlineStr">
        <is>
          <t>1.9 MB</t>
        </is>
      </c>
      <c r="X39" s="240" t="inlineStr">
        <is>
          <t>&lt;p&gt;The collection of poems about Business and Love is a thoughtful exploration of how these two concepts intersect in human life. The poets express their feelings and thoughts on the complex relationship between love and business, as well as the ways in which they influence each other.&lt;/p&gt;
 &lt;p&gt;Some of the poems offer a romantic and idealistic perspective on the relationship between love and business, portraying them as two complementary forces that can work together to create a fulfilling and prosperous life. Other poems, however, offer a more cynical view, highlighting the ways in which business can destroy love and vice versa.&lt;/p&gt;
 &lt;p&gt;The poems cover a wide range of topics, including the role of money in relationships, the challenges of balancing career and romance, and the impact of social and cultural norms on love and business. Each poem provides a unique perspective on the subject matter, and the collection as a whole offers a rich and nuanced exploration of the intersection of love and business.&lt;/p&gt;
 &lt;p&gt;Overall, the collection of poems about Business and Love is a compelling and thought-provoking work that will resonate with readers who are interested in exploring the complex and multifaceted relationship between these two essential aspects of human life.&lt;/p&gt;</t>
        </is>
      </c>
      <c r="Y39" s="235" t="n">
        <v>60224</v>
      </c>
      <c r="Z39" s="88" t="n"/>
      <c r="AA39" s="241">
        <f>Y55*Z55</f>
        <v/>
      </c>
      <c r="AB39" s="242" t="inlineStr">
        <is>
          <t>65dd5633-d669-46f2-abd8-41c3b81a3cda</t>
        </is>
      </c>
    </row>
    <row r="40" ht="15" customHeight="1" s="283">
      <c r="A40" s="235" t="n">
        <v>47</v>
      </c>
      <c r="B40" s="222">
        <f>HYPERLINK("https://mocostore.moco.co.id/catalog/"&amp;AB56,"Klik Disini")</f>
        <v/>
      </c>
      <c r="C40" s="236" t="inlineStr">
        <is>
          <t>Owah-Owahe Jaman</t>
        </is>
      </c>
      <c r="D40" s="236" t="n"/>
      <c r="E40" s="236" t="inlineStr">
        <is>
          <t>Tri Heriyanto</t>
        </is>
      </c>
      <c r="F40" s="237" t="inlineStr">
        <is>
          <t>978-623-8024-86-5</t>
        </is>
      </c>
      <c r="G40" s="236" t="inlineStr">
        <is>
          <t>978-623-8024-85-8</t>
        </is>
      </c>
      <c r="H40" s="236" t="inlineStr">
        <is>
          <t>Puisi</t>
        </is>
      </c>
      <c r="I40" s="238" t="inlineStr">
        <is>
          <t>Perguruan Tinggi</t>
        </is>
      </c>
      <c r="J40" s="239" t="inlineStr">
        <is>
          <t>009.19</t>
        </is>
      </c>
      <c r="K40" s="236" t="inlineStr">
        <is>
          <t>Edisi Ke-1</t>
        </is>
      </c>
      <c r="L40" s="236" t="n"/>
      <c r="M40" s="236" t="inlineStr">
        <is>
          <t>Tidak Tersedia</t>
        </is>
      </c>
      <c r="N40" s="236" t="inlineStr">
        <is>
          <t>Lainnya</t>
        </is>
      </c>
      <c r="O40" s="236" t="inlineStr">
        <is>
          <t>Puisi</t>
        </is>
      </c>
      <c r="P40" s="236" t="n">
        <v>2023</v>
      </c>
      <c r="Q40" s="236" t="n">
        <v>2023</v>
      </c>
      <c r="R40" s="240" t="inlineStr">
        <is>
          <t>CV Ananta Vidya</t>
        </is>
      </c>
      <c r="S40" s="240" t="inlineStr">
        <is>
          <t>Ananta Vidya CV</t>
        </is>
      </c>
      <c r="T40" s="236" t="inlineStr">
        <is>
          <t>Lokal</t>
        </is>
      </c>
      <c r="U40" s="239" t="n">
        <v>96</v>
      </c>
      <c r="V40" s="239" t="inlineStr">
        <is>
          <t>pdf</t>
        </is>
      </c>
      <c r="W40" s="236" t="inlineStr">
        <is>
          <t>1.3 MB</t>
        </is>
      </c>
      <c r="X40" s="240" t="inlineStr">
        <is>
          <t>&lt;p&gt;Owah-Owahe Jaman, inggih menika kempalan geguritan ingkang isinipun kasunyatan gesang padintenan ingkang dipunalami dening para warga masarakat. Geguritan ditulis kanthi ngutamakake pesen moral lan cara solah bawa ing jaman kang angel iki. Pamrayogi humor ingkang dipunandharaken inggih menika pamrayogi dhateng para mudha supados taksih saged mapan wonten ing lingkungan sosial, ngutamakaken kesopanan, gesang ingkang andhap, pidhato ingkang sakmenika wiwit ngalami kemunduran tata krama saha tata krama menika dipun rangkep wonten ing makalah menika.&lt;/p&gt;
 &lt;p&gt;Pangripta uga nyoba ngemas prastawa-prastawa aktual ing masyarakat kanggo nuwuhake tumindak ngadhepi kanyatan urip lan cara ngadhepi. Pesan moral ingkang sengaja dipunandharaken wonten ing seratan menika murni boten wonten gregetipun, ananging minangka langkah kangge nuwuhaken literasi.&lt;/p&gt;</t>
        </is>
      </c>
      <c r="Y40" s="235" t="n">
        <v>67568</v>
      </c>
      <c r="Z40" s="88" t="n"/>
      <c r="AA40" s="241">
        <f>Y56*Z56</f>
        <v/>
      </c>
      <c r="AB40" s="242" t="inlineStr">
        <is>
          <t>47a5594a-96ba-44de-b35f-7f41a168300b</t>
        </is>
      </c>
    </row>
    <row r="41" ht="15" customHeight="1" s="283">
      <c r="A41" s="235" t="n">
        <v>48</v>
      </c>
      <c r="B41" s="222">
        <f>HYPERLINK("https://mocostore.moco.co.id/catalog/"&amp;AB57,"Klik Disini")</f>
        <v/>
      </c>
      <c r="C41" s="236" t="inlineStr">
        <is>
          <t>Cahaya Cinta dan Kerinduan</t>
        </is>
      </c>
      <c r="D41" s="236" t="n"/>
      <c r="E41" s="236" t="inlineStr">
        <is>
          <t>Nurzannah Sari Nasution</t>
        </is>
      </c>
      <c r="F41" s="237" t="inlineStr">
        <is>
          <t>978-623-8024-88-9</t>
        </is>
      </c>
      <c r="G41" s="236" t="inlineStr">
        <is>
          <t>978-623-8024-87-2</t>
        </is>
      </c>
      <c r="H41" s="236" t="inlineStr">
        <is>
          <t>Puisi</t>
        </is>
      </c>
      <c r="I41" s="238" t="inlineStr">
        <is>
          <t>Perguruan Tinggi</t>
        </is>
      </c>
      <c r="J41" s="239" t="inlineStr">
        <is>
          <t>009.19</t>
        </is>
      </c>
      <c r="K41" s="236" t="inlineStr">
        <is>
          <t>Edisi Ke-1</t>
        </is>
      </c>
      <c r="L41" s="236" t="n"/>
      <c r="M41" s="236" t="inlineStr">
        <is>
          <t>Tidak Tersedia</t>
        </is>
      </c>
      <c r="N41" s="236" t="inlineStr">
        <is>
          <t>Indonesia</t>
        </is>
      </c>
      <c r="O41" s="236" t="inlineStr">
        <is>
          <t>Puisi</t>
        </is>
      </c>
      <c r="P41" s="236" t="n">
        <v>2023</v>
      </c>
      <c r="Q41" s="236" t="n">
        <v>2023</v>
      </c>
      <c r="R41" s="240" t="inlineStr">
        <is>
          <t>CV Ananta Vidya</t>
        </is>
      </c>
      <c r="S41" s="240" t="inlineStr">
        <is>
          <t>Ananta Vidya CV</t>
        </is>
      </c>
      <c r="T41" s="236" t="inlineStr">
        <is>
          <t>Lokal</t>
        </is>
      </c>
      <c r="U41" s="239" t="n">
        <v>101</v>
      </c>
      <c r="V41" s="239" t="inlineStr">
        <is>
          <t>pdf</t>
        </is>
      </c>
      <c r="W41" s="236" t="inlineStr">
        <is>
          <t>2.8 MB</t>
        </is>
      </c>
      <c r="X41" s="240" t="inlineStr">
        <is>
          <t>&lt;p&gt;Mentari dalam gulita, cahaya dalam kegelapan. Hadirmu seperti pelangi, memberi keindahan dalam hidupku. Disetiap nafas cintaku, kupanjatkan doa pada yang Maha Kuasa. Bukan cinta sesaat, buka fata morgana.&lt;/p&gt;</t>
        </is>
      </c>
      <c r="Y41" s="235" t="n">
        <v>68928</v>
      </c>
      <c r="Z41" s="88" t="n"/>
      <c r="AA41" s="241">
        <f>Y57*Z57</f>
        <v/>
      </c>
      <c r="AB41" s="242" t="inlineStr">
        <is>
          <t>e5383f58-618e-4015-981d-237ec73f2705</t>
        </is>
      </c>
    </row>
    <row r="42" ht="15" customHeight="1" s="283">
      <c r="A42" s="235" t="n">
        <v>49</v>
      </c>
      <c r="B42" s="222">
        <f>HYPERLINK("https://mocostore.moco.co.id/catalog/"&amp;AB58,"Klik Disini")</f>
        <v/>
      </c>
      <c r="C42" s="236" t="inlineStr">
        <is>
          <t>Sajak Awal Rembulan</t>
        </is>
      </c>
      <c r="D42" s="236" t="n"/>
      <c r="E42" s="236" t="inlineStr">
        <is>
          <t>Nurdah, S.Pd</t>
        </is>
      </c>
      <c r="F42" s="237" t="inlineStr">
        <is>
          <t>978-623-8024-97-1</t>
        </is>
      </c>
      <c r="G42" s="236" t="inlineStr">
        <is>
          <t>978-623-8024-98-8</t>
        </is>
      </c>
      <c r="H42" s="236" t="inlineStr">
        <is>
          <t>Puisi</t>
        </is>
      </c>
      <c r="I42" s="238" t="inlineStr">
        <is>
          <t>Perguruan Tinggi</t>
        </is>
      </c>
      <c r="J42" s="239" t="inlineStr">
        <is>
          <t>009.19</t>
        </is>
      </c>
      <c r="K42" s="236" t="inlineStr">
        <is>
          <t>Edisi Ke-1</t>
        </is>
      </c>
      <c r="L42" s="236" t="n"/>
      <c r="M42" s="236" t="inlineStr">
        <is>
          <t>Tidak Tersedia</t>
        </is>
      </c>
      <c r="N42" s="236" t="inlineStr">
        <is>
          <t>Indonesia</t>
        </is>
      </c>
      <c r="O42" s="236" t="inlineStr">
        <is>
          <t>Puisi</t>
        </is>
      </c>
      <c r="P42" s="236" t="n">
        <v>2023</v>
      </c>
      <c r="Q42" s="236" t="n">
        <v>2023</v>
      </c>
      <c r="R42" s="240" t="inlineStr">
        <is>
          <t>CV Ananta Vidya</t>
        </is>
      </c>
      <c r="S42" s="240" t="inlineStr">
        <is>
          <t>Ananta Vidya CV</t>
        </is>
      </c>
      <c r="T42" s="236" t="inlineStr">
        <is>
          <t>Lokal</t>
        </is>
      </c>
      <c r="U42" s="239" t="n">
        <v>108</v>
      </c>
      <c r="V42" s="239" t="inlineStr">
        <is>
          <t>pdf</t>
        </is>
      </c>
      <c r="W42" s="236" t="inlineStr">
        <is>
          <t>2.2 MB</t>
        </is>
      </c>
      <c r="X42" s="240" t="inlineStr">
        <is>
          <t>&lt;p&gt;Buku antologi puisi &amp;ldquo;Sajak Awal Rembulan &amp;ldquo; merupakan karya puisi dengan berbagai tema yang berbicara peristiwa memaknai serta turut menghadirkan realitas kehidupan. Mengutamakan kebebasan berekspresi dalam imajinasi kata akan tetapi mempunyai makna.&lt;/p&gt;
 &lt;p&gt;Buku ini tersirat untaian doa, harapan, cita-cita para generasi dan juara masa depan dalam menggapai asa. Namun tak lupa pula dia membingkai rasa hormatnya kepada pencipta dalam larik-larik penuh makna. Motivasi terhadap diri untuk mampu memberi cahaya terang laksana sinar rembulan.&lt;/p&gt;
 &lt;p&gt;Kumpulan puisi ini mengandung makna tentang rasa bangga dan tetap menjaga adab dalam setiap langkah dalam menjalankan tugas profesi setiap manusia. Serta ungkapan rasa syukur atas keagungan dengan berbagai keanekaragaman dan keanggunan alam.&lt;/p&gt;
 &lt;p&gt;Bacalah buku kumpulan puisi ini sebagai bentuk kecintaan dan rindu pada nilai kemanusiaan, nilai-nilai pendidikan meluruskan paradigma tentang memaknai cerita kehidupan yang sejati. Semoga bermanfaat, memberi semangat dan mampu menambah wawasan bagi para pembaca sekalian.&lt;/p&gt;</t>
        </is>
      </c>
      <c r="Y42" s="235" t="n">
        <v>69744</v>
      </c>
      <c r="Z42" s="88" t="n"/>
      <c r="AA42" s="241">
        <f>Y58*Z58</f>
        <v/>
      </c>
      <c r="AB42" s="242" t="inlineStr">
        <is>
          <t>e03c6b7b-046c-4705-b3b7-6cdc75eadd5c</t>
        </is>
      </c>
    </row>
    <row r="43" ht="15" customHeight="1" s="283">
      <c r="A43" s="235" t="n">
        <v>50</v>
      </c>
      <c r="B43" s="222">
        <f>HYPERLINK("https://mocostore.moco.co.id/catalog/"&amp;AB59,"Klik Disini")</f>
        <v/>
      </c>
      <c r="C43" s="236" t="inlineStr">
        <is>
          <t>Cermin Rasa</t>
        </is>
      </c>
      <c r="D43" s="236" t="n"/>
      <c r="E43" s="236" t="inlineStr">
        <is>
          <t>Endah Wahyuningsih</t>
        </is>
      </c>
      <c r="F43" s="237" t="inlineStr">
        <is>
          <t>978-623-8024-99-5</t>
        </is>
      </c>
      <c r="G43" s="236" t="inlineStr">
        <is>
          <t>978-623-8297-00-9</t>
        </is>
      </c>
      <c r="H43" s="236" t="inlineStr">
        <is>
          <t>Puisi</t>
        </is>
      </c>
      <c r="I43" s="238" t="inlineStr">
        <is>
          <t>Perguruan Tinggi</t>
        </is>
      </c>
      <c r="J43" s="239" t="inlineStr">
        <is>
          <t>009.19</t>
        </is>
      </c>
      <c r="K43" s="236" t="inlineStr">
        <is>
          <t>Edisi Ke-1</t>
        </is>
      </c>
      <c r="L43" s="236" t="n"/>
      <c r="M43" s="236" t="inlineStr">
        <is>
          <t>Tidak Tersedia</t>
        </is>
      </c>
      <c r="N43" s="236" t="inlineStr">
        <is>
          <t>Indonesia</t>
        </is>
      </c>
      <c r="O43" s="236" t="inlineStr">
        <is>
          <t>Puisi</t>
        </is>
      </c>
      <c r="P43" s="236" t="n">
        <v>2023</v>
      </c>
      <c r="Q43" s="236" t="n">
        <v>2023</v>
      </c>
      <c r="R43" s="240" t="inlineStr">
        <is>
          <t>CV Ananta Vidya</t>
        </is>
      </c>
      <c r="S43" s="240" t="inlineStr">
        <is>
          <t>Ananta Vidya CV</t>
        </is>
      </c>
      <c r="T43" s="236" t="inlineStr">
        <is>
          <t>Lokal</t>
        </is>
      </c>
      <c r="U43" s="239" t="n">
        <v>106</v>
      </c>
      <c r="V43" s="239" t="inlineStr">
        <is>
          <t>pdf</t>
        </is>
      </c>
      <c r="W43" s="236" t="inlineStr">
        <is>
          <t>1.6 MB</t>
        </is>
      </c>
      <c r="X43" s="240" t="inlineStr">
        <is>
          <t>&lt;p&gt;Cermin Rasa, sebuah buku kumpulan puisi yang merupakan ungkapan rasa dan pengalaman penulis dalam berkehidupan sosial. Menghadirkan 88 judul antara lain : Sahabat Terhalang Petang, Inspirasi, Cerita Tentang Ibu, Bendera Setengah Tiang, Penulis Bagai Kunang-Kunang, Koma di Penghujung, Filosofi Air Mata, dll.&lt;/p&gt;
 &lt;p&gt;Dengan membaca buku Cermin Rasa ini akan memberikan kepekaan, tentang perbedaan, kecintaan pada kemanusiaan, alam, dan cinta yang sejati, serta kerendahan hati sebagai makhluk ciptaan Tuhan.&lt;/p&gt;</t>
        </is>
      </c>
      <c r="Y43" s="235" t="n">
        <v>70288</v>
      </c>
      <c r="Z43" s="88" t="n"/>
      <c r="AA43" s="241">
        <f>Y59*Z59</f>
        <v/>
      </c>
      <c r="AB43" s="242" t="inlineStr">
        <is>
          <t>1c8c2d5a-11a0-4efb-ab1c-f136d4ef3083</t>
        </is>
      </c>
    </row>
    <row r="44" ht="15" customHeight="1" s="283">
      <c r="A44" s="235" t="n">
        <v>51</v>
      </c>
      <c r="B44" s="222">
        <f>HYPERLINK("https://mocostore.moco.co.id/catalog/"&amp;AB60,"Klik Disini")</f>
        <v/>
      </c>
      <c r="C44" s="236" t="inlineStr">
        <is>
          <t>Membangun Sekolah Berbasis QR Code</t>
        </is>
      </c>
      <c r="D44" s="236" t="n"/>
      <c r="E44" s="236" t="inlineStr">
        <is>
          <t>Prastowo Widagdo</t>
        </is>
      </c>
      <c r="F44" s="237" t="inlineStr">
        <is>
          <t>978-623-8297-07-8</t>
        </is>
      </c>
      <c r="G44" s="236" t="inlineStr">
        <is>
          <t>978-623-8297-08-5</t>
        </is>
      </c>
      <c r="H44" s="236" t="inlineStr">
        <is>
          <t>Pendidikan</t>
        </is>
      </c>
      <c r="I44" s="238" t="inlineStr">
        <is>
          <t>Perguruan Tinggi</t>
        </is>
      </c>
      <c r="J44" s="239" t="inlineStr">
        <is>
          <t>009.10</t>
        </is>
      </c>
      <c r="K44" s="236" t="inlineStr">
        <is>
          <t>Edisi Ke-1</t>
        </is>
      </c>
      <c r="L44" s="236" t="n"/>
      <c r="M44" s="236" t="inlineStr">
        <is>
          <t>Tidak Tersedia</t>
        </is>
      </c>
      <c r="N44" s="236" t="inlineStr">
        <is>
          <t>Indonesia</t>
        </is>
      </c>
      <c r="O44" s="236" t="inlineStr">
        <is>
          <t>Bukan fiksi</t>
        </is>
      </c>
      <c r="P44" s="236" t="n">
        <v>2023</v>
      </c>
      <c r="Q44" s="236" t="n">
        <v>2023</v>
      </c>
      <c r="R44" s="240" t="inlineStr">
        <is>
          <t>CV Ananta Vidya</t>
        </is>
      </c>
      <c r="S44" s="240" t="inlineStr">
        <is>
          <t>Ananta Vidya CV</t>
        </is>
      </c>
      <c r="T44" s="236" t="inlineStr">
        <is>
          <t>Lokal</t>
        </is>
      </c>
      <c r="U44" s="239" t="n">
        <v>100</v>
      </c>
      <c r="V44" s="239" t="inlineStr">
        <is>
          <t>pdf</t>
        </is>
      </c>
      <c r="W44" s="236" t="inlineStr">
        <is>
          <t>2.7 MB</t>
        </is>
      </c>
      <c r="X44" s="240" t="inlineStr">
        <is>
          <t>&lt;p&gt;Buku ini membahas berbagai topik penting seperti pengenalan tentang teknologi QR Code, cara membangun aplikasi QR Code, serta cara mengimplementasikan teknologi QR Code pada berbagai aspek pendidikan seperti dalam proses belajar mengajar, kegiatan ekstrakurikuler, dan administrasi sekolah. Selain itu, buku ini juga membahas tentang bagaimana QR Code dapat digunakan sebagai alat evaluasi dan pemantauan kegiatan siswa di sekolah.&lt;/p&gt;</t>
        </is>
      </c>
      <c r="Y44" s="235" t="n">
        <v>70832</v>
      </c>
      <c r="Z44" s="88" t="n"/>
      <c r="AA44" s="241">
        <f>Y60*Z60</f>
        <v/>
      </c>
      <c r="AB44" s="242" t="inlineStr">
        <is>
          <t>f1ae9114-2a6b-4a46-aea7-6282becf746c</t>
        </is>
      </c>
    </row>
    <row r="45" ht="15" customHeight="1" s="283">
      <c r="A45" s="235" t="n">
        <v>52</v>
      </c>
      <c r="B45" s="222">
        <f>HYPERLINK("https://mocostore.moco.co.id/catalog/"&amp;AB61,"Klik Disini")</f>
        <v/>
      </c>
      <c r="C45" s="236" t="inlineStr">
        <is>
          <t>Pengait Hati</t>
        </is>
      </c>
      <c r="D45" s="236" t="n"/>
      <c r="E45" s="236" t="inlineStr">
        <is>
          <t>Nur Rohmah Setiyawati</t>
        </is>
      </c>
      <c r="F45" s="237" t="inlineStr">
        <is>
          <t>978-623-8297-01-6</t>
        </is>
      </c>
      <c r="G45" s="236" t="inlineStr">
        <is>
          <t>978-623-8297-02-3</t>
        </is>
      </c>
      <c r="H45" s="236" t="inlineStr">
        <is>
          <t>Puisi</t>
        </is>
      </c>
      <c r="I45" s="238" t="inlineStr">
        <is>
          <t>Perguruan Tinggi</t>
        </is>
      </c>
      <c r="J45" s="239" t="inlineStr">
        <is>
          <t>009.19</t>
        </is>
      </c>
      <c r="K45" s="236" t="inlineStr">
        <is>
          <t>Edisi Ke-1</t>
        </is>
      </c>
      <c r="L45" s="236" t="n"/>
      <c r="M45" s="236" t="inlineStr">
        <is>
          <t>Tidak Tersedia</t>
        </is>
      </c>
      <c r="N45" s="236" t="inlineStr">
        <is>
          <t>Indonesia</t>
        </is>
      </c>
      <c r="O45" s="236" t="inlineStr">
        <is>
          <t>Puisi</t>
        </is>
      </c>
      <c r="P45" s="236" t="n">
        <v>2023</v>
      </c>
      <c r="Q45" s="236" t="n">
        <v>2023</v>
      </c>
      <c r="R45" s="240" t="inlineStr">
        <is>
          <t>CV Ananta Vidya</t>
        </is>
      </c>
      <c r="S45" s="240" t="inlineStr">
        <is>
          <t>Ananta Vidya CV</t>
        </is>
      </c>
      <c r="T45" s="236" t="inlineStr">
        <is>
          <t>Lokal</t>
        </is>
      </c>
      <c r="U45" s="239" t="n">
        <v>94</v>
      </c>
      <c r="V45" s="239" t="inlineStr">
        <is>
          <t>pdf</t>
        </is>
      </c>
      <c r="W45" s="236" t="inlineStr">
        <is>
          <t>1.5 MB</t>
        </is>
      </c>
      <c r="X45" s="240" t="inlineStr">
        <is>
          <t>&lt;p&gt;Melalui lembaran-lembaran puisi ini, kita akan diajak untuk menyelami ke dalam hati yang paling dalam. Dari rintihan kesedihan hingga sorot kegembiraan, puisi-puisi ini mengekspresikan perasaan yang tulus dan jujur. Setiap kata dipilih dengan hati-hati, menyampaikan emosi yang sulit diungkapkan dengan kata-kata biasa. Ia adalah jejak perjalanan jiwa yang mengalir dalam irama puisi. Bergabunglah dalam perjalanan ini, temukan kekuatan dan ketenangan dalam kata-kata yang tumbuh dari dalam hati.&lt;/p&gt;</t>
        </is>
      </c>
      <c r="Y45" s="235" t="n">
        <v>67024</v>
      </c>
      <c r="Z45" s="88" t="n"/>
      <c r="AA45" s="241">
        <f>Y61*Z61</f>
        <v/>
      </c>
      <c r="AB45" s="242" t="inlineStr">
        <is>
          <t>b072411b-a6cb-4dc0-aa2c-c492d7f0521f</t>
        </is>
      </c>
    </row>
    <row r="46" ht="15" customHeight="1" s="283">
      <c r="A46" s="235" t="n">
        <v>53</v>
      </c>
      <c r="B46" s="222">
        <f>HYPERLINK("https://mocostore.moco.co.id/catalog/"&amp;AB62,"Klik Disini")</f>
        <v/>
      </c>
      <c r="C46" s="236" t="inlineStr">
        <is>
          <t>Cinta dan Cita-Cita</t>
        </is>
      </c>
      <c r="D46" s="236" t="n"/>
      <c r="E46" s="236" t="inlineStr">
        <is>
          <t>Murni Mahmud ... [et al.]</t>
        </is>
      </c>
      <c r="F46" s="237" t="inlineStr">
        <is>
          <t>978-623-8297-03-0</t>
        </is>
      </c>
      <c r="G46" s="236" t="inlineStr">
        <is>
          <t>978-623-8297-04-7</t>
        </is>
      </c>
      <c r="H46" s="236" t="inlineStr">
        <is>
          <t>Puisi</t>
        </is>
      </c>
      <c r="I46" s="238" t="inlineStr">
        <is>
          <t>Perguruan Tinggi</t>
        </is>
      </c>
      <c r="J46" s="239" t="inlineStr">
        <is>
          <t>009.19</t>
        </is>
      </c>
      <c r="K46" s="236" t="inlineStr">
        <is>
          <t>Edisi Ke-1</t>
        </is>
      </c>
      <c r="L46" s="236" t="n"/>
      <c r="M46" s="236" t="inlineStr">
        <is>
          <t>Tidak Tersedia</t>
        </is>
      </c>
      <c r="N46" s="236" t="inlineStr">
        <is>
          <t>Indonesia</t>
        </is>
      </c>
      <c r="O46" s="236" t="inlineStr">
        <is>
          <t>Puisi</t>
        </is>
      </c>
      <c r="P46" s="236" t="n">
        <v>2023</v>
      </c>
      <c r="Q46" s="236" t="n">
        <v>2023</v>
      </c>
      <c r="R46" s="240" t="inlineStr">
        <is>
          <t>CV Ananta Vidya</t>
        </is>
      </c>
      <c r="S46" s="240" t="inlineStr">
        <is>
          <t>Ananta Vidya CV</t>
        </is>
      </c>
      <c r="T46" s="236" t="inlineStr">
        <is>
          <t>Lokal</t>
        </is>
      </c>
      <c r="U46" s="239" t="n">
        <v>97</v>
      </c>
      <c r="V46" s="239" t="inlineStr">
        <is>
          <t>pdf</t>
        </is>
      </c>
      <c r="W46" s="236" t="inlineStr">
        <is>
          <t>1.8 MB</t>
        </is>
      </c>
      <c r="X46" s="240" t="inlineStr">
        <is>
          <t>&lt;p&gt;Antologi &amp;quot;Cinta dan Cita- Cita &amp;quot; adalah sebuah kumpulan puisi yang mencerahkan dan memotivasi. Ia membangkitkan semangat pembaca untuk menjalani kehidupan dengan penuh cinta dan berani mengejar cita-cita mereka. Puisi-puisi dalam antologi ini akan merasuk ke dalam jiwa, menggugah hati, dan mendorong pembaca untuk berani bermimpi dan berjuang meraih apa yang mereka impikan.&lt;/p&gt;</t>
        </is>
      </c>
      <c r="Y46" s="235" t="n">
        <v>92008</v>
      </c>
      <c r="Z46" s="88" t="n"/>
      <c r="AA46" s="241">
        <f>Y62*Z62</f>
        <v/>
      </c>
      <c r="AB46" s="242" t="inlineStr">
        <is>
          <t>457ef2eb-6c9b-4e05-b3ea-dede87d68e01</t>
        </is>
      </c>
    </row>
    <row r="47" ht="15" customHeight="1" s="283">
      <c r="A47" s="235" t="n">
        <v>54</v>
      </c>
      <c r="B47" s="222">
        <f>HYPERLINK("https://mocostore.moco.co.id/catalog/"&amp;AB63,"Klik Disini")</f>
        <v/>
      </c>
      <c r="C47" s="236" t="inlineStr">
        <is>
          <t>Sekolah Siaga Kependudukan</t>
        </is>
      </c>
      <c r="D47" s="236" t="n"/>
      <c r="E47" s="236" t="inlineStr">
        <is>
          <t>Hj. Dini Indriani, M.Pd</t>
        </is>
      </c>
      <c r="F47" s="237" t="inlineStr">
        <is>
          <t>978-623-8297-05-4</t>
        </is>
      </c>
      <c r="G47" s="236" t="inlineStr">
        <is>
          <t>978-623-8297-06-1</t>
        </is>
      </c>
      <c r="H47" s="236" t="inlineStr">
        <is>
          <t>Pendidikan</t>
        </is>
      </c>
      <c r="I47" s="238" t="inlineStr">
        <is>
          <t>Perguruan Tinggi</t>
        </is>
      </c>
      <c r="J47" s="239" t="inlineStr">
        <is>
          <t>009.10</t>
        </is>
      </c>
      <c r="K47" s="236" t="inlineStr">
        <is>
          <t>Edisi Ke-1</t>
        </is>
      </c>
      <c r="L47" s="236" t="n"/>
      <c r="M47" s="236" t="inlineStr">
        <is>
          <t>Tidak Tersedia</t>
        </is>
      </c>
      <c r="N47" s="236" t="inlineStr">
        <is>
          <t>Indonesia</t>
        </is>
      </c>
      <c r="O47" s="236" t="inlineStr">
        <is>
          <t>Bukan fiksi</t>
        </is>
      </c>
      <c r="P47" s="236" t="n">
        <v>2023</v>
      </c>
      <c r="Q47" s="236" t="n">
        <v>2023</v>
      </c>
      <c r="R47" s="240" t="inlineStr">
        <is>
          <t>CV Ananta Vidya</t>
        </is>
      </c>
      <c r="S47" s="240" t="inlineStr">
        <is>
          <t>Ananta Vidya CV</t>
        </is>
      </c>
      <c r="T47" s="236" t="inlineStr">
        <is>
          <t>Lokal</t>
        </is>
      </c>
      <c r="U47" s="239" t="n">
        <v>122</v>
      </c>
      <c r="V47" s="239" t="inlineStr">
        <is>
          <t>pdf</t>
        </is>
      </c>
      <c r="W47" s="236" t="inlineStr">
        <is>
          <t>2.8 MB</t>
        </is>
      </c>
      <c r="X47" s="240" t="inlineStr">
        <is>
          <t>&lt;p&gt;Sekolah Siaga Kependudukan (SSK) adalah sekolah yang mengintegrasikan pendidikan kependudukan dan keluarga berencana dalam beberapa mata pelajaran sebagai pengayaan materi pembelajaran. Selain itu, terdapat pojok kependudukan sebagai salah satu sumber belajar peserta didik sebagai upaya pembentukan generasi berencana, agar guru dan peserta didik dapat memahami isu kependudukan dan mampu mengintegrasikan isu kependudukan ke dalam pembelajaran sesuai dengan kurikulum yang berlaku.&lt;/p&gt;
 &lt;p&gt;Buku ini memaparkan secara komprehensif tentang Sekolah Siaga Kependudukan yang dilatarbelakangi oleh amanat undang-undang Nomor 52 Tahun 2009 tentang Perkembangan Kependudukan dan Pembangunan Keluarga Berencana.&lt;/p&gt;</t>
        </is>
      </c>
      <c r="Y47" s="235" t="n">
        <v>74640</v>
      </c>
      <c r="Z47" s="88" t="n"/>
      <c r="AA47" s="241">
        <f>Y63*Z63</f>
        <v/>
      </c>
      <c r="AB47" s="242" t="inlineStr">
        <is>
          <t>aecce636-aafb-4977-b983-39a783bb33da</t>
        </is>
      </c>
    </row>
    <row r="48" ht="15" customHeight="1" s="283">
      <c r="A48" s="235" t="n">
        <v>55</v>
      </c>
      <c r="B48" s="222">
        <f>HYPERLINK("https://mocostore.moco.co.id/catalog/"&amp;AB64,"Klik Disini")</f>
        <v/>
      </c>
      <c r="C48" s="236" t="inlineStr">
        <is>
          <t>Emansipasi Wanita Berjilbab Merah</t>
        </is>
      </c>
      <c r="D48" s="236" t="n"/>
      <c r="E48" s="236" t="inlineStr">
        <is>
          <t>Juliarni</t>
        </is>
      </c>
      <c r="F48" s="237" t="inlineStr">
        <is>
          <t>978-623-8297-09-2</t>
        </is>
      </c>
      <c r="G48" s="236" t="inlineStr">
        <is>
          <t>978-623-8297-10-8</t>
        </is>
      </c>
      <c r="H48" s="236" t="inlineStr">
        <is>
          <t>Puisi</t>
        </is>
      </c>
      <c r="I48" s="238" t="inlineStr">
        <is>
          <t>Perguruan Tinggi</t>
        </is>
      </c>
      <c r="J48" s="239" t="inlineStr">
        <is>
          <t>009.19</t>
        </is>
      </c>
      <c r="K48" s="236" t="inlineStr">
        <is>
          <t>Edisi Ke-1</t>
        </is>
      </c>
      <c r="L48" s="236" t="n"/>
      <c r="M48" s="236" t="inlineStr">
        <is>
          <t>Tidak Tersedia</t>
        </is>
      </c>
      <c r="N48" s="236" t="inlineStr">
        <is>
          <t>Indonesia</t>
        </is>
      </c>
      <c r="O48" s="236" t="inlineStr">
        <is>
          <t>Puisi</t>
        </is>
      </c>
      <c r="P48" s="236" t="n">
        <v>2023</v>
      </c>
      <c r="Q48" s="236" t="n">
        <v>2023</v>
      </c>
      <c r="R48" s="240" t="inlineStr">
        <is>
          <t>CV Ananta Vidya</t>
        </is>
      </c>
      <c r="S48" s="240" t="inlineStr">
        <is>
          <t>Ananta Vidya CV</t>
        </is>
      </c>
      <c r="T48" s="236" t="inlineStr">
        <is>
          <t>Lokal</t>
        </is>
      </c>
      <c r="U48" s="239" t="n">
        <v>105</v>
      </c>
      <c r="V48" s="239" t="inlineStr">
        <is>
          <t>pdf</t>
        </is>
      </c>
      <c r="W48" s="236" t="inlineStr">
        <is>
          <t>2.2 MB</t>
        </is>
      </c>
      <c r="X48" s="240" t="inlineStr">
        <is>
          <t>&lt;p&gt;Puisi adalah laboratorium kebahasaan, di mana kata-kata memesona hati sebagian orang. Ilusi yang menghipnotis tanpa nyata. Namun, tersembunyi di dalamnya, puisi menjadi suara jiwa yang terpendam. Ungkapan hati yang terdiam, tak tersampaikan oleh sesuatu yang menghalanginya.&lt;br /&gt;
 &lt;br /&gt;
 Buku ini mengupas puncak berbagai tema dalam satu kesatuan. Ia menampung kisah keluarga, kerinduan, cinta terhadap Sang Pencipta, serta segala bencana yang melanda bumi ini.&lt;/p&gt;</t>
        </is>
      </c>
      <c r="Y48" s="235" t="n">
        <v>69744</v>
      </c>
      <c r="Z48" s="88" t="n"/>
      <c r="AA48" s="241">
        <f>Y64*Z64</f>
        <v/>
      </c>
      <c r="AB48" s="242" t="inlineStr">
        <is>
          <t>280744b4-d8d6-4598-af8c-3ec9a87310d6</t>
        </is>
      </c>
    </row>
    <row r="49" ht="15" customHeight="1" s="283">
      <c r="A49" s="235" t="n">
        <v>56</v>
      </c>
      <c r="B49" s="222">
        <f>HYPERLINK("https://mocostore.moco.co.id/catalog/"&amp;AB65,"Klik Disini")</f>
        <v/>
      </c>
      <c r="C49" s="236" t="inlineStr">
        <is>
          <t>Strategi Efektif dalam Pembelajaran Bahasa Asing</t>
        </is>
      </c>
      <c r="D49" s="236" t="n"/>
      <c r="E49" s="236" t="inlineStr">
        <is>
          <t>Alamsyah</t>
        </is>
      </c>
      <c r="F49" s="237" t="inlineStr">
        <is>
          <t>978-623-8297-12-2</t>
        </is>
      </c>
      <c r="G49" s="236" t="inlineStr">
        <is>
          <t>978-623-8297-11-5</t>
        </is>
      </c>
      <c r="H49" s="236" t="inlineStr">
        <is>
          <t>Pendidikan</t>
        </is>
      </c>
      <c r="I49" s="238" t="inlineStr">
        <is>
          <t>Perguruan Tinggi</t>
        </is>
      </c>
      <c r="J49" s="239" t="inlineStr">
        <is>
          <t>009.10</t>
        </is>
      </c>
      <c r="K49" s="236" t="inlineStr">
        <is>
          <t>Edisi Ke-1</t>
        </is>
      </c>
      <c r="L49" s="236" t="n"/>
      <c r="M49" s="236" t="inlineStr">
        <is>
          <t>Tidak Tersedia</t>
        </is>
      </c>
      <c r="N49" s="236" t="inlineStr">
        <is>
          <t>Indonesia</t>
        </is>
      </c>
      <c r="O49" s="236" t="inlineStr">
        <is>
          <t>Bukan fiksi</t>
        </is>
      </c>
      <c r="P49" s="236" t="n">
        <v>2023</v>
      </c>
      <c r="Q49" s="236" t="n">
        <v>2023</v>
      </c>
      <c r="R49" s="240" t="inlineStr">
        <is>
          <t>CV Ananta Vidya</t>
        </is>
      </c>
      <c r="S49" s="240" t="inlineStr">
        <is>
          <t>Ananta Vidya CV</t>
        </is>
      </c>
      <c r="T49" s="236" t="inlineStr">
        <is>
          <t>Lokal</t>
        </is>
      </c>
      <c r="U49" s="239" t="n">
        <v>86</v>
      </c>
      <c r="V49" s="239" t="inlineStr">
        <is>
          <t>pdf</t>
        </is>
      </c>
      <c r="W49" s="236" t="inlineStr">
        <is>
          <t>1.8 MB</t>
        </is>
      </c>
      <c r="X49" s="240" t="inlineStr">
        <is>
          <t>&lt;p&gt;&amp;ldquo;Strategi Efektif dalam Pembelajaran Bahasa Asing&amp;rdquo; adalah sebuah panduan komprehensif yang dirancang untuk membantu pembaca mengembangkan kemampuan dalam mempelajari bahasa asing secara efektif. Buku ini berisi berbagai strategi yang telah terbukti efektif dalam mempercepat proses pembelajaran bahasa asing.&lt;br /&gt;
 &lt;br /&gt;
 Dalam buku ini, para pembaca akan menemukan tips praktis untuk memperbaiki kemampuan mendengar, berbicara, membaca, dan menulis dalam bahasa asing. Buku ini juga memberikan informasi tentang pendekatan yang berbeda dalam pembelajaran bahasa, termasuk pendekatan audio-visual, pembelajaran berbasis proyek, dan penggunaan teknologi dalam pembelajaran bahasa.&lt;br /&gt;
 &lt;br /&gt;
 Selain itu, &amp;ldquo;Strategi Efektif dalam Pembelajaran Bahasa Asing&amp;rdquo; juga memberikan wawasan tentang motivasi dan pengaturan tujuan dalam pembelajaran bahasa asing. Pembaca akan diberikan panduan tentang bagaimana membangun motivasi yang tinggi dan merencanakan tujuan yang realistis untuk mencapai keberhasilan dalam pembelajaran bahasa asing.&lt;br /&gt;
 &lt;br /&gt;
 Buku ini ditulis oleh seorang yang memiliki pengalaman luas dalam pengajaran bahasa asing dan pengembangan kurikulum. Penulis menggunakan pendekatan yang praktis dan mudah dipahami, dengan memberikan contoh nyata dan latihan yang relevan dalam setiap bab.&lt;br /&gt;
 &lt;br /&gt;
 Apakah Anda siap untuk meningkatkan kemampuan bahasa asing Anda? Dengan &amp;ldquo;Strategi Efektif dalam Pembelajaran Bahasa Asing&amp;rdquo;, Anda akan memiliki alat yang diperlukan untuk mencapai keberhasilan dalam mempelajari bahasa asing dengan lebih cepat dan efektif.&lt;/p&gt;</t>
        </is>
      </c>
      <c r="Y49" s="235" t="n">
        <v>91100</v>
      </c>
      <c r="Z49" s="88" t="n"/>
      <c r="AA49" s="241">
        <f>Y65*Z65</f>
        <v/>
      </c>
      <c r="AB49" s="242" t="inlineStr">
        <is>
          <t>548ff18a-6acb-424a-9496-8ade3a81bb4c</t>
        </is>
      </c>
    </row>
    <row r="50" ht="15" customHeight="1" s="283">
      <c r="A50" s="235" t="n">
        <v>58</v>
      </c>
      <c r="B50" s="222">
        <f>HYPERLINK("https://mocostore.moco.co.id/catalog/"&amp;AB67,"Klik Disini")</f>
        <v/>
      </c>
      <c r="C50" s="236" t="inlineStr">
        <is>
          <t>Dendam Menemukan Rumahnya</t>
        </is>
      </c>
      <c r="D50" s="236" t="n"/>
      <c r="E50" s="236" t="inlineStr">
        <is>
          <t>Marifat Sih Kumintang</t>
        </is>
      </c>
      <c r="F50" s="237" t="inlineStr">
        <is>
          <t>978-623-8297-19-1</t>
        </is>
      </c>
      <c r="G50" s="236" t="inlineStr">
        <is>
          <t>978-623-8297-20-7</t>
        </is>
      </c>
      <c r="H50" s="236" t="inlineStr">
        <is>
          <t>Puisi</t>
        </is>
      </c>
      <c r="I50" s="238" t="inlineStr">
        <is>
          <t>Perguruan Tinggi</t>
        </is>
      </c>
      <c r="J50" s="239" t="inlineStr">
        <is>
          <t>009.19</t>
        </is>
      </c>
      <c r="K50" s="236" t="inlineStr">
        <is>
          <t>Edisi Ke-1</t>
        </is>
      </c>
      <c r="L50" s="236" t="n"/>
      <c r="M50" s="236" t="inlineStr">
        <is>
          <t>Tidak Tersedia</t>
        </is>
      </c>
      <c r="N50" s="236" t="inlineStr">
        <is>
          <t>Indonesia</t>
        </is>
      </c>
      <c r="O50" s="236" t="inlineStr">
        <is>
          <t>Puisi</t>
        </is>
      </c>
      <c r="P50" s="236" t="n">
        <v>2023</v>
      </c>
      <c r="Q50" s="236" t="n">
        <v>2023</v>
      </c>
      <c r="R50" s="240" t="inlineStr">
        <is>
          <t>CV Ananta Vidya</t>
        </is>
      </c>
      <c r="S50" s="240" t="inlineStr">
        <is>
          <t>Ananta Vidya CV</t>
        </is>
      </c>
      <c r="T50" s="236" t="inlineStr">
        <is>
          <t>Lokal</t>
        </is>
      </c>
      <c r="U50" s="239" t="n">
        <v>126</v>
      </c>
      <c r="V50" s="239" t="inlineStr">
        <is>
          <t>pdf</t>
        </is>
      </c>
      <c r="W50" s="236" t="inlineStr">
        <is>
          <t>2.0 MB</t>
        </is>
      </c>
      <c r="X50" s="240" t="inlineStr">
        <is>
          <t>&lt;p&gt;Ingat!&lt;br /&gt;
 &lt;br /&gt;
 Ada huruf mengambang&lt;br /&gt;
 &lt;br /&gt;
 di udara&lt;br /&gt;
 &lt;br /&gt;
 &amp;nbsp;&lt;br /&gt;
 &lt;br /&gt;
 Adakah perayaan? Sedang diri tak melulu hitam-putih. Kau-aku pemberi sekaligus penerima balasan.&lt;/p&gt;</t>
        </is>
      </c>
      <c r="Y50" s="235" t="n">
        <v>79000</v>
      </c>
      <c r="Z50" s="88" t="n"/>
      <c r="AA50" s="241">
        <f>Y67*Z67</f>
        <v/>
      </c>
      <c r="AB50" s="242" t="inlineStr">
        <is>
          <t>0618490a-f50d-4387-bbe8-a44cd01920ed</t>
        </is>
      </c>
    </row>
    <row r="51" ht="15" customHeight="1" s="283">
      <c r="A51" s="235" t="n">
        <v>59</v>
      </c>
      <c r="B51" s="222">
        <f>HYPERLINK("https://mocostore.moco.co.id/catalog/"&amp;AB68,"Klik Disini")</f>
        <v/>
      </c>
      <c r="C51" s="236" t="inlineStr">
        <is>
          <t>Strategi Kesuksesan Buah Hati</t>
        </is>
      </c>
      <c r="D51" s="236" t="n"/>
      <c r="E51" s="236" t="inlineStr">
        <is>
          <t>Nurida Ida</t>
        </is>
      </c>
      <c r="F51" s="237" t="inlineStr">
        <is>
          <t>978-623-8297-17-7</t>
        </is>
      </c>
      <c r="G51" s="236" t="inlineStr">
        <is>
          <t>978-623-8297-18-4</t>
        </is>
      </c>
      <c r="H51" s="236" t="inlineStr">
        <is>
          <t>Pendidikan</t>
        </is>
      </c>
      <c r="I51" s="238" t="inlineStr">
        <is>
          <t>Perguruan Tinggi</t>
        </is>
      </c>
      <c r="J51" s="239" t="inlineStr">
        <is>
          <t>009.10</t>
        </is>
      </c>
      <c r="K51" s="236" t="inlineStr">
        <is>
          <t>Edisi Ke-1</t>
        </is>
      </c>
      <c r="L51" s="236" t="n"/>
      <c r="M51" s="236" t="inlineStr">
        <is>
          <t>Tidak Tersedia</t>
        </is>
      </c>
      <c r="N51" s="236" t="inlineStr">
        <is>
          <t>Indonesia</t>
        </is>
      </c>
      <c r="O51" s="236" t="inlineStr">
        <is>
          <t>Bukan fiksi</t>
        </is>
      </c>
      <c r="P51" s="236" t="n">
        <v>2023</v>
      </c>
      <c r="Q51" s="236" t="n">
        <v>2023</v>
      </c>
      <c r="R51" s="240" t="inlineStr">
        <is>
          <t>CV Ananta Vidya</t>
        </is>
      </c>
      <c r="S51" s="240" t="inlineStr">
        <is>
          <t>Ananta Vidya CV</t>
        </is>
      </c>
      <c r="T51" s="236" t="inlineStr">
        <is>
          <t>Lokal</t>
        </is>
      </c>
      <c r="U51" s="239" t="n">
        <v>179</v>
      </c>
      <c r="V51" s="239" t="inlineStr">
        <is>
          <t>pdf</t>
        </is>
      </c>
      <c r="W51" s="236" t="inlineStr">
        <is>
          <t>2.0 MB</t>
        </is>
      </c>
      <c r="X51" s="240" t="inlineStr">
        <is>
          <t>&lt;p&gt;8 alasan mengapa buku ini harus dibaca&amp;hellip;!&lt;br /&gt;
 1.&amp;nbsp;&amp;nbsp;&amp;nbsp; Karena tidak ada kampus atau sekolah dengan jurusan menjadi orang tua sukses&lt;br /&gt;
 2.&amp;nbsp;&amp;nbsp;&amp;nbsp; Perlu banyak belajar dari orang-orang yang sudah mempunyai pengalaman&lt;br /&gt;
 3.&amp;nbsp;&amp;nbsp;&amp;nbsp; Mempunyai buah hati yang sukses dunia akhirat merupakan cita-cita tertinggi setiap orang tua.&lt;br /&gt;
 4.&amp;nbsp;&amp;nbsp;&amp;nbsp; Agar buah hati tidak menemukan kesalahan yang sama dengan orang tuanya&lt;br /&gt;
 5.&amp;nbsp;&amp;nbsp;&amp;nbsp; Membaca buku ini sebagai sarana agar buah hati bisa sebagai jembatan surga&lt;br /&gt;
 6.&amp;nbsp;&amp;nbsp;&amp;nbsp; Agar tidak terlanjur salah ketika nanti menjadi orang tua&lt;br /&gt;
 7.&amp;nbsp;&amp;nbsp;&amp;nbsp; Ternyata guru juga merupakan salah satu jembatan kesuksesan untuk buah hati&lt;br /&gt;
 8.&amp;nbsp;&amp;nbsp;&amp;nbsp; Pentingnya pelajaran untuk saling menghargai dan menghormati&lt;/p&gt;</t>
        </is>
      </c>
      <c r="Y51" s="235" t="n">
        <v>94700</v>
      </c>
      <c r="Z51" s="88" t="n"/>
      <c r="AA51" s="241">
        <f>Y68*Z68</f>
        <v/>
      </c>
      <c r="AB51" s="242" t="inlineStr">
        <is>
          <t>4598739d-7b64-47f4-848b-6fd3c0ad6f63</t>
        </is>
      </c>
    </row>
    <row r="52" ht="15" customHeight="1" s="283">
      <c r="A52" s="235" t="n">
        <v>61</v>
      </c>
      <c r="B52" s="222">
        <f>HYPERLINK("https://mocostore.moco.co.id/catalog/"&amp;AB70,"Klik Disini")</f>
        <v/>
      </c>
      <c r="C52" s="236" t="inlineStr">
        <is>
          <t>Rindu dan Rumah</t>
        </is>
      </c>
      <c r="D52" s="236" t="n"/>
      <c r="E52" s="236" t="inlineStr">
        <is>
          <t>Syamsul Lumula</t>
        </is>
      </c>
      <c r="F52" s="237" t="inlineStr">
        <is>
          <t>978-623-8297-25-2</t>
        </is>
      </c>
      <c r="G52" s="236" t="inlineStr">
        <is>
          <t>978-623-8297-24-5</t>
        </is>
      </c>
      <c r="H52" s="236" t="inlineStr">
        <is>
          <t>Puisi</t>
        </is>
      </c>
      <c r="I52" s="238" t="inlineStr">
        <is>
          <t>Perguruan Tinggi</t>
        </is>
      </c>
      <c r="J52" s="239" t="inlineStr">
        <is>
          <t>009.19</t>
        </is>
      </c>
      <c r="K52" s="236" t="inlineStr">
        <is>
          <t>Edisi Ke-1</t>
        </is>
      </c>
      <c r="L52" s="236" t="n"/>
      <c r="M52" s="236" t="inlineStr">
        <is>
          <t>Tidak Tersedia</t>
        </is>
      </c>
      <c r="N52" s="236" t="inlineStr">
        <is>
          <t>Indonesia</t>
        </is>
      </c>
      <c r="O52" s="236" t="inlineStr">
        <is>
          <t>Puisi</t>
        </is>
      </c>
      <c r="P52" s="236" t="n">
        <v>2023</v>
      </c>
      <c r="Q52" s="236" t="n">
        <v>2023</v>
      </c>
      <c r="R52" s="240" t="inlineStr">
        <is>
          <t>CV Ananta Vidya</t>
        </is>
      </c>
      <c r="S52" s="240" t="inlineStr">
        <is>
          <t>Ananta Vidya CV</t>
        </is>
      </c>
      <c r="T52" s="236" t="inlineStr">
        <is>
          <t>Lokal</t>
        </is>
      </c>
      <c r="U52" s="239" t="n">
        <v>68</v>
      </c>
      <c r="V52" s="239" t="inlineStr">
        <is>
          <t>pdf</t>
        </is>
      </c>
      <c r="W52" s="236" t="inlineStr">
        <is>
          <t>951.2 kB</t>
        </is>
      </c>
      <c r="X52" s="240" t="inlineStr">
        <is>
          <t>&lt;p&gt;Buku antologi puisi berjudul &amp;#39;Rindu dan Rumah&amp;#39; merupakan buku puisi yang mengisahkan rasa rindu pada Tuhan, ibu, kekasih, sahabat hingga kehidupan. Tentu saja puisi-puisi yang tertuang dalam buku ini disajikan dengan penuh warna dan syarat akan makna, bukan hanya sisi-sisi romantis yang ada di dalamnya melainkan juga tentang liku dan luka pada kehidupan tertuang dalam rangkaian kata pada buku ini.&lt;br /&gt;
 &lt;br /&gt;
 Dalam antologi puisinya ini, tentu saja Samsul tidak hanya mengajak pembacanya memasuki perasaannya masing-masing, tetapi juga mengajarkan bagaimana mengais makna dan kebijaksanaan dari berbagai peristiwa sederhana yang terjadi di keseharian.&lt;br /&gt;
 &lt;br /&gt;
 Bagi Samsul sendiri, puisi bukanlah akrobat kata-kata melainkan medium gagasan dan perasaan; sesuatu yang barangkali sering dilupakan penyair kebanyakan. Lewat tulisan-tulisannya yang dituang dalam bentuk puisi ini penulis berharap adanya hikmah yang bisa dipetik sehingga dunia sastra akan terus hidup dan abadi.&lt;/p&gt;</t>
        </is>
      </c>
      <c r="Y52" s="235" t="n">
        <v>63000</v>
      </c>
      <c r="Z52" s="88" t="n"/>
      <c r="AA52" s="241">
        <f>Y70*Z70</f>
        <v/>
      </c>
      <c r="AB52" s="242" t="inlineStr">
        <is>
          <t>a9a93b62-c7c9-4167-bca3-a453738e5b5e</t>
        </is>
      </c>
    </row>
    <row r="53" ht="15" customHeight="1" s="283">
      <c r="A53" s="235" t="n">
        <v>65</v>
      </c>
      <c r="B53" s="222">
        <f>HYPERLINK("https://mocostore.moco.co.id/catalog/"&amp;AB74,"Klik Disini")</f>
        <v/>
      </c>
      <c r="C53" s="236" t="inlineStr">
        <is>
          <t>Abai</t>
        </is>
      </c>
      <c r="D53" s="236" t="n"/>
      <c r="E53" s="236" t="inlineStr">
        <is>
          <t>Bea Hana Siswati</t>
        </is>
      </c>
      <c r="F53" s="237" t="inlineStr">
        <is>
          <t>978-623-8297-33-7</t>
        </is>
      </c>
      <c r="G53" s="236" t="inlineStr">
        <is>
          <t>978-623-8297-34-4</t>
        </is>
      </c>
      <c r="H53" s="236" t="inlineStr">
        <is>
          <t>Puisi</t>
        </is>
      </c>
      <c r="I53" s="238" t="inlineStr">
        <is>
          <t>Perguruan Tinggi</t>
        </is>
      </c>
      <c r="J53" s="239" t="inlineStr">
        <is>
          <t>009.19</t>
        </is>
      </c>
      <c r="K53" s="236" t="inlineStr">
        <is>
          <t>Edisi Ke-1</t>
        </is>
      </c>
      <c r="L53" s="236" t="n"/>
      <c r="M53" s="236" t="inlineStr">
        <is>
          <t>Tidak Tersedia</t>
        </is>
      </c>
      <c r="N53" s="236" t="inlineStr">
        <is>
          <t>Indonesia</t>
        </is>
      </c>
      <c r="O53" s="236" t="inlineStr">
        <is>
          <t>Puisi</t>
        </is>
      </c>
      <c r="P53" s="236" t="n">
        <v>2023</v>
      </c>
      <c r="Q53" s="236" t="n">
        <v>2023</v>
      </c>
      <c r="R53" s="240" t="inlineStr">
        <is>
          <t>CV Ananta Vidya</t>
        </is>
      </c>
      <c r="S53" s="240" t="inlineStr">
        <is>
          <t>Ananta Vidya CV</t>
        </is>
      </c>
      <c r="T53" s="236" t="inlineStr">
        <is>
          <t>Lokal</t>
        </is>
      </c>
      <c r="U53" s="239" t="n">
        <v>100</v>
      </c>
      <c r="V53" s="239" t="inlineStr">
        <is>
          <t>pdf</t>
        </is>
      </c>
      <c r="W53" s="236" t="inlineStr">
        <is>
          <t>1.3 MB</t>
        </is>
      </c>
      <c r="X53" s="240" t="inlineStr">
        <is>
          <t>&lt;p&gt;Kini, kubiarkan rasa ini bersarang semaunya&lt;br /&gt;
 &lt;br /&gt;
 Aku menikmati setiap amarah dan luka yang tanpa sengaja tercipta&lt;br /&gt;
 &lt;br /&gt;
 Meski begitu, jika kamu bertanya apakah aku masih cinta?&lt;br /&gt;
 &lt;br /&gt;
 Jawabannya selalu sama&lt;br /&gt;
 &lt;br /&gt;
 Karena aku sungguh-sungguh soal rasa&lt;br /&gt;
 &lt;br /&gt;
 Tak ada dusta di dalamnya&lt;/p&gt;</t>
        </is>
      </c>
      <c r="Y53" s="235" t="n">
        <v>72100</v>
      </c>
      <c r="Z53" s="88" t="n"/>
      <c r="AA53" s="241">
        <f>Y74*Z74</f>
        <v/>
      </c>
      <c r="AB53" s="242" t="inlineStr">
        <is>
          <t>47c5e2be-2610-491a-b905-7af06ed2cac0</t>
        </is>
      </c>
    </row>
    <row r="54" ht="15" customHeight="1" s="283">
      <c r="A54" s="235" t="n">
        <v>66</v>
      </c>
      <c r="B54" s="222">
        <f>HYPERLINK("https://mocostore.moco.co.id/catalog/"&amp;AB75,"Klik Disini")</f>
        <v/>
      </c>
      <c r="C54" s="236" t="inlineStr">
        <is>
          <t>The Digital Classroom for Effective EFL Learning</t>
        </is>
      </c>
      <c r="D54" s="236" t="inlineStr">
        <is>
          <t>Exploring Technology in Action</t>
        </is>
      </c>
      <c r="E54" s="236" t="inlineStr">
        <is>
          <t>Safitri Wahyuni, Made Hery Santosa</t>
        </is>
      </c>
      <c r="F54" s="237" t="inlineStr">
        <is>
          <t>978-623-8297-41-2</t>
        </is>
      </c>
      <c r="G54" s="236" t="inlineStr">
        <is>
          <t>978-623-8297-42-9</t>
        </is>
      </c>
      <c r="H54" s="236" t="inlineStr">
        <is>
          <t>Pendidikan</t>
        </is>
      </c>
      <c r="I54" s="238" t="inlineStr">
        <is>
          <t>Perguruan Tinggi</t>
        </is>
      </c>
      <c r="J54" s="239" t="inlineStr">
        <is>
          <t>009.10</t>
        </is>
      </c>
      <c r="K54" s="236" t="inlineStr">
        <is>
          <t>Edisi Ke-1</t>
        </is>
      </c>
      <c r="L54" s="236" t="n"/>
      <c r="M54" s="236" t="inlineStr">
        <is>
          <t>Tidak Tersedia</t>
        </is>
      </c>
      <c r="N54" s="236" t="inlineStr">
        <is>
          <t>Inggris</t>
        </is>
      </c>
      <c r="O54" s="236" t="inlineStr">
        <is>
          <t>Bukan fiksi</t>
        </is>
      </c>
      <c r="P54" s="236" t="n">
        <v>2023</v>
      </c>
      <c r="Q54" s="236" t="n">
        <v>2023</v>
      </c>
      <c r="R54" s="240" t="inlineStr">
        <is>
          <t>CV Ananta Vidya</t>
        </is>
      </c>
      <c r="S54" s="240" t="inlineStr">
        <is>
          <t>Ananta Vidya CV</t>
        </is>
      </c>
      <c r="T54" s="236" t="inlineStr">
        <is>
          <t>Lokal</t>
        </is>
      </c>
      <c r="U54" s="239" t="n">
        <v>263</v>
      </c>
      <c r="V54" s="239" t="inlineStr">
        <is>
          <t>pdf</t>
        </is>
      </c>
      <c r="W54" s="236" t="inlineStr">
        <is>
          <t>7.3 MB</t>
        </is>
      </c>
      <c r="X54" s="240" t="inlineStr">
        <is>
          <t>&lt;p&gt;It is very true that teachers frequently face many challenges in their teaching, for example dealing with reluctant students, lack of teaching ideas, limited access to some materials, lack of technology supports, and so on. As consequences, teachers have to think hard to overcome these problems as they are responsible to run the learning process. Additionally, the curriculum changes have also contributed to their confusion as they get more burdens in accomplishing more administrative work at schools.&lt;br /&gt;
 &lt;br /&gt;
 These problems can be coped by identifying what the students need and adjusted things with the curriculum needs. The use of technology in teaching and learning might also be beneficial, not only to create more effective, innovative, interactive, and engaging learning environment, but also gives teachers an opportunity to be more creative and improve their digital skills.&lt;br /&gt;
 &lt;br /&gt;
 This &amp;quot;The Digital Classroom for Effective EFL Learning: Exploring Technology in Action&amp;quot; book may become one of great sources for teachers who are willing to give more meaningful English learning experience for students. The digital tools used are simple, easy to use and can be adjusted with the skill(s) being learned. There are 49 activities using some digital apps described in this book which have been employed in the authors&amp;rsquo; own classroom and documented/published as some best practices and research.&lt;/p&gt;</t>
        </is>
      </c>
      <c r="Y54" s="235" t="n">
        <v>147300</v>
      </c>
      <c r="Z54" s="88" t="n"/>
      <c r="AA54" s="241">
        <f>Y75*Z75</f>
        <v/>
      </c>
      <c r="AB54" s="242" t="inlineStr">
        <is>
          <t>44006d8f-94c4-408b-8b9b-5eb4d911021f</t>
        </is>
      </c>
    </row>
    <row r="55" ht="15" customHeight="1" s="283">
      <c r="A55" s="235" t="n">
        <v>67</v>
      </c>
      <c r="B55" s="222">
        <f>HYPERLINK("https://mocostore.moco.co.id/catalog/"&amp;AB76,"Klik Disini")</f>
        <v/>
      </c>
      <c r="C55" s="236" t="inlineStr">
        <is>
          <t>Analisis Sistem Informasi</t>
        </is>
      </c>
      <c r="D55" s="236" t="inlineStr">
        <is>
          <t>Konsep, Metodologi, dan Pendekatan</t>
        </is>
      </c>
      <c r="E55" s="236" t="inlineStr">
        <is>
          <t>M. Taufiq</t>
        </is>
      </c>
      <c r="F55" s="237" t="inlineStr">
        <is>
          <t>978-623-8297-35-1</t>
        </is>
      </c>
      <c r="G55" s="236" t="inlineStr">
        <is>
          <t>978-623-8297-36-8</t>
        </is>
      </c>
      <c r="H55" s="236" t="inlineStr">
        <is>
          <t>Komputer</t>
        </is>
      </c>
      <c r="I55" s="238" t="inlineStr">
        <is>
          <t>Perguruan Tinggi</t>
        </is>
      </c>
      <c r="J55" s="239" t="inlineStr">
        <is>
          <t>009.05</t>
        </is>
      </c>
      <c r="K55" s="236" t="inlineStr">
        <is>
          <t>Edisi Ke-1</t>
        </is>
      </c>
      <c r="L55" s="236" t="n"/>
      <c r="M55" s="236" t="inlineStr">
        <is>
          <t>Tidak Tersedia</t>
        </is>
      </c>
      <c r="N55" s="236" t="inlineStr">
        <is>
          <t>Indonesia</t>
        </is>
      </c>
      <c r="O55" s="236" t="inlineStr">
        <is>
          <t>Bukan fiksi</t>
        </is>
      </c>
      <c r="P55" s="236" t="n">
        <v>2023</v>
      </c>
      <c r="Q55" s="236" t="n">
        <v>2023</v>
      </c>
      <c r="R55" s="240" t="inlineStr">
        <is>
          <t>CV Ananta Vidya</t>
        </is>
      </c>
      <c r="S55" s="240" t="inlineStr">
        <is>
          <t>Ananta Vidya CV</t>
        </is>
      </c>
      <c r="T55" s="236" t="inlineStr">
        <is>
          <t>Lokal</t>
        </is>
      </c>
      <c r="U55" s="239" t="n">
        <v>201</v>
      </c>
      <c r="V55" s="239" t="inlineStr">
        <is>
          <t>pdf</t>
        </is>
      </c>
      <c r="W55" s="236" t="inlineStr">
        <is>
          <t>4.5 MB</t>
        </is>
      </c>
      <c r="X55" s="240" t="inlineStr">
        <is>
          <t>&lt;p&gt;Analisis Sistem Informasi merupakan serangkaian kegiatan untuk pengembangan sistem informasi dalam rangka mengurai atau membongkar segala persoalan maupun permasalahan dari sebuah sistem informasi yang berbasis komputer, mulai dari persoalan dasar tentang analisis sistem, analisis terhadap komponen &amp;ndash; komponen sistem, analisis kebutuhan, analisis tindakan baik berupa pemecahan masalah maupun pengambilan keputusan&lt;br /&gt;
 &lt;br /&gt;
 Buku ini mengajak pembaca untuk berfikir analitikal yakni kemampuan untuk memilah dan menjabarkan secara terinci komponen - komponen dari sistem, menyangkut subsistem, penghubung antar subsitem, batas kegiatan dari sistem, lingkungan yang mempengaruhi kinerja sistem baik secara internal maupun eksternal, termasuk tujuan yang ingin dicapai berdasarkan perencanaan.&lt;br /&gt;
 &lt;br /&gt;
 Setelah mengenali sistem secara keseluruhan termasuk komponennya, maka dilakukan identifikasi dan evaluasi terhadap masalah, kebutuhan, maupun kelayakan dengan berbagai metode dan tinjauan untuk dicarikan alternatif solusi yang terbaik, Adapun solusi terbaik disini terukur secara kualitatif maupun kuantitatif&lt;/p&gt;</t>
        </is>
      </c>
      <c r="Y55" s="235" t="n">
        <v>101000</v>
      </c>
      <c r="Z55" s="88" t="n"/>
      <c r="AA55" s="241">
        <f>Y76*Z76</f>
        <v/>
      </c>
      <c r="AB55" s="243" t="inlineStr">
        <is>
          <t>7dadba54-e9d4-434c-9484-6334edfc576d</t>
        </is>
      </c>
    </row>
    <row r="56" ht="15" customHeight="1" s="283">
      <c r="A56" s="235" t="n">
        <v>69</v>
      </c>
      <c r="B56" s="222">
        <f>HYPERLINK("https://mocostore.moco.co.id/catalog/"&amp;AB78,"Klik Disini")</f>
        <v/>
      </c>
      <c r="C56" s="236" t="inlineStr">
        <is>
          <t>Orat-oret untuk Meroket</t>
        </is>
      </c>
      <c r="D56" s="236" t="n"/>
      <c r="E56" s="236" t="inlineStr">
        <is>
          <t>Angga B. Nugraha</t>
        </is>
      </c>
      <c r="F56" s="237" t="inlineStr">
        <is>
          <t>978-623-8297-46-7</t>
        </is>
      </c>
      <c r="G56" s="236" t="inlineStr">
        <is>
          <t>978-623-8297-45-0</t>
        </is>
      </c>
      <c r="H56" s="236" t="inlineStr">
        <is>
          <t>Puisi</t>
        </is>
      </c>
      <c r="I56" s="238" t="inlineStr">
        <is>
          <t>Perguruan Tinggi</t>
        </is>
      </c>
      <c r="J56" s="239" t="inlineStr">
        <is>
          <t>009.19</t>
        </is>
      </c>
      <c r="K56" s="236" t="inlineStr">
        <is>
          <t>Edisi Ke-1</t>
        </is>
      </c>
      <c r="L56" s="236" t="n"/>
      <c r="M56" s="236" t="inlineStr">
        <is>
          <t>Tidak Tersedia</t>
        </is>
      </c>
      <c r="N56" s="236" t="inlineStr">
        <is>
          <t>Indonesia</t>
        </is>
      </c>
      <c r="O56" s="236" t="inlineStr">
        <is>
          <t>Puisi</t>
        </is>
      </c>
      <c r="P56" s="236" t="n">
        <v>2023</v>
      </c>
      <c r="Q56" s="236" t="n">
        <v>2023</v>
      </c>
      <c r="R56" s="240" t="inlineStr">
        <is>
          <t>CV Ananta Vidya</t>
        </is>
      </c>
      <c r="S56" s="240" t="inlineStr">
        <is>
          <t>Ananta Vidya CV</t>
        </is>
      </c>
      <c r="T56" s="236" t="inlineStr">
        <is>
          <t>Lokal</t>
        </is>
      </c>
      <c r="U56" s="239" t="n">
        <v>102</v>
      </c>
      <c r="V56" s="239" t="inlineStr">
        <is>
          <t>pdf</t>
        </is>
      </c>
      <c r="W56" s="236" t="inlineStr">
        <is>
          <t>1.7 MB</t>
        </is>
      </c>
      <c r="X56" s="240" t="inlineStr">
        <is>
          <t>&lt;p&gt;Buku ini memuat 75 puisi. Adapun dari 75 puisi tersebut dibagi menjadi beberapa kategori, di antaranya: Puisi Rohani, Puisi Nasionalis, Puisi Keluarga, Puisi Cinta, Puisi Bebas, Puisi Tahun 2023, dan Puisi Anak SD (Bonus).&lt;br /&gt;
 &lt;br /&gt;
 &amp;nbsp;&amp;nbsp;&amp;nbsp;&amp;nbsp;&amp;nbsp;&amp;nbsp; Punulis hanya mengungkapkan apa yang dilihat oleh mata, dirasa oleh hati, dikemas dengan balutan dan untaian kata-kata yang berada di sekeliling atau di kehidupan sehari-hari. Kata-kata yang digunakan bersifat lugas dengan diksi-diksi yang menohok. Semua itu dipaparkan, dicurahkan penulis ke dalam syair puisi dengan gaya dan cara yang unik.&lt;/p&gt;</t>
        </is>
      </c>
      <c r="Y56" s="235" t="n">
        <v>72700</v>
      </c>
      <c r="Z56" s="88" t="n"/>
      <c r="AA56" s="241">
        <f>Y78*Z78</f>
        <v/>
      </c>
      <c r="AB56" s="243" t="inlineStr">
        <is>
          <t>6a8f3549-c4d1-4f42-afaf-dd3048f4751b</t>
        </is>
      </c>
    </row>
    <row r="57" ht="15" customHeight="1" s="283">
      <c r="A57" s="235" t="n">
        <v>72</v>
      </c>
      <c r="B57" s="222">
        <f>HYPERLINK("https://mocostore.moco.co.id/catalog/"&amp;AB81,"Klik Disini")</f>
        <v/>
      </c>
      <c r="C57" s="236" t="inlineStr">
        <is>
          <t>Microteaching</t>
        </is>
      </c>
      <c r="D57" s="236" t="inlineStr">
        <is>
          <t>Mengembangkan Keterampilan Mengajar dalam Skala Mikro</t>
        </is>
      </c>
      <c r="E57" s="236" t="inlineStr">
        <is>
          <t>Syarifah Fatimah, Laelah Azizah</t>
        </is>
      </c>
      <c r="F57" s="237" t="inlineStr">
        <is>
          <t>978-623-8297-13-9</t>
        </is>
      </c>
      <c r="G57" s="236" t="inlineStr">
        <is>
          <t>978-623-8297-14-6</t>
        </is>
      </c>
      <c r="H57" s="236" t="inlineStr">
        <is>
          <t>Pendidikan</t>
        </is>
      </c>
      <c r="I57" s="238" t="inlineStr">
        <is>
          <t>Perguruan Tinggi</t>
        </is>
      </c>
      <c r="J57" s="239" t="inlineStr">
        <is>
          <t>009.10</t>
        </is>
      </c>
      <c r="K57" s="236" t="inlineStr">
        <is>
          <t>Edisi Ke-1</t>
        </is>
      </c>
      <c r="L57" s="236" t="n"/>
      <c r="M57" s="236" t="inlineStr">
        <is>
          <t>Tidak Tersedia</t>
        </is>
      </c>
      <c r="N57" s="236" t="inlineStr">
        <is>
          <t>Indonesia</t>
        </is>
      </c>
      <c r="O57" s="236" t="inlineStr">
        <is>
          <t>Bukan fiksi</t>
        </is>
      </c>
      <c r="P57" s="236" t="n">
        <v>2023</v>
      </c>
      <c r="Q57" s="236" t="n">
        <v>2023</v>
      </c>
      <c r="R57" s="240" t="inlineStr">
        <is>
          <t>CV Ananta Vidya</t>
        </is>
      </c>
      <c r="S57" s="240" t="inlineStr">
        <is>
          <t>Ananta Vidya CV</t>
        </is>
      </c>
      <c r="T57" s="236" t="inlineStr">
        <is>
          <t>Lokal</t>
        </is>
      </c>
      <c r="U57" s="239" t="n">
        <v>96</v>
      </c>
      <c r="V57" s="239" t="inlineStr">
        <is>
          <t>pdf</t>
        </is>
      </c>
      <c r="W57" s="236" t="inlineStr">
        <is>
          <t>1.9 MB</t>
        </is>
      </c>
      <c r="X57" s="240" t="inlineStr">
        <is>
          <t>&lt;p&gt;Microteaching adalah metode inovatif yang membawa revolusi dalam pengembangan keterampilan mengajar. Dalam buku ini, Anda akan diajak memasuki dunia pembelajaran yang berpusat pada skala mikro, di mana detail kecil menjadi fokus utama untuk menciptakan dampak besar.&lt;br /&gt;
 &lt;br /&gt;
 Melalui konsep microteaching, penulis menjelajahi pendekatan yang terfokus dan terukur dalam mengajar. Anda akan diberikan panduan langkah demi langkah tentang bagaimana memperbaiki keterampilan mengajar Anda dengan cara yang terperinci dan sistematis.&lt;br /&gt;
 &lt;br /&gt;
 Buku ini memberikan wawasan mendalam tentang aspek-aspek kunci dalam microteaching, seperti perencanaan pelajaran, pengelolaan kelas, komunikasi efektif, penggunaan alat bantu pembelajaran, dan evaluasi diri. Anda akan belajar bagaimana menyusun tujuan pembelajaran yang jelas, menyampaikan materi dengan cara yang menarik, dan mengevaluasi kemajuan siswa dengan akurat.&lt;br /&gt;
 &lt;br /&gt;
 Dilengkapi dengan contoh-contoh nyata, strategi pembelajaran yang terbukti, dan saran praktis, buku ini akan menjadi panduan yang tak ternilai bagi para pendidik, calon guru, maupun siapa pun yang ingin meningkatkan keterampilan mengajar mereka. Anda akan merasakan peningkatan signifikan dalam kemampuan Anda untuk menyampaikan pelajaran dengan penuh percaya diri dan efektif, serta memotivasi dan menginspirasi siswa Anda.&lt;br /&gt;
 &lt;br /&gt;
 Apakah Anda siap untuk mengembangkan keterampilan mengajar Anda dalam skala mikro? Buku Microteaching ini akan membuka pintu menuju dunia pengajaran yang lebih baik dan memuaskan.&lt;/p&gt;</t>
        </is>
      </c>
      <c r="Y57" s="235" t="n">
        <v>96700</v>
      </c>
      <c r="Z57" s="88" t="n"/>
      <c r="AA57" s="241">
        <f>Y81*Z81</f>
        <v/>
      </c>
      <c r="AB57" s="227" t="inlineStr">
        <is>
          <t>3b904575-daac-4a44-9a4d-9486761591cf</t>
        </is>
      </c>
    </row>
    <row r="58" ht="15" customHeight="1" s="283">
      <c r="A58" s="235" t="n">
        <v>73</v>
      </c>
      <c r="B58" s="222">
        <f>HYPERLINK("https://mocostore.moco.co.id/catalog/"&amp;AB82,"Klik Disini")</f>
        <v/>
      </c>
      <c r="C58" s="236" t="inlineStr">
        <is>
          <t>Activity recognition</t>
        </is>
      </c>
      <c r="D58" s="236" t="inlineStr">
        <is>
          <t>Pendeteksi demensia</t>
        </is>
      </c>
      <c r="E58" s="236" t="inlineStr">
        <is>
          <t>Hani R., Eddy S., S. Fitri, M. Taufiq</t>
        </is>
      </c>
      <c r="F58" s="237" t="inlineStr">
        <is>
          <t>978-623-8297-37-5</t>
        </is>
      </c>
      <c r="G58" s="236" t="inlineStr">
        <is>
          <t>978-623-8297-38-2</t>
        </is>
      </c>
      <c r="H58" s="236" t="inlineStr">
        <is>
          <t>Komputer</t>
        </is>
      </c>
      <c r="I58" s="238" t="inlineStr">
        <is>
          <t>Perguruan Tinggi</t>
        </is>
      </c>
      <c r="J58" s="239" t="inlineStr">
        <is>
          <t>009.05</t>
        </is>
      </c>
      <c r="K58" s="236" t="inlineStr">
        <is>
          <t>Edisi Ke-1</t>
        </is>
      </c>
      <c r="L58" s="236" t="n"/>
      <c r="M58" s="236" t="inlineStr">
        <is>
          <t>Tidak Tersedia</t>
        </is>
      </c>
      <c r="N58" s="236" t="inlineStr">
        <is>
          <t>Indonesia</t>
        </is>
      </c>
      <c r="O58" s="236" t="inlineStr">
        <is>
          <t>Bukan fiksi</t>
        </is>
      </c>
      <c r="P58" s="236" t="n">
        <v>2023</v>
      </c>
      <c r="Q58" s="236" t="n">
        <v>2023</v>
      </c>
      <c r="R58" s="240" t="inlineStr">
        <is>
          <t>CV Ananta Vidya</t>
        </is>
      </c>
      <c r="S58" s="240" t="inlineStr">
        <is>
          <t>Ananta Vidya CV</t>
        </is>
      </c>
      <c r="T58" s="236" t="inlineStr">
        <is>
          <t>Lokal</t>
        </is>
      </c>
      <c r="U58" s="239" t="n">
        <v>61</v>
      </c>
      <c r="V58" s="239" t="inlineStr">
        <is>
          <t>pdf</t>
        </is>
      </c>
      <c r="W58" s="236" t="inlineStr">
        <is>
          <t>2.3 MB</t>
        </is>
      </c>
      <c r="X58" s="240" t="inlineStr">
        <is>
          <t>&lt;p&gt;ctivity Recognition (AR) menggunakan sensor akselerasi tiga sumbu yang diperkirakan berdasarkan grafik sumbu x, y dan z yang dihasilkan dengan satu atu beberapa sensor percepatan tiga sumbu. Bentuk, variasi dan nilai grafik itu dapat digunakan untuk mengklasifikasikan perilaku statis dan dinamis. Perilaku statis termasuk berbaring, berdiri dan sebagainya, sementara perilaku dinamis termasuk berjalan, berlari dan lain-lain.&lt;br /&gt;
 &lt;br /&gt;
 Gejala demensia dapat berupa pengulangan tindakan sederhana seperti berkeliaran di luar, mengajukan pertanyaan yang sama berulang kali, tersesat di tempat yang sudah dikenali, mudah lupa, tidak dapat bicara, membaca atau menulis, dan lain-lain.&lt;/p&gt;</t>
        </is>
      </c>
      <c r="Y58" s="235" t="n">
        <v>61000</v>
      </c>
      <c r="Z58" s="88" t="n"/>
      <c r="AA58" s="241">
        <f>Y82*Z82</f>
        <v/>
      </c>
      <c r="AB58" s="242" t="inlineStr">
        <is>
          <t>0ed10f8b-3b5c-4d46-b110-582d925b5f66</t>
        </is>
      </c>
    </row>
    <row r="59" ht="15" customHeight="1" s="283">
      <c r="A59" s="235" t="n">
        <v>79</v>
      </c>
      <c r="B59" s="222">
        <f>HYPERLINK("https://mocostore.moco.co.id/catalog/"&amp;AB88,"Klik Disini")</f>
        <v/>
      </c>
      <c r="C59" s="236" t="inlineStr">
        <is>
          <t>Nilai Kehidupan</t>
        </is>
      </c>
      <c r="D59" s="236" t="inlineStr">
        <is>
          <t>Antologi Quotes</t>
        </is>
      </c>
      <c r="E59" s="236" t="inlineStr">
        <is>
          <t>Ila Umami Moleka ... [et al.]</t>
        </is>
      </c>
      <c r="F59" s="237" t="n"/>
      <c r="G59" s="236" t="inlineStr">
        <is>
          <t>978-623-5634-63-0</t>
        </is>
      </c>
      <c r="H59" s="236" t="inlineStr">
        <is>
          <t>Puisi</t>
        </is>
      </c>
      <c r="I59" s="238" t="inlineStr">
        <is>
          <t>Perguruan Tinggi</t>
        </is>
      </c>
      <c r="J59" s="239" t="inlineStr">
        <is>
          <t>009.19</t>
        </is>
      </c>
      <c r="K59" s="236" t="inlineStr">
        <is>
          <t>Edisi Ke-1</t>
        </is>
      </c>
      <c r="L59" s="236" t="n"/>
      <c r="M59" s="236" t="inlineStr">
        <is>
          <t>Tidak Tersedia</t>
        </is>
      </c>
      <c r="N59" s="236" t="inlineStr">
        <is>
          <t>Indonesia</t>
        </is>
      </c>
      <c r="O59" s="236" t="inlineStr">
        <is>
          <t>Puisi</t>
        </is>
      </c>
      <c r="P59" s="236" t="n">
        <v>2022</v>
      </c>
      <c r="Q59" s="236" t="n">
        <v>2022</v>
      </c>
      <c r="R59" s="240" t="inlineStr">
        <is>
          <t>CV Ananta Vidya</t>
        </is>
      </c>
      <c r="S59" s="240" t="inlineStr">
        <is>
          <t>Ananta Vidya CV</t>
        </is>
      </c>
      <c r="T59" s="236" t="inlineStr">
        <is>
          <t>Lokal</t>
        </is>
      </c>
      <c r="U59" s="239" t="n">
        <v>94</v>
      </c>
      <c r="V59" s="239" t="inlineStr">
        <is>
          <t>pdf</t>
        </is>
      </c>
      <c r="W59" s="236" t="inlineStr">
        <is>
          <t>12.0 MB</t>
        </is>
      </c>
      <c r="X59" s="240" t="inlineStr">
        <is>
          <t>&lt;p&gt;Lelah kadang melanda tanpa kenal waktu. Pun bilamana hati mencoba berteguh, tetap kesal kadang memeluk tanpa ragu. Kamu yang duduk dalam peraduan, bila menatap pantulan pada kaca, datanglah memeluk buku ini. Maka langgamnya akan kamu dengan bersama mirat dalam senyum siput.&lt;/p&gt;</t>
        </is>
      </c>
      <c r="Y59" s="235" t="n">
        <v>44100</v>
      </c>
      <c r="Z59" s="88" t="n"/>
      <c r="AA59" s="241">
        <f>Y88*Z88</f>
        <v/>
      </c>
      <c r="AB59" s="242" t="inlineStr">
        <is>
          <t>f53aee2c-9749-41ae-9d0e-017f6566a22a</t>
        </is>
      </c>
    </row>
    <row r="60" ht="15" customHeight="1" s="283">
      <c r="A60" s="235" t="n">
        <v>80</v>
      </c>
      <c r="B60" s="222">
        <f>HYPERLINK("https://mocostore.moco.co.id/catalog/"&amp;AB89,"Klik Disini")</f>
        <v/>
      </c>
      <c r="C60" s="236" t="inlineStr">
        <is>
          <t>Think Talk Write Solusi Tepat Hasil Belajar Siswa Naik Pesat</t>
        </is>
      </c>
      <c r="D60" s="236" t="n"/>
      <c r="E60" s="236" t="inlineStr">
        <is>
          <t>Nawoto, S.Pd.SD</t>
        </is>
      </c>
      <c r="F60" s="237" t="inlineStr">
        <is>
          <t>978-623-8024-51-3</t>
        </is>
      </c>
      <c r="G60" s="236" t="inlineStr">
        <is>
          <t>978-623-8024-52-0</t>
        </is>
      </c>
      <c r="H60" s="236" t="inlineStr">
        <is>
          <t>Pendidikan</t>
        </is>
      </c>
      <c r="I60" s="238" t="inlineStr">
        <is>
          <t>Perguruan Tinggi</t>
        </is>
      </c>
      <c r="J60" s="239" t="inlineStr">
        <is>
          <t>009.10</t>
        </is>
      </c>
      <c r="K60" s="236" t="inlineStr">
        <is>
          <t>Edisi Ke-1</t>
        </is>
      </c>
      <c r="L60" s="236" t="n"/>
      <c r="M60" s="236" t="inlineStr">
        <is>
          <t>Tidak Tersedia</t>
        </is>
      </c>
      <c r="N60" s="236" t="inlineStr">
        <is>
          <t>Indonesia</t>
        </is>
      </c>
      <c r="O60" s="236" t="inlineStr">
        <is>
          <t>Bukan fiksi</t>
        </is>
      </c>
      <c r="P60" s="236" t="n">
        <v>2023</v>
      </c>
      <c r="Q60" s="236" t="n">
        <v>2023</v>
      </c>
      <c r="R60" s="240" t="inlineStr">
        <is>
          <t>CV Ananta Vidya</t>
        </is>
      </c>
      <c r="S60" s="240" t="inlineStr">
        <is>
          <t>Ananta Vidya CV</t>
        </is>
      </c>
      <c r="T60" s="236" t="inlineStr">
        <is>
          <t>Lokal</t>
        </is>
      </c>
      <c r="U60" s="239" t="n">
        <v>84</v>
      </c>
      <c r="V60" s="239" t="inlineStr">
        <is>
          <t>pdf</t>
        </is>
      </c>
      <c r="W60" s="236" t="inlineStr">
        <is>
          <t>1.3 MB</t>
        </is>
      </c>
      <c r="X60" s="240" t="inlineStr">
        <is>
          <t>&lt;p&gt;Buku ini membahas tentang pentingnya sistem diskusi dalam meningkatkan kemampuan belajar. Sistem diskusi dianggap sebagai salah satu cara yang efektif untuk memperdalam pemahaman dan meningkatkan keterampilan berpikir kritis. Buku ini disusun dengan bahasa yang mudah dipahami dan dilengkapi dengan contoh kasus serta tips praktis untuk mengoptimalkan sistem diskusi.&lt;br /&gt;
 &lt;br /&gt;
 Dalam buku ini, pembaca akan diajak untuk memahami konsep sistem diskusi secara lebih mendalam. Selain itu, pembaca juga akan diberikan panduan langkah demi langkah dalam membangun sistem diskusi yang efektif, mulai dari tahap persiapan hingga tahap evaluasi.&lt;br /&gt;
 &lt;br /&gt;
 Buku ini akan memberikan pembaca pemahaman yang lebih baik tentang sistem diskusi dan cara efektif untuk menggunakannya dalam meningkatkan kemampuan belajar. Dengan membaca buku ini, pembaca akan memiliki pengetahuan dan keterampilan yang diperlukan untuk mengembangkan sistem diskusi yang efektif dan memperoleh manfaat belajar yang lebih baik.&lt;/p&gt;</t>
        </is>
      </c>
      <c r="Y60" s="235" t="n">
        <v>67600</v>
      </c>
      <c r="Z60" s="88" t="n"/>
      <c r="AA60" s="241">
        <f>Y89*Z89</f>
        <v/>
      </c>
      <c r="AB60" s="242" t="inlineStr">
        <is>
          <t>dc7535c3-bf28-4ab1-8d37-4fbc26d1d4a5</t>
        </is>
      </c>
    </row>
    <row r="61" ht="15" customHeight="1" s="283">
      <c r="A61" s="235" t="n">
        <v>81</v>
      </c>
      <c r="B61" s="222">
        <f>HYPERLINK("https://mocostore.moco.co.id/catalog/"&amp;AB90,"Klik Disini")</f>
        <v/>
      </c>
      <c r="C61" s="236" t="inlineStr">
        <is>
          <t>Edurasa</t>
        </is>
      </c>
      <c r="D61" s="236" t="n"/>
      <c r="E61" s="236" t="inlineStr">
        <is>
          <t>Daeng Pabeta, S.Ag., MM</t>
        </is>
      </c>
      <c r="F61" s="237" t="inlineStr">
        <is>
          <t>978-623-8024-53-7</t>
        </is>
      </c>
      <c r="G61" s="236" t="inlineStr">
        <is>
          <t>978-623-8024-54-4</t>
        </is>
      </c>
      <c r="H61" s="236" t="inlineStr">
        <is>
          <t>Puisi</t>
        </is>
      </c>
      <c r="I61" s="238" t="inlineStr">
        <is>
          <t>Perguruan Tinggi</t>
        </is>
      </c>
      <c r="J61" s="239" t="inlineStr">
        <is>
          <t>009.19</t>
        </is>
      </c>
      <c r="K61" s="236" t="inlineStr">
        <is>
          <t>Edisi Ke-1</t>
        </is>
      </c>
      <c r="L61" s="236" t="n"/>
      <c r="M61" s="236" t="inlineStr">
        <is>
          <t>Tidak Tersedia</t>
        </is>
      </c>
      <c r="N61" s="236" t="inlineStr">
        <is>
          <t>Indonesia</t>
        </is>
      </c>
      <c r="O61" s="236" t="inlineStr">
        <is>
          <t>Puisi</t>
        </is>
      </c>
      <c r="P61" s="236" t="n">
        <v>2023</v>
      </c>
      <c r="Q61" s="236" t="n">
        <v>2023</v>
      </c>
      <c r="R61" s="240" t="inlineStr">
        <is>
          <t>CV Ananta Vidya</t>
        </is>
      </c>
      <c r="S61" s="240" t="inlineStr">
        <is>
          <t>Ananta Vidya CV</t>
        </is>
      </c>
      <c r="T61" s="236" t="inlineStr">
        <is>
          <t>Lokal</t>
        </is>
      </c>
      <c r="U61" s="239" t="n">
        <v>92</v>
      </c>
      <c r="V61" s="239" t="inlineStr">
        <is>
          <t>pdf</t>
        </is>
      </c>
      <c r="W61" s="236" t="inlineStr">
        <is>
          <t>1.1 MB</t>
        </is>
      </c>
      <c r="X61" s="240" t="inlineStr">
        <is>
          <t>&lt;p&gt;Siapapun dapat menulis puisi, sebagai manusia merdeka dan ingin menyampaikan perasaannya. Maka dari itu kegiatan menulis puisi merupakan upaya penulis dalam mengekspresikan atau merespon lingkungan sekaligus menjadi cara dalam&amp;nbsp; merekam segala kejadian yang dia alami lewat karya yang berniai estetis. Buku ini berisi kumpulan puisi-puisi penulis, ungkapan berupa pengalaman-pengalaman keseharian, fenomena lingkungan dan berbagai motivasi-motivasi yang hadir dalam diri selama menjadi seorang pendidik atau manusia yang berkecimpung dengan dunia pendidikan dan cinta akan pendidikan.&amp;nbsp;&lt;br /&gt;
 &lt;br /&gt;
 Harapan penulis dengan buku ini secara khusus dapat menjadi motivasi bagi diri untuk lebih berimajinasi dan bebas berekspresi&amp;nbsp; serta untuk membentuk kepribadian lebih baik. secara umum buku ini dapat membangkitkan motivasi pembaca, renungan untuk intropeksi diri, dan pendorong belajar&lt;/p&gt;</t>
        </is>
      </c>
      <c r="Y61" s="235" t="n">
        <v>69900</v>
      </c>
      <c r="Z61" s="88" t="n"/>
      <c r="AA61" s="241">
        <f>Y90*Z90</f>
        <v/>
      </c>
      <c r="AB61" s="237" t="inlineStr">
        <is>
          <t>4d653ab0-b1ce-4023-9fd6-918975b8d4b5</t>
        </is>
      </c>
    </row>
    <row r="62" ht="15" customHeight="1" s="283">
      <c r="A62" s="235" t="n">
        <v>83</v>
      </c>
      <c r="B62" s="222">
        <f>HYPERLINK("https://mocostore.moco.co.id/catalog/"&amp;AB92,"Klik Disini")</f>
        <v/>
      </c>
      <c r="C62" s="236" t="inlineStr">
        <is>
          <t>Cultures around the World</t>
        </is>
      </c>
      <c r="D62" s="236" t="inlineStr">
        <is>
          <t>Exploring the 8 Elements of Culture</t>
        </is>
      </c>
      <c r="E62" s="236" t="inlineStr">
        <is>
          <t>Lely Novia</t>
        </is>
      </c>
      <c r="F62" s="237" t="n"/>
      <c r="G62" s="236" t="inlineStr">
        <is>
          <t>978-623-8024-83-4</t>
        </is>
      </c>
      <c r="H62" s="236" t="inlineStr">
        <is>
          <t>Bisnis</t>
        </is>
      </c>
      <c r="I62" s="238" t="inlineStr">
        <is>
          <t>Perguruan Tinggi</t>
        </is>
      </c>
      <c r="J62" s="239" t="inlineStr">
        <is>
          <t>009.25</t>
        </is>
      </c>
      <c r="K62" s="236" t="inlineStr">
        <is>
          <t>Edisi Ke-1</t>
        </is>
      </c>
      <c r="L62" s="236" t="n"/>
      <c r="M62" s="236" t="inlineStr">
        <is>
          <t>Tidak Tersedia</t>
        </is>
      </c>
      <c r="N62" s="236" t="inlineStr">
        <is>
          <t>Inggris</t>
        </is>
      </c>
      <c r="O62" s="236" t="inlineStr">
        <is>
          <t>Bukan fiksi</t>
        </is>
      </c>
      <c r="P62" s="236" t="n">
        <v>2023</v>
      </c>
      <c r="Q62" s="236" t="n">
        <v>2023</v>
      </c>
      <c r="R62" s="240" t="inlineStr">
        <is>
          <t>CV Ananta Vidya</t>
        </is>
      </c>
      <c r="S62" s="240" t="inlineStr">
        <is>
          <t>Ananta Vidya CV</t>
        </is>
      </c>
      <c r="T62" s="236" t="inlineStr">
        <is>
          <t>Lokal</t>
        </is>
      </c>
      <c r="U62" s="239" t="n">
        <v>311</v>
      </c>
      <c r="V62" s="239" t="inlineStr">
        <is>
          <t>pdf</t>
        </is>
      </c>
      <c r="W62" s="236" t="inlineStr">
        <is>
          <t>6.6 MB</t>
        </is>
      </c>
      <c r="X62" s="240" t="inlineStr">
        <is>
          <t>&lt;p&gt;&amp;quot;Cultures around the World: Exploring the 8 Elements of Culture&amp;quot; takes readers on an immersive and enlightening journey across continents, providing a captivating exploration of the fundamental elements that shape the diverse cultures of our world. Delving into the eight essential elements of culture &amp;ndash; social organization, government, economy, religion, language, arts and literature, history, customs, and traditions &amp;ndash; this book offers a comprehensive understanding of how these elements manifest in different societies.&lt;/p&gt;</t>
        </is>
      </c>
      <c r="Y62" s="235" t="n">
        <v>132100</v>
      </c>
      <c r="Z62" s="88" t="n"/>
      <c r="AA62" s="241">
        <f>Y92*Z92</f>
        <v/>
      </c>
      <c r="AB62" s="237" t="inlineStr">
        <is>
          <t>0a1bbb40-0262-4496-85a3-a2e49192e45e</t>
        </is>
      </c>
    </row>
    <row r="63" ht="15" customHeight="1" s="283">
      <c r="A63" s="235" t="n">
        <v>84</v>
      </c>
      <c r="B63" s="222">
        <f>HYPERLINK("https://mocostore.moco.co.id/catalog/"&amp;AB93,"Klik Disini")</f>
        <v/>
      </c>
      <c r="C63" s="236" t="inlineStr">
        <is>
          <t>Internet Essentials</t>
        </is>
      </c>
      <c r="D63" s="236" t="inlineStr">
        <is>
          <t>A Comprehensive Guide for Students</t>
        </is>
      </c>
      <c r="E63" s="236" t="inlineStr">
        <is>
          <t>Lely Novia</t>
        </is>
      </c>
      <c r="F63" s="237" t="n"/>
      <c r="G63" s="236" t="inlineStr">
        <is>
          <t>978-623-8024-84-1</t>
        </is>
      </c>
      <c r="H63" s="236" t="inlineStr">
        <is>
          <t>Pendidikan</t>
        </is>
      </c>
      <c r="I63" s="238" t="inlineStr">
        <is>
          <t>Perguruan Tinggi</t>
        </is>
      </c>
      <c r="J63" s="239" t="inlineStr">
        <is>
          <t>009.10</t>
        </is>
      </c>
      <c r="K63" s="236" t="inlineStr">
        <is>
          <t>Edisi Ke-1</t>
        </is>
      </c>
      <c r="L63" s="236" t="n"/>
      <c r="M63" s="236" t="inlineStr">
        <is>
          <t>Tidak Tersedia</t>
        </is>
      </c>
      <c r="N63" s="236" t="inlineStr">
        <is>
          <t>Inggris</t>
        </is>
      </c>
      <c r="O63" s="236" t="inlineStr">
        <is>
          <t>Bukan fiksi</t>
        </is>
      </c>
      <c r="P63" s="236" t="n">
        <v>2023</v>
      </c>
      <c r="Q63" s="236" t="n">
        <v>2023</v>
      </c>
      <c r="R63" s="240" t="inlineStr">
        <is>
          <t>CV Ananta Vidya</t>
        </is>
      </c>
      <c r="S63" s="240" t="inlineStr">
        <is>
          <t>Ananta Vidya CV</t>
        </is>
      </c>
      <c r="T63" s="236" t="inlineStr">
        <is>
          <t>Lokal</t>
        </is>
      </c>
      <c r="U63" s="239" t="n">
        <v>100</v>
      </c>
      <c r="V63" s="239" t="inlineStr">
        <is>
          <t>pdf</t>
        </is>
      </c>
      <c r="W63" s="236" t="inlineStr">
        <is>
          <t>2.8 MB</t>
        </is>
      </c>
      <c r="X63" s="240" t="inlineStr">
        <is>
          <t>&lt;p&gt;&amp;quot;Internet Essentials: A Comprehensive Guide for Students&amp;quot; is a must-have resource that equips students with the knowledge and skills they need to navigate the online world confidently and responsibly. From demystifying basic internet terminology to ensuring online safety and security, this book covers it all. Through engaging explanations and practical examples, students will learn about effective online communication, master the art of internet research, explore diverse online media formats, and understand the importance of digital citizenship. Delving into fascinating topics such as internet culture and career opportunities, this comprehensive guide empowers students to become savvy and responsible digital citizens in today&amp;#39;s interconnected world.&lt;/p&gt;</t>
        </is>
      </c>
      <c r="Y63" s="235" t="n">
        <v>98300</v>
      </c>
      <c r="Z63" s="88" t="n"/>
      <c r="AA63" s="241">
        <f>Y93*Z93</f>
        <v/>
      </c>
      <c r="AB63" s="237" t="inlineStr">
        <is>
          <t>d104f2d8-8992-4951-b9f8-235f048571fd</t>
        </is>
      </c>
    </row>
    <row r="64" ht="15" customHeight="1" s="283">
      <c r="A64" s="235" t="n">
        <v>85</v>
      </c>
      <c r="B64" s="222">
        <f>HYPERLINK("https://mocostore.moco.co.id/catalog/"&amp;AB94,"Klik Disini")</f>
        <v/>
      </c>
      <c r="C64" s="236" t="inlineStr">
        <is>
          <t>Ngobrol Santai dalam Bahasa Inggris</t>
        </is>
      </c>
      <c r="D64" s="236" t="inlineStr">
        <is>
          <t>Mengasah Percakapan Informal</t>
        </is>
      </c>
      <c r="E64" s="236" t="inlineStr">
        <is>
          <t>Yunitari Mustikawati</t>
        </is>
      </c>
      <c r="F64" s="237" t="inlineStr">
        <is>
          <t>978-623-8024-89-6</t>
        </is>
      </c>
      <c r="G64" s="236" t="inlineStr">
        <is>
          <t>978-623-8024-90-2</t>
        </is>
      </c>
      <c r="H64" s="236" t="inlineStr">
        <is>
          <t>Pendidikan</t>
        </is>
      </c>
      <c r="I64" s="238" t="inlineStr">
        <is>
          <t>Perguruan Tinggi</t>
        </is>
      </c>
      <c r="J64" s="239" t="inlineStr">
        <is>
          <t>009.10</t>
        </is>
      </c>
      <c r="K64" s="236" t="inlineStr">
        <is>
          <t>Edisi Ke-1</t>
        </is>
      </c>
      <c r="L64" s="236" t="n"/>
      <c r="M64" s="236" t="inlineStr">
        <is>
          <t>Tidak Tersedia</t>
        </is>
      </c>
      <c r="N64" s="236" t="inlineStr">
        <is>
          <t>Indonesia</t>
        </is>
      </c>
      <c r="O64" s="236" t="inlineStr">
        <is>
          <t>Bukan fiksi</t>
        </is>
      </c>
      <c r="P64" s="236" t="n">
        <v>2023</v>
      </c>
      <c r="Q64" s="236" t="n">
        <v>2023</v>
      </c>
      <c r="R64" s="240" t="inlineStr">
        <is>
          <t>CV Ananta Vidya</t>
        </is>
      </c>
      <c r="S64" s="240" t="inlineStr">
        <is>
          <t>Ananta Vidya CV</t>
        </is>
      </c>
      <c r="T64" s="236" t="inlineStr">
        <is>
          <t>Lokal</t>
        </is>
      </c>
      <c r="U64" s="239" t="n">
        <v>62</v>
      </c>
      <c r="V64" s="239" t="inlineStr">
        <is>
          <t>pdf</t>
        </is>
      </c>
      <c r="W64" s="236" t="inlineStr">
        <is>
          <t>1.5 MB</t>
        </is>
      </c>
      <c r="X64" s="240" t="inlineStr">
        <is>
          <t>&lt;p&gt;Buku Ngobrol Santai dalam Bahasa Inggris: Mengasah Percakapan Informal sengaja disusun untuk memenuhi kebutuhan pelajar (SMP, SMA), mahasiswa, dosen, praktisi dan khalayak umum agar mereka dapat lebih mahir dan tepat saat mengungkapkan ekspresi dalam konteks informal. Buku ini terdiri atas 9 bab yang mencakup: 1) Menyapa dan salam perpisahan, 2) Ucapan terima kasih dan balasannya, 3) Meminta maaf dan balasannya, 4) Memberikan pujian dan balasannya, 5) Mengekpresikan kemarahan, menenangkan dan menyelesaikan masalah, 6) Interupsi, 7) Pendapat setuju dan tidak setuju, 8) Mengontrol percakapan dan 9) Bertanya dan menunjukkan lokasi. Masing-masing bab menyertakan contoh percakapan sebagai model, dilanjutkan dengan latihan disertai petunjuk (clue) dan diakhiri dengan tugas proyek untuk menilai pemahaman dan ketepatan penggunakan ekspresi yang alami, realistis dan menarik dari dialog yang ditampilkan di situasi informal.&lt;/p&gt;</t>
        </is>
      </c>
      <c r="Y64" s="235" t="n">
        <v>77700</v>
      </c>
      <c r="Z64" s="88" t="n"/>
      <c r="AA64" s="241">
        <f>Y94*Z94</f>
        <v/>
      </c>
      <c r="AB64" s="237" t="inlineStr">
        <is>
          <t>40af5840-dbe8-424d-88a7-d1c59f2d986c</t>
        </is>
      </c>
    </row>
    <row r="65" ht="15" customHeight="1" s="283">
      <c r="A65" s="235" t="n">
        <v>86</v>
      </c>
      <c r="B65" s="222">
        <f>HYPERLINK("https://mocostore.moco.co.id/catalog/"&amp;AB95,"Klik Disini")</f>
        <v/>
      </c>
      <c r="C65" s="236" t="inlineStr">
        <is>
          <t>Speaking for Business Activity</t>
        </is>
      </c>
      <c r="D65" s="236" t="n"/>
      <c r="E65" s="236" t="inlineStr">
        <is>
          <t>Lely Novia, Yunitari Mustikawati</t>
        </is>
      </c>
      <c r="F65" s="237" t="n"/>
      <c r="G65" s="236" t="inlineStr">
        <is>
          <t>978-623-8297-23-8</t>
        </is>
      </c>
      <c r="H65" s="236" t="inlineStr">
        <is>
          <t>Referensi</t>
        </is>
      </c>
      <c r="I65" s="238" t="inlineStr">
        <is>
          <t>Perguruan Tinggi</t>
        </is>
      </c>
      <c r="J65" s="239" t="inlineStr">
        <is>
          <t>009.08</t>
        </is>
      </c>
      <c r="K65" s="236" t="inlineStr">
        <is>
          <t>Edisi Ke-1</t>
        </is>
      </c>
      <c r="L65" s="236" t="n"/>
      <c r="M65" s="236" t="inlineStr">
        <is>
          <t>Tidak Tersedia</t>
        </is>
      </c>
      <c r="N65" s="236" t="inlineStr">
        <is>
          <t>Inggris</t>
        </is>
      </c>
      <c r="O65" s="236" t="inlineStr">
        <is>
          <t>Bukan fiksi</t>
        </is>
      </c>
      <c r="P65" s="236" t="n">
        <v>2023</v>
      </c>
      <c r="Q65" s="236" t="n">
        <v>2023</v>
      </c>
      <c r="R65" s="240" t="inlineStr">
        <is>
          <t>CV Ananta Vidya</t>
        </is>
      </c>
      <c r="S65" s="240" t="inlineStr">
        <is>
          <t>Ananta Vidya CV</t>
        </is>
      </c>
      <c r="T65" s="236" t="inlineStr">
        <is>
          <t>Lokal</t>
        </is>
      </c>
      <c r="U65" s="239" t="n">
        <v>124</v>
      </c>
      <c r="V65" s="239" t="inlineStr">
        <is>
          <t>pdf</t>
        </is>
      </c>
      <c r="W65" s="236" t="inlineStr">
        <is>
          <t>2.8 MB</t>
        </is>
      </c>
      <c r="X65" s="240" t="inlineStr">
        <is>
          <t>&lt;p&gt;&amp;quot;Speaking for Business Activity&amp;quot; is a comprehensive guidebook that equips professionals with the essential skills to communicate effectively in various business settings. Whether you&amp;#39;re presenting to clients, leading meetings, negotiating deals, or networking with industry peers, this book provides practical insights and strategies to help you communicate with confidence and leave a lasting impact.&lt;br /&gt;
 &lt;br /&gt;
 Inside, you&amp;#39;ll find techniques to overcome public speaking anxiety, strategies for crafting compelling messages, and tips for using body language and storytelling to engage your audience. With practical exercises and real-life examples, this book empowers you to adapt your communication style to different business contexts, enhancing your ability to succeed in all your business activities. If you&amp;#39;re ready to take your communication skills to the next level, &amp;quot;Speaking for Business Activity&amp;quot; is your go-to resource for becoming a persuasive and influential speaker in the business world.&lt;/p&gt;</t>
        </is>
      </c>
      <c r="Y65" s="235" t="n">
        <v>168700</v>
      </c>
      <c r="Z65" s="88" t="n"/>
      <c r="AA65" s="241">
        <f>Y95*Z95</f>
        <v/>
      </c>
      <c r="AB65" s="237" t="inlineStr">
        <is>
          <t>c62e51e6-bbcd-4d8b-a39c-8c36dbf41299</t>
        </is>
      </c>
    </row>
    <row r="66" ht="15" customHeight="1" s="283">
      <c r="A66" s="235" t="n">
        <v>87</v>
      </c>
      <c r="B66" s="222">
        <f>HYPERLINK("https://mocostore.moco.co.id/catalog/"&amp;AB96,"Klik Disini")</f>
        <v/>
      </c>
      <c r="C66" s="236" t="inlineStr">
        <is>
          <t>Communicating News</t>
        </is>
      </c>
      <c r="D66" s="236" t="inlineStr">
        <is>
          <t>Mastering English for Journalism</t>
        </is>
      </c>
      <c r="E66" s="236" t="inlineStr">
        <is>
          <t>Lely Novia</t>
        </is>
      </c>
      <c r="F66" s="237" t="n"/>
      <c r="G66" s="236" t="inlineStr">
        <is>
          <t>978-623-8297-32-0</t>
        </is>
      </c>
      <c r="H66" s="236" t="inlineStr">
        <is>
          <t>Referensi</t>
        </is>
      </c>
      <c r="I66" s="238" t="inlineStr">
        <is>
          <t>Perguruan Tinggi</t>
        </is>
      </c>
      <c r="J66" s="239" t="inlineStr">
        <is>
          <t>009.08</t>
        </is>
      </c>
      <c r="K66" s="236" t="inlineStr">
        <is>
          <t>Edisi Ke-1</t>
        </is>
      </c>
      <c r="L66" s="236" t="n"/>
      <c r="M66" s="236" t="inlineStr">
        <is>
          <t>Tidak Tersedia</t>
        </is>
      </c>
      <c r="N66" s="236" t="inlineStr">
        <is>
          <t>Inggris</t>
        </is>
      </c>
      <c r="O66" s="236" t="inlineStr">
        <is>
          <t>Bukan fiksi</t>
        </is>
      </c>
      <c r="P66" s="236" t="n">
        <v>2023</v>
      </c>
      <c r="Q66" s="236" t="n">
        <v>2023</v>
      </c>
      <c r="R66" s="240" t="inlineStr">
        <is>
          <t>CV Ananta Vidya</t>
        </is>
      </c>
      <c r="S66" s="240" t="inlineStr">
        <is>
          <t>Ananta Vidya CV</t>
        </is>
      </c>
      <c r="T66" s="236" t="inlineStr">
        <is>
          <t>Lokal</t>
        </is>
      </c>
      <c r="U66" s="239" t="n">
        <v>93</v>
      </c>
      <c r="V66" s="239" t="inlineStr">
        <is>
          <t>pdf</t>
        </is>
      </c>
      <c r="W66" s="236" t="inlineStr">
        <is>
          <t>3.6 MB</t>
        </is>
      </c>
      <c r="X66" s="240" t="inlineStr">
        <is>
          <t>&lt;p&gt;&amp;quot;Communicating News: Mastering English for Journalism&amp;quot; is a must-have guide for aspiring journalists seeking to elevate their language skills and excel in the field of news reporting. This comprehensive book takes readers on a journey through the history and evolution of journalism, while also delving into the principles and ethics that guide journalistic practices. With a focus on language proficiency in past tense forms, word families, and expressive storytelling, readers will learn to craft compelling and accurate data commentaries. From gathering credible sources to telling stories with originality, transparency, and fairness, this book equips journalists with the tools to become critical thinkers and effective communicators. Whether you&amp;#39;re a beginner or a seasoned professional, &amp;quot;Communicating News&amp;quot; will empower you to navigate the digital age of journalism and become a master of English in the ever-changing media landscape.&lt;/p&gt;</t>
        </is>
      </c>
      <c r="Y66" s="235" t="n">
        <v>98300</v>
      </c>
      <c r="Z66" s="88" t="n"/>
      <c r="AA66" s="241">
        <f>Y96*Z96</f>
        <v/>
      </c>
      <c r="AB66" s="237" t="inlineStr">
        <is>
          <t>4c6e84fa-6c1c-45e0-8793-8907d864e87b</t>
        </is>
      </c>
    </row>
    <row r="67" ht="15" customHeight="1" s="283">
      <c r="A67" s="235" t="n">
        <v>90</v>
      </c>
      <c r="B67" s="222">
        <f>HYPERLINK("https://mocostore.moco.co.id/catalog/"&amp;AB99,"Klik Disini")</f>
        <v/>
      </c>
      <c r="C67" s="236" t="inlineStr">
        <is>
          <t>Birunya Rindu</t>
        </is>
      </c>
      <c r="D67" s="236" t="n"/>
      <c r="E67" s="236" t="inlineStr">
        <is>
          <t>Mujiyana, S.Pd.</t>
        </is>
      </c>
      <c r="F67" s="237" t="inlineStr">
        <is>
          <t>978-623-8297-56-6</t>
        </is>
      </c>
      <c r="G67" s="236" t="inlineStr">
        <is>
          <t>978-623-8297-55-9</t>
        </is>
      </c>
      <c r="H67" s="236" t="inlineStr">
        <is>
          <t>Puisi</t>
        </is>
      </c>
      <c r="I67" s="238" t="inlineStr">
        <is>
          <t>Perguruan Tinggi</t>
        </is>
      </c>
      <c r="J67" s="239" t="inlineStr">
        <is>
          <t>009.19</t>
        </is>
      </c>
      <c r="K67" s="236" t="inlineStr">
        <is>
          <t>Edisi Ke-1</t>
        </is>
      </c>
      <c r="L67" s="236" t="n"/>
      <c r="M67" s="236" t="inlineStr">
        <is>
          <t>Tidak Tersedia</t>
        </is>
      </c>
      <c r="N67" s="236" t="inlineStr">
        <is>
          <t>Indonesia</t>
        </is>
      </c>
      <c r="O67" s="236" t="inlineStr">
        <is>
          <t>Puisi</t>
        </is>
      </c>
      <c r="P67" s="236" t="n">
        <v>2023</v>
      </c>
      <c r="Q67" s="236" t="n">
        <v>2023</v>
      </c>
      <c r="R67" s="240" t="inlineStr">
        <is>
          <t>CV Ananta Vidya</t>
        </is>
      </c>
      <c r="S67" s="240" t="inlineStr">
        <is>
          <t>Ananta Vidya CV</t>
        </is>
      </c>
      <c r="T67" s="236" t="inlineStr">
        <is>
          <t>Lokal</t>
        </is>
      </c>
      <c r="U67" s="239" t="n">
        <v>103</v>
      </c>
      <c r="V67" s="239" t="inlineStr">
        <is>
          <t>pdf</t>
        </is>
      </c>
      <c r="W67" s="236" t="inlineStr">
        <is>
          <t>2.2 MB</t>
        </is>
      </c>
      <c r="X67" s="240" t="inlineStr">
        <is>
          <t>&lt;p&gt;Melalui goresan pena, emosi meluap lebur, kata-kata menari dalam kisah-kisah, seperti di dalam antologi puisi &amp;quot;Birunya Rindu&amp;quot;. Di sini, penulis membagikan potongan-potongan jiwanya kepada pembaca yang merindukan irama puisi.&lt;br /&gt;
 Tiap relung waktu, entah di pelukan rumah atau dalam penantian, saat di sana ada kejenuhan yang meresap, karena menunggu menyiratkan kesabaran. Waktu itu gemulai oleh keteguhan. Dalam heningnya, penulis menumpahkan kata demi kata, yang kemudian digarap dan abadi di halaman sebuah buku.&lt;br /&gt;
 Di dalam panggung kehidupan, kerinduan adalah warna universal. Di halaman-halaman antologi ini, yang berjudul &amp;quot;Birunya Rindu,&amp;quot; pembaca akan menemukan simetri perasaan dalam kalimat-kalimat yang menggugah.&lt;/p&gt;</t>
        </is>
      </c>
      <c r="Y67" s="235" t="n">
        <v>73000</v>
      </c>
      <c r="Z67" s="88" t="n"/>
      <c r="AA67" s="241">
        <f>Y99*Z99</f>
        <v/>
      </c>
      <c r="AB67" s="237" t="inlineStr">
        <is>
          <t>2099162d-baef-4c67-b50b-c80f87888933</t>
        </is>
      </c>
    </row>
    <row r="68" ht="15" customHeight="1" s="283">
      <c r="A68" s="235" t="n">
        <v>95</v>
      </c>
      <c r="B68" s="222">
        <f>HYPERLINK("https://mocostore.moco.co.id/catalog/"&amp;AB104,"Klik Disini")</f>
        <v/>
      </c>
      <c r="C68" s="236" t="inlineStr">
        <is>
          <t>Dandelion</t>
        </is>
      </c>
      <c r="D68" s="236" t="n"/>
      <c r="E68" s="236" t="inlineStr">
        <is>
          <t>Ms. Jae</t>
        </is>
      </c>
      <c r="F68" s="237" t="n"/>
      <c r="G68" s="236" t="inlineStr">
        <is>
          <t>978-623-8297-67-2</t>
        </is>
      </c>
      <c r="H68" s="236" t="inlineStr">
        <is>
          <t>Puisi</t>
        </is>
      </c>
      <c r="I68" s="238" t="inlineStr">
        <is>
          <t>Perguruan Tinggi</t>
        </is>
      </c>
      <c r="J68" s="239" t="inlineStr">
        <is>
          <t>009.19</t>
        </is>
      </c>
      <c r="K68" s="236" t="inlineStr">
        <is>
          <t>Edisi Ke-1</t>
        </is>
      </c>
      <c r="L68" s="236" t="n"/>
      <c r="M68" s="236" t="inlineStr">
        <is>
          <t>Tidak Tersedia</t>
        </is>
      </c>
      <c r="N68" s="236" t="inlineStr">
        <is>
          <t>Indonesia</t>
        </is>
      </c>
      <c r="O68" s="236" t="inlineStr">
        <is>
          <t>Puisi</t>
        </is>
      </c>
      <c r="P68" s="236" t="n">
        <v>2023</v>
      </c>
      <c r="Q68" s="236" t="n">
        <v>2023</v>
      </c>
      <c r="R68" s="240" t="inlineStr">
        <is>
          <t>CV Ananta Vidya</t>
        </is>
      </c>
      <c r="S68" s="240" t="inlineStr">
        <is>
          <t>Ananta Vidya CV</t>
        </is>
      </c>
      <c r="T68" s="236" t="inlineStr">
        <is>
          <t>Lokal</t>
        </is>
      </c>
      <c r="U68" s="239" t="n">
        <v>66</v>
      </c>
      <c r="V68" s="239" t="inlineStr">
        <is>
          <t>pdf</t>
        </is>
      </c>
      <c r="W68" s="236" t="inlineStr">
        <is>
          <t>1.2 MB</t>
        </is>
      </c>
      <c r="X68" s="240" t="inlineStr">
        <is>
          <t>&lt;p&gt;SUNGGUH INDAH SEBUAH PUISI&lt;br /&gt;
 HANYA TERDIRI ATAS UNTAIAN KATA&lt;br /&gt;
 NAMUN MAMPU MEMIKAT&lt;br /&gt;
 HANYA GORESAN RASA&lt;br /&gt;
 NAMUN MAMPU MENETAP&lt;/p&gt;</t>
        </is>
      </c>
      <c r="Y68" s="235" t="n">
        <v>62400</v>
      </c>
      <c r="Z68" s="88" t="n"/>
      <c r="AA68" s="241">
        <f>Y104*Z104</f>
        <v/>
      </c>
      <c r="AB68" s="237" t="inlineStr">
        <is>
          <t>f256ead8-88c0-41f4-a30a-c93fe00328fc</t>
        </is>
      </c>
    </row>
    <row r="69" ht="15" customHeight="1" s="283">
      <c r="A69" s="235" t="n">
        <v>96</v>
      </c>
      <c r="B69" s="222">
        <f>HYPERLINK("https://mocostore.moco.co.id/catalog/"&amp;AB105,"Klik Disini")</f>
        <v/>
      </c>
      <c r="C69" s="236" t="inlineStr">
        <is>
          <t>Supervisi Akademik Kepala Sekolah</t>
        </is>
      </c>
      <c r="D69" s="236" t="n"/>
      <c r="E69" s="236" t="inlineStr">
        <is>
          <t>Parman</t>
        </is>
      </c>
      <c r="F69" s="237" t="inlineStr">
        <is>
          <t>978-623-8297-74-0</t>
        </is>
      </c>
      <c r="G69" s="236" t="inlineStr">
        <is>
          <t>978-623-8297-75-7</t>
        </is>
      </c>
      <c r="H69" s="236" t="inlineStr">
        <is>
          <t>Referensi</t>
        </is>
      </c>
      <c r="I69" s="238" t="inlineStr">
        <is>
          <t>Perguruan Tinggi</t>
        </is>
      </c>
      <c r="J69" s="239" t="inlineStr">
        <is>
          <t>009.10</t>
        </is>
      </c>
      <c r="K69" s="236" t="inlineStr">
        <is>
          <t>Edisi Ke-1</t>
        </is>
      </c>
      <c r="L69" s="236" t="n"/>
      <c r="M69" s="236" t="inlineStr">
        <is>
          <t>Tidak Tersedia</t>
        </is>
      </c>
      <c r="N69" s="236" t="inlineStr">
        <is>
          <t>Indonesia</t>
        </is>
      </c>
      <c r="O69" s="236" t="inlineStr">
        <is>
          <t>Bukan fiksi</t>
        </is>
      </c>
      <c r="P69" s="236" t="n">
        <v>2023</v>
      </c>
      <c r="Q69" s="236" t="n">
        <v>2023</v>
      </c>
      <c r="R69" s="240" t="inlineStr">
        <is>
          <t>CV Ananta Vidya</t>
        </is>
      </c>
      <c r="S69" s="240" t="inlineStr">
        <is>
          <t>Ananta Vidya CV</t>
        </is>
      </c>
      <c r="T69" s="236" t="inlineStr">
        <is>
          <t>Lokal</t>
        </is>
      </c>
      <c r="U69" s="239" t="n">
        <v>118</v>
      </c>
      <c r="V69" s="239" t="inlineStr">
        <is>
          <t>pdf</t>
        </is>
      </c>
      <c r="W69" s="236" t="inlineStr">
        <is>
          <t>2.2 MB</t>
        </is>
      </c>
      <c r="X69" s="240" t="inlineStr">
        <is>
          <t>&lt;p&gt;Supervisi akademik merupakan peran strategis bagi kepala sekolah dalam melakukan fungsi manajemen dalam pengawasan (controlling), pembinaan dan pengembangan (development) bagi anggota organisasi sekolah. Kepala sekolah memainkan peran kepemimpinan instruksional mereka sampai batas tertentu dan peran ini mempengaruhi kinerja guru di lembaga tersebut.&lt;/p&gt;
 &lt;p&gt;Kepala sekolah sebagai supervisor tentu harus mempersiapkan banyak hal sebelum melaksanakan supervisi akademik terhadap guru. &amp;nbsp;Buku ini disusun untuk memberikan bekal kepada kepala sekolah dan calon kepala sekolah dalam melaksanakan supervisi, serta menambah pengetahuan bagi para pembaca pada umumnya. Semoga bermanfaat!&lt;/p&gt;</t>
        </is>
      </c>
      <c r="Y69" s="235" t="n">
        <v>77300</v>
      </c>
      <c r="Z69" s="88" t="n"/>
      <c r="AA69" s="241">
        <f>Y105*Z105</f>
        <v/>
      </c>
      <c r="AB69" s="237" t="inlineStr">
        <is>
          <t>2195679f-c9d3-46b7-b25f-1297c3afd8ed</t>
        </is>
      </c>
    </row>
    <row r="70" ht="15" customHeight="1" s="283">
      <c r="A70" s="235" t="n">
        <v>102</v>
      </c>
      <c r="B70" s="222">
        <f>HYPERLINK("https://mocostore.moco.co.id/catalog/"&amp;AB111,"Klik Disini")</f>
        <v/>
      </c>
      <c r="C70" s="236" t="inlineStr">
        <is>
          <t>Strategi Pembelajaran</t>
        </is>
      </c>
      <c r="D70" s="236" t="inlineStr">
        <is>
          <t>Menggali Potensi Belajar Melalui Model, Pendekatan, dan Metode yang Efektif</t>
        </is>
      </c>
      <c r="E70" s="236" t="inlineStr">
        <is>
          <t>Jufri AP, Wahyu Kurniati Asri, Misnah Mannahali</t>
        </is>
      </c>
      <c r="F70" s="237" t="inlineStr">
        <is>
          <t>978-623-8297-50-4</t>
        </is>
      </c>
      <c r="G70" s="236" t="inlineStr">
        <is>
          <t>978-623-8297-49-8</t>
        </is>
      </c>
      <c r="H70" s="236" t="inlineStr">
        <is>
          <t>Pendidikan</t>
        </is>
      </c>
      <c r="I70" s="238" t="inlineStr">
        <is>
          <t>Perguruan Tinggi</t>
        </is>
      </c>
      <c r="J70" s="239" t="inlineStr">
        <is>
          <t>009.10</t>
        </is>
      </c>
      <c r="K70" s="236" t="inlineStr">
        <is>
          <t>Edisi Ke-1</t>
        </is>
      </c>
      <c r="L70" s="236" t="n"/>
      <c r="M70" s="236" t="inlineStr">
        <is>
          <t>Tidak Tersedia</t>
        </is>
      </c>
      <c r="N70" s="236" t="inlineStr">
        <is>
          <t>Indonesia</t>
        </is>
      </c>
      <c r="O70" s="236" t="inlineStr">
        <is>
          <t>Bukan fiksi</t>
        </is>
      </c>
      <c r="P70" s="236" t="n">
        <v>2023</v>
      </c>
      <c r="Q70" s="236" t="n">
        <v>2023</v>
      </c>
      <c r="R70" s="240" t="inlineStr">
        <is>
          <t>CV Ananta Vidya</t>
        </is>
      </c>
      <c r="S70" s="240" t="inlineStr">
        <is>
          <t>Ananta Vidya CV</t>
        </is>
      </c>
      <c r="T70" s="236" t="inlineStr">
        <is>
          <t>Lokal</t>
        </is>
      </c>
      <c r="U70" s="239" t="n">
        <v>94</v>
      </c>
      <c r="V70" s="239" t="inlineStr">
        <is>
          <t>pdf</t>
        </is>
      </c>
      <c r="W70" s="236" t="inlineStr">
        <is>
          <t>1.4 MB</t>
        </is>
      </c>
      <c r="X70" s="240" t="inlineStr">
        <is>
          <t>&lt;p&gt;Dalam buku &amp;quot;Strategi Pembelajaran: Menggali Potensi Belajar Melalui Model, Pendekatan, dan Metode yang Efektif,&amp;quot; penulis mengungkapkan panduan komprehensif bagi para pendidik untuk menciptakan lingkungan pembelajaran yang memadukan kreativitas, pengalaman, dan efektivitas. Dengan pemahaman mendalam tentang teori pembelajaran, buku ini menggali beragam model, pendekatan, dan metode yang dapat mengoptimalkan potensi belajar siswa.&lt;br /&gt;
 &lt;br /&gt;
 Melalui penggalian dan analisis yang cermat, penulis membahas strategi pembelajaran inovatif seperti pembelajaran berbasis proyek, kooperatif, dan berpusat pada siswa. Buku ini juga mengeksplorasi penggunaan teknologi dalam pendidikan, memberikan wawasan tentang cara mengintegrasikan alat-alat digital yang relevan untuk meningkatkan motivasi dan pencapaian belajar.&lt;br /&gt;
 &lt;br /&gt;
 Ditulis dengan bahasa yang mudah dipahami, buku ini tidak hanya menawarkan ide-ide praktis, tetapi juga menyediakan contoh kasus, studi penelitian, dan aktivitas yang dapat diadopsi secara langsung dalam kelas. Dengan demikian, para pendidik dapat mengembangkan keterampilan mereka dalam merancang pengalaman pembelajaran yang menyenangkan, menantang, dan mendorong perkembangan holistik siswa.&lt;br /&gt;
 &lt;br /&gt;
 &amp;quot;Strategi Pembelajaran&amp;quot; adalah sumber daya yang tak ternilai bagi pendidik yang ingin mengasah keahlian mereka dalam merancang dan mengimplementasikan strategi pembelajaran yang efektif. Dengan panduan ini, mereka akan mampu menciptakan lingkungan pembelajaran yang memotivasi, berdaya guna, dan membantu siswa meraih potensi belajar mereka yang sebenarnya.&lt;/p&gt;</t>
        </is>
      </c>
      <c r="Y70" s="235" t="n">
        <v>95500</v>
      </c>
      <c r="Z70" s="88" t="n"/>
      <c r="AA70" s="241">
        <f>Y111*Z111</f>
        <v/>
      </c>
      <c r="AB70" s="237" t="inlineStr">
        <is>
          <t>978f4b7b-cc6d-4b1e-b960-959894aa1dcd</t>
        </is>
      </c>
    </row>
    <row r="71" ht="15" customHeight="1" s="283">
      <c r="A71" s="235" t="n">
        <v>103</v>
      </c>
      <c r="B71" s="222">
        <f>HYPERLINK("https://mocostore.moco.co.id/catalog/"&amp;AB112,"Klik Disini")</f>
        <v/>
      </c>
      <c r="C71" s="236" t="inlineStr">
        <is>
          <t>Strategi Peningkatan Mutu Sekolah</t>
        </is>
      </c>
      <c r="D71" s="236" t="n"/>
      <c r="E71" s="236" t="inlineStr">
        <is>
          <t>Marseno Aji, M.Pd</t>
        </is>
      </c>
      <c r="F71" s="237" t="inlineStr">
        <is>
          <t>978-623-8024-45-2</t>
        </is>
      </c>
      <c r="G71" s="236" t="inlineStr">
        <is>
          <t>978-623-8024-46-9</t>
        </is>
      </c>
      <c r="H71" s="236" t="inlineStr">
        <is>
          <t>Pendidikan</t>
        </is>
      </c>
      <c r="I71" s="238" t="inlineStr">
        <is>
          <t>Perguruan Tinggi</t>
        </is>
      </c>
      <c r="J71" s="239" t="inlineStr">
        <is>
          <t>009.10</t>
        </is>
      </c>
      <c r="K71" s="236" t="inlineStr">
        <is>
          <t>Edisi Ke-1</t>
        </is>
      </c>
      <c r="L71" s="236" t="n"/>
      <c r="M71" s="236" t="inlineStr">
        <is>
          <t>Tidak Tersedia</t>
        </is>
      </c>
      <c r="N71" s="236" t="inlineStr">
        <is>
          <t>Indonesia</t>
        </is>
      </c>
      <c r="O71" s="236" t="inlineStr">
        <is>
          <t>Bukan fiksi</t>
        </is>
      </c>
      <c r="P71" s="236" t="n">
        <v>2023</v>
      </c>
      <c r="Q71" s="236" t="n">
        <v>2023</v>
      </c>
      <c r="R71" s="240" t="inlineStr">
        <is>
          <t>CV Ananta Vidya</t>
        </is>
      </c>
      <c r="S71" s="240" t="inlineStr">
        <is>
          <t>Ananta Vidya CV</t>
        </is>
      </c>
      <c r="T71" s="236" t="inlineStr">
        <is>
          <t>Lokal</t>
        </is>
      </c>
      <c r="U71" s="239" t="n">
        <v>145</v>
      </c>
      <c r="V71" s="239" t="inlineStr">
        <is>
          <t>pdf</t>
        </is>
      </c>
      <c r="W71" s="236" t="inlineStr">
        <is>
          <t>1.7 MB</t>
        </is>
      </c>
      <c r="X71" s="240" t="inlineStr">
        <is>
          <t>&lt;p&gt;Buku ini merupakan sebuah karya yang memberi penjelasan secara teoritis dan praktis tentang konsep strategi peningkatan mutu sekolah. Berbagai teori dan langkah-langkah peningkatan mutu pendidikan di sekolah dipaparkan secara komprehensif. Buku ini sangat tepat untuk dibaca, dipahami dan dijadikan pedoman dalam upaya memberdayakan seluruh potensi yang ada di sekolah untuk mencapai sekolah yang berkualitas.&lt;/p&gt;</t>
        </is>
      </c>
      <c r="Y71" s="235" t="n">
        <v>80896</v>
      </c>
      <c r="Z71" s="88" t="n"/>
      <c r="AA71" s="241">
        <f>Y112*Z112</f>
        <v/>
      </c>
      <c r="AB71" s="237" t="inlineStr">
        <is>
          <t>3b55091b-b911-4553-8e1f-c3eac68ed73f</t>
        </is>
      </c>
    </row>
    <row r="72" ht="15" customHeight="1" s="283">
      <c r="A72" s="235" t="n">
        <v>104</v>
      </c>
      <c r="B72" s="222">
        <f>HYPERLINK("https://mocostore.moco.co.id/catalog/"&amp;AB113,"Klik Disini")</f>
        <v/>
      </c>
      <c r="C72" s="236" t="inlineStr">
        <is>
          <t>Goresan Tangan Untuk Keindahan Alam</t>
        </is>
      </c>
      <c r="D72" s="236" t="n"/>
      <c r="E72" s="236" t="inlineStr">
        <is>
          <t>Surtini</t>
        </is>
      </c>
      <c r="F72" s="237" t="inlineStr">
        <is>
          <t>978-623-5634-57-9</t>
        </is>
      </c>
      <c r="G72" s="236" t="inlineStr">
        <is>
          <t>978-623-5634-58-6</t>
        </is>
      </c>
      <c r="H72" s="236" t="inlineStr">
        <is>
          <t>Puisi</t>
        </is>
      </c>
      <c r="I72" s="238" t="inlineStr">
        <is>
          <t>Perguruan Tinggi</t>
        </is>
      </c>
      <c r="J72" s="239" t="inlineStr">
        <is>
          <t>009.19</t>
        </is>
      </c>
      <c r="K72" s="236" t="inlineStr">
        <is>
          <t>Edisi Ke-1</t>
        </is>
      </c>
      <c r="L72" s="236" t="n"/>
      <c r="M72" s="236" t="inlineStr">
        <is>
          <t>Tidak Tersedia</t>
        </is>
      </c>
      <c r="N72" s="236" t="inlineStr">
        <is>
          <t>Indonesia</t>
        </is>
      </c>
      <c r="O72" s="236" t="inlineStr">
        <is>
          <t>Puisi</t>
        </is>
      </c>
      <c r="P72" s="236" t="n">
        <v>2022</v>
      </c>
      <c r="Q72" s="236" t="n">
        <v>2022</v>
      </c>
      <c r="R72" s="240" t="inlineStr">
        <is>
          <t>CV Ananta Vidya</t>
        </is>
      </c>
      <c r="S72" s="240" t="inlineStr">
        <is>
          <t>Ananta Vidya CV</t>
        </is>
      </c>
      <c r="T72" s="236" t="inlineStr">
        <is>
          <t>Lokal</t>
        </is>
      </c>
      <c r="U72" s="239" t="n">
        <v>54</v>
      </c>
      <c r="V72" s="239" t="inlineStr">
        <is>
          <t>pdf</t>
        </is>
      </c>
      <c r="W72" s="236" t="inlineStr">
        <is>
          <t>1.6 MB</t>
        </is>
      </c>
      <c r="X72" s="240" t="inlineStr">
        <is>
          <t>&lt;p&gt;Buku ini adalah untaian kata dari hati yang berhasil diwujudkan oleh penulis. Untaian kata dari hati diungkapkan dengan kata-kata indah untuk dinikmati semua kalangan pembaca dan pecinta karya puisi.&lt;/p&gt;</t>
        </is>
      </c>
      <c r="Y72" s="235" t="n">
        <v>56960</v>
      </c>
      <c r="Z72" s="88" t="n"/>
      <c r="AA72" s="241">
        <f>Y113*Z113</f>
        <v/>
      </c>
      <c r="AB72" s="237" t="inlineStr">
        <is>
          <t>7ecafd12-6a02-43c0-8d24-25416b1d8c45</t>
        </is>
      </c>
    </row>
    <row r="73" ht="15" customHeight="1" s="283">
      <c r="A73" s="235" t="n">
        <v>105</v>
      </c>
      <c r="B73" s="222">
        <f>HYPERLINK("https://mocostore.moco.co.id/catalog/"&amp;AB114,"Klik Disini")</f>
        <v/>
      </c>
      <c r="C73" s="236" t="inlineStr">
        <is>
          <t>Syairku Menerbangkan Anganmu</t>
        </is>
      </c>
      <c r="D73" s="236" t="n"/>
      <c r="E73" s="236" t="inlineStr">
        <is>
          <t>Theresia Supadmi Widyastuti, S.Pd</t>
        </is>
      </c>
      <c r="F73" s="237" t="inlineStr">
        <is>
          <t>978-623-5634-72-2</t>
        </is>
      </c>
      <c r="G73" s="236" t="inlineStr">
        <is>
          <t>978-623-5634-73-9</t>
        </is>
      </c>
      <c r="H73" s="236" t="inlineStr">
        <is>
          <t>Puisi</t>
        </is>
      </c>
      <c r="I73" s="238" t="inlineStr">
        <is>
          <t>Perguruan Tinggi</t>
        </is>
      </c>
      <c r="J73" s="239" t="inlineStr">
        <is>
          <t>009.19</t>
        </is>
      </c>
      <c r="K73" s="236" t="inlineStr">
        <is>
          <t>Edisi Ke-1</t>
        </is>
      </c>
      <c r="L73" s="236" t="n"/>
      <c r="M73" s="236" t="inlineStr">
        <is>
          <t>Tidak Tersedia</t>
        </is>
      </c>
      <c r="N73" s="236" t="inlineStr">
        <is>
          <t>Indonesia</t>
        </is>
      </c>
      <c r="O73" s="236" t="inlineStr">
        <is>
          <t>Puisi</t>
        </is>
      </c>
      <c r="P73" s="236" t="n">
        <v>2022</v>
      </c>
      <c r="Q73" s="236" t="n">
        <v>2022</v>
      </c>
      <c r="R73" s="240" t="inlineStr">
        <is>
          <t>CV Ananta Vidya</t>
        </is>
      </c>
      <c r="S73" s="240" t="inlineStr">
        <is>
          <t>Ananta Vidya CV</t>
        </is>
      </c>
      <c r="T73" s="236" t="inlineStr">
        <is>
          <t>Lokal</t>
        </is>
      </c>
      <c r="U73" s="239" t="n">
        <v>47</v>
      </c>
      <c r="V73" s="239" t="inlineStr">
        <is>
          <t>pdf</t>
        </is>
      </c>
      <c r="W73" s="236" t="inlineStr">
        <is>
          <t>3.8 MB</t>
        </is>
      </c>
      <c r="X73" s="240" t="inlineStr">
        <is>
          <t>&lt;p&gt;Kumpulan syair di dalam buku &amp;ldquo;Syairku menerbangkan Anganmu&amp;rdquo; melukiskan tumbuh kembang anak, kehidupan anak sehari-hari dan kehidupan yang ada dilingkungan anak.&lt;/p&gt;</t>
        </is>
      </c>
      <c r="Y73" s="235" t="n">
        <v>54240</v>
      </c>
      <c r="Z73" s="88" t="n"/>
      <c r="AA73" s="241">
        <f>Y114*Z114</f>
        <v/>
      </c>
      <c r="AB73" s="237" t="inlineStr">
        <is>
          <t>0c6ea24b-366b-4616-9cc4-2be45a93a1e8</t>
        </is>
      </c>
    </row>
    <row r="74" ht="15" customHeight="1" s="283">
      <c r="A74" s="235" t="n">
        <v>106</v>
      </c>
      <c r="B74" s="222">
        <f>HYPERLINK("https://mocostore.moco.co.id/catalog/"&amp;AB115,"Klik Disini")</f>
        <v/>
      </c>
      <c r="C74" s="236" t="inlineStr">
        <is>
          <t>Puskoda</t>
        </is>
      </c>
      <c r="D74" s="236" t="inlineStr">
        <is>
          <t>Puisi Untuk Siswa Sekolah Dasar</t>
        </is>
      </c>
      <c r="E74" s="236" t="inlineStr">
        <is>
          <t>Subinah, M.Pd</t>
        </is>
      </c>
      <c r="F74" s="237" t="inlineStr">
        <is>
          <t>978-623-5634-93-7</t>
        </is>
      </c>
      <c r="G74" s="236" t="inlineStr">
        <is>
          <t>978-623-5634-94-4</t>
        </is>
      </c>
      <c r="H74" s="236" t="inlineStr">
        <is>
          <t>Puisi</t>
        </is>
      </c>
      <c r="I74" s="238" t="inlineStr">
        <is>
          <t>Perguruan Tinggi</t>
        </is>
      </c>
      <c r="J74" s="239" t="inlineStr">
        <is>
          <t>009.19</t>
        </is>
      </c>
      <c r="K74" s="236" t="inlineStr">
        <is>
          <t>Edisi Ke-1</t>
        </is>
      </c>
      <c r="L74" s="236" t="n"/>
      <c r="M74" s="236" t="inlineStr">
        <is>
          <t>Tidak Tersedia</t>
        </is>
      </c>
      <c r="N74" s="236" t="inlineStr">
        <is>
          <t>Indonesia</t>
        </is>
      </c>
      <c r="O74" s="236" t="inlineStr">
        <is>
          <t>Puisi</t>
        </is>
      </c>
      <c r="P74" s="236" t="n">
        <v>2022</v>
      </c>
      <c r="Q74" s="236" t="n">
        <v>2022</v>
      </c>
      <c r="R74" s="240" t="inlineStr">
        <is>
          <t>CV Ananta Vidya</t>
        </is>
      </c>
      <c r="S74" s="240" t="inlineStr">
        <is>
          <t>Ananta Vidya CV</t>
        </is>
      </c>
      <c r="T74" s="236" t="inlineStr">
        <is>
          <t>Lokal</t>
        </is>
      </c>
      <c r="U74" s="239" t="n">
        <v>39</v>
      </c>
      <c r="V74" s="239" t="inlineStr">
        <is>
          <t>pdf</t>
        </is>
      </c>
      <c r="W74" s="236" t="inlineStr">
        <is>
          <t>1.2 MB</t>
        </is>
      </c>
      <c r="X74" s="240" t="inlineStr">
        <is>
          <t>&lt;p&gt;PUSKODA (Puisi Untuk Siswa Sekolah Dasar) disusun oleh penulis dengan harapan bermanfaat untuk guru, siswa, orang tua, maupun masyarakat.&amp;nbsp; Pilihan kata-kata dalam kumpulan puisi ini sederhana dan disesuaikan dengan usia anak sekolah dasar, agar mudah dipahami dan dihayati, seta dapat dijadikan sebagai media untuk membimbing siswa sekolah dasar. &amp;nbsp;Sebagian besar puisi berisi ajakan dan nasihat, sehingga dengan membaca buku kumpulan puisi ini selain dapat mengembangkan literasi juga dapat mengembangkan dan memberikan penguatan pendidikan karakter anak.&lt;/p&gt;</t>
        </is>
      </c>
      <c r="Y74" s="235" t="n">
        <v>51792</v>
      </c>
      <c r="Z74" s="88" t="n"/>
      <c r="AA74" s="241">
        <f>Y115*Z115</f>
        <v/>
      </c>
      <c r="AB74" s="237" t="inlineStr">
        <is>
          <t>5919c738-167c-4639-ba11-f522b6690e2b</t>
        </is>
      </c>
    </row>
    <row r="75" ht="15" customHeight="1" s="283">
      <c r="A75" s="235" t="n">
        <v>107</v>
      </c>
      <c r="B75" s="222">
        <f>HYPERLINK("https://mocostore.moco.co.id/catalog/"&amp;AB116,"Klik Disini")</f>
        <v/>
      </c>
      <c r="C75" s="236" t="inlineStr">
        <is>
          <t>Pejuang Masa Depan</t>
        </is>
      </c>
      <c r="D75" s="236" t="n"/>
      <c r="E75" s="236" t="inlineStr">
        <is>
          <t>Titik Nurkhayati</t>
        </is>
      </c>
      <c r="F75" s="237" t="inlineStr">
        <is>
          <t>978-623-5634-97-5</t>
        </is>
      </c>
      <c r="G75" s="236" t="inlineStr">
        <is>
          <t>978-623-5634-98-2</t>
        </is>
      </c>
      <c r="H75" s="236" t="inlineStr">
        <is>
          <t>Puisi</t>
        </is>
      </c>
      <c r="I75" s="238" t="inlineStr">
        <is>
          <t>Perguruan Tinggi</t>
        </is>
      </c>
      <c r="J75" s="239" t="inlineStr">
        <is>
          <t>009.19</t>
        </is>
      </c>
      <c r="K75" s="236" t="inlineStr">
        <is>
          <t>Edisi Ke-1</t>
        </is>
      </c>
      <c r="L75" s="236" t="n"/>
      <c r="M75" s="236" t="inlineStr">
        <is>
          <t>Tidak Tersedia</t>
        </is>
      </c>
      <c r="N75" s="236" t="inlineStr">
        <is>
          <t>Indonesia</t>
        </is>
      </c>
      <c r="O75" s="236" t="inlineStr">
        <is>
          <t>Puisi</t>
        </is>
      </c>
      <c r="P75" s="236" t="n">
        <v>2022</v>
      </c>
      <c r="Q75" s="236" t="n">
        <v>2022</v>
      </c>
      <c r="R75" s="240" t="inlineStr">
        <is>
          <t>CV Ananta Vidya</t>
        </is>
      </c>
      <c r="S75" s="240" t="inlineStr">
        <is>
          <t>Ananta Vidya CV</t>
        </is>
      </c>
      <c r="T75" s="236" t="inlineStr">
        <is>
          <t>Lokal</t>
        </is>
      </c>
      <c r="U75" s="239" t="n">
        <v>56</v>
      </c>
      <c r="V75" s="239" t="inlineStr">
        <is>
          <t>pdf</t>
        </is>
      </c>
      <c r="W75" s="236" t="inlineStr">
        <is>
          <t>1.2 MB</t>
        </is>
      </c>
      <c r="X75" s="240" t="inlineStr">
        <is>
          <t>&lt;p&gt;Puisi ini mengungkapkan sebuah perjuangan. Tentu ingatan kita akan mengenang kembali perjuangan nenek moyang kita saat berperang melawan penjajah. Bagaimana mereka mengangkat senjata dengan peralatan sederhana seperti bambu runcing, tombak, keris, maupun pusaka lainnya.&lt;/p&gt;</t>
        </is>
      </c>
      <c r="Y75" s="235" t="n">
        <v>56688</v>
      </c>
      <c r="Z75" s="88" t="n"/>
      <c r="AA75" s="241">
        <f>Y116*Z116</f>
        <v/>
      </c>
      <c r="AB75" s="237" t="inlineStr">
        <is>
          <t>dee18b7d-ec87-4ef5-8c7b-65ea2cab882f</t>
        </is>
      </c>
    </row>
    <row r="76" ht="15" customHeight="1" s="283">
      <c r="A76" s="235" t="n">
        <v>108</v>
      </c>
      <c r="B76" s="222">
        <f>HYPERLINK("https://mocostore.moco.co.id/catalog/"&amp;AB117,"Klik Disini")</f>
        <v/>
      </c>
      <c r="C76" s="236" t="inlineStr">
        <is>
          <t>Gurit Kembang Setaman</t>
        </is>
      </c>
      <c r="D76" s="236" t="n"/>
      <c r="E76" s="236" t="inlineStr">
        <is>
          <t>Sri Hidayati Yuliastuti, S.Pd.</t>
        </is>
      </c>
      <c r="F76" s="237" t="inlineStr">
        <is>
          <t>978-623-5634-99-9</t>
        </is>
      </c>
      <c r="G76" s="236" t="inlineStr">
        <is>
          <t>978-623-8024-00-1</t>
        </is>
      </c>
      <c r="H76" s="236" t="inlineStr">
        <is>
          <t>Puisi</t>
        </is>
      </c>
      <c r="I76" s="238" t="inlineStr">
        <is>
          <t>Perguruan Tinggi</t>
        </is>
      </c>
      <c r="J76" s="239" t="inlineStr">
        <is>
          <t>009.19</t>
        </is>
      </c>
      <c r="K76" s="236" t="inlineStr">
        <is>
          <t>Edisi Ke-1</t>
        </is>
      </c>
      <c r="L76" s="236" t="n"/>
      <c r="M76" s="236" t="inlineStr">
        <is>
          <t>Tidak Tersedia</t>
        </is>
      </c>
      <c r="N76" s="236" t="inlineStr">
        <is>
          <t>Lainnya</t>
        </is>
      </c>
      <c r="O76" s="236" t="inlineStr">
        <is>
          <t>Puisi</t>
        </is>
      </c>
      <c r="P76" s="236" t="n">
        <v>2022</v>
      </c>
      <c r="Q76" s="236" t="n">
        <v>2022</v>
      </c>
      <c r="R76" s="240" t="inlineStr">
        <is>
          <t>CV Ananta Vidya</t>
        </is>
      </c>
      <c r="S76" s="240" t="inlineStr">
        <is>
          <t>Ananta Vidya CV</t>
        </is>
      </c>
      <c r="T76" s="236" t="inlineStr">
        <is>
          <t>Lokal</t>
        </is>
      </c>
      <c r="U76" s="239" t="n">
        <v>53</v>
      </c>
      <c r="V76" s="239" t="inlineStr">
        <is>
          <t>pdf</t>
        </is>
      </c>
      <c r="W76" s="236" t="inlineStr">
        <is>
          <t>1.4 MB</t>
        </is>
      </c>
      <c r="X76" s="240" t="inlineStr">
        <is>
          <t>&lt;p&gt;Geguritan minangka perangane budaya Jawa kang awujud sastra Jawa gagrag anyar. Kanthi ajuning jaman Budaya Jawa pangangkahe bisaa ngetutetke ombyaking budaya, luwih luwh budaya manca. Saperangan ana sing isih duwe panganggep manawa geguritan iku amung ana saka asiling gurit para pujangga jaman biyen. &amp;nbsp;Kepara saperangan para mudha ana sing malah durung tepung karo geguritan. Bab kaya mangkono iku nuwuhake greget kanggo nulis geguritan supaya pamaos bisa mangerteni wujuding geguritan. Kanthi pangajab geguritan Kembang Setaman iki bisa kanggo sarana wacan lan pasinaon geguritan. Kajaba iku kanggo nuduhake manawa geguritan iku bisa karipta sapa wae, lan amung dudu asiling para pujangga biten, Mula ayo nggrengsengake seneng maca geguritan murih geguritan bisa lestari lan anjayeng bawana. Kanthi tema kang maneka werna lan tembung kang prasaja kaangkah pamaos ora bosen lan gampang anggone mangerteni isine geguritan.&lt;/p&gt;</t>
        </is>
      </c>
      <c r="Y76" s="235" t="n">
        <v>56688</v>
      </c>
      <c r="Z76" s="88" t="n"/>
      <c r="AA76" s="241">
        <f>Y117*Z117</f>
        <v/>
      </c>
      <c r="AB76" s="237" t="inlineStr">
        <is>
          <t>d862c43a-e31c-44aa-8fa2-b7ccd06bf2aa</t>
        </is>
      </c>
    </row>
    <row r="77" ht="15" customHeight="1" s="283">
      <c r="A77" s="235" t="n">
        <v>109</v>
      </c>
      <c r="B77" s="222">
        <f>HYPERLINK("https://mocostore.moco.co.id/catalog/"&amp;AB118,"Klik Disini")</f>
        <v/>
      </c>
      <c r="C77" s="236" t="inlineStr">
        <is>
          <t>Kumpulan Puisi "Cita Mas Jajar" Untuk Anak Usia Dini</t>
        </is>
      </c>
      <c r="D77" s="236" t="n"/>
      <c r="E77" s="236" t="inlineStr">
        <is>
          <t>Rr. Retno Woro Widiastuti, S.Pd.AUD</t>
        </is>
      </c>
      <c r="F77" s="237" t="inlineStr">
        <is>
          <t>978-623-8024-02-5</t>
        </is>
      </c>
      <c r="G77" s="236" t="inlineStr">
        <is>
          <t>978-623-8024-01-8</t>
        </is>
      </c>
      <c r="H77" s="236" t="inlineStr">
        <is>
          <t>Puisi</t>
        </is>
      </c>
      <c r="I77" s="238" t="inlineStr">
        <is>
          <t>Perguruan Tinggi</t>
        </is>
      </c>
      <c r="J77" s="239" t="inlineStr">
        <is>
          <t>009.19</t>
        </is>
      </c>
      <c r="K77" s="236" t="inlineStr">
        <is>
          <t>Edisi Ke-1</t>
        </is>
      </c>
      <c r="L77" s="236" t="n"/>
      <c r="M77" s="236" t="inlineStr">
        <is>
          <t>Tidak Tersedia</t>
        </is>
      </c>
      <c r="N77" s="236" t="inlineStr">
        <is>
          <t>Indonesia</t>
        </is>
      </c>
      <c r="O77" s="236" t="inlineStr">
        <is>
          <t>Puisi</t>
        </is>
      </c>
      <c r="P77" s="236" t="n">
        <v>2022</v>
      </c>
      <c r="Q77" s="236" t="n">
        <v>2022</v>
      </c>
      <c r="R77" s="240" t="inlineStr">
        <is>
          <t>CV Ananta Vidya</t>
        </is>
      </c>
      <c r="S77" s="240" t="inlineStr">
        <is>
          <t>Ananta Vidya CV</t>
        </is>
      </c>
      <c r="T77" s="236" t="inlineStr">
        <is>
          <t>Lokal</t>
        </is>
      </c>
      <c r="U77" s="239" t="n">
        <v>53</v>
      </c>
      <c r="V77" s="239" t="inlineStr">
        <is>
          <t>pdf</t>
        </is>
      </c>
      <c r="W77" s="236" t="inlineStr">
        <is>
          <t>1.2 MB</t>
        </is>
      </c>
      <c r="X77" s="240" t="inlineStr">
        <is>
          <t>&lt;p&gt;uku ini adalah kumpulan puisi anak Taman Kanak-Kanak. Memuat tentang makanan yang bergizi, cara&amp;nbsp;bermain&amp;nbsp;dan lingkungan&amp;nbsp;alam&amp;nbsp;sekitar.&lt;/p&gt;
 &lt;p&gt;Kumpulan puisi&amp;nbsp;ini sangat cocok&amp;nbsp;sebagai acuan belajar&amp;nbsp;untuk&amp;nbsp;anak TK agar&amp;nbsp;mudah dalam&amp;nbsp;mengenal dan menambah wawasan&amp;nbsp;lingkungan sekitarnya. Serta mendapatkan manfaat&amp;nbsp;psikologi karena&amp;nbsp;berpuisi akan membantu&amp;nbsp;memahami&amp;nbsp;masalah&amp;nbsp;sehari-hari&amp;nbsp;dalam kehidupannya.&lt;/p&gt;</t>
        </is>
      </c>
      <c r="Y77" s="235" t="n">
        <v>55328</v>
      </c>
      <c r="Z77" s="88" t="n"/>
      <c r="AA77" s="241">
        <f>Y118*Z118</f>
        <v/>
      </c>
      <c r="AB77" s="237" t="inlineStr">
        <is>
          <t>8280e47e-c54a-4905-953a-0639a3ecda90</t>
        </is>
      </c>
    </row>
    <row r="78" ht="15" customHeight="1" s="283">
      <c r="A78" s="235" t="n">
        <v>111</v>
      </c>
      <c r="B78" s="222">
        <f>HYPERLINK("https://mocostore.moco.co.id/catalog/"&amp;AB120,"Klik Disini")</f>
        <v/>
      </c>
      <c r="C78" s="236" t="inlineStr">
        <is>
          <t>Goresan Pena Jejak Sebuah Angan</t>
        </is>
      </c>
      <c r="D78" s="236" t="n"/>
      <c r="E78" s="236" t="inlineStr">
        <is>
          <t>Karyadi, S.Pd</t>
        </is>
      </c>
      <c r="F78" s="237" t="inlineStr">
        <is>
          <t>978-623-8024-24-7</t>
        </is>
      </c>
      <c r="G78" s="236" t="inlineStr">
        <is>
          <t>978-623-8024-23-0</t>
        </is>
      </c>
      <c r="H78" s="236" t="inlineStr">
        <is>
          <t>Puisi</t>
        </is>
      </c>
      <c r="I78" s="238" t="inlineStr">
        <is>
          <t>Perguruan Tinggi</t>
        </is>
      </c>
      <c r="J78" s="239" t="inlineStr">
        <is>
          <t>009.19</t>
        </is>
      </c>
      <c r="K78" s="236" t="inlineStr">
        <is>
          <t>Edisi Ke-1</t>
        </is>
      </c>
      <c r="L78" s="236" t="n"/>
      <c r="M78" s="236" t="inlineStr">
        <is>
          <t>Tidak Tersedia</t>
        </is>
      </c>
      <c r="N78" s="236" t="inlineStr">
        <is>
          <t>Indonesia</t>
        </is>
      </c>
      <c r="O78" s="236" t="inlineStr">
        <is>
          <t>Puisi</t>
        </is>
      </c>
      <c r="P78" s="236" t="n">
        <v>2022</v>
      </c>
      <c r="Q78" s="236" t="n">
        <v>2022</v>
      </c>
      <c r="R78" s="240" t="inlineStr">
        <is>
          <t>CV Ananta Vidya</t>
        </is>
      </c>
      <c r="S78" s="240" t="inlineStr">
        <is>
          <t>Ananta Vidya CV</t>
        </is>
      </c>
      <c r="T78" s="236" t="inlineStr">
        <is>
          <t>Lokal</t>
        </is>
      </c>
      <c r="U78" s="239" t="n">
        <v>55</v>
      </c>
      <c r="V78" s="239" t="inlineStr">
        <is>
          <t>pdf</t>
        </is>
      </c>
      <c r="W78" s="236" t="inlineStr">
        <is>
          <t>1.9 MB</t>
        </is>
      </c>
      <c r="X78" s="240" t="inlineStr">
        <is>
          <t>&lt;p&gt;Semburat jingga terlukis di angkasa. Cahaya indah manjakan mata, terpantul indah di cakrawala. Di bawah langit yang sama&lt;/p&gt;
 &lt;p&gt;Kuukir sebuah nama. Indah terhias penuh warna dan tanya, di mana kamu berada.&lt;/p&gt;
 &lt;p&gt;Kutatap kau penuh rasa. Hanya hampa tak bermakna. Hingga kusadar kau telah tiada.&lt;/p&gt;</t>
        </is>
      </c>
      <c r="Y78" s="235" t="n">
        <v>56416</v>
      </c>
      <c r="Z78" s="88" t="n"/>
      <c r="AA78" s="241">
        <f>Y120*Z120</f>
        <v/>
      </c>
      <c r="AB78" s="237" t="inlineStr">
        <is>
          <t>841ba2d2-f09f-4ff6-97bd-ee5fcec380dc</t>
        </is>
      </c>
    </row>
    <row r="79" ht="15" customHeight="1" s="283">
      <c r="A79" s="235" t="n">
        <v>112</v>
      </c>
      <c r="B79" s="222">
        <f>HYPERLINK("https://mocostore.moco.co.id/catalog/"&amp;AB121,"Klik Disini")</f>
        <v/>
      </c>
      <c r="C79" s="236" t="inlineStr">
        <is>
          <t>Mimpi Anak Menggapai Cita-Cita</t>
        </is>
      </c>
      <c r="D79" s="236" t="n"/>
      <c r="E79" s="236" t="inlineStr">
        <is>
          <t>Teguh Sucipto, S.Pd</t>
        </is>
      </c>
      <c r="F79" s="237" t="inlineStr">
        <is>
          <t>978-623-8024-32-2</t>
        </is>
      </c>
      <c r="G79" s="236" t="inlineStr">
        <is>
          <t>978-623-8024-31-5</t>
        </is>
      </c>
      <c r="H79" s="236" t="inlineStr">
        <is>
          <t>Puisi</t>
        </is>
      </c>
      <c r="I79" s="238" t="inlineStr">
        <is>
          <t>Perguruan Tinggi</t>
        </is>
      </c>
      <c r="J79" s="239" t="inlineStr">
        <is>
          <t>009.19</t>
        </is>
      </c>
      <c r="K79" s="236" t="inlineStr">
        <is>
          <t>Edisi Ke-1</t>
        </is>
      </c>
      <c r="L79" s="236" t="n"/>
      <c r="M79" s="236" t="inlineStr">
        <is>
          <t>Tidak Tersedia</t>
        </is>
      </c>
      <c r="N79" s="236" t="inlineStr">
        <is>
          <t>Indonesia</t>
        </is>
      </c>
      <c r="O79" s="236" t="inlineStr">
        <is>
          <t>Puisi</t>
        </is>
      </c>
      <c r="P79" s="236" t="n">
        <v>2022</v>
      </c>
      <c r="Q79" s="236" t="n">
        <v>2022</v>
      </c>
      <c r="R79" s="240" t="inlineStr">
        <is>
          <t>CV Ananta Vidya</t>
        </is>
      </c>
      <c r="S79" s="240" t="inlineStr">
        <is>
          <t>Ananta Vidya CV</t>
        </is>
      </c>
      <c r="T79" s="236" t="inlineStr">
        <is>
          <t>Lokal</t>
        </is>
      </c>
      <c r="U79" s="239" t="n">
        <v>43</v>
      </c>
      <c r="V79" s="239" t="inlineStr">
        <is>
          <t>pdf</t>
        </is>
      </c>
      <c r="W79" s="236" t="inlineStr">
        <is>
          <t>989.7 kB</t>
        </is>
      </c>
      <c r="X79" s="240" t="inlineStr">
        <is>
          <t>&lt;p&gt;Untuk mendukung pendidikan karakter yang sekarang ini sedang dikembangkan, rasanya puisi sangat cocok sebagai bahan pembelajaran. Sastra merupakan produk karya yang mengajarkan kepada para pembaca untuk saling menghargai, mengapresiasi, menikmati sebuah karya. Produk karya sastra biasanya sarat dengan pesan moral, budaya, dan keteladanan. Dengan bercermin pendapat seperti itu, pembelajaran puisi di sekolah seyogyanya wajib diajarkan kepada seluruh siswa.&lt;/p&gt;
 &lt;p&gt;Semakin banyak memahami puisi, siswa diharapkan akan meneladani dan mengapresiasi hal-hal yang bersifat bijak dan halus budi. Dengan banyak membaca puisi, siswa akan jauh dari sifat arogan, tindak kekerasan, jail, dan tindakan yang brutal baik yang berbentuk fisik maupun berbentuk psikis.&lt;/p&gt;</t>
        </is>
      </c>
      <c r="Y79" s="235" t="n">
        <v>52880</v>
      </c>
      <c r="Z79" s="88" t="n"/>
      <c r="AA79" s="241">
        <f>Y121*Z121</f>
        <v/>
      </c>
      <c r="AB79" s="237" t="inlineStr">
        <is>
          <t>0231d268-26ab-459c-953b-45c3862402b8</t>
        </is>
      </c>
    </row>
    <row r="80" ht="15" customHeight="1" s="283">
      <c r="A80" s="235" t="n">
        <v>113</v>
      </c>
      <c r="B80" s="222">
        <f>HYPERLINK("https://mocostore.moco.co.id/catalog/"&amp;AB122,"Klik Disini")</f>
        <v/>
      </c>
      <c r="C80" s="236" t="inlineStr">
        <is>
          <t>Jangan Berhenti Menjadi Baik</t>
        </is>
      </c>
      <c r="D80" s="236" t="n"/>
      <c r="E80" s="236" t="inlineStr">
        <is>
          <t>Amanah, S.Pd.I</t>
        </is>
      </c>
      <c r="F80" s="237" t="inlineStr">
        <is>
          <t>978-623-8024-39-1</t>
        </is>
      </c>
      <c r="G80" s="236" t="inlineStr">
        <is>
          <t>978-623-8024-40-7</t>
        </is>
      </c>
      <c r="H80" s="236" t="inlineStr">
        <is>
          <t>Puisi</t>
        </is>
      </c>
      <c r="I80" s="238" t="inlineStr">
        <is>
          <t>Perguruan Tinggi</t>
        </is>
      </c>
      <c r="J80" s="239" t="inlineStr">
        <is>
          <t>009.19</t>
        </is>
      </c>
      <c r="K80" s="236" t="inlineStr">
        <is>
          <t>Edisi Ke-1</t>
        </is>
      </c>
      <c r="L80" s="236" t="n"/>
      <c r="M80" s="236" t="inlineStr">
        <is>
          <t>Tidak Tersedia</t>
        </is>
      </c>
      <c r="N80" s="236" t="inlineStr">
        <is>
          <t>Indonesia</t>
        </is>
      </c>
      <c r="O80" s="236" t="inlineStr">
        <is>
          <t>Puisi</t>
        </is>
      </c>
      <c r="P80" s="236" t="n">
        <v>2022</v>
      </c>
      <c r="Q80" s="236" t="n">
        <v>2022</v>
      </c>
      <c r="R80" s="240" t="inlineStr">
        <is>
          <t>CV Ananta Vidya</t>
        </is>
      </c>
      <c r="S80" s="240" t="inlineStr">
        <is>
          <t>Ananta Vidya CV</t>
        </is>
      </c>
      <c r="T80" s="236" t="inlineStr">
        <is>
          <t>Lokal</t>
        </is>
      </c>
      <c r="U80" s="239" t="n">
        <v>54</v>
      </c>
      <c r="V80" s="239" t="inlineStr">
        <is>
          <t>pdf</t>
        </is>
      </c>
      <c r="W80" s="236" t="inlineStr">
        <is>
          <t>1.4 MB</t>
        </is>
      </c>
      <c r="X80" s="240" t="inlineStr">
        <is>
          <t>&lt;p&gt;Kumpulan puisi yang merupakan sebuah motivasi diri dalam menjalani kehidupan. Hidup bukanlah sebuah perlombaan yang mana kita harus selalu menjadi juara.&amp;nbsp;namun hidup adalah menjalani kehidupan yang menjadi&amp;nbsp; tugas seorang hamba adalah terus taat dan beribadah kepada Allah, bekerja dengan&amp;nbsp;&lt;em&gt;l&lt;/em&gt;&lt;em&gt;illahita&amp;rsquo;ala&lt;/em&gt;&amp;nbsp;karena Allah. Menjaga hubungan baik dengan&amp;nbsp; sesama hamba Allah dan selalu menaati&amp;nbsp;segala perintah dan larangan Allah menjadikan hidup semakin tenang, damai dan tenteram. Menjaga hati untuk senantiasa bersih, menjaga lisan untuk senantiasa bertutur kata yang lembut, tidak menyakiti sesama dan juga tidak menyakiti diri sendiri, terus bekerja dan beribadah semata karena&amp;nbsp;&lt;em&gt;l&lt;/em&gt;&lt;em&gt;illahita&amp;rsquo;ala&lt;/em&gt;, dan tak lupa senantiasa berbakti kepada kedua orang tua, mencintai keluarga, senantiasa berbuat baik dan tidak berhenti menjadi baik dalam menjalani kehidupan ini, senantiasa rida dengan ketentuan yang Allah berikan dalam hidup. Semoga Allah meridai setiap langkah yang kita lakukan.&amp;nbsp;&lt;em&gt;Aamiin yaa rabbal&amp;rsquo;alamiin&lt;/em&gt;.&lt;/p&gt;</t>
        </is>
      </c>
      <c r="Y80" s="235" t="n">
        <v>56144</v>
      </c>
      <c r="Z80" s="88" t="n"/>
      <c r="AA80" s="241">
        <f>Y122*Z122</f>
        <v/>
      </c>
      <c r="AB80" s="237" t="inlineStr">
        <is>
          <t>a215d8b5-d0df-4753-9a1a-f417fb14a75c</t>
        </is>
      </c>
    </row>
    <row r="81" ht="15" customHeight="1" s="283">
      <c r="A81" s="235" t="n">
        <v>114</v>
      </c>
      <c r="B81" s="222">
        <f>HYPERLINK("https://mocostore.moco.co.id/catalog/"&amp;AB123,"Klik Disini")</f>
        <v/>
      </c>
      <c r="C81" s="236" t="inlineStr">
        <is>
          <t>Ungkapan Rasa Syukur</t>
        </is>
      </c>
      <c r="D81" s="236" t="n"/>
      <c r="E81" s="236" t="inlineStr">
        <is>
          <t>Kuntari Enipurwanti</t>
        </is>
      </c>
      <c r="F81" s="237" t="inlineStr">
        <is>
          <t>978-623-8024-43-8</t>
        </is>
      </c>
      <c r="G81" s="236" t="inlineStr">
        <is>
          <t>978-623-8024-44-5</t>
        </is>
      </c>
      <c r="H81" s="236" t="inlineStr">
        <is>
          <t>Puisi</t>
        </is>
      </c>
      <c r="I81" s="238" t="inlineStr">
        <is>
          <t>Perguruan Tinggi</t>
        </is>
      </c>
      <c r="J81" s="239" t="inlineStr">
        <is>
          <t>009.19</t>
        </is>
      </c>
      <c r="K81" s="236" t="inlineStr">
        <is>
          <t>Edisi Ke-1</t>
        </is>
      </c>
      <c r="L81" s="236" t="n"/>
      <c r="M81" s="236" t="inlineStr">
        <is>
          <t>Tidak Tersedia</t>
        </is>
      </c>
      <c r="N81" s="236" t="inlineStr">
        <is>
          <t>Indonesia</t>
        </is>
      </c>
      <c r="O81" s="236" t="inlineStr">
        <is>
          <t>Puisi</t>
        </is>
      </c>
      <c r="P81" s="236" t="n">
        <v>2023</v>
      </c>
      <c r="Q81" s="236" t="n">
        <v>2023</v>
      </c>
      <c r="R81" s="240" t="inlineStr">
        <is>
          <t>CV Ananta Vidya</t>
        </is>
      </c>
      <c r="S81" s="240" t="inlineStr">
        <is>
          <t>Ananta Vidya CV</t>
        </is>
      </c>
      <c r="T81" s="236" t="inlineStr">
        <is>
          <t>Lokal</t>
        </is>
      </c>
      <c r="U81" s="239" t="n">
        <v>55</v>
      </c>
      <c r="V81" s="239" t="inlineStr">
        <is>
          <t>pdf</t>
        </is>
      </c>
      <c r="W81" s="236" t="inlineStr">
        <is>
          <t>1.5 MB</t>
        </is>
      </c>
      <c r="X81" s="240" t="inlineStr">
        <is>
          <t>&lt;p&gt;Puisi di atas seolah menjadi sebuah rangkuman dari antologi yang bertajuk&amp;nbsp;&lt;em&gt;Ungkapan Rasa Syukur&lt;/em&gt;. Ungkapan rasa digambarkan dengan penuh syukur, cinta, dan kasih. Buku ini berisi ungkapan perasaan penulis tentang apa yang dirasakannya. Perasaan syukur, cinta dan kasih tidak hanya diberikan kepada sesama saja, akan tetapi kita berikan kepada yang mencipta dan dicipta, misalkan syukur, cinta dan kasih kita kepada Allah SWT, orang tua, bangsa dan negara, pahlawan, dan kepada alam Indonesia yang indah. Sudahkah dalam diri, kita penuhi hati dengan perasaan bersyukur?&lt;/p&gt;</t>
        </is>
      </c>
      <c r="Y81" s="235" t="n">
        <v>56416</v>
      </c>
      <c r="Z81" s="88" t="n"/>
      <c r="AA81" s="241">
        <f>Y123*Z123</f>
        <v/>
      </c>
      <c r="AB81" s="237" t="inlineStr">
        <is>
          <t>7b3933e5-8533-4572-a694-5bcf27202f72</t>
        </is>
      </c>
    </row>
    <row r="82" ht="15" customHeight="1" s="283">
      <c r="A82" s="235" t="n">
        <v>116</v>
      </c>
      <c r="B82" s="222">
        <f>HYPERLINK("https://mocostore.moco.co.id/catalog/"&amp;AB125,"Klik Disini")</f>
        <v/>
      </c>
      <c r="C82" s="236" t="inlineStr">
        <is>
          <t>Puisi Anak</t>
        </is>
      </c>
      <c r="D82" s="236" t="inlineStr">
        <is>
          <t>Kehidupan Alam Sekitar Kita</t>
        </is>
      </c>
      <c r="E82" s="236" t="inlineStr">
        <is>
          <t>Entik Retno Idiastuti, S.Pd. AUD</t>
        </is>
      </c>
      <c r="F82" s="237" t="inlineStr">
        <is>
          <t>978-623-5634-95-1</t>
        </is>
      </c>
      <c r="G82" s="236" t="inlineStr">
        <is>
          <t>978-623-5634-96-8</t>
        </is>
      </c>
      <c r="H82" s="236" t="inlineStr">
        <is>
          <t>Puisi</t>
        </is>
      </c>
      <c r="I82" s="238" t="inlineStr">
        <is>
          <t>Perguruan Tinggi</t>
        </is>
      </c>
      <c r="J82" s="239" t="inlineStr">
        <is>
          <t>009.19</t>
        </is>
      </c>
      <c r="K82" s="236" t="inlineStr">
        <is>
          <t>Edisi Ke-1</t>
        </is>
      </c>
      <c r="L82" s="236" t="n"/>
      <c r="M82" s="236" t="inlineStr">
        <is>
          <t>Tidak Tersedia</t>
        </is>
      </c>
      <c r="N82" s="236" t="inlineStr">
        <is>
          <t>Indonesia</t>
        </is>
      </c>
      <c r="O82" s="236" t="inlineStr">
        <is>
          <t>Puisi</t>
        </is>
      </c>
      <c r="P82" s="236" t="n">
        <v>2023</v>
      </c>
      <c r="Q82" s="236" t="n">
        <v>2023</v>
      </c>
      <c r="R82" s="240" t="inlineStr">
        <is>
          <t>CV Ananta Vidya</t>
        </is>
      </c>
      <c r="S82" s="240" t="inlineStr">
        <is>
          <t>Ananta Vidya CV</t>
        </is>
      </c>
      <c r="T82" s="236" t="inlineStr">
        <is>
          <t>Lokal</t>
        </is>
      </c>
      <c r="U82" s="239" t="n">
        <v>51</v>
      </c>
      <c r="V82" s="239" t="inlineStr">
        <is>
          <t>pdf</t>
        </is>
      </c>
      <c r="W82" s="236" t="inlineStr">
        <is>
          <t>939.2 kB</t>
        </is>
      </c>
      <c r="X82" s="240" t="inlineStr">
        <is>
          <t>&lt;p&gt;Buku ini adalah kumpulan puisi anak taman kanak-kanak. Tema puisi dalam buku ini tentang makanan, dan lingkungan alam sekitar anak. Karya ini sebagai acuan untuk belajar anak TK agar lebih mengenal dan menambah wawasan serta mendapatkan manfaat psikologi, karena puisi akan membantu pemahaman masalah yang dapat diterima dalam kehidupannya.&lt;/p&gt;</t>
        </is>
      </c>
      <c r="Y82" s="235" t="n">
        <v>55056</v>
      </c>
      <c r="Z82" s="88" t="n"/>
      <c r="AA82" s="241">
        <f>Y125*Z125</f>
        <v/>
      </c>
      <c r="AB82" s="237" t="inlineStr">
        <is>
          <t>9b282ae1-cbbd-447e-9907-36d579f76f79</t>
        </is>
      </c>
    </row>
    <row r="83" ht="15" customHeight="1" s="283">
      <c r="A83" s="235" t="n">
        <v>117</v>
      </c>
      <c r="B83" s="222">
        <f>HYPERLINK("https://mocostore.moco.co.id/catalog/"&amp;AB126,"Klik Disini")</f>
        <v/>
      </c>
      <c r="C83" s="236" t="inlineStr">
        <is>
          <t>Puisi Anak</t>
        </is>
      </c>
      <c r="D83" s="236" t="inlineStr">
        <is>
          <t>Sepedaku</t>
        </is>
      </c>
      <c r="E83" s="236" t="inlineStr">
        <is>
          <t>Nurjati Wening Prisati, S.Pd, M.Pd, M.Pdi.</t>
        </is>
      </c>
      <c r="F83" s="237" t="inlineStr">
        <is>
          <t>978-623-8024-08-7</t>
        </is>
      </c>
      <c r="G83" s="236" t="inlineStr">
        <is>
          <t>978-623-8024-07-0</t>
        </is>
      </c>
      <c r="H83" s="236" t="inlineStr">
        <is>
          <t>Puisi</t>
        </is>
      </c>
      <c r="I83" s="238" t="inlineStr">
        <is>
          <t>Perguruan Tinggi</t>
        </is>
      </c>
      <c r="J83" s="239" t="inlineStr">
        <is>
          <t>009.19</t>
        </is>
      </c>
      <c r="K83" s="236" t="inlineStr">
        <is>
          <t>Edisi Ke-1</t>
        </is>
      </c>
      <c r="L83" s="236" t="n"/>
      <c r="M83" s="236" t="inlineStr">
        <is>
          <t>Tidak Tersedia</t>
        </is>
      </c>
      <c r="N83" s="236" t="inlineStr">
        <is>
          <t>Indonesia</t>
        </is>
      </c>
      <c r="O83" s="236" t="inlineStr">
        <is>
          <t>Puisi</t>
        </is>
      </c>
      <c r="P83" s="236" t="n">
        <v>2022</v>
      </c>
      <c r="Q83" s="236" t="n">
        <v>2022</v>
      </c>
      <c r="R83" s="240" t="inlineStr">
        <is>
          <t>CV Ananta Vidya</t>
        </is>
      </c>
      <c r="S83" s="240" t="inlineStr">
        <is>
          <t>Ananta Vidya CV</t>
        </is>
      </c>
      <c r="T83" s="236" t="inlineStr">
        <is>
          <t>Lokal</t>
        </is>
      </c>
      <c r="U83" s="239" t="n">
        <v>59</v>
      </c>
      <c r="V83" s="239" t="inlineStr">
        <is>
          <t>pdf</t>
        </is>
      </c>
      <c r="W83" s="236" t="inlineStr">
        <is>
          <t>1.8 MB</t>
        </is>
      </c>
      <c r="X83" s="240" t="inlineStr">
        <is>
          <t>&lt;p&gt;Buku ini berisi kumpulan puisi untuk anak-anak PAUD atau TK&lt;/p&gt;</t>
        </is>
      </c>
      <c r="Y83" s="235" t="n">
        <v>67204</v>
      </c>
      <c r="Z83" s="88" t="n"/>
      <c r="AA83" s="241">
        <f>Y126*Z126</f>
        <v/>
      </c>
      <c r="AB83" s="237" t="inlineStr">
        <is>
          <t>f9bc3f2e-26bd-412d-aaf5-6e0aa370db89</t>
        </is>
      </c>
    </row>
    <row r="84" ht="15" customHeight="1" s="283">
      <c r="A84" s="235" t="n">
        <v>121</v>
      </c>
      <c r="B84" s="222">
        <f>HYPERLINK("https://mocostore.moco.co.id/catalog/"&amp;AB130,"Klik Disini")</f>
        <v/>
      </c>
      <c r="C84" s="236" t="inlineStr">
        <is>
          <t>Manajemen Pendidikan Islam di Era Digital</t>
        </is>
      </c>
      <c r="D84" s="236" t="inlineStr">
        <is>
          <t>:</t>
        </is>
      </c>
      <c r="E84" s="236" t="inlineStr">
        <is>
          <t>Dr.Hj. Hamdanah, M.Hum.</t>
        </is>
      </c>
      <c r="F84" s="237" t="inlineStr">
        <is>
          <t>978-623-8453-37-5</t>
        </is>
      </c>
      <c r="G84" s="236" t="inlineStr">
        <is>
          <t>978-623-8453-30-6</t>
        </is>
      </c>
      <c r="H84" s="236" t="inlineStr">
        <is>
          <t>Referensi</t>
        </is>
      </c>
      <c r="I84" s="238" t="inlineStr">
        <is>
          <t>Perguruan Tinggi</t>
        </is>
      </c>
      <c r="J84" s="239" t="inlineStr">
        <is>
          <t>009.10</t>
        </is>
      </c>
      <c r="K84" s="236" t="inlineStr">
        <is>
          <t>Edisi Ke-1</t>
        </is>
      </c>
      <c r="L84" s="236" t="n"/>
      <c r="M84" s="236" t="inlineStr">
        <is>
          <t>Tidak Tersedia</t>
        </is>
      </c>
      <c r="N84" s="236" t="inlineStr">
        <is>
          <t>Indonesia</t>
        </is>
      </c>
      <c r="O84" s="236" t="inlineStr">
        <is>
          <t>Bukan fiksi</t>
        </is>
      </c>
      <c r="P84" s="236" t="n">
        <v>2023</v>
      </c>
      <c r="Q84" s="236" t="n">
        <v>2023</v>
      </c>
      <c r="R84" s="240" t="inlineStr">
        <is>
          <t>CV Ananta Vidya</t>
        </is>
      </c>
      <c r="S84" s="240" t="inlineStr">
        <is>
          <t>Ananta Vidya CV</t>
        </is>
      </c>
      <c r="T84" s="236" t="inlineStr">
        <is>
          <t>Lokal</t>
        </is>
      </c>
      <c r="U84" s="239" t="n">
        <v>210</v>
      </c>
      <c r="V84" s="239" t="inlineStr">
        <is>
          <t>pdf</t>
        </is>
      </c>
      <c r="W84" s="236" t="inlineStr">
        <is>
          <t>2.3 MB</t>
        </is>
      </c>
      <c r="X84" s="240" t="inlineStr">
        <is>
          <t>Manajemen pendidikan Islam menjadi faktor penting dalam keberhasilan sebuah lembaga pendidikan yang berbasis pada keislaman. Pengelolaan atau manajemen yang baik akan menghasilkan tata kelola bahkan berdampak pada out put proses pendidikan sehingga dapat mencapai tujuan sesuai dengan yang diharapkan. Buku Manajemen Pendidikan Islam di Era Digital ini berisi tentang berbagai penjelasan terkait sistem pengelolaan pendidikan yang mencakup berbagai aspek. Mulai dari manajemen kurikulum, manajemen peserta didik, manajemen tenaga pendidik dan kependidikan, manajemen keuangan, hingga manajemen sarana dan prasarana yang semuanya berbasis digital.</t>
        </is>
      </c>
      <c r="Y84" s="235" t="n">
        <v>159800</v>
      </c>
      <c r="Z84" s="88" t="n"/>
      <c r="AA84" s="241">
        <f>Y130*Z130</f>
        <v/>
      </c>
      <c r="AB84" s="237" t="inlineStr">
        <is>
          <t>e957680f-1ff4-4817-8b15-59fd21a417f1</t>
        </is>
      </c>
    </row>
    <row r="85" ht="15" customHeight="1" s="283">
      <c r="A85" s="235" t="n">
        <v>122</v>
      </c>
      <c r="B85" s="222">
        <f>HYPERLINK("https://mocostore.moco.co.id/catalog/"&amp;AB131,"Klik Disini")</f>
        <v/>
      </c>
      <c r="C85" s="236" t="inlineStr">
        <is>
          <t>Business English for Students</t>
        </is>
      </c>
      <c r="D85" s="236" t="inlineStr">
        <is>
          <t>: A Practical Guide to Success in the Professional World</t>
        </is>
      </c>
      <c r="E85" s="236" t="inlineStr">
        <is>
          <t>Lely Novia … [et al.]</t>
        </is>
      </c>
      <c r="F85" s="237" t="n"/>
      <c r="G85" s="236" t="inlineStr">
        <is>
          <t>978-623-8453-38-2</t>
        </is>
      </c>
      <c r="H85" s="236" t="inlineStr">
        <is>
          <t>Referensi</t>
        </is>
      </c>
      <c r="I85" s="238" t="inlineStr">
        <is>
          <t>Perguruan Tinggi</t>
        </is>
      </c>
      <c r="J85" s="239" t="inlineStr">
        <is>
          <t>009.10</t>
        </is>
      </c>
      <c r="K85" s="236" t="inlineStr">
        <is>
          <t>Edisi Ke-1</t>
        </is>
      </c>
      <c r="L85" s="236" t="n"/>
      <c r="M85" s="236" t="inlineStr">
        <is>
          <t>Tidak Tersedia</t>
        </is>
      </c>
      <c r="N85" s="236" t="inlineStr">
        <is>
          <t>Inggris</t>
        </is>
      </c>
      <c r="O85" s="236" t="inlineStr">
        <is>
          <t>Bukan fiksi</t>
        </is>
      </c>
      <c r="P85" s="236" t="n">
        <v>2023</v>
      </c>
      <c r="Q85" s="236" t="n">
        <v>2023</v>
      </c>
      <c r="R85" s="240" t="inlineStr">
        <is>
          <t>CV Ananta Vidya</t>
        </is>
      </c>
      <c r="S85" s="240" t="inlineStr">
        <is>
          <t>Ananta Vidya CV</t>
        </is>
      </c>
      <c r="T85" s="236" t="inlineStr">
        <is>
          <t>Lokal</t>
        </is>
      </c>
      <c r="U85" s="239" t="n">
        <v>133</v>
      </c>
      <c r="V85" s="239" t="inlineStr">
        <is>
          <t>pdf</t>
        </is>
      </c>
      <c r="W85" s="236" t="inlineStr">
        <is>
          <t>9.1 MB</t>
        </is>
      </c>
      <c r="X85" s="240" t="inlineStr">
        <is>
          <t>&amp;quot;Business English for Students: A Practical Guide to Success in the Professional World&amp;rdquo; is a book that helps students develop the essential language skills and strategies they need to excel in the competitive business world. It covers the gap between academic knowledge and real-world business communication, with essential vocabulary, grammar, conversational skills, and diverse business scenarios. The book provides engaging exercises, practical examples, and industry-specific vocabulary, to help learners succeed in a global and fast-paced environment. The book also encourages students to embrace challenges and continuous growth, building confidence, clarity, and professionalism in their communication.
 Whether they want to pursue careers in finance, marketing, technology, or any other field, &amp;ldquo;Business English for Students: A Practical Guide to Success in the Professional World&amp;rdquo; is the ultimate resource for students to master the complexities of the professional world and start a rewarding career journey. Let this practical guide be your key to success and unlock the door to a prosperous future.</t>
        </is>
      </c>
      <c r="Y85" s="235" t="n">
        <v>118400</v>
      </c>
      <c r="Z85" s="88" t="n"/>
      <c r="AA85" s="241">
        <f>Y131*Z131</f>
        <v/>
      </c>
      <c r="AB85" s="237" t="inlineStr">
        <is>
          <t>3cdd1614-ec33-4580-a8b0-6d90cbf586b2</t>
        </is>
      </c>
    </row>
    <row r="86" ht="15" customHeight="1" s="283">
      <c r="A86" s="235" t="n">
        <v>123</v>
      </c>
      <c r="B86" s="222">
        <f>HYPERLINK("https://mocostore.moco.co.id/catalog/"&amp;AB132,"Klik Disini")</f>
        <v/>
      </c>
      <c r="C86" s="236" t="inlineStr">
        <is>
          <t>Digital Learning</t>
        </is>
      </c>
      <c r="D86" s="236" t="inlineStr">
        <is>
          <t>: Belajar Daring Jangan Garing</t>
        </is>
      </c>
      <c r="E86" s="236" t="inlineStr">
        <is>
          <t>Farida Musafaatin</t>
        </is>
      </c>
      <c r="F86" s="237" t="inlineStr">
        <is>
          <t>978-623-8453-29-0</t>
        </is>
      </c>
      <c r="G86" s="236" t="inlineStr">
        <is>
          <t>978-623-8453-28-3</t>
        </is>
      </c>
      <c r="H86" s="236" t="inlineStr">
        <is>
          <t>Referensi</t>
        </is>
      </c>
      <c r="I86" s="238" t="inlineStr">
        <is>
          <t>Perguruan Tinggi</t>
        </is>
      </c>
      <c r="J86" s="239" t="inlineStr">
        <is>
          <t>009.08</t>
        </is>
      </c>
      <c r="K86" s="236" t="inlineStr">
        <is>
          <t>Edisi Ke-1</t>
        </is>
      </c>
      <c r="L86" s="236" t="n"/>
      <c r="M86" s="236" t="inlineStr">
        <is>
          <t>Tidak Tersedia</t>
        </is>
      </c>
      <c r="N86" s="236" t="inlineStr">
        <is>
          <t>Indonesia</t>
        </is>
      </c>
      <c r="O86" s="236" t="inlineStr">
        <is>
          <t>Bukan fiksi</t>
        </is>
      </c>
      <c r="P86" s="236" t="n">
        <v>2023</v>
      </c>
      <c r="Q86" s="236" t="n">
        <v>2023</v>
      </c>
      <c r="R86" s="240" t="inlineStr">
        <is>
          <t>CV Ananta Vidya</t>
        </is>
      </c>
      <c r="S86" s="240" t="inlineStr">
        <is>
          <t>Ananta Vidya CV</t>
        </is>
      </c>
      <c r="T86" s="236" t="inlineStr">
        <is>
          <t>Lokal</t>
        </is>
      </c>
      <c r="U86" s="239" t="n">
        <v>179</v>
      </c>
      <c r="V86" s="239" t="inlineStr">
        <is>
          <t>pdf</t>
        </is>
      </c>
      <c r="W86" s="236" t="inlineStr">
        <is>
          <t>13.4 MB</t>
        </is>
      </c>
      <c r="X86" s="240" t="inlineStr">
        <is>
          <t>Pernahkah membayangkan menjadi guru yang kehadirannya dinanti-nanti oleh para siswa? Bahkan, dirindukan oleh mereka ketika tidak masuk kelas walaupun hanya sehari.
 Guru yang dirindukan adalah guru yang istimewa, bisa memberikan pembelajaran yang menyenangkan, melibatkan siswa, dan bermakna. Kesan yang ditinggalkan begitu mendalam, dan akan selalu diingat oleh siswa-siswinya.
 Di buku DIGITAL LEARNING, Belajar Daring Jangan Garing ini berisi pengalaman penulis dalam merancang pembelajaran aktif, dengan menggunakan berbagai aplikasi yang bisa digunakan menggunakan laptop ataupun smartphone. Semua materi dibahas dengan rapi dan rinci sehingga bisa Anda aplikasikan dalam pembelajaran secara daring ataupun luring.</t>
        </is>
      </c>
      <c r="Y86" s="235" t="n">
        <v>94700</v>
      </c>
      <c r="Z86" s="88" t="n"/>
      <c r="AA86" s="241">
        <f>Y132*Z132</f>
        <v/>
      </c>
      <c r="AB86" s="237" t="inlineStr">
        <is>
          <t>af0abd6c-6c4d-4b28-b166-8f0e76d1747c</t>
        </is>
      </c>
    </row>
    <row r="87" ht="15" customHeight="1" s="283">
      <c r="A87" s="235" t="n">
        <v>124</v>
      </c>
      <c r="B87" s="222">
        <f>HYPERLINK("https://mocostore.moco.co.id/catalog/"&amp;AB133,"Klik Disini")</f>
        <v/>
      </c>
      <c r="C87" s="236" t="inlineStr">
        <is>
          <t>Introduction to Literature</t>
        </is>
      </c>
      <c r="D87" s="236" t="inlineStr">
        <is>
          <t>: Navigating the Periods of English Literature</t>
        </is>
      </c>
      <c r="E87" s="236" t="inlineStr">
        <is>
          <t>Muftihaturrahmah Burhamzah</t>
        </is>
      </c>
      <c r="F87" s="237" t="inlineStr">
        <is>
          <t>978-623-8453-27-6</t>
        </is>
      </c>
      <c r="G87" s="236" t="inlineStr">
        <is>
          <t>978-623-8453-26-9</t>
        </is>
      </c>
      <c r="H87" s="236" t="inlineStr">
        <is>
          <t>Sejarah</t>
        </is>
      </c>
      <c r="I87" s="238" t="inlineStr">
        <is>
          <t>Perguruan Tinggi</t>
        </is>
      </c>
      <c r="J87" s="239" t="inlineStr">
        <is>
          <t>009.10</t>
        </is>
      </c>
      <c r="K87" s="236" t="inlineStr">
        <is>
          <t>Edisi Ke-1</t>
        </is>
      </c>
      <c r="L87" s="236" t="n"/>
      <c r="M87" s="236" t="inlineStr">
        <is>
          <t>Tidak Tersedia</t>
        </is>
      </c>
      <c r="N87" s="236" t="inlineStr">
        <is>
          <t>Inggris</t>
        </is>
      </c>
      <c r="O87" s="236" t="inlineStr">
        <is>
          <t>Bukan fiksi</t>
        </is>
      </c>
      <c r="P87" s="236" t="n">
        <v>2023</v>
      </c>
      <c r="Q87" s="236" t="n">
        <v>2023</v>
      </c>
      <c r="R87" s="240" t="inlineStr">
        <is>
          <t>CV Ananta Vidya</t>
        </is>
      </c>
      <c r="S87" s="240" t="inlineStr">
        <is>
          <t>Ananta Vidya CV</t>
        </is>
      </c>
      <c r="T87" s="236" t="inlineStr">
        <is>
          <t>Lokal</t>
        </is>
      </c>
      <c r="U87" s="239" t="n">
        <v>98</v>
      </c>
      <c r="V87" s="239" t="inlineStr">
        <is>
          <t>pdf</t>
        </is>
      </c>
      <c r="W87" s="236" t="inlineStr">
        <is>
          <t>2.7 MB</t>
        </is>
      </c>
      <c r="X87" s="240" t="inlineStr">
        <is>
          <t>Dive into the depths of English literature and emerge with a treasure trove of knowledge spanning centuries. &amp;quot;Introduction to Literature: Navigating the Periods of English Literature&amp;quot; is your compass through the ever-evolving narrative of English prose, poetry, and drama. Discover the seismic shifts of literary expression from the raw beauty of Anglo-Saxon epics to the intricate digital narratives of our modern world.
 Within these pages lies a journey that intertwines the past with the present, inviting readers to explore the richness of English literature across the ages. You will not only trace the footsteps of literary giants but also engage with the cultural and historical forces that shaped their worlds.
 Suitable for students, educators, and literary enthusiasts alike, this book offers a clear pathway through the complexities of literary periods. It presents a challenge: to see the world through the eyes of the literary past and understand its dialogue with the future.
 Step into this literary tapestry that invites curiosity, encourages reflection, and inspires a deeper appreciation for the words that have captured the human experience. &amp;quot;Introduction to Literature: Navigating the Periods of English Literature&amp;quot; awaits your discovery.</t>
        </is>
      </c>
      <c r="Y87" s="235" t="n">
        <v>97800</v>
      </c>
      <c r="Z87" s="88" t="n"/>
      <c r="AA87" s="241">
        <f>Y133*Z133</f>
        <v/>
      </c>
      <c r="AB87" s="237" t="inlineStr">
        <is>
          <t>58ff183b-6530-42aa-908c-c9b391eefce8</t>
        </is>
      </c>
    </row>
    <row r="88" ht="15" customHeight="1" s="283">
      <c r="A88" s="235" t="n">
        <v>125</v>
      </c>
      <c r="B88" s="222">
        <f>HYPERLINK("https://mocostore.moco.co.id/catalog/"&amp;AB134,"Klik Disini")</f>
        <v/>
      </c>
      <c r="C88" s="236" t="inlineStr">
        <is>
          <t>Tergerus</t>
        </is>
      </c>
      <c r="D88" s="236" t="inlineStr">
        <is>
          <t>:</t>
        </is>
      </c>
      <c r="E88" s="236" t="inlineStr">
        <is>
          <t>Asmiati</t>
        </is>
      </c>
      <c r="F88" s="237" t="inlineStr">
        <is>
          <t>978-623-8453-23-8</t>
        </is>
      </c>
      <c r="G88" s="236" t="inlineStr">
        <is>
          <t>978-623-8453-24-5</t>
        </is>
      </c>
      <c r="H88" s="236" t="inlineStr">
        <is>
          <t>Puisi</t>
        </is>
      </c>
      <c r="I88" s="238" t="inlineStr">
        <is>
          <t>Perguruan Tinggi</t>
        </is>
      </c>
      <c r="J88" s="239" t="inlineStr">
        <is>
          <t>009.19</t>
        </is>
      </c>
      <c r="K88" s="236" t="inlineStr">
        <is>
          <t>Edisi Ke-1</t>
        </is>
      </c>
      <c r="L88" s="236" t="n"/>
      <c r="M88" s="236" t="inlineStr">
        <is>
          <t>Tidak Tersedia</t>
        </is>
      </c>
      <c r="N88" s="236" t="inlineStr">
        <is>
          <t>Indonesia</t>
        </is>
      </c>
      <c r="O88" s="236" t="inlineStr">
        <is>
          <t>Puisi</t>
        </is>
      </c>
      <c r="P88" s="236" t="n">
        <v>2023</v>
      </c>
      <c r="Q88" s="236" t="n">
        <v>2023</v>
      </c>
      <c r="R88" s="240" t="inlineStr">
        <is>
          <t>CV Ananta Vidya</t>
        </is>
      </c>
      <c r="S88" s="240" t="inlineStr">
        <is>
          <t>Ananta Vidya CV</t>
        </is>
      </c>
      <c r="T88" s="236" t="inlineStr">
        <is>
          <t>Lokal</t>
        </is>
      </c>
      <c r="U88" s="239" t="n">
        <v>101</v>
      </c>
      <c r="V88" s="239" t="inlineStr">
        <is>
          <t>pdf</t>
        </is>
      </c>
      <c r="W88" s="236" t="inlineStr">
        <is>
          <t>2.2 MB</t>
        </is>
      </c>
      <c r="X88" s="240" t="inlineStr">
        <is>
          <t>Tebing-tebing menjulang tinggi
 Gunung-gunung berpijak gagah
 Laut terhampar bak karpet semesta
 Cantik nian negeriku
 Namun, perlahan eloknya kian hilang
 Saat alat-alat berat tiba dengan perkasa
 Mulai menggerogoti tubuh pertiwi</t>
        </is>
      </c>
      <c r="Y88" s="235" t="n">
        <v>72400</v>
      </c>
      <c r="Z88" s="88" t="n"/>
      <c r="AA88" s="241">
        <f>Y134*Z134</f>
        <v/>
      </c>
      <c r="AB88" s="237" t="inlineStr">
        <is>
          <t>82f16d92-ba53-4aec-8fd3-5676c2af447e</t>
        </is>
      </c>
    </row>
    <row r="89" ht="15" customHeight="1" s="283">
      <c r="A89" s="235" t="n">
        <v>126</v>
      </c>
      <c r="B89" s="222">
        <f>HYPERLINK("https://mocostore.moco.co.id/catalog/"&amp;AB135,"Klik Disini")</f>
        <v/>
      </c>
      <c r="C89" s="236" t="inlineStr">
        <is>
          <t>Suara Kalbu</t>
        </is>
      </c>
      <c r="D89" s="236" t="inlineStr">
        <is>
          <t>:</t>
        </is>
      </c>
      <c r="E89" s="236" t="inlineStr">
        <is>
          <t>Nursehan</t>
        </is>
      </c>
      <c r="F89" s="237" t="inlineStr">
        <is>
          <t>978-623-8453-21-4</t>
        </is>
      </c>
      <c r="G89" s="236" t="inlineStr">
        <is>
          <t>978-623-8453-22-1</t>
        </is>
      </c>
      <c r="H89" s="236" t="inlineStr">
        <is>
          <t>Puisi</t>
        </is>
      </c>
      <c r="I89" s="238" t="inlineStr">
        <is>
          <t>Perguruan Tinggi</t>
        </is>
      </c>
      <c r="J89" s="239" t="inlineStr">
        <is>
          <t>009.19</t>
        </is>
      </c>
      <c r="K89" s="236" t="inlineStr">
        <is>
          <t>Edisi Ke-1</t>
        </is>
      </c>
      <c r="L89" s="236" t="n"/>
      <c r="M89" s="236" t="inlineStr">
        <is>
          <t>Tidak Tersedia</t>
        </is>
      </c>
      <c r="N89" s="236" t="inlineStr">
        <is>
          <t>Indonesia</t>
        </is>
      </c>
      <c r="O89" s="236" t="inlineStr">
        <is>
          <t>Puisi</t>
        </is>
      </c>
      <c r="P89" s="236" t="n">
        <v>2023</v>
      </c>
      <c r="Q89" s="236" t="n">
        <v>2023</v>
      </c>
      <c r="R89" s="240" t="inlineStr">
        <is>
          <t>CV Ananta Vidya</t>
        </is>
      </c>
      <c r="S89" s="240" t="inlineStr">
        <is>
          <t>Ananta Vidya CV</t>
        </is>
      </c>
      <c r="T89" s="236" t="inlineStr">
        <is>
          <t>Lokal</t>
        </is>
      </c>
      <c r="U89" s="239" t="n">
        <v>67</v>
      </c>
      <c r="V89" s="239" t="inlineStr">
        <is>
          <t>pdf</t>
        </is>
      </c>
      <c r="W89" s="236" t="inlineStr">
        <is>
          <t>3.5 MB</t>
        </is>
      </c>
      <c r="X89" s="240" t="inlineStr">
        <is>
          <t>Sekumpulan puisi dan kata-kata bijak yang berisi tentang harapan, cinta kasih, kerinduan dan dusta. Dijalani dengan hidup optimis penuh rasa syukur, ikhlas dan belajar menghargai apa yang ada di sekitar sehingga dapat menumbuhkan serangkaian rasa dan kata dalam setiap harinya.
 Segala kegelisahan dapat diubah menjadi kebahagiaan sederhana dan penuh rasa.</t>
        </is>
      </c>
      <c r="Y89" s="235" t="n">
        <v>62700</v>
      </c>
      <c r="Z89" s="88" t="n"/>
      <c r="AA89" s="241">
        <f>Y135*Z135</f>
        <v/>
      </c>
      <c r="AB89" s="237" t="inlineStr">
        <is>
          <t>cf157c35-f826-4f8d-9809-bd90a679b477</t>
        </is>
      </c>
    </row>
    <row r="90" ht="15" customHeight="1" s="283">
      <c r="A90" s="235" t="n">
        <v>127</v>
      </c>
      <c r="B90" s="222">
        <f>HYPERLINK("https://mocostore.moco.co.id/catalog/"&amp;AB136,"Klik Disini")</f>
        <v/>
      </c>
      <c r="C90" s="236" t="inlineStr">
        <is>
          <t>Public Relations Writing</t>
        </is>
      </c>
      <c r="D90" s="236" t="inlineStr">
        <is>
          <t>: Konsep dan Praktik</t>
        </is>
      </c>
      <c r="E90" s="236" t="inlineStr">
        <is>
          <t>Ascharisa Mettasatya Afrilia, S.Sos., M.I.Kom.</t>
        </is>
      </c>
      <c r="F90" s="237" t="inlineStr">
        <is>
          <t>978-623-8453-19-1</t>
        </is>
      </c>
      <c r="G90" s="236" t="inlineStr">
        <is>
          <t>978-623-8453-20-7</t>
        </is>
      </c>
      <c r="H90" s="236" t="inlineStr">
        <is>
          <t>Referensi</t>
        </is>
      </c>
      <c r="I90" s="238" t="inlineStr">
        <is>
          <t>Perguruan Tinggi</t>
        </is>
      </c>
      <c r="J90" s="239" t="inlineStr">
        <is>
          <t>009.08</t>
        </is>
      </c>
      <c r="K90" s="236" t="inlineStr">
        <is>
          <t>Edisi Ke-1</t>
        </is>
      </c>
      <c r="L90" s="236" t="n"/>
      <c r="M90" s="236" t="inlineStr">
        <is>
          <t>Tidak Tersedia</t>
        </is>
      </c>
      <c r="N90" s="236" t="inlineStr">
        <is>
          <t>Indonesia</t>
        </is>
      </c>
      <c r="O90" s="236" t="inlineStr">
        <is>
          <t>Bukan fiksi</t>
        </is>
      </c>
      <c r="P90" s="236" t="n">
        <v>2023</v>
      </c>
      <c r="Q90" s="236" t="n">
        <v>2023</v>
      </c>
      <c r="R90" s="240" t="inlineStr">
        <is>
          <t>CV Ananta Vidya</t>
        </is>
      </c>
      <c r="S90" s="240" t="inlineStr">
        <is>
          <t>Ananta Vidya CV</t>
        </is>
      </c>
      <c r="T90" s="236" t="inlineStr">
        <is>
          <t>Lokal</t>
        </is>
      </c>
      <c r="U90" s="239" t="n">
        <v>135</v>
      </c>
      <c r="V90" s="239" t="inlineStr">
        <is>
          <t>pdf</t>
        </is>
      </c>
      <c r="W90" s="236" t="inlineStr">
        <is>
          <t>4.3 MB</t>
        </is>
      </c>
      <c r="X90" s="240" t="inlineStr">
        <is>
          <t>Menjalankan fungsi dan peran public relations (PR) baik dalam organisasi pemerintahan maupun perusahaan tentu membutuhkan banyak strategi komunikasi. Salah satu bentuk komunikasi yang dijalankan oleh seorang PR adalah komunikasi tertulis yang diharapkan mampu menjembatani kepentingan organisasi dan juga publik.
 Sebagai salah satu keterampilan yang penting untuk dimiliki oleh seorang PR, menulis menjadi hal yang sangat dibutuhkan. Menulis yang dimaksud tentu bukanlah menulis yang hanya sekadar menulis namun dalam konteks kepenulisan yang dapat memetakan tujuan organisasi serta diperlukan strategi kepenulisan dalam meraih tujuan tersebut.
 Buku PR writing ini merupakan salah satu buku referensi yang berorientasi pada konteks teoretik dan juga praktik. Diawali dengan pengantar seputar PR termasuk kompetensi yang harus dimiliki dan ragam serta kondisi PR dikonteks pemerintahan dan perusahaan. Pada bab selanjutnya diuraikan tentang konsep-konsep menulis serta langkah dan strategi menulis praktik dalam konteks public relations. Sementara di bab berikutnya dikemukakan tentang jenis-jenis produk kepenulisan PR seperti press release, advertorial, dan company profile lengkap dengan teknik penulisan beserta contohnya. Dan di akhir disertakan pula konteks penulisan PR dalam era digital. Hal ini menjadi bekal yang penting dan sangat relevan dengan situasi dan kondisi keberadaan PR di masa transformasi digital seperti sekarang ini. Bagaimana kepenulisan PR yang tepat dan relevan serta etika dalam membawa diri di dunia yang serba digital dan maya.
 Buku ini dapat dimanfaatkan sebagai referensi para praktisi PR, mahasiswa ilmu komunikasi khususnya di bidang PR, para dosen dan peneliti. Tidak hanya itu, buku ini juga dapat digunakan oleh para pembaca yang memiliki ketertarikan dan kepentingan d alam konteks kepenulisan PR.</t>
        </is>
      </c>
      <c r="Y90" s="235" t="n">
        <v>82100</v>
      </c>
      <c r="Z90" s="88" t="n"/>
      <c r="AA90" s="241">
        <f>Y136*Z136</f>
        <v/>
      </c>
      <c r="AB90" s="237" t="inlineStr">
        <is>
          <t>fe4536a8-74d1-46a6-a247-5e5e661edb5e</t>
        </is>
      </c>
    </row>
    <row r="91" ht="15" customHeight="1" s="283">
      <c r="A91" s="235" t="n">
        <v>129</v>
      </c>
      <c r="B91" s="222">
        <f>HYPERLINK("https://mocostore.moco.co.id/catalog/"&amp;AB138,"Klik Disini")</f>
        <v/>
      </c>
      <c r="C91" s="236" t="inlineStr">
        <is>
          <t>Aneka Binatang, Tanaman dan Pekerjaan di Sekitarku</t>
        </is>
      </c>
      <c r="D91" s="236" t="inlineStr">
        <is>
          <t>:</t>
        </is>
      </c>
      <c r="E91" s="236" t="inlineStr">
        <is>
          <t>Muji Rahayu, S.Pd.AUD</t>
        </is>
      </c>
      <c r="F91" s="237" t="inlineStr">
        <is>
          <t>978-623-8453-18-4</t>
        </is>
      </c>
      <c r="G91" s="236" t="inlineStr">
        <is>
          <t>978-623-8453-17-7</t>
        </is>
      </c>
      <c r="H91" s="236" t="inlineStr">
        <is>
          <t>Puisi</t>
        </is>
      </c>
      <c r="I91" s="238" t="inlineStr">
        <is>
          <t>Perguruan Tinggi</t>
        </is>
      </c>
      <c r="J91" s="239" t="inlineStr">
        <is>
          <t>009.19</t>
        </is>
      </c>
      <c r="K91" s="236" t="inlineStr">
        <is>
          <t>Edisi Ke-1</t>
        </is>
      </c>
      <c r="L91" s="236" t="n"/>
      <c r="M91" s="236" t="inlineStr">
        <is>
          <t>Tidak Tersedia</t>
        </is>
      </c>
      <c r="N91" s="236" t="inlineStr">
        <is>
          <t>Indonesia</t>
        </is>
      </c>
      <c r="O91" s="236" t="inlineStr">
        <is>
          <t>Puisi</t>
        </is>
      </c>
      <c r="P91" s="236" t="n">
        <v>2023</v>
      </c>
      <c r="Q91" s="236" t="n">
        <v>2023</v>
      </c>
      <c r="R91" s="240" t="inlineStr">
        <is>
          <t>CV Ananta Vidya</t>
        </is>
      </c>
      <c r="S91" s="240" t="inlineStr">
        <is>
          <t>Ananta Vidya CV</t>
        </is>
      </c>
      <c r="T91" s="236" t="inlineStr">
        <is>
          <t>Lokal</t>
        </is>
      </c>
      <c r="U91" s="239" t="n">
        <v>64</v>
      </c>
      <c r="V91" s="239" t="inlineStr">
        <is>
          <t>pdf</t>
        </is>
      </c>
      <c r="W91" s="236" t="inlineStr">
        <is>
          <t>3.9 MB</t>
        </is>
      </c>
      <c r="X91" s="240" t="inlineStr">
        <is>
          <t>Buku kumpulan puisi Aneka Binatang, Tanaman dan Pekerjaan di Sekitarku, merupakan buku yang berisi syair sederhana. Syair-syair ini diharapkan mampu mengenalkan aneka binatang, tanaman dan pekerjaan yang umumnya bisa ditemukan di sekitar kita kepada anak usia 3&amp;ndash;6 tahun.</t>
        </is>
      </c>
      <c r="Y91" s="235" t="n">
        <v>72400</v>
      </c>
      <c r="Z91" s="88" t="n"/>
      <c r="AA91" s="241">
        <f>Y138*Z138</f>
        <v/>
      </c>
      <c r="AB91" s="237" t="inlineStr">
        <is>
          <t>42423b1f-7ee5-4a0c-b347-cd6594f945a9</t>
        </is>
      </c>
    </row>
    <row r="92" ht="15" customHeight="1" s="283">
      <c r="A92" s="235" t="n">
        <v>132</v>
      </c>
      <c r="B92" s="222">
        <f>HYPERLINK("https://mocostore.moco.co.id/catalog/"&amp;AB141,"Klik Disini")</f>
        <v/>
      </c>
      <c r="C92" s="236" t="inlineStr">
        <is>
          <t>The Art of Intercultural Communication</t>
        </is>
      </c>
      <c r="D92" s="236" t="inlineStr">
        <is>
          <t>: Tips and Techniques for Bridging the Gap</t>
        </is>
      </c>
      <c r="E92" s="236" t="inlineStr">
        <is>
          <t>Lely Novia</t>
        </is>
      </c>
      <c r="F92" s="237" t="n"/>
      <c r="G92" s="236" t="inlineStr">
        <is>
          <t>978-623-8453-14-6</t>
        </is>
      </c>
      <c r="H92" s="236" t="inlineStr">
        <is>
          <t>Referensi</t>
        </is>
      </c>
      <c r="I92" s="238" t="inlineStr">
        <is>
          <t>Perguruan Tinggi</t>
        </is>
      </c>
      <c r="J92" s="239" t="inlineStr">
        <is>
          <t>009.08</t>
        </is>
      </c>
      <c r="K92" s="236" t="inlineStr">
        <is>
          <t>Edisi Ke-1</t>
        </is>
      </c>
      <c r="L92" s="236" t="n"/>
      <c r="M92" s="236" t="inlineStr">
        <is>
          <t>Tidak Tersedia</t>
        </is>
      </c>
      <c r="N92" s="236" t="inlineStr">
        <is>
          <t>Inggris</t>
        </is>
      </c>
      <c r="O92" s="236" t="inlineStr">
        <is>
          <t>Bukan fiksi</t>
        </is>
      </c>
      <c r="P92" s="236" t="n">
        <v>2023</v>
      </c>
      <c r="Q92" s="236" t="n">
        <v>2023</v>
      </c>
      <c r="R92" s="240" t="inlineStr">
        <is>
          <t>CV Ananta Vidya</t>
        </is>
      </c>
      <c r="S92" s="240" t="inlineStr">
        <is>
          <t>Ananta Vidya CV</t>
        </is>
      </c>
      <c r="T92" s="236" t="inlineStr">
        <is>
          <t>Lokal</t>
        </is>
      </c>
      <c r="U92" s="239" t="n">
        <v>95</v>
      </c>
      <c r="V92" s="239" t="inlineStr">
        <is>
          <t>pdf</t>
        </is>
      </c>
      <c r="W92" s="236" t="inlineStr">
        <is>
          <t>2.4 MB</t>
        </is>
      </c>
      <c r="X92" s="240" t="inlineStr">
        <is>
          <t>The Art of Intercultural Communication: Tips and Techniques for Bridging the Gap is a practical guidebook that provides readers with the tools and strategies needed to effectively communicate across cultures. The book emphasizes the importance of understanding cultural differences and how they impact communication, and provides readers with tips and techniques for navigating these differences. The guidebook covers a range of topics, including effective communication, cultural awareness, and strategies for building trust and rapport with people from different cultures. The book also includes case studies and real-world examples to help readers apply the concepts and techniques discussed in the book. Whether you are a business professional, a student, or simply someone who wants to improve their intercultural communication skills, The Art of Intercultural Communication is an essential resource for bridging the gap between cultures and building meaningful relationships.</t>
        </is>
      </c>
      <c r="Y92" s="235" t="n">
        <v>97200</v>
      </c>
      <c r="Z92" s="88" t="n"/>
      <c r="AA92" s="241">
        <f>Y141*Z141</f>
        <v/>
      </c>
      <c r="AB92" s="237" t="inlineStr">
        <is>
          <t>ee17ae26-e3e2-4834-9d36-ed3b40357cbb</t>
        </is>
      </c>
    </row>
    <row r="93" ht="15" customHeight="1" s="283">
      <c r="A93" s="235" t="n">
        <v>133</v>
      </c>
      <c r="B93" s="222">
        <f>HYPERLINK("https://mocostore.moco.co.id/catalog/"&amp;AB142,"Klik Disini")</f>
        <v/>
      </c>
      <c r="C93" s="236" t="inlineStr">
        <is>
          <t>Whispers of Hope</t>
        </is>
      </c>
      <c r="D93" s="236" t="inlineStr">
        <is>
          <t>:</t>
        </is>
      </c>
      <c r="E93" s="236" t="inlineStr">
        <is>
          <t>Lely Novia … [et al.]</t>
        </is>
      </c>
      <c r="F93" s="237" t="n"/>
      <c r="G93" s="236" t="inlineStr">
        <is>
          <t>978-623-8453-10-8</t>
        </is>
      </c>
      <c r="H93" s="236" t="inlineStr">
        <is>
          <t>Puisi</t>
        </is>
      </c>
      <c r="I93" s="238" t="inlineStr">
        <is>
          <t>Perguruan Tinggi</t>
        </is>
      </c>
      <c r="J93" s="239" t="inlineStr">
        <is>
          <t>009.19</t>
        </is>
      </c>
      <c r="K93" s="236" t="inlineStr">
        <is>
          <t>Edisi Ke-1</t>
        </is>
      </c>
      <c r="L93" s="236" t="n"/>
      <c r="M93" s="236" t="inlineStr">
        <is>
          <t>Tidak Tersedia</t>
        </is>
      </c>
      <c r="N93" s="236" t="inlineStr">
        <is>
          <t>Inggris</t>
        </is>
      </c>
      <c r="O93" s="236" t="inlineStr">
        <is>
          <t>Puisi</t>
        </is>
      </c>
      <c r="P93" s="236" t="n">
        <v>2023</v>
      </c>
      <c r="Q93" s="236" t="n">
        <v>2023</v>
      </c>
      <c r="R93" s="240" t="inlineStr">
        <is>
          <t>CV Ananta Vidya</t>
        </is>
      </c>
      <c r="S93" s="240" t="inlineStr">
        <is>
          <t>Ananta Vidya CV</t>
        </is>
      </c>
      <c r="T93" s="236" t="inlineStr">
        <is>
          <t>Lokal</t>
        </is>
      </c>
      <c r="U93" s="239" t="n">
        <v>100</v>
      </c>
      <c r="V93" s="239" t="inlineStr">
        <is>
          <t>pdf</t>
        </is>
      </c>
      <c r="W93" s="236" t="inlineStr">
        <is>
          <t>2.6 MB</t>
        </is>
      </c>
      <c r="X93" s="240" t="inlineStr">
        <is>
          <t>&amp;ldquo;Whispers of Hope&amp;rdquo; is a poetry anthology that shows the essence of hope and resilience. It takes readers on a journey of how hope helps us overcome challenges. The poems are diverse, beautiful, and wise. They show the human spirit, the power of hope, and the strength of the written word. The anthology is a source of comfort and inspiration for anyone who needs hope in difficult times. It invites readers to enjoy the beauty of poetry and the impact of hope on our lives.</t>
        </is>
      </c>
      <c r="Y93" s="235" t="n">
        <v>98900</v>
      </c>
      <c r="Z93" s="88" t="n"/>
      <c r="AA93" s="241">
        <f>Y142*Z142</f>
        <v/>
      </c>
      <c r="AB93" s="237" t="inlineStr">
        <is>
          <t>fa72bc93-98b3-4427-b8ae-63cee7e11e7f</t>
        </is>
      </c>
    </row>
    <row r="94" ht="15" customHeight="1" s="283">
      <c r="A94" s="235" t="n">
        <v>136</v>
      </c>
      <c r="B94" s="222">
        <f>HYPERLINK("https://mocostore.moco.co.id/catalog/"&amp;AB145,"Klik Disini")</f>
        <v/>
      </c>
      <c r="C94" s="236" t="inlineStr">
        <is>
          <t>Semilir Rasa</t>
        </is>
      </c>
      <c r="D94" s="236" t="inlineStr">
        <is>
          <t>:</t>
        </is>
      </c>
      <c r="E94" s="236" t="inlineStr">
        <is>
          <t>Najibah, S.Pd</t>
        </is>
      </c>
      <c r="F94" s="237" t="inlineStr">
        <is>
          <t>978-623-8453-07-8</t>
        </is>
      </c>
      <c r="G94" s="236" t="inlineStr">
        <is>
          <t>978-623-8453-11-5</t>
        </is>
      </c>
      <c r="H94" s="236" t="inlineStr">
        <is>
          <t>Puisi</t>
        </is>
      </c>
      <c r="I94" s="238" t="inlineStr">
        <is>
          <t>Perguruan Tinggi</t>
        </is>
      </c>
      <c r="J94" s="239" t="inlineStr">
        <is>
          <t>009.19</t>
        </is>
      </c>
      <c r="K94" s="236" t="inlineStr">
        <is>
          <t>Edisi Ke-1</t>
        </is>
      </c>
      <c r="L94" s="236" t="n"/>
      <c r="M94" s="236" t="inlineStr">
        <is>
          <t>Tidak Tersedia</t>
        </is>
      </c>
      <c r="N94" s="236" t="inlineStr">
        <is>
          <t>Indonesia</t>
        </is>
      </c>
      <c r="O94" s="236" t="inlineStr">
        <is>
          <t>Puisi</t>
        </is>
      </c>
      <c r="P94" s="236" t="n">
        <v>2023</v>
      </c>
      <c r="Q94" s="236" t="n">
        <v>2023</v>
      </c>
      <c r="R94" s="240" t="inlineStr">
        <is>
          <t>CV Ananta Vidya</t>
        </is>
      </c>
      <c r="S94" s="240" t="inlineStr">
        <is>
          <t>Ananta Vidya CV</t>
        </is>
      </c>
      <c r="T94" s="236" t="inlineStr">
        <is>
          <t>Lokal</t>
        </is>
      </c>
      <c r="U94" s="239" t="n">
        <v>104</v>
      </c>
      <c r="V94" s="239" t="inlineStr">
        <is>
          <t>pdf</t>
        </is>
      </c>
      <c r="W94" s="236" t="inlineStr">
        <is>
          <t>2.5 MB</t>
        </is>
      </c>
      <c r="X94" s="240" t="inlineStr">
        <is>
          <t>Bait-bait puisi penuh harapan, cinta dan dusta
 Merangkai perjalanan hidup dengan optimis, bagaikan senyum syukur
 Bersama kata-kata, ia melahirkan serangkaian rasa
 Mengubah kegelisahan menjadi kebahagiaan, dalam ungkapan yang indah</t>
        </is>
      </c>
      <c r="Y94" s="235" t="n">
        <v>75600</v>
      </c>
      <c r="Z94" s="88" t="n"/>
      <c r="AA94" s="241">
        <f>Y145*Z145</f>
        <v/>
      </c>
      <c r="AB94" s="237" t="inlineStr">
        <is>
          <t>1cf7111f-4fe5-46ef-b2ff-055dcc66b7f9</t>
        </is>
      </c>
    </row>
    <row r="95" ht="15" customHeight="1" s="283">
      <c r="A95" s="235" t="n">
        <v>137</v>
      </c>
      <c r="B95" s="222">
        <f>HYPERLINK("https://mocostore.moco.co.id/catalog/"&amp;AB146,"Klik Disini")</f>
        <v/>
      </c>
      <c r="C95" s="236" t="inlineStr">
        <is>
          <t>Belajar, Bermain Bersamaku</t>
        </is>
      </c>
      <c r="D95" s="236" t="inlineStr">
        <is>
          <t>: Kumpulan Puisi Anak Bertema</t>
        </is>
      </c>
      <c r="E95" s="236" t="inlineStr">
        <is>
          <t>Ngatinah</t>
        </is>
      </c>
      <c r="F95" s="237" t="inlineStr">
        <is>
          <t>978-623-8453-00-9</t>
        </is>
      </c>
      <c r="G95" s="236" t="inlineStr">
        <is>
          <t>978-623-8297-99-3</t>
        </is>
      </c>
      <c r="H95" s="236" t="inlineStr">
        <is>
          <t>Puisi</t>
        </is>
      </c>
      <c r="I95" s="238" t="inlineStr">
        <is>
          <t>Perguruan Tinggi</t>
        </is>
      </c>
      <c r="J95" s="239" t="inlineStr">
        <is>
          <t>009.19</t>
        </is>
      </c>
      <c r="K95" s="236" t="inlineStr">
        <is>
          <t>Edisi Ke-1</t>
        </is>
      </c>
      <c r="L95" s="236" t="n"/>
      <c r="M95" s="236" t="inlineStr">
        <is>
          <t>Tidak Tersedia</t>
        </is>
      </c>
      <c r="N95" s="236" t="inlineStr">
        <is>
          <t>Indonesia</t>
        </is>
      </c>
      <c r="O95" s="236" t="inlineStr">
        <is>
          <t>Puisi</t>
        </is>
      </c>
      <c r="P95" s="236" t="n">
        <v>2023</v>
      </c>
      <c r="Q95" s="236" t="n">
        <v>2023</v>
      </c>
      <c r="R95" s="240" t="inlineStr">
        <is>
          <t>CV Ananta Vidya</t>
        </is>
      </c>
      <c r="S95" s="240" t="inlineStr">
        <is>
          <t>Ananta Vidya CV</t>
        </is>
      </c>
      <c r="T95" s="236" t="inlineStr">
        <is>
          <t>Lokal</t>
        </is>
      </c>
      <c r="U95" s="239" t="n">
        <v>59</v>
      </c>
      <c r="V95" s="239" t="inlineStr">
        <is>
          <t>pdf</t>
        </is>
      </c>
      <c r="W95" s="236" t="inlineStr">
        <is>
          <t>1.6 MB</t>
        </is>
      </c>
      <c r="X95" s="240" t="inlineStr">
        <is>
          <t>Puisi yang berjumlah 50 ini merupakan puisi anak untuk mewujudkan insan anak bangsa dalam membiasakan diri untuk tetap cinta terhadap literasi. Di dalam terdapat sajak sederhana yang sangat cocok dalam membantu mengenal bahasa khususnya anak usia 4-6 tahun.</t>
        </is>
      </c>
      <c r="Y95" s="235" t="n">
        <v>60400</v>
      </c>
      <c r="Z95" s="88" t="n"/>
      <c r="AA95" s="241">
        <f>Y146*Z146</f>
        <v/>
      </c>
      <c r="AB95" s="237" t="inlineStr">
        <is>
          <t>9bc4f8d7-df9f-413a-babf-b23414cd717d</t>
        </is>
      </c>
    </row>
    <row r="96" ht="15" customHeight="1" s="283">
      <c r="A96" s="235" t="n">
        <v>138</v>
      </c>
      <c r="B96" s="222">
        <f>HYPERLINK("https://mocostore.moco.co.id/catalog/"&amp;AB147,"Klik Disini")</f>
        <v/>
      </c>
      <c r="C96" s="236" t="inlineStr">
        <is>
          <t>Ada Pelangi di Senja Hari</t>
        </is>
      </c>
      <c r="D96" s="236" t="inlineStr">
        <is>
          <t>:</t>
        </is>
      </c>
      <c r="E96" s="236" t="inlineStr">
        <is>
          <t>Ngatinah</t>
        </is>
      </c>
      <c r="F96" s="237" t="inlineStr">
        <is>
          <t>978-623-8453-02-3</t>
        </is>
      </c>
      <c r="G96" s="236" t="inlineStr">
        <is>
          <t>978-623-8453-01-6</t>
        </is>
      </c>
      <c r="H96" s="236" t="inlineStr">
        <is>
          <t>Puisi</t>
        </is>
      </c>
      <c r="I96" s="238" t="inlineStr">
        <is>
          <t>Perguruan Tinggi</t>
        </is>
      </c>
      <c r="J96" s="239" t="inlineStr">
        <is>
          <t>009.19</t>
        </is>
      </c>
      <c r="K96" s="236" t="inlineStr">
        <is>
          <t>Edisi Ke-1</t>
        </is>
      </c>
      <c r="L96" s="236" t="n"/>
      <c r="M96" s="236" t="inlineStr">
        <is>
          <t>Tidak Tersedia</t>
        </is>
      </c>
      <c r="N96" s="236" t="inlineStr">
        <is>
          <t>Indonesia</t>
        </is>
      </c>
      <c r="O96" s="236" t="inlineStr">
        <is>
          <t>Puisi</t>
        </is>
      </c>
      <c r="P96" s="236" t="n">
        <v>2023</v>
      </c>
      <c r="Q96" s="236" t="n">
        <v>2023</v>
      </c>
      <c r="R96" s="240" t="inlineStr">
        <is>
          <t>CV Ananta Vidya</t>
        </is>
      </c>
      <c r="S96" s="240" t="inlineStr">
        <is>
          <t>Ananta Vidya CV</t>
        </is>
      </c>
      <c r="T96" s="236" t="inlineStr">
        <is>
          <t>Lokal</t>
        </is>
      </c>
      <c r="U96" s="239" t="n">
        <v>62</v>
      </c>
      <c r="V96" s="239" t="inlineStr">
        <is>
          <t>pdf</t>
        </is>
      </c>
      <c r="W96" s="236" t="inlineStr">
        <is>
          <t>1.9 MB</t>
        </is>
      </c>
      <c r="X96" s="240" t="inlineStr">
        <is>
          <t>Kumpulan puisi ini merupakan ungkapan seorang guru yang mempunyai impian untuk mewujudkan cita-cita mengembangkan insan anak bangsa dalam membiasakan diri untuk tetap cinta terhadap literasi.
 Yuk kita ikuti kelanjutan puisi lain yang hebat.</t>
        </is>
      </c>
      <c r="Y96" s="235" t="n">
        <v>61300</v>
      </c>
      <c r="Z96" s="88" t="n"/>
      <c r="AA96" s="241">
        <f>Y147*Z147</f>
        <v/>
      </c>
      <c r="AB96" s="237" t="inlineStr">
        <is>
          <t>92ea36fc-cf45-4317-99a5-2815fe036e90</t>
        </is>
      </c>
    </row>
    <row r="97" ht="15" customHeight="1" s="283">
      <c r="A97" s="235" t="n">
        <v>139</v>
      </c>
      <c r="B97" s="222">
        <f>HYPERLINK("https://mocostore.moco.co.id/catalog/"&amp;AB148,"Klik Disini")</f>
        <v/>
      </c>
      <c r="C97" s="236" t="inlineStr">
        <is>
          <t>Perjuangan dan Pelangi</t>
        </is>
      </c>
      <c r="D97" s="236" t="inlineStr">
        <is>
          <t>:</t>
        </is>
      </c>
      <c r="E97" s="236" t="inlineStr">
        <is>
          <t>Anik Rohani</t>
        </is>
      </c>
      <c r="F97" s="237" t="inlineStr">
        <is>
          <t>978-623-8453-06-1</t>
        </is>
      </c>
      <c r="G97" s="236" t="inlineStr">
        <is>
          <t>978-623-8453-05-4</t>
        </is>
      </c>
      <c r="H97" s="236" t="inlineStr">
        <is>
          <t>Puisi</t>
        </is>
      </c>
      <c r="I97" s="238" t="inlineStr">
        <is>
          <t>Perguruan Tinggi</t>
        </is>
      </c>
      <c r="J97" s="239" t="inlineStr">
        <is>
          <t>009.19</t>
        </is>
      </c>
      <c r="K97" s="236" t="inlineStr">
        <is>
          <t>Edisi Ke-1</t>
        </is>
      </c>
      <c r="L97" s="236" t="n"/>
      <c r="M97" s="236" t="inlineStr">
        <is>
          <t>Tidak Tersedia</t>
        </is>
      </c>
      <c r="N97" s="236" t="inlineStr">
        <is>
          <t>Indonesia</t>
        </is>
      </c>
      <c r="O97" s="236" t="inlineStr">
        <is>
          <t>Puisi</t>
        </is>
      </c>
      <c r="P97" s="236" t="n">
        <v>2023</v>
      </c>
      <c r="Q97" s="236" t="n">
        <v>2023</v>
      </c>
      <c r="R97" s="240" t="inlineStr">
        <is>
          <t>CV Ananta Vidya</t>
        </is>
      </c>
      <c r="S97" s="240" t="inlineStr">
        <is>
          <t>Ananta Vidya CV</t>
        </is>
      </c>
      <c r="T97" s="236" t="inlineStr">
        <is>
          <t>Lokal</t>
        </is>
      </c>
      <c r="U97" s="239" t="n">
        <v>86</v>
      </c>
      <c r="V97" s="239" t="inlineStr">
        <is>
          <t>pdf</t>
        </is>
      </c>
      <c r="W97" s="236" t="inlineStr">
        <is>
          <t>2.4 MB</t>
        </is>
      </c>
      <c r="X97" s="240" t="inlineStr">
        <is>
          <t>Pujianmu tak berarti lagi
 Sayapku kaupatahkan
 Kau menghampiriku saat kau mau
 Lalu ke mana kau terbang?
 Saat kubutuh dekapanmu
 Saat ini aku masih memilihmu
 Untuk menjaga hati banyak asa
 Sebaik mungkin kau tetap kujaga
 Sampai tunas baru tumbuh
 Aku sengaja&amp;nbsp; menepi
 Biarlah hari ini jadi panggungmu
 Berkarya dan diakui
 Kesombongan&amp;nbsp; dan kebanggaan diri
 Biarlah waktu yang menyembuhkan
 Aku cukup tahu
 Posisiku di hidupmu
 Perjuanganku tak kauingat</t>
        </is>
      </c>
      <c r="Y97" s="235" t="n">
        <v>68100</v>
      </c>
      <c r="Z97" s="88" t="n"/>
      <c r="AA97" s="241">
        <f>Y148*Z148</f>
        <v/>
      </c>
      <c r="AB97" s="237" t="inlineStr">
        <is>
          <t>3dad73b1-7f11-482c-b535-e8a51761cecb</t>
        </is>
      </c>
    </row>
    <row r="98" ht="15" customHeight="1" s="283">
      <c r="A98" s="235" t="n">
        <v>141</v>
      </c>
      <c r="B98" s="222">
        <f>HYPERLINK("https://mocostore.moco.co.id/catalog/"&amp;AB150,"Klik Disini")</f>
        <v/>
      </c>
      <c r="C98" s="236" t="inlineStr">
        <is>
          <t>Mentari di Ufuk Sungai Kapih</t>
        </is>
      </c>
      <c r="D98" s="236" t="inlineStr">
        <is>
          <t>:</t>
        </is>
      </c>
      <c r="E98" s="236" t="inlineStr">
        <is>
          <t>Prihatiningsih … [et al.]</t>
        </is>
      </c>
      <c r="F98" s="237" t="inlineStr">
        <is>
          <t>978-623-8297-98-6</t>
        </is>
      </c>
      <c r="G98" s="236" t="inlineStr">
        <is>
          <t>978-623-8297-97-9</t>
        </is>
      </c>
      <c r="H98" s="236" t="inlineStr">
        <is>
          <t>Puisi</t>
        </is>
      </c>
      <c r="I98" s="238" t="inlineStr">
        <is>
          <t>Perguruan Tinggi</t>
        </is>
      </c>
      <c r="J98" s="239" t="inlineStr">
        <is>
          <t>009.19</t>
        </is>
      </c>
      <c r="K98" s="236" t="inlineStr">
        <is>
          <t>Edisi Ke-1</t>
        </is>
      </c>
      <c r="L98" s="236" t="n"/>
      <c r="M98" s="236" t="inlineStr">
        <is>
          <t>Tidak Tersedia</t>
        </is>
      </c>
      <c r="N98" s="236" t="inlineStr">
        <is>
          <t>Indonesia</t>
        </is>
      </c>
      <c r="O98" s="236" t="inlineStr">
        <is>
          <t>Puisi</t>
        </is>
      </c>
      <c r="P98" s="236" t="n">
        <v>2023</v>
      </c>
      <c r="Q98" s="236" t="n">
        <v>2023</v>
      </c>
      <c r="R98" s="240" t="inlineStr">
        <is>
          <t>CV Ananta Vidya</t>
        </is>
      </c>
      <c r="S98" s="240" t="inlineStr">
        <is>
          <t>Ananta Vidya CV</t>
        </is>
      </c>
      <c r="T98" s="236" t="inlineStr">
        <is>
          <t>Lokal</t>
        </is>
      </c>
      <c r="U98" s="239" t="n">
        <v>121</v>
      </c>
      <c r="V98" s="239" t="inlineStr">
        <is>
          <t>pdf</t>
        </is>
      </c>
      <c r="W98" s="236" t="inlineStr">
        <is>
          <t>4.6 MB</t>
        </is>
      </c>
      <c r="X98" s="240" t="inlineStr">
        <is>
          <t>Cerita kami menyulam kisah hidup, merangkai wawasan
 Dalam lantunan kalimat, hati bicara tulus
 Puitis&amp;nbsp; teralirkan, kata terpahat
 Yang tak terucap bibir, dalam tulisan terwujud
 Dalam buku ini tersemat prasasti suara kami
 Tulisan membungkus lisan
 Maka, ejalah gelanggang aksioma
 Merapal cuca masa singgah&amp;nbsp;</t>
        </is>
      </c>
      <c r="Y98" s="235" t="n">
        <v>78100</v>
      </c>
      <c r="Z98" s="88" t="n"/>
      <c r="AA98" s="241">
        <f>Y150*Z150</f>
        <v/>
      </c>
      <c r="AB98" s="237" t="inlineStr">
        <is>
          <t>3f489f7c-ae11-4431-a850-d73858704eef</t>
        </is>
      </c>
    </row>
    <row r="99" ht="15" customHeight="1" s="283">
      <c r="A99" s="235" t="n">
        <v>143</v>
      </c>
      <c r="B99" s="222">
        <f>HYPERLINK("https://mocostore.moco.co.id/catalog/"&amp;AB152,"Klik Disini")</f>
        <v/>
      </c>
      <c r="C99" s="236" t="inlineStr">
        <is>
          <t>Program Adiwiyata di Sekolah Dasar Rawan Banjir</t>
        </is>
      </c>
      <c r="D99" s="236" t="inlineStr">
        <is>
          <t>:</t>
        </is>
      </c>
      <c r="E99" s="236" t="inlineStr">
        <is>
          <t>Fitriawan, S.Pd.</t>
        </is>
      </c>
      <c r="F99" s="237" t="inlineStr">
        <is>
          <t>978-623-8297-91-7</t>
        </is>
      </c>
      <c r="G99" s="236" t="inlineStr">
        <is>
          <t>978-623-8297-90-0</t>
        </is>
      </c>
      <c r="H99" s="236" t="inlineStr">
        <is>
          <t>Referensi</t>
        </is>
      </c>
      <c r="I99" s="238" t="inlineStr">
        <is>
          <t>Perguruan Tinggi</t>
        </is>
      </c>
      <c r="J99" s="239" t="inlineStr">
        <is>
          <t>009.10</t>
        </is>
      </c>
      <c r="K99" s="236" t="inlineStr">
        <is>
          <t>Edisi Ke-1</t>
        </is>
      </c>
      <c r="L99" s="236" t="n"/>
      <c r="M99" s="236" t="inlineStr">
        <is>
          <t>Tidak Tersedia</t>
        </is>
      </c>
      <c r="N99" s="236" t="inlineStr">
        <is>
          <t>Indonesia</t>
        </is>
      </c>
      <c r="O99" s="236" t="inlineStr">
        <is>
          <t>Bukan fiksi</t>
        </is>
      </c>
      <c r="P99" s="236" t="n">
        <v>2023</v>
      </c>
      <c r="Q99" s="236" t="n">
        <v>2023</v>
      </c>
      <c r="R99" s="240" t="inlineStr">
        <is>
          <t>CV Ananta Vidya</t>
        </is>
      </c>
      <c r="S99" s="240" t="inlineStr">
        <is>
          <t>Ananta Vidya CV</t>
        </is>
      </c>
      <c r="T99" s="236" t="inlineStr">
        <is>
          <t>Lokal</t>
        </is>
      </c>
      <c r="U99" s="239" t="n">
        <v>76</v>
      </c>
      <c r="V99" s="239" t="inlineStr">
        <is>
          <t>pdf</t>
        </is>
      </c>
      <c r="W99" s="236" t="inlineStr">
        <is>
          <t>1.9 MB</t>
        </is>
      </c>
      <c r="X99" s="240" t="inlineStr">
        <is>
          <t>Lingkungan merupakan segala sesuatu di sekitar kita yang dapat mempengaruhi perkembangan hidup manusia, baik secara langsung maupun tidak langsung. Lingkungan yang sehat akan berdampak baik bagi kehidupan manusia dan lingkungan yang kotor akan berdampak buruk bagi kehidupan manusia.
 Lingkungan sekolah akan terlihat bersih jika lingkungannya bersih, tidak ada sampah berserakan, penghijauan dan teduh, drainase berjalan dengan baik, dan kantin sehat.
 Program Adiwiyata terbukti menciptakan sekolah yang nyaman, aman dan harmonis, khususnya untuk kebutuhan belajar peserta didik.
 Peserta didik perlahan menjadi generasi yang peduli dan berbudaya lingkungan, sekaligus mendukung dan mewujudkan sumber daya di sekitar sekolah terdidik melek terhadap perkembangan ekonomi, sosial, dan lingkungannya dalam mencapai pembangunan berkelanjutan</t>
        </is>
      </c>
      <c r="Y99" s="235" t="n">
        <v>65300</v>
      </c>
      <c r="Z99" s="88" t="n"/>
      <c r="AA99" s="241">
        <f>Y152*Z152</f>
        <v/>
      </c>
      <c r="AB99" s="237" t="inlineStr">
        <is>
          <t>dd202b7a-b574-4d57-ac0b-919f50f4155f</t>
        </is>
      </c>
    </row>
    <row r="100" ht="15" customHeight="1" s="283">
      <c r="A100" s="235" t="n">
        <v>144</v>
      </c>
      <c r="B100" s="222">
        <f>HYPERLINK("https://mocostore.moco.co.id/catalog/"&amp;AB153,"Klik Disini")</f>
        <v/>
      </c>
      <c r="C100" s="236" t="inlineStr">
        <is>
          <t>Rencana Pengembangan Sekolah di Era Milenial</t>
        </is>
      </c>
      <c r="D100" s="236" t="inlineStr">
        <is>
          <t>:</t>
        </is>
      </c>
      <c r="E100" s="236" t="inlineStr">
        <is>
          <t>Sri Suprapti</t>
        </is>
      </c>
      <c r="F100" s="237" t="inlineStr">
        <is>
          <t>978-623-8297-87-0</t>
        </is>
      </c>
      <c r="G100" s="236" t="inlineStr">
        <is>
          <t>978-623-8297-86-3</t>
        </is>
      </c>
      <c r="H100" s="236" t="inlineStr">
        <is>
          <t>Referensi</t>
        </is>
      </c>
      <c r="I100" s="238" t="inlineStr">
        <is>
          <t>Perguruan Tinggi</t>
        </is>
      </c>
      <c r="J100" s="239" t="inlineStr">
        <is>
          <t>009.10</t>
        </is>
      </c>
      <c r="K100" s="236" t="inlineStr">
        <is>
          <t>Edisi Ke-1</t>
        </is>
      </c>
      <c r="L100" s="236" t="n"/>
      <c r="M100" s="236" t="inlineStr">
        <is>
          <t>Tidak Tersedia</t>
        </is>
      </c>
      <c r="N100" s="236" t="inlineStr">
        <is>
          <t>Indonesia</t>
        </is>
      </c>
      <c r="O100" s="236" t="inlineStr">
        <is>
          <t>Bukan fiksi</t>
        </is>
      </c>
      <c r="P100" s="236" t="n">
        <v>2023</v>
      </c>
      <c r="Q100" s="236" t="n">
        <v>2023</v>
      </c>
      <c r="R100" s="240" t="inlineStr">
        <is>
          <t>CV Ananta Vidya</t>
        </is>
      </c>
      <c r="S100" s="240" t="inlineStr">
        <is>
          <t>Ananta Vidya CV</t>
        </is>
      </c>
      <c r="T100" s="236" t="inlineStr">
        <is>
          <t>Lokal</t>
        </is>
      </c>
      <c r="U100" s="239" t="n">
        <v>124</v>
      </c>
      <c r="V100" s="239" t="inlineStr">
        <is>
          <t>pdf</t>
        </is>
      </c>
      <c r="W100" s="236" t="inlineStr">
        <is>
          <t>1.3 MB</t>
        </is>
      </c>
      <c r="X100" s="240" t="inlineStr">
        <is>
          <t>9 Alasan mengapa buku ini penting untuk anda baca:
 Seberapa penting menyusun rencana kegiatan sekolah dalam menghadapi perkembangan teknologi yang harus diikuti Kepala Sekolah.
 Peran penting Kepala Sekolah dalam meningkatkan kompetensi guru.
 Profesionalisme kepemimpinan Kepala Sekolah menentukan keberhasilan pembelajaran di sekolah.
 Efektivitas dan implementasi kepemimpinan Kepala Sekolah sebagai pemimpin pembelajaran.
 Bagaimana refleksi dan perbaikan kualitas proses belajar dilakukan oleh Kepala Sekolah sebagai langkah-langkah menentukan refleksi pembelajaran.
 Bagaimana menyusun rencana pengembangan sekolah harus dipilih indikator rencana pengembangan sekolah supaya sesuai tujuan penyusunan rencana pengembangan sekolah.
 Seberapa penting Kepala Sekolah mencapai Visi, Misi dan Tujuan Sekolah dalam menyusun program strategis satuan pendidikan pada Era Digitalisasi.
 Pentingnya peran digitalisasi sekolah untuk pendidikan dan pembelajaran siswa dalam persiapan sekolah menuju digitalisasi pendidikan.
 Sekolah milenial diawali dari&amp;nbsp; digitalisasi di sekolah.</t>
        </is>
      </c>
      <c r="Y100" s="235" t="n">
        <v>79000</v>
      </c>
      <c r="Z100" s="88" t="n"/>
      <c r="AA100" s="241">
        <f>Y153*Z153</f>
        <v/>
      </c>
      <c r="AB100" s="237" t="inlineStr">
        <is>
          <t>17edb028-c4ed-4dc2-8c96-c89a692aee88</t>
        </is>
      </c>
    </row>
    <row r="101" ht="15" customHeight="1" s="283">
      <c r="A101" s="235" t="n">
        <v>146</v>
      </c>
      <c r="B101" s="222">
        <f>HYPERLINK("https://mocostore.moco.co.id/catalog/"&amp;AB155,"Klik Disini")</f>
        <v/>
      </c>
      <c r="C101" s="236" t="inlineStr">
        <is>
          <t>Ibu</t>
        </is>
      </c>
      <c r="D101" s="236" t="inlineStr">
        <is>
          <t>:</t>
        </is>
      </c>
      <c r="E101" s="236" t="inlineStr">
        <is>
          <t>Riris Christina</t>
        </is>
      </c>
      <c r="F101" s="237" t="inlineStr">
        <is>
          <t>978-623-8297-82-5</t>
        </is>
      </c>
      <c r="G101" s="236" t="inlineStr">
        <is>
          <t>978-623-8297-83-2</t>
        </is>
      </c>
      <c r="H101" s="236" t="inlineStr">
        <is>
          <t>Puisi</t>
        </is>
      </c>
      <c r="I101" s="238" t="inlineStr">
        <is>
          <t>Perguruan Tinggi</t>
        </is>
      </c>
      <c r="J101" s="239" t="inlineStr">
        <is>
          <t>009.19</t>
        </is>
      </c>
      <c r="K101" s="236" t="inlineStr">
        <is>
          <t>Edisi Ke-1</t>
        </is>
      </c>
      <c r="L101" s="236" t="n"/>
      <c r="M101" s="236" t="inlineStr">
        <is>
          <t>Tidak Tersedia</t>
        </is>
      </c>
      <c r="N101" s="236" t="inlineStr">
        <is>
          <t>Indonesia</t>
        </is>
      </c>
      <c r="O101" s="236" t="inlineStr">
        <is>
          <t>Puisi</t>
        </is>
      </c>
      <c r="P101" s="236" t="n">
        <v>2023</v>
      </c>
      <c r="Q101" s="236" t="n">
        <v>2023</v>
      </c>
      <c r="R101" s="240" t="inlineStr">
        <is>
          <t>CV Ananta Vidya</t>
        </is>
      </c>
      <c r="S101" s="240" t="inlineStr">
        <is>
          <t>Ananta Vidya CV</t>
        </is>
      </c>
      <c r="T101" s="236" t="inlineStr">
        <is>
          <t>Lokal</t>
        </is>
      </c>
      <c r="U101" s="239" t="n">
        <v>102</v>
      </c>
      <c r="V101" s="239" t="inlineStr">
        <is>
          <t>pdf</t>
        </is>
      </c>
      <c r="W101" s="236" t="inlineStr">
        <is>
          <t>1.2 MB</t>
        </is>
      </c>
      <c r="X101" s="240" t="inlineStr">
        <is>
          <t>&amp;ldquo;Sembilan bulan lamanya
 Engkau mengandungku
 Kau berjuang melahirkanku
 Agar aku bisa melihat dunia&amp;rdquo;
 &amp;hellip;.
 &amp;nbsp;
 &amp;ldquo;Walau ucapmu terkadang pahit
 Sentakmu buatku sakit
 Namun &amp;lsquo;kan kucoba tuk bangkit
 Tak peduli itu mudah ataupun sulit&amp;rdquo;
 &amp;hellip;.
 &amp;nbsp;
 &amp;ldquo;Jika engkau marah padaku, berarti aku bersalah&amp;rdquo;
 &amp;hellip;.
 &amp;nbsp;
 &amp;ldquo;Engkaulah sosok teladan yang selalu dirindukan
 Aku ingin menjadi sepertimu&amp;rdquo;</t>
        </is>
      </c>
      <c r="Y101" s="235" t="n">
        <v>72700</v>
      </c>
      <c r="Z101" s="88" t="n"/>
      <c r="AA101" s="241">
        <f>Y155*Z155</f>
        <v/>
      </c>
      <c r="AB101" s="237" t="inlineStr">
        <is>
          <t>c2a18301-7151-4ecc-b7a1-f93ab934dda4</t>
        </is>
      </c>
    </row>
    <row r="102" ht="15" customHeight="1" s="283">
      <c r="A102" s="235" t="n">
        <v>147</v>
      </c>
      <c r="B102" s="222">
        <f>HYPERLINK("https://mocostore.moco.co.id/catalog/"&amp;AB156,"Klik Disini")</f>
        <v/>
      </c>
      <c r="C102" s="236" t="inlineStr">
        <is>
          <t>Reroncening Kalbu</t>
        </is>
      </c>
      <c r="D102" s="236" t="inlineStr">
        <is>
          <t>:</t>
        </is>
      </c>
      <c r="E102" s="236" t="inlineStr">
        <is>
          <t>Francisca Saminem</t>
        </is>
      </c>
      <c r="F102" s="237" t="inlineStr">
        <is>
          <t>978-623-8297-88-7</t>
        </is>
      </c>
      <c r="G102" s="236" t="inlineStr">
        <is>
          <t>978-623-8297-89-4</t>
        </is>
      </c>
      <c r="H102" s="236" t="inlineStr">
        <is>
          <t>Puisi</t>
        </is>
      </c>
      <c r="I102" s="238" t="inlineStr">
        <is>
          <t>Perguruan Tinggi</t>
        </is>
      </c>
      <c r="J102" s="239" t="inlineStr">
        <is>
          <t>009.19</t>
        </is>
      </c>
      <c r="K102" s="236" t="inlineStr">
        <is>
          <t>Edisi Ke-1</t>
        </is>
      </c>
      <c r="L102" s="236" t="n"/>
      <c r="M102" s="236" t="inlineStr">
        <is>
          <t>Tidak Tersedia</t>
        </is>
      </c>
      <c r="N102" s="236" t="inlineStr">
        <is>
          <t>Indonesia</t>
        </is>
      </c>
      <c r="O102" s="236" t="inlineStr">
        <is>
          <t>Puisi</t>
        </is>
      </c>
      <c r="P102" s="236" t="n">
        <v>2023</v>
      </c>
      <c r="Q102" s="236" t="n">
        <v>2023</v>
      </c>
      <c r="R102" s="240" t="inlineStr">
        <is>
          <t>CV Ananta Vidya</t>
        </is>
      </c>
      <c r="S102" s="240" t="inlineStr">
        <is>
          <t>Ananta Vidya CV</t>
        </is>
      </c>
      <c r="T102" s="236" t="inlineStr">
        <is>
          <t>Lokal</t>
        </is>
      </c>
      <c r="U102" s="239" t="n">
        <v>60</v>
      </c>
      <c r="V102" s="239" t="inlineStr">
        <is>
          <t>pdf</t>
        </is>
      </c>
      <c r="W102" s="236" t="inlineStr">
        <is>
          <t>1.1 MB</t>
        </is>
      </c>
      <c r="X102" s="240" t="inlineStr">
        <is>
          <t>Agama, agemen, ugemana
 Yekti uripmu bakal mulya
 Ayem tentrem ing salaminya
 Agawe seneng mring sapadha-padha
 &amp;nbsp;&amp;nbsp;&amp;nbsp;&amp;nbsp;&amp;nbsp;&amp;nbsp;&amp;nbsp;&amp;nbsp;&amp;nbsp;&amp;nbsp;&amp;nbsp; Niat tulus aja nganti pupus
 &amp;nbsp;&amp;nbsp;&amp;nbsp;&amp;nbsp;&amp;nbsp;&amp;nbsp;&amp;nbsp;&amp;nbsp;&amp;nbsp;&amp;nbsp;&amp;nbsp; Ngibadah nindakake dhawuhe Pangeran
 &amp;nbsp;&amp;nbsp;&amp;nbsp;&amp;nbsp;&amp;nbsp;&amp;nbsp;&amp;nbsp;&amp;nbsp;&amp;nbsp;&amp;nbsp;&amp;nbsp; Ngekang sakabehing larangan
 &amp;nbsp;&amp;nbsp;&amp;nbsp;&amp;nbsp;&amp;nbsp;&amp;nbsp;&amp;nbsp;&amp;nbsp;&amp;nbsp;&amp;nbsp;&amp;nbsp; Aja den tumindak sembarangan
 Guyup gapyak anggone tumindak
 Rentes tetes saben pangucap
 Alus budi luhur lan wibawa
 Tepis nepsu den angkara
 Sae mring pepadha tumuju mring Hyang Kuwasa</t>
        </is>
      </c>
      <c r="Y102" s="235" t="n">
        <v>60700</v>
      </c>
      <c r="Z102" s="88" t="n"/>
      <c r="AA102" s="241">
        <f>Y156*Z156</f>
        <v/>
      </c>
      <c r="AB102" s="237" t="inlineStr">
        <is>
          <t>e71265c3-e30e-4ec8-a03e-6fcc312dff7f</t>
        </is>
      </c>
    </row>
    <row r="103" ht="15" customHeight="1" s="283">
      <c r="A103" s="235" t="n">
        <v>151</v>
      </c>
      <c r="B103" s="222">
        <f>HYPERLINK("https://mocostore.moco.co.id/catalog/"&amp;AB160,"Klik Disini")</f>
        <v/>
      </c>
      <c r="C103" s="236" t="inlineStr">
        <is>
          <t>Berbagai Ideologi dalam Filsafat Ilmu</t>
        </is>
      </c>
      <c r="D103" s="236" t="inlineStr">
        <is>
          <t>:</t>
        </is>
      </c>
      <c r="E103" s="236" t="inlineStr">
        <is>
          <t>Jufri A.P. … [et al.]</t>
        </is>
      </c>
      <c r="F103" s="237" t="inlineStr">
        <is>
          <t>978-623-8657-03-2</t>
        </is>
      </c>
      <c r="G103" s="236" t="inlineStr">
        <is>
          <t>978-623-8657-04-9</t>
        </is>
      </c>
      <c r="H103" s="236" t="inlineStr">
        <is>
          <t>Filsafat</t>
        </is>
      </c>
      <c r="I103" s="238" t="inlineStr">
        <is>
          <t>Perguruan Tinggi</t>
        </is>
      </c>
      <c r="J103" s="239" t="inlineStr">
        <is>
          <t>009.19</t>
        </is>
      </c>
      <c r="K103" s="236" t="inlineStr">
        <is>
          <t>Edisi Ke-1</t>
        </is>
      </c>
      <c r="L103" s="236" t="n"/>
      <c r="M103" s="236" t="inlineStr">
        <is>
          <t>Tidak Tersedia</t>
        </is>
      </c>
      <c r="N103" s="236" t="inlineStr">
        <is>
          <t>Indonesia</t>
        </is>
      </c>
      <c r="O103" s="236" t="inlineStr">
        <is>
          <t>Bukan fiksi</t>
        </is>
      </c>
      <c r="P103" s="236" t="n">
        <v>2024</v>
      </c>
      <c r="Q103" s="236" t="n">
        <v>2024</v>
      </c>
      <c r="R103" s="240" t="inlineStr">
        <is>
          <t>CV Ananta Vidya</t>
        </is>
      </c>
      <c r="S103" s="240" t="inlineStr">
        <is>
          <t>Ananta Vidya CV</t>
        </is>
      </c>
      <c r="T103" s="236" t="inlineStr">
        <is>
          <t>Lokal</t>
        </is>
      </c>
      <c r="U103" s="239" t="n">
        <v>377</v>
      </c>
      <c r="V103" s="239" t="inlineStr">
        <is>
          <t>pdf</t>
        </is>
      </c>
      <c r="W103" s="236" t="inlineStr">
        <is>
          <t>2.7 MB</t>
        </is>
      </c>
      <c r="X103" s="240" t="inlineStr">
        <is>
          <t>Temukan dunia filsafat yang memukau dalam buku ini yang menyajikan eksplorasi mendalam tentang berbagai konsep dan aliran pemikiran. Dari dasar-dasar ontologi, epistemologi, dan aksiologi hingga dinamika ideologi yang membentuk pandangan hidup manusia, setiap bab mengajak Anda memahami kompleksitas pemikiran filosofis. Anda akan diajak menjelajahi materialisme, idealisme, pluralisme, dan agnostisisme, serta bagaimana berbagai pandangan ini memberi arti pada realitas. Temukan diskusi menarik tentang etika, estetika, rasionalisme, dan empirisme, serta filosofi cinta yang transendental. Buku ini juga mengulas perdebatan klasik antara positivisme dan non-positivistik, hingga filsafat pragmatisme, relativisme, dan spiritualisme yang memberikan perspektif baru tentang kehidupan. Dengan penyajian yang mudah dipahami, buku ini menuntun Anda memahami logika, nilai, dan dialektika, serta pemikiran para filsuf besar seperti Al-Kindi, Ibnu Sina, dan Al-Ghazali. Ini adalah panduan komprehensif yang ideal bagi siapa saja yang ingin menyelami dunia filsafat dan menemukan cara berpikir yang lebih mendalam dan kritis.</t>
        </is>
      </c>
      <c r="Y103" s="235" t="n">
        <v>160200</v>
      </c>
      <c r="Z103" s="88" t="n"/>
      <c r="AA103" s="241">
        <f>Y160*Z160</f>
        <v/>
      </c>
      <c r="AB103" s="237" t="inlineStr">
        <is>
          <t>1bda01c2-ae02-4489-89f9-579a8ed57307</t>
        </is>
      </c>
    </row>
    <row r="104" ht="15" customHeight="1" s="283">
      <c r="A104" s="235" t="n">
        <v>152</v>
      </c>
      <c r="B104" s="222">
        <f>HYPERLINK("https://mocostore.moco.co.id/catalog/"&amp;AB161,"Klik Disini")</f>
        <v/>
      </c>
      <c r="C104" s="236" t="inlineStr">
        <is>
          <t>Critical Listening</t>
        </is>
      </c>
      <c r="D104" s="236" t="inlineStr">
        <is>
          <t>:</t>
        </is>
      </c>
      <c r="E104" s="236" t="inlineStr">
        <is>
          <t>Fitri Radhiyani</t>
        </is>
      </c>
      <c r="F104" s="237" t="inlineStr">
        <is>
          <t>978-623-8657-02-5</t>
        </is>
      </c>
      <c r="G104" s="236" t="inlineStr">
        <is>
          <t>978-623-8657-01-8</t>
        </is>
      </c>
      <c r="H104" s="236" t="inlineStr">
        <is>
          <t>Referensi</t>
        </is>
      </c>
      <c r="I104" s="238" t="inlineStr">
        <is>
          <t>Perguruan Tinggi</t>
        </is>
      </c>
      <c r="J104" s="239" t="inlineStr">
        <is>
          <t>009.10</t>
        </is>
      </c>
      <c r="K104" s="236" t="inlineStr">
        <is>
          <t>Edisi Ke-1</t>
        </is>
      </c>
      <c r="L104" s="236" t="n"/>
      <c r="M104" s="236" t="inlineStr">
        <is>
          <t>Tidak Tersedia</t>
        </is>
      </c>
      <c r="N104" s="236" t="inlineStr">
        <is>
          <t>Inggris</t>
        </is>
      </c>
      <c r="O104" s="236" t="inlineStr">
        <is>
          <t>Bukan fiksi</t>
        </is>
      </c>
      <c r="P104" s="236" t="n">
        <v>2024</v>
      </c>
      <c r="Q104" s="236" t="n">
        <v>2024</v>
      </c>
      <c r="R104" s="240" t="inlineStr">
        <is>
          <t>CV Ananta Vidya</t>
        </is>
      </c>
      <c r="S104" s="240" t="inlineStr">
        <is>
          <t>Ananta Vidya CV</t>
        </is>
      </c>
      <c r="T104" s="236" t="inlineStr">
        <is>
          <t>Lokal</t>
        </is>
      </c>
      <c r="U104" s="239" t="n">
        <v>75</v>
      </c>
      <c r="V104" s="239" t="inlineStr">
        <is>
          <t>pdf</t>
        </is>
      </c>
      <c r="W104" s="236" t="inlineStr">
        <is>
          <t>841.9 kB</t>
        </is>
      </c>
      <c r="X104" s="240" t="inlineStr">
        <is>
          <t>Critical Listening is a comprehensive guide designed to empower students with the skill of critical listening. For students in all subject areas, this book is a priceless tool that will help them make their way through the aural environment of the contemporary world. Critical listening is a tool that develops the skill of hearing and produces a more aware, considerate, and interconnected generation of learners than just a textbook.</t>
        </is>
      </c>
      <c r="Y104" s="235" t="n">
        <v>64400</v>
      </c>
      <c r="Z104" s="88" t="n"/>
      <c r="AA104" s="241">
        <f>Y161*Z161</f>
        <v/>
      </c>
      <c r="AB104" s="237" t="inlineStr">
        <is>
          <t>98d2b1c2-b90e-4ccd-b661-638966f80baf</t>
        </is>
      </c>
    </row>
    <row r="105" ht="15" customHeight="1" s="283">
      <c r="A105" s="235" t="n">
        <v>154</v>
      </c>
      <c r="B105" s="222">
        <f>HYPERLINK("https://mocostore.moco.co.id/catalog/"&amp;AB163,"Klik Disini")</f>
        <v/>
      </c>
      <c r="C105" s="236" t="inlineStr">
        <is>
          <t>Metal Nanoparticle Synthesis Method</t>
        </is>
      </c>
      <c r="D105" s="236" t="inlineStr">
        <is>
          <t>:</t>
        </is>
      </c>
      <c r="E105" s="236" t="inlineStr">
        <is>
          <t>Novriany Amaliyah … [et al.]</t>
        </is>
      </c>
      <c r="F105" s="237" t="inlineStr">
        <is>
          <t>978-623-8657-06-3</t>
        </is>
      </c>
      <c r="G105" s="236" t="inlineStr">
        <is>
          <t>978-623-8657-05-6</t>
        </is>
      </c>
      <c r="H105" s="236" t="inlineStr">
        <is>
          <t>Referensi</t>
        </is>
      </c>
      <c r="I105" s="238" t="inlineStr">
        <is>
          <t>Perguruan Tinggi</t>
        </is>
      </c>
      <c r="J105" s="239" t="inlineStr">
        <is>
          <t>009.03</t>
        </is>
      </c>
      <c r="K105" s="236" t="inlineStr">
        <is>
          <t>Edisi Ke-1</t>
        </is>
      </c>
      <c r="L105" s="236" t="n"/>
      <c r="M105" s="236" t="inlineStr">
        <is>
          <t>Tidak Tersedia</t>
        </is>
      </c>
      <c r="N105" s="236" t="inlineStr">
        <is>
          <t>Inggris</t>
        </is>
      </c>
      <c r="O105" s="236" t="inlineStr">
        <is>
          <t>Bukan fiksi</t>
        </is>
      </c>
      <c r="P105" s="236" t="n">
        <v>2024</v>
      </c>
      <c r="Q105" s="236" t="n">
        <v>2024</v>
      </c>
      <c r="R105" s="240" t="inlineStr">
        <is>
          <t>CV Ananta Vidya</t>
        </is>
      </c>
      <c r="S105" s="240" t="inlineStr">
        <is>
          <t>Ananta Vidya CV</t>
        </is>
      </c>
      <c r="T105" s="236" t="inlineStr">
        <is>
          <t>Lokal</t>
        </is>
      </c>
      <c r="U105" s="239" t="n">
        <v>69</v>
      </c>
      <c r="V105" s="239" t="inlineStr">
        <is>
          <t>pdf</t>
        </is>
      </c>
      <c r="W105" s="236" t="inlineStr">
        <is>
          <t>2.2 MB</t>
        </is>
      </c>
      <c r="X105" s="240" t="inlineStr">
        <is>
          <t>As energy sources tend to be increasingly shorter, especially for electricity supply, it is necessary to develop an energy storage technology showing high energy efficiency, low cost, environmentally benign, as well as safety and realibility.
 Among others metal used in metal-air battery system, zinc has the lowest equivalent weight, the lowest ecological concern, and a very attractive cell voltage in conjunction with an oxygen electrode. The zinc-air battery system can therefore be regarded as a sustainable and very promising power source.
 The In-Liquid Plasma method become promising technology in producing nanomaterial used in battery technology.</t>
        </is>
      </c>
      <c r="Y105" s="235" t="n">
        <v>63800</v>
      </c>
      <c r="Z105" s="88" t="n"/>
      <c r="AA105" s="241">
        <f>Y163*Z163</f>
        <v/>
      </c>
      <c r="AB105" s="237" t="inlineStr">
        <is>
          <t>4526d823-55a9-4a2b-8782-c6fe841cf0ec</t>
        </is>
      </c>
    </row>
    <row r="106" ht="15" customHeight="1" s="283">
      <c r="A106" s="235" t="n">
        <v>156</v>
      </c>
      <c r="B106" s="222">
        <f>HYPERLINK("https://mocostore.moco.co.id/catalog/"&amp;AB165,"Klik Disini")</f>
        <v/>
      </c>
      <c r="C106" s="236" t="inlineStr">
        <is>
          <t>Pendidikan Agama Islam: Sebagai Penguat Spiritualitas Mahasiswa di Kampus Umum</t>
        </is>
      </c>
      <c r="D106" s="236" t="inlineStr">
        <is>
          <t>:</t>
        </is>
      </c>
      <c r="E106" s="236" t="inlineStr">
        <is>
          <t>Abu Alim, S.Pd.I., M.Pd. … [et al.]</t>
        </is>
      </c>
      <c r="F106" s="237" t="inlineStr">
        <is>
          <t>978-623-8453-98-6</t>
        </is>
      </c>
      <c r="G106" s="236" t="inlineStr">
        <is>
          <t>978-623-8453-99-3</t>
        </is>
      </c>
      <c r="H106" s="236" t="inlineStr">
        <is>
          <t>Agama Islam</t>
        </is>
      </c>
      <c r="I106" s="238" t="inlineStr">
        <is>
          <t>Perguruan Tinggi</t>
        </is>
      </c>
      <c r="J106" s="239" t="inlineStr">
        <is>
          <t>009.16</t>
        </is>
      </c>
      <c r="K106" s="236" t="inlineStr">
        <is>
          <t>Tidak Tersedia</t>
        </is>
      </c>
      <c r="L106" s="236" t="n"/>
      <c r="M106" s="236" t="inlineStr">
        <is>
          <t>Tidak Tersedia</t>
        </is>
      </c>
      <c r="N106" s="236" t="inlineStr">
        <is>
          <t>Indonesia</t>
        </is>
      </c>
      <c r="O106" s="236" t="inlineStr">
        <is>
          <t>Bukan fiksi</t>
        </is>
      </c>
      <c r="P106" s="236" t="n">
        <v>2024</v>
      </c>
      <c r="Q106" s="236" t="n">
        <v>2024</v>
      </c>
      <c r="R106" s="240" t="inlineStr">
        <is>
          <t>CV Ananta Vidya</t>
        </is>
      </c>
      <c r="S106" s="240" t="inlineStr">
        <is>
          <t>Ananta Vidya CV</t>
        </is>
      </c>
      <c r="T106" s="236" t="inlineStr">
        <is>
          <t>Lokal</t>
        </is>
      </c>
      <c r="U106" s="239" t="n">
        <v>269</v>
      </c>
      <c r="V106" s="239" t="inlineStr">
        <is>
          <t>pdf</t>
        </is>
      </c>
      <c r="W106" s="236" t="inlineStr">
        <is>
          <t>2.7 MB</t>
        </is>
      </c>
      <c r="X106" s="240" t="inlineStr">
        <is>
          <t>Mata kuliah pendidikan agama Islam yang menjadi mata kuliah wajib di perguruan tinggi umum masih sangat memerlukan formulasi materi yang relevan dengan kebutuhan sehari-hari dan terus membersamai dengan perkembangan dan kemajuan zaman. Agar materi yang di pelajari oleh para mahasiswa mampu menjadi bekal yang selalu menjadi pedoman dan mampu menguatkan spiritualitas bagi regenerasi bangsa, maka pada buku ini mencoba mengulas materi-materi yang dibutuhkan sebagai penunjang yang relevan, sehingga apa yang dibahas bisa berguna sebagai penguat agama yang diyakininya.
 Sebagai seorang muslim tentunya di dalam menjalani kehidupan ini tidak bisa dipisahkan dari syariat agama yang diyakininya, baik dalam kehidupan individu, kelompok, sosial, politik, ekonomi, kebudayaan dan lain sebagainya. Maka sangat perlu memahami dan terus mempelajari apa yang menjadi kewajiban itu semua.
 Buku Pendidikan Agama Islam: Sebagai Penguat Spiritualitas Mahasiswa di Kampus Umum ini berisi pembahasan teoretis dan disesuaikan untuk dapat dilaksanakan secara praktik yang disesuaikan pula dengan rencana pembelajaran semester (RPS) yang ada di perguruan tinggi sehingga dapat berguna bagi proses pembelajaran di kampus-kampus. Dan berguna juga bagi khalayak, khususnya kaum muslim yang ingin memperluas khazanah keilmuan agama. Semoga Bermanfaat di dunia dan akhirat. Aamiin.</t>
        </is>
      </c>
      <c r="Y106" s="235" t="n">
        <v>210300</v>
      </c>
      <c r="Z106" s="88" t="n"/>
      <c r="AA106" s="241">
        <f>Y165*Z165</f>
        <v/>
      </c>
      <c r="AB106" s="237" t="inlineStr">
        <is>
          <t>7860f0d3-c34c-4a1c-adfc-4d50bdacafae</t>
        </is>
      </c>
    </row>
    <row r="107" ht="15" customHeight="1" s="283">
      <c r="A107" s="235" t="n">
        <v>157</v>
      </c>
      <c r="B107" s="222">
        <f>HYPERLINK("https://mocostore.moco.co.id/catalog/"&amp;AB166,"Klik Disini")</f>
        <v/>
      </c>
      <c r="C107" s="236" t="inlineStr">
        <is>
          <t>Pengembangan Keterampilan Berpikir Siswa Melalui Quantum Teaching and Learning Berbasis Augmented Reality</t>
        </is>
      </c>
      <c r="D107" s="236" t="inlineStr">
        <is>
          <t>:</t>
        </is>
      </c>
      <c r="E107" s="236" t="inlineStr">
        <is>
          <t>Dr. Bea Hana Siswati, S.Pd., M.Pd. … [et al.]</t>
        </is>
      </c>
      <c r="F107" s="237" t="inlineStr">
        <is>
          <t>978-623-8453-97-9</t>
        </is>
      </c>
      <c r="G107" s="236" t="inlineStr">
        <is>
          <t>978-623-8453-96-2</t>
        </is>
      </c>
      <c r="H107" s="236" t="inlineStr">
        <is>
          <t>Referensi</t>
        </is>
      </c>
      <c r="I107" s="238" t="inlineStr">
        <is>
          <t>Perguruan Tinggi</t>
        </is>
      </c>
      <c r="J107" s="239" t="inlineStr">
        <is>
          <t>009.10</t>
        </is>
      </c>
      <c r="K107" s="236" t="inlineStr">
        <is>
          <t>Edisi Ke-1</t>
        </is>
      </c>
      <c r="L107" s="236" t="n"/>
      <c r="M107" s="236" t="inlineStr">
        <is>
          <t>Tidak Tersedia</t>
        </is>
      </c>
      <c r="N107" s="236" t="inlineStr">
        <is>
          <t>Indonesia</t>
        </is>
      </c>
      <c r="O107" s="236" t="inlineStr">
        <is>
          <t>Bukan fiksi</t>
        </is>
      </c>
      <c r="P107" s="236" t="n">
        <v>2024</v>
      </c>
      <c r="Q107" s="236" t="n">
        <v>2024</v>
      </c>
      <c r="R107" s="240" t="inlineStr">
        <is>
          <t>CV Ananta Vidya</t>
        </is>
      </c>
      <c r="S107" s="240" t="inlineStr">
        <is>
          <t>Ananta Vidya CV</t>
        </is>
      </c>
      <c r="T107" s="236" t="inlineStr">
        <is>
          <t>Lokal</t>
        </is>
      </c>
      <c r="U107" s="239" t="n">
        <v>99</v>
      </c>
      <c r="V107" s="239" t="inlineStr">
        <is>
          <t>pdf</t>
        </is>
      </c>
      <c r="W107" s="236" t="inlineStr">
        <is>
          <t>3.5 MB</t>
        </is>
      </c>
      <c r="X107" s="240" t="inlineStr">
        <is>
          <t>Telusuri masa depan pendidikan dengan Pengembangan Keterampilan Berpikir Siswa Melalui Quantum Teaching and Learning Berbasis Augmented Reality. Buku yang inovatif ini menggali gabungan prinsip quantum teaching and learning dengan teknologi augmented reality untuk merevolusi cara siswa berpikir dan belajar. Dengan pendekatan yang kreatif, pembaca akan menemukan bagaimana melampaui batasan-batasan tradisional dan mengembangkan keterampilan berpikir kritis, kreatif, dan kolaboratif pada para pembelajar. Temukan keajaiban penggabungan pengalaman dunia nyata dengan elemen digital untuk menciptakan lingkungan pembelajaran yang imersif dan menarik. Baik Anda seorang pendidik yang mencari pandangan baru atau pendidik yang gemar teknologi yang tertarik dengan potensi augmented reality dalam pendidikan, buku ini menawarkan wawasan berharga dalam inovasi pembelajaran.</t>
        </is>
      </c>
      <c r="Y107" s="235" t="n">
        <v>72600</v>
      </c>
      <c r="Z107" s="88" t="n"/>
      <c r="AA107" s="241">
        <f>Y166*Z166</f>
        <v/>
      </c>
      <c r="AB107" s="237" t="inlineStr">
        <is>
          <t>a88fc077-c09f-4379-b3a5-3ab9d05cedd3</t>
        </is>
      </c>
    </row>
    <row r="108" ht="15" customHeight="1" s="283">
      <c r="A108" s="235" t="n">
        <v>159</v>
      </c>
      <c r="B108" s="222">
        <f>HYPERLINK("https://mocostore.moco.co.id/catalog/"&amp;AB168,"Klik Disini")</f>
        <v/>
      </c>
      <c r="C108" s="236" t="inlineStr">
        <is>
          <t>Karakteristik Perkembangan Peserta Didik</t>
        </is>
      </c>
      <c r="D108" s="236" t="inlineStr">
        <is>
          <t>:</t>
        </is>
      </c>
      <c r="E108" s="236" t="inlineStr">
        <is>
          <t>Fitri Radhiyani</t>
        </is>
      </c>
      <c r="F108" s="237" t="inlineStr">
        <is>
          <t>978-623-8453-92-4</t>
        </is>
      </c>
      <c r="G108" s="236" t="inlineStr">
        <is>
          <t>978-623-8453-93-1</t>
        </is>
      </c>
      <c r="H108" s="236" t="inlineStr">
        <is>
          <t>Referensi</t>
        </is>
      </c>
      <c r="I108" s="238" t="inlineStr">
        <is>
          <t>Perguruan Tinggi</t>
        </is>
      </c>
      <c r="J108" s="239" t="inlineStr">
        <is>
          <t>009.10</t>
        </is>
      </c>
      <c r="K108" s="236" t="inlineStr">
        <is>
          <t>Edisi Ke-1</t>
        </is>
      </c>
      <c r="L108" s="236" t="n"/>
      <c r="M108" s="236" t="inlineStr">
        <is>
          <t>Tidak Tersedia</t>
        </is>
      </c>
      <c r="N108" s="236" t="inlineStr">
        <is>
          <t>Indonesia</t>
        </is>
      </c>
      <c r="O108" s="236" t="inlineStr">
        <is>
          <t>Bukan fiksi</t>
        </is>
      </c>
      <c r="P108" s="236" t="n">
        <v>2024</v>
      </c>
      <c r="Q108" s="236" t="n">
        <v>2024</v>
      </c>
      <c r="R108" s="240" t="inlineStr">
        <is>
          <t>CV Ananta Vidya</t>
        </is>
      </c>
      <c r="S108" s="240" t="inlineStr">
        <is>
          <t>Ananta Vidya CV</t>
        </is>
      </c>
      <c r="T108" s="236" t="inlineStr">
        <is>
          <t>Lokal</t>
        </is>
      </c>
      <c r="U108" s="239" t="n">
        <v>91</v>
      </c>
      <c r="V108" s="239" t="inlineStr">
        <is>
          <t>pdf</t>
        </is>
      </c>
      <c r="W108" s="236" t="inlineStr">
        <is>
          <t>1.5 MB</t>
        </is>
      </c>
      <c r="X108" s="240" t="inlineStr">
        <is>
          <t>Buku Karakteristik Perkembangan Peserta Didik mengajak pembaca untuk menjelajahi serangkaian bab yang mendalam tentang karakteristik perkembangan peserta didik dari berbagai segi. Mulai dari BAB I yang mengulas esensi perkembangan individu hingga BAB X yang memaparkan peran penting guru dalam membimbing peserta didik. Setiap bab menghadirkan pemahaman mendalam tentang perbedaan individual, karakteristik perkembangan pada berbagai rentang usia, tugas-tugas perkembangan yang harus dihadapi, hingga tantangan khusus yang dihadapi oleh generasi Z dan Alpha. Dengan fokus pada konteks Indonesia, buku ini juga menyoroti permasalahan dan solusi dalam memfasilitasi perkembangan peserta didik, menjadi panduan esensial bagi pendidik yang ingin memberikan pengaruh positif dalam proses pembelajaran dan perkembangan anak.</t>
        </is>
      </c>
      <c r="Y108" s="235" t="n">
        <v>70100</v>
      </c>
      <c r="Z108" s="88" t="n"/>
      <c r="AA108" s="241">
        <f>Y168*Z168</f>
        <v/>
      </c>
      <c r="AB108" s="237" t="inlineStr">
        <is>
          <t>34cf763a-1c83-4d01-b595-343b106656ec</t>
        </is>
      </c>
    </row>
    <row r="109" ht="15" customHeight="1" s="283">
      <c r="A109" s="235" t="n">
        <v>164</v>
      </c>
      <c r="B109" s="222">
        <f>HYPERLINK("https://mocostore.moco.co.id/catalog/"&amp;AB173,"Klik Disini")</f>
        <v/>
      </c>
      <c r="C109" s="236" t="inlineStr">
        <is>
          <t>Strategi Pembelajaran Al-Qur’an Hadis</t>
        </is>
      </c>
      <c r="D109" s="236" t="inlineStr">
        <is>
          <t>:</t>
        </is>
      </c>
      <c r="E109" s="236" t="inlineStr">
        <is>
          <t>Syari’ah Hafizhoh, S.Pd.I., MA.</t>
        </is>
      </c>
      <c r="F109" s="237" t="inlineStr">
        <is>
          <t>978-623-8453-80-1</t>
        </is>
      </c>
      <c r="G109" s="236" t="inlineStr">
        <is>
          <t>978-623-8453-81-8</t>
        </is>
      </c>
      <c r="H109" s="236" t="inlineStr">
        <is>
          <t>Agama Islam</t>
        </is>
      </c>
      <c r="I109" s="238" t="inlineStr">
        <is>
          <t>Perguruan Tinggi</t>
        </is>
      </c>
      <c r="J109" s="239" t="inlineStr">
        <is>
          <t>009.16</t>
        </is>
      </c>
      <c r="K109" s="236" t="inlineStr">
        <is>
          <t>Edisi Ke-1</t>
        </is>
      </c>
      <c r="L109" s="236" t="n"/>
      <c r="M109" s="236" t="inlineStr">
        <is>
          <t>Tidak Tersedia</t>
        </is>
      </c>
      <c r="N109" s="236" t="inlineStr">
        <is>
          <t>Indonesia</t>
        </is>
      </c>
      <c r="O109" s="236" t="inlineStr">
        <is>
          <t>Bukan fiksi</t>
        </is>
      </c>
      <c r="P109" s="236" t="n">
        <v>2024</v>
      </c>
      <c r="Q109" s="236" t="n">
        <v>2024</v>
      </c>
      <c r="R109" s="240" t="inlineStr">
        <is>
          <t>CV Ananta Vidya</t>
        </is>
      </c>
      <c r="S109" s="240" t="inlineStr">
        <is>
          <t>Ananta Vidya CV</t>
        </is>
      </c>
      <c r="T109" s="236" t="inlineStr">
        <is>
          <t>Lokal</t>
        </is>
      </c>
      <c r="U109" s="239" t="n">
        <v>97</v>
      </c>
      <c r="V109" s="239" t="inlineStr">
        <is>
          <t>pdf</t>
        </is>
      </c>
      <c r="W109" s="236" t="inlineStr">
        <is>
          <t>1.6 MB</t>
        </is>
      </c>
      <c r="X109" s="240" t="inlineStr">
        <is>
          <t>Buku Strategi Pembelajaran Al-Qur&amp;rsquo;an Hadis ini merupakan jawaban dari banyaknya permasalahan yang sedang terjadi di zaman sekarang. Buku ini penulis buat untuk memenuhi berbagai macam pertanyaan khususnya bagi mahasiswa-mahasiswi Pendidikan Agama Islam, orang-orang yang ingin mengenal Islam, dan masyarakat pada umumnya.
 Buku Strategi Pembelajaran Al-Qur&amp;rsquo;an Hadis ini, penulis memaparkan bagaimana cara belajar Al-Qur&amp;rsquo;an Hadis secara cepat, cermat, praktis, serta mudah dimengerti oleh semua orang yang membacanya.
 Isi dari buku ini merangkum bagaimana proses belajar mengajar yang mudah dengan memasukkan judul-judul yang sangat ringan tetapi banyak fenomena yang terjadi dimasyarakat saat ini. Di antara judul-judul per bab yang penulis buat adalah pengertian hadis, sanad, matan, dan perawi. Judul lain dari isi buku ini adalah kodifikasi dan modifikasi hadis pada masa Rasulullah, pengertian iman, Islam, dan ihsan. Lalu tentang pendidikan anak saleh dan salihah, tujuh macam dosa-dosa besar, tangan di atas lebih mulia dari tangan di bawah, menyebarluaskan salam, adab bertetangga.
 Buku ini juga memberikan latihan setelah memahami pengertian materi per bab, berupa TTS (teka teki silang) dan cara menghafal dengan estafet, lengkap dengan contoh-contohnya.
 &amp;nbsp;Penulis berharap bagi semua yang membaca mendapatkan tambahan wawasan yang luas tentang bagaimana cara atau Strategi Pembelajaran Al-Qur&amp;rsquo;an Hadis yang praktis dan sesuai dengan Al-Qur&amp;rsquo;an.</t>
        </is>
      </c>
      <c r="Y109" s="235" t="n">
        <v>72000</v>
      </c>
      <c r="Z109" s="88" t="n"/>
      <c r="AA109" s="241">
        <f>Y173*Z173</f>
        <v/>
      </c>
      <c r="AB109" s="237" t="inlineStr">
        <is>
          <t>412b2947-7135-47e5-bf83-d859e4a602b3</t>
        </is>
      </c>
    </row>
    <row r="110" ht="15" customHeight="1" s="283">
      <c r="A110" s="235" t="n">
        <v>166</v>
      </c>
      <c r="B110" s="222">
        <f>HYPERLINK("https://mocostore.moco.co.id/catalog/"&amp;AB175,"Klik Disini")</f>
        <v/>
      </c>
      <c r="C110" s="236" t="inlineStr">
        <is>
          <t>Pembaruan Hukum Pidana</t>
        </is>
      </c>
      <c r="D110" s="236" t="inlineStr">
        <is>
          <t>:</t>
        </is>
      </c>
      <c r="E110" s="236" t="inlineStr">
        <is>
          <t>Dr. H. KMS Herman … [et al.]</t>
        </is>
      </c>
      <c r="F110" s="237" t="inlineStr">
        <is>
          <t>978-623-8453-79-5</t>
        </is>
      </c>
      <c r="G110" s="236" t="inlineStr">
        <is>
          <t>978-623-8453-78-8</t>
        </is>
      </c>
      <c r="H110" s="236" t="inlineStr">
        <is>
          <t>Hukum</t>
        </is>
      </c>
      <c r="I110" s="238" t="inlineStr">
        <is>
          <t>Perguruan Tinggi</t>
        </is>
      </c>
      <c r="J110" s="239" t="inlineStr">
        <is>
          <t>009.12</t>
        </is>
      </c>
      <c r="K110" s="236" t="inlineStr">
        <is>
          <t>Edisi Ke-1</t>
        </is>
      </c>
      <c r="L110" s="236" t="n"/>
      <c r="M110" s="236" t="inlineStr">
        <is>
          <t>Tidak Tersedia</t>
        </is>
      </c>
      <c r="N110" s="236" t="inlineStr">
        <is>
          <t>Indonesia</t>
        </is>
      </c>
      <c r="O110" s="236" t="inlineStr">
        <is>
          <t>Bukan fiksi</t>
        </is>
      </c>
      <c r="P110" s="236" t="n">
        <v>2024</v>
      </c>
      <c r="Q110" s="236" t="n">
        <v>2024</v>
      </c>
      <c r="R110" s="240" t="inlineStr">
        <is>
          <t>CV Ananta Vidya</t>
        </is>
      </c>
      <c r="S110" s="240" t="inlineStr">
        <is>
          <t>Ananta Vidya CV</t>
        </is>
      </c>
      <c r="T110" s="236" t="inlineStr">
        <is>
          <t>Lokal</t>
        </is>
      </c>
      <c r="U110" s="239" t="n">
        <v>136</v>
      </c>
      <c r="V110" s="239" t="inlineStr">
        <is>
          <t>pdf</t>
        </is>
      </c>
      <c r="W110" s="236" t="inlineStr">
        <is>
          <t>1.3 MB</t>
        </is>
      </c>
      <c r="X110" s="240" t="inlineStr">
        <is>
          <t>Dalam keberagaman masyarakat Indonesia yang kaya akan nilai-nilai sosial, politik, dan budaya, pembaruan hukum pidana menjadi tonggak penting dalam upaya membangun sistem hukum yang lebih adil dan berpihak kepada keadilan.
 Pembaruan dalam ranah hukum pidana pada dasarnya adalah upaya untuk melakukan evaluasi dan restrukturisasi (reorientasi dan reformasi) hukum sesuai dengan nilai-nilai umum yang bersifat sosio-politik, sosio-filosofis, dan kultural masyarakat Indonesia. Dengan demikian, proses pembaruan hukum pidana Indonesia perlu menggali dan memperhatikan nilai-nilai yang melekat dalam identitas bangsa Indonesia, dengan tujuan agar mencakup berbagai aspek yang bersifat sosio-politik, sosio-filosofis, dan kultural.
 Pembaruan Hukum Pidana bukan hanya sebuah kajian akademis, tetapi juga sebuah panggilan untuk berpartisipasi aktif dalam membangun sistem hukum yang lebih baik bagi seluruh masyarakat Indonesia. Dengan membaca buku ini, pembaca diharapkan dapat memperluas wawasan mereka tentang urgensi reformasi hukum pidana dan bagaimana hal itu dapat menjadi landasan untuk mewujudkan keadilan yang lebih inklusif dan menyejahterakan.</t>
        </is>
      </c>
      <c r="Y110" s="235" t="n">
        <v>84300</v>
      </c>
      <c r="Z110" s="88" t="n"/>
      <c r="AA110" s="241">
        <f>Y175*Z175</f>
        <v/>
      </c>
      <c r="AB110" s="237" t="inlineStr">
        <is>
          <t>a8dccf7f-c083-4f19-a29b-4d6bf39dad6d</t>
        </is>
      </c>
    </row>
    <row r="111" ht="15" customHeight="1" s="283">
      <c r="A111" s="235" t="n">
        <v>167</v>
      </c>
      <c r="B111" s="222">
        <f>HYPERLINK("https://mocostore.moco.co.id/catalog/"&amp;AB176,"Klik Disini")</f>
        <v/>
      </c>
      <c r="C111" s="236" t="inlineStr">
        <is>
          <t>Hukum Acara Peradilan Niaga dan Kepailitan</t>
        </is>
      </c>
      <c r="D111" s="236" t="inlineStr">
        <is>
          <t>:</t>
        </is>
      </c>
      <c r="E111" s="236" t="inlineStr">
        <is>
          <t>Dr. H. KMS Herman, SH., MH., M.Si dan Dr. Megawati Barthos, SH., MM</t>
        </is>
      </c>
      <c r="F111" s="237" t="inlineStr">
        <is>
          <t>978-623-8453-76-4</t>
        </is>
      </c>
      <c r="G111" s="236" t="inlineStr">
        <is>
          <t>978-623-8453-77-1</t>
        </is>
      </c>
      <c r="H111" s="236" t="inlineStr">
        <is>
          <t>Hukum</t>
        </is>
      </c>
      <c r="I111" s="238" t="inlineStr">
        <is>
          <t>Perguruan Tinggi</t>
        </is>
      </c>
      <c r="J111" s="239" t="inlineStr">
        <is>
          <t>009.12</t>
        </is>
      </c>
      <c r="K111" s="236" t="inlineStr">
        <is>
          <t>Edisi Ke-1</t>
        </is>
      </c>
      <c r="L111" s="236" t="n"/>
      <c r="M111" s="236" t="inlineStr">
        <is>
          <t>Tidak Tersedia</t>
        </is>
      </c>
      <c r="N111" s="236" t="inlineStr">
        <is>
          <t>Indonesia</t>
        </is>
      </c>
      <c r="O111" s="236" t="inlineStr">
        <is>
          <t>Bukan fiksi</t>
        </is>
      </c>
      <c r="P111" s="236" t="n">
        <v>2024</v>
      </c>
      <c r="Q111" s="236" t="n">
        <v>2024</v>
      </c>
      <c r="R111" s="240" t="inlineStr">
        <is>
          <t>CV Ananta Vidya</t>
        </is>
      </c>
      <c r="S111" s="240" t="inlineStr">
        <is>
          <t>Ananta Vidya CV</t>
        </is>
      </c>
      <c r="T111" s="236" t="inlineStr">
        <is>
          <t>Lokal</t>
        </is>
      </c>
      <c r="U111" s="239" t="n">
        <v>230</v>
      </c>
      <c r="V111" s="239" t="inlineStr">
        <is>
          <t>pdf</t>
        </is>
      </c>
      <c r="W111" s="236" t="inlineStr">
        <is>
          <t>1.8 MB</t>
        </is>
      </c>
      <c r="X111" s="240" t="inlineStr">
        <is>
          <t>Kepailitan adalah proses hukum yang melibatkan penetapan oleh pengadilan bahwa seseorang atau perusahaan tidak mampu membayar utang-utangnya dan tidak mampu memenuhi kewajiban keuangan lainnya. Penetapan kepailitan memungkinkan adanya penyelesaian utang yang adil kepada para kreditur.
 Kepailitan merupakan eksekusi massal yang ditetapkan dengan keputusan hakim, yang berlaku serta merta, dengan melakukan penyitaan umum atas semua harta orang yang dinyatakan pailit, baik yang ada pada waktu pernyataan pailit, maupun yang diperoleh selama kepailitan berlangsung, untuk kepentingan semua kreditor, yang dilakukan dengan pengawasan pihak berwenang.
 Buku Hukum Acara Peradilan Niaga &amp;amp; Kepailitan disusun secara khusus untuk memberikan kontribusi pengetahuan yang berharga kepada berbagai lapisan masyarakat. Melalui materi yang disajikan, kami bertekad untuk memfasilitasi pemahaman yang lebih baik mengenai hukum acara peradilan niaga dan proses kepailitan. Dengan demikian, diharapkan buku ini akan menjadi sumber pengetahuan yang berharga dan dapat diakses oleh siapa pun yang tertarik untuk mempelajari topik-topik tersebut, tanpa memandang latar belakang pendidikan atau profesi mereka.</t>
        </is>
      </c>
      <c r="Y111" s="235" t="n">
        <v>142300</v>
      </c>
      <c r="Z111" s="88" t="n"/>
      <c r="AA111" s="241">
        <f>Y176*Z176</f>
        <v/>
      </c>
      <c r="AB111" s="237" t="inlineStr">
        <is>
          <t>236fd164-e127-4076-aade-087678760162</t>
        </is>
      </c>
    </row>
    <row r="112" ht="15" customHeight="1" s="283">
      <c r="A112" s="235" t="n">
        <v>169</v>
      </c>
      <c r="B112" s="222">
        <f>HYPERLINK("https://mocostore.moco.co.id/catalog/"&amp;AB178,"Klik Disini")</f>
        <v/>
      </c>
      <c r="C112" s="236" t="inlineStr">
        <is>
          <t>Panduan Menyusun Karya Tulis Ilmiah Bagi Guru</t>
        </is>
      </c>
      <c r="D112" s="236" t="inlineStr">
        <is>
          <t>:</t>
        </is>
      </c>
      <c r="E112" s="236" t="inlineStr">
        <is>
          <t>Erwin Widiasworo, S.Pd.</t>
        </is>
      </c>
      <c r="F112" s="237" t="inlineStr">
        <is>
          <t>978-623-8453-71-9</t>
        </is>
      </c>
      <c r="G112" s="236" t="inlineStr">
        <is>
          <t>978-623-8453-70-2</t>
        </is>
      </c>
      <c r="H112" s="236" t="inlineStr">
        <is>
          <t>Referensi</t>
        </is>
      </c>
      <c r="I112" s="238" t="inlineStr">
        <is>
          <t>Perguruan Tinggi</t>
        </is>
      </c>
      <c r="J112" s="239" t="inlineStr">
        <is>
          <t>009.10</t>
        </is>
      </c>
      <c r="K112" s="236" t="inlineStr">
        <is>
          <t>Edisi Ke-1</t>
        </is>
      </c>
      <c r="L112" s="236" t="n"/>
      <c r="M112" s="236" t="inlineStr">
        <is>
          <t>Tidak Tersedia</t>
        </is>
      </c>
      <c r="N112" s="236" t="inlineStr">
        <is>
          <t>Indonesia</t>
        </is>
      </c>
      <c r="O112" s="236" t="inlineStr">
        <is>
          <t>Bukan fiksi</t>
        </is>
      </c>
      <c r="P112" s="236" t="n">
        <v>2024</v>
      </c>
      <c r="Q112" s="236" t="n">
        <v>2024</v>
      </c>
      <c r="R112" s="240" t="inlineStr">
        <is>
          <t>CV Ananta Vidya</t>
        </is>
      </c>
      <c r="S112" s="240" t="inlineStr">
        <is>
          <t>Ananta Vidya CV</t>
        </is>
      </c>
      <c r="T112" s="236" t="inlineStr">
        <is>
          <t>Lokal</t>
        </is>
      </c>
      <c r="U112" s="239" t="n">
        <v>189</v>
      </c>
      <c r="V112" s="239" t="inlineStr">
        <is>
          <t>pdf</t>
        </is>
      </c>
      <c r="W112" s="236" t="inlineStr">
        <is>
          <t>2.0 MB</t>
        </is>
      </c>
      <c r="X112" s="240" t="inlineStr">
        <is>
          <t>Keterampilan menulis sangat dibutuhkan oleh guru, karena dalam kesehariannya tidak lepas dari kegiatan literasi baik itu membaca maupun menulis. Guru mampu menulis, memiliki nilai plus karena mampu menghasilkan karya yang dapat dimanfaatkan oleh dirinya sendiri maupun orang lain. Membuat karya tulis ilmiah yang di publikasikan juga dapat digunakan oleh guru sebagai salah satu bentuk pengembangan diri. Buku ini memberikan panduan lengkap tentang bagaimana menyusun berbagai karya tulis ilmiah yang dapat dilakukan oleh guru.</t>
        </is>
      </c>
      <c r="Y112" s="235" t="n">
        <v>126200</v>
      </c>
      <c r="Z112" s="88" t="n"/>
      <c r="AA112" s="241">
        <f>Y178*Z178</f>
        <v/>
      </c>
      <c r="AB112" s="237" t="inlineStr">
        <is>
          <t>debdd81b-3744-45db-92c6-1aff38c9791f</t>
        </is>
      </c>
    </row>
    <row r="113" ht="15" customHeight="1" s="283">
      <c r="A113" s="235" t="n">
        <v>178</v>
      </c>
      <c r="B113" s="222">
        <f>HYPERLINK("https://mocostore.moco.co.id/catalog/"&amp;AB187,"Klik Disini")</f>
        <v/>
      </c>
      <c r="C113" s="236" t="inlineStr">
        <is>
          <t>Dunia Remaja</t>
        </is>
      </c>
      <c r="D113" s="236" t="inlineStr">
        <is>
          <t>: Permasalahan dan Solusinya</t>
        </is>
      </c>
      <c r="E113" s="236" t="inlineStr">
        <is>
          <t>Linawati Endra N.</t>
        </is>
      </c>
      <c r="F113" s="237" t="inlineStr">
        <is>
          <t>978-623-8453-54-2</t>
        </is>
      </c>
      <c r="G113" s="236" t="inlineStr">
        <is>
          <t>978-623-8453-55-9</t>
        </is>
      </c>
      <c r="H113" s="236" t="inlineStr">
        <is>
          <t>Psikologi</t>
        </is>
      </c>
      <c r="I113" s="238" t="inlineStr">
        <is>
          <t>Perguruan Tinggi</t>
        </is>
      </c>
      <c r="J113" s="239" t="inlineStr">
        <is>
          <t>009.13</t>
        </is>
      </c>
      <c r="K113" s="236" t="inlineStr">
        <is>
          <t>Edisi Ke-1</t>
        </is>
      </c>
      <c r="L113" s="236" t="n"/>
      <c r="M113" s="236" t="inlineStr">
        <is>
          <t>Tidak Tersedia</t>
        </is>
      </c>
      <c r="N113" s="236" t="inlineStr">
        <is>
          <t>Indonesia</t>
        </is>
      </c>
      <c r="O113" s="236" t="inlineStr">
        <is>
          <t>Bukan fiksi</t>
        </is>
      </c>
      <c r="P113" s="236" t="n">
        <v>2024</v>
      </c>
      <c r="Q113" s="236" t="n">
        <v>2024</v>
      </c>
      <c r="R113" s="240" t="inlineStr">
        <is>
          <t>CV Ananta Vidya</t>
        </is>
      </c>
      <c r="S113" s="240" t="inlineStr">
        <is>
          <t>Ananta Vidya CV</t>
        </is>
      </c>
      <c r="T113" s="236" t="inlineStr">
        <is>
          <t>Lokal</t>
        </is>
      </c>
      <c r="U113" s="239" t="n">
        <v>137</v>
      </c>
      <c r="V113" s="239" t="inlineStr">
        <is>
          <t>pdf</t>
        </is>
      </c>
      <c r="W113" s="236" t="inlineStr">
        <is>
          <t>2.0 MB</t>
        </is>
      </c>
      <c r="X113" s="240" t="inlineStr">
        <is>
          <t>Setiap remaja menanggapi stres dengan cara yang berbeda, baik di lingkungan sekolah maupun di rumah. Beberapa di antara mereka mungkin bersikap baik di sekolah tetapi melepaskan stres dan emosi negatif di rumah, sementara yang lain mungkin menunjukkan perilaku sebaliknya.
 Permasalahan umum yang dihadapi orang tua adalah kesulitan membangun komunikasi yang baik dengan remaja. Hal ini dapat disebabkan oleh jarak emosional yang terus bertambah seiring berjalannya waktu. Orang tua mungkin merasa terkejut melihat perubahan-perubahan pada anak mereka, sementara remaja merasa sulit dipahami oleh orang tua.
 Pentingnya memahami perasaan satu sama lain menjadi kunci dalam mengatasi kesulitan komunikasi. Orang tua perlu melihat remaja sebagai individu yang memiliki pemikiran dan perasaan sendiri, tidak hanya dari sudut pandang orang tua. Selain itu, masa remaja, terutama saat pubertas, membawa perubahan emosional yang signifikan pada anak, yang dapat mempengaruhi suasana hati mereka secara tiba-tiba. Oleh karena itu, pemahaman orang tua terhadap perubahan ini sangat diperlukan untuk menciptakan hubungan yang sehat dan saling pengertian di antara mereka.
 Periode penting remaja mengarah pada perubahan atau pertumbuhan fisik, kognitif, sosial, serta pribadi dan emosional. Ayah memiliki peran sangat penting dalam perkembangan anak, meskipun perannya sedikit berbeda dengan peran ibu. Keduanya memberikan kontribusi yang sama besarnya dalam perkembangan anak, peran yang diambil sedikit berbeda.</t>
        </is>
      </c>
      <c r="Y113" s="235" t="n">
        <v>105700</v>
      </c>
      <c r="Z113" s="88" t="n"/>
      <c r="AA113" s="241">
        <f>Y187*Z187</f>
        <v/>
      </c>
      <c r="AB113" s="237" t="inlineStr">
        <is>
          <t>f2520295-c61f-4709-b5ed-8cce98c32838</t>
        </is>
      </c>
    </row>
    <row r="114" ht="15" customHeight="1" s="283">
      <c r="A114" s="235" t="n">
        <v>180</v>
      </c>
      <c r="B114" s="222">
        <f>HYPERLINK("https://mocostore.moco.co.id/catalog/"&amp;AB189,"Klik Disini")</f>
        <v/>
      </c>
      <c r="C114" s="236" t="inlineStr">
        <is>
          <t>Buku Pendamping Pintar Matematika Dasar</t>
        </is>
      </c>
      <c r="D114" s="236" t="inlineStr">
        <is>
          <t>:</t>
        </is>
      </c>
      <c r="E114" s="236" t="inlineStr">
        <is>
          <t>Makkullau, M.Pd.</t>
        </is>
      </c>
      <c r="F114" s="237" t="inlineStr">
        <is>
          <t>978-623-8453-51-1</t>
        </is>
      </c>
      <c r="G114" s="236" t="inlineStr">
        <is>
          <t>978-623-8453-50-4</t>
        </is>
      </c>
      <c r="H114" s="236" t="inlineStr">
        <is>
          <t>Matematika</t>
        </is>
      </c>
      <c r="I114" s="238" t="inlineStr">
        <is>
          <t>Perguruan Tinggi</t>
        </is>
      </c>
      <c r="J114" s="239" t="inlineStr">
        <is>
          <t>009.01</t>
        </is>
      </c>
      <c r="K114" s="236" t="inlineStr">
        <is>
          <t>Edisi Ke-1</t>
        </is>
      </c>
      <c r="L114" s="236" t="n"/>
      <c r="M114" s="236" t="inlineStr">
        <is>
          <t>Tidak Tersedia</t>
        </is>
      </c>
      <c r="N114" s="236" t="inlineStr">
        <is>
          <t>Indonesia</t>
        </is>
      </c>
      <c r="O114" s="236" t="inlineStr">
        <is>
          <t>Bukan fiksi</t>
        </is>
      </c>
      <c r="P114" s="236" t="n">
        <v>2024</v>
      </c>
      <c r="Q114" s="236" t="n">
        <v>2024</v>
      </c>
      <c r="R114" s="240" t="inlineStr">
        <is>
          <t>CV Ananta Vidya</t>
        </is>
      </c>
      <c r="S114" s="240" t="inlineStr">
        <is>
          <t>Ananta Vidya CV</t>
        </is>
      </c>
      <c r="T114" s="236" t="inlineStr">
        <is>
          <t>Lokal</t>
        </is>
      </c>
      <c r="U114" s="239" t="n">
        <v>117</v>
      </c>
      <c r="V114" s="239" t="inlineStr">
        <is>
          <t>pdf</t>
        </is>
      </c>
      <c r="W114" s="236" t="inlineStr">
        <is>
          <t>2.6 MB</t>
        </is>
      </c>
      <c r="X114" s="240" t="inlineStr">
        <is>
          <t>Apakah Anda mencari panduan yang komprehensif untuk membantu siswa sekolah dasar dalam memahami Matematika Dasar? Apakah Anda seorang guru yang ingin memberikan pengajaran yang menyenangkan dan efektif? Atau sebagai orang tua, apakah Anda ingin mendukung anak Anda dalam memperoleh pemahaman yang kokoh terhadap dasar-dasar matematika?
 Buku Pendamping Pintar Matematika Dasar hadir sebagai solusi yang lengkap untuk kebutuhan Anda. Dirancang sebagai panduan multifungsi, buku ini mengintegrasikan pendekatan belajar yang menyenangkan dan praktis. Setiap konsep diikuti dengan latihan soal yang bervariasi, disertai dengan pembahasan mendalam untuk memastikan pemahaman yang kuat. Cocok untuk siswa, guru, dan orang tua.</t>
        </is>
      </c>
      <c r="Y114" s="235" t="n">
        <v>95000</v>
      </c>
      <c r="Z114" s="88" t="n"/>
      <c r="AA114" s="241">
        <f>Y189*Z189</f>
        <v/>
      </c>
      <c r="AB114" s="237" t="inlineStr">
        <is>
          <t>1826b0ec-0260-4aaa-9c66-88b0fbb7a396</t>
        </is>
      </c>
    </row>
    <row r="115" ht="15" customHeight="1" s="283">
      <c r="A115" s="235" t="n">
        <v>182</v>
      </c>
      <c r="B115" s="222">
        <f>HYPERLINK("https://mocostore.moco.co.id/catalog/"&amp;AB191,"Klik Disini")</f>
        <v/>
      </c>
      <c r="C115" s="236" t="inlineStr">
        <is>
          <t>Sekolah Siaga Kependudukan</t>
        </is>
      </c>
      <c r="D115" s="236" t="inlineStr">
        <is>
          <t>: Jurus Tembus SSK Terparipurna</t>
        </is>
      </c>
      <c r="E115" s="236" t="inlineStr">
        <is>
          <t>Denok Asmiati</t>
        </is>
      </c>
      <c r="F115" s="237" t="inlineStr">
        <is>
          <t>978-623-8453-47-4</t>
        </is>
      </c>
      <c r="G115" s="236" t="inlineStr">
        <is>
          <t>978-623-8453-46-7</t>
        </is>
      </c>
      <c r="H115" s="236" t="inlineStr">
        <is>
          <t>Referensi</t>
        </is>
      </c>
      <c r="I115" s="238" t="inlineStr">
        <is>
          <t>Perguruan Tinggi</t>
        </is>
      </c>
      <c r="J115" s="239" t="inlineStr">
        <is>
          <t>009.27</t>
        </is>
      </c>
      <c r="K115" s="236" t="inlineStr">
        <is>
          <t>Edisi Ke-1</t>
        </is>
      </c>
      <c r="L115" s="236" t="n"/>
      <c r="M115" s="236" t="inlineStr">
        <is>
          <t>Tidak Tersedia</t>
        </is>
      </c>
      <c r="N115" s="236" t="inlineStr">
        <is>
          <t>Indonesia</t>
        </is>
      </c>
      <c r="O115" s="236" t="inlineStr">
        <is>
          <t>Bukan fiksi</t>
        </is>
      </c>
      <c r="P115" s="236" t="n">
        <v>2024</v>
      </c>
      <c r="Q115" s="236" t="n">
        <v>2024</v>
      </c>
      <c r="R115" s="240" t="inlineStr">
        <is>
          <t>CV Ananta Vidya</t>
        </is>
      </c>
      <c r="S115" s="240" t="inlineStr">
        <is>
          <t>Ananta Vidya CV</t>
        </is>
      </c>
      <c r="T115" s="236" t="inlineStr">
        <is>
          <t>Lokal</t>
        </is>
      </c>
      <c r="U115" s="239" t="n">
        <v>99</v>
      </c>
      <c r="V115" s="239" t="inlineStr">
        <is>
          <t>pdf</t>
        </is>
      </c>
      <c r="W115" s="236" t="inlineStr">
        <is>
          <t>2.7 MB</t>
        </is>
      </c>
      <c r="X115" s="240" t="inlineStr">
        <is>
          <t>Sekolah Siaga Kependudukan: Jurus Tembus SSK Terparipurna, berisi tip bagaimana satuan pendidikan mengelola program Sekolah Siaga Kependudukan (SSK).
 Penyajiannya detail dan runtut. Memuat langkah-langkah yang harus dilakukan satuan pendidikan dalam menjalankan program SSK, dari titik awal hingga menjadi SSK Paripurna terbaik. Bagaimana memulai dari tahapan SSK Terdaftar, SSK Dasar, hingga menjadi SSK Paripurna. Bahkan menjadi SSK Paripurna terbaik pada ajang lomba SSK.
 Memuat &amp;nbsp;cara menganalisis capaian pembelajaran Kurikulum Merdeka terkait materi kependudukan hingga mengintegrasikan ke dalam modul ajar. Dilengkapi pula &amp;nbsp;dengan contoh-contoh dokumen penunjang, sehingga memudahkan mempelajari dan langsung dapat menerapkannya.</t>
        </is>
      </c>
      <c r="Y115" s="235" t="n">
        <v>91500</v>
      </c>
      <c r="Z115" s="88" t="n"/>
      <c r="AA115" s="241">
        <f>Y191*Z191</f>
        <v/>
      </c>
      <c r="AB115" s="237" t="inlineStr">
        <is>
          <t>a5c8d9fc-c607-421e-8fcf-0b9112c3c2ba</t>
        </is>
      </c>
    </row>
    <row r="116" ht="15" customHeight="1" s="283">
      <c r="A116" s="235" t="n">
        <v>187</v>
      </c>
      <c r="B116" s="222">
        <f>HYPERLINK("https://mocostore.moco.co.id/catalog/"&amp;AB196,"Klik Disini")</f>
        <v/>
      </c>
      <c r="C116" s="236" t="inlineStr">
        <is>
          <t>Ibu Kota Negara Pindah ke Hutan</t>
        </is>
      </c>
      <c r="D116" s="236" t="inlineStr">
        <is>
          <t>: Ibu Kota Nusantara Menuju Indonesia Emas 2045</t>
        </is>
      </c>
      <c r="E116" s="236" t="inlineStr">
        <is>
          <t>Hadri</t>
        </is>
      </c>
      <c r="F116" s="237" t="inlineStr">
        <is>
          <t>978-623-8297-60-3</t>
        </is>
      </c>
      <c r="G116" s="236" t="inlineStr">
        <is>
          <t>978-623-8297-59-7</t>
        </is>
      </c>
      <c r="H116" s="236" t="inlineStr">
        <is>
          <t>Referensi</t>
        </is>
      </c>
      <c r="I116" s="238" t="inlineStr">
        <is>
          <t>Perguruan Tinggi</t>
        </is>
      </c>
      <c r="J116" s="239" t="inlineStr">
        <is>
          <t>009.27</t>
        </is>
      </c>
      <c r="K116" s="236" t="inlineStr">
        <is>
          <t>Edisi Ke-1</t>
        </is>
      </c>
      <c r="L116" s="236" t="n"/>
      <c r="M116" s="236" t="inlineStr">
        <is>
          <t>Tidak Tersedia</t>
        </is>
      </c>
      <c r="N116" s="236" t="inlineStr">
        <is>
          <t>Indonesia</t>
        </is>
      </c>
      <c r="O116" s="236" t="inlineStr">
        <is>
          <t>Bukan fiksi</t>
        </is>
      </c>
      <c r="P116" s="236" t="n">
        <v>2023</v>
      </c>
      <c r="Q116" s="236" t="n">
        <v>2023</v>
      </c>
      <c r="R116" s="240" t="inlineStr">
        <is>
          <t>CV Ananta Vidya</t>
        </is>
      </c>
      <c r="S116" s="240" t="inlineStr">
        <is>
          <t>Ananta Vidya CV</t>
        </is>
      </c>
      <c r="T116" s="236" t="inlineStr">
        <is>
          <t>Lokal</t>
        </is>
      </c>
      <c r="U116" s="239" t="n">
        <v>159</v>
      </c>
      <c r="V116" s="239" t="inlineStr">
        <is>
          <t>pdf</t>
        </is>
      </c>
      <c r="W116" s="236" t="inlineStr">
        <is>
          <t>4.9 MB</t>
        </is>
      </c>
      <c r="X116" s="240" t="inlineStr">
        <is>
          <t>Keputusan final Presiden Joko Widodo memilih Provinsi Kalimantan Timur (Kaltim) sebagai lokasi Ibu Kota Negara baru Republik Indonesia menggantikan DKI Jakarta mendapat tanggapan beragam dari berbagi kalangan di Tanah Air. Ada yang pro dan ada pula yang kontra pada kebijakan berani tersebut.
 Ibu Kota Negara yang baru itu diberi nama Ibu Kota Nusantara (IKN) mengambil tempat di Kecamatan Sepaku Kabupaten Penajam Paser Utara (PPU) dan sebagian lagi di wilayah Kabupaten Kutai Kartanegara (Kukar) yang lahannya sebagian besar masih berhutan dengan Hutan Tanaman Industri (HTI) dan Hutan Alam Perawan yang menjadi satu kesatuan ekosistem denggan hutan dan lingkungan hidup lain di sekitarnya. Sementara itu Kaltim provinsi seluas 127.347 km2 atau hampir seluas Pulau Jawa 128.297 km2 itu memiiliki jutaan hektare kawasan berhutan dan menjadi Paru-paru Dunia.
 Upaya refoestasi yang belum maksimal dan masih banyaknya lahan kritis, menjadi satu alasan pihak tertentu menolak IKN, selain faktor lain menyangkut proyek berbiaya tinggi, dampak sosial budya dan lainn-lain. Namun kenyataannya pembangunan IKN tetap jalan Presiden Joko Widodo menyatakan IKN tidak merusak hutan karena menerapkan Konsep Forest City dan Smart City, Kota di dalam Hutan dan Kota Cerdas pertama di Dunia yang sangat ramah lingkungan.
 Kinii Negara dan Rakyat Indonesia suka-cita memberi dukungan dengan harapan IKN mengubah wajah dan nasib Bangsa menuju Indonesia Emas 2045.</t>
        </is>
      </c>
      <c r="Y116" s="235" t="n">
        <v>89000</v>
      </c>
      <c r="Z116" s="88" t="n"/>
      <c r="AA116" s="241">
        <f>Y196*Z196</f>
        <v/>
      </c>
      <c r="AB116" s="237" t="inlineStr">
        <is>
          <t>f7b04ae9-edcc-4f5a-be5f-f6efd293590a</t>
        </is>
      </c>
    </row>
    <row r="117" ht="15" customHeight="1" s="283">
      <c r="A117" s="235" t="n">
        <v>189</v>
      </c>
      <c r="B117" s="222">
        <f>HYPERLINK("https://mocostore.moco.co.id/catalog/"&amp;AB198,"Klik Disini")</f>
        <v/>
      </c>
      <c r="C117" s="236" t="inlineStr">
        <is>
          <t>Sejarah Dakwah di Nusantara</t>
        </is>
      </c>
      <c r="D117" s="236" t="inlineStr">
        <is>
          <t>:</t>
        </is>
      </c>
      <c r="E117" s="236" t="inlineStr">
        <is>
          <t>Novianto Puji Raharjo, S.Kom, M.I.Kom</t>
        </is>
      </c>
      <c r="F117" s="237" t="inlineStr">
        <is>
          <t>978-623-8657-87-2</t>
        </is>
      </c>
      <c r="G117" s="236" t="inlineStr">
        <is>
          <t>978-623-8657-88-9</t>
        </is>
      </c>
      <c r="H117" s="236" t="inlineStr">
        <is>
          <t>Sejarah Islami</t>
        </is>
      </c>
      <c r="I117" s="238" t="inlineStr">
        <is>
          <t>Perguruan Tinggi</t>
        </is>
      </c>
      <c r="J117" s="239" t="inlineStr">
        <is>
          <t>009.16</t>
        </is>
      </c>
      <c r="K117" s="236" t="inlineStr">
        <is>
          <t>Edisi Ke-1</t>
        </is>
      </c>
      <c r="L117" s="236" t="n"/>
      <c r="M117" s="236" t="inlineStr">
        <is>
          <t>Tidak Tersedia</t>
        </is>
      </c>
      <c r="N117" s="236" t="inlineStr">
        <is>
          <t>Indonesia</t>
        </is>
      </c>
      <c r="O117" s="236" t="inlineStr">
        <is>
          <t>Bukan fiksi</t>
        </is>
      </c>
      <c r="P117" s="236" t="n">
        <v>2024</v>
      </c>
      <c r="Q117" s="236" t="inlineStr">
        <is>
          <t>2024</t>
        </is>
      </c>
      <c r="R117" s="240" t="inlineStr">
        <is>
          <t>CV Ananta Vidya</t>
        </is>
      </c>
      <c r="S117" s="240" t="inlineStr">
        <is>
          <t>Ananta Vidya CV</t>
        </is>
      </c>
      <c r="T117" s="236" t="inlineStr">
        <is>
          <t>Lokal</t>
        </is>
      </c>
      <c r="U117" s="239" t="n">
        <v>109</v>
      </c>
      <c r="V117" s="239" t="inlineStr">
        <is>
          <t>pdf</t>
        </is>
      </c>
      <c r="W117" s="236" t="inlineStr">
        <is>
          <t>4.2 MB</t>
        </is>
      </c>
      <c r="X117" s="240" t="inlineStr">
        <is>
          <t>Buku ini menyajikan sebuah kajian mendalam mengenai sejarah dakwah Islam di Nusantara, menguraikan perjalanan dakwah dari masa kedatangannya hingga era kontemporer. Penulis memulai dengan eksplorasi awal kedatangan Islam di kepulauan ini, memperlihatkan bagaimana ajaran Islam diperkenalkan dan diadaptasi oleh masyarakat lokal. Buku ini menguraikan berbagai metode dakwah yang digunakan oleh para mubaligh, seperti pendekatan kultural, sosial dan pendidikan, serta bagaimana metode tersebut berhasil mengintegrasikan ajaran Islam dengan tradisi lokal.
 Selanjutnya, buku ini membahas peran penting para ulama dan tokoh dakwah dalam menyebarluaskan Islam, serta kontribusi mereka dalam membentuk masyarakat muslim yang beragam di Nusantara. Diskusi ini meliputi berbagai aliran dan mazhab yang muncul, serta bagaimana dakwah mengatasi tantangan dari segi politik dan sosial yang dihadapi sepanjang sejarah. Penulis juga menyoroti kontribusi pesantren dan lembaga pendidikan Islam dalam penyebaran ilmu dan ajaran agama. Dengan pendekatan yang holistik, buku ini tidak hanya memberikan wawasan historis tetapi juga perspektif kontemporer mengenai relevansi dan tantangan dakwah Islam di Nusantara. Pembaca akan mendapatkan pemahaman yang lebih baik mengenai bagaimana dakwah telah membentuk identitas dan struktur sosial di wilayah ini, menjadikannya bacaan penting bagi siapa pun yang tertarik pada sejarah, budaya dan agama.</t>
        </is>
      </c>
      <c r="Y117" s="235" t="n">
        <v>75800</v>
      </c>
      <c r="Z117" s="88" t="n"/>
      <c r="AA117" s="241">
        <f>Y198*Z198</f>
        <v/>
      </c>
      <c r="AB117" s="237" t="inlineStr">
        <is>
          <t>550b2ada-2fac-4c56-9df9-e570886987d2</t>
        </is>
      </c>
    </row>
    <row r="118" ht="15" customHeight="1" s="283">
      <c r="A118" s="235" t="n">
        <v>194</v>
      </c>
      <c r="B118" s="222">
        <f>HYPERLINK("https://mocostore.moco.co.id/catalog/"&amp;AB203,"Klik Disini")</f>
        <v/>
      </c>
      <c r="C118" s="236" t="inlineStr">
        <is>
          <t>Politeness in Online Communication</t>
        </is>
      </c>
      <c r="D118" s="236" t="inlineStr">
        <is>
          <t>:</t>
        </is>
      </c>
      <c r="E118" s="236" t="inlineStr">
        <is>
          <t>Murni Mahmud, Muftihaturrahmah Burhamzah</t>
        </is>
      </c>
      <c r="F118" s="237" t="inlineStr">
        <is>
          <t>978-623-8657-96-4</t>
        </is>
      </c>
      <c r="G118" s="236" t="inlineStr">
        <is>
          <t>978-623-8657-97-1</t>
        </is>
      </c>
      <c r="H118" s="236" t="inlineStr">
        <is>
          <t>Referensi</t>
        </is>
      </c>
      <c r="I118" s="238" t="inlineStr">
        <is>
          <t>Perguruan Tinggi</t>
        </is>
      </c>
      <c r="J118" s="239" t="inlineStr">
        <is>
          <t>009.27</t>
        </is>
      </c>
      <c r="K118" s="236" t="inlineStr">
        <is>
          <t>Edisi Ke-1</t>
        </is>
      </c>
      <c r="L118" s="236" t="n"/>
      <c r="M118" s="236" t="inlineStr">
        <is>
          <t>Tidak Tersedia</t>
        </is>
      </c>
      <c r="N118" s="236" t="inlineStr">
        <is>
          <t>Inggris</t>
        </is>
      </c>
      <c r="O118" s="236" t="inlineStr">
        <is>
          <t>Bukan fiksi</t>
        </is>
      </c>
      <c r="P118" s="236" t="n">
        <v>2024</v>
      </c>
      <c r="Q118" s="236" t="inlineStr">
        <is>
          <t>2024</t>
        </is>
      </c>
      <c r="R118" s="240" t="inlineStr">
        <is>
          <t>CV Ananta Vidya</t>
        </is>
      </c>
      <c r="S118" s="240" t="inlineStr">
        <is>
          <t>Ananta Vidya CV</t>
        </is>
      </c>
      <c r="T118" s="236" t="inlineStr">
        <is>
          <t>Lokal</t>
        </is>
      </c>
      <c r="U118" s="239" t="n">
        <v>121</v>
      </c>
      <c r="V118" s="239" t="inlineStr">
        <is>
          <t>pdf</t>
        </is>
      </c>
      <c r="W118" s="236" t="inlineStr">
        <is>
          <t>6.6 MB</t>
        </is>
      </c>
      <c r="X118" s="240" t="inlineStr">
        <is>
          <t>In the fast-paced, digitally connected world of today, communication is more vital than ever before. Human interaction, be it face-to-face or through digital platforms, is essential for sharing ideas, knowledge, and emotions. As communication continues to evolve, understanding the subtleties of effective communication becomes increasingly crucial.
 This book delves into the theory and practice of politeness in the realm of digital communication, focusing on how politeness is expressed and interpreted in platforms like WhatsApp, YouTube, and TikTok. Drawing on rich theories from scholars and a deep exploration of various studies, this work offers a comprehensive overview of how digital communication shapes and redefines traditional norms of politeness.
 Across four chapters, the authors investigate the role of politeness in student-teacher interactions, online videos, and social media platforms, providing critical insights that are relevant not only for discourse analysis but also for daily communication in the digital age.
 A must-read for students and researchers alike, this book serves as an invaluable resource for anyone interested in the intersections of language, culture, and digital communication.</t>
        </is>
      </c>
      <c r="Y118" s="235" t="n">
        <v>79200</v>
      </c>
      <c r="Z118" s="88" t="n"/>
      <c r="AA118" s="241">
        <f>Y203*Z203</f>
        <v/>
      </c>
      <c r="AB118" s="237" t="inlineStr">
        <is>
          <t>0b69b1b7-2f03-4491-a786-430899732816</t>
        </is>
      </c>
    </row>
    <row r="119" ht="15" customHeight="1" s="283">
      <c r="A119" s="235" t="n">
        <v>195</v>
      </c>
      <c r="B119" s="222">
        <f>HYPERLINK("https://mocostore.moco.co.id/catalog/"&amp;AB204,"Klik Disini")</f>
        <v/>
      </c>
      <c r="C119" s="236" t="inlineStr">
        <is>
          <t>Linguistic Anthropology: From Theory to Practice</t>
        </is>
      </c>
      <c r="D119" s="236" t="inlineStr">
        <is>
          <t>:</t>
        </is>
      </c>
      <c r="E119" s="236" t="inlineStr">
        <is>
          <t>Murni Mahmud</t>
        </is>
      </c>
      <c r="F119" s="237" t="inlineStr">
        <is>
          <t>978-623-8657-84-1</t>
        </is>
      </c>
      <c r="G119" s="236" t="inlineStr">
        <is>
          <t>978-623-8657-85-8</t>
        </is>
      </c>
      <c r="H119" s="236" t="inlineStr">
        <is>
          <t>Referensi</t>
        </is>
      </c>
      <c r="I119" s="238" t="inlineStr">
        <is>
          <t>Perguruan Tinggi</t>
        </is>
      </c>
      <c r="J119" s="239" t="inlineStr">
        <is>
          <t>009.27</t>
        </is>
      </c>
      <c r="K119" s="236" t="inlineStr">
        <is>
          <t>Edisi Ke-1</t>
        </is>
      </c>
      <c r="L119" s="236" t="n"/>
      <c r="M119" s="236" t="inlineStr">
        <is>
          <t>Tidak Tersedia</t>
        </is>
      </c>
      <c r="N119" s="236" t="inlineStr">
        <is>
          <t>Inggris</t>
        </is>
      </c>
      <c r="O119" s="236" t="inlineStr">
        <is>
          <t>Bukan fiksi</t>
        </is>
      </c>
      <c r="P119" s="236" t="n">
        <v>2024</v>
      </c>
      <c r="Q119" s="236" t="inlineStr">
        <is>
          <t>2024</t>
        </is>
      </c>
      <c r="R119" s="240" t="inlineStr">
        <is>
          <t>CV Ananta Vidya</t>
        </is>
      </c>
      <c r="S119" s="240" t="inlineStr">
        <is>
          <t>Ananta Vidya CV</t>
        </is>
      </c>
      <c r="T119" s="236" t="inlineStr">
        <is>
          <t>Lokal</t>
        </is>
      </c>
      <c r="U119" s="239" t="n">
        <v>102</v>
      </c>
      <c r="V119" s="239" t="inlineStr">
        <is>
          <t>pdf</t>
        </is>
      </c>
      <c r="W119" s="236" t="inlineStr">
        <is>
          <t>4.0 MB</t>
        </is>
      </c>
      <c r="X119" s="240" t="inlineStr">
        <is>
          <t>In the study of linguistics as a science, a concern with language and its usage along with its background is absolutely essential. Linguistic anthropology is regarded as an important field of study within linguistics. This linguistic study focuses on the study of language in connection to people&amp;rsquo;s cultural backgrounds. The study of this field will allow students to investigate how people in a specific community use their native language to communicate as a result of their cultural influences. As a result, people interested in linguistics and anthropology may be drawn to this particular research study.
 My goal in producing this book is to create a study on linguistic anthropology as part of linguistic studies. This will be comprehensible and valuable to students commencing the study of linguistics at a university to work for a first degree. The book is projected to become a good reference in the subject of Linguistic Anthropology, especially in English Literature Program, where Linguistic Anthropology becomes one of the important and cumpulsory subjects for the students.</t>
        </is>
      </c>
      <c r="Y119" s="235" t="n">
        <v>73200</v>
      </c>
      <c r="Z119" s="88" t="n"/>
      <c r="AA119" s="241">
        <f>Y204*Z204</f>
        <v/>
      </c>
      <c r="AB119" s="237" t="inlineStr">
        <is>
          <t>782bcb5b-5b87-4359-8885-ae7cbf15eb03</t>
        </is>
      </c>
    </row>
    <row r="120" ht="15" customHeight="1" s="283">
      <c r="A120" s="235" t="n">
        <v>214</v>
      </c>
      <c r="B120" s="222">
        <f>HYPERLINK("https://mocostore.moco.co.id/catalog/"&amp;AB223,"Klik Disini")</f>
        <v/>
      </c>
      <c r="C120" s="236" t="inlineStr">
        <is>
          <t>My English Exploration</t>
        </is>
      </c>
      <c r="D120" s="236" t="inlineStr">
        <is>
          <t>:</t>
        </is>
      </c>
      <c r="E120" s="236" t="inlineStr">
        <is>
          <t>Nofvia De Vega dan Syarifa Rafiqa</t>
        </is>
      </c>
      <c r="F120" s="237" t="inlineStr">
        <is>
          <t>978-623-8657-38-4</t>
        </is>
      </c>
      <c r="G120" s="236" t="inlineStr">
        <is>
          <t>978-623-8657-37-7</t>
        </is>
      </c>
      <c r="H120" s="236" t="inlineStr">
        <is>
          <t>Pendidikan</t>
        </is>
      </c>
      <c r="I120" s="238" t="inlineStr">
        <is>
          <t>Perguruan Tinggi</t>
        </is>
      </c>
      <c r="J120" s="239" t="inlineStr">
        <is>
          <t>009.10</t>
        </is>
      </c>
      <c r="K120" s="236" t="inlineStr">
        <is>
          <t>Edisi Ke-1</t>
        </is>
      </c>
      <c r="L120" s="236" t="n"/>
      <c r="M120" s="236" t="inlineStr">
        <is>
          <t>Tidak Tersedia</t>
        </is>
      </c>
      <c r="N120" s="236" t="inlineStr">
        <is>
          <t>Inggris</t>
        </is>
      </c>
      <c r="O120" s="236" t="inlineStr">
        <is>
          <t>Bukan fiksi</t>
        </is>
      </c>
      <c r="P120" s="236" t="n">
        <v>2024</v>
      </c>
      <c r="Q120" s="236" t="inlineStr">
        <is>
          <t>2024</t>
        </is>
      </c>
      <c r="R120" s="240" t="inlineStr">
        <is>
          <t>CV Ananta Vidya</t>
        </is>
      </c>
      <c r="S120" s="240" t="inlineStr">
        <is>
          <t>Ananta Vidya CV</t>
        </is>
      </c>
      <c r="T120" s="236" t="inlineStr">
        <is>
          <t>Lokal</t>
        </is>
      </c>
      <c r="U120" s="239" t="n">
        <v>98</v>
      </c>
      <c r="V120" s="239" t="inlineStr">
        <is>
          <t>pdf</t>
        </is>
      </c>
      <c r="W120" s="236" t="inlineStr">
        <is>
          <t>13.1 MB</t>
        </is>
      </c>
      <c r="X120" s="240" t="inlineStr">
        <is>
          <t>&amp;quot;My English Exploration&amp;quot; is an engaging English language learning book that has been specifically developed for young pupils in Tarakan, North Kalimantan, Indonesia. This level 1 book begins on a journey of discovery, encompassing 12 captivating chapters that celebrate the distinctive identity and local wonders of Tarakan City, while also introducing essential English skills.
 The book commences by providing students with a solid foundation by instructing them on the alphabet, numerals, colors, and greetings. It subsequently advances to more interactive chapters, in which learners investigate classroom objects, family, and the art of asking and answering inquiries. Interspersed throughout the book are opportunities for students to explore the natural treasures and famous landmarks of Tarakan, describe the weather, and convey their likes and dislikes.
 The seamless incorporation of local Tarakan content is what distinguishes this book, as it enables students to establish a connection between their learning and their cultural heritage and immediate environment. The diverse flora and fauna of Tarakan, as well as the chapters dedicated to Dayak culture, offer a stimulating opportunity for young learners to develop their English language proficiency and investigate their local identity.
 &amp;quot;My English Exploration&amp;quot; attempts to make language learning both enjoyable and meaningful for students in Tarakan and surrounding regions through its perfectly structured lessons, vibrant illustrations, and engaging activities.</t>
        </is>
      </c>
      <c r="Y120" s="235" t="n">
        <v>232700</v>
      </c>
      <c r="Z120" s="88" t="n"/>
      <c r="AA120" s="241">
        <f>Y223*Z223</f>
        <v/>
      </c>
      <c r="AB120" s="237" t="inlineStr">
        <is>
          <t>a5c226df-0a8e-4f02-be14-ce4c3a9568a8</t>
        </is>
      </c>
    </row>
    <row r="121" ht="15" customHeight="1" s="283">
      <c r="A121" s="235" t="n">
        <v>216</v>
      </c>
      <c r="B121" s="222">
        <f>HYPERLINK("https://mocostore.moco.co.id/catalog/"&amp;AB225,"Klik Disini")</f>
        <v/>
      </c>
      <c r="C121" s="236" t="inlineStr">
        <is>
          <t>Timur ke Timur</t>
        </is>
      </c>
      <c r="D121" s="236" t="inlineStr">
        <is>
          <t>:</t>
        </is>
      </c>
      <c r="E121" s="236" t="inlineStr">
        <is>
          <t>Sulfikri Hidayat</t>
        </is>
      </c>
      <c r="F121" s="237" t="inlineStr">
        <is>
          <t>978-623-8657-34-6</t>
        </is>
      </c>
      <c r="G121" s="236" t="inlineStr">
        <is>
          <t>978-623-8657-33-9</t>
        </is>
      </c>
      <c r="H121" s="236" t="inlineStr">
        <is>
          <t>Biografi &amp; Otobiografi</t>
        </is>
      </c>
      <c r="I121" s="238" t="inlineStr">
        <is>
          <t>Umum</t>
        </is>
      </c>
      <c r="J121" s="239" t="inlineStr">
        <is>
          <t>005.02</t>
        </is>
      </c>
      <c r="K121" s="236" t="inlineStr">
        <is>
          <t>Edisi Ke-1</t>
        </is>
      </c>
      <c r="L121" s="236" t="n"/>
      <c r="M121" s="236" t="inlineStr">
        <is>
          <t>Tidak Tersedia</t>
        </is>
      </c>
      <c r="N121" s="236" t="inlineStr">
        <is>
          <t>Indonesia</t>
        </is>
      </c>
      <c r="O121" s="236" t="inlineStr">
        <is>
          <t>Bukan fiksi</t>
        </is>
      </c>
      <c r="P121" s="236" t="n">
        <v>2024</v>
      </c>
      <c r="Q121" s="236" t="inlineStr">
        <is>
          <t>2024</t>
        </is>
      </c>
      <c r="R121" s="240" t="inlineStr">
        <is>
          <t>CV Ananta Vidya</t>
        </is>
      </c>
      <c r="S121" s="240" t="inlineStr">
        <is>
          <t>Ananta Vidya CV</t>
        </is>
      </c>
      <c r="T121" s="236" t="inlineStr">
        <is>
          <t>Lokal</t>
        </is>
      </c>
      <c r="U121" s="239" t="n">
        <v>103</v>
      </c>
      <c r="V121" s="239" t="inlineStr">
        <is>
          <t>pdf</t>
        </is>
      </c>
      <c r="W121" s="236" t="inlineStr">
        <is>
          <t>3.5 MB</t>
        </is>
      </c>
      <c r="X121" s="240" t="inlineStr">
        <is>
          <t>Buku Timur ke Timur adalah pengantar intim ke dalam kehidupan Sulfikri Hidayat, yang akrab dipanggil Yayat atau Fikri. Dilahirkan di Merauke pada 22 Maret 2002. Yayat membagikan kisahnya dari tanah kelahirannya hingga perjalanan yang membawanya ke tepian Sulawesi Selatan. Melalui lembaran ini, kita diajak untuk merenungkan arti sejati dari kehidupan&amp;mdash;dari liku-liku keluarga, perjalanan pendidikan dari SD hingga kuliah. Hingga pengalaman berharga dalam organisasi mahasiswa yang mengantar Yayat menjadi seorang presiden mahasiswa. Timur ke Timur bukan hanya sebuah cerita perjalanan geografis, tetapi juga sebuah refleksi mendalam tentang keberanian dalam menghadapi rintangan, kelembutan dalam menerima keberhasilan dan pentingnya ikatan keluarga dalam membimbing langkah-langkah hidup. Buku ini tidak hanya menggambarkan perjalanan fisik, tetapi juga perjalanan menuju pemahaman diri dan pencarian makna hidup, menjadikannya sebuah kisah yang inspiratif bagi setiap pembaca yang mencari inspirasi dan kebijaksanaan dalam perjalanan hidup mereka sendiri.</t>
        </is>
      </c>
      <c r="Y121" s="235" t="n">
        <v>73900</v>
      </c>
      <c r="Z121" s="88" t="n"/>
      <c r="AA121" s="241">
        <f>Y225*Z225</f>
        <v/>
      </c>
      <c r="AB121" s="237" t="inlineStr">
        <is>
          <t>6ed67a09-7ccb-44c0-b960-de58882650bf</t>
        </is>
      </c>
    </row>
    <row r="122" ht="15" customHeight="1" s="283">
      <c r="A122" s="235" t="n">
        <v>218</v>
      </c>
      <c r="B122" s="222">
        <f>HYPERLINK("https://mocostore.moco.co.id/catalog/"&amp;AB227,"Klik Disini")</f>
        <v/>
      </c>
      <c r="C122" s="236" t="inlineStr">
        <is>
          <t>Sekuel 1 Wayang MAHABUMI</t>
        </is>
      </c>
      <c r="D122" s="236" t="inlineStr">
        <is>
          <t>:</t>
        </is>
      </c>
      <c r="E122" s="236" t="inlineStr">
        <is>
          <t>St Wid</t>
        </is>
      </c>
      <c r="F122" s="237" t="inlineStr">
        <is>
          <t>978-623-8657-29-2</t>
        </is>
      </c>
      <c r="G122" s="236" t="inlineStr">
        <is>
          <t>978-623-8657-30-8</t>
        </is>
      </c>
      <c r="H122" s="236" t="inlineStr">
        <is>
          <t>Budaya</t>
        </is>
      </c>
      <c r="I122" s="238" t="inlineStr">
        <is>
          <t>Perguruan Tinggi</t>
        </is>
      </c>
      <c r="J122" s="239" t="inlineStr">
        <is>
          <t>009.19</t>
        </is>
      </c>
      <c r="K122" s="236" t="inlineStr">
        <is>
          <t>Edisi Ke-1</t>
        </is>
      </c>
      <c r="L122" s="236" t="n"/>
      <c r="M122" s="236" t="inlineStr">
        <is>
          <t>Tidak Tersedia</t>
        </is>
      </c>
      <c r="N122" s="236" t="inlineStr">
        <is>
          <t>Indonesia</t>
        </is>
      </c>
      <c r="O122" s="236" t="inlineStr">
        <is>
          <t>Drama</t>
        </is>
      </c>
      <c r="P122" s="236" t="n">
        <v>2024</v>
      </c>
      <c r="Q122" s="236" t="inlineStr">
        <is>
          <t>2024</t>
        </is>
      </c>
      <c r="R122" s="240" t="inlineStr">
        <is>
          <t>CV Ananta Vidya</t>
        </is>
      </c>
      <c r="S122" s="240" t="inlineStr">
        <is>
          <t>Ananta Vidya CV</t>
        </is>
      </c>
      <c r="T122" s="236" t="inlineStr">
        <is>
          <t>Lokal</t>
        </is>
      </c>
      <c r="U122" s="239" t="n">
        <v>141</v>
      </c>
      <c r="V122" s="239" t="inlineStr">
        <is>
          <t>pdf</t>
        </is>
      </c>
      <c r="W122" s="236" t="inlineStr">
        <is>
          <t>5.4 MB</t>
        </is>
      </c>
      <c r="X122" s="240" t="inlineStr">
        <is>
          <t>Sekuel 1 MAHABUMI memaparkan kisah awal mula titah yang bertubuh rohani yang diasuh akyan hyang dan turunannya yang berhenti pada Sang Hyang Manikmaya.
 Secara tidak langsung penggemar wayang seperti dibolehkan mengintip langit ka-hyang-an sap lima hingga tiga. BADW hanya cerita fantasi (khayalan) tutur tinutur yang ditulis ulang.
 Lanjutannya: Sekuel 2 Wayang MAYAPADA.&amp;nbsp;
 _____________________________________
 St Wid kependekan dari Setyo Widodo &amp;nbsp; &amp;nbsp; &amp;nbsp; &amp;nbsp; &amp;nbsp; &amp;nbsp; &amp;nbsp;
 Sejak kecil tepatnya tahun 1970 telah menggemari wayang mungkin karena orang tua Bapak Moechdi dan Ibu Soemijati dulu bernadar jika punya anak sulung lelaki kelak ketika sunat akan nanggap wayang golek menak dan wayang kulit purwa.
 Kehidupan sebagai siswa SD hingga SMA diwarnai aneka cerita wayang kulit jawa. Bahkan saat menuntut ilmu di jurusan Antropologi, fakultas Sastra dan Budaya, UGM juga digunakan untuk mencari jawab tentang jejak Wayang Jawa.
 Hasilnya adalah buku ini: Mahaseri BADW, lebih dari 2000 lakon.</t>
        </is>
      </c>
      <c r="Y122" s="235" t="n">
        <v>85800</v>
      </c>
      <c r="Z122" s="88" t="n"/>
      <c r="AA122" s="241">
        <f>Y227*Z227</f>
        <v/>
      </c>
      <c r="AB122" s="237" t="inlineStr">
        <is>
          <t>c6555f30-318c-4d7f-ab6f-39b10aa88ac7</t>
        </is>
      </c>
    </row>
    <row r="123" ht="15" customHeight="1" s="283">
      <c r="A123" s="235" t="n">
        <v>220</v>
      </c>
      <c r="B123" s="222">
        <f>HYPERLINK("https://mocostore.moco.co.id/catalog/"&amp;AB229,"Klik Disini")</f>
        <v/>
      </c>
      <c r="C123" s="236" t="inlineStr">
        <is>
          <t>Pembelajaran Menulis dengan Model Kolaborasi untuk Mahasiswa</t>
        </is>
      </c>
      <c r="D123" s="236" t="inlineStr">
        <is>
          <t>:</t>
        </is>
      </c>
      <c r="E123" s="236" t="inlineStr">
        <is>
          <t>Alamsyah, Arismunandar, dan Baso Jabu</t>
        </is>
      </c>
      <c r="F123" s="237" t="inlineStr">
        <is>
          <t>978-623-8657-24-7</t>
        </is>
      </c>
      <c r="G123" s="236" t="inlineStr">
        <is>
          <t>978-623-8657-23-0</t>
        </is>
      </c>
      <c r="H123" s="236" t="inlineStr">
        <is>
          <t>Pendidikan</t>
        </is>
      </c>
      <c r="I123" s="238" t="inlineStr">
        <is>
          <t>Perguruan Tinggi</t>
        </is>
      </c>
      <c r="J123" s="239" t="inlineStr">
        <is>
          <t>009.10</t>
        </is>
      </c>
      <c r="K123" s="236" t="inlineStr">
        <is>
          <t>Edisi Ke-1</t>
        </is>
      </c>
      <c r="L123" s="236" t="n"/>
      <c r="M123" s="236" t="inlineStr">
        <is>
          <t>Tidak Tersedia</t>
        </is>
      </c>
      <c r="N123" s="236" t="inlineStr">
        <is>
          <t>Indonesia</t>
        </is>
      </c>
      <c r="O123" s="236" t="inlineStr">
        <is>
          <t>Bukan fiksi</t>
        </is>
      </c>
      <c r="P123" s="236" t="n">
        <v>2024</v>
      </c>
      <c r="Q123" s="236" t="inlineStr">
        <is>
          <t>2024</t>
        </is>
      </c>
      <c r="R123" s="240" t="inlineStr">
        <is>
          <t>CV Ananta Vidya</t>
        </is>
      </c>
      <c r="S123" s="240" t="inlineStr">
        <is>
          <t>Ananta Vidya CV</t>
        </is>
      </c>
      <c r="T123" s="236" t="inlineStr">
        <is>
          <t>Lokal</t>
        </is>
      </c>
      <c r="U123" s="239" t="n">
        <v>99</v>
      </c>
      <c r="V123" s="239" t="inlineStr">
        <is>
          <t>pdf</t>
        </is>
      </c>
      <c r="W123" s="236" t="inlineStr">
        <is>
          <t>2.1 MB</t>
        </is>
      </c>
      <c r="X123" s="240" t="inlineStr">
        <is>
          <t>Dalam dunia pendidikan yang terus berubah, inovasi menjadi kunci sukses dalam mengajar. Pembelajaran Menulis dengan Model Kolaborasi untuk Mahasiswa adalah panduan komprehensif bagi pendidik yang ingin menciptakan lingkungan belajar yang lebih dinamis, interaktif, dan efektif. Buku ini menggabungkan landasan teoretis yang kuat dengan langkah-langkah praktis, menjelaskan bagaimana merancang dan menerapkan model pembelajaran kolaboratif di kelas. Dengan penjelasan mendalam tentang teori pendidikan, pengembangan model, dan panduan pelaksanaan, buku ini membekali pendidik, administrator, dan pengembang kurikulum dengan alat yang diperlukan untuk menghadirkan pengalaman belajar yang lebih kolaboratif dan memberdayakan. Temukan cara baru untuk menginspirasi dan memotivasi siswa Anda, serta kembangkan keterampilan penting yang mereka butuhkan untuk masa depan.</t>
        </is>
      </c>
      <c r="Y123" s="235" t="n">
        <v>72600</v>
      </c>
      <c r="Z123" s="88" t="n"/>
      <c r="AA123" s="241">
        <f>Y229*Z229</f>
        <v/>
      </c>
      <c r="AB123" s="237" t="inlineStr">
        <is>
          <t>f8dff3f9-4b02-4117-b21f-7db06b724f4c</t>
        </is>
      </c>
    </row>
    <row r="124" ht="15" customHeight="1" s="283">
      <c r="A124" s="235" t="n">
        <v>221</v>
      </c>
      <c r="B124" s="222">
        <f>HYPERLINK("https://mocostore.moco.co.id/catalog/"&amp;AB230,"Klik Disini")</f>
        <v/>
      </c>
      <c r="C124" s="236" t="inlineStr">
        <is>
          <t>Bunga Kasih</t>
        </is>
      </c>
      <c r="D124" s="236" t="inlineStr">
        <is>
          <t>:</t>
        </is>
      </c>
      <c r="E124" s="236" t="inlineStr">
        <is>
          <t>Bea Hana Siswati</t>
        </is>
      </c>
      <c r="F124" s="237" t="inlineStr">
        <is>
          <t>978-623-8657-20-9</t>
        </is>
      </c>
      <c r="G124" s="236" t="inlineStr">
        <is>
          <t>978-623-8657-19-3</t>
        </is>
      </c>
      <c r="H124" s="236" t="inlineStr">
        <is>
          <t>Pengembangan Diri</t>
        </is>
      </c>
      <c r="I124" s="238" t="inlineStr">
        <is>
          <t>Perguruan Tinggi</t>
        </is>
      </c>
      <c r="J124" s="239" t="inlineStr">
        <is>
          <t>010.02</t>
        </is>
      </c>
      <c r="K124" s="236" t="inlineStr">
        <is>
          <t>Edisi Ke-1</t>
        </is>
      </c>
      <c r="L124" s="236" t="n"/>
      <c r="M124" s="236" t="inlineStr">
        <is>
          <t>Tidak Tersedia</t>
        </is>
      </c>
      <c r="N124" s="236" t="inlineStr">
        <is>
          <t>Indonesia</t>
        </is>
      </c>
      <c r="O124" s="236" t="inlineStr">
        <is>
          <t>Bukan fiksi</t>
        </is>
      </c>
      <c r="P124" s="236" t="n">
        <v>2024</v>
      </c>
      <c r="Q124" s="236" t="inlineStr">
        <is>
          <t>2024</t>
        </is>
      </c>
      <c r="R124" s="240" t="inlineStr">
        <is>
          <t>CV Ananta Vidya</t>
        </is>
      </c>
      <c r="S124" s="240" t="inlineStr">
        <is>
          <t>Ananta Vidya CV</t>
        </is>
      </c>
      <c r="T124" s="236" t="inlineStr">
        <is>
          <t>Lokal</t>
        </is>
      </c>
      <c r="U124" s="239" t="n">
        <v>161</v>
      </c>
      <c r="V124" s="239" t="inlineStr">
        <is>
          <t>pdf</t>
        </is>
      </c>
      <c r="W124" s="236" t="inlineStr">
        <is>
          <t>2.2 MB</t>
        </is>
      </c>
      <c r="X124" s="240" t="inlineStr">
        <is>
          <t>Dalam kegaduhan kehidupan sehari-hari, Bunga Kasih bisa dijadikan sumber ketenangan yang sangat dibutuhkan. Di halaman-halaman buku ini, Anda akan menemukan bacaan yang ringan namun sarat makna, membawa Anda dalam perjalanan merenung yang menyejukkan hati, menemukan solusi sederhana untuk permasalahan yang sering terjadi sehari-hari. Dari setiap poin yang ada di buku ini, penulis mengajak Anda untuk memperbaiki hati yang terluka dan menemukan kedamaian dalam setiap detiknya. Bunga Kasih bukan sekadar buku, melainkan sahabat yang selalu siap menemani dalam perjalanan hidup yang penuh warna. Mari kita &amp;nbsp;sambut setiap halaman buku ini dengan hati yang terbuka, dan biarkan pesan-pesan kebijaksanaan dan kasih menghiasi hidup Anda setiap hari.</t>
        </is>
      </c>
      <c r="Y124" s="235" t="n">
        <v>92100</v>
      </c>
      <c r="Z124" s="88" t="n"/>
      <c r="AA124" s="241">
        <f>Y230*Z230</f>
        <v/>
      </c>
      <c r="AB124" s="237" t="inlineStr">
        <is>
          <t>0450f7b6-4cae-4a81-9d38-5dfea7371f72</t>
        </is>
      </c>
    </row>
    <row r="125" ht="15" customHeight="1" s="283">
      <c r="A125" s="235" t="n">
        <v>222</v>
      </c>
      <c r="B125" s="222">
        <f>HYPERLINK("https://mocostore.moco.co.id/catalog/"&amp;AB231,"Klik Disini")</f>
        <v/>
      </c>
      <c r="C125" s="236" t="inlineStr">
        <is>
          <t>Sukamto si Guru Super</t>
        </is>
      </c>
      <c r="D125" s="236" t="inlineStr">
        <is>
          <t>:</t>
        </is>
      </c>
      <c r="E125" s="236" t="inlineStr">
        <is>
          <t>Langgeng Suprantoro</t>
        </is>
      </c>
      <c r="F125" s="237" t="inlineStr">
        <is>
          <t>978-623-8657-22-3</t>
        </is>
      </c>
      <c r="G125" s="236" t="inlineStr">
        <is>
          <t>978-623-8657-21-6</t>
        </is>
      </c>
      <c r="H125" s="236" t="inlineStr">
        <is>
          <t>Biografi</t>
        </is>
      </c>
      <c r="I125" s="238" t="inlineStr">
        <is>
          <t>Umum</t>
        </is>
      </c>
      <c r="J125" s="239" t="inlineStr">
        <is>
          <t>005.02</t>
        </is>
      </c>
      <c r="K125" s="236" t="inlineStr">
        <is>
          <t>Edisi Ke-1</t>
        </is>
      </c>
      <c r="L125" s="236" t="n"/>
      <c r="M125" s="236" t="inlineStr">
        <is>
          <t>Tidak Tersedia</t>
        </is>
      </c>
      <c r="N125" s="236" t="inlineStr">
        <is>
          <t>Indonesia</t>
        </is>
      </c>
      <c r="O125" s="236" t="inlineStr">
        <is>
          <t>Bukan fiksi</t>
        </is>
      </c>
      <c r="P125" s="236" t="n">
        <v>2024</v>
      </c>
      <c r="Q125" s="236" t="inlineStr">
        <is>
          <t>2024</t>
        </is>
      </c>
      <c r="R125" s="240" t="inlineStr">
        <is>
          <t>CV Ananta Vidya</t>
        </is>
      </c>
      <c r="S125" s="240" t="inlineStr">
        <is>
          <t>Ananta Vidya CV</t>
        </is>
      </c>
      <c r="T125" s="236" t="inlineStr">
        <is>
          <t>Lokal</t>
        </is>
      </c>
      <c r="U125" s="239" t="n">
        <v>180</v>
      </c>
      <c r="V125" s="239" t="inlineStr">
        <is>
          <t>pdf</t>
        </is>
      </c>
      <c r="W125" s="236" t="inlineStr">
        <is>
          <t>3.1 MB</t>
        </is>
      </c>
      <c r="X125" s="240" t="inlineStr">
        <is>
          <t>Cerita ini mengisahkan kehidupan Sukamto, seorang anak dari daerah terpencil yang berasal dari keluarga sederhana. Orang tuanya, Rahmad dan Sukamti, adalah buruh tani. Meski hidup sederhana, mereka selalu bersyukur dan merasa bahagia. Sukamto tumbuh menjadi pemuda tampan, cerdas, berakhlak mulia, taat agama, dan berbakti pada orang tua. Namun, saat dewasa, Sukamto menghadapi ujian dari Tuhan. Kebijakan di negeri ini menghalanginya mengejar cita-citanya, membuatnya harus lebih bijak dalam menentukan langkah. Dalam kebingungannya, dia bertemu dengan orang-orang yang tidak tepat dan berubah menjadi pribadi yang kejam. Bagaimana akhir perjalanan hidup Sukamto? Bacalah buku ini hingga selesai. Pesannya adalah, sehebat apa pun seseorang dalam mencapai cita-cita dan kebahagiaan, semuanya bisa hancur jika tidak bisa mengelola hatinya. Semoga buku ini bermanfaat dan menginspirasi kita semua untuk bijak dalam menjalani hidup.</t>
        </is>
      </c>
      <c r="Y125" s="235" t="n">
        <v>98100</v>
      </c>
      <c r="Z125" s="88" t="n"/>
      <c r="AA125" s="241">
        <f>Y231*Z231</f>
        <v/>
      </c>
      <c r="AB125" s="237" t="inlineStr">
        <is>
          <t>75ee90da-1d5e-4657-8643-04b66f2df0d7</t>
        </is>
      </c>
    </row>
    <row r="126" ht="15" customHeight="1" s="283">
      <c r="A126" s="235" t="n">
        <v>223</v>
      </c>
      <c r="B126" s="222">
        <f>HYPERLINK("https://mocostore.moco.co.id/catalog/"&amp;AB232,"Klik Disini")</f>
        <v/>
      </c>
      <c r="C126" s="236" t="inlineStr">
        <is>
          <t>Teori Hukum</t>
        </is>
      </c>
      <c r="D126" s="236" t="inlineStr">
        <is>
          <t>:</t>
        </is>
      </c>
      <c r="E126" s="236" t="inlineStr">
        <is>
          <t>Dr. H. Richard, S.E., S.H., M.Kn., Dr. Andi Muhammad Rusdi Galigo, M.H.</t>
        </is>
      </c>
      <c r="F126" s="237" t="inlineStr">
        <is>
          <t>978-623-8657-15-5</t>
        </is>
      </c>
      <c r="G126" s="236" t="inlineStr">
        <is>
          <t>978-623-8657-16-2</t>
        </is>
      </c>
      <c r="H126" s="236" t="inlineStr">
        <is>
          <t>Hukum</t>
        </is>
      </c>
      <c r="I126" s="238" t="inlineStr">
        <is>
          <t>Perguruan Tinggi</t>
        </is>
      </c>
      <c r="J126" s="239" t="inlineStr">
        <is>
          <t>009.12</t>
        </is>
      </c>
      <c r="K126" s="236" t="inlineStr">
        <is>
          <t>Edisi Ke-1</t>
        </is>
      </c>
      <c r="L126" s="236" t="n"/>
      <c r="M126" s="236" t="inlineStr">
        <is>
          <t>Tidak Tersedia</t>
        </is>
      </c>
      <c r="N126" s="236" t="inlineStr">
        <is>
          <t>Indonesia</t>
        </is>
      </c>
      <c r="O126" s="236" t="inlineStr">
        <is>
          <t>Bukan fiksi</t>
        </is>
      </c>
      <c r="P126" s="236" t="n">
        <v>2024</v>
      </c>
      <c r="Q126" s="236" t="inlineStr">
        <is>
          <t>2024</t>
        </is>
      </c>
      <c r="R126" s="240" t="inlineStr">
        <is>
          <t>CV Ananta Vidya</t>
        </is>
      </c>
      <c r="S126" s="240" t="inlineStr">
        <is>
          <t>Ananta Vidya CV</t>
        </is>
      </c>
      <c r="T126" s="236" t="inlineStr">
        <is>
          <t>Lokal</t>
        </is>
      </c>
      <c r="U126" s="239" t="n">
        <v>222</v>
      </c>
      <c r="V126" s="239" t="inlineStr">
        <is>
          <t>pdf</t>
        </is>
      </c>
      <c r="W126" s="236" t="inlineStr">
        <is>
          <t>2.8 MB</t>
        </is>
      </c>
      <c r="X126" s="240" t="inlineStr">
        <is>
          <t>Teori ilmu hukum atau rechtstheorie secara umum dapat didefinisikan sebagai sebuah ilmu maupun disiplin hukum yang jika dilihat melalui perspektif interdisipliner serta eksternal secara kritis dapat digunakan untuk menganalisis berbagai aspek gejala hukum, baik secara sendiri maupun secara keseluruhan, yang memiliki tujuan dalam mendapatkan pemahaman lebih baik serta dapat memberikan penjelasan sejelas mungkin berhubungan dengan bahan hukum yang tersaji dan kegiatan yuridis yang ada pada kenyataan masyarakat. -- Arief Sidharta</t>
        </is>
      </c>
      <c r="Y126" s="235" t="n">
        <v>111300</v>
      </c>
      <c r="Z126" s="88" t="n"/>
      <c r="AA126" s="241">
        <f>Y232*Z232</f>
        <v/>
      </c>
      <c r="AB126" s="237" t="inlineStr">
        <is>
          <t>dc965d22-472a-4e60-9d2b-efa415af8e75</t>
        </is>
      </c>
    </row>
    <row r="127" ht="15" customHeight="1" s="283">
      <c r="A127" s="235" t="n">
        <v>225</v>
      </c>
      <c r="B127" s="222">
        <f>HYPERLINK("https://mocostore.moco.co.id/catalog/"&amp;AB234,"Klik Disini")</f>
        <v/>
      </c>
      <c r="C127" s="236" t="inlineStr">
        <is>
          <t>Sadar perlindungan diri : hak anak dalam pembangunan di ruang digital untuk sekolah dasar</t>
        </is>
      </c>
      <c r="D127" s="236" t="inlineStr">
        <is>
          <t>:</t>
        </is>
      </c>
      <c r="E127" s="236" t="inlineStr">
        <is>
          <t>Al Musa Karim … [et al.]</t>
        </is>
      </c>
      <c r="F127" s="236" t="inlineStr">
        <is>
          <t>978-623-8657-18-6</t>
        </is>
      </c>
      <c r="G127" s="236" t="inlineStr">
        <is>
          <t>978-623-8657-17-9</t>
        </is>
      </c>
      <c r="H127" s="236" t="inlineStr">
        <is>
          <t>Pendidikan</t>
        </is>
      </c>
      <c r="I127" s="238" t="inlineStr">
        <is>
          <t>Perguruan Tinggi</t>
        </is>
      </c>
      <c r="J127" s="239" t="inlineStr">
        <is>
          <t>009.10</t>
        </is>
      </c>
      <c r="K127" s="236" t="inlineStr">
        <is>
          <t>Edisi Ke-1</t>
        </is>
      </c>
      <c r="L127" s="236" t="n"/>
      <c r="M127" s="236" t="inlineStr">
        <is>
          <t>Tidak Tersedia</t>
        </is>
      </c>
      <c r="N127" s="236" t="inlineStr">
        <is>
          <t>Indonesia</t>
        </is>
      </c>
      <c r="O127" s="236" t="inlineStr">
        <is>
          <t>Bukan fiksi</t>
        </is>
      </c>
      <c r="P127" s="236" t="n">
        <v>2024</v>
      </c>
      <c r="Q127" s="236" t="inlineStr">
        <is>
          <t>2024</t>
        </is>
      </c>
      <c r="R127" s="240" t="inlineStr">
        <is>
          <t>CV Ananta Vidya</t>
        </is>
      </c>
      <c r="S127" s="240" t="inlineStr">
        <is>
          <t>Ananta Vidya CV</t>
        </is>
      </c>
      <c r="T127" s="236" t="inlineStr">
        <is>
          <t>Lokal</t>
        </is>
      </c>
      <c r="U127" s="239" t="n">
        <v>83</v>
      </c>
      <c r="V127" s="239" t="inlineStr">
        <is>
          <t>pdf</t>
        </is>
      </c>
      <c r="W127" s="236" t="inlineStr">
        <is>
          <t>14.5 MB</t>
        </is>
      </c>
      <c r="X127" s="240" t="inlineStr">
        <is>
          <t>Halo teman-teman, apakah teman-teman tahu apa itu handphone? Apakah teman-teman juga sudah tahu kalau dengan handphone kalian bisa membantu Indonesia untuk jadi lebih baik lagi?
 Mari kita ikuti kisah Lili dan Didi dengan dua robot pintar, Ronan dan Rolita. Dalam buku ini teman-teman diajak untuk mengetahui bagaimana caranya menjadi anak-anak yang pandai menggunakan handphone sekaligus tahu cara menjadikan handphone sebagai alat yang bermanfaat untuk Indonesia.&amp;nbsp;
 Mari kita baca kisah seru Lili dan Didi bersama Rolan dan Rolita. Selamat membaca.</t>
        </is>
      </c>
      <c r="Y127" s="236" t="n">
        <v>115200</v>
      </c>
      <c r="Z127" s="236" t="n"/>
      <c r="AA127" s="241">
        <f>Y234*Z234</f>
        <v/>
      </c>
      <c r="AB127" s="236" t="inlineStr">
        <is>
          <t>a4b629e5-bae2-40e5-b82e-e5e5849fb806</t>
        </is>
      </c>
    </row>
    <row r="128" ht="15" customHeight="1" s="283">
      <c r="A128" s="235" t="n">
        <v>226</v>
      </c>
      <c r="B128" s="222">
        <f>HYPERLINK("https://mocostore.moco.co.id/catalog/"&amp;AB235,"Klik Disini")</f>
        <v/>
      </c>
      <c r="C128" s="236" t="inlineStr">
        <is>
          <t>Pembelajaran Berdiferensiasi</t>
        </is>
      </c>
      <c r="D128" s="236" t="inlineStr">
        <is>
          <t>:</t>
        </is>
      </c>
      <c r="E128" s="236" t="inlineStr">
        <is>
          <t>Sutiyatmi, S.Pd.SD.</t>
        </is>
      </c>
      <c r="F128" s="236" t="inlineStr">
        <is>
          <t>978-623-8657-10-0</t>
        </is>
      </c>
      <c r="G128" s="236" t="inlineStr">
        <is>
          <t>978-623-8657-09-4</t>
        </is>
      </c>
      <c r="H128" s="236" t="inlineStr">
        <is>
          <t>Pendidikan</t>
        </is>
      </c>
      <c r="I128" s="238" t="inlineStr">
        <is>
          <t>Perguruan Tinggi</t>
        </is>
      </c>
      <c r="J128" s="239" t="inlineStr">
        <is>
          <t>009.10</t>
        </is>
      </c>
      <c r="K128" s="236" t="inlineStr">
        <is>
          <t>Edisi Ke-1</t>
        </is>
      </c>
      <c r="L128" s="236" t="n"/>
      <c r="M128" s="236" t="inlineStr">
        <is>
          <t>Tidak Tersedia</t>
        </is>
      </c>
      <c r="N128" s="236" t="inlineStr">
        <is>
          <t>Indonesia</t>
        </is>
      </c>
      <c r="O128" s="236" t="inlineStr">
        <is>
          <t>Bukan fiksi</t>
        </is>
      </c>
      <c r="P128" s="236" t="n">
        <v>2024</v>
      </c>
      <c r="Q128" s="236" t="inlineStr">
        <is>
          <t>2024</t>
        </is>
      </c>
      <c r="R128" s="240" t="inlineStr">
        <is>
          <t>CV Ananta Vidya</t>
        </is>
      </c>
      <c r="S128" s="240" t="inlineStr">
        <is>
          <t>Ananta Vidya CV</t>
        </is>
      </c>
      <c r="T128" s="236" t="inlineStr">
        <is>
          <t>Lokal</t>
        </is>
      </c>
      <c r="U128" s="239" t="n">
        <v>102</v>
      </c>
      <c r="V128" s="239" t="inlineStr">
        <is>
          <t>pdf</t>
        </is>
      </c>
      <c r="W128" s="236" t="inlineStr">
        <is>
          <t>1.4 MB</t>
        </is>
      </c>
      <c r="X128" s="240" t="inlineStr">
        <is>
          <t>Pembelajaran berdiferensiasi adalah proses belajar mengajar yang mana peserta didik dapat mempelajari materi pelajaran sesuai dengan kemampuan, apa yang disukai, dan kebutuhannya masing-masing sehingga mereka tidak frustrasi dan merasa gagal dalam pengalaman belajarnya. Pembelajaran ini menjadi populer terutama dalam pelaksanaan kurikulum merdeka. Bagaimana penerapannya di dalam kelas? Semua tersaji lengkap di dalam buku ini.</t>
        </is>
      </c>
      <c r="Y128" s="236" t="n">
        <v>73200</v>
      </c>
      <c r="Z128" s="236" t="n"/>
      <c r="AA128" s="241">
        <f>Y235*Z235</f>
        <v/>
      </c>
      <c r="AB128" s="236" t="inlineStr">
        <is>
          <t>90e2c914-adda-4a2f-832a-efbdb21db97e</t>
        </is>
      </c>
    </row>
    <row r="129" ht="15" customHeight="1" s="283">
      <c r="A129" s="235" t="n">
        <v>227</v>
      </c>
      <c r="B129" s="222">
        <f>HYPERLINK("https://mocostore.moco.co.id/catalog/"&amp;AB236,"Klik Disini")</f>
        <v/>
      </c>
      <c r="C129" s="236" t="inlineStr">
        <is>
          <t>Hukum Pidana dan Perbandingan Hukum Pidana</t>
        </is>
      </c>
      <c r="D129" s="236" t="inlineStr">
        <is>
          <t>:</t>
        </is>
      </c>
      <c r="E129" s="236" t="inlineStr">
        <is>
          <t>ProfAsst. Dr. Youngky Fernando, S.H., M.H., … [et al.]</t>
        </is>
      </c>
      <c r="F129" s="236" t="inlineStr">
        <is>
          <t>978-623-8657-11-7</t>
        </is>
      </c>
      <c r="G129" s="236" t="inlineStr">
        <is>
          <t>978-623-8657-12-4</t>
        </is>
      </c>
      <c r="H129" s="236" t="inlineStr">
        <is>
          <t>Hukum</t>
        </is>
      </c>
      <c r="I129" s="238" t="inlineStr">
        <is>
          <t>Perguruan Tinggi</t>
        </is>
      </c>
      <c r="J129" s="239" t="inlineStr">
        <is>
          <t>009.12</t>
        </is>
      </c>
      <c r="K129" s="236" t="inlineStr">
        <is>
          <t>Edisi Ke-1</t>
        </is>
      </c>
      <c r="L129" s="236" t="n"/>
      <c r="M129" s="236" t="inlineStr">
        <is>
          <t>Tidak Tersedia</t>
        </is>
      </c>
      <c r="N129" s="236" t="inlineStr">
        <is>
          <t>Indonesia</t>
        </is>
      </c>
      <c r="O129" s="236" t="inlineStr">
        <is>
          <t>Bukan fiksi</t>
        </is>
      </c>
      <c r="P129" s="236" t="n">
        <v>2024</v>
      </c>
      <c r="Q129" s="236" t="inlineStr">
        <is>
          <t>2024</t>
        </is>
      </c>
      <c r="R129" s="240" t="inlineStr">
        <is>
          <t>CV Ananta Vidya</t>
        </is>
      </c>
      <c r="S129" s="240" t="inlineStr">
        <is>
          <t>Ananta Vidya CV</t>
        </is>
      </c>
      <c r="T129" s="236" t="inlineStr">
        <is>
          <t>Lokal</t>
        </is>
      </c>
      <c r="U129" s="239" t="n">
        <v>234</v>
      </c>
      <c r="V129" s="239" t="inlineStr">
        <is>
          <t>pdf</t>
        </is>
      </c>
      <c r="W129" s="236" t="inlineStr">
        <is>
          <t>2.4 MB</t>
        </is>
      </c>
      <c r="X129" s="240" t="inlineStr">
        <is>
          <t>Dalam dunia yang semakin global, memahami hukum pidana dalam konteks internasional menjadi semakin penting. Buku Hukum Pidana dan Perbandingan Hukum Pidana memberikan wawasan komprehensif tentang sistem hukum pidana dari berbagai negara, mengajak pembaca untuk mengeksplorasi perbedaan dan persamaan yang ada. Buku ini menyajikan prinsip-prinsip dasar hukum pidana, menelaah elemen-elemen fundamental yang membentuk sistem hukum pidana, serta menyediakan analisis mendalam tentang sistem hukum pidana. Pembaca juga akan mendapatkan pemahaman tentang berbagai jenis tindak pidana dan prinsip-prinsip pertanggungjawaban pidana di berbagai yurisdiksi, serta perbandingan proses penyidikan, penuntutan, dan pengadilan di berbagai negara.
 Selain itu, buku ini meninjau jenis-jenis hukuman yang diterapkan dan kebijakan kriminal yang berlaku di berbagai sistem hukum, mengkaji upaya reformasi hukum pidana di berbagai negara, dan tantangan yang dihadapi. Dengan pendekatan multidisiplin yang menggabungkan aspek hukum, sosial, dan budaya, buku ini memberikan gambaran yang menyeluruh dan analisis mendalam yang dilengkapi dengan studi kasus dan analisis kritis. Relevansi praktis buku ini menjadikannya berguna bagi mahasiswa, praktisi hukum, dan siapa pun yang tertarik pada hukum pidana internasional. Dapatkan pemahaman yang lebih baik tentang bagaimana hukum pidana diterapkan di berbagai negara dan bagaimana perbandingan hukum dapat memberikan wawasan baru untuk reformasi dan penegakan hukum di masa depan.</t>
        </is>
      </c>
      <c r="Y129" s="236" t="n">
        <v>115100</v>
      </c>
      <c r="Z129" s="236" t="n"/>
      <c r="AA129" s="241">
        <f>Y236*Z236</f>
        <v/>
      </c>
      <c r="AB129" s="236" t="inlineStr">
        <is>
          <t>b993db52-38bf-497b-80f0-fb51c6b4365b</t>
        </is>
      </c>
    </row>
    <row r="130" ht="15" customHeight="1" s="283">
      <c r="A130" s="235" t="n"/>
      <c r="B130" s="222" t="n"/>
      <c r="C130" s="236" t="n"/>
      <c r="D130" s="236" t="n"/>
      <c r="E130" s="236" t="n"/>
      <c r="F130" s="236" t="n"/>
      <c r="G130" s="236" t="n"/>
      <c r="H130" s="236" t="n"/>
      <c r="I130" s="238" t="n"/>
      <c r="J130" s="239" t="n"/>
      <c r="K130" s="236" t="n"/>
      <c r="L130" s="236" t="n"/>
      <c r="M130" s="236" t="n"/>
      <c r="N130" s="236" t="n"/>
      <c r="O130" s="236" t="n"/>
      <c r="P130" s="236" t="n"/>
      <c r="Q130" s="236" t="n"/>
      <c r="R130" s="240" t="n"/>
      <c r="S130" s="240" t="n"/>
      <c r="T130" s="236" t="n"/>
      <c r="U130" s="239" t="n"/>
      <c r="V130" s="239" t="n"/>
      <c r="W130" s="236" t="n"/>
      <c r="X130" s="240" t="n"/>
      <c r="Y130" s="236" t="n"/>
      <c r="Z130" s="236" t="n"/>
      <c r="AA130" s="241" t="n"/>
      <c r="AB130" s="236" t="n"/>
    </row>
    <row r="131" ht="15" customHeight="1" s="283">
      <c r="A131" s="235" t="n"/>
      <c r="B131" s="222" t="n"/>
      <c r="C131" s="236" t="n"/>
      <c r="D131" s="236" t="n"/>
      <c r="E131" s="236" t="n"/>
      <c r="F131" s="236" t="n"/>
      <c r="G131" s="236" t="n"/>
      <c r="H131" s="236" t="n"/>
      <c r="I131" s="238" t="n"/>
      <c r="J131" s="239" t="n"/>
      <c r="K131" s="236" t="n"/>
      <c r="L131" s="236" t="n"/>
      <c r="M131" s="236" t="n"/>
      <c r="N131" s="236" t="n"/>
      <c r="O131" s="236" t="n"/>
      <c r="P131" s="236" t="n"/>
      <c r="Q131" s="236" t="n"/>
      <c r="R131" s="240" t="n"/>
      <c r="S131" s="240" t="n"/>
      <c r="T131" s="236" t="n"/>
      <c r="U131" s="239" t="n"/>
      <c r="V131" s="239" t="n"/>
      <c r="W131" s="236" t="n"/>
      <c r="X131" s="240" t="n"/>
      <c r="Y131" s="236" t="n"/>
      <c r="Z131" s="236" t="n"/>
      <c r="AA131" s="241" t="n"/>
      <c r="AB131" s="236" t="n"/>
    </row>
    <row r="132" ht="15" customHeight="1" s="283">
      <c r="A132" s="235" t="n"/>
      <c r="B132" s="222" t="n"/>
      <c r="C132" s="236" t="n"/>
      <c r="D132" s="236" t="n"/>
      <c r="E132" s="236" t="n"/>
      <c r="F132" s="236" t="n"/>
      <c r="G132" s="236" t="n"/>
      <c r="H132" s="236" t="n"/>
      <c r="I132" s="238" t="n"/>
      <c r="J132" s="239" t="n"/>
      <c r="K132" s="236" t="n"/>
      <c r="L132" s="236" t="n"/>
      <c r="M132" s="236" t="n"/>
      <c r="N132" s="236" t="n"/>
      <c r="O132" s="236" t="n"/>
      <c r="P132" s="236" t="n"/>
      <c r="Q132" s="236" t="n"/>
      <c r="R132" s="240" t="n"/>
      <c r="S132" s="240" t="n"/>
      <c r="T132" s="236" t="n"/>
      <c r="U132" s="239" t="n"/>
      <c r="V132" s="239" t="n"/>
      <c r="W132" s="236" t="n"/>
      <c r="X132" s="240" t="n"/>
      <c r="Y132" s="236" t="n"/>
      <c r="Z132" s="236" t="n"/>
      <c r="AA132" s="241" t="n"/>
      <c r="AB132" s="236" t="n"/>
    </row>
    <row r="133" ht="15" customHeight="1" s="283">
      <c r="A133" s="235" t="n"/>
      <c r="B133" s="222" t="n"/>
      <c r="C133" s="236" t="n"/>
      <c r="D133" s="236" t="n"/>
      <c r="E133" s="236" t="n"/>
      <c r="F133" s="236" t="n"/>
      <c r="G133" s="236" t="n"/>
      <c r="H133" s="236" t="n"/>
      <c r="I133" s="238" t="n"/>
      <c r="J133" s="239" t="n"/>
      <c r="K133" s="236" t="n"/>
      <c r="L133" s="236" t="n"/>
      <c r="M133" s="236" t="n"/>
      <c r="N133" s="236" t="n"/>
      <c r="O133" s="236" t="n"/>
      <c r="P133" s="236" t="n"/>
      <c r="Q133" s="236" t="n"/>
      <c r="R133" s="240" t="n"/>
      <c r="S133" s="240" t="n"/>
      <c r="T133" s="236" t="n"/>
      <c r="U133" s="239" t="n"/>
      <c r="V133" s="239" t="n"/>
      <c r="W133" s="236" t="n"/>
      <c r="X133" s="240" t="n"/>
      <c r="Y133" s="236" t="n"/>
      <c r="Z133" s="236" t="n"/>
      <c r="AA133" s="241" t="n"/>
      <c r="AB133" s="236" t="n"/>
    </row>
    <row r="134" ht="15" customHeight="1" s="283">
      <c r="A134" s="235" t="n"/>
      <c r="B134" s="222" t="n"/>
      <c r="C134" s="236" t="n"/>
      <c r="D134" s="236" t="n"/>
      <c r="E134" s="236" t="n"/>
      <c r="F134" s="236" t="n"/>
      <c r="G134" s="236" t="n"/>
      <c r="H134" s="236" t="n"/>
      <c r="I134" s="238" t="n"/>
      <c r="J134" s="239" t="n"/>
      <c r="K134" s="236" t="n"/>
      <c r="L134" s="236" t="n"/>
      <c r="M134" s="236" t="n"/>
      <c r="N134" s="236" t="n"/>
      <c r="O134" s="236" t="n"/>
      <c r="P134" s="236" t="n"/>
      <c r="Q134" s="236" t="n"/>
      <c r="R134" s="240" t="n"/>
      <c r="S134" s="240" t="n"/>
      <c r="T134" s="236" t="n"/>
      <c r="U134" s="239" t="n"/>
      <c r="V134" s="239" t="n"/>
      <c r="W134" s="236" t="n"/>
      <c r="X134" s="240" t="n"/>
      <c r="Y134" s="236" t="n"/>
      <c r="Z134" s="236" t="n"/>
      <c r="AA134" s="241" t="n"/>
      <c r="AB134" s="236" t="n"/>
    </row>
    <row r="135" ht="15" customHeight="1" s="283">
      <c r="A135" s="235" t="n"/>
      <c r="B135" s="222" t="n"/>
      <c r="C135" s="236" t="n"/>
      <c r="D135" s="236" t="n"/>
      <c r="E135" s="236" t="n"/>
      <c r="F135" s="236" t="n"/>
      <c r="G135" s="236" t="n"/>
      <c r="H135" s="236" t="n"/>
      <c r="I135" s="238" t="n"/>
      <c r="J135" s="239" t="n"/>
      <c r="K135" s="236" t="n"/>
      <c r="L135" s="236" t="n"/>
      <c r="M135" s="236" t="n"/>
      <c r="N135" s="236" t="n"/>
      <c r="O135" s="236" t="n"/>
      <c r="P135" s="236" t="n"/>
      <c r="Q135" s="236" t="n"/>
      <c r="R135" s="240" t="n"/>
      <c r="S135" s="240" t="n"/>
      <c r="T135" s="236" t="n"/>
      <c r="U135" s="239" t="n"/>
      <c r="V135" s="239" t="n"/>
      <c r="W135" s="236" t="n"/>
      <c r="X135" s="240" t="n"/>
      <c r="Y135" s="236" t="n"/>
      <c r="Z135" s="236" t="n"/>
      <c r="AA135" s="241" t="n"/>
      <c r="AB135" s="236" t="n"/>
    </row>
    <row r="136" ht="15" customHeight="1" s="283">
      <c r="A136" s="235" t="n"/>
      <c r="B136" s="222" t="n"/>
      <c r="C136" s="236" t="n"/>
      <c r="D136" s="236" t="n"/>
      <c r="E136" s="236" t="n"/>
      <c r="F136" s="236" t="n"/>
      <c r="G136" s="236" t="n"/>
      <c r="H136" s="236" t="n"/>
      <c r="I136" s="238" t="n"/>
      <c r="J136" s="239" t="n"/>
      <c r="K136" s="236" t="n"/>
      <c r="L136" s="236" t="n"/>
      <c r="M136" s="236" t="n"/>
      <c r="N136" s="236" t="n"/>
      <c r="O136" s="236" t="n"/>
      <c r="P136" s="236" t="n"/>
      <c r="Q136" s="236" t="n"/>
      <c r="R136" s="240" t="n"/>
      <c r="S136" s="240" t="n"/>
      <c r="T136" s="236" t="n"/>
      <c r="U136" s="239" t="n"/>
      <c r="V136" s="239" t="n"/>
      <c r="W136" s="236" t="n"/>
      <c r="X136" s="240" t="n"/>
      <c r="Y136" s="236" t="n"/>
      <c r="Z136" s="236" t="n"/>
      <c r="AA136" s="241" t="n"/>
      <c r="AB136" s="236" t="n"/>
    </row>
    <row r="137" ht="15" customHeight="1" s="283">
      <c r="A137" s="235" t="n"/>
      <c r="B137" s="222" t="n"/>
      <c r="C137" s="236" t="n"/>
      <c r="D137" s="236" t="n"/>
      <c r="E137" s="236" t="n"/>
      <c r="F137" s="236" t="n"/>
      <c r="G137" s="236" t="n"/>
      <c r="H137" s="236" t="n"/>
      <c r="I137" s="238" t="n"/>
      <c r="J137" s="239" t="n"/>
      <c r="K137" s="236" t="n"/>
      <c r="L137" s="236" t="n"/>
      <c r="M137" s="236" t="n"/>
      <c r="N137" s="236" t="n"/>
      <c r="O137" s="236" t="n"/>
      <c r="P137" s="236" t="n"/>
      <c r="Q137" s="236" t="n"/>
      <c r="R137" s="240" t="n"/>
      <c r="S137" s="240" t="n"/>
      <c r="T137" s="236" t="n"/>
      <c r="U137" s="239" t="n"/>
      <c r="V137" s="239" t="n"/>
      <c r="W137" s="236" t="n"/>
      <c r="X137" s="240" t="n"/>
      <c r="Y137" s="236" t="n"/>
      <c r="Z137" s="236" t="n"/>
      <c r="AA137" s="241" t="n"/>
      <c r="AB137" s="236" t="n"/>
    </row>
    <row r="138" ht="15" customHeight="1" s="283">
      <c r="A138" s="235" t="n"/>
      <c r="B138" s="222" t="n"/>
      <c r="C138" s="236" t="n"/>
      <c r="D138" s="236" t="n"/>
      <c r="E138" s="236" t="n"/>
      <c r="F138" s="236" t="n"/>
      <c r="G138" s="236" t="n"/>
      <c r="H138" s="236" t="n"/>
      <c r="I138" s="238" t="n"/>
      <c r="J138" s="239" t="n"/>
      <c r="K138" s="236" t="n"/>
      <c r="L138" s="236" t="n"/>
      <c r="M138" s="236" t="n"/>
      <c r="N138" s="236" t="n"/>
      <c r="O138" s="236" t="n"/>
      <c r="P138" s="236" t="n"/>
      <c r="Q138" s="236" t="n"/>
      <c r="R138" s="240" t="n"/>
      <c r="S138" s="240" t="n"/>
      <c r="T138" s="236" t="n"/>
      <c r="U138" s="239" t="n"/>
      <c r="V138" s="239" t="n"/>
      <c r="W138" s="236" t="n"/>
      <c r="X138" s="240" t="n"/>
      <c r="Y138" s="236" t="n"/>
      <c r="Z138" s="236" t="n"/>
      <c r="AA138" s="241" t="n"/>
      <c r="AB138" s="236" t="n"/>
    </row>
    <row r="139" ht="15" customHeight="1" s="283">
      <c r="A139" s="235" t="n"/>
      <c r="B139" s="222" t="n"/>
      <c r="C139" s="236" t="n"/>
      <c r="D139" s="236" t="n"/>
      <c r="E139" s="236" t="n"/>
      <c r="F139" s="236" t="n"/>
      <c r="G139" s="236" t="n"/>
      <c r="H139" s="236" t="n"/>
      <c r="I139" s="238" t="n"/>
      <c r="J139" s="239" t="n"/>
      <c r="K139" s="236" t="n"/>
      <c r="L139" s="236" t="n"/>
      <c r="M139" s="236" t="n"/>
      <c r="N139" s="236" t="n"/>
      <c r="O139" s="236" t="n"/>
      <c r="P139" s="236" t="n"/>
      <c r="Q139" s="236" t="n"/>
      <c r="R139" s="240" t="n"/>
      <c r="S139" s="240" t="n"/>
      <c r="T139" s="236" t="n"/>
      <c r="U139" s="239" t="n"/>
      <c r="V139" s="239" t="n"/>
      <c r="W139" s="236" t="n"/>
      <c r="X139" s="240" t="n"/>
      <c r="Y139" s="236" t="n"/>
      <c r="Z139" s="236" t="n"/>
      <c r="AA139" s="241" t="n"/>
      <c r="AB139" s="236" t="n"/>
    </row>
    <row r="140" ht="15" customHeight="1" s="283">
      <c r="A140" s="235" t="n"/>
      <c r="B140" s="222" t="n"/>
      <c r="C140" s="236" t="n"/>
      <c r="D140" s="236" t="n"/>
      <c r="E140" s="236" t="n"/>
      <c r="F140" s="236" t="n"/>
      <c r="G140" s="236" t="n"/>
      <c r="H140" s="236" t="n"/>
      <c r="I140" s="238" t="n"/>
      <c r="J140" s="239" t="n"/>
      <c r="K140" s="236" t="n"/>
      <c r="L140" s="236" t="n"/>
      <c r="M140" s="236" t="n"/>
      <c r="N140" s="236" t="n"/>
      <c r="O140" s="236" t="n"/>
      <c r="P140" s="236" t="n"/>
      <c r="Q140" s="236" t="n"/>
      <c r="R140" s="240" t="n"/>
      <c r="S140" s="240" t="n"/>
      <c r="T140" s="236" t="n"/>
      <c r="U140" s="239" t="n"/>
      <c r="V140" s="239" t="n"/>
      <c r="W140" s="236" t="n"/>
      <c r="X140" s="240" t="n"/>
      <c r="Y140" s="236" t="n"/>
      <c r="Z140" s="236" t="n"/>
      <c r="AA140" s="241" t="n"/>
      <c r="AB140" s="236" t="n"/>
    </row>
    <row r="141" ht="15" customHeight="1" s="283">
      <c r="A141" s="235" t="n"/>
      <c r="B141" s="222" t="n"/>
      <c r="C141" s="236" t="n"/>
      <c r="D141" s="236" t="n"/>
      <c r="E141" s="236" t="n"/>
      <c r="F141" s="236" t="n"/>
      <c r="G141" s="236" t="n"/>
      <c r="H141" s="236" t="n"/>
      <c r="I141" s="238" t="n"/>
      <c r="J141" s="239" t="n"/>
      <c r="K141" s="236" t="n"/>
      <c r="L141" s="236" t="n"/>
      <c r="M141" s="236" t="n"/>
      <c r="N141" s="236" t="n"/>
      <c r="O141" s="236" t="n"/>
      <c r="P141" s="236" t="n"/>
      <c r="Q141" s="236" t="n"/>
      <c r="R141" s="240" t="n"/>
      <c r="S141" s="240" t="n"/>
      <c r="T141" s="236" t="n"/>
      <c r="U141" s="239" t="n"/>
      <c r="V141" s="239" t="n"/>
      <c r="W141" s="236" t="n"/>
      <c r="X141" s="240" t="n"/>
      <c r="Y141" s="236" t="n"/>
      <c r="Z141" s="236" t="n"/>
      <c r="AA141" s="241" t="n"/>
      <c r="AB141" s="236" t="n"/>
    </row>
    <row r="142" ht="15" customHeight="1" s="283">
      <c r="A142" s="235" t="n"/>
      <c r="B142" s="222" t="n"/>
      <c r="C142" s="236" t="n"/>
      <c r="D142" s="236" t="n"/>
      <c r="E142" s="236" t="n"/>
      <c r="F142" s="236" t="n"/>
      <c r="G142" s="236" t="n"/>
      <c r="H142" s="236" t="n"/>
      <c r="I142" s="238" t="n"/>
      <c r="J142" s="239" t="n"/>
      <c r="K142" s="236" t="n"/>
      <c r="L142" s="236" t="n"/>
      <c r="M142" s="236" t="n"/>
      <c r="N142" s="236" t="n"/>
      <c r="O142" s="236" t="n"/>
      <c r="P142" s="236" t="n"/>
      <c r="Q142" s="236" t="n"/>
      <c r="R142" s="240" t="n"/>
      <c r="S142" s="240" t="n"/>
      <c r="T142" s="236" t="n"/>
      <c r="U142" s="239" t="n"/>
      <c r="V142" s="239" t="n"/>
      <c r="W142" s="236" t="n"/>
      <c r="X142" s="240" t="n"/>
      <c r="Y142" s="236" t="n"/>
      <c r="Z142" s="236" t="n"/>
      <c r="AA142" s="241" t="n"/>
      <c r="AB142" s="236" t="n"/>
    </row>
    <row r="143" ht="15" customHeight="1" s="283">
      <c r="A143" s="235" t="n"/>
      <c r="B143" s="222" t="n"/>
      <c r="C143" s="236" t="n"/>
      <c r="D143" s="236" t="n"/>
      <c r="E143" s="236" t="n"/>
      <c r="F143" s="236" t="n"/>
      <c r="G143" s="236" t="n"/>
      <c r="H143" s="236" t="n"/>
      <c r="I143" s="238" t="n"/>
      <c r="J143" s="239" t="n"/>
      <c r="K143" s="236" t="n"/>
      <c r="L143" s="236" t="n"/>
      <c r="M143" s="236" t="n"/>
      <c r="N143" s="236" t="n"/>
      <c r="O143" s="236" t="n"/>
      <c r="P143" s="236" t="n"/>
      <c r="Q143" s="236" t="n"/>
      <c r="R143" s="240" t="n"/>
      <c r="S143" s="240" t="n"/>
      <c r="T143" s="236" t="n"/>
      <c r="U143" s="239" t="n"/>
      <c r="V143" s="239" t="n"/>
      <c r="W143" s="236" t="n"/>
      <c r="X143" s="240" t="n"/>
      <c r="Y143" s="236" t="n"/>
      <c r="Z143" s="236" t="n"/>
      <c r="AA143" s="241" t="n"/>
      <c r="AB143" s="236" t="n"/>
    </row>
    <row r="144" ht="15" customHeight="1" s="283">
      <c r="A144" s="235" t="n"/>
      <c r="B144" s="222" t="n"/>
      <c r="C144" s="236" t="n"/>
      <c r="D144" s="236" t="n"/>
      <c r="E144" s="236" t="n"/>
      <c r="F144" s="236" t="n"/>
      <c r="G144" s="236" t="n"/>
      <c r="H144" s="236" t="n"/>
      <c r="I144" s="238" t="n"/>
      <c r="J144" s="239" t="n"/>
      <c r="K144" s="236" t="n"/>
      <c r="L144" s="236" t="n"/>
      <c r="M144" s="236" t="n"/>
      <c r="N144" s="236" t="n"/>
      <c r="O144" s="236" t="n"/>
      <c r="P144" s="236" t="n"/>
      <c r="Q144" s="236" t="n"/>
      <c r="R144" s="240" t="n"/>
      <c r="S144" s="240" t="n"/>
      <c r="T144" s="236" t="n"/>
      <c r="U144" s="239" t="n"/>
      <c r="V144" s="239" t="n"/>
      <c r="W144" s="236" t="n"/>
      <c r="X144" s="240" t="n"/>
      <c r="Y144" s="236" t="n"/>
      <c r="Z144" s="236" t="n"/>
      <c r="AA144" s="241" t="n"/>
      <c r="AB144" s="236" t="n"/>
    </row>
    <row r="145" ht="15" customHeight="1" s="283">
      <c r="A145" s="235" t="n"/>
      <c r="B145" s="222" t="n"/>
      <c r="C145" s="236" t="n"/>
      <c r="D145" s="236" t="n"/>
      <c r="E145" s="236" t="n"/>
      <c r="F145" s="236" t="n"/>
      <c r="G145" s="236" t="n"/>
      <c r="H145" s="236" t="n"/>
      <c r="I145" s="238" t="n"/>
      <c r="J145" s="239" t="n"/>
      <c r="K145" s="236" t="n"/>
      <c r="L145" s="236" t="n"/>
      <c r="M145" s="236" t="n"/>
      <c r="N145" s="236" t="n"/>
      <c r="O145" s="236" t="n"/>
      <c r="P145" s="236" t="n"/>
      <c r="Q145" s="236" t="n"/>
      <c r="R145" s="240" t="n"/>
      <c r="S145" s="240" t="n"/>
      <c r="T145" s="236" t="n"/>
      <c r="U145" s="239" t="n"/>
      <c r="V145" s="239" t="n"/>
      <c r="W145" s="236" t="n"/>
      <c r="X145" s="240" t="n"/>
      <c r="Y145" s="236" t="n"/>
      <c r="Z145" s="236" t="n"/>
      <c r="AA145" s="241" t="n"/>
      <c r="AB145" s="236" t="n"/>
    </row>
    <row r="146" ht="15" customHeight="1" s="283">
      <c r="A146" s="235" t="n"/>
      <c r="B146" s="222" t="n"/>
      <c r="C146" s="236" t="n"/>
      <c r="D146" s="236" t="n"/>
      <c r="E146" s="236" t="n"/>
      <c r="F146" s="236" t="n"/>
      <c r="G146" s="236" t="n"/>
      <c r="H146" s="236" t="n"/>
      <c r="I146" s="238" t="n"/>
      <c r="J146" s="239" t="n"/>
      <c r="K146" s="236" t="n"/>
      <c r="L146" s="236" t="n"/>
      <c r="M146" s="236" t="n"/>
      <c r="N146" s="236" t="n"/>
      <c r="O146" s="236" t="n"/>
      <c r="P146" s="236" t="n"/>
      <c r="Q146" s="236" t="n"/>
      <c r="R146" s="240" t="n"/>
      <c r="S146" s="240" t="n"/>
      <c r="T146" s="236" t="n"/>
      <c r="U146" s="239" t="n"/>
      <c r="V146" s="239" t="n"/>
      <c r="W146" s="236" t="n"/>
      <c r="X146" s="240" t="n"/>
      <c r="Y146" s="236" t="n"/>
      <c r="Z146" s="236" t="n"/>
      <c r="AA146" s="241" t="n"/>
      <c r="AB146" s="236" t="n"/>
    </row>
    <row r="147" ht="15" customHeight="1" s="283">
      <c r="A147" s="235" t="n"/>
      <c r="B147" s="222" t="n"/>
      <c r="C147" s="236" t="n"/>
      <c r="D147" s="236" t="n"/>
      <c r="E147" s="236" t="n"/>
      <c r="F147" s="236" t="n"/>
      <c r="G147" s="236" t="n"/>
      <c r="H147" s="236" t="n"/>
      <c r="I147" s="238" t="n"/>
      <c r="J147" s="239" t="n"/>
      <c r="K147" s="236" t="n"/>
      <c r="L147" s="236" t="n"/>
      <c r="M147" s="236" t="n"/>
      <c r="N147" s="236" t="n"/>
      <c r="O147" s="236" t="n"/>
      <c r="P147" s="236" t="n"/>
      <c r="Q147" s="236" t="n"/>
      <c r="R147" s="240" t="n"/>
      <c r="S147" s="240" t="n"/>
      <c r="T147" s="236" t="n"/>
      <c r="U147" s="239" t="n"/>
      <c r="V147" s="239" t="n"/>
      <c r="W147" s="236" t="n"/>
      <c r="X147" s="240" t="n"/>
      <c r="Y147" s="236" t="n"/>
      <c r="Z147" s="236" t="n"/>
      <c r="AA147" s="241" t="n"/>
      <c r="AB147" s="236" t="n"/>
    </row>
    <row r="148" ht="15" customHeight="1" s="283">
      <c r="A148" s="235" t="n"/>
      <c r="B148" s="222" t="n"/>
      <c r="C148" s="236" t="n"/>
      <c r="D148" s="236" t="n"/>
      <c r="E148" s="236" t="n"/>
      <c r="F148" s="236" t="n"/>
      <c r="G148" s="236" t="n"/>
      <c r="H148" s="236" t="n"/>
      <c r="I148" s="238" t="n"/>
      <c r="J148" s="239" t="n"/>
      <c r="K148" s="236" t="n"/>
      <c r="L148" s="236" t="n"/>
      <c r="M148" s="236" t="n"/>
      <c r="N148" s="236" t="n"/>
      <c r="O148" s="236" t="n"/>
      <c r="P148" s="236" t="n"/>
      <c r="Q148" s="236" t="n"/>
      <c r="R148" s="240" t="n"/>
      <c r="S148" s="240" t="n"/>
      <c r="T148" s="236" t="n"/>
      <c r="U148" s="239" t="n"/>
      <c r="V148" s="239" t="n"/>
      <c r="W148" s="236" t="n"/>
      <c r="X148" s="240" t="n"/>
      <c r="Y148" s="236" t="n"/>
      <c r="Z148" s="236" t="n"/>
      <c r="AA148" s="241" t="n"/>
      <c r="AB148" s="236" t="n"/>
    </row>
    <row r="149" ht="15" customHeight="1" s="283">
      <c r="A149" s="235" t="n"/>
      <c r="B149" s="222" t="n"/>
      <c r="C149" s="236" t="n"/>
      <c r="D149" s="236" t="n"/>
      <c r="E149" s="236" t="n"/>
      <c r="F149" s="236" t="n"/>
      <c r="G149" s="236" t="n"/>
      <c r="H149" s="236" t="n"/>
      <c r="I149" s="238" t="n"/>
      <c r="J149" s="239" t="n"/>
      <c r="K149" s="236" t="n"/>
      <c r="L149" s="236" t="n"/>
      <c r="M149" s="236" t="n"/>
      <c r="N149" s="236" t="n"/>
      <c r="O149" s="236" t="n"/>
      <c r="P149" s="236" t="n"/>
      <c r="Q149" s="236" t="n"/>
      <c r="R149" s="240" t="n"/>
      <c r="S149" s="240" t="n"/>
      <c r="T149" s="236" t="n"/>
      <c r="U149" s="239" t="n"/>
      <c r="V149" s="239" t="n"/>
      <c r="W149" s="236" t="n"/>
      <c r="X149" s="240" t="n"/>
      <c r="Y149" s="236" t="n"/>
      <c r="Z149" s="236" t="n"/>
      <c r="AA149" s="241" t="n"/>
      <c r="AB149" s="236" t="n"/>
    </row>
    <row r="150" ht="15" customHeight="1" s="283">
      <c r="A150" s="235" t="n"/>
      <c r="B150" s="222" t="n"/>
      <c r="C150" s="236" t="n"/>
      <c r="D150" s="236" t="n"/>
      <c r="E150" s="236" t="n"/>
      <c r="F150" s="236" t="n"/>
      <c r="G150" s="236" t="n"/>
      <c r="H150" s="236" t="n"/>
      <c r="I150" s="238" t="n"/>
      <c r="J150" s="239" t="n"/>
      <c r="K150" s="236" t="n"/>
      <c r="L150" s="236" t="n"/>
      <c r="M150" s="236" t="n"/>
      <c r="N150" s="236" t="n"/>
      <c r="O150" s="236" t="n"/>
      <c r="P150" s="236" t="n"/>
      <c r="Q150" s="236" t="n"/>
      <c r="R150" s="240" t="n"/>
      <c r="S150" s="240" t="n"/>
      <c r="T150" s="236" t="n"/>
      <c r="U150" s="239" t="n"/>
      <c r="V150" s="239" t="n"/>
      <c r="W150" s="236" t="n"/>
      <c r="X150" s="240" t="n"/>
      <c r="Y150" s="236" t="n"/>
      <c r="Z150" s="236" t="n"/>
      <c r="AA150" s="241" t="n"/>
      <c r="AB150" s="236" t="n"/>
    </row>
    <row r="151" ht="15" customHeight="1" s="283">
      <c r="A151" s="235" t="n"/>
      <c r="B151" s="222" t="n"/>
      <c r="C151" s="236" t="n"/>
      <c r="D151" s="236" t="n"/>
      <c r="E151" s="236" t="n"/>
      <c r="F151" s="236" t="n"/>
      <c r="G151" s="236" t="n"/>
      <c r="H151" s="236" t="n"/>
      <c r="I151" s="238" t="n"/>
      <c r="J151" s="239" t="n"/>
      <c r="K151" s="236" t="n"/>
      <c r="L151" s="236" t="n"/>
      <c r="M151" s="236" t="n"/>
      <c r="N151" s="236" t="n"/>
      <c r="O151" s="236" t="n"/>
      <c r="P151" s="236" t="n"/>
      <c r="Q151" s="236" t="n"/>
      <c r="R151" s="240" t="n"/>
      <c r="S151" s="240" t="n"/>
      <c r="T151" s="236" t="n"/>
      <c r="U151" s="239" t="n"/>
      <c r="V151" s="239" t="n"/>
      <c r="W151" s="236" t="n"/>
      <c r="X151" s="240" t="n"/>
      <c r="Y151" s="236" t="n"/>
      <c r="Z151" s="236" t="n"/>
      <c r="AA151" s="241" t="n"/>
      <c r="AB151" s="236" t="n"/>
    </row>
    <row r="152" ht="15" customHeight="1" s="283">
      <c r="A152" s="235" t="n"/>
      <c r="B152" s="222" t="n"/>
      <c r="C152" s="236" t="n"/>
      <c r="D152" s="236" t="n"/>
      <c r="E152" s="236" t="n"/>
      <c r="F152" s="236" t="n"/>
      <c r="G152" s="236" t="n"/>
      <c r="H152" s="236" t="n"/>
      <c r="I152" s="238" t="n"/>
      <c r="J152" s="239" t="n"/>
      <c r="K152" s="236" t="n"/>
      <c r="L152" s="236" t="n"/>
      <c r="M152" s="236" t="n"/>
      <c r="N152" s="236" t="n"/>
      <c r="O152" s="236" t="n"/>
      <c r="P152" s="236" t="n"/>
      <c r="Q152" s="236" t="n"/>
      <c r="R152" s="240" t="n"/>
      <c r="S152" s="240" t="n"/>
      <c r="T152" s="236" t="n"/>
      <c r="U152" s="239" t="n"/>
      <c r="V152" s="239" t="n"/>
      <c r="W152" s="236" t="n"/>
      <c r="X152" s="240" t="n"/>
      <c r="Y152" s="236" t="n"/>
      <c r="Z152" s="236" t="n"/>
      <c r="AA152" s="241" t="n"/>
      <c r="AB152" s="236" t="n"/>
    </row>
    <row r="153" ht="15" customHeight="1" s="283">
      <c r="A153" s="235" t="n"/>
      <c r="B153" s="222" t="n"/>
      <c r="C153" s="236" t="n"/>
      <c r="D153" s="236" t="n"/>
      <c r="E153" s="236" t="n"/>
      <c r="F153" s="236" t="n"/>
      <c r="G153" s="236" t="n"/>
      <c r="H153" s="236" t="n"/>
      <c r="I153" s="238" t="n"/>
      <c r="J153" s="239" t="n"/>
      <c r="K153" s="236" t="n"/>
      <c r="L153" s="236" t="n"/>
      <c r="M153" s="236" t="n"/>
      <c r="N153" s="236" t="n"/>
      <c r="O153" s="236" t="n"/>
      <c r="P153" s="236" t="n"/>
      <c r="Q153" s="236" t="n"/>
      <c r="R153" s="240" t="n"/>
      <c r="S153" s="240" t="n"/>
      <c r="T153" s="236" t="n"/>
      <c r="U153" s="239" t="n"/>
      <c r="V153" s="239" t="n"/>
      <c r="W153" s="236" t="n"/>
      <c r="X153" s="240" t="n"/>
      <c r="Y153" s="236" t="n"/>
      <c r="Z153" s="236" t="n"/>
      <c r="AA153" s="241" t="n"/>
      <c r="AB153" s="236" t="n"/>
    </row>
    <row r="154" ht="15" customHeight="1" s="283">
      <c r="A154" s="235" t="n"/>
      <c r="B154" s="222" t="n"/>
      <c r="C154" s="236" t="n"/>
      <c r="D154" s="236" t="n"/>
      <c r="E154" s="236" t="n"/>
      <c r="F154" s="236" t="n"/>
      <c r="G154" s="236" t="n"/>
      <c r="H154" s="236" t="n"/>
      <c r="I154" s="238" t="n"/>
      <c r="J154" s="239" t="n"/>
      <c r="K154" s="236" t="n"/>
      <c r="L154" s="236" t="n"/>
      <c r="M154" s="236" t="n"/>
      <c r="N154" s="236" t="n"/>
      <c r="O154" s="236" t="n"/>
      <c r="P154" s="236" t="n"/>
      <c r="Q154" s="236" t="n"/>
      <c r="R154" s="240" t="n"/>
      <c r="S154" s="240" t="n"/>
      <c r="T154" s="236" t="n"/>
      <c r="U154" s="239" t="n"/>
      <c r="V154" s="239" t="n"/>
      <c r="W154" s="236" t="n"/>
      <c r="X154" s="240" t="n"/>
      <c r="Y154" s="236" t="n"/>
      <c r="Z154" s="236" t="n"/>
      <c r="AA154" s="241" t="n"/>
      <c r="AB154" s="236" t="n"/>
    </row>
    <row r="155" ht="15" customHeight="1" s="283">
      <c r="A155" s="235" t="n"/>
      <c r="B155" s="222" t="n"/>
      <c r="C155" s="236" t="n"/>
      <c r="D155" s="236" t="n"/>
      <c r="E155" s="236" t="n"/>
      <c r="F155" s="236" t="n"/>
      <c r="G155" s="236" t="n"/>
      <c r="H155" s="236" t="n"/>
      <c r="I155" s="238" t="n"/>
      <c r="J155" s="239" t="n"/>
      <c r="K155" s="236" t="n"/>
      <c r="L155" s="236" t="n"/>
      <c r="M155" s="236" t="n"/>
      <c r="N155" s="236" t="n"/>
      <c r="O155" s="236" t="n"/>
      <c r="P155" s="236" t="n"/>
      <c r="Q155" s="236" t="n"/>
      <c r="R155" s="240" t="n"/>
      <c r="S155" s="240" t="n"/>
      <c r="T155" s="236" t="n"/>
      <c r="U155" s="239" t="n"/>
      <c r="V155" s="239" t="n"/>
      <c r="W155" s="236" t="n"/>
      <c r="X155" s="240" t="n"/>
      <c r="Y155" s="236" t="n"/>
      <c r="Z155" s="236" t="n"/>
      <c r="AA155" s="241" t="n"/>
      <c r="AB155" s="236" t="n"/>
    </row>
    <row r="156" ht="15" customHeight="1" s="283">
      <c r="A156" s="235" t="n"/>
      <c r="B156" s="222" t="n"/>
      <c r="C156" s="236" t="n"/>
      <c r="D156" s="236" t="n"/>
      <c r="E156" s="236" t="n"/>
      <c r="F156" s="236" t="n"/>
      <c r="G156" s="236" t="n"/>
      <c r="H156" s="236" t="n"/>
      <c r="I156" s="238" t="n"/>
      <c r="J156" s="239" t="n"/>
      <c r="K156" s="236" t="n"/>
      <c r="L156" s="236" t="n"/>
      <c r="M156" s="236" t="n"/>
      <c r="N156" s="236" t="n"/>
      <c r="O156" s="236" t="n"/>
      <c r="P156" s="236" t="n"/>
      <c r="Q156" s="236" t="n"/>
      <c r="R156" s="240" t="n"/>
      <c r="S156" s="240" t="n"/>
      <c r="T156" s="236" t="n"/>
      <c r="U156" s="239" t="n"/>
      <c r="V156" s="239" t="n"/>
      <c r="W156" s="236" t="n"/>
      <c r="X156" s="240" t="n"/>
      <c r="Y156" s="236" t="n"/>
      <c r="Z156" s="236" t="n"/>
      <c r="AA156" s="241" t="n"/>
      <c r="AB156" s="236" t="n"/>
    </row>
    <row r="157" ht="15" customHeight="1" s="283">
      <c r="A157" s="235" t="n"/>
      <c r="B157" s="222" t="n"/>
      <c r="C157" s="236" t="n"/>
      <c r="D157" s="236" t="n"/>
      <c r="E157" s="236" t="n"/>
      <c r="F157" s="236" t="n"/>
      <c r="G157" s="236" t="n"/>
      <c r="H157" s="236" t="n"/>
      <c r="I157" s="238" t="n"/>
      <c r="J157" s="239" t="n"/>
      <c r="K157" s="236" t="n"/>
      <c r="L157" s="236" t="n"/>
      <c r="M157" s="236" t="n"/>
      <c r="N157" s="236" t="n"/>
      <c r="O157" s="236" t="n"/>
      <c r="P157" s="236" t="n"/>
      <c r="Q157" s="236" t="n"/>
      <c r="R157" s="240" t="n"/>
      <c r="S157" s="240" t="n"/>
      <c r="T157" s="236" t="n"/>
      <c r="U157" s="239" t="n"/>
      <c r="V157" s="239" t="n"/>
      <c r="W157" s="236" t="n"/>
      <c r="X157" s="240" t="n"/>
      <c r="Y157" s="236" t="n"/>
      <c r="Z157" s="236" t="n"/>
      <c r="AA157" s="241" t="n"/>
      <c r="AB157" s="236" t="n"/>
    </row>
    <row r="158" ht="15" customHeight="1" s="283">
      <c r="A158" s="235" t="n"/>
      <c r="B158" s="222" t="n"/>
      <c r="C158" s="236" t="n"/>
      <c r="D158" s="236" t="n"/>
      <c r="E158" s="236" t="n"/>
      <c r="F158" s="236" t="n"/>
      <c r="G158" s="236" t="n"/>
      <c r="H158" s="236" t="n"/>
      <c r="I158" s="238" t="n"/>
      <c r="J158" s="239" t="n"/>
      <c r="K158" s="236" t="n"/>
      <c r="L158" s="236" t="n"/>
      <c r="M158" s="236" t="n"/>
      <c r="N158" s="236" t="n"/>
      <c r="O158" s="236" t="n"/>
      <c r="P158" s="236" t="n"/>
      <c r="Q158" s="236" t="n"/>
      <c r="R158" s="240" t="n"/>
      <c r="S158" s="240" t="n"/>
      <c r="T158" s="236" t="n"/>
      <c r="U158" s="239" t="n"/>
      <c r="V158" s="239" t="n"/>
      <c r="W158" s="236" t="n"/>
      <c r="X158" s="240" t="n"/>
      <c r="Y158" s="236" t="n"/>
      <c r="Z158" s="236" t="n"/>
      <c r="AA158" s="241" t="n"/>
      <c r="AB158" s="236" t="n"/>
    </row>
    <row r="159" ht="15" customHeight="1" s="283">
      <c r="A159" s="235" t="n"/>
      <c r="B159" s="222" t="n"/>
      <c r="C159" s="236" t="n"/>
      <c r="D159" s="236" t="n"/>
      <c r="E159" s="236" t="n"/>
      <c r="F159" s="236" t="n"/>
      <c r="G159" s="236" t="n"/>
      <c r="H159" s="236" t="n"/>
      <c r="I159" s="238" t="n"/>
      <c r="J159" s="239" t="n"/>
      <c r="K159" s="236" t="n"/>
      <c r="L159" s="236" t="n"/>
      <c r="M159" s="236" t="n"/>
      <c r="N159" s="236" t="n"/>
      <c r="O159" s="236" t="n"/>
      <c r="P159" s="236" t="n"/>
      <c r="Q159" s="236" t="n"/>
      <c r="R159" s="240" t="n"/>
      <c r="S159" s="240" t="n"/>
      <c r="T159" s="236" t="n"/>
      <c r="U159" s="239" t="n"/>
      <c r="V159" s="239" t="n"/>
      <c r="W159" s="236" t="n"/>
      <c r="X159" s="240" t="n"/>
      <c r="Y159" s="236" t="n"/>
      <c r="Z159" s="236" t="n"/>
      <c r="AA159" s="241" t="n"/>
      <c r="AB159" s="236" t="n"/>
    </row>
    <row r="160" ht="15" customHeight="1" s="283">
      <c r="A160" s="235" t="n"/>
      <c r="B160" s="222" t="n"/>
      <c r="C160" s="244" t="n"/>
      <c r="D160" s="244" t="n"/>
      <c r="E160" s="244" t="n"/>
      <c r="F160" s="244" t="n"/>
      <c r="G160" s="244" t="n"/>
      <c r="H160" s="244" t="n"/>
      <c r="I160" s="223" t="n"/>
      <c r="J160" s="86" t="n"/>
      <c r="K160" s="244" t="n"/>
      <c r="L160" s="244" t="n"/>
      <c r="M160" s="244" t="n"/>
      <c r="N160" s="244" t="n"/>
      <c r="O160" s="244" t="n"/>
      <c r="P160" s="244" t="n"/>
      <c r="Q160" s="244" t="n"/>
      <c r="R160" s="245" t="n"/>
      <c r="S160" s="240" t="n"/>
      <c r="T160" s="244" t="n"/>
      <c r="U160" s="246" t="n"/>
      <c r="V160" s="244" t="n"/>
      <c r="W160" s="244" t="n"/>
      <c r="X160" s="245" t="n"/>
      <c r="Y160" s="246" t="n"/>
      <c r="Z160" s="86" t="n"/>
      <c r="AA160" s="241" t="n"/>
      <c r="AB160" s="244" t="n"/>
    </row>
    <row r="161" ht="15" customHeight="1" s="283">
      <c r="A161" s="235" t="n"/>
      <c r="B161" s="222" t="n"/>
      <c r="C161" s="244" t="n"/>
      <c r="D161" s="244" t="n"/>
      <c r="E161" s="244" t="n"/>
      <c r="F161" s="244" t="n"/>
      <c r="G161" s="244" t="n"/>
      <c r="H161" s="244" t="n"/>
      <c r="I161" s="223" t="n"/>
      <c r="J161" s="86" t="n"/>
      <c r="K161" s="244" t="n"/>
      <c r="L161" s="244" t="n"/>
      <c r="M161" s="244" t="n"/>
      <c r="N161" s="244" t="n"/>
      <c r="O161" s="244" t="n"/>
      <c r="P161" s="244" t="n"/>
      <c r="Q161" s="244" t="n"/>
      <c r="R161" s="245" t="n"/>
      <c r="S161" s="240" t="n"/>
      <c r="T161" s="244" t="n"/>
      <c r="U161" s="246" t="n"/>
      <c r="V161" s="244" t="n"/>
      <c r="W161" s="244" t="n"/>
      <c r="X161" s="245" t="n"/>
      <c r="Y161" s="246" t="n"/>
      <c r="Z161" s="86" t="n"/>
      <c r="AA161" s="241" t="n"/>
      <c r="AB161" s="244" t="n"/>
    </row>
    <row r="162" ht="15" customHeight="1" s="283">
      <c r="A162" s="235" t="n"/>
      <c r="B162" s="222" t="n"/>
      <c r="C162" s="244" t="n"/>
      <c r="D162" s="244" t="n"/>
      <c r="E162" s="244" t="n"/>
      <c r="F162" s="244" t="n"/>
      <c r="G162" s="244" t="n"/>
      <c r="H162" s="244" t="n"/>
      <c r="I162" s="223" t="n"/>
      <c r="J162" s="86" t="n"/>
      <c r="K162" s="244" t="n"/>
      <c r="L162" s="244" t="n"/>
      <c r="M162" s="244" t="n"/>
      <c r="N162" s="244" t="n"/>
      <c r="O162" s="244" t="n"/>
      <c r="P162" s="244" t="n"/>
      <c r="Q162" s="244" t="n"/>
      <c r="R162" s="245" t="n"/>
      <c r="S162" s="240" t="n"/>
      <c r="T162" s="244" t="n"/>
      <c r="U162" s="246" t="n"/>
      <c r="V162" s="244" t="n"/>
      <c r="W162" s="244" t="n"/>
      <c r="X162" s="245" t="n"/>
      <c r="Y162" s="246" t="n"/>
      <c r="Z162" s="86" t="n"/>
      <c r="AA162" s="241" t="n"/>
      <c r="AB162" s="244" t="n"/>
    </row>
    <row r="163" ht="15" customHeight="1" s="283">
      <c r="A163" s="235" t="n"/>
      <c r="B163" s="222" t="n"/>
      <c r="C163" s="244" t="n"/>
      <c r="D163" s="244" t="n"/>
      <c r="E163" s="244" t="n"/>
      <c r="F163" s="244" t="n"/>
      <c r="G163" s="244" t="n"/>
      <c r="H163" s="244" t="n"/>
      <c r="I163" s="223" t="n"/>
      <c r="J163" s="86" t="n"/>
      <c r="K163" s="244" t="n"/>
      <c r="L163" s="244" t="n"/>
      <c r="M163" s="244" t="n"/>
      <c r="N163" s="244" t="n"/>
      <c r="O163" s="244" t="n"/>
      <c r="P163" s="244" t="n"/>
      <c r="Q163" s="244" t="n"/>
      <c r="R163" s="245" t="n"/>
      <c r="S163" s="240" t="n"/>
      <c r="T163" s="244" t="n"/>
      <c r="U163" s="246" t="n"/>
      <c r="V163" s="244" t="n"/>
      <c r="W163" s="244" t="n"/>
      <c r="X163" s="245" t="n"/>
      <c r="Y163" s="246" t="n"/>
      <c r="Z163" s="86" t="n"/>
      <c r="AA163" s="241" t="n"/>
      <c r="AB163" s="244" t="n"/>
    </row>
    <row r="164" ht="15" customHeight="1" s="283">
      <c r="A164" s="235" t="n"/>
      <c r="B164" s="222" t="n"/>
      <c r="C164" s="244" t="n"/>
      <c r="D164" s="244" t="n"/>
      <c r="E164" s="244" t="n"/>
      <c r="F164" s="244" t="n"/>
      <c r="G164" s="244" t="n"/>
      <c r="H164" s="244" t="n"/>
      <c r="I164" s="223" t="n"/>
      <c r="J164" s="86" t="n"/>
      <c r="K164" s="244" t="n"/>
      <c r="L164" s="244" t="n"/>
      <c r="M164" s="244" t="n"/>
      <c r="N164" s="244" t="n"/>
      <c r="O164" s="244" t="n"/>
      <c r="P164" s="244" t="n"/>
      <c r="Q164" s="244" t="n"/>
      <c r="R164" s="245" t="n"/>
      <c r="S164" s="240" t="n"/>
      <c r="T164" s="244" t="n"/>
      <c r="U164" s="246" t="n"/>
      <c r="V164" s="244" t="n"/>
      <c r="W164" s="244" t="n"/>
      <c r="X164" s="245" t="n"/>
      <c r="Y164" s="246" t="n"/>
      <c r="Z164" s="86" t="n"/>
      <c r="AA164" s="241" t="n"/>
      <c r="AB164" s="244" t="n"/>
    </row>
    <row r="165" ht="15" customHeight="1" s="283">
      <c r="A165" s="235" t="n"/>
      <c r="B165" s="222" t="n"/>
      <c r="C165" s="244" t="n"/>
      <c r="D165" s="244" t="n"/>
      <c r="E165" s="244" t="n"/>
      <c r="F165" s="244" t="n"/>
      <c r="G165" s="244" t="n"/>
      <c r="H165" s="244" t="n"/>
      <c r="I165" s="223" t="n"/>
      <c r="J165" s="86" t="n"/>
      <c r="K165" s="244" t="n"/>
      <c r="L165" s="244" t="n"/>
      <c r="M165" s="244" t="n"/>
      <c r="N165" s="244" t="n"/>
      <c r="O165" s="244" t="n"/>
      <c r="P165" s="244" t="n"/>
      <c r="Q165" s="244" t="n"/>
      <c r="R165" s="245" t="n"/>
      <c r="S165" s="240" t="n"/>
      <c r="T165" s="244" t="n"/>
      <c r="U165" s="246" t="n"/>
      <c r="V165" s="244" t="n"/>
      <c r="W165" s="244" t="n"/>
      <c r="X165" s="245" t="n"/>
      <c r="Y165" s="246" t="n"/>
      <c r="Z165" s="86" t="n"/>
      <c r="AA165" s="241" t="n"/>
      <c r="AB165" s="244" t="n"/>
    </row>
    <row r="166" ht="15" customHeight="1" s="283">
      <c r="A166" s="235" t="n"/>
      <c r="B166" s="222" t="n"/>
      <c r="C166" s="244" t="n"/>
      <c r="D166" s="244" t="n"/>
      <c r="E166" s="244" t="n"/>
      <c r="F166" s="244" t="n"/>
      <c r="G166" s="244" t="n"/>
      <c r="H166" s="244" t="n"/>
      <c r="I166" s="223" t="n"/>
      <c r="J166" s="86" t="n"/>
      <c r="K166" s="244" t="n"/>
      <c r="L166" s="244" t="n"/>
      <c r="M166" s="244" t="n"/>
      <c r="N166" s="244" t="n"/>
      <c r="O166" s="244" t="n"/>
      <c r="P166" s="244" t="n"/>
      <c r="Q166" s="244" t="n"/>
      <c r="R166" s="245" t="n"/>
      <c r="S166" s="240" t="n"/>
      <c r="T166" s="244" t="n"/>
      <c r="U166" s="246" t="n"/>
      <c r="V166" s="244" t="n"/>
      <c r="W166" s="244" t="n"/>
      <c r="X166" s="245" t="n"/>
      <c r="Y166" s="246" t="n"/>
      <c r="Z166" s="86" t="n"/>
      <c r="AA166" s="241" t="n"/>
      <c r="AB166" s="244" t="n"/>
    </row>
    <row r="167" ht="15" customHeight="1" s="283">
      <c r="A167" s="235" t="n"/>
      <c r="B167" s="222" t="n"/>
      <c r="C167" s="244" t="n"/>
      <c r="D167" s="244" t="n"/>
      <c r="E167" s="244" t="n"/>
      <c r="F167" s="244" t="n"/>
      <c r="G167" s="244" t="n"/>
      <c r="H167" s="244" t="n"/>
      <c r="I167" s="223" t="n"/>
      <c r="J167" s="86" t="n"/>
      <c r="K167" s="244" t="n"/>
      <c r="L167" s="244" t="n"/>
      <c r="M167" s="244" t="n"/>
      <c r="N167" s="244" t="n"/>
      <c r="O167" s="244" t="n"/>
      <c r="P167" s="244" t="n"/>
      <c r="Q167" s="244" t="n"/>
      <c r="R167" s="245" t="n"/>
      <c r="S167" s="240" t="n"/>
      <c r="T167" s="244" t="n"/>
      <c r="U167" s="246" t="n"/>
      <c r="V167" s="244" t="n"/>
      <c r="W167" s="244" t="n"/>
      <c r="X167" s="245" t="n"/>
      <c r="Y167" s="246" t="n"/>
      <c r="Z167" s="86" t="n"/>
      <c r="AA167" s="241" t="n"/>
      <c r="AB167" s="244" t="n"/>
    </row>
    <row r="168" ht="15" customHeight="1" s="283">
      <c r="A168" s="235" t="n"/>
      <c r="B168" s="222" t="n"/>
      <c r="C168" s="244" t="n"/>
      <c r="D168" s="244" t="n"/>
      <c r="E168" s="244" t="n"/>
      <c r="F168" s="244" t="n"/>
      <c r="G168" s="244" t="n"/>
      <c r="H168" s="244" t="n"/>
      <c r="I168" s="223" t="n"/>
      <c r="J168" s="86" t="n"/>
      <c r="K168" s="244" t="n"/>
      <c r="L168" s="244" t="n"/>
      <c r="M168" s="244" t="n"/>
      <c r="N168" s="244" t="n"/>
      <c r="O168" s="244" t="n"/>
      <c r="P168" s="244" t="n"/>
      <c r="Q168" s="244" t="n"/>
      <c r="R168" s="245" t="n"/>
      <c r="S168" s="240" t="n"/>
      <c r="T168" s="244" t="n"/>
      <c r="U168" s="246" t="n"/>
      <c r="V168" s="244" t="n"/>
      <c r="W168" s="244" t="n"/>
      <c r="X168" s="245" t="n"/>
      <c r="Y168" s="246" t="n"/>
      <c r="Z168" s="86" t="n"/>
      <c r="AA168" s="241" t="n"/>
      <c r="AB168" s="244" t="n"/>
    </row>
    <row r="169" ht="15" customHeight="1" s="283">
      <c r="A169" s="235" t="n"/>
      <c r="B169" s="222" t="n"/>
      <c r="C169" s="244" t="n"/>
      <c r="D169" s="244" t="n"/>
      <c r="E169" s="244" t="n"/>
      <c r="F169" s="244" t="n"/>
      <c r="G169" s="244" t="n"/>
      <c r="H169" s="244" t="n"/>
      <c r="I169" s="223" t="n"/>
      <c r="J169" s="86" t="n"/>
      <c r="K169" s="244" t="n"/>
      <c r="L169" s="244" t="n"/>
      <c r="M169" s="244" t="n"/>
      <c r="N169" s="244" t="n"/>
      <c r="O169" s="244" t="n"/>
      <c r="P169" s="244" t="n"/>
      <c r="Q169" s="244" t="n"/>
      <c r="R169" s="245" t="n"/>
      <c r="S169" s="240" t="n"/>
      <c r="T169" s="244" t="n"/>
      <c r="U169" s="246" t="n"/>
      <c r="V169" s="244" t="n"/>
      <c r="W169" s="244" t="n"/>
      <c r="X169" s="245" t="n"/>
      <c r="Y169" s="246" t="n"/>
      <c r="Z169" s="86" t="n"/>
      <c r="AA169" s="241" t="n"/>
      <c r="AB169" s="244" t="n"/>
    </row>
    <row r="170" ht="15" customHeight="1" s="283">
      <c r="A170" s="235" t="n"/>
      <c r="B170" s="222" t="n"/>
      <c r="C170" s="244" t="n"/>
      <c r="D170" s="244" t="n"/>
      <c r="E170" s="244" t="n"/>
      <c r="F170" s="244" t="n"/>
      <c r="G170" s="244" t="n"/>
      <c r="H170" s="244" t="n"/>
      <c r="I170" s="223" t="n"/>
      <c r="J170" s="86" t="n"/>
      <c r="K170" s="244" t="n"/>
      <c r="L170" s="244" t="n"/>
      <c r="M170" s="244" t="n"/>
      <c r="N170" s="244" t="n"/>
      <c r="O170" s="244" t="n"/>
      <c r="P170" s="244" t="n"/>
      <c r="Q170" s="244" t="n"/>
      <c r="R170" s="245" t="n"/>
      <c r="S170" s="240" t="n"/>
      <c r="T170" s="244" t="n"/>
      <c r="U170" s="246" t="n"/>
      <c r="V170" s="244" t="n"/>
      <c r="W170" s="244" t="n"/>
      <c r="X170" s="245" t="n"/>
      <c r="Y170" s="246" t="n"/>
      <c r="Z170" s="86" t="n"/>
      <c r="AA170" s="241" t="n"/>
      <c r="AB170" s="244" t="n"/>
    </row>
    <row r="171" ht="15" customHeight="1" s="283">
      <c r="A171" s="235" t="n"/>
      <c r="B171" s="222" t="n"/>
      <c r="C171" s="244" t="n"/>
      <c r="D171" s="244" t="n"/>
      <c r="E171" s="244" t="n"/>
      <c r="F171" s="244" t="n"/>
      <c r="G171" s="244" t="n"/>
      <c r="H171" s="244" t="n"/>
      <c r="I171" s="223" t="n"/>
      <c r="J171" s="86" t="n"/>
      <c r="K171" s="244" t="n"/>
      <c r="L171" s="244" t="n"/>
      <c r="M171" s="244" t="n"/>
      <c r="N171" s="244" t="n"/>
      <c r="O171" s="244" t="n"/>
      <c r="P171" s="244" t="n"/>
      <c r="Q171" s="244" t="n"/>
      <c r="R171" s="245" t="n"/>
      <c r="S171" s="240" t="n"/>
      <c r="T171" s="244" t="n"/>
      <c r="U171" s="246" t="n"/>
      <c r="V171" s="244" t="n"/>
      <c r="W171" s="244" t="n"/>
      <c r="X171" s="245" t="n"/>
      <c r="Y171" s="246" t="n"/>
      <c r="Z171" s="86" t="n"/>
      <c r="AA171" s="241" t="n"/>
      <c r="AB171" s="244" t="n"/>
    </row>
    <row r="172" ht="15" customHeight="1" s="283">
      <c r="A172" s="235" t="n"/>
      <c r="B172" s="222" t="n"/>
      <c r="C172" s="244" t="n"/>
      <c r="D172" s="244" t="n"/>
      <c r="E172" s="244" t="n"/>
      <c r="F172" s="244" t="n"/>
      <c r="G172" s="244" t="n"/>
      <c r="H172" s="244" t="n"/>
      <c r="I172" s="223" t="n"/>
      <c r="J172" s="86" t="n"/>
      <c r="K172" s="244" t="n"/>
      <c r="L172" s="244" t="n"/>
      <c r="M172" s="244" t="n"/>
      <c r="N172" s="244" t="n"/>
      <c r="O172" s="244" t="n"/>
      <c r="P172" s="244" t="n"/>
      <c r="Q172" s="244" t="n"/>
      <c r="R172" s="245" t="n"/>
      <c r="S172" s="240" t="n"/>
      <c r="T172" s="244" t="n"/>
      <c r="U172" s="246" t="n"/>
      <c r="V172" s="244" t="n"/>
      <c r="W172" s="244" t="n"/>
      <c r="X172" s="245" t="n"/>
      <c r="Y172" s="246" t="n"/>
      <c r="Z172" s="86" t="n"/>
      <c r="AA172" s="241" t="n"/>
      <c r="AB172" s="244" t="n"/>
    </row>
    <row r="173" ht="15" customHeight="1" s="283">
      <c r="A173" s="235" t="n"/>
      <c r="B173" s="222" t="n"/>
      <c r="C173" s="244" t="n"/>
      <c r="D173" s="244" t="n"/>
      <c r="E173" s="244" t="n"/>
      <c r="F173" s="244" t="n"/>
      <c r="G173" s="244" t="n"/>
      <c r="H173" s="244" t="n"/>
      <c r="I173" s="223" t="n"/>
      <c r="J173" s="86" t="n"/>
      <c r="K173" s="244" t="n"/>
      <c r="L173" s="244" t="n"/>
      <c r="M173" s="244" t="n"/>
      <c r="N173" s="244" t="n"/>
      <c r="O173" s="244" t="n"/>
      <c r="P173" s="244" t="n"/>
      <c r="Q173" s="244" t="n"/>
      <c r="R173" s="245" t="n"/>
      <c r="S173" s="240" t="n"/>
      <c r="T173" s="244" t="n"/>
      <c r="U173" s="246" t="n"/>
      <c r="V173" s="244" t="n"/>
      <c r="W173" s="244" t="n"/>
      <c r="X173" s="245" t="n"/>
      <c r="Y173" s="246" t="n"/>
      <c r="Z173" s="86" t="n"/>
      <c r="AA173" s="241" t="n"/>
      <c r="AB173" s="244" t="n"/>
    </row>
    <row r="174" ht="15" customHeight="1" s="283">
      <c r="A174" s="235" t="n"/>
      <c r="B174" s="222" t="n"/>
      <c r="C174" s="244" t="n"/>
      <c r="D174" s="244" t="n"/>
      <c r="E174" s="244" t="n"/>
      <c r="F174" s="244" t="n"/>
      <c r="G174" s="244" t="n"/>
      <c r="H174" s="244" t="n"/>
      <c r="I174" s="223" t="n"/>
      <c r="J174" s="86" t="n"/>
      <c r="K174" s="244" t="n"/>
      <c r="L174" s="244" t="n"/>
      <c r="M174" s="244" t="n"/>
      <c r="N174" s="244" t="n"/>
      <c r="O174" s="244" t="n"/>
      <c r="P174" s="244" t="n"/>
      <c r="Q174" s="244" t="n"/>
      <c r="R174" s="245" t="n"/>
      <c r="S174" s="240" t="n"/>
      <c r="T174" s="244" t="n"/>
      <c r="U174" s="246" t="n"/>
      <c r="V174" s="244" t="n"/>
      <c r="W174" s="244" t="n"/>
      <c r="X174" s="245" t="n"/>
      <c r="Y174" s="246" t="n"/>
      <c r="Z174" s="86" t="n"/>
      <c r="AA174" s="241" t="n"/>
      <c r="AB174" s="244" t="n"/>
    </row>
    <row r="175" ht="15" customHeight="1" s="283">
      <c r="A175" s="235" t="n"/>
      <c r="B175" s="222" t="n"/>
      <c r="C175" s="244" t="n"/>
      <c r="D175" s="244" t="n"/>
      <c r="E175" s="244" t="n"/>
      <c r="F175" s="244" t="n"/>
      <c r="G175" s="244" t="n"/>
      <c r="H175" s="244" t="n"/>
      <c r="I175" s="223" t="n"/>
      <c r="J175" s="86" t="n"/>
      <c r="K175" s="244" t="n"/>
      <c r="L175" s="244" t="n"/>
      <c r="M175" s="244" t="n"/>
      <c r="N175" s="244" t="n"/>
      <c r="O175" s="244" t="n"/>
      <c r="P175" s="244" t="n"/>
      <c r="Q175" s="244" t="n"/>
      <c r="R175" s="245" t="n"/>
      <c r="S175" s="240" t="n"/>
      <c r="T175" s="244" t="n"/>
      <c r="U175" s="246" t="n"/>
      <c r="V175" s="244" t="n"/>
      <c r="W175" s="244" t="n"/>
      <c r="X175" s="245" t="n"/>
      <c r="Y175" s="246" t="n"/>
      <c r="Z175" s="86" t="n"/>
      <c r="AA175" s="241" t="n"/>
      <c r="AB175" s="244" t="n"/>
    </row>
    <row r="176" ht="15" customHeight="1" s="283">
      <c r="A176" s="235" t="n"/>
      <c r="B176" s="222" t="n"/>
      <c r="C176" s="244" t="n"/>
      <c r="D176" s="244" t="n"/>
      <c r="E176" s="244" t="n"/>
      <c r="F176" s="244" t="n"/>
      <c r="G176" s="244" t="n"/>
      <c r="H176" s="244" t="n"/>
      <c r="I176" s="223" t="n"/>
      <c r="J176" s="86" t="n"/>
      <c r="K176" s="244" t="n"/>
      <c r="L176" s="244" t="n"/>
      <c r="M176" s="244" t="n"/>
      <c r="N176" s="244" t="n"/>
      <c r="O176" s="244" t="n"/>
      <c r="P176" s="244" t="n"/>
      <c r="Q176" s="244" t="n"/>
      <c r="R176" s="245" t="n"/>
      <c r="S176" s="240" t="n"/>
      <c r="T176" s="244" t="n"/>
      <c r="U176" s="246" t="n"/>
      <c r="V176" s="244" t="n"/>
      <c r="W176" s="244" t="n"/>
      <c r="X176" s="245" t="n"/>
      <c r="Y176" s="246" t="n"/>
      <c r="Z176" s="86" t="n"/>
      <c r="AA176" s="241" t="n"/>
      <c r="AB176" s="244" t="n"/>
    </row>
    <row r="177" ht="15" customHeight="1" s="283">
      <c r="A177" s="235" t="n"/>
      <c r="B177" s="222" t="n"/>
      <c r="C177" s="244" t="n"/>
      <c r="D177" s="244" t="n"/>
      <c r="E177" s="244" t="n"/>
      <c r="F177" s="244" t="n"/>
      <c r="G177" s="244" t="n"/>
      <c r="H177" s="244" t="n"/>
      <c r="I177" s="223" t="n"/>
      <c r="J177" s="86" t="n"/>
      <c r="K177" s="244" t="n"/>
      <c r="L177" s="244" t="n"/>
      <c r="M177" s="244" t="n"/>
      <c r="N177" s="244" t="n"/>
      <c r="O177" s="244" t="n"/>
      <c r="P177" s="244" t="n"/>
      <c r="Q177" s="244" t="n"/>
      <c r="R177" s="245" t="n"/>
      <c r="S177" s="240" t="n"/>
      <c r="T177" s="244" t="n"/>
      <c r="U177" s="246" t="n"/>
      <c r="V177" s="244" t="n"/>
      <c r="W177" s="244" t="n"/>
      <c r="X177" s="245" t="n"/>
      <c r="Y177" s="246" t="n"/>
      <c r="Z177" s="86" t="n"/>
      <c r="AA177" s="241" t="n"/>
      <c r="AB177" s="244" t="n"/>
    </row>
    <row r="178" ht="15" customHeight="1" s="283">
      <c r="A178" s="235" t="n"/>
      <c r="B178" s="222" t="n"/>
      <c r="C178" s="244" t="n"/>
      <c r="D178" s="244" t="n"/>
      <c r="E178" s="244" t="n"/>
      <c r="F178" s="244" t="n"/>
      <c r="G178" s="244" t="n"/>
      <c r="H178" s="244" t="n"/>
      <c r="I178" s="223" t="n"/>
      <c r="J178" s="86" t="n"/>
      <c r="K178" s="244" t="n"/>
      <c r="L178" s="244" t="n"/>
      <c r="M178" s="244" t="n"/>
      <c r="N178" s="244" t="n"/>
      <c r="O178" s="244" t="n"/>
      <c r="P178" s="244" t="n"/>
      <c r="Q178" s="244" t="n"/>
      <c r="R178" s="245" t="n"/>
      <c r="S178" s="240" t="n"/>
      <c r="T178" s="244" t="n"/>
      <c r="U178" s="246" t="n"/>
      <c r="V178" s="244" t="n"/>
      <c r="W178" s="244" t="n"/>
      <c r="X178" s="245" t="n"/>
      <c r="Y178" s="246" t="n"/>
      <c r="Z178" s="86" t="n"/>
      <c r="AA178" s="241" t="n"/>
      <c r="AB178" s="244" t="n"/>
    </row>
    <row r="179" ht="15" customHeight="1" s="283">
      <c r="A179" s="235" t="n"/>
      <c r="B179" s="222" t="n"/>
      <c r="C179" s="244" t="n"/>
      <c r="D179" s="244" t="n"/>
      <c r="E179" s="244" t="n"/>
      <c r="F179" s="244" t="n"/>
      <c r="G179" s="244" t="n"/>
      <c r="H179" s="244" t="n"/>
      <c r="I179" s="223" t="n"/>
      <c r="J179" s="86" t="n"/>
      <c r="K179" s="244" t="n"/>
      <c r="L179" s="244" t="n"/>
      <c r="M179" s="244" t="n"/>
      <c r="N179" s="244" t="n"/>
      <c r="O179" s="244" t="n"/>
      <c r="P179" s="244" t="n"/>
      <c r="Q179" s="244" t="n"/>
      <c r="R179" s="245" t="n"/>
      <c r="S179" s="240" t="n"/>
      <c r="T179" s="244" t="n"/>
      <c r="U179" s="246" t="n"/>
      <c r="V179" s="244" t="n"/>
      <c r="W179" s="244" t="n"/>
      <c r="X179" s="245" t="n"/>
      <c r="Y179" s="246" t="n"/>
      <c r="Z179" s="86" t="n"/>
      <c r="AA179" s="241" t="n"/>
      <c r="AB179" s="244" t="n"/>
    </row>
    <row r="180" ht="15" customHeight="1" s="283">
      <c r="A180" s="235" t="n"/>
      <c r="B180" s="222" t="n"/>
      <c r="C180" s="244" t="n"/>
      <c r="D180" s="244" t="n"/>
      <c r="E180" s="244" t="n"/>
      <c r="F180" s="244" t="n"/>
      <c r="G180" s="244" t="n"/>
      <c r="H180" s="244" t="n"/>
      <c r="I180" s="223" t="n"/>
      <c r="J180" s="86" t="n"/>
      <c r="K180" s="244" t="n"/>
      <c r="L180" s="244" t="n"/>
      <c r="M180" s="244" t="n"/>
      <c r="N180" s="244" t="n"/>
      <c r="O180" s="244" t="n"/>
      <c r="P180" s="244" t="n"/>
      <c r="Q180" s="244" t="n"/>
      <c r="R180" s="245" t="n"/>
      <c r="S180" s="240" t="n"/>
      <c r="T180" s="244" t="n"/>
      <c r="U180" s="246" t="n"/>
      <c r="V180" s="244" t="n"/>
      <c r="W180" s="244" t="n"/>
      <c r="X180" s="245" t="n"/>
      <c r="Y180" s="246" t="n"/>
      <c r="Z180" s="86" t="n"/>
      <c r="AA180" s="241" t="n"/>
      <c r="AB180" s="244" t="n"/>
    </row>
    <row r="181" ht="15" customHeight="1" s="283">
      <c r="A181" s="235" t="n"/>
      <c r="B181" s="222" t="n"/>
      <c r="C181" s="244" t="n"/>
      <c r="D181" s="244" t="n"/>
      <c r="E181" s="244" t="n"/>
      <c r="F181" s="244" t="n"/>
      <c r="G181" s="244" t="n"/>
      <c r="H181" s="244" t="n"/>
      <c r="I181" s="223" t="n"/>
      <c r="J181" s="86" t="n"/>
      <c r="K181" s="244" t="n"/>
      <c r="L181" s="244" t="n"/>
      <c r="M181" s="244" t="n"/>
      <c r="N181" s="244" t="n"/>
      <c r="O181" s="244" t="n"/>
      <c r="P181" s="244" t="n"/>
      <c r="Q181" s="244" t="n"/>
      <c r="R181" s="245" t="n"/>
      <c r="S181" s="240" t="n"/>
      <c r="T181" s="244" t="n"/>
      <c r="U181" s="246" t="n"/>
      <c r="V181" s="244" t="n"/>
      <c r="W181" s="244" t="n"/>
      <c r="X181" s="245" t="n"/>
      <c r="Y181" s="246" t="n"/>
      <c r="Z181" s="86" t="n"/>
      <c r="AA181" s="241" t="n"/>
      <c r="AB181" s="244" t="n"/>
    </row>
    <row r="182" ht="15" customHeight="1" s="283">
      <c r="A182" s="235" t="n"/>
      <c r="B182" s="222" t="n"/>
      <c r="C182" s="244" t="n"/>
      <c r="D182" s="244" t="n"/>
      <c r="E182" s="244" t="n"/>
      <c r="F182" s="244" t="n"/>
      <c r="G182" s="244" t="n"/>
      <c r="H182" s="244" t="n"/>
      <c r="I182" s="223" t="n"/>
      <c r="J182" s="86" t="n"/>
      <c r="K182" s="244" t="n"/>
      <c r="L182" s="244" t="n"/>
      <c r="M182" s="244" t="n"/>
      <c r="N182" s="244" t="n"/>
      <c r="O182" s="244" t="n"/>
      <c r="P182" s="244" t="n"/>
      <c r="Q182" s="244" t="n"/>
      <c r="R182" s="245" t="n"/>
      <c r="S182" s="240" t="n"/>
      <c r="T182" s="244" t="n"/>
      <c r="U182" s="246" t="n"/>
      <c r="V182" s="244" t="n"/>
      <c r="W182" s="244" t="n"/>
      <c r="X182" s="245" t="n"/>
      <c r="Y182" s="246" t="n"/>
      <c r="Z182" s="86" t="n"/>
      <c r="AA182" s="241" t="n"/>
      <c r="AB182" s="244" t="n"/>
    </row>
    <row r="183" ht="15" customHeight="1" s="283">
      <c r="A183" s="235" t="n"/>
      <c r="B183" s="222" t="n"/>
      <c r="C183" s="244" t="n"/>
      <c r="D183" s="244" t="n"/>
      <c r="E183" s="244" t="n"/>
      <c r="F183" s="244" t="n"/>
      <c r="G183" s="244" t="n"/>
      <c r="H183" s="244" t="n"/>
      <c r="I183" s="223" t="n"/>
      <c r="J183" s="86" t="n"/>
      <c r="K183" s="244" t="n"/>
      <c r="L183" s="244" t="n"/>
      <c r="M183" s="244" t="n"/>
      <c r="N183" s="244" t="n"/>
      <c r="O183" s="244" t="n"/>
      <c r="P183" s="244" t="n"/>
      <c r="Q183" s="244" t="n"/>
      <c r="R183" s="245" t="n"/>
      <c r="S183" s="240" t="n"/>
      <c r="T183" s="244" t="n"/>
      <c r="U183" s="246" t="n"/>
      <c r="V183" s="244" t="n"/>
      <c r="W183" s="244" t="n"/>
      <c r="X183" s="245" t="n"/>
      <c r="Y183" s="246" t="n"/>
      <c r="Z183" s="86" t="n"/>
      <c r="AA183" s="241" t="n"/>
      <c r="AB183" s="244" t="n"/>
    </row>
    <row r="184" ht="15" customHeight="1" s="283">
      <c r="A184" s="235" t="n"/>
      <c r="B184" s="222" t="n"/>
      <c r="C184" s="244" t="n"/>
      <c r="D184" s="244" t="n"/>
      <c r="E184" s="244" t="n"/>
      <c r="F184" s="244" t="n"/>
      <c r="G184" s="244" t="n"/>
      <c r="H184" s="244" t="n"/>
      <c r="I184" s="223" t="n"/>
      <c r="J184" s="86" t="n"/>
      <c r="K184" s="244" t="n"/>
      <c r="L184" s="244" t="n"/>
      <c r="M184" s="244" t="n"/>
      <c r="N184" s="244" t="n"/>
      <c r="O184" s="244" t="n"/>
      <c r="P184" s="244" t="n"/>
      <c r="Q184" s="244" t="n"/>
      <c r="R184" s="245" t="n"/>
      <c r="S184" s="240" t="n"/>
      <c r="T184" s="244" t="n"/>
      <c r="U184" s="246" t="n"/>
      <c r="V184" s="244" t="n"/>
      <c r="W184" s="244" t="n"/>
      <c r="X184" s="245" t="n"/>
      <c r="Y184" s="246" t="n"/>
      <c r="Z184" s="86" t="n"/>
      <c r="AA184" s="241" t="n"/>
      <c r="AB184" s="244" t="n"/>
    </row>
    <row r="185" ht="15" customHeight="1" s="283">
      <c r="A185" s="235" t="n"/>
      <c r="B185" s="222" t="n"/>
      <c r="C185" s="244" t="n"/>
      <c r="D185" s="244" t="n"/>
      <c r="E185" s="244" t="n"/>
      <c r="F185" s="244" t="n"/>
      <c r="G185" s="244" t="n"/>
      <c r="H185" s="244" t="n"/>
      <c r="I185" s="223" t="n"/>
      <c r="J185" s="86" t="n"/>
      <c r="K185" s="244" t="n"/>
      <c r="L185" s="244" t="n"/>
      <c r="M185" s="244" t="n"/>
      <c r="N185" s="244" t="n"/>
      <c r="O185" s="244" t="n"/>
      <c r="P185" s="244" t="n"/>
      <c r="Q185" s="244" t="n"/>
      <c r="R185" s="245" t="n"/>
      <c r="S185" s="240" t="n"/>
      <c r="T185" s="244" t="n"/>
      <c r="U185" s="246" t="n"/>
      <c r="V185" s="244" t="n"/>
      <c r="W185" s="244" t="n"/>
      <c r="X185" s="245" t="n"/>
      <c r="Y185" s="246" t="n"/>
      <c r="Z185" s="86" t="n"/>
      <c r="AA185" s="241" t="n"/>
      <c r="AB185" s="244" t="n"/>
    </row>
    <row r="186" ht="15" customHeight="1" s="283">
      <c r="A186" s="235" t="n"/>
      <c r="B186" s="222" t="n"/>
      <c r="C186" s="244" t="n"/>
      <c r="D186" s="244" t="n"/>
      <c r="E186" s="244" t="n"/>
      <c r="F186" s="244" t="n"/>
      <c r="G186" s="244" t="n"/>
      <c r="H186" s="244" t="n"/>
      <c r="I186" s="223" t="n"/>
      <c r="J186" s="86" t="n"/>
      <c r="K186" s="244" t="n"/>
      <c r="L186" s="244" t="n"/>
      <c r="M186" s="244" t="n"/>
      <c r="N186" s="244" t="n"/>
      <c r="O186" s="244" t="n"/>
      <c r="P186" s="244" t="n"/>
      <c r="Q186" s="244" t="n"/>
      <c r="R186" s="245" t="n"/>
      <c r="S186" s="240" t="n"/>
      <c r="T186" s="244" t="n"/>
      <c r="U186" s="246" t="n"/>
      <c r="V186" s="244" t="n"/>
      <c r="W186" s="244" t="n"/>
      <c r="X186" s="245" t="n"/>
      <c r="Y186" s="246" t="n"/>
      <c r="Z186" s="86" t="n"/>
      <c r="AA186" s="241" t="n"/>
      <c r="AB186" s="244" t="n"/>
    </row>
    <row r="187" ht="15" customHeight="1" s="283">
      <c r="A187" s="235" t="n"/>
      <c r="B187" s="222" t="n"/>
      <c r="C187" s="244" t="n"/>
      <c r="D187" s="244" t="n"/>
      <c r="E187" s="244" t="n"/>
      <c r="F187" s="244" t="n"/>
      <c r="G187" s="244" t="n"/>
      <c r="H187" s="244" t="n"/>
      <c r="I187" s="223" t="n"/>
      <c r="J187" s="86" t="n"/>
      <c r="K187" s="244" t="n"/>
      <c r="L187" s="244" t="n"/>
      <c r="M187" s="244" t="n"/>
      <c r="N187" s="244" t="n"/>
      <c r="O187" s="244" t="n"/>
      <c r="P187" s="244" t="n"/>
      <c r="Q187" s="244" t="n"/>
      <c r="R187" s="245" t="n"/>
      <c r="S187" s="240" t="n"/>
      <c r="T187" s="244" t="n"/>
      <c r="U187" s="246" t="n"/>
      <c r="V187" s="244" t="n"/>
      <c r="W187" s="244" t="n"/>
      <c r="X187" s="245" t="n"/>
      <c r="Y187" s="246" t="n"/>
      <c r="Z187" s="86" t="n"/>
      <c r="AA187" s="241" t="n"/>
      <c r="AB187" s="244" t="n"/>
    </row>
    <row r="188" ht="15" customHeight="1" s="283">
      <c r="A188" s="235" t="n"/>
      <c r="B188" s="222" t="n"/>
      <c r="C188" s="244" t="n"/>
      <c r="D188" s="244" t="n"/>
      <c r="E188" s="244" t="n"/>
      <c r="F188" s="244" t="n"/>
      <c r="G188" s="244" t="n"/>
      <c r="H188" s="244" t="n"/>
      <c r="I188" s="223" t="n"/>
      <c r="J188" s="86" t="n"/>
      <c r="K188" s="244" t="n"/>
      <c r="L188" s="244" t="n"/>
      <c r="M188" s="244" t="n"/>
      <c r="N188" s="244" t="n"/>
      <c r="O188" s="244" t="n"/>
      <c r="P188" s="244" t="n"/>
      <c r="Q188" s="244" t="n"/>
      <c r="R188" s="245" t="n"/>
      <c r="S188" s="240" t="n"/>
      <c r="T188" s="244" t="n"/>
      <c r="U188" s="246" t="n"/>
      <c r="V188" s="244" t="n"/>
      <c r="W188" s="244" t="n"/>
      <c r="X188" s="245" t="n"/>
      <c r="Y188" s="246" t="n"/>
      <c r="Z188" s="86" t="n"/>
      <c r="AA188" s="241" t="n"/>
      <c r="AB188" s="244" t="n"/>
    </row>
    <row r="189" ht="15" customHeight="1" s="283">
      <c r="A189" s="235" t="n"/>
      <c r="B189" s="222" t="n"/>
      <c r="C189" s="244" t="n"/>
      <c r="D189" s="244" t="n"/>
      <c r="E189" s="244" t="n"/>
      <c r="F189" s="244" t="n"/>
      <c r="G189" s="244" t="n"/>
      <c r="H189" s="244" t="n"/>
      <c r="I189" s="223" t="n"/>
      <c r="J189" s="86" t="n"/>
      <c r="K189" s="244" t="n"/>
      <c r="L189" s="244" t="n"/>
      <c r="M189" s="244" t="n"/>
      <c r="N189" s="244" t="n"/>
      <c r="O189" s="244" t="n"/>
      <c r="P189" s="244" t="n"/>
      <c r="Q189" s="244" t="n"/>
      <c r="R189" s="245" t="n"/>
      <c r="S189" s="240" t="n"/>
      <c r="T189" s="244" t="n"/>
      <c r="U189" s="246" t="n"/>
      <c r="V189" s="244" t="n"/>
      <c r="W189" s="244" t="n"/>
      <c r="X189" s="245" t="n"/>
      <c r="Y189" s="246" t="n"/>
      <c r="Z189" s="86" t="n"/>
      <c r="AA189" s="241" t="n"/>
      <c r="AB189" s="244" t="n"/>
    </row>
    <row r="190" ht="15" customHeight="1" s="283">
      <c r="A190" s="235" t="n"/>
      <c r="B190" s="222" t="n"/>
      <c r="C190" s="244" t="n"/>
      <c r="D190" s="244" t="n"/>
      <c r="E190" s="244" t="n"/>
      <c r="F190" s="244" t="n"/>
      <c r="G190" s="244" t="n"/>
      <c r="H190" s="244" t="n"/>
      <c r="I190" s="223" t="n"/>
      <c r="J190" s="86" t="n"/>
      <c r="K190" s="244" t="n"/>
      <c r="L190" s="244" t="n"/>
      <c r="M190" s="244" t="n"/>
      <c r="N190" s="244" t="n"/>
      <c r="O190" s="244" t="n"/>
      <c r="P190" s="244" t="n"/>
      <c r="Q190" s="244" t="n"/>
      <c r="R190" s="245" t="n"/>
      <c r="S190" s="240" t="n"/>
      <c r="T190" s="244" t="n"/>
      <c r="U190" s="246" t="n"/>
      <c r="V190" s="244" t="n"/>
      <c r="W190" s="244" t="n"/>
      <c r="X190" s="245" t="n"/>
      <c r="Y190" s="246" t="n"/>
      <c r="Z190" s="86" t="n"/>
      <c r="AA190" s="241" t="n"/>
      <c r="AB190" s="244" t="n"/>
    </row>
    <row r="191" ht="15" customHeight="1" s="283">
      <c r="A191" s="235" t="n"/>
      <c r="B191" s="222" t="n"/>
      <c r="C191" s="244" t="n"/>
      <c r="D191" s="244" t="n"/>
      <c r="E191" s="244" t="n"/>
      <c r="F191" s="244" t="n"/>
      <c r="G191" s="244" t="n"/>
      <c r="H191" s="244" t="n"/>
      <c r="I191" s="223" t="n"/>
      <c r="J191" s="86" t="n"/>
      <c r="K191" s="244" t="n"/>
      <c r="L191" s="244" t="n"/>
      <c r="M191" s="244" t="n"/>
      <c r="N191" s="244" t="n"/>
      <c r="O191" s="244" t="n"/>
      <c r="P191" s="244" t="n"/>
      <c r="Q191" s="244" t="n"/>
      <c r="R191" s="245" t="n"/>
      <c r="S191" s="240" t="n"/>
      <c r="T191" s="244" t="n"/>
      <c r="U191" s="246" t="n"/>
      <c r="V191" s="244" t="n"/>
      <c r="W191" s="244" t="n"/>
      <c r="X191" s="245" t="n"/>
      <c r="Y191" s="246" t="n"/>
      <c r="Z191" s="86" t="n"/>
      <c r="AA191" s="241" t="n"/>
      <c r="AB191" s="244" t="n"/>
    </row>
    <row r="192" ht="15" customHeight="1" s="283">
      <c r="A192" s="235" t="n"/>
      <c r="B192" s="222" t="n"/>
      <c r="C192" s="244" t="n"/>
      <c r="D192" s="244" t="n"/>
      <c r="E192" s="244" t="n"/>
      <c r="F192" s="244" t="n"/>
      <c r="G192" s="244" t="n"/>
      <c r="H192" s="244" t="n"/>
      <c r="I192" s="223" t="n"/>
      <c r="J192" s="86" t="n"/>
      <c r="K192" s="244" t="n"/>
      <c r="L192" s="244" t="n"/>
      <c r="M192" s="244" t="n"/>
      <c r="N192" s="244" t="n"/>
      <c r="O192" s="244" t="n"/>
      <c r="P192" s="244" t="n"/>
      <c r="Q192" s="244" t="n"/>
      <c r="R192" s="245" t="n"/>
      <c r="S192" s="240" t="n"/>
      <c r="T192" s="244" t="n"/>
      <c r="U192" s="246" t="n"/>
      <c r="V192" s="244" t="n"/>
      <c r="W192" s="244" t="n"/>
      <c r="X192" s="245" t="n"/>
      <c r="Y192" s="246" t="n"/>
      <c r="Z192" s="86" t="n"/>
      <c r="AA192" s="241" t="n"/>
      <c r="AB192" s="244" t="n"/>
    </row>
    <row r="193" ht="15" customHeight="1" s="283">
      <c r="A193" s="235" t="n"/>
      <c r="B193" s="222" t="n"/>
      <c r="C193" s="244" t="n"/>
      <c r="D193" s="244" t="n"/>
      <c r="E193" s="244" t="n"/>
      <c r="F193" s="244" t="n"/>
      <c r="G193" s="244" t="n"/>
      <c r="H193" s="244" t="n"/>
      <c r="I193" s="223" t="n"/>
      <c r="J193" s="86" t="n"/>
      <c r="K193" s="244" t="n"/>
      <c r="L193" s="244" t="n"/>
      <c r="M193" s="244" t="n"/>
      <c r="N193" s="244" t="n"/>
      <c r="O193" s="244" t="n"/>
      <c r="P193" s="244" t="n"/>
      <c r="Q193" s="244" t="n"/>
      <c r="R193" s="245" t="n"/>
      <c r="S193" s="240" t="n"/>
      <c r="T193" s="244" t="n"/>
      <c r="U193" s="246" t="n"/>
      <c r="V193" s="244" t="n"/>
      <c r="W193" s="244" t="n"/>
      <c r="X193" s="245" t="n"/>
      <c r="Y193" s="246" t="n"/>
      <c r="Z193" s="86" t="n"/>
      <c r="AA193" s="241" t="n"/>
      <c r="AB193" s="244" t="n"/>
    </row>
    <row r="194" ht="15" customHeight="1" s="283">
      <c r="A194" s="235" t="n"/>
      <c r="B194" s="222" t="n"/>
      <c r="C194" s="244" t="n"/>
      <c r="D194" s="244" t="n"/>
      <c r="E194" s="244" t="n"/>
      <c r="F194" s="244" t="n"/>
      <c r="G194" s="244" t="n"/>
      <c r="H194" s="244" t="n"/>
      <c r="I194" s="223" t="n"/>
      <c r="J194" s="86" t="n"/>
      <c r="K194" s="244" t="n"/>
      <c r="L194" s="244" t="n"/>
      <c r="M194" s="244" t="n"/>
      <c r="N194" s="244" t="n"/>
      <c r="O194" s="244" t="n"/>
      <c r="P194" s="244" t="n"/>
      <c r="Q194" s="244" t="n"/>
      <c r="R194" s="245" t="n"/>
      <c r="S194" s="240" t="n"/>
      <c r="T194" s="244" t="n"/>
      <c r="U194" s="246" t="n"/>
      <c r="V194" s="244" t="n"/>
      <c r="W194" s="244" t="n"/>
      <c r="X194" s="245" t="n"/>
      <c r="Y194" s="246" t="n"/>
      <c r="Z194" s="86" t="n"/>
      <c r="AA194" s="241" t="n"/>
      <c r="AB194" s="244" t="n"/>
    </row>
    <row r="195" ht="15" customHeight="1" s="283">
      <c r="A195" s="235" t="n"/>
      <c r="B195" s="222" t="n"/>
      <c r="C195" s="244" t="n"/>
      <c r="D195" s="244" t="n"/>
      <c r="E195" s="244" t="n"/>
      <c r="F195" s="244" t="n"/>
      <c r="G195" s="244" t="n"/>
      <c r="H195" s="244" t="n"/>
      <c r="I195" s="223" t="n"/>
      <c r="J195" s="86" t="n"/>
      <c r="K195" s="244" t="n"/>
      <c r="L195" s="244" t="n"/>
      <c r="M195" s="244" t="n"/>
      <c r="N195" s="244" t="n"/>
      <c r="O195" s="244" t="n"/>
      <c r="P195" s="244" t="n"/>
      <c r="Q195" s="244" t="n"/>
      <c r="R195" s="245" t="n"/>
      <c r="S195" s="240" t="n"/>
      <c r="T195" s="244" t="n"/>
      <c r="U195" s="246" t="n"/>
      <c r="V195" s="244" t="n"/>
      <c r="W195" s="244" t="n"/>
      <c r="X195" s="245" t="n"/>
      <c r="Y195" s="246" t="n"/>
      <c r="Z195" s="86" t="n"/>
      <c r="AA195" s="241" t="n"/>
      <c r="AB195" s="244" t="n"/>
    </row>
    <row r="196" ht="15" customHeight="1" s="283">
      <c r="A196" s="235" t="n"/>
      <c r="B196" s="222" t="n"/>
      <c r="C196" s="244" t="n"/>
      <c r="D196" s="244" t="n"/>
      <c r="E196" s="244" t="n"/>
      <c r="F196" s="244" t="n"/>
      <c r="G196" s="244" t="n"/>
      <c r="H196" s="244" t="n"/>
      <c r="I196" s="223" t="n"/>
      <c r="J196" s="86" t="n"/>
      <c r="K196" s="244" t="n"/>
      <c r="L196" s="244" t="n"/>
      <c r="M196" s="244" t="n"/>
      <c r="N196" s="244" t="n"/>
      <c r="O196" s="244" t="n"/>
      <c r="P196" s="244" t="n"/>
      <c r="Q196" s="244" t="n"/>
      <c r="R196" s="245" t="n"/>
      <c r="S196" s="240" t="n"/>
      <c r="T196" s="244" t="n"/>
      <c r="U196" s="246" t="n"/>
      <c r="V196" s="244" t="n"/>
      <c r="W196" s="244" t="n"/>
      <c r="X196" s="245" t="n"/>
      <c r="Y196" s="246" t="n"/>
      <c r="Z196" s="86" t="n"/>
      <c r="AA196" s="241" t="n"/>
      <c r="AB196" s="244" t="n"/>
    </row>
    <row r="197" ht="15" customHeight="1" s="283">
      <c r="A197" s="235" t="n"/>
      <c r="B197" s="222" t="n"/>
      <c r="C197" s="244" t="n"/>
      <c r="D197" s="244" t="n"/>
      <c r="E197" s="244" t="n"/>
      <c r="F197" s="244" t="n"/>
      <c r="G197" s="244" t="n"/>
      <c r="H197" s="244" t="n"/>
      <c r="I197" s="223" t="n"/>
      <c r="J197" s="86" t="n"/>
      <c r="K197" s="244" t="n"/>
      <c r="L197" s="244" t="n"/>
      <c r="M197" s="244" t="n"/>
      <c r="N197" s="244" t="n"/>
      <c r="O197" s="244" t="n"/>
      <c r="P197" s="244" t="n"/>
      <c r="Q197" s="245" t="n"/>
      <c r="R197" s="245" t="n"/>
      <c r="S197" s="240" t="n"/>
      <c r="T197" s="244" t="n"/>
      <c r="U197" s="246" t="n"/>
      <c r="V197" s="244" t="n"/>
      <c r="W197" s="245" t="n"/>
      <c r="X197" s="244" t="n"/>
      <c r="Y197" s="246" t="n"/>
      <c r="Z197" s="247" t="n"/>
      <c r="AA197" s="241" t="n"/>
      <c r="AB197" s="244" t="n"/>
    </row>
    <row r="198" ht="15" customHeight="1" s="283">
      <c r="A198" s="235" t="n"/>
      <c r="B198" s="222" t="n"/>
      <c r="C198" s="244" t="n"/>
      <c r="D198" s="244" t="n"/>
      <c r="E198" s="244" t="n"/>
      <c r="F198" s="244" t="n"/>
      <c r="G198" s="244" t="n"/>
      <c r="H198" s="244" t="n"/>
      <c r="I198" s="223" t="n"/>
      <c r="J198" s="86" t="n"/>
      <c r="K198" s="244" t="n"/>
      <c r="L198" s="244" t="n"/>
      <c r="M198" s="244" t="n"/>
      <c r="N198" s="244" t="n"/>
      <c r="O198" s="244" t="n"/>
      <c r="P198" s="244" t="n"/>
      <c r="Q198" s="245" t="n"/>
      <c r="R198" s="245" t="n"/>
      <c r="S198" s="240" t="n"/>
      <c r="T198" s="244" t="n"/>
      <c r="U198" s="246" t="n"/>
      <c r="V198" s="244" t="n"/>
      <c r="W198" s="245" t="n"/>
      <c r="X198" s="244" t="n"/>
      <c r="Y198" s="246" t="n"/>
      <c r="Z198" s="247" t="n"/>
      <c r="AA198" s="241" t="n"/>
      <c r="AB198" s="244" t="n"/>
    </row>
    <row r="199" ht="15" customHeight="1" s="283">
      <c r="A199" s="235" t="n"/>
      <c r="B199" s="222" t="n"/>
      <c r="C199" s="244" t="n"/>
      <c r="D199" s="244" t="n"/>
      <c r="E199" s="244" t="n"/>
      <c r="F199" s="244" t="n"/>
      <c r="G199" s="244" t="n"/>
      <c r="H199" s="244" t="n"/>
      <c r="I199" s="223" t="n"/>
      <c r="J199" s="86" t="n"/>
      <c r="K199" s="244" t="n"/>
      <c r="L199" s="244" t="n"/>
      <c r="M199" s="244" t="n"/>
      <c r="N199" s="244" t="n"/>
      <c r="O199" s="244" t="n"/>
      <c r="P199" s="244" t="n"/>
      <c r="Q199" s="245" t="n"/>
      <c r="R199" s="245" t="n"/>
      <c r="S199" s="240" t="n"/>
      <c r="T199" s="244" t="n"/>
      <c r="U199" s="246" t="n"/>
      <c r="V199" s="244" t="n"/>
      <c r="W199" s="245" t="n"/>
      <c r="X199" s="244" t="n"/>
      <c r="Y199" s="246" t="n"/>
      <c r="Z199" s="247" t="n"/>
      <c r="AA199" s="241" t="n"/>
      <c r="AB199" s="244" t="n"/>
    </row>
    <row r="200" ht="15" customHeight="1" s="283">
      <c r="A200" s="235" t="n"/>
      <c r="B200" s="222" t="n"/>
      <c r="C200" s="244" t="n"/>
      <c r="D200" s="244" t="n"/>
      <c r="E200" s="244" t="n"/>
      <c r="F200" s="244" t="n"/>
      <c r="G200" s="244" t="n"/>
      <c r="H200" s="244" t="n"/>
      <c r="I200" s="223" t="n"/>
      <c r="J200" s="86" t="n"/>
      <c r="K200" s="244" t="n"/>
      <c r="L200" s="244" t="n"/>
      <c r="M200" s="244" t="n"/>
      <c r="N200" s="244" t="n"/>
      <c r="O200" s="244" t="n"/>
      <c r="P200" s="244" t="n"/>
      <c r="Q200" s="245" t="n"/>
      <c r="R200" s="245" t="n"/>
      <c r="S200" s="240" t="n"/>
      <c r="T200" s="244" t="n"/>
      <c r="U200" s="246" t="n"/>
      <c r="V200" s="244" t="n"/>
      <c r="W200" s="245" t="n"/>
      <c r="X200" s="244" t="n"/>
      <c r="Y200" s="246" t="n"/>
      <c r="Z200" s="247" t="n"/>
      <c r="AA200" s="241" t="n"/>
      <c r="AB200" s="244" t="n"/>
    </row>
    <row r="201" ht="15" customHeight="1" s="283">
      <c r="A201" s="235" t="n"/>
      <c r="B201" s="222" t="n"/>
      <c r="C201" s="244" t="n"/>
      <c r="D201" s="244" t="n"/>
      <c r="E201" s="244" t="n"/>
      <c r="F201" s="244" t="n"/>
      <c r="G201" s="244" t="n"/>
      <c r="H201" s="244" t="n"/>
      <c r="I201" s="223" t="n"/>
      <c r="J201" s="86" t="n"/>
      <c r="K201" s="244" t="n"/>
      <c r="L201" s="244" t="n"/>
      <c r="M201" s="244" t="n"/>
      <c r="N201" s="244" t="n"/>
      <c r="O201" s="244" t="n"/>
      <c r="P201" s="244" t="n"/>
      <c r="Q201" s="245" t="n"/>
      <c r="R201" s="245" t="n"/>
      <c r="S201" s="240" t="n"/>
      <c r="T201" s="244" t="n"/>
      <c r="U201" s="246" t="n"/>
      <c r="V201" s="244" t="n"/>
      <c r="W201" s="245" t="n"/>
      <c r="X201" s="244" t="n"/>
      <c r="Y201" s="246" t="n"/>
      <c r="Z201" s="247" t="n"/>
      <c r="AA201" s="241" t="n"/>
      <c r="AB201" s="244" t="n"/>
    </row>
    <row r="202" ht="15" customHeight="1" s="283">
      <c r="A202" s="235" t="n"/>
      <c r="B202" s="222" t="n"/>
      <c r="C202" s="244" t="n"/>
      <c r="D202" s="244" t="n"/>
      <c r="E202" s="244" t="n"/>
      <c r="F202" s="244" t="n"/>
      <c r="G202" s="244" t="n"/>
      <c r="H202" s="244" t="n"/>
      <c r="I202" s="223" t="n"/>
      <c r="J202" s="86" t="n"/>
      <c r="K202" s="244" t="n"/>
      <c r="L202" s="244" t="n"/>
      <c r="M202" s="244" t="n"/>
      <c r="N202" s="244" t="n"/>
      <c r="O202" s="244" t="n"/>
      <c r="P202" s="244" t="n"/>
      <c r="Q202" s="245" t="n"/>
      <c r="R202" s="245" t="n"/>
      <c r="S202" s="240" t="n"/>
      <c r="T202" s="244" t="n"/>
      <c r="U202" s="246" t="n"/>
      <c r="V202" s="244" t="n"/>
      <c r="W202" s="245" t="n"/>
      <c r="X202" s="244" t="n"/>
      <c r="Y202" s="246" t="n"/>
      <c r="Z202" s="247" t="n"/>
      <c r="AA202" s="241" t="n"/>
      <c r="AB202" s="244" t="n"/>
    </row>
    <row r="203" ht="15" customHeight="1" s="283">
      <c r="A203" s="235" t="n"/>
      <c r="B203" s="222" t="n"/>
      <c r="C203" s="244" t="n"/>
      <c r="D203" s="244" t="n"/>
      <c r="E203" s="244" t="n"/>
      <c r="F203" s="244" t="n"/>
      <c r="G203" s="244" t="n"/>
      <c r="H203" s="244" t="n"/>
      <c r="I203" s="223" t="n"/>
      <c r="J203" s="86" t="n"/>
      <c r="K203" s="244" t="n"/>
      <c r="L203" s="244" t="n"/>
      <c r="M203" s="244" t="n"/>
      <c r="N203" s="244" t="n"/>
      <c r="O203" s="244" t="n"/>
      <c r="P203" s="244" t="n"/>
      <c r="Q203" s="245" t="n"/>
      <c r="R203" s="245" t="n"/>
      <c r="S203" s="240" t="n"/>
      <c r="T203" s="244" t="n"/>
      <c r="U203" s="246" t="n"/>
      <c r="V203" s="244" t="n"/>
      <c r="W203" s="245" t="n"/>
      <c r="X203" s="244" t="n"/>
      <c r="Y203" s="246" t="n"/>
      <c r="Z203" s="247" t="n"/>
      <c r="AA203" s="241" t="n"/>
      <c r="AB203" s="244" t="n"/>
    </row>
    <row r="204" ht="15" customHeight="1" s="283">
      <c r="A204" s="235" t="n"/>
      <c r="B204" s="222" t="n"/>
      <c r="C204" s="244" t="n"/>
      <c r="D204" s="244" t="n"/>
      <c r="E204" s="244" t="n"/>
      <c r="F204" s="244" t="n"/>
      <c r="G204" s="244" t="n"/>
      <c r="H204" s="244" t="n"/>
      <c r="I204" s="223" t="n"/>
      <c r="J204" s="86" t="n"/>
      <c r="K204" s="244" t="n"/>
      <c r="L204" s="244" t="n"/>
      <c r="M204" s="244" t="n"/>
      <c r="N204" s="244" t="n"/>
      <c r="O204" s="244" t="n"/>
      <c r="P204" s="244" t="n"/>
      <c r="Q204" s="245" t="n"/>
      <c r="R204" s="245" t="n"/>
      <c r="S204" s="240" t="n"/>
      <c r="T204" s="244" t="n"/>
      <c r="U204" s="246" t="n"/>
      <c r="V204" s="244" t="n"/>
      <c r="W204" s="245" t="n"/>
      <c r="X204" s="244" t="n"/>
      <c r="Y204" s="246" t="n"/>
      <c r="Z204" s="247" t="n"/>
      <c r="AA204" s="241" t="n"/>
      <c r="AB204" s="244" t="n"/>
    </row>
    <row r="205" ht="15" customHeight="1" s="283">
      <c r="A205" s="235" t="n"/>
      <c r="B205" s="222" t="n"/>
      <c r="C205" s="244" t="n"/>
      <c r="D205" s="244" t="n"/>
      <c r="E205" s="244" t="n"/>
      <c r="F205" s="244" t="n"/>
      <c r="G205" s="244" t="n"/>
      <c r="H205" s="244" t="n"/>
      <c r="I205" s="223" t="n"/>
      <c r="J205" s="86" t="n"/>
      <c r="K205" s="244" t="n"/>
      <c r="L205" s="244" t="n"/>
      <c r="M205" s="244" t="n"/>
      <c r="N205" s="244" t="n"/>
      <c r="O205" s="244" t="n"/>
      <c r="P205" s="244" t="n"/>
      <c r="Q205" s="245" t="n"/>
      <c r="R205" s="245" t="n"/>
      <c r="S205" s="240" t="n"/>
      <c r="T205" s="244" t="n"/>
      <c r="U205" s="246" t="n"/>
      <c r="V205" s="244" t="n"/>
      <c r="W205" s="245" t="n"/>
      <c r="X205" s="244" t="n"/>
      <c r="Y205" s="246" t="n"/>
      <c r="Z205" s="247" t="n"/>
      <c r="AA205" s="241" t="n"/>
      <c r="AB205" s="244" t="n"/>
    </row>
    <row r="206" ht="15" customHeight="1" s="283">
      <c r="A206" s="235" t="n"/>
      <c r="B206" s="222" t="n"/>
      <c r="C206" s="244" t="n"/>
      <c r="D206" s="244" t="n"/>
      <c r="E206" s="244" t="n"/>
      <c r="F206" s="244" t="n"/>
      <c r="G206" s="244" t="n"/>
      <c r="H206" s="244" t="n"/>
      <c r="I206" s="223" t="n"/>
      <c r="J206" s="86" t="n"/>
      <c r="K206" s="244" t="n"/>
      <c r="L206" s="244" t="n"/>
      <c r="M206" s="244" t="n"/>
      <c r="N206" s="244" t="n"/>
      <c r="O206" s="244" t="n"/>
      <c r="P206" s="244" t="n"/>
      <c r="Q206" s="245" t="n"/>
      <c r="R206" s="245" t="n"/>
      <c r="S206" s="240" t="n"/>
      <c r="T206" s="244" t="n"/>
      <c r="U206" s="246" t="n"/>
      <c r="V206" s="244" t="n"/>
      <c r="W206" s="245" t="n"/>
      <c r="X206" s="244" t="n"/>
      <c r="Y206" s="246" t="n"/>
      <c r="Z206" s="247" t="n"/>
      <c r="AA206" s="241" t="n"/>
      <c r="AB206" s="244" t="n"/>
    </row>
    <row r="207" ht="15" customHeight="1" s="283">
      <c r="A207" s="235" t="n"/>
      <c r="B207" s="222" t="n"/>
      <c r="C207" s="244" t="n"/>
      <c r="D207" s="244" t="n"/>
      <c r="E207" s="244" t="n"/>
      <c r="F207" s="244" t="n"/>
      <c r="G207" s="244" t="n"/>
      <c r="H207" s="244" t="n"/>
      <c r="I207" s="223" t="n"/>
      <c r="J207" s="86" t="n"/>
      <c r="K207" s="244" t="n"/>
      <c r="L207" s="244" t="n"/>
      <c r="M207" s="244" t="n"/>
      <c r="N207" s="244" t="n"/>
      <c r="O207" s="244" t="n"/>
      <c r="P207" s="244" t="n"/>
      <c r="Q207" s="245" t="n"/>
      <c r="R207" s="245" t="n"/>
      <c r="S207" s="240" t="n"/>
      <c r="T207" s="244" t="n"/>
      <c r="U207" s="246" t="n"/>
      <c r="V207" s="244" t="n"/>
      <c r="W207" s="245" t="n"/>
      <c r="X207" s="244" t="n"/>
      <c r="Y207" s="246" t="n"/>
      <c r="Z207" s="247" t="n"/>
      <c r="AA207" s="241" t="n"/>
      <c r="AB207" s="244" t="n"/>
    </row>
    <row r="208" ht="15" customHeight="1" s="283">
      <c r="A208" s="235" t="n"/>
      <c r="B208" s="222" t="n"/>
      <c r="C208" s="244" t="n"/>
      <c r="D208" s="244" t="n"/>
      <c r="E208" s="244" t="n"/>
      <c r="F208" s="244" t="n"/>
      <c r="G208" s="244" t="n"/>
      <c r="H208" s="244" t="n"/>
      <c r="I208" s="223" t="n"/>
      <c r="J208" s="86" t="n"/>
      <c r="K208" s="244" t="n"/>
      <c r="L208" s="244" t="n"/>
      <c r="M208" s="244" t="n"/>
      <c r="N208" s="244" t="n"/>
      <c r="O208" s="244" t="n"/>
      <c r="P208" s="244" t="n"/>
      <c r="Q208" s="245" t="n"/>
      <c r="R208" s="245" t="n"/>
      <c r="S208" s="240" t="n"/>
      <c r="T208" s="244" t="n"/>
      <c r="U208" s="246" t="n"/>
      <c r="V208" s="244" t="n"/>
      <c r="W208" s="245" t="n"/>
      <c r="X208" s="244" t="n"/>
      <c r="Y208" s="246" t="n"/>
      <c r="Z208" s="247" t="n"/>
      <c r="AA208" s="241" t="n"/>
      <c r="AB208" s="244" t="n"/>
    </row>
    <row r="209" ht="15" customHeight="1" s="283">
      <c r="A209" s="235" t="n"/>
      <c r="B209" s="222" t="n"/>
      <c r="C209" s="244" t="n"/>
      <c r="D209" s="244" t="n"/>
      <c r="E209" s="244" t="n"/>
      <c r="F209" s="244" t="n"/>
      <c r="G209" s="244" t="n"/>
      <c r="H209" s="244" t="n"/>
      <c r="I209" s="223" t="n"/>
      <c r="J209" s="86" t="n"/>
      <c r="K209" s="244" t="n"/>
      <c r="L209" s="244" t="n"/>
      <c r="M209" s="244" t="n"/>
      <c r="N209" s="244" t="n"/>
      <c r="O209" s="244" t="n"/>
      <c r="P209" s="244" t="n"/>
      <c r="Q209" s="245" t="n"/>
      <c r="R209" s="245" t="n"/>
      <c r="S209" s="240" t="n"/>
      <c r="T209" s="244" t="n"/>
      <c r="U209" s="246" t="n"/>
      <c r="V209" s="244" t="n"/>
      <c r="W209" s="245" t="n"/>
      <c r="X209" s="244" t="n"/>
      <c r="Y209" s="246" t="n"/>
      <c r="Z209" s="247" t="n"/>
      <c r="AA209" s="241" t="n"/>
      <c r="AB209" s="244" t="n"/>
    </row>
    <row r="210" ht="15" customHeight="1" s="283">
      <c r="A210" s="235" t="n"/>
      <c r="B210" s="222" t="n"/>
      <c r="C210" s="244" t="n"/>
      <c r="D210" s="244" t="n"/>
      <c r="E210" s="244" t="n"/>
      <c r="F210" s="244" t="n"/>
      <c r="G210" s="244" t="n"/>
      <c r="H210" s="244" t="n"/>
      <c r="I210" s="223" t="n"/>
      <c r="J210" s="86" t="n"/>
      <c r="K210" s="244" t="n"/>
      <c r="L210" s="244" t="n"/>
      <c r="M210" s="244" t="n"/>
      <c r="N210" s="244" t="n"/>
      <c r="O210" s="244" t="n"/>
      <c r="P210" s="244" t="n"/>
      <c r="Q210" s="245" t="n"/>
      <c r="R210" s="245" t="n"/>
      <c r="S210" s="240" t="n"/>
      <c r="T210" s="244" t="n"/>
      <c r="U210" s="246" t="n"/>
      <c r="V210" s="244" t="n"/>
      <c r="W210" s="245" t="n"/>
      <c r="X210" s="244" t="n"/>
      <c r="Y210" s="246" t="n"/>
      <c r="Z210" s="247" t="n"/>
      <c r="AA210" s="241" t="n"/>
      <c r="AB210" s="244" t="n"/>
    </row>
    <row r="211" ht="15" customHeight="1" s="283">
      <c r="A211" s="235" t="n"/>
      <c r="B211" s="222" t="n"/>
      <c r="C211" s="244" t="n"/>
      <c r="D211" s="244" t="n"/>
      <c r="E211" s="244" t="n"/>
      <c r="F211" s="244" t="n"/>
      <c r="G211" s="244" t="n"/>
      <c r="H211" s="244" t="n"/>
      <c r="I211" s="223" t="n"/>
      <c r="J211" s="86" t="n"/>
      <c r="K211" s="244" t="n"/>
      <c r="L211" s="244" t="n"/>
      <c r="M211" s="244" t="n"/>
      <c r="N211" s="244" t="n"/>
      <c r="O211" s="244" t="n"/>
      <c r="P211" s="244" t="n"/>
      <c r="Q211" s="245" t="n"/>
      <c r="R211" s="245" t="n"/>
      <c r="S211" s="240" t="n"/>
      <c r="T211" s="244" t="n"/>
      <c r="U211" s="246" t="n"/>
      <c r="V211" s="244" t="n"/>
      <c r="W211" s="245" t="n"/>
      <c r="X211" s="244" t="n"/>
      <c r="Y211" s="246" t="n"/>
      <c r="Z211" s="247" t="n"/>
      <c r="AA211" s="241" t="n"/>
      <c r="AB211" s="244" t="n"/>
    </row>
    <row r="212" ht="15" customHeight="1" s="283">
      <c r="A212" s="235" t="n"/>
      <c r="B212" s="222" t="n"/>
      <c r="C212" s="244" t="n"/>
      <c r="D212" s="244" t="n"/>
      <c r="E212" s="244" t="n"/>
      <c r="F212" s="244" t="n"/>
      <c r="G212" s="244" t="n"/>
      <c r="H212" s="244" t="n"/>
      <c r="I212" s="223" t="n"/>
      <c r="J212" s="86" t="n"/>
      <c r="K212" s="244" t="n"/>
      <c r="L212" s="244" t="n"/>
      <c r="M212" s="244" t="n"/>
      <c r="N212" s="244" t="n"/>
      <c r="O212" s="244" t="n"/>
      <c r="P212" s="244" t="n"/>
      <c r="Q212" s="245" t="n"/>
      <c r="R212" s="245" t="n"/>
      <c r="S212" s="240" t="n"/>
      <c r="T212" s="244" t="n"/>
      <c r="U212" s="246" t="n"/>
      <c r="V212" s="244" t="n"/>
      <c r="W212" s="245" t="n"/>
      <c r="X212" s="244" t="n"/>
      <c r="Y212" s="246" t="n"/>
      <c r="Z212" s="247" t="n"/>
      <c r="AA212" s="241" t="n"/>
      <c r="AB212" s="244" t="n"/>
    </row>
    <row r="213" ht="15" customHeight="1" s="283">
      <c r="A213" s="235" t="n"/>
      <c r="B213" s="222" t="n"/>
      <c r="C213" s="244" t="n"/>
      <c r="D213" s="244" t="n"/>
      <c r="E213" s="244" t="n"/>
      <c r="F213" s="244" t="n"/>
      <c r="G213" s="244" t="n"/>
      <c r="H213" s="244" t="n"/>
      <c r="I213" s="223" t="n"/>
      <c r="J213" s="86" t="n"/>
      <c r="K213" s="244" t="n"/>
      <c r="L213" s="244" t="n"/>
      <c r="M213" s="244" t="n"/>
      <c r="N213" s="244" t="n"/>
      <c r="O213" s="244" t="n"/>
      <c r="P213" s="244" t="n"/>
      <c r="Q213" s="245" t="n"/>
      <c r="R213" s="245" t="n"/>
      <c r="S213" s="240" t="n"/>
      <c r="T213" s="244" t="n"/>
      <c r="U213" s="246" t="n"/>
      <c r="V213" s="244" t="n"/>
      <c r="W213" s="245" t="n"/>
      <c r="X213" s="244" t="n"/>
      <c r="Y213" s="246" t="n"/>
      <c r="Z213" s="247" t="n"/>
      <c r="AA213" s="241" t="n"/>
      <c r="AB213" s="244" t="n"/>
    </row>
    <row r="214" ht="15" customHeight="1" s="283">
      <c r="A214" s="235" t="n"/>
      <c r="B214" s="222" t="n"/>
      <c r="C214" s="244" t="n"/>
      <c r="D214" s="244" t="n"/>
      <c r="E214" s="244" t="n"/>
      <c r="F214" s="244" t="n"/>
      <c r="G214" s="244" t="n"/>
      <c r="H214" s="244" t="n"/>
      <c r="I214" s="223" t="n"/>
      <c r="J214" s="86" t="n"/>
      <c r="K214" s="244" t="n"/>
      <c r="L214" s="244" t="n"/>
      <c r="M214" s="244" t="n"/>
      <c r="N214" s="244" t="n"/>
      <c r="O214" s="244" t="n"/>
      <c r="P214" s="244" t="n"/>
      <c r="Q214" s="245" t="n"/>
      <c r="R214" s="245" t="n"/>
      <c r="S214" s="240" t="n"/>
      <c r="T214" s="244" t="n"/>
      <c r="U214" s="246" t="n"/>
      <c r="V214" s="244" t="n"/>
      <c r="W214" s="245" t="n"/>
      <c r="X214" s="244" t="n"/>
      <c r="Y214" s="246" t="n"/>
      <c r="Z214" s="247" t="n"/>
      <c r="AA214" s="241" t="n"/>
      <c r="AB214" s="244" t="n"/>
    </row>
    <row r="215" ht="15" customHeight="1" s="283">
      <c r="A215" s="235" t="n"/>
      <c r="B215" s="222" t="n"/>
      <c r="C215" s="244" t="n"/>
      <c r="D215" s="244" t="n"/>
      <c r="E215" s="244" t="n"/>
      <c r="F215" s="244" t="n"/>
      <c r="G215" s="244" t="n"/>
      <c r="H215" s="244" t="n"/>
      <c r="I215" s="223" t="n"/>
      <c r="J215" s="86" t="n"/>
      <c r="K215" s="244" t="n"/>
      <c r="L215" s="244" t="n"/>
      <c r="M215" s="244" t="n"/>
      <c r="N215" s="244" t="n"/>
      <c r="O215" s="244" t="n"/>
      <c r="P215" s="244" t="n"/>
      <c r="Q215" s="245" t="n"/>
      <c r="R215" s="245" t="n"/>
      <c r="S215" s="240" t="n"/>
      <c r="T215" s="244" t="n"/>
      <c r="U215" s="246" t="n"/>
      <c r="V215" s="244" t="n"/>
      <c r="W215" s="245" t="n"/>
      <c r="X215" s="244" t="n"/>
      <c r="Y215" s="246" t="n"/>
      <c r="Z215" s="247" t="n"/>
      <c r="AA215" s="241" t="n"/>
      <c r="AB215" s="244" t="n"/>
    </row>
    <row r="216" ht="15" customHeight="1" s="283">
      <c r="A216" s="235" t="n"/>
      <c r="B216" s="222" t="n"/>
      <c r="C216" s="244" t="n"/>
      <c r="D216" s="244" t="n"/>
      <c r="E216" s="244" t="n"/>
      <c r="F216" s="244" t="n"/>
      <c r="G216" s="244" t="n"/>
      <c r="H216" s="244" t="n"/>
      <c r="I216" s="223" t="n"/>
      <c r="J216" s="86" t="n"/>
      <c r="K216" s="244" t="n"/>
      <c r="L216" s="244" t="n"/>
      <c r="M216" s="244" t="n"/>
      <c r="N216" s="244" t="n"/>
      <c r="O216" s="244" t="n"/>
      <c r="P216" s="244" t="n"/>
      <c r="Q216" s="245" t="n"/>
      <c r="R216" s="245" t="n"/>
      <c r="S216" s="240" t="n"/>
      <c r="T216" s="244" t="n"/>
      <c r="U216" s="246" t="n"/>
      <c r="V216" s="244" t="n"/>
      <c r="W216" s="245" t="n"/>
      <c r="X216" s="244" t="n"/>
      <c r="Y216" s="246" t="n"/>
      <c r="Z216" s="247" t="n"/>
      <c r="AA216" s="241" t="n"/>
      <c r="AB216" s="244" t="n"/>
    </row>
    <row r="217" ht="15" customHeight="1" s="283">
      <c r="A217" s="235" t="n"/>
      <c r="B217" s="222" t="n"/>
      <c r="C217" s="244" t="n"/>
      <c r="D217" s="244" t="n"/>
      <c r="E217" s="244" t="n"/>
      <c r="F217" s="244" t="n"/>
      <c r="G217" s="244" t="n"/>
      <c r="H217" s="244" t="n"/>
      <c r="I217" s="223" t="n"/>
      <c r="J217" s="86" t="n"/>
      <c r="K217" s="244" t="n"/>
      <c r="L217" s="244" t="n"/>
      <c r="M217" s="244" t="n"/>
      <c r="N217" s="244" t="n"/>
      <c r="O217" s="244" t="n"/>
      <c r="P217" s="244" t="n"/>
      <c r="Q217" s="245" t="n"/>
      <c r="R217" s="245" t="n"/>
      <c r="S217" s="240" t="n"/>
      <c r="T217" s="244" t="n"/>
      <c r="U217" s="246" t="n"/>
      <c r="V217" s="244" t="n"/>
      <c r="W217" s="245" t="n"/>
      <c r="X217" s="244" t="n"/>
      <c r="Y217" s="246" t="n"/>
      <c r="Z217" s="247" t="n"/>
      <c r="AA217" s="241" t="n"/>
      <c r="AB217" s="244" t="n"/>
    </row>
    <row r="218" ht="15" customHeight="1" s="283">
      <c r="A218" s="235" t="n"/>
      <c r="B218" s="222" t="n"/>
      <c r="C218" s="244" t="n"/>
      <c r="D218" s="244" t="n"/>
      <c r="E218" s="244" t="n"/>
      <c r="F218" s="244" t="n"/>
      <c r="G218" s="244" t="n"/>
      <c r="H218" s="244" t="n"/>
      <c r="I218" s="223" t="n"/>
      <c r="J218" s="86" t="n"/>
      <c r="K218" s="244" t="n"/>
      <c r="L218" s="244" t="n"/>
      <c r="M218" s="244" t="n"/>
      <c r="N218" s="244" t="n"/>
      <c r="O218" s="244" t="n"/>
      <c r="P218" s="244" t="n"/>
      <c r="Q218" s="245" t="n"/>
      <c r="R218" s="245" t="n"/>
      <c r="S218" s="240" t="n"/>
      <c r="T218" s="244" t="n"/>
      <c r="U218" s="246" t="n"/>
      <c r="V218" s="244" t="n"/>
      <c r="W218" s="245" t="n"/>
      <c r="X218" s="244" t="n"/>
      <c r="Y218" s="246" t="n"/>
      <c r="Z218" s="247" t="n"/>
      <c r="AA218" s="241" t="n"/>
      <c r="AB218" s="244" t="n"/>
    </row>
    <row r="219" ht="15" customHeight="1" s="283">
      <c r="A219" s="235" t="n"/>
      <c r="B219" s="222" t="n"/>
      <c r="C219" s="244" t="n"/>
      <c r="D219" s="244" t="n"/>
      <c r="E219" s="244" t="n"/>
      <c r="F219" s="244" t="n"/>
      <c r="G219" s="244" t="n"/>
      <c r="H219" s="244" t="n"/>
      <c r="I219" s="223" t="n"/>
      <c r="J219" s="86" t="n"/>
      <c r="K219" s="244" t="n"/>
      <c r="L219" s="244" t="n"/>
      <c r="M219" s="244" t="n"/>
      <c r="N219" s="244" t="n"/>
      <c r="O219" s="244" t="n"/>
      <c r="P219" s="244" t="n"/>
      <c r="Q219" s="245" t="n"/>
      <c r="R219" s="245" t="n"/>
      <c r="S219" s="240" t="n"/>
      <c r="T219" s="244" t="n"/>
      <c r="U219" s="246" t="n"/>
      <c r="V219" s="244" t="n"/>
      <c r="W219" s="245" t="n"/>
      <c r="X219" s="244" t="n"/>
      <c r="Y219" s="246" t="n"/>
      <c r="Z219" s="247" t="n"/>
      <c r="AA219" s="241" t="n"/>
      <c r="AB219" s="244" t="n"/>
    </row>
    <row r="220" ht="15" customHeight="1" s="283">
      <c r="A220" s="235" t="n"/>
      <c r="B220" s="222" t="n"/>
      <c r="C220" s="244" t="n"/>
      <c r="D220" s="244" t="n"/>
      <c r="E220" s="244" t="n"/>
      <c r="F220" s="244" t="n"/>
      <c r="G220" s="244" t="n"/>
      <c r="H220" s="244" t="n"/>
      <c r="I220" s="223" t="n"/>
      <c r="J220" s="86" t="n"/>
      <c r="K220" s="244" t="n"/>
      <c r="L220" s="244" t="n"/>
      <c r="M220" s="244" t="n"/>
      <c r="N220" s="244" t="n"/>
      <c r="O220" s="244" t="n"/>
      <c r="P220" s="244" t="n"/>
      <c r="Q220" s="245" t="n"/>
      <c r="R220" s="245" t="n"/>
      <c r="S220" s="240" t="n"/>
      <c r="T220" s="244" t="n"/>
      <c r="U220" s="246" t="n"/>
      <c r="V220" s="244" t="n"/>
      <c r="W220" s="245" t="n"/>
      <c r="X220" s="244" t="n"/>
      <c r="Y220" s="246" t="n"/>
      <c r="Z220" s="247" t="n"/>
      <c r="AA220" s="241" t="n"/>
      <c r="AB220" s="244" t="n"/>
    </row>
    <row r="221" ht="15" customHeight="1" s="283">
      <c r="A221" s="235" t="n"/>
      <c r="B221" s="222" t="n"/>
      <c r="C221" s="244" t="n"/>
      <c r="D221" s="244" t="n"/>
      <c r="E221" s="244" t="n"/>
      <c r="F221" s="244" t="n"/>
      <c r="G221" s="244" t="n"/>
      <c r="H221" s="244" t="n"/>
      <c r="I221" s="223" t="n"/>
      <c r="J221" s="86" t="n"/>
      <c r="K221" s="244" t="n"/>
      <c r="L221" s="244" t="n"/>
      <c r="M221" s="244" t="n"/>
      <c r="N221" s="244" t="n"/>
      <c r="O221" s="244" t="n"/>
      <c r="P221" s="244" t="n"/>
      <c r="Q221" s="245" t="n"/>
      <c r="R221" s="245" t="n"/>
      <c r="S221" s="240" t="n"/>
      <c r="T221" s="244" t="n"/>
      <c r="U221" s="246" t="n"/>
      <c r="V221" s="244" t="n"/>
      <c r="W221" s="245" t="n"/>
      <c r="X221" s="244" t="n"/>
      <c r="Y221" s="246" t="n"/>
      <c r="Z221" s="247" t="n"/>
      <c r="AA221" s="241" t="n"/>
      <c r="AB221" s="244" t="n"/>
    </row>
    <row r="222" ht="15" customHeight="1" s="283">
      <c r="A222" s="235" t="n"/>
      <c r="B222" s="222" t="n"/>
      <c r="C222" s="244" t="n"/>
      <c r="D222" s="244" t="n"/>
      <c r="E222" s="244" t="n"/>
      <c r="F222" s="244" t="n"/>
      <c r="G222" s="244" t="n"/>
      <c r="H222" s="244" t="n"/>
      <c r="I222" s="223" t="n"/>
      <c r="J222" s="86" t="n"/>
      <c r="K222" s="244" t="n"/>
      <c r="L222" s="244" t="n"/>
      <c r="M222" s="244" t="n"/>
      <c r="N222" s="244" t="n"/>
      <c r="O222" s="244" t="n"/>
      <c r="P222" s="244" t="n"/>
      <c r="Q222" s="245" t="n"/>
      <c r="R222" s="245" t="n"/>
      <c r="S222" s="240" t="n"/>
      <c r="T222" s="244" t="n"/>
      <c r="U222" s="246" t="n"/>
      <c r="V222" s="244" t="n"/>
      <c r="W222" s="245" t="n"/>
      <c r="X222" s="244" t="n"/>
      <c r="Y222" s="246" t="n"/>
      <c r="Z222" s="247" t="n"/>
      <c r="AA222" s="241" t="n"/>
      <c r="AB222" s="244" t="n"/>
    </row>
    <row r="223" ht="15" customHeight="1" s="283">
      <c r="A223" s="235" t="n"/>
      <c r="B223" s="222" t="n"/>
      <c r="C223" s="244" t="n"/>
      <c r="D223" s="244" t="n"/>
      <c r="E223" s="244" t="n"/>
      <c r="F223" s="244" t="n"/>
      <c r="G223" s="244" t="n"/>
      <c r="H223" s="244" t="n"/>
      <c r="I223" s="223" t="n"/>
      <c r="J223" s="86" t="n"/>
      <c r="K223" s="244" t="n"/>
      <c r="L223" s="244" t="n"/>
      <c r="M223" s="244" t="n"/>
      <c r="N223" s="244" t="n"/>
      <c r="O223" s="244" t="n"/>
      <c r="P223" s="244" t="n"/>
      <c r="Q223" s="245" t="n"/>
      <c r="R223" s="245" t="n"/>
      <c r="S223" s="240" t="n"/>
      <c r="T223" s="244" t="n"/>
      <c r="U223" s="246" t="n"/>
      <c r="V223" s="244" t="n"/>
      <c r="W223" s="245" t="n"/>
      <c r="X223" s="244" t="n"/>
      <c r="Y223" s="246" t="n"/>
      <c r="Z223" s="247" t="n"/>
      <c r="AA223" s="241" t="n"/>
      <c r="AB223" s="244" t="n"/>
    </row>
    <row r="224" ht="15" customHeight="1" s="283">
      <c r="A224" s="235" t="n"/>
      <c r="B224" s="222" t="n"/>
      <c r="C224" s="244" t="n"/>
      <c r="D224" s="244" t="n"/>
      <c r="E224" s="244" t="n"/>
      <c r="F224" s="244" t="n"/>
      <c r="G224" s="244" t="n"/>
      <c r="H224" s="244" t="n"/>
      <c r="I224" s="223" t="n"/>
      <c r="J224" s="86" t="n"/>
      <c r="K224" s="244" t="n"/>
      <c r="L224" s="244" t="n"/>
      <c r="M224" s="244" t="n"/>
      <c r="N224" s="244" t="n"/>
      <c r="O224" s="244" t="n"/>
      <c r="P224" s="244" t="n"/>
      <c r="Q224" s="245" t="n"/>
      <c r="R224" s="245" t="n"/>
      <c r="S224" s="240" t="n"/>
      <c r="T224" s="244" t="n"/>
      <c r="U224" s="246" t="n"/>
      <c r="V224" s="244" t="n"/>
      <c r="W224" s="245" t="n"/>
      <c r="X224" s="244" t="n"/>
      <c r="Y224" s="246" t="n"/>
      <c r="Z224" s="247" t="n"/>
      <c r="AA224" s="241" t="n"/>
      <c r="AB224" s="244" t="n"/>
    </row>
    <row r="225" ht="15" customHeight="1" s="283">
      <c r="A225" s="235" t="n"/>
      <c r="B225" s="222" t="n"/>
      <c r="C225" s="244" t="n"/>
      <c r="D225" s="244" t="n"/>
      <c r="E225" s="244" t="n"/>
      <c r="F225" s="244" t="n"/>
      <c r="G225" s="244" t="n"/>
      <c r="H225" s="244" t="n"/>
      <c r="I225" s="223" t="n"/>
      <c r="J225" s="86" t="n"/>
      <c r="K225" s="244" t="n"/>
      <c r="L225" s="244" t="n"/>
      <c r="M225" s="244" t="n"/>
      <c r="N225" s="244" t="n"/>
      <c r="O225" s="244" t="n"/>
      <c r="P225" s="244" t="n"/>
      <c r="Q225" s="245" t="n"/>
      <c r="R225" s="245" t="n"/>
      <c r="S225" s="240" t="n"/>
      <c r="T225" s="244" t="n"/>
      <c r="U225" s="246" t="n"/>
      <c r="V225" s="244" t="n"/>
      <c r="W225" s="245" t="n"/>
      <c r="X225" s="244" t="n"/>
      <c r="Y225" s="246" t="n"/>
      <c r="Z225" s="247" t="n"/>
      <c r="AA225" s="241" t="n"/>
      <c r="AB225" s="244" t="n"/>
    </row>
    <row r="226" ht="15" customHeight="1" s="283">
      <c r="A226" s="235" t="n"/>
      <c r="B226" s="222" t="n"/>
      <c r="C226" s="244" t="n"/>
      <c r="D226" s="244" t="n"/>
      <c r="E226" s="244" t="n"/>
      <c r="F226" s="244" t="n"/>
      <c r="G226" s="244" t="n"/>
      <c r="H226" s="244" t="n"/>
      <c r="I226" s="223" t="n"/>
      <c r="J226" s="86" t="n"/>
      <c r="K226" s="244" t="n"/>
      <c r="L226" s="244" t="n"/>
      <c r="M226" s="244" t="n"/>
      <c r="N226" s="244" t="n"/>
      <c r="O226" s="244" t="n"/>
      <c r="P226" s="244" t="n"/>
      <c r="Q226" s="245" t="n"/>
      <c r="R226" s="245" t="n"/>
      <c r="S226" s="240" t="n"/>
      <c r="T226" s="244" t="n"/>
      <c r="U226" s="246" t="n"/>
      <c r="V226" s="244" t="n"/>
      <c r="W226" s="245" t="n"/>
      <c r="X226" s="244" t="n"/>
      <c r="Y226" s="246" t="n"/>
      <c r="Z226" s="247" t="n"/>
      <c r="AA226" s="241" t="n"/>
      <c r="AB226" s="244" t="n"/>
    </row>
    <row r="227" ht="15" customHeight="1" s="283">
      <c r="A227" s="235" t="n"/>
      <c r="B227" s="222" t="n"/>
      <c r="C227" s="244" t="n"/>
      <c r="D227" s="244" t="n"/>
      <c r="E227" s="244" t="n"/>
      <c r="F227" s="244" t="n"/>
      <c r="G227" s="244" t="n"/>
      <c r="H227" s="244" t="n"/>
      <c r="I227" s="223" t="n"/>
      <c r="J227" s="86" t="n"/>
      <c r="K227" s="244" t="n"/>
      <c r="L227" s="244" t="n"/>
      <c r="M227" s="244" t="n"/>
      <c r="N227" s="244" t="n"/>
      <c r="O227" s="244" t="n"/>
      <c r="P227" s="244" t="n"/>
      <c r="Q227" s="245" t="n"/>
      <c r="R227" s="245" t="n"/>
      <c r="S227" s="240" t="n"/>
      <c r="T227" s="244" t="n"/>
      <c r="U227" s="246" t="n"/>
      <c r="V227" s="244" t="n"/>
      <c r="W227" s="245" t="n"/>
      <c r="X227" s="244" t="n"/>
      <c r="Y227" s="246" t="n"/>
      <c r="Z227" s="247" t="n"/>
      <c r="AA227" s="241" t="n"/>
      <c r="AB227" s="244" t="n"/>
    </row>
    <row r="228" ht="15" customHeight="1" s="283">
      <c r="A228" s="235" t="n"/>
      <c r="B228" s="222" t="n"/>
      <c r="C228" s="244" t="n"/>
      <c r="D228" s="244" t="n"/>
      <c r="E228" s="244" t="n"/>
      <c r="F228" s="244" t="n"/>
      <c r="G228" s="244" t="n"/>
      <c r="H228" s="244" t="n"/>
      <c r="I228" s="223" t="n"/>
      <c r="J228" s="86" t="n"/>
      <c r="K228" s="244" t="n"/>
      <c r="L228" s="244" t="n"/>
      <c r="M228" s="244" t="n"/>
      <c r="N228" s="244" t="n"/>
      <c r="O228" s="244" t="n"/>
      <c r="P228" s="244" t="n"/>
      <c r="Q228" s="245" t="n"/>
      <c r="R228" s="245" t="n"/>
      <c r="S228" s="240" t="n"/>
      <c r="T228" s="244" t="n"/>
      <c r="U228" s="246" t="n"/>
      <c r="V228" s="244" t="n"/>
      <c r="W228" s="245" t="n"/>
      <c r="X228" s="244" t="n"/>
      <c r="Y228" s="246" t="n"/>
      <c r="Z228" s="247" t="n"/>
      <c r="AA228" s="241" t="n"/>
      <c r="AB228" s="244" t="n"/>
    </row>
    <row r="229" ht="15" customHeight="1" s="283">
      <c r="A229" s="235" t="n"/>
      <c r="B229" s="222" t="n"/>
      <c r="C229" s="244" t="n"/>
      <c r="D229" s="244" t="n"/>
      <c r="E229" s="244" t="n"/>
      <c r="F229" s="244" t="n"/>
      <c r="G229" s="244" t="n"/>
      <c r="H229" s="244" t="n"/>
      <c r="I229" s="223" t="n"/>
      <c r="J229" s="86" t="n"/>
      <c r="K229" s="244" t="n"/>
      <c r="L229" s="244" t="n"/>
      <c r="M229" s="244" t="n"/>
      <c r="N229" s="244" t="n"/>
      <c r="O229" s="244" t="n"/>
      <c r="P229" s="244" t="n"/>
      <c r="Q229" s="245" t="n"/>
      <c r="R229" s="245" t="n"/>
      <c r="S229" s="240" t="n"/>
      <c r="T229" s="244" t="n"/>
      <c r="U229" s="246" t="n"/>
      <c r="V229" s="244" t="n"/>
      <c r="W229" s="245" t="n"/>
      <c r="X229" s="244" t="n"/>
      <c r="Y229" s="246" t="n"/>
      <c r="Z229" s="247" t="n"/>
      <c r="AA229" s="241" t="n"/>
      <c r="AB229" s="244" t="n"/>
    </row>
    <row r="230" ht="15" customHeight="1" s="283">
      <c r="A230" s="235" t="n"/>
      <c r="B230" s="222" t="n"/>
      <c r="C230" s="244" t="n"/>
      <c r="D230" s="244" t="n"/>
      <c r="E230" s="244" t="n"/>
      <c r="F230" s="244" t="n"/>
      <c r="G230" s="244" t="n"/>
      <c r="H230" s="244" t="n"/>
      <c r="I230" s="223" t="n"/>
      <c r="J230" s="86" t="n"/>
      <c r="K230" s="244" t="n"/>
      <c r="L230" s="244" t="n"/>
      <c r="M230" s="244" t="n"/>
      <c r="N230" s="244" t="n"/>
      <c r="O230" s="244" t="n"/>
      <c r="P230" s="244" t="n"/>
      <c r="Q230" s="245" t="n"/>
      <c r="R230" s="245" t="n"/>
      <c r="S230" s="240" t="n"/>
      <c r="T230" s="244" t="n"/>
      <c r="U230" s="246" t="n"/>
      <c r="V230" s="244" t="n"/>
      <c r="W230" s="245" t="n"/>
      <c r="X230" s="244" t="n"/>
      <c r="Y230" s="246" t="n"/>
      <c r="Z230" s="247" t="n"/>
      <c r="AA230" s="241" t="n"/>
      <c r="AB230" s="244" t="n"/>
    </row>
    <row r="231" ht="15" customHeight="1" s="283">
      <c r="A231" s="235" t="n"/>
      <c r="B231" s="222" t="n"/>
      <c r="C231" s="244" t="n"/>
      <c r="D231" s="244" t="n"/>
      <c r="E231" s="244" t="n"/>
      <c r="F231" s="244" t="n"/>
      <c r="G231" s="244" t="n"/>
      <c r="H231" s="244" t="n"/>
      <c r="I231" s="223" t="n"/>
      <c r="J231" s="86" t="n"/>
      <c r="K231" s="244" t="n"/>
      <c r="L231" s="244" t="n"/>
      <c r="M231" s="244" t="n"/>
      <c r="N231" s="244" t="n"/>
      <c r="O231" s="244" t="n"/>
      <c r="P231" s="244" t="n"/>
      <c r="Q231" s="245" t="n"/>
      <c r="R231" s="245" t="n"/>
      <c r="S231" s="240" t="n"/>
      <c r="T231" s="244" t="n"/>
      <c r="U231" s="246" t="n"/>
      <c r="V231" s="244" t="n"/>
      <c r="W231" s="245" t="n"/>
      <c r="X231" s="244" t="n"/>
      <c r="Y231" s="246" t="n"/>
      <c r="Z231" s="247" t="n"/>
      <c r="AA231" s="241" t="n"/>
      <c r="AB231" s="244" t="n"/>
    </row>
    <row r="232" ht="15" customHeight="1" s="283">
      <c r="A232" s="235" t="n"/>
      <c r="B232" s="222" t="n"/>
      <c r="C232" s="244" t="n"/>
      <c r="D232" s="244" t="n"/>
      <c r="E232" s="244" t="n"/>
      <c r="F232" s="244" t="n"/>
      <c r="G232" s="244" t="n"/>
      <c r="H232" s="244" t="n"/>
      <c r="I232" s="223" t="n"/>
      <c r="J232" s="86" t="n"/>
      <c r="K232" s="244" t="n"/>
      <c r="L232" s="244" t="n"/>
      <c r="M232" s="244" t="n"/>
      <c r="N232" s="244" t="n"/>
      <c r="O232" s="244" t="n"/>
      <c r="P232" s="244" t="n"/>
      <c r="Q232" s="245" t="n"/>
      <c r="R232" s="245" t="n"/>
      <c r="S232" s="240" t="n"/>
      <c r="T232" s="244" t="n"/>
      <c r="U232" s="246" t="n"/>
      <c r="V232" s="244" t="n"/>
      <c r="W232" s="245" t="n"/>
      <c r="X232" s="244" t="n"/>
      <c r="Y232" s="246" t="n"/>
      <c r="Z232" s="247" t="n"/>
      <c r="AA232" s="241" t="n"/>
      <c r="AB232" s="244" t="n"/>
    </row>
    <row r="233" ht="15" customHeight="1" s="283">
      <c r="A233" s="235" t="n"/>
      <c r="B233" s="222" t="n"/>
      <c r="C233" s="244" t="n"/>
      <c r="D233" s="244" t="n"/>
      <c r="E233" s="244" t="n"/>
      <c r="F233" s="244" t="n"/>
      <c r="G233" s="244" t="n"/>
      <c r="H233" s="244" t="n"/>
      <c r="I233" s="223" t="n"/>
      <c r="J233" s="86" t="n"/>
      <c r="K233" s="244" t="n"/>
      <c r="L233" s="244" t="n"/>
      <c r="M233" s="244" t="n"/>
      <c r="N233" s="244" t="n"/>
      <c r="O233" s="244" t="n"/>
      <c r="P233" s="244" t="n"/>
      <c r="Q233" s="245" t="n"/>
      <c r="R233" s="245" t="n"/>
      <c r="S233" s="240" t="n"/>
      <c r="T233" s="244" t="n"/>
      <c r="U233" s="246" t="n"/>
      <c r="V233" s="244" t="n"/>
      <c r="W233" s="245" t="n"/>
      <c r="X233" s="244" t="n"/>
      <c r="Y233" s="246" t="n"/>
      <c r="Z233" s="247" t="n"/>
      <c r="AA233" s="241" t="n"/>
      <c r="AB233" s="244" t="n"/>
    </row>
    <row r="234" ht="15" customHeight="1" s="283">
      <c r="A234" s="235" t="n"/>
      <c r="B234" s="222" t="n"/>
      <c r="C234" s="244" t="n"/>
      <c r="D234" s="244" t="n"/>
      <c r="E234" s="244" t="n"/>
      <c r="F234" s="244" t="n"/>
      <c r="G234" s="244" t="n"/>
      <c r="H234" s="244" t="n"/>
      <c r="I234" s="223" t="n"/>
      <c r="J234" s="86" t="n"/>
      <c r="K234" s="244" t="n"/>
      <c r="L234" s="244" t="n"/>
      <c r="M234" s="244" t="n"/>
      <c r="N234" s="244" t="n"/>
      <c r="O234" s="244" t="n"/>
      <c r="P234" s="244" t="n"/>
      <c r="Q234" s="245" t="n"/>
      <c r="R234" s="245" t="n"/>
      <c r="S234" s="240" t="n"/>
      <c r="T234" s="244" t="n"/>
      <c r="U234" s="246" t="n"/>
      <c r="V234" s="244" t="n"/>
      <c r="W234" s="245" t="n"/>
      <c r="X234" s="244" t="n"/>
      <c r="Y234" s="246" t="n"/>
      <c r="Z234" s="247" t="n"/>
      <c r="AA234" s="241" t="n"/>
      <c r="AB234" s="244" t="n"/>
    </row>
    <row r="235" ht="15" customHeight="1" s="283">
      <c r="A235" s="235" t="n"/>
      <c r="B235" s="222" t="n"/>
      <c r="C235" s="244" t="n"/>
      <c r="D235" s="244" t="n"/>
      <c r="E235" s="244" t="n"/>
      <c r="F235" s="244" t="n"/>
      <c r="G235" s="244" t="n"/>
      <c r="H235" s="244" t="n"/>
      <c r="I235" s="223" t="n"/>
      <c r="J235" s="86" t="n"/>
      <c r="K235" s="244" t="n"/>
      <c r="L235" s="244" t="n"/>
      <c r="M235" s="244" t="n"/>
      <c r="N235" s="244" t="n"/>
      <c r="O235" s="244" t="n"/>
      <c r="P235" s="244" t="n"/>
      <c r="Q235" s="245" t="n"/>
      <c r="R235" s="245" t="n"/>
      <c r="S235" s="240" t="n"/>
      <c r="T235" s="244" t="n"/>
      <c r="U235" s="246" t="n"/>
      <c r="V235" s="244" t="n"/>
      <c r="W235" s="245" t="n"/>
      <c r="X235" s="244" t="n"/>
      <c r="Y235" s="246" t="n"/>
      <c r="Z235" s="247" t="n"/>
      <c r="AA235" s="241" t="n"/>
      <c r="AB235" s="244" t="n"/>
    </row>
    <row r="236" ht="15" customHeight="1" s="283">
      <c r="A236" s="235" t="n"/>
      <c r="B236" s="222" t="n"/>
      <c r="C236" s="244" t="n"/>
      <c r="D236" s="244" t="n"/>
      <c r="E236" s="244" t="n"/>
      <c r="F236" s="244" t="n"/>
      <c r="G236" s="244" t="n"/>
      <c r="H236" s="244" t="n"/>
      <c r="I236" s="223" t="n"/>
      <c r="J236" s="86" t="n"/>
      <c r="K236" s="244" t="n"/>
      <c r="L236" s="244" t="n"/>
      <c r="M236" s="244" t="n"/>
      <c r="N236" s="244" t="n"/>
      <c r="O236" s="244" t="n"/>
      <c r="P236" s="244" t="n"/>
      <c r="Q236" s="245" t="n"/>
      <c r="R236" s="245" t="n"/>
      <c r="S236" s="240" t="n"/>
      <c r="T236" s="244" t="n"/>
      <c r="U236" s="246" t="n"/>
      <c r="V236" s="244" t="n"/>
      <c r="W236" s="245" t="n"/>
      <c r="X236" s="244" t="n"/>
      <c r="Y236" s="246" t="n"/>
      <c r="Z236" s="247" t="n"/>
      <c r="AA236" s="241" t="n"/>
      <c r="AB236" s="244" t="n"/>
    </row>
    <row r="237">
      <c r="A237" s="1" t="n"/>
      <c r="B237" s="1" t="n"/>
      <c r="C237" s="1" t="n"/>
      <c r="D237" s="1" t="n"/>
      <c r="E237" s="1" t="n"/>
      <c r="F237" s="1" t="n"/>
      <c r="G237" s="1" t="n"/>
      <c r="H237" s="1" t="n"/>
      <c r="I237" s="1" t="n"/>
      <c r="J237" s="1" t="n"/>
      <c r="K237" s="18" t="n"/>
      <c r="L237" s="1" t="n"/>
      <c r="M237" s="1" t="n"/>
      <c r="N237" s="1" t="n"/>
      <c r="O237" s="1" t="n"/>
      <c r="P237" s="1" t="n"/>
      <c r="Q237" s="1" t="n"/>
      <c r="R237" s="1" t="n"/>
      <c r="S237" s="210" t="n"/>
      <c r="T237" s="210" t="n"/>
      <c r="U237" s="1" t="n"/>
      <c r="V237" s="18" t="n"/>
      <c r="W237" s="18" t="n"/>
      <c r="X237" s="1" t="n"/>
      <c r="Y237" s="210" t="n"/>
      <c r="Z237" s="1" t="n"/>
      <c r="AA237" s="18" t="n"/>
      <c r="AB237" s="212" t="n"/>
      <c r="AC237" s="1" t="n"/>
    </row>
    <row r="238">
      <c r="A238" s="1" t="n"/>
      <c r="B238" s="1" t="n"/>
      <c r="C238" s="1" t="n"/>
      <c r="D238" s="1" t="n"/>
      <c r="E238" s="1" t="n"/>
      <c r="F238" s="1" t="n"/>
      <c r="G238" s="1" t="n"/>
      <c r="H238" s="1" t="n"/>
      <c r="I238" s="1" t="n"/>
      <c r="J238" s="1" t="n"/>
      <c r="K238" s="18" t="n"/>
      <c r="L238" s="1" t="n"/>
      <c r="M238" s="1" t="n"/>
      <c r="N238" s="1" t="n"/>
      <c r="O238" s="1" t="n"/>
      <c r="P238" s="1" t="n"/>
      <c r="Q238" s="1" t="n"/>
      <c r="R238" s="1" t="n"/>
      <c r="S238" s="210" t="n"/>
      <c r="T238" s="210" t="n"/>
      <c r="U238" s="1" t="n"/>
      <c r="V238" s="18" t="n"/>
      <c r="W238" s="18" t="n"/>
      <c r="X238" s="1" t="n"/>
      <c r="Y238" s="210" t="n"/>
      <c r="Z238" s="1" t="n"/>
      <c r="AA238" s="18" t="n"/>
      <c r="AB238" s="212" t="n"/>
      <c r="AC238" s="1" t="n"/>
    </row>
    <row r="239">
      <c r="A239" s="1" t="n"/>
      <c r="B239" s="1" t="n"/>
      <c r="C239" s="1" t="n"/>
      <c r="D239" s="1" t="n"/>
      <c r="E239" s="1" t="n"/>
      <c r="F239" s="1" t="n"/>
      <c r="G239" s="1" t="n"/>
      <c r="H239" s="1" t="n"/>
      <c r="I239" s="1" t="n"/>
      <c r="J239" s="1" t="n"/>
      <c r="K239" s="18" t="n"/>
      <c r="L239" s="1" t="n"/>
      <c r="M239" s="1" t="n"/>
      <c r="N239" s="1" t="n"/>
      <c r="O239" s="1" t="n"/>
      <c r="P239" s="1" t="n"/>
      <c r="Q239" s="1" t="n"/>
      <c r="R239" s="1" t="n"/>
      <c r="S239" s="210" t="n"/>
      <c r="T239" s="210" t="n"/>
      <c r="U239" s="1" t="n"/>
      <c r="V239" s="18" t="n"/>
      <c r="W239" s="18" t="n"/>
      <c r="X239" s="1" t="n"/>
      <c r="Y239" s="210" t="n"/>
      <c r="Z239" s="1" t="n"/>
      <c r="AA239" s="18" t="n"/>
      <c r="AB239" s="212" t="n"/>
      <c r="AC239" s="1" t="n"/>
    </row>
    <row r="240">
      <c r="A240" s="1" t="n"/>
      <c r="B240" s="1" t="n"/>
      <c r="C240" s="1" t="n"/>
      <c r="D240" s="1" t="n"/>
      <c r="E240" s="1" t="n"/>
      <c r="F240" s="1" t="n"/>
      <c r="G240" s="1" t="n"/>
      <c r="H240" s="1" t="n"/>
      <c r="I240" s="1" t="n"/>
      <c r="J240" s="1" t="n"/>
      <c r="K240" s="18" t="n"/>
      <c r="L240" s="1" t="n"/>
      <c r="M240" s="1" t="n"/>
      <c r="N240" s="1" t="n"/>
      <c r="O240" s="1" t="n"/>
      <c r="P240" s="1" t="n"/>
      <c r="Q240" s="1" t="n"/>
      <c r="R240" s="1" t="n"/>
      <c r="S240" s="210" t="n"/>
      <c r="T240" s="210" t="n"/>
      <c r="U240" s="1" t="n"/>
      <c r="V240" s="18" t="n"/>
      <c r="W240" s="18" t="n"/>
      <c r="X240" s="1" t="n"/>
      <c r="Y240" s="210" t="n"/>
      <c r="Z240" s="1" t="n"/>
      <c r="AA240" s="18" t="n"/>
      <c r="AB240" s="212" t="n"/>
      <c r="AC240" s="1" t="n"/>
    </row>
    <row r="241">
      <c r="A241" s="1" t="n"/>
      <c r="B241" s="1" t="n"/>
      <c r="C241" s="1" t="n"/>
      <c r="D241" s="1" t="n"/>
      <c r="E241" s="1" t="n"/>
      <c r="F241" s="1" t="n"/>
      <c r="G241" s="1" t="n"/>
      <c r="H241" s="1" t="n"/>
      <c r="I241" s="1" t="n"/>
      <c r="J241" s="1" t="n"/>
      <c r="K241" s="18" t="n"/>
      <c r="L241" s="1" t="n"/>
      <c r="M241" s="1" t="n"/>
      <c r="N241" s="1" t="n"/>
      <c r="O241" s="1" t="n"/>
      <c r="P241" s="1" t="n"/>
      <c r="Q241" s="1" t="n"/>
      <c r="R241" s="1" t="n"/>
      <c r="S241" s="210" t="n"/>
      <c r="T241" s="210" t="n"/>
      <c r="U241" s="1" t="n"/>
      <c r="V241" s="18" t="n"/>
      <c r="W241" s="18" t="n"/>
      <c r="X241" s="1" t="n"/>
      <c r="Y241" s="210" t="n"/>
      <c r="Z241" s="1" t="n"/>
      <c r="AA241" s="18" t="n"/>
      <c r="AB241" s="212" t="n"/>
      <c r="AC241" s="1" t="n"/>
    </row>
    <row r="242">
      <c r="A242" s="1" t="n"/>
      <c r="B242" s="1" t="n"/>
      <c r="C242" s="1" t="n"/>
      <c r="D242" s="1" t="n"/>
      <c r="E242" s="1" t="n"/>
      <c r="F242" s="1" t="n"/>
      <c r="G242" s="1" t="n"/>
      <c r="H242" s="1" t="n"/>
      <c r="I242" s="1" t="n"/>
      <c r="J242" s="1" t="n"/>
      <c r="K242" s="18" t="n"/>
      <c r="L242" s="1" t="n"/>
      <c r="M242" s="1" t="n"/>
      <c r="N242" s="1" t="n"/>
      <c r="O242" s="1" t="n"/>
      <c r="P242" s="1" t="n"/>
      <c r="Q242" s="1" t="n"/>
      <c r="R242" s="1" t="n"/>
      <c r="S242" s="210" t="n"/>
      <c r="T242" s="210" t="n"/>
      <c r="U242" s="1" t="n"/>
      <c r="V242" s="18" t="n"/>
      <c r="W242" s="18" t="n"/>
      <c r="X242" s="1" t="n"/>
      <c r="Y242" s="210" t="n"/>
      <c r="Z242" s="1" t="n"/>
      <c r="AA242" s="18" t="n"/>
      <c r="AB242" s="212" t="n"/>
      <c r="AC242" s="1" t="n"/>
    </row>
    <row r="243">
      <c r="A243" s="1" t="n"/>
      <c r="B243" s="1" t="n"/>
      <c r="C243" s="1" t="n"/>
      <c r="D243" s="1" t="n"/>
      <c r="E243" s="1" t="n"/>
      <c r="F243" s="1" t="n"/>
      <c r="G243" s="1" t="n"/>
      <c r="H243" s="1" t="n"/>
      <c r="I243" s="1" t="n"/>
      <c r="J243" s="1" t="n"/>
      <c r="K243" s="18" t="n"/>
      <c r="L243" s="1" t="n"/>
      <c r="M243" s="1" t="n"/>
      <c r="N243" s="1" t="n"/>
      <c r="O243" s="1" t="n"/>
      <c r="P243" s="1" t="n"/>
      <c r="Q243" s="1" t="n"/>
      <c r="R243" s="1" t="n"/>
      <c r="S243" s="210" t="n"/>
      <c r="T243" s="210" t="n"/>
      <c r="U243" s="1" t="n"/>
      <c r="V243" s="18" t="n"/>
      <c r="W243" s="18" t="n"/>
      <c r="X243" s="1" t="n"/>
      <c r="Y243" s="210" t="n"/>
      <c r="Z243" s="1" t="n"/>
      <c r="AA243" s="18" t="n"/>
      <c r="AB243" s="212" t="n"/>
      <c r="AC243" s="1" t="n"/>
    </row>
    <row r="244">
      <c r="A244" s="1" t="n"/>
      <c r="B244" s="1" t="n"/>
      <c r="C244" s="1" t="n"/>
      <c r="D244" s="1" t="n"/>
      <c r="E244" s="1" t="n"/>
      <c r="F244" s="1" t="n"/>
      <c r="G244" s="1" t="n"/>
      <c r="H244" s="1" t="n"/>
      <c r="I244" s="1" t="n"/>
      <c r="J244" s="1" t="n"/>
      <c r="K244" s="18" t="n"/>
      <c r="L244" s="1" t="n"/>
      <c r="M244" s="1" t="n"/>
      <c r="N244" s="1" t="n"/>
      <c r="O244" s="1" t="n"/>
      <c r="P244" s="1" t="n"/>
      <c r="Q244" s="1" t="n"/>
      <c r="R244" s="1" t="n"/>
      <c r="S244" s="210" t="n"/>
      <c r="T244" s="210" t="n"/>
      <c r="U244" s="1" t="n"/>
      <c r="V244" s="18" t="n"/>
      <c r="W244" s="18" t="n"/>
      <c r="X244" s="1" t="n"/>
      <c r="Y244" s="210" t="n"/>
      <c r="Z244" s="1" t="n"/>
      <c r="AA244" s="18" t="n"/>
      <c r="AB244" s="212" t="n"/>
      <c r="AC244" s="1" t="n"/>
    </row>
    <row r="245">
      <c r="A245" s="1" t="n"/>
      <c r="B245" s="1" t="n"/>
      <c r="C245" s="1" t="n"/>
      <c r="D245" s="1" t="n"/>
      <c r="E245" s="1" t="n"/>
      <c r="F245" s="1" t="n"/>
      <c r="G245" s="1" t="n"/>
      <c r="H245" s="1" t="n"/>
      <c r="I245" s="1" t="n"/>
      <c r="J245" s="1" t="n"/>
      <c r="K245" s="18" t="n"/>
      <c r="L245" s="1" t="n"/>
      <c r="M245" s="1" t="n"/>
      <c r="N245" s="1" t="n"/>
      <c r="O245" s="1" t="n"/>
      <c r="P245" s="1" t="n"/>
      <c r="Q245" s="1" t="n"/>
      <c r="R245" s="1" t="n"/>
      <c r="S245" s="210" t="n"/>
      <c r="T245" s="210" t="n"/>
      <c r="U245" s="1" t="n"/>
      <c r="V245" s="18" t="n"/>
      <c r="W245" s="18" t="n"/>
      <c r="X245" s="1" t="n"/>
      <c r="Y245" s="210" t="n"/>
      <c r="Z245" s="1" t="n"/>
      <c r="AA245" s="18" t="n"/>
      <c r="AB245" s="212" t="n"/>
      <c r="AC245" s="1" t="n"/>
    </row>
    <row r="246">
      <c r="A246" s="1" t="n"/>
      <c r="B246" s="1" t="n"/>
      <c r="C246" s="1" t="n"/>
      <c r="D246" s="1" t="n"/>
      <c r="E246" s="1" t="n"/>
      <c r="F246" s="1" t="n"/>
      <c r="G246" s="1" t="n"/>
      <c r="H246" s="1" t="n"/>
      <c r="I246" s="1" t="n"/>
      <c r="J246" s="1" t="n"/>
      <c r="K246" s="18" t="n"/>
      <c r="L246" s="1" t="n"/>
      <c r="M246" s="1" t="n"/>
      <c r="N246" s="1" t="n"/>
      <c r="O246" s="1" t="n"/>
      <c r="P246" s="1" t="n"/>
      <c r="Q246" s="1" t="n"/>
      <c r="R246" s="1" t="n"/>
      <c r="S246" s="210" t="n"/>
      <c r="T246" s="210" t="n"/>
      <c r="U246" s="1" t="n"/>
      <c r="V246" s="18" t="n"/>
      <c r="W246" s="18" t="n"/>
      <c r="X246" s="1" t="n"/>
      <c r="Y246" s="210" t="n"/>
      <c r="Z246" s="1" t="n"/>
      <c r="AA246" s="18" t="n"/>
      <c r="AB246" s="212" t="n"/>
      <c r="AC246" s="1" t="n"/>
    </row>
    <row r="247">
      <c r="A247" s="1" t="n"/>
      <c r="B247" s="1" t="n"/>
      <c r="C247" s="1" t="n"/>
      <c r="D247" s="1" t="n"/>
      <c r="E247" s="1" t="n"/>
      <c r="F247" s="1" t="n"/>
      <c r="G247" s="1" t="n"/>
      <c r="H247" s="1" t="n"/>
      <c r="I247" s="1" t="n"/>
      <c r="J247" s="1" t="n"/>
      <c r="K247" s="18" t="n"/>
      <c r="L247" s="1" t="n"/>
      <c r="M247" s="1" t="n"/>
      <c r="N247" s="1" t="n"/>
      <c r="O247" s="1" t="n"/>
      <c r="P247" s="1" t="n"/>
      <c r="Q247" s="1" t="n"/>
      <c r="R247" s="1" t="n"/>
      <c r="S247" s="210" t="n"/>
      <c r="T247" s="210" t="n"/>
      <c r="U247" s="1" t="n"/>
      <c r="V247" s="18" t="n"/>
      <c r="W247" s="18" t="n"/>
      <c r="X247" s="1" t="n"/>
      <c r="Y247" s="210" t="n"/>
      <c r="Z247" s="1" t="n"/>
      <c r="AA247" s="18" t="n"/>
      <c r="AB247" s="212" t="n"/>
      <c r="AC247" s="1" t="n"/>
    </row>
    <row r="248">
      <c r="A248" s="1" t="n"/>
      <c r="B248" s="1" t="n"/>
      <c r="C248" s="1" t="n"/>
      <c r="D248" s="1" t="n"/>
      <c r="E248" s="1" t="n"/>
      <c r="F248" s="1" t="n"/>
      <c r="G248" s="1" t="n"/>
      <c r="H248" s="1" t="n"/>
      <c r="I248" s="1" t="n"/>
      <c r="J248" s="1" t="n"/>
      <c r="K248" s="18" t="n"/>
      <c r="L248" s="1" t="n"/>
      <c r="M248" s="1" t="n"/>
      <c r="N248" s="1" t="n"/>
      <c r="O248" s="1" t="n"/>
      <c r="P248" s="1" t="n"/>
      <c r="Q248" s="1" t="n"/>
      <c r="R248" s="1" t="n"/>
      <c r="S248" s="210" t="n"/>
      <c r="T248" s="210" t="n"/>
      <c r="U248" s="1" t="n"/>
      <c r="V248" s="18" t="n"/>
      <c r="W248" s="18" t="n"/>
      <c r="X248" s="1" t="n"/>
      <c r="Y248" s="210" t="n"/>
      <c r="Z248" s="1" t="n"/>
      <c r="AA248" s="18" t="n"/>
      <c r="AB248" s="212" t="n"/>
      <c r="AC248" s="1" t="n"/>
    </row>
    <row r="249">
      <c r="A249" s="1" t="n"/>
      <c r="B249" s="1" t="n"/>
      <c r="C249" s="1" t="n"/>
      <c r="D249" s="1" t="n"/>
      <c r="E249" s="1" t="n"/>
      <c r="F249" s="1" t="n"/>
      <c r="G249" s="1" t="n"/>
      <c r="H249" s="1" t="n"/>
      <c r="I249" s="1" t="n"/>
      <c r="J249" s="1" t="n"/>
      <c r="K249" s="18" t="n"/>
      <c r="L249" s="1" t="n"/>
      <c r="M249" s="1" t="n"/>
      <c r="N249" s="1" t="n"/>
      <c r="O249" s="1" t="n"/>
      <c r="P249" s="1" t="n"/>
      <c r="Q249" s="1" t="n"/>
      <c r="R249" s="1" t="n"/>
      <c r="S249" s="210" t="n"/>
      <c r="T249" s="210" t="n"/>
      <c r="U249" s="1" t="n"/>
      <c r="V249" s="18" t="n"/>
      <c r="W249" s="18" t="n"/>
      <c r="X249" s="1" t="n"/>
      <c r="Y249" s="210" t="n"/>
      <c r="Z249" s="1" t="n"/>
      <c r="AA249" s="18" t="n"/>
      <c r="AB249" s="212" t="n"/>
      <c r="AC249" s="1" t="n"/>
    </row>
    <row r="250">
      <c r="A250" s="1" t="n"/>
      <c r="B250" s="1" t="n"/>
      <c r="C250" s="1" t="n"/>
      <c r="D250" s="1" t="n"/>
      <c r="E250" s="1" t="n"/>
      <c r="F250" s="1" t="n"/>
      <c r="G250" s="1" t="n"/>
      <c r="H250" s="1" t="n"/>
      <c r="I250" s="1" t="n"/>
      <c r="J250" s="1" t="n"/>
      <c r="K250" s="18" t="n"/>
      <c r="L250" s="1" t="n"/>
      <c r="M250" s="1" t="n"/>
      <c r="N250" s="1" t="n"/>
      <c r="O250" s="1" t="n"/>
      <c r="P250" s="1" t="n"/>
      <c r="Q250" s="1" t="n"/>
      <c r="R250" s="1" t="n"/>
      <c r="S250" s="210" t="n"/>
      <c r="T250" s="210" t="n"/>
      <c r="U250" s="1" t="n"/>
      <c r="V250" s="18" t="n"/>
      <c r="W250" s="18" t="n"/>
      <c r="X250" s="1" t="n"/>
      <c r="Y250" s="210" t="n"/>
      <c r="Z250" s="1" t="n"/>
      <c r="AA250" s="18" t="n"/>
      <c r="AB250" s="212" t="n"/>
      <c r="AC250" s="1" t="n"/>
    </row>
    <row r="251">
      <c r="A251" s="1" t="n"/>
      <c r="B251" s="1" t="n"/>
      <c r="C251" s="1" t="n"/>
      <c r="D251" s="1" t="n"/>
      <c r="E251" s="1" t="n"/>
      <c r="F251" s="1" t="n"/>
      <c r="G251" s="1" t="n"/>
      <c r="H251" s="1" t="n"/>
      <c r="I251" s="1" t="n"/>
      <c r="J251" s="1" t="n"/>
      <c r="K251" s="18" t="n"/>
      <c r="L251" s="1" t="n"/>
      <c r="M251" s="1" t="n"/>
      <c r="N251" s="1" t="n"/>
      <c r="O251" s="1" t="n"/>
      <c r="P251" s="1" t="n"/>
      <c r="Q251" s="1" t="n"/>
      <c r="R251" s="1" t="n"/>
      <c r="S251" s="210" t="n"/>
      <c r="T251" s="210" t="n"/>
      <c r="U251" s="1" t="n"/>
      <c r="V251" s="18" t="n"/>
      <c r="W251" s="18" t="n"/>
      <c r="X251" s="1" t="n"/>
      <c r="Y251" s="210" t="n"/>
      <c r="Z251" s="1" t="n"/>
      <c r="AA251" s="18" t="n"/>
      <c r="AB251" s="212" t="n"/>
      <c r="AC251" s="1" t="n"/>
    </row>
    <row r="252">
      <c r="A252" s="1" t="n"/>
      <c r="B252" s="1" t="n"/>
      <c r="C252" s="1" t="n"/>
      <c r="D252" s="1" t="n"/>
      <c r="E252" s="1" t="n"/>
      <c r="F252" s="1" t="n"/>
      <c r="G252" s="1" t="n"/>
      <c r="H252" s="1" t="n"/>
      <c r="I252" s="1" t="n"/>
      <c r="J252" s="1" t="n"/>
      <c r="K252" s="18" t="n"/>
      <c r="L252" s="1" t="n"/>
      <c r="M252" s="1" t="n"/>
      <c r="N252" s="1" t="n"/>
      <c r="O252" s="1" t="n"/>
      <c r="P252" s="1" t="n"/>
      <c r="Q252" s="1" t="n"/>
      <c r="R252" s="1" t="n"/>
      <c r="S252" s="210" t="n"/>
      <c r="T252" s="210" t="n"/>
      <c r="U252" s="1" t="n"/>
      <c r="V252" s="18" t="n"/>
      <c r="W252" s="18" t="n"/>
      <c r="X252" s="1" t="n"/>
      <c r="Y252" s="210" t="n"/>
      <c r="Z252" s="1" t="n"/>
      <c r="AA252" s="18" t="n"/>
      <c r="AB252" s="212" t="n"/>
      <c r="AC252" s="1" t="n"/>
    </row>
    <row r="253">
      <c r="A253" s="1" t="n"/>
      <c r="B253" s="1" t="n"/>
      <c r="C253" s="1" t="n"/>
      <c r="D253" s="1" t="n"/>
      <c r="E253" s="1" t="n"/>
      <c r="F253" s="1" t="n"/>
      <c r="G253" s="1" t="n"/>
      <c r="H253" s="1" t="n"/>
      <c r="I253" s="1" t="n"/>
      <c r="J253" s="1" t="n"/>
      <c r="K253" s="18" t="n"/>
      <c r="L253" s="1" t="n"/>
      <c r="M253" s="1" t="n"/>
      <c r="N253" s="1" t="n"/>
      <c r="O253" s="1" t="n"/>
      <c r="P253" s="1" t="n"/>
      <c r="Q253" s="1" t="n"/>
      <c r="R253" s="1" t="n"/>
      <c r="S253" s="210" t="n"/>
      <c r="T253" s="210" t="n"/>
      <c r="U253" s="1" t="n"/>
      <c r="V253" s="18" t="n"/>
      <c r="W253" s="18" t="n"/>
      <c r="X253" s="1" t="n"/>
      <c r="Y253" s="210" t="n"/>
      <c r="Z253" s="1" t="n"/>
      <c r="AA253" s="18" t="n"/>
      <c r="AB253" s="212" t="n"/>
      <c r="AC253" s="1" t="n"/>
    </row>
    <row r="254">
      <c r="A254" s="1" t="n"/>
      <c r="B254" s="1" t="n"/>
      <c r="C254" s="1" t="n"/>
      <c r="D254" s="1" t="n"/>
      <c r="E254" s="1" t="n"/>
      <c r="F254" s="1" t="n"/>
      <c r="G254" s="1" t="n"/>
      <c r="H254" s="1" t="n"/>
      <c r="I254" s="1" t="n"/>
      <c r="J254" s="1" t="n"/>
      <c r="K254" s="18" t="n"/>
      <c r="L254" s="1" t="n"/>
      <c r="M254" s="1" t="n"/>
      <c r="N254" s="1" t="n"/>
      <c r="O254" s="1" t="n"/>
      <c r="P254" s="1" t="n"/>
      <c r="Q254" s="1" t="n"/>
      <c r="R254" s="1" t="n"/>
      <c r="S254" s="210" t="n"/>
      <c r="T254" s="210" t="n"/>
      <c r="U254" s="1" t="n"/>
      <c r="V254" s="18" t="n"/>
      <c r="W254" s="18" t="n"/>
      <c r="X254" s="1" t="n"/>
      <c r="Y254" s="210" t="n"/>
      <c r="Z254" s="1" t="n"/>
      <c r="AA254" s="18" t="n"/>
      <c r="AB254" s="212" t="n"/>
      <c r="AC254" s="1" t="n"/>
    </row>
    <row r="255">
      <c r="A255" s="1" t="n"/>
      <c r="B255" s="1" t="n"/>
      <c r="C255" s="1" t="n"/>
      <c r="D255" s="1" t="n"/>
      <c r="E255" s="1" t="n"/>
      <c r="F255" s="1" t="n"/>
      <c r="G255" s="1" t="n"/>
      <c r="H255" s="1" t="n"/>
      <c r="I255" s="1" t="n"/>
      <c r="J255" s="1" t="n"/>
      <c r="K255" s="18" t="n"/>
      <c r="L255" s="1" t="n"/>
      <c r="M255" s="1" t="n"/>
      <c r="N255" s="1" t="n"/>
      <c r="O255" s="1" t="n"/>
      <c r="P255" s="1" t="n"/>
      <c r="Q255" s="1" t="n"/>
      <c r="R255" s="1" t="n"/>
      <c r="S255" s="210" t="n"/>
      <c r="T255" s="210" t="n"/>
      <c r="U255" s="1" t="n"/>
      <c r="V255" s="18" t="n"/>
      <c r="W255" s="18" t="n"/>
      <c r="X255" s="1" t="n"/>
      <c r="Y255" s="210" t="n"/>
      <c r="Z255" s="1" t="n"/>
      <c r="AA255" s="18" t="n"/>
      <c r="AB255" s="212" t="n"/>
      <c r="AC255" s="1" t="n"/>
    </row>
    <row r="256">
      <c r="A256" s="1" t="n"/>
      <c r="B256" s="1" t="n"/>
      <c r="C256" s="1" t="n"/>
      <c r="D256" s="1" t="n"/>
      <c r="E256" s="1" t="n"/>
      <c r="F256" s="1" t="n"/>
      <c r="G256" s="1" t="n"/>
      <c r="H256" s="1" t="n"/>
      <c r="I256" s="1" t="n"/>
      <c r="J256" s="1" t="n"/>
      <c r="K256" s="18" t="n"/>
      <c r="L256" s="1" t="n"/>
      <c r="M256" s="1" t="n"/>
      <c r="N256" s="1" t="n"/>
      <c r="O256" s="1" t="n"/>
      <c r="P256" s="1" t="n"/>
      <c r="Q256" s="1" t="n"/>
      <c r="R256" s="1" t="n"/>
      <c r="S256" s="210" t="n"/>
      <c r="T256" s="210" t="n"/>
      <c r="U256" s="1" t="n"/>
      <c r="V256" s="18" t="n"/>
      <c r="W256" s="18" t="n"/>
      <c r="X256" s="1" t="n"/>
      <c r="Y256" s="210" t="n"/>
      <c r="Z256" s="1" t="n"/>
      <c r="AA256" s="18" t="n"/>
      <c r="AB256" s="212" t="n"/>
      <c r="AC256" s="1" t="n"/>
    </row>
    <row r="257">
      <c r="A257" s="1" t="n"/>
      <c r="B257" s="1" t="n"/>
      <c r="C257" s="1" t="n"/>
      <c r="D257" s="1" t="n"/>
      <c r="E257" s="1" t="n"/>
      <c r="F257" s="1" t="n"/>
      <c r="G257" s="1" t="n"/>
      <c r="H257" s="1" t="n"/>
      <c r="I257" s="1" t="n"/>
      <c r="J257" s="1" t="n"/>
      <c r="K257" s="18" t="n"/>
      <c r="L257" s="1" t="n"/>
      <c r="M257" s="1" t="n"/>
      <c r="N257" s="1" t="n"/>
      <c r="O257" s="1" t="n"/>
      <c r="P257" s="1" t="n"/>
      <c r="Q257" s="1" t="n"/>
      <c r="R257" s="1" t="n"/>
      <c r="S257" s="210" t="n"/>
      <c r="T257" s="210" t="n"/>
      <c r="U257" s="1" t="n"/>
      <c r="V257" s="18" t="n"/>
      <c r="W257" s="18" t="n"/>
      <c r="X257" s="1" t="n"/>
      <c r="Y257" s="210" t="n"/>
      <c r="Z257" s="1" t="n"/>
      <c r="AA257" s="18" t="n"/>
      <c r="AB257" s="212" t="n"/>
      <c r="AC257" s="1" t="n"/>
    </row>
    <row r="258">
      <c r="A258" s="1" t="n"/>
      <c r="B258" s="1" t="n"/>
      <c r="C258" s="1" t="n"/>
      <c r="D258" s="1" t="n"/>
      <c r="E258" s="1" t="n"/>
      <c r="F258" s="1" t="n"/>
      <c r="G258" s="1" t="n"/>
      <c r="H258" s="1" t="n"/>
      <c r="I258" s="1" t="n"/>
      <c r="J258" s="1" t="n"/>
      <c r="K258" s="18" t="n"/>
      <c r="L258" s="1" t="n"/>
      <c r="M258" s="1" t="n"/>
      <c r="N258" s="1" t="n"/>
      <c r="O258" s="1" t="n"/>
      <c r="P258" s="1" t="n"/>
      <c r="Q258" s="1" t="n"/>
      <c r="R258" s="1" t="n"/>
      <c r="S258" s="210" t="n"/>
      <c r="T258" s="210" t="n"/>
      <c r="U258" s="1" t="n"/>
      <c r="V258" s="18" t="n"/>
      <c r="W258" s="18" t="n"/>
      <c r="X258" s="1" t="n"/>
      <c r="Y258" s="210" t="n"/>
      <c r="Z258" s="1" t="n"/>
      <c r="AA258" s="18" t="n"/>
      <c r="AB258" s="212" t="n"/>
      <c r="AC258" s="1" t="n"/>
    </row>
    <row r="259">
      <c r="A259" s="1" t="n"/>
      <c r="B259" s="1" t="n"/>
      <c r="C259" s="1" t="n"/>
      <c r="D259" s="1" t="n"/>
      <c r="E259" s="1" t="n"/>
      <c r="F259" s="1" t="n"/>
      <c r="G259" s="1" t="n"/>
      <c r="H259" s="1" t="n"/>
      <c r="I259" s="1" t="n"/>
      <c r="J259" s="1" t="n"/>
      <c r="K259" s="18" t="n"/>
      <c r="L259" s="1" t="n"/>
      <c r="M259" s="1" t="n"/>
      <c r="N259" s="1" t="n"/>
      <c r="O259" s="1" t="n"/>
      <c r="P259" s="1" t="n"/>
      <c r="Q259" s="1" t="n"/>
      <c r="R259" s="1" t="n"/>
      <c r="S259" s="210" t="n"/>
      <c r="T259" s="210" t="n"/>
      <c r="U259" s="1" t="n"/>
      <c r="V259" s="18" t="n"/>
      <c r="W259" s="18" t="n"/>
      <c r="X259" s="1" t="n"/>
      <c r="Y259" s="210" t="n"/>
      <c r="Z259" s="1" t="n"/>
      <c r="AA259" s="18" t="n"/>
      <c r="AB259" s="212" t="n"/>
      <c r="AC259" s="1" t="n"/>
    </row>
    <row r="260">
      <c r="A260" s="1" t="n"/>
      <c r="B260" s="1" t="n"/>
      <c r="C260" s="1" t="n"/>
      <c r="D260" s="1" t="n"/>
      <c r="E260" s="1" t="n"/>
      <c r="F260" s="1" t="n"/>
      <c r="G260" s="1" t="n"/>
      <c r="H260" s="1" t="n"/>
      <c r="I260" s="1" t="n"/>
      <c r="J260" s="1" t="n"/>
      <c r="K260" s="18" t="n"/>
      <c r="L260" s="1" t="n"/>
      <c r="M260" s="1" t="n"/>
      <c r="N260" s="1" t="n"/>
      <c r="O260" s="1" t="n"/>
      <c r="P260" s="1" t="n"/>
      <c r="Q260" s="1" t="n"/>
      <c r="R260" s="1" t="n"/>
      <c r="S260" s="210" t="n"/>
      <c r="T260" s="210" t="n"/>
      <c r="U260" s="1" t="n"/>
      <c r="V260" s="18" t="n"/>
      <c r="W260" s="18" t="n"/>
      <c r="X260" s="1" t="n"/>
      <c r="Y260" s="210" t="n"/>
      <c r="Z260" s="1" t="n"/>
      <c r="AA260" s="18" t="n"/>
      <c r="AB260" s="212" t="n"/>
      <c r="AC260" s="1" t="n"/>
    </row>
    <row r="261">
      <c r="A261" s="1" t="n"/>
      <c r="B261" s="1" t="n"/>
      <c r="C261" s="1" t="n"/>
      <c r="D261" s="1" t="n"/>
      <c r="E261" s="1" t="n"/>
      <c r="F261" s="1" t="n"/>
      <c r="G261" s="1" t="n"/>
      <c r="H261" s="1" t="n"/>
      <c r="I261" s="1" t="n"/>
      <c r="J261" s="1" t="n"/>
      <c r="K261" s="18" t="n"/>
      <c r="L261" s="1" t="n"/>
      <c r="M261" s="1" t="n"/>
      <c r="N261" s="1" t="n"/>
      <c r="O261" s="1" t="n"/>
      <c r="P261" s="1" t="n"/>
      <c r="Q261" s="1" t="n"/>
      <c r="R261" s="1" t="n"/>
      <c r="S261" s="210" t="n"/>
      <c r="T261" s="210" t="n"/>
      <c r="U261" s="1" t="n"/>
      <c r="V261" s="18" t="n"/>
      <c r="W261" s="18" t="n"/>
      <c r="X261" s="1" t="n"/>
      <c r="Y261" s="210" t="n"/>
      <c r="Z261" s="1" t="n"/>
      <c r="AA261" s="18" t="n"/>
      <c r="AB261" s="212" t="n"/>
      <c r="AC261" s="1" t="n"/>
    </row>
    <row r="262">
      <c r="A262" s="1" t="n"/>
      <c r="B262" s="1" t="n"/>
      <c r="C262" s="1" t="n"/>
      <c r="D262" s="1" t="n"/>
      <c r="E262" s="1" t="n"/>
      <c r="F262" s="1" t="n"/>
      <c r="G262" s="1" t="n"/>
      <c r="H262" s="1" t="n"/>
      <c r="I262" s="1" t="n"/>
      <c r="J262" s="1" t="n"/>
      <c r="K262" s="18" t="n"/>
      <c r="L262" s="1" t="n"/>
      <c r="M262" s="1" t="n"/>
      <c r="N262" s="1" t="n"/>
      <c r="O262" s="1" t="n"/>
      <c r="P262" s="1" t="n"/>
      <c r="Q262" s="1" t="n"/>
      <c r="R262" s="1" t="n"/>
      <c r="S262" s="210" t="n"/>
      <c r="T262" s="210" t="n"/>
      <c r="U262" s="1" t="n"/>
      <c r="V262" s="18" t="n"/>
      <c r="W262" s="18" t="n"/>
      <c r="X262" s="1" t="n"/>
      <c r="Y262" s="210" t="n"/>
      <c r="Z262" s="1" t="n"/>
      <c r="AA262" s="18" t="n"/>
      <c r="AB262" s="212" t="n"/>
      <c r="AC262" s="1" t="n"/>
    </row>
    <row r="263">
      <c r="A263" s="1" t="n"/>
      <c r="B263" s="1" t="n"/>
      <c r="C263" s="1" t="n"/>
      <c r="D263" s="1" t="n"/>
      <c r="E263" s="1" t="n"/>
      <c r="F263" s="1" t="n"/>
      <c r="G263" s="1" t="n"/>
      <c r="H263" s="1" t="n"/>
      <c r="I263" s="1" t="n"/>
      <c r="J263" s="1" t="n"/>
      <c r="K263" s="18" t="n"/>
      <c r="L263" s="1" t="n"/>
      <c r="M263" s="1" t="n"/>
      <c r="N263" s="1" t="n"/>
      <c r="O263" s="1" t="n"/>
      <c r="P263" s="1" t="n"/>
      <c r="Q263" s="1" t="n"/>
      <c r="R263" s="1" t="n"/>
      <c r="S263" s="210" t="n"/>
      <c r="T263" s="210" t="n"/>
      <c r="U263" s="1" t="n"/>
      <c r="V263" s="18" t="n"/>
      <c r="W263" s="18" t="n"/>
      <c r="X263" s="1" t="n"/>
      <c r="Y263" s="210" t="n"/>
      <c r="Z263" s="1" t="n"/>
      <c r="AA263" s="18" t="n"/>
      <c r="AB263" s="212" t="n"/>
      <c r="AC263" s="1" t="n"/>
    </row>
    <row r="264">
      <c r="A264" s="1" t="n"/>
      <c r="B264" s="1" t="n"/>
      <c r="C264" s="1" t="n"/>
      <c r="D264" s="1" t="n"/>
      <c r="E264" s="1" t="n"/>
      <c r="F264" s="1" t="n"/>
      <c r="G264" s="1" t="n"/>
      <c r="H264" s="1" t="n"/>
      <c r="I264" s="1" t="n"/>
      <c r="J264" s="1" t="n"/>
      <c r="K264" s="18" t="n"/>
      <c r="L264" s="1" t="n"/>
      <c r="M264" s="1" t="n"/>
      <c r="N264" s="1" t="n"/>
      <c r="O264" s="1" t="n"/>
      <c r="P264" s="1" t="n"/>
      <c r="Q264" s="1" t="n"/>
      <c r="R264" s="1" t="n"/>
      <c r="S264" s="210" t="n"/>
      <c r="T264" s="210" t="n"/>
      <c r="U264" s="1" t="n"/>
      <c r="V264" s="18" t="n"/>
      <c r="W264" s="18" t="n"/>
      <c r="X264" s="1" t="n"/>
      <c r="Y264" s="210" t="n"/>
      <c r="Z264" s="1" t="n"/>
      <c r="AA264" s="18" t="n"/>
      <c r="AB264" s="212" t="n"/>
      <c r="AC264" s="1" t="n"/>
    </row>
    <row r="265">
      <c r="A265" s="1" t="n"/>
      <c r="B265" s="1" t="n"/>
      <c r="C265" s="1" t="n"/>
      <c r="D265" s="1" t="n"/>
      <c r="E265" s="1" t="n"/>
      <c r="F265" s="1" t="n"/>
      <c r="G265" s="1" t="n"/>
      <c r="H265" s="1" t="n"/>
      <c r="I265" s="1" t="n"/>
      <c r="J265" s="1" t="n"/>
      <c r="K265" s="18" t="n"/>
      <c r="L265" s="1" t="n"/>
      <c r="M265" s="1" t="n"/>
      <c r="N265" s="1" t="n"/>
      <c r="O265" s="1" t="n"/>
      <c r="P265" s="1" t="n"/>
      <c r="Q265" s="1" t="n"/>
      <c r="R265" s="1" t="n"/>
      <c r="S265" s="210" t="n"/>
      <c r="T265" s="210" t="n"/>
      <c r="U265" s="1" t="n"/>
      <c r="V265" s="18" t="n"/>
      <c r="W265" s="18" t="n"/>
      <c r="X265" s="1" t="n"/>
      <c r="Y265" s="210" t="n"/>
      <c r="Z265" s="1" t="n"/>
      <c r="AA265" s="18" t="n"/>
      <c r="AB265" s="212" t="n"/>
      <c r="AC265" s="1" t="n"/>
    </row>
    <row r="266">
      <c r="A266" s="1" t="n"/>
      <c r="B266" s="1" t="n"/>
      <c r="C266" s="1" t="n"/>
      <c r="D266" s="1" t="n"/>
      <c r="E266" s="1" t="n"/>
      <c r="F266" s="1" t="n"/>
      <c r="G266" s="1" t="n"/>
      <c r="H266" s="1" t="n"/>
      <c r="I266" s="1" t="n"/>
      <c r="J266" s="1" t="n"/>
      <c r="K266" s="18" t="n"/>
      <c r="L266" s="1" t="n"/>
      <c r="M266" s="1" t="n"/>
      <c r="N266" s="1" t="n"/>
      <c r="O266" s="1" t="n"/>
      <c r="P266" s="1" t="n"/>
      <c r="Q266" s="1" t="n"/>
      <c r="R266" s="1" t="n"/>
      <c r="S266" s="210" t="n"/>
      <c r="T266" s="210" t="n"/>
      <c r="U266" s="1" t="n"/>
      <c r="V266" s="18" t="n"/>
      <c r="W266" s="18" t="n"/>
      <c r="X266" s="1" t="n"/>
      <c r="Y266" s="210" t="n"/>
      <c r="Z266" s="1" t="n"/>
      <c r="AA266" s="18" t="n"/>
      <c r="AB266" s="212" t="n"/>
      <c r="AC266" s="1" t="n"/>
    </row>
    <row r="267">
      <c r="A267" s="1" t="n"/>
      <c r="B267" s="1" t="n"/>
      <c r="C267" s="1" t="n"/>
      <c r="D267" s="1" t="n"/>
      <c r="E267" s="1" t="n"/>
      <c r="F267" s="1" t="n"/>
      <c r="G267" s="1" t="n"/>
      <c r="H267" s="1" t="n"/>
      <c r="I267" s="1" t="n"/>
      <c r="J267" s="1" t="n"/>
      <c r="K267" s="18" t="n"/>
      <c r="L267" s="1" t="n"/>
      <c r="M267" s="1" t="n"/>
      <c r="N267" s="1" t="n"/>
      <c r="O267" s="1" t="n"/>
      <c r="P267" s="1" t="n"/>
      <c r="Q267" s="1" t="n"/>
      <c r="R267" s="1" t="n"/>
      <c r="S267" s="210" t="n"/>
      <c r="T267" s="210" t="n"/>
      <c r="U267" s="1" t="n"/>
      <c r="V267" s="18" t="n"/>
      <c r="W267" s="18" t="n"/>
      <c r="X267" s="1" t="n"/>
      <c r="Y267" s="210" t="n"/>
      <c r="Z267" s="1" t="n"/>
      <c r="AA267" s="18" t="n"/>
      <c r="AB267" s="212" t="n"/>
      <c r="AC267" s="1" t="n"/>
    </row>
    <row r="268">
      <c r="A268" s="1" t="n"/>
      <c r="B268" s="1" t="n"/>
      <c r="C268" s="1" t="n"/>
      <c r="D268" s="1" t="n"/>
      <c r="E268" s="1" t="n"/>
      <c r="F268" s="1" t="n"/>
      <c r="G268" s="1" t="n"/>
      <c r="H268" s="1" t="n"/>
      <c r="I268" s="1" t="n"/>
      <c r="J268" s="1" t="n"/>
      <c r="K268" s="18" t="n"/>
      <c r="L268" s="1" t="n"/>
      <c r="M268" s="1" t="n"/>
      <c r="N268" s="1" t="n"/>
      <c r="O268" s="1" t="n"/>
      <c r="P268" s="1" t="n"/>
      <c r="Q268" s="1" t="n"/>
      <c r="R268" s="1" t="n"/>
      <c r="S268" s="210" t="n"/>
      <c r="T268" s="210" t="n"/>
      <c r="U268" s="1" t="n"/>
      <c r="V268" s="18" t="n"/>
      <c r="W268" s="18" t="n"/>
      <c r="X268" s="1" t="n"/>
      <c r="Y268" s="210" t="n"/>
      <c r="Z268" s="1" t="n"/>
      <c r="AA268" s="18" t="n"/>
      <c r="AB268" s="212" t="n"/>
      <c r="AC268" s="1" t="n"/>
    </row>
    <row r="269">
      <c r="A269" s="1" t="n"/>
      <c r="B269" s="1" t="n"/>
      <c r="C269" s="1" t="n"/>
      <c r="D269" s="1" t="n"/>
      <c r="E269" s="1" t="n"/>
      <c r="F269" s="1" t="n"/>
      <c r="G269" s="1" t="n"/>
      <c r="H269" s="1" t="n"/>
      <c r="I269" s="1" t="n"/>
      <c r="J269" s="1" t="n"/>
      <c r="K269" s="18" t="n"/>
      <c r="L269" s="1" t="n"/>
      <c r="M269" s="1" t="n"/>
      <c r="N269" s="1" t="n"/>
      <c r="O269" s="1" t="n"/>
      <c r="P269" s="1" t="n"/>
      <c r="Q269" s="1" t="n"/>
      <c r="R269" s="1" t="n"/>
      <c r="S269" s="210" t="n"/>
      <c r="T269" s="210" t="n"/>
      <c r="U269" s="1" t="n"/>
      <c r="V269" s="18" t="n"/>
      <c r="W269" s="18" t="n"/>
      <c r="X269" s="1" t="n"/>
      <c r="Y269" s="210" t="n"/>
      <c r="Z269" s="1" t="n"/>
      <c r="AA269" s="18" t="n"/>
      <c r="AB269" s="212" t="n"/>
      <c r="AC269" s="1" t="n"/>
    </row>
    <row r="270">
      <c r="A270" s="1" t="n"/>
      <c r="B270" s="1" t="n"/>
      <c r="C270" s="1" t="n"/>
      <c r="D270" s="1" t="n"/>
      <c r="E270" s="1" t="n"/>
      <c r="F270" s="1" t="n"/>
      <c r="G270" s="1" t="n"/>
      <c r="H270" s="1" t="n"/>
      <c r="I270" s="1" t="n"/>
      <c r="J270" s="1" t="n"/>
      <c r="K270" s="18" t="n"/>
      <c r="L270" s="1" t="n"/>
      <c r="M270" s="1" t="n"/>
      <c r="N270" s="1" t="n"/>
      <c r="O270" s="1" t="n"/>
      <c r="P270" s="1" t="n"/>
      <c r="Q270" s="1" t="n"/>
      <c r="R270" s="1" t="n"/>
      <c r="S270" s="210" t="n"/>
      <c r="T270" s="210" t="n"/>
      <c r="U270" s="1" t="n"/>
      <c r="V270" s="18" t="n"/>
      <c r="W270" s="18" t="n"/>
      <c r="X270" s="1" t="n"/>
      <c r="Y270" s="210" t="n"/>
      <c r="Z270" s="1" t="n"/>
      <c r="AA270" s="18" t="n"/>
      <c r="AB270" s="212" t="n"/>
      <c r="AC270" s="1" t="n"/>
    </row>
    <row r="271">
      <c r="A271" s="1" t="n"/>
      <c r="B271" s="1" t="n"/>
      <c r="C271" s="1" t="n"/>
      <c r="D271" s="1" t="n"/>
      <c r="E271" s="1" t="n"/>
      <c r="F271" s="1" t="n"/>
      <c r="G271" s="1" t="n"/>
      <c r="H271" s="1" t="n"/>
      <c r="I271" s="1" t="n"/>
      <c r="J271" s="1" t="n"/>
      <c r="K271" s="18" t="n"/>
      <c r="L271" s="1" t="n"/>
      <c r="M271" s="1" t="n"/>
      <c r="N271" s="1" t="n"/>
      <c r="O271" s="1" t="n"/>
      <c r="P271" s="1" t="n"/>
      <c r="Q271" s="1" t="n"/>
      <c r="R271" s="1" t="n"/>
      <c r="S271" s="210" t="n"/>
      <c r="T271" s="210" t="n"/>
      <c r="U271" s="1" t="n"/>
      <c r="V271" s="18" t="n"/>
      <c r="W271" s="18" t="n"/>
      <c r="X271" s="1" t="n"/>
      <c r="Y271" s="210" t="n"/>
      <c r="Z271" s="1" t="n"/>
      <c r="AA271" s="18" t="n"/>
      <c r="AB271" s="212" t="n"/>
      <c r="AC271" s="1" t="n"/>
    </row>
    <row r="272">
      <c r="A272" s="1" t="n"/>
      <c r="B272" s="1" t="n"/>
      <c r="C272" s="1" t="n"/>
      <c r="D272" s="1" t="n"/>
      <c r="E272" s="1" t="n"/>
      <c r="F272" s="1" t="n"/>
      <c r="G272" s="1" t="n"/>
      <c r="H272" s="1" t="n"/>
      <c r="I272" s="1" t="n"/>
      <c r="J272" s="1" t="n"/>
      <c r="K272" s="18" t="n"/>
      <c r="L272" s="1" t="n"/>
      <c r="M272" s="1" t="n"/>
      <c r="N272" s="1" t="n"/>
      <c r="O272" s="1" t="n"/>
      <c r="P272" s="1" t="n"/>
      <c r="Q272" s="1" t="n"/>
      <c r="R272" s="1" t="n"/>
      <c r="S272" s="210" t="n"/>
      <c r="T272" s="210" t="n"/>
      <c r="U272" s="1" t="n"/>
      <c r="V272" s="18" t="n"/>
      <c r="W272" s="18" t="n"/>
      <c r="X272" s="1" t="n"/>
      <c r="Y272" s="210" t="n"/>
      <c r="Z272" s="1" t="n"/>
      <c r="AA272" s="18" t="n"/>
      <c r="AB272" s="212" t="n"/>
      <c r="AC272" s="1" t="n"/>
    </row>
    <row r="273">
      <c r="A273" s="1" t="n"/>
      <c r="B273" s="1" t="n"/>
      <c r="C273" s="1" t="n"/>
      <c r="D273" s="1" t="n"/>
      <c r="E273" s="1" t="n"/>
      <c r="F273" s="1" t="n"/>
      <c r="G273" s="1" t="n"/>
      <c r="H273" s="1" t="n"/>
      <c r="I273" s="1" t="n"/>
      <c r="J273" s="1" t="n"/>
      <c r="K273" s="18" t="n"/>
      <c r="L273" s="1" t="n"/>
      <c r="M273" s="1" t="n"/>
      <c r="N273" s="1" t="n"/>
      <c r="O273" s="1" t="n"/>
      <c r="P273" s="1" t="n"/>
      <c r="Q273" s="1" t="n"/>
      <c r="R273" s="1" t="n"/>
      <c r="S273" s="210" t="n"/>
      <c r="T273" s="210" t="n"/>
      <c r="U273" s="1" t="n"/>
      <c r="V273" s="18" t="n"/>
      <c r="W273" s="18" t="n"/>
      <c r="X273" s="1" t="n"/>
      <c r="Y273" s="210" t="n"/>
      <c r="Z273" s="1" t="n"/>
      <c r="AA273" s="18" t="n"/>
      <c r="AB273" s="212" t="n"/>
      <c r="AC273" s="1" t="n"/>
    </row>
    <row r="274">
      <c r="A274" s="1" t="n"/>
      <c r="B274" s="1" t="n"/>
      <c r="C274" s="1" t="n"/>
      <c r="D274" s="1" t="n"/>
      <c r="E274" s="1" t="n"/>
      <c r="F274" s="1" t="n"/>
      <c r="G274" s="1" t="n"/>
      <c r="H274" s="1" t="n"/>
      <c r="I274" s="1" t="n"/>
      <c r="J274" s="1" t="n"/>
      <c r="K274" s="18" t="n"/>
      <c r="L274" s="1" t="n"/>
      <c r="M274" s="1" t="n"/>
      <c r="N274" s="1" t="n"/>
      <c r="O274" s="1" t="n"/>
      <c r="P274" s="1" t="n"/>
      <c r="Q274" s="1" t="n"/>
      <c r="R274" s="1" t="n"/>
      <c r="S274" s="210" t="n"/>
      <c r="T274" s="210" t="n"/>
      <c r="U274" s="1" t="n"/>
      <c r="V274" s="18" t="n"/>
      <c r="W274" s="18" t="n"/>
      <c r="X274" s="1" t="n"/>
      <c r="Y274" s="210" t="n"/>
      <c r="Z274" s="1" t="n"/>
      <c r="AA274" s="18" t="n"/>
      <c r="AB274" s="212" t="n"/>
      <c r="AC274" s="1" t="n"/>
    </row>
    <row r="275">
      <c r="A275" s="1" t="n"/>
      <c r="B275" s="1" t="n"/>
      <c r="C275" s="1" t="n"/>
      <c r="D275" s="1" t="n"/>
      <c r="E275" s="1" t="n"/>
      <c r="F275" s="1" t="n"/>
      <c r="G275" s="1" t="n"/>
      <c r="H275" s="1" t="n"/>
      <c r="I275" s="1" t="n"/>
      <c r="J275" s="1" t="n"/>
      <c r="K275" s="18" t="n"/>
      <c r="L275" s="1" t="n"/>
      <c r="M275" s="1" t="n"/>
      <c r="N275" s="1" t="n"/>
      <c r="O275" s="1" t="n"/>
      <c r="P275" s="1" t="n"/>
      <c r="Q275" s="1" t="n"/>
      <c r="R275" s="1" t="n"/>
      <c r="S275" s="210" t="n"/>
      <c r="T275" s="210" t="n"/>
      <c r="U275" s="1" t="n"/>
      <c r="V275" s="18" t="n"/>
      <c r="W275" s="18" t="n"/>
      <c r="X275" s="1" t="n"/>
      <c r="Y275" s="210" t="n"/>
      <c r="Z275" s="1" t="n"/>
      <c r="AA275" s="18" t="n"/>
      <c r="AB275" s="212" t="n"/>
      <c r="AC275" s="1" t="n"/>
    </row>
    <row r="276">
      <c r="A276" s="1" t="n"/>
      <c r="B276" s="1" t="n"/>
      <c r="C276" s="1" t="n"/>
      <c r="D276" s="1" t="n"/>
      <c r="E276" s="1" t="n"/>
      <c r="F276" s="1" t="n"/>
      <c r="G276" s="1" t="n"/>
      <c r="H276" s="1" t="n"/>
      <c r="I276" s="1" t="n"/>
      <c r="J276" s="1" t="n"/>
      <c r="K276" s="18" t="n"/>
      <c r="L276" s="1" t="n"/>
      <c r="M276" s="1" t="n"/>
      <c r="N276" s="1" t="n"/>
      <c r="O276" s="1" t="n"/>
      <c r="P276" s="1" t="n"/>
      <c r="Q276" s="1" t="n"/>
      <c r="R276" s="1" t="n"/>
      <c r="S276" s="210" t="n"/>
      <c r="T276" s="210" t="n"/>
      <c r="U276" s="1" t="n"/>
      <c r="V276" s="18" t="n"/>
      <c r="W276" s="18" t="n"/>
      <c r="X276" s="1" t="n"/>
      <c r="Y276" s="210" t="n"/>
      <c r="Z276" s="1" t="n"/>
      <c r="AA276" s="18" t="n"/>
      <c r="AB276" s="212" t="n"/>
      <c r="AC276" s="1" t="n"/>
    </row>
    <row r="277">
      <c r="A277" s="1" t="n"/>
      <c r="B277" s="1" t="n"/>
      <c r="C277" s="1" t="n"/>
      <c r="D277" s="1" t="n"/>
      <c r="E277" s="1" t="n"/>
      <c r="F277" s="1" t="n"/>
      <c r="G277" s="1" t="n"/>
      <c r="H277" s="1" t="n"/>
      <c r="I277" s="1" t="n"/>
      <c r="J277" s="1" t="n"/>
      <c r="K277" s="18" t="n"/>
      <c r="L277" s="1" t="n"/>
      <c r="M277" s="1" t="n"/>
      <c r="N277" s="1" t="n"/>
      <c r="O277" s="1" t="n"/>
      <c r="P277" s="1" t="n"/>
      <c r="Q277" s="1" t="n"/>
      <c r="R277" s="1" t="n"/>
      <c r="S277" s="210" t="n"/>
      <c r="T277" s="210" t="n"/>
      <c r="U277" s="1" t="n"/>
      <c r="V277" s="18" t="n"/>
      <c r="W277" s="18" t="n"/>
      <c r="X277" s="1" t="n"/>
      <c r="Y277" s="210" t="n"/>
      <c r="Z277" s="1" t="n"/>
      <c r="AA277" s="18" t="n"/>
      <c r="AB277" s="212" t="n"/>
      <c r="AC277" s="1" t="n"/>
    </row>
    <row r="278">
      <c r="A278" s="1" t="n"/>
      <c r="B278" s="1" t="n"/>
      <c r="C278" s="1" t="n"/>
      <c r="D278" s="1" t="n"/>
      <c r="E278" s="1" t="n"/>
      <c r="F278" s="1" t="n"/>
      <c r="G278" s="1" t="n"/>
      <c r="H278" s="1" t="n"/>
      <c r="I278" s="1" t="n"/>
      <c r="J278" s="1" t="n"/>
      <c r="K278" s="18" t="n"/>
      <c r="L278" s="1" t="n"/>
      <c r="M278" s="1" t="n"/>
      <c r="N278" s="1" t="n"/>
      <c r="O278" s="1" t="n"/>
      <c r="P278" s="1" t="n"/>
      <c r="Q278" s="1" t="n"/>
      <c r="R278" s="1" t="n"/>
      <c r="S278" s="210" t="n"/>
      <c r="T278" s="210" t="n"/>
      <c r="U278" s="1" t="n"/>
      <c r="V278" s="18" t="n"/>
      <c r="W278" s="18" t="n"/>
      <c r="X278" s="1" t="n"/>
      <c r="Y278" s="210" t="n"/>
      <c r="Z278" s="1" t="n"/>
      <c r="AA278" s="18" t="n"/>
      <c r="AB278" s="212" t="n"/>
      <c r="AC278" s="1" t="n"/>
    </row>
    <row r="279">
      <c r="A279" s="1" t="n"/>
      <c r="B279" s="1" t="n"/>
      <c r="C279" s="1" t="n"/>
      <c r="D279" s="1" t="n"/>
      <c r="E279" s="1" t="n"/>
      <c r="F279" s="1" t="n"/>
      <c r="G279" s="1" t="n"/>
      <c r="H279" s="1" t="n"/>
      <c r="I279" s="1" t="n"/>
      <c r="J279" s="1" t="n"/>
      <c r="K279" s="18" t="n"/>
      <c r="L279" s="1" t="n"/>
      <c r="M279" s="1" t="n"/>
      <c r="N279" s="1" t="n"/>
      <c r="O279" s="1" t="n"/>
      <c r="P279" s="1" t="n"/>
      <c r="Q279" s="1" t="n"/>
      <c r="R279" s="1" t="n"/>
      <c r="S279" s="210" t="n"/>
      <c r="T279" s="210" t="n"/>
      <c r="U279" s="1" t="n"/>
      <c r="V279" s="18" t="n"/>
      <c r="W279" s="18" t="n"/>
      <c r="X279" s="1" t="n"/>
      <c r="Y279" s="210" t="n"/>
      <c r="Z279" s="1" t="n"/>
      <c r="AA279" s="18" t="n"/>
      <c r="AB279" s="212" t="n"/>
      <c r="AC279" s="1" t="n"/>
    </row>
    <row r="280">
      <c r="A280" s="1" t="n"/>
      <c r="B280" s="1" t="n"/>
      <c r="C280" s="1" t="n"/>
      <c r="D280" s="1" t="n"/>
      <c r="E280" s="1" t="n"/>
      <c r="F280" s="1" t="n"/>
      <c r="G280" s="1" t="n"/>
      <c r="H280" s="1" t="n"/>
      <c r="I280" s="1" t="n"/>
      <c r="J280" s="1" t="n"/>
      <c r="K280" s="18" t="n"/>
      <c r="L280" s="1" t="n"/>
      <c r="M280" s="1" t="n"/>
      <c r="N280" s="1" t="n"/>
      <c r="O280" s="1" t="n"/>
      <c r="P280" s="1" t="n"/>
      <c r="Q280" s="1" t="n"/>
      <c r="R280" s="1" t="n"/>
      <c r="S280" s="210" t="n"/>
      <c r="T280" s="210" t="n"/>
      <c r="U280" s="1" t="n"/>
      <c r="V280" s="18" t="n"/>
      <c r="W280" s="18" t="n"/>
      <c r="X280" s="1" t="n"/>
      <c r="Y280" s="210" t="n"/>
      <c r="Z280" s="1" t="n"/>
      <c r="AA280" s="18" t="n"/>
      <c r="AB280" s="212" t="n"/>
      <c r="AC280" s="1" t="n"/>
    </row>
    <row r="281">
      <c r="A281" s="1" t="n"/>
      <c r="B281" s="1" t="n"/>
      <c r="C281" s="1" t="n"/>
      <c r="D281" s="1" t="n"/>
      <c r="E281" s="1" t="n"/>
      <c r="F281" s="1" t="n"/>
      <c r="G281" s="1" t="n"/>
      <c r="H281" s="1" t="n"/>
      <c r="I281" s="1" t="n"/>
      <c r="J281" s="1" t="n"/>
      <c r="K281" s="18" t="n"/>
      <c r="L281" s="1" t="n"/>
      <c r="M281" s="1" t="n"/>
      <c r="N281" s="1" t="n"/>
      <c r="O281" s="1" t="n"/>
      <c r="P281" s="1" t="n"/>
      <c r="Q281" s="1" t="n"/>
      <c r="R281" s="1" t="n"/>
      <c r="S281" s="210" t="n"/>
      <c r="T281" s="210" t="n"/>
      <c r="U281" s="1" t="n"/>
      <c r="V281" s="18" t="n"/>
      <c r="W281" s="18" t="n"/>
      <c r="X281" s="1" t="n"/>
      <c r="Y281" s="210" t="n"/>
      <c r="Z281" s="1" t="n"/>
      <c r="AA281" s="18" t="n"/>
      <c r="AB281" s="212" t="n"/>
      <c r="AC281" s="1" t="n"/>
    </row>
    <row r="282">
      <c r="A282" s="1" t="n"/>
      <c r="B282" s="1" t="n"/>
      <c r="C282" s="1" t="n"/>
      <c r="D282" s="1" t="n"/>
      <c r="E282" s="1" t="n"/>
      <c r="F282" s="1" t="n"/>
      <c r="G282" s="1" t="n"/>
      <c r="H282" s="1" t="n"/>
      <c r="I282" s="1" t="n"/>
      <c r="J282" s="1" t="n"/>
      <c r="K282" s="18" t="n"/>
      <c r="L282" s="1" t="n"/>
      <c r="M282" s="1" t="n"/>
      <c r="N282" s="1" t="n"/>
      <c r="O282" s="1" t="n"/>
      <c r="P282" s="1" t="n"/>
      <c r="Q282" s="1" t="n"/>
      <c r="R282" s="1" t="n"/>
      <c r="S282" s="210" t="n"/>
      <c r="T282" s="210" t="n"/>
      <c r="U282" s="1" t="n"/>
      <c r="V282" s="18" t="n"/>
      <c r="W282" s="18" t="n"/>
      <c r="X282" s="1" t="n"/>
      <c r="Y282" s="210" t="n"/>
      <c r="Z282" s="1" t="n"/>
      <c r="AA282" s="18" t="n"/>
      <c r="AB282" s="212" t="n"/>
      <c r="AC282" s="1" t="n"/>
    </row>
    <row r="283">
      <c r="A283" s="1" t="n"/>
      <c r="B283" s="1" t="n"/>
      <c r="C283" s="1" t="n"/>
      <c r="D283" s="1" t="n"/>
      <c r="E283" s="1" t="n"/>
      <c r="F283" s="1" t="n"/>
      <c r="G283" s="1" t="n"/>
      <c r="H283" s="1" t="n"/>
      <c r="I283" s="1" t="n"/>
      <c r="J283" s="1" t="n"/>
      <c r="K283" s="18" t="n"/>
      <c r="L283" s="1" t="n"/>
      <c r="M283" s="1" t="n"/>
      <c r="N283" s="1" t="n"/>
      <c r="O283" s="1" t="n"/>
      <c r="P283" s="1" t="n"/>
      <c r="Q283" s="1" t="n"/>
      <c r="R283" s="1" t="n"/>
      <c r="S283" s="210" t="n"/>
      <c r="T283" s="210" t="n"/>
      <c r="U283" s="1" t="n"/>
      <c r="V283" s="18" t="n"/>
      <c r="W283" s="18" t="n"/>
      <c r="X283" s="1" t="n"/>
      <c r="Y283" s="210" t="n"/>
      <c r="Z283" s="1" t="n"/>
      <c r="AA283" s="18" t="n"/>
      <c r="AB283" s="212" t="n"/>
      <c r="AC283" s="1" t="n"/>
    </row>
    <row r="284">
      <c r="A284" s="1" t="n"/>
      <c r="B284" s="1" t="n"/>
      <c r="C284" s="1" t="n"/>
      <c r="D284" s="1" t="n"/>
      <c r="E284" s="1" t="n"/>
      <c r="F284" s="1" t="n"/>
      <c r="G284" s="1" t="n"/>
      <c r="H284" s="1" t="n"/>
      <c r="I284" s="1" t="n"/>
      <c r="J284" s="1" t="n"/>
      <c r="K284" s="18" t="n"/>
      <c r="L284" s="1" t="n"/>
      <c r="M284" s="1" t="n"/>
      <c r="N284" s="1" t="n"/>
      <c r="O284" s="1" t="n"/>
      <c r="P284" s="1" t="n"/>
      <c r="Q284" s="1" t="n"/>
      <c r="R284" s="1" t="n"/>
      <c r="S284" s="210" t="n"/>
      <c r="T284" s="210" t="n"/>
      <c r="U284" s="1" t="n"/>
      <c r="V284" s="18" t="n"/>
      <c r="W284" s="18" t="n"/>
      <c r="X284" s="1" t="n"/>
      <c r="Y284" s="210" t="n"/>
      <c r="Z284" s="1" t="n"/>
      <c r="AA284" s="18" t="n"/>
      <c r="AB284" s="212" t="n"/>
      <c r="AC284" s="1" t="n"/>
    </row>
    <row r="285">
      <c r="A285" s="1" t="n"/>
      <c r="B285" s="1" t="n"/>
      <c r="C285" s="1" t="n"/>
      <c r="D285" s="1" t="n"/>
      <c r="E285" s="1" t="n"/>
      <c r="F285" s="1" t="n"/>
      <c r="G285" s="1" t="n"/>
      <c r="H285" s="1" t="n"/>
      <c r="I285" s="1" t="n"/>
      <c r="J285" s="1" t="n"/>
      <c r="K285" s="18" t="n"/>
      <c r="L285" s="1" t="n"/>
      <c r="M285" s="1" t="n"/>
      <c r="N285" s="1" t="n"/>
      <c r="O285" s="1" t="n"/>
      <c r="P285" s="1" t="n"/>
      <c r="Q285" s="1" t="n"/>
      <c r="R285" s="1" t="n"/>
      <c r="S285" s="210" t="n"/>
      <c r="T285" s="210" t="n"/>
      <c r="U285" s="1" t="n"/>
      <c r="V285" s="18" t="n"/>
      <c r="W285" s="18" t="n"/>
      <c r="X285" s="1" t="n"/>
      <c r="Y285" s="210" t="n"/>
      <c r="Z285" s="1" t="n"/>
      <c r="AA285" s="18" t="n"/>
      <c r="AB285" s="212" t="n"/>
      <c r="AC285" s="1" t="n"/>
    </row>
    <row r="286">
      <c r="A286" s="1" t="n"/>
      <c r="B286" s="1" t="n"/>
      <c r="C286" s="1" t="n"/>
      <c r="D286" s="1" t="n"/>
      <c r="E286" s="1" t="n"/>
      <c r="F286" s="1" t="n"/>
      <c r="G286" s="1" t="n"/>
      <c r="H286" s="1" t="n"/>
      <c r="I286" s="1" t="n"/>
      <c r="J286" s="1" t="n"/>
      <c r="K286" s="18" t="n"/>
      <c r="L286" s="1" t="n"/>
      <c r="M286" s="1" t="n"/>
      <c r="N286" s="1" t="n"/>
      <c r="O286" s="1" t="n"/>
      <c r="P286" s="1" t="n"/>
      <c r="Q286" s="1" t="n"/>
      <c r="R286" s="1" t="n"/>
      <c r="S286" s="210" t="n"/>
      <c r="T286" s="210" t="n"/>
      <c r="U286" s="1" t="n"/>
      <c r="V286" s="18" t="n"/>
      <c r="W286" s="18" t="n"/>
      <c r="X286" s="1" t="n"/>
      <c r="Y286" s="210" t="n"/>
      <c r="Z286" s="1" t="n"/>
      <c r="AA286" s="18" t="n"/>
      <c r="AB286" s="212" t="n"/>
      <c r="AC286" s="1" t="n"/>
    </row>
    <row r="287">
      <c r="A287" s="1" t="n"/>
      <c r="B287" s="1" t="n"/>
      <c r="C287" s="1" t="n"/>
      <c r="D287" s="1" t="n"/>
      <c r="E287" s="1" t="n"/>
      <c r="F287" s="1" t="n"/>
      <c r="G287" s="1" t="n"/>
      <c r="H287" s="1" t="n"/>
      <c r="I287" s="1" t="n"/>
      <c r="J287" s="1" t="n"/>
      <c r="K287" s="18" t="n"/>
      <c r="L287" s="1" t="n"/>
      <c r="M287" s="1" t="n"/>
      <c r="N287" s="1" t="n"/>
      <c r="O287" s="1" t="n"/>
      <c r="P287" s="1" t="n"/>
      <c r="Q287" s="1" t="n"/>
      <c r="R287" s="1" t="n"/>
      <c r="S287" s="210" t="n"/>
      <c r="T287" s="210" t="n"/>
      <c r="U287" s="1" t="n"/>
      <c r="V287" s="18" t="n"/>
      <c r="W287" s="18" t="n"/>
      <c r="X287" s="1" t="n"/>
      <c r="Y287" s="210" t="n"/>
      <c r="Z287" s="1" t="n"/>
      <c r="AA287" s="18" t="n"/>
      <c r="AB287" s="212" t="n"/>
      <c r="AC287" s="1" t="n"/>
    </row>
    <row r="288">
      <c r="A288" s="1" t="n"/>
      <c r="B288" s="1" t="n"/>
      <c r="C288" s="1" t="n"/>
      <c r="D288" s="1" t="n"/>
      <c r="E288" s="1" t="n"/>
      <c r="F288" s="1" t="n"/>
      <c r="G288" s="1" t="n"/>
      <c r="H288" s="1" t="n"/>
      <c r="I288" s="1" t="n"/>
      <c r="J288" s="1" t="n"/>
      <c r="K288" s="18" t="n"/>
      <c r="L288" s="1" t="n"/>
      <c r="M288" s="1" t="n"/>
      <c r="N288" s="1" t="n"/>
      <c r="O288" s="1" t="n"/>
      <c r="P288" s="1" t="n"/>
      <c r="Q288" s="1" t="n"/>
      <c r="R288" s="1" t="n"/>
      <c r="S288" s="210" t="n"/>
      <c r="T288" s="210" t="n"/>
      <c r="U288" s="1" t="n"/>
      <c r="V288" s="18" t="n"/>
      <c r="W288" s="18" t="n"/>
      <c r="X288" s="1" t="n"/>
      <c r="Y288" s="210" t="n"/>
      <c r="Z288" s="1" t="n"/>
      <c r="AA288" s="18" t="n"/>
      <c r="AB288" s="212" t="n"/>
      <c r="AC288" s="1" t="n"/>
    </row>
    <row r="289">
      <c r="A289" s="1" t="n"/>
      <c r="B289" s="1" t="n"/>
      <c r="C289" s="1" t="n"/>
      <c r="D289" s="1" t="n"/>
      <c r="E289" s="1" t="n"/>
      <c r="F289" s="1" t="n"/>
      <c r="G289" s="1" t="n"/>
      <c r="H289" s="1" t="n"/>
      <c r="I289" s="1" t="n"/>
      <c r="J289" s="1" t="n"/>
      <c r="K289" s="18" t="n"/>
      <c r="L289" s="1" t="n"/>
      <c r="M289" s="1" t="n"/>
      <c r="N289" s="1" t="n"/>
      <c r="O289" s="1" t="n"/>
      <c r="P289" s="1" t="n"/>
      <c r="Q289" s="1" t="n"/>
      <c r="R289" s="1" t="n"/>
      <c r="S289" s="210" t="n"/>
      <c r="T289" s="210" t="n"/>
      <c r="U289" s="1" t="n"/>
      <c r="V289" s="18" t="n"/>
      <c r="W289" s="18" t="n"/>
      <c r="X289" s="1" t="n"/>
      <c r="Y289" s="210" t="n"/>
      <c r="Z289" s="1" t="n"/>
      <c r="AA289" s="18" t="n"/>
      <c r="AB289" s="212" t="n"/>
      <c r="AC289" s="1" t="n"/>
    </row>
    <row r="290">
      <c r="A290" s="1" t="n"/>
      <c r="B290" s="1" t="n"/>
      <c r="C290" s="1" t="n"/>
      <c r="D290" s="1" t="n"/>
      <c r="E290" s="1" t="n"/>
      <c r="F290" s="1" t="n"/>
      <c r="G290" s="1" t="n"/>
      <c r="H290" s="1" t="n"/>
      <c r="I290" s="1" t="n"/>
      <c r="J290" s="1" t="n"/>
      <c r="K290" s="18" t="n"/>
      <c r="L290" s="1" t="n"/>
      <c r="M290" s="1" t="n"/>
      <c r="N290" s="1" t="n"/>
      <c r="O290" s="1" t="n"/>
      <c r="P290" s="1" t="n"/>
      <c r="Q290" s="1" t="n"/>
      <c r="R290" s="1" t="n"/>
      <c r="S290" s="210" t="n"/>
      <c r="T290" s="210" t="n"/>
      <c r="U290" s="1" t="n"/>
      <c r="V290" s="18" t="n"/>
      <c r="W290" s="18" t="n"/>
      <c r="X290" s="1" t="n"/>
      <c r="Y290" s="210" t="n"/>
      <c r="Z290" s="1" t="n"/>
      <c r="AA290" s="18" t="n"/>
      <c r="AB290" s="212" t="n"/>
      <c r="AC290" s="1" t="n"/>
    </row>
    <row r="291">
      <c r="A291" s="1" t="n"/>
      <c r="B291" s="1" t="n"/>
      <c r="C291" s="1" t="n"/>
      <c r="D291" s="1" t="n"/>
      <c r="E291" s="1" t="n"/>
      <c r="F291" s="1" t="n"/>
      <c r="G291" s="1" t="n"/>
      <c r="H291" s="1" t="n"/>
      <c r="I291" s="1" t="n"/>
      <c r="J291" s="1" t="n"/>
      <c r="K291" s="18" t="n"/>
      <c r="L291" s="1" t="n"/>
      <c r="M291" s="1" t="n"/>
      <c r="N291" s="1" t="n"/>
      <c r="O291" s="1" t="n"/>
      <c r="P291" s="1" t="n"/>
      <c r="Q291" s="1" t="n"/>
      <c r="R291" s="1" t="n"/>
      <c r="S291" s="210" t="n"/>
      <c r="T291" s="210" t="n"/>
      <c r="U291" s="1" t="n"/>
      <c r="V291" s="18" t="n"/>
      <c r="W291" s="18" t="n"/>
      <c r="X291" s="1" t="n"/>
      <c r="Y291" s="210" t="n"/>
      <c r="Z291" s="1" t="n"/>
      <c r="AA291" s="18" t="n"/>
      <c r="AB291" s="212" t="n"/>
      <c r="AC291" s="1" t="n"/>
    </row>
    <row r="292">
      <c r="A292" s="1" t="n"/>
      <c r="B292" s="1" t="n"/>
      <c r="C292" s="1" t="n"/>
      <c r="D292" s="1" t="n"/>
      <c r="E292" s="1" t="n"/>
      <c r="F292" s="1" t="n"/>
      <c r="G292" s="1" t="n"/>
      <c r="H292" s="1" t="n"/>
      <c r="I292" s="1" t="n"/>
      <c r="J292" s="1" t="n"/>
      <c r="K292" s="18" t="n"/>
      <c r="L292" s="1" t="n"/>
      <c r="M292" s="1" t="n"/>
      <c r="N292" s="1" t="n"/>
      <c r="O292" s="1" t="n"/>
      <c r="P292" s="1" t="n"/>
      <c r="Q292" s="1" t="n"/>
      <c r="R292" s="1" t="n"/>
      <c r="S292" s="210" t="n"/>
      <c r="T292" s="210" t="n"/>
      <c r="U292" s="1" t="n"/>
      <c r="V292" s="18" t="n"/>
      <c r="W292" s="18" t="n"/>
      <c r="X292" s="1" t="n"/>
      <c r="Y292" s="210" t="n"/>
      <c r="Z292" s="1" t="n"/>
      <c r="AA292" s="18" t="n"/>
      <c r="AB292" s="212" t="n"/>
      <c r="AC292" s="1" t="n"/>
    </row>
    <row r="293">
      <c r="A293" s="1" t="n"/>
      <c r="B293" s="1" t="n"/>
      <c r="C293" s="1" t="n"/>
      <c r="D293" s="1" t="n"/>
      <c r="E293" s="1" t="n"/>
      <c r="F293" s="1" t="n"/>
      <c r="G293" s="1" t="n"/>
      <c r="H293" s="1" t="n"/>
      <c r="I293" s="1" t="n"/>
      <c r="J293" s="1" t="n"/>
      <c r="K293" s="18" t="n"/>
      <c r="L293" s="1" t="n"/>
      <c r="M293" s="1" t="n"/>
      <c r="N293" s="1" t="n"/>
      <c r="O293" s="1" t="n"/>
      <c r="P293" s="1" t="n"/>
      <c r="Q293" s="1" t="n"/>
      <c r="R293" s="1" t="n"/>
      <c r="S293" s="210" t="n"/>
      <c r="T293" s="210" t="n"/>
      <c r="U293" s="1" t="n"/>
      <c r="V293" s="18" t="n"/>
      <c r="W293" s="18" t="n"/>
      <c r="X293" s="1" t="n"/>
      <c r="Y293" s="210" t="n"/>
      <c r="Z293" s="1" t="n"/>
      <c r="AA293" s="18" t="n"/>
      <c r="AB293" s="212" t="n"/>
      <c r="AC293" s="1" t="n"/>
    </row>
    <row r="294">
      <c r="A294" s="1" t="n"/>
      <c r="B294" s="1" t="n"/>
      <c r="C294" s="1" t="n"/>
      <c r="D294" s="1" t="n"/>
      <c r="E294" s="1" t="n"/>
      <c r="F294" s="1" t="n"/>
      <c r="G294" s="1" t="n"/>
      <c r="H294" s="1" t="n"/>
      <c r="I294" s="1" t="n"/>
      <c r="J294" s="1" t="n"/>
      <c r="K294" s="18" t="n"/>
      <c r="L294" s="1" t="n"/>
      <c r="M294" s="1" t="n"/>
      <c r="N294" s="1" t="n"/>
      <c r="O294" s="1" t="n"/>
      <c r="P294" s="1" t="n"/>
      <c r="Q294" s="1" t="n"/>
      <c r="R294" s="1" t="n"/>
      <c r="S294" s="210" t="n"/>
      <c r="T294" s="210" t="n"/>
      <c r="U294" s="1" t="n"/>
      <c r="V294" s="18" t="n"/>
      <c r="W294" s="18" t="n"/>
      <c r="X294" s="1" t="n"/>
      <c r="Y294" s="210" t="n"/>
      <c r="Z294" s="1" t="n"/>
      <c r="AA294" s="18" t="n"/>
      <c r="AB294" s="212" t="n"/>
      <c r="AC294" s="1" t="n"/>
    </row>
    <row r="295">
      <c r="A295" s="1" t="n"/>
      <c r="B295" s="1" t="n"/>
      <c r="C295" s="1" t="n"/>
      <c r="D295" s="1" t="n"/>
      <c r="E295" s="1" t="n"/>
      <c r="F295" s="1" t="n"/>
      <c r="G295" s="1" t="n"/>
      <c r="H295" s="1" t="n"/>
      <c r="I295" s="1" t="n"/>
      <c r="J295" s="1" t="n"/>
      <c r="K295" s="18" t="n"/>
      <c r="L295" s="1" t="n"/>
      <c r="M295" s="1" t="n"/>
      <c r="N295" s="1" t="n"/>
      <c r="O295" s="1" t="n"/>
      <c r="P295" s="1" t="n"/>
      <c r="Q295" s="1" t="n"/>
      <c r="R295" s="1" t="n"/>
      <c r="S295" s="210" t="n"/>
      <c r="T295" s="210" t="n"/>
      <c r="U295" s="1" t="n"/>
      <c r="V295" s="18" t="n"/>
      <c r="W295" s="18" t="n"/>
      <c r="X295" s="1" t="n"/>
      <c r="Y295" s="210" t="n"/>
      <c r="Z295" s="1" t="n"/>
      <c r="AA295" s="18" t="n"/>
      <c r="AB295" s="212" t="n"/>
      <c r="AC295" s="1" t="n"/>
    </row>
    <row r="296">
      <c r="A296" s="1" t="n"/>
      <c r="B296" s="1" t="n"/>
      <c r="C296" s="1" t="n"/>
      <c r="D296" s="1" t="n"/>
      <c r="E296" s="1" t="n"/>
      <c r="F296" s="1" t="n"/>
      <c r="G296" s="1" t="n"/>
      <c r="H296" s="1" t="n"/>
      <c r="I296" s="1" t="n"/>
      <c r="J296" s="1" t="n"/>
      <c r="K296" s="18" t="n"/>
      <c r="L296" s="1" t="n"/>
      <c r="M296" s="1" t="n"/>
      <c r="N296" s="1" t="n"/>
      <c r="O296" s="1" t="n"/>
      <c r="P296" s="1" t="n"/>
      <c r="Q296" s="1" t="n"/>
      <c r="R296" s="1" t="n"/>
      <c r="S296" s="210" t="n"/>
      <c r="T296" s="210" t="n"/>
      <c r="U296" s="1" t="n"/>
      <c r="V296" s="18" t="n"/>
      <c r="W296" s="18" t="n"/>
      <c r="X296" s="1" t="n"/>
      <c r="Y296" s="210" t="n"/>
      <c r="Z296" s="1" t="n"/>
      <c r="AA296" s="18" t="n"/>
      <c r="AB296" s="212" t="n"/>
      <c r="AC296" s="1" t="n"/>
    </row>
    <row r="297">
      <c r="A297" s="1" t="n"/>
      <c r="B297" s="1" t="n"/>
      <c r="C297" s="1" t="n"/>
      <c r="D297" s="1" t="n"/>
      <c r="E297" s="1" t="n"/>
      <c r="F297" s="1" t="n"/>
      <c r="G297" s="1" t="n"/>
      <c r="H297" s="1" t="n"/>
      <c r="I297" s="1" t="n"/>
      <c r="J297" s="1" t="n"/>
      <c r="K297" s="18" t="n"/>
      <c r="L297" s="1" t="n"/>
      <c r="M297" s="1" t="n"/>
      <c r="N297" s="1" t="n"/>
      <c r="O297" s="1" t="n"/>
      <c r="P297" s="1" t="n"/>
      <c r="Q297" s="1" t="n"/>
      <c r="R297" s="1" t="n"/>
      <c r="S297" s="210" t="n"/>
      <c r="T297" s="210" t="n"/>
      <c r="U297" s="1" t="n"/>
      <c r="V297" s="18" t="n"/>
      <c r="W297" s="18" t="n"/>
      <c r="X297" s="1" t="n"/>
      <c r="Y297" s="210" t="n"/>
      <c r="Z297" s="1" t="n"/>
      <c r="AA297" s="18" t="n"/>
      <c r="AB297" s="212" t="n"/>
      <c r="AC297" s="1" t="n"/>
    </row>
    <row r="298">
      <c r="A298" s="1" t="n"/>
      <c r="B298" s="1" t="n"/>
      <c r="C298" s="1" t="n"/>
      <c r="D298" s="1" t="n"/>
      <c r="E298" s="1" t="n"/>
      <c r="F298" s="1" t="n"/>
      <c r="G298" s="1" t="n"/>
      <c r="H298" s="1" t="n"/>
      <c r="I298" s="1" t="n"/>
      <c r="J298" s="1" t="n"/>
      <c r="K298" s="18" t="n"/>
      <c r="L298" s="1" t="n"/>
      <c r="M298" s="1" t="n"/>
      <c r="N298" s="1" t="n"/>
      <c r="O298" s="1" t="n"/>
      <c r="P298" s="1" t="n"/>
      <c r="Q298" s="1" t="n"/>
      <c r="R298" s="1" t="n"/>
      <c r="S298" s="210" t="n"/>
      <c r="T298" s="210" t="n"/>
      <c r="U298" s="1" t="n"/>
      <c r="V298" s="18" t="n"/>
      <c r="W298" s="18" t="n"/>
      <c r="X298" s="1" t="n"/>
      <c r="Y298" s="210" t="n"/>
      <c r="Z298" s="1" t="n"/>
      <c r="AA298" s="18" t="n"/>
      <c r="AB298" s="212" t="n"/>
      <c r="AC298" s="1" t="n"/>
    </row>
    <row r="299">
      <c r="A299" s="1" t="n"/>
      <c r="B299" s="1" t="n"/>
      <c r="C299" s="1" t="n"/>
      <c r="D299" s="1" t="n"/>
      <c r="E299" s="1" t="n"/>
      <c r="F299" s="1" t="n"/>
      <c r="G299" s="1" t="n"/>
      <c r="H299" s="1" t="n"/>
      <c r="I299" s="1" t="n"/>
      <c r="J299" s="1" t="n"/>
      <c r="K299" s="18" t="n"/>
      <c r="L299" s="1" t="n"/>
      <c r="M299" s="1" t="n"/>
      <c r="N299" s="1" t="n"/>
      <c r="O299" s="1" t="n"/>
      <c r="P299" s="1" t="n"/>
      <c r="Q299" s="1" t="n"/>
      <c r="R299" s="1" t="n"/>
      <c r="S299" s="210" t="n"/>
      <c r="T299" s="210" t="n"/>
      <c r="U299" s="1" t="n"/>
      <c r="V299" s="18" t="n"/>
      <c r="W299" s="18" t="n"/>
      <c r="X299" s="1" t="n"/>
      <c r="Y299" s="210" t="n"/>
      <c r="Z299" s="1" t="n"/>
      <c r="AA299" s="18" t="n"/>
      <c r="AB299" s="212" t="n"/>
      <c r="AC299" s="1" t="n"/>
    </row>
    <row r="300">
      <c r="A300" s="1" t="n"/>
      <c r="B300" s="1" t="n"/>
      <c r="C300" s="1" t="n"/>
      <c r="D300" s="1" t="n"/>
      <c r="E300" s="1" t="n"/>
      <c r="F300" s="1" t="n"/>
      <c r="G300" s="1" t="n"/>
      <c r="H300" s="1" t="n"/>
      <c r="I300" s="1" t="n"/>
      <c r="J300" s="1" t="n"/>
      <c r="K300" s="18" t="n"/>
      <c r="L300" s="1" t="n"/>
      <c r="M300" s="1" t="n"/>
      <c r="N300" s="1" t="n"/>
      <c r="O300" s="1" t="n"/>
      <c r="P300" s="1" t="n"/>
      <c r="Q300" s="1" t="n"/>
      <c r="R300" s="1" t="n"/>
      <c r="S300" s="210" t="n"/>
      <c r="T300" s="210" t="n"/>
      <c r="U300" s="1" t="n"/>
      <c r="V300" s="18" t="n"/>
      <c r="W300" s="18" t="n"/>
      <c r="X300" s="1" t="n"/>
      <c r="Y300" s="210" t="n"/>
      <c r="Z300" s="1" t="n"/>
      <c r="AA300" s="18" t="n"/>
      <c r="AB300" s="212" t="n"/>
      <c r="AC300" s="1" t="n"/>
    </row>
    <row r="301">
      <c r="A301" s="1" t="n"/>
      <c r="B301" s="1" t="n"/>
      <c r="C301" s="1" t="n"/>
      <c r="D301" s="1" t="n"/>
      <c r="E301" s="1" t="n"/>
      <c r="F301" s="1" t="n"/>
      <c r="G301" s="1" t="n"/>
      <c r="H301" s="1" t="n"/>
      <c r="I301" s="1" t="n"/>
      <c r="J301" s="1" t="n"/>
      <c r="K301" s="18" t="n"/>
      <c r="L301" s="1" t="n"/>
      <c r="M301" s="1" t="n"/>
      <c r="N301" s="1" t="n"/>
      <c r="O301" s="1" t="n"/>
      <c r="P301" s="1" t="n"/>
      <c r="Q301" s="1" t="n"/>
      <c r="R301" s="1" t="n"/>
      <c r="S301" s="210" t="n"/>
      <c r="T301" s="210" t="n"/>
      <c r="U301" s="1" t="n"/>
      <c r="V301" s="18" t="n"/>
      <c r="W301" s="18" t="n"/>
      <c r="X301" s="1" t="n"/>
      <c r="Y301" s="210" t="n"/>
      <c r="Z301" s="1" t="n"/>
      <c r="AA301" s="18" t="n"/>
      <c r="AB301" s="212" t="n"/>
      <c r="AC301" s="1" t="n"/>
    </row>
    <row r="302">
      <c r="A302" s="1" t="n"/>
      <c r="B302" s="1" t="n"/>
      <c r="C302" s="1" t="n"/>
      <c r="D302" s="1" t="n"/>
      <c r="E302" s="1" t="n"/>
      <c r="F302" s="1" t="n"/>
      <c r="G302" s="1" t="n"/>
      <c r="H302" s="1" t="n"/>
      <c r="I302" s="1" t="n"/>
      <c r="J302" s="1" t="n"/>
      <c r="K302" s="18" t="n"/>
      <c r="L302" s="1" t="n"/>
      <c r="M302" s="1" t="n"/>
      <c r="N302" s="1" t="n"/>
      <c r="O302" s="1" t="n"/>
      <c r="P302" s="1" t="n"/>
      <c r="Q302" s="1" t="n"/>
      <c r="R302" s="1" t="n"/>
      <c r="S302" s="210" t="n"/>
      <c r="T302" s="210" t="n"/>
      <c r="U302" s="1" t="n"/>
      <c r="V302" s="18" t="n"/>
      <c r="W302" s="18" t="n"/>
      <c r="X302" s="1" t="n"/>
      <c r="Y302" s="210" t="n"/>
      <c r="Z302" s="1" t="n"/>
      <c r="AA302" s="18" t="n"/>
      <c r="AB302" s="212" t="n"/>
      <c r="AC302" s="1" t="n"/>
    </row>
    <row r="303">
      <c r="A303" s="1" t="n"/>
      <c r="B303" s="1" t="n"/>
      <c r="C303" s="1" t="n"/>
      <c r="D303" s="1" t="n"/>
      <c r="E303" s="1" t="n"/>
      <c r="F303" s="1" t="n"/>
      <c r="G303" s="1" t="n"/>
      <c r="H303" s="1" t="n"/>
      <c r="I303" s="1" t="n"/>
      <c r="J303" s="1" t="n"/>
      <c r="K303" s="18" t="n"/>
      <c r="L303" s="1" t="n"/>
      <c r="M303" s="1" t="n"/>
      <c r="N303" s="1" t="n"/>
      <c r="O303" s="1" t="n"/>
      <c r="P303" s="1" t="n"/>
      <c r="Q303" s="1" t="n"/>
      <c r="R303" s="1" t="n"/>
      <c r="S303" s="210" t="n"/>
      <c r="T303" s="210" t="n"/>
      <c r="U303" s="1" t="n"/>
      <c r="V303" s="18" t="n"/>
      <c r="W303" s="18" t="n"/>
      <c r="X303" s="1" t="n"/>
      <c r="Y303" s="210" t="n"/>
      <c r="Z303" s="1" t="n"/>
      <c r="AA303" s="18" t="n"/>
      <c r="AB303" s="212" t="n"/>
      <c r="AC303" s="1" t="n"/>
    </row>
    <row r="304">
      <c r="A304" s="1" t="n"/>
      <c r="B304" s="1" t="n"/>
      <c r="C304" s="1" t="n"/>
      <c r="D304" s="1" t="n"/>
      <c r="E304" s="1" t="n"/>
      <c r="F304" s="1" t="n"/>
      <c r="G304" s="1" t="n"/>
      <c r="H304" s="1" t="n"/>
      <c r="I304" s="1" t="n"/>
      <c r="J304" s="1" t="n"/>
      <c r="K304" s="18" t="n"/>
      <c r="L304" s="1" t="n"/>
      <c r="M304" s="1" t="n"/>
      <c r="N304" s="1" t="n"/>
      <c r="O304" s="1" t="n"/>
      <c r="P304" s="1" t="n"/>
      <c r="Q304" s="1" t="n"/>
      <c r="R304" s="1" t="n"/>
      <c r="S304" s="210" t="n"/>
      <c r="T304" s="210" t="n"/>
      <c r="U304" s="1" t="n"/>
      <c r="V304" s="18" t="n"/>
      <c r="W304" s="18" t="n"/>
      <c r="X304" s="1" t="n"/>
      <c r="Y304" s="210" t="n"/>
      <c r="Z304" s="1" t="n"/>
      <c r="AA304" s="18" t="n"/>
      <c r="AB304" s="212" t="n"/>
      <c r="AC304" s="1" t="n"/>
    </row>
    <row r="305">
      <c r="A305" s="1" t="n"/>
      <c r="B305" s="1" t="n"/>
      <c r="C305" s="1" t="n"/>
      <c r="D305" s="1" t="n"/>
      <c r="E305" s="1" t="n"/>
      <c r="F305" s="1" t="n"/>
      <c r="G305" s="1" t="n"/>
      <c r="H305" s="1" t="n"/>
      <c r="I305" s="1" t="n"/>
      <c r="J305" s="1" t="n"/>
      <c r="K305" s="18" t="n"/>
      <c r="L305" s="1" t="n"/>
      <c r="M305" s="1" t="n"/>
      <c r="N305" s="1" t="n"/>
      <c r="O305" s="1" t="n"/>
      <c r="P305" s="1" t="n"/>
      <c r="Q305" s="1" t="n"/>
      <c r="R305" s="1" t="n"/>
      <c r="S305" s="210" t="n"/>
      <c r="T305" s="210" t="n"/>
      <c r="U305" s="1" t="n"/>
      <c r="V305" s="18" t="n"/>
      <c r="W305" s="18" t="n"/>
      <c r="X305" s="1" t="n"/>
      <c r="Y305" s="210" t="n"/>
      <c r="Z305" s="1" t="n"/>
      <c r="AA305" s="18" t="n"/>
      <c r="AB305" s="212" t="n"/>
      <c r="AC305" s="1" t="n"/>
    </row>
    <row r="306">
      <c r="A306" s="1" t="n"/>
      <c r="B306" s="1" t="n"/>
      <c r="C306" s="1" t="n"/>
      <c r="D306" s="1" t="n"/>
      <c r="E306" s="1" t="n"/>
      <c r="F306" s="1" t="n"/>
      <c r="G306" s="1" t="n"/>
      <c r="H306" s="1" t="n"/>
      <c r="I306" s="1" t="n"/>
      <c r="J306" s="1" t="n"/>
      <c r="K306" s="18" t="n"/>
      <c r="L306" s="1" t="n"/>
      <c r="M306" s="1" t="n"/>
      <c r="N306" s="1" t="n"/>
      <c r="O306" s="1" t="n"/>
      <c r="P306" s="1" t="n"/>
      <c r="Q306" s="1" t="n"/>
      <c r="R306" s="1" t="n"/>
      <c r="S306" s="210" t="n"/>
      <c r="T306" s="210" t="n"/>
      <c r="U306" s="1" t="n"/>
      <c r="V306" s="18" t="n"/>
      <c r="W306" s="18" t="n"/>
      <c r="X306" s="1" t="n"/>
      <c r="Y306" s="210" t="n"/>
      <c r="Z306" s="1" t="n"/>
      <c r="AA306" s="18" t="n"/>
      <c r="AB306" s="212" t="n"/>
      <c r="AC306" s="1" t="n"/>
    </row>
    <row r="307">
      <c r="A307" s="1" t="n"/>
      <c r="B307" s="1" t="n"/>
      <c r="C307" s="1" t="n"/>
      <c r="D307" s="1" t="n"/>
      <c r="E307" s="1" t="n"/>
      <c r="F307" s="1" t="n"/>
      <c r="G307" s="1" t="n"/>
      <c r="H307" s="1" t="n"/>
      <c r="I307" s="1" t="n"/>
      <c r="J307" s="1" t="n"/>
      <c r="K307" s="18" t="n"/>
      <c r="L307" s="1" t="n"/>
      <c r="M307" s="1" t="n"/>
      <c r="N307" s="1" t="n"/>
      <c r="O307" s="1" t="n"/>
      <c r="P307" s="1" t="n"/>
      <c r="Q307" s="1" t="n"/>
      <c r="R307" s="1" t="n"/>
      <c r="S307" s="210" t="n"/>
      <c r="T307" s="210" t="n"/>
      <c r="U307" s="1" t="n"/>
      <c r="V307" s="18" t="n"/>
      <c r="W307" s="18" t="n"/>
      <c r="X307" s="1" t="n"/>
      <c r="Y307" s="210" t="n"/>
      <c r="Z307" s="1" t="n"/>
      <c r="AA307" s="18" t="n"/>
      <c r="AB307" s="212" t="n"/>
      <c r="AC307" s="1" t="n"/>
    </row>
    <row r="308">
      <c r="A308" s="1" t="n"/>
      <c r="B308" s="1" t="n"/>
      <c r="C308" s="1" t="n"/>
      <c r="D308" s="1" t="n"/>
      <c r="E308" s="1" t="n"/>
      <c r="F308" s="1" t="n"/>
      <c r="G308" s="1" t="n"/>
      <c r="H308" s="1" t="n"/>
      <c r="I308" s="1" t="n"/>
      <c r="J308" s="1" t="n"/>
      <c r="K308" s="18" t="n"/>
      <c r="L308" s="1" t="n"/>
      <c r="M308" s="1" t="n"/>
      <c r="N308" s="1" t="n"/>
      <c r="O308" s="1" t="n"/>
      <c r="P308" s="1" t="n"/>
      <c r="Q308" s="1" t="n"/>
      <c r="R308" s="1" t="n"/>
      <c r="S308" s="210" t="n"/>
      <c r="T308" s="210" t="n"/>
      <c r="U308" s="1" t="n"/>
      <c r="V308" s="18" t="n"/>
      <c r="W308" s="18" t="n"/>
      <c r="X308" s="1" t="n"/>
      <c r="Y308" s="210" t="n"/>
      <c r="Z308" s="1" t="n"/>
      <c r="AA308" s="18" t="n"/>
      <c r="AB308" s="212" t="n"/>
      <c r="AC308" s="1" t="n"/>
    </row>
    <row r="309">
      <c r="A309" s="1" t="n"/>
      <c r="B309" s="1" t="n"/>
      <c r="C309" s="1" t="n"/>
      <c r="D309" s="1" t="n"/>
      <c r="E309" s="1" t="n"/>
      <c r="F309" s="1" t="n"/>
      <c r="G309" s="1" t="n"/>
      <c r="H309" s="1" t="n"/>
      <c r="I309" s="1" t="n"/>
      <c r="J309" s="1" t="n"/>
      <c r="K309" s="18" t="n"/>
      <c r="L309" s="1" t="n"/>
      <c r="M309" s="1" t="n"/>
      <c r="N309" s="1" t="n"/>
      <c r="O309" s="1" t="n"/>
      <c r="P309" s="1" t="n"/>
      <c r="Q309" s="1" t="n"/>
      <c r="R309" s="1" t="n"/>
      <c r="S309" s="210" t="n"/>
      <c r="T309" s="210" t="n"/>
      <c r="U309" s="1" t="n"/>
      <c r="V309" s="18" t="n"/>
      <c r="W309" s="18" t="n"/>
      <c r="X309" s="1" t="n"/>
      <c r="Y309" s="210" t="n"/>
      <c r="Z309" s="1" t="n"/>
      <c r="AA309" s="18" t="n"/>
      <c r="AB309" s="212" t="n"/>
      <c r="AC309" s="1" t="n"/>
    </row>
    <row r="310">
      <c r="A310" s="1" t="n"/>
      <c r="B310" s="1" t="n"/>
      <c r="C310" s="1" t="n"/>
      <c r="D310" s="1" t="n"/>
      <c r="E310" s="1" t="n"/>
      <c r="F310" s="1" t="n"/>
      <c r="G310" s="1" t="n"/>
      <c r="H310" s="1" t="n"/>
      <c r="I310" s="1" t="n"/>
      <c r="J310" s="1" t="n"/>
      <c r="K310" s="18" t="n"/>
      <c r="L310" s="1" t="n"/>
      <c r="M310" s="1" t="n"/>
      <c r="N310" s="1" t="n"/>
      <c r="O310" s="1" t="n"/>
      <c r="P310" s="1" t="n"/>
      <c r="Q310" s="1" t="n"/>
      <c r="R310" s="1" t="n"/>
      <c r="S310" s="210" t="n"/>
      <c r="T310" s="210" t="n"/>
      <c r="U310" s="1" t="n"/>
      <c r="V310" s="18" t="n"/>
      <c r="W310" s="18" t="n"/>
      <c r="X310" s="1" t="n"/>
      <c r="Y310" s="210" t="n"/>
      <c r="Z310" s="1" t="n"/>
      <c r="AA310" s="18" t="n"/>
      <c r="AB310" s="212" t="n"/>
      <c r="AC310" s="1" t="n"/>
    </row>
    <row r="311">
      <c r="A311" s="1" t="n"/>
      <c r="B311" s="1" t="n"/>
      <c r="C311" s="1" t="n"/>
      <c r="D311" s="1" t="n"/>
      <c r="E311" s="1" t="n"/>
      <c r="F311" s="1" t="n"/>
      <c r="G311" s="1" t="n"/>
      <c r="H311" s="1" t="n"/>
      <c r="I311" s="1" t="n"/>
      <c r="J311" s="1" t="n"/>
      <c r="K311" s="18" t="n"/>
      <c r="L311" s="1" t="n"/>
      <c r="M311" s="1" t="n"/>
      <c r="N311" s="1" t="n"/>
      <c r="O311" s="1" t="n"/>
      <c r="P311" s="1" t="n"/>
      <c r="Q311" s="1" t="n"/>
      <c r="R311" s="1" t="n"/>
      <c r="S311" s="210" t="n"/>
      <c r="T311" s="210" t="n"/>
      <c r="U311" s="1" t="n"/>
      <c r="V311" s="18" t="n"/>
      <c r="W311" s="18" t="n"/>
      <c r="X311" s="1" t="n"/>
      <c r="Y311" s="210" t="n"/>
      <c r="Z311" s="1" t="n"/>
      <c r="AA311" s="18" t="n"/>
      <c r="AB311" s="212" t="n"/>
      <c r="AC311" s="1" t="n"/>
    </row>
    <row r="312">
      <c r="A312" s="1" t="n"/>
      <c r="B312" s="1" t="n"/>
      <c r="C312" s="1" t="n"/>
      <c r="D312" s="1" t="n"/>
      <c r="E312" s="1" t="n"/>
      <c r="F312" s="1" t="n"/>
      <c r="G312" s="1" t="n"/>
      <c r="H312" s="1" t="n"/>
      <c r="I312" s="1" t="n"/>
      <c r="J312" s="1" t="n"/>
      <c r="K312" s="18" t="n"/>
      <c r="L312" s="1" t="n"/>
      <c r="M312" s="1" t="n"/>
      <c r="N312" s="1" t="n"/>
      <c r="O312" s="1" t="n"/>
      <c r="P312" s="1" t="n"/>
      <c r="Q312" s="1" t="n"/>
      <c r="R312" s="1" t="n"/>
      <c r="S312" s="210" t="n"/>
      <c r="T312" s="210" t="n"/>
      <c r="U312" s="1" t="n"/>
      <c r="V312" s="18" t="n"/>
      <c r="W312" s="18" t="n"/>
      <c r="X312" s="1" t="n"/>
      <c r="Y312" s="210" t="n"/>
      <c r="Z312" s="1" t="n"/>
      <c r="AA312" s="18" t="n"/>
      <c r="AB312" s="212" t="n"/>
      <c r="AC312" s="1" t="n"/>
    </row>
    <row r="313">
      <c r="A313" s="1" t="n"/>
      <c r="B313" s="1" t="n"/>
      <c r="C313" s="1" t="n"/>
      <c r="D313" s="1" t="n"/>
      <c r="E313" s="1" t="n"/>
      <c r="F313" s="1" t="n"/>
      <c r="G313" s="1" t="n"/>
      <c r="H313" s="1" t="n"/>
      <c r="I313" s="1" t="n"/>
      <c r="J313" s="1" t="n"/>
      <c r="K313" s="18" t="n"/>
      <c r="L313" s="1" t="n"/>
      <c r="M313" s="1" t="n"/>
      <c r="N313" s="1" t="n"/>
      <c r="O313" s="1" t="n"/>
      <c r="P313" s="1" t="n"/>
      <c r="Q313" s="1" t="n"/>
      <c r="R313" s="1" t="n"/>
      <c r="S313" s="210" t="n"/>
      <c r="T313" s="210" t="n"/>
      <c r="U313" s="1" t="n"/>
      <c r="V313" s="18" t="n"/>
      <c r="W313" s="18" t="n"/>
      <c r="X313" s="1" t="n"/>
      <c r="Y313" s="210" t="n"/>
      <c r="Z313" s="1" t="n"/>
      <c r="AA313" s="18" t="n"/>
      <c r="AB313" s="212" t="n"/>
      <c r="AC313" s="1" t="n"/>
    </row>
    <row r="314">
      <c r="A314" s="1" t="n"/>
      <c r="B314" s="1" t="n"/>
      <c r="C314" s="1" t="n"/>
      <c r="D314" s="1" t="n"/>
      <c r="E314" s="1" t="n"/>
      <c r="F314" s="1" t="n"/>
      <c r="G314" s="1" t="n"/>
      <c r="H314" s="1" t="n"/>
      <c r="I314" s="1" t="n"/>
      <c r="J314" s="1" t="n"/>
      <c r="K314" s="18" t="n"/>
      <c r="L314" s="1" t="n"/>
      <c r="M314" s="1" t="n"/>
      <c r="N314" s="1" t="n"/>
      <c r="O314" s="1" t="n"/>
      <c r="P314" s="1" t="n"/>
      <c r="Q314" s="1" t="n"/>
      <c r="R314" s="1" t="n"/>
      <c r="S314" s="210" t="n"/>
      <c r="T314" s="210" t="n"/>
      <c r="U314" s="1" t="n"/>
      <c r="V314" s="18" t="n"/>
      <c r="W314" s="18" t="n"/>
      <c r="X314" s="1" t="n"/>
      <c r="Y314" s="210" t="n"/>
      <c r="Z314" s="1" t="n"/>
      <c r="AA314" s="18" t="n"/>
      <c r="AB314" s="212" t="n"/>
      <c r="AC314" s="1" t="n"/>
    </row>
    <row r="315">
      <c r="A315" s="1" t="n"/>
      <c r="B315" s="1" t="n"/>
      <c r="C315" s="1" t="n"/>
      <c r="D315" s="1" t="n"/>
      <c r="E315" s="1" t="n"/>
      <c r="F315" s="1" t="n"/>
      <c r="G315" s="1" t="n"/>
      <c r="H315" s="1" t="n"/>
      <c r="I315" s="1" t="n"/>
      <c r="J315" s="1" t="n"/>
      <c r="K315" s="18" t="n"/>
      <c r="L315" s="1" t="n"/>
      <c r="M315" s="1" t="n"/>
      <c r="N315" s="1" t="n"/>
      <c r="O315" s="1" t="n"/>
      <c r="P315" s="1" t="n"/>
      <c r="Q315" s="1" t="n"/>
      <c r="R315" s="1" t="n"/>
      <c r="S315" s="210" t="n"/>
      <c r="T315" s="210" t="n"/>
      <c r="U315" s="1" t="n"/>
      <c r="V315" s="18" t="n"/>
      <c r="W315" s="18" t="n"/>
      <c r="X315" s="1" t="n"/>
      <c r="Y315" s="210" t="n"/>
      <c r="Z315" s="1" t="n"/>
      <c r="AA315" s="18" t="n"/>
      <c r="AB315" s="212" t="n"/>
      <c r="AC315" s="1" t="n"/>
    </row>
    <row r="316">
      <c r="A316" s="1" t="n"/>
      <c r="B316" s="1" t="n"/>
      <c r="C316" s="1" t="n"/>
      <c r="D316" s="1" t="n"/>
      <c r="E316" s="1" t="n"/>
      <c r="F316" s="1" t="n"/>
      <c r="G316" s="1" t="n"/>
      <c r="H316" s="1" t="n"/>
      <c r="I316" s="1" t="n"/>
      <c r="J316" s="1" t="n"/>
      <c r="K316" s="18" t="n"/>
      <c r="L316" s="1" t="n"/>
      <c r="M316" s="1" t="n"/>
      <c r="N316" s="1" t="n"/>
      <c r="O316" s="1" t="n"/>
      <c r="P316" s="1" t="n"/>
      <c r="Q316" s="1" t="n"/>
      <c r="R316" s="1" t="n"/>
      <c r="S316" s="210" t="n"/>
      <c r="T316" s="210" t="n"/>
      <c r="U316" s="1" t="n"/>
      <c r="V316" s="18" t="n"/>
      <c r="W316" s="18" t="n"/>
      <c r="X316" s="1" t="n"/>
      <c r="Y316" s="210" t="n"/>
      <c r="Z316" s="1" t="n"/>
      <c r="AA316" s="18" t="n"/>
      <c r="AB316" s="212" t="n"/>
      <c r="AC316" s="1" t="n"/>
    </row>
    <row r="317">
      <c r="A317" s="1" t="n"/>
      <c r="B317" s="1" t="n"/>
      <c r="C317" s="1" t="n"/>
      <c r="D317" s="1" t="n"/>
      <c r="E317" s="1" t="n"/>
      <c r="F317" s="1" t="n"/>
      <c r="G317" s="1" t="n"/>
      <c r="H317" s="1" t="n"/>
      <c r="I317" s="1" t="n"/>
      <c r="J317" s="1" t="n"/>
      <c r="K317" s="18" t="n"/>
      <c r="L317" s="1" t="n"/>
      <c r="M317" s="1" t="n"/>
      <c r="N317" s="1" t="n"/>
      <c r="O317" s="1" t="n"/>
      <c r="P317" s="1" t="n"/>
      <c r="Q317" s="1" t="n"/>
      <c r="R317" s="1" t="n"/>
      <c r="S317" s="210" t="n"/>
      <c r="T317" s="210" t="n"/>
      <c r="U317" s="1" t="n"/>
      <c r="V317" s="18" t="n"/>
      <c r="W317" s="18" t="n"/>
      <c r="X317" s="1" t="n"/>
      <c r="Y317" s="210" t="n"/>
      <c r="Z317" s="1" t="n"/>
      <c r="AA317" s="18" t="n"/>
      <c r="AB317" s="212" t="n"/>
      <c r="AC317" s="1" t="n"/>
    </row>
    <row r="318">
      <c r="A318" s="1" t="n"/>
      <c r="B318" s="1" t="n"/>
      <c r="C318" s="1" t="n"/>
      <c r="D318" s="1" t="n"/>
      <c r="E318" s="1" t="n"/>
      <c r="F318" s="1" t="n"/>
      <c r="G318" s="1" t="n"/>
      <c r="H318" s="1" t="n"/>
      <c r="I318" s="1" t="n"/>
      <c r="J318" s="1" t="n"/>
      <c r="K318" s="18" t="n"/>
      <c r="L318" s="1" t="n"/>
      <c r="M318" s="1" t="n"/>
      <c r="N318" s="1" t="n"/>
      <c r="O318" s="1" t="n"/>
      <c r="P318" s="1" t="n"/>
      <c r="Q318" s="1" t="n"/>
      <c r="R318" s="1" t="n"/>
      <c r="S318" s="210" t="n"/>
      <c r="T318" s="210" t="n"/>
      <c r="U318" s="1" t="n"/>
      <c r="V318" s="18" t="n"/>
      <c r="W318" s="18" t="n"/>
      <c r="X318" s="1" t="n"/>
      <c r="Y318" s="210" t="n"/>
      <c r="Z318" s="1" t="n"/>
      <c r="AA318" s="18" t="n"/>
      <c r="AB318" s="212" t="n"/>
      <c r="AC318" s="1" t="n"/>
    </row>
    <row r="319">
      <c r="A319" s="1" t="n"/>
      <c r="B319" s="1" t="n"/>
      <c r="C319" s="1" t="n"/>
      <c r="D319" s="1" t="n"/>
      <c r="E319" s="1" t="n"/>
      <c r="F319" s="1" t="n"/>
      <c r="G319" s="1" t="n"/>
      <c r="H319" s="1" t="n"/>
      <c r="I319" s="1" t="n"/>
      <c r="J319" s="1" t="n"/>
      <c r="K319" s="18" t="n"/>
      <c r="L319" s="1" t="n"/>
      <c r="M319" s="1" t="n"/>
      <c r="N319" s="1" t="n"/>
      <c r="O319" s="1" t="n"/>
      <c r="P319" s="1" t="n"/>
      <c r="Q319" s="1" t="n"/>
      <c r="R319" s="1" t="n"/>
      <c r="S319" s="210" t="n"/>
      <c r="T319" s="210" t="n"/>
      <c r="U319" s="1" t="n"/>
      <c r="V319" s="18" t="n"/>
      <c r="W319" s="18" t="n"/>
      <c r="X319" s="1" t="n"/>
      <c r="Y319" s="210" t="n"/>
      <c r="Z319" s="1" t="n"/>
      <c r="AA319" s="18" t="n"/>
      <c r="AB319" s="212" t="n"/>
      <c r="AC319" s="1" t="n"/>
    </row>
    <row r="320">
      <c r="A320" s="1" t="n"/>
      <c r="B320" s="1" t="n"/>
      <c r="C320" s="1" t="n"/>
      <c r="D320" s="1" t="n"/>
      <c r="E320" s="1" t="n"/>
      <c r="F320" s="1" t="n"/>
      <c r="G320" s="1" t="n"/>
      <c r="H320" s="1" t="n"/>
      <c r="I320" s="1" t="n"/>
      <c r="J320" s="1" t="n"/>
      <c r="K320" s="18" t="n"/>
      <c r="L320" s="1" t="n"/>
      <c r="M320" s="1" t="n"/>
      <c r="N320" s="1" t="n"/>
      <c r="O320" s="1" t="n"/>
      <c r="P320" s="1" t="n"/>
      <c r="Q320" s="1" t="n"/>
      <c r="R320" s="1" t="n"/>
      <c r="S320" s="210" t="n"/>
      <c r="T320" s="210" t="n"/>
      <c r="U320" s="1" t="n"/>
      <c r="V320" s="18" t="n"/>
      <c r="W320" s="18" t="n"/>
      <c r="X320" s="1" t="n"/>
      <c r="Y320" s="210" t="n"/>
      <c r="Z320" s="1" t="n"/>
      <c r="AA320" s="18" t="n"/>
      <c r="AB320" s="212" t="n"/>
      <c r="AC320" s="1" t="n"/>
    </row>
    <row r="321">
      <c r="A321" s="1" t="n"/>
      <c r="B321" s="1" t="n"/>
      <c r="C321" s="1" t="n"/>
      <c r="D321" s="1" t="n"/>
      <c r="E321" s="1" t="n"/>
      <c r="F321" s="1" t="n"/>
      <c r="G321" s="1" t="n"/>
      <c r="H321" s="1" t="n"/>
      <c r="I321" s="1" t="n"/>
      <c r="J321" s="1" t="n"/>
      <c r="K321" s="18" t="n"/>
      <c r="L321" s="1" t="n"/>
      <c r="M321" s="1" t="n"/>
      <c r="N321" s="1" t="n"/>
      <c r="O321" s="1" t="n"/>
      <c r="P321" s="1" t="n"/>
      <c r="Q321" s="1" t="n"/>
      <c r="R321" s="1" t="n"/>
      <c r="S321" s="210" t="n"/>
      <c r="T321" s="210" t="n"/>
      <c r="U321" s="1" t="n"/>
      <c r="V321" s="18" t="n"/>
      <c r="W321" s="18" t="n"/>
      <c r="X321" s="1" t="n"/>
      <c r="Y321" s="210" t="n"/>
      <c r="Z321" s="1" t="n"/>
      <c r="AA321" s="18" t="n"/>
      <c r="AB321" s="212" t="n"/>
      <c r="AC321" s="1" t="n"/>
    </row>
    <row r="322">
      <c r="A322" s="1" t="n"/>
      <c r="B322" s="1" t="n"/>
      <c r="C322" s="1" t="n"/>
      <c r="D322" s="1" t="n"/>
      <c r="E322" s="1" t="n"/>
      <c r="F322" s="1" t="n"/>
      <c r="G322" s="1" t="n"/>
      <c r="H322" s="1" t="n"/>
      <c r="I322" s="1" t="n"/>
      <c r="J322" s="1" t="n"/>
      <c r="K322" s="18" t="n"/>
      <c r="L322" s="1" t="n"/>
      <c r="M322" s="1" t="n"/>
      <c r="N322" s="1" t="n"/>
      <c r="O322" s="1" t="n"/>
      <c r="P322" s="1" t="n"/>
      <c r="Q322" s="1" t="n"/>
      <c r="R322" s="1" t="n"/>
      <c r="S322" s="210" t="n"/>
      <c r="T322" s="210" t="n"/>
      <c r="U322" s="1" t="n"/>
      <c r="V322" s="18" t="n"/>
      <c r="W322" s="18" t="n"/>
      <c r="X322" s="1" t="n"/>
      <c r="Y322" s="210" t="n"/>
      <c r="Z322" s="1" t="n"/>
      <c r="AA322" s="18" t="n"/>
      <c r="AB322" s="212" t="n"/>
      <c r="AC322" s="1" t="n"/>
    </row>
    <row r="323">
      <c r="A323" s="1" t="n"/>
      <c r="B323" s="1" t="n"/>
      <c r="C323" s="1" t="n"/>
      <c r="D323" s="1" t="n"/>
      <c r="E323" s="1" t="n"/>
      <c r="F323" s="1" t="n"/>
      <c r="G323" s="1" t="n"/>
      <c r="H323" s="1" t="n"/>
      <c r="I323" s="1" t="n"/>
      <c r="J323" s="1" t="n"/>
      <c r="K323" s="18" t="n"/>
      <c r="L323" s="1" t="n"/>
      <c r="M323" s="1" t="n"/>
      <c r="N323" s="1" t="n"/>
      <c r="O323" s="1" t="n"/>
      <c r="P323" s="1" t="n"/>
      <c r="Q323" s="1" t="n"/>
      <c r="R323" s="1" t="n"/>
      <c r="S323" s="210" t="n"/>
      <c r="T323" s="210" t="n"/>
      <c r="U323" s="1" t="n"/>
      <c r="V323" s="18" t="n"/>
      <c r="W323" s="18" t="n"/>
      <c r="X323" s="1" t="n"/>
      <c r="Y323" s="210" t="n"/>
      <c r="Z323" s="1" t="n"/>
      <c r="AA323" s="18" t="n"/>
      <c r="AB323" s="212" t="n"/>
      <c r="AC323" s="1" t="n"/>
    </row>
    <row r="324">
      <c r="A324" s="1" t="n"/>
      <c r="B324" s="1" t="n"/>
      <c r="C324" s="1" t="n"/>
      <c r="D324" s="1" t="n"/>
      <c r="E324" s="1" t="n"/>
      <c r="F324" s="1" t="n"/>
      <c r="G324" s="1" t="n"/>
      <c r="H324" s="1" t="n"/>
      <c r="I324" s="1" t="n"/>
      <c r="J324" s="1" t="n"/>
      <c r="K324" s="18" t="n"/>
      <c r="L324" s="1" t="n"/>
      <c r="M324" s="1" t="n"/>
      <c r="N324" s="1" t="n"/>
      <c r="O324" s="1" t="n"/>
      <c r="P324" s="1" t="n"/>
      <c r="Q324" s="1" t="n"/>
      <c r="R324" s="1" t="n"/>
      <c r="S324" s="210" t="n"/>
      <c r="T324" s="210" t="n"/>
      <c r="U324" s="1" t="n"/>
      <c r="V324" s="18" t="n"/>
      <c r="W324" s="18" t="n"/>
      <c r="X324" s="1" t="n"/>
      <c r="Y324" s="210" t="n"/>
      <c r="Z324" s="1" t="n"/>
      <c r="AA324" s="18" t="n"/>
      <c r="AB324" s="212" t="n"/>
      <c r="AC324" s="1" t="n"/>
    </row>
    <row r="325">
      <c r="A325" s="1" t="n"/>
      <c r="B325" s="1" t="n"/>
      <c r="C325" s="1" t="n"/>
      <c r="D325" s="1" t="n"/>
      <c r="E325" s="1" t="n"/>
      <c r="F325" s="1" t="n"/>
      <c r="G325" s="1" t="n"/>
      <c r="H325" s="1" t="n"/>
      <c r="I325" s="1" t="n"/>
      <c r="J325" s="1" t="n"/>
      <c r="K325" s="18" t="n"/>
      <c r="L325" s="1" t="n"/>
      <c r="M325" s="1" t="n"/>
      <c r="N325" s="1" t="n"/>
      <c r="O325" s="1" t="n"/>
      <c r="P325" s="1" t="n"/>
      <c r="Q325" s="1" t="n"/>
      <c r="R325" s="1" t="n"/>
      <c r="S325" s="210" t="n"/>
      <c r="T325" s="210" t="n"/>
      <c r="U325" s="1" t="n"/>
      <c r="V325" s="18" t="n"/>
      <c r="W325" s="18" t="n"/>
      <c r="X325" s="1" t="n"/>
      <c r="Y325" s="210" t="n"/>
      <c r="Z325" s="1" t="n"/>
      <c r="AA325" s="18" t="n"/>
      <c r="AB325" s="212" t="n"/>
      <c r="AC325" s="1" t="n"/>
    </row>
    <row r="326">
      <c r="A326" s="1" t="n"/>
      <c r="B326" s="1" t="n"/>
      <c r="C326" s="1" t="n"/>
      <c r="D326" s="1" t="n"/>
      <c r="E326" s="1" t="n"/>
      <c r="F326" s="1" t="n"/>
      <c r="G326" s="1" t="n"/>
      <c r="H326" s="1" t="n"/>
      <c r="I326" s="1" t="n"/>
      <c r="J326" s="1" t="n"/>
      <c r="K326" s="18" t="n"/>
      <c r="L326" s="1" t="n"/>
      <c r="M326" s="1" t="n"/>
      <c r="N326" s="1" t="n"/>
      <c r="O326" s="1" t="n"/>
      <c r="P326" s="1" t="n"/>
      <c r="Q326" s="1" t="n"/>
      <c r="R326" s="1" t="n"/>
      <c r="S326" s="210" t="n"/>
      <c r="T326" s="210" t="n"/>
      <c r="U326" s="1" t="n"/>
      <c r="V326" s="18" t="n"/>
      <c r="W326" s="18" t="n"/>
      <c r="X326" s="1" t="n"/>
      <c r="Y326" s="210" t="n"/>
      <c r="Z326" s="1" t="n"/>
      <c r="AA326" s="18" t="n"/>
      <c r="AB326" s="212" t="n"/>
      <c r="AC326" s="1" t="n"/>
    </row>
    <row r="327">
      <c r="A327" s="1" t="n"/>
      <c r="B327" s="1" t="n"/>
      <c r="C327" s="1" t="n"/>
      <c r="D327" s="1" t="n"/>
      <c r="E327" s="1" t="n"/>
      <c r="F327" s="1" t="n"/>
      <c r="G327" s="1" t="n"/>
      <c r="H327" s="1" t="n"/>
      <c r="I327" s="1" t="n"/>
      <c r="J327" s="1" t="n"/>
      <c r="K327" s="18" t="n"/>
      <c r="L327" s="1" t="n"/>
      <c r="M327" s="1" t="n"/>
      <c r="N327" s="1" t="n"/>
      <c r="O327" s="1" t="n"/>
      <c r="P327" s="1" t="n"/>
      <c r="Q327" s="1" t="n"/>
      <c r="R327" s="1" t="n"/>
      <c r="S327" s="210" t="n"/>
      <c r="T327" s="210" t="n"/>
      <c r="U327" s="1" t="n"/>
      <c r="V327" s="18" t="n"/>
      <c r="W327" s="18" t="n"/>
      <c r="X327" s="1" t="n"/>
      <c r="Y327" s="210" t="n"/>
      <c r="Z327" s="1" t="n"/>
      <c r="AA327" s="18" t="n"/>
      <c r="AB327" s="212" t="n"/>
      <c r="AC327" s="1" t="n"/>
    </row>
    <row r="328">
      <c r="A328" s="1" t="n"/>
      <c r="B328" s="1" t="n"/>
      <c r="C328" s="1" t="n"/>
      <c r="D328" s="1" t="n"/>
      <c r="E328" s="1" t="n"/>
      <c r="F328" s="1" t="n"/>
      <c r="G328" s="1" t="n"/>
      <c r="H328" s="1" t="n"/>
      <c r="I328" s="1" t="n"/>
      <c r="J328" s="1" t="n"/>
      <c r="K328" s="18" t="n"/>
      <c r="L328" s="1" t="n"/>
      <c r="M328" s="1" t="n"/>
      <c r="N328" s="1" t="n"/>
      <c r="O328" s="1" t="n"/>
      <c r="P328" s="1" t="n"/>
      <c r="Q328" s="1" t="n"/>
      <c r="R328" s="1" t="n"/>
      <c r="S328" s="210" t="n"/>
      <c r="T328" s="210" t="n"/>
      <c r="U328" s="1" t="n"/>
      <c r="V328" s="18" t="n"/>
      <c r="W328" s="18" t="n"/>
      <c r="X328" s="1" t="n"/>
      <c r="Y328" s="210" t="n"/>
      <c r="Z328" s="1" t="n"/>
      <c r="AA328" s="18" t="n"/>
      <c r="AB328" s="212" t="n"/>
      <c r="AC328" s="1" t="n"/>
    </row>
    <row r="329">
      <c r="A329" s="1" t="n"/>
      <c r="B329" s="1" t="n"/>
      <c r="C329" s="1" t="n"/>
      <c r="D329" s="1" t="n"/>
      <c r="E329" s="1" t="n"/>
      <c r="F329" s="1" t="n"/>
      <c r="G329" s="1" t="n"/>
      <c r="H329" s="1" t="n"/>
      <c r="I329" s="1" t="n"/>
      <c r="J329" s="1" t="n"/>
      <c r="K329" s="18" t="n"/>
      <c r="L329" s="1" t="n"/>
      <c r="M329" s="1" t="n"/>
      <c r="N329" s="1" t="n"/>
      <c r="O329" s="1" t="n"/>
      <c r="P329" s="1" t="n"/>
      <c r="Q329" s="1" t="n"/>
      <c r="R329" s="1" t="n"/>
      <c r="S329" s="210" t="n"/>
      <c r="T329" s="210" t="n"/>
      <c r="U329" s="1" t="n"/>
      <c r="V329" s="18" t="n"/>
      <c r="W329" s="18" t="n"/>
      <c r="X329" s="1" t="n"/>
      <c r="Y329" s="210" t="n"/>
      <c r="Z329" s="1" t="n"/>
      <c r="AA329" s="18" t="n"/>
      <c r="AB329" s="212" t="n"/>
      <c r="AC329" s="1" t="n"/>
    </row>
    <row r="330">
      <c r="A330" s="1" t="n"/>
      <c r="B330" s="1" t="n"/>
      <c r="C330" s="1" t="n"/>
      <c r="D330" s="1" t="n"/>
      <c r="E330" s="1" t="n"/>
      <c r="F330" s="1" t="n"/>
      <c r="G330" s="1" t="n"/>
      <c r="H330" s="1" t="n"/>
      <c r="I330" s="1" t="n"/>
      <c r="J330" s="1" t="n"/>
      <c r="K330" s="18" t="n"/>
      <c r="L330" s="1" t="n"/>
      <c r="M330" s="1" t="n"/>
      <c r="N330" s="1" t="n"/>
      <c r="O330" s="1" t="n"/>
      <c r="P330" s="1" t="n"/>
      <c r="Q330" s="1" t="n"/>
      <c r="R330" s="1" t="n"/>
      <c r="S330" s="210" t="n"/>
      <c r="T330" s="210" t="n"/>
      <c r="U330" s="1" t="n"/>
      <c r="V330" s="18" t="n"/>
      <c r="W330" s="18" t="n"/>
      <c r="X330" s="1" t="n"/>
      <c r="Y330" s="210" t="n"/>
      <c r="Z330" s="1" t="n"/>
      <c r="AA330" s="18" t="n"/>
      <c r="AB330" s="212" t="n"/>
      <c r="AC330" s="1" t="n"/>
    </row>
    <row r="331">
      <c r="A331" s="1" t="n"/>
      <c r="B331" s="1" t="n"/>
      <c r="C331" s="1" t="n"/>
      <c r="D331" s="1" t="n"/>
      <c r="E331" s="1" t="n"/>
      <c r="F331" s="1" t="n"/>
      <c r="G331" s="1" t="n"/>
      <c r="H331" s="1" t="n"/>
      <c r="I331" s="1" t="n"/>
      <c r="J331" s="1" t="n"/>
      <c r="K331" s="18" t="n"/>
      <c r="L331" s="1" t="n"/>
      <c r="M331" s="1" t="n"/>
      <c r="N331" s="1" t="n"/>
      <c r="O331" s="1" t="n"/>
      <c r="P331" s="1" t="n"/>
      <c r="Q331" s="1" t="n"/>
      <c r="R331" s="1" t="n"/>
      <c r="S331" s="210" t="n"/>
      <c r="T331" s="210" t="n"/>
      <c r="U331" s="1" t="n"/>
      <c r="V331" s="18" t="n"/>
      <c r="W331" s="18" t="n"/>
      <c r="X331" s="1" t="n"/>
      <c r="Y331" s="210" t="n"/>
      <c r="Z331" s="1" t="n"/>
      <c r="AA331" s="18" t="n"/>
      <c r="AB331" s="212" t="n"/>
      <c r="AC331" s="1" t="n"/>
    </row>
    <row r="332">
      <c r="A332" s="1" t="n"/>
      <c r="B332" s="1" t="n"/>
      <c r="C332" s="1" t="n"/>
      <c r="D332" s="1" t="n"/>
      <c r="E332" s="1" t="n"/>
      <c r="F332" s="1" t="n"/>
      <c r="G332" s="1" t="n"/>
      <c r="H332" s="1" t="n"/>
      <c r="I332" s="1" t="n"/>
      <c r="J332" s="1" t="n"/>
      <c r="K332" s="18" t="n"/>
      <c r="L332" s="1" t="n"/>
      <c r="M332" s="1" t="n"/>
      <c r="N332" s="1" t="n"/>
      <c r="O332" s="1" t="n"/>
      <c r="P332" s="1" t="n"/>
      <c r="Q332" s="1" t="n"/>
      <c r="R332" s="1" t="n"/>
      <c r="S332" s="210" t="n"/>
      <c r="T332" s="210" t="n"/>
      <c r="U332" s="1" t="n"/>
      <c r="V332" s="18" t="n"/>
      <c r="W332" s="18" t="n"/>
      <c r="X332" s="1" t="n"/>
      <c r="Y332" s="210" t="n"/>
      <c r="Z332" s="1" t="n"/>
      <c r="AA332" s="18" t="n"/>
      <c r="AB332" s="212" t="n"/>
      <c r="AC332" s="1" t="n"/>
    </row>
    <row r="333">
      <c r="A333" s="1" t="n"/>
      <c r="B333" s="1" t="n"/>
      <c r="C333" s="1" t="n"/>
      <c r="D333" s="1" t="n"/>
      <c r="E333" s="1" t="n"/>
      <c r="F333" s="1" t="n"/>
      <c r="G333" s="1" t="n"/>
      <c r="H333" s="1" t="n"/>
      <c r="I333" s="1" t="n"/>
      <c r="J333" s="1" t="n"/>
      <c r="K333" s="18" t="n"/>
      <c r="L333" s="1" t="n"/>
      <c r="M333" s="1" t="n"/>
      <c r="N333" s="1" t="n"/>
      <c r="O333" s="1" t="n"/>
      <c r="P333" s="1" t="n"/>
      <c r="Q333" s="1" t="n"/>
      <c r="R333" s="1" t="n"/>
      <c r="S333" s="210" t="n"/>
      <c r="T333" s="210" t="n"/>
      <c r="U333" s="1" t="n"/>
      <c r="V333" s="18" t="n"/>
      <c r="W333" s="18" t="n"/>
      <c r="X333" s="1" t="n"/>
      <c r="Y333" s="210" t="n"/>
      <c r="Z333" s="1" t="n"/>
      <c r="AA333" s="18" t="n"/>
      <c r="AB333" s="212" t="n"/>
      <c r="AC333" s="1" t="n"/>
    </row>
    <row r="334">
      <c r="A334" s="1" t="n"/>
      <c r="B334" s="1" t="n"/>
      <c r="C334" s="1" t="n"/>
      <c r="D334" s="1" t="n"/>
      <c r="E334" s="1" t="n"/>
      <c r="F334" s="1" t="n"/>
      <c r="G334" s="1" t="n"/>
      <c r="H334" s="1" t="n"/>
      <c r="I334" s="1" t="n"/>
      <c r="J334" s="1" t="n"/>
      <c r="K334" s="18" t="n"/>
      <c r="L334" s="1" t="n"/>
      <c r="M334" s="1" t="n"/>
      <c r="N334" s="1" t="n"/>
      <c r="O334" s="1" t="n"/>
      <c r="P334" s="1" t="n"/>
      <c r="Q334" s="1" t="n"/>
      <c r="R334" s="1" t="n"/>
      <c r="S334" s="210" t="n"/>
      <c r="T334" s="210" t="n"/>
      <c r="U334" s="1" t="n"/>
      <c r="V334" s="18" t="n"/>
      <c r="W334" s="18" t="n"/>
      <c r="X334" s="1" t="n"/>
      <c r="Y334" s="210" t="n"/>
      <c r="Z334" s="1" t="n"/>
      <c r="AA334" s="18" t="n"/>
      <c r="AB334" s="212" t="n"/>
      <c r="AC334" s="1" t="n"/>
    </row>
    <row r="335">
      <c r="A335" s="1" t="n"/>
      <c r="B335" s="1" t="n"/>
      <c r="C335" s="1" t="n"/>
      <c r="D335" s="1" t="n"/>
      <c r="E335" s="1" t="n"/>
      <c r="F335" s="1" t="n"/>
      <c r="G335" s="1" t="n"/>
      <c r="H335" s="1" t="n"/>
      <c r="I335" s="1" t="n"/>
      <c r="J335" s="1" t="n"/>
      <c r="K335" s="18" t="n"/>
      <c r="L335" s="1" t="n"/>
      <c r="M335" s="1" t="n"/>
      <c r="N335" s="1" t="n"/>
      <c r="O335" s="1" t="n"/>
      <c r="P335" s="1" t="n"/>
      <c r="Q335" s="1" t="n"/>
      <c r="R335" s="1" t="n"/>
      <c r="S335" s="210" t="n"/>
      <c r="T335" s="210" t="n"/>
      <c r="U335" s="1" t="n"/>
      <c r="V335" s="18" t="n"/>
      <c r="W335" s="18" t="n"/>
      <c r="X335" s="1" t="n"/>
      <c r="Y335" s="210" t="n"/>
      <c r="Z335" s="1" t="n"/>
      <c r="AA335" s="18" t="n"/>
      <c r="AB335" s="212" t="n"/>
      <c r="AC335" s="1" t="n"/>
    </row>
    <row r="336">
      <c r="A336" s="1" t="n"/>
      <c r="B336" s="1" t="n"/>
      <c r="C336" s="1" t="n"/>
      <c r="D336" s="1" t="n"/>
      <c r="E336" s="1" t="n"/>
      <c r="F336" s="1" t="n"/>
      <c r="G336" s="1" t="n"/>
      <c r="H336" s="1" t="n"/>
      <c r="I336" s="1" t="n"/>
      <c r="J336" s="1" t="n"/>
      <c r="K336" s="18" t="n"/>
      <c r="L336" s="1" t="n"/>
      <c r="M336" s="1" t="n"/>
      <c r="N336" s="1" t="n"/>
      <c r="O336" s="1" t="n"/>
      <c r="P336" s="1" t="n"/>
      <c r="Q336" s="1" t="n"/>
      <c r="R336" s="1" t="n"/>
      <c r="S336" s="210" t="n"/>
      <c r="T336" s="210" t="n"/>
      <c r="U336" s="1" t="n"/>
      <c r="V336" s="18" t="n"/>
      <c r="W336" s="18" t="n"/>
      <c r="X336" s="1" t="n"/>
      <c r="Y336" s="210" t="n"/>
      <c r="Z336" s="1" t="n"/>
      <c r="AA336" s="18" t="n"/>
      <c r="AB336" s="212" t="n"/>
      <c r="AC336" s="1" t="n"/>
    </row>
    <row r="337">
      <c r="A337" s="1" t="n"/>
      <c r="B337" s="1" t="n"/>
      <c r="C337" s="1" t="n"/>
      <c r="D337" s="1" t="n"/>
      <c r="E337" s="1" t="n"/>
      <c r="F337" s="1" t="n"/>
      <c r="G337" s="1" t="n"/>
      <c r="H337" s="1" t="n"/>
      <c r="I337" s="1" t="n"/>
      <c r="J337" s="1" t="n"/>
      <c r="K337" s="18" t="n"/>
      <c r="L337" s="1" t="n"/>
      <c r="M337" s="1" t="n"/>
      <c r="N337" s="1" t="n"/>
      <c r="O337" s="1" t="n"/>
      <c r="P337" s="1" t="n"/>
      <c r="Q337" s="1" t="n"/>
      <c r="R337" s="1" t="n"/>
      <c r="S337" s="210" t="n"/>
      <c r="T337" s="210" t="n"/>
      <c r="U337" s="1" t="n"/>
      <c r="V337" s="18" t="n"/>
      <c r="W337" s="18" t="n"/>
      <c r="X337" s="1" t="n"/>
      <c r="Y337" s="210" t="n"/>
      <c r="Z337" s="1" t="n"/>
      <c r="AA337" s="18" t="n"/>
      <c r="AB337" s="212" t="n"/>
      <c r="AC337" s="1" t="n"/>
    </row>
    <row r="338">
      <c r="A338" s="1" t="n"/>
      <c r="B338" s="1" t="n"/>
      <c r="C338" s="1" t="n"/>
      <c r="D338" s="1" t="n"/>
      <c r="E338" s="1" t="n"/>
      <c r="F338" s="1" t="n"/>
      <c r="G338" s="1" t="n"/>
      <c r="H338" s="1" t="n"/>
      <c r="I338" s="1" t="n"/>
      <c r="J338" s="1" t="n"/>
      <c r="K338" s="18" t="n"/>
      <c r="L338" s="1" t="n"/>
      <c r="M338" s="1" t="n"/>
      <c r="N338" s="1" t="n"/>
      <c r="O338" s="1" t="n"/>
      <c r="P338" s="1" t="n"/>
      <c r="Q338" s="1" t="n"/>
      <c r="R338" s="1" t="n"/>
      <c r="S338" s="210" t="n"/>
      <c r="T338" s="210" t="n"/>
      <c r="U338" s="1" t="n"/>
      <c r="V338" s="18" t="n"/>
      <c r="W338" s="18" t="n"/>
      <c r="X338" s="1" t="n"/>
      <c r="Y338" s="210" t="n"/>
      <c r="Z338" s="1" t="n"/>
      <c r="AA338" s="18" t="n"/>
      <c r="AB338" s="212" t="n"/>
      <c r="AC338" s="1" t="n"/>
    </row>
    <row r="339">
      <c r="A339" s="1" t="n"/>
      <c r="B339" s="1" t="n"/>
      <c r="C339" s="1" t="n"/>
      <c r="D339" s="1" t="n"/>
      <c r="E339" s="1" t="n"/>
      <c r="F339" s="1" t="n"/>
      <c r="G339" s="1" t="n"/>
      <c r="H339" s="1" t="n"/>
      <c r="I339" s="1" t="n"/>
      <c r="J339" s="1" t="n"/>
      <c r="K339" s="18" t="n"/>
      <c r="L339" s="1" t="n"/>
      <c r="M339" s="1" t="n"/>
      <c r="N339" s="1" t="n"/>
      <c r="O339" s="1" t="n"/>
      <c r="P339" s="1" t="n"/>
      <c r="Q339" s="1" t="n"/>
      <c r="R339" s="1" t="n"/>
      <c r="S339" s="210" t="n"/>
      <c r="T339" s="210" t="n"/>
      <c r="U339" s="1" t="n"/>
      <c r="V339" s="18" t="n"/>
      <c r="W339" s="18" t="n"/>
      <c r="X339" s="1" t="n"/>
      <c r="Y339" s="210" t="n"/>
      <c r="Z339" s="1" t="n"/>
      <c r="AA339" s="18" t="n"/>
      <c r="AB339" s="212" t="n"/>
      <c r="AC339" s="1" t="n"/>
    </row>
    <row r="340">
      <c r="A340" s="1" t="n"/>
      <c r="B340" s="1" t="n"/>
      <c r="C340" s="1" t="n"/>
      <c r="D340" s="1" t="n"/>
      <c r="E340" s="1" t="n"/>
      <c r="F340" s="1" t="n"/>
      <c r="G340" s="1" t="n"/>
      <c r="H340" s="1" t="n"/>
      <c r="I340" s="1" t="n"/>
      <c r="J340" s="1" t="n"/>
      <c r="K340" s="18" t="n"/>
      <c r="L340" s="1" t="n"/>
      <c r="M340" s="1" t="n"/>
      <c r="N340" s="1" t="n"/>
      <c r="O340" s="1" t="n"/>
      <c r="P340" s="1" t="n"/>
      <c r="Q340" s="1" t="n"/>
      <c r="R340" s="1" t="n"/>
      <c r="S340" s="210" t="n"/>
      <c r="T340" s="210" t="n"/>
      <c r="U340" s="1" t="n"/>
      <c r="V340" s="18" t="n"/>
      <c r="W340" s="18" t="n"/>
      <c r="X340" s="1" t="n"/>
      <c r="Y340" s="210" t="n"/>
      <c r="Z340" s="1" t="n"/>
      <c r="AA340" s="18" t="n"/>
      <c r="AB340" s="212" t="n"/>
      <c r="AC340" s="1" t="n"/>
    </row>
    <row r="341">
      <c r="A341" s="1" t="n"/>
      <c r="B341" s="1" t="n"/>
      <c r="C341" s="1" t="n"/>
      <c r="D341" s="1" t="n"/>
      <c r="E341" s="1" t="n"/>
      <c r="F341" s="1" t="n"/>
      <c r="G341" s="1" t="n"/>
      <c r="H341" s="1" t="n"/>
      <c r="I341" s="1" t="n"/>
      <c r="J341" s="1" t="n"/>
      <c r="K341" s="18" t="n"/>
      <c r="L341" s="1" t="n"/>
      <c r="M341" s="1" t="n"/>
      <c r="N341" s="1" t="n"/>
      <c r="O341" s="1" t="n"/>
      <c r="P341" s="1" t="n"/>
      <c r="Q341" s="1" t="n"/>
      <c r="R341" s="1" t="n"/>
      <c r="S341" s="210" t="n"/>
      <c r="T341" s="210" t="n"/>
      <c r="U341" s="1" t="n"/>
      <c r="V341" s="18" t="n"/>
      <c r="W341" s="18" t="n"/>
      <c r="X341" s="1" t="n"/>
      <c r="Y341" s="210" t="n"/>
      <c r="Z341" s="1" t="n"/>
      <c r="AA341" s="18" t="n"/>
      <c r="AB341" s="212" t="n"/>
      <c r="AC341" s="1" t="n"/>
    </row>
    <row r="342">
      <c r="A342" s="1" t="n"/>
      <c r="B342" s="1" t="n"/>
      <c r="C342" s="1" t="n"/>
      <c r="D342" s="1" t="n"/>
      <c r="E342" s="1" t="n"/>
      <c r="F342" s="1" t="n"/>
      <c r="G342" s="1" t="n"/>
      <c r="H342" s="1" t="n"/>
      <c r="I342" s="1" t="n"/>
      <c r="J342" s="1" t="n"/>
      <c r="K342" s="18" t="n"/>
      <c r="L342" s="1" t="n"/>
      <c r="M342" s="1" t="n"/>
      <c r="N342" s="1" t="n"/>
      <c r="O342" s="1" t="n"/>
      <c r="P342" s="1" t="n"/>
      <c r="Q342" s="1" t="n"/>
      <c r="R342" s="1" t="n"/>
      <c r="S342" s="210" t="n"/>
      <c r="T342" s="210" t="n"/>
      <c r="U342" s="1" t="n"/>
      <c r="V342" s="18" t="n"/>
      <c r="W342" s="18" t="n"/>
      <c r="X342" s="1" t="n"/>
      <c r="Y342" s="210" t="n"/>
      <c r="Z342" s="1" t="n"/>
      <c r="AA342" s="18" t="n"/>
      <c r="AB342" s="212" t="n"/>
      <c r="AC342" s="1" t="n"/>
    </row>
    <row r="343">
      <c r="A343" s="1" t="n"/>
      <c r="B343" s="1" t="n"/>
      <c r="C343" s="1" t="n"/>
      <c r="D343" s="1" t="n"/>
      <c r="E343" s="1" t="n"/>
      <c r="F343" s="1" t="n"/>
      <c r="G343" s="1" t="n"/>
      <c r="H343" s="1" t="n"/>
      <c r="I343" s="1" t="n"/>
      <c r="J343" s="1" t="n"/>
      <c r="K343" s="18" t="n"/>
      <c r="L343" s="1" t="n"/>
      <c r="M343" s="1" t="n"/>
      <c r="N343" s="1" t="n"/>
      <c r="O343" s="1" t="n"/>
      <c r="P343" s="1" t="n"/>
      <c r="Q343" s="1" t="n"/>
      <c r="R343" s="1" t="n"/>
      <c r="S343" s="210" t="n"/>
      <c r="T343" s="210" t="n"/>
      <c r="U343" s="1" t="n"/>
      <c r="V343" s="18" t="n"/>
      <c r="W343" s="18" t="n"/>
      <c r="X343" s="1" t="n"/>
      <c r="Y343" s="210" t="n"/>
      <c r="Z343" s="1" t="n"/>
      <c r="AA343" s="18" t="n"/>
      <c r="AB343" s="212" t="n"/>
      <c r="AC343" s="1" t="n"/>
    </row>
    <row r="344">
      <c r="A344" s="1" t="n"/>
      <c r="B344" s="1" t="n"/>
      <c r="C344" s="1" t="n"/>
      <c r="D344" s="1" t="n"/>
      <c r="E344" s="1" t="n"/>
      <c r="F344" s="1" t="n"/>
      <c r="G344" s="1" t="n"/>
      <c r="H344" s="1" t="n"/>
      <c r="I344" s="1" t="n"/>
      <c r="J344" s="1" t="n"/>
      <c r="K344" s="18" t="n"/>
      <c r="L344" s="1" t="n"/>
      <c r="M344" s="1" t="n"/>
      <c r="N344" s="1" t="n"/>
      <c r="O344" s="1" t="n"/>
      <c r="P344" s="1" t="n"/>
      <c r="Q344" s="1" t="n"/>
      <c r="R344" s="1" t="n"/>
      <c r="S344" s="210" t="n"/>
      <c r="T344" s="210" t="n"/>
      <c r="U344" s="1" t="n"/>
      <c r="V344" s="18" t="n"/>
      <c r="W344" s="18" t="n"/>
      <c r="X344" s="1" t="n"/>
      <c r="Y344" s="210" t="n"/>
      <c r="Z344" s="1" t="n"/>
      <c r="AA344" s="18" t="n"/>
      <c r="AB344" s="212" t="n"/>
      <c r="AC344" s="1" t="n"/>
    </row>
    <row r="345">
      <c r="A345" s="1" t="n"/>
      <c r="B345" s="1" t="n"/>
      <c r="C345" s="1" t="n"/>
      <c r="D345" s="1" t="n"/>
      <c r="E345" s="1" t="n"/>
      <c r="F345" s="1" t="n"/>
      <c r="G345" s="1" t="n"/>
      <c r="H345" s="1" t="n"/>
      <c r="I345" s="1" t="n"/>
      <c r="J345" s="1" t="n"/>
      <c r="K345" s="18" t="n"/>
      <c r="L345" s="1" t="n"/>
      <c r="M345" s="1" t="n"/>
      <c r="N345" s="1" t="n"/>
      <c r="O345" s="1" t="n"/>
      <c r="P345" s="1" t="n"/>
      <c r="Q345" s="1" t="n"/>
      <c r="R345" s="1" t="n"/>
      <c r="S345" s="210" t="n"/>
      <c r="T345" s="210" t="n"/>
      <c r="U345" s="1" t="n"/>
      <c r="V345" s="18" t="n"/>
      <c r="W345" s="18" t="n"/>
      <c r="X345" s="1" t="n"/>
      <c r="Y345" s="210" t="n"/>
      <c r="Z345" s="1" t="n"/>
      <c r="AA345" s="18" t="n"/>
      <c r="AB345" s="212" t="n"/>
      <c r="AC345" s="1" t="n"/>
    </row>
    <row r="346">
      <c r="A346" s="1" t="n"/>
      <c r="B346" s="1" t="n"/>
      <c r="C346" s="1" t="n"/>
      <c r="D346" s="1" t="n"/>
      <c r="E346" s="1" t="n"/>
      <c r="F346" s="1" t="n"/>
      <c r="G346" s="1" t="n"/>
      <c r="H346" s="1" t="n"/>
      <c r="I346" s="1" t="n"/>
      <c r="J346" s="1" t="n"/>
      <c r="K346" s="18" t="n"/>
      <c r="L346" s="1" t="n"/>
      <c r="M346" s="1" t="n"/>
      <c r="N346" s="1" t="n"/>
      <c r="O346" s="1" t="n"/>
      <c r="P346" s="1" t="n"/>
      <c r="Q346" s="1" t="n"/>
      <c r="R346" s="1" t="n"/>
      <c r="S346" s="210" t="n"/>
      <c r="T346" s="210" t="n"/>
      <c r="U346" s="1" t="n"/>
      <c r="V346" s="18" t="n"/>
      <c r="W346" s="18" t="n"/>
      <c r="X346" s="1" t="n"/>
      <c r="Y346" s="210" t="n"/>
      <c r="Z346" s="1" t="n"/>
      <c r="AA346" s="18" t="n"/>
      <c r="AB346" s="212" t="n"/>
      <c r="AC346" s="1" t="n"/>
    </row>
    <row r="347">
      <c r="A347" s="1" t="n"/>
      <c r="B347" s="1" t="n"/>
      <c r="C347" s="1" t="n"/>
      <c r="D347" s="1" t="n"/>
      <c r="E347" s="1" t="n"/>
      <c r="F347" s="1" t="n"/>
      <c r="G347" s="1" t="n"/>
      <c r="H347" s="1" t="n"/>
      <c r="I347" s="1" t="n"/>
      <c r="J347" s="1" t="n"/>
      <c r="K347" s="18" t="n"/>
      <c r="L347" s="1" t="n"/>
      <c r="M347" s="1" t="n"/>
      <c r="N347" s="1" t="n"/>
      <c r="O347" s="1" t="n"/>
      <c r="P347" s="1" t="n"/>
      <c r="Q347" s="1" t="n"/>
      <c r="R347" s="1" t="n"/>
      <c r="S347" s="210" t="n"/>
      <c r="T347" s="210" t="n"/>
      <c r="U347" s="1" t="n"/>
      <c r="V347" s="18" t="n"/>
      <c r="W347" s="18" t="n"/>
      <c r="X347" s="1" t="n"/>
      <c r="Y347" s="210" t="n"/>
      <c r="Z347" s="1" t="n"/>
      <c r="AA347" s="18" t="n"/>
      <c r="AB347" s="212" t="n"/>
      <c r="AC347" s="1" t="n"/>
    </row>
    <row r="348">
      <c r="A348" s="1" t="n"/>
      <c r="B348" s="1" t="n"/>
      <c r="C348" s="1" t="n"/>
      <c r="D348" s="1" t="n"/>
      <c r="E348" s="1" t="n"/>
      <c r="F348" s="1" t="n"/>
      <c r="G348" s="1" t="n"/>
      <c r="H348" s="1" t="n"/>
      <c r="I348" s="1" t="n"/>
      <c r="J348" s="1" t="n"/>
      <c r="K348" s="18" t="n"/>
      <c r="L348" s="1" t="n"/>
      <c r="M348" s="1" t="n"/>
      <c r="N348" s="1" t="n"/>
      <c r="O348" s="1" t="n"/>
      <c r="P348" s="1" t="n"/>
      <c r="Q348" s="1" t="n"/>
      <c r="R348" s="1" t="n"/>
      <c r="S348" s="210" t="n"/>
      <c r="T348" s="210" t="n"/>
      <c r="U348" s="1" t="n"/>
      <c r="V348" s="18" t="n"/>
      <c r="W348" s="18" t="n"/>
      <c r="X348" s="1" t="n"/>
      <c r="Y348" s="210" t="n"/>
      <c r="Z348" s="1" t="n"/>
      <c r="AA348" s="18" t="n"/>
      <c r="AB348" s="212" t="n"/>
      <c r="AC348" s="1" t="n"/>
    </row>
    <row r="349">
      <c r="A349" s="1" t="n"/>
      <c r="B349" s="1" t="n"/>
      <c r="C349" s="1" t="n"/>
      <c r="D349" s="1" t="n"/>
      <c r="E349" s="1" t="n"/>
      <c r="F349" s="1" t="n"/>
      <c r="G349" s="1" t="n"/>
      <c r="H349" s="1" t="n"/>
      <c r="I349" s="1" t="n"/>
      <c r="J349" s="1" t="n"/>
      <c r="K349" s="18" t="n"/>
      <c r="L349" s="1" t="n"/>
      <c r="M349" s="1" t="n"/>
      <c r="N349" s="1" t="n"/>
      <c r="O349" s="1" t="n"/>
      <c r="P349" s="1" t="n"/>
      <c r="Q349" s="1" t="n"/>
      <c r="R349" s="1" t="n"/>
      <c r="S349" s="210" t="n"/>
      <c r="T349" s="210" t="n"/>
      <c r="U349" s="1" t="n"/>
      <c r="V349" s="18" t="n"/>
      <c r="W349" s="18" t="n"/>
      <c r="X349" s="1" t="n"/>
      <c r="Y349" s="210" t="n"/>
      <c r="Z349" s="1" t="n"/>
      <c r="AA349" s="18" t="n"/>
      <c r="AB349" s="212" t="n"/>
      <c r="AC349" s="1" t="n"/>
    </row>
    <row r="350">
      <c r="A350" s="1" t="n"/>
      <c r="B350" s="1" t="n"/>
      <c r="C350" s="1" t="n"/>
      <c r="D350" s="1" t="n"/>
      <c r="E350" s="1" t="n"/>
      <c r="F350" s="1" t="n"/>
      <c r="G350" s="1" t="n"/>
      <c r="H350" s="1" t="n"/>
      <c r="I350" s="1" t="n"/>
      <c r="J350" s="1" t="n"/>
      <c r="K350" s="18" t="n"/>
      <c r="L350" s="1" t="n"/>
      <c r="M350" s="1" t="n"/>
      <c r="N350" s="1" t="n"/>
      <c r="O350" s="1" t="n"/>
      <c r="P350" s="1" t="n"/>
      <c r="Q350" s="1" t="n"/>
      <c r="R350" s="1" t="n"/>
      <c r="S350" s="210" t="n"/>
      <c r="T350" s="210" t="n"/>
      <c r="U350" s="1" t="n"/>
      <c r="V350" s="18" t="n"/>
      <c r="W350" s="18" t="n"/>
      <c r="X350" s="1" t="n"/>
      <c r="Y350" s="210" t="n"/>
      <c r="Z350" s="1" t="n"/>
      <c r="AA350" s="18" t="n"/>
      <c r="AB350" s="212" t="n"/>
      <c r="AC350" s="1" t="n"/>
    </row>
    <row r="351">
      <c r="A351" s="1" t="n"/>
      <c r="B351" s="1" t="n"/>
      <c r="C351" s="1" t="n"/>
      <c r="D351" s="1" t="n"/>
      <c r="E351" s="1" t="n"/>
      <c r="F351" s="1" t="n"/>
      <c r="G351" s="1" t="n"/>
      <c r="H351" s="1" t="n"/>
      <c r="I351" s="1" t="n"/>
      <c r="J351" s="1" t="n"/>
      <c r="K351" s="18" t="n"/>
      <c r="L351" s="1" t="n"/>
      <c r="M351" s="1" t="n"/>
      <c r="N351" s="1" t="n"/>
      <c r="O351" s="1" t="n"/>
      <c r="P351" s="1" t="n"/>
      <c r="Q351" s="1" t="n"/>
      <c r="R351" s="1" t="n"/>
      <c r="S351" s="210" t="n"/>
      <c r="T351" s="210" t="n"/>
      <c r="U351" s="1" t="n"/>
      <c r="V351" s="18" t="n"/>
      <c r="W351" s="18" t="n"/>
      <c r="X351" s="1" t="n"/>
      <c r="Y351" s="210" t="n"/>
      <c r="Z351" s="1" t="n"/>
      <c r="AA351" s="18" t="n"/>
      <c r="AB351" s="212" t="n"/>
      <c r="AC351" s="1" t="n"/>
    </row>
    <row r="352">
      <c r="A352" s="1" t="n"/>
      <c r="B352" s="1" t="n"/>
      <c r="C352" s="1" t="n"/>
      <c r="D352" s="1" t="n"/>
      <c r="E352" s="1" t="n"/>
      <c r="F352" s="1" t="n"/>
      <c r="G352" s="1" t="n"/>
      <c r="H352" s="1" t="n"/>
      <c r="I352" s="1" t="n"/>
      <c r="J352" s="1" t="n"/>
      <c r="K352" s="18" t="n"/>
      <c r="L352" s="1" t="n"/>
      <c r="M352" s="1" t="n"/>
      <c r="N352" s="1" t="n"/>
      <c r="O352" s="1" t="n"/>
      <c r="P352" s="1" t="n"/>
      <c r="Q352" s="1" t="n"/>
      <c r="R352" s="1" t="n"/>
      <c r="S352" s="210" t="n"/>
      <c r="T352" s="210" t="n"/>
      <c r="U352" s="1" t="n"/>
      <c r="V352" s="18" t="n"/>
      <c r="W352" s="18" t="n"/>
      <c r="X352" s="1" t="n"/>
      <c r="Y352" s="210" t="n"/>
      <c r="Z352" s="1" t="n"/>
      <c r="AA352" s="18" t="n"/>
      <c r="AB352" s="212" t="n"/>
      <c r="AC352" s="1" t="n"/>
    </row>
    <row r="353">
      <c r="A353" s="1" t="n"/>
      <c r="B353" s="1" t="n"/>
      <c r="C353" s="1" t="n"/>
      <c r="D353" s="1" t="n"/>
      <c r="E353" s="1" t="n"/>
      <c r="F353" s="1" t="n"/>
      <c r="G353" s="1" t="n"/>
      <c r="H353" s="1" t="n"/>
      <c r="I353" s="1" t="n"/>
      <c r="J353" s="1" t="n"/>
      <c r="K353" s="18" t="n"/>
      <c r="L353" s="1" t="n"/>
      <c r="M353" s="1" t="n"/>
      <c r="N353" s="1" t="n"/>
      <c r="O353" s="1" t="n"/>
      <c r="P353" s="1" t="n"/>
      <c r="Q353" s="1" t="n"/>
      <c r="R353" s="1" t="n"/>
      <c r="S353" s="210" t="n"/>
      <c r="T353" s="210" t="n"/>
      <c r="U353" s="1" t="n"/>
      <c r="V353" s="18" t="n"/>
      <c r="W353" s="18" t="n"/>
      <c r="X353" s="1" t="n"/>
      <c r="Y353" s="210" t="n"/>
      <c r="Z353" s="1" t="n"/>
      <c r="AA353" s="18" t="n"/>
      <c r="AB353" s="212" t="n"/>
      <c r="AC353" s="1" t="n"/>
    </row>
    <row r="354">
      <c r="A354" s="1" t="n"/>
      <c r="B354" s="1" t="n"/>
      <c r="C354" s="1" t="n"/>
      <c r="D354" s="1" t="n"/>
      <c r="E354" s="1" t="n"/>
      <c r="F354" s="1" t="n"/>
      <c r="G354" s="1" t="n"/>
      <c r="H354" s="1" t="n"/>
      <c r="I354" s="1" t="n"/>
      <c r="J354" s="1" t="n"/>
      <c r="K354" s="18" t="n"/>
      <c r="L354" s="1" t="n"/>
      <c r="M354" s="1" t="n"/>
      <c r="N354" s="1" t="n"/>
      <c r="O354" s="1" t="n"/>
      <c r="P354" s="1" t="n"/>
      <c r="Q354" s="1" t="n"/>
      <c r="R354" s="1" t="n"/>
      <c r="S354" s="210" t="n"/>
      <c r="T354" s="210" t="n"/>
      <c r="U354" s="1" t="n"/>
      <c r="V354" s="18" t="n"/>
      <c r="W354" s="18" t="n"/>
      <c r="X354" s="1" t="n"/>
      <c r="Y354" s="210" t="n"/>
      <c r="Z354" s="1" t="n"/>
      <c r="AA354" s="18" t="n"/>
      <c r="AB354" s="212" t="n"/>
      <c r="AC354" s="1" t="n"/>
    </row>
    <row r="355">
      <c r="A355" s="1" t="n"/>
      <c r="B355" s="1" t="n"/>
      <c r="C355" s="1" t="n"/>
      <c r="D355" s="1" t="n"/>
      <c r="E355" s="1" t="n"/>
      <c r="F355" s="1" t="n"/>
      <c r="G355" s="1" t="n"/>
      <c r="H355" s="1" t="n"/>
      <c r="I355" s="1" t="n"/>
      <c r="J355" s="1" t="n"/>
      <c r="K355" s="18" t="n"/>
      <c r="L355" s="1" t="n"/>
      <c r="M355" s="1" t="n"/>
      <c r="N355" s="1" t="n"/>
      <c r="O355" s="1" t="n"/>
      <c r="P355" s="1" t="n"/>
      <c r="Q355" s="1" t="n"/>
      <c r="R355" s="1" t="n"/>
      <c r="S355" s="210" t="n"/>
      <c r="T355" s="210" t="n"/>
      <c r="U355" s="1" t="n"/>
      <c r="V355" s="18" t="n"/>
      <c r="W355" s="18" t="n"/>
      <c r="X355" s="1" t="n"/>
      <c r="Y355" s="210" t="n"/>
      <c r="Z355" s="1" t="n"/>
      <c r="AA355" s="18" t="n"/>
      <c r="AB355" s="212" t="n"/>
      <c r="AC355" s="1" t="n"/>
    </row>
    <row r="356">
      <c r="A356" s="1" t="n"/>
      <c r="B356" s="1" t="n"/>
      <c r="C356" s="1" t="n"/>
      <c r="D356" s="1" t="n"/>
      <c r="E356" s="1" t="n"/>
      <c r="F356" s="1" t="n"/>
      <c r="G356" s="1" t="n"/>
      <c r="H356" s="1" t="n"/>
      <c r="I356" s="1" t="n"/>
      <c r="J356" s="1" t="n"/>
      <c r="K356" s="18" t="n"/>
      <c r="L356" s="1" t="n"/>
      <c r="M356" s="1" t="n"/>
      <c r="N356" s="1" t="n"/>
      <c r="O356" s="1" t="n"/>
      <c r="P356" s="1" t="n"/>
      <c r="Q356" s="1" t="n"/>
      <c r="R356" s="1" t="n"/>
      <c r="S356" s="210" t="n"/>
      <c r="T356" s="210" t="n"/>
      <c r="U356" s="1" t="n"/>
      <c r="V356" s="18" t="n"/>
      <c r="W356" s="18" t="n"/>
      <c r="X356" s="1" t="n"/>
      <c r="Y356" s="210" t="n"/>
      <c r="Z356" s="1" t="n"/>
      <c r="AA356" s="18" t="n"/>
      <c r="AB356" s="212" t="n"/>
      <c r="AC356" s="1" t="n"/>
    </row>
    <row r="357">
      <c r="A357" s="1" t="n"/>
      <c r="B357" s="1" t="n"/>
      <c r="C357" s="1" t="n"/>
      <c r="D357" s="1" t="n"/>
      <c r="E357" s="1" t="n"/>
      <c r="F357" s="1" t="n"/>
      <c r="G357" s="1" t="n"/>
      <c r="H357" s="1" t="n"/>
      <c r="I357" s="1" t="n"/>
      <c r="J357" s="1" t="n"/>
      <c r="K357" s="18" t="n"/>
      <c r="L357" s="1" t="n"/>
      <c r="M357" s="1" t="n"/>
      <c r="N357" s="1" t="n"/>
      <c r="O357" s="1" t="n"/>
      <c r="P357" s="1" t="n"/>
      <c r="Q357" s="1" t="n"/>
      <c r="R357" s="1" t="n"/>
      <c r="S357" s="210" t="n"/>
      <c r="T357" s="210" t="n"/>
      <c r="U357" s="1" t="n"/>
      <c r="V357" s="18" t="n"/>
      <c r="W357" s="18" t="n"/>
      <c r="X357" s="1" t="n"/>
      <c r="Y357" s="210" t="n"/>
      <c r="Z357" s="1" t="n"/>
      <c r="AA357" s="18" t="n"/>
      <c r="AB357" s="212" t="n"/>
      <c r="AC357" s="1" t="n"/>
    </row>
    <row r="358">
      <c r="A358" s="1" t="n"/>
      <c r="B358" s="1" t="n"/>
      <c r="C358" s="1" t="n"/>
      <c r="D358" s="1" t="n"/>
      <c r="E358" s="1" t="n"/>
      <c r="F358" s="1" t="n"/>
      <c r="G358" s="1" t="n"/>
      <c r="H358" s="1" t="n"/>
      <c r="I358" s="1" t="n"/>
      <c r="J358" s="1" t="n"/>
      <c r="K358" s="18" t="n"/>
      <c r="L358" s="1" t="n"/>
      <c r="M358" s="1" t="n"/>
      <c r="N358" s="1" t="n"/>
      <c r="O358" s="1" t="n"/>
      <c r="P358" s="1" t="n"/>
      <c r="Q358" s="1" t="n"/>
      <c r="R358" s="1" t="n"/>
      <c r="S358" s="210" t="n"/>
      <c r="T358" s="210" t="n"/>
      <c r="U358" s="1" t="n"/>
      <c r="V358" s="18" t="n"/>
      <c r="W358" s="18" t="n"/>
      <c r="X358" s="1" t="n"/>
      <c r="Y358" s="210" t="n"/>
      <c r="Z358" s="1" t="n"/>
      <c r="AA358" s="18" t="n"/>
      <c r="AB358" s="212" t="n"/>
      <c r="AC358" s="1" t="n"/>
    </row>
    <row r="359">
      <c r="A359" s="1" t="n"/>
      <c r="B359" s="1" t="n"/>
      <c r="C359" s="1" t="n"/>
      <c r="D359" s="1" t="n"/>
      <c r="E359" s="1" t="n"/>
      <c r="F359" s="1" t="n"/>
      <c r="G359" s="1" t="n"/>
      <c r="H359" s="1" t="n"/>
      <c r="I359" s="1" t="n"/>
      <c r="J359" s="1" t="n"/>
      <c r="K359" s="18" t="n"/>
      <c r="L359" s="1" t="n"/>
      <c r="M359" s="1" t="n"/>
      <c r="N359" s="1" t="n"/>
      <c r="O359" s="1" t="n"/>
      <c r="P359" s="1" t="n"/>
      <c r="Q359" s="1" t="n"/>
      <c r="R359" s="1" t="n"/>
      <c r="S359" s="210" t="n"/>
      <c r="T359" s="210" t="n"/>
      <c r="U359" s="1" t="n"/>
      <c r="V359" s="18" t="n"/>
      <c r="W359" s="18" t="n"/>
      <c r="X359" s="1" t="n"/>
      <c r="Y359" s="210" t="n"/>
      <c r="Z359" s="1" t="n"/>
      <c r="AA359" s="18" t="n"/>
      <c r="AB359" s="212" t="n"/>
      <c r="AC359" s="1" t="n"/>
    </row>
    <row r="360">
      <c r="A360" s="1" t="n"/>
      <c r="B360" s="1" t="n"/>
      <c r="C360" s="1" t="n"/>
      <c r="D360" s="1" t="n"/>
      <c r="E360" s="1" t="n"/>
      <c r="F360" s="1" t="n"/>
      <c r="G360" s="1" t="n"/>
      <c r="H360" s="1" t="n"/>
      <c r="I360" s="1" t="n"/>
      <c r="J360" s="1" t="n"/>
      <c r="K360" s="18" t="n"/>
      <c r="L360" s="1" t="n"/>
      <c r="M360" s="1" t="n"/>
      <c r="N360" s="1" t="n"/>
      <c r="O360" s="1" t="n"/>
      <c r="P360" s="1" t="n"/>
      <c r="Q360" s="1" t="n"/>
      <c r="R360" s="1" t="n"/>
      <c r="S360" s="210" t="n"/>
      <c r="T360" s="210" t="n"/>
      <c r="U360" s="1" t="n"/>
      <c r="V360" s="18" t="n"/>
      <c r="W360" s="18" t="n"/>
      <c r="X360" s="1" t="n"/>
      <c r="Y360" s="210" t="n"/>
      <c r="Z360" s="1" t="n"/>
      <c r="AA360" s="18" t="n"/>
      <c r="AB360" s="212" t="n"/>
      <c r="AC360" s="1" t="n"/>
    </row>
    <row r="361">
      <c r="A361" s="1" t="n"/>
      <c r="B361" s="1" t="n"/>
      <c r="C361" s="1" t="n"/>
      <c r="D361" s="1" t="n"/>
      <c r="E361" s="1" t="n"/>
      <c r="F361" s="1" t="n"/>
      <c r="G361" s="1" t="n"/>
      <c r="H361" s="1" t="n"/>
      <c r="I361" s="1" t="n"/>
      <c r="J361" s="1" t="n"/>
      <c r="K361" s="18" t="n"/>
      <c r="L361" s="1" t="n"/>
      <c r="M361" s="1" t="n"/>
      <c r="N361" s="1" t="n"/>
      <c r="O361" s="1" t="n"/>
      <c r="P361" s="1" t="n"/>
      <c r="Q361" s="1" t="n"/>
      <c r="R361" s="1" t="n"/>
      <c r="S361" s="210" t="n"/>
      <c r="T361" s="210" t="n"/>
      <c r="U361" s="1" t="n"/>
      <c r="V361" s="18" t="n"/>
      <c r="W361" s="18" t="n"/>
      <c r="X361" s="1" t="n"/>
      <c r="Y361" s="210" t="n"/>
      <c r="Z361" s="1" t="n"/>
      <c r="AA361" s="18" t="n"/>
      <c r="AB361" s="212" t="n"/>
      <c r="AC361" s="1" t="n"/>
    </row>
    <row r="362">
      <c r="A362" s="1" t="n"/>
      <c r="B362" s="1" t="n"/>
      <c r="C362" s="1" t="n"/>
      <c r="D362" s="1" t="n"/>
      <c r="E362" s="1" t="n"/>
      <c r="F362" s="1" t="n"/>
      <c r="G362" s="1" t="n"/>
      <c r="H362" s="1" t="n"/>
      <c r="I362" s="1" t="n"/>
      <c r="J362" s="1" t="n"/>
      <c r="K362" s="18" t="n"/>
      <c r="L362" s="1" t="n"/>
      <c r="M362" s="1" t="n"/>
      <c r="N362" s="1" t="n"/>
      <c r="O362" s="1" t="n"/>
      <c r="P362" s="1" t="n"/>
      <c r="Q362" s="1" t="n"/>
      <c r="R362" s="1" t="n"/>
      <c r="S362" s="210" t="n"/>
      <c r="T362" s="210" t="n"/>
      <c r="U362" s="1" t="n"/>
      <c r="V362" s="18" t="n"/>
      <c r="W362" s="18" t="n"/>
      <c r="X362" s="1" t="n"/>
      <c r="Y362" s="210" t="n"/>
      <c r="Z362" s="1" t="n"/>
      <c r="AA362" s="18" t="n"/>
      <c r="AB362" s="212" t="n"/>
      <c r="AC362" s="1" t="n"/>
    </row>
    <row r="363">
      <c r="A363" s="1" t="n"/>
      <c r="B363" s="1" t="n"/>
      <c r="C363" s="1" t="n"/>
      <c r="D363" s="1" t="n"/>
      <c r="E363" s="1" t="n"/>
      <c r="F363" s="1" t="n"/>
      <c r="G363" s="1" t="n"/>
      <c r="H363" s="1" t="n"/>
      <c r="I363" s="1" t="n"/>
      <c r="J363" s="1" t="n"/>
      <c r="K363" s="18" t="n"/>
      <c r="L363" s="1" t="n"/>
      <c r="M363" s="1" t="n"/>
      <c r="N363" s="1" t="n"/>
      <c r="O363" s="1" t="n"/>
      <c r="P363" s="1" t="n"/>
      <c r="Q363" s="1" t="n"/>
      <c r="R363" s="1" t="n"/>
      <c r="S363" s="210" t="n"/>
      <c r="T363" s="210" t="n"/>
      <c r="U363" s="1" t="n"/>
      <c r="V363" s="18" t="n"/>
      <c r="W363" s="18" t="n"/>
      <c r="X363" s="1" t="n"/>
      <c r="Y363" s="210" t="n"/>
      <c r="Z363" s="1" t="n"/>
      <c r="AA363" s="18" t="n"/>
      <c r="AB363" s="212" t="n"/>
      <c r="AC363" s="1" t="n"/>
    </row>
    <row r="364">
      <c r="A364" s="1" t="n"/>
      <c r="B364" s="1" t="n"/>
      <c r="C364" s="1" t="n"/>
      <c r="D364" s="1" t="n"/>
      <c r="E364" s="1" t="n"/>
      <c r="F364" s="1" t="n"/>
      <c r="G364" s="1" t="n"/>
      <c r="H364" s="1" t="n"/>
      <c r="I364" s="1" t="n"/>
      <c r="J364" s="1" t="n"/>
      <c r="K364" s="18" t="n"/>
      <c r="L364" s="1" t="n"/>
      <c r="M364" s="1" t="n"/>
      <c r="N364" s="1" t="n"/>
      <c r="O364" s="1" t="n"/>
      <c r="P364" s="1" t="n"/>
      <c r="Q364" s="1" t="n"/>
      <c r="R364" s="1" t="n"/>
      <c r="S364" s="210" t="n"/>
      <c r="T364" s="210" t="n"/>
      <c r="U364" s="1" t="n"/>
      <c r="V364" s="18" t="n"/>
      <c r="W364" s="18" t="n"/>
      <c r="X364" s="1" t="n"/>
      <c r="Y364" s="210" t="n"/>
      <c r="Z364" s="1" t="n"/>
      <c r="AA364" s="18" t="n"/>
      <c r="AB364" s="212" t="n"/>
      <c r="AC364" s="1" t="n"/>
    </row>
    <row r="365">
      <c r="A365" s="1" t="n"/>
      <c r="B365" s="1" t="n"/>
      <c r="C365" s="1" t="n"/>
      <c r="D365" s="1" t="n"/>
      <c r="E365" s="1" t="n"/>
      <c r="F365" s="1" t="n"/>
      <c r="G365" s="1" t="n"/>
      <c r="H365" s="1" t="n"/>
      <c r="I365" s="1" t="n"/>
      <c r="J365" s="1" t="n"/>
      <c r="K365" s="18" t="n"/>
      <c r="L365" s="1" t="n"/>
      <c r="M365" s="1" t="n"/>
      <c r="N365" s="1" t="n"/>
      <c r="O365" s="1" t="n"/>
      <c r="P365" s="1" t="n"/>
      <c r="Q365" s="1" t="n"/>
      <c r="R365" s="1" t="n"/>
      <c r="S365" s="210" t="n"/>
      <c r="T365" s="210" t="n"/>
      <c r="U365" s="1" t="n"/>
      <c r="V365" s="18" t="n"/>
      <c r="W365" s="18" t="n"/>
      <c r="X365" s="1" t="n"/>
      <c r="Y365" s="210" t="n"/>
      <c r="Z365" s="1" t="n"/>
      <c r="AA365" s="18" t="n"/>
      <c r="AB365" s="212" t="n"/>
      <c r="AC365" s="1" t="n"/>
    </row>
    <row r="366">
      <c r="A366" s="1" t="n"/>
      <c r="B366" s="1" t="n"/>
      <c r="C366" s="1" t="n"/>
      <c r="D366" s="1" t="n"/>
      <c r="E366" s="1" t="n"/>
      <c r="F366" s="1" t="n"/>
      <c r="G366" s="1" t="n"/>
      <c r="H366" s="1" t="n"/>
      <c r="I366" s="1" t="n"/>
      <c r="J366" s="1" t="n"/>
      <c r="K366" s="18" t="n"/>
      <c r="L366" s="1" t="n"/>
      <c r="M366" s="1" t="n"/>
      <c r="N366" s="1" t="n"/>
      <c r="O366" s="1" t="n"/>
      <c r="P366" s="1" t="n"/>
      <c r="Q366" s="1" t="n"/>
      <c r="R366" s="1" t="n"/>
      <c r="S366" s="210" t="n"/>
      <c r="T366" s="210" t="n"/>
      <c r="U366" s="1" t="n"/>
      <c r="V366" s="18" t="n"/>
      <c r="W366" s="18" t="n"/>
      <c r="X366" s="1" t="n"/>
      <c r="Y366" s="210" t="n"/>
      <c r="Z366" s="1" t="n"/>
      <c r="AA366" s="18" t="n"/>
      <c r="AB366" s="212" t="n"/>
      <c r="AC366" s="1" t="n"/>
    </row>
    <row r="367">
      <c r="A367" s="1" t="n"/>
      <c r="B367" s="1" t="n"/>
      <c r="C367" s="1" t="n"/>
      <c r="D367" s="1" t="n"/>
      <c r="E367" s="1" t="n"/>
      <c r="F367" s="1" t="n"/>
      <c r="G367" s="1" t="n"/>
      <c r="H367" s="1" t="n"/>
      <c r="I367" s="1" t="n"/>
      <c r="J367" s="1" t="n"/>
      <c r="K367" s="18" t="n"/>
      <c r="L367" s="1" t="n"/>
      <c r="M367" s="1" t="n"/>
      <c r="N367" s="1" t="n"/>
      <c r="O367" s="1" t="n"/>
      <c r="P367" s="1" t="n"/>
      <c r="Q367" s="1" t="n"/>
      <c r="R367" s="1" t="n"/>
      <c r="S367" s="210" t="n"/>
      <c r="T367" s="210" t="n"/>
      <c r="U367" s="1" t="n"/>
      <c r="V367" s="18" t="n"/>
      <c r="W367" s="18" t="n"/>
      <c r="X367" s="1" t="n"/>
      <c r="Y367" s="210" t="n"/>
      <c r="Z367" s="1" t="n"/>
      <c r="AA367" s="18" t="n"/>
      <c r="AB367" s="212" t="n"/>
      <c r="AC367" s="1" t="n"/>
    </row>
    <row r="368">
      <c r="A368" s="1" t="n"/>
      <c r="B368" s="1" t="n"/>
      <c r="C368" s="1" t="n"/>
      <c r="D368" s="1" t="n"/>
      <c r="E368" s="1" t="n"/>
      <c r="F368" s="1" t="n"/>
      <c r="G368" s="1" t="n"/>
      <c r="H368" s="1" t="n"/>
      <c r="I368" s="1" t="n"/>
      <c r="J368" s="1" t="n"/>
      <c r="K368" s="18" t="n"/>
      <c r="L368" s="1" t="n"/>
      <c r="M368" s="1" t="n"/>
      <c r="N368" s="1" t="n"/>
      <c r="O368" s="1" t="n"/>
      <c r="P368" s="1" t="n"/>
      <c r="Q368" s="1" t="n"/>
      <c r="R368" s="1" t="n"/>
      <c r="S368" s="210" t="n"/>
      <c r="T368" s="210" t="n"/>
      <c r="U368" s="1" t="n"/>
      <c r="V368" s="18" t="n"/>
      <c r="W368" s="18" t="n"/>
      <c r="X368" s="1" t="n"/>
      <c r="Y368" s="210" t="n"/>
      <c r="Z368" s="1" t="n"/>
      <c r="AA368" s="18" t="n"/>
      <c r="AB368" s="212" t="n"/>
      <c r="AC368" s="1" t="n"/>
    </row>
    <row r="369">
      <c r="A369" s="1" t="n"/>
      <c r="B369" s="1" t="n"/>
      <c r="C369" s="1" t="n"/>
      <c r="D369" s="1" t="n"/>
      <c r="E369" s="1" t="n"/>
      <c r="F369" s="1" t="n"/>
      <c r="G369" s="1" t="n"/>
      <c r="H369" s="1" t="n"/>
      <c r="I369" s="1" t="n"/>
      <c r="J369" s="1" t="n"/>
      <c r="K369" s="18" t="n"/>
      <c r="L369" s="1" t="n"/>
      <c r="M369" s="1" t="n"/>
      <c r="N369" s="1" t="n"/>
      <c r="O369" s="1" t="n"/>
      <c r="P369" s="1" t="n"/>
      <c r="Q369" s="1" t="n"/>
      <c r="R369" s="1" t="n"/>
      <c r="S369" s="210" t="n"/>
      <c r="T369" s="210" t="n"/>
      <c r="U369" s="1" t="n"/>
      <c r="V369" s="18" t="n"/>
      <c r="W369" s="18" t="n"/>
      <c r="X369" s="1" t="n"/>
      <c r="Y369" s="210" t="n"/>
      <c r="Z369" s="1" t="n"/>
      <c r="AA369" s="18" t="n"/>
      <c r="AB369" s="212" t="n"/>
      <c r="AC369" s="1" t="n"/>
    </row>
    <row r="370">
      <c r="A370" s="1" t="n"/>
      <c r="B370" s="1" t="n"/>
      <c r="C370" s="1" t="n"/>
      <c r="D370" s="1" t="n"/>
      <c r="E370" s="1" t="n"/>
      <c r="F370" s="1" t="n"/>
      <c r="G370" s="1" t="n"/>
      <c r="H370" s="1" t="n"/>
      <c r="I370" s="1" t="n"/>
      <c r="J370" s="1" t="n"/>
      <c r="K370" s="18" t="n"/>
      <c r="L370" s="1" t="n"/>
      <c r="M370" s="1" t="n"/>
      <c r="N370" s="1" t="n"/>
      <c r="O370" s="1" t="n"/>
      <c r="P370" s="1" t="n"/>
      <c r="Q370" s="1" t="n"/>
      <c r="R370" s="1" t="n"/>
      <c r="S370" s="210" t="n"/>
      <c r="T370" s="210" t="n"/>
      <c r="U370" s="1" t="n"/>
      <c r="V370" s="18" t="n"/>
      <c r="W370" s="18" t="n"/>
      <c r="X370" s="1" t="n"/>
      <c r="Y370" s="210" t="n"/>
      <c r="Z370" s="1" t="n"/>
      <c r="AA370" s="18" t="n"/>
      <c r="AB370" s="212" t="n"/>
      <c r="AC370" s="1" t="n"/>
    </row>
    <row r="371">
      <c r="A371" s="1" t="n"/>
      <c r="B371" s="1" t="n"/>
      <c r="C371" s="1" t="n"/>
      <c r="D371" s="1" t="n"/>
      <c r="E371" s="1" t="n"/>
      <c r="F371" s="1" t="n"/>
      <c r="G371" s="1" t="n"/>
      <c r="H371" s="1" t="n"/>
      <c r="I371" s="1" t="n"/>
      <c r="J371" s="1" t="n"/>
      <c r="K371" s="18" t="n"/>
      <c r="L371" s="1" t="n"/>
      <c r="M371" s="1" t="n"/>
      <c r="N371" s="1" t="n"/>
      <c r="O371" s="1" t="n"/>
      <c r="P371" s="1" t="n"/>
      <c r="Q371" s="1" t="n"/>
      <c r="R371" s="1" t="n"/>
      <c r="S371" s="210" t="n"/>
      <c r="T371" s="210" t="n"/>
      <c r="U371" s="1" t="n"/>
      <c r="V371" s="18" t="n"/>
      <c r="W371" s="18" t="n"/>
      <c r="X371" s="1" t="n"/>
      <c r="Y371" s="210" t="n"/>
      <c r="Z371" s="1" t="n"/>
      <c r="AA371" s="18" t="n"/>
      <c r="AB371" s="212" t="n"/>
      <c r="AC371" s="1" t="n"/>
    </row>
    <row r="372">
      <c r="A372" s="1" t="n"/>
      <c r="B372" s="1" t="n"/>
      <c r="C372" s="1" t="n"/>
      <c r="D372" s="1" t="n"/>
      <c r="E372" s="1" t="n"/>
      <c r="F372" s="1" t="n"/>
      <c r="G372" s="1" t="n"/>
      <c r="H372" s="1" t="n"/>
      <c r="I372" s="1" t="n"/>
      <c r="J372" s="1" t="n"/>
      <c r="K372" s="18" t="n"/>
      <c r="L372" s="1" t="n"/>
      <c r="M372" s="1" t="n"/>
      <c r="N372" s="1" t="n"/>
      <c r="O372" s="1" t="n"/>
      <c r="P372" s="1" t="n"/>
      <c r="Q372" s="1" t="n"/>
      <c r="R372" s="1" t="n"/>
      <c r="S372" s="210" t="n"/>
      <c r="T372" s="210" t="n"/>
      <c r="U372" s="1" t="n"/>
      <c r="V372" s="18" t="n"/>
      <c r="W372" s="18" t="n"/>
      <c r="X372" s="1" t="n"/>
      <c r="Y372" s="210" t="n"/>
      <c r="Z372" s="1" t="n"/>
      <c r="AA372" s="18" t="n"/>
      <c r="AB372" s="212" t="n"/>
      <c r="AC372" s="1" t="n"/>
    </row>
    <row r="373">
      <c r="A373" s="1" t="n"/>
      <c r="B373" s="1" t="n"/>
      <c r="C373" s="1" t="n"/>
      <c r="D373" s="1" t="n"/>
      <c r="E373" s="1" t="n"/>
      <c r="F373" s="1" t="n"/>
      <c r="G373" s="1" t="n"/>
      <c r="H373" s="1" t="n"/>
      <c r="I373" s="1" t="n"/>
      <c r="J373" s="1" t="n"/>
      <c r="K373" s="18" t="n"/>
      <c r="L373" s="1" t="n"/>
      <c r="M373" s="1" t="n"/>
      <c r="N373" s="1" t="n"/>
      <c r="O373" s="1" t="n"/>
      <c r="P373" s="1" t="n"/>
      <c r="Q373" s="1" t="n"/>
      <c r="R373" s="1" t="n"/>
      <c r="S373" s="210" t="n"/>
      <c r="T373" s="210" t="n"/>
      <c r="U373" s="1" t="n"/>
      <c r="V373" s="18" t="n"/>
      <c r="W373" s="18" t="n"/>
      <c r="X373" s="1" t="n"/>
      <c r="Y373" s="210" t="n"/>
      <c r="Z373" s="1" t="n"/>
      <c r="AA373" s="18" t="n"/>
      <c r="AB373" s="212" t="n"/>
      <c r="AC373" s="1" t="n"/>
    </row>
    <row r="374">
      <c r="A374" s="1" t="n"/>
      <c r="B374" s="1" t="n"/>
      <c r="C374" s="1" t="n"/>
      <c r="D374" s="1" t="n"/>
      <c r="E374" s="1" t="n"/>
      <c r="F374" s="1" t="n"/>
      <c r="G374" s="1" t="n"/>
      <c r="H374" s="1" t="n"/>
      <c r="I374" s="1" t="n"/>
      <c r="J374" s="1" t="n"/>
      <c r="K374" s="18" t="n"/>
      <c r="L374" s="1" t="n"/>
      <c r="M374" s="1" t="n"/>
      <c r="N374" s="1" t="n"/>
      <c r="O374" s="1" t="n"/>
      <c r="P374" s="1" t="n"/>
      <c r="Q374" s="1" t="n"/>
      <c r="R374" s="1" t="n"/>
      <c r="S374" s="210" t="n"/>
      <c r="T374" s="210" t="n"/>
      <c r="U374" s="1" t="n"/>
      <c r="V374" s="18" t="n"/>
      <c r="W374" s="18" t="n"/>
      <c r="X374" s="1" t="n"/>
      <c r="Y374" s="210" t="n"/>
      <c r="Z374" s="1" t="n"/>
      <c r="AA374" s="18" t="n"/>
      <c r="AB374" s="212" t="n"/>
      <c r="AC374" s="1" t="n"/>
    </row>
    <row r="375">
      <c r="A375" s="1" t="n"/>
      <c r="B375" s="1" t="n"/>
      <c r="C375" s="1" t="n"/>
      <c r="D375" s="1" t="n"/>
      <c r="E375" s="1" t="n"/>
      <c r="F375" s="1" t="n"/>
      <c r="G375" s="1" t="n"/>
      <c r="H375" s="1" t="n"/>
      <c r="I375" s="1" t="n"/>
      <c r="J375" s="1" t="n"/>
      <c r="K375" s="18" t="n"/>
      <c r="L375" s="1" t="n"/>
      <c r="M375" s="1" t="n"/>
      <c r="N375" s="1" t="n"/>
      <c r="O375" s="1" t="n"/>
      <c r="P375" s="1" t="n"/>
      <c r="Q375" s="1" t="n"/>
      <c r="R375" s="1" t="n"/>
      <c r="S375" s="210" t="n"/>
      <c r="T375" s="210" t="n"/>
      <c r="U375" s="1" t="n"/>
      <c r="V375" s="18" t="n"/>
      <c r="W375" s="18" t="n"/>
      <c r="X375" s="1" t="n"/>
      <c r="Y375" s="210" t="n"/>
      <c r="Z375" s="1" t="n"/>
      <c r="AA375" s="18" t="n"/>
      <c r="AB375" s="212" t="n"/>
      <c r="AC375" s="1" t="n"/>
    </row>
    <row r="376">
      <c r="A376" s="1" t="n"/>
      <c r="B376" s="1" t="n"/>
      <c r="C376" s="1" t="n"/>
      <c r="D376" s="1" t="n"/>
      <c r="E376" s="1" t="n"/>
      <c r="F376" s="1" t="n"/>
      <c r="G376" s="1" t="n"/>
      <c r="H376" s="1" t="n"/>
      <c r="I376" s="1" t="n"/>
      <c r="J376" s="1" t="n"/>
      <c r="K376" s="18" t="n"/>
      <c r="L376" s="1" t="n"/>
      <c r="M376" s="1" t="n"/>
      <c r="N376" s="1" t="n"/>
      <c r="O376" s="1" t="n"/>
      <c r="P376" s="1" t="n"/>
      <c r="Q376" s="1" t="n"/>
      <c r="R376" s="1" t="n"/>
      <c r="S376" s="210" t="n"/>
      <c r="T376" s="210" t="n"/>
      <c r="U376" s="1" t="n"/>
      <c r="V376" s="18" t="n"/>
      <c r="W376" s="18" t="n"/>
      <c r="X376" s="1" t="n"/>
      <c r="Y376" s="210" t="n"/>
      <c r="Z376" s="1" t="n"/>
      <c r="AA376" s="18" t="n"/>
      <c r="AB376" s="212" t="n"/>
      <c r="AC376" s="1" t="n"/>
    </row>
    <row r="377">
      <c r="A377" s="1" t="n"/>
      <c r="B377" s="1" t="n"/>
      <c r="C377" s="1" t="n"/>
      <c r="D377" s="1" t="n"/>
      <c r="E377" s="1" t="n"/>
      <c r="F377" s="1" t="n"/>
      <c r="G377" s="1" t="n"/>
      <c r="H377" s="1" t="n"/>
      <c r="I377" s="1" t="n"/>
      <c r="J377" s="1" t="n"/>
      <c r="K377" s="18" t="n"/>
      <c r="L377" s="1" t="n"/>
      <c r="M377" s="1" t="n"/>
      <c r="N377" s="1" t="n"/>
      <c r="O377" s="1" t="n"/>
      <c r="P377" s="1" t="n"/>
      <c r="Q377" s="1" t="n"/>
      <c r="R377" s="1" t="n"/>
      <c r="S377" s="210" t="n"/>
      <c r="T377" s="210" t="n"/>
      <c r="U377" s="1" t="n"/>
      <c r="V377" s="18" t="n"/>
      <c r="W377" s="18" t="n"/>
      <c r="X377" s="1" t="n"/>
      <c r="Y377" s="210" t="n"/>
      <c r="Z377" s="1" t="n"/>
      <c r="AA377" s="18" t="n"/>
      <c r="AB377" s="212" t="n"/>
      <c r="AC377" s="1" t="n"/>
    </row>
    <row r="378">
      <c r="A378" s="1" t="n"/>
      <c r="B378" s="1" t="n"/>
      <c r="C378" s="1" t="n"/>
      <c r="D378" s="1" t="n"/>
      <c r="E378" s="1" t="n"/>
      <c r="F378" s="1" t="n"/>
      <c r="G378" s="1" t="n"/>
      <c r="H378" s="1" t="n"/>
      <c r="I378" s="1" t="n"/>
      <c r="J378" s="1" t="n"/>
      <c r="K378" s="18" t="n"/>
      <c r="L378" s="1" t="n"/>
      <c r="M378" s="1" t="n"/>
      <c r="N378" s="1" t="n"/>
      <c r="O378" s="1" t="n"/>
      <c r="P378" s="1" t="n"/>
      <c r="Q378" s="1" t="n"/>
      <c r="R378" s="1" t="n"/>
      <c r="S378" s="210" t="n"/>
      <c r="T378" s="210" t="n"/>
      <c r="U378" s="1" t="n"/>
      <c r="V378" s="18" t="n"/>
      <c r="W378" s="18" t="n"/>
      <c r="X378" s="1" t="n"/>
      <c r="Y378" s="210" t="n"/>
      <c r="Z378" s="1" t="n"/>
      <c r="AA378" s="18" t="n"/>
      <c r="AB378" s="212" t="n"/>
      <c r="AC378" s="1" t="n"/>
    </row>
    <row r="379">
      <c r="A379" s="1" t="n"/>
      <c r="B379" s="1" t="n"/>
      <c r="C379" s="1" t="n"/>
      <c r="D379" s="1" t="n"/>
      <c r="E379" s="1" t="n"/>
      <c r="F379" s="1" t="n"/>
      <c r="G379" s="1" t="n"/>
      <c r="H379" s="1" t="n"/>
      <c r="I379" s="1" t="n"/>
      <c r="J379" s="1" t="n"/>
      <c r="K379" s="18" t="n"/>
      <c r="L379" s="1" t="n"/>
      <c r="M379" s="1" t="n"/>
      <c r="N379" s="1" t="n"/>
      <c r="O379" s="1" t="n"/>
      <c r="P379" s="1" t="n"/>
      <c r="Q379" s="1" t="n"/>
      <c r="R379" s="1" t="n"/>
      <c r="S379" s="210" t="n"/>
      <c r="T379" s="210" t="n"/>
      <c r="U379" s="1" t="n"/>
      <c r="V379" s="18" t="n"/>
      <c r="W379" s="18" t="n"/>
      <c r="X379" s="1" t="n"/>
      <c r="Y379" s="210" t="n"/>
      <c r="Z379" s="1" t="n"/>
      <c r="AA379" s="18" t="n"/>
      <c r="AB379" s="212" t="n"/>
      <c r="AC379" s="1" t="n"/>
    </row>
    <row r="380">
      <c r="A380" s="1" t="n"/>
      <c r="B380" s="1" t="n"/>
      <c r="C380" s="1" t="n"/>
      <c r="D380" s="1" t="n"/>
      <c r="E380" s="1" t="n"/>
      <c r="F380" s="1" t="n"/>
      <c r="G380" s="1" t="n"/>
      <c r="H380" s="1" t="n"/>
      <c r="I380" s="1" t="n"/>
      <c r="J380" s="1" t="n"/>
      <c r="K380" s="18" t="n"/>
      <c r="L380" s="1" t="n"/>
      <c r="M380" s="1" t="n"/>
      <c r="N380" s="1" t="n"/>
      <c r="O380" s="1" t="n"/>
      <c r="P380" s="1" t="n"/>
      <c r="Q380" s="1" t="n"/>
      <c r="R380" s="1" t="n"/>
      <c r="S380" s="210" t="n"/>
      <c r="T380" s="210" t="n"/>
      <c r="U380" s="1" t="n"/>
      <c r="V380" s="18" t="n"/>
      <c r="W380" s="18" t="n"/>
      <c r="X380" s="1" t="n"/>
      <c r="Y380" s="210" t="n"/>
      <c r="Z380" s="1" t="n"/>
      <c r="AA380" s="18" t="n"/>
      <c r="AB380" s="212" t="n"/>
      <c r="AC380" s="1" t="n"/>
    </row>
    <row r="381">
      <c r="A381" s="1" t="n"/>
      <c r="B381" s="1" t="n"/>
      <c r="C381" s="1" t="n"/>
      <c r="D381" s="1" t="n"/>
      <c r="E381" s="1" t="n"/>
      <c r="F381" s="1" t="n"/>
      <c r="G381" s="1" t="n"/>
      <c r="H381" s="1" t="n"/>
      <c r="I381" s="1" t="n"/>
      <c r="J381" s="1" t="n"/>
      <c r="K381" s="18" t="n"/>
      <c r="L381" s="1" t="n"/>
      <c r="M381" s="1" t="n"/>
      <c r="N381" s="1" t="n"/>
      <c r="O381" s="1" t="n"/>
      <c r="P381" s="1" t="n"/>
      <c r="Q381" s="1" t="n"/>
      <c r="R381" s="1" t="n"/>
      <c r="S381" s="210" t="n"/>
      <c r="T381" s="210" t="n"/>
      <c r="U381" s="1" t="n"/>
      <c r="V381" s="18" t="n"/>
      <c r="W381" s="18" t="n"/>
      <c r="X381" s="1" t="n"/>
      <c r="Y381" s="210" t="n"/>
      <c r="Z381" s="1" t="n"/>
      <c r="AA381" s="18" t="n"/>
      <c r="AB381" s="212" t="n"/>
      <c r="AC381" s="1" t="n"/>
    </row>
    <row r="382">
      <c r="A382" s="1" t="n"/>
      <c r="B382" s="1" t="n"/>
      <c r="C382" s="1" t="n"/>
      <c r="D382" s="1" t="n"/>
      <c r="E382" s="1" t="n"/>
      <c r="F382" s="1" t="n"/>
      <c r="G382" s="1" t="n"/>
      <c r="H382" s="1" t="n"/>
      <c r="I382" s="1" t="n"/>
      <c r="J382" s="1" t="n"/>
      <c r="K382" s="18" t="n"/>
      <c r="L382" s="1" t="n"/>
      <c r="M382" s="1" t="n"/>
      <c r="N382" s="1" t="n"/>
      <c r="O382" s="1" t="n"/>
      <c r="P382" s="1" t="n"/>
      <c r="Q382" s="1" t="n"/>
      <c r="R382" s="1" t="n"/>
      <c r="S382" s="210" t="n"/>
      <c r="T382" s="210" t="n"/>
      <c r="U382" s="1" t="n"/>
      <c r="V382" s="18" t="n"/>
      <c r="W382" s="18" t="n"/>
      <c r="X382" s="1" t="n"/>
      <c r="Y382" s="210" t="n"/>
      <c r="Z382" s="1" t="n"/>
      <c r="AA382" s="18" t="n"/>
      <c r="AB382" s="212" t="n"/>
      <c r="AC382" s="1" t="n"/>
    </row>
    <row r="383">
      <c r="A383" s="1" t="n"/>
      <c r="B383" s="1" t="n"/>
      <c r="C383" s="1" t="n"/>
      <c r="D383" s="1" t="n"/>
      <c r="E383" s="1" t="n"/>
      <c r="F383" s="1" t="n"/>
      <c r="G383" s="1" t="n"/>
      <c r="H383" s="1" t="n"/>
      <c r="I383" s="1" t="n"/>
      <c r="J383" s="1" t="n"/>
      <c r="K383" s="18" t="n"/>
      <c r="L383" s="1" t="n"/>
      <c r="M383" s="1" t="n"/>
      <c r="N383" s="1" t="n"/>
      <c r="O383" s="1" t="n"/>
      <c r="P383" s="1" t="n"/>
      <c r="Q383" s="1" t="n"/>
      <c r="R383" s="1" t="n"/>
      <c r="S383" s="210" t="n"/>
      <c r="T383" s="210" t="n"/>
      <c r="U383" s="1" t="n"/>
      <c r="V383" s="18" t="n"/>
      <c r="W383" s="18" t="n"/>
      <c r="X383" s="1" t="n"/>
      <c r="Y383" s="210" t="n"/>
      <c r="Z383" s="1" t="n"/>
      <c r="AA383" s="18" t="n"/>
      <c r="AB383" s="212" t="n"/>
      <c r="AC383" s="1" t="n"/>
    </row>
    <row r="384">
      <c r="A384" s="1" t="n"/>
      <c r="B384" s="1" t="n"/>
      <c r="C384" s="1" t="n"/>
      <c r="D384" s="1" t="n"/>
      <c r="E384" s="1" t="n"/>
      <c r="F384" s="1" t="n"/>
      <c r="G384" s="1" t="n"/>
      <c r="H384" s="1" t="n"/>
      <c r="I384" s="1" t="n"/>
      <c r="J384" s="1" t="n"/>
      <c r="K384" s="18" t="n"/>
      <c r="L384" s="1" t="n"/>
      <c r="M384" s="1" t="n"/>
      <c r="N384" s="1" t="n"/>
      <c r="O384" s="1" t="n"/>
      <c r="P384" s="1" t="n"/>
      <c r="Q384" s="1" t="n"/>
      <c r="R384" s="1" t="n"/>
      <c r="S384" s="210" t="n"/>
      <c r="T384" s="210" t="n"/>
      <c r="U384" s="1" t="n"/>
      <c r="V384" s="18" t="n"/>
      <c r="W384" s="18" t="n"/>
      <c r="X384" s="1" t="n"/>
      <c r="Y384" s="210" t="n"/>
      <c r="Z384" s="1" t="n"/>
      <c r="AA384" s="18" t="n"/>
      <c r="AB384" s="212" t="n"/>
      <c r="AC384" s="1" t="n"/>
    </row>
    <row r="385">
      <c r="A385" s="1" t="n"/>
      <c r="B385" s="1" t="n"/>
      <c r="C385" s="1" t="n"/>
      <c r="D385" s="1" t="n"/>
      <c r="E385" s="1" t="n"/>
      <c r="F385" s="1" t="n"/>
      <c r="G385" s="1" t="n"/>
      <c r="H385" s="1" t="n"/>
      <c r="I385" s="1" t="n"/>
      <c r="J385" s="1" t="n"/>
      <c r="K385" s="18" t="n"/>
      <c r="L385" s="1" t="n"/>
      <c r="M385" s="1" t="n"/>
      <c r="N385" s="1" t="n"/>
      <c r="O385" s="1" t="n"/>
      <c r="P385" s="1" t="n"/>
      <c r="Q385" s="1" t="n"/>
      <c r="R385" s="1" t="n"/>
      <c r="S385" s="210" t="n"/>
      <c r="T385" s="210" t="n"/>
      <c r="U385" s="1" t="n"/>
      <c r="V385" s="18" t="n"/>
      <c r="W385" s="18" t="n"/>
      <c r="X385" s="1" t="n"/>
      <c r="Y385" s="210" t="n"/>
      <c r="Z385" s="1" t="n"/>
      <c r="AA385" s="18" t="n"/>
      <c r="AB385" s="212" t="n"/>
      <c r="AC385" s="1" t="n"/>
    </row>
    <row r="386">
      <c r="A386" s="1" t="n"/>
      <c r="B386" s="1" t="n"/>
      <c r="C386" s="1" t="n"/>
      <c r="D386" s="1" t="n"/>
      <c r="E386" s="1" t="n"/>
      <c r="F386" s="1" t="n"/>
      <c r="G386" s="1" t="n"/>
      <c r="H386" s="1" t="n"/>
      <c r="I386" s="1" t="n"/>
      <c r="J386" s="1" t="n"/>
      <c r="K386" s="18" t="n"/>
      <c r="L386" s="1" t="n"/>
      <c r="M386" s="1" t="n"/>
      <c r="N386" s="1" t="n"/>
      <c r="O386" s="1" t="n"/>
      <c r="P386" s="1" t="n"/>
      <c r="Q386" s="1" t="n"/>
      <c r="R386" s="1" t="n"/>
      <c r="S386" s="210" t="n"/>
      <c r="T386" s="210" t="n"/>
      <c r="U386" s="1" t="n"/>
      <c r="V386" s="18" t="n"/>
      <c r="W386" s="18" t="n"/>
      <c r="X386" s="1" t="n"/>
      <c r="Y386" s="210" t="n"/>
      <c r="Z386" s="1" t="n"/>
      <c r="AA386" s="18" t="n"/>
      <c r="AB386" s="212" t="n"/>
      <c r="AC386" s="1" t="n"/>
    </row>
    <row r="387">
      <c r="A387" s="1" t="n"/>
      <c r="B387" s="1" t="n"/>
      <c r="C387" s="1" t="n"/>
      <c r="D387" s="1" t="n"/>
      <c r="E387" s="1" t="n"/>
      <c r="F387" s="1" t="n"/>
      <c r="G387" s="1" t="n"/>
      <c r="H387" s="1" t="n"/>
      <c r="I387" s="1" t="n"/>
      <c r="J387" s="1" t="n"/>
      <c r="K387" s="18" t="n"/>
      <c r="L387" s="1" t="n"/>
      <c r="M387" s="1" t="n"/>
      <c r="N387" s="1" t="n"/>
      <c r="O387" s="1" t="n"/>
      <c r="P387" s="1" t="n"/>
      <c r="Q387" s="1" t="n"/>
      <c r="R387" s="1" t="n"/>
      <c r="S387" s="210" t="n"/>
      <c r="T387" s="210" t="n"/>
      <c r="U387" s="1" t="n"/>
      <c r="V387" s="18" t="n"/>
      <c r="W387" s="18" t="n"/>
      <c r="X387" s="1" t="n"/>
      <c r="Y387" s="210" t="n"/>
      <c r="Z387" s="1" t="n"/>
      <c r="AA387" s="18" t="n"/>
      <c r="AB387" s="212" t="n"/>
      <c r="AC387" s="1" t="n"/>
    </row>
    <row r="388">
      <c r="A388" s="1" t="n"/>
      <c r="B388" s="1" t="n"/>
      <c r="C388" s="1" t="n"/>
      <c r="D388" s="1" t="n"/>
      <c r="E388" s="1" t="n"/>
      <c r="F388" s="1" t="n"/>
      <c r="G388" s="1" t="n"/>
      <c r="H388" s="1" t="n"/>
      <c r="I388" s="1" t="n"/>
      <c r="J388" s="1" t="n"/>
      <c r="K388" s="18" t="n"/>
      <c r="L388" s="1" t="n"/>
      <c r="M388" s="1" t="n"/>
      <c r="N388" s="1" t="n"/>
      <c r="O388" s="1" t="n"/>
      <c r="P388" s="1" t="n"/>
      <c r="Q388" s="1" t="n"/>
      <c r="R388" s="1" t="n"/>
      <c r="S388" s="210" t="n"/>
      <c r="T388" s="210" t="n"/>
      <c r="U388" s="1" t="n"/>
      <c r="V388" s="18" t="n"/>
      <c r="W388" s="18" t="n"/>
      <c r="X388" s="1" t="n"/>
      <c r="Y388" s="210" t="n"/>
      <c r="Z388" s="1" t="n"/>
      <c r="AA388" s="18" t="n"/>
      <c r="AB388" s="212" t="n"/>
      <c r="AC388" s="1" t="n"/>
    </row>
    <row r="389">
      <c r="A389" s="1" t="n"/>
      <c r="B389" s="1" t="n"/>
      <c r="C389" s="1" t="n"/>
      <c r="D389" s="1" t="n"/>
      <c r="E389" s="1" t="n"/>
      <c r="F389" s="1" t="n"/>
      <c r="G389" s="1" t="n"/>
      <c r="H389" s="1" t="n"/>
      <c r="I389" s="1" t="n"/>
      <c r="J389" s="1" t="n"/>
      <c r="K389" s="18" t="n"/>
      <c r="L389" s="1" t="n"/>
      <c r="M389" s="1" t="n"/>
      <c r="N389" s="1" t="n"/>
      <c r="O389" s="1" t="n"/>
      <c r="P389" s="1" t="n"/>
      <c r="Q389" s="1" t="n"/>
      <c r="R389" s="1" t="n"/>
      <c r="S389" s="210" t="n"/>
      <c r="T389" s="210" t="n"/>
      <c r="U389" s="1" t="n"/>
      <c r="V389" s="18" t="n"/>
      <c r="W389" s="18" t="n"/>
      <c r="X389" s="1" t="n"/>
      <c r="Y389" s="210" t="n"/>
      <c r="Z389" s="1" t="n"/>
      <c r="AA389" s="18" t="n"/>
      <c r="AB389" s="212" t="n"/>
      <c r="AC389" s="1" t="n"/>
    </row>
    <row r="390">
      <c r="A390" s="1" t="n"/>
      <c r="B390" s="1" t="n"/>
      <c r="C390" s="1" t="n"/>
      <c r="D390" s="1" t="n"/>
      <c r="E390" s="1" t="n"/>
      <c r="F390" s="1" t="n"/>
      <c r="G390" s="1" t="n"/>
      <c r="H390" s="1" t="n"/>
      <c r="I390" s="1" t="n"/>
      <c r="J390" s="1" t="n"/>
      <c r="K390" s="18" t="n"/>
      <c r="L390" s="1" t="n"/>
      <c r="M390" s="1" t="n"/>
      <c r="N390" s="1" t="n"/>
      <c r="O390" s="1" t="n"/>
      <c r="P390" s="1" t="n"/>
      <c r="Q390" s="1" t="n"/>
      <c r="R390" s="1" t="n"/>
      <c r="S390" s="210" t="n"/>
      <c r="T390" s="210" t="n"/>
      <c r="U390" s="1" t="n"/>
      <c r="V390" s="18" t="n"/>
      <c r="W390" s="18" t="n"/>
      <c r="X390" s="1" t="n"/>
      <c r="Y390" s="210" t="n"/>
      <c r="Z390" s="1" t="n"/>
      <c r="AA390" s="18" t="n"/>
      <c r="AB390" s="212" t="n"/>
      <c r="AC390" s="1" t="n"/>
    </row>
    <row r="391">
      <c r="A391" s="1" t="n"/>
      <c r="B391" s="1" t="n"/>
      <c r="C391" s="1" t="n"/>
      <c r="D391" s="1" t="n"/>
      <c r="E391" s="1" t="n"/>
      <c r="F391" s="1" t="n"/>
      <c r="G391" s="1" t="n"/>
      <c r="H391" s="1" t="n"/>
      <c r="I391" s="1" t="n"/>
      <c r="J391" s="1" t="n"/>
      <c r="K391" s="18" t="n"/>
      <c r="L391" s="1" t="n"/>
      <c r="M391" s="1" t="n"/>
      <c r="N391" s="1" t="n"/>
      <c r="O391" s="1" t="n"/>
      <c r="P391" s="1" t="n"/>
      <c r="Q391" s="1" t="n"/>
      <c r="R391" s="1" t="n"/>
      <c r="S391" s="210" t="n"/>
      <c r="T391" s="210" t="n"/>
      <c r="U391" s="1" t="n"/>
      <c r="V391" s="18" t="n"/>
      <c r="W391" s="18" t="n"/>
      <c r="X391" s="1" t="n"/>
      <c r="Y391" s="210" t="n"/>
      <c r="Z391" s="1" t="n"/>
      <c r="AA391" s="18" t="n"/>
      <c r="AB391" s="212" t="n"/>
      <c r="AC391" s="1" t="n"/>
    </row>
    <row r="392">
      <c r="A392" s="1" t="n"/>
      <c r="B392" s="1" t="n"/>
      <c r="C392" s="1" t="n"/>
      <c r="D392" s="1" t="n"/>
      <c r="E392" s="1" t="n"/>
      <c r="F392" s="1" t="n"/>
      <c r="G392" s="1" t="n"/>
      <c r="H392" s="1" t="n"/>
      <c r="I392" s="1" t="n"/>
      <c r="J392" s="1" t="n"/>
      <c r="K392" s="18" t="n"/>
      <c r="L392" s="1" t="n"/>
      <c r="M392" s="1" t="n"/>
      <c r="N392" s="1" t="n"/>
      <c r="O392" s="1" t="n"/>
      <c r="P392" s="1" t="n"/>
      <c r="Q392" s="1" t="n"/>
      <c r="R392" s="1" t="n"/>
      <c r="S392" s="210" t="n"/>
      <c r="T392" s="210" t="n"/>
      <c r="U392" s="1" t="n"/>
      <c r="V392" s="18" t="n"/>
      <c r="W392" s="18" t="n"/>
      <c r="X392" s="1" t="n"/>
      <c r="Y392" s="210" t="n"/>
      <c r="Z392" s="1" t="n"/>
      <c r="AA392" s="18" t="n"/>
      <c r="AB392" s="212" t="n"/>
      <c r="AC392" s="1" t="n"/>
    </row>
    <row r="393">
      <c r="A393" s="1" t="n"/>
      <c r="B393" s="1" t="n"/>
      <c r="C393" s="1" t="n"/>
      <c r="D393" s="1" t="n"/>
      <c r="E393" s="1" t="n"/>
      <c r="F393" s="1" t="n"/>
      <c r="G393" s="1" t="n"/>
      <c r="H393" s="1" t="n"/>
      <c r="I393" s="1" t="n"/>
      <c r="J393" s="1" t="n"/>
      <c r="K393" s="18" t="n"/>
      <c r="L393" s="1" t="n"/>
      <c r="M393" s="1" t="n"/>
      <c r="N393" s="1" t="n"/>
      <c r="O393" s="1" t="n"/>
      <c r="P393" s="1" t="n"/>
      <c r="Q393" s="1" t="n"/>
      <c r="R393" s="1" t="n"/>
      <c r="S393" s="210" t="n"/>
      <c r="T393" s="210" t="n"/>
      <c r="U393" s="1" t="n"/>
      <c r="V393" s="18" t="n"/>
      <c r="W393" s="18" t="n"/>
      <c r="X393" s="1" t="n"/>
      <c r="Y393" s="210" t="n"/>
      <c r="Z393" s="1" t="n"/>
      <c r="AA393" s="18" t="n"/>
      <c r="AB393" s="212" t="n"/>
      <c r="AC393" s="1" t="n"/>
    </row>
    <row r="394">
      <c r="A394" s="1" t="n"/>
      <c r="B394" s="1" t="n"/>
      <c r="C394" s="1" t="n"/>
      <c r="D394" s="1" t="n"/>
      <c r="E394" s="1" t="n"/>
      <c r="F394" s="1" t="n"/>
      <c r="G394" s="1" t="n"/>
      <c r="H394" s="1" t="n"/>
      <c r="I394" s="1" t="n"/>
      <c r="J394" s="1" t="n"/>
      <c r="K394" s="18" t="n"/>
      <c r="L394" s="1" t="n"/>
      <c r="M394" s="1" t="n"/>
      <c r="N394" s="1" t="n"/>
      <c r="O394" s="1" t="n"/>
      <c r="P394" s="1" t="n"/>
      <c r="Q394" s="1" t="n"/>
      <c r="R394" s="1" t="n"/>
      <c r="S394" s="210" t="n"/>
      <c r="T394" s="210" t="n"/>
      <c r="U394" s="1" t="n"/>
      <c r="V394" s="18" t="n"/>
      <c r="W394" s="18" t="n"/>
      <c r="X394" s="1" t="n"/>
      <c r="Y394" s="210" t="n"/>
      <c r="Z394" s="1" t="n"/>
      <c r="AA394" s="18" t="n"/>
      <c r="AB394" s="212" t="n"/>
      <c r="AC394" s="1" t="n"/>
    </row>
    <row r="395">
      <c r="A395" s="1" t="n"/>
      <c r="B395" s="1" t="n"/>
      <c r="C395" s="1" t="n"/>
      <c r="D395" s="1" t="n"/>
      <c r="E395" s="1" t="n"/>
      <c r="F395" s="1" t="n"/>
      <c r="G395" s="1" t="n"/>
      <c r="H395" s="1" t="n"/>
      <c r="I395" s="1" t="n"/>
      <c r="J395" s="1" t="n"/>
      <c r="K395" s="18" t="n"/>
      <c r="L395" s="1" t="n"/>
      <c r="M395" s="1" t="n"/>
      <c r="N395" s="1" t="n"/>
      <c r="O395" s="1" t="n"/>
      <c r="P395" s="1" t="n"/>
      <c r="Q395" s="1" t="n"/>
      <c r="R395" s="1" t="n"/>
      <c r="S395" s="210" t="n"/>
      <c r="T395" s="210" t="n"/>
      <c r="U395" s="1" t="n"/>
      <c r="V395" s="18" t="n"/>
      <c r="W395" s="18" t="n"/>
      <c r="X395" s="1" t="n"/>
      <c r="Y395" s="210" t="n"/>
      <c r="Z395" s="1" t="n"/>
      <c r="AA395" s="18" t="n"/>
      <c r="AB395" s="212" t="n"/>
      <c r="AC395" s="1" t="n"/>
    </row>
    <row r="396">
      <c r="A396" s="1" t="n"/>
      <c r="B396" s="1" t="n"/>
      <c r="C396" s="1" t="n"/>
      <c r="D396" s="1" t="n"/>
      <c r="E396" s="1" t="n"/>
      <c r="F396" s="1" t="n"/>
      <c r="G396" s="1" t="n"/>
      <c r="H396" s="1" t="n"/>
      <c r="I396" s="1" t="n"/>
      <c r="J396" s="1" t="n"/>
      <c r="K396" s="18" t="n"/>
      <c r="L396" s="1" t="n"/>
      <c r="M396" s="1" t="n"/>
      <c r="N396" s="1" t="n"/>
      <c r="O396" s="1" t="n"/>
      <c r="P396" s="1" t="n"/>
      <c r="Q396" s="1" t="n"/>
      <c r="R396" s="1" t="n"/>
      <c r="S396" s="210" t="n"/>
      <c r="T396" s="210" t="n"/>
      <c r="U396" s="1" t="n"/>
      <c r="V396" s="18" t="n"/>
      <c r="W396" s="18" t="n"/>
      <c r="X396" s="1" t="n"/>
      <c r="Y396" s="210" t="n"/>
      <c r="Z396" s="1" t="n"/>
      <c r="AA396" s="18" t="n"/>
      <c r="AB396" s="212" t="n"/>
      <c r="AC396" s="1" t="n"/>
    </row>
    <row r="397">
      <c r="A397" s="1" t="n"/>
      <c r="B397" s="1" t="n"/>
      <c r="C397" s="1" t="n"/>
      <c r="D397" s="1" t="n"/>
      <c r="E397" s="1" t="n"/>
      <c r="F397" s="1" t="n"/>
      <c r="G397" s="1" t="n"/>
      <c r="H397" s="1" t="n"/>
      <c r="I397" s="1" t="n"/>
      <c r="J397" s="1" t="n"/>
      <c r="K397" s="18" t="n"/>
      <c r="L397" s="1" t="n"/>
      <c r="M397" s="1" t="n"/>
      <c r="N397" s="1" t="n"/>
      <c r="O397" s="1" t="n"/>
      <c r="P397" s="1" t="n"/>
      <c r="Q397" s="1" t="n"/>
      <c r="R397" s="1" t="n"/>
      <c r="S397" s="210" t="n"/>
      <c r="T397" s="210" t="n"/>
      <c r="U397" s="1" t="n"/>
      <c r="V397" s="18" t="n"/>
      <c r="W397" s="18" t="n"/>
      <c r="X397" s="1" t="n"/>
      <c r="Y397" s="210" t="n"/>
      <c r="Z397" s="1" t="n"/>
      <c r="AA397" s="18" t="n"/>
      <c r="AB397" s="212" t="n"/>
      <c r="AC397" s="1" t="n"/>
    </row>
    <row r="398">
      <c r="A398" s="1" t="n"/>
      <c r="B398" s="1" t="n"/>
      <c r="C398" s="1" t="n"/>
      <c r="D398" s="1" t="n"/>
      <c r="E398" s="1" t="n"/>
      <c r="F398" s="1" t="n"/>
      <c r="G398" s="1" t="n"/>
      <c r="H398" s="1" t="n"/>
      <c r="I398" s="1" t="n"/>
      <c r="J398" s="1" t="n"/>
      <c r="K398" s="18" t="n"/>
      <c r="L398" s="1" t="n"/>
      <c r="M398" s="1" t="n"/>
      <c r="N398" s="1" t="n"/>
      <c r="O398" s="1" t="n"/>
      <c r="P398" s="1" t="n"/>
      <c r="Q398" s="1" t="n"/>
      <c r="R398" s="1" t="n"/>
      <c r="S398" s="210" t="n"/>
      <c r="T398" s="210" t="n"/>
      <c r="U398" s="1" t="n"/>
      <c r="V398" s="18" t="n"/>
      <c r="W398" s="18" t="n"/>
      <c r="X398" s="1" t="n"/>
      <c r="Y398" s="210" t="n"/>
      <c r="Z398" s="1" t="n"/>
      <c r="AA398" s="18" t="n"/>
      <c r="AB398" s="212" t="n"/>
      <c r="AC398" s="1" t="n"/>
    </row>
    <row r="399">
      <c r="A399" s="1" t="n"/>
      <c r="B399" s="1" t="n"/>
      <c r="C399" s="1" t="n"/>
      <c r="D399" s="1" t="n"/>
      <c r="E399" s="1" t="n"/>
      <c r="F399" s="1" t="n"/>
      <c r="G399" s="1" t="n"/>
      <c r="H399" s="1" t="n"/>
      <c r="I399" s="1" t="n"/>
      <c r="J399" s="1" t="n"/>
      <c r="K399" s="18" t="n"/>
      <c r="L399" s="1" t="n"/>
      <c r="M399" s="1" t="n"/>
      <c r="N399" s="1" t="n"/>
      <c r="O399" s="1" t="n"/>
      <c r="P399" s="1" t="n"/>
      <c r="Q399" s="1" t="n"/>
      <c r="R399" s="1" t="n"/>
      <c r="S399" s="210" t="n"/>
      <c r="T399" s="210" t="n"/>
      <c r="U399" s="1" t="n"/>
      <c r="V399" s="18" t="n"/>
      <c r="W399" s="18" t="n"/>
      <c r="X399" s="1" t="n"/>
      <c r="Y399" s="210" t="n"/>
      <c r="Z399" s="1" t="n"/>
      <c r="AA399" s="18" t="n"/>
      <c r="AB399" s="212" t="n"/>
      <c r="AC399" s="1" t="n"/>
    </row>
    <row r="400">
      <c r="A400" s="1" t="n"/>
      <c r="B400" s="1" t="n"/>
      <c r="C400" s="1" t="n"/>
      <c r="D400" s="1" t="n"/>
      <c r="E400" s="1" t="n"/>
      <c r="F400" s="1" t="n"/>
      <c r="G400" s="1" t="n"/>
      <c r="H400" s="1" t="n"/>
      <c r="I400" s="1" t="n"/>
      <c r="J400" s="1" t="n"/>
      <c r="K400" s="18" t="n"/>
      <c r="L400" s="1" t="n"/>
      <c r="M400" s="1" t="n"/>
      <c r="N400" s="1" t="n"/>
      <c r="O400" s="1" t="n"/>
      <c r="P400" s="1" t="n"/>
      <c r="Q400" s="1" t="n"/>
      <c r="R400" s="1" t="n"/>
      <c r="S400" s="210" t="n"/>
      <c r="T400" s="210" t="n"/>
      <c r="U400" s="1" t="n"/>
      <c r="V400" s="18" t="n"/>
      <c r="W400" s="18" t="n"/>
      <c r="X400" s="1" t="n"/>
      <c r="Y400" s="210" t="n"/>
      <c r="Z400" s="1" t="n"/>
      <c r="AA400" s="18" t="n"/>
      <c r="AB400" s="212" t="n"/>
      <c r="AC400" s="1" t="n"/>
    </row>
    <row r="401">
      <c r="A401" s="1" t="n"/>
      <c r="B401" s="1" t="n"/>
      <c r="C401" s="1" t="n"/>
      <c r="D401" s="1" t="n"/>
      <c r="E401" s="1" t="n"/>
      <c r="F401" s="1" t="n"/>
      <c r="G401" s="1" t="n"/>
      <c r="H401" s="1" t="n"/>
      <c r="I401" s="1" t="n"/>
      <c r="J401" s="1" t="n"/>
      <c r="K401" s="18" t="n"/>
      <c r="L401" s="1" t="n"/>
      <c r="M401" s="1" t="n"/>
      <c r="N401" s="1" t="n"/>
      <c r="O401" s="1" t="n"/>
      <c r="P401" s="1" t="n"/>
      <c r="Q401" s="1" t="n"/>
      <c r="R401" s="1" t="n"/>
      <c r="S401" s="210" t="n"/>
      <c r="T401" s="210" t="n"/>
      <c r="U401" s="1" t="n"/>
      <c r="V401" s="18" t="n"/>
      <c r="W401" s="18" t="n"/>
      <c r="X401" s="1" t="n"/>
      <c r="Y401" s="210" t="n"/>
      <c r="Z401" s="1" t="n"/>
      <c r="AA401" s="18" t="n"/>
      <c r="AB401" s="212" t="n"/>
      <c r="AC401" s="1" t="n"/>
    </row>
    <row r="402">
      <c r="A402" s="1" t="n"/>
      <c r="B402" s="1" t="n"/>
      <c r="C402" s="1" t="n"/>
      <c r="D402" s="1" t="n"/>
      <c r="E402" s="1" t="n"/>
      <c r="F402" s="1" t="n"/>
      <c r="G402" s="1" t="n"/>
      <c r="H402" s="1" t="n"/>
      <c r="I402" s="1" t="n"/>
      <c r="J402" s="1" t="n"/>
      <c r="K402" s="18" t="n"/>
      <c r="L402" s="1" t="n"/>
      <c r="M402" s="1" t="n"/>
      <c r="N402" s="1" t="n"/>
      <c r="O402" s="1" t="n"/>
      <c r="P402" s="1" t="n"/>
      <c r="Q402" s="1" t="n"/>
      <c r="R402" s="1" t="n"/>
      <c r="S402" s="210" t="n"/>
      <c r="T402" s="210" t="n"/>
      <c r="U402" s="1" t="n"/>
      <c r="V402" s="18" t="n"/>
      <c r="W402" s="18" t="n"/>
      <c r="X402" s="1" t="n"/>
      <c r="Y402" s="210" t="n"/>
      <c r="Z402" s="1" t="n"/>
      <c r="AA402" s="18" t="n"/>
      <c r="AB402" s="212" t="n"/>
      <c r="AC402" s="1" t="n"/>
    </row>
    <row r="403">
      <c r="A403" s="1" t="n"/>
      <c r="B403" s="1" t="n"/>
      <c r="C403" s="1" t="n"/>
      <c r="D403" s="1" t="n"/>
      <c r="E403" s="1" t="n"/>
      <c r="F403" s="1" t="n"/>
      <c r="G403" s="1" t="n"/>
      <c r="H403" s="1" t="n"/>
      <c r="I403" s="1" t="n"/>
      <c r="J403" s="1" t="n"/>
      <c r="K403" s="18" t="n"/>
      <c r="L403" s="1" t="n"/>
      <c r="M403" s="1" t="n"/>
      <c r="N403" s="1" t="n"/>
      <c r="O403" s="1" t="n"/>
      <c r="P403" s="1" t="n"/>
      <c r="Q403" s="1" t="n"/>
      <c r="R403" s="1" t="n"/>
      <c r="S403" s="210" t="n"/>
      <c r="T403" s="210" t="n"/>
      <c r="U403" s="1" t="n"/>
      <c r="V403" s="18" t="n"/>
      <c r="W403" s="18" t="n"/>
      <c r="X403" s="1" t="n"/>
      <c r="Y403" s="210" t="n"/>
      <c r="Z403" s="1" t="n"/>
      <c r="AA403" s="18" t="n"/>
      <c r="AB403" s="212" t="n"/>
      <c r="AC403" s="1" t="n"/>
    </row>
    <row r="404">
      <c r="A404" s="1" t="n"/>
      <c r="B404" s="1" t="n"/>
      <c r="C404" s="1" t="n"/>
      <c r="D404" s="1" t="n"/>
      <c r="E404" s="1" t="n"/>
      <c r="F404" s="1" t="n"/>
      <c r="G404" s="1" t="n"/>
      <c r="H404" s="1" t="n"/>
      <c r="I404" s="1" t="n"/>
      <c r="J404" s="1" t="n"/>
      <c r="K404" s="18" t="n"/>
      <c r="L404" s="1" t="n"/>
      <c r="M404" s="1" t="n"/>
      <c r="N404" s="1" t="n"/>
      <c r="O404" s="1" t="n"/>
      <c r="P404" s="1" t="n"/>
      <c r="Q404" s="1" t="n"/>
      <c r="R404" s="1" t="n"/>
      <c r="S404" s="210" t="n"/>
      <c r="T404" s="210" t="n"/>
      <c r="U404" s="1" t="n"/>
      <c r="V404" s="18" t="n"/>
      <c r="W404" s="18" t="n"/>
      <c r="X404" s="1" t="n"/>
      <c r="Y404" s="210" t="n"/>
      <c r="Z404" s="1" t="n"/>
      <c r="AA404" s="18" t="n"/>
      <c r="AB404" s="212" t="n"/>
      <c r="AC404" s="1" t="n"/>
    </row>
    <row r="405">
      <c r="A405" s="1" t="n"/>
      <c r="B405" s="1" t="n"/>
      <c r="C405" s="1" t="n"/>
      <c r="D405" s="1" t="n"/>
      <c r="E405" s="1" t="n"/>
      <c r="F405" s="1" t="n"/>
      <c r="G405" s="1" t="n"/>
      <c r="H405" s="1" t="n"/>
      <c r="I405" s="1" t="n"/>
      <c r="J405" s="1" t="n"/>
      <c r="K405" s="18" t="n"/>
      <c r="L405" s="1" t="n"/>
      <c r="M405" s="1" t="n"/>
      <c r="N405" s="1" t="n"/>
      <c r="O405" s="1" t="n"/>
      <c r="P405" s="1" t="n"/>
      <c r="Q405" s="1" t="n"/>
      <c r="R405" s="1" t="n"/>
      <c r="S405" s="210" t="n"/>
      <c r="T405" s="210" t="n"/>
      <c r="U405" s="1" t="n"/>
      <c r="V405" s="18" t="n"/>
      <c r="W405" s="18" t="n"/>
      <c r="X405" s="1" t="n"/>
      <c r="Y405" s="210" t="n"/>
      <c r="Z405" s="1" t="n"/>
      <c r="AA405" s="18" t="n"/>
      <c r="AB405" s="212" t="n"/>
      <c r="AC405" s="1" t="n"/>
    </row>
    <row r="406">
      <c r="A406" s="1" t="n"/>
      <c r="B406" s="1" t="n"/>
      <c r="C406" s="1" t="n"/>
      <c r="D406" s="1" t="n"/>
      <c r="E406" s="1" t="n"/>
      <c r="F406" s="1" t="n"/>
      <c r="G406" s="1" t="n"/>
      <c r="H406" s="1" t="n"/>
      <c r="I406" s="1" t="n"/>
      <c r="J406" s="1" t="n"/>
      <c r="K406" s="18" t="n"/>
      <c r="L406" s="1" t="n"/>
      <c r="M406" s="1" t="n"/>
      <c r="N406" s="1" t="n"/>
      <c r="O406" s="1" t="n"/>
      <c r="P406" s="1" t="n"/>
      <c r="Q406" s="1" t="n"/>
      <c r="R406" s="1" t="n"/>
      <c r="S406" s="210" t="n"/>
      <c r="T406" s="210" t="n"/>
      <c r="U406" s="1" t="n"/>
      <c r="V406" s="18" t="n"/>
      <c r="W406" s="18" t="n"/>
      <c r="X406" s="1" t="n"/>
      <c r="Y406" s="210" t="n"/>
      <c r="Z406" s="1" t="n"/>
      <c r="AA406" s="18" t="n"/>
      <c r="AB406" s="212" t="n"/>
      <c r="AC406" s="1" t="n"/>
    </row>
    <row r="407">
      <c r="A407" s="1" t="n"/>
      <c r="B407" s="1" t="n"/>
      <c r="C407" s="1" t="n"/>
      <c r="D407" s="1" t="n"/>
      <c r="E407" s="1" t="n"/>
      <c r="F407" s="1" t="n"/>
      <c r="G407" s="1" t="n"/>
      <c r="H407" s="1" t="n"/>
      <c r="I407" s="1" t="n"/>
      <c r="J407" s="1" t="n"/>
      <c r="K407" s="18" t="n"/>
      <c r="L407" s="1" t="n"/>
      <c r="M407" s="1" t="n"/>
      <c r="N407" s="1" t="n"/>
      <c r="O407" s="1" t="n"/>
      <c r="P407" s="1" t="n"/>
      <c r="Q407" s="1" t="n"/>
      <c r="R407" s="1" t="n"/>
      <c r="S407" s="210" t="n"/>
      <c r="T407" s="210" t="n"/>
      <c r="U407" s="1" t="n"/>
      <c r="V407" s="18" t="n"/>
      <c r="W407" s="18" t="n"/>
      <c r="X407" s="1" t="n"/>
      <c r="Y407" s="210" t="n"/>
      <c r="Z407" s="1" t="n"/>
      <c r="AA407" s="18" t="n"/>
      <c r="AB407" s="212" t="n"/>
      <c r="AC407" s="1" t="n"/>
    </row>
    <row r="408">
      <c r="A408" s="1" t="n"/>
      <c r="B408" s="1" t="n"/>
      <c r="C408" s="1" t="n"/>
      <c r="D408" s="1" t="n"/>
      <c r="E408" s="1" t="n"/>
      <c r="F408" s="1" t="n"/>
      <c r="G408" s="1" t="n"/>
      <c r="H408" s="1" t="n"/>
      <c r="I408" s="1" t="n"/>
      <c r="J408" s="1" t="n"/>
      <c r="K408" s="18" t="n"/>
      <c r="L408" s="1" t="n"/>
      <c r="M408" s="1" t="n"/>
      <c r="N408" s="1" t="n"/>
      <c r="O408" s="1" t="n"/>
      <c r="P408" s="1" t="n"/>
      <c r="Q408" s="1" t="n"/>
      <c r="R408" s="1" t="n"/>
      <c r="S408" s="210" t="n"/>
      <c r="T408" s="210" t="n"/>
      <c r="U408" s="1" t="n"/>
      <c r="V408" s="18" t="n"/>
      <c r="W408" s="18" t="n"/>
      <c r="X408" s="1" t="n"/>
      <c r="Y408" s="210" t="n"/>
      <c r="Z408" s="1" t="n"/>
      <c r="AA408" s="18" t="n"/>
      <c r="AB408" s="212" t="n"/>
      <c r="AC408" s="1" t="n"/>
    </row>
    <row r="409">
      <c r="A409" s="1" t="n"/>
      <c r="B409" s="1" t="n"/>
      <c r="C409" s="1" t="n"/>
      <c r="D409" s="1" t="n"/>
      <c r="E409" s="1" t="n"/>
      <c r="F409" s="1" t="n"/>
      <c r="G409" s="1" t="n"/>
      <c r="H409" s="1" t="n"/>
      <c r="I409" s="1" t="n"/>
      <c r="J409" s="1" t="n"/>
      <c r="K409" s="18" t="n"/>
      <c r="L409" s="1" t="n"/>
      <c r="M409" s="1" t="n"/>
      <c r="N409" s="1" t="n"/>
      <c r="O409" s="1" t="n"/>
      <c r="P409" s="1" t="n"/>
      <c r="Q409" s="1" t="n"/>
      <c r="R409" s="1" t="n"/>
      <c r="S409" s="210" t="n"/>
      <c r="T409" s="210" t="n"/>
      <c r="U409" s="1" t="n"/>
      <c r="V409" s="18" t="n"/>
      <c r="W409" s="18" t="n"/>
      <c r="X409" s="1" t="n"/>
      <c r="Y409" s="210" t="n"/>
      <c r="Z409" s="1" t="n"/>
      <c r="AA409" s="18" t="n"/>
      <c r="AB409" s="212" t="n"/>
      <c r="AC409" s="1" t="n"/>
    </row>
    <row r="410">
      <c r="A410" s="1" t="n"/>
      <c r="B410" s="1" t="n"/>
      <c r="C410" s="1" t="n"/>
      <c r="D410" s="1" t="n"/>
      <c r="E410" s="1" t="n"/>
      <c r="F410" s="1" t="n"/>
      <c r="G410" s="1" t="n"/>
      <c r="H410" s="1" t="n"/>
      <c r="I410" s="1" t="n"/>
      <c r="J410" s="1" t="n"/>
      <c r="K410" s="18" t="n"/>
      <c r="L410" s="1" t="n"/>
      <c r="M410" s="1" t="n"/>
      <c r="N410" s="1" t="n"/>
      <c r="O410" s="1" t="n"/>
      <c r="P410" s="1" t="n"/>
      <c r="Q410" s="1" t="n"/>
      <c r="R410" s="1" t="n"/>
      <c r="S410" s="210" t="n"/>
      <c r="T410" s="210" t="n"/>
      <c r="U410" s="1" t="n"/>
      <c r="V410" s="18" t="n"/>
      <c r="W410" s="18" t="n"/>
      <c r="X410" s="1" t="n"/>
      <c r="Y410" s="210" t="n"/>
      <c r="Z410" s="1" t="n"/>
      <c r="AA410" s="18" t="n"/>
      <c r="AB410" s="212" t="n"/>
      <c r="AC410" s="1" t="n"/>
    </row>
    <row r="411">
      <c r="A411" s="1" t="n"/>
      <c r="B411" s="1" t="n"/>
      <c r="C411" s="1" t="n"/>
      <c r="D411" s="1" t="n"/>
      <c r="E411" s="1" t="n"/>
      <c r="F411" s="1" t="n"/>
      <c r="G411" s="1" t="n"/>
      <c r="H411" s="1" t="n"/>
      <c r="I411" s="1" t="n"/>
      <c r="J411" s="1" t="n"/>
      <c r="K411" s="18" t="n"/>
      <c r="L411" s="1" t="n"/>
      <c r="M411" s="1" t="n"/>
      <c r="N411" s="1" t="n"/>
      <c r="O411" s="1" t="n"/>
      <c r="P411" s="1" t="n"/>
      <c r="Q411" s="1" t="n"/>
      <c r="R411" s="1" t="n"/>
      <c r="S411" s="210" t="n"/>
      <c r="T411" s="210" t="n"/>
      <c r="U411" s="1" t="n"/>
      <c r="V411" s="18" t="n"/>
      <c r="W411" s="18" t="n"/>
      <c r="X411" s="1" t="n"/>
      <c r="Y411" s="210" t="n"/>
      <c r="Z411" s="1" t="n"/>
      <c r="AA411" s="18" t="n"/>
      <c r="AB411" s="212" t="n"/>
      <c r="AC411" s="1" t="n"/>
    </row>
    <row r="412">
      <c r="A412" s="1" t="n"/>
      <c r="B412" s="1" t="n"/>
      <c r="C412" s="1" t="n"/>
      <c r="D412" s="1" t="n"/>
      <c r="E412" s="1" t="n"/>
      <c r="F412" s="1" t="n"/>
      <c r="G412" s="1" t="n"/>
      <c r="H412" s="1" t="n"/>
      <c r="I412" s="1" t="n"/>
      <c r="J412" s="1" t="n"/>
      <c r="K412" s="18" t="n"/>
      <c r="L412" s="1" t="n"/>
      <c r="M412" s="1" t="n"/>
      <c r="N412" s="1" t="n"/>
      <c r="O412" s="1" t="n"/>
      <c r="P412" s="1" t="n"/>
      <c r="Q412" s="1" t="n"/>
      <c r="R412" s="1" t="n"/>
      <c r="S412" s="210" t="n"/>
      <c r="T412" s="210" t="n"/>
      <c r="U412" s="1" t="n"/>
      <c r="V412" s="18" t="n"/>
      <c r="W412" s="18" t="n"/>
      <c r="X412" s="1" t="n"/>
      <c r="Y412" s="210" t="n"/>
      <c r="Z412" s="1" t="n"/>
      <c r="AA412" s="18" t="n"/>
      <c r="AB412" s="212" t="n"/>
      <c r="AC412" s="1" t="n"/>
    </row>
    <row r="413">
      <c r="A413" s="1" t="n"/>
      <c r="B413" s="1" t="n"/>
      <c r="C413" s="1" t="n"/>
      <c r="D413" s="1" t="n"/>
      <c r="E413" s="1" t="n"/>
      <c r="F413" s="1" t="n"/>
      <c r="G413" s="1" t="n"/>
      <c r="H413" s="1" t="n"/>
      <c r="I413" s="1" t="n"/>
      <c r="J413" s="1" t="n"/>
      <c r="K413" s="18" t="n"/>
      <c r="L413" s="1" t="n"/>
      <c r="M413" s="1" t="n"/>
      <c r="N413" s="1" t="n"/>
      <c r="O413" s="1" t="n"/>
      <c r="P413" s="1" t="n"/>
      <c r="Q413" s="1" t="n"/>
      <c r="R413" s="1" t="n"/>
      <c r="S413" s="210" t="n"/>
      <c r="T413" s="210" t="n"/>
      <c r="U413" s="1" t="n"/>
      <c r="V413" s="18" t="n"/>
      <c r="W413" s="18" t="n"/>
      <c r="X413" s="1" t="n"/>
      <c r="Y413" s="210" t="n"/>
      <c r="Z413" s="1" t="n"/>
      <c r="AA413" s="18" t="n"/>
      <c r="AB413" s="212" t="n"/>
      <c r="AC413" s="1" t="n"/>
    </row>
    <row r="414">
      <c r="A414" s="1" t="n"/>
      <c r="B414" s="1" t="n"/>
      <c r="C414" s="1" t="n"/>
      <c r="D414" s="1" t="n"/>
      <c r="E414" s="1" t="n"/>
      <c r="F414" s="1" t="n"/>
      <c r="G414" s="1" t="n"/>
      <c r="H414" s="1" t="n"/>
      <c r="I414" s="1" t="n"/>
      <c r="J414" s="1" t="n"/>
      <c r="K414" s="18" t="n"/>
      <c r="L414" s="1" t="n"/>
      <c r="M414" s="1" t="n"/>
      <c r="N414" s="1" t="n"/>
      <c r="O414" s="1" t="n"/>
      <c r="P414" s="1" t="n"/>
      <c r="Q414" s="1" t="n"/>
      <c r="R414" s="1" t="n"/>
      <c r="S414" s="210" t="n"/>
      <c r="T414" s="210" t="n"/>
      <c r="U414" s="1" t="n"/>
      <c r="V414" s="18" t="n"/>
      <c r="W414" s="18" t="n"/>
      <c r="X414" s="1" t="n"/>
      <c r="Y414" s="210" t="n"/>
      <c r="Z414" s="1" t="n"/>
      <c r="AA414" s="18" t="n"/>
      <c r="AB414" s="212" t="n"/>
      <c r="AC414" s="1" t="n"/>
    </row>
    <row r="415">
      <c r="A415" s="1" t="n"/>
      <c r="B415" s="1" t="n"/>
      <c r="C415" s="1" t="n"/>
      <c r="D415" s="1" t="n"/>
      <c r="E415" s="1" t="n"/>
      <c r="F415" s="1" t="n"/>
      <c r="G415" s="1" t="n"/>
      <c r="H415" s="1" t="n"/>
      <c r="I415" s="1" t="n"/>
      <c r="J415" s="1" t="n"/>
      <c r="K415" s="18" t="n"/>
      <c r="L415" s="1" t="n"/>
      <c r="M415" s="1" t="n"/>
      <c r="N415" s="1" t="n"/>
      <c r="O415" s="1" t="n"/>
      <c r="P415" s="1" t="n"/>
      <c r="Q415" s="1" t="n"/>
      <c r="R415" s="1" t="n"/>
      <c r="S415" s="210" t="n"/>
      <c r="T415" s="210" t="n"/>
      <c r="U415" s="1" t="n"/>
      <c r="V415" s="18" t="n"/>
      <c r="W415" s="18" t="n"/>
      <c r="X415" s="1" t="n"/>
      <c r="Y415" s="210" t="n"/>
      <c r="Z415" s="1" t="n"/>
      <c r="AA415" s="18" t="n"/>
      <c r="AB415" s="212" t="n"/>
      <c r="AC415" s="1" t="n"/>
    </row>
    <row r="416">
      <c r="A416" s="1" t="n"/>
      <c r="B416" s="1" t="n"/>
      <c r="C416" s="1" t="n"/>
      <c r="D416" s="1" t="n"/>
      <c r="E416" s="1" t="n"/>
      <c r="F416" s="1" t="n"/>
      <c r="G416" s="1" t="n"/>
      <c r="H416" s="1" t="n"/>
      <c r="I416" s="1" t="n"/>
      <c r="J416" s="1" t="n"/>
      <c r="K416" s="18" t="n"/>
      <c r="L416" s="1" t="n"/>
      <c r="M416" s="1" t="n"/>
      <c r="N416" s="1" t="n"/>
      <c r="O416" s="1" t="n"/>
      <c r="P416" s="1" t="n"/>
      <c r="Q416" s="1" t="n"/>
      <c r="R416" s="1" t="n"/>
      <c r="S416" s="210" t="n"/>
      <c r="T416" s="210" t="n"/>
      <c r="U416" s="1" t="n"/>
      <c r="V416" s="18" t="n"/>
      <c r="W416" s="18" t="n"/>
      <c r="X416" s="1" t="n"/>
      <c r="Y416" s="210" t="n"/>
      <c r="Z416" s="1" t="n"/>
      <c r="AA416" s="18" t="n"/>
      <c r="AB416" s="212" t="n"/>
      <c r="AC416" s="1" t="n"/>
    </row>
    <row r="417">
      <c r="A417" s="1" t="n"/>
      <c r="B417" s="1" t="n"/>
      <c r="C417" s="1" t="n"/>
      <c r="D417" s="1" t="n"/>
      <c r="E417" s="1" t="n"/>
      <c r="F417" s="1" t="n"/>
      <c r="G417" s="1" t="n"/>
      <c r="H417" s="1" t="n"/>
      <c r="I417" s="1" t="n"/>
      <c r="J417" s="1" t="n"/>
      <c r="K417" s="18" t="n"/>
      <c r="L417" s="1" t="n"/>
      <c r="M417" s="1" t="n"/>
      <c r="N417" s="1" t="n"/>
      <c r="O417" s="1" t="n"/>
      <c r="P417" s="1" t="n"/>
      <c r="Q417" s="1" t="n"/>
      <c r="R417" s="1" t="n"/>
      <c r="S417" s="210" t="n"/>
      <c r="T417" s="210" t="n"/>
      <c r="U417" s="1" t="n"/>
      <c r="V417" s="18" t="n"/>
      <c r="W417" s="18" t="n"/>
      <c r="X417" s="1" t="n"/>
      <c r="Y417" s="210" t="n"/>
      <c r="Z417" s="1" t="n"/>
      <c r="AA417" s="18" t="n"/>
      <c r="AB417" s="212" t="n"/>
      <c r="AC417" s="1" t="n"/>
    </row>
    <row r="418">
      <c r="A418" s="1" t="n"/>
      <c r="B418" s="1" t="n"/>
      <c r="C418" s="1" t="n"/>
      <c r="D418" s="1" t="n"/>
      <c r="E418" s="1" t="n"/>
      <c r="F418" s="1" t="n"/>
      <c r="G418" s="1" t="n"/>
      <c r="H418" s="1" t="n"/>
      <c r="I418" s="1" t="n"/>
      <c r="J418" s="1" t="n"/>
      <c r="K418" s="18" t="n"/>
      <c r="L418" s="1" t="n"/>
      <c r="M418" s="1" t="n"/>
      <c r="N418" s="1" t="n"/>
      <c r="O418" s="1" t="n"/>
      <c r="P418" s="1" t="n"/>
      <c r="Q418" s="1" t="n"/>
      <c r="R418" s="1" t="n"/>
      <c r="S418" s="210" t="n"/>
      <c r="T418" s="210" t="n"/>
      <c r="U418" s="1" t="n"/>
      <c r="V418" s="18" t="n"/>
      <c r="W418" s="18" t="n"/>
      <c r="X418" s="1" t="n"/>
      <c r="Y418" s="210" t="n"/>
      <c r="Z418" s="1" t="n"/>
      <c r="AA418" s="18" t="n"/>
      <c r="AB418" s="212" t="n"/>
      <c r="AC418" s="1" t="n"/>
    </row>
    <row r="419">
      <c r="A419" s="1" t="n"/>
      <c r="B419" s="1" t="n"/>
      <c r="C419" s="1" t="n"/>
      <c r="D419" s="1" t="n"/>
      <c r="E419" s="1" t="n"/>
      <c r="F419" s="1" t="n"/>
      <c r="G419" s="1" t="n"/>
      <c r="H419" s="1" t="n"/>
      <c r="I419" s="1" t="n"/>
      <c r="J419" s="1" t="n"/>
      <c r="K419" s="18" t="n"/>
      <c r="L419" s="1" t="n"/>
      <c r="M419" s="1" t="n"/>
      <c r="N419" s="1" t="n"/>
      <c r="O419" s="1" t="n"/>
      <c r="P419" s="1" t="n"/>
      <c r="Q419" s="1" t="n"/>
      <c r="R419" s="1" t="n"/>
      <c r="S419" s="210" t="n"/>
      <c r="T419" s="210" t="n"/>
      <c r="U419" s="1" t="n"/>
      <c r="V419" s="18" t="n"/>
      <c r="W419" s="18" t="n"/>
      <c r="X419" s="1" t="n"/>
      <c r="Y419" s="210" t="n"/>
      <c r="Z419" s="1" t="n"/>
      <c r="AA419" s="18" t="n"/>
      <c r="AB419" s="212" t="n"/>
      <c r="AC419" s="1" t="n"/>
    </row>
    <row r="420">
      <c r="A420" s="1" t="n"/>
      <c r="B420" s="1" t="n"/>
      <c r="C420" s="1" t="n"/>
      <c r="D420" s="1" t="n"/>
      <c r="E420" s="1" t="n"/>
      <c r="F420" s="1" t="n"/>
      <c r="G420" s="1" t="n"/>
      <c r="H420" s="1" t="n"/>
      <c r="I420" s="1" t="n"/>
      <c r="J420" s="1" t="n"/>
      <c r="K420" s="18" t="n"/>
      <c r="L420" s="1" t="n"/>
      <c r="M420" s="1" t="n"/>
      <c r="N420" s="1" t="n"/>
      <c r="O420" s="1" t="n"/>
      <c r="P420" s="1" t="n"/>
      <c r="Q420" s="1" t="n"/>
      <c r="R420" s="1" t="n"/>
      <c r="S420" s="210" t="n"/>
      <c r="T420" s="210" t="n"/>
      <c r="U420" s="1" t="n"/>
      <c r="V420" s="18" t="n"/>
      <c r="W420" s="18" t="n"/>
      <c r="X420" s="1" t="n"/>
      <c r="Y420" s="210" t="n"/>
      <c r="Z420" s="1" t="n"/>
      <c r="AA420" s="18" t="n"/>
      <c r="AB420" s="212" t="n"/>
      <c r="AC420" s="1" t="n"/>
    </row>
    <row r="421">
      <c r="A421" s="1" t="n"/>
      <c r="B421" s="1" t="n"/>
      <c r="C421" s="1" t="n"/>
      <c r="D421" s="1" t="n"/>
      <c r="E421" s="1" t="n"/>
      <c r="F421" s="1" t="n"/>
      <c r="G421" s="1" t="n"/>
      <c r="H421" s="1" t="n"/>
      <c r="I421" s="1" t="n"/>
      <c r="J421" s="1" t="n"/>
      <c r="K421" s="18" t="n"/>
      <c r="L421" s="1" t="n"/>
      <c r="M421" s="1" t="n"/>
      <c r="N421" s="1" t="n"/>
      <c r="O421" s="1" t="n"/>
      <c r="P421" s="1" t="n"/>
      <c r="Q421" s="1" t="n"/>
      <c r="R421" s="1" t="n"/>
      <c r="S421" s="210" t="n"/>
      <c r="T421" s="210" t="n"/>
      <c r="U421" s="1" t="n"/>
      <c r="V421" s="18" t="n"/>
      <c r="W421" s="18" t="n"/>
      <c r="X421" s="1" t="n"/>
      <c r="Y421" s="210" t="n"/>
      <c r="Z421" s="1" t="n"/>
      <c r="AA421" s="18" t="n"/>
      <c r="AB421" s="212" t="n"/>
      <c r="AC421" s="1" t="n"/>
    </row>
    <row r="422">
      <c r="A422" s="1" t="n"/>
      <c r="B422" s="1" t="n"/>
      <c r="C422" s="1" t="n"/>
      <c r="D422" s="1" t="n"/>
      <c r="E422" s="1" t="n"/>
      <c r="F422" s="1" t="n"/>
      <c r="G422" s="1" t="n"/>
      <c r="H422" s="1" t="n"/>
      <c r="I422" s="1" t="n"/>
      <c r="J422" s="1" t="n"/>
      <c r="K422" s="18" t="n"/>
      <c r="L422" s="1" t="n"/>
      <c r="M422" s="1" t="n"/>
      <c r="N422" s="1" t="n"/>
      <c r="O422" s="1" t="n"/>
      <c r="P422" s="1" t="n"/>
      <c r="Q422" s="1" t="n"/>
      <c r="R422" s="1" t="n"/>
      <c r="S422" s="210" t="n"/>
      <c r="T422" s="210" t="n"/>
      <c r="U422" s="1" t="n"/>
      <c r="V422" s="18" t="n"/>
      <c r="W422" s="18" t="n"/>
      <c r="X422" s="1" t="n"/>
      <c r="Y422" s="210" t="n"/>
      <c r="Z422" s="1" t="n"/>
      <c r="AA422" s="18" t="n"/>
      <c r="AB422" s="212" t="n"/>
      <c r="AC422" s="1" t="n"/>
    </row>
    <row r="423">
      <c r="A423" s="1" t="n"/>
      <c r="B423" s="1" t="n"/>
      <c r="C423" s="1" t="n"/>
      <c r="D423" s="1" t="n"/>
      <c r="E423" s="1" t="n"/>
      <c r="F423" s="1" t="n"/>
      <c r="G423" s="1" t="n"/>
      <c r="H423" s="1" t="n"/>
      <c r="I423" s="1" t="n"/>
      <c r="J423" s="1" t="n"/>
      <c r="K423" s="18" t="n"/>
      <c r="L423" s="1" t="n"/>
      <c r="M423" s="1" t="n"/>
      <c r="N423" s="1" t="n"/>
      <c r="O423" s="1" t="n"/>
      <c r="P423" s="1" t="n"/>
      <c r="Q423" s="1" t="n"/>
      <c r="R423" s="1" t="n"/>
      <c r="S423" s="210" t="n"/>
      <c r="T423" s="210" t="n"/>
      <c r="U423" s="1" t="n"/>
      <c r="V423" s="18" t="n"/>
      <c r="W423" s="18" t="n"/>
      <c r="X423" s="1" t="n"/>
      <c r="Y423" s="210" t="n"/>
      <c r="Z423" s="1" t="n"/>
      <c r="AA423" s="18" t="n"/>
      <c r="AB423" s="212" t="n"/>
      <c r="AC423" s="1" t="n"/>
    </row>
    <row r="424">
      <c r="A424" s="1" t="n"/>
      <c r="B424" s="1" t="n"/>
      <c r="C424" s="1" t="n"/>
      <c r="D424" s="1" t="n"/>
      <c r="E424" s="1" t="n"/>
      <c r="F424" s="1" t="n"/>
      <c r="G424" s="1" t="n"/>
      <c r="H424" s="1" t="n"/>
      <c r="I424" s="1" t="n"/>
      <c r="J424" s="1" t="n"/>
      <c r="K424" s="18" t="n"/>
      <c r="L424" s="1" t="n"/>
      <c r="M424" s="1" t="n"/>
      <c r="N424" s="1" t="n"/>
      <c r="O424" s="1" t="n"/>
      <c r="P424" s="1" t="n"/>
      <c r="Q424" s="1" t="n"/>
      <c r="R424" s="1" t="n"/>
      <c r="S424" s="210" t="n"/>
      <c r="T424" s="210" t="n"/>
      <c r="U424" s="1" t="n"/>
      <c r="V424" s="18" t="n"/>
      <c r="W424" s="18" t="n"/>
      <c r="X424" s="1" t="n"/>
      <c r="Y424" s="210" t="n"/>
      <c r="Z424" s="1" t="n"/>
      <c r="AA424" s="18" t="n"/>
      <c r="AB424" s="212" t="n"/>
      <c r="AC424" s="1" t="n"/>
    </row>
    <row r="425">
      <c r="A425" s="1" t="n"/>
      <c r="B425" s="1" t="n"/>
      <c r="C425" s="1" t="n"/>
      <c r="D425" s="1" t="n"/>
      <c r="E425" s="1" t="n"/>
      <c r="F425" s="1" t="n"/>
      <c r="G425" s="1" t="n"/>
      <c r="H425" s="1" t="n"/>
      <c r="I425" s="1" t="n"/>
      <c r="J425" s="1" t="n"/>
      <c r="K425" s="18" t="n"/>
      <c r="L425" s="1" t="n"/>
      <c r="M425" s="1" t="n"/>
      <c r="N425" s="1" t="n"/>
      <c r="O425" s="1" t="n"/>
      <c r="P425" s="1" t="n"/>
      <c r="Q425" s="1" t="n"/>
      <c r="R425" s="1" t="n"/>
      <c r="S425" s="210" t="n"/>
      <c r="T425" s="210" t="n"/>
      <c r="U425" s="1" t="n"/>
      <c r="V425" s="18" t="n"/>
      <c r="W425" s="18" t="n"/>
      <c r="X425" s="1" t="n"/>
      <c r="Y425" s="210" t="n"/>
      <c r="Z425" s="1" t="n"/>
      <c r="AA425" s="18" t="n"/>
      <c r="AB425" s="212" t="n"/>
      <c r="AC425" s="1" t="n"/>
    </row>
    <row r="426">
      <c r="A426" s="1" t="n"/>
      <c r="B426" s="1" t="n"/>
      <c r="C426" s="1" t="n"/>
      <c r="D426" s="1" t="n"/>
      <c r="E426" s="1" t="n"/>
      <c r="F426" s="1" t="n"/>
      <c r="G426" s="1" t="n"/>
      <c r="H426" s="1" t="n"/>
      <c r="I426" s="1" t="n"/>
      <c r="J426" s="1" t="n"/>
      <c r="K426" s="18" t="n"/>
      <c r="L426" s="1" t="n"/>
      <c r="M426" s="1" t="n"/>
      <c r="N426" s="1" t="n"/>
      <c r="O426" s="1" t="n"/>
      <c r="P426" s="1" t="n"/>
      <c r="Q426" s="1" t="n"/>
      <c r="R426" s="1" t="n"/>
      <c r="S426" s="210" t="n"/>
      <c r="T426" s="210" t="n"/>
      <c r="U426" s="1" t="n"/>
      <c r="V426" s="18" t="n"/>
      <c r="W426" s="18" t="n"/>
      <c r="X426" s="1" t="n"/>
      <c r="Y426" s="210" t="n"/>
      <c r="Z426" s="1" t="n"/>
      <c r="AA426" s="18" t="n"/>
      <c r="AB426" s="212" t="n"/>
      <c r="AC426" s="1" t="n"/>
    </row>
    <row r="427">
      <c r="A427" s="1" t="n"/>
      <c r="B427" s="1" t="n"/>
      <c r="C427" s="1" t="n"/>
      <c r="D427" s="1" t="n"/>
      <c r="E427" s="1" t="n"/>
      <c r="F427" s="1" t="n"/>
      <c r="G427" s="1" t="n"/>
      <c r="H427" s="1" t="n"/>
      <c r="I427" s="1" t="n"/>
      <c r="J427" s="1" t="n"/>
      <c r="K427" s="18" t="n"/>
      <c r="L427" s="1" t="n"/>
      <c r="M427" s="1" t="n"/>
      <c r="N427" s="1" t="n"/>
      <c r="O427" s="1" t="n"/>
      <c r="P427" s="1" t="n"/>
      <c r="Q427" s="1" t="n"/>
      <c r="R427" s="1" t="n"/>
      <c r="S427" s="210" t="n"/>
      <c r="T427" s="210" t="n"/>
      <c r="U427" s="1" t="n"/>
      <c r="V427" s="18" t="n"/>
      <c r="W427" s="18" t="n"/>
      <c r="X427" s="1" t="n"/>
      <c r="Y427" s="210" t="n"/>
      <c r="Z427" s="1" t="n"/>
      <c r="AA427" s="18" t="n"/>
      <c r="AB427" s="212" t="n"/>
      <c r="AC427" s="1" t="n"/>
    </row>
    <row r="428">
      <c r="A428" s="1" t="n"/>
      <c r="B428" s="1" t="n"/>
      <c r="C428" s="1" t="n"/>
      <c r="D428" s="1" t="n"/>
      <c r="E428" s="1" t="n"/>
      <c r="F428" s="1" t="n"/>
      <c r="G428" s="1" t="n"/>
      <c r="H428" s="1" t="n"/>
      <c r="I428" s="1" t="n"/>
      <c r="J428" s="1" t="n"/>
      <c r="K428" s="18" t="n"/>
      <c r="L428" s="1" t="n"/>
      <c r="M428" s="1" t="n"/>
      <c r="N428" s="1" t="n"/>
      <c r="O428" s="1" t="n"/>
      <c r="P428" s="1" t="n"/>
      <c r="Q428" s="1" t="n"/>
      <c r="R428" s="1" t="n"/>
      <c r="S428" s="210" t="n"/>
      <c r="T428" s="210" t="n"/>
      <c r="U428" s="1" t="n"/>
      <c r="V428" s="18" t="n"/>
      <c r="W428" s="18" t="n"/>
      <c r="X428" s="1" t="n"/>
      <c r="Y428" s="210" t="n"/>
      <c r="Z428" s="1" t="n"/>
      <c r="AA428" s="18" t="n"/>
      <c r="AB428" s="212" t="n"/>
      <c r="AC428" s="1" t="n"/>
    </row>
    <row r="429">
      <c r="A429" s="1" t="n"/>
      <c r="B429" s="1" t="n"/>
      <c r="C429" s="1" t="n"/>
      <c r="D429" s="1" t="n"/>
      <c r="E429" s="1" t="n"/>
      <c r="F429" s="1" t="n"/>
      <c r="G429" s="1" t="n"/>
      <c r="H429" s="1" t="n"/>
      <c r="I429" s="1" t="n"/>
      <c r="J429" s="1" t="n"/>
      <c r="K429" s="18" t="n"/>
      <c r="L429" s="1" t="n"/>
      <c r="M429" s="1" t="n"/>
      <c r="N429" s="1" t="n"/>
      <c r="O429" s="1" t="n"/>
      <c r="P429" s="1" t="n"/>
      <c r="Q429" s="1" t="n"/>
      <c r="R429" s="1" t="n"/>
      <c r="S429" s="210" t="n"/>
      <c r="T429" s="210" t="n"/>
      <c r="U429" s="1" t="n"/>
      <c r="V429" s="18" t="n"/>
      <c r="W429" s="18" t="n"/>
      <c r="X429" s="1" t="n"/>
      <c r="Y429" s="210" t="n"/>
      <c r="Z429" s="1" t="n"/>
      <c r="AA429" s="18" t="n"/>
      <c r="AB429" s="212" t="n"/>
      <c r="AC429" s="1" t="n"/>
    </row>
    <row r="430">
      <c r="A430" s="1" t="n"/>
      <c r="B430" s="1" t="n"/>
      <c r="C430" s="1" t="n"/>
      <c r="D430" s="1" t="n"/>
      <c r="E430" s="1" t="n"/>
      <c r="F430" s="1" t="n"/>
      <c r="G430" s="1" t="n"/>
      <c r="H430" s="1" t="n"/>
      <c r="I430" s="1" t="n"/>
      <c r="J430" s="1" t="n"/>
      <c r="K430" s="18" t="n"/>
      <c r="L430" s="1" t="n"/>
      <c r="M430" s="1" t="n"/>
      <c r="N430" s="1" t="n"/>
      <c r="O430" s="1" t="n"/>
      <c r="P430" s="1" t="n"/>
      <c r="Q430" s="1" t="n"/>
      <c r="R430" s="1" t="n"/>
      <c r="S430" s="210" t="n"/>
      <c r="T430" s="210" t="n"/>
      <c r="U430" s="1" t="n"/>
      <c r="V430" s="18" t="n"/>
      <c r="W430" s="18" t="n"/>
      <c r="X430" s="1" t="n"/>
      <c r="Y430" s="210" t="n"/>
      <c r="Z430" s="1" t="n"/>
      <c r="AA430" s="18" t="n"/>
      <c r="AB430" s="212" t="n"/>
      <c r="AC430" s="1" t="n"/>
    </row>
    <row r="431">
      <c r="A431" s="1" t="n"/>
      <c r="B431" s="1" t="n"/>
      <c r="C431" s="1" t="n"/>
      <c r="D431" s="1" t="n"/>
      <c r="E431" s="1" t="n"/>
      <c r="F431" s="1" t="n"/>
      <c r="G431" s="1" t="n"/>
      <c r="H431" s="1" t="n"/>
      <c r="I431" s="1" t="n"/>
      <c r="J431" s="1" t="n"/>
      <c r="K431" s="18" t="n"/>
      <c r="L431" s="1" t="n"/>
      <c r="M431" s="1" t="n"/>
      <c r="N431" s="1" t="n"/>
      <c r="O431" s="1" t="n"/>
      <c r="P431" s="1" t="n"/>
      <c r="Q431" s="1" t="n"/>
      <c r="R431" s="1" t="n"/>
      <c r="S431" s="210" t="n"/>
      <c r="T431" s="210" t="n"/>
      <c r="U431" s="1" t="n"/>
      <c r="V431" s="18" t="n"/>
      <c r="W431" s="18" t="n"/>
      <c r="X431" s="1" t="n"/>
      <c r="Y431" s="210" t="n"/>
      <c r="Z431" s="1" t="n"/>
      <c r="AA431" s="18" t="n"/>
      <c r="AB431" s="212" t="n"/>
      <c r="AC431" s="1" t="n"/>
    </row>
    <row r="432">
      <c r="A432" s="1" t="n"/>
      <c r="B432" s="1" t="n"/>
      <c r="C432" s="1" t="n"/>
      <c r="D432" s="1" t="n"/>
      <c r="E432" s="1" t="n"/>
      <c r="F432" s="1" t="n"/>
      <c r="G432" s="1" t="n"/>
      <c r="H432" s="1" t="n"/>
      <c r="I432" s="1" t="n"/>
      <c r="J432" s="1" t="n"/>
      <c r="K432" s="18" t="n"/>
      <c r="L432" s="1" t="n"/>
      <c r="M432" s="1" t="n"/>
      <c r="N432" s="1" t="n"/>
      <c r="O432" s="1" t="n"/>
      <c r="P432" s="1" t="n"/>
      <c r="Q432" s="1" t="n"/>
      <c r="R432" s="1" t="n"/>
      <c r="S432" s="210" t="n"/>
      <c r="T432" s="210" t="n"/>
      <c r="U432" s="1" t="n"/>
      <c r="V432" s="18" t="n"/>
      <c r="W432" s="18" t="n"/>
      <c r="X432" s="1" t="n"/>
      <c r="Y432" s="210" t="n"/>
      <c r="Z432" s="1" t="n"/>
      <c r="AA432" s="18" t="n"/>
      <c r="AB432" s="212" t="n"/>
      <c r="AC432" s="1" t="n"/>
    </row>
    <row r="433">
      <c r="A433" s="1" t="n"/>
      <c r="B433" s="1" t="n"/>
      <c r="C433" s="1" t="n"/>
      <c r="D433" s="1" t="n"/>
      <c r="E433" s="1" t="n"/>
      <c r="F433" s="1" t="n"/>
      <c r="G433" s="1" t="n"/>
      <c r="H433" s="1" t="n"/>
      <c r="I433" s="1" t="n"/>
      <c r="J433" s="1" t="n"/>
      <c r="K433" s="18" t="n"/>
      <c r="L433" s="1" t="n"/>
      <c r="M433" s="1" t="n"/>
      <c r="N433" s="1" t="n"/>
      <c r="O433" s="1" t="n"/>
      <c r="P433" s="1" t="n"/>
      <c r="Q433" s="1" t="n"/>
      <c r="R433" s="1" t="n"/>
      <c r="S433" s="210" t="n"/>
      <c r="T433" s="210" t="n"/>
      <c r="U433" s="1" t="n"/>
      <c r="V433" s="18" t="n"/>
      <c r="W433" s="18" t="n"/>
      <c r="X433" s="1" t="n"/>
      <c r="Y433" s="210" t="n"/>
      <c r="Z433" s="1" t="n"/>
      <c r="AA433" s="18" t="n"/>
      <c r="AB433" s="212" t="n"/>
      <c r="AC433" s="1" t="n"/>
    </row>
    <row r="434">
      <c r="A434" s="1" t="n"/>
      <c r="B434" s="1" t="n"/>
      <c r="C434" s="1" t="n"/>
      <c r="D434" s="1" t="n"/>
      <c r="E434" s="1" t="n"/>
      <c r="F434" s="1" t="n"/>
      <c r="G434" s="1" t="n"/>
      <c r="H434" s="1" t="n"/>
      <c r="I434" s="1" t="n"/>
      <c r="J434" s="1" t="n"/>
      <c r="K434" s="18" t="n"/>
      <c r="L434" s="1" t="n"/>
      <c r="M434" s="1" t="n"/>
      <c r="N434" s="1" t="n"/>
      <c r="O434" s="1" t="n"/>
      <c r="P434" s="1" t="n"/>
      <c r="Q434" s="1" t="n"/>
      <c r="R434" s="1" t="n"/>
      <c r="S434" s="210" t="n"/>
      <c r="T434" s="210" t="n"/>
      <c r="U434" s="1" t="n"/>
      <c r="V434" s="18" t="n"/>
      <c r="W434" s="18" t="n"/>
      <c r="X434" s="1" t="n"/>
      <c r="Y434" s="210" t="n"/>
      <c r="Z434" s="1" t="n"/>
      <c r="AA434" s="18" t="n"/>
      <c r="AB434" s="212" t="n"/>
      <c r="AC434" s="1" t="n"/>
    </row>
    <row r="435">
      <c r="A435" s="1" t="n"/>
      <c r="B435" s="1" t="n"/>
      <c r="C435" s="1" t="n"/>
      <c r="D435" s="1" t="n"/>
      <c r="E435" s="1" t="n"/>
      <c r="F435" s="1" t="n"/>
      <c r="G435" s="1" t="n"/>
      <c r="H435" s="1" t="n"/>
      <c r="I435" s="1" t="n"/>
      <c r="J435" s="1" t="n"/>
      <c r="K435" s="18" t="n"/>
      <c r="L435" s="1" t="n"/>
      <c r="M435" s="1" t="n"/>
      <c r="N435" s="1" t="n"/>
      <c r="O435" s="1" t="n"/>
      <c r="P435" s="1" t="n"/>
      <c r="Q435" s="1" t="n"/>
      <c r="R435" s="1" t="n"/>
      <c r="S435" s="210" t="n"/>
      <c r="T435" s="210" t="n"/>
      <c r="U435" s="1" t="n"/>
      <c r="V435" s="18" t="n"/>
      <c r="W435" s="18" t="n"/>
      <c r="X435" s="1" t="n"/>
      <c r="Y435" s="210" t="n"/>
      <c r="Z435" s="1" t="n"/>
      <c r="AA435" s="18" t="n"/>
      <c r="AB435" s="212" t="n"/>
      <c r="AC435" s="1" t="n"/>
    </row>
    <row r="436">
      <c r="A436" s="1" t="n"/>
      <c r="B436" s="1" t="n"/>
      <c r="C436" s="1" t="n"/>
      <c r="D436" s="1" t="n"/>
      <c r="E436" s="1" t="n"/>
      <c r="F436" s="1" t="n"/>
      <c r="G436" s="1" t="n"/>
      <c r="H436" s="1" t="n"/>
      <c r="I436" s="1" t="n"/>
      <c r="J436" s="1" t="n"/>
      <c r="K436" s="18" t="n"/>
      <c r="L436" s="1" t="n"/>
      <c r="M436" s="1" t="n"/>
      <c r="N436" s="1" t="n"/>
      <c r="O436" s="1" t="n"/>
      <c r="P436" s="1" t="n"/>
      <c r="Q436" s="1" t="n"/>
      <c r="R436" s="1" t="n"/>
      <c r="S436" s="210" t="n"/>
      <c r="T436" s="210" t="n"/>
      <c r="U436" s="1" t="n"/>
      <c r="V436" s="18" t="n"/>
      <c r="W436" s="18" t="n"/>
      <c r="X436" s="1" t="n"/>
      <c r="Y436" s="210" t="n"/>
      <c r="Z436" s="1" t="n"/>
      <c r="AA436" s="18" t="n"/>
      <c r="AB436" s="212" t="n"/>
      <c r="AC436" s="1" t="n"/>
    </row>
    <row r="437">
      <c r="A437" s="1" t="n"/>
      <c r="B437" s="1" t="n"/>
      <c r="C437" s="1" t="n"/>
      <c r="D437" s="1" t="n"/>
      <c r="E437" s="1" t="n"/>
      <c r="F437" s="1" t="n"/>
      <c r="G437" s="1" t="n"/>
      <c r="H437" s="1" t="n"/>
      <c r="I437" s="1" t="n"/>
      <c r="J437" s="1" t="n"/>
      <c r="K437" s="18" t="n"/>
      <c r="L437" s="1" t="n"/>
      <c r="M437" s="1" t="n"/>
      <c r="N437" s="1" t="n"/>
      <c r="O437" s="1" t="n"/>
      <c r="P437" s="1" t="n"/>
      <c r="Q437" s="1" t="n"/>
      <c r="R437" s="1" t="n"/>
      <c r="S437" s="210" t="n"/>
      <c r="T437" s="210" t="n"/>
      <c r="U437" s="1" t="n"/>
      <c r="V437" s="18" t="n"/>
      <c r="W437" s="18" t="n"/>
      <c r="X437" s="1" t="n"/>
      <c r="Y437" s="210" t="n"/>
      <c r="Z437" s="1" t="n"/>
      <c r="AA437" s="18" t="n"/>
      <c r="AB437" s="212" t="n"/>
      <c r="AC437" s="1" t="n"/>
    </row>
    <row r="438">
      <c r="A438" s="1" t="n"/>
      <c r="B438" s="1" t="n"/>
      <c r="C438" s="1" t="n"/>
      <c r="D438" s="1" t="n"/>
      <c r="E438" s="1" t="n"/>
      <c r="F438" s="1" t="n"/>
      <c r="G438" s="1" t="n"/>
      <c r="H438" s="1" t="n"/>
      <c r="I438" s="1" t="n"/>
      <c r="J438" s="1" t="n"/>
      <c r="K438" s="18" t="n"/>
      <c r="L438" s="1" t="n"/>
      <c r="M438" s="1" t="n"/>
      <c r="N438" s="1" t="n"/>
      <c r="O438" s="1" t="n"/>
      <c r="P438" s="1" t="n"/>
      <c r="Q438" s="1" t="n"/>
      <c r="R438" s="1" t="n"/>
      <c r="S438" s="210" t="n"/>
      <c r="T438" s="210" t="n"/>
      <c r="U438" s="1" t="n"/>
      <c r="V438" s="18" t="n"/>
      <c r="W438" s="18" t="n"/>
      <c r="X438" s="1" t="n"/>
      <c r="Y438" s="210" t="n"/>
      <c r="Z438" s="1" t="n"/>
      <c r="AA438" s="18" t="n"/>
      <c r="AB438" s="212" t="n"/>
      <c r="AC438" s="1" t="n"/>
    </row>
    <row r="439">
      <c r="A439" s="1" t="n"/>
      <c r="B439" s="1" t="n"/>
      <c r="C439" s="1" t="n"/>
      <c r="D439" s="1" t="n"/>
      <c r="E439" s="1" t="n"/>
      <c r="F439" s="1" t="n"/>
      <c r="G439" s="1" t="n"/>
      <c r="H439" s="1" t="n"/>
      <c r="I439" s="1" t="n"/>
      <c r="J439" s="1" t="n"/>
      <c r="K439" s="18" t="n"/>
      <c r="L439" s="1" t="n"/>
      <c r="M439" s="1" t="n"/>
      <c r="N439" s="1" t="n"/>
      <c r="O439" s="1" t="n"/>
      <c r="P439" s="1" t="n"/>
      <c r="Q439" s="1" t="n"/>
      <c r="R439" s="1" t="n"/>
      <c r="S439" s="210" t="n"/>
      <c r="T439" s="210" t="n"/>
      <c r="U439" s="1" t="n"/>
      <c r="V439" s="18" t="n"/>
      <c r="W439" s="18" t="n"/>
      <c r="X439" s="1" t="n"/>
      <c r="Y439" s="210" t="n"/>
      <c r="Z439" s="1" t="n"/>
      <c r="AA439" s="18" t="n"/>
      <c r="AB439" s="212" t="n"/>
      <c r="AC439" s="1" t="n"/>
    </row>
    <row r="440">
      <c r="A440" s="1" t="n"/>
      <c r="B440" s="1" t="n"/>
      <c r="C440" s="1" t="n"/>
      <c r="D440" s="1" t="n"/>
      <c r="E440" s="1" t="n"/>
      <c r="F440" s="1" t="n"/>
      <c r="G440" s="1" t="n"/>
      <c r="H440" s="1" t="n"/>
      <c r="I440" s="1" t="n"/>
      <c r="J440" s="1" t="n"/>
      <c r="K440" s="18" t="n"/>
      <c r="L440" s="1" t="n"/>
      <c r="M440" s="1" t="n"/>
      <c r="N440" s="1" t="n"/>
      <c r="O440" s="1" t="n"/>
      <c r="P440" s="1" t="n"/>
      <c r="Q440" s="1" t="n"/>
      <c r="R440" s="1" t="n"/>
      <c r="S440" s="210" t="n"/>
      <c r="T440" s="210" t="n"/>
      <c r="U440" s="1" t="n"/>
      <c r="V440" s="18" t="n"/>
      <c r="W440" s="18" t="n"/>
      <c r="X440" s="1" t="n"/>
      <c r="Y440" s="210" t="n"/>
      <c r="Z440" s="1" t="n"/>
      <c r="AA440" s="18" t="n"/>
      <c r="AB440" s="212" t="n"/>
      <c r="AC440" s="1" t="n"/>
    </row>
    <row r="441">
      <c r="A441" s="1" t="n"/>
      <c r="B441" s="1" t="n"/>
      <c r="C441" s="1" t="n"/>
      <c r="D441" s="1" t="n"/>
      <c r="E441" s="1" t="n"/>
      <c r="F441" s="1" t="n"/>
      <c r="G441" s="1" t="n"/>
      <c r="H441" s="1" t="n"/>
      <c r="I441" s="1" t="n"/>
      <c r="J441" s="1" t="n"/>
      <c r="K441" s="18" t="n"/>
      <c r="L441" s="1" t="n"/>
      <c r="M441" s="1" t="n"/>
      <c r="N441" s="1" t="n"/>
      <c r="O441" s="1" t="n"/>
      <c r="P441" s="1" t="n"/>
      <c r="Q441" s="1" t="n"/>
      <c r="R441" s="1" t="n"/>
      <c r="S441" s="210" t="n"/>
      <c r="T441" s="210" t="n"/>
      <c r="U441" s="1" t="n"/>
      <c r="V441" s="18" t="n"/>
      <c r="W441" s="18" t="n"/>
      <c r="X441" s="1" t="n"/>
      <c r="Y441" s="210" t="n"/>
      <c r="Z441" s="1" t="n"/>
      <c r="AA441" s="18" t="n"/>
      <c r="AB441" s="212" t="n"/>
      <c r="AC441" s="1" t="n"/>
    </row>
    <row r="442">
      <c r="A442" s="1" t="n"/>
      <c r="B442" s="1" t="n"/>
      <c r="C442" s="1" t="n"/>
      <c r="D442" s="1" t="n"/>
      <c r="E442" s="1" t="n"/>
      <c r="F442" s="1" t="n"/>
      <c r="G442" s="1" t="n"/>
      <c r="H442" s="1" t="n"/>
      <c r="I442" s="1" t="n"/>
      <c r="J442" s="1" t="n"/>
      <c r="K442" s="18" t="n"/>
      <c r="L442" s="1" t="n"/>
      <c r="M442" s="1" t="n"/>
      <c r="N442" s="1" t="n"/>
      <c r="O442" s="1" t="n"/>
      <c r="P442" s="1" t="n"/>
      <c r="Q442" s="1" t="n"/>
      <c r="R442" s="1" t="n"/>
      <c r="S442" s="210" t="n"/>
      <c r="T442" s="210" t="n"/>
      <c r="U442" s="1" t="n"/>
      <c r="V442" s="18" t="n"/>
      <c r="W442" s="18" t="n"/>
      <c r="X442" s="1" t="n"/>
      <c r="Y442" s="210" t="n"/>
      <c r="Z442" s="1" t="n"/>
      <c r="AA442" s="18" t="n"/>
      <c r="AB442" s="212" t="n"/>
      <c r="AC442" s="1" t="n"/>
    </row>
    <row r="443">
      <c r="A443" s="1" t="n"/>
      <c r="B443" s="1" t="n"/>
      <c r="C443" s="1" t="n"/>
      <c r="D443" s="1" t="n"/>
      <c r="E443" s="1" t="n"/>
      <c r="F443" s="1" t="n"/>
      <c r="G443" s="1" t="n"/>
      <c r="H443" s="1" t="n"/>
      <c r="I443" s="1" t="n"/>
      <c r="J443" s="1" t="n"/>
      <c r="K443" s="18" t="n"/>
      <c r="L443" s="1" t="n"/>
      <c r="M443" s="1" t="n"/>
      <c r="N443" s="1" t="n"/>
      <c r="O443" s="1" t="n"/>
      <c r="P443" s="1" t="n"/>
      <c r="Q443" s="1" t="n"/>
      <c r="R443" s="1" t="n"/>
      <c r="S443" s="210" t="n"/>
      <c r="T443" s="210" t="n"/>
      <c r="U443" s="1" t="n"/>
      <c r="V443" s="18" t="n"/>
      <c r="W443" s="18" t="n"/>
      <c r="X443" s="1" t="n"/>
      <c r="Y443" s="210" t="n"/>
      <c r="Z443" s="1" t="n"/>
      <c r="AA443" s="18" t="n"/>
      <c r="AB443" s="212" t="n"/>
      <c r="AC443" s="1" t="n"/>
    </row>
    <row r="444">
      <c r="A444" s="1" t="n"/>
      <c r="B444" s="1" t="n"/>
      <c r="C444" s="1" t="n"/>
      <c r="D444" s="1" t="n"/>
      <c r="E444" s="1" t="n"/>
      <c r="F444" s="1" t="n"/>
      <c r="G444" s="1" t="n"/>
      <c r="H444" s="1" t="n"/>
      <c r="I444" s="1" t="n"/>
      <c r="J444" s="1" t="n"/>
      <c r="K444" s="18" t="n"/>
      <c r="L444" s="1" t="n"/>
      <c r="M444" s="1" t="n"/>
      <c r="N444" s="1" t="n"/>
      <c r="O444" s="1" t="n"/>
      <c r="P444" s="1" t="n"/>
      <c r="Q444" s="1" t="n"/>
      <c r="R444" s="1" t="n"/>
      <c r="S444" s="210" t="n"/>
      <c r="T444" s="210" t="n"/>
      <c r="U444" s="1" t="n"/>
      <c r="V444" s="18" t="n"/>
      <c r="W444" s="18" t="n"/>
      <c r="X444" s="1" t="n"/>
      <c r="Y444" s="210" t="n"/>
      <c r="Z444" s="1" t="n"/>
      <c r="AA444" s="18" t="n"/>
      <c r="AB444" s="212" t="n"/>
      <c r="AC444" s="1" t="n"/>
    </row>
    <row r="445">
      <c r="A445" s="1" t="n"/>
      <c r="B445" s="1" t="n"/>
      <c r="C445" s="1" t="n"/>
      <c r="D445" s="1" t="n"/>
      <c r="E445" s="1" t="n"/>
      <c r="F445" s="1" t="n"/>
      <c r="G445" s="1" t="n"/>
      <c r="H445" s="1" t="n"/>
      <c r="I445" s="1" t="n"/>
      <c r="J445" s="1" t="n"/>
      <c r="K445" s="18" t="n"/>
      <c r="L445" s="1" t="n"/>
      <c r="M445" s="1" t="n"/>
      <c r="N445" s="1" t="n"/>
      <c r="O445" s="1" t="n"/>
      <c r="P445" s="1" t="n"/>
      <c r="Q445" s="1" t="n"/>
      <c r="R445" s="1" t="n"/>
      <c r="S445" s="210" t="n"/>
      <c r="T445" s="210" t="n"/>
      <c r="U445" s="1" t="n"/>
      <c r="V445" s="18" t="n"/>
      <c r="W445" s="18" t="n"/>
      <c r="X445" s="1" t="n"/>
      <c r="Y445" s="210" t="n"/>
      <c r="Z445" s="1" t="n"/>
      <c r="AA445" s="18" t="n"/>
      <c r="AB445" s="212" t="n"/>
      <c r="AC445" s="1" t="n"/>
    </row>
    <row r="446">
      <c r="A446" s="1" t="n"/>
      <c r="B446" s="1" t="n"/>
      <c r="C446" s="1" t="n"/>
      <c r="D446" s="1" t="n"/>
      <c r="E446" s="1" t="n"/>
      <c r="F446" s="1" t="n"/>
      <c r="G446" s="1" t="n"/>
      <c r="H446" s="1" t="n"/>
      <c r="I446" s="1" t="n"/>
      <c r="J446" s="1" t="n"/>
      <c r="K446" s="18" t="n"/>
      <c r="L446" s="1" t="n"/>
      <c r="M446" s="1" t="n"/>
      <c r="N446" s="1" t="n"/>
      <c r="O446" s="1" t="n"/>
      <c r="P446" s="1" t="n"/>
      <c r="Q446" s="1" t="n"/>
      <c r="R446" s="1" t="n"/>
      <c r="S446" s="210" t="n"/>
      <c r="T446" s="210" t="n"/>
      <c r="U446" s="1" t="n"/>
      <c r="V446" s="18" t="n"/>
      <c r="W446" s="18" t="n"/>
      <c r="X446" s="1" t="n"/>
      <c r="Y446" s="210" t="n"/>
      <c r="Z446" s="1" t="n"/>
      <c r="AA446" s="18" t="n"/>
      <c r="AB446" s="212" t="n"/>
      <c r="AC446" s="1" t="n"/>
    </row>
    <row r="447">
      <c r="A447" s="1" t="n"/>
      <c r="B447" s="1" t="n"/>
      <c r="C447" s="1" t="n"/>
      <c r="D447" s="1" t="n"/>
      <c r="E447" s="1" t="n"/>
      <c r="F447" s="1" t="n"/>
      <c r="G447" s="1" t="n"/>
      <c r="H447" s="1" t="n"/>
      <c r="I447" s="1" t="n"/>
      <c r="J447" s="1" t="n"/>
      <c r="K447" s="18" t="n"/>
      <c r="L447" s="1" t="n"/>
      <c r="M447" s="1" t="n"/>
      <c r="N447" s="1" t="n"/>
      <c r="O447" s="1" t="n"/>
      <c r="P447" s="1" t="n"/>
      <c r="Q447" s="1" t="n"/>
      <c r="R447" s="1" t="n"/>
      <c r="S447" s="210" t="n"/>
      <c r="T447" s="210" t="n"/>
      <c r="U447" s="1" t="n"/>
      <c r="V447" s="18" t="n"/>
      <c r="W447" s="18" t="n"/>
      <c r="X447" s="1" t="n"/>
      <c r="Y447" s="210" t="n"/>
      <c r="Z447" s="1" t="n"/>
      <c r="AA447" s="18" t="n"/>
      <c r="AB447" s="212" t="n"/>
      <c r="AC447" s="1" t="n"/>
    </row>
    <row r="448">
      <c r="A448" s="1" t="n"/>
      <c r="B448" s="1" t="n"/>
      <c r="C448" s="1" t="n"/>
      <c r="D448" s="1" t="n"/>
      <c r="E448" s="1" t="n"/>
      <c r="F448" s="1" t="n"/>
      <c r="G448" s="1" t="n"/>
      <c r="H448" s="1" t="n"/>
      <c r="I448" s="1" t="n"/>
      <c r="J448" s="1" t="n"/>
      <c r="K448" s="18" t="n"/>
      <c r="L448" s="1" t="n"/>
      <c r="M448" s="1" t="n"/>
      <c r="N448" s="1" t="n"/>
      <c r="O448" s="1" t="n"/>
      <c r="P448" s="1" t="n"/>
      <c r="Q448" s="1" t="n"/>
      <c r="R448" s="1" t="n"/>
      <c r="S448" s="210" t="n"/>
      <c r="T448" s="210" t="n"/>
      <c r="U448" s="1" t="n"/>
      <c r="V448" s="18" t="n"/>
      <c r="W448" s="18" t="n"/>
      <c r="X448" s="1" t="n"/>
      <c r="Y448" s="210" t="n"/>
      <c r="Z448" s="1" t="n"/>
      <c r="AA448" s="18" t="n"/>
      <c r="AB448" s="212" t="n"/>
      <c r="AC448" s="1" t="n"/>
    </row>
    <row r="449">
      <c r="A449" s="1" t="n"/>
      <c r="B449" s="1" t="n"/>
      <c r="C449" s="1" t="n"/>
      <c r="D449" s="1" t="n"/>
      <c r="E449" s="1" t="n"/>
      <c r="F449" s="1" t="n"/>
      <c r="G449" s="1" t="n"/>
      <c r="H449" s="1" t="n"/>
      <c r="I449" s="1" t="n"/>
      <c r="J449" s="1" t="n"/>
      <c r="K449" s="18" t="n"/>
      <c r="L449" s="1" t="n"/>
      <c r="M449" s="1" t="n"/>
      <c r="N449" s="1" t="n"/>
      <c r="O449" s="1" t="n"/>
      <c r="P449" s="1" t="n"/>
      <c r="Q449" s="1" t="n"/>
      <c r="R449" s="1" t="n"/>
      <c r="S449" s="210" t="n"/>
      <c r="T449" s="210" t="n"/>
      <c r="U449" s="1" t="n"/>
      <c r="V449" s="18" t="n"/>
      <c r="W449" s="18" t="n"/>
      <c r="X449" s="1" t="n"/>
      <c r="Y449" s="210" t="n"/>
      <c r="Z449" s="1" t="n"/>
      <c r="AA449" s="18" t="n"/>
      <c r="AB449" s="212" t="n"/>
      <c r="AC449" s="1" t="n"/>
    </row>
    <row r="450">
      <c r="A450" s="1" t="n"/>
      <c r="B450" s="1" t="n"/>
      <c r="C450" s="1" t="n"/>
      <c r="D450" s="1" t="n"/>
      <c r="E450" s="1" t="n"/>
      <c r="F450" s="1" t="n"/>
      <c r="G450" s="1" t="n"/>
      <c r="H450" s="1" t="n"/>
      <c r="I450" s="1" t="n"/>
      <c r="J450" s="1" t="n"/>
      <c r="K450" s="18" t="n"/>
      <c r="L450" s="1" t="n"/>
      <c r="M450" s="1" t="n"/>
      <c r="N450" s="1" t="n"/>
      <c r="O450" s="1" t="n"/>
      <c r="P450" s="1" t="n"/>
      <c r="Q450" s="1" t="n"/>
      <c r="R450" s="1" t="n"/>
      <c r="S450" s="210" t="n"/>
      <c r="T450" s="210" t="n"/>
      <c r="U450" s="1" t="n"/>
      <c r="V450" s="18" t="n"/>
      <c r="W450" s="18" t="n"/>
      <c r="X450" s="1" t="n"/>
      <c r="Y450" s="210" t="n"/>
      <c r="Z450" s="1" t="n"/>
      <c r="AA450" s="18" t="n"/>
      <c r="AB450" s="212" t="n"/>
      <c r="AC450" s="1" t="n"/>
    </row>
    <row r="451">
      <c r="A451" s="1" t="n"/>
      <c r="B451" s="1" t="n"/>
      <c r="C451" s="1" t="n"/>
      <c r="D451" s="1" t="n"/>
      <c r="E451" s="1" t="n"/>
      <c r="F451" s="1" t="n"/>
      <c r="G451" s="1" t="n"/>
      <c r="H451" s="1" t="n"/>
      <c r="I451" s="1" t="n"/>
      <c r="J451" s="1" t="n"/>
      <c r="K451" s="18" t="n"/>
      <c r="L451" s="1" t="n"/>
      <c r="M451" s="1" t="n"/>
      <c r="N451" s="1" t="n"/>
      <c r="O451" s="1" t="n"/>
      <c r="P451" s="1" t="n"/>
      <c r="Q451" s="1" t="n"/>
      <c r="R451" s="1" t="n"/>
      <c r="S451" s="210" t="n"/>
      <c r="T451" s="210" t="n"/>
      <c r="U451" s="1" t="n"/>
      <c r="V451" s="18" t="n"/>
      <c r="W451" s="18" t="n"/>
      <c r="X451" s="1" t="n"/>
      <c r="Y451" s="210" t="n"/>
      <c r="Z451" s="1" t="n"/>
      <c r="AA451" s="18" t="n"/>
      <c r="AB451" s="212" t="n"/>
      <c r="AC451" s="1" t="n"/>
    </row>
    <row r="452">
      <c r="A452" s="1" t="n"/>
      <c r="B452" s="1" t="n"/>
      <c r="C452" s="1" t="n"/>
      <c r="D452" s="1" t="n"/>
      <c r="E452" s="1" t="n"/>
      <c r="F452" s="1" t="n"/>
      <c r="G452" s="1" t="n"/>
      <c r="H452" s="1" t="n"/>
      <c r="I452" s="1" t="n"/>
      <c r="J452" s="1" t="n"/>
      <c r="K452" s="18" t="n"/>
      <c r="L452" s="1" t="n"/>
      <c r="M452" s="1" t="n"/>
      <c r="N452" s="1" t="n"/>
      <c r="O452" s="1" t="n"/>
      <c r="P452" s="1" t="n"/>
      <c r="Q452" s="1" t="n"/>
      <c r="R452" s="1" t="n"/>
      <c r="S452" s="210" t="n"/>
      <c r="T452" s="210" t="n"/>
      <c r="U452" s="1" t="n"/>
      <c r="V452" s="18" t="n"/>
      <c r="W452" s="18" t="n"/>
      <c r="X452" s="1" t="n"/>
      <c r="Y452" s="210" t="n"/>
      <c r="Z452" s="1" t="n"/>
      <c r="AA452" s="18" t="n"/>
      <c r="AB452" s="212" t="n"/>
      <c r="AC452" s="1" t="n"/>
    </row>
    <row r="453">
      <c r="A453" s="1" t="n"/>
      <c r="B453" s="1" t="n"/>
      <c r="C453" s="1" t="n"/>
      <c r="D453" s="1" t="n"/>
      <c r="E453" s="1" t="n"/>
      <c r="F453" s="1" t="n"/>
      <c r="G453" s="1" t="n"/>
      <c r="H453" s="1" t="n"/>
      <c r="I453" s="1" t="n"/>
      <c r="J453" s="1" t="n"/>
      <c r="K453" s="18" t="n"/>
      <c r="L453" s="1" t="n"/>
      <c r="M453" s="1" t="n"/>
      <c r="N453" s="1" t="n"/>
      <c r="O453" s="1" t="n"/>
      <c r="P453" s="1" t="n"/>
      <c r="Q453" s="1" t="n"/>
      <c r="R453" s="1" t="n"/>
      <c r="S453" s="210" t="n"/>
      <c r="T453" s="210" t="n"/>
      <c r="U453" s="1" t="n"/>
      <c r="V453" s="18" t="n"/>
      <c r="W453" s="18" t="n"/>
      <c r="X453" s="1" t="n"/>
      <c r="Y453" s="210" t="n"/>
      <c r="Z453" s="1" t="n"/>
      <c r="AA453" s="18" t="n"/>
      <c r="AB453" s="212" t="n"/>
      <c r="AC453" s="1" t="n"/>
    </row>
    <row r="454">
      <c r="A454" s="1" t="n"/>
      <c r="B454" s="1" t="n"/>
      <c r="C454" s="1" t="n"/>
      <c r="D454" s="1" t="n"/>
      <c r="E454" s="1" t="n"/>
      <c r="F454" s="1" t="n"/>
      <c r="G454" s="1" t="n"/>
      <c r="H454" s="1" t="n"/>
      <c r="I454" s="1" t="n"/>
      <c r="J454" s="1" t="n"/>
      <c r="K454" s="18" t="n"/>
      <c r="L454" s="1" t="n"/>
      <c r="M454" s="1" t="n"/>
      <c r="N454" s="1" t="n"/>
      <c r="O454" s="1" t="n"/>
      <c r="P454" s="1" t="n"/>
      <c r="Q454" s="1" t="n"/>
      <c r="R454" s="1" t="n"/>
      <c r="S454" s="210" t="n"/>
      <c r="T454" s="210" t="n"/>
      <c r="U454" s="1" t="n"/>
      <c r="V454" s="18" t="n"/>
      <c r="W454" s="18" t="n"/>
      <c r="X454" s="1" t="n"/>
      <c r="Y454" s="210" t="n"/>
      <c r="Z454" s="1" t="n"/>
      <c r="AA454" s="18" t="n"/>
      <c r="AB454" s="212" t="n"/>
      <c r="AC454" s="1" t="n"/>
    </row>
    <row r="455">
      <c r="A455" s="1" t="n"/>
      <c r="B455" s="1" t="n"/>
      <c r="C455" s="1" t="n"/>
      <c r="D455" s="1" t="n"/>
      <c r="E455" s="1" t="n"/>
      <c r="F455" s="1" t="n"/>
      <c r="G455" s="1" t="n"/>
      <c r="H455" s="1" t="n"/>
      <c r="I455" s="1" t="n"/>
      <c r="J455" s="1" t="n"/>
      <c r="K455" s="18" t="n"/>
      <c r="L455" s="1" t="n"/>
      <c r="M455" s="1" t="n"/>
      <c r="N455" s="1" t="n"/>
      <c r="O455" s="1" t="n"/>
      <c r="P455" s="1" t="n"/>
      <c r="Q455" s="1" t="n"/>
      <c r="R455" s="1" t="n"/>
      <c r="S455" s="210" t="n"/>
      <c r="T455" s="210" t="n"/>
      <c r="U455" s="1" t="n"/>
      <c r="V455" s="18" t="n"/>
      <c r="W455" s="18" t="n"/>
      <c r="X455" s="1" t="n"/>
      <c r="Y455" s="210" t="n"/>
      <c r="Z455" s="1" t="n"/>
      <c r="AA455" s="18" t="n"/>
      <c r="AB455" s="212" t="n"/>
      <c r="AC455" s="1" t="n"/>
    </row>
    <row r="456">
      <c r="A456" s="1" t="n"/>
      <c r="B456" s="1" t="n"/>
      <c r="C456" s="1" t="n"/>
      <c r="D456" s="1" t="n"/>
      <c r="E456" s="1" t="n"/>
      <c r="F456" s="1" t="n"/>
      <c r="G456" s="1" t="n"/>
      <c r="H456" s="1" t="n"/>
      <c r="I456" s="1" t="n"/>
      <c r="J456" s="1" t="n"/>
      <c r="K456" s="18" t="n"/>
      <c r="L456" s="1" t="n"/>
      <c r="M456" s="1" t="n"/>
      <c r="N456" s="1" t="n"/>
      <c r="O456" s="1" t="n"/>
      <c r="P456" s="1" t="n"/>
      <c r="Q456" s="1" t="n"/>
      <c r="R456" s="1" t="n"/>
      <c r="S456" s="210" t="n"/>
      <c r="T456" s="210" t="n"/>
      <c r="U456" s="1" t="n"/>
      <c r="V456" s="18" t="n"/>
      <c r="W456" s="18" t="n"/>
      <c r="X456" s="1" t="n"/>
      <c r="Y456" s="210" t="n"/>
      <c r="Z456" s="1" t="n"/>
      <c r="AA456" s="18" t="n"/>
      <c r="AB456" s="212" t="n"/>
      <c r="AC456" s="1" t="n"/>
    </row>
    <row r="457">
      <c r="A457" s="1" t="n"/>
      <c r="B457" s="1" t="n"/>
      <c r="C457" s="1" t="n"/>
      <c r="D457" s="1" t="n"/>
      <c r="E457" s="1" t="n"/>
      <c r="F457" s="1" t="n"/>
      <c r="G457" s="1" t="n"/>
      <c r="H457" s="1" t="n"/>
      <c r="I457" s="1" t="n"/>
      <c r="J457" s="1" t="n"/>
      <c r="K457" s="18" t="n"/>
      <c r="L457" s="1" t="n"/>
      <c r="M457" s="1" t="n"/>
      <c r="N457" s="1" t="n"/>
      <c r="O457" s="1" t="n"/>
      <c r="P457" s="1" t="n"/>
      <c r="Q457" s="1" t="n"/>
      <c r="R457" s="1" t="n"/>
      <c r="S457" s="210" t="n"/>
      <c r="T457" s="210" t="n"/>
      <c r="U457" s="1" t="n"/>
      <c r="V457" s="18" t="n"/>
      <c r="W457" s="18" t="n"/>
      <c r="X457" s="1" t="n"/>
      <c r="Y457" s="210" t="n"/>
      <c r="Z457" s="1" t="n"/>
      <c r="AA457" s="18" t="n"/>
      <c r="AB457" s="212" t="n"/>
      <c r="AC457" s="1" t="n"/>
    </row>
    <row r="458">
      <c r="A458" s="1" t="n"/>
      <c r="B458" s="1" t="n"/>
      <c r="C458" s="1" t="n"/>
      <c r="D458" s="1" t="n"/>
      <c r="E458" s="1" t="n"/>
      <c r="F458" s="1" t="n"/>
      <c r="G458" s="1" t="n"/>
      <c r="H458" s="1" t="n"/>
      <c r="I458" s="1" t="n"/>
      <c r="J458" s="1" t="n"/>
      <c r="K458" s="18" t="n"/>
      <c r="L458" s="1" t="n"/>
      <c r="M458" s="1" t="n"/>
      <c r="N458" s="1" t="n"/>
      <c r="O458" s="1" t="n"/>
      <c r="P458" s="1" t="n"/>
      <c r="Q458" s="1" t="n"/>
      <c r="R458" s="1" t="n"/>
      <c r="S458" s="210" t="n"/>
      <c r="T458" s="210" t="n"/>
      <c r="U458" s="1" t="n"/>
      <c r="V458" s="18" t="n"/>
      <c r="W458" s="18" t="n"/>
      <c r="X458" s="1" t="n"/>
      <c r="Y458" s="210" t="n"/>
      <c r="Z458" s="1" t="n"/>
      <c r="AA458" s="18" t="n"/>
      <c r="AB458" s="212" t="n"/>
      <c r="AC458" s="1" t="n"/>
    </row>
    <row r="459">
      <c r="A459" s="1" t="n"/>
      <c r="B459" s="1" t="n"/>
      <c r="C459" s="1" t="n"/>
      <c r="D459" s="1" t="n"/>
      <c r="E459" s="1" t="n"/>
      <c r="F459" s="1" t="n"/>
      <c r="G459" s="1" t="n"/>
      <c r="H459" s="1" t="n"/>
      <c r="I459" s="1" t="n"/>
      <c r="J459" s="1" t="n"/>
      <c r="K459" s="18" t="n"/>
      <c r="L459" s="1" t="n"/>
      <c r="M459" s="1" t="n"/>
      <c r="N459" s="1" t="n"/>
      <c r="O459" s="1" t="n"/>
      <c r="P459" s="1" t="n"/>
      <c r="Q459" s="1" t="n"/>
      <c r="R459" s="1" t="n"/>
      <c r="S459" s="210" t="n"/>
      <c r="T459" s="210" t="n"/>
      <c r="U459" s="1" t="n"/>
      <c r="V459" s="18" t="n"/>
      <c r="W459" s="18" t="n"/>
      <c r="X459" s="1" t="n"/>
      <c r="Y459" s="210" t="n"/>
      <c r="Z459" s="1" t="n"/>
      <c r="AA459" s="18" t="n"/>
      <c r="AB459" s="212" t="n"/>
      <c r="AC459" s="1" t="n"/>
    </row>
    <row r="460">
      <c r="A460" s="1" t="n"/>
      <c r="B460" s="1" t="n"/>
      <c r="C460" s="1" t="n"/>
      <c r="D460" s="1" t="n"/>
      <c r="E460" s="1" t="n"/>
      <c r="F460" s="1" t="n"/>
      <c r="G460" s="1" t="n"/>
      <c r="H460" s="1" t="n"/>
      <c r="I460" s="1" t="n"/>
      <c r="J460" s="1" t="n"/>
      <c r="K460" s="18" t="n"/>
      <c r="L460" s="1" t="n"/>
      <c r="M460" s="1" t="n"/>
      <c r="N460" s="1" t="n"/>
      <c r="O460" s="1" t="n"/>
      <c r="P460" s="1" t="n"/>
      <c r="Q460" s="1" t="n"/>
      <c r="R460" s="1" t="n"/>
      <c r="S460" s="210" t="n"/>
      <c r="T460" s="210" t="n"/>
      <c r="U460" s="1" t="n"/>
      <c r="V460" s="18" t="n"/>
      <c r="W460" s="18" t="n"/>
      <c r="X460" s="1" t="n"/>
      <c r="Y460" s="210" t="n"/>
      <c r="Z460" s="1" t="n"/>
      <c r="AA460" s="18" t="n"/>
      <c r="AB460" s="212" t="n"/>
      <c r="AC460" s="1" t="n"/>
    </row>
    <row r="461">
      <c r="A461" s="1" t="n"/>
      <c r="B461" s="1" t="n"/>
      <c r="C461" s="1" t="n"/>
      <c r="D461" s="1" t="n"/>
      <c r="E461" s="1" t="n"/>
      <c r="F461" s="1" t="n"/>
      <c r="G461" s="1" t="n"/>
      <c r="H461" s="1" t="n"/>
      <c r="I461" s="1" t="n"/>
      <c r="J461" s="1" t="n"/>
      <c r="K461" s="18" t="n"/>
      <c r="L461" s="1" t="n"/>
      <c r="M461" s="1" t="n"/>
      <c r="N461" s="1" t="n"/>
      <c r="O461" s="1" t="n"/>
      <c r="P461" s="1" t="n"/>
      <c r="Q461" s="1" t="n"/>
      <c r="R461" s="1" t="n"/>
      <c r="S461" s="210" t="n"/>
      <c r="T461" s="210" t="n"/>
      <c r="U461" s="1" t="n"/>
      <c r="V461" s="18" t="n"/>
      <c r="W461" s="18" t="n"/>
      <c r="X461" s="1" t="n"/>
      <c r="Y461" s="210" t="n"/>
      <c r="Z461" s="1" t="n"/>
      <c r="AA461" s="18" t="n"/>
      <c r="AB461" s="212" t="n"/>
      <c r="AC461" s="1" t="n"/>
    </row>
    <row r="462">
      <c r="A462" s="1" t="n"/>
      <c r="B462" s="1" t="n"/>
      <c r="C462" s="1" t="n"/>
      <c r="D462" s="1" t="n"/>
      <c r="E462" s="1" t="n"/>
      <c r="F462" s="1" t="n"/>
      <c r="G462" s="1" t="n"/>
      <c r="H462" s="1" t="n"/>
      <c r="I462" s="1" t="n"/>
      <c r="J462" s="1" t="n"/>
      <c r="K462" s="18" t="n"/>
      <c r="L462" s="1" t="n"/>
      <c r="M462" s="1" t="n"/>
      <c r="N462" s="1" t="n"/>
      <c r="O462" s="1" t="n"/>
      <c r="P462" s="1" t="n"/>
      <c r="Q462" s="1" t="n"/>
      <c r="R462" s="1" t="n"/>
      <c r="S462" s="210" t="n"/>
      <c r="T462" s="210" t="n"/>
      <c r="U462" s="1" t="n"/>
      <c r="V462" s="18" t="n"/>
      <c r="W462" s="18" t="n"/>
      <c r="X462" s="1" t="n"/>
      <c r="Y462" s="210" t="n"/>
      <c r="Z462" s="1" t="n"/>
      <c r="AA462" s="18" t="n"/>
      <c r="AB462" s="212" t="n"/>
      <c r="AC462" s="1" t="n"/>
    </row>
    <row r="463">
      <c r="A463" s="1" t="n"/>
      <c r="B463" s="1" t="n"/>
      <c r="C463" s="1" t="n"/>
      <c r="D463" s="1" t="n"/>
      <c r="E463" s="1" t="n"/>
      <c r="F463" s="1" t="n"/>
      <c r="G463" s="1" t="n"/>
      <c r="H463" s="1" t="n"/>
      <c r="I463" s="1" t="n"/>
      <c r="J463" s="1" t="n"/>
      <c r="K463" s="18" t="n"/>
      <c r="L463" s="1" t="n"/>
      <c r="M463" s="1" t="n"/>
      <c r="N463" s="1" t="n"/>
      <c r="O463" s="1" t="n"/>
      <c r="P463" s="1" t="n"/>
      <c r="Q463" s="1" t="n"/>
      <c r="R463" s="1" t="n"/>
      <c r="S463" s="210" t="n"/>
      <c r="T463" s="210" t="n"/>
      <c r="U463" s="1" t="n"/>
      <c r="V463" s="18" t="n"/>
      <c r="W463" s="18" t="n"/>
      <c r="X463" s="1" t="n"/>
      <c r="Y463" s="210" t="n"/>
      <c r="Z463" s="1" t="n"/>
      <c r="AA463" s="18" t="n"/>
      <c r="AB463" s="212" t="n"/>
      <c r="AC463" s="1" t="n"/>
    </row>
    <row r="464">
      <c r="A464" s="1" t="n"/>
      <c r="B464" s="1" t="n"/>
      <c r="C464" s="1" t="n"/>
      <c r="D464" s="1" t="n"/>
      <c r="E464" s="1" t="n"/>
      <c r="F464" s="1" t="n"/>
      <c r="G464" s="1" t="n"/>
      <c r="H464" s="1" t="n"/>
      <c r="I464" s="1" t="n"/>
      <c r="J464" s="1" t="n"/>
      <c r="K464" s="18" t="n"/>
      <c r="L464" s="1" t="n"/>
      <c r="M464" s="1" t="n"/>
      <c r="N464" s="1" t="n"/>
      <c r="O464" s="1" t="n"/>
      <c r="P464" s="1" t="n"/>
      <c r="Q464" s="1" t="n"/>
      <c r="R464" s="1" t="n"/>
      <c r="S464" s="210" t="n"/>
      <c r="T464" s="210" t="n"/>
      <c r="U464" s="1" t="n"/>
      <c r="V464" s="18" t="n"/>
      <c r="W464" s="18" t="n"/>
      <c r="X464" s="1" t="n"/>
      <c r="Y464" s="210" t="n"/>
      <c r="Z464" s="1" t="n"/>
      <c r="AA464" s="18" t="n"/>
      <c r="AB464" s="212" t="n"/>
      <c r="AC464" s="1" t="n"/>
    </row>
    <row r="465">
      <c r="A465" s="1" t="n"/>
      <c r="B465" s="1" t="n"/>
      <c r="C465" s="1" t="n"/>
      <c r="D465" s="1" t="n"/>
      <c r="E465" s="1" t="n"/>
      <c r="F465" s="1" t="n"/>
      <c r="G465" s="1" t="n"/>
      <c r="H465" s="1" t="n"/>
      <c r="I465" s="1" t="n"/>
      <c r="J465" s="1" t="n"/>
      <c r="K465" s="18" t="n"/>
      <c r="L465" s="1" t="n"/>
      <c r="M465" s="1" t="n"/>
      <c r="N465" s="1" t="n"/>
      <c r="O465" s="1" t="n"/>
      <c r="P465" s="1" t="n"/>
      <c r="Q465" s="1" t="n"/>
      <c r="R465" s="1" t="n"/>
      <c r="S465" s="210" t="n"/>
      <c r="T465" s="210" t="n"/>
      <c r="U465" s="1" t="n"/>
      <c r="V465" s="18" t="n"/>
      <c r="W465" s="18" t="n"/>
      <c r="X465" s="1" t="n"/>
      <c r="Y465" s="210" t="n"/>
      <c r="Z465" s="1" t="n"/>
      <c r="AA465" s="18" t="n"/>
      <c r="AB465" s="212" t="n"/>
      <c r="AC465" s="1" t="n"/>
    </row>
    <row r="466">
      <c r="A466" s="1" t="n"/>
      <c r="B466" s="1" t="n"/>
      <c r="C466" s="1" t="n"/>
      <c r="D466" s="1" t="n"/>
      <c r="E466" s="1" t="n"/>
      <c r="F466" s="1" t="n"/>
      <c r="G466" s="1" t="n"/>
      <c r="H466" s="1" t="n"/>
      <c r="I466" s="1" t="n"/>
      <c r="J466" s="1" t="n"/>
      <c r="K466" s="18" t="n"/>
      <c r="L466" s="1" t="n"/>
      <c r="M466" s="1" t="n"/>
      <c r="N466" s="1" t="n"/>
      <c r="O466" s="1" t="n"/>
      <c r="P466" s="1" t="n"/>
      <c r="Q466" s="1" t="n"/>
      <c r="R466" s="1" t="n"/>
      <c r="S466" s="210" t="n"/>
      <c r="T466" s="210" t="n"/>
      <c r="U466" s="1" t="n"/>
      <c r="V466" s="18" t="n"/>
      <c r="W466" s="18" t="n"/>
      <c r="X466" s="1" t="n"/>
      <c r="Y466" s="210" t="n"/>
      <c r="Z466" s="1" t="n"/>
      <c r="AA466" s="18" t="n"/>
      <c r="AB466" s="212" t="n"/>
      <c r="AC466" s="1" t="n"/>
    </row>
    <row r="467">
      <c r="A467" s="1" t="n"/>
      <c r="B467" s="1" t="n"/>
      <c r="C467" s="1" t="n"/>
      <c r="D467" s="1" t="n"/>
      <c r="E467" s="1" t="n"/>
      <c r="F467" s="1" t="n"/>
      <c r="G467" s="1" t="n"/>
      <c r="H467" s="1" t="n"/>
      <c r="I467" s="1" t="n"/>
      <c r="J467" s="1" t="n"/>
      <c r="K467" s="18" t="n"/>
      <c r="L467" s="1" t="n"/>
      <c r="M467" s="1" t="n"/>
      <c r="N467" s="1" t="n"/>
      <c r="O467" s="1" t="n"/>
      <c r="P467" s="1" t="n"/>
      <c r="Q467" s="1" t="n"/>
      <c r="R467" s="1" t="n"/>
      <c r="S467" s="210" t="n"/>
      <c r="T467" s="210" t="n"/>
      <c r="U467" s="1" t="n"/>
      <c r="V467" s="18" t="n"/>
      <c r="W467" s="18" t="n"/>
      <c r="X467" s="1" t="n"/>
      <c r="Y467" s="210" t="n"/>
      <c r="Z467" s="1" t="n"/>
      <c r="AA467" s="18" t="n"/>
      <c r="AB467" s="212" t="n"/>
      <c r="AC467" s="1" t="n"/>
    </row>
    <row r="468">
      <c r="A468" s="1" t="n"/>
      <c r="B468" s="1" t="n"/>
      <c r="C468" s="1" t="n"/>
      <c r="D468" s="1" t="n"/>
      <c r="E468" s="1" t="n"/>
      <c r="F468" s="1" t="n"/>
      <c r="G468" s="1" t="n"/>
      <c r="H468" s="1" t="n"/>
      <c r="I468" s="1" t="n"/>
      <c r="J468" s="1" t="n"/>
      <c r="K468" s="18" t="n"/>
      <c r="L468" s="1" t="n"/>
      <c r="M468" s="1" t="n"/>
      <c r="N468" s="1" t="n"/>
      <c r="O468" s="1" t="n"/>
      <c r="P468" s="1" t="n"/>
      <c r="Q468" s="1" t="n"/>
      <c r="R468" s="1" t="n"/>
      <c r="S468" s="210" t="n"/>
      <c r="T468" s="210" t="n"/>
      <c r="U468" s="1" t="n"/>
      <c r="V468" s="18" t="n"/>
      <c r="W468" s="18" t="n"/>
      <c r="X468" s="1" t="n"/>
      <c r="Y468" s="210" t="n"/>
      <c r="Z468" s="1" t="n"/>
      <c r="AA468" s="18" t="n"/>
      <c r="AB468" s="212" t="n"/>
      <c r="AC468" s="1" t="n"/>
    </row>
    <row r="469">
      <c r="A469" s="1" t="n"/>
      <c r="B469" s="1" t="n"/>
      <c r="C469" s="1" t="n"/>
      <c r="D469" s="1" t="n"/>
      <c r="E469" s="1" t="n"/>
      <c r="F469" s="1" t="n"/>
      <c r="G469" s="1" t="n"/>
      <c r="H469" s="1" t="n"/>
      <c r="I469" s="1" t="n"/>
      <c r="J469" s="1" t="n"/>
      <c r="K469" s="18" t="n"/>
      <c r="L469" s="1" t="n"/>
      <c r="M469" s="1" t="n"/>
      <c r="N469" s="1" t="n"/>
      <c r="O469" s="1" t="n"/>
      <c r="P469" s="1" t="n"/>
      <c r="Q469" s="1" t="n"/>
      <c r="R469" s="1" t="n"/>
      <c r="S469" s="210" t="n"/>
      <c r="T469" s="210" t="n"/>
      <c r="U469" s="1" t="n"/>
      <c r="V469" s="18" t="n"/>
      <c r="W469" s="18" t="n"/>
      <c r="X469" s="1" t="n"/>
      <c r="Y469" s="210" t="n"/>
      <c r="Z469" s="1" t="n"/>
      <c r="AA469" s="18" t="n"/>
      <c r="AB469" s="212" t="n"/>
      <c r="AC469" s="1" t="n"/>
    </row>
    <row r="470">
      <c r="A470" s="1" t="n"/>
      <c r="B470" s="1" t="n"/>
      <c r="C470" s="1" t="n"/>
      <c r="D470" s="1" t="n"/>
      <c r="E470" s="1" t="n"/>
      <c r="F470" s="1" t="n"/>
      <c r="G470" s="1" t="n"/>
      <c r="H470" s="1" t="n"/>
      <c r="I470" s="1" t="n"/>
      <c r="J470" s="1" t="n"/>
      <c r="K470" s="18" t="n"/>
      <c r="L470" s="1" t="n"/>
      <c r="M470" s="1" t="n"/>
      <c r="N470" s="1" t="n"/>
      <c r="O470" s="1" t="n"/>
      <c r="P470" s="1" t="n"/>
      <c r="Q470" s="1" t="n"/>
      <c r="R470" s="1" t="n"/>
      <c r="S470" s="210" t="n"/>
      <c r="T470" s="210" t="n"/>
      <c r="U470" s="1" t="n"/>
      <c r="V470" s="18" t="n"/>
      <c r="W470" s="18" t="n"/>
      <c r="X470" s="1" t="n"/>
      <c r="Y470" s="210" t="n"/>
      <c r="Z470" s="1" t="n"/>
      <c r="AA470" s="18" t="n"/>
      <c r="AB470" s="212" t="n"/>
      <c r="AC470" s="1" t="n"/>
    </row>
    <row r="471">
      <c r="A471" s="1" t="n"/>
      <c r="B471" s="1" t="n"/>
      <c r="C471" s="1" t="n"/>
      <c r="D471" s="1" t="n"/>
      <c r="E471" s="1" t="n"/>
      <c r="F471" s="1" t="n"/>
      <c r="G471" s="1" t="n"/>
      <c r="H471" s="1" t="n"/>
      <c r="I471" s="1" t="n"/>
      <c r="J471" s="1" t="n"/>
      <c r="K471" s="18" t="n"/>
      <c r="L471" s="1" t="n"/>
      <c r="M471" s="1" t="n"/>
      <c r="N471" s="1" t="n"/>
      <c r="O471" s="1" t="n"/>
      <c r="P471" s="1" t="n"/>
      <c r="Q471" s="1" t="n"/>
      <c r="R471" s="1" t="n"/>
      <c r="S471" s="210" t="n"/>
      <c r="T471" s="210" t="n"/>
      <c r="U471" s="1" t="n"/>
      <c r="V471" s="18" t="n"/>
      <c r="W471" s="18" t="n"/>
      <c r="X471" s="1" t="n"/>
      <c r="Y471" s="210" t="n"/>
      <c r="Z471" s="1" t="n"/>
      <c r="AA471" s="18" t="n"/>
      <c r="AB471" s="212" t="n"/>
      <c r="AC471" s="1" t="n"/>
    </row>
    <row r="472">
      <c r="A472" s="1" t="n"/>
      <c r="B472" s="1" t="n"/>
      <c r="C472" s="1" t="n"/>
      <c r="D472" s="1" t="n"/>
      <c r="E472" s="1" t="n"/>
      <c r="F472" s="1" t="n"/>
      <c r="G472" s="1" t="n"/>
      <c r="H472" s="1" t="n"/>
      <c r="I472" s="1" t="n"/>
      <c r="J472" s="1" t="n"/>
      <c r="K472" s="18" t="n"/>
      <c r="L472" s="1" t="n"/>
      <c r="M472" s="1" t="n"/>
      <c r="N472" s="1" t="n"/>
      <c r="O472" s="1" t="n"/>
      <c r="P472" s="1" t="n"/>
      <c r="Q472" s="1" t="n"/>
      <c r="R472" s="1" t="n"/>
      <c r="S472" s="210" t="n"/>
      <c r="T472" s="210" t="n"/>
      <c r="U472" s="1" t="n"/>
      <c r="V472" s="18" t="n"/>
      <c r="W472" s="18" t="n"/>
      <c r="X472" s="1" t="n"/>
      <c r="Y472" s="210" t="n"/>
      <c r="Z472" s="1" t="n"/>
      <c r="AA472" s="18" t="n"/>
      <c r="AB472" s="212" t="n"/>
      <c r="AC472" s="1" t="n"/>
    </row>
    <row r="473">
      <c r="A473" s="1" t="n"/>
      <c r="B473" s="1" t="n"/>
      <c r="C473" s="1" t="n"/>
      <c r="D473" s="1" t="n"/>
      <c r="E473" s="1" t="n"/>
      <c r="F473" s="1" t="n"/>
      <c r="G473" s="1" t="n"/>
      <c r="H473" s="1" t="n"/>
      <c r="I473" s="1" t="n"/>
      <c r="J473" s="1" t="n"/>
      <c r="K473" s="18" t="n"/>
      <c r="L473" s="1" t="n"/>
      <c r="M473" s="1" t="n"/>
      <c r="N473" s="1" t="n"/>
      <c r="O473" s="1" t="n"/>
      <c r="P473" s="1" t="n"/>
      <c r="Q473" s="1" t="n"/>
      <c r="R473" s="1" t="n"/>
      <c r="S473" s="210" t="n"/>
      <c r="T473" s="210" t="n"/>
      <c r="U473" s="1" t="n"/>
      <c r="V473" s="18" t="n"/>
      <c r="W473" s="18" t="n"/>
      <c r="X473" s="1" t="n"/>
      <c r="Y473" s="210" t="n"/>
      <c r="Z473" s="1" t="n"/>
      <c r="AA473" s="18" t="n"/>
      <c r="AB473" s="212" t="n"/>
      <c r="AC473" s="1" t="n"/>
    </row>
    <row r="474">
      <c r="A474" s="1" t="n"/>
      <c r="B474" s="1" t="n"/>
      <c r="C474" s="1" t="n"/>
      <c r="D474" s="1" t="n"/>
      <c r="E474" s="1" t="n"/>
      <c r="F474" s="1" t="n"/>
      <c r="G474" s="1" t="n"/>
      <c r="H474" s="1" t="n"/>
      <c r="I474" s="1" t="n"/>
      <c r="J474" s="1" t="n"/>
      <c r="K474" s="18" t="n"/>
      <c r="L474" s="1" t="n"/>
      <c r="M474" s="1" t="n"/>
      <c r="N474" s="1" t="n"/>
      <c r="O474" s="1" t="n"/>
      <c r="P474" s="1" t="n"/>
      <c r="Q474" s="1" t="n"/>
      <c r="R474" s="1" t="n"/>
      <c r="S474" s="210" t="n"/>
      <c r="T474" s="210" t="n"/>
      <c r="U474" s="1" t="n"/>
      <c r="V474" s="18" t="n"/>
      <c r="W474" s="18" t="n"/>
      <c r="X474" s="1" t="n"/>
      <c r="Y474" s="210" t="n"/>
      <c r="Z474" s="1" t="n"/>
      <c r="AA474" s="18" t="n"/>
      <c r="AB474" s="212" t="n"/>
      <c r="AC474" s="1" t="n"/>
    </row>
    <row r="475">
      <c r="A475" s="1" t="n"/>
      <c r="B475" s="1" t="n"/>
      <c r="C475" s="1" t="n"/>
      <c r="D475" s="1" t="n"/>
      <c r="E475" s="1" t="n"/>
      <c r="F475" s="1" t="n"/>
      <c r="G475" s="1" t="n"/>
      <c r="H475" s="1" t="n"/>
      <c r="I475" s="1" t="n"/>
      <c r="J475" s="1" t="n"/>
      <c r="K475" s="18" t="n"/>
      <c r="L475" s="1" t="n"/>
      <c r="M475" s="1" t="n"/>
      <c r="N475" s="1" t="n"/>
      <c r="O475" s="1" t="n"/>
      <c r="P475" s="1" t="n"/>
      <c r="Q475" s="1" t="n"/>
      <c r="R475" s="1" t="n"/>
      <c r="S475" s="210" t="n"/>
      <c r="T475" s="210" t="n"/>
      <c r="U475" s="1" t="n"/>
      <c r="V475" s="18" t="n"/>
      <c r="W475" s="18" t="n"/>
      <c r="X475" s="1" t="n"/>
      <c r="Y475" s="210" t="n"/>
      <c r="Z475" s="1" t="n"/>
      <c r="AA475" s="18" t="n"/>
      <c r="AB475" s="212" t="n"/>
      <c r="AC475" s="1" t="n"/>
    </row>
    <row r="476">
      <c r="A476" s="1" t="n"/>
      <c r="B476" s="1" t="n"/>
      <c r="C476" s="1" t="n"/>
      <c r="D476" s="1" t="n"/>
      <c r="E476" s="1" t="n"/>
      <c r="F476" s="1" t="n"/>
      <c r="G476" s="1" t="n"/>
      <c r="H476" s="1" t="n"/>
      <c r="I476" s="1" t="n"/>
      <c r="J476" s="1" t="n"/>
      <c r="K476" s="18" t="n"/>
      <c r="L476" s="1" t="n"/>
      <c r="M476" s="1" t="n"/>
      <c r="N476" s="1" t="n"/>
      <c r="O476" s="1" t="n"/>
      <c r="P476" s="1" t="n"/>
      <c r="Q476" s="1" t="n"/>
      <c r="R476" s="1" t="n"/>
      <c r="S476" s="210" t="n"/>
      <c r="T476" s="210" t="n"/>
      <c r="U476" s="1" t="n"/>
      <c r="V476" s="18" t="n"/>
      <c r="W476" s="18" t="n"/>
      <c r="X476" s="1" t="n"/>
      <c r="Y476" s="210" t="n"/>
      <c r="Z476" s="1" t="n"/>
      <c r="AA476" s="18" t="n"/>
      <c r="AB476" s="212" t="n"/>
      <c r="AC476" s="1" t="n"/>
    </row>
    <row r="477">
      <c r="A477" s="1" t="n"/>
      <c r="B477" s="1" t="n"/>
      <c r="C477" s="1" t="n"/>
      <c r="D477" s="1" t="n"/>
      <c r="E477" s="1" t="n"/>
      <c r="F477" s="1" t="n"/>
      <c r="G477" s="1" t="n"/>
      <c r="H477" s="1" t="n"/>
      <c r="I477" s="1" t="n"/>
      <c r="J477" s="1" t="n"/>
      <c r="K477" s="18" t="n"/>
      <c r="L477" s="1" t="n"/>
      <c r="M477" s="1" t="n"/>
      <c r="N477" s="1" t="n"/>
      <c r="O477" s="1" t="n"/>
      <c r="P477" s="1" t="n"/>
      <c r="Q477" s="1" t="n"/>
      <c r="R477" s="1" t="n"/>
      <c r="S477" s="210" t="n"/>
      <c r="T477" s="210" t="n"/>
      <c r="U477" s="1" t="n"/>
      <c r="V477" s="18" t="n"/>
      <c r="W477" s="18" t="n"/>
      <c r="X477" s="1" t="n"/>
      <c r="Y477" s="210" t="n"/>
      <c r="Z477" s="1" t="n"/>
      <c r="AA477" s="18" t="n"/>
      <c r="AB477" s="212" t="n"/>
      <c r="AC477" s="1" t="n"/>
    </row>
    <row r="478">
      <c r="A478" s="1" t="n"/>
      <c r="B478" s="1" t="n"/>
      <c r="C478" s="1" t="n"/>
      <c r="D478" s="1" t="n"/>
      <c r="E478" s="1" t="n"/>
      <c r="F478" s="1" t="n"/>
      <c r="G478" s="1" t="n"/>
      <c r="H478" s="1" t="n"/>
      <c r="I478" s="1" t="n"/>
      <c r="J478" s="1" t="n"/>
      <c r="K478" s="18" t="n"/>
      <c r="L478" s="1" t="n"/>
      <c r="M478" s="1" t="n"/>
      <c r="N478" s="1" t="n"/>
      <c r="O478" s="1" t="n"/>
      <c r="P478" s="1" t="n"/>
      <c r="Q478" s="1" t="n"/>
      <c r="R478" s="1" t="n"/>
      <c r="S478" s="210" t="n"/>
      <c r="T478" s="210" t="n"/>
      <c r="U478" s="1" t="n"/>
      <c r="V478" s="18" t="n"/>
      <c r="W478" s="18" t="n"/>
      <c r="X478" s="1" t="n"/>
      <c r="Y478" s="210" t="n"/>
      <c r="Z478" s="1" t="n"/>
      <c r="AA478" s="18" t="n"/>
      <c r="AB478" s="212" t="n"/>
      <c r="AC478" s="1" t="n"/>
    </row>
    <row r="479">
      <c r="A479" s="1" t="n"/>
      <c r="B479" s="1" t="n"/>
      <c r="C479" s="1" t="n"/>
      <c r="D479" s="1" t="n"/>
      <c r="E479" s="1" t="n"/>
      <c r="F479" s="1" t="n"/>
      <c r="G479" s="1" t="n"/>
      <c r="H479" s="1" t="n"/>
      <c r="I479" s="1" t="n"/>
      <c r="J479" s="1" t="n"/>
      <c r="K479" s="18" t="n"/>
      <c r="L479" s="1" t="n"/>
      <c r="M479" s="1" t="n"/>
      <c r="N479" s="1" t="n"/>
      <c r="O479" s="1" t="n"/>
      <c r="P479" s="1" t="n"/>
      <c r="Q479" s="1" t="n"/>
      <c r="R479" s="1" t="n"/>
      <c r="S479" s="210" t="n"/>
      <c r="T479" s="210" t="n"/>
      <c r="U479" s="1" t="n"/>
      <c r="V479" s="18" t="n"/>
      <c r="W479" s="18" t="n"/>
      <c r="X479" s="1" t="n"/>
      <c r="Y479" s="210" t="n"/>
      <c r="Z479" s="1" t="n"/>
      <c r="AA479" s="18" t="n"/>
      <c r="AB479" s="212" t="n"/>
      <c r="AC479" s="1" t="n"/>
    </row>
    <row r="480">
      <c r="A480" s="1" t="n"/>
      <c r="B480" s="1" t="n"/>
      <c r="C480" s="1" t="n"/>
      <c r="D480" s="1" t="n"/>
      <c r="E480" s="1" t="n"/>
      <c r="F480" s="1" t="n"/>
      <c r="G480" s="1" t="n"/>
      <c r="H480" s="1" t="n"/>
      <c r="I480" s="1" t="n"/>
      <c r="J480" s="1" t="n"/>
      <c r="K480" s="18" t="n"/>
      <c r="L480" s="1" t="n"/>
      <c r="M480" s="1" t="n"/>
      <c r="N480" s="1" t="n"/>
      <c r="O480" s="1" t="n"/>
      <c r="P480" s="1" t="n"/>
      <c r="Q480" s="1" t="n"/>
      <c r="R480" s="1" t="n"/>
      <c r="S480" s="210" t="n"/>
      <c r="T480" s="210" t="n"/>
      <c r="U480" s="1" t="n"/>
      <c r="V480" s="18" t="n"/>
      <c r="W480" s="18" t="n"/>
      <c r="X480" s="1" t="n"/>
      <c r="Y480" s="210" t="n"/>
      <c r="Z480" s="1" t="n"/>
      <c r="AA480" s="18" t="n"/>
      <c r="AB480" s="212" t="n"/>
      <c r="AC480" s="1" t="n"/>
    </row>
    <row r="481">
      <c r="A481" s="1" t="n"/>
      <c r="B481" s="1" t="n"/>
      <c r="C481" s="1" t="n"/>
      <c r="D481" s="1" t="n"/>
      <c r="E481" s="1" t="n"/>
      <c r="F481" s="1" t="n"/>
      <c r="G481" s="1" t="n"/>
      <c r="H481" s="1" t="n"/>
      <c r="I481" s="1" t="n"/>
      <c r="J481" s="1" t="n"/>
      <c r="K481" s="18" t="n"/>
      <c r="L481" s="1" t="n"/>
      <c r="M481" s="1" t="n"/>
      <c r="N481" s="1" t="n"/>
      <c r="O481" s="1" t="n"/>
      <c r="P481" s="1" t="n"/>
      <c r="Q481" s="1" t="n"/>
      <c r="R481" s="1" t="n"/>
      <c r="S481" s="210" t="n"/>
      <c r="T481" s="210" t="n"/>
      <c r="U481" s="1" t="n"/>
      <c r="V481" s="18" t="n"/>
      <c r="W481" s="18" t="n"/>
      <c r="X481" s="1" t="n"/>
      <c r="Y481" s="210" t="n"/>
      <c r="Z481" s="1" t="n"/>
      <c r="AA481" s="18" t="n"/>
      <c r="AB481" s="212" t="n"/>
      <c r="AC481" s="1" t="n"/>
    </row>
    <row r="482">
      <c r="A482" s="1" t="n"/>
      <c r="B482" s="1" t="n"/>
      <c r="C482" s="1" t="n"/>
      <c r="D482" s="1" t="n"/>
      <c r="E482" s="1" t="n"/>
      <c r="F482" s="1" t="n"/>
      <c r="G482" s="1" t="n"/>
      <c r="H482" s="1" t="n"/>
      <c r="I482" s="1" t="n"/>
      <c r="J482" s="1" t="n"/>
      <c r="K482" s="18" t="n"/>
      <c r="L482" s="1" t="n"/>
      <c r="M482" s="1" t="n"/>
      <c r="N482" s="1" t="n"/>
      <c r="O482" s="1" t="n"/>
      <c r="P482" s="1" t="n"/>
      <c r="Q482" s="1" t="n"/>
      <c r="R482" s="1" t="n"/>
      <c r="S482" s="210" t="n"/>
      <c r="T482" s="210" t="n"/>
      <c r="U482" s="1" t="n"/>
      <c r="V482" s="18" t="n"/>
      <c r="W482" s="18" t="n"/>
      <c r="X482" s="1" t="n"/>
      <c r="Y482" s="210" t="n"/>
      <c r="Z482" s="1" t="n"/>
      <c r="AA482" s="18" t="n"/>
      <c r="AB482" s="212" t="n"/>
      <c r="AC482" s="1" t="n"/>
    </row>
    <row r="483">
      <c r="A483" s="1" t="n"/>
      <c r="B483" s="1" t="n"/>
      <c r="C483" s="1" t="n"/>
      <c r="D483" s="1" t="n"/>
      <c r="E483" s="1" t="n"/>
      <c r="F483" s="1" t="n"/>
      <c r="G483" s="1" t="n"/>
      <c r="H483" s="1" t="n"/>
      <c r="I483" s="1" t="n"/>
      <c r="J483" s="1" t="n"/>
      <c r="K483" s="18" t="n"/>
      <c r="L483" s="1" t="n"/>
      <c r="M483" s="1" t="n"/>
      <c r="N483" s="1" t="n"/>
      <c r="O483" s="1" t="n"/>
      <c r="P483" s="1" t="n"/>
      <c r="Q483" s="1" t="n"/>
      <c r="R483" s="1" t="n"/>
      <c r="S483" s="210" t="n"/>
      <c r="T483" s="210" t="n"/>
      <c r="U483" s="1" t="n"/>
      <c r="V483" s="18" t="n"/>
      <c r="W483" s="18" t="n"/>
      <c r="X483" s="1" t="n"/>
      <c r="Y483" s="210" t="n"/>
      <c r="Z483" s="1" t="n"/>
      <c r="AA483" s="18" t="n"/>
      <c r="AB483" s="212" t="n"/>
      <c r="AC483" s="1" t="n"/>
    </row>
    <row r="484">
      <c r="A484" s="1" t="n"/>
      <c r="B484" s="1" t="n"/>
      <c r="C484" s="1" t="n"/>
      <c r="D484" s="1" t="n"/>
      <c r="E484" s="1" t="n"/>
      <c r="F484" s="1" t="n"/>
      <c r="G484" s="1" t="n"/>
      <c r="H484" s="1" t="n"/>
      <c r="I484" s="1" t="n"/>
      <c r="J484" s="1" t="n"/>
      <c r="K484" s="18" t="n"/>
      <c r="L484" s="1" t="n"/>
      <c r="M484" s="1" t="n"/>
      <c r="N484" s="1" t="n"/>
      <c r="O484" s="1" t="n"/>
      <c r="P484" s="1" t="n"/>
      <c r="Q484" s="1" t="n"/>
      <c r="R484" s="1" t="n"/>
      <c r="S484" s="210" t="n"/>
      <c r="T484" s="210" t="n"/>
      <c r="U484" s="1" t="n"/>
      <c r="V484" s="18" t="n"/>
      <c r="W484" s="18" t="n"/>
      <c r="X484" s="1" t="n"/>
      <c r="Y484" s="210" t="n"/>
      <c r="Z484" s="1" t="n"/>
      <c r="AA484" s="18" t="n"/>
      <c r="AB484" s="212" t="n"/>
      <c r="AC484" s="1" t="n"/>
    </row>
    <row r="485">
      <c r="A485" s="1" t="n"/>
      <c r="B485" s="1" t="n"/>
      <c r="C485" s="1" t="n"/>
      <c r="D485" s="1" t="n"/>
      <c r="E485" s="1" t="n"/>
      <c r="F485" s="1" t="n"/>
      <c r="G485" s="1" t="n"/>
      <c r="H485" s="1" t="n"/>
      <c r="I485" s="1" t="n"/>
      <c r="J485" s="1" t="n"/>
      <c r="K485" s="18" t="n"/>
      <c r="L485" s="1" t="n"/>
      <c r="M485" s="1" t="n"/>
      <c r="N485" s="1" t="n"/>
      <c r="O485" s="1" t="n"/>
      <c r="P485" s="1" t="n"/>
      <c r="Q485" s="1" t="n"/>
      <c r="R485" s="1" t="n"/>
      <c r="S485" s="210" t="n"/>
      <c r="T485" s="210" t="n"/>
      <c r="U485" s="1" t="n"/>
      <c r="V485" s="18" t="n"/>
      <c r="W485" s="18" t="n"/>
      <c r="X485" s="1" t="n"/>
      <c r="Y485" s="210" t="n"/>
      <c r="Z485" s="1" t="n"/>
      <c r="AA485" s="18" t="n"/>
      <c r="AB485" s="212" t="n"/>
      <c r="AC485" s="1" t="n"/>
    </row>
    <row r="486">
      <c r="A486" s="1" t="n"/>
      <c r="B486" s="1" t="n"/>
      <c r="C486" s="1" t="n"/>
      <c r="D486" s="1" t="n"/>
      <c r="E486" s="1" t="n"/>
      <c r="F486" s="1" t="n"/>
      <c r="G486" s="1" t="n"/>
      <c r="H486" s="1" t="n"/>
      <c r="I486" s="1" t="n"/>
      <c r="J486" s="1" t="n"/>
      <c r="K486" s="18" t="n"/>
      <c r="L486" s="1" t="n"/>
      <c r="M486" s="1" t="n"/>
      <c r="N486" s="1" t="n"/>
      <c r="O486" s="1" t="n"/>
      <c r="P486" s="1" t="n"/>
      <c r="Q486" s="1" t="n"/>
      <c r="R486" s="1" t="n"/>
      <c r="S486" s="210" t="n"/>
      <c r="T486" s="210" t="n"/>
      <c r="U486" s="1" t="n"/>
      <c r="V486" s="18" t="n"/>
      <c r="W486" s="18" t="n"/>
      <c r="X486" s="1" t="n"/>
      <c r="Y486" s="210" t="n"/>
      <c r="Z486" s="1" t="n"/>
      <c r="AA486" s="18" t="n"/>
      <c r="AB486" s="212" t="n"/>
      <c r="AC486" s="1" t="n"/>
    </row>
    <row r="487">
      <c r="A487" s="1" t="n"/>
      <c r="B487" s="1" t="n"/>
      <c r="C487" s="1" t="n"/>
      <c r="D487" s="1" t="n"/>
      <c r="E487" s="1" t="n"/>
      <c r="F487" s="1" t="n"/>
      <c r="G487" s="1" t="n"/>
      <c r="H487" s="1" t="n"/>
      <c r="I487" s="1" t="n"/>
      <c r="J487" s="1" t="n"/>
      <c r="K487" s="18" t="n"/>
      <c r="L487" s="1" t="n"/>
      <c r="M487" s="1" t="n"/>
      <c r="N487" s="1" t="n"/>
      <c r="O487" s="1" t="n"/>
      <c r="P487" s="1" t="n"/>
      <c r="Q487" s="1" t="n"/>
      <c r="R487" s="1" t="n"/>
      <c r="S487" s="210" t="n"/>
      <c r="T487" s="210" t="n"/>
      <c r="U487" s="1" t="n"/>
      <c r="V487" s="18" t="n"/>
      <c r="W487" s="18" t="n"/>
      <c r="X487" s="1" t="n"/>
      <c r="Y487" s="210" t="n"/>
      <c r="Z487" s="1" t="n"/>
      <c r="AA487" s="18" t="n"/>
      <c r="AB487" s="212" t="n"/>
      <c r="AC487" s="1" t="n"/>
    </row>
    <row r="488">
      <c r="A488" s="1" t="n"/>
      <c r="B488" s="1" t="n"/>
      <c r="C488" s="1" t="n"/>
      <c r="D488" s="1" t="n"/>
      <c r="E488" s="1" t="n"/>
      <c r="F488" s="1" t="n"/>
      <c r="G488" s="1" t="n"/>
      <c r="H488" s="1" t="n"/>
      <c r="I488" s="1" t="n"/>
      <c r="J488" s="1" t="n"/>
      <c r="K488" s="18" t="n"/>
      <c r="L488" s="1" t="n"/>
      <c r="M488" s="1" t="n"/>
      <c r="N488" s="1" t="n"/>
      <c r="O488" s="1" t="n"/>
      <c r="P488" s="1" t="n"/>
      <c r="Q488" s="1" t="n"/>
      <c r="R488" s="1" t="n"/>
      <c r="S488" s="210" t="n"/>
      <c r="T488" s="210" t="n"/>
      <c r="U488" s="1" t="n"/>
      <c r="V488" s="18" t="n"/>
      <c r="W488" s="18" t="n"/>
      <c r="X488" s="1" t="n"/>
      <c r="Y488" s="210" t="n"/>
      <c r="Z488" s="1" t="n"/>
      <c r="AA488" s="18" t="n"/>
      <c r="AB488" s="212" t="n"/>
      <c r="AC488" s="1" t="n"/>
    </row>
    <row r="489">
      <c r="A489" s="1" t="n"/>
      <c r="B489" s="1" t="n"/>
      <c r="C489" s="1" t="n"/>
      <c r="D489" s="1" t="n"/>
      <c r="E489" s="1" t="n"/>
      <c r="F489" s="1" t="n"/>
      <c r="G489" s="1" t="n"/>
      <c r="H489" s="1" t="n"/>
      <c r="I489" s="1" t="n"/>
      <c r="J489" s="1" t="n"/>
      <c r="K489" s="18" t="n"/>
      <c r="L489" s="1" t="n"/>
      <c r="M489" s="1" t="n"/>
      <c r="N489" s="1" t="n"/>
      <c r="O489" s="1" t="n"/>
      <c r="P489" s="1" t="n"/>
      <c r="Q489" s="1" t="n"/>
      <c r="R489" s="1" t="n"/>
      <c r="S489" s="210" t="n"/>
      <c r="T489" s="210" t="n"/>
      <c r="U489" s="1" t="n"/>
      <c r="V489" s="18" t="n"/>
      <c r="W489" s="18" t="n"/>
      <c r="X489" s="1" t="n"/>
      <c r="Y489" s="210" t="n"/>
      <c r="Z489" s="1" t="n"/>
      <c r="AA489" s="18" t="n"/>
      <c r="AB489" s="212" t="n"/>
      <c r="AC489" s="1" t="n"/>
    </row>
    <row r="490">
      <c r="A490" s="1" t="n"/>
      <c r="B490" s="1" t="n"/>
      <c r="C490" s="1" t="n"/>
      <c r="D490" s="1" t="n"/>
      <c r="E490" s="1" t="n"/>
      <c r="F490" s="1" t="n"/>
      <c r="G490" s="1" t="n"/>
      <c r="H490" s="1" t="n"/>
      <c r="I490" s="1" t="n"/>
      <c r="J490" s="1" t="n"/>
      <c r="K490" s="18" t="n"/>
      <c r="L490" s="1" t="n"/>
      <c r="M490" s="1" t="n"/>
      <c r="N490" s="1" t="n"/>
      <c r="O490" s="1" t="n"/>
      <c r="P490" s="1" t="n"/>
      <c r="Q490" s="1" t="n"/>
      <c r="R490" s="1" t="n"/>
      <c r="S490" s="210" t="n"/>
      <c r="T490" s="210" t="n"/>
      <c r="U490" s="1" t="n"/>
      <c r="V490" s="18" t="n"/>
      <c r="W490" s="18" t="n"/>
      <c r="X490" s="1" t="n"/>
      <c r="Y490" s="210" t="n"/>
      <c r="Z490" s="1" t="n"/>
      <c r="AA490" s="18" t="n"/>
      <c r="AB490" s="212" t="n"/>
      <c r="AC490" s="1" t="n"/>
    </row>
    <row r="491">
      <c r="A491" s="1" t="n"/>
      <c r="B491" s="1" t="n"/>
      <c r="C491" s="1" t="n"/>
      <c r="D491" s="1" t="n"/>
      <c r="E491" s="1" t="n"/>
      <c r="F491" s="1" t="n"/>
      <c r="G491" s="1" t="n"/>
      <c r="H491" s="1" t="n"/>
      <c r="I491" s="1" t="n"/>
      <c r="J491" s="1" t="n"/>
      <c r="K491" s="18" t="n"/>
      <c r="L491" s="1" t="n"/>
      <c r="M491" s="1" t="n"/>
      <c r="N491" s="1" t="n"/>
      <c r="O491" s="1" t="n"/>
      <c r="P491" s="1" t="n"/>
      <c r="Q491" s="1" t="n"/>
      <c r="R491" s="1" t="n"/>
      <c r="S491" s="210" t="n"/>
      <c r="T491" s="210" t="n"/>
      <c r="U491" s="1" t="n"/>
      <c r="V491" s="18" t="n"/>
      <c r="W491" s="18" t="n"/>
      <c r="X491" s="1" t="n"/>
      <c r="Y491" s="210" t="n"/>
      <c r="Z491" s="1" t="n"/>
      <c r="AA491" s="18" t="n"/>
      <c r="AB491" s="212" t="n"/>
      <c r="AC491" s="1" t="n"/>
    </row>
    <row r="492">
      <c r="A492" s="1" t="n"/>
      <c r="B492" s="1" t="n"/>
      <c r="C492" s="1" t="n"/>
      <c r="D492" s="1" t="n"/>
      <c r="E492" s="1" t="n"/>
      <c r="F492" s="1" t="n"/>
      <c r="G492" s="1" t="n"/>
      <c r="H492" s="1" t="n"/>
      <c r="I492" s="1" t="n"/>
      <c r="J492" s="1" t="n"/>
      <c r="K492" s="18" t="n"/>
      <c r="L492" s="1" t="n"/>
      <c r="M492" s="1" t="n"/>
      <c r="N492" s="1" t="n"/>
      <c r="O492" s="1" t="n"/>
      <c r="P492" s="1" t="n"/>
      <c r="Q492" s="1" t="n"/>
      <c r="R492" s="1" t="n"/>
      <c r="S492" s="210" t="n"/>
      <c r="T492" s="210" t="n"/>
      <c r="U492" s="1" t="n"/>
      <c r="V492" s="18" t="n"/>
      <c r="W492" s="18" t="n"/>
      <c r="X492" s="1" t="n"/>
      <c r="Y492" s="210" t="n"/>
      <c r="Z492" s="1" t="n"/>
      <c r="AA492" s="18" t="n"/>
      <c r="AB492" s="212" t="n"/>
      <c r="AC492" s="1" t="n"/>
    </row>
    <row r="493">
      <c r="A493" s="1" t="n"/>
      <c r="B493" s="1" t="n"/>
      <c r="C493" s="1" t="n"/>
      <c r="D493" s="1" t="n"/>
      <c r="E493" s="1" t="n"/>
      <c r="F493" s="1" t="n"/>
      <c r="G493" s="1" t="n"/>
      <c r="H493" s="1" t="n"/>
      <c r="I493" s="1" t="n"/>
      <c r="J493" s="1" t="n"/>
      <c r="K493" s="18" t="n"/>
      <c r="L493" s="1" t="n"/>
      <c r="M493" s="1" t="n"/>
      <c r="N493" s="1" t="n"/>
      <c r="O493" s="1" t="n"/>
      <c r="P493" s="1" t="n"/>
      <c r="Q493" s="1" t="n"/>
      <c r="R493" s="1" t="n"/>
      <c r="S493" s="210" t="n"/>
      <c r="T493" s="210" t="n"/>
      <c r="U493" s="1" t="n"/>
      <c r="V493" s="18" t="n"/>
      <c r="W493" s="18" t="n"/>
      <c r="X493" s="1" t="n"/>
      <c r="Y493" s="210" t="n"/>
      <c r="Z493" s="1" t="n"/>
      <c r="AA493" s="18" t="n"/>
      <c r="AB493" s="212" t="n"/>
      <c r="AC493" s="1" t="n"/>
    </row>
    <row r="494">
      <c r="A494" s="1" t="n"/>
      <c r="B494" s="1" t="n"/>
      <c r="C494" s="1" t="n"/>
      <c r="D494" s="1" t="n"/>
      <c r="E494" s="1" t="n"/>
      <c r="F494" s="1" t="n"/>
      <c r="G494" s="1" t="n"/>
      <c r="H494" s="1" t="n"/>
      <c r="I494" s="1" t="n"/>
      <c r="J494" s="1" t="n"/>
      <c r="K494" s="18" t="n"/>
      <c r="L494" s="1" t="n"/>
      <c r="M494" s="1" t="n"/>
      <c r="N494" s="1" t="n"/>
      <c r="O494" s="1" t="n"/>
      <c r="P494" s="1" t="n"/>
      <c r="Q494" s="1" t="n"/>
      <c r="R494" s="1" t="n"/>
      <c r="S494" s="210" t="n"/>
      <c r="T494" s="210" t="n"/>
      <c r="U494" s="1" t="n"/>
      <c r="V494" s="18" t="n"/>
      <c r="W494" s="18" t="n"/>
      <c r="X494" s="1" t="n"/>
      <c r="Y494" s="210" t="n"/>
      <c r="Z494" s="1" t="n"/>
      <c r="AA494" s="18" t="n"/>
      <c r="AB494" s="212" t="n"/>
      <c r="AC494" s="1" t="n"/>
    </row>
    <row r="495">
      <c r="A495" s="1" t="n"/>
      <c r="B495" s="1" t="n"/>
      <c r="C495" s="1" t="n"/>
      <c r="D495" s="1" t="n"/>
      <c r="E495" s="1" t="n"/>
      <c r="F495" s="1" t="n"/>
      <c r="G495" s="1" t="n"/>
      <c r="H495" s="1" t="n"/>
      <c r="I495" s="1" t="n"/>
      <c r="J495" s="1" t="n"/>
      <c r="K495" s="18" t="n"/>
      <c r="L495" s="1" t="n"/>
      <c r="M495" s="1" t="n"/>
      <c r="N495" s="1" t="n"/>
      <c r="O495" s="1" t="n"/>
      <c r="P495" s="1" t="n"/>
      <c r="Q495" s="1" t="n"/>
      <c r="R495" s="1" t="n"/>
      <c r="S495" s="210" t="n"/>
      <c r="T495" s="210" t="n"/>
      <c r="U495" s="1" t="n"/>
      <c r="V495" s="18" t="n"/>
      <c r="W495" s="18" t="n"/>
      <c r="X495" s="1" t="n"/>
      <c r="Y495" s="210" t="n"/>
      <c r="Z495" s="1" t="n"/>
      <c r="AA495" s="18" t="n"/>
      <c r="AB495" s="212" t="n"/>
      <c r="AC495" s="1" t="n"/>
    </row>
    <row r="496">
      <c r="A496" s="1" t="n"/>
      <c r="B496" s="1" t="n"/>
      <c r="C496" s="1" t="n"/>
      <c r="D496" s="1" t="n"/>
      <c r="E496" s="1" t="n"/>
      <c r="F496" s="1" t="n"/>
      <c r="G496" s="1" t="n"/>
      <c r="H496" s="1" t="n"/>
      <c r="I496" s="1" t="n"/>
      <c r="J496" s="1" t="n"/>
      <c r="K496" s="18" t="n"/>
      <c r="L496" s="1" t="n"/>
      <c r="M496" s="1" t="n"/>
      <c r="N496" s="1" t="n"/>
      <c r="O496" s="1" t="n"/>
      <c r="P496" s="1" t="n"/>
      <c r="Q496" s="1" t="n"/>
      <c r="R496" s="1" t="n"/>
      <c r="S496" s="210" t="n"/>
      <c r="T496" s="210" t="n"/>
      <c r="U496" s="1" t="n"/>
      <c r="V496" s="18" t="n"/>
      <c r="W496" s="18" t="n"/>
      <c r="X496" s="1" t="n"/>
      <c r="Y496" s="210" t="n"/>
      <c r="Z496" s="1" t="n"/>
      <c r="AA496" s="18" t="n"/>
      <c r="AB496" s="212" t="n"/>
      <c r="AC496" s="1" t="n"/>
    </row>
    <row r="497">
      <c r="A497" s="1" t="n"/>
      <c r="B497" s="1" t="n"/>
      <c r="C497" s="1" t="n"/>
      <c r="D497" s="1" t="n"/>
      <c r="E497" s="1" t="n"/>
      <c r="F497" s="1" t="n"/>
      <c r="G497" s="1" t="n"/>
      <c r="H497" s="1" t="n"/>
      <c r="I497" s="1" t="n"/>
      <c r="J497" s="1" t="n"/>
      <c r="K497" s="18" t="n"/>
      <c r="L497" s="1" t="n"/>
      <c r="M497" s="1" t="n"/>
      <c r="N497" s="1" t="n"/>
      <c r="O497" s="1" t="n"/>
      <c r="P497" s="1" t="n"/>
      <c r="Q497" s="1" t="n"/>
      <c r="R497" s="1" t="n"/>
      <c r="S497" s="210" t="n"/>
      <c r="T497" s="210" t="n"/>
      <c r="U497" s="1" t="n"/>
      <c r="V497" s="18" t="n"/>
      <c r="W497" s="18" t="n"/>
      <c r="X497" s="1" t="n"/>
      <c r="Y497" s="210" t="n"/>
      <c r="Z497" s="1" t="n"/>
      <c r="AA497" s="18" t="n"/>
      <c r="AB497" s="212" t="n"/>
      <c r="AC497" s="1" t="n"/>
    </row>
    <row r="498">
      <c r="A498" s="1" t="n"/>
      <c r="B498" s="1" t="n"/>
      <c r="C498" s="1" t="n"/>
      <c r="D498" s="1" t="n"/>
      <c r="E498" s="1" t="n"/>
      <c r="F498" s="1" t="n"/>
      <c r="G498" s="1" t="n"/>
      <c r="H498" s="1" t="n"/>
      <c r="I498" s="1" t="n"/>
      <c r="J498" s="1" t="n"/>
      <c r="K498" s="18" t="n"/>
      <c r="L498" s="1" t="n"/>
      <c r="M498" s="1" t="n"/>
      <c r="N498" s="1" t="n"/>
      <c r="O498" s="1" t="n"/>
      <c r="P498" s="1" t="n"/>
      <c r="Q498" s="1" t="n"/>
      <c r="R498" s="1" t="n"/>
      <c r="S498" s="210" t="n"/>
      <c r="T498" s="210" t="n"/>
      <c r="U498" s="1" t="n"/>
      <c r="V498" s="18" t="n"/>
      <c r="W498" s="18" t="n"/>
      <c r="X498" s="1" t="n"/>
      <c r="Y498" s="210" t="n"/>
      <c r="Z498" s="1" t="n"/>
      <c r="AA498" s="18" t="n"/>
      <c r="AB498" s="212" t="n"/>
      <c r="AC498" s="1" t="n"/>
    </row>
    <row r="499">
      <c r="A499" s="1" t="n"/>
      <c r="B499" s="1" t="n"/>
      <c r="C499" s="1" t="n"/>
      <c r="D499" s="1" t="n"/>
      <c r="E499" s="1" t="n"/>
      <c r="F499" s="1" t="n"/>
      <c r="G499" s="1" t="n"/>
      <c r="H499" s="1" t="n"/>
      <c r="I499" s="1" t="n"/>
      <c r="J499" s="1" t="n"/>
      <c r="K499" s="18" t="n"/>
      <c r="L499" s="1" t="n"/>
      <c r="M499" s="1" t="n"/>
      <c r="N499" s="1" t="n"/>
      <c r="O499" s="1" t="n"/>
      <c r="P499" s="1" t="n"/>
      <c r="Q499" s="1" t="n"/>
      <c r="R499" s="1" t="n"/>
      <c r="S499" s="210" t="n"/>
      <c r="T499" s="210" t="n"/>
      <c r="U499" s="1" t="n"/>
      <c r="V499" s="18" t="n"/>
      <c r="W499" s="18" t="n"/>
      <c r="X499" s="1" t="n"/>
      <c r="Y499" s="210" t="n"/>
      <c r="Z499" s="1" t="n"/>
      <c r="AA499" s="18" t="n"/>
      <c r="AB499" s="212" t="n"/>
      <c r="AC499" s="1" t="n"/>
    </row>
    <row r="500">
      <c r="A500" s="1" t="n"/>
      <c r="B500" s="1" t="n"/>
      <c r="C500" s="1" t="n"/>
      <c r="D500" s="1" t="n"/>
      <c r="E500" s="1" t="n"/>
      <c r="F500" s="1" t="n"/>
      <c r="G500" s="1" t="n"/>
      <c r="H500" s="1" t="n"/>
      <c r="I500" s="1" t="n"/>
      <c r="J500" s="1" t="n"/>
      <c r="K500" s="18" t="n"/>
      <c r="L500" s="1" t="n"/>
      <c r="M500" s="1" t="n"/>
      <c r="N500" s="1" t="n"/>
      <c r="O500" s="1" t="n"/>
      <c r="P500" s="1" t="n"/>
      <c r="Q500" s="1" t="n"/>
      <c r="R500" s="1" t="n"/>
      <c r="S500" s="210" t="n"/>
      <c r="T500" s="210" t="n"/>
      <c r="U500" s="1" t="n"/>
      <c r="V500" s="18" t="n"/>
      <c r="W500" s="18" t="n"/>
      <c r="X500" s="1" t="n"/>
      <c r="Y500" s="210" t="n"/>
      <c r="Z500" s="1" t="n"/>
      <c r="AA500" s="18" t="n"/>
      <c r="AB500" s="212" t="n"/>
      <c r="AC500" s="1" t="n"/>
    </row>
    <row r="501">
      <c r="A501" s="1" t="n"/>
      <c r="B501" s="1" t="n"/>
      <c r="C501" s="1" t="n"/>
      <c r="D501" s="1" t="n"/>
      <c r="E501" s="1" t="n"/>
      <c r="F501" s="1" t="n"/>
      <c r="G501" s="1" t="n"/>
      <c r="H501" s="1" t="n"/>
      <c r="I501" s="1" t="n"/>
      <c r="J501" s="1" t="n"/>
      <c r="K501" s="18" t="n"/>
      <c r="L501" s="1" t="n"/>
      <c r="M501" s="1" t="n"/>
      <c r="N501" s="1" t="n"/>
      <c r="O501" s="1" t="n"/>
      <c r="P501" s="1" t="n"/>
      <c r="Q501" s="1" t="n"/>
      <c r="R501" s="1" t="n"/>
      <c r="S501" s="210" t="n"/>
      <c r="T501" s="210" t="n"/>
      <c r="U501" s="1" t="n"/>
      <c r="V501" s="18" t="n"/>
      <c r="W501" s="18" t="n"/>
      <c r="X501" s="1" t="n"/>
      <c r="Y501" s="210" t="n"/>
      <c r="Z501" s="1" t="n"/>
      <c r="AA501" s="18" t="n"/>
      <c r="AB501" s="212" t="n"/>
      <c r="AC501" s="1" t="n"/>
    </row>
    <row r="502">
      <c r="A502" s="1" t="n"/>
      <c r="B502" s="1" t="n"/>
      <c r="C502" s="1" t="n"/>
      <c r="D502" s="1" t="n"/>
      <c r="E502" s="1" t="n"/>
      <c r="F502" s="1" t="n"/>
      <c r="G502" s="1" t="n"/>
      <c r="H502" s="1" t="n"/>
      <c r="I502" s="1" t="n"/>
      <c r="J502" s="1" t="n"/>
      <c r="K502" s="18" t="n"/>
      <c r="L502" s="1" t="n"/>
      <c r="M502" s="1" t="n"/>
      <c r="N502" s="1" t="n"/>
      <c r="O502" s="1" t="n"/>
      <c r="P502" s="1" t="n"/>
      <c r="Q502" s="1" t="n"/>
      <c r="R502" s="1" t="n"/>
      <c r="S502" s="210" t="n"/>
      <c r="T502" s="210" t="n"/>
      <c r="U502" s="1" t="n"/>
      <c r="V502" s="18" t="n"/>
      <c r="W502" s="18" t="n"/>
      <c r="X502" s="1" t="n"/>
      <c r="Y502" s="210" t="n"/>
      <c r="Z502" s="1" t="n"/>
      <c r="AA502" s="18" t="n"/>
      <c r="AB502" s="212" t="n"/>
      <c r="AC502" s="1" t="n"/>
    </row>
    <row r="503">
      <c r="A503" s="1" t="n"/>
      <c r="B503" s="1" t="n"/>
      <c r="C503" s="1" t="n"/>
      <c r="D503" s="1" t="n"/>
      <c r="E503" s="1" t="n"/>
      <c r="F503" s="1" t="n"/>
      <c r="G503" s="1" t="n"/>
      <c r="H503" s="1" t="n"/>
      <c r="I503" s="1" t="n"/>
      <c r="J503" s="1" t="n"/>
      <c r="K503" s="18" t="n"/>
      <c r="L503" s="1" t="n"/>
      <c r="M503" s="1" t="n"/>
      <c r="N503" s="1" t="n"/>
      <c r="O503" s="1" t="n"/>
      <c r="P503" s="1" t="n"/>
      <c r="Q503" s="1" t="n"/>
      <c r="R503" s="1" t="n"/>
      <c r="S503" s="210" t="n"/>
      <c r="T503" s="210" t="n"/>
      <c r="U503" s="1" t="n"/>
      <c r="V503" s="18" t="n"/>
      <c r="W503" s="18" t="n"/>
      <c r="X503" s="1" t="n"/>
      <c r="Y503" s="210" t="n"/>
      <c r="Z503" s="1" t="n"/>
      <c r="AA503" s="18" t="n"/>
      <c r="AB503" s="212" t="n"/>
      <c r="AC503" s="1" t="n"/>
    </row>
    <row r="504">
      <c r="A504" s="1" t="n"/>
      <c r="B504" s="1" t="n"/>
      <c r="C504" s="1" t="n"/>
      <c r="D504" s="1" t="n"/>
      <c r="E504" s="1" t="n"/>
      <c r="F504" s="1" t="n"/>
      <c r="G504" s="1" t="n"/>
      <c r="H504" s="1" t="n"/>
      <c r="I504" s="1" t="n"/>
      <c r="J504" s="1" t="n"/>
      <c r="K504" s="18" t="n"/>
      <c r="L504" s="1" t="n"/>
      <c r="M504" s="1" t="n"/>
      <c r="N504" s="1" t="n"/>
      <c r="O504" s="1" t="n"/>
      <c r="P504" s="1" t="n"/>
      <c r="Q504" s="1" t="n"/>
      <c r="R504" s="1" t="n"/>
      <c r="S504" s="210" t="n"/>
      <c r="T504" s="210" t="n"/>
      <c r="U504" s="1" t="n"/>
      <c r="V504" s="18" t="n"/>
      <c r="W504" s="18" t="n"/>
      <c r="X504" s="1" t="n"/>
      <c r="Y504" s="210" t="n"/>
      <c r="Z504" s="1" t="n"/>
      <c r="AA504" s="18" t="n"/>
      <c r="AB504" s="212" t="n"/>
      <c r="AC504" s="1" t="n"/>
    </row>
    <row r="505">
      <c r="A505" s="1" t="n"/>
      <c r="B505" s="1" t="n"/>
      <c r="C505" s="1" t="n"/>
      <c r="D505" s="1" t="n"/>
      <c r="E505" s="1" t="n"/>
      <c r="F505" s="1" t="n"/>
      <c r="G505" s="1" t="n"/>
      <c r="H505" s="1" t="n"/>
      <c r="I505" s="1" t="n"/>
      <c r="J505" s="1" t="n"/>
      <c r="K505" s="18" t="n"/>
      <c r="L505" s="1" t="n"/>
      <c r="M505" s="1" t="n"/>
      <c r="N505" s="1" t="n"/>
      <c r="O505" s="1" t="n"/>
      <c r="P505" s="1" t="n"/>
      <c r="Q505" s="1" t="n"/>
      <c r="R505" s="1" t="n"/>
      <c r="S505" s="210" t="n"/>
      <c r="T505" s="210" t="n"/>
      <c r="U505" s="1" t="n"/>
      <c r="V505" s="18" t="n"/>
      <c r="W505" s="18" t="n"/>
      <c r="X505" s="1" t="n"/>
      <c r="Y505" s="210" t="n"/>
      <c r="Z505" s="1" t="n"/>
      <c r="AA505" s="18" t="n"/>
      <c r="AB505" s="212" t="n"/>
      <c r="AC505" s="1" t="n"/>
    </row>
    <row r="506">
      <c r="A506" s="1" t="n"/>
      <c r="B506" s="1" t="n"/>
      <c r="C506" s="1" t="n"/>
      <c r="D506" s="1" t="n"/>
      <c r="E506" s="1" t="n"/>
      <c r="F506" s="1" t="n"/>
      <c r="G506" s="1" t="n"/>
      <c r="H506" s="1" t="n"/>
      <c r="I506" s="1" t="n"/>
      <c r="J506" s="1" t="n"/>
      <c r="K506" s="18" t="n"/>
      <c r="L506" s="1" t="n"/>
      <c r="M506" s="1" t="n"/>
      <c r="N506" s="1" t="n"/>
      <c r="O506" s="1" t="n"/>
      <c r="P506" s="1" t="n"/>
      <c r="Q506" s="1" t="n"/>
      <c r="R506" s="1" t="n"/>
      <c r="S506" s="210" t="n"/>
      <c r="T506" s="210" t="n"/>
      <c r="U506" s="1" t="n"/>
      <c r="V506" s="18" t="n"/>
      <c r="W506" s="18" t="n"/>
      <c r="X506" s="1" t="n"/>
      <c r="Y506" s="210" t="n"/>
      <c r="Z506" s="1" t="n"/>
      <c r="AA506" s="18" t="n"/>
      <c r="AB506" s="212" t="n"/>
      <c r="AC506" s="1" t="n"/>
    </row>
    <row r="507">
      <c r="A507" s="1" t="n"/>
      <c r="B507" s="1" t="n"/>
      <c r="C507" s="1" t="n"/>
      <c r="D507" s="1" t="n"/>
      <c r="E507" s="1" t="n"/>
      <c r="F507" s="1" t="n"/>
      <c r="G507" s="1" t="n"/>
      <c r="H507" s="1" t="n"/>
      <c r="I507" s="1" t="n"/>
      <c r="J507" s="1" t="n"/>
      <c r="K507" s="18" t="n"/>
      <c r="L507" s="1" t="n"/>
      <c r="M507" s="1" t="n"/>
      <c r="N507" s="1" t="n"/>
      <c r="O507" s="1" t="n"/>
      <c r="P507" s="1" t="n"/>
      <c r="Q507" s="1" t="n"/>
      <c r="R507" s="1" t="n"/>
      <c r="S507" s="210" t="n"/>
      <c r="T507" s="210" t="n"/>
      <c r="U507" s="1" t="n"/>
      <c r="V507" s="18" t="n"/>
      <c r="W507" s="18" t="n"/>
      <c r="X507" s="1" t="n"/>
      <c r="Y507" s="210" t="n"/>
      <c r="Z507" s="1" t="n"/>
      <c r="AA507" s="18" t="n"/>
      <c r="AB507" s="212" t="n"/>
      <c r="AC507" s="1" t="n"/>
    </row>
    <row r="508">
      <c r="A508" s="1" t="n"/>
      <c r="B508" s="1" t="n"/>
      <c r="C508" s="1" t="n"/>
      <c r="D508" s="1" t="n"/>
      <c r="E508" s="1" t="n"/>
      <c r="F508" s="1" t="n"/>
      <c r="G508" s="1" t="n"/>
      <c r="H508" s="1" t="n"/>
      <c r="I508" s="1" t="n"/>
      <c r="J508" s="1" t="n"/>
      <c r="K508" s="18" t="n"/>
      <c r="L508" s="1" t="n"/>
      <c r="M508" s="1" t="n"/>
      <c r="N508" s="1" t="n"/>
      <c r="O508" s="1" t="n"/>
      <c r="P508" s="1" t="n"/>
      <c r="Q508" s="1" t="n"/>
      <c r="R508" s="1" t="n"/>
      <c r="S508" s="210" t="n"/>
      <c r="T508" s="210" t="n"/>
      <c r="U508" s="1" t="n"/>
      <c r="V508" s="18" t="n"/>
      <c r="W508" s="18" t="n"/>
      <c r="X508" s="1" t="n"/>
      <c r="Y508" s="210" t="n"/>
      <c r="Z508" s="1" t="n"/>
      <c r="AA508" s="18" t="n"/>
      <c r="AB508" s="212" t="n"/>
      <c r="AC508" s="1" t="n"/>
    </row>
    <row r="509">
      <c r="A509" s="1" t="n"/>
      <c r="B509" s="1" t="n"/>
      <c r="C509" s="1" t="n"/>
      <c r="D509" s="1" t="n"/>
      <c r="E509" s="1" t="n"/>
      <c r="F509" s="1" t="n"/>
      <c r="G509" s="1" t="n"/>
      <c r="H509" s="1" t="n"/>
      <c r="I509" s="1" t="n"/>
      <c r="J509" s="1" t="n"/>
      <c r="K509" s="18" t="n"/>
      <c r="L509" s="1" t="n"/>
      <c r="M509" s="1" t="n"/>
      <c r="N509" s="1" t="n"/>
      <c r="O509" s="1" t="n"/>
      <c r="P509" s="1" t="n"/>
      <c r="Q509" s="1" t="n"/>
      <c r="R509" s="1" t="n"/>
      <c r="S509" s="210" t="n"/>
      <c r="T509" s="210" t="n"/>
      <c r="U509" s="1" t="n"/>
      <c r="V509" s="18" t="n"/>
      <c r="W509" s="18" t="n"/>
      <c r="X509" s="1" t="n"/>
      <c r="Y509" s="210" t="n"/>
      <c r="Z509" s="1" t="n"/>
      <c r="AA509" s="18" t="n"/>
      <c r="AB509" s="212" t="n"/>
      <c r="AC509" s="1" t="n"/>
    </row>
    <row r="510">
      <c r="A510" s="1" t="n"/>
      <c r="B510" s="1" t="n"/>
      <c r="C510" s="1" t="n"/>
      <c r="D510" s="1" t="n"/>
      <c r="E510" s="1" t="n"/>
      <c r="F510" s="1" t="n"/>
      <c r="G510" s="1" t="n"/>
      <c r="H510" s="1" t="n"/>
      <c r="I510" s="1" t="n"/>
      <c r="J510" s="1" t="n"/>
      <c r="K510" s="18" t="n"/>
      <c r="L510" s="1" t="n"/>
      <c r="M510" s="1" t="n"/>
      <c r="N510" s="1" t="n"/>
      <c r="O510" s="1" t="n"/>
      <c r="P510" s="1" t="n"/>
      <c r="Q510" s="1" t="n"/>
      <c r="R510" s="1" t="n"/>
      <c r="S510" s="210" t="n"/>
      <c r="T510" s="210" t="n"/>
      <c r="U510" s="1" t="n"/>
      <c r="V510" s="18" t="n"/>
      <c r="W510" s="18" t="n"/>
      <c r="X510" s="1" t="n"/>
      <c r="Y510" s="210" t="n"/>
      <c r="Z510" s="1" t="n"/>
      <c r="AA510" s="18" t="n"/>
      <c r="AB510" s="212" t="n"/>
      <c r="AC510" s="1" t="n"/>
    </row>
    <row r="511">
      <c r="A511" s="1" t="n"/>
      <c r="B511" s="1" t="n"/>
      <c r="C511" s="1" t="n"/>
      <c r="D511" s="1" t="n"/>
      <c r="E511" s="1" t="n"/>
      <c r="F511" s="1" t="n"/>
      <c r="G511" s="1" t="n"/>
      <c r="H511" s="1" t="n"/>
      <c r="I511" s="1" t="n"/>
      <c r="J511" s="1" t="n"/>
      <c r="K511" s="18" t="n"/>
      <c r="L511" s="1" t="n"/>
      <c r="M511" s="1" t="n"/>
      <c r="N511" s="1" t="n"/>
      <c r="O511" s="1" t="n"/>
      <c r="P511" s="1" t="n"/>
      <c r="Q511" s="1" t="n"/>
      <c r="R511" s="1" t="n"/>
      <c r="S511" s="210" t="n"/>
      <c r="T511" s="210" t="n"/>
      <c r="U511" s="1" t="n"/>
      <c r="V511" s="18" t="n"/>
      <c r="W511" s="18" t="n"/>
      <c r="X511" s="1" t="n"/>
      <c r="Y511" s="210" t="n"/>
      <c r="Z511" s="1" t="n"/>
      <c r="AA511" s="18" t="n"/>
      <c r="AB511" s="212" t="n"/>
      <c r="AC511" s="1" t="n"/>
    </row>
    <row r="512">
      <c r="A512" s="1" t="n"/>
      <c r="B512" s="1" t="n"/>
      <c r="C512" s="1" t="n"/>
      <c r="D512" s="1" t="n"/>
      <c r="E512" s="1" t="n"/>
      <c r="F512" s="1" t="n"/>
      <c r="G512" s="1" t="n"/>
      <c r="H512" s="1" t="n"/>
      <c r="I512" s="1" t="n"/>
      <c r="J512" s="1" t="n"/>
      <c r="K512" s="18" t="n"/>
      <c r="L512" s="1" t="n"/>
      <c r="M512" s="1" t="n"/>
      <c r="N512" s="1" t="n"/>
      <c r="O512" s="1" t="n"/>
      <c r="P512" s="1" t="n"/>
      <c r="Q512" s="1" t="n"/>
      <c r="R512" s="1" t="n"/>
      <c r="S512" s="210" t="n"/>
      <c r="T512" s="210" t="n"/>
      <c r="U512" s="1" t="n"/>
      <c r="V512" s="18" t="n"/>
      <c r="W512" s="18" t="n"/>
      <c r="X512" s="1" t="n"/>
      <c r="Y512" s="210" t="n"/>
      <c r="Z512" s="1" t="n"/>
      <c r="AA512" s="18" t="n"/>
      <c r="AB512" s="212" t="n"/>
      <c r="AC512" s="1" t="n"/>
    </row>
    <row r="513">
      <c r="A513" s="1" t="n"/>
      <c r="B513" s="1" t="n"/>
      <c r="C513" s="1" t="n"/>
      <c r="D513" s="1" t="n"/>
      <c r="E513" s="1" t="n"/>
      <c r="F513" s="1" t="n"/>
      <c r="G513" s="1" t="n"/>
      <c r="H513" s="1" t="n"/>
      <c r="I513" s="1" t="n"/>
      <c r="J513" s="1" t="n"/>
      <c r="K513" s="18" t="n"/>
      <c r="L513" s="1" t="n"/>
      <c r="M513" s="1" t="n"/>
      <c r="N513" s="1" t="n"/>
      <c r="O513" s="1" t="n"/>
      <c r="P513" s="1" t="n"/>
      <c r="Q513" s="1" t="n"/>
      <c r="R513" s="1" t="n"/>
      <c r="S513" s="210" t="n"/>
      <c r="T513" s="210" t="n"/>
      <c r="U513" s="1" t="n"/>
      <c r="V513" s="18" t="n"/>
      <c r="W513" s="18" t="n"/>
      <c r="X513" s="1" t="n"/>
      <c r="Y513" s="210" t="n"/>
      <c r="Z513" s="1" t="n"/>
      <c r="AA513" s="18" t="n"/>
      <c r="AB513" s="212" t="n"/>
      <c r="AC513" s="1" t="n"/>
    </row>
    <row r="514">
      <c r="A514" s="1" t="n"/>
      <c r="B514" s="1" t="n"/>
      <c r="C514" s="1" t="n"/>
      <c r="D514" s="1" t="n"/>
      <c r="E514" s="1" t="n"/>
      <c r="F514" s="1" t="n"/>
      <c r="G514" s="1" t="n"/>
      <c r="H514" s="1" t="n"/>
      <c r="I514" s="1" t="n"/>
      <c r="J514" s="1" t="n"/>
      <c r="K514" s="18" t="n"/>
      <c r="L514" s="1" t="n"/>
      <c r="M514" s="1" t="n"/>
      <c r="N514" s="1" t="n"/>
      <c r="O514" s="1" t="n"/>
      <c r="P514" s="1" t="n"/>
      <c r="Q514" s="1" t="n"/>
      <c r="R514" s="1" t="n"/>
      <c r="S514" s="210" t="n"/>
      <c r="T514" s="210" t="n"/>
      <c r="U514" s="1" t="n"/>
      <c r="V514" s="18" t="n"/>
      <c r="W514" s="18" t="n"/>
      <c r="X514" s="1" t="n"/>
      <c r="Y514" s="210" t="n"/>
      <c r="Z514" s="1" t="n"/>
      <c r="AA514" s="18" t="n"/>
      <c r="AB514" s="212" t="n"/>
      <c r="AC514" s="1" t="n"/>
    </row>
    <row r="515">
      <c r="A515" s="1" t="n"/>
      <c r="B515" s="1" t="n"/>
      <c r="C515" s="1" t="n"/>
      <c r="D515" s="1" t="n"/>
      <c r="E515" s="1" t="n"/>
      <c r="F515" s="1" t="n"/>
      <c r="G515" s="1" t="n"/>
      <c r="H515" s="1" t="n"/>
      <c r="I515" s="1" t="n"/>
      <c r="J515" s="1" t="n"/>
      <c r="K515" s="18" t="n"/>
      <c r="L515" s="1" t="n"/>
      <c r="M515" s="1" t="n"/>
      <c r="N515" s="1" t="n"/>
      <c r="O515" s="1" t="n"/>
      <c r="P515" s="1" t="n"/>
      <c r="Q515" s="1" t="n"/>
      <c r="R515" s="1" t="n"/>
      <c r="S515" s="210" t="n"/>
      <c r="T515" s="210" t="n"/>
      <c r="U515" s="1" t="n"/>
      <c r="V515" s="18" t="n"/>
      <c r="W515" s="18" t="n"/>
      <c r="X515" s="1" t="n"/>
      <c r="Y515" s="210" t="n"/>
      <c r="Z515" s="1" t="n"/>
      <c r="AA515" s="18" t="n"/>
      <c r="AB515" s="212" t="n"/>
      <c r="AC515" s="1" t="n"/>
    </row>
    <row r="516">
      <c r="A516" s="1" t="n"/>
      <c r="B516" s="1" t="n"/>
      <c r="C516" s="1" t="n"/>
      <c r="D516" s="1" t="n"/>
      <c r="E516" s="1" t="n"/>
      <c r="F516" s="1" t="n"/>
      <c r="G516" s="1" t="n"/>
      <c r="H516" s="1" t="n"/>
      <c r="I516" s="1" t="n"/>
      <c r="J516" s="1" t="n"/>
      <c r="K516" s="18" t="n"/>
      <c r="L516" s="1" t="n"/>
      <c r="M516" s="1" t="n"/>
      <c r="N516" s="1" t="n"/>
      <c r="O516" s="1" t="n"/>
      <c r="P516" s="1" t="n"/>
      <c r="Q516" s="1" t="n"/>
      <c r="R516" s="1" t="n"/>
      <c r="S516" s="210" t="n"/>
      <c r="T516" s="210" t="n"/>
      <c r="U516" s="1" t="n"/>
      <c r="V516" s="18" t="n"/>
      <c r="W516" s="18" t="n"/>
      <c r="X516" s="1" t="n"/>
      <c r="Y516" s="210" t="n"/>
      <c r="Z516" s="1" t="n"/>
      <c r="AA516" s="18" t="n"/>
      <c r="AB516" s="212" t="n"/>
      <c r="AC516" s="1" t="n"/>
    </row>
    <row r="517">
      <c r="A517" s="1" t="n"/>
      <c r="B517" s="1" t="n"/>
      <c r="C517" s="1" t="n"/>
      <c r="D517" s="1" t="n"/>
      <c r="E517" s="1" t="n"/>
      <c r="F517" s="1" t="n"/>
      <c r="G517" s="1" t="n"/>
      <c r="H517" s="1" t="n"/>
      <c r="I517" s="1" t="n"/>
      <c r="J517" s="1" t="n"/>
      <c r="K517" s="18" t="n"/>
      <c r="L517" s="1" t="n"/>
      <c r="M517" s="1" t="n"/>
      <c r="N517" s="1" t="n"/>
      <c r="O517" s="1" t="n"/>
      <c r="P517" s="1" t="n"/>
      <c r="Q517" s="1" t="n"/>
      <c r="R517" s="1" t="n"/>
      <c r="S517" s="210" t="n"/>
      <c r="T517" s="210" t="n"/>
      <c r="U517" s="1" t="n"/>
      <c r="V517" s="18" t="n"/>
      <c r="W517" s="18" t="n"/>
      <c r="X517" s="1" t="n"/>
      <c r="Y517" s="210" t="n"/>
      <c r="Z517" s="1" t="n"/>
      <c r="AA517" s="18" t="n"/>
      <c r="AB517" s="212" t="n"/>
      <c r="AC517" s="1" t="n"/>
    </row>
    <row r="518">
      <c r="A518" s="1" t="n"/>
      <c r="B518" s="1" t="n"/>
      <c r="C518" s="1" t="n"/>
      <c r="D518" s="1" t="n"/>
      <c r="E518" s="1" t="n"/>
      <c r="F518" s="1" t="n"/>
      <c r="G518" s="1" t="n"/>
      <c r="H518" s="1" t="n"/>
      <c r="I518" s="1" t="n"/>
      <c r="J518" s="1" t="n"/>
      <c r="K518" s="18" t="n"/>
      <c r="L518" s="1" t="n"/>
      <c r="M518" s="1" t="n"/>
      <c r="N518" s="1" t="n"/>
      <c r="O518" s="1" t="n"/>
      <c r="P518" s="1" t="n"/>
      <c r="Q518" s="1" t="n"/>
      <c r="R518" s="1" t="n"/>
      <c r="S518" s="210" t="n"/>
      <c r="T518" s="210" t="n"/>
      <c r="U518" s="1" t="n"/>
      <c r="V518" s="18" t="n"/>
      <c r="W518" s="18" t="n"/>
      <c r="X518" s="1" t="n"/>
      <c r="Y518" s="210" t="n"/>
      <c r="Z518" s="1" t="n"/>
      <c r="AA518" s="18" t="n"/>
      <c r="AB518" s="212" t="n"/>
      <c r="AC518" s="1" t="n"/>
    </row>
    <row r="519">
      <c r="A519" s="1" t="n"/>
      <c r="B519" s="1" t="n"/>
      <c r="C519" s="1" t="n"/>
      <c r="D519" s="1" t="n"/>
      <c r="E519" s="1" t="n"/>
      <c r="F519" s="1" t="n"/>
      <c r="G519" s="1" t="n"/>
      <c r="H519" s="1" t="n"/>
      <c r="I519" s="1" t="n"/>
      <c r="J519" s="1" t="n"/>
      <c r="K519" s="18" t="n"/>
      <c r="L519" s="1" t="n"/>
      <c r="M519" s="1" t="n"/>
      <c r="N519" s="1" t="n"/>
      <c r="O519" s="1" t="n"/>
      <c r="P519" s="1" t="n"/>
      <c r="Q519" s="1" t="n"/>
      <c r="R519" s="1" t="n"/>
      <c r="S519" s="210" t="n"/>
      <c r="T519" s="210" t="n"/>
      <c r="U519" s="1" t="n"/>
      <c r="V519" s="18" t="n"/>
      <c r="W519" s="18" t="n"/>
      <c r="X519" s="1" t="n"/>
      <c r="Y519" s="210" t="n"/>
      <c r="Z519" s="1" t="n"/>
      <c r="AA519" s="18" t="n"/>
      <c r="AB519" s="212" t="n"/>
      <c r="AC519" s="1" t="n"/>
    </row>
    <row r="520">
      <c r="A520" s="1" t="n"/>
      <c r="B520" s="1" t="n"/>
      <c r="C520" s="1" t="n"/>
      <c r="D520" s="1" t="n"/>
      <c r="E520" s="1" t="n"/>
      <c r="F520" s="1" t="n"/>
      <c r="G520" s="1" t="n"/>
      <c r="H520" s="1" t="n"/>
      <c r="I520" s="1" t="n"/>
      <c r="J520" s="1" t="n"/>
      <c r="K520" s="18" t="n"/>
      <c r="L520" s="1" t="n"/>
      <c r="M520" s="1" t="n"/>
      <c r="N520" s="1" t="n"/>
      <c r="O520" s="1" t="n"/>
      <c r="P520" s="1" t="n"/>
      <c r="Q520" s="1" t="n"/>
      <c r="R520" s="1" t="n"/>
      <c r="S520" s="210" t="n"/>
      <c r="T520" s="210" t="n"/>
      <c r="U520" s="1" t="n"/>
      <c r="V520" s="18" t="n"/>
      <c r="W520" s="18" t="n"/>
      <c r="X520" s="1" t="n"/>
      <c r="Y520" s="210" t="n"/>
      <c r="Z520" s="1" t="n"/>
      <c r="AA520" s="18" t="n"/>
      <c r="AB520" s="212" t="n"/>
      <c r="AC520" s="1" t="n"/>
    </row>
    <row r="521">
      <c r="A521" s="1" t="n"/>
      <c r="B521" s="1" t="n"/>
      <c r="C521" s="1" t="n"/>
      <c r="D521" s="1" t="n"/>
      <c r="E521" s="1" t="n"/>
      <c r="F521" s="1" t="n"/>
      <c r="G521" s="1" t="n"/>
      <c r="H521" s="1" t="n"/>
      <c r="I521" s="1" t="n"/>
      <c r="J521" s="1" t="n"/>
      <c r="K521" s="18" t="n"/>
      <c r="L521" s="1" t="n"/>
      <c r="M521" s="1" t="n"/>
      <c r="N521" s="1" t="n"/>
      <c r="O521" s="1" t="n"/>
      <c r="P521" s="1" t="n"/>
      <c r="Q521" s="1" t="n"/>
      <c r="R521" s="1" t="n"/>
      <c r="S521" s="210" t="n"/>
      <c r="T521" s="210" t="n"/>
      <c r="U521" s="1" t="n"/>
      <c r="V521" s="18" t="n"/>
      <c r="W521" s="18" t="n"/>
      <c r="X521" s="1" t="n"/>
      <c r="Y521" s="210" t="n"/>
      <c r="Z521" s="1" t="n"/>
      <c r="AA521" s="18" t="n"/>
      <c r="AB521" s="212" t="n"/>
      <c r="AC521" s="1" t="n"/>
    </row>
    <row r="522">
      <c r="A522" s="1" t="n"/>
      <c r="B522" s="1" t="n"/>
      <c r="C522" s="1" t="n"/>
      <c r="D522" s="1" t="n"/>
      <c r="E522" s="1" t="n"/>
      <c r="F522" s="1" t="n"/>
      <c r="G522" s="1" t="n"/>
      <c r="H522" s="1" t="n"/>
      <c r="I522" s="1" t="n"/>
      <c r="J522" s="1" t="n"/>
      <c r="K522" s="18" t="n"/>
      <c r="L522" s="1" t="n"/>
      <c r="M522" s="1" t="n"/>
      <c r="N522" s="1" t="n"/>
      <c r="O522" s="1" t="n"/>
      <c r="P522" s="1" t="n"/>
      <c r="Q522" s="1" t="n"/>
      <c r="R522" s="1" t="n"/>
      <c r="S522" s="210" t="n"/>
      <c r="T522" s="210" t="n"/>
      <c r="U522" s="1" t="n"/>
      <c r="V522" s="18" t="n"/>
      <c r="W522" s="18" t="n"/>
      <c r="X522" s="1" t="n"/>
      <c r="Y522" s="210" t="n"/>
      <c r="Z522" s="1" t="n"/>
      <c r="AA522" s="18" t="n"/>
      <c r="AB522" s="212" t="n"/>
      <c r="AC522" s="1" t="n"/>
    </row>
    <row r="523">
      <c r="A523" s="1" t="n"/>
      <c r="B523" s="1" t="n"/>
      <c r="C523" s="1" t="n"/>
      <c r="D523" s="1" t="n"/>
      <c r="E523" s="1" t="n"/>
      <c r="F523" s="1" t="n"/>
      <c r="G523" s="1" t="n"/>
      <c r="H523" s="1" t="n"/>
      <c r="I523" s="1" t="n"/>
      <c r="J523" s="1" t="n"/>
      <c r="K523" s="18" t="n"/>
      <c r="L523" s="1" t="n"/>
      <c r="M523" s="1" t="n"/>
      <c r="N523" s="1" t="n"/>
      <c r="O523" s="1" t="n"/>
      <c r="P523" s="1" t="n"/>
      <c r="Q523" s="1" t="n"/>
      <c r="R523" s="1" t="n"/>
      <c r="S523" s="210" t="n"/>
      <c r="T523" s="210" t="n"/>
      <c r="U523" s="1" t="n"/>
      <c r="V523" s="18" t="n"/>
      <c r="W523" s="18" t="n"/>
      <c r="X523" s="1" t="n"/>
      <c r="Y523" s="210" t="n"/>
      <c r="Z523" s="1" t="n"/>
      <c r="AA523" s="18" t="n"/>
      <c r="AB523" s="212" t="n"/>
      <c r="AC523" s="1" t="n"/>
    </row>
    <row r="524">
      <c r="A524" s="1" t="n"/>
      <c r="B524" s="1" t="n"/>
      <c r="C524" s="1" t="n"/>
      <c r="D524" s="1" t="n"/>
      <c r="E524" s="1" t="n"/>
      <c r="F524" s="1" t="n"/>
      <c r="G524" s="1" t="n"/>
      <c r="H524" s="1" t="n"/>
      <c r="I524" s="1" t="n"/>
      <c r="J524" s="1" t="n"/>
      <c r="K524" s="18" t="n"/>
      <c r="L524" s="1" t="n"/>
      <c r="M524" s="1" t="n"/>
      <c r="N524" s="1" t="n"/>
      <c r="O524" s="1" t="n"/>
      <c r="P524" s="1" t="n"/>
      <c r="Q524" s="1" t="n"/>
      <c r="R524" s="1" t="n"/>
      <c r="S524" s="210" t="n"/>
      <c r="T524" s="210" t="n"/>
      <c r="U524" s="1" t="n"/>
      <c r="V524" s="18" t="n"/>
      <c r="W524" s="18" t="n"/>
      <c r="X524" s="1" t="n"/>
      <c r="Y524" s="210" t="n"/>
      <c r="Z524" s="1" t="n"/>
      <c r="AA524" s="18" t="n"/>
      <c r="AB524" s="212" t="n"/>
      <c r="AC524" s="1" t="n"/>
    </row>
    <row r="525">
      <c r="A525" s="1" t="n"/>
      <c r="B525" s="1" t="n"/>
      <c r="C525" s="1" t="n"/>
      <c r="D525" s="1" t="n"/>
      <c r="E525" s="1" t="n"/>
      <c r="F525" s="1" t="n"/>
      <c r="G525" s="1" t="n"/>
      <c r="H525" s="1" t="n"/>
      <c r="I525" s="1" t="n"/>
      <c r="J525" s="1" t="n"/>
      <c r="K525" s="18" t="n"/>
      <c r="L525" s="1" t="n"/>
      <c r="M525" s="1" t="n"/>
      <c r="N525" s="1" t="n"/>
      <c r="O525" s="1" t="n"/>
      <c r="P525" s="1" t="n"/>
      <c r="Q525" s="1" t="n"/>
      <c r="R525" s="1" t="n"/>
      <c r="S525" s="210" t="n"/>
      <c r="T525" s="210" t="n"/>
      <c r="U525" s="1" t="n"/>
      <c r="V525" s="18" t="n"/>
      <c r="W525" s="18" t="n"/>
      <c r="X525" s="1" t="n"/>
      <c r="Y525" s="210" t="n"/>
      <c r="Z525" s="1" t="n"/>
      <c r="AA525" s="18" t="n"/>
      <c r="AB525" s="212" t="n"/>
      <c r="AC525" s="1" t="n"/>
    </row>
    <row r="526">
      <c r="A526" s="1" t="n"/>
      <c r="B526" s="1" t="n"/>
      <c r="C526" s="1" t="n"/>
      <c r="D526" s="1" t="n"/>
      <c r="E526" s="1" t="n"/>
      <c r="F526" s="1" t="n"/>
      <c r="G526" s="1" t="n"/>
      <c r="H526" s="1" t="n"/>
      <c r="I526" s="1" t="n"/>
      <c r="J526" s="1" t="n"/>
      <c r="K526" s="18" t="n"/>
      <c r="L526" s="1" t="n"/>
      <c r="M526" s="1" t="n"/>
      <c r="N526" s="1" t="n"/>
      <c r="O526" s="1" t="n"/>
      <c r="P526" s="1" t="n"/>
      <c r="Q526" s="1" t="n"/>
      <c r="R526" s="1" t="n"/>
      <c r="S526" s="210" t="n"/>
      <c r="T526" s="210" t="n"/>
      <c r="U526" s="1" t="n"/>
      <c r="V526" s="18" t="n"/>
      <c r="W526" s="18" t="n"/>
      <c r="X526" s="1" t="n"/>
      <c r="Y526" s="210" t="n"/>
      <c r="Z526" s="1" t="n"/>
      <c r="AA526" s="18" t="n"/>
      <c r="AB526" s="212" t="n"/>
      <c r="AC526" s="1" t="n"/>
    </row>
    <row r="527">
      <c r="A527" s="1" t="n"/>
      <c r="B527" s="1" t="n"/>
      <c r="C527" s="1" t="n"/>
      <c r="D527" s="1" t="n"/>
      <c r="E527" s="1" t="n"/>
      <c r="F527" s="1" t="n"/>
      <c r="G527" s="1" t="n"/>
      <c r="H527" s="1" t="n"/>
      <c r="I527" s="1" t="n"/>
      <c r="J527" s="1" t="n"/>
      <c r="K527" s="18" t="n"/>
      <c r="L527" s="1" t="n"/>
      <c r="M527" s="1" t="n"/>
      <c r="N527" s="1" t="n"/>
      <c r="O527" s="1" t="n"/>
      <c r="P527" s="1" t="n"/>
      <c r="Q527" s="1" t="n"/>
      <c r="R527" s="1" t="n"/>
      <c r="S527" s="210" t="n"/>
      <c r="T527" s="210" t="n"/>
      <c r="U527" s="1" t="n"/>
      <c r="V527" s="18" t="n"/>
      <c r="W527" s="18" t="n"/>
      <c r="X527" s="1" t="n"/>
      <c r="Y527" s="210" t="n"/>
      <c r="Z527" s="1" t="n"/>
      <c r="AA527" s="18" t="n"/>
      <c r="AB527" s="212" t="n"/>
      <c r="AC527" s="1" t="n"/>
    </row>
    <row r="528">
      <c r="A528" s="1" t="n"/>
      <c r="B528" s="1" t="n"/>
      <c r="C528" s="1" t="n"/>
      <c r="D528" s="1" t="n"/>
      <c r="E528" s="1" t="n"/>
      <c r="F528" s="1" t="n"/>
      <c r="G528" s="1" t="n"/>
      <c r="H528" s="1" t="n"/>
      <c r="I528" s="1" t="n"/>
      <c r="J528" s="1" t="n"/>
      <c r="K528" s="18" t="n"/>
      <c r="L528" s="1" t="n"/>
      <c r="M528" s="1" t="n"/>
      <c r="N528" s="1" t="n"/>
      <c r="O528" s="1" t="n"/>
      <c r="P528" s="1" t="n"/>
      <c r="Q528" s="1" t="n"/>
      <c r="R528" s="1" t="n"/>
      <c r="S528" s="210" t="n"/>
      <c r="T528" s="210" t="n"/>
      <c r="U528" s="1" t="n"/>
      <c r="V528" s="18" t="n"/>
      <c r="W528" s="18" t="n"/>
      <c r="X528" s="1" t="n"/>
      <c r="Y528" s="210" t="n"/>
      <c r="Z528" s="1" t="n"/>
      <c r="AA528" s="18" t="n"/>
      <c r="AB528" s="212" t="n"/>
      <c r="AC528" s="1" t="n"/>
    </row>
    <row r="529">
      <c r="A529" s="1" t="n"/>
      <c r="B529" s="1" t="n"/>
      <c r="C529" s="1" t="n"/>
      <c r="D529" s="1" t="n"/>
      <c r="E529" s="1" t="n"/>
      <c r="F529" s="1" t="n"/>
      <c r="G529" s="1" t="n"/>
      <c r="H529" s="1" t="n"/>
      <c r="I529" s="1" t="n"/>
      <c r="J529" s="1" t="n"/>
      <c r="K529" s="18" t="n"/>
      <c r="L529" s="1" t="n"/>
      <c r="M529" s="1" t="n"/>
      <c r="N529" s="1" t="n"/>
      <c r="O529" s="1" t="n"/>
      <c r="P529" s="1" t="n"/>
      <c r="Q529" s="1" t="n"/>
      <c r="R529" s="1" t="n"/>
      <c r="S529" s="210" t="n"/>
      <c r="T529" s="210" t="n"/>
      <c r="U529" s="1" t="n"/>
      <c r="V529" s="18" t="n"/>
      <c r="W529" s="18" t="n"/>
      <c r="X529" s="1" t="n"/>
      <c r="Y529" s="210" t="n"/>
      <c r="Z529" s="1" t="n"/>
      <c r="AA529" s="18" t="n"/>
      <c r="AB529" s="212" t="n"/>
      <c r="AC529" s="1" t="n"/>
    </row>
    <row r="530">
      <c r="A530" s="1" t="n"/>
      <c r="B530" s="1" t="n"/>
      <c r="C530" s="1" t="n"/>
      <c r="D530" s="1" t="n"/>
      <c r="E530" s="1" t="n"/>
      <c r="F530" s="1" t="n"/>
      <c r="G530" s="1" t="n"/>
      <c r="H530" s="1" t="n"/>
      <c r="I530" s="1" t="n"/>
      <c r="J530" s="1" t="n"/>
      <c r="K530" s="18" t="n"/>
      <c r="L530" s="1" t="n"/>
      <c r="M530" s="1" t="n"/>
      <c r="N530" s="1" t="n"/>
      <c r="O530" s="1" t="n"/>
      <c r="P530" s="1" t="n"/>
      <c r="Q530" s="1" t="n"/>
      <c r="R530" s="1" t="n"/>
      <c r="S530" s="210" t="n"/>
      <c r="T530" s="210" t="n"/>
      <c r="U530" s="1" t="n"/>
      <c r="V530" s="18" t="n"/>
      <c r="W530" s="18" t="n"/>
      <c r="X530" s="1" t="n"/>
      <c r="Y530" s="210" t="n"/>
      <c r="Z530" s="1" t="n"/>
      <c r="AA530" s="18" t="n"/>
      <c r="AB530" s="212" t="n"/>
      <c r="AC530" s="1" t="n"/>
    </row>
    <row r="531">
      <c r="A531" s="1" t="n"/>
      <c r="B531" s="1" t="n"/>
      <c r="C531" s="1" t="n"/>
      <c r="D531" s="1" t="n"/>
      <c r="E531" s="1" t="n"/>
      <c r="F531" s="1" t="n"/>
      <c r="G531" s="1" t="n"/>
      <c r="H531" s="1" t="n"/>
      <c r="I531" s="1" t="n"/>
      <c r="J531" s="1" t="n"/>
      <c r="K531" s="18" t="n"/>
      <c r="L531" s="1" t="n"/>
      <c r="M531" s="1" t="n"/>
      <c r="N531" s="1" t="n"/>
      <c r="O531" s="1" t="n"/>
      <c r="P531" s="1" t="n"/>
      <c r="Q531" s="1" t="n"/>
      <c r="R531" s="1" t="n"/>
      <c r="S531" s="210" t="n"/>
      <c r="T531" s="210" t="n"/>
      <c r="U531" s="1" t="n"/>
      <c r="V531" s="18" t="n"/>
      <c r="W531" s="18" t="n"/>
      <c r="X531" s="1" t="n"/>
      <c r="Y531" s="210" t="n"/>
      <c r="Z531" s="1" t="n"/>
      <c r="AA531" s="18" t="n"/>
      <c r="AB531" s="212" t="n"/>
      <c r="AC531" s="1" t="n"/>
    </row>
    <row r="532">
      <c r="A532" s="1" t="n"/>
      <c r="B532" s="1" t="n"/>
      <c r="C532" s="1" t="n"/>
      <c r="D532" s="1" t="n"/>
      <c r="E532" s="1" t="n"/>
      <c r="F532" s="1" t="n"/>
      <c r="G532" s="1" t="n"/>
      <c r="H532" s="1" t="n"/>
      <c r="I532" s="1" t="n"/>
      <c r="J532" s="1" t="n"/>
      <c r="K532" s="18" t="n"/>
      <c r="L532" s="1" t="n"/>
      <c r="M532" s="1" t="n"/>
      <c r="N532" s="1" t="n"/>
      <c r="O532" s="1" t="n"/>
      <c r="P532" s="1" t="n"/>
      <c r="Q532" s="1" t="n"/>
      <c r="R532" s="1" t="n"/>
      <c r="S532" s="210" t="n"/>
      <c r="T532" s="210" t="n"/>
      <c r="U532" s="1" t="n"/>
      <c r="V532" s="18" t="n"/>
      <c r="W532" s="18" t="n"/>
      <c r="X532" s="1" t="n"/>
      <c r="Y532" s="210" t="n"/>
      <c r="Z532" s="1" t="n"/>
      <c r="AA532" s="18" t="n"/>
      <c r="AB532" s="212" t="n"/>
      <c r="AC532" s="1" t="n"/>
    </row>
    <row r="533">
      <c r="A533" s="1" t="n"/>
      <c r="B533" s="1" t="n"/>
      <c r="C533" s="1" t="n"/>
      <c r="D533" s="1" t="n"/>
      <c r="E533" s="1" t="n"/>
      <c r="F533" s="1" t="n"/>
      <c r="G533" s="1" t="n"/>
      <c r="H533" s="1" t="n"/>
      <c r="I533" s="1" t="n"/>
      <c r="J533" s="1" t="n"/>
      <c r="K533" s="18" t="n"/>
      <c r="L533" s="1" t="n"/>
      <c r="M533" s="1" t="n"/>
      <c r="N533" s="1" t="n"/>
      <c r="O533" s="1" t="n"/>
      <c r="P533" s="1" t="n"/>
      <c r="Q533" s="1" t="n"/>
      <c r="R533" s="1" t="n"/>
      <c r="S533" s="210" t="n"/>
      <c r="T533" s="210" t="n"/>
      <c r="U533" s="1" t="n"/>
      <c r="V533" s="18" t="n"/>
      <c r="W533" s="18" t="n"/>
      <c r="X533" s="1" t="n"/>
      <c r="Y533" s="210" t="n"/>
      <c r="Z533" s="1" t="n"/>
      <c r="AA533" s="18" t="n"/>
      <c r="AB533" s="212" t="n"/>
      <c r="AC533" s="1" t="n"/>
    </row>
    <row r="534">
      <c r="A534" s="1" t="n"/>
      <c r="B534" s="1" t="n"/>
      <c r="C534" s="1" t="n"/>
      <c r="D534" s="1" t="n"/>
      <c r="E534" s="1" t="n"/>
      <c r="F534" s="1" t="n"/>
      <c r="G534" s="1" t="n"/>
      <c r="H534" s="1" t="n"/>
      <c r="I534" s="1" t="n"/>
      <c r="J534" s="1" t="n"/>
      <c r="K534" s="18" t="n"/>
      <c r="L534" s="1" t="n"/>
      <c r="M534" s="1" t="n"/>
      <c r="N534" s="1" t="n"/>
      <c r="O534" s="1" t="n"/>
      <c r="P534" s="1" t="n"/>
      <c r="Q534" s="1" t="n"/>
      <c r="R534" s="1" t="n"/>
      <c r="S534" s="210" t="n"/>
      <c r="T534" s="210" t="n"/>
      <c r="U534" s="1" t="n"/>
      <c r="V534" s="18" t="n"/>
      <c r="W534" s="18" t="n"/>
      <c r="X534" s="1" t="n"/>
      <c r="Y534" s="210" t="n"/>
      <c r="Z534" s="1" t="n"/>
      <c r="AA534" s="18" t="n"/>
      <c r="AB534" s="212" t="n"/>
      <c r="AC534" s="1" t="n"/>
    </row>
    <row r="535">
      <c r="A535" s="1" t="n"/>
      <c r="B535" s="1" t="n"/>
      <c r="C535" s="1" t="n"/>
      <c r="D535" s="1" t="n"/>
      <c r="E535" s="1" t="n"/>
      <c r="F535" s="1" t="n"/>
      <c r="G535" s="1" t="n"/>
      <c r="H535" s="1" t="n"/>
      <c r="I535" s="1" t="n"/>
      <c r="J535" s="1" t="n"/>
      <c r="K535" s="18" t="n"/>
      <c r="L535" s="1" t="n"/>
      <c r="M535" s="1" t="n"/>
      <c r="N535" s="1" t="n"/>
      <c r="O535" s="1" t="n"/>
      <c r="P535" s="1" t="n"/>
      <c r="Q535" s="1" t="n"/>
      <c r="R535" s="1" t="n"/>
      <c r="S535" s="210" t="n"/>
      <c r="T535" s="210" t="n"/>
      <c r="U535" s="1" t="n"/>
      <c r="V535" s="18" t="n"/>
      <c r="W535" s="18" t="n"/>
      <c r="X535" s="1" t="n"/>
      <c r="Y535" s="210" t="n"/>
      <c r="Z535" s="1" t="n"/>
      <c r="AA535" s="18" t="n"/>
      <c r="AB535" s="212" t="n"/>
      <c r="AC535" s="1" t="n"/>
    </row>
    <row r="536">
      <c r="A536" s="1" t="n"/>
      <c r="B536" s="1" t="n"/>
      <c r="C536" s="1" t="n"/>
      <c r="D536" s="1" t="n"/>
      <c r="E536" s="1" t="n"/>
      <c r="F536" s="1" t="n"/>
      <c r="G536" s="1" t="n"/>
      <c r="H536" s="1" t="n"/>
      <c r="I536" s="1" t="n"/>
      <c r="J536" s="1" t="n"/>
      <c r="K536" s="18" t="n"/>
      <c r="L536" s="1" t="n"/>
      <c r="M536" s="1" t="n"/>
      <c r="N536" s="1" t="n"/>
      <c r="O536" s="1" t="n"/>
      <c r="P536" s="1" t="n"/>
      <c r="Q536" s="1" t="n"/>
      <c r="R536" s="1" t="n"/>
      <c r="S536" s="210" t="n"/>
      <c r="T536" s="210" t="n"/>
      <c r="U536" s="1" t="n"/>
      <c r="V536" s="18" t="n"/>
      <c r="W536" s="18" t="n"/>
      <c r="X536" s="1" t="n"/>
      <c r="Y536" s="210" t="n"/>
      <c r="Z536" s="1" t="n"/>
      <c r="AA536" s="18" t="n"/>
      <c r="AB536" s="212" t="n"/>
      <c r="AC536" s="1" t="n"/>
    </row>
    <row r="537">
      <c r="A537" s="1" t="n"/>
      <c r="B537" s="1" t="n"/>
      <c r="C537" s="1" t="n"/>
      <c r="D537" s="1" t="n"/>
      <c r="E537" s="1" t="n"/>
      <c r="F537" s="1" t="n"/>
      <c r="G537" s="1" t="n"/>
      <c r="H537" s="1" t="n"/>
      <c r="I537" s="1" t="n"/>
      <c r="J537" s="1" t="n"/>
      <c r="K537" s="18" t="n"/>
      <c r="L537" s="1" t="n"/>
      <c r="M537" s="1" t="n"/>
      <c r="N537" s="1" t="n"/>
      <c r="O537" s="1" t="n"/>
      <c r="P537" s="1" t="n"/>
      <c r="Q537" s="1" t="n"/>
      <c r="R537" s="1" t="n"/>
      <c r="S537" s="210" t="n"/>
      <c r="T537" s="210" t="n"/>
      <c r="U537" s="1" t="n"/>
      <c r="V537" s="18" t="n"/>
      <c r="W537" s="18" t="n"/>
      <c r="X537" s="1" t="n"/>
      <c r="Y537" s="210" t="n"/>
      <c r="Z537" s="1" t="n"/>
      <c r="AA537" s="18" t="n"/>
      <c r="AB537" s="212" t="n"/>
      <c r="AC537" s="1" t="n"/>
    </row>
    <row r="538">
      <c r="A538" s="1" t="n"/>
      <c r="B538" s="1" t="n"/>
      <c r="C538" s="1" t="n"/>
      <c r="D538" s="1" t="n"/>
      <c r="E538" s="1" t="n"/>
      <c r="F538" s="1" t="n"/>
      <c r="G538" s="1" t="n"/>
      <c r="H538" s="1" t="n"/>
      <c r="I538" s="1" t="n"/>
      <c r="J538" s="1" t="n"/>
      <c r="K538" s="18" t="n"/>
      <c r="L538" s="1" t="n"/>
      <c r="M538" s="1" t="n"/>
      <c r="N538" s="1" t="n"/>
      <c r="O538" s="1" t="n"/>
      <c r="P538" s="1" t="n"/>
      <c r="Q538" s="1" t="n"/>
      <c r="R538" s="1" t="n"/>
      <c r="S538" s="210" t="n"/>
      <c r="T538" s="210" t="n"/>
      <c r="U538" s="1" t="n"/>
      <c r="V538" s="18" t="n"/>
      <c r="W538" s="18" t="n"/>
      <c r="X538" s="1" t="n"/>
      <c r="Y538" s="210" t="n"/>
      <c r="Z538" s="1" t="n"/>
      <c r="AA538" s="18" t="n"/>
      <c r="AB538" s="212" t="n"/>
      <c r="AC538" s="1" t="n"/>
    </row>
    <row r="539">
      <c r="A539" s="1" t="n"/>
      <c r="B539" s="1" t="n"/>
      <c r="C539" s="1" t="n"/>
      <c r="D539" s="1" t="n"/>
      <c r="E539" s="1" t="n"/>
      <c r="F539" s="1" t="n"/>
      <c r="G539" s="1" t="n"/>
      <c r="H539" s="1" t="n"/>
      <c r="I539" s="1" t="n"/>
      <c r="J539" s="1" t="n"/>
      <c r="K539" s="18" t="n"/>
      <c r="L539" s="1" t="n"/>
      <c r="M539" s="1" t="n"/>
      <c r="N539" s="1" t="n"/>
      <c r="O539" s="1" t="n"/>
      <c r="P539" s="1" t="n"/>
      <c r="Q539" s="1" t="n"/>
      <c r="R539" s="1" t="n"/>
      <c r="S539" s="210" t="n"/>
      <c r="T539" s="210" t="n"/>
      <c r="U539" s="1" t="n"/>
      <c r="V539" s="18" t="n"/>
      <c r="W539" s="18" t="n"/>
      <c r="X539" s="1" t="n"/>
      <c r="Y539" s="210" t="n"/>
      <c r="Z539" s="1" t="n"/>
      <c r="AA539" s="18" t="n"/>
      <c r="AB539" s="212" t="n"/>
      <c r="AC539" s="1" t="n"/>
    </row>
    <row r="540">
      <c r="A540" s="1" t="n"/>
      <c r="B540" s="1" t="n"/>
      <c r="C540" s="1" t="n"/>
      <c r="D540" s="1" t="n"/>
      <c r="E540" s="1" t="n"/>
      <c r="F540" s="1" t="n"/>
      <c r="G540" s="1" t="n"/>
      <c r="H540" s="1" t="n"/>
      <c r="I540" s="1" t="n"/>
      <c r="J540" s="1" t="n"/>
      <c r="K540" s="18" t="n"/>
      <c r="L540" s="1" t="n"/>
      <c r="M540" s="1" t="n"/>
      <c r="N540" s="1" t="n"/>
      <c r="O540" s="1" t="n"/>
      <c r="P540" s="1" t="n"/>
      <c r="Q540" s="1" t="n"/>
      <c r="R540" s="1" t="n"/>
      <c r="S540" s="210" t="n"/>
      <c r="T540" s="210" t="n"/>
      <c r="U540" s="1" t="n"/>
      <c r="V540" s="18" t="n"/>
      <c r="W540" s="18" t="n"/>
      <c r="X540" s="1" t="n"/>
      <c r="Y540" s="210" t="n"/>
      <c r="Z540" s="1" t="n"/>
      <c r="AA540" s="18" t="n"/>
      <c r="AB540" s="212" t="n"/>
      <c r="AC540" s="1" t="n"/>
    </row>
    <row r="541">
      <c r="A541" s="1" t="n"/>
      <c r="B541" s="1" t="n"/>
      <c r="C541" s="1" t="n"/>
      <c r="D541" s="1" t="n"/>
      <c r="E541" s="1" t="n"/>
      <c r="F541" s="1" t="n"/>
      <c r="G541" s="1" t="n"/>
      <c r="H541" s="1" t="n"/>
      <c r="I541" s="1" t="n"/>
      <c r="J541" s="1" t="n"/>
      <c r="K541" s="18" t="n"/>
      <c r="L541" s="1" t="n"/>
      <c r="M541" s="1" t="n"/>
      <c r="N541" s="1" t="n"/>
      <c r="O541" s="1" t="n"/>
      <c r="P541" s="1" t="n"/>
      <c r="Q541" s="1" t="n"/>
      <c r="R541" s="1" t="n"/>
      <c r="S541" s="210" t="n"/>
      <c r="T541" s="210" t="n"/>
      <c r="U541" s="1" t="n"/>
      <c r="V541" s="18" t="n"/>
      <c r="W541" s="18" t="n"/>
      <c r="X541" s="1" t="n"/>
      <c r="Y541" s="210" t="n"/>
      <c r="Z541" s="1" t="n"/>
      <c r="AA541" s="18" t="n"/>
      <c r="AB541" s="212" t="n"/>
      <c r="AC541" s="1" t="n"/>
    </row>
    <row r="542">
      <c r="A542" s="1" t="n"/>
      <c r="B542" s="1" t="n"/>
      <c r="C542" s="1" t="n"/>
      <c r="D542" s="1" t="n"/>
      <c r="E542" s="1" t="n"/>
      <c r="F542" s="1" t="n"/>
      <c r="G542" s="1" t="n"/>
      <c r="H542" s="1" t="n"/>
      <c r="I542" s="1" t="n"/>
      <c r="J542" s="1" t="n"/>
      <c r="K542" s="18" t="n"/>
      <c r="L542" s="1" t="n"/>
      <c r="M542" s="1" t="n"/>
      <c r="N542" s="1" t="n"/>
      <c r="O542" s="1" t="n"/>
      <c r="P542" s="1" t="n"/>
      <c r="Q542" s="1" t="n"/>
      <c r="R542" s="1" t="n"/>
      <c r="S542" s="210" t="n"/>
      <c r="T542" s="210" t="n"/>
      <c r="U542" s="1" t="n"/>
      <c r="V542" s="18" t="n"/>
      <c r="W542" s="18" t="n"/>
      <c r="X542" s="1" t="n"/>
      <c r="Y542" s="210" t="n"/>
      <c r="Z542" s="1" t="n"/>
      <c r="AA542" s="18" t="n"/>
      <c r="AB542" s="212" t="n"/>
      <c r="AC542" s="1" t="n"/>
    </row>
    <row r="543">
      <c r="A543" s="1" t="n"/>
      <c r="B543" s="1" t="n"/>
      <c r="C543" s="1" t="n"/>
      <c r="D543" s="1" t="n"/>
      <c r="E543" s="1" t="n"/>
      <c r="F543" s="1" t="n"/>
      <c r="G543" s="1" t="n"/>
      <c r="H543" s="1" t="n"/>
      <c r="I543" s="1" t="n"/>
      <c r="J543" s="1" t="n"/>
      <c r="K543" s="18" t="n"/>
      <c r="L543" s="1" t="n"/>
      <c r="M543" s="1" t="n"/>
      <c r="N543" s="1" t="n"/>
      <c r="O543" s="1" t="n"/>
      <c r="P543" s="1" t="n"/>
      <c r="Q543" s="1" t="n"/>
      <c r="R543" s="1" t="n"/>
      <c r="S543" s="210" t="n"/>
      <c r="T543" s="210" t="n"/>
      <c r="U543" s="1" t="n"/>
      <c r="V543" s="18" t="n"/>
      <c r="W543" s="18" t="n"/>
      <c r="X543" s="1" t="n"/>
      <c r="Y543" s="210" t="n"/>
      <c r="Z543" s="1" t="n"/>
      <c r="AA543" s="18" t="n"/>
      <c r="AB543" s="212" t="n"/>
      <c r="AC543" s="1" t="n"/>
    </row>
    <row r="544">
      <c r="A544" s="1" t="n"/>
      <c r="B544" s="1" t="n"/>
      <c r="C544" s="1" t="n"/>
      <c r="D544" s="1" t="n"/>
      <c r="E544" s="1" t="n"/>
      <c r="F544" s="1" t="n"/>
      <c r="G544" s="1" t="n"/>
      <c r="H544" s="1" t="n"/>
      <c r="I544" s="1" t="n"/>
      <c r="J544" s="1" t="n"/>
      <c r="K544" s="18" t="n"/>
      <c r="L544" s="1" t="n"/>
      <c r="M544" s="1" t="n"/>
      <c r="N544" s="1" t="n"/>
      <c r="O544" s="1" t="n"/>
      <c r="P544" s="1" t="n"/>
      <c r="Q544" s="1" t="n"/>
      <c r="R544" s="1" t="n"/>
      <c r="S544" s="210" t="n"/>
      <c r="T544" s="210" t="n"/>
      <c r="U544" s="1" t="n"/>
      <c r="V544" s="18" t="n"/>
      <c r="W544" s="18" t="n"/>
      <c r="X544" s="1" t="n"/>
      <c r="Y544" s="210" t="n"/>
      <c r="Z544" s="1" t="n"/>
      <c r="AA544" s="18" t="n"/>
      <c r="AB544" s="212" t="n"/>
      <c r="AC544" s="1" t="n"/>
    </row>
    <row r="545">
      <c r="A545" s="1" t="n"/>
      <c r="B545" s="1" t="n"/>
      <c r="C545" s="1" t="n"/>
      <c r="D545" s="1" t="n"/>
      <c r="E545" s="1" t="n"/>
      <c r="F545" s="1" t="n"/>
      <c r="G545" s="1" t="n"/>
      <c r="H545" s="1" t="n"/>
      <c r="I545" s="1" t="n"/>
      <c r="J545" s="1" t="n"/>
      <c r="K545" s="18" t="n"/>
      <c r="L545" s="1" t="n"/>
      <c r="M545" s="1" t="n"/>
      <c r="N545" s="1" t="n"/>
      <c r="O545" s="1" t="n"/>
      <c r="P545" s="1" t="n"/>
      <c r="Q545" s="1" t="n"/>
      <c r="R545" s="1" t="n"/>
      <c r="S545" s="210" t="n"/>
      <c r="T545" s="210" t="n"/>
      <c r="U545" s="1" t="n"/>
      <c r="V545" s="18" t="n"/>
      <c r="W545" s="18" t="n"/>
      <c r="X545" s="1" t="n"/>
      <c r="Y545" s="210" t="n"/>
      <c r="Z545" s="1" t="n"/>
      <c r="AA545" s="18" t="n"/>
      <c r="AB545" s="212" t="n"/>
      <c r="AC545" s="1" t="n"/>
    </row>
    <row r="546">
      <c r="A546" s="1" t="n"/>
      <c r="B546" s="1" t="n"/>
      <c r="C546" s="1" t="n"/>
      <c r="D546" s="1" t="n"/>
      <c r="E546" s="1" t="n"/>
      <c r="F546" s="1" t="n"/>
      <c r="G546" s="1" t="n"/>
      <c r="H546" s="1" t="n"/>
      <c r="I546" s="1" t="n"/>
      <c r="J546" s="1" t="n"/>
      <c r="K546" s="18" t="n"/>
      <c r="L546" s="1" t="n"/>
      <c r="M546" s="1" t="n"/>
      <c r="N546" s="1" t="n"/>
      <c r="O546" s="1" t="n"/>
      <c r="P546" s="1" t="n"/>
      <c r="Q546" s="1" t="n"/>
      <c r="R546" s="1" t="n"/>
      <c r="S546" s="210" t="n"/>
      <c r="T546" s="210" t="n"/>
      <c r="U546" s="1" t="n"/>
      <c r="V546" s="18" t="n"/>
      <c r="W546" s="18" t="n"/>
      <c r="X546" s="1" t="n"/>
      <c r="Y546" s="210" t="n"/>
      <c r="Z546" s="1" t="n"/>
      <c r="AA546" s="18" t="n"/>
      <c r="AB546" s="212" t="n"/>
      <c r="AC546" s="1" t="n"/>
    </row>
    <row r="547">
      <c r="A547" s="1" t="n"/>
      <c r="B547" s="1" t="n"/>
      <c r="C547" s="1" t="n"/>
      <c r="D547" s="1" t="n"/>
      <c r="E547" s="1" t="n"/>
      <c r="F547" s="1" t="n"/>
      <c r="G547" s="1" t="n"/>
      <c r="H547" s="1" t="n"/>
      <c r="I547" s="1" t="n"/>
      <c r="J547" s="1" t="n"/>
      <c r="K547" s="18" t="n"/>
      <c r="L547" s="1" t="n"/>
      <c r="M547" s="1" t="n"/>
      <c r="N547" s="1" t="n"/>
      <c r="O547" s="1" t="n"/>
      <c r="P547" s="1" t="n"/>
      <c r="Q547" s="1" t="n"/>
      <c r="R547" s="1" t="n"/>
      <c r="S547" s="210" t="n"/>
      <c r="T547" s="210" t="n"/>
      <c r="U547" s="1" t="n"/>
      <c r="V547" s="18" t="n"/>
      <c r="W547" s="18" t="n"/>
      <c r="X547" s="1" t="n"/>
      <c r="Y547" s="210" t="n"/>
      <c r="Z547" s="1" t="n"/>
      <c r="AA547" s="18" t="n"/>
      <c r="AB547" s="212" t="n"/>
      <c r="AC547" s="1" t="n"/>
    </row>
    <row r="548">
      <c r="A548" s="1" t="n"/>
      <c r="B548" s="1" t="n"/>
      <c r="C548" s="1" t="n"/>
      <c r="D548" s="1" t="n"/>
      <c r="E548" s="1" t="n"/>
      <c r="F548" s="1" t="n"/>
      <c r="G548" s="1" t="n"/>
      <c r="H548" s="1" t="n"/>
      <c r="I548" s="1" t="n"/>
      <c r="J548" s="1" t="n"/>
      <c r="K548" s="18" t="n"/>
      <c r="L548" s="1" t="n"/>
      <c r="M548" s="1" t="n"/>
      <c r="N548" s="1" t="n"/>
      <c r="O548" s="1" t="n"/>
      <c r="P548" s="1" t="n"/>
      <c r="Q548" s="1" t="n"/>
      <c r="R548" s="1" t="n"/>
      <c r="S548" s="210" t="n"/>
      <c r="T548" s="210" t="n"/>
      <c r="U548" s="1" t="n"/>
      <c r="V548" s="18" t="n"/>
      <c r="W548" s="18" t="n"/>
      <c r="X548" s="1" t="n"/>
      <c r="Y548" s="210" t="n"/>
      <c r="Z548" s="1" t="n"/>
      <c r="AA548" s="18" t="n"/>
      <c r="AB548" s="212" t="n"/>
      <c r="AC548" s="1" t="n"/>
    </row>
    <row r="549">
      <c r="A549" s="1" t="n"/>
      <c r="B549" s="1" t="n"/>
      <c r="C549" s="1" t="n"/>
      <c r="D549" s="1" t="n"/>
      <c r="E549" s="1" t="n"/>
      <c r="F549" s="1" t="n"/>
      <c r="G549" s="1" t="n"/>
      <c r="H549" s="1" t="n"/>
      <c r="I549" s="1" t="n"/>
      <c r="J549" s="1" t="n"/>
      <c r="K549" s="18" t="n"/>
      <c r="L549" s="1" t="n"/>
      <c r="M549" s="1" t="n"/>
      <c r="N549" s="1" t="n"/>
      <c r="O549" s="1" t="n"/>
      <c r="P549" s="1" t="n"/>
      <c r="Q549" s="1" t="n"/>
      <c r="R549" s="1" t="n"/>
      <c r="S549" s="210" t="n"/>
      <c r="T549" s="210" t="n"/>
      <c r="U549" s="1" t="n"/>
      <c r="V549" s="18" t="n"/>
      <c r="W549" s="18" t="n"/>
      <c r="X549" s="1" t="n"/>
      <c r="Y549" s="210" t="n"/>
      <c r="Z549" s="1" t="n"/>
      <c r="AA549" s="18" t="n"/>
      <c r="AB549" s="212" t="n"/>
      <c r="AC549" s="1" t="n"/>
    </row>
    <row r="550">
      <c r="A550" s="1" t="n"/>
      <c r="B550" s="1" t="n"/>
      <c r="C550" s="1" t="n"/>
      <c r="D550" s="1" t="n"/>
      <c r="E550" s="1" t="n"/>
      <c r="F550" s="1" t="n"/>
      <c r="G550" s="1" t="n"/>
      <c r="H550" s="1" t="n"/>
      <c r="I550" s="1" t="n"/>
      <c r="J550" s="1" t="n"/>
      <c r="K550" s="18" t="n"/>
      <c r="L550" s="1" t="n"/>
      <c r="M550" s="1" t="n"/>
      <c r="N550" s="1" t="n"/>
      <c r="O550" s="1" t="n"/>
      <c r="P550" s="1" t="n"/>
      <c r="Q550" s="1" t="n"/>
      <c r="R550" s="1" t="n"/>
      <c r="S550" s="210" t="n"/>
      <c r="T550" s="210" t="n"/>
      <c r="U550" s="1" t="n"/>
      <c r="V550" s="18" t="n"/>
      <c r="W550" s="18" t="n"/>
      <c r="X550" s="1" t="n"/>
      <c r="Y550" s="210" t="n"/>
      <c r="Z550" s="1" t="n"/>
      <c r="AA550" s="18" t="n"/>
      <c r="AB550" s="212" t="n"/>
      <c r="AC550" s="1" t="n"/>
    </row>
    <row r="551">
      <c r="A551" s="1" t="n"/>
      <c r="B551" s="1" t="n"/>
      <c r="C551" s="1" t="n"/>
      <c r="D551" s="1" t="n"/>
      <c r="E551" s="1" t="n"/>
      <c r="F551" s="1" t="n"/>
      <c r="G551" s="1" t="n"/>
      <c r="H551" s="1" t="n"/>
      <c r="I551" s="1" t="n"/>
      <c r="J551" s="1" t="n"/>
      <c r="K551" s="18" t="n"/>
      <c r="L551" s="1" t="n"/>
      <c r="M551" s="1" t="n"/>
      <c r="N551" s="1" t="n"/>
      <c r="O551" s="1" t="n"/>
      <c r="P551" s="1" t="n"/>
      <c r="Q551" s="1" t="n"/>
      <c r="R551" s="1" t="n"/>
      <c r="S551" s="210" t="n"/>
      <c r="T551" s="210" t="n"/>
      <c r="U551" s="1" t="n"/>
      <c r="V551" s="18" t="n"/>
      <c r="W551" s="18" t="n"/>
      <c r="X551" s="1" t="n"/>
      <c r="Y551" s="210" t="n"/>
      <c r="Z551" s="1" t="n"/>
      <c r="AA551" s="18" t="n"/>
      <c r="AB551" s="212" t="n"/>
      <c r="AC551" s="1" t="n"/>
    </row>
    <row r="552">
      <c r="A552" s="1" t="n"/>
      <c r="B552" s="1" t="n"/>
      <c r="C552" s="1" t="n"/>
      <c r="D552" s="1" t="n"/>
      <c r="E552" s="1" t="n"/>
      <c r="F552" s="1" t="n"/>
      <c r="G552" s="1" t="n"/>
      <c r="H552" s="1" t="n"/>
      <c r="I552" s="1" t="n"/>
      <c r="J552" s="1" t="n"/>
      <c r="K552" s="18" t="n"/>
      <c r="L552" s="1" t="n"/>
      <c r="M552" s="1" t="n"/>
      <c r="N552" s="1" t="n"/>
      <c r="O552" s="1" t="n"/>
      <c r="P552" s="1" t="n"/>
      <c r="Q552" s="1" t="n"/>
      <c r="R552" s="1" t="n"/>
      <c r="S552" s="210" t="n"/>
      <c r="T552" s="210" t="n"/>
      <c r="U552" s="1" t="n"/>
      <c r="V552" s="18" t="n"/>
      <c r="W552" s="18" t="n"/>
      <c r="X552" s="1" t="n"/>
      <c r="Y552" s="210" t="n"/>
      <c r="Z552" s="1" t="n"/>
      <c r="AA552" s="18" t="n"/>
      <c r="AB552" s="212" t="n"/>
      <c r="AC552" s="1" t="n"/>
    </row>
    <row r="553">
      <c r="A553" s="1" t="n"/>
      <c r="B553" s="1" t="n"/>
      <c r="C553" s="1" t="n"/>
      <c r="D553" s="1" t="n"/>
      <c r="E553" s="1" t="n"/>
      <c r="F553" s="1" t="n"/>
      <c r="G553" s="1" t="n"/>
      <c r="H553" s="1" t="n"/>
      <c r="I553" s="1" t="n"/>
      <c r="J553" s="1" t="n"/>
      <c r="K553" s="18" t="n"/>
      <c r="L553" s="1" t="n"/>
      <c r="M553" s="1" t="n"/>
      <c r="N553" s="1" t="n"/>
      <c r="O553" s="1" t="n"/>
      <c r="P553" s="1" t="n"/>
      <c r="Q553" s="1" t="n"/>
      <c r="R553" s="1" t="n"/>
      <c r="S553" s="210" t="n"/>
      <c r="T553" s="210" t="n"/>
      <c r="U553" s="1" t="n"/>
      <c r="V553" s="18" t="n"/>
      <c r="W553" s="18" t="n"/>
      <c r="X553" s="1" t="n"/>
      <c r="Y553" s="210" t="n"/>
      <c r="Z553" s="1" t="n"/>
      <c r="AA553" s="18" t="n"/>
      <c r="AB553" s="212" t="n"/>
      <c r="AC553" s="1" t="n"/>
    </row>
    <row r="554">
      <c r="A554" s="1" t="n"/>
      <c r="B554" s="1" t="n"/>
      <c r="C554" s="1" t="n"/>
      <c r="D554" s="1" t="n"/>
      <c r="E554" s="1" t="n"/>
      <c r="F554" s="1" t="n"/>
      <c r="G554" s="1" t="n"/>
      <c r="H554" s="1" t="n"/>
      <c r="I554" s="1" t="n"/>
      <c r="J554" s="1" t="n"/>
      <c r="K554" s="18" t="n"/>
      <c r="L554" s="1" t="n"/>
      <c r="M554" s="1" t="n"/>
      <c r="N554" s="1" t="n"/>
      <c r="O554" s="1" t="n"/>
      <c r="P554" s="1" t="n"/>
      <c r="Q554" s="1" t="n"/>
      <c r="R554" s="1" t="n"/>
      <c r="S554" s="210" t="n"/>
      <c r="T554" s="210" t="n"/>
      <c r="U554" s="1" t="n"/>
      <c r="V554" s="18" t="n"/>
      <c r="W554" s="18" t="n"/>
      <c r="X554" s="1" t="n"/>
      <c r="Y554" s="210" t="n"/>
      <c r="Z554" s="1" t="n"/>
      <c r="AA554" s="18" t="n"/>
      <c r="AB554" s="212" t="n"/>
      <c r="AC554" s="1" t="n"/>
    </row>
    <row r="555">
      <c r="A555" s="1" t="n"/>
      <c r="B555" s="1" t="n"/>
      <c r="C555" s="1" t="n"/>
      <c r="D555" s="1" t="n"/>
      <c r="E555" s="1" t="n"/>
      <c r="F555" s="1" t="n"/>
      <c r="G555" s="1" t="n"/>
      <c r="H555" s="1" t="n"/>
      <c r="I555" s="1" t="n"/>
      <c r="J555" s="1" t="n"/>
      <c r="K555" s="18" t="n"/>
      <c r="L555" s="1" t="n"/>
      <c r="M555" s="1" t="n"/>
      <c r="N555" s="1" t="n"/>
      <c r="O555" s="1" t="n"/>
      <c r="P555" s="1" t="n"/>
      <c r="Q555" s="1" t="n"/>
      <c r="R555" s="1" t="n"/>
      <c r="S555" s="210" t="n"/>
      <c r="T555" s="210" t="n"/>
      <c r="U555" s="1" t="n"/>
      <c r="V555" s="18" t="n"/>
      <c r="W555" s="18" t="n"/>
      <c r="X555" s="1" t="n"/>
      <c r="Y555" s="210" t="n"/>
      <c r="Z555" s="1" t="n"/>
      <c r="AA555" s="18" t="n"/>
      <c r="AB555" s="212" t="n"/>
      <c r="AC555" s="1" t="n"/>
    </row>
    <row r="556">
      <c r="A556" s="1" t="n"/>
      <c r="B556" s="1" t="n"/>
      <c r="C556" s="1" t="n"/>
      <c r="D556" s="1" t="n"/>
      <c r="E556" s="1" t="n"/>
      <c r="F556" s="1" t="n"/>
      <c r="G556" s="1" t="n"/>
      <c r="H556" s="1" t="n"/>
      <c r="I556" s="1" t="n"/>
      <c r="J556" s="1" t="n"/>
      <c r="K556" s="18" t="n"/>
      <c r="L556" s="1" t="n"/>
      <c r="M556" s="1" t="n"/>
      <c r="N556" s="1" t="n"/>
      <c r="O556" s="1" t="n"/>
      <c r="P556" s="1" t="n"/>
      <c r="Q556" s="1" t="n"/>
      <c r="R556" s="1" t="n"/>
      <c r="S556" s="210" t="n"/>
      <c r="T556" s="210" t="n"/>
      <c r="U556" s="1" t="n"/>
      <c r="V556" s="18" t="n"/>
      <c r="W556" s="18" t="n"/>
      <c r="X556" s="1" t="n"/>
      <c r="Y556" s="210" t="n"/>
      <c r="Z556" s="1" t="n"/>
      <c r="AA556" s="18" t="n"/>
      <c r="AB556" s="212" t="n"/>
      <c r="AC556" s="1" t="n"/>
    </row>
    <row r="557">
      <c r="A557" s="1" t="n"/>
      <c r="B557" s="1" t="n"/>
      <c r="C557" s="1" t="n"/>
      <c r="D557" s="1" t="n"/>
      <c r="E557" s="1" t="n"/>
      <c r="F557" s="1" t="n"/>
      <c r="G557" s="1" t="n"/>
      <c r="H557" s="1" t="n"/>
      <c r="I557" s="1" t="n"/>
      <c r="J557" s="1" t="n"/>
      <c r="K557" s="18" t="n"/>
      <c r="L557" s="1" t="n"/>
      <c r="M557" s="1" t="n"/>
      <c r="N557" s="1" t="n"/>
      <c r="O557" s="1" t="n"/>
      <c r="P557" s="1" t="n"/>
      <c r="Q557" s="1" t="n"/>
      <c r="R557" s="1" t="n"/>
      <c r="S557" s="210" t="n"/>
      <c r="T557" s="210" t="n"/>
      <c r="U557" s="1" t="n"/>
      <c r="V557" s="18" t="n"/>
      <c r="W557" s="18" t="n"/>
      <c r="X557" s="1" t="n"/>
      <c r="Y557" s="210" t="n"/>
      <c r="Z557" s="1" t="n"/>
      <c r="AA557" s="18" t="n"/>
      <c r="AB557" s="212" t="n"/>
      <c r="AC557" s="1" t="n"/>
    </row>
    <row r="558">
      <c r="A558" s="1" t="n"/>
      <c r="B558" s="1" t="n"/>
      <c r="C558" s="1" t="n"/>
      <c r="D558" s="1" t="n"/>
      <c r="E558" s="1" t="n"/>
      <c r="F558" s="1" t="n"/>
      <c r="G558" s="1" t="n"/>
      <c r="H558" s="1" t="n"/>
      <c r="I558" s="1" t="n"/>
      <c r="J558" s="1" t="n"/>
      <c r="K558" s="18" t="n"/>
      <c r="L558" s="1" t="n"/>
      <c r="M558" s="1" t="n"/>
      <c r="N558" s="1" t="n"/>
      <c r="O558" s="1" t="n"/>
      <c r="P558" s="1" t="n"/>
      <c r="Q558" s="1" t="n"/>
      <c r="R558" s="1" t="n"/>
      <c r="S558" s="210" t="n"/>
      <c r="T558" s="210" t="n"/>
      <c r="U558" s="1" t="n"/>
      <c r="V558" s="18" t="n"/>
      <c r="W558" s="18" t="n"/>
      <c r="X558" s="1" t="n"/>
      <c r="Y558" s="210" t="n"/>
      <c r="Z558" s="1" t="n"/>
      <c r="AA558" s="18" t="n"/>
      <c r="AB558" s="212" t="n"/>
      <c r="AC558" s="1" t="n"/>
    </row>
    <row r="559">
      <c r="A559" s="1" t="n"/>
      <c r="B559" s="1" t="n"/>
      <c r="C559" s="1" t="n"/>
      <c r="D559" s="1" t="n"/>
      <c r="E559" s="1" t="n"/>
      <c r="F559" s="1" t="n"/>
      <c r="G559" s="1" t="n"/>
      <c r="H559" s="1" t="n"/>
      <c r="I559" s="1" t="n"/>
      <c r="J559" s="1" t="n"/>
      <c r="K559" s="18" t="n"/>
      <c r="L559" s="1" t="n"/>
      <c r="M559" s="1" t="n"/>
      <c r="N559" s="1" t="n"/>
      <c r="O559" s="1" t="n"/>
      <c r="P559" s="1" t="n"/>
      <c r="Q559" s="1" t="n"/>
      <c r="R559" s="1" t="n"/>
      <c r="S559" s="210" t="n"/>
      <c r="T559" s="210" t="n"/>
      <c r="U559" s="1" t="n"/>
      <c r="V559" s="18" t="n"/>
      <c r="W559" s="18" t="n"/>
      <c r="X559" s="1" t="n"/>
      <c r="Y559" s="210" t="n"/>
      <c r="Z559" s="1" t="n"/>
      <c r="AA559" s="18" t="n"/>
      <c r="AB559" s="212" t="n"/>
      <c r="AC559" s="1" t="n"/>
    </row>
    <row r="560">
      <c r="A560" s="1" t="n"/>
      <c r="B560" s="1" t="n"/>
      <c r="C560" s="1" t="n"/>
      <c r="D560" s="1" t="n"/>
      <c r="E560" s="1" t="n"/>
      <c r="F560" s="1" t="n"/>
      <c r="G560" s="1" t="n"/>
      <c r="H560" s="1" t="n"/>
      <c r="I560" s="1" t="n"/>
      <c r="J560" s="1" t="n"/>
      <c r="K560" s="18" t="n"/>
      <c r="L560" s="1" t="n"/>
      <c r="M560" s="1" t="n"/>
      <c r="N560" s="1" t="n"/>
      <c r="O560" s="1" t="n"/>
      <c r="P560" s="1" t="n"/>
      <c r="Q560" s="1" t="n"/>
      <c r="R560" s="1" t="n"/>
      <c r="S560" s="210" t="n"/>
      <c r="T560" s="210" t="n"/>
      <c r="U560" s="1" t="n"/>
      <c r="V560" s="18" t="n"/>
      <c r="W560" s="18" t="n"/>
      <c r="X560" s="1" t="n"/>
      <c r="Y560" s="210" t="n"/>
      <c r="Z560" s="1" t="n"/>
      <c r="AA560" s="18" t="n"/>
      <c r="AB560" s="212" t="n"/>
      <c r="AC560" s="1" t="n"/>
    </row>
    <row r="561">
      <c r="A561" s="1" t="n"/>
      <c r="B561" s="1" t="n"/>
      <c r="C561" s="1" t="n"/>
      <c r="D561" s="1" t="n"/>
      <c r="E561" s="1" t="n"/>
      <c r="F561" s="1" t="n"/>
      <c r="G561" s="1" t="n"/>
      <c r="H561" s="1" t="n"/>
      <c r="I561" s="1" t="n"/>
      <c r="J561" s="1" t="n"/>
      <c r="K561" s="18" t="n"/>
      <c r="L561" s="1" t="n"/>
      <c r="M561" s="1" t="n"/>
      <c r="N561" s="1" t="n"/>
      <c r="O561" s="1" t="n"/>
      <c r="P561" s="1" t="n"/>
      <c r="Q561" s="1" t="n"/>
      <c r="R561" s="1" t="n"/>
      <c r="S561" s="210" t="n"/>
      <c r="T561" s="210" t="n"/>
      <c r="U561" s="1" t="n"/>
      <c r="V561" s="18" t="n"/>
      <c r="W561" s="18" t="n"/>
      <c r="X561" s="1" t="n"/>
      <c r="Y561" s="210" t="n"/>
      <c r="Z561" s="1" t="n"/>
      <c r="AA561" s="18" t="n"/>
      <c r="AB561" s="212" t="n"/>
      <c r="AC561" s="1" t="n"/>
    </row>
    <row r="562">
      <c r="A562" s="1" t="n"/>
      <c r="B562" s="1" t="n"/>
      <c r="C562" s="1" t="n"/>
      <c r="D562" s="1" t="n"/>
      <c r="E562" s="1" t="n"/>
      <c r="F562" s="1" t="n"/>
      <c r="G562" s="1" t="n"/>
      <c r="H562" s="1" t="n"/>
      <c r="I562" s="1" t="n"/>
      <c r="J562" s="1" t="n"/>
      <c r="K562" s="18" t="n"/>
      <c r="L562" s="1" t="n"/>
      <c r="M562" s="1" t="n"/>
      <c r="N562" s="1" t="n"/>
      <c r="O562" s="1" t="n"/>
      <c r="P562" s="1" t="n"/>
      <c r="Q562" s="1" t="n"/>
      <c r="R562" s="1" t="n"/>
      <c r="S562" s="210" t="n"/>
      <c r="T562" s="210" t="n"/>
      <c r="U562" s="1" t="n"/>
      <c r="V562" s="18" t="n"/>
      <c r="W562" s="18" t="n"/>
      <c r="X562" s="1" t="n"/>
      <c r="Y562" s="210" t="n"/>
      <c r="Z562" s="1" t="n"/>
      <c r="AA562" s="18" t="n"/>
      <c r="AB562" s="212" t="n"/>
      <c r="AC562" s="1" t="n"/>
    </row>
    <row r="563">
      <c r="A563" s="1" t="n"/>
      <c r="B563" s="1" t="n"/>
      <c r="C563" s="1" t="n"/>
      <c r="D563" s="1" t="n"/>
      <c r="E563" s="1" t="n"/>
      <c r="F563" s="1" t="n"/>
      <c r="G563" s="1" t="n"/>
      <c r="H563" s="1" t="n"/>
      <c r="I563" s="1" t="n"/>
      <c r="J563" s="1" t="n"/>
      <c r="K563" s="18" t="n"/>
      <c r="L563" s="1" t="n"/>
      <c r="M563" s="1" t="n"/>
      <c r="N563" s="1" t="n"/>
      <c r="O563" s="1" t="n"/>
      <c r="P563" s="1" t="n"/>
      <c r="Q563" s="1" t="n"/>
      <c r="R563" s="1" t="n"/>
      <c r="S563" s="210" t="n"/>
      <c r="T563" s="210" t="n"/>
      <c r="U563" s="1" t="n"/>
      <c r="V563" s="18" t="n"/>
      <c r="W563" s="18" t="n"/>
      <c r="X563" s="1" t="n"/>
      <c r="Y563" s="210" t="n"/>
      <c r="Z563" s="1" t="n"/>
      <c r="AA563" s="18" t="n"/>
      <c r="AB563" s="212" t="n"/>
      <c r="AC563" s="1" t="n"/>
    </row>
    <row r="564">
      <c r="A564" s="1" t="n"/>
      <c r="B564" s="1" t="n"/>
      <c r="C564" s="1" t="n"/>
      <c r="D564" s="1" t="n"/>
      <c r="E564" s="1" t="n"/>
      <c r="F564" s="1" t="n"/>
      <c r="G564" s="1" t="n"/>
      <c r="H564" s="1" t="n"/>
      <c r="I564" s="1" t="n"/>
      <c r="J564" s="1" t="n"/>
      <c r="K564" s="18" t="n"/>
      <c r="L564" s="1" t="n"/>
      <c r="M564" s="1" t="n"/>
      <c r="N564" s="1" t="n"/>
      <c r="O564" s="1" t="n"/>
      <c r="P564" s="1" t="n"/>
      <c r="Q564" s="1" t="n"/>
      <c r="R564" s="1" t="n"/>
      <c r="S564" s="210" t="n"/>
      <c r="T564" s="210" t="n"/>
      <c r="U564" s="1" t="n"/>
      <c r="V564" s="18" t="n"/>
      <c r="W564" s="18" t="n"/>
      <c r="X564" s="1" t="n"/>
      <c r="Y564" s="210" t="n"/>
      <c r="Z564" s="1" t="n"/>
      <c r="AA564" s="18" t="n"/>
      <c r="AB564" s="212" t="n"/>
      <c r="AC564" s="1" t="n"/>
    </row>
    <row r="565">
      <c r="A565" s="1" t="n"/>
      <c r="B565" s="1" t="n"/>
      <c r="C565" s="1" t="n"/>
      <c r="D565" s="1" t="n"/>
      <c r="E565" s="1" t="n"/>
      <c r="F565" s="1" t="n"/>
      <c r="G565" s="1" t="n"/>
      <c r="H565" s="1" t="n"/>
      <c r="I565" s="1" t="n"/>
      <c r="J565" s="1" t="n"/>
      <c r="K565" s="18" t="n"/>
      <c r="L565" s="1" t="n"/>
      <c r="M565" s="1" t="n"/>
      <c r="N565" s="1" t="n"/>
      <c r="O565" s="1" t="n"/>
      <c r="P565" s="1" t="n"/>
      <c r="Q565" s="1" t="n"/>
      <c r="R565" s="1" t="n"/>
      <c r="S565" s="210" t="n"/>
      <c r="T565" s="210" t="n"/>
      <c r="U565" s="1" t="n"/>
      <c r="V565" s="18" t="n"/>
      <c r="W565" s="18" t="n"/>
      <c r="X565" s="1" t="n"/>
      <c r="Y565" s="210" t="n"/>
      <c r="Z565" s="1" t="n"/>
      <c r="AA565" s="18" t="n"/>
      <c r="AB565" s="212" t="n"/>
      <c r="AC565" s="1" t="n"/>
    </row>
    <row r="566">
      <c r="A566" s="1" t="n"/>
      <c r="B566" s="1" t="n"/>
      <c r="C566" s="1" t="n"/>
      <c r="D566" s="1" t="n"/>
      <c r="E566" s="1" t="n"/>
      <c r="F566" s="1" t="n"/>
      <c r="G566" s="1" t="n"/>
      <c r="H566" s="1" t="n"/>
      <c r="I566" s="1" t="n"/>
      <c r="J566" s="1" t="n"/>
      <c r="K566" s="18" t="n"/>
      <c r="L566" s="1" t="n"/>
      <c r="M566" s="1" t="n"/>
      <c r="N566" s="1" t="n"/>
      <c r="O566" s="1" t="n"/>
      <c r="P566" s="1" t="n"/>
      <c r="Q566" s="1" t="n"/>
      <c r="R566" s="1" t="n"/>
      <c r="S566" s="210" t="n"/>
      <c r="T566" s="210" t="n"/>
      <c r="U566" s="1" t="n"/>
      <c r="V566" s="18" t="n"/>
      <c r="W566" s="18" t="n"/>
      <c r="X566" s="1" t="n"/>
      <c r="Y566" s="210" t="n"/>
      <c r="Z566" s="1" t="n"/>
      <c r="AA566" s="18" t="n"/>
      <c r="AB566" s="212" t="n"/>
      <c r="AC566" s="1" t="n"/>
    </row>
    <row r="567">
      <c r="A567" s="1" t="n"/>
      <c r="B567" s="1" t="n"/>
      <c r="C567" s="1" t="n"/>
      <c r="D567" s="1" t="n"/>
      <c r="E567" s="1" t="n"/>
      <c r="F567" s="1" t="n"/>
      <c r="G567" s="1" t="n"/>
      <c r="H567" s="1" t="n"/>
      <c r="I567" s="1" t="n"/>
      <c r="J567" s="1" t="n"/>
      <c r="K567" s="18" t="n"/>
      <c r="L567" s="1" t="n"/>
      <c r="M567" s="1" t="n"/>
      <c r="N567" s="1" t="n"/>
      <c r="O567" s="1" t="n"/>
      <c r="P567" s="1" t="n"/>
      <c r="Q567" s="1" t="n"/>
      <c r="R567" s="1" t="n"/>
      <c r="S567" s="210" t="n"/>
      <c r="T567" s="210" t="n"/>
      <c r="U567" s="1" t="n"/>
      <c r="V567" s="18" t="n"/>
      <c r="W567" s="18" t="n"/>
      <c r="X567" s="1" t="n"/>
      <c r="Y567" s="210" t="n"/>
      <c r="Z567" s="1" t="n"/>
      <c r="AA567" s="18" t="n"/>
      <c r="AB567" s="212" t="n"/>
      <c r="AC567" s="1" t="n"/>
    </row>
    <row r="568">
      <c r="A568" s="1" t="n"/>
      <c r="B568" s="1" t="n"/>
      <c r="C568" s="1" t="n"/>
      <c r="D568" s="1" t="n"/>
      <c r="E568" s="1" t="n"/>
      <c r="F568" s="1" t="n"/>
      <c r="G568" s="1" t="n"/>
      <c r="H568" s="1" t="n"/>
      <c r="I568" s="1" t="n"/>
      <c r="J568" s="1" t="n"/>
      <c r="K568" s="18" t="n"/>
      <c r="L568" s="1" t="n"/>
      <c r="M568" s="1" t="n"/>
      <c r="N568" s="1" t="n"/>
      <c r="O568" s="1" t="n"/>
      <c r="P568" s="1" t="n"/>
      <c r="Q568" s="1" t="n"/>
      <c r="R568" s="1" t="n"/>
      <c r="S568" s="210" t="n"/>
      <c r="T568" s="210" t="n"/>
      <c r="U568" s="1" t="n"/>
      <c r="V568" s="18" t="n"/>
      <c r="W568" s="18" t="n"/>
      <c r="X568" s="1" t="n"/>
      <c r="Y568" s="210" t="n"/>
      <c r="Z568" s="1" t="n"/>
      <c r="AA568" s="18" t="n"/>
      <c r="AB568" s="212" t="n"/>
      <c r="AC568" s="1" t="n"/>
    </row>
    <row r="569">
      <c r="A569" s="1" t="n"/>
      <c r="B569" s="1" t="n"/>
      <c r="C569" s="1" t="n"/>
      <c r="D569" s="1" t="n"/>
      <c r="E569" s="1" t="n"/>
      <c r="F569" s="1" t="n"/>
      <c r="G569" s="1" t="n"/>
      <c r="H569" s="1" t="n"/>
      <c r="I569" s="1" t="n"/>
      <c r="J569" s="1" t="n"/>
      <c r="K569" s="18" t="n"/>
      <c r="L569" s="1" t="n"/>
      <c r="M569" s="1" t="n"/>
      <c r="N569" s="1" t="n"/>
      <c r="O569" s="1" t="n"/>
      <c r="P569" s="1" t="n"/>
      <c r="Q569" s="1" t="n"/>
      <c r="R569" s="1" t="n"/>
      <c r="S569" s="210" t="n"/>
      <c r="T569" s="210" t="n"/>
      <c r="U569" s="1" t="n"/>
      <c r="V569" s="18" t="n"/>
      <c r="W569" s="18" t="n"/>
      <c r="X569" s="1" t="n"/>
      <c r="Y569" s="210" t="n"/>
      <c r="Z569" s="1" t="n"/>
      <c r="AA569" s="18" t="n"/>
      <c r="AB569" s="212" t="n"/>
      <c r="AC569" s="1" t="n"/>
    </row>
    <row r="570">
      <c r="A570" s="1" t="n"/>
      <c r="B570" s="1" t="n"/>
      <c r="C570" s="1" t="n"/>
      <c r="D570" s="1" t="n"/>
      <c r="E570" s="1" t="n"/>
      <c r="F570" s="1" t="n"/>
      <c r="G570" s="1" t="n"/>
      <c r="H570" s="1" t="n"/>
      <c r="I570" s="1" t="n"/>
      <c r="J570" s="1" t="n"/>
      <c r="K570" s="18" t="n"/>
      <c r="L570" s="1" t="n"/>
      <c r="M570" s="1" t="n"/>
      <c r="N570" s="1" t="n"/>
      <c r="O570" s="1" t="n"/>
      <c r="P570" s="1" t="n"/>
      <c r="Q570" s="1" t="n"/>
      <c r="R570" s="1" t="n"/>
      <c r="S570" s="210" t="n"/>
      <c r="T570" s="210" t="n"/>
      <c r="U570" s="1" t="n"/>
      <c r="V570" s="18" t="n"/>
      <c r="W570" s="18" t="n"/>
      <c r="X570" s="1" t="n"/>
      <c r="Y570" s="210" t="n"/>
      <c r="Z570" s="1" t="n"/>
      <c r="AA570" s="18" t="n"/>
      <c r="AB570" s="212" t="n"/>
      <c r="AC570" s="1" t="n"/>
    </row>
    <row r="571">
      <c r="A571" s="1" t="n"/>
      <c r="B571" s="1" t="n"/>
      <c r="C571" s="1" t="n"/>
      <c r="D571" s="1" t="n"/>
      <c r="E571" s="1" t="n"/>
      <c r="F571" s="1" t="n"/>
      <c r="G571" s="1" t="n"/>
      <c r="H571" s="1" t="n"/>
      <c r="I571" s="1" t="n"/>
      <c r="J571" s="1" t="n"/>
      <c r="K571" s="18" t="n"/>
      <c r="L571" s="1" t="n"/>
      <c r="M571" s="1" t="n"/>
      <c r="N571" s="1" t="n"/>
      <c r="O571" s="1" t="n"/>
      <c r="P571" s="1" t="n"/>
      <c r="Q571" s="1" t="n"/>
      <c r="R571" s="1" t="n"/>
      <c r="S571" s="210" t="n"/>
      <c r="T571" s="210" t="n"/>
      <c r="U571" s="1" t="n"/>
      <c r="V571" s="18" t="n"/>
      <c r="W571" s="18" t="n"/>
      <c r="X571" s="1" t="n"/>
      <c r="Y571" s="210" t="n"/>
      <c r="Z571" s="1" t="n"/>
      <c r="AA571" s="18" t="n"/>
      <c r="AB571" s="212" t="n"/>
      <c r="AC571" s="1" t="n"/>
    </row>
    <row r="572">
      <c r="A572" s="1" t="n"/>
      <c r="B572" s="1" t="n"/>
      <c r="C572" s="1" t="n"/>
      <c r="D572" s="1" t="n"/>
      <c r="E572" s="1" t="n"/>
      <c r="F572" s="1" t="n"/>
      <c r="G572" s="1" t="n"/>
      <c r="H572" s="1" t="n"/>
      <c r="I572" s="1" t="n"/>
      <c r="J572" s="1" t="n"/>
      <c r="K572" s="18" t="n"/>
      <c r="L572" s="1" t="n"/>
      <c r="M572" s="1" t="n"/>
      <c r="N572" s="1" t="n"/>
      <c r="O572" s="1" t="n"/>
      <c r="P572" s="1" t="n"/>
      <c r="Q572" s="1" t="n"/>
      <c r="R572" s="1" t="n"/>
      <c r="S572" s="210" t="n"/>
      <c r="T572" s="210" t="n"/>
      <c r="U572" s="1" t="n"/>
      <c r="V572" s="18" t="n"/>
      <c r="W572" s="18" t="n"/>
      <c r="X572" s="1" t="n"/>
      <c r="Y572" s="210" t="n"/>
      <c r="Z572" s="1" t="n"/>
      <c r="AA572" s="18" t="n"/>
      <c r="AB572" s="212" t="n"/>
      <c r="AC572" s="1" t="n"/>
    </row>
    <row r="573">
      <c r="A573" s="1" t="n"/>
      <c r="B573" s="1" t="n"/>
      <c r="C573" s="1" t="n"/>
      <c r="D573" s="1" t="n"/>
      <c r="E573" s="1" t="n"/>
      <c r="F573" s="1" t="n"/>
      <c r="G573" s="1" t="n"/>
      <c r="H573" s="1" t="n"/>
      <c r="I573" s="1" t="n"/>
      <c r="J573" s="1" t="n"/>
      <c r="K573" s="18" t="n"/>
      <c r="L573" s="1" t="n"/>
      <c r="M573" s="1" t="n"/>
      <c r="N573" s="1" t="n"/>
      <c r="O573" s="1" t="n"/>
      <c r="P573" s="1" t="n"/>
      <c r="Q573" s="1" t="n"/>
      <c r="R573" s="1" t="n"/>
      <c r="S573" s="210" t="n"/>
      <c r="T573" s="210" t="n"/>
      <c r="U573" s="1" t="n"/>
      <c r="V573" s="18" t="n"/>
      <c r="W573" s="18" t="n"/>
      <c r="X573" s="1" t="n"/>
      <c r="Y573" s="210" t="n"/>
      <c r="Z573" s="1" t="n"/>
      <c r="AA573" s="18" t="n"/>
      <c r="AB573" s="212" t="n"/>
      <c r="AC573" s="1" t="n"/>
    </row>
    <row r="574">
      <c r="A574" s="1" t="n"/>
      <c r="B574" s="1" t="n"/>
      <c r="C574" s="1" t="n"/>
      <c r="D574" s="1" t="n"/>
      <c r="E574" s="1" t="n"/>
      <c r="F574" s="1" t="n"/>
      <c r="G574" s="1" t="n"/>
      <c r="H574" s="1" t="n"/>
      <c r="I574" s="1" t="n"/>
      <c r="J574" s="1" t="n"/>
      <c r="K574" s="18" t="n"/>
      <c r="L574" s="1" t="n"/>
      <c r="M574" s="1" t="n"/>
      <c r="N574" s="1" t="n"/>
      <c r="O574" s="1" t="n"/>
      <c r="P574" s="1" t="n"/>
      <c r="Q574" s="1" t="n"/>
      <c r="R574" s="1" t="n"/>
      <c r="S574" s="210" t="n"/>
      <c r="T574" s="210" t="n"/>
      <c r="U574" s="1" t="n"/>
      <c r="V574" s="18" t="n"/>
      <c r="W574" s="18" t="n"/>
      <c r="X574" s="1" t="n"/>
      <c r="Y574" s="210" t="n"/>
      <c r="Z574" s="1" t="n"/>
      <c r="AA574" s="18" t="n"/>
      <c r="AB574" s="212" t="n"/>
      <c r="AC574" s="1" t="n"/>
    </row>
    <row r="575">
      <c r="A575" s="1" t="n"/>
      <c r="B575" s="1" t="n"/>
      <c r="C575" s="1" t="n"/>
      <c r="D575" s="1" t="n"/>
      <c r="E575" s="1" t="n"/>
      <c r="F575" s="1" t="n"/>
      <c r="G575" s="1" t="n"/>
      <c r="H575" s="1" t="n"/>
      <c r="I575" s="1" t="n"/>
      <c r="J575" s="1" t="n"/>
      <c r="K575" s="18" t="n"/>
      <c r="L575" s="1" t="n"/>
      <c r="M575" s="1" t="n"/>
      <c r="N575" s="1" t="n"/>
      <c r="O575" s="1" t="n"/>
      <c r="P575" s="1" t="n"/>
      <c r="Q575" s="1" t="n"/>
      <c r="R575" s="1" t="n"/>
      <c r="S575" s="210" t="n"/>
      <c r="T575" s="210" t="n"/>
      <c r="U575" s="1" t="n"/>
      <c r="V575" s="18" t="n"/>
      <c r="W575" s="18" t="n"/>
      <c r="X575" s="1" t="n"/>
      <c r="Y575" s="210" t="n"/>
      <c r="Z575" s="1" t="n"/>
      <c r="AA575" s="18" t="n"/>
      <c r="AB575" s="212" t="n"/>
      <c r="AC575" s="1" t="n"/>
    </row>
    <row r="576">
      <c r="A576" s="1" t="n"/>
      <c r="B576" s="1" t="n"/>
      <c r="C576" s="1" t="n"/>
      <c r="D576" s="1" t="n"/>
      <c r="E576" s="1" t="n"/>
      <c r="F576" s="1" t="n"/>
      <c r="G576" s="1" t="n"/>
      <c r="H576" s="1" t="n"/>
      <c r="I576" s="1" t="n"/>
      <c r="J576" s="1" t="n"/>
      <c r="K576" s="18" t="n"/>
      <c r="L576" s="1" t="n"/>
      <c r="M576" s="1" t="n"/>
      <c r="N576" s="1" t="n"/>
      <c r="O576" s="1" t="n"/>
      <c r="P576" s="1" t="n"/>
      <c r="Q576" s="1" t="n"/>
      <c r="R576" s="1" t="n"/>
      <c r="S576" s="210" t="n"/>
      <c r="T576" s="210" t="n"/>
      <c r="U576" s="1" t="n"/>
      <c r="V576" s="18" t="n"/>
      <c r="W576" s="18" t="n"/>
      <c r="X576" s="1" t="n"/>
      <c r="Y576" s="210" t="n"/>
      <c r="Z576" s="1" t="n"/>
      <c r="AA576" s="18" t="n"/>
      <c r="AB576" s="212" t="n"/>
      <c r="AC576" s="1" t="n"/>
    </row>
    <row r="577">
      <c r="A577" s="1" t="n"/>
      <c r="B577" s="1" t="n"/>
      <c r="C577" s="1" t="n"/>
      <c r="D577" s="1" t="n"/>
      <c r="E577" s="1" t="n"/>
      <c r="F577" s="1" t="n"/>
      <c r="G577" s="1" t="n"/>
      <c r="H577" s="1" t="n"/>
      <c r="I577" s="1" t="n"/>
      <c r="J577" s="1" t="n"/>
      <c r="K577" s="18" t="n"/>
      <c r="L577" s="1" t="n"/>
      <c r="M577" s="1" t="n"/>
      <c r="N577" s="1" t="n"/>
      <c r="O577" s="1" t="n"/>
      <c r="P577" s="1" t="n"/>
      <c r="Q577" s="1" t="n"/>
      <c r="R577" s="1" t="n"/>
      <c r="S577" s="210" t="n"/>
      <c r="T577" s="210" t="n"/>
      <c r="U577" s="1" t="n"/>
      <c r="V577" s="18" t="n"/>
      <c r="W577" s="18" t="n"/>
      <c r="X577" s="1" t="n"/>
      <c r="Y577" s="210" t="n"/>
      <c r="Z577" s="1" t="n"/>
      <c r="AA577" s="18" t="n"/>
      <c r="AB577" s="212" t="n"/>
      <c r="AC577" s="1" t="n"/>
    </row>
    <row r="578">
      <c r="A578" s="1" t="n"/>
      <c r="B578" s="1" t="n"/>
      <c r="C578" s="1" t="n"/>
      <c r="D578" s="1" t="n"/>
      <c r="E578" s="1" t="n"/>
      <c r="F578" s="1" t="n"/>
      <c r="G578" s="1" t="n"/>
      <c r="H578" s="1" t="n"/>
      <c r="I578" s="1" t="n"/>
      <c r="J578" s="1" t="n"/>
      <c r="K578" s="18" t="n"/>
      <c r="L578" s="1" t="n"/>
      <c r="M578" s="1" t="n"/>
      <c r="N578" s="1" t="n"/>
      <c r="O578" s="1" t="n"/>
      <c r="P578" s="1" t="n"/>
      <c r="Q578" s="1" t="n"/>
      <c r="R578" s="1" t="n"/>
      <c r="S578" s="210" t="n"/>
      <c r="T578" s="210" t="n"/>
      <c r="U578" s="1" t="n"/>
      <c r="V578" s="18" t="n"/>
      <c r="W578" s="18" t="n"/>
      <c r="X578" s="1" t="n"/>
      <c r="Y578" s="210" t="n"/>
      <c r="Z578" s="1" t="n"/>
      <c r="AA578" s="18" t="n"/>
      <c r="AB578" s="212" t="n"/>
      <c r="AC578" s="1" t="n"/>
    </row>
    <row r="579">
      <c r="A579" s="1" t="n"/>
      <c r="B579" s="1" t="n"/>
      <c r="C579" s="1" t="n"/>
      <c r="D579" s="1" t="n"/>
      <c r="E579" s="1" t="n"/>
      <c r="F579" s="1" t="n"/>
      <c r="G579" s="1" t="n"/>
      <c r="H579" s="1" t="n"/>
      <c r="I579" s="1" t="n"/>
      <c r="J579" s="1" t="n"/>
      <c r="K579" s="18" t="n"/>
      <c r="L579" s="1" t="n"/>
      <c r="M579" s="1" t="n"/>
      <c r="N579" s="1" t="n"/>
      <c r="O579" s="1" t="n"/>
      <c r="P579" s="1" t="n"/>
      <c r="Q579" s="1" t="n"/>
      <c r="R579" s="1" t="n"/>
      <c r="S579" s="210" t="n"/>
      <c r="T579" s="210" t="n"/>
      <c r="U579" s="1" t="n"/>
      <c r="V579" s="18" t="n"/>
      <c r="W579" s="18" t="n"/>
      <c r="X579" s="1" t="n"/>
      <c r="Y579" s="210" t="n"/>
      <c r="Z579" s="1" t="n"/>
      <c r="AA579" s="18" t="n"/>
      <c r="AB579" s="212" t="n"/>
      <c r="AC579" s="1" t="n"/>
    </row>
    <row r="580">
      <c r="A580" s="1" t="n"/>
      <c r="B580" s="1" t="n"/>
      <c r="C580" s="1" t="n"/>
      <c r="D580" s="1" t="n"/>
      <c r="E580" s="1" t="n"/>
      <c r="F580" s="1" t="n"/>
      <c r="G580" s="1" t="n"/>
      <c r="H580" s="1" t="n"/>
      <c r="I580" s="1" t="n"/>
      <c r="J580" s="1" t="n"/>
      <c r="K580" s="18" t="n"/>
      <c r="L580" s="1" t="n"/>
      <c r="M580" s="1" t="n"/>
      <c r="N580" s="1" t="n"/>
      <c r="O580" s="1" t="n"/>
      <c r="P580" s="1" t="n"/>
      <c r="Q580" s="1" t="n"/>
      <c r="R580" s="1" t="n"/>
      <c r="S580" s="210" t="n"/>
      <c r="T580" s="210" t="n"/>
      <c r="U580" s="1" t="n"/>
      <c r="V580" s="18" t="n"/>
      <c r="W580" s="18" t="n"/>
      <c r="X580" s="1" t="n"/>
      <c r="Y580" s="210" t="n"/>
      <c r="Z580" s="1" t="n"/>
      <c r="AA580" s="18" t="n"/>
      <c r="AB580" s="212" t="n"/>
      <c r="AC580" s="1" t="n"/>
    </row>
    <row r="581">
      <c r="A581" s="1" t="n"/>
      <c r="B581" s="1" t="n"/>
      <c r="C581" s="1" t="n"/>
      <c r="D581" s="1" t="n"/>
      <c r="E581" s="1" t="n"/>
      <c r="F581" s="1" t="n"/>
      <c r="G581" s="1" t="n"/>
      <c r="H581" s="1" t="n"/>
      <c r="I581" s="1" t="n"/>
      <c r="J581" s="1" t="n"/>
      <c r="K581" s="18" t="n"/>
      <c r="L581" s="1" t="n"/>
      <c r="M581" s="1" t="n"/>
      <c r="N581" s="1" t="n"/>
      <c r="O581" s="1" t="n"/>
      <c r="P581" s="1" t="n"/>
      <c r="Q581" s="1" t="n"/>
      <c r="R581" s="1" t="n"/>
      <c r="S581" s="210" t="n"/>
      <c r="T581" s="210" t="n"/>
      <c r="U581" s="1" t="n"/>
      <c r="V581" s="18" t="n"/>
      <c r="W581" s="18" t="n"/>
      <c r="X581" s="1" t="n"/>
      <c r="Y581" s="210" t="n"/>
      <c r="Z581" s="1" t="n"/>
      <c r="AA581" s="18" t="n"/>
      <c r="AB581" s="212" t="n"/>
      <c r="AC581" s="1" t="n"/>
    </row>
    <row r="582">
      <c r="A582" s="1" t="n"/>
      <c r="B582" s="1" t="n"/>
      <c r="C582" s="1" t="n"/>
      <c r="D582" s="1" t="n"/>
      <c r="E582" s="1" t="n"/>
      <c r="F582" s="1" t="n"/>
      <c r="G582" s="1" t="n"/>
      <c r="H582" s="1" t="n"/>
      <c r="I582" s="1" t="n"/>
      <c r="J582" s="1" t="n"/>
      <c r="K582" s="18" t="n"/>
      <c r="L582" s="1" t="n"/>
      <c r="M582" s="1" t="n"/>
      <c r="N582" s="1" t="n"/>
      <c r="O582" s="1" t="n"/>
      <c r="P582" s="1" t="n"/>
      <c r="Q582" s="1" t="n"/>
      <c r="R582" s="1" t="n"/>
      <c r="S582" s="210" t="n"/>
      <c r="T582" s="210" t="n"/>
      <c r="U582" s="1" t="n"/>
      <c r="V582" s="18" t="n"/>
      <c r="W582" s="18" t="n"/>
      <c r="X582" s="1" t="n"/>
      <c r="Y582" s="210" t="n"/>
      <c r="Z582" s="1" t="n"/>
      <c r="AA582" s="18" t="n"/>
      <c r="AB582" s="212" t="n"/>
      <c r="AC582" s="1" t="n"/>
    </row>
    <row r="583">
      <c r="A583" s="1" t="n"/>
      <c r="B583" s="1" t="n"/>
      <c r="C583" s="1" t="n"/>
      <c r="D583" s="1" t="n"/>
      <c r="E583" s="1" t="n"/>
      <c r="F583" s="1" t="n"/>
      <c r="G583" s="1" t="n"/>
      <c r="H583" s="1" t="n"/>
      <c r="I583" s="1" t="n"/>
      <c r="J583" s="1" t="n"/>
      <c r="K583" s="18" t="n"/>
      <c r="L583" s="1" t="n"/>
      <c r="M583" s="1" t="n"/>
      <c r="N583" s="1" t="n"/>
      <c r="O583" s="1" t="n"/>
      <c r="P583" s="1" t="n"/>
      <c r="Q583" s="1" t="n"/>
      <c r="R583" s="1" t="n"/>
      <c r="S583" s="210" t="n"/>
      <c r="T583" s="210" t="n"/>
      <c r="U583" s="1" t="n"/>
      <c r="V583" s="18" t="n"/>
      <c r="W583" s="18" t="n"/>
      <c r="X583" s="1" t="n"/>
      <c r="Y583" s="210" t="n"/>
      <c r="Z583" s="1" t="n"/>
      <c r="AA583" s="18" t="n"/>
      <c r="AB583" s="212" t="n"/>
      <c r="AC583" s="1" t="n"/>
    </row>
    <row r="584">
      <c r="A584" s="1" t="n"/>
      <c r="B584" s="1" t="n"/>
      <c r="C584" s="1" t="n"/>
      <c r="D584" s="1" t="n"/>
      <c r="E584" s="1" t="n"/>
      <c r="F584" s="1" t="n"/>
      <c r="G584" s="1" t="n"/>
      <c r="H584" s="1" t="n"/>
      <c r="I584" s="1" t="n"/>
      <c r="J584" s="1" t="n"/>
      <c r="K584" s="18" t="n"/>
      <c r="L584" s="1" t="n"/>
      <c r="M584" s="1" t="n"/>
      <c r="N584" s="1" t="n"/>
      <c r="O584" s="1" t="n"/>
      <c r="P584" s="1" t="n"/>
      <c r="Q584" s="1" t="n"/>
      <c r="R584" s="1" t="n"/>
      <c r="S584" s="210" t="n"/>
      <c r="T584" s="210" t="n"/>
      <c r="U584" s="1" t="n"/>
      <c r="V584" s="18" t="n"/>
      <c r="W584" s="18" t="n"/>
      <c r="X584" s="1" t="n"/>
      <c r="Y584" s="210" t="n"/>
      <c r="Z584" s="1" t="n"/>
      <c r="AA584" s="18" t="n"/>
      <c r="AB584" s="212" t="n"/>
      <c r="AC584" s="1" t="n"/>
    </row>
    <row r="585">
      <c r="A585" s="1" t="n"/>
      <c r="B585" s="1" t="n"/>
      <c r="C585" s="1" t="n"/>
      <c r="D585" s="1" t="n"/>
      <c r="E585" s="1" t="n"/>
      <c r="F585" s="1" t="n"/>
      <c r="G585" s="1" t="n"/>
      <c r="H585" s="1" t="n"/>
      <c r="I585" s="1" t="n"/>
      <c r="J585" s="1" t="n"/>
      <c r="K585" s="18" t="n"/>
      <c r="L585" s="1" t="n"/>
      <c r="M585" s="1" t="n"/>
      <c r="N585" s="1" t="n"/>
      <c r="O585" s="1" t="n"/>
      <c r="P585" s="1" t="n"/>
      <c r="Q585" s="1" t="n"/>
      <c r="R585" s="1" t="n"/>
      <c r="S585" s="210" t="n"/>
      <c r="T585" s="210" t="n"/>
      <c r="U585" s="1" t="n"/>
      <c r="V585" s="18" t="n"/>
      <c r="W585" s="18" t="n"/>
      <c r="X585" s="1" t="n"/>
      <c r="Y585" s="210" t="n"/>
      <c r="Z585" s="1" t="n"/>
      <c r="AA585" s="18" t="n"/>
      <c r="AB585" s="212" t="n"/>
      <c r="AC585" s="1" t="n"/>
    </row>
    <row r="586">
      <c r="A586" s="1" t="n"/>
      <c r="B586" s="1" t="n"/>
      <c r="C586" s="1" t="n"/>
      <c r="D586" s="1" t="n"/>
      <c r="E586" s="1" t="n"/>
      <c r="F586" s="1" t="n"/>
      <c r="G586" s="1" t="n"/>
      <c r="H586" s="1" t="n"/>
      <c r="I586" s="1" t="n"/>
      <c r="J586" s="1" t="n"/>
      <c r="K586" s="18" t="n"/>
      <c r="L586" s="1" t="n"/>
      <c r="M586" s="1" t="n"/>
      <c r="N586" s="1" t="n"/>
      <c r="O586" s="1" t="n"/>
      <c r="P586" s="1" t="n"/>
      <c r="Q586" s="1" t="n"/>
      <c r="R586" s="1" t="n"/>
      <c r="S586" s="210" t="n"/>
      <c r="T586" s="210" t="n"/>
      <c r="U586" s="1" t="n"/>
      <c r="V586" s="18" t="n"/>
      <c r="W586" s="18" t="n"/>
      <c r="X586" s="1" t="n"/>
      <c r="Y586" s="210" t="n"/>
      <c r="Z586" s="1" t="n"/>
      <c r="AA586" s="18" t="n"/>
      <c r="AB586" s="212" t="n"/>
      <c r="AC586" s="1" t="n"/>
    </row>
    <row r="587">
      <c r="A587" s="1" t="n"/>
      <c r="B587" s="1" t="n"/>
      <c r="C587" s="1" t="n"/>
      <c r="D587" s="1" t="n"/>
      <c r="E587" s="1" t="n"/>
      <c r="F587" s="1" t="n"/>
      <c r="G587" s="1" t="n"/>
      <c r="H587" s="1" t="n"/>
      <c r="I587" s="1" t="n"/>
      <c r="J587" s="1" t="n"/>
      <c r="K587" s="18" t="n"/>
      <c r="L587" s="1" t="n"/>
      <c r="M587" s="1" t="n"/>
      <c r="N587" s="1" t="n"/>
      <c r="O587" s="1" t="n"/>
      <c r="P587" s="1" t="n"/>
      <c r="Q587" s="1" t="n"/>
      <c r="R587" s="1" t="n"/>
      <c r="S587" s="210" t="n"/>
      <c r="T587" s="210" t="n"/>
      <c r="U587" s="1" t="n"/>
      <c r="V587" s="18" t="n"/>
      <c r="W587" s="18" t="n"/>
      <c r="X587" s="1" t="n"/>
      <c r="Y587" s="210" t="n"/>
      <c r="Z587" s="1" t="n"/>
      <c r="AA587" s="18" t="n"/>
      <c r="AB587" s="212" t="n"/>
      <c r="AC587" s="1" t="n"/>
    </row>
    <row r="588">
      <c r="A588" s="1" t="n"/>
      <c r="B588" s="1" t="n"/>
      <c r="C588" s="1" t="n"/>
      <c r="D588" s="1" t="n"/>
      <c r="E588" s="1" t="n"/>
      <c r="F588" s="1" t="n"/>
      <c r="G588" s="1" t="n"/>
      <c r="H588" s="1" t="n"/>
      <c r="I588" s="1" t="n"/>
      <c r="J588" s="1" t="n"/>
      <c r="K588" s="18" t="n"/>
      <c r="L588" s="1" t="n"/>
      <c r="M588" s="1" t="n"/>
      <c r="N588" s="1" t="n"/>
      <c r="O588" s="1" t="n"/>
      <c r="P588" s="1" t="n"/>
      <c r="Q588" s="1" t="n"/>
      <c r="R588" s="1" t="n"/>
      <c r="S588" s="210" t="n"/>
      <c r="T588" s="210" t="n"/>
      <c r="U588" s="1" t="n"/>
      <c r="V588" s="18" t="n"/>
      <c r="W588" s="18" t="n"/>
      <c r="X588" s="1" t="n"/>
      <c r="Y588" s="210" t="n"/>
      <c r="Z588" s="1" t="n"/>
      <c r="AA588" s="18" t="n"/>
      <c r="AB588" s="212" t="n"/>
      <c r="AC588" s="1" t="n"/>
    </row>
    <row r="589">
      <c r="A589" s="1" t="n"/>
      <c r="B589" s="1" t="n"/>
      <c r="C589" s="1" t="n"/>
      <c r="D589" s="1" t="n"/>
      <c r="E589" s="1" t="n"/>
      <c r="F589" s="1" t="n"/>
      <c r="G589" s="1" t="n"/>
      <c r="H589" s="1" t="n"/>
      <c r="I589" s="1" t="n"/>
      <c r="J589" s="1" t="n"/>
      <c r="K589" s="18" t="n"/>
      <c r="L589" s="1" t="n"/>
      <c r="M589" s="1" t="n"/>
      <c r="N589" s="1" t="n"/>
      <c r="O589" s="1" t="n"/>
      <c r="P589" s="1" t="n"/>
      <c r="Q589" s="1" t="n"/>
      <c r="R589" s="1" t="n"/>
      <c r="S589" s="210" t="n"/>
      <c r="T589" s="210" t="n"/>
      <c r="U589" s="1" t="n"/>
      <c r="V589" s="18" t="n"/>
      <c r="W589" s="18" t="n"/>
      <c r="X589" s="1" t="n"/>
      <c r="Y589" s="210" t="n"/>
      <c r="Z589" s="1" t="n"/>
      <c r="AA589" s="18" t="n"/>
      <c r="AB589" s="212" t="n"/>
      <c r="AC589" s="1" t="n"/>
    </row>
    <row r="590">
      <c r="A590" s="1" t="n"/>
      <c r="B590" s="1" t="n"/>
      <c r="C590" s="1" t="n"/>
      <c r="D590" s="1" t="n"/>
      <c r="E590" s="1" t="n"/>
      <c r="F590" s="1" t="n"/>
      <c r="G590" s="1" t="n"/>
      <c r="H590" s="1" t="n"/>
      <c r="I590" s="1" t="n"/>
      <c r="J590" s="1" t="n"/>
      <c r="K590" s="18" t="n"/>
      <c r="L590" s="1" t="n"/>
      <c r="M590" s="1" t="n"/>
      <c r="N590" s="1" t="n"/>
      <c r="O590" s="1" t="n"/>
      <c r="P590" s="1" t="n"/>
      <c r="Q590" s="1" t="n"/>
      <c r="R590" s="1" t="n"/>
      <c r="S590" s="210" t="n"/>
      <c r="T590" s="210" t="n"/>
      <c r="U590" s="1" t="n"/>
      <c r="V590" s="18" t="n"/>
      <c r="W590" s="18" t="n"/>
      <c r="X590" s="1" t="n"/>
      <c r="Y590" s="210" t="n"/>
      <c r="Z590" s="1" t="n"/>
      <c r="AA590" s="18" t="n"/>
      <c r="AB590" s="212" t="n"/>
      <c r="AC590" s="1" t="n"/>
    </row>
    <row r="591">
      <c r="A591" s="1" t="n"/>
      <c r="B591" s="1" t="n"/>
      <c r="C591" s="1" t="n"/>
      <c r="D591" s="1" t="n"/>
      <c r="E591" s="1" t="n"/>
      <c r="F591" s="1" t="n"/>
      <c r="G591" s="1" t="n"/>
      <c r="H591" s="1" t="n"/>
      <c r="I591" s="1" t="n"/>
      <c r="J591" s="1" t="n"/>
      <c r="K591" s="18" t="n"/>
      <c r="L591" s="1" t="n"/>
      <c r="M591" s="1" t="n"/>
      <c r="N591" s="1" t="n"/>
      <c r="O591" s="1" t="n"/>
      <c r="P591" s="1" t="n"/>
      <c r="Q591" s="1" t="n"/>
      <c r="R591" s="1" t="n"/>
      <c r="S591" s="210" t="n"/>
      <c r="T591" s="210" t="n"/>
      <c r="U591" s="1" t="n"/>
      <c r="V591" s="18" t="n"/>
      <c r="W591" s="18" t="n"/>
      <c r="X591" s="1" t="n"/>
      <c r="Y591" s="210" t="n"/>
      <c r="Z591" s="1" t="n"/>
      <c r="AA591" s="18" t="n"/>
      <c r="AB591" s="212" t="n"/>
      <c r="AC591" s="1" t="n"/>
    </row>
    <row r="592">
      <c r="A592" s="1" t="n"/>
      <c r="B592" s="1" t="n"/>
      <c r="C592" s="1" t="n"/>
      <c r="D592" s="1" t="n"/>
      <c r="E592" s="1" t="n"/>
      <c r="F592" s="1" t="n"/>
      <c r="G592" s="1" t="n"/>
      <c r="H592" s="1" t="n"/>
      <c r="I592" s="1" t="n"/>
      <c r="J592" s="1" t="n"/>
      <c r="K592" s="18" t="n"/>
      <c r="L592" s="1" t="n"/>
      <c r="M592" s="1" t="n"/>
      <c r="N592" s="1" t="n"/>
      <c r="O592" s="1" t="n"/>
      <c r="P592" s="1" t="n"/>
      <c r="Q592" s="1" t="n"/>
      <c r="R592" s="1" t="n"/>
      <c r="S592" s="210" t="n"/>
      <c r="T592" s="210" t="n"/>
      <c r="U592" s="1" t="n"/>
      <c r="V592" s="18" t="n"/>
      <c r="W592" s="18" t="n"/>
      <c r="X592" s="1" t="n"/>
      <c r="Y592" s="210" t="n"/>
      <c r="Z592" s="1" t="n"/>
      <c r="AA592" s="18" t="n"/>
      <c r="AB592" s="212" t="n"/>
      <c r="AC592" s="1" t="n"/>
    </row>
    <row r="593">
      <c r="A593" s="1" t="n"/>
      <c r="B593" s="1" t="n"/>
      <c r="C593" s="1" t="n"/>
      <c r="D593" s="1" t="n"/>
      <c r="E593" s="1" t="n"/>
      <c r="F593" s="1" t="n"/>
      <c r="G593" s="1" t="n"/>
      <c r="H593" s="1" t="n"/>
      <c r="I593" s="1" t="n"/>
      <c r="J593" s="1" t="n"/>
      <c r="K593" s="18" t="n"/>
      <c r="L593" s="1" t="n"/>
      <c r="M593" s="1" t="n"/>
      <c r="N593" s="1" t="n"/>
      <c r="O593" s="1" t="n"/>
      <c r="P593" s="1" t="n"/>
      <c r="Q593" s="1" t="n"/>
      <c r="R593" s="1" t="n"/>
      <c r="S593" s="210" t="n"/>
      <c r="T593" s="210" t="n"/>
      <c r="U593" s="1" t="n"/>
      <c r="V593" s="18" t="n"/>
      <c r="W593" s="18" t="n"/>
      <c r="X593" s="1" t="n"/>
      <c r="Y593" s="210" t="n"/>
      <c r="Z593" s="1" t="n"/>
      <c r="AA593" s="18" t="n"/>
      <c r="AB593" s="212" t="n"/>
      <c r="AC593" s="1" t="n"/>
    </row>
    <row r="594">
      <c r="A594" s="1" t="n"/>
      <c r="B594" s="1" t="n"/>
      <c r="C594" s="1" t="n"/>
      <c r="D594" s="1" t="n"/>
      <c r="E594" s="1" t="n"/>
      <c r="F594" s="1" t="n"/>
      <c r="G594" s="1" t="n"/>
      <c r="H594" s="1" t="n"/>
      <c r="I594" s="1" t="n"/>
      <c r="J594" s="1" t="n"/>
      <c r="K594" s="18" t="n"/>
      <c r="L594" s="1" t="n"/>
      <c r="M594" s="1" t="n"/>
      <c r="N594" s="1" t="n"/>
      <c r="O594" s="1" t="n"/>
      <c r="P594" s="1" t="n"/>
      <c r="Q594" s="1" t="n"/>
      <c r="R594" s="1" t="n"/>
      <c r="S594" s="210" t="n"/>
      <c r="T594" s="210" t="n"/>
      <c r="U594" s="1" t="n"/>
      <c r="V594" s="18" t="n"/>
      <c r="W594" s="18" t="n"/>
      <c r="X594" s="1" t="n"/>
      <c r="Y594" s="210" t="n"/>
      <c r="Z594" s="1" t="n"/>
      <c r="AA594" s="18" t="n"/>
      <c r="AB594" s="212" t="n"/>
      <c r="AC594" s="1" t="n"/>
    </row>
    <row r="595">
      <c r="A595" s="1" t="n"/>
      <c r="B595" s="1" t="n"/>
      <c r="C595" s="1" t="n"/>
      <c r="D595" s="1" t="n"/>
      <c r="E595" s="1" t="n"/>
      <c r="F595" s="1" t="n"/>
      <c r="G595" s="1" t="n"/>
      <c r="H595" s="1" t="n"/>
      <c r="I595" s="1" t="n"/>
      <c r="J595" s="1" t="n"/>
      <c r="K595" s="18" t="n"/>
      <c r="L595" s="1" t="n"/>
      <c r="M595" s="1" t="n"/>
      <c r="N595" s="1" t="n"/>
      <c r="O595" s="1" t="n"/>
      <c r="P595" s="1" t="n"/>
      <c r="Q595" s="1" t="n"/>
      <c r="R595" s="1" t="n"/>
      <c r="S595" s="210" t="n"/>
      <c r="T595" s="210" t="n"/>
      <c r="U595" s="1" t="n"/>
      <c r="V595" s="18" t="n"/>
      <c r="W595" s="18" t="n"/>
      <c r="X595" s="1" t="n"/>
      <c r="Y595" s="210" t="n"/>
      <c r="Z595" s="1" t="n"/>
      <c r="AA595" s="18" t="n"/>
      <c r="AB595" s="212" t="n"/>
      <c r="AC595" s="1" t="n"/>
    </row>
    <row r="596">
      <c r="A596" s="1" t="n"/>
      <c r="B596" s="1" t="n"/>
      <c r="C596" s="1" t="n"/>
      <c r="D596" s="1" t="n"/>
      <c r="E596" s="1" t="n"/>
      <c r="F596" s="1" t="n"/>
      <c r="G596" s="1" t="n"/>
      <c r="H596" s="1" t="n"/>
      <c r="I596" s="1" t="n"/>
      <c r="J596" s="1" t="n"/>
      <c r="K596" s="18" t="n"/>
      <c r="L596" s="1" t="n"/>
      <c r="M596" s="1" t="n"/>
      <c r="N596" s="1" t="n"/>
      <c r="O596" s="1" t="n"/>
      <c r="P596" s="1" t="n"/>
      <c r="Q596" s="1" t="n"/>
      <c r="R596" s="1" t="n"/>
      <c r="S596" s="210" t="n"/>
      <c r="T596" s="210" t="n"/>
      <c r="U596" s="1" t="n"/>
      <c r="V596" s="18" t="n"/>
      <c r="W596" s="18" t="n"/>
      <c r="X596" s="1" t="n"/>
      <c r="Y596" s="210" t="n"/>
      <c r="Z596" s="1" t="n"/>
      <c r="AA596" s="18" t="n"/>
      <c r="AB596" s="212" t="n"/>
      <c r="AC596" s="1" t="n"/>
    </row>
    <row r="597">
      <c r="A597" s="1" t="n"/>
      <c r="B597" s="1" t="n"/>
      <c r="C597" s="1" t="n"/>
      <c r="D597" s="1" t="n"/>
      <c r="E597" s="1" t="n"/>
      <c r="F597" s="1" t="n"/>
      <c r="G597" s="1" t="n"/>
      <c r="H597" s="1" t="n"/>
      <c r="I597" s="1" t="n"/>
      <c r="J597" s="1" t="n"/>
      <c r="K597" s="18" t="n"/>
      <c r="L597" s="1" t="n"/>
      <c r="M597" s="1" t="n"/>
      <c r="N597" s="1" t="n"/>
      <c r="O597" s="1" t="n"/>
      <c r="P597" s="1" t="n"/>
      <c r="Q597" s="1" t="n"/>
      <c r="R597" s="1" t="n"/>
      <c r="S597" s="210" t="n"/>
      <c r="T597" s="210" t="n"/>
      <c r="U597" s="1" t="n"/>
      <c r="V597" s="18" t="n"/>
      <c r="W597" s="18" t="n"/>
      <c r="X597" s="1" t="n"/>
      <c r="Y597" s="210" t="n"/>
      <c r="Z597" s="1" t="n"/>
      <c r="AA597" s="18" t="n"/>
      <c r="AB597" s="212" t="n"/>
      <c r="AC597" s="1" t="n"/>
    </row>
    <row r="598">
      <c r="A598" s="1" t="n"/>
      <c r="B598" s="1" t="n"/>
      <c r="C598" s="1" t="n"/>
      <c r="D598" s="1" t="n"/>
      <c r="E598" s="1" t="n"/>
      <c r="F598" s="1" t="n"/>
      <c r="G598" s="1" t="n"/>
      <c r="H598" s="1" t="n"/>
      <c r="I598" s="1" t="n"/>
      <c r="J598" s="1" t="n"/>
      <c r="K598" s="18" t="n"/>
      <c r="L598" s="1" t="n"/>
      <c r="M598" s="1" t="n"/>
      <c r="N598" s="1" t="n"/>
      <c r="O598" s="1" t="n"/>
      <c r="P598" s="1" t="n"/>
      <c r="Q598" s="1" t="n"/>
      <c r="R598" s="1" t="n"/>
      <c r="S598" s="210" t="n"/>
      <c r="T598" s="210" t="n"/>
      <c r="U598" s="1" t="n"/>
      <c r="V598" s="18" t="n"/>
      <c r="W598" s="18" t="n"/>
      <c r="X598" s="1" t="n"/>
      <c r="Y598" s="210" t="n"/>
      <c r="Z598" s="1" t="n"/>
      <c r="AA598" s="18" t="n"/>
      <c r="AB598" s="212" t="n"/>
      <c r="AC598" s="1" t="n"/>
    </row>
    <row r="599">
      <c r="A599" s="1" t="n"/>
      <c r="B599" s="1" t="n"/>
      <c r="C599" s="1" t="n"/>
      <c r="D599" s="1" t="n"/>
      <c r="E599" s="1" t="n"/>
      <c r="F599" s="1" t="n"/>
      <c r="G599" s="1" t="n"/>
      <c r="H599" s="1" t="n"/>
      <c r="I599" s="1" t="n"/>
      <c r="J599" s="1" t="n"/>
      <c r="K599" s="18" t="n"/>
      <c r="L599" s="1" t="n"/>
      <c r="M599" s="1" t="n"/>
      <c r="N599" s="1" t="n"/>
      <c r="O599" s="1" t="n"/>
      <c r="P599" s="1" t="n"/>
      <c r="Q599" s="1" t="n"/>
      <c r="R599" s="1" t="n"/>
      <c r="S599" s="210" t="n"/>
      <c r="T599" s="210" t="n"/>
      <c r="U599" s="1" t="n"/>
      <c r="V599" s="18" t="n"/>
      <c r="W599" s="18" t="n"/>
      <c r="X599" s="1" t="n"/>
      <c r="Y599" s="210" t="n"/>
      <c r="Z599" s="1" t="n"/>
      <c r="AA599" s="18" t="n"/>
      <c r="AB599" s="212" t="n"/>
      <c r="AC599" s="1" t="n"/>
    </row>
    <row r="600">
      <c r="A600" s="1" t="n"/>
      <c r="B600" s="1" t="n"/>
      <c r="C600" s="1" t="n"/>
      <c r="D600" s="1" t="n"/>
      <c r="E600" s="1" t="n"/>
      <c r="F600" s="1" t="n"/>
      <c r="G600" s="1" t="n"/>
      <c r="H600" s="1" t="n"/>
      <c r="I600" s="1" t="n"/>
      <c r="J600" s="1" t="n"/>
      <c r="K600" s="18" t="n"/>
      <c r="L600" s="1" t="n"/>
      <c r="M600" s="1" t="n"/>
      <c r="N600" s="1" t="n"/>
      <c r="O600" s="1" t="n"/>
      <c r="P600" s="1" t="n"/>
      <c r="Q600" s="1" t="n"/>
      <c r="R600" s="1" t="n"/>
      <c r="S600" s="210" t="n"/>
      <c r="T600" s="210" t="n"/>
      <c r="U600" s="1" t="n"/>
      <c r="V600" s="18" t="n"/>
      <c r="W600" s="18" t="n"/>
      <c r="X600" s="1" t="n"/>
      <c r="Y600" s="210" t="n"/>
      <c r="Z600" s="1" t="n"/>
      <c r="AA600" s="18" t="n"/>
      <c r="AB600" s="212" t="n"/>
      <c r="AC600" s="1" t="n"/>
    </row>
    <row r="601">
      <c r="A601" s="1" t="n"/>
      <c r="B601" s="1" t="n"/>
      <c r="C601" s="1" t="n"/>
      <c r="D601" s="1" t="n"/>
      <c r="E601" s="1" t="n"/>
      <c r="F601" s="1" t="n"/>
      <c r="G601" s="1" t="n"/>
      <c r="H601" s="1" t="n"/>
      <c r="I601" s="1" t="n"/>
      <c r="J601" s="1" t="n"/>
      <c r="K601" s="18" t="n"/>
      <c r="L601" s="1" t="n"/>
      <c r="M601" s="1" t="n"/>
      <c r="N601" s="1" t="n"/>
      <c r="O601" s="1" t="n"/>
      <c r="P601" s="1" t="n"/>
      <c r="Q601" s="1" t="n"/>
      <c r="R601" s="1" t="n"/>
      <c r="S601" s="210" t="n"/>
      <c r="T601" s="210" t="n"/>
      <c r="U601" s="1" t="n"/>
      <c r="V601" s="18" t="n"/>
      <c r="W601" s="18" t="n"/>
      <c r="X601" s="1" t="n"/>
      <c r="Y601" s="210" t="n"/>
      <c r="Z601" s="1" t="n"/>
      <c r="AA601" s="18" t="n"/>
      <c r="AB601" s="212" t="n"/>
      <c r="AC601" s="1" t="n"/>
    </row>
    <row r="602">
      <c r="A602" s="1" t="n"/>
      <c r="B602" s="1" t="n"/>
      <c r="C602" s="1" t="n"/>
      <c r="D602" s="1" t="n"/>
      <c r="E602" s="1" t="n"/>
      <c r="F602" s="1" t="n"/>
      <c r="G602" s="1" t="n"/>
      <c r="H602" s="1" t="n"/>
      <c r="I602" s="1" t="n"/>
      <c r="J602" s="1" t="n"/>
      <c r="K602" s="18" t="n"/>
      <c r="L602" s="1" t="n"/>
      <c r="M602" s="1" t="n"/>
      <c r="N602" s="1" t="n"/>
      <c r="O602" s="1" t="n"/>
      <c r="P602" s="1" t="n"/>
      <c r="Q602" s="1" t="n"/>
      <c r="R602" s="1" t="n"/>
      <c r="S602" s="210" t="n"/>
      <c r="T602" s="210" t="n"/>
      <c r="U602" s="1" t="n"/>
      <c r="V602" s="18" t="n"/>
      <c r="W602" s="18" t="n"/>
      <c r="X602" s="1" t="n"/>
      <c r="Y602" s="210" t="n"/>
      <c r="Z602" s="1" t="n"/>
      <c r="AA602" s="18" t="n"/>
      <c r="AB602" s="212" t="n"/>
      <c r="AC602" s="1" t="n"/>
    </row>
    <row r="603">
      <c r="A603" s="1" t="n"/>
      <c r="B603" s="1" t="n"/>
      <c r="C603" s="1" t="n"/>
      <c r="D603" s="1" t="n"/>
      <c r="E603" s="1" t="n"/>
      <c r="F603" s="1" t="n"/>
      <c r="G603" s="1" t="n"/>
      <c r="H603" s="1" t="n"/>
      <c r="I603" s="1" t="n"/>
      <c r="J603" s="1" t="n"/>
      <c r="K603" s="18" t="n"/>
      <c r="L603" s="1" t="n"/>
      <c r="M603" s="1" t="n"/>
      <c r="N603" s="1" t="n"/>
      <c r="O603" s="1" t="n"/>
      <c r="P603" s="1" t="n"/>
      <c r="Q603" s="1" t="n"/>
      <c r="R603" s="1" t="n"/>
      <c r="S603" s="210" t="n"/>
      <c r="T603" s="210" t="n"/>
      <c r="U603" s="1" t="n"/>
      <c r="V603" s="18" t="n"/>
      <c r="W603" s="18" t="n"/>
      <c r="X603" s="1" t="n"/>
      <c r="Y603" s="210" t="n"/>
      <c r="Z603" s="1" t="n"/>
      <c r="AA603" s="18" t="n"/>
      <c r="AB603" s="212" t="n"/>
      <c r="AC603" s="1" t="n"/>
    </row>
    <row r="604">
      <c r="A604" s="1" t="n"/>
      <c r="B604" s="1" t="n"/>
      <c r="C604" s="1" t="n"/>
      <c r="D604" s="1" t="n"/>
      <c r="E604" s="1" t="n"/>
      <c r="F604" s="1" t="n"/>
      <c r="G604" s="1" t="n"/>
      <c r="H604" s="1" t="n"/>
      <c r="I604" s="1" t="n"/>
      <c r="J604" s="1" t="n"/>
      <c r="K604" s="18" t="n"/>
      <c r="L604" s="1" t="n"/>
      <c r="M604" s="1" t="n"/>
      <c r="N604" s="1" t="n"/>
      <c r="O604" s="1" t="n"/>
      <c r="P604" s="1" t="n"/>
      <c r="Q604" s="1" t="n"/>
      <c r="R604" s="1" t="n"/>
      <c r="S604" s="210" t="n"/>
      <c r="T604" s="210" t="n"/>
      <c r="U604" s="1" t="n"/>
      <c r="V604" s="18" t="n"/>
      <c r="W604" s="18" t="n"/>
      <c r="X604" s="1" t="n"/>
      <c r="Y604" s="210" t="n"/>
      <c r="Z604" s="1" t="n"/>
      <c r="AA604" s="18" t="n"/>
      <c r="AB604" s="212" t="n"/>
      <c r="AC604" s="1" t="n"/>
    </row>
    <row r="605">
      <c r="A605" s="1" t="n"/>
      <c r="B605" s="1" t="n"/>
      <c r="C605" s="1" t="n"/>
      <c r="D605" s="1" t="n"/>
      <c r="E605" s="1" t="n"/>
      <c r="F605" s="1" t="n"/>
      <c r="G605" s="1" t="n"/>
      <c r="H605" s="1" t="n"/>
      <c r="I605" s="1" t="n"/>
      <c r="J605" s="1" t="n"/>
      <c r="K605" s="18" t="n"/>
      <c r="L605" s="1" t="n"/>
      <c r="M605" s="1" t="n"/>
      <c r="N605" s="1" t="n"/>
      <c r="O605" s="1" t="n"/>
      <c r="P605" s="1" t="n"/>
      <c r="Q605" s="1" t="n"/>
      <c r="R605" s="1" t="n"/>
      <c r="S605" s="210" t="n"/>
      <c r="T605" s="210" t="n"/>
      <c r="U605" s="1" t="n"/>
      <c r="V605" s="18" t="n"/>
      <c r="W605" s="18" t="n"/>
      <c r="X605" s="1" t="n"/>
      <c r="Y605" s="210" t="n"/>
      <c r="Z605" s="1" t="n"/>
      <c r="AA605" s="18" t="n"/>
      <c r="AB605" s="212" t="n"/>
      <c r="AC605" s="1" t="n"/>
    </row>
    <row r="606">
      <c r="A606" s="1" t="n"/>
      <c r="B606" s="1" t="n"/>
      <c r="C606" s="1" t="n"/>
      <c r="D606" s="1" t="n"/>
      <c r="E606" s="1" t="n"/>
      <c r="F606" s="1" t="n"/>
      <c r="G606" s="1" t="n"/>
      <c r="H606" s="1" t="n"/>
      <c r="I606" s="1" t="n"/>
      <c r="J606" s="1" t="n"/>
      <c r="K606" s="18" t="n"/>
      <c r="L606" s="1" t="n"/>
      <c r="M606" s="1" t="n"/>
      <c r="N606" s="1" t="n"/>
      <c r="O606" s="1" t="n"/>
      <c r="P606" s="1" t="n"/>
      <c r="Q606" s="1" t="n"/>
      <c r="R606" s="1" t="n"/>
      <c r="S606" s="210" t="n"/>
      <c r="T606" s="210" t="n"/>
      <c r="U606" s="1" t="n"/>
      <c r="V606" s="18" t="n"/>
      <c r="W606" s="18" t="n"/>
      <c r="X606" s="1" t="n"/>
      <c r="Y606" s="210" t="n"/>
      <c r="Z606" s="1" t="n"/>
      <c r="AA606" s="18" t="n"/>
      <c r="AB606" s="212" t="n"/>
      <c r="AC606" s="1" t="n"/>
    </row>
    <row r="607">
      <c r="A607" s="1" t="n"/>
      <c r="B607" s="1" t="n"/>
      <c r="C607" s="1" t="n"/>
      <c r="D607" s="1" t="n"/>
      <c r="E607" s="1" t="n"/>
      <c r="F607" s="1" t="n"/>
      <c r="G607" s="1" t="n"/>
      <c r="H607" s="1" t="n"/>
      <c r="I607" s="1" t="n"/>
      <c r="J607" s="1" t="n"/>
      <c r="K607" s="18" t="n"/>
      <c r="L607" s="1" t="n"/>
      <c r="M607" s="1" t="n"/>
      <c r="N607" s="1" t="n"/>
      <c r="O607" s="1" t="n"/>
      <c r="P607" s="1" t="n"/>
      <c r="Q607" s="1" t="n"/>
      <c r="R607" s="1" t="n"/>
      <c r="S607" s="210" t="n"/>
      <c r="T607" s="210" t="n"/>
      <c r="U607" s="1" t="n"/>
      <c r="V607" s="18" t="n"/>
      <c r="W607" s="18" t="n"/>
      <c r="X607" s="1" t="n"/>
      <c r="Y607" s="210" t="n"/>
      <c r="Z607" s="1" t="n"/>
      <c r="AA607" s="18" t="n"/>
      <c r="AB607" s="212" t="n"/>
      <c r="AC607" s="1" t="n"/>
    </row>
    <row r="608">
      <c r="A608" s="1" t="n"/>
      <c r="B608" s="1" t="n"/>
      <c r="C608" s="1" t="n"/>
      <c r="D608" s="1" t="n"/>
      <c r="E608" s="1" t="n"/>
      <c r="F608" s="1" t="n"/>
      <c r="G608" s="1" t="n"/>
      <c r="H608" s="1" t="n"/>
      <c r="I608" s="1" t="n"/>
      <c r="J608" s="1" t="n"/>
      <c r="K608" s="18" t="n"/>
      <c r="L608" s="1" t="n"/>
      <c r="M608" s="1" t="n"/>
      <c r="N608" s="1" t="n"/>
      <c r="O608" s="1" t="n"/>
      <c r="P608" s="1" t="n"/>
      <c r="Q608" s="1" t="n"/>
      <c r="R608" s="1" t="n"/>
      <c r="S608" s="210" t="n"/>
      <c r="T608" s="210" t="n"/>
      <c r="U608" s="1" t="n"/>
      <c r="V608" s="18" t="n"/>
      <c r="W608" s="18" t="n"/>
      <c r="X608" s="1" t="n"/>
      <c r="Y608" s="210" t="n"/>
      <c r="Z608" s="1" t="n"/>
      <c r="AA608" s="18" t="n"/>
      <c r="AB608" s="212" t="n"/>
      <c r="AC608" s="1" t="n"/>
    </row>
    <row r="609">
      <c r="A609" s="1" t="n"/>
      <c r="B609" s="1" t="n"/>
      <c r="C609" s="1" t="n"/>
      <c r="D609" s="1" t="n"/>
      <c r="E609" s="1" t="n"/>
      <c r="F609" s="1" t="n"/>
      <c r="G609" s="1" t="n"/>
      <c r="H609" s="1" t="n"/>
      <c r="I609" s="1" t="n"/>
      <c r="J609" s="1" t="n"/>
      <c r="K609" s="18" t="n"/>
      <c r="L609" s="1" t="n"/>
      <c r="M609" s="1" t="n"/>
      <c r="N609" s="1" t="n"/>
      <c r="O609" s="1" t="n"/>
      <c r="P609" s="1" t="n"/>
      <c r="Q609" s="1" t="n"/>
      <c r="R609" s="1" t="n"/>
      <c r="S609" s="210" t="n"/>
      <c r="T609" s="210" t="n"/>
      <c r="U609" s="1" t="n"/>
      <c r="V609" s="18" t="n"/>
      <c r="W609" s="18" t="n"/>
      <c r="X609" s="1" t="n"/>
      <c r="Y609" s="210" t="n"/>
      <c r="Z609" s="1" t="n"/>
      <c r="AA609" s="18" t="n"/>
      <c r="AB609" s="212" t="n"/>
      <c r="AC609" s="1" t="n"/>
    </row>
    <row r="610">
      <c r="A610" s="1" t="n"/>
      <c r="B610" s="1" t="n"/>
      <c r="C610" s="1" t="n"/>
      <c r="D610" s="1" t="n"/>
      <c r="E610" s="1" t="n"/>
      <c r="F610" s="1" t="n"/>
      <c r="G610" s="1" t="n"/>
      <c r="H610" s="1" t="n"/>
      <c r="I610" s="1" t="n"/>
      <c r="J610" s="1" t="n"/>
      <c r="K610" s="18" t="n"/>
      <c r="L610" s="1" t="n"/>
      <c r="M610" s="1" t="n"/>
      <c r="N610" s="1" t="n"/>
      <c r="O610" s="1" t="n"/>
      <c r="P610" s="1" t="n"/>
      <c r="Q610" s="1" t="n"/>
      <c r="R610" s="1" t="n"/>
      <c r="S610" s="210" t="n"/>
      <c r="T610" s="210" t="n"/>
      <c r="U610" s="1" t="n"/>
      <c r="V610" s="18" t="n"/>
      <c r="W610" s="18" t="n"/>
      <c r="X610" s="1" t="n"/>
      <c r="Y610" s="210" t="n"/>
      <c r="Z610" s="1" t="n"/>
      <c r="AA610" s="18" t="n"/>
      <c r="AB610" s="212" t="n"/>
      <c r="AC610" s="1" t="n"/>
    </row>
    <row r="611">
      <c r="A611" s="1" t="n"/>
      <c r="B611" s="1" t="n"/>
      <c r="C611" s="1" t="n"/>
      <c r="D611" s="1" t="n"/>
      <c r="E611" s="1" t="n"/>
      <c r="F611" s="1" t="n"/>
      <c r="G611" s="1" t="n"/>
      <c r="H611" s="1" t="n"/>
      <c r="I611" s="1" t="n"/>
      <c r="J611" s="1" t="n"/>
      <c r="K611" s="18" t="n"/>
      <c r="L611" s="1" t="n"/>
      <c r="M611" s="1" t="n"/>
      <c r="N611" s="1" t="n"/>
      <c r="O611" s="1" t="n"/>
      <c r="P611" s="1" t="n"/>
      <c r="Q611" s="1" t="n"/>
      <c r="R611" s="1" t="n"/>
      <c r="S611" s="210" t="n"/>
      <c r="T611" s="210" t="n"/>
      <c r="U611" s="1" t="n"/>
      <c r="V611" s="18" t="n"/>
      <c r="W611" s="18" t="n"/>
      <c r="X611" s="1" t="n"/>
      <c r="Y611" s="210" t="n"/>
      <c r="Z611" s="1" t="n"/>
      <c r="AA611" s="18" t="n"/>
      <c r="AB611" s="212" t="n"/>
      <c r="AC611" s="1" t="n"/>
    </row>
    <row r="612">
      <c r="A612" s="1" t="n"/>
      <c r="B612" s="1" t="n"/>
      <c r="C612" s="1" t="n"/>
      <c r="D612" s="1" t="n"/>
      <c r="E612" s="1" t="n"/>
      <c r="F612" s="1" t="n"/>
      <c r="G612" s="1" t="n"/>
      <c r="H612" s="1" t="n"/>
      <c r="I612" s="1" t="n"/>
      <c r="J612" s="1" t="n"/>
      <c r="K612" s="18" t="n"/>
      <c r="L612" s="1" t="n"/>
      <c r="M612" s="1" t="n"/>
      <c r="N612" s="1" t="n"/>
      <c r="O612" s="1" t="n"/>
      <c r="P612" s="1" t="n"/>
      <c r="Q612" s="1" t="n"/>
      <c r="R612" s="1" t="n"/>
      <c r="S612" s="210" t="n"/>
      <c r="T612" s="210" t="n"/>
      <c r="U612" s="1" t="n"/>
      <c r="V612" s="18" t="n"/>
      <c r="W612" s="18" t="n"/>
      <c r="X612" s="1" t="n"/>
      <c r="Y612" s="210" t="n"/>
      <c r="Z612" s="1" t="n"/>
      <c r="AA612" s="18" t="n"/>
      <c r="AB612" s="212" t="n"/>
      <c r="AC612" s="1" t="n"/>
    </row>
    <row r="613">
      <c r="A613" s="1" t="n"/>
      <c r="B613" s="1" t="n"/>
      <c r="C613" s="1" t="n"/>
      <c r="D613" s="1" t="n"/>
      <c r="E613" s="1" t="n"/>
      <c r="F613" s="1" t="n"/>
      <c r="G613" s="1" t="n"/>
      <c r="H613" s="1" t="n"/>
      <c r="I613" s="1" t="n"/>
      <c r="J613" s="1" t="n"/>
      <c r="K613" s="18" t="n"/>
      <c r="L613" s="1" t="n"/>
      <c r="M613" s="1" t="n"/>
      <c r="N613" s="1" t="n"/>
      <c r="O613" s="1" t="n"/>
      <c r="P613" s="1" t="n"/>
      <c r="Q613" s="1" t="n"/>
      <c r="R613" s="1" t="n"/>
      <c r="S613" s="210" t="n"/>
      <c r="T613" s="210" t="n"/>
      <c r="U613" s="1" t="n"/>
      <c r="V613" s="18" t="n"/>
      <c r="W613" s="18" t="n"/>
      <c r="X613" s="1" t="n"/>
      <c r="Y613" s="210" t="n"/>
      <c r="Z613" s="1" t="n"/>
      <c r="AA613" s="18" t="n"/>
      <c r="AB613" s="212" t="n"/>
      <c r="AC613" s="1" t="n"/>
    </row>
    <row r="614">
      <c r="A614" s="1" t="n"/>
      <c r="B614" s="1" t="n"/>
      <c r="C614" s="1" t="n"/>
      <c r="D614" s="1" t="n"/>
      <c r="E614" s="1" t="n"/>
      <c r="F614" s="1" t="n"/>
      <c r="G614" s="1" t="n"/>
      <c r="H614" s="1" t="n"/>
      <c r="I614" s="1" t="n"/>
      <c r="J614" s="1" t="n"/>
      <c r="K614" s="18" t="n"/>
      <c r="L614" s="1" t="n"/>
      <c r="M614" s="1" t="n"/>
      <c r="N614" s="1" t="n"/>
      <c r="O614" s="1" t="n"/>
      <c r="P614" s="1" t="n"/>
      <c r="Q614" s="1" t="n"/>
      <c r="R614" s="1" t="n"/>
      <c r="S614" s="210" t="n"/>
      <c r="T614" s="210" t="n"/>
      <c r="U614" s="1" t="n"/>
      <c r="V614" s="18" t="n"/>
      <c r="W614" s="18" t="n"/>
      <c r="X614" s="1" t="n"/>
      <c r="Y614" s="210" t="n"/>
      <c r="Z614" s="1" t="n"/>
      <c r="AA614" s="18" t="n"/>
      <c r="AB614" s="212" t="n"/>
      <c r="AC614" s="1" t="n"/>
    </row>
    <row r="615">
      <c r="A615" s="1" t="n"/>
      <c r="B615" s="1" t="n"/>
      <c r="C615" s="1" t="n"/>
      <c r="D615" s="1" t="n"/>
      <c r="E615" s="1" t="n"/>
      <c r="F615" s="1" t="n"/>
      <c r="G615" s="1" t="n"/>
      <c r="H615" s="1" t="n"/>
      <c r="I615" s="1" t="n"/>
      <c r="J615" s="1" t="n"/>
      <c r="K615" s="18" t="n"/>
      <c r="L615" s="1" t="n"/>
      <c r="M615" s="1" t="n"/>
      <c r="N615" s="1" t="n"/>
      <c r="O615" s="1" t="n"/>
      <c r="P615" s="1" t="n"/>
      <c r="Q615" s="1" t="n"/>
      <c r="R615" s="1" t="n"/>
      <c r="S615" s="210" t="n"/>
      <c r="T615" s="210" t="n"/>
      <c r="U615" s="1" t="n"/>
      <c r="V615" s="18" t="n"/>
      <c r="W615" s="18" t="n"/>
      <c r="X615" s="1" t="n"/>
      <c r="Y615" s="210" t="n"/>
      <c r="Z615" s="1" t="n"/>
      <c r="AA615" s="18" t="n"/>
      <c r="AB615" s="212" t="n"/>
      <c r="AC615" s="1" t="n"/>
    </row>
    <row r="616">
      <c r="A616" s="1" t="n"/>
      <c r="B616" s="1" t="n"/>
      <c r="C616" s="1" t="n"/>
      <c r="D616" s="1" t="n"/>
      <c r="E616" s="1" t="n"/>
      <c r="F616" s="1" t="n"/>
      <c r="G616" s="1" t="n"/>
      <c r="H616" s="1" t="n"/>
      <c r="I616" s="1" t="n"/>
      <c r="J616" s="1" t="n"/>
      <c r="K616" s="18" t="n"/>
      <c r="L616" s="1" t="n"/>
      <c r="M616" s="1" t="n"/>
      <c r="N616" s="1" t="n"/>
      <c r="O616" s="1" t="n"/>
      <c r="P616" s="1" t="n"/>
      <c r="Q616" s="1" t="n"/>
      <c r="R616" s="1" t="n"/>
      <c r="S616" s="210" t="n"/>
      <c r="T616" s="210" t="n"/>
      <c r="U616" s="1" t="n"/>
      <c r="V616" s="18" t="n"/>
      <c r="W616" s="18" t="n"/>
      <c r="X616" s="1" t="n"/>
      <c r="Y616" s="210" t="n"/>
      <c r="Z616" s="1" t="n"/>
      <c r="AA616" s="18" t="n"/>
      <c r="AB616" s="212" t="n"/>
      <c r="AC616" s="1" t="n"/>
    </row>
    <row r="617">
      <c r="A617" s="1" t="n"/>
      <c r="B617" s="1" t="n"/>
      <c r="C617" s="1" t="n"/>
      <c r="D617" s="1" t="n"/>
      <c r="E617" s="1" t="n"/>
      <c r="F617" s="1" t="n"/>
      <c r="G617" s="1" t="n"/>
      <c r="H617" s="1" t="n"/>
      <c r="I617" s="1" t="n"/>
      <c r="J617" s="1" t="n"/>
      <c r="K617" s="18" t="n"/>
      <c r="L617" s="1" t="n"/>
      <c r="M617" s="1" t="n"/>
      <c r="N617" s="1" t="n"/>
      <c r="O617" s="1" t="n"/>
      <c r="P617" s="1" t="n"/>
      <c r="Q617" s="1" t="n"/>
      <c r="R617" s="1" t="n"/>
      <c r="S617" s="210" t="n"/>
      <c r="T617" s="210" t="n"/>
      <c r="U617" s="1" t="n"/>
      <c r="V617" s="18" t="n"/>
      <c r="W617" s="18" t="n"/>
      <c r="X617" s="1" t="n"/>
      <c r="Y617" s="210" t="n"/>
      <c r="Z617" s="1" t="n"/>
      <c r="AA617" s="18" t="n"/>
      <c r="AB617" s="212" t="n"/>
      <c r="AC617" s="1" t="n"/>
    </row>
    <row r="618">
      <c r="A618" s="1" t="n"/>
      <c r="B618" s="1" t="n"/>
      <c r="C618" s="1" t="n"/>
      <c r="D618" s="1" t="n"/>
      <c r="E618" s="1" t="n"/>
      <c r="F618" s="1" t="n"/>
      <c r="G618" s="1" t="n"/>
      <c r="H618" s="1" t="n"/>
      <c r="I618" s="1" t="n"/>
      <c r="J618" s="1" t="n"/>
      <c r="K618" s="18" t="n"/>
      <c r="L618" s="1" t="n"/>
      <c r="M618" s="1" t="n"/>
      <c r="N618" s="1" t="n"/>
      <c r="O618" s="1" t="n"/>
      <c r="P618" s="1" t="n"/>
      <c r="Q618" s="1" t="n"/>
      <c r="R618" s="1" t="n"/>
      <c r="S618" s="210" t="n"/>
      <c r="T618" s="210" t="n"/>
      <c r="U618" s="1" t="n"/>
      <c r="V618" s="18" t="n"/>
      <c r="W618" s="18" t="n"/>
      <c r="X618" s="1" t="n"/>
      <c r="Y618" s="210" t="n"/>
      <c r="Z618" s="1" t="n"/>
      <c r="AA618" s="18" t="n"/>
      <c r="AB618" s="212" t="n"/>
      <c r="AC618" s="1" t="n"/>
    </row>
    <row r="619">
      <c r="A619" s="1" t="n"/>
      <c r="B619" s="1" t="n"/>
      <c r="C619" s="1" t="n"/>
      <c r="D619" s="1" t="n"/>
      <c r="E619" s="1" t="n"/>
      <c r="F619" s="1" t="n"/>
      <c r="G619" s="1" t="n"/>
      <c r="H619" s="1" t="n"/>
      <c r="I619" s="1" t="n"/>
      <c r="J619" s="1" t="n"/>
      <c r="K619" s="18" t="n"/>
      <c r="L619" s="1" t="n"/>
      <c r="M619" s="1" t="n"/>
      <c r="N619" s="1" t="n"/>
      <c r="O619" s="1" t="n"/>
      <c r="P619" s="1" t="n"/>
      <c r="Q619" s="1" t="n"/>
      <c r="R619" s="1" t="n"/>
      <c r="S619" s="210" t="n"/>
      <c r="T619" s="210" t="n"/>
      <c r="U619" s="1" t="n"/>
      <c r="V619" s="18" t="n"/>
      <c r="W619" s="18" t="n"/>
      <c r="X619" s="1" t="n"/>
      <c r="Y619" s="210" t="n"/>
      <c r="Z619" s="1" t="n"/>
      <c r="AA619" s="18" t="n"/>
      <c r="AB619" s="212" t="n"/>
      <c r="AC619" s="1" t="n"/>
    </row>
    <row r="620">
      <c r="A620" s="1" t="n"/>
      <c r="B620" s="1" t="n"/>
      <c r="C620" s="1" t="n"/>
      <c r="D620" s="1" t="n"/>
      <c r="E620" s="1" t="n"/>
      <c r="F620" s="1" t="n"/>
      <c r="G620" s="1" t="n"/>
      <c r="H620" s="1" t="n"/>
      <c r="I620" s="1" t="n"/>
      <c r="J620" s="1" t="n"/>
      <c r="K620" s="18" t="n"/>
      <c r="L620" s="1" t="n"/>
      <c r="M620" s="1" t="n"/>
      <c r="N620" s="1" t="n"/>
      <c r="O620" s="1" t="n"/>
      <c r="P620" s="1" t="n"/>
      <c r="Q620" s="1" t="n"/>
      <c r="R620" s="1" t="n"/>
      <c r="S620" s="210" t="n"/>
      <c r="T620" s="210" t="n"/>
      <c r="U620" s="1" t="n"/>
      <c r="V620" s="18" t="n"/>
      <c r="W620" s="18" t="n"/>
      <c r="X620" s="1" t="n"/>
      <c r="Y620" s="210" t="n"/>
      <c r="Z620" s="1" t="n"/>
      <c r="AA620" s="18" t="n"/>
      <c r="AB620" s="212" t="n"/>
      <c r="AC620" s="1" t="n"/>
    </row>
    <row r="621">
      <c r="A621" s="1" t="n"/>
      <c r="B621" s="1" t="n"/>
      <c r="C621" s="1" t="n"/>
      <c r="D621" s="1" t="n"/>
      <c r="E621" s="1" t="n"/>
      <c r="F621" s="1" t="n"/>
      <c r="G621" s="1" t="n"/>
      <c r="H621" s="1" t="n"/>
      <c r="I621" s="1" t="n"/>
      <c r="J621" s="1" t="n"/>
      <c r="K621" s="18" t="n"/>
      <c r="L621" s="1" t="n"/>
      <c r="M621" s="1" t="n"/>
      <c r="N621" s="1" t="n"/>
      <c r="O621" s="1" t="n"/>
      <c r="P621" s="1" t="n"/>
      <c r="Q621" s="1" t="n"/>
      <c r="R621" s="1" t="n"/>
      <c r="S621" s="210" t="n"/>
      <c r="T621" s="210" t="n"/>
      <c r="U621" s="1" t="n"/>
      <c r="V621" s="18" t="n"/>
      <c r="W621" s="18" t="n"/>
      <c r="X621" s="1" t="n"/>
      <c r="Y621" s="210" t="n"/>
      <c r="Z621" s="1" t="n"/>
      <c r="AA621" s="18" t="n"/>
      <c r="AB621" s="212" t="n"/>
      <c r="AC621" s="1" t="n"/>
    </row>
    <row r="622">
      <c r="A622" s="1" t="n"/>
      <c r="B622" s="1" t="n"/>
      <c r="C622" s="1" t="n"/>
      <c r="D622" s="1" t="n"/>
      <c r="E622" s="1" t="n"/>
      <c r="F622" s="1" t="n"/>
      <c r="G622" s="1" t="n"/>
      <c r="H622" s="1" t="n"/>
      <c r="I622" s="1" t="n"/>
      <c r="J622" s="1" t="n"/>
      <c r="K622" s="18" t="n"/>
      <c r="L622" s="1" t="n"/>
      <c r="M622" s="1" t="n"/>
      <c r="N622" s="1" t="n"/>
      <c r="O622" s="1" t="n"/>
      <c r="P622" s="1" t="n"/>
      <c r="Q622" s="1" t="n"/>
      <c r="R622" s="1" t="n"/>
      <c r="S622" s="210" t="n"/>
      <c r="T622" s="210" t="n"/>
      <c r="U622" s="1" t="n"/>
      <c r="V622" s="18" t="n"/>
      <c r="W622" s="18" t="n"/>
      <c r="X622" s="1" t="n"/>
      <c r="Y622" s="210" t="n"/>
      <c r="Z622" s="1" t="n"/>
      <c r="AA622" s="18" t="n"/>
      <c r="AB622" s="212" t="n"/>
      <c r="AC622" s="1" t="n"/>
    </row>
    <row r="623">
      <c r="A623" s="1" t="n"/>
      <c r="B623" s="1" t="n"/>
      <c r="C623" s="1" t="n"/>
      <c r="D623" s="1" t="n"/>
      <c r="E623" s="1" t="n"/>
      <c r="F623" s="1" t="n"/>
      <c r="G623" s="1" t="n"/>
      <c r="H623" s="1" t="n"/>
      <c r="I623" s="1" t="n"/>
      <c r="J623" s="1" t="n"/>
      <c r="K623" s="18" t="n"/>
      <c r="L623" s="1" t="n"/>
      <c r="M623" s="1" t="n"/>
      <c r="N623" s="1" t="n"/>
      <c r="O623" s="1" t="n"/>
      <c r="P623" s="1" t="n"/>
      <c r="Q623" s="1" t="n"/>
      <c r="R623" s="1" t="n"/>
      <c r="S623" s="210" t="n"/>
      <c r="T623" s="210" t="n"/>
      <c r="U623" s="1" t="n"/>
      <c r="V623" s="18" t="n"/>
      <c r="W623" s="18" t="n"/>
      <c r="X623" s="1" t="n"/>
      <c r="Y623" s="210" t="n"/>
      <c r="Z623" s="1" t="n"/>
      <c r="AA623" s="18" t="n"/>
      <c r="AB623" s="212" t="n"/>
      <c r="AC623" s="1" t="n"/>
    </row>
    <row r="624">
      <c r="A624" s="1" t="n"/>
      <c r="B624" s="1" t="n"/>
      <c r="C624" s="1" t="n"/>
      <c r="D624" s="1" t="n"/>
      <c r="E624" s="1" t="n"/>
      <c r="F624" s="1" t="n"/>
      <c r="G624" s="1" t="n"/>
      <c r="H624" s="1" t="n"/>
      <c r="I624" s="1" t="n"/>
      <c r="J624" s="1" t="n"/>
      <c r="K624" s="18" t="n"/>
      <c r="L624" s="1" t="n"/>
      <c r="M624" s="1" t="n"/>
      <c r="N624" s="1" t="n"/>
      <c r="O624" s="1" t="n"/>
      <c r="P624" s="1" t="n"/>
      <c r="Q624" s="1" t="n"/>
      <c r="R624" s="1" t="n"/>
      <c r="S624" s="210" t="n"/>
      <c r="T624" s="210" t="n"/>
      <c r="U624" s="1" t="n"/>
      <c r="V624" s="18" t="n"/>
      <c r="W624" s="18" t="n"/>
      <c r="X624" s="1" t="n"/>
      <c r="Y624" s="210" t="n"/>
      <c r="Z624" s="1" t="n"/>
      <c r="AA624" s="18" t="n"/>
      <c r="AB624" s="212" t="n"/>
      <c r="AC624" s="1" t="n"/>
    </row>
    <row r="625">
      <c r="A625" s="1" t="n"/>
      <c r="B625" s="1" t="n"/>
      <c r="C625" s="1" t="n"/>
      <c r="D625" s="1" t="n"/>
      <c r="E625" s="1" t="n"/>
      <c r="F625" s="1" t="n"/>
      <c r="G625" s="1" t="n"/>
      <c r="H625" s="1" t="n"/>
      <c r="I625" s="1" t="n"/>
      <c r="J625" s="1" t="n"/>
      <c r="K625" s="18" t="n"/>
      <c r="L625" s="1" t="n"/>
      <c r="M625" s="1" t="n"/>
      <c r="N625" s="1" t="n"/>
      <c r="O625" s="1" t="n"/>
      <c r="P625" s="1" t="n"/>
      <c r="Q625" s="1" t="n"/>
      <c r="R625" s="1" t="n"/>
      <c r="S625" s="210" t="n"/>
      <c r="T625" s="210" t="n"/>
      <c r="U625" s="1" t="n"/>
      <c r="V625" s="18" t="n"/>
      <c r="W625" s="18" t="n"/>
      <c r="X625" s="1" t="n"/>
      <c r="Y625" s="210" t="n"/>
      <c r="Z625" s="1" t="n"/>
      <c r="AA625" s="18" t="n"/>
      <c r="AB625" s="212" t="n"/>
      <c r="AC625" s="1" t="n"/>
    </row>
    <row r="626">
      <c r="A626" s="1" t="n"/>
      <c r="B626" s="1" t="n"/>
      <c r="C626" s="1" t="n"/>
      <c r="D626" s="1" t="n"/>
      <c r="E626" s="1" t="n"/>
      <c r="F626" s="1" t="n"/>
      <c r="G626" s="1" t="n"/>
      <c r="H626" s="1" t="n"/>
      <c r="I626" s="1" t="n"/>
      <c r="J626" s="1" t="n"/>
      <c r="K626" s="18" t="n"/>
      <c r="L626" s="1" t="n"/>
      <c r="M626" s="1" t="n"/>
      <c r="N626" s="1" t="n"/>
      <c r="O626" s="1" t="n"/>
      <c r="P626" s="1" t="n"/>
      <c r="Q626" s="1" t="n"/>
      <c r="R626" s="1" t="n"/>
      <c r="S626" s="210" t="n"/>
      <c r="T626" s="210" t="n"/>
      <c r="U626" s="1" t="n"/>
      <c r="V626" s="18" t="n"/>
      <c r="W626" s="18" t="n"/>
      <c r="X626" s="1" t="n"/>
      <c r="Y626" s="210" t="n"/>
      <c r="Z626" s="1" t="n"/>
      <c r="AA626" s="18" t="n"/>
      <c r="AB626" s="212" t="n"/>
      <c r="AC626" s="1" t="n"/>
    </row>
    <row r="627">
      <c r="A627" s="1" t="n"/>
      <c r="B627" s="1" t="n"/>
      <c r="C627" s="1" t="n"/>
      <c r="D627" s="1" t="n"/>
      <c r="E627" s="1" t="n"/>
      <c r="F627" s="1" t="n"/>
      <c r="G627" s="1" t="n"/>
      <c r="H627" s="1" t="n"/>
      <c r="I627" s="1" t="n"/>
      <c r="J627" s="1" t="n"/>
      <c r="K627" s="18" t="n"/>
      <c r="L627" s="1" t="n"/>
      <c r="M627" s="1" t="n"/>
      <c r="N627" s="1" t="n"/>
      <c r="O627" s="1" t="n"/>
      <c r="P627" s="1" t="n"/>
      <c r="Q627" s="1" t="n"/>
      <c r="R627" s="1" t="n"/>
      <c r="S627" s="210" t="n"/>
      <c r="T627" s="210" t="n"/>
      <c r="U627" s="1" t="n"/>
      <c r="V627" s="18" t="n"/>
      <c r="W627" s="18" t="n"/>
      <c r="X627" s="1" t="n"/>
      <c r="Y627" s="210" t="n"/>
      <c r="Z627" s="1" t="n"/>
      <c r="AA627" s="18" t="n"/>
      <c r="AB627" s="212" t="n"/>
      <c r="AC627" s="1" t="n"/>
    </row>
    <row r="628">
      <c r="A628" s="1" t="n"/>
      <c r="B628" s="1" t="n"/>
      <c r="C628" s="1" t="n"/>
      <c r="D628" s="1" t="n"/>
      <c r="E628" s="1" t="n"/>
      <c r="F628" s="1" t="n"/>
      <c r="G628" s="1" t="n"/>
      <c r="H628" s="1" t="n"/>
      <c r="I628" s="1" t="n"/>
      <c r="J628" s="1" t="n"/>
      <c r="K628" s="18" t="n"/>
      <c r="L628" s="1" t="n"/>
      <c r="M628" s="1" t="n"/>
      <c r="N628" s="1" t="n"/>
      <c r="O628" s="1" t="n"/>
      <c r="P628" s="1" t="n"/>
      <c r="Q628" s="1" t="n"/>
      <c r="R628" s="1" t="n"/>
      <c r="S628" s="210" t="n"/>
      <c r="T628" s="210" t="n"/>
      <c r="U628" s="1" t="n"/>
      <c r="V628" s="18" t="n"/>
      <c r="W628" s="18" t="n"/>
      <c r="X628" s="1" t="n"/>
      <c r="Y628" s="210" t="n"/>
      <c r="Z628" s="1" t="n"/>
      <c r="AA628" s="18" t="n"/>
      <c r="AB628" s="212" t="n"/>
      <c r="AC628" s="1" t="n"/>
    </row>
    <row r="629">
      <c r="A629" s="1" t="n"/>
      <c r="B629" s="1" t="n"/>
      <c r="C629" s="1" t="n"/>
      <c r="D629" s="1" t="n"/>
      <c r="E629" s="1" t="n"/>
      <c r="F629" s="1" t="n"/>
      <c r="G629" s="1" t="n"/>
      <c r="H629" s="1" t="n"/>
      <c r="I629" s="1" t="n"/>
      <c r="J629" s="1" t="n"/>
      <c r="K629" s="18" t="n"/>
      <c r="L629" s="1" t="n"/>
      <c r="M629" s="1" t="n"/>
      <c r="N629" s="1" t="n"/>
      <c r="O629" s="1" t="n"/>
      <c r="P629" s="1" t="n"/>
      <c r="Q629" s="1" t="n"/>
      <c r="R629" s="1" t="n"/>
      <c r="S629" s="210" t="n"/>
      <c r="T629" s="210" t="n"/>
      <c r="U629" s="1" t="n"/>
      <c r="V629" s="18" t="n"/>
      <c r="W629" s="18" t="n"/>
      <c r="X629" s="1" t="n"/>
      <c r="Y629" s="210" t="n"/>
      <c r="Z629" s="1" t="n"/>
      <c r="AA629" s="18" t="n"/>
      <c r="AB629" s="212" t="n"/>
      <c r="AC629" s="1" t="n"/>
    </row>
    <row r="630">
      <c r="A630" s="1" t="n"/>
      <c r="B630" s="1" t="n"/>
      <c r="C630" s="1" t="n"/>
      <c r="D630" s="1" t="n"/>
      <c r="E630" s="1" t="n"/>
      <c r="F630" s="1" t="n"/>
      <c r="G630" s="1" t="n"/>
      <c r="H630" s="1" t="n"/>
      <c r="I630" s="1" t="n"/>
      <c r="J630" s="1" t="n"/>
      <c r="K630" s="18" t="n"/>
      <c r="L630" s="1" t="n"/>
      <c r="M630" s="1" t="n"/>
      <c r="N630" s="1" t="n"/>
      <c r="O630" s="1" t="n"/>
      <c r="P630" s="1" t="n"/>
      <c r="Q630" s="1" t="n"/>
      <c r="R630" s="1" t="n"/>
      <c r="S630" s="210" t="n"/>
      <c r="T630" s="210" t="n"/>
      <c r="U630" s="1" t="n"/>
      <c r="V630" s="18" t="n"/>
      <c r="W630" s="18" t="n"/>
      <c r="X630" s="1" t="n"/>
      <c r="Y630" s="210" t="n"/>
      <c r="Z630" s="1" t="n"/>
      <c r="AA630" s="18" t="n"/>
      <c r="AB630" s="212" t="n"/>
      <c r="AC630" s="1" t="n"/>
    </row>
    <row r="631">
      <c r="A631" s="1" t="n"/>
      <c r="B631" s="1" t="n"/>
      <c r="C631" s="1" t="n"/>
      <c r="D631" s="1" t="n"/>
      <c r="E631" s="1" t="n"/>
      <c r="F631" s="1" t="n"/>
      <c r="G631" s="1" t="n"/>
      <c r="H631" s="1" t="n"/>
      <c r="I631" s="1" t="n"/>
      <c r="J631" s="1" t="n"/>
      <c r="K631" s="18" t="n"/>
      <c r="L631" s="1" t="n"/>
      <c r="M631" s="1" t="n"/>
      <c r="N631" s="1" t="n"/>
      <c r="O631" s="1" t="n"/>
      <c r="P631" s="1" t="n"/>
      <c r="Q631" s="1" t="n"/>
      <c r="R631" s="1" t="n"/>
      <c r="S631" s="210" t="n"/>
      <c r="T631" s="210" t="n"/>
      <c r="U631" s="1" t="n"/>
      <c r="V631" s="18" t="n"/>
      <c r="W631" s="18" t="n"/>
      <c r="X631" s="1" t="n"/>
      <c r="Y631" s="210" t="n"/>
      <c r="Z631" s="1" t="n"/>
      <c r="AA631" s="18" t="n"/>
      <c r="AB631" s="212" t="n"/>
      <c r="AC631" s="1" t="n"/>
    </row>
    <row r="632">
      <c r="A632" s="1" t="n"/>
      <c r="B632" s="1" t="n"/>
      <c r="C632" s="1" t="n"/>
      <c r="D632" s="1" t="n"/>
      <c r="E632" s="1" t="n"/>
      <c r="F632" s="1" t="n"/>
      <c r="G632" s="1" t="n"/>
      <c r="H632" s="1" t="n"/>
      <c r="I632" s="1" t="n"/>
      <c r="J632" s="1" t="n"/>
      <c r="K632" s="18" t="n"/>
      <c r="L632" s="1" t="n"/>
      <c r="M632" s="1" t="n"/>
      <c r="N632" s="1" t="n"/>
      <c r="O632" s="1" t="n"/>
      <c r="P632" s="1" t="n"/>
      <c r="Q632" s="1" t="n"/>
      <c r="R632" s="1" t="n"/>
      <c r="S632" s="210" t="n"/>
      <c r="T632" s="210" t="n"/>
      <c r="U632" s="1" t="n"/>
      <c r="V632" s="18" t="n"/>
      <c r="W632" s="18" t="n"/>
      <c r="X632" s="1" t="n"/>
      <c r="Y632" s="210" t="n"/>
      <c r="Z632" s="1" t="n"/>
      <c r="AA632" s="18" t="n"/>
      <c r="AB632" s="212" t="n"/>
      <c r="AC632" s="1" t="n"/>
    </row>
    <row r="633">
      <c r="A633" s="1" t="n"/>
      <c r="B633" s="1" t="n"/>
      <c r="C633" s="1" t="n"/>
      <c r="D633" s="1" t="n"/>
      <c r="E633" s="1" t="n"/>
      <c r="F633" s="1" t="n"/>
      <c r="G633" s="1" t="n"/>
      <c r="H633" s="1" t="n"/>
      <c r="I633" s="1" t="n"/>
      <c r="J633" s="1" t="n"/>
      <c r="K633" s="18" t="n"/>
      <c r="L633" s="1" t="n"/>
      <c r="M633" s="1" t="n"/>
      <c r="N633" s="1" t="n"/>
      <c r="O633" s="1" t="n"/>
      <c r="P633" s="1" t="n"/>
      <c r="Q633" s="1" t="n"/>
      <c r="R633" s="1" t="n"/>
      <c r="S633" s="210" t="n"/>
      <c r="T633" s="210" t="n"/>
      <c r="U633" s="1" t="n"/>
      <c r="V633" s="18" t="n"/>
      <c r="W633" s="18" t="n"/>
      <c r="X633" s="1" t="n"/>
      <c r="Y633" s="210" t="n"/>
      <c r="Z633" s="1" t="n"/>
      <c r="AA633" s="18" t="n"/>
      <c r="AB633" s="212" t="n"/>
      <c r="AC633" s="1" t="n"/>
    </row>
    <row r="634">
      <c r="A634" s="1" t="n"/>
      <c r="B634" s="1" t="n"/>
      <c r="C634" s="1" t="n"/>
      <c r="D634" s="1" t="n"/>
      <c r="E634" s="1" t="n"/>
      <c r="F634" s="1" t="n"/>
      <c r="G634" s="1" t="n"/>
      <c r="H634" s="1" t="n"/>
      <c r="I634" s="1" t="n"/>
      <c r="J634" s="1" t="n"/>
      <c r="K634" s="18" t="n"/>
      <c r="L634" s="1" t="n"/>
      <c r="M634" s="1" t="n"/>
      <c r="N634" s="1" t="n"/>
      <c r="O634" s="1" t="n"/>
      <c r="P634" s="1" t="n"/>
      <c r="Q634" s="1" t="n"/>
      <c r="R634" s="1" t="n"/>
      <c r="S634" s="210" t="n"/>
      <c r="T634" s="210" t="n"/>
      <c r="U634" s="1" t="n"/>
      <c r="V634" s="18" t="n"/>
      <c r="W634" s="18" t="n"/>
      <c r="X634" s="1" t="n"/>
      <c r="Y634" s="210" t="n"/>
      <c r="Z634" s="1" t="n"/>
      <c r="AA634" s="18" t="n"/>
      <c r="AB634" s="212" t="n"/>
      <c r="AC634" s="1" t="n"/>
    </row>
    <row r="635">
      <c r="A635" s="1" t="n"/>
      <c r="B635" s="1" t="n"/>
      <c r="C635" s="1" t="n"/>
      <c r="D635" s="1" t="n"/>
      <c r="E635" s="1" t="n"/>
      <c r="F635" s="1" t="n"/>
      <c r="G635" s="1" t="n"/>
      <c r="H635" s="1" t="n"/>
      <c r="I635" s="1" t="n"/>
      <c r="J635" s="1" t="n"/>
      <c r="K635" s="18" t="n"/>
      <c r="L635" s="1" t="n"/>
      <c r="M635" s="1" t="n"/>
      <c r="N635" s="1" t="n"/>
      <c r="O635" s="1" t="n"/>
      <c r="P635" s="1" t="n"/>
      <c r="Q635" s="1" t="n"/>
      <c r="R635" s="1" t="n"/>
      <c r="S635" s="210" t="n"/>
      <c r="T635" s="210" t="n"/>
      <c r="U635" s="1" t="n"/>
      <c r="V635" s="18" t="n"/>
      <c r="W635" s="18" t="n"/>
      <c r="X635" s="1" t="n"/>
      <c r="Y635" s="210" t="n"/>
      <c r="Z635" s="1" t="n"/>
      <c r="AA635" s="18" t="n"/>
      <c r="AB635" s="212" t="n"/>
      <c r="AC635" s="1" t="n"/>
    </row>
    <row r="636">
      <c r="A636" s="1" t="n"/>
      <c r="B636" s="1" t="n"/>
      <c r="C636" s="1" t="n"/>
      <c r="D636" s="1" t="n"/>
      <c r="E636" s="1" t="n"/>
      <c r="F636" s="1" t="n"/>
      <c r="G636" s="1" t="n"/>
      <c r="H636" s="1" t="n"/>
      <c r="I636" s="1" t="n"/>
      <c r="J636" s="1" t="n"/>
      <c r="K636" s="18" t="n"/>
      <c r="L636" s="1" t="n"/>
      <c r="M636" s="1" t="n"/>
      <c r="N636" s="1" t="n"/>
      <c r="O636" s="1" t="n"/>
      <c r="P636" s="1" t="n"/>
      <c r="Q636" s="1" t="n"/>
      <c r="R636" s="1" t="n"/>
      <c r="S636" s="210" t="n"/>
      <c r="T636" s="210" t="n"/>
      <c r="U636" s="1" t="n"/>
      <c r="V636" s="18" t="n"/>
      <c r="W636" s="18" t="n"/>
      <c r="X636" s="1" t="n"/>
      <c r="Y636" s="210" t="n"/>
      <c r="Z636" s="1" t="n"/>
      <c r="AA636" s="18" t="n"/>
      <c r="AB636" s="212" t="n"/>
      <c r="AC636" s="1" t="n"/>
    </row>
    <row r="637">
      <c r="A637" s="1" t="n"/>
      <c r="B637" s="1" t="n"/>
      <c r="C637" s="1" t="n"/>
      <c r="D637" s="1" t="n"/>
      <c r="E637" s="1" t="n"/>
      <c r="F637" s="1" t="n"/>
      <c r="G637" s="1" t="n"/>
      <c r="H637" s="1" t="n"/>
      <c r="I637" s="1" t="n"/>
      <c r="J637" s="1" t="n"/>
      <c r="K637" s="18" t="n"/>
      <c r="L637" s="1" t="n"/>
      <c r="M637" s="1" t="n"/>
      <c r="N637" s="1" t="n"/>
      <c r="O637" s="1" t="n"/>
      <c r="P637" s="1" t="n"/>
      <c r="Q637" s="1" t="n"/>
      <c r="R637" s="1" t="n"/>
      <c r="S637" s="210" t="n"/>
      <c r="T637" s="210" t="n"/>
      <c r="U637" s="1" t="n"/>
      <c r="V637" s="18" t="n"/>
      <c r="W637" s="18" t="n"/>
      <c r="X637" s="1" t="n"/>
      <c r="Y637" s="210" t="n"/>
      <c r="Z637" s="1" t="n"/>
      <c r="AA637" s="18" t="n"/>
      <c r="AB637" s="212" t="n"/>
      <c r="AC637" s="1" t="n"/>
    </row>
    <row r="638">
      <c r="A638" s="1" t="n"/>
      <c r="B638" s="1" t="n"/>
      <c r="C638" s="1" t="n"/>
      <c r="D638" s="1" t="n"/>
      <c r="E638" s="1" t="n"/>
      <c r="F638" s="1" t="n"/>
      <c r="G638" s="1" t="n"/>
      <c r="H638" s="1" t="n"/>
      <c r="I638" s="1" t="n"/>
      <c r="J638" s="1" t="n"/>
      <c r="K638" s="18" t="n"/>
      <c r="L638" s="1" t="n"/>
      <c r="M638" s="1" t="n"/>
      <c r="N638" s="1" t="n"/>
      <c r="O638" s="1" t="n"/>
      <c r="P638" s="1" t="n"/>
      <c r="Q638" s="1" t="n"/>
      <c r="R638" s="1" t="n"/>
      <c r="S638" s="210" t="n"/>
      <c r="T638" s="210" t="n"/>
      <c r="U638" s="1" t="n"/>
      <c r="V638" s="18" t="n"/>
      <c r="W638" s="18" t="n"/>
      <c r="X638" s="1" t="n"/>
      <c r="Y638" s="210" t="n"/>
      <c r="Z638" s="1" t="n"/>
      <c r="AA638" s="18" t="n"/>
      <c r="AB638" s="212" t="n"/>
      <c r="AC638" s="1" t="n"/>
    </row>
    <row r="639">
      <c r="A639" s="1" t="n"/>
      <c r="B639" s="1" t="n"/>
      <c r="C639" s="1" t="n"/>
      <c r="D639" s="1" t="n"/>
      <c r="E639" s="1" t="n"/>
      <c r="F639" s="1" t="n"/>
      <c r="G639" s="1" t="n"/>
      <c r="H639" s="1" t="n"/>
      <c r="I639" s="1" t="n"/>
      <c r="J639" s="1" t="n"/>
      <c r="K639" s="18" t="n"/>
      <c r="L639" s="1" t="n"/>
      <c r="M639" s="1" t="n"/>
      <c r="N639" s="1" t="n"/>
      <c r="O639" s="1" t="n"/>
      <c r="P639" s="1" t="n"/>
      <c r="Q639" s="1" t="n"/>
      <c r="R639" s="1" t="n"/>
      <c r="S639" s="210" t="n"/>
      <c r="T639" s="210" t="n"/>
      <c r="U639" s="1" t="n"/>
      <c r="V639" s="18" t="n"/>
      <c r="W639" s="18" t="n"/>
      <c r="X639" s="1" t="n"/>
      <c r="Y639" s="210" t="n"/>
      <c r="Z639" s="1" t="n"/>
      <c r="AA639" s="18" t="n"/>
      <c r="AB639" s="212" t="n"/>
      <c r="AC639" s="1" t="n"/>
    </row>
    <row r="640">
      <c r="A640" s="1" t="n"/>
      <c r="B640" s="1" t="n"/>
      <c r="C640" s="1" t="n"/>
      <c r="D640" s="1" t="n"/>
      <c r="E640" s="1" t="n"/>
      <c r="F640" s="1" t="n"/>
      <c r="G640" s="1" t="n"/>
      <c r="H640" s="1" t="n"/>
      <c r="I640" s="1" t="n"/>
      <c r="J640" s="1" t="n"/>
      <c r="K640" s="18" t="n"/>
      <c r="L640" s="1" t="n"/>
      <c r="M640" s="1" t="n"/>
      <c r="N640" s="1" t="n"/>
      <c r="O640" s="1" t="n"/>
      <c r="P640" s="1" t="n"/>
      <c r="Q640" s="1" t="n"/>
      <c r="R640" s="1" t="n"/>
      <c r="S640" s="210" t="n"/>
      <c r="T640" s="210" t="n"/>
      <c r="U640" s="1" t="n"/>
      <c r="V640" s="18" t="n"/>
      <c r="W640" s="18" t="n"/>
      <c r="X640" s="1" t="n"/>
      <c r="Y640" s="210" t="n"/>
      <c r="Z640" s="1" t="n"/>
      <c r="AA640" s="18" t="n"/>
      <c r="AB640" s="212" t="n"/>
      <c r="AC640" s="1" t="n"/>
    </row>
    <row r="641">
      <c r="A641" s="1" t="n"/>
      <c r="B641" s="1" t="n"/>
      <c r="C641" s="1" t="n"/>
      <c r="D641" s="1" t="n"/>
      <c r="E641" s="1" t="n"/>
      <c r="F641" s="1" t="n"/>
      <c r="G641" s="1" t="n"/>
      <c r="H641" s="1" t="n"/>
      <c r="I641" s="1" t="n"/>
      <c r="J641" s="1" t="n"/>
      <c r="K641" s="18" t="n"/>
      <c r="L641" s="1" t="n"/>
      <c r="M641" s="1" t="n"/>
      <c r="N641" s="1" t="n"/>
      <c r="O641" s="1" t="n"/>
      <c r="P641" s="1" t="n"/>
      <c r="Q641" s="1" t="n"/>
      <c r="R641" s="1" t="n"/>
      <c r="S641" s="210" t="n"/>
      <c r="T641" s="210" t="n"/>
      <c r="U641" s="1" t="n"/>
      <c r="V641" s="18" t="n"/>
      <c r="W641" s="18" t="n"/>
      <c r="X641" s="1" t="n"/>
      <c r="Y641" s="210" t="n"/>
      <c r="Z641" s="1" t="n"/>
      <c r="AA641" s="18" t="n"/>
      <c r="AB641" s="212" t="n"/>
      <c r="AC641" s="1" t="n"/>
    </row>
    <row r="642">
      <c r="A642" s="1" t="n"/>
      <c r="B642" s="1" t="n"/>
      <c r="C642" s="1" t="n"/>
      <c r="D642" s="1" t="n"/>
      <c r="E642" s="1" t="n"/>
      <c r="F642" s="1" t="n"/>
      <c r="G642" s="1" t="n"/>
      <c r="H642" s="1" t="n"/>
      <c r="I642" s="1" t="n"/>
      <c r="J642" s="1" t="n"/>
      <c r="K642" s="18" t="n"/>
      <c r="L642" s="1" t="n"/>
      <c r="M642" s="1" t="n"/>
      <c r="N642" s="1" t="n"/>
      <c r="O642" s="1" t="n"/>
      <c r="P642" s="1" t="n"/>
      <c r="Q642" s="1" t="n"/>
      <c r="R642" s="1" t="n"/>
      <c r="S642" s="210" t="n"/>
      <c r="T642" s="210" t="n"/>
      <c r="U642" s="1" t="n"/>
      <c r="V642" s="18" t="n"/>
      <c r="W642" s="18" t="n"/>
      <c r="X642" s="1" t="n"/>
      <c r="Y642" s="210" t="n"/>
      <c r="Z642" s="1" t="n"/>
      <c r="AA642" s="18" t="n"/>
      <c r="AB642" s="212" t="n"/>
      <c r="AC642" s="1" t="n"/>
    </row>
    <row r="643">
      <c r="A643" s="1" t="n"/>
      <c r="B643" s="1" t="n"/>
      <c r="C643" s="1" t="n"/>
      <c r="D643" s="1" t="n"/>
      <c r="E643" s="1" t="n"/>
      <c r="F643" s="1" t="n"/>
      <c r="G643" s="1" t="n"/>
      <c r="H643" s="1" t="n"/>
      <c r="I643" s="1" t="n"/>
      <c r="J643" s="1" t="n"/>
      <c r="K643" s="18" t="n"/>
      <c r="L643" s="1" t="n"/>
      <c r="M643" s="1" t="n"/>
      <c r="N643" s="1" t="n"/>
      <c r="O643" s="1" t="n"/>
      <c r="P643" s="1" t="n"/>
      <c r="Q643" s="1" t="n"/>
      <c r="R643" s="1" t="n"/>
      <c r="S643" s="210" t="n"/>
      <c r="T643" s="210" t="n"/>
      <c r="U643" s="1" t="n"/>
      <c r="V643" s="18" t="n"/>
      <c r="W643" s="18" t="n"/>
      <c r="X643" s="1" t="n"/>
      <c r="Y643" s="210" t="n"/>
      <c r="Z643" s="1" t="n"/>
      <c r="AA643" s="18" t="n"/>
      <c r="AB643" s="212" t="n"/>
      <c r="AC643" s="1" t="n"/>
    </row>
    <row r="644">
      <c r="A644" s="1" t="n"/>
      <c r="B644" s="1" t="n"/>
      <c r="C644" s="1" t="n"/>
      <c r="D644" s="1" t="n"/>
      <c r="E644" s="1" t="n"/>
      <c r="F644" s="1" t="n"/>
      <c r="G644" s="1" t="n"/>
      <c r="H644" s="1" t="n"/>
      <c r="I644" s="1" t="n"/>
      <c r="J644" s="1" t="n"/>
      <c r="K644" s="18" t="n"/>
      <c r="L644" s="1" t="n"/>
      <c r="M644" s="1" t="n"/>
      <c r="N644" s="1" t="n"/>
      <c r="O644" s="1" t="n"/>
      <c r="P644" s="1" t="n"/>
      <c r="Q644" s="1" t="n"/>
      <c r="R644" s="1" t="n"/>
      <c r="S644" s="210" t="n"/>
      <c r="T644" s="210" t="n"/>
      <c r="U644" s="1" t="n"/>
      <c r="V644" s="18" t="n"/>
      <c r="W644" s="18" t="n"/>
      <c r="X644" s="1" t="n"/>
      <c r="Y644" s="210" t="n"/>
      <c r="Z644" s="1" t="n"/>
      <c r="AA644" s="18" t="n"/>
      <c r="AB644" s="212" t="n"/>
      <c r="AC644" s="1" t="n"/>
    </row>
    <row r="645">
      <c r="A645" s="1" t="n"/>
      <c r="B645" s="1" t="n"/>
      <c r="C645" s="1" t="n"/>
      <c r="D645" s="1" t="n"/>
      <c r="E645" s="1" t="n"/>
      <c r="F645" s="1" t="n"/>
      <c r="G645" s="1" t="n"/>
      <c r="H645" s="1" t="n"/>
      <c r="I645" s="1" t="n"/>
      <c r="J645" s="1" t="n"/>
      <c r="K645" s="18" t="n"/>
      <c r="L645" s="1" t="n"/>
      <c r="M645" s="1" t="n"/>
      <c r="N645" s="1" t="n"/>
      <c r="O645" s="1" t="n"/>
      <c r="P645" s="1" t="n"/>
      <c r="Q645" s="1" t="n"/>
      <c r="R645" s="1" t="n"/>
      <c r="S645" s="210" t="n"/>
      <c r="T645" s="210" t="n"/>
      <c r="U645" s="1" t="n"/>
      <c r="V645" s="18" t="n"/>
      <c r="W645" s="18" t="n"/>
      <c r="X645" s="1" t="n"/>
      <c r="Y645" s="210" t="n"/>
      <c r="Z645" s="1" t="n"/>
      <c r="AA645" s="18" t="n"/>
      <c r="AB645" s="212" t="n"/>
      <c r="AC645" s="1" t="n"/>
    </row>
    <row r="646">
      <c r="A646" s="1" t="n"/>
      <c r="B646" s="1" t="n"/>
      <c r="C646" s="1" t="n"/>
      <c r="D646" s="1" t="n"/>
      <c r="E646" s="1" t="n"/>
      <c r="F646" s="1" t="n"/>
      <c r="G646" s="1" t="n"/>
      <c r="H646" s="1" t="n"/>
      <c r="I646" s="1" t="n"/>
      <c r="J646" s="1" t="n"/>
      <c r="K646" s="18" t="n"/>
      <c r="L646" s="1" t="n"/>
      <c r="M646" s="1" t="n"/>
      <c r="N646" s="1" t="n"/>
      <c r="O646" s="1" t="n"/>
      <c r="P646" s="1" t="n"/>
      <c r="Q646" s="1" t="n"/>
      <c r="R646" s="1" t="n"/>
      <c r="S646" s="210" t="n"/>
      <c r="T646" s="210" t="n"/>
      <c r="U646" s="1" t="n"/>
      <c r="V646" s="18" t="n"/>
      <c r="W646" s="18" t="n"/>
      <c r="X646" s="1" t="n"/>
      <c r="Y646" s="210" t="n"/>
      <c r="Z646" s="1" t="n"/>
      <c r="AA646" s="18" t="n"/>
      <c r="AB646" s="212" t="n"/>
      <c r="AC646" s="1" t="n"/>
    </row>
    <row r="647">
      <c r="A647" s="1" t="n"/>
      <c r="B647" s="1" t="n"/>
      <c r="C647" s="1" t="n"/>
      <c r="D647" s="1" t="n"/>
      <c r="E647" s="1" t="n"/>
      <c r="F647" s="1" t="n"/>
      <c r="G647" s="1" t="n"/>
      <c r="H647" s="1" t="n"/>
      <c r="I647" s="1" t="n"/>
      <c r="J647" s="1" t="n"/>
      <c r="K647" s="18" t="n"/>
      <c r="L647" s="1" t="n"/>
      <c r="M647" s="1" t="n"/>
      <c r="N647" s="1" t="n"/>
      <c r="O647" s="1" t="n"/>
      <c r="P647" s="1" t="n"/>
      <c r="Q647" s="1" t="n"/>
      <c r="R647" s="1" t="n"/>
      <c r="S647" s="210" t="n"/>
      <c r="T647" s="210" t="n"/>
      <c r="U647" s="1" t="n"/>
      <c r="V647" s="18" t="n"/>
      <c r="W647" s="18" t="n"/>
      <c r="X647" s="1" t="n"/>
      <c r="Y647" s="210" t="n"/>
      <c r="Z647" s="1" t="n"/>
      <c r="AA647" s="18" t="n"/>
      <c r="AB647" s="212" t="n"/>
      <c r="AC647" s="1" t="n"/>
    </row>
    <row r="648">
      <c r="A648" s="1" t="n"/>
      <c r="B648" s="1" t="n"/>
      <c r="C648" s="1" t="n"/>
      <c r="D648" s="1" t="n"/>
      <c r="E648" s="1" t="n"/>
      <c r="F648" s="1" t="n"/>
      <c r="G648" s="1" t="n"/>
      <c r="H648" s="1" t="n"/>
      <c r="I648" s="1" t="n"/>
      <c r="J648" s="1" t="n"/>
      <c r="K648" s="18" t="n"/>
      <c r="L648" s="1" t="n"/>
      <c r="M648" s="1" t="n"/>
      <c r="N648" s="1" t="n"/>
      <c r="O648" s="1" t="n"/>
      <c r="P648" s="1" t="n"/>
      <c r="Q648" s="1" t="n"/>
      <c r="R648" s="1" t="n"/>
      <c r="S648" s="210" t="n"/>
      <c r="T648" s="210" t="n"/>
      <c r="U648" s="1" t="n"/>
      <c r="V648" s="18" t="n"/>
      <c r="W648" s="18" t="n"/>
      <c r="X648" s="1" t="n"/>
      <c r="Y648" s="210" t="n"/>
      <c r="Z648" s="1" t="n"/>
      <c r="AA648" s="18" t="n"/>
      <c r="AB648" s="212" t="n"/>
      <c r="AC648" s="1" t="n"/>
    </row>
    <row r="649">
      <c r="A649" s="1" t="n"/>
      <c r="B649" s="1" t="n"/>
      <c r="C649" s="1" t="n"/>
      <c r="D649" s="1" t="n"/>
      <c r="E649" s="1" t="n"/>
      <c r="F649" s="1" t="n"/>
      <c r="G649" s="1" t="n"/>
      <c r="H649" s="1" t="n"/>
      <c r="I649" s="1" t="n"/>
      <c r="J649" s="1" t="n"/>
      <c r="K649" s="18" t="n"/>
      <c r="L649" s="1" t="n"/>
      <c r="M649" s="1" t="n"/>
      <c r="N649" s="1" t="n"/>
      <c r="O649" s="1" t="n"/>
      <c r="P649" s="1" t="n"/>
      <c r="Q649" s="1" t="n"/>
      <c r="R649" s="1" t="n"/>
      <c r="S649" s="210" t="n"/>
      <c r="T649" s="210" t="n"/>
      <c r="U649" s="1" t="n"/>
      <c r="V649" s="18" t="n"/>
      <c r="W649" s="18" t="n"/>
      <c r="X649" s="1" t="n"/>
      <c r="Y649" s="210" t="n"/>
      <c r="Z649" s="1" t="n"/>
      <c r="AA649" s="18" t="n"/>
      <c r="AB649" s="212" t="n"/>
      <c r="AC649" s="1" t="n"/>
    </row>
    <row r="650">
      <c r="A650" s="1" t="n"/>
      <c r="B650" s="1" t="n"/>
      <c r="C650" s="1" t="n"/>
      <c r="D650" s="1" t="n"/>
      <c r="E650" s="1" t="n"/>
      <c r="F650" s="1" t="n"/>
      <c r="G650" s="1" t="n"/>
      <c r="H650" s="1" t="n"/>
      <c r="I650" s="1" t="n"/>
      <c r="J650" s="1" t="n"/>
      <c r="K650" s="18" t="n"/>
      <c r="L650" s="1" t="n"/>
      <c r="M650" s="1" t="n"/>
      <c r="N650" s="1" t="n"/>
      <c r="O650" s="1" t="n"/>
      <c r="P650" s="1" t="n"/>
      <c r="Q650" s="1" t="n"/>
      <c r="R650" s="1" t="n"/>
      <c r="S650" s="210" t="n"/>
      <c r="T650" s="210" t="n"/>
      <c r="U650" s="1" t="n"/>
      <c r="V650" s="18" t="n"/>
      <c r="W650" s="18" t="n"/>
      <c r="X650" s="1" t="n"/>
      <c r="Y650" s="210" t="n"/>
      <c r="Z650" s="1" t="n"/>
      <c r="AA650" s="18" t="n"/>
      <c r="AB650" s="212" t="n"/>
      <c r="AC650" s="1" t="n"/>
    </row>
    <row r="651">
      <c r="A651" s="1" t="n"/>
      <c r="B651" s="1" t="n"/>
      <c r="C651" s="1" t="n"/>
      <c r="D651" s="1" t="n"/>
      <c r="E651" s="1" t="n"/>
      <c r="F651" s="1" t="n"/>
      <c r="G651" s="1" t="n"/>
      <c r="H651" s="1" t="n"/>
      <c r="I651" s="1" t="n"/>
      <c r="J651" s="1" t="n"/>
      <c r="K651" s="18" t="n"/>
      <c r="L651" s="1" t="n"/>
      <c r="M651" s="1" t="n"/>
      <c r="N651" s="1" t="n"/>
      <c r="O651" s="1" t="n"/>
      <c r="P651" s="1" t="n"/>
      <c r="Q651" s="1" t="n"/>
      <c r="R651" s="1" t="n"/>
      <c r="S651" s="210" t="n"/>
      <c r="T651" s="210" t="n"/>
      <c r="U651" s="1" t="n"/>
      <c r="V651" s="18" t="n"/>
      <c r="W651" s="18" t="n"/>
      <c r="X651" s="1" t="n"/>
      <c r="Y651" s="210" t="n"/>
      <c r="Z651" s="1" t="n"/>
      <c r="AA651" s="18" t="n"/>
      <c r="AB651" s="212" t="n"/>
      <c r="AC651" s="1" t="n"/>
    </row>
    <row r="652">
      <c r="A652" s="1" t="n"/>
      <c r="B652" s="1" t="n"/>
      <c r="C652" s="1" t="n"/>
      <c r="D652" s="1" t="n"/>
      <c r="E652" s="1" t="n"/>
      <c r="F652" s="1" t="n"/>
      <c r="G652" s="1" t="n"/>
      <c r="H652" s="1" t="n"/>
      <c r="I652" s="1" t="n"/>
      <c r="J652" s="1" t="n"/>
      <c r="K652" s="18" t="n"/>
      <c r="L652" s="1" t="n"/>
      <c r="M652" s="1" t="n"/>
      <c r="N652" s="1" t="n"/>
      <c r="O652" s="1" t="n"/>
      <c r="P652" s="1" t="n"/>
      <c r="Q652" s="1" t="n"/>
      <c r="R652" s="1" t="n"/>
      <c r="S652" s="210" t="n"/>
      <c r="T652" s="210" t="n"/>
      <c r="U652" s="1" t="n"/>
      <c r="V652" s="18" t="n"/>
      <c r="W652" s="18" t="n"/>
      <c r="X652" s="1" t="n"/>
      <c r="Y652" s="210" t="n"/>
      <c r="Z652" s="1" t="n"/>
      <c r="AA652" s="18" t="n"/>
      <c r="AB652" s="212" t="n"/>
      <c r="AC652" s="1" t="n"/>
    </row>
    <row r="653">
      <c r="A653" s="1" t="n"/>
      <c r="B653" s="1" t="n"/>
      <c r="C653" s="1" t="n"/>
      <c r="D653" s="1" t="n"/>
      <c r="E653" s="1" t="n"/>
      <c r="F653" s="1" t="n"/>
      <c r="G653" s="1" t="n"/>
      <c r="H653" s="1" t="n"/>
      <c r="I653" s="1" t="n"/>
      <c r="J653" s="1" t="n"/>
      <c r="K653" s="18" t="n"/>
      <c r="L653" s="1" t="n"/>
      <c r="M653" s="1" t="n"/>
      <c r="N653" s="1" t="n"/>
      <c r="O653" s="1" t="n"/>
      <c r="P653" s="1" t="n"/>
      <c r="Q653" s="1" t="n"/>
      <c r="R653" s="1" t="n"/>
      <c r="S653" s="210" t="n"/>
      <c r="T653" s="210" t="n"/>
      <c r="U653" s="1" t="n"/>
      <c r="V653" s="18" t="n"/>
      <c r="W653" s="18" t="n"/>
      <c r="X653" s="1" t="n"/>
      <c r="Y653" s="210" t="n"/>
      <c r="Z653" s="1" t="n"/>
      <c r="AA653" s="18" t="n"/>
      <c r="AB653" s="212" t="n"/>
      <c r="AC653" s="1" t="n"/>
    </row>
    <row r="654">
      <c r="A654" s="1" t="n"/>
      <c r="B654" s="1" t="n"/>
      <c r="C654" s="1" t="n"/>
      <c r="D654" s="1" t="n"/>
      <c r="E654" s="1" t="n"/>
      <c r="F654" s="1" t="n"/>
      <c r="G654" s="1" t="n"/>
      <c r="H654" s="1" t="n"/>
      <c r="I654" s="1" t="n"/>
      <c r="J654" s="1" t="n"/>
      <c r="K654" s="18" t="n"/>
      <c r="L654" s="1" t="n"/>
      <c r="M654" s="1" t="n"/>
      <c r="N654" s="1" t="n"/>
      <c r="O654" s="1" t="n"/>
      <c r="P654" s="1" t="n"/>
      <c r="Q654" s="1" t="n"/>
      <c r="R654" s="1" t="n"/>
      <c r="S654" s="210" t="n"/>
      <c r="T654" s="210" t="n"/>
      <c r="U654" s="1" t="n"/>
      <c r="V654" s="18" t="n"/>
      <c r="W654" s="18" t="n"/>
      <c r="X654" s="1" t="n"/>
      <c r="Y654" s="210" t="n"/>
      <c r="Z654" s="1" t="n"/>
      <c r="AA654" s="18" t="n"/>
      <c r="AB654" s="212" t="n"/>
      <c r="AC654" s="1" t="n"/>
    </row>
    <row r="655">
      <c r="A655" s="1" t="n"/>
      <c r="B655" s="1" t="n"/>
      <c r="C655" s="1" t="n"/>
      <c r="D655" s="1" t="n"/>
      <c r="E655" s="1" t="n"/>
      <c r="F655" s="1" t="n"/>
      <c r="G655" s="1" t="n"/>
      <c r="H655" s="1" t="n"/>
      <c r="I655" s="1" t="n"/>
      <c r="J655" s="1" t="n"/>
      <c r="K655" s="18" t="n"/>
      <c r="L655" s="1" t="n"/>
      <c r="M655" s="1" t="n"/>
      <c r="N655" s="1" t="n"/>
      <c r="O655" s="1" t="n"/>
      <c r="P655" s="1" t="n"/>
      <c r="Q655" s="1" t="n"/>
      <c r="R655" s="1" t="n"/>
      <c r="S655" s="210" t="n"/>
      <c r="T655" s="210" t="n"/>
      <c r="U655" s="1" t="n"/>
      <c r="V655" s="18" t="n"/>
      <c r="W655" s="18" t="n"/>
      <c r="X655" s="1" t="n"/>
      <c r="Y655" s="210" t="n"/>
      <c r="Z655" s="1" t="n"/>
      <c r="AA655" s="18" t="n"/>
      <c r="AB655" s="212" t="n"/>
      <c r="AC655" s="1" t="n"/>
    </row>
    <row r="656">
      <c r="A656" s="1" t="n"/>
      <c r="B656" s="1" t="n"/>
      <c r="C656" s="1" t="n"/>
      <c r="D656" s="1" t="n"/>
      <c r="E656" s="1" t="n"/>
      <c r="F656" s="1" t="n"/>
      <c r="G656" s="1" t="n"/>
      <c r="H656" s="1" t="n"/>
      <c r="I656" s="1" t="n"/>
      <c r="J656" s="1" t="n"/>
      <c r="K656" s="18" t="n"/>
      <c r="L656" s="1" t="n"/>
      <c r="M656" s="1" t="n"/>
      <c r="N656" s="1" t="n"/>
      <c r="O656" s="1" t="n"/>
      <c r="P656" s="1" t="n"/>
      <c r="Q656" s="1" t="n"/>
      <c r="R656" s="1" t="n"/>
      <c r="S656" s="210" t="n"/>
      <c r="T656" s="210" t="n"/>
      <c r="U656" s="1" t="n"/>
      <c r="V656" s="18" t="n"/>
      <c r="W656" s="18" t="n"/>
      <c r="X656" s="1" t="n"/>
      <c r="Y656" s="210" t="n"/>
      <c r="Z656" s="1" t="n"/>
      <c r="AA656" s="18" t="n"/>
      <c r="AB656" s="212" t="n"/>
      <c r="AC656" s="1" t="n"/>
    </row>
    <row r="657">
      <c r="A657" s="1" t="n"/>
      <c r="B657" s="1" t="n"/>
      <c r="C657" s="1" t="n"/>
      <c r="D657" s="1" t="n"/>
      <c r="E657" s="1" t="n"/>
      <c r="F657" s="1" t="n"/>
      <c r="G657" s="1" t="n"/>
      <c r="H657" s="1" t="n"/>
      <c r="I657" s="1" t="n"/>
      <c r="J657" s="1" t="n"/>
      <c r="K657" s="18" t="n"/>
      <c r="L657" s="1" t="n"/>
      <c r="M657" s="1" t="n"/>
      <c r="N657" s="1" t="n"/>
      <c r="O657" s="1" t="n"/>
      <c r="P657" s="1" t="n"/>
      <c r="Q657" s="1" t="n"/>
      <c r="R657" s="1" t="n"/>
      <c r="S657" s="210" t="n"/>
      <c r="T657" s="210" t="n"/>
      <c r="U657" s="1" t="n"/>
      <c r="V657" s="18" t="n"/>
      <c r="W657" s="18" t="n"/>
      <c r="X657" s="1" t="n"/>
      <c r="Y657" s="210" t="n"/>
      <c r="Z657" s="1" t="n"/>
      <c r="AA657" s="18" t="n"/>
      <c r="AB657" s="212" t="n"/>
      <c r="AC657" s="1" t="n"/>
    </row>
    <row r="658">
      <c r="A658" s="1" t="n"/>
      <c r="B658" s="1" t="n"/>
      <c r="C658" s="1" t="n"/>
      <c r="D658" s="1" t="n"/>
      <c r="E658" s="1" t="n"/>
      <c r="F658" s="1" t="n"/>
      <c r="G658" s="1" t="n"/>
      <c r="H658" s="1" t="n"/>
      <c r="I658" s="1" t="n"/>
      <c r="J658" s="1" t="n"/>
      <c r="K658" s="18" t="n"/>
      <c r="L658" s="1" t="n"/>
      <c r="M658" s="1" t="n"/>
      <c r="N658" s="1" t="n"/>
      <c r="O658" s="1" t="n"/>
      <c r="P658" s="1" t="n"/>
      <c r="Q658" s="1" t="n"/>
      <c r="R658" s="1" t="n"/>
      <c r="S658" s="210" t="n"/>
      <c r="T658" s="210" t="n"/>
      <c r="U658" s="1" t="n"/>
      <c r="V658" s="18" t="n"/>
      <c r="W658" s="18" t="n"/>
      <c r="X658" s="1" t="n"/>
      <c r="Y658" s="210" t="n"/>
      <c r="Z658" s="1" t="n"/>
      <c r="AA658" s="18" t="n"/>
      <c r="AB658" s="212" t="n"/>
      <c r="AC658" s="1" t="n"/>
    </row>
    <row r="659">
      <c r="A659" s="1" t="n"/>
      <c r="B659" s="1" t="n"/>
      <c r="C659" s="1" t="n"/>
      <c r="D659" s="1" t="n"/>
      <c r="E659" s="1" t="n"/>
      <c r="F659" s="1" t="n"/>
      <c r="G659" s="1" t="n"/>
      <c r="H659" s="1" t="n"/>
      <c r="I659" s="1" t="n"/>
      <c r="J659" s="1" t="n"/>
      <c r="K659" s="18" t="n"/>
      <c r="L659" s="1" t="n"/>
      <c r="M659" s="1" t="n"/>
      <c r="N659" s="1" t="n"/>
      <c r="O659" s="1" t="n"/>
      <c r="P659" s="1" t="n"/>
      <c r="Q659" s="1" t="n"/>
      <c r="R659" s="1" t="n"/>
      <c r="S659" s="210" t="n"/>
      <c r="T659" s="210" t="n"/>
      <c r="U659" s="1" t="n"/>
      <c r="V659" s="18" t="n"/>
      <c r="W659" s="18" t="n"/>
      <c r="X659" s="1" t="n"/>
      <c r="Y659" s="210" t="n"/>
      <c r="Z659" s="1" t="n"/>
      <c r="AA659" s="18" t="n"/>
      <c r="AB659" s="212" t="n"/>
      <c r="AC659" s="1" t="n"/>
    </row>
    <row r="660">
      <c r="A660" s="1" t="n"/>
      <c r="B660" s="1" t="n"/>
      <c r="C660" s="1" t="n"/>
      <c r="D660" s="1" t="n"/>
      <c r="E660" s="1" t="n"/>
      <c r="F660" s="1" t="n"/>
      <c r="G660" s="1" t="n"/>
      <c r="H660" s="1" t="n"/>
      <c r="I660" s="1" t="n"/>
      <c r="J660" s="1" t="n"/>
      <c r="K660" s="18" t="n"/>
      <c r="L660" s="1" t="n"/>
      <c r="M660" s="1" t="n"/>
      <c r="N660" s="1" t="n"/>
      <c r="O660" s="1" t="n"/>
      <c r="P660" s="1" t="n"/>
      <c r="Q660" s="1" t="n"/>
      <c r="R660" s="1" t="n"/>
      <c r="S660" s="210" t="n"/>
      <c r="T660" s="210" t="n"/>
      <c r="U660" s="1" t="n"/>
      <c r="V660" s="18" t="n"/>
      <c r="W660" s="18" t="n"/>
      <c r="X660" s="1" t="n"/>
      <c r="Y660" s="210" t="n"/>
      <c r="Z660" s="1" t="n"/>
      <c r="AA660" s="18" t="n"/>
      <c r="AB660" s="212" t="n"/>
      <c r="AC660" s="1" t="n"/>
    </row>
    <row r="661">
      <c r="A661" s="1" t="n"/>
      <c r="B661" s="1" t="n"/>
      <c r="C661" s="1" t="n"/>
      <c r="D661" s="1" t="n"/>
      <c r="E661" s="1" t="n"/>
      <c r="F661" s="1" t="n"/>
      <c r="G661" s="1" t="n"/>
      <c r="H661" s="1" t="n"/>
      <c r="I661" s="1" t="n"/>
      <c r="J661" s="1" t="n"/>
      <c r="K661" s="18" t="n"/>
      <c r="L661" s="1" t="n"/>
      <c r="M661" s="1" t="n"/>
      <c r="N661" s="1" t="n"/>
      <c r="O661" s="1" t="n"/>
      <c r="P661" s="1" t="n"/>
      <c r="Q661" s="1" t="n"/>
      <c r="R661" s="1" t="n"/>
      <c r="S661" s="210" t="n"/>
      <c r="T661" s="210" t="n"/>
      <c r="U661" s="1" t="n"/>
      <c r="V661" s="18" t="n"/>
      <c r="W661" s="18" t="n"/>
      <c r="X661" s="1" t="n"/>
      <c r="Y661" s="210" t="n"/>
      <c r="Z661" s="1" t="n"/>
      <c r="AA661" s="18" t="n"/>
      <c r="AB661" s="212" t="n"/>
      <c r="AC661" s="1" t="n"/>
    </row>
    <row r="662">
      <c r="A662" s="1" t="n"/>
      <c r="B662" s="1" t="n"/>
      <c r="C662" s="1" t="n"/>
      <c r="D662" s="1" t="n"/>
      <c r="E662" s="1" t="n"/>
      <c r="F662" s="1" t="n"/>
      <c r="G662" s="1" t="n"/>
      <c r="H662" s="1" t="n"/>
      <c r="I662" s="1" t="n"/>
      <c r="J662" s="1" t="n"/>
      <c r="K662" s="18" t="n"/>
      <c r="L662" s="1" t="n"/>
      <c r="M662" s="1" t="n"/>
      <c r="N662" s="1" t="n"/>
      <c r="O662" s="1" t="n"/>
      <c r="P662" s="1" t="n"/>
      <c r="Q662" s="1" t="n"/>
      <c r="R662" s="1" t="n"/>
      <c r="S662" s="210" t="n"/>
      <c r="T662" s="210" t="n"/>
      <c r="U662" s="1" t="n"/>
      <c r="V662" s="18" t="n"/>
      <c r="W662" s="18" t="n"/>
      <c r="X662" s="1" t="n"/>
      <c r="Y662" s="210" t="n"/>
      <c r="Z662" s="1" t="n"/>
      <c r="AA662" s="18" t="n"/>
      <c r="AB662" s="212" t="n"/>
      <c r="AC662" s="1" t="n"/>
    </row>
    <row r="663">
      <c r="A663" s="1" t="n"/>
      <c r="B663" s="1" t="n"/>
      <c r="C663" s="1" t="n"/>
      <c r="D663" s="1" t="n"/>
      <c r="E663" s="1" t="n"/>
      <c r="F663" s="1" t="n"/>
      <c r="G663" s="1" t="n"/>
      <c r="H663" s="1" t="n"/>
      <c r="I663" s="1" t="n"/>
      <c r="J663" s="1" t="n"/>
      <c r="K663" s="18" t="n"/>
      <c r="L663" s="1" t="n"/>
      <c r="M663" s="1" t="n"/>
      <c r="N663" s="1" t="n"/>
      <c r="O663" s="1" t="n"/>
      <c r="P663" s="1" t="n"/>
      <c r="Q663" s="1" t="n"/>
      <c r="R663" s="1" t="n"/>
      <c r="S663" s="210" t="n"/>
      <c r="T663" s="210" t="n"/>
      <c r="U663" s="1" t="n"/>
      <c r="V663" s="18" t="n"/>
      <c r="W663" s="18" t="n"/>
      <c r="X663" s="1" t="n"/>
      <c r="Y663" s="210" t="n"/>
      <c r="Z663" s="1" t="n"/>
      <c r="AA663" s="18" t="n"/>
      <c r="AB663" s="212" t="n"/>
      <c r="AC663" s="1" t="n"/>
    </row>
    <row r="664">
      <c r="A664" s="1" t="n"/>
      <c r="B664" s="1" t="n"/>
      <c r="C664" s="1" t="n"/>
      <c r="D664" s="1" t="n"/>
      <c r="E664" s="1" t="n"/>
      <c r="F664" s="1" t="n"/>
      <c r="G664" s="1" t="n"/>
      <c r="H664" s="1" t="n"/>
      <c r="I664" s="1" t="n"/>
      <c r="J664" s="1" t="n"/>
      <c r="K664" s="18" t="n"/>
      <c r="L664" s="1" t="n"/>
      <c r="M664" s="1" t="n"/>
      <c r="N664" s="1" t="n"/>
      <c r="O664" s="1" t="n"/>
      <c r="P664" s="1" t="n"/>
      <c r="Q664" s="1" t="n"/>
      <c r="R664" s="1" t="n"/>
      <c r="S664" s="210" t="n"/>
      <c r="T664" s="210" t="n"/>
      <c r="U664" s="1" t="n"/>
      <c r="V664" s="18" t="n"/>
      <c r="W664" s="18" t="n"/>
      <c r="X664" s="1" t="n"/>
      <c r="Y664" s="210" t="n"/>
      <c r="Z664" s="1" t="n"/>
      <c r="AA664" s="18" t="n"/>
      <c r="AB664" s="212" t="n"/>
      <c r="AC664" s="1" t="n"/>
    </row>
    <row r="665">
      <c r="A665" s="1" t="n"/>
      <c r="B665" s="1" t="n"/>
      <c r="C665" s="1" t="n"/>
      <c r="D665" s="1" t="n"/>
      <c r="E665" s="1" t="n"/>
      <c r="F665" s="1" t="n"/>
      <c r="G665" s="1" t="n"/>
      <c r="H665" s="1" t="n"/>
      <c r="I665" s="1" t="n"/>
      <c r="J665" s="1" t="n"/>
      <c r="K665" s="18" t="n"/>
      <c r="L665" s="1" t="n"/>
      <c r="M665" s="1" t="n"/>
      <c r="N665" s="1" t="n"/>
      <c r="O665" s="1" t="n"/>
      <c r="P665" s="1" t="n"/>
      <c r="Q665" s="1" t="n"/>
      <c r="R665" s="1" t="n"/>
      <c r="S665" s="210" t="n"/>
      <c r="T665" s="210" t="n"/>
      <c r="U665" s="1" t="n"/>
      <c r="V665" s="18" t="n"/>
      <c r="W665" s="18" t="n"/>
      <c r="X665" s="1" t="n"/>
      <c r="Y665" s="210" t="n"/>
      <c r="Z665" s="1" t="n"/>
      <c r="AA665" s="18" t="n"/>
      <c r="AB665" s="212" t="n"/>
      <c r="AC665" s="1" t="n"/>
    </row>
    <row r="666">
      <c r="A666" s="1" t="n"/>
      <c r="B666" s="1" t="n"/>
      <c r="C666" s="1" t="n"/>
      <c r="D666" s="1" t="n"/>
      <c r="E666" s="1" t="n"/>
      <c r="F666" s="1" t="n"/>
      <c r="G666" s="1" t="n"/>
      <c r="H666" s="1" t="n"/>
      <c r="I666" s="1" t="n"/>
      <c r="J666" s="1" t="n"/>
      <c r="K666" s="18" t="n"/>
      <c r="L666" s="1" t="n"/>
      <c r="M666" s="1" t="n"/>
      <c r="N666" s="1" t="n"/>
      <c r="O666" s="1" t="n"/>
      <c r="P666" s="1" t="n"/>
      <c r="Q666" s="1" t="n"/>
      <c r="R666" s="1" t="n"/>
      <c r="S666" s="210" t="n"/>
      <c r="T666" s="210" t="n"/>
      <c r="U666" s="1" t="n"/>
      <c r="V666" s="18" t="n"/>
      <c r="W666" s="18" t="n"/>
      <c r="X666" s="1" t="n"/>
      <c r="Y666" s="210" t="n"/>
      <c r="Z666" s="1" t="n"/>
      <c r="AA666" s="18" t="n"/>
      <c r="AB666" s="212" t="n"/>
      <c r="AC666" s="1" t="n"/>
    </row>
    <row r="667">
      <c r="A667" s="1" t="n"/>
      <c r="B667" s="1" t="n"/>
      <c r="C667" s="1" t="n"/>
      <c r="D667" s="1" t="n"/>
      <c r="E667" s="1" t="n"/>
      <c r="F667" s="1" t="n"/>
      <c r="G667" s="1" t="n"/>
      <c r="H667" s="1" t="n"/>
      <c r="I667" s="1" t="n"/>
      <c r="J667" s="1" t="n"/>
      <c r="K667" s="18" t="n"/>
      <c r="L667" s="1" t="n"/>
      <c r="M667" s="1" t="n"/>
      <c r="N667" s="1" t="n"/>
      <c r="O667" s="1" t="n"/>
      <c r="P667" s="1" t="n"/>
      <c r="Q667" s="1" t="n"/>
      <c r="R667" s="1" t="n"/>
      <c r="S667" s="210" t="n"/>
      <c r="T667" s="210" t="n"/>
      <c r="U667" s="1" t="n"/>
      <c r="V667" s="18" t="n"/>
      <c r="W667" s="18" t="n"/>
      <c r="X667" s="1" t="n"/>
      <c r="Y667" s="210" t="n"/>
      <c r="Z667" s="1" t="n"/>
      <c r="AA667" s="18" t="n"/>
      <c r="AB667" s="212" t="n"/>
      <c r="AC667" s="1" t="n"/>
    </row>
    <row r="668">
      <c r="A668" s="1" t="n"/>
      <c r="B668" s="1" t="n"/>
      <c r="C668" s="1" t="n"/>
      <c r="D668" s="1" t="n"/>
      <c r="E668" s="1" t="n"/>
      <c r="F668" s="1" t="n"/>
      <c r="G668" s="1" t="n"/>
      <c r="H668" s="1" t="n"/>
      <c r="I668" s="1" t="n"/>
      <c r="J668" s="1" t="n"/>
      <c r="K668" s="18" t="n"/>
      <c r="L668" s="1" t="n"/>
      <c r="M668" s="1" t="n"/>
      <c r="N668" s="1" t="n"/>
      <c r="O668" s="1" t="n"/>
      <c r="P668" s="1" t="n"/>
      <c r="Q668" s="1" t="n"/>
      <c r="R668" s="1" t="n"/>
      <c r="S668" s="210" t="n"/>
      <c r="T668" s="210" t="n"/>
      <c r="U668" s="1" t="n"/>
      <c r="V668" s="18" t="n"/>
      <c r="W668" s="18" t="n"/>
      <c r="X668" s="1" t="n"/>
      <c r="Y668" s="210" t="n"/>
      <c r="Z668" s="1" t="n"/>
      <c r="AA668" s="18" t="n"/>
      <c r="AB668" s="212" t="n"/>
      <c r="AC668" s="1" t="n"/>
    </row>
    <row r="669">
      <c r="A669" s="1" t="n"/>
      <c r="B669" s="1" t="n"/>
      <c r="C669" s="1" t="n"/>
      <c r="D669" s="1" t="n"/>
      <c r="E669" s="1" t="n"/>
      <c r="F669" s="1" t="n"/>
      <c r="G669" s="1" t="n"/>
      <c r="H669" s="1" t="n"/>
      <c r="I669" s="1" t="n"/>
      <c r="J669" s="1" t="n"/>
      <c r="K669" s="18" t="n"/>
      <c r="L669" s="1" t="n"/>
      <c r="M669" s="1" t="n"/>
      <c r="N669" s="1" t="n"/>
      <c r="O669" s="1" t="n"/>
      <c r="P669" s="1" t="n"/>
      <c r="Q669" s="1" t="n"/>
      <c r="R669" s="1" t="n"/>
      <c r="S669" s="210" t="n"/>
      <c r="T669" s="210" t="n"/>
      <c r="U669" s="1" t="n"/>
      <c r="V669" s="18" t="n"/>
      <c r="W669" s="18" t="n"/>
      <c r="X669" s="1" t="n"/>
      <c r="Y669" s="210" t="n"/>
      <c r="Z669" s="1" t="n"/>
      <c r="AA669" s="18" t="n"/>
      <c r="AB669" s="212" t="n"/>
      <c r="AC669" s="1" t="n"/>
    </row>
    <row r="670">
      <c r="A670" s="1" t="n"/>
      <c r="B670" s="1" t="n"/>
      <c r="C670" s="1" t="n"/>
      <c r="D670" s="1" t="n"/>
      <c r="E670" s="1" t="n"/>
      <c r="F670" s="1" t="n"/>
      <c r="G670" s="1" t="n"/>
      <c r="H670" s="1" t="n"/>
      <c r="I670" s="1" t="n"/>
      <c r="J670" s="1" t="n"/>
      <c r="K670" s="18" t="n"/>
      <c r="L670" s="1" t="n"/>
      <c r="M670" s="1" t="n"/>
      <c r="N670" s="1" t="n"/>
      <c r="O670" s="1" t="n"/>
      <c r="P670" s="1" t="n"/>
      <c r="Q670" s="1" t="n"/>
      <c r="R670" s="1" t="n"/>
      <c r="S670" s="210" t="n"/>
      <c r="T670" s="210" t="n"/>
      <c r="U670" s="1" t="n"/>
      <c r="V670" s="18" t="n"/>
      <c r="W670" s="18" t="n"/>
      <c r="X670" s="1" t="n"/>
      <c r="Y670" s="210" t="n"/>
      <c r="Z670" s="1" t="n"/>
      <c r="AA670" s="18" t="n"/>
      <c r="AB670" s="212" t="n"/>
      <c r="AC670" s="1" t="n"/>
    </row>
    <row r="671">
      <c r="A671" s="1" t="n"/>
      <c r="B671" s="1" t="n"/>
      <c r="C671" s="1" t="n"/>
      <c r="D671" s="1" t="n"/>
      <c r="E671" s="1" t="n"/>
      <c r="F671" s="1" t="n"/>
      <c r="G671" s="1" t="n"/>
      <c r="H671" s="1" t="n"/>
      <c r="I671" s="1" t="n"/>
      <c r="J671" s="1" t="n"/>
      <c r="K671" s="18" t="n"/>
      <c r="L671" s="1" t="n"/>
      <c r="M671" s="1" t="n"/>
      <c r="N671" s="1" t="n"/>
      <c r="O671" s="1" t="n"/>
      <c r="P671" s="1" t="n"/>
      <c r="Q671" s="1" t="n"/>
      <c r="R671" s="1" t="n"/>
      <c r="S671" s="210" t="n"/>
      <c r="T671" s="210" t="n"/>
      <c r="U671" s="1" t="n"/>
      <c r="V671" s="18" t="n"/>
      <c r="W671" s="18" t="n"/>
      <c r="X671" s="1" t="n"/>
      <c r="Y671" s="210" t="n"/>
      <c r="Z671" s="1" t="n"/>
      <c r="AA671" s="18" t="n"/>
      <c r="AB671" s="212" t="n"/>
      <c r="AC671" s="1" t="n"/>
    </row>
    <row r="672">
      <c r="A672" s="1" t="n"/>
      <c r="B672" s="1" t="n"/>
      <c r="C672" s="1" t="n"/>
      <c r="D672" s="1" t="n"/>
      <c r="E672" s="1" t="n"/>
      <c r="F672" s="1" t="n"/>
      <c r="G672" s="1" t="n"/>
      <c r="H672" s="1" t="n"/>
      <c r="I672" s="1" t="n"/>
      <c r="J672" s="1" t="n"/>
      <c r="K672" s="18" t="n"/>
      <c r="L672" s="1" t="n"/>
      <c r="M672" s="1" t="n"/>
      <c r="N672" s="1" t="n"/>
      <c r="O672" s="1" t="n"/>
      <c r="P672" s="1" t="n"/>
      <c r="Q672" s="1" t="n"/>
      <c r="R672" s="1" t="n"/>
      <c r="S672" s="210" t="n"/>
      <c r="T672" s="210" t="n"/>
      <c r="U672" s="1" t="n"/>
      <c r="V672" s="18" t="n"/>
      <c r="W672" s="18" t="n"/>
      <c r="X672" s="1" t="n"/>
      <c r="Y672" s="210" t="n"/>
      <c r="Z672" s="1" t="n"/>
      <c r="AA672" s="18" t="n"/>
      <c r="AB672" s="212" t="n"/>
      <c r="AC672" s="1" t="n"/>
    </row>
    <row r="673">
      <c r="A673" s="1" t="n"/>
      <c r="B673" s="1" t="n"/>
      <c r="C673" s="1" t="n"/>
      <c r="D673" s="1" t="n"/>
      <c r="E673" s="1" t="n"/>
      <c r="F673" s="1" t="n"/>
      <c r="G673" s="1" t="n"/>
      <c r="H673" s="1" t="n"/>
      <c r="I673" s="1" t="n"/>
      <c r="J673" s="1" t="n"/>
      <c r="K673" s="18" t="n"/>
      <c r="L673" s="1" t="n"/>
      <c r="M673" s="1" t="n"/>
      <c r="N673" s="1" t="n"/>
      <c r="O673" s="1" t="n"/>
      <c r="P673" s="1" t="n"/>
      <c r="Q673" s="1" t="n"/>
      <c r="R673" s="1" t="n"/>
      <c r="S673" s="210" t="n"/>
      <c r="T673" s="210" t="n"/>
      <c r="U673" s="1" t="n"/>
      <c r="V673" s="18" t="n"/>
      <c r="W673" s="18" t="n"/>
      <c r="X673" s="1" t="n"/>
      <c r="Y673" s="210" t="n"/>
      <c r="Z673" s="1" t="n"/>
      <c r="AA673" s="18" t="n"/>
      <c r="AB673" s="212" t="n"/>
      <c r="AC673" s="1" t="n"/>
    </row>
    <row r="674">
      <c r="A674" s="1" t="n"/>
      <c r="B674" s="1" t="n"/>
      <c r="C674" s="1" t="n"/>
      <c r="D674" s="1" t="n"/>
      <c r="E674" s="1" t="n"/>
      <c r="F674" s="1" t="n"/>
      <c r="G674" s="1" t="n"/>
      <c r="H674" s="1" t="n"/>
      <c r="I674" s="1" t="n"/>
      <c r="J674" s="1" t="n"/>
      <c r="K674" s="18" t="n"/>
      <c r="L674" s="1" t="n"/>
      <c r="M674" s="1" t="n"/>
      <c r="N674" s="1" t="n"/>
      <c r="O674" s="1" t="n"/>
      <c r="P674" s="1" t="n"/>
      <c r="Q674" s="1" t="n"/>
      <c r="R674" s="1" t="n"/>
      <c r="S674" s="210" t="n"/>
      <c r="T674" s="210" t="n"/>
      <c r="U674" s="1" t="n"/>
      <c r="V674" s="18" t="n"/>
      <c r="W674" s="18" t="n"/>
      <c r="X674" s="1" t="n"/>
      <c r="Y674" s="210" t="n"/>
      <c r="Z674" s="1" t="n"/>
      <c r="AA674" s="18" t="n"/>
      <c r="AB674" s="212" t="n"/>
      <c r="AC674" s="1" t="n"/>
    </row>
    <row r="675">
      <c r="A675" s="1" t="n"/>
      <c r="B675" s="1" t="n"/>
      <c r="C675" s="1" t="n"/>
      <c r="D675" s="1" t="n"/>
      <c r="E675" s="1" t="n"/>
      <c r="F675" s="1" t="n"/>
      <c r="G675" s="1" t="n"/>
      <c r="H675" s="1" t="n"/>
      <c r="I675" s="1" t="n"/>
      <c r="J675" s="1" t="n"/>
      <c r="K675" s="18" t="n"/>
      <c r="L675" s="1" t="n"/>
      <c r="M675" s="1" t="n"/>
      <c r="N675" s="1" t="n"/>
      <c r="O675" s="1" t="n"/>
      <c r="P675" s="1" t="n"/>
      <c r="Q675" s="1" t="n"/>
      <c r="R675" s="1" t="n"/>
      <c r="S675" s="210" t="n"/>
      <c r="T675" s="210" t="n"/>
      <c r="U675" s="1" t="n"/>
      <c r="V675" s="18" t="n"/>
      <c r="W675" s="18" t="n"/>
      <c r="X675" s="1" t="n"/>
      <c r="Y675" s="210" t="n"/>
      <c r="Z675" s="1" t="n"/>
      <c r="AA675" s="18" t="n"/>
      <c r="AB675" s="212" t="n"/>
      <c r="AC675" s="1" t="n"/>
    </row>
    <row r="676">
      <c r="A676" s="1" t="n"/>
      <c r="B676" s="1" t="n"/>
      <c r="C676" s="1" t="n"/>
      <c r="D676" s="1" t="n"/>
      <c r="E676" s="1" t="n"/>
      <c r="F676" s="1" t="n"/>
      <c r="G676" s="1" t="n"/>
      <c r="H676" s="1" t="n"/>
      <c r="I676" s="1" t="n"/>
      <c r="J676" s="1" t="n"/>
      <c r="K676" s="18" t="n"/>
      <c r="L676" s="1" t="n"/>
      <c r="M676" s="1" t="n"/>
      <c r="N676" s="1" t="n"/>
      <c r="O676" s="1" t="n"/>
      <c r="P676" s="1" t="n"/>
      <c r="Q676" s="1" t="n"/>
      <c r="R676" s="1" t="n"/>
      <c r="S676" s="210" t="n"/>
      <c r="T676" s="210" t="n"/>
      <c r="U676" s="1" t="n"/>
      <c r="V676" s="18" t="n"/>
      <c r="W676" s="18" t="n"/>
      <c r="X676" s="1" t="n"/>
      <c r="Y676" s="210" t="n"/>
      <c r="Z676" s="1" t="n"/>
      <c r="AA676" s="18" t="n"/>
      <c r="AB676" s="212" t="n"/>
      <c r="AC676" s="1" t="n"/>
    </row>
    <row r="677">
      <c r="A677" s="1" t="n"/>
      <c r="B677" s="1" t="n"/>
      <c r="C677" s="1" t="n"/>
      <c r="D677" s="1" t="n"/>
      <c r="E677" s="1" t="n"/>
      <c r="F677" s="1" t="n"/>
      <c r="G677" s="1" t="n"/>
      <c r="H677" s="1" t="n"/>
      <c r="I677" s="1" t="n"/>
      <c r="J677" s="1" t="n"/>
      <c r="K677" s="18" t="n"/>
      <c r="L677" s="1" t="n"/>
      <c r="M677" s="1" t="n"/>
      <c r="N677" s="1" t="n"/>
      <c r="O677" s="1" t="n"/>
      <c r="P677" s="1" t="n"/>
      <c r="Q677" s="1" t="n"/>
      <c r="R677" s="1" t="n"/>
      <c r="S677" s="210" t="n"/>
      <c r="T677" s="210" t="n"/>
      <c r="U677" s="1" t="n"/>
      <c r="V677" s="18" t="n"/>
      <c r="W677" s="18" t="n"/>
      <c r="X677" s="1" t="n"/>
      <c r="Y677" s="210" t="n"/>
      <c r="Z677" s="1" t="n"/>
      <c r="AA677" s="18" t="n"/>
      <c r="AB677" s="212" t="n"/>
      <c r="AC677" s="1" t="n"/>
    </row>
    <row r="678">
      <c r="A678" s="1" t="n"/>
      <c r="B678" s="1" t="n"/>
      <c r="C678" s="1" t="n"/>
      <c r="D678" s="1" t="n"/>
      <c r="E678" s="1" t="n"/>
      <c r="F678" s="1" t="n"/>
      <c r="G678" s="1" t="n"/>
      <c r="H678" s="1" t="n"/>
      <c r="I678" s="1" t="n"/>
      <c r="J678" s="1" t="n"/>
      <c r="K678" s="18" t="n"/>
      <c r="L678" s="1" t="n"/>
      <c r="M678" s="1" t="n"/>
      <c r="N678" s="1" t="n"/>
      <c r="O678" s="1" t="n"/>
      <c r="P678" s="1" t="n"/>
      <c r="Q678" s="1" t="n"/>
      <c r="R678" s="1" t="n"/>
      <c r="S678" s="210" t="n"/>
      <c r="T678" s="210" t="n"/>
      <c r="U678" s="1" t="n"/>
      <c r="V678" s="18" t="n"/>
      <c r="W678" s="18" t="n"/>
      <c r="X678" s="1" t="n"/>
      <c r="Y678" s="210" t="n"/>
      <c r="Z678" s="1" t="n"/>
      <c r="AA678" s="18" t="n"/>
      <c r="AB678" s="212" t="n"/>
      <c r="AC678" s="1" t="n"/>
    </row>
    <row r="679">
      <c r="A679" s="1" t="n"/>
      <c r="B679" s="1" t="n"/>
      <c r="C679" s="1" t="n"/>
      <c r="D679" s="1" t="n"/>
      <c r="E679" s="1" t="n"/>
      <c r="F679" s="1" t="n"/>
      <c r="G679" s="1" t="n"/>
      <c r="H679" s="1" t="n"/>
      <c r="I679" s="1" t="n"/>
      <c r="J679" s="1" t="n"/>
      <c r="K679" s="18" t="n"/>
      <c r="L679" s="1" t="n"/>
      <c r="M679" s="1" t="n"/>
      <c r="N679" s="1" t="n"/>
      <c r="O679" s="1" t="n"/>
      <c r="P679" s="1" t="n"/>
      <c r="Q679" s="1" t="n"/>
      <c r="R679" s="1" t="n"/>
      <c r="S679" s="210" t="n"/>
      <c r="T679" s="210" t="n"/>
      <c r="U679" s="1" t="n"/>
      <c r="V679" s="18" t="n"/>
      <c r="W679" s="18" t="n"/>
      <c r="X679" s="1" t="n"/>
      <c r="Y679" s="210" t="n"/>
      <c r="Z679" s="1" t="n"/>
      <c r="AA679" s="18" t="n"/>
      <c r="AB679" s="212" t="n"/>
      <c r="AC679" s="1" t="n"/>
    </row>
    <row r="680">
      <c r="A680" s="1" t="n"/>
      <c r="B680" s="1" t="n"/>
      <c r="C680" s="1" t="n"/>
      <c r="D680" s="1" t="n"/>
      <c r="E680" s="1" t="n"/>
      <c r="F680" s="1" t="n"/>
      <c r="G680" s="1" t="n"/>
      <c r="H680" s="1" t="n"/>
      <c r="I680" s="1" t="n"/>
      <c r="J680" s="1" t="n"/>
      <c r="K680" s="18" t="n"/>
      <c r="L680" s="1" t="n"/>
      <c r="M680" s="1" t="n"/>
      <c r="N680" s="1" t="n"/>
      <c r="O680" s="1" t="n"/>
      <c r="P680" s="1" t="n"/>
      <c r="Q680" s="1" t="n"/>
      <c r="R680" s="1" t="n"/>
      <c r="S680" s="210" t="n"/>
      <c r="T680" s="210" t="n"/>
      <c r="U680" s="1" t="n"/>
      <c r="V680" s="18" t="n"/>
      <c r="W680" s="18" t="n"/>
      <c r="X680" s="1" t="n"/>
      <c r="Y680" s="210" t="n"/>
      <c r="Z680" s="1" t="n"/>
      <c r="AA680" s="18" t="n"/>
      <c r="AB680" s="212" t="n"/>
      <c r="AC680" s="1" t="n"/>
    </row>
    <row r="681">
      <c r="A681" s="1" t="n"/>
      <c r="B681" s="1" t="n"/>
      <c r="C681" s="1" t="n"/>
      <c r="D681" s="1" t="n"/>
      <c r="E681" s="1" t="n"/>
      <c r="F681" s="1" t="n"/>
      <c r="G681" s="1" t="n"/>
      <c r="H681" s="1" t="n"/>
      <c r="I681" s="1" t="n"/>
      <c r="J681" s="1" t="n"/>
      <c r="K681" s="18" t="n"/>
      <c r="L681" s="1" t="n"/>
      <c r="M681" s="1" t="n"/>
      <c r="N681" s="1" t="n"/>
      <c r="O681" s="1" t="n"/>
      <c r="P681" s="1" t="n"/>
      <c r="Q681" s="1" t="n"/>
      <c r="R681" s="1" t="n"/>
      <c r="S681" s="210" t="n"/>
      <c r="T681" s="210" t="n"/>
      <c r="U681" s="1" t="n"/>
      <c r="V681" s="18" t="n"/>
      <c r="W681" s="18" t="n"/>
      <c r="X681" s="1" t="n"/>
      <c r="Y681" s="210" t="n"/>
      <c r="Z681" s="1" t="n"/>
      <c r="AA681" s="18" t="n"/>
      <c r="AB681" s="212" t="n"/>
      <c r="AC681" s="1" t="n"/>
    </row>
    <row r="682">
      <c r="A682" s="1" t="n"/>
      <c r="B682" s="1" t="n"/>
      <c r="C682" s="1" t="n"/>
      <c r="D682" s="1" t="n"/>
      <c r="E682" s="1" t="n"/>
      <c r="F682" s="1" t="n"/>
      <c r="G682" s="1" t="n"/>
      <c r="H682" s="1" t="n"/>
      <c r="I682" s="1" t="n"/>
      <c r="J682" s="1" t="n"/>
      <c r="K682" s="18" t="n"/>
      <c r="L682" s="1" t="n"/>
      <c r="M682" s="1" t="n"/>
      <c r="N682" s="1" t="n"/>
      <c r="O682" s="1" t="n"/>
      <c r="P682" s="1" t="n"/>
      <c r="Q682" s="1" t="n"/>
      <c r="R682" s="1" t="n"/>
      <c r="S682" s="210" t="n"/>
      <c r="T682" s="210" t="n"/>
      <c r="U682" s="1" t="n"/>
      <c r="V682" s="18" t="n"/>
      <c r="W682" s="18" t="n"/>
      <c r="X682" s="1" t="n"/>
      <c r="Y682" s="210" t="n"/>
      <c r="Z682" s="1" t="n"/>
      <c r="AA682" s="18" t="n"/>
      <c r="AB682" s="212" t="n"/>
      <c r="AC682" s="1" t="n"/>
    </row>
    <row r="683">
      <c r="A683" s="1" t="n"/>
      <c r="B683" s="1" t="n"/>
      <c r="C683" s="1" t="n"/>
      <c r="D683" s="1" t="n"/>
      <c r="E683" s="1" t="n"/>
      <c r="F683" s="1" t="n"/>
      <c r="G683" s="1" t="n"/>
      <c r="H683" s="1" t="n"/>
      <c r="I683" s="1" t="n"/>
      <c r="J683" s="1" t="n"/>
      <c r="K683" s="18" t="n"/>
      <c r="L683" s="1" t="n"/>
      <c r="M683" s="1" t="n"/>
      <c r="N683" s="1" t="n"/>
      <c r="O683" s="1" t="n"/>
      <c r="P683" s="1" t="n"/>
      <c r="Q683" s="1" t="n"/>
      <c r="R683" s="1" t="n"/>
      <c r="S683" s="210" t="n"/>
      <c r="T683" s="210" t="n"/>
      <c r="U683" s="1" t="n"/>
      <c r="V683" s="18" t="n"/>
      <c r="W683" s="18" t="n"/>
      <c r="X683" s="1" t="n"/>
      <c r="Y683" s="210" t="n"/>
      <c r="Z683" s="1" t="n"/>
      <c r="AA683" s="18" t="n"/>
      <c r="AB683" s="212" t="n"/>
      <c r="AC683" s="1" t="n"/>
    </row>
    <row r="684">
      <c r="A684" s="1" t="n"/>
      <c r="B684" s="1" t="n"/>
      <c r="C684" s="1" t="n"/>
      <c r="D684" s="1" t="n"/>
      <c r="E684" s="1" t="n"/>
      <c r="F684" s="1" t="n"/>
      <c r="G684" s="1" t="n"/>
      <c r="H684" s="1" t="n"/>
      <c r="I684" s="1" t="n"/>
      <c r="J684" s="1" t="n"/>
      <c r="K684" s="18" t="n"/>
      <c r="L684" s="1" t="n"/>
      <c r="M684" s="1" t="n"/>
      <c r="N684" s="1" t="n"/>
      <c r="O684" s="1" t="n"/>
      <c r="P684" s="1" t="n"/>
      <c r="Q684" s="1" t="n"/>
      <c r="R684" s="1" t="n"/>
      <c r="S684" s="210" t="n"/>
      <c r="T684" s="210" t="n"/>
      <c r="U684" s="1" t="n"/>
      <c r="V684" s="18" t="n"/>
      <c r="W684" s="18" t="n"/>
      <c r="X684" s="1" t="n"/>
      <c r="Y684" s="210" t="n"/>
      <c r="Z684" s="1" t="n"/>
      <c r="AA684" s="18" t="n"/>
      <c r="AB684" s="212" t="n"/>
      <c r="AC684" s="1" t="n"/>
    </row>
    <row r="685">
      <c r="A685" s="1" t="n"/>
      <c r="B685" s="1" t="n"/>
      <c r="C685" s="1" t="n"/>
      <c r="D685" s="1" t="n"/>
      <c r="E685" s="1" t="n"/>
      <c r="F685" s="1" t="n"/>
      <c r="G685" s="1" t="n"/>
      <c r="H685" s="1" t="n"/>
      <c r="I685" s="1" t="n"/>
      <c r="J685" s="1" t="n"/>
      <c r="K685" s="18" t="n"/>
      <c r="L685" s="1" t="n"/>
      <c r="M685" s="1" t="n"/>
      <c r="N685" s="1" t="n"/>
      <c r="O685" s="1" t="n"/>
      <c r="P685" s="1" t="n"/>
      <c r="Q685" s="1" t="n"/>
      <c r="R685" s="1" t="n"/>
      <c r="S685" s="210" t="n"/>
      <c r="T685" s="210" t="n"/>
      <c r="U685" s="1" t="n"/>
      <c r="V685" s="18" t="n"/>
      <c r="W685" s="18" t="n"/>
      <c r="X685" s="1" t="n"/>
      <c r="Y685" s="210" t="n"/>
      <c r="Z685" s="1" t="n"/>
      <c r="AA685" s="18" t="n"/>
      <c r="AB685" s="212" t="n"/>
      <c r="AC685" s="1" t="n"/>
    </row>
    <row r="686">
      <c r="A686" s="1" t="n"/>
      <c r="B686" s="1" t="n"/>
      <c r="C686" s="1" t="n"/>
      <c r="D686" s="1" t="n"/>
      <c r="E686" s="1" t="n"/>
      <c r="F686" s="1" t="n"/>
      <c r="G686" s="1" t="n"/>
      <c r="H686" s="1" t="n"/>
      <c r="I686" s="1" t="n"/>
      <c r="J686" s="1" t="n"/>
      <c r="K686" s="18" t="n"/>
      <c r="L686" s="1" t="n"/>
      <c r="M686" s="1" t="n"/>
      <c r="N686" s="1" t="n"/>
      <c r="O686" s="1" t="n"/>
      <c r="P686" s="1" t="n"/>
      <c r="Q686" s="1" t="n"/>
      <c r="R686" s="1" t="n"/>
      <c r="S686" s="210" t="n"/>
      <c r="T686" s="210" t="n"/>
      <c r="U686" s="1" t="n"/>
      <c r="V686" s="18" t="n"/>
      <c r="W686" s="18" t="n"/>
      <c r="X686" s="1" t="n"/>
      <c r="Y686" s="210" t="n"/>
      <c r="Z686" s="1" t="n"/>
      <c r="AA686" s="18" t="n"/>
      <c r="AB686" s="212" t="n"/>
      <c r="AC686" s="1" t="n"/>
    </row>
    <row r="687">
      <c r="A687" s="1" t="n"/>
      <c r="B687" s="1" t="n"/>
      <c r="C687" s="1" t="n"/>
      <c r="D687" s="1" t="n"/>
      <c r="E687" s="1" t="n"/>
      <c r="F687" s="1" t="n"/>
      <c r="G687" s="1" t="n"/>
      <c r="H687" s="1" t="n"/>
      <c r="I687" s="1" t="n"/>
      <c r="J687" s="1" t="n"/>
      <c r="K687" s="18" t="n"/>
      <c r="L687" s="1" t="n"/>
      <c r="M687" s="1" t="n"/>
      <c r="N687" s="1" t="n"/>
      <c r="O687" s="1" t="n"/>
      <c r="P687" s="1" t="n"/>
      <c r="Q687" s="1" t="n"/>
      <c r="R687" s="1" t="n"/>
      <c r="S687" s="210" t="n"/>
      <c r="T687" s="210" t="n"/>
      <c r="U687" s="1" t="n"/>
      <c r="V687" s="18" t="n"/>
      <c r="W687" s="18" t="n"/>
      <c r="X687" s="1" t="n"/>
      <c r="Y687" s="210" t="n"/>
      <c r="Z687" s="1" t="n"/>
      <c r="AA687" s="18" t="n"/>
      <c r="AB687" s="212" t="n"/>
      <c r="AC687" s="1" t="n"/>
    </row>
    <row r="688">
      <c r="A688" s="1" t="n"/>
      <c r="B688" s="1" t="n"/>
      <c r="C688" s="1" t="n"/>
      <c r="D688" s="1" t="n"/>
      <c r="E688" s="1" t="n"/>
      <c r="F688" s="1" t="n"/>
      <c r="G688" s="1" t="n"/>
      <c r="H688" s="1" t="n"/>
      <c r="I688" s="1" t="n"/>
      <c r="J688" s="1" t="n"/>
      <c r="K688" s="18" t="n"/>
      <c r="L688" s="1" t="n"/>
      <c r="M688" s="1" t="n"/>
      <c r="N688" s="1" t="n"/>
      <c r="O688" s="1" t="n"/>
      <c r="P688" s="1" t="n"/>
      <c r="Q688" s="1" t="n"/>
      <c r="R688" s="1" t="n"/>
      <c r="S688" s="210" t="n"/>
      <c r="T688" s="210" t="n"/>
      <c r="U688" s="1" t="n"/>
      <c r="V688" s="18" t="n"/>
      <c r="W688" s="18" t="n"/>
      <c r="X688" s="1" t="n"/>
      <c r="Y688" s="210" t="n"/>
      <c r="Z688" s="1" t="n"/>
      <c r="AA688" s="18" t="n"/>
      <c r="AB688" s="212" t="n"/>
      <c r="AC688" s="1" t="n"/>
    </row>
    <row r="689">
      <c r="A689" s="1" t="n"/>
      <c r="B689" s="1" t="n"/>
      <c r="C689" s="1" t="n"/>
      <c r="D689" s="1" t="n"/>
      <c r="E689" s="1" t="n"/>
      <c r="F689" s="1" t="n"/>
      <c r="G689" s="1" t="n"/>
      <c r="H689" s="1" t="n"/>
      <c r="I689" s="1" t="n"/>
      <c r="J689" s="1" t="n"/>
      <c r="K689" s="18" t="n"/>
      <c r="L689" s="1" t="n"/>
      <c r="M689" s="1" t="n"/>
      <c r="N689" s="1" t="n"/>
      <c r="O689" s="1" t="n"/>
      <c r="P689" s="1" t="n"/>
      <c r="Q689" s="1" t="n"/>
      <c r="R689" s="1" t="n"/>
      <c r="S689" s="210" t="n"/>
      <c r="T689" s="210" t="n"/>
      <c r="U689" s="1" t="n"/>
      <c r="V689" s="18" t="n"/>
      <c r="W689" s="18" t="n"/>
      <c r="X689" s="1" t="n"/>
      <c r="Y689" s="210" t="n"/>
      <c r="Z689" s="1" t="n"/>
      <c r="AA689" s="18" t="n"/>
      <c r="AB689" s="212" t="n"/>
      <c r="AC689" s="1" t="n"/>
    </row>
    <row r="690">
      <c r="A690" s="1" t="n"/>
      <c r="B690" s="1" t="n"/>
      <c r="C690" s="1" t="n"/>
      <c r="D690" s="1" t="n"/>
      <c r="E690" s="1" t="n"/>
      <c r="F690" s="1" t="n"/>
      <c r="G690" s="1" t="n"/>
      <c r="H690" s="1" t="n"/>
      <c r="I690" s="1" t="n"/>
      <c r="J690" s="1" t="n"/>
      <c r="K690" s="18" t="n"/>
      <c r="L690" s="1" t="n"/>
      <c r="M690" s="1" t="n"/>
      <c r="N690" s="1" t="n"/>
      <c r="O690" s="1" t="n"/>
      <c r="P690" s="1" t="n"/>
      <c r="Q690" s="1" t="n"/>
      <c r="R690" s="1" t="n"/>
      <c r="S690" s="210" t="n"/>
      <c r="T690" s="210" t="n"/>
      <c r="U690" s="1" t="n"/>
      <c r="V690" s="18" t="n"/>
      <c r="W690" s="18" t="n"/>
      <c r="X690" s="1" t="n"/>
      <c r="Y690" s="210" t="n"/>
      <c r="Z690" s="1" t="n"/>
      <c r="AA690" s="18" t="n"/>
      <c r="AB690" s="212" t="n"/>
      <c r="AC690" s="1" t="n"/>
    </row>
    <row r="691">
      <c r="A691" s="1" t="n"/>
      <c r="B691" s="1" t="n"/>
      <c r="C691" s="1" t="n"/>
      <c r="D691" s="1" t="n"/>
      <c r="E691" s="1" t="n"/>
      <c r="F691" s="1" t="n"/>
      <c r="G691" s="1" t="n"/>
      <c r="H691" s="1" t="n"/>
      <c r="I691" s="1" t="n"/>
      <c r="J691" s="1" t="n"/>
      <c r="K691" s="18" t="n"/>
      <c r="L691" s="1" t="n"/>
      <c r="M691" s="1" t="n"/>
      <c r="N691" s="1" t="n"/>
      <c r="O691" s="1" t="n"/>
      <c r="P691" s="1" t="n"/>
      <c r="Q691" s="1" t="n"/>
      <c r="R691" s="1" t="n"/>
      <c r="S691" s="210" t="n"/>
      <c r="T691" s="210" t="n"/>
      <c r="U691" s="1" t="n"/>
      <c r="V691" s="18" t="n"/>
      <c r="W691" s="18" t="n"/>
      <c r="X691" s="1" t="n"/>
      <c r="Y691" s="210" t="n"/>
      <c r="Z691" s="1" t="n"/>
      <c r="AA691" s="18" t="n"/>
      <c r="AB691" s="212" t="n"/>
      <c r="AC691" s="1" t="n"/>
    </row>
    <row r="692">
      <c r="A692" s="1" t="n"/>
      <c r="B692" s="1" t="n"/>
      <c r="C692" s="1" t="n"/>
      <c r="D692" s="1" t="n"/>
      <c r="E692" s="1" t="n"/>
      <c r="F692" s="1" t="n"/>
      <c r="G692" s="1" t="n"/>
      <c r="H692" s="1" t="n"/>
      <c r="I692" s="1" t="n"/>
      <c r="J692" s="1" t="n"/>
      <c r="K692" s="18" t="n"/>
      <c r="L692" s="1" t="n"/>
      <c r="M692" s="1" t="n"/>
      <c r="N692" s="1" t="n"/>
      <c r="O692" s="1" t="n"/>
      <c r="P692" s="1" t="n"/>
      <c r="Q692" s="1" t="n"/>
      <c r="R692" s="1" t="n"/>
      <c r="S692" s="210" t="n"/>
      <c r="T692" s="210" t="n"/>
      <c r="U692" s="1" t="n"/>
      <c r="V692" s="18" t="n"/>
      <c r="W692" s="18" t="n"/>
      <c r="X692" s="1" t="n"/>
      <c r="Y692" s="210" t="n"/>
      <c r="Z692" s="1" t="n"/>
      <c r="AA692" s="18" t="n"/>
      <c r="AB692" s="212" t="n"/>
      <c r="AC692" s="1" t="n"/>
    </row>
    <row r="693">
      <c r="A693" s="1" t="n"/>
      <c r="B693" s="1" t="n"/>
      <c r="C693" s="1" t="n"/>
      <c r="D693" s="1" t="n"/>
      <c r="E693" s="1" t="n"/>
      <c r="F693" s="1" t="n"/>
      <c r="G693" s="1" t="n"/>
      <c r="H693" s="1" t="n"/>
      <c r="I693" s="1" t="n"/>
      <c r="J693" s="1" t="n"/>
      <c r="K693" s="18" t="n"/>
      <c r="L693" s="1" t="n"/>
      <c r="M693" s="1" t="n"/>
      <c r="N693" s="1" t="n"/>
      <c r="O693" s="1" t="n"/>
      <c r="P693" s="1" t="n"/>
      <c r="Q693" s="1" t="n"/>
      <c r="R693" s="1" t="n"/>
      <c r="S693" s="210" t="n"/>
      <c r="T693" s="210" t="n"/>
      <c r="U693" s="1" t="n"/>
      <c r="V693" s="18" t="n"/>
      <c r="W693" s="18" t="n"/>
      <c r="X693" s="1" t="n"/>
      <c r="Y693" s="210" t="n"/>
      <c r="Z693" s="1" t="n"/>
      <c r="AA693" s="18" t="n"/>
      <c r="AB693" s="212" t="n"/>
      <c r="AC693" s="1" t="n"/>
    </row>
    <row r="694">
      <c r="A694" s="1" t="n"/>
      <c r="B694" s="1" t="n"/>
      <c r="C694" s="1" t="n"/>
      <c r="D694" s="1" t="n"/>
      <c r="E694" s="1" t="n"/>
      <c r="F694" s="1" t="n"/>
      <c r="G694" s="1" t="n"/>
      <c r="H694" s="1" t="n"/>
      <c r="I694" s="1" t="n"/>
      <c r="J694" s="1" t="n"/>
      <c r="K694" s="18" t="n"/>
      <c r="L694" s="1" t="n"/>
      <c r="M694" s="1" t="n"/>
      <c r="N694" s="1" t="n"/>
      <c r="O694" s="1" t="n"/>
      <c r="P694" s="1" t="n"/>
      <c r="Q694" s="1" t="n"/>
      <c r="R694" s="1" t="n"/>
      <c r="S694" s="210" t="n"/>
      <c r="T694" s="210" t="n"/>
      <c r="U694" s="1" t="n"/>
      <c r="V694" s="18" t="n"/>
      <c r="W694" s="18" t="n"/>
      <c r="X694" s="1" t="n"/>
      <c r="Y694" s="210" t="n"/>
      <c r="Z694" s="1" t="n"/>
      <c r="AA694" s="18" t="n"/>
      <c r="AB694" s="212" t="n"/>
      <c r="AC694" s="1" t="n"/>
    </row>
    <row r="695">
      <c r="A695" s="1" t="n"/>
      <c r="B695" s="1" t="n"/>
      <c r="C695" s="1" t="n"/>
      <c r="D695" s="1" t="n"/>
      <c r="E695" s="1" t="n"/>
      <c r="F695" s="1" t="n"/>
      <c r="G695" s="1" t="n"/>
      <c r="H695" s="1" t="n"/>
      <c r="I695" s="1" t="n"/>
      <c r="J695" s="1" t="n"/>
      <c r="K695" s="18" t="n"/>
      <c r="L695" s="1" t="n"/>
      <c r="M695" s="1" t="n"/>
      <c r="N695" s="1" t="n"/>
      <c r="O695" s="1" t="n"/>
      <c r="P695" s="1" t="n"/>
      <c r="Q695" s="1" t="n"/>
      <c r="R695" s="1" t="n"/>
      <c r="S695" s="210" t="n"/>
      <c r="T695" s="210" t="n"/>
      <c r="U695" s="1" t="n"/>
      <c r="V695" s="18" t="n"/>
      <c r="W695" s="18" t="n"/>
      <c r="X695" s="1" t="n"/>
      <c r="Y695" s="210" t="n"/>
      <c r="Z695" s="1" t="n"/>
      <c r="AA695" s="18" t="n"/>
      <c r="AB695" s="212" t="n"/>
      <c r="AC695" s="1" t="n"/>
    </row>
    <row r="696">
      <c r="A696" s="1" t="n"/>
      <c r="B696" s="1" t="n"/>
      <c r="C696" s="1" t="n"/>
      <c r="D696" s="1" t="n"/>
      <c r="E696" s="1" t="n"/>
      <c r="F696" s="1" t="n"/>
      <c r="G696" s="1" t="n"/>
      <c r="H696" s="1" t="n"/>
      <c r="I696" s="1" t="n"/>
      <c r="J696" s="1" t="n"/>
      <c r="K696" s="18" t="n"/>
      <c r="L696" s="1" t="n"/>
      <c r="M696" s="1" t="n"/>
      <c r="N696" s="1" t="n"/>
      <c r="O696" s="1" t="n"/>
      <c r="P696" s="1" t="n"/>
      <c r="Q696" s="1" t="n"/>
      <c r="R696" s="1" t="n"/>
      <c r="S696" s="210" t="n"/>
      <c r="T696" s="210" t="n"/>
      <c r="U696" s="1" t="n"/>
      <c r="V696" s="18" t="n"/>
      <c r="W696" s="18" t="n"/>
      <c r="X696" s="1" t="n"/>
      <c r="Y696" s="210" t="n"/>
      <c r="Z696" s="1" t="n"/>
      <c r="AA696" s="18" t="n"/>
      <c r="AB696" s="212" t="n"/>
      <c r="AC696" s="1" t="n"/>
    </row>
    <row r="697">
      <c r="A697" s="1" t="n"/>
      <c r="B697" s="1" t="n"/>
      <c r="C697" s="1" t="n"/>
      <c r="D697" s="1" t="n"/>
      <c r="E697" s="1" t="n"/>
      <c r="F697" s="1" t="n"/>
      <c r="G697" s="1" t="n"/>
      <c r="H697" s="1" t="n"/>
      <c r="I697" s="1" t="n"/>
      <c r="J697" s="1" t="n"/>
      <c r="K697" s="18" t="n"/>
      <c r="L697" s="1" t="n"/>
      <c r="M697" s="1" t="n"/>
      <c r="N697" s="1" t="n"/>
      <c r="O697" s="1" t="n"/>
      <c r="P697" s="1" t="n"/>
      <c r="Q697" s="1" t="n"/>
      <c r="R697" s="1" t="n"/>
      <c r="S697" s="210" t="n"/>
      <c r="T697" s="210" t="n"/>
      <c r="U697" s="1" t="n"/>
      <c r="V697" s="18" t="n"/>
      <c r="W697" s="18" t="n"/>
      <c r="X697" s="1" t="n"/>
      <c r="Y697" s="210" t="n"/>
      <c r="Z697" s="1" t="n"/>
      <c r="AA697" s="18" t="n"/>
      <c r="AB697" s="212" t="n"/>
      <c r="AC697" s="1" t="n"/>
    </row>
    <row r="698">
      <c r="A698" s="1" t="n"/>
      <c r="B698" s="1" t="n"/>
      <c r="C698" s="1" t="n"/>
      <c r="D698" s="1" t="n"/>
      <c r="E698" s="1" t="n"/>
      <c r="F698" s="1" t="n"/>
      <c r="G698" s="1" t="n"/>
      <c r="H698" s="1" t="n"/>
      <c r="I698" s="1" t="n"/>
      <c r="J698" s="1" t="n"/>
      <c r="K698" s="18" t="n"/>
      <c r="L698" s="1" t="n"/>
      <c r="M698" s="1" t="n"/>
      <c r="N698" s="1" t="n"/>
      <c r="O698" s="1" t="n"/>
      <c r="P698" s="1" t="n"/>
      <c r="Q698" s="1" t="n"/>
      <c r="R698" s="1" t="n"/>
      <c r="S698" s="210" t="n"/>
      <c r="T698" s="210" t="n"/>
      <c r="U698" s="1" t="n"/>
      <c r="V698" s="18" t="n"/>
      <c r="W698" s="18" t="n"/>
      <c r="X698" s="1" t="n"/>
      <c r="Y698" s="210" t="n"/>
      <c r="Z698" s="1" t="n"/>
      <c r="AA698" s="18" t="n"/>
      <c r="AB698" s="212" t="n"/>
      <c r="AC698" s="1" t="n"/>
    </row>
    <row r="699">
      <c r="A699" s="1" t="n"/>
      <c r="B699" s="1" t="n"/>
      <c r="C699" s="1" t="n"/>
      <c r="D699" s="1" t="n"/>
      <c r="E699" s="1" t="n"/>
      <c r="F699" s="1" t="n"/>
      <c r="G699" s="1" t="n"/>
      <c r="H699" s="1" t="n"/>
      <c r="I699" s="1" t="n"/>
      <c r="J699" s="1" t="n"/>
      <c r="K699" s="18" t="n"/>
      <c r="L699" s="1" t="n"/>
      <c r="M699" s="1" t="n"/>
      <c r="N699" s="1" t="n"/>
      <c r="O699" s="1" t="n"/>
      <c r="P699" s="1" t="n"/>
      <c r="Q699" s="1" t="n"/>
      <c r="R699" s="1" t="n"/>
      <c r="S699" s="210" t="n"/>
      <c r="T699" s="210" t="n"/>
      <c r="U699" s="1" t="n"/>
      <c r="V699" s="18" t="n"/>
      <c r="W699" s="18" t="n"/>
      <c r="X699" s="1" t="n"/>
      <c r="Y699" s="210" t="n"/>
      <c r="Z699" s="1" t="n"/>
      <c r="AA699" s="18" t="n"/>
      <c r="AB699" s="212" t="n"/>
      <c r="AC699" s="1" t="n"/>
    </row>
    <row r="700">
      <c r="A700" s="1" t="n"/>
      <c r="B700" s="1" t="n"/>
      <c r="C700" s="1" t="n"/>
      <c r="D700" s="1" t="n"/>
      <c r="E700" s="1" t="n"/>
      <c r="F700" s="1" t="n"/>
      <c r="G700" s="1" t="n"/>
      <c r="H700" s="1" t="n"/>
      <c r="I700" s="1" t="n"/>
      <c r="J700" s="1" t="n"/>
      <c r="K700" s="18" t="n"/>
      <c r="L700" s="1" t="n"/>
      <c r="M700" s="1" t="n"/>
      <c r="N700" s="1" t="n"/>
      <c r="O700" s="1" t="n"/>
      <c r="P700" s="1" t="n"/>
      <c r="Q700" s="1" t="n"/>
      <c r="R700" s="1" t="n"/>
      <c r="S700" s="210" t="n"/>
      <c r="T700" s="210" t="n"/>
      <c r="U700" s="1" t="n"/>
      <c r="V700" s="18" t="n"/>
      <c r="W700" s="18" t="n"/>
      <c r="X700" s="1" t="n"/>
      <c r="Y700" s="210" t="n"/>
      <c r="Z700" s="1" t="n"/>
      <c r="AA700" s="18" t="n"/>
      <c r="AB700" s="212" t="n"/>
      <c r="AC700" s="1" t="n"/>
    </row>
    <row r="701">
      <c r="A701" s="1" t="n"/>
      <c r="B701" s="1" t="n"/>
      <c r="C701" s="1" t="n"/>
      <c r="D701" s="1" t="n"/>
      <c r="E701" s="1" t="n"/>
      <c r="F701" s="1" t="n"/>
      <c r="G701" s="1" t="n"/>
      <c r="H701" s="1" t="n"/>
      <c r="I701" s="1" t="n"/>
      <c r="J701" s="1" t="n"/>
      <c r="K701" s="18" t="n"/>
      <c r="L701" s="1" t="n"/>
      <c r="M701" s="1" t="n"/>
      <c r="N701" s="1" t="n"/>
      <c r="O701" s="1" t="n"/>
      <c r="P701" s="1" t="n"/>
      <c r="Q701" s="1" t="n"/>
      <c r="R701" s="1" t="n"/>
      <c r="S701" s="210" t="n"/>
      <c r="T701" s="210" t="n"/>
      <c r="U701" s="1" t="n"/>
      <c r="V701" s="18" t="n"/>
      <c r="W701" s="18" t="n"/>
      <c r="X701" s="1" t="n"/>
      <c r="Y701" s="210" t="n"/>
      <c r="Z701" s="1" t="n"/>
      <c r="AA701" s="18" t="n"/>
      <c r="AB701" s="212" t="n"/>
      <c r="AC701" s="1" t="n"/>
    </row>
    <row r="702">
      <c r="A702" s="1" t="n"/>
      <c r="B702" s="1" t="n"/>
      <c r="C702" s="1" t="n"/>
      <c r="D702" s="1" t="n"/>
      <c r="E702" s="1" t="n"/>
      <c r="F702" s="1" t="n"/>
      <c r="G702" s="1" t="n"/>
      <c r="H702" s="1" t="n"/>
      <c r="I702" s="1" t="n"/>
      <c r="J702" s="1" t="n"/>
      <c r="K702" s="18" t="n"/>
      <c r="L702" s="1" t="n"/>
      <c r="M702" s="1" t="n"/>
      <c r="N702" s="1" t="n"/>
      <c r="O702" s="1" t="n"/>
      <c r="P702" s="1" t="n"/>
      <c r="Q702" s="1" t="n"/>
      <c r="R702" s="1" t="n"/>
      <c r="S702" s="210" t="n"/>
      <c r="T702" s="210" t="n"/>
      <c r="U702" s="1" t="n"/>
      <c r="V702" s="18" t="n"/>
      <c r="W702" s="18" t="n"/>
      <c r="X702" s="1" t="n"/>
      <c r="Y702" s="210" t="n"/>
      <c r="Z702" s="1" t="n"/>
      <c r="AA702" s="18" t="n"/>
      <c r="AB702" s="212" t="n"/>
      <c r="AC702" s="1" t="n"/>
    </row>
    <row r="703">
      <c r="A703" s="1" t="n"/>
      <c r="B703" s="1" t="n"/>
      <c r="C703" s="1" t="n"/>
      <c r="D703" s="1" t="n"/>
      <c r="E703" s="1" t="n"/>
      <c r="F703" s="1" t="n"/>
      <c r="G703" s="1" t="n"/>
      <c r="H703" s="1" t="n"/>
      <c r="I703" s="1" t="n"/>
      <c r="J703" s="1" t="n"/>
      <c r="K703" s="18" t="n"/>
      <c r="L703" s="1" t="n"/>
      <c r="M703" s="1" t="n"/>
      <c r="N703" s="1" t="n"/>
      <c r="O703" s="1" t="n"/>
      <c r="P703" s="1" t="n"/>
      <c r="Q703" s="1" t="n"/>
      <c r="R703" s="1" t="n"/>
      <c r="S703" s="210" t="n"/>
      <c r="T703" s="210" t="n"/>
      <c r="U703" s="1" t="n"/>
      <c r="V703" s="18" t="n"/>
      <c r="W703" s="18" t="n"/>
      <c r="X703" s="1" t="n"/>
      <c r="Y703" s="210" t="n"/>
      <c r="Z703" s="1" t="n"/>
      <c r="AA703" s="18" t="n"/>
      <c r="AB703" s="212" t="n"/>
      <c r="AC703" s="1" t="n"/>
    </row>
    <row r="704">
      <c r="A704" s="1" t="n"/>
      <c r="B704" s="1" t="n"/>
      <c r="C704" s="1" t="n"/>
      <c r="D704" s="1" t="n"/>
      <c r="E704" s="1" t="n"/>
      <c r="F704" s="1" t="n"/>
      <c r="G704" s="1" t="n"/>
      <c r="H704" s="1" t="n"/>
      <c r="I704" s="1" t="n"/>
      <c r="J704" s="1" t="n"/>
      <c r="K704" s="18" t="n"/>
      <c r="L704" s="1" t="n"/>
      <c r="M704" s="1" t="n"/>
      <c r="N704" s="1" t="n"/>
      <c r="O704" s="1" t="n"/>
      <c r="P704" s="1" t="n"/>
      <c r="Q704" s="1" t="n"/>
      <c r="R704" s="1" t="n"/>
      <c r="S704" s="210" t="n"/>
      <c r="T704" s="210" t="n"/>
      <c r="U704" s="1" t="n"/>
      <c r="V704" s="18" t="n"/>
      <c r="W704" s="18" t="n"/>
      <c r="X704" s="1" t="n"/>
      <c r="Y704" s="210" t="n"/>
      <c r="Z704" s="1" t="n"/>
      <c r="AA704" s="18" t="n"/>
      <c r="AB704" s="212" t="n"/>
      <c r="AC704" s="1" t="n"/>
    </row>
    <row r="705">
      <c r="A705" s="1" t="n"/>
      <c r="B705" s="1" t="n"/>
      <c r="C705" s="1" t="n"/>
      <c r="D705" s="1" t="n"/>
      <c r="E705" s="1" t="n"/>
      <c r="F705" s="1" t="n"/>
      <c r="G705" s="1" t="n"/>
      <c r="H705" s="1" t="n"/>
      <c r="I705" s="1" t="n"/>
      <c r="J705" s="1" t="n"/>
      <c r="K705" s="18" t="n"/>
      <c r="L705" s="1" t="n"/>
      <c r="M705" s="1" t="n"/>
      <c r="N705" s="1" t="n"/>
      <c r="O705" s="1" t="n"/>
      <c r="P705" s="1" t="n"/>
      <c r="Q705" s="1" t="n"/>
      <c r="R705" s="1" t="n"/>
      <c r="S705" s="210" t="n"/>
      <c r="T705" s="210" t="n"/>
      <c r="U705" s="1" t="n"/>
      <c r="V705" s="18" t="n"/>
      <c r="W705" s="18" t="n"/>
      <c r="X705" s="1" t="n"/>
      <c r="Y705" s="210" t="n"/>
      <c r="Z705" s="1" t="n"/>
      <c r="AA705" s="18" t="n"/>
      <c r="AB705" s="212" t="n"/>
      <c r="AC705" s="1" t="n"/>
    </row>
    <row r="706">
      <c r="A706" s="1" t="n"/>
      <c r="B706" s="1" t="n"/>
      <c r="C706" s="1" t="n"/>
      <c r="D706" s="1" t="n"/>
      <c r="E706" s="1" t="n"/>
      <c r="F706" s="1" t="n"/>
      <c r="G706" s="1" t="n"/>
      <c r="H706" s="1" t="n"/>
      <c r="I706" s="1" t="n"/>
      <c r="J706" s="1" t="n"/>
      <c r="K706" s="18" t="n"/>
      <c r="L706" s="1" t="n"/>
      <c r="M706" s="1" t="n"/>
      <c r="N706" s="1" t="n"/>
      <c r="O706" s="1" t="n"/>
      <c r="P706" s="1" t="n"/>
      <c r="Q706" s="1" t="n"/>
      <c r="R706" s="1" t="n"/>
      <c r="S706" s="210" t="n"/>
      <c r="T706" s="210" t="n"/>
      <c r="U706" s="1" t="n"/>
      <c r="V706" s="18" t="n"/>
      <c r="W706" s="18" t="n"/>
      <c r="X706" s="1" t="n"/>
      <c r="Y706" s="210" t="n"/>
      <c r="Z706" s="1" t="n"/>
      <c r="AA706" s="18" t="n"/>
      <c r="AB706" s="212" t="n"/>
      <c r="AC706" s="1" t="n"/>
    </row>
    <row r="707">
      <c r="A707" s="1" t="n"/>
      <c r="B707" s="1" t="n"/>
      <c r="C707" s="1" t="n"/>
      <c r="D707" s="1" t="n"/>
      <c r="E707" s="1" t="n"/>
      <c r="F707" s="1" t="n"/>
      <c r="G707" s="1" t="n"/>
      <c r="H707" s="1" t="n"/>
      <c r="I707" s="1" t="n"/>
      <c r="J707" s="1" t="n"/>
      <c r="K707" s="18" t="n"/>
      <c r="L707" s="1" t="n"/>
      <c r="M707" s="1" t="n"/>
      <c r="N707" s="1" t="n"/>
      <c r="O707" s="1" t="n"/>
      <c r="P707" s="1" t="n"/>
      <c r="Q707" s="1" t="n"/>
      <c r="R707" s="1" t="n"/>
      <c r="S707" s="210" t="n"/>
      <c r="T707" s="210" t="n"/>
      <c r="U707" s="1" t="n"/>
      <c r="V707" s="18" t="n"/>
      <c r="W707" s="18" t="n"/>
      <c r="X707" s="1" t="n"/>
      <c r="Y707" s="210" t="n"/>
      <c r="Z707" s="1" t="n"/>
      <c r="AA707" s="18" t="n"/>
      <c r="AB707" s="212" t="n"/>
      <c r="AC707" s="1" t="n"/>
    </row>
    <row r="708">
      <c r="A708" s="1" t="n"/>
      <c r="B708" s="1" t="n"/>
      <c r="C708" s="1" t="n"/>
      <c r="D708" s="1" t="n"/>
      <c r="E708" s="1" t="n"/>
      <c r="F708" s="1" t="n"/>
      <c r="G708" s="1" t="n"/>
      <c r="H708" s="1" t="n"/>
      <c r="I708" s="1" t="n"/>
      <c r="J708" s="1" t="n"/>
      <c r="K708" s="18" t="n"/>
      <c r="L708" s="1" t="n"/>
      <c r="M708" s="1" t="n"/>
      <c r="N708" s="1" t="n"/>
      <c r="O708" s="1" t="n"/>
      <c r="P708" s="1" t="n"/>
      <c r="Q708" s="1" t="n"/>
      <c r="R708" s="1" t="n"/>
      <c r="S708" s="210" t="n"/>
      <c r="T708" s="210" t="n"/>
      <c r="U708" s="1" t="n"/>
      <c r="V708" s="18" t="n"/>
      <c r="W708" s="18" t="n"/>
      <c r="X708" s="1" t="n"/>
      <c r="Y708" s="210" t="n"/>
      <c r="Z708" s="1" t="n"/>
      <c r="AA708" s="18" t="n"/>
      <c r="AB708" s="212" t="n"/>
      <c r="AC708" s="1" t="n"/>
    </row>
    <row r="709">
      <c r="A709" s="1" t="n"/>
      <c r="B709" s="1" t="n"/>
      <c r="C709" s="1" t="n"/>
      <c r="D709" s="1" t="n"/>
      <c r="E709" s="1" t="n"/>
      <c r="F709" s="1" t="n"/>
      <c r="G709" s="1" t="n"/>
      <c r="H709" s="1" t="n"/>
      <c r="I709" s="1" t="n"/>
      <c r="J709" s="1" t="n"/>
      <c r="K709" s="18" t="n"/>
      <c r="L709" s="1" t="n"/>
      <c r="M709" s="1" t="n"/>
      <c r="N709" s="1" t="n"/>
      <c r="O709" s="1" t="n"/>
      <c r="P709" s="1" t="n"/>
      <c r="Q709" s="1" t="n"/>
      <c r="R709" s="1" t="n"/>
      <c r="S709" s="210" t="n"/>
      <c r="T709" s="210" t="n"/>
      <c r="U709" s="1" t="n"/>
      <c r="V709" s="18" t="n"/>
      <c r="W709" s="18" t="n"/>
      <c r="X709" s="1" t="n"/>
      <c r="Y709" s="210" t="n"/>
      <c r="Z709" s="1" t="n"/>
      <c r="AA709" s="18" t="n"/>
      <c r="AB709" s="212" t="n"/>
      <c r="AC709" s="1" t="n"/>
    </row>
    <row r="710">
      <c r="A710" s="1" t="n"/>
      <c r="B710" s="1" t="n"/>
      <c r="C710" s="1" t="n"/>
      <c r="D710" s="1" t="n"/>
      <c r="E710" s="1" t="n"/>
      <c r="F710" s="1" t="n"/>
      <c r="G710" s="1" t="n"/>
      <c r="H710" s="1" t="n"/>
      <c r="I710" s="1" t="n"/>
      <c r="J710" s="1" t="n"/>
      <c r="K710" s="18" t="n"/>
      <c r="L710" s="1" t="n"/>
      <c r="M710" s="1" t="n"/>
      <c r="N710" s="1" t="n"/>
      <c r="O710" s="1" t="n"/>
      <c r="P710" s="1" t="n"/>
      <c r="Q710" s="1" t="n"/>
      <c r="R710" s="1" t="n"/>
      <c r="S710" s="210" t="n"/>
      <c r="T710" s="210" t="n"/>
      <c r="U710" s="1" t="n"/>
      <c r="V710" s="18" t="n"/>
      <c r="W710" s="18" t="n"/>
      <c r="X710" s="1" t="n"/>
      <c r="Y710" s="210" t="n"/>
      <c r="Z710" s="1" t="n"/>
      <c r="AA710" s="18" t="n"/>
      <c r="AB710" s="212" t="n"/>
      <c r="AC710" s="1" t="n"/>
    </row>
    <row r="711">
      <c r="A711" s="1" t="n"/>
      <c r="B711" s="1" t="n"/>
      <c r="C711" s="1" t="n"/>
      <c r="D711" s="1" t="n"/>
      <c r="E711" s="1" t="n"/>
      <c r="F711" s="1" t="n"/>
      <c r="G711" s="1" t="n"/>
      <c r="H711" s="1" t="n"/>
      <c r="I711" s="1" t="n"/>
      <c r="J711" s="1" t="n"/>
      <c r="K711" s="18" t="n"/>
      <c r="L711" s="1" t="n"/>
      <c r="M711" s="1" t="n"/>
      <c r="N711" s="1" t="n"/>
      <c r="O711" s="1" t="n"/>
      <c r="P711" s="1" t="n"/>
      <c r="Q711" s="1" t="n"/>
      <c r="R711" s="1" t="n"/>
      <c r="S711" s="210" t="n"/>
      <c r="T711" s="210" t="n"/>
      <c r="U711" s="1" t="n"/>
      <c r="V711" s="18" t="n"/>
      <c r="W711" s="18" t="n"/>
      <c r="X711" s="1" t="n"/>
      <c r="Y711" s="210" t="n"/>
      <c r="Z711" s="1" t="n"/>
      <c r="AA711" s="18" t="n"/>
      <c r="AB711" s="212" t="n"/>
      <c r="AC711" s="1" t="n"/>
    </row>
    <row r="712">
      <c r="A712" s="1" t="n"/>
      <c r="B712" s="1" t="n"/>
      <c r="C712" s="1" t="n"/>
      <c r="D712" s="1" t="n"/>
      <c r="E712" s="1" t="n"/>
      <c r="F712" s="1" t="n"/>
      <c r="G712" s="1" t="n"/>
      <c r="H712" s="1" t="n"/>
      <c r="I712" s="1" t="n"/>
      <c r="J712" s="1" t="n"/>
      <c r="K712" s="18" t="n"/>
      <c r="L712" s="1" t="n"/>
      <c r="M712" s="1" t="n"/>
      <c r="N712" s="1" t="n"/>
      <c r="O712" s="1" t="n"/>
      <c r="P712" s="1" t="n"/>
      <c r="Q712" s="1" t="n"/>
      <c r="R712" s="1" t="n"/>
      <c r="S712" s="210" t="n"/>
      <c r="T712" s="210" t="n"/>
      <c r="U712" s="1" t="n"/>
      <c r="V712" s="18" t="n"/>
      <c r="W712" s="18" t="n"/>
      <c r="X712" s="1" t="n"/>
      <c r="Y712" s="210" t="n"/>
      <c r="Z712" s="1" t="n"/>
      <c r="AA712" s="18" t="n"/>
      <c r="AB712" s="212" t="n"/>
      <c r="AC712" s="1" t="n"/>
    </row>
    <row r="713">
      <c r="A713" s="1" t="n"/>
      <c r="B713" s="1" t="n"/>
      <c r="C713" s="1" t="n"/>
      <c r="D713" s="1" t="n"/>
      <c r="E713" s="1" t="n"/>
      <c r="F713" s="1" t="n"/>
      <c r="G713" s="1" t="n"/>
      <c r="H713" s="1" t="n"/>
      <c r="I713" s="1" t="n"/>
      <c r="J713" s="1" t="n"/>
      <c r="K713" s="18" t="n"/>
      <c r="L713" s="1" t="n"/>
      <c r="M713" s="1" t="n"/>
      <c r="N713" s="1" t="n"/>
      <c r="O713" s="1" t="n"/>
      <c r="P713" s="1" t="n"/>
      <c r="Q713" s="1" t="n"/>
      <c r="R713" s="1" t="n"/>
      <c r="S713" s="210" t="n"/>
      <c r="T713" s="210" t="n"/>
      <c r="U713" s="1" t="n"/>
      <c r="V713" s="18" t="n"/>
      <c r="W713" s="18" t="n"/>
      <c r="X713" s="1" t="n"/>
      <c r="Y713" s="210" t="n"/>
      <c r="Z713" s="1" t="n"/>
      <c r="AA713" s="18" t="n"/>
      <c r="AB713" s="212" t="n"/>
      <c r="AC713" s="1" t="n"/>
    </row>
    <row r="714">
      <c r="A714" s="1" t="n"/>
      <c r="B714" s="1" t="n"/>
      <c r="C714" s="1" t="n"/>
      <c r="D714" s="1" t="n"/>
      <c r="E714" s="1" t="n"/>
      <c r="F714" s="1" t="n"/>
      <c r="G714" s="1" t="n"/>
      <c r="H714" s="1" t="n"/>
      <c r="I714" s="1" t="n"/>
      <c r="J714" s="1" t="n"/>
      <c r="K714" s="18" t="n"/>
      <c r="L714" s="1" t="n"/>
      <c r="M714" s="1" t="n"/>
      <c r="N714" s="1" t="n"/>
      <c r="O714" s="1" t="n"/>
      <c r="P714" s="1" t="n"/>
      <c r="Q714" s="1" t="n"/>
      <c r="R714" s="1" t="n"/>
      <c r="S714" s="210" t="n"/>
      <c r="T714" s="210" t="n"/>
      <c r="U714" s="1" t="n"/>
      <c r="V714" s="18" t="n"/>
      <c r="W714" s="18" t="n"/>
      <c r="X714" s="1" t="n"/>
      <c r="Y714" s="210" t="n"/>
      <c r="Z714" s="1" t="n"/>
      <c r="AA714" s="18" t="n"/>
      <c r="AB714" s="212" t="n"/>
      <c r="AC714" s="1" t="n"/>
    </row>
    <row r="715">
      <c r="A715" s="1" t="n"/>
      <c r="B715" s="1" t="n"/>
      <c r="C715" s="1" t="n"/>
      <c r="D715" s="1" t="n"/>
      <c r="E715" s="1" t="n"/>
      <c r="F715" s="1" t="n"/>
      <c r="G715" s="1" t="n"/>
      <c r="H715" s="1" t="n"/>
      <c r="I715" s="1" t="n"/>
      <c r="J715" s="1" t="n"/>
      <c r="K715" s="18" t="n"/>
      <c r="L715" s="1" t="n"/>
      <c r="M715" s="1" t="n"/>
      <c r="N715" s="1" t="n"/>
      <c r="O715" s="1" t="n"/>
      <c r="P715" s="1" t="n"/>
      <c r="Q715" s="1" t="n"/>
      <c r="R715" s="1" t="n"/>
      <c r="S715" s="210" t="n"/>
      <c r="T715" s="210" t="n"/>
      <c r="U715" s="1" t="n"/>
      <c r="V715" s="18" t="n"/>
      <c r="W715" s="18" t="n"/>
      <c r="X715" s="1" t="n"/>
      <c r="Y715" s="210" t="n"/>
      <c r="Z715" s="1" t="n"/>
      <c r="AA715" s="18" t="n"/>
      <c r="AB715" s="212" t="n"/>
      <c r="AC715" s="1" t="n"/>
    </row>
    <row r="716">
      <c r="A716" s="1" t="n"/>
      <c r="B716" s="1" t="n"/>
      <c r="C716" s="1" t="n"/>
      <c r="D716" s="1" t="n"/>
      <c r="E716" s="1" t="n"/>
      <c r="F716" s="1" t="n"/>
      <c r="G716" s="1" t="n"/>
      <c r="H716" s="1" t="n"/>
      <c r="I716" s="1" t="n"/>
      <c r="J716" s="1" t="n"/>
      <c r="K716" s="18" t="n"/>
      <c r="L716" s="1" t="n"/>
      <c r="M716" s="1" t="n"/>
      <c r="N716" s="1" t="n"/>
      <c r="O716" s="1" t="n"/>
      <c r="P716" s="1" t="n"/>
      <c r="Q716" s="1" t="n"/>
      <c r="R716" s="1" t="n"/>
      <c r="S716" s="210" t="n"/>
      <c r="T716" s="210" t="n"/>
      <c r="U716" s="1" t="n"/>
      <c r="V716" s="18" t="n"/>
      <c r="W716" s="18" t="n"/>
      <c r="X716" s="1" t="n"/>
      <c r="Y716" s="210" t="n"/>
      <c r="Z716" s="1" t="n"/>
      <c r="AA716" s="18" t="n"/>
      <c r="AB716" s="212" t="n"/>
      <c r="AC716" s="1" t="n"/>
    </row>
    <row r="717">
      <c r="A717" s="1" t="n"/>
      <c r="B717" s="1" t="n"/>
      <c r="C717" s="1" t="n"/>
      <c r="D717" s="1" t="n"/>
      <c r="E717" s="1" t="n"/>
      <c r="F717" s="1" t="n"/>
      <c r="G717" s="1" t="n"/>
      <c r="H717" s="1" t="n"/>
      <c r="I717" s="1" t="n"/>
      <c r="J717" s="1" t="n"/>
      <c r="K717" s="18" t="n"/>
      <c r="L717" s="1" t="n"/>
      <c r="M717" s="1" t="n"/>
      <c r="N717" s="1" t="n"/>
      <c r="O717" s="1" t="n"/>
      <c r="P717" s="1" t="n"/>
      <c r="Q717" s="1" t="n"/>
      <c r="R717" s="1" t="n"/>
      <c r="S717" s="210" t="n"/>
      <c r="T717" s="210" t="n"/>
      <c r="U717" s="1" t="n"/>
      <c r="V717" s="18" t="n"/>
      <c r="W717" s="18" t="n"/>
      <c r="X717" s="1" t="n"/>
      <c r="Y717" s="210" t="n"/>
      <c r="Z717" s="1" t="n"/>
      <c r="AA717" s="18" t="n"/>
      <c r="AB717" s="212" t="n"/>
      <c r="AC717" s="1" t="n"/>
    </row>
    <row r="718">
      <c r="A718" s="1" t="n"/>
      <c r="B718" s="1" t="n"/>
      <c r="C718" s="1" t="n"/>
      <c r="D718" s="1" t="n"/>
      <c r="E718" s="1" t="n"/>
      <c r="F718" s="1" t="n"/>
      <c r="G718" s="1" t="n"/>
      <c r="H718" s="1" t="n"/>
      <c r="I718" s="1" t="n"/>
      <c r="J718" s="1" t="n"/>
      <c r="K718" s="18" t="n"/>
      <c r="L718" s="1" t="n"/>
      <c r="M718" s="1" t="n"/>
      <c r="N718" s="1" t="n"/>
      <c r="O718" s="1" t="n"/>
      <c r="P718" s="1" t="n"/>
      <c r="Q718" s="1" t="n"/>
      <c r="R718" s="1" t="n"/>
      <c r="S718" s="210" t="n"/>
      <c r="T718" s="210" t="n"/>
      <c r="U718" s="1" t="n"/>
      <c r="V718" s="18" t="n"/>
      <c r="W718" s="18" t="n"/>
      <c r="X718" s="1" t="n"/>
      <c r="Y718" s="210" t="n"/>
      <c r="Z718" s="1" t="n"/>
      <c r="AA718" s="18" t="n"/>
      <c r="AB718" s="212" t="n"/>
      <c r="AC718" s="1" t="n"/>
    </row>
    <row r="719">
      <c r="A719" s="1" t="n"/>
      <c r="B719" s="1" t="n"/>
      <c r="C719" s="1" t="n"/>
      <c r="D719" s="1" t="n"/>
      <c r="E719" s="1" t="n"/>
      <c r="F719" s="1" t="n"/>
      <c r="G719" s="1" t="n"/>
      <c r="H719" s="1" t="n"/>
      <c r="I719" s="1" t="n"/>
      <c r="J719" s="1" t="n"/>
      <c r="K719" s="18" t="n"/>
      <c r="L719" s="1" t="n"/>
      <c r="M719" s="1" t="n"/>
      <c r="N719" s="1" t="n"/>
      <c r="O719" s="1" t="n"/>
      <c r="P719" s="1" t="n"/>
      <c r="Q719" s="1" t="n"/>
      <c r="R719" s="1" t="n"/>
      <c r="S719" s="210" t="n"/>
      <c r="T719" s="210" t="n"/>
      <c r="U719" s="1" t="n"/>
      <c r="V719" s="18" t="n"/>
      <c r="W719" s="18" t="n"/>
      <c r="X719" s="1" t="n"/>
      <c r="Y719" s="210" t="n"/>
      <c r="Z719" s="1" t="n"/>
      <c r="AA719" s="18" t="n"/>
      <c r="AB719" s="212" t="n"/>
      <c r="AC719" s="1" t="n"/>
    </row>
    <row r="720">
      <c r="A720" s="1" t="n"/>
      <c r="B720" s="1" t="n"/>
      <c r="C720" s="1" t="n"/>
      <c r="D720" s="1" t="n"/>
      <c r="E720" s="1" t="n"/>
      <c r="F720" s="1" t="n"/>
      <c r="G720" s="1" t="n"/>
      <c r="H720" s="1" t="n"/>
      <c r="I720" s="1" t="n"/>
      <c r="J720" s="1" t="n"/>
      <c r="K720" s="18" t="n"/>
      <c r="L720" s="1" t="n"/>
      <c r="M720" s="1" t="n"/>
      <c r="N720" s="1" t="n"/>
      <c r="O720" s="1" t="n"/>
      <c r="P720" s="1" t="n"/>
      <c r="Q720" s="1" t="n"/>
      <c r="R720" s="1" t="n"/>
      <c r="S720" s="210" t="n"/>
      <c r="T720" s="210" t="n"/>
      <c r="U720" s="1" t="n"/>
      <c r="V720" s="18" t="n"/>
      <c r="W720" s="18" t="n"/>
      <c r="X720" s="1" t="n"/>
      <c r="Y720" s="210" t="n"/>
      <c r="Z720" s="1" t="n"/>
      <c r="AA720" s="18" t="n"/>
      <c r="AB720" s="212" t="n"/>
      <c r="AC720" s="1" t="n"/>
    </row>
    <row r="721">
      <c r="A721" s="1" t="n"/>
      <c r="B721" s="1" t="n"/>
      <c r="C721" s="1" t="n"/>
      <c r="D721" s="1" t="n"/>
      <c r="E721" s="1" t="n"/>
      <c r="F721" s="1" t="n"/>
      <c r="G721" s="1" t="n"/>
      <c r="H721" s="1" t="n"/>
      <c r="I721" s="1" t="n"/>
      <c r="J721" s="1" t="n"/>
      <c r="K721" s="18" t="n"/>
      <c r="L721" s="1" t="n"/>
      <c r="M721" s="1" t="n"/>
      <c r="N721" s="1" t="n"/>
      <c r="O721" s="1" t="n"/>
      <c r="P721" s="1" t="n"/>
      <c r="Q721" s="1" t="n"/>
      <c r="R721" s="1" t="n"/>
      <c r="S721" s="210" t="n"/>
      <c r="T721" s="210" t="n"/>
      <c r="U721" s="1" t="n"/>
      <c r="V721" s="18" t="n"/>
      <c r="W721" s="18" t="n"/>
      <c r="X721" s="1" t="n"/>
      <c r="Y721" s="210" t="n"/>
      <c r="Z721" s="1" t="n"/>
      <c r="AA721" s="18" t="n"/>
      <c r="AB721" s="212" t="n"/>
      <c r="AC721" s="1" t="n"/>
    </row>
    <row r="722">
      <c r="A722" s="1" t="n"/>
      <c r="B722" s="1" t="n"/>
      <c r="C722" s="1" t="n"/>
      <c r="D722" s="1" t="n"/>
      <c r="E722" s="1" t="n"/>
      <c r="F722" s="1" t="n"/>
      <c r="G722" s="1" t="n"/>
      <c r="H722" s="1" t="n"/>
      <c r="I722" s="1" t="n"/>
      <c r="J722" s="1" t="n"/>
      <c r="K722" s="18" t="n"/>
      <c r="L722" s="1" t="n"/>
      <c r="M722" s="1" t="n"/>
      <c r="N722" s="1" t="n"/>
      <c r="O722" s="1" t="n"/>
      <c r="P722" s="1" t="n"/>
      <c r="Q722" s="1" t="n"/>
      <c r="R722" s="1" t="n"/>
      <c r="S722" s="210" t="n"/>
      <c r="T722" s="210" t="n"/>
      <c r="U722" s="1" t="n"/>
      <c r="V722" s="18" t="n"/>
      <c r="W722" s="18" t="n"/>
      <c r="X722" s="1" t="n"/>
      <c r="Y722" s="210" t="n"/>
      <c r="Z722" s="1" t="n"/>
      <c r="AA722" s="18" t="n"/>
      <c r="AB722" s="212" t="n"/>
      <c r="AC722" s="1" t="n"/>
    </row>
    <row r="723">
      <c r="A723" s="1" t="n"/>
      <c r="B723" s="1" t="n"/>
      <c r="C723" s="1" t="n"/>
      <c r="D723" s="1" t="n"/>
      <c r="E723" s="1" t="n"/>
      <c r="F723" s="1" t="n"/>
      <c r="G723" s="1" t="n"/>
      <c r="H723" s="1" t="n"/>
      <c r="I723" s="1" t="n"/>
      <c r="J723" s="1" t="n"/>
      <c r="K723" s="18" t="n"/>
      <c r="L723" s="1" t="n"/>
      <c r="M723" s="1" t="n"/>
      <c r="N723" s="1" t="n"/>
      <c r="O723" s="1" t="n"/>
      <c r="P723" s="1" t="n"/>
      <c r="Q723" s="1" t="n"/>
      <c r="R723" s="1" t="n"/>
      <c r="S723" s="210" t="n"/>
      <c r="T723" s="210" t="n"/>
      <c r="U723" s="1" t="n"/>
      <c r="V723" s="18" t="n"/>
      <c r="W723" s="18" t="n"/>
      <c r="X723" s="1" t="n"/>
      <c r="Y723" s="210" t="n"/>
      <c r="Z723" s="1" t="n"/>
      <c r="AA723" s="18" t="n"/>
      <c r="AB723" s="212" t="n"/>
      <c r="AC723" s="1" t="n"/>
    </row>
    <row r="724">
      <c r="A724" s="1" t="n"/>
      <c r="B724" s="1" t="n"/>
      <c r="C724" s="1" t="n"/>
      <c r="D724" s="1" t="n"/>
      <c r="E724" s="1" t="n"/>
      <c r="F724" s="1" t="n"/>
      <c r="G724" s="1" t="n"/>
      <c r="H724" s="1" t="n"/>
      <c r="I724" s="1" t="n"/>
      <c r="J724" s="1" t="n"/>
      <c r="K724" s="18" t="n"/>
      <c r="L724" s="1" t="n"/>
      <c r="M724" s="1" t="n"/>
      <c r="N724" s="1" t="n"/>
      <c r="O724" s="1" t="n"/>
      <c r="P724" s="1" t="n"/>
      <c r="Q724" s="1" t="n"/>
      <c r="R724" s="1" t="n"/>
      <c r="S724" s="210" t="n"/>
      <c r="T724" s="210" t="n"/>
      <c r="U724" s="1" t="n"/>
      <c r="V724" s="18" t="n"/>
      <c r="W724" s="18" t="n"/>
      <c r="X724" s="1" t="n"/>
      <c r="Y724" s="210" t="n"/>
      <c r="Z724" s="1" t="n"/>
      <c r="AA724" s="18" t="n"/>
      <c r="AB724" s="212" t="n"/>
      <c r="AC724" s="1" t="n"/>
    </row>
    <row r="725">
      <c r="A725" s="1" t="n"/>
      <c r="B725" s="1" t="n"/>
      <c r="C725" s="1" t="n"/>
      <c r="D725" s="1" t="n"/>
      <c r="E725" s="1" t="n"/>
      <c r="F725" s="1" t="n"/>
      <c r="G725" s="1" t="n"/>
      <c r="H725" s="1" t="n"/>
      <c r="I725" s="1" t="n"/>
      <c r="J725" s="1" t="n"/>
      <c r="K725" s="18" t="n"/>
      <c r="L725" s="1" t="n"/>
      <c r="M725" s="1" t="n"/>
      <c r="N725" s="1" t="n"/>
      <c r="O725" s="1" t="n"/>
      <c r="P725" s="1" t="n"/>
      <c r="Q725" s="1" t="n"/>
      <c r="R725" s="1" t="n"/>
      <c r="S725" s="210" t="n"/>
      <c r="T725" s="210" t="n"/>
      <c r="U725" s="1" t="n"/>
      <c r="V725" s="18" t="n"/>
      <c r="W725" s="18" t="n"/>
      <c r="X725" s="1" t="n"/>
      <c r="Y725" s="210" t="n"/>
      <c r="Z725" s="1" t="n"/>
      <c r="AA725" s="18" t="n"/>
      <c r="AB725" s="212" t="n"/>
      <c r="AC725" s="1" t="n"/>
    </row>
    <row r="726">
      <c r="A726" s="1" t="n"/>
      <c r="B726" s="1" t="n"/>
      <c r="C726" s="1" t="n"/>
      <c r="D726" s="1" t="n"/>
      <c r="E726" s="1" t="n"/>
      <c r="F726" s="1" t="n"/>
      <c r="G726" s="1" t="n"/>
      <c r="H726" s="1" t="n"/>
      <c r="I726" s="1" t="n"/>
      <c r="J726" s="1" t="n"/>
      <c r="K726" s="18" t="n"/>
      <c r="L726" s="1" t="n"/>
      <c r="M726" s="1" t="n"/>
      <c r="N726" s="1" t="n"/>
      <c r="O726" s="1" t="n"/>
      <c r="P726" s="1" t="n"/>
      <c r="Q726" s="1" t="n"/>
      <c r="R726" s="1" t="n"/>
      <c r="S726" s="210" t="n"/>
      <c r="T726" s="210" t="n"/>
      <c r="U726" s="1" t="n"/>
      <c r="V726" s="18" t="n"/>
      <c r="W726" s="18" t="n"/>
      <c r="X726" s="1" t="n"/>
      <c r="Y726" s="210" t="n"/>
      <c r="Z726" s="1" t="n"/>
      <c r="AA726" s="18" t="n"/>
      <c r="AB726" s="212" t="n"/>
      <c r="AC726" s="1" t="n"/>
    </row>
    <row r="727">
      <c r="A727" s="1" t="n"/>
      <c r="B727" s="1" t="n"/>
      <c r="C727" s="1" t="n"/>
      <c r="D727" s="1" t="n"/>
      <c r="E727" s="1" t="n"/>
      <c r="F727" s="1" t="n"/>
      <c r="G727" s="1" t="n"/>
      <c r="H727" s="1" t="n"/>
      <c r="I727" s="1" t="n"/>
      <c r="J727" s="1" t="n"/>
      <c r="K727" s="18" t="n"/>
      <c r="L727" s="1" t="n"/>
      <c r="M727" s="1" t="n"/>
      <c r="N727" s="1" t="n"/>
      <c r="O727" s="1" t="n"/>
      <c r="P727" s="1" t="n"/>
      <c r="Q727" s="1" t="n"/>
      <c r="R727" s="1" t="n"/>
      <c r="S727" s="210" t="n"/>
      <c r="T727" s="210" t="n"/>
      <c r="U727" s="1" t="n"/>
      <c r="V727" s="18" t="n"/>
      <c r="W727" s="18" t="n"/>
      <c r="X727" s="1" t="n"/>
      <c r="Y727" s="210" t="n"/>
      <c r="Z727" s="1" t="n"/>
      <c r="AA727" s="18" t="n"/>
      <c r="AB727" s="212" t="n"/>
      <c r="AC727" s="1" t="n"/>
    </row>
    <row r="728">
      <c r="A728" s="1" t="n"/>
      <c r="B728" s="1" t="n"/>
      <c r="C728" s="1" t="n"/>
      <c r="D728" s="1" t="n"/>
      <c r="E728" s="1" t="n"/>
      <c r="F728" s="1" t="n"/>
      <c r="G728" s="1" t="n"/>
      <c r="H728" s="1" t="n"/>
      <c r="I728" s="1" t="n"/>
      <c r="J728" s="1" t="n"/>
      <c r="K728" s="18" t="n"/>
      <c r="L728" s="1" t="n"/>
      <c r="M728" s="1" t="n"/>
      <c r="N728" s="1" t="n"/>
      <c r="O728" s="1" t="n"/>
      <c r="P728" s="1" t="n"/>
      <c r="Q728" s="1" t="n"/>
      <c r="R728" s="1" t="n"/>
      <c r="S728" s="210" t="n"/>
      <c r="T728" s="210" t="n"/>
      <c r="U728" s="1" t="n"/>
      <c r="V728" s="18" t="n"/>
      <c r="W728" s="18" t="n"/>
      <c r="X728" s="1" t="n"/>
      <c r="Y728" s="210" t="n"/>
      <c r="Z728" s="1" t="n"/>
      <c r="AA728" s="18" t="n"/>
      <c r="AB728" s="212" t="n"/>
      <c r="AC728" s="1" t="n"/>
    </row>
    <row r="729">
      <c r="A729" s="1" t="n"/>
      <c r="B729" s="1" t="n"/>
      <c r="C729" s="1" t="n"/>
      <c r="D729" s="1" t="n"/>
      <c r="E729" s="1" t="n"/>
      <c r="F729" s="1" t="n"/>
      <c r="G729" s="1" t="n"/>
      <c r="H729" s="1" t="n"/>
      <c r="I729" s="1" t="n"/>
      <c r="J729" s="1" t="n"/>
      <c r="K729" s="18" t="n"/>
      <c r="L729" s="1" t="n"/>
      <c r="M729" s="1" t="n"/>
      <c r="N729" s="1" t="n"/>
      <c r="O729" s="1" t="n"/>
      <c r="P729" s="1" t="n"/>
      <c r="Q729" s="1" t="n"/>
      <c r="R729" s="1" t="n"/>
      <c r="S729" s="210" t="n"/>
      <c r="T729" s="210" t="n"/>
      <c r="U729" s="1" t="n"/>
      <c r="V729" s="18" t="n"/>
      <c r="W729" s="18" t="n"/>
      <c r="X729" s="1" t="n"/>
      <c r="Y729" s="210" t="n"/>
      <c r="Z729" s="1" t="n"/>
      <c r="AA729" s="18" t="n"/>
      <c r="AB729" s="212" t="n"/>
      <c r="AC729" s="1" t="n"/>
    </row>
    <row r="730">
      <c r="A730" s="1" t="n"/>
      <c r="B730" s="1" t="n"/>
      <c r="C730" s="1" t="n"/>
      <c r="D730" s="1" t="n"/>
      <c r="E730" s="1" t="n"/>
      <c r="F730" s="1" t="n"/>
      <c r="G730" s="1" t="n"/>
      <c r="H730" s="1" t="n"/>
      <c r="I730" s="1" t="n"/>
      <c r="J730" s="1" t="n"/>
      <c r="K730" s="18" t="n"/>
      <c r="L730" s="1" t="n"/>
      <c r="M730" s="1" t="n"/>
      <c r="N730" s="1" t="n"/>
      <c r="O730" s="1" t="n"/>
      <c r="P730" s="1" t="n"/>
      <c r="Q730" s="1" t="n"/>
      <c r="R730" s="1" t="n"/>
      <c r="S730" s="210" t="n"/>
      <c r="T730" s="210" t="n"/>
      <c r="U730" s="1" t="n"/>
      <c r="V730" s="18" t="n"/>
      <c r="W730" s="18" t="n"/>
      <c r="X730" s="1" t="n"/>
      <c r="Y730" s="210" t="n"/>
      <c r="Z730" s="1" t="n"/>
      <c r="AA730" s="18" t="n"/>
      <c r="AB730" s="212" t="n"/>
      <c r="AC730" s="1" t="n"/>
    </row>
    <row r="731">
      <c r="A731" s="1" t="n"/>
      <c r="B731" s="1" t="n"/>
      <c r="C731" s="1" t="n"/>
      <c r="D731" s="1" t="n"/>
      <c r="E731" s="1" t="n"/>
      <c r="F731" s="1" t="n"/>
      <c r="G731" s="1" t="n"/>
      <c r="H731" s="1" t="n"/>
      <c r="I731" s="1" t="n"/>
      <c r="J731" s="1" t="n"/>
      <c r="K731" s="18" t="n"/>
      <c r="L731" s="1" t="n"/>
      <c r="M731" s="1" t="n"/>
      <c r="N731" s="1" t="n"/>
      <c r="O731" s="1" t="n"/>
      <c r="P731" s="1" t="n"/>
      <c r="Q731" s="1" t="n"/>
      <c r="R731" s="1" t="n"/>
      <c r="S731" s="210" t="n"/>
      <c r="T731" s="210" t="n"/>
      <c r="U731" s="1" t="n"/>
      <c r="V731" s="18" t="n"/>
      <c r="W731" s="18" t="n"/>
      <c r="X731" s="1" t="n"/>
      <c r="Y731" s="210" t="n"/>
      <c r="Z731" s="1" t="n"/>
      <c r="AA731" s="18" t="n"/>
      <c r="AB731" s="212" t="n"/>
      <c r="AC731" s="1" t="n"/>
    </row>
    <row r="732">
      <c r="A732" s="1" t="n"/>
      <c r="B732" s="1" t="n"/>
      <c r="C732" s="1" t="n"/>
      <c r="D732" s="1" t="n"/>
      <c r="E732" s="1" t="n"/>
      <c r="F732" s="1" t="n"/>
      <c r="G732" s="1" t="n"/>
      <c r="H732" s="1" t="n"/>
      <c r="I732" s="1" t="n"/>
      <c r="J732" s="1" t="n"/>
      <c r="K732" s="18" t="n"/>
      <c r="L732" s="1" t="n"/>
      <c r="M732" s="1" t="n"/>
      <c r="N732" s="1" t="n"/>
      <c r="O732" s="1" t="n"/>
      <c r="P732" s="1" t="n"/>
      <c r="Q732" s="1" t="n"/>
      <c r="R732" s="1" t="n"/>
      <c r="S732" s="210" t="n"/>
      <c r="T732" s="210" t="n"/>
      <c r="U732" s="1" t="n"/>
      <c r="V732" s="18" t="n"/>
      <c r="W732" s="18" t="n"/>
      <c r="X732" s="1" t="n"/>
      <c r="Y732" s="210" t="n"/>
      <c r="Z732" s="1" t="n"/>
      <c r="AA732" s="18" t="n"/>
      <c r="AB732" s="212" t="n"/>
      <c r="AC732" s="1" t="n"/>
    </row>
    <row r="733">
      <c r="A733" s="1" t="n"/>
      <c r="B733" s="1" t="n"/>
      <c r="C733" s="1" t="n"/>
      <c r="D733" s="1" t="n"/>
      <c r="E733" s="1" t="n"/>
      <c r="F733" s="1" t="n"/>
      <c r="G733" s="1" t="n"/>
      <c r="H733" s="1" t="n"/>
      <c r="I733" s="1" t="n"/>
      <c r="J733" s="1" t="n"/>
      <c r="K733" s="18" t="n"/>
      <c r="L733" s="1" t="n"/>
      <c r="M733" s="1" t="n"/>
      <c r="N733" s="1" t="n"/>
      <c r="O733" s="1" t="n"/>
      <c r="P733" s="1" t="n"/>
      <c r="Q733" s="1" t="n"/>
      <c r="R733" s="1" t="n"/>
      <c r="S733" s="210" t="n"/>
      <c r="T733" s="210" t="n"/>
      <c r="U733" s="1" t="n"/>
      <c r="V733" s="18" t="n"/>
      <c r="W733" s="18" t="n"/>
      <c r="X733" s="1" t="n"/>
      <c r="Y733" s="210" t="n"/>
      <c r="Z733" s="1" t="n"/>
      <c r="AA733" s="18" t="n"/>
      <c r="AB733" s="212" t="n"/>
      <c r="AC733" s="1" t="n"/>
    </row>
    <row r="734">
      <c r="A734" s="1" t="n"/>
      <c r="B734" s="1" t="n"/>
      <c r="C734" s="1" t="n"/>
      <c r="D734" s="1" t="n"/>
      <c r="E734" s="1" t="n"/>
      <c r="F734" s="1" t="n"/>
      <c r="G734" s="1" t="n"/>
      <c r="H734" s="1" t="n"/>
      <c r="I734" s="1" t="n"/>
      <c r="J734" s="1" t="n"/>
      <c r="K734" s="18" t="n"/>
      <c r="L734" s="1" t="n"/>
      <c r="M734" s="1" t="n"/>
      <c r="N734" s="1" t="n"/>
      <c r="O734" s="1" t="n"/>
      <c r="P734" s="1" t="n"/>
      <c r="Q734" s="1" t="n"/>
      <c r="R734" s="1" t="n"/>
      <c r="S734" s="210" t="n"/>
      <c r="T734" s="210" t="n"/>
      <c r="U734" s="1" t="n"/>
      <c r="V734" s="18" t="n"/>
      <c r="W734" s="18" t="n"/>
      <c r="X734" s="1" t="n"/>
      <c r="Y734" s="210" t="n"/>
      <c r="Z734" s="1" t="n"/>
      <c r="AA734" s="18" t="n"/>
      <c r="AB734" s="212" t="n"/>
      <c r="AC734" s="1" t="n"/>
    </row>
    <row r="735">
      <c r="A735" s="1" t="n"/>
      <c r="B735" s="1" t="n"/>
      <c r="C735" s="1" t="n"/>
      <c r="D735" s="1" t="n"/>
      <c r="E735" s="1" t="n"/>
      <c r="F735" s="1" t="n"/>
      <c r="G735" s="1" t="n"/>
      <c r="H735" s="1" t="n"/>
      <c r="I735" s="1" t="n"/>
      <c r="J735" s="1" t="n"/>
      <c r="K735" s="18" t="n"/>
      <c r="L735" s="1" t="n"/>
      <c r="M735" s="1" t="n"/>
      <c r="N735" s="1" t="n"/>
      <c r="O735" s="1" t="n"/>
      <c r="P735" s="1" t="n"/>
      <c r="Q735" s="1" t="n"/>
      <c r="R735" s="1" t="n"/>
      <c r="S735" s="210" t="n"/>
      <c r="T735" s="210" t="n"/>
      <c r="U735" s="1" t="n"/>
      <c r="V735" s="18" t="n"/>
      <c r="W735" s="18" t="n"/>
      <c r="X735" s="1" t="n"/>
      <c r="Y735" s="210" t="n"/>
      <c r="Z735" s="1" t="n"/>
      <c r="AA735" s="18" t="n"/>
      <c r="AB735" s="212" t="n"/>
      <c r="AC735" s="1" t="n"/>
    </row>
    <row r="736">
      <c r="A736" s="1" t="n"/>
      <c r="B736" s="1" t="n"/>
      <c r="C736" s="1" t="n"/>
      <c r="D736" s="1" t="n"/>
      <c r="E736" s="1" t="n"/>
      <c r="F736" s="1" t="n"/>
      <c r="G736" s="1" t="n"/>
      <c r="H736" s="1" t="n"/>
      <c r="I736" s="1" t="n"/>
      <c r="J736" s="1" t="n"/>
      <c r="K736" s="18" t="n"/>
      <c r="L736" s="1" t="n"/>
      <c r="M736" s="1" t="n"/>
      <c r="N736" s="1" t="n"/>
      <c r="O736" s="1" t="n"/>
      <c r="P736" s="1" t="n"/>
      <c r="Q736" s="1" t="n"/>
      <c r="R736" s="1" t="n"/>
      <c r="S736" s="210" t="n"/>
      <c r="T736" s="210" t="n"/>
      <c r="U736" s="1" t="n"/>
      <c r="V736" s="18" t="n"/>
      <c r="W736" s="18" t="n"/>
      <c r="X736" s="1" t="n"/>
      <c r="Y736" s="210" t="n"/>
      <c r="Z736" s="1" t="n"/>
      <c r="AA736" s="18" t="n"/>
      <c r="AB736" s="212" t="n"/>
      <c r="AC736" s="1" t="n"/>
    </row>
    <row r="737">
      <c r="A737" s="1" t="n"/>
      <c r="B737" s="1" t="n"/>
      <c r="C737" s="1" t="n"/>
      <c r="D737" s="1" t="n"/>
      <c r="E737" s="1" t="n"/>
      <c r="F737" s="1" t="n"/>
      <c r="G737" s="1" t="n"/>
      <c r="H737" s="1" t="n"/>
      <c r="I737" s="1" t="n"/>
      <c r="J737" s="1" t="n"/>
      <c r="K737" s="18" t="n"/>
      <c r="L737" s="1" t="n"/>
      <c r="M737" s="1" t="n"/>
      <c r="N737" s="1" t="n"/>
      <c r="O737" s="1" t="n"/>
      <c r="P737" s="1" t="n"/>
      <c r="Q737" s="1" t="n"/>
      <c r="R737" s="1" t="n"/>
      <c r="S737" s="210" t="n"/>
      <c r="T737" s="210" t="n"/>
      <c r="U737" s="1" t="n"/>
      <c r="V737" s="18" t="n"/>
      <c r="W737" s="18" t="n"/>
      <c r="X737" s="1" t="n"/>
      <c r="Y737" s="210" t="n"/>
      <c r="Z737" s="1" t="n"/>
      <c r="AA737" s="18" t="n"/>
      <c r="AB737" s="212" t="n"/>
      <c r="AC737" s="1" t="n"/>
    </row>
    <row r="738">
      <c r="A738" s="1" t="n"/>
      <c r="B738" s="1" t="n"/>
      <c r="C738" s="1" t="n"/>
      <c r="D738" s="1" t="n"/>
      <c r="E738" s="1" t="n"/>
      <c r="F738" s="1" t="n"/>
      <c r="G738" s="1" t="n"/>
      <c r="H738" s="1" t="n"/>
      <c r="I738" s="1" t="n"/>
      <c r="J738" s="1" t="n"/>
      <c r="K738" s="18" t="n"/>
      <c r="L738" s="1" t="n"/>
      <c r="M738" s="1" t="n"/>
      <c r="N738" s="1" t="n"/>
      <c r="O738" s="1" t="n"/>
      <c r="P738" s="1" t="n"/>
      <c r="Q738" s="1" t="n"/>
      <c r="R738" s="1" t="n"/>
      <c r="S738" s="210" t="n"/>
      <c r="T738" s="210" t="n"/>
      <c r="U738" s="1" t="n"/>
      <c r="V738" s="18" t="n"/>
      <c r="W738" s="18" t="n"/>
      <c r="X738" s="1" t="n"/>
      <c r="Y738" s="210" t="n"/>
      <c r="Z738" s="1" t="n"/>
      <c r="AA738" s="18" t="n"/>
      <c r="AB738" s="212" t="n"/>
      <c r="AC738" s="1" t="n"/>
    </row>
    <row r="739">
      <c r="A739" s="1" t="n"/>
      <c r="B739" s="1" t="n"/>
      <c r="C739" s="1" t="n"/>
      <c r="D739" s="1" t="n"/>
      <c r="E739" s="1" t="n"/>
      <c r="F739" s="1" t="n"/>
      <c r="G739" s="1" t="n"/>
      <c r="H739" s="1" t="n"/>
      <c r="I739" s="1" t="n"/>
      <c r="J739" s="1" t="n"/>
      <c r="K739" s="18" t="n"/>
      <c r="L739" s="1" t="n"/>
      <c r="M739" s="1" t="n"/>
      <c r="N739" s="1" t="n"/>
      <c r="O739" s="1" t="n"/>
      <c r="P739" s="1" t="n"/>
      <c r="Q739" s="1" t="n"/>
      <c r="R739" s="1" t="n"/>
      <c r="S739" s="210" t="n"/>
      <c r="T739" s="210" t="n"/>
      <c r="U739" s="1" t="n"/>
      <c r="V739" s="18" t="n"/>
      <c r="W739" s="18" t="n"/>
      <c r="X739" s="1" t="n"/>
      <c r="Y739" s="210" t="n"/>
      <c r="Z739" s="1" t="n"/>
      <c r="AA739" s="18" t="n"/>
      <c r="AB739" s="212" t="n"/>
      <c r="AC739" s="1" t="n"/>
    </row>
    <row r="740">
      <c r="A740" s="1" t="n"/>
      <c r="B740" s="1" t="n"/>
      <c r="C740" s="1" t="n"/>
      <c r="D740" s="1" t="n"/>
      <c r="E740" s="1" t="n"/>
      <c r="F740" s="1" t="n"/>
      <c r="G740" s="1" t="n"/>
      <c r="H740" s="1" t="n"/>
      <c r="I740" s="1" t="n"/>
      <c r="J740" s="1" t="n"/>
      <c r="K740" s="18" t="n"/>
      <c r="L740" s="1" t="n"/>
      <c r="M740" s="1" t="n"/>
      <c r="N740" s="1" t="n"/>
      <c r="O740" s="1" t="n"/>
      <c r="P740" s="1" t="n"/>
      <c r="Q740" s="1" t="n"/>
      <c r="R740" s="1" t="n"/>
      <c r="S740" s="210" t="n"/>
      <c r="T740" s="210" t="n"/>
      <c r="U740" s="1" t="n"/>
      <c r="V740" s="18" t="n"/>
      <c r="W740" s="18" t="n"/>
      <c r="X740" s="1" t="n"/>
      <c r="Y740" s="210" t="n"/>
      <c r="Z740" s="1" t="n"/>
      <c r="AA740" s="18" t="n"/>
      <c r="AB740" s="212" t="n"/>
      <c r="AC740" s="1" t="n"/>
    </row>
    <row r="741">
      <c r="A741" s="1" t="n"/>
      <c r="B741" s="1" t="n"/>
      <c r="C741" s="1" t="n"/>
      <c r="D741" s="1" t="n"/>
      <c r="E741" s="1" t="n"/>
      <c r="F741" s="1" t="n"/>
      <c r="G741" s="1" t="n"/>
      <c r="H741" s="1" t="n"/>
      <c r="I741" s="1" t="n"/>
      <c r="J741" s="1" t="n"/>
      <c r="K741" s="18" t="n"/>
      <c r="L741" s="1" t="n"/>
      <c r="M741" s="1" t="n"/>
      <c r="N741" s="1" t="n"/>
      <c r="O741" s="1" t="n"/>
      <c r="P741" s="1" t="n"/>
      <c r="Q741" s="1" t="n"/>
      <c r="R741" s="1" t="n"/>
      <c r="S741" s="210" t="n"/>
      <c r="T741" s="210" t="n"/>
      <c r="U741" s="1" t="n"/>
      <c r="V741" s="18" t="n"/>
      <c r="W741" s="18" t="n"/>
      <c r="X741" s="1" t="n"/>
      <c r="Y741" s="210" t="n"/>
      <c r="Z741" s="1" t="n"/>
      <c r="AA741" s="18" t="n"/>
      <c r="AB741" s="212" t="n"/>
      <c r="AC741" s="1" t="n"/>
    </row>
    <row r="742">
      <c r="A742" s="1" t="n"/>
      <c r="B742" s="1" t="n"/>
      <c r="C742" s="1" t="n"/>
      <c r="D742" s="1" t="n"/>
      <c r="E742" s="1" t="n"/>
      <c r="F742" s="1" t="n"/>
      <c r="G742" s="1" t="n"/>
      <c r="H742" s="1" t="n"/>
      <c r="I742" s="1" t="n"/>
      <c r="J742" s="1" t="n"/>
      <c r="K742" s="18" t="n"/>
      <c r="L742" s="1" t="n"/>
      <c r="M742" s="1" t="n"/>
      <c r="N742" s="1" t="n"/>
      <c r="O742" s="1" t="n"/>
      <c r="P742" s="1" t="n"/>
      <c r="Q742" s="1" t="n"/>
      <c r="R742" s="1" t="n"/>
      <c r="S742" s="210" t="n"/>
      <c r="T742" s="210" t="n"/>
      <c r="U742" s="1" t="n"/>
      <c r="V742" s="18" t="n"/>
      <c r="W742" s="18" t="n"/>
      <c r="X742" s="1" t="n"/>
      <c r="Y742" s="210" t="n"/>
      <c r="Z742" s="1" t="n"/>
      <c r="AA742" s="18" t="n"/>
      <c r="AB742" s="212" t="n"/>
      <c r="AC742" s="1" t="n"/>
    </row>
    <row r="743">
      <c r="A743" s="1" t="n"/>
      <c r="B743" s="1" t="n"/>
      <c r="C743" s="1" t="n"/>
      <c r="D743" s="1" t="n"/>
      <c r="E743" s="1" t="n"/>
      <c r="F743" s="1" t="n"/>
      <c r="G743" s="1" t="n"/>
      <c r="H743" s="1" t="n"/>
      <c r="I743" s="1" t="n"/>
      <c r="J743" s="1" t="n"/>
      <c r="K743" s="18" t="n"/>
      <c r="L743" s="1" t="n"/>
      <c r="M743" s="1" t="n"/>
      <c r="N743" s="1" t="n"/>
      <c r="O743" s="1" t="n"/>
      <c r="P743" s="1" t="n"/>
      <c r="Q743" s="1" t="n"/>
      <c r="R743" s="1" t="n"/>
      <c r="S743" s="210" t="n"/>
      <c r="T743" s="210" t="n"/>
      <c r="U743" s="1" t="n"/>
      <c r="V743" s="18" t="n"/>
      <c r="W743" s="18" t="n"/>
      <c r="X743" s="1" t="n"/>
      <c r="Y743" s="210" t="n"/>
      <c r="Z743" s="1" t="n"/>
      <c r="AA743" s="18" t="n"/>
      <c r="AB743" s="212" t="n"/>
      <c r="AC743" s="1" t="n"/>
    </row>
    <row r="744">
      <c r="A744" s="1" t="n"/>
      <c r="B744" s="1" t="n"/>
      <c r="C744" s="1" t="n"/>
      <c r="D744" s="1" t="n"/>
      <c r="E744" s="1" t="n"/>
      <c r="F744" s="1" t="n"/>
      <c r="G744" s="1" t="n"/>
      <c r="H744" s="1" t="n"/>
      <c r="I744" s="1" t="n"/>
      <c r="J744" s="1" t="n"/>
      <c r="K744" s="18" t="n"/>
      <c r="L744" s="1" t="n"/>
      <c r="M744" s="1" t="n"/>
      <c r="N744" s="1" t="n"/>
      <c r="O744" s="1" t="n"/>
      <c r="P744" s="1" t="n"/>
      <c r="Q744" s="1" t="n"/>
      <c r="R744" s="1" t="n"/>
      <c r="S744" s="210" t="n"/>
      <c r="T744" s="210" t="n"/>
      <c r="U744" s="1" t="n"/>
      <c r="V744" s="18" t="n"/>
      <c r="W744" s="18" t="n"/>
      <c r="X744" s="1" t="n"/>
      <c r="Y744" s="210" t="n"/>
      <c r="Z744" s="1" t="n"/>
      <c r="AA744" s="18" t="n"/>
      <c r="AB744" s="212" t="n"/>
      <c r="AC744" s="1" t="n"/>
    </row>
    <row r="745">
      <c r="A745" s="1" t="n"/>
      <c r="B745" s="1" t="n"/>
      <c r="C745" s="1" t="n"/>
      <c r="D745" s="1" t="n"/>
      <c r="E745" s="1" t="n"/>
      <c r="F745" s="1" t="n"/>
      <c r="G745" s="1" t="n"/>
      <c r="H745" s="1" t="n"/>
      <c r="I745" s="1" t="n"/>
      <c r="J745" s="1" t="n"/>
      <c r="K745" s="18" t="n"/>
      <c r="L745" s="1" t="n"/>
      <c r="M745" s="1" t="n"/>
      <c r="N745" s="1" t="n"/>
      <c r="O745" s="1" t="n"/>
      <c r="P745" s="1" t="n"/>
      <c r="Q745" s="1" t="n"/>
      <c r="R745" s="1" t="n"/>
      <c r="S745" s="210" t="n"/>
      <c r="T745" s="210" t="n"/>
      <c r="U745" s="1" t="n"/>
      <c r="V745" s="18" t="n"/>
      <c r="W745" s="18" t="n"/>
      <c r="X745" s="1" t="n"/>
      <c r="Y745" s="210" t="n"/>
      <c r="Z745" s="1" t="n"/>
      <c r="AA745" s="18" t="n"/>
      <c r="AB745" s="212" t="n"/>
      <c r="AC745" s="1" t="n"/>
    </row>
    <row r="746">
      <c r="A746" s="1" t="n"/>
      <c r="B746" s="1" t="n"/>
      <c r="C746" s="1" t="n"/>
      <c r="D746" s="1" t="n"/>
      <c r="E746" s="1" t="n"/>
      <c r="F746" s="1" t="n"/>
      <c r="G746" s="1" t="n"/>
      <c r="H746" s="1" t="n"/>
      <c r="I746" s="1" t="n"/>
      <c r="J746" s="1" t="n"/>
      <c r="K746" s="18" t="n"/>
      <c r="L746" s="1" t="n"/>
      <c r="M746" s="1" t="n"/>
      <c r="N746" s="1" t="n"/>
      <c r="O746" s="1" t="n"/>
      <c r="P746" s="1" t="n"/>
      <c r="Q746" s="1" t="n"/>
      <c r="R746" s="1" t="n"/>
      <c r="S746" s="210" t="n"/>
      <c r="T746" s="210" t="n"/>
      <c r="U746" s="1" t="n"/>
      <c r="V746" s="18" t="n"/>
      <c r="W746" s="18" t="n"/>
      <c r="X746" s="1" t="n"/>
      <c r="Y746" s="210" t="n"/>
      <c r="Z746" s="1" t="n"/>
      <c r="AA746" s="18" t="n"/>
      <c r="AB746" s="212" t="n"/>
      <c r="AC746" s="1" t="n"/>
    </row>
    <row r="747">
      <c r="A747" s="1" t="n"/>
      <c r="B747" s="1" t="n"/>
      <c r="C747" s="1" t="n"/>
      <c r="D747" s="1" t="n"/>
      <c r="E747" s="1" t="n"/>
      <c r="F747" s="1" t="n"/>
      <c r="G747" s="1" t="n"/>
      <c r="H747" s="1" t="n"/>
      <c r="I747" s="1" t="n"/>
      <c r="J747" s="1" t="n"/>
      <c r="K747" s="18" t="n"/>
      <c r="L747" s="1" t="n"/>
      <c r="M747" s="1" t="n"/>
      <c r="N747" s="1" t="n"/>
      <c r="O747" s="1" t="n"/>
      <c r="P747" s="1" t="n"/>
      <c r="Q747" s="1" t="n"/>
      <c r="R747" s="1" t="n"/>
      <c r="S747" s="210" t="n"/>
      <c r="T747" s="210" t="n"/>
      <c r="U747" s="1" t="n"/>
      <c r="V747" s="18" t="n"/>
      <c r="W747" s="18" t="n"/>
      <c r="X747" s="1" t="n"/>
      <c r="Y747" s="210" t="n"/>
      <c r="Z747" s="1" t="n"/>
      <c r="AA747" s="18" t="n"/>
      <c r="AB747" s="212" t="n"/>
      <c r="AC747" s="1" t="n"/>
    </row>
    <row r="748">
      <c r="A748" s="1" t="n"/>
      <c r="B748" s="1" t="n"/>
      <c r="C748" s="1" t="n"/>
      <c r="D748" s="1" t="n"/>
      <c r="E748" s="1" t="n"/>
      <c r="F748" s="1" t="n"/>
      <c r="G748" s="1" t="n"/>
      <c r="H748" s="1" t="n"/>
      <c r="I748" s="1" t="n"/>
      <c r="J748" s="1" t="n"/>
      <c r="K748" s="18" t="n"/>
      <c r="L748" s="1" t="n"/>
      <c r="M748" s="1" t="n"/>
      <c r="N748" s="1" t="n"/>
      <c r="O748" s="1" t="n"/>
      <c r="P748" s="1" t="n"/>
      <c r="Q748" s="1" t="n"/>
      <c r="R748" s="1" t="n"/>
      <c r="S748" s="210" t="n"/>
      <c r="T748" s="210" t="n"/>
      <c r="U748" s="1" t="n"/>
      <c r="V748" s="18" t="n"/>
      <c r="W748" s="18" t="n"/>
      <c r="X748" s="1" t="n"/>
      <c r="Y748" s="210" t="n"/>
      <c r="Z748" s="1" t="n"/>
      <c r="AA748" s="18" t="n"/>
      <c r="AB748" s="212" t="n"/>
      <c r="AC748" s="1" t="n"/>
    </row>
    <row r="749">
      <c r="A749" s="1" t="n"/>
      <c r="B749" s="1" t="n"/>
      <c r="C749" s="1" t="n"/>
      <c r="D749" s="1" t="n"/>
      <c r="E749" s="1" t="n"/>
      <c r="F749" s="1" t="n"/>
      <c r="G749" s="1" t="n"/>
      <c r="H749" s="1" t="n"/>
      <c r="I749" s="1" t="n"/>
      <c r="J749" s="1" t="n"/>
      <c r="K749" s="18" t="n"/>
      <c r="L749" s="1" t="n"/>
      <c r="M749" s="1" t="n"/>
      <c r="N749" s="1" t="n"/>
      <c r="O749" s="1" t="n"/>
      <c r="P749" s="1" t="n"/>
      <c r="Q749" s="1" t="n"/>
      <c r="R749" s="1" t="n"/>
      <c r="S749" s="210" t="n"/>
      <c r="T749" s="210" t="n"/>
      <c r="U749" s="1" t="n"/>
      <c r="V749" s="18" t="n"/>
      <c r="W749" s="18" t="n"/>
      <c r="X749" s="1" t="n"/>
      <c r="Y749" s="210" t="n"/>
      <c r="Z749" s="1" t="n"/>
      <c r="AA749" s="18" t="n"/>
      <c r="AB749" s="212" t="n"/>
      <c r="AC749" s="1" t="n"/>
    </row>
    <row r="750">
      <c r="A750" s="1" t="n"/>
      <c r="B750" s="1" t="n"/>
      <c r="C750" s="1" t="n"/>
      <c r="D750" s="1" t="n"/>
      <c r="E750" s="1" t="n"/>
      <c r="F750" s="1" t="n"/>
      <c r="G750" s="1" t="n"/>
      <c r="H750" s="1" t="n"/>
      <c r="I750" s="1" t="n"/>
      <c r="J750" s="1" t="n"/>
      <c r="K750" s="18" t="n"/>
      <c r="L750" s="1" t="n"/>
      <c r="M750" s="1" t="n"/>
      <c r="N750" s="1" t="n"/>
      <c r="O750" s="1" t="n"/>
      <c r="P750" s="1" t="n"/>
      <c r="Q750" s="1" t="n"/>
      <c r="R750" s="1" t="n"/>
      <c r="S750" s="210" t="n"/>
      <c r="T750" s="210" t="n"/>
      <c r="U750" s="1" t="n"/>
      <c r="V750" s="18" t="n"/>
      <c r="W750" s="18" t="n"/>
      <c r="X750" s="1" t="n"/>
      <c r="Y750" s="210" t="n"/>
      <c r="Z750" s="1" t="n"/>
      <c r="AA750" s="18" t="n"/>
      <c r="AB750" s="212" t="n"/>
      <c r="AC750" s="1" t="n"/>
    </row>
    <row r="751">
      <c r="A751" s="1" t="n"/>
      <c r="B751" s="1" t="n"/>
      <c r="C751" s="1" t="n"/>
      <c r="D751" s="1" t="n"/>
      <c r="E751" s="1" t="n"/>
      <c r="F751" s="1" t="n"/>
      <c r="G751" s="1" t="n"/>
      <c r="H751" s="1" t="n"/>
      <c r="I751" s="1" t="n"/>
      <c r="J751" s="1" t="n"/>
      <c r="K751" s="18" t="n"/>
      <c r="L751" s="1" t="n"/>
      <c r="M751" s="1" t="n"/>
      <c r="N751" s="1" t="n"/>
      <c r="O751" s="1" t="n"/>
      <c r="P751" s="1" t="n"/>
      <c r="Q751" s="1" t="n"/>
      <c r="R751" s="1" t="n"/>
      <c r="S751" s="210" t="n"/>
      <c r="T751" s="210" t="n"/>
      <c r="U751" s="1" t="n"/>
      <c r="V751" s="18" t="n"/>
      <c r="W751" s="18" t="n"/>
      <c r="X751" s="1" t="n"/>
      <c r="Y751" s="210" t="n"/>
      <c r="Z751" s="1" t="n"/>
      <c r="AA751" s="18" t="n"/>
      <c r="AB751" s="212" t="n"/>
      <c r="AC751" s="1" t="n"/>
    </row>
    <row r="752">
      <c r="A752" s="1" t="n"/>
      <c r="B752" s="1" t="n"/>
      <c r="C752" s="1" t="n"/>
      <c r="D752" s="1" t="n"/>
      <c r="E752" s="1" t="n"/>
      <c r="F752" s="1" t="n"/>
      <c r="G752" s="1" t="n"/>
      <c r="H752" s="1" t="n"/>
      <c r="I752" s="1" t="n"/>
      <c r="J752" s="1" t="n"/>
      <c r="K752" s="18" t="n"/>
      <c r="L752" s="1" t="n"/>
      <c r="M752" s="1" t="n"/>
      <c r="N752" s="1" t="n"/>
      <c r="O752" s="1" t="n"/>
      <c r="P752" s="1" t="n"/>
      <c r="Q752" s="1" t="n"/>
      <c r="R752" s="1" t="n"/>
      <c r="S752" s="210" t="n"/>
      <c r="T752" s="210" t="n"/>
      <c r="U752" s="1" t="n"/>
      <c r="V752" s="18" t="n"/>
      <c r="W752" s="18" t="n"/>
      <c r="X752" s="1" t="n"/>
      <c r="Y752" s="210" t="n"/>
      <c r="Z752" s="1" t="n"/>
      <c r="AA752" s="18" t="n"/>
      <c r="AB752" s="212" t="n"/>
      <c r="AC752" s="1" t="n"/>
    </row>
    <row r="753">
      <c r="A753" s="1" t="n"/>
      <c r="B753" s="1" t="n"/>
      <c r="C753" s="1" t="n"/>
      <c r="D753" s="1" t="n"/>
      <c r="E753" s="1" t="n"/>
      <c r="F753" s="1" t="n"/>
      <c r="G753" s="1" t="n"/>
      <c r="H753" s="1" t="n"/>
      <c r="I753" s="1" t="n"/>
      <c r="J753" s="1" t="n"/>
      <c r="K753" s="18" t="n"/>
      <c r="L753" s="1" t="n"/>
      <c r="M753" s="1" t="n"/>
      <c r="N753" s="1" t="n"/>
      <c r="O753" s="1" t="n"/>
      <c r="P753" s="1" t="n"/>
      <c r="Q753" s="1" t="n"/>
      <c r="R753" s="1" t="n"/>
      <c r="S753" s="210" t="n"/>
      <c r="T753" s="210" t="n"/>
      <c r="U753" s="1" t="n"/>
      <c r="V753" s="18" t="n"/>
      <c r="W753" s="18" t="n"/>
      <c r="X753" s="1" t="n"/>
      <c r="Y753" s="210" t="n"/>
      <c r="Z753" s="1" t="n"/>
      <c r="AA753" s="18" t="n"/>
      <c r="AB753" s="212" t="n"/>
      <c r="AC753" s="1" t="n"/>
    </row>
    <row r="754">
      <c r="A754" s="1" t="n"/>
      <c r="B754" s="1" t="n"/>
      <c r="C754" s="1" t="n"/>
      <c r="D754" s="1" t="n"/>
      <c r="E754" s="1" t="n"/>
      <c r="F754" s="1" t="n"/>
      <c r="G754" s="1" t="n"/>
      <c r="H754" s="1" t="n"/>
      <c r="I754" s="1" t="n"/>
      <c r="J754" s="1" t="n"/>
      <c r="K754" s="18" t="n"/>
      <c r="L754" s="1" t="n"/>
      <c r="M754" s="1" t="n"/>
      <c r="N754" s="1" t="n"/>
      <c r="O754" s="1" t="n"/>
      <c r="P754" s="1" t="n"/>
      <c r="Q754" s="1" t="n"/>
      <c r="R754" s="1" t="n"/>
      <c r="S754" s="210" t="n"/>
      <c r="T754" s="210" t="n"/>
      <c r="U754" s="1" t="n"/>
      <c r="V754" s="18" t="n"/>
      <c r="W754" s="18" t="n"/>
      <c r="X754" s="1" t="n"/>
      <c r="Y754" s="210" t="n"/>
      <c r="Z754" s="1" t="n"/>
      <c r="AA754" s="18" t="n"/>
      <c r="AB754" s="212" t="n"/>
      <c r="AC754" s="1" t="n"/>
    </row>
    <row r="755">
      <c r="A755" s="1" t="n"/>
      <c r="B755" s="1" t="n"/>
      <c r="C755" s="1" t="n"/>
      <c r="D755" s="1" t="n"/>
      <c r="E755" s="1" t="n"/>
      <c r="F755" s="1" t="n"/>
      <c r="G755" s="1" t="n"/>
      <c r="H755" s="1" t="n"/>
      <c r="I755" s="1" t="n"/>
      <c r="J755" s="1" t="n"/>
      <c r="K755" s="18" t="n"/>
      <c r="L755" s="1" t="n"/>
      <c r="M755" s="1" t="n"/>
      <c r="N755" s="1" t="n"/>
      <c r="O755" s="1" t="n"/>
      <c r="P755" s="1" t="n"/>
      <c r="Q755" s="1" t="n"/>
      <c r="R755" s="1" t="n"/>
      <c r="S755" s="210" t="n"/>
      <c r="T755" s="210" t="n"/>
      <c r="U755" s="1" t="n"/>
      <c r="V755" s="18" t="n"/>
      <c r="W755" s="18" t="n"/>
      <c r="X755" s="1" t="n"/>
      <c r="Y755" s="210" t="n"/>
      <c r="Z755" s="1" t="n"/>
      <c r="AA755" s="18" t="n"/>
      <c r="AB755" s="212" t="n"/>
      <c r="AC755" s="1" t="n"/>
    </row>
    <row r="756">
      <c r="A756" s="1" t="n"/>
      <c r="B756" s="1" t="n"/>
      <c r="C756" s="1" t="n"/>
      <c r="D756" s="1" t="n"/>
      <c r="E756" s="1" t="n"/>
      <c r="F756" s="1" t="n"/>
      <c r="G756" s="1" t="n"/>
      <c r="H756" s="1" t="n"/>
      <c r="I756" s="1" t="n"/>
      <c r="J756" s="1" t="n"/>
      <c r="K756" s="18" t="n"/>
      <c r="L756" s="1" t="n"/>
      <c r="M756" s="1" t="n"/>
      <c r="N756" s="1" t="n"/>
      <c r="O756" s="1" t="n"/>
      <c r="P756" s="1" t="n"/>
      <c r="Q756" s="1" t="n"/>
      <c r="R756" s="1" t="n"/>
      <c r="S756" s="210" t="n"/>
      <c r="T756" s="210" t="n"/>
      <c r="U756" s="1" t="n"/>
      <c r="V756" s="18" t="n"/>
      <c r="W756" s="18" t="n"/>
      <c r="X756" s="1" t="n"/>
      <c r="Y756" s="210" t="n"/>
      <c r="Z756" s="1" t="n"/>
      <c r="AA756" s="18" t="n"/>
      <c r="AB756" s="212" t="n"/>
      <c r="AC756" s="1" t="n"/>
    </row>
    <row r="757">
      <c r="A757" s="1" t="n"/>
      <c r="B757" s="1" t="n"/>
      <c r="C757" s="1" t="n"/>
      <c r="D757" s="1" t="n"/>
      <c r="E757" s="1" t="n"/>
      <c r="F757" s="1" t="n"/>
      <c r="G757" s="1" t="n"/>
      <c r="H757" s="1" t="n"/>
      <c r="I757" s="1" t="n"/>
      <c r="J757" s="1" t="n"/>
      <c r="K757" s="18" t="n"/>
      <c r="L757" s="1" t="n"/>
      <c r="M757" s="1" t="n"/>
      <c r="N757" s="1" t="n"/>
      <c r="O757" s="1" t="n"/>
      <c r="P757" s="1" t="n"/>
      <c r="Q757" s="1" t="n"/>
      <c r="R757" s="1" t="n"/>
      <c r="S757" s="210" t="n"/>
      <c r="T757" s="210" t="n"/>
      <c r="U757" s="1" t="n"/>
      <c r="V757" s="18" t="n"/>
      <c r="W757" s="18" t="n"/>
      <c r="X757" s="1" t="n"/>
      <c r="Y757" s="210" t="n"/>
      <c r="Z757" s="1" t="n"/>
      <c r="AA757" s="18" t="n"/>
      <c r="AB757" s="212" t="n"/>
      <c r="AC757" s="1" t="n"/>
    </row>
    <row r="758">
      <c r="A758" s="1" t="n"/>
      <c r="B758" s="1" t="n"/>
      <c r="C758" s="1" t="n"/>
      <c r="D758" s="1" t="n"/>
      <c r="E758" s="1" t="n"/>
      <c r="F758" s="1" t="n"/>
      <c r="G758" s="1" t="n"/>
      <c r="H758" s="1" t="n"/>
      <c r="I758" s="1" t="n"/>
      <c r="J758" s="1" t="n"/>
      <c r="K758" s="18" t="n"/>
      <c r="L758" s="1" t="n"/>
      <c r="M758" s="1" t="n"/>
      <c r="N758" s="1" t="n"/>
      <c r="O758" s="1" t="n"/>
      <c r="P758" s="1" t="n"/>
      <c r="Q758" s="1" t="n"/>
      <c r="R758" s="1" t="n"/>
      <c r="S758" s="210" t="n"/>
      <c r="T758" s="210" t="n"/>
      <c r="U758" s="1" t="n"/>
      <c r="V758" s="18" t="n"/>
      <c r="W758" s="18" t="n"/>
      <c r="X758" s="1" t="n"/>
      <c r="Y758" s="210" t="n"/>
      <c r="Z758" s="1" t="n"/>
      <c r="AA758" s="18" t="n"/>
      <c r="AB758" s="212" t="n"/>
      <c r="AC758" s="1" t="n"/>
    </row>
    <row r="759">
      <c r="A759" s="1" t="n"/>
      <c r="B759" s="1" t="n"/>
      <c r="C759" s="1" t="n"/>
      <c r="D759" s="1" t="n"/>
      <c r="E759" s="1" t="n"/>
      <c r="F759" s="1" t="n"/>
      <c r="G759" s="1" t="n"/>
      <c r="H759" s="1" t="n"/>
      <c r="I759" s="1" t="n"/>
      <c r="J759" s="1" t="n"/>
      <c r="K759" s="18" t="n"/>
      <c r="L759" s="1" t="n"/>
      <c r="M759" s="1" t="n"/>
      <c r="N759" s="1" t="n"/>
      <c r="O759" s="1" t="n"/>
      <c r="P759" s="1" t="n"/>
      <c r="Q759" s="1" t="n"/>
      <c r="R759" s="1" t="n"/>
      <c r="S759" s="210" t="n"/>
      <c r="T759" s="210" t="n"/>
      <c r="U759" s="1" t="n"/>
      <c r="V759" s="18" t="n"/>
      <c r="W759" s="18" t="n"/>
      <c r="X759" s="1" t="n"/>
      <c r="Y759" s="210" t="n"/>
      <c r="Z759" s="1" t="n"/>
      <c r="AA759" s="18" t="n"/>
      <c r="AB759" s="212" t="n"/>
      <c r="AC759" s="1" t="n"/>
    </row>
    <row r="760">
      <c r="A760" s="1" t="n"/>
      <c r="B760" s="1" t="n"/>
      <c r="C760" s="1" t="n"/>
      <c r="D760" s="1" t="n"/>
      <c r="E760" s="1" t="n"/>
      <c r="F760" s="1" t="n"/>
      <c r="G760" s="1" t="n"/>
      <c r="H760" s="1" t="n"/>
      <c r="I760" s="1" t="n"/>
      <c r="J760" s="1" t="n"/>
      <c r="K760" s="18" t="n"/>
      <c r="L760" s="1" t="n"/>
      <c r="M760" s="1" t="n"/>
      <c r="N760" s="1" t="n"/>
      <c r="O760" s="1" t="n"/>
      <c r="P760" s="1" t="n"/>
      <c r="Q760" s="1" t="n"/>
      <c r="R760" s="1" t="n"/>
      <c r="S760" s="210" t="n"/>
      <c r="T760" s="210" t="n"/>
      <c r="U760" s="1" t="n"/>
      <c r="V760" s="18" t="n"/>
      <c r="W760" s="18" t="n"/>
      <c r="X760" s="1" t="n"/>
      <c r="Y760" s="210" t="n"/>
      <c r="Z760" s="1" t="n"/>
      <c r="AA760" s="18" t="n"/>
      <c r="AB760" s="212" t="n"/>
      <c r="AC760" s="1" t="n"/>
    </row>
    <row r="761">
      <c r="A761" s="1" t="n"/>
      <c r="B761" s="1" t="n"/>
      <c r="C761" s="1" t="n"/>
      <c r="D761" s="1" t="n"/>
      <c r="E761" s="1" t="n"/>
      <c r="F761" s="1" t="n"/>
      <c r="G761" s="1" t="n"/>
      <c r="H761" s="1" t="n"/>
      <c r="I761" s="1" t="n"/>
      <c r="J761" s="1" t="n"/>
      <c r="K761" s="18" t="n"/>
      <c r="L761" s="1" t="n"/>
      <c r="M761" s="1" t="n"/>
      <c r="N761" s="1" t="n"/>
      <c r="O761" s="1" t="n"/>
      <c r="P761" s="1" t="n"/>
      <c r="Q761" s="1" t="n"/>
      <c r="R761" s="1" t="n"/>
      <c r="S761" s="210" t="n"/>
      <c r="T761" s="210" t="n"/>
      <c r="U761" s="1" t="n"/>
      <c r="V761" s="18" t="n"/>
      <c r="W761" s="18" t="n"/>
      <c r="X761" s="1" t="n"/>
      <c r="Y761" s="210" t="n"/>
      <c r="Z761" s="1" t="n"/>
      <c r="AA761" s="18" t="n"/>
      <c r="AB761" s="212" t="n"/>
      <c r="AC761" s="1" t="n"/>
    </row>
    <row r="762">
      <c r="A762" s="1" t="n"/>
      <c r="B762" s="1" t="n"/>
      <c r="C762" s="1" t="n"/>
      <c r="D762" s="1" t="n"/>
      <c r="E762" s="1" t="n"/>
      <c r="F762" s="1" t="n"/>
      <c r="G762" s="1" t="n"/>
      <c r="H762" s="1" t="n"/>
      <c r="I762" s="1" t="n"/>
      <c r="J762" s="1" t="n"/>
      <c r="K762" s="18" t="n"/>
      <c r="L762" s="1" t="n"/>
      <c r="M762" s="1" t="n"/>
      <c r="N762" s="1" t="n"/>
      <c r="O762" s="1" t="n"/>
      <c r="P762" s="1" t="n"/>
      <c r="Q762" s="1" t="n"/>
      <c r="R762" s="1" t="n"/>
      <c r="S762" s="210" t="n"/>
      <c r="T762" s="210" t="n"/>
      <c r="U762" s="1" t="n"/>
      <c r="V762" s="18" t="n"/>
      <c r="W762" s="18" t="n"/>
      <c r="X762" s="1" t="n"/>
      <c r="Y762" s="210" t="n"/>
      <c r="Z762" s="1" t="n"/>
      <c r="AA762" s="18" t="n"/>
      <c r="AB762" s="212" t="n"/>
      <c r="AC762" s="1" t="n"/>
    </row>
    <row r="763">
      <c r="A763" s="1" t="n"/>
      <c r="B763" s="1" t="n"/>
      <c r="C763" s="1" t="n"/>
      <c r="D763" s="1" t="n"/>
      <c r="E763" s="1" t="n"/>
      <c r="F763" s="1" t="n"/>
      <c r="G763" s="1" t="n"/>
      <c r="H763" s="1" t="n"/>
      <c r="I763" s="1" t="n"/>
      <c r="J763" s="1" t="n"/>
      <c r="K763" s="18" t="n"/>
      <c r="L763" s="1" t="n"/>
      <c r="M763" s="1" t="n"/>
      <c r="N763" s="1" t="n"/>
      <c r="O763" s="1" t="n"/>
      <c r="P763" s="1" t="n"/>
      <c r="Q763" s="1" t="n"/>
      <c r="R763" s="1" t="n"/>
      <c r="S763" s="210" t="n"/>
      <c r="T763" s="210" t="n"/>
      <c r="U763" s="1" t="n"/>
      <c r="V763" s="18" t="n"/>
      <c r="W763" s="18" t="n"/>
      <c r="X763" s="1" t="n"/>
      <c r="Y763" s="210" t="n"/>
      <c r="Z763" s="1" t="n"/>
      <c r="AA763" s="18" t="n"/>
      <c r="AB763" s="212" t="n"/>
      <c r="AC763" s="1" t="n"/>
    </row>
    <row r="764">
      <c r="A764" s="1" t="n"/>
      <c r="B764" s="1" t="n"/>
      <c r="C764" s="1" t="n"/>
      <c r="D764" s="1" t="n"/>
      <c r="E764" s="1" t="n"/>
      <c r="F764" s="1" t="n"/>
      <c r="G764" s="1" t="n"/>
      <c r="H764" s="1" t="n"/>
      <c r="I764" s="1" t="n"/>
      <c r="J764" s="1" t="n"/>
      <c r="K764" s="18" t="n"/>
      <c r="L764" s="1" t="n"/>
      <c r="M764" s="1" t="n"/>
      <c r="N764" s="1" t="n"/>
      <c r="O764" s="1" t="n"/>
      <c r="P764" s="1" t="n"/>
      <c r="Q764" s="1" t="n"/>
      <c r="R764" s="1" t="n"/>
      <c r="S764" s="210" t="n"/>
      <c r="T764" s="210" t="n"/>
      <c r="U764" s="1" t="n"/>
      <c r="V764" s="18" t="n"/>
      <c r="W764" s="18" t="n"/>
      <c r="X764" s="1" t="n"/>
      <c r="Y764" s="210" t="n"/>
      <c r="Z764" s="1" t="n"/>
      <c r="AA764" s="18" t="n"/>
      <c r="AB764" s="212" t="n"/>
      <c r="AC764" s="1" t="n"/>
    </row>
    <row r="765">
      <c r="A765" s="1" t="n"/>
      <c r="B765" s="1" t="n"/>
      <c r="C765" s="1" t="n"/>
      <c r="D765" s="1" t="n"/>
      <c r="E765" s="1" t="n"/>
      <c r="F765" s="1" t="n"/>
      <c r="G765" s="1" t="n"/>
      <c r="H765" s="1" t="n"/>
      <c r="I765" s="1" t="n"/>
      <c r="J765" s="1" t="n"/>
      <c r="K765" s="18" t="n"/>
      <c r="L765" s="1" t="n"/>
      <c r="M765" s="1" t="n"/>
      <c r="N765" s="1" t="n"/>
      <c r="O765" s="1" t="n"/>
      <c r="P765" s="1" t="n"/>
      <c r="Q765" s="1" t="n"/>
      <c r="R765" s="1" t="n"/>
      <c r="S765" s="210" t="n"/>
      <c r="T765" s="210" t="n"/>
      <c r="U765" s="1" t="n"/>
      <c r="V765" s="18" t="n"/>
      <c r="W765" s="18" t="n"/>
      <c r="X765" s="1" t="n"/>
      <c r="Y765" s="210" t="n"/>
      <c r="Z765" s="1" t="n"/>
      <c r="AA765" s="18" t="n"/>
      <c r="AB765" s="212" t="n"/>
      <c r="AC765" s="1" t="n"/>
    </row>
    <row r="766">
      <c r="A766" s="1" t="n"/>
      <c r="B766" s="1" t="n"/>
      <c r="C766" s="1" t="n"/>
      <c r="D766" s="1" t="n"/>
      <c r="E766" s="1" t="n"/>
      <c r="F766" s="1" t="n"/>
      <c r="G766" s="1" t="n"/>
      <c r="H766" s="1" t="n"/>
      <c r="I766" s="1" t="n"/>
      <c r="J766" s="1" t="n"/>
      <c r="K766" s="18" t="n"/>
      <c r="L766" s="1" t="n"/>
      <c r="M766" s="1" t="n"/>
      <c r="N766" s="1" t="n"/>
      <c r="O766" s="1" t="n"/>
      <c r="P766" s="1" t="n"/>
      <c r="Q766" s="1" t="n"/>
      <c r="R766" s="1" t="n"/>
      <c r="S766" s="210" t="n"/>
      <c r="T766" s="210" t="n"/>
      <c r="U766" s="1" t="n"/>
      <c r="V766" s="18" t="n"/>
      <c r="W766" s="18" t="n"/>
      <c r="X766" s="1" t="n"/>
      <c r="Y766" s="210" t="n"/>
      <c r="Z766" s="1" t="n"/>
      <c r="AA766" s="18" t="n"/>
      <c r="AB766" s="212" t="n"/>
      <c r="AC766" s="1" t="n"/>
    </row>
    <row r="767">
      <c r="A767" s="1" t="n"/>
      <c r="B767" s="1" t="n"/>
      <c r="C767" s="1" t="n"/>
      <c r="D767" s="1" t="n"/>
      <c r="E767" s="1" t="n"/>
      <c r="F767" s="1" t="n"/>
      <c r="G767" s="1" t="n"/>
      <c r="H767" s="1" t="n"/>
      <c r="I767" s="1" t="n"/>
      <c r="J767" s="1" t="n"/>
      <c r="K767" s="18" t="n"/>
      <c r="L767" s="1" t="n"/>
      <c r="M767" s="1" t="n"/>
      <c r="N767" s="1" t="n"/>
      <c r="O767" s="1" t="n"/>
      <c r="P767" s="1" t="n"/>
      <c r="Q767" s="1" t="n"/>
      <c r="R767" s="1" t="n"/>
      <c r="S767" s="210" t="n"/>
      <c r="T767" s="210" t="n"/>
      <c r="U767" s="1" t="n"/>
      <c r="V767" s="18" t="n"/>
      <c r="W767" s="18" t="n"/>
      <c r="X767" s="1" t="n"/>
      <c r="Y767" s="210" t="n"/>
      <c r="Z767" s="1" t="n"/>
      <c r="AA767" s="18" t="n"/>
      <c r="AB767" s="212" t="n"/>
      <c r="AC767" s="1" t="n"/>
    </row>
    <row r="768">
      <c r="A768" s="1" t="n"/>
      <c r="B768" s="1" t="n"/>
      <c r="C768" s="1" t="n"/>
      <c r="D768" s="1" t="n"/>
      <c r="E768" s="1" t="n"/>
      <c r="F768" s="1" t="n"/>
      <c r="G768" s="1" t="n"/>
      <c r="H768" s="1" t="n"/>
      <c r="I768" s="1" t="n"/>
      <c r="J768" s="1" t="n"/>
      <c r="K768" s="18" t="n"/>
      <c r="L768" s="1" t="n"/>
      <c r="M768" s="1" t="n"/>
      <c r="N768" s="1" t="n"/>
      <c r="O768" s="1" t="n"/>
      <c r="P768" s="1" t="n"/>
      <c r="Q768" s="1" t="n"/>
      <c r="R768" s="1" t="n"/>
      <c r="S768" s="210" t="n"/>
      <c r="T768" s="210" t="n"/>
      <c r="U768" s="1" t="n"/>
      <c r="V768" s="18" t="n"/>
      <c r="W768" s="18" t="n"/>
      <c r="X768" s="1" t="n"/>
      <c r="Y768" s="210" t="n"/>
      <c r="Z768" s="1" t="n"/>
      <c r="AA768" s="18" t="n"/>
      <c r="AB768" s="212" t="n"/>
      <c r="AC768" s="1" t="n"/>
    </row>
    <row r="769">
      <c r="A769" s="1" t="n"/>
      <c r="B769" s="1" t="n"/>
      <c r="C769" s="1" t="n"/>
      <c r="D769" s="1" t="n"/>
      <c r="E769" s="1" t="n"/>
      <c r="F769" s="1" t="n"/>
      <c r="G769" s="1" t="n"/>
      <c r="H769" s="1" t="n"/>
      <c r="I769" s="1" t="n"/>
      <c r="J769" s="1" t="n"/>
      <c r="K769" s="18" t="n"/>
      <c r="L769" s="1" t="n"/>
      <c r="M769" s="1" t="n"/>
      <c r="N769" s="1" t="n"/>
      <c r="O769" s="1" t="n"/>
      <c r="P769" s="1" t="n"/>
      <c r="Q769" s="1" t="n"/>
      <c r="R769" s="1" t="n"/>
      <c r="S769" s="210" t="n"/>
      <c r="T769" s="210" t="n"/>
      <c r="U769" s="1" t="n"/>
      <c r="V769" s="18" t="n"/>
      <c r="W769" s="18" t="n"/>
      <c r="X769" s="1" t="n"/>
      <c r="Y769" s="210" t="n"/>
      <c r="Z769" s="1" t="n"/>
      <c r="AA769" s="18" t="n"/>
      <c r="AB769" s="212" t="n"/>
      <c r="AC769" s="1" t="n"/>
    </row>
    <row r="770">
      <c r="A770" s="1" t="n"/>
      <c r="B770" s="1" t="n"/>
      <c r="C770" s="1" t="n"/>
      <c r="D770" s="1" t="n"/>
      <c r="E770" s="1" t="n"/>
      <c r="F770" s="1" t="n"/>
      <c r="G770" s="1" t="n"/>
      <c r="H770" s="1" t="n"/>
      <c r="I770" s="1" t="n"/>
      <c r="J770" s="1" t="n"/>
      <c r="K770" s="18" t="n"/>
      <c r="L770" s="1" t="n"/>
      <c r="M770" s="1" t="n"/>
      <c r="N770" s="1" t="n"/>
      <c r="O770" s="1" t="n"/>
      <c r="P770" s="1" t="n"/>
      <c r="Q770" s="1" t="n"/>
      <c r="R770" s="1" t="n"/>
      <c r="S770" s="210" t="n"/>
      <c r="T770" s="210" t="n"/>
      <c r="U770" s="1" t="n"/>
      <c r="V770" s="18" t="n"/>
      <c r="W770" s="18" t="n"/>
      <c r="X770" s="1" t="n"/>
      <c r="Y770" s="210" t="n"/>
      <c r="Z770" s="1" t="n"/>
      <c r="AA770" s="18" t="n"/>
      <c r="AB770" s="212" t="n"/>
      <c r="AC770" s="1" t="n"/>
    </row>
    <row r="771">
      <c r="A771" s="1" t="n"/>
      <c r="B771" s="1" t="n"/>
      <c r="C771" s="1" t="n"/>
      <c r="D771" s="1" t="n"/>
      <c r="E771" s="1" t="n"/>
      <c r="F771" s="1" t="n"/>
      <c r="G771" s="1" t="n"/>
      <c r="H771" s="1" t="n"/>
      <c r="I771" s="1" t="n"/>
      <c r="J771" s="1" t="n"/>
      <c r="K771" s="18" t="n"/>
      <c r="L771" s="1" t="n"/>
      <c r="M771" s="1" t="n"/>
      <c r="N771" s="1" t="n"/>
      <c r="O771" s="1" t="n"/>
      <c r="P771" s="1" t="n"/>
      <c r="Q771" s="1" t="n"/>
      <c r="R771" s="1" t="n"/>
      <c r="S771" s="210" t="n"/>
      <c r="T771" s="210" t="n"/>
      <c r="U771" s="1" t="n"/>
      <c r="V771" s="18" t="n"/>
      <c r="W771" s="18" t="n"/>
      <c r="X771" s="1" t="n"/>
      <c r="Y771" s="210" t="n"/>
      <c r="Z771" s="1" t="n"/>
      <c r="AA771" s="18" t="n"/>
      <c r="AB771" s="212" t="n"/>
      <c r="AC771" s="1" t="n"/>
    </row>
    <row r="772">
      <c r="A772" s="1" t="n"/>
      <c r="B772" s="1" t="n"/>
      <c r="C772" s="1" t="n"/>
      <c r="D772" s="1" t="n"/>
      <c r="E772" s="1" t="n"/>
      <c r="F772" s="1" t="n"/>
      <c r="G772" s="1" t="n"/>
      <c r="H772" s="1" t="n"/>
      <c r="I772" s="1" t="n"/>
      <c r="J772" s="1" t="n"/>
      <c r="K772" s="18" t="n"/>
      <c r="L772" s="1" t="n"/>
      <c r="M772" s="1" t="n"/>
      <c r="N772" s="1" t="n"/>
      <c r="O772" s="1" t="n"/>
      <c r="P772" s="1" t="n"/>
      <c r="Q772" s="1" t="n"/>
      <c r="R772" s="1" t="n"/>
      <c r="S772" s="210" t="n"/>
      <c r="T772" s="210" t="n"/>
      <c r="U772" s="1" t="n"/>
      <c r="V772" s="18" t="n"/>
      <c r="W772" s="18" t="n"/>
      <c r="X772" s="1" t="n"/>
      <c r="Y772" s="210" t="n"/>
      <c r="Z772" s="1" t="n"/>
      <c r="AA772" s="18" t="n"/>
      <c r="AB772" s="212" t="n"/>
      <c r="AC772" s="1" t="n"/>
    </row>
    <row r="773">
      <c r="A773" s="1" t="n"/>
      <c r="B773" s="1" t="n"/>
      <c r="C773" s="1" t="n"/>
      <c r="D773" s="1" t="n"/>
      <c r="E773" s="1" t="n"/>
      <c r="F773" s="1" t="n"/>
      <c r="G773" s="1" t="n"/>
      <c r="H773" s="1" t="n"/>
      <c r="I773" s="1" t="n"/>
      <c r="J773" s="1" t="n"/>
      <c r="K773" s="18" t="n"/>
      <c r="L773" s="1" t="n"/>
      <c r="M773" s="1" t="n"/>
      <c r="N773" s="1" t="n"/>
      <c r="O773" s="1" t="n"/>
      <c r="P773" s="1" t="n"/>
      <c r="Q773" s="1" t="n"/>
      <c r="R773" s="1" t="n"/>
      <c r="S773" s="210" t="n"/>
      <c r="T773" s="210" t="n"/>
      <c r="U773" s="1" t="n"/>
      <c r="V773" s="18" t="n"/>
      <c r="W773" s="18" t="n"/>
      <c r="X773" s="1" t="n"/>
      <c r="Y773" s="210" t="n"/>
      <c r="Z773" s="1" t="n"/>
      <c r="AA773" s="18" t="n"/>
      <c r="AB773" s="212" t="n"/>
      <c r="AC773" s="1" t="n"/>
    </row>
    <row r="774">
      <c r="A774" s="1" t="n"/>
      <c r="B774" s="1" t="n"/>
      <c r="C774" s="1" t="n"/>
      <c r="D774" s="1" t="n"/>
      <c r="E774" s="1" t="n"/>
      <c r="F774" s="1" t="n"/>
      <c r="G774" s="1" t="n"/>
      <c r="H774" s="1" t="n"/>
      <c r="I774" s="1" t="n"/>
      <c r="J774" s="1" t="n"/>
      <c r="K774" s="18" t="n"/>
      <c r="L774" s="1" t="n"/>
      <c r="M774" s="1" t="n"/>
      <c r="N774" s="1" t="n"/>
      <c r="O774" s="1" t="n"/>
      <c r="P774" s="1" t="n"/>
      <c r="Q774" s="1" t="n"/>
      <c r="R774" s="1" t="n"/>
      <c r="S774" s="210" t="n"/>
      <c r="T774" s="210" t="n"/>
      <c r="U774" s="1" t="n"/>
      <c r="V774" s="18" t="n"/>
      <c r="W774" s="18" t="n"/>
      <c r="X774" s="1" t="n"/>
      <c r="Y774" s="210" t="n"/>
      <c r="Z774" s="1" t="n"/>
      <c r="AA774" s="18" t="n"/>
      <c r="AB774" s="212" t="n"/>
      <c r="AC774" s="1" t="n"/>
    </row>
    <row r="775">
      <c r="A775" s="1" t="n"/>
      <c r="B775" s="1" t="n"/>
      <c r="C775" s="1" t="n"/>
      <c r="D775" s="1" t="n"/>
      <c r="E775" s="1" t="n"/>
      <c r="F775" s="1" t="n"/>
      <c r="G775" s="1" t="n"/>
      <c r="H775" s="1" t="n"/>
      <c r="I775" s="1" t="n"/>
      <c r="J775" s="1" t="n"/>
      <c r="K775" s="18" t="n"/>
      <c r="L775" s="1" t="n"/>
      <c r="M775" s="1" t="n"/>
      <c r="N775" s="1" t="n"/>
      <c r="O775" s="1" t="n"/>
      <c r="P775" s="1" t="n"/>
      <c r="Q775" s="1" t="n"/>
      <c r="R775" s="1" t="n"/>
      <c r="S775" s="210" t="n"/>
      <c r="T775" s="210" t="n"/>
      <c r="U775" s="1" t="n"/>
      <c r="V775" s="18" t="n"/>
      <c r="W775" s="18" t="n"/>
      <c r="X775" s="1" t="n"/>
      <c r="Y775" s="210" t="n"/>
      <c r="Z775" s="1" t="n"/>
      <c r="AA775" s="18" t="n"/>
      <c r="AB775" s="212" t="n"/>
      <c r="AC775" s="1" t="n"/>
    </row>
    <row r="776">
      <c r="A776" s="1" t="n"/>
      <c r="B776" s="1" t="n"/>
      <c r="C776" s="1" t="n"/>
      <c r="D776" s="1" t="n"/>
      <c r="E776" s="1" t="n"/>
      <c r="F776" s="1" t="n"/>
      <c r="G776" s="1" t="n"/>
      <c r="H776" s="1" t="n"/>
      <c r="I776" s="1" t="n"/>
      <c r="J776" s="1" t="n"/>
      <c r="K776" s="18" t="n"/>
      <c r="L776" s="1" t="n"/>
      <c r="M776" s="1" t="n"/>
      <c r="N776" s="1" t="n"/>
      <c r="O776" s="1" t="n"/>
      <c r="P776" s="1" t="n"/>
      <c r="Q776" s="1" t="n"/>
      <c r="R776" s="1" t="n"/>
      <c r="S776" s="210" t="n"/>
      <c r="T776" s="210" t="n"/>
      <c r="U776" s="1" t="n"/>
      <c r="V776" s="18" t="n"/>
      <c r="W776" s="18" t="n"/>
      <c r="X776" s="1" t="n"/>
      <c r="Y776" s="210" t="n"/>
      <c r="Z776" s="1" t="n"/>
      <c r="AA776" s="18" t="n"/>
      <c r="AB776" s="212" t="n"/>
      <c r="AC776" s="1" t="n"/>
    </row>
    <row r="777">
      <c r="A777" s="1" t="n"/>
      <c r="B777" s="1" t="n"/>
      <c r="C777" s="1" t="n"/>
      <c r="D777" s="1" t="n"/>
      <c r="E777" s="1" t="n"/>
      <c r="F777" s="1" t="n"/>
      <c r="G777" s="1" t="n"/>
      <c r="H777" s="1" t="n"/>
      <c r="I777" s="1" t="n"/>
      <c r="J777" s="1" t="n"/>
      <c r="K777" s="18" t="n"/>
      <c r="L777" s="1" t="n"/>
      <c r="M777" s="1" t="n"/>
      <c r="N777" s="1" t="n"/>
      <c r="O777" s="1" t="n"/>
      <c r="P777" s="1" t="n"/>
      <c r="Q777" s="1" t="n"/>
      <c r="R777" s="1" t="n"/>
      <c r="S777" s="210" t="n"/>
      <c r="T777" s="210" t="n"/>
      <c r="U777" s="1" t="n"/>
      <c r="V777" s="18" t="n"/>
      <c r="W777" s="18" t="n"/>
      <c r="X777" s="1" t="n"/>
      <c r="Y777" s="210" t="n"/>
      <c r="Z777" s="1" t="n"/>
      <c r="AA777" s="18" t="n"/>
      <c r="AB777" s="212" t="n"/>
      <c r="AC777" s="1" t="n"/>
    </row>
    <row r="778">
      <c r="A778" s="1" t="n"/>
      <c r="B778" s="1" t="n"/>
      <c r="C778" s="1" t="n"/>
      <c r="D778" s="1" t="n"/>
      <c r="E778" s="1" t="n"/>
      <c r="F778" s="1" t="n"/>
      <c r="G778" s="1" t="n"/>
      <c r="H778" s="1" t="n"/>
      <c r="I778" s="1" t="n"/>
      <c r="J778" s="1" t="n"/>
      <c r="K778" s="18" t="n"/>
      <c r="L778" s="1" t="n"/>
      <c r="M778" s="1" t="n"/>
      <c r="N778" s="1" t="n"/>
      <c r="O778" s="1" t="n"/>
      <c r="P778" s="1" t="n"/>
      <c r="Q778" s="1" t="n"/>
      <c r="R778" s="1" t="n"/>
      <c r="S778" s="210" t="n"/>
      <c r="T778" s="210" t="n"/>
      <c r="U778" s="1" t="n"/>
      <c r="V778" s="18" t="n"/>
      <c r="W778" s="18" t="n"/>
      <c r="X778" s="1" t="n"/>
      <c r="Y778" s="210" t="n"/>
      <c r="Z778" s="1" t="n"/>
      <c r="AA778" s="18" t="n"/>
      <c r="AB778" s="212" t="n"/>
      <c r="AC778" s="1" t="n"/>
    </row>
    <row r="779">
      <c r="A779" s="1" t="n"/>
      <c r="B779" s="1" t="n"/>
      <c r="C779" s="1" t="n"/>
      <c r="D779" s="1" t="n"/>
      <c r="E779" s="1" t="n"/>
      <c r="F779" s="1" t="n"/>
      <c r="G779" s="1" t="n"/>
      <c r="H779" s="1" t="n"/>
      <c r="I779" s="1" t="n"/>
      <c r="J779" s="1" t="n"/>
      <c r="K779" s="18" t="n"/>
      <c r="L779" s="1" t="n"/>
      <c r="M779" s="1" t="n"/>
      <c r="N779" s="1" t="n"/>
      <c r="O779" s="1" t="n"/>
      <c r="P779" s="1" t="n"/>
      <c r="Q779" s="1" t="n"/>
      <c r="R779" s="1" t="n"/>
      <c r="S779" s="210" t="n"/>
      <c r="T779" s="210" t="n"/>
      <c r="U779" s="1" t="n"/>
      <c r="V779" s="18" t="n"/>
      <c r="W779" s="18" t="n"/>
      <c r="X779" s="1" t="n"/>
      <c r="Y779" s="210" t="n"/>
      <c r="Z779" s="1" t="n"/>
      <c r="AA779" s="18" t="n"/>
      <c r="AB779" s="212" t="n"/>
      <c r="AC779" s="1" t="n"/>
    </row>
    <row r="780">
      <c r="A780" s="1" t="n"/>
      <c r="B780" s="1" t="n"/>
      <c r="C780" s="1" t="n"/>
      <c r="D780" s="1" t="n"/>
      <c r="E780" s="1" t="n"/>
      <c r="F780" s="1" t="n"/>
      <c r="G780" s="1" t="n"/>
      <c r="H780" s="1" t="n"/>
      <c r="I780" s="1" t="n"/>
      <c r="J780" s="1" t="n"/>
      <c r="K780" s="18" t="n"/>
      <c r="L780" s="1" t="n"/>
      <c r="M780" s="1" t="n"/>
      <c r="N780" s="1" t="n"/>
      <c r="O780" s="1" t="n"/>
      <c r="P780" s="1" t="n"/>
      <c r="Q780" s="1" t="n"/>
      <c r="R780" s="1" t="n"/>
      <c r="S780" s="210" t="n"/>
      <c r="T780" s="210" t="n"/>
      <c r="U780" s="1" t="n"/>
      <c r="V780" s="18" t="n"/>
      <c r="W780" s="18" t="n"/>
      <c r="X780" s="1" t="n"/>
      <c r="Y780" s="210" t="n"/>
      <c r="Z780" s="1" t="n"/>
      <c r="AA780" s="18" t="n"/>
      <c r="AB780" s="212" t="n"/>
      <c r="AC780" s="1" t="n"/>
    </row>
    <row r="781">
      <c r="A781" s="1" t="n"/>
      <c r="B781" s="1" t="n"/>
      <c r="C781" s="1" t="n"/>
      <c r="D781" s="1" t="n"/>
      <c r="E781" s="1" t="n"/>
      <c r="F781" s="1" t="n"/>
      <c r="G781" s="1" t="n"/>
      <c r="H781" s="1" t="n"/>
      <c r="I781" s="1" t="n"/>
      <c r="J781" s="1" t="n"/>
      <c r="K781" s="18" t="n"/>
      <c r="L781" s="1" t="n"/>
      <c r="M781" s="1" t="n"/>
      <c r="N781" s="1" t="n"/>
      <c r="O781" s="1" t="n"/>
      <c r="P781" s="1" t="n"/>
      <c r="Q781" s="1" t="n"/>
      <c r="R781" s="1" t="n"/>
      <c r="S781" s="210" t="n"/>
      <c r="T781" s="210" t="n"/>
      <c r="U781" s="1" t="n"/>
      <c r="V781" s="18" t="n"/>
      <c r="W781" s="18" t="n"/>
      <c r="X781" s="1" t="n"/>
      <c r="Y781" s="210" t="n"/>
      <c r="Z781" s="1" t="n"/>
      <c r="AA781" s="18" t="n"/>
      <c r="AB781" s="212" t="n"/>
      <c r="AC781" s="1" t="n"/>
    </row>
    <row r="782">
      <c r="A782" s="1" t="n"/>
      <c r="B782" s="1" t="n"/>
      <c r="C782" s="1" t="n"/>
      <c r="D782" s="1" t="n"/>
      <c r="E782" s="1" t="n"/>
      <c r="F782" s="1" t="n"/>
      <c r="G782" s="1" t="n"/>
      <c r="H782" s="1" t="n"/>
      <c r="I782" s="1" t="n"/>
      <c r="J782" s="1" t="n"/>
      <c r="K782" s="18" t="n"/>
      <c r="L782" s="1" t="n"/>
      <c r="M782" s="1" t="n"/>
      <c r="N782" s="1" t="n"/>
      <c r="O782" s="1" t="n"/>
      <c r="P782" s="1" t="n"/>
      <c r="Q782" s="1" t="n"/>
      <c r="R782" s="1" t="n"/>
      <c r="S782" s="210" t="n"/>
      <c r="T782" s="210" t="n"/>
      <c r="U782" s="1" t="n"/>
      <c r="V782" s="18" t="n"/>
      <c r="W782" s="18" t="n"/>
      <c r="X782" s="1" t="n"/>
      <c r="Y782" s="210" t="n"/>
      <c r="Z782" s="1" t="n"/>
      <c r="AA782" s="18" t="n"/>
      <c r="AB782" s="212" t="n"/>
      <c r="AC782" s="1" t="n"/>
    </row>
    <row r="783">
      <c r="A783" s="1" t="n"/>
      <c r="B783" s="1" t="n"/>
      <c r="C783" s="1" t="n"/>
      <c r="D783" s="1" t="n"/>
      <c r="E783" s="1" t="n"/>
      <c r="F783" s="1" t="n"/>
      <c r="G783" s="1" t="n"/>
      <c r="H783" s="1" t="n"/>
      <c r="I783" s="1" t="n"/>
      <c r="J783" s="1" t="n"/>
      <c r="K783" s="18" t="n"/>
      <c r="L783" s="1" t="n"/>
      <c r="M783" s="1" t="n"/>
      <c r="N783" s="1" t="n"/>
      <c r="O783" s="1" t="n"/>
      <c r="P783" s="1" t="n"/>
      <c r="Q783" s="1" t="n"/>
      <c r="R783" s="1" t="n"/>
      <c r="S783" s="210" t="n"/>
      <c r="T783" s="210" t="n"/>
      <c r="U783" s="1" t="n"/>
      <c r="V783" s="18" t="n"/>
      <c r="W783" s="18" t="n"/>
      <c r="X783" s="1" t="n"/>
      <c r="Y783" s="210" t="n"/>
      <c r="Z783" s="1" t="n"/>
      <c r="AA783" s="18" t="n"/>
      <c r="AB783" s="212" t="n"/>
      <c r="AC783" s="1" t="n"/>
    </row>
    <row r="784">
      <c r="A784" s="1" t="n"/>
      <c r="B784" s="1" t="n"/>
      <c r="C784" s="1" t="n"/>
      <c r="D784" s="1" t="n"/>
      <c r="E784" s="1" t="n"/>
      <c r="F784" s="1" t="n"/>
      <c r="G784" s="1" t="n"/>
      <c r="H784" s="1" t="n"/>
      <c r="I784" s="1" t="n"/>
      <c r="J784" s="1" t="n"/>
      <c r="K784" s="18" t="n"/>
      <c r="L784" s="1" t="n"/>
      <c r="M784" s="1" t="n"/>
      <c r="N784" s="1" t="n"/>
      <c r="O784" s="1" t="n"/>
      <c r="P784" s="1" t="n"/>
      <c r="Q784" s="1" t="n"/>
      <c r="R784" s="1" t="n"/>
      <c r="S784" s="210" t="n"/>
      <c r="T784" s="210" t="n"/>
      <c r="U784" s="1" t="n"/>
      <c r="V784" s="18" t="n"/>
      <c r="W784" s="18" t="n"/>
      <c r="X784" s="1" t="n"/>
      <c r="Y784" s="210" t="n"/>
      <c r="Z784" s="1" t="n"/>
      <c r="AA784" s="18" t="n"/>
      <c r="AB784" s="212" t="n"/>
      <c r="AC784" s="1" t="n"/>
    </row>
    <row r="785">
      <c r="A785" s="1" t="n"/>
      <c r="B785" s="1" t="n"/>
      <c r="C785" s="1" t="n"/>
      <c r="D785" s="1" t="n"/>
      <c r="E785" s="1" t="n"/>
      <c r="F785" s="1" t="n"/>
      <c r="G785" s="1" t="n"/>
      <c r="H785" s="1" t="n"/>
      <c r="I785" s="1" t="n"/>
      <c r="J785" s="1" t="n"/>
      <c r="K785" s="18" t="n"/>
      <c r="L785" s="1" t="n"/>
      <c r="M785" s="1" t="n"/>
      <c r="N785" s="1" t="n"/>
      <c r="O785" s="1" t="n"/>
      <c r="P785" s="1" t="n"/>
      <c r="Q785" s="1" t="n"/>
      <c r="R785" s="1" t="n"/>
      <c r="S785" s="210" t="n"/>
      <c r="T785" s="210" t="n"/>
      <c r="U785" s="1" t="n"/>
      <c r="V785" s="18" t="n"/>
      <c r="W785" s="18" t="n"/>
      <c r="X785" s="1" t="n"/>
      <c r="Y785" s="210" t="n"/>
      <c r="Z785" s="1" t="n"/>
      <c r="AA785" s="18" t="n"/>
      <c r="AB785" s="212" t="n"/>
      <c r="AC785" s="1" t="n"/>
    </row>
    <row r="786">
      <c r="A786" s="1" t="n"/>
      <c r="B786" s="1" t="n"/>
      <c r="C786" s="1" t="n"/>
      <c r="D786" s="1" t="n"/>
      <c r="E786" s="1" t="n"/>
      <c r="F786" s="1" t="n"/>
      <c r="G786" s="1" t="n"/>
      <c r="H786" s="1" t="n"/>
      <c r="I786" s="1" t="n"/>
      <c r="J786" s="1" t="n"/>
      <c r="K786" s="18" t="n"/>
      <c r="L786" s="1" t="n"/>
      <c r="M786" s="1" t="n"/>
      <c r="N786" s="1" t="n"/>
      <c r="O786" s="1" t="n"/>
      <c r="P786" s="1" t="n"/>
      <c r="Q786" s="1" t="n"/>
      <c r="R786" s="1" t="n"/>
      <c r="S786" s="210" t="n"/>
      <c r="T786" s="210" t="n"/>
      <c r="U786" s="1" t="n"/>
      <c r="V786" s="18" t="n"/>
      <c r="W786" s="18" t="n"/>
      <c r="X786" s="1" t="n"/>
      <c r="Y786" s="210" t="n"/>
      <c r="Z786" s="1" t="n"/>
      <c r="AA786" s="18" t="n"/>
      <c r="AB786" s="212" t="n"/>
      <c r="AC786" s="1" t="n"/>
    </row>
    <row r="787">
      <c r="A787" s="1" t="n"/>
      <c r="B787" s="1" t="n"/>
      <c r="C787" s="1" t="n"/>
      <c r="D787" s="1" t="n"/>
      <c r="E787" s="1" t="n"/>
      <c r="F787" s="1" t="n"/>
      <c r="G787" s="1" t="n"/>
      <c r="H787" s="1" t="n"/>
      <c r="I787" s="1" t="n"/>
      <c r="J787" s="1" t="n"/>
      <c r="K787" s="18" t="n"/>
      <c r="L787" s="1" t="n"/>
      <c r="M787" s="1" t="n"/>
      <c r="N787" s="1" t="n"/>
      <c r="O787" s="1" t="n"/>
      <c r="P787" s="1" t="n"/>
      <c r="Q787" s="1" t="n"/>
      <c r="R787" s="1" t="n"/>
      <c r="S787" s="210" t="n"/>
      <c r="T787" s="210" t="n"/>
      <c r="U787" s="1" t="n"/>
      <c r="V787" s="18" t="n"/>
      <c r="W787" s="18" t="n"/>
      <c r="X787" s="1" t="n"/>
      <c r="Y787" s="210" t="n"/>
      <c r="Z787" s="1" t="n"/>
      <c r="AA787" s="18" t="n"/>
      <c r="AB787" s="212" t="n"/>
      <c r="AC787" s="1" t="n"/>
    </row>
    <row r="788">
      <c r="A788" s="1" t="n"/>
      <c r="B788" s="1" t="n"/>
      <c r="C788" s="1" t="n"/>
      <c r="D788" s="1" t="n"/>
      <c r="E788" s="1" t="n"/>
      <c r="F788" s="1" t="n"/>
      <c r="G788" s="1" t="n"/>
      <c r="H788" s="1" t="n"/>
      <c r="I788" s="1" t="n"/>
      <c r="J788" s="1" t="n"/>
      <c r="K788" s="18" t="n"/>
      <c r="L788" s="1" t="n"/>
      <c r="M788" s="1" t="n"/>
      <c r="N788" s="1" t="n"/>
      <c r="O788" s="1" t="n"/>
      <c r="P788" s="1" t="n"/>
      <c r="Q788" s="1" t="n"/>
      <c r="R788" s="1" t="n"/>
      <c r="S788" s="210" t="n"/>
      <c r="T788" s="210" t="n"/>
      <c r="U788" s="1" t="n"/>
      <c r="V788" s="18" t="n"/>
      <c r="W788" s="18" t="n"/>
      <c r="X788" s="1" t="n"/>
      <c r="Y788" s="210" t="n"/>
      <c r="Z788" s="1" t="n"/>
      <c r="AA788" s="18" t="n"/>
      <c r="AB788" s="212" t="n"/>
      <c r="AC788" s="1" t="n"/>
    </row>
    <row r="789">
      <c r="A789" s="1" t="n"/>
      <c r="B789" s="1" t="n"/>
      <c r="C789" s="1" t="n"/>
      <c r="D789" s="1" t="n"/>
      <c r="E789" s="1" t="n"/>
      <c r="F789" s="1" t="n"/>
      <c r="G789" s="1" t="n"/>
      <c r="H789" s="1" t="n"/>
      <c r="I789" s="1" t="n"/>
      <c r="J789" s="1" t="n"/>
      <c r="K789" s="18" t="n"/>
      <c r="L789" s="1" t="n"/>
      <c r="M789" s="1" t="n"/>
      <c r="N789" s="1" t="n"/>
      <c r="O789" s="1" t="n"/>
      <c r="P789" s="1" t="n"/>
      <c r="Q789" s="1" t="n"/>
      <c r="R789" s="1" t="n"/>
      <c r="S789" s="210" t="n"/>
      <c r="T789" s="210" t="n"/>
      <c r="U789" s="1" t="n"/>
      <c r="V789" s="18" t="n"/>
      <c r="W789" s="18" t="n"/>
      <c r="X789" s="1" t="n"/>
      <c r="Y789" s="210" t="n"/>
      <c r="Z789" s="1" t="n"/>
      <c r="AA789" s="18" t="n"/>
      <c r="AB789" s="212" t="n"/>
      <c r="AC789" s="1" t="n"/>
    </row>
    <row r="790">
      <c r="A790" s="1" t="n"/>
      <c r="B790" s="1" t="n"/>
      <c r="C790" s="1" t="n"/>
      <c r="D790" s="1" t="n"/>
      <c r="E790" s="1" t="n"/>
      <c r="F790" s="1" t="n"/>
      <c r="G790" s="1" t="n"/>
      <c r="H790" s="1" t="n"/>
      <c r="I790" s="1" t="n"/>
      <c r="J790" s="1" t="n"/>
      <c r="K790" s="18" t="n"/>
      <c r="L790" s="1" t="n"/>
      <c r="M790" s="1" t="n"/>
      <c r="N790" s="1" t="n"/>
      <c r="O790" s="1" t="n"/>
      <c r="P790" s="1" t="n"/>
      <c r="Q790" s="1" t="n"/>
      <c r="R790" s="1" t="n"/>
      <c r="S790" s="210" t="n"/>
      <c r="T790" s="210" t="n"/>
      <c r="U790" s="1" t="n"/>
      <c r="V790" s="18" t="n"/>
      <c r="W790" s="18" t="n"/>
      <c r="X790" s="1" t="n"/>
      <c r="Y790" s="210" t="n"/>
      <c r="Z790" s="1" t="n"/>
      <c r="AA790" s="18" t="n"/>
      <c r="AB790" s="212" t="n"/>
      <c r="AC790" s="1" t="n"/>
    </row>
    <row r="791">
      <c r="A791" s="1" t="n"/>
      <c r="B791" s="1" t="n"/>
      <c r="C791" s="1" t="n"/>
      <c r="D791" s="1" t="n"/>
      <c r="E791" s="1" t="n"/>
      <c r="F791" s="1" t="n"/>
      <c r="G791" s="1" t="n"/>
      <c r="H791" s="1" t="n"/>
      <c r="I791" s="1" t="n"/>
      <c r="J791" s="1" t="n"/>
      <c r="K791" s="18" t="n"/>
      <c r="L791" s="1" t="n"/>
      <c r="M791" s="1" t="n"/>
      <c r="N791" s="1" t="n"/>
      <c r="O791" s="1" t="n"/>
      <c r="P791" s="1" t="n"/>
      <c r="Q791" s="1" t="n"/>
      <c r="R791" s="1" t="n"/>
      <c r="S791" s="210" t="n"/>
      <c r="T791" s="210" t="n"/>
      <c r="U791" s="1" t="n"/>
      <c r="V791" s="18" t="n"/>
      <c r="W791" s="18" t="n"/>
      <c r="X791" s="1" t="n"/>
      <c r="Y791" s="210" t="n"/>
      <c r="Z791" s="1" t="n"/>
      <c r="AA791" s="18" t="n"/>
      <c r="AB791" s="212" t="n"/>
      <c r="AC791" s="1" t="n"/>
    </row>
    <row r="792">
      <c r="A792" s="1" t="n"/>
      <c r="B792" s="1" t="n"/>
      <c r="C792" s="1" t="n"/>
      <c r="D792" s="1" t="n"/>
      <c r="E792" s="1" t="n"/>
      <c r="F792" s="1" t="n"/>
      <c r="G792" s="1" t="n"/>
      <c r="H792" s="1" t="n"/>
      <c r="I792" s="1" t="n"/>
      <c r="J792" s="1" t="n"/>
      <c r="K792" s="18" t="n"/>
      <c r="L792" s="1" t="n"/>
      <c r="M792" s="1" t="n"/>
      <c r="N792" s="1" t="n"/>
      <c r="O792" s="1" t="n"/>
      <c r="P792" s="1" t="n"/>
      <c r="Q792" s="1" t="n"/>
      <c r="R792" s="1" t="n"/>
      <c r="S792" s="210" t="n"/>
      <c r="T792" s="210" t="n"/>
      <c r="U792" s="1" t="n"/>
      <c r="V792" s="18" t="n"/>
      <c r="W792" s="18" t="n"/>
      <c r="X792" s="1" t="n"/>
      <c r="Y792" s="210" t="n"/>
      <c r="Z792" s="1" t="n"/>
      <c r="AA792" s="18" t="n"/>
      <c r="AB792" s="212" t="n"/>
      <c r="AC792" s="1" t="n"/>
    </row>
    <row r="793">
      <c r="A793" s="1" t="n"/>
      <c r="B793" s="1" t="n"/>
      <c r="C793" s="1" t="n"/>
      <c r="D793" s="1" t="n"/>
      <c r="E793" s="1" t="n"/>
      <c r="F793" s="1" t="n"/>
      <c r="G793" s="1" t="n"/>
      <c r="H793" s="1" t="n"/>
      <c r="I793" s="1" t="n"/>
      <c r="J793" s="1" t="n"/>
      <c r="K793" s="18" t="n"/>
      <c r="L793" s="1" t="n"/>
      <c r="M793" s="1" t="n"/>
      <c r="N793" s="1" t="n"/>
      <c r="O793" s="1" t="n"/>
      <c r="P793" s="1" t="n"/>
      <c r="Q793" s="1" t="n"/>
      <c r="R793" s="1" t="n"/>
      <c r="S793" s="210" t="n"/>
      <c r="T793" s="210" t="n"/>
      <c r="U793" s="1" t="n"/>
      <c r="V793" s="18" t="n"/>
      <c r="W793" s="18" t="n"/>
      <c r="X793" s="1" t="n"/>
      <c r="Y793" s="210" t="n"/>
      <c r="Z793" s="1" t="n"/>
      <c r="AA793" s="18" t="n"/>
      <c r="AB793" s="212" t="n"/>
      <c r="AC793" s="1" t="n"/>
    </row>
    <row r="794">
      <c r="A794" s="1" t="n"/>
      <c r="B794" s="1" t="n"/>
      <c r="C794" s="1" t="n"/>
      <c r="D794" s="1" t="n"/>
      <c r="E794" s="1" t="n"/>
      <c r="F794" s="1" t="n"/>
      <c r="G794" s="1" t="n"/>
      <c r="H794" s="1" t="n"/>
      <c r="I794" s="1" t="n"/>
      <c r="J794" s="1" t="n"/>
      <c r="K794" s="18" t="n"/>
      <c r="L794" s="1" t="n"/>
      <c r="M794" s="1" t="n"/>
      <c r="N794" s="1" t="n"/>
      <c r="O794" s="1" t="n"/>
      <c r="P794" s="1" t="n"/>
      <c r="Q794" s="1" t="n"/>
      <c r="R794" s="1" t="n"/>
      <c r="S794" s="210" t="n"/>
      <c r="T794" s="210" t="n"/>
      <c r="U794" s="1" t="n"/>
      <c r="V794" s="18" t="n"/>
      <c r="W794" s="18" t="n"/>
      <c r="X794" s="1" t="n"/>
      <c r="Y794" s="210" t="n"/>
      <c r="Z794" s="1" t="n"/>
      <c r="AA794" s="18" t="n"/>
      <c r="AB794" s="212" t="n"/>
      <c r="AC794" s="1" t="n"/>
    </row>
    <row r="795">
      <c r="A795" s="1" t="n"/>
      <c r="B795" s="1" t="n"/>
      <c r="C795" s="1" t="n"/>
      <c r="D795" s="1" t="n"/>
      <c r="E795" s="1" t="n"/>
      <c r="F795" s="1" t="n"/>
      <c r="G795" s="1" t="n"/>
      <c r="H795" s="1" t="n"/>
      <c r="I795" s="1" t="n"/>
      <c r="J795" s="1" t="n"/>
      <c r="K795" s="18" t="n"/>
      <c r="L795" s="1" t="n"/>
      <c r="M795" s="1" t="n"/>
      <c r="N795" s="1" t="n"/>
      <c r="O795" s="1" t="n"/>
      <c r="P795" s="1" t="n"/>
      <c r="Q795" s="1" t="n"/>
      <c r="R795" s="1" t="n"/>
      <c r="S795" s="210" t="n"/>
      <c r="T795" s="210" t="n"/>
      <c r="U795" s="1" t="n"/>
      <c r="V795" s="18" t="n"/>
      <c r="W795" s="18" t="n"/>
      <c r="X795" s="1" t="n"/>
      <c r="Y795" s="210" t="n"/>
      <c r="Z795" s="1" t="n"/>
      <c r="AA795" s="18" t="n"/>
      <c r="AB795" s="212" t="n"/>
      <c r="AC795" s="1" t="n"/>
    </row>
    <row r="796">
      <c r="A796" s="1" t="n"/>
      <c r="B796" s="1" t="n"/>
      <c r="C796" s="1" t="n"/>
      <c r="D796" s="1" t="n"/>
      <c r="E796" s="1" t="n"/>
      <c r="F796" s="1" t="n"/>
      <c r="G796" s="1" t="n"/>
      <c r="H796" s="1" t="n"/>
      <c r="I796" s="1" t="n"/>
      <c r="J796" s="1" t="n"/>
      <c r="K796" s="18" t="n"/>
      <c r="L796" s="1" t="n"/>
      <c r="M796" s="1" t="n"/>
      <c r="N796" s="1" t="n"/>
      <c r="O796" s="1" t="n"/>
      <c r="P796" s="1" t="n"/>
      <c r="Q796" s="1" t="n"/>
      <c r="R796" s="1" t="n"/>
      <c r="S796" s="210" t="n"/>
      <c r="T796" s="210" t="n"/>
      <c r="U796" s="1" t="n"/>
      <c r="V796" s="18" t="n"/>
      <c r="W796" s="18" t="n"/>
      <c r="X796" s="1" t="n"/>
      <c r="Y796" s="210" t="n"/>
      <c r="Z796" s="1" t="n"/>
      <c r="AA796" s="18" t="n"/>
      <c r="AB796" s="212" t="n"/>
      <c r="AC796" s="1" t="n"/>
    </row>
    <row r="797">
      <c r="A797" s="1" t="n"/>
      <c r="B797" s="1" t="n"/>
      <c r="C797" s="1" t="n"/>
      <c r="D797" s="1" t="n"/>
      <c r="E797" s="1" t="n"/>
      <c r="F797" s="1" t="n"/>
      <c r="G797" s="1" t="n"/>
      <c r="H797" s="1" t="n"/>
      <c r="I797" s="1" t="n"/>
      <c r="J797" s="1" t="n"/>
      <c r="K797" s="18" t="n"/>
      <c r="L797" s="1" t="n"/>
      <c r="M797" s="1" t="n"/>
      <c r="N797" s="1" t="n"/>
      <c r="O797" s="1" t="n"/>
      <c r="P797" s="1" t="n"/>
      <c r="Q797" s="1" t="n"/>
      <c r="R797" s="1" t="n"/>
      <c r="S797" s="210" t="n"/>
      <c r="T797" s="210" t="n"/>
      <c r="U797" s="1" t="n"/>
      <c r="V797" s="18" t="n"/>
      <c r="W797" s="18" t="n"/>
      <c r="X797" s="1" t="n"/>
      <c r="Y797" s="210" t="n"/>
      <c r="Z797" s="1" t="n"/>
      <c r="AA797" s="18" t="n"/>
      <c r="AB797" s="212" t="n"/>
      <c r="AC797" s="1" t="n"/>
    </row>
    <row r="798">
      <c r="A798" s="1" t="n"/>
      <c r="B798" s="1" t="n"/>
      <c r="C798" s="1" t="n"/>
      <c r="D798" s="1" t="n"/>
      <c r="E798" s="1" t="n"/>
      <c r="F798" s="1" t="n"/>
      <c r="G798" s="1" t="n"/>
      <c r="H798" s="1" t="n"/>
      <c r="I798" s="1" t="n"/>
      <c r="J798" s="1" t="n"/>
      <c r="K798" s="18" t="n"/>
      <c r="L798" s="1" t="n"/>
      <c r="M798" s="1" t="n"/>
      <c r="N798" s="1" t="n"/>
      <c r="O798" s="1" t="n"/>
      <c r="P798" s="1" t="n"/>
      <c r="Q798" s="1" t="n"/>
      <c r="R798" s="1" t="n"/>
      <c r="S798" s="210" t="n"/>
      <c r="T798" s="210" t="n"/>
      <c r="U798" s="1" t="n"/>
      <c r="V798" s="18" t="n"/>
      <c r="W798" s="18" t="n"/>
      <c r="X798" s="1" t="n"/>
      <c r="Y798" s="210" t="n"/>
      <c r="Z798" s="1" t="n"/>
      <c r="AA798" s="18" t="n"/>
      <c r="AB798" s="212" t="n"/>
      <c r="AC798" s="1" t="n"/>
    </row>
    <row r="799">
      <c r="A799" s="1" t="n"/>
      <c r="B799" s="1" t="n"/>
      <c r="C799" s="1" t="n"/>
      <c r="D799" s="1" t="n"/>
      <c r="E799" s="1" t="n"/>
      <c r="F799" s="1" t="n"/>
      <c r="G799" s="1" t="n"/>
      <c r="H799" s="1" t="n"/>
      <c r="I799" s="1" t="n"/>
      <c r="J799" s="1" t="n"/>
      <c r="K799" s="18" t="n"/>
      <c r="L799" s="1" t="n"/>
      <c r="M799" s="1" t="n"/>
      <c r="N799" s="1" t="n"/>
      <c r="O799" s="1" t="n"/>
      <c r="P799" s="1" t="n"/>
      <c r="Q799" s="1" t="n"/>
      <c r="R799" s="1" t="n"/>
      <c r="S799" s="210" t="n"/>
      <c r="T799" s="210" t="n"/>
      <c r="U799" s="1" t="n"/>
      <c r="V799" s="18" t="n"/>
      <c r="W799" s="18" t="n"/>
      <c r="X799" s="1" t="n"/>
      <c r="Y799" s="210" t="n"/>
      <c r="Z799" s="1" t="n"/>
      <c r="AA799" s="18" t="n"/>
      <c r="AB799" s="212" t="n"/>
      <c r="AC799" s="1" t="n"/>
    </row>
    <row r="800">
      <c r="A800" s="1" t="n"/>
      <c r="B800" s="1" t="n"/>
      <c r="C800" s="1" t="n"/>
      <c r="D800" s="1" t="n"/>
      <c r="E800" s="1" t="n"/>
      <c r="F800" s="1" t="n"/>
      <c r="G800" s="1" t="n"/>
      <c r="H800" s="1" t="n"/>
      <c r="I800" s="1" t="n"/>
      <c r="J800" s="1" t="n"/>
      <c r="K800" s="18" t="n"/>
      <c r="L800" s="1" t="n"/>
      <c r="M800" s="1" t="n"/>
      <c r="N800" s="1" t="n"/>
      <c r="O800" s="1" t="n"/>
      <c r="P800" s="1" t="n"/>
      <c r="Q800" s="1" t="n"/>
      <c r="R800" s="1" t="n"/>
      <c r="S800" s="210" t="n"/>
      <c r="T800" s="210" t="n"/>
      <c r="U800" s="1" t="n"/>
      <c r="V800" s="18" t="n"/>
      <c r="W800" s="18" t="n"/>
      <c r="X800" s="1" t="n"/>
      <c r="Y800" s="210" t="n"/>
      <c r="Z800" s="1" t="n"/>
      <c r="AA800" s="18" t="n"/>
      <c r="AB800" s="212" t="n"/>
      <c r="AC800" s="1" t="n"/>
    </row>
    <row r="801">
      <c r="A801" s="1" t="n"/>
      <c r="B801" s="1" t="n"/>
      <c r="C801" s="1" t="n"/>
      <c r="D801" s="1" t="n"/>
      <c r="E801" s="1" t="n"/>
      <c r="F801" s="1" t="n"/>
      <c r="G801" s="1" t="n"/>
      <c r="H801" s="1" t="n"/>
      <c r="I801" s="1" t="n"/>
      <c r="J801" s="1" t="n"/>
      <c r="K801" s="18" t="n"/>
      <c r="L801" s="1" t="n"/>
      <c r="M801" s="1" t="n"/>
      <c r="N801" s="1" t="n"/>
      <c r="O801" s="1" t="n"/>
      <c r="P801" s="1" t="n"/>
      <c r="Q801" s="1" t="n"/>
      <c r="R801" s="1" t="n"/>
      <c r="S801" s="210" t="n"/>
      <c r="T801" s="210" t="n"/>
      <c r="U801" s="1" t="n"/>
      <c r="V801" s="18" t="n"/>
      <c r="W801" s="18" t="n"/>
      <c r="X801" s="1" t="n"/>
      <c r="Y801" s="210" t="n"/>
      <c r="Z801" s="1" t="n"/>
      <c r="AA801" s="18" t="n"/>
      <c r="AB801" s="212" t="n"/>
      <c r="AC801" s="1" t="n"/>
    </row>
    <row r="802">
      <c r="A802" s="1" t="n"/>
      <c r="B802" s="1" t="n"/>
      <c r="C802" s="1" t="n"/>
      <c r="D802" s="1" t="n"/>
      <c r="E802" s="1" t="n"/>
      <c r="F802" s="1" t="n"/>
      <c r="G802" s="1" t="n"/>
      <c r="H802" s="1" t="n"/>
      <c r="I802" s="1" t="n"/>
      <c r="J802" s="1" t="n"/>
      <c r="K802" s="18" t="n"/>
      <c r="L802" s="1" t="n"/>
      <c r="M802" s="1" t="n"/>
      <c r="N802" s="1" t="n"/>
      <c r="O802" s="1" t="n"/>
      <c r="P802" s="1" t="n"/>
      <c r="Q802" s="1" t="n"/>
      <c r="R802" s="1" t="n"/>
      <c r="S802" s="210" t="n"/>
      <c r="T802" s="210" t="n"/>
      <c r="U802" s="1" t="n"/>
      <c r="V802" s="18" t="n"/>
      <c r="W802" s="18" t="n"/>
      <c r="X802" s="1" t="n"/>
      <c r="Y802" s="210" t="n"/>
      <c r="Z802" s="1" t="n"/>
      <c r="AA802" s="18" t="n"/>
      <c r="AB802" s="212" t="n"/>
      <c r="AC802" s="1" t="n"/>
    </row>
    <row r="803">
      <c r="A803" s="1" t="n"/>
      <c r="B803" s="1" t="n"/>
      <c r="C803" s="1" t="n"/>
      <c r="D803" s="1" t="n"/>
      <c r="E803" s="1" t="n"/>
      <c r="F803" s="1" t="n"/>
      <c r="G803" s="1" t="n"/>
      <c r="H803" s="1" t="n"/>
      <c r="I803" s="1" t="n"/>
      <c r="J803" s="1" t="n"/>
      <c r="K803" s="18" t="n"/>
      <c r="L803" s="1" t="n"/>
      <c r="M803" s="1" t="n"/>
      <c r="N803" s="1" t="n"/>
      <c r="O803" s="1" t="n"/>
      <c r="P803" s="1" t="n"/>
      <c r="Q803" s="1" t="n"/>
      <c r="R803" s="1" t="n"/>
      <c r="S803" s="210" t="n"/>
      <c r="T803" s="210" t="n"/>
      <c r="U803" s="1" t="n"/>
      <c r="V803" s="18" t="n"/>
      <c r="W803" s="18" t="n"/>
      <c r="X803" s="1" t="n"/>
      <c r="Y803" s="210" t="n"/>
      <c r="Z803" s="1" t="n"/>
      <c r="AA803" s="18" t="n"/>
      <c r="AB803" s="212" t="n"/>
      <c r="AC803" s="1" t="n"/>
    </row>
    <row r="804">
      <c r="A804" s="1" t="n"/>
      <c r="B804" s="1" t="n"/>
      <c r="C804" s="1" t="n"/>
      <c r="D804" s="1" t="n"/>
      <c r="E804" s="1" t="n"/>
      <c r="F804" s="1" t="n"/>
      <c r="G804" s="1" t="n"/>
      <c r="H804" s="1" t="n"/>
      <c r="I804" s="1" t="n"/>
      <c r="J804" s="1" t="n"/>
      <c r="K804" s="18" t="n"/>
      <c r="L804" s="1" t="n"/>
      <c r="M804" s="1" t="n"/>
      <c r="N804" s="1" t="n"/>
      <c r="O804" s="1" t="n"/>
      <c r="P804" s="1" t="n"/>
      <c r="Q804" s="1" t="n"/>
      <c r="R804" s="1" t="n"/>
      <c r="S804" s="210" t="n"/>
      <c r="T804" s="210" t="n"/>
      <c r="U804" s="1" t="n"/>
      <c r="V804" s="18" t="n"/>
      <c r="W804" s="18" t="n"/>
      <c r="X804" s="1" t="n"/>
      <c r="Y804" s="210" t="n"/>
      <c r="Z804" s="1" t="n"/>
      <c r="AA804" s="18" t="n"/>
      <c r="AB804" s="212" t="n"/>
      <c r="AC804" s="1" t="n"/>
    </row>
    <row r="805">
      <c r="A805" s="1" t="n"/>
      <c r="B805" s="1" t="n"/>
      <c r="C805" s="1" t="n"/>
      <c r="D805" s="1" t="n"/>
      <c r="E805" s="1" t="n"/>
      <c r="F805" s="1" t="n"/>
      <c r="G805" s="1" t="n"/>
      <c r="H805" s="1" t="n"/>
      <c r="I805" s="1" t="n"/>
      <c r="J805" s="1" t="n"/>
      <c r="K805" s="18" t="n"/>
      <c r="L805" s="1" t="n"/>
      <c r="M805" s="1" t="n"/>
      <c r="N805" s="1" t="n"/>
      <c r="O805" s="1" t="n"/>
      <c r="P805" s="1" t="n"/>
      <c r="Q805" s="1" t="n"/>
      <c r="R805" s="1" t="n"/>
      <c r="S805" s="210" t="n"/>
      <c r="T805" s="210" t="n"/>
      <c r="U805" s="1" t="n"/>
      <c r="V805" s="18" t="n"/>
      <c r="W805" s="18" t="n"/>
      <c r="X805" s="1" t="n"/>
      <c r="Y805" s="210" t="n"/>
      <c r="Z805" s="1" t="n"/>
      <c r="AA805" s="18" t="n"/>
      <c r="AB805" s="212" t="n"/>
      <c r="AC805" s="1" t="n"/>
    </row>
    <row r="806">
      <c r="A806" s="1" t="n"/>
      <c r="B806" s="1" t="n"/>
      <c r="C806" s="1" t="n"/>
      <c r="D806" s="1" t="n"/>
      <c r="E806" s="1" t="n"/>
      <c r="F806" s="1" t="n"/>
      <c r="G806" s="1" t="n"/>
      <c r="H806" s="1" t="n"/>
      <c r="I806" s="1" t="n"/>
      <c r="J806" s="1" t="n"/>
      <c r="K806" s="18" t="n"/>
      <c r="L806" s="1" t="n"/>
      <c r="M806" s="1" t="n"/>
      <c r="N806" s="1" t="n"/>
      <c r="O806" s="1" t="n"/>
      <c r="P806" s="1" t="n"/>
      <c r="Q806" s="1" t="n"/>
      <c r="R806" s="1" t="n"/>
      <c r="S806" s="210" t="n"/>
      <c r="T806" s="210" t="n"/>
      <c r="U806" s="1" t="n"/>
      <c r="V806" s="18" t="n"/>
      <c r="W806" s="18" t="n"/>
      <c r="X806" s="1" t="n"/>
      <c r="Y806" s="210" t="n"/>
      <c r="Z806" s="1" t="n"/>
      <c r="AA806" s="18" t="n"/>
      <c r="AB806" s="212" t="n"/>
      <c r="AC806" s="1" t="n"/>
    </row>
    <row r="807">
      <c r="A807" s="1" t="n"/>
      <c r="B807" s="1" t="n"/>
      <c r="C807" s="1" t="n"/>
      <c r="D807" s="1" t="n"/>
      <c r="E807" s="1" t="n"/>
      <c r="F807" s="1" t="n"/>
      <c r="G807" s="1" t="n"/>
      <c r="H807" s="1" t="n"/>
      <c r="I807" s="1" t="n"/>
      <c r="J807" s="1" t="n"/>
      <c r="K807" s="18" t="n"/>
      <c r="L807" s="1" t="n"/>
      <c r="M807" s="1" t="n"/>
      <c r="N807" s="1" t="n"/>
      <c r="O807" s="1" t="n"/>
      <c r="P807" s="1" t="n"/>
      <c r="Q807" s="1" t="n"/>
      <c r="R807" s="1" t="n"/>
      <c r="S807" s="210" t="n"/>
      <c r="T807" s="210" t="n"/>
      <c r="U807" s="1" t="n"/>
      <c r="V807" s="18" t="n"/>
      <c r="W807" s="18" t="n"/>
      <c r="X807" s="1" t="n"/>
      <c r="Y807" s="210" t="n"/>
      <c r="Z807" s="1" t="n"/>
      <c r="AA807" s="18" t="n"/>
      <c r="AB807" s="212" t="n"/>
      <c r="AC807" s="1" t="n"/>
    </row>
    <row r="808">
      <c r="A808" s="1" t="n"/>
      <c r="B808" s="1" t="n"/>
      <c r="C808" s="1" t="n"/>
      <c r="D808" s="1" t="n"/>
      <c r="E808" s="1" t="n"/>
      <c r="F808" s="1" t="n"/>
      <c r="G808" s="1" t="n"/>
      <c r="H808" s="1" t="n"/>
      <c r="I808" s="1" t="n"/>
      <c r="J808" s="1" t="n"/>
      <c r="K808" s="18" t="n"/>
      <c r="L808" s="1" t="n"/>
      <c r="M808" s="1" t="n"/>
      <c r="N808" s="1" t="n"/>
      <c r="O808" s="1" t="n"/>
      <c r="P808" s="1" t="n"/>
      <c r="Q808" s="1" t="n"/>
      <c r="R808" s="1" t="n"/>
      <c r="S808" s="210" t="n"/>
      <c r="T808" s="210" t="n"/>
      <c r="U808" s="1" t="n"/>
      <c r="V808" s="18" t="n"/>
      <c r="W808" s="18" t="n"/>
      <c r="X808" s="1" t="n"/>
      <c r="Y808" s="210" t="n"/>
      <c r="Z808" s="1" t="n"/>
      <c r="AA808" s="18" t="n"/>
      <c r="AB808" s="212" t="n"/>
      <c r="AC808" s="1" t="n"/>
    </row>
    <row r="809">
      <c r="A809" s="1" t="n"/>
      <c r="B809" s="1" t="n"/>
      <c r="C809" s="1" t="n"/>
      <c r="D809" s="1" t="n"/>
      <c r="E809" s="1" t="n"/>
      <c r="F809" s="1" t="n"/>
      <c r="G809" s="1" t="n"/>
      <c r="H809" s="1" t="n"/>
      <c r="I809" s="1" t="n"/>
      <c r="J809" s="1" t="n"/>
      <c r="K809" s="18" t="n"/>
      <c r="L809" s="1" t="n"/>
      <c r="M809" s="1" t="n"/>
      <c r="N809" s="1" t="n"/>
      <c r="O809" s="1" t="n"/>
      <c r="P809" s="1" t="n"/>
      <c r="Q809" s="1" t="n"/>
      <c r="R809" s="1" t="n"/>
      <c r="S809" s="210" t="n"/>
      <c r="T809" s="210" t="n"/>
      <c r="U809" s="1" t="n"/>
      <c r="V809" s="18" t="n"/>
      <c r="W809" s="18" t="n"/>
      <c r="X809" s="1" t="n"/>
      <c r="Y809" s="210" t="n"/>
      <c r="Z809" s="1" t="n"/>
      <c r="AA809" s="18" t="n"/>
      <c r="AB809" s="212" t="n"/>
      <c r="AC809" s="1" t="n"/>
    </row>
    <row r="810">
      <c r="A810" s="1" t="n"/>
      <c r="B810" s="1" t="n"/>
      <c r="C810" s="1" t="n"/>
      <c r="D810" s="1" t="n"/>
      <c r="E810" s="1" t="n"/>
      <c r="F810" s="1" t="n"/>
      <c r="G810" s="1" t="n"/>
      <c r="H810" s="1" t="n"/>
      <c r="I810" s="1" t="n"/>
      <c r="J810" s="1" t="n"/>
      <c r="K810" s="18" t="n"/>
      <c r="L810" s="1" t="n"/>
      <c r="M810" s="1" t="n"/>
      <c r="N810" s="1" t="n"/>
      <c r="O810" s="1" t="n"/>
      <c r="P810" s="1" t="n"/>
      <c r="Q810" s="1" t="n"/>
      <c r="R810" s="1" t="n"/>
      <c r="S810" s="210" t="n"/>
      <c r="T810" s="210" t="n"/>
      <c r="U810" s="1" t="n"/>
      <c r="V810" s="18" t="n"/>
      <c r="W810" s="18" t="n"/>
      <c r="X810" s="1" t="n"/>
      <c r="Y810" s="210" t="n"/>
      <c r="Z810" s="1" t="n"/>
      <c r="AA810" s="18" t="n"/>
      <c r="AB810" s="212" t="n"/>
      <c r="AC810" s="1" t="n"/>
    </row>
    <row r="811">
      <c r="A811" s="1" t="n"/>
      <c r="B811" s="1" t="n"/>
      <c r="C811" s="1" t="n"/>
      <c r="D811" s="1" t="n"/>
      <c r="E811" s="1" t="n"/>
      <c r="F811" s="1" t="n"/>
      <c r="G811" s="1" t="n"/>
      <c r="H811" s="1" t="n"/>
      <c r="I811" s="1" t="n"/>
      <c r="J811" s="1" t="n"/>
      <c r="K811" s="18" t="n"/>
      <c r="L811" s="1" t="n"/>
      <c r="M811" s="1" t="n"/>
      <c r="N811" s="1" t="n"/>
      <c r="O811" s="1" t="n"/>
      <c r="P811" s="1" t="n"/>
      <c r="Q811" s="1" t="n"/>
      <c r="R811" s="1" t="n"/>
      <c r="S811" s="210" t="n"/>
      <c r="T811" s="210" t="n"/>
      <c r="U811" s="1" t="n"/>
      <c r="V811" s="18" t="n"/>
      <c r="W811" s="18" t="n"/>
      <c r="X811" s="1" t="n"/>
      <c r="Y811" s="210" t="n"/>
      <c r="Z811" s="1" t="n"/>
      <c r="AA811" s="18" t="n"/>
      <c r="AB811" s="212" t="n"/>
      <c r="AC811" s="1" t="n"/>
    </row>
    <row r="812">
      <c r="A812" s="1" t="n"/>
      <c r="B812" s="1" t="n"/>
      <c r="C812" s="1" t="n"/>
      <c r="D812" s="1" t="n"/>
      <c r="E812" s="1" t="n"/>
      <c r="F812" s="1" t="n"/>
      <c r="G812" s="1" t="n"/>
      <c r="H812" s="1" t="n"/>
      <c r="I812" s="1" t="n"/>
      <c r="J812" s="1" t="n"/>
      <c r="K812" s="18" t="n"/>
      <c r="L812" s="1" t="n"/>
      <c r="M812" s="1" t="n"/>
      <c r="N812" s="1" t="n"/>
      <c r="O812" s="1" t="n"/>
      <c r="P812" s="1" t="n"/>
      <c r="Q812" s="1" t="n"/>
      <c r="R812" s="1" t="n"/>
      <c r="S812" s="210" t="n"/>
      <c r="T812" s="210" t="n"/>
      <c r="U812" s="1" t="n"/>
      <c r="V812" s="18" t="n"/>
      <c r="W812" s="18" t="n"/>
      <c r="X812" s="1" t="n"/>
      <c r="Y812" s="210" t="n"/>
      <c r="Z812" s="1" t="n"/>
      <c r="AA812" s="18" t="n"/>
      <c r="AB812" s="212" t="n"/>
      <c r="AC812" s="1" t="n"/>
    </row>
    <row r="813">
      <c r="A813" s="1" t="n"/>
      <c r="B813" s="1" t="n"/>
      <c r="C813" s="1" t="n"/>
      <c r="D813" s="1" t="n"/>
      <c r="E813" s="1" t="n"/>
      <c r="F813" s="1" t="n"/>
      <c r="G813" s="1" t="n"/>
      <c r="H813" s="1" t="n"/>
      <c r="I813" s="1" t="n"/>
      <c r="J813" s="1" t="n"/>
      <c r="K813" s="18" t="n"/>
      <c r="L813" s="1" t="n"/>
      <c r="M813" s="1" t="n"/>
      <c r="N813" s="1" t="n"/>
      <c r="O813" s="1" t="n"/>
      <c r="P813" s="1" t="n"/>
      <c r="Q813" s="1" t="n"/>
      <c r="R813" s="1" t="n"/>
      <c r="S813" s="210" t="n"/>
      <c r="T813" s="210" t="n"/>
      <c r="U813" s="1" t="n"/>
      <c r="V813" s="18" t="n"/>
      <c r="W813" s="18" t="n"/>
      <c r="X813" s="1" t="n"/>
      <c r="Y813" s="210" t="n"/>
      <c r="Z813" s="1" t="n"/>
      <c r="AA813" s="18" t="n"/>
      <c r="AB813" s="212" t="n"/>
      <c r="AC813" s="1" t="n"/>
    </row>
    <row r="814">
      <c r="A814" s="1" t="n"/>
      <c r="B814" s="1" t="n"/>
      <c r="C814" s="1" t="n"/>
      <c r="D814" s="1" t="n"/>
      <c r="E814" s="1" t="n"/>
      <c r="F814" s="1" t="n"/>
      <c r="G814" s="1" t="n"/>
      <c r="H814" s="1" t="n"/>
      <c r="I814" s="1" t="n"/>
      <c r="J814" s="1" t="n"/>
      <c r="K814" s="18" t="n"/>
      <c r="L814" s="1" t="n"/>
      <c r="M814" s="1" t="n"/>
      <c r="N814" s="1" t="n"/>
      <c r="O814" s="1" t="n"/>
      <c r="P814" s="1" t="n"/>
      <c r="Q814" s="1" t="n"/>
      <c r="R814" s="1" t="n"/>
      <c r="S814" s="210" t="n"/>
      <c r="T814" s="210" t="n"/>
      <c r="U814" s="1" t="n"/>
      <c r="V814" s="18" t="n"/>
      <c r="W814" s="18" t="n"/>
      <c r="X814" s="1" t="n"/>
      <c r="Y814" s="210" t="n"/>
      <c r="Z814" s="1" t="n"/>
      <c r="AA814" s="18" t="n"/>
      <c r="AB814" s="212" t="n"/>
      <c r="AC814" s="1" t="n"/>
    </row>
    <row r="815">
      <c r="A815" s="1" t="n"/>
      <c r="B815" s="1" t="n"/>
      <c r="C815" s="1" t="n"/>
      <c r="D815" s="1" t="n"/>
      <c r="E815" s="1" t="n"/>
      <c r="F815" s="1" t="n"/>
      <c r="G815" s="1" t="n"/>
      <c r="H815" s="1" t="n"/>
      <c r="I815" s="1" t="n"/>
      <c r="J815" s="1" t="n"/>
      <c r="K815" s="18" t="n"/>
      <c r="L815" s="1" t="n"/>
      <c r="M815" s="1" t="n"/>
      <c r="N815" s="1" t="n"/>
      <c r="O815" s="1" t="n"/>
      <c r="P815" s="1" t="n"/>
      <c r="Q815" s="1" t="n"/>
      <c r="R815" s="1" t="n"/>
      <c r="S815" s="210" t="n"/>
      <c r="T815" s="210" t="n"/>
      <c r="U815" s="1" t="n"/>
      <c r="V815" s="18" t="n"/>
      <c r="W815" s="18" t="n"/>
      <c r="X815" s="1" t="n"/>
      <c r="Y815" s="210" t="n"/>
      <c r="Z815" s="1" t="n"/>
      <c r="AA815" s="18" t="n"/>
      <c r="AB815" s="212" t="n"/>
      <c r="AC815" s="1" t="n"/>
    </row>
    <row r="816">
      <c r="A816" s="1" t="n"/>
      <c r="B816" s="1" t="n"/>
      <c r="C816" s="1" t="n"/>
      <c r="D816" s="1" t="n"/>
      <c r="E816" s="1" t="n"/>
      <c r="F816" s="1" t="n"/>
      <c r="G816" s="1" t="n"/>
      <c r="H816" s="1" t="n"/>
      <c r="I816" s="1" t="n"/>
      <c r="J816" s="1" t="n"/>
      <c r="K816" s="18" t="n"/>
      <c r="L816" s="1" t="n"/>
      <c r="M816" s="1" t="n"/>
      <c r="N816" s="1" t="n"/>
      <c r="O816" s="1" t="n"/>
      <c r="P816" s="1" t="n"/>
      <c r="Q816" s="1" t="n"/>
      <c r="R816" s="1" t="n"/>
      <c r="S816" s="210" t="n"/>
      <c r="T816" s="210" t="n"/>
      <c r="U816" s="1" t="n"/>
      <c r="V816" s="18" t="n"/>
      <c r="W816" s="18" t="n"/>
      <c r="X816" s="1" t="n"/>
      <c r="Y816" s="210" t="n"/>
      <c r="Z816" s="1" t="n"/>
      <c r="AA816" s="18" t="n"/>
      <c r="AB816" s="212" t="n"/>
      <c r="AC816" s="1" t="n"/>
    </row>
    <row r="817">
      <c r="A817" s="1" t="n"/>
      <c r="B817" s="1" t="n"/>
      <c r="C817" s="1" t="n"/>
      <c r="D817" s="1" t="n"/>
      <c r="E817" s="1" t="n"/>
      <c r="F817" s="1" t="n"/>
      <c r="G817" s="1" t="n"/>
      <c r="H817" s="1" t="n"/>
      <c r="I817" s="1" t="n"/>
      <c r="J817" s="1" t="n"/>
      <c r="K817" s="18" t="n"/>
      <c r="L817" s="1" t="n"/>
      <c r="M817" s="1" t="n"/>
      <c r="N817" s="1" t="n"/>
      <c r="O817" s="1" t="n"/>
      <c r="P817" s="1" t="n"/>
      <c r="Q817" s="1" t="n"/>
      <c r="R817" s="1" t="n"/>
      <c r="S817" s="210" t="n"/>
      <c r="T817" s="210" t="n"/>
      <c r="U817" s="1" t="n"/>
      <c r="V817" s="18" t="n"/>
      <c r="W817" s="18" t="n"/>
      <c r="X817" s="1" t="n"/>
      <c r="Y817" s="210" t="n"/>
      <c r="Z817" s="1" t="n"/>
      <c r="AA817" s="18" t="n"/>
      <c r="AB817" s="212" t="n"/>
      <c r="AC817" s="1" t="n"/>
    </row>
    <row r="818">
      <c r="A818" s="1" t="n"/>
      <c r="B818" s="1" t="n"/>
      <c r="C818" s="1" t="n"/>
      <c r="D818" s="1" t="n"/>
      <c r="E818" s="1" t="n"/>
      <c r="F818" s="1" t="n"/>
      <c r="G818" s="1" t="n"/>
      <c r="H818" s="1" t="n"/>
      <c r="I818" s="1" t="n"/>
      <c r="J818" s="1" t="n"/>
      <c r="K818" s="18" t="n"/>
      <c r="L818" s="1" t="n"/>
      <c r="M818" s="1" t="n"/>
      <c r="N818" s="1" t="n"/>
      <c r="O818" s="1" t="n"/>
      <c r="P818" s="1" t="n"/>
      <c r="Q818" s="1" t="n"/>
      <c r="R818" s="1" t="n"/>
      <c r="S818" s="210" t="n"/>
      <c r="T818" s="210" t="n"/>
      <c r="U818" s="1" t="n"/>
      <c r="V818" s="18" t="n"/>
      <c r="W818" s="18" t="n"/>
      <c r="X818" s="1" t="n"/>
      <c r="Y818" s="210" t="n"/>
      <c r="Z818" s="1" t="n"/>
      <c r="AA818" s="18" t="n"/>
      <c r="AB818" s="212" t="n"/>
      <c r="AC818" s="1" t="n"/>
    </row>
    <row r="819">
      <c r="A819" s="1" t="n"/>
      <c r="B819" s="1" t="n"/>
      <c r="C819" s="1" t="n"/>
      <c r="D819" s="1" t="n"/>
      <c r="E819" s="1" t="n"/>
      <c r="F819" s="1" t="n"/>
      <c r="G819" s="1" t="n"/>
      <c r="H819" s="1" t="n"/>
      <c r="I819" s="1" t="n"/>
      <c r="J819" s="1" t="n"/>
      <c r="K819" s="18" t="n"/>
      <c r="L819" s="1" t="n"/>
      <c r="M819" s="1" t="n"/>
      <c r="N819" s="1" t="n"/>
      <c r="O819" s="1" t="n"/>
      <c r="P819" s="1" t="n"/>
      <c r="Q819" s="1" t="n"/>
      <c r="R819" s="1" t="n"/>
      <c r="S819" s="210" t="n"/>
      <c r="T819" s="210" t="n"/>
      <c r="U819" s="1" t="n"/>
      <c r="V819" s="18" t="n"/>
      <c r="W819" s="18" t="n"/>
      <c r="X819" s="1" t="n"/>
      <c r="Y819" s="210" t="n"/>
      <c r="Z819" s="1" t="n"/>
      <c r="AA819" s="18" t="n"/>
      <c r="AB819" s="212" t="n"/>
      <c r="AC819" s="1" t="n"/>
    </row>
    <row r="820">
      <c r="A820" s="1" t="n"/>
      <c r="B820" s="1" t="n"/>
      <c r="C820" s="1" t="n"/>
      <c r="D820" s="1" t="n"/>
      <c r="E820" s="1" t="n"/>
      <c r="F820" s="1" t="n"/>
      <c r="G820" s="1" t="n"/>
      <c r="H820" s="1" t="n"/>
      <c r="I820" s="1" t="n"/>
      <c r="J820" s="1" t="n"/>
      <c r="K820" s="18" t="n"/>
      <c r="L820" s="1" t="n"/>
      <c r="M820" s="1" t="n"/>
      <c r="N820" s="1" t="n"/>
      <c r="O820" s="1" t="n"/>
      <c r="P820" s="1" t="n"/>
      <c r="Q820" s="1" t="n"/>
      <c r="R820" s="1" t="n"/>
      <c r="S820" s="210" t="n"/>
      <c r="T820" s="210" t="n"/>
      <c r="U820" s="1" t="n"/>
      <c r="V820" s="18" t="n"/>
      <c r="W820" s="18" t="n"/>
      <c r="X820" s="1" t="n"/>
      <c r="Y820" s="210" t="n"/>
      <c r="Z820" s="1" t="n"/>
      <c r="AA820" s="18" t="n"/>
      <c r="AB820" s="212" t="n"/>
      <c r="AC820" s="1" t="n"/>
    </row>
    <row r="821">
      <c r="A821" s="1" t="n"/>
      <c r="B821" s="1" t="n"/>
      <c r="C821" s="1" t="n"/>
      <c r="D821" s="1" t="n"/>
      <c r="E821" s="1" t="n"/>
      <c r="F821" s="1" t="n"/>
      <c r="G821" s="1" t="n"/>
      <c r="H821" s="1" t="n"/>
      <c r="I821" s="1" t="n"/>
      <c r="J821" s="1" t="n"/>
      <c r="K821" s="18" t="n"/>
      <c r="L821" s="1" t="n"/>
      <c r="M821" s="1" t="n"/>
      <c r="N821" s="1" t="n"/>
      <c r="O821" s="1" t="n"/>
      <c r="P821" s="1" t="n"/>
      <c r="Q821" s="1" t="n"/>
      <c r="R821" s="1" t="n"/>
      <c r="S821" s="210" t="n"/>
      <c r="T821" s="210" t="n"/>
      <c r="U821" s="1" t="n"/>
      <c r="V821" s="18" t="n"/>
      <c r="W821" s="18" t="n"/>
      <c r="X821" s="1" t="n"/>
      <c r="Y821" s="210" t="n"/>
      <c r="Z821" s="1" t="n"/>
      <c r="AA821" s="18" t="n"/>
      <c r="AB821" s="212" t="n"/>
      <c r="AC821" s="1" t="n"/>
    </row>
    <row r="822">
      <c r="A822" s="1" t="n"/>
      <c r="B822" s="1" t="n"/>
      <c r="C822" s="1" t="n"/>
      <c r="D822" s="1" t="n"/>
      <c r="E822" s="1" t="n"/>
      <c r="F822" s="1" t="n"/>
      <c r="G822" s="1" t="n"/>
      <c r="H822" s="1" t="n"/>
      <c r="I822" s="1" t="n"/>
      <c r="J822" s="1" t="n"/>
      <c r="K822" s="18" t="n"/>
      <c r="L822" s="1" t="n"/>
      <c r="M822" s="1" t="n"/>
      <c r="N822" s="1" t="n"/>
      <c r="O822" s="1" t="n"/>
      <c r="P822" s="1" t="n"/>
      <c r="Q822" s="1" t="n"/>
      <c r="R822" s="1" t="n"/>
      <c r="S822" s="210" t="n"/>
      <c r="T822" s="210" t="n"/>
      <c r="U822" s="1" t="n"/>
      <c r="V822" s="18" t="n"/>
      <c r="W822" s="18" t="n"/>
      <c r="X822" s="1" t="n"/>
      <c r="Y822" s="210" t="n"/>
      <c r="Z822" s="1" t="n"/>
      <c r="AA822" s="18" t="n"/>
      <c r="AB822" s="212" t="n"/>
      <c r="AC822" s="1" t="n"/>
    </row>
    <row r="823">
      <c r="A823" s="1" t="n"/>
      <c r="B823" s="1" t="n"/>
      <c r="C823" s="1" t="n"/>
      <c r="D823" s="1" t="n"/>
      <c r="E823" s="1" t="n"/>
      <c r="F823" s="1" t="n"/>
      <c r="G823" s="1" t="n"/>
      <c r="H823" s="1" t="n"/>
      <c r="I823" s="1" t="n"/>
      <c r="J823" s="1" t="n"/>
      <c r="K823" s="18" t="n"/>
      <c r="L823" s="1" t="n"/>
      <c r="M823" s="1" t="n"/>
      <c r="N823" s="1" t="n"/>
      <c r="O823" s="1" t="n"/>
      <c r="P823" s="1" t="n"/>
      <c r="Q823" s="1" t="n"/>
      <c r="R823" s="1" t="n"/>
      <c r="S823" s="210" t="n"/>
      <c r="T823" s="210" t="n"/>
      <c r="U823" s="1" t="n"/>
      <c r="V823" s="18" t="n"/>
      <c r="W823" s="18" t="n"/>
      <c r="X823" s="1" t="n"/>
      <c r="Y823" s="210" t="n"/>
      <c r="Z823" s="1" t="n"/>
      <c r="AA823" s="18" t="n"/>
      <c r="AB823" s="212" t="n"/>
      <c r="AC823" s="1" t="n"/>
    </row>
    <row r="824">
      <c r="A824" s="1" t="n"/>
      <c r="B824" s="1" t="n"/>
      <c r="C824" s="1" t="n"/>
      <c r="D824" s="1" t="n"/>
      <c r="E824" s="1" t="n"/>
      <c r="F824" s="1" t="n"/>
      <c r="G824" s="1" t="n"/>
      <c r="H824" s="1" t="n"/>
      <c r="I824" s="1" t="n"/>
      <c r="J824" s="1" t="n"/>
      <c r="K824" s="18" t="n"/>
      <c r="L824" s="1" t="n"/>
      <c r="M824" s="1" t="n"/>
      <c r="N824" s="1" t="n"/>
      <c r="O824" s="1" t="n"/>
      <c r="P824" s="1" t="n"/>
      <c r="Q824" s="1" t="n"/>
      <c r="R824" s="1" t="n"/>
      <c r="S824" s="210" t="n"/>
      <c r="T824" s="210" t="n"/>
      <c r="U824" s="1" t="n"/>
      <c r="V824" s="18" t="n"/>
      <c r="W824" s="18" t="n"/>
      <c r="X824" s="1" t="n"/>
      <c r="Y824" s="210" t="n"/>
      <c r="Z824" s="1" t="n"/>
      <c r="AA824" s="18" t="n"/>
      <c r="AB824" s="212" t="n"/>
      <c r="AC824" s="1" t="n"/>
    </row>
    <row r="825">
      <c r="A825" s="1" t="n"/>
      <c r="B825" s="1" t="n"/>
      <c r="C825" s="1" t="n"/>
      <c r="D825" s="1" t="n"/>
      <c r="E825" s="1" t="n"/>
      <c r="F825" s="1" t="n"/>
      <c r="G825" s="1" t="n"/>
      <c r="H825" s="1" t="n"/>
      <c r="I825" s="1" t="n"/>
      <c r="J825" s="1" t="n"/>
      <c r="K825" s="18" t="n"/>
      <c r="L825" s="1" t="n"/>
      <c r="M825" s="1" t="n"/>
      <c r="N825" s="1" t="n"/>
      <c r="O825" s="1" t="n"/>
      <c r="P825" s="1" t="n"/>
      <c r="Q825" s="1" t="n"/>
      <c r="R825" s="1" t="n"/>
      <c r="S825" s="210" t="n"/>
      <c r="T825" s="210" t="n"/>
      <c r="U825" s="1" t="n"/>
      <c r="V825" s="18" t="n"/>
      <c r="W825" s="18" t="n"/>
      <c r="X825" s="1" t="n"/>
      <c r="Y825" s="210" t="n"/>
      <c r="Z825" s="1" t="n"/>
      <c r="AA825" s="18" t="n"/>
      <c r="AB825" s="212" t="n"/>
      <c r="AC825" s="1" t="n"/>
    </row>
    <row r="826">
      <c r="A826" s="1" t="n"/>
      <c r="B826" s="1" t="n"/>
      <c r="C826" s="1" t="n"/>
      <c r="D826" s="1" t="n"/>
      <c r="E826" s="1" t="n"/>
      <c r="F826" s="1" t="n"/>
      <c r="G826" s="1" t="n"/>
      <c r="H826" s="1" t="n"/>
      <c r="I826" s="1" t="n"/>
      <c r="J826" s="1" t="n"/>
      <c r="K826" s="18" t="n"/>
      <c r="L826" s="1" t="n"/>
      <c r="M826" s="1" t="n"/>
      <c r="N826" s="1" t="n"/>
      <c r="O826" s="1" t="n"/>
      <c r="P826" s="1" t="n"/>
      <c r="Q826" s="1" t="n"/>
      <c r="R826" s="1" t="n"/>
      <c r="S826" s="210" t="n"/>
      <c r="T826" s="210" t="n"/>
      <c r="U826" s="1" t="n"/>
      <c r="V826" s="18" t="n"/>
      <c r="W826" s="18" t="n"/>
      <c r="X826" s="1" t="n"/>
      <c r="Y826" s="210" t="n"/>
      <c r="Z826" s="1" t="n"/>
      <c r="AA826" s="18" t="n"/>
      <c r="AB826" s="212" t="n"/>
      <c r="AC826" s="1" t="n"/>
    </row>
    <row r="827">
      <c r="A827" s="1" t="n"/>
      <c r="B827" s="1" t="n"/>
      <c r="C827" s="1" t="n"/>
      <c r="D827" s="1" t="n"/>
      <c r="E827" s="1" t="n"/>
      <c r="F827" s="1" t="n"/>
      <c r="G827" s="1" t="n"/>
      <c r="H827" s="1" t="n"/>
      <c r="I827" s="1" t="n"/>
      <c r="J827" s="1" t="n"/>
      <c r="K827" s="18" t="n"/>
      <c r="L827" s="1" t="n"/>
      <c r="M827" s="1" t="n"/>
      <c r="N827" s="1" t="n"/>
      <c r="O827" s="1" t="n"/>
      <c r="P827" s="1" t="n"/>
      <c r="Q827" s="1" t="n"/>
      <c r="R827" s="1" t="n"/>
      <c r="S827" s="210" t="n"/>
      <c r="T827" s="210" t="n"/>
      <c r="U827" s="1" t="n"/>
      <c r="V827" s="18" t="n"/>
      <c r="W827" s="18" t="n"/>
      <c r="X827" s="1" t="n"/>
      <c r="Y827" s="210" t="n"/>
      <c r="Z827" s="1" t="n"/>
      <c r="AA827" s="18" t="n"/>
      <c r="AB827" s="212" t="n"/>
      <c r="AC827" s="1" t="n"/>
    </row>
    <row r="828">
      <c r="A828" s="1" t="n"/>
      <c r="B828" s="1" t="n"/>
      <c r="C828" s="1" t="n"/>
      <c r="D828" s="1" t="n"/>
      <c r="E828" s="1" t="n"/>
      <c r="F828" s="1" t="n"/>
      <c r="G828" s="1" t="n"/>
      <c r="H828" s="1" t="n"/>
      <c r="I828" s="1" t="n"/>
      <c r="J828" s="1" t="n"/>
      <c r="K828" s="18" t="n"/>
      <c r="L828" s="1" t="n"/>
      <c r="M828" s="1" t="n"/>
      <c r="N828" s="1" t="n"/>
      <c r="O828" s="1" t="n"/>
      <c r="P828" s="1" t="n"/>
      <c r="Q828" s="1" t="n"/>
      <c r="R828" s="1" t="n"/>
      <c r="S828" s="210" t="n"/>
      <c r="T828" s="210" t="n"/>
      <c r="U828" s="1" t="n"/>
      <c r="V828" s="18" t="n"/>
      <c r="W828" s="18" t="n"/>
      <c r="X828" s="1" t="n"/>
      <c r="Y828" s="210" t="n"/>
      <c r="Z828" s="1" t="n"/>
      <c r="AA828" s="18" t="n"/>
      <c r="AB828" s="212" t="n"/>
      <c r="AC828" s="1" t="n"/>
    </row>
    <row r="829">
      <c r="A829" s="1" t="n"/>
      <c r="B829" s="1" t="n"/>
      <c r="C829" s="1" t="n"/>
      <c r="D829" s="1" t="n"/>
      <c r="E829" s="1" t="n"/>
      <c r="F829" s="1" t="n"/>
      <c r="G829" s="1" t="n"/>
      <c r="H829" s="1" t="n"/>
      <c r="I829" s="1" t="n"/>
      <c r="J829" s="1" t="n"/>
      <c r="K829" s="18" t="n"/>
      <c r="L829" s="1" t="n"/>
      <c r="M829" s="1" t="n"/>
      <c r="N829" s="1" t="n"/>
      <c r="O829" s="1" t="n"/>
      <c r="P829" s="1" t="n"/>
      <c r="Q829" s="1" t="n"/>
      <c r="R829" s="1" t="n"/>
      <c r="S829" s="210" t="n"/>
      <c r="T829" s="210" t="n"/>
      <c r="U829" s="1" t="n"/>
      <c r="V829" s="18" t="n"/>
      <c r="W829" s="18" t="n"/>
      <c r="X829" s="1" t="n"/>
      <c r="Y829" s="210" t="n"/>
      <c r="Z829" s="1" t="n"/>
      <c r="AA829" s="18" t="n"/>
      <c r="AB829" s="212" t="n"/>
      <c r="AC829" s="1" t="n"/>
    </row>
    <row r="830">
      <c r="A830" s="1" t="n"/>
      <c r="B830" s="1" t="n"/>
      <c r="C830" s="1" t="n"/>
      <c r="D830" s="1" t="n"/>
      <c r="E830" s="1" t="n"/>
      <c r="F830" s="1" t="n"/>
      <c r="G830" s="1" t="n"/>
      <c r="H830" s="1" t="n"/>
      <c r="I830" s="1" t="n"/>
      <c r="J830" s="1" t="n"/>
      <c r="K830" s="18" t="n"/>
      <c r="L830" s="1" t="n"/>
      <c r="M830" s="1" t="n"/>
      <c r="N830" s="1" t="n"/>
      <c r="O830" s="1" t="n"/>
      <c r="P830" s="1" t="n"/>
      <c r="Q830" s="1" t="n"/>
      <c r="R830" s="1" t="n"/>
      <c r="S830" s="210" t="n"/>
      <c r="T830" s="210" t="n"/>
      <c r="U830" s="1" t="n"/>
      <c r="V830" s="18" t="n"/>
      <c r="W830" s="18" t="n"/>
      <c r="X830" s="1" t="n"/>
      <c r="Y830" s="210" t="n"/>
      <c r="Z830" s="1" t="n"/>
      <c r="AA830" s="18" t="n"/>
      <c r="AB830" s="212" t="n"/>
      <c r="AC830" s="1" t="n"/>
    </row>
    <row r="831">
      <c r="A831" s="1" t="n"/>
      <c r="B831" s="1" t="n"/>
      <c r="C831" s="1" t="n"/>
      <c r="D831" s="1" t="n"/>
      <c r="E831" s="1" t="n"/>
      <c r="F831" s="1" t="n"/>
      <c r="G831" s="1" t="n"/>
      <c r="H831" s="1" t="n"/>
      <c r="I831" s="1" t="n"/>
      <c r="J831" s="1" t="n"/>
      <c r="K831" s="18" t="n"/>
      <c r="L831" s="1" t="n"/>
      <c r="M831" s="1" t="n"/>
      <c r="N831" s="1" t="n"/>
      <c r="O831" s="1" t="n"/>
      <c r="P831" s="1" t="n"/>
      <c r="Q831" s="1" t="n"/>
      <c r="R831" s="1" t="n"/>
      <c r="S831" s="210" t="n"/>
      <c r="T831" s="210" t="n"/>
      <c r="U831" s="1" t="n"/>
      <c r="V831" s="18" t="n"/>
      <c r="W831" s="18" t="n"/>
      <c r="X831" s="1" t="n"/>
      <c r="Y831" s="210" t="n"/>
      <c r="Z831" s="1" t="n"/>
      <c r="AA831" s="18" t="n"/>
      <c r="AB831" s="212" t="n"/>
      <c r="AC831" s="1" t="n"/>
    </row>
    <row r="832">
      <c r="A832" s="1" t="n"/>
      <c r="B832" s="1" t="n"/>
      <c r="C832" s="1" t="n"/>
      <c r="D832" s="1" t="n"/>
      <c r="E832" s="1" t="n"/>
      <c r="F832" s="1" t="n"/>
      <c r="G832" s="1" t="n"/>
      <c r="H832" s="1" t="n"/>
      <c r="I832" s="1" t="n"/>
      <c r="J832" s="1" t="n"/>
      <c r="K832" s="18" t="n"/>
      <c r="L832" s="1" t="n"/>
      <c r="M832" s="1" t="n"/>
      <c r="N832" s="1" t="n"/>
      <c r="O832" s="1" t="n"/>
      <c r="P832" s="1" t="n"/>
      <c r="Q832" s="1" t="n"/>
      <c r="R832" s="1" t="n"/>
      <c r="S832" s="210" t="n"/>
      <c r="T832" s="210" t="n"/>
      <c r="U832" s="1" t="n"/>
      <c r="V832" s="18" t="n"/>
      <c r="W832" s="18" t="n"/>
      <c r="X832" s="1" t="n"/>
      <c r="Y832" s="210" t="n"/>
      <c r="Z832" s="1" t="n"/>
      <c r="AA832" s="18" t="n"/>
      <c r="AB832" s="212" t="n"/>
      <c r="AC832" s="1" t="n"/>
    </row>
    <row r="833">
      <c r="A833" s="1" t="n"/>
      <c r="B833" s="1" t="n"/>
      <c r="C833" s="1" t="n"/>
      <c r="D833" s="1" t="n"/>
      <c r="E833" s="1" t="n"/>
      <c r="F833" s="1" t="n"/>
      <c r="G833" s="1" t="n"/>
      <c r="H833" s="1" t="n"/>
      <c r="I833" s="1" t="n"/>
      <c r="J833" s="1" t="n"/>
      <c r="K833" s="18" t="n"/>
      <c r="L833" s="1" t="n"/>
      <c r="M833" s="1" t="n"/>
      <c r="N833" s="1" t="n"/>
      <c r="O833" s="1" t="n"/>
      <c r="P833" s="1" t="n"/>
      <c r="Q833" s="1" t="n"/>
      <c r="R833" s="1" t="n"/>
      <c r="S833" s="210" t="n"/>
      <c r="T833" s="210" t="n"/>
      <c r="U833" s="1" t="n"/>
      <c r="V833" s="18" t="n"/>
      <c r="W833" s="18" t="n"/>
      <c r="X833" s="1" t="n"/>
      <c r="Y833" s="210" t="n"/>
      <c r="Z833" s="1" t="n"/>
      <c r="AA833" s="18" t="n"/>
      <c r="AB833" s="212" t="n"/>
      <c r="AC833" s="1" t="n"/>
    </row>
    <row r="834">
      <c r="A834" s="1" t="n"/>
      <c r="B834" s="1" t="n"/>
      <c r="C834" s="1" t="n"/>
      <c r="D834" s="1" t="n"/>
      <c r="E834" s="1" t="n"/>
      <c r="F834" s="1" t="n"/>
      <c r="G834" s="1" t="n"/>
      <c r="H834" s="1" t="n"/>
      <c r="I834" s="1" t="n"/>
      <c r="J834" s="1" t="n"/>
      <c r="K834" s="18" t="n"/>
      <c r="L834" s="1" t="n"/>
      <c r="M834" s="1" t="n"/>
      <c r="N834" s="1" t="n"/>
      <c r="O834" s="1" t="n"/>
      <c r="P834" s="1" t="n"/>
      <c r="Q834" s="1" t="n"/>
      <c r="R834" s="1" t="n"/>
      <c r="S834" s="210" t="n"/>
      <c r="T834" s="210" t="n"/>
      <c r="U834" s="1" t="n"/>
      <c r="V834" s="18" t="n"/>
      <c r="W834" s="18" t="n"/>
      <c r="X834" s="1" t="n"/>
      <c r="Y834" s="210" t="n"/>
      <c r="Z834" s="1" t="n"/>
      <c r="AA834" s="18" t="n"/>
      <c r="AB834" s="212" t="n"/>
      <c r="AC834" s="1" t="n"/>
    </row>
    <row r="835">
      <c r="A835" s="1" t="n"/>
      <c r="B835" s="1" t="n"/>
      <c r="C835" s="1" t="n"/>
      <c r="D835" s="1" t="n"/>
      <c r="E835" s="1" t="n"/>
      <c r="F835" s="1" t="n"/>
      <c r="G835" s="1" t="n"/>
      <c r="H835" s="1" t="n"/>
      <c r="I835" s="1" t="n"/>
      <c r="J835" s="1" t="n"/>
      <c r="K835" s="18" t="n"/>
      <c r="L835" s="1" t="n"/>
      <c r="M835" s="1" t="n"/>
      <c r="N835" s="1" t="n"/>
      <c r="O835" s="1" t="n"/>
      <c r="P835" s="1" t="n"/>
      <c r="Q835" s="1" t="n"/>
      <c r="R835" s="1" t="n"/>
      <c r="S835" s="210" t="n"/>
      <c r="T835" s="210" t="n"/>
      <c r="U835" s="1" t="n"/>
      <c r="V835" s="18" t="n"/>
      <c r="W835" s="18" t="n"/>
      <c r="X835" s="1" t="n"/>
      <c r="Y835" s="210" t="n"/>
      <c r="Z835" s="1" t="n"/>
      <c r="AA835" s="18" t="n"/>
      <c r="AB835" s="212" t="n"/>
      <c r="AC835" s="1" t="n"/>
    </row>
    <row r="836">
      <c r="A836" s="1" t="n"/>
      <c r="B836" s="1" t="n"/>
      <c r="C836" s="1" t="n"/>
      <c r="D836" s="1" t="n"/>
      <c r="E836" s="1" t="n"/>
      <c r="F836" s="1" t="n"/>
      <c r="G836" s="1" t="n"/>
      <c r="H836" s="1" t="n"/>
      <c r="I836" s="1" t="n"/>
      <c r="J836" s="1" t="n"/>
      <c r="K836" s="18" t="n"/>
      <c r="L836" s="1" t="n"/>
      <c r="M836" s="1" t="n"/>
      <c r="N836" s="1" t="n"/>
      <c r="O836" s="1" t="n"/>
      <c r="P836" s="1" t="n"/>
      <c r="Q836" s="1" t="n"/>
      <c r="R836" s="1" t="n"/>
      <c r="S836" s="210" t="n"/>
      <c r="T836" s="210" t="n"/>
      <c r="U836" s="1" t="n"/>
      <c r="V836" s="18" t="n"/>
      <c r="W836" s="18" t="n"/>
      <c r="X836" s="1" t="n"/>
      <c r="Y836" s="210" t="n"/>
      <c r="Z836" s="1" t="n"/>
      <c r="AA836" s="18" t="n"/>
      <c r="AB836" s="212" t="n"/>
      <c r="AC836" s="1" t="n"/>
    </row>
    <row r="837">
      <c r="A837" s="1" t="n"/>
      <c r="B837" s="1" t="n"/>
      <c r="C837" s="1" t="n"/>
      <c r="D837" s="1" t="n"/>
      <c r="E837" s="1" t="n"/>
      <c r="F837" s="1" t="n"/>
      <c r="G837" s="1" t="n"/>
      <c r="H837" s="1" t="n"/>
      <c r="I837" s="1" t="n"/>
      <c r="J837" s="1" t="n"/>
      <c r="K837" s="18" t="n"/>
      <c r="L837" s="1" t="n"/>
      <c r="M837" s="1" t="n"/>
      <c r="N837" s="1" t="n"/>
      <c r="O837" s="1" t="n"/>
      <c r="P837" s="1" t="n"/>
      <c r="Q837" s="1" t="n"/>
      <c r="R837" s="1" t="n"/>
      <c r="S837" s="210" t="n"/>
      <c r="T837" s="210" t="n"/>
      <c r="U837" s="1" t="n"/>
      <c r="V837" s="18" t="n"/>
      <c r="W837" s="18" t="n"/>
      <c r="X837" s="1" t="n"/>
      <c r="Y837" s="210" t="n"/>
      <c r="Z837" s="1" t="n"/>
      <c r="AA837" s="18" t="n"/>
      <c r="AB837" s="212" t="n"/>
      <c r="AC837" s="1" t="n"/>
    </row>
    <row r="838">
      <c r="A838" s="1" t="n"/>
      <c r="B838" s="1" t="n"/>
      <c r="C838" s="1" t="n"/>
      <c r="D838" s="1" t="n"/>
      <c r="E838" s="1" t="n"/>
      <c r="F838" s="1" t="n"/>
      <c r="G838" s="1" t="n"/>
      <c r="H838" s="1" t="n"/>
      <c r="I838" s="1" t="n"/>
      <c r="J838" s="1" t="n"/>
      <c r="K838" s="18" t="n"/>
      <c r="L838" s="1" t="n"/>
      <c r="M838" s="1" t="n"/>
      <c r="N838" s="1" t="n"/>
      <c r="O838" s="1" t="n"/>
      <c r="P838" s="1" t="n"/>
      <c r="Q838" s="1" t="n"/>
      <c r="R838" s="1" t="n"/>
      <c r="S838" s="210" t="n"/>
      <c r="T838" s="210" t="n"/>
      <c r="U838" s="1" t="n"/>
      <c r="V838" s="18" t="n"/>
      <c r="W838" s="18" t="n"/>
      <c r="X838" s="1" t="n"/>
      <c r="Y838" s="210" t="n"/>
      <c r="Z838" s="1" t="n"/>
      <c r="AA838" s="18" t="n"/>
      <c r="AB838" s="212" t="n"/>
      <c r="AC838" s="1" t="n"/>
    </row>
    <row r="839">
      <c r="A839" s="1" t="n"/>
      <c r="B839" s="1" t="n"/>
      <c r="C839" s="1" t="n"/>
      <c r="D839" s="1" t="n"/>
      <c r="E839" s="1" t="n"/>
      <c r="F839" s="1" t="n"/>
      <c r="G839" s="1" t="n"/>
      <c r="H839" s="1" t="n"/>
      <c r="I839" s="1" t="n"/>
      <c r="J839" s="1" t="n"/>
      <c r="K839" s="18" t="n"/>
      <c r="L839" s="1" t="n"/>
      <c r="M839" s="1" t="n"/>
      <c r="N839" s="1" t="n"/>
      <c r="O839" s="1" t="n"/>
      <c r="P839" s="1" t="n"/>
      <c r="Q839" s="1" t="n"/>
      <c r="R839" s="1" t="n"/>
      <c r="S839" s="210" t="n"/>
      <c r="T839" s="210" t="n"/>
      <c r="U839" s="1" t="n"/>
      <c r="V839" s="18" t="n"/>
      <c r="W839" s="18" t="n"/>
      <c r="X839" s="1" t="n"/>
      <c r="Y839" s="210" t="n"/>
      <c r="Z839" s="1" t="n"/>
      <c r="AA839" s="18" t="n"/>
      <c r="AB839" s="212" t="n"/>
      <c r="AC839" s="1" t="n"/>
    </row>
    <row r="840">
      <c r="A840" s="1" t="n"/>
      <c r="B840" s="1" t="n"/>
      <c r="C840" s="1" t="n"/>
      <c r="D840" s="1" t="n"/>
      <c r="E840" s="1" t="n"/>
      <c r="F840" s="1" t="n"/>
      <c r="G840" s="1" t="n"/>
      <c r="H840" s="1" t="n"/>
      <c r="I840" s="1" t="n"/>
      <c r="J840" s="1" t="n"/>
      <c r="K840" s="18" t="n"/>
      <c r="L840" s="1" t="n"/>
      <c r="M840" s="1" t="n"/>
      <c r="N840" s="1" t="n"/>
      <c r="O840" s="1" t="n"/>
      <c r="P840" s="1" t="n"/>
      <c r="Q840" s="1" t="n"/>
      <c r="R840" s="1" t="n"/>
      <c r="S840" s="210" t="n"/>
      <c r="T840" s="210" t="n"/>
      <c r="U840" s="1" t="n"/>
      <c r="V840" s="18" t="n"/>
      <c r="W840" s="18" t="n"/>
      <c r="X840" s="1" t="n"/>
      <c r="Y840" s="210" t="n"/>
      <c r="Z840" s="1" t="n"/>
      <c r="AA840" s="18" t="n"/>
      <c r="AB840" s="212" t="n"/>
      <c r="AC840" s="1" t="n"/>
    </row>
    <row r="841">
      <c r="A841" s="1" t="n"/>
      <c r="B841" s="1" t="n"/>
      <c r="C841" s="1" t="n"/>
      <c r="D841" s="1" t="n"/>
      <c r="E841" s="1" t="n"/>
      <c r="F841" s="1" t="n"/>
      <c r="G841" s="1" t="n"/>
      <c r="H841" s="1" t="n"/>
      <c r="I841" s="1" t="n"/>
      <c r="J841" s="1" t="n"/>
      <c r="K841" s="18" t="n"/>
      <c r="L841" s="1" t="n"/>
      <c r="M841" s="1" t="n"/>
      <c r="N841" s="1" t="n"/>
      <c r="O841" s="1" t="n"/>
      <c r="P841" s="1" t="n"/>
      <c r="Q841" s="1" t="n"/>
      <c r="R841" s="1" t="n"/>
      <c r="S841" s="210" t="n"/>
      <c r="T841" s="210" t="n"/>
      <c r="U841" s="1" t="n"/>
      <c r="V841" s="18" t="n"/>
      <c r="W841" s="18" t="n"/>
      <c r="X841" s="1" t="n"/>
      <c r="Y841" s="210" t="n"/>
      <c r="Z841" s="1" t="n"/>
      <c r="AA841" s="18" t="n"/>
      <c r="AB841" s="212" t="n"/>
      <c r="AC841" s="1" t="n"/>
    </row>
    <row r="842">
      <c r="A842" s="1" t="n"/>
      <c r="B842" s="1" t="n"/>
      <c r="C842" s="1" t="n"/>
      <c r="D842" s="1" t="n"/>
      <c r="E842" s="1" t="n"/>
      <c r="F842" s="1" t="n"/>
      <c r="G842" s="1" t="n"/>
      <c r="H842" s="1" t="n"/>
      <c r="I842" s="1" t="n"/>
      <c r="J842" s="1" t="n"/>
      <c r="K842" s="18" t="n"/>
      <c r="L842" s="1" t="n"/>
      <c r="M842" s="1" t="n"/>
      <c r="N842" s="1" t="n"/>
      <c r="O842" s="1" t="n"/>
      <c r="P842" s="1" t="n"/>
      <c r="Q842" s="1" t="n"/>
      <c r="R842" s="1" t="n"/>
      <c r="S842" s="210" t="n"/>
      <c r="T842" s="210" t="n"/>
      <c r="U842" s="1" t="n"/>
      <c r="V842" s="18" t="n"/>
      <c r="W842" s="18" t="n"/>
      <c r="X842" s="1" t="n"/>
      <c r="Y842" s="210" t="n"/>
      <c r="Z842" s="1" t="n"/>
      <c r="AA842" s="18" t="n"/>
      <c r="AB842" s="212" t="n"/>
      <c r="AC842" s="1" t="n"/>
    </row>
    <row r="843">
      <c r="A843" s="1" t="n"/>
      <c r="B843" s="1" t="n"/>
      <c r="C843" s="1" t="n"/>
      <c r="D843" s="1" t="n"/>
      <c r="E843" s="1" t="n"/>
      <c r="F843" s="1" t="n"/>
      <c r="G843" s="1" t="n"/>
      <c r="H843" s="1" t="n"/>
      <c r="I843" s="1" t="n"/>
      <c r="J843" s="1" t="n"/>
      <c r="K843" s="18" t="n"/>
      <c r="L843" s="1" t="n"/>
      <c r="M843" s="1" t="n"/>
      <c r="N843" s="1" t="n"/>
      <c r="O843" s="1" t="n"/>
      <c r="P843" s="1" t="n"/>
      <c r="Q843" s="1" t="n"/>
      <c r="R843" s="1" t="n"/>
      <c r="S843" s="210" t="n"/>
      <c r="T843" s="210" t="n"/>
      <c r="U843" s="1" t="n"/>
      <c r="V843" s="18" t="n"/>
      <c r="W843" s="18" t="n"/>
      <c r="X843" s="1" t="n"/>
      <c r="Y843" s="210" t="n"/>
      <c r="Z843" s="1" t="n"/>
      <c r="AA843" s="18" t="n"/>
      <c r="AB843" s="212" t="n"/>
      <c r="AC843" s="1" t="n"/>
    </row>
    <row r="844">
      <c r="A844" s="1" t="n"/>
      <c r="B844" s="1" t="n"/>
      <c r="C844" s="1" t="n"/>
      <c r="D844" s="1" t="n"/>
      <c r="E844" s="1" t="n"/>
      <c r="F844" s="1" t="n"/>
      <c r="G844" s="1" t="n"/>
      <c r="H844" s="1" t="n"/>
      <c r="I844" s="1" t="n"/>
      <c r="J844" s="1" t="n"/>
      <c r="K844" s="18" t="n"/>
      <c r="L844" s="1" t="n"/>
      <c r="M844" s="1" t="n"/>
      <c r="N844" s="1" t="n"/>
      <c r="O844" s="1" t="n"/>
      <c r="P844" s="1" t="n"/>
      <c r="Q844" s="1" t="n"/>
      <c r="R844" s="1" t="n"/>
      <c r="S844" s="210" t="n"/>
      <c r="T844" s="210" t="n"/>
      <c r="U844" s="1" t="n"/>
      <c r="V844" s="18" t="n"/>
      <c r="W844" s="18" t="n"/>
      <c r="X844" s="1" t="n"/>
      <c r="Y844" s="210" t="n"/>
      <c r="Z844" s="1" t="n"/>
      <c r="AA844" s="18" t="n"/>
      <c r="AB844" s="212" t="n"/>
      <c r="AC844" s="1" t="n"/>
    </row>
    <row r="845">
      <c r="A845" s="1" t="n"/>
      <c r="B845" s="1" t="n"/>
      <c r="C845" s="1" t="n"/>
      <c r="D845" s="1" t="n"/>
      <c r="E845" s="1" t="n"/>
      <c r="F845" s="1" t="n"/>
      <c r="G845" s="1" t="n"/>
      <c r="H845" s="1" t="n"/>
      <c r="I845" s="1" t="n"/>
      <c r="J845" s="1" t="n"/>
      <c r="K845" s="18" t="n"/>
      <c r="L845" s="1" t="n"/>
      <c r="M845" s="1" t="n"/>
      <c r="N845" s="1" t="n"/>
      <c r="O845" s="1" t="n"/>
      <c r="P845" s="1" t="n"/>
      <c r="Q845" s="1" t="n"/>
      <c r="R845" s="1" t="n"/>
      <c r="S845" s="210" t="n"/>
      <c r="T845" s="210" t="n"/>
      <c r="U845" s="1" t="n"/>
      <c r="V845" s="18" t="n"/>
      <c r="W845" s="18" t="n"/>
      <c r="X845" s="1" t="n"/>
      <c r="Y845" s="210" t="n"/>
      <c r="Z845" s="1" t="n"/>
      <c r="AA845" s="18" t="n"/>
      <c r="AB845" s="212" t="n"/>
      <c r="AC845" s="1" t="n"/>
    </row>
    <row r="846">
      <c r="A846" s="1" t="n"/>
      <c r="B846" s="1" t="n"/>
      <c r="C846" s="1" t="n"/>
      <c r="D846" s="1" t="n"/>
      <c r="E846" s="1" t="n"/>
      <c r="F846" s="1" t="n"/>
      <c r="G846" s="1" t="n"/>
      <c r="H846" s="1" t="n"/>
      <c r="I846" s="1" t="n"/>
      <c r="J846" s="1" t="n"/>
      <c r="K846" s="18" t="n"/>
      <c r="L846" s="1" t="n"/>
      <c r="M846" s="1" t="n"/>
      <c r="N846" s="1" t="n"/>
      <c r="O846" s="1" t="n"/>
      <c r="P846" s="1" t="n"/>
      <c r="Q846" s="1" t="n"/>
      <c r="R846" s="1" t="n"/>
      <c r="S846" s="210" t="n"/>
      <c r="T846" s="210" t="n"/>
      <c r="U846" s="1" t="n"/>
      <c r="V846" s="18" t="n"/>
      <c r="W846" s="18" t="n"/>
      <c r="X846" s="1" t="n"/>
      <c r="Y846" s="210" t="n"/>
      <c r="Z846" s="1" t="n"/>
      <c r="AA846" s="18" t="n"/>
      <c r="AB846" s="212" t="n"/>
      <c r="AC846" s="1" t="n"/>
    </row>
    <row r="847">
      <c r="A847" s="1" t="n"/>
      <c r="B847" s="1" t="n"/>
      <c r="C847" s="1" t="n"/>
      <c r="D847" s="1" t="n"/>
      <c r="E847" s="1" t="n"/>
      <c r="F847" s="1" t="n"/>
      <c r="G847" s="1" t="n"/>
      <c r="H847" s="1" t="n"/>
      <c r="I847" s="1" t="n"/>
      <c r="J847" s="1" t="n"/>
      <c r="K847" s="18" t="n"/>
      <c r="L847" s="1" t="n"/>
      <c r="M847" s="1" t="n"/>
      <c r="N847" s="1" t="n"/>
      <c r="O847" s="1" t="n"/>
      <c r="P847" s="1" t="n"/>
      <c r="Q847" s="1" t="n"/>
      <c r="R847" s="1" t="n"/>
      <c r="S847" s="210" t="n"/>
      <c r="T847" s="210" t="n"/>
      <c r="U847" s="1" t="n"/>
      <c r="V847" s="18" t="n"/>
      <c r="W847" s="18" t="n"/>
      <c r="X847" s="1" t="n"/>
      <c r="Y847" s="210" t="n"/>
      <c r="Z847" s="1" t="n"/>
      <c r="AA847" s="18" t="n"/>
      <c r="AB847" s="212" t="n"/>
      <c r="AC847" s="1" t="n"/>
    </row>
    <row r="848">
      <c r="A848" s="1" t="n"/>
      <c r="B848" s="1" t="n"/>
      <c r="C848" s="1" t="n"/>
      <c r="D848" s="1" t="n"/>
      <c r="E848" s="1" t="n"/>
      <c r="F848" s="1" t="n"/>
      <c r="G848" s="1" t="n"/>
      <c r="H848" s="1" t="n"/>
      <c r="I848" s="1" t="n"/>
      <c r="J848" s="1" t="n"/>
      <c r="K848" s="18" t="n"/>
      <c r="L848" s="1" t="n"/>
      <c r="M848" s="1" t="n"/>
      <c r="N848" s="1" t="n"/>
      <c r="O848" s="1" t="n"/>
      <c r="P848" s="1" t="n"/>
      <c r="Q848" s="1" t="n"/>
      <c r="R848" s="1" t="n"/>
      <c r="S848" s="210" t="n"/>
      <c r="T848" s="210" t="n"/>
      <c r="U848" s="1" t="n"/>
      <c r="V848" s="18" t="n"/>
      <c r="W848" s="18" t="n"/>
      <c r="X848" s="1" t="n"/>
      <c r="Y848" s="210" t="n"/>
      <c r="Z848" s="1" t="n"/>
      <c r="AA848" s="18" t="n"/>
      <c r="AB848" s="212" t="n"/>
      <c r="AC848" s="1" t="n"/>
    </row>
    <row r="849">
      <c r="A849" s="1" t="n"/>
      <c r="B849" s="1" t="n"/>
      <c r="C849" s="1" t="n"/>
      <c r="D849" s="1" t="n"/>
      <c r="E849" s="1" t="n"/>
      <c r="F849" s="1" t="n"/>
      <c r="G849" s="1" t="n"/>
      <c r="H849" s="1" t="n"/>
      <c r="I849" s="1" t="n"/>
      <c r="J849" s="1" t="n"/>
      <c r="K849" s="18" t="n"/>
      <c r="L849" s="1" t="n"/>
      <c r="M849" s="1" t="n"/>
      <c r="N849" s="1" t="n"/>
      <c r="O849" s="1" t="n"/>
      <c r="P849" s="1" t="n"/>
      <c r="Q849" s="1" t="n"/>
      <c r="R849" s="1" t="n"/>
      <c r="S849" s="210" t="n"/>
      <c r="T849" s="210" t="n"/>
      <c r="U849" s="1" t="n"/>
      <c r="V849" s="18" t="n"/>
      <c r="W849" s="18" t="n"/>
      <c r="X849" s="1" t="n"/>
      <c r="Y849" s="210" t="n"/>
      <c r="Z849" s="1" t="n"/>
      <c r="AA849" s="18" t="n"/>
      <c r="AB849" s="212" t="n"/>
      <c r="AC849" s="1" t="n"/>
    </row>
    <row r="850">
      <c r="A850" s="1" t="n"/>
      <c r="B850" s="1" t="n"/>
      <c r="C850" s="1" t="n"/>
      <c r="D850" s="1" t="n"/>
      <c r="E850" s="1" t="n"/>
      <c r="F850" s="1" t="n"/>
      <c r="G850" s="1" t="n"/>
      <c r="H850" s="1" t="n"/>
      <c r="I850" s="1" t="n"/>
      <c r="J850" s="1" t="n"/>
      <c r="K850" s="18" t="n"/>
      <c r="L850" s="1" t="n"/>
      <c r="M850" s="1" t="n"/>
      <c r="N850" s="1" t="n"/>
      <c r="O850" s="1" t="n"/>
      <c r="P850" s="1" t="n"/>
      <c r="Q850" s="1" t="n"/>
      <c r="R850" s="1" t="n"/>
      <c r="S850" s="210" t="n"/>
      <c r="T850" s="210" t="n"/>
      <c r="U850" s="1" t="n"/>
      <c r="V850" s="18" t="n"/>
      <c r="W850" s="18" t="n"/>
      <c r="X850" s="1" t="n"/>
      <c r="Y850" s="210" t="n"/>
      <c r="Z850" s="1" t="n"/>
      <c r="AA850" s="18" t="n"/>
      <c r="AB850" s="212" t="n"/>
      <c r="AC850" s="1" t="n"/>
    </row>
    <row r="851">
      <c r="A851" s="1" t="n"/>
      <c r="B851" s="1" t="n"/>
      <c r="C851" s="1" t="n"/>
      <c r="D851" s="1" t="n"/>
      <c r="E851" s="1" t="n"/>
      <c r="F851" s="1" t="n"/>
      <c r="G851" s="1" t="n"/>
      <c r="H851" s="1" t="n"/>
      <c r="I851" s="1" t="n"/>
      <c r="J851" s="1" t="n"/>
      <c r="K851" s="18" t="n"/>
      <c r="L851" s="1" t="n"/>
      <c r="M851" s="1" t="n"/>
      <c r="N851" s="1" t="n"/>
      <c r="O851" s="1" t="n"/>
      <c r="P851" s="1" t="n"/>
      <c r="Q851" s="1" t="n"/>
      <c r="R851" s="1" t="n"/>
      <c r="S851" s="210" t="n"/>
      <c r="T851" s="210" t="n"/>
      <c r="U851" s="1" t="n"/>
      <c r="V851" s="18" t="n"/>
      <c r="W851" s="18" t="n"/>
      <c r="X851" s="1" t="n"/>
      <c r="Y851" s="210" t="n"/>
      <c r="Z851" s="1" t="n"/>
      <c r="AA851" s="18" t="n"/>
      <c r="AB851" s="212" t="n"/>
      <c r="AC851" s="1" t="n"/>
    </row>
    <row r="852">
      <c r="A852" s="1" t="n"/>
      <c r="B852" s="1" t="n"/>
      <c r="C852" s="1" t="n"/>
      <c r="D852" s="1" t="n"/>
      <c r="E852" s="1" t="n"/>
      <c r="F852" s="1" t="n"/>
      <c r="G852" s="1" t="n"/>
      <c r="H852" s="1" t="n"/>
      <c r="I852" s="1" t="n"/>
      <c r="J852" s="1" t="n"/>
      <c r="K852" s="18" t="n"/>
      <c r="L852" s="1" t="n"/>
      <c r="M852" s="1" t="n"/>
      <c r="N852" s="1" t="n"/>
      <c r="O852" s="1" t="n"/>
      <c r="P852" s="1" t="n"/>
      <c r="Q852" s="1" t="n"/>
      <c r="R852" s="1" t="n"/>
      <c r="S852" s="210" t="n"/>
      <c r="T852" s="210" t="n"/>
      <c r="U852" s="1" t="n"/>
      <c r="V852" s="18" t="n"/>
      <c r="W852" s="18" t="n"/>
      <c r="X852" s="1" t="n"/>
      <c r="Y852" s="210" t="n"/>
      <c r="Z852" s="1" t="n"/>
      <c r="AA852" s="18" t="n"/>
      <c r="AB852" s="212" t="n"/>
      <c r="AC852" s="1" t="n"/>
    </row>
    <row r="853">
      <c r="A853" s="1" t="n"/>
      <c r="B853" s="1" t="n"/>
      <c r="C853" s="1" t="n"/>
      <c r="D853" s="1" t="n"/>
      <c r="E853" s="1" t="n"/>
      <c r="F853" s="1" t="n"/>
      <c r="G853" s="1" t="n"/>
      <c r="H853" s="1" t="n"/>
      <c r="I853" s="1" t="n"/>
      <c r="J853" s="1" t="n"/>
      <c r="K853" s="18" t="n"/>
      <c r="L853" s="1" t="n"/>
      <c r="M853" s="1" t="n"/>
      <c r="N853" s="1" t="n"/>
      <c r="O853" s="1" t="n"/>
      <c r="P853" s="1" t="n"/>
      <c r="Q853" s="1" t="n"/>
      <c r="R853" s="1" t="n"/>
      <c r="S853" s="210" t="n"/>
      <c r="T853" s="210" t="n"/>
      <c r="U853" s="1" t="n"/>
      <c r="V853" s="18" t="n"/>
      <c r="W853" s="18" t="n"/>
      <c r="X853" s="1" t="n"/>
      <c r="Y853" s="210" t="n"/>
      <c r="Z853" s="1" t="n"/>
      <c r="AA853" s="18" t="n"/>
      <c r="AB853" s="212" t="n"/>
      <c r="AC853" s="1" t="n"/>
    </row>
    <row r="854">
      <c r="A854" s="1" t="n"/>
      <c r="B854" s="1" t="n"/>
      <c r="C854" s="1" t="n"/>
      <c r="D854" s="1" t="n"/>
      <c r="E854" s="1" t="n"/>
      <c r="F854" s="1" t="n"/>
      <c r="G854" s="1" t="n"/>
      <c r="H854" s="1" t="n"/>
      <c r="I854" s="1" t="n"/>
      <c r="J854" s="1" t="n"/>
      <c r="K854" s="18" t="n"/>
      <c r="L854" s="1" t="n"/>
      <c r="M854" s="1" t="n"/>
      <c r="N854" s="1" t="n"/>
      <c r="O854" s="1" t="n"/>
      <c r="P854" s="1" t="n"/>
      <c r="Q854" s="1" t="n"/>
      <c r="R854" s="1" t="n"/>
      <c r="S854" s="210" t="n"/>
      <c r="T854" s="210" t="n"/>
      <c r="U854" s="1" t="n"/>
      <c r="V854" s="18" t="n"/>
      <c r="W854" s="18" t="n"/>
      <c r="X854" s="1" t="n"/>
      <c r="Y854" s="210" t="n"/>
      <c r="Z854" s="1" t="n"/>
      <c r="AA854" s="18" t="n"/>
      <c r="AB854" s="212" t="n"/>
      <c r="AC854" s="1" t="n"/>
    </row>
    <row r="855">
      <c r="A855" s="1" t="n"/>
      <c r="B855" s="1" t="n"/>
      <c r="C855" s="1" t="n"/>
      <c r="D855" s="1" t="n"/>
      <c r="E855" s="1" t="n"/>
      <c r="F855" s="1" t="n"/>
      <c r="G855" s="1" t="n"/>
      <c r="H855" s="1" t="n"/>
      <c r="I855" s="1" t="n"/>
      <c r="J855" s="1" t="n"/>
      <c r="K855" s="18" t="n"/>
      <c r="L855" s="1" t="n"/>
      <c r="M855" s="1" t="n"/>
      <c r="N855" s="1" t="n"/>
      <c r="O855" s="1" t="n"/>
      <c r="P855" s="1" t="n"/>
      <c r="Q855" s="1" t="n"/>
      <c r="R855" s="1" t="n"/>
      <c r="S855" s="210" t="n"/>
      <c r="T855" s="210" t="n"/>
      <c r="U855" s="1" t="n"/>
      <c r="V855" s="18" t="n"/>
      <c r="W855" s="18" t="n"/>
      <c r="X855" s="1" t="n"/>
      <c r="Y855" s="210" t="n"/>
      <c r="Z855" s="1" t="n"/>
      <c r="AA855" s="18" t="n"/>
      <c r="AB855" s="212" t="n"/>
      <c r="AC855" s="1" t="n"/>
    </row>
    <row r="856">
      <c r="A856" s="1" t="n"/>
      <c r="B856" s="1" t="n"/>
      <c r="C856" s="1" t="n"/>
      <c r="D856" s="1" t="n"/>
      <c r="E856" s="1" t="n"/>
      <c r="F856" s="1" t="n"/>
      <c r="G856" s="1" t="n"/>
      <c r="H856" s="1" t="n"/>
      <c r="I856" s="1" t="n"/>
      <c r="J856" s="1" t="n"/>
      <c r="K856" s="18" t="n"/>
      <c r="L856" s="1" t="n"/>
      <c r="M856" s="1" t="n"/>
      <c r="N856" s="1" t="n"/>
      <c r="O856" s="1" t="n"/>
      <c r="P856" s="1" t="n"/>
      <c r="Q856" s="1" t="n"/>
      <c r="R856" s="1" t="n"/>
      <c r="S856" s="210" t="n"/>
      <c r="T856" s="210" t="n"/>
      <c r="U856" s="1" t="n"/>
      <c r="V856" s="18" t="n"/>
      <c r="W856" s="18" t="n"/>
      <c r="X856" s="1" t="n"/>
      <c r="Y856" s="210" t="n"/>
      <c r="Z856" s="1" t="n"/>
      <c r="AA856" s="18" t="n"/>
      <c r="AB856" s="212" t="n"/>
      <c r="AC856" s="1" t="n"/>
    </row>
    <row r="857">
      <c r="A857" s="1" t="n"/>
      <c r="B857" s="1" t="n"/>
      <c r="C857" s="1" t="n"/>
      <c r="D857" s="1" t="n"/>
      <c r="E857" s="1" t="n"/>
      <c r="F857" s="1" t="n"/>
      <c r="G857" s="1" t="n"/>
      <c r="H857" s="1" t="n"/>
      <c r="I857" s="1" t="n"/>
      <c r="J857" s="1" t="n"/>
      <c r="K857" s="18" t="n"/>
      <c r="L857" s="1" t="n"/>
      <c r="M857" s="1" t="n"/>
      <c r="N857" s="1" t="n"/>
      <c r="O857" s="1" t="n"/>
      <c r="P857" s="1" t="n"/>
      <c r="Q857" s="1" t="n"/>
      <c r="R857" s="1" t="n"/>
      <c r="S857" s="210" t="n"/>
      <c r="T857" s="210" t="n"/>
      <c r="U857" s="1" t="n"/>
      <c r="V857" s="18" t="n"/>
      <c r="W857" s="18" t="n"/>
      <c r="X857" s="1" t="n"/>
      <c r="Y857" s="210" t="n"/>
      <c r="Z857" s="1" t="n"/>
      <c r="AA857" s="18" t="n"/>
      <c r="AB857" s="212" t="n"/>
      <c r="AC857" s="1" t="n"/>
    </row>
    <row r="858">
      <c r="A858" s="1" t="n"/>
      <c r="B858" s="1" t="n"/>
      <c r="C858" s="1" t="n"/>
      <c r="D858" s="1" t="n"/>
      <c r="E858" s="1" t="n"/>
      <c r="F858" s="1" t="n"/>
      <c r="G858" s="1" t="n"/>
      <c r="H858" s="1" t="n"/>
      <c r="I858" s="1" t="n"/>
      <c r="J858" s="1" t="n"/>
      <c r="K858" s="18" t="n"/>
      <c r="L858" s="1" t="n"/>
      <c r="M858" s="1" t="n"/>
      <c r="N858" s="1" t="n"/>
      <c r="O858" s="1" t="n"/>
      <c r="P858" s="1" t="n"/>
      <c r="Q858" s="1" t="n"/>
      <c r="R858" s="1" t="n"/>
      <c r="S858" s="210" t="n"/>
      <c r="T858" s="210" t="n"/>
      <c r="U858" s="1" t="n"/>
      <c r="V858" s="18" t="n"/>
      <c r="W858" s="18" t="n"/>
      <c r="X858" s="1" t="n"/>
      <c r="Y858" s="210" t="n"/>
      <c r="Z858" s="1" t="n"/>
      <c r="AA858" s="18" t="n"/>
      <c r="AB858" s="212" t="n"/>
      <c r="AC858" s="1" t="n"/>
    </row>
    <row r="859">
      <c r="A859" s="1" t="n"/>
      <c r="B859" s="1" t="n"/>
      <c r="C859" s="1" t="n"/>
      <c r="D859" s="1" t="n"/>
      <c r="E859" s="1" t="n"/>
      <c r="F859" s="1" t="n"/>
      <c r="G859" s="1" t="n"/>
      <c r="H859" s="1" t="n"/>
      <c r="I859" s="1" t="n"/>
      <c r="J859" s="1" t="n"/>
      <c r="K859" s="18" t="n"/>
      <c r="L859" s="1" t="n"/>
      <c r="M859" s="1" t="n"/>
      <c r="N859" s="1" t="n"/>
      <c r="O859" s="1" t="n"/>
      <c r="P859" s="1" t="n"/>
      <c r="Q859" s="1" t="n"/>
      <c r="R859" s="1" t="n"/>
      <c r="S859" s="210" t="n"/>
      <c r="T859" s="210" t="n"/>
      <c r="U859" s="1" t="n"/>
      <c r="V859" s="18" t="n"/>
      <c r="W859" s="18" t="n"/>
      <c r="X859" s="1" t="n"/>
      <c r="Y859" s="210" t="n"/>
      <c r="Z859" s="1" t="n"/>
      <c r="AA859" s="18" t="n"/>
      <c r="AB859" s="212" t="n"/>
      <c r="AC859" s="1" t="n"/>
    </row>
    <row r="860">
      <c r="A860" s="1" t="n"/>
      <c r="B860" s="1" t="n"/>
      <c r="C860" s="1" t="n"/>
      <c r="D860" s="1" t="n"/>
      <c r="E860" s="1" t="n"/>
      <c r="F860" s="1" t="n"/>
      <c r="G860" s="1" t="n"/>
      <c r="H860" s="1" t="n"/>
      <c r="I860" s="1" t="n"/>
      <c r="J860" s="1" t="n"/>
      <c r="K860" s="18" t="n"/>
      <c r="L860" s="1" t="n"/>
      <c r="M860" s="1" t="n"/>
      <c r="N860" s="1" t="n"/>
      <c r="O860" s="1" t="n"/>
      <c r="P860" s="1" t="n"/>
      <c r="Q860" s="1" t="n"/>
      <c r="R860" s="1" t="n"/>
      <c r="S860" s="210" t="n"/>
      <c r="T860" s="210" t="n"/>
      <c r="U860" s="1" t="n"/>
      <c r="V860" s="18" t="n"/>
      <c r="W860" s="18" t="n"/>
      <c r="X860" s="1" t="n"/>
      <c r="Y860" s="210" t="n"/>
      <c r="Z860" s="1" t="n"/>
      <c r="AA860" s="18" t="n"/>
      <c r="AB860" s="212" t="n"/>
      <c r="AC860" s="1" t="n"/>
    </row>
    <row r="861">
      <c r="A861" s="1" t="n"/>
      <c r="B861" s="1" t="n"/>
      <c r="C861" s="1" t="n"/>
      <c r="D861" s="1" t="n"/>
      <c r="E861" s="1" t="n"/>
      <c r="F861" s="1" t="n"/>
      <c r="G861" s="1" t="n"/>
      <c r="H861" s="1" t="n"/>
      <c r="I861" s="1" t="n"/>
      <c r="J861" s="1" t="n"/>
      <c r="K861" s="18" t="n"/>
      <c r="L861" s="1" t="n"/>
      <c r="M861" s="1" t="n"/>
      <c r="N861" s="1" t="n"/>
      <c r="O861" s="1" t="n"/>
      <c r="P861" s="1" t="n"/>
      <c r="Q861" s="1" t="n"/>
      <c r="R861" s="1" t="n"/>
      <c r="S861" s="210" t="n"/>
      <c r="T861" s="210" t="n"/>
      <c r="U861" s="1" t="n"/>
      <c r="V861" s="18" t="n"/>
      <c r="W861" s="18" t="n"/>
      <c r="X861" s="1" t="n"/>
      <c r="Y861" s="210" t="n"/>
      <c r="Z861" s="1" t="n"/>
      <c r="AA861" s="18" t="n"/>
      <c r="AB861" s="212" t="n"/>
      <c r="AC861" s="1" t="n"/>
    </row>
    <row r="862">
      <c r="A862" s="1" t="n"/>
      <c r="B862" s="1" t="n"/>
      <c r="C862" s="1" t="n"/>
      <c r="D862" s="1" t="n"/>
      <c r="E862" s="1" t="n"/>
      <c r="F862" s="1" t="n"/>
      <c r="G862" s="1" t="n"/>
      <c r="H862" s="1" t="n"/>
      <c r="I862" s="1" t="n"/>
      <c r="J862" s="1" t="n"/>
      <c r="K862" s="18" t="n"/>
      <c r="L862" s="1" t="n"/>
      <c r="M862" s="1" t="n"/>
      <c r="N862" s="1" t="n"/>
      <c r="O862" s="1" t="n"/>
      <c r="P862" s="1" t="n"/>
      <c r="Q862" s="1" t="n"/>
      <c r="R862" s="1" t="n"/>
      <c r="S862" s="210" t="n"/>
      <c r="T862" s="210" t="n"/>
      <c r="U862" s="1" t="n"/>
      <c r="V862" s="18" t="n"/>
      <c r="W862" s="18" t="n"/>
      <c r="X862" s="1" t="n"/>
      <c r="Y862" s="210" t="n"/>
      <c r="Z862" s="1" t="n"/>
      <c r="AA862" s="18" t="n"/>
      <c r="AB862" s="212" t="n"/>
      <c r="AC862" s="1" t="n"/>
    </row>
    <row r="863">
      <c r="A863" s="1" t="n"/>
      <c r="B863" s="1" t="n"/>
      <c r="C863" s="1" t="n"/>
      <c r="D863" s="1" t="n"/>
      <c r="E863" s="1" t="n"/>
      <c r="F863" s="1" t="n"/>
      <c r="G863" s="1" t="n"/>
      <c r="H863" s="1" t="n"/>
      <c r="I863" s="1" t="n"/>
      <c r="J863" s="1" t="n"/>
      <c r="K863" s="18" t="n"/>
      <c r="L863" s="1" t="n"/>
      <c r="M863" s="1" t="n"/>
      <c r="N863" s="1" t="n"/>
      <c r="O863" s="1" t="n"/>
      <c r="P863" s="1" t="n"/>
      <c r="Q863" s="1" t="n"/>
      <c r="R863" s="1" t="n"/>
      <c r="S863" s="210" t="n"/>
      <c r="T863" s="210" t="n"/>
      <c r="U863" s="1" t="n"/>
      <c r="V863" s="18" t="n"/>
      <c r="W863" s="18" t="n"/>
      <c r="X863" s="1" t="n"/>
      <c r="Y863" s="210" t="n"/>
      <c r="Z863" s="1" t="n"/>
      <c r="AA863" s="18" t="n"/>
      <c r="AB863" s="212" t="n"/>
      <c r="AC863" s="1" t="n"/>
    </row>
    <row r="864">
      <c r="A864" s="1" t="n"/>
      <c r="B864" s="1" t="n"/>
      <c r="C864" s="1" t="n"/>
      <c r="D864" s="1" t="n"/>
      <c r="E864" s="1" t="n"/>
      <c r="F864" s="1" t="n"/>
      <c r="G864" s="1" t="n"/>
      <c r="H864" s="1" t="n"/>
      <c r="I864" s="1" t="n"/>
      <c r="J864" s="1" t="n"/>
      <c r="K864" s="18" t="n"/>
      <c r="L864" s="1" t="n"/>
      <c r="M864" s="1" t="n"/>
      <c r="N864" s="1" t="n"/>
      <c r="O864" s="1" t="n"/>
      <c r="P864" s="1" t="n"/>
      <c r="Q864" s="1" t="n"/>
      <c r="R864" s="1" t="n"/>
      <c r="S864" s="210" t="n"/>
      <c r="T864" s="210" t="n"/>
      <c r="U864" s="1" t="n"/>
      <c r="V864" s="18" t="n"/>
      <c r="W864" s="18" t="n"/>
      <c r="X864" s="1" t="n"/>
      <c r="Y864" s="210" t="n"/>
      <c r="Z864" s="1" t="n"/>
      <c r="AA864" s="18" t="n"/>
      <c r="AB864" s="212" t="n"/>
      <c r="AC864" s="1" t="n"/>
    </row>
    <row r="865">
      <c r="A865" s="1" t="n"/>
      <c r="B865" s="1" t="n"/>
      <c r="C865" s="1" t="n"/>
      <c r="D865" s="1" t="n"/>
      <c r="E865" s="1" t="n"/>
      <c r="F865" s="1" t="n"/>
      <c r="G865" s="1" t="n"/>
      <c r="H865" s="1" t="n"/>
      <c r="I865" s="1" t="n"/>
      <c r="J865" s="1" t="n"/>
      <c r="K865" s="18" t="n"/>
      <c r="L865" s="1" t="n"/>
      <c r="M865" s="1" t="n"/>
      <c r="N865" s="1" t="n"/>
      <c r="O865" s="1" t="n"/>
      <c r="P865" s="1" t="n"/>
      <c r="Q865" s="1" t="n"/>
      <c r="R865" s="1" t="n"/>
      <c r="S865" s="210" t="n"/>
      <c r="T865" s="210" t="n"/>
      <c r="U865" s="1" t="n"/>
      <c r="V865" s="18" t="n"/>
      <c r="W865" s="18" t="n"/>
      <c r="X865" s="1" t="n"/>
      <c r="Y865" s="210" t="n"/>
      <c r="Z865" s="1" t="n"/>
      <c r="AA865" s="18" t="n"/>
      <c r="AB865" s="212" t="n"/>
      <c r="AC865" s="1" t="n"/>
    </row>
    <row r="866">
      <c r="A866" s="1" t="n"/>
      <c r="B866" s="1" t="n"/>
      <c r="C866" s="1" t="n"/>
      <c r="D866" s="1" t="n"/>
      <c r="E866" s="1" t="n"/>
      <c r="F866" s="1" t="n"/>
      <c r="G866" s="1" t="n"/>
      <c r="H866" s="1" t="n"/>
      <c r="I866" s="1" t="n"/>
      <c r="J866" s="1" t="n"/>
      <c r="K866" s="18" t="n"/>
      <c r="L866" s="1" t="n"/>
      <c r="M866" s="1" t="n"/>
      <c r="N866" s="1" t="n"/>
      <c r="O866" s="1" t="n"/>
      <c r="P866" s="1" t="n"/>
      <c r="Q866" s="1" t="n"/>
      <c r="R866" s="1" t="n"/>
      <c r="S866" s="210" t="n"/>
      <c r="T866" s="210" t="n"/>
      <c r="U866" s="1" t="n"/>
      <c r="V866" s="18" t="n"/>
      <c r="W866" s="18" t="n"/>
      <c r="X866" s="1" t="n"/>
      <c r="Y866" s="210" t="n"/>
      <c r="Z866" s="1" t="n"/>
      <c r="AA866" s="18" t="n"/>
      <c r="AB866" s="212" t="n"/>
      <c r="AC866" s="1" t="n"/>
    </row>
    <row r="867">
      <c r="A867" s="1" t="n"/>
      <c r="B867" s="1" t="n"/>
      <c r="C867" s="1" t="n"/>
      <c r="D867" s="1" t="n"/>
      <c r="E867" s="1" t="n"/>
      <c r="F867" s="1" t="n"/>
      <c r="G867" s="1" t="n"/>
      <c r="H867" s="1" t="n"/>
      <c r="I867" s="1" t="n"/>
      <c r="J867" s="1" t="n"/>
      <c r="K867" s="18" t="n"/>
      <c r="L867" s="1" t="n"/>
      <c r="M867" s="1" t="n"/>
      <c r="N867" s="1" t="n"/>
      <c r="O867" s="1" t="n"/>
      <c r="P867" s="1" t="n"/>
      <c r="Q867" s="1" t="n"/>
      <c r="R867" s="1" t="n"/>
      <c r="S867" s="210" t="n"/>
      <c r="T867" s="210" t="n"/>
      <c r="U867" s="1" t="n"/>
      <c r="V867" s="18" t="n"/>
      <c r="W867" s="18" t="n"/>
      <c r="X867" s="1" t="n"/>
      <c r="Y867" s="210" t="n"/>
      <c r="Z867" s="1" t="n"/>
      <c r="AA867" s="18" t="n"/>
      <c r="AB867" s="212" t="n"/>
      <c r="AC867" s="1" t="n"/>
    </row>
    <row r="868">
      <c r="A868" s="1" t="n"/>
      <c r="B868" s="1" t="n"/>
      <c r="C868" s="1" t="n"/>
      <c r="D868" s="1" t="n"/>
      <c r="E868" s="1" t="n"/>
      <c r="F868" s="1" t="n"/>
      <c r="G868" s="1" t="n"/>
      <c r="H868" s="1" t="n"/>
      <c r="I868" s="1" t="n"/>
      <c r="J868" s="1" t="n"/>
      <c r="K868" s="18" t="n"/>
      <c r="L868" s="1" t="n"/>
      <c r="M868" s="1" t="n"/>
      <c r="N868" s="1" t="n"/>
      <c r="O868" s="1" t="n"/>
      <c r="P868" s="1" t="n"/>
      <c r="Q868" s="1" t="n"/>
      <c r="R868" s="1" t="n"/>
      <c r="S868" s="210" t="n"/>
      <c r="T868" s="210" t="n"/>
      <c r="U868" s="1" t="n"/>
      <c r="V868" s="18" t="n"/>
      <c r="W868" s="18" t="n"/>
      <c r="X868" s="1" t="n"/>
      <c r="Y868" s="210" t="n"/>
      <c r="Z868" s="1" t="n"/>
      <c r="AA868" s="18" t="n"/>
      <c r="AB868" s="212" t="n"/>
      <c r="AC868" s="1" t="n"/>
    </row>
    <row r="869">
      <c r="A869" s="1" t="n"/>
      <c r="B869" s="1" t="n"/>
      <c r="C869" s="1" t="n"/>
      <c r="D869" s="1" t="n"/>
      <c r="E869" s="1" t="n"/>
      <c r="F869" s="1" t="n"/>
      <c r="G869" s="1" t="n"/>
      <c r="H869" s="1" t="n"/>
      <c r="I869" s="1" t="n"/>
      <c r="J869" s="1" t="n"/>
      <c r="K869" s="18" t="n"/>
      <c r="L869" s="1" t="n"/>
      <c r="M869" s="1" t="n"/>
      <c r="N869" s="1" t="n"/>
      <c r="O869" s="1" t="n"/>
      <c r="P869" s="1" t="n"/>
      <c r="Q869" s="1" t="n"/>
      <c r="R869" s="1" t="n"/>
      <c r="S869" s="210" t="n"/>
      <c r="T869" s="210" t="n"/>
      <c r="U869" s="1" t="n"/>
      <c r="V869" s="18" t="n"/>
      <c r="W869" s="18" t="n"/>
      <c r="X869" s="1" t="n"/>
      <c r="Y869" s="210" t="n"/>
      <c r="Z869" s="1" t="n"/>
      <c r="AA869" s="18" t="n"/>
      <c r="AB869" s="212" t="n"/>
      <c r="AC869" s="1" t="n"/>
    </row>
    <row r="870">
      <c r="A870" s="1" t="n"/>
      <c r="B870" s="1" t="n"/>
      <c r="C870" s="1" t="n"/>
      <c r="D870" s="1" t="n"/>
      <c r="E870" s="1" t="n"/>
      <c r="F870" s="1" t="n"/>
      <c r="G870" s="1" t="n"/>
      <c r="H870" s="1" t="n"/>
      <c r="I870" s="1" t="n"/>
      <c r="J870" s="1" t="n"/>
      <c r="K870" s="18" t="n"/>
      <c r="L870" s="1" t="n"/>
      <c r="M870" s="1" t="n"/>
      <c r="N870" s="1" t="n"/>
      <c r="O870" s="1" t="n"/>
      <c r="P870" s="1" t="n"/>
      <c r="Q870" s="1" t="n"/>
      <c r="R870" s="1" t="n"/>
      <c r="S870" s="210" t="n"/>
      <c r="T870" s="210" t="n"/>
      <c r="U870" s="1" t="n"/>
      <c r="V870" s="18" t="n"/>
      <c r="W870" s="18" t="n"/>
      <c r="X870" s="1" t="n"/>
      <c r="Y870" s="210" t="n"/>
      <c r="Z870" s="1" t="n"/>
      <c r="AA870" s="18" t="n"/>
      <c r="AB870" s="212" t="n"/>
      <c r="AC870" s="1" t="n"/>
    </row>
    <row r="871">
      <c r="A871" s="1" t="n"/>
      <c r="B871" s="1" t="n"/>
      <c r="C871" s="1" t="n"/>
      <c r="D871" s="1" t="n"/>
      <c r="E871" s="1" t="n"/>
      <c r="F871" s="1" t="n"/>
      <c r="G871" s="1" t="n"/>
      <c r="H871" s="1" t="n"/>
      <c r="I871" s="1" t="n"/>
      <c r="J871" s="1" t="n"/>
      <c r="K871" s="18" t="n"/>
      <c r="L871" s="1" t="n"/>
      <c r="M871" s="1" t="n"/>
      <c r="N871" s="1" t="n"/>
      <c r="O871" s="1" t="n"/>
      <c r="P871" s="1" t="n"/>
      <c r="Q871" s="1" t="n"/>
      <c r="R871" s="1" t="n"/>
      <c r="S871" s="210" t="n"/>
      <c r="T871" s="210" t="n"/>
      <c r="U871" s="1" t="n"/>
      <c r="V871" s="18" t="n"/>
      <c r="W871" s="18" t="n"/>
      <c r="X871" s="1" t="n"/>
      <c r="Y871" s="210" t="n"/>
      <c r="Z871" s="1" t="n"/>
      <c r="AA871" s="18" t="n"/>
      <c r="AB871" s="212" t="n"/>
      <c r="AC871" s="1" t="n"/>
    </row>
    <row r="872">
      <c r="A872" s="1" t="n"/>
      <c r="B872" s="1" t="n"/>
      <c r="C872" s="1" t="n"/>
      <c r="D872" s="1" t="n"/>
      <c r="E872" s="1" t="n"/>
      <c r="F872" s="1" t="n"/>
      <c r="G872" s="1" t="n"/>
      <c r="H872" s="1" t="n"/>
      <c r="I872" s="1" t="n"/>
      <c r="J872" s="1" t="n"/>
      <c r="K872" s="18" t="n"/>
      <c r="L872" s="1" t="n"/>
      <c r="M872" s="1" t="n"/>
      <c r="N872" s="1" t="n"/>
      <c r="O872" s="1" t="n"/>
      <c r="P872" s="1" t="n"/>
      <c r="Q872" s="1" t="n"/>
      <c r="R872" s="1" t="n"/>
      <c r="S872" s="210" t="n"/>
      <c r="T872" s="210" t="n"/>
      <c r="U872" s="1" t="n"/>
      <c r="V872" s="18" t="n"/>
      <c r="W872" s="18" t="n"/>
      <c r="X872" s="1" t="n"/>
      <c r="Y872" s="210" t="n"/>
      <c r="Z872" s="1" t="n"/>
      <c r="AA872" s="18" t="n"/>
      <c r="AB872" s="212" t="n"/>
      <c r="AC872" s="1" t="n"/>
    </row>
    <row r="873">
      <c r="A873" s="1" t="n"/>
      <c r="B873" s="1" t="n"/>
      <c r="C873" s="1" t="n"/>
      <c r="D873" s="1" t="n"/>
      <c r="E873" s="1" t="n"/>
      <c r="F873" s="1" t="n"/>
      <c r="G873" s="1" t="n"/>
      <c r="H873" s="1" t="n"/>
      <c r="I873" s="1" t="n"/>
      <c r="J873" s="1" t="n"/>
      <c r="K873" s="18" t="n"/>
      <c r="L873" s="1" t="n"/>
      <c r="M873" s="1" t="n"/>
      <c r="N873" s="1" t="n"/>
      <c r="O873" s="1" t="n"/>
      <c r="P873" s="1" t="n"/>
      <c r="Q873" s="1" t="n"/>
      <c r="R873" s="1" t="n"/>
      <c r="S873" s="210" t="n"/>
      <c r="T873" s="210" t="n"/>
      <c r="U873" s="1" t="n"/>
      <c r="V873" s="18" t="n"/>
      <c r="W873" s="18" t="n"/>
      <c r="X873" s="1" t="n"/>
      <c r="Y873" s="210" t="n"/>
      <c r="Z873" s="1" t="n"/>
      <c r="AA873" s="18" t="n"/>
      <c r="AB873" s="212" t="n"/>
      <c r="AC873" s="1" t="n"/>
    </row>
    <row r="874">
      <c r="A874" s="1" t="n"/>
      <c r="B874" s="1" t="n"/>
      <c r="C874" s="1" t="n"/>
      <c r="D874" s="1" t="n"/>
      <c r="E874" s="1" t="n"/>
      <c r="F874" s="1" t="n"/>
      <c r="G874" s="1" t="n"/>
      <c r="H874" s="1" t="n"/>
      <c r="I874" s="1" t="n"/>
      <c r="J874" s="1" t="n"/>
      <c r="K874" s="18" t="n"/>
      <c r="L874" s="1" t="n"/>
      <c r="M874" s="1" t="n"/>
      <c r="N874" s="1" t="n"/>
      <c r="O874" s="1" t="n"/>
      <c r="P874" s="1" t="n"/>
      <c r="Q874" s="1" t="n"/>
      <c r="R874" s="1" t="n"/>
      <c r="S874" s="210" t="n"/>
      <c r="T874" s="210" t="n"/>
      <c r="U874" s="1" t="n"/>
      <c r="V874" s="18" t="n"/>
      <c r="W874" s="18" t="n"/>
      <c r="X874" s="1" t="n"/>
      <c r="Y874" s="210" t="n"/>
      <c r="Z874" s="1" t="n"/>
      <c r="AA874" s="18" t="n"/>
      <c r="AB874" s="212" t="n"/>
      <c r="AC874" s="1" t="n"/>
    </row>
    <row r="875">
      <c r="A875" s="1" t="n"/>
      <c r="B875" s="1" t="n"/>
      <c r="C875" s="1" t="n"/>
      <c r="D875" s="1" t="n"/>
      <c r="E875" s="1" t="n"/>
      <c r="F875" s="1" t="n"/>
      <c r="G875" s="1" t="n"/>
      <c r="H875" s="1" t="n"/>
      <c r="I875" s="1" t="n"/>
      <c r="J875" s="1" t="n"/>
      <c r="K875" s="18" t="n"/>
      <c r="L875" s="1" t="n"/>
      <c r="M875" s="1" t="n"/>
      <c r="N875" s="1" t="n"/>
      <c r="O875" s="1" t="n"/>
      <c r="P875" s="1" t="n"/>
      <c r="Q875" s="1" t="n"/>
      <c r="R875" s="1" t="n"/>
      <c r="S875" s="210" t="n"/>
      <c r="T875" s="210" t="n"/>
      <c r="U875" s="1" t="n"/>
      <c r="V875" s="18" t="n"/>
      <c r="W875" s="18" t="n"/>
      <c r="X875" s="1" t="n"/>
      <c r="Y875" s="210" t="n"/>
      <c r="Z875" s="1" t="n"/>
      <c r="AA875" s="18" t="n"/>
      <c r="AB875" s="212" t="n"/>
      <c r="AC875" s="1" t="n"/>
    </row>
    <row r="876">
      <c r="A876" s="1" t="n"/>
      <c r="B876" s="1" t="n"/>
      <c r="C876" s="1" t="n"/>
      <c r="D876" s="1" t="n"/>
      <c r="E876" s="1" t="n"/>
      <c r="F876" s="1" t="n"/>
      <c r="G876" s="1" t="n"/>
      <c r="H876" s="1" t="n"/>
      <c r="I876" s="1" t="n"/>
      <c r="J876" s="1" t="n"/>
      <c r="K876" s="18" t="n"/>
      <c r="L876" s="1" t="n"/>
      <c r="M876" s="1" t="n"/>
      <c r="N876" s="1" t="n"/>
      <c r="O876" s="1" t="n"/>
      <c r="P876" s="1" t="n"/>
      <c r="Q876" s="1" t="n"/>
      <c r="R876" s="1" t="n"/>
      <c r="S876" s="210" t="n"/>
      <c r="T876" s="210" t="n"/>
      <c r="U876" s="1" t="n"/>
      <c r="V876" s="18" t="n"/>
      <c r="W876" s="18" t="n"/>
      <c r="X876" s="1" t="n"/>
      <c r="Y876" s="210" t="n"/>
      <c r="Z876" s="1" t="n"/>
      <c r="AA876" s="18" t="n"/>
      <c r="AB876" s="212" t="n"/>
      <c r="AC876" s="1" t="n"/>
    </row>
    <row r="877">
      <c r="A877" s="1" t="n"/>
      <c r="B877" s="1" t="n"/>
      <c r="C877" s="1" t="n"/>
      <c r="D877" s="1" t="n"/>
      <c r="E877" s="1" t="n"/>
      <c r="F877" s="1" t="n"/>
      <c r="G877" s="1" t="n"/>
      <c r="H877" s="1" t="n"/>
      <c r="I877" s="1" t="n"/>
      <c r="J877" s="1" t="n"/>
      <c r="K877" s="18" t="n"/>
      <c r="L877" s="1" t="n"/>
      <c r="M877" s="1" t="n"/>
      <c r="N877" s="1" t="n"/>
      <c r="O877" s="1" t="n"/>
      <c r="P877" s="1" t="n"/>
      <c r="Q877" s="1" t="n"/>
      <c r="R877" s="1" t="n"/>
      <c r="S877" s="210" t="n"/>
      <c r="T877" s="210" t="n"/>
      <c r="U877" s="1" t="n"/>
      <c r="V877" s="18" t="n"/>
      <c r="W877" s="18" t="n"/>
      <c r="X877" s="1" t="n"/>
      <c r="Y877" s="210" t="n"/>
      <c r="Z877" s="1" t="n"/>
      <c r="AA877" s="18" t="n"/>
      <c r="AB877" s="212" t="n"/>
      <c r="AC877" s="1" t="n"/>
    </row>
    <row r="878">
      <c r="A878" s="1" t="n"/>
      <c r="B878" s="1" t="n"/>
      <c r="C878" s="1" t="n"/>
      <c r="D878" s="1" t="n"/>
      <c r="E878" s="1" t="n"/>
      <c r="F878" s="1" t="n"/>
      <c r="G878" s="1" t="n"/>
      <c r="H878" s="1" t="n"/>
      <c r="I878" s="1" t="n"/>
      <c r="J878" s="1" t="n"/>
      <c r="K878" s="18" t="n"/>
      <c r="L878" s="1" t="n"/>
      <c r="M878" s="1" t="n"/>
      <c r="N878" s="1" t="n"/>
      <c r="O878" s="1" t="n"/>
      <c r="P878" s="1" t="n"/>
      <c r="Q878" s="1" t="n"/>
      <c r="R878" s="1" t="n"/>
      <c r="S878" s="210" t="n"/>
      <c r="T878" s="210" t="n"/>
      <c r="U878" s="1" t="n"/>
      <c r="V878" s="18" t="n"/>
      <c r="W878" s="18" t="n"/>
      <c r="X878" s="1" t="n"/>
      <c r="Y878" s="210" t="n"/>
      <c r="Z878" s="1" t="n"/>
      <c r="AA878" s="18" t="n"/>
      <c r="AB878" s="212" t="n"/>
      <c r="AC878" s="1" t="n"/>
    </row>
    <row r="879">
      <c r="A879" s="1" t="n"/>
      <c r="B879" s="1" t="n"/>
      <c r="C879" s="1" t="n"/>
      <c r="D879" s="1" t="n"/>
      <c r="E879" s="1" t="n"/>
      <c r="F879" s="1" t="n"/>
      <c r="G879" s="1" t="n"/>
      <c r="H879" s="1" t="n"/>
      <c r="I879" s="1" t="n"/>
      <c r="J879" s="1" t="n"/>
      <c r="K879" s="18" t="n"/>
      <c r="L879" s="1" t="n"/>
      <c r="M879" s="1" t="n"/>
      <c r="N879" s="1" t="n"/>
      <c r="O879" s="1" t="n"/>
      <c r="P879" s="1" t="n"/>
      <c r="Q879" s="1" t="n"/>
      <c r="R879" s="1" t="n"/>
      <c r="S879" s="210" t="n"/>
      <c r="T879" s="210" t="n"/>
      <c r="U879" s="1" t="n"/>
      <c r="V879" s="18" t="n"/>
      <c r="W879" s="18" t="n"/>
      <c r="X879" s="1" t="n"/>
      <c r="Y879" s="210" t="n"/>
      <c r="Z879" s="1" t="n"/>
      <c r="AA879" s="18" t="n"/>
      <c r="AB879" s="212" t="n"/>
      <c r="AC879" s="1" t="n"/>
    </row>
    <row r="880">
      <c r="A880" s="1" t="n"/>
      <c r="B880" s="1" t="n"/>
      <c r="C880" s="1" t="n"/>
      <c r="D880" s="1" t="n"/>
      <c r="E880" s="1" t="n"/>
      <c r="F880" s="1" t="n"/>
      <c r="G880" s="1" t="n"/>
      <c r="H880" s="1" t="n"/>
      <c r="I880" s="1" t="n"/>
      <c r="J880" s="1" t="n"/>
      <c r="K880" s="18" t="n"/>
      <c r="L880" s="1" t="n"/>
      <c r="M880" s="1" t="n"/>
      <c r="N880" s="1" t="n"/>
      <c r="O880" s="1" t="n"/>
      <c r="P880" s="1" t="n"/>
      <c r="Q880" s="1" t="n"/>
      <c r="R880" s="1" t="n"/>
      <c r="S880" s="210" t="n"/>
      <c r="T880" s="210" t="n"/>
      <c r="U880" s="1" t="n"/>
      <c r="V880" s="18" t="n"/>
      <c r="W880" s="18" t="n"/>
      <c r="X880" s="1" t="n"/>
      <c r="Y880" s="210" t="n"/>
      <c r="Z880" s="1" t="n"/>
      <c r="AA880" s="18" t="n"/>
      <c r="AB880" s="212" t="n"/>
      <c r="AC880" s="1" t="n"/>
    </row>
    <row r="881">
      <c r="A881" s="1" t="n"/>
      <c r="B881" s="1" t="n"/>
      <c r="C881" s="1" t="n"/>
      <c r="D881" s="1" t="n"/>
      <c r="E881" s="1" t="n"/>
      <c r="F881" s="1" t="n"/>
      <c r="G881" s="1" t="n"/>
      <c r="H881" s="1" t="n"/>
      <c r="I881" s="1" t="n"/>
      <c r="J881" s="1" t="n"/>
      <c r="K881" s="18" t="n"/>
      <c r="L881" s="1" t="n"/>
      <c r="M881" s="1" t="n"/>
      <c r="N881" s="1" t="n"/>
      <c r="O881" s="1" t="n"/>
      <c r="P881" s="1" t="n"/>
      <c r="Q881" s="1" t="n"/>
      <c r="R881" s="1" t="n"/>
      <c r="S881" s="210" t="n"/>
      <c r="T881" s="210" t="n"/>
      <c r="U881" s="1" t="n"/>
      <c r="V881" s="18" t="n"/>
      <c r="W881" s="18" t="n"/>
      <c r="X881" s="1" t="n"/>
      <c r="Y881" s="210" t="n"/>
      <c r="Z881" s="1" t="n"/>
      <c r="AA881" s="18" t="n"/>
      <c r="AB881" s="212" t="n"/>
      <c r="AC881" s="1" t="n"/>
    </row>
    <row r="882">
      <c r="A882" s="1" t="n"/>
      <c r="B882" s="1" t="n"/>
      <c r="C882" s="1" t="n"/>
      <c r="D882" s="1" t="n"/>
      <c r="E882" s="1" t="n"/>
      <c r="F882" s="1" t="n"/>
      <c r="G882" s="1" t="n"/>
      <c r="H882" s="1" t="n"/>
      <c r="I882" s="1" t="n"/>
      <c r="J882" s="1" t="n"/>
      <c r="K882" s="18" t="n"/>
      <c r="L882" s="1" t="n"/>
      <c r="M882" s="1" t="n"/>
      <c r="N882" s="1" t="n"/>
      <c r="O882" s="1" t="n"/>
      <c r="P882" s="1" t="n"/>
      <c r="Q882" s="1" t="n"/>
      <c r="R882" s="1" t="n"/>
      <c r="S882" s="210" t="n"/>
      <c r="T882" s="210" t="n"/>
      <c r="U882" s="1" t="n"/>
      <c r="V882" s="18" t="n"/>
      <c r="W882" s="18" t="n"/>
      <c r="X882" s="1" t="n"/>
      <c r="Y882" s="210" t="n"/>
      <c r="Z882" s="1" t="n"/>
      <c r="AA882" s="18" t="n"/>
      <c r="AB882" s="212" t="n"/>
      <c r="AC882" s="1" t="n"/>
    </row>
    <row r="883">
      <c r="A883" s="1" t="n"/>
      <c r="B883" s="1" t="n"/>
      <c r="C883" s="1" t="n"/>
      <c r="D883" s="1" t="n"/>
      <c r="E883" s="1" t="n"/>
      <c r="F883" s="1" t="n"/>
      <c r="G883" s="1" t="n"/>
      <c r="H883" s="1" t="n"/>
      <c r="I883" s="1" t="n"/>
      <c r="J883" s="1" t="n"/>
      <c r="K883" s="18" t="n"/>
      <c r="L883" s="1" t="n"/>
      <c r="M883" s="1" t="n"/>
      <c r="N883" s="1" t="n"/>
      <c r="O883" s="1" t="n"/>
      <c r="P883" s="1" t="n"/>
      <c r="Q883" s="1" t="n"/>
      <c r="R883" s="1" t="n"/>
      <c r="S883" s="210" t="n"/>
      <c r="T883" s="210" t="n"/>
      <c r="U883" s="1" t="n"/>
      <c r="V883" s="18" t="n"/>
      <c r="W883" s="18" t="n"/>
      <c r="X883" s="1" t="n"/>
      <c r="Y883" s="210" t="n"/>
      <c r="Z883" s="1" t="n"/>
      <c r="AA883" s="18" t="n"/>
      <c r="AB883" s="212" t="n"/>
      <c r="AC883" s="1" t="n"/>
    </row>
    <row r="884">
      <c r="A884" s="1" t="n"/>
      <c r="B884" s="1" t="n"/>
      <c r="C884" s="1" t="n"/>
      <c r="D884" s="1" t="n"/>
      <c r="E884" s="1" t="n"/>
      <c r="F884" s="1" t="n"/>
      <c r="G884" s="1" t="n"/>
      <c r="H884" s="1" t="n"/>
      <c r="I884" s="1" t="n"/>
      <c r="J884" s="1" t="n"/>
      <c r="K884" s="18" t="n"/>
      <c r="L884" s="1" t="n"/>
      <c r="M884" s="1" t="n"/>
      <c r="N884" s="1" t="n"/>
      <c r="O884" s="1" t="n"/>
      <c r="P884" s="1" t="n"/>
      <c r="Q884" s="1" t="n"/>
      <c r="R884" s="1" t="n"/>
      <c r="S884" s="210" t="n"/>
      <c r="T884" s="210" t="n"/>
      <c r="U884" s="1" t="n"/>
      <c r="V884" s="18" t="n"/>
      <c r="W884" s="18" t="n"/>
      <c r="X884" s="1" t="n"/>
      <c r="Y884" s="210" t="n"/>
      <c r="Z884" s="1" t="n"/>
      <c r="AA884" s="18" t="n"/>
      <c r="AB884" s="212" t="n"/>
      <c r="AC884" s="1" t="n"/>
    </row>
    <row r="885">
      <c r="A885" s="1" t="n"/>
      <c r="B885" s="1" t="n"/>
      <c r="C885" s="1" t="n"/>
      <c r="D885" s="1" t="n"/>
      <c r="E885" s="1" t="n"/>
      <c r="F885" s="1" t="n"/>
      <c r="G885" s="1" t="n"/>
      <c r="H885" s="1" t="n"/>
      <c r="I885" s="1" t="n"/>
      <c r="J885" s="1" t="n"/>
      <c r="K885" s="18" t="n"/>
      <c r="L885" s="1" t="n"/>
      <c r="M885" s="1" t="n"/>
      <c r="N885" s="1" t="n"/>
      <c r="O885" s="1" t="n"/>
      <c r="P885" s="1" t="n"/>
      <c r="Q885" s="1" t="n"/>
      <c r="R885" s="1" t="n"/>
      <c r="S885" s="210" t="n"/>
      <c r="T885" s="210" t="n"/>
      <c r="U885" s="1" t="n"/>
      <c r="V885" s="18" t="n"/>
      <c r="W885" s="18" t="n"/>
      <c r="X885" s="1" t="n"/>
      <c r="Y885" s="210" t="n"/>
      <c r="Z885" s="1" t="n"/>
      <c r="AA885" s="18" t="n"/>
      <c r="AB885" s="212" t="n"/>
      <c r="AC885" s="1" t="n"/>
    </row>
    <row r="886">
      <c r="A886" s="1" t="n"/>
      <c r="B886" s="1" t="n"/>
      <c r="C886" s="1" t="n"/>
      <c r="D886" s="1" t="n"/>
      <c r="E886" s="1" t="n"/>
      <c r="F886" s="1" t="n"/>
      <c r="G886" s="1" t="n"/>
      <c r="H886" s="1" t="n"/>
      <c r="I886" s="1" t="n"/>
      <c r="J886" s="1" t="n"/>
      <c r="K886" s="18" t="n"/>
      <c r="L886" s="1" t="n"/>
      <c r="M886" s="1" t="n"/>
      <c r="N886" s="1" t="n"/>
      <c r="O886" s="1" t="n"/>
      <c r="P886" s="1" t="n"/>
      <c r="Q886" s="1" t="n"/>
      <c r="R886" s="1" t="n"/>
      <c r="S886" s="210" t="n"/>
      <c r="T886" s="210" t="n"/>
      <c r="U886" s="1" t="n"/>
      <c r="V886" s="18" t="n"/>
      <c r="W886" s="18" t="n"/>
      <c r="X886" s="1" t="n"/>
      <c r="Y886" s="210" t="n"/>
      <c r="Z886" s="1" t="n"/>
      <c r="AA886" s="18" t="n"/>
      <c r="AB886" s="212" t="n"/>
      <c r="AC886" s="1" t="n"/>
    </row>
    <row r="887">
      <c r="A887" s="1" t="n"/>
      <c r="B887" s="1" t="n"/>
      <c r="C887" s="1" t="n"/>
      <c r="D887" s="1" t="n"/>
      <c r="E887" s="1" t="n"/>
      <c r="F887" s="1" t="n"/>
      <c r="G887" s="1" t="n"/>
      <c r="H887" s="1" t="n"/>
      <c r="I887" s="1" t="n"/>
      <c r="J887" s="1" t="n"/>
      <c r="K887" s="18" t="n"/>
      <c r="L887" s="1" t="n"/>
      <c r="M887" s="1" t="n"/>
      <c r="N887" s="1" t="n"/>
      <c r="O887" s="1" t="n"/>
      <c r="P887" s="1" t="n"/>
      <c r="Q887" s="1" t="n"/>
      <c r="R887" s="1" t="n"/>
      <c r="S887" s="210" t="n"/>
      <c r="T887" s="210" t="n"/>
      <c r="U887" s="1" t="n"/>
      <c r="V887" s="18" t="n"/>
      <c r="W887" s="18" t="n"/>
      <c r="X887" s="1" t="n"/>
      <c r="Y887" s="210" t="n"/>
      <c r="Z887" s="1" t="n"/>
      <c r="AA887" s="18" t="n"/>
      <c r="AB887" s="212" t="n"/>
      <c r="AC887" s="1" t="n"/>
    </row>
    <row r="888">
      <c r="A888" s="1" t="n"/>
      <c r="B888" s="1" t="n"/>
      <c r="C888" s="1" t="n"/>
      <c r="D888" s="1" t="n"/>
      <c r="E888" s="1" t="n"/>
      <c r="F888" s="1" t="n"/>
      <c r="G888" s="1" t="n"/>
      <c r="H888" s="1" t="n"/>
      <c r="I888" s="1" t="n"/>
      <c r="J888" s="1" t="n"/>
      <c r="K888" s="18" t="n"/>
      <c r="L888" s="1" t="n"/>
      <c r="M888" s="1" t="n"/>
      <c r="N888" s="1" t="n"/>
      <c r="O888" s="1" t="n"/>
      <c r="P888" s="1" t="n"/>
      <c r="Q888" s="1" t="n"/>
      <c r="R888" s="1" t="n"/>
      <c r="S888" s="210" t="n"/>
      <c r="T888" s="210" t="n"/>
      <c r="U888" s="1" t="n"/>
      <c r="V888" s="18" t="n"/>
      <c r="W888" s="18" t="n"/>
      <c r="X888" s="1" t="n"/>
      <c r="Y888" s="210" t="n"/>
      <c r="Z888" s="1" t="n"/>
      <c r="AA888" s="18" t="n"/>
      <c r="AB888" s="212" t="n"/>
      <c r="AC888" s="1" t="n"/>
    </row>
    <row r="889">
      <c r="A889" s="1" t="n"/>
      <c r="B889" s="1" t="n"/>
      <c r="C889" s="1" t="n"/>
      <c r="D889" s="1" t="n"/>
      <c r="E889" s="1" t="n"/>
      <c r="F889" s="1" t="n"/>
      <c r="G889" s="1" t="n"/>
      <c r="H889" s="1" t="n"/>
      <c r="I889" s="1" t="n"/>
      <c r="J889" s="1" t="n"/>
      <c r="K889" s="18" t="n"/>
      <c r="L889" s="1" t="n"/>
      <c r="M889" s="1" t="n"/>
      <c r="N889" s="1" t="n"/>
      <c r="O889" s="1" t="n"/>
      <c r="P889" s="1" t="n"/>
      <c r="Q889" s="1" t="n"/>
      <c r="R889" s="1" t="n"/>
      <c r="S889" s="210" t="n"/>
      <c r="T889" s="210" t="n"/>
      <c r="U889" s="1" t="n"/>
      <c r="V889" s="18" t="n"/>
      <c r="W889" s="18" t="n"/>
      <c r="X889" s="1" t="n"/>
      <c r="Y889" s="210" t="n"/>
      <c r="Z889" s="1" t="n"/>
      <c r="AA889" s="18" t="n"/>
      <c r="AB889" s="212" t="n"/>
      <c r="AC889" s="1" t="n"/>
    </row>
    <row r="890">
      <c r="A890" s="1" t="n"/>
      <c r="B890" s="1" t="n"/>
      <c r="C890" s="1" t="n"/>
      <c r="D890" s="1" t="n"/>
      <c r="E890" s="1" t="n"/>
      <c r="F890" s="1" t="n"/>
      <c r="G890" s="1" t="n"/>
      <c r="H890" s="1" t="n"/>
      <c r="I890" s="1" t="n"/>
      <c r="J890" s="1" t="n"/>
      <c r="K890" s="18" t="n"/>
      <c r="L890" s="1" t="n"/>
      <c r="M890" s="1" t="n"/>
      <c r="N890" s="1" t="n"/>
      <c r="O890" s="1" t="n"/>
      <c r="P890" s="1" t="n"/>
      <c r="Q890" s="1" t="n"/>
      <c r="R890" s="1" t="n"/>
      <c r="S890" s="210" t="n"/>
      <c r="T890" s="210" t="n"/>
      <c r="U890" s="1" t="n"/>
      <c r="V890" s="18" t="n"/>
      <c r="W890" s="18" t="n"/>
      <c r="X890" s="1" t="n"/>
      <c r="Y890" s="210" t="n"/>
      <c r="Z890" s="1" t="n"/>
      <c r="AA890" s="18" t="n"/>
      <c r="AB890" s="212" t="n"/>
      <c r="AC890" s="1" t="n"/>
    </row>
    <row r="891">
      <c r="A891" s="1" t="n"/>
      <c r="B891" s="1" t="n"/>
      <c r="C891" s="1" t="n"/>
      <c r="D891" s="1" t="n"/>
      <c r="E891" s="1" t="n"/>
      <c r="F891" s="1" t="n"/>
      <c r="G891" s="1" t="n"/>
      <c r="H891" s="1" t="n"/>
      <c r="I891" s="1" t="n"/>
      <c r="J891" s="1" t="n"/>
      <c r="K891" s="18" t="n"/>
      <c r="L891" s="1" t="n"/>
      <c r="M891" s="1" t="n"/>
      <c r="N891" s="1" t="n"/>
      <c r="O891" s="1" t="n"/>
      <c r="P891" s="1" t="n"/>
      <c r="Q891" s="1" t="n"/>
      <c r="R891" s="1" t="n"/>
      <c r="S891" s="210" t="n"/>
      <c r="T891" s="210" t="n"/>
      <c r="U891" s="1" t="n"/>
      <c r="V891" s="18" t="n"/>
      <c r="W891" s="18" t="n"/>
      <c r="X891" s="1" t="n"/>
      <c r="Y891" s="210" t="n"/>
      <c r="Z891" s="1" t="n"/>
      <c r="AA891" s="18" t="n"/>
      <c r="AB891" s="212" t="n"/>
      <c r="AC891" s="1" t="n"/>
    </row>
    <row r="892">
      <c r="A892" s="1" t="n"/>
      <c r="B892" s="1" t="n"/>
      <c r="C892" s="1" t="n"/>
      <c r="D892" s="1" t="n"/>
      <c r="E892" s="1" t="n"/>
      <c r="F892" s="1" t="n"/>
      <c r="G892" s="1" t="n"/>
      <c r="H892" s="1" t="n"/>
      <c r="I892" s="1" t="n"/>
      <c r="J892" s="1" t="n"/>
      <c r="K892" s="18" t="n"/>
      <c r="L892" s="1" t="n"/>
      <c r="M892" s="1" t="n"/>
      <c r="N892" s="1" t="n"/>
      <c r="O892" s="1" t="n"/>
      <c r="P892" s="1" t="n"/>
      <c r="Q892" s="1" t="n"/>
      <c r="R892" s="1" t="n"/>
      <c r="S892" s="210" t="n"/>
      <c r="T892" s="210" t="n"/>
      <c r="U892" s="1" t="n"/>
      <c r="V892" s="18" t="n"/>
      <c r="W892" s="18" t="n"/>
      <c r="X892" s="1" t="n"/>
      <c r="Y892" s="210" t="n"/>
      <c r="Z892" s="1" t="n"/>
      <c r="AA892" s="18" t="n"/>
      <c r="AB892" s="212" t="n"/>
      <c r="AC892" s="1" t="n"/>
    </row>
    <row r="893">
      <c r="A893" s="1" t="n"/>
      <c r="B893" s="1" t="n"/>
      <c r="C893" s="1" t="n"/>
      <c r="D893" s="1" t="n"/>
      <c r="E893" s="1" t="n"/>
      <c r="F893" s="1" t="n"/>
      <c r="G893" s="1" t="n"/>
      <c r="H893" s="1" t="n"/>
      <c r="I893" s="1" t="n"/>
      <c r="J893" s="1" t="n"/>
      <c r="K893" s="18" t="n"/>
      <c r="L893" s="1" t="n"/>
      <c r="M893" s="1" t="n"/>
      <c r="N893" s="1" t="n"/>
      <c r="O893" s="1" t="n"/>
      <c r="P893" s="1" t="n"/>
      <c r="Q893" s="1" t="n"/>
      <c r="R893" s="1" t="n"/>
      <c r="S893" s="210" t="n"/>
      <c r="T893" s="210" t="n"/>
      <c r="U893" s="1" t="n"/>
      <c r="V893" s="18" t="n"/>
      <c r="W893" s="18" t="n"/>
      <c r="X893" s="1" t="n"/>
      <c r="Y893" s="210" t="n"/>
      <c r="Z893" s="1" t="n"/>
      <c r="AA893" s="18" t="n"/>
      <c r="AB893" s="212" t="n"/>
      <c r="AC893" s="1" t="n"/>
    </row>
    <row r="894">
      <c r="A894" s="1" t="n"/>
      <c r="B894" s="1" t="n"/>
      <c r="C894" s="1" t="n"/>
      <c r="D894" s="1" t="n"/>
      <c r="E894" s="1" t="n"/>
      <c r="F894" s="1" t="n"/>
      <c r="G894" s="1" t="n"/>
      <c r="H894" s="1" t="n"/>
      <c r="I894" s="1" t="n"/>
      <c r="J894" s="1" t="n"/>
      <c r="K894" s="18" t="n"/>
      <c r="L894" s="1" t="n"/>
      <c r="M894" s="1" t="n"/>
      <c r="N894" s="1" t="n"/>
      <c r="O894" s="1" t="n"/>
      <c r="P894" s="1" t="n"/>
      <c r="Q894" s="1" t="n"/>
      <c r="R894" s="1" t="n"/>
      <c r="S894" s="210" t="n"/>
      <c r="T894" s="210" t="n"/>
      <c r="U894" s="1" t="n"/>
      <c r="V894" s="18" t="n"/>
      <c r="W894" s="18" t="n"/>
      <c r="X894" s="1" t="n"/>
      <c r="Y894" s="210" t="n"/>
      <c r="Z894" s="1" t="n"/>
      <c r="AA894" s="18" t="n"/>
      <c r="AB894" s="212" t="n"/>
      <c r="AC894" s="1" t="n"/>
    </row>
    <row r="895">
      <c r="A895" s="1" t="n"/>
      <c r="B895" s="1" t="n"/>
      <c r="C895" s="1" t="n"/>
      <c r="D895" s="1" t="n"/>
      <c r="E895" s="1" t="n"/>
      <c r="F895" s="1" t="n"/>
      <c r="G895" s="1" t="n"/>
      <c r="H895" s="1" t="n"/>
      <c r="I895" s="1" t="n"/>
      <c r="J895" s="1" t="n"/>
      <c r="K895" s="18" t="n"/>
      <c r="L895" s="1" t="n"/>
      <c r="M895" s="1" t="n"/>
      <c r="N895" s="1" t="n"/>
      <c r="O895" s="1" t="n"/>
      <c r="P895" s="1" t="n"/>
      <c r="Q895" s="1" t="n"/>
      <c r="R895" s="1" t="n"/>
      <c r="S895" s="210" t="n"/>
      <c r="T895" s="210" t="n"/>
      <c r="U895" s="1" t="n"/>
      <c r="V895" s="18" t="n"/>
      <c r="W895" s="18" t="n"/>
      <c r="X895" s="1" t="n"/>
      <c r="Y895" s="210" t="n"/>
      <c r="Z895" s="1" t="n"/>
      <c r="AA895" s="18" t="n"/>
      <c r="AB895" s="212" t="n"/>
      <c r="AC895" s="1" t="n"/>
    </row>
    <row r="896">
      <c r="A896" s="1" t="n"/>
      <c r="B896" s="1" t="n"/>
      <c r="C896" s="1" t="n"/>
      <c r="D896" s="1" t="n"/>
      <c r="E896" s="1" t="n"/>
      <c r="F896" s="1" t="n"/>
      <c r="G896" s="1" t="n"/>
      <c r="H896" s="1" t="n"/>
      <c r="I896" s="1" t="n"/>
      <c r="J896" s="1" t="n"/>
      <c r="K896" s="18" t="n"/>
      <c r="L896" s="1" t="n"/>
      <c r="M896" s="1" t="n"/>
      <c r="N896" s="1" t="n"/>
      <c r="O896" s="1" t="n"/>
      <c r="P896" s="1" t="n"/>
      <c r="Q896" s="1" t="n"/>
      <c r="R896" s="1" t="n"/>
      <c r="S896" s="210" t="n"/>
      <c r="T896" s="210" t="n"/>
      <c r="U896" s="1" t="n"/>
      <c r="V896" s="18" t="n"/>
      <c r="W896" s="18" t="n"/>
      <c r="X896" s="1" t="n"/>
      <c r="Y896" s="210" t="n"/>
      <c r="Z896" s="1" t="n"/>
      <c r="AA896" s="18" t="n"/>
      <c r="AB896" s="212" t="n"/>
      <c r="AC896" s="1" t="n"/>
    </row>
    <row r="897">
      <c r="A897" s="1" t="n"/>
      <c r="B897" s="1" t="n"/>
      <c r="C897" s="1" t="n"/>
      <c r="D897" s="1" t="n"/>
      <c r="E897" s="1" t="n"/>
      <c r="F897" s="1" t="n"/>
      <c r="G897" s="1" t="n"/>
      <c r="H897" s="1" t="n"/>
      <c r="I897" s="1" t="n"/>
      <c r="J897" s="1" t="n"/>
      <c r="K897" s="18" t="n"/>
      <c r="L897" s="1" t="n"/>
      <c r="M897" s="1" t="n"/>
      <c r="N897" s="1" t="n"/>
      <c r="O897" s="1" t="n"/>
      <c r="P897" s="1" t="n"/>
      <c r="Q897" s="1" t="n"/>
      <c r="R897" s="1" t="n"/>
      <c r="S897" s="210" t="n"/>
      <c r="T897" s="210" t="n"/>
      <c r="U897" s="1" t="n"/>
      <c r="V897" s="18" t="n"/>
      <c r="W897" s="18" t="n"/>
      <c r="X897" s="1" t="n"/>
      <c r="Y897" s="210" t="n"/>
      <c r="Z897" s="1" t="n"/>
      <c r="AA897" s="18" t="n"/>
      <c r="AB897" s="212" t="n"/>
      <c r="AC897" s="1" t="n"/>
    </row>
    <row r="898">
      <c r="A898" s="1" t="n"/>
      <c r="B898" s="1" t="n"/>
      <c r="C898" s="1" t="n"/>
      <c r="D898" s="1" t="n"/>
      <c r="E898" s="1" t="n"/>
      <c r="F898" s="1" t="n"/>
      <c r="G898" s="1" t="n"/>
      <c r="H898" s="1" t="n"/>
      <c r="I898" s="1" t="n"/>
      <c r="J898" s="1" t="n"/>
      <c r="K898" s="18" t="n"/>
      <c r="L898" s="1" t="n"/>
      <c r="M898" s="1" t="n"/>
      <c r="N898" s="1" t="n"/>
      <c r="O898" s="1" t="n"/>
      <c r="P898" s="1" t="n"/>
      <c r="Q898" s="1" t="n"/>
      <c r="R898" s="1" t="n"/>
      <c r="S898" s="210" t="n"/>
      <c r="T898" s="210" t="n"/>
      <c r="U898" s="1" t="n"/>
      <c r="V898" s="18" t="n"/>
      <c r="W898" s="18" t="n"/>
      <c r="X898" s="1" t="n"/>
      <c r="Y898" s="210" t="n"/>
      <c r="Z898" s="1" t="n"/>
      <c r="AA898" s="18" t="n"/>
      <c r="AB898" s="212" t="n"/>
      <c r="AC898" s="1" t="n"/>
    </row>
    <row r="899">
      <c r="A899" s="1" t="n"/>
      <c r="B899" s="1" t="n"/>
      <c r="C899" s="1" t="n"/>
      <c r="D899" s="1" t="n"/>
      <c r="E899" s="1" t="n"/>
      <c r="F899" s="1" t="n"/>
      <c r="G899" s="1" t="n"/>
      <c r="H899" s="1" t="n"/>
      <c r="I899" s="1" t="n"/>
      <c r="J899" s="1" t="n"/>
      <c r="K899" s="18" t="n"/>
      <c r="L899" s="1" t="n"/>
      <c r="M899" s="1" t="n"/>
      <c r="N899" s="1" t="n"/>
      <c r="O899" s="1" t="n"/>
      <c r="P899" s="1" t="n"/>
      <c r="Q899" s="1" t="n"/>
      <c r="R899" s="1" t="n"/>
      <c r="S899" s="210" t="n"/>
      <c r="T899" s="210" t="n"/>
      <c r="U899" s="1" t="n"/>
      <c r="V899" s="18" t="n"/>
      <c r="W899" s="18" t="n"/>
      <c r="X899" s="1" t="n"/>
      <c r="Y899" s="210" t="n"/>
      <c r="Z899" s="1" t="n"/>
      <c r="AA899" s="18" t="n"/>
      <c r="AB899" s="212" t="n"/>
      <c r="AC899" s="1" t="n"/>
    </row>
    <row r="900">
      <c r="A900" s="1" t="n"/>
      <c r="B900" s="1" t="n"/>
      <c r="C900" s="1" t="n"/>
      <c r="D900" s="1" t="n"/>
      <c r="E900" s="1" t="n"/>
      <c r="F900" s="1" t="n"/>
      <c r="G900" s="1" t="n"/>
      <c r="H900" s="1" t="n"/>
      <c r="I900" s="1" t="n"/>
      <c r="J900" s="1" t="n"/>
      <c r="K900" s="18" t="n"/>
      <c r="L900" s="1" t="n"/>
      <c r="M900" s="1" t="n"/>
      <c r="N900" s="1" t="n"/>
      <c r="O900" s="1" t="n"/>
      <c r="P900" s="1" t="n"/>
      <c r="Q900" s="1" t="n"/>
      <c r="R900" s="1" t="n"/>
      <c r="S900" s="210" t="n"/>
      <c r="T900" s="210" t="n"/>
      <c r="U900" s="1" t="n"/>
      <c r="V900" s="18" t="n"/>
      <c r="W900" s="18" t="n"/>
      <c r="X900" s="1" t="n"/>
      <c r="Y900" s="210" t="n"/>
      <c r="Z900" s="1" t="n"/>
      <c r="AA900" s="18" t="n"/>
      <c r="AB900" s="212" t="n"/>
      <c r="AC900" s="1" t="n"/>
    </row>
    <row r="901">
      <c r="A901" s="1" t="n"/>
      <c r="B901" s="1" t="n"/>
      <c r="C901" s="1" t="n"/>
      <c r="D901" s="1" t="n"/>
      <c r="E901" s="1" t="n"/>
      <c r="F901" s="1" t="n"/>
      <c r="G901" s="1" t="n"/>
      <c r="H901" s="1" t="n"/>
      <c r="I901" s="1" t="n"/>
      <c r="J901" s="1" t="n"/>
      <c r="K901" s="18" t="n"/>
      <c r="L901" s="1" t="n"/>
      <c r="M901" s="1" t="n"/>
      <c r="N901" s="1" t="n"/>
      <c r="O901" s="1" t="n"/>
      <c r="P901" s="1" t="n"/>
      <c r="Q901" s="1" t="n"/>
      <c r="R901" s="1" t="n"/>
      <c r="S901" s="210" t="n"/>
      <c r="T901" s="210" t="n"/>
      <c r="U901" s="1" t="n"/>
      <c r="V901" s="18" t="n"/>
      <c r="W901" s="18" t="n"/>
      <c r="X901" s="1" t="n"/>
      <c r="Y901" s="210" t="n"/>
      <c r="Z901" s="1" t="n"/>
      <c r="AA901" s="18" t="n"/>
      <c r="AB901" s="212" t="n"/>
      <c r="AC901" s="1" t="n"/>
    </row>
    <row r="902">
      <c r="A902" s="1" t="n"/>
      <c r="B902" s="1" t="n"/>
      <c r="C902" s="1" t="n"/>
      <c r="D902" s="1" t="n"/>
      <c r="E902" s="1" t="n"/>
      <c r="F902" s="1" t="n"/>
      <c r="G902" s="1" t="n"/>
      <c r="H902" s="1" t="n"/>
      <c r="I902" s="1" t="n"/>
      <c r="J902" s="1" t="n"/>
      <c r="K902" s="18" t="n"/>
      <c r="L902" s="1" t="n"/>
      <c r="M902" s="1" t="n"/>
      <c r="N902" s="1" t="n"/>
      <c r="O902" s="1" t="n"/>
      <c r="P902" s="1" t="n"/>
      <c r="Q902" s="1" t="n"/>
      <c r="R902" s="1" t="n"/>
      <c r="S902" s="210" t="n"/>
      <c r="T902" s="210" t="n"/>
      <c r="U902" s="1" t="n"/>
      <c r="V902" s="18" t="n"/>
      <c r="W902" s="18" t="n"/>
      <c r="X902" s="1" t="n"/>
      <c r="Y902" s="210" t="n"/>
      <c r="Z902" s="1" t="n"/>
      <c r="AA902" s="18" t="n"/>
      <c r="AB902" s="212" t="n"/>
      <c r="AC902" s="1" t="n"/>
    </row>
    <row r="903">
      <c r="A903" s="1" t="n"/>
      <c r="B903" s="1" t="n"/>
      <c r="C903" s="1" t="n"/>
      <c r="D903" s="1" t="n"/>
      <c r="E903" s="1" t="n"/>
      <c r="F903" s="1" t="n"/>
      <c r="G903" s="1" t="n"/>
      <c r="H903" s="1" t="n"/>
      <c r="I903" s="1" t="n"/>
      <c r="J903" s="1" t="n"/>
      <c r="K903" s="18" t="n"/>
      <c r="L903" s="1" t="n"/>
      <c r="M903" s="1" t="n"/>
      <c r="N903" s="1" t="n"/>
      <c r="O903" s="1" t="n"/>
      <c r="P903" s="1" t="n"/>
      <c r="Q903" s="1" t="n"/>
      <c r="R903" s="1" t="n"/>
      <c r="S903" s="210" t="n"/>
      <c r="T903" s="210" t="n"/>
      <c r="U903" s="1" t="n"/>
      <c r="V903" s="18" t="n"/>
      <c r="W903" s="18" t="n"/>
      <c r="X903" s="1" t="n"/>
      <c r="Y903" s="210" t="n"/>
      <c r="Z903" s="1" t="n"/>
      <c r="AA903" s="18" t="n"/>
      <c r="AB903" s="212" t="n"/>
      <c r="AC903" s="1" t="n"/>
    </row>
    <row r="904">
      <c r="A904" s="1" t="n"/>
      <c r="B904" s="1" t="n"/>
      <c r="C904" s="1" t="n"/>
      <c r="D904" s="1" t="n"/>
      <c r="E904" s="1" t="n"/>
      <c r="F904" s="1" t="n"/>
      <c r="G904" s="1" t="n"/>
      <c r="H904" s="1" t="n"/>
      <c r="I904" s="1" t="n"/>
      <c r="J904" s="1" t="n"/>
      <c r="K904" s="18" t="n"/>
      <c r="L904" s="1" t="n"/>
      <c r="M904" s="1" t="n"/>
      <c r="N904" s="1" t="n"/>
      <c r="O904" s="1" t="n"/>
      <c r="P904" s="1" t="n"/>
      <c r="Q904" s="1" t="n"/>
      <c r="R904" s="1" t="n"/>
      <c r="S904" s="210" t="n"/>
      <c r="T904" s="210" t="n"/>
      <c r="U904" s="1" t="n"/>
      <c r="V904" s="18" t="n"/>
      <c r="W904" s="18" t="n"/>
      <c r="X904" s="1" t="n"/>
      <c r="Y904" s="210" t="n"/>
      <c r="Z904" s="1" t="n"/>
      <c r="AA904" s="18" t="n"/>
      <c r="AB904" s="212" t="n"/>
      <c r="AC904" s="1" t="n"/>
    </row>
    <row r="905">
      <c r="A905" s="1" t="n"/>
      <c r="B905" s="1" t="n"/>
      <c r="C905" s="1" t="n"/>
      <c r="D905" s="1" t="n"/>
      <c r="E905" s="1" t="n"/>
      <c r="F905" s="1" t="n"/>
      <c r="G905" s="1" t="n"/>
      <c r="H905" s="1" t="n"/>
      <c r="I905" s="1" t="n"/>
      <c r="J905" s="1" t="n"/>
      <c r="K905" s="18" t="n"/>
      <c r="L905" s="1" t="n"/>
      <c r="M905" s="1" t="n"/>
      <c r="N905" s="1" t="n"/>
      <c r="O905" s="1" t="n"/>
      <c r="P905" s="1" t="n"/>
      <c r="Q905" s="1" t="n"/>
      <c r="R905" s="1" t="n"/>
      <c r="S905" s="210" t="n"/>
      <c r="T905" s="210" t="n"/>
      <c r="U905" s="1" t="n"/>
      <c r="V905" s="18" t="n"/>
      <c r="W905" s="18" t="n"/>
      <c r="X905" s="1" t="n"/>
      <c r="Y905" s="210" t="n"/>
      <c r="Z905" s="1" t="n"/>
      <c r="AA905" s="18" t="n"/>
      <c r="AB905" s="212" t="n"/>
      <c r="AC905" s="1" t="n"/>
    </row>
    <row r="906">
      <c r="A906" s="1" t="n"/>
      <c r="B906" s="1" t="n"/>
      <c r="C906" s="1" t="n"/>
      <c r="D906" s="1" t="n"/>
      <c r="E906" s="1" t="n"/>
      <c r="F906" s="1" t="n"/>
      <c r="G906" s="1" t="n"/>
      <c r="H906" s="1" t="n"/>
      <c r="I906" s="1" t="n"/>
      <c r="J906" s="1" t="n"/>
      <c r="K906" s="18" t="n"/>
      <c r="L906" s="1" t="n"/>
      <c r="M906" s="1" t="n"/>
      <c r="N906" s="1" t="n"/>
      <c r="O906" s="1" t="n"/>
      <c r="P906" s="1" t="n"/>
      <c r="Q906" s="1" t="n"/>
      <c r="R906" s="1" t="n"/>
      <c r="S906" s="210" t="n"/>
      <c r="T906" s="210" t="n"/>
      <c r="U906" s="1" t="n"/>
      <c r="V906" s="18" t="n"/>
      <c r="W906" s="18" t="n"/>
      <c r="X906" s="1" t="n"/>
      <c r="Y906" s="210" t="n"/>
      <c r="Z906" s="1" t="n"/>
      <c r="AA906" s="18" t="n"/>
      <c r="AB906" s="212" t="n"/>
      <c r="AC906" s="1" t="n"/>
    </row>
    <row r="907">
      <c r="A907" s="1" t="n"/>
      <c r="B907" s="1" t="n"/>
      <c r="C907" s="1" t="n"/>
      <c r="D907" s="1" t="n"/>
      <c r="E907" s="1" t="n"/>
      <c r="F907" s="1" t="n"/>
      <c r="G907" s="1" t="n"/>
      <c r="H907" s="1" t="n"/>
      <c r="I907" s="1" t="n"/>
      <c r="J907" s="1" t="n"/>
      <c r="K907" s="18" t="n"/>
      <c r="L907" s="1" t="n"/>
      <c r="M907" s="1" t="n"/>
      <c r="N907" s="1" t="n"/>
      <c r="O907" s="1" t="n"/>
      <c r="P907" s="1" t="n"/>
      <c r="Q907" s="1" t="n"/>
      <c r="R907" s="1" t="n"/>
      <c r="S907" s="210" t="n"/>
      <c r="T907" s="210" t="n"/>
      <c r="U907" s="1" t="n"/>
      <c r="V907" s="18" t="n"/>
      <c r="W907" s="18" t="n"/>
      <c r="X907" s="1" t="n"/>
      <c r="Y907" s="210" t="n"/>
      <c r="Z907" s="1" t="n"/>
      <c r="AA907" s="18" t="n"/>
      <c r="AB907" s="212" t="n"/>
      <c r="AC907" s="1" t="n"/>
    </row>
    <row r="908">
      <c r="A908" s="1" t="n"/>
      <c r="B908" s="1" t="n"/>
      <c r="C908" s="1" t="n"/>
      <c r="D908" s="1" t="n"/>
      <c r="E908" s="1" t="n"/>
      <c r="F908" s="1" t="n"/>
      <c r="G908" s="1" t="n"/>
      <c r="H908" s="1" t="n"/>
      <c r="I908" s="1" t="n"/>
      <c r="J908" s="1" t="n"/>
      <c r="K908" s="18" t="n"/>
      <c r="L908" s="1" t="n"/>
      <c r="M908" s="1" t="n"/>
      <c r="N908" s="1" t="n"/>
      <c r="O908" s="1" t="n"/>
      <c r="P908" s="1" t="n"/>
      <c r="Q908" s="1" t="n"/>
      <c r="R908" s="1" t="n"/>
      <c r="S908" s="210" t="n"/>
      <c r="T908" s="210" t="n"/>
      <c r="U908" s="1" t="n"/>
      <c r="V908" s="18" t="n"/>
      <c r="W908" s="18" t="n"/>
      <c r="X908" s="1" t="n"/>
      <c r="Y908" s="210" t="n"/>
      <c r="Z908" s="1" t="n"/>
      <c r="AA908" s="18" t="n"/>
      <c r="AB908" s="212" t="n"/>
      <c r="AC908" s="1" t="n"/>
    </row>
    <row r="909">
      <c r="A909" s="1" t="n"/>
      <c r="B909" s="1" t="n"/>
      <c r="C909" s="1" t="n"/>
      <c r="D909" s="1" t="n"/>
      <c r="E909" s="1" t="n"/>
      <c r="F909" s="1" t="n"/>
      <c r="G909" s="1" t="n"/>
      <c r="H909" s="1" t="n"/>
      <c r="I909" s="1" t="n"/>
      <c r="J909" s="1" t="n"/>
      <c r="K909" s="18" t="n"/>
      <c r="L909" s="1" t="n"/>
      <c r="M909" s="1" t="n"/>
      <c r="N909" s="1" t="n"/>
      <c r="O909" s="1" t="n"/>
      <c r="P909" s="1" t="n"/>
      <c r="Q909" s="1" t="n"/>
      <c r="R909" s="1" t="n"/>
      <c r="S909" s="210" t="n"/>
      <c r="T909" s="210" t="n"/>
      <c r="U909" s="1" t="n"/>
      <c r="V909" s="18" t="n"/>
      <c r="W909" s="18" t="n"/>
      <c r="X909" s="1" t="n"/>
      <c r="Y909" s="210" t="n"/>
      <c r="Z909" s="1" t="n"/>
      <c r="AA909" s="18" t="n"/>
      <c r="AB909" s="212" t="n"/>
      <c r="AC909" s="1" t="n"/>
    </row>
    <row r="910">
      <c r="A910" s="1" t="n"/>
      <c r="B910" s="1" t="n"/>
      <c r="C910" s="1" t="n"/>
      <c r="D910" s="1" t="n"/>
      <c r="E910" s="1" t="n"/>
      <c r="F910" s="1" t="n"/>
      <c r="G910" s="1" t="n"/>
      <c r="H910" s="1" t="n"/>
      <c r="I910" s="1" t="n"/>
      <c r="J910" s="1" t="n"/>
      <c r="K910" s="18" t="n"/>
      <c r="L910" s="1" t="n"/>
      <c r="M910" s="1" t="n"/>
      <c r="N910" s="1" t="n"/>
      <c r="O910" s="1" t="n"/>
      <c r="P910" s="1" t="n"/>
      <c r="Q910" s="1" t="n"/>
      <c r="R910" s="1" t="n"/>
      <c r="S910" s="210" t="n"/>
      <c r="T910" s="210" t="n"/>
      <c r="U910" s="1" t="n"/>
      <c r="V910" s="18" t="n"/>
      <c r="W910" s="18" t="n"/>
      <c r="X910" s="1" t="n"/>
      <c r="Y910" s="210" t="n"/>
      <c r="Z910" s="1" t="n"/>
      <c r="AA910" s="18" t="n"/>
      <c r="AB910" s="212" t="n"/>
      <c r="AC910" s="1" t="n"/>
    </row>
    <row r="911">
      <c r="A911" s="1" t="n"/>
      <c r="B911" s="1" t="n"/>
      <c r="C911" s="1" t="n"/>
      <c r="D911" s="1" t="n"/>
      <c r="E911" s="1" t="n"/>
      <c r="F911" s="1" t="n"/>
      <c r="G911" s="1" t="n"/>
      <c r="H911" s="1" t="n"/>
      <c r="I911" s="1" t="n"/>
      <c r="J911" s="1" t="n"/>
      <c r="K911" s="18" t="n"/>
      <c r="L911" s="1" t="n"/>
      <c r="M911" s="1" t="n"/>
      <c r="N911" s="1" t="n"/>
      <c r="O911" s="1" t="n"/>
      <c r="P911" s="1" t="n"/>
      <c r="Q911" s="1" t="n"/>
      <c r="R911" s="1" t="n"/>
      <c r="S911" s="210" t="n"/>
      <c r="T911" s="210" t="n"/>
      <c r="U911" s="1" t="n"/>
      <c r="V911" s="18" t="n"/>
      <c r="W911" s="18" t="n"/>
      <c r="X911" s="1" t="n"/>
      <c r="Y911" s="210" t="n"/>
      <c r="Z911" s="1" t="n"/>
      <c r="AA911" s="18" t="n"/>
      <c r="AB911" s="212" t="n"/>
      <c r="AC911" s="1" t="n"/>
    </row>
    <row r="912">
      <c r="A912" s="1" t="n"/>
      <c r="B912" s="1" t="n"/>
      <c r="C912" s="1" t="n"/>
      <c r="D912" s="1" t="n"/>
      <c r="E912" s="1" t="n"/>
      <c r="F912" s="1" t="n"/>
      <c r="G912" s="1" t="n"/>
      <c r="H912" s="1" t="n"/>
      <c r="I912" s="1" t="n"/>
      <c r="J912" s="1" t="n"/>
      <c r="K912" s="18" t="n"/>
      <c r="L912" s="1" t="n"/>
      <c r="M912" s="1" t="n"/>
      <c r="N912" s="1" t="n"/>
      <c r="O912" s="1" t="n"/>
      <c r="P912" s="1" t="n"/>
      <c r="Q912" s="1" t="n"/>
      <c r="R912" s="1" t="n"/>
      <c r="S912" s="210" t="n"/>
      <c r="T912" s="210" t="n"/>
      <c r="U912" s="1" t="n"/>
      <c r="V912" s="18" t="n"/>
      <c r="W912" s="18" t="n"/>
      <c r="X912" s="1" t="n"/>
      <c r="Y912" s="210" t="n"/>
      <c r="Z912" s="1" t="n"/>
      <c r="AA912" s="18" t="n"/>
      <c r="AB912" s="212" t="n"/>
      <c r="AC912" s="1" t="n"/>
    </row>
    <row r="913">
      <c r="A913" s="1" t="n"/>
      <c r="B913" s="1" t="n"/>
      <c r="C913" s="1" t="n"/>
      <c r="D913" s="1" t="n"/>
      <c r="E913" s="1" t="n"/>
      <c r="F913" s="1" t="n"/>
      <c r="G913" s="1" t="n"/>
      <c r="H913" s="1" t="n"/>
      <c r="I913" s="1" t="n"/>
      <c r="J913" s="1" t="n"/>
      <c r="K913" s="18" t="n"/>
      <c r="L913" s="1" t="n"/>
      <c r="M913" s="1" t="n"/>
      <c r="N913" s="1" t="n"/>
      <c r="O913" s="1" t="n"/>
      <c r="P913" s="1" t="n"/>
      <c r="Q913" s="1" t="n"/>
      <c r="R913" s="1" t="n"/>
      <c r="S913" s="210" t="n"/>
      <c r="T913" s="210" t="n"/>
      <c r="U913" s="1" t="n"/>
      <c r="V913" s="18" t="n"/>
      <c r="W913" s="18" t="n"/>
      <c r="X913" s="1" t="n"/>
      <c r="Y913" s="210" t="n"/>
      <c r="Z913" s="1" t="n"/>
      <c r="AA913" s="18" t="n"/>
      <c r="AB913" s="212" t="n"/>
      <c r="AC913" s="1" t="n"/>
    </row>
    <row r="914">
      <c r="A914" s="1" t="n"/>
      <c r="B914" s="1" t="n"/>
      <c r="C914" s="1" t="n"/>
      <c r="D914" s="1" t="n"/>
      <c r="E914" s="1" t="n"/>
      <c r="F914" s="1" t="n"/>
      <c r="G914" s="1" t="n"/>
      <c r="H914" s="1" t="n"/>
      <c r="I914" s="1" t="n"/>
      <c r="J914" s="1" t="n"/>
      <c r="K914" s="18" t="n"/>
      <c r="L914" s="1" t="n"/>
      <c r="M914" s="1" t="n"/>
      <c r="N914" s="1" t="n"/>
      <c r="O914" s="1" t="n"/>
      <c r="P914" s="1" t="n"/>
      <c r="Q914" s="1" t="n"/>
      <c r="R914" s="1" t="n"/>
      <c r="S914" s="210" t="n"/>
      <c r="T914" s="210" t="n"/>
      <c r="U914" s="1" t="n"/>
      <c r="V914" s="18" t="n"/>
      <c r="W914" s="18" t="n"/>
      <c r="X914" s="1" t="n"/>
      <c r="Y914" s="210" t="n"/>
      <c r="Z914" s="1" t="n"/>
      <c r="AA914" s="18" t="n"/>
      <c r="AB914" s="212" t="n"/>
      <c r="AC914" s="1" t="n"/>
    </row>
    <row r="915">
      <c r="A915" s="1" t="n"/>
      <c r="B915" s="1" t="n"/>
      <c r="C915" s="1" t="n"/>
      <c r="D915" s="1" t="n"/>
      <c r="E915" s="1" t="n"/>
      <c r="F915" s="1" t="n"/>
      <c r="G915" s="1" t="n"/>
      <c r="H915" s="1" t="n"/>
      <c r="I915" s="1" t="n"/>
      <c r="J915" s="1" t="n"/>
      <c r="K915" s="18" t="n"/>
      <c r="L915" s="1" t="n"/>
      <c r="M915" s="1" t="n"/>
      <c r="N915" s="1" t="n"/>
      <c r="O915" s="1" t="n"/>
      <c r="P915" s="1" t="n"/>
      <c r="Q915" s="1" t="n"/>
      <c r="R915" s="1" t="n"/>
      <c r="S915" s="210" t="n"/>
      <c r="T915" s="210" t="n"/>
      <c r="U915" s="1" t="n"/>
      <c r="V915" s="18" t="n"/>
      <c r="W915" s="18" t="n"/>
      <c r="X915" s="1" t="n"/>
      <c r="Y915" s="210" t="n"/>
      <c r="Z915" s="1" t="n"/>
      <c r="AA915" s="18" t="n"/>
      <c r="AB915" s="212" t="n"/>
      <c r="AC915" s="1" t="n"/>
    </row>
    <row r="916">
      <c r="A916" s="1" t="n"/>
      <c r="B916" s="1" t="n"/>
      <c r="C916" s="1" t="n"/>
      <c r="D916" s="1" t="n"/>
      <c r="E916" s="1" t="n"/>
      <c r="F916" s="1" t="n"/>
      <c r="G916" s="1" t="n"/>
      <c r="H916" s="1" t="n"/>
      <c r="I916" s="1" t="n"/>
      <c r="J916" s="1" t="n"/>
      <c r="K916" s="18" t="n"/>
      <c r="L916" s="1" t="n"/>
      <c r="M916" s="1" t="n"/>
      <c r="N916" s="1" t="n"/>
      <c r="O916" s="1" t="n"/>
      <c r="P916" s="1" t="n"/>
      <c r="Q916" s="1" t="n"/>
      <c r="R916" s="1" t="n"/>
      <c r="S916" s="210" t="n"/>
      <c r="T916" s="210" t="n"/>
      <c r="U916" s="1" t="n"/>
      <c r="V916" s="18" t="n"/>
      <c r="W916" s="18" t="n"/>
      <c r="X916" s="1" t="n"/>
      <c r="Y916" s="210" t="n"/>
      <c r="Z916" s="1" t="n"/>
      <c r="AA916" s="18" t="n"/>
      <c r="AB916" s="212" t="n"/>
      <c r="AC916" s="1" t="n"/>
    </row>
    <row r="917">
      <c r="A917" s="1" t="n"/>
      <c r="B917" s="1" t="n"/>
      <c r="C917" s="1" t="n"/>
      <c r="D917" s="1" t="n"/>
      <c r="E917" s="1" t="n"/>
      <c r="F917" s="1" t="n"/>
      <c r="G917" s="1" t="n"/>
      <c r="H917" s="1" t="n"/>
      <c r="I917" s="1" t="n"/>
      <c r="J917" s="1" t="n"/>
      <c r="K917" s="18" t="n"/>
      <c r="L917" s="1" t="n"/>
      <c r="M917" s="1" t="n"/>
      <c r="N917" s="1" t="n"/>
      <c r="O917" s="1" t="n"/>
      <c r="P917" s="1" t="n"/>
      <c r="Q917" s="1" t="n"/>
      <c r="R917" s="1" t="n"/>
      <c r="S917" s="210" t="n"/>
      <c r="T917" s="210" t="n"/>
      <c r="U917" s="1" t="n"/>
      <c r="V917" s="18" t="n"/>
      <c r="W917" s="18" t="n"/>
      <c r="X917" s="1" t="n"/>
      <c r="Y917" s="210" t="n"/>
      <c r="Z917" s="1" t="n"/>
      <c r="AA917" s="18" t="n"/>
      <c r="AB917" s="212" t="n"/>
      <c r="AC917" s="1" t="n"/>
    </row>
    <row r="918">
      <c r="A918" s="1" t="n"/>
      <c r="B918" s="1" t="n"/>
      <c r="C918" s="1" t="n"/>
      <c r="D918" s="1" t="n"/>
      <c r="E918" s="1" t="n"/>
      <c r="F918" s="1" t="n"/>
      <c r="G918" s="1" t="n"/>
      <c r="H918" s="1" t="n"/>
      <c r="I918" s="1" t="n"/>
      <c r="J918" s="1" t="n"/>
      <c r="K918" s="18" t="n"/>
      <c r="L918" s="1" t="n"/>
      <c r="M918" s="1" t="n"/>
      <c r="N918" s="1" t="n"/>
      <c r="O918" s="1" t="n"/>
      <c r="P918" s="1" t="n"/>
      <c r="Q918" s="1" t="n"/>
      <c r="R918" s="1" t="n"/>
      <c r="S918" s="210" t="n"/>
      <c r="T918" s="210" t="n"/>
      <c r="U918" s="1" t="n"/>
      <c r="V918" s="18" t="n"/>
      <c r="W918" s="18" t="n"/>
      <c r="X918" s="1" t="n"/>
      <c r="Y918" s="210" t="n"/>
      <c r="Z918" s="1" t="n"/>
      <c r="AA918" s="18" t="n"/>
      <c r="AB918" s="212" t="n"/>
      <c r="AC918" s="1" t="n"/>
    </row>
    <row r="919">
      <c r="A919" s="1" t="n"/>
      <c r="B919" s="1" t="n"/>
      <c r="C919" s="1" t="n"/>
      <c r="D919" s="1" t="n"/>
      <c r="E919" s="1" t="n"/>
      <c r="F919" s="1" t="n"/>
      <c r="G919" s="1" t="n"/>
      <c r="H919" s="1" t="n"/>
      <c r="I919" s="1" t="n"/>
      <c r="J919" s="1" t="n"/>
      <c r="K919" s="18" t="n"/>
      <c r="L919" s="1" t="n"/>
      <c r="M919" s="1" t="n"/>
      <c r="N919" s="1" t="n"/>
      <c r="O919" s="1" t="n"/>
      <c r="P919" s="1" t="n"/>
      <c r="Q919" s="1" t="n"/>
      <c r="R919" s="1" t="n"/>
      <c r="S919" s="210" t="n"/>
      <c r="T919" s="210" t="n"/>
      <c r="U919" s="1" t="n"/>
      <c r="V919" s="18" t="n"/>
      <c r="W919" s="18" t="n"/>
      <c r="X919" s="1" t="n"/>
      <c r="Y919" s="210" t="n"/>
      <c r="Z919" s="1" t="n"/>
      <c r="AA919" s="18" t="n"/>
      <c r="AB919" s="212" t="n"/>
      <c r="AC919" s="1" t="n"/>
    </row>
    <row r="920">
      <c r="A920" s="1" t="n"/>
      <c r="B920" s="1" t="n"/>
      <c r="C920" s="1" t="n"/>
      <c r="D920" s="1" t="n"/>
      <c r="E920" s="1" t="n"/>
      <c r="F920" s="1" t="n"/>
      <c r="G920" s="1" t="n"/>
      <c r="H920" s="1" t="n"/>
      <c r="I920" s="1" t="n"/>
      <c r="J920" s="1" t="n"/>
      <c r="K920" s="18" t="n"/>
      <c r="L920" s="1" t="n"/>
      <c r="M920" s="1" t="n"/>
      <c r="N920" s="1" t="n"/>
      <c r="O920" s="1" t="n"/>
      <c r="P920" s="1" t="n"/>
      <c r="Q920" s="1" t="n"/>
      <c r="R920" s="1" t="n"/>
      <c r="S920" s="210" t="n"/>
      <c r="T920" s="210" t="n"/>
      <c r="U920" s="1" t="n"/>
      <c r="V920" s="18" t="n"/>
      <c r="W920" s="18" t="n"/>
      <c r="X920" s="1" t="n"/>
      <c r="Y920" s="210" t="n"/>
      <c r="Z920" s="1" t="n"/>
      <c r="AA920" s="18" t="n"/>
      <c r="AB920" s="212" t="n"/>
      <c r="AC920" s="1" t="n"/>
    </row>
    <row r="921">
      <c r="A921" s="1" t="n"/>
      <c r="B921" s="1" t="n"/>
      <c r="C921" s="1" t="n"/>
      <c r="D921" s="1" t="n"/>
      <c r="E921" s="1" t="n"/>
      <c r="F921" s="1" t="n"/>
      <c r="G921" s="1" t="n"/>
      <c r="H921" s="1" t="n"/>
      <c r="I921" s="1" t="n"/>
      <c r="J921" s="1" t="n"/>
      <c r="K921" s="18" t="n"/>
      <c r="L921" s="1" t="n"/>
      <c r="M921" s="1" t="n"/>
      <c r="N921" s="1" t="n"/>
      <c r="O921" s="1" t="n"/>
      <c r="P921" s="1" t="n"/>
      <c r="Q921" s="1" t="n"/>
      <c r="R921" s="1" t="n"/>
      <c r="S921" s="210" t="n"/>
      <c r="T921" s="210" t="n"/>
      <c r="U921" s="1" t="n"/>
      <c r="V921" s="18" t="n"/>
      <c r="W921" s="18" t="n"/>
      <c r="X921" s="1" t="n"/>
      <c r="Y921" s="210" t="n"/>
      <c r="Z921" s="1" t="n"/>
      <c r="AA921" s="18" t="n"/>
      <c r="AB921" s="212" t="n"/>
      <c r="AC921" s="1" t="n"/>
    </row>
    <row r="922">
      <c r="A922" s="1" t="n"/>
      <c r="B922" s="1" t="n"/>
      <c r="C922" s="1" t="n"/>
      <c r="D922" s="1" t="n"/>
      <c r="E922" s="1" t="n"/>
      <c r="F922" s="1" t="n"/>
      <c r="G922" s="1" t="n"/>
      <c r="H922" s="1" t="n"/>
      <c r="I922" s="1" t="n"/>
      <c r="J922" s="1" t="n"/>
      <c r="K922" s="18" t="n"/>
      <c r="L922" s="1" t="n"/>
      <c r="M922" s="1" t="n"/>
      <c r="N922" s="1" t="n"/>
      <c r="O922" s="1" t="n"/>
      <c r="P922" s="1" t="n"/>
      <c r="Q922" s="1" t="n"/>
      <c r="R922" s="1" t="n"/>
      <c r="S922" s="210" t="n"/>
      <c r="T922" s="210" t="n"/>
      <c r="U922" s="1" t="n"/>
      <c r="V922" s="18" t="n"/>
      <c r="W922" s="18" t="n"/>
      <c r="X922" s="1" t="n"/>
      <c r="Y922" s="210" t="n"/>
      <c r="Z922" s="1" t="n"/>
      <c r="AA922" s="18" t="n"/>
      <c r="AB922" s="212" t="n"/>
      <c r="AC922" s="1" t="n"/>
    </row>
    <row r="923">
      <c r="A923" s="1" t="n"/>
      <c r="B923" s="1" t="n"/>
      <c r="C923" s="1" t="n"/>
      <c r="D923" s="1" t="n"/>
      <c r="E923" s="1" t="n"/>
      <c r="F923" s="1" t="n"/>
      <c r="G923" s="1" t="n"/>
      <c r="H923" s="1" t="n"/>
      <c r="I923" s="1" t="n"/>
      <c r="J923" s="1" t="n"/>
      <c r="K923" s="18" t="n"/>
      <c r="L923" s="1" t="n"/>
      <c r="M923" s="1" t="n"/>
      <c r="N923" s="1" t="n"/>
      <c r="O923" s="1" t="n"/>
      <c r="P923" s="1" t="n"/>
      <c r="Q923" s="1" t="n"/>
      <c r="R923" s="1" t="n"/>
      <c r="S923" s="210" t="n"/>
      <c r="T923" s="210" t="n"/>
      <c r="U923" s="1" t="n"/>
      <c r="V923" s="18" t="n"/>
      <c r="W923" s="18" t="n"/>
      <c r="X923" s="1" t="n"/>
      <c r="Y923" s="210" t="n"/>
      <c r="Z923" s="1" t="n"/>
      <c r="AA923" s="18" t="n"/>
      <c r="AB923" s="212" t="n"/>
      <c r="AC923" s="1" t="n"/>
    </row>
    <row r="924">
      <c r="A924" s="1" t="n"/>
      <c r="B924" s="1" t="n"/>
      <c r="C924" s="1" t="n"/>
      <c r="D924" s="1" t="n"/>
      <c r="E924" s="1" t="n"/>
      <c r="F924" s="1" t="n"/>
      <c r="G924" s="1" t="n"/>
      <c r="H924" s="1" t="n"/>
      <c r="I924" s="1" t="n"/>
      <c r="J924" s="1" t="n"/>
      <c r="K924" s="18" t="n"/>
      <c r="L924" s="1" t="n"/>
      <c r="M924" s="1" t="n"/>
      <c r="N924" s="1" t="n"/>
      <c r="O924" s="1" t="n"/>
      <c r="P924" s="1" t="n"/>
      <c r="Q924" s="1" t="n"/>
      <c r="R924" s="1" t="n"/>
      <c r="S924" s="210" t="n"/>
      <c r="T924" s="210" t="n"/>
      <c r="U924" s="1" t="n"/>
      <c r="V924" s="18" t="n"/>
      <c r="W924" s="18" t="n"/>
      <c r="X924" s="1" t="n"/>
      <c r="Y924" s="210" t="n"/>
      <c r="Z924" s="1" t="n"/>
      <c r="AA924" s="18" t="n"/>
      <c r="AB924" s="212" t="n"/>
      <c r="AC924" s="1" t="n"/>
    </row>
    <row r="925">
      <c r="A925" s="1" t="n"/>
      <c r="B925" s="1" t="n"/>
      <c r="C925" s="1" t="n"/>
      <c r="D925" s="1" t="n"/>
      <c r="E925" s="1" t="n"/>
      <c r="F925" s="1" t="n"/>
      <c r="G925" s="1" t="n"/>
      <c r="H925" s="1" t="n"/>
      <c r="I925" s="1" t="n"/>
      <c r="J925" s="1" t="n"/>
      <c r="K925" s="18" t="n"/>
      <c r="L925" s="1" t="n"/>
      <c r="M925" s="1" t="n"/>
      <c r="N925" s="1" t="n"/>
      <c r="O925" s="1" t="n"/>
      <c r="P925" s="1" t="n"/>
      <c r="Q925" s="1" t="n"/>
      <c r="R925" s="1" t="n"/>
      <c r="S925" s="210" t="n"/>
      <c r="T925" s="210" t="n"/>
      <c r="U925" s="1" t="n"/>
      <c r="V925" s="18" t="n"/>
      <c r="W925" s="18" t="n"/>
      <c r="X925" s="1" t="n"/>
      <c r="Y925" s="210" t="n"/>
      <c r="Z925" s="1" t="n"/>
      <c r="AA925" s="18" t="n"/>
      <c r="AB925" s="212" t="n"/>
      <c r="AC925" s="1" t="n"/>
    </row>
    <row r="926">
      <c r="A926" s="1" t="n"/>
      <c r="B926" s="1" t="n"/>
      <c r="C926" s="1" t="n"/>
      <c r="D926" s="1" t="n"/>
      <c r="E926" s="1" t="n"/>
      <c r="F926" s="1" t="n"/>
      <c r="G926" s="1" t="n"/>
      <c r="H926" s="1" t="n"/>
      <c r="I926" s="1" t="n"/>
      <c r="J926" s="1" t="n"/>
      <c r="K926" s="18" t="n"/>
      <c r="L926" s="1" t="n"/>
      <c r="M926" s="1" t="n"/>
      <c r="N926" s="1" t="n"/>
      <c r="O926" s="1" t="n"/>
      <c r="P926" s="1" t="n"/>
      <c r="Q926" s="1" t="n"/>
      <c r="R926" s="1" t="n"/>
      <c r="S926" s="210" t="n"/>
      <c r="T926" s="210" t="n"/>
      <c r="U926" s="1" t="n"/>
      <c r="V926" s="18" t="n"/>
      <c r="W926" s="18" t="n"/>
      <c r="X926" s="1" t="n"/>
      <c r="Y926" s="210" t="n"/>
      <c r="Z926" s="1" t="n"/>
      <c r="AA926" s="18" t="n"/>
      <c r="AB926" s="212" t="n"/>
      <c r="AC926" s="1" t="n"/>
    </row>
    <row r="927">
      <c r="A927" s="1" t="n"/>
      <c r="B927" s="1" t="n"/>
      <c r="C927" s="1" t="n"/>
      <c r="D927" s="1" t="n"/>
      <c r="E927" s="1" t="n"/>
      <c r="F927" s="1" t="n"/>
      <c r="G927" s="1" t="n"/>
      <c r="H927" s="1" t="n"/>
      <c r="I927" s="1" t="n"/>
      <c r="J927" s="1" t="n"/>
      <c r="K927" s="18" t="n"/>
      <c r="L927" s="1" t="n"/>
      <c r="M927" s="1" t="n"/>
      <c r="N927" s="1" t="n"/>
      <c r="O927" s="1" t="n"/>
      <c r="P927" s="1" t="n"/>
      <c r="Q927" s="1" t="n"/>
      <c r="R927" s="1" t="n"/>
      <c r="S927" s="210" t="n"/>
      <c r="T927" s="210" t="n"/>
      <c r="U927" s="1" t="n"/>
      <c r="V927" s="18" t="n"/>
      <c r="W927" s="18" t="n"/>
      <c r="X927" s="1" t="n"/>
      <c r="Y927" s="210" t="n"/>
      <c r="Z927" s="1" t="n"/>
      <c r="AA927" s="18" t="n"/>
      <c r="AB927" s="212" t="n"/>
      <c r="AC927" s="1" t="n"/>
    </row>
    <row r="928">
      <c r="A928" s="1" t="n"/>
      <c r="B928" s="1" t="n"/>
      <c r="C928" s="1" t="n"/>
      <c r="D928" s="1" t="n"/>
      <c r="E928" s="1" t="n"/>
      <c r="F928" s="1" t="n"/>
      <c r="G928" s="1" t="n"/>
      <c r="H928" s="1" t="n"/>
      <c r="I928" s="1" t="n"/>
      <c r="J928" s="1" t="n"/>
      <c r="K928" s="18" t="n"/>
      <c r="L928" s="1" t="n"/>
      <c r="M928" s="1" t="n"/>
      <c r="N928" s="1" t="n"/>
      <c r="O928" s="1" t="n"/>
      <c r="P928" s="1" t="n"/>
      <c r="Q928" s="1" t="n"/>
      <c r="R928" s="1" t="n"/>
      <c r="S928" s="210" t="n"/>
      <c r="T928" s="210" t="n"/>
      <c r="U928" s="1" t="n"/>
      <c r="V928" s="18" t="n"/>
      <c r="W928" s="18" t="n"/>
      <c r="X928" s="1" t="n"/>
      <c r="Y928" s="210" t="n"/>
      <c r="Z928" s="1" t="n"/>
      <c r="AA928" s="18" t="n"/>
      <c r="AB928" s="212" t="n"/>
      <c r="AC928" s="1" t="n"/>
    </row>
    <row r="929">
      <c r="A929" s="1" t="n"/>
      <c r="B929" s="1" t="n"/>
      <c r="C929" s="1" t="n"/>
      <c r="D929" s="1" t="n"/>
      <c r="E929" s="1" t="n"/>
      <c r="F929" s="1" t="n"/>
      <c r="G929" s="1" t="n"/>
      <c r="H929" s="1" t="n"/>
      <c r="I929" s="1" t="n"/>
      <c r="J929" s="1" t="n"/>
      <c r="K929" s="18" t="n"/>
      <c r="L929" s="1" t="n"/>
      <c r="M929" s="1" t="n"/>
      <c r="N929" s="1" t="n"/>
      <c r="O929" s="1" t="n"/>
      <c r="P929" s="1" t="n"/>
      <c r="Q929" s="1" t="n"/>
      <c r="R929" s="1" t="n"/>
      <c r="S929" s="210" t="n"/>
      <c r="T929" s="210" t="n"/>
      <c r="U929" s="1" t="n"/>
      <c r="V929" s="18" t="n"/>
      <c r="W929" s="18" t="n"/>
      <c r="X929" s="1" t="n"/>
      <c r="Y929" s="210" t="n"/>
      <c r="Z929" s="1" t="n"/>
      <c r="AA929" s="18" t="n"/>
      <c r="AB929" s="212" t="n"/>
      <c r="AC929" s="1" t="n"/>
    </row>
    <row r="930">
      <c r="A930" s="1" t="n"/>
      <c r="B930" s="1" t="n"/>
      <c r="C930" s="1" t="n"/>
      <c r="D930" s="1" t="n"/>
      <c r="E930" s="1" t="n"/>
      <c r="F930" s="1" t="n"/>
      <c r="G930" s="1" t="n"/>
      <c r="H930" s="1" t="n"/>
      <c r="I930" s="1" t="n"/>
      <c r="J930" s="1" t="n"/>
      <c r="K930" s="18" t="n"/>
      <c r="L930" s="1" t="n"/>
      <c r="M930" s="1" t="n"/>
      <c r="N930" s="1" t="n"/>
      <c r="O930" s="1" t="n"/>
      <c r="P930" s="1" t="n"/>
      <c r="Q930" s="1" t="n"/>
      <c r="R930" s="1" t="n"/>
      <c r="S930" s="210" t="n"/>
      <c r="T930" s="210" t="n"/>
      <c r="U930" s="1" t="n"/>
      <c r="V930" s="18" t="n"/>
      <c r="W930" s="18" t="n"/>
      <c r="X930" s="1" t="n"/>
      <c r="Y930" s="210" t="n"/>
      <c r="Z930" s="1" t="n"/>
      <c r="AA930" s="18" t="n"/>
      <c r="AB930" s="212" t="n"/>
      <c r="AC930" s="1" t="n"/>
    </row>
    <row r="931">
      <c r="A931" s="1" t="n"/>
      <c r="B931" s="1" t="n"/>
      <c r="C931" s="1" t="n"/>
      <c r="D931" s="1" t="n"/>
      <c r="E931" s="1" t="n"/>
      <c r="F931" s="1" t="n"/>
      <c r="G931" s="1" t="n"/>
      <c r="H931" s="1" t="n"/>
      <c r="I931" s="1" t="n"/>
      <c r="J931" s="1" t="n"/>
      <c r="K931" s="18" t="n"/>
      <c r="L931" s="1" t="n"/>
      <c r="M931" s="1" t="n"/>
      <c r="N931" s="1" t="n"/>
      <c r="O931" s="1" t="n"/>
      <c r="P931" s="1" t="n"/>
      <c r="Q931" s="1" t="n"/>
      <c r="R931" s="1" t="n"/>
      <c r="S931" s="210" t="n"/>
      <c r="T931" s="210" t="n"/>
      <c r="U931" s="1" t="n"/>
      <c r="V931" s="18" t="n"/>
      <c r="W931" s="18" t="n"/>
      <c r="X931" s="1" t="n"/>
      <c r="Y931" s="210" t="n"/>
      <c r="Z931" s="1" t="n"/>
      <c r="AA931" s="18" t="n"/>
      <c r="AB931" s="212" t="n"/>
      <c r="AC931" s="1" t="n"/>
    </row>
    <row r="932">
      <c r="A932" s="1" t="n"/>
      <c r="B932" s="1" t="n"/>
      <c r="C932" s="1" t="n"/>
      <c r="D932" s="1" t="n"/>
      <c r="E932" s="1" t="n"/>
      <c r="F932" s="1" t="n"/>
      <c r="G932" s="1" t="n"/>
      <c r="H932" s="1" t="n"/>
      <c r="I932" s="1" t="n"/>
      <c r="J932" s="1" t="n"/>
      <c r="K932" s="18" t="n"/>
      <c r="L932" s="1" t="n"/>
      <c r="M932" s="1" t="n"/>
      <c r="N932" s="1" t="n"/>
      <c r="O932" s="1" t="n"/>
      <c r="P932" s="1" t="n"/>
      <c r="Q932" s="1" t="n"/>
      <c r="R932" s="1" t="n"/>
      <c r="S932" s="210" t="n"/>
      <c r="T932" s="210" t="n"/>
      <c r="U932" s="1" t="n"/>
      <c r="V932" s="18" t="n"/>
      <c r="W932" s="18" t="n"/>
      <c r="X932" s="1" t="n"/>
      <c r="Y932" s="210" t="n"/>
      <c r="Z932" s="1" t="n"/>
      <c r="AA932" s="18" t="n"/>
      <c r="AB932" s="212" t="n"/>
      <c r="AC932" s="1" t="n"/>
    </row>
    <row r="933">
      <c r="A933" s="1" t="n"/>
      <c r="B933" s="1" t="n"/>
      <c r="C933" s="1" t="n"/>
      <c r="D933" s="1" t="n"/>
      <c r="E933" s="1" t="n"/>
      <c r="F933" s="1" t="n"/>
      <c r="G933" s="1" t="n"/>
      <c r="H933" s="1" t="n"/>
      <c r="I933" s="1" t="n"/>
      <c r="J933" s="1" t="n"/>
      <c r="K933" s="18" t="n"/>
      <c r="L933" s="1" t="n"/>
      <c r="M933" s="1" t="n"/>
      <c r="N933" s="1" t="n"/>
      <c r="O933" s="1" t="n"/>
      <c r="P933" s="1" t="n"/>
      <c r="Q933" s="1" t="n"/>
      <c r="R933" s="1" t="n"/>
      <c r="S933" s="210" t="n"/>
      <c r="T933" s="210" t="n"/>
      <c r="U933" s="1" t="n"/>
      <c r="V933" s="18" t="n"/>
      <c r="W933" s="18" t="n"/>
      <c r="X933" s="1" t="n"/>
      <c r="Y933" s="210" t="n"/>
      <c r="Z933" s="1" t="n"/>
      <c r="AA933" s="18" t="n"/>
      <c r="AB933" s="212" t="n"/>
      <c r="AC933" s="1" t="n"/>
    </row>
    <row r="934">
      <c r="A934" s="1" t="n"/>
      <c r="B934" s="1" t="n"/>
      <c r="C934" s="1" t="n"/>
      <c r="D934" s="1" t="n"/>
      <c r="E934" s="1" t="n"/>
      <c r="F934" s="1" t="n"/>
      <c r="G934" s="1" t="n"/>
      <c r="H934" s="1" t="n"/>
      <c r="I934" s="1" t="n"/>
      <c r="J934" s="1" t="n"/>
      <c r="K934" s="18" t="n"/>
      <c r="L934" s="1" t="n"/>
      <c r="M934" s="1" t="n"/>
      <c r="N934" s="1" t="n"/>
      <c r="O934" s="1" t="n"/>
      <c r="P934" s="1" t="n"/>
      <c r="Q934" s="1" t="n"/>
      <c r="R934" s="1" t="n"/>
      <c r="S934" s="210" t="n"/>
      <c r="T934" s="210" t="n"/>
      <c r="U934" s="1" t="n"/>
      <c r="V934" s="18" t="n"/>
      <c r="W934" s="18" t="n"/>
      <c r="X934" s="1" t="n"/>
      <c r="Y934" s="210" t="n"/>
      <c r="Z934" s="1" t="n"/>
      <c r="AA934" s="18" t="n"/>
      <c r="AB934" s="212" t="n"/>
      <c r="AC934" s="1" t="n"/>
    </row>
    <row r="935">
      <c r="A935" s="1" t="n"/>
      <c r="B935" s="1" t="n"/>
      <c r="C935" s="1" t="n"/>
      <c r="D935" s="1" t="n"/>
      <c r="E935" s="1" t="n"/>
      <c r="F935" s="1" t="n"/>
      <c r="G935" s="1" t="n"/>
      <c r="H935" s="1" t="n"/>
      <c r="I935" s="1" t="n"/>
      <c r="J935" s="1" t="n"/>
      <c r="K935" s="18" t="n"/>
      <c r="L935" s="1" t="n"/>
      <c r="M935" s="1" t="n"/>
      <c r="N935" s="1" t="n"/>
      <c r="O935" s="1" t="n"/>
      <c r="P935" s="1" t="n"/>
      <c r="Q935" s="1" t="n"/>
      <c r="R935" s="1" t="n"/>
      <c r="S935" s="210" t="n"/>
      <c r="T935" s="210" t="n"/>
      <c r="U935" s="1" t="n"/>
      <c r="V935" s="18" t="n"/>
      <c r="W935" s="18" t="n"/>
      <c r="X935" s="1" t="n"/>
      <c r="Y935" s="210" t="n"/>
      <c r="Z935" s="1" t="n"/>
      <c r="AA935" s="18" t="n"/>
      <c r="AB935" s="212" t="n"/>
      <c r="AC935" s="1" t="n"/>
    </row>
    <row r="936">
      <c r="A936" s="1" t="n"/>
      <c r="B936" s="1" t="n"/>
      <c r="C936" s="1" t="n"/>
      <c r="D936" s="1" t="n"/>
      <c r="E936" s="1" t="n"/>
      <c r="F936" s="1" t="n"/>
      <c r="G936" s="1" t="n"/>
      <c r="H936" s="1" t="n"/>
      <c r="I936" s="1" t="n"/>
      <c r="J936" s="1" t="n"/>
      <c r="K936" s="18" t="n"/>
      <c r="L936" s="1" t="n"/>
      <c r="M936" s="1" t="n"/>
      <c r="N936" s="1" t="n"/>
      <c r="O936" s="1" t="n"/>
      <c r="P936" s="1" t="n"/>
      <c r="Q936" s="1" t="n"/>
      <c r="R936" s="1" t="n"/>
      <c r="S936" s="210" t="n"/>
      <c r="T936" s="210" t="n"/>
      <c r="U936" s="1" t="n"/>
      <c r="V936" s="18" t="n"/>
      <c r="W936" s="18" t="n"/>
      <c r="X936" s="1" t="n"/>
      <c r="Y936" s="210" t="n"/>
      <c r="Z936" s="1" t="n"/>
      <c r="AA936" s="18" t="n"/>
      <c r="AB936" s="212" t="n"/>
      <c r="AC936" s="1" t="n"/>
    </row>
    <row r="937">
      <c r="A937" s="1" t="n"/>
      <c r="B937" s="1" t="n"/>
      <c r="C937" s="1" t="n"/>
      <c r="D937" s="1" t="n"/>
      <c r="E937" s="1" t="n"/>
      <c r="F937" s="1" t="n"/>
      <c r="G937" s="1" t="n"/>
      <c r="H937" s="1" t="n"/>
      <c r="I937" s="1" t="n"/>
      <c r="J937" s="1" t="n"/>
      <c r="K937" s="18" t="n"/>
      <c r="L937" s="1" t="n"/>
      <c r="M937" s="1" t="n"/>
      <c r="N937" s="1" t="n"/>
      <c r="O937" s="1" t="n"/>
      <c r="P937" s="1" t="n"/>
      <c r="Q937" s="1" t="n"/>
      <c r="R937" s="1" t="n"/>
      <c r="S937" s="210" t="n"/>
      <c r="T937" s="210" t="n"/>
      <c r="U937" s="1" t="n"/>
      <c r="V937" s="18" t="n"/>
      <c r="W937" s="18" t="n"/>
      <c r="X937" s="1" t="n"/>
      <c r="Y937" s="210" t="n"/>
      <c r="Z937" s="1" t="n"/>
      <c r="AA937" s="18" t="n"/>
      <c r="AB937" s="212" t="n"/>
      <c r="AC937" s="1" t="n"/>
    </row>
    <row r="938">
      <c r="A938" s="1" t="n"/>
      <c r="B938" s="1" t="n"/>
      <c r="C938" s="1" t="n"/>
      <c r="D938" s="1" t="n"/>
      <c r="E938" s="1" t="n"/>
      <c r="F938" s="1" t="n"/>
      <c r="G938" s="1" t="n"/>
      <c r="H938" s="1" t="n"/>
      <c r="I938" s="1" t="n"/>
      <c r="J938" s="1" t="n"/>
      <c r="K938" s="18" t="n"/>
      <c r="L938" s="1" t="n"/>
      <c r="M938" s="1" t="n"/>
      <c r="N938" s="1" t="n"/>
      <c r="O938" s="1" t="n"/>
      <c r="P938" s="1" t="n"/>
      <c r="Q938" s="1" t="n"/>
      <c r="R938" s="1" t="n"/>
      <c r="S938" s="210" t="n"/>
      <c r="T938" s="210" t="n"/>
      <c r="U938" s="1" t="n"/>
      <c r="V938" s="18" t="n"/>
      <c r="W938" s="18" t="n"/>
      <c r="X938" s="1" t="n"/>
      <c r="Y938" s="210" t="n"/>
      <c r="Z938" s="1" t="n"/>
      <c r="AA938" s="18" t="n"/>
      <c r="AB938" s="212" t="n"/>
      <c r="AC938" s="1" t="n"/>
    </row>
    <row r="939">
      <c r="A939" s="1" t="n"/>
      <c r="B939" s="1" t="n"/>
      <c r="C939" s="1" t="n"/>
      <c r="D939" s="1" t="n"/>
      <c r="E939" s="1" t="n"/>
      <c r="F939" s="1" t="n"/>
      <c r="G939" s="1" t="n"/>
      <c r="H939" s="1" t="n"/>
      <c r="I939" s="1" t="n"/>
      <c r="J939" s="1" t="n"/>
      <c r="K939" s="18" t="n"/>
      <c r="L939" s="1" t="n"/>
      <c r="M939" s="1" t="n"/>
      <c r="N939" s="1" t="n"/>
      <c r="O939" s="1" t="n"/>
      <c r="P939" s="1" t="n"/>
      <c r="Q939" s="1" t="n"/>
      <c r="R939" s="1" t="n"/>
      <c r="S939" s="210" t="n"/>
      <c r="T939" s="210" t="n"/>
      <c r="U939" s="1" t="n"/>
      <c r="V939" s="18" t="n"/>
      <c r="W939" s="18" t="n"/>
      <c r="X939" s="1" t="n"/>
      <c r="Y939" s="210" t="n"/>
      <c r="Z939" s="1" t="n"/>
      <c r="AA939" s="18" t="n"/>
      <c r="AB939" s="212" t="n"/>
      <c r="AC939" s="1" t="n"/>
    </row>
    <row r="940">
      <c r="A940" s="1" t="n"/>
      <c r="B940" s="1" t="n"/>
      <c r="C940" s="1" t="n"/>
      <c r="D940" s="1" t="n"/>
      <c r="E940" s="1" t="n"/>
      <c r="F940" s="1" t="n"/>
      <c r="G940" s="1" t="n"/>
      <c r="H940" s="1" t="n"/>
      <c r="I940" s="1" t="n"/>
      <c r="J940" s="1" t="n"/>
      <c r="K940" s="18" t="n"/>
      <c r="L940" s="1" t="n"/>
      <c r="M940" s="1" t="n"/>
      <c r="N940" s="1" t="n"/>
      <c r="O940" s="1" t="n"/>
      <c r="P940" s="1" t="n"/>
      <c r="Q940" s="1" t="n"/>
      <c r="R940" s="1" t="n"/>
      <c r="S940" s="210" t="n"/>
      <c r="T940" s="210" t="n"/>
      <c r="U940" s="1" t="n"/>
      <c r="V940" s="18" t="n"/>
      <c r="W940" s="18" t="n"/>
      <c r="X940" s="1" t="n"/>
      <c r="Y940" s="210" t="n"/>
      <c r="Z940" s="1" t="n"/>
      <c r="AA940" s="18" t="n"/>
      <c r="AB940" s="212" t="n"/>
      <c r="AC940" s="1" t="n"/>
    </row>
    <row r="941">
      <c r="A941" s="1" t="n"/>
      <c r="B941" s="1" t="n"/>
      <c r="C941" s="1" t="n"/>
      <c r="D941" s="1" t="n"/>
      <c r="E941" s="1" t="n"/>
      <c r="F941" s="1" t="n"/>
      <c r="G941" s="1" t="n"/>
      <c r="H941" s="1" t="n"/>
      <c r="I941" s="1" t="n"/>
      <c r="J941" s="1" t="n"/>
      <c r="K941" s="18" t="n"/>
      <c r="L941" s="1" t="n"/>
      <c r="M941" s="1" t="n"/>
      <c r="N941" s="1" t="n"/>
      <c r="O941" s="1" t="n"/>
      <c r="P941" s="1" t="n"/>
      <c r="Q941" s="1" t="n"/>
      <c r="R941" s="1" t="n"/>
      <c r="S941" s="210" t="n"/>
      <c r="T941" s="210" t="n"/>
      <c r="U941" s="1" t="n"/>
      <c r="V941" s="18" t="n"/>
      <c r="W941" s="18" t="n"/>
      <c r="X941" s="1" t="n"/>
      <c r="Y941" s="210" t="n"/>
      <c r="Z941" s="1" t="n"/>
      <c r="AA941" s="18" t="n"/>
      <c r="AB941" s="212" t="n"/>
      <c r="AC941" s="1" t="n"/>
    </row>
    <row r="942">
      <c r="A942" s="1" t="n"/>
      <c r="B942" s="1" t="n"/>
      <c r="C942" s="1" t="n"/>
      <c r="D942" s="1" t="n"/>
      <c r="E942" s="1" t="n"/>
      <c r="F942" s="1" t="n"/>
      <c r="G942" s="1" t="n"/>
      <c r="H942" s="1" t="n"/>
      <c r="I942" s="1" t="n"/>
      <c r="J942" s="1" t="n"/>
      <c r="K942" s="18" t="n"/>
      <c r="L942" s="1" t="n"/>
      <c r="M942" s="1" t="n"/>
      <c r="N942" s="1" t="n"/>
      <c r="O942" s="1" t="n"/>
      <c r="P942" s="1" t="n"/>
      <c r="Q942" s="1" t="n"/>
      <c r="R942" s="1" t="n"/>
      <c r="S942" s="210" t="n"/>
      <c r="T942" s="210" t="n"/>
      <c r="U942" s="1" t="n"/>
      <c r="V942" s="18" t="n"/>
      <c r="W942" s="18" t="n"/>
      <c r="X942" s="1" t="n"/>
      <c r="Y942" s="210" t="n"/>
      <c r="Z942" s="1" t="n"/>
      <c r="AA942" s="18" t="n"/>
      <c r="AB942" s="212" t="n"/>
      <c r="AC942" s="1" t="n"/>
    </row>
    <row r="943">
      <c r="A943" s="1" t="n"/>
      <c r="B943" s="1" t="n"/>
      <c r="C943" s="1" t="n"/>
      <c r="D943" s="1" t="n"/>
      <c r="E943" s="1" t="n"/>
      <c r="F943" s="1" t="n"/>
      <c r="G943" s="1" t="n"/>
      <c r="H943" s="1" t="n"/>
      <c r="I943" s="1" t="n"/>
      <c r="J943" s="1" t="n"/>
      <c r="K943" s="18" t="n"/>
      <c r="L943" s="1" t="n"/>
      <c r="M943" s="1" t="n"/>
      <c r="N943" s="1" t="n"/>
      <c r="O943" s="1" t="n"/>
      <c r="P943" s="1" t="n"/>
      <c r="Q943" s="1" t="n"/>
      <c r="R943" s="1" t="n"/>
      <c r="S943" s="210" t="n"/>
      <c r="T943" s="210" t="n"/>
      <c r="U943" s="1" t="n"/>
      <c r="V943" s="18" t="n"/>
      <c r="W943" s="18" t="n"/>
      <c r="X943" s="1" t="n"/>
      <c r="Y943" s="210" t="n"/>
      <c r="Z943" s="1" t="n"/>
      <c r="AA943" s="18" t="n"/>
      <c r="AB943" s="212" t="n"/>
      <c r="AC943" s="1" t="n"/>
    </row>
    <row r="944">
      <c r="A944" s="1" t="n"/>
      <c r="B944" s="1" t="n"/>
      <c r="C944" s="1" t="n"/>
      <c r="D944" s="1" t="n"/>
      <c r="E944" s="1" t="n"/>
      <c r="F944" s="1" t="n"/>
      <c r="G944" s="1" t="n"/>
      <c r="H944" s="1" t="n"/>
      <c r="I944" s="1" t="n"/>
      <c r="J944" s="1" t="n"/>
      <c r="K944" s="18" t="n"/>
      <c r="L944" s="1" t="n"/>
      <c r="M944" s="1" t="n"/>
      <c r="N944" s="1" t="n"/>
      <c r="O944" s="1" t="n"/>
      <c r="P944" s="1" t="n"/>
      <c r="Q944" s="1" t="n"/>
      <c r="R944" s="1" t="n"/>
      <c r="S944" s="210" t="n"/>
      <c r="T944" s="210" t="n"/>
      <c r="U944" s="1" t="n"/>
      <c r="V944" s="18" t="n"/>
      <c r="W944" s="18" t="n"/>
      <c r="X944" s="1" t="n"/>
      <c r="Y944" s="210" t="n"/>
      <c r="Z944" s="1" t="n"/>
      <c r="AA944" s="18" t="n"/>
      <c r="AB944" s="212" t="n"/>
      <c r="AC944" s="1" t="n"/>
    </row>
    <row r="945">
      <c r="A945" s="1" t="n"/>
      <c r="B945" s="1" t="n"/>
      <c r="C945" s="1" t="n"/>
      <c r="D945" s="1" t="n"/>
      <c r="E945" s="1" t="n"/>
      <c r="F945" s="1" t="n"/>
      <c r="G945" s="1" t="n"/>
      <c r="H945" s="1" t="n"/>
      <c r="I945" s="1" t="n"/>
      <c r="J945" s="1" t="n"/>
      <c r="K945" s="18" t="n"/>
      <c r="L945" s="1" t="n"/>
      <c r="M945" s="1" t="n"/>
      <c r="N945" s="1" t="n"/>
      <c r="O945" s="1" t="n"/>
      <c r="P945" s="1" t="n"/>
      <c r="Q945" s="1" t="n"/>
      <c r="R945" s="1" t="n"/>
      <c r="S945" s="210" t="n"/>
      <c r="T945" s="210" t="n"/>
      <c r="U945" s="1" t="n"/>
      <c r="V945" s="18" t="n"/>
      <c r="W945" s="18" t="n"/>
      <c r="X945" s="1" t="n"/>
      <c r="Y945" s="210" t="n"/>
      <c r="Z945" s="1" t="n"/>
      <c r="AA945" s="18" t="n"/>
      <c r="AB945" s="212" t="n"/>
      <c r="AC945" s="1" t="n"/>
    </row>
    <row r="946">
      <c r="A946" s="1" t="n"/>
      <c r="B946" s="1" t="n"/>
      <c r="C946" s="1" t="n"/>
      <c r="D946" s="1" t="n"/>
      <c r="E946" s="1" t="n"/>
      <c r="F946" s="1" t="n"/>
      <c r="G946" s="1" t="n"/>
      <c r="H946" s="1" t="n"/>
      <c r="I946" s="1" t="n"/>
      <c r="J946" s="1" t="n"/>
      <c r="K946" s="18" t="n"/>
      <c r="L946" s="1" t="n"/>
      <c r="M946" s="1" t="n"/>
      <c r="N946" s="1" t="n"/>
      <c r="O946" s="1" t="n"/>
      <c r="P946" s="1" t="n"/>
      <c r="Q946" s="1" t="n"/>
      <c r="R946" s="1" t="n"/>
      <c r="S946" s="210" t="n"/>
      <c r="T946" s="210" t="n"/>
      <c r="U946" s="1" t="n"/>
      <c r="V946" s="18" t="n"/>
      <c r="W946" s="18" t="n"/>
      <c r="X946" s="1" t="n"/>
      <c r="Y946" s="210" t="n"/>
      <c r="Z946" s="1" t="n"/>
      <c r="AA946" s="18" t="n"/>
      <c r="AB946" s="212" t="n"/>
      <c r="AC946" s="1" t="n"/>
    </row>
    <row r="947">
      <c r="A947" s="1" t="n"/>
      <c r="B947" s="1" t="n"/>
      <c r="C947" s="1" t="n"/>
      <c r="D947" s="1" t="n"/>
      <c r="E947" s="1" t="n"/>
      <c r="F947" s="1" t="n"/>
      <c r="G947" s="1" t="n"/>
      <c r="H947" s="1" t="n"/>
      <c r="I947" s="1" t="n"/>
      <c r="J947" s="1" t="n"/>
      <c r="K947" s="18" t="n"/>
      <c r="L947" s="1" t="n"/>
      <c r="M947" s="1" t="n"/>
      <c r="N947" s="1" t="n"/>
      <c r="O947" s="1" t="n"/>
      <c r="P947" s="1" t="n"/>
      <c r="Q947" s="1" t="n"/>
      <c r="R947" s="1" t="n"/>
      <c r="S947" s="210" t="n"/>
      <c r="T947" s="210" t="n"/>
      <c r="U947" s="1" t="n"/>
      <c r="V947" s="18" t="n"/>
      <c r="W947" s="18" t="n"/>
      <c r="X947" s="1" t="n"/>
      <c r="Y947" s="210" t="n"/>
      <c r="Z947" s="1" t="n"/>
      <c r="AA947" s="18" t="n"/>
      <c r="AB947" s="212" t="n"/>
      <c r="AC947" s="1" t="n"/>
    </row>
    <row r="948">
      <c r="A948" s="1" t="n"/>
      <c r="B948" s="1" t="n"/>
      <c r="C948" s="1" t="n"/>
      <c r="D948" s="1" t="n"/>
      <c r="E948" s="1" t="n"/>
      <c r="F948" s="1" t="n"/>
      <c r="G948" s="1" t="n"/>
      <c r="H948" s="1" t="n"/>
      <c r="I948" s="1" t="n"/>
      <c r="J948" s="1" t="n"/>
      <c r="K948" s="18" t="n"/>
      <c r="L948" s="1" t="n"/>
      <c r="M948" s="1" t="n"/>
      <c r="N948" s="1" t="n"/>
      <c r="O948" s="1" t="n"/>
      <c r="P948" s="1" t="n"/>
      <c r="Q948" s="1" t="n"/>
      <c r="R948" s="1" t="n"/>
      <c r="S948" s="210" t="n"/>
      <c r="T948" s="210" t="n"/>
      <c r="U948" s="1" t="n"/>
      <c r="V948" s="18" t="n"/>
      <c r="W948" s="18" t="n"/>
      <c r="X948" s="1" t="n"/>
      <c r="Y948" s="210" t="n"/>
      <c r="Z948" s="1" t="n"/>
      <c r="AA948" s="18" t="n"/>
      <c r="AB948" s="212" t="n"/>
      <c r="AC948" s="1" t="n"/>
    </row>
    <row r="949">
      <c r="A949" s="1" t="n"/>
      <c r="B949" s="1" t="n"/>
      <c r="C949" s="1" t="n"/>
      <c r="D949" s="1" t="n"/>
      <c r="E949" s="1" t="n"/>
      <c r="F949" s="1" t="n"/>
      <c r="G949" s="1" t="n"/>
      <c r="H949" s="1" t="n"/>
      <c r="I949" s="1" t="n"/>
      <c r="J949" s="1" t="n"/>
      <c r="K949" s="18" t="n"/>
      <c r="L949" s="1" t="n"/>
      <c r="M949" s="1" t="n"/>
      <c r="N949" s="1" t="n"/>
      <c r="O949" s="1" t="n"/>
      <c r="P949" s="1" t="n"/>
      <c r="Q949" s="1" t="n"/>
      <c r="R949" s="1" t="n"/>
      <c r="S949" s="210" t="n"/>
      <c r="T949" s="210" t="n"/>
      <c r="U949" s="1" t="n"/>
      <c r="V949" s="18" t="n"/>
      <c r="W949" s="18" t="n"/>
      <c r="X949" s="1" t="n"/>
      <c r="Y949" s="210" t="n"/>
      <c r="Z949" s="1" t="n"/>
      <c r="AA949" s="18" t="n"/>
      <c r="AB949" s="212" t="n"/>
      <c r="AC949" s="1" t="n"/>
    </row>
    <row r="950">
      <c r="A950" s="1" t="n"/>
      <c r="B950" s="1" t="n"/>
      <c r="C950" s="1" t="n"/>
      <c r="D950" s="1" t="n"/>
      <c r="E950" s="1" t="n"/>
      <c r="F950" s="1" t="n"/>
      <c r="G950" s="1" t="n"/>
      <c r="H950" s="1" t="n"/>
      <c r="I950" s="1" t="n"/>
      <c r="J950" s="1" t="n"/>
      <c r="K950" s="18" t="n"/>
      <c r="L950" s="1" t="n"/>
      <c r="M950" s="1" t="n"/>
      <c r="N950" s="1" t="n"/>
      <c r="O950" s="1" t="n"/>
      <c r="P950" s="1" t="n"/>
      <c r="Q950" s="1" t="n"/>
      <c r="R950" s="1" t="n"/>
      <c r="S950" s="210" t="n"/>
      <c r="T950" s="210" t="n"/>
      <c r="U950" s="1" t="n"/>
      <c r="V950" s="18" t="n"/>
      <c r="W950" s="18" t="n"/>
      <c r="X950" s="1" t="n"/>
      <c r="Y950" s="210" t="n"/>
      <c r="Z950" s="1" t="n"/>
      <c r="AA950" s="18" t="n"/>
      <c r="AB950" s="212" t="n"/>
      <c r="AC950" s="1" t="n"/>
    </row>
    <row r="951">
      <c r="A951" s="1" t="n"/>
      <c r="B951" s="1" t="n"/>
      <c r="C951" s="1" t="n"/>
      <c r="D951" s="1" t="n"/>
      <c r="E951" s="1" t="n"/>
      <c r="F951" s="1" t="n"/>
      <c r="G951" s="1" t="n"/>
      <c r="H951" s="1" t="n"/>
      <c r="I951" s="1" t="n"/>
      <c r="J951" s="1" t="n"/>
      <c r="K951" s="18" t="n"/>
      <c r="L951" s="1" t="n"/>
      <c r="M951" s="1" t="n"/>
      <c r="N951" s="1" t="n"/>
      <c r="O951" s="1" t="n"/>
      <c r="P951" s="1" t="n"/>
      <c r="Q951" s="1" t="n"/>
      <c r="R951" s="1" t="n"/>
      <c r="S951" s="210" t="n"/>
      <c r="T951" s="210" t="n"/>
      <c r="U951" s="1" t="n"/>
      <c r="V951" s="18" t="n"/>
      <c r="W951" s="18" t="n"/>
      <c r="X951" s="1" t="n"/>
      <c r="Y951" s="210" t="n"/>
      <c r="Z951" s="1" t="n"/>
      <c r="AA951" s="18" t="n"/>
      <c r="AB951" s="212" t="n"/>
      <c r="AC951" s="1" t="n"/>
    </row>
    <row r="952">
      <c r="A952" s="1" t="n"/>
      <c r="B952" s="1" t="n"/>
      <c r="C952" s="1" t="n"/>
      <c r="D952" s="1" t="n"/>
      <c r="E952" s="1" t="n"/>
      <c r="F952" s="1" t="n"/>
      <c r="G952" s="1" t="n"/>
      <c r="H952" s="1" t="n"/>
      <c r="I952" s="1" t="n"/>
      <c r="J952" s="1" t="n"/>
      <c r="K952" s="18" t="n"/>
      <c r="L952" s="1" t="n"/>
      <c r="M952" s="1" t="n"/>
      <c r="N952" s="1" t="n"/>
      <c r="O952" s="1" t="n"/>
      <c r="P952" s="1" t="n"/>
      <c r="Q952" s="1" t="n"/>
      <c r="R952" s="1" t="n"/>
      <c r="S952" s="210" t="n"/>
      <c r="T952" s="210" t="n"/>
      <c r="U952" s="1" t="n"/>
      <c r="V952" s="18" t="n"/>
      <c r="W952" s="18" t="n"/>
      <c r="X952" s="1" t="n"/>
      <c r="Y952" s="210" t="n"/>
      <c r="Z952" s="1" t="n"/>
      <c r="AA952" s="18" t="n"/>
      <c r="AB952" s="212" t="n"/>
      <c r="AC952" s="1" t="n"/>
    </row>
    <row r="953">
      <c r="A953" s="1" t="n"/>
      <c r="B953" s="1" t="n"/>
      <c r="C953" s="1" t="n"/>
      <c r="D953" s="1" t="n"/>
      <c r="E953" s="1" t="n"/>
      <c r="F953" s="1" t="n"/>
      <c r="G953" s="1" t="n"/>
      <c r="H953" s="1" t="n"/>
      <c r="I953" s="1" t="n"/>
      <c r="J953" s="1" t="n"/>
      <c r="K953" s="18" t="n"/>
      <c r="L953" s="1" t="n"/>
      <c r="M953" s="1" t="n"/>
      <c r="N953" s="1" t="n"/>
      <c r="O953" s="1" t="n"/>
      <c r="P953" s="1" t="n"/>
      <c r="Q953" s="1" t="n"/>
      <c r="R953" s="1" t="n"/>
      <c r="S953" s="210" t="n"/>
      <c r="T953" s="210" t="n"/>
      <c r="U953" s="1" t="n"/>
      <c r="V953" s="18" t="n"/>
      <c r="W953" s="18" t="n"/>
      <c r="X953" s="1" t="n"/>
      <c r="Y953" s="210" t="n"/>
      <c r="Z953" s="1" t="n"/>
      <c r="AA953" s="18" t="n"/>
      <c r="AB953" s="212" t="n"/>
      <c r="AC953" s="1" t="n"/>
    </row>
    <row r="954">
      <c r="A954" s="1" t="n"/>
      <c r="B954" s="1" t="n"/>
      <c r="C954" s="1" t="n"/>
      <c r="D954" s="1" t="n"/>
      <c r="E954" s="1" t="n"/>
      <c r="F954" s="1" t="n"/>
      <c r="G954" s="1" t="n"/>
      <c r="H954" s="1" t="n"/>
      <c r="I954" s="1" t="n"/>
      <c r="J954" s="1" t="n"/>
      <c r="K954" s="18" t="n"/>
      <c r="L954" s="1" t="n"/>
      <c r="M954" s="1" t="n"/>
      <c r="N954" s="1" t="n"/>
      <c r="O954" s="1" t="n"/>
      <c r="P954" s="1" t="n"/>
      <c r="Q954" s="1" t="n"/>
      <c r="R954" s="1" t="n"/>
      <c r="S954" s="210" t="n"/>
      <c r="T954" s="210" t="n"/>
      <c r="U954" s="1" t="n"/>
      <c r="V954" s="18" t="n"/>
      <c r="W954" s="18" t="n"/>
      <c r="X954" s="1" t="n"/>
      <c r="Y954" s="210" t="n"/>
      <c r="Z954" s="1" t="n"/>
      <c r="AA954" s="18" t="n"/>
      <c r="AB954" s="212" t="n"/>
      <c r="AC954" s="1" t="n"/>
    </row>
    <row r="955">
      <c r="A955" s="1" t="n"/>
      <c r="B955" s="1" t="n"/>
      <c r="C955" s="1" t="n"/>
      <c r="D955" s="1" t="n"/>
      <c r="E955" s="1" t="n"/>
      <c r="F955" s="1" t="n"/>
      <c r="G955" s="1" t="n"/>
      <c r="H955" s="1" t="n"/>
      <c r="I955" s="1" t="n"/>
      <c r="J955" s="1" t="n"/>
      <c r="K955" s="18" t="n"/>
      <c r="L955" s="1" t="n"/>
      <c r="M955" s="1" t="n"/>
      <c r="N955" s="1" t="n"/>
      <c r="O955" s="1" t="n"/>
      <c r="P955" s="1" t="n"/>
      <c r="Q955" s="1" t="n"/>
      <c r="R955" s="1" t="n"/>
      <c r="S955" s="210" t="n"/>
      <c r="T955" s="210" t="n"/>
      <c r="U955" s="1" t="n"/>
      <c r="V955" s="18" t="n"/>
      <c r="W955" s="18" t="n"/>
      <c r="X955" s="1" t="n"/>
      <c r="Y955" s="210" t="n"/>
      <c r="Z955" s="1" t="n"/>
      <c r="AA955" s="18" t="n"/>
      <c r="AB955" s="212" t="n"/>
      <c r="AC955" s="1" t="n"/>
    </row>
    <row r="956">
      <c r="A956" s="1" t="n"/>
      <c r="B956" s="1" t="n"/>
      <c r="C956" s="1" t="n"/>
      <c r="D956" s="1" t="n"/>
      <c r="E956" s="1" t="n"/>
      <c r="F956" s="1" t="n"/>
      <c r="G956" s="1" t="n"/>
      <c r="H956" s="1" t="n"/>
      <c r="I956" s="1" t="n"/>
      <c r="J956" s="1" t="n"/>
      <c r="K956" s="18" t="n"/>
      <c r="L956" s="1" t="n"/>
      <c r="M956" s="1" t="n"/>
      <c r="N956" s="1" t="n"/>
      <c r="O956" s="1" t="n"/>
      <c r="P956" s="1" t="n"/>
      <c r="Q956" s="1" t="n"/>
      <c r="R956" s="1" t="n"/>
      <c r="S956" s="210" t="n"/>
      <c r="T956" s="210" t="n"/>
      <c r="U956" s="1" t="n"/>
      <c r="V956" s="18" t="n"/>
      <c r="W956" s="18" t="n"/>
      <c r="X956" s="1" t="n"/>
      <c r="Y956" s="210" t="n"/>
      <c r="Z956" s="1" t="n"/>
      <c r="AA956" s="18" t="n"/>
      <c r="AB956" s="212" t="n"/>
      <c r="AC956" s="1" t="n"/>
    </row>
    <row r="957">
      <c r="A957" s="1" t="n"/>
      <c r="B957" s="1" t="n"/>
      <c r="C957" s="1" t="n"/>
      <c r="D957" s="1" t="n"/>
      <c r="E957" s="1" t="n"/>
      <c r="F957" s="1" t="n"/>
      <c r="G957" s="1" t="n"/>
      <c r="H957" s="1" t="n"/>
      <c r="I957" s="1" t="n"/>
      <c r="J957" s="1" t="n"/>
      <c r="K957" s="18" t="n"/>
      <c r="L957" s="1" t="n"/>
      <c r="M957" s="1" t="n"/>
      <c r="N957" s="1" t="n"/>
      <c r="O957" s="1" t="n"/>
      <c r="P957" s="1" t="n"/>
      <c r="Q957" s="1" t="n"/>
      <c r="R957" s="1" t="n"/>
      <c r="S957" s="210" t="n"/>
      <c r="T957" s="210" t="n"/>
      <c r="U957" s="1" t="n"/>
      <c r="V957" s="18" t="n"/>
      <c r="W957" s="18" t="n"/>
      <c r="X957" s="1" t="n"/>
      <c r="Y957" s="210" t="n"/>
      <c r="Z957" s="1" t="n"/>
      <c r="AA957" s="18" t="n"/>
      <c r="AB957" s="212" t="n"/>
      <c r="AC957" s="1" t="n"/>
    </row>
    <row r="958">
      <c r="A958" s="1" t="n"/>
      <c r="B958" s="1" t="n"/>
      <c r="C958" s="1" t="n"/>
      <c r="D958" s="1" t="n"/>
      <c r="E958" s="1" t="n"/>
      <c r="F958" s="1" t="n"/>
      <c r="G958" s="1" t="n"/>
      <c r="H958" s="1" t="n"/>
      <c r="I958" s="1" t="n"/>
      <c r="J958" s="1" t="n"/>
      <c r="K958" s="18" t="n"/>
      <c r="L958" s="1" t="n"/>
      <c r="M958" s="1" t="n"/>
      <c r="N958" s="1" t="n"/>
      <c r="O958" s="1" t="n"/>
      <c r="P958" s="1" t="n"/>
      <c r="Q958" s="1" t="n"/>
      <c r="R958" s="1" t="n"/>
      <c r="S958" s="210" t="n"/>
      <c r="T958" s="210" t="n"/>
      <c r="U958" s="1" t="n"/>
      <c r="V958" s="18" t="n"/>
      <c r="W958" s="18" t="n"/>
      <c r="X958" s="1" t="n"/>
      <c r="Y958" s="210" t="n"/>
      <c r="Z958" s="1" t="n"/>
      <c r="AA958" s="18" t="n"/>
      <c r="AB958" s="212" t="n"/>
      <c r="AC958" s="1" t="n"/>
    </row>
    <row r="959">
      <c r="A959" s="1" t="n"/>
      <c r="B959" s="1" t="n"/>
      <c r="C959" s="1" t="n"/>
      <c r="D959" s="1" t="n"/>
      <c r="E959" s="1" t="n"/>
      <c r="F959" s="1" t="n"/>
      <c r="G959" s="1" t="n"/>
      <c r="H959" s="1" t="n"/>
      <c r="I959" s="1" t="n"/>
      <c r="J959" s="1" t="n"/>
      <c r="K959" s="18" t="n"/>
      <c r="L959" s="1" t="n"/>
      <c r="M959" s="1" t="n"/>
      <c r="N959" s="1" t="n"/>
      <c r="O959" s="1" t="n"/>
      <c r="P959" s="1" t="n"/>
      <c r="Q959" s="1" t="n"/>
      <c r="R959" s="1" t="n"/>
      <c r="S959" s="210" t="n"/>
      <c r="T959" s="210" t="n"/>
      <c r="U959" s="1" t="n"/>
      <c r="V959" s="18" t="n"/>
      <c r="W959" s="18" t="n"/>
      <c r="X959" s="1" t="n"/>
      <c r="Y959" s="210" t="n"/>
      <c r="Z959" s="1" t="n"/>
      <c r="AA959" s="18" t="n"/>
      <c r="AB959" s="212" t="n"/>
      <c r="AC959" s="1" t="n"/>
    </row>
    <row r="960">
      <c r="A960" s="1" t="n"/>
      <c r="B960" s="1" t="n"/>
      <c r="C960" s="1" t="n"/>
      <c r="D960" s="1" t="n"/>
      <c r="E960" s="1" t="n"/>
      <c r="F960" s="1" t="n"/>
      <c r="G960" s="1" t="n"/>
      <c r="H960" s="1" t="n"/>
      <c r="I960" s="1" t="n"/>
      <c r="J960" s="1" t="n"/>
      <c r="K960" s="18" t="n"/>
      <c r="L960" s="1" t="n"/>
      <c r="M960" s="1" t="n"/>
      <c r="N960" s="1" t="n"/>
      <c r="O960" s="1" t="n"/>
      <c r="P960" s="1" t="n"/>
      <c r="Q960" s="1" t="n"/>
      <c r="R960" s="1" t="n"/>
      <c r="S960" s="210" t="n"/>
      <c r="T960" s="210" t="n"/>
      <c r="U960" s="1" t="n"/>
      <c r="V960" s="18" t="n"/>
      <c r="W960" s="18" t="n"/>
      <c r="X960" s="1" t="n"/>
      <c r="Y960" s="210" t="n"/>
      <c r="Z960" s="1" t="n"/>
      <c r="AA960" s="18" t="n"/>
      <c r="AB960" s="212" t="n"/>
      <c r="AC960" s="1" t="n"/>
    </row>
    <row r="961">
      <c r="A961" s="1" t="n"/>
      <c r="B961" s="1" t="n"/>
      <c r="C961" s="1" t="n"/>
      <c r="D961" s="1" t="n"/>
      <c r="E961" s="1" t="n"/>
      <c r="F961" s="1" t="n"/>
      <c r="G961" s="1" t="n"/>
      <c r="H961" s="1" t="n"/>
      <c r="I961" s="1" t="n"/>
      <c r="J961" s="1" t="n"/>
      <c r="K961" s="18" t="n"/>
      <c r="L961" s="1" t="n"/>
      <c r="M961" s="1" t="n"/>
      <c r="N961" s="1" t="n"/>
      <c r="O961" s="1" t="n"/>
      <c r="P961" s="1" t="n"/>
      <c r="Q961" s="1" t="n"/>
      <c r="R961" s="1" t="n"/>
      <c r="S961" s="210" t="n"/>
      <c r="T961" s="210" t="n"/>
      <c r="U961" s="1" t="n"/>
      <c r="V961" s="18" t="n"/>
      <c r="W961" s="18" t="n"/>
      <c r="X961" s="1" t="n"/>
      <c r="Y961" s="210" t="n"/>
      <c r="Z961" s="1" t="n"/>
      <c r="AA961" s="18" t="n"/>
      <c r="AB961" s="212" t="n"/>
      <c r="AC961" s="1" t="n"/>
    </row>
    <row r="962">
      <c r="A962" s="1" t="n"/>
      <c r="B962" s="1" t="n"/>
      <c r="C962" s="1" t="n"/>
      <c r="D962" s="1" t="n"/>
      <c r="E962" s="1" t="n"/>
      <c r="F962" s="1" t="n"/>
      <c r="G962" s="1" t="n"/>
      <c r="H962" s="1" t="n"/>
      <c r="I962" s="1" t="n"/>
      <c r="J962" s="1" t="n"/>
      <c r="K962" s="18" t="n"/>
      <c r="L962" s="1" t="n"/>
      <c r="M962" s="1" t="n"/>
      <c r="N962" s="1" t="n"/>
      <c r="O962" s="1" t="n"/>
      <c r="P962" s="1" t="n"/>
      <c r="Q962" s="1" t="n"/>
      <c r="R962" s="1" t="n"/>
      <c r="S962" s="210" t="n"/>
      <c r="T962" s="210" t="n"/>
      <c r="U962" s="1" t="n"/>
      <c r="V962" s="18" t="n"/>
      <c r="W962" s="18" t="n"/>
      <c r="X962" s="1" t="n"/>
      <c r="Y962" s="210" t="n"/>
      <c r="Z962" s="1" t="n"/>
      <c r="AA962" s="18" t="n"/>
      <c r="AB962" s="212" t="n"/>
      <c r="AC962" s="1" t="n"/>
    </row>
    <row r="963">
      <c r="A963" s="1" t="n"/>
      <c r="B963" s="1" t="n"/>
      <c r="C963" s="1" t="n"/>
      <c r="D963" s="1" t="n"/>
      <c r="E963" s="1" t="n"/>
      <c r="F963" s="1" t="n"/>
      <c r="G963" s="1" t="n"/>
      <c r="H963" s="1" t="n"/>
      <c r="I963" s="1" t="n"/>
      <c r="J963" s="1" t="n"/>
      <c r="K963" s="18" t="n"/>
      <c r="L963" s="1" t="n"/>
      <c r="M963" s="1" t="n"/>
      <c r="N963" s="1" t="n"/>
      <c r="O963" s="1" t="n"/>
      <c r="P963" s="1" t="n"/>
      <c r="Q963" s="1" t="n"/>
      <c r="R963" s="1" t="n"/>
      <c r="S963" s="210" t="n"/>
      <c r="T963" s="210" t="n"/>
      <c r="U963" s="1" t="n"/>
      <c r="V963" s="18" t="n"/>
      <c r="W963" s="18" t="n"/>
      <c r="X963" s="1" t="n"/>
      <c r="Y963" s="210" t="n"/>
      <c r="Z963" s="1" t="n"/>
      <c r="AA963" s="18" t="n"/>
      <c r="AB963" s="212" t="n"/>
      <c r="AC963" s="1" t="n"/>
    </row>
    <row r="964">
      <c r="A964" s="1" t="n"/>
      <c r="B964" s="1" t="n"/>
      <c r="C964" s="1" t="n"/>
      <c r="D964" s="1" t="n"/>
      <c r="E964" s="1" t="n"/>
      <c r="F964" s="1" t="n"/>
      <c r="G964" s="1" t="n"/>
      <c r="H964" s="1" t="n"/>
      <c r="I964" s="1" t="n"/>
      <c r="J964" s="1" t="n"/>
      <c r="K964" s="18" t="n"/>
      <c r="L964" s="1" t="n"/>
      <c r="M964" s="1" t="n"/>
      <c r="N964" s="1" t="n"/>
      <c r="O964" s="1" t="n"/>
      <c r="P964" s="1" t="n"/>
      <c r="Q964" s="1" t="n"/>
      <c r="R964" s="1" t="n"/>
      <c r="S964" s="210" t="n"/>
      <c r="T964" s="210" t="n"/>
      <c r="U964" s="1" t="n"/>
      <c r="V964" s="18" t="n"/>
      <c r="W964" s="18" t="n"/>
      <c r="X964" s="1" t="n"/>
      <c r="Y964" s="210" t="n"/>
      <c r="Z964" s="1" t="n"/>
      <c r="AA964" s="18" t="n"/>
      <c r="AB964" s="212" t="n"/>
      <c r="AC964" s="1" t="n"/>
    </row>
    <row r="965">
      <c r="A965" s="1" t="n"/>
      <c r="B965" s="1" t="n"/>
      <c r="C965" s="1" t="n"/>
      <c r="D965" s="1" t="n"/>
      <c r="E965" s="1" t="n"/>
      <c r="F965" s="1" t="n"/>
      <c r="G965" s="1" t="n"/>
      <c r="H965" s="1" t="n"/>
      <c r="I965" s="1" t="n"/>
      <c r="J965" s="1" t="n"/>
      <c r="K965" s="18" t="n"/>
      <c r="L965" s="1" t="n"/>
      <c r="M965" s="1" t="n"/>
      <c r="N965" s="1" t="n"/>
      <c r="O965" s="1" t="n"/>
      <c r="P965" s="1" t="n"/>
      <c r="Q965" s="1" t="n"/>
      <c r="R965" s="1" t="n"/>
      <c r="S965" s="210" t="n"/>
      <c r="T965" s="210" t="n"/>
      <c r="U965" s="1" t="n"/>
      <c r="V965" s="18" t="n"/>
      <c r="W965" s="18" t="n"/>
      <c r="X965" s="1" t="n"/>
      <c r="Y965" s="210" t="n"/>
      <c r="Z965" s="1" t="n"/>
      <c r="AA965" s="18" t="n"/>
      <c r="AB965" s="212" t="n"/>
      <c r="AC965" s="1" t="n"/>
    </row>
    <row r="966">
      <c r="A966" s="1" t="n"/>
      <c r="B966" s="1" t="n"/>
      <c r="C966" s="1" t="n"/>
      <c r="D966" s="1" t="n"/>
      <c r="E966" s="1" t="n"/>
      <c r="F966" s="1" t="n"/>
      <c r="G966" s="1" t="n"/>
      <c r="H966" s="1" t="n"/>
      <c r="I966" s="1" t="n"/>
      <c r="J966" s="1" t="n"/>
      <c r="K966" s="18" t="n"/>
      <c r="L966" s="1" t="n"/>
      <c r="M966" s="1" t="n"/>
      <c r="N966" s="1" t="n"/>
      <c r="O966" s="1" t="n"/>
      <c r="P966" s="1" t="n"/>
      <c r="Q966" s="1" t="n"/>
      <c r="R966" s="1" t="n"/>
      <c r="S966" s="210" t="n"/>
      <c r="T966" s="210" t="n"/>
      <c r="U966" s="1" t="n"/>
      <c r="V966" s="18" t="n"/>
      <c r="W966" s="18" t="n"/>
      <c r="X966" s="1" t="n"/>
      <c r="Y966" s="210" t="n"/>
      <c r="Z966" s="1" t="n"/>
      <c r="AA966" s="18" t="n"/>
      <c r="AB966" s="212" t="n"/>
      <c r="AC966" s="1" t="n"/>
    </row>
    <row r="967">
      <c r="A967" s="1" t="n"/>
      <c r="B967" s="1" t="n"/>
      <c r="C967" s="1" t="n"/>
      <c r="D967" s="1" t="n"/>
      <c r="E967" s="1" t="n"/>
      <c r="F967" s="1" t="n"/>
      <c r="G967" s="1" t="n"/>
      <c r="H967" s="1" t="n"/>
      <c r="I967" s="1" t="n"/>
      <c r="J967" s="1" t="n"/>
      <c r="K967" s="18" t="n"/>
      <c r="L967" s="1" t="n"/>
      <c r="M967" s="1" t="n"/>
      <c r="N967" s="1" t="n"/>
      <c r="O967" s="1" t="n"/>
      <c r="P967" s="1" t="n"/>
      <c r="Q967" s="1" t="n"/>
      <c r="R967" s="1" t="n"/>
      <c r="S967" s="210" t="n"/>
      <c r="T967" s="210" t="n"/>
      <c r="U967" s="1" t="n"/>
      <c r="V967" s="18" t="n"/>
      <c r="W967" s="18" t="n"/>
      <c r="X967" s="1" t="n"/>
      <c r="Y967" s="210" t="n"/>
      <c r="Z967" s="1" t="n"/>
      <c r="AA967" s="18" t="n"/>
      <c r="AB967" s="212" t="n"/>
      <c r="AC967" s="1" t="n"/>
    </row>
    <row r="968">
      <c r="A968" s="1" t="n"/>
      <c r="B968" s="1" t="n"/>
      <c r="C968" s="1" t="n"/>
      <c r="D968" s="1" t="n"/>
      <c r="E968" s="1" t="n"/>
      <c r="F968" s="1" t="n"/>
      <c r="G968" s="1" t="n"/>
      <c r="H968" s="1" t="n"/>
      <c r="I968" s="1" t="n"/>
      <c r="J968" s="1" t="n"/>
      <c r="K968" s="18" t="n"/>
      <c r="L968" s="1" t="n"/>
      <c r="M968" s="1" t="n"/>
      <c r="N968" s="1" t="n"/>
      <c r="O968" s="1" t="n"/>
      <c r="P968" s="1" t="n"/>
      <c r="Q968" s="1" t="n"/>
      <c r="R968" s="1" t="n"/>
      <c r="S968" s="210" t="n"/>
      <c r="T968" s="210" t="n"/>
      <c r="U968" s="1" t="n"/>
      <c r="V968" s="18" t="n"/>
      <c r="W968" s="18" t="n"/>
      <c r="X968" s="1" t="n"/>
      <c r="Y968" s="210" t="n"/>
      <c r="Z968" s="1" t="n"/>
      <c r="AA968" s="18" t="n"/>
      <c r="AB968" s="212" t="n"/>
      <c r="AC968" s="1" t="n"/>
    </row>
    <row r="969">
      <c r="A969" s="1" t="n"/>
      <c r="B969" s="1" t="n"/>
      <c r="C969" s="1" t="n"/>
      <c r="D969" s="1" t="n"/>
      <c r="E969" s="1" t="n"/>
      <c r="F969" s="1" t="n"/>
      <c r="G969" s="1" t="n"/>
      <c r="H969" s="1" t="n"/>
      <c r="I969" s="1" t="n"/>
      <c r="J969" s="1" t="n"/>
      <c r="K969" s="18" t="n"/>
      <c r="L969" s="1" t="n"/>
      <c r="M969" s="1" t="n"/>
      <c r="N969" s="1" t="n"/>
      <c r="O969" s="1" t="n"/>
      <c r="P969" s="1" t="n"/>
      <c r="Q969" s="1" t="n"/>
      <c r="R969" s="1" t="n"/>
      <c r="S969" s="210" t="n"/>
      <c r="T969" s="210" t="n"/>
      <c r="U969" s="1" t="n"/>
      <c r="V969" s="18" t="n"/>
      <c r="W969" s="18" t="n"/>
      <c r="X969" s="1" t="n"/>
      <c r="Y969" s="210" t="n"/>
      <c r="Z969" s="1" t="n"/>
      <c r="AA969" s="18" t="n"/>
      <c r="AB969" s="212" t="n"/>
      <c r="AC969" s="1" t="n"/>
    </row>
    <row r="970">
      <c r="A970" s="1" t="n"/>
      <c r="B970" s="1" t="n"/>
      <c r="C970" s="1" t="n"/>
      <c r="D970" s="1" t="n"/>
      <c r="E970" s="1" t="n"/>
      <c r="F970" s="1" t="n"/>
      <c r="G970" s="1" t="n"/>
      <c r="H970" s="1" t="n"/>
      <c r="I970" s="1" t="n"/>
      <c r="J970" s="1" t="n"/>
      <c r="K970" s="18" t="n"/>
      <c r="L970" s="1" t="n"/>
      <c r="M970" s="1" t="n"/>
      <c r="N970" s="1" t="n"/>
      <c r="O970" s="1" t="n"/>
      <c r="P970" s="1" t="n"/>
      <c r="Q970" s="1" t="n"/>
      <c r="R970" s="1" t="n"/>
      <c r="S970" s="210" t="n"/>
      <c r="T970" s="210" t="n"/>
      <c r="U970" s="1" t="n"/>
      <c r="V970" s="18" t="n"/>
      <c r="W970" s="18" t="n"/>
      <c r="X970" s="1" t="n"/>
      <c r="Y970" s="210" t="n"/>
      <c r="Z970" s="1" t="n"/>
      <c r="AA970" s="18" t="n"/>
      <c r="AB970" s="212" t="n"/>
      <c r="AC970" s="1" t="n"/>
    </row>
    <row r="971">
      <c r="A971" s="1" t="n"/>
      <c r="B971" s="1" t="n"/>
      <c r="C971" s="1" t="n"/>
      <c r="D971" s="1" t="n"/>
      <c r="E971" s="1" t="n"/>
      <c r="F971" s="1" t="n"/>
      <c r="G971" s="1" t="n"/>
      <c r="H971" s="1" t="n"/>
      <c r="I971" s="1" t="n"/>
      <c r="J971" s="1" t="n"/>
      <c r="K971" s="18" t="n"/>
      <c r="L971" s="1" t="n"/>
      <c r="M971" s="1" t="n"/>
      <c r="N971" s="1" t="n"/>
      <c r="O971" s="1" t="n"/>
      <c r="P971" s="1" t="n"/>
      <c r="Q971" s="1" t="n"/>
      <c r="R971" s="1" t="n"/>
      <c r="S971" s="210" t="n"/>
      <c r="T971" s="210" t="n"/>
      <c r="U971" s="1" t="n"/>
      <c r="V971" s="18" t="n"/>
      <c r="W971" s="18" t="n"/>
      <c r="X971" s="1" t="n"/>
      <c r="Y971" s="210" t="n"/>
      <c r="Z971" s="1" t="n"/>
      <c r="AA971" s="18" t="n"/>
      <c r="AB971" s="212" t="n"/>
      <c r="AC971" s="1" t="n"/>
    </row>
    <row r="972">
      <c r="A972" s="1" t="n"/>
      <c r="B972" s="1" t="n"/>
      <c r="C972" s="1" t="n"/>
      <c r="D972" s="1" t="n"/>
      <c r="E972" s="1" t="n"/>
      <c r="F972" s="1" t="n"/>
      <c r="G972" s="1" t="n"/>
      <c r="H972" s="1" t="n"/>
      <c r="I972" s="1" t="n"/>
      <c r="J972" s="1" t="n"/>
      <c r="K972" s="18" t="n"/>
      <c r="L972" s="1" t="n"/>
      <c r="M972" s="1" t="n"/>
      <c r="N972" s="1" t="n"/>
      <c r="O972" s="1" t="n"/>
      <c r="P972" s="1" t="n"/>
      <c r="Q972" s="1" t="n"/>
      <c r="R972" s="1" t="n"/>
      <c r="S972" s="210" t="n"/>
      <c r="T972" s="210" t="n"/>
      <c r="U972" s="1" t="n"/>
      <c r="V972" s="18" t="n"/>
      <c r="W972" s="18" t="n"/>
      <c r="X972" s="1" t="n"/>
      <c r="Y972" s="210" t="n"/>
      <c r="Z972" s="1" t="n"/>
      <c r="AA972" s="18" t="n"/>
      <c r="AB972" s="212" t="n"/>
      <c r="AC972" s="1" t="n"/>
    </row>
    <row r="973">
      <c r="A973" s="1" t="n"/>
      <c r="B973" s="1" t="n"/>
      <c r="C973" s="1" t="n"/>
      <c r="D973" s="1" t="n"/>
      <c r="E973" s="1" t="n"/>
      <c r="F973" s="1" t="n"/>
      <c r="G973" s="1" t="n"/>
      <c r="H973" s="1" t="n"/>
      <c r="I973" s="1" t="n"/>
      <c r="J973" s="1" t="n"/>
      <c r="K973" s="18" t="n"/>
      <c r="L973" s="1" t="n"/>
      <c r="M973" s="1" t="n"/>
      <c r="N973" s="1" t="n"/>
      <c r="O973" s="1" t="n"/>
      <c r="P973" s="1" t="n"/>
      <c r="Q973" s="1" t="n"/>
      <c r="R973" s="1" t="n"/>
      <c r="S973" s="210" t="n"/>
      <c r="T973" s="210" t="n"/>
      <c r="U973" s="1" t="n"/>
      <c r="V973" s="18" t="n"/>
      <c r="W973" s="18" t="n"/>
      <c r="X973" s="1" t="n"/>
      <c r="Y973" s="210" t="n"/>
      <c r="Z973" s="1" t="n"/>
      <c r="AA973" s="18" t="n"/>
      <c r="AB973" s="212" t="n"/>
      <c r="AC973" s="1" t="n"/>
    </row>
    <row r="974">
      <c r="A974" s="1" t="n"/>
      <c r="B974" s="1" t="n"/>
      <c r="C974" s="1" t="n"/>
      <c r="D974" s="1" t="n"/>
      <c r="E974" s="1" t="n"/>
      <c r="F974" s="1" t="n"/>
      <c r="G974" s="1" t="n"/>
      <c r="H974" s="1" t="n"/>
      <c r="I974" s="1" t="n"/>
      <c r="J974" s="1" t="n"/>
      <c r="K974" s="18" t="n"/>
      <c r="L974" s="1" t="n"/>
      <c r="M974" s="1" t="n"/>
      <c r="N974" s="1" t="n"/>
      <c r="O974" s="1" t="n"/>
      <c r="P974" s="1" t="n"/>
      <c r="Q974" s="1" t="n"/>
      <c r="R974" s="1" t="n"/>
      <c r="S974" s="210" t="n"/>
      <c r="T974" s="210" t="n"/>
      <c r="U974" s="1" t="n"/>
      <c r="V974" s="18" t="n"/>
      <c r="W974" s="18" t="n"/>
      <c r="X974" s="1" t="n"/>
      <c r="Y974" s="210" t="n"/>
      <c r="Z974" s="1" t="n"/>
      <c r="AA974" s="18" t="n"/>
      <c r="AB974" s="212" t="n"/>
      <c r="AC974" s="1" t="n"/>
    </row>
    <row r="975">
      <c r="A975" s="1" t="n"/>
      <c r="B975" s="1" t="n"/>
      <c r="C975" s="1" t="n"/>
      <c r="D975" s="1" t="n"/>
      <c r="E975" s="1" t="n"/>
      <c r="F975" s="1" t="n"/>
      <c r="G975" s="1" t="n"/>
      <c r="H975" s="1" t="n"/>
      <c r="I975" s="1" t="n"/>
      <c r="J975" s="1" t="n"/>
      <c r="K975" s="18" t="n"/>
      <c r="L975" s="1" t="n"/>
      <c r="M975" s="1" t="n"/>
      <c r="N975" s="1" t="n"/>
      <c r="O975" s="1" t="n"/>
      <c r="P975" s="1" t="n"/>
      <c r="Q975" s="1" t="n"/>
      <c r="R975" s="1" t="n"/>
      <c r="S975" s="210" t="n"/>
      <c r="T975" s="210" t="n"/>
      <c r="U975" s="1" t="n"/>
      <c r="V975" s="18" t="n"/>
      <c r="W975" s="18" t="n"/>
      <c r="X975" s="1" t="n"/>
      <c r="Y975" s="210" t="n"/>
      <c r="Z975" s="1" t="n"/>
      <c r="AA975" s="18" t="n"/>
      <c r="AB975" s="212" t="n"/>
      <c r="AC975" s="1" t="n"/>
    </row>
    <row r="976">
      <c r="A976" s="1" t="n"/>
      <c r="B976" s="1" t="n"/>
      <c r="C976" s="1" t="n"/>
      <c r="D976" s="1" t="n"/>
      <c r="E976" s="1" t="n"/>
      <c r="F976" s="1" t="n"/>
      <c r="G976" s="1" t="n"/>
      <c r="H976" s="1" t="n"/>
      <c r="I976" s="1" t="n"/>
      <c r="J976" s="1" t="n"/>
      <c r="K976" s="18" t="n"/>
      <c r="L976" s="1" t="n"/>
      <c r="M976" s="1" t="n"/>
      <c r="N976" s="1" t="n"/>
      <c r="O976" s="1" t="n"/>
      <c r="P976" s="1" t="n"/>
      <c r="Q976" s="1" t="n"/>
      <c r="R976" s="1" t="n"/>
      <c r="S976" s="210" t="n"/>
      <c r="T976" s="210" t="n"/>
      <c r="U976" s="1" t="n"/>
      <c r="V976" s="18" t="n"/>
      <c r="W976" s="18" t="n"/>
      <c r="X976" s="1" t="n"/>
      <c r="Y976" s="210" t="n"/>
      <c r="Z976" s="1" t="n"/>
      <c r="AA976" s="18" t="n"/>
      <c r="AB976" s="212" t="n"/>
      <c r="AC976" s="1" t="n"/>
    </row>
    <row r="977">
      <c r="A977" s="1" t="n"/>
      <c r="B977" s="1" t="n"/>
      <c r="C977" s="1" t="n"/>
      <c r="D977" s="1" t="n"/>
      <c r="E977" s="1" t="n"/>
      <c r="F977" s="1" t="n"/>
      <c r="G977" s="1" t="n"/>
      <c r="H977" s="1" t="n"/>
      <c r="I977" s="1" t="n"/>
      <c r="J977" s="1" t="n"/>
      <c r="K977" s="18" t="n"/>
      <c r="L977" s="1" t="n"/>
      <c r="M977" s="1" t="n"/>
      <c r="N977" s="1" t="n"/>
      <c r="O977" s="1" t="n"/>
      <c r="P977" s="1" t="n"/>
      <c r="Q977" s="1" t="n"/>
      <c r="R977" s="1" t="n"/>
      <c r="S977" s="210" t="n"/>
      <c r="T977" s="210" t="n"/>
      <c r="U977" s="1" t="n"/>
      <c r="V977" s="18" t="n"/>
      <c r="W977" s="18" t="n"/>
      <c r="X977" s="1" t="n"/>
      <c r="Y977" s="210" t="n"/>
      <c r="Z977" s="1" t="n"/>
      <c r="AA977" s="18" t="n"/>
      <c r="AB977" s="212" t="n"/>
      <c r="AC977" s="1" t="n"/>
    </row>
    <row r="978">
      <c r="A978" s="1" t="n"/>
      <c r="B978" s="1" t="n"/>
      <c r="C978" s="1" t="n"/>
      <c r="D978" s="1" t="n"/>
      <c r="E978" s="1" t="n"/>
      <c r="F978" s="1" t="n"/>
      <c r="G978" s="1" t="n"/>
      <c r="H978" s="1" t="n"/>
      <c r="I978" s="1" t="n"/>
      <c r="J978" s="1" t="n"/>
      <c r="K978" s="18" t="n"/>
      <c r="L978" s="1" t="n"/>
      <c r="M978" s="1" t="n"/>
      <c r="N978" s="1" t="n"/>
      <c r="O978" s="1" t="n"/>
      <c r="P978" s="1" t="n"/>
      <c r="Q978" s="1" t="n"/>
      <c r="R978" s="1" t="n"/>
      <c r="S978" s="210" t="n"/>
      <c r="T978" s="210" t="n"/>
      <c r="U978" s="1" t="n"/>
      <c r="V978" s="18" t="n"/>
      <c r="W978" s="18" t="n"/>
      <c r="X978" s="1" t="n"/>
      <c r="Y978" s="210" t="n"/>
      <c r="Z978" s="1" t="n"/>
      <c r="AA978" s="18" t="n"/>
      <c r="AB978" s="212" t="n"/>
      <c r="AC978" s="1" t="n"/>
    </row>
    <row r="979">
      <c r="A979" s="1" t="n"/>
      <c r="B979" s="1" t="n"/>
      <c r="C979" s="1" t="n"/>
      <c r="D979" s="1" t="n"/>
      <c r="E979" s="1" t="n"/>
      <c r="F979" s="1" t="n"/>
      <c r="G979" s="1" t="n"/>
      <c r="H979" s="1" t="n"/>
      <c r="I979" s="1" t="n"/>
      <c r="J979" s="1" t="n"/>
      <c r="K979" s="18" t="n"/>
      <c r="L979" s="1" t="n"/>
      <c r="M979" s="1" t="n"/>
      <c r="N979" s="1" t="n"/>
      <c r="O979" s="1" t="n"/>
      <c r="P979" s="1" t="n"/>
      <c r="Q979" s="1" t="n"/>
      <c r="R979" s="1" t="n"/>
      <c r="S979" s="210" t="n"/>
      <c r="T979" s="210" t="n"/>
      <c r="U979" s="1" t="n"/>
      <c r="V979" s="18" t="n"/>
      <c r="W979" s="18" t="n"/>
      <c r="X979" s="1" t="n"/>
      <c r="Y979" s="210" t="n"/>
      <c r="Z979" s="1" t="n"/>
      <c r="AA979" s="18" t="n"/>
      <c r="AB979" s="212" t="n"/>
      <c r="AC979" s="1" t="n"/>
    </row>
    <row r="980">
      <c r="A980" s="1" t="n"/>
      <c r="B980" s="1" t="n"/>
      <c r="C980" s="1" t="n"/>
      <c r="D980" s="1" t="n"/>
      <c r="E980" s="1" t="n"/>
      <c r="F980" s="1" t="n"/>
      <c r="G980" s="1" t="n"/>
      <c r="H980" s="1" t="n"/>
      <c r="I980" s="1" t="n"/>
      <c r="J980" s="1" t="n"/>
      <c r="K980" s="18" t="n"/>
      <c r="L980" s="1" t="n"/>
      <c r="M980" s="1" t="n"/>
      <c r="N980" s="1" t="n"/>
      <c r="O980" s="1" t="n"/>
      <c r="P980" s="1" t="n"/>
      <c r="Q980" s="1" t="n"/>
      <c r="R980" s="1" t="n"/>
      <c r="S980" s="210" t="n"/>
      <c r="T980" s="210" t="n"/>
      <c r="U980" s="1" t="n"/>
      <c r="V980" s="18" t="n"/>
      <c r="W980" s="18" t="n"/>
      <c r="X980" s="1" t="n"/>
      <c r="Y980" s="210" t="n"/>
      <c r="Z980" s="1" t="n"/>
      <c r="AA980" s="18" t="n"/>
      <c r="AB980" s="212" t="n"/>
      <c r="AC980" s="1" t="n"/>
    </row>
    <row r="981">
      <c r="A981" s="1" t="n"/>
      <c r="B981" s="1" t="n"/>
      <c r="C981" s="1" t="n"/>
      <c r="D981" s="1" t="n"/>
      <c r="E981" s="1" t="n"/>
      <c r="F981" s="1" t="n"/>
      <c r="G981" s="1" t="n"/>
      <c r="H981" s="1" t="n"/>
      <c r="I981" s="1" t="n"/>
      <c r="J981" s="1" t="n"/>
      <c r="K981" s="18" t="n"/>
      <c r="L981" s="1" t="n"/>
      <c r="M981" s="1" t="n"/>
      <c r="N981" s="1" t="n"/>
      <c r="O981" s="1" t="n"/>
      <c r="P981" s="1" t="n"/>
      <c r="Q981" s="1" t="n"/>
      <c r="R981" s="1" t="n"/>
      <c r="S981" s="210" t="n"/>
      <c r="T981" s="210" t="n"/>
      <c r="U981" s="1" t="n"/>
      <c r="V981" s="18" t="n"/>
      <c r="W981" s="18" t="n"/>
      <c r="X981" s="1" t="n"/>
      <c r="Y981" s="210" t="n"/>
      <c r="Z981" s="1" t="n"/>
      <c r="AA981" s="18" t="n"/>
      <c r="AB981" s="212" t="n"/>
      <c r="AC981" s="1" t="n"/>
    </row>
    <row r="982">
      <c r="A982" s="1" t="n"/>
      <c r="B982" s="1" t="n"/>
      <c r="C982" s="1" t="n"/>
      <c r="D982" s="1" t="n"/>
      <c r="E982" s="1" t="n"/>
      <c r="F982" s="1" t="n"/>
      <c r="G982" s="1" t="n"/>
      <c r="H982" s="1" t="n"/>
      <c r="I982" s="1" t="n"/>
      <c r="J982" s="1" t="n"/>
      <c r="K982" s="18" t="n"/>
      <c r="L982" s="1" t="n"/>
      <c r="M982" s="1" t="n"/>
      <c r="N982" s="1" t="n"/>
      <c r="O982" s="1" t="n"/>
      <c r="P982" s="1" t="n"/>
      <c r="Q982" s="1" t="n"/>
      <c r="R982" s="1" t="n"/>
      <c r="S982" s="210" t="n"/>
      <c r="T982" s="210" t="n"/>
      <c r="U982" s="1" t="n"/>
      <c r="V982" s="18" t="n"/>
      <c r="W982" s="18" t="n"/>
      <c r="X982" s="1" t="n"/>
      <c r="Y982" s="210" t="n"/>
      <c r="Z982" s="1" t="n"/>
      <c r="AA982" s="18" t="n"/>
      <c r="AB982" s="212" t="n"/>
      <c r="AC982" s="1" t="n"/>
    </row>
    <row r="983">
      <c r="A983" s="1" t="n"/>
      <c r="B983" s="1" t="n"/>
      <c r="C983" s="1" t="n"/>
      <c r="D983" s="1" t="n"/>
      <c r="E983" s="1" t="n"/>
      <c r="F983" s="1" t="n"/>
      <c r="G983" s="1" t="n"/>
      <c r="H983" s="1" t="n"/>
      <c r="I983" s="1" t="n"/>
      <c r="J983" s="1" t="n"/>
      <c r="K983" s="18" t="n"/>
      <c r="L983" s="1" t="n"/>
      <c r="M983" s="1" t="n"/>
      <c r="N983" s="1" t="n"/>
      <c r="O983" s="1" t="n"/>
      <c r="P983" s="1" t="n"/>
      <c r="Q983" s="1" t="n"/>
      <c r="R983" s="1" t="n"/>
      <c r="S983" s="210" t="n"/>
      <c r="T983" s="210" t="n"/>
      <c r="U983" s="1" t="n"/>
      <c r="V983" s="18" t="n"/>
      <c r="W983" s="18" t="n"/>
      <c r="X983" s="1" t="n"/>
      <c r="Y983" s="210" t="n"/>
      <c r="Z983" s="1" t="n"/>
      <c r="AA983" s="18" t="n"/>
      <c r="AB983" s="212" t="n"/>
      <c r="AC983" s="1" t="n"/>
    </row>
    <row r="984">
      <c r="A984" s="1" t="n"/>
      <c r="B984" s="1" t="n"/>
      <c r="C984" s="1" t="n"/>
      <c r="D984" s="1" t="n"/>
      <c r="E984" s="1" t="n"/>
      <c r="F984" s="1" t="n"/>
      <c r="G984" s="1" t="n"/>
      <c r="H984" s="1" t="n"/>
      <c r="I984" s="1" t="n"/>
      <c r="J984" s="1" t="n"/>
      <c r="K984" s="18" t="n"/>
      <c r="L984" s="1" t="n"/>
      <c r="M984" s="1" t="n"/>
      <c r="N984" s="1" t="n"/>
      <c r="O984" s="1" t="n"/>
      <c r="P984" s="1" t="n"/>
      <c r="Q984" s="1" t="n"/>
      <c r="R984" s="1" t="n"/>
      <c r="S984" s="210" t="n"/>
      <c r="T984" s="210" t="n"/>
      <c r="U984" s="1" t="n"/>
      <c r="V984" s="18" t="n"/>
      <c r="W984" s="18" t="n"/>
      <c r="X984" s="1" t="n"/>
      <c r="Y984" s="210" t="n"/>
      <c r="Z984" s="1" t="n"/>
      <c r="AA984" s="18" t="n"/>
      <c r="AB984" s="212" t="n"/>
      <c r="AC984" s="1" t="n"/>
    </row>
    <row r="985">
      <c r="A985" s="1" t="n"/>
      <c r="B985" s="1" t="n"/>
      <c r="C985" s="1" t="n"/>
      <c r="D985" s="1" t="n"/>
      <c r="E985" s="1" t="n"/>
      <c r="F985" s="1" t="n"/>
      <c r="G985" s="1" t="n"/>
      <c r="H985" s="1" t="n"/>
      <c r="I985" s="1" t="n"/>
      <c r="J985" s="1" t="n"/>
      <c r="K985" s="18" t="n"/>
      <c r="L985" s="1" t="n"/>
      <c r="M985" s="1" t="n"/>
      <c r="N985" s="1" t="n"/>
      <c r="O985" s="1" t="n"/>
      <c r="P985" s="1" t="n"/>
      <c r="Q985" s="1" t="n"/>
      <c r="R985" s="1" t="n"/>
      <c r="S985" s="210" t="n"/>
      <c r="T985" s="210" t="n"/>
      <c r="U985" s="1" t="n"/>
      <c r="V985" s="18" t="n"/>
      <c r="W985" s="18" t="n"/>
      <c r="X985" s="1" t="n"/>
      <c r="Y985" s="210" t="n"/>
      <c r="Z985" s="1" t="n"/>
      <c r="AA985" s="18" t="n"/>
      <c r="AB985" s="212" t="n"/>
      <c r="AC985" s="1" t="n"/>
    </row>
    <row r="986">
      <c r="A986" s="1" t="n"/>
      <c r="B986" s="1" t="n"/>
      <c r="C986" s="1" t="n"/>
      <c r="D986" s="1" t="n"/>
      <c r="E986" s="1" t="n"/>
      <c r="F986" s="1" t="n"/>
      <c r="G986" s="1" t="n"/>
      <c r="H986" s="1" t="n"/>
      <c r="I986" s="1" t="n"/>
      <c r="J986" s="1" t="n"/>
      <c r="K986" s="18" t="n"/>
      <c r="L986" s="1" t="n"/>
      <c r="M986" s="1" t="n"/>
      <c r="N986" s="1" t="n"/>
      <c r="O986" s="1" t="n"/>
      <c r="P986" s="1" t="n"/>
      <c r="Q986" s="1" t="n"/>
      <c r="R986" s="1" t="n"/>
      <c r="S986" s="210" t="n"/>
      <c r="T986" s="210" t="n"/>
      <c r="U986" s="1" t="n"/>
      <c r="V986" s="18" t="n"/>
      <c r="W986" s="18" t="n"/>
      <c r="X986" s="1" t="n"/>
      <c r="Y986" s="210" t="n"/>
      <c r="Z986" s="1" t="n"/>
      <c r="AA986" s="18" t="n"/>
      <c r="AB986" s="212" t="n"/>
      <c r="AC986" s="1" t="n"/>
    </row>
    <row r="987">
      <c r="A987" s="1" t="n"/>
      <c r="B987" s="1" t="n"/>
      <c r="C987" s="1" t="n"/>
      <c r="D987" s="1" t="n"/>
      <c r="E987" s="1" t="n"/>
      <c r="F987" s="1" t="n"/>
      <c r="G987" s="1" t="n"/>
      <c r="H987" s="1" t="n"/>
      <c r="I987" s="1" t="n"/>
      <c r="J987" s="1" t="n"/>
      <c r="K987" s="18" t="n"/>
      <c r="L987" s="1" t="n"/>
      <c r="M987" s="1" t="n"/>
      <c r="N987" s="1" t="n"/>
      <c r="O987" s="1" t="n"/>
      <c r="P987" s="1" t="n"/>
      <c r="Q987" s="1" t="n"/>
      <c r="R987" s="1" t="n"/>
      <c r="S987" s="210" t="n"/>
      <c r="T987" s="210" t="n"/>
      <c r="U987" s="1" t="n"/>
      <c r="V987" s="18" t="n"/>
      <c r="W987" s="18" t="n"/>
      <c r="X987" s="1" t="n"/>
      <c r="Y987" s="210" t="n"/>
      <c r="Z987" s="1" t="n"/>
      <c r="AA987" s="18" t="n"/>
      <c r="AB987" s="212" t="n"/>
      <c r="AC987" s="1" t="n"/>
    </row>
    <row r="988">
      <c r="A988" s="1" t="n"/>
      <c r="B988" s="1" t="n"/>
      <c r="C988" s="1" t="n"/>
      <c r="D988" s="1" t="n"/>
      <c r="E988" s="1" t="n"/>
      <c r="F988" s="1" t="n"/>
      <c r="G988" s="1" t="n"/>
      <c r="H988" s="1" t="n"/>
      <c r="I988" s="1" t="n"/>
      <c r="J988" s="1" t="n"/>
      <c r="K988" s="18" t="n"/>
      <c r="L988" s="1" t="n"/>
      <c r="M988" s="1" t="n"/>
      <c r="N988" s="1" t="n"/>
      <c r="O988" s="1" t="n"/>
      <c r="P988" s="1" t="n"/>
      <c r="Q988" s="1" t="n"/>
      <c r="R988" s="1" t="n"/>
      <c r="S988" s="210" t="n"/>
      <c r="T988" s="210" t="n"/>
      <c r="U988" s="1" t="n"/>
      <c r="V988" s="18" t="n"/>
      <c r="W988" s="18" t="n"/>
      <c r="X988" s="1" t="n"/>
      <c r="Y988" s="210" t="n"/>
      <c r="Z988" s="1" t="n"/>
      <c r="AA988" s="18" t="n"/>
      <c r="AB988" s="212" t="n"/>
      <c r="AC988" s="1" t="n"/>
    </row>
    <row r="989">
      <c r="A989" s="1" t="n"/>
      <c r="B989" s="1" t="n"/>
      <c r="C989" s="1" t="n"/>
      <c r="D989" s="1" t="n"/>
      <c r="E989" s="1" t="n"/>
      <c r="F989" s="1" t="n"/>
      <c r="G989" s="1" t="n"/>
      <c r="H989" s="1" t="n"/>
      <c r="I989" s="1" t="n"/>
      <c r="J989" s="1" t="n"/>
      <c r="K989" s="18" t="n"/>
      <c r="L989" s="1" t="n"/>
      <c r="M989" s="1" t="n"/>
      <c r="N989" s="1" t="n"/>
      <c r="O989" s="1" t="n"/>
      <c r="P989" s="1" t="n"/>
      <c r="Q989" s="1" t="n"/>
      <c r="R989" s="1" t="n"/>
      <c r="S989" s="210" t="n"/>
      <c r="T989" s="210" t="n"/>
      <c r="U989" s="1" t="n"/>
      <c r="V989" s="18" t="n"/>
      <c r="W989" s="18" t="n"/>
      <c r="X989" s="1" t="n"/>
      <c r="Y989" s="210" t="n"/>
      <c r="Z989" s="1" t="n"/>
      <c r="AA989" s="18" t="n"/>
      <c r="AB989" s="212" t="n"/>
      <c r="AC989" s="1" t="n"/>
    </row>
    <row r="990">
      <c r="A990" s="1" t="n"/>
      <c r="B990" s="1" t="n"/>
      <c r="C990" s="1" t="n"/>
      <c r="D990" s="1" t="n"/>
      <c r="E990" s="1" t="n"/>
      <c r="F990" s="1" t="n"/>
      <c r="G990" s="1" t="n"/>
      <c r="H990" s="1" t="n"/>
      <c r="I990" s="1" t="n"/>
      <c r="J990" s="1" t="n"/>
      <c r="K990" s="18" t="n"/>
      <c r="L990" s="1" t="n"/>
      <c r="M990" s="1" t="n"/>
      <c r="N990" s="1" t="n"/>
      <c r="O990" s="1" t="n"/>
      <c r="P990" s="1" t="n"/>
      <c r="Q990" s="1" t="n"/>
      <c r="R990" s="1" t="n"/>
      <c r="S990" s="210" t="n"/>
      <c r="T990" s="210" t="n"/>
      <c r="U990" s="1" t="n"/>
      <c r="V990" s="18" t="n"/>
      <c r="W990" s="18" t="n"/>
      <c r="X990" s="1" t="n"/>
      <c r="Y990" s="210" t="n"/>
      <c r="Z990" s="1" t="n"/>
      <c r="AA990" s="18" t="n"/>
      <c r="AB990" s="212" t="n"/>
      <c r="AC990" s="1" t="n"/>
    </row>
    <row r="991">
      <c r="A991" s="1" t="n"/>
      <c r="B991" s="1" t="n"/>
      <c r="C991" s="1" t="n"/>
      <c r="D991" s="1" t="n"/>
      <c r="E991" s="1" t="n"/>
      <c r="F991" s="1" t="n"/>
      <c r="G991" s="1" t="n"/>
      <c r="H991" s="1" t="n"/>
      <c r="I991" s="1" t="n"/>
      <c r="J991" s="1" t="n"/>
      <c r="K991" s="18" t="n"/>
      <c r="L991" s="1" t="n"/>
      <c r="M991" s="1" t="n"/>
      <c r="N991" s="1" t="n"/>
      <c r="O991" s="1" t="n"/>
      <c r="P991" s="1" t="n"/>
      <c r="Q991" s="1" t="n"/>
      <c r="R991" s="1" t="n"/>
      <c r="S991" s="210" t="n"/>
      <c r="T991" s="210" t="n"/>
      <c r="U991" s="1" t="n"/>
      <c r="V991" s="18" t="n"/>
      <c r="W991" s="18" t="n"/>
      <c r="X991" s="1" t="n"/>
      <c r="Y991" s="210" t="n"/>
      <c r="Z991" s="1" t="n"/>
      <c r="AA991" s="18" t="n"/>
      <c r="AB991" s="212" t="n"/>
      <c r="AC991" s="1" t="n"/>
    </row>
    <row r="992">
      <c r="A992" s="1" t="n"/>
      <c r="B992" s="1" t="n"/>
      <c r="C992" s="1" t="n"/>
      <c r="D992" s="1" t="n"/>
      <c r="E992" s="1" t="n"/>
      <c r="F992" s="1" t="n"/>
      <c r="G992" s="1" t="n"/>
      <c r="H992" s="1" t="n"/>
      <c r="I992" s="1" t="n"/>
      <c r="J992" s="1" t="n"/>
      <c r="K992" s="18" t="n"/>
      <c r="L992" s="1" t="n"/>
      <c r="M992" s="1" t="n"/>
      <c r="N992" s="1" t="n"/>
      <c r="O992" s="1" t="n"/>
      <c r="P992" s="1" t="n"/>
      <c r="Q992" s="1" t="n"/>
      <c r="R992" s="1" t="n"/>
      <c r="S992" s="210" t="n"/>
      <c r="T992" s="210" t="n"/>
      <c r="U992" s="1" t="n"/>
      <c r="V992" s="18" t="n"/>
      <c r="W992" s="18" t="n"/>
      <c r="X992" s="1" t="n"/>
      <c r="Y992" s="210" t="n"/>
      <c r="Z992" s="1" t="n"/>
      <c r="AA992" s="18" t="n"/>
      <c r="AB992" s="212" t="n"/>
      <c r="AC992" s="1" t="n"/>
    </row>
    <row r="993">
      <c r="A993" s="1" t="n"/>
      <c r="B993" s="1" t="n"/>
      <c r="C993" s="1" t="n"/>
      <c r="D993" s="1" t="n"/>
      <c r="E993" s="1" t="n"/>
      <c r="F993" s="1" t="n"/>
      <c r="G993" s="1" t="n"/>
      <c r="H993" s="1" t="n"/>
      <c r="I993" s="1" t="n"/>
      <c r="J993" s="1" t="n"/>
      <c r="K993" s="18" t="n"/>
      <c r="L993" s="1" t="n"/>
      <c r="M993" s="1" t="n"/>
      <c r="N993" s="1" t="n"/>
      <c r="O993" s="1" t="n"/>
      <c r="P993" s="1" t="n"/>
      <c r="Q993" s="1" t="n"/>
      <c r="R993" s="1" t="n"/>
      <c r="S993" s="210" t="n"/>
      <c r="T993" s="210" t="n"/>
      <c r="U993" s="1" t="n"/>
      <c r="V993" s="18" t="n"/>
      <c r="W993" s="18" t="n"/>
      <c r="X993" s="1" t="n"/>
      <c r="Y993" s="210" t="n"/>
      <c r="Z993" s="1" t="n"/>
      <c r="AA993" s="18" t="n"/>
      <c r="AB993" s="212" t="n"/>
      <c r="AC993" s="1" t="n"/>
    </row>
    <row r="994">
      <c r="A994" s="1" t="n"/>
      <c r="B994" s="1" t="n"/>
      <c r="C994" s="1" t="n"/>
      <c r="D994" s="1" t="n"/>
      <c r="E994" s="1" t="n"/>
      <c r="F994" s="1" t="n"/>
      <c r="G994" s="1" t="n"/>
      <c r="H994" s="1" t="n"/>
      <c r="I994" s="1" t="n"/>
      <c r="J994" s="1" t="n"/>
      <c r="K994" s="18" t="n"/>
      <c r="L994" s="1" t="n"/>
      <c r="M994" s="1" t="n"/>
      <c r="N994" s="1" t="n"/>
      <c r="O994" s="1" t="n"/>
      <c r="P994" s="1" t="n"/>
      <c r="Q994" s="1" t="n"/>
      <c r="R994" s="1" t="n"/>
      <c r="S994" s="210" t="n"/>
      <c r="T994" s="210" t="n"/>
      <c r="U994" s="1" t="n"/>
      <c r="V994" s="18" t="n"/>
      <c r="W994" s="18" t="n"/>
      <c r="X994" s="1" t="n"/>
      <c r="Y994" s="210" t="n"/>
      <c r="Z994" s="1" t="n"/>
      <c r="AA994" s="18" t="n"/>
      <c r="AB994" s="212" t="n"/>
      <c r="AC994" s="1" t="n"/>
    </row>
    <row r="995">
      <c r="A995" s="1" t="n"/>
      <c r="B995" s="1" t="n"/>
      <c r="C995" s="1" t="n"/>
      <c r="D995" s="1" t="n"/>
      <c r="E995" s="1" t="n"/>
      <c r="F995" s="1" t="n"/>
      <c r="G995" s="1" t="n"/>
      <c r="H995" s="1" t="n"/>
      <c r="I995" s="1" t="n"/>
      <c r="J995" s="1" t="n"/>
      <c r="K995" s="18" t="n"/>
      <c r="L995" s="1" t="n"/>
      <c r="M995" s="1" t="n"/>
      <c r="N995" s="1" t="n"/>
      <c r="O995" s="1" t="n"/>
      <c r="P995" s="1" t="n"/>
      <c r="Q995" s="1" t="n"/>
      <c r="R995" s="1" t="n"/>
      <c r="S995" s="210" t="n"/>
      <c r="T995" s="210" t="n"/>
      <c r="U995" s="1" t="n"/>
      <c r="V995" s="18" t="n"/>
      <c r="W995" s="18" t="n"/>
      <c r="X995" s="1" t="n"/>
      <c r="Y995" s="210" t="n"/>
      <c r="Z995" s="1" t="n"/>
      <c r="AA995" s="18" t="n"/>
      <c r="AB995" s="212" t="n"/>
      <c r="AC995" s="1" t="n"/>
    </row>
    <row r="996">
      <c r="A996" s="1" t="n"/>
      <c r="B996" s="1" t="n"/>
      <c r="C996" s="1" t="n"/>
      <c r="D996" s="1" t="n"/>
      <c r="E996" s="1" t="n"/>
      <c r="F996" s="1" t="n"/>
      <c r="G996" s="1" t="n"/>
      <c r="H996" s="1" t="n"/>
      <c r="I996" s="1" t="n"/>
      <c r="J996" s="1" t="n"/>
      <c r="K996" s="18" t="n"/>
      <c r="L996" s="1" t="n"/>
      <c r="M996" s="1" t="n"/>
      <c r="N996" s="1" t="n"/>
      <c r="O996" s="1" t="n"/>
      <c r="P996" s="1" t="n"/>
      <c r="Q996" s="1" t="n"/>
      <c r="R996" s="1" t="n"/>
      <c r="S996" s="210" t="n"/>
      <c r="T996" s="210" t="n"/>
      <c r="U996" s="1" t="n"/>
      <c r="V996" s="18" t="n"/>
      <c r="W996" s="18" t="n"/>
      <c r="X996" s="1" t="n"/>
      <c r="Y996" s="210" t="n"/>
      <c r="Z996" s="1" t="n"/>
      <c r="AA996" s="18" t="n"/>
      <c r="AB996" s="212" t="n"/>
      <c r="AC996" s="1" t="n"/>
    </row>
    <row r="997">
      <c r="A997" s="1" t="n"/>
      <c r="B997" s="1" t="n"/>
      <c r="C997" s="1" t="n"/>
      <c r="D997" s="1" t="n"/>
      <c r="E997" s="1" t="n"/>
      <c r="F997" s="1" t="n"/>
      <c r="G997" s="1" t="n"/>
      <c r="H997" s="1" t="n"/>
      <c r="I997" s="1" t="n"/>
      <c r="J997" s="1" t="n"/>
      <c r="K997" s="18" t="n"/>
      <c r="L997" s="1" t="n"/>
      <c r="M997" s="1" t="n"/>
      <c r="N997" s="1" t="n"/>
      <c r="O997" s="1" t="n"/>
      <c r="P997" s="1" t="n"/>
      <c r="Q997" s="1" t="n"/>
      <c r="R997" s="1" t="n"/>
      <c r="S997" s="210" t="n"/>
      <c r="T997" s="210" t="n"/>
      <c r="U997" s="1" t="n"/>
      <c r="V997" s="18" t="n"/>
      <c r="W997" s="18" t="n"/>
      <c r="X997" s="1" t="n"/>
      <c r="Y997" s="210" t="n"/>
      <c r="Z997" s="1" t="n"/>
      <c r="AA997" s="18" t="n"/>
      <c r="AB997" s="212" t="n"/>
      <c r="AC997" s="1" t="n"/>
    </row>
    <row r="998">
      <c r="A998" s="1" t="n"/>
      <c r="B998" s="1" t="n"/>
      <c r="C998" s="1" t="n"/>
      <c r="D998" s="1" t="n"/>
      <c r="E998" s="1" t="n"/>
      <c r="F998" s="1" t="n"/>
      <c r="G998" s="1" t="n"/>
      <c r="H998" s="1" t="n"/>
      <c r="I998" s="1" t="n"/>
      <c r="J998" s="1" t="n"/>
      <c r="K998" s="18" t="n"/>
      <c r="L998" s="1" t="n"/>
      <c r="M998" s="1" t="n"/>
      <c r="N998" s="1" t="n"/>
      <c r="O998" s="1" t="n"/>
      <c r="P998" s="1" t="n"/>
      <c r="Q998" s="1" t="n"/>
      <c r="R998" s="1" t="n"/>
      <c r="S998" s="210" t="n"/>
      <c r="T998" s="210" t="n"/>
      <c r="U998" s="1" t="n"/>
      <c r="V998" s="18" t="n"/>
      <c r="W998" s="18" t="n"/>
      <c r="X998" s="1" t="n"/>
      <c r="Y998" s="210" t="n"/>
      <c r="Z998" s="1" t="n"/>
      <c r="AA998" s="18" t="n"/>
      <c r="AB998" s="212" t="n"/>
      <c r="AC998" s="1" t="n"/>
    </row>
    <row r="999">
      <c r="A999" s="1" t="n"/>
      <c r="B999" s="1" t="n"/>
      <c r="C999" s="1" t="n"/>
      <c r="D999" s="1" t="n"/>
      <c r="E999" s="1" t="n"/>
      <c r="F999" s="1" t="n"/>
      <c r="G999" s="1" t="n"/>
      <c r="H999" s="1" t="n"/>
      <c r="I999" s="1" t="n"/>
      <c r="J999" s="1" t="n"/>
      <c r="K999" s="18" t="n"/>
      <c r="L999" s="1" t="n"/>
      <c r="M999" s="1" t="n"/>
      <c r="N999" s="1" t="n"/>
      <c r="O999" s="1" t="n"/>
      <c r="P999" s="1" t="n"/>
      <c r="Q999" s="1" t="n"/>
      <c r="R999" s="1" t="n"/>
      <c r="S999" s="210" t="n"/>
      <c r="T999" s="210" t="n"/>
      <c r="U999" s="1" t="n"/>
      <c r="V999" s="18" t="n"/>
      <c r="W999" s="18" t="n"/>
      <c r="X999" s="1" t="n"/>
      <c r="Y999" s="210" t="n"/>
      <c r="Z999" s="1" t="n"/>
      <c r="AA999" s="18" t="n"/>
      <c r="AB999" s="212" t="n"/>
      <c r="AC999" s="1" t="n"/>
    </row>
    <row r="1000">
      <c r="A1000" s="1" t="n"/>
      <c r="B1000" s="1" t="n"/>
      <c r="C1000" s="1" t="n"/>
      <c r="D1000" s="1" t="n"/>
      <c r="E1000" s="1" t="n"/>
      <c r="F1000" s="1" t="n"/>
      <c r="G1000" s="1" t="n"/>
      <c r="H1000" s="1" t="n"/>
      <c r="I1000" s="1" t="n"/>
      <c r="J1000" s="1" t="n"/>
      <c r="K1000" s="18" t="n"/>
      <c r="L1000" s="1" t="n"/>
      <c r="M1000" s="1" t="n"/>
      <c r="N1000" s="1" t="n"/>
      <c r="O1000" s="1" t="n"/>
      <c r="P1000" s="1" t="n"/>
      <c r="Q1000" s="1" t="n"/>
      <c r="R1000" s="1" t="n"/>
      <c r="S1000" s="210" t="n"/>
      <c r="T1000" s="210" t="n"/>
      <c r="U1000" s="1" t="n"/>
      <c r="V1000" s="18" t="n"/>
      <c r="W1000" s="18" t="n"/>
      <c r="X1000" s="1" t="n"/>
      <c r="Y1000" s="210" t="n"/>
      <c r="Z1000" s="1" t="n"/>
      <c r="AA1000" s="18" t="n"/>
      <c r="AB1000" s="212" t="n"/>
      <c r="AC1000" s="1" t="n"/>
    </row>
    <row r="1001">
      <c r="A1001" s="1" t="n"/>
      <c r="B1001" s="1" t="n"/>
      <c r="C1001" s="1" t="n"/>
      <c r="D1001" s="1" t="n"/>
      <c r="E1001" s="1" t="n"/>
      <c r="F1001" s="1" t="n"/>
      <c r="G1001" s="1" t="n"/>
      <c r="H1001" s="1" t="n"/>
      <c r="I1001" s="1" t="n"/>
      <c r="J1001" s="1" t="n"/>
      <c r="K1001" s="18" t="n"/>
      <c r="L1001" s="1" t="n"/>
      <c r="M1001" s="1" t="n"/>
      <c r="N1001" s="1" t="n"/>
      <c r="O1001" s="1" t="n"/>
      <c r="P1001" s="1" t="n"/>
      <c r="Q1001" s="1" t="n"/>
      <c r="R1001" s="1" t="n"/>
      <c r="S1001" s="210" t="n"/>
      <c r="T1001" s="210" t="n"/>
      <c r="U1001" s="1" t="n"/>
      <c r="V1001" s="18" t="n"/>
      <c r="W1001" s="18" t="n"/>
      <c r="X1001" s="1" t="n"/>
      <c r="Y1001" s="210" t="n"/>
      <c r="Z1001" s="1" t="n"/>
      <c r="AA1001" s="18" t="n"/>
      <c r="AB1001" s="212" t="n"/>
      <c r="AC1001" s="1" t="n"/>
    </row>
    <row r="1002">
      <c r="A1002" s="1" t="n"/>
      <c r="B1002" s="1" t="n"/>
      <c r="C1002" s="1" t="n"/>
      <c r="D1002" s="1" t="n"/>
      <c r="E1002" s="1" t="n"/>
      <c r="F1002" s="1" t="n"/>
      <c r="G1002" s="1" t="n"/>
      <c r="H1002" s="1" t="n"/>
      <c r="I1002" s="1" t="n"/>
      <c r="J1002" s="1" t="n"/>
      <c r="K1002" s="18" t="n"/>
      <c r="L1002" s="1" t="n"/>
      <c r="M1002" s="1" t="n"/>
      <c r="N1002" s="1" t="n"/>
      <c r="O1002" s="1" t="n"/>
      <c r="P1002" s="1" t="n"/>
      <c r="Q1002" s="1" t="n"/>
      <c r="R1002" s="1" t="n"/>
      <c r="S1002" s="210" t="n"/>
      <c r="T1002" s="210" t="n"/>
      <c r="U1002" s="1" t="n"/>
      <c r="V1002" s="18" t="n"/>
      <c r="W1002" s="18" t="n"/>
      <c r="X1002" s="1" t="n"/>
      <c r="Y1002" s="210" t="n"/>
      <c r="Z1002" s="1" t="n"/>
      <c r="AA1002" s="18" t="n"/>
      <c r="AB1002" s="212" t="n"/>
      <c r="AC1002" s="1" t="n"/>
    </row>
    <row r="1003">
      <c r="A1003" s="1" t="n"/>
      <c r="B1003" s="1" t="n"/>
      <c r="C1003" s="1" t="n"/>
      <c r="D1003" s="1" t="n"/>
      <c r="E1003" s="1" t="n"/>
      <c r="F1003" s="1" t="n"/>
      <c r="G1003" s="1" t="n"/>
      <c r="H1003" s="1" t="n"/>
      <c r="I1003" s="1" t="n"/>
      <c r="J1003" s="1" t="n"/>
      <c r="K1003" s="18" t="n"/>
      <c r="L1003" s="1" t="n"/>
      <c r="M1003" s="1" t="n"/>
      <c r="N1003" s="1" t="n"/>
      <c r="O1003" s="1" t="n"/>
      <c r="P1003" s="1" t="n"/>
      <c r="Q1003" s="1" t="n"/>
      <c r="R1003" s="1" t="n"/>
      <c r="S1003" s="210" t="n"/>
      <c r="T1003" s="210" t="n"/>
      <c r="U1003" s="1" t="n"/>
      <c r="V1003" s="18" t="n"/>
      <c r="W1003" s="18" t="n"/>
      <c r="X1003" s="1" t="n"/>
      <c r="Y1003" s="210" t="n"/>
      <c r="Z1003" s="1" t="n"/>
      <c r="AA1003" s="18" t="n"/>
      <c r="AB1003" s="212" t="n"/>
      <c r="AC1003" s="1" t="n"/>
    </row>
    <row r="1004">
      <c r="A1004" s="1" t="n"/>
      <c r="B1004" s="1" t="n"/>
      <c r="C1004" s="1" t="n"/>
      <c r="D1004" s="1" t="n"/>
      <c r="E1004" s="1" t="n"/>
      <c r="F1004" s="1" t="n"/>
      <c r="G1004" s="1" t="n"/>
      <c r="H1004" s="1" t="n"/>
      <c r="I1004" s="1" t="n"/>
      <c r="J1004" s="1" t="n"/>
      <c r="K1004" s="18" t="n"/>
      <c r="L1004" s="1" t="n"/>
      <c r="M1004" s="1" t="n"/>
      <c r="N1004" s="1" t="n"/>
      <c r="O1004" s="1" t="n"/>
      <c r="P1004" s="1" t="n"/>
      <c r="Q1004" s="1" t="n"/>
      <c r="R1004" s="1" t="n"/>
      <c r="S1004" s="210" t="n"/>
      <c r="T1004" s="210" t="n"/>
      <c r="U1004" s="1" t="n"/>
      <c r="V1004" s="18" t="n"/>
      <c r="W1004" s="18" t="n"/>
      <c r="X1004" s="1" t="n"/>
      <c r="Y1004" s="210" t="n"/>
      <c r="Z1004" s="1" t="n"/>
      <c r="AA1004" s="18" t="n"/>
      <c r="AB1004" s="212" t="n"/>
      <c r="AC1004" s="1" t="n"/>
    </row>
    <row r="1005">
      <c r="A1005" s="1" t="n"/>
      <c r="B1005" s="1" t="n"/>
      <c r="C1005" s="1" t="n"/>
      <c r="D1005" s="1" t="n"/>
      <c r="E1005" s="1" t="n"/>
      <c r="F1005" s="1" t="n"/>
      <c r="G1005" s="1" t="n"/>
      <c r="H1005" s="1" t="n"/>
      <c r="I1005" s="1" t="n"/>
      <c r="J1005" s="1" t="n"/>
      <c r="K1005" s="18" t="n"/>
      <c r="L1005" s="1" t="n"/>
      <c r="M1005" s="1" t="n"/>
      <c r="N1005" s="1" t="n"/>
      <c r="O1005" s="1" t="n"/>
      <c r="P1005" s="1" t="n"/>
      <c r="Q1005" s="1" t="n"/>
      <c r="R1005" s="1" t="n"/>
      <c r="S1005" s="210" t="n"/>
      <c r="T1005" s="210" t="n"/>
      <c r="U1005" s="1" t="n"/>
      <c r="V1005" s="18" t="n"/>
      <c r="W1005" s="18" t="n"/>
      <c r="X1005" s="1" t="n"/>
      <c r="Y1005" s="210" t="n"/>
      <c r="Z1005" s="1" t="n"/>
      <c r="AA1005" s="18" t="n"/>
      <c r="AB1005" s="212" t="n"/>
      <c r="AC1005" s="1" t="n"/>
    </row>
    <row r="1006">
      <c r="A1006" s="1" t="n"/>
      <c r="B1006" s="1" t="n"/>
      <c r="C1006" s="1" t="n"/>
      <c r="D1006" s="1" t="n"/>
      <c r="E1006" s="1" t="n"/>
      <c r="F1006" s="1" t="n"/>
      <c r="G1006" s="1" t="n"/>
      <c r="H1006" s="1" t="n"/>
      <c r="I1006" s="1" t="n"/>
      <c r="J1006" s="1" t="n"/>
      <c r="K1006" s="18" t="n"/>
      <c r="L1006" s="1" t="n"/>
      <c r="M1006" s="1" t="n"/>
      <c r="N1006" s="1" t="n"/>
      <c r="O1006" s="1" t="n"/>
      <c r="P1006" s="1" t="n"/>
      <c r="Q1006" s="1" t="n"/>
      <c r="R1006" s="1" t="n"/>
      <c r="S1006" s="210" t="n"/>
      <c r="T1006" s="210" t="n"/>
      <c r="U1006" s="1" t="n"/>
      <c r="V1006" s="18" t="n"/>
      <c r="W1006" s="18" t="n"/>
      <c r="X1006" s="1" t="n"/>
      <c r="Y1006" s="210" t="n"/>
      <c r="Z1006" s="1" t="n"/>
      <c r="AA1006" s="18" t="n"/>
      <c r="AB1006" s="212" t="n"/>
      <c r="AC1006" s="1" t="n"/>
    </row>
    <row r="1007">
      <c r="A1007" s="1" t="n"/>
      <c r="B1007" s="1" t="n"/>
      <c r="C1007" s="1" t="n"/>
      <c r="D1007" s="1" t="n"/>
      <c r="E1007" s="1" t="n"/>
      <c r="F1007" s="1" t="n"/>
      <c r="G1007" s="1" t="n"/>
      <c r="H1007" s="1" t="n"/>
      <c r="I1007" s="1" t="n"/>
      <c r="J1007" s="1" t="n"/>
      <c r="K1007" s="18" t="n"/>
      <c r="L1007" s="1" t="n"/>
      <c r="M1007" s="1" t="n"/>
      <c r="N1007" s="1" t="n"/>
      <c r="O1007" s="1" t="n"/>
      <c r="P1007" s="1" t="n"/>
      <c r="Q1007" s="1" t="n"/>
      <c r="R1007" s="1" t="n"/>
      <c r="S1007" s="210" t="n"/>
      <c r="T1007" s="210" t="n"/>
      <c r="U1007" s="1" t="n"/>
      <c r="V1007" s="18" t="n"/>
      <c r="W1007" s="18" t="n"/>
      <c r="X1007" s="1" t="n"/>
      <c r="Y1007" s="210" t="n"/>
      <c r="Z1007" s="1" t="n"/>
      <c r="AA1007" s="18" t="n"/>
      <c r="AB1007" s="212" t="n"/>
      <c r="AC1007" s="1" t="n"/>
    </row>
    <row r="1008">
      <c r="A1008" s="1" t="n"/>
      <c r="B1008" s="1" t="n"/>
      <c r="C1008" s="1" t="n"/>
      <c r="D1008" s="1" t="n"/>
      <c r="E1008" s="1" t="n"/>
      <c r="F1008" s="1" t="n"/>
      <c r="G1008" s="1" t="n"/>
      <c r="H1008" s="1" t="n"/>
      <c r="I1008" s="1" t="n"/>
      <c r="J1008" s="1" t="n"/>
      <c r="K1008" s="18" t="n"/>
      <c r="L1008" s="1" t="n"/>
      <c r="M1008" s="1" t="n"/>
      <c r="N1008" s="1" t="n"/>
      <c r="O1008" s="1" t="n"/>
      <c r="P1008" s="1" t="n"/>
      <c r="Q1008" s="1" t="n"/>
      <c r="R1008" s="1" t="n"/>
      <c r="S1008" s="210" t="n"/>
      <c r="T1008" s="210" t="n"/>
      <c r="U1008" s="1" t="n"/>
      <c r="V1008" s="18" t="n"/>
      <c r="W1008" s="18" t="n"/>
      <c r="X1008" s="1" t="n"/>
      <c r="Y1008" s="210" t="n"/>
      <c r="Z1008" s="1" t="n"/>
      <c r="AA1008" s="18" t="n"/>
      <c r="AB1008" s="212" t="n"/>
      <c r="AC1008" s="1" t="n"/>
    </row>
    <row r="1009">
      <c r="A1009" s="1" t="n"/>
      <c r="B1009" s="1" t="n"/>
      <c r="C1009" s="1" t="n"/>
      <c r="D1009" s="1" t="n"/>
      <c r="E1009" s="1" t="n"/>
      <c r="F1009" s="1" t="n"/>
      <c r="G1009" s="1" t="n"/>
      <c r="H1009" s="1" t="n"/>
      <c r="I1009" s="1" t="n"/>
      <c r="J1009" s="1" t="n"/>
      <c r="K1009" s="18" t="n"/>
      <c r="L1009" s="1" t="n"/>
      <c r="M1009" s="1" t="n"/>
      <c r="N1009" s="1" t="n"/>
      <c r="O1009" s="1" t="n"/>
      <c r="P1009" s="1" t="n"/>
      <c r="Q1009" s="1" t="n"/>
      <c r="R1009" s="1" t="n"/>
      <c r="S1009" s="210" t="n"/>
      <c r="T1009" s="210" t="n"/>
      <c r="U1009" s="1" t="n"/>
      <c r="V1009" s="18" t="n"/>
      <c r="W1009" s="18" t="n"/>
      <c r="X1009" s="1" t="n"/>
      <c r="Y1009" s="210" t="n"/>
      <c r="Z1009" s="1" t="n"/>
      <c r="AA1009" s="18" t="n"/>
      <c r="AB1009" s="212" t="n"/>
      <c r="AC1009" s="1" t="n"/>
    </row>
    <row r="1010">
      <c r="A1010" s="1" t="n"/>
      <c r="B1010" s="1" t="n"/>
      <c r="C1010" s="1" t="n"/>
      <c r="D1010" s="1" t="n"/>
      <c r="E1010" s="1" t="n"/>
      <c r="F1010" s="1" t="n"/>
      <c r="G1010" s="1" t="n"/>
      <c r="H1010" s="1" t="n"/>
      <c r="I1010" s="1" t="n"/>
      <c r="J1010" s="1" t="n"/>
      <c r="K1010" s="18" t="n"/>
      <c r="L1010" s="1" t="n"/>
      <c r="M1010" s="1" t="n"/>
      <c r="N1010" s="1" t="n"/>
      <c r="O1010" s="1" t="n"/>
      <c r="P1010" s="1" t="n"/>
      <c r="Q1010" s="1" t="n"/>
      <c r="R1010" s="1" t="n"/>
      <c r="S1010" s="210" t="n"/>
      <c r="T1010" s="210" t="n"/>
      <c r="U1010" s="1" t="n"/>
      <c r="V1010" s="18" t="n"/>
      <c r="W1010" s="18" t="n"/>
      <c r="X1010" s="1" t="n"/>
      <c r="Y1010" s="210" t="n"/>
      <c r="Z1010" s="1" t="n"/>
      <c r="AA1010" s="18" t="n"/>
      <c r="AB1010" s="212" t="n"/>
      <c r="AC1010" s="1" t="n"/>
    </row>
    <row r="1011">
      <c r="A1011" s="1" t="n"/>
      <c r="B1011" s="1" t="n"/>
      <c r="C1011" s="1" t="n"/>
      <c r="D1011" s="1" t="n"/>
      <c r="E1011" s="1" t="n"/>
      <c r="F1011" s="1" t="n"/>
      <c r="G1011" s="1" t="n"/>
      <c r="H1011" s="1" t="n"/>
      <c r="I1011" s="1" t="n"/>
      <c r="J1011" s="1" t="n"/>
      <c r="K1011" s="18" t="n"/>
      <c r="L1011" s="1" t="n"/>
      <c r="M1011" s="1" t="n"/>
      <c r="N1011" s="1" t="n"/>
      <c r="O1011" s="1" t="n"/>
      <c r="P1011" s="1" t="n"/>
      <c r="Q1011" s="1" t="n"/>
      <c r="R1011" s="1" t="n"/>
      <c r="S1011" s="210" t="n"/>
      <c r="T1011" s="210" t="n"/>
      <c r="U1011" s="1" t="n"/>
      <c r="V1011" s="18" t="n"/>
      <c r="W1011" s="18" t="n"/>
      <c r="X1011" s="1" t="n"/>
      <c r="Y1011" s="210" t="n"/>
      <c r="Z1011" s="1" t="n"/>
      <c r="AA1011" s="18" t="n"/>
      <c r="AB1011" s="212" t="n"/>
      <c r="AC1011" s="1" t="n"/>
    </row>
    <row r="1012">
      <c r="A1012" s="1" t="n"/>
      <c r="B1012" s="1" t="n"/>
      <c r="C1012" s="1" t="n"/>
      <c r="D1012" s="1" t="n"/>
      <c r="E1012" s="1" t="n"/>
      <c r="F1012" s="1" t="n"/>
      <c r="G1012" s="1" t="n"/>
      <c r="H1012" s="1" t="n"/>
      <c r="I1012" s="1" t="n"/>
      <c r="J1012" s="1" t="n"/>
      <c r="K1012" s="18" t="n"/>
      <c r="L1012" s="1" t="n"/>
      <c r="M1012" s="1" t="n"/>
      <c r="N1012" s="1" t="n"/>
      <c r="O1012" s="1" t="n"/>
      <c r="P1012" s="1" t="n"/>
      <c r="Q1012" s="1" t="n"/>
      <c r="R1012" s="1" t="n"/>
      <c r="S1012" s="210" t="n"/>
      <c r="T1012" s="210" t="n"/>
      <c r="U1012" s="1" t="n"/>
      <c r="V1012" s="18" t="n"/>
      <c r="W1012" s="18" t="n"/>
      <c r="X1012" s="1" t="n"/>
      <c r="Y1012" s="210" t="n"/>
      <c r="Z1012" s="1" t="n"/>
      <c r="AA1012" s="18" t="n"/>
      <c r="AB1012" s="212" t="n"/>
      <c r="AC1012" s="1" t="n"/>
    </row>
    <row r="1013">
      <c r="A1013" s="1" t="n"/>
      <c r="B1013" s="1" t="n"/>
      <c r="C1013" s="1" t="n"/>
      <c r="D1013" s="1" t="n"/>
      <c r="E1013" s="1" t="n"/>
      <c r="F1013" s="1" t="n"/>
      <c r="G1013" s="1" t="n"/>
      <c r="H1013" s="1" t="n"/>
      <c r="I1013" s="1" t="n"/>
      <c r="J1013" s="1" t="n"/>
      <c r="K1013" s="18" t="n"/>
      <c r="L1013" s="1" t="n"/>
      <c r="M1013" s="1" t="n"/>
      <c r="N1013" s="1" t="n"/>
      <c r="O1013" s="1" t="n"/>
      <c r="P1013" s="1" t="n"/>
      <c r="Q1013" s="1" t="n"/>
      <c r="R1013" s="1" t="n"/>
      <c r="S1013" s="210" t="n"/>
      <c r="T1013" s="210" t="n"/>
      <c r="U1013" s="1" t="n"/>
      <c r="V1013" s="18" t="n"/>
      <c r="W1013" s="18" t="n"/>
      <c r="X1013" s="1" t="n"/>
      <c r="Y1013" s="210" t="n"/>
      <c r="Z1013" s="1" t="n"/>
      <c r="AA1013" s="18" t="n"/>
      <c r="AB1013" s="212" t="n"/>
      <c r="AC1013" s="1" t="n"/>
    </row>
    <row r="1014">
      <c r="A1014" s="1" t="n"/>
      <c r="B1014" s="1" t="n"/>
      <c r="C1014" s="1" t="n"/>
      <c r="D1014" s="1" t="n"/>
      <c r="E1014" s="1" t="n"/>
      <c r="F1014" s="1" t="n"/>
      <c r="G1014" s="1" t="n"/>
      <c r="H1014" s="1" t="n"/>
      <c r="I1014" s="1" t="n"/>
      <c r="J1014" s="1" t="n"/>
      <c r="K1014" s="18" t="n"/>
      <c r="L1014" s="1" t="n"/>
      <c r="M1014" s="1" t="n"/>
      <c r="N1014" s="1" t="n"/>
      <c r="O1014" s="1" t="n"/>
      <c r="P1014" s="1" t="n"/>
      <c r="Q1014" s="1" t="n"/>
      <c r="R1014" s="1" t="n"/>
      <c r="S1014" s="210" t="n"/>
      <c r="T1014" s="210" t="n"/>
      <c r="U1014" s="1" t="n"/>
      <c r="V1014" s="18" t="n"/>
      <c r="W1014" s="18" t="n"/>
      <c r="X1014" s="1" t="n"/>
      <c r="Y1014" s="210" t="n"/>
      <c r="Z1014" s="1" t="n"/>
      <c r="AA1014" s="18" t="n"/>
      <c r="AB1014" s="212" t="n"/>
      <c r="AC1014" s="1" t="n"/>
    </row>
    <row r="1015">
      <c r="A1015" s="1" t="n"/>
      <c r="B1015" s="1" t="n"/>
      <c r="C1015" s="1" t="n"/>
      <c r="D1015" s="1" t="n"/>
      <c r="E1015" s="1" t="n"/>
      <c r="F1015" s="1" t="n"/>
      <c r="G1015" s="1" t="n"/>
      <c r="H1015" s="1" t="n"/>
      <c r="I1015" s="1" t="n"/>
      <c r="J1015" s="1" t="n"/>
      <c r="K1015" s="18" t="n"/>
      <c r="L1015" s="1" t="n"/>
      <c r="M1015" s="1" t="n"/>
      <c r="N1015" s="1" t="n"/>
      <c r="O1015" s="1" t="n"/>
      <c r="P1015" s="1" t="n"/>
      <c r="Q1015" s="1" t="n"/>
      <c r="R1015" s="1" t="n"/>
      <c r="S1015" s="210" t="n"/>
      <c r="T1015" s="210" t="n"/>
      <c r="U1015" s="1" t="n"/>
      <c r="V1015" s="18" t="n"/>
      <c r="W1015" s="18" t="n"/>
      <c r="X1015" s="1" t="n"/>
      <c r="Y1015" s="210" t="n"/>
      <c r="Z1015" s="1" t="n"/>
      <c r="AA1015" s="18" t="n"/>
      <c r="AB1015" s="212" t="n"/>
      <c r="AC1015" s="1" t="n"/>
    </row>
    <row r="1016">
      <c r="A1016" s="1" t="n"/>
      <c r="B1016" s="1" t="n"/>
      <c r="C1016" s="1" t="n"/>
      <c r="D1016" s="1" t="n"/>
      <c r="E1016" s="1" t="n"/>
      <c r="F1016" s="1" t="n"/>
      <c r="G1016" s="1" t="n"/>
      <c r="H1016" s="1" t="n"/>
      <c r="I1016" s="1" t="n"/>
      <c r="J1016" s="1" t="n"/>
      <c r="K1016" s="18" t="n"/>
      <c r="L1016" s="1" t="n"/>
      <c r="M1016" s="1" t="n"/>
      <c r="N1016" s="1" t="n"/>
      <c r="O1016" s="1" t="n"/>
      <c r="P1016" s="1" t="n"/>
      <c r="Q1016" s="1" t="n"/>
      <c r="R1016" s="1" t="n"/>
      <c r="S1016" s="210" t="n"/>
      <c r="T1016" s="210" t="n"/>
      <c r="U1016" s="1" t="n"/>
      <c r="V1016" s="18" t="n"/>
      <c r="W1016" s="18" t="n"/>
      <c r="X1016" s="1" t="n"/>
      <c r="Y1016" s="210" t="n"/>
      <c r="Z1016" s="1" t="n"/>
      <c r="AA1016" s="18" t="n"/>
      <c r="AB1016" s="212" t="n"/>
      <c r="AC1016" s="1" t="n"/>
    </row>
    <row r="1017">
      <c r="A1017" s="1" t="n"/>
      <c r="B1017" s="1" t="n"/>
      <c r="C1017" s="1" t="n"/>
      <c r="D1017" s="1" t="n"/>
      <c r="E1017" s="1" t="n"/>
      <c r="F1017" s="1" t="n"/>
      <c r="G1017" s="1" t="n"/>
      <c r="H1017" s="1" t="n"/>
      <c r="I1017" s="1" t="n"/>
      <c r="J1017" s="1" t="n"/>
      <c r="K1017" s="18" t="n"/>
      <c r="L1017" s="1" t="n"/>
      <c r="M1017" s="1" t="n"/>
      <c r="N1017" s="1" t="n"/>
      <c r="O1017" s="1" t="n"/>
      <c r="P1017" s="1" t="n"/>
      <c r="Q1017" s="1" t="n"/>
      <c r="R1017" s="1" t="n"/>
      <c r="S1017" s="210" t="n"/>
      <c r="T1017" s="210" t="n"/>
      <c r="U1017" s="1" t="n"/>
      <c r="V1017" s="18" t="n"/>
      <c r="W1017" s="18" t="n"/>
      <c r="X1017" s="1" t="n"/>
      <c r="Y1017" s="210" t="n"/>
      <c r="Z1017" s="1" t="n"/>
      <c r="AA1017" s="18" t="n"/>
      <c r="AB1017" s="212" t="n"/>
      <c r="AC1017" s="1" t="n"/>
    </row>
    <row r="1018">
      <c r="A1018" s="1" t="n"/>
      <c r="B1018" s="1" t="n"/>
      <c r="C1018" s="1" t="n"/>
      <c r="D1018" s="1" t="n"/>
      <c r="E1018" s="1" t="n"/>
      <c r="F1018" s="1" t="n"/>
      <c r="G1018" s="1" t="n"/>
      <c r="H1018" s="1" t="n"/>
      <c r="I1018" s="1" t="n"/>
      <c r="J1018" s="1" t="n"/>
      <c r="K1018" s="18" t="n"/>
      <c r="L1018" s="1" t="n"/>
      <c r="M1018" s="1" t="n"/>
      <c r="N1018" s="1" t="n"/>
      <c r="O1018" s="1" t="n"/>
      <c r="P1018" s="1" t="n"/>
      <c r="Q1018" s="1" t="n"/>
      <c r="R1018" s="1" t="n"/>
      <c r="S1018" s="210" t="n"/>
      <c r="T1018" s="210" t="n"/>
      <c r="U1018" s="1" t="n"/>
      <c r="V1018" s="18" t="n"/>
      <c r="W1018" s="18" t="n"/>
      <c r="X1018" s="1" t="n"/>
      <c r="Y1018" s="210" t="n"/>
      <c r="Z1018" s="1" t="n"/>
      <c r="AA1018" s="18" t="n"/>
      <c r="AB1018" s="212" t="n"/>
      <c r="AC1018" s="1" t="n"/>
    </row>
    <row r="1019">
      <c r="A1019" s="1" t="n"/>
      <c r="B1019" s="1" t="n"/>
      <c r="C1019" s="1" t="n"/>
      <c r="D1019" s="1" t="n"/>
      <c r="E1019" s="1" t="n"/>
      <c r="F1019" s="1" t="n"/>
      <c r="G1019" s="1" t="n"/>
      <c r="H1019" s="1" t="n"/>
      <c r="I1019" s="1" t="n"/>
      <c r="J1019" s="1" t="n"/>
      <c r="K1019" s="18" t="n"/>
      <c r="L1019" s="1" t="n"/>
      <c r="M1019" s="1" t="n"/>
      <c r="N1019" s="1" t="n"/>
      <c r="O1019" s="1" t="n"/>
      <c r="P1019" s="1" t="n"/>
      <c r="Q1019" s="1" t="n"/>
      <c r="R1019" s="1" t="n"/>
      <c r="S1019" s="210" t="n"/>
      <c r="T1019" s="210" t="n"/>
      <c r="U1019" s="1" t="n"/>
      <c r="V1019" s="18" t="n"/>
      <c r="W1019" s="18" t="n"/>
      <c r="X1019" s="1" t="n"/>
      <c r="Y1019" s="210" t="n"/>
      <c r="Z1019" s="1" t="n"/>
      <c r="AA1019" s="18" t="n"/>
      <c r="AB1019" s="212" t="n"/>
      <c r="AC1019" s="1" t="n"/>
    </row>
    <row r="1020">
      <c r="A1020" s="1" t="n"/>
      <c r="B1020" s="1" t="n"/>
      <c r="C1020" s="1" t="n"/>
      <c r="D1020" s="1" t="n"/>
      <c r="E1020" s="1" t="n"/>
      <c r="F1020" s="1" t="n"/>
      <c r="G1020" s="1" t="n"/>
      <c r="H1020" s="1" t="n"/>
      <c r="I1020" s="1" t="n"/>
      <c r="J1020" s="1" t="n"/>
      <c r="K1020" s="18" t="n"/>
      <c r="L1020" s="1" t="n"/>
      <c r="M1020" s="1" t="n"/>
      <c r="N1020" s="1" t="n"/>
      <c r="O1020" s="1" t="n"/>
      <c r="P1020" s="1" t="n"/>
      <c r="Q1020" s="1" t="n"/>
      <c r="R1020" s="1" t="n"/>
      <c r="S1020" s="210" t="n"/>
      <c r="T1020" s="210" t="n"/>
      <c r="U1020" s="1" t="n"/>
      <c r="V1020" s="18" t="n"/>
      <c r="W1020" s="18" t="n"/>
      <c r="X1020" s="1" t="n"/>
      <c r="Y1020" s="210" t="n"/>
      <c r="Z1020" s="1" t="n"/>
      <c r="AA1020" s="18" t="n"/>
      <c r="AB1020" s="212" t="n"/>
      <c r="AC1020" s="1" t="n"/>
    </row>
    <row r="1021">
      <c r="A1021" s="1" t="n"/>
      <c r="B1021" s="1" t="n"/>
      <c r="C1021" s="1" t="n"/>
      <c r="D1021" s="1" t="n"/>
      <c r="E1021" s="1" t="n"/>
      <c r="F1021" s="1" t="n"/>
      <c r="G1021" s="1" t="n"/>
      <c r="H1021" s="1" t="n"/>
      <c r="I1021" s="1" t="n"/>
      <c r="J1021" s="1" t="n"/>
      <c r="K1021" s="18" t="n"/>
      <c r="L1021" s="1" t="n"/>
      <c r="M1021" s="1" t="n"/>
      <c r="N1021" s="1" t="n"/>
      <c r="O1021" s="1" t="n"/>
      <c r="P1021" s="1" t="n"/>
      <c r="Q1021" s="1" t="n"/>
      <c r="R1021" s="1" t="n"/>
      <c r="S1021" s="210" t="n"/>
      <c r="T1021" s="210" t="n"/>
      <c r="U1021" s="1" t="n"/>
      <c r="V1021" s="18" t="n"/>
      <c r="W1021" s="18" t="n"/>
      <c r="X1021" s="1" t="n"/>
      <c r="Y1021" s="210" t="n"/>
      <c r="Z1021" s="1" t="n"/>
      <c r="AA1021" s="18" t="n"/>
      <c r="AB1021" s="212" t="n"/>
      <c r="AC1021" s="1" t="n"/>
    </row>
    <row r="1022">
      <c r="A1022" s="1" t="n"/>
      <c r="B1022" s="1" t="n"/>
      <c r="C1022" s="1" t="n"/>
      <c r="D1022" s="1" t="n"/>
      <c r="E1022" s="1" t="n"/>
      <c r="F1022" s="1" t="n"/>
      <c r="G1022" s="1" t="n"/>
      <c r="H1022" s="1" t="n"/>
      <c r="I1022" s="1" t="n"/>
      <c r="J1022" s="1" t="n"/>
      <c r="K1022" s="18" t="n"/>
      <c r="L1022" s="1" t="n"/>
      <c r="M1022" s="1" t="n"/>
      <c r="N1022" s="1" t="n"/>
      <c r="O1022" s="1" t="n"/>
      <c r="P1022" s="1" t="n"/>
      <c r="Q1022" s="1" t="n"/>
      <c r="R1022" s="1" t="n"/>
      <c r="S1022" s="210" t="n"/>
      <c r="T1022" s="210" t="n"/>
      <c r="U1022" s="1" t="n"/>
      <c r="V1022" s="18" t="n"/>
      <c r="W1022" s="18" t="n"/>
      <c r="X1022" s="1" t="n"/>
      <c r="Y1022" s="210" t="n"/>
      <c r="Z1022" s="1" t="n"/>
      <c r="AA1022" s="18" t="n"/>
      <c r="AB1022" s="212" t="n"/>
      <c r="AC1022" s="1" t="n"/>
    </row>
    <row r="1023">
      <c r="A1023" s="1" t="n"/>
      <c r="B1023" s="1" t="n"/>
      <c r="C1023" s="1" t="n"/>
      <c r="D1023" s="1" t="n"/>
      <c r="E1023" s="1" t="n"/>
      <c r="F1023" s="1" t="n"/>
      <c r="G1023" s="1" t="n"/>
      <c r="H1023" s="1" t="n"/>
      <c r="I1023" s="1" t="n"/>
      <c r="J1023" s="1" t="n"/>
      <c r="K1023" s="18" t="n"/>
      <c r="L1023" s="1" t="n"/>
      <c r="M1023" s="1" t="n"/>
      <c r="N1023" s="1" t="n"/>
      <c r="O1023" s="1" t="n"/>
      <c r="P1023" s="1" t="n"/>
      <c r="Q1023" s="1" t="n"/>
      <c r="R1023" s="1" t="n"/>
      <c r="S1023" s="210" t="n"/>
      <c r="T1023" s="210" t="n"/>
      <c r="U1023" s="1" t="n"/>
      <c r="V1023" s="18" t="n"/>
      <c r="W1023" s="18" t="n"/>
      <c r="X1023" s="1" t="n"/>
      <c r="Y1023" s="210" t="n"/>
      <c r="Z1023" s="1" t="n"/>
      <c r="AA1023" s="18" t="n"/>
      <c r="AB1023" s="212" t="n"/>
      <c r="AC1023" s="1" t="n"/>
    </row>
    <row r="1024">
      <c r="A1024" s="1" t="n"/>
      <c r="B1024" s="1" t="n"/>
      <c r="C1024" s="1" t="n"/>
      <c r="D1024" s="1" t="n"/>
      <c r="E1024" s="1" t="n"/>
      <c r="F1024" s="1" t="n"/>
      <c r="G1024" s="1" t="n"/>
      <c r="H1024" s="1" t="n"/>
      <c r="I1024" s="1" t="n"/>
      <c r="J1024" s="1" t="n"/>
      <c r="K1024" s="18" t="n"/>
      <c r="L1024" s="1" t="n"/>
      <c r="M1024" s="1" t="n"/>
      <c r="N1024" s="1" t="n"/>
      <c r="O1024" s="1" t="n"/>
      <c r="P1024" s="1" t="n"/>
      <c r="Q1024" s="1" t="n"/>
      <c r="R1024" s="1" t="n"/>
      <c r="S1024" s="210" t="n"/>
      <c r="T1024" s="210" t="n"/>
      <c r="U1024" s="1" t="n"/>
      <c r="V1024" s="18" t="n"/>
      <c r="W1024" s="18" t="n"/>
      <c r="X1024" s="1" t="n"/>
      <c r="Y1024" s="210" t="n"/>
      <c r="Z1024" s="1" t="n"/>
      <c r="AA1024" s="18" t="n"/>
      <c r="AB1024" s="212" t="n"/>
      <c r="AC1024" s="1" t="n"/>
    </row>
    <row r="1025">
      <c r="A1025" s="1" t="n"/>
      <c r="B1025" s="1" t="n"/>
      <c r="C1025" s="1" t="n"/>
      <c r="D1025" s="1" t="n"/>
      <c r="E1025" s="1" t="n"/>
      <c r="F1025" s="1" t="n"/>
      <c r="G1025" s="1" t="n"/>
      <c r="H1025" s="1" t="n"/>
      <c r="I1025" s="1" t="n"/>
      <c r="J1025" s="1" t="n"/>
      <c r="K1025" s="18" t="n"/>
      <c r="L1025" s="1" t="n"/>
      <c r="M1025" s="1" t="n"/>
      <c r="N1025" s="1" t="n"/>
      <c r="O1025" s="1" t="n"/>
      <c r="P1025" s="1" t="n"/>
      <c r="Q1025" s="1" t="n"/>
      <c r="R1025" s="1" t="n"/>
      <c r="S1025" s="210" t="n"/>
      <c r="T1025" s="210" t="n"/>
      <c r="U1025" s="1" t="n"/>
      <c r="V1025" s="18" t="n"/>
      <c r="W1025" s="18" t="n"/>
      <c r="X1025" s="1" t="n"/>
      <c r="Y1025" s="210" t="n"/>
      <c r="Z1025" s="1" t="n"/>
      <c r="AA1025" s="18" t="n"/>
      <c r="AB1025" s="212" t="n"/>
      <c r="AC1025" s="1" t="n"/>
    </row>
    <row r="1026">
      <c r="A1026" s="1" t="n"/>
      <c r="B1026" s="1" t="n"/>
      <c r="C1026" s="1" t="n"/>
      <c r="D1026" s="1" t="n"/>
      <c r="E1026" s="1" t="n"/>
      <c r="F1026" s="1" t="n"/>
      <c r="G1026" s="1" t="n"/>
      <c r="H1026" s="1" t="n"/>
      <c r="I1026" s="1" t="n"/>
      <c r="J1026" s="1" t="n"/>
      <c r="K1026" s="18" t="n"/>
      <c r="L1026" s="1" t="n"/>
      <c r="M1026" s="1" t="n"/>
      <c r="N1026" s="1" t="n"/>
      <c r="O1026" s="1" t="n"/>
      <c r="P1026" s="1" t="n"/>
      <c r="Q1026" s="1" t="n"/>
      <c r="R1026" s="1" t="n"/>
      <c r="S1026" s="210" t="n"/>
      <c r="T1026" s="210" t="n"/>
      <c r="U1026" s="1" t="n"/>
      <c r="V1026" s="18" t="n"/>
      <c r="W1026" s="18" t="n"/>
      <c r="X1026" s="1" t="n"/>
      <c r="Y1026" s="210" t="n"/>
      <c r="Z1026" s="1" t="n"/>
      <c r="AA1026" s="18" t="n"/>
      <c r="AB1026" s="212" t="n"/>
      <c r="AC1026" s="1" t="n"/>
    </row>
    <row r="1027">
      <c r="A1027" s="1" t="n"/>
      <c r="B1027" s="1" t="n"/>
      <c r="C1027" s="1" t="n"/>
      <c r="D1027" s="1" t="n"/>
      <c r="E1027" s="1" t="n"/>
      <c r="F1027" s="1" t="n"/>
      <c r="G1027" s="1" t="n"/>
      <c r="H1027" s="1" t="n"/>
      <c r="I1027" s="1" t="n"/>
      <c r="J1027" s="1" t="n"/>
      <c r="K1027" s="18" t="n"/>
      <c r="L1027" s="1" t="n"/>
      <c r="M1027" s="1" t="n"/>
      <c r="N1027" s="1" t="n"/>
      <c r="O1027" s="1" t="n"/>
      <c r="P1027" s="1" t="n"/>
      <c r="Q1027" s="1" t="n"/>
      <c r="R1027" s="1" t="n"/>
      <c r="S1027" s="210" t="n"/>
      <c r="T1027" s="210" t="n"/>
      <c r="U1027" s="1" t="n"/>
      <c r="V1027" s="18" t="n"/>
      <c r="W1027" s="18" t="n"/>
      <c r="X1027" s="1" t="n"/>
      <c r="Y1027" s="210" t="n"/>
      <c r="Z1027" s="1" t="n"/>
      <c r="AA1027" s="18" t="n"/>
      <c r="AB1027" s="212" t="n"/>
      <c r="AC1027" s="1" t="n"/>
    </row>
    <row r="1028">
      <c r="A1028" s="1" t="n"/>
      <c r="B1028" s="1" t="n"/>
      <c r="C1028" s="1" t="n"/>
      <c r="D1028" s="1" t="n"/>
      <c r="E1028" s="1" t="n"/>
      <c r="F1028" s="1" t="n"/>
      <c r="G1028" s="1" t="n"/>
      <c r="H1028" s="1" t="n"/>
      <c r="I1028" s="1" t="n"/>
      <c r="J1028" s="1" t="n"/>
      <c r="K1028" s="18" t="n"/>
      <c r="L1028" s="1" t="n"/>
      <c r="M1028" s="1" t="n"/>
      <c r="N1028" s="1" t="n"/>
      <c r="O1028" s="1" t="n"/>
      <c r="P1028" s="1" t="n"/>
      <c r="Q1028" s="1" t="n"/>
      <c r="R1028" s="1" t="n"/>
      <c r="S1028" s="210" t="n"/>
      <c r="T1028" s="210" t="n"/>
      <c r="U1028" s="1" t="n"/>
      <c r="V1028" s="18" t="n"/>
      <c r="W1028" s="18" t="n"/>
      <c r="X1028" s="1" t="n"/>
      <c r="Y1028" s="210" t="n"/>
      <c r="Z1028" s="1" t="n"/>
      <c r="AA1028" s="18" t="n"/>
      <c r="AB1028" s="212" t="n"/>
      <c r="AC1028" s="1" t="n"/>
    </row>
    <row r="1029">
      <c r="A1029" s="1" t="n"/>
      <c r="B1029" s="1" t="n"/>
      <c r="C1029" s="1" t="n"/>
      <c r="D1029" s="1" t="n"/>
      <c r="E1029" s="1" t="n"/>
      <c r="F1029" s="1" t="n"/>
      <c r="G1029" s="1" t="n"/>
      <c r="H1029" s="1" t="n"/>
      <c r="I1029" s="1" t="n"/>
      <c r="J1029" s="1" t="n"/>
      <c r="K1029" s="18" t="n"/>
      <c r="L1029" s="1" t="n"/>
      <c r="M1029" s="1" t="n"/>
      <c r="N1029" s="1" t="n"/>
      <c r="O1029" s="1" t="n"/>
      <c r="P1029" s="1" t="n"/>
      <c r="Q1029" s="1" t="n"/>
      <c r="R1029" s="1" t="n"/>
      <c r="S1029" s="210" t="n"/>
      <c r="T1029" s="210" t="n"/>
      <c r="U1029" s="1" t="n"/>
      <c r="V1029" s="18" t="n"/>
      <c r="W1029" s="18" t="n"/>
      <c r="X1029" s="1" t="n"/>
      <c r="Y1029" s="210" t="n"/>
      <c r="Z1029" s="1" t="n"/>
      <c r="AA1029" s="18" t="n"/>
      <c r="AB1029" s="212" t="n"/>
      <c r="AC1029" s="1" t="n"/>
    </row>
    <row r="1030">
      <c r="A1030" s="1" t="n"/>
      <c r="B1030" s="1" t="n"/>
      <c r="C1030" s="1" t="n"/>
      <c r="D1030" s="1" t="n"/>
      <c r="E1030" s="1" t="n"/>
      <c r="F1030" s="1" t="n"/>
      <c r="G1030" s="1" t="n"/>
      <c r="H1030" s="1" t="n"/>
      <c r="I1030" s="1" t="n"/>
      <c r="J1030" s="1" t="n"/>
      <c r="K1030" s="18" t="n"/>
      <c r="L1030" s="1" t="n"/>
      <c r="M1030" s="1" t="n"/>
      <c r="N1030" s="1" t="n"/>
      <c r="O1030" s="1" t="n"/>
      <c r="P1030" s="1" t="n"/>
      <c r="Q1030" s="1" t="n"/>
      <c r="R1030" s="1" t="n"/>
      <c r="S1030" s="210" t="n"/>
      <c r="T1030" s="210" t="n"/>
      <c r="U1030" s="1" t="n"/>
      <c r="V1030" s="18" t="n"/>
      <c r="W1030" s="18" t="n"/>
      <c r="X1030" s="1" t="n"/>
      <c r="Y1030" s="210" t="n"/>
      <c r="Z1030" s="1" t="n"/>
      <c r="AA1030" s="18" t="n"/>
      <c r="AB1030" s="212" t="n"/>
      <c r="AC1030" s="1" t="n"/>
    </row>
  </sheetData>
  <autoFilter ref="A9:AB236"/>
  <mergeCells count="3">
    <mergeCell ref="F1:G1"/>
    <mergeCell ref="I1:J1"/>
    <mergeCell ref="C6:C7"/>
  </mergeCells>
  <conditionalFormatting sqref="J2:J5 Z10:Z126 AA10:AB236">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xl/worksheets/sheet7.xml><?xml version="1.0" encoding="utf-8"?>
<worksheet xmlns="http://schemas.openxmlformats.org/spreadsheetml/2006/main">
  <sheetPr>
    <tabColor rgb="FF00FF00"/>
    <outlinePr summaryBelow="0" summaryRight="0"/>
    <pageSetUpPr/>
  </sheetPr>
  <dimension ref="A1:AC4484"/>
  <sheetViews>
    <sheetView workbookViewId="0">
      <pane xSplit="10" ySplit="9" topLeftCell="K10" activePane="bottomRight" state="frozen"/>
      <selection pane="topRight" activeCell="K1" sqref="K1"/>
      <selection pane="bottomLeft" activeCell="A10" sqref="A10"/>
      <selection pane="bottomRight" activeCell="K10" sqref="K10"/>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8" customWidth="1" style="283" min="29" max="29"/>
  </cols>
  <sheetData>
    <row r="1">
      <c r="A1" s="248" t="inlineStr">
        <is>
          <t> </t>
        </is>
      </c>
      <c r="B1" s="249" t="inlineStr">
        <is>
          <t>Perusahaan</t>
        </is>
      </c>
      <c r="C1" s="250" t="inlineStr">
        <is>
          <t>: Andi Offset CV</t>
        </is>
      </c>
      <c r="E1" s="1" t="n"/>
      <c r="F1" s="327" t="inlineStr">
        <is>
          <t>Ketersediaan Katalog</t>
        </is>
      </c>
      <c r="G1" s="319" t="n"/>
      <c r="H1" s="51" t="n"/>
      <c r="I1" s="328" t="inlineStr">
        <is>
          <t>Hasil Seleksi (Dipilih)</t>
        </is>
      </c>
      <c r="J1" s="319" t="n"/>
      <c r="K1" s="251" t="n"/>
      <c r="L1" s="1" t="n"/>
      <c r="M1" s="1" t="n"/>
      <c r="N1" s="1" t="n"/>
      <c r="O1" s="1" t="n"/>
      <c r="P1" s="164" t="n"/>
      <c r="Q1" s="164" t="n"/>
      <c r="R1" s="1" t="n"/>
      <c r="S1" s="1" t="n"/>
      <c r="T1" s="1" t="n"/>
      <c r="U1" s="164" t="n"/>
      <c r="V1" s="18" t="n"/>
      <c r="W1" s="18" t="n"/>
      <c r="X1" s="1" t="n"/>
      <c r="Y1" s="1" t="n"/>
      <c r="Z1" s="164" t="n"/>
      <c r="AA1" s="1" t="n"/>
      <c r="AB1" s="1" t="n"/>
      <c r="AC1" s="1" t="n"/>
    </row>
    <row r="2">
      <c r="A2" s="18" t="n"/>
      <c r="B2" s="228" t="inlineStr">
        <is>
          <t>Penerbit</t>
        </is>
      </c>
      <c r="C2" s="95" t="inlineStr">
        <is>
          <t>-- Lihat --</t>
        </is>
      </c>
      <c r="E2" s="1" t="n"/>
      <c r="F2" s="168" t="inlineStr">
        <is>
          <t>Jumlah Judul</t>
        </is>
      </c>
      <c r="G2" s="213">
        <f>COUNTA(C10:C4484)</f>
        <v/>
      </c>
      <c r="H2" s="51" t="n"/>
      <c r="I2" s="168" t="inlineStr">
        <is>
          <t>Total Judul</t>
        </is>
      </c>
      <c r="J2" s="252">
        <f>COUNTA(Z10:Z4484)</f>
        <v/>
      </c>
      <c r="K2" s="251" t="n"/>
      <c r="L2" s="1" t="n"/>
      <c r="M2" s="1" t="n"/>
      <c r="N2" s="1" t="n"/>
      <c r="O2" s="1" t="n"/>
      <c r="P2" s="164" t="n"/>
      <c r="Q2" s="164" t="n"/>
      <c r="R2" s="1" t="n"/>
      <c r="S2" s="1" t="n"/>
      <c r="T2" s="1" t="n"/>
      <c r="U2" s="164" t="n"/>
      <c r="V2" s="18" t="n"/>
      <c r="W2" s="18" t="n"/>
      <c r="X2" s="1" t="n"/>
      <c r="Y2" s="1" t="n"/>
      <c r="Z2" s="164" t="n"/>
      <c r="AA2" s="1" t="n"/>
      <c r="AB2" s="1" t="n"/>
      <c r="AC2" s="1" t="n"/>
    </row>
    <row r="3" ht="15" customHeight="1" s="283">
      <c r="A3" s="18" t="n"/>
      <c r="B3" s="18" t="n"/>
      <c r="C3" s="206" t="n"/>
      <c r="D3" s="1" t="n"/>
      <c r="E3" s="1" t="n"/>
      <c r="F3" s="231" t="inlineStr">
        <is>
          <t>Total Harga</t>
        </is>
      </c>
      <c r="G3" s="170">
        <f>SUM(Y10:Y4484)</f>
        <v/>
      </c>
      <c r="H3" s="51" t="n"/>
      <c r="I3" s="168" t="inlineStr">
        <is>
          <t>Total Copy</t>
        </is>
      </c>
      <c r="J3" s="252">
        <f>SUM(Z10:Z4484)</f>
        <v/>
      </c>
      <c r="K3" s="251" t="n"/>
      <c r="L3" s="1" t="n"/>
      <c r="M3" s="1" t="n"/>
      <c r="N3" s="1" t="n"/>
      <c r="O3" s="1" t="n"/>
      <c r="P3" s="1" t="n"/>
      <c r="Q3" s="164" t="n"/>
      <c r="R3" s="164" t="n"/>
      <c r="S3" s="1" t="n"/>
      <c r="T3" s="1" t="n"/>
      <c r="U3" s="1" t="n"/>
      <c r="V3" s="173" t="n"/>
      <c r="W3" s="18" t="n"/>
      <c r="X3" s="1" t="n"/>
      <c r="Y3" s="1" t="n"/>
      <c r="Z3" s="164" t="n"/>
      <c r="AA3" s="1" t="n"/>
      <c r="AB3" s="1" t="n"/>
      <c r="AC3" s="1" t="n"/>
    </row>
    <row r="4" ht="15" customHeight="1" s="283">
      <c r="A4" s="18" t="n"/>
      <c r="B4" s="18" t="n"/>
      <c r="C4" s="1" t="n"/>
      <c r="D4" s="1" t="n"/>
      <c r="E4" s="253" t="n"/>
      <c r="F4" s="231" t="inlineStr">
        <is>
          <t>Rata-Rata Harga</t>
        </is>
      </c>
      <c r="G4" s="170">
        <f>AVERAGE(Y10:Y4484)</f>
        <v/>
      </c>
      <c r="H4" s="51" t="n"/>
      <c r="I4" s="168" t="inlineStr">
        <is>
          <t>Jumlah Harga</t>
        </is>
      </c>
      <c r="J4" s="254">
        <f>SUM(AA10:AA4484)</f>
        <v/>
      </c>
      <c r="K4" s="251" t="n"/>
      <c r="L4" s="1" t="n"/>
      <c r="M4" s="1" t="n"/>
      <c r="N4" s="1" t="n"/>
      <c r="O4" s="1" t="n"/>
      <c r="P4" s="164" t="n"/>
      <c r="Q4" s="164" t="n"/>
      <c r="R4" s="1" t="n"/>
      <c r="S4" s="1" t="n"/>
      <c r="T4" s="1" t="n"/>
      <c r="U4" s="164" t="n"/>
      <c r="V4" s="18" t="n"/>
      <c r="W4" s="18" t="n"/>
      <c r="X4" s="1" t="n"/>
      <c r="Y4" s="1" t="n"/>
      <c r="Z4" s="164" t="n"/>
      <c r="AA4" s="1" t="n"/>
      <c r="AB4" s="1" t="n"/>
      <c r="AC4" s="1" t="n"/>
    </row>
    <row r="5" ht="15" customHeight="1" s="283">
      <c r="A5" s="18" t="n"/>
      <c r="B5" s="18" t="n"/>
      <c r="C5" s="1" t="n"/>
      <c r="D5" s="1" t="n"/>
      <c r="E5" s="208" t="n"/>
      <c r="F5" s="51" t="n"/>
      <c r="G5" s="51" t="n"/>
      <c r="H5" s="51" t="n"/>
      <c r="I5" s="171" t="inlineStr">
        <is>
          <t>Rata-rata Harga</t>
        </is>
      </c>
      <c r="J5" s="255">
        <f>AVERAGEIF(Z10:Z4484, "&gt;0", AA10:AA4484)</f>
        <v/>
      </c>
      <c r="K5" s="251" t="n"/>
      <c r="L5" s="1" t="n"/>
      <c r="M5" s="1" t="n"/>
      <c r="N5" s="1" t="n"/>
      <c r="O5" s="1" t="n"/>
      <c r="P5" s="1" t="n"/>
      <c r="Q5" s="164" t="n"/>
      <c r="R5" s="164" t="n"/>
      <c r="S5" s="1" t="n"/>
      <c r="T5" s="1" t="n"/>
      <c r="U5" s="1" t="n"/>
      <c r="V5" s="173" t="n"/>
      <c r="W5" s="18" t="n"/>
      <c r="X5" s="1" t="n"/>
      <c r="Y5" s="1" t="n"/>
      <c r="Z5" s="164" t="n"/>
      <c r="AA5" s="1" t="n"/>
      <c r="AB5" s="1" t="n"/>
      <c r="AC5" s="1" t="n"/>
    </row>
    <row r="6" ht="15" customHeight="1" s="283">
      <c r="A6" s="18" t="n"/>
      <c r="B6" s="18" t="n"/>
      <c r="C6" s="309" t="inlineStr">
        <is>
          <t>Hasil Seleksi</t>
        </is>
      </c>
      <c r="D6" s="256" t="n"/>
      <c r="E6" s="208" t="n"/>
      <c r="F6" s="1" t="n"/>
      <c r="G6" s="1" t="n"/>
      <c r="H6" s="1" t="n"/>
      <c r="I6" s="1" t="n"/>
      <c r="J6" s="251" t="n"/>
      <c r="K6" s="251" t="n"/>
      <c r="L6" s="1" t="n"/>
      <c r="M6" s="1" t="n"/>
      <c r="N6" s="1" t="n"/>
      <c r="O6" s="1" t="n"/>
      <c r="P6" s="1" t="n"/>
      <c r="Q6" s="164" t="n"/>
      <c r="R6" s="164" t="n"/>
      <c r="S6" s="1" t="n"/>
      <c r="T6" s="1" t="n"/>
      <c r="U6" s="1" t="n"/>
      <c r="V6" s="173" t="n"/>
      <c r="W6" s="18" t="n"/>
      <c r="X6" s="1" t="n"/>
      <c r="Y6" s="1" t="n"/>
      <c r="Z6" s="164" t="n"/>
      <c r="AA6" s="1" t="n"/>
      <c r="AB6" s="1" t="n"/>
      <c r="AC6" s="1" t="n"/>
    </row>
    <row r="7" ht="15" customHeight="1" s="283">
      <c r="A7" s="18" t="n"/>
      <c r="B7" s="18" t="n"/>
      <c r="D7" s="1" t="n"/>
      <c r="E7" s="1" t="n"/>
      <c r="F7" s="1" t="n"/>
      <c r="G7" s="1" t="n"/>
      <c r="H7" s="1" t="n"/>
      <c r="I7" s="1" t="n"/>
      <c r="J7" s="251" t="n"/>
      <c r="K7" s="251" t="n"/>
      <c r="L7" s="1" t="n"/>
      <c r="M7" s="1" t="n"/>
      <c r="N7" s="1" t="n"/>
      <c r="O7" s="1" t="n"/>
      <c r="P7" s="1" t="n"/>
      <c r="Q7" s="164" t="n"/>
      <c r="R7" s="164" t="n"/>
      <c r="S7" s="1" t="n"/>
      <c r="T7" s="1" t="n"/>
      <c r="U7" s="1" t="n"/>
      <c r="V7" s="173" t="n"/>
      <c r="W7" s="18" t="n"/>
      <c r="X7" s="1" t="n"/>
      <c r="Y7" s="1" t="n"/>
      <c r="Z7" s="164" t="n"/>
      <c r="AA7" s="1" t="n"/>
      <c r="AB7" s="1" t="n"/>
      <c r="AC7" s="1" t="n"/>
    </row>
    <row r="8" ht="15" customHeight="1" s="283">
      <c r="A8" s="176" t="n"/>
      <c r="B8" s="176" t="n"/>
      <c r="C8" s="175" t="n"/>
      <c r="D8" s="175" t="n"/>
      <c r="E8" s="175" t="n"/>
      <c r="F8" s="175" t="n"/>
      <c r="G8" s="175" t="n"/>
      <c r="H8" s="175" t="n"/>
      <c r="I8" s="175" t="n"/>
      <c r="J8" s="257" t="n"/>
      <c r="K8" s="257" t="n"/>
      <c r="L8" s="175" t="n"/>
      <c r="M8" s="175" t="n"/>
      <c r="N8" s="175" t="n"/>
      <c r="O8" s="175" t="n"/>
      <c r="P8" s="175" t="n"/>
      <c r="Q8" s="177" t="n"/>
      <c r="R8" s="177" t="n"/>
      <c r="S8" s="175" t="n"/>
      <c r="T8" s="175" t="n"/>
      <c r="U8" s="175" t="n"/>
      <c r="V8" s="178" t="n"/>
      <c r="W8" s="176" t="n"/>
      <c r="X8" s="175" t="n"/>
      <c r="Y8" s="175" t="n"/>
      <c r="Z8" s="177" t="n"/>
      <c r="AA8" s="175" t="n"/>
      <c r="AB8" s="175" t="n"/>
      <c r="AC8" s="175"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109" t="n">
        <v>1</v>
      </c>
      <c r="B10" s="222">
        <f>HYPERLINK("https://mocostore.moco.co.id/catalog/"&amp;AB10,"Klik Disini")</f>
        <v/>
      </c>
      <c r="C10" s="223" t="inlineStr">
        <is>
          <t>Untung Selangit dari Agribisnis Kopi</t>
        </is>
      </c>
      <c r="D10" s="223" t="n"/>
      <c r="E10" s="223" t="inlineStr">
        <is>
          <t>H. Rahmat Rukmana</t>
        </is>
      </c>
      <c r="F10" s="223" t="inlineStr">
        <is>
          <t>978-979-29-4436-5</t>
        </is>
      </c>
      <c r="G10" s="223" t="inlineStr">
        <is>
          <t>978-979-29-7896-4</t>
        </is>
      </c>
      <c r="H10" s="223" t="inlineStr">
        <is>
          <t>Pangan &amp; Agraria</t>
        </is>
      </c>
      <c r="I10" s="258" t="inlineStr">
        <is>
          <t>Perguruan Tinggi</t>
        </is>
      </c>
      <c r="J10" s="186" t="inlineStr">
        <is>
          <t>009.06</t>
        </is>
      </c>
      <c r="K10" s="223" t="inlineStr">
        <is>
          <t>Edisi Ke-1</t>
        </is>
      </c>
      <c r="L10" s="223" t="n"/>
      <c r="M10" s="259" t="inlineStr">
        <is>
          <t>Tidak Tersedia</t>
        </is>
      </c>
      <c r="N10" s="223" t="inlineStr">
        <is>
          <t>Indonesia</t>
        </is>
      </c>
      <c r="O10" s="223" t="inlineStr">
        <is>
          <t>Belum didefenisikan</t>
        </is>
      </c>
      <c r="P10" s="260" t="n">
        <v>2014</v>
      </c>
      <c r="Q10" s="260" t="n">
        <v>2018</v>
      </c>
      <c r="R10" s="223" t="inlineStr">
        <is>
          <t>Penerbit Andi</t>
        </is>
      </c>
      <c r="S10" s="223" t="inlineStr">
        <is>
          <t>Andi Offset CV</t>
        </is>
      </c>
      <c r="T10" s="223" t="inlineStr">
        <is>
          <t>Lokal</t>
        </is>
      </c>
      <c r="U10" s="261" t="n">
        <v>354</v>
      </c>
      <c r="V10" s="86" t="inlineStr">
        <is>
          <t>pdf</t>
        </is>
      </c>
      <c r="W10" s="223" t="inlineStr">
        <is>
          <t>7.4 MB</t>
        </is>
      </c>
      <c r="X10" s="223" t="inlineStr">
        <is>
          <t>&lt;p&gt;Kopi merupakan komoditas perkebunan yang memegang peranan penting dalam perekonomian nasional, terutama dalam meningkatkan kemakmuran dan kesejahteraan rakyat, sumber pendapatan dan devisa negara, penyedia lapangan kerja, perolehan nilai tambah dan daya saing, pemenuhan konsumsi dalam negeri, bahan baku industri dalam negeri dan optimalisasi pengelolaan sumber daya alam secara berkelanjutan. Indonesia menghasilkan beragam jenis kopi, termasuk kopi spesial bercita rasa dan aroma spesifik yang tidak bisa diklaim negara lain. Asosiasi Eksportir Kopi Indonesia (AEKI) mencatat paling sedikit 11 jenis kopi premium (spesial) Indonesia, yaitu kopi Gayo, Mandailing, Lintong, Jawa, Priangan, Toraja, Kalosi, Bali Kintamani, Bajawa Flores, Baliem (Waimena), dan Kopi Luwak. Di samping itu, peluang pasar kopi organik cenderung tumbuh secara pesat. Banyak inovasi menjadi besar bukan karena kebaruan temuan, tetapi karena upaya terus menerus memperbaikinya, dan membesarkannya dari berbagai hambatan dan persyaratan dalam pemakaian. Informasi dan inovasi teknologi tepat guna terkait dengan dunia kopi, khususnya tentang potensi, peluang dan prospek agribisnis kopi, pengenalan tanaman mulai daerah daerah asal hingga varietas atau klon unggul yang dianjurkan, syarat tumbuh dan pembibitan, teknik budi daya kopi, kopi organik, panen dan penanganan pascapanen, serta analisis usaha; dikemas secara terinci, sistematis, sederhana, lengkap, lugas dan aplikatif untuk lapangan dalam sebuah buku. Buku Panduan Lengkap Budi Daya dan Pengolahan Kopi layak dimiliki.&lt;/p&gt;</t>
        </is>
      </c>
      <c r="Y10" s="262" t="n">
        <v>132000</v>
      </c>
      <c r="Z10" s="90" t="n"/>
      <c r="AA10" s="241">
        <f>Y10*Z10</f>
        <v/>
      </c>
      <c r="AB10" s="237" t="inlineStr">
        <is>
          <t>d7c9a6b7-deb4-4aad-b478-81850181472c</t>
        </is>
      </c>
    </row>
    <row r="11" ht="15" customHeight="1" s="283">
      <c r="A11" s="109" t="n">
        <v>3</v>
      </c>
      <c r="B11" s="222">
        <f>HYPERLINK("https://mocostore.moco.co.id/catalog/"&amp;AB12,"Klik Disini")</f>
        <v/>
      </c>
      <c r="C11" s="223" t="inlineStr">
        <is>
          <t>Menjadi Pendamping Persalinan yang Super...</t>
        </is>
      </c>
      <c r="D11" s="223" t="n"/>
      <c r="E11" s="223" t="inlineStr">
        <is>
          <t>Yesie Aprillia</t>
        </is>
      </c>
      <c r="F11" s="223" t="inlineStr">
        <is>
          <t>978-979-29-4551-5</t>
        </is>
      </c>
      <c r="G11" s="223" t="inlineStr">
        <is>
          <t>978-979-29-7267-2</t>
        </is>
      </c>
      <c r="H11" s="223" t="inlineStr">
        <is>
          <t>Kesehatan</t>
        </is>
      </c>
      <c r="I11" s="258" t="inlineStr">
        <is>
          <t>Perguruan Tinggi</t>
        </is>
      </c>
      <c r="J11" s="186" t="inlineStr">
        <is>
          <t>009.02</t>
        </is>
      </c>
      <c r="K11" s="223" t="inlineStr">
        <is>
          <t>Tidak Tersedia</t>
        </is>
      </c>
      <c r="L11" s="223" t="n"/>
      <c r="M11" s="259" t="inlineStr">
        <is>
          <t>Tidak Tersedia</t>
        </is>
      </c>
      <c r="N11" s="223" t="inlineStr">
        <is>
          <t>Indonesia</t>
        </is>
      </c>
      <c r="O11" s="223" t="inlineStr">
        <is>
          <t>Bukan fiksi</t>
        </is>
      </c>
      <c r="P11" s="260" t="n">
        <v>2014</v>
      </c>
      <c r="Q11" s="260" t="n">
        <v>2019</v>
      </c>
      <c r="R11" s="223" t="inlineStr">
        <is>
          <t>Penerbit Andi</t>
        </is>
      </c>
      <c r="S11" s="223" t="inlineStr">
        <is>
          <t>Andi Offset CV</t>
        </is>
      </c>
      <c r="T11" s="223" t="inlineStr">
        <is>
          <t>Lokal</t>
        </is>
      </c>
      <c r="U11" s="261" t="n">
        <v>272</v>
      </c>
      <c r="V11" s="86" t="inlineStr">
        <is>
          <t>pdf</t>
        </is>
      </c>
      <c r="W11" s="223" t="inlineStr">
        <is>
          <t>16.2 MB</t>
        </is>
      </c>
      <c r="X11" s="223" t="inlineStr">
        <is>
          <t>&lt;p&gt;Akhir-akhir ini semakin banyak saja ibu yang &amp;ldquo;gagal&amp;rdquo; untuk melahirkan secara normal alami. Sebagian besar harus melalui berbagai intervensi yang sering kali hal itu menciptakan trauma tersendiri dalam hidupnya. Beberapa kasus yang terjadi di Bidan Kita, di mana saya terpaksa harus merujuk klien saya ke rumah sakit, salah satunya karena pendamping persalinan. Mengapa demikian? Karena sering sekali seorang pendamping panik saat mendampingi ibu bersalin dan kepanikan ini menular ke ibu, sehingga akhirnya ibu pun menyerah.&lt;br /&gt;
 Tergelitik oleh peran pendamping, terutama suami saat menunggui proses persalinan istrinya membuat saya ingin bercerita tentang berbagai kisah dari beberapa calon orangtua. Rasanya sangat seru jika kita mencoba menyimak apa yang mereka rasakan dan lakukan saat mendampingi istrinya dalam persalinan, apalagi anak pertama, misalnya sang istri melahirkan di dalam mobil atau di dalam kamar mandi. Mari kita simak&lt;/p&gt;</t>
        </is>
      </c>
      <c r="Y11" s="262" t="n">
        <v>114000</v>
      </c>
      <c r="Z11" s="226" t="n"/>
      <c r="AA11" s="241">
        <f>Y12*Z12</f>
        <v/>
      </c>
      <c r="AB11" s="237" t="inlineStr">
        <is>
          <t>24988247-b830-44ed-b856-7528bef8a34d</t>
        </is>
      </c>
    </row>
    <row r="12" ht="15" customHeight="1" s="283">
      <c r="A12" s="109" t="n">
        <v>4</v>
      </c>
      <c r="B12" s="222">
        <f>HYPERLINK("https://mocostore.moco.co.id/catalog/"&amp;AB13,"Klik Disini")</f>
        <v/>
      </c>
      <c r="C12" s="223" t="inlineStr">
        <is>
          <t>Terampil Berbahasa Inggris SD untuk Kelas 4,5, dan 6, Pintar Menguasai Dasar-Dasar Bahasa Inggris</t>
        </is>
      </c>
      <c r="D12" s="223" t="n"/>
      <c r="E12" s="223" t="inlineStr">
        <is>
          <t>Evik Wulandari, s.pd.SD dan Tim Redaksi Cemerlang</t>
        </is>
      </c>
      <c r="F12" s="223" t="inlineStr">
        <is>
          <t>978-979-29-4385-6</t>
        </is>
      </c>
      <c r="G12" s="223" t="inlineStr">
        <is>
          <t>978-623-01-1563-9</t>
        </is>
      </c>
      <c r="H12" s="223" t="inlineStr">
        <is>
          <t>Buku Sekolah</t>
        </is>
      </c>
      <c r="I12" s="258" t="inlineStr">
        <is>
          <t>Perguruan Tinggi</t>
        </is>
      </c>
      <c r="J12" s="186" t="inlineStr">
        <is>
          <t>009.13</t>
        </is>
      </c>
      <c r="K12" s="223" t="inlineStr">
        <is>
          <t>Tidak Tersedia</t>
        </is>
      </c>
      <c r="L12" s="223" t="n"/>
      <c r="M12" s="259" t="inlineStr">
        <is>
          <t>Tidak Tersedia</t>
        </is>
      </c>
      <c r="N12" s="223" t="inlineStr">
        <is>
          <t>Indonesia</t>
        </is>
      </c>
      <c r="O12" s="223" t="inlineStr">
        <is>
          <t>Tidak diketahui</t>
        </is>
      </c>
      <c r="P12" s="260" t="n">
        <v>2014</v>
      </c>
      <c r="Q12" s="260" t="n">
        <v>2018</v>
      </c>
      <c r="R12" s="223" t="inlineStr">
        <is>
          <t>Penerbit Andi</t>
        </is>
      </c>
      <c r="S12" s="223" t="inlineStr">
        <is>
          <t>Andi Offset CV</t>
        </is>
      </c>
      <c r="T12" s="223" t="inlineStr">
        <is>
          <t>Lokal</t>
        </is>
      </c>
      <c r="U12" s="261" t="n">
        <v>158</v>
      </c>
      <c r="V12" s="86" t="inlineStr">
        <is>
          <t>pdf</t>
        </is>
      </c>
      <c r="W12" s="223" t="inlineStr">
        <is>
          <t>9.1 MB</t>
        </is>
      </c>
      <c r="X12" s="223" t="inlineStr">
        <is>
          <t>&lt;p&gt;Mengenalkan bahasa inggris sejak dini merupakan hal penting yang harus dilakukan setiap orang tua. Dengan mengenal bahasa inggris sejak dini anak akan lebih mudah mengembangkan kemampuannya dalam berbahasa inggris. Buku ini akan membantu mengenalkan bahasa inggris dengan mudah dan menyenangkan bagi putra putri anda, karena buku ini dilengkapi dengan gambar gambar menarik yang disukai buah hati anda. Beberapa bab yang ada dalam buku ini diantaranya number and alphabeth, fruit and vegetables, food and drink, days of the week, date and month, time, shapes and color, greeting and parting, introduction, part and the body, describing people, dan animal. Buku ini sangat layang untuk anda miliki, dengan sedikit saja pendampingan, putra putri anda akan mudah menguasai dasar dasar bahasa inggris khususnya bagi putra putri anda yang ada di sekolah dasar.&lt;/p&gt;</t>
        </is>
      </c>
      <c r="Y12" s="262" t="n">
        <v>83000</v>
      </c>
      <c r="Z12" s="226" t="n"/>
      <c r="AA12" s="241">
        <f>Y13*Z13</f>
        <v/>
      </c>
      <c r="AB12" s="237" t="inlineStr">
        <is>
          <t>44409db0-dc3d-4aa9-bef2-f7eca670c8da</t>
        </is>
      </c>
    </row>
    <row r="13" ht="15" customHeight="1" s="283">
      <c r="A13" s="109" t="n">
        <v>5</v>
      </c>
      <c r="B13" s="222">
        <f>HYPERLINK("https://mocostore.moco.co.id/catalog/"&amp;AB14,"Klik Disini")</f>
        <v/>
      </c>
      <c r="C13" s="223" t="inlineStr">
        <is>
          <t>Kumpulan Test Psikologi Lengkap dengan Pembahasannya</t>
        </is>
      </c>
      <c r="D13" s="223" t="n"/>
      <c r="E13" s="223" t="inlineStr">
        <is>
          <t>Sutan Surya</t>
        </is>
      </c>
      <c r="F13" s="223" t="inlineStr">
        <is>
          <t>978-979-29-3505-9</t>
        </is>
      </c>
      <c r="G13" s="223" t="inlineStr">
        <is>
          <t>978-979-29-7593-2</t>
        </is>
      </c>
      <c r="H13" s="223" t="inlineStr">
        <is>
          <t>Psikologi</t>
        </is>
      </c>
      <c r="I13" s="258" t="inlineStr">
        <is>
          <t>Perguruan Tinggi</t>
        </is>
      </c>
      <c r="J13" s="186" t="inlineStr">
        <is>
          <t>009.13</t>
        </is>
      </c>
      <c r="K13" s="223" t="n"/>
      <c r="L13" s="223" t="n"/>
      <c r="M13" s="259" t="n"/>
      <c r="N13" s="263" t="inlineStr">
        <is>
          <t>Indonesia</t>
        </is>
      </c>
      <c r="O13" s="263" t="inlineStr">
        <is>
          <t>Tidak diketahui</t>
        </is>
      </c>
      <c r="P13" s="260" t="n">
        <v>2013</v>
      </c>
      <c r="Q13" s="260" t="n">
        <v>2018</v>
      </c>
      <c r="R13" s="223" t="inlineStr">
        <is>
          <t>Penerbit Andi</t>
        </is>
      </c>
      <c r="S13" s="223" t="inlineStr">
        <is>
          <t>Andi Offset CV</t>
        </is>
      </c>
      <c r="T13" s="223" t="inlineStr">
        <is>
          <t>Lokal</t>
        </is>
      </c>
      <c r="U13" s="261" t="n">
        <v>140</v>
      </c>
      <c r="V13" s="86" t="inlineStr">
        <is>
          <t>pdf</t>
        </is>
      </c>
      <c r="W13" s="223" t="inlineStr">
        <is>
          <t>1.8 MB</t>
        </is>
      </c>
      <c r="X13" s="223" t="inlineStr">
        <is>
          <t>&lt;p&gt;Buku ini dirancang untuk memberi pengetahuan dan latihan prinsip-prinsip dasar psikotes. Muatan buku ini berisi materi, soal-soal dan pembahasan.&amp;nbsp;&lt;/p&gt;</t>
        </is>
      </c>
      <c r="Y13" s="262" t="n">
        <v>45500</v>
      </c>
      <c r="Z13" s="226" t="n"/>
      <c r="AA13" s="241">
        <f>Y14*Z14</f>
        <v/>
      </c>
      <c r="AB13" s="237" t="inlineStr">
        <is>
          <t>021f0d4a-7a39-494f-b5f9-c8084017e55b</t>
        </is>
      </c>
    </row>
    <row r="14" ht="15" customHeight="1" s="283">
      <c r="A14" s="109" t="n">
        <v>7</v>
      </c>
      <c r="B14" s="222">
        <f>HYPERLINK("https://mocostore.moco.co.id/catalog/"&amp;AB16,"Klik Disini")</f>
        <v/>
      </c>
      <c r="C14" s="223" t="inlineStr">
        <is>
          <t>Manfaat dan Khasiat Sehat dari Dapur Anda</t>
        </is>
      </c>
      <c r="D14" s="223" t="n"/>
      <c r="E14" s="223" t="inlineStr">
        <is>
          <t>Ibunda Suparni, Ari Wulandari; editor, Th. Arie Prabawati</t>
        </is>
      </c>
      <c r="F14" s="223" t="inlineStr">
        <is>
          <t>978-979-29-3944-6</t>
        </is>
      </c>
      <c r="G14" s="223" t="inlineStr">
        <is>
          <t>978-979-29-7616-8</t>
        </is>
      </c>
      <c r="H14" s="223" t="inlineStr">
        <is>
          <t>Kesehatan</t>
        </is>
      </c>
      <c r="I14" s="258" t="inlineStr">
        <is>
          <t>Perguruan Tinggi</t>
        </is>
      </c>
      <c r="J14" s="186" t="inlineStr">
        <is>
          <t>009.02</t>
        </is>
      </c>
      <c r="K14" s="223" t="inlineStr">
        <is>
          <t>Edisi Ke-1</t>
        </is>
      </c>
      <c r="L14" s="223" t="n"/>
      <c r="M14" s="259" t="inlineStr">
        <is>
          <t>Tidak Tersedia</t>
        </is>
      </c>
      <c r="N14" s="223" t="inlineStr">
        <is>
          <t>Indonesia</t>
        </is>
      </c>
      <c r="O14" s="223" t="inlineStr">
        <is>
          <t>Bukan fiksi</t>
        </is>
      </c>
      <c r="P14" s="260" t="n">
        <v>2013</v>
      </c>
      <c r="Q14" s="260" t="n">
        <v>2018</v>
      </c>
      <c r="R14" s="223" t="inlineStr">
        <is>
          <t>Penerbit Andi</t>
        </is>
      </c>
      <c r="S14" s="223" t="inlineStr">
        <is>
          <t>Andi Offset CV</t>
        </is>
      </c>
      <c r="T14" s="223" t="inlineStr">
        <is>
          <t>Lokal</t>
        </is>
      </c>
      <c r="U14" s="261" t="n">
        <v>218</v>
      </c>
      <c r="V14" s="86" t="inlineStr">
        <is>
          <t>pdf</t>
        </is>
      </c>
      <c r="W14" s="223" t="inlineStr">
        <is>
          <t>6.2 MB</t>
        </is>
      </c>
      <c r="X14" s="223" t="inlineStr">
        <is>
          <t>&lt;p&gt;Dapur.....! Pasti dibenak kita begitu mendengar kata dapur akan langsung referen pada makanan dan masakan. tetapi penulis dalam buku ini tidak membahas tentang masak memasak yang bersumber dari dapur. lebih jauh lagi buku ini akan mengupas tuntas bahan-bahan herbal yang ada didapur. Apa memang herbal dari dapur dapat dimanfaatkan untuk kesehatan ? Betul, itulah faktanya. Sebagai contoh garam. Garam bisa juga untuk mengatasi masalah kekurangan cairan dalam tubuh atau dehidrasi. Masih banyak lagi bahan-bahan dari dapur yang bisa kita manfaatkan untuk menjaga kesehatan dan mengobati berbagai penyakit secara alami. Kelebihan menggunakan bahan-bahan alami dari herbal dapur tentu saja lebih sehat, aman dan mudah didapat. Selain itu, tidak ada efek samping seperti kita menggunakan obat-obat kimial. Nah, untuk menjaga kesehatan atau mengobati penyakit tertentu, penggunaan dan konsumsi bahan herbal dari dapur tersebut ada aturan dan takarannya. Itulah yang harus kita cermati dan itulah salah satu yang dapat ditemui dalam buku ini. Selamat membaca dan semoga bermanfaat. Mari hidup sehat mulai dari diri sendiri dengan memanfaatkan apa yang ada dilingkungan terdekat kita.&lt;/p&gt;</t>
        </is>
      </c>
      <c r="Y14" s="262" t="n">
        <v>109500</v>
      </c>
      <c r="Z14" s="226" t="n"/>
      <c r="AA14" s="241">
        <f>Y16*Z16</f>
        <v/>
      </c>
      <c r="AB14" s="237" t="inlineStr">
        <is>
          <t>37bae45c-d3f9-433b-b0b2-4c5428e1978b</t>
        </is>
      </c>
    </row>
    <row r="15" ht="15" customHeight="1" s="283">
      <c r="A15" s="109" t="n">
        <v>10</v>
      </c>
      <c r="B15" s="222">
        <f>HYPERLINK("https://mocostore.moco.co.id/catalog/"&amp;AB19,"Klik Disini")</f>
        <v/>
      </c>
      <c r="C15" s="223" t="inlineStr">
        <is>
          <t>Mengalirkan Uang Dari Situs Joomla</t>
        </is>
      </c>
      <c r="D15" s="223" t="n"/>
      <c r="E15" s="223" t="inlineStr">
        <is>
          <t>Raden Budiarto</t>
        </is>
      </c>
      <c r="F15" s="223" t="inlineStr">
        <is>
          <t>978-979-29-0772-8</t>
        </is>
      </c>
      <c r="G15" s="223" t="inlineStr">
        <is>
          <t>978-979-29-8179-7</t>
        </is>
      </c>
      <c r="H15" s="223" t="inlineStr">
        <is>
          <t>Komputer &amp; Internet</t>
        </is>
      </c>
      <c r="I15" s="258" t="inlineStr">
        <is>
          <t>Perguruan Tinggi</t>
        </is>
      </c>
      <c r="J15" s="186" t="inlineStr">
        <is>
          <t>009.05</t>
        </is>
      </c>
      <c r="K15" s="223" t="n"/>
      <c r="L15" s="223" t="n"/>
      <c r="M15" s="259" t="n"/>
      <c r="N15" s="223" t="inlineStr">
        <is>
          <t>Indonesia</t>
        </is>
      </c>
      <c r="O15" s="223" t="inlineStr">
        <is>
          <t>Tidak diketahui</t>
        </is>
      </c>
      <c r="P15" s="260" t="n">
        <v>2009</v>
      </c>
      <c r="Q15" s="260" t="n">
        <v>2018</v>
      </c>
      <c r="R15" s="223" t="inlineStr">
        <is>
          <t>Penerbit Andi</t>
        </is>
      </c>
      <c r="S15" s="223" t="inlineStr">
        <is>
          <t>Andi Offset CV</t>
        </is>
      </c>
      <c r="T15" s="223" t="inlineStr">
        <is>
          <t>Lokal</t>
        </is>
      </c>
      <c r="U15" s="261" t="n">
        <v>153</v>
      </c>
      <c r="V15" s="86" t="inlineStr">
        <is>
          <t>pdf</t>
        </is>
      </c>
      <c r="W15" s="223" t="inlineStr">
        <is>
          <t>3.7 MB</t>
        </is>
      </c>
      <c r="X15" s="223" t="inlineStr">
        <is>
          <t>&lt;p&gt;Situs internet semakin banyak dan semakin semarak. Anda mungkin sudah ingin memilikinya namun Anda masih menganggap bahwa untuk membuat situs web membutuhkan waktu dan biaya yang tidak sedikit. Itu keliru! Sekarang, dengan hadirnya Joomla!, Anda dapat segera mewujudkannya.&lt;/p&gt;
 &lt;p&gt;Joomla! ialah CMS (Content Management System) yang open source dan gratis.&lt;/p&gt;
 &lt;p&gt;Penggunaannya sangat mudah, bahkan untuk orang yang sama sekali tidak memahami HTML sekalipun. Joomla! mempunyai berbagai modul dan komponen yang dapat diintegrasikan untuk memperluas fungsinya. Joomla! juga memiliki template yang dapat diganti dan diedit sesuai selera.&lt;/p&gt;
 &lt;p&gt;&amp;nbsp;&lt;/p&gt;
 &lt;p&gt;&amp;nbsp;&lt;/p&gt;
 &lt;p&gt;Buku ini membantu Anda membuat situs langkah demi langkah dan kemudian menjadikannya sebagai mesin penghasil uang. Buku ini juga disertai contoh penggunaan modul dan komponen terkait sehingga Anda dapat dengan mudah mengaplikasikannya.&amp;nbsp;&lt;/p&gt;
 &lt;p&gt;Materi yang dibahas buku ini antara lain:&lt;/p&gt;
 &lt;p&gt;&amp;bull;&amp;nbsp;&amp;nbsp;&amp;nbsp; Instalasi Joomla!&lt;/p&gt;
 &lt;p&gt;&amp;bull;&amp;nbsp;&amp;nbsp;&amp;nbsp; Membuatkan Menu dan Konten&lt;/p&gt;
 &lt;p&gt;&amp;bull;&amp;nbsp;&amp;nbsp;&amp;nbsp; Menggunakan dan Mengedit Template&lt;/p&gt;
 &lt;p&gt;&amp;bull;&amp;nbsp;&amp;nbsp;&amp;nbsp; Menggunakan Modul dan Komponen&lt;/p&gt;
 &lt;p&gt;&amp;bull;&amp;nbsp;&amp;nbsp;&amp;nbsp; Upload situs Joomla! ke Web Hosting&lt;/p&gt;
 &lt;p&gt;&amp;bull;&amp;nbsp;&amp;nbsp;&amp;nbsp; Menguangkan Situs Joomla! Anda&lt;/p&gt;
 &lt;p&gt;&amp;bull;&amp;nbsp;&amp;nbsp;&amp;nbsp; Mendatangkan Trafik &amp;amp; Optimalisasi ke Mesin Pencari&lt;/p&gt;</t>
        </is>
      </c>
      <c r="Y15" s="262" t="n">
        <v>74000</v>
      </c>
      <c r="Z15" s="226" t="n"/>
      <c r="AA15" s="241">
        <f>Y19*Z19</f>
        <v/>
      </c>
      <c r="AB15" s="237" t="inlineStr">
        <is>
          <t>43ddb9ba-3ae3-45b5-9cf2-76cff0d82a05</t>
        </is>
      </c>
    </row>
    <row r="16" ht="15" customHeight="1" s="283">
      <c r="A16" s="109" t="n">
        <v>13</v>
      </c>
      <c r="B16" s="222">
        <f>HYPERLINK("https://mocostore.moco.co.id/catalog/"&amp;AB22,"Klik Disini")</f>
        <v/>
      </c>
      <c r="C16" s="223" t="inlineStr">
        <is>
          <t>Ensiklopedia Dunia Fauna 1</t>
        </is>
      </c>
      <c r="D16" s="223" t="n"/>
      <c r="E16" s="223" t="inlineStr">
        <is>
          <t>Tim Penulis Animalbooks</t>
        </is>
      </c>
      <c r="F16" s="223" t="inlineStr">
        <is>
          <t>978-979-29-4184-5</t>
        </is>
      </c>
      <c r="G16" s="223" t="inlineStr">
        <is>
          <t>978-979-29-7477-5</t>
        </is>
      </c>
      <c r="H16" s="223" t="inlineStr">
        <is>
          <t>Pendidikan</t>
        </is>
      </c>
      <c r="I16" s="258" t="inlineStr">
        <is>
          <t>Umum</t>
        </is>
      </c>
      <c r="J16" s="186" t="inlineStr">
        <is>
          <t>005.01</t>
        </is>
      </c>
      <c r="K16" s="223" t="inlineStr">
        <is>
          <t>Tidak Tersedia</t>
        </is>
      </c>
      <c r="L16" s="223" t="n"/>
      <c r="M16" s="259" t="inlineStr">
        <is>
          <t>Tidak Tersedia</t>
        </is>
      </c>
      <c r="N16" s="223" t="inlineStr">
        <is>
          <t>Indonesia</t>
        </is>
      </c>
      <c r="O16" s="223" t="inlineStr">
        <is>
          <t>Bukan fiksi</t>
        </is>
      </c>
      <c r="P16" s="260" t="n">
        <v>2013</v>
      </c>
      <c r="Q16" s="260" t="n">
        <v>2019</v>
      </c>
      <c r="R16" s="223" t="inlineStr">
        <is>
          <t>Penerbit Andi</t>
        </is>
      </c>
      <c r="S16" s="223" t="inlineStr">
        <is>
          <t>Andi Offset CV</t>
        </is>
      </c>
      <c r="T16" s="223" t="inlineStr">
        <is>
          <t>Lokal</t>
        </is>
      </c>
      <c r="U16" s="261" t="n">
        <v>288</v>
      </c>
      <c r="V16" s="86" t="inlineStr">
        <is>
          <t>pdf</t>
        </is>
      </c>
      <c r="W16" s="223" t="inlineStr">
        <is>
          <t>13.3 MB</t>
        </is>
      </c>
      <c r="X16" s="223" t="inlineStr">
        <is>
          <t>&lt;p&gt;Paus biru adalah hewan terbesar di dunia yang masih ada saat ini. Panjang hewan ini lebih dari 33 meter, dan beratnya mencapai 181 ton atau setara dengan 40 ekor badak. Jantung paus biru besarnya seukuran mobil kecil, sedang lidahnya sama panjang dengan seekor gajah. Selain itu, paus biru adalah hewan yang memiliki suara paling keras, karena mencapai 188 desibel, atau setara dengan 1 juta kali suara mesin jet. Seandainya hewan ini hidup di darat, manusia harus sering menutup telinga demi tidak tuli mendengar suaranya.&lt;br /&gt;
 Keanekaragaman fauna tidak hanya menyimpan kekayaan mengagumkan, namun juga keunikan yang akan memukau kita. Buku ini mengungkapkan berbagai keunikan hewan yang mungkin belum pernah kita tahu, bahkan yang belum pernah kita bayangkan.&lt;br /&gt;
 Selain paus biru yang berukuran raksasa, di kedalaman laut juga hidup ikan-ikan aneh. Angler, misalnya, berukuran relatif kecil, hanya sekitar 5 inci, tapi memiliki penampilan mengerikan. Ikan yang hidup di kedalaman 3.000 kaki atau sekitar 914 meter di bawah permukaan laut ini memiliki semacam antena yang terletak di atas mulutnya. Antena itu mengeluarkan cahaya berwarna biru kehijauan, dan dengan cahaya itu ia menjebak calon-calon mangsanya untuk dijadikan santapan.&lt;br /&gt;
 Buku ini akan mengungkapkan banyak hal mengenai hewan-hewan di dunia&amp;mdash;di darat, laut, maupun hewan-hewan terbang. Diantaranya ikan-ikan tercantik di Dunia, Ikan-ikan paling ganas dan mengerikan, Ikan-ikan paling aneh di Dunia, burung-burung yang pintar berenang dan menyelam, jenis-jenis burung dengan sistem pertahanan terunik, serangga-serangga tercantik yang langka, serangga-serangga paling mengerikan, jenis kupu-kupu paling menakjubkan, jenis laba-laba paling mematikan, spesies-spesies semut yang aneh dan unik, spesies-spesies kalajengking paling mematikan, siput-siput terindah di dunia, dan masih banyak lagi.&lt;br /&gt;
 Dikemas dengan bahasa yang mudah dipahami, disertai gambar dan foto, buku ini menguraikan banyak hal menakjubkan dari planet fauna yang akan menambah wawasan, pengetahuan, serta memukau kita. Selamat membaca.&lt;/p&gt;</t>
        </is>
      </c>
      <c r="Y16" s="262" t="n">
        <v>116000</v>
      </c>
      <c r="Z16" s="226" t="n"/>
      <c r="AA16" s="241">
        <f>Y22*Z22</f>
        <v/>
      </c>
      <c r="AB16" s="237" t="inlineStr">
        <is>
          <t>861c6409-f06d-4edf-ace6-8afc279a47ce</t>
        </is>
      </c>
    </row>
    <row r="17" ht="15" customHeight="1" s="283">
      <c r="A17" s="109" t="n">
        <v>15</v>
      </c>
      <c r="B17" s="222">
        <f>HYPERLINK("https://mocostore.moco.co.id/catalog/"&amp;AB24,"Klik Disini")</f>
        <v/>
      </c>
      <c r="C17" s="223" t="inlineStr">
        <is>
          <t>Siapa Bilang Buka Toko Online Itu Susah?</t>
        </is>
      </c>
      <c r="D17" s="223" t="n"/>
      <c r="E17" s="223" t="inlineStr">
        <is>
          <t>Andreas Hery P ; editor, Hernita P</t>
        </is>
      </c>
      <c r="F17" s="223" t="inlineStr">
        <is>
          <t>978-979-29-1224-1</t>
        </is>
      </c>
      <c r="G17" s="223" t="inlineStr">
        <is>
          <t>978-979-29-7834-6</t>
        </is>
      </c>
      <c r="H17" s="223" t="inlineStr">
        <is>
          <t>Komputer &amp; Internet</t>
        </is>
      </c>
      <c r="I17" s="258" t="inlineStr">
        <is>
          <t>Perguruan Tinggi</t>
        </is>
      </c>
      <c r="J17" s="186" t="inlineStr">
        <is>
          <t>009.05</t>
        </is>
      </c>
      <c r="K17" s="223" t="inlineStr">
        <is>
          <t>Edisi Ke-1</t>
        </is>
      </c>
      <c r="L17" s="223" t="n"/>
      <c r="M17" s="259" t="inlineStr">
        <is>
          <t>Tidak Tersedia</t>
        </is>
      </c>
      <c r="N17" s="223" t="inlineStr">
        <is>
          <t>Indonesia</t>
        </is>
      </c>
      <c r="O17" s="223" t="inlineStr">
        <is>
          <t>Tidak diketahui</t>
        </is>
      </c>
      <c r="P17" s="260" t="n">
        <v>2009</v>
      </c>
      <c r="Q17" s="260" t="n">
        <v>2018</v>
      </c>
      <c r="R17" s="223" t="inlineStr">
        <is>
          <t>Penerbit Andi</t>
        </is>
      </c>
      <c r="S17" s="223" t="inlineStr">
        <is>
          <t>Andi Offset CV</t>
        </is>
      </c>
      <c r="T17" s="223" t="inlineStr">
        <is>
          <t>Lokal</t>
        </is>
      </c>
      <c r="U17" s="261" t="n">
        <v>210</v>
      </c>
      <c r="V17" s="86" t="inlineStr">
        <is>
          <t>pdf</t>
        </is>
      </c>
      <c r="W17" s="223" t="inlineStr">
        <is>
          <t>14.7 MB</t>
        </is>
      </c>
      <c r="X17" s="223" t="inlineStr">
        <is>
          <t>&lt;p&gt;Membuat sebuah toko online saat ini menjadi impian banyak orang, akan tetapi untuk mewujudkan impian tersebut banyak kendala yang dihadapi mulai dari pembuatan toko online sampai barang yang akan di jual. Untuk mengatasi permasalahan tersebut ada cara yang sangat mudah yaitu mengikuti program affiliasi dari amazone. Dengan program afiliasi amazone kita dapat membuat toko online tanpa dipusingkan dengan kode program dan barang yang akan dijual karena semua ini telah ditangani oleh amazone.&lt;/p&gt;
 &lt;p&gt;Buku ini membahas tentang program affiliasi yang dibuat oleh amazone yang dapat kita gunakan untuk menambah pengasilan kita. buku ini memberikan gambarang bagaimana memulai program affiliasi dari amazone mulai dari membeli nama domain, hosting sampai implementasi wordpress dan affiliasi amazone.&lt;/p&gt;
 &lt;p&gt;Pokok bahasan yang dibahas dalam buku ini adalah&lt;br /&gt;
 &amp;bull; &amp;nbsp; &amp;nbsp;Menyiapkan Website dengan Wordpress&lt;br /&gt;
 &amp;bull; &amp;nbsp; &amp;nbsp;Pengaturan Halaman Wordpress&lt;br /&gt;
 &amp;bull; &amp;nbsp; &amp;nbsp;Pengenalan Affiliasi Amazone&lt;br /&gt;
 &amp;bull; &amp;nbsp; &amp;nbsp;Implementasi Addiliasi Amazone Di Website&lt;br /&gt;
 &amp;bull; &amp;nbsp; &amp;nbsp;Promosi Website&lt;/p&gt;</t>
        </is>
      </c>
      <c r="Y17" s="262" t="n">
        <v>102500</v>
      </c>
      <c r="Z17" s="226" t="n"/>
      <c r="AA17" s="241">
        <f>Y24*Z24</f>
        <v/>
      </c>
      <c r="AB17" s="237" t="inlineStr">
        <is>
          <t>0732b888-a596-4640-9502-b1a037555df8</t>
        </is>
      </c>
    </row>
    <row r="18" ht="15" customHeight="1" s="283">
      <c r="A18" s="109" t="n">
        <v>17</v>
      </c>
      <c r="B18" s="222">
        <f>HYPERLINK("https://mocostore.moco.co.id/catalog/"&amp;AB26,"Klik Disini")</f>
        <v/>
      </c>
      <c r="C18" s="223" t="inlineStr">
        <is>
          <t>3050 Kata Bahasa Tionghoa Tingkat Dasar</t>
        </is>
      </c>
      <c r="D18" s="223" t="n"/>
      <c r="E18" s="223" t="inlineStr">
        <is>
          <t>Rahmat Mulioto</t>
        </is>
      </c>
      <c r="F18" s="223" t="inlineStr">
        <is>
          <t>978-979-29-1731-4</t>
        </is>
      </c>
      <c r="G18" s="223" t="inlineStr">
        <is>
          <t>978-979-29-7296-2</t>
        </is>
      </c>
      <c r="H18" s="223" t="inlineStr">
        <is>
          <t>Bahasa</t>
        </is>
      </c>
      <c r="I18" s="258" t="inlineStr">
        <is>
          <t>Perguruan Tinggi</t>
        </is>
      </c>
      <c r="J18" s="186" t="inlineStr">
        <is>
          <t>009.19</t>
        </is>
      </c>
      <c r="K18" s="223" t="n"/>
      <c r="L18" s="223" t="n"/>
      <c r="M18" s="259" t="n"/>
      <c r="N18" s="223" t="inlineStr">
        <is>
          <t>Indonesia</t>
        </is>
      </c>
      <c r="O18" s="223" t="inlineStr">
        <is>
          <t>Bukan fiksi</t>
        </is>
      </c>
      <c r="P18" s="260" t="n">
        <v>2012</v>
      </c>
      <c r="Q18" s="260" t="n">
        <v>2019</v>
      </c>
      <c r="R18" s="223" t="inlineStr">
        <is>
          <t>Penerbit Andi</t>
        </is>
      </c>
      <c r="S18" s="223" t="inlineStr">
        <is>
          <t>Andi Offset CV</t>
        </is>
      </c>
      <c r="T18" s="223" t="inlineStr">
        <is>
          <t>Lokal</t>
        </is>
      </c>
      <c r="U18" s="261" t="n">
        <v>280</v>
      </c>
      <c r="V18" s="86" t="inlineStr">
        <is>
          <t>pdf</t>
        </is>
      </c>
      <c r="W18" s="223" t="inlineStr">
        <is>
          <t>17.9 MB</t>
        </is>
      </c>
      <c r="X18" s="223" t="inlineStr">
        <is>
          <t>&lt;p&gt;Hingga kini masih banyak para mahasiswa, pelajar, maupun pembelajar Bahasa Tionghoa tanpa guru tidak tahu cara memulai belajar bahasa tersebut. Pembelajar menjadi seperti kapal yang kehilangan arah. Seringkali muncul pertanyaan dari mereka, yaitu untuk mencapai tingkat dasar bahasa tersebut kata-kata apa saja dan seberapa banyak kata yang perlu dikuasai. Bahkan saat ini dirasakan masih sedikit buku atau bahan-bahan referensi pembelajaran bahasa Tionghoa yang ada di toko, sekolah, maupun perguruan tinggi.&lt;/p&gt;
 &lt;p&gt;Oleh sebab itu dengan diterbitkannya buku 3050 Kata Tionghoa Tingkat Dasar ini diharapkan dapat menambah sumber pembelajaran tertulis bahasa Tionghoa. Dalam buku ini selain kosa kata yang ditulis dalam hanyu pinyin juga dilengkapi rangkuman batasan-batasan kata-kata tingkat dasar, cara membaca, contoh-contoh kalimat, sinonim, dan antonim. Selain itu buku ini juga dapat membantu pembelajar untuk mampu menulis sebuah karangan pendek dalam bentuk lisan dan tertulis. Bagi para guru maupun pengajar, buku ini dapat menambah fasih atau kelancaran dalam pembelajaran bahasa di kelas.&lt;/p&gt;</t>
        </is>
      </c>
      <c r="Y18" s="262" t="n">
        <v>139500</v>
      </c>
      <c r="Z18" s="226" t="n"/>
      <c r="AA18" s="241">
        <f>Y26*Z26</f>
        <v/>
      </c>
      <c r="AB18" s="237" t="inlineStr">
        <is>
          <t>3bd95bcf-2a85-4c7f-8e0f-9d399272d77b</t>
        </is>
      </c>
    </row>
    <row r="19" ht="15" customHeight="1" s="283">
      <c r="A19" s="109" t="n">
        <v>18</v>
      </c>
      <c r="B19" s="222">
        <f>HYPERLINK("https://mocostore.moco.co.id/catalog/"&amp;AB27,"Klik Disini")</f>
        <v/>
      </c>
      <c r="C19" s="223" t="inlineStr">
        <is>
          <t>Un-Build to Idea Book â€“ Kumpulan Desain Rumah Berbagai Tipe</t>
        </is>
      </c>
      <c r="D19" s="223" t="n"/>
      <c r="E19" s="223" t="inlineStr">
        <is>
          <t>Yohanes Christianto Johan, S.T.</t>
        </is>
      </c>
      <c r="F19" s="223" t="inlineStr">
        <is>
          <t>978-979-29-2652-1</t>
        </is>
      </c>
      <c r="G19" s="223" t="inlineStr">
        <is>
          <t>978-979-29-7892-6</t>
        </is>
      </c>
      <c r="H19" s="223" t="inlineStr">
        <is>
          <t>Arsitektur</t>
        </is>
      </c>
      <c r="I19" s="258" t="inlineStr">
        <is>
          <t>Perguruan Tinggi</t>
        </is>
      </c>
      <c r="J19" s="186" t="inlineStr">
        <is>
          <t>009.04</t>
        </is>
      </c>
      <c r="K19" s="223" t="inlineStr">
        <is>
          <t>Tidak Tersedia</t>
        </is>
      </c>
      <c r="L19" s="223" t="n"/>
      <c r="M19" s="259" t="inlineStr">
        <is>
          <t>Tidak Tersedia</t>
        </is>
      </c>
      <c r="N19" s="223" t="inlineStr">
        <is>
          <t>Indonesia</t>
        </is>
      </c>
      <c r="O19" s="223" t="inlineStr">
        <is>
          <t>Bukan fiksi</t>
        </is>
      </c>
      <c r="P19" s="260" t="n">
        <v>2012</v>
      </c>
      <c r="Q19" s="260" t="n">
        <v>2019</v>
      </c>
      <c r="R19" s="223" t="inlineStr">
        <is>
          <t>Penerbit Andi</t>
        </is>
      </c>
      <c r="S19" s="223" t="inlineStr">
        <is>
          <t>Andi Offset CV</t>
        </is>
      </c>
      <c r="T19" s="223" t="inlineStr">
        <is>
          <t>Lokal</t>
        </is>
      </c>
      <c r="U19" s="261" t="n">
        <v>80</v>
      </c>
      <c r="V19" s="86" t="inlineStr">
        <is>
          <t>pdf</t>
        </is>
      </c>
      <c r="W19" s="223" t="inlineStr">
        <is>
          <t>8.1 MB</t>
        </is>
      </c>
      <c r="X19" s="223" t="inlineStr">
        <is>
          <t>&lt;p&gt;Dalam perancangan proyek bangunan, Arsitek harus selalu berdiskusi dengan Owner untuk menyatukan ide, sehingga gagasan-gagasan bisa diwujudkan dalam gambar rancangan. Karena proyek yang berjalan cukup lama, sering kali menyebabkan banyak gagasan baru timbul. Hal ini tentu saja berakibat pada berubahnya gambar rancangan yang disesuaikan dengan keinginan pemilik.&lt;/p&gt;
 &lt;p&gt;Un-Build to Idea Book,berarti desain yang tidak terbangun untuk bisa menjadi ide.&lt;br /&gt;
 Banyak desain awal yang saying bila dibuang, karena sudah melewati tahap perancangan yang matang. Desain yang sudahdibuat tentu bisa menjadi ide bagi Anda yang akan atau sedang merencanakan membangun rumah atau bangunan lain.&amp;nbsp;&lt;/p&gt;
 &lt;p&gt;Denah dan tampak bangunan dalam buku ini, didesain secara kreatif untuk memenuhi kebutuhan dasar pengguna, tetapi mudah disesuaikan kembali dengan keinginan dan kebutuhan Anda. Tak hanya bangunan rumah tinggal, tetapi juga rumah kost dan bangunan usaha, bagi Anda yang memang pelaku usaha dan ingin mengembangkan bangunan lama.&lt;/p&gt;</t>
        </is>
      </c>
      <c r="Y19" s="262" t="n">
        <v>94000</v>
      </c>
      <c r="Z19" s="226" t="n"/>
      <c r="AA19" s="241">
        <f>Y27*Z27</f>
        <v/>
      </c>
      <c r="AB19" s="237" t="inlineStr">
        <is>
          <t>17cbb16a-b190-432c-87fe-04292f3c06ed</t>
        </is>
      </c>
    </row>
    <row r="20" ht="15" customHeight="1" s="283">
      <c r="A20" s="109" t="n">
        <v>19</v>
      </c>
      <c r="B20" s="222">
        <f>HYPERLINK("https://mocostore.moco.co.id/catalog/"&amp;AB28,"Klik Disini")</f>
        <v/>
      </c>
      <c r="C20" s="223" t="inlineStr">
        <is>
          <t>PAS: Ciptakan Model Fashionmu Sendiri dengan CorelDRAW X6</t>
        </is>
      </c>
      <c r="D20" s="223" t="n"/>
      <c r="E20" s="223" t="inlineStr">
        <is>
          <t>Wahana Komputer</t>
        </is>
      </c>
      <c r="F20" s="223" t="inlineStr">
        <is>
          <t>978-979-29-4292-7</t>
        </is>
      </c>
      <c r="G20" s="223" t="inlineStr">
        <is>
          <t>978-979-29-8279-4</t>
        </is>
      </c>
      <c r="H20" s="223" t="inlineStr">
        <is>
          <t>Desain Grafis &amp; Multimedia</t>
        </is>
      </c>
      <c r="I20" s="258" t="inlineStr">
        <is>
          <t>Perguruan Tinggi</t>
        </is>
      </c>
      <c r="J20" s="186" t="inlineStr">
        <is>
          <t>009.05</t>
        </is>
      </c>
      <c r="K20" s="223" t="n"/>
      <c r="L20" s="223" t="n"/>
      <c r="M20" s="259" t="n"/>
      <c r="N20" s="223" t="n"/>
      <c r="O20" s="223" t="n"/>
      <c r="P20" s="260" t="n">
        <v>2014</v>
      </c>
      <c r="Q20" s="260" t="n">
        <v>2018</v>
      </c>
      <c r="R20" s="223" t="inlineStr">
        <is>
          <t>Penerbit Andi</t>
        </is>
      </c>
      <c r="S20" s="223" t="inlineStr">
        <is>
          <t>Andi Offset CV</t>
        </is>
      </c>
      <c r="T20" s="223" t="n"/>
      <c r="U20" s="261" t="n">
        <v>272</v>
      </c>
      <c r="V20" s="86" t="inlineStr">
        <is>
          <t>pdf</t>
        </is>
      </c>
      <c r="W20" s="223" t="inlineStr">
        <is>
          <t>5.8 MB</t>
        </is>
      </c>
      <c r="X20" s="223" t="inlineStr">
        <is>
          <t>&lt;p&gt;CorelDRAW merupakan salah satu pilihan aplikasi yang tepat untuk mendesain fashion. Aplikasi ini memiliki kekuatan membuat garis dan warna untuk menciptakan gambar dan objek. Ragam &lt;em&gt;tool&lt;/em&gt; pada CorelDRAW akan memudahkan Anda membuat objek.&lt;/p&gt;
 &lt;p&gt;Buku &lt;em&gt;Panduan Aplikatif dan Solusi (PAS): Ciptakan Desain Fashionmu Sendiri dengan CorelDRAW X6&lt;/em&gt; ini secara khusus membahas pembuatan berbagai macam desain fashion menggunakan CorelDRAW X6. Desain fashion yang dibuat mencakup segala umur, mulai dari anak-anak hingga dewasa. Setelah mempelajari dan mencoba contoh-contoh latihan yang diberikan dalam buku ini, diharapkan pembaca mendapatkan referensi desain grafis untuk diaplikasikan dalam pembuatan desain fashion menggunakan CorelDRAW.&lt;/p&gt;
 &lt;p&gt;Buku ini akan membahas:&lt;/p&gt;
 &lt;ul&gt;
 &lt;li&gt;Fashion Design&lt;/li&gt;
 &lt;li&gt;Costume Design&lt;/li&gt;
 &lt;li&gt;Clothing Design&lt;/li&gt;
 &lt;li&gt;Dress Design&lt;/li&gt;
 &lt;li&gt;Wear Design&lt;/li&gt;
 &lt;/ul&gt;
 &lt;p&gt;&amp;nbsp;&lt;/p&gt;</t>
        </is>
      </c>
      <c r="Y20" s="262" t="n">
        <v>54000</v>
      </c>
      <c r="Z20" s="226" t="n"/>
      <c r="AA20" s="241">
        <f>Y28*Z28</f>
        <v/>
      </c>
      <c r="AB20" s="237" t="inlineStr">
        <is>
          <t>e0e00a18-013c-4a00-be94-fdbdf7609c50</t>
        </is>
      </c>
    </row>
    <row r="21" ht="15" customHeight="1" s="283">
      <c r="A21" s="109" t="n">
        <v>20</v>
      </c>
      <c r="B21" s="222">
        <f>HYPERLINK("https://mocostore.moco.co.id/catalog/"&amp;AB29,"Klik Disini")</f>
        <v/>
      </c>
      <c r="C21" s="223" t="inlineStr">
        <is>
          <t>Tool Hebat untuk SEO Blog Anda</t>
        </is>
      </c>
      <c r="D21" s="223" t="n"/>
      <c r="E21" s="223" t="inlineStr">
        <is>
          <t>Yohan Jati Waloeyo</t>
        </is>
      </c>
      <c r="F21" s="223" t="inlineStr">
        <is>
          <t>978-979-29-2169-4</t>
        </is>
      </c>
      <c r="G21" s="223" t="inlineStr">
        <is>
          <t>978-979-29-8373-9</t>
        </is>
      </c>
      <c r="H21" s="223" t="inlineStr">
        <is>
          <t>Komputer &amp; Internet</t>
        </is>
      </c>
      <c r="I21" s="258" t="inlineStr">
        <is>
          <t>Perguruan Tinggi</t>
        </is>
      </c>
      <c r="J21" s="186" t="inlineStr">
        <is>
          <t>009.05</t>
        </is>
      </c>
      <c r="K21" s="223" t="n"/>
      <c r="L21" s="223" t="n"/>
      <c r="M21" s="259" t="n"/>
      <c r="N21" s="223" t="inlineStr">
        <is>
          <t>Indonesia</t>
        </is>
      </c>
      <c r="O21" s="223" t="inlineStr">
        <is>
          <t>Tidak diketahui</t>
        </is>
      </c>
      <c r="P21" s="260" t="n">
        <v>2013</v>
      </c>
      <c r="Q21" s="260" t="n">
        <v>2018</v>
      </c>
      <c r="R21" s="223" t="inlineStr">
        <is>
          <t>Penerbit Andi</t>
        </is>
      </c>
      <c r="S21" s="223" t="inlineStr">
        <is>
          <t>Andi Offset CV</t>
        </is>
      </c>
      <c r="T21" s="223" t="inlineStr">
        <is>
          <t>Lokal</t>
        </is>
      </c>
      <c r="U21" s="261" t="n">
        <v>144</v>
      </c>
      <c r="V21" s="86" t="inlineStr">
        <is>
          <t>pdf</t>
        </is>
      </c>
      <c r="W21" s="223" t="inlineStr">
        <is>
          <t>5.3 MB</t>
        </is>
      </c>
      <c r="X21" s="223" t="inlineStr">
        <is>
          <t>&lt;p&gt;Jika Anda seorang aktivis blogger, baik itu Blogspot maupun Wordpress, tentu Anda ingin agar blog yang Anda miliki mendapatkan pengunjung blog yang banyak dan mendapatkan posisi yang bagus di situs-situs &lt;em&gt;search engine&lt;/em&gt;.&lt;/p&gt;
 &lt;p&gt;Salah satu triknya adalah dengan menerapkan sistem SEO (&lt;em&gt;Search Engine Optimization&lt;/em&gt;) pada blog yang Anda miliki. Cara untuk menerapkan SEO, Anda harus melengkapi blog Anda dengan berbagai tool atau aplikasi web yang mampu mengatrol posisi blog Anda di mata situs &lt;em&gt;search engine&lt;/em&gt; seperti Google, Bing, dan Yahoo Search.&lt;/p&gt;
 &lt;p&gt;Tools yang dibahas dalam buku ini, antara lain:&lt;/p&gt;
 &lt;ul&gt;
 &lt;li&gt;Tool Multirank Checker&lt;/li&gt;
 &lt;li&gt;Tool SEO Analyzer dari Raventools.com&lt;/li&gt;
 &lt;li&gt;Tool Backlink Checker Linkdiagnosis.com&lt;/li&gt;
 &lt;li&gt;Tool Page Rank Visual dari iWebtool.com&lt;/li&gt;
 &lt;li&gt;Tool Keyword Density dari Ranks.nl&lt;/li&gt;
 &lt;li&gt;Tool Spider Tools&lt;/li&gt;
 &lt;li&gt;Tool Who is Domain&lt;/li&gt;
 &lt;li&gt;Dan tools lainnya&lt;/li&gt;
 &lt;/ul&gt;</t>
        </is>
      </c>
      <c r="Y21" s="262" t="n">
        <v>35500</v>
      </c>
      <c r="Z21" s="226" t="n"/>
      <c r="AA21" s="241">
        <f>Y29*Z29</f>
        <v/>
      </c>
      <c r="AB21" s="237" t="inlineStr">
        <is>
          <t>7b70b64a-359c-4ad1-84de-80cfbf3b3672</t>
        </is>
      </c>
    </row>
    <row r="22" ht="15" customHeight="1" s="283">
      <c r="A22" s="109" t="n">
        <v>21</v>
      </c>
      <c r="B22" s="222">
        <f>HYPERLINK("https://mocostore.moco.co.id/catalog/"&amp;AB30,"Klik Disini")</f>
        <v/>
      </c>
      <c r="C22" s="223" t="inlineStr">
        <is>
          <t>Konsep dan Implementasi Jaringan dengan Linux Ubuntu</t>
        </is>
      </c>
      <c r="D22" s="223" t="n"/>
      <c r="E22" s="223" t="inlineStr">
        <is>
          <t>Wahana Komputer</t>
        </is>
      </c>
      <c r="F22" s="223" t="inlineStr">
        <is>
          <t>978-979-29-4303-0</t>
        </is>
      </c>
      <c r="G22" s="223" t="inlineStr">
        <is>
          <t>978-979-29-8258-9</t>
        </is>
      </c>
      <c r="H22" s="223" t="inlineStr">
        <is>
          <t>Komputer &amp; Internet</t>
        </is>
      </c>
      <c r="I22" s="258" t="inlineStr">
        <is>
          <t>Perguruan Tinggi</t>
        </is>
      </c>
      <c r="J22" s="186" t="inlineStr">
        <is>
          <t>009.05</t>
        </is>
      </c>
      <c r="K22" s="223" t="n"/>
      <c r="L22" s="223" t="n"/>
      <c r="M22" s="259" t="n"/>
      <c r="N22" s="223" t="inlineStr">
        <is>
          <t>Indonesia</t>
        </is>
      </c>
      <c r="O22" s="223" t="inlineStr">
        <is>
          <t>Tidak diketahui</t>
        </is>
      </c>
      <c r="P22" s="260" t="n">
        <v>2014</v>
      </c>
      <c r="Q22" s="260" t="n">
        <v>2018</v>
      </c>
      <c r="R22" s="223" t="inlineStr">
        <is>
          <t>Penerbit Andi</t>
        </is>
      </c>
      <c r="S22" s="223" t="inlineStr">
        <is>
          <t>Andi Offset CV</t>
        </is>
      </c>
      <c r="T22" s="223" t="inlineStr">
        <is>
          <t>Lokal</t>
        </is>
      </c>
      <c r="U22" s="261" t="n">
        <v>160</v>
      </c>
      <c r="V22" s="86" t="inlineStr">
        <is>
          <t>pdf</t>
        </is>
      </c>
      <c r="W22" s="223" t="inlineStr">
        <is>
          <t>12.5 MB</t>
        </is>
      </c>
      <c r="X22" s="223" t="inlineStr">
        <is>
          <t>&lt;p&gt;Sistem operasi Linux adalah sistem operasi yang sangat populer di Indonesia dan juga dunia. Sistem operasi free ini sangat handal digunakan untuk berbagai keperluan baik server maupun desktop. Salah satu keunggulan utama Linux adalah untuk server. Di Linux banyak ap&amp;shy;likasi siap pakai yang handal untuk pengguna server. Aplikasi-aplikasi tersebut sangat diperlukan dalam pembuatan jaringan sehari-hari seperti web server, proxy server, dan lain sebagainya.&lt;/p&gt;
 &lt;p&gt;Buku &lt;em&gt;Konsep dan Implementasi Jaringan dengan Linux Ubuntu&lt;/em&gt; ini membahas tentang dasar-dasar jaringan komputer, serta penggunaan sistem operasi Linux Ubuntu dalam sebuah jaringan. Pada buku ini juga dibahas jaringan komputer tingkat lanjut yang sering digunakan di dunia internet. Setelah membaca buku ini diharapkan pembaca bisa memanfaat&amp;shy;kan jaringan Linux Ubuntu untuk beragam kebutuhan secara optimal.&lt;/p&gt;
 &lt;p&gt;Buku ini membahas:&lt;/p&gt;
 &lt;ul&gt;
 &lt;li&gt;Pendahuluan&lt;/li&gt;
 &lt;li&gt;Instalasi Linux Ubuntu&lt;/li&gt;
 &lt;li&gt;Konfigurasi Jaringan Linux Ubuntu&lt;/li&gt;
 &lt;li&gt;Konfigurasi Server Linux Ubuntu&lt;/li&gt;
 &lt;/ul&gt;</t>
        </is>
      </c>
      <c r="Y22" s="262" t="n">
        <v>43500</v>
      </c>
      <c r="Z22" s="226" t="n"/>
      <c r="AA22" s="241">
        <f>Y30*Z30</f>
        <v/>
      </c>
      <c r="AB22" s="237" t="inlineStr">
        <is>
          <t>c8ec61f1-8e3a-44fc-9e16-64a07908b4c3</t>
        </is>
      </c>
    </row>
    <row r="23" ht="15" customHeight="1" s="283">
      <c r="A23" s="109" t="n">
        <v>22</v>
      </c>
      <c r="B23" s="222">
        <f>HYPERLINK("https://mocostore.moco.co.id/catalog/"&amp;AB31,"Klik Disini")</f>
        <v/>
      </c>
      <c r="C23" s="223" t="inlineStr">
        <is>
          <t>Kreasi Manipulasi Foto Digital dengan Photoshop untuk Pemula (The Best Collections 3)</t>
        </is>
      </c>
      <c r="D23" s="223" t="n"/>
      <c r="E23" s="223" t="inlineStr">
        <is>
          <t>Madcoms</t>
        </is>
      </c>
      <c r="F23" s="223" t="inlineStr">
        <is>
          <t>978-979-29-4330-6</t>
        </is>
      </c>
      <c r="G23" s="223" t="inlineStr">
        <is>
          <t>978-623-01-1656-8</t>
        </is>
      </c>
      <c r="H23" s="223" t="inlineStr">
        <is>
          <t>Desain Grafis &amp; Multimedia</t>
        </is>
      </c>
      <c r="I23" s="258" t="inlineStr">
        <is>
          <t>Perguruan Tinggi</t>
        </is>
      </c>
      <c r="J23" s="186" t="inlineStr">
        <is>
          <t>009.05</t>
        </is>
      </c>
      <c r="K23" s="223" t="inlineStr">
        <is>
          <t>Tidak Tersedia</t>
        </is>
      </c>
      <c r="L23" s="223" t="n"/>
      <c r="M23" s="259" t="inlineStr">
        <is>
          <t>Tidak Tersedia</t>
        </is>
      </c>
      <c r="N23" s="223" t="inlineStr">
        <is>
          <t>Indonesia</t>
        </is>
      </c>
      <c r="O23" s="223" t="inlineStr">
        <is>
          <t>Tidak diketahui</t>
        </is>
      </c>
      <c r="P23" s="260" t="n">
        <v>2014</v>
      </c>
      <c r="Q23" s="260" t="n">
        <v>2021</v>
      </c>
      <c r="R23" s="223" t="inlineStr">
        <is>
          <t>Penerbit Andi</t>
        </is>
      </c>
      <c r="S23" s="223" t="inlineStr">
        <is>
          <t>Andi Offset CV</t>
        </is>
      </c>
      <c r="T23" s="223" t="inlineStr">
        <is>
          <t>Lokal</t>
        </is>
      </c>
      <c r="U23" s="261" t="n">
        <v>242</v>
      </c>
      <c r="V23" s="86" t="inlineStr">
        <is>
          <t>pdf</t>
        </is>
      </c>
      <c r="W23" s="223" t="inlineStr">
        <is>
          <t>13.1 MB</t>
        </is>
      </c>
      <c r="X23" s="223" t="inlineStr">
        <is>
          <t>&lt;p&gt;Adobe Photoshop merupakan software olah digital yang paling populer dan banyak digunakan oleh para desainer komputer. Kelengkapan fasilitas dalam mengolah foto menjadikan software ini menjadi favorit bagi desainer komputer.&lt;/p&gt;
 &lt;p&gt;Buku ini memiliki tema &amp;ldquo;&lt;strong&gt;The Best &lt;/strong&gt;&lt;strong&gt;Collections 3&lt;/strong&gt;&amp;rdquo; dari sebuah seri yang berjudul &amp;ldquo;&lt;strong&gt;Kreasi Manipulasi Foto Digital dengan Photoshop untuk PEMULA&lt;/strong&gt;&amp;rdquo;&lt;/p&gt;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sederhana. Buku ini cocok untuk tingkat Pemula yang baru saja mulai mengembangkan kemampuannya tentang Adobe Photoshop.&lt;/p&gt;
 &lt;p&gt;Buku ini dilengkapi dengan CD yang berisi file bahan latihan dan file hasil akhir projek.&lt;/p&gt;</t>
        </is>
      </c>
      <c r="Y23" s="262" t="n">
        <v>83000</v>
      </c>
      <c r="Z23" s="226" t="n"/>
      <c r="AA23" s="241">
        <f>Y31*Z31</f>
        <v/>
      </c>
      <c r="AB23" s="237" t="inlineStr">
        <is>
          <t>0d3850a4-1d35-4266-8257-62eb4f06c876</t>
        </is>
      </c>
    </row>
    <row r="24" ht="15" customHeight="1" s="283">
      <c r="A24" s="109" t="n">
        <v>23</v>
      </c>
      <c r="B24" s="222">
        <f>HYPERLINK("https://mocostore.moco.co.id/catalog/"&amp;AB32,"Klik Disini")</f>
        <v/>
      </c>
      <c r="C24" s="223" t="inlineStr">
        <is>
          <t>Panduan Lengkap Menjadi Teknisi Komputer</t>
        </is>
      </c>
      <c r="D24" s="223" t="n"/>
      <c r="E24" s="223" t="inlineStr">
        <is>
          <t>Madcoms</t>
        </is>
      </c>
      <c r="F24" s="223" t="inlineStr">
        <is>
          <t>978-979-29-4363-4</t>
        </is>
      </c>
      <c r="G24" s="223" t="inlineStr">
        <is>
          <t>978-979-29-8147-6</t>
        </is>
      </c>
      <c r="H24" s="223" t="inlineStr">
        <is>
          <t>Komputer &amp; Internet</t>
        </is>
      </c>
      <c r="I24" s="258" t="inlineStr">
        <is>
          <t>Perguruan Tinggi</t>
        </is>
      </c>
      <c r="J24" s="186" t="inlineStr">
        <is>
          <t>009.05</t>
        </is>
      </c>
      <c r="K24" s="223" t="n"/>
      <c r="L24" s="223" t="n"/>
      <c r="M24" s="259" t="n"/>
      <c r="N24" s="223" t="inlineStr">
        <is>
          <t>Indonesia</t>
        </is>
      </c>
      <c r="O24" s="223" t="inlineStr">
        <is>
          <t>Tidak diketahui</t>
        </is>
      </c>
      <c r="P24" s="260" t="n">
        <v>2014</v>
      </c>
      <c r="Q24" s="260" t="n">
        <v>2018</v>
      </c>
      <c r="R24" s="223" t="inlineStr">
        <is>
          <t>Penerbit Andi</t>
        </is>
      </c>
      <c r="S24" s="223" t="inlineStr">
        <is>
          <t>Andi Offset CV</t>
        </is>
      </c>
      <c r="T24" s="223" t="inlineStr">
        <is>
          <t>Lokal</t>
        </is>
      </c>
      <c r="U24" s="261" t="n">
        <v>300</v>
      </c>
      <c r="V24" s="86" t="inlineStr">
        <is>
          <t>pdf</t>
        </is>
      </c>
      <c r="W24" s="223" t="inlineStr">
        <is>
          <t>10.0 MB</t>
        </is>
      </c>
      <c r="X24" s="223" t="inlineStr">
        <is>
          <t>&lt;p&gt;Hardware komputer saat ini berkembang kian pesat, begitu juga dengan perkembangan software. Untuk itu pengetahuan tentang hardware dan software yang digunakan dalam sebuah PC wajib diketahui. Buku ini sesuai untuk pemula yang ingin mempelajari tentang hardware dan software pada sebuah PC.&lt;/p&gt;
 &lt;p&gt;Setelah membaca buku ini, diharapkan pembaca mampu mengenali hardware yang terpasang dalam sebuah PC, merakit, dan juga melakukan instalasi software.&lt;/p&gt;
 &lt;p&gt;Buku ini dilengkapi dengan banyak gambar tentang hardware generasi lama hingga terbaru, serta ilustrasi proses instalasi software untuk membantu pembaca dalam memahami isi bahasan. Bahasan dalam buku ini terfokus pada ulasan-ulasan tentang:&lt;/p&gt;
 &lt;ul&gt;
 &lt;li&gt;Pengenalan komputer&lt;/li&gt;
 &lt;li&gt;Mengenal motherboard, processor, RAM, harddisk, card, hardware input/output&lt;/li&gt;
 &lt;li&gt;Merakit komponen-komponen komputer&lt;/li&gt;
 &lt;li&gt;Mengatur setup BIOS&lt;/li&gt;
 &lt;li&gt;Membentuk partisi dan format harddisk&lt;/li&gt;
 &lt;li&gt;Instalasi sistem operasi Windows 98, Windows XP, Windows Vista&lt;/li&gt;
 &lt;li&gt;Instalasi driver hardware&lt;/li&gt;
 &lt;li&gt;Instalasi program aplikasi&lt;/li&gt;
 &lt;/ul&gt;</t>
        </is>
      </c>
      <c r="Y24" s="262" t="n">
        <v>83000</v>
      </c>
      <c r="Z24" s="226" t="n"/>
      <c r="AA24" s="241">
        <f>Y32*Z32</f>
        <v/>
      </c>
      <c r="AB24" s="237" t="inlineStr">
        <is>
          <t>88facbfa-8625-4622-bea7-6d7806801c4a</t>
        </is>
      </c>
    </row>
    <row r="25" ht="15" customHeight="1" s="283">
      <c r="A25" s="109" t="n">
        <v>24</v>
      </c>
      <c r="B25" s="222">
        <f>HYPERLINK("https://mocostore.moco.co.id/catalog/"&amp;AB33,"Klik Disini")</f>
        <v/>
      </c>
      <c r="C25" s="223" t="inlineStr">
        <is>
          <t>PAS Aplikasi Fungsi dan Macro Excel untuk Beragam Kebutuhan Bisnis</t>
        </is>
      </c>
      <c r="D25" s="223" t="n"/>
      <c r="E25" s="223" t="inlineStr">
        <is>
          <t>Wahana Komputer</t>
        </is>
      </c>
      <c r="F25" s="223" t="inlineStr">
        <is>
          <t>978-979-29-4304-7</t>
        </is>
      </c>
      <c r="G25" s="223" t="inlineStr">
        <is>
          <t>978-979-29-8273-2</t>
        </is>
      </c>
      <c r="H25" s="223" t="inlineStr">
        <is>
          <t>Komputer &amp; Internet</t>
        </is>
      </c>
      <c r="I25" s="258" t="inlineStr">
        <is>
          <t>Perguruan Tinggi</t>
        </is>
      </c>
      <c r="J25" s="186" t="inlineStr">
        <is>
          <t>009.05</t>
        </is>
      </c>
      <c r="K25" s="223" t="n"/>
      <c r="L25" s="223" t="n"/>
      <c r="M25" s="259" t="n"/>
      <c r="N25" s="223" t="n"/>
      <c r="O25" s="223" t="n"/>
      <c r="P25" s="260" t="n">
        <v>2014</v>
      </c>
      <c r="Q25" s="260" t="n">
        <v>2018</v>
      </c>
      <c r="R25" s="223" t="inlineStr">
        <is>
          <t>Penerbit Andi</t>
        </is>
      </c>
      <c r="S25" s="223" t="inlineStr">
        <is>
          <t>Andi Offset CV</t>
        </is>
      </c>
      <c r="T25" s="223" t="n"/>
      <c r="U25" s="261" t="n">
        <v>196</v>
      </c>
      <c r="V25" s="86" t="inlineStr">
        <is>
          <t>pdf</t>
        </is>
      </c>
      <c r="W25" s="223" t="inlineStr">
        <is>
          <t>2.5 MB</t>
        </is>
      </c>
      <c r="X25" s="223" t="inlineStr">
        <is>
          <t>&lt;p&gt;Microsoft Excel 2013 merupakan aplikasi &lt;em&gt;spreadsheet&lt;/em&gt; terbaru yang dikeluarkan oleh Microsoft. Dalam Microsoft Excel 2013, Anda dapat menggunakan fungsi dan macro untuk membantu tugas-tugas dalam bisnis. Dengan macro pada Excel, Anda dapat menyelesaikan pekerjaan yang berulang-ulang.&lt;/p&gt;
 &lt;p&gt;Buku ini akan membahas penggunaan fungsi dan macro pada Excel untuk membantu bisnis Anda. Anda akan dijelaskan fungsi-fungsi dan macro yang ada pada Microsoft Excel 2013 sekaligus cara menggunakannya. Selain itu, Anda juga akan diberikan contoh penerapan fungsi dan macro pada Excel pada sebuah kasus dalam bisnis.&lt;/p&gt;
 &lt;p&gt;Buku ini akan membahas:&lt;/p&gt;
 &lt;ul&gt;
 &lt;li&gt;Bab 1 Mengenal Fungsi Excel&lt;/li&gt;
 &lt;li&gt;Bab 2 Fungsi Teks dan Pengolahan Data&lt;/li&gt;
 &lt;li&gt;Bab 3 Fungsi Matematika dan Pengolah Angka&lt;/li&gt;
 &lt;li&gt;Bab 4 Fungsi Kondisi dan Logika&lt;/li&gt;
 &lt;li&gt;Bab 5 Fungsi konversi&lt;/li&gt;
 &lt;li&gt;Bab 6 Fungsi Finansial dalam Microsoft Excel&lt;/li&gt;
 &lt;li&gt;Bab 7 Macro Excel VBA&lt;/li&gt;
 &lt;/ul&gt;
 &lt;p&gt;Bab 8 Kumpulan Macro Sederhana&lt;/p&gt;</t>
        </is>
      </c>
      <c r="Y25" s="262" t="n">
        <v>46000</v>
      </c>
      <c r="Z25" s="226" t="n"/>
      <c r="AA25" s="241">
        <f>Y33*Z33</f>
        <v/>
      </c>
      <c r="AB25" s="237" t="inlineStr">
        <is>
          <t>e67e9f6a-9322-4dab-b8e8-6b1ce80b14bb</t>
        </is>
      </c>
    </row>
    <row r="26" ht="15" customHeight="1" s="283">
      <c r="A26" s="109" t="n">
        <v>25</v>
      </c>
      <c r="B26" s="222">
        <f>HYPERLINK("https://mocostore.moco.co.id/catalog/"&amp;AB34,"Klik Disini")</f>
        <v/>
      </c>
      <c r="C26" s="223" t="inlineStr">
        <is>
          <t>Pengenalan, Permasalahan, dan Penanganan Hardware Komputer</t>
        </is>
      </c>
      <c r="D26" s="223" t="n"/>
      <c r="E26" s="223" t="inlineStr">
        <is>
          <t>Wahana Komputer</t>
        </is>
      </c>
      <c r="F26" s="223" t="inlineStr">
        <is>
          <t>978-979-29-4340-5</t>
        </is>
      </c>
      <c r="G26" s="223" t="inlineStr">
        <is>
          <t>978-979-29-8293-0</t>
        </is>
      </c>
      <c r="H26" s="223" t="inlineStr">
        <is>
          <t>Komputer &amp; Internet</t>
        </is>
      </c>
      <c r="I26" s="258" t="inlineStr">
        <is>
          <t>Perguruan Tinggi</t>
        </is>
      </c>
      <c r="J26" s="186" t="inlineStr">
        <is>
          <t>009.05</t>
        </is>
      </c>
      <c r="K26" s="223" t="n"/>
      <c r="L26" s="223" t="n"/>
      <c r="M26" s="259" t="n"/>
      <c r="N26" s="223" t="n"/>
      <c r="O26" s="223" t="n"/>
      <c r="P26" s="260" t="n">
        <v>2014</v>
      </c>
      <c r="Q26" s="260" t="n">
        <v>2018</v>
      </c>
      <c r="R26" s="223" t="inlineStr">
        <is>
          <t>Penerbit Andi</t>
        </is>
      </c>
      <c r="S26" s="223" t="inlineStr">
        <is>
          <t>Andi Offset CV</t>
        </is>
      </c>
      <c r="T26" s="223" t="n"/>
      <c r="U26" s="261" t="n">
        <v>160</v>
      </c>
      <c r="V26" s="86" t="inlineStr">
        <is>
          <t>pdf</t>
        </is>
      </c>
      <c r="W26" s="223" t="inlineStr">
        <is>
          <t>9.4 MB</t>
        </is>
      </c>
      <c r="X26" s="223" t="inlineStr">
        <is>
          <t>&lt;p&gt;Impian Bill Gates dan Steve Jobs untuk menghadirkan komputer di setiap rumah semakin mendekati kenyataan. Pasalnya, di Indonesia sendiri, hampir di setiap rumah sudah memiliki perangkat komputer. Bahkan tak jarang rumah yang memiliki perangkat komputer lebih dari satu.&lt;/p&gt;
 &lt;p&gt;Seiring menjamurnya keberadaan komputer, bukan berarti tanpa masalah. Sebuah sistem canggih seperti komputer ternyata juga rentan mengalami kerusakan. Kerusakan pada sebuah sistem yang kompleks tentunya juga tidaklah sederhana.&lt;/p&gt;
 &lt;p&gt;Buku &lt;em&gt;Pengenalan, Permasalahan, dan Penanganan Hardware Komputer&lt;/em&gt; ini membahas secara praktis berbagai persoalan yang sering terjadi pada komputer. Pembahasan pada buku ini dimulai dari pengenalan terhadap perangkat komputer. Dengan begitu akan memudahkan Anda dalam menganalisa kerusakan yang terjadi dan selanjutnya dapat mengambil tindakan yang tepat.&lt;/p&gt;</t>
        </is>
      </c>
      <c r="Y26" s="262" t="n">
        <v>39500</v>
      </c>
      <c r="Z26" s="226" t="n"/>
      <c r="AA26" s="241">
        <f>Y34*Z34</f>
        <v/>
      </c>
      <c r="AB26" s="237" t="inlineStr">
        <is>
          <t>4f083a24-7546-4e75-ae98-33664cb35a27</t>
        </is>
      </c>
    </row>
    <row r="27" ht="15" customHeight="1" s="283">
      <c r="A27" s="109" t="n">
        <v>26</v>
      </c>
      <c r="B27" s="222">
        <f>HYPERLINK("https://mocostore.moco.co.id/catalog/"&amp;AB35,"Klik Disini")</f>
        <v/>
      </c>
      <c r="C27" s="223" t="inlineStr">
        <is>
          <t>Ragam Aplikasi Android untuk UKM</t>
        </is>
      </c>
      <c r="D27" s="223" t="n"/>
      <c r="E27" s="223" t="inlineStr">
        <is>
          <t>Wahana Komputer</t>
        </is>
      </c>
      <c r="F27" s="223" t="inlineStr">
        <is>
          <t>978-979-29-4335-1</t>
        </is>
      </c>
      <c r="G27" s="223" t="inlineStr">
        <is>
          <t>978-979-29-8294-7</t>
        </is>
      </c>
      <c r="H27" s="223" t="inlineStr">
        <is>
          <t>Komputer &amp; Internet</t>
        </is>
      </c>
      <c r="I27" s="258" t="inlineStr">
        <is>
          <t>Perguruan Tinggi</t>
        </is>
      </c>
      <c r="J27" s="186" t="inlineStr">
        <is>
          <t>009.05</t>
        </is>
      </c>
      <c r="K27" s="223" t="n"/>
      <c r="L27" s="223" t="n"/>
      <c r="M27" s="259" t="n"/>
      <c r="N27" s="223" t="n"/>
      <c r="O27" s="223" t="n"/>
      <c r="P27" s="260" t="n">
        <v>2014</v>
      </c>
      <c r="Q27" s="260" t="n">
        <v>2018</v>
      </c>
      <c r="R27" s="223" t="inlineStr">
        <is>
          <t>Penerbit Andi</t>
        </is>
      </c>
      <c r="S27" s="223" t="inlineStr">
        <is>
          <t>Andi Offset CV</t>
        </is>
      </c>
      <c r="T27" s="223" t="n"/>
      <c r="U27" s="261" t="n">
        <v>208</v>
      </c>
      <c r="V27" s="86" t="inlineStr">
        <is>
          <t>pdf</t>
        </is>
      </c>
      <c r="W27" s="223" t="inlineStr">
        <is>
          <t>10.1 MB</t>
        </is>
      </c>
      <c r="X27" s="223" t="inlineStr">
        <is>
          <t>&lt;p&gt;Saat ini, bisnis UKM berkembang dengan pesat. Pendiri bisnis UKM terdiri dari berbagai lapisan masyarakat. Namun, banyak masyarakat yang terjun ke dunia UKM tidak berpikir panjang dan hanya mengandalkan modal uang dan nekat saja. Akibatnya, tidak mendapatkan hasil positif tetapi justru kerugian yang didapat. UKM pada era modern tidak lepas dari dukungan peralatan yang memadai dan murah tentunya.&lt;/p&gt;
 &lt;p&gt;Android, sebagai ponsel yang kategori smartphone telah didukung berbagai aplikasi, termasuk yang berhubungan dengan UKM. Aplikasi-aplikasi ini dapat digunakan untuk meningkatkan perkembangan bisnis UKM Anda. Bahkan, aplikasi-aplikasi ini dapat Anda peroleh secara gratis.&lt;/p&gt;
 &lt;p&gt;Buku ini akan membahas aplikasi-aplikasi Android untuk meningkatkan perkembangan bisnis UKM. Penjelasan aplikasi-aplikasi Android disajikan secara sederhana sehingga diharapkan masyarakat awam juga dapat mengikuti pembahasan buku ini.&amp;nbsp;&lt;/p&gt;
 &lt;p&gt;Buku ini membahas:&lt;/p&gt;
 &lt;ul&gt;
 &lt;li&gt;Business Intelligence Applications&lt;/li&gt;
 &lt;li&gt;Marketing Application&lt;/li&gt;
 &lt;li&gt;Finance Application&lt;/li&gt;
 &lt;li&gt;Multimedia Communication Applications&lt;/li&gt;
 &lt;li&gt;E-Payment Application&lt;/li&gt;
 &lt;/ul&gt;</t>
        </is>
      </c>
      <c r="Y27" s="262" t="n">
        <v>42000</v>
      </c>
      <c r="Z27" s="226" t="n"/>
      <c r="AA27" s="241">
        <f>Y35*Z35</f>
        <v/>
      </c>
      <c r="AB27" s="237" t="inlineStr">
        <is>
          <t>3627dad1-e0f7-40bc-ab36-76e4165a4d6d</t>
        </is>
      </c>
    </row>
    <row r="28" ht="15" customHeight="1" s="283">
      <c r="A28" s="109" t="n">
        <v>27</v>
      </c>
      <c r="B28" s="222">
        <f>HYPERLINK("https://mocostore.moco.co.id/catalog/"&amp;AB36,"Klik Disini")</f>
        <v/>
      </c>
      <c r="C28" s="223" t="inlineStr">
        <is>
          <t>Sistem Operasi Cloud Computing dengan Windows Azure</t>
        </is>
      </c>
      <c r="D28" s="223" t="n"/>
      <c r="E28" s="223" t="inlineStr">
        <is>
          <t>Tutang</t>
        </is>
      </c>
      <c r="F28" s="223" t="inlineStr">
        <is>
          <t>978-979-29-4283-5</t>
        </is>
      </c>
      <c r="G28" s="223" t="inlineStr">
        <is>
          <t>978-979-29-8246-6</t>
        </is>
      </c>
      <c r="H28" s="223" t="inlineStr">
        <is>
          <t>Komputer &amp; Internet</t>
        </is>
      </c>
      <c r="I28" s="258" t="inlineStr">
        <is>
          <t>Perguruan Tinggi</t>
        </is>
      </c>
      <c r="J28" s="186" t="inlineStr">
        <is>
          <t>009.05</t>
        </is>
      </c>
      <c r="K28" s="223" t="n"/>
      <c r="L28" s="223" t="n"/>
      <c r="M28" s="259" t="n"/>
      <c r="N28" s="223" t="inlineStr">
        <is>
          <t>Indonesia</t>
        </is>
      </c>
      <c r="O28" s="223" t="inlineStr">
        <is>
          <t>Tidak diketahui</t>
        </is>
      </c>
      <c r="P28" s="260" t="n">
        <v>2014</v>
      </c>
      <c r="Q28" s="260" t="n">
        <v>2018</v>
      </c>
      <c r="R28" s="223" t="inlineStr">
        <is>
          <t>Penerbit Andi</t>
        </is>
      </c>
      <c r="S28" s="223" t="inlineStr">
        <is>
          <t>Andi Offset CV</t>
        </is>
      </c>
      <c r="T28" s="223" t="inlineStr">
        <is>
          <t>Lokal</t>
        </is>
      </c>
      <c r="U28" s="261" t="n">
        <v>132</v>
      </c>
      <c r="V28" s="86" t="inlineStr">
        <is>
          <t>pdf</t>
        </is>
      </c>
      <c r="W28" s="223" t="inlineStr">
        <is>
          <t>3.2 MB</t>
        </is>
      </c>
      <c r="X28" s="223" t="inlineStr">
        <is>
          <t>&lt;p&gt;Apa itu Cloud Computing? Bagaimana mana menggunakan Cloud Computing? Apa saja yang ada di Cloud?&lt;/p&gt;
 &lt;p&gt;Selain berisi penjelasan mengenai Cloud Computing, &amp;nbsp;buku ini juga membahas Windows Azure dengan role dan fitur yang bisa Anda gunakan. Windows Azure adalah salah satu media pada Cloud. Buku ini akan membahasa cara penggunaan Windows Azure, Setup Virtual Machine, setup User, dan Group Policy pada Windows Server 2012.&lt;/p&gt;
 &lt;p&gt;Buku ini dibagi dalam 12 bab yang berisi penjelasan secara bertahap, mulai dari Cloud Computing, contoh aplikasi, sampai setup Virtual Machine pada Windows Azure. Termasuk juga instalasi Windows Server 2012 R2 di atas Windows Azure.&lt;/p&gt;</t>
        </is>
      </c>
      <c r="Y28" s="262" t="n">
        <v>35000</v>
      </c>
      <c r="Z28" s="226" t="n"/>
      <c r="AA28" s="241">
        <f>Y36*Z36</f>
        <v/>
      </c>
      <c r="AB28" s="237" t="inlineStr">
        <is>
          <t>e5e1303f-d411-4c68-8288-91547aae4836</t>
        </is>
      </c>
    </row>
    <row r="29" ht="15" customHeight="1" s="283">
      <c r="A29" s="109" t="n">
        <v>28</v>
      </c>
      <c r="B29" s="222">
        <f>HYPERLINK("https://mocostore.moco.co.id/catalog/"&amp;AB37,"Klik Disini")</f>
        <v/>
      </c>
      <c r="C29" s="223" t="inlineStr">
        <is>
          <t>The Secret Of Coreldraw</t>
        </is>
      </c>
      <c r="D29" s="223" t="n"/>
      <c r="E29" s="223" t="inlineStr">
        <is>
          <t>Madcoms</t>
        </is>
      </c>
      <c r="F29" s="223" t="inlineStr">
        <is>
          <t>978-979-29-4361-0</t>
        </is>
      </c>
      <c r="G29" s="223" t="inlineStr">
        <is>
          <t>978-979-29-8151-3</t>
        </is>
      </c>
      <c r="H29" s="223" t="inlineStr">
        <is>
          <t>Desain Grafis &amp; Multimedia</t>
        </is>
      </c>
      <c r="I29" s="258" t="inlineStr">
        <is>
          <t>Perguruan Tinggi</t>
        </is>
      </c>
      <c r="J29" s="186" t="inlineStr">
        <is>
          <t>009.05</t>
        </is>
      </c>
      <c r="K29" s="223" t="n"/>
      <c r="L29" s="223" t="n"/>
      <c r="M29" s="259" t="n"/>
      <c r="N29" s="223" t="inlineStr">
        <is>
          <t>Indonesia</t>
        </is>
      </c>
      <c r="O29" s="223" t="inlineStr">
        <is>
          <t>Tidak diketahui</t>
        </is>
      </c>
      <c r="P29" s="260" t="n">
        <v>2014</v>
      </c>
      <c r="Q29" s="260" t="n">
        <v>2018</v>
      </c>
      <c r="R29" s="223" t="inlineStr">
        <is>
          <t>Penerbit Andi</t>
        </is>
      </c>
      <c r="S29" s="223" t="inlineStr">
        <is>
          <t>Andi Offset CV</t>
        </is>
      </c>
      <c r="T29" s="223" t="inlineStr">
        <is>
          <t>Lokal</t>
        </is>
      </c>
      <c r="U29" s="261" t="n">
        <v>264</v>
      </c>
      <c r="V29" s="86" t="inlineStr">
        <is>
          <t>pdf</t>
        </is>
      </c>
      <c r="W29" s="223" t="inlineStr">
        <is>
          <t>8.4 MB</t>
        </is>
      </c>
      <c r="X29" s="223" t="inlineStr">
        <is>
          <t>&lt;p&gt;CorelDRAW merupakan program yang digunakan untuk membuat desain visual dengan basis vector. Pengoperasiannya yang mudah serta didukung dengan fitur-fitur dan elemen yang trendy, membuat program ini banyak sekali diminati oleh para desainer profesional.&lt;/p&gt;
 &lt;p&gt;Buku panduan ini mengupas fasilitas yang dimiliki CorelDRAW. Dalam setiap pokok bahasan, penulis berusaha mengulas berbagai fasilitas yang hanya dapat dijumpai dalam program CorelDRAW, dan membahas fungsi-fungsi untuk keperluan pembuatan desain visual.&lt;/p&gt;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untuk Pemula dan Profesional. Pokok bahasan yang disajikan dalam buku &amp;ldquo;The Secret of CorelDRAW&amp;rdquo; ini meliputi:&lt;/p&gt;
 &lt;ul&gt;
 &lt;li&gt;Menggunakan Tool-tool dalam CorelDRAW&lt;/li&gt;
 &lt;li&gt;Membuat project Poster&lt;/li&gt;
 &lt;li&gt;Membuat project Kalender&lt;/li&gt;
 &lt;li&gt;Membuat project dengan kesan 3D&lt;/li&gt;
 &lt;li&gt;Membuat project Desain Kaos&lt;/li&gt;
 &lt;li&gt;Membuat project Desain Packaging&lt;/li&gt;
 &lt;li&gt;Membuat tombol Rollover Web&lt;/li&gt;
 &lt;li&gt;Aplikasi-aplikasi CorelDRAW&lt;/li&gt;
 &lt;/ul&gt;</t>
        </is>
      </c>
      <c r="Y29" s="262" t="n">
        <v>77000</v>
      </c>
      <c r="Z29" s="226" t="n"/>
      <c r="AA29" s="241">
        <f>Y37*Z37</f>
        <v/>
      </c>
      <c r="AB29" s="237" t="inlineStr">
        <is>
          <t>ddb1d9ee-e595-45d6-991e-aa551ba11f1a</t>
        </is>
      </c>
    </row>
    <row r="30" ht="15" customHeight="1" s="283">
      <c r="A30" s="109" t="n">
        <v>29</v>
      </c>
      <c r="B30" s="222">
        <f>HYPERLINK("https://mocostore.moco.co.id/catalog/"&amp;AB38,"Klik Disini")</f>
        <v/>
      </c>
      <c r="C30" s="223" t="inlineStr">
        <is>
          <t>PAS 30++ Amazing Jquery Example</t>
        </is>
      </c>
      <c r="D30" s="223" t="n"/>
      <c r="E30" s="223" t="inlineStr">
        <is>
          <t>Wahana Komputer</t>
        </is>
      </c>
      <c r="F30" s="223" t="inlineStr">
        <is>
          <t>978-979-29-4307-8</t>
        </is>
      </c>
      <c r="G30" s="223" t="inlineStr">
        <is>
          <t>978-979-29-8276-3</t>
        </is>
      </c>
      <c r="H30" s="223" t="inlineStr">
        <is>
          <t>Pemograman</t>
        </is>
      </c>
      <c r="I30" s="258" t="inlineStr">
        <is>
          <t>Perguruan Tinggi</t>
        </is>
      </c>
      <c r="J30" s="186" t="inlineStr">
        <is>
          <t>009.05</t>
        </is>
      </c>
      <c r="K30" s="223" t="n"/>
      <c r="L30" s="223" t="n"/>
      <c r="M30" s="259" t="n"/>
      <c r="N30" s="223" t="n"/>
      <c r="O30" s="223" t="n"/>
      <c r="P30" s="260" t="n">
        <v>2014</v>
      </c>
      <c r="Q30" s="260" t="n">
        <v>2018</v>
      </c>
      <c r="R30" s="223" t="inlineStr">
        <is>
          <t>Penerbit Andi</t>
        </is>
      </c>
      <c r="S30" s="223" t="inlineStr">
        <is>
          <t>Andi Offset CV</t>
        </is>
      </c>
      <c r="T30" s="223" t="n"/>
      <c r="U30" s="261" t="n">
        <v>232</v>
      </c>
      <c r="V30" s="86" t="inlineStr">
        <is>
          <t>pdf</t>
        </is>
      </c>
      <c r="W30" s="223" t="inlineStr">
        <is>
          <t>9.0 MB</t>
        </is>
      </c>
      <c r="X30" s="223" t="inlineStr">
        <is>
          <t>&lt;p&gt;jQuery sebagai library Javascript telah diakui kehandalannya di kalangan pengembang web. Dukungan beragam plugin yang disediakan semakin mengangkat popularitas jQuery sekarang ini.&lt;/p&gt;
 &lt;p&gt;Di sisi lain, ketersediaan plugin yang melimpah ini justru terkadang membingungkan para pengembang. Plugin mana yang bisa diandalkan dan plugin mana yang masih hijau sulit untuk dibedakan.&lt;/p&gt;
 &lt;p&gt;Buku &lt;em&gt;30++ Amazing jQuery Example&lt;/em&gt; ini mencoba merangkum plugin mana saja yang populer dan biasa digunakan dalam pengembangan website. Mulai dari menu interaktif, pembuatan galeri, validasi form, hingga manipulasi objek tingkat lanjut akan dibahas di sini.&lt;/p&gt;
 &lt;p&gt;Buku ini membahas:&lt;/p&gt;
 &lt;ul&gt;
 &lt;li&gt;Manipulasi Menu&lt;/li&gt;
 &lt;li&gt;Menipulasi Gambar&lt;/li&gt;
 &lt;li&gt;Form dan Validasi&lt;/li&gt;
 &lt;li&gt;Manipulasi Objek&lt;/li&gt;
 &lt;/ul&gt;</t>
        </is>
      </c>
      <c r="Y30" s="262" t="n">
        <v>48000</v>
      </c>
      <c r="Z30" s="226" t="n"/>
      <c r="AA30" s="241">
        <f>Y38*Z38</f>
        <v/>
      </c>
      <c r="AB30" s="237" t="inlineStr">
        <is>
          <t>af16a7ad-631a-4191-a556-99165b1cc6ab</t>
        </is>
      </c>
    </row>
    <row r="31" ht="15" customHeight="1" s="283">
      <c r="A31" s="109" t="n">
        <v>30</v>
      </c>
      <c r="B31" s="222">
        <f>HYPERLINK("https://mocostore.moco.co.id/catalog/"&amp;AB39,"Klik Disini")</f>
        <v/>
      </c>
      <c r="C31" s="223" t="inlineStr">
        <is>
          <t>Buat Toko Online Sendiri Dengan Opencart</t>
        </is>
      </c>
      <c r="D31" s="223" t="n"/>
      <c r="E31" s="223" t="inlineStr">
        <is>
          <t>Deny Setiawan</t>
        </is>
      </c>
      <c r="F31" s="223" t="inlineStr">
        <is>
          <t>978-979-29-4316-0</t>
        </is>
      </c>
      <c r="G31" s="223" t="inlineStr">
        <is>
          <t>978-979-29-7973-2</t>
        </is>
      </c>
      <c r="H31" s="223" t="inlineStr">
        <is>
          <t>Pemograman</t>
        </is>
      </c>
      <c r="I31" s="258" t="inlineStr">
        <is>
          <t>Perguruan Tinggi</t>
        </is>
      </c>
      <c r="J31" s="186" t="inlineStr">
        <is>
          <t>009.05</t>
        </is>
      </c>
      <c r="K31" s="223" t="n"/>
      <c r="L31" s="223" t="n"/>
      <c r="M31" s="259" t="n"/>
      <c r="N31" s="223" t="inlineStr">
        <is>
          <t>Indonesia</t>
        </is>
      </c>
      <c r="O31" s="223" t="inlineStr">
        <is>
          <t>Tidak diketahui</t>
        </is>
      </c>
      <c r="P31" s="260" t="n">
        <v>2014</v>
      </c>
      <c r="Q31" s="260" t="n">
        <v>2018</v>
      </c>
      <c r="R31" s="223" t="inlineStr">
        <is>
          <t>Penerbit Andi</t>
        </is>
      </c>
      <c r="S31" s="223" t="inlineStr">
        <is>
          <t>Andi Offset CV</t>
        </is>
      </c>
      <c r="T31" s="223" t="inlineStr">
        <is>
          <t>Lokal</t>
        </is>
      </c>
      <c r="U31" s="261" t="n">
        <v>114</v>
      </c>
      <c r="V31" s="86" t="inlineStr">
        <is>
          <t>pdf</t>
        </is>
      </c>
      <c r="W31" s="223" t="inlineStr">
        <is>
          <t>6.8 MB</t>
        </is>
      </c>
      <c r="X31" s="223" t="inlineStr">
        <is>
          <t>&lt;p&gt;Maraknya penjualan melalui internet saat ini menyebabkan pembuatan toko online mengalami kemajuan yang pesat. Para pelaku bisnis online, baik yang masih pemula maupun pemain lama, mengalami kesulitan untuk memasarkan produk mereka secara online karena harga jasa pembuatan toko online saat ini yang masih tergolong mahal.&lt;/p&gt;
 &lt;p&gt;Buku ini berisi panduan langkah demi langkah pembuatan website dengan menggunakan CMS Opencart. Dari mulai cara membeli domain, hosting, hingga instalasi dan optimasinya. Selain itu, buku ini juga memberikan cara bagaimana membuat toko online terlihat profesional dan terpercaya. Penggunaan modul seperti pengiriman JNE, konfirmasi pembayaran, transfer bank, hingga &lt;em&gt;customer service online&lt;/em&gt; tersedia di buku ini.&lt;/p&gt;
 &lt;p&gt;Pembeli buku ini juga berkesempatan mendapatkan konsultasi gratis melalui e-mail &lt;em&gt;panduan.opencart@gmail.com&lt;/em&gt; yang akan dijawab langsung oleh penulis.&lt;/p&gt;</t>
        </is>
      </c>
      <c r="Y31" s="262" t="n">
        <v>30000</v>
      </c>
      <c r="Z31" s="226" t="n"/>
      <c r="AA31" s="241">
        <f>Y39*Z39</f>
        <v/>
      </c>
      <c r="AB31" s="237" t="inlineStr">
        <is>
          <t>3816538a-7f8d-40be-8b87-94b0454fb72c</t>
        </is>
      </c>
    </row>
    <row r="32" ht="15" customHeight="1" s="283">
      <c r="A32" s="109" t="n">
        <v>31</v>
      </c>
      <c r="B32" s="222">
        <f>HYPERLINK("https://mocostore.moco.co.id/catalog/"&amp;AB40,"Klik Disini")</f>
        <v/>
      </c>
      <c r="C32" s="223" t="inlineStr">
        <is>
          <t>Complaintopedia - The Art of Complaint Handling Keluhan Tamu yang Sering Terjadi di Hotel dan Kunci Solusinya</t>
        </is>
      </c>
      <c r="D32" s="223" t="n"/>
      <c r="E32" s="223" t="inlineStr">
        <is>
          <t>Mohammad Cholil Dan Adi Soenarno</t>
        </is>
      </c>
      <c r="F32" s="223" t="inlineStr">
        <is>
          <t>978-979-29-4279-8</t>
        </is>
      </c>
      <c r="G32" s="223" t="inlineStr">
        <is>
          <t>978-979-29-8170-4</t>
        </is>
      </c>
      <c r="H32" s="223" t="inlineStr">
        <is>
          <t>Pariwisata</t>
        </is>
      </c>
      <c r="I32" s="258" t="inlineStr">
        <is>
          <t>Perguruan Tinggi</t>
        </is>
      </c>
      <c r="J32" s="186" t="inlineStr">
        <is>
          <t>009.18</t>
        </is>
      </c>
      <c r="K32" s="223" t="n"/>
      <c r="L32" s="223" t="n"/>
      <c r="M32" s="259" t="n"/>
      <c r="N32" s="223" t="inlineStr">
        <is>
          <t>Indonesia</t>
        </is>
      </c>
      <c r="O32" s="223" t="inlineStr">
        <is>
          <t>Tidak diketahui</t>
        </is>
      </c>
      <c r="P32" s="260" t="n">
        <v>2014</v>
      </c>
      <c r="Q32" s="260" t="n">
        <v>2018</v>
      </c>
      <c r="R32" s="223" t="inlineStr">
        <is>
          <t>Penerbit Andi</t>
        </is>
      </c>
      <c r="S32" s="223" t="inlineStr">
        <is>
          <t>Andi Offset CV</t>
        </is>
      </c>
      <c r="T32" s="223" t="inlineStr">
        <is>
          <t>Lokal</t>
        </is>
      </c>
      <c r="U32" s="261" t="n">
        <v>200</v>
      </c>
      <c r="V32" s="86" t="inlineStr">
        <is>
          <t>pdf</t>
        </is>
      </c>
      <c r="W32" s="223" t="inlineStr">
        <is>
          <t>6.5 MB</t>
        </is>
      </c>
      <c r="X32" s="223" t="inlineStr">
        <is>
          <t>&lt;p&gt;Penulis buku ini juga seorang&lt;em&gt;&amp;nbsp;alasanolog&lt;/em&gt;&amp;nbsp;sebab secara tekun mempelajari alasan-alasan apa saja yang menyebabkan konsumen atau pelanggan merasa tidak puas, bahkan sampai mengeluh. &amp;nbsp;Dan yang terpenting adalah penulis buku ini terbukti bukan hanya mempelajari kekeliruan-kekeliruan dan alasan-alasan konsumen atau pelanggan (konsumen belum tentu pelanggan, seperti halnya konsumen jamu&lt;em&gt;&amp;nbsp;Purwoceng&lt;/em&gt;&amp;nbsp;memang lelaki, tetapi nyatanya mayoritas pelanggan yang setia membeli akibat menikmati khasiat&amp;nbsp;&lt;em&gt;Purwoceng&lt;/em&gt;&amp;nbsp;ternyata perempuan) mengeluh akibat merasa tidak puas, namun juga memberikan solusi untuk menanggulangi masalah yang membuat konsumen atau pelanggan sampai mengeluh akibat rasa tidak puas.&amp;nbsp;&lt;/p&gt;
 &lt;p&gt;Maka pada hakikatnya tidak ada alasan bagi Anda yang sedang membaca kalimat ini untuk tidak membeli dan membaca isi buku secara menyeluruh. Jangan sampai Anda keliru akibat tidak membaca isi buku bagus ini!&lt;/p&gt;
 &lt;p&gt;&lt;strong&gt;Jaya Suprana&lt;/strong&gt;&lt;/p&gt;
 &lt;p&gt;&lt;em&gt;Chairman of PT Industri Jamu Jago &amp;amp; DG Farm. &lt;/em&gt;&lt;/p&gt;
 &lt;p&gt;&lt;em&gt;Founder of Indonesia World Record Museum &amp;amp; JS School &lt;/em&gt;&lt;/p&gt;
 &lt;p&gt;&lt;em&gt;of Performing Arts, Pianist, Composer, Writer, Presenter&lt;/em&gt;&lt;/p&gt;
 &lt;p&gt;&amp;nbsp;&lt;/p&gt;
 &lt;p&gt;&amp;nbsp;&lt;/p&gt;
 &lt;p&gt;&amp;ldquo;Complaintopedia&amp;rdquo; menyediakan tuntunan dan solusi mengenai poin-poin penting tentang ekspektasi tamu yang menginap di hotel. Tuntunan ini, terutama ditujukan bagi para hotelier dalam memecahkan masalah. Ditulis berdasarkan pengalaman nyata (empiris).&lt;/p&gt;
 &lt;p&gt;Ini adalah buku pegangan yang sangat bermanfaat dan wajib dibaca oleh hotelier: mulai dari mahasiswa sekolah perhotelan, staf di tingkat operasional dan manajemen, bahkan sampai para pemilik hotel.&lt;/p&gt;
 &lt;p&gt;&lt;strong&gt;Emmanuel Guillard&lt;/strong&gt;&lt;/p&gt;
 &lt;p&gt;&lt;em&gt;Senior Vice President of Operations and Development &amp;ndash; Swiss-Belhotel International&lt;/em&gt;&lt;/p&gt;
 &lt;p&gt;&lt;em&gt;And Chief Executive Officer&amp;nbsp; - Zest Hotel International&lt;/em&gt;&lt;/p&gt;</t>
        </is>
      </c>
      <c r="Y32" s="262" t="n">
        <v>57000</v>
      </c>
      <c r="Z32" s="226" t="n"/>
      <c r="AA32" s="241">
        <f>Y40*Z40</f>
        <v/>
      </c>
      <c r="AB32" s="237" t="inlineStr">
        <is>
          <t>f8c9fa4b-3fa6-43d4-af84-418cf94858f3</t>
        </is>
      </c>
    </row>
    <row r="33" ht="15" customHeight="1" s="283">
      <c r="A33" s="109" t="n">
        <v>32</v>
      </c>
      <c r="B33" s="222">
        <f>HYPERLINK("https://mocostore.moco.co.id/catalog/"&amp;AB41,"Klik Disini")</f>
        <v/>
      </c>
      <c r="C33" s="223" t="inlineStr">
        <is>
          <t>Seri Pribadi Unggul: Excellent@Work, Menjadi Profesional yang Handal di Tempat Kerja</t>
        </is>
      </c>
      <c r="D33" s="223" t="n"/>
      <c r="E33" s="223" t="inlineStr">
        <is>
          <t>Indayati Oetomo</t>
        </is>
      </c>
      <c r="F33" s="223" t="inlineStr">
        <is>
          <t>978-979-29-3990-3</t>
        </is>
      </c>
      <c r="G33" s="223" t="inlineStr">
        <is>
          <t>978-979-29-8069-1</t>
        </is>
      </c>
      <c r="H33" s="223" t="inlineStr">
        <is>
          <t>Psikologi</t>
        </is>
      </c>
      <c r="I33" s="258" t="inlineStr">
        <is>
          <t>Perguruan Tinggi</t>
        </is>
      </c>
      <c r="J33" s="186" t="inlineStr">
        <is>
          <t>009.13</t>
        </is>
      </c>
      <c r="K33" s="223" t="n"/>
      <c r="L33" s="223" t="n"/>
      <c r="M33" s="259" t="n"/>
      <c r="N33" s="223" t="inlineStr">
        <is>
          <t>Indonesia</t>
        </is>
      </c>
      <c r="O33" s="223" t="inlineStr">
        <is>
          <t>Tidak diketahui</t>
        </is>
      </c>
      <c r="P33" s="260" t="n">
        <v>2014</v>
      </c>
      <c r="Q33" s="260" t="n">
        <v>2018</v>
      </c>
      <c r="R33" s="223" t="inlineStr">
        <is>
          <t>Penerbit Andi</t>
        </is>
      </c>
      <c r="S33" s="223" t="inlineStr">
        <is>
          <t>Andi Offset CV</t>
        </is>
      </c>
      <c r="T33" s="223" t="inlineStr">
        <is>
          <t>Lokal</t>
        </is>
      </c>
      <c r="U33" s="261" t="n">
        <v>104</v>
      </c>
      <c r="V33" s="86" t="inlineStr">
        <is>
          <t>pdf</t>
        </is>
      </c>
      <c r="W33" s="223" t="inlineStr">
        <is>
          <t>968.7 kB</t>
        </is>
      </c>
      <c r="X33" s="223" t="inlineStr">
        <is>
          <t>&lt;p&gt;Suatu Hari di depan seluruh karyawan, Rina mendapatkan pujian dari atasannya. Ia berhasil membuat strategi pemasaran yang efektif. Rina bangga dan senang dengan pujian itu. Tak lupa ia mengatakan bahwa keberhasilannya itu berkat dukungan pimpinan dan rekan-rekannya. Berbeda dengan Yani. Ketika dipuji - karena sistem manajemen lebih efisiean selama dipegangnya - ia tetap low profile. Sebenarnya ia tak terlalu suka dipuji karena berpikir hal-hal yang dilakukannya semata-mata tanggung jawabnya. Apakah sikap Rina atau Yeni yang perlu diteladani? Benarkah pujian dari atasan merupakan salah satu tolak ukur untuk menilai sejauh mana karyawan itu &amp;quot;excellent&amp;quot; dalam bekerja?&lt;/p&gt;
 &lt;p&gt;Buku ini mengupas soalan sehari-hari yang rutin kita temukan dalam dunia kerja. Anda akan &amp;quot;excellent&amp;quot; dengan memahami cara, etika, serta kiat praktis dalam soal:&lt;/p&gt;
 &lt;ul&gt;
 &lt;li&gt;Melobi dan membuat deal bisnis dengan mitra bisnis dalam mobil&lt;/li&gt;
 &lt;li&gt;Mengadakan perjalanan bisnis ke luar kota&lt;/li&gt;
 &lt;li&gt;Menghadapi &amp;quot;one man show&amp;quot; di kantor&lt;/li&gt;
 &lt;li&gt;Menjadi pembicara yang santun dan berwawasan&lt;/li&gt;
 &lt;li&gt;Menjadi marketer andal&lt;/li&gt;
 &lt;li&gt;Meningkatkan kewibawaan Anda di mata anak buah&lt;/li&gt;
 &lt;li&gt;Memilih partner kerja yang cocok&lt;/li&gt;
 &lt;li&gt;Membuat undangan untuk hari spesial Anda&lt;/li&gt;
 &lt;li&gt;Menawar harga dengan santun dan bijaksana&lt;/li&gt;
 &lt;li&gt;dll.&lt;/li&gt;
 &lt;/ul&gt;
 &lt;p&gt;Menjaga performance memang cukup untuk menampilkan citra diri yang positif bagi orang lain. Namun, spirif of excellent, semangat untuk terus-menerus memberikan yang terbaik dalam bekerja adalah kunci untuk berhasil! Buku ini akan membekali Anda, membangkitkan roh &amp;quot;excellent&amp;quot; dalam etos kerja Anda. Bagi segenap profesional yang beretos kerja: disiplin, cinta kerja, sadar talenta, dan sedia bekerja keras, namun tetap mempertahankan kesantunan dalam bekerja, raihlah &amp;quot;Excellent@Work&amp;quot; dalam bekerja!&lt;/p&gt;</t>
        </is>
      </c>
      <c r="Y33" s="262" t="n">
        <v>48000</v>
      </c>
      <c r="Z33" s="226" t="n"/>
      <c r="AA33" s="241">
        <f>Y41*Z41</f>
        <v/>
      </c>
      <c r="AB33" s="237" t="inlineStr">
        <is>
          <t>87ab4ef7-3f19-4a97-8a1f-d00e29afbe4d</t>
        </is>
      </c>
    </row>
    <row r="34" ht="15" customHeight="1" s="283">
      <c r="A34" s="109" t="n">
        <v>33</v>
      </c>
      <c r="B34" s="222">
        <f>HYPERLINK("https://mocostore.moco.co.id/catalog/"&amp;AB42,"Klik Disini")</f>
        <v/>
      </c>
      <c r="C34" s="223" t="inlineStr">
        <is>
          <t>Bikin Toko Online di Android dengan WebHost Gratis</t>
        </is>
      </c>
      <c r="D34" s="223" t="n"/>
      <c r="E34" s="223" t="inlineStr">
        <is>
          <t>Ade Hodijah</t>
        </is>
      </c>
      <c r="F34" s="223" t="inlineStr">
        <is>
          <t>978-979-29-5055-7</t>
        </is>
      </c>
      <c r="G34" s="223" t="inlineStr">
        <is>
          <t>978-979-29-7909-1</t>
        </is>
      </c>
      <c r="H34" s="223" t="inlineStr">
        <is>
          <t>Pemograman</t>
        </is>
      </c>
      <c r="I34" s="258" t="inlineStr">
        <is>
          <t>Perguruan Tinggi</t>
        </is>
      </c>
      <c r="J34" s="186" t="inlineStr">
        <is>
          <t>009.05</t>
        </is>
      </c>
      <c r="K34" s="223" t="n"/>
      <c r="L34" s="223" t="n"/>
      <c r="M34" s="259" t="n"/>
      <c r="N34" s="223" t="inlineStr">
        <is>
          <t>Indonesia</t>
        </is>
      </c>
      <c r="O34" s="223" t="inlineStr">
        <is>
          <t>Tidak diketahui</t>
        </is>
      </c>
      <c r="P34" s="260" t="n">
        <v>2015</v>
      </c>
      <c r="Q34" s="260" t="n">
        <v>2018</v>
      </c>
      <c r="R34" s="223" t="inlineStr">
        <is>
          <t>Penerbit Andi</t>
        </is>
      </c>
      <c r="S34" s="223" t="inlineStr">
        <is>
          <t>Andi Offset CV</t>
        </is>
      </c>
      <c r="T34" s="223" t="inlineStr">
        <is>
          <t>Lokal</t>
        </is>
      </c>
      <c r="U34" s="261" t="n">
        <v>144</v>
      </c>
      <c r="V34" s="86" t="inlineStr">
        <is>
          <t>pdf</t>
        </is>
      </c>
      <c r="W34" s="223" t="inlineStr">
        <is>
          <t>4.7 MB</t>
        </is>
      </c>
      <c r="X34" s="223" t="inlineStr">
        <is>
          <t>&lt;p&gt;Buku ini dapat digunakan sebagai referensi dalam pengembangan aplikasi mobile-client server berbasis android. Pemodelan rancangan fungsionalitas system menggunakan UML, alur kerja fungsi utama system menggunakan flow chart, dan basis data system menggunakan ERD, selanjutnya dilakukan implementasi pemrograman menggunakan bahasa java dan PHP. Hasil yang dicapai yaitu sebuah aplikasi portal toko online yang dapat memberikan kemudahan bagi pemilik toko untuk melakukan pemasaran barang secara online , dimana pembeli dapat mengakses informasi barang yang dijual dan melakukan transaksi pembelian [barang menggunakan ponsel Androis. Sehingga, memudahkan pembeli dalam berbelanja, yakni hanya menggunakan telpon genggam dan pemilik toko dapat menjalankan bisnisnya secara online.&lt;/p&gt;</t>
        </is>
      </c>
      <c r="Y34" s="262" t="n">
        <v>42000</v>
      </c>
      <c r="Z34" s="226" t="n"/>
      <c r="AA34" s="241">
        <f>Y42*Z42</f>
        <v/>
      </c>
      <c r="AB34" s="237" t="inlineStr">
        <is>
          <t>4f1c29b1-8cad-4ca7-8d19-960cd0e6da87</t>
        </is>
      </c>
    </row>
    <row r="35" ht="15" customHeight="1" s="283">
      <c r="A35" s="109" t="n">
        <v>34</v>
      </c>
      <c r="B35" s="222">
        <f>HYPERLINK("https://mocostore.moco.co.id/catalog/"&amp;AB43,"Klik Disini")</f>
        <v/>
      </c>
      <c r="C35" s="223" t="inlineStr">
        <is>
          <t>Cara Mudah dan Cepat Belajar Pemrograman C#.Net</t>
        </is>
      </c>
      <c r="D35" s="223" t="n"/>
      <c r="E35" s="223" t="inlineStr">
        <is>
          <t>Adi Nugroho, dkk</t>
        </is>
      </c>
      <c r="F35" s="223" t="inlineStr">
        <is>
          <t>978-979-29-4077-0</t>
        </is>
      </c>
      <c r="G35" s="223" t="inlineStr">
        <is>
          <t>978-979-29-7912-1</t>
        </is>
      </c>
      <c r="H35" s="223" t="inlineStr">
        <is>
          <t>Pemograman</t>
        </is>
      </c>
      <c r="I35" s="258" t="inlineStr">
        <is>
          <t>Perguruan Tinggi</t>
        </is>
      </c>
      <c r="J35" s="186" t="inlineStr">
        <is>
          <t>009.05</t>
        </is>
      </c>
      <c r="K35" s="223" t="n"/>
      <c r="L35" s="223" t="n"/>
      <c r="M35" s="259" t="n"/>
      <c r="N35" s="223" t="inlineStr">
        <is>
          <t>Indonesia</t>
        </is>
      </c>
      <c r="O35" s="223" t="inlineStr">
        <is>
          <t>Tidak diketahui</t>
        </is>
      </c>
      <c r="P35" s="260" t="n">
        <v>2013</v>
      </c>
      <c r="Q35" s="260" t="n">
        <v>2018</v>
      </c>
      <c r="R35" s="223" t="inlineStr">
        <is>
          <t>Penerbit Andi</t>
        </is>
      </c>
      <c r="S35" s="223" t="inlineStr">
        <is>
          <t>Andi Offset CV</t>
        </is>
      </c>
      <c r="T35" s="223" t="inlineStr">
        <is>
          <t>Lokal</t>
        </is>
      </c>
      <c r="U35" s="261" t="n">
        <v>264</v>
      </c>
      <c r="V35" s="86" t="inlineStr">
        <is>
          <t>pdf</t>
        </is>
      </c>
      <c r="W35" s="223" t="inlineStr">
        <is>
          <t>10.9 MB</t>
        </is>
      </c>
      <c r="X35" s="223" t="inlineStr">
        <is>
          <t>&lt;p&gt;Buku yang berjudul &lt;strong&gt;Pemrograman C#.NET &lt;/strong&gt;ini memuat prinsip-prinsip dasar pemrograman (runtunan, seleksi, perulangan), prinsip pemrograman berorientasi objek (dalam konteks C#), pembuatan antarmuka grafis untuk aplikasi desktop, serta dasar-dasar pemrograman aplikasi basis data menggunakan teknologi ADO.NET.mrograman.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is>
      </c>
      <c r="Y35" s="262" t="n">
        <v>71000</v>
      </c>
      <c r="Z35" s="226" t="n"/>
      <c r="AA35" s="241">
        <f>Y43*Z43</f>
        <v/>
      </c>
      <c r="AB35" s="237" t="inlineStr">
        <is>
          <t>6b898503-405c-4f77-8d6e-d0e650fd68e9</t>
        </is>
      </c>
    </row>
    <row r="36" ht="15" customHeight="1" s="283">
      <c r="A36" s="109" t="n">
        <v>35</v>
      </c>
      <c r="B36" s="222">
        <f>HYPERLINK("https://mocostore.moco.co.id/catalog/"&amp;AB44,"Klik Disini")</f>
        <v/>
      </c>
      <c r="C36" s="223" t="inlineStr">
        <is>
          <t>Menguasai Teknik Photoshop Extreme dalam 1,5 Jam Saja</t>
        </is>
      </c>
      <c r="D36" s="223" t="n"/>
      <c r="E36" s="223" t="inlineStr">
        <is>
          <t>Aditya</t>
        </is>
      </c>
      <c r="F36" s="223" t="inlineStr">
        <is>
          <t>978-979-29-3045-0</t>
        </is>
      </c>
      <c r="G36" s="223" t="inlineStr">
        <is>
          <t>978-979-29-7913-8</t>
        </is>
      </c>
      <c r="H36" s="223" t="inlineStr">
        <is>
          <t>Desain Grafis &amp; Multimedia</t>
        </is>
      </c>
      <c r="I36" s="258" t="inlineStr">
        <is>
          <t>Perguruan Tinggi</t>
        </is>
      </c>
      <c r="J36" s="186" t="inlineStr">
        <is>
          <t>009.05</t>
        </is>
      </c>
      <c r="K36" s="223" t="n"/>
      <c r="L36" s="223" t="n"/>
      <c r="M36" s="259" t="n"/>
      <c r="N36" s="223" t="inlineStr">
        <is>
          <t>Indonesia</t>
        </is>
      </c>
      <c r="O36" s="223" t="inlineStr">
        <is>
          <t>Tidak diketahui</t>
        </is>
      </c>
      <c r="P36" s="260" t="n">
        <v>2012</v>
      </c>
      <c r="Q36" s="260" t="n">
        <v>2018</v>
      </c>
      <c r="R36" s="223" t="inlineStr">
        <is>
          <t>Penerbit Andi</t>
        </is>
      </c>
      <c r="S36" s="223" t="inlineStr">
        <is>
          <t>Andi Offset CV</t>
        </is>
      </c>
      <c r="T36" s="223" t="inlineStr">
        <is>
          <t>Lokal</t>
        </is>
      </c>
      <c r="U36" s="261" t="n">
        <v>192</v>
      </c>
      <c r="V36" s="86" t="inlineStr">
        <is>
          <t>pdf</t>
        </is>
      </c>
      <c r="W36" s="223" t="inlineStr">
        <is>
          <t>13.8 MB</t>
        </is>
      </c>
      <c r="X36" s="223" t="inlineStr">
        <is>
          <t>&lt;p&gt;Membuat foto extreme, mengapa tidak? Foto extreme memiliki beragam keunggulan, seperti: berkesan unik, misterius, mengundang rasa takjub, kagum, memberikan sudut pandang yang berbeda dari yang terlihat pada umumnya, mengundang rasa penasaran, mengagetkan, memberi kesan yang memukau, serta berbagai keunggulan-keunggulan lainnya.&lt;/p&gt;
 &lt;p&gt;Buku &lt;em&gt;Menguasai Teknik P&lt;/em&gt;&lt;em&gt;hotoshop Extreme&lt;/em&gt; ini memberikan banyak rahasia dan trik dahsyat untuk mengubah penampilan foto biasa menjadi foto yang luar biasa EXTREME!!! Anda pasti akan kagum dengan hasil akhirnya!&lt;/p&gt;
 &lt;p&gt;Terdapat 30 &lt;em&gt;case&lt;/em&gt; extreme yang dapat Anda buat dengan mudah dalam buku ini. Langkah-langkah dan panduan yang disajikan dalam buku sangat jelas serta mudah untuk Anda ikuti dan pahami. Dalam 1 jam 30 menit saja, Anda pasti akan menguasai ke 30 materi extreme yang diberikan dalam buku ini.&lt;/p&gt;
 &lt;p&gt;&amp;nbsp;&lt;/p&gt;
 &lt;p&gt;&amp;nbsp;&lt;/p&gt;</t>
        </is>
      </c>
      <c r="Y36" s="262" t="n">
        <v>91000</v>
      </c>
      <c r="Z36" s="226" t="n"/>
      <c r="AA36" s="241">
        <f>Y44*Z44</f>
        <v/>
      </c>
      <c r="AB36" s="237" t="inlineStr">
        <is>
          <t>972afed9-af14-497b-a6f1-c79c97e1c1e1</t>
        </is>
      </c>
    </row>
    <row r="37" ht="15" customHeight="1" s="283">
      <c r="A37" s="109" t="n">
        <v>37</v>
      </c>
      <c r="B37" s="222">
        <f>HYPERLINK("https://mocostore.moco.co.id/catalog/"&amp;AB46,"Klik Disini")</f>
        <v/>
      </c>
      <c r="C37" s="223" t="inlineStr">
        <is>
          <t>Rahasia Mencetak Lovebird Jawara untuk Hobbies dan Bisnis</t>
        </is>
      </c>
      <c r="D37" s="223" t="n"/>
      <c r="E37" s="223" t="inlineStr">
        <is>
          <t>Agus Andoko &amp; Agus Tri Hartanto</t>
        </is>
      </c>
      <c r="F37" s="223" t="inlineStr">
        <is>
          <t>978-979-29-4787-8</t>
        </is>
      </c>
      <c r="G37" s="223" t="inlineStr">
        <is>
          <t>978-979-29-7916-9</t>
        </is>
      </c>
      <c r="H37" s="223" t="inlineStr">
        <is>
          <t>Hewan</t>
        </is>
      </c>
      <c r="I37" s="258" t="inlineStr">
        <is>
          <t>Perguruan Tinggi</t>
        </is>
      </c>
      <c r="J37" s="186" t="inlineStr">
        <is>
          <t>009.09</t>
        </is>
      </c>
      <c r="K37" s="223" t="n"/>
      <c r="L37" s="223" t="n"/>
      <c r="M37" s="259" t="n"/>
      <c r="N37" s="263" t="inlineStr">
        <is>
          <t>Indonesia</t>
        </is>
      </c>
      <c r="O37" s="263" t="inlineStr">
        <is>
          <t>Tidak diketahui</t>
        </is>
      </c>
      <c r="P37" s="260" t="n">
        <v>2015</v>
      </c>
      <c r="Q37" s="260" t="n">
        <v>2018</v>
      </c>
      <c r="R37" s="223" t="inlineStr">
        <is>
          <t>Lily Publisher</t>
        </is>
      </c>
      <c r="S37" s="223" t="inlineStr">
        <is>
          <t>Andi Offset CV</t>
        </is>
      </c>
      <c r="T37" s="223" t="inlineStr">
        <is>
          <t>Lokal</t>
        </is>
      </c>
      <c r="U37" s="261" t="n">
        <v>96</v>
      </c>
      <c r="V37" s="86" t="inlineStr">
        <is>
          <t>pdf</t>
        </is>
      </c>
      <c r="W37" s="223" t="inlineStr">
        <is>
          <t>5.1 MB</t>
        </is>
      </c>
      <c r="X37" s="223" t="inlineStr">
        <is>
          <t>&lt;p&gt;Lovebird dipelihara untuk dinikmati keindahan bulu-bulunya dan dinikmati keindahan suaranya. Lovebird memiliki kelebihan pada kombinasi warna dan kemungkinan warna-warna baru yang muncul karena kegiatan penangkar untuk mengawinsilangkandiantara mereka. Hibrida-hibrida baru ini memiliki nilai jual sangat tinggi di kalangan penggemar burung hias di Indonesia. Salah satu hibrida yang paling populer adalah lutino, dengan harga bisa antara 1-3 juta rupiah perekor. Pemilik lovebird, baik itu sekedar hobby atau penangkar pasti menginginkan lovebird hasil tangkaran mereka menjuarai lomba, baik lomba keelokan bulu atau keindahan suaranya. Terlebih anakan dari lovebird juara memiliki nilai jual yang sangat tinggi. Karena itu buku ini akan membahas tentang rahasia bagaimana teknik menghasilkan Lovebird jawara yang dihadirkan untuk Anda yang ingin mencetak Lovebird Anda menjadi JAWARA LOMBA...&lt;/p&gt;</t>
        </is>
      </c>
      <c r="Y37" s="262" t="n">
        <v>66000</v>
      </c>
      <c r="Z37" s="226" t="n"/>
      <c r="AA37" s="241">
        <f>Y46*Z46</f>
        <v/>
      </c>
      <c r="AB37" s="237" t="inlineStr">
        <is>
          <t>0ee0be58-ffd5-4871-a147-d2a2afe9ff88</t>
        </is>
      </c>
    </row>
    <row r="38" ht="15" customHeight="1" s="283">
      <c r="A38" s="109" t="n">
        <v>38</v>
      </c>
      <c r="B38" s="222">
        <f>HYPERLINK("https://mocostore.moco.co.id/catalog/"&amp;AB47,"Klik Disini")</f>
        <v/>
      </c>
      <c r="C38" s="223" t="inlineStr">
        <is>
          <t>Cara Berbisnis Baja Ringan yang Untung Berat</t>
        </is>
      </c>
      <c r="D38" s="223" t="n"/>
      <c r="E38" s="223" t="inlineStr">
        <is>
          <t>Agustinus Wicaksono</t>
        </is>
      </c>
      <c r="F38" s="223" t="inlineStr">
        <is>
          <t>978-979-29-4685-7</t>
        </is>
      </c>
      <c r="G38" s="223" t="inlineStr">
        <is>
          <t>978-979-29-7921-3</t>
        </is>
      </c>
      <c r="H38" s="223" t="inlineStr">
        <is>
          <t>Bisnis</t>
        </is>
      </c>
      <c r="I38" s="258" t="inlineStr">
        <is>
          <t>Perguruan Tinggi</t>
        </is>
      </c>
      <c r="J38" s="186" t="inlineStr">
        <is>
          <t>009.25</t>
        </is>
      </c>
      <c r="K38" s="223" t="n"/>
      <c r="L38" s="223" t="n"/>
      <c r="M38" s="259" t="n"/>
      <c r="N38" s="263" t="inlineStr">
        <is>
          <t>Indonesia</t>
        </is>
      </c>
      <c r="O38" s="263" t="inlineStr">
        <is>
          <t>Tidak diketahui</t>
        </is>
      </c>
      <c r="P38" s="260" t="n">
        <v>2014</v>
      </c>
      <c r="Q38" s="260" t="n">
        <v>2018</v>
      </c>
      <c r="R38" s="223" t="inlineStr">
        <is>
          <t>Penerbit Andi</t>
        </is>
      </c>
      <c r="S38" s="223" t="inlineStr">
        <is>
          <t>Andi Offset CV</t>
        </is>
      </c>
      <c r="T38" s="223" t="inlineStr">
        <is>
          <t>Lokal</t>
        </is>
      </c>
      <c r="U38" s="261" t="n">
        <v>80</v>
      </c>
      <c r="V38" s="86" t="inlineStr">
        <is>
          <t>pdf</t>
        </is>
      </c>
      <c r="W38" s="223" t="inlineStr">
        <is>
          <t>2.7 MB</t>
        </is>
      </c>
      <c r="X38" s="223" t="inlineStr">
        <is>
          <t>&lt;p&gt;Pengetahuan dasar mengenai material dibahas di dalam BAB I untuk mengetahui beberapa macam material yang tersedia di pasaran dengan kualitas yang bermacam-macam. Di BAB ini juga dibahas mengenai beberapa kompetitor skala nasional maupun lokal. Peluang bisnis yang tersedia dan ditawarkan oleh pabrikan besar maupun aplikator dijelaskan secara mendetail di BAB I untuk memberikan gambaran bagi pebisnis untuk mengambil keputusan lini bisnis mana yang sesuai dengan kemampuan.&lt;/p&gt;
 &lt;p&gt;BAB II membahas tentang bagaimana membangun bisnis konstruksi rangka atap baja ringan dan bagaimana memulai bisnis tersebut. BAB II ini merupakan konstrubusi dari seorang pengajar Ekonomi dan Bisnis di beberapa universitas untuk memberikan pencerahan bagi pebisnis terutama pebisnis pemula yang masih ragu-ragu dalam memulai suatu bisnis. Cara perhitungan keuntungan maupun kapan mencapai break event point (BEP) diterangkan dalam BAB II ini sekaligus diberikan contoh perhitungan sederhana yang tertera dalam Lampiran.&lt;/p&gt;
 &lt;p&gt;&amp;nbsp;&amp;nbsp;&amp;nbsp;&amp;nbsp;&amp;nbsp; Lampiran berisi mengenai contoh perhitungan bisnis dan juga daftar produsen-produsen baja ringan yang bisa dihubungi untuk memulai bisnis konstruksi rangka atap baja ringan.&lt;/p&gt;</t>
        </is>
      </c>
      <c r="Y38" s="262" t="n">
        <v>32500</v>
      </c>
      <c r="Z38" s="226" t="n"/>
      <c r="AA38" s="241">
        <f>Y47*Z47</f>
        <v/>
      </c>
      <c r="AB38" s="237" t="inlineStr">
        <is>
          <t>9684cd6e-4999-4f26-ba7b-f1cae950d21d</t>
        </is>
      </c>
    </row>
    <row r="39" ht="15" customHeight="1" s="283">
      <c r="A39" s="109" t="n">
        <v>39</v>
      </c>
      <c r="B39" s="222">
        <f>HYPERLINK("https://mocostore.moco.co.id/catalog/"&amp;AB48,"Klik Disini")</f>
        <v/>
      </c>
      <c r="C39" s="223" t="inlineStr">
        <is>
          <t>Membuat Toko Online Hanya Dalam 1 Jam Dengan Wordpress</t>
        </is>
      </c>
      <c r="D39" s="223" t="n"/>
      <c r="E39" s="223" t="inlineStr">
        <is>
          <t>Ahya Udin</t>
        </is>
      </c>
      <c r="F39" s="223" t="inlineStr">
        <is>
          <t>978-979-29-5282-7</t>
        </is>
      </c>
      <c r="G39" s="223" t="inlineStr">
        <is>
          <t>978-979-29-7922-0</t>
        </is>
      </c>
      <c r="H39" s="223" t="inlineStr">
        <is>
          <t>Pemograman</t>
        </is>
      </c>
      <c r="I39" s="258" t="inlineStr">
        <is>
          <t>Perguruan Tinggi</t>
        </is>
      </c>
      <c r="J39" s="186" t="inlineStr">
        <is>
          <t>009.05</t>
        </is>
      </c>
      <c r="K39" s="223" t="n"/>
      <c r="L39" s="223" t="n"/>
      <c r="M39" s="259" t="n"/>
      <c r="N39" s="263" t="inlineStr">
        <is>
          <t>Indonesia</t>
        </is>
      </c>
      <c r="O39" s="263" t="inlineStr">
        <is>
          <t>Tidak diketahui</t>
        </is>
      </c>
      <c r="P39" s="260" t="n">
        <v>2015</v>
      </c>
      <c r="Q39" s="260" t="n">
        <v>2018</v>
      </c>
      <c r="R39" s="223" t="inlineStr">
        <is>
          <t>Penerbit Andi</t>
        </is>
      </c>
      <c r="S39" s="223" t="inlineStr">
        <is>
          <t>Andi Offset CV</t>
        </is>
      </c>
      <c r="T39" s="223" t="inlineStr">
        <is>
          <t>Lokal</t>
        </is>
      </c>
      <c r="U39" s="261" t="n">
        <v>144</v>
      </c>
      <c r="V39" s="86" t="inlineStr">
        <is>
          <t>pdf</t>
        </is>
      </c>
      <c r="W39" s="223" t="inlineStr">
        <is>
          <t>7.3 MB</t>
        </is>
      </c>
      <c r="X39" s="223" t="inlineStr">
        <is>
          <t>&lt;p&gt;Menurut w3techs.com, WordPress merupakan CMS yang paling banyak digunakan di dunia. Hal ini menunjukkan banyaknya keunggulan dari WordPress. Selain sebagai CMS blogging, WordPress juga menyediakan fitur E-commerce. Oleh sebab itu, perpaduan antara fitur blogging yang mendukung SEO dan fitur E-commerce yang relatif mudah digunakan menjadi keunggulan sendiri dibandingkan CMS lainnya.&lt;/p&gt;
 &lt;p&gt;Buku &lt;em&gt;Membuat &lt;/em&gt;&lt;em&gt;Lapak&lt;/em&gt;&lt;em&gt; Online Hanya Dalam &lt;/em&gt;&lt;em&gt;Waktu &lt;/em&gt;&lt;em&gt;1 Jam Dengan WordPress&lt;/em&gt; ini menyajikan&amp;nbsp; penjelasan praktis dan sistematis dengan contoh kasus pembuatan lapak online fashion. Beberapa hal yang dibahas antara lain:&lt;/p&gt;
 &lt;ul&gt;
 &lt;li&gt;Alasan perlunya membuat website toko online sendiri dan tidak hanya bergantung kepada &amp;nbsp;&lt;em&gt;market&lt;/em&gt; &lt;em&gt;place&lt;/em&gt;.&lt;/li&gt;
 &lt;li&gt;Persiapan-persiapan yang perlu dilakukan sebelum membuat lapak online.&lt;/li&gt;
 &lt;li&gt;Menentukan aturan main (SOP).&lt;/li&gt;
 &lt;li&gt;Cara membeli domain dan hosting.&lt;/li&gt;
 &lt;li&gt;Cara menginstal WordPress dan plugin WooCommerce.&lt;/li&gt;
 &lt;li&gt;Menginstal tema untuk membuat tampilan yang menarik.&lt;/li&gt;
 &lt;li&gt;Menjadikan WooCommerce berbahasa Indonesia.&lt;/li&gt;
 &lt;li&gt;Pengaturan lapak online lebih lanjut.&lt;/li&gt;
 &lt;li&gt;Menambahkan widget yang diperlukan.&lt;/li&gt;
 &lt;/ul&gt;</t>
        </is>
      </c>
      <c r="Y39" s="262" t="n">
        <v>66000</v>
      </c>
      <c r="Z39" s="226" t="n"/>
      <c r="AA39" s="241">
        <f>Y48*Z48</f>
        <v/>
      </c>
      <c r="AB39" s="237" t="inlineStr">
        <is>
          <t>9d6d8be3-637f-4f1d-9405-241ebf4721d7</t>
        </is>
      </c>
    </row>
    <row r="40" ht="15" customHeight="1" s="283">
      <c r="A40" s="109" t="n">
        <v>42</v>
      </c>
      <c r="B40" s="222">
        <f>HYPERLINK("https://mocostore.moco.co.id/catalog/"&amp;AB51,"Klik Disini")</f>
        <v/>
      </c>
      <c r="C40" s="223" t="inlineStr">
        <is>
          <t>Osteoporosis - The Silent Disease</t>
        </is>
      </c>
      <c r="D40" s="223" t="n"/>
      <c r="E40" s="223" t="inlineStr">
        <is>
          <t>Andin Sefrina Dan Re! MediaService</t>
        </is>
      </c>
      <c r="F40" s="223" t="inlineStr">
        <is>
          <t>978-979-29-5236-0</t>
        </is>
      </c>
      <c r="G40" s="223" t="inlineStr">
        <is>
          <t>978-979-29-7926-8</t>
        </is>
      </c>
      <c r="H40" s="223" t="inlineStr">
        <is>
          <t>Kesehatan</t>
        </is>
      </c>
      <c r="I40" s="258" t="inlineStr">
        <is>
          <t>Perguruan Tinggi</t>
        </is>
      </c>
      <c r="J40" s="186" t="inlineStr">
        <is>
          <t>009.02</t>
        </is>
      </c>
      <c r="K40" s="223" t="n"/>
      <c r="L40" s="223" t="n"/>
      <c r="M40" s="259" t="n"/>
      <c r="N40" s="223" t="inlineStr">
        <is>
          <t>Indonesia</t>
        </is>
      </c>
      <c r="O40" s="223" t="inlineStr">
        <is>
          <t>Tidak diketahui</t>
        </is>
      </c>
      <c r="P40" s="260" t="n">
        <v>2015</v>
      </c>
      <c r="Q40" s="260" t="n">
        <v>2018</v>
      </c>
      <c r="R40" s="223" t="inlineStr">
        <is>
          <t>Rapha Publishing</t>
        </is>
      </c>
      <c r="S40" s="223" t="inlineStr">
        <is>
          <t>Andi Offset CV</t>
        </is>
      </c>
      <c r="T40" s="223" t="inlineStr">
        <is>
          <t>Lokal</t>
        </is>
      </c>
      <c r="U40" s="261" t="n">
        <v>120</v>
      </c>
      <c r="V40" s="86" t="inlineStr">
        <is>
          <t>pdf</t>
        </is>
      </c>
      <c r="W40" s="223" t="inlineStr">
        <is>
          <t>11.1 MB</t>
        </is>
      </c>
      <c r="X40" s="223" t="inlineStr">
        <is>
          <t>&lt;p&gt;Osteoporosis merupakan salah satu penyakit yang banyak dikenal orang, tetapi tidak banyak yang waspada terhadap penyakit tersebut. Hal ini dikarenakan osteoporosis adalah suatu jenis penyakit yang menyerangnya secara perlahan-lahan, sehingga tanda dan gejala klinisnya tidak langsung terlihat dan tidak dapat pula langsung dirasakan. Oleh karena itu, disebut dengan &lt;em&gt;silent disease&lt;/em&gt; atau penyakit yang diam-diam.&lt;/p&gt;
 &lt;p&gt;Buku ini disusun untuk meningkatkan kewaspadaan kita terhadap osteoporosis. Buku ini berisi tentang penjelasan struktur dan tulang tubuh manusia, mulai dari struktur, bentuk hingga yang dibutuhkan oleh tulang kita. Buku ini juga menjelaskan dengan lengkap tentang penyakit osteoporosis, mulai dari pengertian, gejala hingga mengapa kita dapat menderita osteoporosis?&lt;/p&gt;
 &lt;p&gt;Setelah menjelaskan tentang struktur tulang dan osteoporosis, selanjutnya dalam buku ini dijelaskan tentang pencegahan-pencegahan yang bisa kita lakukan untuk menghindari terjadinya osteoporosis. Tindakan pencegahan yang dapat dijelaskan dalam buku ini, yaitu gaya hidup sehat serta makanan dan minuman sehat pencegah osteoporosis.&lt;/p&gt;
 &lt;p&gt;Selain penjelasan lengkap, buku ini juga dilengkapi dengan gambar-gambar pendukung. Di samping itu, kebiasaan-kebiasan buruk yang dapat meningkatkan risiko osteoporosis juga dijelaskan dalam buku ini, dengan tujuan kita dapat menjauhi kebiasaan-kebiasaan tersebut. Pada akhirnya, dengan kehadiran buku ini, dapat menjadi salah satu referensi para pembacanya dalam menjalani hidup yang lebih sehat dan mencegah osteoporosis.&lt;/p&gt;
 &lt;p&gt;&amp;nbsp;&lt;/p&gt;</t>
        </is>
      </c>
      <c r="Y40" s="262" t="n">
        <v>86500</v>
      </c>
      <c r="Z40" s="226" t="n"/>
      <c r="AA40" s="241">
        <f>Y51*Z51</f>
        <v/>
      </c>
      <c r="AB40" s="237" t="inlineStr">
        <is>
          <t>a5442bf2-b747-43c7-8f27-583950e14c60</t>
        </is>
      </c>
    </row>
    <row r="41" ht="15" customHeight="1" s="283">
      <c r="A41" s="109" t="n">
        <v>43</v>
      </c>
      <c r="B41" s="222">
        <f>HYPERLINK("https://mocostore.moco.co.id/catalog/"&amp;AB52,"Klik Disini")</f>
        <v/>
      </c>
      <c r="C41" s="223" t="inlineStr">
        <is>
          <t>Teknik Rancang Bangun Robot</t>
        </is>
      </c>
      <c r="D41" s="223" t="n"/>
      <c r="E41" s="223" t="inlineStr">
        <is>
          <t>Andi Nalwan</t>
        </is>
      </c>
      <c r="F41" s="223" t="inlineStr">
        <is>
          <t>978-979-29-3097-9</t>
        </is>
      </c>
      <c r="G41" s="223" t="inlineStr">
        <is>
          <t>978-979-29-7925-1</t>
        </is>
      </c>
      <c r="H41" s="223" t="inlineStr">
        <is>
          <t>Pemograman</t>
        </is>
      </c>
      <c r="I41" s="258" t="inlineStr">
        <is>
          <t>Perguruan Tinggi</t>
        </is>
      </c>
      <c r="J41" s="186" t="inlineStr">
        <is>
          <t>009.05</t>
        </is>
      </c>
      <c r="K41" s="223" t="n"/>
      <c r="L41" s="223" t="n"/>
      <c r="M41" s="259" t="n"/>
      <c r="N41" s="223" t="inlineStr">
        <is>
          <t>Indonesia</t>
        </is>
      </c>
      <c r="O41" s="223" t="inlineStr">
        <is>
          <t>Tidak diketahui</t>
        </is>
      </c>
      <c r="P41" s="260" t="n">
        <v>2012</v>
      </c>
      <c r="Q41" s="260" t="n">
        <v>2018</v>
      </c>
      <c r="R41" s="223" t="inlineStr">
        <is>
          <t>Penerbit Andi</t>
        </is>
      </c>
      <c r="S41" s="223" t="inlineStr">
        <is>
          <t>Andi Offset CV</t>
        </is>
      </c>
      <c r="T41" s="223" t="inlineStr">
        <is>
          <t>Lokal</t>
        </is>
      </c>
      <c r="U41" s="261" t="n">
        <v>240</v>
      </c>
      <c r="V41" s="86" t="inlineStr">
        <is>
          <t>pdf</t>
        </is>
      </c>
      <c r="W41" s="223" t="inlineStr">
        <is>
          <t>14.8 MB</t>
        </is>
      </c>
      <c r="X41" s="223" t="inlineStr">
        <is>
          <t>&lt;p&gt;Dunia robot sekarang ini semakin berkembang. Namun sayang kit-kit robot untuk edukasi memiliki harga yang cukup tinggi sehingga hanya terjangkau oleh kalangan tertentu atau hanya dimiliki oleh lembaga pendidikan. Melalui buku ini, penulis berusaha menyajikan dasar-dasar robotika yang menggunakan bahan-bahan murah serta petunjuk pembuatan robot tersebut.&lt;/p&gt;
 &lt;p&gt;Buku ini membahas mulai dari sisi elektronika yang diawali dengan penjelasan komponen yang digunakan dan diagram skematiknya hingga ke sisi mekanik yang dibangun dengan bahan-bahan yang mudah diperoleh, serta pemrograman, baik pemrograman sintaksis maupun pemrograman visual yang lebih mudah dipahami.&lt;/p&gt;
 &lt;p&gt;Materi yang dibahas dalam buku ini melingkupi:&lt;/p&gt;
 &lt;p&gt;&amp;bull;&amp;nbsp;&amp;nbsp;&amp;nbsp;&amp;nbsp;&amp;nbsp;&amp;nbsp;&amp;nbsp;&amp;nbsp;&amp;nbsp;&amp;nbsp;&amp;nbsp;&amp;nbsp;&amp;nbsp;&amp;nbsp;&amp;nbsp;&amp;nbsp;&amp;nbsp;&amp;nbsp;&amp;nbsp;&amp;nbsp; Dasar Robotika&lt;/p&gt;
 &lt;p&gt;&amp;bull;&amp;nbsp;&amp;nbsp;&amp;nbsp;&amp;nbsp;&amp;nbsp;&amp;nbsp;&amp;nbsp;&amp;nbsp;&amp;nbsp;&amp;nbsp;&amp;nbsp;&amp;nbsp;&amp;nbsp;&amp;nbsp;&amp;nbsp;&amp;nbsp;&amp;nbsp;&amp;nbsp;&amp;nbsp;&amp;nbsp; Robot Penjejak Garis Sederhana&lt;/p&gt;
 &lt;p&gt;&amp;bull;&amp;nbsp;&amp;nbsp;&amp;nbsp;&amp;nbsp;&amp;nbsp;&amp;nbsp;&amp;nbsp;&amp;nbsp;&amp;nbsp;&amp;nbsp;&amp;nbsp;&amp;nbsp;&amp;nbsp;&amp;nbsp;&amp;nbsp;&amp;nbsp;&amp;nbsp;&amp;nbsp;&amp;nbsp;&amp;nbsp; Robot Target untuk Sasaran Tembak&lt;/p&gt;
 &lt;p&gt;&amp;bull;&amp;nbsp;&amp;nbsp;&amp;nbsp;&amp;nbsp;&amp;nbsp;&amp;nbsp;&amp;nbsp;&amp;nbsp;&amp;nbsp;&amp;nbsp;&amp;nbsp;&amp;nbsp;&amp;nbsp;&amp;nbsp;&amp;nbsp;&amp;nbsp;&amp;nbsp;&amp;nbsp;&amp;nbsp;&amp;nbsp; Robot Soccer Sederhana&lt;/p&gt;
 &lt;p&gt;&amp;bull;&amp;nbsp;&amp;nbsp;&amp;nbsp;&amp;nbsp;&amp;nbsp;&amp;nbsp;&amp;nbsp;&amp;nbsp;&amp;nbsp;&amp;nbsp;&amp;nbsp;&amp;nbsp;&amp;nbsp;&amp;nbsp;&amp;nbsp;&amp;nbsp;&amp;nbsp;&amp;nbsp;&amp;nbsp;&amp;nbsp; Robot Soccer dengan Remote Control Inframerah&lt;/p&gt;
 &lt;p&gt;&amp;bull;&amp;nbsp;&amp;nbsp;&amp;nbsp;&amp;nbsp;&amp;nbsp;&amp;nbsp;&amp;nbsp;&amp;nbsp;&amp;nbsp;&amp;nbsp;&amp;nbsp;&amp;nbsp;&amp;nbsp;&amp;nbsp;&amp;nbsp;&amp;nbsp;&amp;nbsp;&amp;nbsp;&amp;nbsp;&amp;nbsp; Robot Penghindar Halangan&lt;/p&gt;
 &lt;p&gt;&amp;bull;&amp;nbsp;&amp;nbsp;&amp;nbsp;&amp;nbsp;&amp;nbsp;&amp;nbsp;&amp;nbsp;&amp;nbsp;&amp;nbsp;&amp;nbsp;&amp;nbsp;&amp;nbsp;&amp;nbsp;&amp;nbsp;&amp;nbsp;&amp;nbsp;&amp;nbsp;&amp;nbsp;&amp;nbsp;&amp;nbsp; Robot Penghindar Halangan dengan Ultrasonik&lt;/p&gt;
 &lt;p&gt;&amp;bull;&amp;nbsp;&amp;nbsp;&amp;nbsp;&amp;nbsp;&amp;nbsp;&amp;nbsp;&amp;nbsp;&amp;nbsp;&amp;nbsp;&amp;nbsp;&amp;nbsp;&amp;nbsp;&amp;nbsp;&amp;nbsp;&amp;nbsp;&amp;nbsp;&amp;nbsp;&amp;nbsp;&amp;nbsp;&amp;nbsp; Robot Berkaki Enam yang Dikendalikan dengan Remote Control Inframerah&lt;/p&gt;
 &lt;p&gt;&amp;bull;&amp;nbsp;&amp;nbsp;&amp;nbsp;&amp;nbsp;&amp;nbsp;&amp;nbsp;&amp;nbsp;&amp;nbsp;&amp;nbsp;&amp;nbsp;&amp;nbsp;&amp;nbsp;&amp;nbsp;&amp;nbsp;&amp;nbsp;&amp;nbsp;&amp;nbsp;&amp;nbsp;&amp;nbsp;&amp;nbsp; Robot Cerdas Penjejak Garis&lt;/p&gt;
 &lt;p&gt;&amp;bull;&amp;nbsp;&amp;nbsp;&amp;nbsp;&amp;nbsp;&amp;nbsp;&amp;nbsp;&amp;nbsp;&amp;nbsp;&amp;nbsp;&amp;nbsp;&amp;nbsp;&amp;nbsp;&amp;nbsp;&amp;nbsp;&amp;nbsp;&amp;nbsp;&amp;nbsp;&amp;nbsp;&amp;nbsp;&amp;nbsp; Robot dengan Gerakan yang Terprogram oleh Parameter&lt;/p&gt;
 &lt;p&gt;&amp;bull;&amp;nbsp;&amp;nbsp;&amp;nbsp;&amp;nbsp;&amp;nbsp;&amp;nbsp;&amp;nbsp;&amp;nbsp;&amp;nbsp;&amp;nbsp;&amp;nbsp;&amp;nbsp;&amp;nbsp;&amp;nbsp;&amp;nbsp;&amp;nbsp;&amp;nbsp;&amp;nbsp;&amp;nbsp;&amp;nbsp; Robot yang Dikendalikan dengan Bluetooth&lt;/p&gt;
 &lt;ul&gt;
 &lt;li&gt;Robot Cerdas yang Dikendalikan dengan Remote Control&lt;/li&gt;
 &lt;/ul&gt;</t>
        </is>
      </c>
      <c r="Y41" s="262" t="n">
        <v>68000</v>
      </c>
      <c r="Z41" s="226" t="n"/>
      <c r="AA41" s="241">
        <f>Y52*Z52</f>
        <v/>
      </c>
      <c r="AB41" s="237" t="inlineStr">
        <is>
          <t>6ea0c8b3-6702-41ec-9e02-eba646f35a1e</t>
        </is>
      </c>
    </row>
    <row r="42" ht="15" customHeight="1" s="283">
      <c r="A42" s="109" t="n">
        <v>44</v>
      </c>
      <c r="B42" s="222">
        <f>HYPERLINK("https://mocostore.moco.co.id/catalog/"&amp;AB53,"Klik Disini")</f>
        <v/>
      </c>
      <c r="C42" s="223" t="inlineStr">
        <is>
          <t>Trik Ajaib Merancang Desain Rumah Menggunakan ArchiCAD dan 3ds Max</t>
        </is>
      </c>
      <c r="D42" s="223" t="n"/>
      <c r="E42" s="223" t="inlineStr">
        <is>
          <t>Anditya &amp; M. Syukri Tanjung</t>
        </is>
      </c>
      <c r="F42" s="223" t="inlineStr">
        <is>
          <t>978-979-29-5080-9</t>
        </is>
      </c>
      <c r="G42" s="223" t="inlineStr">
        <is>
          <t>978-979-29-7927-5</t>
        </is>
      </c>
      <c r="H42" s="223" t="inlineStr">
        <is>
          <t>Arsitektur</t>
        </is>
      </c>
      <c r="I42" s="258" t="inlineStr">
        <is>
          <t>Perguruan Tinggi</t>
        </is>
      </c>
      <c r="J42" s="186" t="inlineStr">
        <is>
          <t>009.04</t>
        </is>
      </c>
      <c r="K42" s="264" t="n"/>
      <c r="L42" s="264" t="n"/>
      <c r="M42" s="259" t="n"/>
      <c r="N42" s="223" t="inlineStr">
        <is>
          <t>Indonesia</t>
        </is>
      </c>
      <c r="O42" s="223" t="inlineStr">
        <is>
          <t>Tidak diketahui</t>
        </is>
      </c>
      <c r="P42" s="260" t="n">
        <v>2015</v>
      </c>
      <c r="Q42" s="260" t="n">
        <v>2018</v>
      </c>
      <c r="R42" s="223" t="inlineStr">
        <is>
          <t>Penerbit Andi</t>
        </is>
      </c>
      <c r="S42" s="223" t="inlineStr">
        <is>
          <t>Andi Offset CV</t>
        </is>
      </c>
      <c r="T42" s="223" t="inlineStr">
        <is>
          <t>Lokal</t>
        </is>
      </c>
      <c r="U42" s="261" t="n">
        <v>192</v>
      </c>
      <c r="V42" s="86" t="inlineStr">
        <is>
          <t>pdf</t>
        </is>
      </c>
      <c r="W42" s="223" t="inlineStr">
        <is>
          <t>13.8 MB</t>
        </is>
      </c>
      <c r="X42" s="223" t="inlineStr">
        <is>
          <t>&lt;p&gt;Buku ini menghadirkan tidak hanya 1 program, melainkan dua sekaligus bernama ArchiCAD dan 3Ds Max yang akan mengubah cara pandang anda tentang membuat gambar 3 dimensi rumah, ya masing-masing program ini menawarkan kemudahan dan kecepatan dalam mengeksekusi desain rumah ke dalam bentuk 3 dimensi.&lt;/p&gt;</t>
        </is>
      </c>
      <c r="Y42" s="262" t="n">
        <v>66000</v>
      </c>
      <c r="Z42" s="226" t="n"/>
      <c r="AA42" s="241">
        <f>Y53*Z53</f>
        <v/>
      </c>
      <c r="AB42" s="237" t="inlineStr">
        <is>
          <t>5bb7b18a-3620-4b91-9f6e-b55b64c55acd</t>
        </is>
      </c>
    </row>
    <row r="43" ht="15" customHeight="1" s="283">
      <c r="A43" s="109" t="n">
        <v>45</v>
      </c>
      <c r="B43" s="222">
        <f>HYPERLINK("https://mocostore.moco.co.id/catalog/"&amp;AB54,"Klik Disini")</f>
        <v/>
      </c>
      <c r="C43" s="223" t="inlineStr">
        <is>
          <t>101 Great Tips for a Salesperson</t>
        </is>
      </c>
      <c r="D43" s="223" t="n"/>
      <c r="E43" s="223" t="inlineStr">
        <is>
          <t>Ari Kurnia &amp; Indiscript</t>
        </is>
      </c>
      <c r="F43" s="223" t="inlineStr">
        <is>
          <t>978-979-29-4441-9</t>
        </is>
      </c>
      <c r="G43" s="223" t="inlineStr">
        <is>
          <t>978-979-29-7935-0</t>
        </is>
      </c>
      <c r="H43" s="223" t="inlineStr">
        <is>
          <t>Bisnis &amp; Ekonomi</t>
        </is>
      </c>
      <c r="I43" s="258" t="inlineStr">
        <is>
          <t>Perguruan Tinggi</t>
        </is>
      </c>
      <c r="J43" s="186" t="inlineStr">
        <is>
          <t>009.25</t>
        </is>
      </c>
      <c r="K43" s="264" t="n"/>
      <c r="L43" s="264" t="n"/>
      <c r="M43" s="259" t="n"/>
      <c r="N43" s="223" t="inlineStr">
        <is>
          <t>Indonesia</t>
        </is>
      </c>
      <c r="O43" s="223" t="inlineStr">
        <is>
          <t>Tidak diketahui</t>
        </is>
      </c>
      <c r="P43" s="260" t="n">
        <v>2014</v>
      </c>
      <c r="Q43" s="260" t="n">
        <v>2018</v>
      </c>
      <c r="R43" s="223" t="inlineStr">
        <is>
          <t>Penerbit Andi</t>
        </is>
      </c>
      <c r="S43" s="223" t="inlineStr">
        <is>
          <t>Andi Offset CV</t>
        </is>
      </c>
      <c r="T43" s="223" t="inlineStr">
        <is>
          <t>Lokal</t>
        </is>
      </c>
      <c r="U43" s="261" t="n">
        <v>240</v>
      </c>
      <c r="V43" s="86" t="inlineStr">
        <is>
          <t>pdf</t>
        </is>
      </c>
      <c r="W43" s="223" t="inlineStr">
        <is>
          <t>3.0 MB</t>
        </is>
      </c>
      <c r="X43" s="223" t="inlineStr">
        <is>
          <t>&lt;p&gt;Posisi sales person kerap dipandang sebagai posisi yang menakutkan bagi sebagian orang karena tantangannya yang tinggi untuk mengubah prospek menjadi konsumen yang loyal. Akan tetapi, sales person sebenarnya adalah sebuah profesi yang menempa mental, melatih negosiasi, memahami karakter dan melihat sisi positif produk agar dapat dipasarkan sesuai target. Dan hasilnya, ketika berhasil mengukir prestasi sebagai sales person maka akan dapat menguasai bidang lain dengan lebih mudah.&amp;nbsp;&lt;br /&gt;
 Kiranya, buku ini bisa menuntun untuk menjadi seorang sales person yang andal, elegan, dan mencapai target bahkan melampauinya. Dengan nara sumber Indari Mastuti, seorang pebisnis andal dengan sederet prestasi nasional, diharapkan pesan-pesannya dapat ditangkap dan diaplikasikan dalam praktik nyata. Menjadi sales person, why not?&lt;/p&gt;</t>
        </is>
      </c>
      <c r="Y43" s="262" t="n">
        <v>66000</v>
      </c>
      <c r="Z43" s="226" t="n"/>
      <c r="AA43" s="241">
        <f>Y54*Z54</f>
        <v/>
      </c>
      <c r="AB43" s="237" t="inlineStr">
        <is>
          <t>e908766c-66d0-473b-95ba-4640125c843d</t>
        </is>
      </c>
    </row>
    <row r="44" ht="15" customHeight="1" s="283">
      <c r="A44" s="109" t="n">
        <v>47</v>
      </c>
      <c r="B44" s="222">
        <f>HYPERLINK("https://mocostore.moco.co.id/catalog/"&amp;AB56,"Klik Disini")</f>
        <v/>
      </c>
      <c r="C44" s="223" t="inlineStr">
        <is>
          <t>LiveCoding! - 9 Aplikasi Android Buatan Sendiri</t>
        </is>
      </c>
      <c r="D44" s="223" t="n"/>
      <c r="E44" s="223" t="inlineStr">
        <is>
          <t>Arif Akbarul Huda, S.Si</t>
        </is>
      </c>
      <c r="F44" s="223" t="inlineStr">
        <is>
          <t>978-979-29-2156-4</t>
        </is>
      </c>
      <c r="G44" s="223" t="inlineStr">
        <is>
          <t>978-979-29-7938-1</t>
        </is>
      </c>
      <c r="H44" s="223" t="inlineStr">
        <is>
          <t>Pemograman</t>
        </is>
      </c>
      <c r="I44" s="258" t="inlineStr">
        <is>
          <t>Perguruan Tinggi</t>
        </is>
      </c>
      <c r="J44" s="186" t="inlineStr">
        <is>
          <t>009.05</t>
        </is>
      </c>
      <c r="K44" s="264" t="n"/>
      <c r="L44" s="264" t="n"/>
      <c r="M44" s="259" t="n"/>
      <c r="N44" s="223" t="inlineStr">
        <is>
          <t>Indonesia</t>
        </is>
      </c>
      <c r="O44" s="223" t="inlineStr">
        <is>
          <t>Tidak diketahui</t>
        </is>
      </c>
      <c r="P44" s="260" t="n">
        <v>2012</v>
      </c>
      <c r="Q44" s="260" t="n">
        <v>2018</v>
      </c>
      <c r="R44" s="223" t="inlineStr">
        <is>
          <t>Penerbit Andi</t>
        </is>
      </c>
      <c r="S44" s="223" t="inlineStr">
        <is>
          <t>Andi Offset CV</t>
        </is>
      </c>
      <c r="T44" s="223" t="inlineStr">
        <is>
          <t>Lokal</t>
        </is>
      </c>
      <c r="U44" s="261" t="n">
        <v>200</v>
      </c>
      <c r="V44" s="86" t="inlineStr">
        <is>
          <t>pdf</t>
        </is>
      </c>
      <c r="W44" s="223" t="inlineStr">
        <is>
          <t>7.7 MB</t>
        </is>
      </c>
      <c r="X44" s="223" t="inlineStr">
        <is>
          <t>&lt;p&gt;Membuat aplikasi android sendiri ternyata tidak serumit yang dibayangkan. Melalui buku ini, apabila pembaca belum paham soal pemrograman java-pun bisa membuat aplikasi android. Sambil berjalan, pelan namun pasti, dengan sendirinya Anda akan paham konsep pemrograman berorientasi objek JAVA asalkan gigih berlatih.&lt;/p&gt;
 &lt;p&gt;Buku &amp;ldquo;&lt;em&gt;LiveCoding! &lt;/em&gt;9 Aplikasi Android buatan Sendiri&amp;rdquo; merupakan seri kedua dari buku sebelumnya yaitu &amp;ldquo;24JAM!! Pintar Pemrograman Android&amp;rdquo;. Buku ditulis oleh seorang praktisi pengembang aplikasi android sehingga penyampaian materi pada setiap bab disuguhkan dengan bahasa yang mudah dimengerti. Materi setiap bab dalam buku ini berbasis pada kasus, sehingga setiap bab akan menghasilkan sebuah aplikasi. Pembaca dapat memahami dengan cepat konsep-konsep dasar android karena langsung diterapkan dalam aplikasi yang sederhana. Contoh-contoh kasus dalam buku ini adalah sebagai berikut.&lt;/p&gt;
 &lt;ul&gt;
 &lt;li&gt;Aplikasi Kalkulator Sederhana&lt;/li&gt;
 &lt;li&gt;Aplikasi Guitar Tuner&lt;/li&gt;
 &lt;li&gt;Alarm Sederhana&lt;/li&gt;
 &lt;li&gt;Kamus Android&lt;/li&gt;
 &lt;li&gt;Menu Restoran Digital&lt;/li&gt;
 &lt;li&gt;Aplikasi Sms Auto Replay&lt;/li&gt;
 &lt;li&gt;Google Map Apis V2&lt;/li&gt;
 &lt;li&gt;Twitter Integration&lt;/li&gt;
 &lt;/ul&gt;
 &lt;p&gt;Bagi Anda yang sedang baru ingin belajar, menyusun tugas akhir ataupun sedang mengembangkan aplikasi untuk perusahaan, materi-materi dalam buku ini 95% bermanfaat dan dapat di implementasikan kedalam project Anda.&amp;nbsp;&lt;/p&gt;
 &lt;p&gt;*Bonus pada buku fisik (CD, voucher, pembatas buku) tidak disertakan dalam buku digital (e-book)&lt;/p&gt;</t>
        </is>
      </c>
      <c r="Y44" s="262" t="n">
        <v>81000</v>
      </c>
      <c r="Z44" s="226" t="n"/>
      <c r="AA44" s="241">
        <f>Y56*Z56</f>
        <v/>
      </c>
      <c r="AB44" s="237" t="inlineStr">
        <is>
          <t>7244725b-ad2b-4bb9-ad99-783a29f7227f</t>
        </is>
      </c>
    </row>
    <row r="45" ht="15" customHeight="1" s="283">
      <c r="A45" s="109" t="n">
        <v>48</v>
      </c>
      <c r="B45" s="222">
        <f>HYPERLINK("https://mocostore.moco.co.id/catalog/"&amp;AB57,"Klik Disini")</f>
        <v/>
      </c>
      <c r="C45" s="223" t="inlineStr">
        <is>
          <t>Super Tourismpreneur â€“ A - Z Inspirasi Bisnis dan Mengelola Bisnis Pariwisata</t>
        </is>
      </c>
      <c r="D45" s="223" t="n"/>
      <c r="E45" s="223" t="inlineStr">
        <is>
          <t>Arini Tathagati dan Indscript</t>
        </is>
      </c>
      <c r="F45" s="223" t="inlineStr">
        <is>
          <t>978-979-29-5201-8</t>
        </is>
      </c>
      <c r="G45" s="223" t="inlineStr">
        <is>
          <t>978-979-29-7939-8</t>
        </is>
      </c>
      <c r="H45" s="223" t="inlineStr">
        <is>
          <t>Pariwisata</t>
        </is>
      </c>
      <c r="I45" s="258" t="inlineStr">
        <is>
          <t>Perguruan Tinggi</t>
        </is>
      </c>
      <c r="J45" s="186" t="inlineStr">
        <is>
          <t>009.17</t>
        </is>
      </c>
      <c r="K45" s="264" t="inlineStr">
        <is>
          <t>Tidak Tersedia</t>
        </is>
      </c>
      <c r="L45" s="264" t="n"/>
      <c r="M45" s="259" t="inlineStr">
        <is>
          <t>Tidak Tersedia</t>
        </is>
      </c>
      <c r="N45" s="223" t="inlineStr">
        <is>
          <t>Indonesia</t>
        </is>
      </c>
      <c r="O45" s="223" t="inlineStr">
        <is>
          <t>Bukan fiksi</t>
        </is>
      </c>
      <c r="P45" s="260" t="n">
        <v>2015</v>
      </c>
      <c r="Q45" s="260" t="n">
        <v>2019</v>
      </c>
      <c r="R45" s="223" t="inlineStr">
        <is>
          <t>Penerbit Andi</t>
        </is>
      </c>
      <c r="S45" s="223" t="inlineStr">
        <is>
          <t>Andi Offset CV</t>
        </is>
      </c>
      <c r="T45" s="223" t="inlineStr">
        <is>
          <t>Lokal</t>
        </is>
      </c>
      <c r="U45" s="261" t="n">
        <v>128</v>
      </c>
      <c r="V45" s="86" t="inlineStr">
        <is>
          <t>pdf</t>
        </is>
      </c>
      <c r="W45" s="223" t="inlineStr">
        <is>
          <t>4.3 MB</t>
        </is>
      </c>
      <c r="X45" s="223" t="inlineStr">
        <is>
          <t>&lt;p&gt;Buku Super Tourismpreneurship ini ditulis untuk para entrepreneur yan tertarik menjalankan usahadi bidang pariwisata. Di salam buku ini, tertuang banyak ide-ide tourism business yang bisa menjadi inspirasi untuk dikembangkan menjadi usaha yang cukup menjanjikan. Tak hanya sebatas ide, buku ini juga memuat berbagai cara bagaimana memulai dan mengelola bisnis tourism yang asyik tak ada matinya dengan modal minim tapi untung besar!&lt;/p&gt;</t>
        </is>
      </c>
      <c r="Y45" s="262" t="n">
        <v>92000</v>
      </c>
      <c r="Z45" s="226" t="n"/>
      <c r="AA45" s="241">
        <f>Y57*Z57</f>
        <v/>
      </c>
      <c r="AB45" s="237" t="inlineStr">
        <is>
          <t>7ff3df69-cab7-4d79-9ff7-7f67e1b87a7e</t>
        </is>
      </c>
    </row>
    <row r="46" ht="15" customHeight="1" s="283">
      <c r="A46" s="109" t="n">
        <v>49</v>
      </c>
      <c r="B46" s="222">
        <f>HYPERLINK("https://mocostore.moco.co.id/catalog/"&amp;AB58,"Klik Disini")</f>
        <v/>
      </c>
      <c r="C46" s="223" t="inlineStr">
        <is>
          <t>MYOB V.18 â€“ Penyelesaian Kasus Pendekatan Bukti Transaksi</t>
        </is>
      </c>
      <c r="D46" s="223" t="n"/>
      <c r="E46" s="223" t="inlineStr">
        <is>
          <t>Arvian Triantoro &amp; Ryan Bastian Saputra</t>
        </is>
      </c>
      <c r="F46" s="223" t="inlineStr">
        <is>
          <t>978-979-29-3162-4</t>
        </is>
      </c>
      <c r="G46" s="223" t="inlineStr">
        <is>
          <t>978-979-29-7940-4</t>
        </is>
      </c>
      <c r="H46" s="223" t="inlineStr">
        <is>
          <t>Komputer &amp; Internet</t>
        </is>
      </c>
      <c r="I46" s="258" t="inlineStr">
        <is>
          <t>Perguruan Tinggi</t>
        </is>
      </c>
      <c r="J46" s="186" t="inlineStr">
        <is>
          <t>009.05</t>
        </is>
      </c>
      <c r="K46" s="223" t="n"/>
      <c r="L46" s="223" t="n"/>
      <c r="M46" s="259" t="n"/>
      <c r="N46" s="223" t="inlineStr">
        <is>
          <t>Indonesia</t>
        </is>
      </c>
      <c r="O46" s="223" t="inlineStr">
        <is>
          <t>Tidak diketahui</t>
        </is>
      </c>
      <c r="P46" s="260" t="n">
        <v>2012</v>
      </c>
      <c r="Q46" s="260" t="n">
        <v>2018</v>
      </c>
      <c r="R46" s="223" t="inlineStr">
        <is>
          <t>Penerbit Andi</t>
        </is>
      </c>
      <c r="S46" s="223" t="inlineStr">
        <is>
          <t>Andi Offset CV</t>
        </is>
      </c>
      <c r="T46" s="223" t="inlineStr">
        <is>
          <t>Lokal</t>
        </is>
      </c>
      <c r="U46" s="261" t="n">
        <v>224</v>
      </c>
      <c r="V46" s="86" t="inlineStr">
        <is>
          <t>pdf</t>
        </is>
      </c>
      <c r="W46" s="223" t="inlineStr">
        <is>
          <t>15.8 MB</t>
        </is>
      </c>
      <c r="X46" s="223" t="inlineStr">
        <is>
          <t>&lt;p&gt;Buku &amp;ldquo;Myob V.18, Penyelesaian Kasus Pendekatan Bukti Transaksi&amp;rdquo; ini disusun untuk menyelesaikan kasus akuntansi terutama penyajian dan pelaporan keuangan secara efektif dan efisien. Pendekatan bukti transaksi digunakan sebagai upaya agar buku ini mendekati kegiatan dan permasalahan akuntansi secara nyata.&lt;/p&gt;
 &lt;p&gt;Penulisan yang dilakukan oleh akademik dan dibantu oleh tenaga profesional di lapangan memberikan gambaran yang lebih komprehensif bagaimana software akuntansi MYOB dapat menjadi solusi yang praktis dalam penyelesaian kasus akuntansi. Di samping itu, buku ini juga dapat menjadi pegangan para mahasiswa yang mengontrak mata kuliah Komputerisasi Akuntansi, agar ada persamaan persepsi berkaitan dengan penggunaan program MYOB untuk menyusun laporan keuangan. Buku ini juga dapat digunakan oleh para praktisi perusahaan sehingga memudahkan mereka melakukan proses pembukuan akuntansi terkomputerisasi.&lt;/p&gt;</t>
        </is>
      </c>
      <c r="Y46" s="262" t="n">
        <v>60000</v>
      </c>
      <c r="Z46" s="226" t="n"/>
      <c r="AA46" s="241">
        <f>Y58*Z58</f>
        <v/>
      </c>
      <c r="AB46" s="237" t="inlineStr">
        <is>
          <t>d9d6c5bd-9e14-404c-bb13-c760087e7d38</t>
        </is>
      </c>
    </row>
    <row r="47" ht="15" customHeight="1" s="283">
      <c r="A47" s="109" t="n">
        <v>50</v>
      </c>
      <c r="B47" s="222">
        <f>HYPERLINK("https://mocostore.moco.co.id/catalog/"&amp;AB59,"Klik Disini")</f>
        <v/>
      </c>
      <c r="C47" s="223" t="inlineStr">
        <is>
          <t>Lurik â€“ Pesona, Ragam &amp; Filosofi</t>
        </is>
      </c>
      <c r="D47" s="223" t="n"/>
      <c r="E47" s="223" t="inlineStr">
        <is>
          <t>Asti Musman</t>
        </is>
      </c>
      <c r="F47" s="223" t="inlineStr">
        <is>
          <t>978-979-29-5104-2</t>
        </is>
      </c>
      <c r="G47" s="223" t="inlineStr">
        <is>
          <t>978-979-29-7941-1</t>
        </is>
      </c>
      <c r="H47" s="223" t="inlineStr">
        <is>
          <t>Bisnis-Investasi</t>
        </is>
      </c>
      <c r="I47" s="258" t="inlineStr">
        <is>
          <t>Perguruan Tinggi</t>
        </is>
      </c>
      <c r="J47" s="186" t="inlineStr">
        <is>
          <t>009.25</t>
        </is>
      </c>
      <c r="K47" s="264" t="inlineStr">
        <is>
          <t>Tidak Tersedia</t>
        </is>
      </c>
      <c r="L47" s="264" t="n"/>
      <c r="M47" s="259" t="inlineStr">
        <is>
          <t>Tidak Tersedia</t>
        </is>
      </c>
      <c r="N47" s="223" t="inlineStr">
        <is>
          <t>Indonesia</t>
        </is>
      </c>
      <c r="O47" s="223" t="inlineStr">
        <is>
          <t>Tidak diketahui</t>
        </is>
      </c>
      <c r="P47" s="260" t="n">
        <v>2015</v>
      </c>
      <c r="Q47" s="260" t="n">
        <v>2018</v>
      </c>
      <c r="R47" s="223" t="inlineStr">
        <is>
          <t>Penerbit Andi</t>
        </is>
      </c>
      <c r="S47" s="223" t="inlineStr">
        <is>
          <t>Andi Offset CV</t>
        </is>
      </c>
      <c r="T47" s="223" t="inlineStr">
        <is>
          <t>Lokal</t>
        </is>
      </c>
      <c r="U47" s="261" t="n">
        <v>192</v>
      </c>
      <c r="V47" s="86" t="inlineStr">
        <is>
          <t>pdf</t>
        </is>
      </c>
      <c r="W47" s="223" t="inlineStr">
        <is>
          <t>7.7 MB</t>
        </is>
      </c>
      <c r="X47" s="223" t="inlineStr">
        <is>
          <t>&lt;p&gt;Lurik sudah dikenal berabad-abad lalu di Jawa. Keterangan tertua mengenai lurik terdapat dalam prasasti Polengan II tahun 877 M diterbitkan Rakai Kayuwangi &amp;nbsp;yang memerintah kerajaan Mataram Hindu (851-882 M). &amp;nbsp;Dalam prasasti itu disebutkan winaih kain halang pakan welah 1. Kata halang pakan yang dimaksud adalah pakan malang yaitu garis-garis melintang pada kain lurik. &amp;nbsp;&lt;br /&gt;
 Kata lurik berasal dari akar kata rik yang artinya garis atau parit yang dimaknai sebagai pagar pelindung bagi pemakainya. Di &amp;nbsp;masa lalu kain lurik dipakai hampir oleh semua orang, sebagai busana sehari-hari. Untuk wanita dibuat kebaya, selendang, dan jarik (kain untuk bawahan). Untuk pria, dibuat baju, yang disebut beskap (Solo), atau surjan (Yogyakarta). Selain itu, lurik juga dibuat selendang atau jarik gendong. &amp;nbsp;&lt;br /&gt;
 Warna lurikpun memiliki makna yang mendalam tentang perenungan hidup, bukan sekadar warna estetika fashion. Misalnya, warna lurik yang mendekati abu-abu melambangkan kasih sayang dan restu raja terhadap prajurit seperti abu yang tidak dapat dibakar api.&lt;br /&gt;
 Buku ini menuturkan secara lengkap, mulai dari sejarah &amp;nbsp;pertenunan di Indonesia, makna filosofis corak-corak lurik, pembuatan lurik, hingga wisata tenun dan lurik. Buku ini juga berisi pengalaman penulis dalam menelusuri jejak lurik di beberapa tempat yang sejak dulu aktif membuat lurik seperti desa Pengkol, Sleman dan desa Betakan, Moyudan, Sleman. Termasuk juga Boro, Kulonprogo; Jati Sarono, Nanggulan; Klaten; Delanggu; Pedan; Cawas; Jepara; dan Tuban.&amp;nbsp;&lt;br /&gt;
 &amp;nbsp;&lt;/p&gt;</t>
        </is>
      </c>
      <c r="Y47" s="262" t="n">
        <v>132500</v>
      </c>
      <c r="Z47" s="226" t="n"/>
      <c r="AA47" s="241">
        <f>Y59*Z59</f>
        <v/>
      </c>
      <c r="AB47" s="237" t="inlineStr">
        <is>
          <t>c8412212-8ac9-47e7-a3ef-7ce6849b2c3e</t>
        </is>
      </c>
    </row>
    <row r="48" ht="15" customHeight="1" s="283">
      <c r="A48" s="109" t="n">
        <v>53</v>
      </c>
      <c r="B48" s="222">
        <f>HYPERLINK("https://mocostore.moco.co.id/catalog/"&amp;AB62,"Klik Disini")</f>
        <v/>
      </c>
      <c r="C48" s="223" t="inlineStr">
        <is>
          <t>Membuat Rigging Karakter dan Animasi di Adobe After Effects</t>
        </is>
      </c>
      <c r="D48" s="223" t="n"/>
      <c r="E48" s="223" t="inlineStr">
        <is>
          <t>Atep M</t>
        </is>
      </c>
      <c r="F48" s="223" t="inlineStr">
        <is>
          <t>978-979-29-4714-4</t>
        </is>
      </c>
      <c r="G48" s="223" t="inlineStr">
        <is>
          <t>978-979-29-7942-8</t>
        </is>
      </c>
      <c r="H48" s="223" t="inlineStr">
        <is>
          <t>Desain Grafis &amp; Multimedia</t>
        </is>
      </c>
      <c r="I48" s="258" t="inlineStr">
        <is>
          <t>Perguruan Tinggi</t>
        </is>
      </c>
      <c r="J48" s="186" t="inlineStr">
        <is>
          <t>009.05</t>
        </is>
      </c>
      <c r="K48" s="264" t="n"/>
      <c r="L48" s="264" t="n"/>
      <c r="M48" s="259" t="n"/>
      <c r="N48" s="223" t="inlineStr">
        <is>
          <t>Indonesia</t>
        </is>
      </c>
      <c r="O48" s="223" t="inlineStr">
        <is>
          <t>Tidak diketahui</t>
        </is>
      </c>
      <c r="P48" s="260" t="n">
        <v>2014</v>
      </c>
      <c r="Q48" s="260" t="n">
        <v>2018</v>
      </c>
      <c r="R48" s="223" t="inlineStr">
        <is>
          <t>Penerbit Andi</t>
        </is>
      </c>
      <c r="S48" s="223" t="inlineStr">
        <is>
          <t>Andi Offset CV</t>
        </is>
      </c>
      <c r="T48" s="223" t="inlineStr">
        <is>
          <t>Lokal</t>
        </is>
      </c>
      <c r="U48" s="261" t="n">
        <v>112</v>
      </c>
      <c r="V48" s="86" t="inlineStr">
        <is>
          <t>pdf</t>
        </is>
      </c>
      <c r="W48" s="223" t="inlineStr">
        <is>
          <t>10.3 MB</t>
        </is>
      </c>
      <c r="X48" s="223" t="inlineStr">
        <is>
          <t>&lt;p&gt;Buku &amp;ldquo;Membuat Rigging Karakter dan Animasi di Adobe After Effects&amp;rdquo; &amp;rdquo;merupakan tutorial animasi tentang pembuatan animasi kartun yang sangat dibutuhkan masyarakat.&lt;/p&gt;
 &lt;p&gt;Buku ini ditujukan untuk Anda yang sudah mengenal software Adobe Flash dan After Effects. Dalam buku ini akan dijelaskan bagaimana cara membuat rig (tulang) dan menganimasikan karakter&amp;nbsp;&amp;nbsp; menggunakan Adobe After Effects&lt;/p&gt;
 &lt;p&gt;Adobe After Effects secara umum merupakan software program komposisi dan bukan software program pembuat karakter animasi namun dengan trik dan plugin tanpa berbayar Duik Tool dapat menghasilkan animasi dinamis dan cepat dengan menggunakan teknik Inverse Kinematic. Jika Anda baru memulai dalam membuat karakter animasi dinamis di Adobe After Effects maka inilah saatnya Anda menggunakan plugin DUIK Tool. DUIK merupakan plugin yang hebat, script yang menakjubkan dalam membuat rig (tulang )dari karakter animasi sehingga mempermudah dalam proses animasi.&lt;/p&gt;
 &lt;p&gt;Buku ini menggunakan software Adobe Flash dan After Effects CC akan tetapi Penulis juga menyediakan proyek kerjanya yang berada didalam CD menggunakan Adobe Flash dan After Effects CS4 sehingga bisa digunakan untuk pengguna Adobe Flash dan After Effects CS4, CS5, CS6, CC.&lt;/p&gt;
 &lt;p&gt;*Bonus pada buku fisik (CD, voucher, pembatas buku) tidak disertakan dalam buku digital (e-book)&lt;/p&gt;</t>
        </is>
      </c>
      <c r="Y48" s="262" t="n">
        <v>52000</v>
      </c>
      <c r="Z48" s="226" t="n"/>
      <c r="AA48" s="241">
        <f>Y62*Z62</f>
        <v/>
      </c>
      <c r="AB48" s="237" t="inlineStr">
        <is>
          <t>eca7760d-6601-4aaa-9ef9-18ef620af508</t>
        </is>
      </c>
    </row>
    <row r="49" ht="15" customHeight="1" s="283">
      <c r="A49" s="109" t="n">
        <v>54</v>
      </c>
      <c r="B49" s="222">
        <f>HYPERLINK("https://mocostore.moco.co.id/catalog/"&amp;AB63,"Klik Disini")</f>
        <v/>
      </c>
      <c r="C49" s="223" t="inlineStr">
        <is>
          <t>Cerdas Asuransi â€“ Investasi Proteksi</t>
        </is>
      </c>
      <c r="D49" s="223" t="n"/>
      <c r="E49" s="223" t="inlineStr">
        <is>
          <t>Budi Untung</t>
        </is>
      </c>
      <c r="F49" s="223" t="inlineStr">
        <is>
          <t>978-979-29-5217-9</t>
        </is>
      </c>
      <c r="G49" s="223" t="inlineStr">
        <is>
          <t>978-979-29-7953-4</t>
        </is>
      </c>
      <c r="H49" s="223" t="inlineStr">
        <is>
          <t>Bisnis-Investasi</t>
        </is>
      </c>
      <c r="I49" s="258" t="inlineStr">
        <is>
          <t>Perguruan Tinggi</t>
        </is>
      </c>
      <c r="J49" s="186" t="inlineStr">
        <is>
          <t>009.25</t>
        </is>
      </c>
      <c r="K49" s="264" t="n"/>
      <c r="L49" s="264" t="n"/>
      <c r="M49" s="259" t="n"/>
      <c r="N49" s="223" t="inlineStr">
        <is>
          <t>Indonesia</t>
        </is>
      </c>
      <c r="O49" s="223" t="inlineStr">
        <is>
          <t>Tidak diketahui</t>
        </is>
      </c>
      <c r="P49" s="260" t="n">
        <v>2015</v>
      </c>
      <c r="Q49" s="260" t="n">
        <v>2018</v>
      </c>
      <c r="R49" s="223" t="inlineStr">
        <is>
          <t>Penerbit Andi</t>
        </is>
      </c>
      <c r="S49" s="223" t="inlineStr">
        <is>
          <t>Andi Offset CV</t>
        </is>
      </c>
      <c r="T49" s="223" t="inlineStr">
        <is>
          <t>Lokal</t>
        </is>
      </c>
      <c r="U49" s="261" t="n">
        <v>144</v>
      </c>
      <c r="V49" s="86" t="inlineStr">
        <is>
          <t>pdf</t>
        </is>
      </c>
      <c r="W49" s="223" t="inlineStr">
        <is>
          <t>7.4 MB</t>
        </is>
      </c>
      <c r="X49" s="223" t="inlineStr">
        <is>
          <t>&lt;p&gt;Dalam menjalani kehidupan ini, kita semua pasti dihadapkan dengan risiko. Ada risiko yang melekat pada dirinya, ada pula risiko yang terkait dengan harta benda, aset, atau kekayaan. Oleh karena itu, asuransi diperlukan untuk melindungi diri dan harta bendanya. Seorang kepala keluarga tidak perlu khawatir akan masa depan istri dan anaknya jika sesuatu hal buruk menimpa hidupnya. Tentunya, untuk menentukan pilihan asuransi Anda, ketahui dulu kebutuhan, jenis dan karakteristik produk, beserta manfaat yang bisa Anda dapatkan. Agar Anda mantap memilih, memperdalam pengetahuan produk asuransi di buku ini untuk mendapatkan keterangan detail tentang produk asuransi yang lain. Bacalah buku ini dan Anda akan mendapatkan penjelasan secara komprehensif.&lt;/p&gt;</t>
        </is>
      </c>
      <c r="Y49" s="262" t="n">
        <v>54000</v>
      </c>
      <c r="Z49" s="226" t="n"/>
      <c r="AA49" s="241">
        <f>Y63*Z63</f>
        <v/>
      </c>
      <c r="AB49" s="237" t="inlineStr">
        <is>
          <t>90d1c74c-3deb-4d0b-a3d4-d1d50256eca7</t>
        </is>
      </c>
    </row>
    <row r="50" ht="15" customHeight="1" s="283">
      <c r="A50" s="109" t="n">
        <v>55</v>
      </c>
      <c r="B50" s="222">
        <f>HYPERLINK("https://mocostore.moco.co.id/catalog/"&amp;AB64,"Klik Disini")</f>
        <v/>
      </c>
      <c r="C50" s="223" t="inlineStr">
        <is>
          <t>Membangun Aplikasi Shop Online dengan Codeigniter untuk Pemula</t>
        </is>
      </c>
      <c r="D50" s="223" t="n"/>
      <c r="E50" s="223" t="inlineStr">
        <is>
          <t>Cahya Dyazin</t>
        </is>
      </c>
      <c r="F50" s="223" t="inlineStr">
        <is>
          <t>978-979-29-5205-6</t>
        </is>
      </c>
      <c r="G50" s="223" t="inlineStr">
        <is>
          <t>978-979-29-7954-1</t>
        </is>
      </c>
      <c r="H50" s="223" t="inlineStr">
        <is>
          <t>Pemograman</t>
        </is>
      </c>
      <c r="I50" s="258" t="inlineStr">
        <is>
          <t>Perguruan Tinggi</t>
        </is>
      </c>
      <c r="J50" s="186" t="inlineStr">
        <is>
          <t>009.05</t>
        </is>
      </c>
      <c r="K50" s="264" t="n"/>
      <c r="L50" s="264" t="n"/>
      <c r="M50" s="259" t="n"/>
      <c r="N50" s="223" t="inlineStr">
        <is>
          <t>Indonesia</t>
        </is>
      </c>
      <c r="O50" s="223" t="inlineStr">
        <is>
          <t>Tidak diketahui</t>
        </is>
      </c>
      <c r="P50" s="260" t="n">
        <v>2015</v>
      </c>
      <c r="Q50" s="260" t="n">
        <v>2018</v>
      </c>
      <c r="R50" s="223" t="inlineStr">
        <is>
          <t>Penerbit Andi</t>
        </is>
      </c>
      <c r="S50" s="223" t="inlineStr">
        <is>
          <t>Andi Offset CV</t>
        </is>
      </c>
      <c r="T50" s="223" t="inlineStr">
        <is>
          <t>Lokal</t>
        </is>
      </c>
      <c r="U50" s="261" t="n">
        <v>128</v>
      </c>
      <c r="V50" s="86" t="inlineStr">
        <is>
          <t>pdf</t>
        </is>
      </c>
      <c r="W50" s="223" t="inlineStr">
        <is>
          <t>3.8 MB</t>
        </is>
      </c>
      <c r="X50" s="223" t="inlineStr">
        <is>
          <t>&lt;p&gt;Apakah Anda pernah berbelanja di internet? Atau bahkan sering berbelanja di internet? Internet memang bukan hanya menjadi tempat untuk mencari sebuah informasi atau untuk berkomunikasi. Saat ini internet sudah sering dimanfaatkan oleh banyak orang sebagai media dalam berbisnis. Banyak sekali orang yang berjualan di internet. Shopping online, begitulah kita menyebutnya. Buku ini diperuntukkan untuk tingkat pemula sampai menegah.&lt;/p&gt;
 &lt;p&gt;Buku ini membahas bagaimana cara membangun sebuah aplikasi toko online sederhana buatan sendiri dengan menggunakan PHP Framework CodeIgniter. Peralatan pendukung yang dipakai pada pembuatan aplikasi ini di antaranya adalah:&lt;/p&gt;
 &lt;p&gt;Spesifikasi kode yang akan digunakan:&lt;/p&gt;
 &lt;p&gt;PHP 5.4.4&lt;/p&gt;
 &lt;p&gt;MySQL 3.5.2&lt;/p&gt;
 &lt;p&gt;CodeIgniter 2.1.4 (available version 2.2.0 Bootstrap 3.0 JS Easy Notification. Library grocery CRUD 1.4.1 TimThumb&lt;/p&gt;
 &lt;p&gt;Spesifikasi alat-alat yang akan digunakan:&lt;/p&gt;
 &lt;p&gt;XAMPP 1.8.0 (PHP 5.4.4 + Mysql 3.5.2&lt;/p&gt;
 &lt;p&gt;Notepad++&lt;/p&gt;
 &lt;p&gt;Browser Google Chrome V.39&lt;/p&gt;
 &lt;p&gt;*Bonus pada buku fisik (CD, voucher, pembatas buku) tidak disertakan dalam buku digital (e-book)&lt;/p&gt;</t>
        </is>
      </c>
      <c r="Y50" s="262" t="n">
        <v>59000</v>
      </c>
      <c r="Z50" s="226" t="n"/>
      <c r="AA50" s="241">
        <f>Y64*Z64</f>
        <v/>
      </c>
      <c r="AB50" s="237" t="inlineStr">
        <is>
          <t>3cba3539-b1a7-4646-b7b3-f817420ff85a</t>
        </is>
      </c>
    </row>
    <row r="51" ht="15" customHeight="1" s="283">
      <c r="A51" s="109" t="n">
        <v>56</v>
      </c>
      <c r="B51" s="222">
        <f>HYPERLINK("https://mocostore.moco.co.id/catalog/"&amp;AB65,"Klik Disini")</f>
        <v/>
      </c>
      <c r="C51" s="223" t="inlineStr">
        <is>
          <t>Grow Your Own Kitchen Spice - Panduan Praktis Menanam 28 Tanaman Bumbu Dapur Populer di Pekarangan</t>
        </is>
      </c>
      <c r="D51" s="223" t="n"/>
      <c r="E51" s="223" t="inlineStr">
        <is>
          <t>Cahyo Saparinto &amp; Rini Susiana</t>
        </is>
      </c>
      <c r="F51" s="223" t="inlineStr">
        <is>
          <t>978-979-29-4766-3</t>
        </is>
      </c>
      <c r="G51" s="223" t="inlineStr">
        <is>
          <t>978-979-29-7956-5</t>
        </is>
      </c>
      <c r="H51" s="223" t="inlineStr">
        <is>
          <t>Pangan &amp; Agraria</t>
        </is>
      </c>
      <c r="I51" s="258" t="inlineStr">
        <is>
          <t>Perguruan Tinggi</t>
        </is>
      </c>
      <c r="J51" s="186" t="inlineStr">
        <is>
          <t>009.09</t>
        </is>
      </c>
      <c r="K51" s="264" t="n"/>
      <c r="L51" s="264" t="n"/>
      <c r="M51" s="259" t="n"/>
      <c r="N51" s="263" t="inlineStr">
        <is>
          <t>Indonesia</t>
        </is>
      </c>
      <c r="O51" s="263" t="inlineStr">
        <is>
          <t>Tidak diketahui</t>
        </is>
      </c>
      <c r="P51" s="260" t="n">
        <v>2015</v>
      </c>
      <c r="Q51" s="260" t="n">
        <v>2018</v>
      </c>
      <c r="R51" s="223" t="inlineStr">
        <is>
          <t>Lily Publisher</t>
        </is>
      </c>
      <c r="S51" s="223" t="inlineStr">
        <is>
          <t>Andi Offset CV</t>
        </is>
      </c>
      <c r="T51" s="223" t="inlineStr">
        <is>
          <t>Lokal</t>
        </is>
      </c>
      <c r="U51" s="261" t="n">
        <v>352</v>
      </c>
      <c r="V51" s="86" t="inlineStr">
        <is>
          <t>pdf</t>
        </is>
      </c>
      <c r="W51" s="223" t="inlineStr">
        <is>
          <t>14.8 MB</t>
        </is>
      </c>
      <c r="X51" s="223" t="inlineStr">
        <is>
          <t>&lt;p&gt;Bumbu dapur sangat dibutuhkan sebagai penyedap masakan. Masakan dari mana saja berasal pasti akan menggunakan bumbu sebagai penyedapnya. Bumbu dapur tak hanya berfungsi sebagai penyedap saja, tetapi juga dapat memberikan tambahan gizi, menjaga kesehatan, dan membantu dalam pengendalian penyakit. Tidak ada salahnya bila anda dapat menanam sendiri beragam atau salah satu bumbu dapur, sehingga anda dapat memanfaatkannya sewaktu-waktu sebagai bumbu atau tambahan bumbu penyedap masakan. Selain dapat menghemat, juga bernilai sebagai pembelajaran dalam bercocok tanam. Bagai ibarat sedia payung sebelum hujan, hingga sekali merengkuh dua tiga pulau terlampaui. Cobalah bertanam sendiri mulai sekarang.&lt;/p&gt;</t>
        </is>
      </c>
      <c r="Y51" s="262" t="n">
        <v>138000</v>
      </c>
      <c r="Z51" s="226" t="n"/>
      <c r="AA51" s="241">
        <f>Y65*Z65</f>
        <v/>
      </c>
      <c r="AB51" s="237" t="inlineStr">
        <is>
          <t>c38aad61-01fb-4fbe-9449-de6906bcf0a8</t>
        </is>
      </c>
    </row>
    <row r="52" ht="15" customHeight="1" s="283">
      <c r="A52" s="109" t="n">
        <v>57</v>
      </c>
      <c r="B52" s="222">
        <f>HYPERLINK("https://mocostore.moco.co.id/catalog/"&amp;AB66,"Klik Disini")</f>
        <v/>
      </c>
      <c r="C52" s="223" t="inlineStr">
        <is>
          <t>Sukses Bisnis dan Beternak Sapi Perah â€“ Menuju Negara Swasembada dan Pengekspor Susu</t>
        </is>
      </c>
      <c r="D52" s="223" t="n"/>
      <c r="E52" s="223" t="inlineStr">
        <is>
          <t>Chaidir Bakri Dan Cahyo Saparinto</t>
        </is>
      </c>
      <c r="F52" s="223" t="inlineStr">
        <is>
          <t>978-979-29-4770-0</t>
        </is>
      </c>
      <c r="G52" s="223" t="inlineStr">
        <is>
          <t>978-979-29-7957-2</t>
        </is>
      </c>
      <c r="H52" s="223" t="inlineStr">
        <is>
          <t>Pangan &amp; Agraria</t>
        </is>
      </c>
      <c r="I52" s="258" t="inlineStr">
        <is>
          <t>Perguruan Tinggi</t>
        </is>
      </c>
      <c r="J52" s="186" t="inlineStr">
        <is>
          <t>009.09</t>
        </is>
      </c>
      <c r="K52" s="264" t="inlineStr">
        <is>
          <t>Tidak Tersedia</t>
        </is>
      </c>
      <c r="L52" s="264" t="n"/>
      <c r="M52" s="259" t="inlineStr">
        <is>
          <t>Tidak Tersedia</t>
        </is>
      </c>
      <c r="N52" s="223" t="inlineStr">
        <is>
          <t>Indonesia</t>
        </is>
      </c>
      <c r="O52" s="223" t="inlineStr">
        <is>
          <t>Tidak diketahui</t>
        </is>
      </c>
      <c r="P52" s="260" t="n">
        <v>2015</v>
      </c>
      <c r="Q52" s="260" t="n">
        <v>2018</v>
      </c>
      <c r="R52" s="223" t="inlineStr">
        <is>
          <t>Lily Publisher</t>
        </is>
      </c>
      <c r="S52" s="223" t="inlineStr">
        <is>
          <t>Andi Offset CV</t>
        </is>
      </c>
      <c r="T52" s="223" t="inlineStr">
        <is>
          <t>Lokal</t>
        </is>
      </c>
      <c r="U52" s="261" t="n">
        <v>240</v>
      </c>
      <c r="V52" s="86" t="inlineStr">
        <is>
          <t>pdf</t>
        </is>
      </c>
      <c r="W52" s="223" t="inlineStr">
        <is>
          <t>11.9 MB</t>
        </is>
      </c>
      <c r="X52" s="223" t="inlineStr">
        <is>
          <t>&lt;p&gt;Buku ini menyajikan secara lengkap agribisnis sapi perah mulai dari prospek usaha &amp;amp; mengenal jenis sapi perah yang baik, konsep agribisnis &amp;amp; manajemen bisnis sapi perah, manajemen produksi sapi perah dari bibit sampai paska produksi, meramu pakan berkualitas, manajemen kesehatan &amp;amp; usaha sapi perah terpadu, pengolah, pemasaran &amp;amp; analisis usaha. Buku ini disajikan cukup sederhana. Anda dapat dengan mudah mempelajari dan memahami isi buku ini serta mempraktikkannya di lapangan atau di peternakan Anda. Selamat menjadi peternak sapi perah yang sukses menuju Indonesia menjadi negara swasembada susu, pengekspor susu, dan bebas dari impor susu.&lt;/p&gt;</t>
        </is>
      </c>
      <c r="Y52" s="262" t="n">
        <v>174000</v>
      </c>
      <c r="Z52" s="226" t="n"/>
      <c r="AA52" s="241">
        <f>Y66*Z66</f>
        <v/>
      </c>
      <c r="AB52" s="237" t="inlineStr">
        <is>
          <t>ddfabfcd-fffc-4a2c-b221-95fecd93f189</t>
        </is>
      </c>
    </row>
    <row r="53" ht="15" customHeight="1" s="283">
      <c r="A53" s="109" t="n">
        <v>58</v>
      </c>
      <c r="B53" s="222">
        <f>HYPERLINK("https://mocostore.moco.co.id/catalog/"&amp;AB67,"Klik Disini")</f>
        <v/>
      </c>
      <c r="C53" s="223" t="inlineStr">
        <is>
          <t>FRANCHISE TOP SECRET â€“ Ramuan Sukses Bisnis WARALABA Sepanjang Masa</t>
        </is>
      </c>
      <c r="D53" s="223" t="n"/>
      <c r="E53" s="223" t="inlineStr">
        <is>
          <t>Cita Yustisia Serfiyani, R. Serfianto D. Purnomo, Iswi Hariyani</t>
        </is>
      </c>
      <c r="F53" s="223" t="inlineStr">
        <is>
          <t>978-979-29-5317-6</t>
        </is>
      </c>
      <c r="G53" s="223" t="inlineStr">
        <is>
          <t>978-979-29-7962-6</t>
        </is>
      </c>
      <c r="H53" s="223" t="inlineStr">
        <is>
          <t>Bisnis-Investasi</t>
        </is>
      </c>
      <c r="I53" s="258" t="inlineStr">
        <is>
          <t>Perguruan Tinggi</t>
        </is>
      </c>
      <c r="J53" s="186" t="inlineStr">
        <is>
          <t>009.09</t>
        </is>
      </c>
      <c r="K53" s="264" t="n"/>
      <c r="L53" s="264" t="n"/>
      <c r="M53" s="259" t="n"/>
      <c r="N53" s="223" t="inlineStr">
        <is>
          <t>Indonesia</t>
        </is>
      </c>
      <c r="O53" s="223" t="inlineStr">
        <is>
          <t>Tidak diketahui</t>
        </is>
      </c>
      <c r="P53" s="260" t="n">
        <v>2015</v>
      </c>
      <c r="Q53" s="260" t="n">
        <v>2018</v>
      </c>
      <c r="R53" s="223" t="inlineStr">
        <is>
          <t>Penerbit Andi</t>
        </is>
      </c>
      <c r="S53" s="223" t="inlineStr">
        <is>
          <t>Andi Offset CV</t>
        </is>
      </c>
      <c r="T53" s="223" t="inlineStr">
        <is>
          <t>Lokal</t>
        </is>
      </c>
      <c r="U53" s="261" t="n">
        <v>312</v>
      </c>
      <c r="V53" s="86" t="inlineStr">
        <is>
          <t>pdf</t>
        </is>
      </c>
      <c r="W53" s="223" t="inlineStr">
        <is>
          <t>15.5 MB</t>
        </is>
      </c>
      <c r="X53" s="223" t="inlineStr">
        <is>
          <t>&lt;p&gt;Adakah cara aman untuk memulai bisnis?&lt;br /&gt;
 Bila Anda merasa khawatir dengan jiwa entrepreneurship Anda, sangat tepat bila Anda menjalankan bisnis franchise. Franchise adalah cara yang sangat aman bagi para pemula dalam bisnis. Bahkan saat ini beberapa subsektor Ekonomi Kreatif juga bisa dikembangkan menjadi bisnis franchise.&lt;/p&gt;
 &lt;p&gt;Di dalam buku ini, anda dapat memahami prospek bisnis waralaba; pelaku waralaba (franchisor dan franchisee); regulasi, perjanjian dan prospektus sampai penyelesaian sengketa bisnis waralaba; kaitan waralaba dan ekonomi kreatif - bisnis daring - MLM - HAKI - UU anti monopoli; hingga kisah-kisah sukses pelaku bisnis waralaba asing dan lokal, dilengkapi juga dengan daftar konsultan waralaba, waralaba lokal &amp;amp; asing &amp;lt; rp 100 juta serta UU &amp;amp; peraturan terbaru tentang bisnis waralaba&lt;/p&gt;
 &lt;p&gt;Buku ini cocok dibaca oleh dosen, mahasiswa, peneliti, pengusaha, notaris, konsultan, pemilik HAKI (pencipta, inovator, pendesain), franchisor dan franchisee, pelaku ekonomi kreatif serta pejabat, legislator, penegak hukum dan masyarakat luas.&lt;/p&gt;</t>
        </is>
      </c>
      <c r="Y53" s="262" t="n">
        <v>156000</v>
      </c>
      <c r="Z53" s="226" t="n"/>
      <c r="AA53" s="241">
        <f>Y67*Z67</f>
        <v/>
      </c>
      <c r="AB53" s="237" t="inlineStr">
        <is>
          <t>659aa09d-1d53-4ee6-8b93-41ebac4b0874</t>
        </is>
      </c>
    </row>
    <row r="54" ht="15" customHeight="1" s="283">
      <c r="A54" s="109" t="n">
        <v>59</v>
      </c>
      <c r="B54" s="222">
        <f>HYPERLINK("https://mocostore.moco.co.id/catalog/"&amp;AB68,"Klik Disini")</f>
        <v/>
      </c>
      <c r="C54" s="223" t="inlineStr">
        <is>
          <t>NEKAD Bisnis TOUR dan TRAVEL</t>
        </is>
      </c>
      <c r="D54" s="223" t="n"/>
      <c r="E54" s="223" t="inlineStr">
        <is>
          <t>Daniel Teguh Kurniawanto</t>
        </is>
      </c>
      <c r="F54" s="223" t="inlineStr">
        <is>
          <t>978-979-29-5179-0</t>
        </is>
      </c>
      <c r="G54" s="223" t="inlineStr">
        <is>
          <t>978-979-29-7968-8</t>
        </is>
      </c>
      <c r="H54" s="223" t="inlineStr">
        <is>
          <t>Bisnis-Investasi</t>
        </is>
      </c>
      <c r="I54" s="258" t="inlineStr">
        <is>
          <t>Perguruan Tinggi</t>
        </is>
      </c>
      <c r="J54" s="186" t="inlineStr">
        <is>
          <t>009.25</t>
        </is>
      </c>
      <c r="K54" s="264" t="n"/>
      <c r="L54" s="264" t="n"/>
      <c r="M54" s="259" t="n"/>
      <c r="N54" s="223" t="inlineStr">
        <is>
          <t>Indonesia</t>
        </is>
      </c>
      <c r="O54" s="223" t="inlineStr">
        <is>
          <t>Tidak diketahui</t>
        </is>
      </c>
      <c r="P54" s="260" t="n">
        <v>2015</v>
      </c>
      <c r="Q54" s="260" t="n">
        <v>2018</v>
      </c>
      <c r="R54" s="223" t="inlineStr">
        <is>
          <t>Penerbit Andi</t>
        </is>
      </c>
      <c r="S54" s="223" t="inlineStr">
        <is>
          <t>Andi Offset CV</t>
        </is>
      </c>
      <c r="T54" s="223" t="inlineStr">
        <is>
          <t>Lokal</t>
        </is>
      </c>
      <c r="U54" s="261" t="n">
        <v>160</v>
      </c>
      <c r="V54" s="86" t="inlineStr">
        <is>
          <t>pdf</t>
        </is>
      </c>
      <c r="W54" s="223" t="inlineStr">
        <is>
          <t>17.8 MB</t>
        </is>
      </c>
      <c r="X54" s="223" t="inlineStr">
        <is>
          <t>&lt;p&gt;Menurut survey, Indonesia adalah salah satu negara yang mempunyai jiwa enterpreneurshipnya sangat rendah dibandingkan wilayah asia lainnya. Oleh sebab itu, melalui buku ini kami bertujuan mengedukasi orang Indonesia agar NEKAD berwiraswasta melalui bisnis TOUR dan TRAVEL dari Modal MINUS tapi UNTUNG BESAR dalam Waktu SINGKAT. Prospek usaha tour &amp;amp; travel sekarang dan di masa depan sangat menjanjikan, tetapi banyak orang yang sulit mendapatkan fasilitas &amp;amp; support. Buku ini akan memberikan anda informasi, tips dan trik NEKAD berbisnis TOUR dan TRAVEL plus caranya keliling dunia GRATIS berdasarkan rahasia Pengalaman NYATA bukan abal-abal! Siapapun bisa berbisnis TOUR dan TRAVEL ini, mulai dari ibu rumah tangga, pelajar, mahasiswa, karyawan, sekretaris, bisnis owner, atau sekedar side job dijalankan di rumah atau pekerjaan sampingan sambil bekerja di kantor, digabung dengan usaha yang sudah ada, atau pekerjaan utama dengan buka konter. SALAM NEKAD!!!&lt;/p&gt;</t>
        </is>
      </c>
      <c r="Y54" s="262" t="n">
        <v>71000</v>
      </c>
      <c r="Z54" s="226" t="n"/>
      <c r="AA54" s="241">
        <f>Y68*Z68</f>
        <v/>
      </c>
      <c r="AB54" s="237" t="inlineStr">
        <is>
          <t>fceec6c6-cc1f-4893-aa44-a857e0dd83cc</t>
        </is>
      </c>
    </row>
    <row r="55" ht="15" customHeight="1" s="283">
      <c r="A55" s="109" t="n">
        <v>60</v>
      </c>
      <c r="B55" s="222">
        <f>HYPERLINK("https://mocostore.moco.co.id/catalog/"&amp;AB69,"Klik Disini")</f>
        <v/>
      </c>
      <c r="C55" s="223" t="inlineStr">
        <is>
          <t>Penerapan Visualisasi 3D Dengan Autodesk Maya</t>
        </is>
      </c>
      <c r="D55" s="223" t="n"/>
      <c r="E55" s="223" t="inlineStr">
        <is>
          <t>Dhani Ariatmanto dan Abisika Yoga Erlangga</t>
        </is>
      </c>
      <c r="F55" s="223" t="inlineStr">
        <is>
          <t>978-979-29-5166-0</t>
        </is>
      </c>
      <c r="G55" s="223" t="inlineStr">
        <is>
          <t>978-979-29-7974-9</t>
        </is>
      </c>
      <c r="H55" s="223" t="inlineStr">
        <is>
          <t>Komputer &amp; Internet</t>
        </is>
      </c>
      <c r="I55" s="258" t="inlineStr">
        <is>
          <t>Perguruan Tinggi</t>
        </is>
      </c>
      <c r="J55" s="186" t="inlineStr">
        <is>
          <t>009.05</t>
        </is>
      </c>
      <c r="K55" s="264" t="inlineStr">
        <is>
          <t>Tidak Tersedia</t>
        </is>
      </c>
      <c r="L55" s="264" t="n"/>
      <c r="M55" s="259" t="inlineStr">
        <is>
          <t>Tidak Tersedia</t>
        </is>
      </c>
      <c r="N55" s="223" t="inlineStr">
        <is>
          <t>Indonesia</t>
        </is>
      </c>
      <c r="O55" s="223" t="inlineStr">
        <is>
          <t>Tidak diketahui</t>
        </is>
      </c>
      <c r="P55" s="260" t="n">
        <v>2015</v>
      </c>
      <c r="Q55" s="260" t="n">
        <v>2018</v>
      </c>
      <c r="R55" s="223" t="inlineStr">
        <is>
          <t>Penerbit Andi</t>
        </is>
      </c>
      <c r="S55" s="223" t="inlineStr">
        <is>
          <t>Andi Offset CV</t>
        </is>
      </c>
      <c r="T55" s="223" t="inlineStr">
        <is>
          <t>Lokal</t>
        </is>
      </c>
      <c r="U55" s="261" t="n">
        <v>176</v>
      </c>
      <c r="V55" s="86" t="inlineStr">
        <is>
          <t>pdf</t>
        </is>
      </c>
      <c r="W55" s="223" t="inlineStr">
        <is>
          <t>7.5 MB</t>
        </is>
      </c>
      <c r="X55" s="223" t="inlineStr">
        <is>
          <t>&lt;p&gt;Buku &lt;em&gt;Penerapan Visualisasi 3D Dengan Autodesk Maya&lt;/em&gt; ini berisi langkah-langkah praktis pembuatan objek 3D. Pembahasan dalam buku ini mencakup proses pemodelan, pemberian tekstur, pembuatan &lt;em&gt;mapping&lt;/em&gt;, dan penempatan &lt;em&gt;materialing&lt;/em&gt; menggunakan Autodesk Maya. &lt;em&gt;Software&lt;/em&gt; Maya jamak digunakan untuk keperluan 3D modeling, animasi, efek, serta solusi render untuk berbagai keperluan, misalnya desain produk, pembuatan game, hingga pembuatan film. Pemodelan merupakan aset penting dalam &lt;em&gt;environment&lt;/em&gt; 3D.&lt;/p&gt;
 &lt;p&gt;Langkah-langkah yang penulis sajikan dalam buku ini memuat proses pemodelan dari awal, pemberian tekstur, hingga menyiapkan &lt;em&gt;materialing&lt;/em&gt;. Objek yang dieksplorasi dalam buku ini adalah objek 3D kapak, palu, dan tangki. Ketiga objek tersebut merupakan ragam contoh &lt;em&gt;environment&lt;/em&gt; dalam suatu game. Langkah-langkah yang disajikan buku ini dapat pembaca terapkan dalam pembuatan objek lainnya.&lt;/p&gt;
 &lt;p&gt;&amp;nbsp;&amp;nbsp;&amp;nbsp;&amp;nbsp;&amp;nbsp;&amp;nbsp;&amp;nbsp;&amp;nbsp;&amp;nbsp;&amp;nbsp;&amp;nbsp;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&lt;p&gt;*Bonus pada buku fisik (CD, voucher, pembatas buku) tidak disertakan dalam buku digital (e-book)&lt;/p&gt;
 &lt;p&gt;&amp;nbsp;&lt;/p&gt;
 &lt;p&gt;&amp;nbsp;&lt;/p&gt;
 &lt;p&gt;&amp;nbsp;&lt;/p&gt;</t>
        </is>
      </c>
      <c r="Y55" s="262" t="n">
        <v>102000</v>
      </c>
      <c r="Z55" s="226" t="n"/>
      <c r="AA55" s="241">
        <f>Y69*Z69</f>
        <v/>
      </c>
      <c r="AB55" s="237" t="inlineStr">
        <is>
          <t>d11ace25-0d57-4f05-993b-cf8a52246bea</t>
        </is>
      </c>
    </row>
    <row r="56" ht="15" customHeight="1" s="283">
      <c r="A56" s="109" t="n">
        <v>62</v>
      </c>
      <c r="B56" s="222">
        <f>HYPERLINK("https://mocostore.moco.co.id/catalog/"&amp;AB71,"Klik Disini")</f>
        <v/>
      </c>
      <c r="C56" s="223" t="inlineStr">
        <is>
          <t>Buku Pintar Akuntansi Perbankan dan Lembaga Keuangan Syariah</t>
        </is>
      </c>
      <c r="D56" s="223" t="n"/>
      <c r="E56" s="223" t="inlineStr">
        <is>
          <t>Djoko Muljono</t>
        </is>
      </c>
      <c r="F56" s="223" t="inlineStr">
        <is>
          <t>978-979-29-5081-6</t>
        </is>
      </c>
      <c r="G56" s="223" t="inlineStr">
        <is>
          <t>978-979-29-7976-3</t>
        </is>
      </c>
      <c r="H56" s="223" t="inlineStr">
        <is>
          <t>Bisnis &amp; Ekonomi</t>
        </is>
      </c>
      <c r="I56" s="258" t="inlineStr">
        <is>
          <t>Perguruan Tinggi</t>
        </is>
      </c>
      <c r="J56" s="186" t="inlineStr">
        <is>
          <t>009.25</t>
        </is>
      </c>
      <c r="K56" s="264" t="n"/>
      <c r="L56" s="264" t="n"/>
      <c r="M56" s="259" t="n"/>
      <c r="N56" s="223" t="inlineStr">
        <is>
          <t>Indonesia</t>
        </is>
      </c>
      <c r="O56" s="223" t="inlineStr">
        <is>
          <t>Tidak diketahui</t>
        </is>
      </c>
      <c r="P56" s="260" t="n">
        <v>2015</v>
      </c>
      <c r="Q56" s="260" t="n">
        <v>2018</v>
      </c>
      <c r="R56" s="223" t="inlineStr">
        <is>
          <t>Penerbit Andi</t>
        </is>
      </c>
      <c r="S56" s="223" t="inlineStr">
        <is>
          <t>Andi Offset CV</t>
        </is>
      </c>
      <c r="T56" s="223" t="inlineStr">
        <is>
          <t>Lokal</t>
        </is>
      </c>
      <c r="U56" s="261" t="n">
        <v>576</v>
      </c>
      <c r="V56" s="86" t="inlineStr">
        <is>
          <t>pdf</t>
        </is>
      </c>
      <c r="W56" s="223" t="inlineStr">
        <is>
          <t>4.4 MB</t>
        </is>
      </c>
      <c r="X56" s="223" t="inlineStr">
        <is>
          <t>&lt;p&gt;Kegiatan usaha yang berlandaskan Syariah berkembang sangat cepat, mengiringi perkembangan kegiatan usaha syariah tersebut, dituntut perkembangan Akuntansi juga cepat sehingga Laporan Keuangan dalam bidang syariah dapat dibuat sesuai dengan standar yang sama dan benar.&lt;/p&gt;
 &lt;p&gt;Akuntansi syariah, merupakan akuntansi yang dipergunakan untuk melakukan pencatatan, penggolongan, pelaporan keuangan dari kegiatan usaha syariah, juga terus berkembang dengan munculnya berbagai kegiatan usaha baru dan juga penafsiran baru pada berbagai kegiatan usaha syariah. Perpajakan diperlakukan Mutatis Muntadis pada kegiatan usaha syariah atau dipersamakan dengan kegiatan konvensional, sehingga aturan perpajakan juga akan mengikuti hakikat pada kegiatan syariah, demikian juga kegiatan usaha syariah juga akan mengikuti ketentuan umum perpajakan, sehingga akan diperoleh azas keadilan dalam perlakuan perpajakan.&lt;/p&gt;
 &lt;p&gt;Buku ini membahas berbagai dinamisasi dari perkembangan kegiatan usaha syariah, dari akuntansi sampai perpajakannya, sehingga diharapkan dapat memberi pandangan kepada praktisi kegiatan usaha syariah pada perpajakan, dan sebaliknya aparat perpajakan juga mendapat pandangan lebih jauh mengenai kegiatan usaha syariah.&lt;/p&gt;</t>
        </is>
      </c>
      <c r="Y56" s="262" t="n">
        <v>150000</v>
      </c>
      <c r="Z56" s="226" t="n"/>
      <c r="AA56" s="241">
        <f>Y71*Z71</f>
        <v/>
      </c>
      <c r="AB56" s="237" t="inlineStr">
        <is>
          <t>f204b318-8a3e-46fd-bf75-aa5eff0278fc</t>
        </is>
      </c>
    </row>
    <row r="57" ht="15" customHeight="1" s="283">
      <c r="A57" s="109" t="n">
        <v>64</v>
      </c>
      <c r="B57" s="222">
        <f>HYPERLINK("https://mocostore.moco.co.id/catalog/"&amp;AB73,"Klik Disini")</f>
        <v/>
      </c>
      <c r="C57" s="223" t="inlineStr">
        <is>
          <t>Living Good &amp; Healthy â€“ Sehat Lahir Batin</t>
        </is>
      </c>
      <c r="D57" s="223" t="n"/>
      <c r="E57" s="223" t="inlineStr">
        <is>
          <t>dr. Iskandar Junaidi</t>
        </is>
      </c>
      <c r="F57" s="223" t="inlineStr">
        <is>
          <t>978-979-29-4250-7</t>
        </is>
      </c>
      <c r="G57" s="223" t="inlineStr">
        <is>
          <t>978-979-29-7980-0</t>
        </is>
      </c>
      <c r="H57" s="223" t="inlineStr">
        <is>
          <t>Kesehatan</t>
        </is>
      </c>
      <c r="I57" s="258" t="inlineStr">
        <is>
          <t>Perguruan Tinggi</t>
        </is>
      </c>
      <c r="J57" s="186" t="inlineStr">
        <is>
          <t>009.24</t>
        </is>
      </c>
      <c r="K57" s="223" t="n"/>
      <c r="L57" s="223" t="n"/>
      <c r="M57" s="259" t="n"/>
      <c r="N57" s="223" t="inlineStr">
        <is>
          <t>Indonesia</t>
        </is>
      </c>
      <c r="O57" s="223" t="inlineStr">
        <is>
          <t>Tidak diketahui</t>
        </is>
      </c>
      <c r="P57" s="260" t="n">
        <v>2014</v>
      </c>
      <c r="Q57" s="260" t="n">
        <v>2018</v>
      </c>
      <c r="R57" s="223" t="inlineStr">
        <is>
          <t>Rapha Publishing</t>
        </is>
      </c>
      <c r="S57" s="223" t="inlineStr">
        <is>
          <t>Andi Offset CV</t>
        </is>
      </c>
      <c r="T57" s="223" t="inlineStr">
        <is>
          <t>Lokal</t>
        </is>
      </c>
      <c r="U57" s="261" t="n">
        <v>142</v>
      </c>
      <c r="V57" s="86" t="inlineStr">
        <is>
          <t>pdf</t>
        </is>
      </c>
      <c r="W57" s="223" t="inlineStr">
        <is>
          <t>2.1 MB</t>
        </is>
      </c>
      <c r="X57" s="223" t="inlineStr">
        <is>
          <t>&lt;p&gt;Kualitas seseorang ditentukan oleh&amp;nbsp; jiwa, emosi, dan nalar yang sehat. Semakin terbukti bahwa &lt;em&gt;soul is the way to get better health dan great life&lt;/em&gt;&amp;mdash;jalan untuk mendapatkan kehidupan yang sehat dan bermakna. Pemahaman hidup dalam keseimbangan antara batin, jiwa, dan nalar, serta membangun kecerdasan emosional dan spiritual akan dibahas secara lugas dan tuntas dalam buku &lt;em&gt;Sehat Lahir Batin&lt;/em&gt;.&lt;/p&gt;
 &lt;p&gt;Kami yakin bahwa para pembaca akan memperoleh banyak informasi yang berguna bagi upaya peningkatan kesehatan lahir dan batin dengan lebih baik lagi. Manfaatnya jelas, Anda akan mengalami pencerahan batin, memperoleh hidup yang memuaskan dan bermakna karena menemukan tujuan hidup yang sejati melalui pemanfaatan potensi unik diri. Disajikan pola dan resep sup sehat 7 rasa untuk mampu menerapkan keseimbangan batin, emosi, dan nalar.&lt;/p&gt;
 &lt;p&gt;Semoga Anda sehat luar dan dalam: SEHAT LAHIR DAN BATIN&lt;/p&gt;
 &lt;p&gt;&amp;nbsp;&amp;nbsp;&amp;nbsp;&amp;nbsp;&amp;nbsp;&amp;nbsp;&amp;nbsp;&amp;nbsp;&amp;nbsp;&amp;nbsp;&amp;nbsp;&lt;/p&gt;
 &lt;p&gt;&amp;nbsp;&lt;/p&gt;
 &lt;p&gt;&amp;nbsp;&lt;/p&gt;
 &lt;p&gt;&amp;nbsp;&lt;/p&gt;
 &lt;p&gt;&amp;nbsp;&lt;/p&gt;
 &lt;p&gt;&amp;nbsp;&lt;/p&gt;
 &lt;p&gt;&amp;nbsp;&lt;/p&gt;
 &lt;p&gt;&amp;nbsp;&lt;/p&gt;
 &lt;p&gt;&amp;nbsp;&lt;/p&gt;
 &lt;p&gt;&amp;nbsp;&lt;/p&gt;
 &lt;p&gt;&amp;nbsp;&lt;/p&gt;</t>
        </is>
      </c>
      <c r="Y57" s="262" t="n">
        <v>50500</v>
      </c>
      <c r="Z57" s="226" t="n"/>
      <c r="AA57" s="241">
        <f>Y73*Z73</f>
        <v/>
      </c>
      <c r="AB57" s="237" t="inlineStr">
        <is>
          <t>b00d6769-0b7f-4b8a-a5d4-df1fc1eb99c8</t>
        </is>
      </c>
    </row>
    <row r="58" ht="15" customHeight="1" s="283">
      <c r="A58" s="109" t="n">
        <v>65</v>
      </c>
      <c r="B58" s="222">
        <f>HYPERLINK("https://mocostore.moco.co.id/catalog/"&amp;AB74,"Klik Disini")</f>
        <v/>
      </c>
      <c r="C58" s="223" t="inlineStr">
        <is>
          <t>Farmakologi Demystified</t>
        </is>
      </c>
      <c r="D58" s="223" t="n"/>
      <c r="E58" s="223" t="inlineStr">
        <is>
          <t>Mary Kamiensky &amp; James Keogh</t>
        </is>
      </c>
      <c r="F58" s="223" t="inlineStr">
        <is>
          <t>978-979-29-4289-7</t>
        </is>
      </c>
      <c r="G58" s="223" t="inlineStr">
        <is>
          <t>978-979-29-7981-7</t>
        </is>
      </c>
      <c r="H58" s="223" t="inlineStr">
        <is>
          <t>Kesehatan</t>
        </is>
      </c>
      <c r="I58" s="258" t="inlineStr">
        <is>
          <t>Perguruan Tinggi</t>
        </is>
      </c>
      <c r="J58" s="186" t="inlineStr">
        <is>
          <t>009.02</t>
        </is>
      </c>
      <c r="K58" s="264" t="n"/>
      <c r="L58" s="264" t="n"/>
      <c r="M58" s="259" t="n"/>
      <c r="N58" s="223" t="inlineStr">
        <is>
          <t>Indonesia</t>
        </is>
      </c>
      <c r="O58" s="223" t="inlineStr">
        <is>
          <t>Tidak diketahui</t>
        </is>
      </c>
      <c r="P58" s="260" t="n">
        <v>2015</v>
      </c>
      <c r="Q58" s="260" t="n">
        <v>2018</v>
      </c>
      <c r="R58" s="223" t="inlineStr">
        <is>
          <t>Rapha Publishing</t>
        </is>
      </c>
      <c r="S58" s="223" t="inlineStr">
        <is>
          <t>Andi Offset CV</t>
        </is>
      </c>
      <c r="T58" s="223" t="inlineStr">
        <is>
          <t>Lokal</t>
        </is>
      </c>
      <c r="U58" s="261" t="n">
        <v>516</v>
      </c>
      <c r="V58" s="86" t="inlineStr">
        <is>
          <t>pdf</t>
        </is>
      </c>
      <c r="W58" s="223" t="inlineStr">
        <is>
          <t>4.1 MB</t>
        </is>
      </c>
      <c r="X58" s="223" t="inlineStr">
        <is>
          <t>&lt;p&gt;Mendambakan pekerjaan menjanjikan di bidang kesehatan yang sedang tumbuh pesat? Sebelum Anda lulus dan mendapatkan izin resmi, Anda harus menempuh kuliah-kuliah wajib farmakologi yang menantang. Untungnya, Anda tidak perlu merasa terintimidasi ataupun bingung. Dalam buku &lt;em&gt;Farmakologi DeMYSTiFieD&lt;/em&gt; ini, Dr. Mary Kamienski&amp;ndash;&amp;ndash;seorang praktisi perawat&amp;ndash;&amp;ndash;bersama dengan Jim Keogh, seorang penulis lebih dari 60 buku &lt;em&gt;best-seller&lt;/em&gt;, memberikan sebuah cara yang cepat, mudah, dan praktis bagi Anda yang bukan berasal dari jurusan farmakologi, untuk menguasai subjek yang sulit ini.&lt;/p&gt;
 &lt;p&gt;&lt;em&gt;Farmakologi DeMYSTiFieD&lt;/em&gt; mulai dengan menjelaskan konsep dan praktik secara utuh dalam bahasa sehari-hari yang mudah dipahami. Kemudian, panduan unik ini akan menuntun Anda&amp;mdash;dengan kemampuan Anda sendiri&amp;mdash;untuk menguasai istilah-istilah dan keahlian medis formal yang diperlukan sewaktu ujian maupun di pekerjaan. Ringkasan yang berisi poin-poin penting, informasi-informasi dasar, kuis di setiap akhir bab, dan &amp;ldquo;ujian akhir&amp;rdquo; di dalam buku ini akan memperkuat pembelajaran Anda sepanjang waktu dan menjamin kesuksesan Anda.&lt;/p&gt;</t>
        </is>
      </c>
      <c r="Y58" s="262" t="n">
        <v>156000</v>
      </c>
      <c r="Z58" s="226" t="n"/>
      <c r="AA58" s="241">
        <f>Y74*Z74</f>
        <v/>
      </c>
      <c r="AB58" s="237" t="inlineStr">
        <is>
          <t>01eba412-c4eb-4a08-8d83-3540cf91d162</t>
        </is>
      </c>
    </row>
    <row r="59" ht="15" customHeight="1" s="283">
      <c r="A59" s="109" t="n">
        <v>66</v>
      </c>
      <c r="B59" s="222">
        <f>HYPERLINK("https://mocostore.moco.co.id/catalog/"&amp;AB75,"Klik Disini")</f>
        <v/>
      </c>
      <c r="C59" s="223" t="inlineStr">
        <is>
          <t>Buku Panduan Vegan Bagi Buah Hati â€“ Buah Hati Tumbuh Cerdas &amp; Sehat</t>
        </is>
      </c>
      <c r="D59" s="223" t="n"/>
      <c r="E59" s="223" t="inlineStr">
        <is>
          <t>Susianto &amp; Chindy Tanjung</t>
        </is>
      </c>
      <c r="F59" s="223" t="inlineStr">
        <is>
          <t>978-979-29-5245-2</t>
        </is>
      </c>
      <c r="G59" s="223" t="inlineStr">
        <is>
          <t>978-979-29-7984-8</t>
        </is>
      </c>
      <c r="H59" s="223" t="inlineStr">
        <is>
          <t>Kesehatan</t>
        </is>
      </c>
      <c r="I59" s="258" t="inlineStr">
        <is>
          <t>Perguruan Tinggi</t>
        </is>
      </c>
      <c r="J59" s="186" t="inlineStr">
        <is>
          <t>009.24</t>
        </is>
      </c>
      <c r="K59" s="223" t="n"/>
      <c r="L59" s="223" t="n"/>
      <c r="M59" s="259" t="n"/>
      <c r="N59" s="223" t="inlineStr">
        <is>
          <t>Indonesia</t>
        </is>
      </c>
      <c r="O59" s="223" t="inlineStr">
        <is>
          <t>Tidak diketahui</t>
        </is>
      </c>
      <c r="P59" s="260" t="n">
        <v>2015</v>
      </c>
      <c r="Q59" s="260" t="n">
        <v>2018</v>
      </c>
      <c r="R59" s="223" t="inlineStr">
        <is>
          <t>Rapha Publishing</t>
        </is>
      </c>
      <c r="S59" s="223" t="inlineStr">
        <is>
          <t>Andi Offset CV</t>
        </is>
      </c>
      <c r="T59" s="223" t="inlineStr">
        <is>
          <t>Lokal</t>
        </is>
      </c>
      <c r="U59" s="261" t="n">
        <v>176</v>
      </c>
      <c r="V59" s="86" t="inlineStr">
        <is>
          <t>pdf</t>
        </is>
      </c>
      <c r="W59" s="223" t="inlineStr">
        <is>
          <t>6.5 MB</t>
        </is>
      </c>
      <c r="X59" s="223" t="inlineStr">
        <is>
          <t>&lt;p&gt;Buku Panduan Vegan bagi Buah Hati ini berisi kumpulan informasi dan fakta terkait dengan pola makan berbasis nabati pada anak-anak disertai sharing dari anak-anak yang melakoni pola ini. Buku ini tidak melulu bagi para vegetarian, tetapi juga sangat penting diketahui untuk para orang tua yang pasti menginginkan buah hatinya untuk dapat tumbuh dengan cerdas dan sehat. Buku ini sangat tepat untuk dibaca. Dari buku ini, kita mengetahui bahwa ternyata tidak sedikit manfaat yang dapat diperoleh jika sejak dini pola vegan sudah dapat diterapkan pada anak-anak, salah satunya adalah mencegah pubertas dini, yang nota bene menurunkan resiko penyakit-penyakit kanker terkait hormon seperti kanker payudara, penyakit sindrom metabolik, penyakit kardiovaskular. Anak-anak yang dibesarkan dengan pola makan berbasis nabati ini pun dalam perkembangannya terbukti sehat, cerdas baik intelektual maupun secara mental, bahkan cenderung lebih cerdas dan matang secara emosi.&lt;/p&gt;</t>
        </is>
      </c>
      <c r="Y59" s="262" t="n">
        <v>78000</v>
      </c>
      <c r="Z59" s="226" t="n"/>
      <c r="AA59" s="241">
        <f>Y75*Z75</f>
        <v/>
      </c>
      <c r="AB59" s="237" t="inlineStr">
        <is>
          <t>4af71d16-da56-4e2d-b32e-8164c621e8cf</t>
        </is>
      </c>
    </row>
    <row r="60" ht="15" customHeight="1" s="283">
      <c r="A60" s="109" t="n">
        <v>67</v>
      </c>
      <c r="B60" s="222">
        <f>HYPERLINK("https://mocostore.moco.co.id/catalog/"&amp;AB76,"Klik Disini")</f>
        <v/>
      </c>
      <c r="C60" s="223" t="inlineStr">
        <is>
          <t>45 Penyakit yang Sering Hinggap Pada Anak</t>
        </is>
      </c>
      <c r="D60" s="223" t="n"/>
      <c r="E60" s="223" t="inlineStr">
        <is>
          <t>Yekti Mumpuni &amp; Romiyanti</t>
        </is>
      </c>
      <c r="F60" s="223" t="inlineStr">
        <is>
          <t>978-979-29-4719-9</t>
        </is>
      </c>
      <c r="G60" s="223" t="inlineStr">
        <is>
          <t>978-979-29-7985-5</t>
        </is>
      </c>
      <c r="H60" s="223" t="inlineStr">
        <is>
          <t>Kesehatan</t>
        </is>
      </c>
      <c r="I60" s="258" t="inlineStr">
        <is>
          <t>Perguruan Tinggi</t>
        </is>
      </c>
      <c r="J60" s="186" t="inlineStr">
        <is>
          <t>009.02</t>
        </is>
      </c>
      <c r="K60" s="223" t="n"/>
      <c r="L60" s="223" t="n"/>
      <c r="M60" s="259" t="n"/>
      <c r="N60" s="223" t="inlineStr">
        <is>
          <t>Indonesia</t>
        </is>
      </c>
      <c r="O60" s="223" t="inlineStr">
        <is>
          <t>Tidak diketahui</t>
        </is>
      </c>
      <c r="P60" s="260" t="n">
        <v>2015</v>
      </c>
      <c r="Q60" s="260" t="n">
        <v>2018</v>
      </c>
      <c r="R60" s="223" t="inlineStr">
        <is>
          <t>Rapha Publishing</t>
        </is>
      </c>
      <c r="S60" s="223" t="inlineStr">
        <is>
          <t>Andi Offset CV</t>
        </is>
      </c>
      <c r="T60" s="223" t="inlineStr">
        <is>
          <t>Lokal</t>
        </is>
      </c>
      <c r="U60" s="261" t="n">
        <v>120</v>
      </c>
      <c r="V60" s="86" t="inlineStr">
        <is>
          <t>pdf</t>
        </is>
      </c>
      <c r="W60" s="223" t="inlineStr">
        <is>
          <t>7.3 MB</t>
        </is>
      </c>
      <c r="X60" s="223" t="inlineStr">
        <is>
          <t>&lt;p&gt;Anak-anak di bawah usia lima tahun (balita) sangat rentan terhadap berbagai macam penyakit. Hal ini disebabkan sistem imunitas atau kekebalan tubuh mereka belum terbangun dengan sempurna. Sebagian besar penyakit yang menyerang anak-anak tidak berbahaya, penyakit-penyakit ini hanya menimbulkan gangguan sementara yang memberikan rasa tidak nyaman untuk beberapa waktu seperti alergi, infeksi saluran pernafasan atas, infkesi, radang dan penyakit kulit. Akan tetapi ada juga beberapa jenis penyakit yang berbahaya dan bahkan mungkin bisa mengancam jiwa jika tidak ditangani dengan baik. Sementara contoh penyakit yang berbahaya pada anak adalah tuberkulosis, campak, meningitis, pneumonia, dan demam tifoid.&lt;/p&gt;
 &lt;p&gt;Buku ini membahas pelbagai penyakit tersebut diatas, lengkap dengan gejala , penanganan dan pencegahannya. Satu per satu, sebanyak 45 penyakit, termasuk macam-macam alergi yang biasa menyerang anak usia balita.&lt;/p&gt;
 &lt;p&gt;Semoga buku ini bermanfaat.&lt;/p&gt;</t>
        </is>
      </c>
      <c r="Y60" s="262" t="n">
        <v>68000</v>
      </c>
      <c r="Z60" s="226" t="n"/>
      <c r="AA60" s="241">
        <f>Y76*Z76</f>
        <v/>
      </c>
      <c r="AB60" s="237" t="inlineStr">
        <is>
          <t>05fb8a8e-50cb-4445-a1d3-de01a15d0e6f</t>
        </is>
      </c>
    </row>
    <row r="61" ht="15" customHeight="1" s="283">
      <c r="A61" s="109" t="n">
        <v>68</v>
      </c>
      <c r="B61" s="222">
        <f>HYPERLINK("https://mocostore.moco.co.id/catalog/"&amp;AB77,"Klik Disini")</f>
        <v/>
      </c>
      <c r="C61" s="223" t="inlineStr">
        <is>
          <t>CEKAL (Cegah &amp; Tangkal) Sampai Tuntas Demam Berdarah</t>
        </is>
      </c>
      <c r="D61" s="223" t="n"/>
      <c r="E61" s="223" t="inlineStr">
        <is>
          <t>Yekti Mumpuni &amp; Widayati Lestari</t>
        </is>
      </c>
      <c r="F61" s="223" t="inlineStr">
        <is>
          <t>978-979-29-5056-4</t>
        </is>
      </c>
      <c r="G61" s="223" t="inlineStr">
        <is>
          <t>978-979-29-7986-2</t>
        </is>
      </c>
      <c r="H61" s="223" t="inlineStr">
        <is>
          <t>Kesehatan</t>
        </is>
      </c>
      <c r="I61" s="258" t="inlineStr">
        <is>
          <t>Perguruan Tinggi</t>
        </is>
      </c>
      <c r="J61" s="186" t="inlineStr">
        <is>
          <t>009.02</t>
        </is>
      </c>
      <c r="K61" s="223" t="n"/>
      <c r="L61" s="223" t="n"/>
      <c r="M61" s="259" t="n"/>
      <c r="N61" s="223" t="inlineStr">
        <is>
          <t>Indonesia</t>
        </is>
      </c>
      <c r="O61" s="223" t="inlineStr">
        <is>
          <t>Tidak diketahui</t>
        </is>
      </c>
      <c r="P61" s="260" t="n">
        <v>2015</v>
      </c>
      <c r="Q61" s="260" t="n">
        <v>2018</v>
      </c>
      <c r="R61" s="223" t="inlineStr">
        <is>
          <t>Rapha Publishing</t>
        </is>
      </c>
      <c r="S61" s="223" t="inlineStr">
        <is>
          <t>Andi Offset CV</t>
        </is>
      </c>
      <c r="T61" s="223" t="inlineStr">
        <is>
          <t>Lokal</t>
        </is>
      </c>
      <c r="U61" s="261" t="n">
        <v>96</v>
      </c>
      <c r="V61" s="86" t="inlineStr">
        <is>
          <t>pdf</t>
        </is>
      </c>
      <c r="W61" s="223" t="inlineStr">
        <is>
          <t>12.9 MB</t>
        </is>
      </c>
      <c r="X61" s="223" t="inlineStr">
        <is>
          <t>&lt;p&gt;Demam berdarah adalah penyakit yang cukup tinggi terjadi di Indonesia. Penyakit ini tergolong penyakit akut yang disebabkan oleh nyamuk Aedes Aygepty dan aedes Albopicus betina. Tak jarang penyakit ini juga termasuk kategori mematikan apabila tidak segera ditangani baik melalui tindakan medis maupun herbal. Dapat diderita oleh setiap orang baik itu manusia dewasa,anak-anak maupun bayi.&lt;/p&gt;
 &lt;p&gt;Banyak hal yang memicu penyebaran demam berdarah seperti kurang menjaga kebersihan lingkungan, ataupun tidak adanya kerjasama dari berbagai fihak untuk menjaga kebersihan lingkungan sehingga mengakibatkan meningkatnya perkembangbiakan idak nyamuk demam berdarah.&lt;/p&gt;
 &lt;p&gt;Di dalam buku ini dibahas pengertian demam berdarah,penyebab-penyebabnya,cara penanganannya, managemen kesehatan pribadi sampai trik dan tips agar terbebas dari penyakit demam berdarah, karena tidak jarang penyakit ini membawa kepada kematian.&lt;/p&gt;
 &lt;p&gt;Buku &amp;ldquo;&lt;strong&gt;Cara Jitu Mengatasi Demam Berdarah&lt;/strong&gt;&amp;ldquo; ini dengan jelas memberikan informasi dan pengetahuan mengenai seluk beluk demam berdarah sehingga penyakit demam berdarah bisa dicegah dan bisa dilakukan penanganan dengan baik.&lt;/p&gt;</t>
        </is>
      </c>
      <c r="Y61" s="262" t="n">
        <v>59000</v>
      </c>
      <c r="Z61" s="226" t="n"/>
      <c r="AA61" s="241">
        <f>Y77*Z77</f>
        <v/>
      </c>
      <c r="AB61" s="237" t="inlineStr">
        <is>
          <t>83ac58f6-5e1b-49f3-831b-10a3457dfca2</t>
        </is>
      </c>
    </row>
    <row r="62" ht="15" customHeight="1" s="283">
      <c r="A62" s="109" t="n">
        <v>69</v>
      </c>
      <c r="B62" s="222">
        <f>HYPERLINK("https://mocostore.moco.co.id/catalog/"&amp;AB78,"Klik Disini")</f>
        <v/>
      </c>
      <c r="C62" s="223" t="inlineStr">
        <is>
          <t>4 Tepat 5 Sempurna: Perawatan Agar Gigi Sehat dan Sempurna</t>
        </is>
      </c>
      <c r="D62" s="223" t="n"/>
      <c r="E62" s="223" t="inlineStr">
        <is>
          <t>DokterGigiGaul &amp; drg. Agam Ferry Erwana</t>
        </is>
      </c>
      <c r="F62" s="223" t="inlineStr">
        <is>
          <t>978-979-29-5016-8</t>
        </is>
      </c>
      <c r="G62" s="223" t="inlineStr">
        <is>
          <t>978-979-29-7989-3</t>
        </is>
      </c>
      <c r="H62" s="223" t="inlineStr">
        <is>
          <t>Kesehatan</t>
        </is>
      </c>
      <c r="I62" s="258" t="inlineStr">
        <is>
          <t>Perguruan Tinggi</t>
        </is>
      </c>
      <c r="J62" s="186" t="inlineStr">
        <is>
          <t>009.02</t>
        </is>
      </c>
      <c r="K62" s="223" t="n"/>
      <c r="L62" s="223" t="n"/>
      <c r="M62" s="259" t="n"/>
      <c r="N62" s="223" t="inlineStr">
        <is>
          <t>Indonesia</t>
        </is>
      </c>
      <c r="O62" s="223" t="inlineStr">
        <is>
          <t>Tidak diketahui</t>
        </is>
      </c>
      <c r="P62" s="260" t="n">
        <v>2015</v>
      </c>
      <c r="Q62" s="260" t="n">
        <v>2018</v>
      </c>
      <c r="R62" s="223" t="inlineStr">
        <is>
          <t>Rapha Publishing</t>
        </is>
      </c>
      <c r="S62" s="223" t="inlineStr">
        <is>
          <t>Andi Offset CV</t>
        </is>
      </c>
      <c r="T62" s="223" t="inlineStr">
        <is>
          <t>Lokal</t>
        </is>
      </c>
      <c r="U62" s="261" t="n">
        <v>96</v>
      </c>
      <c r="V62" s="86" t="inlineStr">
        <is>
          <t>pdf</t>
        </is>
      </c>
      <c r="W62" s="223" t="inlineStr">
        <is>
          <t>8.6 MB</t>
        </is>
      </c>
      <c r="X62" s="223" t="inlineStr">
        <is>
          <t>&lt;p&gt;Karena kebutuhan informasi tersebut, DokterGigiGaul memutuskan untuk menjadi salah seorang pelopor untuk menyediakan informasi-informasi yang diperlukan tersebut dengan membuat suatu rumusan yang mudah diingat dan dipalikasikan oleh masyarakat dalam karyannya yang terkini 4 Tepat 5 Sempurna: Perawatan Agar Gigi Sehat &amp;amp; Sempurna. Semoga Bermanfaat dan gigi makin sehat dan sempurna&lt;/p&gt;</t>
        </is>
      </c>
      <c r="Y62" s="262" t="n">
        <v>56500</v>
      </c>
      <c r="Z62" s="226" t="n"/>
      <c r="AA62" s="241">
        <f>Y78*Z78</f>
        <v/>
      </c>
      <c r="AB62" s="237" t="inlineStr">
        <is>
          <t>29a2b6dc-eacc-4dd7-b163-768f0b6a7a2d</t>
        </is>
      </c>
    </row>
    <row r="63" ht="15" customHeight="1" s="283">
      <c r="A63" s="109" t="n">
        <v>70</v>
      </c>
      <c r="B63" s="222">
        <f>HYPERLINK("https://mocostore.moco.co.id/catalog/"&amp;AB79,"Klik Disini")</f>
        <v/>
      </c>
      <c r="C63" s="223" t="inlineStr">
        <is>
          <t>Beternak Burung Sriti dan Walet Satu Atap â€“ Berdasarkan Pengalaman Penulis Selama 35 Tahun dalam Bidang Perwaletan di Indonesia dan Asia</t>
        </is>
      </c>
      <c r="D63" s="223" t="n"/>
      <c r="E63" s="223" t="inlineStr">
        <is>
          <t>Wheindrata HS</t>
        </is>
      </c>
      <c r="F63" s="223" t="inlineStr">
        <is>
          <t>978-979-29-5053-3</t>
        </is>
      </c>
      <c r="G63" s="223" t="inlineStr">
        <is>
          <t>978-979-29-7990-9</t>
        </is>
      </c>
      <c r="H63" s="223" t="inlineStr">
        <is>
          <t>Hewan</t>
        </is>
      </c>
      <c r="I63" s="258" t="inlineStr">
        <is>
          <t>Perguruan Tinggi</t>
        </is>
      </c>
      <c r="J63" s="186" t="inlineStr">
        <is>
          <t>009.06</t>
        </is>
      </c>
      <c r="K63" s="264" t="n"/>
      <c r="L63" s="264" t="n"/>
      <c r="M63" s="259" t="n"/>
      <c r="N63" s="223" t="inlineStr">
        <is>
          <t>Indonesia</t>
        </is>
      </c>
      <c r="O63" s="223" t="inlineStr">
        <is>
          <t>Tidak diketahui</t>
        </is>
      </c>
      <c r="P63" s="260" t="n">
        <v>2015</v>
      </c>
      <c r="Q63" s="260" t="n">
        <v>2018</v>
      </c>
      <c r="R63" s="223" t="inlineStr">
        <is>
          <t>Lily Publisher</t>
        </is>
      </c>
      <c r="S63" s="223" t="inlineStr">
        <is>
          <t>Andi Offset CV</t>
        </is>
      </c>
      <c r="T63" s="223" t="inlineStr">
        <is>
          <t>Lokal</t>
        </is>
      </c>
      <c r="U63" s="261" t="n">
        <v>160</v>
      </c>
      <c r="V63" s="86" t="inlineStr">
        <is>
          <t>pdf</t>
        </is>
      </c>
      <c r="W63" s="223" t="inlineStr">
        <is>
          <t>5.2 MB</t>
        </is>
      </c>
      <c r="X63" s="223" t="inlineStr">
        <is>
          <t>&lt;p&gt;Buku ini membahas tentang satu-satunya teknik terobosan terbaru dan termodern dengan melakukan jalan pintas untuk dapat meningkatkan populasi burung Seriti dan burung Walet secara serentak dan cepat, serta praktis dan mudah dipahami. Teknik ini dapat dengan mudah mempercepat dan memperluas penyebaran seluruh kelompok burung seriti maupun burung walet yang bandel, yang akan segera mulai mau menempati dan memenuhi seluruh ruangan-ruangan didalam kandang burung waletnya yang selalu kosong abadi. Hasilnya akan sangat memuaskan bagi semua pemilik kandang burung walet yang menekuninya. Dimana akan membuat seluruh kandang burung walet menjadi cepat berhasil dan semua ruangannya akan cepat terisi penuh dengan sarang burung walet yang berkwalitas unggul. Dengan melakukan metode satu atap ini akan mempercepat keberhasilan sebuah kandang burung walet, dan untuk perkembangan kedepannya akan selalu meningkat terus. Sehingga produksinya akan selalu berlimpah dan untung.&lt;/p&gt;</t>
        </is>
      </c>
      <c r="Y63" s="262" t="n">
        <v>119000</v>
      </c>
      <c r="Z63" s="226" t="n"/>
      <c r="AA63" s="241">
        <f>Y79*Z79</f>
        <v/>
      </c>
      <c r="AB63" s="237" t="inlineStr">
        <is>
          <t>fab04c62-3ed5-4911-806b-f9f45af45539</t>
        </is>
      </c>
    </row>
    <row r="64" ht="15" customHeight="1" s="283">
      <c r="A64" s="109" t="n">
        <v>71</v>
      </c>
      <c r="B64" s="222">
        <f>HYPERLINK("https://mocostore.moco.co.id/catalog/"&amp;AB80,"Klik Disini")</f>
        <v/>
      </c>
      <c r="C64" s="223" t="inlineStr">
        <is>
          <t>SPSS 22: Pengolahan Data Terpraktis</t>
        </is>
      </c>
      <c r="D64" s="223" t="n"/>
      <c r="E64" s="223" t="inlineStr">
        <is>
          <t>Duwi Priyatno</t>
        </is>
      </c>
      <c r="F64" s="223" t="inlineStr">
        <is>
          <t>978-979-29-4300-9</t>
        </is>
      </c>
      <c r="G64" s="223" t="inlineStr">
        <is>
          <t>978-979-29-7991-6</t>
        </is>
      </c>
      <c r="H64" s="223" t="inlineStr">
        <is>
          <t>Statistika</t>
        </is>
      </c>
      <c r="I64" s="258" t="inlineStr">
        <is>
          <t>Perguruan Tinggi</t>
        </is>
      </c>
      <c r="J64" s="186" t="inlineStr">
        <is>
          <t>009.01</t>
        </is>
      </c>
      <c r="K64" s="264" t="n"/>
      <c r="L64" s="264" t="n"/>
      <c r="M64" s="259" t="n"/>
      <c r="N64" s="223" t="inlineStr">
        <is>
          <t>Indonesia</t>
        </is>
      </c>
      <c r="O64" s="223" t="inlineStr">
        <is>
          <t>Tidak diketahui</t>
        </is>
      </c>
      <c r="P64" s="260" t="n">
        <v>2014</v>
      </c>
      <c r="Q64" s="260" t="n">
        <v>2018</v>
      </c>
      <c r="R64" s="223" t="inlineStr">
        <is>
          <t>Penerbit Andi</t>
        </is>
      </c>
      <c r="S64" s="223" t="inlineStr">
        <is>
          <t>Andi Offset CV</t>
        </is>
      </c>
      <c r="T64" s="223" t="inlineStr">
        <is>
          <t>Lokal</t>
        </is>
      </c>
      <c r="U64" s="261" t="n">
        <v>224</v>
      </c>
      <c r="V64" s="86" t="inlineStr">
        <is>
          <t>pdf</t>
        </is>
      </c>
      <c r="W64" s="223" t="inlineStr">
        <is>
          <t>7.2 MB</t>
        </is>
      </c>
      <c r="X64" s="223" t="inlineStr">
        <is>
          <t>&lt;p&gt;Buku ini berbicara tentang bagaimana menyelesaikan masalah-masalah dan metode statistik dengan memakai software IBM SPSS 22.&amp;nbsp;&lt;br /&gt;
 Dengan buku ini, diharapkan para pembaca dapat mengolah data statistik akan jauh lebih mudah dan tidak perlu menghitung dengan rumus-rumus. Kita hanya tinggal mengatur data dan menginput di program tersebut kemudian memilih alat analisis yang cocok, dan hasilnya adalah output berupa tabel-tabel atau grafik yang Anda kehendaki.&lt;br /&gt;
 Bab yang dibahas dalam buku ini antara lain adalah :&lt;br /&gt;
 &amp;bull; Analisis Frekuensi, Deskriptif, Dan Eksplorasi&lt;br /&gt;
 &amp;bull; Analisis Crosstabs Dan Uji Chi Square&lt;br /&gt;
 &amp;bull; Uji Instrumen Data Kuisioner&lt;br /&gt;
 &amp;bull; Uji Asumsi Dasar&lt;br /&gt;
 &amp;bull; Uji Asumsi Klasik Regresi&lt;br /&gt;
 &amp;bull; Analisis Korelasi Dan Regresi Linier&lt;br /&gt;
 &amp;bull; Uji Beda Dua Rata-Rata Dan One Way Anova&lt;br /&gt;
 &amp;bull; Analisis Jalur (Path Analysis)&lt;/p&gt;</t>
        </is>
      </c>
      <c r="Y64" s="262" t="n">
        <v>59000</v>
      </c>
      <c r="Z64" s="226" t="n"/>
      <c r="AA64" s="241">
        <f>Y80*Z80</f>
        <v/>
      </c>
      <c r="AB64" s="237" t="inlineStr">
        <is>
          <t>ee8ebcd5-5ec8-4471-abae-3bef274df11b</t>
        </is>
      </c>
    </row>
    <row r="65" ht="15" customHeight="1" s="283">
      <c r="A65" s="109" t="n">
        <v>73</v>
      </c>
      <c r="B65" s="222">
        <f>HYPERLINK("https://mocostore.moco.co.id/catalog/"&amp;AB82,"Klik Disini")</f>
        <v/>
      </c>
      <c r="C65" s="223" t="inlineStr">
        <is>
          <t>Zend Framework 2.X: Solusi Mempercepat Pengembangan Aplikasi Berbasis Web dengan PHP 5.x Framework</t>
        </is>
      </c>
      <c r="D65" s="223" t="n"/>
      <c r="E65" s="223" t="inlineStr">
        <is>
          <t>Edison Siregar</t>
        </is>
      </c>
      <c r="F65" s="223" t="inlineStr">
        <is>
          <t>978-979-29-5149-3</t>
        </is>
      </c>
      <c r="G65" s="223" t="inlineStr">
        <is>
          <t>978-979-29-7997-8</t>
        </is>
      </c>
      <c r="H65" s="223" t="inlineStr">
        <is>
          <t>Pemograman</t>
        </is>
      </c>
      <c r="I65" s="258" t="inlineStr">
        <is>
          <t>Perguruan Tinggi</t>
        </is>
      </c>
      <c r="J65" s="186" t="inlineStr">
        <is>
          <t>009.05</t>
        </is>
      </c>
      <c r="K65" s="264" t="n"/>
      <c r="L65" s="264" t="n"/>
      <c r="M65" s="259" t="n"/>
      <c r="N65" s="263" t="inlineStr">
        <is>
          <t>Indonesia</t>
        </is>
      </c>
      <c r="O65" s="263" t="inlineStr">
        <is>
          <t>Tidak diketahui</t>
        </is>
      </c>
      <c r="P65" s="260" t="n">
        <v>2015</v>
      </c>
      <c r="Q65" s="260" t="n">
        <v>2018</v>
      </c>
      <c r="R65" s="223" t="inlineStr">
        <is>
          <t>Penerbit Andi</t>
        </is>
      </c>
      <c r="S65" s="223" t="inlineStr">
        <is>
          <t>Andi Offset CV</t>
        </is>
      </c>
      <c r="T65" s="223" t="inlineStr">
        <is>
          <t>Lokal</t>
        </is>
      </c>
      <c r="U65" s="261" t="n">
        <v>208</v>
      </c>
      <c r="V65" s="86" t="inlineStr">
        <is>
          <t>pdf</t>
        </is>
      </c>
      <c r="W65" s="223" t="inlineStr">
        <is>
          <t>8.7 MB</t>
        </is>
      </c>
      <c r="X65" s="223" t="inlineStr">
        <is>
          <t>&lt;p&gt;Zend Framework merupakan framework yang dikembangkan menggunakan bahasa pemrograman PHP 5.x. Zend Framework sudah bersifat full OOP (Object Oriented Programming), terdiri dari library yang bisa digunakan untuk membangun aplikasi berbasis web dengan cepat. Saat ini perkembangan aplikasi berbasis web sudah lebih mendominasi pasar software. Para pelaku usaha umumnya sudah mulai meninggalkan aplikasi berbasis desktop karena alasan efektivitas. Aplikasi desktop umumnya hanya efektif digunakan untuk lingkup kerja terbatas seperti intranet. Sedangkan aplikasi berbasis web memiliki lingkup kerja yang tidak terbatas sehingga akan sangat efektif untuk pelaku bisnis dengan mobilitas kerja yang tinggi. Semoga kehadiran buku ini dapat membantu para pembaca sekalian mengerti konsep dasar pengembangan&lt;/p&gt;</t>
        </is>
      </c>
      <c r="Y65" s="262" t="n">
        <v>71000</v>
      </c>
      <c r="Z65" s="226" t="n"/>
      <c r="AA65" s="241">
        <f>Y82*Z82</f>
        <v/>
      </c>
      <c r="AB65" s="237" t="inlineStr">
        <is>
          <t>0ab8b53c-b24b-4d84-848b-05aca78f19f5</t>
        </is>
      </c>
    </row>
    <row r="66" ht="15" customHeight="1" s="283">
      <c r="A66" s="109" t="n">
        <v>74</v>
      </c>
      <c r="B66" s="222">
        <f>HYPERLINK("https://mocostore.moco.co.id/catalog/"&amp;AB83,"Klik Disini")</f>
        <v/>
      </c>
      <c r="C66" s="223" t="inlineStr">
        <is>
          <t>Mudah Mengelola Proyek dan Pembukuannya Menggunakan Microsoft Office Project dan MYOB Accounting</t>
        </is>
      </c>
      <c r="D66" s="223" t="n"/>
      <c r="E66" s="223" t="inlineStr">
        <is>
          <t>Eko Hari Atmoko &amp; Aftoni Sutanto</t>
        </is>
      </c>
      <c r="F66" s="223" t="inlineStr">
        <is>
          <t>978-979-29-4713-7</t>
        </is>
      </c>
      <c r="G66" s="223" t="inlineStr">
        <is>
          <t>978-979-29-7999-2</t>
        </is>
      </c>
      <c r="H66" s="223" t="inlineStr">
        <is>
          <t>Komputer &amp; Internet</t>
        </is>
      </c>
      <c r="I66" s="258" t="inlineStr">
        <is>
          <t>Perguruan Tinggi</t>
        </is>
      </c>
      <c r="J66" s="186" t="inlineStr">
        <is>
          <t>009.05</t>
        </is>
      </c>
      <c r="K66" s="223" t="n"/>
      <c r="L66" s="223" t="n"/>
      <c r="M66" s="259" t="n"/>
      <c r="N66" s="263" t="inlineStr">
        <is>
          <t>Indonesia</t>
        </is>
      </c>
      <c r="O66" s="263" t="inlineStr">
        <is>
          <t>Tidak diketahui</t>
        </is>
      </c>
      <c r="P66" s="260" t="n">
        <v>2014</v>
      </c>
      <c r="Q66" s="260" t="n">
        <v>2018</v>
      </c>
      <c r="R66" s="223" t="inlineStr">
        <is>
          <t>Penerbit Andi</t>
        </is>
      </c>
      <c r="S66" s="223" t="inlineStr">
        <is>
          <t>Andi Offset CV</t>
        </is>
      </c>
      <c r="T66" s="223" t="inlineStr">
        <is>
          <t>Lokal</t>
        </is>
      </c>
      <c r="U66" s="261" t="n">
        <v>304</v>
      </c>
      <c r="V66" s="86" t="inlineStr">
        <is>
          <t>pdf</t>
        </is>
      </c>
      <c r="W66" s="223" t="inlineStr">
        <is>
          <t>16.4 MB</t>
        </is>
      </c>
      <c r="X66" s="223" t="inlineStr">
        <is>
          <t>&lt;p&gt;Buku ini membahas tool yang mempermudah manajemen proyek. Buku ini cocok untuk semua jenis usaha yang berhubungan dengan pekerjaan berdasarkan proyek seperti:&lt;/p&gt;
 &lt;ul&gt;
 &lt;li&gt;konstruksi&lt;/li&gt;
 &lt;li&gt;organisasi nirlaba&lt;/li&gt;
 &lt;li&gt;event organiser (eo)&lt;/li&gt;
 &lt;li&gt;dan semua jenis pekerjaan berdasar proyek lainnya&lt;/li&gt;
 &lt;/ul&gt;
 &lt;p&gt;Fungsi dari tool yang dibahas di dalam buku dapat digunakan untuk membantu Anda sebagai manajer proyek atau bisnis owner untuk mengelola:&lt;/p&gt;
 &lt;ul&gt;
 &lt;li&gt;&lt;strong&gt;Resource &lt;/strong&gt;(Sumber Daya)&lt;/li&gt;
 &lt;/ul&gt;
 &lt;p&gt;Material, tenaga kerja, dan mesin&lt;/p&gt;
 &lt;ul&gt;
 &lt;li&gt;&lt;strong&gt;Time&lt;/strong&gt; (Waktu)&lt;/li&gt;
 &lt;/ul&gt;
 &lt;p&gt;Jadwal pekerjaan dari mulai sampai dengan selesai&lt;/p&gt;
 &lt;ul&gt;
 &lt;li&gt;&lt;strong&gt;Cost&lt;/strong&gt; (Biaya)&lt;/li&gt;
 &lt;/ul&gt;
 &lt;p&gt;Biaya yang timbul dari masing-masing pekerjaan&lt;/p&gt;
 &lt;ul&gt;
 &lt;li&gt;&lt;strong&gt;Accounting Report&lt;/strong&gt; (Laporan Akutansi Proyek)&lt;/li&gt;
 &lt;/ul&gt;
 &lt;p&gt;Laporan laba rugi per-proyek, neraca, arus kas dan semua biaya yang muncul&lt;/p&gt;
 &lt;p&gt;Dengan bantuan software sebagai tool manajemen proyek yang dibahas dalam buku ini, pengelolaan proyek yang sedang dijalankan akan semakin mudah. Tujuannya untuk monitoring dan efesiensi biaya proyek perusahaan atau organisasi.&lt;/p&gt;</t>
        </is>
      </c>
      <c r="Y66" s="262" t="n">
        <v>80500</v>
      </c>
      <c r="Z66" s="226" t="n"/>
      <c r="AA66" s="241">
        <f>Y83*Z83</f>
        <v/>
      </c>
      <c r="AB66" s="237" t="inlineStr">
        <is>
          <t>d2de5d32-2574-4f4f-9505-a8bbb5d63f54</t>
        </is>
      </c>
    </row>
    <row r="67" ht="15" customHeight="1" s="283">
      <c r="A67" s="109" t="n">
        <v>75</v>
      </c>
      <c r="B67" s="222">
        <f>HYPERLINK("https://mocostore.moco.co.id/catalog/"&amp;AB84,"Klik Disini")</f>
        <v/>
      </c>
      <c r="C67" s="223" t="inlineStr">
        <is>
          <t>Data Mining - Mengolah Data menjadi Informasi Menggunakan Matlab</t>
        </is>
      </c>
      <c r="D67" s="223" t="n"/>
      <c r="E67" s="223" t="inlineStr">
        <is>
          <t>Eko Prasetyo</t>
        </is>
      </c>
      <c r="F67" s="223" t="inlineStr">
        <is>
          <t>978-979-29-4351-1</t>
        </is>
      </c>
      <c r="G67" s="223" t="inlineStr">
        <is>
          <t>978-979-29-8000-4</t>
        </is>
      </c>
      <c r="H67" s="223" t="inlineStr">
        <is>
          <t>Pemograman</t>
        </is>
      </c>
      <c r="I67" s="258" t="inlineStr">
        <is>
          <t>Perguruan Tinggi</t>
        </is>
      </c>
      <c r="J67" s="186" t="inlineStr">
        <is>
          <t>009.05</t>
        </is>
      </c>
      <c r="K67" s="264" t="inlineStr">
        <is>
          <t>Tidak Tersedia</t>
        </is>
      </c>
      <c r="L67" s="264" t="n"/>
      <c r="M67" s="259" t="inlineStr">
        <is>
          <t>Tidak Tersedia</t>
        </is>
      </c>
      <c r="N67" s="263" t="inlineStr">
        <is>
          <t>Indonesia</t>
        </is>
      </c>
      <c r="O67" s="263" t="inlineStr">
        <is>
          <t>Tidak diketahui</t>
        </is>
      </c>
      <c r="P67" s="260" t="n">
        <v>2014</v>
      </c>
      <c r="Q67" s="260" t="n">
        <v>2018</v>
      </c>
      <c r="R67" s="223" t="inlineStr">
        <is>
          <t>Penerbit Andi</t>
        </is>
      </c>
      <c r="S67" s="223" t="inlineStr">
        <is>
          <t>Andi Offset CV</t>
        </is>
      </c>
      <c r="T67" s="223" t="inlineStr">
        <is>
          <t>Lokal</t>
        </is>
      </c>
      <c r="U67" s="261" t="n">
        <v>384</v>
      </c>
      <c r="V67" s="86" t="inlineStr">
        <is>
          <t>pdf</t>
        </is>
      </c>
      <c r="W67" s="223" t="inlineStr">
        <is>
          <t>7.8 MB</t>
        </is>
      </c>
      <c r="X67" s="223" t="inlineStr">
        <is>
          <t>&lt;p&gt;Meskipun riset ilmu data mining masih terbilang muda, tetapi penerapan dan manfaat yang didapat sangat luas dan besar. Bidang-bidang seperti bisnis, medis, pendidikan, astronomi, meteorologi, dan sebagainya merupakan bidang-bidang yang sangat membutuhkan data mining. Jumlah data yang besar sebagai hasil transaksi dari waktu ke waktu menjadi alasan untuk membongkar ada informasi apa yang dapat dibuka dari bongkahan data yang begitu besar. Karena biaya perawatan juga secara rutin dikeluarkan, maka akan menjadi sebuah kerugian jika data tersebut hanya disimpan dan tidak diolah untuk mendapatkan informasi yang berguna demi kemajuan instansi.&lt;/p&gt;
 &lt;p&gt;Untuk itulah buku ini dibuat agar menjadi panduan yang jelas, lengkap, sistematis, disertai contoh aplikasi MATLAB yang mudah pula untuk diikuti. Buku ini dapat menjadi penambah dan penyempurna secara komprehensif buku karya penulis sebelumnya, yaitu &lt;em&gt;Data Mining &amp;ndash; Konsep dan Aplikasi Menggunakan MATLAB&lt;/em&gt;, sehingga pembaca akan merasakan gaya bahasa penyampaian yang sederhana, mudah dimengerti, sama seperti buku sebelumnya. Buku ini cocok digunakan baik oleh mahasiswa, dosen, peneliti, ataupun praktisi yang ingin segera menerapkan ilmu data mining hasil karya para peneliti-peneliti sebelumnya.&lt;/p&gt;
 &lt;p&gt;Secara garis besar, buku ini diawali dengan membahas konsep-konsep dasar data mining, meliputi pendahuluan, pemrosesan awal, dan fitur. Bagian kedua membahas metode-metode klasifikasi, meliputi Decision Tree, Artificial Neural Network, Support Vector Machine, dan Nearest Neighbor. Bagian ketiga membahas metode-metode analisis cluster, meliputi partisi dan hierarki. Di bagian akhir membahas evaluasi sistem data mining. Pembahasan topik-topik di dalamnya disertai contoh penerapan dalam program menggunakan MATLAB.&lt;/p&gt;</t>
        </is>
      </c>
      <c r="Y67" s="262" t="n">
        <v>155000</v>
      </c>
      <c r="Z67" s="226" t="n"/>
      <c r="AA67" s="241">
        <f>Y84*Z84</f>
        <v/>
      </c>
      <c r="AB67" s="237" t="inlineStr">
        <is>
          <t>877a9314-f4b9-46d6-b72c-c4ee3492c45b</t>
        </is>
      </c>
    </row>
    <row r="68" ht="15" customHeight="1" s="283">
      <c r="A68" s="109" t="n">
        <v>76</v>
      </c>
      <c r="B68" s="222">
        <f>HYPERLINK("https://mocostore.moco.co.id/catalog/"&amp;AB85,"Klik Disini")</f>
        <v/>
      </c>
      <c r="C68" s="223" t="inlineStr">
        <is>
          <t>Kolaborasi PHP 5 dan MySQL 5 untuk Pengembangan Website</t>
        </is>
      </c>
      <c r="D68" s="223" t="n"/>
      <c r="E68" s="223" t="inlineStr">
        <is>
          <t>Eko Priyo Utomo</t>
        </is>
      </c>
      <c r="F68" s="223" t="inlineStr">
        <is>
          <t>978-979-29-4344-3</t>
        </is>
      </c>
      <c r="G68" s="223" t="inlineStr">
        <is>
          <t>978-979-29-8001-1</t>
        </is>
      </c>
      <c r="H68" s="223" t="inlineStr">
        <is>
          <t>Pemograman</t>
        </is>
      </c>
      <c r="I68" s="258" t="inlineStr">
        <is>
          <t>Perguruan Tinggi</t>
        </is>
      </c>
      <c r="J68" s="186" t="inlineStr">
        <is>
          <t>009.05</t>
        </is>
      </c>
      <c r="K68" s="264" t="n"/>
      <c r="L68" s="264" t="n"/>
      <c r="M68" s="259" t="n"/>
      <c r="N68" s="263" t="inlineStr">
        <is>
          <t>Indonesia</t>
        </is>
      </c>
      <c r="O68" s="263" t="inlineStr">
        <is>
          <t>Tidak diketahui</t>
        </is>
      </c>
      <c r="P68" s="260" t="n">
        <v>2014</v>
      </c>
      <c r="Q68" s="260" t="n">
        <v>2018</v>
      </c>
      <c r="R68" s="223" t="inlineStr">
        <is>
          <t>Penerbit Andi</t>
        </is>
      </c>
      <c r="S68" s="223" t="inlineStr">
        <is>
          <t>Andi Offset CV</t>
        </is>
      </c>
      <c r="T68" s="223" t="inlineStr">
        <is>
          <t>Lokal</t>
        </is>
      </c>
      <c r="U68" s="261" t="n">
        <v>176</v>
      </c>
      <c r="V68" s="86" t="inlineStr">
        <is>
          <t>pdf</t>
        </is>
      </c>
      <c r="W68" s="223" t="inlineStr">
        <is>
          <t>8.3 MB</t>
        </is>
      </c>
      <c r="X68" s="223" t="inlineStr">
        <is>
          <t>&lt;p&gt;Perkembangan situs atau website sudah semakin canggih. Jika beberapa tahun yang lalu website di gunakan hanya untuk menampilkan informasi tertentu tentang informasi sebuah institusi/perusahaan atau hanya sekedar untuk kebutuhan pribadi. Seiring dengan kebutuhan pengguna, website sekarang tidak hanya untuk menampilkan info tertentu saja namun sudah lebih dari itu.&lt;/p&gt;
 &lt;p&gt;Salah satu bahasa pemrograman web yang banyak di gunakan saat ini adalah bahasa PHP. Kemudahan dan fleksibilitas dalam mempelajari dan implementasi pada web, menjadikan bahasa PHP banyak di minati oleh para programmer web. Buku ini akan membahas tentang bahasa pemrograman web dengan menggunakan PHP 5 untuk membuat website dinamis. Di bahas pula database MySQL versi 5, fitur apa saja yang terbaru sehingga menjadikan database ini menjadi lebih powerful dan banyak di gunakan dalam dunia TI.&lt;/p&gt;
 &lt;p&gt;Semoga bermanfaat, dan selamat membaca &amp;lsquo;&lt;em&gt;Kolaborasi PHP 5 dan MySQL 5&lt;/em&gt;&amp;rsquo;&lt;/p&gt;</t>
        </is>
      </c>
      <c r="Y68" s="262" t="n">
        <v>56500</v>
      </c>
      <c r="Z68" s="226" t="n"/>
      <c r="AA68" s="241">
        <f>Y85*Z85</f>
        <v/>
      </c>
      <c r="AB68" s="237" t="inlineStr">
        <is>
          <t>d7004824-35c5-4637-917d-9e8a8c76d6a7</t>
        </is>
      </c>
    </row>
    <row r="69" ht="15" customHeight="1" s="283">
      <c r="A69" s="109" t="n">
        <v>77</v>
      </c>
      <c r="B69" s="222">
        <f>HYPERLINK("https://mocostore.moco.co.id/catalog/"&amp;AB86,"Klik Disini")</f>
        <v/>
      </c>
      <c r="C69" s="223" t="inlineStr">
        <is>
          <t>Mobile Web Programming â€“ HTML5, CSS3, JQuery Mobile</t>
        </is>
      </c>
      <c r="D69" s="223" t="n"/>
      <c r="E69" s="223" t="inlineStr">
        <is>
          <t>Eko Priyo Utomo</t>
        </is>
      </c>
      <c r="F69" s="223" t="inlineStr">
        <is>
          <t>978-979-29-4011-4</t>
        </is>
      </c>
      <c r="G69" s="223" t="inlineStr">
        <is>
          <t>978-979-29-8002-8</t>
        </is>
      </c>
      <c r="H69" s="223" t="inlineStr">
        <is>
          <t>Pemograman</t>
        </is>
      </c>
      <c r="I69" s="258" t="inlineStr">
        <is>
          <t>Perguruan Tinggi</t>
        </is>
      </c>
      <c r="J69" s="186" t="inlineStr">
        <is>
          <t>009.05</t>
        </is>
      </c>
      <c r="K69" s="223" t="n"/>
      <c r="L69" s="223" t="n"/>
      <c r="M69" s="259" t="n"/>
      <c r="N69" s="223" t="inlineStr">
        <is>
          <t>Indonesia</t>
        </is>
      </c>
      <c r="O69" s="223" t="inlineStr">
        <is>
          <t>Tidak diketahui</t>
        </is>
      </c>
      <c r="P69" s="260" t="n">
        <v>2013</v>
      </c>
      <c r="Q69" s="260" t="n">
        <v>2018</v>
      </c>
      <c r="R69" s="223" t="inlineStr">
        <is>
          <t>Penerbit Andi</t>
        </is>
      </c>
      <c r="S69" s="223" t="inlineStr">
        <is>
          <t>Andi Offset CV</t>
        </is>
      </c>
      <c r="T69" s="223" t="inlineStr">
        <is>
          <t>Lokal</t>
        </is>
      </c>
      <c r="U69" s="261" t="n">
        <v>180</v>
      </c>
      <c r="V69" s="86" t="inlineStr">
        <is>
          <t>pdf</t>
        </is>
      </c>
      <c r="W69" s="223" t="inlineStr">
        <is>
          <t>7.7 MB</t>
        </is>
      </c>
      <c r="X69" s="223" t="inlineStr">
        <is>
          <t>&lt;p&gt;Perkembangan teknologi mobile sudah semakin pesat dewasa ini. Hal ini di tandai dengan banyaknya aplikasi ataupun website mobile yang dapat di jalankan pada perangkat mobile, seperti pada ponsel, smartphone atau ponsel cerdas, komputer tablet, PDA.&amp;nbsp;&lt;br /&gt;
 Bagaimana membuat mobile web yang dapat berjalan pada multi-platform serta multi-view, yang dapat di tampilkan pada komputer, laptop, smartphone ataupun di komputer tablet? Anda akan menemukan solusi serta langkah praktis pembuatannya dalam buku ini. Buku ini akan membahas kolaborasi teknologi bahasa pemrograman web baru yaitu HTML 5, CSS3 dan jQuery Mobile. Gabungan ketiga bahasa tersebut (HTML5, CSS3, jQuery Mobile) akan menjadikan website yang di buat lebih powerful dan multi-view, yang dapat di jalankan pada berbagai perangkat baik desktop maupun mobile.&lt;/p&gt;
 &lt;p&gt;*Bonus pada buku fisik (CD, voucher, pembatas buku) tidak disertakan dalam buku digital (e-book)&lt;/p&gt;</t>
        </is>
      </c>
      <c r="Y69" s="262" t="n">
        <v>73000</v>
      </c>
      <c r="Z69" s="226" t="n"/>
      <c r="AA69" s="241">
        <f>Y86*Z86</f>
        <v/>
      </c>
      <c r="AB69" s="237" t="inlineStr">
        <is>
          <t>a8d3b5f2-5e6c-4cf9-b19c-8a2471bb8b02</t>
        </is>
      </c>
    </row>
    <row r="70" ht="15" customHeight="1" s="283">
      <c r="A70" s="109" t="n">
        <v>78</v>
      </c>
      <c r="B70" s="222">
        <f>HYPERLINK("https://mocostore.moco.co.id/catalog/"&amp;AB87,"Klik Disini")</f>
        <v/>
      </c>
      <c r="C70" s="223" t="inlineStr">
        <is>
          <t>Kitab EYD</t>
        </is>
      </c>
      <c r="D70" s="223" t="n"/>
      <c r="E70" s="223" t="inlineStr">
        <is>
          <t>Eko Sugiarto</t>
        </is>
      </c>
      <c r="F70" s="223" t="inlineStr">
        <is>
          <t>978-979-29-4642-0</t>
        </is>
      </c>
      <c r="G70" s="223" t="inlineStr">
        <is>
          <t>978-979-29-8003-5</t>
        </is>
      </c>
      <c r="H70" s="223" t="inlineStr">
        <is>
          <t>Bahasa</t>
        </is>
      </c>
      <c r="I70" s="258" t="inlineStr">
        <is>
          <t>Perguruan Tinggi</t>
        </is>
      </c>
      <c r="J70" s="186" t="inlineStr">
        <is>
          <t>009.10</t>
        </is>
      </c>
      <c r="K70" s="264" t="n"/>
      <c r="L70" s="264" t="n"/>
      <c r="M70" s="259" t="n"/>
      <c r="N70" s="223" t="inlineStr">
        <is>
          <t>Indonesia</t>
        </is>
      </c>
      <c r="O70" s="223" t="inlineStr">
        <is>
          <t>Tidak diketahui</t>
        </is>
      </c>
      <c r="P70" s="260" t="n">
        <v>2014</v>
      </c>
      <c r="Q70" s="260" t="n">
        <v>2018</v>
      </c>
      <c r="R70" s="223" t="inlineStr">
        <is>
          <t>Penerbit Andi</t>
        </is>
      </c>
      <c r="S70" s="223" t="inlineStr">
        <is>
          <t>Andi Offset CV</t>
        </is>
      </c>
      <c r="T70" s="223" t="inlineStr">
        <is>
          <t>Lokal</t>
        </is>
      </c>
      <c r="U70" s="261" t="n">
        <v>336</v>
      </c>
      <c r="V70" s="86" t="inlineStr">
        <is>
          <t>pdf</t>
        </is>
      </c>
      <c r="W70" s="223" t="inlineStr">
        <is>
          <t>2.2 MB</t>
        </is>
      </c>
      <c r="X70" s="223" t="inlineStr">
        <is>
          <t>&lt;p&gt;Ejaan Bahasa Indonesia yang Disempurnakan (EYD) merupakan salah satu materi yang sangat dibutuhkan oleh sebagian besar pembaca dari berbagai kalangan. &lt;em&gt;Kitab EYD&lt;/em&gt; yang ada di tangan pembaca ini merupakan salah satu upaya untuk menjawab kebutuhan tersebut. Buku ini berbeda dengan buku-buku serupa yang sudah banyak beredar di toko-toko buku. Dalam buku ini, berbagai kaidah EYD dikupas secara lebih gamblang dan relatif lengkap. Kaidah tersebut meliputi:&lt;/p&gt;
 &lt;ul&gt;
 &lt;li&gt;Pedoman Pemakaian Huruf&lt;/li&gt;
 &lt;li&gt;Pedoman Penulisan Kata&lt;/li&gt;
 &lt;li&gt;Pedoman Penulisan Imbuhan&lt;/li&gt;
 &lt;li&gt;Pedoman Pemakaian Tanda Baca&lt;/li&gt;
 &lt;li&gt;Pedoman Transliterasi Arab&amp;ndash;Latin&lt;/li&gt;
 &lt;li&gt;Pedoman Penulisan Kutipan dalam Karya Ilmiah&lt;/li&gt;
 &lt;li&gt;Pedoman Penulisan Daftar Pustaka&lt;/li&gt;
 &lt;li&gt;Pedoman Penulisan Gelar Akademis&lt;/li&gt;
 &lt;li&gt;Pedoman Umum Pembentukan Istilah&lt;/li&gt;
 &lt;li&gt;Pedoman Pengindonesiaan Istilah Komputer&lt;/li&gt;
 &lt;li&gt;Daftar Antonim (Lawan Kata)&lt;/li&gt;
 &lt;li&gt;Daftar Sinonim (Padanan Kata)&lt;/li&gt;
 &lt;li&gt;Daftar Kata Baku Populer Bahasa Indonesia&lt;/li&gt;
 &lt;li&gt;Daftar Singkatan dan Akronim&lt;/li&gt;
 &lt;/ul&gt;
 &lt;p&gt;Buku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(CPNS dan swasta) maupun seleksi untuk keperluan melanjutkan studi, khususnya dalam hal menghadapi soal kemampuan verbal.&lt;/p&gt;</t>
        </is>
      </c>
      <c r="Y70" s="262" t="n">
        <v>90000</v>
      </c>
      <c r="Z70" s="226" t="n"/>
      <c r="AA70" s="241">
        <f>Y87*Z87</f>
        <v/>
      </c>
      <c r="AB70" s="237" t="inlineStr">
        <is>
          <t>d09b48d2-8376-4f5b-953b-52631e3fd370</t>
        </is>
      </c>
    </row>
    <row r="71" ht="15" customHeight="1" s="283">
      <c r="A71" s="109" t="n">
        <v>79</v>
      </c>
      <c r="B71" s="222">
        <f>HYPERLINK("https://mocostore.moco.co.id/catalog/"&amp;AB88,"Klik Disini")</f>
        <v/>
      </c>
      <c r="C71" s="223" t="inlineStr">
        <is>
          <t>100 Tanya Jawab Aktual Praktis Seputar Rumah Tangga</t>
        </is>
      </c>
      <c r="D71" s="223" t="n"/>
      <c r="E71" s="223" t="inlineStr">
        <is>
          <t>Xavier Quentin Pranata</t>
        </is>
      </c>
      <c r="F71" s="223" t="inlineStr">
        <is>
          <t>978-979-29-4837-0</t>
        </is>
      </c>
      <c r="G71" s="223" t="inlineStr">
        <is>
          <t>978-979-29-8363-0</t>
        </is>
      </c>
      <c r="H71" s="223" t="inlineStr">
        <is>
          <t>Agama Kristen</t>
        </is>
      </c>
      <c r="I71" s="258" t="inlineStr">
        <is>
          <t>Perguruan Tinggi</t>
        </is>
      </c>
      <c r="J71" s="186" t="inlineStr">
        <is>
          <t>009.16</t>
        </is>
      </c>
      <c r="K71" s="264" t="n"/>
      <c r="L71" s="264" t="n"/>
      <c r="M71" s="259" t="n"/>
      <c r="N71" s="223" t="inlineStr">
        <is>
          <t>Indonesia</t>
        </is>
      </c>
      <c r="O71" s="223" t="inlineStr">
        <is>
          <t>Tidak diketahui</t>
        </is>
      </c>
      <c r="P71" s="260" t="n">
        <v>2015</v>
      </c>
      <c r="Q71" s="260" t="n">
        <v>2018</v>
      </c>
      <c r="R71" s="223" t="inlineStr">
        <is>
          <t>Penerbit Andi</t>
        </is>
      </c>
      <c r="S71" s="223" t="inlineStr">
        <is>
          <t>Andi Offset CV</t>
        </is>
      </c>
      <c r="T71" s="223" t="inlineStr">
        <is>
          <t>Lokal</t>
        </is>
      </c>
      <c r="U71" s="261" t="n">
        <v>322</v>
      </c>
      <c r="V71" s="86" t="inlineStr">
        <is>
          <t>pdf</t>
        </is>
      </c>
      <c r="W71" s="223" t="inlineStr">
        <is>
          <t>3.4 MB</t>
        </is>
      </c>
      <c r="X71" s="223" t="inlineStr">
        <is>
          <t>&lt;p&gt;Buku karya Xavier Quentin Pranata ini berupa kumpulan 100 soal-jawab, yang terkait dengan berbagai masalah dalam suatu keluarga. Ditulis dalam bentuk tanya jawab. Materi yang dibahas antara lain:&lt;br /&gt;
 1. Suami Istri Pisah Kota&lt;br /&gt;
 2. Istri Tidak Tunduk&lt;br /&gt;
 3. Pilih Kasih&lt;br /&gt;
 4. Bercerai dan Menikah Lagi&lt;br /&gt;
 5. Kekristenan dan Tradisi Jawa&lt;br /&gt;
 6. Orang Fasik Hidup Lebih Enak&lt;br /&gt;
 7. Terlanjur Punya Dua Istri&lt;br /&gt;
 8. Anak Pungut&lt;br /&gt;
 9. Suami Egois&lt;br /&gt;
 10. Menikah dengan Orang yang Sudah&lt;br /&gt;
 Bertunangan&lt;br /&gt;
 11. Cinta Lewat Facebook&lt;br /&gt;
 12. Meninggalkan Orangtua&lt;br /&gt;
 13. Kakak Ipar yang Boros&lt;br /&gt;
 14. Pilih Ibu Atau Anak&lt;br /&gt;
 15. Biseksual&lt;br /&gt;
 dan lain-lain&lt;/p&gt;</t>
        </is>
      </c>
      <c r="Y71" s="262" t="n">
        <v>78000</v>
      </c>
      <c r="Z71" s="226" t="n"/>
      <c r="AA71" s="241">
        <f>Y88*Z88</f>
        <v/>
      </c>
      <c r="AB71" s="237" t="inlineStr">
        <is>
          <t>f623512b-61b1-4004-8f4a-df880a77fc56</t>
        </is>
      </c>
    </row>
    <row r="72" ht="15" customHeight="1" s="283">
      <c r="A72" s="109" t="n">
        <v>80</v>
      </c>
      <c r="B72" s="222">
        <f>HYPERLINK("https://mocostore.moco.co.id/catalog/"&amp;AB89,"Klik Disini")</f>
        <v/>
      </c>
      <c r="C72" s="223" t="inlineStr">
        <is>
          <t>347 Tanya Jawab: Dari gagasan sampai menjadi buku</t>
        </is>
      </c>
      <c r="D72" s="223" t="n"/>
      <c r="E72" s="223" t="inlineStr">
        <is>
          <t>Markus Suyadi</t>
        </is>
      </c>
      <c r="F72" s="223" t="inlineStr">
        <is>
          <t>978-979-29-4847-9</t>
        </is>
      </c>
      <c r="G72" s="223" t="inlineStr">
        <is>
          <t>978-979-29-8157-5</t>
        </is>
      </c>
      <c r="H72" s="223" t="inlineStr">
        <is>
          <t>Agama Kristen</t>
        </is>
      </c>
      <c r="I72" s="258" t="inlineStr">
        <is>
          <t>Perguruan Tinggi</t>
        </is>
      </c>
      <c r="J72" s="186" t="inlineStr">
        <is>
          <t>009.16</t>
        </is>
      </c>
      <c r="K72" s="223" t="inlineStr">
        <is>
          <t>Tidak Tersedia</t>
        </is>
      </c>
      <c r="L72" s="223" t="n"/>
      <c r="M72" s="259" t="inlineStr">
        <is>
          <t>Tidak Tersedia</t>
        </is>
      </c>
      <c r="N72" s="223" t="inlineStr">
        <is>
          <t>Indonesia</t>
        </is>
      </c>
      <c r="O72" s="223" t="inlineStr">
        <is>
          <t>Tidak diketahui</t>
        </is>
      </c>
      <c r="P72" s="260" t="n">
        <v>2015</v>
      </c>
      <c r="Q72" s="260" t="n">
        <v>2018</v>
      </c>
      <c r="R72" s="223" t="inlineStr">
        <is>
          <t>Penerbit Andi</t>
        </is>
      </c>
      <c r="S72" s="223" t="inlineStr">
        <is>
          <t>Andi Offset CV</t>
        </is>
      </c>
      <c r="T72" s="223" t="inlineStr">
        <is>
          <t>Lokal</t>
        </is>
      </c>
      <c r="U72" s="261" t="n">
        <v>138</v>
      </c>
      <c r="V72" s="86" t="inlineStr">
        <is>
          <t>pdf</t>
        </is>
      </c>
      <c r="W72" s="223" t="inlineStr">
        <is>
          <t>1.6 MB</t>
        </is>
      </c>
      <c r="X72" s="223" t="inlineStr">
        <is>
          <t>&lt;p&gt;Dengan membaca buku ini, Anda akan memperoleh banyak informasi yang berkaitan dengan tulis-menulis, di antaranya:&lt;br /&gt;
 1. Apa yang dimaksud tulis-menulis.&lt;br /&gt;
 2. Apa dan bagaimana memulai menjadi penulis.&lt;br /&gt;
 3. Cara membangun hubungan dengan penerbit.&lt;br /&gt;
 4. Prosedur percetakan buku dari naskah hingga menjadi buku.&lt;br /&gt;
 5. Royalti yang menjadi bagian penulis.&lt;br /&gt;
 6. Dan lain-lain.&lt;br /&gt;
 Buku ini tidak hanya membuat Anda tahu tentang&lt;br /&gt;
 tulis menulis, tetapi juga membuat Anda menjadi&lt;br /&gt;
 penulis.&lt;/p&gt;</t>
        </is>
      </c>
      <c r="Y72" s="262" t="n">
        <v>46000</v>
      </c>
      <c r="Z72" s="226" t="n"/>
      <c r="AA72" s="241">
        <f>Y89*Z89</f>
        <v/>
      </c>
      <c r="AB72" s="237" t="inlineStr">
        <is>
          <t>3ce55003-f4af-4fdb-b0bd-6d6058bd6ff2</t>
        </is>
      </c>
    </row>
    <row r="73" ht="15" customHeight="1" s="283">
      <c r="A73" s="109" t="n">
        <v>81</v>
      </c>
      <c r="B73" s="222">
        <f>HYPERLINK("https://mocostore.moco.co.id/catalog/"&amp;AB90,"Klik Disini")</f>
        <v/>
      </c>
      <c r="C73" s="223" t="inlineStr">
        <is>
          <t>7 Mukjizat Yesus dalam Injil Yohanes</t>
        </is>
      </c>
      <c r="D73" s="223" t="n"/>
      <c r="E73" s="223" t="inlineStr">
        <is>
          <t>Pdt. Jonar T.H. Situmorang, M.A.</t>
        </is>
      </c>
      <c r="F73" s="223" t="inlineStr">
        <is>
          <t>978-979-29-4975-9</t>
        </is>
      </c>
      <c r="G73" s="223" t="inlineStr">
        <is>
          <t>978-979-29-8102-5</t>
        </is>
      </c>
      <c r="H73" s="223" t="inlineStr">
        <is>
          <t>Agama Kristen</t>
        </is>
      </c>
      <c r="I73" s="258" t="inlineStr">
        <is>
          <t>Perguruan Tinggi</t>
        </is>
      </c>
      <c r="J73" s="186" t="inlineStr">
        <is>
          <t>009.16</t>
        </is>
      </c>
      <c r="K73" s="264" t="inlineStr">
        <is>
          <t>Tidak Tersedia</t>
        </is>
      </c>
      <c r="L73" s="264" t="n"/>
      <c r="M73" s="259" t="inlineStr">
        <is>
          <t>Tidak Tersedia</t>
        </is>
      </c>
      <c r="N73" s="223" t="inlineStr">
        <is>
          <t>Indonesia</t>
        </is>
      </c>
      <c r="O73" s="223" t="inlineStr">
        <is>
          <t>Tidak diketahui</t>
        </is>
      </c>
      <c r="P73" s="260" t="n">
        <v>2015</v>
      </c>
      <c r="Q73" s="260" t="n">
        <v>2018</v>
      </c>
      <c r="R73" s="223" t="inlineStr">
        <is>
          <t>Penerbit Andi</t>
        </is>
      </c>
      <c r="S73" s="223" t="inlineStr">
        <is>
          <t>Andi Offset CV</t>
        </is>
      </c>
      <c r="T73" s="223" t="inlineStr">
        <is>
          <t>Lokal</t>
        </is>
      </c>
      <c r="U73" s="261" t="n">
        <v>242</v>
      </c>
      <c r="V73" s="86" t="inlineStr">
        <is>
          <t>pdf</t>
        </is>
      </c>
      <c r="W73" s="223" t="inlineStr">
        <is>
          <t>4.8 MB</t>
        </is>
      </c>
      <c r="X73" s="223" t="inlineStr">
        <is>
          <t>&lt;p&gt;Topik yang ditulis dalam buku ini membahas mukjizat yang Yesus lakukan dalam Injil Yohanes. Penulis merasa diberkati ketika membaca dan merenungkan kisah mukjizat dalam Injil Yohanes. Kisah ini menjadi bahan perenungan pribadi, yang kemudian dibagikan melalui pelayanannya di gereja dan di sekolah, tempat di mana penulis melayani. Alangkah indah bila pengalaman pelayanan ini dibagikan melalui tulisan. Orang lain pun turut mendapatkan berkat. Sungguh pengalaman yang indah saat merenungkan mukjizat-Nya, di mana penulis turut mengalami dan merasakan mukjizat dari Tuhan.&lt;br /&gt;
 Ada banyak kesaksian yang dialami sebagai bentuk mukjizat yang ia terima dalam kehidupannya, yang sebagian digoreskan dalam buku ini. Itu artinya mukjizat tersebut bukan hanya sebagai perbincangan, melainkan turut mengalami dan merasakannya. &amp;ldquo;Kecaplah dan lihatlah, betapa baiknya TUHAN itu! Berbahagialah orang yang berlindung pada-Nya&amp;rdquo; (Mzm. 34:9). Penulis merasakan Tuhan baik dalam hidupnya.&lt;/p&gt;</t>
        </is>
      </c>
      <c r="Y73" s="262" t="n">
        <v>66000</v>
      </c>
      <c r="Z73" s="226" t="n"/>
      <c r="AA73" s="241">
        <f>Y90*Z90</f>
        <v/>
      </c>
      <c r="AB73" s="237" t="inlineStr">
        <is>
          <t>a081a289-0f76-4a51-a5da-0556e8951c93</t>
        </is>
      </c>
    </row>
    <row r="74" ht="15" customHeight="1" s="283">
      <c r="A74" s="109" t="n">
        <v>82</v>
      </c>
      <c r="B74" s="222">
        <f>HYPERLINK("https://mocostore.moco.co.id/catalog/"&amp;AB91,"Klik Disini")</f>
        <v/>
      </c>
      <c r="C74" s="223" t="inlineStr">
        <is>
          <t>A Challenge To Change</t>
        </is>
      </c>
      <c r="D74" s="223" t="n"/>
      <c r="E74" s="223" t="inlineStr">
        <is>
          <t>Sariwati Gunawan</t>
        </is>
      </c>
      <c r="F74" s="223" t="inlineStr">
        <is>
          <t>978-979-29-4843-1</t>
        </is>
      </c>
      <c r="G74" s="223" t="inlineStr">
        <is>
          <t>978-979-29-8211-4</t>
        </is>
      </c>
      <c r="H74" s="223" t="inlineStr">
        <is>
          <t>Agama Kristen</t>
        </is>
      </c>
      <c r="I74" s="258" t="inlineStr">
        <is>
          <t>Perguruan Tinggi</t>
        </is>
      </c>
      <c r="J74" s="186" t="inlineStr">
        <is>
          <t>009.16</t>
        </is>
      </c>
      <c r="K74" s="264" t="inlineStr">
        <is>
          <t>Tidak Tersedia</t>
        </is>
      </c>
      <c r="L74" s="264" t="n"/>
      <c r="M74" s="259" t="inlineStr">
        <is>
          <t>Tidak Tersedia</t>
        </is>
      </c>
      <c r="N74" s="263" t="inlineStr">
        <is>
          <t>Indonesia</t>
        </is>
      </c>
      <c r="O74" s="263" t="inlineStr">
        <is>
          <t>Tidak diketahui</t>
        </is>
      </c>
      <c r="P74" s="260" t="n">
        <v>2015</v>
      </c>
      <c r="Q74" s="260" t="n">
        <v>2018</v>
      </c>
      <c r="R74" s="223" t="inlineStr">
        <is>
          <t>Penerbit Andi</t>
        </is>
      </c>
      <c r="S74" s="223" t="inlineStr">
        <is>
          <t>Andi Offset CV</t>
        </is>
      </c>
      <c r="T74" s="223" t="inlineStr">
        <is>
          <t>Lokal</t>
        </is>
      </c>
      <c r="U74" s="261" t="n">
        <v>138</v>
      </c>
      <c r="V74" s="86" t="inlineStr">
        <is>
          <t>pdf</t>
        </is>
      </c>
      <c r="W74" s="223" t="inlineStr">
        <is>
          <t>2.7 MB</t>
        </is>
      </c>
      <c r="X74" s="223" t="inlineStr">
        <is>
          <t>&lt;p&gt;Apakah Anda takut dengan perubahan? Tidakkah Anda tahu bahwa perubahan sangat menyenangkan? Jika Anda penasaran dan tertantang dengan kebenaran tersebut, buku ini tepat untuk Anda baca. Sariwati Goenawan melalui buku ini memaparkan beberapa dasar untuk menerima tantangan akan perubahan.&lt;br /&gt;
 Dilengkapi dengan beberapa langkah praktis untuk menapaki perubahan dan cara-cara menikmatinya sebagai sesuatu yang menyenangkan, buku ini akan sangat berguna bagi Anda yang tidak puas hanya dengan menjadi baik. Jadi, siapkan diri Anda untuk menikmati suatu perubahan yang menyenangkan.&lt;/p&gt;</t>
        </is>
      </c>
      <c r="Y74" s="262" t="n">
        <v>32500</v>
      </c>
      <c r="Z74" s="226" t="n"/>
      <c r="AA74" s="241">
        <f>Y91*Z91</f>
        <v/>
      </c>
      <c r="AB74" s="237" t="inlineStr">
        <is>
          <t>8babbec1-fecc-4c77-a7cb-6a2823bb9d00</t>
        </is>
      </c>
    </row>
    <row r="75" ht="15" customHeight="1" s="283">
      <c r="A75" s="109" t="n">
        <v>83</v>
      </c>
      <c r="B75" s="222">
        <f>HYPERLINK("https://mocostore.moco.co.id/catalog/"&amp;AB92,"Klik Disini")</f>
        <v/>
      </c>
      <c r="C75" s="223" t="inlineStr">
        <is>
          <t>A HA Moment</t>
        </is>
      </c>
      <c r="D75" s="223" t="n"/>
      <c r="E75" s="223" t="inlineStr">
        <is>
          <t>Yohanes Heryjanto</t>
        </is>
      </c>
      <c r="F75" s="223" t="inlineStr">
        <is>
          <t>978-979-29-4946-9</t>
        </is>
      </c>
      <c r="G75" s="223" t="inlineStr">
        <is>
          <t>978-979-29-8375-3</t>
        </is>
      </c>
      <c r="H75" s="223" t="inlineStr">
        <is>
          <t>Agama Kristen</t>
        </is>
      </c>
      <c r="I75" s="258" t="inlineStr">
        <is>
          <t>Perguruan Tinggi</t>
        </is>
      </c>
      <c r="J75" s="186" t="inlineStr">
        <is>
          <t>009.16</t>
        </is>
      </c>
      <c r="K75" s="264" t="inlineStr">
        <is>
          <t>Tidak Tersedia</t>
        </is>
      </c>
      <c r="L75" s="264" t="n"/>
      <c r="M75" s="259" t="inlineStr">
        <is>
          <t>Tidak Tersedia</t>
        </is>
      </c>
      <c r="N75" s="223" t="inlineStr">
        <is>
          <t>Indonesia</t>
        </is>
      </c>
      <c r="O75" s="223" t="inlineStr">
        <is>
          <t>Tidak diketahui</t>
        </is>
      </c>
      <c r="P75" s="260" t="n">
        <v>2015</v>
      </c>
      <c r="Q75" s="260" t="n">
        <v>2018</v>
      </c>
      <c r="R75" s="223" t="inlineStr">
        <is>
          <t>Penerbit Andi</t>
        </is>
      </c>
      <c r="S75" s="223" t="inlineStr">
        <is>
          <t>Andi Offset CV</t>
        </is>
      </c>
      <c r="T75" s="223" t="inlineStr">
        <is>
          <t>Lokal</t>
        </is>
      </c>
      <c r="U75" s="261" t="n">
        <v>346</v>
      </c>
      <c r="V75" s="86" t="inlineStr">
        <is>
          <t>pdf</t>
        </is>
      </c>
      <c r="W75" s="223" t="inlineStr">
        <is>
          <t>5.1 MB</t>
        </is>
      </c>
      <c r="X75" s="223" t="inlineStr">
        <is>
          <t>&lt;p&gt;Buku kecil ini adalah kumpulan renungan pendek di renungan Kingsword dan www.kabarbaik.org, di mana penulis menulis dan melengkapinya dengan kutipan-kutipan menguatkan, serta katakata motivasi yang menguatkan (A ha). Kiranya Anda melihat awan kecil di setiap pembahasan. A ha, Tuhan menguatkan Anda selalu.&lt;/p&gt;</t>
        </is>
      </c>
      <c r="Y75" s="262" t="n">
        <v>90000</v>
      </c>
      <c r="Z75" s="226" t="n"/>
      <c r="AA75" s="241">
        <f>Y92*Z92</f>
        <v/>
      </c>
      <c r="AB75" s="237" t="inlineStr">
        <is>
          <t>d09c7830-8870-4f36-89d1-c032f5dd5d01</t>
        </is>
      </c>
    </row>
    <row r="76" ht="15" customHeight="1" s="283">
      <c r="A76" s="109" t="n">
        <v>84</v>
      </c>
      <c r="B76" s="222">
        <f>HYPERLINK("https://mocostore.moco.co.id/catalog/"&amp;AB93,"Klik Disini")</f>
        <v/>
      </c>
      <c r="C76" s="223" t="inlineStr">
        <is>
          <t>Bangkitlah dan Berjalanlah</t>
        </is>
      </c>
      <c r="D76" s="223" t="n"/>
      <c r="E76" s="223" t="inlineStr">
        <is>
          <t>Andry Tjia</t>
        </is>
      </c>
      <c r="F76" s="223" t="inlineStr">
        <is>
          <t>978-979-29-4852-3</t>
        </is>
      </c>
      <c r="G76" s="223" t="inlineStr">
        <is>
          <t>978-979-29-7932-9</t>
        </is>
      </c>
      <c r="H76" s="223" t="inlineStr">
        <is>
          <t>Agama Kristen</t>
        </is>
      </c>
      <c r="I76" s="258" t="inlineStr">
        <is>
          <t>Perguruan Tinggi</t>
        </is>
      </c>
      <c r="J76" s="186" t="inlineStr">
        <is>
          <t>009.16</t>
        </is>
      </c>
      <c r="K76" s="264" t="inlineStr">
        <is>
          <t>Tidak Tersedia</t>
        </is>
      </c>
      <c r="L76" s="264" t="n"/>
      <c r="M76" s="259" t="inlineStr">
        <is>
          <t>Tidak Tersedia</t>
        </is>
      </c>
      <c r="N76" s="223" t="inlineStr">
        <is>
          <t>Indonesia</t>
        </is>
      </c>
      <c r="O76" s="223" t="inlineStr">
        <is>
          <t>Tidak diketahui</t>
        </is>
      </c>
      <c r="P76" s="260" t="n">
        <v>2015</v>
      </c>
      <c r="Q76" s="260" t="n">
        <v>2018</v>
      </c>
      <c r="R76" s="223" t="inlineStr">
        <is>
          <t>Penerbit Andi</t>
        </is>
      </c>
      <c r="S76" s="223" t="inlineStr">
        <is>
          <t>Andi Offset CV</t>
        </is>
      </c>
      <c r="T76" s="223" t="inlineStr">
        <is>
          <t>Lokal</t>
        </is>
      </c>
      <c r="U76" s="261" t="n">
        <v>162</v>
      </c>
      <c r="V76" s="86" t="inlineStr">
        <is>
          <t>pdf</t>
        </is>
      </c>
      <c r="W76" s="223" t="inlineStr">
        <is>
          <t>1.7 MB</t>
        </is>
      </c>
      <c r="X76" s="223" t="inlineStr">
        <is>
          <t>&lt;p&gt;Persaingan merupakan kenyataan yang perlu dihadapi setiap orang yang hidup di dunia ini. Acap kali persaingan yang akhirnya menentukan keberhasilan atau kejatuhan orang. Dalam buku ini, penulis memberi saran-saran dan hikmat terbaik dari firman Tuhan untuk menyikapi soal persaingan dengan benar. Nilai plus seorang Kristen adalah ia memiliki Tuhan yang besar dan tak pernah meninggalkan umat-Nya. Dalam setiap persaingan yang perlu dihadapi, hadirat Tuhan nyata dan di sanalah kita sepenuhnya dapat memegang janji Tuhan yang indah. Buku ini memberikan motivasi yang sedemikian kuat supaya kita tak takut dengan persaingan. Segala upaya kita untuk mengatasi persaingan pun, dapat kita gunakan untuk menyaksikan kebesaran Juruselamat kita.&lt;/p&gt;</t>
        </is>
      </c>
      <c r="Y76" s="262" t="n">
        <v>42000</v>
      </c>
      <c r="Z76" s="226" t="n"/>
      <c r="AA76" s="241">
        <f>Y93*Z93</f>
        <v/>
      </c>
      <c r="AB76" s="237" t="inlineStr">
        <is>
          <t>8c2a03e9-d298-4e8e-8b77-702307f0cc49</t>
        </is>
      </c>
    </row>
    <row r="77" ht="15" customHeight="1" s="283">
      <c r="A77" s="109" t="n">
        <v>86</v>
      </c>
      <c r="B77" s="222">
        <f>HYPERLINK("https://mocostore.moco.co.id/catalog/"&amp;AB95,"Klik Disini")</f>
        <v/>
      </c>
      <c r="C77" s="223" t="inlineStr">
        <is>
          <t>Be Unlimited Person</t>
        </is>
      </c>
      <c r="D77" s="223" t="n"/>
      <c r="E77" s="223" t="inlineStr">
        <is>
          <t>Yamowa`a Bate`e</t>
        </is>
      </c>
      <c r="F77" s="223" t="inlineStr">
        <is>
          <t>978-979-29-4809-7</t>
        </is>
      </c>
      <c r="G77" s="223" t="inlineStr">
        <is>
          <t>978-979-29-8371-5</t>
        </is>
      </c>
      <c r="H77" s="223" t="inlineStr">
        <is>
          <t>Agama Kristen</t>
        </is>
      </c>
      <c r="I77" s="258" t="inlineStr">
        <is>
          <t>Perguruan Tinggi</t>
        </is>
      </c>
      <c r="J77" s="186" t="inlineStr">
        <is>
          <t>009.16</t>
        </is>
      </c>
      <c r="K77" s="264" t="inlineStr">
        <is>
          <t>Tidak Tersedia</t>
        </is>
      </c>
      <c r="L77" s="264" t="n"/>
      <c r="M77" s="259" t="inlineStr">
        <is>
          <t>Tidak Tersedia</t>
        </is>
      </c>
      <c r="N77" s="263" t="inlineStr">
        <is>
          <t>Indonesia</t>
        </is>
      </c>
      <c r="O77" s="263" t="inlineStr">
        <is>
          <t>Tidak diketahui</t>
        </is>
      </c>
      <c r="P77" s="260" t="n">
        <v>2015</v>
      </c>
      <c r="Q77" s="260" t="n">
        <v>2018</v>
      </c>
      <c r="R77" s="223" t="inlineStr">
        <is>
          <t>Penerbit Andi</t>
        </is>
      </c>
      <c r="S77" s="223" t="inlineStr">
        <is>
          <t>Andi Offset CV</t>
        </is>
      </c>
      <c r="T77" s="223" t="inlineStr">
        <is>
          <t>Lokal</t>
        </is>
      </c>
      <c r="U77" s="261" t="n">
        <v>186</v>
      </c>
      <c r="V77" s="86" t="inlineStr">
        <is>
          <t>pdf</t>
        </is>
      </c>
      <c r="W77" s="223" t="inlineStr">
        <is>
          <t>2.9 MB</t>
        </is>
      </c>
      <c r="X77" s="223" t="inlineStr">
        <is>
          <t>&lt;p&gt;Buku karya Yamowa&amp;rsquo;a Bate&amp;rsquo;e ini bertema utama &amp;rdquo;menjadi pribadi tak terbatas&amp;rdquo;, yang dibahas dalam 24 prinsip alkitabiah. Perinsip-prinsip tersebut antara lain:&lt;br /&gt;
 1. Tahu bahwa &amp;rsquo;Anda Priadi yang Luar Biasa!&amp;rsquo;&lt;br /&gt;
 2. Hidup dalam dimensi yang tidak terbatas.&lt;br /&gt;
 3. Hidup dalam panggilan Tuhan&lt;br /&gt;
 4. Hidup dalam Perencanaan.&lt;br /&gt;
 5. Jadilah seorang pengelola yang baik&lt;br /&gt;
 6. Bertindak dan bertindaklah&lt;br /&gt;
 7. Berpikir sebelum bertindak.&lt;br /&gt;
 8. Hidup dalam keberanian.&lt;br /&gt;
 9. Mengutamakan yang utama&lt;br /&gt;
 10. Yakin akan masa depan&lt;br /&gt;
 11. Bisa dipercaya, dll&lt;/p&gt;</t>
        </is>
      </c>
      <c r="Y77" s="262" t="n">
        <v>48000</v>
      </c>
      <c r="Z77" s="226" t="n"/>
      <c r="AA77" s="241">
        <f>Y95*Z95</f>
        <v/>
      </c>
      <c r="AB77" s="237" t="inlineStr">
        <is>
          <t>c9919fd7-2861-4208-8264-8265caaa0af3</t>
        </is>
      </c>
    </row>
    <row r="78" ht="15" customHeight="1" s="283">
      <c r="A78" s="109" t="n">
        <v>88</v>
      </c>
      <c r="B78" s="222">
        <f>HYPERLINK("https://mocostore.moco.co.id/catalog/"&amp;AB97,"Klik Disini")</f>
        <v/>
      </c>
      <c r="C78" s="223" t="inlineStr">
        <is>
          <t>Bible, Pray, Love</t>
        </is>
      </c>
      <c r="D78" s="223" t="n"/>
      <c r="E78" s="223" t="inlineStr">
        <is>
          <t>Pdt. Kalis Stevanus, M.Th.</t>
        </is>
      </c>
      <c r="F78" s="223" t="inlineStr">
        <is>
          <t>978-979-29-4841-7</t>
        </is>
      </c>
      <c r="G78" s="223" t="inlineStr">
        <is>
          <t>978-979-29-8112-4</t>
        </is>
      </c>
      <c r="H78" s="223" t="inlineStr">
        <is>
          <t>Agama Kristen</t>
        </is>
      </c>
      <c r="I78" s="258" t="inlineStr">
        <is>
          <t>Perguruan Tinggi</t>
        </is>
      </c>
      <c r="J78" s="186" t="inlineStr">
        <is>
          <t>009.16</t>
        </is>
      </c>
      <c r="K78" s="264" t="inlineStr">
        <is>
          <t>Tidak Tersedia</t>
        </is>
      </c>
      <c r="L78" s="264" t="n"/>
      <c r="M78" s="259" t="inlineStr">
        <is>
          <t>Tidak Tersedia</t>
        </is>
      </c>
      <c r="N78" s="223" t="inlineStr">
        <is>
          <t>Indonesia</t>
        </is>
      </c>
      <c r="O78" s="223" t="inlineStr">
        <is>
          <t>Tidak diketahui</t>
        </is>
      </c>
      <c r="P78" s="260" t="n">
        <v>2015</v>
      </c>
      <c r="Q78" s="260" t="n">
        <v>2018</v>
      </c>
      <c r="R78" s="223" t="inlineStr">
        <is>
          <t>Penerbit Andi</t>
        </is>
      </c>
      <c r="S78" s="223" t="inlineStr">
        <is>
          <t>Andi Offset CV</t>
        </is>
      </c>
      <c r="T78" s="223" t="inlineStr">
        <is>
          <t>Lokal</t>
        </is>
      </c>
      <c r="U78" s="261" t="n">
        <v>130</v>
      </c>
      <c r="V78" s="86" t="inlineStr">
        <is>
          <t>pdf</t>
        </is>
      </c>
      <c r="W78" s="223" t="inlineStr">
        <is>
          <t>2.2 MB</t>
        </is>
      </c>
      <c r="X78" s="223" t="inlineStr">
        <is>
          <t>&lt;p&gt;Menemukan jodoh sesuai kehendak Tuhan bukanlah perkara mudah, Bible, Pray, Love hadir menjadi panduan bagi anda untuk memilih jodoh yang tepat. Bagi anda yang telah mempunyai pasangan dan hendak menikah, buku ini juga akan membantu anda untuk mengevaluasi hubungan tersebut agar tidak salah paham dalam mengambil keputusan.&lt;br /&gt;
 Melalui buku ini, anda juga akan mendapat wawasan seperti:&lt;br /&gt;
 &amp;bull; Masa depan dan jodoh&lt;br /&gt;
 &amp;bull; Peringatan sebelum jatuh cinta&lt;br /&gt;
 &amp;bull; 7 tes memilih jodoh yang tepat&lt;br /&gt;
 &amp;bull; Prinsip menemukan pasangan hidup&lt;br /&gt;
 &amp;bull; Pernikahan yang kudus&lt;br /&gt;
 Dengan membaca buku ini anda akan mendapat panduan untuk mengisi perjalanan panjang pernikahan anda dengan penuh sukacita.&lt;/p&gt;</t>
        </is>
      </c>
      <c r="Y78" s="262" t="n">
        <v>42000</v>
      </c>
      <c r="Z78" s="226" t="n"/>
      <c r="AA78" s="241">
        <f>Y97*Z97</f>
        <v/>
      </c>
      <c r="AB78" s="237" t="inlineStr">
        <is>
          <t>d564441f-bbb1-4c88-8d07-46a35ac0dc9b</t>
        </is>
      </c>
    </row>
    <row r="79" ht="15" customHeight="1" s="283">
      <c r="A79" s="109" t="n">
        <v>89</v>
      </c>
      <c r="B79" s="222">
        <f>HYPERLINK("https://mocostore.moco.co.id/catalog/"&amp;AB98,"Klik Disini")</f>
        <v/>
      </c>
      <c r="C79" s="223" t="inlineStr">
        <is>
          <t>Fashioned For Life: Kisah Kehidupan Benarty Suhali Pendiri (X) S.M.L</t>
        </is>
      </c>
      <c r="D79" s="223" t="n"/>
      <c r="E79" s="223" t="inlineStr">
        <is>
          <t>Benarty Suhali</t>
        </is>
      </c>
      <c r="F79" s="223" t="inlineStr">
        <is>
          <t>978-979-29-4980-3</t>
        </is>
      </c>
      <c r="G79" s="223" t="inlineStr">
        <is>
          <t>978-979-29-7945-9</t>
        </is>
      </c>
      <c r="H79" s="223" t="inlineStr">
        <is>
          <t>Agama Kristen</t>
        </is>
      </c>
      <c r="I79" s="258" t="inlineStr">
        <is>
          <t>Perguruan Tinggi</t>
        </is>
      </c>
      <c r="J79" s="186" t="inlineStr">
        <is>
          <t>009.16</t>
        </is>
      </c>
      <c r="K79" s="264" t="inlineStr">
        <is>
          <t>Tidak Tersedia</t>
        </is>
      </c>
      <c r="L79" s="264" t="n"/>
      <c r="M79" s="259" t="inlineStr">
        <is>
          <t>Tidak Tersedia</t>
        </is>
      </c>
      <c r="N79" s="263" t="inlineStr">
        <is>
          <t>Indonesia</t>
        </is>
      </c>
      <c r="O79" s="263" t="inlineStr">
        <is>
          <t>Tidak diketahui</t>
        </is>
      </c>
      <c r="P79" s="260" t="n">
        <v>2015</v>
      </c>
      <c r="Q79" s="260" t="n">
        <v>2018</v>
      </c>
      <c r="R79" s="223" t="inlineStr">
        <is>
          <t>Penerbit Andi</t>
        </is>
      </c>
      <c r="S79" s="223" t="inlineStr">
        <is>
          <t>Andi Offset CV</t>
        </is>
      </c>
      <c r="T79" s="223" t="inlineStr">
        <is>
          <t>Lokal</t>
        </is>
      </c>
      <c r="U79" s="261" t="n">
        <v>170</v>
      </c>
      <c r="V79" s="86" t="inlineStr">
        <is>
          <t>pdf</t>
        </is>
      </c>
      <c r="W79" s="223" t="inlineStr">
        <is>
          <t>5.9 MB</t>
        </is>
      </c>
      <c r="X79" s="223" t="inlineStr">
        <is>
          <t>&lt;p&gt;Buku ini mengungkapkan sebuah kesaksian hidup dengan cara yang sangat menarik seumpama sebuah panggung pertunjukan fashion, dengan tidak berusaha menonjolkan keberhasilan hidup penulisnya. Hal yang diungkapkan dalam buku ini bukan hanya kesaksian pengalaman hidup, tetapi juga menunjukkan kepada kita tentang Tuhan Allah Bapa yang mengasihi jiwa-jiwa. Buku ini memberikan teladan sederhana tentang cara kita mengenal Tuhan dan mengalami pengalaman berjalan dengan-Nya. Melalui buku ini kita akan lebih mengenal Bapa kita di surga yang sanggup mengubah hidup kita seutuhnya.&lt;/p&gt;</t>
        </is>
      </c>
      <c r="Y79" s="262" t="n">
        <v>42000</v>
      </c>
      <c r="Z79" s="226" t="n"/>
      <c r="AA79" s="241">
        <f>Y98*Z98</f>
        <v/>
      </c>
      <c r="AB79" s="237" t="inlineStr">
        <is>
          <t>2e4483dc-a4e7-4601-b4dd-de99aff52173</t>
        </is>
      </c>
    </row>
    <row r="80" ht="15" customHeight="1" s="283">
      <c r="A80" s="109" t="n">
        <v>90</v>
      </c>
      <c r="B80" s="222">
        <f>HYPERLINK("https://mocostore.moco.co.id/catalog/"&amp;AB99,"Klik Disini")</f>
        <v/>
      </c>
      <c r="C80" s="223" t="inlineStr">
        <is>
          <t>I`m So Lucky</t>
        </is>
      </c>
      <c r="D80" s="223" t="n"/>
      <c r="E80" s="223" t="inlineStr">
        <is>
          <t>Soeparno Broto R.</t>
        </is>
      </c>
      <c r="F80" s="223" t="inlineStr">
        <is>
          <t>978-979-29-4850-9</t>
        </is>
      </c>
      <c r="G80" s="223" t="inlineStr">
        <is>
          <t>978-979-29-8220-6</t>
        </is>
      </c>
      <c r="H80" s="223" t="inlineStr">
        <is>
          <t>Agama Kristen</t>
        </is>
      </c>
      <c r="I80" s="258" t="inlineStr">
        <is>
          <t>Perguruan Tinggi</t>
        </is>
      </c>
      <c r="J80" s="186" t="inlineStr">
        <is>
          <t>009.16</t>
        </is>
      </c>
      <c r="K80" s="264" t="inlineStr">
        <is>
          <t>Tidak Tersedia</t>
        </is>
      </c>
      <c r="L80" s="264" t="n"/>
      <c r="M80" s="259" t="inlineStr">
        <is>
          <t>Tidak Tersedia</t>
        </is>
      </c>
      <c r="N80" s="263" t="inlineStr">
        <is>
          <t>Indonesia</t>
        </is>
      </c>
      <c r="O80" s="263" t="inlineStr">
        <is>
          <t>Tidak diketahui</t>
        </is>
      </c>
      <c r="P80" s="260" t="n">
        <v>2015</v>
      </c>
      <c r="Q80" s="260" t="n">
        <v>2018</v>
      </c>
      <c r="R80" s="223" t="inlineStr">
        <is>
          <t>Penerbit Andi</t>
        </is>
      </c>
      <c r="S80" s="223" t="inlineStr">
        <is>
          <t>Andi Offset CV</t>
        </is>
      </c>
      <c r="T80" s="223" t="inlineStr">
        <is>
          <t>Lokal</t>
        </is>
      </c>
      <c r="U80" s="261" t="n">
        <v>259</v>
      </c>
      <c r="V80" s="86" t="inlineStr">
        <is>
          <t>pdf</t>
        </is>
      </c>
      <c r="W80" s="223" t="inlineStr">
        <is>
          <t>3.4 MB</t>
        </is>
      </c>
      <c r="X80" s="223" t="inlineStr">
        <is>
          <t>&lt;p&gt;Setiap orang tentu ingin hidupnya diberkati dan terus dilingkupi dengan keberuntungan. Namun pada kenyataannya, ada orang yang kelihatannya selalu beruntung dan ada orang yang seolah-olah selalu bernasib malang. Mengapa demikian, mengapa ada orang yang selalu beruntung sementara yang lain tidak? Apakah itu sudah menjadi takdir atau nasibnya? Apakah itu memang hanya kebetulan saja?&lt;br /&gt;
 Buku ini akan menyingkapkan rahasia keberuntungan menurut firman Tuhan. Jadi, jika ingin mengetahui rahasia kebenaran tentang keberuntungan menurut firman Tuhan, buku ini layak untuk Anda baca. Jadilah beruntung dalam Tuhan.&lt;/p&gt;</t>
        </is>
      </c>
      <c r="Y80" s="262" t="n">
        <v>67500</v>
      </c>
      <c r="Z80" s="226" t="n"/>
      <c r="AA80" s="241">
        <f>Y99*Z99</f>
        <v/>
      </c>
      <c r="AB80" s="237" t="inlineStr">
        <is>
          <t>b1613ac0-6448-41a1-a382-e81fc5962e44</t>
        </is>
      </c>
    </row>
    <row r="81" ht="15" customHeight="1" s="283">
      <c r="A81" s="109" t="n">
        <v>91</v>
      </c>
      <c r="B81" s="222">
        <f>HYPERLINK("https://mocostore.moco.co.id/catalog/"&amp;AB100,"Klik Disini")</f>
        <v/>
      </c>
      <c r="C81" s="223" t="inlineStr">
        <is>
          <t>Ilustrasi Kehidupan Lewat Dunia Satwa</t>
        </is>
      </c>
      <c r="D81" s="223" t="n"/>
      <c r="E81" s="223" t="inlineStr">
        <is>
          <t>Elly Kurnilasari</t>
        </is>
      </c>
      <c r="F81" s="223" t="inlineStr">
        <is>
          <t>978-979-29-4806-6</t>
        </is>
      </c>
      <c r="G81" s="223" t="inlineStr">
        <is>
          <t>978-979-29-8011-0</t>
        </is>
      </c>
      <c r="H81" s="223" t="inlineStr">
        <is>
          <t>Agama Kristen</t>
        </is>
      </c>
      <c r="I81" s="258" t="inlineStr">
        <is>
          <t>Perguruan Tinggi</t>
        </is>
      </c>
      <c r="J81" s="186" t="inlineStr">
        <is>
          <t>009.16</t>
        </is>
      </c>
      <c r="K81" s="264" t="inlineStr">
        <is>
          <t>Tidak Tersedia</t>
        </is>
      </c>
      <c r="L81" s="264" t="n"/>
      <c r="M81" s="259" t="inlineStr">
        <is>
          <t>Tidak Tersedia</t>
        </is>
      </c>
      <c r="N81" s="223" t="inlineStr">
        <is>
          <t>Indonesia</t>
        </is>
      </c>
      <c r="O81" s="223" t="inlineStr">
        <is>
          <t>Tidak diketahui</t>
        </is>
      </c>
      <c r="P81" s="260" t="n">
        <v>2015</v>
      </c>
      <c r="Q81" s="260" t="n">
        <v>2018</v>
      </c>
      <c r="R81" s="223" t="inlineStr">
        <is>
          <t>Penerbit Andi</t>
        </is>
      </c>
      <c r="S81" s="223" t="inlineStr">
        <is>
          <t>Andi Offset CV</t>
        </is>
      </c>
      <c r="T81" s="223" t="inlineStr">
        <is>
          <t>Lokal</t>
        </is>
      </c>
      <c r="U81" s="261" t="n">
        <v>178</v>
      </c>
      <c r="V81" s="86" t="inlineStr">
        <is>
          <t>pdf</t>
        </is>
      </c>
      <c r="W81" s="223" t="inlineStr">
        <is>
          <t>12.6 MB</t>
        </is>
      </c>
      <c r="X81" s="223" t="inlineStr">
        <is>
          <t>&lt;p&gt;Naskah / buku karya Elly Kurnilasari ini berisi 91 ilustrasi rohani yang diangkat dari fakta atau kisah dari dunia satwa. Ilustrasi dikelompokkan dalam delapan kategori keluarga satwa, yaitu: I &amp;ndash; Keluarga Anjing; II &amp;ndash; Keluarga Ikan; III &amp;ndash; Keluarga Burung; IV &amp;ndash; Keluarga Singa; V &amp;ndash; Keluarga Serangga dan Kumbang; VI &amp;shy;&amp;ndash; Keluarga Katak; VII &amp;ndash; Keluarga Rusa; dan, VIII &amp;ndash; Keluarga Binatang-Binatang Lain&lt;/p&gt;</t>
        </is>
      </c>
      <c r="Y81" s="262" t="n">
        <v>52000</v>
      </c>
      <c r="Z81" s="226" t="n"/>
      <c r="AA81" s="241">
        <f>Y100*Z100</f>
        <v/>
      </c>
      <c r="AB81" s="237" t="inlineStr">
        <is>
          <t>83ac3d97-0f61-4496-af3a-9aac49769742</t>
        </is>
      </c>
    </row>
    <row r="82" ht="15" customHeight="1" s="283">
      <c r="A82" s="109" t="n">
        <v>93</v>
      </c>
      <c r="B82" s="222">
        <f>HYPERLINK("https://mocostore.moco.co.id/catalog/"&amp;AB102,"Klik Disini")</f>
        <v/>
      </c>
      <c r="C82" s="223" t="inlineStr">
        <is>
          <t>Integritas Seorang Pemimpin Rohani</t>
        </is>
      </c>
      <c r="D82" s="223" t="n"/>
      <c r="E82" s="223" t="inlineStr">
        <is>
          <t>Pdt. Budisatyo Tanihardjo, M. A</t>
        </is>
      </c>
      <c r="F82" s="223" t="inlineStr">
        <is>
          <t>978-979-29-4952-0</t>
        </is>
      </c>
      <c r="G82" s="223" t="inlineStr">
        <is>
          <t>978-979-29-8321-0</t>
        </is>
      </c>
      <c r="H82" s="223" t="inlineStr">
        <is>
          <t>Agama Kristen</t>
        </is>
      </c>
      <c r="I82" s="258" t="inlineStr">
        <is>
          <t>Perguruan Tinggi</t>
        </is>
      </c>
      <c r="J82" s="186" t="inlineStr">
        <is>
          <t>009.16</t>
        </is>
      </c>
      <c r="K82" s="264" t="inlineStr">
        <is>
          <t>Tidak Tersedia</t>
        </is>
      </c>
      <c r="L82" s="264" t="n"/>
      <c r="M82" s="259" t="inlineStr">
        <is>
          <t>Tidak Tersedia</t>
        </is>
      </c>
      <c r="N82" s="223" t="inlineStr">
        <is>
          <t>Indonesia</t>
        </is>
      </c>
      <c r="O82" s="223" t="inlineStr">
        <is>
          <t>Tidak diketahui</t>
        </is>
      </c>
      <c r="P82" s="260" t="n">
        <v>2015</v>
      </c>
      <c r="Q82" s="260" t="n">
        <v>2018</v>
      </c>
      <c r="R82" s="223" t="inlineStr">
        <is>
          <t>Penerbit Andi</t>
        </is>
      </c>
      <c r="S82" s="223" t="inlineStr">
        <is>
          <t>Andi Offset CV</t>
        </is>
      </c>
      <c r="T82" s="223" t="inlineStr">
        <is>
          <t>Lokal</t>
        </is>
      </c>
      <c r="U82" s="261" t="n">
        <v>194</v>
      </c>
      <c r="V82" s="86" t="inlineStr">
        <is>
          <t>pdf</t>
        </is>
      </c>
      <c r="W82" s="223" t="inlineStr">
        <is>
          <t>2.5 MB</t>
        </is>
      </c>
      <c r="X82" s="223" t="inlineStr">
        <is>
          <t>&lt;p&gt;Kepemimpinan pada hakikatnya adalah pengaruh, yaitu bagaimana memengaruhi orang-orang yang dipimpinnya. Integritas adalah suatu hal yang sangat penting dan esensi dalam menjalani kehidupan yang penuh carut marut dan koyak moyak akibat ego manusia. Salah satu kualitas dan karakteristik yang diperlukan dalam kepemimpinan adalah Integritas. Oleh karena itu, integritas seorang pemimpin mutlak diperlukan dalam kepemimpinan yang dinamis dan berhasil.&lt;br /&gt;
 Krisis kepemimpinan diawali dengan terjadinya krisis integritas dalam diri Sang Pemimpin. Buku ini menguraikan pengertian tentang integritas dan dimensi integritas, serta hubungannya dengan keberhasilan pelayanan. Buku ini mengajak pembaca untuk memiliki dan membangun integritas sebagai hal yang harus dimiliki setiap seorang, terlebih bagi mereka yang dipercayakan dalam suatu kepemimpinan.&lt;/p&gt;</t>
        </is>
      </c>
      <c r="Y82" s="262" t="n">
        <v>42000</v>
      </c>
      <c r="Z82" s="226" t="n"/>
      <c r="AA82" s="241">
        <f>Y102*Z102</f>
        <v/>
      </c>
      <c r="AB82" s="237" t="inlineStr">
        <is>
          <t>b9440308-bbea-46e6-936f-0544246e3b64</t>
        </is>
      </c>
    </row>
    <row r="83" ht="15" customHeight="1" s="283">
      <c r="A83" s="109" t="n">
        <v>94</v>
      </c>
      <c r="B83" s="222">
        <f>HYPERLINK("https://mocostore.moco.co.id/catalog/"&amp;AB103,"Klik Disini")</f>
        <v/>
      </c>
      <c r="C83" s="223" t="inlineStr">
        <is>
          <t>Jangan Membunuh Generasi</t>
        </is>
      </c>
      <c r="D83" s="223" t="n"/>
      <c r="E83" s="223" t="inlineStr">
        <is>
          <t>Kornelius Sabat</t>
        </is>
      </c>
      <c r="F83" s="223" t="inlineStr">
        <is>
          <t>978-979-29-4967-4</t>
        </is>
      </c>
      <c r="G83" s="223" t="inlineStr">
        <is>
          <t>978-979-29-8119-3</t>
        </is>
      </c>
      <c r="H83" s="223" t="inlineStr">
        <is>
          <t>Agama Kristen</t>
        </is>
      </c>
      <c r="I83" s="258" t="inlineStr">
        <is>
          <t>Perguruan Tinggi</t>
        </is>
      </c>
      <c r="J83" s="186" t="inlineStr">
        <is>
          <t>009.16</t>
        </is>
      </c>
      <c r="K83" s="264" t="inlineStr">
        <is>
          <t>Tidak Tersedia</t>
        </is>
      </c>
      <c r="L83" s="264" t="n"/>
      <c r="M83" s="259" t="inlineStr">
        <is>
          <t>Tidak Tersedia</t>
        </is>
      </c>
      <c r="N83" s="263" t="inlineStr">
        <is>
          <t>Indonesia</t>
        </is>
      </c>
      <c r="O83" s="263" t="inlineStr">
        <is>
          <t>Tidak diketahui</t>
        </is>
      </c>
      <c r="P83" s="260" t="n">
        <v>2015</v>
      </c>
      <c r="Q83" s="260" t="n">
        <v>2018</v>
      </c>
      <c r="R83" s="223" t="inlineStr">
        <is>
          <t>Penerbit Andi</t>
        </is>
      </c>
      <c r="S83" s="223" t="inlineStr">
        <is>
          <t>Andi Offset CV</t>
        </is>
      </c>
      <c r="T83" s="223" t="inlineStr">
        <is>
          <t>Lokal</t>
        </is>
      </c>
      <c r="U83" s="261" t="n">
        <v>218</v>
      </c>
      <c r="V83" s="86" t="inlineStr">
        <is>
          <t>pdf</t>
        </is>
      </c>
      <c r="W83" s="223" t="inlineStr">
        <is>
          <t>2.7 MB</t>
        </is>
      </c>
      <c r="X83" s="223" t="inlineStr">
        <is>
          <t>&lt;p&gt;Buku ini merupakan fakta yang diungkapkan penulis dalam gereja Tuhan. Tidak jarang pemimpin senior tidak memberikan ruang atau kesempatan kepada generasi berikutnya. Yang sangat beruntung adalah ketika kita ada dalam gereja yang memperjuangkan, bahkan memberikan kesempatan yang sangat besar bagi generasi penerusnya sehingga ada kolaborasi yang menarik antara senior dan yunior.&lt;br /&gt;
 Buku ini sangat bagus untuk mengingatkan pendeta-pendeta senior supaya tidak membawa tongkat estafetnya sampai ke liang kubur. Pendeta-pendeta senior harus mau dan mampu memberikan tongkat estafetnya kepada generasi penerus sehingga perjalanan gereja Tuhan tetap terjaga.&lt;/p&gt;</t>
        </is>
      </c>
      <c r="Y83" s="262" t="n">
        <v>60000</v>
      </c>
      <c r="Z83" s="226" t="n"/>
      <c r="AA83" s="241">
        <f>Y103*Z103</f>
        <v/>
      </c>
      <c r="AB83" s="237" t="inlineStr">
        <is>
          <t>fb70a668-d6ff-4a2e-bfa5-194c221b7a9c</t>
        </is>
      </c>
    </row>
    <row r="84" ht="15" customHeight="1" s="283">
      <c r="A84" s="109" t="n">
        <v>96</v>
      </c>
      <c r="B84" s="222">
        <f>HYPERLINK("https://mocostore.moco.co.id/catalog/"&amp;AB105,"Klik Disini")</f>
        <v/>
      </c>
      <c r="C84" s="223" t="inlineStr">
        <is>
          <t>Keintiman Cinta-Mu, Perteduhan Jiwaku</t>
        </is>
      </c>
      <c r="D84" s="223" t="n"/>
      <c r="E84" s="223" t="inlineStr">
        <is>
          <t>Beny Hadi S.</t>
        </is>
      </c>
      <c r="F84" s="223" t="inlineStr">
        <is>
          <t>978-979-29-4816-5</t>
        </is>
      </c>
      <c r="G84" s="223" t="inlineStr">
        <is>
          <t>978-979-29-7946-6</t>
        </is>
      </c>
      <c r="H84" s="223" t="inlineStr">
        <is>
          <t>Agama Kristen</t>
        </is>
      </c>
      <c r="I84" s="258" t="inlineStr">
        <is>
          <t>Perguruan Tinggi</t>
        </is>
      </c>
      <c r="J84" s="186" t="inlineStr">
        <is>
          <t>009.16</t>
        </is>
      </c>
      <c r="K84" s="223" t="n"/>
      <c r="L84" s="223" t="n"/>
      <c r="M84" s="259" t="n"/>
      <c r="N84" s="223" t="inlineStr">
        <is>
          <t>Indonesia</t>
        </is>
      </c>
      <c r="O84" s="223" t="inlineStr">
        <is>
          <t>Tidak diketahui</t>
        </is>
      </c>
      <c r="P84" s="260" t="n">
        <v>2015</v>
      </c>
      <c r="Q84" s="260" t="n">
        <v>2018</v>
      </c>
      <c r="R84" s="223" t="inlineStr">
        <is>
          <t>Penerbit Andi</t>
        </is>
      </c>
      <c r="S84" s="223" t="inlineStr">
        <is>
          <t>Andi Offset CV</t>
        </is>
      </c>
      <c r="T84" s="223" t="inlineStr">
        <is>
          <t>Lokal</t>
        </is>
      </c>
      <c r="U84" s="261" t="n">
        <v>170</v>
      </c>
      <c r="V84" s="86" t="inlineStr">
        <is>
          <t>pdf</t>
        </is>
      </c>
      <c r="W84" s="223" t="inlineStr">
        <is>
          <t>2.7 MB</t>
        </is>
      </c>
      <c r="X84" s="223" t="inlineStr">
        <is>
          <t>&lt;p&gt;Buku ini menyingkapkan rahasia &amp;rdquo;keintiman&amp;rdquo; dalam Kitab Kidung Agung, yaitu kitab yang sarat dengan makna rohani yang &amp;rdquo;sangat dalam&amp;rdquo; serta telah menubuatkan perjalanan cinta, kerinduan, dan pengalaman keintiman yang begitu dalam antara Tuhan Yesus Kristus sebagai mempelai laki-laki dan gereja dewasa sebagai mempelai perempuan-Nya.&lt;br /&gt;
 Buku ini antara lain berisi: Sekilas Pengenalan Kitab Kidung Agung, Lima Tahap Perjalanan cinta bersama Tuhan, Kesaksian Hidup, Kuasa Kitab Kidung Agung, Persiapan roh, pikiran, perasaan, dan kehendak kita masuk dalam keintiman-Nya. Selain itu, buku ini membahas Kitab Kidung Agung secara mendalam dan lengkap.&lt;/p&gt;</t>
        </is>
      </c>
      <c r="Y84" s="262" t="n">
        <v>48000</v>
      </c>
      <c r="Z84" s="226" t="n"/>
      <c r="AA84" s="241">
        <f>Y105*Z105</f>
        <v/>
      </c>
      <c r="AB84" s="237" t="inlineStr">
        <is>
          <t>a88793b2-0f65-405f-92aa-a7167c50ff4b</t>
        </is>
      </c>
    </row>
    <row r="85" ht="15" customHeight="1" s="283">
      <c r="A85" s="109" t="n">
        <v>98</v>
      </c>
      <c r="B85" s="222">
        <f>HYPERLINK("https://mocostore.moco.co.id/catalog/"&amp;AB107,"Klik Disini")</f>
        <v/>
      </c>
      <c r="C85" s="223" t="inlineStr">
        <is>
          <t>Kingdom Life Style</t>
        </is>
      </c>
      <c r="D85" s="223" t="n"/>
      <c r="E85" s="223" t="inlineStr">
        <is>
          <t>David K.</t>
        </is>
      </c>
      <c r="F85" s="223" t="inlineStr">
        <is>
          <t>978-979-29-4829-5</t>
        </is>
      </c>
      <c r="G85" s="223" t="inlineStr">
        <is>
          <t>978-979-29-7970-1</t>
        </is>
      </c>
      <c r="H85" s="223" t="inlineStr">
        <is>
          <t>Agama Kristen</t>
        </is>
      </c>
      <c r="I85" s="258" t="inlineStr">
        <is>
          <t>Perguruan Tinggi</t>
        </is>
      </c>
      <c r="J85" s="186" t="inlineStr">
        <is>
          <t>009.16</t>
        </is>
      </c>
      <c r="K85" s="264" t="n"/>
      <c r="L85" s="264" t="n"/>
      <c r="M85" s="259" t="n"/>
      <c r="N85" s="223" t="inlineStr">
        <is>
          <t>Indonesia</t>
        </is>
      </c>
      <c r="O85" s="223" t="inlineStr">
        <is>
          <t>Tidak diketahui</t>
        </is>
      </c>
      <c r="P85" s="260" t="n">
        <v>2015</v>
      </c>
      <c r="Q85" s="260" t="n">
        <v>2018</v>
      </c>
      <c r="R85" s="223" t="inlineStr">
        <is>
          <t>Penerbit Andi</t>
        </is>
      </c>
      <c r="S85" s="223" t="inlineStr">
        <is>
          <t>Andi Offset CV</t>
        </is>
      </c>
      <c r="T85" s="223" t="inlineStr">
        <is>
          <t>Lokal</t>
        </is>
      </c>
      <c r="U85" s="261" t="n">
        <v>474</v>
      </c>
      <c r="V85" s="86" t="inlineStr">
        <is>
          <t>pdf</t>
        </is>
      </c>
      <c r="W85" s="223" t="inlineStr">
        <is>
          <t>4.1 MB</t>
        </is>
      </c>
      <c r="X85" s="223" t="inlineStr">
        <is>
          <t>&lt;p&gt;Buku ini membahas lika-liku dan pertanyaan-pertanyaan sekitar Kerajaan Allah yang selama ini mungkin belum pernah Anda temukan dalam literatur lain, seperti pola pemagangan, kemajuan Kerajaan Allah, sukacita Allah yang tidak dapat dirusak oleh dosa manusia, serta pertanyaan-pertanyaan reflektif dalam setiap pasal yang akan menyiapkan kita untuk menjadi magang di Kerajaan Allah.&lt;br /&gt;
 Membaca buku ini, tidak hanya pemahaman kita akan nilai-nilai Kerajaan Allah disegarkan, tetapi kita juga tertantang untuk menerapkannya dalam kehidupan sehari-hari. Dengan demikian, hidup kita selaras dengan nilai-nilai Kerajaan Allah.&lt;/p&gt;</t>
        </is>
      </c>
      <c r="Y85" s="262" t="n">
        <v>114000</v>
      </c>
      <c r="Z85" s="226" t="n"/>
      <c r="AA85" s="241">
        <f>Y107*Z107</f>
        <v/>
      </c>
      <c r="AB85" s="237" t="inlineStr">
        <is>
          <t>923c302b-66d7-41f5-9919-953b9f6497e8</t>
        </is>
      </c>
    </row>
    <row r="86" ht="15" customHeight="1" s="283">
      <c r="A86" s="109" t="n">
        <v>99</v>
      </c>
      <c r="B86" s="222">
        <f>HYPERLINK("https://mocostore.moco.co.id/catalog/"&amp;AB108,"Klik Disini")</f>
        <v/>
      </c>
      <c r="C86" s="223" t="inlineStr">
        <is>
          <t>Komunikasi dalam Keluarga Kristen</t>
        </is>
      </c>
      <c r="D86" s="223" t="n"/>
      <c r="E86" s="223" t="inlineStr">
        <is>
          <t>Andreas Christanday</t>
        </is>
      </c>
      <c r="F86" s="223" t="inlineStr">
        <is>
          <t>978-979-29-4986-5</t>
        </is>
      </c>
      <c r="G86" s="223" t="inlineStr">
        <is>
          <t>978-979-29-7929-9</t>
        </is>
      </c>
      <c r="H86" s="223" t="inlineStr">
        <is>
          <t>Agama Kristen</t>
        </is>
      </c>
      <c r="I86" s="258" t="inlineStr">
        <is>
          <t>Perguruan Tinggi</t>
        </is>
      </c>
      <c r="J86" s="186" t="inlineStr">
        <is>
          <t>009.16</t>
        </is>
      </c>
      <c r="K86" s="223" t="n"/>
      <c r="L86" s="223" t="n"/>
      <c r="M86" s="259" t="n"/>
      <c r="N86" s="223" t="inlineStr">
        <is>
          <t>Indonesia</t>
        </is>
      </c>
      <c r="O86" s="223" t="inlineStr">
        <is>
          <t>Tidak diketahui</t>
        </is>
      </c>
      <c r="P86" s="260" t="n">
        <v>2015</v>
      </c>
      <c r="Q86" s="260" t="n">
        <v>2018</v>
      </c>
      <c r="R86" s="223" t="inlineStr">
        <is>
          <t>Penerbit Andi</t>
        </is>
      </c>
      <c r="S86" s="223" t="inlineStr">
        <is>
          <t>Andi Offset CV</t>
        </is>
      </c>
      <c r="T86" s="223" t="inlineStr">
        <is>
          <t>Lokal</t>
        </is>
      </c>
      <c r="U86" s="261" t="n">
        <v>98</v>
      </c>
      <c r="V86" s="86" t="inlineStr">
        <is>
          <t>pdf</t>
        </is>
      </c>
      <c r="W86" s="223" t="inlineStr">
        <is>
          <t>2.2 MB</t>
        </is>
      </c>
      <c r="X86" s="223" t="inlineStr">
        <is>
          <t>&lt;p&gt;Buku ini sangat membantu kita menelusuri sejumlah karakteristik yang esensial dan sekaligus memahami telaah alkitabiah secara menyeluruh dalam komunikasi keluarga Kristen. Ev. Andreas Christanday juga menunjukkan kepada kita langkah-langkah konkret untuk mengenal dan membangun hubungan-hubungan antar pribadi yang komunikatif, seperti keterbukaan terhadap pergumulan, rasa percaya, menerima perbedaan secara positif, maupun berani menyelesaikan setiap konflik. Ini pun bisa menjadi buku komunikasi Kristen yang mempertajam dan memberkati pengembaraan rohani kita.&lt;/p&gt;</t>
        </is>
      </c>
      <c r="Y86" s="262" t="n">
        <v>48000</v>
      </c>
      <c r="Z86" s="226" t="n"/>
      <c r="AA86" s="241">
        <f>Y108*Z108</f>
        <v/>
      </c>
      <c r="AB86" s="237" t="inlineStr">
        <is>
          <t>7e9f9da2-f7c5-4103-a1ab-3c2efdca331b</t>
        </is>
      </c>
    </row>
    <row r="87" ht="15" customHeight="1" s="283">
      <c r="A87" s="109" t="n">
        <v>100</v>
      </c>
      <c r="B87" s="222">
        <f>HYPERLINK("https://mocostore.moco.co.id/catalog/"&amp;AB109,"Klik Disini")</f>
        <v/>
      </c>
      <c r="C87" s="223" t="inlineStr">
        <is>
          <t>App Inventor: Ciptakan Sendiri Aplikasi Androidmu</t>
        </is>
      </c>
      <c r="D87" s="223" t="n"/>
      <c r="E87" s="223" t="inlineStr">
        <is>
          <t>Eueung Mulyana</t>
        </is>
      </c>
      <c r="F87" s="223" t="inlineStr">
        <is>
          <t>978-979-29-3168-6</t>
        </is>
      </c>
      <c r="G87" s="223" t="inlineStr">
        <is>
          <t>978-979-29-8019-6</t>
        </is>
      </c>
      <c r="H87" s="223" t="inlineStr">
        <is>
          <t>Pemograman</t>
        </is>
      </c>
      <c r="I87" s="258" t="inlineStr">
        <is>
          <t>Perguruan Tinggi</t>
        </is>
      </c>
      <c r="J87" s="186" t="inlineStr">
        <is>
          <t>009.05</t>
        </is>
      </c>
      <c r="K87" s="264" t="n"/>
      <c r="L87" s="264" t="n"/>
      <c r="M87" s="259" t="n"/>
      <c r="N87" s="223" t="inlineStr">
        <is>
          <t>Indonesia</t>
        </is>
      </c>
      <c r="O87" s="223" t="inlineStr">
        <is>
          <t>Tidak diketahui</t>
        </is>
      </c>
      <c r="P87" s="260" t="n">
        <v>2012</v>
      </c>
      <c r="Q87" s="260" t="n">
        <v>2018</v>
      </c>
      <c r="R87" s="223" t="inlineStr">
        <is>
          <t>Penerbit Andi</t>
        </is>
      </c>
      <c r="S87" s="223" t="inlineStr">
        <is>
          <t>Andi Offset CV</t>
        </is>
      </c>
      <c r="T87" s="223" t="inlineStr">
        <is>
          <t>Lokal</t>
        </is>
      </c>
      <c r="U87" s="261" t="n">
        <v>208</v>
      </c>
      <c r="V87" s="86" t="inlineStr">
        <is>
          <t>pdf</t>
        </is>
      </c>
      <c r="W87" s="223" t="inlineStr">
        <is>
          <t>10.5 MB</t>
        </is>
      </c>
      <c r="X87" s="223" t="inlineStr">
        <is>
          <t>&lt;p&gt;Android merupakan sebuah &lt;em&gt;platform&lt;/em&gt; untuk perangkat bergerak(&lt;em&gt;mobile devices&lt;/em&gt;) yang semakin populer. Bahkan, beberapa perusahaan riset&amp;nbsp; telah menobatkan Android jawara ponsel pintar(&lt;em&gt;smartphone&lt;/em&gt;) melebihi platform yang lain seperti Symbian atau Apple iOS. Interaksi manusia modern dengan ponsel, tablet atau perangkat bergerak lainnya, mungkin sudah lebih intensif dibandingkan interaksi dengan komputer jinjing atau desktop.Dengan demikian, kemampuan membuat aplikasi pada perangkat bergerak merupakan tantangan nyata bagi pengembang untuk membuka pasar yang lebih besar. App Inventor adalah perangkat lunak untuk membuat aplikasi pada perangkat berbasis Android. Untuk membuat aplikasi dengan App Inventor, anda tidak harus menyandang profesi pengembang,serta tidak wajib mahir bahasa pemrograman. Yang perlu anda lakukan hanya mendisain tampilan dan menyusun blok-blok &lt;em&gt;puzzle&lt;/em&gt; yang mendefinisikan perilaku dari aplikasi. Sepenuhnya dikerjakan denganantar-muka visual dan tanpa coding.Buku ini disajikan secara ringan dan berbobot, sehingga dapat digunakan oleh berbagai kalangan yang tertarik untuk memulai dan mendalami pembuatan aplikasi pada perangkat Android.&lt;/p&gt;</t>
        </is>
      </c>
      <c r="Y87" s="262" t="n">
        <v>62500</v>
      </c>
      <c r="Z87" s="226" t="n"/>
      <c r="AA87" s="241">
        <f>Y109*Z109</f>
        <v/>
      </c>
      <c r="AB87" s="237" t="inlineStr">
        <is>
          <t>0f883bf5-ed26-4fe3-bc72-1daa51432fb8</t>
        </is>
      </c>
    </row>
    <row r="88" ht="15" customHeight="1" s="283">
      <c r="A88" s="109" t="n">
        <v>101</v>
      </c>
      <c r="B88" s="222">
        <f>HYPERLINK("https://mocostore.moco.co.id/catalog/"&amp;AB110,"Klik Disini")</f>
        <v/>
      </c>
      <c r="C88" s="223" t="inlineStr">
        <is>
          <t>Menanti Pelangi di Balik Awan Kelabu Asmara Arini</t>
        </is>
      </c>
      <c r="D88" s="223" t="n"/>
      <c r="E88" s="223" t="inlineStr">
        <is>
          <t>Santi Konanjaya</t>
        </is>
      </c>
      <c r="F88" s="223" t="inlineStr">
        <is>
          <t>978-979-29-4953-7</t>
        </is>
      </c>
      <c r="G88" s="223" t="inlineStr">
        <is>
          <t>978-979-29-8208-4</t>
        </is>
      </c>
      <c r="H88" s="223" t="inlineStr">
        <is>
          <t>Agama Kristen</t>
        </is>
      </c>
      <c r="I88" s="258" t="inlineStr">
        <is>
          <t>Perguruan Tinggi</t>
        </is>
      </c>
      <c r="J88" s="186" t="inlineStr">
        <is>
          <t>009.16</t>
        </is>
      </c>
      <c r="K88" s="264" t="n"/>
      <c r="L88" s="264" t="n"/>
      <c r="M88" s="259" t="n"/>
      <c r="N88" s="223" t="inlineStr">
        <is>
          <t>Indonesia</t>
        </is>
      </c>
      <c r="O88" s="223" t="inlineStr">
        <is>
          <t>Tidak diketahui</t>
        </is>
      </c>
      <c r="P88" s="260" t="n">
        <v>2015</v>
      </c>
      <c r="Q88" s="260" t="n">
        <v>2018</v>
      </c>
      <c r="R88" s="223" t="inlineStr">
        <is>
          <t>Penerbit Andi</t>
        </is>
      </c>
      <c r="S88" s="223" t="inlineStr">
        <is>
          <t>Andi Offset CV</t>
        </is>
      </c>
      <c r="T88" s="223" t="inlineStr">
        <is>
          <t>Lokal</t>
        </is>
      </c>
      <c r="U88" s="261" t="n">
        <v>282</v>
      </c>
      <c r="V88" s="86" t="inlineStr">
        <is>
          <t>pdf</t>
        </is>
      </c>
      <c r="W88" s="223" t="inlineStr">
        <is>
          <t>2.9 MB</t>
        </is>
      </c>
      <c r="X88" s="223" t="inlineStr">
        <is>
          <t>&lt;p&gt;Arini terdiam, kepalanya terasa ringan namun seluruh ruangan tampak berputar dengan kencang. Pandangannya kabur dan ikut berputar, perlahan tetapi pasti segalanya seolah menjadi gelap.&lt;br /&gt;
 &amp;ldquo;Bu ...?&amp;rdquo; suara Mbak Sri tidak lagi bisa didengarnya dengan jelas. Arini mematikannya dan diam terpaku.&lt;br /&gt;
 &amp;ldquo;Johan meninggal dunia? Mengapa?&amp;rdquo; Arini terus bertanya di dalam hati. Dan pertanyaan itu tak henti bergejolak di dalam hatinya membawa Arini bersegera meninggalkan meja kerja, meninggalkan kantor, meninggalkan Jakarta menuju ke Bandara.&lt;br /&gt;
 Terbang ke Surabaya dan berada di sisi Stephanie menjadi tujuan Arini &amp;hellip;.&lt;br /&gt;
 ***&lt;br /&gt;
 (Sebuah kisah yang melukiskan potret dan liku-liku kehidupan dalam suatu rumah tangga; gambaran suatu rumah tangga yang dibangun dan dibina dengan penuh kesabaran dan ketekunan.)&lt;/p&gt;</t>
        </is>
      </c>
      <c r="Y88" s="262" t="n">
        <v>71000</v>
      </c>
      <c r="Z88" s="226" t="n"/>
      <c r="AA88" s="241">
        <f>Y110*Z110</f>
        <v/>
      </c>
      <c r="AB88" s="237" t="inlineStr">
        <is>
          <t>7a889c87-b104-48bf-a0d2-76983729c365</t>
        </is>
      </c>
    </row>
    <row r="89" ht="15" customHeight="1" s="283">
      <c r="A89" s="109" t="n">
        <v>103</v>
      </c>
      <c r="B89" s="222">
        <f>HYPERLINK("https://mocostore.moco.co.id/catalog/"&amp;AB112,"Klik Disini")</f>
        <v/>
      </c>
      <c r="C89" s="223" t="inlineStr">
        <is>
          <t>Menembus Batas</t>
        </is>
      </c>
      <c r="D89" s="223" t="n"/>
      <c r="E89" s="223" t="inlineStr">
        <is>
          <t>Jonar T.H. Situmorang</t>
        </is>
      </c>
      <c r="F89" s="223" t="inlineStr">
        <is>
          <t>978-979-29-4972-8</t>
        </is>
      </c>
      <c r="G89" s="223" t="inlineStr">
        <is>
          <t>978-979-29-8103-2</t>
        </is>
      </c>
      <c r="H89" s="223" t="inlineStr">
        <is>
          <t>Agama Kristen</t>
        </is>
      </c>
      <c r="I89" s="258" t="inlineStr">
        <is>
          <t>Perguruan Tinggi</t>
        </is>
      </c>
      <c r="J89" s="186" t="inlineStr">
        <is>
          <t>009.16</t>
        </is>
      </c>
      <c r="K89" s="223" t="n"/>
      <c r="L89" s="223" t="n"/>
      <c r="M89" s="259" t="n"/>
      <c r="N89" s="223" t="inlineStr">
        <is>
          <t>Indonesia</t>
        </is>
      </c>
      <c r="O89" s="223" t="inlineStr">
        <is>
          <t>Tidak diketahui</t>
        </is>
      </c>
      <c r="P89" s="260" t="n">
        <v>2015</v>
      </c>
      <c r="Q89" s="260" t="n">
        <v>2018</v>
      </c>
      <c r="R89" s="223" t="inlineStr">
        <is>
          <t>Penerbit Andi</t>
        </is>
      </c>
      <c r="S89" s="223" t="inlineStr">
        <is>
          <t>Andi Offset CV</t>
        </is>
      </c>
      <c r="T89" s="223" t="inlineStr">
        <is>
          <t>Lokal</t>
        </is>
      </c>
      <c r="U89" s="261" t="n">
        <v>346</v>
      </c>
      <c r="V89" s="86" t="inlineStr">
        <is>
          <t>pdf</t>
        </is>
      </c>
      <c r="W89" s="223" t="inlineStr">
        <is>
          <t>4.6 MB</t>
        </is>
      </c>
      <c r="X89" s="223" t="inlineStr">
        <is>
          <t>&lt;p&gt;Beberapa tokoh yang dituliskan di buku ini mengingatkan kita betapa besar perjuangan mereka. Semua tokoh yang disebutkan adalah orang yang mengalami keterbatasan secara fisik. Walaupun terbatas, mereka bisa meraih keberhasilan. Tokoh yang disebutkan itu hanya perwakilan saja. Banyak tokoh lainnya yang tidak disebutkan. Hal yang perlu dicatat bahwa semua tokoh yang disebutkan itu bisa berhasil. Difabel bisa bangkit dan menembus batas; Anda dan saya juga pasti bisa. Success is my right. Keberhasilan adalah hak semua orang. Siapa saja bisa berhasil asal ada kemauan yang disertai dengan tindakan dan perjuangan keras. Tentunya tidak luput dari penyertaan dan pertolongan Tuhan.&lt;br /&gt;
 &lt;br /&gt;
 Beberapa hal yang menjadi rahasia keberhasilan itu adalah tidak mengenal kata putus asa. Jatuh bangun dilewati dengan penuh semangat. Kegagalan demi kegagalan terjadi. Namun, ia tetap maju melangkah sampai ke garis finis. Ada impian yang dimiliki dan berupaya mewujudkan impian itu. Dengan impiannya itu menjadi motor penggerak untuk terus maju. Sebuah keberhasilan dimulai dari langkah awal. Hal itu artinya, berani untuk memulai, dan selanjutkan meneruskan sampai mendapatkannya.&lt;/p&gt;</t>
        </is>
      </c>
      <c r="Y89" s="262" t="n">
        <v>78000</v>
      </c>
      <c r="Z89" s="226" t="n"/>
      <c r="AA89" s="241">
        <f>Y112*Z112</f>
        <v/>
      </c>
      <c r="AB89" s="237" t="inlineStr">
        <is>
          <t>02294860-e173-461e-b8ec-eb2d926343e8</t>
        </is>
      </c>
    </row>
    <row r="90" ht="15" customHeight="1" s="283">
      <c r="A90" s="109" t="n">
        <v>105</v>
      </c>
      <c r="B90" s="222">
        <f>HYPERLINK("https://mocostore.moco.co.id/catalog/"&amp;AB114,"Klik Disini")</f>
        <v/>
      </c>
      <c r="C90" s="223" t="inlineStr">
        <is>
          <t>Mengubah Impian Menjadi Kenyataan</t>
        </is>
      </c>
      <c r="D90" s="223" t="n"/>
      <c r="E90" s="223" t="inlineStr">
        <is>
          <t>Felix Wibowo</t>
        </is>
      </c>
      <c r="F90" s="223" t="inlineStr">
        <is>
          <t>978-979-29-4956-8</t>
        </is>
      </c>
      <c r="G90" s="223" t="inlineStr">
        <is>
          <t>978-979-29-8024-0</t>
        </is>
      </c>
      <c r="H90" s="223" t="inlineStr">
        <is>
          <t>Agama Kristen</t>
        </is>
      </c>
      <c r="I90" s="258" t="inlineStr">
        <is>
          <t>Perguruan Tinggi</t>
        </is>
      </c>
      <c r="J90" s="186" t="inlineStr">
        <is>
          <t>009.16</t>
        </is>
      </c>
      <c r="K90" s="223" t="n"/>
      <c r="L90" s="223" t="n"/>
      <c r="M90" s="259" t="n"/>
      <c r="N90" s="223" t="inlineStr">
        <is>
          <t>Indonesia</t>
        </is>
      </c>
      <c r="O90" s="223" t="inlineStr">
        <is>
          <t>Tidak diketahui</t>
        </is>
      </c>
      <c r="P90" s="260" t="n">
        <v>2015</v>
      </c>
      <c r="Q90" s="260" t="n">
        <v>2018</v>
      </c>
      <c r="R90" s="223" t="inlineStr">
        <is>
          <t>Penerbit Andi</t>
        </is>
      </c>
      <c r="S90" s="223" t="inlineStr">
        <is>
          <t>Andi Offset CV</t>
        </is>
      </c>
      <c r="T90" s="223" t="inlineStr">
        <is>
          <t>Lokal</t>
        </is>
      </c>
      <c r="U90" s="261" t="n">
        <v>82</v>
      </c>
      <c r="V90" s="86" t="inlineStr">
        <is>
          <t>pdf</t>
        </is>
      </c>
      <c r="W90" s="223" t="inlineStr">
        <is>
          <t>4.4 MB</t>
        </is>
      </c>
      <c r="X90" s="223" t="inlineStr">
        <is>
          <t>&lt;p&gt;Lewat buku ini, Felix mau lebih mendeklarasikan lagi bahwa Yesus kita lebih besar daripada penyakit yang paling mematikan sekalipun. Yesus kita lebih besar dari permasalahan apa pun dalam hidup kita. Banyak orang yang masih ingin hidup hari ini, tetapi mereka sudah dipanggil pulang Tuhan, sebagaimana yang terjadi pada banyak teman Felix yang mengalami vonis mati dari para dokter. Hidup ini adalah milik Tuhan, pastikan hari ini Anda memilih ikut Tuhan Yesus, bukan yang lain karena hanya Tuhan Yesuslah satu-satunya yang dapat menjamin keselamatan kita.&lt;br /&gt;
 Pada 2007, ia divonis terkena penyakit langka bernama ALS (Amyotrophic Lateral Sclerosis) yaitu penyakit syaraf kronis dengan perbandingan hanya 1 di antara 100.000 orang, oleh para dokter ahli syaraf dari salah satu rumah sakit terbaik di Amerika. Menurut para dokter tersebut, penyakit ini belum ada obatnya dan belum ditemukan penyebabnya dan lebih parah lagi vonis dokter saat itu mengatakan bahwa hidupnya hanya tinggal setahun.&lt;br /&gt;
 Pada tahun yang sama, ia tetap melakukan bagiannya dengan tetap berusaha yang terbaik. Salah satunya dengan menjalani perawatan di sebuah rumah sakit Huaihua Ret Cross Hospital di Hunan, China. Saat itulah, Tuhan kembali mengingatkan betapa pentingnya kita untuk terus memperkatakan Firman-Nya dalam memenangkan perjuangan hidup ini. Dan, tidak ada yang tidak mungkin bersama Allah. Anda tertarik dengan kesaksian hidup ini? Buku ini sangat menginspirasi.&lt;/p&gt;</t>
        </is>
      </c>
      <c r="Y90" s="262" t="n">
        <v>36000</v>
      </c>
      <c r="Z90" s="226" t="n"/>
      <c r="AA90" s="241">
        <f>Y114*Z114</f>
        <v/>
      </c>
      <c r="AB90" s="237" t="inlineStr">
        <is>
          <t>1ff961cd-298a-451f-9953-9a88c4b39e72</t>
        </is>
      </c>
    </row>
    <row r="91" ht="15" customHeight="1" s="283">
      <c r="A91" s="109" t="n">
        <v>106</v>
      </c>
      <c r="B91" s="222">
        <f>HYPERLINK("https://mocostore.moco.co.id/catalog/"&amp;AB115,"Klik Disini")</f>
        <v/>
      </c>
      <c r="C91" s="223" t="inlineStr">
        <is>
          <t>Rahasia Berbisnis Ala Sosial Media â€“ Pasti Meraup Visitor, Likes, Circle, Koneksi, Retweet &amp; Follower!</t>
        </is>
      </c>
      <c r="D91" s="223" t="n"/>
      <c r="E91" s="223" t="inlineStr">
        <is>
          <t>Feri Sulianta</t>
        </is>
      </c>
      <c r="F91" s="223" t="inlineStr">
        <is>
          <t>978-979-29-5284-1</t>
        </is>
      </c>
      <c r="G91" s="223" t="inlineStr">
        <is>
          <t>978-979-29-8028-8</t>
        </is>
      </c>
      <c r="H91" s="223" t="inlineStr">
        <is>
          <t>Komputer &amp; Internet</t>
        </is>
      </c>
      <c r="I91" s="258" t="inlineStr">
        <is>
          <t>Perguruan Tinggi</t>
        </is>
      </c>
      <c r="J91" s="186" t="inlineStr">
        <is>
          <t>009.05</t>
        </is>
      </c>
      <c r="K91" s="223" t="n"/>
      <c r="L91" s="223" t="n"/>
      <c r="M91" s="259" t="n"/>
      <c r="N91" s="263" t="inlineStr">
        <is>
          <t>Indonesia</t>
        </is>
      </c>
      <c r="O91" s="263" t="inlineStr">
        <is>
          <t>Tidak diketahui</t>
        </is>
      </c>
      <c r="P91" s="260" t="n">
        <v>2015</v>
      </c>
      <c r="Q91" s="260" t="n">
        <v>2018</v>
      </c>
      <c r="R91" s="223" t="inlineStr">
        <is>
          <t>Penerbit Andi</t>
        </is>
      </c>
      <c r="S91" s="223" t="inlineStr">
        <is>
          <t>Andi Offset CV</t>
        </is>
      </c>
      <c r="T91" s="223" t="inlineStr">
        <is>
          <t>Lokal</t>
        </is>
      </c>
      <c r="U91" s="261" t="n">
        <v>176</v>
      </c>
      <c r="V91" s="86" t="inlineStr">
        <is>
          <t>pdf</t>
        </is>
      </c>
      <c r="W91" s="223" t="inlineStr">
        <is>
          <t>3.9 MB</t>
        </is>
      </c>
      <c r="X91" s="225" t="inlineStr">
        <is>
          <t>&lt;p&gt;Mengapa Facebook page orang lain bisa punya banyak &amp;ldquo;like&amp;rdquo;? Mengapa Twitter orang lain selalu saja di-retweet? Mengapa saya tidak punya banyak &amp;ldquo;follower&amp;rdquo;? Mengapa web saya minim visitor? Mengapa tidak ada orang-orang yang terkoneksi dengan Google Circle saya? Mengapa brand saya tidak populer?&lt;/p&gt;
 &lt;p&gt;Kebanyakan orang membuat &amp;ldquo;kesalahan fatal&amp;rdquo; dalam menggunakan layanan dan media internet.&amp;nbsp; Padahal mendapat &amp;ldquo;like&amp;rdquo; , &amp;ldquo;follower&amp;rdquo; , &amp;ldquo;retweet&amp;rdquo;, &amp;ldquo;koneksi&amp;rdquo;, dan &amp;ldquo;visitor&amp;rdquo; mudah sekali. Anda akan segera menjadi online publicist yang smart yang mampu menumbuhkan jejaring secara ajaib.&lt;/p&gt;
 &lt;p&gt;Mengembangkan bisnis online, meraih popularitas, dan memiliki relasi online jadi mudah dan semuanya akan diungkapkan pada Anda dalam buku yang penuh rahasia ini.&lt;/p&gt;</t>
        </is>
      </c>
      <c r="Y91" s="262" t="n">
        <v>54000</v>
      </c>
      <c r="Z91" s="226" t="n"/>
      <c r="AA91" s="241">
        <f>Y115*Z115</f>
        <v/>
      </c>
      <c r="AB91" s="237" t="inlineStr">
        <is>
          <t>380c27a9-106f-4943-a985-5e9a2325c95d</t>
        </is>
      </c>
    </row>
    <row r="92" ht="15" customHeight="1" s="283">
      <c r="A92" s="109" t="n">
        <v>107</v>
      </c>
      <c r="B92" s="222">
        <f>HYPERLINK("https://mocostore.moco.co.id/catalog/"&amp;AB116,"Klik Disini")</f>
        <v/>
      </c>
      <c r="C92" s="223" t="inlineStr">
        <is>
          <t>My Little Star, Jocelyn</t>
        </is>
      </c>
      <c r="D92" s="223" t="n"/>
      <c r="E92" s="223" t="inlineStr">
        <is>
          <t>Yotam Sugihyono Dan dr. Alvita Dewi Siswoyo br.Marpaung</t>
        </is>
      </c>
      <c r="F92" s="223" t="inlineStr">
        <is>
          <t>978-979-29-4820-2</t>
        </is>
      </c>
      <c r="G92" s="223" t="inlineStr">
        <is>
          <t>978-979-29-8382-1</t>
        </is>
      </c>
      <c r="H92" s="223" t="inlineStr">
        <is>
          <t>Agama Kristen</t>
        </is>
      </c>
      <c r="I92" s="258" t="inlineStr">
        <is>
          <t>Perguruan Tinggi</t>
        </is>
      </c>
      <c r="J92" s="186" t="inlineStr">
        <is>
          <t>009.16</t>
        </is>
      </c>
      <c r="K92" s="223" t="n"/>
      <c r="L92" s="223" t="n"/>
      <c r="M92" s="259" t="n"/>
      <c r="N92" s="263" t="inlineStr">
        <is>
          <t>Indonesia</t>
        </is>
      </c>
      <c r="O92" s="263" t="inlineStr">
        <is>
          <t>Tidak diketahui</t>
        </is>
      </c>
      <c r="P92" s="260" t="n">
        <v>2015</v>
      </c>
      <c r="Q92" s="260" t="n">
        <v>2018</v>
      </c>
      <c r="R92" s="223" t="inlineStr">
        <is>
          <t>Penerbit Andi</t>
        </is>
      </c>
      <c r="S92" s="223" t="inlineStr">
        <is>
          <t>Andi Offset CV</t>
        </is>
      </c>
      <c r="T92" s="223" t="inlineStr">
        <is>
          <t>Lokal</t>
        </is>
      </c>
      <c r="U92" s="261" t="n">
        <v>98</v>
      </c>
      <c r="V92" s="86" t="inlineStr">
        <is>
          <t>pdf</t>
        </is>
      </c>
      <c r="W92" s="223" t="inlineStr">
        <is>
          <t>6.1 MB</t>
        </is>
      </c>
      <c r="X92" s="223" t="inlineStr">
        <is>
          <t>&lt;p&gt;Buku ini merupakan kisah kehidupan Jocelyn, seorang gadis cilik yang sejak berusia 2 tahun terkena penyakit kanker mata. Hari-harinya penuh dengan pengobatan dan kemoterapi, tetapi Jocelyn tetap bersukacita. Bahkan, ia dikenal ramah dan penuh senyum oleh orang-orang di sekitarnya. Tuhan pun hanya memberikan kesempatan kepada Jocelyn selama 4,5 tahun untuk hidup di dunia. Hidup Jocelyn yang cukup singkat di dunia telah menjadi berkat dan teladan bagi orang-orang yang mengenalnya. Ia menjadi bintang yang bersinar terang di malam yang pekat.&lt;br /&gt;
 Kisah hidup Jocelyn akan menginspirasi kita semua tentang betapa bermaknanya hidup yang dianugerahkan Tuhan. Kita pun diajak untuk tetap bersyukur dan bersukacita atas segala yang terjadi.&lt;/p&gt;</t>
        </is>
      </c>
      <c r="Y92" s="262" t="n">
        <v>54000</v>
      </c>
      <c r="Z92" s="226" t="n"/>
      <c r="AA92" s="241">
        <f>Y116*Z116</f>
        <v/>
      </c>
      <c r="AB92" s="237" t="inlineStr">
        <is>
          <t>0393c761-917a-4b53-b6a1-c08434c01064</t>
        </is>
      </c>
    </row>
    <row r="93" ht="15" customHeight="1" s="283">
      <c r="A93" s="109" t="n">
        <v>108</v>
      </c>
      <c r="B93" s="222">
        <f>HYPERLINK("https://mocostore.moco.co.id/catalog/"&amp;AB117,"Klik Disini")</f>
        <v/>
      </c>
      <c r="C93" s="223" t="inlineStr">
        <is>
          <t>Rahasia dan Trik IT Paling Top Menjadi IT Expert dengan Sekejap</t>
        </is>
      </c>
      <c r="D93" s="223" t="n"/>
      <c r="E93" s="223" t="inlineStr">
        <is>
          <t>Feri Sulianta</t>
        </is>
      </c>
      <c r="F93" s="223" t="inlineStr">
        <is>
          <t>978-979-29-5110-3</t>
        </is>
      </c>
      <c r="G93" s="223" t="inlineStr">
        <is>
          <t>978-979-29-8029-5</t>
        </is>
      </c>
      <c r="H93" s="223" t="inlineStr">
        <is>
          <t>Komputer &amp; Internet</t>
        </is>
      </c>
      <c r="I93" s="258" t="inlineStr">
        <is>
          <t>Perguruan Tinggi</t>
        </is>
      </c>
      <c r="J93" s="186" t="inlineStr">
        <is>
          <t>009.05</t>
        </is>
      </c>
      <c r="K93" s="223" t="n"/>
      <c r="L93" s="223" t="n"/>
      <c r="M93" s="259" t="n"/>
      <c r="N93" s="223" t="inlineStr">
        <is>
          <t>Indonesia</t>
        </is>
      </c>
      <c r="O93" s="223" t="inlineStr">
        <is>
          <t>Tidak diketahui</t>
        </is>
      </c>
      <c r="P93" s="260" t="n">
        <v>2015</v>
      </c>
      <c r="Q93" s="260" t="n">
        <v>2018</v>
      </c>
      <c r="R93" s="223" t="inlineStr">
        <is>
          <t>Penerbit Andi</t>
        </is>
      </c>
      <c r="S93" s="223" t="inlineStr">
        <is>
          <t>Andi Offset CV</t>
        </is>
      </c>
      <c r="T93" s="223" t="inlineStr">
        <is>
          <t>Lokal</t>
        </is>
      </c>
      <c r="U93" s="261" t="n">
        <v>272</v>
      </c>
      <c r="V93" s="86" t="inlineStr">
        <is>
          <t>pdf</t>
        </is>
      </c>
      <c r="W93" s="223" t="inlineStr">
        <is>
          <t>4.9 MB</t>
        </is>
      </c>
      <c r="X93" s="223" t="inlineStr">
        <is>
          <t>&lt;p&gt;Teknik rahasia nan populer dunia IT yang wajib orang IT ketahui akan diungkapkan pada Anda tanpa basa-basi.&lt;/p&gt;
 &lt;p&gt;Buku ini berisi teknik dan rahasia penting, yakni:&lt;/p&gt;
 &lt;ul&gt;
 &lt;li&gt;Menjalankan ragam aplikasi&lt;/li&gt;
 &lt;li&gt;Men-download apa pun dengan teknik peer-to-peer&lt;/li&gt;
 &lt;li&gt;Mengambil konten internet dan berselancar di internet via offline&lt;/li&gt;
 &lt;li&gt;Membasmi virus, Trojan, dan malware&lt;/li&gt;
 &lt;li&gt;Menyelami dunia hacking&lt;/li&gt;
 &lt;li&gt;Melindungi file rahasia Anda&lt;/li&gt;
 &lt;li&gt;Bisa teknik jahil ala orang IT&lt;/li&gt;
 &lt;li&gt;Memata-matai aktivitas pengguna komputer&lt;/li&gt;
 &lt;li&gt;Mempelajari teknik sehat bekerja dengan komputer&lt;/li&gt;
 &lt;li&gt;Melindungi dan merawat komputer Anda&lt;/li&gt;
 &lt;li&gt;Dan masih banyak lagi&lt;/li&gt;
 &lt;/ul&gt;
 &lt;p&gt;Anda akan menjadi &amp;ldquo;ahli&amp;rdquo; IT dalam sekejap! Dijamin!&lt;/p&gt;</t>
        </is>
      </c>
      <c r="Y93" s="262" t="n">
        <v>71000</v>
      </c>
      <c r="Z93" s="226" t="n"/>
      <c r="AA93" s="241">
        <f>Y117*Z117</f>
        <v/>
      </c>
      <c r="AB93" s="237" t="inlineStr">
        <is>
          <t>4b1e2159-a2f8-44da-ae44-9f66c3802583</t>
        </is>
      </c>
    </row>
    <row r="94" ht="15" customHeight="1" s="283">
      <c r="A94" s="109" t="n">
        <v>109</v>
      </c>
      <c r="B94" s="222">
        <f>HYPERLINK("https://mocostore.moco.co.id/catalog/"&amp;AB118,"Klik Disini")</f>
        <v/>
      </c>
      <c r="C94" s="223" t="inlineStr">
        <is>
          <t>Peka Terhadap Kairos Tuhan</t>
        </is>
      </c>
      <c r="D94" s="223" t="n"/>
      <c r="E94" s="223" t="inlineStr">
        <is>
          <t>Agus Vianus</t>
        </is>
      </c>
      <c r="F94" s="223" t="inlineStr">
        <is>
          <t>978-979-29-4974-2</t>
        </is>
      </c>
      <c r="G94" s="223" t="inlineStr">
        <is>
          <t>978-979-29-7918-3</t>
        </is>
      </c>
      <c r="H94" s="223" t="inlineStr">
        <is>
          <t>Agama Kristen</t>
        </is>
      </c>
      <c r="I94" s="258" t="inlineStr">
        <is>
          <t>Perguruan Tinggi</t>
        </is>
      </c>
      <c r="J94" s="186" t="inlineStr">
        <is>
          <t>009.16</t>
        </is>
      </c>
      <c r="K94" s="223" t="n"/>
      <c r="L94" s="264" t="n"/>
      <c r="M94" s="259" t="n"/>
      <c r="N94" s="223" t="inlineStr">
        <is>
          <t>Indonesia</t>
        </is>
      </c>
      <c r="O94" s="223" t="inlineStr">
        <is>
          <t>Tidak diketahui</t>
        </is>
      </c>
      <c r="P94" s="260" t="n">
        <v>2015</v>
      </c>
      <c r="Q94" s="260" t="n">
        <v>2018</v>
      </c>
      <c r="R94" s="223" t="inlineStr">
        <is>
          <t>Penerbit Andi</t>
        </is>
      </c>
      <c r="S94" s="223" t="inlineStr">
        <is>
          <t>Andi Offset CV</t>
        </is>
      </c>
      <c r="T94" s="223" t="inlineStr">
        <is>
          <t>Lokal</t>
        </is>
      </c>
      <c r="U94" s="261" t="n">
        <v>122</v>
      </c>
      <c r="V94" s="86" t="inlineStr">
        <is>
          <t>pdf</t>
        </is>
      </c>
      <c r="W94" s="223" t="inlineStr">
        <is>
          <t>4.6 MB</t>
        </is>
      </c>
      <c r="X94" s="223" t="inlineStr">
        <is>
          <t>&lt;p&gt;Apa yang Anda lakukan ketika Anda mengalami stagnasi (kemandekan), dalam pekerjaan, kehidupan pribadi, atau pelayanan?&lt;br /&gt;
 Kondisi yang mandek dan tidak bertumbuh biasanya membuat kita mengalami tekanan, gangguan emosi, dan bisa berakibat depresi. Ketika itu terjadi, kemungkinan besar hidup pun mulai koyak. Semua pintu seolah tertutup dan kita semakin sulit untuk bertumbuh.&lt;br /&gt;
 Buku ini membahas tentang pintu-pintu yang Tuhan bukakan dalam kehidupan kita. Sering kali pintu sudah terbuka, tetapi karena kita salah arah, kita tidak pernah menemukan pintu yang telah Tuhan bukakan itu.&lt;br /&gt;
 Ada pintu kemenangan besar, pintu berkat, pintu terobosan, pintu pertobatan, pintu pelayanan dan memberi, pintu kesembuhan dan mukjizat, serta pintu pertumbuhan dan perluasan. Melalui buku ini, kita diajak untuk mengenali pintu-pintu yang telah Tuhan buka bagi kita sehingga kita mengenatui apa yang telah menanti kita di baliknya.&lt;br /&gt;
 Melangkahlah ke pintu itu dan alamilah terobosan dan hidup Anda.&lt;/p&gt;</t>
        </is>
      </c>
      <c r="Y94" s="262" t="n">
        <v>42000</v>
      </c>
      <c r="Z94" s="226" t="n"/>
      <c r="AA94" s="241">
        <f>Y118*Z118</f>
        <v/>
      </c>
      <c r="AB94" s="237" t="inlineStr">
        <is>
          <t>8cab13e1-87ce-4812-8003-1d38e469b245</t>
        </is>
      </c>
    </row>
    <row r="95" ht="15" customHeight="1" s="283">
      <c r="A95" s="109" t="n">
        <v>110</v>
      </c>
      <c r="B95" s="222">
        <f>HYPERLINK("https://mocostore.moco.co.id/catalog/"&amp;AB119,"Klik Disini")</f>
        <v/>
      </c>
      <c r="C95" s="223" t="inlineStr">
        <is>
          <t>Teknik Meracik Warna Dan Koreksi Pixel</t>
        </is>
      </c>
      <c r="D95" s="223" t="n"/>
      <c r="E95" s="223" t="inlineStr">
        <is>
          <t>Feri Sulianta</t>
        </is>
      </c>
      <c r="F95" s="223" t="inlineStr">
        <is>
          <t>978-979-29-5165-3</t>
        </is>
      </c>
      <c r="G95" s="223" t="inlineStr">
        <is>
          <t>978-979-29-8030-1</t>
        </is>
      </c>
      <c r="H95" s="223" t="inlineStr">
        <is>
          <t>Desain Grafis &amp; Multimedia</t>
        </is>
      </c>
      <c r="I95" s="258" t="inlineStr">
        <is>
          <t>Perguruan Tinggi</t>
        </is>
      </c>
      <c r="J95" s="186" t="inlineStr">
        <is>
          <t>009.05</t>
        </is>
      </c>
      <c r="K95" s="223" t="n"/>
      <c r="L95" s="223" t="n"/>
      <c r="M95" s="259" t="n"/>
      <c r="N95" s="263" t="inlineStr">
        <is>
          <t>Indonesia</t>
        </is>
      </c>
      <c r="O95" s="263" t="inlineStr">
        <is>
          <t>Tidak diketahui</t>
        </is>
      </c>
      <c r="P95" s="260" t="n">
        <v>2015</v>
      </c>
      <c r="Q95" s="260" t="n">
        <v>2018</v>
      </c>
      <c r="R95" s="223" t="inlineStr">
        <is>
          <t>Penerbit Andi</t>
        </is>
      </c>
      <c r="S95" s="223" t="inlineStr">
        <is>
          <t>Andi Offset CV</t>
        </is>
      </c>
      <c r="T95" s="223" t="inlineStr">
        <is>
          <t>Lokal</t>
        </is>
      </c>
      <c r="U95" s="261" t="n">
        <v>208</v>
      </c>
      <c r="V95" s="86" t="inlineStr">
        <is>
          <t>pdf</t>
        </is>
      </c>
      <c r="W95" s="223" t="inlineStr">
        <is>
          <t>8.3 MB</t>
        </is>
      </c>
      <c r="X95" s="223" t="inlineStr">
        <is>
          <t>&lt;p&gt;&amp;ldquo;Teknik meracik warna dan koreksi Pixel&amp;rdquo; akan menjawab kebutuhan Anda dalam menggunakan, menciptakan dan memodifikasi warna.&lt;/p&gt;
 &lt;p&gt;Material buku ini membahas:&lt;/p&gt;
 &lt;ul&gt;
 &lt;li&gt;Arti nuansa warna, kekuatan serta manfaat warna.&lt;/li&gt;
 &lt;li&gt;Langkah singkat belajar aplikasi digital populer Photoshop guna mewujudkan warna.&lt;/li&gt;
 &lt;li&gt;Mudah mengambil dan menciptakan berbagai warna untuk image digital.&lt;/li&gt;
 &lt;li&gt;Mengkreasikan warna-warna ajaib pada image (misal: warna perak, emas dan ragam warna kemilau).&lt;/li&gt;
 &lt;li&gt;Memunculkan warna-warna kombinasi yang tepat untuk rancangan Anda.&lt;/li&gt;
 &lt;li&gt;Mengubah warna image digital.&lt;/li&gt;
 &lt;li&gt;Teknik memperbaiki kualitas image digital dan koreksi pixel.&lt;/li&gt;
 &lt;li&gt;Kamus warna.&lt;/li&gt;
 &lt;/ul&gt;</t>
        </is>
      </c>
      <c r="Y95" s="262" t="n">
        <v>107000</v>
      </c>
      <c r="Z95" s="226" t="n"/>
      <c r="AA95" s="241">
        <f>Y119*Z119</f>
        <v/>
      </c>
      <c r="AB95" s="237" t="inlineStr">
        <is>
          <t>a775388b-c0d5-45c6-ad20-9864064e1b77</t>
        </is>
      </c>
    </row>
    <row r="96" ht="15" customHeight="1" s="283">
      <c r="A96" s="109" t="n">
        <v>111</v>
      </c>
      <c r="B96" s="222">
        <f>HYPERLINK("https://mocostore.moco.co.id/catalog/"&amp;AB120,"Klik Disini")</f>
        <v/>
      </c>
      <c r="C96" s="223" t="inlineStr">
        <is>
          <t>Penjaga Sesama Manusia</t>
        </is>
      </c>
      <c r="D96" s="223" t="n"/>
      <c r="E96" s="223" t="inlineStr">
        <is>
          <t>Agus Wiyanto</t>
        </is>
      </c>
      <c r="F96" s="223" t="inlineStr">
        <is>
          <t>978-979-29-4966-7</t>
        </is>
      </c>
      <c r="G96" s="223" t="inlineStr">
        <is>
          <t>978-979-29-8320-3</t>
        </is>
      </c>
      <c r="H96" s="223" t="inlineStr">
        <is>
          <t>Agama Kristen</t>
        </is>
      </c>
      <c r="I96" s="258" t="inlineStr">
        <is>
          <t>Perguruan Tinggi</t>
        </is>
      </c>
      <c r="J96" s="186" t="inlineStr">
        <is>
          <t>009.16</t>
        </is>
      </c>
      <c r="K96" s="264" t="n"/>
      <c r="L96" s="264" t="n"/>
      <c r="M96" s="259" t="n"/>
      <c r="N96" s="223" t="inlineStr">
        <is>
          <t>Indonesia</t>
        </is>
      </c>
      <c r="O96" s="223" t="inlineStr">
        <is>
          <t>Tidak diketahui</t>
        </is>
      </c>
      <c r="P96" s="260" t="n">
        <v>2015</v>
      </c>
      <c r="Q96" s="260" t="n">
        <v>2018</v>
      </c>
      <c r="R96" s="223" t="inlineStr">
        <is>
          <t>Penerbit Andi</t>
        </is>
      </c>
      <c r="S96" s="223" t="inlineStr">
        <is>
          <t>Andi Offset CV</t>
        </is>
      </c>
      <c r="T96" s="223" t="inlineStr">
        <is>
          <t>Lokal</t>
        </is>
      </c>
      <c r="U96" s="261" t="n">
        <v>82</v>
      </c>
      <c r="V96" s="86" t="inlineStr">
        <is>
          <t>pdf</t>
        </is>
      </c>
      <c r="W96" s="223" t="inlineStr">
        <is>
          <t>2.4 MB</t>
        </is>
      </c>
      <c r="X96" s="223" t="inlineStr">
        <is>
          <t>&lt;p&gt;Bagaimana kita menghabiskan waktu hidup di dunia ini? Sadarkah kita akan peran yang dipercayakan Allah kepada kita? Sudahkah kita menjalankan peran ini? Atau, sudah habiskah hidup kita untuk diri sendiri? Siapkah kita mempertanggungjawabkannya kepada Allah?&lt;br /&gt;
 Buku ini mengajak kita untuk merenungkan kembali peran yang ditetapkan Allah di dalam hidup kita. Hidup ini tidak berbicara tentang diri kita saja, melainkan juga peran kita terhadap sesama. Melalui kumpulan artikelnya, penulis mengajak kita untuk menyadari dan bertindak bijaksana terhadap hal-hal yang menjadi penghalang dalam mengerjakan peran yang harus dipertanggungjawabkan kepada Allah.&lt;br /&gt;
 Beberapa artikel di dalam buku ini telah dimuat pada harian umum Suara Pembaruan. Melalui perenungan firman Tuhan dan pemberian contoh peristiwa-peristiwa terkini, buku ini begitu kaya dan sangat menantang untuk dibaca dan tentu saja untuk dilakukan.&lt;/p&gt;</t>
        </is>
      </c>
      <c r="Y96" s="262" t="n">
        <v>36000</v>
      </c>
      <c r="Z96" s="226" t="n"/>
      <c r="AA96" s="241">
        <f>Y120*Z120</f>
        <v/>
      </c>
      <c r="AB96" s="237" t="inlineStr">
        <is>
          <t>b9b45ba2-ff97-4b94-9955-16068914c084</t>
        </is>
      </c>
    </row>
    <row r="97" ht="15" customHeight="1" s="283">
      <c r="A97" s="109" t="n">
        <v>112</v>
      </c>
      <c r="B97" s="222">
        <f>HYPERLINK("https://mocostore.moco.co.id/catalog/"&amp;AB121,"Klik Disini")</f>
        <v/>
      </c>
      <c r="C97" s="223" t="inlineStr">
        <is>
          <t>Penjaraku... Gerejaku...</t>
        </is>
      </c>
      <c r="D97" s="223" t="n"/>
      <c r="E97" s="223" t="inlineStr">
        <is>
          <t>Lukfan Layadi</t>
        </is>
      </c>
      <c r="F97" s="223" t="inlineStr">
        <is>
          <t>978-979-29-4831-8</t>
        </is>
      </c>
      <c r="G97" s="223" t="inlineStr">
        <is>
          <t>978-979-29-8131-5</t>
        </is>
      </c>
      <c r="H97" s="223" t="inlineStr">
        <is>
          <t>Agama Kristen</t>
        </is>
      </c>
      <c r="I97" s="258" t="inlineStr">
        <is>
          <t>Perguruan Tinggi</t>
        </is>
      </c>
      <c r="J97" s="186" t="inlineStr">
        <is>
          <t>009.16</t>
        </is>
      </c>
      <c r="K97" s="223" t="n"/>
      <c r="L97" s="223" t="n"/>
      <c r="M97" s="259" t="n"/>
      <c r="N97" s="223" t="inlineStr">
        <is>
          <t>Indonesia</t>
        </is>
      </c>
      <c r="O97" s="223" t="inlineStr">
        <is>
          <t>Tidak diketahui</t>
        </is>
      </c>
      <c r="P97" s="260" t="n">
        <v>2015</v>
      </c>
      <c r="Q97" s="260" t="n">
        <v>2018</v>
      </c>
      <c r="R97" s="223" t="inlineStr">
        <is>
          <t>Penerbit Andi</t>
        </is>
      </c>
      <c r="S97" s="223" t="inlineStr">
        <is>
          <t>Andi Offset CV</t>
        </is>
      </c>
      <c r="T97" s="223" t="inlineStr">
        <is>
          <t>Lokal</t>
        </is>
      </c>
      <c r="U97" s="261" t="n">
        <v>90</v>
      </c>
      <c r="V97" s="86" t="inlineStr">
        <is>
          <t>pdf</t>
        </is>
      </c>
      <c r="W97" s="223" t="inlineStr">
        <is>
          <t>3.8 MB</t>
        </is>
      </c>
      <c r="X97" s="223" t="inlineStr">
        <is>
          <t>&lt;p&gt;Buku ini menceritakan pengalaman penulis pada waktu ia dipenjara karena dipersangkakan melakukan perbuatan melawan hukum yang mengakibatkan kerugian keuangan negara. Pengalaman ini juga yang membawa penulis pada perjumpaan pribadi dengan Tuhan dan panggilan untuk melayani Dia.&lt;/p&gt;</t>
        </is>
      </c>
      <c r="Y97" s="262" t="n">
        <v>47000</v>
      </c>
      <c r="Z97" s="226" t="n"/>
      <c r="AA97" s="241">
        <f>Y121*Z121</f>
        <v/>
      </c>
      <c r="AB97" s="237" t="inlineStr">
        <is>
          <t>279edeb5-39f8-476e-98ed-b419e23c3538</t>
        </is>
      </c>
    </row>
    <row r="98" ht="15" customHeight="1" s="283">
      <c r="A98" s="109" t="n">
        <v>113</v>
      </c>
      <c r="B98" s="222">
        <f>HYPERLINK("https://mocostore.moco.co.id/catalog/"&amp;AB122,"Klik Disini")</f>
        <v/>
      </c>
      <c r="C98" s="223" t="inlineStr">
        <is>
          <t>Tips Berjualan Dan Berpromosi Online Terbaik</t>
        </is>
      </c>
      <c r="D98" s="223" t="n"/>
      <c r="E98" s="223" t="inlineStr">
        <is>
          <t>Feri Sulianta</t>
        </is>
      </c>
      <c r="F98" s="223" t="inlineStr">
        <is>
          <t>978-979-29-5183-7</t>
        </is>
      </c>
      <c r="G98" s="223" t="inlineStr">
        <is>
          <t>978-979-29-8031-8</t>
        </is>
      </c>
      <c r="H98" s="223" t="inlineStr">
        <is>
          <t>Komputer &amp; Internet</t>
        </is>
      </c>
      <c r="I98" s="258" t="inlineStr">
        <is>
          <t>Perguruan Tinggi</t>
        </is>
      </c>
      <c r="J98" s="186" t="inlineStr">
        <is>
          <t>009.09</t>
        </is>
      </c>
      <c r="K98" s="223" t="n"/>
      <c r="L98" s="223" t="n"/>
      <c r="M98" s="259" t="n"/>
      <c r="N98" s="223" t="inlineStr">
        <is>
          <t>Indonesia</t>
        </is>
      </c>
      <c r="O98" s="223" t="inlineStr">
        <is>
          <t>Tidak diketahui</t>
        </is>
      </c>
      <c r="P98" s="260" t="n">
        <v>2015</v>
      </c>
      <c r="Q98" s="260" t="n">
        <v>2018</v>
      </c>
      <c r="R98" s="223" t="inlineStr">
        <is>
          <t>Penerbit Andi</t>
        </is>
      </c>
      <c r="S98" s="223" t="inlineStr">
        <is>
          <t>Andi Offset CV</t>
        </is>
      </c>
      <c r="T98" s="223" t="inlineStr">
        <is>
          <t>Lokal</t>
        </is>
      </c>
      <c r="U98" s="261" t="n">
        <v>192</v>
      </c>
      <c r="V98" s="86" t="inlineStr">
        <is>
          <t>pdf</t>
        </is>
      </c>
      <c r="W98" s="223" t="inlineStr">
        <is>
          <t>3.5 MB</t>
        </is>
      </c>
      <c r="X98" s="223" t="inlineStr">
        <is>
          <t>&lt;p&gt;Siapapun bisa berjualan online &amp;nbsp;dengan sekejap, bahkan barang dan jasa dapat Anda &amp;lsquo;jual&amp;rsquo; secara online. Tidak perlu berpikir terlalu lama untuk memulai bisnis online, setiap harinya Anda hanya akan melewatkan kesempatan mendapatkan penghasilan karena mengurungkan niat untuk berbisnis.&lt;/p&gt;
 &lt;p&gt;Bingung memilih barang untuk berjualan? Tidak tau cara berjualan jasa online? Ingin berjualan tapi tidak punya modal? Bingung menggunakan perangkat berjualan online? Tidak tau bagaimana mempromosikan barang dagangan? Tidak tau cara membangun &amp;lsquo;trust&amp;rsquo; dimata calon konsumen? Perlu diyakinkan lagi keuntungan berjualan online? Buku ini akan menjawab semua pertanyaan tersebut!&lt;/p&gt;
 &lt;p&gt;Buku ini menjelaskan dengan lengkap dan mudah perihal:&lt;/p&gt;
 &lt;p&gt;- Perangkat yang dibutuhkan untuk berjualan online&lt;/p&gt;
 &lt;p&gt;- Langkah-langkah berjualan online&lt;/p&gt;
 &lt;p&gt;- Portal berjualan online populer&lt;/p&gt;
 &lt;p&gt;- Cara&amp;nbsp; mendapatkan barang-barang yang dijual online&lt;/p&gt;
 &lt;p&gt;- Strategi membangun &amp;lsquo;trust&amp;rsquo; dalam menjual barang dan jasa via online&lt;/p&gt;
 &lt;p&gt;- Ragam teknik promosi online&lt;/p&gt;
 &lt;p&gt;- Cara melayani konsumen dan mengatasi kendala berjualan online&lt;/p&gt;
 &lt;p&gt;- Daftar barang-barang dan &amp;lsquo;jasa&amp;rsquo; yang laris dijual online&lt;/p&gt;</t>
        </is>
      </c>
      <c r="Y98" s="262" t="n">
        <v>66000</v>
      </c>
      <c r="Z98" s="226" t="n"/>
      <c r="AA98" s="241">
        <f>Y122*Z122</f>
        <v/>
      </c>
      <c r="AB98" s="237" t="inlineStr">
        <is>
          <t>f1a548c9-de98-4fbb-be70-e5fd4960790b</t>
        </is>
      </c>
    </row>
    <row r="99" ht="15" customHeight="1" s="283">
      <c r="A99" s="109" t="n">
        <v>114</v>
      </c>
      <c r="B99" s="222">
        <f>HYPERLINK("https://mocostore.moco.co.id/catalog/"&amp;AB123,"Klik Disini")</f>
        <v/>
      </c>
      <c r="C99" s="223" t="inlineStr">
        <is>
          <t>Kitab Batu Mulia â€“ Untuk Kolektor &amp; Pebisnis, Pemula &amp; Profesional</t>
        </is>
      </c>
      <c r="D99" s="223" t="n"/>
      <c r="E99" s="223" t="inlineStr">
        <is>
          <t>Feri Sulianta Dan Ronald Santoso</t>
        </is>
      </c>
      <c r="F99" s="223" t="inlineStr">
        <is>
          <t>978-979-29-5375-6</t>
        </is>
      </c>
      <c r="G99" s="223" t="inlineStr">
        <is>
          <t>978-979-29-8032-5</t>
        </is>
      </c>
      <c r="H99" s="223" t="inlineStr">
        <is>
          <t>Bisnis-Investasi</t>
        </is>
      </c>
      <c r="I99" s="258" t="inlineStr">
        <is>
          <t>Perguruan Tinggi</t>
        </is>
      </c>
      <c r="J99" s="186" t="inlineStr">
        <is>
          <t>009.25</t>
        </is>
      </c>
      <c r="K99" s="223" t="n"/>
      <c r="L99" s="223" t="n"/>
      <c r="M99" s="259" t="n"/>
      <c r="N99" s="223" t="inlineStr">
        <is>
          <t>Indonesia</t>
        </is>
      </c>
      <c r="O99" s="223" t="inlineStr">
        <is>
          <t>Tidak diketahui</t>
        </is>
      </c>
      <c r="P99" s="260" t="n">
        <v>2015</v>
      </c>
      <c r="Q99" s="260" t="n">
        <v>2018</v>
      </c>
      <c r="R99" s="223" t="inlineStr">
        <is>
          <t>Penerbit Andi</t>
        </is>
      </c>
      <c r="S99" s="223" t="inlineStr">
        <is>
          <t>Andi Offset CV</t>
        </is>
      </c>
      <c r="T99" s="223" t="inlineStr">
        <is>
          <t>Lokal</t>
        </is>
      </c>
      <c r="U99" s="261" t="n">
        <v>152</v>
      </c>
      <c r="V99" s="86" t="inlineStr">
        <is>
          <t>pdf</t>
        </is>
      </c>
      <c r="W99" s="223" t="inlineStr">
        <is>
          <t>11.3 MB</t>
        </is>
      </c>
      <c r="X99" s="223" t="inlineStr">
        <is>
          <t>&lt;p&gt;Sekarang ini banyak orang yang mengoleksi batu mulia, tetapi masih ada yang tidak dapat membedakan mana batu yang berkualitas baik, bahkan masih ada yang membeli batu sintetis. Merasa membeli batu mulia dengan harga terlalu mahal? Bingung cara menentukan harga dan kualitas sebuah batu mulia? Penasaran dengan hal apa saja yang memengaruhi kualitas batu mulia? Buku ini akan memberikan pengetahuan yang penting bagi para pecinta batu berharga.&lt;/p&gt;
 &lt;p&gt;Buku ini menjelaskan dengan lengkap dan mudah perihal:&lt;/p&gt;
 &lt;ul&gt;
 &lt;li&gt;Cara menilai kualitas batu mulia&lt;/li&gt;
 &lt;li&gt;Cara menilai harga batu mulia&lt;/li&gt;
 &lt;li&gt;Jenis-jenis batu natural dan sintetis&lt;/li&gt;
 &lt;li&gt;Nama-nama batu lokal di Indonesia&lt;/li&gt;
 &lt;/ul&gt;
 &lt;p&gt;&amp;nbsp;&lt;/p&gt;</t>
        </is>
      </c>
      <c r="Y99" s="262" t="n">
        <v>114000</v>
      </c>
      <c r="Z99" s="226" t="n"/>
      <c r="AA99" s="241">
        <f>Y123*Z123</f>
        <v/>
      </c>
      <c r="AB99" s="237" t="inlineStr">
        <is>
          <t>2b378031-e370-49d3-83db-c311dd7d2705</t>
        </is>
      </c>
    </row>
    <row r="100" ht="15" customHeight="1" s="283">
      <c r="A100" s="109" t="n">
        <v>115</v>
      </c>
      <c r="B100" s="222">
        <f>HYPERLINK("https://mocostore.moco.co.id/catalog/"&amp;AB124,"Klik Disini")</f>
        <v/>
      </c>
      <c r="C100" s="223" t="inlineStr">
        <is>
          <t>Penyediaan Total</t>
        </is>
      </c>
      <c r="D100" s="223" t="n"/>
      <c r="E100" s="223" t="inlineStr">
        <is>
          <t>Tonny Subiantono</t>
        </is>
      </c>
      <c r="F100" s="223" t="inlineStr">
        <is>
          <t>978-979-29-4840-0</t>
        </is>
      </c>
      <c r="G100" s="223" t="inlineStr">
        <is>
          <t>978-979-29-8239-8</t>
        </is>
      </c>
      <c r="H100" s="223" t="inlineStr">
        <is>
          <t>Agama Kristen</t>
        </is>
      </c>
      <c r="I100" s="258" t="inlineStr">
        <is>
          <t>Perguruan Tinggi</t>
        </is>
      </c>
      <c r="J100" s="186" t="inlineStr">
        <is>
          <t>009.16</t>
        </is>
      </c>
      <c r="K100" s="223" t="n"/>
      <c r="L100" s="223" t="n"/>
      <c r="M100" s="259" t="n"/>
      <c r="N100" s="223" t="inlineStr">
        <is>
          <t>Indonesia</t>
        </is>
      </c>
      <c r="O100" s="223" t="inlineStr">
        <is>
          <t>Tidak diketahui</t>
        </is>
      </c>
      <c r="P100" s="260" t="n">
        <v>2015</v>
      </c>
      <c r="Q100" s="260" t="n">
        <v>2018</v>
      </c>
      <c r="R100" s="223" t="inlineStr">
        <is>
          <t>Penerbit Andi</t>
        </is>
      </c>
      <c r="S100" s="223" t="inlineStr">
        <is>
          <t>Andi Offset CV</t>
        </is>
      </c>
      <c r="T100" s="223" t="inlineStr">
        <is>
          <t>Lokal</t>
        </is>
      </c>
      <c r="U100" s="261" t="n">
        <v>138</v>
      </c>
      <c r="V100" s="86" t="inlineStr">
        <is>
          <t>pdf</t>
        </is>
      </c>
      <c r="W100" s="223" t="inlineStr">
        <is>
          <t>3.5 MB</t>
        </is>
      </c>
      <c r="X100" s="223" t="inlineStr">
        <is>
          <t>&lt;p&gt;Penyediaan Total mengungkap Yesus sebagai Gembala yang baik. Saat kita memercayai bahwa Yesus Sang Gembala memberikan jaminan penyediaan kebutuhan hidup kita sekaligus sebagai Pribadi yang akan menyertai kita, pastikan kita akan hidup berkecukupan.&lt;br /&gt;
 Dengan buku ini, kita akan semakin dikuatkan bahwa Yesus Sang Gembala pasti akan memimpin, membimbing, dan mengarahkan domba-domba-Nya. Saat masalah dunia ini melanda kita, Yesus menawarkan jalan. Jalan itu melalui diri-Nya sendiri. Yesus memberi jaminan dan penyediaan semua kebutuhan hidup kita. Semua kebutuhan hidup kita akan dicukupi dalam pernyataan Yesus pada saat Dia menyatakan diri-Nya sebagai Gambala yang Baik.&lt;br /&gt;
 Bersediakah kita menjalani perjalanan hidup ini dalam pimpinan Sang Gembala yang baik itu? Jika kita mau dipimpin-Nya, maka kita akan mencapai tujuan perjalanan hidup kita yaitu &amp;rdquo;diam dalam rumah Bapa&amp;rdquo; sepanjang masa ... dan di sanalah tempat Penyediaan Total itu tersedia Penyediaan Total yang sesungguhnya tersedia dalam kekekalan.&lt;/p&gt;</t>
        </is>
      </c>
      <c r="Y100" s="262" t="n">
        <v>32500</v>
      </c>
      <c r="Z100" s="226" t="n"/>
      <c r="AA100" s="241">
        <f>Y124*Z124</f>
        <v/>
      </c>
      <c r="AB100" s="237" t="inlineStr">
        <is>
          <t>1c687b10-15a3-4c9f-87f3-44d9eaebace3</t>
        </is>
      </c>
    </row>
    <row r="101" ht="15" customHeight="1" s="283">
      <c r="A101" s="109" t="n">
        <v>116</v>
      </c>
      <c r="B101" s="222">
        <f>HYPERLINK("https://mocostore.moco.co.id/catalog/"&amp;AB125,"Klik Disini")</f>
        <v/>
      </c>
      <c r="C101" s="223" t="inlineStr">
        <is>
          <t>School Of Prayer: Sekolah Doa</t>
        </is>
      </c>
      <c r="D101" s="223" t="n"/>
      <c r="E101" s="223" t="inlineStr">
        <is>
          <t>J.H. Gondowijoyo</t>
        </is>
      </c>
      <c r="F101" s="223" t="inlineStr">
        <is>
          <t>978-979-29-4944-5</t>
        </is>
      </c>
      <c r="G101" s="223" t="inlineStr">
        <is>
          <t>978-979-29-8087-5</t>
        </is>
      </c>
      <c r="H101" s="223" t="inlineStr">
        <is>
          <t>Agama Kristen</t>
        </is>
      </c>
      <c r="I101" s="258" t="inlineStr">
        <is>
          <t>Perguruan Tinggi</t>
        </is>
      </c>
      <c r="J101" s="186" t="inlineStr">
        <is>
          <t>009.16</t>
        </is>
      </c>
      <c r="K101" s="223" t="n"/>
      <c r="L101" s="223" t="n"/>
      <c r="M101" s="259" t="n"/>
      <c r="N101" s="223" t="inlineStr">
        <is>
          <t>Indonesia</t>
        </is>
      </c>
      <c r="O101" s="223" t="inlineStr">
        <is>
          <t>Tidak diketahui</t>
        </is>
      </c>
      <c r="P101" s="260" t="n">
        <v>2015</v>
      </c>
      <c r="Q101" s="260" t="n">
        <v>2018</v>
      </c>
      <c r="R101" s="223" t="inlineStr">
        <is>
          <t>Penerbit Andi</t>
        </is>
      </c>
      <c r="S101" s="223" t="inlineStr">
        <is>
          <t>Andi Offset CV</t>
        </is>
      </c>
      <c r="T101" s="223" t="inlineStr">
        <is>
          <t>Lokal</t>
        </is>
      </c>
      <c r="U101" s="261" t="n">
        <v>370</v>
      </c>
      <c r="V101" s="86" t="inlineStr">
        <is>
          <t>pdf</t>
        </is>
      </c>
      <c r="W101" s="223" t="inlineStr">
        <is>
          <t>6.5 MB</t>
        </is>
      </c>
      <c r="X101" s="223" t="inlineStr">
        <is>
          <t>&lt;p&gt;Buku Schol of Prayer merupakan salah satu sarana untuk membawa gereja dan umat Tuhan masuk dalam kehiduan doa yang lebih dalam lagi. Memang, telah ada banyak buku pengajaran mengenai doa yang diterbitkan. Namun, Schol of Prayer adalah buku yang ditulis berdasarkan hikmat, pewahyuan dan tuntunan yang diterima dari Roh Kudus, yang sangat sesuai dengan konteks pergumulan yang dihadapi gereja Tuhan di Indonesia saat ini, dan sesuai pula dengan pergumulan yang tengah dihadapi bangsa ini untuk dapat segera mengalami pemulihan dari krisis berskala multi dimensional.&lt;br /&gt;
 Kiranya Roh Kudus akan mengimpartasikan seluruh pelajaran mengenai Schol of Prayer ini kepada semua gereja dan umat Tuhan di Indonesia, sehingga nantinya di setiap gereja akan berdiri sekolah-sekolah doa dan semua gereja masuk dalam Gerakan Doa. Diawali dengan GERAKAN DOA inilah akan terjadi kebangunan rohani besar dan kemuliaan Tuhan dinyatakan atas seluruh negeri ini.&lt;/p&gt;</t>
        </is>
      </c>
      <c r="Y101" s="262" t="n">
        <v>96000</v>
      </c>
      <c r="Z101" s="226" t="n"/>
      <c r="AA101" s="241">
        <f>Y125*Z125</f>
        <v/>
      </c>
      <c r="AB101" s="237" t="inlineStr">
        <is>
          <t>4981f0b3-3fbb-43cc-b355-2e0fda47e5a8</t>
        </is>
      </c>
    </row>
    <row r="102" ht="15" customHeight="1" s="283">
      <c r="A102" s="109" t="n">
        <v>118</v>
      </c>
      <c r="B102" s="222">
        <f>HYPERLINK("https://mocostore.moco.co.id/catalog/"&amp;AB127,"Klik Disini")</f>
        <v/>
      </c>
      <c r="C102" s="223" t="inlineStr">
        <is>
          <t>Smart Book of Christianity: Perjanjian Lama</t>
        </is>
      </c>
      <c r="D102" s="223" t="n"/>
      <c r="E102" s="223" t="inlineStr">
        <is>
          <t>Lukas Adi S.</t>
        </is>
      </c>
      <c r="F102" s="223" t="inlineStr">
        <is>
          <t>978-979-29-4823-3</t>
        </is>
      </c>
      <c r="G102" s="223" t="inlineStr">
        <is>
          <t>978-979-29-8130-8</t>
        </is>
      </c>
      <c r="H102" s="223" t="inlineStr">
        <is>
          <t>Agama Kristen</t>
        </is>
      </c>
      <c r="I102" s="258" t="inlineStr">
        <is>
          <t>Perguruan Tinggi</t>
        </is>
      </c>
      <c r="J102" s="186" t="inlineStr">
        <is>
          <t>009.16</t>
        </is>
      </c>
      <c r="K102" s="223" t="n"/>
      <c r="L102" s="223" t="n"/>
      <c r="M102" s="259" t="n"/>
      <c r="N102" s="223" t="inlineStr">
        <is>
          <t>Indonesia</t>
        </is>
      </c>
      <c r="O102" s="223" t="inlineStr">
        <is>
          <t>Tidak diketahui</t>
        </is>
      </c>
      <c r="P102" s="260" t="n">
        <v>2015</v>
      </c>
      <c r="Q102" s="260" t="n">
        <v>2018</v>
      </c>
      <c r="R102" s="223" t="inlineStr">
        <is>
          <t>Penerbit Andi</t>
        </is>
      </c>
      <c r="S102" s="223" t="inlineStr">
        <is>
          <t>Andi Offset CV</t>
        </is>
      </c>
      <c r="T102" s="223" t="inlineStr">
        <is>
          <t>Lokal</t>
        </is>
      </c>
      <c r="U102" s="261" t="n">
        <v>890</v>
      </c>
      <c r="V102" s="86" t="inlineStr">
        <is>
          <t>pdf</t>
        </is>
      </c>
      <c r="W102" s="223" t="inlineStr">
        <is>
          <t>17.9 MB</t>
        </is>
      </c>
      <c r="X102" s="223" t="inlineStr">
        <is>
          <t>&lt;p&gt;Smartbook of Christianity: Perjanjian Lama mengupas hal-hal seputar kitab-kitab, latar belakang budaya, peristiwa-peristiwa, dan tokoh-tokoh penting Perjanjian Lama yang mungkin belum Anda mengerti. Banyak data dan fakta menarik disajikan dalam buku ini untuk menolong Anda memahami Perjanjian Lama dengan lebih baik. Buku ini merupakan gabungan dari ensiklopedi, kamus sejarah, data, fakta, serta pokok-pokok rekaman peristiwa, dan pengetahuan tentang Kitab Perjanjian Lama itu sendiri. Smart Book of Christianity: Perjanjian Lama sangat bermanfaat sebagai panduan bagi semua orang Kristen yang ingin memperdalam wawasan akan Perjanjian Lama. Anda diajak untuk lebih mencintai Perjanjian Lama karena Anda mengenal kitab ini dengan baik.&lt;/p&gt;</t>
        </is>
      </c>
      <c r="Y102" s="262" t="n">
        <v>288000</v>
      </c>
      <c r="Z102" s="226" t="n"/>
      <c r="AA102" s="241">
        <f>Y127*Z127</f>
        <v/>
      </c>
      <c r="AB102" s="237" t="inlineStr">
        <is>
          <t>531a8729-8463-4efb-9142-6d4e2069d30c</t>
        </is>
      </c>
    </row>
    <row r="103" ht="15" customHeight="1" s="283">
      <c r="A103" s="109" t="n">
        <v>120</v>
      </c>
      <c r="B103" s="222">
        <f>HYPERLINK("https://mocostore.moco.co.id/catalog/"&amp;AB129,"Klik Disini")</f>
        <v/>
      </c>
      <c r="C103" s="223" t="inlineStr">
        <is>
          <t>We Shall Overcome: Berjuang Melawan Kanker</t>
        </is>
      </c>
      <c r="D103" s="223" t="n"/>
      <c r="E103" s="223" t="inlineStr">
        <is>
          <t>Samuel Dan Sianny Tandiassa</t>
        </is>
      </c>
      <c r="F103" s="223" t="inlineStr">
        <is>
          <t>978-979-29-4803-5</t>
        </is>
      </c>
      <c r="G103" s="223" t="inlineStr">
        <is>
          <t>978-979-29-8204-6</t>
        </is>
      </c>
      <c r="H103" s="223" t="inlineStr">
        <is>
          <t>Agama Kristen</t>
        </is>
      </c>
      <c r="I103" s="258" t="inlineStr">
        <is>
          <t>Perguruan Tinggi</t>
        </is>
      </c>
      <c r="J103" s="186" t="inlineStr">
        <is>
          <t>009.16</t>
        </is>
      </c>
      <c r="K103" s="223" t="n"/>
      <c r="L103" s="223" t="n"/>
      <c r="M103" s="259" t="n"/>
      <c r="N103" s="223" t="inlineStr">
        <is>
          <t>Indonesia</t>
        </is>
      </c>
      <c r="O103" s="223" t="inlineStr">
        <is>
          <t>Tidak diketahui</t>
        </is>
      </c>
      <c r="P103" s="260" t="n">
        <v>2015</v>
      </c>
      <c r="Q103" s="260" t="n">
        <v>2018</v>
      </c>
      <c r="R103" s="223" t="inlineStr">
        <is>
          <t>Penerbit Andi</t>
        </is>
      </c>
      <c r="S103" s="223" t="inlineStr">
        <is>
          <t>Andi Offset CV</t>
        </is>
      </c>
      <c r="T103" s="223" t="inlineStr">
        <is>
          <t>Lokal</t>
        </is>
      </c>
      <c r="U103" s="261" t="n">
        <v>162</v>
      </c>
      <c r="V103" s="86" t="inlineStr">
        <is>
          <t>pdf</t>
        </is>
      </c>
      <c r="W103" s="223" t="inlineStr">
        <is>
          <t>9.8 MB</t>
        </is>
      </c>
      <c r="X103" s="223" t="inlineStr">
        <is>
          <t>&lt;p&gt;Buku ini merupakan kesaksian Ibu Sianny Irawati dalam menghadapi penyakit kanker dan menjalani proses kesembuhan. Pengalaman suka duka menjadi proses medical treatment tentunya akan menjadi manfaat bagi pembaca. Kanker yang disebabkan adanya daging liar yang tumbuh besar di dalam rongga perut dan sudah lengket ke organ lainnya membuat Ibu Sianny terpukul, schocked, dan takut. Namun, Ibu Sianny dan suami berobat ke dokter lainnya untuk memperoleh pendapat dan solusi yang berbeda. Di tengah kekalutan dan kesedihan tersebut, ada lagu pujian yang senantiasa menghibur, yaitu &amp;rdquo;we shal overcome&amp;rdquo;. Lagu inilah yang membangkitkan semangat dan juga harapan.&lt;br /&gt;
 Tuhan juga memberikan orang-orang yang tepat untuk menolong, baik itu rekan-rekan (jemaat maupun pendeta-pendeta); keluarga, dan juga dokter spesialis onkologi: dr. Ario Djatmiko (RS Onkologi Surabaya), dr. Marto Sugiono, dr. Samuel Haryono, dan Ibu Hanny, CEO RS MRCCC Siloam, Dr. Thoman, sp PD. Khom untuk memberikan semangat dalam menjalani perawatan dan tindakan medis. Dalam menghadapi ketegangan ketika akan dioperasi dan sampai selesainya bahkan sampai pengobatan lanjutan pun Tuhan tetap menolong. Oleh karena itu berserah pada kehendak Tuhan dalam segala situasi hidup merupakan pilihan yang tepat dan terbaik.&lt;/p&gt;</t>
        </is>
      </c>
      <c r="Y103" s="262" t="n">
        <v>57000</v>
      </c>
      <c r="Z103" s="226" t="n"/>
      <c r="AA103" s="241">
        <f>Y129*Z129</f>
        <v/>
      </c>
      <c r="AB103" s="237" t="inlineStr">
        <is>
          <t>bbd75398-9754-4842-b09d-929ae3d2377c</t>
        </is>
      </c>
    </row>
    <row r="104" ht="15" customHeight="1" s="283">
      <c r="A104" s="109" t="n">
        <v>121</v>
      </c>
      <c r="B104" s="222">
        <f>HYPERLINK("https://mocostore.moco.co.id/catalog/"&amp;AB130,"Klik Disini")</f>
        <v/>
      </c>
      <c r="C104" s="223" t="inlineStr">
        <is>
          <t>Women And Breast 1</t>
        </is>
      </c>
      <c r="D104" s="223" t="n"/>
      <c r="E104" s="223" t="inlineStr">
        <is>
          <t>W. Steven Christian</t>
        </is>
      </c>
      <c r="F104" s="223" t="inlineStr">
        <is>
          <t>978-979-29-4812-7</t>
        </is>
      </c>
      <c r="G104" s="223" t="inlineStr">
        <is>
          <t>978-979-29-7982-4</t>
        </is>
      </c>
      <c r="H104" s="223" t="inlineStr">
        <is>
          <t>Agama Kristen</t>
        </is>
      </c>
      <c r="I104" s="258" t="inlineStr">
        <is>
          <t>Perguruan Tinggi</t>
        </is>
      </c>
      <c r="J104" s="186" t="inlineStr">
        <is>
          <t>009.16</t>
        </is>
      </c>
      <c r="K104" s="264" t="n"/>
      <c r="L104" s="264" t="n"/>
      <c r="M104" s="259" t="n"/>
      <c r="N104" s="223" t="inlineStr">
        <is>
          <t>Indonesia</t>
        </is>
      </c>
      <c r="O104" s="223" t="inlineStr">
        <is>
          <t>Tidak diketahui</t>
        </is>
      </c>
      <c r="P104" s="260" t="n">
        <v>2015</v>
      </c>
      <c r="Q104" s="260" t="n">
        <v>2018</v>
      </c>
      <c r="R104" s="223" t="inlineStr">
        <is>
          <t>Penerbit Andi</t>
        </is>
      </c>
      <c r="S104" s="223" t="inlineStr">
        <is>
          <t>Andi Offset CV</t>
        </is>
      </c>
      <c r="T104" s="223" t="inlineStr">
        <is>
          <t>Lokal</t>
        </is>
      </c>
      <c r="U104" s="261" t="n">
        <v>202</v>
      </c>
      <c r="V104" s="86" t="inlineStr">
        <is>
          <t>pdf</t>
        </is>
      </c>
      <c r="W104" s="223" t="inlineStr">
        <is>
          <t>7.8 MB</t>
        </is>
      </c>
      <c r="X104" s="223" t="inlineStr">
        <is>
          <t>&lt;p&gt;Payudara, merupakan organ vital bagi manusia, terutama bagi perempuan. Tentu Tuhan menciptakan organ ini dengan tujuan dan kekhasan. Buku ini membahas tentang seluk beluk payudara, mulai dari pengetahuan dasar tentang payudara, perubahan fisiologis dan patologis payudara, tujuan payudara diciptakan, serta penyimpangan-penyimpangan yang dapat dialami payudara pada masa pertumbuha&lt;/p&gt;</t>
        </is>
      </c>
      <c r="Y104" s="262" t="n">
        <v>60000</v>
      </c>
      <c r="Z104" s="226" t="n"/>
      <c r="AA104" s="241">
        <f>Y130*Z130</f>
        <v/>
      </c>
      <c r="AB104" s="237" t="inlineStr">
        <is>
          <t>796ff205-184d-4861-9b92-c826829350f2</t>
        </is>
      </c>
    </row>
    <row r="105" ht="15" customHeight="1" s="283">
      <c r="A105" s="109" t="n">
        <v>122</v>
      </c>
      <c r="B105" s="222">
        <f>HYPERLINK("https://mocostore.moco.co.id/catalog/"&amp;AB131,"Klik Disini")</f>
        <v/>
      </c>
      <c r="C105" s="223" t="inlineStr">
        <is>
          <t>Women And Breast 2</t>
        </is>
      </c>
      <c r="D105" s="223" t="n"/>
      <c r="E105" s="223" t="inlineStr">
        <is>
          <t>W. Steven Christian</t>
        </is>
      </c>
      <c r="F105" s="223" t="inlineStr">
        <is>
          <t>978-979-29-4813-4</t>
        </is>
      </c>
      <c r="G105" s="223" t="inlineStr">
        <is>
          <t>978-979-29-7983-1</t>
        </is>
      </c>
      <c r="H105" s="223" t="inlineStr">
        <is>
          <t>Agama Kristen</t>
        </is>
      </c>
      <c r="I105" s="258" t="inlineStr">
        <is>
          <t>Perguruan Tinggi</t>
        </is>
      </c>
      <c r="J105" s="186" t="inlineStr">
        <is>
          <t>009.16</t>
        </is>
      </c>
      <c r="K105" s="264" t="n"/>
      <c r="L105" s="264" t="n"/>
      <c r="M105" s="259" t="n"/>
      <c r="N105" s="263" t="inlineStr">
        <is>
          <t>Indonesia</t>
        </is>
      </c>
      <c r="O105" s="263" t="inlineStr">
        <is>
          <t>Tidak diketahui</t>
        </is>
      </c>
      <c r="P105" s="260" t="n">
        <v>2015</v>
      </c>
      <c r="Q105" s="260" t="n">
        <v>2018</v>
      </c>
      <c r="R105" s="223" t="inlineStr">
        <is>
          <t>Penerbit Andi</t>
        </is>
      </c>
      <c r="S105" s="223" t="inlineStr">
        <is>
          <t>Andi Offset CV</t>
        </is>
      </c>
      <c r="T105" s="223" t="inlineStr">
        <is>
          <t>Lokal</t>
        </is>
      </c>
      <c r="U105" s="261" t="n">
        <v>178</v>
      </c>
      <c r="V105" s="86" t="inlineStr">
        <is>
          <t>pdf</t>
        </is>
      </c>
      <c r="W105" s="223" t="inlineStr">
        <is>
          <t>5.1 MB</t>
        </is>
      </c>
      <c r="X105" s="223" t="inlineStr">
        <is>
          <t>&lt;p&gt;Setiap perempuan wajib untuk mengetahui hal-hal penting yang berkaitan dengan tubuhnya, termasuk organ payudara. Melalui buku ini, W. Steven Christian berusaha menyadarkan setiap perempuan untuk lebih menghargai tubuh yang telah diciptakan Tuhan dengan sangat sempurna. Dengan mengetahui fungsi, karakter, penyimpangan, dan cara merawat payudara, diharapkan setia perempuan bisa menyadari bahwa Tuhan telah menganugerahkan organ sangat berharga yang hanya diciptakan bagi dirinya.&lt;/p&gt;</t>
        </is>
      </c>
      <c r="Y105" s="262" t="n">
        <v>60000</v>
      </c>
      <c r="Z105" s="226" t="n"/>
      <c r="AA105" s="241">
        <f>Y131*Z131</f>
        <v/>
      </c>
      <c r="AB105" s="237" t="inlineStr">
        <is>
          <t>2be4fbf7-f9a2-49cc-bc1f-401fc38ef234</t>
        </is>
      </c>
    </row>
    <row r="106" ht="15" customHeight="1" s="283">
      <c r="A106" s="109" t="n">
        <v>123</v>
      </c>
      <c r="B106" s="222">
        <f>HYPERLINK("https://mocostore.moco.co.id/catalog/"&amp;AB132,"Klik Disini")</f>
        <v/>
      </c>
      <c r="C106" s="223" t="inlineStr">
        <is>
          <t>Pesona Wallpaper Dengan Adobe Phothosop</t>
        </is>
      </c>
      <c r="D106" s="223" t="n"/>
      <c r="E106" s="223" t="inlineStr">
        <is>
          <t>Ghina Fajar Shidiq</t>
        </is>
      </c>
      <c r="F106" s="223" t="inlineStr">
        <is>
          <t>978-979-29-4442-6</t>
        </is>
      </c>
      <c r="G106" s="223" t="inlineStr">
        <is>
          <t>978-979-29-8041-7</t>
        </is>
      </c>
      <c r="H106" s="223" t="inlineStr">
        <is>
          <t>Desain Grafis &amp; Multimedia</t>
        </is>
      </c>
      <c r="I106" s="258" t="inlineStr">
        <is>
          <t>Perguruan Tinggi</t>
        </is>
      </c>
      <c r="J106" s="186" t="inlineStr">
        <is>
          <t>009.05</t>
        </is>
      </c>
      <c r="K106" s="264" t="inlineStr">
        <is>
          <t>Tidak Tersedia</t>
        </is>
      </c>
      <c r="L106" s="264" t="n"/>
      <c r="M106" s="259" t="inlineStr">
        <is>
          <t>Tidak Tersedia</t>
        </is>
      </c>
      <c r="N106" s="223" t="inlineStr">
        <is>
          <t>Indonesia</t>
        </is>
      </c>
      <c r="O106" s="223" t="inlineStr">
        <is>
          <t>Tidak diketahui</t>
        </is>
      </c>
      <c r="P106" s="260" t="n">
        <v>2014</v>
      </c>
      <c r="Q106" s="260" t="n">
        <v>2018</v>
      </c>
      <c r="R106" s="223" t="inlineStr">
        <is>
          <t>Penerbit Andi</t>
        </is>
      </c>
      <c r="S106" s="223" t="inlineStr">
        <is>
          <t>Andi Offset CV</t>
        </is>
      </c>
      <c r="T106" s="223" t="inlineStr">
        <is>
          <t>Lokal</t>
        </is>
      </c>
      <c r="U106" s="261" t="n">
        <v>276</v>
      </c>
      <c r="V106" s="86" t="inlineStr">
        <is>
          <t>pdf</t>
        </is>
      </c>
      <c r="W106" s="223" t="inlineStr">
        <is>
          <t>9.4 MB</t>
        </is>
      </c>
      <c r="X106" s="223" t="inlineStr">
        <is>
          <t>&lt;p&gt;Adobe Photoshop merupakan software yang yang terbilang luar biasa karena kemampuan yang dimilikinya. Software yang satu ini sangat akrab dengan berbagai profesi seperti Photografer, Graphic Designer, Web Designer, Product Designer bahkan kita sekalipun. Hal itu karena memang Adobe Photoshop selain berkemampuan mengolah sebuah foto, Adobe Photoshop juga sangat pintar dalam membuat grafis yang luar biasa. Buku ini menuntun anda untuk membuat wallpaper yang fantastis dengan menggunakan fasilitas-fasilitas yang sederhana hingga fasilitas-fasilitas canggih yang dimiliki Photoshop. Meskipun tutorial dalam buku ini mengusung tema wallpaper, namun bukan tidak mungkin pengetahuan dan pengalaman yang anda dapat dari isi buku ini dapat anda pakai untuk menciptakan desain-desain yang lainnya. Tutorial didalam buku ini menggunakan Photoshop CS5 namun anda yang memakai Photoshop dengan versi yang lebih tinggi atau lebih rendah tetap masih dapat mengikuti tutorial di buku ini.&lt;/p&gt;
 &lt;p&gt;*Bonus pada buku fisik (CD, voucher, pembatas buku) tidak disertakan dalam buku digital (e-book)&lt;/p&gt;</t>
        </is>
      </c>
      <c r="Y106" s="262" t="n">
        <v>103500</v>
      </c>
      <c r="Z106" s="226" t="n"/>
      <c r="AA106" s="241">
        <f>Y132*Z132</f>
        <v/>
      </c>
      <c r="AB106" s="237" t="inlineStr">
        <is>
          <t>eb9f0a85-19cc-4c6f-85ff-191e55c43d9a</t>
        </is>
      </c>
    </row>
    <row r="107" ht="15" customHeight="1" s="283">
      <c r="A107" s="109" t="n">
        <v>124</v>
      </c>
      <c r="B107" s="222">
        <f>HYPERLINK("https://mocostore.moco.co.id/catalog/"&amp;AB133,"Klik Disini")</f>
        <v/>
      </c>
      <c r="C107" s="223" t="inlineStr">
        <is>
          <t>You Ask, Bible Answers</t>
        </is>
      </c>
      <c r="D107" s="223" t="n"/>
      <c r="E107" s="223" t="inlineStr">
        <is>
          <t>Sudiyono, SPAK. &amp; Ruth Purweni, S.Th.</t>
        </is>
      </c>
      <c r="F107" s="223" t="inlineStr">
        <is>
          <t>978-979-29-4815-8</t>
        </is>
      </c>
      <c r="G107" s="223" t="inlineStr">
        <is>
          <t>978-979-29-8224-4</t>
        </is>
      </c>
      <c r="H107" s="223" t="inlineStr">
        <is>
          <t>Agama Kristen</t>
        </is>
      </c>
      <c r="I107" s="258" t="inlineStr">
        <is>
          <t>Perguruan Tinggi</t>
        </is>
      </c>
      <c r="J107" s="186" t="inlineStr">
        <is>
          <t>009.16</t>
        </is>
      </c>
      <c r="K107" s="223" t="n"/>
      <c r="L107" s="223" t="n"/>
      <c r="M107" s="259" t="n"/>
      <c r="N107" s="223" t="inlineStr">
        <is>
          <t>Indonesia</t>
        </is>
      </c>
      <c r="O107" s="223" t="inlineStr">
        <is>
          <t>Tidak diketahui</t>
        </is>
      </c>
      <c r="P107" s="260" t="n">
        <v>2015</v>
      </c>
      <c r="Q107" s="260" t="n">
        <v>2018</v>
      </c>
      <c r="R107" s="223" t="inlineStr">
        <is>
          <t>Penerbit Andi</t>
        </is>
      </c>
      <c r="S107" s="223" t="inlineStr">
        <is>
          <t>Andi Offset CV</t>
        </is>
      </c>
      <c r="T107" s="223" t="inlineStr">
        <is>
          <t>Lokal</t>
        </is>
      </c>
      <c r="U107" s="261" t="n">
        <v>538</v>
      </c>
      <c r="V107" s="86" t="inlineStr">
        <is>
          <t>pdf</t>
        </is>
      </c>
      <c r="W107" s="223" t="inlineStr">
        <is>
          <t>12.7 MB</t>
        </is>
      </c>
      <c r="X107" s="223" t="inlineStr">
        <is>
          <t>&lt;p&gt;Dalam buku ini dibahas konsepsi tentang keesaan Allah dan hal-hal terkait. Beberapa di antaranya adalah konsepsi tentang pohon pengetahuan, pohon kehidupan, dan ular; Malaikat, Iblis dan Antikristus; Manusia, dosa, dan keselamatan; Gereja dan pemerintahan dunia; Natal, paskah, dan hal-hal terkait; Sunat, pembaptisan, dan penyerahan anak; Doa dan jawabannya; Perkawinan dan keluarga; Anak dan pendidikan dalam keluarga; Utang-piutang dan Riba; Tradisi dan kekristenan; Sumpah, janji, dan kuasa perkataan; Berkat, kutuk, dan pemulihannya; Okultisme dan layanan pelepasan; Berpuasa dan berpantang; Hal memberi persembahan; Pengujian dan pencobaan; Penyakit dan penderitaan; Rokok dan barang-barang sejenis; Sikap Kristen terhadap pan&amp;shy;dangan-pandangan umum; dan yang terakhir menjawab berbagai pertanyaan.&lt;br /&gt;
 Ayat-ayat firman Tuhan yang dikutip, jikalau sekiranya kurang jelas, pembaca bisa meneliti ayat-ayat kutipan itu menurut konteksnya untuk memperoleh pengertian yang lebih lengkap.&lt;/p&gt;</t>
        </is>
      </c>
      <c r="Y107" s="262" t="n">
        <v>114000</v>
      </c>
      <c r="Z107" s="226" t="n"/>
      <c r="AA107" s="241">
        <f>Y133*Z133</f>
        <v/>
      </c>
      <c r="AB107" s="237" t="inlineStr">
        <is>
          <t>84fe17e9-6dd0-46b5-93ad-0d3f613e0a04</t>
        </is>
      </c>
    </row>
    <row r="108" ht="15" customHeight="1" s="283">
      <c r="A108" s="109" t="n">
        <v>125</v>
      </c>
      <c r="B108" s="222">
        <f>HYPERLINK("https://mocostore.moco.co.id/catalog/"&amp;AB134,"Klik Disini")</f>
        <v/>
      </c>
      <c r="C108" s="223" t="inlineStr">
        <is>
          <t>Untung Selangit dari Agribisnis Tebu</t>
        </is>
      </c>
      <c r="D108" s="223" t="n"/>
      <c r="E108" s="223" t="inlineStr">
        <is>
          <t>H.Rahmat Rukmana</t>
        </is>
      </c>
      <c r="F108" s="223" t="inlineStr">
        <is>
          <t>978-979-29-4784-7</t>
        </is>
      </c>
      <c r="G108" s="223" t="inlineStr">
        <is>
          <t>978-979-29-8042-4</t>
        </is>
      </c>
      <c r="H108" s="223" t="inlineStr">
        <is>
          <t>Pangan &amp; Agraria</t>
        </is>
      </c>
      <c r="I108" s="258" t="inlineStr">
        <is>
          <t>Perguruan Tinggi</t>
        </is>
      </c>
      <c r="J108" s="186" t="inlineStr">
        <is>
          <t>009.06</t>
        </is>
      </c>
      <c r="K108" s="264" t="inlineStr">
        <is>
          <t>Tidak Tersedia</t>
        </is>
      </c>
      <c r="L108" s="264" t="n"/>
      <c r="M108" s="259" t="inlineStr">
        <is>
          <t>Tidak Tersedia</t>
        </is>
      </c>
      <c r="N108" s="263" t="inlineStr">
        <is>
          <t>Indonesia</t>
        </is>
      </c>
      <c r="O108" s="263" t="inlineStr">
        <is>
          <t>Tidak diketahui</t>
        </is>
      </c>
      <c r="P108" s="260" t="n">
        <v>2015</v>
      </c>
      <c r="Q108" s="260" t="n">
        <v>2018</v>
      </c>
      <c r="R108" s="223" t="inlineStr">
        <is>
          <t>Lily Publisher</t>
        </is>
      </c>
      <c r="S108" s="223" t="inlineStr">
        <is>
          <t>Andi Offset CV</t>
        </is>
      </c>
      <c r="T108" s="223" t="inlineStr">
        <is>
          <t>Lokal</t>
        </is>
      </c>
      <c r="U108" s="261" t="n">
        <v>304</v>
      </c>
      <c r="V108" s="86" t="inlineStr">
        <is>
          <t>pdf</t>
        </is>
      </c>
      <c r="W108" s="223" t="inlineStr">
        <is>
          <t>6.1 MB</t>
        </is>
      </c>
      <c r="X108" s="223" t="inlineStr">
        <is>
          <t>&lt;p&gt;Tiada Hari Tanpa Manisnya Gula....&lt;br /&gt;
 Gula merupakan komoditas penting di pasar internasional dan strategis dalam perekonomian Indonesia. Pengembangan industri gula berbasis tebu memberikan banyak peluang usaha di antaranya industri gula kristal, gula merah, bioetanol yang berdampak secara berantai terhadap usaha pembibitan tanaman tebu, budi daya tebu tegalan, integrasi tebu ternak, dan penganekaragaman produk hasil ikutan tebu, seperti wafer pucuk tebu, tetes tebu, dan lain-lain.&lt;/p&gt;
 &lt;p&gt;Indonesia sangat potensial menjadi negara produsen tebu dan gula terbesar di dunia. Swasembada gula menjadi cita-cita besar dalam rangka memenuhi kebutuhan gula nasional secara keseluruhan, baik untuk konsumsi langsung maupun industri. Pada gilirannya juga akan memperluas kesempatan kerja dan peluang bisnis di kawasan perdesaan yang secara nyata berdampak positif terhadap penanggulangan kemiskinan dan meningkatkan kesejahteraan masyarakat.&lt;/p&gt;
 &lt;p&gt;Informasi inovasi dan teknologi tepat guna tentang prospek industri gula berbasis tebu, gema swasembada gula, manfaat, pengenalan seluk beluk tebu, teknik pembibitan, teknologi budi daya, pengolahan hasil dan analisis usaha tebu menjadi inti materi buku ini. Buku panduan lengkap yang sederhana, sistematis, lugas dan aplikatif sebagai bagian dari gema industri gula berbasis tebu dalam rangka memacu percepatan swasembada gula nasional sekaligus memenuhi kebutuhan gula sembako masyarakat.&lt;/p&gt;</t>
        </is>
      </c>
      <c r="Y108" s="262" t="n">
        <v>155000</v>
      </c>
      <c r="Z108" s="226" t="n"/>
      <c r="AA108" s="241">
        <f>Y134*Z134</f>
        <v/>
      </c>
      <c r="AB108" s="237" t="inlineStr">
        <is>
          <t>925e371f-6ae0-4f4f-98b7-de9b2ccd976b</t>
        </is>
      </c>
    </row>
    <row r="109" ht="15" customHeight="1" s="283">
      <c r="A109" s="109" t="n">
        <v>126</v>
      </c>
      <c r="B109" s="222">
        <f>HYPERLINK("https://mocostore.moco.co.id/catalog/"&amp;AB135,"Klik Disini")</f>
        <v/>
      </c>
      <c r="C109" s="223" t="inlineStr">
        <is>
          <t>100 Wisdoms For Enriching Your Life</t>
        </is>
      </c>
      <c r="D109" s="223" t="n"/>
      <c r="E109" s="223" t="inlineStr">
        <is>
          <t>Xavier Quentin Pranata</t>
        </is>
      </c>
      <c r="F109" s="223" t="inlineStr">
        <is>
          <t>978-979-29-3771-8</t>
        </is>
      </c>
      <c r="G109" s="223" t="inlineStr">
        <is>
          <t>978-979-29-8364-7</t>
        </is>
      </c>
      <c r="H109" s="223" t="inlineStr">
        <is>
          <t>Agama Kristen</t>
        </is>
      </c>
      <c r="I109" s="258" t="inlineStr">
        <is>
          <t>Perguruan Tinggi</t>
        </is>
      </c>
      <c r="J109" s="186" t="inlineStr">
        <is>
          <t>009.16</t>
        </is>
      </c>
      <c r="K109" s="264" t="inlineStr">
        <is>
          <t>Tidak Tersedia</t>
        </is>
      </c>
      <c r="L109" s="264" t="n"/>
      <c r="M109" s="259" t="inlineStr">
        <is>
          <t>Tidak Tersedia</t>
        </is>
      </c>
      <c r="N109" s="223" t="inlineStr">
        <is>
          <t>Indonesia</t>
        </is>
      </c>
      <c r="O109" s="223" t="inlineStr">
        <is>
          <t>Tidak diketahui</t>
        </is>
      </c>
      <c r="P109" s="260" t="n">
        <v>2014</v>
      </c>
      <c r="Q109" s="260" t="n">
        <v>2018</v>
      </c>
      <c r="R109" s="223" t="inlineStr">
        <is>
          <t>Penerbit Andi</t>
        </is>
      </c>
      <c r="S109" s="223" t="inlineStr">
        <is>
          <t>Andi Offset CV</t>
        </is>
      </c>
      <c r="T109" s="223" t="inlineStr">
        <is>
          <t>Lokal</t>
        </is>
      </c>
      <c r="U109" s="261" t="n">
        <v>346</v>
      </c>
      <c r="V109" s="86" t="inlineStr">
        <is>
          <t>pdf</t>
        </is>
      </c>
      <c r="W109" s="223" t="inlineStr">
        <is>
          <t>2.9 MB</t>
        </is>
      </c>
      <c r="X109" s="223" t="inlineStr">
        <is>
          <t>&lt;p&gt;Setiap kita mempunyai kisah hidup yang&amp;mdash;bila dibagikan&amp;mdash;bisa menjadi kesaksian indah.&lt;br /&gt;
 &lt;br /&gt;
 Pengalaman hidup sehari-hari, sesederhana atau sekecil apa pun, bisa mendatangkan pembelajaran berharga, baik bagi orang yang bersangkutan maupun bagi orang-orang di sekitar kita.&lt;br /&gt;
 Buku ini hadir menjadi perwakilan bahwa hal-hal di sekeliling kita bisa menyentuh hidup kita, bahkan hidup rohani dan iman kita. Bukan hanya kaitannya dengan orang-orang yang berinteraksi dengan kita. Makanan, hewan peliharaan, budaya, gaya hidup, sikap hati, dan masih banyak sekali detail yang memperkaya jiwa kita, memperkaya pengalaman kita untuk merespons setiap keadaan hidup dengan baik dan benar.&lt;br /&gt;
 Setiap kisah yang dituliskan dalam buku ini, baik yang sifatnya anekdot atau yang berupa pengalaman nyata penulis, mengajak pembaca untuk semakin bijak dan menularkan kebijakan kepada sesama.&lt;br /&gt;
 Selamat menggali dan berbagi.&lt;/p&gt;</t>
        </is>
      </c>
      <c r="Y109" s="262" t="n">
        <v>108000</v>
      </c>
      <c r="Z109" s="226" t="n"/>
      <c r="AA109" s="241">
        <f>Y135*Z135</f>
        <v/>
      </c>
      <c r="AB109" s="237" t="inlineStr">
        <is>
          <t>706251a4-5254-462c-a131-b47168065656</t>
        </is>
      </c>
    </row>
    <row r="110" ht="15" customHeight="1" s="283">
      <c r="A110" s="109" t="n">
        <v>127</v>
      </c>
      <c r="B110" s="222">
        <f>HYPERLINK("https://mocostore.moco.co.id/catalog/"&amp;AB136,"Klik Disini")</f>
        <v/>
      </c>
      <c r="C110" s="223" t="inlineStr">
        <is>
          <t>61 Fakta dan Fiksi Menginspirasi</t>
        </is>
      </c>
      <c r="D110" s="223" t="n"/>
      <c r="E110" s="223" t="inlineStr">
        <is>
          <t>Kornelius Sabat</t>
        </is>
      </c>
      <c r="F110" s="223" t="inlineStr">
        <is>
          <t>978-979-29-3743-5</t>
        </is>
      </c>
      <c r="G110" s="223" t="inlineStr">
        <is>
          <t>978-979-29-8120-9</t>
        </is>
      </c>
      <c r="H110" s="223" t="inlineStr">
        <is>
          <t>Agama Kristen</t>
        </is>
      </c>
      <c r="I110" s="258" t="inlineStr">
        <is>
          <t>Perguruan Tinggi</t>
        </is>
      </c>
      <c r="J110" s="186" t="inlineStr">
        <is>
          <t>009.16</t>
        </is>
      </c>
      <c r="K110" s="264" t="inlineStr">
        <is>
          <t>Tidak Tersedia</t>
        </is>
      </c>
      <c r="L110" s="264" t="n"/>
      <c r="M110" s="259" t="inlineStr">
        <is>
          <t>Tidak Tersedia</t>
        </is>
      </c>
      <c r="N110" s="223" t="inlineStr">
        <is>
          <t>Indonesia</t>
        </is>
      </c>
      <c r="O110" s="223" t="inlineStr">
        <is>
          <t>Tidak diketahui</t>
        </is>
      </c>
      <c r="P110" s="260" t="n">
        <v>2014</v>
      </c>
      <c r="Q110" s="260" t="n">
        <v>2018</v>
      </c>
      <c r="R110" s="223" t="inlineStr">
        <is>
          <t>Penerbit Andi</t>
        </is>
      </c>
      <c r="S110" s="223" t="inlineStr">
        <is>
          <t>Andi Offset CV</t>
        </is>
      </c>
      <c r="T110" s="223" t="inlineStr">
        <is>
          <t>Lokal</t>
        </is>
      </c>
      <c r="U110" s="261" t="n">
        <v>194</v>
      </c>
      <c r="V110" s="86" t="inlineStr">
        <is>
          <t>pdf</t>
        </is>
      </c>
      <c r="W110" s="223" t="inlineStr">
        <is>
          <t>1.6 MB</t>
        </is>
      </c>
      <c r="X110" s="223" t="inlineStr">
        <is>
          <t>&lt;p&gt;Cerita fiksi maupun nonfiksi mengandung banyak nilai yang bisa kita ambil sebagai bahan perenungan dan refleksi. Tidak bisa dipungkiri bahwa kisah-kisah tersebut mampu membuat air mata menetes, mulut menganga karena kagum, menguras emosi, bahkan membuat kita mengambil langkah &amp;ldquo;ekstrem&amp;rdquo; untuk mencontoh hal-hal yang dipaparkan kisah tersebut. Anda dapat belajar banyak dari kisah yang ada dalam buku ini. Beberapa di antaranya adalah menjaga sikap, memompa semangat hidup, dan menghidari kemalasan.&lt;br /&gt;
 Semua bentuk tulisan yang termuat dalam buku ini, baik fiksi maupun nonfiksi, merupakan kisah-kisah yang telah menginspirasi kehidupan penulis. Kisah-kisah tersebut menjadi pembelajaran yang tidak bisa dikesampingkan. Ini merupakan kumpulan kisah yang mampu memberikan nilai kehidupan, menginspirasi banyak orang, baik lintas dominasi, lintas budaya, maupun lintas generasi.&lt;br /&gt;
 Semua kisah dalam buku ini bagaikan mutiara yang harus tetap dijaga sebagai sarana pendewasaan iman, cara berpikir dan bertindak kita. Dalam buku ini penulis juga mencatumkan kata mutiara, memberikan pesan moral dan ayat pendukung yang tentu bisa menjadi bahan pembelajaran penting bagi Anda.&lt;/p&gt;</t>
        </is>
      </c>
      <c r="Y110" s="262" t="n">
        <v>50500</v>
      </c>
      <c r="Z110" s="226" t="n"/>
      <c r="AA110" s="241">
        <f>Y136*Z136</f>
        <v/>
      </c>
      <c r="AB110" s="237" t="inlineStr">
        <is>
          <t>21f9582e-4888-45c7-8454-44848a42922d</t>
        </is>
      </c>
    </row>
    <row r="111" ht="15" customHeight="1" s="283">
      <c r="A111" s="109" t="n">
        <v>129</v>
      </c>
      <c r="B111" s="222">
        <f>HYPERLINK("https://mocostore.moco.co.id/catalog/"&amp;AB138,"Klik Disini")</f>
        <v/>
      </c>
      <c r="C111" s="223" t="inlineStr">
        <is>
          <t>80 Renungan untuk Lansia</t>
        </is>
      </c>
      <c r="D111" s="223" t="n"/>
      <c r="E111" s="223" t="inlineStr">
        <is>
          <t>Haryadi Baskoro</t>
        </is>
      </c>
      <c r="F111" s="223" t="inlineStr">
        <is>
          <t>978-979-29-3767-1</t>
        </is>
      </c>
      <c r="G111" s="223" t="inlineStr">
        <is>
          <t>978-979-29-7979-4</t>
        </is>
      </c>
      <c r="H111" s="223" t="inlineStr">
        <is>
          <t>Agama Kristen</t>
        </is>
      </c>
      <c r="I111" s="258" t="inlineStr">
        <is>
          <t>Perguruan Tinggi</t>
        </is>
      </c>
      <c r="J111" s="186" t="inlineStr">
        <is>
          <t>009.16</t>
        </is>
      </c>
      <c r="K111" s="264" t="n"/>
      <c r="L111" s="264" t="n"/>
      <c r="M111" s="259" t="n"/>
      <c r="N111" s="223" t="inlineStr">
        <is>
          <t>Indonesia</t>
        </is>
      </c>
      <c r="O111" s="223" t="inlineStr">
        <is>
          <t>Tidak diketahui</t>
        </is>
      </c>
      <c r="P111" s="260" t="n">
        <v>2014</v>
      </c>
      <c r="Q111" s="260" t="n">
        <v>2018</v>
      </c>
      <c r="R111" s="223" t="inlineStr">
        <is>
          <t>Penerbit Andi</t>
        </is>
      </c>
      <c r="S111" s="223" t="inlineStr">
        <is>
          <t>Andi Offset CV</t>
        </is>
      </c>
      <c r="T111" s="223" t="inlineStr">
        <is>
          <t>Lokal</t>
        </is>
      </c>
      <c r="U111" s="261" t="n">
        <v>386</v>
      </c>
      <c r="V111" s="86" t="inlineStr">
        <is>
          <t>pdf</t>
        </is>
      </c>
      <c r="W111" s="223" t="inlineStr">
        <is>
          <t>1.7 MB</t>
        </is>
      </c>
      <c r="X111" s="223" t="inlineStr">
        <is>
          <t>&lt;p&gt;Buku ini terdiri atas delapan puluh renungan, khusus untuk para lansia. Format tulisan setiap renungan sebagai berikut:&lt;br /&gt;
 1. Judul renungan&lt;br /&gt;
 2. Ayat renungan&lt;br /&gt;
 3. Teks renungan&lt;br /&gt;
 4. Doa Lansia&lt;br /&gt;
 5. Tips Kesehatan Jasmani&lt;br /&gt;
 6. Tips Kesehatan Jiwani&lt;/p&gt;</t>
        </is>
      </c>
      <c r="Y111" s="262" t="n">
        <v>71000</v>
      </c>
      <c r="Z111" s="226" t="n"/>
      <c r="AA111" s="241">
        <f>Y138*Z138</f>
        <v/>
      </c>
      <c r="AB111" s="237" t="inlineStr">
        <is>
          <t>0bd66773-4b68-4252-87f1-38c3d3da4fdf</t>
        </is>
      </c>
    </row>
    <row r="112" ht="15" customHeight="1" s="283">
      <c r="A112" s="109" t="n">
        <v>130</v>
      </c>
      <c r="B112" s="222">
        <f>HYPERLINK("https://mocostore.moco.co.id/catalog/"&amp;AB139,"Klik Disini")</f>
        <v/>
      </c>
      <c r="C112" s="223" t="inlineStr">
        <is>
          <t>RPG Maker Developing Series: Membuat Game dengan RPG Maker VX</t>
        </is>
      </c>
      <c r="D112" s="223" t="n"/>
      <c r="E112" s="223" t="inlineStr">
        <is>
          <t>Hamsyah Musthofa</t>
        </is>
      </c>
      <c r="F112" s="223" t="inlineStr">
        <is>
          <t>978-979-29-5114-1</t>
        </is>
      </c>
      <c r="G112" s="223" t="inlineStr">
        <is>
          <t>978-979-29-8044-8</t>
        </is>
      </c>
      <c r="H112" s="223" t="inlineStr">
        <is>
          <t>Pemograman</t>
        </is>
      </c>
      <c r="I112" s="258" t="inlineStr">
        <is>
          <t>Perguruan Tinggi</t>
        </is>
      </c>
      <c r="J112" s="186" t="inlineStr">
        <is>
          <t>009.05</t>
        </is>
      </c>
      <c r="K112" s="264" t="inlineStr">
        <is>
          <t>Tidak Tersedia</t>
        </is>
      </c>
      <c r="L112" s="264" t="n"/>
      <c r="M112" s="259" t="inlineStr">
        <is>
          <t>Tidak Tersedia</t>
        </is>
      </c>
      <c r="N112" s="263" t="inlineStr">
        <is>
          <t>Indonesia</t>
        </is>
      </c>
      <c r="O112" s="263" t="inlineStr">
        <is>
          <t>Tidak diketahui</t>
        </is>
      </c>
      <c r="P112" s="260" t="n">
        <v>2015</v>
      </c>
      <c r="Q112" s="260" t="n">
        <v>2018</v>
      </c>
      <c r="R112" s="223" t="inlineStr">
        <is>
          <t>Penerbit Andi</t>
        </is>
      </c>
      <c r="S112" s="223" t="inlineStr">
        <is>
          <t>Andi Offset CV</t>
        </is>
      </c>
      <c r="T112" s="223" t="inlineStr">
        <is>
          <t>Lokal</t>
        </is>
      </c>
      <c r="U112" s="261" t="n">
        <v>288</v>
      </c>
      <c r="V112" s="86" t="inlineStr">
        <is>
          <t>pdf</t>
        </is>
      </c>
      <c r="W112" s="223" t="inlineStr">
        <is>
          <t>21.1 MB</t>
        </is>
      </c>
      <c r="X112" s="223" t="inlineStr">
        <is>
          <t>&lt;p&gt;Dunia software semakin hari semakin maju. Entah berapa juta software yang dibuat setiap harinya di seluruh dunia. Game, aplikasi, utility, OS, dan jenis software lain kini bermunculan dengan frekuensi yang sangat cepat. Hal itu sangat terasa, khususnya dalam bidang game. Anak-anak usia SMP dan para pemula kini tak lagi menjadi konsumen aneka macam game. Namun lebih dari itu, mereka kini bahkan bisa menjadi seorang produsen game indie yang mandiri.&lt;br /&gt;
 Buku ini akan mengupas bagaimana cara membuat game via RPG Maker VX. Tak perlu menunggu besok atau lusa jika kita bisa melakukannya sekarang juga.&amp;nbsp;&lt;/p&gt;
 &lt;p&gt;*Bonus pada buku fisik (CD, voucher, pembatas buku) tidak disertakan dalam buku digital (e-book)&lt;/p&gt;</t>
        </is>
      </c>
      <c r="Y112" s="262" t="n">
        <v>91000</v>
      </c>
      <c r="Z112" s="226" t="n"/>
      <c r="AA112" s="241">
        <f>Y139*Z139</f>
        <v/>
      </c>
      <c r="AB112" s="237" t="inlineStr">
        <is>
          <t>7eaa53ac-6090-4b59-bd5f-3c5597ba4bba</t>
        </is>
      </c>
    </row>
    <row r="113" ht="15" customHeight="1" s="283">
      <c r="A113" s="109" t="n">
        <v>131</v>
      </c>
      <c r="B113" s="222">
        <f>HYPERLINK("https://mocostore.moco.co.id/catalog/"&amp;AB140,"Klik Disini")</f>
        <v/>
      </c>
      <c r="C113" s="223" t="inlineStr">
        <is>
          <t>Atlet Bagi Kristus</t>
        </is>
      </c>
      <c r="D113" s="223" t="n"/>
      <c r="E113" s="223" t="inlineStr">
        <is>
          <t>Winnardo Saragih</t>
        </is>
      </c>
      <c r="F113" s="223" t="inlineStr">
        <is>
          <t>978-979-29-3780-0</t>
        </is>
      </c>
      <c r="G113" s="223" t="inlineStr">
        <is>
          <t>978-979-29-8360-9</t>
        </is>
      </c>
      <c r="H113" s="223" t="inlineStr">
        <is>
          <t>Agama Kristen</t>
        </is>
      </c>
      <c r="I113" s="258" t="inlineStr">
        <is>
          <t>Perguruan Tinggi</t>
        </is>
      </c>
      <c r="J113" s="186" t="inlineStr">
        <is>
          <t>009.16</t>
        </is>
      </c>
      <c r="K113" s="264" t="inlineStr">
        <is>
          <t>Tidak Tersedia</t>
        </is>
      </c>
      <c r="L113" s="264" t="n"/>
      <c r="M113" s="259" t="inlineStr">
        <is>
          <t>Tidak Tersedia</t>
        </is>
      </c>
      <c r="N113" s="223" t="inlineStr">
        <is>
          <t>Indonesia</t>
        </is>
      </c>
      <c r="O113" s="223" t="inlineStr">
        <is>
          <t>Tidak diketahui</t>
        </is>
      </c>
      <c r="P113" s="260" t="n">
        <v>2014</v>
      </c>
      <c r="Q113" s="260" t="n">
        <v>2018</v>
      </c>
      <c r="R113" s="223" t="inlineStr">
        <is>
          <t>Penerbit Andi</t>
        </is>
      </c>
      <c r="S113" s="223" t="inlineStr">
        <is>
          <t>Andi Offset CV</t>
        </is>
      </c>
      <c r="T113" s="223" t="inlineStr">
        <is>
          <t>Lokal</t>
        </is>
      </c>
      <c r="U113" s="261" t="n">
        <v>122</v>
      </c>
      <c r="V113" s="86" t="inlineStr">
        <is>
          <t>pdf</t>
        </is>
      </c>
      <c r="W113" s="223" t="inlineStr">
        <is>
          <t>1.6 MB</t>
        </is>
      </c>
      <c r="X113" s="223" t="inlineStr">
        <is>
          <t>&lt;p&gt;Buku karya Winardo Saragih ini bertema utama &amp;ldquo;membangun votivasi&amp;rdquo;, yang diambil dari kisah para atlet kaliber internasional. Mereka adalah AC Green (atlet NBA); David Luiz (atlet sepak bola Brazil); David Robinson (atlet basket NBA); Jeremy Lin (atlet basket NBA); George Foreman (mantan petinju profesional); Lucio (atlet sepak bola Brazil; Manny Pacquaio (petinju profesional Filiina); Michael Chang (mantan petenis profesional); Nicola Legrottagglie (atlet sepak bola Italia); Ricardo Izeeson Dos Santos Leite &amp;ldquo;Kaka&amp;rdquo;(atlet sepek bola Brazil); dan Tim Tebow (atlet NFL, Amerika); dan Tim Howard (atlet sepak bola Everton).&lt;/p&gt;</t>
        </is>
      </c>
      <c r="Y113" s="262" t="n">
        <v>40000</v>
      </c>
      <c r="Z113" s="226" t="n"/>
      <c r="AA113" s="241">
        <f>Y140*Z140</f>
        <v/>
      </c>
      <c r="AB113" s="237" t="inlineStr">
        <is>
          <t>c370fbc7-2021-4579-b048-4a4d65c69e10</t>
        </is>
      </c>
    </row>
    <row r="114" ht="15" customHeight="1" s="283">
      <c r="A114" s="109" t="n">
        <v>132</v>
      </c>
      <c r="B114" s="222">
        <f>HYPERLINK("https://mocostore.moco.co.id/catalog/"&amp;AB141,"Klik Disini")</f>
        <v/>
      </c>
      <c r="C114" s="223" t="inlineStr">
        <is>
          <t>A-Z Happy Marriage</t>
        </is>
      </c>
      <c r="D114" s="223" t="n"/>
      <c r="E114" s="223" t="inlineStr">
        <is>
          <t>Jarot Wijanarko</t>
        </is>
      </c>
      <c r="F114" s="223" t="inlineStr">
        <is>
          <t>978-979-29-3794-7</t>
        </is>
      </c>
      <c r="G114" s="223" t="inlineStr">
        <is>
          <t>978-979-29-8089-9</t>
        </is>
      </c>
      <c r="H114" s="223" t="inlineStr">
        <is>
          <t>Agama Kristen</t>
        </is>
      </c>
      <c r="I114" s="258" t="inlineStr">
        <is>
          <t>Perguruan Tinggi</t>
        </is>
      </c>
      <c r="J114" s="186" t="inlineStr">
        <is>
          <t>009.16</t>
        </is>
      </c>
      <c r="K114" s="264" t="inlineStr">
        <is>
          <t>Tidak Tersedia</t>
        </is>
      </c>
      <c r="L114" s="264" t="n"/>
      <c r="M114" s="259" t="inlineStr">
        <is>
          <t>Tidak Tersedia</t>
        </is>
      </c>
      <c r="N114" s="223" t="inlineStr">
        <is>
          <t>Indonesia</t>
        </is>
      </c>
      <c r="O114" s="223" t="inlineStr">
        <is>
          <t>Tidak diketahui</t>
        </is>
      </c>
      <c r="P114" s="260" t="n">
        <v>2014</v>
      </c>
      <c r="Q114" s="260" t="n">
        <v>2018</v>
      </c>
      <c r="R114" s="223" t="inlineStr">
        <is>
          <t>Penerbit Andi</t>
        </is>
      </c>
      <c r="S114" s="223" t="inlineStr">
        <is>
          <t>Andi Offset CV</t>
        </is>
      </c>
      <c r="T114" s="223" t="inlineStr">
        <is>
          <t>Lokal</t>
        </is>
      </c>
      <c r="U114" s="261" t="n">
        <v>258</v>
      </c>
      <c r="V114" s="86" t="inlineStr">
        <is>
          <t>pdf</t>
        </is>
      </c>
      <c r="W114" s="223" t="inlineStr">
        <is>
          <t>1.8 MB</t>
        </is>
      </c>
      <c r="X114" s="223" t="inlineStr">
        <is>
          <t>&lt;p&gt;Buku ini disusun bukan karena studi literatur dan pustaka, melainkan dari pengamatan dan pengalaman.&lt;br /&gt;
 Materi yang dibahasa dalam buku ini meliputi:&lt;br /&gt;
 1. Jodoh.&lt;br /&gt;
 2. Cinta.&lt;br /&gt;
 3. Bahasa Cinta.&lt;br /&gt;
 4. Laki-laki dan Perempuan.&lt;br /&gt;
 5. Pernikahan .&lt;br /&gt;
 6. Mengubah Pasangan.&lt;br /&gt;
 7. Seks.&lt;br /&gt;
 8. Perselingkuhan.&lt;br /&gt;
 9. Tanya Jawab&lt;/p&gt;</t>
        </is>
      </c>
      <c r="Y114" s="262" t="n">
        <v>60000</v>
      </c>
      <c r="Z114" s="226" t="n"/>
      <c r="AA114" s="241">
        <f>Y141*Z141</f>
        <v/>
      </c>
      <c r="AB114" s="237" t="inlineStr">
        <is>
          <t>aaf60867-13d5-417d-9ce9-be4d2ed6bb5d</t>
        </is>
      </c>
    </row>
    <row r="115" ht="15" customHeight="1" s="283">
      <c r="A115" s="109" t="n">
        <v>133</v>
      </c>
      <c r="B115" s="222">
        <f>HYPERLINK("https://mocostore.moco.co.id/catalog/"&amp;AB142,"Klik Disini")</f>
        <v/>
      </c>
      <c r="C115" s="223" t="inlineStr">
        <is>
          <t>Bangkit Dari Debu</t>
        </is>
      </c>
      <c r="D115" s="223" t="n"/>
      <c r="E115" s="223" t="inlineStr">
        <is>
          <t>Sarah A. Cristie</t>
        </is>
      </c>
      <c r="F115" s="223" t="inlineStr">
        <is>
          <t>978-979-29-4805-9</t>
        </is>
      </c>
      <c r="G115" s="223" t="inlineStr">
        <is>
          <t>978-979-29-8209-1</t>
        </is>
      </c>
      <c r="H115" s="223" t="inlineStr">
        <is>
          <t>Agama Kristen</t>
        </is>
      </c>
      <c r="I115" s="258" t="inlineStr">
        <is>
          <t>Perguruan Tinggi</t>
        </is>
      </c>
      <c r="J115" s="186" t="inlineStr">
        <is>
          <t>009.16</t>
        </is>
      </c>
      <c r="K115" s="264" t="inlineStr">
        <is>
          <t>Tidak Tersedia</t>
        </is>
      </c>
      <c r="L115" s="264" t="n"/>
      <c r="M115" s="259" t="inlineStr">
        <is>
          <t>Tidak Tersedia</t>
        </is>
      </c>
      <c r="N115" s="223" t="inlineStr">
        <is>
          <t>Indonesia</t>
        </is>
      </c>
      <c r="O115" s="223" t="inlineStr">
        <is>
          <t>Tidak diketahui</t>
        </is>
      </c>
      <c r="P115" s="260" t="n">
        <v>2014</v>
      </c>
      <c r="Q115" s="260" t="n">
        <v>2018</v>
      </c>
      <c r="R115" s="223" t="inlineStr">
        <is>
          <t>Penerbit Andi</t>
        </is>
      </c>
      <c r="S115" s="223" t="inlineStr">
        <is>
          <t>Andi Offset CV</t>
        </is>
      </c>
      <c r="T115" s="223" t="inlineStr">
        <is>
          <t>Lokal</t>
        </is>
      </c>
      <c r="U115" s="261" t="n">
        <v>154</v>
      </c>
      <c r="V115" s="86" t="inlineStr">
        <is>
          <t>pdf</t>
        </is>
      </c>
      <c r="W115" s="223" t="inlineStr">
        <is>
          <t>1.8 MB</t>
        </is>
      </c>
      <c r="X115" s="223" t="inlineStr">
        <is>
          <t>&lt;p&gt;Kecewa, sedih, berduka, kehilangan, atau bahkan terpuruk. Itulah yang&amp;nbsp;biasa kita rasakan ketika segala sesuatu tidak seperti yang kita&amp;nbsp;inginkan atau tidak sesuai dengan rencana kita. Kita seperti berada di&amp;nbsp;titik nol.&lt;br /&gt;
 Melalui buku ini, penulis mengajak kita untuk melihat bagaimana sikap&amp;nbsp;dan keputusan kita saat kita sedang menghadapi hari-hari terburuk&amp;nbsp;hidup kita.&lt;/p&gt;
 &lt;p&gt;Ia sendiri pernah mengalami kehilangan yang begitu mendalam dan&amp;nbsp;mengubah seluruh hidup dan keputusannya, memilih keluar dari pekerjaan&amp;nbsp;dan melupakan semua impian. Namun, ia mau dan berhasil bangkit.&amp;nbsp;Berangkat dari kesedihannya sendiri, penulis ingin lebih banyak orang&amp;nbsp;berhasil keluar dari gua dukacita, lebih banyak kemengangan dan&amp;nbsp;sorak-sorai, memenangkan pertandingan, dan memperoleh hidup kembali.&lt;/p&gt;</t>
        </is>
      </c>
      <c r="Y115" s="262" t="n">
        <v>48000</v>
      </c>
      <c r="Z115" s="226" t="n"/>
      <c r="AA115" s="241">
        <f>Y142*Z142</f>
        <v/>
      </c>
      <c r="AB115" s="237" t="inlineStr">
        <is>
          <t>29a72079-fe77-4478-bc0d-abf625819d3c</t>
        </is>
      </c>
    </row>
    <row r="116" ht="15" customHeight="1" s="283">
      <c r="A116" s="109" t="n">
        <v>134</v>
      </c>
      <c r="B116" s="222">
        <f>HYPERLINK("https://mocostore.moco.co.id/catalog/"&amp;AB143,"Klik Disini")</f>
        <v/>
      </c>
      <c r="C116" s="223" t="inlineStr">
        <is>
          <t>Bunda, Bolehkah Aku Menukar Adikku?</t>
        </is>
      </c>
      <c r="D116" s="223" t="n"/>
      <c r="E116" s="223" t="inlineStr">
        <is>
          <t>Pauline Leander</t>
        </is>
      </c>
      <c r="F116" s="223" t="inlineStr">
        <is>
          <t>978-979-29-3749-7</t>
        </is>
      </c>
      <c r="G116" s="223" t="inlineStr">
        <is>
          <t>978-979-29-8315-9</t>
        </is>
      </c>
      <c r="H116" s="223" t="inlineStr">
        <is>
          <t>Agama Kristen</t>
        </is>
      </c>
      <c r="I116" s="258" t="inlineStr">
        <is>
          <t>Perguruan Tinggi</t>
        </is>
      </c>
      <c r="J116" s="186" t="inlineStr">
        <is>
          <t>009.16</t>
        </is>
      </c>
      <c r="K116" s="264" t="inlineStr">
        <is>
          <t>Tidak Tersedia</t>
        </is>
      </c>
      <c r="L116" s="264" t="n"/>
      <c r="M116" s="259" t="inlineStr">
        <is>
          <t>Tidak Tersedia</t>
        </is>
      </c>
      <c r="N116" s="223" t="inlineStr">
        <is>
          <t>Indonesia</t>
        </is>
      </c>
      <c r="O116" s="223" t="inlineStr">
        <is>
          <t>Tidak diketahui</t>
        </is>
      </c>
      <c r="P116" s="260" t="n">
        <v>2014</v>
      </c>
      <c r="Q116" s="260" t="n">
        <v>2018</v>
      </c>
      <c r="R116" s="223" t="inlineStr">
        <is>
          <t>Penerbit Andi</t>
        </is>
      </c>
      <c r="S116" s="223" t="inlineStr">
        <is>
          <t>Andi Offset CV</t>
        </is>
      </c>
      <c r="T116" s="223" t="inlineStr">
        <is>
          <t>Lokal</t>
        </is>
      </c>
      <c r="U116" s="261" t="n">
        <v>186</v>
      </c>
      <c r="V116" s="86" t="inlineStr">
        <is>
          <t>pdf</t>
        </is>
      </c>
      <c r="W116" s="223" t="inlineStr">
        <is>
          <t>2.5 MB</t>
        </is>
      </c>
      <c r="X116" s="223" t="inlineStr">
        <is>
          <t>&lt;p&gt;Buku ini berkisah mengenai perjuangan seorang anak lelaki yang lahir secara prematur karena kasus Placenta Abruption yang juga dikenal sebagai Solusio Plasenta, yaitu terlepasnya plasenta dari tempat perlekatannya di dinding uterus (rahim). Keadaan yang jarang sekali terjadi. Itulah sebabnya, segudang alasan yang masuk akal tak pernah mampu menjelaskan mengapa hal ini dapat terjadi pada diri penulis dan sang bayi yang dilahirkan.&lt;br /&gt;
 Buku ini juga berkisah mengenai kedahsyatan mengikatkan diri dalam persekutuan kelompok kecil (kelompok sel) yang banyak terbentuk di berbagai gereja dengan beragam denominasi. Hal luar biasa terjadi ketika anak-anak Tuhan mempersatukan hati dalam ikatan keluarga rohani, bertumbuh bersama menyaksikan banyak keajaiban Tuhan, dan memenangkan lebih banyak lagi jiwa untuk datang kepada-Nya.&lt;/p&gt;</t>
        </is>
      </c>
      <c r="Y116" s="262" t="n">
        <v>47000</v>
      </c>
      <c r="Z116" s="226" t="n"/>
      <c r="AA116" s="241">
        <f>Y143*Z143</f>
        <v/>
      </c>
      <c r="AB116" s="237" t="inlineStr">
        <is>
          <t>12bd2d03-5132-4193-911a-3116b33933d6</t>
        </is>
      </c>
    </row>
    <row r="117" ht="15" customHeight="1" s="283">
      <c r="A117" s="109" t="n">
        <v>135</v>
      </c>
      <c r="B117" s="222">
        <f>HYPERLINK("https://mocostore.moco.co.id/catalog/"&amp;AB144,"Klik Disini")</f>
        <v/>
      </c>
      <c r="C117" s="223" t="inlineStr">
        <is>
          <t>Cekcok Tapi Sudah Cocok</t>
        </is>
      </c>
      <c r="D117" s="223" t="n"/>
      <c r="E117" s="223" t="inlineStr">
        <is>
          <t>Pdt. Kalis Stevanus, M.Th.</t>
        </is>
      </c>
      <c r="F117" s="223" t="inlineStr">
        <is>
          <t>978-979-29-3786-2</t>
        </is>
      </c>
      <c r="G117" s="223" t="inlineStr">
        <is>
          <t>978-979-29-8113-1</t>
        </is>
      </c>
      <c r="H117" s="223" t="inlineStr">
        <is>
          <t>Agama Kristen</t>
        </is>
      </c>
      <c r="I117" s="258" t="inlineStr">
        <is>
          <t>Perguruan Tinggi</t>
        </is>
      </c>
      <c r="J117" s="186" t="inlineStr">
        <is>
          <t>009.16</t>
        </is>
      </c>
      <c r="K117" s="264" t="inlineStr">
        <is>
          <t>Tidak Tersedia</t>
        </is>
      </c>
      <c r="L117" s="264" t="n"/>
      <c r="M117" s="259" t="inlineStr">
        <is>
          <t>Tidak Tersedia</t>
        </is>
      </c>
      <c r="N117" s="223" t="inlineStr">
        <is>
          <t>Indonesia</t>
        </is>
      </c>
      <c r="O117" s="223" t="inlineStr">
        <is>
          <t>Tidak diketahui</t>
        </is>
      </c>
      <c r="P117" s="260" t="n">
        <v>2014</v>
      </c>
      <c r="Q117" s="260" t="n">
        <v>2018</v>
      </c>
      <c r="R117" s="223" t="inlineStr">
        <is>
          <t>Penerbit Andi</t>
        </is>
      </c>
      <c r="S117" s="223" t="inlineStr">
        <is>
          <t>Andi Offset CV</t>
        </is>
      </c>
      <c r="T117" s="223" t="inlineStr">
        <is>
          <t>Lokal</t>
        </is>
      </c>
      <c r="U117" s="261" t="n">
        <v>210</v>
      </c>
      <c r="V117" s="86" t="inlineStr">
        <is>
          <t>pdf</t>
        </is>
      </c>
      <c r="W117" s="223" t="inlineStr">
        <is>
          <t>3.8 MB</t>
        </is>
      </c>
      <c r="X117" s="223" t="inlineStr">
        <is>
          <t>&lt;p&gt;Buku karya Pdt. Kalis Stevanus ini bertema utama &amp;ldquo;membina dan membangun rumah tangga / hubungan suami istri&amp;rdquo; yang dibahas dalam empat belas bab.&lt;br /&gt;
 1. Pernikahan Adalah Bagian dari Rencana Tuhan&lt;br /&gt;
 2. Pintu Masuk Pernikahan&lt;br /&gt;
 3. Belajar Mengetahui Kehendak Tuhan&lt;br /&gt;
 4. Penghalang Menemukan Jodoh dari Tuhan&lt;br /&gt;
 5. Misi Tuhan bagi Pernikahan Kristen&lt;br /&gt;
 6. Keluarga di Mata Tuhan&lt;br /&gt;
 7. Keluarga Adalah Penyelamat Dunia&lt;br /&gt;
 8. Pernikahan Kudus&lt;br /&gt;
 9. Hukum Rumah Tangga Bahagia Sejahtera&lt;br /&gt;
 10. Cekcok, tapi Sudah Cocok&lt;br /&gt;
 11. Penyesuaian dalam Hidup Pernikahan&lt;br /&gt;
 12. Otoritas Keluarga&lt;br /&gt;
 13. Mengubah Cekcok Menjadi Cocok&lt;br /&gt;
 14. Mezbah Keluarga: Pentingnya komunikasi suami - istri&lt;/p&gt;</t>
        </is>
      </c>
      <c r="Y117" s="262" t="n">
        <v>54000</v>
      </c>
      <c r="Z117" s="226" t="n"/>
      <c r="AA117" s="241">
        <f>Y144*Z144</f>
        <v/>
      </c>
      <c r="AB117" s="237" t="inlineStr">
        <is>
          <t>bffdd481-4157-4ae7-9f1b-06c26df0b969</t>
        </is>
      </c>
    </row>
    <row r="118" ht="15" customHeight="1" s="283">
      <c r="A118" s="109" t="n">
        <v>137</v>
      </c>
      <c r="B118" s="222">
        <f>HYPERLINK("https://mocostore.moco.co.id/catalog/"&amp;AB146,"Klik Disini")</f>
        <v/>
      </c>
      <c r="C118" s="223" t="inlineStr">
        <is>
          <t>Character Builder</t>
        </is>
      </c>
      <c r="D118" s="223" t="n"/>
      <c r="E118" s="223" t="inlineStr">
        <is>
          <t>Richard T. G. R</t>
        </is>
      </c>
      <c r="F118" s="223" t="inlineStr">
        <is>
          <t>978-979-29-3711-4</t>
        </is>
      </c>
      <c r="G118" s="223" t="inlineStr">
        <is>
          <t>978-979-29-8190-2</t>
        </is>
      </c>
      <c r="H118" s="223" t="inlineStr">
        <is>
          <t>Agama Kristen</t>
        </is>
      </c>
      <c r="I118" s="258" t="inlineStr">
        <is>
          <t>Perguruan Tinggi</t>
        </is>
      </c>
      <c r="J118" s="186" t="inlineStr">
        <is>
          <t>009.16</t>
        </is>
      </c>
      <c r="K118" s="264" t="inlineStr">
        <is>
          <t>Tidak Tersedia</t>
        </is>
      </c>
      <c r="L118" s="264" t="n"/>
      <c r="M118" s="259" t="inlineStr">
        <is>
          <t>Tidak Tersedia</t>
        </is>
      </c>
      <c r="N118" s="223" t="inlineStr">
        <is>
          <t>Indonesia</t>
        </is>
      </c>
      <c r="O118" s="223" t="inlineStr">
        <is>
          <t>Tidak diketahui</t>
        </is>
      </c>
      <c r="P118" s="260" t="n">
        <v>2014</v>
      </c>
      <c r="Q118" s="260" t="n">
        <v>2018</v>
      </c>
      <c r="R118" s="223" t="inlineStr">
        <is>
          <t>Penerbit Andi</t>
        </is>
      </c>
      <c r="S118" s="223" t="inlineStr">
        <is>
          <t>Andi Offset CV</t>
        </is>
      </c>
      <c r="T118" s="223" t="inlineStr">
        <is>
          <t>Lokal</t>
        </is>
      </c>
      <c r="U118" s="261" t="n">
        <v>202</v>
      </c>
      <c r="V118" s="86" t="inlineStr">
        <is>
          <t>pdf</t>
        </is>
      </c>
      <c r="W118" s="223" t="inlineStr">
        <is>
          <t>1.9 MB</t>
        </is>
      </c>
      <c r="X118" s="223" t="inlineStr">
        <is>
          <t>&lt;p&gt;Pertumbuhan tanpa karakter yang baik akan menghasilkan kehidupan yang kering, demikian juga karakter tidak mungkin bisa dibangun tanpa melalui proses latihan. Pertumbuhan tidak bisa dilepaskan dari karakter yang baik, demikian juga karakter yang baik merupakan tanda pertumbuhan yang normal.&lt;br /&gt;
 &lt;br /&gt;
 Di dalam buku ini memuat ilustrasi-illustrasi yang memberikan suatu pengajaran supaya hidup disiplin dalam beribadah, berani menghadapi kenyataan hidup, percaya diri bahwa kita bisa memberikan kontribusi positif dalam lingkungan kita, bersabar sekalipun diremehkan oleh orang-orang, gigih untuk meraih apa yang diinginkan, menguasai lidah dengan mengucapkan kata-kata yang membangun, bagaimana sikap kita terhadap harta dalam perspektif Pencipta, bertanggung jawab dalam melewati setiap ujian kehidupan dengan penuh kemenangan, tetap berkomitmen kendatipun mengalami kegagalan, peduli terhadap kebutuhan orang lain apalagi ketika berjanji, semangat untuk memperbaiki masa lalu, fokus pada apa yang menjadi tujuan, mampu menguasai diri sehingga tidak terjerumus kepada hal-hal yang membahayakan, dan masih banyak kenyataan hidup dan pengajaran di dalamnya yang adalah proses latihan karakter.&lt;/p&gt;</t>
        </is>
      </c>
      <c r="Y118" s="262" t="n">
        <v>56500</v>
      </c>
      <c r="Z118" s="226" t="n"/>
      <c r="AA118" s="241">
        <f>Y146*Z146</f>
        <v/>
      </c>
      <c r="AB118" s="237" t="inlineStr">
        <is>
          <t>7fed10f5-9a9f-4c7d-be59-c7aad7e5b0a4</t>
        </is>
      </c>
    </row>
    <row r="119" ht="15" customHeight="1" s="283">
      <c r="A119" s="109" t="n">
        <v>138</v>
      </c>
      <c r="B119" s="222">
        <f>HYPERLINK("https://mocostore.moco.co.id/catalog/"&amp;AB147,"Klik Disini")</f>
        <v/>
      </c>
      <c r="C119" s="223" t="inlineStr">
        <is>
          <t>KODU â€“ Panduan Mudah dan Menyenangkan Belajar Pemrograman</t>
        </is>
      </c>
      <c r="D119" s="223" t="n"/>
      <c r="E119" s="223" t="inlineStr">
        <is>
          <t>Hany Fernando</t>
        </is>
      </c>
      <c r="F119" s="223" t="inlineStr">
        <is>
          <t>978-979-29-2170-0</t>
        </is>
      </c>
      <c r="G119" s="223" t="inlineStr">
        <is>
          <t>978-979-29-8047-9</t>
        </is>
      </c>
      <c r="H119" s="223" t="inlineStr">
        <is>
          <t>Pemograman</t>
        </is>
      </c>
      <c r="I119" s="258" t="inlineStr">
        <is>
          <t>Perguruan Tinggi</t>
        </is>
      </c>
      <c r="J119" s="186" t="inlineStr">
        <is>
          <t>009.05</t>
        </is>
      </c>
      <c r="K119" s="264" t="n"/>
      <c r="L119" s="264" t="n"/>
      <c r="M119" s="259" t="n"/>
      <c r="N119" s="223" t="inlineStr">
        <is>
          <t>Indonesia</t>
        </is>
      </c>
      <c r="O119" s="223" t="inlineStr">
        <is>
          <t>Tidak diketahui</t>
        </is>
      </c>
      <c r="P119" s="260" t="n">
        <v>2015</v>
      </c>
      <c r="Q119" s="260" t="n">
        <v>2018</v>
      </c>
      <c r="R119" s="223" t="inlineStr">
        <is>
          <t>Penerbit Andi</t>
        </is>
      </c>
      <c r="S119" s="223" t="inlineStr">
        <is>
          <t>Andi Offset CV</t>
        </is>
      </c>
      <c r="T119" s="223" t="inlineStr">
        <is>
          <t>Lokal</t>
        </is>
      </c>
      <c r="U119" s="261" t="n">
        <v>132</v>
      </c>
      <c r="V119" s="86" t="inlineStr">
        <is>
          <t>pdf</t>
        </is>
      </c>
      <c r="W119" s="223" t="inlineStr">
        <is>
          <t>11.9 MB</t>
        </is>
      </c>
      <c r="X119" s="223" t="inlineStr">
        <is>
          <t>&lt;p&gt;Dunia pemrograman biasanya indentik dengan sesuatu yang rumit. Bagi orang awam , membuat sebuah program adalah impian yang sepertinya tidak mungkin diraih.Bagaimana dengan anak-anak? Kodu dibuat oleh para Microsoft dengan mengusung pemrograman berbasis visual (visual programming) yang disusun seperti sebuah alur program (flow chart). Program dibuat dengan pendekatan KETIKA____,KERJAKAN____. Ini membuat dunia pemrograman menjadi lebih mudah diikuti olh banyak orang. Dalam Kodu, pengguna tidak mengetik program, tetapi tinggal menempatkan kotak-kotak yang diinginkan sesuai program yang akan dibuat. Bagi mereka yang sudah terbiasa menggunakan Xbox Controller,dapat menggunakannya untuk membuat program dalam kodu. Kodu membuat seorang anak bisa membuat game sendiri. Selain itu, melalui web yang disediakan,seorang anak bisa membagikan program yang dibuatnya kepada orang lain. Web ini juga bisa digunakan untuk belajar tips Buku ini disusun berdasarkan model tutorial yang diberikan bertahap. Setiap tutorial dilengkapi dengan tugas yang diberikan untuk memancing kreatifitas dan mengeksplorasi kodu lebih dalam lagi. Buku ini cocok digunakan oleh anak-anak. Ikon dalam kodu divisualkan dengan berbagai ekspresidan pernyataan yang menemani anak sepanjang menggunakan buku ini. Selain itu,tokoh kodu juga seperti berdialog dengan anak-anak. Ekspresi kodu juga dapat digunakan unntuk meningkatkan hal-hal penting yang harus diingat sepanjang menggunakan buku ini.&lt;/p&gt;</t>
        </is>
      </c>
      <c r="Y119" s="262" t="n">
        <v>59000</v>
      </c>
      <c r="Z119" s="226" t="n"/>
      <c r="AA119" s="241">
        <f>Y147*Z147</f>
        <v/>
      </c>
      <c r="AB119" s="237" t="inlineStr">
        <is>
          <t>21a60bc8-21a5-4642-86b4-5ffc87f1ea00</t>
        </is>
      </c>
    </row>
    <row r="120" ht="15" customHeight="1" s="283">
      <c r="A120" s="109" t="n">
        <v>139</v>
      </c>
      <c r="B120" s="222">
        <f>HYPERLINK("https://mocostore.moco.co.id/catalog/"&amp;AB148,"Klik Disini")</f>
        <v/>
      </c>
      <c r="C120" s="223" t="inlineStr">
        <is>
          <t>Christ Oriented Person</t>
        </is>
      </c>
      <c r="D120" s="223" t="n"/>
      <c r="E120" s="223" t="inlineStr">
        <is>
          <t>Agus Vianus</t>
        </is>
      </c>
      <c r="F120" s="223" t="inlineStr">
        <is>
          <t>978-979-29-3773-2</t>
        </is>
      </c>
      <c r="G120" s="223" t="inlineStr">
        <is>
          <t>978-979-29-7919-0</t>
        </is>
      </c>
      <c r="H120" s="223" t="inlineStr">
        <is>
          <t>Agama Kristen</t>
        </is>
      </c>
      <c r="I120" s="258" t="inlineStr">
        <is>
          <t>Perguruan Tinggi</t>
        </is>
      </c>
      <c r="J120" s="186" t="inlineStr">
        <is>
          <t>009.16</t>
        </is>
      </c>
      <c r="K120" s="264" t="inlineStr">
        <is>
          <t>Tidak Tersedia</t>
        </is>
      </c>
      <c r="L120" s="264" t="n"/>
      <c r="M120" s="259" t="inlineStr">
        <is>
          <t>Tidak Tersedia</t>
        </is>
      </c>
      <c r="N120" s="223" t="inlineStr">
        <is>
          <t>Indonesia</t>
        </is>
      </c>
      <c r="O120" s="223" t="inlineStr">
        <is>
          <t>Tidak diketahui</t>
        </is>
      </c>
      <c r="P120" s="260" t="n">
        <v>2014</v>
      </c>
      <c r="Q120" s="260" t="n">
        <v>2018</v>
      </c>
      <c r="R120" s="223" t="inlineStr">
        <is>
          <t>Penerbit Andi</t>
        </is>
      </c>
      <c r="S120" s="223" t="inlineStr">
        <is>
          <t>Andi Offset CV</t>
        </is>
      </c>
      <c r="T120" s="223" t="inlineStr">
        <is>
          <t>Lokal</t>
        </is>
      </c>
      <c r="U120" s="261" t="n">
        <v>146</v>
      </c>
      <c r="V120" s="86" t="inlineStr">
        <is>
          <t>pdf</t>
        </is>
      </c>
      <c r="W120" s="223" t="inlineStr">
        <is>
          <t>2.1 MB</t>
        </is>
      </c>
      <c r="X120" s="223" t="inlineStr">
        <is>
          <t>&lt;p&gt;Menurut sistematika penulisannya, naskah / buku ini dibagi menjadi dua bagian: Bagian Pertama terdiri atas Kata Pengantar bagian Pertama;&lt;br /&gt;
 Bab 1 &amp;ndash; Menguak Karakter;&lt;br /&gt;
 Bab 2 &amp;ndash; Orientasi Karakter Anda;&lt;br /&gt;
 Bab 3 &amp;ndash; Pola Alkitabiah bagi Pengembangan Karakter Anda; dan,&lt;br /&gt;
 Bab 4 &amp;ndash; Lahir Baru secara Utuh.&lt;br /&gt;
 Bagian Kedua terdiri atas Kata Pengantar Bagian Kedua dan bab-bab sebagai berikut:&lt;br /&gt;
 Bab 5 &amp;ndash; Karakter Kristus 1: Kerendahhatian;&lt;br /&gt;
 Bab 6 &amp;ndash; Karakter Kristus 2: Penyerahan Diri;&lt;br /&gt;
 Bab 7 &amp;ndash; Karakter Kristus 3: Hidup dalamKebenaran;&lt;br /&gt;
 Bab 8 &amp;ndash; Karakter Kristus 4: Mengasihi.&lt;/p&gt;</t>
        </is>
      </c>
      <c r="Y120" s="262" t="n">
        <v>42000</v>
      </c>
      <c r="Z120" s="226" t="n"/>
      <c r="AA120" s="241">
        <f>Y148*Z148</f>
        <v/>
      </c>
      <c r="AB120" s="237" t="inlineStr">
        <is>
          <t>f87f090a-8242-4f66-af05-e327a306b8bf</t>
        </is>
      </c>
    </row>
    <row r="121" ht="15" customHeight="1" s="283">
      <c r="A121" s="109" t="n">
        <v>140</v>
      </c>
      <c r="B121" s="222">
        <f>HYPERLINK("https://mocostore.moco.co.id/catalog/"&amp;AB149,"Klik Disini")</f>
        <v/>
      </c>
      <c r="C121" s="223" t="inlineStr">
        <is>
          <t>Dari Jomblo Sampe Merit</t>
        </is>
      </c>
      <c r="D121" s="223" t="n"/>
      <c r="E121" s="223" t="inlineStr">
        <is>
          <t>Eva Yunita Dan Widodo Surya Putra</t>
        </is>
      </c>
      <c r="F121" s="223" t="inlineStr">
        <is>
          <t>978-979-29-4810-3</t>
        </is>
      </c>
      <c r="G121" s="223" t="inlineStr">
        <is>
          <t>978-979-29-8020-2</t>
        </is>
      </c>
      <c r="H121" s="223" t="inlineStr">
        <is>
          <t>Agama Kristen</t>
        </is>
      </c>
      <c r="I121" s="258" t="inlineStr">
        <is>
          <t>Perguruan Tinggi</t>
        </is>
      </c>
      <c r="J121" s="186" t="inlineStr">
        <is>
          <t>009.16</t>
        </is>
      </c>
      <c r="K121" s="264" t="n"/>
      <c r="L121" s="264" t="n"/>
      <c r="M121" s="259" t="n"/>
      <c r="N121" s="223" t="inlineStr">
        <is>
          <t>Indonesia</t>
        </is>
      </c>
      <c r="O121" s="223" t="inlineStr">
        <is>
          <t>Tidak diketahui</t>
        </is>
      </c>
      <c r="P121" s="260" t="n">
        <v>2015</v>
      </c>
      <c r="Q121" s="260" t="n">
        <v>2018</v>
      </c>
      <c r="R121" s="223" t="inlineStr">
        <is>
          <t>Penerbit Andi</t>
        </is>
      </c>
      <c r="S121" s="223" t="inlineStr">
        <is>
          <t>Andi Offset CV</t>
        </is>
      </c>
      <c r="T121" s="223" t="inlineStr">
        <is>
          <t>Lokal</t>
        </is>
      </c>
      <c r="U121" s="261" t="n">
        <v>138</v>
      </c>
      <c r="V121" s="86" t="inlineStr">
        <is>
          <t>pdf</t>
        </is>
      </c>
      <c r="W121" s="223" t="inlineStr">
        <is>
          <t>1.5 MB</t>
        </is>
      </c>
      <c r="X121" s="223" t="inlineStr">
        <is>
          <t>&lt;p&gt;Buku ini merupakan ringkasan dari pengalaman penulis menjalani masa jomblo dan masa menanti pasangan hidup dari Tuhan, hingga masuk ke tahap pacaran, lamaran, pernikahan serta membangun rumah tangga muda yang bahagia dan harmonis bersama Tuhan Yesus.&lt;br /&gt;
 Dalam buku ini penulis memberikan penjelasan melalui 3 bab:&lt;br /&gt;
 1. Proses mendapatkan pasangan dari Tuhan.&lt;br /&gt;
 2. Menjalani hubungan yang sehat dan jadi berkat&lt;br /&gt;
 3. Proses mempersiapkan pernikahan yang kudus&lt;br /&gt;
 Buku ini bisa dijadikan sebagai bahan perenungan karena dilengkapi dengan ayat-ayat Alkitab yang tepat sesuai dengan pembahasannya yang berkaitan dengan cinta dan pernikahan.&lt;/p&gt;</t>
        </is>
      </c>
      <c r="Y121" s="262" t="n">
        <v>42000</v>
      </c>
      <c r="Z121" s="226" t="n"/>
      <c r="AA121" s="241">
        <f>Y149*Z149</f>
        <v/>
      </c>
      <c r="AB121" s="237" t="inlineStr">
        <is>
          <t>03d90bc9-8730-4388-9a03-ad580b897ccd</t>
        </is>
      </c>
    </row>
    <row r="122" ht="15" customHeight="1" s="283">
      <c r="A122" s="109" t="n">
        <v>142</v>
      </c>
      <c r="B122" s="222">
        <f>HYPERLINK("https://mocostore.moco.co.id/catalog/"&amp;AB151,"Klik Disini")</f>
        <v/>
      </c>
      <c r="C122" s="223" t="inlineStr">
        <is>
          <t>Gagal Ginjal, Siapa Takut?</t>
        </is>
      </c>
      <c r="D122" s="223" t="n"/>
      <c r="E122" s="223" t="inlineStr">
        <is>
          <t>Pollie Harahap</t>
        </is>
      </c>
      <c r="F122" s="223" t="inlineStr">
        <is>
          <t>978-979-29-3730-5</t>
        </is>
      </c>
      <c r="G122" s="223" t="inlineStr">
        <is>
          <t>978-979-29-8331-9</t>
        </is>
      </c>
      <c r="H122" s="223" t="inlineStr">
        <is>
          <t>Agama Kristen</t>
        </is>
      </c>
      <c r="I122" s="258" t="inlineStr">
        <is>
          <t>Perguruan Tinggi</t>
        </is>
      </c>
      <c r="J122" s="186" t="inlineStr">
        <is>
          <t>009.16</t>
        </is>
      </c>
      <c r="K122" s="264" t="inlineStr">
        <is>
          <t>Tidak Tersedia</t>
        </is>
      </c>
      <c r="L122" s="264" t="n"/>
      <c r="M122" s="259" t="inlineStr">
        <is>
          <t>Tidak Tersedia</t>
        </is>
      </c>
      <c r="N122" s="223" t="inlineStr">
        <is>
          <t>Indonesia</t>
        </is>
      </c>
      <c r="O122" s="223" t="inlineStr">
        <is>
          <t>Tidak diketahui</t>
        </is>
      </c>
      <c r="P122" s="260" t="n">
        <v>2014</v>
      </c>
      <c r="Q122" s="260" t="n">
        <v>2018</v>
      </c>
      <c r="R122" s="223" t="inlineStr">
        <is>
          <t>Penerbit Andi</t>
        </is>
      </c>
      <c r="S122" s="223" t="inlineStr">
        <is>
          <t>Andi Offset CV</t>
        </is>
      </c>
      <c r="T122" s="223" t="inlineStr">
        <is>
          <t>Lokal</t>
        </is>
      </c>
      <c r="U122" s="261" t="n">
        <v>114</v>
      </c>
      <c r="V122" s="86" t="inlineStr">
        <is>
          <t>pdf</t>
        </is>
      </c>
      <c r="W122" s="223" t="inlineStr">
        <is>
          <t>3.8 MB</t>
        </is>
      </c>
      <c r="X122" s="223" t="inlineStr">
        <is>
          <t>&lt;p&gt;Sembuh dari gagal ginjal adalah tema utama dari buku ini. Tema tersebut dibahas dalam topik-topik sebagai berikut:&lt;br /&gt;
 1. The Double Silent Killer&lt;br /&gt;
 2. Tak Terduga&lt;br /&gt;
 3. Dari Takut Menjadi Kuat&lt;br /&gt;
 4. Masalah Berbuah Mukjizat&lt;br /&gt;
 5. The War is Real&lt;br /&gt;
 6. Ada Apa di Arsenal?&lt;br /&gt;
 7. His Grace Is Real&lt;/p&gt;</t>
        </is>
      </c>
      <c r="Y122" s="262" t="n">
        <v>30000</v>
      </c>
      <c r="Z122" s="226" t="n"/>
      <c r="AA122" s="241">
        <f>Y151*Z151</f>
        <v/>
      </c>
      <c r="AB122" s="237" t="inlineStr">
        <is>
          <t>a3ab1295-d3a3-4aff-9508-43017d8f66a6</t>
        </is>
      </c>
    </row>
    <row r="123" ht="15" customHeight="1" s="283">
      <c r="A123" s="109" t="n">
        <v>143</v>
      </c>
      <c r="B123" s="222">
        <f>HYPERLINK("https://mocostore.moco.co.id/catalog/"&amp;AB152,"Klik Disini")</f>
        <v/>
      </c>
      <c r="C123" s="223" t="inlineStr">
        <is>
          <t>Generasi Anti Galau</t>
        </is>
      </c>
      <c r="D123" s="223" t="n"/>
      <c r="E123" s="223" t="inlineStr">
        <is>
          <t>Kornelius Sabat</t>
        </is>
      </c>
      <c r="F123" s="223" t="inlineStr">
        <is>
          <t>978-979-29-3742-8</t>
        </is>
      </c>
      <c r="G123" s="223" t="inlineStr">
        <is>
          <t>978-979-29-8121-6</t>
        </is>
      </c>
      <c r="H123" s="223" t="inlineStr">
        <is>
          <t>Agama Kristen</t>
        </is>
      </c>
      <c r="I123" s="258" t="inlineStr">
        <is>
          <t>Perguruan Tinggi</t>
        </is>
      </c>
      <c r="J123" s="186" t="inlineStr">
        <is>
          <t>009.16</t>
        </is>
      </c>
      <c r="K123" s="264" t="n"/>
      <c r="L123" s="264" t="n"/>
      <c r="M123" s="259" t="n"/>
      <c r="N123" s="223" t="inlineStr">
        <is>
          <t>Indonesia</t>
        </is>
      </c>
      <c r="O123" s="223" t="inlineStr">
        <is>
          <t>Tidak diketahui</t>
        </is>
      </c>
      <c r="P123" s="260" t="n">
        <v>2014</v>
      </c>
      <c r="Q123" s="260" t="n">
        <v>2018</v>
      </c>
      <c r="R123" s="223" t="inlineStr">
        <is>
          <t>Penerbit Andi</t>
        </is>
      </c>
      <c r="S123" s="223" t="inlineStr">
        <is>
          <t>Andi Offset CV</t>
        </is>
      </c>
      <c r="T123" s="223" t="inlineStr">
        <is>
          <t>Lokal</t>
        </is>
      </c>
      <c r="U123" s="261" t="n">
        <v>130</v>
      </c>
      <c r="V123" s="86" t="inlineStr">
        <is>
          <t>pdf</t>
        </is>
      </c>
      <c r="W123" s="223" t="inlineStr">
        <is>
          <t>1.1 MB</t>
        </is>
      </c>
      <c r="X123" s="223" t="inlineStr">
        <is>
          <t>&lt;p&gt;&amp;ldquo;Generasi Anti Galau&amp;rdquo; adala buku yang mengerti dunia anak muda. Penulis menjabarkan permasalahan dan hal-hal yang sering membuat anak muda galau dan khawatir. Selain itu, penulis juga memberikan solusi dan penguatan bagi generasi muda yang mudah dilanda galau. Pengalaman penulis yang masih muda dan akrab dengan dunia anak muda membuat buku ini tidak hanya sekadar teori, tetapi juga mendarat bagi generasi muda.&lt;/p&gt;</t>
        </is>
      </c>
      <c r="Y123" s="262" t="n">
        <v>42000</v>
      </c>
      <c r="Z123" s="226" t="n"/>
      <c r="AA123" s="241">
        <f>Y152*Z152</f>
        <v/>
      </c>
      <c r="AB123" s="237" t="inlineStr">
        <is>
          <t>b1e8bdec-9d32-44dd-92d4-e353778ec031</t>
        </is>
      </c>
    </row>
    <row r="124" ht="15" customHeight="1" s="283">
      <c r="A124" s="109" t="n">
        <v>144</v>
      </c>
      <c r="B124" s="222">
        <f>HYPERLINK("https://mocostore.moco.co.id/catalog/"&amp;AB153,"Klik Disini")</f>
        <v/>
      </c>
      <c r="C124" s="223" t="inlineStr">
        <is>
          <t>Jangan Salah Pilih</t>
        </is>
      </c>
      <c r="D124" s="223" t="n"/>
      <c r="E124" s="223" t="inlineStr">
        <is>
          <t>Andreas Christanday</t>
        </is>
      </c>
      <c r="F124" s="223" t="inlineStr">
        <is>
          <t>978-979-29-3706-0</t>
        </is>
      </c>
      <c r="G124" s="223" t="inlineStr">
        <is>
          <t>978-979-29-7930-5</t>
        </is>
      </c>
      <c r="H124" s="223" t="inlineStr">
        <is>
          <t>Agama Kristen</t>
        </is>
      </c>
      <c r="I124" s="258" t="inlineStr">
        <is>
          <t>Perguruan Tinggi</t>
        </is>
      </c>
      <c r="J124" s="186" t="inlineStr">
        <is>
          <t>009.16</t>
        </is>
      </c>
      <c r="K124" s="264" t="inlineStr">
        <is>
          <t>Tidak Tersedia</t>
        </is>
      </c>
      <c r="L124" s="264" t="n"/>
      <c r="M124" s="259" t="inlineStr">
        <is>
          <t>Tidak Tersedia</t>
        </is>
      </c>
      <c r="N124" s="263" t="inlineStr">
        <is>
          <t>Indonesia</t>
        </is>
      </c>
      <c r="O124" s="263" t="inlineStr">
        <is>
          <t>Tidak diketahui</t>
        </is>
      </c>
      <c r="P124" s="260" t="n">
        <v>2014</v>
      </c>
      <c r="Q124" s="260" t="n">
        <v>2018</v>
      </c>
      <c r="R124" s="223" t="inlineStr">
        <is>
          <t>Penerbit Andi</t>
        </is>
      </c>
      <c r="S124" s="223" t="inlineStr">
        <is>
          <t>Andi Offset CV</t>
        </is>
      </c>
      <c r="T124" s="223" t="inlineStr">
        <is>
          <t>Lokal</t>
        </is>
      </c>
      <c r="U124" s="261" t="n">
        <v>226</v>
      </c>
      <c r="V124" s="86" t="inlineStr">
        <is>
          <t>pdf</t>
        </is>
      </c>
      <c r="W124" s="223" t="inlineStr">
        <is>
          <t>2.9 MB</t>
        </is>
      </c>
      <c r="X124" s="223" t="inlineStr">
        <is>
          <t>&lt;p&gt;Tema utama buku ini adalah &amp;ldquo;menentukan pilihan hidup&amp;rdquo;. Dalam hidup ini kita memang mau tidak mau harus memilih, tetapi yang tidak kalah penting adalah memilih menerima atau menolak Kristus; memilih masuk surga atau ke neraka. Di usianya yang sudah menginjak 70 tahun penulis memandang ke belakang dan menuliskan kesaksian hidupnya dalam 31 bab yang singkat tetapi terasa menyegarkan.&lt;/p&gt;</t>
        </is>
      </c>
      <c r="Y124" s="262" t="n">
        <v>48000</v>
      </c>
      <c r="Z124" s="226" t="n"/>
      <c r="AA124" s="241">
        <f>Y153*Z153</f>
        <v/>
      </c>
      <c r="AB124" s="237" t="inlineStr">
        <is>
          <t>974aa955-00f7-46d7-a4af-4a2957c11039</t>
        </is>
      </c>
    </row>
    <row r="125" ht="15" customHeight="1" s="283">
      <c r="A125" s="109" t="n">
        <v>145</v>
      </c>
      <c r="B125" s="222">
        <f>HYPERLINK("https://mocostore.moco.co.id/catalog/"&amp;AB154,"Klik Disini")</f>
        <v/>
      </c>
      <c r="C125" s="223" t="inlineStr">
        <is>
          <t>Menuju Sekolah Kristen Impian Masa Kini</t>
        </is>
      </c>
      <c r="D125" s="223" t="n"/>
      <c r="E125" s="223" t="inlineStr">
        <is>
          <t>Dr. Khoe Yao Tung, M.Sc.Ed. M.Ed.</t>
        </is>
      </c>
      <c r="F125" s="223" t="inlineStr">
        <is>
          <t>978-979-29-4811-0</t>
        </is>
      </c>
      <c r="G125" s="223" t="inlineStr">
        <is>
          <t>978-979-29-8116-2</t>
        </is>
      </c>
      <c r="H125" s="223" t="inlineStr">
        <is>
          <t>Agama Kristen</t>
        </is>
      </c>
      <c r="I125" s="258" t="inlineStr">
        <is>
          <t>Perguruan Tinggi</t>
        </is>
      </c>
      <c r="J125" s="186" t="inlineStr">
        <is>
          <t>009.16</t>
        </is>
      </c>
      <c r="K125" s="264" t="n"/>
      <c r="L125" s="264" t="n"/>
      <c r="M125" s="259" t="n"/>
      <c r="N125" s="223" t="inlineStr">
        <is>
          <t>Indonesia</t>
        </is>
      </c>
      <c r="O125" s="223" t="inlineStr">
        <is>
          <t>Tidak diketahui</t>
        </is>
      </c>
      <c r="P125" s="260" t="n">
        <v>2015</v>
      </c>
      <c r="Q125" s="260" t="n">
        <v>2018</v>
      </c>
      <c r="R125" s="223" t="inlineStr">
        <is>
          <t>Penerbit Andi</t>
        </is>
      </c>
      <c r="S125" s="223" t="inlineStr">
        <is>
          <t>Andi Offset CV</t>
        </is>
      </c>
      <c r="T125" s="223" t="inlineStr">
        <is>
          <t>Lokal</t>
        </is>
      </c>
      <c r="U125" s="261" t="n">
        <v>338</v>
      </c>
      <c r="V125" s="86" t="inlineStr">
        <is>
          <t>pdf</t>
        </is>
      </c>
      <c r="W125" s="223" t="inlineStr">
        <is>
          <t>3.2 MB</t>
        </is>
      </c>
      <c r="X125" s="223" t="inlineStr">
        <is>
          <t>&lt;p&gt;Buku ini merupakan curahan hati penulis dalam berbagai pengalaman pelayanan pendidikan dengan berefleksi kepada firman Tuhan. Tidak kurang berbagai referensi buku pendidikan Kristen, diskusi, seminar, pelatihan, dan praksis di sekolah digunakan sebagai pembanding untuk mempertajam perspektif pelayanan pendidikan Kristen. Buku ini diharapkan dapat menjadi referensi untuk mengelola pendidikan Kristen agar sekolah Kristen menjadi sekolah yang benar-benar Kristen.&lt;/p&gt;</t>
        </is>
      </c>
      <c r="Y125" s="262" t="n">
        <v>107000</v>
      </c>
      <c r="Z125" s="226" t="n"/>
      <c r="AA125" s="241">
        <f>Y154*Z154</f>
        <v/>
      </c>
      <c r="AB125" s="237" t="inlineStr">
        <is>
          <t>5ce7c7c2-3037-45b4-a73c-0f02bbab94bf</t>
        </is>
      </c>
    </row>
    <row r="126" ht="15" customHeight="1" s="283">
      <c r="A126" s="109" t="n">
        <v>146</v>
      </c>
      <c r="B126" s="222">
        <f>HYPERLINK("https://mocostore.moco.co.id/catalog/"&amp;AB155,"Klik Disini")</f>
        <v/>
      </c>
      <c r="C126" s="223" t="inlineStr">
        <is>
          <t>The Seven Summits of Indonesia - Tujuh Puncak Tertinggi di Tujuh Pulau/Kepulauan Besar Indonesia</t>
        </is>
      </c>
      <c r="D126" s="223" t="n"/>
      <c r="E126" s="223" t="inlineStr">
        <is>
          <t>Hendri Agustin</t>
        </is>
      </c>
      <c r="F126" s="223" t="inlineStr">
        <is>
          <t>978-979-29-5293-3</t>
        </is>
      </c>
      <c r="G126" s="223" t="inlineStr">
        <is>
          <t>978-979-29-8054-7</t>
        </is>
      </c>
      <c r="H126" s="223" t="inlineStr">
        <is>
          <t>Hobi</t>
        </is>
      </c>
      <c r="I126" s="258" t="inlineStr">
        <is>
          <t>Perguruan Tinggi</t>
        </is>
      </c>
      <c r="J126" s="186" t="inlineStr">
        <is>
          <t>009.19</t>
        </is>
      </c>
      <c r="K126" s="264" t="n"/>
      <c r="L126" s="264" t="n"/>
      <c r="M126" s="259" t="n"/>
      <c r="N126" s="223" t="inlineStr">
        <is>
          <t>Indonesia</t>
        </is>
      </c>
      <c r="O126" s="223" t="inlineStr">
        <is>
          <t>Tidak diketahui</t>
        </is>
      </c>
      <c r="P126" s="260" t="n">
        <v>2015</v>
      </c>
      <c r="Q126" s="260" t="n">
        <v>2018</v>
      </c>
      <c r="R126" s="223" t="inlineStr">
        <is>
          <t>Penerbit Andi</t>
        </is>
      </c>
      <c r="S126" s="223" t="inlineStr">
        <is>
          <t>Andi Offset CV</t>
        </is>
      </c>
      <c r="T126" s="223" t="inlineStr">
        <is>
          <t>Lokal</t>
        </is>
      </c>
      <c r="U126" s="261" t="n">
        <v>192</v>
      </c>
      <c r="V126" s="86" t="inlineStr">
        <is>
          <t>pdf</t>
        </is>
      </c>
      <c r="W126" s="223" t="inlineStr">
        <is>
          <t>17.7 MB</t>
        </is>
      </c>
      <c r="X126" s="223" t="inlineStr">
        <is>
          <t>&lt;p&gt;The Seven Summits of Indonesia, buku ini mengulas tentang sebuah kosep cara menentukan tujuh puncak tertinggi di tujuh pulau/kepulauan besar di Indonesia. Dengan tujuan untuk membuat sebuah trigger untuk lebih menggairahkan kegiatan pendakian gunung di Indonesia khususnya untuk gunung-gunung di Indonesia. Berbagai pencapaian-pencapaian telah dilakukan oleh para pendaki Indonesia di gunung-gunung luar negeri, namun saat konsep ini digulirkan pada tahun 2008, tidak satupun pendaki Indonesia yang sudah berhasil mendaki ke 7 puncak tersebut. Ini sangat disayangkan karena meskipun gunung-gunung Indonesia selain puncak-puncak di Papua umumnya hanya memiliki ketinggian 3.000 an meter dari permukaan laut, namun setiap gunung tersebut memiliki kendahan dan keunikan berbeda. Dengan ada nya konsep ini diharapkan para pendaki Indonesia menjadi lebih semangat untuk mengeksplorasi gunung-gunung di tanah air dan memecahkan rekor-rekor yang ada dalam konsep tujuh puncak tertinggi di tujuh pulau/kepulauan Indonesia ini.&lt;/p&gt;
 &lt;p&gt;&amp;nbsp;&lt;/p&gt;
 &lt;p&gt;Selain menjelaskan tentang konsep tujuh puncak tertinggi Indonesia, di buku ini juga dibahas lengkap data-data ke tujuh gunung tersebut. Data-data ini akan sangat membantu para pendaki yang berkeinginan untuk mendaki ke tujuh gunung tersebut. Mulai dari data jalur pendakian, transportasi hingga ke objek-objek wisata alam yang terdapat di sekitar gunung tersebut. Untuk lebih memudahkan lagi buku ini dilengkapi dengan keeping CD yang berisikan waypoint-waypoint GPS untuk setiap jalur pendakian di setiap gunung &amp;ndash;gunung seven summits Indonesia&lt;/p&gt;
 &lt;p&gt;&amp;nbsp;&lt;/p&gt;
 &lt;p&gt;&amp;nbsp;&lt;/p&gt;</t>
        </is>
      </c>
      <c r="Y126" s="262" t="n">
        <v>156000</v>
      </c>
      <c r="Z126" s="226" t="n"/>
      <c r="AA126" s="241">
        <f>Y155*Z155</f>
        <v/>
      </c>
      <c r="AB126" s="237" t="inlineStr">
        <is>
          <t>dd27c21c-6dd6-4fca-9b3e-c8664f8cbb09</t>
        </is>
      </c>
    </row>
    <row r="127" ht="15" customHeight="1" s="283">
      <c r="A127" s="109" t="n">
        <v>147</v>
      </c>
      <c r="B127" s="222">
        <f>HYPERLINK("https://mocostore.moco.co.id/catalog/"&amp;AB156,"Klik Disini")</f>
        <v/>
      </c>
      <c r="C127" s="223" t="inlineStr">
        <is>
          <t>50 Kreasi Asyik untuk Mengajar Firman Tuhan: Secara Menarik kepada Anak</t>
        </is>
      </c>
      <c r="D127" s="223" t="n"/>
      <c r="E127" s="223" t="inlineStr">
        <is>
          <t>Igrea Siswanto</t>
        </is>
      </c>
      <c r="F127" s="223" t="inlineStr">
        <is>
          <t>978-979-29-3785-5</t>
        </is>
      </c>
      <c r="G127" s="223" t="inlineStr">
        <is>
          <t>978-979-29-8058-5</t>
        </is>
      </c>
      <c r="H127" s="223" t="inlineStr">
        <is>
          <t>Agama Kristen</t>
        </is>
      </c>
      <c r="I127" s="258" t="inlineStr">
        <is>
          <t>Perguruan Tinggi</t>
        </is>
      </c>
      <c r="J127" s="186" t="inlineStr">
        <is>
          <t>009.16</t>
        </is>
      </c>
      <c r="K127" s="264" t="inlineStr">
        <is>
          <t>Tidak Tersedia</t>
        </is>
      </c>
      <c r="L127" s="264" t="n"/>
      <c r="M127" s="259" t="inlineStr">
        <is>
          <t>Tidak Tersedia</t>
        </is>
      </c>
      <c r="N127" s="223" t="inlineStr">
        <is>
          <t>Indonesia</t>
        </is>
      </c>
      <c r="O127" s="223" t="inlineStr">
        <is>
          <t>Tidak diketahui</t>
        </is>
      </c>
      <c r="P127" s="260" t="n">
        <v>2014</v>
      </c>
      <c r="Q127" s="260" t="n">
        <v>2018</v>
      </c>
      <c r="R127" s="223" t="inlineStr">
        <is>
          <t>Penerbit Andi</t>
        </is>
      </c>
      <c r="S127" s="223" t="inlineStr">
        <is>
          <t>Andi Offset CV</t>
        </is>
      </c>
      <c r="T127" s="223" t="inlineStr">
        <is>
          <t>Lokal</t>
        </is>
      </c>
      <c r="U127" s="261" t="n">
        <v>98</v>
      </c>
      <c r="V127" s="86" t="inlineStr">
        <is>
          <t>pdf</t>
        </is>
      </c>
      <c r="W127" s="223" t="inlineStr">
        <is>
          <t>5.0 MB</t>
        </is>
      </c>
      <c r="X127" s="223" t="inlineStr">
        <is>
          <t>&lt;p&gt;&lt;br /&gt;
 Anak-anak perlu mengenal kebenaran firman Allah sejak dini. Namun, mengajarkan firman Tuhan kepada anak bukanlah hal mudah. Diperlukan kreativitas orangtua dan guru Sekolah Minggu agar belajar tentang firman Tuhan menjadi hal asyik dan menyenangkan bagi anak. Untuk itu, alat peraga dapat menjadi salah satu jembatan dan alat bantu yang baik.&lt;br /&gt;
 Buku ini hadir untuk membantu mengajarkan kebenaran Allah kepada anak-anak. Ternyata mengajarkan firman Tuhan tidaklah sulit. Alat peraga yang terdapat dalam buku ini telah dirancang dan dipraktikkan penulis bersama tim Aku Cinta Sekolah Minggu di berbagai pelayanan anak antardenominasi dan organisasi gereja dengan pemikiran bahwa bahan-bahan yang diperlukan mudah didapat dan tersedia. Selamat mempraktikkan!&lt;br /&gt;
 &amp;nbsp;&lt;/p&gt;
 &lt;p&gt;Igrea Siswanto aktif mengajar di Sekolah Minggu dan menjadi pembicara dalam berbagai kegiatan. la telah menulis lebih dari 40 buku, di antaranya: Cara Mudah Mengajarkan Alkitab kepada Anak, Bercerita Itu Gampang, Panduan Menulis Skenario Panggung Boneka dan Drama Anak.&lt;br /&gt;
 Saat ini bersama tim Aku Cinta Sekolah Minggu dan Nafiri Sion Children Ministry, setiap bulan is berkeliling ke berbagai kota di Indonesia untuk memberikan pelatihan kepada orangtua, guru, dan pelayan anak.&lt;/p&gt;</t>
        </is>
      </c>
      <c r="Y127" s="262" t="n">
        <v>52000</v>
      </c>
      <c r="Z127" s="226" t="n"/>
      <c r="AA127" s="241">
        <f>Y156*Z156</f>
        <v/>
      </c>
      <c r="AB127" s="237" t="inlineStr">
        <is>
          <t>f63dc7b1-6632-4380-a55d-8bcca2da9015</t>
        </is>
      </c>
    </row>
    <row r="128" ht="15" customHeight="1" s="283">
      <c r="A128" s="109" t="n">
        <v>148</v>
      </c>
      <c r="B128" s="222">
        <f>HYPERLINK("https://mocostore.moco.co.id/catalog/"&amp;AB157,"Klik Disini")</f>
        <v/>
      </c>
      <c r="C128" s="223" t="inlineStr">
        <is>
          <t>Cara Mudah dan Menyenangkan Belajar Pemrograman untuk Anak</t>
        </is>
      </c>
      <c r="D128" s="223" t="n"/>
      <c r="E128" s="223" t="inlineStr">
        <is>
          <t>Hindraswari Enggar &amp; Errizqi Dwi Cahyo</t>
        </is>
      </c>
      <c r="F128" s="223" t="inlineStr">
        <is>
          <t>978-979-29-5026-7</t>
        </is>
      </c>
      <c r="G128" s="223" t="inlineStr">
        <is>
          <t>978-979-29-8055-4</t>
        </is>
      </c>
      <c r="H128" s="223" t="inlineStr">
        <is>
          <t>Pemograman</t>
        </is>
      </c>
      <c r="I128" s="258" t="inlineStr">
        <is>
          <t>Perguruan Tinggi</t>
        </is>
      </c>
      <c r="J128" s="186" t="inlineStr">
        <is>
          <t>009.05</t>
        </is>
      </c>
      <c r="K128" s="264" t="n"/>
      <c r="L128" s="264" t="n"/>
      <c r="M128" s="259" t="n"/>
      <c r="N128" s="223" t="inlineStr">
        <is>
          <t>Indonesia</t>
        </is>
      </c>
      <c r="O128" s="223" t="inlineStr">
        <is>
          <t>Tidak diketahui</t>
        </is>
      </c>
      <c r="P128" s="260" t="n">
        <v>2015</v>
      </c>
      <c r="Q128" s="260" t="n">
        <v>2018</v>
      </c>
      <c r="R128" s="223" t="inlineStr">
        <is>
          <t>Penerbit Andi</t>
        </is>
      </c>
      <c r="S128" s="223" t="inlineStr">
        <is>
          <t>Andi Offset CV</t>
        </is>
      </c>
      <c r="T128" s="223" t="inlineStr">
        <is>
          <t>Lokal</t>
        </is>
      </c>
      <c r="U128" s="261" t="n">
        <v>112</v>
      </c>
      <c r="V128" s="86" t="inlineStr">
        <is>
          <t>pdf</t>
        </is>
      </c>
      <c r="W128" s="223" t="inlineStr">
        <is>
          <t>7.9 MB</t>
        </is>
      </c>
      <c r="X128" s="223" t="inlineStr">
        <is>
          <t>&lt;p&gt;Buku ini berisi pengenalan pemrograman Scratch untuk Anak. Scratch adalah aplikasi pemrograman visual sederhana yang banyak digunakan untuk pemula yang ingin belajar pemrograman.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is>
      </c>
      <c r="Y128" s="262" t="n">
        <v>46000</v>
      </c>
      <c r="Z128" s="226" t="n"/>
      <c r="AA128" s="241">
        <f>Y157*Z157</f>
        <v/>
      </c>
      <c r="AB128" s="237" t="inlineStr">
        <is>
          <t>a264d9e5-51f0-41ea-b9a2-79927059936f</t>
        </is>
      </c>
    </row>
    <row r="129" ht="15" customHeight="1" s="283">
      <c r="A129" s="109" t="n">
        <v>149</v>
      </c>
      <c r="B129" s="222">
        <f>HYPERLINK("https://mocostore.moco.co.id/catalog/"&amp;AB158,"Klik Disini")</f>
        <v/>
      </c>
      <c r="C129" s="223" t="inlineStr">
        <is>
          <t>A to Z Kamus Psikologi Super Lengkap</t>
        </is>
      </c>
      <c r="D129" s="223" t="n"/>
      <c r="E129" s="223" t="inlineStr">
        <is>
          <t>Husamah</t>
        </is>
      </c>
      <c r="F129" s="223" t="inlineStr">
        <is>
          <t>978-979-29-4781-6</t>
        </is>
      </c>
      <c r="G129" s="223" t="inlineStr">
        <is>
          <t>978-979-29-8056-1</t>
        </is>
      </c>
      <c r="H129" s="223" t="inlineStr">
        <is>
          <t>Psikologi</t>
        </is>
      </c>
      <c r="I129" s="258" t="inlineStr">
        <is>
          <t>Perguruan Tinggi</t>
        </is>
      </c>
      <c r="J129" s="186" t="inlineStr">
        <is>
          <t>009.13</t>
        </is>
      </c>
      <c r="K129" s="264" t="n"/>
      <c r="L129" s="264" t="n"/>
      <c r="M129" s="259" t="n"/>
      <c r="N129" s="223" t="inlineStr">
        <is>
          <t>Indonesia</t>
        </is>
      </c>
      <c r="O129" s="223" t="inlineStr">
        <is>
          <t>Tidak diketahui</t>
        </is>
      </c>
      <c r="P129" s="260" t="n">
        <v>2015</v>
      </c>
      <c r="Q129" s="260" t="n">
        <v>2018</v>
      </c>
      <c r="R129" s="223" t="inlineStr">
        <is>
          <t>Penerbit Andi</t>
        </is>
      </c>
      <c r="S129" s="223" t="inlineStr">
        <is>
          <t>Andi Offset CV</t>
        </is>
      </c>
      <c r="T129" s="223" t="inlineStr">
        <is>
          <t>Lokal</t>
        </is>
      </c>
      <c r="U129" s="261" t="n">
        <v>544</v>
      </c>
      <c r="V129" s="86" t="inlineStr">
        <is>
          <t>pdf</t>
        </is>
      </c>
      <c r="W129" s="223" t="inlineStr">
        <is>
          <t>6.9 MB</t>
        </is>
      </c>
      <c r="X129" s="223" t="inlineStr">
        <is>
          <t>&lt;p&gt;Psikologi adalah ilmu pengetahuan yang mempelajari perilaku manusia dalam hubungan dengan lingkungannya. Objek materi dari psikologi adalah tingkah laku manusia, yang mencakup kekuatan-kekuatannya, modusnya, fungsi-fungsinya, dan aktifitas. Definisi dan kajian psikologi berkembang dnamis, sehingga mempengaruhi metodologi perkembangnya di setiap waktu dan tempat. Bahkan perbedaan ini yang memunculkan aliran psikologi yang beragam. Salah satu yang menjadi permasalahan adalah munculnya banyak istilah baru yang belum banyak dipahami oleh banyak pihak apalagi orang luar psikologi. Semntara itu, kamus psikologi yang ada selama ini masih belum lengkap dan sebagian pula sudah jauh tertinggal, dengan indicator sederhana yaitu banyak istilah yang belum termuat. Oleh karna itu, buku A to Z: Kamus Psikologi Super Lengkap karya Husmah ini hadir untuk mengatasi permasalahan tersebut. Anda juga akan menemukan biiografi singkat beberapa tokoh psikologi yang terkenal di dunia, selamat mempelajari isitilah psikologi.&lt;/p&gt;</t>
        </is>
      </c>
      <c r="Y129" s="262" t="n">
        <v>162000</v>
      </c>
      <c r="Z129" s="226" t="n"/>
      <c r="AA129" s="241">
        <f>Y158*Z158</f>
        <v/>
      </c>
      <c r="AB129" s="237" t="inlineStr">
        <is>
          <t>b090a859-9f07-4ec7-b31a-7edc8a4c65b7</t>
        </is>
      </c>
    </row>
    <row r="130" ht="15" customHeight="1" s="283">
      <c r="A130" s="109" t="n">
        <v>151</v>
      </c>
      <c r="B130" s="222">
        <f>HYPERLINK("https://mocostore.moco.co.id/catalog/"&amp;AB160,"Klik Disini")</f>
        <v/>
      </c>
      <c r="C130" s="223" t="inlineStr">
        <is>
          <t>Minggu Ceria: Kreasi Natal Yang Unik Dan Cantik</t>
        </is>
      </c>
      <c r="D130" s="223" t="n"/>
      <c r="E130" s="223" t="inlineStr">
        <is>
          <t>Theresia Susilowati</t>
        </is>
      </c>
      <c r="F130" s="223" t="inlineStr">
        <is>
          <t>978-979-29-3783-1</t>
        </is>
      </c>
      <c r="G130" s="223" t="inlineStr">
        <is>
          <t>978-979-29-8235-0</t>
        </is>
      </c>
      <c r="H130" s="223" t="inlineStr">
        <is>
          <t>Agama Kristen</t>
        </is>
      </c>
      <c r="I130" s="258" t="inlineStr">
        <is>
          <t>Perguruan Tinggi</t>
        </is>
      </c>
      <c r="J130" s="186" t="inlineStr">
        <is>
          <t>009.16</t>
        </is>
      </c>
      <c r="K130" s="264" t="n"/>
      <c r="L130" s="264" t="n"/>
      <c r="M130" s="259" t="n"/>
      <c r="N130" s="223" t="inlineStr">
        <is>
          <t>Indonesia</t>
        </is>
      </c>
      <c r="O130" s="223" t="inlineStr">
        <is>
          <t>Tidak diketahui</t>
        </is>
      </c>
      <c r="P130" s="260" t="n">
        <v>2014</v>
      </c>
      <c r="Q130" s="260" t="n">
        <v>2018</v>
      </c>
      <c r="R130" s="223" t="inlineStr">
        <is>
          <t>Penerbit Andi</t>
        </is>
      </c>
      <c r="S130" s="223" t="inlineStr">
        <is>
          <t>Andi Offset CV</t>
        </is>
      </c>
      <c r="T130" s="223" t="inlineStr">
        <is>
          <t>Lokal</t>
        </is>
      </c>
      <c r="U130" s="261" t="n">
        <v>83</v>
      </c>
      <c r="V130" s="86" t="inlineStr">
        <is>
          <t>pdf</t>
        </is>
      </c>
      <c r="W130" s="223" t="inlineStr">
        <is>
          <t>11.0 MB</t>
        </is>
      </c>
      <c r="X130" s="223" t="inlineStr">
        <is>
          <t>&lt;p&gt;Di sekitar kita, banyak sekali benda bekas kemasan produk yang terbuang sia-sia. Meski masih tampak bagus, terkadang kita langsung membuangnya begitu saja ke tempat sampah. Kebiasaan itu terjadi setiap hari, di mana saja dan kapan saja. Sayang sekali, bukan? Padahal kalau kita cermati, benda-benda tersebut sebenarnya masih bisa dimanfaatkan untuk dibuat sesuatu yang lain. Dengan begitu, secara tidak langsung kita ikut mengurangi limbah sampah. Kemasan berupa tempat makanan maupun minuman yang biasa kita konsumsi sebenarnya bisa dibuat sesuatu yang unik. Buku ini menuntun dan membantu siapa saja untuk menggali daya kreativitas dan imajinasi si pembuat. Di sini pun bisa disisipkan pesan moral dan petikan ayat Kitab Suci, kata-kata bijak atau apa saja pada setiap kreasi yang dibuat. Hasil kreasi dari benda bekas kemasan ini bisa untuk hiasan maupun hadiah Natal yang cantik bagi teman atau saudara. Dengan halaman-halaman yang berwarna dan petunjuk yang mudah dipahami, membuat sendiri kreasi Natal akan sangat menyenangkan. Ayo, uji kreativitasmu&amp;nbsp; .&lt;/p&gt;</t>
        </is>
      </c>
      <c r="Y130" s="262" t="n">
        <v>66000</v>
      </c>
      <c r="Z130" s="226" t="n"/>
      <c r="AA130" s="241">
        <f>Y160*Z160</f>
        <v/>
      </c>
      <c r="AB130" s="237" t="inlineStr">
        <is>
          <t>636988d8-3ffa-4c2a-ba99-b7ee708d061e</t>
        </is>
      </c>
    </row>
    <row r="131" ht="15" customHeight="1" s="283">
      <c r="A131" s="109" t="n">
        <v>152</v>
      </c>
      <c r="B131" s="222">
        <f>HYPERLINK("https://mocostore.moco.co.id/catalog/"&amp;AB161,"Klik Disini")</f>
        <v/>
      </c>
      <c r="C131" s="223" t="inlineStr">
        <is>
          <t>Seri Pribadi Unggul: Communication @ Work: Kiat Menyampaikan Maksud Kita Agar Dipahami Orang Lain dan Tujuan Kita Tercapai</t>
        </is>
      </c>
      <c r="D131" s="223" t="n"/>
      <c r="E131" s="223" t="inlineStr">
        <is>
          <t>Indayati Oetomo</t>
        </is>
      </c>
      <c r="F131" s="223" t="inlineStr">
        <is>
          <t>978-979-29-3995-8</t>
        </is>
      </c>
      <c r="G131" s="223" t="inlineStr">
        <is>
          <t>978-979-29-8067-7</t>
        </is>
      </c>
      <c r="H131" s="223" t="inlineStr">
        <is>
          <t>Psikologi</t>
        </is>
      </c>
      <c r="I131" s="258" t="inlineStr">
        <is>
          <t>Perguruan Tinggi</t>
        </is>
      </c>
      <c r="J131" s="186" t="inlineStr">
        <is>
          <t>009.13</t>
        </is>
      </c>
      <c r="K131" s="223" t="n"/>
      <c r="L131" s="223" t="n"/>
      <c r="M131" s="259" t="n"/>
      <c r="N131" s="223" t="inlineStr">
        <is>
          <t>Indonesia</t>
        </is>
      </c>
      <c r="O131" s="223" t="inlineStr">
        <is>
          <t>Tidak diketahui</t>
        </is>
      </c>
      <c r="P131" s="260" t="n">
        <v>2014</v>
      </c>
      <c r="Q131" s="260" t="n">
        <v>2018</v>
      </c>
      <c r="R131" s="223" t="inlineStr">
        <is>
          <t>Penerbit Andi</t>
        </is>
      </c>
      <c r="S131" s="223" t="inlineStr">
        <is>
          <t>Andi Offset CV</t>
        </is>
      </c>
      <c r="T131" s="223" t="inlineStr">
        <is>
          <t>Lokal</t>
        </is>
      </c>
      <c r="U131" s="261" t="n">
        <v>116</v>
      </c>
      <c r="V131" s="86" t="inlineStr">
        <is>
          <t>pdf</t>
        </is>
      </c>
      <c r="W131" s="223" t="inlineStr">
        <is>
          <t>8.0 MB</t>
        </is>
      </c>
      <c r="X131" s="223" t="inlineStr">
        <is>
          <t>&lt;p&gt;Bagaimana meminta maaf atas nama perusahaan secara bijaksana?&lt;br /&gt;
 Bagaimana trik mempertahankan pendapat tanpa emosi?&lt;br /&gt;
 &lt;em&gt;Communication@Work&lt;/em&gt; membantu para profesional mengasah dan mengembangkan keterampilan berkomunikasi, agar mampu berkomunikasi secara efektif dan harmonis dengan semua pihak.&lt;br /&gt;
 &lt;br /&gt;
 Temukan kiat-kita komunikasi yang efektif dalam:&lt;br /&gt;
 4 Strategi Membangun Komunikasi yang Harmonis&lt;br /&gt;
 2 Metode Komunikasi Tertulis yang Strategis&lt;br /&gt;
 4 Cara Bijak Menyampaikan dan Menerima Pendapat&lt;br /&gt;
 4 Penghambat Komunikasi yang Harmonis&lt;br /&gt;
 &lt;br /&gt;
 Tersenyum sebelum memulai komunikasi tidak hanya menyenangkan orang lain, tetapi juga diri sendiri. Mari kita memulai komunikasi dengan sikap positif! Keramahan dan ketulusan selamanya akan disukai!&lt;/p&gt;</t>
        </is>
      </c>
      <c r="Y131" s="262" t="n">
        <v>48000</v>
      </c>
      <c r="Z131" s="226" t="n"/>
      <c r="AA131" s="241">
        <f>Y161*Z161</f>
        <v/>
      </c>
      <c r="AB131" s="237" t="inlineStr">
        <is>
          <t>dc8b2ec3-d16f-4376-8e67-14b501c3f1d3</t>
        </is>
      </c>
    </row>
    <row r="132" ht="15" customHeight="1" s="283">
      <c r="A132" s="109" t="n">
        <v>153</v>
      </c>
      <c r="B132" s="222">
        <f>HYPERLINK("https://mocostore.moco.co.id/catalog/"&amp;AB162,"Klik Disini")</f>
        <v/>
      </c>
      <c r="C132" s="223" t="inlineStr">
        <is>
          <t>Mukjizat Masih Terjadi</t>
        </is>
      </c>
      <c r="D132" s="223" t="n"/>
      <c r="E132" s="223" t="inlineStr">
        <is>
          <t>Pdt. Dr. Agus Gunawan</t>
        </is>
      </c>
      <c r="F132" s="223" t="inlineStr">
        <is>
          <t>978-979-29-3714-5</t>
        </is>
      </c>
      <c r="G132" s="223" t="inlineStr">
        <is>
          <t>978-979-29-7917-6</t>
        </is>
      </c>
      <c r="H132" s="223" t="inlineStr">
        <is>
          <t>Agama Kristen</t>
        </is>
      </c>
      <c r="I132" s="258" t="inlineStr">
        <is>
          <t>Perguruan Tinggi</t>
        </is>
      </c>
      <c r="J132" s="186" t="inlineStr">
        <is>
          <t>009.16</t>
        </is>
      </c>
      <c r="K132" s="223" t="n"/>
      <c r="L132" s="223" t="n"/>
      <c r="M132" s="259" t="n"/>
      <c r="N132" s="223" t="inlineStr">
        <is>
          <t>Indonesia</t>
        </is>
      </c>
      <c r="O132" s="223" t="inlineStr">
        <is>
          <t>Tidak diketahui</t>
        </is>
      </c>
      <c r="P132" s="260" t="n">
        <v>2014</v>
      </c>
      <c r="Q132" s="260" t="n">
        <v>2018</v>
      </c>
      <c r="R132" s="223" t="inlineStr">
        <is>
          <t>Penerbit Andi</t>
        </is>
      </c>
      <c r="S132" s="223" t="inlineStr">
        <is>
          <t>Andi Offset CV</t>
        </is>
      </c>
      <c r="T132" s="223" t="inlineStr">
        <is>
          <t>Lokal</t>
        </is>
      </c>
      <c r="U132" s="261" t="n">
        <v>330</v>
      </c>
      <c r="V132" s="86" t="inlineStr">
        <is>
          <t>pdf</t>
        </is>
      </c>
      <c r="W132" s="223" t="inlineStr">
        <is>
          <t>4.0 MB</t>
        </is>
      </c>
      <c r="X132" s="223" t="inlineStr">
        <is>
          <t>&lt;p&gt;Allah itu bagi kita ternpat perlindungan dan kekuatan, sebagai penolong dalam kesesakan sangat terbukti.&amp;quot; (Mazmur 46:2)&lt;br /&gt;
 Apakah Anda: &amp;bull; Pernah, bahkan sering, merasakan mukjizat dan pertolongan Tuhan? &amp;bull; Belum atau tidak pernah merasa bahwa mukjizat Tuhan nyata dalam hidupAnda?&lt;/p&gt;
 &lt;p&gt;&lt;br /&gt;
 Kelompok mana pun Anda, sadar atau tidak, mukjizat Tuhan nyata dalam hidupAnda. Mukjizat Tuhan dapat berupa kesembuhan, berkat balk jasmani maupun rohani, penyertaan dalam masa-masa sukar, pemulihan keluarga, dan lainnya. Itu semua adalah bukti yang tidak dapat dibantah bahwa pertolongan Tuhan sungguh nyata.&lt;br /&gt;
 Setelah membaca kumpulan kesaksian jemaat Successful Bethany Families Sidney dalam buku ini, Anda akan percaya bahwa kuasa Tuhan nyata. Anda akan melihat bahwa mukjizat-Nya masih terjadi hingga hari ini. Tangan kanan Tuhan yang perkasa masih tetap menolong, memelihara, menjaga, menyembuhkan setiap orang yang berseru kepada-Nya.&lt;/p&gt;
 &lt;p&gt;Agus Gunawan (Han-Han) menerima Yesus sebagai Tuhan dan Juruselamat pada 1987. la mendapatkan panggilan khusus dari Tuhan melalui bapak rohaninya, Pdt. Dr. Abraham Alex Tanuseputra, untuk melayani di Australia sejak 1996. Saat ini is melayani sebagai Gembala Jemaat Bethany International (English Service) di Perth, WA dan Gereja Bethany Indonesia di Sydney, NSW. la juga melayani sebagai KORDA Australia dan New Zealand dan sebagai salah seorang Koordinator Bidang Pengembangan Luar Negeri.&lt;/p&gt;</t>
        </is>
      </c>
      <c r="Y132" s="262" t="n">
        <v>83000</v>
      </c>
      <c r="Z132" s="226" t="n"/>
      <c r="AA132" s="241">
        <f>Y162*Z162</f>
        <v/>
      </c>
      <c r="AB132" s="237" t="inlineStr">
        <is>
          <t>a5a9df08-7238-40f4-9f72-a7f39773075f</t>
        </is>
      </c>
    </row>
    <row r="133" ht="15" customHeight="1" s="283">
      <c r="A133" s="109" t="n">
        <v>154</v>
      </c>
      <c r="B133" s="222">
        <f>HYPERLINK("https://mocostore.moco.co.id/catalog/"&amp;AB163,"Klik Disini")</f>
        <v/>
      </c>
      <c r="C133" s="223" t="inlineStr">
        <is>
          <t>Seri Pribadi Unggul: Ethics @ Work Pintar Membawa Diri dalam Segala Situasi</t>
        </is>
      </c>
      <c r="D133" s="223" t="n"/>
      <c r="E133" s="223" t="inlineStr">
        <is>
          <t>Indayati Oetomo</t>
        </is>
      </c>
      <c r="F133" s="223" t="inlineStr">
        <is>
          <t>978-979-29-3992-7</t>
        </is>
      </c>
      <c r="G133" s="223" t="inlineStr">
        <is>
          <t>978-979-29-8068-4</t>
        </is>
      </c>
      <c r="H133" s="223" t="inlineStr">
        <is>
          <t>Psikologi</t>
        </is>
      </c>
      <c r="I133" s="258" t="inlineStr">
        <is>
          <t>Perguruan Tinggi</t>
        </is>
      </c>
      <c r="J133" s="186" t="inlineStr">
        <is>
          <t>009.13</t>
        </is>
      </c>
      <c r="K133" s="264" t="n"/>
      <c r="L133" s="264" t="n"/>
      <c r="M133" s="259" t="n"/>
      <c r="N133" s="223" t="inlineStr">
        <is>
          <t>Indonesia</t>
        </is>
      </c>
      <c r="O133" s="223" t="inlineStr">
        <is>
          <t>Tidak diketahui</t>
        </is>
      </c>
      <c r="P133" s="260" t="n">
        <v>2014</v>
      </c>
      <c r="Q133" s="260" t="n">
        <v>2018</v>
      </c>
      <c r="R133" s="223" t="inlineStr">
        <is>
          <t>Penerbit Andi</t>
        </is>
      </c>
      <c r="S133" s="223" t="inlineStr">
        <is>
          <t>Andi Offset CV</t>
        </is>
      </c>
      <c r="T133" s="223" t="inlineStr">
        <is>
          <t>Lokal</t>
        </is>
      </c>
      <c r="U133" s="261" t="n">
        <v>132</v>
      </c>
      <c r="V133" s="86" t="inlineStr">
        <is>
          <t>pdf</t>
        </is>
      </c>
      <c r="W133" s="223" t="inlineStr">
        <is>
          <t>901.1 kB</t>
        </is>
      </c>
      <c r="X133" s="223" t="inlineStr">
        <is>
          <t>&lt;p&gt;Ketika rekan kerja kita sakit, tidak ada salahnya bila kita menyempatkan diri untuk menjenguknya. Pada saat itu kita bisa memberikan dukungan baik moral maupun material. Karena kepedulian dari orang-orang di sekitarnya akan membantu proses kesembuhannya. Hal-hal apa yang perlu kita lakukan agar kunjungan kita efektif? Apa yang boleh dan disarankan tidak kita lakukan saat menjenguk rekan kita yang sakit?&lt;br /&gt;
 &lt;br /&gt;
 Kita itu hanya sebagian kecil dari berbagai hal yang sering kita jumpai dalam kehidupan sehari-hari. Entah itu di lingkungan tempat kerja atau dalam bermasyarakat.&lt;br /&gt;
 Memang tidak mudah menempatkan diri sesuai dengan tempat dan waktu yang tepat. Meskipun demikian, kita harus belajar untuk melakukannya. Karena sikap dan pembawaan diri yang baik akan mencerminkan siapa diri kita sesungguhnya terlebih akan membawa nama baik bagi perusahaan tempat kita bekerja. Bisa jadi, karena kita tidak bisa menempatkan diri dengan baik, nama baik perusahaan kita tercemar.&lt;br /&gt;
 &lt;br /&gt;
 Jadi ada baiknya Anda memperlengkapi diri dengan buku ini. Sehingga Anda dapat&amp;nbsp;&lt;br /&gt;
 mengasah kecerdasan sosial Anda dan keterampilan Anda dalam membawa diri pun bertambah. Berbagai hal yang berkaitan dengan etika tersaji dalam buku ini: etika berkendara di jalan raya, etika menjenguk rekan yang baru saja melahirkan, etika naik pesawat, etika menginap di hotel, dsb. Ditulis oleh seorang pakar kepribadian yang merupakan Direktur Internasional John Robert Powers, membuat buku ini wajib Anda miliki.&lt;/p&gt;</t>
        </is>
      </c>
      <c r="Y133" s="262" t="n">
        <v>48000</v>
      </c>
      <c r="Z133" s="226" t="n"/>
      <c r="AA133" s="241">
        <f>Y163*Z163</f>
        <v/>
      </c>
      <c r="AB133" s="237" t="inlineStr">
        <is>
          <t>4d4c3c14-8ab0-49f2-9360-5ed5ebf48d97</t>
        </is>
      </c>
    </row>
    <row r="134" ht="15" customHeight="1" s="283">
      <c r="A134" s="109" t="n">
        <v>155</v>
      </c>
      <c r="B134" s="222">
        <f>HYPERLINK("https://mocostore.moco.co.id/catalog/"&amp;AB164,"Klik Disini")</f>
        <v/>
      </c>
      <c r="C134" s="223" t="inlineStr">
        <is>
          <t>No "Galau" Anymore</t>
        </is>
      </c>
      <c r="D134" s="223" t="n"/>
      <c r="E134" s="223" t="inlineStr">
        <is>
          <t>Samuel Cahyadi</t>
        </is>
      </c>
      <c r="F134" s="223" t="inlineStr">
        <is>
          <t>978-979-29-3712-1</t>
        </is>
      </c>
      <c r="G134" s="223" t="inlineStr">
        <is>
          <t>978-979-29-8203-9</t>
        </is>
      </c>
      <c r="H134" s="223" t="inlineStr">
        <is>
          <t>Agama Kristen</t>
        </is>
      </c>
      <c r="I134" s="258" t="inlineStr">
        <is>
          <t>Perguruan Tinggi</t>
        </is>
      </c>
      <c r="J134" s="186" t="inlineStr">
        <is>
          <t>009.16</t>
        </is>
      </c>
      <c r="K134" s="223" t="n"/>
      <c r="L134" s="223" t="n"/>
      <c r="M134" s="259" t="n"/>
      <c r="N134" s="263" t="inlineStr">
        <is>
          <t>Indonesia</t>
        </is>
      </c>
      <c r="O134" s="263" t="inlineStr">
        <is>
          <t>Tidak diketahui</t>
        </is>
      </c>
      <c r="P134" s="260" t="n">
        <v>2014</v>
      </c>
      <c r="Q134" s="260" t="n">
        <v>2018</v>
      </c>
      <c r="R134" s="223" t="inlineStr">
        <is>
          <t>Penerbit Andi</t>
        </is>
      </c>
      <c r="S134" s="223" t="inlineStr">
        <is>
          <t>Andi Offset CV</t>
        </is>
      </c>
      <c r="T134" s="223" t="inlineStr">
        <is>
          <t>Lokal</t>
        </is>
      </c>
      <c r="U134" s="261" t="n">
        <v>210</v>
      </c>
      <c r="V134" s="86" t="inlineStr">
        <is>
          <t>pdf</t>
        </is>
      </c>
      <c r="W134" s="223" t="inlineStr">
        <is>
          <t>1.5 MB</t>
        </is>
      </c>
      <c r="X134" s="223" t="inlineStr">
        <is>
          <t>&lt;p&gt;Hari itu seorang ibu merayakan ulang tahun ke-17 anak tercintanya. Keesokan harinya, di ruang makan terjadilah percakapan ini. Anak : &amp;quot;Mama, sekarang aku sudah 17 tahun. Boleh nggak aku pakai tanktop?&amp;quot; Mama : &amp;quot;Nggak boleh!&amp;quot; Anak : &amp;quot;Lipstik, Ma?&amp;quot; Mama : &amp;quot;Nggak boleh!&amp;quot; Anak : &amp;quot;Ayolah, Ma ... bagaimana kalo rok mini?&amp;quot; Mama : &amp;quot;Nggak boleh, pokoknya nggak boleh, Otong!&amp;quot;&lt;/p&gt;
 &lt;p&gt;&amp;quot;Hati yang gembira adalah obat yang manjur, tetapi semangat yang patah mengeringkan tulang.&amp;quot;&lt;br /&gt;
 &amp;mdash;Amsal 17:22&amp;mdash;&lt;br /&gt;
 Pergumulan dan tantangan adalah warna kehidupan, dan acap kali berusaha merampas kegembiraan kita. Risau dan galau tanpa kita sadari telah menjadi &amp;quot;sahabat&amp;quot; dan dekat dengan hidup kita sehingga membuat senyum dan tawa terasa menjadi &amp;quot;barang langka&amp;quot;. Kisah-kisah dalam buku ini bisa menjadi penghiburan tersendiri ketika kita berada di tengah tantangan dan pergumulan. Buku ini sangat cocok bagi para pendeta, hamba Tuhan, dan pekabar Injil karena dapat dipakai sebagai ilustrasi yang akan menolong jemaat Tuhan semakin mengerti firman Tuhan dengan lebih baik lagi. Bergembiralah bersama kisah-kisah kocak dalam buku ini.&lt;/p&gt;</t>
        </is>
      </c>
      <c r="Y134" s="262" t="n">
        <v>46000</v>
      </c>
      <c r="Z134" s="226" t="n"/>
      <c r="AA134" s="241">
        <f>Y164*Z164</f>
        <v/>
      </c>
      <c r="AB134" s="237" t="inlineStr">
        <is>
          <t>3cf3dc14-b7ce-4bf1-8e2d-b85d8ce06c79</t>
        </is>
      </c>
    </row>
    <row r="135" ht="15" customHeight="1" s="283">
      <c r="A135" s="109" t="n">
        <v>156</v>
      </c>
      <c r="B135" s="222">
        <f>HYPERLINK("https://mocostore.moco.co.id/catalog/"&amp;AB165,"Klik Disini")</f>
        <v/>
      </c>
      <c r="C135" s="223" t="inlineStr">
        <is>
          <t>Seri Pribadi Unggul: Harmony@Work Menyelaraskan Kerja Tim dan Individu</t>
        </is>
      </c>
      <c r="D135" s="223" t="n"/>
      <c r="E135" s="223" t="inlineStr">
        <is>
          <t>Indayati Oetomo</t>
        </is>
      </c>
      <c r="F135" s="223" t="inlineStr">
        <is>
          <t>978-979-29-3994-1</t>
        </is>
      </c>
      <c r="G135" s="223" t="inlineStr">
        <is>
          <t>978-979-29-8070-7</t>
        </is>
      </c>
      <c r="H135" s="223" t="inlineStr">
        <is>
          <t>Psikologi</t>
        </is>
      </c>
      <c r="I135" s="258" t="inlineStr">
        <is>
          <t>Perguruan Tinggi</t>
        </is>
      </c>
      <c r="J135" s="186" t="inlineStr">
        <is>
          <t>009.13</t>
        </is>
      </c>
      <c r="K135" s="223" t="n"/>
      <c r="L135" s="223" t="n"/>
      <c r="M135" s="259" t="n"/>
      <c r="N135" s="223" t="inlineStr">
        <is>
          <t>Indonesia</t>
        </is>
      </c>
      <c r="O135" s="223" t="inlineStr">
        <is>
          <t>Tidak diketahui</t>
        </is>
      </c>
      <c r="P135" s="260" t="n">
        <v>2014</v>
      </c>
      <c r="Q135" s="260" t="n">
        <v>2018</v>
      </c>
      <c r="R135" s="223" t="inlineStr">
        <is>
          <t>Penerbit Andi</t>
        </is>
      </c>
      <c r="S135" s="223" t="inlineStr">
        <is>
          <t>Andi Offset CV</t>
        </is>
      </c>
      <c r="T135" s="223" t="inlineStr">
        <is>
          <t>Lokal</t>
        </is>
      </c>
      <c r="U135" s="261" t="n">
        <v>76</v>
      </c>
      <c r="V135" s="86" t="inlineStr">
        <is>
          <t>pdf</t>
        </is>
      </c>
      <c r="W135" s="223" t="inlineStr">
        <is>
          <t>739.2 kB</t>
        </is>
      </c>
      <c r="X135" s="223" t="inlineStr">
        <is>
          <t>&lt;p&gt;&lt;em&gt;Ada seorang anggota tim kerja anda di kantor yang selalu merasa the greatest hero. Kalau pekerjaan tim bagus dia suka menonjolkan diri dengan mengatakan karena dirinyalah pekerjaan tim bagus. Ada juga rekan setim yang sering membuat kesalahan. Anda sering disindir terlalu independen oleh rekan-rekan setim. Padahal Anda berusaha bekerja mandiri tanpa menyusahkan siapapun. Dan ujung-ujungnya karena Anda cepat menyelesaikan tugas, Anda sering ketiban menggantikan tugas rekan yang suka melakukan kesalahan itu. Sebenarnya Anda cukup jenuh dengan situasi kerja dalam tim ini. Ingin rasanya keluar dari tim dan melakukan pekerjaan Anda sendiri, tanpa dibebani dan membebani orang lain&amp;hellip;&lt;/em&gt;&lt;/p&gt;
 &lt;p&gt;&amp;nbsp;&amp;nbsp;&amp;nbsp;&amp;nbsp;&amp;nbsp;&amp;nbsp;&amp;nbsp;&amp;nbsp;&amp;nbsp; Bagaimana menyiasati situasi kerja yang tidak harmonis dalam &lt;em&gt;teamwork? &lt;/em&gt;Bagaimana menciptakan iklim kerja sama? Beberapa kali mentolerir kesalahan rekan setim? &lt;em&gt;Harmony@Work &lt;/em&gt;membahas persoalan seputar &lt;em&gt;&amp;ldquo;teamework&amp;rdquo; &lt;/em&gt;atau tim kerja di kantor . Apa saja masalah yang biasa dihadapi dan kiat menghadapinya.&lt;/p&gt;
 &lt;p&gt;&amp;nbsp;&amp;nbsp;&amp;nbsp;&amp;nbsp;&amp;nbsp;&amp;nbsp;&amp;nbsp;&amp;nbsp;&amp;nbsp; Dalam buku ini akan Anda temukan kiat:&lt;/p&gt;
 &lt;ul&gt;
 &lt;li&gt;Membentuk tim kerja yang solid&lt;/li&gt;
 &lt;li&gt;Menghadapi &lt;em&gt;&amp;ldquo;trouble maker&amp;rdquo; &lt;/em&gt;dalam tim&lt;/li&gt;
 &lt;li&gt;Strategi mandiri tanpa perfeksionis&lt;/li&gt;
 &lt;li&gt;Menjalin hubungan istimewa tanpa mkenghilangkan etika&lt;/li&gt;
 &lt;/ul&gt;
 &lt;p&gt;Selaraskan kehidupan kerja Anda. Harmonika kerja individu bersama orang lain! Pribadi sukses tidak hanya di ukur ketika ia sukses menjadi pribadi mandiri, tetapi juga ketika ia membawa orang lain sukses bersamanya!&lt;/p&gt;</t>
        </is>
      </c>
      <c r="Y135" s="262" t="n">
        <v>42000</v>
      </c>
      <c r="Z135" s="226" t="n"/>
      <c r="AA135" s="241">
        <f>Y165*Z165</f>
        <v/>
      </c>
      <c r="AB135" s="237" t="inlineStr">
        <is>
          <t>67e0dbb5-f5f0-4386-9d46-2e1e2b94b121</t>
        </is>
      </c>
    </row>
    <row r="136" ht="15" customHeight="1" s="283">
      <c r="A136" s="109" t="n">
        <v>157</v>
      </c>
      <c r="B136" s="222">
        <f>HYPERLINK("https://mocostore.moco.co.id/catalog/"&amp;AB166,"Klik Disini")</f>
        <v/>
      </c>
      <c r="C136" s="223" t="inlineStr">
        <is>
          <t>Pelangi Di Balik Badai</t>
        </is>
      </c>
      <c r="D136" s="223" t="n"/>
      <c r="E136" s="223" t="inlineStr">
        <is>
          <t>Ps. Nicodemus Chen</t>
        </is>
      </c>
      <c r="F136" s="223" t="inlineStr">
        <is>
          <t>978-979-29-3708-4</t>
        </is>
      </c>
      <c r="G136" s="223" t="inlineStr">
        <is>
          <t>978-979-29-8298-5</t>
        </is>
      </c>
      <c r="H136" s="223" t="inlineStr">
        <is>
          <t>Agama Kristen</t>
        </is>
      </c>
      <c r="I136" s="258" t="inlineStr">
        <is>
          <t>Perguruan Tinggi</t>
        </is>
      </c>
      <c r="J136" s="186" t="inlineStr">
        <is>
          <t>009.16</t>
        </is>
      </c>
      <c r="K136" s="223" t="n"/>
      <c r="L136" s="223" t="n"/>
      <c r="M136" s="259" t="n"/>
      <c r="N136" s="223" t="inlineStr">
        <is>
          <t>Indonesia</t>
        </is>
      </c>
      <c r="O136" s="223" t="inlineStr">
        <is>
          <t>Tidak diketahui</t>
        </is>
      </c>
      <c r="P136" s="260" t="n">
        <v>2014</v>
      </c>
      <c r="Q136" s="260" t="n">
        <v>2018</v>
      </c>
      <c r="R136" s="223" t="inlineStr">
        <is>
          <t>Penerbit Andi</t>
        </is>
      </c>
      <c r="S136" s="223" t="inlineStr">
        <is>
          <t>Andi Offset CV</t>
        </is>
      </c>
      <c r="T136" s="223" t="inlineStr">
        <is>
          <t>Lokal</t>
        </is>
      </c>
      <c r="U136" s="261" t="n">
        <v>130</v>
      </c>
      <c r="V136" s="86" t="inlineStr">
        <is>
          <t>pdf</t>
        </is>
      </c>
      <c r="W136" s="223" t="inlineStr">
        <is>
          <t>2.6 MB</t>
        </is>
      </c>
      <c r="X136" s="223" t="inlineStr">
        <is>
          <t>&lt;p&gt;Nicodemus Chen adalah pria kelahiran kota Palembang, Sumatera Selatan. Pria yang akrab dipanggil dengan Bro Nico ini sekarang tinggal di kota Jambi bersama keluarganya, dan melayani sebagai Gembala Sidang GBI Betania Jambi yang dibina oleh GBI Soekarno-Hatta Jambi. Beliau telah menikah dengan Maria Mesda Verfindra dan dikaruniai 1.dit dua anak bemama &amp;bull; Calvien Nielson Fernando dan Jesicca Caliesta Fernando.&lt;/p&gt;
 &lt;p&gt;Dalam situasi politik dan ekonomi yang terus mengalami perubahan pada era globalisasi sekarang ini, moralitas manusia juga dapat mengalami degradasi khususnya pada masa sulit seperti hadirnya badai di tengah kehidupan. Buku Pelangi di Balik Badai adalah kontribusi dari Pendeta Nicodemus Chen bagi umat Kristiani dalam memberikan perspektif rohani untuk menyikapi masa sulit tersebut, sehingga diharapkan dapat turut berpartisipasi dalam menjaga stabilitas bangsa dan memelihara integrasi NKRI yang seutuhnya. &amp;mdash;Prof. DR. dr. H. Hadiman S.H. Sp. Ko., M.M., M.si. Jenderal Polisi&lt;/p&gt;
 &lt;p&gt;Roma 8:28&lt;/p&gt;
 &lt;p&gt;Kita tabu sekarang, bahwa Allah turut bekerja dalam segala sesuatu untuk rnendatangkan kebaikan bagi mereka yang mengasihi Dia, yaitu bagi mereka yang terpanggil sesuai dengan rencana Allah.&lt;/p&gt;
 &lt;p&gt;Buku yang sangat memberkati! Pelangi di Balik Badai berpesan agar kita setia sampai akhir karena kasih Allah tetap sama, dahulu, sekarang, dan sampai selama-lamanya. Meskipun badai menghadang, ingatlah bahwa ada pelangi di balik sana. &amp;mdash;Prof. DR. Dra. Farida Sinaga, M.M., M.si. Pejabat Senior IPDN, Wakil Rektor Universitas Dharma Agung&lt;br /&gt;
 Buku Pelangi di Balik Badai mengingatkan saya tentang firman Tuhan, &amp;quot;Cukuplah kasih karunia-Ku, bagimu, sebab justru dalam kelemahanlah kuasa-Ku menjadi sempurna.&amp;quot; Melalui buku ini, Ps. Nicodemus Chen menguatkan kita semua, karena justru dalam badai, ada pelangi yang indah yang Tuhan sediakan.&lt;br /&gt;
 A worth reading book...! &amp;mdash;Grace Gabriella Binowo Runner Up 3 Puteri Indonesia 2010, DKI Jakarta&lt;/p&gt;</t>
        </is>
      </c>
      <c r="Y136" s="262" t="n">
        <v>43500</v>
      </c>
      <c r="Z136" s="226" t="n"/>
      <c r="AA136" s="241">
        <f>Y166*Z166</f>
        <v/>
      </c>
      <c r="AB136" s="237" t="inlineStr">
        <is>
          <t>94f3f809-f48a-401b-b3e4-1446bbbbd246</t>
        </is>
      </c>
    </row>
    <row r="137" ht="15" customHeight="1" s="283">
      <c r="A137" s="109" t="n">
        <v>158</v>
      </c>
      <c r="B137" s="222">
        <f>HYPERLINK("https://mocostore.moco.co.id/catalog/"&amp;AB167,"Klik Disini")</f>
        <v/>
      </c>
      <c r="C137" s="223" t="inlineStr">
        <is>
          <t>Seri Pribadi Unggul: Leadership@Work Mengelola Perusahaan Dengan Efisiensi Di Masa Sulit</t>
        </is>
      </c>
      <c r="D137" s="223" t="n"/>
      <c r="E137" s="223" t="inlineStr">
        <is>
          <t>Indayati Oetomo</t>
        </is>
      </c>
      <c r="F137" s="223" t="inlineStr">
        <is>
          <t>978-979-29-3989-7</t>
        </is>
      </c>
      <c r="G137" s="223" t="inlineStr">
        <is>
          <t>978-979-29-8071-4</t>
        </is>
      </c>
      <c r="H137" s="223" t="inlineStr">
        <is>
          <t>Psikologi</t>
        </is>
      </c>
      <c r="I137" s="258" t="inlineStr">
        <is>
          <t>Perguruan Tinggi</t>
        </is>
      </c>
      <c r="J137" s="186" t="inlineStr">
        <is>
          <t>009.09</t>
        </is>
      </c>
      <c r="K137" s="264" t="n"/>
      <c r="L137" s="264" t="n"/>
      <c r="M137" s="265" t="n"/>
      <c r="N137" s="223" t="inlineStr">
        <is>
          <t>Indonesia</t>
        </is>
      </c>
      <c r="O137" s="223" t="inlineStr">
        <is>
          <t>Tidak diketahui</t>
        </is>
      </c>
      <c r="P137" s="260" t="n">
        <v>2014</v>
      </c>
      <c r="Q137" s="260" t="n">
        <v>2018</v>
      </c>
      <c r="R137" s="223" t="inlineStr">
        <is>
          <t>Penerbit Andi</t>
        </is>
      </c>
      <c r="S137" s="223" t="inlineStr">
        <is>
          <t>Andi Offset CV</t>
        </is>
      </c>
      <c r="T137" s="223" t="inlineStr">
        <is>
          <t>Lokal</t>
        </is>
      </c>
      <c r="U137" s="261" t="n">
        <v>140</v>
      </c>
      <c r="V137" s="86" t="inlineStr">
        <is>
          <t>pdf</t>
        </is>
      </c>
      <c r="W137" s="223" t="inlineStr">
        <is>
          <t>1.1 MB</t>
        </is>
      </c>
      <c r="X137" s="223" t="inlineStr">
        <is>
          <t>&lt;p&gt;&lt;em&gt;Kamu ngerti nggak penjelasan saya?&amp;rdquo; tukas seorang pimpinan kepada seorang karyawan. &amp;ldquo;Mengerti pak!&amp;rdquo; sahut karyawan ini cepat-cepat namun sedikit mendongkol, sebab kata-kata itu terus-menerus dilontarkan sang atasan setiap kali memberi penjelasan. Memangnya saya, telmi? Batin karyawan ini dalam hati&amp;hellip;&lt;/em&gt;&lt;/p&gt;
 &lt;p&gt;&lt;em&gt;&amp;nbsp;&amp;nbsp;&amp;nbsp;&amp;nbsp;&amp;nbsp;&amp;nbsp;&amp;nbsp;&amp;nbsp;&amp;nbsp;&amp;nbsp;&amp;nbsp; Dengan berkacak pinggang, seorang pimpinan memberikan sejumlah instruksi kepada seorang karyawan yang manggut-manggut di depannya. Karyawan lain datang terbungkuk-bungkuk melaporkan sesuatu kepada sang pimpinan yang kali ini melipat tangan dengan sikap &lt;/em&gt;&amp;nbsp;bossy.&lt;em&gt; Tiba-tiba sang pimpinan mencak-mencak menunjuk-nunjuk anak buah di depannya, kemudian dengan sumpah serapah meninggalkan mereka. Setelah pimpinan berlalu, keduannya lantas mencibir sembari menggeleng-gelengkan kepala. Kita ini pembantu apa karyawan, sih? Celetuk salah seorang karyawan&amp;hellip;&lt;/em&gt;&lt;/p&gt;
 &lt;p&gt;&amp;nbsp;&amp;nbsp;&amp;nbsp;&amp;nbsp;&amp;nbsp;&amp;nbsp;&amp;nbsp;&amp;nbsp;&amp;nbsp;&amp;nbsp;&amp;nbsp; Ada apa dengan sikap pemimpin yang seperti ini? Lantas kalau kita bersikap &lt;em&gt;friendly &lt;/em&gt;kepada bawahan, tidakkah mereka malah &lt;em&gt;ngelunjak?&lt;/em&gt; &lt;em&gt;Leadership@Work &lt;/em&gt;&amp;nbsp;hanya membahas persoalan antara bos dan anak buah, tetapi- lebih luas lagi-juga memberikan solusi dan kiat praktis seputar persoalan &lt;em&gt;Leadership &lt;/em&gt;seperti: memilih dan mengelola SDM, berkantor di rumah dengan professional, cakap mendelegasikan tugas, santun memerintah anak buah, dsb. Tingkat&amp;nbsp; &lt;em&gt;Leadership skill &lt;/em&gt;dan &lt;em&gt;entrepreneurship soul &lt;/em&gt;&amp;nbsp;Anda dengan memahami:&lt;/p&gt;
 &lt;ul&gt;
 &lt;li&gt;6 Langkah Mengelola SDM dengan Professional&lt;/li&gt;
 &lt;li&gt;5 Petunjuk Mengelola Perusahaan dengan Efisien&lt;/li&gt;
 &lt;li&gt;4 Kiat Menjadi Stasan yang Berwibawa di Tempar Kerja&lt;/li&gt;
 &lt;/ul&gt;
 &lt;p&gt;Buku ini ditunjukan bagi Anda, para pemimpin dan calon pemimpin masa depan yang bersedia terus-menerus melatih &lt;em&gt;skill &lt;/em&gt;&amp;nbsp;kepemimpinan. Karena pemimpin tidak dilatih dalam semalam, melainkan dibentuk dan dilatih setiap hari.&lt;em&gt;&amp;rdquo;Leaders are not born, but trained&amp;hellip;&amp;rdquo;&lt;/em&gt;&lt;/p&gt;</t>
        </is>
      </c>
      <c r="Y137" s="262" t="n">
        <v>48000</v>
      </c>
      <c r="Z137" s="226" t="n"/>
      <c r="AA137" s="241">
        <f>Y167*Z167</f>
        <v/>
      </c>
      <c r="AB137" s="237" t="inlineStr">
        <is>
          <t>1ac46d3e-7ac9-474f-a1bc-e26bdc0ba1b7</t>
        </is>
      </c>
    </row>
    <row r="138" ht="15" customHeight="1" s="283">
      <c r="A138" s="109" t="n">
        <v>159</v>
      </c>
      <c r="B138" s="222">
        <f>HYPERLINK("https://mocostore.moco.co.id/catalog/"&amp;AB168,"Klik Disini")</f>
        <v/>
      </c>
      <c r="C138" s="223" t="inlineStr">
        <is>
          <t>Seri Pribadi Unggul: Relationship@Work Membangun Hubungan Harmonis Dalam Bisnis</t>
        </is>
      </c>
      <c r="D138" s="223" t="n"/>
      <c r="E138" s="223" t="inlineStr">
        <is>
          <t>Indayati Oetomo</t>
        </is>
      </c>
      <c r="F138" s="223" t="inlineStr">
        <is>
          <t>978-979-29-3993-4</t>
        </is>
      </c>
      <c r="G138" s="223" t="inlineStr">
        <is>
          <t>978-979-29-8072-1</t>
        </is>
      </c>
      <c r="H138" s="223" t="inlineStr">
        <is>
          <t>Psikologi</t>
        </is>
      </c>
      <c r="I138" s="258" t="inlineStr">
        <is>
          <t>Perguruan Tinggi</t>
        </is>
      </c>
      <c r="J138" s="186" t="inlineStr">
        <is>
          <t>009.13</t>
        </is>
      </c>
      <c r="K138" s="264" t="n"/>
      <c r="L138" s="264" t="n"/>
      <c r="M138" s="259" t="n"/>
      <c r="N138" s="223" t="inlineStr">
        <is>
          <t>Indonesia</t>
        </is>
      </c>
      <c r="O138" s="223" t="inlineStr">
        <is>
          <t>Tidak diketahui</t>
        </is>
      </c>
      <c r="P138" s="260" t="n">
        <v>2014</v>
      </c>
      <c r="Q138" s="260" t="n">
        <v>2018</v>
      </c>
      <c r="R138" s="223" t="inlineStr">
        <is>
          <t>Penerbit Andi</t>
        </is>
      </c>
      <c r="S138" s="223" t="inlineStr">
        <is>
          <t>Andi Offset CV</t>
        </is>
      </c>
      <c r="T138" s="223" t="inlineStr">
        <is>
          <t>Lokal</t>
        </is>
      </c>
      <c r="U138" s="261" t="n">
        <v>154</v>
      </c>
      <c r="V138" s="86" t="inlineStr">
        <is>
          <t>pdf</t>
        </is>
      </c>
      <c r="W138" s="223" t="inlineStr">
        <is>
          <t>1.3 MB</t>
        </is>
      </c>
      <c r="X138" s="223" t="inlineStr">
        <is>
          <t>&lt;p&gt;&lt;em&gt;Memiliki banyak relasi tentu merupakan investasi berharga. Namun, dari sekian relasi hanya beberapa yang bisa di gandeng sebagai mitra bisnis Anda. Saat ini ada yang compatible dengan taste bisnis Anda. Anda bermaksud menjemput bola dengan mengundangnya makan malam bersama keluarga di rumah. Namun, pahamkah Anda etika menjamu makan seorang calon mitra bisnis di rumah sendiri? Sebab salah-salah bukan kerja sama bisnis yang Anda tuai, tetapi citra buruk di mata relasi&amp;hellip;&lt;/em&gt;&lt;/p&gt;
 &lt;p&gt;&lt;em&gt;&amp;nbsp;Pagi ini mood anda betul-beyul tidak enak. Ada sedikit problem dalam keluarga. Padahal tengah hari nanti ada &lt;/em&gt;appointment &lt;em&gt;yang harus Anda penuhi. Sebenarnya kesempatan bernegoisasi dengan mitra bisnis ini sangat Anda nanti-nantikan. Tetapi hari ini Anda betul-betul tidak siap. Etiskah membuat appointment baru atau tetap menemuinnya dengan resiko kondisi Anda yang tidak stabil?&lt;/em&gt;&lt;/p&gt;
 &lt;p&gt;&amp;nbsp;&amp;nbsp;&amp;nbsp;&amp;nbsp;&amp;nbsp;&amp;nbsp;&amp;nbsp;&amp;nbsp;&amp;nbsp;&amp;nbsp;&amp;nbsp; Buku ini tepat berada di tangan Anda- para professional-yang tengah berelasi dengan banyak orang. Selain akan menemukan solusi atas masalah-masalah di atas, Anda pun akan mendapat keterampilan &lt;em&gt;plus &lt;/em&gt;etika:&lt;/p&gt;
 &lt;ul&gt;
 &lt;li&gt;Meluaskan wawasan &amp;amp; relasi dalam members club&lt;/li&gt;
 &lt;li&gt;Cara bergaul &amp;amp; berelasi dengan orang Cina dan orang Timur Tengah&lt;/li&gt;
 &lt;li&gt;Menikmati &lt;em&gt;gala dinner &amp;amp; table manner&amp;nbsp; &lt;/em&gt;dalam jamuan makan bisnis&lt;em&gt; Anda&lt;/em&gt;&lt;/li&gt;
 &lt;li&gt;Bersilahturahmi dengan rekan sekerja saat hari-hari raya&lt;/li&gt;
 &lt;li&gt;Tinggal di apartemen dengan aman &amp;amp; nyaman&lt;/li&gt;
 &lt;/ul&gt;
 &lt;p&gt;&amp;nbsp;&amp;nbsp;&amp;nbsp;&amp;nbsp;&amp;nbsp;&amp;nbsp;&amp;nbsp;&amp;nbsp;&amp;nbsp;&amp;nbsp;&amp;nbsp; Kembangkan diri dan kemampuan berelasi Anda melalui buku ringkas, cerdas, dan berwawasan dari parker Pengembangan Kepribadian ini-&lt;strong&gt;Indayanti Oetomo!&lt;/strong&gt; Seorang professional atau pebisnis dikatakan berhasil jika ia berhasil bukan dalam materi saja, melainkan juga dalam &lt;em&gt;relationship.&lt;/em&gt; Alangkah baiknya jika dari sekarang Anda usahakan keduanya!&lt;/p&gt;</t>
        </is>
      </c>
      <c r="Y138" s="262" t="n">
        <v>48000</v>
      </c>
      <c r="Z138" s="226" t="n"/>
      <c r="AA138" s="241">
        <f>Y168*Z168</f>
        <v/>
      </c>
      <c r="AB138" s="237" t="inlineStr">
        <is>
          <t>c4b17461-4c4f-4298-8783-3eeb8d500aa5</t>
        </is>
      </c>
    </row>
    <row r="139" ht="15" customHeight="1" s="283">
      <c r="A139" s="109" t="n">
        <v>160</v>
      </c>
      <c r="B139" s="222">
        <f>HYPERLINK("https://mocostore.moco.co.id/catalog/"&amp;AB169,"Klik Disini")</f>
        <v/>
      </c>
      <c r="C139" s="223" t="inlineStr">
        <is>
          <t>Sekolah Mingguku Luar Biasa</t>
        </is>
      </c>
      <c r="D139" s="223" t="n"/>
      <c r="E139" s="223" t="inlineStr">
        <is>
          <t>Andy Arifianto</t>
        </is>
      </c>
      <c r="F139" s="223" t="inlineStr">
        <is>
          <t>978-979-29-4801-1</t>
        </is>
      </c>
      <c r="G139" s="223" t="inlineStr">
        <is>
          <t>978-979-29-7933-6</t>
        </is>
      </c>
      <c r="H139" s="223" t="inlineStr">
        <is>
          <t>Agama Kristen</t>
        </is>
      </c>
      <c r="I139" s="258" t="inlineStr">
        <is>
          <t>Perguruan Tinggi</t>
        </is>
      </c>
      <c r="J139" s="186" t="inlineStr">
        <is>
          <t>009.16</t>
        </is>
      </c>
      <c r="K139" s="223" t="n"/>
      <c r="L139" s="223" t="n"/>
      <c r="M139" s="259" t="n"/>
      <c r="N139" s="223" t="inlineStr">
        <is>
          <t>Indonesia</t>
        </is>
      </c>
      <c r="O139" s="223" t="inlineStr">
        <is>
          <t>Tidak diketahui</t>
        </is>
      </c>
      <c r="P139" s="260" t="n">
        <v>2014</v>
      </c>
      <c r="Q139" s="260" t="n">
        <v>2018</v>
      </c>
      <c r="R139" s="223" t="inlineStr">
        <is>
          <t>Penerbit Andi</t>
        </is>
      </c>
      <c r="S139" s="223" t="inlineStr">
        <is>
          <t>Andi Offset CV</t>
        </is>
      </c>
      <c r="T139" s="223" t="inlineStr">
        <is>
          <t>Lokal</t>
        </is>
      </c>
      <c r="U139" s="261" t="n">
        <v>74</v>
      </c>
      <c r="V139" s="86" t="inlineStr">
        <is>
          <t>pdf</t>
        </is>
      </c>
      <c r="W139" s="223" t="inlineStr">
        <is>
          <t>1.9 MB</t>
        </is>
      </c>
      <c r="X139" s="223" t="inlineStr">
        <is>
          <t>&lt;p&gt;SELAMA ini mungkin Anda berpikir bahwa di gereja, Sekolah Minggu adalah pelayanan kelas dua. Namun, faktanya adalah Yesus memandang anak-anak sebagai bagian penting bagi kelangsungan gereja (jemaat). Bahkan Dia menjadikan anak-anak sebagai contoh bagi para murid-Nya ketika itu. Sekolah Minggu bukan pelayanan kelas dua, justru itu adalah pelayanan utama gereja. Pelayanan Sekolah Minggu layak dan perlu dibuat semenarik mungkin bagi anak-anak, supaya mereka kelak menjadi generasi yang berkualitas bagi&lt;br /&gt;
 kelangsungan gereja.&lt;/p&gt;</t>
        </is>
      </c>
      <c r="Y139" s="262" t="n">
        <v>30000</v>
      </c>
      <c r="Z139" s="226" t="n"/>
      <c r="AA139" s="241">
        <f>Y169*Z169</f>
        <v/>
      </c>
      <c r="AB139" s="237" t="inlineStr">
        <is>
          <t>d00e70cc-6429-48c1-b284-22276a28ee39</t>
        </is>
      </c>
    </row>
    <row r="140" ht="15" customHeight="1" s="283">
      <c r="A140" s="109" t="n">
        <v>161</v>
      </c>
      <c r="B140" s="222">
        <f>HYPERLINK("https://mocostore.moco.co.id/catalog/"&amp;AB170,"Klik Disini")</f>
        <v/>
      </c>
      <c r="C140" s="223" t="inlineStr">
        <is>
          <t>Seri Pribadi Unggul: Smart@Work Bersikap Tepat di Saat yang Tepat</t>
        </is>
      </c>
      <c r="D140" s="223" t="n"/>
      <c r="E140" s="223" t="inlineStr">
        <is>
          <t>Indayati Oetomo</t>
        </is>
      </c>
      <c r="F140" s="223" t="inlineStr">
        <is>
          <t>978-979-29-3991-0</t>
        </is>
      </c>
      <c r="G140" s="223" t="inlineStr">
        <is>
          <t>978-979-29-8073-8</t>
        </is>
      </c>
      <c r="H140" s="223" t="inlineStr">
        <is>
          <t>Psikologi</t>
        </is>
      </c>
      <c r="I140" s="258" t="inlineStr">
        <is>
          <t>Perguruan Tinggi</t>
        </is>
      </c>
      <c r="J140" s="186" t="inlineStr">
        <is>
          <t>009.13</t>
        </is>
      </c>
      <c r="K140" s="223" t="n"/>
      <c r="L140" s="223" t="n"/>
      <c r="M140" s="259" t="n"/>
      <c r="N140" s="223" t="inlineStr">
        <is>
          <t>Indonesia</t>
        </is>
      </c>
      <c r="O140" s="223" t="inlineStr">
        <is>
          <t>Tidak diketahui</t>
        </is>
      </c>
      <c r="P140" s="260" t="n">
        <v>2014</v>
      </c>
      <c r="Q140" s="260" t="n">
        <v>2018</v>
      </c>
      <c r="R140" s="223" t="inlineStr">
        <is>
          <t>Penerbit Andi</t>
        </is>
      </c>
      <c r="S140" s="223" t="inlineStr">
        <is>
          <t>Andi Offset CV</t>
        </is>
      </c>
      <c r="T140" s="223" t="inlineStr">
        <is>
          <t>Lokal</t>
        </is>
      </c>
      <c r="U140" s="261" t="n">
        <v>96</v>
      </c>
      <c r="V140" s="86" t="inlineStr">
        <is>
          <t>pdf</t>
        </is>
      </c>
      <c r="W140" s="223" t="inlineStr">
        <is>
          <t>1.5 MB</t>
        </is>
      </c>
      <c r="X140" s="223" t="inlineStr">
        <is>
          <t>&lt;p&gt;Stres kerja? Wah, rasa-rasanya semua pekerja pernah mengalaminya. Karier mandek? Ketakutan ini juga menghantui sebagian besar pekerja, dari level eksekutif sampai pegawai rendahan. Tidak heran, banyak orang berlomba mencari cara untuk bisa mengangkat kariernya. Sayangnya, kadang dengan mengabaikan etika.&lt;/p&gt;
 &lt;p&gt;&amp;nbsp;&amp;nbsp;&amp;nbsp;&amp;nbsp;&amp;nbsp;&amp;nbsp;&amp;nbsp;&amp;nbsp;&amp;nbsp; Zaman sekarang, persaingan di dunia kerja sangat ketat. Selain harus terus-menerus mengasah kemampuan dan keterampilan, kita juga dituntut harus kuat menghadapi persaingan. Sebenarnya, semua itu dapat diatasi jika kita mengerti etika dunia kerja. Dunia kerja sekarang ini menuntut kita tidak hanya menjadi &lt;em&gt;hard worker, &lt;/em&gt;tetapi juga &lt;em&gt;smart worker&lt;/em&gt;. Tidak hanyabekerja keras, tapi bekerja cerdas. Artinya, ada etika di dunia kerja yang harus kita kuasai dengan baik.&lt;/p&gt;
 &lt;p&gt;&amp;nbsp;&amp;nbsp;&amp;nbsp;&amp;nbsp;&amp;nbsp;&amp;nbsp;&amp;nbsp;&amp;nbsp;&amp;nbsp; Nah, resepnya akan Anda temukan dalm buku cerdas ini. Ditulis oleh Indayanti Oetomo, seorang pakar kepribadian dan direktur internasional Jhon Robert Power, tentu tidak perlu diragukan lagi kepiawaiannya dalam membahas etika dan kepribadian. Anda akan menemukan kiat-kiat jitu bagaimana membangun sikap yang benar dalam berkarier, menjalani hubungan dengan atasan maupun bawahan, dan membangun citra diri yang positif di dunia kerja.&lt;/p&gt;
 &lt;p&gt;&amp;nbsp;&amp;nbsp;&amp;nbsp;&amp;nbsp;&amp;nbsp;&amp;nbsp;&amp;nbsp;&amp;nbsp;&amp;nbsp; Anda juga akan menemukan kiat membangun keseimbangan hidup. Disertai dengan langkah-langkah praktis dan inspiratif. Buku ini layak di baca siapa saja yang ingin menjadi &lt;em&gt;smart at work and smart in life.&lt;/em&gt;&lt;/p&gt;</t>
        </is>
      </c>
      <c r="Y140" s="262" t="n">
        <v>48000</v>
      </c>
      <c r="Z140" s="226" t="n"/>
      <c r="AA140" s="241">
        <f>Y170*Z170</f>
        <v/>
      </c>
      <c r="AB140" s="237" t="inlineStr">
        <is>
          <t>480e8d42-51af-4ac3-9204-dff5a8edd993</t>
        </is>
      </c>
    </row>
    <row r="141" ht="15" customHeight="1" s="283">
      <c r="A141" s="109" t="n">
        <v>162</v>
      </c>
      <c r="B141" s="222">
        <f>HYPERLINK("https://mocostore.moco.co.id/catalog/"&amp;AB171,"Klik Disini")</f>
        <v/>
      </c>
      <c r="C141" s="223" t="inlineStr">
        <is>
          <t>Seri Pribadi Unggul: Women @ Work - Tips Sukses Berkarier Bagi Wanita</t>
        </is>
      </c>
      <c r="D141" s="223" t="n"/>
      <c r="E141" s="223" t="inlineStr">
        <is>
          <t>Indayanti Oetomo</t>
        </is>
      </c>
      <c r="F141" s="223" t="inlineStr">
        <is>
          <t>978-979-29-3996-5</t>
        </is>
      </c>
      <c r="G141" s="223" t="inlineStr">
        <is>
          <t>978-979-29-8074-5</t>
        </is>
      </c>
      <c r="H141" s="223" t="inlineStr">
        <is>
          <t>Psikologi</t>
        </is>
      </c>
      <c r="I141" s="258" t="inlineStr">
        <is>
          <t>Perguruan Tinggi</t>
        </is>
      </c>
      <c r="J141" s="186" t="inlineStr">
        <is>
          <t>009.13</t>
        </is>
      </c>
      <c r="K141" s="223" t="n"/>
      <c r="L141" s="223" t="n"/>
      <c r="M141" s="259" t="n"/>
      <c r="N141" s="223" t="inlineStr">
        <is>
          <t>Indonesia</t>
        </is>
      </c>
      <c r="O141" s="223" t="inlineStr">
        <is>
          <t>Tidak diketahui</t>
        </is>
      </c>
      <c r="P141" s="260" t="n">
        <v>2012</v>
      </c>
      <c r="Q141" s="260" t="n">
        <v>2018</v>
      </c>
      <c r="R141" s="223" t="inlineStr">
        <is>
          <t>Penerbit Andi</t>
        </is>
      </c>
      <c r="S141" s="223" t="inlineStr">
        <is>
          <t>Andi Offset CV</t>
        </is>
      </c>
      <c r="T141" s="223" t="inlineStr">
        <is>
          <t>Lokal</t>
        </is>
      </c>
      <c r="U141" s="261" t="n">
        <v>96</v>
      </c>
      <c r="V141" s="86" t="inlineStr">
        <is>
          <t>pdf</t>
        </is>
      </c>
      <c r="W141" s="223" t="inlineStr">
        <is>
          <t>991.1 kB</t>
        </is>
      </c>
      <c r="X141" s="223" t="inlineStr">
        <is>
          <t>&lt;p&gt;Cantik, Menarik, Unik, dan Energik. Demikian gambaran ketika kita mendengar tentang seorang wanita karier-wanita yang exist di dunia kerja dan bisnis, seperti layaknya laki-laki. Karena itu, masyarakat tidak bisa lagi memandang wanita dan pekerjaannya dengan sebelah mata.&lt;/p&gt;
 &lt;p&gt;Kesuksesan yang menyertai seorang wanita karier tentu tidak terlepas dari perjuangannya menghadapi berbagai tantangan dan dilema. Dilema terbesarnya adalah bagaimana seorang wanita karier bisa menyeimbangkan kariernya dengan keutuhan keluarganya. Jika salah satu terabaikan, dia tidak bisa disebut wanita karier yang sukses. Tidak hanya itu, masih banyak juga tantangan yang harus dihadapinya, yaitu budaya dan fenomena adat ketimuran yang memandang &amp;ldquo;miring&amp;rdquo; keterlibatan wanita di dunia kerja dan bisnis. Belum lagi, serentetan etika yang menyertainya yang seolah membatasi fleksibilitas wanita dibandingkan pria.&lt;/p&gt;
 &lt;p&gt;Dengan kacamata praktis dan empiris, buku ini hadir untuk memberikan pencerahan bagi para wanita karier dalam menghadapi dilema-dilema seputar pekerjaannya. Banyak wanita karier yang sukses tanpa mengorbankan keluarga dan kehidupan pribadinya, Anda pun bisa!&amp;nbsp;&lt;/p&gt;</t>
        </is>
      </c>
      <c r="Y141" s="262" t="n">
        <v>42000</v>
      </c>
      <c r="Z141" s="226" t="n"/>
      <c r="AA141" s="241">
        <f>Y171*Z171</f>
        <v/>
      </c>
      <c r="AB141" s="237" t="inlineStr">
        <is>
          <t>6dd19655-08d8-4806-8d37-cc2efba1e85f</t>
        </is>
      </c>
    </row>
    <row r="142" ht="15" customHeight="1" s="283">
      <c r="A142" s="109" t="n">
        <v>163</v>
      </c>
      <c r="B142" s="222">
        <f>HYPERLINK("https://mocostore.moco.co.id/catalog/"&amp;AB172,"Klik Disini")</f>
        <v/>
      </c>
      <c r="C142" s="223" t="inlineStr">
        <is>
          <t>Seri Pribadi Unggul: Sukses Dalam Segala Hal</t>
        </is>
      </c>
      <c r="D142" s="223" t="n"/>
      <c r="E142" s="223" t="inlineStr">
        <is>
          <t>Maruli Pardamean</t>
        </is>
      </c>
      <c r="F142" s="223" t="inlineStr">
        <is>
          <t>978-979-29-3705-3</t>
        </is>
      </c>
      <c r="G142" s="223" t="inlineStr">
        <is>
          <t>978-979-29-8163-6</t>
        </is>
      </c>
      <c r="H142" s="223" t="inlineStr">
        <is>
          <t>Agama Kristen</t>
        </is>
      </c>
      <c r="I142" s="258" t="inlineStr">
        <is>
          <t>Perguruan Tinggi</t>
        </is>
      </c>
      <c r="J142" s="186" t="inlineStr">
        <is>
          <t>009.16</t>
        </is>
      </c>
      <c r="K142" s="223" t="n"/>
      <c r="L142" s="223" t="n"/>
      <c r="M142" s="259" t="n"/>
      <c r="N142" s="223" t="inlineStr">
        <is>
          <t>Indonesia</t>
        </is>
      </c>
      <c r="O142" s="223" t="inlineStr">
        <is>
          <t>Tidak diketahui</t>
        </is>
      </c>
      <c r="P142" s="260" t="n">
        <v>2014</v>
      </c>
      <c r="Q142" s="260" t="n">
        <v>2018</v>
      </c>
      <c r="R142" s="223" t="inlineStr">
        <is>
          <t>Penerbit Andi</t>
        </is>
      </c>
      <c r="S142" s="223" t="inlineStr">
        <is>
          <t>Andi Offset CV</t>
        </is>
      </c>
      <c r="T142" s="223" t="inlineStr">
        <is>
          <t>Lokal</t>
        </is>
      </c>
      <c r="U142" s="261" t="n">
        <v>274</v>
      </c>
      <c r="V142" s="86" t="inlineStr">
        <is>
          <t>pdf</t>
        </is>
      </c>
      <c r="W142" s="223" t="inlineStr">
        <is>
          <t>1.9 MB</t>
        </is>
      </c>
      <c r="X142" s="223" t="inlineStr">
        <is>
          <t>&lt;p&gt;Buku ini berisi 21 kunci agar seseorang berhasil meraih kesuksesan. Kunci-kunci itu adalah: iman, sikap dan pikiran positif, kerja keras, ketekunan, kegigihan, kejujuran, optimis, semangat, fokus pada impian, kesehatan, kerja sama dan bantuan orang lain, mendengar dan melaksanakan firman Tuhan, pergaulan, perkataan bijak, rendah hati, kesabaran, bersyukur, mendengarkan nasihat, perencanaan, tujuan yang jelas, dan doa. Masing-masing kunci itu dijabarkan penulis dalam masing-masing bab. Penulis tidak hanya menyampaikan teori dan tidak berkesan menggurui, tetapi juga memberikan ilustrasi dan kisah-kisah yang memudahkan pembaca memahami tiap-tiap bab.&lt;/p&gt;</t>
        </is>
      </c>
      <c r="Y142" s="262" t="n">
        <v>71000</v>
      </c>
      <c r="Z142" s="226" t="n"/>
      <c r="AA142" s="241">
        <f>Y172*Z172</f>
        <v/>
      </c>
      <c r="AB142" s="237" t="inlineStr">
        <is>
          <t>0778bb3e-23aa-41eb-84c4-a2ab7bfeb6c4</t>
        </is>
      </c>
    </row>
    <row r="143" ht="15" customHeight="1" s="283">
      <c r="A143" s="109" t="n">
        <v>164</v>
      </c>
      <c r="B143" s="222">
        <f>HYPERLINK("https://mocostore.moco.co.id/catalog/"&amp;AB173,"Klik Disini")</f>
        <v/>
      </c>
      <c r="C143" s="223" t="inlineStr">
        <is>
          <t>Seri Hidup Sehat: Sehat Ala Surga</t>
        </is>
      </c>
      <c r="D143" s="223" t="n"/>
      <c r="E143" s="223" t="inlineStr">
        <is>
          <t>Yohanes Sunardi</t>
        </is>
      </c>
      <c r="F143" s="223" t="inlineStr">
        <is>
          <t>978-979-29-3747-3</t>
        </is>
      </c>
      <c r="G143" s="223" t="inlineStr">
        <is>
          <t>978-979-29-8379-1</t>
        </is>
      </c>
      <c r="H143" s="223" t="inlineStr">
        <is>
          <t>Agama Kristen</t>
        </is>
      </c>
      <c r="I143" s="258" t="inlineStr">
        <is>
          <t>Perguruan Tinggi</t>
        </is>
      </c>
      <c r="J143" s="186" t="inlineStr">
        <is>
          <t>009.16</t>
        </is>
      </c>
      <c r="K143" s="223" t="n"/>
      <c r="L143" s="223" t="n"/>
      <c r="M143" s="259" t="n"/>
      <c r="N143" s="223" t="n"/>
      <c r="O143" s="223" t="n"/>
      <c r="P143" s="260" t="n">
        <v>2014</v>
      </c>
      <c r="Q143" s="260" t="n">
        <v>2018</v>
      </c>
      <c r="R143" s="223" t="inlineStr">
        <is>
          <t>Penerbit Andi</t>
        </is>
      </c>
      <c r="S143" s="223" t="inlineStr">
        <is>
          <t>Andi Offset CV</t>
        </is>
      </c>
      <c r="T143" s="223" t="n"/>
      <c r="U143" s="261" t="n">
        <v>154</v>
      </c>
      <c r="V143" s="86" t="inlineStr">
        <is>
          <t>pdf</t>
        </is>
      </c>
      <c r="W143" s="223" t="inlineStr">
        <is>
          <t>5.9 MB</t>
        </is>
      </c>
      <c r="X143" s="223" t="inlineStr">
        <is>
          <t>&lt;p&gt;Tidak beda jauh dengan buku-buku Yohanes Sunardi yang telah diterbitkan, Sehat Alat Surga juga berisi kiat-kiat praktis tentang kesehatan. Mulai dari jenis makanan, cara pengolahan makanan, dan waktu yang tepat untuk mengonsumsinya. Buku ini menghubungkan pola makan para tokoh Alkitab seperti Adam, Hawa, Nuh, Abraham, Musa, Daniel, Imam Eli, bahkan Yesus dan para murid dengan konteks kehidupan saat ini. Dengan demikian, pembaca dapat meneladani pola makan yang sehat dan menghindari pola yang tidak sehat.&lt;/p&gt;</t>
        </is>
      </c>
      <c r="Y143" s="262" t="n">
        <v>60000</v>
      </c>
      <c r="Z143" s="226" t="n"/>
      <c r="AA143" s="241">
        <f>Y173*Z173</f>
        <v/>
      </c>
      <c r="AB143" s="237" t="inlineStr">
        <is>
          <t>a05d8fda-ea63-474b-ab83-e46aea90086b</t>
        </is>
      </c>
    </row>
    <row r="144" ht="15" customHeight="1" s="283">
      <c r="A144" s="109" t="n">
        <v>165</v>
      </c>
      <c r="B144" s="222">
        <f>HYPERLINK("https://mocostore.moco.co.id/catalog/"&amp;AB174,"Klik Disini")</f>
        <v/>
      </c>
      <c r="C144" s="223" t="inlineStr">
        <is>
          <t>Membangun Infrastruktur Komputasi Awan Privat Menggunakan Ubuntu Enterprise Cloud</t>
        </is>
      </c>
      <c r="D144" s="223" t="n"/>
      <c r="E144" s="223" t="inlineStr">
        <is>
          <t>Indra Suryatama</t>
        </is>
      </c>
      <c r="F144" s="223" t="inlineStr">
        <is>
          <t>978-979-29-3230-0</t>
        </is>
      </c>
      <c r="G144" s="223" t="inlineStr">
        <is>
          <t>978-979-29-8075-2</t>
        </is>
      </c>
      <c r="H144" s="223" t="inlineStr">
        <is>
          <t>Komputer &amp; Internet</t>
        </is>
      </c>
      <c r="I144" s="258" t="inlineStr">
        <is>
          <t>Perguruan Tinggi</t>
        </is>
      </c>
      <c r="J144" s="186" t="inlineStr">
        <is>
          <t>009.05</t>
        </is>
      </c>
      <c r="K144" s="223" t="n"/>
      <c r="L144" s="223" t="n"/>
      <c r="M144" s="259" t="n"/>
      <c r="N144" s="223" t="inlineStr">
        <is>
          <t>Indonesia</t>
        </is>
      </c>
      <c r="O144" s="223" t="inlineStr">
        <is>
          <t>Tidak diketahui</t>
        </is>
      </c>
      <c r="P144" s="260" t="n">
        <v>2012</v>
      </c>
      <c r="Q144" s="260" t="n">
        <v>2018</v>
      </c>
      <c r="R144" s="223" t="inlineStr">
        <is>
          <t>Penerbit Andi</t>
        </is>
      </c>
      <c r="S144" s="223" t="inlineStr">
        <is>
          <t>Andi Offset CV</t>
        </is>
      </c>
      <c r="T144" s="223" t="inlineStr">
        <is>
          <t>Lokal</t>
        </is>
      </c>
      <c r="U144" s="261" t="n">
        <v>96</v>
      </c>
      <c r="V144" s="86" t="inlineStr">
        <is>
          <t>pdf</t>
        </is>
      </c>
      <c r="W144" s="223" t="inlineStr">
        <is>
          <t>5.2 MB</t>
        </is>
      </c>
      <c r="X144" s="223" t="inlineStr">
        <is>
          <t>&lt;p&gt;Buku ini membahas sebuah teknologi yang sangat tren pada saat ini. Materi dalam buku ini meliputi pengetahuan tentang jenis, arsitektur, dan layanan dari komputasi awan. Selain itu juga akan dijelaskan mengenai cara membangun komputasi awan dari nol dengan disertai &lt;em&gt;capture&lt;/em&gt; gambar untuk setiap langkahnya sehingga memudahkan pembaca dalam membangun komputasi awan privat sendiri. Pembagunan komputasi awan privat ini menggunakan Ubuntu Server dan Ubuntu Desktop.&lt;/p&gt;
 &lt;p&gt;Komputasi awan adalah teknologi yang menyediakan layanan terhadap sumber daya komputasi melalui jaringan. Dengan teknologi ini, biaya modal sebuah perusahaan dapat diminimalkan dan biaya operasionalnya menjadi lebih murah. Penghematan dapat dilihat dari segi biaya, waktu, tenaga kerja, maupun perawatan. Selain itu, teknologi ini memiliki sifat dapat berkembang sesuai dengan kebutuhan, mudah dirawat, serta dapat mengikuti perkembangan IT yang berkembang secara cepat.&lt;/p&gt;
 &lt;p&gt;Dalam materi buku ini, komputasi awan akan dibangun menggunakan Ubuntu Enterprise Cloud (UEC).&amp;nbsp; UEC adalah komputasi awan yang menyediakan layanan Infrastructure as a Service (IaaS). Komputasi awan yang dibangun memiliki teknologi yang menggunakan virtualisasi sehingga hanya diperlukan sekali instalasi pada setiap jenis pengguna menjadi sebuah Virtual Machine (VM). VM yang dibuat berupa VM dengan sistem operasi Linux dan Windows.&lt;/p&gt;
 &lt;p&gt;Tujuan akhir dari buku ini adalah agar pembaca dapat mengerti tentang komputasi awan, serta dapat membangun komputasi awan privat menggunakan Ubuntu Enterprise Cloud (UEC). Setelah memahami dan mempelajari buku ini, pembaca dapat dengan mudah memahami komputasi awan serta dapat membangun komputasi awan privat. Langkah-langkah akan diberikan secara sederhana tetapi mendalam, terdiri dari konfigurasi dan instalasi komponen-komponen komputasi awan.&lt;/p&gt;</t>
        </is>
      </c>
      <c r="Y144" s="262" t="n">
        <v>35500</v>
      </c>
      <c r="Z144" s="226" t="n"/>
      <c r="AA144" s="241">
        <f>Y174*Z174</f>
        <v/>
      </c>
      <c r="AB144" s="237" t="inlineStr">
        <is>
          <t>b4f1f61c-fb4d-411b-be9d-dd3f6352005a</t>
        </is>
      </c>
    </row>
    <row r="145" ht="15" customHeight="1" s="283">
      <c r="A145" s="109" t="n">
        <v>166</v>
      </c>
      <c r="B145" s="222">
        <f>HYPERLINK("https://mocostore.moco.co.id/catalog/"&amp;AB175,"Klik Disini")</f>
        <v/>
      </c>
      <c r="C145" s="223" t="inlineStr">
        <is>
          <t>Teladang Sang Gembala Sejati</t>
        </is>
      </c>
      <c r="D145" s="223" t="n"/>
      <c r="E145" s="223" t="inlineStr">
        <is>
          <t>Yosafat Bangun</t>
        </is>
      </c>
      <c r="F145" s="223" t="inlineStr">
        <is>
          <t>978-979-29-3772-5</t>
        </is>
      </c>
      <c r="G145" s="223" t="inlineStr">
        <is>
          <t>978-979-29-8381-4</t>
        </is>
      </c>
      <c r="H145" s="223" t="inlineStr">
        <is>
          <t>Agama Kristen</t>
        </is>
      </c>
      <c r="I145" s="258" t="inlineStr">
        <is>
          <t>Perguruan Tinggi</t>
        </is>
      </c>
      <c r="J145" s="186" t="inlineStr">
        <is>
          <t>009.16</t>
        </is>
      </c>
      <c r="K145" s="264" t="n"/>
      <c r="L145" s="264" t="n"/>
      <c r="M145" s="259" t="n"/>
      <c r="N145" s="223" t="inlineStr">
        <is>
          <t>Indonesia</t>
        </is>
      </c>
      <c r="O145" s="223" t="inlineStr">
        <is>
          <t>Tidak diketahui</t>
        </is>
      </c>
      <c r="P145" s="260" t="n">
        <v>2014</v>
      </c>
      <c r="Q145" s="260" t="n">
        <v>2018</v>
      </c>
      <c r="R145" s="223" t="inlineStr">
        <is>
          <t>Penerbit Andi</t>
        </is>
      </c>
      <c r="S145" s="223" t="inlineStr">
        <is>
          <t>Andi Offset CV</t>
        </is>
      </c>
      <c r="T145" s="223" t="inlineStr">
        <is>
          <t>Lokal</t>
        </is>
      </c>
      <c r="U145" s="261" t="n">
        <v>178</v>
      </c>
      <c r="V145" s="86" t="inlineStr">
        <is>
          <t>pdf</t>
        </is>
      </c>
      <c r="W145" s="223" t="inlineStr">
        <is>
          <t>2.2 MB</t>
        </is>
      </c>
      <c r="X145" s="223" t="inlineStr">
        <is>
          <t>&lt;p&gt;Buku ini mengungkap peran Tuhan sebagai gembala dalam Mazmur 23:1-6. Dalam mazmur itu Daud menyadari bahwa Allah adalah Gembala yang Agung. Tidak hanya mengenali peran Allah, tetapi penulis mengajak setiap pembaca untuk meneladani sikap dan karakter Gembala yang Agung.&lt;/p&gt;</t>
        </is>
      </c>
      <c r="Y145" s="262" t="n">
        <v>72000</v>
      </c>
      <c r="Z145" s="226" t="n"/>
      <c r="AA145" s="241">
        <f>Y175*Z175</f>
        <v/>
      </c>
      <c r="AB145" s="237" t="inlineStr">
        <is>
          <t>b23dd54b-1123-4a02-939d-0adbaa754c74</t>
        </is>
      </c>
    </row>
    <row r="146" ht="15" customHeight="1" s="283">
      <c r="A146" s="109" t="n">
        <v>167</v>
      </c>
      <c r="B146" s="222">
        <f>HYPERLINK("https://mocostore.moco.co.id/catalog/"&amp;AB176,"Klik Disini")</f>
        <v/>
      </c>
      <c r="C146" s="223" t="inlineStr">
        <is>
          <t>The Power of Enthusiasm</t>
        </is>
      </c>
      <c r="D146" s="223" t="n"/>
      <c r="E146" s="223" t="inlineStr">
        <is>
          <t>Herdy N. Hutabarat</t>
        </is>
      </c>
      <c r="F146" s="223" t="inlineStr">
        <is>
          <t>978-979-29-4291-0</t>
        </is>
      </c>
      <c r="G146" s="223" t="inlineStr">
        <is>
          <t>978-979-29-8078-3</t>
        </is>
      </c>
      <c r="H146" s="223" t="inlineStr">
        <is>
          <t>Psikologi</t>
        </is>
      </c>
      <c r="I146" s="258" t="inlineStr">
        <is>
          <t>Perguruan Tinggi</t>
        </is>
      </c>
      <c r="J146" s="186" t="inlineStr">
        <is>
          <t>009.13</t>
        </is>
      </c>
      <c r="K146" s="223" t="n"/>
      <c r="L146" s="223" t="n"/>
      <c r="M146" s="259" t="n"/>
      <c r="N146" s="223" t="inlineStr">
        <is>
          <t>Indonesia</t>
        </is>
      </c>
      <c r="O146" s="223" t="inlineStr">
        <is>
          <t>Tidak diketahui</t>
        </is>
      </c>
      <c r="P146" s="260" t="n">
        <v>2014</v>
      </c>
      <c r="Q146" s="260" t="n">
        <v>2018</v>
      </c>
      <c r="R146" s="223" t="inlineStr">
        <is>
          <t>Penerbit Andi</t>
        </is>
      </c>
      <c r="S146" s="223" t="inlineStr">
        <is>
          <t>Andi Offset CV</t>
        </is>
      </c>
      <c r="T146" s="223" t="inlineStr">
        <is>
          <t>Lokal</t>
        </is>
      </c>
      <c r="U146" s="261" t="n">
        <v>196</v>
      </c>
      <c r="V146" s="86" t="inlineStr">
        <is>
          <t>pdf</t>
        </is>
      </c>
      <c r="W146" s="223" t="inlineStr">
        <is>
          <t>6.4 MB</t>
        </is>
      </c>
      <c r="X146" s="223" t="inlineStr">
        <is>
          <t>&lt;p&gt;Tahukah Anda bahwa hampir semua orang-orang sukses dalam dunia ini adalah orang-orang yang antusias, menyukai pekerjaan mereka bahkan mereka suka memberikan lebih dari yang menjadi tanggung jawabnya. Orang-orang antusias seperti itu disukai oleh banyak orang. Mereka menjadi solusi ditengah persoalan, karena mereka adalah orang-orang yang berfikir positif, optimis, kreatif, suka bekerja dan menolong orang lain. Ya!!&amp;nbsp; Orang-orang yang antusias (bersemangat) dibutuhkan oleh banyak organisasi, rumah sakit, restoran, tempat ibadah, keluarga, sekolah dan universitas bahkan dibutuhkan oleh negara kita. Orang-orang yang antusias seolah tidak pernah kehabisan sumber energi, menjadi inspirasi bagi orang lain. Apa rahasianya ?&amp;nbsp;&lt;/p&gt;
 &lt;p&gt;Dalam buku &amp;ldquo;&lt;strong&gt;The Power of Enthusiasm!&amp;rdquo;&lt;/strong&gt; ini, Anda akan menemukan prinsip-prinsip bagaimana caranya agar bisa tetap bergairah dan antusias setiap hari. Tidak jadi masalah apapun jabatan dan pekerjaan Anda, apa latar belakang kehidupan atau pendidikan Anda. Bagaimana kondisi Anda saat ini, problem yang Anda hadapi, berapa usia Anda, pria atau wanita -- ada kabar baik bagi Anda : &lt;strong&gt;Anda bisa menjadi pribadi yang bergairah dan semangat setiap hari!&lt;/strong&gt;&lt;/p&gt;
 &lt;p&gt;Anda akan temukan jawabannya dalam buku ini. Bacalah terus sampai selesai. Saya yakin setelah Anda membaca semua halaman dalam buku ini, maka antusias Anda akan semakin bertambah dan Anda akan lebih sehat, lebih kreatif, lebih sukses dan lebih bahagia.&lt;/p&gt;</t>
        </is>
      </c>
      <c r="Y146" s="262" t="n">
        <v>46000</v>
      </c>
      <c r="Z146" s="226" t="n"/>
      <c r="AA146" s="241">
        <f>Y176*Z176</f>
        <v/>
      </c>
      <c r="AB146" s="237" t="inlineStr">
        <is>
          <t>165aa077-3165-4cac-be02-8f37f0cf0a28</t>
        </is>
      </c>
    </row>
    <row r="147" ht="15" customHeight="1" s="283">
      <c r="A147" s="109" t="n">
        <v>168</v>
      </c>
      <c r="B147" s="222">
        <f>HYPERLINK("https://mocostore.moco.co.id/catalog/"&amp;AB177,"Klik Disini")</f>
        <v/>
      </c>
      <c r="C147" s="223" t="inlineStr">
        <is>
          <t>The Unstoppable Force for Prosperity</t>
        </is>
      </c>
      <c r="D147" s="223" t="n"/>
      <c r="E147" s="223" t="inlineStr">
        <is>
          <t>Iwan Setiawan Elyon</t>
        </is>
      </c>
      <c r="F147" s="223" t="inlineStr">
        <is>
          <t>978-979-29-3732-9</t>
        </is>
      </c>
      <c r="G147" s="223" t="inlineStr">
        <is>
          <t>978-979-29-8085-1</t>
        </is>
      </c>
      <c r="H147" s="223" t="inlineStr">
        <is>
          <t>Agama Kristen</t>
        </is>
      </c>
      <c r="I147" s="258" t="inlineStr">
        <is>
          <t>Perguruan Tinggi</t>
        </is>
      </c>
      <c r="J147" s="186" t="inlineStr">
        <is>
          <t>009.16</t>
        </is>
      </c>
      <c r="K147" s="223" t="n"/>
      <c r="L147" s="264" t="n"/>
      <c r="M147" s="259" t="n"/>
      <c r="N147" s="223" t="inlineStr">
        <is>
          <t>Indonesia</t>
        </is>
      </c>
      <c r="O147" s="223" t="inlineStr">
        <is>
          <t>Tidak diketahui</t>
        </is>
      </c>
      <c r="P147" s="260" t="n">
        <v>2014</v>
      </c>
      <c r="Q147" s="260" t="n">
        <v>2018</v>
      </c>
      <c r="R147" s="223" t="inlineStr">
        <is>
          <t>Penerbit Andi</t>
        </is>
      </c>
      <c r="S147" s="223" t="inlineStr">
        <is>
          <t>Andi Offset CV</t>
        </is>
      </c>
      <c r="T147" s="223" t="inlineStr">
        <is>
          <t>Lokal</t>
        </is>
      </c>
      <c r="U147" s="261" t="n">
        <v>178</v>
      </c>
      <c r="V147" s="86" t="inlineStr">
        <is>
          <t>pdf</t>
        </is>
      </c>
      <c r="W147" s="223" t="inlineStr">
        <is>
          <t>2.0 MB</t>
        </is>
      </c>
      <c r="X147" s="223" t="inlineStr">
        <is>
          <t>&lt;p&gt;Hidup dalam kemakmuran adalah menjadi impian semua manusia, dan hidup dalam kemakmuran bagi anak-anak Raja bukanlah isapan jempol atau sejenis dongeng 1001 malam. Panggilan dan rencana Allah untuk anak-anak-Nya hidup dalam kemakmuran sudah dinyatakan sejak pertama kali Allah menciptakan manusia beserta bumi dan seisinya, namun dalam kehidupan ini kita memiliki masalah dengan istilah takdir, kedaulatan Allah, dan Allah menghendaki jika hidup kita tidak dalam kemakmuran, benarkah demikian?&lt;br /&gt;
 Jika ada anak-anak-Nya yang hidup dalam kemiskinan, siapakah yang bersalah dibalik kemiskinan tersebut? Bagaimana cara mengalami hidup dalam kemakmuran? Apakah itu prosesi purba 70x7=0? Dalam buku ini kita akan belajar banyak lagi tentang kemakmuran termasuk juga tujuah akhir dari kemakmuran itu sendiri. Dan pada akhirnya kita akan tahu bahwa Allah menghendaki setiap anak-anak-Nya hidup dalam kemakmuran lebih daripada keinginan setiap kita.&lt;/p&gt;</t>
        </is>
      </c>
      <c r="Y147" s="262" t="n">
        <v>48000</v>
      </c>
      <c r="Z147" s="226" t="n"/>
      <c r="AA147" s="241">
        <f>Y177*Z177</f>
        <v/>
      </c>
      <c r="AB147" s="237" t="inlineStr">
        <is>
          <t>918bf4e2-33c7-4099-9c36-361ab4160548</t>
        </is>
      </c>
    </row>
    <row r="148" ht="15" customHeight="1" s="283">
      <c r="A148" s="109" t="n">
        <v>169</v>
      </c>
      <c r="B148" s="222">
        <f>HYPERLINK("https://mocostore.moco.co.id/catalog/"&amp;AB178,"Klik Disini")</f>
        <v/>
      </c>
      <c r="C148" s="223" t="inlineStr">
        <is>
          <t>Motor Bakar Torak â€“ Teori dan Aplikasinya</t>
        </is>
      </c>
      <c r="D148" s="223" t="n"/>
      <c r="E148" s="223" t="inlineStr">
        <is>
          <t>Philip Kristanto</t>
        </is>
      </c>
      <c r="F148" s="223" t="inlineStr">
        <is>
          <t>978-979-29-4778-6</t>
        </is>
      </c>
      <c r="G148" s="223" t="inlineStr">
        <is>
          <t>978-979-29-8079-0</t>
        </is>
      </c>
      <c r="H148" s="223" t="inlineStr">
        <is>
          <t>Sains &amp; Teknologi</t>
        </is>
      </c>
      <c r="I148" s="258" t="inlineStr">
        <is>
          <t>Perguruan Tinggi</t>
        </is>
      </c>
      <c r="J148" s="186" t="inlineStr">
        <is>
          <t>009.22</t>
        </is>
      </c>
      <c r="K148" s="223" t="n"/>
      <c r="L148" s="223" t="n"/>
      <c r="M148" s="259" t="n"/>
      <c r="N148" s="223" t="inlineStr">
        <is>
          <t>Indonesia</t>
        </is>
      </c>
      <c r="O148" s="223" t="inlineStr">
        <is>
          <t>Tidak diketahui</t>
        </is>
      </c>
      <c r="P148" s="260" t="n">
        <v>2015</v>
      </c>
      <c r="Q148" s="260" t="n">
        <v>2018</v>
      </c>
      <c r="R148" s="223" t="inlineStr">
        <is>
          <t>Penerbit Andi</t>
        </is>
      </c>
      <c r="S148" s="223" t="inlineStr">
        <is>
          <t>Andi Offset CV</t>
        </is>
      </c>
      <c r="T148" s="223" t="inlineStr">
        <is>
          <t>Lokal</t>
        </is>
      </c>
      <c r="U148" s="261" t="n">
        <v>256</v>
      </c>
      <c r="V148" s="86" t="inlineStr">
        <is>
          <t>pdf</t>
        </is>
      </c>
      <c r="W148" s="223" t="inlineStr">
        <is>
          <t>14.1 MB</t>
        </is>
      </c>
      <c r="X148" s="223" t="inlineStr">
        <is>
          <t>&lt;p&gt;Buku ini disajikan untuk memenuhi kebutuhan buku teks berbahasa Indonesia yang membahasa secara komprehensif motor pembakaran dalam untuk perguruan tinggi teknik. Ruang lingkup buku ini meliputi fundamental motor pembakaran dalam dengan penekanan pada motor bakar torak, baik motor penyalaan percik maupun penyalaan kompresi. Secara garis besar, buku ini mencakup klasifikasi dan anatomi motor bakar torak, dasar-dasar sikllus termodinamik, bahan bakar dan kimia pembakaran termasuk di antaranya beberapa bahan bakar alternative, system masukan dan pembuangan termasuk di antaranya penerapan system induksi paksa dan intercooler, pertukaran kalor, pelumas, emisi gas buang dan pencemaran udara yang diterapkan dalam pengoprasian motor pembakaran dalam. Teknologi otomotif terbaru juga dibahas selintas dalam buku ini, misalnya kendaraan hibrida, teknologi sel bahan bakar, system kelistrikan tegangan tinggi, system common rail pada motor diesel, dan lain-lain.&lt;/p&gt;</t>
        </is>
      </c>
      <c r="Y148" s="262" t="n">
        <v>114000</v>
      </c>
      <c r="Z148" s="226" t="n"/>
      <c r="AA148" s="241">
        <f>Y178*Z178</f>
        <v/>
      </c>
      <c r="AB148" s="237" t="inlineStr">
        <is>
          <t>1ca0a8c9-a421-4e62-beb8-d22cef7a0d77</t>
        </is>
      </c>
    </row>
    <row r="149" ht="15" customHeight="1" s="283">
      <c r="A149" s="109" t="n">
        <v>170</v>
      </c>
      <c r="B149" s="222">
        <f>HYPERLINK("https://mocostore.moco.co.id/catalog/"&amp;AB179,"Klik Disini")</f>
        <v/>
      </c>
      <c r="C149" s="223" t="inlineStr">
        <is>
          <t>The Way To Reign As King`s In Life</t>
        </is>
      </c>
      <c r="D149" s="223" t="n"/>
      <c r="E149" s="223" t="inlineStr">
        <is>
          <t>Bram Soei Ndoen</t>
        </is>
      </c>
      <c r="F149" s="223" t="inlineStr">
        <is>
          <t>978-979-29-3684-1</t>
        </is>
      </c>
      <c r="G149" s="223" t="inlineStr">
        <is>
          <t>978-979-29-7948-0</t>
        </is>
      </c>
      <c r="H149" s="223" t="inlineStr">
        <is>
          <t>Agama Kristen</t>
        </is>
      </c>
      <c r="I149" s="258" t="inlineStr">
        <is>
          <t>Perguruan Tinggi</t>
        </is>
      </c>
      <c r="J149" s="186" t="inlineStr">
        <is>
          <t>009.16</t>
        </is>
      </c>
      <c r="K149" s="264" t="n"/>
      <c r="L149" s="264" t="n"/>
      <c r="M149" s="259" t="n"/>
      <c r="N149" s="223" t="inlineStr">
        <is>
          <t>Indonesia</t>
        </is>
      </c>
      <c r="O149" s="223" t="inlineStr">
        <is>
          <t>Tidak diketahui</t>
        </is>
      </c>
      <c r="P149" s="260" t="n">
        <v>2014</v>
      </c>
      <c r="Q149" s="260" t="n">
        <v>2018</v>
      </c>
      <c r="R149" s="223" t="inlineStr">
        <is>
          <t>Penerbit Andi</t>
        </is>
      </c>
      <c r="S149" s="223" t="inlineStr">
        <is>
          <t>Andi Offset CV</t>
        </is>
      </c>
      <c r="T149" s="223" t="inlineStr">
        <is>
          <t>Lokal</t>
        </is>
      </c>
      <c r="U149" s="261" t="n">
        <v>242</v>
      </c>
      <c r="V149" s="86" t="inlineStr">
        <is>
          <t>pdf</t>
        </is>
      </c>
      <c r="W149" s="223" t="inlineStr">
        <is>
          <t>2.1 MB</t>
        </is>
      </c>
      <c r="X149" s="223" t="inlineStr">
        <is>
          <t>&lt;p&gt;Buku ini mengungkapkan rahasia-rahasia bagi anak muda untuk membangun karakter kepemimpinan sebagai seorang raja. Buku ini membahas prinsip-prinsip dasar kepemimpin, paradigma penyembahan kerajaan, hingga sikap yang tepat terhadap love, sex dan dating. Pengalaman penulis sebagai motivator anak muda membuat buku ini tidak sekadar berisi teori, tetapi juga hal-hal praktis yang bermanfaat. Mari membangun generasi muda yang memiliki karakter raja.&lt;/p&gt;</t>
        </is>
      </c>
      <c r="Y149" s="262" t="n">
        <v>59000</v>
      </c>
      <c r="Z149" s="226" t="n"/>
      <c r="AA149" s="241">
        <f>Y179*Z179</f>
        <v/>
      </c>
      <c r="AB149" s="237" t="inlineStr">
        <is>
          <t>ec3699ac-46fb-4102-8f91-aae88f16ad10</t>
        </is>
      </c>
    </row>
    <row r="150" ht="15" customHeight="1" s="283">
      <c r="A150" s="109" t="n">
        <v>171</v>
      </c>
      <c r="B150" s="222">
        <f>HYPERLINK("https://mocostore.moco.co.id/catalog/"&amp;AB180,"Klik Disini")</f>
        <v/>
      </c>
      <c r="C150" s="223" t="inlineStr">
        <is>
          <t>Vita, Suamimu Bukan Malaikat</t>
        </is>
      </c>
      <c r="D150" s="223" t="n"/>
      <c r="E150" s="223" t="inlineStr">
        <is>
          <t>Daniel Agus Setianto</t>
        </is>
      </c>
      <c r="F150" s="223" t="inlineStr">
        <is>
          <t>978-979-29-3710-7</t>
        </is>
      </c>
      <c r="G150" s="223" t="inlineStr">
        <is>
          <t>978-979-29-7967-1</t>
        </is>
      </c>
      <c r="H150" s="223" t="inlineStr">
        <is>
          <t>Agama Kristen</t>
        </is>
      </c>
      <c r="I150" s="258" t="inlineStr">
        <is>
          <t>Perguruan Tinggi</t>
        </is>
      </c>
      <c r="J150" s="186" t="inlineStr">
        <is>
          <t>009.16</t>
        </is>
      </c>
      <c r="K150" s="264" t="n"/>
      <c r="L150" s="264" t="n"/>
      <c r="M150" s="259" t="n"/>
      <c r="N150" s="263" t="inlineStr">
        <is>
          <t>Indonesia</t>
        </is>
      </c>
      <c r="O150" s="263" t="inlineStr">
        <is>
          <t>Tidak diketahui</t>
        </is>
      </c>
      <c r="P150" s="260" t="n">
        <v>2014</v>
      </c>
      <c r="Q150" s="260" t="n">
        <v>2018</v>
      </c>
      <c r="R150" s="223" t="inlineStr">
        <is>
          <t>Penerbit Andi</t>
        </is>
      </c>
      <c r="S150" s="223" t="inlineStr">
        <is>
          <t>Andi Offset CV</t>
        </is>
      </c>
      <c r="T150" s="223" t="inlineStr">
        <is>
          <t>Lokal</t>
        </is>
      </c>
      <c r="U150" s="261" t="n">
        <v>242</v>
      </c>
      <c r="V150" s="86" t="inlineStr">
        <is>
          <t>pdf</t>
        </is>
      </c>
      <c r="W150" s="223" t="inlineStr">
        <is>
          <t>4.0 MB</t>
        </is>
      </c>
      <c r="X150" s="223" t="inlineStr">
        <is>
          <t>&lt;p&gt;Buku ini merupakan curahan hati penulis sebagai bapak rumah tangga kepada istrinya. Dari curahan hati ini, setiap keluarga dapat belajar dari kisah suka, duka, maupun pengalaman-pengalaman kehidupan keluarga penulis. Banyak hikmah yang dapat dipelajari. Setiap pembaca akan diingatkan kembali akan fondasi pernikahan, hal-hal yang membuat pernikahan semakin kuat. Pengalaman penulis bersama istrinya yang terlibat aktif dalam pelayanan suami istri, sebuah pelayanan retret yang dikemas khusus bagi suami istri sejak 2008 membuat buku ini &amp;ldquo;mendarat&amp;rdquo; dan mudah diaplikasikan dalam kehidupan keluarga-keluarga Kristen. Buku ini ditulis berdasarkan kesaksian hidup mereka.&lt;/p&gt;</t>
        </is>
      </c>
      <c r="Y150" s="262" t="n">
        <v>47000</v>
      </c>
      <c r="Z150" s="226" t="n"/>
      <c r="AA150" s="241">
        <f>Y180*Z180</f>
        <v/>
      </c>
      <c r="AB150" s="237" t="inlineStr">
        <is>
          <t>9356b73a-5487-45d8-b5a6-e67b841263be</t>
        </is>
      </c>
    </row>
    <row r="151" ht="15" customHeight="1" s="283">
      <c r="A151" s="109" t="n">
        <v>172</v>
      </c>
      <c r="B151" s="222">
        <f>HYPERLINK("https://mocostore.moco.co.id/catalog/"&amp;AB181,"Klik Disini")</f>
        <v/>
      </c>
      <c r="C151" s="223" t="inlineStr">
        <is>
          <t>Ziarah Hati</t>
        </is>
      </c>
      <c r="D151" s="223" t="n"/>
      <c r="E151" s="223" t="inlineStr">
        <is>
          <t>Pdt. Debora Vivi</t>
        </is>
      </c>
      <c r="F151" s="223" t="inlineStr">
        <is>
          <t>978-979-29-3713-8</t>
        </is>
      </c>
      <c r="G151" s="223" t="inlineStr">
        <is>
          <t>978-979-29-7972-5</t>
        </is>
      </c>
      <c r="H151" s="223" t="inlineStr">
        <is>
          <t>Agama Kristen</t>
        </is>
      </c>
      <c r="I151" s="258" t="inlineStr">
        <is>
          <t>Perguruan Tinggi</t>
        </is>
      </c>
      <c r="J151" s="186" t="inlineStr">
        <is>
          <t>009.16</t>
        </is>
      </c>
      <c r="K151" s="223" t="n"/>
      <c r="L151" s="223" t="n"/>
      <c r="M151" s="259" t="n"/>
      <c r="N151" s="223" t="inlineStr">
        <is>
          <t>Indonesia</t>
        </is>
      </c>
      <c r="O151" s="223" t="inlineStr">
        <is>
          <t>Tidak diketahui</t>
        </is>
      </c>
      <c r="P151" s="260" t="n">
        <v>2014</v>
      </c>
      <c r="Q151" s="260" t="n">
        <v>2018</v>
      </c>
      <c r="R151" s="223" t="inlineStr">
        <is>
          <t>Penerbit Andi</t>
        </is>
      </c>
      <c r="S151" s="223" t="inlineStr">
        <is>
          <t>Andi Offset CV</t>
        </is>
      </c>
      <c r="T151" s="223" t="inlineStr">
        <is>
          <t>Lokal</t>
        </is>
      </c>
      <c r="U151" s="261" t="n">
        <v>122</v>
      </c>
      <c r="V151" s="86" t="inlineStr">
        <is>
          <t>pdf</t>
        </is>
      </c>
      <c r="W151" s="223" t="inlineStr">
        <is>
          <t>2.9 MB</t>
        </is>
      </c>
      <c r="X151" s="223" t="inlineStr">
        <is>
          <t>&lt;p&gt;Tema utama buku ini adalah &amp;ldquo;ziarah hati&amp;rdquo;, yang dikembangkan dalam 34 kisah/artikel pendek. Antara lain: Kue dan Tong Sampah; Dilarang Menjadi Kaya? Remah-remah Makanan; Hitam; Lonceng; Kerikil-kerikil Kehidupan; Air dalam Botol; Pilihan yang Benar; Bekerja dengan Cinta; Hati Bapa; Mencari dengan Hati Tulus; Dilarang Menjadi Kaya?&amp;rsquo; Udara dan Angin; dan lainnya.&lt;/p&gt;</t>
        </is>
      </c>
      <c r="Y151" s="262" t="n">
        <v>34000</v>
      </c>
      <c r="Z151" s="226" t="n"/>
      <c r="AA151" s="241">
        <f>Y181*Z181</f>
        <v/>
      </c>
      <c r="AB151" s="237" t="inlineStr">
        <is>
          <t>da780e2c-feb7-4838-b09f-036f80cc5548</t>
        </is>
      </c>
    </row>
    <row r="152" ht="15" customHeight="1" s="283">
      <c r="A152" s="109" t="n">
        <v>173</v>
      </c>
      <c r="B152" s="222">
        <f>HYPERLINK("https://mocostore.moco.co.id/catalog/"&amp;AB182,"Klik Disini")</f>
        <v/>
      </c>
      <c r="C152" s="223" t="inlineStr">
        <is>
          <t>3 Jam di Surga</t>
        </is>
      </c>
      <c r="D152" s="223" t="n"/>
      <c r="E152" s="223" t="inlineStr">
        <is>
          <t>Hanna Kristianto</t>
        </is>
      </c>
      <c r="F152" s="223" t="inlineStr">
        <is>
          <t>978-979-29-3638-4</t>
        </is>
      </c>
      <c r="G152" s="223" t="inlineStr">
        <is>
          <t>978-979-29-8046-2</t>
        </is>
      </c>
      <c r="H152" s="223" t="inlineStr">
        <is>
          <t>Agama Kristen</t>
        </is>
      </c>
      <c r="I152" s="258" t="inlineStr">
        <is>
          <t>Perguruan Tinggi</t>
        </is>
      </c>
      <c r="J152" s="186" t="inlineStr">
        <is>
          <t>009.16</t>
        </is>
      </c>
      <c r="K152" s="264" t="inlineStr">
        <is>
          <t>Tidak Tersedia</t>
        </is>
      </c>
      <c r="L152" s="264" t="n"/>
      <c r="M152" s="259" t="inlineStr">
        <is>
          <t>Tidak Tersedia</t>
        </is>
      </c>
      <c r="N152" s="223" t="inlineStr">
        <is>
          <t>Indonesia</t>
        </is>
      </c>
      <c r="O152" s="223" t="inlineStr">
        <is>
          <t>Tidak diketahui</t>
        </is>
      </c>
      <c r="P152" s="260" t="n">
        <v>2013</v>
      </c>
      <c r="Q152" s="260" t="n">
        <v>2018</v>
      </c>
      <c r="R152" s="223" t="inlineStr">
        <is>
          <t>Penerbit Andi</t>
        </is>
      </c>
      <c r="S152" s="223" t="inlineStr">
        <is>
          <t>Andi Offset CV</t>
        </is>
      </c>
      <c r="T152" s="223" t="inlineStr">
        <is>
          <t>Lokal</t>
        </is>
      </c>
      <c r="U152" s="261" t="n">
        <v>214</v>
      </c>
      <c r="V152" s="86" t="inlineStr">
        <is>
          <t>pdf</t>
        </is>
      </c>
      <c r="W152" s="223" t="inlineStr">
        <is>
          <t>5.7 MB</t>
        </is>
      </c>
      <c r="X152" s="223" t="inlineStr">
        <is>
          <t>&lt;p&gt;Buku ini berisi kesaksian yang dialami oleh penulis sendiri. Suatu hari ia pernah mengalami kondisi mati suri selama tiga jam. Dalam kondisi mati suri itu, penulis sempat berada di suatu tempat yang sangat indah, tetapi sangat asing baginya. Ia bertemu dengan Pribadi yang menyuruh ia kembali ke dunia karena masih ada orang-orang yang perlu ia tolong.&lt;br /&gt;
 Buku ini tidak hanya tentang kunjungan penulis ke surga, tetapi juga memberikan landasan alkitabiah dalam membangkitkan kerinduan pembaca akan kehidupan kekal bersama-Nya, dan supaya pembaca bisa melihat kehidupan dari sisi kekekalan. Pembaca diajak untuk hidup berfokus pada tujuan akhir, yaitu kekekalan bersama Allah di surga. Kita semua diharapkan menjadi orang-orang Kristen yang &amp;ldquo;asli&amp;rdquo;, yaitu apa yang kita pikirkan, katakan dan lakukan, sama seperti yang Allah nyatakan dalam firman-Nya. Tidak ada standar ganda, dan tidak ada kehidupan yang perlu disembunyikan dan tidak ada dasar untuk orang menudingkan jarinya pada kita dan berkata &amp;ldquo;munafik....&amp;rdquo;&lt;/p&gt;</t>
        </is>
      </c>
      <c r="Y152" s="262" t="n">
        <v>62500</v>
      </c>
      <c r="Z152" s="226" t="n"/>
      <c r="AA152" s="241">
        <f>Y182*Z182</f>
        <v/>
      </c>
      <c r="AB152" s="237" t="inlineStr">
        <is>
          <t>5334beee-eea1-452f-9441-b1fed52fe6eb</t>
        </is>
      </c>
    </row>
    <row r="153" ht="15" customHeight="1" s="283">
      <c r="A153" s="109" t="n">
        <v>174</v>
      </c>
      <c r="B153" s="222">
        <f>HYPERLINK("https://mocostore.moco.co.id/catalog/"&amp;AB183,"Klik Disini")</f>
        <v/>
      </c>
      <c r="C153" s="223" t="inlineStr">
        <is>
          <t>40 Hari Mendengar Suara Tuhan</t>
        </is>
      </c>
      <c r="D153" s="223" t="n"/>
      <c r="E153" s="223" t="inlineStr">
        <is>
          <t>Ruth Laurencia</t>
        </is>
      </c>
      <c r="F153" s="223" t="inlineStr">
        <is>
          <t>978-979-29-3670-4</t>
        </is>
      </c>
      <c r="G153" s="223" t="inlineStr">
        <is>
          <t>978-979-29-8201-5</t>
        </is>
      </c>
      <c r="H153" s="223" t="inlineStr">
        <is>
          <t>Agama Kristen</t>
        </is>
      </c>
      <c r="I153" s="258" t="inlineStr">
        <is>
          <t>Perguruan Tinggi</t>
        </is>
      </c>
      <c r="J153" s="186" t="inlineStr">
        <is>
          <t>009.16</t>
        </is>
      </c>
      <c r="K153" s="223" t="inlineStr">
        <is>
          <t>Tidak Tersedia</t>
        </is>
      </c>
      <c r="L153" s="223" t="n"/>
      <c r="M153" s="259" t="inlineStr">
        <is>
          <t>Tidak Tersedia</t>
        </is>
      </c>
      <c r="N153" s="223" t="inlineStr">
        <is>
          <t>Indonesia</t>
        </is>
      </c>
      <c r="O153" s="223" t="inlineStr">
        <is>
          <t>Tidak diketahui</t>
        </is>
      </c>
      <c r="P153" s="260" t="n">
        <v>2013</v>
      </c>
      <c r="Q153" s="260" t="n">
        <v>2018</v>
      </c>
      <c r="R153" s="223" t="inlineStr">
        <is>
          <t>Penerbit Andi</t>
        </is>
      </c>
      <c r="S153" s="223" t="inlineStr">
        <is>
          <t>Andi Offset CV</t>
        </is>
      </c>
      <c r="T153" s="223" t="inlineStr">
        <is>
          <t>Lokal</t>
        </is>
      </c>
      <c r="U153" s="261" t="n">
        <v>162</v>
      </c>
      <c r="V153" s="86" t="inlineStr">
        <is>
          <t>pdf</t>
        </is>
      </c>
      <c r="W153" s="223" t="inlineStr">
        <is>
          <t>1.8 MB</t>
        </is>
      </c>
      <c r="X153" s="223" t="inlineStr">
        <is>
          <t>&lt;p&gt;Buku ini berisi tentang renungan selama 40 hari. REnungan ini berasal dari perenungan pribadi penulis yang juga dapat menginspirasi dan menguatkan pembaca. Adapun isi renungan adalah tentang kekuatan saat menghadapi persoalan hidup, penyertaan Tuhan, sikap hidup orang Kristen.&lt;/p&gt;</t>
        </is>
      </c>
      <c r="Y153" s="262" t="n">
        <v>42000</v>
      </c>
      <c r="Z153" s="226" t="n"/>
      <c r="AA153" s="241">
        <f>Y183*Z183</f>
        <v/>
      </c>
      <c r="AB153" s="237" t="inlineStr">
        <is>
          <t>0d78d402-870f-4ab1-a3c9-9c1aed91c60c</t>
        </is>
      </c>
    </row>
    <row r="154" ht="15" customHeight="1" s="283">
      <c r="A154" s="109" t="n">
        <v>175</v>
      </c>
      <c r="B154" s="222">
        <f>HYPERLINK("https://mocostore.moco.co.id/catalog/"&amp;AB184,"Klik Disini")</f>
        <v/>
      </c>
      <c r="C154" s="223" t="inlineStr">
        <is>
          <t>Pemrograman Game dengan Actionscript 3.0 pada Adobe Flash CS6</t>
        </is>
      </c>
      <c r="D154" s="223" t="n"/>
      <c r="E154" s="223" t="inlineStr">
        <is>
          <t>Irman Maulana</t>
        </is>
      </c>
      <c r="F154" s="223" t="inlineStr">
        <is>
          <t>978-979-29-4384-9</t>
        </is>
      </c>
      <c r="G154" s="223" t="inlineStr">
        <is>
          <t>978-979-29-8081-3</t>
        </is>
      </c>
      <c r="H154" s="223" t="inlineStr">
        <is>
          <t>Pemograman</t>
        </is>
      </c>
      <c r="I154" s="258" t="inlineStr">
        <is>
          <t>Perguruan Tinggi</t>
        </is>
      </c>
      <c r="J154" s="186" t="inlineStr">
        <is>
          <t>009.05</t>
        </is>
      </c>
      <c r="K154" s="264" t="n"/>
      <c r="L154" s="264" t="n"/>
      <c r="M154" s="259" t="n"/>
      <c r="N154" s="223" t="inlineStr">
        <is>
          <t>Indonesia</t>
        </is>
      </c>
      <c r="O154" s="223" t="inlineStr">
        <is>
          <t>Tidak diketahui</t>
        </is>
      </c>
      <c r="P154" s="260" t="n">
        <v>2014</v>
      </c>
      <c r="Q154" s="260" t="n">
        <v>2018</v>
      </c>
      <c r="R154" s="223" t="inlineStr">
        <is>
          <t>Penerbit Andi</t>
        </is>
      </c>
      <c r="S154" s="223" t="inlineStr">
        <is>
          <t>Andi Offset CV</t>
        </is>
      </c>
      <c r="T154" s="223" t="inlineStr">
        <is>
          <t>Lokal</t>
        </is>
      </c>
      <c r="U154" s="261" t="n">
        <v>204</v>
      </c>
      <c r="V154" s="86" t="inlineStr">
        <is>
          <t>pdf</t>
        </is>
      </c>
      <c r="W154" s="223" t="inlineStr">
        <is>
          <t>7.2 MB</t>
        </is>
      </c>
      <c r="X154" s="223" t="inlineStr">
        <is>
          <t>&lt;p&gt;Perkembangan yang pesat di dunia komputer khususnya di bidang software development mempunyai dampak besar terhadap industri game. Banyak sekali developer-developer game menekuni pembuatan&amp;nbsp; game baik untuk keperluan komersil maupun non komersil. Terdapat banyak sekali software-software yang bisa digunakan dalam pengembangan game baik itu pc game maupun mobile game. Salah satunya adalah Pembuatan game dengan menggunakan Adobe Flash.&lt;/p&gt;
 &lt;p&gt;Buku ini dipersembahkan bagi anda yang ingin mempelajari cara pembuatan game dengan flash. Bagi anda yang sudah mengenal flash maupun pemograman action script, buku ini bisa menjadi bahan referensi yang pas bagi anda untuk dipelajari. Jika anda masih pemula dan baru mengenal flash maupun dunia programming, jangan berkecil hati karena buku ini akan membimbing anda selangkah demi selangkah bagaimana untuk membuat sebuah game sampai anda benar-benar memahaminya.&lt;/p&gt;
 &lt;p&gt;*Bonus pada buku fisik (CD, voucher, pembatas buku) tidak disertakan dalam buku digital (e-book)&lt;/p&gt;
 &lt;p&gt;&amp;nbsp;&lt;/p&gt;</t>
        </is>
      </c>
      <c r="Y154" s="262" t="n">
        <v>69000</v>
      </c>
      <c r="Z154" s="226" t="n"/>
      <c r="AA154" s="241">
        <f>Y184*Z184</f>
        <v/>
      </c>
      <c r="AB154" s="237" t="inlineStr">
        <is>
          <t>b17b1edc-5ceb-42a2-989e-ba00db633b16</t>
        </is>
      </c>
    </row>
    <row r="155" ht="15" customHeight="1" s="283">
      <c r="A155" s="109" t="n">
        <v>176</v>
      </c>
      <c r="B155" s="222">
        <f>HYPERLINK("https://mocostore.moco.co.id/catalog/"&amp;AB185,"Klik Disini")</f>
        <v/>
      </c>
      <c r="C155" s="223" t="inlineStr">
        <is>
          <t>Mudah Dan Lancar Belajar Bahasa Jepang Pariwisata Dan Perhotelan</t>
        </is>
      </c>
      <c r="D155" s="223" t="n"/>
      <c r="E155" s="223" t="inlineStr">
        <is>
          <t>Isa Wahjoedi</t>
        </is>
      </c>
      <c r="F155" s="223" t="inlineStr">
        <is>
          <t>978-979-29-4687-1</t>
        </is>
      </c>
      <c r="G155" s="223" t="inlineStr">
        <is>
          <t>978-979-29-8082-0</t>
        </is>
      </c>
      <c r="H155" s="223" t="inlineStr">
        <is>
          <t>Pariwisata</t>
        </is>
      </c>
      <c r="I155" s="258" t="inlineStr">
        <is>
          <t>Perguruan Tinggi</t>
        </is>
      </c>
      <c r="J155" s="186" t="inlineStr">
        <is>
          <t>009.18</t>
        </is>
      </c>
      <c r="K155" s="264" t="n"/>
      <c r="L155" s="264" t="n"/>
      <c r="M155" s="259" t="n"/>
      <c r="N155" s="223" t="inlineStr">
        <is>
          <t>Indonesia</t>
        </is>
      </c>
      <c r="O155" s="223" t="inlineStr">
        <is>
          <t>Tidak diketahui</t>
        </is>
      </c>
      <c r="P155" s="260" t="n">
        <v>2015</v>
      </c>
      <c r="Q155" s="260" t="n">
        <v>2018</v>
      </c>
      <c r="R155" s="223" t="inlineStr">
        <is>
          <t>Penerbit Andi</t>
        </is>
      </c>
      <c r="S155" s="223" t="inlineStr">
        <is>
          <t>Andi Offset CV</t>
        </is>
      </c>
      <c r="T155" s="223" t="inlineStr">
        <is>
          <t>Lokal</t>
        </is>
      </c>
      <c r="U155" s="261" t="n">
        <v>160</v>
      </c>
      <c r="V155" s="86" t="inlineStr">
        <is>
          <t>pdf</t>
        </is>
      </c>
      <c r="W155" s="223" t="inlineStr">
        <is>
          <t>5.8 MB</t>
        </is>
      </c>
      <c r="X155" s="223" t="inlineStr">
        <is>
          <t>&lt;p&gt;Sesuai dengan judul Mudah dan Lancar Bahasa Jepang, materi buku ini disusun dan disesuaikan mulai dari pelafalan, perkenalan dan dasar bahasa jepang hingga penggunaan dan penggabungan kata sifat dan kata kerja, contoh-contoh kalimat yang sering digunakan di dunia pariwisata akan membantu memudahkan siswa berbahasa jepang dengan konteks dunia pariwisata dan lokasi yang digambarkan dalam kalimat kalimatnyapun adalah kehidupan sehari hari di dunia pariwisata yang ada di Indonesia.&lt;/p&gt;
 &lt;p&gt;Untuk menghindari permasalahan yang muncul akibat kesalah pahaman kebiasaan orang Indonesia dan orang Jepang, tema perbedaan budaya dan adat istiadat juga diselipkan pada tiap bab sehingga dapat meminimalisasi/ menghindari&amp;nbsp; kesalah pahaman yang akan muncul akibat perbedaan paham budaya masing masing.&lt;/p&gt;
 &lt;p&gt;Untuk menambah kosa kata dan pengayaan kalimat, materi juga berisi latihan latihan soal dengan tujuan siswa dapat memahami materi dengan baik. tanpa latihan soal, akan membutuhkan waktu lebih lama dan proses pemahaman &amp;nbsp;materi tidak akan sempurna.&lt;/p&gt;
 &lt;p&gt;Buku ini adalah landasan awal siswa dalam mengenal pola pola kalimat bahasa jepang seiring dengan proses pembelajaran berlangsung siswa dapat mempersiapkan diri untuk menerima materi bahasa jepang lanjutan.&lt;/p&gt;
 &lt;p&gt;Tanpa memiliki buku ini, anda tidak akan mengetahui perbedaan dan keunggulan materinya dibandingkan dengan buku lain. Penulis berpesan kepada pembaca agar tidak lupa&amp;nbsp; merekomendasikan buku ini kepada rekan/ sahabat anda yang berprofesi sebagai guru/ staff/ siswa yang terkait dengan bahasa jepang pariwisata untuk menambah referensi bahasa jepang&amp;nbsp; mereka, dengan demikian secara tidak langsung anda telah membantu cita cita penulis yang ingin berbagi ilmu dan pengalaman bahasa jepangnya kepada&amp;nbsp; masyarakat&amp;nbsp; luas.&amp;nbsp; terima kasih.Tak ada gading yang tak retak penulis selalu membuka diri untuk saran dan ide yang lebih baik.&amp;nbsp; salam sukses untuk anda semua!&lt;/p&gt;</t>
        </is>
      </c>
      <c r="Y155" s="262" t="n">
        <v>47000</v>
      </c>
      <c r="Z155" s="226" t="n"/>
      <c r="AA155" s="241">
        <f>Y185*Z185</f>
        <v/>
      </c>
      <c r="AB155" s="237" t="inlineStr">
        <is>
          <t>657d796d-5b3a-4638-a10d-8c0c7a9dfbe0</t>
        </is>
      </c>
    </row>
    <row r="156" ht="15" customHeight="1" s="283">
      <c r="A156" s="109" t="n">
        <v>177</v>
      </c>
      <c r="B156" s="222">
        <f>HYPERLINK("https://mocostore.moco.co.id/catalog/"&amp;AB186,"Klik Disini")</f>
        <v/>
      </c>
      <c r="C156" s="223" t="inlineStr">
        <is>
          <t>50 Messages Of Wisdom</t>
        </is>
      </c>
      <c r="D156" s="223" t="n"/>
      <c r="E156" s="223" t="inlineStr">
        <is>
          <t>Tony Tedjo, M. Th.</t>
        </is>
      </c>
      <c r="F156" s="223" t="inlineStr">
        <is>
          <t>978-979-29-2988-1</t>
        </is>
      </c>
      <c r="G156" s="223" t="inlineStr">
        <is>
          <t>978-979-29-8241-1</t>
        </is>
      </c>
      <c r="H156" s="223" t="inlineStr">
        <is>
          <t>Agama Kristen</t>
        </is>
      </c>
      <c r="I156" s="258" t="inlineStr">
        <is>
          <t>Perguruan Tinggi</t>
        </is>
      </c>
      <c r="J156" s="186" t="inlineStr">
        <is>
          <t>009.16</t>
        </is>
      </c>
      <c r="K156" s="223" t="inlineStr">
        <is>
          <t>Tidak Tersedia</t>
        </is>
      </c>
      <c r="L156" s="223" t="n"/>
      <c r="M156" s="259" t="inlineStr">
        <is>
          <t>Tidak Tersedia</t>
        </is>
      </c>
      <c r="N156" s="223" t="inlineStr">
        <is>
          <t>Indonesia</t>
        </is>
      </c>
      <c r="O156" s="223" t="inlineStr">
        <is>
          <t>Tidak diketahui</t>
        </is>
      </c>
      <c r="P156" s="260" t="n">
        <v>2013</v>
      </c>
      <c r="Q156" s="260" t="n">
        <v>2018</v>
      </c>
      <c r="R156" s="223" t="inlineStr">
        <is>
          <t>Penerbit Andi</t>
        </is>
      </c>
      <c r="S156" s="223" t="inlineStr">
        <is>
          <t>Andi Offset CV</t>
        </is>
      </c>
      <c r="T156" s="223" t="inlineStr">
        <is>
          <t>Lokal</t>
        </is>
      </c>
      <c r="U156" s="261" t="n">
        <v>218</v>
      </c>
      <c r="V156" s="86" t="inlineStr">
        <is>
          <t>pdf</t>
        </is>
      </c>
      <c r="W156" s="223" t="inlineStr">
        <is>
          <t>1.8 MB</t>
        </is>
      </c>
      <c r="X156" s="223" t="inlineStr">
        <is>
          <t>&lt;p&gt;farrah Gray adalah keturunan Afrika-Amerika miskin. Ia tinggal bersama keluarganya di sebuah apartemen kumuh. Rasa sayangnya terhadap keluarga membuatnya ingin membahagiakan mereka. Pada usia 6 tahun, ia mencari uang dengan menjual batu yang ia lukis sendiri. Ia berkeliling dari rumah ke rumah dan membuat kartu nama sendiri. Ia menyebut dirinya CEO abad 21. Suatu ketika ia memberikan kartu namanya kepada Roy Tauer. Tauer melihat ambisi enterpreneurship dalam diri Gray sehingga mengajaknya mendirikan UNEEC, organisasi yang mendorong anak-anak muda menjadi pengusaha. Perjalanan bisnis Gray terus mengalir, bahkan ia berhasil memiliki kantor di Wall Street. Pada usia ke-14 tahun, Gray berhasil menjadi miliarder muda dengan hasil penjualan Farr-Out Food miliknya yang menembus $1,5 juta dolar. Ini hanya satu kisah di antara banyak kisah lainnya dalam 50 Messages of Wisdom. Buku ini merupakan kumpulan artikel pendek yang memuat kisah-kisah bermakna yang akan memberi Anda pelajaran hidup berharga. Kesedihan atau kebahagiaan, kesuksesan atau kegagalan, kekecewaan atau kepuasan, semuanya merenda kisah yang patut dimaknai bagi kehidupan yang lebih baik.&lt;/p&gt;</t>
        </is>
      </c>
      <c r="Y156" s="262" t="n">
        <v>62500</v>
      </c>
      <c r="Z156" s="226" t="n"/>
      <c r="AA156" s="241">
        <f>Y186*Z186</f>
        <v/>
      </c>
      <c r="AB156" s="237" t="inlineStr">
        <is>
          <t>0824e23f-2b7f-4304-bbde-a6588e2c138a</t>
        </is>
      </c>
    </row>
    <row r="157" ht="15" customHeight="1" s="283">
      <c r="A157" s="109" t="n">
        <v>178</v>
      </c>
      <c r="B157" s="222">
        <f>HYPERLINK("https://mocostore.moco.co.id/catalog/"&amp;AB187,"Klik Disini")</f>
        <v/>
      </c>
      <c r="C157" s="223" t="inlineStr">
        <is>
          <t>56 Cerita Terhebat</t>
        </is>
      </c>
      <c r="D157" s="223" t="n"/>
      <c r="E157" s="223" t="inlineStr">
        <is>
          <t>Jonar Situmorang</t>
        </is>
      </c>
      <c r="F157" s="223" t="inlineStr">
        <is>
          <t>978-979-29-3600-1</t>
        </is>
      </c>
      <c r="G157" s="223" t="inlineStr">
        <is>
          <t>978-979-29-8104-9</t>
        </is>
      </c>
      <c r="H157" s="223" t="inlineStr">
        <is>
          <t>Agama Kristen</t>
        </is>
      </c>
      <c r="I157" s="258" t="inlineStr">
        <is>
          <t>Perguruan Tinggi</t>
        </is>
      </c>
      <c r="J157" s="186" t="inlineStr">
        <is>
          <t>009.16</t>
        </is>
      </c>
      <c r="K157" s="264" t="inlineStr">
        <is>
          <t>Tidak Tersedia</t>
        </is>
      </c>
      <c r="L157" s="264" t="n"/>
      <c r="M157" s="259" t="inlineStr">
        <is>
          <t>Tidak Tersedia</t>
        </is>
      </c>
      <c r="N157" s="223" t="inlineStr">
        <is>
          <t>Indonesia</t>
        </is>
      </c>
      <c r="O157" s="223" t="inlineStr">
        <is>
          <t>Tidak diketahui</t>
        </is>
      </c>
      <c r="P157" s="260" t="n">
        <v>2013</v>
      </c>
      <c r="Q157" s="260" t="n">
        <v>2018</v>
      </c>
      <c r="R157" s="223" t="inlineStr">
        <is>
          <t>Penerbit Andi</t>
        </is>
      </c>
      <c r="S157" s="223" t="inlineStr">
        <is>
          <t>Andi Offset CV</t>
        </is>
      </c>
      <c r="T157" s="223" t="inlineStr">
        <is>
          <t>Lokal</t>
        </is>
      </c>
      <c r="U157" s="261" t="n">
        <v>226</v>
      </c>
      <c r="V157" s="86" t="inlineStr">
        <is>
          <t>pdf</t>
        </is>
      </c>
      <c r="W157" s="223" t="inlineStr">
        <is>
          <t>2.5 MB</t>
        </is>
      </c>
      <c r="X157" s="223" t="inlineStr">
        <is>
          <t>&lt;p&gt;Ada 55 kisah yang inspirasional dan motivasional dalam buku ini. Kisah-kisah itu didapati di sekitar kita dan dapat memberi pelajaran bermakna. Buku ini menyajikannya untuk mendorong semangat pembaca menjalani hidup.&lt;/p&gt;</t>
        </is>
      </c>
      <c r="Y157" s="262" t="n">
        <v>68000</v>
      </c>
      <c r="Z157" s="226" t="n"/>
      <c r="AA157" s="241">
        <f>Y187*Z187</f>
        <v/>
      </c>
      <c r="AB157" s="237" t="inlineStr">
        <is>
          <t>002976bf-8bc4-4454-8da3-8a5bbd33ab11</t>
        </is>
      </c>
    </row>
    <row r="158" ht="15" customHeight="1" s="283">
      <c r="A158" s="109" t="n">
        <v>179</v>
      </c>
      <c r="B158" s="222">
        <f>HYPERLINK("https://mocostore.moco.co.id/catalog/"&amp;AB188,"Klik Disini")</f>
        <v/>
      </c>
      <c r="C158" s="223" t="inlineStr">
        <is>
          <t>Rumus-Rumus Populer dalam SPSS 22 untuk Riset Skripsi</t>
        </is>
      </c>
      <c r="D158" s="223" t="n"/>
      <c r="E158" s="223" t="inlineStr">
        <is>
          <t>Jonathan Sarwono</t>
        </is>
      </c>
      <c r="F158" s="223" t="inlineStr">
        <is>
          <t>978-979-29-5113-4</t>
        </is>
      </c>
      <c r="G158" s="223" t="inlineStr">
        <is>
          <t>978-979-29-8110-0</t>
        </is>
      </c>
      <c r="H158" s="223" t="inlineStr">
        <is>
          <t>Statistika</t>
        </is>
      </c>
      <c r="I158" s="258" t="inlineStr">
        <is>
          <t>Perguruan Tinggi</t>
        </is>
      </c>
      <c r="J158" s="186" t="inlineStr">
        <is>
          <t>009.01</t>
        </is>
      </c>
      <c r="K158" s="264" t="inlineStr">
        <is>
          <t>Tidak Tersedia</t>
        </is>
      </c>
      <c r="L158" s="264" t="n"/>
      <c r="M158" s="259" t="inlineStr">
        <is>
          <t>Tidak Tersedia</t>
        </is>
      </c>
      <c r="N158" s="223" t="inlineStr">
        <is>
          <t>Indonesia</t>
        </is>
      </c>
      <c r="O158" s="223" t="inlineStr">
        <is>
          <t>Tidak diketahui</t>
        </is>
      </c>
      <c r="P158" s="260" t="n">
        <v>2015</v>
      </c>
      <c r="Q158" s="260" t="n">
        <v>2018</v>
      </c>
      <c r="R158" s="223" t="inlineStr">
        <is>
          <t>Penerbit Andi</t>
        </is>
      </c>
      <c r="S158" s="223" t="inlineStr">
        <is>
          <t>Andi Offset CV</t>
        </is>
      </c>
      <c r="T158" s="223" t="inlineStr">
        <is>
          <t>Lokal</t>
        </is>
      </c>
      <c r="U158" s="261" t="n">
        <v>288</v>
      </c>
      <c r="V158" s="86" t="inlineStr">
        <is>
          <t>pdf</t>
        </is>
      </c>
      <c r="W158" s="223" t="inlineStr">
        <is>
          <t>9.5 MB</t>
        </is>
      </c>
      <c r="X158" s="223" t="inlineStr">
        <is>
          <t>&lt;p&gt;Buku Ini berisi: Keunggulan IBM SPSS 22 Merancang Variabel dan memasukkan Data Cara menangani File Data Membuat Transformasi Data Cara menangani keluaran Menggunakan Pivot Table Cara menggunakan Grafik Prosedur untuk Statistik Deskriptif Prosedur-Prosedur Populer untuk Analisis Data PN untuk Riset Skripsi mengisi Validitas dan Reliabilitas Instrumen Penelitian.&lt;/p&gt;</t>
        </is>
      </c>
      <c r="Y158" s="262" t="n">
        <v>98500</v>
      </c>
      <c r="Z158" s="226" t="n"/>
      <c r="AA158" s="241">
        <f>Y188*Z188</f>
        <v/>
      </c>
      <c r="AB158" s="237" t="inlineStr">
        <is>
          <t>5ddf1822-a18e-4fe1-8970-e2c73dc4e147</t>
        </is>
      </c>
    </row>
    <row r="159" ht="15" customHeight="1" s="283">
      <c r="A159" s="109" t="n">
        <v>180</v>
      </c>
      <c r="B159" s="222">
        <f>HYPERLINK("https://mocostore.moco.co.id/catalog/"&amp;AB189,"Klik Disini")</f>
        <v/>
      </c>
      <c r="C159" s="223" t="inlineStr">
        <is>
          <t>7 Questions Of Becoming Fruitful Leaders</t>
        </is>
      </c>
      <c r="D159" s="223" t="n"/>
      <c r="E159" s="223" t="inlineStr">
        <is>
          <t>Budi Abdipatra</t>
        </is>
      </c>
      <c r="F159" s="223" t="inlineStr">
        <is>
          <t>978-979-29-3680-3</t>
        </is>
      </c>
      <c r="G159" s="223" t="inlineStr">
        <is>
          <t>978-979-29-8050-9</t>
        </is>
      </c>
      <c r="H159" s="223" t="inlineStr">
        <is>
          <t>Agama Kristen</t>
        </is>
      </c>
      <c r="I159" s="258" t="inlineStr">
        <is>
          <t>Perguruan Tinggi</t>
        </is>
      </c>
      <c r="J159" s="186" t="inlineStr">
        <is>
          <t>009.16</t>
        </is>
      </c>
      <c r="K159" s="264" t="inlineStr">
        <is>
          <t>Tidak Tersedia</t>
        </is>
      </c>
      <c r="L159" s="264" t="n"/>
      <c r="M159" s="259" t="inlineStr">
        <is>
          <t>Tidak Tersedia</t>
        </is>
      </c>
      <c r="N159" s="223" t="inlineStr">
        <is>
          <t>Indonesia</t>
        </is>
      </c>
      <c r="O159" s="223" t="inlineStr">
        <is>
          <t>Tidak diketahui</t>
        </is>
      </c>
      <c r="P159" s="260" t="n">
        <v>2013</v>
      </c>
      <c r="Q159" s="260" t="n">
        <v>2018</v>
      </c>
      <c r="R159" s="223" t="inlineStr">
        <is>
          <t>Penerbit Andi</t>
        </is>
      </c>
      <c r="S159" s="223" t="inlineStr">
        <is>
          <t>Andi Offset CV</t>
        </is>
      </c>
      <c r="T159" s="223" t="inlineStr">
        <is>
          <t>Lokal</t>
        </is>
      </c>
      <c r="U159" s="261" t="n">
        <v>138</v>
      </c>
      <c r="V159" s="86" t="inlineStr">
        <is>
          <t>pdf</t>
        </is>
      </c>
      <c r="W159" s="223" t="inlineStr">
        <is>
          <t>7.7 MB</t>
        </is>
      </c>
      <c r="X159" s="223" t="inlineStr">
        <is>
          <t>&lt;p&gt;Tema utama buku ini adalah &amp;rdquo;menghasilkan pemimpin baru&amp;rdquo;. Penulis mengembangkan 7 pertanyaan untuk membantu setiap pembaca mampu manjadi penghasil bagi pemimpin baru yang sukses. Tema utama dijabarkan dalam 7 bab, yaitu:&lt;br /&gt;
 1. Apakah Saya Mencintai Sesama?&lt;br /&gt;
 2. Apakah Saya Menghasilkan Pemimpin Baru?&lt;br /&gt;
 3. Dapatkah Saya Menemukan Calon Pemimpin?&lt;br /&gt;
 4. Maukah Saya Membangun Atmosfer Kepemimpinan?&lt;br /&gt;
 5. Bersediakah Saya Membagi Hidup?&lt;br /&gt;
 6. Apakah Saya Melatih Calon Pemimpin Baru?&lt;br /&gt;
 7. Apakah Saya Mengimpartasikan Visi &amp;amp; Menyediakan Tantangan Bagi Para Pemimpin Baru?&lt;/p&gt;</t>
        </is>
      </c>
      <c r="Y159" s="262" t="n">
        <v>38000</v>
      </c>
      <c r="Z159" s="226" t="n"/>
      <c r="AA159" s="241">
        <f>Y189*Z189</f>
        <v/>
      </c>
      <c r="AB159" s="237" t="inlineStr">
        <is>
          <t>abe91306-c86a-4301-bad1-18fe1edd44de</t>
        </is>
      </c>
    </row>
    <row r="160" ht="15" customHeight="1" s="283">
      <c r="A160" s="109" t="n">
        <v>181</v>
      </c>
      <c r="B160" s="222">
        <f>HYPERLINK("https://mocostore.moco.co.id/catalog/"&amp;AB190,"Klik Disini")</f>
        <v/>
      </c>
      <c r="C160" s="223" t="inlineStr">
        <is>
          <t>77 Ide Khotbah Aktual Dan Kontekstual</t>
        </is>
      </c>
      <c r="D160" s="223" t="n"/>
      <c r="E160" s="223" t="inlineStr">
        <is>
          <t>Max E. Sonith S,Th., MA.</t>
        </is>
      </c>
      <c r="F160" s="223" t="inlineStr">
        <is>
          <t>978-979-29-3649-0</t>
        </is>
      </c>
      <c r="G160" s="223" t="inlineStr">
        <is>
          <t>978-979-29-8165-0</t>
        </is>
      </c>
      <c r="H160" s="223" t="inlineStr">
        <is>
          <t>Agama Kristen</t>
        </is>
      </c>
      <c r="I160" s="258" t="inlineStr">
        <is>
          <t>Perguruan Tinggi</t>
        </is>
      </c>
      <c r="J160" s="186" t="inlineStr">
        <is>
          <t>009.16</t>
        </is>
      </c>
      <c r="K160" s="264" t="inlineStr">
        <is>
          <t>Tidak Tersedia</t>
        </is>
      </c>
      <c r="L160" s="264" t="n"/>
      <c r="M160" s="259" t="inlineStr">
        <is>
          <t>Tidak Tersedia</t>
        </is>
      </c>
      <c r="N160" s="223" t="inlineStr">
        <is>
          <t>Indonesia</t>
        </is>
      </c>
      <c r="O160" s="223" t="inlineStr">
        <is>
          <t>Tidak diketahui</t>
        </is>
      </c>
      <c r="P160" s="260" t="n">
        <v>2013</v>
      </c>
      <c r="Q160" s="260" t="n">
        <v>2018</v>
      </c>
      <c r="R160" s="223" t="inlineStr">
        <is>
          <t>Penerbit Andi</t>
        </is>
      </c>
      <c r="S160" s="223" t="inlineStr">
        <is>
          <t>Andi Offset CV</t>
        </is>
      </c>
      <c r="T160" s="223" t="inlineStr">
        <is>
          <t>Lokal</t>
        </is>
      </c>
      <c r="U160" s="261" t="n">
        <v>394</v>
      </c>
      <c r="V160" s="86" t="inlineStr">
        <is>
          <t>pdf</t>
        </is>
      </c>
      <c r="W160" s="223" t="inlineStr">
        <is>
          <t>6.8 MB</t>
        </is>
      </c>
      <c r="X160" s="223" t="inlineStr">
        <is>
          <t>&lt;p&gt;Tujuan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homiletika;&lt;/p&gt;</t>
        </is>
      </c>
      <c r="Y160" s="262" t="n">
        <v>101500</v>
      </c>
      <c r="Z160" s="226" t="n"/>
      <c r="AA160" s="241">
        <f>Y190*Z190</f>
        <v/>
      </c>
      <c r="AB160" s="237" t="inlineStr">
        <is>
          <t>ff71fd36-4aa3-416e-af6e-6e3f17460adb</t>
        </is>
      </c>
    </row>
    <row r="161" ht="15" customHeight="1" s="283">
      <c r="A161" s="109" t="n">
        <v>183</v>
      </c>
      <c r="B161" s="222">
        <f>HYPERLINK("https://mocostore.moco.co.id/catalog/"&amp;AB192,"Klik Disini")</f>
        <v/>
      </c>
      <c r="C161" s="223" t="inlineStr">
        <is>
          <t>Aku Harus Pulang</t>
        </is>
      </c>
      <c r="D161" s="223" t="n"/>
      <c r="E161" s="223" t="inlineStr">
        <is>
          <t>Sulung Erlangga</t>
        </is>
      </c>
      <c r="F161" s="223" t="inlineStr">
        <is>
          <t>978-979-29-2986-7</t>
        </is>
      </c>
      <c r="G161" s="223" t="inlineStr">
        <is>
          <t>978-979-29-8228-2</t>
        </is>
      </c>
      <c r="H161" s="223" t="inlineStr">
        <is>
          <t>Agama Kristen</t>
        </is>
      </c>
      <c r="I161" s="258" t="inlineStr">
        <is>
          <t>Perguruan Tinggi</t>
        </is>
      </c>
      <c r="J161" s="186" t="inlineStr">
        <is>
          <t>009.16</t>
        </is>
      </c>
      <c r="K161" s="264" t="inlineStr">
        <is>
          <t>Tidak Tersedia</t>
        </is>
      </c>
      <c r="L161" s="264" t="n"/>
      <c r="M161" s="259" t="inlineStr">
        <is>
          <t>Tidak Tersedia</t>
        </is>
      </c>
      <c r="N161" s="223" t="inlineStr">
        <is>
          <t>Indonesia</t>
        </is>
      </c>
      <c r="O161" s="223" t="inlineStr">
        <is>
          <t>Tidak diketahui</t>
        </is>
      </c>
      <c r="P161" s="260" t="n">
        <v>2013</v>
      </c>
      <c r="Q161" s="260" t="n">
        <v>2018</v>
      </c>
      <c r="R161" s="223" t="inlineStr">
        <is>
          <t>Penerbit Andi</t>
        </is>
      </c>
      <c r="S161" s="223" t="inlineStr">
        <is>
          <t>Andi Offset CV</t>
        </is>
      </c>
      <c r="T161" s="223" t="inlineStr">
        <is>
          <t>Lokal</t>
        </is>
      </c>
      <c r="U161" s="261" t="n">
        <v>106</v>
      </c>
      <c r="V161" s="86" t="inlineStr">
        <is>
          <t>pdf</t>
        </is>
      </c>
      <c r="W161" s="223" t="inlineStr">
        <is>
          <t>8.0 MB</t>
        </is>
      </c>
      <c r="X161" s="223" t="inlineStr">
        <is>
          <t>&lt;p&gt;ketika segala sesuatu tidak seperti harapan kita&lt;br /&gt;
 Segalanya terasa sempurna ketika Allah menjawab doa dan memberikan apa yang kita minta. Namun, segalanya terasa jungkir balik ketika Dia tiba-tiba mengambilnya kembali.&lt;br /&gt;
 ltulah yang dirasakan penulis buku ini dan istrinya. Memiliki bayi perempuan mungil adalah doa yang mereka mohonkan selama bertahun-tahun. Namun, hanya berselang sepuluh bulan sejak Gwenda, malaikat kecil itu, hadir di dunia, ia berpulang. Sulit diterima. Sulit dipercaya. Peristiwa itu memukul telak kehidupan mereka, juga iman mereka.&lt;br /&gt;
 Buku kesaksian ini mengajak kita menyelam ke pertanyaan sulit dalam kehidupan iman kita, akankah kita terus beriman dan percaya kepada Allah, Sang Pemberi Kehidupan, ketika Dia seolah &amp;quot;ingkar janji&amp;quot;?&lt;/p&gt;</t>
        </is>
      </c>
      <c r="Y161" s="262" t="n">
        <v>47000</v>
      </c>
      <c r="Z161" s="226" t="n"/>
      <c r="AA161" s="241">
        <f>Y192*Z192</f>
        <v/>
      </c>
      <c r="AB161" s="237" t="inlineStr">
        <is>
          <t>5bf420cc-957f-4e8b-be7a-ccefe21592f3</t>
        </is>
      </c>
    </row>
    <row r="162" ht="15" customHeight="1" s="283">
      <c r="A162" s="109" t="n">
        <v>184</v>
      </c>
      <c r="B162" s="222">
        <f>HYPERLINK("https://mocostore.moco.co.id/catalog/"&amp;AB193,"Klik Disini")</f>
        <v/>
      </c>
      <c r="C162" s="223" t="inlineStr">
        <is>
          <t>All About Vision</t>
        </is>
      </c>
      <c r="D162" s="223" t="n"/>
      <c r="E162" s="223" t="inlineStr">
        <is>
          <t>Nelson Adu, S. Mis.</t>
        </is>
      </c>
      <c r="F162" s="223" t="inlineStr">
        <is>
          <t>978-979-29-3657-5</t>
        </is>
      </c>
      <c r="G162" s="223" t="inlineStr">
        <is>
          <t>978-979-29-8297-8</t>
        </is>
      </c>
      <c r="H162" s="223" t="inlineStr">
        <is>
          <t>Agama Kristen</t>
        </is>
      </c>
      <c r="I162" s="258" t="inlineStr">
        <is>
          <t>Perguruan Tinggi</t>
        </is>
      </c>
      <c r="J162" s="186" t="inlineStr">
        <is>
          <t>009.16</t>
        </is>
      </c>
      <c r="K162" s="264" t="inlineStr">
        <is>
          <t>Tidak Tersedia</t>
        </is>
      </c>
      <c r="L162" s="264" t="n"/>
      <c r="M162" s="259" t="inlineStr">
        <is>
          <t>Tidak Tersedia</t>
        </is>
      </c>
      <c r="N162" s="263" t="inlineStr">
        <is>
          <t>Indonesia</t>
        </is>
      </c>
      <c r="O162" s="263" t="inlineStr">
        <is>
          <t>Tidak diketahui</t>
        </is>
      </c>
      <c r="P162" s="260" t="n">
        <v>2013</v>
      </c>
      <c r="Q162" s="260" t="n">
        <v>2018</v>
      </c>
      <c r="R162" s="223" t="inlineStr">
        <is>
          <t>Penerbit Andi</t>
        </is>
      </c>
      <c r="S162" s="223" t="inlineStr">
        <is>
          <t>Andi Offset CV</t>
        </is>
      </c>
      <c r="T162" s="223" t="inlineStr">
        <is>
          <t>Lokal</t>
        </is>
      </c>
      <c r="U162" s="261" t="n">
        <v>122</v>
      </c>
      <c r="V162" s="86" t="inlineStr">
        <is>
          <t>pdf</t>
        </is>
      </c>
      <c r="W162" s="223" t="inlineStr">
        <is>
          <t>7.5 MB</t>
        </is>
      </c>
      <c r="X162" s="223" t="inlineStr">
        <is>
          <t>&lt;p&gt;All About Vision adalah buku yang akan menuntun Anda ke pengertian yang mendalam tentang visi. Anda akan diarahkan untuk memahami visi dan menggunakannya sebagai pentuntun hidup untuk menggapai impian.&lt;br /&gt;
 Jika Anda ingin mengetahui cara mendapatkan visi yang sesuai dengan kehendak Tuhan, buku ini wajib Anda baca. Milikilah visi yang berasal dari Tuhan. Jadilah pemenang dalam setiap perlombaan hidup ini bersama dengan visi yang telah Anda hidupi. Tuhan Yesus memberkati.&lt;/p&gt;</t>
        </is>
      </c>
      <c r="Y162" s="262" t="n">
        <v>31500</v>
      </c>
      <c r="Z162" s="226" t="n"/>
      <c r="AA162" s="241">
        <f>Y193*Z193</f>
        <v/>
      </c>
      <c r="AB162" s="237" t="inlineStr">
        <is>
          <t>db05b46f-3f14-4b1f-a661-5cfa7be411f5</t>
        </is>
      </c>
    </row>
    <row r="163" ht="15" customHeight="1" s="283">
      <c r="A163" s="109" t="n">
        <v>186</v>
      </c>
      <c r="B163" s="222">
        <f>HYPERLINK("https://mocostore.moco.co.id/catalog/"&amp;AB195,"Klik Disini")</f>
        <v/>
      </c>
      <c r="C163" s="223" t="inlineStr">
        <is>
          <t>Anda &gt; Pemenang</t>
        </is>
      </c>
      <c r="D163" s="223" t="n"/>
      <c r="E163" s="223" t="inlineStr">
        <is>
          <t>Felix Wibowo</t>
        </is>
      </c>
      <c r="F163" s="223" t="inlineStr">
        <is>
          <t>978-979-29-3636-0</t>
        </is>
      </c>
      <c r="G163" s="223" t="inlineStr">
        <is>
          <t>978-979-29-8025-7</t>
        </is>
      </c>
      <c r="H163" s="223" t="inlineStr">
        <is>
          <t>Agama Kristen</t>
        </is>
      </c>
      <c r="I163" s="258" t="inlineStr">
        <is>
          <t>Perguruan Tinggi</t>
        </is>
      </c>
      <c r="J163" s="186" t="inlineStr">
        <is>
          <t>009.16</t>
        </is>
      </c>
      <c r="K163" s="264" t="inlineStr">
        <is>
          <t>Tidak Tersedia</t>
        </is>
      </c>
      <c r="L163" s="264" t="n"/>
      <c r="M163" s="259" t="inlineStr">
        <is>
          <t>Tidak Tersedia</t>
        </is>
      </c>
      <c r="N163" s="223" t="inlineStr">
        <is>
          <t>Indonesia</t>
        </is>
      </c>
      <c r="O163" s="223" t="inlineStr">
        <is>
          <t>Tidak diketahui</t>
        </is>
      </c>
      <c r="P163" s="260" t="n">
        <v>2013</v>
      </c>
      <c r="Q163" s="260" t="n">
        <v>2018</v>
      </c>
      <c r="R163" s="223" t="inlineStr">
        <is>
          <t>Penerbit Andi</t>
        </is>
      </c>
      <c r="S163" s="223" t="inlineStr">
        <is>
          <t>Andi Offset CV</t>
        </is>
      </c>
      <c r="T163" s="223" t="inlineStr">
        <is>
          <t>Lokal</t>
        </is>
      </c>
      <c r="U163" s="261" t="n">
        <v>122</v>
      </c>
      <c r="V163" s="86" t="inlineStr">
        <is>
          <t>pdf</t>
        </is>
      </c>
      <c r="W163" s="223" t="inlineStr">
        <is>
          <t>6.2 MB</t>
        </is>
      </c>
      <c r="X163" s="223" t="inlineStr">
        <is>
          <t>&lt;p&gt;Tema utama buku ini dijabarkan dalam 13 artikel, dengan judul-judul antara lain: Kesaksian Hidup Penulis; Menembus yang Mustahil, Yesus Sanggup, Prioritas Kita dengan Pekerjaan, Prioritas Kita dengan Keluarga, dll. Buku ini menginspirasi pembaca dengan kisah-kisah kemunculan pahlawan-pahlawan iman, yaitu anak-anak Tuhan yang melakukan perkara-perkara luar biasa pada zaman mereka.&lt;/p&gt;</t>
        </is>
      </c>
      <c r="Y163" s="262" t="n">
        <v>42000</v>
      </c>
      <c r="Z163" s="226" t="n"/>
      <c r="AA163" s="241">
        <f>Y195*Z195</f>
        <v/>
      </c>
      <c r="AB163" s="237" t="inlineStr">
        <is>
          <t>a24b958b-cd1e-4dfc-9ec6-be93450b763a</t>
        </is>
      </c>
    </row>
    <row r="164" ht="15" customHeight="1" s="283">
      <c r="A164" s="109" t="n">
        <v>187</v>
      </c>
      <c r="B164" s="222">
        <f>HYPERLINK("https://mocostore.moco.co.id/catalog/"&amp;AB196,"Klik Disini")</f>
        <v/>
      </c>
      <c r="C164" s="223" t="inlineStr">
        <is>
          <t>Seri Pemrograman PHP di Ubuntu: Membuat Sistem Informasi Kursus Berbasis Web</t>
        </is>
      </c>
      <c r="D164" s="223" t="n"/>
      <c r="E164" s="223" t="inlineStr">
        <is>
          <t>Khadafi Zubaidi</t>
        </is>
      </c>
      <c r="F164" s="223" t="inlineStr">
        <is>
          <t>978-979-29-5066-3</t>
        </is>
      </c>
      <c r="G164" s="223" t="inlineStr">
        <is>
          <t>978-979-29-8115-5</t>
        </is>
      </c>
      <c r="H164" s="223" t="inlineStr">
        <is>
          <t>Komputer &amp; Internet</t>
        </is>
      </c>
      <c r="I164" s="258" t="inlineStr">
        <is>
          <t>Perguruan Tinggi</t>
        </is>
      </c>
      <c r="J164" s="186" t="inlineStr">
        <is>
          <t>009.05</t>
        </is>
      </c>
      <c r="K164" s="223" t="n"/>
      <c r="L164" s="223" t="n"/>
      <c r="M164" s="259" t="n"/>
      <c r="N164" s="223" t="inlineStr">
        <is>
          <t>Indonesia</t>
        </is>
      </c>
      <c r="O164" s="223" t="inlineStr">
        <is>
          <t>Tidak diketahui</t>
        </is>
      </c>
      <c r="P164" s="260" t="n">
        <v>2015</v>
      </c>
      <c r="Q164" s="260" t="n">
        <v>2018</v>
      </c>
      <c r="R164" s="223" t="inlineStr">
        <is>
          <t>Penerbit Andi</t>
        </is>
      </c>
      <c r="S164" s="223" t="inlineStr">
        <is>
          <t>Andi Offset CV</t>
        </is>
      </c>
      <c r="T164" s="223" t="inlineStr">
        <is>
          <t>Lokal</t>
        </is>
      </c>
      <c r="U164" s="261" t="n">
        <v>192</v>
      </c>
      <c r="V164" s="86" t="inlineStr">
        <is>
          <t>pdf</t>
        </is>
      </c>
      <c r="W164" s="223" t="inlineStr">
        <is>
          <t>4.1 MB</t>
        </is>
      </c>
      <c r="X164" s="223" t="inlineStr">
        <is>
          <t>&lt;p&gt;Buku ini hadir sebagai salah satu solusi bagi para pembaca yang ingin mengetahui bagaimana pemrograman di sistem operasi berbasis Linux Ubuntu. Buku ini memberikan panduan langkah demi langkah bagi para pembaca yang saat ini masih baru menggunakan sistem operasi Linux Ubuntu. Pada buku ini pembaca disuguhkan materi tentang cara instalasi LAMPP, pengenalan framework CodeIgniter, pengenalan Bootstrap, pengenalan FPDF, dan bagaimana cara membuat Aplikasi sistem informasi kursus.&lt;/p&gt;
 &lt;p&gt;*Bonus pada buku fisik (CD, voucher, pembatas buku) tidak disertakan dalam buku digital (e-book)&lt;/p&gt;</t>
        </is>
      </c>
      <c r="Y164" s="262" t="n">
        <v>71000</v>
      </c>
      <c r="Z164" s="226" t="n"/>
      <c r="AA164" s="241">
        <f>Y196*Z196</f>
        <v/>
      </c>
      <c r="AB164" s="237" t="inlineStr">
        <is>
          <t>1fb03de5-5c75-401a-b5d4-26bcbad3f2d2</t>
        </is>
      </c>
    </row>
    <row r="165" ht="15" customHeight="1" s="283">
      <c r="A165" s="109" t="n">
        <v>188</v>
      </c>
      <c r="B165" s="222">
        <f>HYPERLINK("https://mocostore.moco.co.id/catalog/"&amp;AB197,"Klik Disini")</f>
        <v/>
      </c>
      <c r="C165" s="223" t="inlineStr">
        <is>
          <t>Ayo Belajar Alkitab</t>
        </is>
      </c>
      <c r="D165" s="223" t="n"/>
      <c r="E165" s="223" t="inlineStr">
        <is>
          <t>Yusup Kristianto</t>
        </is>
      </c>
      <c r="F165" s="223" t="inlineStr">
        <is>
          <t>978-979-29-3610-0</t>
        </is>
      </c>
      <c r="G165" s="223" t="inlineStr">
        <is>
          <t>978-979-29-8385-2</t>
        </is>
      </c>
      <c r="H165" s="223" t="inlineStr">
        <is>
          <t>Agama Kristen</t>
        </is>
      </c>
      <c r="I165" s="258" t="inlineStr">
        <is>
          <t>Perguruan Tinggi</t>
        </is>
      </c>
      <c r="J165" s="186" t="inlineStr">
        <is>
          <t>009.16</t>
        </is>
      </c>
      <c r="K165" s="264" t="inlineStr">
        <is>
          <t>Tidak Tersedia</t>
        </is>
      </c>
      <c r="L165" s="264" t="n"/>
      <c r="M165" s="259" t="inlineStr">
        <is>
          <t>Tidak Tersedia</t>
        </is>
      </c>
      <c r="N165" s="263" t="inlineStr">
        <is>
          <t>Indonesia</t>
        </is>
      </c>
      <c r="O165" s="263" t="inlineStr">
        <is>
          <t>Tidak diketahui</t>
        </is>
      </c>
      <c r="P165" s="260" t="n">
        <v>2013</v>
      </c>
      <c r="Q165" s="260" t="n">
        <v>2018</v>
      </c>
      <c r="R165" s="223" t="inlineStr">
        <is>
          <t>Penerbit Andi</t>
        </is>
      </c>
      <c r="S165" s="223" t="inlineStr">
        <is>
          <t>Andi Offset CV</t>
        </is>
      </c>
      <c r="T165" s="223" t="inlineStr">
        <is>
          <t>Lokal</t>
        </is>
      </c>
      <c r="U165" s="261" t="n">
        <v>82</v>
      </c>
      <c r="V165" s="86" t="inlineStr">
        <is>
          <t>pdf</t>
        </is>
      </c>
      <c r="W165" s="223" t="inlineStr">
        <is>
          <t>13.4 MB</t>
        </is>
      </c>
      <c r="X165" s="223" t="inlineStr">
        <is>
          <t>&lt;p&gt;Buku ini bercerita tentang kejadian baik, buruk, dan dahsyat dalam Alkitab. Kisah-kisah yang diceritakan adalah kisah nyata sesuai Alkitab. Tujuannya adalah supaya kita mengerti akan kasih Allah yang sangat luar biasa bagi kita dan dunia ini.&lt;br /&gt;
 Buku ini tidak bercerita secara lengkap, tetapi menarik dan sangat sederhana; dapat digunakan sebagai bahan bercerita kepada anak dan bahan bacaan untuk anak yang lebih dewasa.&lt;/p&gt;</t>
        </is>
      </c>
      <c r="Y165" s="262" t="n">
        <v>52000</v>
      </c>
      <c r="Z165" s="226" t="n"/>
      <c r="AA165" s="241">
        <f>Y197*Z197</f>
        <v/>
      </c>
      <c r="AB165" s="237" t="inlineStr">
        <is>
          <t>12b9d957-163d-4d35-abbe-073bedc88d9d</t>
        </is>
      </c>
    </row>
    <row r="166" ht="15" customHeight="1" s="283">
      <c r="A166" s="109" t="n">
        <v>190</v>
      </c>
      <c r="B166" s="222">
        <f>HYPERLINK("https://mocostore.moco.co.id/catalog/"&amp;AB199,"Klik Disini")</f>
        <v/>
      </c>
      <c r="C166" s="223" t="inlineStr">
        <is>
          <t>Nyamuk Pergi Tanpa Racun! â€“ Buku Pintar Mengusir Nyamuk dengan Aroma Alam</t>
        </is>
      </c>
      <c r="D166" s="223" t="n"/>
      <c r="E166" s="223" t="inlineStr">
        <is>
          <t>Koensoemardiyah &amp; Ag. Budi Indiarto</t>
        </is>
      </c>
      <c r="F166" s="223" t="inlineStr">
        <is>
          <t>978-979-29-4779-3</t>
        </is>
      </c>
      <c r="G166" s="223" t="inlineStr">
        <is>
          <t>978-979-29-8118-6</t>
        </is>
      </c>
      <c r="H166" s="223" t="inlineStr">
        <is>
          <t>Pertanian</t>
        </is>
      </c>
      <c r="I166" s="258" t="inlineStr">
        <is>
          <t>Perguruan Tinggi</t>
        </is>
      </c>
      <c r="J166" s="186" t="inlineStr">
        <is>
          <t>009.06</t>
        </is>
      </c>
      <c r="K166" s="264" t="n"/>
      <c r="L166" s="264" t="n"/>
      <c r="M166" s="259" t="n"/>
      <c r="N166" s="223" t="inlineStr">
        <is>
          <t>Indonesia</t>
        </is>
      </c>
      <c r="O166" s="223" t="inlineStr">
        <is>
          <t>Tidak diketahui</t>
        </is>
      </c>
      <c r="P166" s="260" t="n">
        <v>2015</v>
      </c>
      <c r="Q166" s="260" t="n">
        <v>2018</v>
      </c>
      <c r="R166" s="223" t="inlineStr">
        <is>
          <t>Lily Publisher</t>
        </is>
      </c>
      <c r="S166" s="223" t="inlineStr">
        <is>
          <t>Andi Offset CV</t>
        </is>
      </c>
      <c r="T166" s="223" t="inlineStr">
        <is>
          <t>Lokal</t>
        </is>
      </c>
      <c r="U166" s="261" t="n">
        <v>68</v>
      </c>
      <c r="V166" s="86" t="inlineStr">
        <is>
          <t>pdf</t>
        </is>
      </c>
      <c r="W166" s="223" t="inlineStr">
        <is>
          <t>8.4 MB</t>
        </is>
      </c>
      <c r="X166" s="223" t="inlineStr">
        <is>
          <t>&lt;p&gt;Nyamuk selalu menjadi gangguan. Selain membawa beberapa penyakit, dengung suara nyamuk dan rasa gatal pada kulit bekas gigitannya merupakan gangguan yang menyebalkan. Bila nyamuk masuk ke dalam rumah, biasanya diusir dengan &amp;lsquo;obat nyamuk&amp;rsquo;, yang untuk beberapa waktu nampak berhasil. Tetapi, &amp;lsquo;obat nyamuk&amp;rsquo; tersebut tidak semua orang menyukainya, karena ketakutan kandungan kimianya yang bisa menjadi racun, dan ada juga yang tidak tahan dengan baunya. Dalam beberapa kasus bahkan sampai menyebabkan sesak napas. Timbul pertanyaan, kenapa tidak menggunakan bahan alam yang pastinya lebih aman? Melalui buku ini, penulis menyajikan beberapa bahan alam yang dapat digunakan sebagai pengusir nyamuk. Selain itu juga dipaparkan bagaimana cara pembuatan dan penggunaan &amp;lsquo;obat nyamuk&amp;rsquo; dengan bahan dari alam tersebut. Sehingga nyamuk pun bisa &amp;lsquo;ngabur&amp;rsquo; tanpa racun....&lt;/p&gt;</t>
        </is>
      </c>
      <c r="Y166" s="262" t="n">
        <v>47000</v>
      </c>
      <c r="Z166" s="226" t="n"/>
      <c r="AA166" s="241">
        <f>Y199*Z199</f>
        <v/>
      </c>
      <c r="AB166" s="237" t="inlineStr">
        <is>
          <t>ecb0cd50-0640-4b9a-804a-ab4684f8f2e6</t>
        </is>
      </c>
    </row>
    <row r="167" ht="15" customHeight="1" s="283">
      <c r="A167" s="109" t="n">
        <v>191</v>
      </c>
      <c r="B167" s="222">
        <f>HYPERLINK("https://mocostore.moco.co.id/catalog/"&amp;AB200,"Klik Disini")</f>
        <v/>
      </c>
      <c r="C167" s="223" t="inlineStr">
        <is>
          <t>Character Building For Kids</t>
        </is>
      </c>
      <c r="D167" s="223" t="n"/>
      <c r="E167" s="223" t="inlineStr">
        <is>
          <t>Igrea Siswanto</t>
        </is>
      </c>
      <c r="F167" s="223" t="inlineStr">
        <is>
          <t>978-979-29-3609-4</t>
        </is>
      </c>
      <c r="G167" s="223" t="inlineStr">
        <is>
          <t>978-979-29-8059-2</t>
        </is>
      </c>
      <c r="H167" s="223" t="inlineStr">
        <is>
          <t>Agama Kristen</t>
        </is>
      </c>
      <c r="I167" s="258" t="inlineStr">
        <is>
          <t>Perguruan Tinggi</t>
        </is>
      </c>
      <c r="J167" s="186" t="inlineStr">
        <is>
          <t>009.16</t>
        </is>
      </c>
      <c r="K167" s="264" t="inlineStr">
        <is>
          <t>Tidak Tersedia</t>
        </is>
      </c>
      <c r="L167" s="264" t="n"/>
      <c r="M167" s="259" t="inlineStr">
        <is>
          <t>Tidak Tersedia</t>
        </is>
      </c>
      <c r="N167" s="223" t="inlineStr">
        <is>
          <t>Indonesia</t>
        </is>
      </c>
      <c r="O167" s="223" t="inlineStr">
        <is>
          <t>Tidak diketahui</t>
        </is>
      </c>
      <c r="P167" s="260" t="n">
        <v>2013</v>
      </c>
      <c r="Q167" s="260" t="n">
        <v>2018</v>
      </c>
      <c r="R167" s="223" t="inlineStr">
        <is>
          <t>Penerbit Andi</t>
        </is>
      </c>
      <c r="S167" s="223" t="inlineStr">
        <is>
          <t>Andi Offset CV</t>
        </is>
      </c>
      <c r="T167" s="223" t="inlineStr">
        <is>
          <t>Lokal</t>
        </is>
      </c>
      <c r="U167" s="261" t="n">
        <v>106</v>
      </c>
      <c r="V167" s="86" t="inlineStr">
        <is>
          <t>pdf</t>
        </is>
      </c>
      <c r="W167" s="223" t="inlineStr">
        <is>
          <t>20.5 MB</t>
        </is>
      </c>
      <c r="X167" s="223" t="inlineStr">
        <is>
          <t>&lt;p&gt;Buku ini berisi cara-cara kreatif bagi orangtua dan guru pendamping untuk membangun karakter positif anak sejak dini. Karakter-karakter itu antara lain: penuh perhatian, murah hati, sabar, bertanggung jawab, jujur, mengampuni, berterima kasih, taat, cinta Tuhan dan ciptaan-Nya.&lt;br /&gt;
 Buku ini dapat dibaca baik oleh anak maupun orangtua. Bagian pertama buku ini dapat dibaca oleh anak-anak, dengan gambar-gambar berwarna yang menarik sehingga anak-anak tidak akan bosan. Sementara bagian kedua ditujukan bagi orangtua, berisi panduan dalam mengajar dan menumbuhkan karakter anak.&lt;/p&gt;</t>
        </is>
      </c>
      <c r="Y167" s="262" t="n">
        <v>44500</v>
      </c>
      <c r="Z167" s="226" t="n"/>
      <c r="AA167" s="241">
        <f>Y200*Z200</f>
        <v/>
      </c>
      <c r="AB167" s="237" t="inlineStr">
        <is>
          <t>0a53def1-6bb0-4b3b-b901-ddae6aef03ef</t>
        </is>
      </c>
    </row>
    <row r="168" ht="15" customHeight="1" s="283">
      <c r="A168" s="109" t="n">
        <v>192</v>
      </c>
      <c r="B168" s="222">
        <f>HYPERLINK("https://mocostore.moco.co.id/catalog/"&amp;AB201,"Klik Disini")</f>
        <v/>
      </c>
      <c r="C168" s="223" t="inlineStr">
        <is>
          <t>Church Growth Through Cell Group</t>
        </is>
      </c>
      <c r="D168" s="223" t="n"/>
      <c r="E168" s="223" t="inlineStr">
        <is>
          <t>Tony Tedjo, M.Th.</t>
        </is>
      </c>
      <c r="F168" s="223" t="inlineStr">
        <is>
          <t>978-979-29-3694-0</t>
        </is>
      </c>
      <c r="G168" s="223" t="inlineStr">
        <is>
          <t>978-979-29-8242-8</t>
        </is>
      </c>
      <c r="H168" s="223" t="inlineStr">
        <is>
          <t>Agama Kristen</t>
        </is>
      </c>
      <c r="I168" s="258" t="inlineStr">
        <is>
          <t>Perguruan Tinggi</t>
        </is>
      </c>
      <c r="J168" s="186" t="inlineStr">
        <is>
          <t>009.16</t>
        </is>
      </c>
      <c r="K168" s="264" t="inlineStr">
        <is>
          <t>Tidak Tersedia</t>
        </is>
      </c>
      <c r="L168" s="264" t="n"/>
      <c r="M168" s="259" t="inlineStr">
        <is>
          <t>Tidak Tersedia</t>
        </is>
      </c>
      <c r="N168" s="223" t="inlineStr">
        <is>
          <t>Indonesia</t>
        </is>
      </c>
      <c r="O168" s="223" t="inlineStr">
        <is>
          <t>Tidak diketahui</t>
        </is>
      </c>
      <c r="P168" s="260" t="n">
        <v>2014</v>
      </c>
      <c r="Q168" s="260" t="n">
        <v>2018</v>
      </c>
      <c r="R168" s="223" t="inlineStr">
        <is>
          <t>Penerbit Andi</t>
        </is>
      </c>
      <c r="S168" s="223" t="inlineStr">
        <is>
          <t>Andi Offset CV</t>
        </is>
      </c>
      <c r="T168" s="223" t="inlineStr">
        <is>
          <t>Lokal</t>
        </is>
      </c>
      <c r="U168" s="261" t="n">
        <v>106</v>
      </c>
      <c r="V168" s="86" t="inlineStr">
        <is>
          <t>pdf</t>
        </is>
      </c>
      <c r="W168" s="223" t="inlineStr">
        <is>
          <t>7.4 MB</t>
        </is>
      </c>
      <c r="X168" s="223" t="inlineStr">
        <is>
          <t>&lt;p&gt;Bagaimanapun, perkembangan gereja tidak bisa dilepaskan dari seorang pemimpin dan strategi yang diterapkan. Buku ini hadir untuk menjawab kebutuhan dan kerinduan gereja-gereja yag ingin mengalami perkembangan/pertumbuhan. Dengan adanya kelompok sel, maka dijamin gereja akan bertumbuh. Memang, ada gereja-gereja yang tidak menggunakan istilah kelompok sel (misalnya: Gereja Bethany Nginden Surabaya: Family Altar; GBI ROCK: Komunitas Mesianik, dll), namun prinsipnya tidak berbeda yaitu dimulai dari kelompok kecil. Intinya juga tidak berbeda, yaitu pujian penyembahan kepada Tuhan, Sharing firman Tuhan, saling mendoakan dan pemberitaan kabar baik kepada lingkungan.&lt;br /&gt;
 Selain memaparkan cikal bakal kelompok sel dari Kisah Para Rasul 2:42-47 dan hierarki kepemimpinan dari PL, ada beberapa nama di luar Alkitab yang dimuat, seperti: Rihard Hutcheson, David Womack, Ron Jones dan Jim Stevens, Joel Comiskey, James Carter, Max Weber, Judi Hamlin yang akan menjelaskan mengenai berbagai gaya kepemimpinan masa kini. Keberhasilan dan kegagalan pemimpin sangat berperan terhadap keberhasilan dan kegagalan gereja.&lt;/p&gt;</t>
        </is>
      </c>
      <c r="Y168" s="262" t="n">
        <v>32500</v>
      </c>
      <c r="Z168" s="226" t="n"/>
      <c r="AA168" s="241">
        <f>Y201*Z201</f>
        <v/>
      </c>
      <c r="AB168" s="237" t="inlineStr">
        <is>
          <t>131014a6-cb29-4b48-8e42-2ad86eca277b</t>
        </is>
      </c>
    </row>
    <row r="169" ht="15" customHeight="1" s="283">
      <c r="A169" s="109" t="n">
        <v>193</v>
      </c>
      <c r="B169" s="222">
        <f>HYPERLINK("https://mocostore.moco.co.id/catalog/"&amp;AB202,"Klik Disini")</f>
        <v/>
      </c>
      <c r="C169" s="223" t="inlineStr">
        <is>
          <t>Coffee Time For Your Soul</t>
        </is>
      </c>
      <c r="D169" s="223" t="n"/>
      <c r="E169" s="223" t="inlineStr">
        <is>
          <t>Jonar Situmorang</t>
        </is>
      </c>
      <c r="F169" s="223" t="inlineStr">
        <is>
          <t>978-979-29-3678-0</t>
        </is>
      </c>
      <c r="G169" s="223" t="inlineStr">
        <is>
          <t>978-979-29-8099-8</t>
        </is>
      </c>
      <c r="H169" s="223" t="inlineStr">
        <is>
          <t>Agama Kristen</t>
        </is>
      </c>
      <c r="I169" s="258" t="inlineStr">
        <is>
          <t>Perguruan Tinggi</t>
        </is>
      </c>
      <c r="J169" s="186" t="inlineStr">
        <is>
          <t>009.16</t>
        </is>
      </c>
      <c r="K169" s="264" t="inlineStr">
        <is>
          <t>Tidak Tersedia</t>
        </is>
      </c>
      <c r="L169" s="264" t="n"/>
      <c r="M169" s="259" t="inlineStr">
        <is>
          <t>Tidak Tersedia</t>
        </is>
      </c>
      <c r="N169" s="223" t="inlineStr">
        <is>
          <t>Indonesia</t>
        </is>
      </c>
      <c r="O169" s="223" t="inlineStr">
        <is>
          <t>Tidak diketahui</t>
        </is>
      </c>
      <c r="P169" s="260" t="n">
        <v>2013</v>
      </c>
      <c r="Q169" s="260" t="n">
        <v>2018</v>
      </c>
      <c r="R169" s="223" t="inlineStr">
        <is>
          <t>Penerbit Andi</t>
        </is>
      </c>
      <c r="S169" s="223" t="inlineStr">
        <is>
          <t>Andi Offset CV</t>
        </is>
      </c>
      <c r="T169" s="223" t="inlineStr">
        <is>
          <t>Lokal</t>
        </is>
      </c>
      <c r="U169" s="261" t="n">
        <v>250</v>
      </c>
      <c r="V169" s="86" t="inlineStr">
        <is>
          <t>pdf</t>
        </is>
      </c>
      <c r="W169" s="223" t="inlineStr">
        <is>
          <t>9.3 MB</t>
        </is>
      </c>
      <c r="X169" s="223" t="inlineStr">
        <is>
          <t>&lt;p&gt;Bercerita dapat menjadi sarana untuk menyampaikan pesan moral yang berharga kepada orang lain. Bahkan Tuhan Yesus pun sering menggunakan cerita atau perumpamaan dalam menyampaikan ajaran-Nya. Siapa pun pasti suka mendengar cerita; apalagi cerita yang memberi inspirasi dan memotivasi. Kisah-kisah dalam buku ini bersifat santai sehingga Anda tidak perlu mengernyitkan kening ketika membacanya. Anda dapat menikmatinya dengan santai sekaligus mendapat pengajaran yang berharga untuk menjalani kehidupan. Kisah-kisah dalam buku ini berasal dari pengalaman sehari-hari penulis dan tokoh terkenal. Jika kita renungkan kembali, setiap kisah memiliki manfaat berharga bagi kehidupan kita. Kisah dalam buku ini dapat Anda pakai sebagai bahan ilustrasi dalam berkhotbah atau berpidato, juga untuk mengisi waktu senggang dengan produktif. Buku ini dapat digunakan oleh siapa saja. Anda dapat memulai membaca dari bagian mana saja yang Anda sukai karena dari setiap pesan yang disampaikan dapat berbeda. Selamat membaca dan mendapatkan inspirasi untuk kehidupan Anda.&lt;/p&gt;</t>
        </is>
      </c>
      <c r="Y169" s="262" t="n">
        <v>52000</v>
      </c>
      <c r="Z169" s="226" t="n"/>
      <c r="AA169" s="241">
        <f>Y202*Z202</f>
        <v/>
      </c>
      <c r="AB169" s="237" t="inlineStr">
        <is>
          <t>5a2e4a5d-3f8f-4779-b649-26f3d6215dec</t>
        </is>
      </c>
    </row>
    <row r="170" ht="15" customHeight="1" s="283">
      <c r="A170" s="109" t="n">
        <v>195</v>
      </c>
      <c r="B170" s="222">
        <f>HYPERLINK("https://mocostore.moco.co.id/catalog/"&amp;AB204,"Klik Disini")</f>
        <v/>
      </c>
      <c r="C170" s="223" t="inlineStr">
        <is>
          <t>Empowering Faith</t>
        </is>
      </c>
      <c r="D170" s="223" t="n"/>
      <c r="E170" s="223" t="inlineStr">
        <is>
          <t>Ellia Paul ang</t>
        </is>
      </c>
      <c r="F170" s="223" t="inlineStr">
        <is>
          <t>978-979-29-3643-8</t>
        </is>
      </c>
      <c r="G170" s="223" t="inlineStr">
        <is>
          <t>978-979-29-8009-7</t>
        </is>
      </c>
      <c r="H170" s="223" t="inlineStr">
        <is>
          <t>Agama Kristen</t>
        </is>
      </c>
      <c r="I170" s="258" t="inlineStr">
        <is>
          <t>Perguruan Tinggi</t>
        </is>
      </c>
      <c r="J170" s="186" t="inlineStr">
        <is>
          <t>009.16</t>
        </is>
      </c>
      <c r="K170" s="264" t="inlineStr">
        <is>
          <t>Tidak Tersedia</t>
        </is>
      </c>
      <c r="L170" s="264" t="n"/>
      <c r="M170" s="259" t="inlineStr">
        <is>
          <t>Tidak Tersedia</t>
        </is>
      </c>
      <c r="N170" s="223" t="inlineStr">
        <is>
          <t>Indonesia</t>
        </is>
      </c>
      <c r="O170" s="223" t="inlineStr">
        <is>
          <t>Tidak diketahui</t>
        </is>
      </c>
      <c r="P170" s="260" t="n">
        <v>2013</v>
      </c>
      <c r="Q170" s="260" t="n">
        <v>2018</v>
      </c>
      <c r="R170" s="223" t="inlineStr">
        <is>
          <t>Penerbit Andi</t>
        </is>
      </c>
      <c r="S170" s="223" t="inlineStr">
        <is>
          <t>Andi Offset CV</t>
        </is>
      </c>
      <c r="T170" s="223" t="inlineStr">
        <is>
          <t>Lokal</t>
        </is>
      </c>
      <c r="U170" s="261" t="n">
        <v>146</v>
      </c>
      <c r="V170" s="86" t="inlineStr">
        <is>
          <t>pdf</t>
        </is>
      </c>
      <c r="W170" s="223" t="inlineStr">
        <is>
          <t>8.8 MB</t>
        </is>
      </c>
      <c r="X170" s="223" t="inlineStr">
        <is>
          <t>&lt;p&gt;Buku ini membantu orang-orang yang sedang mengalami kelemahan dalam iman dan cenderung mudah terseret arus dunia, yang tidak percaya bahwa Tuhan senantiasa menyertainya. Melalui penguatan iman yang dibagikan penulis, pembaca yang sedang lemah iman diharapkan dapat tetap berdiri dengan teguh dan hanya berserah kepada Tuhan, bahkan ketika masalah yang mereka hadapi semakin berat. Mereka akan didorong untuk lebih memperkuat imannya dan menghancurkan tembok kebebalan dalam dirinya.&lt;/p&gt;</t>
        </is>
      </c>
      <c r="Y170" s="262" t="n">
        <v>47000</v>
      </c>
      <c r="Z170" s="226" t="n"/>
      <c r="AA170" s="241">
        <f>Y204*Z204</f>
        <v/>
      </c>
      <c r="AB170" s="237" t="inlineStr">
        <is>
          <t>db11297e-ed85-459a-80f0-95716f6d8f2c</t>
        </is>
      </c>
    </row>
    <row r="171" ht="15" customHeight="1" s="283">
      <c r="A171" s="109" t="n">
        <v>196</v>
      </c>
      <c r="B171" s="222">
        <f>HYPERLINK("https://mocostore.moco.co.id/catalog/"&amp;AB205,"Klik Disini")</f>
        <v/>
      </c>
      <c r="C171" s="223" t="inlineStr">
        <is>
          <t>e-Hope</t>
        </is>
      </c>
      <c r="D171" s="223" t="n"/>
      <c r="E171" s="223" t="inlineStr">
        <is>
          <t>Ellia Paul ang</t>
        </is>
      </c>
      <c r="F171" s="223" t="inlineStr">
        <is>
          <t>978-979-29-3656-8</t>
        </is>
      </c>
      <c r="G171" s="223" t="inlineStr">
        <is>
          <t>978-979-29-8010-3</t>
        </is>
      </c>
      <c r="H171" s="223" t="inlineStr">
        <is>
          <t>Agama Kristen</t>
        </is>
      </c>
      <c r="I171" s="258" t="inlineStr">
        <is>
          <t>Perguruan Tinggi</t>
        </is>
      </c>
      <c r="J171" s="186" t="inlineStr">
        <is>
          <t>009.16</t>
        </is>
      </c>
      <c r="K171" s="264" t="inlineStr">
        <is>
          <t>Tidak Tersedia</t>
        </is>
      </c>
      <c r="L171" s="264" t="n"/>
      <c r="M171" s="259" t="inlineStr">
        <is>
          <t>Tidak Tersedia</t>
        </is>
      </c>
      <c r="N171" s="223" t="inlineStr">
        <is>
          <t>Indonesia</t>
        </is>
      </c>
      <c r="O171" s="223" t="inlineStr">
        <is>
          <t>Tidak diketahui</t>
        </is>
      </c>
      <c r="P171" s="260" t="n">
        <v>2013</v>
      </c>
      <c r="Q171" s="260" t="n">
        <v>2018</v>
      </c>
      <c r="R171" s="223" t="inlineStr">
        <is>
          <t>Penerbit Andi</t>
        </is>
      </c>
      <c r="S171" s="223" t="inlineStr">
        <is>
          <t>Andi Offset CV</t>
        </is>
      </c>
      <c r="T171" s="223" t="inlineStr">
        <is>
          <t>Lokal</t>
        </is>
      </c>
      <c r="U171" s="261" t="n">
        <v>170</v>
      </c>
      <c r="V171" s="86" t="inlineStr">
        <is>
          <t>pdf</t>
        </is>
      </c>
      <c r="W171" s="223" t="inlineStr">
        <is>
          <t>8.4 MB</t>
        </is>
      </c>
      <c r="X171" s="223" t="inlineStr">
        <is>
          <t>&lt;p&gt;e-Hope merupakan buku kelanjutn e-Love (emotional Love) yang merupakan buku-buku yang membahas iman, pengharapan, dan kasih. Buku ini membahas berbagai hal tentang pengharapan mulai dari dasar pengharapan, kemajuan sebuah harapan, perubahan karena kekuatan harapan, harapkan hal yang besar, mengatasi keputusasaan ketika berharap, pemulihan dari Tuhan, dan akhirnya kita dapat menjadi pemenang.&lt;/p&gt;</t>
        </is>
      </c>
      <c r="Y171" s="262" t="n">
        <v>55000</v>
      </c>
      <c r="Z171" s="226" t="n"/>
      <c r="AA171" s="241">
        <f>Y205*Z205</f>
        <v/>
      </c>
      <c r="AB171" s="237" t="inlineStr">
        <is>
          <t>3c382c7f-0862-4628-b1b3-33729091ee6a</t>
        </is>
      </c>
    </row>
    <row r="172" ht="15" customHeight="1" s="283">
      <c r="A172" s="109" t="n">
        <v>197</v>
      </c>
      <c r="B172" s="222">
        <f>HYPERLINK("https://mocostore.moco.co.id/catalog/"&amp;AB206,"Klik Disini")</f>
        <v/>
      </c>
      <c r="C172" s="223" t="inlineStr">
        <is>
          <t>Enjoying 4 Seasons of Life</t>
        </is>
      </c>
      <c r="D172" s="223" t="n"/>
      <c r="E172" s="223" t="inlineStr">
        <is>
          <t>Pdt. Obaja Tanto Setiawan</t>
        </is>
      </c>
      <c r="F172" s="223" t="inlineStr">
        <is>
          <t>978-979-29-3687-2</t>
        </is>
      </c>
      <c r="G172" s="223" t="inlineStr">
        <is>
          <t>978-979-29-8307-4</t>
        </is>
      </c>
      <c r="H172" s="223" t="inlineStr">
        <is>
          <t>Agama Kristen</t>
        </is>
      </c>
      <c r="I172" s="258" t="inlineStr">
        <is>
          <t>Perguruan Tinggi</t>
        </is>
      </c>
      <c r="J172" s="186" t="inlineStr">
        <is>
          <t>009.16</t>
        </is>
      </c>
      <c r="K172" s="264" t="inlineStr">
        <is>
          <t>Tidak Tersedia</t>
        </is>
      </c>
      <c r="L172" s="264" t="n"/>
      <c r="M172" s="259" t="inlineStr">
        <is>
          <t>Tidak Tersedia</t>
        </is>
      </c>
      <c r="N172" s="223" t="inlineStr">
        <is>
          <t>Indonesia</t>
        </is>
      </c>
      <c r="O172" s="223" t="inlineStr">
        <is>
          <t>Tidak diketahui</t>
        </is>
      </c>
      <c r="P172" s="260" t="n">
        <v>2013</v>
      </c>
      <c r="Q172" s="260" t="n">
        <v>2018</v>
      </c>
      <c r="R172" s="223" t="inlineStr">
        <is>
          <t>Penerbit Andi</t>
        </is>
      </c>
      <c r="S172" s="223" t="inlineStr">
        <is>
          <t>Andi Offset CV</t>
        </is>
      </c>
      <c r="T172" s="223" t="inlineStr">
        <is>
          <t>Lokal</t>
        </is>
      </c>
      <c r="U172" s="261" t="n">
        <v>98</v>
      </c>
      <c r="V172" s="86" t="inlineStr">
        <is>
          <t>pdf</t>
        </is>
      </c>
      <c r="W172" s="223" t="inlineStr">
        <is>
          <t>8.3 MB</t>
        </is>
      </c>
      <c r="X172" s="223" t="inlineStr">
        <is>
          <t>&lt;p&gt;Buku ini tentang memahami musim kehidupan. Buku ini akan membantu Anda memahami berbagai musim yang datang silih berganti dalam hidup Anda, yang masing-masing memiliki sifatnya sendiri. Anda perlu membekali diri untuk dapat bertahan dalam setiap musim kehidupan tersebut. Anda bisa memilih untuk menjadi seperti Gehazi dan Esau yang tidak tahu musim dalam hidupnya, atau menjadi seperti Yusuf dan Kaleb yang mampu bertahan dalam musim kehidupan mereka?&lt;br /&gt;
 Pdt. Obaja Tanto Setiawan akan memandu Anda untuk mengerti setiap musim dalam kehidupan Anda, cara Anda bersikap, dan hasil yang akan Anda petik kelak.&lt;br /&gt;
 Bertahanlah dalam musim kehidupan Anda, karena itulah yang Tuhan kehendaki agar Anda memperoleh berkat-Nya yang berlimpah-limpah.&lt;/p&gt;</t>
        </is>
      </c>
      <c r="Y172" s="262" t="n">
        <v>44500</v>
      </c>
      <c r="Z172" s="226" t="n"/>
      <c r="AA172" s="241">
        <f>Y206*Z206</f>
        <v/>
      </c>
      <c r="AB172" s="237" t="inlineStr">
        <is>
          <t>50e07742-7cd9-423b-b0d7-3a814a82fc3d</t>
        </is>
      </c>
    </row>
    <row r="173" ht="15" customHeight="1" s="283">
      <c r="A173" s="109" t="n">
        <v>198</v>
      </c>
      <c r="B173" s="222">
        <f>HYPERLINK("https://mocostore.moco.co.id/catalog/"&amp;AB207,"Klik Disini")</f>
        <v/>
      </c>
      <c r="C173" s="223" t="inlineStr">
        <is>
          <t>Focus On Your High Calling</t>
        </is>
      </c>
      <c r="D173" s="223" t="n"/>
      <c r="E173" s="223" t="inlineStr">
        <is>
          <t>Lidanial</t>
        </is>
      </c>
      <c r="F173" s="223" t="inlineStr">
        <is>
          <t>978-979-29-3673-5</t>
        </is>
      </c>
      <c r="G173" s="223" t="inlineStr">
        <is>
          <t>978-979-29-8126-1</t>
        </is>
      </c>
      <c r="H173" s="223" t="inlineStr">
        <is>
          <t>Agama Kristen</t>
        </is>
      </c>
      <c r="I173" s="258" t="inlineStr">
        <is>
          <t>Perguruan Tinggi</t>
        </is>
      </c>
      <c r="J173" s="186" t="inlineStr">
        <is>
          <t>009.16</t>
        </is>
      </c>
      <c r="K173" s="264" t="inlineStr">
        <is>
          <t>Tidak Tersedia</t>
        </is>
      </c>
      <c r="L173" s="264" t="n"/>
      <c r="M173" s="259" t="inlineStr">
        <is>
          <t>Tidak Tersedia</t>
        </is>
      </c>
      <c r="N173" s="223" t="inlineStr">
        <is>
          <t>Indonesia</t>
        </is>
      </c>
      <c r="O173" s="223" t="inlineStr">
        <is>
          <t>Tidak diketahui</t>
        </is>
      </c>
      <c r="P173" s="260" t="n">
        <v>2013</v>
      </c>
      <c r="Q173" s="260" t="n">
        <v>2018</v>
      </c>
      <c r="R173" s="223" t="inlineStr">
        <is>
          <t>Penerbit Andi</t>
        </is>
      </c>
      <c r="S173" s="223" t="inlineStr">
        <is>
          <t>Andi Offset CV</t>
        </is>
      </c>
      <c r="T173" s="223" t="inlineStr">
        <is>
          <t>Lokal</t>
        </is>
      </c>
      <c r="U173" s="261" t="n">
        <v>122</v>
      </c>
      <c r="V173" s="86" t="inlineStr">
        <is>
          <t>pdf</t>
        </is>
      </c>
      <c r="W173" s="223" t="inlineStr">
        <is>
          <t>7.2 MB</t>
        </is>
      </c>
      <c r="X173" s="223" t="inlineStr">
        <is>
          <t>&lt;p&gt;Naskah/buku karya Lidanial ini bertema utama &amp;ldquo;panggilan menjadi pelayan Tuhan&amp;rdquo;, yang dibahas dalam sepuluh bab, yaitu:&lt;br /&gt;
 Bab 1: Standar Kelayakan atau Standar Anugerah.&lt;br /&gt;
 Bab 2: Menjaga Fokus Panggilan&lt;br /&gt;
 Bab 3: Beranikah Ulurkan Tanganmu untuk Mereka?&lt;br /&gt;
 Bab 4: Menghadapi Respons Negatif&lt;br /&gt;
 Bab 5: Waspada dengan Godaan Fasilitas&lt;br /&gt;
 Bab 6: Prinsip Pelayanan Yesus&lt;br /&gt;
 Bab 7: Tuhan Sangat Menghargai Jerih Payah&lt;br /&gt;
 Bab 8: Persembahan Kualitas Super: Totalitas Penyembahan Diri&lt;br /&gt;
 Bab 9: Penyangkalan terhadap Anugerah&lt;br /&gt;
 Bab 10: Perangkap Pembuktian Diri&lt;/p&gt;</t>
        </is>
      </c>
      <c r="Y173" s="262" t="n">
        <v>32500</v>
      </c>
      <c r="Z173" s="226" t="n"/>
      <c r="AA173" s="241">
        <f>Y207*Z207</f>
        <v/>
      </c>
      <c r="AB173" s="237" t="inlineStr">
        <is>
          <t>168b5a68-1841-4255-bc69-2223c22f4183</t>
        </is>
      </c>
    </row>
    <row r="174" ht="15" customHeight="1" s="283">
      <c r="A174" s="109" t="n">
        <v>199</v>
      </c>
      <c r="B174" s="222">
        <f>HYPERLINK("https://mocostore.moco.co.id/catalog/"&amp;AB208,"Klik Disini")</f>
        <v/>
      </c>
      <c r="C174" s="223" t="inlineStr">
        <is>
          <t>Gereja Imitasi</t>
        </is>
      </c>
      <c r="D174" s="223" t="n"/>
      <c r="E174" s="223" t="inlineStr">
        <is>
          <t>Pdt. Jekoi Silitonga</t>
        </is>
      </c>
      <c r="F174" s="223" t="inlineStr">
        <is>
          <t>978-979-29-3668-1</t>
        </is>
      </c>
      <c r="G174" s="223" t="inlineStr">
        <is>
          <t>978-979-29-8094-3</t>
        </is>
      </c>
      <c r="H174" s="223" t="inlineStr">
        <is>
          <t>Agama Kristen</t>
        </is>
      </c>
      <c r="I174" s="258" t="inlineStr">
        <is>
          <t>Perguruan Tinggi</t>
        </is>
      </c>
      <c r="J174" s="186" t="inlineStr">
        <is>
          <t>009.16</t>
        </is>
      </c>
      <c r="K174" s="264" t="inlineStr">
        <is>
          <t>Tidak Tersedia</t>
        </is>
      </c>
      <c r="L174" s="264" t="n"/>
      <c r="M174" s="259" t="inlineStr">
        <is>
          <t>Tidak Tersedia</t>
        </is>
      </c>
      <c r="N174" s="223" t="inlineStr">
        <is>
          <t>Indonesia</t>
        </is>
      </c>
      <c r="O174" s="223" t="inlineStr">
        <is>
          <t>Tidak diketahui</t>
        </is>
      </c>
      <c r="P174" s="260" t="n">
        <v>2013</v>
      </c>
      <c r="Q174" s="260" t="n">
        <v>2018</v>
      </c>
      <c r="R174" s="223" t="inlineStr">
        <is>
          <t>Penerbit Andi</t>
        </is>
      </c>
      <c r="S174" s="223" t="inlineStr">
        <is>
          <t>Andi Offset CV</t>
        </is>
      </c>
      <c r="T174" s="223" t="inlineStr">
        <is>
          <t>Lokal</t>
        </is>
      </c>
      <c r="U174" s="261" t="n">
        <v>234</v>
      </c>
      <c r="V174" s="86" t="inlineStr">
        <is>
          <t>pdf</t>
        </is>
      </c>
      <c r="W174" s="223" t="inlineStr">
        <is>
          <t>10.1 MB</t>
        </is>
      </c>
      <c r="X174" s="223" t="inlineStr">
        <is>
          <t>&lt;p&gt;Gereja menganggap diri telah semakin dewasa oleh kelengkapan disiplin ilmu, bentuk-bentuk pelayanan sosial, kreasi dan inovasi pelayanan rohani yang lebih maju. Gereja sudah melupakan karya, campur tangan, dan dominasi Roh Kudus.&lt;br /&gt;
 Kebebasan untuk mengekspresikan pelayanan melahirkan banyak corak ibadah dan dogma. Namun, hal itu juga telah membawa dampak negatif hingga memunculkan trik-trik pelayanan yang terkesan imitatif. Banyak pelayanan gereja yang lebih disesuaikan dengan selera zaman dan perkenanan Tuhan.&lt;br /&gt;
 Buku ini ditulis untuk menolong jemaat, memperkaya jemaat gereja, kaum intelektual Kristen untuk mengevaluasi apa yang sedang terjadi pada zaman ini; menyingkap bentuk-bentuk pelayanan gereja yang terdistorsi oleh zaman.&lt;/p&gt;</t>
        </is>
      </c>
      <c r="Y174" s="262" t="n">
        <v>58500</v>
      </c>
      <c r="Z174" s="226" t="n"/>
      <c r="AA174" s="241">
        <f>Y208*Z208</f>
        <v/>
      </c>
      <c r="AB174" s="237" t="inlineStr">
        <is>
          <t>7395a5e5-bd26-4ee5-bbf6-043b76e6db49</t>
        </is>
      </c>
    </row>
    <row r="175" ht="15" customHeight="1" s="283">
      <c r="A175" s="109" t="n">
        <v>200</v>
      </c>
      <c r="B175" s="222">
        <f>HYPERLINK("https://mocostore.moco.co.id/catalog/"&amp;AB209,"Klik Disini")</f>
        <v/>
      </c>
      <c r="C175" s="223" t="inlineStr">
        <is>
          <t>Kemiskinan= Kutuk?</t>
        </is>
      </c>
      <c r="D175" s="223" t="n"/>
      <c r="E175" s="223" t="inlineStr">
        <is>
          <t>Sukamto</t>
        </is>
      </c>
      <c r="F175" s="223" t="inlineStr">
        <is>
          <t>978-979-29-3648-3</t>
        </is>
      </c>
      <c r="G175" s="223" t="inlineStr">
        <is>
          <t>978-979-29-8226-8</t>
        </is>
      </c>
      <c r="H175" s="223" t="inlineStr">
        <is>
          <t>Agama Kristen</t>
        </is>
      </c>
      <c r="I175" s="258" t="inlineStr">
        <is>
          <t>Perguruan Tinggi</t>
        </is>
      </c>
      <c r="J175" s="186" t="inlineStr">
        <is>
          <t>009.16</t>
        </is>
      </c>
      <c r="K175" s="223" t="n"/>
      <c r="L175" s="223" t="n"/>
      <c r="M175" s="259" t="n"/>
      <c r="N175" s="223" t="inlineStr">
        <is>
          <t>Indonesia</t>
        </is>
      </c>
      <c r="O175" s="223" t="inlineStr">
        <is>
          <t>Tidak diketahui</t>
        </is>
      </c>
      <c r="P175" s="260" t="n">
        <v>2013</v>
      </c>
      <c r="Q175" s="260" t="n">
        <v>2018</v>
      </c>
      <c r="R175" s="223" t="inlineStr">
        <is>
          <t>Penerbit Andi</t>
        </is>
      </c>
      <c r="S175" s="223" t="inlineStr">
        <is>
          <t>Andi Offset CV</t>
        </is>
      </c>
      <c r="T175" s="223" t="inlineStr">
        <is>
          <t>Lokal</t>
        </is>
      </c>
      <c r="U175" s="261" t="n">
        <v>178</v>
      </c>
      <c r="V175" s="86" t="inlineStr">
        <is>
          <t>pdf</t>
        </is>
      </c>
      <c r="W175" s="223" t="inlineStr">
        <is>
          <t>8.9 MB</t>
        </is>
      </c>
      <c r="X175" s="223" t="inlineStr">
        <is>
          <t>&lt;p&gt;Buku ini memberikan ulasan alkitabiah tentang kemiskinan. Penulis meneliti penggunaan kata miskin dalam PL dan PB untuk menunjukkan makna kemiskinan. Ia juga menunjukkan bagaimana pandangan Allah tentang kemiskinan dan sikap-Nya terhadap orang miskin. Buku ini menolong hamba Tuhan maupun jemaat untuk memiliki perspektif yang benar tentang kemiskinan dan membangun kepedulian terhadap orang-orang yang terpinggirkan.&lt;/p&gt;</t>
        </is>
      </c>
      <c r="Y175" s="262" t="n">
        <v>55000</v>
      </c>
      <c r="Z175" s="226" t="n"/>
      <c r="AA175" s="241">
        <f>Y209*Z209</f>
        <v/>
      </c>
      <c r="AB175" s="237" t="inlineStr">
        <is>
          <t>32e3344b-4d87-4dc0-85a9-41f6208fecef</t>
        </is>
      </c>
    </row>
    <row r="176" ht="15" customHeight="1" s="283">
      <c r="A176" s="109" t="n">
        <v>201</v>
      </c>
      <c r="B176" s="222">
        <f>HYPERLINK("https://mocostore.moco.co.id/catalog/"&amp;AB210,"Klik Disini")</f>
        <v/>
      </c>
      <c r="C176" s="223" t="inlineStr">
        <is>
          <t>Ketika Iman Ditempa Api Ujian</t>
        </is>
      </c>
      <c r="D176" s="223" t="n"/>
      <c r="E176" s="223" t="inlineStr">
        <is>
          <t>D. Saulina L. Gaol</t>
        </is>
      </c>
      <c r="F176" s="223" t="inlineStr">
        <is>
          <t>978-979-29-3689-6</t>
        </is>
      </c>
      <c r="G176" s="223" t="inlineStr">
        <is>
          <t>978-979-29-7965-7</t>
        </is>
      </c>
      <c r="H176" s="223" t="inlineStr">
        <is>
          <t>Agama Kristen</t>
        </is>
      </c>
      <c r="I176" s="258" t="inlineStr">
        <is>
          <t>Perguruan Tinggi</t>
        </is>
      </c>
      <c r="J176" s="186" t="inlineStr">
        <is>
          <t>009.16</t>
        </is>
      </c>
      <c r="K176" s="264" t="n"/>
      <c r="L176" s="264" t="n"/>
      <c r="M176" s="259" t="n"/>
      <c r="N176" s="223" t="inlineStr">
        <is>
          <t>Indonesia</t>
        </is>
      </c>
      <c r="O176" s="223" t="inlineStr">
        <is>
          <t>Tidak diketahui</t>
        </is>
      </c>
      <c r="P176" s="260" t="n">
        <v>2013</v>
      </c>
      <c r="Q176" s="260" t="n">
        <v>2018</v>
      </c>
      <c r="R176" s="223" t="inlineStr">
        <is>
          <t>Penerbit Andi</t>
        </is>
      </c>
      <c r="S176" s="223" t="inlineStr">
        <is>
          <t>Andi Offset CV</t>
        </is>
      </c>
      <c r="T176" s="223" t="inlineStr">
        <is>
          <t>Lokal</t>
        </is>
      </c>
      <c r="U176" s="261" t="n">
        <v>146</v>
      </c>
      <c r="V176" s="86" t="inlineStr">
        <is>
          <t>pdf</t>
        </is>
      </c>
      <c r="W176" s="223" t="inlineStr">
        <is>
          <t>6.1 MB</t>
        </is>
      </c>
      <c r="X176" s="223" t="inlineStr">
        <is>
          <t>&lt;p&gt;Tema utama buku ini adalah &amp;ldquo;tetap bertahan dalam kesukaran&amp;rdquo;, yang dibahas dalam lima bab, yaitu:&lt;br /&gt;
 1. Ada apa dibalik kesukaran?&lt;br /&gt;
 2. Persiapan awal hadapi kesukaran&lt;br /&gt;
 3. Tinggal dalam kekuatan Tuhan&lt;br /&gt;
 4. Memenangkan peperangan rohani&lt;br /&gt;
 5. Jadilah pejuan iman yang sejati&lt;br /&gt;
 Mari persiapkan diri untuk tetap bertahan dalam kesukaran dengan membaca buku ini.&lt;/p&gt;</t>
        </is>
      </c>
      <c r="Y176" s="262" t="n">
        <v>38000</v>
      </c>
      <c r="Z176" s="226" t="n"/>
      <c r="AA176" s="241">
        <f>Y210*Z210</f>
        <v/>
      </c>
      <c r="AB176" s="237" t="inlineStr">
        <is>
          <t>40cbd6b9-5a4e-49c7-8783-381d8ab2784b</t>
        </is>
      </c>
    </row>
    <row r="177" ht="15" customHeight="1" s="283">
      <c r="A177" s="109" t="n">
        <v>202</v>
      </c>
      <c r="B177" s="222">
        <f>HYPERLINK("https://mocostore.moco.co.id/catalog/"&amp;AB211,"Klik Disini")</f>
        <v/>
      </c>
      <c r="C177" s="223" t="inlineStr">
        <is>
          <t>Memulihkan Anak Bermasalah</t>
        </is>
      </c>
      <c r="D177" s="223" t="n"/>
      <c r="E177" s="223" t="inlineStr">
        <is>
          <t>Dominggus Umbu Deta</t>
        </is>
      </c>
      <c r="F177" s="223" t="inlineStr">
        <is>
          <t>978-979-29-3623-0</t>
        </is>
      </c>
      <c r="G177" s="223" t="inlineStr">
        <is>
          <t>978-979-29-7977-0</t>
        </is>
      </c>
      <c r="H177" s="223" t="inlineStr">
        <is>
          <t>Agama Kristen</t>
        </is>
      </c>
      <c r="I177" s="258" t="inlineStr">
        <is>
          <t>Perguruan Tinggi</t>
        </is>
      </c>
      <c r="J177" s="186" t="inlineStr">
        <is>
          <t>009.16</t>
        </is>
      </c>
      <c r="K177" s="264" t="n"/>
      <c r="L177" s="264" t="n"/>
      <c r="M177" s="259" t="n"/>
      <c r="N177" s="223" t="inlineStr">
        <is>
          <t>Indonesia</t>
        </is>
      </c>
      <c r="O177" s="223" t="inlineStr">
        <is>
          <t>Tidak diketahui</t>
        </is>
      </c>
      <c r="P177" s="260" t="n">
        <v>2013</v>
      </c>
      <c r="Q177" s="260" t="n">
        <v>2018</v>
      </c>
      <c r="R177" s="223" t="inlineStr">
        <is>
          <t>Penerbit Andi</t>
        </is>
      </c>
      <c r="S177" s="223" t="inlineStr">
        <is>
          <t>Andi Offset CV</t>
        </is>
      </c>
      <c r="T177" s="223" t="inlineStr">
        <is>
          <t>Lokal</t>
        </is>
      </c>
      <c r="U177" s="261" t="n">
        <v>170</v>
      </c>
      <c r="V177" s="86" t="inlineStr">
        <is>
          <t>pdf</t>
        </is>
      </c>
      <c r="W177" s="223" t="inlineStr">
        <is>
          <t>4.6 MB</t>
        </is>
      </c>
      <c r="X177" s="223" t="inlineStr">
        <is>
          <t>&lt;p&gt;Ada tiga hal penting dalam pemulihan anak yang bermasalah:&lt;br /&gt;
 1. Dukungan doa&lt;br /&gt;
 2. Memberikan perhatian kepada anak&lt;br /&gt;
 3. Memberikan kasih sayang dan ketegasan&lt;br /&gt;
 &lt;br /&gt;
 Buku ini berisi penjelasan tentang cara menerapkandan mempraktikkan ketiga hal tersebut di atas.&lt;/p&gt;</t>
        </is>
      </c>
      <c r="Y177" s="262" t="n">
        <v>55000</v>
      </c>
      <c r="Z177" s="226" t="n"/>
      <c r="AA177" s="241">
        <f>Y211*Z211</f>
        <v/>
      </c>
      <c r="AB177" s="237" t="inlineStr">
        <is>
          <t>1c58624f-9428-4bbb-9ccc-dd9156fd09b2</t>
        </is>
      </c>
    </row>
    <row r="178" ht="15" customHeight="1" s="283">
      <c r="A178" s="109" t="n">
        <v>203</v>
      </c>
      <c r="B178" s="222">
        <f>HYPERLINK("https://mocostore.moco.co.id/catalog/"&amp;AB212,"Klik Disini")</f>
        <v/>
      </c>
      <c r="C178" s="223" t="inlineStr">
        <is>
          <t>Mertua, Menantu, Ipar</t>
        </is>
      </c>
      <c r="D178" s="223" t="n"/>
      <c r="E178" s="223" t="inlineStr">
        <is>
          <t>Jarot Wijanarko</t>
        </is>
      </c>
      <c r="F178" s="223" t="inlineStr">
        <is>
          <t>978-979-29-3693-3</t>
        </is>
      </c>
      <c r="G178" s="223" t="inlineStr">
        <is>
          <t>978-979-29-8090-5</t>
        </is>
      </c>
      <c r="H178" s="223" t="inlineStr">
        <is>
          <t>Agama Kristen</t>
        </is>
      </c>
      <c r="I178" s="258" t="inlineStr">
        <is>
          <t>Perguruan Tinggi</t>
        </is>
      </c>
      <c r="J178" s="186" t="inlineStr">
        <is>
          <t>009.16</t>
        </is>
      </c>
      <c r="K178" s="264" t="n"/>
      <c r="L178" s="264" t="n"/>
      <c r="M178" s="259" t="n"/>
      <c r="N178" s="223" t="inlineStr">
        <is>
          <t>Indonesia</t>
        </is>
      </c>
      <c r="O178" s="223" t="inlineStr">
        <is>
          <t>Tidak diketahui</t>
        </is>
      </c>
      <c r="P178" s="260" t="n">
        <v>2013</v>
      </c>
      <c r="Q178" s="260" t="n">
        <v>2018</v>
      </c>
      <c r="R178" s="223" t="inlineStr">
        <is>
          <t>Penerbit Andi</t>
        </is>
      </c>
      <c r="S178" s="223" t="inlineStr">
        <is>
          <t>Andi Offset CV</t>
        </is>
      </c>
      <c r="T178" s="223" t="inlineStr">
        <is>
          <t>Lokal</t>
        </is>
      </c>
      <c r="U178" s="261" t="n">
        <v>162</v>
      </c>
      <c r="V178" s="86" t="inlineStr">
        <is>
          <t>pdf</t>
        </is>
      </c>
      <c r="W178" s="223" t="inlineStr">
        <is>
          <t>7.9 MB</t>
        </is>
      </c>
      <c r="X178" s="223" t="inlineStr">
        <is>
          <t>&lt;p&gt;Buku ini berisi pengalaman penulis baik dari kehidupan pribadi dia dan orang-orang yang dia kenal maupun dari berbagai seminar keluarga yang diadakan. Pembahasan dalam buku ini antara lain tentang konflik yang kerap terjadi dalam keluarga antara mertua, menantu dan ipar. Pengalaman penulis selama belasan tahun memimpin seminar dan retreat keluarga serta konseling, di mana ada banyak masalah yang diajukan, dibahas, dan dijawab berdasarkan prinsip firman Allah. Semua dibahas dalam buku ini. Buku ini juga berisi tanya jawab seputar permasalahan di antara mertua, menantu, dan ipar.&lt;/p&gt;</t>
        </is>
      </c>
      <c r="Y178" s="262" t="n">
        <v>45500</v>
      </c>
      <c r="Z178" s="226" t="n"/>
      <c r="AA178" s="241">
        <f>Y212*Z212</f>
        <v/>
      </c>
      <c r="AB178" s="237" t="inlineStr">
        <is>
          <t>4556ddac-7f8e-403d-aa90-040161caf674</t>
        </is>
      </c>
    </row>
    <row r="179" ht="15" customHeight="1" s="283">
      <c r="A179" s="109" t="n">
        <v>204</v>
      </c>
      <c r="B179" s="222">
        <f>HYPERLINK("https://mocostore.moco.co.id/catalog/"&amp;AB213,"Klik Disini")</f>
        <v/>
      </c>
      <c r="C179" s="223" t="inlineStr">
        <is>
          <t>Mukjizat Kesembuhan Untuk Anda</t>
        </is>
      </c>
      <c r="D179" s="223" t="n"/>
      <c r="E179" s="223" t="inlineStr">
        <is>
          <t>Indrawan Eleeas</t>
        </is>
      </c>
      <c r="F179" s="223" t="inlineStr">
        <is>
          <t>978-979-29-3605-6</t>
        </is>
      </c>
      <c r="G179" s="223" t="inlineStr">
        <is>
          <t>978-979-29-8076-9</t>
        </is>
      </c>
      <c r="H179" s="223" t="inlineStr">
        <is>
          <t>Agama Kristen</t>
        </is>
      </c>
      <c r="I179" s="258" t="inlineStr">
        <is>
          <t>Perguruan Tinggi</t>
        </is>
      </c>
      <c r="J179" s="186" t="inlineStr">
        <is>
          <t>009.16</t>
        </is>
      </c>
      <c r="K179" s="264" t="n"/>
      <c r="L179" s="264" t="n"/>
      <c r="M179" s="259" t="n"/>
      <c r="N179" s="223" t="inlineStr">
        <is>
          <t>Indonesia</t>
        </is>
      </c>
      <c r="O179" s="223" t="inlineStr">
        <is>
          <t>Tidak diketahui</t>
        </is>
      </c>
      <c r="P179" s="260" t="n">
        <v>2013</v>
      </c>
      <c r="Q179" s="260" t="n">
        <v>2018</v>
      </c>
      <c r="R179" s="223" t="inlineStr">
        <is>
          <t>Penerbit Andi</t>
        </is>
      </c>
      <c r="S179" s="223" t="inlineStr">
        <is>
          <t>Andi Offset CV</t>
        </is>
      </c>
      <c r="T179" s="223" t="inlineStr">
        <is>
          <t>Lokal</t>
        </is>
      </c>
      <c r="U179" s="261" t="n">
        <v>170</v>
      </c>
      <c r="V179" s="86" t="inlineStr">
        <is>
          <t>pdf</t>
        </is>
      </c>
      <c r="W179" s="223" t="inlineStr">
        <is>
          <t>3.1 MB</t>
        </is>
      </c>
      <c r="X179" s="223" t="inlineStr">
        <is>
          <t>&lt;p&gt;Buku ini akan menjawab berbagai pertanyaan mengenai kesembuhan ilahi dan kesembuhan secara medis dan banyak aspek yang berkaitan dengannya, antara lain:&lt;br /&gt;
 * Apakah mukjizat kesembuhan masih ada?&lt;br /&gt;
 * Apakah kesembuhan ilahi hanyalah dongeng, ataukah realitas?&lt;br /&gt;
 * Apakah ajaran Kristen tentang kesembuhan masih relevan hingga saat ini? Bukankah kedokteran modern dan pengobatan mutakhir telah menjadi tumpuan harapan manusia akan kesembuhan?&lt;br /&gt;
 * Lalu, apa yang terjadi jika kesembuhan secara medis tidak kita dapatkan? Bagaimana jika kita sudah berdoa, tetapi tetap tidak sembuh?&lt;/p&gt;</t>
        </is>
      </c>
      <c r="Y179" s="262" t="n">
        <v>47000</v>
      </c>
      <c r="Z179" s="226" t="n"/>
      <c r="AA179" s="241">
        <f>Y213*Z213</f>
        <v/>
      </c>
      <c r="AB179" s="237" t="inlineStr">
        <is>
          <t>54d06af8-1d02-4a79-9953-c00639884d84</t>
        </is>
      </c>
    </row>
    <row r="180" ht="15" customHeight="1" s="283">
      <c r="A180" s="109" t="n">
        <v>205</v>
      </c>
      <c r="B180" s="222">
        <f>HYPERLINK("https://mocostore.moco.co.id/catalog/"&amp;AB214,"Klik Disini")</f>
        <v/>
      </c>
      <c r="C180" s="223" t="inlineStr">
        <is>
          <t>Next Level</t>
        </is>
      </c>
      <c r="D180" s="223" t="n"/>
      <c r="E180" s="223" t="inlineStr">
        <is>
          <t>Paulus Suryadjaya</t>
        </is>
      </c>
      <c r="F180" s="223" t="inlineStr">
        <is>
          <t>978-979-29-3642-1</t>
        </is>
      </c>
      <c r="G180" s="223" t="inlineStr">
        <is>
          <t>978-979-29-8317-3</t>
        </is>
      </c>
      <c r="H180" s="223" t="inlineStr">
        <is>
          <t>Agama Kristen</t>
        </is>
      </c>
      <c r="I180" s="258" t="inlineStr">
        <is>
          <t>Perguruan Tinggi</t>
        </is>
      </c>
      <c r="J180" s="186" t="inlineStr">
        <is>
          <t>009.16</t>
        </is>
      </c>
      <c r="K180" s="264" t="n"/>
      <c r="L180" s="264" t="n"/>
      <c r="M180" s="259" t="n"/>
      <c r="N180" s="223" t="inlineStr">
        <is>
          <t>Indonesia</t>
        </is>
      </c>
      <c r="O180" s="223" t="inlineStr">
        <is>
          <t>Tidak diketahui</t>
        </is>
      </c>
      <c r="P180" s="260" t="n">
        <v>2013</v>
      </c>
      <c r="Q180" s="260" t="n">
        <v>2018</v>
      </c>
      <c r="R180" s="223" t="inlineStr">
        <is>
          <t>Penerbit Andi</t>
        </is>
      </c>
      <c r="S180" s="223" t="inlineStr">
        <is>
          <t>Andi Offset CV</t>
        </is>
      </c>
      <c r="T180" s="223" t="inlineStr">
        <is>
          <t>Lokal</t>
        </is>
      </c>
      <c r="U180" s="261" t="n">
        <v>162</v>
      </c>
      <c r="V180" s="86" t="inlineStr">
        <is>
          <t>pdf</t>
        </is>
      </c>
      <c r="W180" s="223" t="inlineStr">
        <is>
          <t>21.4 MB</t>
        </is>
      </c>
      <c r="X180" s="223" t="inlineStr">
        <is>
          <t>&lt;p&gt;Penulis menunjukkan gembok-gembok yang menghalangi kita untuk menuju ke next level dalam kehidupan kita. Selanjutnya, buku ini akan membawa Anda belajar lebih dalam mengenai cara memasuki level baru dalam perjalanan rohani Anda, menembus batas ketidakmampuan Anda untuk mengubah keadaan yang tidak mungkin menjadi mungkin.&lt;/p&gt;</t>
        </is>
      </c>
      <c r="Y180" s="262" t="n">
        <v>62500</v>
      </c>
      <c r="Z180" s="226" t="n"/>
      <c r="AA180" s="241">
        <f>Y214*Z214</f>
        <v/>
      </c>
      <c r="AB180" s="237" t="inlineStr">
        <is>
          <t>93400994-9e04-400a-9685-d2c566df1ad5</t>
        </is>
      </c>
    </row>
    <row r="181" ht="15" customHeight="1" s="283">
      <c r="A181" s="109" t="n">
        <v>209</v>
      </c>
      <c r="B181" s="222">
        <f>HYPERLINK("https://mocostore.moco.co.id/catalog/"&amp;AB218,"Klik Disini")</f>
        <v/>
      </c>
      <c r="C181" s="223" t="inlineStr">
        <is>
          <t>Say NO to GALAU Skripsi â€“ Cara Cepat dan Fokus Menyelesaikan Skripsi &amp; TA</t>
        </is>
      </c>
      <c r="D181" s="223" t="n"/>
      <c r="E181" s="223" t="inlineStr">
        <is>
          <t>Lilis Ratna</t>
        </is>
      </c>
      <c r="F181" s="223" t="inlineStr">
        <is>
          <t>978-979-29-4777-8</t>
        </is>
      </c>
      <c r="G181" s="223" t="inlineStr">
        <is>
          <t>978-979-29-8128-5</t>
        </is>
      </c>
      <c r="H181" s="223" t="inlineStr">
        <is>
          <t>Pendidikan</t>
        </is>
      </c>
      <c r="I181" s="258" t="inlineStr">
        <is>
          <t>Perguruan Tinggi</t>
        </is>
      </c>
      <c r="J181" s="186" t="inlineStr">
        <is>
          <t>009.27</t>
        </is>
      </c>
      <c r="K181" s="264" t="n"/>
      <c r="L181" s="264" t="n"/>
      <c r="M181" s="259" t="n"/>
      <c r="N181" s="223" t="inlineStr">
        <is>
          <t>Indonesia</t>
        </is>
      </c>
      <c r="O181" s="223" t="inlineStr">
        <is>
          <t>Tidak diketahui</t>
        </is>
      </c>
      <c r="P181" s="260" t="n">
        <v>2015</v>
      </c>
      <c r="Q181" s="260" t="n">
        <v>2018</v>
      </c>
      <c r="R181" s="223" t="inlineStr">
        <is>
          <t>Penerbit Andi</t>
        </is>
      </c>
      <c r="S181" s="223" t="inlineStr">
        <is>
          <t>Andi Offset CV</t>
        </is>
      </c>
      <c r="T181" s="223" t="inlineStr">
        <is>
          <t>Lokal</t>
        </is>
      </c>
      <c r="U181" s="261" t="n">
        <v>192</v>
      </c>
      <c r="V181" s="86" t="inlineStr">
        <is>
          <t>pdf</t>
        </is>
      </c>
      <c r="W181" s="223" t="inlineStr">
        <is>
          <t>9.5 MB</t>
        </is>
      </c>
      <c r="X181" s="223" t="inlineStr">
        <is>
          <t>&lt;p&gt;Skripsi. Banyak yang bilang, skripsi adalah sebuah pembuktian bahwa kita layak untuk membawa gelar sarjana, membawa status keilmuan tertentu di masyarakat, dan di lingkungan kita. Ketika ada yang tanya, kapan kamu wisuda? Pertanyaannya mungkin simpel, jawabannya yang kadang tidak simpel. Skripsi adalah proses terakhir dari tahapan kuliah kita selama beberapa tahun dan sering kali skripsi dan TA adalah bongkahan besar yang benar-benar besar sampai kita tidak ingin mengangkatnya karena merasa berat dan tidak cukup kuat untuk menggelindingkannya dari tengah jalan. Kontent buku ini, kuranglebih membahas tentang tips dan kiat dalam menyelesaikan skripsi/ TA. Dasar penulisan buku ini berdasarkan pengalaman pribadi penulis, pengamatan maupun penelitian formal. Ditulis dengan gaya bahasa yang tidak formal bahkan sangat ringan dan terdiri dari 9 bab. Dalam setiap bab membahas tentang hal-hal yang menunjang terselesaikannya skripsi. Buku ini bukan dimaksudkan untuk membenarkan bahwa proses yang tertunda karena kemalasan, karena penundaan, dan berbagai hal yang menghambat proses pembuatan skripsi dibiarkan. Kita semua ingin sesuatu yang ideal bahkan sempurna, tapi sebuah proses pasti menyisakan kenangan yang kadang sakit kadang gembira, tapi somehow begitulah hidup harus terus dijalani. Selamat bebas dari GALAU karena Skripsi dan semoga buku ini bermanfaat. SEMANGAT!&lt;/p&gt;</t>
        </is>
      </c>
      <c r="Y181" s="262" t="n">
        <v>78000</v>
      </c>
      <c r="Z181" s="226" t="n"/>
      <c r="AA181" s="241">
        <f>Y218*Z218</f>
        <v/>
      </c>
      <c r="AB181" s="237" t="inlineStr">
        <is>
          <t>00801973-a220-4fb7-a7ea-e3e0a4a813e5</t>
        </is>
      </c>
    </row>
    <row r="182" ht="15" customHeight="1" s="283">
      <c r="A182" s="109" t="n">
        <v>210</v>
      </c>
      <c r="B182" s="222">
        <f>HYPERLINK("https://mocostore.moco.co.id/catalog/"&amp;AB219,"Klik Disini")</f>
        <v/>
      </c>
      <c r="C182" s="223" t="inlineStr">
        <is>
          <t>Pewahyuan Tujuh Jemaat</t>
        </is>
      </c>
      <c r="D182" s="223" t="n"/>
      <c r="E182" s="223" t="inlineStr">
        <is>
          <t>Pdt. Obaja Tanto Setiawan</t>
        </is>
      </c>
      <c r="F182" s="223" t="inlineStr">
        <is>
          <t>978-979-29-3662-9</t>
        </is>
      </c>
      <c r="G182" s="223" t="inlineStr">
        <is>
          <t>978-979-29-8308-1</t>
        </is>
      </c>
      <c r="H182" s="223" t="inlineStr">
        <is>
          <t>Agama Kristen</t>
        </is>
      </c>
      <c r="I182" s="258" t="inlineStr">
        <is>
          <t>Perguruan Tinggi</t>
        </is>
      </c>
      <c r="J182" s="186" t="inlineStr">
        <is>
          <t>009.16</t>
        </is>
      </c>
      <c r="K182" s="223" t="n"/>
      <c r="L182" s="223" t="n"/>
      <c r="M182" s="259" t="n"/>
      <c r="N182" s="223" t="inlineStr">
        <is>
          <t>Indonesia</t>
        </is>
      </c>
      <c r="O182" s="223" t="inlineStr">
        <is>
          <t>Tidak diketahui</t>
        </is>
      </c>
      <c r="P182" s="260" t="n">
        <v>2013</v>
      </c>
      <c r="Q182" s="260" t="n">
        <v>2018</v>
      </c>
      <c r="R182" s="223" t="inlineStr">
        <is>
          <t>Penerbit Andi</t>
        </is>
      </c>
      <c r="S182" s="223" t="inlineStr">
        <is>
          <t>Andi Offset CV</t>
        </is>
      </c>
      <c r="T182" s="223" t="inlineStr">
        <is>
          <t>Lokal</t>
        </is>
      </c>
      <c r="U182" s="261" t="n">
        <v>162</v>
      </c>
      <c r="V182" s="86" t="inlineStr">
        <is>
          <t>pdf</t>
        </is>
      </c>
      <c r="W182" s="223" t="inlineStr">
        <is>
          <t>15.2 MB</t>
        </is>
      </c>
      <c r="X182" s="223" t="inlineStr">
        <is>
          <t>&lt;p&gt;Dalam buku ini kita akan belajar tentang tujuh jemaat mula-mula yang terdapat dalam Kitab Wahyu, yakni Efesus, Smirna, Pergamus, Tiartira, Sardis, Filadelfie, dan Laudikia. Dari pelajaran ini kita bisa tahu ada tujuh macam, tujuh karakter, atau bisa disebut juga tujuh temperamen gereja mula-mula saat itu. Modelnya berbeda-beda. Sifat, temperamen, maupun karakternya pun berbeda-beda. Ternyata hal itu juga menggambarkan tujuh keadaan gereja pada akhir zaman. Dengan mempelajarinya, kita bisa melihat gereja kita termasuk yang mana. Bahkan bukan hanya gereja karena hal ini juga dapat merupakan gambaran bagi anak-anak Tuhan dan bagi hamba-hamba Tuhan, kita bisa tahu diri kita ini seperti gereja mula-mula yang mana. Kita juga akan bisa melihat keadaan diri kita masing-masing. Namun, sekali lagi, kita termasuk jenis apa pun, selalu ada solusi dan pengajaran yang Tuhan berikan sehingga kita bisa meningkatkan kualitas karakter diri dan kita akan dibawa mengalami anugerah yang besar.&lt;/p&gt;</t>
        </is>
      </c>
      <c r="Y182" s="262" t="n">
        <v>86000</v>
      </c>
      <c r="Z182" s="226" t="n"/>
      <c r="AA182" s="241">
        <f>Y219*Z219</f>
        <v/>
      </c>
      <c r="AB182" s="237" t="inlineStr">
        <is>
          <t>74edefb0-2469-4056-b2e8-f1455aada777</t>
        </is>
      </c>
    </row>
    <row r="183" ht="15" customHeight="1" s="283">
      <c r="A183" s="109" t="n">
        <v>212</v>
      </c>
      <c r="B183" s="222">
        <f>HYPERLINK("https://mocostore.moco.co.id/catalog/"&amp;AB221,"Klik Disini")</f>
        <v/>
      </c>
      <c r="C183" s="223" t="inlineStr">
        <is>
          <t>Rahasia Sukses Menjadi Worship Leader, Singer, dan Pemusik</t>
        </is>
      </c>
      <c r="D183" s="223" t="n"/>
      <c r="E183" s="223" t="inlineStr">
        <is>
          <t>Ronee Paul</t>
        </is>
      </c>
      <c r="F183" s="223" t="inlineStr">
        <is>
          <t>978-979-29-2994-2</t>
        </is>
      </c>
      <c r="G183" s="223" t="inlineStr">
        <is>
          <t>978-979-29-8197-1</t>
        </is>
      </c>
      <c r="H183" s="223" t="inlineStr">
        <is>
          <t>Agama Kristen</t>
        </is>
      </c>
      <c r="I183" s="258" t="inlineStr">
        <is>
          <t>Perguruan Tinggi</t>
        </is>
      </c>
      <c r="J183" s="186" t="inlineStr">
        <is>
          <t>009.16</t>
        </is>
      </c>
      <c r="K183" s="223" t="n"/>
      <c r="L183" s="223" t="n"/>
      <c r="M183" s="259" t="n"/>
      <c r="N183" s="223" t="inlineStr">
        <is>
          <t>Indonesia</t>
        </is>
      </c>
      <c r="O183" s="223" t="inlineStr">
        <is>
          <t>Tidak diketahui</t>
        </is>
      </c>
      <c r="P183" s="260" t="n">
        <v>2013</v>
      </c>
      <c r="Q183" s="260" t="n">
        <v>2018</v>
      </c>
      <c r="R183" s="223" t="inlineStr">
        <is>
          <t>Penerbit Andi</t>
        </is>
      </c>
      <c r="S183" s="223" t="inlineStr">
        <is>
          <t>Andi Offset CV</t>
        </is>
      </c>
      <c r="T183" s="223" t="inlineStr">
        <is>
          <t>Lokal</t>
        </is>
      </c>
      <c r="U183" s="261" t="n">
        <v>186</v>
      </c>
      <c r="V183" s="86" t="inlineStr">
        <is>
          <t>pdf</t>
        </is>
      </c>
      <c r="W183" s="223" t="inlineStr">
        <is>
          <t>10.5 MB</t>
        </is>
      </c>
      <c r="X183" s="223" t="inlineStr">
        <is>
          <t>&lt;p&gt;Dengan pengalaman ia miliki dalam dunia musik dan vokal baik dalam bidang rohani maupun sekuler, Ronee Paul mengajarkan berbagai rahasia kesuksesan menjadi WL, singer, dan pemusik. WL, singer, dan pemusik tidak hanya memerlukan persiapan rohani, tetapi juga persiapan dan kematangan secara teknis. Buku ini membahas kedua hal itu, yaitu kematangan rohani baik secara individu maupun dalam membangun tim pelayanan praise and worship yang solid serta kematangan teknis bermusik.&lt;br /&gt;
 Pembahasan dalam buku ini sangat lengkap serta tidak hanya bersifat teori, tetapi juga aplikatif. Berdasarkan pengalamannya sendiri, Ronee Paul mengajak para pembaca belajar dari kesalahan-kesalahan yang sering dilakukan oleh WL, singer, dan pemusik sehingga tidak melakukan kesalahan yang sama. Buku ini akan sangat bermanfaat bagi pembaca yang telah terlibat dalam pelayanan praise and worship juga bagi mereka yang sedang melajar untuk menjadi WL, singer, dan pemusik.&lt;/p&gt;</t>
        </is>
      </c>
      <c r="Y183" s="262" t="n">
        <v>55000</v>
      </c>
      <c r="Z183" s="226" t="n"/>
      <c r="AA183" s="241">
        <f>Y221*Z221</f>
        <v/>
      </c>
      <c r="AB183" s="237" t="inlineStr">
        <is>
          <t>0c2ebe7a-d42d-415b-b8ee-9fd4c0c5dd8b</t>
        </is>
      </c>
    </row>
    <row r="184" ht="15" customHeight="1" s="283">
      <c r="A184" s="109" t="n">
        <v>213</v>
      </c>
      <c r="B184" s="222">
        <f>HYPERLINK("https://mocostore.moco.co.id/catalog/"&amp;AB222,"Klik Disini")</f>
        <v/>
      </c>
      <c r="C184" s="223" t="inlineStr">
        <is>
          <t>Restoring Relationship</t>
        </is>
      </c>
      <c r="D184" s="223" t="n"/>
      <c r="E184" s="223" t="inlineStr">
        <is>
          <t>Sunarto</t>
        </is>
      </c>
      <c r="F184" s="223" t="inlineStr">
        <is>
          <t>978-979-29-3651-3</t>
        </is>
      </c>
      <c r="G184" s="223" t="inlineStr">
        <is>
          <t>978-979-29-8229-9</t>
        </is>
      </c>
      <c r="H184" s="223" t="inlineStr">
        <is>
          <t>Agama Kristen</t>
        </is>
      </c>
      <c r="I184" s="258" t="inlineStr">
        <is>
          <t>Perguruan Tinggi</t>
        </is>
      </c>
      <c r="J184" s="186" t="inlineStr">
        <is>
          <t>009.16</t>
        </is>
      </c>
      <c r="K184" s="264" t="n"/>
      <c r="L184" s="264" t="n"/>
      <c r="M184" s="259" t="n"/>
      <c r="N184" s="223" t="inlineStr">
        <is>
          <t>Indonesia</t>
        </is>
      </c>
      <c r="O184" s="223" t="inlineStr">
        <is>
          <t>Tidak diketahui</t>
        </is>
      </c>
      <c r="P184" s="260" t="n">
        <v>2013</v>
      </c>
      <c r="Q184" s="260" t="n">
        <v>2018</v>
      </c>
      <c r="R184" s="223" t="inlineStr">
        <is>
          <t>Penerbit Andi</t>
        </is>
      </c>
      <c r="S184" s="223" t="inlineStr">
        <is>
          <t>Andi Offset CV</t>
        </is>
      </c>
      <c r="T184" s="223" t="inlineStr">
        <is>
          <t>Lokal</t>
        </is>
      </c>
      <c r="U184" s="261" t="n">
        <v>106</v>
      </c>
      <c r="V184" s="86" t="inlineStr">
        <is>
          <t>pdf</t>
        </is>
      </c>
      <c r="W184" s="223" t="inlineStr">
        <is>
          <t>8.6 MB</t>
        </is>
      </c>
      <c r="X184" s="223" t="inlineStr">
        <is>
          <t>&lt;p&gt;Buku berjudul &amp;rdquo;Restoring Relationship&amp;rdquo; ini mengisahkan kehidupan seorang Sunarto yang dipulihkan Tuhan. Kegagaln yang pernah ia hadapi tidak menjadi penghalang baginya untuk bangkit kembali mencapai kehidupan yang lebih baik. Kehidupan yang amat sukar yang ia jalani adalah proses pemurnian diri untuk kecemerlangan hidup. Pemulihan terjadi kegitu seseorang menemukan sesuatu yang tidak beres dalam dirinya yang harus diubah sedemikian rupa.&lt;br /&gt;
 Buku ini mengisahkan bahwa hubungan kita yang telah rusak dengan Sang Pencipta dan harus dipulihkan kembali dengan mengetahui:&lt;br /&gt;
 * Kita telah menyimpang dari jalan Tuhan dan membuat jalan sendiri.&lt;br /&gt;
 * Bertobat dan mengakui semua dosa yang telah kita lakukan.&lt;br /&gt;
 * Hubungan dapat dipulihkan hanya melalui Anugerah Allah dalam Yesus Kristus saja.&lt;br /&gt;
 Dengan dasar dan melalui prinsip-prinsip Alkitab, buku ini dapat menolong Anda untuk memulihkan hubungan pribadi Anda dengan Tuhan yang telah rusak, sehingga terjadilah hubungan yang intim dan mesra dengan-Nya setiap hari.&lt;/p&gt;</t>
        </is>
      </c>
      <c r="Y184" s="262" t="n">
        <v>39000</v>
      </c>
      <c r="Z184" s="226" t="n"/>
      <c r="AA184" s="241">
        <f>Y222*Z222</f>
        <v/>
      </c>
      <c r="AB184" s="237" t="inlineStr">
        <is>
          <t>2340cf85-dd51-4438-9140-8b474dcac8ac</t>
        </is>
      </c>
    </row>
    <row r="185" ht="15" customHeight="1" s="283">
      <c r="A185" s="109" t="n">
        <v>215</v>
      </c>
      <c r="B185" s="222">
        <f>HYPERLINK("https://mocostore.moco.co.id/catalog/"&amp;AB224,"Klik Disini")</f>
        <v/>
      </c>
      <c r="C185" s="223" t="inlineStr">
        <is>
          <t>Rindu Pulang</t>
        </is>
      </c>
      <c r="D185" s="223" t="n"/>
      <c r="E185" s="223" t="inlineStr">
        <is>
          <t>Sara Tee</t>
        </is>
      </c>
      <c r="F185" s="223" t="inlineStr">
        <is>
          <t>978-979-29-2991-1</t>
        </is>
      </c>
      <c r="G185" s="223" t="inlineStr">
        <is>
          <t>978-979-29-8237-4</t>
        </is>
      </c>
      <c r="H185" s="223" t="inlineStr">
        <is>
          <t>Agama Kristen</t>
        </is>
      </c>
      <c r="I185" s="258" t="inlineStr">
        <is>
          <t>Perguruan Tinggi</t>
        </is>
      </c>
      <c r="J185" s="186" t="inlineStr">
        <is>
          <t>009.16</t>
        </is>
      </c>
      <c r="K185" s="264" t="n"/>
      <c r="L185" s="264" t="n"/>
      <c r="M185" s="259" t="n"/>
      <c r="N185" s="223" t="inlineStr">
        <is>
          <t>Indonesia</t>
        </is>
      </c>
      <c r="O185" s="223" t="inlineStr">
        <is>
          <t>Tidak diketahui</t>
        </is>
      </c>
      <c r="P185" s="260" t="n">
        <v>2013</v>
      </c>
      <c r="Q185" s="260" t="n">
        <v>2018</v>
      </c>
      <c r="R185" s="223" t="inlineStr">
        <is>
          <t>Penerbit Andi</t>
        </is>
      </c>
      <c r="S185" s="223" t="inlineStr">
        <is>
          <t>Andi Offset CV</t>
        </is>
      </c>
      <c r="T185" s="223" t="inlineStr">
        <is>
          <t>Lokal</t>
        </is>
      </c>
      <c r="U185" s="261" t="n">
        <v>346</v>
      </c>
      <c r="V185" s="86" t="inlineStr">
        <is>
          <t>pdf</t>
        </is>
      </c>
      <c r="W185" s="223" t="inlineStr">
        <is>
          <t>10.0 MB</t>
        </is>
      </c>
      <c r="X185" s="223" t="inlineStr">
        <is>
          <t>&lt;p&gt;Dalam karyanya ini, penulis mencoba menjabarkan kasih sayang dalam keluarga yang diungkapkan secara unik: bukan dengan pelukan, ciuman, atau belaian, melainkan dengan kata-kata yang pedas. Dengan bahasa sehari-hari yang sederhana, penulis mengemas ceritanya secara apik sehingga pembaca akan hanyut dalam alur ceritanya, serta ikut menangis dan tertawa bersama para tokoh yang ada di dalamnya.&lt;/p&gt;</t>
        </is>
      </c>
      <c r="Y185" s="262" t="n">
        <v>78000</v>
      </c>
      <c r="Z185" s="226" t="n"/>
      <c r="AA185" s="241">
        <f>Y224*Z224</f>
        <v/>
      </c>
      <c r="AB185" s="237" t="inlineStr">
        <is>
          <t>80b4b502-1a91-4706-80a3-678d598b885c</t>
        </is>
      </c>
    </row>
    <row r="186" ht="15" customHeight="1" s="283">
      <c r="A186" s="109" t="n">
        <v>216</v>
      </c>
      <c r="B186" s="222">
        <f>HYPERLINK("https://mocostore.moco.co.id/catalog/"&amp;AB225,"Klik Disini")</f>
        <v/>
      </c>
      <c r="C186" s="223" t="inlineStr">
        <is>
          <t>Saat Badai Menerpa</t>
        </is>
      </c>
      <c r="D186" s="223" t="n"/>
      <c r="E186" s="223" t="inlineStr">
        <is>
          <t>Ruth Laurencia Susan</t>
        </is>
      </c>
      <c r="F186" s="223" t="inlineStr">
        <is>
          <t>978-979-29-3612-4</t>
        </is>
      </c>
      <c r="G186" s="223" t="inlineStr">
        <is>
          <t>978-979-29-8202-2</t>
        </is>
      </c>
      <c r="H186" s="223" t="inlineStr">
        <is>
          <t>Agama Kristen</t>
        </is>
      </c>
      <c r="I186" s="258" t="inlineStr">
        <is>
          <t>Perguruan Tinggi</t>
        </is>
      </c>
      <c r="J186" s="186" t="inlineStr">
        <is>
          <t>009.16</t>
        </is>
      </c>
      <c r="K186" s="223" t="n"/>
      <c r="L186" s="223" t="n"/>
      <c r="M186" s="259" t="n"/>
      <c r="N186" s="223" t="inlineStr">
        <is>
          <t>Indonesia</t>
        </is>
      </c>
      <c r="O186" s="223" t="inlineStr">
        <is>
          <t>Tidak diketahui</t>
        </is>
      </c>
      <c r="P186" s="260" t="n">
        <v>2013</v>
      </c>
      <c r="Q186" s="260" t="n">
        <v>2018</v>
      </c>
      <c r="R186" s="223" t="inlineStr">
        <is>
          <t>Penerbit Andi</t>
        </is>
      </c>
      <c r="S186" s="223" t="inlineStr">
        <is>
          <t>Andi Offset CV</t>
        </is>
      </c>
      <c r="T186" s="223" t="inlineStr">
        <is>
          <t>Lokal</t>
        </is>
      </c>
      <c r="U186" s="261" t="n">
        <v>138</v>
      </c>
      <c r="V186" s="86" t="inlineStr">
        <is>
          <t>pdf</t>
        </is>
      </c>
      <c r="W186" s="223" t="inlineStr">
        <is>
          <t>10.3 MB</t>
        </is>
      </c>
      <c r="X186" s="223" t="inlineStr">
        <is>
          <t>&lt;p&gt;Buku ini diterbitkan dengan maksud meneguhkan kita bahwa ketika kita tengah bergumul dengan badai yang menerpa kehidupan kita, Allah tetap berkuasa atas kondisi kita. Buku ini berisi renungan, baik yang dialami penulis maupun yang ia lihat dalam kesehariannya.&lt;/p&gt;</t>
        </is>
      </c>
      <c r="Y186" s="262" t="n">
        <v>47000</v>
      </c>
      <c r="Z186" s="226" t="n"/>
      <c r="AA186" s="241">
        <f>Y225*Z225</f>
        <v/>
      </c>
      <c r="AB186" s="237" t="inlineStr">
        <is>
          <t>c3caf698-e92e-414b-b598-d48d8f805a3d</t>
        </is>
      </c>
    </row>
    <row r="187" ht="15" customHeight="1" s="283">
      <c r="A187" s="109" t="n">
        <v>217</v>
      </c>
      <c r="B187" s="222">
        <f>HYPERLINK("https://mocostore.moco.co.id/catalog/"&amp;AB226,"Klik Disini")</f>
        <v/>
      </c>
      <c r="C187" s="223" t="inlineStr">
        <is>
          <t>Kreasi Manipulasi Foto Digital dengan Photoshop untuk Pemula â€œCreative Digital Fantasyâ€</t>
        </is>
      </c>
      <c r="D187" s="223" t="n"/>
      <c r="E187" s="223" t="inlineStr">
        <is>
          <t>Madcoms</t>
        </is>
      </c>
      <c r="F187" s="223" t="inlineStr">
        <is>
          <t>978-979-29-4704-5</t>
        </is>
      </c>
      <c r="G187" s="223" t="inlineStr">
        <is>
          <t>978-979-29-8133-9</t>
        </is>
      </c>
      <c r="H187" s="223" t="inlineStr">
        <is>
          <t>Desain Grafis &amp; Multimedia</t>
        </is>
      </c>
      <c r="I187" s="258" t="inlineStr">
        <is>
          <t>Perguruan Tinggi</t>
        </is>
      </c>
      <c r="J187" s="186" t="inlineStr">
        <is>
          <t>009.05</t>
        </is>
      </c>
      <c r="K187" s="223" t="n"/>
      <c r="L187" s="223" t="n"/>
      <c r="M187" s="259" t="n"/>
      <c r="N187" s="223" t="inlineStr">
        <is>
          <t>Indonesia</t>
        </is>
      </c>
      <c r="O187" s="223" t="inlineStr">
        <is>
          <t>Tidak diketahui</t>
        </is>
      </c>
      <c r="P187" s="260" t="n">
        <v>2014</v>
      </c>
      <c r="Q187" s="260" t="n">
        <v>2018</v>
      </c>
      <c r="R187" s="223" t="inlineStr">
        <is>
          <t>Penerbit Andi</t>
        </is>
      </c>
      <c r="S187" s="223" t="inlineStr">
        <is>
          <t>Andi Offset CV</t>
        </is>
      </c>
      <c r="T187" s="223" t="inlineStr">
        <is>
          <t>Lokal</t>
        </is>
      </c>
      <c r="U187" s="261" t="n">
        <v>240</v>
      </c>
      <c r="V187" s="86" t="inlineStr">
        <is>
          <t>pdf</t>
        </is>
      </c>
      <c r="W187" s="223" t="inlineStr">
        <is>
          <t>14.6 MB</t>
        </is>
      </c>
      <c r="X187" s="223" t="inlineStr">
        <is>
          <t>&lt;p&gt;Adobe Photoshop merupakan software olah digital yang paling populer dan banyak digunakan oleh para desainer komputer. Kelengkapan fasilitas dalam mengolah foto menjadikan software ini menjadi favorit bagi desainer komputer.&lt;/p&gt;
 &lt;p&gt;Buku ini berjudul &amp;ldquo;&lt;strong&gt;Mengolah Foto Digital dengan Photoshop untuk PEMULA&lt;/strong&gt;&amp;rdquo; dengan tema&amp;nbsp; &amp;ldquo;&lt;strong&gt;Creative Digital Fantasy&lt;/strong&gt;&amp;rdquo;.&lt;/p&gt;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singkat. Buku ini cocok untuk tingkat Pemula yang baru saja mulai belajar tentang Adobe Photoshop.&lt;/p&gt;
 &lt;p&gt;*Bonus pada buku fisik (CD, voucher, pembatas buku) tidak disertakan dalam buku digital (e-book)&lt;/p&gt;</t>
        </is>
      </c>
      <c r="Y187" s="262" t="n">
        <v>83000</v>
      </c>
      <c r="Z187" s="226" t="n"/>
      <c r="AA187" s="241">
        <f>Y226*Z226</f>
        <v/>
      </c>
      <c r="AB187" s="237" t="inlineStr">
        <is>
          <t>58d6b69c-5621-4ecf-874a-74b93f63bc0b</t>
        </is>
      </c>
    </row>
    <row r="188" ht="15" customHeight="1" s="283">
      <c r="A188" s="109" t="n">
        <v>218</v>
      </c>
      <c r="B188" s="222">
        <f>HYPERLINK("https://mocostore.moco.co.id/catalog/"&amp;AB227,"Klik Disini")</f>
        <v/>
      </c>
      <c r="C188" s="223" t="inlineStr">
        <is>
          <t>Sudahkah Anda Sungguh-Sungguh Dimerdekakan?</t>
        </is>
      </c>
      <c r="D188" s="223" t="n"/>
      <c r="E188" s="223" t="inlineStr">
        <is>
          <t>D. Saulina L. Gaol</t>
        </is>
      </c>
      <c r="F188" s="223" t="inlineStr">
        <is>
          <t>978-979-29-3603-2</t>
        </is>
      </c>
      <c r="G188" s="223" t="inlineStr">
        <is>
          <t>978-979-29-7966-4</t>
        </is>
      </c>
      <c r="H188" s="223" t="inlineStr">
        <is>
          <t>Agama Kristen</t>
        </is>
      </c>
      <c r="I188" s="258" t="inlineStr">
        <is>
          <t>Perguruan Tinggi</t>
        </is>
      </c>
      <c r="J188" s="186" t="inlineStr">
        <is>
          <t>009.16</t>
        </is>
      </c>
      <c r="K188" s="223" t="n"/>
      <c r="L188" s="223" t="n"/>
      <c r="M188" s="259" t="n"/>
      <c r="N188" s="223" t="inlineStr">
        <is>
          <t>Indonesia</t>
        </is>
      </c>
      <c r="O188" s="223" t="inlineStr">
        <is>
          <t>Tidak diketahui</t>
        </is>
      </c>
      <c r="P188" s="260" t="n">
        <v>2013</v>
      </c>
      <c r="Q188" s="260" t="n">
        <v>2018</v>
      </c>
      <c r="R188" s="223" t="inlineStr">
        <is>
          <t>Penerbit Andi</t>
        </is>
      </c>
      <c r="S188" s="223" t="inlineStr">
        <is>
          <t>Andi Offset CV</t>
        </is>
      </c>
      <c r="T188" s="223" t="inlineStr">
        <is>
          <t>Lokal</t>
        </is>
      </c>
      <c r="U188" s="261" t="n">
        <v>114</v>
      </c>
      <c r="V188" s="86" t="inlineStr">
        <is>
          <t>pdf</t>
        </is>
      </c>
      <c r="W188" s="223" t="inlineStr">
        <is>
          <t>15.2 MB</t>
        </is>
      </c>
      <c r="X188" s="223" t="inlineStr">
        <is>
          <t>&lt;p&gt;Buku ini secara sederhana dan lugas mengungkapkan bagaimana manusia bisa terbebas dari jajahan dosa dan hidup merdeka dalam Kristus. Secara substansial buku ini telah memberikan gambaran total tentang karya Yesus yang sempurna, yang mengakibatkan manusia dapat hidup dalam kemerdekaan sejati, yaitu merdeka secara roh, jiwa, dan tubuh&lt;/p&gt;</t>
        </is>
      </c>
      <c r="Y188" s="262" t="n">
        <v>44500</v>
      </c>
      <c r="Z188" s="226" t="n"/>
      <c r="AA188" s="241">
        <f>Y227*Z227</f>
        <v/>
      </c>
      <c r="AB188" s="237" t="inlineStr">
        <is>
          <t>cf3cbe0b-5213-4ba0-a359-b91e67b47fd8</t>
        </is>
      </c>
    </row>
    <row r="189" ht="15" customHeight="1" s="283">
      <c r="A189" s="109" t="n">
        <v>219</v>
      </c>
      <c r="B189" s="222">
        <f>HYPERLINK("https://mocostore.moco.co.id/catalog/"&amp;AB228,"Klik Disini")</f>
        <v/>
      </c>
      <c r="C189" s="223" t="inlineStr">
        <is>
          <t>CorelDraw X7 untuk Pemula</t>
        </is>
      </c>
      <c r="D189" s="223" t="n"/>
      <c r="E189" s="223" t="inlineStr">
        <is>
          <t>Madcoms</t>
        </is>
      </c>
      <c r="F189" s="223" t="inlineStr">
        <is>
          <t>978-979-29-5042-7</t>
        </is>
      </c>
      <c r="G189" s="223" t="inlineStr">
        <is>
          <t>978-979-29-8134-6</t>
        </is>
      </c>
      <c r="H189" s="223" t="inlineStr">
        <is>
          <t>Komputer &amp; Internet</t>
        </is>
      </c>
      <c r="I189" s="258" t="inlineStr">
        <is>
          <t>Perguruan Tinggi</t>
        </is>
      </c>
      <c r="J189" s="186" t="inlineStr">
        <is>
          <t>009.05</t>
        </is>
      </c>
      <c r="K189" s="223" t="n"/>
      <c r="L189" s="223" t="n"/>
      <c r="M189" s="259" t="n"/>
      <c r="N189" s="223" t="inlineStr">
        <is>
          <t>Indonesia</t>
        </is>
      </c>
      <c r="O189" s="223" t="inlineStr">
        <is>
          <t>Tidak diketahui</t>
        </is>
      </c>
      <c r="P189" s="260" t="n">
        <v>2015</v>
      </c>
      <c r="Q189" s="260" t="n">
        <v>2018</v>
      </c>
      <c r="R189" s="223" t="inlineStr">
        <is>
          <t>Penerbit Andi</t>
        </is>
      </c>
      <c r="S189" s="223" t="inlineStr">
        <is>
          <t>Andi Offset CV</t>
        </is>
      </c>
      <c r="T189" s="223" t="inlineStr">
        <is>
          <t>Lokal</t>
        </is>
      </c>
      <c r="U189" s="261" t="n">
        <v>240</v>
      </c>
      <c r="V189" s="86" t="inlineStr">
        <is>
          <t>pdf</t>
        </is>
      </c>
      <c r="W189" s="223" t="inlineStr">
        <is>
          <t>15.3 MB</t>
        </is>
      </c>
      <c r="X189" s="223" t="inlineStr">
        <is>
          <t>&lt;p&gt;Buku ini disusun dengan pola pembahasan yang simpel, ringan, dan tidak bertele-tele, sehingga menjadikan buku ini mudah untuk dipelajari dan sangat pas jadi teman belajar yang asyik dan menyenangkan. Setiap pokok bahasan disertai dengan contoh latihan yang akan membantu Anda dalam memahami isi materi dan pengaplikasiannya. Seri buku komputer CorelDRAW X7 untuk pemula ini sangat cocok digunakan oleh para pelajar dan pemula yang ingin mengenal dan dapat menggunakan CorelDRAW X7 dengan baik. Meskipun buku ini lebih dikhususkan untuk para pemula, namun isi materi yang dibahas cukup kompleks, yaitu meliputi: &amp;bull; Mengenal Program CorelDRAW X7 &amp;bull; Menggambar Garis dan Bidang &amp;bull; Menyeleksi dan Mengelola Objek &amp;bull; Mewarnai Bidang dan Garis Objek &amp;bull; Mengelola Objek Grafis &amp;bull; Mengelola Halaman &amp;bull; Bekerja dengan Teks &amp;bull; Mengelola Teks &amp;bull; Mengelola Objek Artistik Media &amp;bull; Mengelola Tabel &amp;bull; Mengelola Efek Objek &amp;bull; Mengelola Efek pada Objek Bitmap &amp;bull; Mencetak Desain Grafis&lt;/p&gt;</t>
        </is>
      </c>
      <c r="Y189" s="262" t="n">
        <v>83000</v>
      </c>
      <c r="Z189" s="226" t="n"/>
      <c r="AA189" s="241">
        <f>Y228*Z228</f>
        <v/>
      </c>
      <c r="AB189" s="237" t="inlineStr">
        <is>
          <t>fee0c6b4-af18-4534-a624-82a2a1371d64</t>
        </is>
      </c>
    </row>
    <row r="190" ht="15" customHeight="1" s="283">
      <c r="A190" s="109" t="n">
        <v>220</v>
      </c>
      <c r="B190" s="222">
        <f>HYPERLINK("https://mocostore.moco.co.id/catalog/"&amp;AB229,"Klik Disini")</f>
        <v/>
      </c>
      <c r="C190" s="223" t="inlineStr">
        <is>
          <t>Sukses Plus</t>
        </is>
      </c>
      <c r="D190" s="223" t="n"/>
      <c r="E190" s="223" t="inlineStr">
        <is>
          <t>Jarot Wijanarko</t>
        </is>
      </c>
      <c r="F190" s="223" t="inlineStr">
        <is>
          <t>978-979-29-3669-8</t>
        </is>
      </c>
      <c r="G190" s="223" t="inlineStr">
        <is>
          <t>978-979-29-8091-2</t>
        </is>
      </c>
      <c r="H190" s="223" t="inlineStr">
        <is>
          <t>Agama Kristen</t>
        </is>
      </c>
      <c r="I190" s="258" t="inlineStr">
        <is>
          <t>Perguruan Tinggi</t>
        </is>
      </c>
      <c r="J190" s="186" t="inlineStr">
        <is>
          <t>009.16</t>
        </is>
      </c>
      <c r="K190" s="223" t="n"/>
      <c r="L190" s="223" t="n"/>
      <c r="M190" s="259" t="n"/>
      <c r="N190" s="223" t="inlineStr">
        <is>
          <t>Indonesia</t>
        </is>
      </c>
      <c r="O190" s="223" t="inlineStr">
        <is>
          <t>Tidak diketahui</t>
        </is>
      </c>
      <c r="P190" s="260" t="n">
        <v>2013</v>
      </c>
      <c r="Q190" s="260" t="n">
        <v>2018</v>
      </c>
      <c r="R190" s="223" t="inlineStr">
        <is>
          <t>Penerbit Andi</t>
        </is>
      </c>
      <c r="S190" s="223" t="inlineStr">
        <is>
          <t>Andi Offset CV</t>
        </is>
      </c>
      <c r="T190" s="223" t="inlineStr">
        <is>
          <t>Lokal</t>
        </is>
      </c>
      <c r="U190" s="261" t="n">
        <v>242</v>
      </c>
      <c r="V190" s="86" t="inlineStr">
        <is>
          <t>pdf</t>
        </is>
      </c>
      <c r="W190" s="223" t="inlineStr">
        <is>
          <t>10.9 MB</t>
        </is>
      </c>
      <c r="X190" s="223" t="inlineStr">
        <is>
          <t>&lt;p&gt;Buku ini berisi kisah-kisah tentang kesuksesan yang sarat makna. Kisah dan ilustrasi dalam buku ini disajikan secara sederhana, unik, memberikan inspirasi, semangat hidup, serta gairah baru dalam pekerjaan dan pelayanan. Kisah ini dipilih dari ribuan kisah yang diterima penulis melalui email, majalah, cerita dari mulut ke mulut sepanjang penulis melayani dan melakukan perjalanan, baik di Indonesia maupun di luar negeri.&lt;br /&gt;
 Penulis mengajak Anda belajar dari kisah kehidupan Russel Crowe, Henry Porter, Borghild Dahl, Abraham Lincoln, dan tokoh lainnya. Setiap kisah dan ilustrasi dalam buku ini dapat Anda gunakan untuk materi khotbah, menyegarkan suasana rapat atau pertemuan, atau mengisi waktu santai. Selain itu, buku ini cocok dibaca oleh semua orang yang ingin membangun hidup sukses yang penuh makna.&lt;/p&gt;</t>
        </is>
      </c>
      <c r="Y190" s="262" t="n">
        <v>47000</v>
      </c>
      <c r="Z190" s="226" t="n"/>
      <c r="AA190" s="241">
        <f>Y229*Z229</f>
        <v/>
      </c>
      <c r="AB190" s="237" t="inlineStr">
        <is>
          <t>a78c1a22-ac30-4d3e-986f-dbd755f16940</t>
        </is>
      </c>
    </row>
    <row r="191" ht="15" customHeight="1" s="283">
      <c r="A191" s="109" t="n">
        <v>221</v>
      </c>
      <c r="B191" s="222">
        <f>HYPERLINK("https://mocostore.moco.co.id/catalog/"&amp;AB230,"Klik Disini")</f>
        <v/>
      </c>
      <c r="C191" s="223" t="inlineStr">
        <is>
          <t>Sukses Sejati</t>
        </is>
      </c>
      <c r="D191" s="223" t="n"/>
      <c r="E191" s="223" t="inlineStr">
        <is>
          <t>Xavier Quentin Pranata</t>
        </is>
      </c>
      <c r="F191" s="223" t="inlineStr">
        <is>
          <t>978-979-29-3676-6</t>
        </is>
      </c>
      <c r="G191" s="223" t="inlineStr">
        <is>
          <t>978-979-29-8365-4</t>
        </is>
      </c>
      <c r="H191" s="223" t="inlineStr">
        <is>
          <t>Agama Kristen</t>
        </is>
      </c>
      <c r="I191" s="258" t="inlineStr">
        <is>
          <t>Perguruan Tinggi</t>
        </is>
      </c>
      <c r="J191" s="186" t="inlineStr">
        <is>
          <t>009.16</t>
        </is>
      </c>
      <c r="K191" s="264" t="n"/>
      <c r="L191" s="264" t="n"/>
      <c r="M191" s="259" t="n"/>
      <c r="N191" s="223" t="inlineStr">
        <is>
          <t>Indonesia</t>
        </is>
      </c>
      <c r="O191" s="223" t="inlineStr">
        <is>
          <t>Tidak diketahui</t>
        </is>
      </c>
      <c r="P191" s="260" t="n">
        <v>2013</v>
      </c>
      <c r="Q191" s="260" t="n">
        <v>2018</v>
      </c>
      <c r="R191" s="223" t="inlineStr">
        <is>
          <t>Penerbit Andi</t>
        </is>
      </c>
      <c r="S191" s="223" t="inlineStr">
        <is>
          <t>Andi Offset CV</t>
        </is>
      </c>
      <c r="T191" s="223" t="inlineStr">
        <is>
          <t>Lokal</t>
        </is>
      </c>
      <c r="U191" s="261" t="n">
        <v>378</v>
      </c>
      <c r="V191" s="86" t="inlineStr">
        <is>
          <t>pdf</t>
        </is>
      </c>
      <c r="W191" s="223" t="inlineStr">
        <is>
          <t>20.2 MB</t>
        </is>
      </c>
      <c r="X191" s="223" t="inlineStr">
        <is>
          <t>&lt;p&gt;Ada potensi unik yang ditaruh Tuhan dalam diri kita masing-masing. Bagian kita adalah menemukan, membangkitkan, dan melejitkan potensi tersebut. Ada banyak ide dan pengalaman yang bisa digali dari sekitar kita untuk kita bisa mengembangkan potensi kita. Buku ini adalah salah satu sumber ide tersebut.&lt;br /&gt;
 Tulisan dalam buku ini merupakan hasil proses saling belajar dan interaksi penulis dengan orang-orang di dunia kerja sehingga pesan-pesan yang disampaikan kepada pembaca adalah pengalaman nyata. 366 renungan dalam buku ini ditulis berdasarkan pengalaman empiris penulis sebagai pemimpin institusi pendidikan, pembicara di market place, pengajar kelas &amp;rdquo;leadership&amp;rdquo;, dosen mata kuliah &amp;rdquo;Personality Development&amp;rdquo; di sebuah kampus, dan pengkhotbah di lembaga keagamaan.&lt;/p&gt;</t>
        </is>
      </c>
      <c r="Y191" s="262" t="n">
        <v>101500</v>
      </c>
      <c r="Z191" s="226" t="n"/>
      <c r="AA191" s="241">
        <f>Y230*Z230</f>
        <v/>
      </c>
      <c r="AB191" s="237" t="inlineStr">
        <is>
          <t>29159ce6-4f20-4434-a99e-7fc4d9d967b5</t>
        </is>
      </c>
    </row>
    <row r="192" ht="15" customHeight="1" s="283">
      <c r="A192" s="109" t="n">
        <v>222</v>
      </c>
      <c r="B192" s="222">
        <f>HYPERLINK("https://mocostore.moco.co.id/catalog/"&amp;AB231,"Klik Disini")</f>
        <v/>
      </c>
      <c r="C192" s="223" t="inlineStr">
        <is>
          <t>Komputer Akuntansi Dengan MYOB AccountRight Premier</t>
        </is>
      </c>
      <c r="D192" s="223" t="n"/>
      <c r="E192" s="223" t="inlineStr">
        <is>
          <t>Madcoms</t>
        </is>
      </c>
      <c r="F192" s="223" t="inlineStr">
        <is>
          <t>978-979-29-5275-9</t>
        </is>
      </c>
      <c r="G192" s="223" t="inlineStr">
        <is>
          <t>978-979-29-8135-3</t>
        </is>
      </c>
      <c r="H192" s="223" t="inlineStr">
        <is>
          <t>Komputer &amp; Internet</t>
        </is>
      </c>
      <c r="I192" s="258" t="inlineStr">
        <is>
          <t>Perguruan Tinggi</t>
        </is>
      </c>
      <c r="J192" s="186" t="inlineStr">
        <is>
          <t>009.05</t>
        </is>
      </c>
      <c r="K192" s="223" t="n"/>
      <c r="L192" s="223" t="n"/>
      <c r="M192" s="259" t="n"/>
      <c r="N192" s="223" t="inlineStr">
        <is>
          <t>Indonesia</t>
        </is>
      </c>
      <c r="O192" s="223" t="inlineStr">
        <is>
          <t>Tidak diketahui</t>
        </is>
      </c>
      <c r="P192" s="260" t="n">
        <v>2015</v>
      </c>
      <c r="Q192" s="260" t="n">
        <v>2018</v>
      </c>
      <c r="R192" s="223" t="inlineStr">
        <is>
          <t>Penerbit Andi</t>
        </is>
      </c>
      <c r="S192" s="223" t="inlineStr">
        <is>
          <t>Andi Offset CV</t>
        </is>
      </c>
      <c r="T192" s="223" t="inlineStr">
        <is>
          <t>Lokal</t>
        </is>
      </c>
      <c r="U192" s="261" t="n">
        <v>304</v>
      </c>
      <c r="V192" s="86" t="inlineStr">
        <is>
          <t>pdf</t>
        </is>
      </c>
      <c r="W192" s="223" t="inlineStr">
        <is>
          <t>8.9 MB</t>
        </is>
      </c>
      <c r="X192" s="223" t="inlineStr">
        <is>
          <t>&lt;p&gt;MYOB merupakan salah satu program akuntansi yang sudah populer dan banyak digunakan di Indonesia dan negara-negara lain. MYOB dapat digunakan untuk pembuatan laporan akuntansi untuk berbagai jenis perusahaan jasa atau dagang maupun perusahaan yang sejenis. MYOB juga dapat digunakan untuk perusahaan kecil, menengah maupun besar. Buku &lt;strong&gt;&amp;ldquo;Komputer Akuntansi dengan MYOB AccountRight Premier&amp;ldquo;&lt;/strong&gt; memberikan tuntunan bagi pembaca untuk membuat laporan keuangan dengan langkah demi langkah dan ilustrasi gambar, sehingga memudahkan pembaca dalam mempelajari buku ini.&lt;/p&gt;
 &lt;p&gt;Buku ini membahas dari proses awal pembuatan perusahaan, akun, jurnal sampai hasil akhir berupa laporan keuangan, sehingga menjadikan buku ini dapat digunakan untuk semua kalangan.&lt;/p&gt;
 &lt;p&gt;&amp;nbsp;&lt;/p&gt;
 &lt;p&gt;Pokok bahasan yang disajikan dalam buku ini meliputi:&lt;/p&gt;
 &lt;ol&gt;
 &lt;li&gt;Mengenal MYOB AccountRight Premier&lt;/li&gt;
 &lt;li&gt;Mengolah Modul Accounts&lt;/li&gt;
 &lt;li&gt;Mengolah Modul Banking&lt;/li&gt;
 &lt;li&gt;Mengolah Modul Sales&lt;/li&gt;
 &lt;li&gt;Mengolah Modul Time Billing&lt;/li&gt;
 &lt;li&gt;Mengolah Modul Purchases&lt;/li&gt;
 &lt;li&gt;Mengolah Modul Payroll&lt;/li&gt;
 &lt;li&gt;Mengolah Modul Inventory&lt;/li&gt;
 &lt;li&gt;Mengolah Modul Card File&lt;/li&gt;
 &lt;li&gt;Mengolah Command Panel Find Transactions&lt;/li&gt;
 &lt;li&gt;Mengolah Command Panel To Do List&lt;/li&gt;
 &lt;li&gt;Mengolah Command Panel Analysis&lt;/li&gt;
 &lt;li&gt;Mengolah Command Panel Reports&lt;/li&gt;
 &lt;li&gt;Mengelola File dan Akun&lt;/li&gt;
 &lt;/ol&gt;</t>
        </is>
      </c>
      <c r="Y192" s="262" t="n">
        <v>144000</v>
      </c>
      <c r="Z192" s="226" t="n"/>
      <c r="AA192" s="241">
        <f>Y231*Z231</f>
        <v/>
      </c>
      <c r="AB192" s="237" t="inlineStr">
        <is>
          <t>d297160f-6124-4668-a36e-e6e81b43b06e</t>
        </is>
      </c>
    </row>
    <row r="193" ht="15" customHeight="1" s="283">
      <c r="A193" s="109" t="n">
        <v>223</v>
      </c>
      <c r="B193" s="222">
        <f>HYPERLINK("https://mocostore.moco.co.id/catalog/"&amp;AB232,"Klik Disini")</f>
        <v/>
      </c>
      <c r="C193" s="223" t="inlineStr">
        <is>
          <t>The Great Glory</t>
        </is>
      </c>
      <c r="D193" s="223" t="n"/>
      <c r="E193" s="223" t="inlineStr">
        <is>
          <t>Pdt. Honny Supit Sirapanji, S.Th</t>
        </is>
      </c>
      <c r="F193" s="223" t="inlineStr">
        <is>
          <t>978-979-29-3629-2</t>
        </is>
      </c>
      <c r="G193" s="223" t="inlineStr">
        <is>
          <t>978-979-29-8326-5</t>
        </is>
      </c>
      <c r="H193" s="223" t="inlineStr">
        <is>
          <t>Agama Kristen</t>
        </is>
      </c>
      <c r="I193" s="258" t="inlineStr">
        <is>
          <t>Perguruan Tinggi</t>
        </is>
      </c>
      <c r="J193" s="186" t="inlineStr">
        <is>
          <t>009.16</t>
        </is>
      </c>
      <c r="K193" s="223" t="n"/>
      <c r="L193" s="223" t="n"/>
      <c r="M193" s="259" t="n"/>
      <c r="N193" s="223" t="inlineStr">
        <is>
          <t>Indonesia</t>
        </is>
      </c>
      <c r="O193" s="223" t="inlineStr">
        <is>
          <t>Tidak diketahui</t>
        </is>
      </c>
      <c r="P193" s="260" t="n">
        <v>2013</v>
      </c>
      <c r="Q193" s="260" t="n">
        <v>2018</v>
      </c>
      <c r="R193" s="223" t="inlineStr">
        <is>
          <t>Penerbit Andi</t>
        </is>
      </c>
      <c r="S193" s="223" t="inlineStr">
        <is>
          <t>Andi Offset CV</t>
        </is>
      </c>
      <c r="T193" s="223" t="inlineStr">
        <is>
          <t>Lokal</t>
        </is>
      </c>
      <c r="U193" s="261" t="n">
        <v>290</v>
      </c>
      <c r="V193" s="86" t="inlineStr">
        <is>
          <t>pdf</t>
        </is>
      </c>
      <c r="W193" s="223" t="inlineStr">
        <is>
          <t>9.2 MB</t>
        </is>
      </c>
      <c r="X193" s="223" t="inlineStr">
        <is>
          <t>&lt;p&gt;Buku ini menguraikan pengajaran tentang kabos, yaitu kemuliaan Tuhan. Tujuannya adalah memberikan pengertian tentang doktrin yang benar. Dengan demikian, jemaat tidak dibingungkan oleh pengajaran sesat, yang mengajarkan pola hidup antroposentris (berpusat pada manusia) sehingga jemaat bertumbuh ke arah Kristus dalam kasih dengan pola hidup Christosentris (berpusat pada Kristus).&lt;/p&gt;</t>
        </is>
      </c>
      <c r="Y193" s="262" t="n">
        <v>70500</v>
      </c>
      <c r="Z193" s="226" t="n"/>
      <c r="AA193" s="241">
        <f>Y232*Z232</f>
        <v/>
      </c>
      <c r="AB193" s="237" t="inlineStr">
        <is>
          <t>996472d3-dd22-41f5-a59f-55aeba112178</t>
        </is>
      </c>
    </row>
    <row r="194" ht="15" customHeight="1" s="283">
      <c r="A194" s="109" t="n">
        <v>224</v>
      </c>
      <c r="B194" s="222">
        <f>HYPERLINK("https://mocostore.moco.co.id/catalog/"&amp;AB233,"Klik Disini")</f>
        <v/>
      </c>
      <c r="C194" s="223" t="inlineStr">
        <is>
          <t>The Jewel Of Life</t>
        </is>
      </c>
      <c r="D194" s="223" t="n"/>
      <c r="E194" s="223" t="inlineStr">
        <is>
          <t>Evelyn Jingga</t>
        </is>
      </c>
      <c r="F194" s="223" t="inlineStr">
        <is>
          <t>978-979-29-3685-8</t>
        </is>
      </c>
      <c r="G194" s="223" t="inlineStr">
        <is>
          <t>978-979-29-8021-9</t>
        </is>
      </c>
      <c r="H194" s="223" t="inlineStr">
        <is>
          <t>Agama Kristen</t>
        </is>
      </c>
      <c r="I194" s="258" t="inlineStr">
        <is>
          <t>Perguruan Tinggi</t>
        </is>
      </c>
      <c r="J194" s="186" t="inlineStr">
        <is>
          <t>009.16</t>
        </is>
      </c>
      <c r="K194" s="264" t="n"/>
      <c r="L194" s="264" t="n"/>
      <c r="M194" s="259" t="n"/>
      <c r="N194" s="223" t="inlineStr">
        <is>
          <t>Indonesia</t>
        </is>
      </c>
      <c r="O194" s="223" t="inlineStr">
        <is>
          <t>Tidak diketahui</t>
        </is>
      </c>
      <c r="P194" s="260" t="n">
        <v>2013</v>
      </c>
      <c r="Q194" s="260" t="n">
        <v>2018</v>
      </c>
      <c r="R194" s="223" t="inlineStr">
        <is>
          <t>Penerbit Andi</t>
        </is>
      </c>
      <c r="S194" s="223" t="inlineStr">
        <is>
          <t>Andi Offset CV</t>
        </is>
      </c>
      <c r="T194" s="223" t="inlineStr">
        <is>
          <t>Lokal</t>
        </is>
      </c>
      <c r="U194" s="261" t="n">
        <v>122</v>
      </c>
      <c r="V194" s="86" t="inlineStr">
        <is>
          <t>pdf</t>
        </is>
      </c>
      <c r="W194" s="223" t="inlineStr">
        <is>
          <t>9.7 MB</t>
        </is>
      </c>
      <c r="X194" s="223" t="inlineStr">
        <is>
          <t>&lt;p&gt;Tema utama buku ini adalah &amp;ldquo;menjadi pribadi yang berkualitas&amp;rdquo;. Tema utama ini terbentuk dari tiga puluh empat esai pendek yang bersifat inspirational dan motivasional. Esai berjudul The Power of Attractiveness ditempatkan sebagai pembuka dan esai berjudul Sukses Sejati mengakhiri tulisan dalam buku ini.&lt;/p&gt;</t>
        </is>
      </c>
      <c r="Y194" s="262" t="n">
        <v>39000</v>
      </c>
      <c r="Z194" s="226" t="n"/>
      <c r="AA194" s="241">
        <f>Y233*Z233</f>
        <v/>
      </c>
      <c r="AB194" s="237" t="inlineStr">
        <is>
          <t>58e4a62b-6b24-4347-864d-b8901a143151</t>
        </is>
      </c>
    </row>
    <row r="195" ht="15" customHeight="1" s="283">
      <c r="A195" s="109" t="n">
        <v>225</v>
      </c>
      <c r="B195" s="222">
        <f>HYPERLINK("https://mocostore.moco.co.id/catalog/"&amp;AB234,"Klik Disini")</f>
        <v/>
      </c>
      <c r="C195" s="223" t="inlineStr">
        <is>
          <t>Kupas Tuntas Adobe Photoshop CC</t>
        </is>
      </c>
      <c r="D195" s="223" t="n"/>
      <c r="E195" s="223" t="inlineStr">
        <is>
          <t>Madcoms</t>
        </is>
      </c>
      <c r="F195" s="223" t="inlineStr">
        <is>
          <t>978-979-29-5250-6</t>
        </is>
      </c>
      <c r="G195" s="223" t="inlineStr">
        <is>
          <t>978-979-29-8136-0</t>
        </is>
      </c>
      <c r="H195" s="223" t="inlineStr">
        <is>
          <t>Desain Grafis &amp; Multimedia</t>
        </is>
      </c>
      <c r="I195" s="258" t="inlineStr">
        <is>
          <t>Perguruan Tinggi</t>
        </is>
      </c>
      <c r="J195" s="186" t="inlineStr">
        <is>
          <t>009.05</t>
        </is>
      </c>
      <c r="K195" s="223" t="n"/>
      <c r="L195" s="223" t="n"/>
      <c r="M195" s="259" t="n"/>
      <c r="N195" s="223" t="inlineStr">
        <is>
          <t>Indonesia</t>
        </is>
      </c>
      <c r="O195" s="223" t="inlineStr">
        <is>
          <t>Tidak diketahui</t>
        </is>
      </c>
      <c r="P195" s="260" t="n">
        <v>2015</v>
      </c>
      <c r="Q195" s="260" t="n">
        <v>2018</v>
      </c>
      <c r="R195" s="223" t="inlineStr">
        <is>
          <t>Penerbit Andi</t>
        </is>
      </c>
      <c r="S195" s="223" t="inlineStr">
        <is>
          <t>Andi Offset CV</t>
        </is>
      </c>
      <c r="T195" s="223" t="inlineStr">
        <is>
          <t>Lokal</t>
        </is>
      </c>
      <c r="U195" s="261" t="n">
        <v>398</v>
      </c>
      <c r="V195" s="86" t="inlineStr">
        <is>
          <t>pdf</t>
        </is>
      </c>
      <c r="W195" s="223" t="inlineStr">
        <is>
          <t>14.6 MB</t>
        </is>
      </c>
      <c r="X195" s="223" t="inlineStr">
        <is>
          <t>&lt;p&gt;Adobe Photoshop CC kini hadir dengan fitur-fitur baru yang kian memanjakan para digital artis untuk berkreasi menghasilkan karya-karya yang fantastis. Kelengkapan fasilitas dan kemampuannya yang luar biasa dalam mengolah dan manipulasi objek foto, menjadikan software ini banyak dipakai oleh para digital artist, karena keberadaannya benar-benar mampu membantu dan memudahkan pemakai dalam menyelesaikan berbagai jenis pekerjaan olah digital (digital imaging).&lt;/p&gt;
 &lt;p&gt;Buku ini mengupas berbagai fasilitas utama dari Adobe Photoshop CC. Dalam setiap pokok bahasan, penulis juga mengulas berbagai fitur dan fasilitas terbaru yang hanya dapat dijumpai di Adobe Photohsop CC, dan membahas fungsi-fungsi lain untuk keperluan memanipulasi objek foto digital.&lt;/p&gt;
 &lt;p&gt;Selain itu, buku ini menyajikan beberapa contoh aplikasi yang dapat digunakan sebagai bahan latihan untuk lebih memudahkan pembaca dalam memahami isi dari setiap pokok bahasannya. Pokok bahasan yang disajikan dalam buku Kupas Tuntas Adobe Photoshop CC ini meliputi:&lt;/p&gt;
 &lt;ul&gt;
 &lt;li&gt;Mengenal fasiltas dan fitur terbaru Photoshop CC&lt;/li&gt;
 &lt;li&gt;Menggunakan Adobe Bridge&lt;/li&gt;
 &lt;li&gt;Menyiapkan lembar kerja dan mengolah layer&lt;/li&gt;
 &lt;li&gt;Mengolah warna&lt;/li&gt;
 &lt;li&gt;Membuat dan mengolah area seleksi&lt;/li&gt;
 &lt;li&gt;Membuat dan mengolah objek shape dan path&lt;/li&gt;
 &lt;li&gt;Membuat dan mengolah objek teks&lt;/li&gt;
 &lt;li&gt;Menggunakan fasilitas filter dan style&lt;/li&gt;
 &lt;li&gt;Memanipulasi foto digital&lt;/li&gt;
 &lt;li&gt;Membuat animasi&lt;/li&gt;
 &lt;/ul&gt;</t>
        </is>
      </c>
      <c r="Y195" s="262" t="n">
        <v>138000</v>
      </c>
      <c r="Z195" s="226" t="n"/>
      <c r="AA195" s="241">
        <f>Y234*Z234</f>
        <v/>
      </c>
      <c r="AB195" s="237" t="inlineStr">
        <is>
          <t>c9fbbf99-8861-4931-806d-64acce4ac6c2</t>
        </is>
      </c>
    </row>
    <row r="196" ht="15" customHeight="1" s="283">
      <c r="A196" s="109" t="n">
        <v>226</v>
      </c>
      <c r="B196" s="222">
        <f>HYPERLINK("https://mocostore.moco.co.id/catalog/"&amp;AB235,"Klik Disini")</f>
        <v/>
      </c>
      <c r="C196" s="223" t="inlineStr">
        <is>
          <t>The Unconditional Love</t>
        </is>
      </c>
      <c r="D196" s="223" t="n"/>
      <c r="E196" s="223" t="inlineStr">
        <is>
          <t>Ronaldo Tengker</t>
        </is>
      </c>
      <c r="F196" s="223" t="inlineStr">
        <is>
          <t>978-979-29-2999-7</t>
        </is>
      </c>
      <c r="G196" s="223" t="inlineStr">
        <is>
          <t>978-979-29-8196-4</t>
        </is>
      </c>
      <c r="H196" s="223" t="inlineStr">
        <is>
          <t>Agama Kristen</t>
        </is>
      </c>
      <c r="I196" s="258" t="inlineStr">
        <is>
          <t>Perguruan Tinggi</t>
        </is>
      </c>
      <c r="J196" s="186" t="inlineStr">
        <is>
          <t>009.16</t>
        </is>
      </c>
      <c r="K196" s="264" t="n"/>
      <c r="L196" s="264" t="n"/>
      <c r="M196" s="259" t="n"/>
      <c r="N196" s="223" t="inlineStr">
        <is>
          <t>Indonesia</t>
        </is>
      </c>
      <c r="O196" s="223" t="inlineStr">
        <is>
          <t>Tidak diketahui</t>
        </is>
      </c>
      <c r="P196" s="260" t="n">
        <v>2013</v>
      </c>
      <c r="Q196" s="260" t="n">
        <v>2018</v>
      </c>
      <c r="R196" s="223" t="inlineStr">
        <is>
          <t>Penerbit Andi</t>
        </is>
      </c>
      <c r="S196" s="223" t="inlineStr">
        <is>
          <t>Andi Offset CV</t>
        </is>
      </c>
      <c r="T196" s="223" t="inlineStr">
        <is>
          <t>Lokal</t>
        </is>
      </c>
      <c r="U196" s="261" t="n">
        <v>242</v>
      </c>
      <c r="V196" s="86" t="inlineStr">
        <is>
          <t>pdf</t>
        </is>
      </c>
      <c r="W196" s="223" t="inlineStr">
        <is>
          <t>12.8 MB</t>
        </is>
      </c>
      <c r="X196" s="223" t="inlineStr">
        <is>
          <t>&lt;p&gt;Filipi yang lugu jatuh cinta kepada Holly. Sayang, Holly hanya mempermainkan cinta Filipi. Holly bahkan menyuruh sahabat Filipi, Andreas, untuk menuduh Filipi mencuri uang sekolah Andreas. Filipi yang bingung dengan perubahan sikap sahabatnya dikejutkan dengan sebuah berita, Andreas sakit parah. Ditambah lagi, Holly yang pernah menyakiti Filipi mengalami kecelakaan hingga buta. Filipi diperhadapkan pada 2 pilihan: membenci Holly atau kembali menerima Holly apa adanya. Filipi memilih menerima kembali Holly, tetapi ia takut Holly menolaknya lagi. Karena itu, ia menyamar sebagai Titus, seorang pria yang selalu mendukung Holly dalam masa-masa sulit.&lt;br /&gt;
 Andreas yang sakit parah akhirnya meninggal. Sebelum meninggal, ia memberikan surat wasiat agar matanya didonorkan kepada Holly. Holly yang tersentuh dengan kebaikan Andreas dan ketulusan cinta Filipi akhirnya menyadari arti kasih sejati, yaitu kasih yang rela berkorban, kasih seperti kasih Yesus.&lt;/p&gt;</t>
        </is>
      </c>
      <c r="Y196" s="262" t="n">
        <v>62500</v>
      </c>
      <c r="Z196" s="226" t="n"/>
      <c r="AA196" s="241">
        <f>Y235*Z235</f>
        <v/>
      </c>
      <c r="AB196" s="237" t="inlineStr">
        <is>
          <t>c54e605a-fb2d-460a-9e16-97a714017fab</t>
        </is>
      </c>
    </row>
    <row r="197" ht="15" customHeight="1" s="283">
      <c r="A197" s="109" t="n">
        <v>227</v>
      </c>
      <c r="B197" s="222">
        <f>HYPERLINK("https://mocostore.moco.co.id/catalog/"&amp;AB236,"Klik Disini")</f>
        <v/>
      </c>
      <c r="C197" s="223" t="inlineStr">
        <is>
          <t>Warisan Bapa</t>
        </is>
      </c>
      <c r="D197" s="223" t="n"/>
      <c r="E197" s="223" t="inlineStr">
        <is>
          <t>Vonny Agustina Susanta</t>
        </is>
      </c>
      <c r="F197" s="223" t="inlineStr">
        <is>
          <t>978-979-29-2995-9</t>
        </is>
      </c>
      <c r="G197" s="223" t="inlineStr">
        <is>
          <t>978-979-29-8251-0</t>
        </is>
      </c>
      <c r="H197" s="223" t="inlineStr">
        <is>
          <t>Agama Kristen</t>
        </is>
      </c>
      <c r="I197" s="258" t="inlineStr">
        <is>
          <t>Perguruan Tinggi</t>
        </is>
      </c>
      <c r="J197" s="186" t="inlineStr">
        <is>
          <t>009.16</t>
        </is>
      </c>
      <c r="K197" s="223" t="n"/>
      <c r="L197" s="223" t="n"/>
      <c r="M197" s="259" t="n"/>
      <c r="N197" s="223" t="n"/>
      <c r="O197" s="223" t="n"/>
      <c r="P197" s="260" t="n">
        <v>2013</v>
      </c>
      <c r="Q197" s="260" t="n">
        <v>2018</v>
      </c>
      <c r="R197" s="223" t="inlineStr">
        <is>
          <t>Penerbit Andi</t>
        </is>
      </c>
      <c r="S197" s="223" t="inlineStr">
        <is>
          <t>Andi Offset CV</t>
        </is>
      </c>
      <c r="T197" s="223" t="n"/>
      <c r="U197" s="261" t="n">
        <v>162</v>
      </c>
      <c r="V197" s="86" t="inlineStr">
        <is>
          <t>pdf</t>
        </is>
      </c>
      <c r="W197" s="223" t="inlineStr">
        <is>
          <t>13.5 MB</t>
        </is>
      </c>
      <c r="X197" s="223" t="inlineStr">
        <is>
          <t>&lt;p&gt;Warisan Bapa mengajak para pembaca untuk memahami pentingnya meninggalkan warisan bagi anak cucu kita. Warisan yang dimaksud bukan hanya sekadar warisan berupa harta duniawi saja, melainkan ha-hal yang berhubungan dengan kekekalan. Warisan berupa harta duniawi bisa hilang dan tidak berbekas, tetapi warisan berupa karakter yang sesuai dengan kehendak Allah akan membaca seseorang kepada hidup kekal. Itu adalah jenis warisan yang harus kita tinggalkan bagi anak cuku kita. Bagaimana caranya? Tentu saja kita harus menjadi teladan hidup bagi orang-orang di sekitar kita, baik keluarga maupun orang lain yang berhubungan dengan kita.&lt;br /&gt;
 Melalui buku ini, kita akan belajar dari salah satu pendiri GBI ROCK Ministry, Pdt. Abraham Agus Adi Susanto, M.Th, perihal warisan. Sekalipun beliau telah tiada, tetapi sikap dan karakter yang melekat pada dirinya selama hidu di dunia ini telah menjadi warisan terbaik bagi semua orang yang mengenalnya. Sediakan hati kita untuk mau dibentuk menjadi pribadi yang memiliki sikap hidup dan karakter yang bisa memberkati setiap generasi demi kemuliaan Tuhan Yesus.&lt;/p&gt;</t>
        </is>
      </c>
      <c r="Y197" s="262" t="n">
        <v>48000</v>
      </c>
      <c r="Z197" s="226" t="n"/>
      <c r="AA197" s="241">
        <f>Y236*Z236</f>
        <v/>
      </c>
      <c r="AB197" s="237" t="inlineStr">
        <is>
          <t>529d6acf-c733-4819-adf6-5ce43c13af82</t>
        </is>
      </c>
    </row>
    <row r="198" ht="15" customHeight="1" s="283">
      <c r="A198" s="109" t="n">
        <v>228</v>
      </c>
      <c r="B198" s="222">
        <f>HYPERLINK("https://mocostore.moco.co.id/catalog/"&amp;AB237,"Klik Disini")</f>
        <v/>
      </c>
      <c r="C198" s="223" t="inlineStr">
        <is>
          <t>Kupas Tuntas Corel Draw X6</t>
        </is>
      </c>
      <c r="D198" s="223" t="n"/>
      <c r="E198" s="223" t="inlineStr">
        <is>
          <t>Madcoms</t>
        </is>
      </c>
      <c r="F198" s="223" t="inlineStr">
        <is>
          <t>978-979-29-3276-8</t>
        </is>
      </c>
      <c r="G198" s="223" t="inlineStr">
        <is>
          <t>978-979-29-8137-7</t>
        </is>
      </c>
      <c r="H198" s="223" t="inlineStr">
        <is>
          <t>Desain Grafis &amp; Multimedia</t>
        </is>
      </c>
      <c r="I198" s="258" t="inlineStr">
        <is>
          <t>Perguruan Tinggi</t>
        </is>
      </c>
      <c r="J198" s="186" t="inlineStr">
        <is>
          <t>009.05</t>
        </is>
      </c>
      <c r="K198" s="223" t="n"/>
      <c r="L198" s="223" t="n"/>
      <c r="M198" s="259" t="n"/>
      <c r="N198" s="223" t="inlineStr">
        <is>
          <t>Indonesia</t>
        </is>
      </c>
      <c r="O198" s="223" t="inlineStr">
        <is>
          <t>Tidak diketahui</t>
        </is>
      </c>
      <c r="P198" s="260" t="n">
        <v>2012</v>
      </c>
      <c r="Q198" s="260" t="n">
        <v>2018</v>
      </c>
      <c r="R198" s="223" t="inlineStr">
        <is>
          <t>Penerbit Andi</t>
        </is>
      </c>
      <c r="S198" s="223" t="inlineStr">
        <is>
          <t>Andi Offset CV</t>
        </is>
      </c>
      <c r="T198" s="223" t="inlineStr">
        <is>
          <t>Lokal</t>
        </is>
      </c>
      <c r="U198" s="261" t="n">
        <v>264</v>
      </c>
      <c r="V198" s="86" t="inlineStr">
        <is>
          <t>pdf</t>
        </is>
      </c>
      <c r="W198" s="223" t="inlineStr">
        <is>
          <t>15.8 MB</t>
        </is>
      </c>
      <c r="X198" s="223" t="inlineStr">
        <is>
          <t>&lt;p&gt;Program CorelDRAW X6 merupakan software untuk membuat desain grafis yang sangat populer dan sudah diakui kecanggihannya. Kelengkapan fasilitas dan kemampuannya yang luar biasa dalam membuat suatu desain, menjadikan software ini banyak dipakai oleh para Desainer Grafis, karena keberadaannya benar-benar mampu membantu dan memudahkan pemakai dalam menyelesaikan berbagai jenis pekerjaan grafis.&lt;/p&gt;
 &lt;p&gt;Buku panduan ini mengupas tuntas fasilitas yang dimiliki CorelDRAW X6. Dalam setiap pokok bahasan, penulis berusaha mengulas berbagai fasilitas yang hanya dapat dijumpai dalam CorelDRAW X6, dan membahas tentang pembuatan objek, memodifikasi, sampai mewarnai objek.&lt;/p&gt;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X6.&lt;/p&gt;
 &lt;p&gt;Pokok bahasan yang disajikan dalam buku Kupas Tuntas CorelDRAW X6 ini meliputi:&lt;/p&gt;
 &lt;ul&gt;
 &lt;li&gt;Menggambar Objek Garis dan Bidang&lt;/li&gt;
 &lt;li&gt;Mengelola Objek&lt;/li&gt;
 &lt;li&gt;Mengatur Pewarnaan Objek&lt;/li&gt;
 &lt;li&gt;Memodifikasi Objek&lt;/li&gt;
 &lt;li&gt;Mengelola Teks&lt;/li&gt;
 &lt;li&gt;Mengelola Halaman&lt;/li&gt;
 &lt;li&gt;Mengolah Objek Bitmap&lt;/li&gt;
 &lt;li&gt;Memberi Efek Bitmap&lt;/li&gt;
 &lt;/ul&gt;
 &lt;p&gt;&amp;nbsp;&lt;/p&gt;</t>
        </is>
      </c>
      <c r="Y198" s="262" t="n">
        <v>88500</v>
      </c>
      <c r="Z198" s="226" t="n"/>
      <c r="AA198" s="241">
        <f>Y237*Z237</f>
        <v/>
      </c>
      <c r="AB198" s="237" t="inlineStr">
        <is>
          <t>2fd36093-becf-45e7-8199-795d7e9c022a</t>
        </is>
      </c>
    </row>
    <row r="199" ht="15" customHeight="1" s="283">
      <c r="A199" s="109" t="n">
        <v>229</v>
      </c>
      <c r="B199" s="222">
        <f>HYPERLINK("https://mocostore.moco.co.id/catalog/"&amp;AB238,"Klik Disini")</f>
        <v/>
      </c>
      <c r="C199" s="223" t="inlineStr">
        <is>
          <t>365 Fakta, 365 Kutipan, dan 365 Humor Asyik</t>
        </is>
      </c>
      <c r="D199" s="223" t="n"/>
      <c r="E199" s="223" t="inlineStr">
        <is>
          <t>Arie Saptaji</t>
        </is>
      </c>
      <c r="F199" s="223" t="inlineStr">
        <is>
          <t>978-979-29-1988-2</t>
        </is>
      </c>
      <c r="G199" s="223" t="inlineStr">
        <is>
          <t>978-979-29-7936-7</t>
        </is>
      </c>
      <c r="H199" s="223" t="inlineStr">
        <is>
          <t>Agama Kristen</t>
        </is>
      </c>
      <c r="I199" s="258" t="inlineStr">
        <is>
          <t>Perguruan Tinggi</t>
        </is>
      </c>
      <c r="J199" s="186" t="inlineStr">
        <is>
          <t>009.16</t>
        </is>
      </c>
      <c r="K199" s="264" t="inlineStr">
        <is>
          <t>Tidak Tersedia</t>
        </is>
      </c>
      <c r="L199" s="264" t="n"/>
      <c r="M199" s="259" t="inlineStr">
        <is>
          <t>Tidak Tersedia</t>
        </is>
      </c>
      <c r="N199" s="223" t="inlineStr">
        <is>
          <t>Indonesia</t>
        </is>
      </c>
      <c r="O199" s="223" t="inlineStr">
        <is>
          <t>Tidak diketahui</t>
        </is>
      </c>
      <c r="P199" s="260" t="n">
        <v>2011</v>
      </c>
      <c r="Q199" s="260" t="n">
        <v>2018</v>
      </c>
      <c r="R199" s="223" t="inlineStr">
        <is>
          <t>Penerbit Andi</t>
        </is>
      </c>
      <c r="S199" s="223" t="inlineStr">
        <is>
          <t>Andi Offset CV</t>
        </is>
      </c>
      <c r="T199" s="223" t="inlineStr">
        <is>
          <t>Lokal</t>
        </is>
      </c>
      <c r="U199" s="261" t="n">
        <v>202</v>
      </c>
      <c r="V199" s="86" t="inlineStr">
        <is>
          <t>pdf</t>
        </is>
      </c>
      <c r="W199" s="223" t="inlineStr">
        <is>
          <t>2.0 MB</t>
        </is>
      </c>
      <c r="X199" s="223" t="inlineStr">
        <is>
          <t>&lt;p&gt;Buku ini terdiri dari 3 bagian. Bagian pertama adalah 365 kutipan yang masih sering didengar maupun kutipan dari tokoh-tokoh terkenal. Bagian kedua adalah 365 humor umum. Bagian ketiga berisi 365 fakta singkat yang selama ini mungkin belum banyak diketahui orang, misalnya fakta jumlah napas manusia tiap menit, dan sebagainya.&lt;/p&gt;</t>
        </is>
      </c>
      <c r="Y199" s="262" t="n">
        <v>55000</v>
      </c>
      <c r="Z199" s="226" t="n"/>
      <c r="AA199" s="241">
        <f>Y238*Z238</f>
        <v/>
      </c>
      <c r="AB199" s="237" t="inlineStr">
        <is>
          <t>ef6bf682-a4a2-4135-a690-c0626ad7c25f</t>
        </is>
      </c>
    </row>
    <row r="200" ht="15" customHeight="1" s="283">
      <c r="A200" s="109" t="n">
        <v>230</v>
      </c>
      <c r="B200" s="222">
        <f>HYPERLINK("https://mocostore.moco.co.id/catalog/"&amp;AB239,"Klik Disini")</f>
        <v/>
      </c>
      <c r="C200" s="223" t="inlineStr">
        <is>
          <t>7 Jesus Statements</t>
        </is>
      </c>
      <c r="D200" s="223" t="n"/>
      <c r="E200" s="223" t="inlineStr">
        <is>
          <t>Jonar Situmorang</t>
        </is>
      </c>
      <c r="F200" s="223" t="inlineStr">
        <is>
          <t>978-979-29-1983-7</t>
        </is>
      </c>
      <c r="G200" s="223" t="inlineStr">
        <is>
          <t>978-979-29-8106-3</t>
        </is>
      </c>
      <c r="H200" s="223" t="inlineStr">
        <is>
          <t>Agama Kristen</t>
        </is>
      </c>
      <c r="I200" s="258" t="inlineStr">
        <is>
          <t>Perguruan Tinggi</t>
        </is>
      </c>
      <c r="J200" s="186" t="inlineStr">
        <is>
          <t>009.16</t>
        </is>
      </c>
      <c r="K200" s="223" t="inlineStr">
        <is>
          <t>Tidak Tersedia</t>
        </is>
      </c>
      <c r="L200" s="223" t="n"/>
      <c r="M200" s="259" t="inlineStr">
        <is>
          <t>Tidak Tersedia</t>
        </is>
      </c>
      <c r="N200" s="223" t="inlineStr">
        <is>
          <t>Indonesia</t>
        </is>
      </c>
      <c r="O200" s="223" t="inlineStr">
        <is>
          <t>Tidak diketahui</t>
        </is>
      </c>
      <c r="P200" s="260" t="n">
        <v>2011</v>
      </c>
      <c r="Q200" s="260" t="n">
        <v>2018</v>
      </c>
      <c r="R200" s="223" t="inlineStr">
        <is>
          <t>Penerbit Andi</t>
        </is>
      </c>
      <c r="S200" s="223" t="inlineStr">
        <is>
          <t>Andi Offset CV</t>
        </is>
      </c>
      <c r="T200" s="223" t="inlineStr">
        <is>
          <t>Lokal</t>
        </is>
      </c>
      <c r="U200" s="261" t="n">
        <v>202</v>
      </c>
      <c r="V200" s="86" t="inlineStr">
        <is>
          <t>pdf</t>
        </is>
      </c>
      <c r="W200" s="223" t="inlineStr">
        <is>
          <t>3.3 MB</t>
        </is>
      </c>
      <c r="X200" s="223" t="inlineStr">
        <is>
          <t>&lt;p&gt;Penulis menganggap angka 7 dalam Alkitab punya makna tersendiri. Itu sebabnya, ia menggali lebih lanjut. Tujuh topik utama yang dibahas dalam buku ini adalah ketujuh pernyataan Tuhan Yesus,yaitu:&lt;br /&gt;
 1. Akulah roti hidup (Yoh. 6:35, 48);&lt;br /&gt;
 2. Akulah terang dunia (Yoh. 8:12);&lt;br /&gt;
 3. Akulah pintu (Yoh. 10:7, 9);&lt;br /&gt;
 4. Akulah gembala yang baik (Yoh. 10:11, 14);&lt;br /&gt;
 5. Akulah kebangkitan dan hidup (Yoh. 11:25);&lt;br /&gt;
 6. Akulah jalan, dan kebenaran, dan hidup&lt;br /&gt;
 (Yoh. 14:6); dan&lt;br /&gt;
 7. Akulah pokok anggur yang benar (Yoh. 15:1, 5)&lt;/p&gt;</t>
        </is>
      </c>
      <c r="Y200" s="262" t="n">
        <v>58500</v>
      </c>
      <c r="Z200" s="226" t="n"/>
      <c r="AA200" s="241">
        <f>Y239*Z239</f>
        <v/>
      </c>
      <c r="AB200" s="237" t="inlineStr">
        <is>
          <t>2e91d9fd-dc4c-489f-8760-abaeb30c212d</t>
        </is>
      </c>
    </row>
    <row r="201" ht="15" customHeight="1" s="283">
      <c r="A201" s="109" t="n">
        <v>231</v>
      </c>
      <c r="B201" s="222">
        <f>HYPERLINK("https://mocostore.moco.co.id/catalog/"&amp;AB240,"Klik Disini")</f>
        <v/>
      </c>
      <c r="C201" s="223" t="inlineStr">
        <is>
          <t>Membangun Aplikasi Stok Inventori dengan MS. Access</t>
        </is>
      </c>
      <c r="D201" s="223" t="n"/>
      <c r="E201" s="223" t="inlineStr">
        <is>
          <t>Madcoms</t>
        </is>
      </c>
      <c r="F201" s="223" t="inlineStr">
        <is>
          <t>978-979-29-5221-6</t>
        </is>
      </c>
      <c r="G201" s="223" t="inlineStr">
        <is>
          <t>978-979-29-8138-4</t>
        </is>
      </c>
      <c r="H201" s="223" t="inlineStr">
        <is>
          <t>Pemograman</t>
        </is>
      </c>
      <c r="I201" s="258" t="inlineStr">
        <is>
          <t>Perguruan Tinggi</t>
        </is>
      </c>
      <c r="J201" s="186" t="inlineStr">
        <is>
          <t>009.05</t>
        </is>
      </c>
      <c r="K201" s="223" t="n"/>
      <c r="L201" s="223" t="n"/>
      <c r="M201" s="259" t="n"/>
      <c r="N201" s="223" t="inlineStr">
        <is>
          <t>Indonesia</t>
        </is>
      </c>
      <c r="O201" s="223" t="inlineStr">
        <is>
          <t>Tidak diketahui</t>
        </is>
      </c>
      <c r="P201" s="260" t="n">
        <v>2015</v>
      </c>
      <c r="Q201" s="260" t="n">
        <v>2018</v>
      </c>
      <c r="R201" s="223" t="inlineStr">
        <is>
          <t>Penerbit Andi</t>
        </is>
      </c>
      <c r="S201" s="223" t="inlineStr">
        <is>
          <t>Andi Offset CV</t>
        </is>
      </c>
      <c r="T201" s="223" t="inlineStr">
        <is>
          <t>Lokal</t>
        </is>
      </c>
      <c r="U201" s="261" t="n">
        <v>240</v>
      </c>
      <c r="V201" s="86" t="inlineStr">
        <is>
          <t>pdf</t>
        </is>
      </c>
      <c r="W201" s="223" t="inlineStr">
        <is>
          <t>15.2 MB</t>
        </is>
      </c>
      <c r="X201" s="223" t="inlineStr">
        <is>
          <t>&lt;p&gt;Microsoft Access merupakan program pengolah data yang menyediakan berbagai fasilitas kemudahan dalam pengolahannya. Buku Membangun Aplikasi Stok Inventori dengan MS-Accessmemberikan tuntunan bagi pembaca untuk membuat aplikasi stok inventori dengan langkah demi langkah sehingga memudahkan pembaca dalam mempelajari buku ini. Buku ini membahas dari proses awal pembuatan database, tabel, query, form sampai hasil akhir berupa laporan, sehingga menjadikan buku ini dapat digunakan untuk semua kalangan. Buku ini juga disertai CD yang berisi file contoh hasil dari aplikasi ini serta file aplikasi yang masih kosong, yang dapat pembaca gunakan untuk praktek langsung menggunakan aplikasi ini. Pokok bahasan yang disajikan dalam buku ini meliputi:&lt;/p&gt;
 &lt;ul&gt;
 &lt;li&gt;Mengenal Microsoft Access&lt;/li&gt;
 &lt;li&gt;MembuatDatabase dan Tabel&lt;/li&gt;
 &lt;li&gt;Membuat Relasi dan Query&lt;/li&gt;
 &lt;li&gt;Membuat dan Mendesain Form&lt;/li&gt;
 &lt;li&gt;Membuat dan Mendesain Report&lt;/li&gt;
 &lt;li&gt;Membuat Form Filter dan Utama&lt;/li&gt;
 &lt;li&gt;Menjalankan Aplikasi&lt;/li&gt;
 &lt;/ul&gt;</t>
        </is>
      </c>
      <c r="Y201" s="262" t="n">
        <v>71000</v>
      </c>
      <c r="Z201" s="226" t="n"/>
      <c r="AA201" s="241">
        <f>Y240*Z240</f>
        <v/>
      </c>
      <c r="AB201" s="237" t="inlineStr">
        <is>
          <t>d0695eb0-6ba7-46ac-80b4-cb4c0861507f</t>
        </is>
      </c>
    </row>
    <row r="202" ht="15" customHeight="1" s="283">
      <c r="A202" s="109" t="n">
        <v>232</v>
      </c>
      <c r="B202" s="222">
        <f>HYPERLINK("https://mocostore.moco.co.id/catalog/"&amp;AB241,"Klik Disini")</f>
        <v/>
      </c>
      <c r="C202" s="223" t="inlineStr">
        <is>
          <t>7 Pemulihan Jati Diri Anda</t>
        </is>
      </c>
      <c r="D202" s="223" t="n"/>
      <c r="E202" s="223" t="inlineStr">
        <is>
          <t>Debora Nieniek Meryana</t>
        </is>
      </c>
      <c r="F202" s="223" t="inlineStr">
        <is>
          <t>978-979-29-1884-7</t>
        </is>
      </c>
      <c r="G202" s="223" t="inlineStr">
        <is>
          <t>978-979-29-7971-8</t>
        </is>
      </c>
      <c r="H202" s="223" t="inlineStr">
        <is>
          <t>Agama Kristen</t>
        </is>
      </c>
      <c r="I202" s="258" t="inlineStr">
        <is>
          <t>Perguruan Tinggi</t>
        </is>
      </c>
      <c r="J202" s="186" t="inlineStr">
        <is>
          <t>009.16</t>
        </is>
      </c>
      <c r="K202" s="223" t="inlineStr">
        <is>
          <t>Tidak Tersedia</t>
        </is>
      </c>
      <c r="L202" s="223" t="n"/>
      <c r="M202" s="259" t="inlineStr">
        <is>
          <t>Tidak Tersedia</t>
        </is>
      </c>
      <c r="N202" s="223" t="inlineStr">
        <is>
          <t>Indonesia</t>
        </is>
      </c>
      <c r="O202" s="223" t="inlineStr">
        <is>
          <t>Tidak diketahui</t>
        </is>
      </c>
      <c r="P202" s="260" t="n">
        <v>2011</v>
      </c>
      <c r="Q202" s="260" t="n">
        <v>2018</v>
      </c>
      <c r="R202" s="223" t="inlineStr">
        <is>
          <t>Penerbit Andi</t>
        </is>
      </c>
      <c r="S202" s="223" t="inlineStr">
        <is>
          <t>Andi Offset CV</t>
        </is>
      </c>
      <c r="T202" s="223" t="inlineStr">
        <is>
          <t>Lokal</t>
        </is>
      </c>
      <c r="U202" s="261" t="n">
        <v>161</v>
      </c>
      <c r="V202" s="86" t="inlineStr">
        <is>
          <t>pdf</t>
        </is>
      </c>
      <c r="W202" s="223" t="inlineStr">
        <is>
          <t>5.9 MB</t>
        </is>
      </c>
      <c r="X202" s="223" t="inlineStr">
        <is>
          <t>&lt;p&gt;Sadarkah kita bahwa setiap manusia sesungguhnya Tuhan ciptakan melalui proses yang sangat ajaib dan menakjubkan? Jari Tuhan telah menjadikan kita sebagai pribadi yang menga-gumkan bagi kemuliaan-Nya. Tuhan yang memiliki kehidupan ini, sejak awal juga sudah merancang kehidupan dan masa depan yang cerah dan penuh harapan bagi kita. Namun demikian, ada saatnya kita menjalani hari-hari yang berat, mungkin itu disebabkan oleh dosa masa lalu, keadaan yang tidak mengenakkan, atau persoalan yang sedang kita hadapi. Terkadang dalam perjalanan hidup ini, kita bahkan mengalami keterpurukan, bahkan kehancuran. Ketika kita berada pada titik terendah, yang menjadi pertanyaan adalah maukah kita bangkit untuk menata kehidupan kita kembali?&lt;br /&gt;
 Tujuh Pemulihan Jati Diri Anda menyingkap tujuh kehancuran dasar dalam hidup kita yang bisa kita alami, tetapi terkadang tidak kita sadari. Kehancuran dasar itulah yang sering kali menjadi sumber persoalan dalam hidup kita. Tidak berhenti di situ, buku ini juga mengajak pembaca untuk melihat bahwa sebelum kita menyadari ketidakberesan dalam hidup kita, sesungguhnya Tuhan sudah menyediakan pemulihan. Anda akan ditolong untuk langkah demi langkah meneliti kehidupan Anda sendiri dan mengalami kasih Allah yang memulihkan.&lt;/p&gt;</t>
        </is>
      </c>
      <c r="Y202" s="262" t="n">
        <v>48500</v>
      </c>
      <c r="Z202" s="226" t="n"/>
      <c r="AA202" s="241">
        <f>Y241*Z241</f>
        <v/>
      </c>
      <c r="AB202" s="237" t="inlineStr">
        <is>
          <t>3276add9-ef9e-4804-bfce-5e5f1e23c83d</t>
        </is>
      </c>
    </row>
    <row r="203" ht="15" customHeight="1" s="283">
      <c r="A203" s="109" t="n">
        <v>233</v>
      </c>
      <c r="B203" s="222">
        <f>HYPERLINK("https://mocostore.moco.co.id/catalog/"&amp;AB242,"Klik Disini")</f>
        <v/>
      </c>
      <c r="C203" s="223" t="inlineStr">
        <is>
          <t>899 Tanya Jawab tentang Kristologi, Soteriologi, Malaikat, dan Setan</t>
        </is>
      </c>
      <c r="D203" s="223" t="n"/>
      <c r="E203" s="223" t="inlineStr">
        <is>
          <t>Markus Suyadi</t>
        </is>
      </c>
      <c r="F203" s="223" t="inlineStr">
        <is>
          <t>978-979-29-1984-4</t>
        </is>
      </c>
      <c r="G203" s="223" t="inlineStr">
        <is>
          <t>978-979-29-8159-9</t>
        </is>
      </c>
      <c r="H203" s="223" t="inlineStr">
        <is>
          <t>Agama Kristen</t>
        </is>
      </c>
      <c r="I203" s="258" t="inlineStr">
        <is>
          <t>Perguruan Tinggi</t>
        </is>
      </c>
      <c r="J203" s="186" t="inlineStr">
        <is>
          <t>009.16</t>
        </is>
      </c>
      <c r="K203" s="264" t="inlineStr">
        <is>
          <t>Tidak Tersedia</t>
        </is>
      </c>
      <c r="L203" s="264" t="n"/>
      <c r="M203" s="259" t="inlineStr">
        <is>
          <t>Tidak Tersedia</t>
        </is>
      </c>
      <c r="N203" s="223" t="inlineStr">
        <is>
          <t>Indonesia</t>
        </is>
      </c>
      <c r="O203" s="223" t="inlineStr">
        <is>
          <t>Tidak diketahui</t>
        </is>
      </c>
      <c r="P203" s="260" t="n">
        <v>2011</v>
      </c>
      <c r="Q203" s="260" t="n">
        <v>2018</v>
      </c>
      <c r="R203" s="223" t="inlineStr">
        <is>
          <t>Penerbit Andi</t>
        </is>
      </c>
      <c r="S203" s="223" t="inlineStr">
        <is>
          <t>Andi Offset CV</t>
        </is>
      </c>
      <c r="T203" s="223" t="inlineStr">
        <is>
          <t>Lokal</t>
        </is>
      </c>
      <c r="U203" s="261" t="n">
        <v>450</v>
      </c>
      <c r="V203" s="86" t="inlineStr">
        <is>
          <t>pdf</t>
        </is>
      </c>
      <c r="W203" s="223" t="inlineStr">
        <is>
          <t>3.0 MB</t>
        </is>
      </c>
      <c r="X203" s="223" t="inlineStr">
        <is>
          <t>&lt;p&gt;Sesuai dengan judulnya, 899 Tanya Jawab tentang Kirstologi, Soteriologi, Malaikat, dan Setan, adalah buku yang menjawa berbagai per&amp;not;tanyaan mengenai Kristologi, Soteriologi, Malaikat, dan Setan. Melalui buku ini, pembaca diajak untuk memahami konsep keselamatan menurut kekristenan dan juga pengertian akan Kristus sebagai Juruselamat manusia. Tidak hanya itu, dengan membaca buku ini, pembaca juga akan mengenal malaikat dan setan lebih jauh seperti: Apakah malaikat layak untuk disembah?; Seperti apakah jabatan malaikat di surga?; Apakah setan itu sebenarnya?; Pantaskah setan ditakuti?&lt;br /&gt;
 Dengan metode tanya jawab yang dikemas de&amp;not;ngan bahasa yang ringan dan mudah dipahami, diharapkan para pembaca tidak akan mudah bosan ketika membaca buku ini dan keingintahuan mereka tentang inti dari kekristenan pun dapat terpenuhi.&lt;/p&gt;</t>
        </is>
      </c>
      <c r="Y203" s="262" t="n">
        <v>118500</v>
      </c>
      <c r="Z203" s="226" t="n"/>
      <c r="AA203" s="241">
        <f>Y242*Z242</f>
        <v/>
      </c>
      <c r="AB203" s="237" t="inlineStr">
        <is>
          <t>3268f50c-c3e0-4d55-932d-b5aba2deb123</t>
        </is>
      </c>
    </row>
    <row r="204" ht="15" customHeight="1" s="283">
      <c r="A204" s="109" t="n">
        <v>234</v>
      </c>
      <c r="B204" s="222">
        <f>HYPERLINK("https://mocostore.moco.co.id/catalog/"&amp;AB243,"Klik Disini")</f>
        <v/>
      </c>
      <c r="C204" s="223" t="inlineStr">
        <is>
          <t>Membangun Sistem Jaringan Komputer Untuk Pemula</t>
        </is>
      </c>
      <c r="D204" s="223" t="n"/>
      <c r="E204" s="223" t="inlineStr">
        <is>
          <t>Madcoms</t>
        </is>
      </c>
      <c r="F204" s="223" t="inlineStr">
        <is>
          <t>978-979-29-5040-3</t>
        </is>
      </c>
      <c r="G204" s="223" t="inlineStr">
        <is>
          <t>978-979-29-8139-1</t>
        </is>
      </c>
      <c r="H204" s="223" t="inlineStr">
        <is>
          <t>Komputer &amp; Internet</t>
        </is>
      </c>
      <c r="I204" s="258" t="inlineStr">
        <is>
          <t>Perguruan Tinggi</t>
        </is>
      </c>
      <c r="J204" s="186" t="inlineStr">
        <is>
          <t>009.05</t>
        </is>
      </c>
      <c r="K204" s="223" t="n"/>
      <c r="L204" s="223" t="n"/>
      <c r="M204" s="259" t="n"/>
      <c r="N204" s="223" t="inlineStr">
        <is>
          <t>Indonesia</t>
        </is>
      </c>
      <c r="O204" s="223" t="inlineStr">
        <is>
          <t>Tidak diketahui</t>
        </is>
      </c>
      <c r="P204" s="260" t="n">
        <v>2015</v>
      </c>
      <c r="Q204" s="260" t="n">
        <v>2018</v>
      </c>
      <c r="R204" s="223" t="inlineStr">
        <is>
          <t>Penerbit Andi</t>
        </is>
      </c>
      <c r="S204" s="223" t="inlineStr">
        <is>
          <t>Andi Offset CV</t>
        </is>
      </c>
      <c r="T204" s="223" t="inlineStr">
        <is>
          <t>Lokal</t>
        </is>
      </c>
      <c r="U204" s="261" t="n">
        <v>240</v>
      </c>
      <c r="V204" s="86" t="inlineStr">
        <is>
          <t>pdf</t>
        </is>
      </c>
      <c r="W204" s="223" t="inlineStr">
        <is>
          <t>10.3 MB</t>
        </is>
      </c>
      <c r="X204" s="223" t="inlineStr">
        <is>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Membangun Sistem Jaringan Komputer untuk pemula ini sangat cocok digunakan oleh para pelajar dan pemula yang ingin mengenal Sistem Jaringan dengan baik. Meskipun buku ini lebih dikhususkan untuk para pemula, namun isi materi yang dibahas cukup kompleks, yaitu meliputi:&lt;/p&gt;
 &lt;ul&gt;
 &lt;li&gt;Pengenalan Perangkat Jaringan&lt;/li&gt;
 &lt;li&gt;Protokol TCP/IP &amp;amp; Subnetting&lt;/li&gt;
 &lt;li&gt;Konfigurasi Jaringan Peer to Peer pada Windows 7 dan Windows 8.1&lt;/li&gt;
 &lt;li&gt;Instalasi dan Konfigurasi Windows Server 2008&lt;/li&gt;
 &lt;li&gt;Sharing dan Konfigurasi Jaringan Client Server&lt;/li&gt;
 &lt;li&gt;Konfigurasi Jaringan WLAN&lt;/li&gt;
 &lt;/ul&gt;</t>
        </is>
      </c>
      <c r="Y204" s="262" t="n">
        <v>95500</v>
      </c>
      <c r="Z204" s="226" t="n"/>
      <c r="AA204" s="241">
        <f>Y243*Z243</f>
        <v/>
      </c>
      <c r="AB204" s="237" t="inlineStr">
        <is>
          <t>2ef8c73c-eb69-49d8-b48f-3eb4681ac8e8</t>
        </is>
      </c>
    </row>
    <row r="205" ht="15" customHeight="1" s="283">
      <c r="A205" s="109" t="n">
        <v>235</v>
      </c>
      <c r="B205" s="222">
        <f>HYPERLINK("https://mocostore.moco.co.id/catalog/"&amp;AB244,"Klik Disini")</f>
        <v/>
      </c>
      <c r="C205" s="223" t="inlineStr">
        <is>
          <t>Membongkar Misteri Kekuatan Rumus Dan Fungsi Microsoft Excel</t>
        </is>
      </c>
      <c r="D205" s="223" t="n"/>
      <c r="E205" s="223" t="inlineStr">
        <is>
          <t>Madcoms</t>
        </is>
      </c>
      <c r="F205" s="223" t="inlineStr">
        <is>
          <t>978-979-29-5374-9</t>
        </is>
      </c>
      <c r="G205" s="223" t="inlineStr">
        <is>
          <t>978-979-29-8140-7</t>
        </is>
      </c>
      <c r="H205" s="223" t="inlineStr">
        <is>
          <t>Komputer &amp; Internet</t>
        </is>
      </c>
      <c r="I205" s="258" t="inlineStr">
        <is>
          <t>Perguruan Tinggi</t>
        </is>
      </c>
      <c r="J205" s="186" t="inlineStr">
        <is>
          <t>009.05</t>
        </is>
      </c>
      <c r="K205" s="223" t="n"/>
      <c r="L205" s="223" t="n"/>
      <c r="M205" s="259" t="n"/>
      <c r="N205" s="223" t="inlineStr">
        <is>
          <t>Indonesia</t>
        </is>
      </c>
      <c r="O205" s="223" t="inlineStr">
        <is>
          <t>Tidak diketahui</t>
        </is>
      </c>
      <c r="P205" s="260" t="n">
        <v>2015</v>
      </c>
      <c r="Q205" s="260" t="n">
        <v>2018</v>
      </c>
      <c r="R205" s="223" t="inlineStr">
        <is>
          <t>Penerbit Andi</t>
        </is>
      </c>
      <c r="S205" s="223" t="inlineStr">
        <is>
          <t>Andi Offset CV</t>
        </is>
      </c>
      <c r="T205" s="223" t="inlineStr">
        <is>
          <t>Lokal</t>
        </is>
      </c>
      <c r="U205" s="261" t="n">
        <v>276</v>
      </c>
      <c r="V205" s="86" t="inlineStr">
        <is>
          <t>pdf</t>
        </is>
      </c>
      <c r="W205" s="223" t="inlineStr">
        <is>
          <t>15.5 MB</t>
        </is>
      </c>
      <c r="X205" s="223" t="inlineStr">
        <is>
          <t>&lt;p&gt;Buku &lt;em&gt;Membongkar Misteri Rumus dan Fungsi Microsoft Excel 2013 &lt;/em&gt;ini dibuat dengan tujuan agar para pembaca dapat lebih mudah melakukan segala jenis pekerjaan terutama yang berkaitan dengan pengolahan data angka. Dengan didukung fasilitas dan metode-metode praktis yang mungkin belum pernah Anda ketahui dalam program Excel versi sebelumnya. Kelebihan fitur-fitur Microsoft Excel 2013 yang mungkin jarang digunakan sebelumnya, akan dibahas secara rinci sehingga para pembaca lebih mudah dalam menggunakannya.&lt;/p&gt;
 &lt;p&gt;Dengan bahasan yang tertata rapi dan penjelasan yang disertai contoh aplikasi, menjadikan buku ini akan mudah untuk dipelajari dan dipahami.&lt;/p&gt;
 &lt;p&gt;Pokok bahasan yang disajikan dalam buku &lt;strong&gt;Membongkar Misteri Rumus dan Fungsi Microsoft Excel 2013&lt;/strong&gt; ini meliputi:&lt;/p&gt;
 &lt;ul&gt;
 &lt;li&gt;Mengenal Microsoft Excel 2013&lt;/li&gt;
 &lt;li&gt;Mengidentifikasi Tabs Formula&lt;/li&gt;
 &lt;li&gt;Mengoperasikan Fungsi Keuangan&lt;/li&gt;
 &lt;li&gt;Mengoperasikan Fungsi Logika&lt;/li&gt;
 &lt;li&gt;Mengoperasikan Fungsi Teks&lt;/li&gt;
 &lt;li&gt;Mengoperasikan Fungsi Tanggal &amp;amp; Waktu&lt;/li&gt;
 &lt;li&gt;Mengoperasikan Fungsi Pembacaan Tabel &amp;amp; Referensi&lt;/li&gt;
 &lt;li&gt;Mengoperasikan Fungsi Matematika &amp;amp; Trigonometri&lt;/li&gt;
 &lt;li&gt;Mengoperasikan Fungsi Statistik&lt;/li&gt;
 &lt;li&gt;Mengoperasikan Fungsi Informasi&lt;/li&gt;
 &lt;li&gt;Mengoperasikan Fungsi Database&lt;/li&gt;
 &lt;/ul&gt;
 &lt;p&gt;*Bonus pada buku fisik (CD, voucher, pembatas buku) tidak disertakan dalam buku digital (e-book)&lt;/p&gt;</t>
        </is>
      </c>
      <c r="Y205" s="262" t="n">
        <v>114000</v>
      </c>
      <c r="Z205" s="226" t="n"/>
      <c r="AA205" s="241">
        <f>Y244*Z244</f>
        <v/>
      </c>
      <c r="AB205" s="237" t="inlineStr">
        <is>
          <t>5e831db3-645a-4b79-8b23-e6807c724774</t>
        </is>
      </c>
    </row>
    <row r="206" ht="15" customHeight="1" s="283">
      <c r="A206" s="109" t="n">
        <v>236</v>
      </c>
      <c r="B206" s="222">
        <f>HYPERLINK("https://mocostore.moco.co.id/catalog/"&amp;AB245,"Klik Disini")</f>
        <v/>
      </c>
      <c r="C206" s="223" t="inlineStr">
        <is>
          <t>Membongkar Misteri Adobe Dreamweaver CS6 dengan PHP &amp; MySQL</t>
        </is>
      </c>
      <c r="D206" s="223" t="n"/>
      <c r="E206" s="223" t="inlineStr">
        <is>
          <t>Madcoms</t>
        </is>
      </c>
      <c r="F206" s="223" t="inlineStr">
        <is>
          <t>978-979-29-3326-0</t>
        </is>
      </c>
      <c r="G206" s="223" t="inlineStr">
        <is>
          <t>978-979-29-8141-4</t>
        </is>
      </c>
      <c r="H206" s="223" t="inlineStr">
        <is>
          <t>Pemograman</t>
        </is>
      </c>
      <c r="I206" s="258" t="inlineStr">
        <is>
          <t>Perguruan Tinggi</t>
        </is>
      </c>
      <c r="J206" s="186" t="inlineStr">
        <is>
          <t>009.05</t>
        </is>
      </c>
      <c r="K206" s="223" t="n"/>
      <c r="L206" s="223" t="n"/>
      <c r="M206" s="259" t="n"/>
      <c r="N206" s="223" t="inlineStr">
        <is>
          <t>Indonesia</t>
        </is>
      </c>
      <c r="O206" s="223" t="inlineStr">
        <is>
          <t>Tidak diketahui</t>
        </is>
      </c>
      <c r="P206" s="260" t="n">
        <v>2011</v>
      </c>
      <c r="Q206" s="260" t="n">
        <v>2018</v>
      </c>
      <c r="R206" s="223" t="inlineStr">
        <is>
          <t>Penerbit Andi</t>
        </is>
      </c>
      <c r="S206" s="223" t="inlineStr">
        <is>
          <t>Andi Offset CV</t>
        </is>
      </c>
      <c r="T206" s="223" t="inlineStr">
        <is>
          <t>Lokal</t>
        </is>
      </c>
      <c r="U206" s="261" t="n">
        <v>336</v>
      </c>
      <c r="V206" s="86" t="inlineStr">
        <is>
          <t>pdf</t>
        </is>
      </c>
      <c r="W206" s="223" t="inlineStr">
        <is>
          <t>21.4 MB</t>
        </is>
      </c>
      <c r="X206" s="223" t="inlineStr">
        <is>
          <t>&lt;p&gt;Buku &amp;ldquo;&lt;strong&gt;Membongkar Misteri Adobe Dreamweaver CS6 dengan PHP dan MySQL&amp;rdquo;&lt;/strong&gt; ini mengupas secara detail tentang semua fasilitas dan metode-metode pengoperasian praktis yang mungkin belum pernah Anda terapkan Adobe Dreamweaver CS6 dan Pemrograman PHP dengan database MySQL. Selain itu juga dibahas tentang bagaimana memanfaatkan secara maksimal fitur-fitur Adobe Dreamweaver CS6 dan &amp;nbsp;Pemrograman PHP dengan database MySQL yang mungkin selama ini jarang digunakan oleh para desainer dan programmer web. Dengan bahasan yang tertata rapi dan penjelasan yang disertai contoh aplikasi, menjadikan buku ini akan mudah untuk dipelajari dan dipahami. Pokok bahasan yang disajikan dalam buku &lt;em&gt;Membongkar Misteri Adobe Dreamweaver CS6 dengan PHP dan MySQL&lt;/em&gt; ini meliputi:&lt;/p&gt;
 &lt;ul&gt;
 &lt;li&gt;Mengenal lebih jauh tentang Adobe Dreamweaver CS6 dengan berbagai fasilitas hebatnya, terutama fitur-fitur baru yang tidak ditemukan pada Adobe Dreamweaver versi sebelumnya.&lt;/li&gt;
 &lt;li&gt;Mengolah site dan dokumen file dalam Dreamweaver CS6, bagaimana membuat site baru, memanajemen site, serta mengolah file dokumen dan lembar kerja.&lt;/li&gt;
 &lt;li&gt;Memaksimalkan pekerjaan-pekerjaan yang berhubungan dengan teks dan gambar sebagai isi sebuah halaman website menggunakan Adobe Dreamweaver CS6.&lt;/li&gt;
 &lt;li&gt;Membuat layout halaman website menggunakan fasilitas yang disediakan oleh Adobe Dreamweaver CS6, diantaranya menggunakan tabel HTML, CSS, Tag Div, dan AP Div.&lt;/li&gt;
 &lt;li&gt;Membuat navigasi website dengan menggunakan beberapa elemen seperti teks, gambar, email, dan menyisipkan media ke dalam halaman website.&lt;/li&gt;
 &lt;li&gt;Membangun dan mendesain form serta membuat validasinya sehingga website menjadi komunikatif dengan pengunjung.&lt;/li&gt;
 &lt;li&gt;Mengenal apa dan bagaimana pemrograman PHP dan dasar-dasarnya, tipe data, serta fungsi-fungsi lain yang ada dalam permograman PHP.&lt;/li&gt;
 &lt;li&gt;Mempelajari database MySQL dan pengolahannya, serta bagaimana mengaplikasikannya dengan pemrograman PHP.&lt;/li&gt;
 &lt;li&gt;Membahas beberapa aplikasi dari pemrograman PHP dan database MySQL dengan fasilitas desain yang disediakan oleh Adobe Dreamweaver CS6.
 &lt;p&gt;&amp;nbsp;&lt;/p&gt;
 &lt;/li&gt;
 &lt;/ul&gt;</t>
        </is>
      </c>
      <c r="Y206" s="262" t="n">
        <v>109500</v>
      </c>
      <c r="Z206" s="226" t="n"/>
      <c r="AA206" s="241">
        <f>Y245*Z245</f>
        <v/>
      </c>
      <c r="AB206" s="237" t="inlineStr">
        <is>
          <t>141f84d1-6e01-40a6-b515-c54d30c40926</t>
        </is>
      </c>
    </row>
    <row r="207" ht="15" customHeight="1" s="283">
      <c r="A207" s="109" t="n">
        <v>237</v>
      </c>
      <c r="B207" s="222">
        <f>HYPERLINK("https://mocostore.moco.co.id/catalog/"&amp;AB246,"Klik Disini")</f>
        <v/>
      </c>
      <c r="C207" s="223" t="inlineStr">
        <is>
          <t>Membuat Game dengan Adobe Flash</t>
        </is>
      </c>
      <c r="D207" s="223" t="n"/>
      <c r="E207" s="223" t="inlineStr">
        <is>
          <t>Madcoms</t>
        </is>
      </c>
      <c r="F207" s="223" t="inlineStr">
        <is>
          <t>978-979-29-4362-7</t>
        </is>
      </c>
      <c r="G207" s="223" t="inlineStr">
        <is>
          <t>978-979-29-8142-1</t>
        </is>
      </c>
      <c r="H207" s="223" t="inlineStr">
        <is>
          <t>Desain Grafis &amp; Multimedia</t>
        </is>
      </c>
      <c r="I207" s="258" t="inlineStr">
        <is>
          <t>Perguruan Tinggi</t>
        </is>
      </c>
      <c r="J207" s="186" t="inlineStr">
        <is>
          <t>009.05</t>
        </is>
      </c>
      <c r="K207" s="223" t="n"/>
      <c r="L207" s="223" t="n"/>
      <c r="M207" s="259" t="n"/>
      <c r="N207" s="223" t="inlineStr">
        <is>
          <t>Indonesia</t>
        </is>
      </c>
      <c r="O207" s="223" t="inlineStr">
        <is>
          <t>Tidak diketahui</t>
        </is>
      </c>
      <c r="P207" s="260" t="n">
        <v>2014</v>
      </c>
      <c r="Q207" s="260" t="n">
        <v>2018</v>
      </c>
      <c r="R207" s="223" t="inlineStr">
        <is>
          <t>Penerbit Andi</t>
        </is>
      </c>
      <c r="S207" s="223" t="inlineStr">
        <is>
          <t>Andi Offset CV</t>
        </is>
      </c>
      <c r="T207" s="223" t="inlineStr">
        <is>
          <t>Lokal</t>
        </is>
      </c>
      <c r="U207" s="261" t="n">
        <v>240</v>
      </c>
      <c r="V207" s="86" t="inlineStr">
        <is>
          <t>pdf</t>
        </is>
      </c>
      <c r="W207" s="223" t="inlineStr">
        <is>
          <t>16.5 MB</t>
        </is>
      </c>
      <c r="X207" s="223" t="inlineStr">
        <is>
          <t>&lt;p&gt;Selain dimanfaatkan dalam pembuatan berbagai macam bentuk pekerjaan desain animasi 2D, ADOBE FLASH juga bisa dimanfaatkan dalam opembuatan game. Buku ini akan menjelaskan teknik pembuatan game dalam ADOBE FLASH, serta bagaimana mendesain sebuah game agar terlihat menarik dan atraktif. Bagaimanakah cara praktis yang dapat Anda kerjakan untuk membuat berbagai macam game melalui ADOBE FLASH? Materi yang diulas dalam buku ini bisa menjadi salah satu jawabannya.&lt;/p&gt;
 &lt;p&gt;Buku ini membahas teknik-teknik untuk membuat game, mulai dari game yang sederhana hingga game dengan teknik pengolahan yang rumit.&lt;/p&gt;
 &lt;p&gt;Buku ini disusun dalam bentuk tutorial praktis sebagai bahan latihan praktek dalam menggunakan program Adobe Flash, sehingga mudah dipahami oleh para pembaca.&lt;/p&gt;
 &lt;p&gt;Game dalam buku ini meliputi:&lt;/p&gt;
 &lt;ul&gt;
 &lt;li&gt;Game Interaktif&lt;/li&gt;
 &lt;li&gt;Game Jigsaw&lt;/li&gt;
 &lt;li&gt;Game Maze&lt;/li&gt;
 &lt;li&gt;Game Tembak&lt;/li&gt;
 &lt;li&gt;Game Tenis Dinding&lt;/li&gt;
 &lt;li&gt;Game Ping Pong&lt;/li&gt;
 &lt;li&gt;Game Comet Escape&lt;/li&gt;
 &lt;li&gt;Game Let&amp;rsquo;s Shopping&lt;/li&gt;
 &lt;li&gt;Game Space Combat&lt;/li&gt;
 &lt;li&gt;Game Mencari Perbedaan&lt;/li&gt;
 &lt;li&gt;Game Hit Rat&lt;/li&gt;
 &lt;li&gt;Game Hang Man&lt;/li&gt;
 &lt;li&gt;Game SNAKE&lt;/li&gt;
 &lt;li&gt;Game BREAKOUT&lt;/li&gt;
 &lt;li&gt;Game Teka Teki Silang (TTS)&lt;/li&gt;
 &lt;/ul&gt;</t>
        </is>
      </c>
      <c r="Y207" s="262" t="n">
        <v>83000</v>
      </c>
      <c r="Z207" s="226" t="n"/>
      <c r="AA207" s="241">
        <f>Y246*Z246</f>
        <v/>
      </c>
      <c r="AB207" s="237" t="inlineStr">
        <is>
          <t>91d9d71a-540c-4056-8f5a-912e0bf0e304</t>
        </is>
      </c>
    </row>
    <row r="208" ht="15" customHeight="1" s="283">
      <c r="A208" s="109" t="n">
        <v>238</v>
      </c>
      <c r="B208" s="222">
        <f>HYPERLINK("https://mocostore.moco.co.id/catalog/"&amp;AB247,"Klik Disini")</f>
        <v/>
      </c>
      <c r="C208" s="223" t="inlineStr">
        <is>
          <t>Aku Anak Terang</t>
        </is>
      </c>
      <c r="D208" s="223" t="n"/>
      <c r="E208" s="223" t="inlineStr">
        <is>
          <t>Abednego Afriadi</t>
        </is>
      </c>
      <c r="F208" s="223" t="inlineStr">
        <is>
          <t>978-979-29-1945-5</t>
        </is>
      </c>
      <c r="G208" s="223" t="inlineStr">
        <is>
          <t>978-979-29-7908-4</t>
        </is>
      </c>
      <c r="H208" s="223" t="inlineStr">
        <is>
          <t>Agama Kristen</t>
        </is>
      </c>
      <c r="I208" s="258" t="inlineStr">
        <is>
          <t>Perguruan Tinggi</t>
        </is>
      </c>
      <c r="J208" s="186" t="inlineStr">
        <is>
          <t>009.16</t>
        </is>
      </c>
      <c r="K208" s="223" t="inlineStr">
        <is>
          <t>Tidak Tersedia</t>
        </is>
      </c>
      <c r="L208" s="223" t="n"/>
      <c r="M208" s="259" t="inlineStr">
        <is>
          <t>Tidak Tersedia</t>
        </is>
      </c>
      <c r="N208" s="223" t="inlineStr">
        <is>
          <t>Indonesia</t>
        </is>
      </c>
      <c r="O208" s="223" t="inlineStr">
        <is>
          <t>Tidak diketahui</t>
        </is>
      </c>
      <c r="P208" s="260" t="n">
        <v>2011</v>
      </c>
      <c r="Q208" s="260" t="n">
        <v>2018</v>
      </c>
      <c r="R208" s="223" t="inlineStr">
        <is>
          <t>Penerbit Andi</t>
        </is>
      </c>
      <c r="S208" s="223" t="inlineStr">
        <is>
          <t>Andi Offset CV</t>
        </is>
      </c>
      <c r="T208" s="223" t="inlineStr">
        <is>
          <t>Lokal</t>
        </is>
      </c>
      <c r="U208" s="261" t="n">
        <v>107</v>
      </c>
      <c r="V208" s="86" t="inlineStr">
        <is>
          <t>pdf</t>
        </is>
      </c>
      <c r="W208" s="223" t="inlineStr">
        <is>
          <t>5.0 MB</t>
        </is>
      </c>
      <c r="X208" s="223" t="inlineStr">
        <is>
          <t>&lt;p&gt;Aku Anak Terang merupakan kumpulan cerita-cerita pendek untuk anak Sekolah Minggu atau usia 6-10 tahun. Cerita-cerita ini sangat dekat dengan kehidupan sehari-hari dan peristiwa-peristiwa yang dialami anak-anak, bersifat mendidik, memberi pelajaran serta teladan kepada anak-anak. Ditulis dalam bahasa yang sederhana dan dirangkum dalam cerita yang menarik, disertai dengan ayat-ayat Alkitab. Aku Anak Terang akan menolong orangtua dan guru Sekolah Minggu dalam mengajar anak-anak mereka.&lt;/p&gt;</t>
        </is>
      </c>
      <c r="Y208" s="262" t="n">
        <v>39000</v>
      </c>
      <c r="Z208" s="226" t="n"/>
      <c r="AA208" s="241">
        <f>Y247*Z247</f>
        <v/>
      </c>
      <c r="AB208" s="237" t="inlineStr">
        <is>
          <t>7a1be21a-965f-4238-99c0-d605239f8fe9</t>
        </is>
      </c>
    </row>
    <row r="209" ht="15" customHeight="1" s="283">
      <c r="A209" s="109" t="n">
        <v>239</v>
      </c>
      <c r="B209" s="222">
        <f>HYPERLINK("https://mocostore.moco.co.id/catalog/"&amp;AB248,"Klik Disini")</f>
        <v/>
      </c>
      <c r="C209" s="223" t="inlineStr">
        <is>
          <t>Mengolah Database dan Pivot dengan Microsoft Excel</t>
        </is>
      </c>
      <c r="D209" s="223" t="n"/>
      <c r="E209" s="223" t="inlineStr">
        <is>
          <t>Madcoms</t>
        </is>
      </c>
      <c r="F209" s="223" t="inlineStr">
        <is>
          <t>978-979-29-5050-2</t>
        </is>
      </c>
      <c r="G209" s="223" t="inlineStr">
        <is>
          <t>978-979-29-8143-8</t>
        </is>
      </c>
      <c r="H209" s="223" t="inlineStr">
        <is>
          <t>Komputer &amp; Internet</t>
        </is>
      </c>
      <c r="I209" s="258" t="inlineStr">
        <is>
          <t>Perguruan Tinggi</t>
        </is>
      </c>
      <c r="J209" s="186" t="inlineStr">
        <is>
          <t>009.05</t>
        </is>
      </c>
      <c r="K209" s="223" t="n"/>
      <c r="L209" s="264" t="n"/>
      <c r="M209" s="259" t="n"/>
      <c r="N209" s="223" t="inlineStr">
        <is>
          <t>Indonesia</t>
        </is>
      </c>
      <c r="O209" s="223" t="inlineStr">
        <is>
          <t>Tidak diketahui</t>
        </is>
      </c>
      <c r="P209" s="260" t="n">
        <v>2015</v>
      </c>
      <c r="Q209" s="260" t="n">
        <v>2018</v>
      </c>
      <c r="R209" s="223" t="inlineStr">
        <is>
          <t>Penerbit Andi</t>
        </is>
      </c>
      <c r="S209" s="223" t="inlineStr">
        <is>
          <t>Andi Offset CV</t>
        </is>
      </c>
      <c r="T209" s="223" t="inlineStr">
        <is>
          <t>Lokal</t>
        </is>
      </c>
      <c r="U209" s="261" t="n">
        <v>288</v>
      </c>
      <c r="V209" s="86" t="inlineStr">
        <is>
          <t>pdf</t>
        </is>
      </c>
      <c r="W209" s="223" t="inlineStr">
        <is>
          <t>12.0 MB</t>
        </is>
      </c>
      <c r="X209" s="223" t="inlineStr">
        <is>
          <t>&lt;p&gt;MS-Excel 2013 merupakan software pengolah data tabel yang populer dan banyak digunakan para operator komputer untuk menganalisa data dan menyelesaikan berbagai macam bentuk pengolahan database dan pembuatan pivot. Selain itu, buku ini menyajikan beberapa contoh aplikasi yang dapat digunakan sebagai bahan latihan untuk lebih memudahkan pembaca dalam memahami isi dari setiap pokok bahasannya, sehingga buku ini sangat cocok dipakai dan dimiliki sebagai buku panduan belajar mengolah database dan membuat pivot baik itu pivottable maupun pivotchart dengan MS-Excel 2013. Pokok bahasan yang disajikan dalam buku Mengolah Database dan Pivot dengan MS-Excel ini meliputi: &amp;bull; Mengolah Database menggunakan Sort, Filter, dan Subtotal &amp;bull; Membuat PivotTable dengan sebuah Range Data &amp;bull; Membuat PivotTable dengan MultiRange Data &amp;bull; Mengolah Field pada PivotTable &amp;bull; Mengelompokkan, Mengurutkan dan Menyaring Data &amp;bull; Melakukan perhitungan pada PivotTable dengan membuat Calculated Field dan Calculated Item &amp;bull; Membuat dan mengolah PivotChart &amp;bull; Mengenal dan mengatur Element PivotChart &amp;bull; Melakukan Pengolahan Data dengan memanfaatkan Data Tools&lt;/p&gt;</t>
        </is>
      </c>
      <c r="Y209" s="262" t="n">
        <v>83000</v>
      </c>
      <c r="Z209" s="226" t="n"/>
      <c r="AA209" s="241">
        <f>Y248*Z248</f>
        <v/>
      </c>
      <c r="AB209" s="237" t="inlineStr">
        <is>
          <t>aee2aee8-08e5-4cc7-98e2-e30709c04e66</t>
        </is>
      </c>
    </row>
    <row r="210" ht="15" customHeight="1" s="283">
      <c r="A210" s="109" t="n">
        <v>240</v>
      </c>
      <c r="B210" s="222">
        <f>HYPERLINK("https://mocostore.moco.co.id/catalog/"&amp;AB249,"Klik Disini")</f>
        <v/>
      </c>
      <c r="C210" s="223" t="inlineStr">
        <is>
          <t>Asyik Bermain Plastisin Untuk Sekolah Minggu</t>
        </is>
      </c>
      <c r="D210" s="223" t="n"/>
      <c r="E210" s="223" t="inlineStr">
        <is>
          <t>Igrea Siswanto</t>
        </is>
      </c>
      <c r="F210" s="223" t="inlineStr">
        <is>
          <t>978-979-29-1989-9</t>
        </is>
      </c>
      <c r="G210" s="223" t="inlineStr">
        <is>
          <t>978-979-29-8061-5</t>
        </is>
      </c>
      <c r="H210" s="223" t="inlineStr">
        <is>
          <t>Agama Kristen</t>
        </is>
      </c>
      <c r="I210" s="258" t="inlineStr">
        <is>
          <t>Perguruan Tinggi</t>
        </is>
      </c>
      <c r="J210" s="186" t="inlineStr">
        <is>
          <t>009.16</t>
        </is>
      </c>
      <c r="K210" s="264" t="inlineStr">
        <is>
          <t>Tidak Tersedia</t>
        </is>
      </c>
      <c r="L210" s="264" t="n"/>
      <c r="M210" s="259" t="inlineStr">
        <is>
          <t>Tidak Tersedia</t>
        </is>
      </c>
      <c r="N210" s="223" t="inlineStr">
        <is>
          <t>Indonesia</t>
        </is>
      </c>
      <c r="O210" s="223" t="inlineStr">
        <is>
          <t>Tidak diketahui</t>
        </is>
      </c>
      <c r="P210" s="260" t="n">
        <v>2011</v>
      </c>
      <c r="Q210" s="260" t="n">
        <v>2018</v>
      </c>
      <c r="R210" s="223" t="inlineStr">
        <is>
          <t>Penerbit Andi</t>
        </is>
      </c>
      <c r="S210" s="223" t="inlineStr">
        <is>
          <t>Andi Offset CV</t>
        </is>
      </c>
      <c r="T210" s="223" t="inlineStr">
        <is>
          <t>Lokal</t>
        </is>
      </c>
      <c r="U210" s="261" t="n">
        <v>74</v>
      </c>
      <c r="V210" s="86" t="inlineStr">
        <is>
          <t>pdf</t>
        </is>
      </c>
      <c r="W210" s="223" t="inlineStr">
        <is>
          <t>13.1 MB</t>
        </is>
      </c>
      <c r="X210" s="223" t="inlineStr">
        <is>
          <t>&lt;p&gt;Sesuai dengan judulnya, Asyik Bermain Plastisin untuk Sekolah Minggu (Plastisin = Kerajinan berbahan dasar lilin buatan), buku ini adalah buku kreativitas yang dapat digunakan oleh para guru Sekolah Minggu maupun para orangtua sebagai bahan acuan dalam mengembangkan daya kreativitas anak sekaligus mengenal cerita-cerita Alkitab kepada anak-anak dengan menggunakan materi plastisin (lilin mainan). Dengan dilengkapi gambar tentang cara membuat dan membentuk plastisin, buku ini bahkan sangat cocok digunakan oleh orang-orang yang sama sekali belum pernah mengenal ataupun menggunakan materi plastisin.&lt;/p&gt;</t>
        </is>
      </c>
      <c r="Y210" s="262" t="n">
        <v>91000</v>
      </c>
      <c r="Z210" s="226" t="n"/>
      <c r="AA210" s="241">
        <f>Y249*Z249</f>
        <v/>
      </c>
      <c r="AB210" s="237" t="inlineStr">
        <is>
          <t>5554314c-2fbf-4d79-9016-80ef70cf5241</t>
        </is>
      </c>
    </row>
    <row r="211" ht="15" customHeight="1" s="283">
      <c r="A211" s="109" t="n">
        <v>241</v>
      </c>
      <c r="B211" s="222">
        <f>HYPERLINK("https://mocostore.moco.co.id/catalog/"&amp;AB250,"Klik Disini")</f>
        <v/>
      </c>
      <c r="C211" s="223" t="inlineStr">
        <is>
          <t>Menguasai Teknik Kolase Dan Montase Pada Photoshop</t>
        </is>
      </c>
      <c r="D211" s="223" t="n"/>
      <c r="E211" s="223" t="inlineStr">
        <is>
          <t>Madcoms</t>
        </is>
      </c>
      <c r="F211" s="223" t="inlineStr">
        <is>
          <t>978-979-29-3087-0</t>
        </is>
      </c>
      <c r="G211" s="223" t="inlineStr">
        <is>
          <t>978-979-29-8144-5</t>
        </is>
      </c>
      <c r="H211" s="223" t="inlineStr">
        <is>
          <t>Desain Grafis &amp; Multimedia</t>
        </is>
      </c>
      <c r="I211" s="258" t="inlineStr">
        <is>
          <t>Perguruan Tinggi</t>
        </is>
      </c>
      <c r="J211" s="186" t="inlineStr">
        <is>
          <t>009.05</t>
        </is>
      </c>
      <c r="K211" s="264" t="n"/>
      <c r="L211" s="264" t="n"/>
      <c r="M211" s="259" t="n"/>
      <c r="N211" s="223" t="inlineStr">
        <is>
          <t>Indonesia</t>
        </is>
      </c>
      <c r="O211" s="223" t="inlineStr">
        <is>
          <t>Tidak diketahui</t>
        </is>
      </c>
      <c r="P211" s="260" t="n">
        <v>2011</v>
      </c>
      <c r="Q211" s="260" t="n">
        <v>2018</v>
      </c>
      <c r="R211" s="223" t="inlineStr">
        <is>
          <t>Penerbit Andi</t>
        </is>
      </c>
      <c r="S211" s="223" t="inlineStr">
        <is>
          <t>Andi Offset CV</t>
        </is>
      </c>
      <c r="T211" s="223" t="inlineStr">
        <is>
          <t>Lokal</t>
        </is>
      </c>
      <c r="U211" s="261" t="n">
        <v>132</v>
      </c>
      <c r="V211" s="86" t="inlineStr">
        <is>
          <t>pdf</t>
        </is>
      </c>
      <c r="W211" s="223" t="inlineStr">
        <is>
          <t>13.5 MB</t>
        </is>
      </c>
      <c r="X211" s="223" t="inlineStr">
        <is>
          <t>&lt;p&gt;Menguasai Teknik Kolase dan Montase pada Photoshop adalah buku kreatif yang secara khusus membahas berbagai teknik menarik dalam menggabung beberapa potongan foto digital (kolase), dan teknik mengatur tata letak beberapa objek foto (montase).&lt;/p&gt;
 &lt;p&gt;Sesuai temanya &amp;ldquo;Kolase dan Montase&amp;rdquo;, buku ini akan membahas secara gamblang tentang bagaimana mengatur dan menata potongan objek foto menjadi suatu desain yang menarik dengan menggunakan Photoshop. Teknik sederhana tetapi dapat menghasilkan kreasi yang unik dan menarik.&lt;/p&gt;
 &lt;p&gt;Dengan bahasan yang tertata rapi dan disertai dengan tutorial pembuatan desain menjadikan buku ini akan mudah untuk dipelajari dan dipahami.&lt;/p&gt;
 &lt;p&gt;Setiap project dalam buku ini menggunakan teknik pengolahan yang unik dan dengan disertai file pendukung yang dapat Anda gunakan untuk praktik secara langsung.&lt;/p&gt;
 &lt;p&gt;Buku ini sangat pas bagi Anda yang ingin mengolah dan memanipulasi beberapa objek foto secara digital, serta diharapkan pembaca akan mendapatkan tambahan wawasan dan ketrampilan dalam dunia manipulasi foto.&lt;/p&gt;
 &lt;p&gt;*Bonus pada buku fisik (CD, voucher, pembatas buku) tidak disertakan dalam buku digital (e-book)&lt;/p&gt;</t>
        </is>
      </c>
      <c r="Y211" s="262" t="n">
        <v>109500</v>
      </c>
      <c r="Z211" s="226" t="n"/>
      <c r="AA211" s="241">
        <f>Y250*Z250</f>
        <v/>
      </c>
      <c r="AB211" s="237" t="inlineStr">
        <is>
          <t>39b6c9ee-3d80-4218-af77-2e4d0b6f62b5</t>
        </is>
      </c>
    </row>
    <row r="212" ht="15" customHeight="1" s="283">
      <c r="A212" s="109" t="n">
        <v>242</v>
      </c>
      <c r="B212" s="222">
        <f>HYPERLINK("https://mocostore.moco.co.id/catalog/"&amp;AB251,"Klik Disini")</f>
        <v/>
      </c>
      <c r="C212" s="223" t="inlineStr">
        <is>
          <t>Mudah Membangun Jaringan Wireless untuk Pemula</t>
        </is>
      </c>
      <c r="D212" s="223" t="n"/>
      <c r="E212" s="223" t="inlineStr">
        <is>
          <t>Madcoms</t>
        </is>
      </c>
      <c r="F212" s="223" t="inlineStr">
        <is>
          <t>978-979-29-5222-3</t>
        </is>
      </c>
      <c r="G212" s="223" t="inlineStr">
        <is>
          <t>978-979-29-8145-2</t>
        </is>
      </c>
      <c r="H212" s="223" t="inlineStr">
        <is>
          <t>Komputer &amp; Internet</t>
        </is>
      </c>
      <c r="I212" s="258" t="inlineStr">
        <is>
          <t>Perguruan Tinggi</t>
        </is>
      </c>
      <c r="J212" s="186" t="inlineStr">
        <is>
          <t>009.05</t>
        </is>
      </c>
      <c r="K212" s="264" t="n"/>
      <c r="L212" s="264" t="n"/>
      <c r="M212" s="259" t="n"/>
      <c r="N212" s="223" t="inlineStr">
        <is>
          <t>Indonesia</t>
        </is>
      </c>
      <c r="O212" s="223" t="inlineStr">
        <is>
          <t>Tidak diketahui</t>
        </is>
      </c>
      <c r="P212" s="260" t="n">
        <v>2015</v>
      </c>
      <c r="Q212" s="260" t="n">
        <v>2018</v>
      </c>
      <c r="R212" s="223" t="inlineStr">
        <is>
          <t>Penerbit Andi</t>
        </is>
      </c>
      <c r="S212" s="223" t="inlineStr">
        <is>
          <t>Andi Offset CV</t>
        </is>
      </c>
      <c r="T212" s="223" t="inlineStr">
        <is>
          <t>Lokal</t>
        </is>
      </c>
      <c r="U212" s="261" t="n">
        <v>256</v>
      </c>
      <c r="V212" s="86" t="inlineStr">
        <is>
          <t>pdf</t>
        </is>
      </c>
      <c r="W212" s="223" t="inlineStr">
        <is>
          <t>24.8 MB</t>
        </is>
      </c>
      <c r="X212" s="223" t="inlineStr">
        <is>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Cepat &amp;amp; Mudah Membangun Jaringan Wireless untuk pemula ini sangat cocok digunakan oleh para pelajar dan pemula yang ingin mengenal Sistem Jaringan dengan baik. Meskipun buku ini lebih dikhususkan untuk para pemula, namun isi materi yang dibahas cukup kompleks, yaitu meliputi: &amp;bull; Mengenal Jaringan Komputer dan Jaringan Wireless &amp;bull; Konfigurasi Jaringan Ad-Hoc pada Windows 7 dan Windows 8.1 &amp;bull; Konfigurasi Jaringan Infrastruktur pada Windows 7 dan Windows 8.1 &amp;bull; Setting Access Point dan Modem &amp;bull; Sharing File, Printer dan Internet pada Jaringan Wireless &amp;bull; Setting Klien Internet Wireless&lt;/p&gt;</t>
        </is>
      </c>
      <c r="Y212" s="262" t="n">
        <v>74500</v>
      </c>
      <c r="Z212" s="226" t="n"/>
      <c r="AA212" s="241">
        <f>Y251*Z251</f>
        <v/>
      </c>
      <c r="AB212" s="237" t="inlineStr">
        <is>
          <t>4724650e-70e7-4f74-9bcf-dde08beb042b</t>
        </is>
      </c>
    </row>
    <row r="213" ht="15" customHeight="1" s="283">
      <c r="A213" s="109" t="n">
        <v>243</v>
      </c>
      <c r="B213" s="222">
        <f>HYPERLINK("https://mocostore.moco.co.id/catalog/"&amp;AB252,"Klik Disini")</f>
        <v/>
      </c>
      <c r="C213" s="223" t="inlineStr">
        <is>
          <t>Berani Hidup, Berani Mati</t>
        </is>
      </c>
      <c r="D213" s="223" t="n"/>
      <c r="E213" s="223" t="inlineStr">
        <is>
          <t>Johny The</t>
        </is>
      </c>
      <c r="F213" s="223" t="inlineStr">
        <is>
          <t>978-979-29-1952-3</t>
        </is>
      </c>
      <c r="G213" s="223" t="inlineStr">
        <is>
          <t>978-979-29-8098-1</t>
        </is>
      </c>
      <c r="H213" s="223" t="inlineStr">
        <is>
          <t>Agama Kristen</t>
        </is>
      </c>
      <c r="I213" s="258" t="inlineStr">
        <is>
          <t>Perguruan Tinggi</t>
        </is>
      </c>
      <c r="J213" s="186" t="inlineStr">
        <is>
          <t>009.16</t>
        </is>
      </c>
      <c r="K213" s="264" t="inlineStr">
        <is>
          <t>Tidak Tersedia</t>
        </is>
      </c>
      <c r="L213" s="264" t="n"/>
      <c r="M213" s="259" t="inlineStr">
        <is>
          <t>Tidak Tersedia</t>
        </is>
      </c>
      <c r="N213" s="263" t="inlineStr">
        <is>
          <t>Indonesia</t>
        </is>
      </c>
      <c r="O213" s="263" t="inlineStr">
        <is>
          <t>Tidak diketahui</t>
        </is>
      </c>
      <c r="P213" s="260" t="n">
        <v>2011</v>
      </c>
      <c r="Q213" s="260" t="n">
        <v>2018</v>
      </c>
      <c r="R213" s="223" t="inlineStr">
        <is>
          <t>Penerbit Andi</t>
        </is>
      </c>
      <c r="S213" s="223" t="inlineStr">
        <is>
          <t>Andi Offset CV</t>
        </is>
      </c>
      <c r="T213" s="223" t="inlineStr">
        <is>
          <t>Lokal</t>
        </is>
      </c>
      <c r="U213" s="261" t="n">
        <v>218</v>
      </c>
      <c r="V213" s="86" t="inlineStr">
        <is>
          <t>pdf</t>
        </is>
      </c>
      <c r="W213" s="223" t="inlineStr">
        <is>
          <t>5.9 MB</t>
        </is>
      </c>
      <c r="X213" s="223" t="inlineStr">
        <is>
          <t>&lt;p&gt;Berani Hidup, Berani Mati membangkitkan semangat dan mendorong para pembaca untuk memiliki sikap mental berani hidup, dan berani mati. Buku ini berisi kumpulan kisah nyata yang indah dan menyentuh. Selain itu, penulis juga menyisipkan kata-kata mutiara dari para tokoh terkenal untuk mempertajam nilai yang terkandung dalam setiap cerita tersebut, serta dilengkapi dengan informasi tambahan untuk menambah wawasan kita.&lt;/p&gt;</t>
        </is>
      </c>
      <c r="Y213" s="262" t="n">
        <v>73000</v>
      </c>
      <c r="Z213" s="226" t="n"/>
      <c r="AA213" s="241">
        <f>Y252*Z252</f>
        <v/>
      </c>
      <c r="AB213" s="237" t="inlineStr">
        <is>
          <t>56182f91-5d47-43ba-9ac9-0b8955ce9fdd</t>
        </is>
      </c>
    </row>
    <row r="214" ht="15" customHeight="1" s="283">
      <c r="A214" s="109" t="n">
        <v>244</v>
      </c>
      <c r="B214" s="222">
        <f>HYPERLINK("https://mocostore.moco.co.id/catalog/"&amp;AB253,"Klik Disini")</f>
        <v/>
      </c>
      <c r="C214" s="223" t="inlineStr">
        <is>
          <t>Mudah Menggunakan Internet untuk Pemula</t>
        </is>
      </c>
      <c r="D214" s="223" t="n"/>
      <c r="E214" s="223" t="inlineStr">
        <is>
          <t>Madcoms</t>
        </is>
      </c>
      <c r="F214" s="223" t="inlineStr">
        <is>
          <t>978-979-29-5225-4</t>
        </is>
      </c>
      <c r="G214" s="223" t="inlineStr">
        <is>
          <t>978-979-29-8146-9</t>
        </is>
      </c>
      <c r="H214" s="223" t="inlineStr">
        <is>
          <t>Komputer &amp; Internet</t>
        </is>
      </c>
      <c r="I214" s="258" t="inlineStr">
        <is>
          <t>Perguruan Tinggi</t>
        </is>
      </c>
      <c r="J214" s="186" t="inlineStr">
        <is>
          <t>009.05</t>
        </is>
      </c>
      <c r="K214" s="264" t="n"/>
      <c r="L214" s="264" t="n"/>
      <c r="M214" s="259" t="n"/>
      <c r="N214" s="223" t="inlineStr">
        <is>
          <t>Indonesia</t>
        </is>
      </c>
      <c r="O214" s="223" t="inlineStr">
        <is>
          <t>Tidak diketahui</t>
        </is>
      </c>
      <c r="P214" s="260" t="n">
        <v>2015</v>
      </c>
      <c r="Q214" s="260" t="n">
        <v>2018</v>
      </c>
      <c r="R214" s="223" t="inlineStr">
        <is>
          <t>Penerbit Andi</t>
        </is>
      </c>
      <c r="S214" s="223" t="inlineStr">
        <is>
          <t>Andi Offset CV</t>
        </is>
      </c>
      <c r="T214" s="223" t="inlineStr">
        <is>
          <t>Lokal</t>
        </is>
      </c>
      <c r="U214" s="261" t="n">
        <v>256</v>
      </c>
      <c r="V214" s="86" t="inlineStr">
        <is>
          <t>pdf</t>
        </is>
      </c>
      <c r="W214" s="223" t="inlineStr">
        <is>
          <t>10.3 MB</t>
        </is>
      </c>
      <c r="X214" s="223" t="inlineStr">
        <is>
          <t>&lt;p&gt;Buku panduan ini mengupas tuntas tentang penggunaan internet dari aspek dasar hingga kompleks karena memang ditujukan untuk pengguna internet pemula dengan cara cepat dan mudah.&lt;/p&gt;
 &lt;p&gt;Di sisi lain, setiap pokok bahasan disertai dengan model dan panduan tahap-per-tahap yang akan membantu Anda dalam memahami isi setiap materinya.&lt;/p&gt;
 &lt;p&gt;Seri buku komputer &lt;strong&gt;&lt;em&gt;Mudah Menggunakan Internet untuk Pemula&lt;/em&gt;&lt;/strong&gt; sangat cocok digunakan sebagai teman belajar para pemula ataupun pelajar yang ingin mengenal dunia internet dengan seluruh aspek penggunaannya.&lt;/p&gt;
 &lt;p&gt;Meskipun buku ini lebih dikhususkan untuk para pemula, namun isi materi yang dibahas cukup kompleks, meliputi:&lt;/p&gt;
 &lt;ul&gt;
 &lt;li&gt;Mengenal Internet&lt;/li&gt;
 &lt;li&gt;Membuat Koneksi Internet&lt;/li&gt;
 &lt;li&gt;Mengenal Program Web Browser&lt;/li&gt;
 &lt;li&gt;Mengenal &lt;em&gt;Search Engine&lt;/em&gt;&lt;/li&gt;
 &lt;li&gt;Penggunaan E-mail&lt;/li&gt;
 &lt;li&gt;Melakukan Aktivitas &lt;em&gt;Chatting&lt;/em&gt;&lt;/li&gt;
 &lt;li&gt;Fitur lain Internet&lt;/li&gt;
 &lt;/ul&gt;
 &lt;p&gt;&amp;nbsp;&lt;/p&gt;</t>
        </is>
      </c>
      <c r="Y214" s="262" t="n">
        <v>74500</v>
      </c>
      <c r="Z214" s="226" t="n"/>
      <c r="AA214" s="241">
        <f>Y253*Z253</f>
        <v/>
      </c>
      <c r="AB214" s="237" t="inlineStr">
        <is>
          <t>0be03399-6097-48a6-a235-9e63203b9b62</t>
        </is>
      </c>
    </row>
    <row r="215" ht="15" customHeight="1" s="283">
      <c r="A215" s="109" t="n">
        <v>245</v>
      </c>
      <c r="B215" s="222">
        <f>HYPERLINK("https://mocostore.moco.co.id/catalog/"&amp;AB254,"Klik Disini")</f>
        <v/>
      </c>
      <c r="C215" s="223" t="inlineStr">
        <is>
          <t>Berjalan Di Atas Badai</t>
        </is>
      </c>
      <c r="D215" s="223" t="n"/>
      <c r="E215" s="223" t="inlineStr">
        <is>
          <t>Pdt. Sukamal B. Fadelan</t>
        </is>
      </c>
      <c r="F215" s="223" t="inlineStr">
        <is>
          <t>978-979-29-1948-6</t>
        </is>
      </c>
      <c r="G215" s="223" t="inlineStr">
        <is>
          <t>978-979-29-8328-9</t>
        </is>
      </c>
      <c r="H215" s="223" t="inlineStr">
        <is>
          <t>Agama Kristen</t>
        </is>
      </c>
      <c r="I215" s="258" t="inlineStr">
        <is>
          <t>Perguruan Tinggi</t>
        </is>
      </c>
      <c r="J215" s="186" t="inlineStr">
        <is>
          <t>009.16</t>
        </is>
      </c>
      <c r="K215" s="264" t="inlineStr">
        <is>
          <t>Tidak Tersedia</t>
        </is>
      </c>
      <c r="L215" s="264" t="n"/>
      <c r="M215" s="259" t="inlineStr">
        <is>
          <t>Tidak Tersedia</t>
        </is>
      </c>
      <c r="N215" s="223" t="inlineStr">
        <is>
          <t>Indonesia</t>
        </is>
      </c>
      <c r="O215" s="223" t="inlineStr">
        <is>
          <t>Tidak diketahui</t>
        </is>
      </c>
      <c r="P215" s="260" t="n">
        <v>2011</v>
      </c>
      <c r="Q215" s="260" t="n">
        <v>2018</v>
      </c>
      <c r="R215" s="223" t="inlineStr">
        <is>
          <t>Penerbit Andi</t>
        </is>
      </c>
      <c r="S215" s="223" t="inlineStr">
        <is>
          <t>Andi Offset CV</t>
        </is>
      </c>
      <c r="T215" s="223" t="inlineStr">
        <is>
          <t>Lokal</t>
        </is>
      </c>
      <c r="U215" s="261" t="n">
        <v>133</v>
      </c>
      <c r="V215" s="86" t="inlineStr">
        <is>
          <t>pdf</t>
        </is>
      </c>
      <c r="W215" s="223" t="inlineStr">
        <is>
          <t>1.9 MB</t>
        </is>
      </c>
      <c r="X215" s="223" t="inlineStr">
        <is>
          <t>&lt;p&gt;&amp;quot;Buku ini perlu Anda baca. Anda pasti mampu menghadapi badai, bahkan Anda mampu berjalan di atasnya.&amp;quot;&lt;br /&gt;
 D adai sebesar apa yang pernah atau saat ini Anda alami? Bagaimana reaksi Anda dalam menghadapi badai tersebut? Mungkin selama ini Anda sering lari menghindari badai atau diombang-ambingkan oleh badai kehidupan dan tenggelam di dalamnya karena tidak tahu cara menghadapinya. Namun, setelah membaca buku ini, Anda akan menjadi pribadi yang slap menghadapi setiap badai dalam kehidupan. Dalam buku ini, Pdt Sukamal B. Fadelan menggunakan kisah yang terdapat dalam Matius 14:22-33 sebagai pedoman untuk mendorong Anda supaya berani hidup berdampingan dengan &amp;quot;badai&amp;quot; mengambil langkah-langkah besar dan bertindak melampaui &amp;quot;badai&amp;quot;. Ketika Anda membaca buku ini, paradigma lama yang selama ini Anda ada dalam pikiran Anda tentang &amp;quot;badai&amp;quot; akan berubah total. Mata rohani Anda akan dicelikkan untuk melihat &amp;quot;badai&amp;quot; sebagai &amp;quot;pintu gerbang&amp;quot; menuju mukjizat yang Tuhan sediakan. Jika Anda mulai tertantang untuk mengubah setiap &amp;quot;badai&amp;quot; yang bergelora dalam hidup Anda, keluarga, atau orang-orang yang Anda kasihi untuk menjadi mukjizat yang besar, buku ini akan membantu Anda mewujudkannya. Tidak hanya itu, Tuhan bahkan memberikan jaminan kemenangan atas setiap &amp;quot;badai&amp;quot; dalam hidup Anda jika Anda mau berjalan bersama Dia. Jadi, mulai saat ini persiapkan diri Anda untuk berjalan melampaui &amp;quot;badai&amp;quot; bersama dengan Tuhan.&lt;br /&gt;
 &amp;mdash;Pdt. Dr. Indrawan Eleeas&lt;/p&gt;</t>
        </is>
      </c>
      <c r="Y215" s="262" t="n">
        <v>48500</v>
      </c>
      <c r="Z215" s="226" t="n"/>
      <c r="AA215" s="241">
        <f>Y254*Z254</f>
        <v/>
      </c>
      <c r="AB215" s="237" t="inlineStr">
        <is>
          <t>d44e39a6-1bde-4d09-a149-f84dab7c62fb</t>
        </is>
      </c>
    </row>
    <row r="216" ht="15" customHeight="1" s="283">
      <c r="A216" s="109" t="n">
        <v>246</v>
      </c>
      <c r="B216" s="222">
        <f>HYPERLINK("https://mocostore.moco.co.id/catalog/"&amp;AB255,"Klik Disini")</f>
        <v/>
      </c>
      <c r="C216" s="223" t="inlineStr">
        <is>
          <t>Cinta Bisa Diatur</t>
        </is>
      </c>
      <c r="D216" s="223" t="n"/>
      <c r="E216" s="223" t="inlineStr">
        <is>
          <t>Franky Nataluna</t>
        </is>
      </c>
      <c r="F216" s="223" t="inlineStr">
        <is>
          <t>978-979-29-1973-8</t>
        </is>
      </c>
      <c r="G216" s="223" t="inlineStr">
        <is>
          <t>978-979-29-8038-7</t>
        </is>
      </c>
      <c r="H216" s="223" t="inlineStr">
        <is>
          <t>Agama Kristen</t>
        </is>
      </c>
      <c r="I216" s="258" t="inlineStr">
        <is>
          <t>Perguruan Tinggi</t>
        </is>
      </c>
      <c r="J216" s="186" t="inlineStr">
        <is>
          <t>009.16</t>
        </is>
      </c>
      <c r="K216" s="264" t="inlineStr">
        <is>
          <t>Tidak Tersedia</t>
        </is>
      </c>
      <c r="L216" s="264" t="n"/>
      <c r="M216" s="259" t="inlineStr">
        <is>
          <t>Tidak Tersedia</t>
        </is>
      </c>
      <c r="N216" s="223" t="inlineStr">
        <is>
          <t>Indonesia</t>
        </is>
      </c>
      <c r="O216" s="223" t="inlineStr">
        <is>
          <t>Tidak diketahui</t>
        </is>
      </c>
      <c r="P216" s="260" t="n">
        <v>2011</v>
      </c>
      <c r="Q216" s="260" t="n">
        <v>2018</v>
      </c>
      <c r="R216" s="223" t="inlineStr">
        <is>
          <t>Penerbit Andi</t>
        </is>
      </c>
      <c r="S216" s="223" t="inlineStr">
        <is>
          <t>Andi Offset CV</t>
        </is>
      </c>
      <c r="T216" s="223" t="inlineStr">
        <is>
          <t>Lokal</t>
        </is>
      </c>
      <c r="U216" s="261" t="n">
        <v>66</v>
      </c>
      <c r="V216" s="86" t="inlineStr">
        <is>
          <t>pdf</t>
        </is>
      </c>
      <c r="W216" s="223" t="inlineStr">
        <is>
          <t>3.1 MB</t>
        </is>
      </c>
      <c r="X216" s="223" t="inlineStr">
        <is>
          <t>&lt;p&gt;Buku ini berisi panduan bagi anak muda kristiani yang akan atau sedang menjalin hubungan. Dalam buku ini disampaikan mengenai 5 rinsip penting yang peru diketahui dan diperhatikan saat anak muda akan atau sedang menjalani hubungan pacaran. Adapun 5 prinsip tersebut adalah:&lt;br /&gt;
 * Kenali Dirimu Sebelum Bilang &amp;ldquo;I Love U&amp;rdquo;&lt;br /&gt;
 * Kenali Pasanganmu Sebelum Bilang &amp;ldquo;I Love U&amp;rdquo;&lt;br /&gt;
 * Miliki Komitmen Berpacaran&lt;br /&gt;
 * Cinta dan Rasa Nyaman&lt;br /&gt;
 * Libatkanlah Tuhan Saat Memilih Pasangan&lt;/p&gt;</t>
        </is>
      </c>
      <c r="Y216" s="262" t="n">
        <v>31500</v>
      </c>
      <c r="Z216" s="226" t="n"/>
      <c r="AA216" s="241">
        <f>Y255*Z255</f>
        <v/>
      </c>
      <c r="AB216" s="237" t="inlineStr">
        <is>
          <t>26789afd-ec0c-446e-bd28-8cfd856dda56</t>
        </is>
      </c>
    </row>
    <row r="217" ht="15" customHeight="1" s="283">
      <c r="A217" s="109" t="n">
        <v>247</v>
      </c>
      <c r="B217" s="222">
        <f>HYPERLINK("https://mocostore.moco.co.id/catalog/"&amp;AB256,"Klik Disini")</f>
        <v/>
      </c>
      <c r="C217" s="223" t="inlineStr">
        <is>
          <t>Closer To The Kingdom Of God</t>
        </is>
      </c>
      <c r="D217" s="223" t="n"/>
      <c r="E217" s="223" t="inlineStr">
        <is>
          <t>Pdt. Franky Utana</t>
        </is>
      </c>
      <c r="F217" s="223" t="inlineStr">
        <is>
          <t>978-979-29-1855-7</t>
        </is>
      </c>
      <c r="G217" s="223" t="inlineStr">
        <is>
          <t>978-979-29-8012-7</t>
        </is>
      </c>
      <c r="H217" s="223" t="inlineStr">
        <is>
          <t>Agama Kristen</t>
        </is>
      </c>
      <c r="I217" s="258" t="inlineStr">
        <is>
          <t>Perguruan Tinggi</t>
        </is>
      </c>
      <c r="J217" s="186" t="inlineStr">
        <is>
          <t>009.16</t>
        </is>
      </c>
      <c r="K217" s="223" t="inlineStr">
        <is>
          <t>Tidak Tersedia</t>
        </is>
      </c>
      <c r="L217" s="223" t="n"/>
      <c r="M217" s="259" t="inlineStr">
        <is>
          <t>Tidak Tersedia</t>
        </is>
      </c>
      <c r="N217" s="223" t="inlineStr">
        <is>
          <t>Indonesia</t>
        </is>
      </c>
      <c r="O217" s="223" t="inlineStr">
        <is>
          <t>Tidak diketahui</t>
        </is>
      </c>
      <c r="P217" s="260" t="n">
        <v>2011</v>
      </c>
      <c r="Q217" s="260" t="n">
        <v>2018</v>
      </c>
      <c r="R217" s="223" t="inlineStr">
        <is>
          <t>Penerbit Andi</t>
        </is>
      </c>
      <c r="S217" s="223" t="inlineStr">
        <is>
          <t>Andi Offset CV</t>
        </is>
      </c>
      <c r="T217" s="223" t="inlineStr">
        <is>
          <t>Lokal</t>
        </is>
      </c>
      <c r="U217" s="261" t="n">
        <v>194</v>
      </c>
      <c r="V217" s="86" t="inlineStr">
        <is>
          <t>pdf</t>
        </is>
      </c>
      <c r="W217" s="223" t="inlineStr">
        <is>
          <t>2.4 MB</t>
        </is>
      </c>
      <c r="X217" s="223" t="inlineStr">
        <is>
          <t>&lt;p&gt;Closer to the Kingdom of God berisi 10 kumpulan khotbah dari Pdt. Franky Utana yang dapat menguatkan iman para pembaca. Garis besar kumpulan khotbah tersebut mengarahkan para pengikut Kristus untuk tetap berfokus kepada Tuhan Yesus. Kita sebagai warga kerajaan Allah diajak untuk bersikap selayaknya warga kerajaan Allah, yaitu menjadi pribadi yang hidup seturut dengan kehendak Tuhan dan layak untuk menjadi saksi-Nya di dunia. Kumpulan khotbah ini juga mengajak para pengikut Kristus untuk terus setia kepada Tuhan Yesus. Dengan demikian, berkat Tuhan pun akan terus mengalir di dalam kehidupan kita. Tidak sekadar percaya kepada Yesus, tetapi kita sebagai bagian dari kerajaan Allah juga dituntut untuk dapat menghasilkan generasi kerajaan Allah yang dapat menghasilkan generasi kerajaan Allah yang berikutnya. Buku ini tidak hanya berisi pengajaran khotbah, tetapi juga dilengkapi dengan ilustrasi kesaksian yang dialami secara pribadi oleh Pdt. Franky Utana. Dengan membaca buku ini, para pembaca akan diajak untuk memahami lebih jauh cara untuk menikmati hidup sebagai anggota kerajaan Allah. Kiranya buku ini dapat menjadi berkat bagi banyak orang dan juga dapat membuka wawasan bagi siapa saja yang ingin mengenal kuasa kerajaan Allah.&lt;br /&gt;
 &amp;nbsp;&lt;/p&gt;</t>
        </is>
      </c>
      <c r="Y217" s="262" t="n">
        <v>55000</v>
      </c>
      <c r="Z217" s="226" t="n"/>
      <c r="AA217" s="241">
        <f>Y256*Z256</f>
        <v/>
      </c>
      <c r="AB217" s="237" t="inlineStr">
        <is>
          <t>44bc8f24-f2c6-4656-b574-b158220715a0</t>
        </is>
      </c>
    </row>
    <row r="218" ht="15" customHeight="1" s="283">
      <c r="A218" s="109" t="n">
        <v>248</v>
      </c>
      <c r="B218" s="222">
        <f>HYPERLINK("https://mocostore.moco.co.id/catalog/"&amp;AB257,"Klik Disini")</f>
        <v/>
      </c>
      <c r="C218" s="223" t="inlineStr">
        <is>
          <t>Doa Bapa Kami Bukan Sekadar Doa Liturgi</t>
        </is>
      </c>
      <c r="D218" s="223" t="n"/>
      <c r="E218" s="223" t="inlineStr">
        <is>
          <t>Pdt. Jonar T.H. Situmorang, M.A.</t>
        </is>
      </c>
      <c r="F218" s="223" t="inlineStr">
        <is>
          <t>978-979-29-1878-6</t>
        </is>
      </c>
      <c r="G218" s="223" t="inlineStr">
        <is>
          <t>978-979-29-8100-1</t>
        </is>
      </c>
      <c r="H218" s="223" t="inlineStr">
        <is>
          <t>Agama Kristen</t>
        </is>
      </c>
      <c r="I218" s="258" t="inlineStr">
        <is>
          <t>Perguruan Tinggi</t>
        </is>
      </c>
      <c r="J218" s="186" t="inlineStr">
        <is>
          <t>009.16</t>
        </is>
      </c>
      <c r="K218" s="264" t="inlineStr">
        <is>
          <t>Tidak Tersedia</t>
        </is>
      </c>
      <c r="L218" s="264" t="n"/>
      <c r="M218" s="259" t="inlineStr">
        <is>
          <t>Tidak Tersedia</t>
        </is>
      </c>
      <c r="N218" s="223" t="inlineStr">
        <is>
          <t>Indonesia</t>
        </is>
      </c>
      <c r="O218" s="223" t="inlineStr">
        <is>
          <t>Tidak diketahui</t>
        </is>
      </c>
      <c r="P218" s="260" t="n">
        <v>2011</v>
      </c>
      <c r="Q218" s="260" t="n">
        <v>2018</v>
      </c>
      <c r="R218" s="223" t="inlineStr">
        <is>
          <t>Penerbit Andi</t>
        </is>
      </c>
      <c r="S218" s="223" t="inlineStr">
        <is>
          <t>Andi Offset CV</t>
        </is>
      </c>
      <c r="T218" s="223" t="inlineStr">
        <is>
          <t>Lokal</t>
        </is>
      </c>
      <c r="U218" s="261" t="n">
        <v>161</v>
      </c>
      <c r="V218" s="86" t="inlineStr">
        <is>
          <t>pdf</t>
        </is>
      </c>
      <c r="W218" s="223" t="inlineStr">
        <is>
          <t>1.9 MB</t>
        </is>
      </c>
      <c r="X218" s="223" t="inlineStr">
        <is>
          <t>&lt;p&gt;&amp;quot;... Allah dapat memberi kita segala sesuatu tanpa adanya doa kita. Namun, agar anak-anak-Nya sujud ke hadirat-Nya, Allah menahan pemberian itu supaya kita datang meminta.&amp;quot;&lt;br /&gt;
 &amp;mdash;George MacDonald&lt;br /&gt;
 PENDETA Yonggi Cho pernah berkata, &amp;quot;Ketika seseorang berkata Bapa Kami dengan sungguh-sungguh setiap hari, orang itu telah memenuhi syarat untuk menyembah Allah, dan syarat dasar untuk bertumbuh dan melindungi kehidupan rohaninya. Seperti biji di dalam buah, Doa Bapa Kami mengandung setiap persyaratan yang dapat didoakan oleh orang Kristen setiap hari.&amp;quot; Ketika kita mengucapkan Doa Bapa Kami dengan iman kepada Bapa di surga, doa ini menjadi pujian yang menyenangkan hati Bapa di surga. Selain itu, melalui doa yang diajarkan oleh Kristus, kita diajak untuk mengoreksi diri: Apakah doa saya berkenan di hadapan Bapa? Kita tidak cukup hanya berkata dalam hati, &amp;quot;Apa yang harus saya katakan?&amp;quot; Namun, cobalah kita katakan, &amp;quot;Apa yang harus saya lakukan?&amp;quot; Buku ini mengajak Anda untuk sejenak menyimak kembali Doa Bapa Kami guna memahami ajaran yang terkandung di dalamnya. Topik-topik yang disajikan antara lain: Pengajaran Doa Bapa Kami, Latar belakang Doa Bapa Kami, dan Analisis Doa Bapa Kami.&lt;/p&gt;</t>
        </is>
      </c>
      <c r="Y218" s="262" t="n">
        <v>48500</v>
      </c>
      <c r="Z218" s="226" t="n"/>
      <c r="AA218" s="241">
        <f>Y257*Z257</f>
        <v/>
      </c>
      <c r="AB218" s="237" t="inlineStr">
        <is>
          <t>7bcf7df2-75b0-4334-9e7f-3cd9ccee1da0</t>
        </is>
      </c>
    </row>
    <row r="219" ht="15" customHeight="1" s="283">
      <c r="A219" s="109" t="n">
        <v>249</v>
      </c>
      <c r="B219" s="222">
        <f>HYPERLINK("https://mocostore.moco.co.id/catalog/"&amp;AB258,"Klik Disini")</f>
        <v/>
      </c>
      <c r="C219" s="223" t="inlineStr">
        <is>
          <t>Panduan Lengkap Membangun Sendiri Sistem Jaringan Komputer</t>
        </is>
      </c>
      <c r="D219" s="223" t="n"/>
      <c r="E219" s="223" t="inlineStr">
        <is>
          <t>Madcoms</t>
        </is>
      </c>
      <c r="F219" s="223" t="inlineStr">
        <is>
          <t>978-979-29-5226-1</t>
        </is>
      </c>
      <c r="G219" s="223" t="inlineStr">
        <is>
          <t>978-979-29-8148-3</t>
        </is>
      </c>
      <c r="H219" s="223" t="inlineStr">
        <is>
          <t>Komputer &amp; Internet</t>
        </is>
      </c>
      <c r="I219" s="258" t="inlineStr">
        <is>
          <t>Perguruan Tinggi</t>
        </is>
      </c>
      <c r="J219" s="186" t="inlineStr">
        <is>
          <t>009.05</t>
        </is>
      </c>
      <c r="K219" s="223" t="inlineStr">
        <is>
          <t>Tidak Tersedia</t>
        </is>
      </c>
      <c r="L219" s="223" t="n"/>
      <c r="M219" s="259" t="inlineStr">
        <is>
          <t>Tidak Tersedia</t>
        </is>
      </c>
      <c r="N219" s="223" t="inlineStr">
        <is>
          <t>Indonesia</t>
        </is>
      </c>
      <c r="O219" s="223" t="inlineStr">
        <is>
          <t>Tidak diketahui</t>
        </is>
      </c>
      <c r="P219" s="260" t="n">
        <v>2015</v>
      </c>
      <c r="Q219" s="260" t="n">
        <v>2018</v>
      </c>
      <c r="R219" s="223" t="inlineStr">
        <is>
          <t>Penerbit Andi</t>
        </is>
      </c>
      <c r="S219" s="223" t="inlineStr">
        <is>
          <t>Andi Offset CV</t>
        </is>
      </c>
      <c r="T219" s="223" t="inlineStr">
        <is>
          <t>Lokal</t>
        </is>
      </c>
      <c r="U219" s="261" t="n">
        <v>360</v>
      </c>
      <c r="V219" s="86" t="inlineStr">
        <is>
          <t>pdf</t>
        </is>
      </c>
      <c r="W219" s="223" t="inlineStr">
        <is>
          <t>12.7 MB</t>
        </is>
      </c>
      <c r="X219" s="223" t="inlineStr">
        <is>
          <t>&lt;p&gt;&lt;strong&gt;&lt;em&gt;Sinopsis&lt;/em&gt;&lt;/strong&gt;&lt;/p&gt;
 &lt;p&gt;Jaringan Komputer merupakan teknik menghubungkan satu komputer dengan komputer lain, agar dapat berkomunikasi dan bertukar data antar komputer, sehingga dapat membantu dan memudahkan pemakai dalam menyelesaikan berbagai jenis pekerjaan.&lt;/p&gt;
 &lt;p&gt;Buku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jaringan kabel serta nirkabel&lt;/li&gt;
 &lt;li&gt;Instalasi sistem operasi Windows Server 2008 dan Windows Server 2012, dan sistem operasi Workstation (Windows7 dan Windows 8.1)&lt;/li&gt;
 &lt;li&gt;Mengenal protokol OSI dan TCP/IP&lt;/li&gt;
 &lt;li&gt;Konfigurasi Windows Server 2008 dan manajemen user/group&lt;/li&gt;
 &lt;li&gt;Konfigurasi Windows Server 2012 dan manajemen user/group&lt;/li&gt;
 &lt;li&gt;Mengatur sharing dan konfigurasi jaringan Client-Server&lt;/li&gt;
 &lt;li&gt;Mengatur sharing dan konfigurasi jaringan Peer to Peer pada Windows 7&lt;/li&gt;
 &lt;li&gt;Mengatur sharing dan konfigurasi jaringan Peer to Peer pada Windows 8.1&lt;/li&gt;
 &lt;li&gt;Hardware jaringan WLAN dan konfigurasi Access Point&lt;/li&gt;
 &lt;li&gt;Konfigurasi jaringan WLAN Mode Ad-Hoc&lt;/li&gt;
 &lt;li&gt;Konfigurasi jaringan WLAN Mode Infrastruktur&lt;/li&gt;
 &lt;/ul&gt;
 &lt;p&gt;&amp;nbsp;&lt;/p&gt;</t>
        </is>
      </c>
      <c r="Y219" s="262" t="n">
        <v>114000</v>
      </c>
      <c r="Z219" s="226" t="n"/>
      <c r="AA219" s="241">
        <f>Y258*Z258</f>
        <v/>
      </c>
      <c r="AB219" s="237" t="inlineStr">
        <is>
          <t>bfd40d2a-5083-4498-9e72-15d19b2e94e9</t>
        </is>
      </c>
    </row>
    <row r="220" ht="15" customHeight="1" s="283">
      <c r="A220" s="109" t="n">
        <v>250</v>
      </c>
      <c r="B220" s="222">
        <f>HYPERLINK("https://mocostore.moco.co.id/catalog/"&amp;AB259,"Klik Disini")</f>
        <v/>
      </c>
      <c r="C220" s="223" t="inlineStr">
        <is>
          <t>Finding A Meaningful Life</t>
        </is>
      </c>
      <c r="D220" s="223" t="n"/>
      <c r="E220" s="223" t="inlineStr">
        <is>
          <t>Pdt. Dr. Ir. Fu Xie</t>
        </is>
      </c>
      <c r="F220" s="223" t="inlineStr">
        <is>
          <t>978-979-29-1953-0</t>
        </is>
      </c>
      <c r="G220" s="223" t="inlineStr">
        <is>
          <t>978-979-29-8039-4</t>
        </is>
      </c>
      <c r="H220" s="223" t="inlineStr">
        <is>
          <t>Agama Kristen</t>
        </is>
      </c>
      <c r="I220" s="258" t="inlineStr">
        <is>
          <t>Perguruan Tinggi</t>
        </is>
      </c>
      <c r="J220" s="186" t="inlineStr">
        <is>
          <t>009.16</t>
        </is>
      </c>
      <c r="K220" s="264" t="inlineStr">
        <is>
          <t>Tidak Tersedia</t>
        </is>
      </c>
      <c r="L220" s="264" t="n"/>
      <c r="M220" s="259" t="inlineStr">
        <is>
          <t>Tidak Tersedia</t>
        </is>
      </c>
      <c r="N220" s="223" t="inlineStr">
        <is>
          <t>Indonesia</t>
        </is>
      </c>
      <c r="O220" s="223" t="inlineStr">
        <is>
          <t>Tidak diketahui</t>
        </is>
      </c>
      <c r="P220" s="260" t="n">
        <v>2011</v>
      </c>
      <c r="Q220" s="260" t="n">
        <v>2018</v>
      </c>
      <c r="R220" s="223" t="inlineStr">
        <is>
          <t>Penerbit Andi</t>
        </is>
      </c>
      <c r="S220" s="223" t="inlineStr">
        <is>
          <t>Andi Offset CV</t>
        </is>
      </c>
      <c r="T220" s="223" t="inlineStr">
        <is>
          <t>Lokal</t>
        </is>
      </c>
      <c r="U220" s="261" t="n">
        <v>130</v>
      </c>
      <c r="V220" s="86" t="inlineStr">
        <is>
          <t>pdf</t>
        </is>
      </c>
      <c r="W220" s="223" t="inlineStr">
        <is>
          <t>1.8 MB</t>
        </is>
      </c>
      <c r="X220" s="223" t="inlineStr">
        <is>
          <t>&lt;p&gt;Pernahkah Anda berpikir tentang arti hidup yang sebenarnya? Apa yang membuat hidup ini berarti bagi Anda? Harta, kekayaan, jabatan, karier, pekerjaan, atau orang-orang yang Anda kasihi? Mungkin Anda telah memperoleh semua itu dalam hidup ini. Namun, Anda masih merasa ada kekosongan yang tidak dapat diisi oleh apa pun di dunia. Jika mengalami hal ini, Anda belum menemukan makna hidup yang sesungguhnya. Buku ini akan mengajak Anda dalam proses pencarian makna hidup yang sejati. Hidup ini hanya sekali, oleh karena itu janganlah disia-siakan. Buku ini juga mendorong Anda untuk menjalani kehidupan dengan benar dan sebaik-baiknya. Jangan sampai Anda sudah susah payah memanjat tangga kehidupan, tetapi setelah sampai di puncak, Anda mendapati bahwa ternyata Anda salah memanjat tangga. Buku ini juga akan membantu Anda menentukan arch hidup dengan benar. Anda akan menemukan sesuatu yang bernilai, yang layak Anda kejar dan capai. Persiapkanlah hati Anda untuk menerima kebenaran sejati yang akan memerdekakan dan mempersiapkanAnda menjalani kehidupan yang berarti.&lt;/p&gt;</t>
        </is>
      </c>
      <c r="Y220" s="262" t="n">
        <v>43000</v>
      </c>
      <c r="Z220" s="226" t="n"/>
      <c r="AA220" s="241">
        <f>Y259*Z259</f>
        <v/>
      </c>
      <c r="AB220" s="237" t="inlineStr">
        <is>
          <t>259cf3f0-6018-488e-a6f9-8a23225b0d43</t>
        </is>
      </c>
    </row>
    <row r="221" ht="15" customHeight="1" s="283">
      <c r="A221" s="109" t="n">
        <v>251</v>
      </c>
      <c r="B221" s="222">
        <f>HYPERLINK("https://mocostore.moco.co.id/catalog/"&amp;AB260,"Klik Disini")</f>
        <v/>
      </c>
      <c r="C221" s="223" t="inlineStr">
        <is>
          <t>Jurnalisme Untuk Sekolah Minggu</t>
        </is>
      </c>
      <c r="D221" s="223" t="n"/>
      <c r="E221" s="223" t="inlineStr">
        <is>
          <t>Haryadi Baskoro &amp; Claudia Oki Hermawati</t>
        </is>
      </c>
      <c r="F221" s="223" t="inlineStr">
        <is>
          <t>978-979-29-1963-9</t>
        </is>
      </c>
      <c r="G221" s="223" t="inlineStr">
        <is>
          <t>978-979-29-8052-3</t>
        </is>
      </c>
      <c r="H221" s="223" t="inlineStr">
        <is>
          <t>Agama Kristen</t>
        </is>
      </c>
      <c r="I221" s="258" t="inlineStr">
        <is>
          <t>Perguruan Tinggi</t>
        </is>
      </c>
      <c r="J221" s="186" t="inlineStr">
        <is>
          <t>009.16</t>
        </is>
      </c>
      <c r="K221" s="264" t="inlineStr">
        <is>
          <t>Tidak Tersedia</t>
        </is>
      </c>
      <c r="L221" s="264" t="n"/>
      <c r="M221" s="259" t="inlineStr">
        <is>
          <t>Tidak Tersedia</t>
        </is>
      </c>
      <c r="N221" s="223" t="inlineStr">
        <is>
          <t>Indonesia</t>
        </is>
      </c>
      <c r="O221" s="223" t="inlineStr">
        <is>
          <t>Tidak diketahui</t>
        </is>
      </c>
      <c r="P221" s="260" t="n">
        <v>2011</v>
      </c>
      <c r="Q221" s="260" t="n">
        <v>2018</v>
      </c>
      <c r="R221" s="223" t="inlineStr">
        <is>
          <t>Penerbit Andi</t>
        </is>
      </c>
      <c r="S221" s="223" t="inlineStr">
        <is>
          <t>Andi Offset CV</t>
        </is>
      </c>
      <c r="T221" s="223" t="inlineStr">
        <is>
          <t>Lokal</t>
        </is>
      </c>
      <c r="U221" s="261" t="n">
        <v>242</v>
      </c>
      <c r="V221" s="86" t="inlineStr">
        <is>
          <t>pdf</t>
        </is>
      </c>
      <c r="W221" s="223" t="inlineStr">
        <is>
          <t>6.0 MB</t>
        </is>
      </c>
      <c r="X221" s="223" t="inlineStr">
        <is>
          <t>&lt;p&gt;Menulis itu penting, tetapi sering ditinggalkan atau sengaja dilupakan. Buku ini kembali mengingatkan kepada kita bahwa betapa besar peranan kegiatan tulis-menulis terkait dengan hidup kekristenan.&lt;br /&gt;
 Diskusi dalam buku ini terdiri atas dua bagian, yaitu Bagian 1: Jurnalisme Anak Kristen, yang membahas tentang: Potensi Menulis dalam Diri Anak; Potensi Pertumbuhan Rohani Anak; Merangsang Kreativitas Menulis Anak; Mengajar Anak Terampil Menulis; Tata Bahasa dan Paragraf; Budaya Membaca dan Menulis; Menyalurkan Karya Tulis Anak; dan Mengembangkan Jurnalistik Anak Kristen. Dan Bagian 2: Praktik Belajar Menulis, yang menguraikan tentang bagaimana Menulis Uraian Doa; Menulis Deskripsi Cita-cita; Menulis Puisi; Menulis Catatan Harian; Menulis Berita; Menulis Pengalaman; Menulis Kesaksian; Menulis Koran Cilik; Menulis Feature; Menulis Surat Persuasif; Menulis Artikel; dan Menulis Cerita Fiksi.&lt;/p&gt;</t>
        </is>
      </c>
      <c r="Y221" s="262" t="n">
        <v>75500</v>
      </c>
      <c r="Z221" s="226" t="n"/>
      <c r="AA221" s="241">
        <f>Y260*Z260</f>
        <v/>
      </c>
      <c r="AB221" s="237" t="inlineStr">
        <is>
          <t>ef475e4c-74d1-45ef-94aa-59c5d1ee8abf</t>
        </is>
      </c>
    </row>
    <row r="222" ht="15" customHeight="1" s="283">
      <c r="A222" s="109" t="n">
        <v>252</v>
      </c>
      <c r="B222" s="222">
        <f>HYPERLINK("https://mocostore.moco.co.id/catalog/"&amp;AB261,"Klik Disini")</f>
        <v/>
      </c>
      <c r="C222" s="223" t="inlineStr">
        <is>
          <t>Kalahkan Kekhawatiran Dengan 5B</t>
        </is>
      </c>
      <c r="D222" s="223" t="n"/>
      <c r="E222" s="223" t="inlineStr">
        <is>
          <t>Pdt. Paulus Wiratno, M.Div</t>
        </is>
      </c>
      <c r="F222" s="223" t="inlineStr">
        <is>
          <t>978-979-29-1957-8</t>
        </is>
      </c>
      <c r="G222" s="223" t="inlineStr">
        <is>
          <t>978-979-29-8318-0</t>
        </is>
      </c>
      <c r="H222" s="223" t="inlineStr">
        <is>
          <t>Agama Kristen</t>
        </is>
      </c>
      <c r="I222" s="258" t="inlineStr">
        <is>
          <t>Perguruan Tinggi</t>
        </is>
      </c>
      <c r="J222" s="186" t="inlineStr">
        <is>
          <t>009.16</t>
        </is>
      </c>
      <c r="K222" s="264" t="inlineStr">
        <is>
          <t>Tidak Tersedia</t>
        </is>
      </c>
      <c r="L222" s="264" t="n"/>
      <c r="M222" s="259" t="inlineStr">
        <is>
          <t>Tidak Tersedia</t>
        </is>
      </c>
      <c r="N222" s="223" t="inlineStr">
        <is>
          <t>Indonesia</t>
        </is>
      </c>
      <c r="O222" s="223" t="inlineStr">
        <is>
          <t>Tidak diketahui</t>
        </is>
      </c>
      <c r="P222" s="260" t="n">
        <v>2011</v>
      </c>
      <c r="Q222" s="260" t="n">
        <v>2018</v>
      </c>
      <c r="R222" s="223" t="inlineStr">
        <is>
          <t>Penerbit Andi</t>
        </is>
      </c>
      <c r="S222" s="223" t="inlineStr">
        <is>
          <t>Andi Offset CV</t>
        </is>
      </c>
      <c r="T222" s="223" t="inlineStr">
        <is>
          <t>Lokal</t>
        </is>
      </c>
      <c r="U222" s="261" t="n">
        <v>122</v>
      </c>
      <c r="V222" s="86" t="inlineStr">
        <is>
          <t>pdf</t>
        </is>
      </c>
      <c r="W222" s="223" t="inlineStr">
        <is>
          <t>3.2 MB</t>
        </is>
      </c>
      <c r="X222" s="223" t="inlineStr">
        <is>
          <t>&lt;p&gt;Kalahkan Kekhawatiran dengan 5-B mem&amp;shy;berikan solusi praktis untuk mengalahkan kekhawatiran dengan 5-B (Berpikir positif, Berusaha, Berdoa, Berserah, dan Bersyukur). Selain menggunakan ayat-ayat Alkitab untuk menjelaskan 5 poin tersebut, penulis juga menyertakan berbagai contoh kisah inspiratif dan kata-kata mutiara yang dapat memotivasi para pembaca untuk keluar sebagai pemenang atas kekhawatiran.&lt;/p&gt;</t>
        </is>
      </c>
      <c r="Y222" s="262" t="n">
        <v>49500</v>
      </c>
      <c r="Z222" s="226" t="n"/>
      <c r="AA222" s="241">
        <f>Y261*Z261</f>
        <v/>
      </c>
      <c r="AB222" s="237" t="inlineStr">
        <is>
          <t>901a1b20-d757-4c8c-a03f-681c61762c44</t>
        </is>
      </c>
    </row>
    <row r="223" ht="15" customHeight="1" s="283">
      <c r="A223" s="109" t="n">
        <v>253</v>
      </c>
      <c r="B223" s="222">
        <f>HYPERLINK("https://mocostore.moco.co.id/catalog/"&amp;AB262,"Klik Disini")</f>
        <v/>
      </c>
      <c r="C223" s="223" t="inlineStr">
        <is>
          <t>PASTI BISA Belajar Sendiri Microsoft Windows 8.1</t>
        </is>
      </c>
      <c r="D223" s="223" t="n"/>
      <c r="E223" s="223" t="inlineStr">
        <is>
          <t>Madcoms</t>
        </is>
      </c>
      <c r="F223" s="223" t="inlineStr">
        <is>
          <t>978-979-29-5007-6</t>
        </is>
      </c>
      <c r="G223" s="223" t="inlineStr">
        <is>
          <t>978-979-29-8150-6</t>
        </is>
      </c>
      <c r="H223" s="223" t="inlineStr">
        <is>
          <t>Komputer &amp; Internet</t>
        </is>
      </c>
      <c r="I223" s="258" t="inlineStr">
        <is>
          <t>Perguruan Tinggi</t>
        </is>
      </c>
      <c r="J223" s="186" t="inlineStr">
        <is>
          <t>009.05</t>
        </is>
      </c>
      <c r="K223" s="264" t="n"/>
      <c r="L223" s="264" t="n"/>
      <c r="M223" s="259" t="n"/>
      <c r="N223" s="223" t="inlineStr">
        <is>
          <t>Indonesia</t>
        </is>
      </c>
      <c r="O223" s="223" t="inlineStr">
        <is>
          <t>Tidak diketahui</t>
        </is>
      </c>
      <c r="P223" s="260" t="n">
        <v>2014</v>
      </c>
      <c r="Q223" s="260" t="n">
        <v>2018</v>
      </c>
      <c r="R223" s="223" t="inlineStr">
        <is>
          <t>Penerbit Andi</t>
        </is>
      </c>
      <c r="S223" s="223" t="inlineStr">
        <is>
          <t>Andi Offset CV</t>
        </is>
      </c>
      <c r="T223" s="223" t="inlineStr">
        <is>
          <t>Lokal</t>
        </is>
      </c>
      <c r="U223" s="261" t="n">
        <v>208</v>
      </c>
      <c r="V223" s="86" t="inlineStr">
        <is>
          <t>pdf</t>
        </is>
      </c>
      <c r="W223" s="223" t="inlineStr">
        <is>
          <t>8.4 MB</t>
        </is>
      </c>
      <c r="X223" s="223" t="inlineStr">
        <is>
          <t>&lt;p&gt;Buku &lt;strong&gt;&lt;em&gt;Pasti Bisa !! Belajar Sendiri&lt;/em&gt;&lt;/strong&gt; &lt;strong&gt;&lt;em&gt;Microsoft Windows 8.1&lt;/em&gt;&lt;/strong&gt; ini merupakan buku pendamping belajar yang mudah untuk dipelajari. Buku ini ditujukan untuk pemula yang ingin menggunakan Windows 8.1 secara praktis dan dapat menguasainya dengan cepat.&lt;/p&gt;
 &lt;p&gt;Dengan menggunakan metode &lt;strong&gt;BACA&lt;/strong&gt;&lt;strong&gt;=&lt;/strong&gt;&lt;strong&gt;COBA&lt;/strong&gt;&lt;strong&gt;=&lt;/strong&gt;&lt;strong&gt;BISA&lt;/strong&gt; akan menjadikan Anda terampil dalam menggunakan dan menguasai Microsoft Windows 8.1.&lt;/p&gt;
 &lt;p&gt;Buku ini juga membahas program aplikasi dan fitur-fitur terbaru yang dimiliki Windows 8.1. Melalui pokok-pokok bahasan yang disampaikan dalam buku ini, diharapkan pembaca dapat menguasai Windows dengan cara mudah, karena buku ini dibahas dengan metode langkah demi langkah, dan disertai dengan gambar-gambar dan uraian secara rinci.&lt;/p&gt;
 &lt;p&gt;Pokok bahasan yang dimuat dalam buku ini meliputi:&lt;/p&gt;
 &lt;ul&gt;
 &lt;li&gt;Mengenal Windows 8.1&lt;/li&gt;
 &lt;li&gt;Mengenal Start Screen dalam Windows 8.1&lt;/li&gt;
 &lt;li&gt;Pengaturan Desktop pada Windows 8.1&lt;/li&gt;
 &lt;li&gt;Pengaturan Taskbar pada Windows 8.1&lt;/li&gt;
 &lt;li&gt;Pengaturan File Explorer dan Folder&lt;/li&gt;
 &lt;li&gt;Pengaturan Sistem pada Windows 8.1&lt;/li&gt;
 &lt;li&gt;Pengaturan User Account pada Windows 8.1&lt;/li&gt;
 &lt;li&gt;Mengetahui Modern Apps dan Desktop Apps&lt;/li&gt;
 &lt;/ul&gt;</t>
        </is>
      </c>
      <c r="Y223" s="262" t="n">
        <v>47000</v>
      </c>
      <c r="Z223" s="226" t="n"/>
      <c r="AA223" s="241">
        <f>Y262*Z262</f>
        <v/>
      </c>
      <c r="AB223" s="237" t="inlineStr">
        <is>
          <t>2403b600-76cb-4b51-a0e7-914e28886c64</t>
        </is>
      </c>
    </row>
    <row r="224" ht="15" customHeight="1" s="283">
      <c r="A224" s="109" t="n">
        <v>254</v>
      </c>
      <c r="B224" s="222">
        <f>HYPERLINK("https://mocostore.moco.co.id/catalog/"&amp;AB263,"Klik Disini")</f>
        <v/>
      </c>
      <c r="C224" s="223" t="inlineStr">
        <is>
          <t>Kebenaran Di Atas Kebenaran</t>
        </is>
      </c>
      <c r="D224" s="223" t="n"/>
      <c r="E224" s="223" t="inlineStr">
        <is>
          <t>Samuel Hutabarat</t>
        </is>
      </c>
      <c r="F224" s="223" t="inlineStr">
        <is>
          <t>978-979-29-1890-8</t>
        </is>
      </c>
      <c r="G224" s="223" t="inlineStr">
        <is>
          <t>978-979-29-8205-3</t>
        </is>
      </c>
      <c r="H224" s="223" t="inlineStr">
        <is>
          <t>Agama Kristen</t>
        </is>
      </c>
      <c r="I224" s="258" t="inlineStr">
        <is>
          <t>Perguruan Tinggi</t>
        </is>
      </c>
      <c r="J224" s="186" t="inlineStr">
        <is>
          <t>009.16</t>
        </is>
      </c>
      <c r="K224" s="264" t="inlineStr">
        <is>
          <t>Tidak Tersedia</t>
        </is>
      </c>
      <c r="L224" s="264" t="n"/>
      <c r="M224" s="259" t="inlineStr">
        <is>
          <t>Tidak Tersedia</t>
        </is>
      </c>
      <c r="N224" s="223" t="inlineStr">
        <is>
          <t>Indonesia</t>
        </is>
      </c>
      <c r="O224" s="223" t="inlineStr">
        <is>
          <t>Tidak diketahui</t>
        </is>
      </c>
      <c r="P224" s="260" t="n">
        <v>2011</v>
      </c>
      <c r="Q224" s="260" t="n">
        <v>2018</v>
      </c>
      <c r="R224" s="223" t="inlineStr">
        <is>
          <t>Penerbit Andi</t>
        </is>
      </c>
      <c r="S224" s="223" t="inlineStr">
        <is>
          <t>Andi Offset CV</t>
        </is>
      </c>
      <c r="T224" s="223" t="inlineStr">
        <is>
          <t>Lokal</t>
        </is>
      </c>
      <c r="U224" s="261" t="n">
        <v>121</v>
      </c>
      <c r="V224" s="86" t="inlineStr">
        <is>
          <t>pdf</t>
        </is>
      </c>
      <c r="W224" s="223" t="inlineStr">
        <is>
          <t>7.2 MB</t>
        </is>
      </c>
      <c r="X224" s="223" t="inlineStr">
        <is>
          <t>&lt;p&gt;&amp;quot;Apakah kebenaran itu?&amp;quot; tanya Pilatus kepada Yesus Kristus. Tampaknya Pilatus tidak sadar bahwa pribadi yang ditanya adalah &amp;quot;Sang Kebenaran&amp;quot; itu sendiri. Pertanyaan sederhana itu masih dipertanyakan jutaan orang hingga sekarang. Kita hidup di tengah berbagai kebenaran, tetapi kebenaran manakah yang paling benar? Kebenaran dapat disimpulkan sebagai berikut: &amp;bull; Kebenaran sejati haruslah berasal dari satu Tuhan dan eksklusif dimiliki oleh satu agama. &amp;bull; Untuk mendapatkan bukti bahwa Yesus adalah kebenaran, manusia harus beriman terlebih dahulu. Bukti akan menjadi kebenaran apabila diterima dengan iman. &amp;bull; Manusia tidak akan pernah dapat memahami atau mengerti kebenaran sejati bila belum beriman kepada Tuhan. &amp;bull; Kebenaran dan keselamatan adalah untuk seluruh umat manusia. Buku ini bermaksud membantu Anda untuk mengenal kebenaran sejati dengan cara sederhana dan mudah dimengerti. Kebenaran yang diungkapkan dalam buku ini bukan hanya kebenaran sejati antara Tuhan dan manusia, melainkan juga kebenaran yang akan mengikat sesama manusia berdasarkan kasih.&lt;/p&gt;</t>
        </is>
      </c>
      <c r="Y224" s="262" t="n">
        <v>39000</v>
      </c>
      <c r="Z224" s="226" t="n"/>
      <c r="AA224" s="241">
        <f>Y263*Z263</f>
        <v/>
      </c>
      <c r="AB224" s="237" t="inlineStr">
        <is>
          <t>e76be54b-cb03-4fe4-a841-86eb353b634e</t>
        </is>
      </c>
    </row>
    <row r="225" ht="15" customHeight="1" s="283">
      <c r="A225" s="109" t="n">
        <v>255</v>
      </c>
      <c r="B225" s="222">
        <f>HYPERLINK("https://mocostore.moco.co.id/catalog/"&amp;AB264,"Klik Disini")</f>
        <v/>
      </c>
      <c r="C225" s="223" t="inlineStr">
        <is>
          <t>Keluargaku Sorgaku</t>
        </is>
      </c>
      <c r="D225" s="223" t="n"/>
      <c r="E225" s="223" t="inlineStr">
        <is>
          <t>Ronny Daud Simeon</t>
        </is>
      </c>
      <c r="F225" s="223" t="inlineStr">
        <is>
          <t>978-979-29-1966-0</t>
        </is>
      </c>
      <c r="G225" s="223" t="inlineStr">
        <is>
          <t>978-979-29-8198-8</t>
        </is>
      </c>
      <c r="H225" s="223" t="inlineStr">
        <is>
          <t>Agama Kristen</t>
        </is>
      </c>
      <c r="I225" s="258" t="inlineStr">
        <is>
          <t>Perguruan Tinggi</t>
        </is>
      </c>
      <c r="J225" s="186" t="inlineStr">
        <is>
          <t>009.16</t>
        </is>
      </c>
      <c r="K225" s="264" t="n"/>
      <c r="L225" s="264" t="n"/>
      <c r="M225" s="259" t="n"/>
      <c r="N225" s="223" t="inlineStr">
        <is>
          <t>Indonesia</t>
        </is>
      </c>
      <c r="O225" s="223" t="inlineStr">
        <is>
          <t>Tidak diketahui</t>
        </is>
      </c>
      <c r="P225" s="260" t="n">
        <v>2011</v>
      </c>
      <c r="Q225" s="260" t="n">
        <v>2018</v>
      </c>
      <c r="R225" s="223" t="inlineStr">
        <is>
          <t>Penerbit Andi</t>
        </is>
      </c>
      <c r="S225" s="223" t="inlineStr">
        <is>
          <t>Andi Offset CV</t>
        </is>
      </c>
      <c r="T225" s="223" t="inlineStr">
        <is>
          <t>Lokal</t>
        </is>
      </c>
      <c r="U225" s="261" t="n">
        <v>186</v>
      </c>
      <c r="V225" s="86" t="inlineStr">
        <is>
          <t>pdf</t>
        </is>
      </c>
      <c r="W225" s="223" t="inlineStr">
        <is>
          <t>6.6 MB</t>
        </is>
      </c>
      <c r="X225" s="223" t="inlineStr">
        <is>
          <t>&lt;p&gt;Buku ini berisi tentang kisah kehidupan rumah tangga penulis dari awal pernikahan hingga saat ini dan bagaimana penulis menciptakan surga yang diidam-idamkan oleh banyak keluarga dalam rumah tangga mereka. Penulis memberikan dasar-dasar ayat Alkitab, kisah-kisah para tokoh Alkitab, dan kesaksian nyata yang beliau sendiri alami dalam keluarga. Penulis juga membahas tentang pentingnya janji nikah, berbagai masalah rumah tangga seperti masalah keuangan, perselingkuhan, keterbukaan, dsb., serta pentingnya membangun mezbah keluarga dan caranya. Buku ini wajib dibaca oleh mereka yang rindu menciptakan surga dalam rumah tangga mereka.&lt;/p&gt;</t>
        </is>
      </c>
      <c r="Y225" s="262" t="n">
        <v>64000</v>
      </c>
      <c r="Z225" s="226" t="n"/>
      <c r="AA225" s="241">
        <f>Y264*Z264</f>
        <v/>
      </c>
      <c r="AB225" s="237" t="inlineStr">
        <is>
          <t>0c92744b-b9e3-440f-8d66-585189203d43</t>
        </is>
      </c>
    </row>
    <row r="226" ht="15" customHeight="1" s="283">
      <c r="A226" s="109" t="n">
        <v>256</v>
      </c>
      <c r="B226" s="222">
        <f>HYPERLINK("https://mocostore.moco.co.id/catalog/"&amp;AB265,"Klik Disini")</f>
        <v/>
      </c>
      <c r="C226" s="223" t="inlineStr">
        <is>
          <t>You Can Do It with Photoshop â€“ Creative Painting</t>
        </is>
      </c>
      <c r="D226" s="223" t="n"/>
      <c r="E226" s="223" t="inlineStr">
        <is>
          <t>Madcoms</t>
        </is>
      </c>
      <c r="F226" s="223" t="inlineStr">
        <is>
          <t>978-979-29-4707-6</t>
        </is>
      </c>
      <c r="G226" s="223" t="inlineStr">
        <is>
          <t>978-979-29-8152-0</t>
        </is>
      </c>
      <c r="H226" s="223" t="inlineStr">
        <is>
          <t>Desain Grafis &amp; Multimedia</t>
        </is>
      </c>
      <c r="I226" s="258" t="inlineStr">
        <is>
          <t>Perguruan Tinggi</t>
        </is>
      </c>
      <c r="J226" s="186" t="inlineStr">
        <is>
          <t>009.05</t>
        </is>
      </c>
      <c r="K226" s="264" t="n"/>
      <c r="L226" s="264" t="n"/>
      <c r="M226" s="259" t="n"/>
      <c r="N226" s="223" t="inlineStr">
        <is>
          <t>Indonesia</t>
        </is>
      </c>
      <c r="O226" s="223" t="inlineStr">
        <is>
          <t>Tidak diketahui</t>
        </is>
      </c>
      <c r="P226" s="260" t="n">
        <v>2014</v>
      </c>
      <c r="Q226" s="260" t="n">
        <v>2018</v>
      </c>
      <c r="R226" s="223" t="inlineStr">
        <is>
          <t>Penerbit Andi</t>
        </is>
      </c>
      <c r="S226" s="223" t="inlineStr">
        <is>
          <t>Andi Offset CV</t>
        </is>
      </c>
      <c r="T226" s="223" t="inlineStr">
        <is>
          <t>Lokal</t>
        </is>
      </c>
      <c r="U226" s="261" t="n">
        <v>132</v>
      </c>
      <c r="V226" s="86" t="inlineStr">
        <is>
          <t>pdf</t>
        </is>
      </c>
      <c r="W226" s="223" t="inlineStr">
        <is>
          <t>20.5 MB</t>
        </is>
      </c>
      <c r="X226" s="223" t="inlineStr">
        <is>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desainer.&lt;/p&gt;
 &lt;p&gt;Sesuai temanya &amp;ldquo;Creative Painting&amp;rdquo;, buku ini akan membahas tentang bagaimana melakukan manipulasi sebuah foto secara digital menjadi citra lukisan. Dengan buku ini, sebuah foto akan diolah layaknya sebuah lukisan yang profesional menggunakan langkah-langkah yang kreatif. Andapun akan dibuat tidak percaya, bahwa lukisan hebat akan tercipta dari karya tangan Anda sendiri.&lt;/p&gt;
 &lt;p&gt;Projek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is>
      </c>
      <c r="Y226" s="262" t="n">
        <v>101500</v>
      </c>
      <c r="Z226" s="226" t="n"/>
      <c r="AA226" s="241">
        <f>Y265*Z265</f>
        <v/>
      </c>
      <c r="AB226" s="237" t="inlineStr">
        <is>
          <t>4cd98c12-ec1e-4c5d-8851-c297bf43f5fd</t>
        </is>
      </c>
    </row>
    <row r="227" ht="15" customHeight="1" s="283">
      <c r="A227" s="109" t="n">
        <v>257</v>
      </c>
      <c r="B227" s="222">
        <f>HYPERLINK("https://mocostore.moco.co.id/catalog/"&amp;AB266,"Klik Disini")</f>
        <v/>
      </c>
      <c r="C227" s="223" t="inlineStr">
        <is>
          <t>Kingdom Worship Revolution</t>
        </is>
      </c>
      <c r="D227" s="223" t="n"/>
      <c r="E227" s="223" t="inlineStr">
        <is>
          <t>Bram Soei Ndoen</t>
        </is>
      </c>
      <c r="F227" s="223" t="inlineStr">
        <is>
          <t>978-979-29-1897-7</t>
        </is>
      </c>
      <c r="G227" s="223" t="inlineStr">
        <is>
          <t>978-979-29-7949-7</t>
        </is>
      </c>
      <c r="H227" s="223" t="inlineStr">
        <is>
          <t>Agama Kristen</t>
        </is>
      </c>
      <c r="I227" s="258" t="inlineStr">
        <is>
          <t>Perguruan Tinggi</t>
        </is>
      </c>
      <c r="J227" s="186" t="inlineStr">
        <is>
          <t>009.16</t>
        </is>
      </c>
      <c r="K227" s="264" t="n"/>
      <c r="L227" s="264" t="n"/>
      <c r="M227" s="259" t="n"/>
      <c r="N227" s="223" t="inlineStr">
        <is>
          <t>Indonesia</t>
        </is>
      </c>
      <c r="O227" s="223" t="inlineStr">
        <is>
          <t>Tidak diketahui</t>
        </is>
      </c>
      <c r="P227" s="260" t="n">
        <v>2011</v>
      </c>
      <c r="Q227" s="260" t="n">
        <v>2018</v>
      </c>
      <c r="R227" s="223" t="inlineStr">
        <is>
          <t>Penerbit Andi</t>
        </is>
      </c>
      <c r="S227" s="223" t="inlineStr">
        <is>
          <t>Andi Offset CV</t>
        </is>
      </c>
      <c r="T227" s="223" t="inlineStr">
        <is>
          <t>Lokal</t>
        </is>
      </c>
      <c r="U227" s="261" t="n">
        <v>239</v>
      </c>
      <c r="V227" s="86" t="inlineStr">
        <is>
          <t>pdf</t>
        </is>
      </c>
      <c r="W227" s="223" t="inlineStr">
        <is>
          <t>3.8 MB</t>
        </is>
      </c>
      <c r="X227" s="223" t="inlineStr">
        <is>
          <t>&lt;p&gt;Penyembah Kerajaan bukanlah penyembah agamawi yang dibatasi dengan cara, tata cara dan upacara, tapi sebuah ekpresi keintiman karena ada hubungan pribadi antara sang penyembah dan yang disembah. Penyembahan yang diberikan bukan sebagai suatu hukum dan kewajiban agama, tetapi karena kegairahan cinta, iman, dan hormat kekaguman yang begitu dalam kepada pribadi Bapa sang Raja.&lt;/p&gt;
 &lt;p&gt;Menjadi penyembah kerajaan adalah sebuah gaya hidup yang memuliakan Tuhan dan menjadi selaras dengan rencana-Nya. Seperti Maria yang duduk dekat kaki Yesus dan seperti Habakuk yang menanti-nantikan apa yang akan Tuhan katakan, keimamatan dimaksimaikan dan dipertajam secara profetis. Dengan demikian kita dapat beroperasi secara akurat dalam pelayanan rajani dalam 7 pengaruh: Arts, entertainment, sport &amp;amp; fashion (seni, hiburan, olahraga &amp;amp; mode) Business &amp;amp; finance (bisnis &amp;amp; keuangan) Charity, religion &amp;amp; human rights (sosial, agama &amp;amp; hak asasi manusia) Distribution media &amp;amp; IT (media &amp;amp; teknologi komunikasi) Education &amp;amp; schools (pendidikan &amp;amp; sekolah) Family &amp;amp; health (keluarga &amp;amp; kesehatan) Government &amp;amp; politic (pemerintahan &amp;amp; politik).&lt;/p&gt;
 &lt;p&gt;Bagaimana caranya? Temukan dalam setiap halaman buku ini!&lt;/p&gt;
 &lt;p&gt;Kerajaan-Nya adalah Kerajaan penyembahan!&lt;/p&gt;
 &lt;p&gt;&amp;nbsp;&lt;/p&gt;</t>
        </is>
      </c>
      <c r="Y227" s="262" t="n">
        <v>66500</v>
      </c>
      <c r="Z227" s="226" t="n"/>
      <c r="AA227" s="241">
        <f>Y266*Z266</f>
        <v/>
      </c>
      <c r="AB227" s="237" t="inlineStr">
        <is>
          <t>45563fd5-d2b7-4296-9471-9f1a7e940416</t>
        </is>
      </c>
    </row>
    <row r="228" ht="15" customHeight="1" s="283">
      <c r="A228" s="109" t="n">
        <v>258</v>
      </c>
      <c r="B228" s="222">
        <f>HYPERLINK("https://mocostore.moco.co.id/catalog/"&amp;AB267,"Klik Disini")</f>
        <v/>
      </c>
      <c r="C228" s="223" t="inlineStr">
        <is>
          <t>You Can Do It with Photoshop â€“ Imagination of Art</t>
        </is>
      </c>
      <c r="D228" s="223" t="n"/>
      <c r="E228" s="223" t="inlineStr">
        <is>
          <t>Madcoms</t>
        </is>
      </c>
      <c r="F228" s="223" t="inlineStr">
        <is>
          <t>978-979-29-5039-7</t>
        </is>
      </c>
      <c r="G228" s="223" t="inlineStr">
        <is>
          <t>978-979-29-8153-7</t>
        </is>
      </c>
      <c r="H228" s="223" t="inlineStr">
        <is>
          <t>Desain Grafis &amp; Multimedia</t>
        </is>
      </c>
      <c r="I228" s="258" t="inlineStr">
        <is>
          <t>Perguruan Tinggi</t>
        </is>
      </c>
      <c r="J228" s="186" t="inlineStr">
        <is>
          <t>009.05</t>
        </is>
      </c>
      <c r="K228" s="264" t="n"/>
      <c r="L228" s="264" t="n"/>
      <c r="M228" s="259" t="n"/>
      <c r="N228" s="223" t="inlineStr">
        <is>
          <t>Indonesia</t>
        </is>
      </c>
      <c r="O228" s="223" t="inlineStr">
        <is>
          <t>Tidak diketahui</t>
        </is>
      </c>
      <c r="P228" s="260" t="n">
        <v>2015</v>
      </c>
      <c r="Q228" s="260" t="n">
        <v>2018</v>
      </c>
      <c r="R228" s="223" t="inlineStr">
        <is>
          <t>Penerbit Andi</t>
        </is>
      </c>
      <c r="S228" s="223" t="inlineStr">
        <is>
          <t>Andi Offset CV</t>
        </is>
      </c>
      <c r="T228" s="223" t="inlineStr">
        <is>
          <t>Lokal</t>
        </is>
      </c>
      <c r="U228" s="261" t="n">
        <v>146</v>
      </c>
      <c r="V228" s="86" t="inlineStr">
        <is>
          <t>pdf</t>
        </is>
      </c>
      <c r="W228" s="223" t="inlineStr">
        <is>
          <t>27.1 MB</t>
        </is>
      </c>
      <c r="X228" s="223" t="inlineStr">
        <is>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 Sesuai temanya &amp;ldquo;Imagination of Art&amp;rdquo;, buku ini akan membahas dengan gamblang tentang bagaimana menuangkan fantasi &amp;ndash; fantasi unik hanya dengan menggunakan Adobe Photoshop secara maksimal. Teknik sederhana tetapi dapat menghasilkan kreasi yang fantastik. 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is>
      </c>
      <c r="Y228" s="262" t="n">
        <v>103500</v>
      </c>
      <c r="Z228" s="226" t="n"/>
      <c r="AA228" s="241">
        <f>Y267*Z267</f>
        <v/>
      </c>
      <c r="AB228" s="237" t="inlineStr">
        <is>
          <t>d66b1122-29a2-4458-aa29-9d767a27ae7f</t>
        </is>
      </c>
    </row>
    <row r="229" ht="15" customHeight="1" s="283">
      <c r="A229" s="109" t="n">
        <v>259</v>
      </c>
      <c r="B229" s="222">
        <f>HYPERLINK("https://mocostore.moco.co.id/catalog/"&amp;AB268,"Klik Disini")</f>
        <v/>
      </c>
      <c r="C229" s="223" t="inlineStr">
        <is>
          <t>Mari Bicara Tentang Cinta</t>
        </is>
      </c>
      <c r="D229" s="223" t="n"/>
      <c r="E229" s="223" t="inlineStr">
        <is>
          <t>Markus Suyadi</t>
        </is>
      </c>
      <c r="F229" s="223" t="inlineStr">
        <is>
          <t>978-979-29-1914-1</t>
        </is>
      </c>
      <c r="G229" s="223" t="inlineStr">
        <is>
          <t>978-979-29-8156-8</t>
        </is>
      </c>
      <c r="H229" s="223" t="inlineStr">
        <is>
          <t>Agama Kristen</t>
        </is>
      </c>
      <c r="I229" s="258" t="inlineStr">
        <is>
          <t>Perguruan Tinggi</t>
        </is>
      </c>
      <c r="J229" s="186" t="inlineStr">
        <is>
          <t>009.16</t>
        </is>
      </c>
      <c r="K229" s="264" t="n"/>
      <c r="L229" s="264" t="n"/>
      <c r="M229" s="259" t="n"/>
      <c r="N229" s="223" t="inlineStr">
        <is>
          <t>Indonesia</t>
        </is>
      </c>
      <c r="O229" s="223" t="inlineStr">
        <is>
          <t>Tidak diketahui</t>
        </is>
      </c>
      <c r="P229" s="260" t="n">
        <v>2011</v>
      </c>
      <c r="Q229" s="260" t="n">
        <v>2018</v>
      </c>
      <c r="R229" s="223" t="inlineStr">
        <is>
          <t>Penerbit Andi</t>
        </is>
      </c>
      <c r="S229" s="223" t="inlineStr">
        <is>
          <t>Andi Offset CV</t>
        </is>
      </c>
      <c r="T229" s="223" t="inlineStr">
        <is>
          <t>Lokal</t>
        </is>
      </c>
      <c r="U229" s="261" t="n">
        <v>170</v>
      </c>
      <c r="V229" s="86" t="inlineStr">
        <is>
          <t>pdf</t>
        </is>
      </c>
      <c r="W229" s="223" t="inlineStr">
        <is>
          <t>2.4 MB</t>
        </is>
      </c>
      <c r="X229" s="223" t="inlineStr">
        <is>
          <t>&lt;p&gt;Apakah Anda remaja yang sedang bergumul dengan cinta? Apakah Anda pemuda yang sedang mencari pasangan hidup? Atau, Anda sedang mencari informasi yang tepat tentang semua pergumulan tersebut? Jika ya, buku ini adalah jawaban bagi Anda. Mari Bicara tentang Cinta mengupas secara tuntas berbagai isu yang berkaitan dengan cinta, mulai dari pacaran hingga jenjang pernikahan, dalam bentuk tanya jawab yang praktis dan mudah dimengerti. Dengan membaca buku ini, kita akan memperoleh berbagai informasi yang sangat penting di antaranya: 1. Berpacaran; Apakah pacaran itu Alkitabiah? Apa sih pentingnya pacaran? Apakah pacaran itu memang harus dijalani? Mengapa harus berpacaran? Bagaimana cara berpacaran yang benar menurut Alkitab? 2. Pertunangan; Apa yang dimaksud dengan pertunangan? Apakah tujuan pertunangan? Apakah pertunangan itu memang harus dilakukan? Apakah pertunangan masih bisa diputuskan? 3. Pernikahan; Apa saja yang perlu dipersiapkan dalam pernikahan? Kapankah waktu yang paling tepat untuk memutuskan menikah? Bagaimanakah cara memilih pasangan yang benar-benar cocok untuk diajak menikah? Bagaimanakah cara mempersiapkan pernikahan?&lt;br /&gt;
 &amp;nbsp;&lt;/p&gt;</t>
        </is>
      </c>
      <c r="Y229" s="262" t="n">
        <v>62500</v>
      </c>
      <c r="Z229" s="226" t="n"/>
      <c r="AA229" s="241">
        <f>Y268*Z268</f>
        <v/>
      </c>
      <c r="AB229" s="237" t="inlineStr">
        <is>
          <t>65890fe4-5b45-4c55-965b-a37ba6ecd242</t>
        </is>
      </c>
    </row>
    <row r="230" ht="15" customHeight="1" s="283">
      <c r="A230" s="109" t="n">
        <v>261</v>
      </c>
      <c r="B230" s="222">
        <f>HYPERLINK("https://mocostore.moco.co.id/catalog/"&amp;AB270,"Klik Disini")</f>
        <v/>
      </c>
      <c r="C230" s="223" t="inlineStr">
        <is>
          <t>Membangun Pribadi Unggul: Suatu Pendekatan Teologis Terhadap Pendidikan Karakter</t>
        </is>
      </c>
      <c r="D230" s="223" t="n"/>
      <c r="E230" s="223" t="inlineStr">
        <is>
          <t>B.S. Sidjabat</t>
        </is>
      </c>
      <c r="F230" s="223" t="inlineStr">
        <is>
          <t>978-979-29-1955-4</t>
        </is>
      </c>
      <c r="G230" s="223" t="inlineStr">
        <is>
          <t>978-979-29-7950-3</t>
        </is>
      </c>
      <c r="H230" s="223" t="inlineStr">
        <is>
          <t>Agama Kristen</t>
        </is>
      </c>
      <c r="I230" s="258" t="inlineStr">
        <is>
          <t>Perguruan Tinggi</t>
        </is>
      </c>
      <c r="J230" s="186" t="inlineStr">
        <is>
          <t>009.16</t>
        </is>
      </c>
      <c r="K230" s="264" t="n"/>
      <c r="L230" s="264" t="n"/>
      <c r="M230" s="259" t="n"/>
      <c r="N230" s="223" t="inlineStr">
        <is>
          <t>Indonesia</t>
        </is>
      </c>
      <c r="O230" s="223" t="inlineStr">
        <is>
          <t>Tidak diketahui</t>
        </is>
      </c>
      <c r="P230" s="260" t="n">
        <v>2011</v>
      </c>
      <c r="Q230" s="260" t="n">
        <v>2018</v>
      </c>
      <c r="R230" s="223" t="inlineStr">
        <is>
          <t>Penerbit Andi</t>
        </is>
      </c>
      <c r="S230" s="223" t="inlineStr">
        <is>
          <t>Andi Offset CV</t>
        </is>
      </c>
      <c r="T230" s="223" t="inlineStr">
        <is>
          <t>Lokal</t>
        </is>
      </c>
      <c r="U230" s="261" t="n">
        <v>350</v>
      </c>
      <c r="V230" s="86" t="inlineStr">
        <is>
          <t>pdf</t>
        </is>
      </c>
      <c r="W230" s="223" t="inlineStr">
        <is>
          <t>3.9 MB</t>
        </is>
      </c>
      <c r="X230" s="223" t="inlineStr">
        <is>
          <t>&lt;p&gt;Membangun Pribadi Unggul berbicara ten-tang nilai dan prinsip pengembangan watak. Topik-topik yang disajikan sangat relevan dengan kebutuhan gereja dan masyarakat dewasa ini mengingat merosot-nya nilai-nilai moral dan karakter. Krisis hidup multidimensi ditengarai oleh banyak pihak sebagai penyebab merosotnya akhlak dan iman. Banyak sekolah unggul di kota-kota besar scat ini mengupayakan kegiatan pengembangan karakter karena peningkatan intelek dan keterampilan saja belum mencukupi.&lt;br /&gt;
 Selain tinjauan teologis, filosofis, antropologis, sosiologis, dan psikologis, kajian dari perspektif pendidikan dan konseling juga ikut serta mewujudkan buku ini. Penulis mengajak pembaca untuk melihat bahwa pembentukan watak dan iman dipengaruhi oleh banyak faktor. Oleh karena itu, banyak pendekatan yang harus kita pertimbangkan dan upayakan&lt;br /&gt;
 Prinsip pengembangan iman dan watak dalam konteks pendidikan formal di sekolah dan perguruan tinggi, maupun dalam lingkungan pen-didikan nonformal seperti gereja dan komunitas, juga diuraikan dalam dalam buku ini. Itu sebabnya wawasan dan pengetahuan Anda tentang pem-bentukan dan pembinaan karakter yang unggul dapat meningkat melalui karya signifikan ini&lt;/p&gt;
 &lt;p&gt;&amp;nbsp;&lt;/p&gt;</t>
        </is>
      </c>
      <c r="Y230" s="262" t="n">
        <v>113500</v>
      </c>
      <c r="Z230" s="226" t="n"/>
      <c r="AA230" s="241">
        <f>Y270*Z270</f>
        <v/>
      </c>
      <c r="AB230" s="237" t="inlineStr">
        <is>
          <t>f148f156-1fa5-439a-a3f8-42511de4d04f</t>
        </is>
      </c>
    </row>
    <row r="231" ht="15" customHeight="1" s="283">
      <c r="A231" s="109" t="n">
        <v>262</v>
      </c>
      <c r="B231" s="222">
        <f>HYPERLINK("https://mocostore.moco.co.id/catalog/"&amp;AB271,"Klik Disini")</f>
        <v/>
      </c>
      <c r="C231" s="223" t="inlineStr">
        <is>
          <t>Membongkar Kedok Iblis</t>
        </is>
      </c>
      <c r="D231" s="223" t="n"/>
      <c r="E231" s="223" t="inlineStr">
        <is>
          <t>Pdt. Jekoi Silitonga</t>
        </is>
      </c>
      <c r="F231" s="223" t="inlineStr">
        <is>
          <t>978-979-29-1887-8</t>
        </is>
      </c>
      <c r="G231" s="223" t="inlineStr">
        <is>
          <t>978-979-29-8095-0</t>
        </is>
      </c>
      <c r="H231" s="223" t="inlineStr">
        <is>
          <t>Agama Kristen</t>
        </is>
      </c>
      <c r="I231" s="258" t="inlineStr">
        <is>
          <t>Perguruan Tinggi</t>
        </is>
      </c>
      <c r="J231" s="186" t="inlineStr">
        <is>
          <t>009.16</t>
        </is>
      </c>
      <c r="K231" s="264" t="n"/>
      <c r="L231" s="264" t="n"/>
      <c r="M231" s="259" t="n"/>
      <c r="N231" s="223" t="inlineStr">
        <is>
          <t>Indonesia</t>
        </is>
      </c>
      <c r="O231" s="223" t="inlineStr">
        <is>
          <t>Tidak diketahui</t>
        </is>
      </c>
      <c r="P231" s="260" t="n">
        <v>2011</v>
      </c>
      <c r="Q231" s="260" t="n">
        <v>2018</v>
      </c>
      <c r="R231" s="223" t="inlineStr">
        <is>
          <t>Penerbit Andi</t>
        </is>
      </c>
      <c r="S231" s="223" t="inlineStr">
        <is>
          <t>Andi Offset CV</t>
        </is>
      </c>
      <c r="T231" s="223" t="inlineStr">
        <is>
          <t>Lokal</t>
        </is>
      </c>
      <c r="U231" s="261" t="n">
        <v>233</v>
      </c>
      <c r="V231" s="86" t="inlineStr">
        <is>
          <t>pdf</t>
        </is>
      </c>
      <c r="W231" s="223" t="inlineStr">
        <is>
          <t>4.0 MB</t>
        </is>
      </c>
      <c r="X231" s="223" t="inlineStr">
        <is>
          <t>&lt;p&gt;Sangat ironis, tetapi merupakan kenyataan, pada abad modern masih banyak orang memercayai dan menyerahkan diri kepada kendali kuasa gelap. Salah satu misi Iblis adalah membuyarkan atau mengaburkan pemahaman orang percaya, termasuk Anda, tentang pekerjaan-pekerjaan Iblis dan dunia roh. Dengan demikian, Iblis berharap ada lebih banyak korban yang jatuh dalam kekuasaannya. Oleh karena Iblis adalah bapa segala dusta, is pandai memperdaya. Banyak orang Kristen tidak memahami pekerjaan Iblis. Buku ini akan memberikan pengetahuan bagi orang percaya mengenai kedok Iblis. Dalam buku ini akan dibahas hal-hal yang dilakukan kuasa gelap dan cara kita mengalahkan mereka. Sebenarnya Yesus telah mengalahkan Iblis melalui kematian-Nya di kayu salib, bagian Anda adalah menolak kuasa Iblis dalam hidup Anda karena Anda adalah milik Kristus.&lt;br /&gt;
 Dengan mendasarkan pemahaman pada firman Allah dan menggunakan penjelasan yang gamblang dan sederhana, hal yang disampaikan penulis menjadi mudah dipahami oleh orang awam sekalipun. Buku ini tidak sekadar menyampaikan teori, tetapi juga aplikasi praktis dalam kehidupan Anda. Sadari dan kenalilah tipu daya Iblis dalam hidup Anda hingga Anda dapat melawannya bersama Kristus.&lt;br /&gt;
 &amp;nbsp;&lt;/p&gt;</t>
        </is>
      </c>
      <c r="Y231" s="262" t="n">
        <v>79500</v>
      </c>
      <c r="Z231" s="226" t="n"/>
      <c r="AA231" s="241">
        <f>Y271*Z271</f>
        <v/>
      </c>
      <c r="AB231" s="237" t="inlineStr">
        <is>
          <t>954ac6b0-0e72-4158-a3d1-029315625262</t>
        </is>
      </c>
    </row>
    <row r="232" ht="15" customHeight="1" s="283">
      <c r="A232" s="109" t="n">
        <v>264</v>
      </c>
      <c r="B232" s="222">
        <f>HYPERLINK("https://mocostore.moco.co.id/catalog/"&amp;AB273,"Klik Disini")</f>
        <v/>
      </c>
      <c r="C232" s="223" t="inlineStr">
        <is>
          <t>Menghancurkan Kerajaan Iblis Dalam Diri Anda</t>
        </is>
      </c>
      <c r="D232" s="223" t="n"/>
      <c r="E232" s="223" t="inlineStr">
        <is>
          <t>Ferdi Godjali</t>
        </is>
      </c>
      <c r="F232" s="223" t="inlineStr">
        <is>
          <t>978-979-29-1906-6</t>
        </is>
      </c>
      <c r="G232" s="223" t="inlineStr">
        <is>
          <t>978-979-29-8027-1</t>
        </is>
      </c>
      <c r="H232" s="223" t="inlineStr">
        <is>
          <t>Agama Kristen</t>
        </is>
      </c>
      <c r="I232" s="258" t="inlineStr">
        <is>
          <t>Perguruan Tinggi</t>
        </is>
      </c>
      <c r="J232" s="186" t="inlineStr">
        <is>
          <t>009.16</t>
        </is>
      </c>
      <c r="K232" s="264" t="n"/>
      <c r="L232" s="264" t="n"/>
      <c r="M232" s="259" t="n"/>
      <c r="N232" s="223" t="inlineStr">
        <is>
          <t>Indonesia</t>
        </is>
      </c>
      <c r="O232" s="223" t="inlineStr">
        <is>
          <t>Tidak diketahui</t>
        </is>
      </c>
      <c r="P232" s="260" t="n">
        <v>2011</v>
      </c>
      <c r="Q232" s="260" t="n">
        <v>2018</v>
      </c>
      <c r="R232" s="223" t="inlineStr">
        <is>
          <t>Penerbit Andi</t>
        </is>
      </c>
      <c r="S232" s="223" t="inlineStr">
        <is>
          <t>Andi Offset CV</t>
        </is>
      </c>
      <c r="T232" s="223" t="inlineStr">
        <is>
          <t>Lokal</t>
        </is>
      </c>
      <c r="U232" s="261" t="n">
        <v>285</v>
      </c>
      <c r="V232" s="86" t="inlineStr">
        <is>
          <t>pdf</t>
        </is>
      </c>
      <c r="W232" s="223" t="inlineStr">
        <is>
          <t>2.9 MB</t>
        </is>
      </c>
      <c r="X232" s="223" t="inlineStr">
        <is>
          <t>&lt;p&gt;Anda dapat menyadari ketika roh jahat sedang mencobai Anda, tetapi sering kali sulit bagi Anda untuk menolak tawarannya. Jika roh itu telah ada dalam diri Anda, dia akan menuntut Anda untuk melakukan semua kehendaknya, yaitu dosa. Semakin Anda melakukan berbagai keinginannya, semakin besar tempatnya dalam diriAnda, bahkan bukan tidak mungkin dia membangun kerajaannya dalam diri Anda. Hal ini menyebabkan pertumbuhan rohani Anda menjadi tidak pernah maksimal. Oleh karenanya pelayanan pelepasan mendapat tempat yang penting untuk pertumbuhan rohani. Namun, pada kenyataannya sampai saat ini banyak orang menganggap pelayanan pelepasan hanya untuk petobat baru dan roh jahat dalam diri orang percaya hanya dianggap sebagai isapan jempol semata. Banyak pula yang merasa sudah berkarunia dan melayani dengan kuasa, tetapi sesungguhnya kehidupan rohaninya masih jauh dari yang Tuhan harapkan.&lt;br /&gt;
 Buku ini akan menyingkap cara kerja roh jahat, jalan masuknya dalam diri seseorang, dan berbagai dampaknya, baik pada pertumbuhan rohani, tubuh, maupun jiwa seseorang sehingga Anda tidak terperangkap dalam tipu dayanya Melalui pelayanan konseling dan pelepasan Anda dapat menyelamatkan diri Anda maupun orang-orang yang membutuhkan bahkan sampai pada generasi berikutnya setelah Anda.&lt;br /&gt;
 &amp;nbsp;&lt;/p&gt;</t>
        </is>
      </c>
      <c r="Y232" s="262" t="n">
        <v>90000</v>
      </c>
      <c r="Z232" s="226" t="n"/>
      <c r="AA232" s="241">
        <f>Y273*Z273</f>
        <v/>
      </c>
      <c r="AB232" s="237" t="inlineStr">
        <is>
          <t>6cf75207-4e56-4cd3-a4b0-9d83389c4953</t>
        </is>
      </c>
    </row>
    <row r="233" ht="15" customHeight="1" s="283">
      <c r="A233" s="109" t="n">
        <v>266</v>
      </c>
      <c r="B233" s="222">
        <f>HYPERLINK("https://mocostore.moco.co.id/catalog/"&amp;AB275,"Klik Disini")</f>
        <v/>
      </c>
      <c r="C233" s="223" t="inlineStr">
        <is>
          <t>Mengubah Utang Menjadi Uang</t>
        </is>
      </c>
      <c r="D233" s="223" t="n"/>
      <c r="E233" s="223" t="inlineStr">
        <is>
          <t>Rubin Adi Abraham</t>
        </is>
      </c>
      <c r="F233" s="223" t="inlineStr">
        <is>
          <t>978-979-29-1892-2</t>
        </is>
      </c>
      <c r="G233" s="223" t="inlineStr">
        <is>
          <t>978-979-29-8322-7</t>
        </is>
      </c>
      <c r="H233" s="223" t="inlineStr">
        <is>
          <t>Agama Kristen</t>
        </is>
      </c>
      <c r="I233" s="258" t="inlineStr">
        <is>
          <t>Perguruan Tinggi</t>
        </is>
      </c>
      <c r="J233" s="186" t="inlineStr">
        <is>
          <t>009.16</t>
        </is>
      </c>
      <c r="K233" s="264" t="n"/>
      <c r="L233" s="264" t="n"/>
      <c r="M233" s="259" t="n"/>
      <c r="N233" s="223" t="inlineStr">
        <is>
          <t>Indonesia</t>
        </is>
      </c>
      <c r="O233" s="223" t="inlineStr">
        <is>
          <t>Tidak diketahui</t>
        </is>
      </c>
      <c r="P233" s="260" t="n">
        <v>2011</v>
      </c>
      <c r="Q233" s="260" t="n">
        <v>2018</v>
      </c>
      <c r="R233" s="223" t="inlineStr">
        <is>
          <t>Penerbit Andi</t>
        </is>
      </c>
      <c r="S233" s="223" t="inlineStr">
        <is>
          <t>Andi Offset CV</t>
        </is>
      </c>
      <c r="T233" s="223" t="inlineStr">
        <is>
          <t>Lokal</t>
        </is>
      </c>
      <c r="U233" s="261" t="n">
        <v>161</v>
      </c>
      <c r="V233" s="86" t="inlineStr">
        <is>
          <t>pdf</t>
        </is>
      </c>
      <c r="W233" s="223" t="inlineStr">
        <is>
          <t>3.7 MB</t>
        </is>
      </c>
      <c r="X233" s="223" t="inlineStr">
        <is>
          <t>&lt;p&gt;Oleh karena desakan ekonomi, orang sering kali berutang untuk memenuhi kebutuhannya. Kebutuhan yang makin banyak, kadang tidak diimbangi dengan pemasukan yang bertambah. Akibatnya. utang makin menumpuk. Jerat utang memaksa orang tidak bisa menikmati hidupnya. Setiap hat] utang menghantui pikiran sehingga orang tidak enak makan dan tidak enak tidur.&lt;br /&gt;
 Tahukah Anda. kondisi ini sebenarnya sudah terjadi ribuan tahun yang lalu. Janda seorang nabi terjerat utang sehingga anak-anaknya hampir diambil untuk dijadikan budak guna menebus utangnya. Seakan-akan tidak jalan keluar terhadap kondisi genting yang is alami. Namun, kemudian secara ajaib keadaan berbalik 180 derajat. Utang dapat is lunasi, anak-anaknya tidak jadi diambil, dan is dapat melanjutkan hidupnya dengan balk. Apa rahasianya?&lt;br /&gt;
 Buku ini mengungkap rahasia dalam Alkitab supaya kita mengalami terobosan keuangan. Ada beberapa langkah yang dapat dilakukan supaya kita bebas dan jerat utang dan benar-benar mengalami berkat Allah. Tidak hanya terbebas dan utang, tetapi prinsip-prinsip alkitabiah dan praktis dalam buku ini juga menolong kita untuk menata kehidupan kita.&lt;/p&gt;</t>
        </is>
      </c>
      <c r="Y233" s="262" t="n">
        <v>51000</v>
      </c>
      <c r="Z233" s="226" t="n"/>
      <c r="AA233" s="241">
        <f>Y275*Z275</f>
        <v/>
      </c>
      <c r="AB233" s="237" t="inlineStr">
        <is>
          <t>8f489d45-e78d-45fd-a27b-c3912c14c187</t>
        </is>
      </c>
    </row>
    <row r="234" ht="15" customHeight="1" s="283">
      <c r="A234" s="109" t="n">
        <v>269</v>
      </c>
      <c r="B234" s="222">
        <f>HYPERLINK("https://mocostore.moco.co.id/catalog/"&amp;AB278,"Klik Disini")</f>
        <v/>
      </c>
      <c r="C234" s="223" t="inlineStr">
        <is>
          <t>Menjadi Berkat, Berbuah Lebat</t>
        </is>
      </c>
      <c r="D234" s="223" t="n"/>
      <c r="E234" s="223" t="inlineStr">
        <is>
          <t>Rubin Adi Abraham</t>
        </is>
      </c>
      <c r="F234" s="223" t="inlineStr">
        <is>
          <t>978-979-29-1921-9</t>
        </is>
      </c>
      <c r="G234" s="223" t="inlineStr">
        <is>
          <t>978-979-29-8323-4</t>
        </is>
      </c>
      <c r="H234" s="223" t="inlineStr">
        <is>
          <t>Agama Kristen</t>
        </is>
      </c>
      <c r="I234" s="258" t="inlineStr">
        <is>
          <t>Perguruan Tinggi</t>
        </is>
      </c>
      <c r="J234" s="186" t="inlineStr">
        <is>
          <t>009.16</t>
        </is>
      </c>
      <c r="K234" s="264" t="n"/>
      <c r="L234" s="264" t="n"/>
      <c r="M234" s="259" t="n"/>
      <c r="N234" s="223" t="inlineStr">
        <is>
          <t>Indonesia</t>
        </is>
      </c>
      <c r="O234" s="223" t="inlineStr">
        <is>
          <t>Tidak diketahui</t>
        </is>
      </c>
      <c r="P234" s="260" t="n">
        <v>2011</v>
      </c>
      <c r="Q234" s="260" t="n">
        <v>2018</v>
      </c>
      <c r="R234" s="223" t="inlineStr">
        <is>
          <t>Penerbit Andi</t>
        </is>
      </c>
      <c r="S234" s="223" t="inlineStr">
        <is>
          <t>Andi Offset CV</t>
        </is>
      </c>
      <c r="T234" s="223" t="inlineStr">
        <is>
          <t>Lokal</t>
        </is>
      </c>
      <c r="U234" s="261" t="n">
        <v>166</v>
      </c>
      <c r="V234" s="86" t="inlineStr">
        <is>
          <t>pdf</t>
        </is>
      </c>
      <c r="W234" s="223" t="inlineStr">
        <is>
          <t>2.8 MB</t>
        </is>
      </c>
      <c r="X234" s="223" t="inlineStr">
        <is>
          <t>&lt;p&gt;Buku ini berisi kumpulan khotbah mengenai prinsip-prinsip hidup sebagai murid Kristus. Murid Kristus tidak hanya harus hidup erat dengan Tuhan, mengasihi dan mengenal Dia, tetapi murid Yesus juga harus bisa menjadi berkat bagi sesama, menjadi berkat bagi banyak orang.&lt;/p&gt;</t>
        </is>
      </c>
      <c r="Y234" s="262" t="n">
        <v>52000</v>
      </c>
      <c r="Z234" s="226" t="n"/>
      <c r="AA234" s="241">
        <f>Y278*Z278</f>
        <v/>
      </c>
      <c r="AB234" s="237" t="inlineStr">
        <is>
          <t>1cd3cf43-ad82-48dd-a3d6-a338e55051e0</t>
        </is>
      </c>
    </row>
    <row r="235" ht="15" customHeight="1" s="283">
      <c r="A235" s="109" t="n">
        <v>271</v>
      </c>
      <c r="B235" s="222">
        <f>HYPERLINK("https://mocostore.moco.co.id/catalog/"&amp;AB280,"Klik Disini")</f>
        <v/>
      </c>
      <c r="C235" s="223" t="inlineStr">
        <is>
          <t>Tips Membuat Website Tanpa Coding dan Langsung Online</t>
        </is>
      </c>
      <c r="D235" s="223" t="n"/>
      <c r="E235" s="223" t="inlineStr">
        <is>
          <t>Moch.Luthfi Rahmadi</t>
        </is>
      </c>
      <c r="F235" s="223" t="inlineStr">
        <is>
          <t>978-979-29-3441-0</t>
        </is>
      </c>
      <c r="G235" s="223" t="inlineStr">
        <is>
          <t>978-979-29-8169-8</t>
        </is>
      </c>
      <c r="H235" s="223" t="inlineStr">
        <is>
          <t>Pemograman</t>
        </is>
      </c>
      <c r="I235" s="258" t="inlineStr">
        <is>
          <t>Perguruan Tinggi</t>
        </is>
      </c>
      <c r="J235" s="186" t="inlineStr">
        <is>
          <t>009.05</t>
        </is>
      </c>
      <c r="K235" s="264" t="n"/>
      <c r="L235" s="264" t="n"/>
      <c r="M235" s="259" t="n"/>
      <c r="N235" s="223" t="inlineStr">
        <is>
          <t>Indonesia</t>
        </is>
      </c>
      <c r="O235" s="223" t="inlineStr">
        <is>
          <t>Tidak diketahui</t>
        </is>
      </c>
      <c r="P235" s="260" t="n">
        <v>2013</v>
      </c>
      <c r="Q235" s="260" t="n">
        <v>2018</v>
      </c>
      <c r="R235" s="223" t="inlineStr">
        <is>
          <t>Penerbit Andi</t>
        </is>
      </c>
      <c r="S235" s="223" t="inlineStr">
        <is>
          <t>Andi Offset CV</t>
        </is>
      </c>
      <c r="T235" s="223" t="inlineStr">
        <is>
          <t>Lokal</t>
        </is>
      </c>
      <c r="U235" s="261" t="n">
        <v>128</v>
      </c>
      <c r="V235" s="86" t="inlineStr">
        <is>
          <t>pdf</t>
        </is>
      </c>
      <c r="W235" s="223" t="inlineStr">
        <is>
          <t>6.3 MB</t>
        </is>
      </c>
      <c r="X235" s="223" t="inlineStr">
        <is>
          <t>&lt;p&gt;Mempunyai website yang laris dikunjungi oleh para web browser merupakan impian bagi para pemilik website. Namun bagaimana cara memiliki sebuah website namun kita tidak bisa memprogram sendiri sebuah website ??&lt;/p&gt;
 &lt;p&gt;Buku Tips Membuat Website Tanpa Coding Dan Langsung Online ini membahas bagaimana membuat website dengan mudah tanpa harus paham sekali tentang pemrograman. Bab yang dibahas dalam buku ini antara lain adalah :&lt;/p&gt;
 &lt;ul&gt;
 &lt;li&gt;Pengenalan Website21&lt;/li&gt;
 &lt;li&gt;Sekilas Tentang Hosting dan Domain31&lt;/li&gt;
 &lt;li&gt;Mengenal&amp;nbsp; CMS WordPress.org37&lt;/li&gt;
 &lt;li&gt;Medapatkan Hosting dan Domain45&lt;/li&gt;
 &lt;li&gt;Mengenal cPanel51&lt;/li&gt;
 &lt;li&gt;Install WordPress.org pada Hosting Pribadi61&lt;/li&gt;
 &lt;li&gt;Memperindah Tampilan WordPress93&lt;/li&gt;
 &lt;li&gt;Pengenalan Dashboard WordPress111&lt;/li&gt;
 &lt;li&gt;Fitur Rahasia WordPress131&lt;/li&gt;
 &lt;li&gt;Tips Keamanan &amp;amp; Optimasi WordPress139&lt;/li&gt;
 &lt;/ul&gt;
 &lt;p&gt;Dengan gaya bahasa yang ringan dan terdapat gambar panduang di setiap langkahnya, buku ini sangat cocok bagi Anda yang ingin bergelut di dunia website. Selamat mencoba..&lt;/p&gt;</t>
        </is>
      </c>
      <c r="Y235" s="262" t="n">
        <v>42000</v>
      </c>
      <c r="Z235" s="226" t="n"/>
      <c r="AA235" s="241">
        <f>Y280*Z280</f>
        <v/>
      </c>
      <c r="AB235" s="237" t="inlineStr">
        <is>
          <t>3ed7e9d7-b1a0-4710-b206-f7b9eadaf0a0</t>
        </is>
      </c>
    </row>
    <row r="236" ht="15" customHeight="1" s="283">
      <c r="A236" s="109" t="n">
        <v>272</v>
      </c>
      <c r="B236" s="222">
        <f>HYPERLINK("https://mocostore.moco.co.id/catalog/"&amp;AB281,"Klik Disini")</f>
        <v/>
      </c>
      <c r="C236" s="223" t="inlineStr">
        <is>
          <t>Merancang Bangun dan Menkonfigurasi Jaringan WAN dengan Packet Tracer</t>
        </is>
      </c>
      <c r="D236" s="223" t="n"/>
      <c r="E236" s="223" t="inlineStr">
        <is>
          <t>Mulyadi</t>
        </is>
      </c>
      <c r="F236" s="223" t="inlineStr">
        <is>
          <t>978-979-29-4388-7</t>
        </is>
      </c>
      <c r="G236" s="223" t="inlineStr">
        <is>
          <t>978-979-29-8172-8</t>
        </is>
      </c>
      <c r="H236" s="223" t="inlineStr">
        <is>
          <t>Komputer &amp; Internet</t>
        </is>
      </c>
      <c r="I236" s="258" t="inlineStr">
        <is>
          <t>Perguruan Tinggi</t>
        </is>
      </c>
      <c r="J236" s="186" t="inlineStr">
        <is>
          <t>009.05</t>
        </is>
      </c>
      <c r="K236" s="264" t="inlineStr">
        <is>
          <t>Tidak Tersedia</t>
        </is>
      </c>
      <c r="L236" s="264" t="n"/>
      <c r="M236" s="259" t="inlineStr">
        <is>
          <t>Tidak Tersedia</t>
        </is>
      </c>
      <c r="N236" s="223" t="inlineStr">
        <is>
          <t>Indonesia</t>
        </is>
      </c>
      <c r="O236" s="223" t="inlineStr">
        <is>
          <t>Tidak diketahui</t>
        </is>
      </c>
      <c r="P236" s="260" t="n">
        <v>2013</v>
      </c>
      <c r="Q236" s="260" t="n">
        <v>2018</v>
      </c>
      <c r="R236" s="223" t="inlineStr">
        <is>
          <t>Penerbit Andi</t>
        </is>
      </c>
      <c r="S236" s="223" t="inlineStr">
        <is>
          <t>Andi Offset CV</t>
        </is>
      </c>
      <c r="T236" s="223" t="inlineStr">
        <is>
          <t>Lokal</t>
        </is>
      </c>
      <c r="U236" s="261" t="n">
        <v>320</v>
      </c>
      <c r="V236" s="86" t="inlineStr">
        <is>
          <t>pdf</t>
        </is>
      </c>
      <c r="W236" s="223" t="inlineStr">
        <is>
          <t>9.4 MB</t>
        </is>
      </c>
      <c r="X236" s="223" t="inlineStr">
        <is>
          <t>&lt;p&gt;Buku ini merupakan salah satu referensi yang sangat dibutuhkan bagi semua orang yang ingin mempelajari jaringan WAN, terutama mahasiswa, dosen/pengajar/guru/instruktur komputer, praktisi jaringan komputer, dan siswa SMK jurusan komputer (jurusan Teknik Komputer dan Jaringan [TKJ], untuk praktik standar kompetensi 071.KK.18, &amp;ldquo;Merancang-Bangun dan Menganalisis Jaringan WAN&amp;rdquo;). Buku ini merupakan suatu terobosan baru karena belum ada buku yang secara khusus membahas aplikasi Packet Tracer untuk merancang-bangun dan mengonfigurasi jaringan WAN. Buku ini memuat teori dan penerapan. Dasar-dasar konsep diberikan terlebih dahulu, baru kemudian diterapkan dengan pendekatan studi kasus. Untuk mempraktikkan isi buku ini dengan baik, setidaknya pembaca telah memiliki pengetahuan dasar mengenai jaringan komputer, yaitu &lt;em&gt;local area network&lt;/em&gt; (LAN).&amp;nbsp;&lt;strong&gt;Buku ini membahas:&lt;/strong&gt;&lt;/p&gt;
 &lt;ul&gt;
 &lt;li&gt;&lt;strong&gt;Seluk-beluk Cisco Packet Tracer&lt;/strong&gt;: versi, manfaat, operasi, keunggulan, mode/jenis konfigurasi Packet Tracer; tool Packet Tracer dan fungsinya; perusahaan, logo, dan produk Cisco System; cara memperoleh sertifikat Cisco dan manfaatnya&lt;/li&gt;
 &lt;li&gt;&lt;strong&gt;Konsep dasar subnetting jaringan komputer&lt;/strong&gt;: tujuan subnetting; patokan perhitungan subnetting jaringan kelas C, B, dan A; aturan dalam pembagian subnet/kelompok; cara penulisan subnet mask; subnetting dengan notasi desimal dan notasi CIDR dengan contoh-contoh studi kasusnya; tabel subnetting untuk jaringan kelas C, B, dan A;&amp;nbsp; konversi notasi CIDR ke notasi desimal.&lt;/li&gt;
 &lt;li&gt;&lt;strong&gt;Router&lt;/strong&gt;: pengertian serta komponen router dan fungsinya, baik fungsi secara umum maupun khusus; kelebihan router; jenis-jenis router; jenis-jenis routing pada router, baik static routing maupun dynamic routing; pengertian serta kelebihan dan kelemahan static routing dan dynamic routing; jenis-jenis dynamic routing beserta kelebihan dan kelemahannya; cara mengonfigurasi router; jenis konfigurasi router; mode konfigurasi router, baik dengan konfigurasi GUI maupun CLI; perbedaan perangkat hub, switch, dan router yang ditinjau dari berbagai aspek.&lt;/li&gt;
 &lt;li&gt;&lt;strong&gt;Merancang-bangun dan mengonfigurasi jaringan WAN&lt;/strong&gt;: dengan studi kasus, menggabungkan jaringan kelas C, B, dan A. Mulai dari analisis kebutuhan perangkat jaringan, rancangan layout jaringan, konfigurasi dengan static routing dan dynamic routing yang mencakup analisis kebutuhan konfigurasi secara konseptual dan konfigurasi secara perangkat lunak, konfigurasi masing-masing jaringan, konfigurasi router, pembuatan tabel static routing dan dynamic routing hingga pengetesan konektivitas jaringan yang telah dibangun.&lt;/li&gt;
 &lt;/ul&gt;</t>
        </is>
      </c>
      <c r="Y236" s="262" t="n">
        <v>83000</v>
      </c>
      <c r="Z236" s="226" t="n"/>
      <c r="AA236" s="241">
        <f>Y281*Z281</f>
        <v/>
      </c>
      <c r="AB236" s="237" t="inlineStr">
        <is>
          <t>f65dc6d0-9d8d-42d6-b32c-924080301ad2</t>
        </is>
      </c>
    </row>
    <row r="237" ht="15" customHeight="1" s="283">
      <c r="A237" s="109" t="n">
        <v>273</v>
      </c>
      <c r="B237" s="222">
        <f>HYPERLINK("https://mocostore.moco.co.id/catalog/"&amp;AB282,"Klik Disini")</f>
        <v/>
      </c>
      <c r="C237" s="223" t="inlineStr">
        <is>
          <t>Bongkar Rahasia Fungsi HLookUP dan VlookUp Microsoft Excel</t>
        </is>
      </c>
      <c r="D237" s="223" t="n"/>
      <c r="E237" s="223" t="inlineStr">
        <is>
          <t>Mulyadi</t>
        </is>
      </c>
      <c r="F237" s="223" t="inlineStr">
        <is>
          <t>978-979-29-3353-6</t>
        </is>
      </c>
      <c r="G237" s="223" t="inlineStr">
        <is>
          <t>978-979-29-8173-5</t>
        </is>
      </c>
      <c r="H237" s="223" t="inlineStr">
        <is>
          <t>Komputer &amp; Internet</t>
        </is>
      </c>
      <c r="I237" s="258" t="inlineStr">
        <is>
          <t>Perguruan Tinggi</t>
        </is>
      </c>
      <c r="J237" s="186" t="inlineStr">
        <is>
          <t>009.05</t>
        </is>
      </c>
      <c r="K237" s="264" t="inlineStr">
        <is>
          <t>Tidak Tersedia</t>
        </is>
      </c>
      <c r="L237" s="264" t="n"/>
      <c r="M237" s="259" t="inlineStr">
        <is>
          <t>Tidak Tersedia</t>
        </is>
      </c>
      <c r="N237" s="223" t="inlineStr">
        <is>
          <t>Indonesia</t>
        </is>
      </c>
      <c r="O237" s="223" t="inlineStr">
        <is>
          <t>Tidak diketahui</t>
        </is>
      </c>
      <c r="P237" s="260" t="n">
        <v>2013</v>
      </c>
      <c r="Q237" s="260" t="n">
        <v>2018</v>
      </c>
      <c r="R237" s="223" t="inlineStr">
        <is>
          <t>Penerbit Andi</t>
        </is>
      </c>
      <c r="S237" s="223" t="inlineStr">
        <is>
          <t>Andi Offset CV</t>
        </is>
      </c>
      <c r="T237" s="223" t="inlineStr">
        <is>
          <t>Lokal</t>
        </is>
      </c>
      <c r="U237" s="261" t="n">
        <v>288</v>
      </c>
      <c r="V237" s="86" t="inlineStr">
        <is>
          <t>pdf</t>
        </is>
      </c>
      <c r="W237" s="223" t="inlineStr">
        <is>
          <t>24.5 MB</t>
        </is>
      </c>
      <c r="X237" s="223" t="inlineStr">
        <is>
          <t>&lt;p&gt;Buku ini sangat membantu dan dibutuhkan bagi sekolah menengah kejuruan (SMK) pada khususnya dan perorangan atau instansi-instansi pada umumnya. Buku ini dapat dijadikan pegangan wajib untuk guru-guru KKPI SMP/MTS sampai dengan &amp;nbsp;SMK/SMU/MAN, bahkan dosen dan mahasiswa yang mengampu dan mengambil mata kuliah Aplikasi Komputer.&lt;/p&gt;
 &lt;p&gt;Buku ini merupakan terobosan baru karena belum ada yang menulis buku secara khusus tentang konsep-konsep penerapan fungsi Hlookup() dan Vlookup() baik penerapan dalam satu sheet, penerapan antar-sheet, bahkan konsep penerapan antar-file yang berbeda. Buku-buku yang beredar sekarang hanya sebatas penerapan fungsi Hlookup() atau Vlookup() dalam satu sheet saja atau satu sheet yang sama sehingga belum mampu memberi gambaran cara membuat aplikasi-aplikasi nyata dengan persoalan yang cukup kompleks dengan fungsi Hlookup() atau Vlookup().&lt;/p&gt;
 &lt;p&gt;*Bonus pada buku fisik (CD, voucher, pembatas buku) tidak disertakan dalam buku digital (e-book)&lt;/p&gt;
 &lt;p&gt;&amp;nbsp;&lt;/p&gt;
 &lt;p&gt;&amp;nbsp;&lt;/p&gt;</t>
        </is>
      </c>
      <c r="Y237" s="262" t="n">
        <v>94000</v>
      </c>
      <c r="Z237" s="226" t="n"/>
      <c r="AA237" s="241">
        <f>Y282*Z282</f>
        <v/>
      </c>
      <c r="AB237" s="237" t="inlineStr">
        <is>
          <t>9eb91901-91f7-4c91-adbf-f35eef63e2c7</t>
        </is>
      </c>
    </row>
    <row r="238" ht="15" customHeight="1" s="283">
      <c r="A238" s="109" t="n">
        <v>274</v>
      </c>
      <c r="B238" s="222">
        <f>HYPERLINK("https://mocostore.moco.co.id/catalog/"&amp;AB283,"Klik Disini")</f>
        <v/>
      </c>
      <c r="C238" s="223" t="inlineStr">
        <is>
          <t>Pentaho : Solusi Open Source untuk Membangun Data Warehouse</t>
        </is>
      </c>
      <c r="D238" s="223" t="n"/>
      <c r="E238" s="223" t="inlineStr">
        <is>
          <t>Mulyana JRP</t>
        </is>
      </c>
      <c r="F238" s="223" t="inlineStr">
        <is>
          <t>978-979-29-4692-5</t>
        </is>
      </c>
      <c r="G238" s="223" t="inlineStr">
        <is>
          <t>978-979-29-8174-2</t>
        </is>
      </c>
      <c r="H238" s="223" t="inlineStr">
        <is>
          <t>Komputer &amp; Internet</t>
        </is>
      </c>
      <c r="I238" s="258" t="inlineStr">
        <is>
          <t>Perguruan Tinggi</t>
        </is>
      </c>
      <c r="J238" s="186" t="inlineStr">
        <is>
          <t>009.05</t>
        </is>
      </c>
      <c r="K238" s="223" t="inlineStr">
        <is>
          <t>Tidak Tersedia</t>
        </is>
      </c>
      <c r="L238" s="223" t="n"/>
      <c r="M238" s="259" t="inlineStr">
        <is>
          <t>Tidak Tersedia</t>
        </is>
      </c>
      <c r="N238" s="223" t="inlineStr">
        <is>
          <t>Indonesia</t>
        </is>
      </c>
      <c r="O238" s="223" t="inlineStr">
        <is>
          <t>Tidak diketahui</t>
        </is>
      </c>
      <c r="P238" s="260" t="n">
        <v>2014</v>
      </c>
      <c r="Q238" s="260" t="n">
        <v>2018</v>
      </c>
      <c r="R238" s="223" t="inlineStr">
        <is>
          <t>Penerbit Andi</t>
        </is>
      </c>
      <c r="S238" s="223" t="inlineStr">
        <is>
          <t>Andi Offset CV</t>
        </is>
      </c>
      <c r="T238" s="223" t="inlineStr">
        <is>
          <t>Lokal</t>
        </is>
      </c>
      <c r="U238" s="261" t="n">
        <v>352</v>
      </c>
      <c r="V238" s="86" t="inlineStr">
        <is>
          <t>pdf</t>
        </is>
      </c>
      <c r="W238" s="223" t="inlineStr">
        <is>
          <t>14.6 MB</t>
        </is>
      </c>
      <c r="X238" s="223" t="inlineStr">
        <is>
          <t>&lt;p&gt;Buku Pentaho : Solusi Open Source Untuk Membangun Data Warehouse ini membahas bagaimana memanfaatkan aplikasi-aplikasi data warehousing yang bersifta open source. Pentaho adalah perusahaan yang khusus membuat produk-produk open source untuk keperluan BI dan DWH. Pentaho saat ini mungkin belum dianggap sebagai pesaing utama oleh perusahaan raksasa seperti Microsoft, Oracle, IBM, atau SAP. Produk-produk Pentaho ditawarkan dalam 2 versi yaitu versi commercial enterprise edition (EE), dan open source community edition (CE). Versi CE adalah versi yang bisa dipergunakan tanpa perlu membayar lisensi.&lt;/p&gt;
 &lt;p&gt;*Bonus pada buku fisik (CD, voucher, pembatas buku) tidak disertakan dalam buku digital (e-book)&lt;/p&gt;</t>
        </is>
      </c>
      <c r="Y238" s="262" t="n">
        <v>89000</v>
      </c>
      <c r="Z238" s="226" t="n"/>
      <c r="AA238" s="241">
        <f>Y283*Z283</f>
        <v/>
      </c>
      <c r="AB238" s="237" t="inlineStr">
        <is>
          <t>df4e7917-886d-4846-bd55-f6762a06de5e</t>
        </is>
      </c>
    </row>
    <row r="239" ht="15" customHeight="1" s="283">
      <c r="A239" s="109" t="n">
        <v>276</v>
      </c>
      <c r="B239" s="222">
        <f>HYPERLINK("https://mocostore.moco.co.id/catalog/"&amp;AB285,"Klik Disini")</f>
        <v/>
      </c>
      <c r="C239" s="223" t="inlineStr">
        <is>
          <t>Merancang Rumah Minimalis Dengan Aplikasi ArchiCAD dan Artlantis</t>
        </is>
      </c>
      <c r="D239" s="223" t="n"/>
      <c r="E239" s="223" t="inlineStr">
        <is>
          <t>Nanang Eko Prasetio</t>
        </is>
      </c>
      <c r="F239" s="223" t="inlineStr">
        <is>
          <t>978-979-29-3169-3</t>
        </is>
      </c>
      <c r="G239" s="223" t="inlineStr">
        <is>
          <t>978-979-29-8295-4</t>
        </is>
      </c>
      <c r="H239" s="223" t="inlineStr">
        <is>
          <t>Arsitektur</t>
        </is>
      </c>
      <c r="I239" s="258" t="inlineStr">
        <is>
          <t>Perguruan Tinggi</t>
        </is>
      </c>
      <c r="J239" s="186" t="inlineStr">
        <is>
          <t>009.04</t>
        </is>
      </c>
      <c r="K239" s="223" t="n"/>
      <c r="L239" s="223" t="n"/>
      <c r="M239" s="259" t="n"/>
      <c r="N239" s="223" t="inlineStr">
        <is>
          <t>Indonesia</t>
        </is>
      </c>
      <c r="O239" s="223" t="inlineStr">
        <is>
          <t>Tidak diketahui</t>
        </is>
      </c>
      <c r="P239" s="260" t="n">
        <v>2012</v>
      </c>
      <c r="Q239" s="260" t="n">
        <v>2018</v>
      </c>
      <c r="R239" s="223" t="inlineStr">
        <is>
          <t>Penerbit Andi</t>
        </is>
      </c>
      <c r="S239" s="223" t="inlineStr">
        <is>
          <t>Andi Offset CV</t>
        </is>
      </c>
      <c r="T239" s="223" t="inlineStr">
        <is>
          <t>Lokal</t>
        </is>
      </c>
      <c r="U239" s="261" t="n">
        <v>288</v>
      </c>
      <c r="V239" s="86" t="inlineStr">
        <is>
          <t>pdf</t>
        </is>
      </c>
      <c r="W239" s="223" t="inlineStr">
        <is>
          <t>26.0 MB</t>
        </is>
      </c>
      <c r="X239" s="223" t="inlineStr">
        <is>
          <t>&lt;p&gt;Apakah Anda kesulitan dalam mendesain rumah tinggal yang Anda inginkan? Sekarang Anda dapat mendesain rumah tinggal dengan menggunakan aplikasi Archicad dan Artlantis. Dua perpaduan program aplikasi Archicad dan Artlantis akan menghasilkan &lt;em&gt;output image &lt;/em&gt;dan &lt;em&gt;output video &lt;/em&gt;yang&lt;em&gt; &lt;/em&gt;tentu sangat membantu dalam menuangkan ide-ide pada rumah tinggal Anda.&lt;/p&gt;
 &lt;p&gt;Buku ini merupakan panduan menggambar dalam mendesain rumah tinggal berbagai tipe dari mulai tipe rumah tinggal kecil, tipe rumah tinggal sedang, dan tipe rumah tinggal besar. Pada tiap bab disajikan teknik-teknik menggambar permodelan dari dinding, dimensi, material, pintu, jendela, ventilasi, canopy, lantai, atap, dag beton, taman, dan sampai merender dengan hasil yang menyerupai hasil kenyataan serta tidak ketinggalan visualisasi animasi.&lt;/p&gt;
 &lt;p&gt;*Bonus pada buku fisik (CD, voucher, pembatas buku) tidak disertakan dalam buku digital (e-book)&lt;/p&gt;</t>
        </is>
      </c>
      <c r="Y239" s="262" t="n">
        <v>94000</v>
      </c>
      <c r="Z239" s="226" t="n"/>
      <c r="AA239" s="241">
        <f>Y285*Z285</f>
        <v/>
      </c>
      <c r="AB239" s="237" t="inlineStr">
        <is>
          <t>83f0f38f-7455-4102-9c56-f1102deb94d1</t>
        </is>
      </c>
    </row>
    <row r="240" ht="15" customHeight="1" s="283">
      <c r="A240" s="109" t="n">
        <v>278</v>
      </c>
      <c r="B240" s="222">
        <f>HYPERLINK("https://mocostore.moco.co.id/catalog/"&amp;AB287,"Klik Disini")</f>
        <v/>
      </c>
      <c r="C240" s="223" t="inlineStr">
        <is>
          <t>Tip Mendesain Realistic Interior Dengan Google Sketchup Pro 2013 Untuk Pemula Dan Awam</t>
        </is>
      </c>
      <c r="D240" s="223" t="n"/>
      <c r="E240" s="223" t="inlineStr">
        <is>
          <t>Nofrizal, ST</t>
        </is>
      </c>
      <c r="F240" s="223" t="inlineStr">
        <is>
          <t>978-979-29-4317-7</t>
        </is>
      </c>
      <c r="G240" s="223" t="inlineStr">
        <is>
          <t>978-979-29-8300-5</t>
        </is>
      </c>
      <c r="H240" s="223" t="inlineStr">
        <is>
          <t>Arsitektur</t>
        </is>
      </c>
      <c r="I240" s="258" t="inlineStr">
        <is>
          <t>Perguruan Tinggi</t>
        </is>
      </c>
      <c r="J240" s="186" t="inlineStr">
        <is>
          <t>009.04</t>
        </is>
      </c>
      <c r="K240" s="223" t="n"/>
      <c r="L240" s="264" t="n"/>
      <c r="M240" s="259" t="n"/>
      <c r="N240" s="223" t="inlineStr">
        <is>
          <t>Indonesia</t>
        </is>
      </c>
      <c r="O240" s="223" t="inlineStr">
        <is>
          <t>Tidak diketahui</t>
        </is>
      </c>
      <c r="P240" s="260" t="n">
        <v>2014</v>
      </c>
      <c r="Q240" s="260" t="n">
        <v>2018</v>
      </c>
      <c r="R240" s="223" t="inlineStr">
        <is>
          <t>Penerbit Andi</t>
        </is>
      </c>
      <c r="S240" s="223" t="inlineStr">
        <is>
          <t>Andi Offset CV</t>
        </is>
      </c>
      <c r="T240" s="223" t="inlineStr">
        <is>
          <t>Lokal</t>
        </is>
      </c>
      <c r="U240" s="261" t="n">
        <v>144</v>
      </c>
      <c r="V240" s="86" t="inlineStr">
        <is>
          <t>pdf</t>
        </is>
      </c>
      <c r="W240" s="223" t="inlineStr">
        <is>
          <t>11.0 MB</t>
        </is>
      </c>
      <c r="X240" s="223" t="inlineStr">
        <is>
          <t>&lt;p&gt;Buku &amp;ldquo;Tips Mendesain Realistic Interior dengan Google Sketchup Pro 2013 untuk Pemula dan Awam&amp;rdquo; penulis tulis dengan konsep &amp;ldquo;Laerning by training&amp;rdquo; artinya dengan mengikuti tiap langkah yang ada dalam buku ini maka kita akan bisa belajar sekaligus latihan sendiri mulai dari proses menginstall program sketchup, mengenali lingkungan kerja dan tool-tool yang digunakan serta mendesain mulai dari yang simple sampai yang rumit.&lt;/p&gt;
 &lt;p&gt;Bab yang dibahas dalam buku ini antara lain adalah :&lt;/p&gt;
 &lt;ul&gt;
 &lt;li&gt;Menginstall Program Sketchup&lt;/li&gt;
 &lt;li&gt;Mengenal Sketchup&lt;/li&gt;
 &lt;li&gt;Mengenal Bidang Kerja Dan Tools Sketchup&lt;/li&gt;
 &lt;li&gt;Mengenal Unsur Dan Satuan Ukuran Gambar Sketchup&lt;/li&gt;
 &lt;li&gt;Mendesain Wall Art&lt;/li&gt;
 &lt;li&gt;Mendesain Meja Kaca&lt;/li&gt;
 &lt;li&gt;Mendesain Kursi Sofa&lt;/li&gt;
 &lt;li&gt;Mendesain Ruangan&lt;/li&gt;
 &lt;li&gt;Memasukkan Component Ke Ruangan&lt;/li&gt;
 &lt;li&gt;Menyimpan Gambar Dalam Bentuk Jpeg&lt;/li&gt;
 &lt;/ul&gt;</t>
        </is>
      </c>
      <c r="Y240" s="262" t="n">
        <v>53000</v>
      </c>
      <c r="Z240" s="226" t="n"/>
      <c r="AA240" s="241">
        <f>Y287*Z287</f>
        <v/>
      </c>
      <c r="AB240" s="237" t="inlineStr">
        <is>
          <t>5bd1a711-9b7f-4ef2-840d-1c94585657be</t>
        </is>
      </c>
    </row>
    <row r="241" ht="15" customHeight="1" s="283">
      <c r="A241" s="109" t="n">
        <v>281</v>
      </c>
      <c r="B241" s="222">
        <f>HYPERLINK("https://mocostore.moco.co.id/catalog/"&amp;AB290,"Klik Disini")</f>
        <v/>
      </c>
      <c r="C241" s="223" t="inlineStr">
        <is>
          <t>Deadline - Menaklukan Rintangan Menulis Berita Televisi</t>
        </is>
      </c>
      <c r="D241" s="223" t="n"/>
      <c r="E241" s="223" t="inlineStr">
        <is>
          <t>Nursalim</t>
        </is>
      </c>
      <c r="F241" s="223" t="inlineStr">
        <is>
          <t>978-979-29-4786-1</t>
        </is>
      </c>
      <c r="G241" s="223" t="inlineStr">
        <is>
          <t>978-979-29-8305-0</t>
        </is>
      </c>
      <c r="H241" s="223" t="inlineStr">
        <is>
          <t>Profesional dan Teknis</t>
        </is>
      </c>
      <c r="I241" s="258" t="inlineStr">
        <is>
          <t>Perguruan Tinggi</t>
        </is>
      </c>
      <c r="J241" s="186" t="inlineStr">
        <is>
          <t>009.08</t>
        </is>
      </c>
      <c r="K241" s="223" t="n"/>
      <c r="L241" s="223" t="n"/>
      <c r="M241" s="259" t="n"/>
      <c r="N241" s="263" t="inlineStr">
        <is>
          <t>Indonesia</t>
        </is>
      </c>
      <c r="O241" s="263" t="inlineStr">
        <is>
          <t>Tidak diketahui</t>
        </is>
      </c>
      <c r="P241" s="260" t="n">
        <v>2015</v>
      </c>
      <c r="Q241" s="260" t="n">
        <v>2018</v>
      </c>
      <c r="R241" s="223" t="inlineStr">
        <is>
          <t>Penerbit Andi</t>
        </is>
      </c>
      <c r="S241" s="223" t="inlineStr">
        <is>
          <t>Andi Offset CV</t>
        </is>
      </c>
      <c r="T241" s="223" t="inlineStr">
        <is>
          <t>Lokal</t>
        </is>
      </c>
      <c r="U241" s="261" t="n">
        <v>192</v>
      </c>
      <c r="V241" s="86" t="inlineStr">
        <is>
          <t>pdf</t>
        </is>
      </c>
      <c r="W241" s="223" t="inlineStr">
        <is>
          <t>5.8 MB</t>
        </is>
      </c>
      <c r="X241" s="223" t="inlineStr">
        <is>
          <t>&lt;p&gt;Apakah Anda ingin menjadi reporter televisi? Apakah Anda adalah seorang reporter pemula? Atau apakah Anda belajar menjadi reporter televisi? Bersiap-siap mengenal deadline. Hampir semua tugas reporter ada batas waktunya. Kadang sehari, tetapi yang sering hitungan jam dan hitungan menit harus selesai. Secepatnya, kejar tayang. Termasuk tugas reporter yang satu ini: menulis naskah berita. Jika keahlian ini tak dikuasai dengan baik, bisa-bisa pusing mendadak. Deadline sudah di depan mata, redaktur sudah memintanya, tetapi naskah belum selesai. Wah, bisa kacau. Apa masalahnya kok tidak bisa menulis naskah berita televisi? Kurang bersemangatkah atau belum tahu tekniknya? Atau ada alasan lain, sehingga tidak bisa segera menuntaskan naskah tepat waktu? Buku ini terdiri dari 19 tulisan membongkar teknik untuk mengatasi persoalan-persoalan tentang menulis naskah berita televisi: - Menemukan semangat sehingga bergairah menulis naskah berita televisi. - Menemukan sisi menarik berita yang akan ditulis. - Taktik memadukan gambar dan naskah. - Menuntaskan kebuntuan membuat judul, lead, dan isi berita. - Mengatasi kemacetan menulis naskah berita televisi. - Taktik luar biasa dan autodidak agar bisa menulis naskah berita televisi. - Mengedit/memoles naskah sehingga menjadi lebih baik. - Taktik menghindari grogi dan cemas saat laporan langsung. Tulisan disajikan dengan sederhana, dimulai dari mengenali berita, bentuk berita televisi, mengenali bagian-bagian naskah, disertai taktik dan contoh-contoh yang mudah dipraktikkan. Tulisan penyemangat juga saya sertakan berikut kata-kata motivasi dari para tokoh untuk memompa semangat pembaca. Harapannya tangguh dan mampu keluar menghadapi rintangan-rintangan di masa genting, yaitu deadline. Buku ini didedikasikan kepada calon reporter, reporter, koresponden/kontributor televisi dan para pegiat citizen journalisme televisi di tanah air.&lt;/p&gt;</t>
        </is>
      </c>
      <c r="Y241" s="262" t="n">
        <v>66000</v>
      </c>
      <c r="Z241" s="226" t="n"/>
      <c r="AA241" s="241">
        <f>Y290*Z290</f>
        <v/>
      </c>
      <c r="AB241" s="237" t="inlineStr">
        <is>
          <t>68e80d1d-2cc2-46ff-a266-792ea1f65f07</t>
        </is>
      </c>
    </row>
    <row r="242" ht="15" customHeight="1" s="283">
      <c r="A242" s="109" t="n">
        <v>282</v>
      </c>
      <c r="B242" s="222">
        <f>HYPERLINK("https://mocostore.moco.co.id/catalog/"&amp;AB291,"Klik Disini")</f>
        <v/>
      </c>
      <c r="C242" s="223" t="inlineStr">
        <is>
          <t>Bongkar Rahasia OpenBTS Untuk Jaringan Operator Seluler</t>
        </is>
      </c>
      <c r="D242" s="223" t="n"/>
      <c r="E242" s="223" t="inlineStr">
        <is>
          <t>Onno W. Purbo</t>
        </is>
      </c>
      <c r="F242" s="223" t="inlineStr">
        <is>
          <t>978-979-29-3490-8</t>
        </is>
      </c>
      <c r="G242" s="223" t="inlineStr">
        <is>
          <t>978-979-29-8312-8</t>
        </is>
      </c>
      <c r="H242" s="223" t="inlineStr">
        <is>
          <t>Komputer &amp; Internet</t>
        </is>
      </c>
      <c r="I242" s="258" t="inlineStr">
        <is>
          <t>Perguruan Tinggi</t>
        </is>
      </c>
      <c r="J242" s="186" t="inlineStr">
        <is>
          <t>009.05</t>
        </is>
      </c>
      <c r="K242" s="223" t="n"/>
      <c r="L242" s="223" t="n"/>
      <c r="M242" s="259" t="n"/>
      <c r="N242" s="223" t="inlineStr">
        <is>
          <t>Indonesia</t>
        </is>
      </c>
      <c r="O242" s="223" t="inlineStr">
        <is>
          <t>Tidak diketahui</t>
        </is>
      </c>
      <c r="P242" s="260" t="n">
        <v>2013</v>
      </c>
      <c r="Q242" s="260" t="n">
        <v>2018</v>
      </c>
      <c r="R242" s="223" t="inlineStr">
        <is>
          <t>Penerbit Andi</t>
        </is>
      </c>
      <c r="S242" s="223" t="inlineStr">
        <is>
          <t>Andi Offset CV</t>
        </is>
      </c>
      <c r="T242" s="223" t="inlineStr">
        <is>
          <t>Lokal</t>
        </is>
      </c>
      <c r="U242" s="261" t="n">
        <v>176</v>
      </c>
      <c r="V242" s="86" t="inlineStr">
        <is>
          <t>pdf</t>
        </is>
      </c>
      <c r="W242" s="223" t="inlineStr">
        <is>
          <t>4.6 MB</t>
        </is>
      </c>
      <c r="X242" s="223" t="inlineStr">
        <is>
          <t>&lt;p&gt;OpenBTS (Open Base Transceiver Station) adalah sebuah BTS GSM berbasis software, yang memungkinkan sebuah ponsel untuk menelepon tanpa menggunakan jaringan operator selular. OpenBTS dikenal sebagai implementasi open source pertama dari protokol standard industri GSM. Buku &lt;strong&gt;Bongkar Rahasia OpenBTS Untuk Jaringan Operator Seluler &lt;/strong&gt;disusun berdasarkan pengalaman penulis selama bekerja dalam proyek jaringan telekomunikasi GSM. Buku disusun dengan gaya bahasa yang sangat mudah untuk dimengerti. Bab yang dibahas pada buku ini adalah antara lain :&lt;/p&gt;
 &lt;ul&gt;
 &lt;li&gt;OpenBTS : Sejarah, Development Kit, dan Versi Profesional.&lt;/li&gt;
 &lt;li&gt;CLOCK 52MHz!!&amp;nbsp;&amp;nbsp;&amp;nbsp;&lt;/li&gt;
 &lt;li&gt;GNURadio&amp;nbsp;&amp;nbsp;&lt;/li&gt;
 &lt;li&gt;ASTERISK : Sentral Telepon Serba Guna&amp;nbsp;&amp;nbsp;&amp;nbsp;&amp;nbsp;&amp;nbsp;&amp;nbsp;&amp;nbsp;&amp;nbsp;&lt;/li&gt;
 &lt;li&gt;YATE : Sentral Telepon Ringan Untuk Operasi OpenBTS&lt;/li&gt;
 &lt;li&gt;Database SQLite di OpenBTS 2.8&amp;nbsp;&amp;nbsp;&amp;nbsp;&amp;nbsp;&amp;nbsp;&amp;nbsp;&amp;nbsp;&amp;nbsp;&amp;nbsp;&lt;/li&gt;
 &lt;li&gt;Membuat Multi OpenBTS&lt;/li&gt;
 &lt;/ul&gt;</t>
        </is>
      </c>
      <c r="Y242" s="262" t="n">
        <v>66500</v>
      </c>
      <c r="Z242" s="226" t="n"/>
      <c r="AA242" s="241">
        <f>Y291*Z291</f>
        <v/>
      </c>
      <c r="AB242" s="237" t="inlineStr">
        <is>
          <t>04f95964-78f0-4d59-8a28-9c84de3b75c0</t>
        </is>
      </c>
    </row>
    <row r="243" ht="15" customHeight="1" s="283">
      <c r="A243" s="109" t="n">
        <v>284</v>
      </c>
      <c r="B243" s="222">
        <f>HYPERLINK("https://mocostore.moco.co.id/catalog/"&amp;AB293,"Klik Disini")</f>
        <v/>
      </c>
      <c r="C243" s="223" t="inlineStr">
        <is>
          <t>Sure You Can! Grammar Teaching to Teach Grammar in Context</t>
        </is>
      </c>
      <c r="D243" s="223" t="n"/>
      <c r="E243" s="223" t="inlineStr">
        <is>
          <t>Pardiyono</t>
        </is>
      </c>
      <c r="F243" s="223" t="inlineStr">
        <is>
          <t>978-979-29-4718-2</t>
        </is>
      </c>
      <c r="G243" s="223" t="inlineStr">
        <is>
          <t>978-979-29-8314-2</t>
        </is>
      </c>
      <c r="H243" s="223" t="inlineStr">
        <is>
          <t>Bahasa</t>
        </is>
      </c>
      <c r="I243" s="258" t="inlineStr">
        <is>
          <t>Perguruan Tinggi</t>
        </is>
      </c>
      <c r="J243" s="186" t="inlineStr">
        <is>
          <t>009.19</t>
        </is>
      </c>
      <c r="K243" s="264" t="n"/>
      <c r="L243" s="264" t="n"/>
      <c r="M243" s="259" t="n"/>
      <c r="N243" s="223" t="inlineStr">
        <is>
          <t>Indonesia</t>
        </is>
      </c>
      <c r="O243" s="223" t="inlineStr">
        <is>
          <t>Tidak diketahui</t>
        </is>
      </c>
      <c r="P243" s="260" t="n">
        <v>2015</v>
      </c>
      <c r="Q243" s="260" t="n">
        <v>2018</v>
      </c>
      <c r="R243" s="223" t="inlineStr">
        <is>
          <t>Penerbit Andi</t>
        </is>
      </c>
      <c r="S243" s="223" t="inlineStr">
        <is>
          <t>Andi Offset CV</t>
        </is>
      </c>
      <c r="T243" s="223" t="inlineStr">
        <is>
          <t>Lokal</t>
        </is>
      </c>
      <c r="U243" s="261" t="n">
        <v>176</v>
      </c>
      <c r="V243" s="86" t="inlineStr">
        <is>
          <t>pdf</t>
        </is>
      </c>
      <c r="W243" s="223" t="inlineStr">
        <is>
          <t>10.3 MB</t>
        </is>
      </c>
      <c r="X243" s="223" t="inlineStr">
        <is>
          <t>&lt;p&gt;Pengajaran grammar dengan memaparkan banyak rumus membuat para siswa cenderung lebih banyak menggunakan memori untuk menghafal daripada mempraktikkannya dalam konteks komunikasi yang lebih real. Cara konvensional demikian ini sering kali menimbulkan sikap frustrasi kepada para siswa. Pembelajaran bahasa Inggris lebih efektif jika dilakukan dalam konteks pembiasaan; dengan demikian para siswa harus digiring untuk lebih banyak mempraktekkan bagaimana menggunakannya secara lebih riil! Buku ini telah disusun secara cerdas untuk membantu para mahasiswa FKIP dan para guru bahasa Inggris agar bisa lebih mudah dalam mengajarkan grammar kepada para siswa melalui konteks pengajaran yang lebih aktif, interaktif, dan komunikatif. Di dalam buku ini disajikan 13 pokok bahasan di dalam pengajaran grammar yang disajikan dalam serangkaian kemasan kegiatan belajar sesuai dengan konteks.&lt;/p&gt;</t>
        </is>
      </c>
      <c r="Y243" s="262" t="n">
        <v>50500</v>
      </c>
      <c r="Z243" s="226" t="n"/>
      <c r="AA243" s="241">
        <f>Y293*Z293</f>
        <v/>
      </c>
      <c r="AB243" s="237" t="inlineStr">
        <is>
          <t>3e0b362e-7fdb-4d45-9667-580c0f865cf9</t>
        </is>
      </c>
    </row>
    <row r="244" ht="15" customHeight="1" s="283">
      <c r="A244" s="109" t="n">
        <v>289</v>
      </c>
      <c r="B244" s="222">
        <f>HYPERLINK("https://mocostore.moco.co.id/catalog/"&amp;AB298,"Klik Disini")</f>
        <v/>
      </c>
      <c r="C244" s="223" t="inlineStr">
        <is>
          <t>Untung Berlipat dari Budi Daya Sirsak Tanaman Multi Manfaat</t>
        </is>
      </c>
      <c r="D244" s="223" t="n"/>
      <c r="E244" s="223" t="inlineStr">
        <is>
          <t>H. Rahmat Rukmana</t>
        </is>
      </c>
      <c r="F244" s="223" t="inlineStr">
        <is>
          <t>978-979-29-4668-0</t>
        </is>
      </c>
      <c r="G244" s="223" t="inlineStr">
        <is>
          <t>978-979-29-8181-0</t>
        </is>
      </c>
      <c r="H244" s="223" t="inlineStr">
        <is>
          <t>Pangan &amp; Agraria</t>
        </is>
      </c>
      <c r="I244" s="258" t="inlineStr">
        <is>
          <t>Perguruan Tinggi</t>
        </is>
      </c>
      <c r="J244" s="186" t="inlineStr">
        <is>
          <t>009.09</t>
        </is>
      </c>
      <c r="K244" s="264" t="n"/>
      <c r="L244" s="264" t="n"/>
      <c r="M244" s="259" t="n"/>
      <c r="N244" s="223" t="inlineStr">
        <is>
          <t>Indonesia</t>
        </is>
      </c>
      <c r="O244" s="223" t="inlineStr">
        <is>
          <t>Tidak diketahui</t>
        </is>
      </c>
      <c r="P244" s="260" t="n">
        <v>2015</v>
      </c>
      <c r="Q244" s="260" t="n">
        <v>2018</v>
      </c>
      <c r="R244" s="223" t="inlineStr">
        <is>
          <t>Lily Publisher</t>
        </is>
      </c>
      <c r="S244" s="223" t="inlineStr">
        <is>
          <t>Andi Offset CV</t>
        </is>
      </c>
      <c r="T244" s="223" t="inlineStr">
        <is>
          <t>Lokal</t>
        </is>
      </c>
      <c r="U244" s="261" t="n">
        <v>176</v>
      </c>
      <c r="V244" s="86" t="inlineStr">
        <is>
          <t>pdf</t>
        </is>
      </c>
      <c r="W244" s="223" t="inlineStr">
        <is>
          <t>5.0 MB</t>
        </is>
      </c>
      <c r="X244" s="223" t="inlineStr">
        <is>
          <t>&lt;p&gt;Sirsak atau graviola mempunyai potensi, prospek dan peluang pasar yang baik sebagai pangan bergizi, bahan obat-obatan herbal multi-khasiat untuk berbagai jenis penyakit, pelestarian lingkungan hidup, sumber pendapatan dan pertumbuhan ekonomi baru dalam rangka mewujudkan kesejahteraan masyarakat. Di samping itu, usaha budi daya sirsak dapat dilakukan pada skala hobi di lahan pekarangan dan bentuk kultur perkebunan. Aplikasi inovasi dan teknologi terapan telah diinisasi buku ini yang menyajikan materi inti tentang potensi dan prospek, kegunaan (manfaat), pengenalan tanaman mulai dari daerah asal hingga jenis atau varietas unggul, lingkungan tumbuh dan teknik produksi bibit, teknik budi daya skala pekarangan dan perkebunan, panen dan penanganan pascapanen serta aneka olahan sirsak. Buku ini disusun secara sederhana, sistematis, lugas dan lengkap untuk dijadikan panduan bagi banyak pihak, mulai dari pembudidaya tanaman sirsak hingga kalangan industri makanan, minuman, obat tradisonal dan farmasi. Momentum yang tepat untuk memandu bisnis sirsak mendunia&lt;/p&gt;</t>
        </is>
      </c>
      <c r="Y244" s="262" t="n">
        <v>90000</v>
      </c>
      <c r="Z244" s="226" t="n"/>
      <c r="AA244" s="241">
        <f>Y298*Z298</f>
        <v/>
      </c>
      <c r="AB244" s="237" t="inlineStr">
        <is>
          <t>ad116d4e-47f9-40b5-8c6d-15a70d121e8f</t>
        </is>
      </c>
    </row>
    <row r="245" ht="15" customHeight="1" s="283">
      <c r="A245" s="109" t="n">
        <v>290</v>
      </c>
      <c r="B245" s="222">
        <f>HYPERLINK("https://mocostore.moco.co.id/catalog/"&amp;AB299,"Klik Disini")</f>
        <v/>
      </c>
      <c r="C245" s="223" t="inlineStr">
        <is>
          <t>Untung Selangit Dari Agribisnis Teh</t>
        </is>
      </c>
      <c r="D245" s="223" t="n"/>
      <c r="E245" s="223" t="inlineStr">
        <is>
          <t>H. Rahmat Rukmana &amp; H. Herdi Yudirachman</t>
        </is>
      </c>
      <c r="F245" s="223" t="inlineStr">
        <is>
          <t>978-979-29-4663-5</t>
        </is>
      </c>
      <c r="G245" s="223" t="inlineStr">
        <is>
          <t>978-979-29-8183-4</t>
        </is>
      </c>
      <c r="H245" s="223" t="inlineStr">
        <is>
          <t>Pangan &amp; Agraria</t>
        </is>
      </c>
      <c r="I245" s="258" t="inlineStr">
        <is>
          <t>Perguruan Tinggi</t>
        </is>
      </c>
      <c r="J245" s="186" t="inlineStr">
        <is>
          <t>009.06</t>
        </is>
      </c>
      <c r="K245" s="264" t="inlineStr">
        <is>
          <t>Tidak Tersedia</t>
        </is>
      </c>
      <c r="L245" s="264" t="n"/>
      <c r="M245" s="259" t="inlineStr">
        <is>
          <t>Tidak Tersedia</t>
        </is>
      </c>
      <c r="N245" s="223" t="inlineStr">
        <is>
          <t>Indonesia</t>
        </is>
      </c>
      <c r="O245" s="223" t="inlineStr">
        <is>
          <t>Tidak diketahui</t>
        </is>
      </c>
      <c r="P245" s="260" t="n">
        <v>2014</v>
      </c>
      <c r="Q245" s="260" t="n">
        <v>2018</v>
      </c>
      <c r="R245" s="223" t="inlineStr">
        <is>
          <t>Lily Publisher</t>
        </is>
      </c>
      <c r="S245" s="223" t="inlineStr">
        <is>
          <t>Andi Offset CV</t>
        </is>
      </c>
      <c r="T245" s="223" t="inlineStr">
        <is>
          <t>Lokal</t>
        </is>
      </c>
      <c r="U245" s="261" t="n">
        <v>224</v>
      </c>
      <c r="V245" s="86" t="inlineStr">
        <is>
          <t>pdf</t>
        </is>
      </c>
      <c r="W245" s="223" t="inlineStr">
        <is>
          <t>18.4 MB</t>
        </is>
      </c>
      <c r="X245" s="223" t="inlineStr">
        <is>
          <t>&lt;p&gt;Teh merupakan tanaman perkebunan penghasil bahan minuman yang memiliki peran strategis dalam perekonomian indeonesia. usaha budi daya tanaman teh selain dijadikan komoditas ekspor penghasil devisa negara, juga berdampak positif secara berantai terhadap berkembangan industri lain, penyearapan tenaga kerja, sumbar pendapatan masyarakat tani dan pelaku industri teh, penanggulangan kemiskinan dan konsevasi lingkungan. Tantangan ke depan bagaimana mempertahankan teh sebagai komoditas perdagangan berorientasi pasar global dan berbasis berteknologi perlu dikawal dan dipandu dengan sistem informasi, inovasi dan teknologi tepat guna, inovasi dapat ditumpangkan pada kebutuhan dan kebiasaan manusia yang bersifat laten dan universal, misalnya minum teh, dengan menawarkan nilai tambah baru yang tinggi, di atas nilai tambah baru yang tinggi , diatas nilai tambah yang sudah dilakukan dan dinikmati secara luas. Bagaimana menerjamahkan dan mengaplikasikan bisnis teh dilapangan yang berorientasi pasar, menguntungkan, ofisien dan berteknologi maju, dapat ditemukan dalam buku Untung Selangit dari Agribisnis teh. buku berpedoman lengkap yang disusun secara sederhana, sistematis, lugas dan aplikatif dilapangan ini mengemban inti bahasa potensi komoditas teh, manfaat, mengenal jenis atau klon unggul anjuran, teknik pembibitan dan budi daya, pascapanen, analisis usaha dan pengolahan teh dalam memaknai gelora bisnis teh.&lt;/p&gt;</t>
        </is>
      </c>
      <c r="Y245" s="262" t="n">
        <v>107000</v>
      </c>
      <c r="Z245" s="226" t="n"/>
      <c r="AA245" s="241">
        <f>Y299*Z299</f>
        <v/>
      </c>
      <c r="AB245" s="237" t="inlineStr">
        <is>
          <t>14b16bf7-db3e-44d5-aa7d-b95560a725c7</t>
        </is>
      </c>
    </row>
    <row r="246" ht="15" customHeight="1" s="283">
      <c r="A246" s="109" t="n">
        <v>291</v>
      </c>
      <c r="B246" s="222">
        <f>HYPERLINK("https://mocostore.moco.co.id/catalog/"&amp;AB300,"Klik Disini")</f>
        <v/>
      </c>
      <c r="C246" s="223" t="inlineStr">
        <is>
          <t>Wirausaha Ternak Kambing PE Secara Intensif</t>
        </is>
      </c>
      <c r="D246" s="223" t="n"/>
      <c r="E246" s="223" t="inlineStr">
        <is>
          <t>H. Rahmat Rukmana</t>
        </is>
      </c>
      <c r="F246" s="223" t="inlineStr">
        <is>
          <t>978-979-29-4669-7</t>
        </is>
      </c>
      <c r="G246" s="223" t="inlineStr">
        <is>
          <t>978-979-29-8184-1</t>
        </is>
      </c>
      <c r="H246" s="223" t="inlineStr">
        <is>
          <t>Hewan</t>
        </is>
      </c>
      <c r="I246" s="258" t="inlineStr">
        <is>
          <t>Perguruan Tinggi</t>
        </is>
      </c>
      <c r="J246" s="186" t="inlineStr">
        <is>
          <t>009.06</t>
        </is>
      </c>
      <c r="K246" s="223" t="n"/>
      <c r="L246" s="264" t="n"/>
      <c r="M246" s="259" t="n"/>
      <c r="N246" s="263" t="inlineStr">
        <is>
          <t>Indonesia</t>
        </is>
      </c>
      <c r="O246" s="263" t="inlineStr">
        <is>
          <t>Tidak diketahui</t>
        </is>
      </c>
      <c r="P246" s="260" t="n">
        <v>2015</v>
      </c>
      <c r="Q246" s="260" t="n">
        <v>2018</v>
      </c>
      <c r="R246" s="223" t="inlineStr">
        <is>
          <t>Lily Publisher</t>
        </is>
      </c>
      <c r="S246" s="223" t="inlineStr">
        <is>
          <t>Andi Offset CV</t>
        </is>
      </c>
      <c r="T246" s="223" t="inlineStr">
        <is>
          <t>Lokal</t>
        </is>
      </c>
      <c r="U246" s="261" t="n">
        <v>176</v>
      </c>
      <c r="V246" s="86" t="inlineStr">
        <is>
          <t>pdf</t>
        </is>
      </c>
      <c r="W246" s="223" t="inlineStr">
        <is>
          <t>5.2 MB</t>
        </is>
      </c>
      <c r="X246" s="223" t="inlineStr">
        <is>
          <t>&lt;p&gt;Kambing Peranakan Etawa (PE) merupakan komoditas unggulan penghasil susu, daging, pupuk, dan kulit sebagai sumber pendapatan yang mempunyai prospek sangat baik dan menjanjikan. Menjadi komoditas pilihan wirausaha dalam rangka peningkatan gizi dan kesehatan masyarakat perdesaan, sumber pertumbuhan baru bidang ekonomi dan peningkatan kesejahteraan masyarakat tani (peternak). Kambing PE juga merupakan komoditas yang fleksible dalam pengelolaan karena tidak memerlukan lahan luas, cepat berkembang biak, modal relatif kecil, dapat dipelihara oleh wanita dan anak-anak, menghasilkan anak dan air susu setiap hari dengan harga cukup tinggi.&lt;/p&gt;
 &lt;p&gt;Gizi dalam air susu kambing PE dapat dijadikan sebagai obat berbagai penyakit dan mengatasi malnutrisi pada anak-anak. Keunggulan lain kambing PE, penampilannya yang gagah dan menarik sebagai hewan kesayangan sekaligus ternak hiburan (kontes). Pendalaman terkait dengan prospek, pola usaha, manfaat, jenis atau bangsa kambing PE, dan aplikasi teknik beternak secara intensif, penanganan susu, daging, kulit, dan analisis usaha beternak kambing PE; disajikan dalam buku ini secara sederhana, sistematis, terinci, praktis, dan aplikatif dalam rangka menggelorakan semangat wirausaha dan swasembada susu.&lt;/p&gt;</t>
        </is>
      </c>
      <c r="Y246" s="262" t="n">
        <v>90000</v>
      </c>
      <c r="Z246" s="226" t="n"/>
      <c r="AA246" s="241">
        <f>Y300*Z300</f>
        <v/>
      </c>
      <c r="AB246" s="237" t="inlineStr">
        <is>
          <t>5641f779-7516-4f18-bf43-ea9c8711dfed</t>
        </is>
      </c>
    </row>
    <row r="247" ht="15" customHeight="1" s="283">
      <c r="A247" s="109" t="n">
        <v>294</v>
      </c>
      <c r="B247" s="222">
        <f>HYPERLINK("https://mocostore.moco.co.id/catalog/"&amp;AB303,"Klik Disini")</f>
        <v/>
      </c>
      <c r="C247" s="223" t="inlineStr">
        <is>
          <t>Rekayasa Perangkat Lunak yang Dinamis dengan Global eXtreme Programming</t>
        </is>
      </c>
      <c r="D247" s="223" t="n"/>
      <c r="E247" s="223" t="inlineStr">
        <is>
          <t>Ridi Ferdiana</t>
        </is>
      </c>
      <c r="F247" s="223" t="inlineStr">
        <is>
          <t>978-979-29-2312-4</t>
        </is>
      </c>
      <c r="G247" s="223" t="inlineStr">
        <is>
          <t>978-979-29-8191-9</t>
        </is>
      </c>
      <c r="H247" s="223" t="inlineStr">
        <is>
          <t>Pemograman</t>
        </is>
      </c>
      <c r="I247" s="258" t="inlineStr">
        <is>
          <t>Perguruan Tinggi</t>
        </is>
      </c>
      <c r="J247" s="186" t="inlineStr">
        <is>
          <t>009.05</t>
        </is>
      </c>
      <c r="K247" s="223" t="n"/>
      <c r="L247" s="223" t="n"/>
      <c r="M247" s="259" t="n"/>
      <c r="N247" s="223" t="inlineStr">
        <is>
          <t>Indonesia</t>
        </is>
      </c>
      <c r="O247" s="223" t="inlineStr">
        <is>
          <t>Tidak diketahui</t>
        </is>
      </c>
      <c r="P247" s="260" t="n">
        <v>2012</v>
      </c>
      <c r="Q247" s="260" t="n">
        <v>2018</v>
      </c>
      <c r="R247" s="223" t="inlineStr">
        <is>
          <t>Penerbit Andi</t>
        </is>
      </c>
      <c r="S247" s="223" t="inlineStr">
        <is>
          <t>Andi Offset CV</t>
        </is>
      </c>
      <c r="T247" s="223" t="inlineStr">
        <is>
          <t>Lokal</t>
        </is>
      </c>
      <c r="U247" s="261" t="n">
        <v>180</v>
      </c>
      <c r="V247" s="86" t="inlineStr">
        <is>
          <t>pdf</t>
        </is>
      </c>
      <c r="W247" s="223" t="inlineStr">
        <is>
          <t>3.9 MB</t>
        </is>
      </c>
      <c r="X247" s="223" t="inlineStr">
        <is>
          <t>&lt;p&gt;Perangkat lunak (&lt;em&gt;software&lt;/em&gt;) berada pada tahap kedewasaan yang menggembirakan. Era &lt;em&gt;software crisis &lt;/em&gt;yang menandakan kesulitan teknis pengembangan software, biaya pengembangan yang mahal, serta lambatnya pengembangan sudah sedikit demi sedikit teratasi. Ribuan &lt;em&gt;Blog&lt;/em&gt; dan referensi online menjadi acuan pada developer, pengembangan sudah dapat dilakukan oleh personal melalui perangkat bantu yang gratis namun mencukupi, dan hasil pengembangan perangkat lunak kini dapat lebih cepat dipasaran melalui distribusi &lt;em&gt;online &lt;/em&gt;sehingga tentu memangkas biaya distribusi melalui keping DVD.&lt;/p&gt;
 &lt;p&gt;Era &lt;em&gt;software&lt;/em&gt; krisis yang sudah dilewati, bergeser pada kesadaran sektor bisnis bahwa &lt;em&gt;software&lt;/em&gt; adalah &amp;ldquo;&lt;em&gt;another big thing&lt;/em&gt;&amp;rdquo;. Sektor bisnis sebagai penggerak ekonomi mulai menumbuhkan perusahaan dengan bidang pengembangan &lt;em&gt;software &lt;/em&gt;(Independent Software Vendor), akademi menghasilkan banyak lulusan TI, organisasi banyak yang mulai menggunakan TI sebagai solusi, serta banyak rekan-rekan kita berlomba menjadi &lt;em&gt;freelance &lt;/em&gt;TI. Tantangannya akibat efek tersebut adalah suatu isu kebutuhan terhadap pengembangan cepat dengan kualitas &lt;em&gt;software &lt;/em&gt;yang mencukupi. Bila Anda tidak mengembangkan cepat maka rekan Anda yang akan melakukannya, tetapi bila Anda mengembangkan cepat dengan kualitas seadanya maka Anda pun akan terhempas dari persaingan global lewat melalui era internet.&lt;/p&gt;
 &lt;p&gt;Buku ini adalah buku &lt;em&gt;Hybrid&lt;/em&gt;. Buku ini dikatakan &lt;em&gt;hybrid&lt;/em&gt; karena di dalamnya terdapat dua komponen utama yakni komponen akademis dan komponen praktis. Buku ini akan menjawab bagaimana mengembangkan suatu perangkat lunak dengan cepat dan berkualitas melalui kerangka kerja Distributed eXtreme Programming (GXP). GXP lahir dari sekumpulan paper akademis yang dibuktikan secara empiris melalui implementasi di berbagai proyek perangkat lunak yang penulis lakukan. GXP juga lahir sebagai suatu kerangka kerja dinamis yang memungkinkan perencanaan, proses konstruksi, dan perawatan &lt;em&gt;software &lt;/em&gt;memiliki skalabilitas dari tingkat personal hingga tingkat global (banyak tim, terpisah dari berbagai negara).&lt;/p&gt;
 &lt;p&gt;Buku ini akan membahas mengenai proses rekayasa perangkat lunak dari ujung ke ujung. Pembaca akan diarahkan dalam suatu cerita bertajuk analisis yang diadopsi dari kisah nyata mengenai berbagai hal yang mungkin dan tidak dimungkinkan dilakukan dalam rekayasa perangkat lunak. Selain bercerita pembaca juga akan diajak berpetualang melalui serangkaian rekomendasi praktis di tiap tahap rekayasa perangkat lunak melalui studi kasus pengembangan aplikasi klien. Pembaca akan dipandu langkah demi langkah dari mulai menyusun tim, melakukan perencanaan rilis, melakukan unit testing, hingga strategi distribusi perangkat lunak.&lt;/p&gt;</t>
        </is>
      </c>
      <c r="Y247" s="262" t="n">
        <v>74500</v>
      </c>
      <c r="Z247" s="226" t="n"/>
      <c r="AA247" s="241">
        <f>Y303*Z303</f>
        <v/>
      </c>
      <c r="AB247" s="237" t="inlineStr">
        <is>
          <t>92db63e5-6ee1-484d-b23d-a76a656f6903</t>
        </is>
      </c>
    </row>
    <row r="248" ht="15" customHeight="1" s="283">
      <c r="A248" s="109" t="n">
        <v>295</v>
      </c>
      <c r="B248" s="222">
        <f>HYPERLINK("https://mocostore.moco.co.id/catalog/"&amp;AB304,"Klik Disini")</f>
        <v/>
      </c>
      <c r="C248" s="223" t="inlineStr">
        <is>
          <t>Buku Pintar Menghitung Biaya Bangunan</t>
        </is>
      </c>
      <c r="D248" s="223" t="n"/>
      <c r="E248" s="223" t="inlineStr">
        <is>
          <t>Rio Manullang</t>
        </is>
      </c>
      <c r="F248" s="223" t="inlineStr">
        <is>
          <t>978-979-29-5116-5</t>
        </is>
      </c>
      <c r="G248" s="223" t="inlineStr">
        <is>
          <t>978-979-29-8192-6</t>
        </is>
      </c>
      <c r="H248" s="223" t="inlineStr">
        <is>
          <t>Arsitektur</t>
        </is>
      </c>
      <c r="I248" s="258" t="inlineStr">
        <is>
          <t>Perguruan Tinggi</t>
        </is>
      </c>
      <c r="J248" s="186" t="inlineStr">
        <is>
          <t>009.04</t>
        </is>
      </c>
      <c r="K248" s="264" t="n"/>
      <c r="L248" s="264" t="n"/>
      <c r="M248" s="259" t="n"/>
      <c r="N248" s="223" t="inlineStr">
        <is>
          <t>Indonesia</t>
        </is>
      </c>
      <c r="O248" s="223" t="inlineStr">
        <is>
          <t>Tidak diketahui</t>
        </is>
      </c>
      <c r="P248" s="260" t="n">
        <v>2015</v>
      </c>
      <c r="Q248" s="260" t="n">
        <v>2018</v>
      </c>
      <c r="R248" s="223" t="inlineStr">
        <is>
          <t>Penerbit Andi</t>
        </is>
      </c>
      <c r="S248" s="223" t="inlineStr">
        <is>
          <t>Andi Offset CV</t>
        </is>
      </c>
      <c r="T248" s="223" t="inlineStr">
        <is>
          <t>Lokal</t>
        </is>
      </c>
      <c r="U248" s="261" t="n">
        <v>128</v>
      </c>
      <c r="V248" s="86" t="inlineStr">
        <is>
          <t>pdf</t>
        </is>
      </c>
      <c r="W248" s="223" t="inlineStr">
        <is>
          <t>16.3 MB</t>
        </is>
      </c>
      <c r="X248" s="223" t="inlineStr">
        <is>
          <t>&lt;p&gt;Menghitung biaya merupakan tahapan yang harus dilakukan sebelum pembangunan suatu proyek dilaksanaan. Tujuannya agar pemilik bangunan mengetahui biaya yang harus disediakannya sebelum pembangunan proyek dimulai. Bagi kontraktor yang akan mengerjakan, penghitungan biaya pembangunan bertujuan untuk pengajuan penawaran sesuai gambar kerja dan spesifikasi material yang ditentukan.&lt;/p&gt;
 &lt;p&gt;&lt;em&gt;Buku&lt;/em&gt; &lt;em&gt;Pintar Menghitung Biaya Bangunan&lt;/em&gt; ini akan memandu Anda untuk menghitung biaya yang dibutuhkan selama proses pembangunan suatu proyek, meliputi perhitungan volume beton, besi, bekisting, pekerjaan galian, pondasi dan pekerjaan finishing. Seluruh tahapan dijabarkan secara terperinci dan dijelaskan tahap demi tahap sesuai tahapan pekerjaan..&lt;/p&gt;
 &lt;p&gt;Rumus-rumas perhitungan dijabarkan secara sederhana sehingga mudah dimengerti dan dipahami. Diberikan pula tip memilih material bangunan yang baik agar bangunan yang akan dikerjakan memiliki kualitas yang baik, kuat dan kokoh. Dengan membaca buku ini, pembaca akan mahir menghitung biaya mendirikan bangunan sehingga dapat melakukannya dengan tepat dan cepat.&lt;/p&gt;</t>
        </is>
      </c>
      <c r="Y248" s="262" t="n">
        <v>46000</v>
      </c>
      <c r="Z248" s="226" t="n"/>
      <c r="AA248" s="241">
        <f>Y304*Z304</f>
        <v/>
      </c>
      <c r="AB248" s="237" t="inlineStr">
        <is>
          <t>14cdb2d7-1f79-4d3f-962e-14241c934e1b</t>
        </is>
      </c>
    </row>
    <row r="249" ht="15" customHeight="1" s="283">
      <c r="A249" s="109" t="n">
        <v>296</v>
      </c>
      <c r="B249" s="222">
        <f>HYPERLINK("https://mocostore.moco.co.id/catalog/"&amp;AB305,"Klik Disini")</f>
        <v/>
      </c>
      <c r="C249" s="223" t="inlineStr">
        <is>
          <t>Inspirasi Desain Rumah Minimalis</t>
        </is>
      </c>
      <c r="D249" s="223" t="n"/>
      <c r="E249" s="223" t="inlineStr">
        <is>
          <t>Rio Manullang</t>
        </is>
      </c>
      <c r="F249" s="223" t="inlineStr">
        <is>
          <t>978-979-29-5233-9</t>
        </is>
      </c>
      <c r="G249" s="223" t="inlineStr">
        <is>
          <t>978-979-29-8193-3</t>
        </is>
      </c>
      <c r="H249" s="223" t="inlineStr">
        <is>
          <t>Arsitektur</t>
        </is>
      </c>
      <c r="I249" s="258" t="inlineStr">
        <is>
          <t>Perguruan Tinggi</t>
        </is>
      </c>
      <c r="J249" s="186" t="inlineStr">
        <is>
          <t>009.04</t>
        </is>
      </c>
      <c r="K249" s="223" t="n"/>
      <c r="L249" s="223" t="n"/>
      <c r="M249" s="259" t="n"/>
      <c r="N249" s="223" t="inlineStr">
        <is>
          <t>Indonesia</t>
        </is>
      </c>
      <c r="O249" s="223" t="inlineStr">
        <is>
          <t>Tidak diketahui</t>
        </is>
      </c>
      <c r="P249" s="260" t="n">
        <v>2015</v>
      </c>
      <c r="Q249" s="260" t="n">
        <v>2018</v>
      </c>
      <c r="R249" s="223" t="inlineStr">
        <is>
          <t>Penerbit Andi</t>
        </is>
      </c>
      <c r="S249" s="223" t="inlineStr">
        <is>
          <t>Andi Offset CV</t>
        </is>
      </c>
      <c r="T249" s="223" t="inlineStr">
        <is>
          <t>Lokal</t>
        </is>
      </c>
      <c r="U249" s="261" t="n">
        <v>80</v>
      </c>
      <c r="V249" s="86" t="inlineStr">
        <is>
          <t>pdf</t>
        </is>
      </c>
      <c r="W249" s="223" t="inlineStr">
        <is>
          <t>7.1 MB</t>
        </is>
      </c>
      <c r="X249" s="223" t="inlineStr">
        <is>
          <t>&lt;p&gt;Rumah minimalis merupakan tren hunian saat ini, khususnya di wilayah perkotaan. Hunian dengan konsep minimalis sangat cocok dengan masyarakat perkotaan dengan kesibukan yang padat yang menginginkan rumah idaman sederhana namun berkelas.&lt;/p&gt;
 &lt;p&gt;Meskipun saat ini banyak sekali tipe hunian yang berkembang dan bisa dijadikan referensi dalam memilih rancangan rumah, namun rumah minimalis tetap menjadi pilihan yang paling disukai. Hal ini karena kemudahan pengerjaan dan material yang mudah diperoleh dengan harga terjangkau.&lt;/p&gt;
 &lt;p&gt;Selain pemilihan fasade rumah yang cantik dan atraktif, pemilihan jenis material dan penggunaannya juga perlu mendapat perhatian yang cermat. Jika tidak, maka rumah yang dibangun pasti memiliki kualitas yang jelek dan tidak tahan terhadap kondisi ekstrem seperti gempa.&lt;/p&gt;
 &lt;p&gt;Buku referensi desain ini akan menambah wawasan Anda yang ingin membangun sendiri hunian idaman.&lt;/p&gt;</t>
        </is>
      </c>
      <c r="Y249" s="262" t="n">
        <v>54000</v>
      </c>
      <c r="Z249" s="226" t="n"/>
      <c r="AA249" s="241">
        <f>Y305*Z305</f>
        <v/>
      </c>
      <c r="AB249" s="237" t="inlineStr">
        <is>
          <t>636327ae-3ecd-4a36-a74b-99f623a6aa42</t>
        </is>
      </c>
    </row>
    <row r="250" ht="15" customHeight="1" s="283">
      <c r="A250" s="109" t="n">
        <v>297</v>
      </c>
      <c r="B250" s="222">
        <f>HYPERLINK("https://mocostore.moco.co.id/catalog/"&amp;AB306,"Klik Disini")</f>
        <v/>
      </c>
      <c r="C250" s="223" t="inlineStr">
        <is>
          <t>Panduan Merancang Rumah Sederhana dengan AutoCAD</t>
        </is>
      </c>
      <c r="D250" s="223" t="n"/>
      <c r="E250" s="223" t="inlineStr">
        <is>
          <t>Rio Manullang</t>
        </is>
      </c>
      <c r="F250" s="223" t="inlineStr">
        <is>
          <t>978-979-29-4322-1</t>
        </is>
      </c>
      <c r="G250" s="223" t="inlineStr">
        <is>
          <t>978-979-29-8194-0</t>
        </is>
      </c>
      <c r="H250" s="223" t="inlineStr">
        <is>
          <t>Arsitektur</t>
        </is>
      </c>
      <c r="I250" s="258" t="inlineStr">
        <is>
          <t>Perguruan Tinggi</t>
        </is>
      </c>
      <c r="J250" s="186" t="inlineStr">
        <is>
          <t>009.04</t>
        </is>
      </c>
      <c r="K250" s="264" t="n"/>
      <c r="L250" s="264" t="n"/>
      <c r="M250" s="259" t="n"/>
      <c r="N250" s="223" t="inlineStr">
        <is>
          <t>Indonesia</t>
        </is>
      </c>
      <c r="O250" s="223" t="inlineStr">
        <is>
          <t>Tidak diketahui</t>
        </is>
      </c>
      <c r="P250" s="260" t="n">
        <v>2014</v>
      </c>
      <c r="Q250" s="260" t="n">
        <v>2018</v>
      </c>
      <c r="R250" s="223" t="inlineStr">
        <is>
          <t>Penerbit Andi</t>
        </is>
      </c>
      <c r="S250" s="223" t="inlineStr">
        <is>
          <t>Andi Offset CV</t>
        </is>
      </c>
      <c r="T250" s="223" t="inlineStr">
        <is>
          <t>Lokal</t>
        </is>
      </c>
      <c r="U250" s="261" t="n">
        <v>164</v>
      </c>
      <c r="V250" s="86" t="inlineStr">
        <is>
          <t>pdf</t>
        </is>
      </c>
      <c r="W250" s="223" t="inlineStr">
        <is>
          <t>15.9 MB</t>
        </is>
      </c>
      <c r="X250" s="223" t="inlineStr">
        <is>
          <t>&lt;p&gt;&lt;em&gt;Panduan Merancang Rumah Sederhana dengan AutoCAD &lt;/em&gt;&lt;strong&gt;&amp;nbsp;&lt;/strong&gt;adalah buku panduan praktis yang akan memandu Anda langkah demi langkah dalam membuat gambar desain, baik itu 2D maupun 3D. Penjabaran perintah-perintah kerja dalam buku ini dijelaskan secara sistematis dan mudah dipahami sehingga Anda pasti Takjub bisa dengan mudah dan mahir dalam mendesain rumah impian dengan tampilan desain yang cantik.&lt;/p&gt;
 &lt;p&gt;Buku ini akan menjadi referensi terpercaya Anda yang akan memandu langkah demi langkah dalam membuat desain rumah dengan bantuan program desain grafis AutoCAD. Dengan membaca buku ini dan mempraktikkan di rumah, maka bisa dipastikan Anda akan menjadi mahir dan menguasai proses mendesain dalam sekejap.&lt;/p&gt;
 &lt;p&gt;Tutorial di dalam buku ini mengutamakan penggunaan ikon perintah kerja yang akan memungkinkan Anda bisa menggunakan buku tutorial ini untuk versi AutoCAD lainnya.&lt;/p&gt;
 &lt;p&gt;Selain proses perancangan rumah, dalam buku ini juga dijelaskan secara rinci proses rendering desain menggunakan program 3ds Max dan Google SketchUp, serta penggunaan Photoshop. Seluruh proses rendering dijelaskan juga dengan sangat sederhana sehingga mudah dimengerti. Alhasil, desain rumah yang Anda buat pasti bagus dan terlihat nyata.&lt;/p&gt;
 &lt;p&gt;*Bonus pada buku fisik (CD, voucher, pembatas buku) tidak disertakan dalam buku digital (e-book)&lt;/p&gt;</t>
        </is>
      </c>
      <c r="Y250" s="262" t="n">
        <v>63000</v>
      </c>
      <c r="Z250" s="226" t="n"/>
      <c r="AA250" s="241">
        <f>Y306*Z306</f>
        <v/>
      </c>
      <c r="AB250" s="237" t="inlineStr">
        <is>
          <t>b1e37420-c38f-4204-8c9a-fff0c7c00f0c</t>
        </is>
      </c>
    </row>
    <row r="251" ht="15" customHeight="1" s="283">
      <c r="A251" s="109" t="n">
        <v>302</v>
      </c>
      <c r="B251" s="222">
        <f>HYPERLINK("https://mocostore.moco.co.id/catalog/"&amp;AB311,"Klik Disini")</f>
        <v/>
      </c>
      <c r="C251" s="223" t="inlineStr">
        <is>
          <t>2ND Preneurship - Melirik Untung dari Bisnis Barang 2ND Tahan Krisis</t>
        </is>
      </c>
      <c r="D251" s="223" t="n"/>
      <c r="E251" s="223" t="inlineStr">
        <is>
          <t>Senja Nila Sari dan re! Media Service</t>
        </is>
      </c>
      <c r="F251" s="223" t="inlineStr">
        <is>
          <t>978-979-29-4343-6</t>
        </is>
      </c>
      <c r="G251" s="223" t="inlineStr">
        <is>
          <t>978-979-29-8214-5</t>
        </is>
      </c>
      <c r="H251" s="223" t="inlineStr">
        <is>
          <t>Bisnis-Investasi</t>
        </is>
      </c>
      <c r="I251" s="258" t="inlineStr">
        <is>
          <t>Perguruan Tinggi</t>
        </is>
      </c>
      <c r="J251" s="186" t="inlineStr">
        <is>
          <t>009.25</t>
        </is>
      </c>
      <c r="K251" s="264" t="n"/>
      <c r="L251" s="264" t="n"/>
      <c r="M251" s="259" t="n"/>
      <c r="N251" s="223" t="inlineStr">
        <is>
          <t>Indonesia</t>
        </is>
      </c>
      <c r="O251" s="223" t="inlineStr">
        <is>
          <t>Tidak diketahui</t>
        </is>
      </c>
      <c r="P251" s="260" t="n">
        <v>2014</v>
      </c>
      <c r="Q251" s="260" t="n">
        <v>2018</v>
      </c>
      <c r="R251" s="223" t="inlineStr">
        <is>
          <t>Penerbit Andi</t>
        </is>
      </c>
      <c r="S251" s="223" t="inlineStr">
        <is>
          <t>Andi Offset CV</t>
        </is>
      </c>
      <c r="T251" s="223" t="inlineStr">
        <is>
          <t>Lokal</t>
        </is>
      </c>
      <c r="U251" s="261" t="n">
        <v>216</v>
      </c>
      <c r="V251" s="86" t="inlineStr">
        <is>
          <t>pdf</t>
        </is>
      </c>
      <c r="W251" s="223" t="inlineStr">
        <is>
          <t>6.2 MB</t>
        </is>
      </c>
      <c r="X251" s="223" t="inlineStr">
        <is>
          <t>&lt;p&gt;Ada banyak pilihan barang-barang second yang diperjualbelikan. Barang-barang second tersebut memang bisa menjadi sebuah lahan bisnis yang menjanjikan. Selain menjual secara langsung, barang-barang second tersebut dapat juga didaur ulang menjadi barang yang lebih tinggi nilainya. Barang-barang second seperti pakaian bekas bisa juga didapat dari luar negeri dengan harga yang murah. Barang second yang dibeli dengan murah tersebut bisa dijual lagi dengan harga yang sesuai dengan kualitas barang tersebut.&lt;br /&gt;
 Memulai sebuah bisnis barang second perlu persiapan yang matang. Persiapan tersebut dapat dituangkan dalam sebuah business plan atau proposal usaha. Buku ini akan membahas beberapa jenis bisnis barang bekas berikut dengan contoh proposal usahanya. Beberapa bisnis barang second yang akan dibahas dalam buku ini antara lain:&lt;br /&gt;
 &amp;bull; Bisnis Pakaian Second&lt;br /&gt;
 &amp;bull; Bisnis Kendaraan Second&lt;br /&gt;
 &amp;bull; Bisnis Barang Elektronik Second&lt;br /&gt;
 &amp;bull; Bisnis Buku Second&lt;br /&gt;
 &amp;bull; Bisnis Plastik Second&lt;br /&gt;
 &amp;bull; Bisnis Barang Rongsokan&lt;/p&gt;</t>
        </is>
      </c>
      <c r="Y251" s="262" t="n">
        <v>59500</v>
      </c>
      <c r="Z251" s="226" t="n"/>
      <c r="AA251" s="241">
        <f>Y311*Z311</f>
        <v/>
      </c>
      <c r="AB251" s="237" t="inlineStr">
        <is>
          <t>ee6fc578-13ae-4c99-858b-8a96f449b650</t>
        </is>
      </c>
    </row>
    <row r="252" ht="15" customHeight="1" s="283">
      <c r="A252" s="109" t="n">
        <v>303</v>
      </c>
      <c r="B252" s="222">
        <f>HYPERLINK("https://mocostore.moco.co.id/catalog/"&amp;AB312,"Klik Disini")</f>
        <v/>
      </c>
      <c r="C252" s="223" t="inlineStr">
        <is>
          <t>Aplikasi dan Teknik Pemrograman Mikrokontroler AVR Atmel</t>
        </is>
      </c>
      <c r="D252" s="223" t="n"/>
      <c r="E252" s="223" t="inlineStr">
        <is>
          <t>Sidik Nurcahyo</t>
        </is>
      </c>
      <c r="F252" s="223" t="inlineStr">
        <is>
          <t>978-979-29-3214-0</t>
        </is>
      </c>
      <c r="G252" s="223" t="inlineStr">
        <is>
          <t>978-979-29-8215-2</t>
        </is>
      </c>
      <c r="H252" s="223" t="inlineStr">
        <is>
          <t>Pemograman</t>
        </is>
      </c>
      <c r="I252" s="258" t="inlineStr">
        <is>
          <t>Perguruan Tinggi</t>
        </is>
      </c>
      <c r="J252" s="186" t="inlineStr">
        <is>
          <t>009.05</t>
        </is>
      </c>
      <c r="K252" s="223" t="n"/>
      <c r="L252" s="223" t="n"/>
      <c r="M252" s="259" t="n"/>
      <c r="N252" s="223" t="inlineStr">
        <is>
          <t>Indonesia</t>
        </is>
      </c>
      <c r="O252" s="223" t="inlineStr">
        <is>
          <t>Tidak diketahui</t>
        </is>
      </c>
      <c r="P252" s="260" t="n">
        <v>2012</v>
      </c>
      <c r="Q252" s="260" t="n">
        <v>2018</v>
      </c>
      <c r="R252" s="223" t="inlineStr">
        <is>
          <t>Penerbit Andi</t>
        </is>
      </c>
      <c r="S252" s="223" t="inlineStr">
        <is>
          <t>Andi Offset CV</t>
        </is>
      </c>
      <c r="T252" s="223" t="inlineStr">
        <is>
          <t>Lokal</t>
        </is>
      </c>
      <c r="U252" s="261" t="n">
        <v>336</v>
      </c>
      <c r="V252" s="86" t="inlineStr">
        <is>
          <t>pdf</t>
        </is>
      </c>
      <c r="W252" s="223" t="inlineStr">
        <is>
          <t>6.3 MB</t>
        </is>
      </c>
      <c r="X252" s="223" t="inlineStr">
        <is>
          <t>&lt;p&gt;Buku ini menjelaskan cara menggunakan mikrokontroler AVRAtmel melalui AVR ATmega8. Pembahasan mencakup arsitektur, cara kerja, cara memrogram, modul-modul internal dan interkoneksi device luar dengan AVR.&lt;/p&gt;
 &lt;p&gt;Modul-modul internal AVR yang dieksplorasi meliputi: GPIO, Timer0 Overflow, ADC, Interupsi Eksternal, PWM, Memori Internal (RAM, EEPROM, PEROM), SPI, USART, TWI/I2C, Input Capture, Analog Comparator, dan Mode Sleep.&lt;/p&gt;
 &lt;p&gt;Adapun device luar yang diinterkoneksi ke AVR meliputi LED, tombol, seven segment, LM35, potensiometer, LCD, Keypad3x4, motor DC, driver pemanas AC, antarmuka komputer melalui RS232 dan EEPROM serial (24C32 dan 25160B).&lt;/p&gt;
 &lt;p&gt;Contoh-contoh aplikasi dilengkapi skematik rangkaian dan kode program yang ditulis dalam bahasa C. Tool software yang digunakan adalah AVR Studio 4.18 dan WinAVR (AVR-GCC 1.6). Keutamaan dari buku ini terletak pada pembahasan tentang teknik pemrograman AVR. Bahasan tersebut mengajarkan cara membuat program AVR yang lebih baik.&lt;/p&gt;
 &lt;p&gt;*Bonus pada buku fisik (CD, voucher, pembatas buku) tidak disertakan dalam buku digital (e-book)&lt;/p&gt;</t>
        </is>
      </c>
      <c r="Y252" s="262" t="n">
        <v>94000</v>
      </c>
      <c r="Z252" s="226" t="n"/>
      <c r="AA252" s="241">
        <f>Y312*Z312</f>
        <v/>
      </c>
      <c r="AB252" s="237" t="inlineStr">
        <is>
          <t>f292eabb-dbaf-4ef4-b985-04521807b3cb</t>
        </is>
      </c>
    </row>
    <row r="253" ht="15" customHeight="1" s="283">
      <c r="A253" s="109" t="n">
        <v>304</v>
      </c>
      <c r="B253" s="222">
        <f>HYPERLINK("https://mocostore.moco.co.id/catalog/"&amp;AB313,"Klik Disini")</f>
        <v/>
      </c>
      <c r="C253" s="223" t="inlineStr">
        <is>
          <t>100 Language Functions for Fluent English â€“ 100 Fungsi Bahasa untuk Mahir Percakapan Bahasa Inggris</t>
        </is>
      </c>
      <c r="D253" s="223" t="n"/>
      <c r="E253" s="223" t="inlineStr">
        <is>
          <t>Slamet Riyanto</t>
        </is>
      </c>
      <c r="F253" s="223" t="inlineStr">
        <is>
          <t>978-979-29-5061-8</t>
        </is>
      </c>
      <c r="G253" s="223" t="inlineStr">
        <is>
          <t>978-979-29-8216-9</t>
        </is>
      </c>
      <c r="H253" s="223" t="inlineStr">
        <is>
          <t>Bahasa</t>
        </is>
      </c>
      <c r="I253" s="258" t="inlineStr">
        <is>
          <t>Perguruan Tinggi</t>
        </is>
      </c>
      <c r="J253" s="186" t="inlineStr">
        <is>
          <t>009.19</t>
        </is>
      </c>
      <c r="K253" s="264" t="n"/>
      <c r="L253" s="264" t="n"/>
      <c r="M253" s="259" t="n"/>
      <c r="N253" s="223" t="inlineStr">
        <is>
          <t>Indonesia</t>
        </is>
      </c>
      <c r="O253" s="223" t="inlineStr">
        <is>
          <t>Tidak diketahui</t>
        </is>
      </c>
      <c r="P253" s="260" t="n">
        <v>2015</v>
      </c>
      <c r="Q253" s="260" t="n">
        <v>2018</v>
      </c>
      <c r="R253" s="223" t="inlineStr">
        <is>
          <t>Penerbit Andi</t>
        </is>
      </c>
      <c r="S253" s="223" t="inlineStr">
        <is>
          <t>Andi Offset CV</t>
        </is>
      </c>
      <c r="T253" s="223" t="inlineStr">
        <is>
          <t>Lokal</t>
        </is>
      </c>
      <c r="U253" s="261" t="n">
        <v>288</v>
      </c>
      <c r="V253" s="86" t="inlineStr">
        <is>
          <t>pdf</t>
        </is>
      </c>
      <c r="W253" s="223" t="inlineStr">
        <is>
          <t>5.2 MB</t>
        </is>
      </c>
      <c r="X253" s="223" t="inlineStr">
        <is>
          <t>&lt;p&gt;Meskipun bahasa Inggris adalah bahasa asing pertama yang diajarkan di Indonesia sejak SD, SMP, SMA/MA dan SMK dan bahkan hingga di Perguruan Tinggi, namun masih begitu banyak siswa yang masih menemukan kesulitan dalam mengekspresikan ide-ide mereka dalam bahasa Inggris sederhana. Buku 100 LANGUAGE FUNCTIONS FOR FLUENT ENGLISH ini dirancang untuk membantu para pelajar baik SMP, SMA/MA, SMK, dan mahasiswa ataupun siapa saja yang ingin meningkatkan keterampilan dalam menggunakan bahasa Inggris secara aktif sebagai alat komunikasi dalam kehidupan sehari-hari. Buku ini terdiri dari 100 (seratus) ungkapan yang paling umum digunakan dalam konteks kehidupan sehari-hari yang benar-benar nyata. Dengan membaca buku ini, siswa diharapkan mampu menggunakan bahasa Inggris secara aktif dan bervariasi baik dengan guru, teman, maupun orang asing. Selamat PRAKTIK dan semoga selalu sukses!&lt;/p&gt;</t>
        </is>
      </c>
      <c r="Y253" s="262" t="n">
        <v>119000</v>
      </c>
      <c r="Z253" s="226" t="n"/>
      <c r="AA253" s="241">
        <f>Y313*Z313</f>
        <v/>
      </c>
      <c r="AB253" s="237" t="inlineStr">
        <is>
          <t>2397bc08-035a-44c4-ac12-d62ba0bcfe09</t>
        </is>
      </c>
    </row>
    <row r="254" ht="15" customHeight="1" s="283">
      <c r="A254" s="109" t="n">
        <v>305</v>
      </c>
      <c r="B254" s="222">
        <f>HYPERLINK("https://mocostore.moco.co.id/catalog/"&amp;AB314,"Klik Disini")</f>
        <v/>
      </c>
      <c r="C254" s="223" t="inlineStr">
        <is>
          <t>The Practice of Teaching English Panduan Praktis Mengajar Bahasa Inggris dengan Kreatif di Sekolah</t>
        </is>
      </c>
      <c r="D254" s="223" t="n"/>
      <c r="E254" s="223" t="inlineStr">
        <is>
          <t>Slamet Riyanto</t>
        </is>
      </c>
      <c r="F254" s="223" t="inlineStr">
        <is>
          <t>978-979-29-4675-8</t>
        </is>
      </c>
      <c r="G254" s="223" t="inlineStr">
        <is>
          <t>978-979-29-8217-6</t>
        </is>
      </c>
      <c r="H254" s="223" t="inlineStr">
        <is>
          <t>Bahasa</t>
        </is>
      </c>
      <c r="I254" s="258" t="inlineStr">
        <is>
          <t>Perguruan Tinggi</t>
        </is>
      </c>
      <c r="J254" s="186" t="inlineStr">
        <is>
          <t>009.19</t>
        </is>
      </c>
      <c r="K254" s="223" t="n"/>
      <c r="L254" s="223" t="n"/>
      <c r="M254" s="259" t="n"/>
      <c r="N254" s="223" t="inlineStr">
        <is>
          <t>Indonesia</t>
        </is>
      </c>
      <c r="O254" s="223" t="inlineStr">
        <is>
          <t>Tidak diketahui</t>
        </is>
      </c>
      <c r="P254" s="260" t="n">
        <v>2014</v>
      </c>
      <c r="Q254" s="260" t="n">
        <v>2018</v>
      </c>
      <c r="R254" s="223" t="inlineStr">
        <is>
          <t>Penerbit Andi</t>
        </is>
      </c>
      <c r="S254" s="223" t="inlineStr">
        <is>
          <t>Andi Offset CV</t>
        </is>
      </c>
      <c r="T254" s="223" t="inlineStr">
        <is>
          <t>Lokal</t>
        </is>
      </c>
      <c r="U254" s="261" t="n">
        <v>96</v>
      </c>
      <c r="V254" s="86" t="inlineStr">
        <is>
          <t>pdf</t>
        </is>
      </c>
      <c r="W254" s="223" t="inlineStr">
        <is>
          <t>4.5 MB</t>
        </is>
      </c>
      <c r="X254" s="223" t="inlineStr">
        <is>
          <t>&lt;p&gt;Meskipun hampir semua guru bahasa Inggris di SMP, SMA/MA dan SMK telah mengikuti sejumlah pelatihan In-Service dan On-Service dalam mengajar bahasa Inggris di sekolah yang diselenggarakan oleh Kementrian Pendidikan dan Kebudayaan, namun masih banyak guru yang masih perlu strategi, teknik dan taktik mengajar bahasa Inggris di kelas sesuai dengan kondisi siswa dan sekolah masing-masing.&lt;/p&gt;
 &lt;p&gt;Buku&lt;strong&gt; &lt;em&gt;The Practice of Teaching&amp;nbsp; English&lt;/em&gt; &lt;/strong&gt;&lt;br /&gt;
 ini dimaksudkan terutama bagi guru bahasa Inggris di SMP, SMA dan SMK dengan kelas besar dan sumber daya yang terbatas. Praktik Mengajar Bahasa Inggris, sebagai tersirat dalam judulnya, didasarkan pada teori-teori tentang Pengajaran Bahasa Inggris (PBI) dan pengalaman pribadi saya dalam mengajar di SMA.&lt;/p&gt;
 &lt;p&gt;&amp;nbsp;&amp;nbsp;&amp;nbsp;&amp;nbsp;&amp;nbsp;&amp;nbsp;&amp;nbsp;&amp;nbsp;&amp;nbsp;&amp;nbsp;&amp;nbsp; Buku ini berisi Enam Bab. Setiap bab fokus pada teknik yang berbeda untuk mengajar bahasa Inggris dan menyediakan berbagai kegiatan yang sangat praktis untuk diterapkan di dalam kelas. &lt;em&gt;Bab Satu&lt;/em&gt; berbicara tentang latar belakang dan pengajaran bahasa Inggris di Indonesia. Dalam &lt;em&gt;Bab Dua&lt;/em&gt;&lt;em&gt;,&lt;/em&gt; kami menyajikan kepada Anda Praktik Mengajar Bahasa Inggris. &lt;em&gt;Bab Tiga&lt;/em&gt; konsentrasi pada Perencanaan Pelajaran. Sementara itu, &lt;em&gt;Bab Empat&lt;/em&gt; mengenai Pengelolaan Kelas. Menggunakan Visual Aids dalam Pengajaran Bahasa Inggris dapat ditemukan di &lt;em&gt;Bab Lima&lt;/em&gt;&lt;em&gt;.&lt;/em&gt; Akhirnya, dalam &lt;em&gt;Bab Enam&lt;/em&gt;, kita fokus pada Menggunakan Komputer dalam Belajar dan Mengajar Bahasa.&lt;/p&gt;
 &lt;p&gt;Fitur atau ciri-ciri yang paling penting dari buku ini adalah sebagai berikut :&lt;/p&gt;
 &lt;ul&gt;
 &lt;li&gt;Ini buku praktis untuk mengajar bahasa Inggris. Buku ini hanya berkaitan dengan teknik-teknik untuk mengajar bahasa Inggris di SMP, SMA dan SMK.&lt;/li&gt;
 &lt;li&gt;Buku ini tidak mencakup semua teknik &amp;nbsp;mengajar yang tidak biasanya digunakan di &amp;nbsp;SMP, SMA dan SMK.&lt;/li&gt;
 &lt;li&gt;Buku ini dapat juga digunakan oleh guru-guru Bahasa Inggris yang sudah berpengalaman dan maupun yang belum berpengalaman sebagai bacaan tambahan.&lt;/li&gt;
 &lt;/ul&gt;
 &lt;p&gt;&amp;nbsp;&amp;nbsp;&amp;nbsp;&amp;nbsp;&amp;nbsp;&amp;nbsp;&amp;nbsp;&amp;nbsp;&amp;nbsp;&amp;nbsp;&amp;nbsp; Buku &amp;nbsp;ini juga dapat digunakan oleh mereka yang tertarik atau sibuk dengan mengajar bahasa Inggris di sekolah atau tempat pelatihan lainnya.&lt;/p&gt;
 &lt;p&gt;&lt;br /&gt;
 &amp;nbsp;&lt;/p&gt;</t>
        </is>
      </c>
      <c r="Y254" s="262" t="n">
        <v>37500</v>
      </c>
      <c r="Z254" s="226" t="n"/>
      <c r="AA254" s="241">
        <f>Y314*Z314</f>
        <v/>
      </c>
      <c r="AB254" s="237" t="inlineStr">
        <is>
          <t>6d7f965b-8781-4c17-b9c9-253f90e3695c</t>
        </is>
      </c>
    </row>
    <row r="255" ht="15" customHeight="1" s="283">
      <c r="A255" s="109" t="n">
        <v>309</v>
      </c>
      <c r="B255" s="222">
        <f>HYPERLINK("https://mocostore.moco.co.id/catalog/"&amp;AB318,"Klik Disini")</f>
        <v/>
      </c>
      <c r="C255" s="223" t="inlineStr">
        <is>
          <t>Kreasi Karakter Cute Teen Dengan CorelDraw</t>
        </is>
      </c>
      <c r="D255" s="223" t="n"/>
      <c r="E255" s="223" t="inlineStr">
        <is>
          <t>Stefanus Yulianto</t>
        </is>
      </c>
      <c r="F255" s="223" t="inlineStr">
        <is>
          <t>978-979-29-5286-5</t>
        </is>
      </c>
      <c r="G255" s="223" t="inlineStr">
        <is>
          <t>978-979-29-8222-0</t>
        </is>
      </c>
      <c r="H255" s="223" t="inlineStr">
        <is>
          <t>Desain Grafis &amp; Multimedia</t>
        </is>
      </c>
      <c r="I255" s="258" t="inlineStr">
        <is>
          <t>Perguruan Tinggi</t>
        </is>
      </c>
      <c r="J255" s="186" t="inlineStr">
        <is>
          <t>009.05</t>
        </is>
      </c>
      <c r="K255" s="223" t="n"/>
      <c r="L255" s="223" t="n"/>
      <c r="M255" s="259" t="n"/>
      <c r="N255" s="223" t="inlineStr">
        <is>
          <t>Indonesia</t>
        </is>
      </c>
      <c r="O255" s="223" t="inlineStr">
        <is>
          <t>Tidak diketahui</t>
        </is>
      </c>
      <c r="P255" s="260" t="n">
        <v>2015</v>
      </c>
      <c r="Q255" s="260" t="n">
        <v>2018</v>
      </c>
      <c r="R255" s="223" t="inlineStr">
        <is>
          <t>Penerbit Andi</t>
        </is>
      </c>
      <c r="S255" s="223" t="inlineStr">
        <is>
          <t>Andi Offset CV</t>
        </is>
      </c>
      <c r="T255" s="223" t="inlineStr">
        <is>
          <t>Lokal</t>
        </is>
      </c>
      <c r="U255" s="261" t="n">
        <v>224</v>
      </c>
      <c r="V255" s="86" t="inlineStr">
        <is>
          <t>pdf</t>
        </is>
      </c>
      <c r="W255" s="223" t="inlineStr">
        <is>
          <t>6.4 MB</t>
        </is>
      </c>
      <c r="X255" s="223" t="inlineStr">
        <is>
          <t>&lt;p&gt;Nonton film kartun atau membaca komik yang menampilkan karakter perempuan muda yang cantik (&lt;em&gt;teen&lt;/em&gt;) mungkin bukan hal yang asing lagi, terutama pencinta serial manga. Meski demikian, tetap saja bermunculan karakter-karakter baru tokoh perempuan tersebut, baik film ataupun serial di komik. Buku ini akan membawa Anda untuk membuat desain sejumlah karakter perempuan (&lt;em&gt;teen&lt;/em&gt;) yang tidak kalah apiknya dengan yang sudah pernah Anda tonton atau baca di komik. CorelDRAW X7 akan menjadi software yang membantu Anda untuk menciptakan karakter-karakter &lt;em&gt;teen&lt;/em&gt; tersebut. B-Spline Tool masih menjadi andalan dari aplikasi ini untuk membuat aneka bentuk pola dengan lebih luwes dan fleksibel.&lt;/p&gt;
 &lt;p&gt;Tutorial yang diberikan pada buku ini, antara lain:&lt;/p&gt;
 &lt;ul&gt;
 &lt;li&gt;SEKILAS TOOL DRAWING CORELDRAW&lt;/li&gt;
 &lt;li&gt;FRUITY TEEN GIRLS&lt;/li&gt;
 &lt;li&gt;ANIMALY TEEN GIRLS&lt;/li&gt;
 &lt;li&gt;FOODY TEEN GIRL&lt;/li&gt;
 &lt;li&gt;FLOWERS TEEN GIRL&lt;/li&gt;
 &lt;/ul&gt;</t>
        </is>
      </c>
      <c r="Y255" s="262" t="n">
        <v>102500</v>
      </c>
      <c r="Z255" s="226" t="n"/>
      <c r="AA255" s="241">
        <f>Y318*Z318</f>
        <v/>
      </c>
      <c r="AB255" s="237" t="inlineStr">
        <is>
          <t>60bf93c0-2ab6-45b2-b8b4-53ff90b0fd22</t>
        </is>
      </c>
    </row>
    <row r="256" ht="15" customHeight="1" s="283">
      <c r="A256" s="109" t="n">
        <v>310</v>
      </c>
      <c r="B256" s="222">
        <f>HYPERLINK("https://mocostore.moco.co.id/catalog/"&amp;AB319,"Klik Disini")</f>
        <v/>
      </c>
      <c r="C256" s="223" t="inlineStr">
        <is>
          <t>Bahasa Jepang Pariwisata dan Perhotelan â€“ Dilengkapi Percakapan untuk Memandu Wisatawan dari Jepang</t>
        </is>
      </c>
      <c r="D256" s="223" t="n"/>
      <c r="E256" s="223" t="inlineStr">
        <is>
          <t>Stephanus Ardi Prasetiawan</t>
        </is>
      </c>
      <c r="F256" s="223" t="inlineStr">
        <is>
          <t>978-979-29-4604-8</t>
        </is>
      </c>
      <c r="G256" s="223" t="inlineStr">
        <is>
          <t>978-979-29-8223-7</t>
        </is>
      </c>
      <c r="H256" s="223" t="inlineStr">
        <is>
          <t>Pariwisata</t>
        </is>
      </c>
      <c r="I256" s="258" t="inlineStr">
        <is>
          <t>Perguruan Tinggi</t>
        </is>
      </c>
      <c r="J256" s="186" t="inlineStr">
        <is>
          <t>009.17</t>
        </is>
      </c>
      <c r="K256" s="223" t="n"/>
      <c r="L256" s="223" t="n"/>
      <c r="M256" s="259" t="n"/>
      <c r="N256" s="223" t="inlineStr">
        <is>
          <t>Indonesia</t>
        </is>
      </c>
      <c r="O256" s="223" t="inlineStr">
        <is>
          <t>Tidak diketahui</t>
        </is>
      </c>
      <c r="P256" s="260" t="n">
        <v>2015</v>
      </c>
      <c r="Q256" s="260" t="n">
        <v>2018</v>
      </c>
      <c r="R256" s="223" t="inlineStr">
        <is>
          <t>Penerbit Andi</t>
        </is>
      </c>
      <c r="S256" s="223" t="inlineStr">
        <is>
          <t>Andi Offset CV</t>
        </is>
      </c>
      <c r="T256" s="223" t="inlineStr">
        <is>
          <t>Lokal</t>
        </is>
      </c>
      <c r="U256" s="261" t="n">
        <v>288</v>
      </c>
      <c r="V256" s="86" t="inlineStr">
        <is>
          <t>pdf</t>
        </is>
      </c>
      <c r="W256" s="223" t="inlineStr">
        <is>
          <t>6.1 MB</t>
        </is>
      </c>
      <c r="X256" s="223" t="inlineStr">
        <is>
          <t>&lt;p&gt;Buku bahasa Jepang Pariwisata dan Hotel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is>
      </c>
      <c r="Y256" s="262" t="n">
        <v>71000</v>
      </c>
      <c r="Z256" s="226" t="n"/>
      <c r="AA256" s="241">
        <f>Y319*Z319</f>
        <v/>
      </c>
      <c r="AB256" s="237" t="inlineStr">
        <is>
          <t>ba68165e-f950-4b36-904c-8234944c2a15</t>
        </is>
      </c>
    </row>
    <row r="257" ht="15" customHeight="1" s="283">
      <c r="A257" s="109" t="n">
        <v>311</v>
      </c>
      <c r="B257" s="222">
        <f>HYPERLINK("https://mocostore.moco.co.id/catalog/"&amp;AB320,"Klik Disini")</f>
        <v/>
      </c>
      <c r="C257" s="223" t="inlineStr">
        <is>
          <t>Menggambar Rancang Bangun 2D dengan AutoCAD</t>
        </is>
      </c>
      <c r="D257" s="223" t="n"/>
      <c r="E257" s="223" t="inlineStr">
        <is>
          <t>Suparno Sastra M.</t>
        </is>
      </c>
      <c r="F257" s="223" t="inlineStr">
        <is>
          <t>978-979-29-4332-0</t>
        </is>
      </c>
      <c r="G257" s="223" t="inlineStr">
        <is>
          <t>978-979-29-8230-5</t>
        </is>
      </c>
      <c r="H257" s="223" t="inlineStr">
        <is>
          <t>Arsitektur</t>
        </is>
      </c>
      <c r="I257" s="258" t="inlineStr">
        <is>
          <t>Perguruan Tinggi</t>
        </is>
      </c>
      <c r="J257" s="186" t="inlineStr">
        <is>
          <t>009.04</t>
        </is>
      </c>
      <c r="K257" s="223" t="n"/>
      <c r="L257" s="223" t="n"/>
      <c r="M257" s="259" t="n"/>
      <c r="N257" s="263" t="inlineStr">
        <is>
          <t>Indonesia</t>
        </is>
      </c>
      <c r="O257" s="263" t="inlineStr">
        <is>
          <t>Tidak diketahui</t>
        </is>
      </c>
      <c r="P257" s="260" t="n">
        <v>2014</v>
      </c>
      <c r="Q257" s="260" t="n">
        <v>2018</v>
      </c>
      <c r="R257" s="223" t="inlineStr">
        <is>
          <t>Penerbit Andi</t>
        </is>
      </c>
      <c r="S257" s="223" t="inlineStr">
        <is>
          <t>Andi Offset CV</t>
        </is>
      </c>
      <c r="T257" s="223" t="inlineStr">
        <is>
          <t>Lokal</t>
        </is>
      </c>
      <c r="U257" s="261" t="n">
        <v>336</v>
      </c>
      <c r="V257" s="86" t="inlineStr">
        <is>
          <t>pdf</t>
        </is>
      </c>
      <c r="W257" s="223" t="inlineStr">
        <is>
          <t>9.6 MB</t>
        </is>
      </c>
      <c r="X257" s="223" t="inlineStr">
        <is>
          <t>&lt;p&gt;AutoCAD merupakan aplikasi yang digunakan dalam bidang desain bangunan. Bagi Anda yang berkecimpung dalam arsitektur atau desain interior, tentu tidak asing dengan aplikasi ini. Aplikasi ini termasuk aplikasi CAD yang banyak digunakan di seluruh dunia. Aplikasi ini mampu menggambar objek dengan bentuk dua dimensi atau tiga dimensi.&lt;br /&gt;
 Pada buku ini, akan dibahas penerapan AutoCAD untuk membuat objek dua dimensi. Objek yang dibuat adalah desain rumah lengkap dengan tampilan desain bagian dalam rumah dan ruangan.&lt;br /&gt;
 Buku CAD Series: 2D CAD Drawing dengan AutoCAD ini merupakan buku pertama dari seri CAD yang dikeluarkan oleh Wahana Komputer. Buku ini khusus membahas penggunaan AutoCAD untuk menggambar objek dua dimensi. Buku ini ditulis secara rinci dan detail sehingga mudah diikuti oleh kalangan pembaca pemula.&lt;br /&gt;
 Buku ini akan membahas:&lt;br /&gt;
 &amp;bull; Perintah Dasar Dua Dimensi&lt;br /&gt;
 &amp;bull; Menggambar Dua Dimensi&lt;br /&gt;
 &amp;bull; Membuat Denah Rumah Sederhana&lt;br /&gt;
 &amp;bull; Membuat Gambar Rumah Sederhana Tampak Depan&lt;br /&gt;
 &amp;bull; Membuat Gambar Rumah Sederhana Tampak Samping&lt;/p&gt;
 &lt;p&gt;*Bonus pada buku fisik (CD, voucher, pembatas buku) tidak disertakan dalam buku digital (e-book)&lt;/p&gt;</t>
        </is>
      </c>
      <c r="Y257" s="262" t="n">
        <v>95500</v>
      </c>
      <c r="Z257" s="226" t="n"/>
      <c r="AA257" s="241">
        <f>Y320*Z320</f>
        <v/>
      </c>
      <c r="AB257" s="237" t="inlineStr">
        <is>
          <t>2bbda380-a151-4855-8eeb-8cc5283659d0</t>
        </is>
      </c>
    </row>
    <row r="258" ht="15" customHeight="1" s="283">
      <c r="A258" s="109" t="n">
        <v>312</v>
      </c>
      <c r="B258" s="222">
        <f>HYPERLINK("https://mocostore.moco.co.id/catalog/"&amp;AB321,"Klik Disini")</f>
        <v/>
      </c>
      <c r="C258" s="223" t="inlineStr">
        <is>
          <t>A Gift: Anak Hiperaktif â€“ Memahami, Mendeteksi, Terapi, dan Pola Asuh yang Tepat Bila Memiliki Anak Hiperaktif</t>
        </is>
      </c>
      <c r="D258" s="223" t="n"/>
      <c r="E258" s="223" t="inlineStr">
        <is>
          <t>Via Azmira &amp; Tim</t>
        </is>
      </c>
      <c r="F258" s="223" t="inlineStr">
        <is>
          <t>978-979-29-4657-4</t>
        </is>
      </c>
      <c r="G258" s="223" t="inlineStr">
        <is>
          <t>978-979-29-8247-3</t>
        </is>
      </c>
      <c r="H258" s="223" t="inlineStr">
        <is>
          <t>Kesehatan</t>
        </is>
      </c>
      <c r="I258" s="258" t="inlineStr">
        <is>
          <t>Perguruan Tinggi</t>
        </is>
      </c>
      <c r="J258" s="186" t="inlineStr">
        <is>
          <t>009.02</t>
        </is>
      </c>
      <c r="K258" s="223" t="n"/>
      <c r="L258" s="223" t="n"/>
      <c r="M258" s="259" t="n"/>
      <c r="N258" s="263" t="inlineStr">
        <is>
          <t>Indonesia</t>
        </is>
      </c>
      <c r="O258" s="263" t="inlineStr">
        <is>
          <t>Tidak diketahui</t>
        </is>
      </c>
      <c r="P258" s="260" t="n">
        <v>2014</v>
      </c>
      <c r="Q258" s="260" t="n">
        <v>2018</v>
      </c>
      <c r="R258" s="223" t="inlineStr">
        <is>
          <t>Rapha Publishing</t>
        </is>
      </c>
      <c r="S258" s="223" t="inlineStr">
        <is>
          <t>Andi Offset CV</t>
        </is>
      </c>
      <c r="T258" s="223" t="inlineStr">
        <is>
          <t>Lokal</t>
        </is>
      </c>
      <c r="U258" s="261" t="n">
        <v>128</v>
      </c>
      <c r="V258" s="86" t="inlineStr">
        <is>
          <t>pdf</t>
        </is>
      </c>
      <c r="W258" s="223" t="inlineStr">
        <is>
          <t>9.0 MB</t>
        </is>
      </c>
      <c r="X258" s="223" t="inlineStr">
        <is>
          <t>&lt;p&gt;Bahagia memiliki anak yang hiperaktif Memiliki buah hati hiperaktif pasti sangat melelahkan. Tingkahnya yang berlarian kesana-kemari, suka memecah prabotan rumah, sulit dinasehati, dan suka mengganggu teman seringkali membuat orangtua berang. Belum lagi kesulitan dalam mendidik, melatih, atau mungkin keluhan dari guru pengajarnya sehingga muncul pertanyaan &amp;ldquo;Kenapa sih anak saya harus hiperaktif? Anak hiperaktif seringkali diidentikkan dengan kebodohan. Padahal anak hiperaktif memiliki IQ normal dan bisa menjadi manusia dahsyat jika dididik dengan benar. Anda kesulitan mendidik anak hiperaktif? Buku ini hadir untuk anda yang ingin mengetahui tentang anak hiperaktif mulai dari penyebab, potensi, tanda, hingga cara tepat mendidiknya agar potensi yang dimiliki tidak terbuang sia-sia. Di sisi lain, buku ini juga mengupas cara berpikir anak hiperaktif sehingga anda bisa lebih memahaminya. Kini saatnya membuang kejengkelan anda, kemudian berbanggalah memiliki anak hiperaktif.&lt;/p&gt;</t>
        </is>
      </c>
      <c r="Y258" s="262" t="n">
        <v>66000</v>
      </c>
      <c r="Z258" s="226" t="n"/>
      <c r="AA258" s="241">
        <f>Y321*Z321</f>
        <v/>
      </c>
      <c r="AB258" s="237" t="inlineStr">
        <is>
          <t>a49e341a-bb59-4bdd-b05b-3cd7a6f1d2ec</t>
        </is>
      </c>
    </row>
    <row r="259" ht="15" customHeight="1" s="283">
      <c r="A259" s="109" t="n">
        <v>313</v>
      </c>
      <c r="B259" s="222">
        <f>HYPERLINK("https://mocostore.moco.co.id/catalog/"&amp;AB322,"Klik Disini")</f>
        <v/>
      </c>
      <c r="C259" s="223" t="inlineStr">
        <is>
          <t>The X File: Trik Memanipulasi File</t>
        </is>
      </c>
      <c r="D259" s="223" t="n"/>
      <c r="E259" s="223" t="inlineStr">
        <is>
          <t>Vyctoria</t>
        </is>
      </c>
      <c r="F259" s="223" t="inlineStr">
        <is>
          <t>978-979-29-4346-7</t>
        </is>
      </c>
      <c r="G259" s="223" t="inlineStr">
        <is>
          <t>978-979-29-8248-0</t>
        </is>
      </c>
      <c r="H259" s="223" t="inlineStr">
        <is>
          <t>Komputer &amp; Internet</t>
        </is>
      </c>
      <c r="I259" s="258" t="inlineStr">
        <is>
          <t>Perguruan Tinggi</t>
        </is>
      </c>
      <c r="J259" s="186" t="inlineStr">
        <is>
          <t>009.05</t>
        </is>
      </c>
      <c r="K259" s="223" t="n"/>
      <c r="L259" s="223" t="n"/>
      <c r="M259" s="259" t="n"/>
      <c r="N259" s="223" t="inlineStr">
        <is>
          <t>Indonesia</t>
        </is>
      </c>
      <c r="O259" s="223" t="inlineStr">
        <is>
          <t>Tidak diketahui</t>
        </is>
      </c>
      <c r="P259" s="260" t="n">
        <v>2014</v>
      </c>
      <c r="Q259" s="260" t="n">
        <v>2018</v>
      </c>
      <c r="R259" s="223" t="inlineStr">
        <is>
          <t>Penerbit Andi</t>
        </is>
      </c>
      <c r="S259" s="223" t="inlineStr">
        <is>
          <t>Andi Offset CV</t>
        </is>
      </c>
      <c r="T259" s="223" t="inlineStr">
        <is>
          <t>Lokal</t>
        </is>
      </c>
      <c r="U259" s="261" t="n">
        <v>152</v>
      </c>
      <c r="V259" s="86" t="inlineStr">
        <is>
          <t>pdf</t>
        </is>
      </c>
      <c r="W259" s="223" t="inlineStr">
        <is>
          <t>9.9 MB</t>
        </is>
      </c>
      <c r="X259" s="223" t="inlineStr">
        <is>
          <t>&lt;p&gt;Sudah banyak buku yang membahas mengenai komputer, tapi tidak ada buku yang khusus mengelola file lebih dalam. Selama ini kita hanya mengenal pengelolaan file hanyalah sebatas pada aksi mengubah nama, memindahkan, atau sekedar memasang atribut hidden pada file. Padahal ada banyak hal yang bisa diterapkan pada sebuah file. Mulai dari memperkecil ukuran file, memecah file menjadi beberapa bagian, menganalisis status kepemilikan sebuah file, menyembunyikan sebuah file tapi tidak mudah terlacak, mengembalikan file yang telah dihapus, mengatasi file yang &lt;em&gt;corrupt&lt;/em&gt;, hingga berbagai perlakuan lain yang bisa diterapkan pada sebuah objek yang kita kenal dengan nama file. Berikut adalah beberapa poin yang akan Anda dapatkan dalam buku ini:&lt;/p&gt;
 &lt;ul&gt;
 &lt;li&gt;Bagaimana menganalisis file, mulai dari kapasitas, kepemilikan, dan kenapa teks nama file berwarna biru.&lt;/li&gt;
 &lt;li&gt;Bagaimana memperkecil ukuran file.&lt;/li&gt;
 &lt;li&gt;Bagaimana memecah file menjadi bagian yang lebih kecil dan menyatukannya kembali.&lt;/li&gt;
 &lt;li&gt;Bagaimana menyembunyikan file dan folder tanpa terlacak.&lt;/li&gt;
 &lt;li&gt;Bagaimana mendapatkan kembali file yang telah terhapus.&lt;/li&gt;
 &lt;li&gt;Bagaimana mengenkripsi file supaya aman.&lt;/li&gt;
 &lt;li&gt;Bagaimana mengatasi file yang tidak bisa dibuka baik karena salah &lt;em&gt;permission&lt;/em&gt; maupun &lt;em&gt;corrupt&lt;/em&gt;.&lt;/li&gt;
 &lt;li&gt;Bagaimana mempercepat pengopian dan pencarian file.&lt;/li&gt;
 &lt;li&gt;Bagaimana melakukan pengaturan asosiasi file.&lt;/li&gt;
 &lt;li&gt;Bagaimana cara membackup file tanpa perlu &lt;em&gt;copy-paste&lt;/em&gt; file lagi dengan memindahkan folder My Documents .&lt;/li&gt;
 &lt;li&gt;Membongkar berbagai file sistem dalam Windows.&lt;/li&gt;
 &lt;li&gt;Dan masih banyak trik menarik lainnya seputar file.&lt;/li&gt;
 &lt;/ul&gt;
 &lt;p&gt;Buku ini tidak hanya mengulas jenis file tertentu saja (seperti file dokumen, gambar, lagu), namun juga berlaku untuk keseluruhan file dengan segala jenisnya. Enaknya lagi, buku ini berlaku bagi semua versi Windows yang Anda gunakan. Untuk lebih jelasnya, baca dan beli buku ini.&lt;/p&gt;
 &lt;p&gt;*Bonus pada buku fisik (CD, voucher, pembatas buku) tidak disertakan dalam buku digital (e-book)&lt;/p&gt;</t>
        </is>
      </c>
      <c r="Y259" s="262" t="n">
        <v>53000</v>
      </c>
      <c r="Z259" s="226" t="n"/>
      <c r="AA259" s="241">
        <f>Y322*Z322</f>
        <v/>
      </c>
      <c r="AB259" s="237" t="inlineStr">
        <is>
          <t>35228250-9eb3-4fa8-9e80-27164ae7d3a8</t>
        </is>
      </c>
    </row>
    <row r="260" ht="15" customHeight="1" s="283">
      <c r="A260" s="109" t="n">
        <v>315</v>
      </c>
      <c r="B260" s="222">
        <f>HYPERLINK("https://mocostore.moco.co.id/catalog/"&amp;AB324,"Klik Disini")</f>
        <v/>
      </c>
      <c r="C260" s="223" t="inlineStr">
        <is>
          <t>Analisis Data Penelitian dengan SPSS 22</t>
        </is>
      </c>
      <c r="D260" s="223" t="n"/>
      <c r="E260" s="223" t="inlineStr">
        <is>
          <t>Wahana Komputer</t>
        </is>
      </c>
      <c r="F260" s="223" t="inlineStr">
        <is>
          <t>978-979-29-4799-1</t>
        </is>
      </c>
      <c r="G260" s="223" t="inlineStr">
        <is>
          <t>978-979-29-8253-4</t>
        </is>
      </c>
      <c r="H260" s="223" t="inlineStr">
        <is>
          <t>Komputer &amp; Internet</t>
        </is>
      </c>
      <c r="I260" s="258" t="inlineStr">
        <is>
          <t>Perguruan Tinggi</t>
        </is>
      </c>
      <c r="J260" s="186" t="inlineStr">
        <is>
          <t>009.05</t>
        </is>
      </c>
      <c r="K260" s="223" t="n"/>
      <c r="L260" s="223" t="n"/>
      <c r="M260" s="259" t="n"/>
      <c r="N260" s="223" t="n"/>
      <c r="O260" s="223" t="n"/>
      <c r="P260" s="260" t="n">
        <v>2014</v>
      </c>
      <c r="Q260" s="260" t="n">
        <v>2018</v>
      </c>
      <c r="R260" s="223" t="inlineStr">
        <is>
          <t>Penerbit Andi</t>
        </is>
      </c>
      <c r="S260" s="223" t="inlineStr">
        <is>
          <t>Andi Offset CV</t>
        </is>
      </c>
      <c r="T260" s="223" t="n"/>
      <c r="U260" s="261" t="n">
        <v>224</v>
      </c>
      <c r="V260" s="86" t="inlineStr">
        <is>
          <t>pdf</t>
        </is>
      </c>
      <c r="W260" s="223" t="inlineStr">
        <is>
          <t>16.4 MB</t>
        </is>
      </c>
      <c r="X260" s="223" t="inlineStr">
        <is>
          <t>&lt;p&gt;Statistik banyak diterapkan dalam berbagai disiplin ilmu, salah satunya adalah ilmu sosial. Statistik biasa diterapkan untuk mengenali pola dari suatu hasil sampling data. Pengolahan data statistik hasil penelitian bisa jadi sangat menjemukan. Mulai dari pengelompokan data, tabulasi, hingga proses penarikan kesimpulan membutuhkan waktu yang cukup lama jika dilakukan secara manual.&lt;/p&gt;
 &lt;p&gt;Saat ini telah hadir beragam alat untuk mengolah data statistik secara digital. SPSS adalah yang paling populer dan telah terbukti kehebatannya dalam mengolah data statistik. Dengan beragam tool dan metode yang telah disediakan, proses pengolahan data statistik menjadi mudah dan praktis.&lt;/p&gt;
 &lt;p&gt;Buku &lt;em&gt;Analisis Data Penelitian dengan SPSS 22&lt;/em&gt; ini membahas secara praktis dan tuntas berbagai hal yang berhubungan dengan pengolahan data statistik hasil penelitian. Penjelasan dalam bentuk kasus penelitian dapat sekaligus Anda jadikan sebagai pembelajaran dalam mengolah data hasil penelitian nantinya.&lt;/p&gt;
 &lt;p&gt;Buku ini akan membahas:&lt;/p&gt;
 &lt;ul&gt;
 &lt;li&gt;Pengenalan SPSS&lt;/li&gt;
 &lt;li&gt;Statistika Deskriptif&lt;/li&gt;
 &lt;li&gt;General Linear Model&lt;/li&gt;
 &lt;li&gt;Mixed Model&lt;/li&gt;
 &lt;li&gt;Korelasi dan Regresi&lt;/li&gt;
 &lt;li&gt;Klasifikasi dan Analisis Faktor&lt;/li&gt;
 &lt;li&gt;Analisis Reliblitas, Time Series, dan Quality Control&lt;/li&gt;
 &lt;/ul&gt;</t>
        </is>
      </c>
      <c r="Y260" s="262" t="n">
        <v>54000</v>
      </c>
      <c r="Z260" s="226" t="n"/>
      <c r="AA260" s="241">
        <f>Y324*Z324</f>
        <v/>
      </c>
      <c r="AB260" s="237" t="inlineStr">
        <is>
          <t>422b34cf-bc35-4e85-927c-721ede51f657</t>
        </is>
      </c>
    </row>
    <row r="261" ht="15" customHeight="1" s="283">
      <c r="A261" s="109" t="n">
        <v>316</v>
      </c>
      <c r="B261" s="222">
        <f>HYPERLINK("https://mocostore.moco.co.id/catalog/"&amp;AB325,"Klik Disini")</f>
        <v/>
      </c>
      <c r="C261" s="223" t="inlineStr">
        <is>
          <t>Buku Pintar Tune Up PC &amp; Hacking</t>
        </is>
      </c>
      <c r="D261" s="223" t="n"/>
      <c r="E261" s="223" t="inlineStr">
        <is>
          <t>Wahana Komputer</t>
        </is>
      </c>
      <c r="F261" s="223" t="inlineStr">
        <is>
          <t>978-979-29-4446-4</t>
        </is>
      </c>
      <c r="G261" s="223" t="inlineStr">
        <is>
          <t>978-979-29-8254-1</t>
        </is>
      </c>
      <c r="H261" s="223" t="inlineStr">
        <is>
          <t>Komputer &amp; Internet</t>
        </is>
      </c>
      <c r="I261" s="258" t="inlineStr">
        <is>
          <t>Perguruan Tinggi</t>
        </is>
      </c>
      <c r="J261" s="186" t="inlineStr">
        <is>
          <t>009.05</t>
        </is>
      </c>
      <c r="K261" s="223" t="n"/>
      <c r="L261" s="223" t="n"/>
      <c r="M261" s="259" t="n"/>
      <c r="N261" s="223" t="n"/>
      <c r="O261" s="223" t="n"/>
      <c r="P261" s="260" t="n">
        <v>2014</v>
      </c>
      <c r="Q261" s="260" t="n">
        <v>2018</v>
      </c>
      <c r="R261" s="223" t="inlineStr">
        <is>
          <t>Penerbit Andi</t>
        </is>
      </c>
      <c r="S261" s="223" t="inlineStr">
        <is>
          <t>Andi Offset CV</t>
        </is>
      </c>
      <c r="T261" s="223" t="n"/>
      <c r="U261" s="261" t="n">
        <v>224</v>
      </c>
      <c r="V261" s="86" t="inlineStr">
        <is>
          <t>pdf</t>
        </is>
      </c>
      <c r="W261" s="223" t="inlineStr">
        <is>
          <t>18.9 MB</t>
        </is>
      </c>
      <c r="X261" s="223" t="inlineStr">
        <is>
          <t>&lt;p&gt;Hacking pada dasarnya adalah proses mencari celah pada sistem komputer sehingga dapat dieksploitasi kelemahannya, maupun memperbaiki kelemahan itu sendiri. Teknik-teknik hacking pada PC umumnya digunakan untuk meningkatkan kinerja sebuah komputer. Sedangkan tune-up komputer merupakan proses untuk mengoptimalkan kinerja dari sebuah komputer menggunakan aplikasi tertentu, baik yang gratis maupun berbayar.&lt;/p&gt;
 &lt;p&gt;Buku ini akan membahas teknik-teknik hacking dan tune-up pada PC. Anda akan diajarkan teknik-teknik secara detail serta mudah dipahami. Rasakan perbedaan pada PC Anda setelah mempraktikkan materi dalam buku ini.&lt;/p&gt;</t>
        </is>
      </c>
      <c r="Y261" s="262" t="n">
        <v>53500</v>
      </c>
      <c r="Z261" s="226" t="n"/>
      <c r="AA261" s="241">
        <f>Y325*Z325</f>
        <v/>
      </c>
      <c r="AB261" s="237" t="inlineStr">
        <is>
          <t>ae454ed0-d667-49d7-ae48-7671f09d4265</t>
        </is>
      </c>
    </row>
    <row r="262" ht="15" customHeight="1" s="283">
      <c r="A262" s="109" t="n">
        <v>317</v>
      </c>
      <c r="B262" s="222">
        <f>HYPERLINK("https://mocostore.moco.co.id/catalog/"&amp;AB326,"Klik Disini")</f>
        <v/>
      </c>
      <c r="C262" s="223" t="inlineStr">
        <is>
          <t>CAD Series: Google SketchUp</t>
        </is>
      </c>
      <c r="D262" s="223" t="n"/>
      <c r="E262" s="223" t="inlineStr">
        <is>
          <t>Wahana Komputer</t>
        </is>
      </c>
      <c r="F262" s="223" t="inlineStr">
        <is>
          <t>978-979-29-5270-4</t>
        </is>
      </c>
      <c r="G262" s="223" t="inlineStr">
        <is>
          <t>978-979-29-8255-8</t>
        </is>
      </c>
      <c r="H262" s="223" t="inlineStr">
        <is>
          <t>Arsitektur</t>
        </is>
      </c>
      <c r="I262" s="258" t="inlineStr">
        <is>
          <t>Perguruan Tinggi</t>
        </is>
      </c>
      <c r="J262" s="186" t="inlineStr">
        <is>
          <t>009.04</t>
        </is>
      </c>
      <c r="K262" s="264" t="n"/>
      <c r="L262" s="264" t="n"/>
      <c r="M262" s="265" t="n"/>
      <c r="N262" s="263" t="inlineStr">
        <is>
          <t>Indonesia</t>
        </is>
      </c>
      <c r="O262" s="263" t="inlineStr">
        <is>
          <t>Bukan fiksi</t>
        </is>
      </c>
      <c r="P262" s="260" t="n">
        <v>2015</v>
      </c>
      <c r="Q262" s="260" t="n">
        <v>2019</v>
      </c>
      <c r="R262" s="223" t="inlineStr">
        <is>
          <t>Penerbit Andi</t>
        </is>
      </c>
      <c r="S262" s="223" t="inlineStr">
        <is>
          <t>Andi Offset CV</t>
        </is>
      </c>
      <c r="T262" s="223" t="inlineStr">
        <is>
          <t>Lokal</t>
        </is>
      </c>
      <c r="U262" s="261" t="n">
        <v>176</v>
      </c>
      <c r="V262" s="86" t="inlineStr">
        <is>
          <t>pdf</t>
        </is>
      </c>
      <c r="W262" s="223" t="inlineStr">
        <is>
          <t>7.1 MB</t>
        </is>
      </c>
      <c r="X262" s="223" t="inlineStr">
        <is>
          <t>&lt;p&gt;Google Sketch Up merupakan aplikasi milik Trimble Navigation untuk bidang desain bangunan. Kelebihan Google Sketch Up adalah tersedianya versi gratis yang ringan. Bagi Anda yang berkecimpung dalam arsitektur atau desain interior tentu tidak asing dengan Google Sketch Up karena aplikasi ini termasuk aplikasi CAD yang banyak digunakan. Google Sketch Up mampu untuk menggambar bentuk objek tiga dimensi.&lt;/p&gt;
 &lt;p&gt;Buku ini akan membahas penerapan Google Sketch Up untuk membuat objek tiga dimensi. Objek yang dibuat adalah desain rumah, lengkap dengan tampilan desain bagian dalam dan ruangan.&lt;/p&gt;
 &lt;p&gt;&lt;em&gt;CAD Series (Buku 3) Google Sketch Up&lt;/em&gt; ini merupakan buku ketiga dari seri CAD yang dikeluarkan Wahana Komputer. Buku ini khusus membahas penggunaan Google Sketch Up untuk menggambar objek tiga dimensi. Buku ini ditulis secara rinci dan detail sehingga mudah dipahami oleh semua kalangan pembaca.&amp;nbsp;&lt;/p&gt;
 &lt;p&gt;Buku ini akan membahas:&lt;/p&gt;</t>
        </is>
      </c>
      <c r="Y262" s="262" t="n">
        <v>53500</v>
      </c>
      <c r="Z262" s="226" t="n"/>
      <c r="AA262" s="241">
        <f>Y326*Z326</f>
        <v/>
      </c>
      <c r="AB262" s="237" t="inlineStr">
        <is>
          <t>c103a0ae-a2d6-4903-96b9-33caaf5562dd</t>
        </is>
      </c>
    </row>
    <row r="263" ht="15" customHeight="1" s="283">
      <c r="A263" s="109" t="n">
        <v>318</v>
      </c>
      <c r="B263" s="222">
        <f>HYPERLINK("https://mocostore.moco.co.id/catalog/"&amp;AB327,"Klik Disini")</f>
        <v/>
      </c>
      <c r="C263" s="223" t="inlineStr">
        <is>
          <t>CAD Series: 3D CAD Drawing dengan AutoCAD</t>
        </is>
      </c>
      <c r="D263" s="223" t="n"/>
      <c r="E263" s="223" t="inlineStr">
        <is>
          <t>Wahana Komputer</t>
        </is>
      </c>
      <c r="F263" s="223" t="inlineStr">
        <is>
          <t>978-979-29-5171-4</t>
        </is>
      </c>
      <c r="G263" s="223" t="inlineStr">
        <is>
          <t>978-979-29-8256-5</t>
        </is>
      </c>
      <c r="H263" s="223" t="inlineStr">
        <is>
          <t>Arsitektur</t>
        </is>
      </c>
      <c r="I263" s="258" t="inlineStr">
        <is>
          <t>Perguruan Tinggi</t>
        </is>
      </c>
      <c r="J263" s="186" t="inlineStr">
        <is>
          <t>009.04</t>
        </is>
      </c>
      <c r="K263" s="223" t="n"/>
      <c r="L263" s="223" t="n"/>
      <c r="M263" s="259" t="n"/>
      <c r="N263" s="223" t="n"/>
      <c r="O263" s="223" t="n"/>
      <c r="P263" s="260" t="n">
        <v>2015</v>
      </c>
      <c r="Q263" s="260" t="n">
        <v>2018</v>
      </c>
      <c r="R263" s="223" t="inlineStr">
        <is>
          <t>Penerbit Andi</t>
        </is>
      </c>
      <c r="S263" s="223" t="inlineStr">
        <is>
          <t>Andi Offset CV</t>
        </is>
      </c>
      <c r="T263" s="223" t="n"/>
      <c r="U263" s="261" t="n">
        <v>178</v>
      </c>
      <c r="V263" s="86" t="inlineStr">
        <is>
          <t>pdf</t>
        </is>
      </c>
      <c r="W263" s="223" t="inlineStr">
        <is>
          <t>10.4 MB</t>
        </is>
      </c>
      <c r="X263" s="223" t="inlineStr">
        <is>
          <t>&lt;p&gt;AutoCAD merupakan aplikasi yang digunakan dalam bidang desain bangunan. Bagi Anda yang berkecimpung dalam arsitektur atau desain interior tentu tidak asing dengan aplikasi ini, karena aplikasi ini termasuk aplikasi CAD yang banyak digunakan di seluruh dunia. Aplikasi ini tidak hanya mampu untuk menggambar bentuk dua dimensi, tetapi juga objek tiga dimensi.&lt;/p&gt;
 &lt;p&gt;Pada buku ini akan dibahas penerapan AutoCAD untuk membuat objek tiga dimensi. Objek yang dibuat adalah desain rumah lengkap dengan tampilan desain bagian dalam rumah dan ruangan.&lt;/p&gt;
 &lt;p&gt;Buku &lt;em&gt;CAD Series (Buku 2): 3D CAD Drawing dengan AutoCAD&lt;/em&gt; ini merupakan buku kedua dari seri CAD yang ditulis oleh Wahana Komputer. Buku ini fokus menjelaskan penggunaan AutoCAD untuk menggambar objek tiga dimensi. Buku ini ditulis secara rinci dan detail, sehingga mudah diikuti oleh semua kalangan pembaca.&lt;/p&gt;
 &lt;p&gt;Buku ini akan membahas:&lt;/p&gt;
 &lt;ul&gt;
 &lt;li&gt;Perintah Dasar Dua Dimensi.&lt;/li&gt;
 &lt;li&gt;Perintah Dasar Tiga Dimensi.&lt;/li&gt;
 &lt;li&gt;Menggambar Tiga Dimensi.&lt;/li&gt;
 &lt;li&gt;Membuat Denah Rumah Sederhana.&lt;/li&gt;
 &lt;li&gt;Membuat Gambar Rumah Sederhana Tampak Depan.&lt;/li&gt;
 &lt;li&gt;Membuat Gambar Gazebo.&lt;/li&gt;
 &lt;/ul&gt;</t>
        </is>
      </c>
      <c r="Y263" s="262" t="n">
        <v>59500</v>
      </c>
      <c r="Z263" s="226" t="n"/>
      <c r="AA263" s="241">
        <f>Y327*Z327</f>
        <v/>
      </c>
      <c r="AB263" s="237" t="inlineStr">
        <is>
          <t>7d5df6e9-7e97-473c-be3d-755999abc7d1</t>
        </is>
      </c>
    </row>
    <row r="264" ht="15" customHeight="1" s="283">
      <c r="A264" s="109" t="n">
        <v>319</v>
      </c>
      <c r="B264" s="222">
        <f>HYPERLINK("https://mocostore.moco.co.id/catalog/"&amp;AB328,"Klik Disini")</f>
        <v/>
      </c>
      <c r="C264" s="223" t="inlineStr">
        <is>
          <t>Guru Go Blog: Pemanfaatan Blog Untuk Media Pembelajaran Alternatif</t>
        </is>
      </c>
      <c r="D264" s="223" t="n"/>
      <c r="E264" s="223" t="inlineStr">
        <is>
          <t>Wahana Komputer</t>
        </is>
      </c>
      <c r="F264" s="223" t="inlineStr">
        <is>
          <t>978-979-29-3983-5</t>
        </is>
      </c>
      <c r="G264" s="223" t="inlineStr">
        <is>
          <t>978-979-29-8257-2</t>
        </is>
      </c>
      <c r="H264" s="223" t="inlineStr">
        <is>
          <t>Komputer &amp; Internet</t>
        </is>
      </c>
      <c r="I264" s="258" t="inlineStr">
        <is>
          <t>Perguruan Tinggi</t>
        </is>
      </c>
      <c r="J264" s="186" t="inlineStr">
        <is>
          <t>009.05</t>
        </is>
      </c>
      <c r="K264" s="264" t="n"/>
      <c r="L264" s="264" t="n"/>
      <c r="M264" s="259" t="n"/>
      <c r="N264" s="223" t="n"/>
      <c r="O264" s="223" t="n"/>
      <c r="P264" s="260" t="n">
        <v>2013</v>
      </c>
      <c r="Q264" s="260" t="n">
        <v>2018</v>
      </c>
      <c r="R264" s="223" t="inlineStr">
        <is>
          <t>Penerbit Andi</t>
        </is>
      </c>
      <c r="S264" s="223" t="inlineStr">
        <is>
          <t>Andi Offset CV</t>
        </is>
      </c>
      <c r="T264" s="223" t="n"/>
      <c r="U264" s="261" t="n">
        <v>174</v>
      </c>
      <c r="V264" s="86" t="inlineStr">
        <is>
          <t>pdf</t>
        </is>
      </c>
      <c r="W264" s="223" t="inlineStr">
        <is>
          <t>10.9 MB</t>
        </is>
      </c>
      <c r="X264" s="223" t="inlineStr">
        <is>
          <t>&lt;p&gt;Blog kini telah menjelma menjadi sarana serbaguna untuk banyak keperluan menampilkan dan menyebarkan informasi. Dengan ke&amp;shy;mampuan dalam menampilkan teks, gambar, dan multimedia, blog kini dapat dimanfaatkan sebagai sarana pendidikan, khususnya oleh para guru. Dengan blog, seorang guru dapat dengan mudah menyampai&amp;shy;kan berbagai materi pendidikan secara lebih luas dan bisa diakses oleh anak didiknya tanpa terbatas oleh ruang dan waktu.&lt;/p&gt;
 &lt;p&gt;Apalagi dengan dunia pendidikan yang sekarang ini mulai bergerak ke arah digital, menjadikan blog sebagai instrumen penting dalam mendu&amp;shy;kung proses pendidikan. Guru bisa menggunakan blog untuk mentrans&amp;shy;misikan aneka macam konten guna mendukung proses belajar mengajar.&lt;/p&gt;
 &lt;p&gt;Lebih lengkap, buku ini akan membahas:&lt;/p&gt;
 &lt;ul&gt;
 &lt;li&gt;Bab 1&amp;nbsp; Pendahuluan&lt;/li&gt;
 &lt;li&gt;Bab 2&amp;nbsp; Membangun Edublog&lt;/li&gt;
 &lt;li&gt;Bab 3&amp;nbsp; Mengisi Konten Blog&lt;/li&gt;
 &lt;/ul&gt;
 &lt;p&gt;&amp;nbsp;&lt;/p&gt;
 &lt;p&gt;&amp;nbsp;&lt;/p&gt;</t>
        </is>
      </c>
      <c r="Y264" s="262" t="n">
        <v>49500</v>
      </c>
      <c r="Z264" s="226" t="n"/>
      <c r="AA264" s="241">
        <f>Y328*Z328</f>
        <v/>
      </c>
      <c r="AB264" s="237" t="inlineStr">
        <is>
          <t>1e71fa17-595f-45c8-9db0-27eed6987b8a</t>
        </is>
      </c>
    </row>
    <row r="265" ht="15" customHeight="1" s="283">
      <c r="A265" s="109" t="n">
        <v>320</v>
      </c>
      <c r="B265" s="222">
        <f>HYPERLINK("https://mocostore.moco.co.id/catalog/"&amp;AB329,"Klik Disini")</f>
        <v/>
      </c>
      <c r="C265" s="223" t="inlineStr">
        <is>
          <t>Membangun Warnet Sendiri Berbasis Wifi</t>
        </is>
      </c>
      <c r="D265" s="223" t="n"/>
      <c r="E265" s="223" t="inlineStr">
        <is>
          <t>Wahana Komputer</t>
        </is>
      </c>
      <c r="F265" s="223" t="inlineStr">
        <is>
          <t>978-979-29-5088-5</t>
        </is>
      </c>
      <c r="G265" s="223" t="inlineStr">
        <is>
          <t>978-979-29-8259-6</t>
        </is>
      </c>
      <c r="H265" s="223" t="inlineStr">
        <is>
          <t>Komputer &amp; Internet</t>
        </is>
      </c>
      <c r="I265" s="258" t="inlineStr">
        <is>
          <t>Perguruan Tinggi</t>
        </is>
      </c>
      <c r="J265" s="186" t="inlineStr">
        <is>
          <t>009.05</t>
        </is>
      </c>
      <c r="K265" s="264" t="n"/>
      <c r="L265" s="264" t="n"/>
      <c r="M265" s="259" t="n"/>
      <c r="N265" s="223" t="n"/>
      <c r="O265" s="223" t="n"/>
      <c r="P265" s="260" t="n">
        <v>2015</v>
      </c>
      <c r="Q265" s="260" t="n">
        <v>2018</v>
      </c>
      <c r="R265" s="223" t="inlineStr">
        <is>
          <t>Penerbit Andi</t>
        </is>
      </c>
      <c r="S265" s="223" t="inlineStr">
        <is>
          <t>Andi Offset CV</t>
        </is>
      </c>
      <c r="T265" s="223" t="n"/>
      <c r="U265" s="261" t="n">
        <v>225</v>
      </c>
      <c r="V265" s="86" t="inlineStr">
        <is>
          <t>pdf</t>
        </is>
      </c>
      <c r="W265" s="223" t="inlineStr">
        <is>
          <t>11.9 MB</t>
        </is>
      </c>
      <c r="X265" s="223" t="inlineStr">
        <is>
          <t>&lt;p&gt;Warnet (warung Internet) merupakan jenis usaha yang menjual jasa penyewaan internet kepada masyarakat umum. Warnet menyediakan komputer yang memiliki akses internet dengan biaya tertentu berdasarkan waktu pemakaian. Daya tarik warnet adalah tempat yang nyaman, koneksi internet yang cepat dan stabil, serta komputer yang dapat bekerja dengan baik. Umumnya, warnet yang dikenal masyarakat masih menggunakan koneksi kabel. Selain menggunakan kabel, Anda dapat membuat warnet menggunakan WiFi. Warnet dengan sistem WiFi memudahkan Anda dalam membuat jaringan karena dapat mengurangi penggunaan kabel LAN. Buku ini akan membahas cara membuat warnet berbasis WiFi. Pembahasan buku ini mencakup alat-alat yang digunakan hingga membuat jaringan. Buku ini sangat tepat untuk Anda yang ingin mempelajari jaringan atau yang ingin membangun warnet menggunakan WiFi. Buku ini ditulis dengan langkah-langkah yang detail sehingga mudah untuk dipahami. Buku ini akan membahas: &amp;bull; Mengenal Jaringan. &amp;bull; Membuat Warnet WiFi Sederhana. &amp;bull; Membuat Warnet WiFi dengan Jaringan Kompleks. &amp;bull; Membuat Troubleshooting pada Jaringan.&lt;/p&gt;</t>
        </is>
      </c>
      <c r="Y265" s="262" t="n">
        <v>56500</v>
      </c>
      <c r="Z265" s="226" t="n"/>
      <c r="AA265" s="241">
        <f>Y329*Z329</f>
        <v/>
      </c>
      <c r="AB265" s="237" t="inlineStr">
        <is>
          <t>501cbe9f-6420-4080-9641-1c086f0c9e64</t>
        </is>
      </c>
    </row>
    <row r="266" ht="15" customHeight="1" s="283">
      <c r="A266" s="109" t="n">
        <v>321</v>
      </c>
      <c r="B266" s="222">
        <f>HYPERLINK("https://mocostore.moco.co.id/catalog/"&amp;AB330,"Klik Disini")</f>
        <v/>
      </c>
      <c r="C266" s="223" t="inlineStr">
        <is>
          <t>Membuat Berbagai Macam Desain dengan Adobe InDesign CS6</t>
        </is>
      </c>
      <c r="D266" s="223" t="n"/>
      <c r="E266" s="223" t="inlineStr">
        <is>
          <t>Wahana Komputer</t>
        </is>
      </c>
      <c r="F266" s="223" t="inlineStr">
        <is>
          <t>978-979-29-3949-1</t>
        </is>
      </c>
      <c r="G266" s="223" t="inlineStr">
        <is>
          <t>978-979-29-8260-2</t>
        </is>
      </c>
      <c r="H266" s="223" t="inlineStr">
        <is>
          <t>Desain Grafis &amp; Multimedia</t>
        </is>
      </c>
      <c r="I266" s="258" t="inlineStr">
        <is>
          <t>Perguruan Tinggi</t>
        </is>
      </c>
      <c r="J266" s="186" t="inlineStr">
        <is>
          <t>009.05</t>
        </is>
      </c>
      <c r="K266" s="264" t="n"/>
      <c r="L266" s="264" t="n"/>
      <c r="M266" s="265" t="n"/>
      <c r="N266" s="223" t="inlineStr">
        <is>
          <t>Indonesia</t>
        </is>
      </c>
      <c r="O266" s="223" t="inlineStr">
        <is>
          <t>Tidak diketahui</t>
        </is>
      </c>
      <c r="P266" s="260" t="n">
        <v>2013</v>
      </c>
      <c r="Q266" s="260" t="n">
        <v>2018</v>
      </c>
      <c r="R266" s="223" t="inlineStr">
        <is>
          <t>Penerbit Andi</t>
        </is>
      </c>
      <c r="S266" s="223" t="inlineStr">
        <is>
          <t>Andi Offset CV</t>
        </is>
      </c>
      <c r="T266" s="223" t="inlineStr">
        <is>
          <t>Lokal</t>
        </is>
      </c>
      <c r="U266" s="261" t="n">
        <v>258</v>
      </c>
      <c r="V266" s="86" t="inlineStr">
        <is>
          <t>pdf</t>
        </is>
      </c>
      <c r="W266" s="223" t="inlineStr">
        <is>
          <t>13.0 MB</t>
        </is>
      </c>
      <c r="X266" s="223" t="inlineStr">
        <is>
          <t>&lt;p&gt;Adobe InDesign CS6 merupakan program untuk menata layout pub&amp;shy;likasi yang merupakan standar pada industri percetakan. Adobe In&amp;shy;Design CS6 merupakan penyempurnaan dari Adobe PageMaker yang sudah berkembang sebelumnya. Adobe InDesign CS6 sering disebut sebagai Desktop Publishing Software. Dengan meng&amp;shy;gunakan Adobe InDesign CS6, Anda dapat berperan sebagai designer untuk publikasi yang bertugas merancang dan membuat sebuah tab&amp;shy;loid, majalah, surat kabar, poster, dan undangan. Program Adobe In&amp;shy;Design CS6 mampu menata layout untuk penerbitan dengan berbagai kombinasi font beserta efek-efek spesial yang dimiliki.&lt;/p&gt;
 &lt;p&gt;Kelebihan dari Adobe InDesign CS6 adalah mampu melakukan pe&amp;shy;ngorganisasian materi, khususnya teks yang mengalir dalam bentuk paragraf, kolom, halaman, hingga ke bab-bab tertentu. Bahkan Anda dapat membuat indeks kata&amp;ndash;kata dan daftar isi yang tidak mampu dilakukan oleh program grafis yang lainnya.&lt;/p&gt;
 &lt;p&gt;Buku ini akan membahas kecanggihan dan kemudahan dalam meng&amp;shy;aplikasikan Adobe InDesign CS6. Anda dapat membuat publikasi se&amp;shy;cara sederhana dilengkapi dengan cara-cara yang mudah dipahami. Oleh sebab itu, penulis tertarik untuk mengupas buku Adobe InDesign CS6 sebagai pegangan bagi Anda yang ingin menguasai software ini. Semoga buku ini dapat membantu dalam menyusun publikasi baik bagi pemula maupun profesional.&lt;/p&gt;
 &lt;p&gt;Lebih lengkap, buku ini akan membahas:&lt;/p&gt;
 &lt;ul&gt;
 &lt;li&gt;Bab 1&amp;nbsp; Layout Cover Majalah&lt;/li&gt;
 &lt;li&gt;Bab 2&amp;nbsp; Layout Majalah&lt;/li&gt;
 &lt;li&gt;Bab 3&amp;nbsp; Layout Undangan&lt;/li&gt;
 &lt;li&gt;Bab 4&amp;nbsp; Layout Poster&lt;/li&gt;
 &lt;li&gt;Bab 5&amp;nbsp; Layout Katalog Produk&lt;/li&gt;
 &lt;li&gt;Bab 6&amp;nbsp; Layout Brosur&lt;/li&gt;
 &lt;/ul&gt;
 &lt;p&gt;&amp;nbsp;&lt;/p&gt;
 &lt;p&gt;&amp;nbsp;&lt;/p&gt;</t>
        </is>
      </c>
      <c r="Y266" s="262" t="n">
        <v>66000</v>
      </c>
      <c r="Z266" s="226" t="n"/>
      <c r="AA266" s="241">
        <f>Y330*Z330</f>
        <v/>
      </c>
      <c r="AB266" s="237" t="inlineStr">
        <is>
          <t>6ae465f4-c2b6-4eaf-85e3-82b9591c6804</t>
        </is>
      </c>
    </row>
    <row r="267" ht="15" customHeight="1" s="283">
      <c r="A267" s="109" t="n">
        <v>322</v>
      </c>
      <c r="B267" s="222">
        <f>HYPERLINK("https://mocostore.moco.co.id/catalog/"&amp;AB331,"Klik Disini")</f>
        <v/>
      </c>
      <c r="C267" s="223" t="inlineStr">
        <is>
          <t>Membuat Berbagai Macam Layout Iklan Dengan CorelDraw X6</t>
        </is>
      </c>
      <c r="D267" s="223" t="n"/>
      <c r="E267" s="223" t="inlineStr">
        <is>
          <t>Wahana Komputer</t>
        </is>
      </c>
      <c r="F267" s="223" t="inlineStr">
        <is>
          <t>978-979-29-3522-6</t>
        </is>
      </c>
      <c r="G267" s="223" t="inlineStr">
        <is>
          <t>978-979-29-8261-9</t>
        </is>
      </c>
      <c r="H267" s="223" t="inlineStr">
        <is>
          <t>Desain Grafis &amp; Multimedia</t>
        </is>
      </c>
      <c r="I267" s="258" t="inlineStr">
        <is>
          <t>Perguruan Tinggi</t>
        </is>
      </c>
      <c r="J267" s="186" t="inlineStr">
        <is>
          <t>009.05</t>
        </is>
      </c>
      <c r="K267" s="264" t="n"/>
      <c r="L267" s="264" t="n"/>
      <c r="M267" s="259" t="n"/>
      <c r="N267" s="223" t="inlineStr">
        <is>
          <t>Indonesia</t>
        </is>
      </c>
      <c r="O267" s="223" t="inlineStr">
        <is>
          <t>Tidak diketahui</t>
        </is>
      </c>
      <c r="P267" s="260" t="n">
        <v>2013</v>
      </c>
      <c r="Q267" s="260" t="n">
        <v>2018</v>
      </c>
      <c r="R267" s="223" t="inlineStr">
        <is>
          <t>Penerbit Andi</t>
        </is>
      </c>
      <c r="S267" s="223" t="inlineStr">
        <is>
          <t>Andi Offset CV</t>
        </is>
      </c>
      <c r="T267" s="223" t="inlineStr">
        <is>
          <t>Lokal</t>
        </is>
      </c>
      <c r="U267" s="261" t="n">
        <v>266</v>
      </c>
      <c r="V267" s="86" t="inlineStr">
        <is>
          <t>pdf</t>
        </is>
      </c>
      <c r="W267" s="223" t="inlineStr">
        <is>
          <t>15.5 MB</t>
        </is>
      </c>
      <c r="X267" s="223" t="inlineStr">
        <is>
          <t>&lt;p&gt;Saat ini iklan sudah menjadi bagian dari promosi suatu produk dari sebuah perusahaan atau program dari pemerintah. Iklan dapat menciptakan kesa&amp;shy;daran pada suatu merek di dalam benak kon&amp;shy;sumen. Tanpa brand awareness yang tinggi akan sulit untuk mendapat&amp;shy;kan pangsa pasar yang tinggi. Oleh karena itu, penting sekali untuk membuat layout iklan yang bagus dan menarik. Salah satu cara untuk membuat layout iklan adalah dengan menggunakan software CorelDRAW. Corel&amp;shy;DRAW merupakan editor grafik vektor yang dikembangkan oleh Corel, sebuah perusahaan perangkat lunak yang bermarkas di Ottawa, Kanada. Saat ini CorelDRAW telah men&amp;shy;capai versi X6.&lt;/p&gt;
 &lt;p&gt;Buku &lt;em&gt;Membuat Berbagai Macam Layout Iklan dengan CorelDRAW X6&lt;/em&gt; ini akan membahas bagaimana membuat suatu layout iklan baik untuk mengenalkan suatu produk maupun suatu program. Layout iklan yang akan dibuat dibagi menjadi 5 macam, yaitu iklan barang elektronik, iklan pakaian dan aksesoris, iklan layanan jasa dan transportasi, dan iklan layanan masyarakat. Buku ini dibuat dengan menggunakan bahasa yang mudah dipahami dan disertai gambar yang mempermudah pembaca menguasai materi buku ini.&lt;/p&gt;
 &lt;p&gt;Lebih lengkapnya, buku ini akan membahas:&lt;/p&gt;
 &lt;ul&gt;
 &lt;li&gt;Bab 1&amp;nbsp; Layout Iklan Barang Elektronik&lt;/li&gt;
 &lt;li&gt;Bab 2&amp;nbsp; Layout Iklan Pakaian dan Aksesoris&lt;/li&gt;
 &lt;li&gt;Bab 3&amp;nbsp; Layout Iklan Makanan dan Minuman&lt;/li&gt;
 &lt;li&gt;Bab 4&amp;nbsp; Layout Iklan Pelayanan Jasa dan Transportasi&lt;/li&gt;
 &lt;li&gt;Bab 5&amp;nbsp; Layout Iklan Layanan Masyarakat&lt;/li&gt;
 &lt;/ul&gt;
 &lt;p&gt;&amp;nbsp;&lt;/p&gt;
 &lt;p&gt;&amp;nbsp;&lt;/p&gt;</t>
        </is>
      </c>
      <c r="Y267" s="262" t="n">
        <v>66000</v>
      </c>
      <c r="Z267" s="226" t="n"/>
      <c r="AA267" s="241">
        <f>Y331*Z331</f>
        <v/>
      </c>
      <c r="AB267" s="237" t="inlineStr">
        <is>
          <t>7d13704d-c451-48df-80e3-4b7ef67fd95a</t>
        </is>
      </c>
    </row>
    <row r="268" ht="15" customHeight="1" s="283">
      <c r="A268" s="109" t="n">
        <v>323</v>
      </c>
      <c r="B268" s="222">
        <f>HYPERLINK("https://mocostore.moco.co.id/catalog/"&amp;AB332,"Klik Disini")</f>
        <v/>
      </c>
      <c r="C268" s="223" t="inlineStr">
        <is>
          <t>Membuat Komik Strip Online Gratis</t>
        </is>
      </c>
      <c r="D268" s="223" t="n"/>
      <c r="E268" s="223" t="inlineStr">
        <is>
          <t>Wahana Komputer</t>
        </is>
      </c>
      <c r="F268" s="223" t="inlineStr">
        <is>
          <t>978-979-29-4445-7</t>
        </is>
      </c>
      <c r="G268" s="223" t="inlineStr">
        <is>
          <t>978-979-29-8262-6</t>
        </is>
      </c>
      <c r="H268" s="223" t="inlineStr">
        <is>
          <t>Desain Grafis &amp; Multimedia</t>
        </is>
      </c>
      <c r="I268" s="258" t="inlineStr">
        <is>
          <t>Perguruan Tinggi</t>
        </is>
      </c>
      <c r="J268" s="186" t="inlineStr">
        <is>
          <t>009.05</t>
        </is>
      </c>
      <c r="K268" s="264" t="n"/>
      <c r="L268" s="264" t="n"/>
      <c r="M268" s="259" t="n"/>
      <c r="N268" s="223" t="n"/>
      <c r="O268" s="223" t="n"/>
      <c r="P268" s="260" t="n">
        <v>2014</v>
      </c>
      <c r="Q268" s="260" t="n">
        <v>2018</v>
      </c>
      <c r="R268" s="223" t="inlineStr">
        <is>
          <t>Penerbit Andi</t>
        </is>
      </c>
      <c r="S268" s="223" t="inlineStr">
        <is>
          <t>Andi Offset CV</t>
        </is>
      </c>
      <c r="T268" s="223" t="n"/>
      <c r="U268" s="261" t="n">
        <v>214</v>
      </c>
      <c r="V268" s="86" t="inlineStr">
        <is>
          <t>pdf</t>
        </is>
      </c>
      <c r="W268" s="223" t="inlineStr">
        <is>
          <t>19.2 MB</t>
        </is>
      </c>
      <c r="X268" s="223" t="inlineStr">
        <is>
          <t>&lt;p&gt;Jika Anda seorang yang gemar membaca, komik bisa jadi merupakan jenis bacaan yang Anda gemari. Komik merupakan jenis bacaan yang paling digemari di masyarakat. Hal ini dikarenakan komik tergolong bacaan ringan dan menghibur. Tak heran jika komik bisa Anda temui hampir di berbagai jenis media cetak.&lt;/p&gt;
 &lt;p&gt;Dikarenakan sifatnya yang menghibur, komik sering dijadikan sebagai salah satu senjata pemasaran di sebuah media cetak. Jika Anda cukup jeli melihat peluang ini, Anda bisa membuka jasa pembuatan komik yang bisa ditawarkan kepada suatu rubrik komunitas. Bukanlah mustahil bagi mereka untuk menerima tawaran Anda jika karya komik Anda memang sesuai dengan kebutuhan mereka.&lt;/p&gt;
 &lt;p&gt;Buku &lt;em&gt;Membuat Komik Strip Online Gratis&lt;/em&gt; ini membahas secara praktis berbagai teknik yang biasa digunakan dalam proses pembuatan komik secara Online. Teknik yang dijelaskan juga bisa diaplikasikan dalam pembuatan komik secara manual. Buku ini dapat Anda manfaatkan sebagai panduan awal dalam memulai karier sebagai seorang komikus.&lt;/p&gt;
 &lt;p&gt;Buku ini membahas:&lt;/p&gt;
 &lt;ul&gt;
 &lt;li&gt;Mengenal Komik Strip Online&lt;/li&gt;
 &lt;li&gt;Konsep Dasar Membuat Komik&lt;/li&gt;
 &lt;li&gt;Menyusun Komik&lt;/li&gt;
 &lt;/ul&gt;</t>
        </is>
      </c>
      <c r="Y268" s="262" t="n">
        <v>51000</v>
      </c>
      <c r="Z268" s="226" t="n"/>
      <c r="AA268" s="241">
        <f>Y332*Z332</f>
        <v/>
      </c>
      <c r="AB268" s="237" t="inlineStr">
        <is>
          <t>b11cd636-6105-4861-8b1a-3826b1d1a1fe</t>
        </is>
      </c>
    </row>
    <row r="269" ht="15" customHeight="1" s="283">
      <c r="A269" s="109" t="n">
        <v>324</v>
      </c>
      <c r="B269" s="222">
        <f>HYPERLINK("https://mocostore.moco.co.id/catalog/"&amp;AB333,"Klik Disini")</f>
        <v/>
      </c>
      <c r="C269" s="223" t="inlineStr">
        <is>
          <t>Membuat Sendiri Aplikasi Web Mobile Menggunakan jQuery Mobile</t>
        </is>
      </c>
      <c r="D269" s="223" t="n"/>
      <c r="E269" s="223" t="inlineStr">
        <is>
          <t>Wahana Komputer</t>
        </is>
      </c>
      <c r="F269" s="223" t="inlineStr">
        <is>
          <t>978-979-29-3964-4</t>
        </is>
      </c>
      <c r="G269" s="223" t="inlineStr">
        <is>
          <t>978-979-29-8263-3</t>
        </is>
      </c>
      <c r="H269" s="223" t="inlineStr">
        <is>
          <t>Pemograman</t>
        </is>
      </c>
      <c r="I269" s="258" t="inlineStr">
        <is>
          <t>Perguruan Tinggi</t>
        </is>
      </c>
      <c r="J269" s="186" t="inlineStr">
        <is>
          <t>009.05</t>
        </is>
      </c>
      <c r="K269" s="264" t="n"/>
      <c r="L269" s="264" t="n"/>
      <c r="M269" s="259" t="n"/>
      <c r="N269" s="223" t="n"/>
      <c r="O269" s="223" t="n"/>
      <c r="P269" s="260" t="n">
        <v>2013</v>
      </c>
      <c r="Q269" s="260" t="n">
        <v>2018</v>
      </c>
      <c r="R269" s="223" t="inlineStr">
        <is>
          <t>Penerbit Andi</t>
        </is>
      </c>
      <c r="S269" s="223" t="inlineStr">
        <is>
          <t>Andi Offset CV</t>
        </is>
      </c>
      <c r="T269" s="223" t="n"/>
      <c r="U269" s="261" t="n">
        <v>194</v>
      </c>
      <c r="V269" s="86" t="inlineStr">
        <is>
          <t>pdf</t>
        </is>
      </c>
      <c r="W269" s="223" t="inlineStr">
        <is>
          <t>5.5 MB</t>
        </is>
      </c>
      <c r="X269" s="223" t="inlineStr">
        <is>
          <t>&lt;p&gt;Pengertian jQuery&amp;nbsp;adalah sebuah&amp;nbsp;framework berbasis Java-Script. JQuery sama dengan JavaScript Library, yaitu kumpulan kode atau fungsi JavaScript siap pakai sehingga mempermudah dan mempercepat kita dalam membuat kode JavaScript.&lt;/p&gt;
 &lt;p&gt;Hal yang menarik dari jQuery adalah penekanan interaksi antara&amp;nbsp;JavaScript&amp;nbsp;dan HTML. JQuery pertama kali dirilis pada tahun 2006 oleh&amp;nbsp;John Resig. JQuery memiliki slogan &amp;ldquo;&lt;em&gt;Write less, do more&lt;/em&gt;&amp;rdquo; yang artinya kesederhanaan dalam penulisan code, tapi dengan hasil yang lebih banyak.&amp;nbsp;Selanjutnya jQuery akan berkembang lebih jauh untuk perangkat mobile yang dinamakan jQuery Mobile.&lt;/p&gt;
 &lt;p&gt;Dengan kemudahan yang ada pada jQuery Mobile akan sangat membantu dalam membuat sendiri aplikasi untuk web mobile phone. Ap&amp;shy;likasi ini akan membuat mobile phone Anda menjadi lebih asyik digunakan. Buku ini akan membahas cara membuat aplikasi web mobile dengan menggunakan jQuery Mobile.&lt;/p&gt;
 &lt;p&gt;Lebih lengkap, buku ini akan membahas:&lt;/p&gt;
 &lt;ul&gt;
 &lt;li&gt;Bab 1 &amp;nbsp;Mengenal Web Mobile dan JQuery Mobile&lt;/li&gt;
 &lt;li&gt;Bab 2 &amp;nbsp;Mengenal JQuery Mobile Lebih Dekat&lt;/li&gt;
 &lt;li&gt;Bab 3 &amp;nbsp;Mengeksplorasi Komponen User Interface&lt;/li&gt;
 &lt;li&gt;Bab 4 &amp;nbsp;Komponen Form JQuery Mobile yang Mobile-Friendly&lt;/li&gt;
 &lt;/ul&gt;
 &lt;p&gt;&amp;nbsp;&lt;/p&gt;
 &lt;p&gt;&amp;nbsp;&lt;/p&gt;</t>
        </is>
      </c>
      <c r="Y269" s="262" t="n">
        <v>53000</v>
      </c>
      <c r="Z269" s="226" t="n"/>
      <c r="AA269" s="241">
        <f>Y333*Z333</f>
        <v/>
      </c>
      <c r="AB269" s="237" t="inlineStr">
        <is>
          <t>d17740e3-6216-40cd-b945-aea30c03c742</t>
        </is>
      </c>
    </row>
    <row r="270" ht="15" customHeight="1" s="283">
      <c r="A270" s="109" t="n">
        <v>325</v>
      </c>
      <c r="B270" s="222">
        <f>HYPERLINK("https://mocostore.moco.co.id/catalog/"&amp;AB334,"Klik Disini")</f>
        <v/>
      </c>
      <c r="C270" s="223" t="inlineStr">
        <is>
          <t>Mengolah Data Statistik Hasil Penelitian Menggunakan SPSS</t>
        </is>
      </c>
      <c r="D270" s="223" t="n"/>
      <c r="E270" s="223" t="inlineStr">
        <is>
          <t>Wahana Komputer</t>
        </is>
      </c>
      <c r="F270" s="223" t="inlineStr">
        <is>
          <t>978-979-29-4336-8</t>
        </is>
      </c>
      <c r="G270" s="223" t="inlineStr">
        <is>
          <t>978-979-29-8264-0</t>
        </is>
      </c>
      <c r="H270" s="223" t="inlineStr">
        <is>
          <t>Statistika</t>
        </is>
      </c>
      <c r="I270" s="258" t="inlineStr">
        <is>
          <t>Perguruan Tinggi</t>
        </is>
      </c>
      <c r="J270" s="186" t="inlineStr">
        <is>
          <t>009.01</t>
        </is>
      </c>
      <c r="K270" s="264" t="n"/>
      <c r="L270" s="264" t="n"/>
      <c r="M270" s="265" t="n"/>
      <c r="N270" s="223" t="n"/>
      <c r="O270" s="223" t="n"/>
      <c r="P270" s="260" t="n">
        <v>2014</v>
      </c>
      <c r="Q270" s="260" t="n">
        <v>2018</v>
      </c>
      <c r="R270" s="223" t="inlineStr">
        <is>
          <t>Penerbit Andi</t>
        </is>
      </c>
      <c r="S270" s="223" t="inlineStr">
        <is>
          <t>Andi Offset CV</t>
        </is>
      </c>
      <c r="T270" s="223" t="n"/>
      <c r="U270" s="261" t="n">
        <v>200</v>
      </c>
      <c r="V270" s="86" t="inlineStr">
        <is>
          <t>pdf</t>
        </is>
      </c>
      <c r="W270" s="223" t="inlineStr">
        <is>
          <t>10.9 MB</t>
        </is>
      </c>
      <c r="X270" s="223" t="inlineStr">
        <is>
          <t>&lt;p&gt;SPSS merupakan aplikasi pengelolaan data statistik yang sangat populer. Kehandalan program ini dalam mengelola data statistik sudah tidak diragukan lagi. SPSS didukung oleh OLAP (Online Analytical Processing) yang akan memudahkan pengelolaan data serta akses data dari berbagai perangkat lunak yang lain, semisal Microsoft Excel, Open Office Calc dan Notepad.&lt;/p&gt;
 &lt;p&gt;Meskipun program ini cukup mudah digunakan oleh orang awam sekalipun, ada baiknya Anda terlebih dulu memahami dasar-dasar teori dalam ilmu statistik. Dengan begitu Anda dapat dengan mudah memahami persoalan yang dihadapi dan dapat menentukan metode analisis data yang tepat dan membaca hasilnya.&lt;/p&gt;
 &lt;p&gt;Buku &lt;em&gt;Mengolah Data Statistik Hasil Penelitian Menggunakan SPSS&lt;/em&gt; ini membahas secara praktis dan tuntas berbagai persoalan penelitian kuantitatif yang dapat dipecahkan dengan menggunakan SPSS. Buku ini membahas berbagai persoalan yang dapat Anda jadikan rujukan dalam melakukan penelitian kuantitatif. Dengan beragam contoh yang disajikan, diharapkan dapat memudahkan siapa saja dalam memahami dan menggunakan aplikasi SPSS.&lt;/p&gt;
 &lt;p&gt;&amp;nbsp;&lt;/p&gt;</t>
        </is>
      </c>
      <c r="Y270" s="262" t="n">
        <v>49000</v>
      </c>
      <c r="Z270" s="226" t="n"/>
      <c r="AA270" s="241">
        <f>Y334*Z334</f>
        <v/>
      </c>
      <c r="AB270" s="237" t="inlineStr">
        <is>
          <t>76f08465-c99d-4a2d-82a4-9f0095c4ca9a</t>
        </is>
      </c>
    </row>
    <row r="271" ht="15" customHeight="1" s="283">
      <c r="A271" s="109" t="n">
        <v>326</v>
      </c>
      <c r="B271" s="222">
        <f>HYPERLINK("https://mocostore.moco.co.id/catalog/"&amp;AB335,"Klik Disini")</f>
        <v/>
      </c>
      <c r="C271" s="223" t="inlineStr">
        <is>
          <t>Menguasai ArcGIS 10 untuk Pemula</t>
        </is>
      </c>
      <c r="D271" s="223" t="n"/>
      <c r="E271" s="223" t="inlineStr">
        <is>
          <t>Wahana Komputer</t>
        </is>
      </c>
      <c r="F271" s="223" t="inlineStr">
        <is>
          <t>978-979-29-5214-8</t>
        </is>
      </c>
      <c r="G271" s="223" t="inlineStr">
        <is>
          <t>978-979-29-8265-7</t>
        </is>
      </c>
      <c r="H271" s="223" t="inlineStr">
        <is>
          <t>Komputer &amp; Internet</t>
        </is>
      </c>
      <c r="I271" s="258" t="inlineStr">
        <is>
          <t>Perguruan Tinggi</t>
        </is>
      </c>
      <c r="J271" s="186" t="inlineStr">
        <is>
          <t>009.05</t>
        </is>
      </c>
      <c r="K271" s="264" t="n"/>
      <c r="L271" s="264" t="n"/>
      <c r="M271" s="259" t="n"/>
      <c r="N271" s="263" t="n"/>
      <c r="O271" s="263" t="n"/>
      <c r="P271" s="260" t="n">
        <v>2015</v>
      </c>
      <c r="Q271" s="260" t="n">
        <v>2018</v>
      </c>
      <c r="R271" s="223" t="inlineStr">
        <is>
          <t>Penerbit Andi</t>
        </is>
      </c>
      <c r="S271" s="223" t="inlineStr">
        <is>
          <t>Andi Offset CV</t>
        </is>
      </c>
      <c r="T271" s="223" t="n"/>
      <c r="U271" s="261" t="n">
        <v>224</v>
      </c>
      <c r="V271" s="86" t="inlineStr">
        <is>
          <t>pdf</t>
        </is>
      </c>
      <c r="W271" s="223" t="inlineStr">
        <is>
          <t>7.4 MB</t>
        </is>
      </c>
      <c r="X271" s="223" t="inlineStr">
        <is>
          <t>&lt;p&gt;Peta adalah gambar atau lukisan yang menunjukkan letak. Sebuah peta mampu menjelaskan berbagai hal secara spasial, maupun keterkaitan antar-fenomena di lapangan. Terdapat beberapa informasi yang dapat diperoleh dari suatu peta, di antaranya petunjuk lokasi, gambaran kondisi umum suatu wilayah, dan kualitas lingkungan. Peta juga dapat membantu dalam pengambilan keputusan.&lt;/p&gt;
 &lt;p&gt;Teknologi komputerisasi yang berkembang pesat ikut memengaruhi proses pembuatan peta digital. Saat ini, peta dapat dibuat menggunakan komputer, yaitu dengan memanfaatkan aplikasi&amp;nbsp; ArcGIS.&amp;nbsp; ArcGIS merupakan software sistem informasi geografis yang digunakan untuk menggambar peta. Software ini mampu menggambar peta yang lengkap dengan judul, skala, legenda, orientasi, dan lain sebagainya.&lt;/p&gt;
 &lt;p&gt;Buku &lt;em&gt;Menguasai&amp;nbsp; ArcGIS 10 untuk Pemula&lt;/em&gt; ini hadir sebagai panduan menguasai aplikasi ArcGIS secara lengkap dari dasar. Materi yang dibahas antara lain proses pembuatan peta suatu wilayah lengkap dengan segala atributnya. Pembahasan di dalam buku ini dimulai dari materi dasar sehingga sangat tepat menjadi bahan referensi pembaca yang baru belajar aplikasi&amp;nbsp; ArcGIS 10.&lt;/p&gt;
 &lt;p&gt;Buku ini akan membahas:&lt;/p&gt;
 &lt;ul&gt;
 &lt;li&gt;Pengenalan ArcGIS 10&lt;/li&gt;
 &lt;li&gt;Proses Pengolahan Peta&lt;/li&gt;
 &lt;li&gt;Managemen Database pada ArcGIS&lt;/li&gt;
 &lt;li&gt;Membuat Layout Peta&lt;/li&gt;
 &lt;li&gt;Membuat Peta Jumlah Penduduk&lt;/li&gt;
 &lt;/ul&gt;</t>
        </is>
      </c>
      <c r="Y271" s="262" t="n">
        <v>56500</v>
      </c>
      <c r="Z271" s="226" t="n"/>
      <c r="AA271" s="241">
        <f>Y335*Z335</f>
        <v/>
      </c>
      <c r="AB271" s="237" t="inlineStr">
        <is>
          <t>b2c9bc1d-df6d-42b5-8692-230a7139614d</t>
        </is>
      </c>
    </row>
    <row r="272" ht="15" customHeight="1" s="283">
      <c r="A272" s="109" t="n">
        <v>327</v>
      </c>
      <c r="B272" s="222">
        <f>HYPERLINK("https://mocostore.moco.co.id/catalog/"&amp;AB336,"Klik Disini")</f>
        <v/>
      </c>
      <c r="C272" s="223" t="inlineStr">
        <is>
          <t>Menjadi Pelukis Digital dengan CorelDraw X6 dan Photoshop CS6</t>
        </is>
      </c>
      <c r="D272" s="223" t="n"/>
      <c r="E272" s="223" t="inlineStr">
        <is>
          <t>Wahana Komputer</t>
        </is>
      </c>
      <c r="F272" s="223" t="inlineStr">
        <is>
          <t>978-979-29-3564-6</t>
        </is>
      </c>
      <c r="G272" s="223" t="inlineStr">
        <is>
          <t>978-979-29-8266-4</t>
        </is>
      </c>
      <c r="H272" s="223" t="inlineStr">
        <is>
          <t>Desain Grafis &amp; Multimedia</t>
        </is>
      </c>
      <c r="I272" s="258" t="inlineStr">
        <is>
          <t>Perguruan Tinggi</t>
        </is>
      </c>
      <c r="J272" s="186" t="inlineStr">
        <is>
          <t>009.05</t>
        </is>
      </c>
      <c r="K272" s="264" t="n"/>
      <c r="L272" s="264" t="n"/>
      <c r="M272" s="259" t="n"/>
      <c r="N272" s="223" t="inlineStr">
        <is>
          <t>Indonesia</t>
        </is>
      </c>
      <c r="O272" s="223" t="inlineStr">
        <is>
          <t>Tidak diketahui</t>
        </is>
      </c>
      <c r="P272" s="260" t="n">
        <v>2013</v>
      </c>
      <c r="Q272" s="260" t="n">
        <v>2018</v>
      </c>
      <c r="R272" s="223" t="inlineStr">
        <is>
          <t>Penerbit Andi</t>
        </is>
      </c>
      <c r="S272" s="223" t="inlineStr">
        <is>
          <t>Andi Offset CV</t>
        </is>
      </c>
      <c r="T272" s="223" t="inlineStr">
        <is>
          <t>Lokal</t>
        </is>
      </c>
      <c r="U272" s="261" t="n">
        <v>274</v>
      </c>
      <c r="V272" s="86" t="inlineStr">
        <is>
          <t>pdf</t>
        </is>
      </c>
      <c r="W272" s="223" t="inlineStr">
        <is>
          <t>20.0 MB</t>
        </is>
      </c>
      <c r="X272" s="223" t="inlineStr">
        <is>
          <t>&lt;p&gt;Menggambar adalah kegiatan membentuk image atau gambar dengan menggunakan banyak pilihan teknik dan alat. Kegiatan ini bisa pula berarti membuat tanda-tanda tertentu di atas permukaan dengan mengolah goresan dari alat gambar. Peralatan yang sering digunakan untuk menggambar adalah pensil grafis, pena, kuas tinta, pensil warna, crayon, pensil konte, dan spidol. Perkembangan perangkat lunak grafis membuat kegiatan meng&amp;shy;gambar bisa pula dilakukan dengan sentuhan penuh alat-alat komputer. Di antara banyak perangkat lunak yang diguna&amp;shy;kan untuk menggambar, CorelDRAW dan Photoshop adalah dua perangkat lunak yang cukup populer. Saat ini CorelDRAW terbaru adalah CorelDRAW X6 sedangkan Photoshop terbaru adalah Photoshop CS6.&lt;/p&gt;
 &lt;p&gt;Buku &lt;em&gt;Menjadi Pelukis Digital dengan CorelDRAW X6 dan Photoshop CS6&lt;/em&gt; ini akan membahas cara membuat beberapa macam gambar dengan menggunakan kedua perangkat lunak tersebut. Pembuatan gambar akan dibagi menjadi 5 macam, yaitu membuat lukisan digital pemandangan, membuat lukisan digital manusia dan kartun, membuat lukisan digital tema, membuat lukisan digital benda di sekitar kita, mem&amp;shy;buat lukisan digital benda-benda travelling. Buku ini akan dibuat dengan meng&amp;shy;gunakan bahasa yang mudah dipahami dan disertakan gambar untuk mempermudah menguasai buku ini.&lt;/p&gt;
 &lt;p&gt;Lebih lengkap, buku ini akan membahas:&lt;/p&gt;
 &lt;ul&gt;
 &lt;li&gt;Bab 1 : Membuat Lukisan Digital Pemandangan&lt;/li&gt;
 &lt;li&gt;Bab 2 : Membuat Lukisan Digital Manusia dan Kartun&lt;/li&gt;
 &lt;li&gt;Bab 3 : Membuat Lukisan Digital Tema&lt;/li&gt;
 &lt;li&gt;Bab 4 : Membuat Lukisan Digital Benda di Sekitar Kita&lt;/li&gt;
 &lt;li&gt;Bab 5 : Membuat Lukisan Digital Benda-Benda Travelling&lt;/li&gt;
 &lt;/ul&gt;
 &lt;p&gt;&amp;nbsp;&lt;/p&gt;
 &lt;p&gt;&amp;nbsp;&lt;/p&gt;
 &lt;p&gt;&amp;nbsp;&lt;/p&gt;</t>
        </is>
      </c>
      <c r="Y272" s="262" t="n">
        <v>74500</v>
      </c>
      <c r="Z272" s="226" t="n"/>
      <c r="AA272" s="241">
        <f>Y336*Z336</f>
        <v/>
      </c>
      <c r="AB272" s="237" t="inlineStr">
        <is>
          <t>03ee23e2-ae9d-4b2d-acfb-61059e31cb77</t>
        </is>
      </c>
    </row>
    <row r="273" ht="15" customHeight="1" s="283">
      <c r="A273" s="109" t="n">
        <v>328</v>
      </c>
      <c r="B273" s="222">
        <f>HYPERLINK("https://mocostore.moco.co.id/catalog/"&amp;AB337,"Klik Disini")</f>
        <v/>
      </c>
      <c r="C273" s="223" t="inlineStr">
        <is>
          <t>Paradoks Iman Kristen</t>
        </is>
      </c>
      <c r="D273" s="223" t="n"/>
      <c r="E273" s="223" t="inlineStr">
        <is>
          <t>Pdt. Ishak Sugianto, S.Th</t>
        </is>
      </c>
      <c r="F273" s="223" t="inlineStr">
        <is>
          <t>978-979-29-1898-4</t>
        </is>
      </c>
      <c r="G273" s="223" t="inlineStr">
        <is>
          <t>978-979-29-8083-7</t>
        </is>
      </c>
      <c r="H273" s="223" t="inlineStr">
        <is>
          <t>Agama Kristen</t>
        </is>
      </c>
      <c r="I273" s="258" t="inlineStr">
        <is>
          <t>Perguruan Tinggi</t>
        </is>
      </c>
      <c r="J273" s="186" t="inlineStr">
        <is>
          <t>009.16</t>
        </is>
      </c>
      <c r="K273" s="264" t="n"/>
      <c r="L273" s="264" t="n"/>
      <c r="M273" s="259" t="n"/>
      <c r="N273" s="223" t="inlineStr">
        <is>
          <t>Indonesia</t>
        </is>
      </c>
      <c r="O273" s="223" t="inlineStr">
        <is>
          <t>Tidak diketahui</t>
        </is>
      </c>
      <c r="P273" s="260" t="n">
        <v>2011</v>
      </c>
      <c r="Q273" s="260" t="n">
        <v>2018</v>
      </c>
      <c r="R273" s="223" t="inlineStr">
        <is>
          <t>Penerbit Andi</t>
        </is>
      </c>
      <c r="S273" s="223" t="inlineStr">
        <is>
          <t>Andi Offset CV</t>
        </is>
      </c>
      <c r="T273" s="223" t="inlineStr">
        <is>
          <t>Lokal</t>
        </is>
      </c>
      <c r="U273" s="261" t="n">
        <v>201</v>
      </c>
      <c r="V273" s="86" t="inlineStr">
        <is>
          <t>pdf</t>
        </is>
      </c>
      <c r="W273" s="223" t="inlineStr">
        <is>
          <t>2.9 MB</t>
        </is>
      </c>
      <c r="X273" s="223" t="inlineStr">
        <is>
          <t>&lt;p&gt;Banyak buku rohani Kristen yang membahas pertumbuhan iman Kristen dengan sangat baik. Namun, sangat jarang buku rohani yang mengupas tuntas berbagai fenomena dunia yang dapat menjadi penghalang utama pertumbuhan iman dalam kekristenan dewasa ini.&lt;br /&gt;
 Apakah pesta pora atau hedonisme bertentangan dengan kehidupan kita sebagai orang percaya? Atau apakah kehidupan orang Kristen identik dengan sengsara, penganiayaan, dan kekerasan dari pihak lain? Inilah contoh-contoh paradoks dalam kekristenan yang selalu membuat kita bertanya-tanya. Hal ini tentunya membuat kita mencari dan terus mencari jawaban atas hal-hal yang membuat kita ragu dan tidak tahu arti kekristenan yang sebenarnya. Selanjutnya, yang kita dapati hanyalah kita semakin bingung karena berbagai versi jawaban yang berbeda.&lt;br /&gt;
 Temukan jawabannya dalam buku ini yang mengupas tuntas seputar paradoks dalam kehidupan kekristenan, dan yang pasti akan menginspirasi dan mengubah paradigma dan kehidupan Anda. Dengan demikian, Anda dapat memiliki iman yang mengalahkan dunia dan menjadi serupa dengan karakter Kristus yang mengubahkan.&lt;/p&gt;</t>
        </is>
      </c>
      <c r="Y273" s="262" t="n">
        <v>61500</v>
      </c>
      <c r="Z273" s="226" t="n"/>
      <c r="AA273" s="241">
        <f>Y337*Z337</f>
        <v/>
      </c>
      <c r="AB273" s="237" t="inlineStr">
        <is>
          <t>5eb82064-ccd6-4099-b5e8-e8dd0e033fdd</t>
        </is>
      </c>
    </row>
    <row r="274" ht="15" customHeight="1" s="283">
      <c r="A274" s="109" t="n">
        <v>329</v>
      </c>
      <c r="B274" s="222">
        <f>HYPERLINK("https://mocostore.moco.co.id/catalog/"&amp;AB338,"Klik Disini")</f>
        <v/>
      </c>
      <c r="C274" s="223" t="inlineStr">
        <is>
          <t>Pelayanan Anak Yang Holistik</t>
        </is>
      </c>
      <c r="D274" s="223" t="n"/>
      <c r="E274" s="223" t="inlineStr">
        <is>
          <t>Tri Budiardjo</t>
        </is>
      </c>
      <c r="F274" s="223" t="inlineStr">
        <is>
          <t>978-979-29-1949-3</t>
        </is>
      </c>
      <c r="G274" s="223" t="inlineStr">
        <is>
          <t>978-979-29-8243-5</t>
        </is>
      </c>
      <c r="H274" s="223" t="inlineStr">
        <is>
          <t>Agama Kristen</t>
        </is>
      </c>
      <c r="I274" s="258" t="inlineStr">
        <is>
          <t>Perguruan Tinggi</t>
        </is>
      </c>
      <c r="J274" s="186" t="inlineStr">
        <is>
          <t>009.16</t>
        </is>
      </c>
      <c r="K274" s="264" t="n"/>
      <c r="L274" s="264" t="n"/>
      <c r="M274" s="265" t="n"/>
      <c r="N274" s="223" t="inlineStr">
        <is>
          <t>Indonesia</t>
        </is>
      </c>
      <c r="O274" s="223" t="inlineStr">
        <is>
          <t>Tidak diketahui</t>
        </is>
      </c>
      <c r="P274" s="260" t="n">
        <v>2011</v>
      </c>
      <c r="Q274" s="260" t="n">
        <v>2018</v>
      </c>
      <c r="R274" s="223" t="inlineStr">
        <is>
          <t>Penerbit Andi</t>
        </is>
      </c>
      <c r="S274" s="223" t="inlineStr">
        <is>
          <t>Andi Offset CV</t>
        </is>
      </c>
      <c r="T274" s="223" t="inlineStr">
        <is>
          <t>Lokal</t>
        </is>
      </c>
      <c r="U274" s="261" t="n">
        <v>138</v>
      </c>
      <c r="V274" s="86" t="inlineStr">
        <is>
          <t>pdf</t>
        </is>
      </c>
      <c r="W274" s="223" t="inlineStr">
        <is>
          <t>2.7 MB</t>
        </is>
      </c>
      <c r="X274" s="223" t="inlineStr">
        <is>
          <t>&lt;p&gt;KITA sepakat bahwa anak sangat penting dalam pandangan Tuhan, bangsa, dan gereja. Anak juga penting bagi masa depan sebab merekalah yang nantinya memiliki, memenuhi, dan mengisinya. Menjadikan gereja sebagai lembaga pelayanan yang child friendly, yang membuat anak-anak senang berada di dalamnya, adalah panggilan nyata yang harus segera dijawab. Selain itu, kita tidak boieh menyangkal pentingnya anak, balk secara teologis, sosiologis, dan strategis.&lt;/p&gt;
 &lt;p&gt;Anak dan bunianya sebagai Fokus Kepedulian dan Pemberdayaan Generasi Baru&lt;/p&gt;
 &lt;p&gt;Akan tetapi, kenyataannya kita sering kali melihat sepertinya anak tidak diperlakukan sebagaimana layaknya. Mereka kehilangan hak mereka dan diabaikan. Anak-anak yang seharusnya mendapat perlindungan justru mengalami kekerasan. Itu sebabnya, di tengah karut-marut potret kehidupan anak di Indonesia, kita perlu membangkitkan kembali kesadaran masyarakat, terlebih umat kristiani dan gereja, pada panggilan yang sungguh mulia, yaitu membangun generasi dan menjadi pembela kepentingan anak.&lt;br /&gt;
 Pelayanan Anak yang Holistik ditulis sebagai salah satu upaya untuk mewujudkan maksud tersebut. Sesuai dengan temanya, buku ini sangat tepat dijadikan referensi bagi orangtua, praktisi pelayanan anak, pelayanan Sekolah Minggu, dan semua yang terkait dengan pelayanan anak seperti pendidik, gembala jemaat, aktivis anak, dan masyarakat pada umumnya.&lt;br /&gt;
 &amp;nbsp;&lt;/p&gt;</t>
        </is>
      </c>
      <c r="Y274" s="262" t="n">
        <v>53500</v>
      </c>
      <c r="Z274" s="226" t="n"/>
      <c r="AA274" s="241">
        <f>Y338*Z338</f>
        <v/>
      </c>
      <c r="AB274" s="237" t="inlineStr">
        <is>
          <t>58d26e6e-d9f7-44a3-a7db-ebf0c342312b</t>
        </is>
      </c>
    </row>
    <row r="275" ht="15" customHeight="1" s="283">
      <c r="A275" s="109" t="n">
        <v>330</v>
      </c>
      <c r="B275" s="222">
        <f>HYPERLINK("https://mocostore.moco.co.id/catalog/"&amp;AB339,"Klik Disini")</f>
        <v/>
      </c>
      <c r="C275" s="223" t="inlineStr">
        <is>
          <t>Salon Kecantikan Jiwa</t>
        </is>
      </c>
      <c r="D275" s="223" t="n"/>
      <c r="E275" s="223" t="inlineStr">
        <is>
          <t>Pdt. Paulus Wiratno, M. Div</t>
        </is>
      </c>
      <c r="F275" s="223" t="inlineStr">
        <is>
          <t>978-979-29-1967-7</t>
        </is>
      </c>
      <c r="G275" s="223" t="inlineStr">
        <is>
          <t>978-979-29-8319-7</t>
        </is>
      </c>
      <c r="H275" s="223" t="inlineStr">
        <is>
          <t>Agama Kristen</t>
        </is>
      </c>
      <c r="I275" s="258" t="inlineStr">
        <is>
          <t>Perguruan Tinggi</t>
        </is>
      </c>
      <c r="J275" s="186" t="inlineStr">
        <is>
          <t>009.16</t>
        </is>
      </c>
      <c r="K275" s="264" t="n"/>
      <c r="L275" s="264" t="n"/>
      <c r="M275" s="265" t="n"/>
      <c r="N275" s="223" t="inlineStr">
        <is>
          <t>Indonesia</t>
        </is>
      </c>
      <c r="O275" s="223" t="inlineStr">
        <is>
          <t>Tidak diketahui</t>
        </is>
      </c>
      <c r="P275" s="260" t="n">
        <v>2011</v>
      </c>
      <c r="Q275" s="260" t="n">
        <v>2018</v>
      </c>
      <c r="R275" s="223" t="inlineStr">
        <is>
          <t>Penerbit Andi</t>
        </is>
      </c>
      <c r="S275" s="223" t="inlineStr">
        <is>
          <t>Andi Offset CV</t>
        </is>
      </c>
      <c r="T275" s="223" t="inlineStr">
        <is>
          <t>Lokal</t>
        </is>
      </c>
      <c r="U275" s="261" t="n">
        <v>178</v>
      </c>
      <c r="V275" s="86" t="inlineStr">
        <is>
          <t>pdf</t>
        </is>
      </c>
      <c r="W275" s="223" t="inlineStr">
        <is>
          <t>1.7 MB</t>
        </is>
      </c>
      <c r="X275" s="223" t="inlineStr">
        <is>
          <t>&lt;p&gt;Salon Kecantikan Jiwa menyajikan langkah-langkah praktis untuk memiliki jiwa yang sehat dan hidup yang berbahagia. Penulis menggunakan dasar kebenaran Alkitab untuk membahas hal-hal yang diperlukan untuk merawat jiwa dengan baik. Selain itu, penulis juga menyampaikan cara mengatasi berbagai hal buruk yang dapat merusak jiwa seperti sakit hati, kelicikan hati, kebencian dan kepahitan hati sehingga manusia batiniah kita tetap indah dan sehat di hadapan Tuhan.&lt;/p&gt;</t>
        </is>
      </c>
      <c r="Y275" s="262" t="n">
        <v>61500</v>
      </c>
      <c r="Z275" s="226" t="n"/>
      <c r="AA275" s="241">
        <f>Y339*Z339</f>
        <v/>
      </c>
      <c r="AB275" s="237" t="inlineStr">
        <is>
          <t>98c4778a-ddc2-41ff-8a65-987da16dcdcd</t>
        </is>
      </c>
    </row>
    <row r="276" ht="15" customHeight="1" s="283">
      <c r="A276" s="109" t="n">
        <v>331</v>
      </c>
      <c r="B276" s="222">
        <f>HYPERLINK("https://mocostore.moco.co.id/catalog/"&amp;AB340,"Klik Disini")</f>
        <v/>
      </c>
      <c r="C276" s="223" t="inlineStr">
        <is>
          <t>Sekolah Kehidupan</t>
        </is>
      </c>
      <c r="D276" s="223" t="n"/>
      <c r="E276" s="223" t="inlineStr">
        <is>
          <t>Pdt. Jonar T.H. Situmorang, MA.</t>
        </is>
      </c>
      <c r="F276" s="223" t="inlineStr">
        <is>
          <t>978-979-29-1946-2</t>
        </is>
      </c>
      <c r="G276" s="223" t="inlineStr">
        <is>
          <t>978-979-29-8107-0</t>
        </is>
      </c>
      <c r="H276" s="223" t="inlineStr">
        <is>
          <t>Agama Kristen</t>
        </is>
      </c>
      <c r="I276" s="258" t="inlineStr">
        <is>
          <t>Perguruan Tinggi</t>
        </is>
      </c>
      <c r="J276" s="186" t="inlineStr">
        <is>
          <t>009.16</t>
        </is>
      </c>
      <c r="K276" s="264" t="n"/>
      <c r="L276" s="264" t="n"/>
      <c r="M276" s="265" t="n"/>
      <c r="N276" s="223" t="inlineStr">
        <is>
          <t>Indonesia</t>
        </is>
      </c>
      <c r="O276" s="223" t="inlineStr">
        <is>
          <t>Tidak diketahui</t>
        </is>
      </c>
      <c r="P276" s="260" t="n">
        <v>2011</v>
      </c>
      <c r="Q276" s="260" t="n">
        <v>2018</v>
      </c>
      <c r="R276" s="223" t="inlineStr">
        <is>
          <t>Penerbit Andi</t>
        </is>
      </c>
      <c r="S276" s="223" t="inlineStr">
        <is>
          <t>Andi Offset CV</t>
        </is>
      </c>
      <c r="T276" s="223" t="inlineStr">
        <is>
          <t>Lokal</t>
        </is>
      </c>
      <c r="U276" s="261" t="n">
        <v>241</v>
      </c>
      <c r="V276" s="86" t="inlineStr">
        <is>
          <t>pdf</t>
        </is>
      </c>
      <c r="W276" s="223" t="inlineStr">
        <is>
          <t>2.8 MB</t>
        </is>
      </c>
      <c r="X276" s="223" t="inlineStr">
        <is>
          <t>&lt;p&gt;Buku ini mengajarkan pengalaman adalah sekolah kehidupan yang mengajarkan pelajaran yang sangat berharga. Itulah sebabnya ada peribahasa yang berkata, &amp;ldquo;Pengalaman adalah guru terbaik.&amp;rdquo; Dari pengalaman itu, kita bisa belajar banyak. Pengalaman adalah sekolah kehidupan yang tidak didapatkan dan tidak diajarkan di bangku sekolah mana pun.&lt;br /&gt;
 Pelajaran melali pengalaman hidup itu mengajak kita untuk bercermin kembali, sehingga dapat mengevaluasi kesalahan atau kekurangan yang pernah kita buat sebelumnya. Jikalau perbuatan itu salah, kita perlu memperbaikinya. Namun, sebaliknya apabila itu kurang, kita perlu meningkatkannya.&lt;/p&gt;</t>
        </is>
      </c>
      <c r="Y276" s="262" t="n">
        <v>79500</v>
      </c>
      <c r="Z276" s="226" t="n"/>
      <c r="AA276" s="241">
        <f>Y340*Z340</f>
        <v/>
      </c>
      <c r="AB276" s="237" t="inlineStr">
        <is>
          <t>e599dadd-8c73-4ff7-97ce-fca3ffe06185</t>
        </is>
      </c>
    </row>
    <row r="277" ht="15" customHeight="1" s="283">
      <c r="A277" s="109" t="n">
        <v>332</v>
      </c>
      <c r="B277" s="222">
        <f>HYPERLINK("https://mocostore.moco.co.id/catalog/"&amp;AB341,"Klik Disini")</f>
        <v/>
      </c>
      <c r="C277" s="223" t="inlineStr">
        <is>
          <t>Selamat Tinggal Penyakit</t>
        </is>
      </c>
      <c r="D277" s="223" t="n"/>
      <c r="E277" s="223" t="inlineStr">
        <is>
          <t>Felix Wibowo</t>
        </is>
      </c>
      <c r="F277" s="223" t="inlineStr">
        <is>
          <t>978-979-29-2809-9</t>
        </is>
      </c>
      <c r="G277" s="223" t="inlineStr">
        <is>
          <t>978-979-29-8026-4</t>
        </is>
      </c>
      <c r="H277" s="223" t="inlineStr">
        <is>
          <t>Agama Kristen</t>
        </is>
      </c>
      <c r="I277" s="258" t="inlineStr">
        <is>
          <t>Perguruan Tinggi</t>
        </is>
      </c>
      <c r="J277" s="186" t="inlineStr">
        <is>
          <t>009.16</t>
        </is>
      </c>
      <c r="K277" s="264" t="n"/>
      <c r="L277" s="264" t="n"/>
      <c r="M277" s="265" t="n"/>
      <c r="N277" s="223" t="inlineStr">
        <is>
          <t>Indonesia</t>
        </is>
      </c>
      <c r="O277" s="223" t="inlineStr">
        <is>
          <t>Tidak diketahui</t>
        </is>
      </c>
      <c r="P277" s="260" t="n">
        <v>2011</v>
      </c>
      <c r="Q277" s="260" t="n">
        <v>2018</v>
      </c>
      <c r="R277" s="223" t="inlineStr">
        <is>
          <t>Penerbit Andi</t>
        </is>
      </c>
      <c r="S277" s="223" t="inlineStr">
        <is>
          <t>Andi Offset CV</t>
        </is>
      </c>
      <c r="T277" s="223" t="inlineStr">
        <is>
          <t>Lokal</t>
        </is>
      </c>
      <c r="U277" s="261" t="n">
        <v>170</v>
      </c>
      <c r="V277" s="86" t="inlineStr">
        <is>
          <t>pdf</t>
        </is>
      </c>
      <c r="W277" s="223" t="inlineStr">
        <is>
          <t>1.2 MB</t>
        </is>
      </c>
      <c r="X277" s="223" t="inlineStr">
        <is>
          <t>&lt;p&gt;Dalam buku &amp;ldquo;Selamat Tinggal Penyakit!&amp;rdquo; Felix Wibowo, penulis buku ini, sedang menuturkan hidup, iman, kehausan akan Tuhan, harapan, dan kekagumannya akan kasih Bapa di dalam Yesus Kristus. Semua itu mengalir dari lubuk hatinya dan menjadi berkat. Mazmur adalah salah satu buku yang dikaguminya. Seperti Daud rela diproses oleh Tuhan, demikian pula Felix memahami bahwa Tuhan berada di atas segala-galanya, Tuhan sedang berproses dalam hidupnya untuk membuka kapasitas hidup, iman, harapan, dan kasihnya yang lebih lagi dalam kehidupannya untuk tujuan ilahi yang lebih besar daripada takdir dirinya. &amp;ldquo;Serahkanlah hidupmu ke&amp;not;pada TUHAN dan percayalah kepadaNya dan Ia akan bertindak&amp;rdquo; (Mzm.37:4).&lt;br /&gt;
 Selamat membaca. Buku ini memberi inspirasi baru dalam hidup Anda untuk percaya dan berserah hanya kepada-Nya. Tuhan akan bertindak!&lt;/p&gt;</t>
        </is>
      </c>
      <c r="Y277" s="262" t="n">
        <v>52000</v>
      </c>
      <c r="Z277" s="226" t="n"/>
      <c r="AA277" s="241">
        <f>Y341*Z341</f>
        <v/>
      </c>
      <c r="AB277" s="237" t="inlineStr">
        <is>
          <t>bf537dca-0c80-48e4-a07f-5c23e45c7ed8</t>
        </is>
      </c>
    </row>
    <row r="278" ht="15" customHeight="1" s="283">
      <c r="A278" s="109" t="n">
        <v>333</v>
      </c>
      <c r="B278" s="222">
        <f>HYPERLINK("https://mocostore.moco.co.id/catalog/"&amp;AB342,"Klik Disini")</f>
        <v/>
      </c>
      <c r="C278" s="223" t="inlineStr">
        <is>
          <t>Setitik Air Penyejuk Jiwa</t>
        </is>
      </c>
      <c r="D278" s="223" t="n"/>
      <c r="E278" s="223" t="inlineStr">
        <is>
          <t>Sulistyanto</t>
        </is>
      </c>
      <c r="F278" s="223" t="inlineStr">
        <is>
          <t>978-979-29-1947-9</t>
        </is>
      </c>
      <c r="G278" s="223" t="inlineStr">
        <is>
          <t>978-979-29-8227-5</t>
        </is>
      </c>
      <c r="H278" s="223" t="inlineStr">
        <is>
          <t>Agama Kristen</t>
        </is>
      </c>
      <c r="I278" s="258" t="inlineStr">
        <is>
          <t>Perguruan Tinggi</t>
        </is>
      </c>
      <c r="J278" s="186" t="inlineStr">
        <is>
          <t>009.16</t>
        </is>
      </c>
      <c r="K278" s="264" t="n"/>
      <c r="L278" s="264" t="n"/>
      <c r="M278" s="265" t="n"/>
      <c r="N278" s="223" t="inlineStr">
        <is>
          <t>Indonesia</t>
        </is>
      </c>
      <c r="O278" s="223" t="inlineStr">
        <is>
          <t>Tidak diketahui</t>
        </is>
      </c>
      <c r="P278" s="260" t="n">
        <v>2011</v>
      </c>
      <c r="Q278" s="260" t="n">
        <v>2018</v>
      </c>
      <c r="R278" s="223" t="inlineStr">
        <is>
          <t>Penerbit Andi</t>
        </is>
      </c>
      <c r="S278" s="223" t="inlineStr">
        <is>
          <t>Andi Offset CV</t>
        </is>
      </c>
      <c r="T278" s="223" t="inlineStr">
        <is>
          <t>Lokal</t>
        </is>
      </c>
      <c r="U278" s="261" t="n">
        <v>249</v>
      </c>
      <c r="V278" s="86" t="inlineStr">
        <is>
          <t>pdf</t>
        </is>
      </c>
      <c r="W278" s="223" t="inlineStr">
        <is>
          <t>8.4 MB</t>
        </is>
      </c>
      <c r="X278" s="223" t="inlineStr">
        <is>
          <t>&lt;p&gt;Buku ini mengajarkan kepada kita hal-hal positif yang terjadi di sekitar kita, yang berkaitan dengan firman Tuhan. Apabila pengalaman hidup tidak dituliskan tentu akan hilang begitu saja. Setiap kali menghadapi suatu peristiwa, alangkah baiknya apabila kita senantiasa mengaitkannya dengan firman Tuhan, lalu merenungkan hikmat tersebunyi di balik peristiwa tersebut.&lt;br /&gt;
 Pelajaran melalui pengalaman hidup itu mengajak kita untuk bercermin kembali, sehingga dapat mengevaluasi kesalahan atau kekurangan yang pernah kita buat sebelumnya. Jikalau perbuatan itu salah, kita perlu memperbaikinya. Namun, sebaliknya apabila itu kurang, kita perlu meningkatkannya.&lt;/p&gt;</t>
        </is>
      </c>
      <c r="Y278" s="262" t="n">
        <v>86000</v>
      </c>
      <c r="Z278" s="226" t="n"/>
      <c r="AA278" s="241">
        <f>Y342*Z342</f>
        <v/>
      </c>
      <c r="AB278" s="237" t="inlineStr">
        <is>
          <t>dc28daa4-0bc2-4fc7-b676-5bddc7202caf</t>
        </is>
      </c>
    </row>
    <row r="279" ht="15" customHeight="1" s="283">
      <c r="A279" s="109" t="n">
        <v>334</v>
      </c>
      <c r="B279" s="222">
        <f>HYPERLINK("https://mocostore.moco.co.id/catalog/"&amp;AB343,"Klik Disini")</f>
        <v/>
      </c>
      <c r="C279" s="223" t="inlineStr">
        <is>
          <t>Sukses Seutuhnya</t>
        </is>
      </c>
      <c r="D279" s="223" t="n"/>
      <c r="E279" s="223" t="inlineStr">
        <is>
          <t>Xavier Quentin Pranata</t>
        </is>
      </c>
      <c r="F279" s="223" t="inlineStr">
        <is>
          <t>978-979-29-2807-5</t>
        </is>
      </c>
      <c r="G279" s="223" t="inlineStr">
        <is>
          <t>978-979-29-8366-1</t>
        </is>
      </c>
      <c r="H279" s="223" t="inlineStr">
        <is>
          <t>Agama Kristen</t>
        </is>
      </c>
      <c r="I279" s="258" t="inlineStr">
        <is>
          <t>Perguruan Tinggi</t>
        </is>
      </c>
      <c r="J279" s="186" t="inlineStr">
        <is>
          <t>009.16</t>
        </is>
      </c>
      <c r="K279" s="264" t="n"/>
      <c r="L279" s="264" t="n"/>
      <c r="M279" s="265" t="n"/>
      <c r="N279" s="263" t="inlineStr">
        <is>
          <t>Indonesia</t>
        </is>
      </c>
      <c r="O279" s="263" t="inlineStr">
        <is>
          <t>Tidak diketahui</t>
        </is>
      </c>
      <c r="P279" s="260" t="n">
        <v>2011</v>
      </c>
      <c r="Q279" s="260" t="n">
        <v>2018</v>
      </c>
      <c r="R279" s="223" t="inlineStr">
        <is>
          <t>Penerbit Andi</t>
        </is>
      </c>
      <c r="S279" s="223" t="inlineStr">
        <is>
          <t>Andi Offset CV</t>
        </is>
      </c>
      <c r="T279" s="223" t="inlineStr">
        <is>
          <t>Lokal</t>
        </is>
      </c>
      <c r="U279" s="261" t="n">
        <v>378</v>
      </c>
      <c r="V279" s="86" t="inlineStr">
        <is>
          <t>pdf</t>
        </is>
      </c>
      <c r="W279" s="223" t="inlineStr">
        <is>
          <t>7.8 MB</t>
        </is>
      </c>
      <c r="X279" s="223" t="inlineStr">
        <is>
          <t>&lt;p&gt;Buku ini berisi renungan singkat untuk setahun (366 hari) yang ditulis oleh Xavier Q. Pranata. Melalui pengalaman pribadi penulis maupun beberapa kutipan dari buku yang ditulis orang lain sebagai kutipan serta berbagai kisah lain, baik dari Alkitab maupun dari tokoh-tokoh dunia, penulis menyusun buku renungan ini untuk memberikan penguatan dan dijadikan renungan bagi para penguasaha sehingga mereka banyak belajar melalui kisah-kisah tersebut. Seperti kebanyakan renungan lain, setiap renungan selalu diawali oleh ayat Alkitab yang berhubungan dengan topik renungan di setiap tanggal. Selain itu, juga diakhiri dengan doa singkat untuk mengakhiri renungan.&lt;/p&gt;</t>
        </is>
      </c>
      <c r="Y279" s="262" t="n">
        <v>117000</v>
      </c>
      <c r="Z279" s="226" t="n"/>
      <c r="AA279" s="241">
        <f>Y343*Z343</f>
        <v/>
      </c>
      <c r="AB279" s="237" t="inlineStr">
        <is>
          <t>34ca8a7c-f04d-4881-b6b5-d2d6cf9e53ba</t>
        </is>
      </c>
    </row>
    <row r="280" ht="15" customHeight="1" s="283">
      <c r="A280" s="109" t="n">
        <v>335</v>
      </c>
      <c r="B280" s="222">
        <f>HYPERLINK("https://mocostore.moco.co.id/catalog/"&amp;AB344,"Klik Disini")</f>
        <v/>
      </c>
      <c r="C280" s="223" t="inlineStr">
        <is>
          <t>Sumeleh Untuk Menang</t>
        </is>
      </c>
      <c r="D280" s="223" t="n"/>
      <c r="E280" s="223" t="inlineStr">
        <is>
          <t>Obaja Tanto Setiawan</t>
        </is>
      </c>
      <c r="F280" s="223" t="inlineStr">
        <is>
          <t>978-979-29-1893-9</t>
        </is>
      </c>
      <c r="G280" s="223" t="inlineStr">
        <is>
          <t>978-979-29-8309-8</t>
        </is>
      </c>
      <c r="H280" s="223" t="inlineStr">
        <is>
          <t>Agama Kristen</t>
        </is>
      </c>
      <c r="I280" s="258" t="inlineStr">
        <is>
          <t>Perguruan Tinggi</t>
        </is>
      </c>
      <c r="J280" s="186" t="inlineStr">
        <is>
          <t>009.16</t>
        </is>
      </c>
      <c r="K280" s="264" t="n"/>
      <c r="L280" s="264" t="n"/>
      <c r="M280" s="265" t="n"/>
      <c r="N280" s="223" t="inlineStr">
        <is>
          <t>Indonesia</t>
        </is>
      </c>
      <c r="O280" s="223" t="inlineStr">
        <is>
          <t>Tidak diketahui</t>
        </is>
      </c>
      <c r="P280" s="260" t="n">
        <v>2011</v>
      </c>
      <c r="Q280" s="260" t="n">
        <v>2018</v>
      </c>
      <c r="R280" s="223" t="inlineStr">
        <is>
          <t>Penerbit Andi</t>
        </is>
      </c>
      <c r="S280" s="223" t="inlineStr">
        <is>
          <t>Andi Offset CV</t>
        </is>
      </c>
      <c r="T280" s="223" t="inlineStr">
        <is>
          <t>Lokal</t>
        </is>
      </c>
      <c r="U280" s="261" t="n">
        <v>74</v>
      </c>
      <c r="V280" s="86" t="inlineStr">
        <is>
          <t>pdf</t>
        </is>
      </c>
      <c r="W280" s="223" t="inlineStr">
        <is>
          <t>980.5 kB</t>
        </is>
      </c>
      <c r="X280" s="223" t="inlineStr">
        <is>
          <t>&lt;p&gt;Apa yang Anda lakukan ketika hidup Anda penuh dengan pergumulan? Apakah Anda putus asa dan marah dengan Tuhan atau berserah dan pantang menyerah? Apakah Anda ingin menjadi pemenang atas semua pergumulan dalam kehidupan orang percaya, seperti Daud dan Ayub? Atau ingin menilik rahasia mereka untuk menjadi lebih dari pemenang? Buku inilah jawaban bagi Anda! Mereka dapat menjadi lebih dari pemenang karena karakter sumeleh yang mereka miliki. Inilah karakter yang Allah inginkan untuk ada dalam diri setiap orang percaya. Dia membentuk anak-anak-Nya dengan berbagai pencobaan hidup dan Dia ingin anak-anak-Nya menang atas setiap pergumulan itu dengan bersikap sumeleh kepada-Nya dan bekerja keras. Bacalah buku ini dan terapkanlah dalam kehidupan Anda. Namun, sumeleh saja tidak cukup! Allah ingin Anda untuk bekerja keras dan mengandalkan Dia dalam segala hal. Inilah rahasia kesuksesan anak-anak Allah! &amp;bull;&lt;/p&gt;</t>
        </is>
      </c>
      <c r="Y280" s="262" t="n">
        <v>35500</v>
      </c>
      <c r="Z280" s="226" t="n"/>
      <c r="AA280" s="241">
        <f>Y344*Z344</f>
        <v/>
      </c>
      <c r="AB280" s="237" t="inlineStr">
        <is>
          <t>ac2554c1-7fd7-4700-b716-1d14d88553a2</t>
        </is>
      </c>
    </row>
    <row r="281" ht="15" customHeight="1" s="283">
      <c r="A281" s="109" t="n">
        <v>336</v>
      </c>
      <c r="B281" s="222">
        <f>HYPERLINK("https://mocostore.moco.co.id/catalog/"&amp;AB345,"Klik Disini")</f>
        <v/>
      </c>
      <c r="C281" s="223" t="inlineStr">
        <is>
          <t>Taklukkan Rasa Takutmu</t>
        </is>
      </c>
      <c r="D281" s="223" t="n"/>
      <c r="E281" s="223" t="inlineStr">
        <is>
          <t>Ellia Paul ang</t>
        </is>
      </c>
      <c r="F281" s="223" t="inlineStr">
        <is>
          <t>978-979-29-1982-0</t>
        </is>
      </c>
      <c r="G281" s="223" t="inlineStr">
        <is>
          <t>978-979-29-8007-3</t>
        </is>
      </c>
      <c r="H281" s="223" t="inlineStr">
        <is>
          <t>Agama Kristen</t>
        </is>
      </c>
      <c r="I281" s="258" t="inlineStr">
        <is>
          <t>Perguruan Tinggi</t>
        </is>
      </c>
      <c r="J281" s="186" t="inlineStr">
        <is>
          <t>009.16</t>
        </is>
      </c>
      <c r="K281" s="223" t="n"/>
      <c r="L281" s="223" t="n"/>
      <c r="M281" s="259" t="n"/>
      <c r="N281" s="223" t="inlineStr">
        <is>
          <t>Indonesia</t>
        </is>
      </c>
      <c r="O281" s="223" t="inlineStr">
        <is>
          <t>Tidak diketahui</t>
        </is>
      </c>
      <c r="P281" s="260" t="n">
        <v>2011</v>
      </c>
      <c r="Q281" s="260" t="n">
        <v>2018</v>
      </c>
      <c r="R281" s="223" t="inlineStr">
        <is>
          <t>Penerbit Andi</t>
        </is>
      </c>
      <c r="S281" s="223" t="inlineStr">
        <is>
          <t>Andi Offset CV</t>
        </is>
      </c>
      <c r="T281" s="223" t="inlineStr">
        <is>
          <t>Lokal</t>
        </is>
      </c>
      <c r="U281" s="261" t="n">
        <v>234</v>
      </c>
      <c r="V281" s="86" t="inlineStr">
        <is>
          <t>pdf</t>
        </is>
      </c>
      <c r="W281" s="223" t="inlineStr">
        <is>
          <t>1.4 MB</t>
        </is>
      </c>
      <c r="X281" s="223" t="inlineStr">
        <is>
          <t>&lt;p&gt;Ketika orang jauh dari Tuhan, mereka akan merasa bahwa hidup tidak berarti dan mudah dicekam rasa takut, bahkan sampai muncul rasa takut yang tidak perlu. Sering kali yang terjadi adalah pupusnya harapan dan impian hanya karena dihalangi rasa takut. Buku ini membantu orang-orang yang selama ini sering dikalahkan oleh rasa takut mereka untuk berani menghadapi rasa takut tersebut.&lt;br /&gt;
 &amp;nbsp;&lt;/p&gt;</t>
        </is>
      </c>
      <c r="Y281" s="262" t="n">
        <v>73000</v>
      </c>
      <c r="Z281" s="226" t="n"/>
      <c r="AA281" s="241">
        <f>Y345*Z345</f>
        <v/>
      </c>
      <c r="AB281" s="237" t="inlineStr">
        <is>
          <t>0253dc76-42b0-4d66-91d0-d409a01cadbf</t>
        </is>
      </c>
    </row>
    <row r="282" ht="15" customHeight="1" s="283">
      <c r="A282" s="109" t="n">
        <v>337</v>
      </c>
      <c r="B282" s="222">
        <f>HYPERLINK("https://mocostore.moco.co.id/catalog/"&amp;AB346,"Klik Disini")</f>
        <v/>
      </c>
      <c r="C282" s="223" t="inlineStr">
        <is>
          <t>Totally For Jesus 2</t>
        </is>
      </c>
      <c r="D282" s="223" t="n"/>
      <c r="E282" s="223" t="inlineStr">
        <is>
          <t>Sariwati Goenawan</t>
        </is>
      </c>
      <c r="F282" s="223" t="inlineStr">
        <is>
          <t>978-979-29-1908-0</t>
        </is>
      </c>
      <c r="G282" s="223" t="inlineStr">
        <is>
          <t>978-979-29-8210-7</t>
        </is>
      </c>
      <c r="H282" s="223" t="inlineStr">
        <is>
          <t>Agama Kristen</t>
        </is>
      </c>
      <c r="I282" s="258" t="inlineStr">
        <is>
          <t>Perguruan Tinggi</t>
        </is>
      </c>
      <c r="J282" s="186" t="inlineStr">
        <is>
          <t>009.16</t>
        </is>
      </c>
      <c r="K282" s="223" t="n"/>
      <c r="L282" s="223" t="n"/>
      <c r="M282" s="259" t="n"/>
      <c r="N282" s="223" t="inlineStr">
        <is>
          <t>Indonesia</t>
        </is>
      </c>
      <c r="O282" s="223" t="inlineStr">
        <is>
          <t>Tidak diketahui</t>
        </is>
      </c>
      <c r="P282" s="260" t="n">
        <v>2011</v>
      </c>
      <c r="Q282" s="260" t="n">
        <v>2018</v>
      </c>
      <c r="R282" s="223" t="inlineStr">
        <is>
          <t>Penerbit Andi</t>
        </is>
      </c>
      <c r="S282" s="223" t="inlineStr">
        <is>
          <t>Andi Offset CV</t>
        </is>
      </c>
      <c r="T282" s="223" t="inlineStr">
        <is>
          <t>Lokal</t>
        </is>
      </c>
      <c r="U282" s="261" t="n">
        <v>191</v>
      </c>
      <c r="V282" s="86" t="inlineStr">
        <is>
          <t>pdf</t>
        </is>
      </c>
      <c r="W282" s="223" t="inlineStr">
        <is>
          <t>2.4 MB</t>
        </is>
      </c>
      <c r="X282" s="223" t="inlineStr">
        <is>
          <t>&lt;p&gt;Bagaimana kehidupan Anda selama ini? Apakah Anda melibatkan Tuhan dalam setiap bagian kehidupan Anda? Lalu, apa pengalaman yang Anda dapatkan?&lt;/p&gt;
 &lt;p&gt;Ketika kita melibatkan Tuhan dalam kehidupan kita, banyak hal berharga akan kita alami dan peroleh. Bahkan tidak jarang kita mengalami hal-hal yang ajaib dan luar biasa. Totally for Jesus 2 adalah kumpulan pengalaman yang mengajak kita untuk mengerti betapa besar kasih Yesus kepada kita. Pembaca dapat menggali lebih dalam lagi dan mempunyai penga-laman pribadi bersama Yesus. Buku ini juga mengingatkan bahwa Allah turut bekerja dan berbi-cara melalui kegiatan sehari-hari, bahkan di tengah tantangan hidup yang menempa kita sehingga kita dimampukan untuk hidup `Totally for Jesus&amp;#39;. Kiranya, kumpulan pengalaman dalam buku ini bisa membantu Anda untuk mengenal Yesus semakin dekat dan membuat Anda semakin percaya kepada-Nya karena Dia akan selalu ada dalam segala aspek hidup kita.&lt;/p&gt;
 &lt;p&gt;&amp;nbsp;&lt;/p&gt;</t>
        </is>
      </c>
      <c r="Y282" s="262" t="n">
        <v>48500</v>
      </c>
      <c r="Z282" s="226" t="n"/>
      <c r="AA282" s="241">
        <f>Y346*Z346</f>
        <v/>
      </c>
      <c r="AB282" s="237" t="inlineStr">
        <is>
          <t>772ae72d-7f8d-471d-8bd8-84226064cc68</t>
        </is>
      </c>
    </row>
    <row r="283" ht="15" customHeight="1" s="283">
      <c r="A283" s="109" t="n">
        <v>338</v>
      </c>
      <c r="B283" s="222">
        <f>HYPERLINK("https://mocostore.moco.co.id/catalog/"&amp;AB347,"Klik Disini")</f>
        <v/>
      </c>
      <c r="C283" s="223" t="inlineStr">
        <is>
          <t>Trinity Of God</t>
        </is>
      </c>
      <c r="D283" s="223" t="n"/>
      <c r="E283" s="223" t="inlineStr">
        <is>
          <t>Pdt. Jenus Junimen, S. Th</t>
        </is>
      </c>
      <c r="F283" s="223" t="inlineStr">
        <is>
          <t>978-979-29-1965-3</t>
        </is>
      </c>
      <c r="G283" s="223" t="inlineStr">
        <is>
          <t>978-979-29-8096-7</t>
        </is>
      </c>
      <c r="H283" s="223" t="inlineStr">
        <is>
          <t>Agama Kristen</t>
        </is>
      </c>
      <c r="I283" s="258" t="inlineStr">
        <is>
          <t>Perguruan Tinggi</t>
        </is>
      </c>
      <c r="J283" s="186" t="inlineStr">
        <is>
          <t>009.16</t>
        </is>
      </c>
      <c r="K283" s="223" t="n"/>
      <c r="L283" s="223" t="n"/>
      <c r="M283" s="259" t="n"/>
      <c r="N283" s="263" t="inlineStr">
        <is>
          <t>Indonesia</t>
        </is>
      </c>
      <c r="O283" s="263" t="inlineStr">
        <is>
          <t>Tidak diketahui</t>
        </is>
      </c>
      <c r="P283" s="260" t="n">
        <v>2011</v>
      </c>
      <c r="Q283" s="260" t="n">
        <v>2018</v>
      </c>
      <c r="R283" s="223" t="inlineStr">
        <is>
          <t>Penerbit Andi</t>
        </is>
      </c>
      <c r="S283" s="223" t="inlineStr">
        <is>
          <t>Andi Offset CV</t>
        </is>
      </c>
      <c r="T283" s="223" t="inlineStr">
        <is>
          <t>Lokal</t>
        </is>
      </c>
      <c r="U283" s="261" t="n">
        <v>135</v>
      </c>
      <c r="V283" s="86" t="inlineStr">
        <is>
          <t>pdf</t>
        </is>
      </c>
      <c r="W283" s="223" t="inlineStr">
        <is>
          <t>2.1 MB</t>
        </is>
      </c>
      <c r="X283" s="223" t="inlineStr">
        <is>
          <t>&lt;p&gt;Buku ini memaparkan mengenai doktrin Allah Tritunggal. Bab pertama buku ini berisi mengenai pandangan awal para teolog mengenai konsep Allah Tritunggal. Topik masing-masing Pribadi Allah Tritunggal (Allah Bapa, Allah Putra, dan Roh Kudus) masing-masing dibahas pada bab yang terpisah. Buku ini juga berisi mengenai pandangan-pandangan yang menyimpang mengenai Trinitas, sejak zaman dulu maupun pada masa modern. Namun, selain pandangan-pandangan yang menyimpang mengenai doktrin trinitas (terutama pandangan Frans Donald), penulis juga memaparkan fakta-fakta dalam Alkitab yang mematahkan penyimpangan tersebut.&lt;/p&gt;</t>
        </is>
      </c>
      <c r="Y283" s="262" t="n">
        <v>49500</v>
      </c>
      <c r="Z283" s="226" t="n"/>
      <c r="AA283" s="241">
        <f>Y347*Z347</f>
        <v/>
      </c>
      <c r="AB283" s="237" t="inlineStr">
        <is>
          <t>21096d0f-dc93-4435-9d12-a263bf6fe26e</t>
        </is>
      </c>
    </row>
    <row r="284" ht="15" customHeight="1" s="283">
      <c r="A284" s="109" t="n">
        <v>339</v>
      </c>
      <c r="B284" s="222">
        <f>HYPERLINK("https://mocostore.moco.co.id/catalog/"&amp;AB348,"Klik Disini")</f>
        <v/>
      </c>
      <c r="C284" s="223" t="inlineStr">
        <is>
          <t>Via Dolorosa Membawa Kemenangan</t>
        </is>
      </c>
      <c r="D284" s="223" t="n"/>
      <c r="E284" s="223" t="inlineStr">
        <is>
          <t>Pdt. Jonar T. H. Situmorang, M. A</t>
        </is>
      </c>
      <c r="F284" s="223" t="inlineStr">
        <is>
          <t>978-979-29-1900-4</t>
        </is>
      </c>
      <c r="G284" s="223" t="inlineStr">
        <is>
          <t>978-979-29-8101-8</t>
        </is>
      </c>
      <c r="H284" s="223" t="inlineStr">
        <is>
          <t>Agama Kristen</t>
        </is>
      </c>
      <c r="I284" s="258" t="inlineStr">
        <is>
          <t>Perguruan Tinggi</t>
        </is>
      </c>
      <c r="J284" s="186" t="inlineStr">
        <is>
          <t>009.16</t>
        </is>
      </c>
      <c r="K284" s="264" t="n"/>
      <c r="L284" s="264" t="n"/>
      <c r="M284" s="259" t="n"/>
      <c r="N284" s="263" t="inlineStr">
        <is>
          <t>Indonesia</t>
        </is>
      </c>
      <c r="O284" s="263" t="inlineStr">
        <is>
          <t>Tidak diketahui</t>
        </is>
      </c>
      <c r="P284" s="260" t="n">
        <v>2011</v>
      </c>
      <c r="Q284" s="260" t="n">
        <v>2018</v>
      </c>
      <c r="R284" s="223" t="inlineStr">
        <is>
          <t>Penerbit Andi</t>
        </is>
      </c>
      <c r="S284" s="223" t="inlineStr">
        <is>
          <t>Andi Offset CV</t>
        </is>
      </c>
      <c r="T284" s="223" t="inlineStr">
        <is>
          <t>Lokal</t>
        </is>
      </c>
      <c r="U284" s="261" t="n">
        <v>322</v>
      </c>
      <c r="V284" s="86" t="inlineStr">
        <is>
          <t>pdf</t>
        </is>
      </c>
      <c r="W284" s="223" t="inlineStr">
        <is>
          <t>2.3 MB</t>
        </is>
      </c>
      <c r="X284" s="223" t="inlineStr">
        <is>
          <t>&lt;p&gt;Seruan-seruan tersebut keluar dari seseorang yang tampak lemah Seruan-seruan tersebut seolah isyarat bahwa Dia menyerah Namun sebaliknya, seruan-seruan tersebut adalah seruan kemenangan terbesar sepanjang sejarah&lt;/p&gt;
 &lt;p&gt;Dihujani ketidakadilan, siksaan, penghinaan, dan dipermalukan di hadapan begitu banyak orang, Yesus tidak pernah mengeluh. Meski menanggung penderitaan yang sangat berat, Dia tetap bersaksi dan mengajarkan kebenaran. Tidak ada seorang pun yang mampu menemukan kesalahan pada-Nya. Namun, firman Tuhan harus digenapi, dan Yesus harus disalibkan. Yesus harus menanggung hukuman terkeji sepanjang sejarah manusia. Dia diperlakukan layaknya penjahat, dan memikul hukuman atas dosa yang tidak diperbuat-Nya. Kasih-Nya kepada manusia begitu luar biasa. Di kayu salib itulah, Yesus mengucapkan tujuh perkataan terakhir sebelum Dia menyerahkan nyawa-Nya ke Tuhan.&lt;br /&gt;
 Dalam buku ini, pembaca diajak untuk mencermati tujuh perkataan Yesus di kayu salib. Walaupun dunia menganggap perkataan tersebut sebagai pertanda kekalahan Yesus, kita akan melihat bagaimana perkataan tersebut justru merupakan seruan-seruan kemenangan Yesus. Seruan tersebut pertanda kemenangan terbesar sepanjang sejarah.&lt;br /&gt;
 Pdt. Jonar T. H. Situmorang tidak hanya mengulas secara kronologis kisah penderitaan Yesus, hingga penyaliban, kematian, dan kebangkitan-Nya. Penulis ini juga mengajak pembaca untuk melihat makna sesungguhnya dari tujuh perkataan Yesus di kayu salib. Pembahasannya yang terperinci semakin memperlihatkan kemuliaan dan kebesaran kasih Tuhan atas manusia.&lt;/p&gt;</t>
        </is>
      </c>
      <c r="Y284" s="262" t="n">
        <v>88500</v>
      </c>
      <c r="Z284" s="226" t="n"/>
      <c r="AA284" s="241">
        <f>Y348*Z348</f>
        <v/>
      </c>
      <c r="AB284" s="237" t="inlineStr">
        <is>
          <t>9a8e7e8a-d047-4385-be82-486254aff487</t>
        </is>
      </c>
    </row>
    <row r="285" ht="15" customHeight="1" s="283">
      <c r="A285" s="109" t="n">
        <v>340</v>
      </c>
      <c r="B285" s="222">
        <f>HYPERLINK("https://mocostore.moco.co.id/catalog/"&amp;AB349,"Klik Disini")</f>
        <v/>
      </c>
      <c r="C285" s="223" t="inlineStr">
        <is>
          <t>Vitamin Penyegar Iman</t>
        </is>
      </c>
      <c r="D285" s="223" t="n"/>
      <c r="E285" s="223" t="inlineStr">
        <is>
          <t>Inggrid Tan</t>
        </is>
      </c>
      <c r="F285" s="223" t="inlineStr">
        <is>
          <t>978-979-29-1889-2</t>
        </is>
      </c>
      <c r="G285" s="223" t="inlineStr">
        <is>
          <t>978-979-29-8077-6</t>
        </is>
      </c>
      <c r="H285" s="223" t="inlineStr">
        <is>
          <t>Agama Kristen</t>
        </is>
      </c>
      <c r="I285" s="258" t="inlineStr">
        <is>
          <t>Perguruan Tinggi</t>
        </is>
      </c>
      <c r="J285" s="186" t="inlineStr">
        <is>
          <t>009.16</t>
        </is>
      </c>
      <c r="K285" s="264" t="n"/>
      <c r="L285" s="264" t="n"/>
      <c r="M285" s="259" t="n"/>
      <c r="N285" s="223" t="n"/>
      <c r="O285" s="223" t="n"/>
      <c r="P285" s="260" t="n">
        <v>2011</v>
      </c>
      <c r="Q285" s="260" t="n">
        <v>2018</v>
      </c>
      <c r="R285" s="223" t="inlineStr">
        <is>
          <t>Penerbit Andi</t>
        </is>
      </c>
      <c r="S285" s="223" t="inlineStr">
        <is>
          <t>Andi Offset CV</t>
        </is>
      </c>
      <c r="T285" s="223" t="n"/>
      <c r="U285" s="261" t="n">
        <v>266</v>
      </c>
      <c r="V285" s="86" t="inlineStr">
        <is>
          <t>pdf</t>
        </is>
      </c>
      <c r="W285" s="223" t="inlineStr">
        <is>
          <t>1.9 MB</t>
        </is>
      </c>
      <c r="X285" s="223" t="inlineStr">
        <is>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is>
      </c>
      <c r="Y285" s="262" t="n">
        <v>64000</v>
      </c>
      <c r="Z285" s="226" t="n"/>
      <c r="AA285" s="241">
        <f>Y349*Z349</f>
        <v/>
      </c>
      <c r="AB285" s="237" t="inlineStr">
        <is>
          <t>e03f0b42-1c28-440b-ad83-27eb04a8fcd5</t>
        </is>
      </c>
    </row>
    <row r="286" ht="15" customHeight="1" s="283">
      <c r="A286" s="109" t="n">
        <v>341</v>
      </c>
      <c r="B286" s="222">
        <f>HYPERLINK("https://mocostore.moco.co.id/catalog/"&amp;AB350,"Klik Disini")</f>
        <v/>
      </c>
      <c r="C286" s="223" t="inlineStr">
        <is>
          <t>Walking A Better Life</t>
        </is>
      </c>
      <c r="D286" s="223" t="n"/>
      <c r="E286" s="223" t="inlineStr">
        <is>
          <t>Purim Marbun, M. Th.</t>
        </is>
      </c>
      <c r="F286" s="223" t="inlineStr">
        <is>
          <t>978-979-29-1954-7</t>
        </is>
      </c>
      <c r="G286" s="223" t="inlineStr">
        <is>
          <t>978-979-29-8335-7</t>
        </is>
      </c>
      <c r="H286" s="223" t="inlineStr">
        <is>
          <t>Agama Kristen</t>
        </is>
      </c>
      <c r="I286" s="258" t="inlineStr">
        <is>
          <t>Perguruan Tinggi</t>
        </is>
      </c>
      <c r="J286" s="186" t="inlineStr">
        <is>
          <t>009.16</t>
        </is>
      </c>
      <c r="K286" s="264" t="n"/>
      <c r="L286" s="264" t="n"/>
      <c r="M286" s="259" t="n"/>
      <c r="N286" s="223" t="inlineStr">
        <is>
          <t>Indonesia</t>
        </is>
      </c>
      <c r="O286" s="223" t="inlineStr">
        <is>
          <t>Tidak diketahui</t>
        </is>
      </c>
      <c r="P286" s="260" t="n">
        <v>2011</v>
      </c>
      <c r="Q286" s="260" t="n">
        <v>2018</v>
      </c>
      <c r="R286" s="223" t="inlineStr">
        <is>
          <t>Penerbit Andi</t>
        </is>
      </c>
      <c r="S286" s="223" t="inlineStr">
        <is>
          <t>Andi Offset CV</t>
        </is>
      </c>
      <c r="T286" s="223" t="inlineStr">
        <is>
          <t>Lokal</t>
        </is>
      </c>
      <c r="U286" s="261" t="n">
        <v>282</v>
      </c>
      <c r="V286" s="86" t="inlineStr">
        <is>
          <t>pdf</t>
        </is>
      </c>
      <c r="W286" s="223" t="inlineStr">
        <is>
          <t>8.2 MB</t>
        </is>
      </c>
      <c r="X286" s="223" t="inlineStr">
        <is>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is>
      </c>
      <c r="Y286" s="262" t="n">
        <v>81000</v>
      </c>
      <c r="Z286" s="226" t="n"/>
      <c r="AA286" s="241">
        <f>Y350*Z350</f>
        <v/>
      </c>
      <c r="AB286" s="237" t="inlineStr">
        <is>
          <t>29783895-37b0-40de-8428-a0d9a9a5d2fb</t>
        </is>
      </c>
    </row>
    <row r="287" ht="15" customHeight="1" s="283">
      <c r="A287" s="109" t="n">
        <v>342</v>
      </c>
      <c r="B287" s="222">
        <f>HYPERLINK("https://mocostore.moco.co.id/catalog/"&amp;AB351,"Klik Disini")</f>
        <v/>
      </c>
      <c r="C287" s="223" t="inlineStr">
        <is>
          <t>Wow! I`m A Pastor`s Wife!</t>
        </is>
      </c>
      <c r="D287" s="223" t="n"/>
      <c r="E287" s="223" t="inlineStr">
        <is>
          <t>Fifi Sarah T.</t>
        </is>
      </c>
      <c r="F287" s="223" t="inlineStr">
        <is>
          <t>978-979-29-1933-2</t>
        </is>
      </c>
      <c r="G287" s="223" t="inlineStr">
        <is>
          <t>978-979-29-8034-9</t>
        </is>
      </c>
      <c r="H287" s="223" t="inlineStr">
        <is>
          <t>Agama Kristen</t>
        </is>
      </c>
      <c r="I287" s="258" t="inlineStr">
        <is>
          <t>Perguruan Tinggi</t>
        </is>
      </c>
      <c r="J287" s="186" t="inlineStr">
        <is>
          <t>009.16</t>
        </is>
      </c>
      <c r="K287" s="264" t="n"/>
      <c r="L287" s="264" t="n"/>
      <c r="M287" s="259" t="n"/>
      <c r="N287" s="223" t="inlineStr">
        <is>
          <t>Indonesia</t>
        </is>
      </c>
      <c r="O287" s="223" t="inlineStr">
        <is>
          <t>Tidak diketahui</t>
        </is>
      </c>
      <c r="P287" s="260" t="n">
        <v>2011</v>
      </c>
      <c r="Q287" s="260" t="n">
        <v>2018</v>
      </c>
      <c r="R287" s="223" t="inlineStr">
        <is>
          <t>Penerbit Andi</t>
        </is>
      </c>
      <c r="S287" s="223" t="inlineStr">
        <is>
          <t>Andi Offset CV</t>
        </is>
      </c>
      <c r="T287" s="223" t="inlineStr">
        <is>
          <t>Lokal</t>
        </is>
      </c>
      <c r="U287" s="261" t="n">
        <v>75</v>
      </c>
      <c r="V287" s="86" t="inlineStr">
        <is>
          <t>pdf</t>
        </is>
      </c>
      <c r="W287" s="223" t="inlineStr">
        <is>
          <t>1.6 MB</t>
        </is>
      </c>
      <c r="X287" s="223" t="inlineStr">
        <is>
          <t>&lt;p&gt;Menjadi Pastor&amp;#39;s wife (istri pendeta) ternyata tidaklah mudah. Hal ini dialami oleh Fifi Sarah Tedjasukmana. Ia tidak pernah menyangka akan menjalani hidupnya sebagai istri seorang hamba Tuhan. Di tengah pergumulan pribadinya, ia masih harus menjalani kehidupan yang tidak mudah dalam mendampingi suami memulai jemaat di daerah yang asing baginya. Ia juga harus meninggalkan orang-orang yang ia kasihi di kota asalnya, membantu jemaat dalam pergumulan mereka, belum lagi menghadapi tuntutan, celaan, atau perkataan-perkataan miring yang ditujukan padanya. Akan tetapi, Fifi Sarah Tedjasukmana membuktikan bahwa di balik segala tantangan sebagai istri hamba Tuhan, ada anugerah dan kekuatan dari Tuhan. Melalui kisah Fifi Sarah Tedjasukmana, para wanita kembali diingatkan bahwa Tuhan mempersiapkan mereka untuk hal-hal luar biasa sebagai penolong pria. Inspirasi dalam buku ini tidak hanya cocok bagi para istri hamba Tuhan, tetapi juga bagi setiap wanita untuk lebih menyadari panggilan dan rencana Tuhan bagi mereka.&lt;/p&gt;
 &lt;p&gt;&amp;nbsp;&lt;/p&gt;</t>
        </is>
      </c>
      <c r="Y287" s="262" t="n">
        <v>40500</v>
      </c>
      <c r="Z287" s="226" t="n"/>
      <c r="AA287" s="241">
        <f>Y351*Z351</f>
        <v/>
      </c>
      <c r="AB287" s="237" t="inlineStr">
        <is>
          <t>20b1d1d1-ee92-48e6-8be0-6e7f09b445dd</t>
        </is>
      </c>
    </row>
    <row r="288" ht="15" customHeight="1" s="283">
      <c r="A288" s="109" t="n">
        <v>343</v>
      </c>
      <c r="B288" s="222">
        <f>HYPERLINK("https://mocostore.moco.co.id/catalog/"&amp;AB352,"Klik Disini")</f>
        <v/>
      </c>
      <c r="C288" s="223" t="inlineStr">
        <is>
          <t>100 Cerita Alkitab untuk Anak-anak</t>
        </is>
      </c>
      <c r="D288" s="223" t="n"/>
      <c r="E288" s="223" t="inlineStr">
        <is>
          <t>Igrea Siswanto</t>
        </is>
      </c>
      <c r="F288" s="223" t="inlineStr">
        <is>
          <t>978-979-29-1819-9</t>
        </is>
      </c>
      <c r="G288" s="223" t="inlineStr">
        <is>
          <t>978-979-29-8062-2</t>
        </is>
      </c>
      <c r="H288" s="223" t="inlineStr">
        <is>
          <t>Agama Kristen</t>
        </is>
      </c>
      <c r="I288" s="258" t="inlineStr">
        <is>
          <t>Perguruan Tinggi</t>
        </is>
      </c>
      <c r="J288" s="186" t="inlineStr">
        <is>
          <t>009.16</t>
        </is>
      </c>
      <c r="K288" s="264" t="inlineStr">
        <is>
          <t>Tidak Tersedia</t>
        </is>
      </c>
      <c r="L288" s="264" t="n"/>
      <c r="M288" s="259" t="inlineStr">
        <is>
          <t>Tidak Tersedia</t>
        </is>
      </c>
      <c r="N288" s="263" t="inlineStr">
        <is>
          <t>Indonesia</t>
        </is>
      </c>
      <c r="O288" s="263" t="inlineStr">
        <is>
          <t>Tidak diketahui</t>
        </is>
      </c>
      <c r="P288" s="260" t="n">
        <v>2010</v>
      </c>
      <c r="Q288" s="260" t="n">
        <v>2018</v>
      </c>
      <c r="R288" s="223" t="inlineStr">
        <is>
          <t>Penerbit Andi</t>
        </is>
      </c>
      <c r="S288" s="223" t="inlineStr">
        <is>
          <t>Andi Offset CV</t>
        </is>
      </c>
      <c r="T288" s="223" t="inlineStr">
        <is>
          <t>Lokal</t>
        </is>
      </c>
      <c r="U288" s="261" t="n">
        <v>130</v>
      </c>
      <c r="V288" s="86" t="inlineStr">
        <is>
          <t>pdf</t>
        </is>
      </c>
      <c r="W288" s="223" t="inlineStr">
        <is>
          <t>5.6 MB</t>
        </is>
      </c>
      <c r="X288" s="223" t="inlineStr">
        <is>
          <t>&lt;p&gt;Tentu menyenangkan mengajarkan sesuatu kepada anak-anak melalui cerita. Dengan cerita, orangtua dapat menanamkan nilai-nilai moral kepada anak-anak. Selain itu, sangat panting mengajarkan firman Tuhan sejak dini. Hanya saja, kadang orangtua ataupun guru Sekolah Minggu mengalami kesulitan dengan terbatasnya sumber atau bahan cerita. Namun, sebenarnya kita memiliki sumber cerita yang tidak akan pernah habis, yaitu Alkitab. Di dalamnya ada ratusan cerita menarik yang sarat dengan pesan dan makna serta tak lekang oleh waktu. Bagaimana cara menyampaikan cerita-cerita itu kepada anak-anak?&lt;br /&gt;
 100 Cerita Alkitab untuk Anak-anak akan membantu Anda, baik orangtua maupun guru Sekolah Minggu untuk mengajarkan firman Tuhan kepada anak-anak. Melalui gaya penceritaan sederhana dan dilengkapi dengan ilustrasi gambar yang menarik, buku ini tentu akan disukai oleh anak-anak Anda. Buku ini juga akan menjadi pemberian terbaik bagi mereka. Sekarang, Anda tidak akan lagi mengalami kesulitan untuk bercerita kepada anak-anak Anda.&lt;/p&gt;</t>
        </is>
      </c>
      <c r="Y288" s="262" t="n">
        <v>74500</v>
      </c>
      <c r="Z288" s="226" t="n"/>
      <c r="AA288" s="241">
        <f>Y352*Z352</f>
        <v/>
      </c>
      <c r="AB288" s="237" t="inlineStr">
        <is>
          <t>daf6000f-cdc6-401a-8ff3-563e8b2a05ac</t>
        </is>
      </c>
    </row>
    <row r="289" ht="15" customHeight="1" s="283">
      <c r="A289" s="109" t="n">
        <v>344</v>
      </c>
      <c r="B289" s="222">
        <f>HYPERLINK("https://mocostore.moco.co.id/catalog/"&amp;AB353,"Klik Disini")</f>
        <v/>
      </c>
      <c r="C289" s="223" t="inlineStr">
        <is>
          <t>100 Kisah Yang Menyentuh Kalbu Anda</t>
        </is>
      </c>
      <c r="D289" s="223" t="n"/>
      <c r="E289" s="223" t="inlineStr">
        <is>
          <t>Xavier Quentin Pranata</t>
        </is>
      </c>
      <c r="F289" s="223" t="inlineStr">
        <is>
          <t>978-979-29-1157-2</t>
        </is>
      </c>
      <c r="G289" s="223" t="inlineStr">
        <is>
          <t>978-979-29-8367-8</t>
        </is>
      </c>
      <c r="H289" s="223" t="inlineStr">
        <is>
          <t>Agama Kristen</t>
        </is>
      </c>
      <c r="I289" s="258" t="inlineStr">
        <is>
          <t>Perguruan Tinggi</t>
        </is>
      </c>
      <c r="J289" s="186" t="inlineStr">
        <is>
          <t>009.16</t>
        </is>
      </c>
      <c r="K289" s="264" t="inlineStr">
        <is>
          <t>Tidak Tersedia</t>
        </is>
      </c>
      <c r="L289" s="264" t="n"/>
      <c r="M289" s="259" t="inlineStr">
        <is>
          <t>Tidak Tersedia</t>
        </is>
      </c>
      <c r="N289" s="223" t="inlineStr">
        <is>
          <t>Indonesia</t>
        </is>
      </c>
      <c r="O289" s="223" t="inlineStr">
        <is>
          <t>Tidak diketahui</t>
        </is>
      </c>
      <c r="P289" s="260" t="n">
        <v>2010</v>
      </c>
      <c r="Q289" s="260" t="n">
        <v>2018</v>
      </c>
      <c r="R289" s="223" t="inlineStr">
        <is>
          <t>Penerbit Andi</t>
        </is>
      </c>
      <c r="S289" s="223" t="inlineStr">
        <is>
          <t>Andi Offset CV</t>
        </is>
      </c>
      <c r="T289" s="223" t="inlineStr">
        <is>
          <t>Lokal</t>
        </is>
      </c>
      <c r="U289" s="261" t="n">
        <v>228</v>
      </c>
      <c r="V289" s="86" t="inlineStr">
        <is>
          <t>pdf</t>
        </is>
      </c>
      <c r="W289" s="223" t="inlineStr">
        <is>
          <t>1.3 MB</t>
        </is>
      </c>
      <c r="X289" s="223" t="inlineStr">
        <is>
          <t>&lt;p&gt;KEDAMAIAN atau rasa damai kadang-kadang sulit didapat karena perang atau peperangan. Terbukti, menurut suatu penclitian sejarah, dalam kurun waktu 4.00() tahun, ternyata waktu yang benar-benar hehas dari perang hanya 268 tahun. Namun demikian, Yesus berkata, &amp;quot;Berbahagialah orang yang membawa damai, karena mereka akan disebut anak-anak Allah&amp;quot; (Matius 5:9). Itulah pesan dalam salah satu kisah di antara seratus kisah dalam seri buku ini.&lt;br /&gt;
 Buku 100 KISAH YANG MENYENTUH KALBU ini adalah seri yang ke enam. Seperti dalam buku-buku yang terdahulu, dalam buku ini penulis memadukan antara kisah, kata-kata mutiara, dan ayat Firman Tuhan yang mendukung. Kiranya buku ini&amp;mdash;seperti buku seri pendahulunya &amp;mdash; bisa bermanfaat bagi setiap pembaca yang menyukai kisah atau ilustrasi; juga bagi Anda yang punya profesi di bidang public speaking (berkhotbah, memberi seminar dan mengajar) maupun para penulis dan wartawan yang membutuhkan kisah untuk membumbui tulisannya.&lt;/p&gt;</t>
        </is>
      </c>
      <c r="Y289" s="262" t="n">
        <v>69000</v>
      </c>
      <c r="Z289" s="226" t="n"/>
      <c r="AA289" s="241">
        <f>Y353*Z353</f>
        <v/>
      </c>
      <c r="AB289" s="237" t="inlineStr">
        <is>
          <t>50e05216-acc9-4650-bc0d-e428c851f402</t>
        </is>
      </c>
    </row>
    <row r="290" ht="15" customHeight="1" s="283">
      <c r="A290" s="109" t="n">
        <v>345</v>
      </c>
      <c r="B290" s="222">
        <f>HYPERLINK("https://mocostore.moco.co.id/catalog/"&amp;AB354,"Klik Disini")</f>
        <v/>
      </c>
      <c r="C290" s="223" t="inlineStr">
        <is>
          <t>100 Touching Stories</t>
        </is>
      </c>
      <c r="D290" s="223" t="n"/>
      <c r="E290" s="223" t="inlineStr">
        <is>
          <t>Xavier Quentin Pranata</t>
        </is>
      </c>
      <c r="F290" s="223" t="inlineStr">
        <is>
          <t>978-979-29-1820-5</t>
        </is>
      </c>
      <c r="G290" s="223" t="inlineStr">
        <is>
          <t>978-979-29-8368-5</t>
        </is>
      </c>
      <c r="H290" s="223" t="inlineStr">
        <is>
          <t>Agama Kristen</t>
        </is>
      </c>
      <c r="I290" s="258" t="inlineStr">
        <is>
          <t>Perguruan Tinggi</t>
        </is>
      </c>
      <c r="J290" s="186" t="inlineStr">
        <is>
          <t>009.16</t>
        </is>
      </c>
      <c r="K290" s="264" t="inlineStr">
        <is>
          <t>Tidak Tersedia</t>
        </is>
      </c>
      <c r="L290" s="264" t="n"/>
      <c r="M290" s="259" t="inlineStr">
        <is>
          <t>Tidak Tersedia</t>
        </is>
      </c>
      <c r="N290" s="223" t="inlineStr">
        <is>
          <t>Indonesia</t>
        </is>
      </c>
      <c r="O290" s="223" t="inlineStr">
        <is>
          <t>Tidak diketahui</t>
        </is>
      </c>
      <c r="P290" s="260" t="n">
        <v>2010</v>
      </c>
      <c r="Q290" s="260" t="n">
        <v>2018</v>
      </c>
      <c r="R290" s="223" t="inlineStr">
        <is>
          <t>Penerbit Andi</t>
        </is>
      </c>
      <c r="S290" s="223" t="inlineStr">
        <is>
          <t>Andi Offset CV</t>
        </is>
      </c>
      <c r="T290" s="223" t="inlineStr">
        <is>
          <t>Lokal</t>
        </is>
      </c>
      <c r="U290" s="261" t="n">
        <v>386</v>
      </c>
      <c r="V290" s="86" t="inlineStr">
        <is>
          <t>pdf</t>
        </is>
      </c>
      <c r="W290" s="223" t="inlineStr">
        <is>
          <t>1.9 MB</t>
        </is>
      </c>
      <c r="X290" s="223" t="inlineStr">
        <is>
          <t>&lt;p&gt;&amp;quot;Bacalah buku ini, resapi dan alami maknanya. Anda pasti akan dikuatkan dan diberkati!&amp;quot; Yosafat H. Prawiro, M. A. (Minister Gereja Oikos Sydney - Place Of Hope, Sydney).&lt;/p&gt;
 &lt;p&gt;&amp;quot;Buku ini bisa menjadi salah satu yang membawa Anda menjadi kuat, dewasa, dan sukses.&amp;quot; Daniel Ong (Senior Minister IFC, Perth).&lt;br /&gt;
 &amp;quot;Setiap buku Pak Xavier yang saya baca selalu menjadi berkat yang luar biasa dalam kehidupan saya secara pribadi. Saya yakin dan percaya kalau buku ini pun akan menjadi berkat bagi kita semua. Another book, another masterpiece. Well done, Pak Xavier.&amp;quot; Harun (Transform World, Singapore).&lt;br /&gt;
 &amp;quot;Buku ini mempunyai kekayaan itu di dalamnya. Bacalah dan kenali kebenaran yang diajarkannya. Anda tidak akan rugi membeli buku ini. Tidak percaya, buktikan sendiri.&amp;quot; Pdt. Yohanes Heryjanto S.Th, M.A. (ROCK Ministry, Malaysia).&lt;br /&gt;
 &amp;quot;Satu buku yang menarik dan mendatangkan inspirasi, cocok untuk dijadikan bahan perenungan&amp;quot; Jacub Suria (Minister of Go, Singapore).&lt;br /&gt;
 &lt;br /&gt;
 Hidup merupakan ukiran setiap kisah manusia. Di dalamnya terpahat berbagai pelajaran berharga untuk membuat manusia Iebih bijak menjalani hidup. 100 Touching Stories menyuguhkan kisah-kisah yang akan menyentuh hati Anda. Membacanya akan membawa Anda kepada perenungan yang mendalam atas makna hidup ini. Setiap kisah dalam buku ini akan mendatangkan berkat bagi Anda&lt;/p&gt;</t>
        </is>
      </c>
      <c r="Y290" s="262" t="n">
        <v>126000</v>
      </c>
      <c r="Z290" s="226" t="n"/>
      <c r="AA290" s="241">
        <f>Y354*Z354</f>
        <v/>
      </c>
      <c r="AB290" s="237" t="inlineStr">
        <is>
          <t>67315b09-eb8f-49d5-acc5-e25b10484fb4</t>
        </is>
      </c>
    </row>
    <row r="291" ht="15" customHeight="1" s="283">
      <c r="A291" s="109" t="n">
        <v>346</v>
      </c>
      <c r="B291" s="222">
        <f>HYPERLINK("https://mocostore.moco.co.id/catalog/"&amp;AB355,"Klik Disini")</f>
        <v/>
      </c>
      <c r="C291" s="223" t="inlineStr">
        <is>
          <t>101 Humor Kece</t>
        </is>
      </c>
      <c r="D291" s="223" t="n"/>
      <c r="E291" s="223" t="inlineStr">
        <is>
          <t>Christian Wahyu Lasut, STh., MA.</t>
        </is>
      </c>
      <c r="F291" s="223" t="inlineStr">
        <is>
          <t>978-979-29-1863-2</t>
        </is>
      </c>
      <c r="G291" s="223" t="inlineStr">
        <is>
          <t>978-979-29-7960-2</t>
        </is>
      </c>
      <c r="H291" s="223" t="inlineStr">
        <is>
          <t>Agama Kristen</t>
        </is>
      </c>
      <c r="I291" s="258" t="inlineStr">
        <is>
          <t>Perguruan Tinggi</t>
        </is>
      </c>
      <c r="J291" s="186" t="inlineStr">
        <is>
          <t>009.16</t>
        </is>
      </c>
      <c r="K291" s="264" t="n"/>
      <c r="L291" s="264" t="n"/>
      <c r="M291" s="259" t="n"/>
      <c r="N291" s="223" t="inlineStr">
        <is>
          <t>Indonesia</t>
        </is>
      </c>
      <c r="O291" s="223" t="inlineStr">
        <is>
          <t>Tidak diketahui</t>
        </is>
      </c>
      <c r="P291" s="260" t="n">
        <v>2010</v>
      </c>
      <c r="Q291" s="260" t="n">
        <v>2018</v>
      </c>
      <c r="R291" s="223" t="inlineStr">
        <is>
          <t>Penerbit Andi</t>
        </is>
      </c>
      <c r="S291" s="223" t="inlineStr">
        <is>
          <t>Andi Offset CV</t>
        </is>
      </c>
      <c r="T291" s="223" t="inlineStr">
        <is>
          <t>Lokal</t>
        </is>
      </c>
      <c r="U291" s="261" t="n">
        <v>98</v>
      </c>
      <c r="V291" s="86" t="inlineStr">
        <is>
          <t>pdf</t>
        </is>
      </c>
      <c r="W291" s="223" t="inlineStr">
        <is>
          <t>2.4 MB</t>
        </is>
      </c>
      <c r="X291" s="223" t="inlineStr">
        <is>
          <t>&lt;p&gt;KeCelaKaan hebat terjadi antara bis Kota dan sepeda motor &amp;quot;bebeK&amp;quot;. pengguna sepeda motor &amp;quot;bebek&amp;quot; meninggal dunia di tempat Kejadian. Dalam ibadah pemakaman Pendeta berKata: &amp;quot;Tuhan yang member&amp;#39;, &amp;quot;bebek&amp;quot; yang mengambii.&amp;quot;&lt;br /&gt;
 &amp;quot;Hati an gembira membuat muka berseri-seri,... CrIzm. 15:13)&lt;br /&gt;
 Cerita humor tidak pernah lekang oleh waktu. Cerita humor bisa menjadi jembatan yang baik untuk membuka jalan perkenalan atau berkomunikasi dengan orang lain. Cerita humor juga bisa menghibur diri kita atau orang lain ketika mengalami kejenuhan. Humor yang ceria bisa menyegarkan jiwa yang mulai jenuh dengan rutinitas kehidupan ini. Ketawa ceria merupakan Kumpulan humor segar yang akan membuat hat&amp;#39; Anda gembira sehingga Muka Anda ceria. BuKu ini bisa menjadi teman Anda untuk mengisi danm melewati waktu luang Anda. BUKU ini membantu MenyegarKan kejenuhan Anda di tengah-tengah Kesibukan. TemuKanlah Keceriaan setiap saat melalui buku ini. lagi haMba Tuhan, buku ini sangat menolong untuk memperKaya illustrasi pengajaran Anda.&lt;/p&gt;</t>
        </is>
      </c>
      <c r="Y291" s="262" t="n">
        <v>32500</v>
      </c>
      <c r="Z291" s="226" t="n"/>
      <c r="AA291" s="241">
        <f>Y355*Z355</f>
        <v/>
      </c>
      <c r="AB291" s="237" t="inlineStr">
        <is>
          <t>569f53e9-3e2d-4370-b0ad-bd298fd54b8e</t>
        </is>
      </c>
    </row>
    <row r="292" ht="15" customHeight="1" s="283">
      <c r="A292" s="109" t="n">
        <v>347</v>
      </c>
      <c r="B292" s="222">
        <f>HYPERLINK("https://mocostore.moco.co.id/catalog/"&amp;AB356,"Klik Disini")</f>
        <v/>
      </c>
      <c r="C292" s="223" t="inlineStr">
        <is>
          <t>2012: Akhir Zaman Atau Zaman Baru?</t>
        </is>
      </c>
      <c r="D292" s="223" t="n"/>
      <c r="E292" s="223" t="inlineStr">
        <is>
          <t>Harold V. Lolowang</t>
        </is>
      </c>
      <c r="F292" s="223" t="inlineStr">
        <is>
          <t>978-979-29-1162-6</t>
        </is>
      </c>
      <c r="G292" s="223" t="inlineStr">
        <is>
          <t>978-979-29-8049-3</t>
        </is>
      </c>
      <c r="H292" s="223" t="inlineStr">
        <is>
          <t>Agama Kristen</t>
        </is>
      </c>
      <c r="I292" s="258" t="inlineStr">
        <is>
          <t>Perguruan Tinggi</t>
        </is>
      </c>
      <c r="J292" s="186" t="inlineStr">
        <is>
          <t>009.16</t>
        </is>
      </c>
      <c r="K292" s="264" t="inlineStr">
        <is>
          <t>Tidak Tersedia</t>
        </is>
      </c>
      <c r="L292" s="264" t="n"/>
      <c r="M292" s="259" t="inlineStr">
        <is>
          <t>Tidak Tersedia</t>
        </is>
      </c>
      <c r="N292" s="223" t="inlineStr">
        <is>
          <t>Indonesia</t>
        </is>
      </c>
      <c r="O292" s="223" t="inlineStr">
        <is>
          <t>Tidak diketahui</t>
        </is>
      </c>
      <c r="P292" s="260" t="n">
        <v>2010</v>
      </c>
      <c r="Q292" s="260" t="n">
        <v>2018</v>
      </c>
      <c r="R292" s="223" t="inlineStr">
        <is>
          <t>Penerbit Andi</t>
        </is>
      </c>
      <c r="S292" s="223" t="inlineStr">
        <is>
          <t>Andi Offset CV</t>
        </is>
      </c>
      <c r="T292" s="223" t="inlineStr">
        <is>
          <t>Lokal</t>
        </is>
      </c>
      <c r="U292" s="261" t="n">
        <v>258</v>
      </c>
      <c r="V292" s="86" t="inlineStr">
        <is>
          <t>pdf</t>
        </is>
      </c>
      <c r="W292" s="223" t="inlineStr">
        <is>
          <t>3.1 MB</t>
        </is>
      </c>
      <c r="X292" s="223" t="inlineStr">
        <is>
          <t>&lt;p&gt;banyak orang percaya kalender Maya berusia dua ribu tahun itu lebih akurat dibanding kalender Gregorian berusia lima ratus tahun yang kita gunakan sekarang. Kictmat 2012: Invcstigctsi Akhir Zaman, Lawrence E. Joseph. hal. 14&lt;br /&gt;
 Ramalan tentang akhir zaman memang bukan hal baru Buku Lawrence Joseph berjudul Kramat 2012- Investigasi Akhir Zaman hanyalah satu di antara banyak buku yang turut menyodorkan argumentasi ilmiah dan komprehensif perihal ramalan kiamat 2012. Riset Lawrence bertolak dari kalender Maya kuno berdasarkan observasi astronomi selama dua milenia. Menurut mereka, akhir zaman akan jatuh pada 13.0 0.0.0 atau 21 Desember 2012. Kabar buruknya, ramalan ini ternyata berkorelasi erat dengan aktivitas Matahari, benda-benda angkasa, dan planet-planet, termasuk Bumi. Dan, semua ini mengancam eksistensi Bumi. Para ilmuwan, astronom, arkeolog, bahkan paranormal angkat bicara. Wacana mengenai hal ini pun menguat di kalangan masyarakat setelah film 2012 besutan Roland Emmerich tayang di layar lebar. Buku 2012: Akhir Zaman atau Zaman Baru? ini ditulis bukan sekadar untuk memberitahukan ramalan-ramalan menakutkan dari para ahli tentang akhir Bumi pada 2012. Buku ini justru menambahkan dimensi baru &amp;quot;kabar sukacita&amp;quot; bahwa Yesus Tuhan kita yang menguasai bumi dan surga senantiasa menyertai kita sampai pada kesudahan alam. Jadi, benarkah 2012 menjadi tahun terakhir peradaban manusia Bumi ataukah permulaan zaman baru? Ada apa di balik isu kiamat 2012? Ataukah prediksi ini hanyalah konspirasi yang berlatar bisnis dan ideologi belaka? Dan yang terpenting, sebagai orang Kristen, bagaimana kita harus bersikap? Layakkah kita mempertaruhkan iman kita hanya demi janji dan ramalan manusia?&lt;br /&gt;
 Buku ini menjawabnya untuk Anda!&lt;/p&gt;
 &lt;p&gt;&amp;nbsp;&lt;/p&gt;</t>
        </is>
      </c>
      <c r="Y292" s="262" t="n">
        <v>87500</v>
      </c>
      <c r="Z292" s="226" t="n"/>
      <c r="AA292" s="241">
        <f>Y356*Z356</f>
        <v/>
      </c>
      <c r="AB292" s="237" t="inlineStr">
        <is>
          <t>060f6b22-0b02-43cd-9919-7010aea2066d</t>
        </is>
      </c>
    </row>
    <row r="293" ht="15" customHeight="1" s="283">
      <c r="A293" s="109" t="n">
        <v>348</v>
      </c>
      <c r="B293" s="222">
        <f>HYPERLINK("https://mocostore.moco.co.id/catalog/"&amp;AB357,"Klik Disini")</f>
        <v/>
      </c>
      <c r="C293" s="223" t="inlineStr">
        <is>
          <t>25 Sulap Asyik dan Menarik</t>
        </is>
      </c>
      <c r="D293" s="223" t="n"/>
      <c r="E293" s="223" t="inlineStr">
        <is>
          <t>Igrea Siswanto</t>
        </is>
      </c>
      <c r="F293" s="223" t="inlineStr">
        <is>
          <t>978-979-29-1861-8</t>
        </is>
      </c>
      <c r="G293" s="223" t="inlineStr">
        <is>
          <t>978-979-29-8063-9</t>
        </is>
      </c>
      <c r="H293" s="223" t="inlineStr">
        <is>
          <t>Agama Kristen</t>
        </is>
      </c>
      <c r="I293" s="258" t="inlineStr">
        <is>
          <t>Perguruan Tinggi</t>
        </is>
      </c>
      <c r="J293" s="186" t="inlineStr">
        <is>
          <t>009.16</t>
        </is>
      </c>
      <c r="K293" s="264" t="inlineStr">
        <is>
          <t>Tidak Tersedia</t>
        </is>
      </c>
      <c r="L293" s="264" t="n"/>
      <c r="M293" s="259" t="inlineStr">
        <is>
          <t>Tidak Tersedia</t>
        </is>
      </c>
      <c r="N293" s="223" t="inlineStr">
        <is>
          <t>Indonesia</t>
        </is>
      </c>
      <c r="O293" s="223" t="inlineStr">
        <is>
          <t>Tidak diketahui</t>
        </is>
      </c>
      <c r="P293" s="260" t="n">
        <v>2010</v>
      </c>
      <c r="Q293" s="260" t="n">
        <v>2018</v>
      </c>
      <c r="R293" s="223" t="inlineStr">
        <is>
          <t>Penerbit Andi</t>
        </is>
      </c>
      <c r="S293" s="223" t="inlineStr">
        <is>
          <t>Andi Offset CV</t>
        </is>
      </c>
      <c r="T293" s="223" t="inlineStr">
        <is>
          <t>Lokal</t>
        </is>
      </c>
      <c r="U293" s="261" t="n">
        <v>74</v>
      </c>
      <c r="V293" s="86" t="inlineStr">
        <is>
          <t>pdf</t>
        </is>
      </c>
      <c r="W293" s="223" t="inlineStr">
        <is>
          <t>3.5 MB</t>
        </is>
      </c>
      <c r="X293" s="223" t="inlineStr">
        <is>
          <t>&lt;p&gt;Sulap ialah satu bentuk hiburan adalah permainan yang bisa ditampilkan dalam bentuk sulap. Apabila Anda menyukai sulap dan hingga seKarang hanya sebatas sebagai penikmat permainan itu, Kini Anda pun bisa mempelajari dan mempraktikkannya. Dengan demikian, Anda bisa menghibur teman-teman atau orang lain pada Icesempatan tertentu, seperti liburan, ulangtahun, pesta, dan lainnya.&lt;br /&gt;
 Melalui buicu ini Anda dapat mempelajari dan mempraktikkan 25 permainan sulap yang asyik dan menarik. Setiap permainan sulap dalam buku ini menggunakan peralatan yang sederhana, mudah dipraktikan, dan tidak membosankan. Anda aKan dapat membuat tutup botol melaYang di udara, memunculkan saputangan dan kartu dari udara, menyobek Kartu dan mengembaliKannya dalam Keadaan utuh, melepaskan diri dari ikatan, dan permainan seru lainnya. Dengan KeteraMpilan bermain sulap,Anda dapat menambah teman, relasi, dan mungKin saja penghasilan.&lt;/p&gt;</t>
        </is>
      </c>
      <c r="Y293" s="262" t="n">
        <v>29500</v>
      </c>
      <c r="Z293" s="226" t="n"/>
      <c r="AA293" s="241">
        <f>Y357*Z357</f>
        <v/>
      </c>
      <c r="AB293" s="237" t="inlineStr">
        <is>
          <t>715a0b9f-db0a-493c-8abe-024f36f9dfb1</t>
        </is>
      </c>
    </row>
    <row r="294" ht="15" customHeight="1" s="283">
      <c r="A294" s="109" t="n">
        <v>349</v>
      </c>
      <c r="B294" s="222">
        <f>HYPERLINK("https://mocostore.moco.co.id/catalog/"&amp;AB358,"Klik Disini")</f>
        <v/>
      </c>
      <c r="C294" s="223" t="inlineStr">
        <is>
          <t>366 Penguat Hidup</t>
        </is>
      </c>
      <c r="D294" s="223" t="n"/>
      <c r="E294" s="223" t="inlineStr">
        <is>
          <t>Richard Tri Gunadi Raharjo</t>
        </is>
      </c>
      <c r="F294" s="223" t="inlineStr">
        <is>
          <t>978-979-29-1841-0</t>
        </is>
      </c>
      <c r="G294" s="223" t="inlineStr">
        <is>
          <t>978-979-29-8189-6</t>
        </is>
      </c>
      <c r="H294" s="223" t="inlineStr">
        <is>
          <t>Agama Kristen</t>
        </is>
      </c>
      <c r="I294" s="258" t="inlineStr">
        <is>
          <t>Perguruan Tinggi</t>
        </is>
      </c>
      <c r="J294" s="186" t="inlineStr">
        <is>
          <t>009.16</t>
        </is>
      </c>
      <c r="K294" s="223" t="inlineStr">
        <is>
          <t>Tidak Tersedia</t>
        </is>
      </c>
      <c r="L294" s="223" t="n"/>
      <c r="M294" s="259" t="inlineStr">
        <is>
          <t>Tidak Tersedia</t>
        </is>
      </c>
      <c r="N294" s="223" t="inlineStr">
        <is>
          <t>Indonesia</t>
        </is>
      </c>
      <c r="O294" s="223" t="inlineStr">
        <is>
          <t>Tidak diketahui</t>
        </is>
      </c>
      <c r="P294" s="260" t="n">
        <v>2010</v>
      </c>
      <c r="Q294" s="260" t="n">
        <v>2018</v>
      </c>
      <c r="R294" s="223" t="inlineStr">
        <is>
          <t>Penerbit Andi</t>
        </is>
      </c>
      <c r="S294" s="223" t="inlineStr">
        <is>
          <t>Andi Offset CV</t>
        </is>
      </c>
      <c r="T294" s="223" t="inlineStr">
        <is>
          <t>Lokal</t>
        </is>
      </c>
      <c r="U294" s="261" t="n">
        <v>386</v>
      </c>
      <c r="V294" s="86" t="inlineStr">
        <is>
          <t>pdf</t>
        </is>
      </c>
      <c r="W294" s="223" t="inlineStr">
        <is>
          <t>3.1 MB</t>
        </is>
      </c>
      <c r="X294" s="223" t="inlineStr">
        <is>
          <t>&lt;p&gt;Hidup miskin bukanlah hal yang memalukan, yang memalukan adalah hidup miskin dan tidak mempunyai semangat yang tinggi untuk mengubah nasib.&lt;br /&gt;
 Memegang posisi yang rendah tidaklah mengerikan, yang mengerikan adalah memiliki posisi rendah clan tidak mau meningkatkan kemampuan diri.&lt;br /&gt;
 Menjadi tua tidaklah menyedihkan, yang menyedihkan adalah menjadi tua dan telah menyia-nyiakan kemampuan hidup yang telah dijalani.&lt;br /&gt;
 Mati bukanlah hal yang menakutkan, yang menakutkan adalah mati tanpa memberi arti kepada orang lain.&lt;br /&gt;
 &amp;mdash; Pcpatah Tiongkok &amp;mdash;&lt;br /&gt;
 V 366 Penguat Hidup berisi renungan yang menginspirasi, memotivasi, bahkan menguatkan bagi siapa saja yang membaca, bagi semua kalangan yang ingin mengenal dan belajar apa itu Kristen dan bagaimana cara mengenal dan menyembah Tuhan dengan cara yang sesuai firman Tuhan. Buku ini jugs bisa membantu Anda yang sedang patah semangat, merasa Ietih dan tidak berdaya menghadapi persaingan hidup supaya memiliki cara pikir positif di tengah krisis. Tuhan melahirkan Anda untuk menjadi pemenang.,Spber6t apa pun masalah Anda, itu semua masih sesuai dengan kekuatan yang Anda miliki karena Tuhan tidak akan memberikan masalah melebihi kekuatan yangAnda punyai.&lt;/p&gt;
 &lt;p&gt;&amp;nbsp;&lt;/p&gt;</t>
        </is>
      </c>
      <c r="Y294" s="262" t="n">
        <v>136000</v>
      </c>
      <c r="Z294" s="226" t="n"/>
      <c r="AA294" s="241">
        <f>Y358*Z358</f>
        <v/>
      </c>
      <c r="AB294" s="237" t="inlineStr">
        <is>
          <t>1379ca9e-cd7c-4dcc-9100-1c10df0510fe</t>
        </is>
      </c>
    </row>
    <row r="295" ht="15" customHeight="1" s="283">
      <c r="A295" s="109" t="n">
        <v>350</v>
      </c>
      <c r="B295" s="222">
        <f>HYPERLINK("https://mocostore.moco.co.id/catalog/"&amp;AB359,"Klik Disini")</f>
        <v/>
      </c>
      <c r="C295" s="223" t="inlineStr">
        <is>
          <t>44 Refleksi Penggugah Jiwa</t>
        </is>
      </c>
      <c r="D295" s="223" t="n"/>
      <c r="E295" s="223" t="inlineStr">
        <is>
          <t>Immanuel Kristo</t>
        </is>
      </c>
      <c r="F295" s="223" t="inlineStr">
        <is>
          <t>978-979-29-1198-5</t>
        </is>
      </c>
      <c r="G295" s="223" t="inlineStr">
        <is>
          <t>978-979-29-8066-0</t>
        </is>
      </c>
      <c r="H295" s="223" t="inlineStr">
        <is>
          <t>Agama Kristen</t>
        </is>
      </c>
      <c r="I295" s="258" t="inlineStr">
        <is>
          <t>Perguruan Tinggi</t>
        </is>
      </c>
      <c r="J295" s="186" t="inlineStr">
        <is>
          <t>009.16</t>
        </is>
      </c>
      <c r="K295" s="264" t="inlineStr">
        <is>
          <t>Tidak Tersedia</t>
        </is>
      </c>
      <c r="L295" s="264" t="n"/>
      <c r="M295" s="259" t="inlineStr">
        <is>
          <t>Tidak Tersedia</t>
        </is>
      </c>
      <c r="N295" s="223" t="inlineStr">
        <is>
          <t>Indonesia</t>
        </is>
      </c>
      <c r="O295" s="223" t="inlineStr">
        <is>
          <t>Tidak diketahui</t>
        </is>
      </c>
      <c r="P295" s="260" t="n">
        <v>2010</v>
      </c>
      <c r="Q295" s="260" t="n">
        <v>2018</v>
      </c>
      <c r="R295" s="223" t="inlineStr">
        <is>
          <t>Penerbit Andi</t>
        </is>
      </c>
      <c r="S295" s="223" t="inlineStr">
        <is>
          <t>Andi Offset CV</t>
        </is>
      </c>
      <c r="T295" s="223" t="inlineStr">
        <is>
          <t>Lokal</t>
        </is>
      </c>
      <c r="U295" s="261" t="n">
        <v>241</v>
      </c>
      <c r="V295" s="86" t="inlineStr">
        <is>
          <t>pdf</t>
        </is>
      </c>
      <c r="W295" s="223" t="inlineStr">
        <is>
          <t>1.7 MB</t>
        </is>
      </c>
      <c r="X295" s="223" t="inlineStr">
        <is>
          <t>&lt;p&gt;Manusia bisa pandai karena giat dan tekun belajar. Manusia bisa menjadi kaya karena bekerja keras. Manusia menjadi bijak karena bela jar dari kehidupan ini. Berbagai persoalan kehidupan dan perilaku manusia yang begitu kompleks dalam usahanya untuk survive dalam kehidupan ini bisa menjadi bahan pembelajaran berharga. Untuk itu, ada saat dalam kehidupan, kita perlu berhenti sejenak dari aktivitas kita untuk melakukan refleksi kehidupan. Refleksi kehidupan menolong kita memahami berbagai hal yang ada dan terjadi di sekitar kita serta peran kita di dalamnya. Kita kehilangan banyak hal berharga dalam kehidupan ini jika kita tidak mau merefleksi kehidupan kita. Kita hidup, tetapi pada hakikatnya kita sudah mati. Kata &amp;quot;mati&amp;quot; dipilih untuk mengungkapkan ketidakpedulian kita terhadap hidup kita sendiri, orang-orang di sekitar kita, dan hal-hal di sekitar kita.&lt;br /&gt;
 Buku 44 Refleksi Penggugah Jiwa mengungkapkan berbagai hal dan perilaku orang yang bisa Anda pakai sebagai bahan refleksi kehidupan. Buku ini ibarat cermin bagi Anda untuk melihat kehidupan pribadi Anda. Jiwa Anda akan digugah untuk lebih peka dan peduli terhadap berbagai hal dalam kehidupan ini. Penulis menyajikan secara praktis sehingga mudah dipahami. Buku ini sederhana, tetapi memiliki nilai kehidupan yang dalam. Anda diajak untuk menertawakan kebodohan atau mengejek kekurangan yang ada dalam hidup Anda tanpa Anda merasa dihakimi. Anda akan menjadi lebih bijak dengan buku ini.&lt;br /&gt;
 &amp;nbsp;&lt;/p&gt;</t>
        </is>
      </c>
      <c r="Y295" s="262" t="n">
        <v>78500</v>
      </c>
      <c r="Z295" s="226" t="n"/>
      <c r="AA295" s="241">
        <f>Y359*Z359</f>
        <v/>
      </c>
      <c r="AB295" s="237" t="inlineStr">
        <is>
          <t>84a8481c-e7c0-40e3-a1dc-6579db5e40fc</t>
        </is>
      </c>
    </row>
    <row r="296" ht="15" customHeight="1" s="283">
      <c r="A296" s="109" t="n">
        <v>351</v>
      </c>
      <c r="B296" s="222">
        <f>HYPERLINK("https://mocostore.moco.co.id/catalog/"&amp;AB360,"Klik Disini")</f>
        <v/>
      </c>
      <c r="C296" s="223" t="inlineStr">
        <is>
          <t>546 Pertanyaan yang Sering Ditanyakan Orang Kristen</t>
        </is>
      </c>
      <c r="D296" s="223" t="n"/>
      <c r="E296" s="223" t="inlineStr">
        <is>
          <t>Markus Suyadi</t>
        </is>
      </c>
      <c r="F296" s="223" t="inlineStr">
        <is>
          <t>978-979-29-1817-5</t>
        </is>
      </c>
      <c r="G296" s="223" t="inlineStr">
        <is>
          <t>978-979-29-8160-5</t>
        </is>
      </c>
      <c r="H296" s="223" t="inlineStr">
        <is>
          <t>Agama Kristen</t>
        </is>
      </c>
      <c r="I296" s="258" t="inlineStr">
        <is>
          <t>Perguruan Tinggi</t>
        </is>
      </c>
      <c r="J296" s="186" t="inlineStr">
        <is>
          <t>009.16</t>
        </is>
      </c>
      <c r="K296" s="264" t="inlineStr">
        <is>
          <t>Tidak Tersedia</t>
        </is>
      </c>
      <c r="L296" s="264" t="n"/>
      <c r="M296" s="259" t="inlineStr">
        <is>
          <t>Tidak Tersedia</t>
        </is>
      </c>
      <c r="N296" s="223" t="inlineStr">
        <is>
          <t>Indonesia</t>
        </is>
      </c>
      <c r="O296" s="223" t="inlineStr">
        <is>
          <t>Tidak diketahui</t>
        </is>
      </c>
      <c r="P296" s="260" t="n">
        <v>2010</v>
      </c>
      <c r="Q296" s="260" t="n">
        <v>2018</v>
      </c>
      <c r="R296" s="223" t="inlineStr">
        <is>
          <t>Penerbit Andi</t>
        </is>
      </c>
      <c r="S296" s="223" t="inlineStr">
        <is>
          <t>Andi Offset CV</t>
        </is>
      </c>
      <c r="T296" s="223" t="inlineStr">
        <is>
          <t>Lokal</t>
        </is>
      </c>
      <c r="U296" s="261" t="n">
        <v>322</v>
      </c>
      <c r="V296" s="86" t="inlineStr">
        <is>
          <t>pdf</t>
        </is>
      </c>
      <c r="W296" s="223" t="inlineStr">
        <is>
          <t>1.5 MB</t>
        </is>
      </c>
      <c r="X296" s="223" t="inlineStr">
        <is>
          <t>&lt;p&gt;Banyak orang Kristen yang sebenarnya membutuhkan jawaban atas pertanyaan-pertanyaan dasar tentang imannya. Kegalauan demi kegalauan menumpuk dalam benak mereka karena tidak ada jawaban yang bisa mereka diperoleh. Kegalauan itu memuncak pada sikap yang salah. Banyak orang Kristen yang salah melangkah karena ketidaktahuan mereka.&lt;br /&gt;
 Buku ini menggunakan metode tanya jawab untuk mengupas pokok-pokok iman yang mendasar dari keyakinan kita. Dengan latar belakang pendidikannya sebagai Magister Theologiae, Pdm. Markus Suyadi mencoba memberi jawaban atas berbagai pertanyaan tentang iman Kristen. Pengalaman pelayanannya di lingkungan Gereja Pentakosta di Indonesia memberi warna yang khas dari setiap jawaban yang diberikannya.&lt;br /&gt;
 Dengan demikian, buku ini diharapkan dapat memberi bimbingan kepada segenap pembaca yang ingin mencari jawaban atas pertanyaan di seputar kehidupan iman Kristen. Bimbingan ini akan mendorong setiap orang Kristen untuk dapat hidup benar di hadapan Tuhan dan memiliki pengetahuan yang memadai untuk tidak menjalani kehidupan yang penuh dengan nilai-nilai yang bertentangan dengan firman Tuhan.&lt;/p&gt;</t>
        </is>
      </c>
      <c r="Y296" s="262" t="n">
        <v>123500</v>
      </c>
      <c r="Z296" s="226" t="n"/>
      <c r="AA296" s="241">
        <f>Y360*Z360</f>
        <v/>
      </c>
      <c r="AB296" s="237" t="inlineStr">
        <is>
          <t>e09a3ca1-6224-4d2a-a1fd-2b8db5aaadb8</t>
        </is>
      </c>
    </row>
    <row r="297" ht="15" customHeight="1" s="283">
      <c r="A297" s="109" t="n">
        <v>352</v>
      </c>
      <c r="B297" s="222">
        <f>HYPERLINK("https://mocostore.moco.co.id/catalog/"&amp;AB361,"Klik Disini")</f>
        <v/>
      </c>
      <c r="C297" s="223" t="inlineStr">
        <is>
          <t>Anak-anak: Generasi Terpinggirkan?</t>
        </is>
      </c>
      <c r="D297" s="223" t="n"/>
      <c r="E297" s="223" t="inlineStr">
        <is>
          <t>Tri Budiardjo, S. E., M. Th., M. A.</t>
        </is>
      </c>
      <c r="F297" s="223" t="inlineStr">
        <is>
          <t>978-979-29-1860-1</t>
        </is>
      </c>
      <c r="G297" s="223" t="inlineStr">
        <is>
          <t>978-979-29-8244-2</t>
        </is>
      </c>
      <c r="H297" s="223" t="inlineStr">
        <is>
          <t>Agama Kristen</t>
        </is>
      </c>
      <c r="I297" s="258" t="inlineStr">
        <is>
          <t>Perguruan Tinggi</t>
        </is>
      </c>
      <c r="J297" s="186" t="inlineStr">
        <is>
          <t>009.16</t>
        </is>
      </c>
      <c r="K297" s="264" t="inlineStr">
        <is>
          <t>Tidak Tersedia</t>
        </is>
      </c>
      <c r="L297" s="264" t="n"/>
      <c r="M297" s="259" t="inlineStr">
        <is>
          <t>Tidak Tersedia</t>
        </is>
      </c>
      <c r="N297" s="223" t="inlineStr">
        <is>
          <t>Indonesia</t>
        </is>
      </c>
      <c r="O297" s="223" t="inlineStr">
        <is>
          <t>Tidak diketahui</t>
        </is>
      </c>
      <c r="P297" s="260" t="n">
        <v>2010</v>
      </c>
      <c r="Q297" s="260" t="n">
        <v>2018</v>
      </c>
      <c r="R297" s="223" t="inlineStr">
        <is>
          <t>Penerbit Andi</t>
        </is>
      </c>
      <c r="S297" s="223" t="inlineStr">
        <is>
          <t>Andi Offset CV</t>
        </is>
      </c>
      <c r="T297" s="223" t="inlineStr">
        <is>
          <t>Lokal</t>
        </is>
      </c>
      <c r="U297" s="261" t="n">
        <v>146</v>
      </c>
      <c r="V297" s="86" t="inlineStr">
        <is>
          <t>pdf</t>
        </is>
      </c>
      <c r="W297" s="223" t="inlineStr">
        <is>
          <t>1.8 MB</t>
        </is>
      </c>
      <c r="X297" s="223" t="inlineStr">
        <is>
          <t>&lt;p&gt;Satu hal yang perlu kita prihatinkan saat ini adalah persoalan anak-anak. Bagaimana tidak, berbagai pemberitaan di media menyangkut tindak kriminal yang terjadi pada anak-anak sering kali membuat kita miris. Permasalahan anak yang sedang aktual saat ini di antaranya penelantaran (neglect), perlakuan salah (abuse), pelecehan (harrashment), dan tindak kekerasan (violence). Sungguh ironic, anak-anak yang seharusnya menikmati masa pertumbuhan dan pendidikan, harus bergulat dalam perjuangan mempertahankan hidup. Kepolosan dan kesederhanaan anak-anak acap kali dimanfaatkan secara negatif oleh orang-orang yang tidak bertanggung jawab. Kondisi anak-anak di sekitar kita seyogyanya tak boleh luput dari perhatian kita. Kita memiliki tanggung jawab moral untuk mendidik, membimbing, mengarahkan, dan mengayomi mereka. Lantas, bagaimana cara kita memperlakukan anak-anak? Bagaimanakah Alkitab memandang isu tentang anak?&lt;br /&gt;
 Anak-anak: Generasi Terpinggirkan? mengulas prinsip-prinsip dan nilai-nilai dalam Alkitab tentang anak-anak. Melalui buku ini, Anda akan melihat sikap dan pandangan Allah terhadap isu tentang anak sekaligus pentingnya kita memerhatikan hak anak. Buku ini sangat tepat bagi Anda yang peduli terhadap permasalahan anak atau Anda yang terlibat dalam pelayanan anak.&lt;/p&gt;</t>
        </is>
      </c>
      <c r="Y297" s="262" t="n">
        <v>49000</v>
      </c>
      <c r="Z297" s="226" t="n"/>
      <c r="AA297" s="241">
        <f>Y361*Z361</f>
        <v/>
      </c>
      <c r="AB297" s="237" t="inlineStr">
        <is>
          <t>25fd8b92-d826-4dbf-89b3-86c4474f99ad</t>
        </is>
      </c>
    </row>
    <row r="298" ht="15" customHeight="1" s="283">
      <c r="A298" s="109" t="n">
        <v>353</v>
      </c>
      <c r="B298" s="222">
        <f>HYPERLINK("https://mocostore.moco.co.id/catalog/"&amp;AB362,"Klik Disini")</f>
        <v/>
      </c>
      <c r="C298" s="223" t="inlineStr">
        <is>
          <t>Mobile App Development with PhoneGap</t>
        </is>
      </c>
      <c r="D298" s="223" t="n"/>
      <c r="E298" s="223" t="inlineStr">
        <is>
          <t>Wahana Komputer</t>
        </is>
      </c>
      <c r="F298" s="223" t="inlineStr">
        <is>
          <t>978-979-29-4553-9</t>
        </is>
      </c>
      <c r="G298" s="223" t="inlineStr">
        <is>
          <t>978-979-29-8267-1</t>
        </is>
      </c>
      <c r="H298" s="223" t="inlineStr">
        <is>
          <t>Pemograman</t>
        </is>
      </c>
      <c r="I298" s="258" t="inlineStr">
        <is>
          <t>Perguruan Tinggi</t>
        </is>
      </c>
      <c r="J298" s="186" t="inlineStr">
        <is>
          <t>009.05</t>
        </is>
      </c>
      <c r="K298" s="264" t="n"/>
      <c r="L298" s="264" t="n"/>
      <c r="M298" s="259" t="n"/>
      <c r="N298" s="223" t="inlineStr">
        <is>
          <t>Indonesia</t>
        </is>
      </c>
      <c r="O298" s="223" t="inlineStr">
        <is>
          <t>Tidak diketahui</t>
        </is>
      </c>
      <c r="P298" s="260" t="n">
        <v>2014</v>
      </c>
      <c r="Q298" s="260" t="n">
        <v>2018</v>
      </c>
      <c r="R298" s="223" t="inlineStr">
        <is>
          <t>Penerbit Andi</t>
        </is>
      </c>
      <c r="S298" s="223" t="inlineStr">
        <is>
          <t>Andi Offset CV</t>
        </is>
      </c>
      <c r="T298" s="223" t="inlineStr">
        <is>
          <t>Lokal</t>
        </is>
      </c>
      <c r="U298" s="261" t="n">
        <v>194</v>
      </c>
      <c r="V298" s="86" t="inlineStr">
        <is>
          <t>pdf</t>
        </is>
      </c>
      <c r="W298" s="223" t="inlineStr">
        <is>
          <t>6.9 MB</t>
        </is>
      </c>
      <c r="X298" s="223" t="inlineStr">
        <is>
          <t>&lt;p&gt;Persaingan antar perangkat mobile dengan beragam aplikasinya membawa dampak besar bagi para pengembang aplikasi mobile. Mereka dituntut untuk menghadirkan aplikasi mobile yang dapat dijalankan pada beragam sistem operasi yang sedang populer saat ini.&lt;/p&gt;
 &lt;p&gt;Di sisi lain, perkembangan dunia web semakin gencar dengan jargon barunya, HTML 5. Perkembangan ini memunculkan gagasan untuk menghadirkan HTML 5 sebagai standar pemrograman untuk beragam perangkat mobile.&lt;/p&gt;
 &lt;p&gt;Adalah PhoneGap yang mempelopori gagasan ini. PhoneGap bertugas sebagai adaptor aplikasi berbasis web HTML 5 sehingga dapat dijalankan di semua perangkat mobile. Tidak berhenti sampai di situ, PhoneGap juga mengajak pengembang library JavaScript paling populer saat ini, jQuery. Alhasil, jQuery kini hadir dalam versi mobile dengan jQuery Mobile.&lt;/p&gt;
 &lt;p&gt;Buku &lt;em&gt;Mobile App Development With PhoneGap&lt;/em&gt; ini membahas secara praktis cara membuat aplikasi mobile menggunakan PhoneGap. Pembahasan dimulai dari pengenalan PhoneGap, HTML5, dan jQuery Mobile hingga proses kompilasi program menggunakan PhoneGap. Dengan begitu, Anda akan memahami setiap konsep pengembangan aplikasi Mobile menggunakan PhoneGap.&lt;/p&gt;</t>
        </is>
      </c>
      <c r="Y298" s="262" t="n">
        <v>50500</v>
      </c>
      <c r="Z298" s="226" t="n"/>
      <c r="AA298" s="241">
        <f>Y362*Z362</f>
        <v/>
      </c>
      <c r="AB298" s="237" t="inlineStr">
        <is>
          <t>37021ce2-15c7-44a0-9d59-88110b5012fb</t>
        </is>
      </c>
    </row>
    <row r="299" ht="15" customHeight="1" s="283">
      <c r="A299" s="109" t="n">
        <v>354</v>
      </c>
      <c r="B299" s="222">
        <f>HYPERLINK("https://mocostore.moco.co.id/catalog/"&amp;AB363,"Klik Disini")</f>
        <v/>
      </c>
      <c r="C299" s="223" t="inlineStr">
        <is>
          <t>Building A Better Life</t>
        </is>
      </c>
      <c r="D299" s="223" t="n"/>
      <c r="E299" s="223" t="inlineStr">
        <is>
          <t>Purim Marbun</t>
        </is>
      </c>
      <c r="F299" s="223" t="inlineStr">
        <is>
          <t>978-979-29-1806-9</t>
        </is>
      </c>
      <c r="G299" s="223" t="inlineStr">
        <is>
          <t>978-979-29-8176-6</t>
        </is>
      </c>
      <c r="H299" s="223" t="inlineStr">
        <is>
          <t>Agama Kristen</t>
        </is>
      </c>
      <c r="I299" s="258" t="inlineStr">
        <is>
          <t>Perguruan Tinggi</t>
        </is>
      </c>
      <c r="J299" s="186" t="inlineStr">
        <is>
          <t>009.16</t>
        </is>
      </c>
      <c r="K299" s="223" t="inlineStr">
        <is>
          <t>Tidak Tersedia</t>
        </is>
      </c>
      <c r="L299" s="223" t="n"/>
      <c r="M299" s="259" t="inlineStr">
        <is>
          <t>Tidak Tersedia</t>
        </is>
      </c>
      <c r="N299" s="223" t="inlineStr">
        <is>
          <t>Indonesia</t>
        </is>
      </c>
      <c r="O299" s="223" t="inlineStr">
        <is>
          <t>Tidak diketahui</t>
        </is>
      </c>
      <c r="P299" s="260" t="n">
        <v>2010</v>
      </c>
      <c r="Q299" s="260" t="n">
        <v>2018</v>
      </c>
      <c r="R299" s="223" t="inlineStr">
        <is>
          <t>Penerbit Andi</t>
        </is>
      </c>
      <c r="S299" s="223" t="inlineStr">
        <is>
          <t>Andi Offset CV</t>
        </is>
      </c>
      <c r="T299" s="223" t="inlineStr">
        <is>
          <t>Lokal</t>
        </is>
      </c>
      <c r="U299" s="261" t="n">
        <v>162</v>
      </c>
      <c r="V299" s="86" t="inlineStr">
        <is>
          <t>pdf</t>
        </is>
      </c>
      <c r="W299" s="223" t="inlineStr">
        <is>
          <t>1.3 MB</t>
        </is>
      </c>
      <c r="X299" s="223" t="inlineStr">
        <is>
          <t>&lt;p&gt;PERUBAHAN taraf hidup yang lebih baik atau masa depan yang lebih cerah tentu sangat diharapkan oleh banyak orang. Untuk mewujudkan harapan itu tentu juga harus diimbangi dengan berbagai upaya dan cara. Building A Better Life memberikan penjelasan bahwa hidup yang lebih balk tidak mungkin datang dengan sendirinya. Dalam hidup ini ada hal-hal yang telah Tuhan anugerahkan, tetapi satu hal yang perlu dingat bahwa kita mempunyai tugas dan tanggungjawab dalam membangun kehidupan. Itu sebabnya, buku ini lebih menekankan sisi tugas dan tanggungjawab kita dalam mengembangkan hidup supaya menjadi lebih balk. Penulis memaparkan 10 (sepuluh) prinsip praktis yang perlu kita lakukan dalam rangka membangun hidup yang lebih balk. Sepuluh prinsip tersebut adalah: tujuan, bakat, perencanaan, prioritas, berpikir cerdas, disiplin, kreatif, keuletan, komunikasi, dan hasil. Pemaparan setiap prinsip dilengkapi dengan kisah-kisah nyata dari para tokoh yang berhasil melakukan pencapaian yang besar dan maksimal dalam hidup mereka. Kiranya pemaparan prinsip-prinsip praktis ini bisa mengilhami Anda dalam menyongsong dan membangun hidup dan masa depan Anda menjadi lebih balk.&lt;/p&gt;</t>
        </is>
      </c>
      <c r="Y299" s="262" t="n">
        <v>49000</v>
      </c>
      <c r="Z299" s="226" t="n"/>
      <c r="AA299" s="241">
        <f>Y363*Z363</f>
        <v/>
      </c>
      <c r="AB299" s="237" t="inlineStr">
        <is>
          <t>fe979831-7b8d-4ae5-a723-825ea55ed0cd</t>
        </is>
      </c>
    </row>
    <row r="300" ht="15" customHeight="1" s="283">
      <c r="A300" s="109" t="n">
        <v>355</v>
      </c>
      <c r="B300" s="222">
        <f>HYPERLINK("https://mocostore.moco.co.id/catalog/"&amp;AB364,"Klik Disini")</f>
        <v/>
      </c>
      <c r="C300" s="223" t="inlineStr">
        <is>
          <t>Mobile Web Development with Adobe Dreamweaver CS6</t>
        </is>
      </c>
      <c r="D300" s="223" t="n"/>
      <c r="E300" s="223" t="inlineStr">
        <is>
          <t>Wahana Komputer</t>
        </is>
      </c>
      <c r="F300" s="223" t="inlineStr">
        <is>
          <t>978-979-29-4061-9</t>
        </is>
      </c>
      <c r="G300" s="223" t="inlineStr">
        <is>
          <t>978-979-29-8268-8</t>
        </is>
      </c>
      <c r="H300" s="223" t="inlineStr">
        <is>
          <t>Pemograman</t>
        </is>
      </c>
      <c r="I300" s="258" t="inlineStr">
        <is>
          <t>Perguruan Tinggi</t>
        </is>
      </c>
      <c r="J300" s="186" t="inlineStr">
        <is>
          <t>009.05</t>
        </is>
      </c>
      <c r="K300" s="264" t="n"/>
      <c r="L300" s="264" t="n"/>
      <c r="M300" s="259" t="n"/>
      <c r="N300" s="223" t="inlineStr">
        <is>
          <t>Indonesia</t>
        </is>
      </c>
      <c r="O300" s="223" t="inlineStr">
        <is>
          <t>Tidak diketahui</t>
        </is>
      </c>
      <c r="P300" s="260" t="n">
        <v>2013</v>
      </c>
      <c r="Q300" s="260" t="n">
        <v>2018</v>
      </c>
      <c r="R300" s="223" t="inlineStr">
        <is>
          <t>Penerbit Andi</t>
        </is>
      </c>
      <c r="S300" s="223" t="inlineStr">
        <is>
          <t>Andi Offset CV</t>
        </is>
      </c>
      <c r="T300" s="223" t="inlineStr">
        <is>
          <t>Lokal</t>
        </is>
      </c>
      <c r="U300" s="261" t="n">
        <v>210</v>
      </c>
      <c r="V300" s="86" t="inlineStr">
        <is>
          <t>pdf</t>
        </is>
      </c>
      <c r="W300" s="223" t="inlineStr">
        <is>
          <t>6.4 MB</t>
        </is>
      </c>
      <c r="X300" s="223" t="inlineStr">
        <is>
          <t>&lt;p&gt;Perkembangan dunia gadget pada zaman sekarang ini cukup pesat. Hal tersebut juga didukung oleh teknologi internet yang semakin dimanfaat&amp;shy;kan oleh banyak orang. Untuk mendukung mobilitas dan gaya hidup gadget pengguna, maka dibuatlah sebuah aplikasi web ber&amp;shy;basis mobile. Dengan menggunakan aplikasi mobile web, pengguna akan secara le&amp;shy;luasa dan mudah untuk mengakses situs-situs tertentu tanpa keterbata&amp;shy;san. Perangkat yang digunakan adalah perangkat mobile yang memiliki ukuran yang kecil. Tool yang cukup &lt;em&gt;powerful&lt;/em&gt; dalam mem&amp;shy;buat sebuah aplikasi berbasis mobile web adalah Adobe Dreamweaver CS6. Pada buku ini akan dibahas mengenai bagaimana membuat mobile web dengan menggunakan Dreamweaver CS6.&lt;/p&gt;
 &lt;p&gt;Lebih lengkap, buku ini akan membahas:&lt;/p&gt;
 &lt;ul&gt;
 &lt;li&gt;Bab 1 : Pengenalan Dreamweaver CS6&lt;/li&gt;
 &lt;li&gt;Bab 2 : Membuat Mobile Website&lt;/li&gt;
 &lt;li&gt;Bab 3 : Kustomisasi Mobile Web dengan Dreamweaver CS6&lt;/li&gt;
 &lt;li&gt;Bab 4 : Merancang Tema dengan ThemeRoller&lt;/li&gt;
 &lt;li&gt;Bab 5 : Menggunakan JQuery Mobile&lt;/li&gt;
 &lt;li&gt;Bab 6 : Gradient dengan CSS3&lt;/li&gt;
 &lt;li&gt;Bab 7 : Transisi dengan CSS3&lt;/li&gt;
 &lt;/ul&gt;</t>
        </is>
      </c>
      <c r="Y300" s="262" t="n">
        <v>61500</v>
      </c>
      <c r="Z300" s="226" t="n"/>
      <c r="AA300" s="241">
        <f>Y364*Z364</f>
        <v/>
      </c>
      <c r="AB300" s="237" t="inlineStr">
        <is>
          <t>3cb69f37-54a6-4464-86f2-6561b59901da</t>
        </is>
      </c>
    </row>
    <row r="301" ht="15" customHeight="1" s="283">
      <c r="A301" s="109" t="n">
        <v>356</v>
      </c>
      <c r="B301" s="222">
        <f>HYPERLINK("https://mocostore.moco.co.id/catalog/"&amp;AB365,"Klik Disini")</f>
        <v/>
      </c>
      <c r="C301" s="223" t="inlineStr">
        <is>
          <t>Mudah Belajar Mikrotik Pake Metode Virtualisasi</t>
        </is>
      </c>
      <c r="D301" s="223" t="n"/>
      <c r="E301" s="223" t="inlineStr">
        <is>
          <t>Wahana Komputer</t>
        </is>
      </c>
      <c r="F301" s="223" t="inlineStr">
        <is>
          <t>978-979-29-4614-7</t>
        </is>
      </c>
      <c r="G301" s="223" t="inlineStr">
        <is>
          <t>978-979-29-8269-5</t>
        </is>
      </c>
      <c r="H301" s="223" t="inlineStr">
        <is>
          <t>Komputer &amp; Internet</t>
        </is>
      </c>
      <c r="I301" s="258" t="inlineStr">
        <is>
          <t>Perguruan Tinggi</t>
        </is>
      </c>
      <c r="J301" s="186" t="inlineStr">
        <is>
          <t>009.05</t>
        </is>
      </c>
      <c r="K301" s="264" t="n"/>
      <c r="L301" s="264" t="n"/>
      <c r="M301" s="259" t="n"/>
      <c r="N301" s="223" t="inlineStr">
        <is>
          <t>Indonesia</t>
        </is>
      </c>
      <c r="O301" s="223" t="inlineStr">
        <is>
          <t>Tidak diketahui</t>
        </is>
      </c>
      <c r="P301" s="260" t="n">
        <v>2014</v>
      </c>
      <c r="Q301" s="260" t="n">
        <v>2018</v>
      </c>
      <c r="R301" s="223" t="inlineStr">
        <is>
          <t>Penerbit Andi</t>
        </is>
      </c>
      <c r="S301" s="223" t="inlineStr">
        <is>
          <t>Andi Offset CV</t>
        </is>
      </c>
      <c r="T301" s="223" t="inlineStr">
        <is>
          <t>Lokal</t>
        </is>
      </c>
      <c r="U301" s="261" t="n">
        <v>210</v>
      </c>
      <c r="V301" s="86" t="inlineStr">
        <is>
          <t>pdf</t>
        </is>
      </c>
      <c r="W301" s="223" t="inlineStr">
        <is>
          <t>17.2 MB</t>
        </is>
      </c>
      <c r="X301" s="223" t="inlineStr">
        <is>
          <t>&lt;p&gt;Mikrotik merupakan sistem operasi dan perangkat lunak yang dapat menjadikan komputer sebagai router network yang handal, mencakup berbagai fitur yang dibuat untuk ip network dan jaringan wireless. Mikrotik didesain supaya mudah digunakan dan &lt;em&gt;powerfull &lt;/em&gt;digunakan untuk keperluan administrasi jaringan komputer, seperti merancang dan membangun sebuah sistem jaringan komputer skala kecil hingga yang kompleks sekalipun.&lt;/p&gt;
 &lt;p&gt;Dibutuhkan lebih dari satu komputer untuk dapat belajar mikrotik. Minimal, Anda membutuhkan dua komputer untuk dijadikan jaringan. Bagaimana jika Anda hanya memiliki satu komputer saja? Masih bisakah belajar mikrotik? Jawabnya bisa! Anda dapat menggunakan metode virtualisasi. Melalui metode virtualisasi, Anda dapat membuat sebuah jaringan komputer hanya dengan satu komputer saja. Anda cukup membuat komputer virtual di dalam komputer Anda sebagai pengganti komputer fisik, untuk membentuk jaringan komputer. Cara ini sangat efektif dan tentunya lebih hemat biaya.&lt;/p&gt;
 &lt;p&gt;Buku &lt;em&gt;Mudah Belajar Mikrotik Menggunakan Metode Virtualisasi&lt;/em&gt; ini akan mengajarkan kepada Anda langkah-langkah belajar mikrotik menggunakan metode virtualisasi. Setiap langkah di dalam buku ini cukup detail, sehingga mudah dipelajari oleh pemula yang ingin belajar mikrotik.&lt;/p&gt;</t>
        </is>
      </c>
      <c r="Y301" s="262" t="n">
        <v>54000</v>
      </c>
      <c r="Z301" s="226" t="n"/>
      <c r="AA301" s="241">
        <f>Y365*Z365</f>
        <v/>
      </c>
      <c r="AB301" s="237" t="inlineStr">
        <is>
          <t>012462e1-91b0-42e8-86e0-04674e662e72</t>
        </is>
      </c>
    </row>
    <row r="302" ht="15" customHeight="1" s="283">
      <c r="A302" s="109" t="n">
        <v>357</v>
      </c>
      <c r="B302" s="222">
        <f>HYPERLINK("https://mocostore.moco.co.id/catalog/"&amp;AB366,"Klik Disini")</f>
        <v/>
      </c>
      <c r="C302" s="223" t="inlineStr">
        <is>
          <t>Food For Your Mind</t>
        </is>
      </c>
      <c r="D302" s="223" t="n"/>
      <c r="E302" s="223" t="inlineStr">
        <is>
          <t>Manati I Zega</t>
        </is>
      </c>
      <c r="F302" s="223" t="inlineStr">
        <is>
          <t>978-979-29-1813-7</t>
        </is>
      </c>
      <c r="G302" s="223" t="inlineStr">
        <is>
          <t>978-979-29-8154-4</t>
        </is>
      </c>
      <c r="H302" s="223" t="inlineStr">
        <is>
          <t>Agama Kristen</t>
        </is>
      </c>
      <c r="I302" s="258" t="inlineStr">
        <is>
          <t>Perguruan Tinggi</t>
        </is>
      </c>
      <c r="J302" s="186" t="inlineStr">
        <is>
          <t>009.16</t>
        </is>
      </c>
      <c r="K302" s="264" t="inlineStr">
        <is>
          <t>Tidak Tersedia</t>
        </is>
      </c>
      <c r="L302" s="264" t="n"/>
      <c r="M302" s="259" t="inlineStr">
        <is>
          <t>Tidak Tersedia</t>
        </is>
      </c>
      <c r="N302" s="223" t="inlineStr">
        <is>
          <t>Indonesia</t>
        </is>
      </c>
      <c r="O302" s="223" t="inlineStr">
        <is>
          <t>Tidak diketahui</t>
        </is>
      </c>
      <c r="P302" s="260" t="n">
        <v>2010</v>
      </c>
      <c r="Q302" s="260" t="n">
        <v>2018</v>
      </c>
      <c r="R302" s="223" t="inlineStr">
        <is>
          <t>Penerbit Andi</t>
        </is>
      </c>
      <c r="S302" s="223" t="inlineStr">
        <is>
          <t>Andi Offset CV</t>
        </is>
      </c>
      <c r="T302" s="223" t="inlineStr">
        <is>
          <t>Lokal</t>
        </is>
      </c>
      <c r="U302" s="261" t="n">
        <v>264</v>
      </c>
      <c r="V302" s="86" t="inlineStr">
        <is>
          <t>pdf</t>
        </is>
      </c>
      <c r="W302" s="223" t="inlineStr">
        <is>
          <t>1.8 MB</t>
        </is>
      </c>
      <c r="X302" s="223" t="inlineStr">
        <is>
          <t>&lt;p&gt;Apa yang perlu dilakukan ketika seseorang sedang mengalami kekosongan dalam jiwanya? Ia perlu bergaul dengan Sang Pencipta, sebab hanya Dia yang sanggup &amp;quot;mengisi&amp;quot; dan &amp;quot;memuaskan&amp;quot; jiwanya, seperti dikatakan oleh seorang ilmuwan dan teolog besar Blaise Pascal, &amp;quot;Dalam hati manusia ada ruang kosong yang tidak dapat diisi oleh apa pun kecuali hanya oleh Penciptanya.&amp;quot; Untuk tujuan itulah buku ini ditulis. Harapannya adalah supaya dalam waktu yang sempit para pembaca masih bisa contact dengan Tuhan dalam persekutuan dengan firman-Nya. Sebab firman Tuhanlah yang mengajar, menyatakan kesalahan, memperbaiki kelakuan, dan mendidik orang dalam kebenaran (2 Tim. 3 : 16). Tulisan-tulisan dalam buku ini disajikan sesederhana mungkin supaya bisa dijadikan bahan refleksi oleh siapa pun. Selain itu, buku ini bisa dijadikan sebagai bahan perenungan dalam keluarga atau di tempat kerja, profesi apa pun yang Anda tekuni&lt;/p&gt;</t>
        </is>
      </c>
      <c r="Y302" s="262" t="n">
        <v>78500</v>
      </c>
      <c r="Z302" s="226" t="n"/>
      <c r="AA302" s="241">
        <f>Y366*Z366</f>
        <v/>
      </c>
      <c r="AB302" s="237" t="inlineStr">
        <is>
          <t>cbf4cd10-5601-47c5-a8c6-a4cb2e604055</t>
        </is>
      </c>
    </row>
    <row r="303" ht="15" customHeight="1" s="283">
      <c r="A303" s="109" t="n">
        <v>358</v>
      </c>
      <c r="B303" s="222">
        <f>HYPERLINK("https://mocostore.moco.co.id/catalog/"&amp;AB367,"Klik Disini")</f>
        <v/>
      </c>
      <c r="C303" s="223" t="inlineStr">
        <is>
          <t>Mudah Membuat Game 3 Dimensi Menggunakan Unity 3D</t>
        </is>
      </c>
      <c r="D303" s="223" t="n"/>
      <c r="E303" s="223" t="inlineStr">
        <is>
          <t>Wahana Komputer</t>
        </is>
      </c>
      <c r="F303" s="223" t="inlineStr">
        <is>
          <t>978-979-29-4644-4</t>
        </is>
      </c>
      <c r="G303" s="223" t="inlineStr">
        <is>
          <t>978-979-29-8270-1</t>
        </is>
      </c>
      <c r="H303" s="223" t="inlineStr">
        <is>
          <t>Pemograman</t>
        </is>
      </c>
      <c r="I303" s="258" t="inlineStr">
        <is>
          <t>Perguruan Tinggi</t>
        </is>
      </c>
      <c r="J303" s="186" t="inlineStr">
        <is>
          <t>009.05</t>
        </is>
      </c>
      <c r="K303" s="264" t="n"/>
      <c r="L303" s="264" t="n"/>
      <c r="M303" s="259" t="n"/>
      <c r="N303" s="223" t="n"/>
      <c r="O303" s="223" t="n"/>
      <c r="P303" s="260" t="n">
        <v>2014</v>
      </c>
      <c r="Q303" s="260" t="n">
        <v>2018</v>
      </c>
      <c r="R303" s="223" t="inlineStr">
        <is>
          <t>Penerbit Andi</t>
        </is>
      </c>
      <c r="S303" s="223" t="inlineStr">
        <is>
          <t>Andi Offset CV</t>
        </is>
      </c>
      <c r="T303" s="223" t="n"/>
      <c r="U303" s="261" t="n">
        <v>258</v>
      </c>
      <c r="V303" s="86" t="inlineStr">
        <is>
          <t>pdf</t>
        </is>
      </c>
      <c r="W303" s="223" t="inlineStr">
        <is>
          <t>8.4 MB</t>
        </is>
      </c>
      <c r="X303" s="223" t="inlineStr">
        <is>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is>
      </c>
      <c r="Y303" s="262" t="n">
        <v>61000</v>
      </c>
      <c r="Z303" s="226" t="n"/>
      <c r="AA303" s="241">
        <f>Y367*Z367</f>
        <v/>
      </c>
      <c r="AB303" s="237" t="inlineStr">
        <is>
          <t>cd776149-59db-4d89-a118-a5c31cf6feb6</t>
        </is>
      </c>
    </row>
    <row r="304" ht="15" customHeight="1" s="283">
      <c r="A304" s="109" t="n">
        <v>359</v>
      </c>
      <c r="B304" s="222">
        <f>HYPERLINK("https://mocostore.moco.co.id/catalog/"&amp;AB368,"Klik Disini")</f>
        <v/>
      </c>
      <c r="C304" s="223" t="inlineStr">
        <is>
          <t>Hati Seorang Putra</t>
        </is>
      </c>
      <c r="D304" s="223" t="n"/>
      <c r="E304" s="223" t="inlineStr">
        <is>
          <t>Ronny Daud Simeon</t>
        </is>
      </c>
      <c r="F304" s="223" t="inlineStr">
        <is>
          <t>978-979-29-1169-5</t>
        </is>
      </c>
      <c r="G304" s="223" t="inlineStr">
        <is>
          <t>978-979-29-8199-5</t>
        </is>
      </c>
      <c r="H304" s="223" t="inlineStr">
        <is>
          <t>Agama Kristen</t>
        </is>
      </c>
      <c r="I304" s="258" t="inlineStr">
        <is>
          <t>Perguruan Tinggi</t>
        </is>
      </c>
      <c r="J304" s="186" t="inlineStr">
        <is>
          <t>009.16</t>
        </is>
      </c>
      <c r="K304" s="264" t="inlineStr">
        <is>
          <t>Tidak Tersedia</t>
        </is>
      </c>
      <c r="L304" s="264" t="n"/>
      <c r="M304" s="259" t="inlineStr">
        <is>
          <t>Tidak Tersedia</t>
        </is>
      </c>
      <c r="N304" s="223" t="inlineStr">
        <is>
          <t>Indonesia</t>
        </is>
      </c>
      <c r="O304" s="223" t="inlineStr">
        <is>
          <t>Tidak diketahui</t>
        </is>
      </c>
      <c r="P304" s="260" t="n">
        <v>2010</v>
      </c>
      <c r="Q304" s="260" t="n">
        <v>2018</v>
      </c>
      <c r="R304" s="223" t="inlineStr">
        <is>
          <t>Penerbit Andi</t>
        </is>
      </c>
      <c r="S304" s="223" t="inlineStr">
        <is>
          <t>Andi Offset CV</t>
        </is>
      </c>
      <c r="T304" s="223" t="inlineStr">
        <is>
          <t>Lokal</t>
        </is>
      </c>
      <c r="U304" s="261" t="n">
        <v>177</v>
      </c>
      <c r="V304" s="86" t="inlineStr">
        <is>
          <t>pdf</t>
        </is>
      </c>
      <c r="W304" s="223" t="inlineStr">
        <is>
          <t>1.4 MB</t>
        </is>
      </c>
      <c r="X304" s="223" t="inlineStr">
        <is>
          <t>&lt;p&gt;AKHIR-AKHIR ini topik tentang &amp;#39;Father and Son Relationship&amp;#39; banyak dibicarakan di gereja-gereja. Tampaknya telah muncul suatu kesadaran tentang pentingnya pembapakan generasi, karena apabila pembapakan gagal, satu generasi berikutnya gagal! Mengapa bisa disebut gagal? Ya, karena mereka telah jatuh dalam apa yang disebut dosa generasi, yaitu: &amp;bull; Tidak menghormati generasi terdahulu. &amp;bull; Tidak melayani generasi ini (Kis. 13:22, 36). &amp;bull; Tidak mempersiapkan generasi yang akan datang. Maleakhi 4:6 mengatakan, &amp;quot;Maka is akan membuat hati bapa-bapa berbalik kepada anak-anaknya dan hati anak-anak kepada bapa-bapanya supaya jangan Aku datang memukul bumi sehingga musnah.&amp;quot;Bayangkan apa yang terjadi jika Daud menolak permintaan lsai ayahnya untuk membawa makanan kepada kakak-kakaknya di medan perang? Bukan hanya is tidak akan mengalami promos] hebat dari Tuhan, ini masih terbatas pada pengalaman pribadi, melainkan lebih dan itu, nasib satu bangsa pilihan dipertaruhkan ... Israel ditindas dan diperbudak oleh bangsa Filistin. Bayangkan apa yang terjadi jika Yesus Kristus Sang Putra menolak perintah Sang Bapa? Kita pasti binasa tetapi lebih dan itu, nasib semua bangsa di seluruh dunia terhilang selama-lamanya dalam lautan api neraka. Buku ini kiranya bisa mengilhami sekaligus memberikan suatu pencerahan kepada generasi baru, sehingga mereka bisa menjadi dan melahirkan generasi-generasi yang berkualitas kerajaan, penuh dengan roh keputraan, dan senang mewujudkan mimpi, visi, dan kehendak Bapa. Bagaimanapun, roh keputraan harus ada di hati para bapa maupun anak-anak.&lt;/p&gt;
 &lt;p&gt;&amp;nbsp;&lt;/p&gt;</t>
        </is>
      </c>
      <c r="Y304" s="262" t="n">
        <v>59000</v>
      </c>
      <c r="Z304" s="226" t="n"/>
      <c r="AA304" s="241">
        <f>Y368*Z368</f>
        <v/>
      </c>
      <c r="AB304" s="237" t="inlineStr">
        <is>
          <t>f5c4f0f0-b807-4ab4-8040-5106736022f2</t>
        </is>
      </c>
    </row>
    <row r="305" ht="15" customHeight="1" s="283">
      <c r="A305" s="109" t="n">
        <v>360</v>
      </c>
      <c r="B305" s="222">
        <f>HYPERLINK("https://mocostore.moco.co.id/catalog/"&amp;AB369,"Klik Disini")</f>
        <v/>
      </c>
      <c r="C305" s="223" t="inlineStr">
        <is>
          <t>Mudah Membuat Game Android Berbasis Adobe AIR</t>
        </is>
      </c>
      <c r="D305" s="223" t="n"/>
      <c r="E305" s="223" t="inlineStr">
        <is>
          <t>Wahana Komputer</t>
        </is>
      </c>
      <c r="F305" s="223" t="inlineStr">
        <is>
          <t>978-979-29-4633-8</t>
        </is>
      </c>
      <c r="G305" s="223" t="inlineStr">
        <is>
          <t>978-979-29-8271-8</t>
        </is>
      </c>
      <c r="H305" s="223" t="inlineStr">
        <is>
          <t>Pemograman</t>
        </is>
      </c>
      <c r="I305" s="258" t="inlineStr">
        <is>
          <t>Perguruan Tinggi</t>
        </is>
      </c>
      <c r="J305" s="186" t="inlineStr">
        <is>
          <t>009.05</t>
        </is>
      </c>
      <c r="K305" s="264" t="n"/>
      <c r="L305" s="264" t="n"/>
      <c r="M305" s="259" t="n"/>
      <c r="N305" s="223" t="n"/>
      <c r="O305" s="223" t="n"/>
      <c r="P305" s="260" t="n">
        <v>2014</v>
      </c>
      <c r="Q305" s="260" t="n">
        <v>2018</v>
      </c>
      <c r="R305" s="223" t="inlineStr">
        <is>
          <t>Penerbit Andi</t>
        </is>
      </c>
      <c r="S305" s="223" t="inlineStr">
        <is>
          <t>Andi Offset CV</t>
        </is>
      </c>
      <c r="T305" s="223" t="n"/>
      <c r="U305" s="261" t="n">
        <v>178</v>
      </c>
      <c r="V305" s="86" t="inlineStr">
        <is>
          <t>pdf</t>
        </is>
      </c>
      <c r="W305" s="223" t="inlineStr">
        <is>
          <t>6.1 MB</t>
        </is>
      </c>
      <c r="X305" s="223" t="inlineStr">
        <is>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is>
      </c>
      <c r="Y305" s="262" t="n">
        <v>43000</v>
      </c>
      <c r="Z305" s="226" t="n"/>
      <c r="AA305" s="241">
        <f>Y369*Z369</f>
        <v/>
      </c>
      <c r="AB305" s="237" t="inlineStr">
        <is>
          <t>6118a21b-3212-4177-b285-2e28451ebe61</t>
        </is>
      </c>
    </row>
    <row r="306" ht="15" customHeight="1" s="283">
      <c r="A306" s="109" t="n">
        <v>361</v>
      </c>
      <c r="B306" s="222">
        <f>HYPERLINK("https://mocostore.moco.co.id/catalog/"&amp;AB370,"Klik Disini")</f>
        <v/>
      </c>
      <c r="C306" s="223" t="inlineStr">
        <is>
          <t>Iman Kerajaan</t>
        </is>
      </c>
      <c r="D306" s="223" t="n"/>
      <c r="E306" s="223" t="inlineStr">
        <is>
          <t>J.H. Gondowijoyo Dan Liliawati</t>
        </is>
      </c>
      <c r="F306" s="223" t="inlineStr">
        <is>
          <t>978-979-29-1807-6</t>
        </is>
      </c>
      <c r="G306" s="223" t="inlineStr">
        <is>
          <t>978-979-29-8088-2</t>
        </is>
      </c>
      <c r="H306" s="223" t="inlineStr">
        <is>
          <t>Agama Kristen</t>
        </is>
      </c>
      <c r="I306" s="258" t="inlineStr">
        <is>
          <t>Perguruan Tinggi</t>
        </is>
      </c>
      <c r="J306" s="186" t="inlineStr">
        <is>
          <t>009.16</t>
        </is>
      </c>
      <c r="K306" s="264" t="inlineStr">
        <is>
          <t>Tidak Tersedia</t>
        </is>
      </c>
      <c r="L306" s="264" t="n"/>
      <c r="M306" s="259" t="inlineStr">
        <is>
          <t>Tidak Tersedia</t>
        </is>
      </c>
      <c r="N306" s="223" t="inlineStr">
        <is>
          <t>Indonesia</t>
        </is>
      </c>
      <c r="O306" s="223" t="inlineStr">
        <is>
          <t>Tidak diketahui</t>
        </is>
      </c>
      <c r="P306" s="260" t="n">
        <v>2010</v>
      </c>
      <c r="Q306" s="260" t="n">
        <v>2018</v>
      </c>
      <c r="R306" s="223" t="inlineStr">
        <is>
          <t>Penerbit Andi</t>
        </is>
      </c>
      <c r="S306" s="223" t="inlineStr">
        <is>
          <t>Andi Offset CV</t>
        </is>
      </c>
      <c r="T306" s="223" t="inlineStr">
        <is>
          <t>Lokal</t>
        </is>
      </c>
      <c r="U306" s="261" t="n">
        <v>178</v>
      </c>
      <c r="V306" s="86" t="inlineStr">
        <is>
          <t>pdf</t>
        </is>
      </c>
      <c r="W306" s="223" t="inlineStr">
        <is>
          <t>1.2 MB</t>
        </is>
      </c>
      <c r="X306" s="223" t="inlineStr">
        <is>
          <t>&lt;p&gt;Melalui karya dan pekerjaan Roh Kudus yang begitu dahsyat di hari-hari terakhir ini, Tuhan sedang membangun, menuntun, dan membimbing Gereja-Nya untuk berjalan ke Sion, menuju pada kesempurnaan, agar bisa memerintah bersama Yesus Kristus Tuhan.&lt;/p&gt;
 &lt;p&gt;Kemuliaan, otoritas, dan kuasa ilahi seperti yang pernah diberikan Tuhan kepada Adam di Taman Eden, namun kemudian hilang/lenyap setelah dia jatuh dalam dosa, sedang Tuhan kembalikan kepada Gereja-Nya. Gereja Tuhan akan hidup atau berjalan dalam kemuliaan, otoritas, dan kuasa ilahi yang sangat dahsyat untuk dapat menaklukkan dan menguasai bumf, serta ber-kemenangan terhadap iblis dengan segala tipu dayanya.&lt;br /&gt;
 Buku ini ditulis dan diterbitkan untuk mempersiapkan Gereja masuk dalam kesempurnaan, dan menjadi Gereja yang kudus serta tiada bercacat cela. Sasaran atau tujuan dari buku ini adalah membawa Gereja Tuhan masuk dalam Ruang Maha Kudus-Nya. Oleh karena itulah, pada hari-hari terakhir ini Tuhan sendirilah yang sedang membongkar Gereja-Nya. Dengan demikian, Gereja-Nya sedang Dia persiapkan untuk menjadi calon mempelai-Nya yang benar-benar kudus dan tiada bercacat cela.&lt;/p&gt;</t>
        </is>
      </c>
      <c r="Y306" s="262" t="n">
        <v>69000</v>
      </c>
      <c r="Z306" s="226" t="n"/>
      <c r="AA306" s="241">
        <f>Y370*Z370</f>
        <v/>
      </c>
      <c r="AB306" s="237" t="inlineStr">
        <is>
          <t>31b6a33d-90b5-49eb-b8af-c2af7f25de39</t>
        </is>
      </c>
    </row>
    <row r="307" ht="15" customHeight="1" s="283">
      <c r="A307" s="109" t="n">
        <v>362</v>
      </c>
      <c r="B307" s="222">
        <f>HYPERLINK("https://mocostore.moco.co.id/catalog/"&amp;AB371,"Klik Disini")</f>
        <v/>
      </c>
      <c r="C307" s="223" t="inlineStr">
        <is>
          <t>Optimalisasi Android Untuk Bisnis</t>
        </is>
      </c>
      <c r="D307" s="223" t="n"/>
      <c r="E307" s="223" t="inlineStr">
        <is>
          <t>Wahana Komputer</t>
        </is>
      </c>
      <c r="F307" s="223" t="inlineStr">
        <is>
          <t>978-979-29-4027-5</t>
        </is>
      </c>
      <c r="G307" s="223" t="inlineStr">
        <is>
          <t>978-979-29-8272-5</t>
        </is>
      </c>
      <c r="H307" s="223" t="inlineStr">
        <is>
          <t>Komputer &amp; Internet</t>
        </is>
      </c>
      <c r="I307" s="258" t="inlineStr">
        <is>
          <t>Perguruan Tinggi</t>
        </is>
      </c>
      <c r="J307" s="186" t="inlineStr">
        <is>
          <t>009.05</t>
        </is>
      </c>
      <c r="K307" s="264" t="n"/>
      <c r="L307" s="264" t="n"/>
      <c r="M307" s="259" t="n"/>
      <c r="N307" s="223" t="n"/>
      <c r="O307" s="223" t="n"/>
      <c r="P307" s="260" t="n">
        <v>2013</v>
      </c>
      <c r="Q307" s="260" t="n">
        <v>2018</v>
      </c>
      <c r="R307" s="223" t="inlineStr">
        <is>
          <t>Penerbit Andi</t>
        </is>
      </c>
      <c r="S307" s="223" t="inlineStr">
        <is>
          <t>Andi Offset CV</t>
        </is>
      </c>
      <c r="T307" s="223" t="n"/>
      <c r="U307" s="261" t="n">
        <v>226</v>
      </c>
      <c r="V307" s="86" t="inlineStr">
        <is>
          <t>pdf</t>
        </is>
      </c>
      <c r="W307" s="223" t="inlineStr">
        <is>
          <t>13.1 MB</t>
        </is>
      </c>
      <c r="X307" s="223" t="inlineStr">
        <is>
          <t>&lt;p&gt;Saat ini bisnis dapat dilakukan dengan banyak cara. Salah satu cars untuk melakukan bisnis adalah dengan menggunakan ponsel Android. Android sebagai salah satu sistem operasi ponsel pintar memang sangat tepat untuk menjalankan bisnis semacam ini. Dengan banyaknya aplikasi yang tersedia Anda bisa memanfaatkan secara gratis untuk menjalankan bisnis secara online maupun offline. Sebagai contoh Anda bisa lihat Facebook for Android, atau Kaskus for Android, dapat Anda jadikan sebagai media untuk jualan hingga promosi online. Sedangkan untuk offline, Anda dapat menggunakan aplikasi seperti Office maupun Note untuk membantu bisnis Anda. Pada buku ini penulis akan membahas bermacam aplikasi Android yang bisa Anda jadikan sebagai senjata untuk memulai menjalankan bisnis online dan offline. Tidak hanya itu, pada buku ini juga akan dikupas aplikasi-aplikasi Android untuk memanajemen berbagai hal berkaitan dengan bisnis online dan offline yang Anda jalankan. Lebih lengkap, buku ini akan membahas: &amp;bull; Bob]: Mengenal Android dan Aplikasi di Dalamnya &amp;bull; Bab 2 : Bisnis Online Android Melalui Aplikasi Situs &amp;bull; Bab 3 : Bisnis Android Online dengan Aplikasi Jejaring Sosial &amp;bull; Bab 4 : Aplikasi Ekspedisi Pendukung Bisnis Online &amp;bull; Bab 5: Aplikasi Converter Mato Uang Pendukung Bisnis Online &amp;bull; Bab 6 : Aplikasi Bisnis Offline dengan Note &amp;bull; Bab 7 : Aplikasi Bisnis Offline dengan Office &amp;bull; Bab 8: Aplikasi Pendukung Bisnis Offline&amp;nbsp;&lt;/p&gt;</t>
        </is>
      </c>
      <c r="Y307" s="262" t="n">
        <v>62500</v>
      </c>
      <c r="Z307" s="226" t="n"/>
      <c r="AA307" s="241">
        <f>Y371*Z371</f>
        <v/>
      </c>
      <c r="AB307" s="237" t="inlineStr">
        <is>
          <t>1c078603-f59f-4e05-9207-576e32fe0a7a</t>
        </is>
      </c>
    </row>
    <row r="308" ht="15" customHeight="1" s="283">
      <c r="A308" s="109" t="n">
        <v>363</v>
      </c>
      <c r="B308" s="222">
        <f>HYPERLINK("https://mocostore.moco.co.id/catalog/"&amp;AB372,"Klik Disini")</f>
        <v/>
      </c>
      <c r="C308" s="223" t="inlineStr">
        <is>
          <t>PAS: Membuat Company Profile dengan Adobe Flash CS6</t>
        </is>
      </c>
      <c r="D308" s="223" t="n"/>
      <c r="E308" s="223" t="inlineStr">
        <is>
          <t>Wahana Komputer</t>
        </is>
      </c>
      <c r="F308" s="223" t="inlineStr">
        <is>
          <t>978-979-29-5095-3</t>
        </is>
      </c>
      <c r="G308" s="223" t="inlineStr">
        <is>
          <t>978-979-29-8274-9</t>
        </is>
      </c>
      <c r="H308" s="223" t="inlineStr">
        <is>
          <t>Desain Grafis &amp; Multimedia</t>
        </is>
      </c>
      <c r="I308" s="258" t="inlineStr">
        <is>
          <t>Perguruan Tinggi</t>
        </is>
      </c>
      <c r="J308" s="186" t="inlineStr">
        <is>
          <t>009.05</t>
        </is>
      </c>
      <c r="K308" s="264" t="n"/>
      <c r="L308" s="264" t="n"/>
      <c r="M308" s="259" t="n"/>
      <c r="N308" s="223" t="n"/>
      <c r="O308" s="223" t="n"/>
      <c r="P308" s="260" t="n">
        <v>2015</v>
      </c>
      <c r="Q308" s="260" t="n">
        <v>2018</v>
      </c>
      <c r="R308" s="223" t="inlineStr">
        <is>
          <t>Penerbit Andi</t>
        </is>
      </c>
      <c r="S308" s="223" t="inlineStr">
        <is>
          <t>Andi Offset CV</t>
        </is>
      </c>
      <c r="T308" s="223" t="n"/>
      <c r="U308" s="261" t="n">
        <v>320</v>
      </c>
      <c r="V308" s="86" t="inlineStr">
        <is>
          <t>pdf</t>
        </is>
      </c>
      <c r="W308" s="223" t="inlineStr">
        <is>
          <t>15.7 MB</t>
        </is>
      </c>
      <c r="X308" s="223" t="inlineStr">
        <is>
          <t>&lt;p&gt;Company profile merupakan salah satu sarana untuk mengenalkan sebuah perusahaan secara umum. Melalui company profilenya, perusahaan dapat mengenalkan usaha yang dijalankan, visi dan misi, atau alamat beserta nomor kontaknya. Tentu hal ini akan membantu masyarakat umum jika ingin mengetahui core business atau kontak dari sebuah perusahaan. Adobe Flash sebagai aplikasi pembuatan animasi dapat Anda manfaatkan untuk membuat company profile yang lengkap dengan efek animasi. Dengan tambahan efek animasi, company profile perusahaan terlihat lebih segar dan tidak membosankan. Selain itu, dengan efek-efek animasi yang &amp;rdquo;keren&amp;rdquo;, mampu memberikan kesan profesional pada sebuah perusahaan. Buku Panduan Aplikatif dan Solusi (PAS): Membuat Company Profile dengan Adobe Flash CS6 ini membahas secara tuntas langkah-langkah membuat company profile menggunakan Adobe Flash CS6. Di dalam buku ini pembaca akan belajar mulai dari proses menyiapkan bahan, mengatur peletakan bahan, hingga menambahkan efek-efek animasi. Buku ini membahas: &amp;bull; Pembuatan Intro Company Profile &amp;bull; Pembuatan Main Menu &amp;bull; Pembuatan Animasi Isi Menu About Us &amp;bull; Pembuatan Our Service &amp;bull; Pembuatan Galeri &amp;bull; Pembuatan Contact Us&lt;/p&gt;</t>
        </is>
      </c>
      <c r="Y308" s="262" t="n">
        <v>75000</v>
      </c>
      <c r="Z308" s="226" t="n"/>
      <c r="AA308" s="241">
        <f>Y372*Z372</f>
        <v/>
      </c>
      <c r="AB308" s="237" t="inlineStr">
        <is>
          <t>6b2c7f51-efb3-409a-a48d-f701ee6faade</t>
        </is>
      </c>
    </row>
    <row r="309" ht="15" customHeight="1" s="283">
      <c r="A309" s="109" t="n">
        <v>364</v>
      </c>
      <c r="B309" s="222">
        <f>HYPERLINK("https://mocostore.moco.co.id/catalog/"&amp;AB373,"Klik Disini")</f>
        <v/>
      </c>
      <c r="C309" s="223" t="inlineStr">
        <is>
          <t>Integritas Pemimpin Pastoral</t>
        </is>
      </c>
      <c r="D309" s="223" t="n"/>
      <c r="E309" s="223" t="inlineStr">
        <is>
          <t>Yosafat B</t>
        </is>
      </c>
      <c r="F309" s="223" t="inlineStr">
        <is>
          <t>978-979-29-1859-5</t>
        </is>
      </c>
      <c r="G309" s="223" t="inlineStr">
        <is>
          <t>978-979-29-8380-7</t>
        </is>
      </c>
      <c r="H309" s="223" t="inlineStr">
        <is>
          <t>Agama Kristen</t>
        </is>
      </c>
      <c r="I309" s="258" t="inlineStr">
        <is>
          <t>Perguruan Tinggi</t>
        </is>
      </c>
      <c r="J309" s="186" t="inlineStr">
        <is>
          <t>009.16</t>
        </is>
      </c>
      <c r="K309" s="264" t="inlineStr">
        <is>
          <t>Tidak Tersedia</t>
        </is>
      </c>
      <c r="L309" s="264" t="n"/>
      <c r="M309" s="259" t="inlineStr">
        <is>
          <t>Tidak Tersedia</t>
        </is>
      </c>
      <c r="N309" s="223" t="inlineStr">
        <is>
          <t>Indonesia</t>
        </is>
      </c>
      <c r="O309" s="223" t="inlineStr">
        <is>
          <t>Tidak diketahui</t>
        </is>
      </c>
      <c r="P309" s="260" t="n">
        <v>2010</v>
      </c>
      <c r="Q309" s="260" t="n">
        <v>2018</v>
      </c>
      <c r="R309" s="223" t="inlineStr">
        <is>
          <t>Penerbit Andi</t>
        </is>
      </c>
      <c r="S309" s="223" t="inlineStr">
        <is>
          <t>Andi Offset CV</t>
        </is>
      </c>
      <c r="T309" s="223" t="inlineStr">
        <is>
          <t>Lokal</t>
        </is>
      </c>
      <c r="U309" s="261" t="n">
        <v>250</v>
      </c>
      <c r="V309" s="86" t="inlineStr">
        <is>
          <t>pdf</t>
        </is>
      </c>
      <c r="W309" s="223" t="inlineStr">
        <is>
          <t>2.0 MB</t>
        </is>
      </c>
      <c r="X309" s="223" t="inlineStr">
        <is>
          <t>&lt;p&gt;Semua bidang pekerjaan manusia memerlukan kualifikasi agar hasil pekerjaan memuaskan dan maksimal. Terkait dengan kepemimpinan pastoral, ternyata gelar, keahlian, dan kecerdasan belum cukup. Masalah lain juga akan muncul karena belum tentu para pemimpin tersebut menjalankan tugas dan tanggung jawab pastoral secara baik dan benar. Untuk itu, pemimpin pastoral harus mempunyai integritas. Inilah yang dibutuhkan jemaat. Gereja membutuhkan pemimpin pastoral yang profesional dan mempunyai kualitas spiritual yang layak diteladani. Semua itu merupakan atribut yang membantu efektivitas kepemimpinan dalam jemaat dan menjadi syarat kepemimpinan secara etis karena jemaat akan melihat sosok pemimpin yang patut mereka teladani. Dalam Integritas Pemimpin Pastoral Anda akan mengetahui bahwa ada banyak tokoh yang dapat dijadikan panutan untuk menjadi pemimpin. Namun, teladan kepemimpinan yang tak bercela adalah Yesus. Dia memakai gaya kepemimpinan model servanthood leadership. Dengan model ini, Anda akan dituntun untuk menjadi pemimpin yang menjadi hamba atau menghambakan diri. Setiap pemimpin pastoral seyogyanya menggunakan model ini ketika menjalankan tugas dan tanggung jawab. Oleh karena pertumbuhan jemaat akan menjadi signifikan, para pemimpin pastoral masa kini dan nanti harus dan terus menjadikan Tuhan Yesus sebagai model dan figur pemimpin pastoral yang layak diteladani.&lt;/p&gt;</t>
        </is>
      </c>
      <c r="Y309" s="262" t="n">
        <v>78500</v>
      </c>
      <c r="Z309" s="226" t="n"/>
      <c r="AA309" s="241">
        <f>Y373*Z373</f>
        <v/>
      </c>
      <c r="AB309" s="237" t="inlineStr">
        <is>
          <t>337e35a1-0730-4d6d-9c80-667fd452f07a</t>
        </is>
      </c>
    </row>
    <row r="310" ht="15" customHeight="1" s="283">
      <c r="A310" s="109" t="n">
        <v>365</v>
      </c>
      <c r="B310" s="222">
        <f>HYPERLINK("https://mocostore.moco.co.id/catalog/"&amp;AB374,"Klik Disini")</f>
        <v/>
      </c>
      <c r="C310" s="223" t="inlineStr">
        <is>
          <t>Memuliakan Tuhan Dengan Harta</t>
        </is>
      </c>
      <c r="D310" s="223" t="n"/>
      <c r="E310" s="223" t="inlineStr">
        <is>
          <t>Samuel Hutabarat</t>
        </is>
      </c>
      <c r="F310" s="223" t="inlineStr">
        <is>
          <t>978-979-29-1831-1</t>
        </is>
      </c>
      <c r="G310" s="223" t="inlineStr">
        <is>
          <t>978-979-29-8206-0</t>
        </is>
      </c>
      <c r="H310" s="223" t="inlineStr">
        <is>
          <t>Agama Kristen</t>
        </is>
      </c>
      <c r="I310" s="258" t="inlineStr">
        <is>
          <t>Perguruan Tinggi</t>
        </is>
      </c>
      <c r="J310" s="186" t="inlineStr">
        <is>
          <t>009.16</t>
        </is>
      </c>
      <c r="K310" s="264" t="n"/>
      <c r="L310" s="264" t="n"/>
      <c r="M310" s="259" t="n"/>
      <c r="N310" s="223" t="inlineStr">
        <is>
          <t>Indonesia</t>
        </is>
      </c>
      <c r="O310" s="223" t="inlineStr">
        <is>
          <t>Tidak diketahui</t>
        </is>
      </c>
      <c r="P310" s="260" t="n">
        <v>2010</v>
      </c>
      <c r="Q310" s="260" t="n">
        <v>2018</v>
      </c>
      <c r="R310" s="223" t="inlineStr">
        <is>
          <t>Penerbit Andi</t>
        </is>
      </c>
      <c r="S310" s="223" t="inlineStr">
        <is>
          <t>Andi Offset CV</t>
        </is>
      </c>
      <c r="T310" s="223" t="inlineStr">
        <is>
          <t>Lokal</t>
        </is>
      </c>
      <c r="U310" s="261" t="n">
        <v>226</v>
      </c>
      <c r="V310" s="86" t="inlineStr">
        <is>
          <t>pdf</t>
        </is>
      </c>
      <c r="W310" s="223" t="inlineStr">
        <is>
          <t>3.2 MB</t>
        </is>
      </c>
      <c r="X310" s="223" t="inlineStr">
        <is>
          <t>&lt;p&gt;UCAPAN-ucapan berikut mungkin pernah atau bahkan sering Anda dengar: &amp;quot;Tuhan ingin memberkati Anda&amp;quot;, atau &amp;quot;Tuhan yang kita sembah adalah Tuhan yang kaya, Anda harus hidup dalam kemakmuran dari Tuhan&amp;quot;, atau &amp;quot;Mintalah kepada Tuhan, Tuhan akan memberikan apa yang Anda minta&amp;quot;&lt;br /&gt;
 Berkat atau kekayaan memang bagaikan magnet yang sanggup menarik setiap orang untuk mengingini, mencari, dan menikmatinya. Mencari kekayaan tidak salah dan menjadi kaya juga bukan dosa.&lt;br /&gt;
 Buku ini tidak anti-kekayaan atau sebaliknya mengajarkan kepada Anda cara meraih berkat atau kekayaan. Lebih dari itu, buku ini mengajak Anda untuk: ( 1 ) masuk dalam suatu pemahaman bahwa Tuhan berkuasa atau harta pribadi setiap manusia, dan (2) belajar mengelola harta atau berkat milik Tuhan yang telah dipercayakan kepada Anda.&lt;/p&gt;</t>
        </is>
      </c>
      <c r="Y310" s="262" t="n">
        <v>74500</v>
      </c>
      <c r="Z310" s="226" t="n"/>
      <c r="AA310" s="241">
        <f>Y374*Z374</f>
        <v/>
      </c>
      <c r="AB310" s="237" t="inlineStr">
        <is>
          <t>740f28b9-403b-4645-8184-634bbc8d5ff3</t>
        </is>
      </c>
    </row>
    <row r="311" ht="15" customHeight="1" s="283">
      <c r="A311" s="109" t="n">
        <v>366</v>
      </c>
      <c r="B311" s="222">
        <f>HYPERLINK("https://mocostore.moco.co.id/catalog/"&amp;AB375,"Klik Disini")</f>
        <v/>
      </c>
      <c r="C311" s="223" t="inlineStr">
        <is>
          <t>Mereformasi Gereja</t>
        </is>
      </c>
      <c r="D311" s="223" t="n"/>
      <c r="E311" s="223" t="inlineStr">
        <is>
          <t>Paulus Lie</t>
        </is>
      </c>
      <c r="F311" s="223" t="inlineStr">
        <is>
          <t>978-979-29-1160-2</t>
        </is>
      </c>
      <c r="G311" s="223" t="inlineStr">
        <is>
          <t>978-979-29-8316-6</t>
        </is>
      </c>
      <c r="H311" s="223" t="inlineStr">
        <is>
          <t>Agama Kristen</t>
        </is>
      </c>
      <c r="I311" s="258" t="inlineStr">
        <is>
          <t>Perguruan Tinggi</t>
        </is>
      </c>
      <c r="J311" s="186" t="inlineStr">
        <is>
          <t>009.16</t>
        </is>
      </c>
      <c r="K311" s="264" t="n"/>
      <c r="L311" s="264" t="n"/>
      <c r="M311" s="259" t="n"/>
      <c r="N311" s="223" t="inlineStr">
        <is>
          <t>Indonesia</t>
        </is>
      </c>
      <c r="O311" s="223" t="inlineStr">
        <is>
          <t>Tidak diketahui</t>
        </is>
      </c>
      <c r="P311" s="260" t="n">
        <v>2010</v>
      </c>
      <c r="Q311" s="260" t="n">
        <v>2018</v>
      </c>
      <c r="R311" s="223" t="inlineStr">
        <is>
          <t>Penerbit Andi</t>
        </is>
      </c>
      <c r="S311" s="223" t="inlineStr">
        <is>
          <t>Andi Offset CV</t>
        </is>
      </c>
      <c r="T311" s="223" t="inlineStr">
        <is>
          <t>Lokal</t>
        </is>
      </c>
      <c r="U311" s="261" t="n">
        <v>275</v>
      </c>
      <c r="V311" s="86" t="inlineStr">
        <is>
          <t>pdf</t>
        </is>
      </c>
      <c r="W311" s="223" t="inlineStr">
        <is>
          <t>3.0 MB</t>
        </is>
      </c>
      <c r="X311" s="223" t="inlineStr">
        <is>
          <t>&lt;p&gt;Ecclesia reformata semper reformanda est. Gereja reformasi selalu direformasi. Di abad Millenium ini, reformasi gereja tidak boleh berhenti, juga bagi gereja-gereja di Indonesia! Reformasi yang dimaksudkan adalah reformasi yang penuh kasih, sehat, rasional, dapat dipertanggungjawabkan dan alkitabiah!&lt;br /&gt;
 Di abad Milenium ini, reformasi gereja sering kali adalah gerakan dari &amp;quot;bawah&amp;quot; (kaum awam), bukan dari &amp;quot;atas&amp;quot;! Karena itulah, buku ini diterbitkan dalam bentuk tulisan populer (bukan pelajaran teologi/teoretis), agar dapat dibaca oleh siapa Baja (juga warga jemaat biasa) dan semua kalangan gereja (lintas denominasi). Buku praksis ini memang diperuntukkan untuk membentuk semua warga jemaat menjadi para &amp;quot;reformator&amp;quot; bagi gerejanya sendiri!&lt;br /&gt;
 Saat Anda mulai membaca buku ini, pada saat itulah reformasi gereja Anda dimulai! Saat itu pula Anda mulai memahami: apa yang mesti direformasi, ke mana arah reformasi; perubahan paradigma dan budaya apa yang perlu direformasi, bagaimana memulai perubahan dan tahap-tahap perubahan itu, sehingga reformasi benar-benar terwujud dalam gerej a Anda.&lt;br /&gt;
 Kiranya buku ini bisa mengilhami para pendeta, majelis jemaat, dan aktivis gereja untuk mereformasi gerejanya menjadi gereja Indonesia yang modern, berciri ke-Indonesia-an yang kuat, dan menjadi berkat bagi bangsa kita, Indonesia!&lt;/p&gt;</t>
        </is>
      </c>
      <c r="Y311" s="262" t="n">
        <v>85500</v>
      </c>
      <c r="Z311" s="226" t="n"/>
      <c r="AA311" s="241">
        <f>Y375*Z375</f>
        <v/>
      </c>
      <c r="AB311" s="237" t="inlineStr">
        <is>
          <t>6432b4e2-3e6c-4457-b525-8aaa3023128b</t>
        </is>
      </c>
    </row>
    <row r="312" ht="15" customHeight="1" s="283">
      <c r="A312" s="109" t="n">
        <v>367</v>
      </c>
      <c r="B312" s="222">
        <f>HYPERLINK("https://mocostore.moco.co.id/catalog/"&amp;AB376,"Klik Disini")</f>
        <v/>
      </c>
      <c r="C312" s="223" t="inlineStr">
        <is>
          <t>Okultisme, Antara Budaya vs Iman Kristen</t>
        </is>
      </c>
      <c r="D312" s="223" t="n"/>
      <c r="E312" s="223" t="inlineStr">
        <is>
          <t>Surya Kusuma</t>
        </is>
      </c>
      <c r="F312" s="223" t="inlineStr">
        <is>
          <t>978-979-29-1865-6</t>
        </is>
      </c>
      <c r="G312" s="223" t="inlineStr">
        <is>
          <t>978-979-29-7988-6</t>
        </is>
      </c>
      <c r="H312" s="223" t="inlineStr">
        <is>
          <t>Agama Kristen</t>
        </is>
      </c>
      <c r="I312" s="258" t="inlineStr">
        <is>
          <t>Perguruan Tinggi</t>
        </is>
      </c>
      <c r="J312" s="186" t="inlineStr">
        <is>
          <t>009.16</t>
        </is>
      </c>
      <c r="K312" s="264" t="n"/>
      <c r="L312" s="264" t="n"/>
      <c r="M312" s="259" t="n"/>
      <c r="N312" s="223" t="inlineStr">
        <is>
          <t>Indonesia</t>
        </is>
      </c>
      <c r="O312" s="223" t="inlineStr">
        <is>
          <t>Tidak diketahui</t>
        </is>
      </c>
      <c r="P312" s="260" t="n">
        <v>2010</v>
      </c>
      <c r="Q312" s="260" t="n">
        <v>2018</v>
      </c>
      <c r="R312" s="223" t="inlineStr">
        <is>
          <t>Penerbit Andi</t>
        </is>
      </c>
      <c r="S312" s="223" t="inlineStr">
        <is>
          <t>Andi Offset CV</t>
        </is>
      </c>
      <c r="T312" s="223" t="inlineStr">
        <is>
          <t>Lokal</t>
        </is>
      </c>
      <c r="U312" s="261" t="n">
        <v>186</v>
      </c>
      <c r="V312" s="86" t="inlineStr">
        <is>
          <t>pdf</t>
        </is>
      </c>
      <c r="W312" s="223" t="inlineStr">
        <is>
          <t>1.6 MB</t>
        </is>
      </c>
      <c r="X312" s="223" t="inlineStr">
        <is>
          <t>&lt;p&gt;Sejak penciptaan manusia, Iblis tidak berhenti menipu dan berusaha menjauhkan manusia dari Allah melalui berbagai cara. Salah satunya melalui okultisme. Dalam sejarah gereja, praktik okultisme telah dikenal sejak zaman Perjanjian Lama dan Perjanjian Baru. Saat ini pun praktik okultisme masih banyak dilakukan. Okultisme tidak hanya dilakukan oleh orang-orang yang tidak mengenal Tuhan. Bahkan, umat Tuhan pun dengan sadar maupun tidak, dapat terjerat dalam perangkap okultisme. Kepercayaan atau sistem nilai seseorang dipengaruhi oleh tradisi tempat is berada sebagai bagian masyarakat. Nuansa tradisi sangat kental mulai dari upacara sebelum seseorang dilahirkan, sunat, menikah, hingga akhirnya meninggal. Menghadapi benturan iman dan tradisi, bagaimanakah seharusnya orang Kristen bersikap? Sebagai umat pilihan Allah, sudah saatnya kita bangkit dan melawan jerat tipuan Iblis. Kita harus memiliki pemahaman yang benar mengenai okultisme agar tidak terjebak di dalamnya dan dapat mengambil sikap yang tepat. Buku ini terdiri dari 2 bagian. Bagian pertama membahas seluk beluk okultisme, sudut pandang iman Kristen terhadap okultisme, serta cara menghadapinya. Bagian kedua akan lebih menyoroti kekristenan dalam adat budaya Jawa. Selain mengungkap fakta mengenai okultisme dan sinkretisme budaya dalam kekristenan, buku ini juga memberikan tuntunan bagi umat Allah mengenai bagaimana harus mengambil sikap terhadap okultisme.&lt;/p&gt;</t>
        </is>
      </c>
      <c r="Y312" s="262" t="n">
        <v>62000</v>
      </c>
      <c r="Z312" s="226" t="n"/>
      <c r="AA312" s="241">
        <f>Y376*Z376</f>
        <v/>
      </c>
      <c r="AB312" s="237" t="inlineStr">
        <is>
          <t>5cde5736-5efb-4b2c-90c6-5fba40153426</t>
        </is>
      </c>
    </row>
    <row r="313" ht="15" customHeight="1" s="283">
      <c r="A313" s="109" t="n">
        <v>368</v>
      </c>
      <c r="B313" s="222">
        <f>HYPERLINK("https://mocostore.moco.co.id/catalog/"&amp;AB377,"Klik Disini")</f>
        <v/>
      </c>
      <c r="C313" s="223" t="inlineStr">
        <is>
          <t>Power Of Spiritual Wisdom</t>
        </is>
      </c>
      <c r="D313" s="223" t="n"/>
      <c r="E313" s="223" t="inlineStr">
        <is>
          <t>Suprapto Ismudjito</t>
        </is>
      </c>
      <c r="F313" s="223" t="inlineStr">
        <is>
          <t>978-979-29-1832-8</t>
        </is>
      </c>
      <c r="G313" s="223" t="inlineStr">
        <is>
          <t>978-979-29-8231-2</t>
        </is>
      </c>
      <c r="H313" s="223" t="inlineStr">
        <is>
          <t>Agama Kristen</t>
        </is>
      </c>
      <c r="I313" s="258" t="inlineStr">
        <is>
          <t>Perguruan Tinggi</t>
        </is>
      </c>
      <c r="J313" s="186" t="inlineStr">
        <is>
          <t>009.16</t>
        </is>
      </c>
      <c r="K313" s="264" t="n"/>
      <c r="L313" s="264" t="n"/>
      <c r="M313" s="259" t="n"/>
      <c r="N313" s="223" t="inlineStr">
        <is>
          <t>Indonesia</t>
        </is>
      </c>
      <c r="O313" s="223" t="inlineStr">
        <is>
          <t>Tidak diketahui</t>
        </is>
      </c>
      <c r="P313" s="260" t="n">
        <v>2010</v>
      </c>
      <c r="Q313" s="260" t="n">
        <v>2018</v>
      </c>
      <c r="R313" s="223" t="inlineStr">
        <is>
          <t>Penerbit Andi</t>
        </is>
      </c>
      <c r="S313" s="223" t="inlineStr">
        <is>
          <t>Andi Offset CV</t>
        </is>
      </c>
      <c r="T313" s="223" t="inlineStr">
        <is>
          <t>Lokal</t>
        </is>
      </c>
      <c r="U313" s="261" t="n">
        <v>218</v>
      </c>
      <c r="V313" s="86" t="inlineStr">
        <is>
          <t>pdf</t>
        </is>
      </c>
      <c r="W313" s="223" t="inlineStr">
        <is>
          <t>3.6 MB</t>
        </is>
      </c>
      <c r="X313" s="223" t="inlineStr">
        <is>
          <t>&lt;p&gt;Pepatah berkata, &amp;quot;Pengalaman adalah guru terbaik bagi kehi-dupan.&amp;quot; Hal inilah yang terpancar secara kuat dalam buku ini. Pengalaman hidup penulis menjadi materi terbaik dalam memberikan petunjuk dan bimbingan bagi setiap orang yang merindukan kualitas hidup yang lebih baik. Buku ini terasa istimewa karena penulis tidak hanya mengisahkan pengalaman-pengalaman dalam kehidupannya, tetapi is juga menghubung-kannya dengan didikan bagi setiap orang, khususnya generasi muda. Nasehat dan petunjuk yang diperlihatkan dalam setiap bagian dari tulisannya merupakan kekuatan buku ini sehingga setiap pembaca bukan hanya memperoleh kisah pengalaman hidup, tetapi juga nasehat dan petunjuk dalam menjalani kehidupan. Semua itu disajikan dalam 25 renungan hikmat yang diperkuat dengan firman Allah sehingga renungan hikmat bukan sekadar hikmat filosofis saja. Renungan hikmat ini menempatkan firman Allah sebagai landasan sehingga hikmat yang terpancar adalah hikmat surgawi yang akan mendidik dan membimbing setiap orang untuk menjadi manusia yang menjalani kehidupan dengan hikmat surgawi.&lt;/p&gt;</t>
        </is>
      </c>
      <c r="Y313" s="262" t="n">
        <v>59000</v>
      </c>
      <c r="Z313" s="226" t="n"/>
      <c r="AA313" s="241">
        <f>Y377*Z377</f>
        <v/>
      </c>
      <c r="AB313" s="237" t="inlineStr">
        <is>
          <t>be097b0e-1a3c-4d9b-abbd-1accc6ad0694</t>
        </is>
      </c>
    </row>
    <row r="314" ht="15" customHeight="1" s="283">
      <c r="A314" s="109" t="n">
        <v>369</v>
      </c>
      <c r="B314" s="222">
        <f>HYPERLINK("https://mocostore.moco.co.id/catalog/"&amp;AB378,"Klik Disini")</f>
        <v/>
      </c>
      <c r="C314" s="223" t="inlineStr">
        <is>
          <t>Sophie And The Dragon</t>
        </is>
      </c>
      <c r="D314" s="223" t="n"/>
      <c r="E314" s="223" t="inlineStr">
        <is>
          <t>Gheeto T.W</t>
        </is>
      </c>
      <c r="F314" s="223" t="inlineStr">
        <is>
          <t>978-979-29-1167-1</t>
        </is>
      </c>
      <c r="G314" s="223" t="inlineStr">
        <is>
          <t>978-979-29-8040-0</t>
        </is>
      </c>
      <c r="H314" s="223" t="inlineStr">
        <is>
          <t>Agama Kristen</t>
        </is>
      </c>
      <c r="I314" s="258" t="inlineStr">
        <is>
          <t>Perguruan Tinggi</t>
        </is>
      </c>
      <c r="J314" s="186" t="inlineStr">
        <is>
          <t>009.16</t>
        </is>
      </c>
      <c r="K314" s="264" t="n"/>
      <c r="L314" s="264" t="n"/>
      <c r="M314" s="259" t="n"/>
      <c r="N314" s="223" t="inlineStr">
        <is>
          <t>Indonesia</t>
        </is>
      </c>
      <c r="O314" s="223" t="inlineStr">
        <is>
          <t>Tidak diketahui</t>
        </is>
      </c>
      <c r="P314" s="260" t="n">
        <v>2010</v>
      </c>
      <c r="Q314" s="260" t="n">
        <v>2018</v>
      </c>
      <c r="R314" s="223" t="inlineStr">
        <is>
          <t>Penerbit Andi</t>
        </is>
      </c>
      <c r="S314" s="223" t="inlineStr">
        <is>
          <t>Andi Offset CV</t>
        </is>
      </c>
      <c r="T314" s="223" t="inlineStr">
        <is>
          <t>Lokal</t>
        </is>
      </c>
      <c r="U314" s="261" t="n">
        <v>217</v>
      </c>
      <c r="V314" s="86" t="inlineStr">
        <is>
          <t>pdf</t>
        </is>
      </c>
      <c r="W314" s="223" t="inlineStr">
        <is>
          <t>1.9 MB</t>
        </is>
      </c>
      <c r="X314" s="223" t="inlineStr">
        <is>
          <t>&lt;p&gt;Sepasang pengantin baru dari Illinois, Ilona dan Teves, tidak pernah menyangka jika bulan madu mereka ke Brasov, Rumania, ternyata&amp;nbsp;&amp;nbsp; mengakibatkan suatu peristiwa yang memilukan. Tiba-tiba saja Teves menghilang. Ilona mencarinya. Polisi mencarinya. Kedutaan Besar Amerika di Rumania kelimpungan. Bahkan, berita itu menjadi sorotan media massa. Hal yang tidak pernah disangka oleh orang yang mencari Teves, bahkan oleh Teves sendiri, ternyata peristiwa hilangnya Teves bukan saja menimbulkan kebingungan, melainkan juga menguak suatu sejarah panjang di Rumania hingga berabad-abad sebelumnya. Bahkan, hilangnya Teves berkaitan dengan momok mengerikan yang masih menghantui jiwa orang-orang Rumania. Momok yang hingga kini masih menghantui sejarah peradaban bangsa itu, yaitu adanya sosok yang hidup berabad-abad lalu: The Dragon! Pemuja The Dragon akhirnya harus berhadapan dengan sosok lain, yang bukan datang dengan kekuatan ragawi, melainkan oleh hidup yang dibalut oleh cinta Sophia. Siapakah The Dragon dan siapakah Sophia sebenarnya? Apakah Teves dapat kembali ke pelukan Ilona?&lt;br /&gt;
 Sebuah Tragedi yang Menuntun pada Hikmat Sejati&lt;/p&gt;</t>
        </is>
      </c>
      <c r="Y314" s="262" t="n">
        <v>53500</v>
      </c>
      <c r="Z314" s="226" t="n"/>
      <c r="AA314" s="241">
        <f>Y378*Z378</f>
        <v/>
      </c>
      <c r="AB314" s="237" t="inlineStr">
        <is>
          <t>c15cd40f-eb36-433a-86e4-600128744383</t>
        </is>
      </c>
    </row>
    <row r="315" ht="15" customHeight="1" s="283">
      <c r="A315" s="109" t="n">
        <v>370</v>
      </c>
      <c r="B315" s="222">
        <f>HYPERLINK("https://mocostore.moco.co.id/catalog/"&amp;AB379,"Klik Disini")</f>
        <v/>
      </c>
      <c r="C315" s="223" t="inlineStr">
        <is>
          <t>Sukacita Anda Asli Atau Palsu?</t>
        </is>
      </c>
      <c r="D315" s="223" t="n"/>
      <c r="E315" s="223" t="inlineStr">
        <is>
          <t>R.H. Pakpahan dan Evan K. Soendjojo</t>
        </is>
      </c>
      <c r="F315" s="223" t="inlineStr">
        <is>
          <t>978-979-29-1165-7</t>
        </is>
      </c>
      <c r="G315" s="223" t="inlineStr">
        <is>
          <t>978-979-29-8327-2</t>
        </is>
      </c>
      <c r="H315" s="223" t="inlineStr">
        <is>
          <t>Agama Kristen</t>
        </is>
      </c>
      <c r="I315" s="258" t="inlineStr">
        <is>
          <t>Perguruan Tinggi</t>
        </is>
      </c>
      <c r="J315" s="186" t="inlineStr">
        <is>
          <t>009.16</t>
        </is>
      </c>
      <c r="K315" s="264" t="n"/>
      <c r="L315" s="264" t="n"/>
      <c r="M315" s="259" t="n"/>
      <c r="N315" s="223" t="inlineStr">
        <is>
          <t>Indonesia</t>
        </is>
      </c>
      <c r="O315" s="223" t="inlineStr">
        <is>
          <t>Tidak diketahui</t>
        </is>
      </c>
      <c r="P315" s="260" t="n">
        <v>2010</v>
      </c>
      <c r="Q315" s="260" t="n">
        <v>2018</v>
      </c>
      <c r="R315" s="223" t="inlineStr">
        <is>
          <t>Penerbit Andi</t>
        </is>
      </c>
      <c r="S315" s="223" t="inlineStr">
        <is>
          <t>Andi Offset CV</t>
        </is>
      </c>
      <c r="T315" s="223" t="inlineStr">
        <is>
          <t>Lokal</t>
        </is>
      </c>
      <c r="U315" s="261" t="n">
        <v>320</v>
      </c>
      <c r="V315" s="86" t="inlineStr">
        <is>
          <t>pdf</t>
        </is>
      </c>
      <c r="W315" s="223" t="inlineStr">
        <is>
          <t>1.7 MB</t>
        </is>
      </c>
      <c r="X315" s="223" t="inlineStr">
        <is>
          <t>&lt;p&gt;Apakah hidup Anda bahagia? Pernahkah Anda bersukacita? Kalau Anda bersukacita, apakah sukacita Anda itu ash atau palsu? Tahukah Anda bedanya kebahagiaan dan sukacita? Tahukah Anda bahwa bersukacita itu perintah TUHAN? Sadarkah Anda bahwa TUHAN menghendaki hidup Anda penuh dengan sukacita? Tahukah Anda rahasia mengalami sukacita setiap detik dalam hidupAnda?&lt;br /&gt;
 Jika Anda sungguh ingin tahu jawabannya, buku ini ditulis untuk Anda Jika Anda sungguh penasaran di mana sukacita sejati itu, buku ini adalah peta menuju ke sang. Jika Anda sudah bosan hidup dalam penderitaan tiada akhir, Anda past&amp;#39; ingin menemukan jalan keluar yang terpapar jelas dalam buku ini. Jika Anda ingin tahu apa yang menjadi kehendak ALLAH yang balk bagi hidup Anda, buku ini akan menjelaskannya sebening kristal. Jika sukacita Anda seperti angin yang datang dan pergi entah ke mana. Anda akan belajar tentang rahasia mengalami sukacita senantiasa setiap saat. Jika Anda ingin tahu hal terpenting dalam hidup Anda, Anda tidak akan menyesal telah membaca buku ini.&lt;br /&gt;
 Penulis akan membagikan pengalaman hidupnya yang nyata dengan TUHAN YESUS yang telah membuatnya bersukacita setiap hari selama lebih dari 32 tahun. Bersiaplah menemukan kenikmatan terbesar dalam hidup Anda, yaitu hidup penuh sukacita setiap saat dalam segala situasi dan kondisi. Anda akan dituntun untuk mendapatkannya. menjaganya supaya tidak Nang, dan melipatgandakannya semakin melimpah bagi hidup Anda dan orang-orang di sekitar Anda. Dunia yang penuh sukacita akan terbuka di hadapan Anda dan Anda akan melihat Mazmur ini menjadi nyata:&lt;/p&gt;
 &lt;p&gt;Sungguh, kamu akan berangkat dengan sukacita dan akan dihantarkan dengan damai: gunung-gunung serta bukit-bukit akan bergembira dan bersorak-sorai di depanmu. dan segala pohon-pohonan di padang akan bertepuk tangan. (Yesaya 55:12)&lt;/p&gt;</t>
        </is>
      </c>
      <c r="Y315" s="262" t="n">
        <v>91000</v>
      </c>
      <c r="Z315" s="226" t="n"/>
      <c r="AA315" s="241">
        <f>Y379*Z379</f>
        <v/>
      </c>
      <c r="AB315" s="237" t="inlineStr">
        <is>
          <t>f90f5e83-b41a-4fc1-a0a5-848789770bac</t>
        </is>
      </c>
    </row>
    <row r="316" ht="15" customHeight="1" s="283">
      <c r="A316" s="109" t="n">
        <v>371</v>
      </c>
      <c r="B316" s="222">
        <f>HYPERLINK("https://mocostore.moco.co.id/catalog/"&amp;AB380,"Klik Disini")</f>
        <v/>
      </c>
      <c r="C316" s="223" t="inlineStr">
        <is>
          <t>Tawa Itu Ibadah</t>
        </is>
      </c>
      <c r="D316" s="223" t="n"/>
      <c r="E316" s="223" t="inlineStr">
        <is>
          <t>Pdt. Jonar T.H. Situmorang, M.A.</t>
        </is>
      </c>
      <c r="F316" s="223" t="inlineStr">
        <is>
          <t>978-979-29-1835-9</t>
        </is>
      </c>
      <c r="G316" s="223" t="inlineStr">
        <is>
          <t>978-979-29-8108-7</t>
        </is>
      </c>
      <c r="H316" s="223" t="inlineStr">
        <is>
          <t>Agama Kristen</t>
        </is>
      </c>
      <c r="I316" s="258" t="inlineStr">
        <is>
          <t>Perguruan Tinggi</t>
        </is>
      </c>
      <c r="J316" s="186" t="inlineStr">
        <is>
          <t>009.16</t>
        </is>
      </c>
      <c r="K316" s="264" t="n"/>
      <c r="L316" s="264" t="n"/>
      <c r="M316" s="259" t="n"/>
      <c r="N316" s="223" t="inlineStr">
        <is>
          <t>Indonesia</t>
        </is>
      </c>
      <c r="O316" s="223" t="inlineStr">
        <is>
          <t>Tidak diketahui</t>
        </is>
      </c>
      <c r="P316" s="260" t="n">
        <v>2010</v>
      </c>
      <c r="Q316" s="260" t="n">
        <v>2018</v>
      </c>
      <c r="R316" s="223" t="inlineStr">
        <is>
          <t>Penerbit Andi</t>
        </is>
      </c>
      <c r="S316" s="223" t="inlineStr">
        <is>
          <t>Andi Offset CV</t>
        </is>
      </c>
      <c r="T316" s="223" t="inlineStr">
        <is>
          <t>Lokal</t>
        </is>
      </c>
      <c r="U316" s="261" t="n">
        <v>194</v>
      </c>
      <c r="V316" s="86" t="inlineStr">
        <is>
          <t>pdf</t>
        </is>
      </c>
      <c r="W316" s="223" t="inlineStr">
        <is>
          <t>2.2 MB</t>
        </is>
      </c>
      <c r="X316" s="223" t="inlineStr">
        <is>
          <t>&lt;p&gt;Setiap manusia sebenarnya mempunyai selera humor. Namun, ada yang berpikir terlalu sempit bahwa orang yang suka humor adalah orang yang kurang serius. Padahal terlalu serius itu juga kurang balk. Kening kelihatan berkerut. Akibatnya terlalu cepat tua.&lt;br /&gt;
 Alkitab menjelaskan bahwa hati yang gembira adalah obat. Hati yang gembira membuat hidup ini bahagia. Kegembiraan itu diwujudkan dengan tertawa. Ada orang yang mengajukan pertanyaan, &amp;quot;Mengapa orang senang dengan aktivitas yang namanya tertawa?&amp;quot;&lt;/p&gt;
 &lt;p&gt;Tertawa adalah aktivitas yang enak bagi kita. Enak karena saat tertawa kita akan menghirup oksigen enam kali lipat lebih banyak daripada tidak menghirup udara sama sekali. Jadi, dengan kadar oksigen lebih banyak yang beredar dalam tubuh akan membuat lancarnya pernapasan serta peredaran darah, dan pada akhirnya jelas tubuh akan menjadi segar.&lt;br /&gt;
 Buku ini menyajikan 71 humor segar yang bisa mengajak Anda tertawa, atau paling tidak Anda bisa tersenyum, sehingga Anda merasa lebih sehat secara emosinal atau fisikal (jasmani)&lt;/p&gt;</t>
        </is>
      </c>
      <c r="Y316" s="262" t="n">
        <v>45000</v>
      </c>
      <c r="Z316" s="226" t="n"/>
      <c r="AA316" s="241">
        <f>Y380*Z380</f>
        <v/>
      </c>
      <c r="AB316" s="237" t="inlineStr">
        <is>
          <t>f9e02dcf-8f04-416c-a8b4-d67cd9a63144</t>
        </is>
      </c>
    </row>
    <row r="317" ht="15" customHeight="1" s="283">
      <c r="A317" s="109" t="n">
        <v>372</v>
      </c>
      <c r="B317" s="222">
        <f>HYPERLINK("https://mocostore.moco.co.id/catalog/"&amp;AB381,"Klik Disini")</f>
        <v/>
      </c>
      <c r="C317" s="223" t="inlineStr">
        <is>
          <t>The Favor of God</t>
        </is>
      </c>
      <c r="D317" s="223" t="n"/>
      <c r="E317" s="223" t="inlineStr">
        <is>
          <t>Pdt. Agus Vianus</t>
        </is>
      </c>
      <c r="F317" s="223" t="inlineStr">
        <is>
          <t>978-979-29-1834-2</t>
        </is>
      </c>
      <c r="G317" s="223" t="inlineStr">
        <is>
          <t>978-979-29-7907-7</t>
        </is>
      </c>
      <c r="H317" s="223" t="inlineStr">
        <is>
          <t>Agama Kristen</t>
        </is>
      </c>
      <c r="I317" s="258" t="inlineStr">
        <is>
          <t>Perguruan Tinggi</t>
        </is>
      </c>
      <c r="J317" s="186" t="inlineStr">
        <is>
          <t>009.16</t>
        </is>
      </c>
      <c r="K317" s="264" t="n"/>
      <c r="L317" s="264" t="n"/>
      <c r="M317" s="259" t="n"/>
      <c r="N317" s="223" t="n"/>
      <c r="O317" s="223" t="n"/>
      <c r="P317" s="260" t="n">
        <v>2010</v>
      </c>
      <c r="Q317" s="260" t="n">
        <v>2018</v>
      </c>
      <c r="R317" s="223" t="inlineStr">
        <is>
          <t>Penerbit Andi</t>
        </is>
      </c>
      <c r="S317" s="223" t="inlineStr">
        <is>
          <t>Andi Offset CV</t>
        </is>
      </c>
      <c r="T317" s="223" t="n"/>
      <c r="U317" s="261" t="n">
        <v>122</v>
      </c>
      <c r="V317" s="86" t="inlineStr">
        <is>
          <t>pdf</t>
        </is>
      </c>
      <c r="W317" s="223" t="inlineStr">
        <is>
          <t>1.4 MB</t>
        </is>
      </c>
      <c r="X317" s="223" t="inlineStr">
        <is>
          <t>&lt;p&gt;Perkenanan Tuhan merupakan pintu gerbang menuju hidup yang berkelimpahan. Oleh karena itu, menjadi berkenan di hadapan-Nya merupakan hal yang sangat penting. Secara sederhana namun menyeluruh, buku ini mengajak kita untuk mengenal perkenanan Allah dan pengaruhnya yang besar dalam seluruh aspek kehidupan. Kita akan diajak untuk mencermati setiap fase yang harus kita lewati, dan memahami cara Tuhan memperlakukan orang yang berkenan bagi-Nya. Kita juga akan belajar untuk menjadi pribadi yang berkenan bagi Dia dan mengalami kesuksesan karenanya.&lt;br /&gt;
 Melalui pengajaran firman dan kesaksian hidup, disertai dengan penjabaran yang praktis dan sederhana, penulis mengajak Anda menemukan dan mendapatkan perkenanan Tuhan dalam hidup Anda. Buku ini juga menyampaikan jaminan yang Tuhan berikan kepada mereka yang berkenan bagi-Nya. Bagaimana pun kehidupan Anda saat ini, semuanya akan menjadi lebih indah ketika Anda hidup berkenan di hadapan-Nya.&lt;/p&gt;</t>
        </is>
      </c>
      <c r="Y317" s="262" t="n">
        <v>42000</v>
      </c>
      <c r="Z317" s="226" t="n"/>
      <c r="AA317" s="241">
        <f>Y381*Z381</f>
        <v/>
      </c>
      <c r="AB317" s="237" t="inlineStr">
        <is>
          <t>0946b4e7-4be5-4592-b2b1-01ed23258a37</t>
        </is>
      </c>
    </row>
    <row r="318" ht="15" customHeight="1" s="283">
      <c r="A318" s="109" t="n">
        <v>373</v>
      </c>
      <c r="B318" s="222">
        <f>HYPERLINK("https://mocostore.moco.co.id/catalog/"&amp;AB382,"Klik Disini")</f>
        <v/>
      </c>
      <c r="C318" s="223" t="inlineStr">
        <is>
          <t>The Power Of Creativity</t>
        </is>
      </c>
      <c r="D318" s="223" t="n"/>
      <c r="E318" s="223" t="inlineStr">
        <is>
          <t>Peng Kheng Sun</t>
        </is>
      </c>
      <c r="F318" s="223" t="inlineStr">
        <is>
          <t>978-979-29-1187-9</t>
        </is>
      </c>
      <c r="G318" s="223" t="inlineStr">
        <is>
          <t>978-979-29-8330-2</t>
        </is>
      </c>
      <c r="H318" s="223" t="inlineStr">
        <is>
          <t>Agama Kristen</t>
        </is>
      </c>
      <c r="I318" s="258" t="inlineStr">
        <is>
          <t>Perguruan Tinggi</t>
        </is>
      </c>
      <c r="J318" s="186" t="inlineStr">
        <is>
          <t>009.16</t>
        </is>
      </c>
      <c r="K318" s="264" t="n"/>
      <c r="L318" s="264" t="n"/>
      <c r="M318" s="259" t="n"/>
      <c r="N318" s="223" t="inlineStr">
        <is>
          <t>Indonesia</t>
        </is>
      </c>
      <c r="O318" s="223" t="inlineStr">
        <is>
          <t>Tidak diketahui</t>
        </is>
      </c>
      <c r="P318" s="260" t="n">
        <v>2010</v>
      </c>
      <c r="Q318" s="260" t="n">
        <v>2018</v>
      </c>
      <c r="R318" s="223" t="inlineStr">
        <is>
          <t>Penerbit Andi</t>
        </is>
      </c>
      <c r="S318" s="223" t="inlineStr">
        <is>
          <t>Andi Offset CV</t>
        </is>
      </c>
      <c r="T318" s="223" t="inlineStr">
        <is>
          <t>Lokal</t>
        </is>
      </c>
      <c r="U318" s="261" t="n">
        <v>170</v>
      </c>
      <c r="V318" s="86" t="inlineStr">
        <is>
          <t>pdf</t>
        </is>
      </c>
      <c r="W318" s="223" t="inlineStr">
        <is>
          <t>1.7 MB</t>
        </is>
      </c>
      <c r="X318" s="223" t="inlineStr">
        <is>
          <t>&lt;p&gt;Tuhan menganugerahkan kepada manusia kreativitas untuk menjadikan hidup manusia lebih bermanfaat daripada ciptaan yang lainnya. Tuhan memberikan kemampuan ini di dalam diri manusia untuk mengolah, memanfaatkan, dan menciptakan sesuatu yang baru dari bahan-bahan yang sudah Tuhan sediakan. Dengan demikian, bahan-bahan atau materi yang sudah ada menjadi sesuatu yang memiliki manfaat Iebih atau nilai Iebih dari sebelumnya. Tuhan mengaruniakan kemampuan ini kepada semua orang. Namun, hal yang membedakan satu orang dengan yang lainnya adalah ada orang yang mau mengembangkan kreativitasnya dan ada orang yang enggan atau tidak mau. Buku The Power of Creativity merupakan buku yang akan mendorong dan memotivasi Anda untuk mengembangkan kreativitas Anda. Pikiran dan wawasan Anda tentang diri Anda sendiri yang mungkin selama ini sempit akan diubahkan. Buku ini akan menunjukkan kepada Anda bahwa ada sesuatu yang luar biasa di dalam diri Anda, tetapi belum Anda manfaatkan. Anda akan ditolong untuk memahami apa itu kreativitas, bagaimana memelihara dan mengembangkan kreativitas di dalam diri Anda. Anda akan diubahkan menjadi pribadi yang kreatif&lt;/p&gt;</t>
        </is>
      </c>
      <c r="Y318" s="262" t="n">
        <v>51000</v>
      </c>
      <c r="Z318" s="226" t="n"/>
      <c r="AA318" s="241">
        <f>Y382*Z382</f>
        <v/>
      </c>
      <c r="AB318" s="237" t="inlineStr">
        <is>
          <t>0a36b300-88be-412c-879a-c4b7d380df3e</t>
        </is>
      </c>
    </row>
    <row r="319" ht="15" customHeight="1" s="283">
      <c r="A319" s="109" t="n">
        <v>374</v>
      </c>
      <c r="B319" s="222">
        <f>HYPERLINK("https://mocostore.moco.co.id/catalog/"&amp;AB383,"Klik Disini")</f>
        <v/>
      </c>
      <c r="C319" s="223" t="inlineStr">
        <is>
          <t>Successful Servant Through Character</t>
        </is>
      </c>
      <c r="D319" s="223" t="n"/>
      <c r="E319" s="223" t="inlineStr">
        <is>
          <t>Markus Suyadi</t>
        </is>
      </c>
      <c r="F319" s="223" t="inlineStr">
        <is>
          <t>978-979-29-4979-7</t>
        </is>
      </c>
      <c r="G319" s="223" t="inlineStr">
        <is>
          <t>978-979-29-8158-2</t>
        </is>
      </c>
      <c r="H319" s="223" t="inlineStr">
        <is>
          <t>Agama Kristen</t>
        </is>
      </c>
      <c r="I319" s="258" t="inlineStr">
        <is>
          <t>Perguruan Tinggi</t>
        </is>
      </c>
      <c r="J319" s="186" t="inlineStr">
        <is>
          <t>009.16</t>
        </is>
      </c>
      <c r="K319" s="264" t="n"/>
      <c r="L319" s="264" t="n"/>
      <c r="M319" s="259" t="n"/>
      <c r="N319" s="223" t="inlineStr">
        <is>
          <t>Indonesia</t>
        </is>
      </c>
      <c r="O319" s="223" t="inlineStr">
        <is>
          <t>Tidak diketahui</t>
        </is>
      </c>
      <c r="P319" s="260" t="n">
        <v>2015</v>
      </c>
      <c r="Q319" s="260" t="n">
        <v>2018</v>
      </c>
      <c r="R319" s="223" t="inlineStr">
        <is>
          <t>Penerbit Andi</t>
        </is>
      </c>
      <c r="S319" s="223" t="inlineStr">
        <is>
          <t>Andi Offset CV</t>
        </is>
      </c>
      <c r="T319" s="223" t="inlineStr">
        <is>
          <t>Lokal</t>
        </is>
      </c>
      <c r="U319" s="261" t="n">
        <v>178</v>
      </c>
      <c r="V319" s="86" t="inlineStr">
        <is>
          <t>pdf</t>
        </is>
      </c>
      <c r="W319" s="223" t="inlineStr">
        <is>
          <t>4.7 MB</t>
        </is>
      </c>
      <c r="X319" s="223" t="inlineStr">
        <is>
          <t>&lt;p&gt;Pelayanan adalah kesempatan dan sarana untuk mengekspresikan iman orang percaya. Oleh karena itu, melayani adalah anugerah yang diberikan kepada orang-orang yang dipilih Allah sebagai wujud kasih-Nya. Karena melayani adalah anugerah, seharusnya tidak menjadi beban&amp;mdash;harus dilaksanakan dengan sukacita. Banyak orang Kristen hanya berpikir bahwa mereka dipanggil hanya untuk diselamatkan, setelah itu tidak berbuat apa-apa lagi. Ini salah! Yesus memanggil kita bukan hanya untuk diselamatkan, melainkan untuk melakukan apa yang Yesus lakukan. Dalam melayani kita perlu berkorban.&amp;nbsp;&lt;br /&gt;
 Buku ini terdiri dan tiga bagian yaitu: Pertama, panggilan pelayanan yang terdiri dari: harga sebuah anugerah, jangan menjadi Kristen pengangguran, Anda adalah tentara, Anda adalah penjala, Anda dipanggil untuk menjadi pemain, Anda dipanggil untuk menjadi koki, bukan soal enak atau tidak enak, Anda dipanggil untuk menjadi terang, Kedua, membangun nilai-nilai pelayanan yang terdiri dari: paradigma yang salah tentang pelayanan, keistimewaan seorang hamba Tuhan, ini bukan soal Anda, pekerjaan sekuler vs pekerjaan rohani, pelayanan adalah jati diri, pelayanan merupakan kehormatan, pelayanan adalah transfer spirit, dip. Ketiga, kebesaran vs kemuliaan, promosi palsu, tidak ada pelayanan besar atau kecil, layani dengan apa yang ada, melayani dengan apa yang Anda bisa.&lt;/p&gt;</t>
        </is>
      </c>
      <c r="Y319" s="262" t="n">
        <v>52000</v>
      </c>
      <c r="Z319" s="226" t="n"/>
      <c r="AA319" s="241">
        <f>Y383*Z383</f>
        <v/>
      </c>
      <c r="AB319" s="237" t="inlineStr">
        <is>
          <t>08bb5d1d-e9a8-446e-9671-042bfd1e6117</t>
        </is>
      </c>
    </row>
    <row r="320" ht="15" customHeight="1" s="283">
      <c r="A320" s="109" t="n">
        <v>375</v>
      </c>
      <c r="B320" s="222">
        <f>HYPERLINK("https://mocostore.moco.co.id/catalog/"&amp;AB384,"Klik Disini")</f>
        <v/>
      </c>
      <c r="C320" s="223" t="inlineStr">
        <is>
          <t>Ladang Duit dari Bisnis DAYCARE â€“ Modal Minim Untung Besar</t>
        </is>
      </c>
      <c r="D320" s="223" t="n"/>
      <c r="E320" s="223" t="inlineStr">
        <is>
          <t>Wury Hapsari &amp; Indscript</t>
        </is>
      </c>
      <c r="F320" s="223" t="inlineStr">
        <is>
          <t>978-979-29-5142-4</t>
        </is>
      </c>
      <c r="G320" s="223" t="inlineStr">
        <is>
          <t>978-979-29-8362-3</t>
        </is>
      </c>
      <c r="H320" s="223" t="inlineStr">
        <is>
          <t>Bisnis</t>
        </is>
      </c>
      <c r="I320" s="258" t="inlineStr">
        <is>
          <t>Perguruan Tinggi</t>
        </is>
      </c>
      <c r="J320" s="186" t="inlineStr">
        <is>
          <t>009.25</t>
        </is>
      </c>
      <c r="K320" s="264" t="n"/>
      <c r="L320" s="264" t="n"/>
      <c r="M320" s="259" t="n"/>
      <c r="N320" s="223" t="inlineStr">
        <is>
          <t>Indonesia</t>
        </is>
      </c>
      <c r="O320" s="223" t="inlineStr">
        <is>
          <t>Tidak diketahui</t>
        </is>
      </c>
      <c r="P320" s="260" t="n">
        <v>2015</v>
      </c>
      <c r="Q320" s="260" t="n">
        <v>2018</v>
      </c>
      <c r="R320" s="223" t="inlineStr">
        <is>
          <t>Penerbit Andi</t>
        </is>
      </c>
      <c r="S320" s="223" t="inlineStr">
        <is>
          <t>Andi Offset CV</t>
        </is>
      </c>
      <c r="T320" s="223" t="inlineStr">
        <is>
          <t>Lokal</t>
        </is>
      </c>
      <c r="U320" s="261" t="n">
        <v>146</v>
      </c>
      <c r="V320" s="86" t="inlineStr">
        <is>
          <t>pdf</t>
        </is>
      </c>
      <c r="W320" s="223" t="inlineStr">
        <is>
          <t>8.7 MB</t>
        </is>
      </c>
      <c r="X320" s="223" t="inlineStr">
        <is>
          <t>&lt;p&gt;Sebagai orangtua pasti mendambakan sang buah hati akan tumbuh dan berkembang dengan baik di lingkungan yang baik, dan tentunya dengan pola asuh yang baik pula. Namun, diera saat ini, banyak orang tua yang sibuk bekerja di luar rumah, sehingga sulit untuk mengasuh sendiri. Hal ini menimbulkan peluang besar untuk membuka usaha tempat tumbuh kembang anak dengan pola asuh sebagaimana orang tua harapkan.&lt;/p&gt;
 &lt;p&gt;Di dalam buku ini Anda akan menemukan banyak hal yang akan membantu Anda bagaimana memulai usaha penitipan anak dengan modal minim namun bisa untung besar dengan tidak mengurangi kualitas harapan sebagai orang tua terhadap perkembangan dan pertumbuhjan buah hatinya. Mengupas tuntas langkah-langkah memulai bisnis penitipan anak mulai dari cara memperoleh perijinan; mengelola program, sarana dan prasarana, administrasi, sampai keuangan; merekrut dan membina pendidik, pengasuh sampai manajemen; mendapatkan kepercayaan pelanggan serta trik mengembangkan bisnis daycare&lt;/p&gt;</t>
        </is>
      </c>
      <c r="Y320" s="262" t="n">
        <v>71000</v>
      </c>
      <c r="Z320" s="226" t="n"/>
      <c r="AA320" s="241">
        <f>Y384*Z384</f>
        <v/>
      </c>
      <c r="AB320" s="237" t="inlineStr">
        <is>
          <t>b2416184-9ed0-4838-8612-5c78806b0b78</t>
        </is>
      </c>
    </row>
    <row r="321" ht="15" customHeight="1" s="283">
      <c r="A321" s="109" t="n">
        <v>378</v>
      </c>
      <c r="B321" s="222">
        <f>HYPERLINK("https://mocostore.moco.co.id/catalog/"&amp;AB387,"Klik Disini")</f>
        <v/>
      </c>
      <c r="C321" s="223" t="inlineStr">
        <is>
          <t>PAS: Toko Online Multiuser dengan WordPress</t>
        </is>
      </c>
      <c r="D321" s="223" t="n"/>
      <c r="E321" s="223" t="inlineStr">
        <is>
          <t>Wahana Komputer</t>
        </is>
      </c>
      <c r="F321" s="223" t="inlineStr">
        <is>
          <t>978-979-29-5153-0</t>
        </is>
      </c>
      <c r="G321" s="223" t="inlineStr">
        <is>
          <t>978-979-29-8275-6</t>
        </is>
      </c>
      <c r="H321" s="223" t="inlineStr">
        <is>
          <t>Komputer &amp; Internet</t>
        </is>
      </c>
      <c r="I321" s="258" t="inlineStr">
        <is>
          <t>Perguruan Tinggi</t>
        </is>
      </c>
      <c r="J321" s="186" t="inlineStr">
        <is>
          <t>009.05</t>
        </is>
      </c>
      <c r="K321" s="264" t="n"/>
      <c r="L321" s="264" t="n"/>
      <c r="M321" s="259" t="n"/>
      <c r="N321" s="223" t="n"/>
      <c r="O321" s="223" t="n"/>
      <c r="P321" s="260" t="n">
        <v>2015</v>
      </c>
      <c r="Q321" s="260" t="n">
        <v>2018</v>
      </c>
      <c r="R321" s="223" t="inlineStr">
        <is>
          <t>Penerbit Andi</t>
        </is>
      </c>
      <c r="S321" s="223" t="inlineStr">
        <is>
          <t>Andi Offset CV</t>
        </is>
      </c>
      <c r="T321" s="223" t="n"/>
      <c r="U321" s="261" t="n">
        <v>225</v>
      </c>
      <c r="V321" s="86" t="inlineStr">
        <is>
          <t>pdf</t>
        </is>
      </c>
      <c r="W321" s="223" t="inlineStr">
        <is>
          <t>16.4 MB</t>
        </is>
      </c>
      <c r="X321" s="223" t="inlineStr">
        <is>
          <t>&lt;p&gt;Kisah sukses para pebisnis online membuat banyak orang tertarik. Model bisnis online semakin beragam seiring jumlah peminat yang terus bertambah. Mulai dari Afiliasi, Dropshipping, menumpang jualan di situs jual beli massal, hingga membuat toko online sendiri.&lt;/p&gt;
 &lt;p&gt;Apakah Anda tertarik namun belum tahu akan mulai dari mana? Anda dapat mencoba model bisnis online yang berbeda. Model bisnis online yang dimaksud adalah menjadi penyedia sistem toko online siap pakai. Model bisnis ini hampir mirip seperti OLX.com. Namun, para anggota nantinya dapat memiliki toko online dengan nama domain mereka sendiri. Cara pembuatannya cukup mudah karena sistemnya sudah siap, yaitu menggunakan CMS Wordpress. Jadi Anda tinggal melakukan pengaturan saja.&lt;/p&gt;
 &lt;p&gt;Buku &lt;em&gt;Panduan Aplikatif dan Solusi (PAS): Toko Online Multi&lt;/em&gt;&lt;em&gt;user dengan Wordpress&lt;/em&gt; ini akan memandu Anda untuk menyiapkan sistem toko online multiuser secara praktis dan tuntas. Buku ini dilengkapi dengan gambar dan petunjuk langkah demi langkah supaya materi dalam buku ini mudah dipahami.&lt;/p&gt;</t>
        </is>
      </c>
      <c r="Y321" s="262" t="n">
        <v>56500</v>
      </c>
      <c r="Z321" s="226" t="n"/>
      <c r="AA321" s="241">
        <f>Y387*Z387</f>
        <v/>
      </c>
      <c r="AB321" s="237" t="inlineStr">
        <is>
          <t>2e7bfb5d-6a89-4e1a-962a-834599407cd9</t>
        </is>
      </c>
    </row>
    <row r="322" ht="15" customHeight="1" s="283">
      <c r="A322" s="109" t="n">
        <v>379</v>
      </c>
      <c r="B322" s="222">
        <f>HYPERLINK("https://mocostore.moco.co.id/catalog/"&amp;AB388,"Klik Disini")</f>
        <v/>
      </c>
      <c r="C322" s="223" t="inlineStr">
        <is>
          <t>PAS: Bikin Web Iklan Komersial Berbasis WordPress</t>
        </is>
      </c>
      <c r="D322" s="223" t="n"/>
      <c r="E322" s="223" t="inlineStr">
        <is>
          <t>Wahana Komputer</t>
        </is>
      </c>
      <c r="F322" s="223" t="inlineStr">
        <is>
          <t>978-979-29-5123-3</t>
        </is>
      </c>
      <c r="G322" s="223" t="inlineStr">
        <is>
          <t>978-979-29-8278-7</t>
        </is>
      </c>
      <c r="H322" s="223" t="inlineStr">
        <is>
          <t>Komputer &amp; Internet</t>
        </is>
      </c>
      <c r="I322" s="258" t="inlineStr">
        <is>
          <t>Perguruan Tinggi</t>
        </is>
      </c>
      <c r="J322" s="186" t="inlineStr">
        <is>
          <t>009.05</t>
        </is>
      </c>
      <c r="K322" s="264" t="n"/>
      <c r="L322" s="264" t="n"/>
      <c r="M322" s="259" t="n"/>
      <c r="N322" s="223" t="n"/>
      <c r="O322" s="223" t="n"/>
      <c r="P322" s="260" t="n">
        <v>2015</v>
      </c>
      <c r="Q322" s="260" t="n">
        <v>2018</v>
      </c>
      <c r="R322" s="223" t="inlineStr">
        <is>
          <t>Penerbit Andi</t>
        </is>
      </c>
      <c r="S322" s="223" t="inlineStr">
        <is>
          <t>Andi Offset CV</t>
        </is>
      </c>
      <c r="T322" s="223" t="n"/>
      <c r="U322" s="261" t="n">
        <v>241</v>
      </c>
      <c r="V322" s="86" t="inlineStr">
        <is>
          <t>pdf</t>
        </is>
      </c>
      <c r="W322" s="223" t="inlineStr">
        <is>
          <t>11.2 MB</t>
        </is>
      </c>
      <c r="X322" s="223" t="inlineStr">
        <is>
          <t>&lt;p&gt;Jasa iklan merupakan sektor yang paling menguntungkan dalam dunia bisnis online. Hal ini benar adanya mengingat banyak orang yang mulai giat menekuni model bisnis ini. Bisnis online tidak otomatis menghasilkan pundi-pundi kekayaan bagi pelakunya. Mereka tetap harus berjuang memasarkan produknya secara online. Jalan utama pemasaran tentu saja dengan beriklan, baik online maupun offline.&lt;/p&gt;
 &lt;p&gt;Dari penjelasan tersebut, tentunya Anda memahami betapa besar prospek keuntungan yang dapat diraih dengan menggarap sektor periklanan online. Terlebih, jumlah pemain dalam sektor bisnis ini masih dapat dihitung dengan jari. Menarik bukan?&lt;/p&gt;
 &lt;p&gt;Buku &lt;em&gt;Panduan Aplikatif dan Solusi (PAS): Bikin Web Iklan Komersial Berbasis Wordpress&lt;/em&gt; ini akan memandu Anda membuat web iklan komersial menggunakan CMS Wordpress. Web iklan yang akan dikerjakan adalah situs iklan baris, situs forum jual beli, dan situs lowongan kerja. Buku ini dilengkapi dengan gambar dan petunjuk langkah demi langkah yang akan memudahkan Anda dalam memahami materi buku ini.&lt;/p&gt;</t>
        </is>
      </c>
      <c r="Y322" s="262" t="n">
        <v>58500</v>
      </c>
      <c r="Z322" s="226" t="n"/>
      <c r="AA322" s="241">
        <f>Y388*Z388</f>
        <v/>
      </c>
      <c r="AB322" s="237" t="inlineStr">
        <is>
          <t>d56e51f0-7b9e-423a-82cf-d18cdabdb3d8</t>
        </is>
      </c>
    </row>
    <row r="323" ht="15" customHeight="1" s="283">
      <c r="A323" s="109" t="n">
        <v>380</v>
      </c>
      <c r="B323" s="222">
        <f>HYPERLINK("https://mocostore.moco.co.id/catalog/"&amp;AB389,"Klik Disini")</f>
        <v/>
      </c>
      <c r="C323" s="223" t="inlineStr">
        <is>
          <t>Panduan Aplikatif &amp; Solusi (PAS): Desain Danbo Papercraft dengan CorelDRAW X7</t>
        </is>
      </c>
      <c r="D323" s="223" t="n"/>
      <c r="E323" s="223" t="inlineStr">
        <is>
          <t>Wahana Komputer</t>
        </is>
      </c>
      <c r="F323" s="223" t="inlineStr">
        <is>
          <t>978-979-29-5271-1</t>
        </is>
      </c>
      <c r="G323" s="223" t="inlineStr">
        <is>
          <t>978-979-29-8281-7</t>
        </is>
      </c>
      <c r="H323" s="223" t="inlineStr">
        <is>
          <t>Desain Grafis &amp; Multimedia</t>
        </is>
      </c>
      <c r="I323" s="258" t="inlineStr">
        <is>
          <t>Perguruan Tinggi</t>
        </is>
      </c>
      <c r="J323" s="186" t="inlineStr">
        <is>
          <t>009.05</t>
        </is>
      </c>
      <c r="K323" s="223" t="inlineStr">
        <is>
          <t>Tidak Tersedia</t>
        </is>
      </c>
      <c r="L323" s="223" t="n"/>
      <c r="M323" s="259" t="inlineStr">
        <is>
          <t>Tidak Tersedia</t>
        </is>
      </c>
      <c r="N323" s="223" t="inlineStr">
        <is>
          <t>Indonesia</t>
        </is>
      </c>
      <c r="O323" s="223" t="inlineStr">
        <is>
          <t>Bukan fiksi</t>
        </is>
      </c>
      <c r="P323" s="260" t="n">
        <v>2015</v>
      </c>
      <c r="Q323" s="260" t="n">
        <v>2019</v>
      </c>
      <c r="R323" s="223" t="inlineStr">
        <is>
          <t>Penerbit Andi</t>
        </is>
      </c>
      <c r="S323" s="223" t="inlineStr">
        <is>
          <t>Andi Offset CV</t>
        </is>
      </c>
      <c r="T323" s="223" t="inlineStr">
        <is>
          <t>Lokal</t>
        </is>
      </c>
      <c r="U323" s="261" t="n">
        <v>168</v>
      </c>
      <c r="V323" s="86" t="inlineStr">
        <is>
          <t>pdf</t>
        </is>
      </c>
      <c r="W323" s="223" t="inlineStr">
        <is>
          <t>8.4 MB</t>
        </is>
      </c>
      <c r="X323" s="223" t="inlineStr">
        <is>
          <t>&lt;p&gt;Seperti yang akan dijelaskan dalam buku PAS: Desain Danbo Papercraft dengan CorelDraw X7 ini pembaca akan diajarkan mendisain danbo papercraft menggunakan aplikasi CorelDraw X7. Desain danbo yang dibuat adalah tokoh-tokoh kartun popular seperti The Simpson, Spongebob hingga Naruto.&lt;br /&gt;
 Buku ini membahas:&lt;br /&gt;
 &amp;bull; Desain Danbo Spongebob&lt;br /&gt;
 &amp;bull; Desain Danbo Mario&lt;br /&gt;
 &amp;bull; Desain Danbo The Simpson&lt;br /&gt;
 &amp;bull; Desain Danbo Mario&lt;/p&gt;</t>
        </is>
      </c>
      <c r="Y323" s="262" t="n">
        <v>103000</v>
      </c>
      <c r="Z323" s="226" t="n"/>
      <c r="AA323" s="241">
        <f>Y389*Z389</f>
        <v/>
      </c>
      <c r="AB323" s="237" t="inlineStr">
        <is>
          <t>ed67e38b-d08c-4005-8657-170ff8102f17</t>
        </is>
      </c>
    </row>
    <row r="324" ht="15" customHeight="1" s="283">
      <c r="A324" s="109" t="n">
        <v>381</v>
      </c>
      <c r="B324" s="222">
        <f>HYPERLINK("https://mocostore.moco.co.id/catalog/"&amp;AB390,"Klik Disini")</f>
        <v/>
      </c>
      <c r="C324" s="223" t="inlineStr">
        <is>
          <t>Panduan Aplikatif &amp; Solusi(PAS) : Desain Undangan dengan CorelDRAW X7</t>
        </is>
      </c>
      <c r="D324" s="223" t="n"/>
      <c r="E324" s="223" t="inlineStr">
        <is>
          <t>Wahana Komputer</t>
        </is>
      </c>
      <c r="F324" s="223" t="inlineStr">
        <is>
          <t>978-979-29-5269-8</t>
        </is>
      </c>
      <c r="G324" s="223" t="inlineStr">
        <is>
          <t>978-979-29-8282-4</t>
        </is>
      </c>
      <c r="H324" s="223" t="inlineStr">
        <is>
          <t>Desain Grafis &amp; Multimedia</t>
        </is>
      </c>
      <c r="I324" s="258" t="inlineStr">
        <is>
          <t>Perguruan Tinggi</t>
        </is>
      </c>
      <c r="J324" s="186" t="inlineStr">
        <is>
          <t>009.05</t>
        </is>
      </c>
      <c r="K324" s="264" t="inlineStr">
        <is>
          <t>Tidak Tersedia</t>
        </is>
      </c>
      <c r="L324" s="264" t="n"/>
      <c r="M324" s="259" t="inlineStr">
        <is>
          <t>Tidak Tersedia</t>
        </is>
      </c>
      <c r="N324" s="223" t="inlineStr">
        <is>
          <t>Indonesia</t>
        </is>
      </c>
      <c r="O324" s="223" t="inlineStr">
        <is>
          <t>Bukan fiksi</t>
        </is>
      </c>
      <c r="P324" s="260" t="n">
        <v>2015</v>
      </c>
      <c r="Q324" s="260" t="n">
        <v>2019</v>
      </c>
      <c r="R324" s="223" t="inlineStr">
        <is>
          <t>Penerbit Andi</t>
        </is>
      </c>
      <c r="S324" s="223" t="inlineStr">
        <is>
          <t>Andi Offset CV</t>
        </is>
      </c>
      <c r="T324" s="223" t="inlineStr">
        <is>
          <t>Lokal</t>
        </is>
      </c>
      <c r="U324" s="261" t="n">
        <v>242</v>
      </c>
      <c r="V324" s="86" t="inlineStr">
        <is>
          <t>pdf</t>
        </is>
      </c>
      <c r="W324" s="223" t="inlineStr">
        <is>
          <t>11.9 MB</t>
        </is>
      </c>
      <c r="X324" s="223" t="inlineStr">
        <is>
          <t>&lt;p&gt;Buku PAS:Desain undangan dengan CorelDraw X7 ini membahas secara praktis dan tuntas cara membuat desain undangan untuk berbagai keperluan menggunakan CorewlDraw X7. Pembahasan dalam buku ini mencakup pembuatan ornament, gambar pendukung, hingga teks informasi. Buku ini ditulis dengan langkah-langkah yang detail sehingga memudahkan anda mengikuti pembahasan, terutama bagi yang masih baru dengan CorelDraw X7.&lt;br /&gt;
 Buku ini membahas:&lt;br /&gt;
 &amp;bull; Membuat undangan Ulang Tahun&lt;br /&gt;
 &amp;bull; Membuat undangan Khitanan&lt;br /&gt;
 &amp;bull; Membuat Undangan Pernikahan&lt;/p&gt;</t>
        </is>
      </c>
      <c r="Y324" s="262" t="n">
        <v>103000</v>
      </c>
      <c r="Z324" s="226" t="n"/>
      <c r="AA324" s="241">
        <f>Y390*Z390</f>
        <v/>
      </c>
      <c r="AB324" s="237" t="inlineStr">
        <is>
          <t>c7056325-47a4-45f4-9e24-e68bcc302b1d</t>
        </is>
      </c>
    </row>
    <row r="325" ht="15" customHeight="1" s="283">
      <c r="A325" s="109" t="n">
        <v>382</v>
      </c>
      <c r="B325" s="222">
        <f>HYPERLINK("https://mocostore.moco.co.id/catalog/"&amp;AB391,"Klik Disini")</f>
        <v/>
      </c>
      <c r="C325" s="223" t="inlineStr">
        <is>
          <t>PAS: Membangun Sistem Informasi dengan Java NetBeans dan MySQL</t>
        </is>
      </c>
      <c r="D325" s="223" t="n"/>
      <c r="E325" s="223" t="inlineStr">
        <is>
          <t>Wahana Komputer</t>
        </is>
      </c>
      <c r="F325" s="223" t="inlineStr">
        <is>
          <t>978-979-29-5168-4</t>
        </is>
      </c>
      <c r="G325" s="223" t="inlineStr">
        <is>
          <t>978-979-29-8284-8</t>
        </is>
      </c>
      <c r="H325" s="223" t="inlineStr">
        <is>
          <t>Pemograman</t>
        </is>
      </c>
      <c r="I325" s="258" t="inlineStr">
        <is>
          <t>Perguruan Tinggi</t>
        </is>
      </c>
      <c r="J325" s="186" t="inlineStr">
        <is>
          <t>009.05</t>
        </is>
      </c>
      <c r="K325" s="264" t="n"/>
      <c r="L325" s="264" t="n"/>
      <c r="M325" s="259" t="n"/>
      <c r="N325" s="223" t="n"/>
      <c r="O325" s="223" t="n"/>
      <c r="P325" s="260" t="n">
        <v>2015</v>
      </c>
      <c r="Q325" s="260" t="n">
        <v>2018</v>
      </c>
      <c r="R325" s="223" t="inlineStr">
        <is>
          <t>Penerbit Andi</t>
        </is>
      </c>
      <c r="S325" s="223" t="inlineStr">
        <is>
          <t>Andi Offset CV</t>
        </is>
      </c>
      <c r="T325" s="223" t="n"/>
      <c r="U325" s="261" t="n">
        <v>258</v>
      </c>
      <c r="V325" s="86" t="inlineStr">
        <is>
          <t>pdf</t>
        </is>
      </c>
      <c r="W325" s="223" t="inlineStr">
        <is>
          <t>6.1 MB</t>
        </is>
      </c>
      <c r="X325" s="223" t="inlineStr">
        <is>
          <t>&lt;p&gt;NetBeans adalah aplikasi Integrated Development Environment (IDE) yang berbasiskan Java dari Sun Microsystems yang berjalan di atas swing. Swing sendiri merupakan sebuah teknologi Java untuk mengembangkan aplikasi dekstop yang dapat berjalan pada berbagai macam platform. MySQL adalah sebuah implementasi dari sistem manajemen basis data relasional (RDBMS) yang didistribusikan secara gratis. Buku Panduan Aplikatif dan Solusi (PAS): Membangun Sistem Informasi dengan Java NetBeans dan MySQL ini membahas secara praktis dan tuntas tentang cara membuat sistem informasi menggunakan NetBeans dan MySQL. Buku ini akan membahas mulai dari hal-hal dasar yang perlu Anda ketahui untuk membuat istem informasi hingga langkah-langkah membuat sistem informasi.&lt;/p&gt;
 &lt;p&gt;Buku ini akan membahas:&lt;/p&gt;
 &lt;ul&gt;
 &lt;li&gt;Pengenalan Software Pendukung Sistem Informasi&lt;/li&gt;
 &lt;li&gt;Membuat Tabel Melalui SQL&lt;/li&gt;
 &lt;li&gt;Mengoneksikan Database dengan JDK&lt;/li&gt;
 &lt;li&gt;Membuat Sistem Informasi Penjualan dengan Java&lt;/li&gt;
 &lt;/ul&gt;</t>
        </is>
      </c>
      <c r="Y325" s="262" t="n">
        <v>64000</v>
      </c>
      <c r="Z325" s="226" t="n"/>
      <c r="AA325" s="241">
        <f>Y391*Z391</f>
        <v/>
      </c>
      <c r="AB325" s="237" t="inlineStr">
        <is>
          <t>b24561be-de35-4260-ad4e-870eec97f420</t>
        </is>
      </c>
    </row>
    <row r="326" ht="15" customHeight="1" s="283">
      <c r="A326" s="109" t="n">
        <v>383</v>
      </c>
      <c r="B326" s="222">
        <f>HYPERLINK("https://mocostore.moco.co.id/catalog/"&amp;AB392,"Klik Disini")</f>
        <v/>
      </c>
      <c r="C326" s="223" t="inlineStr">
        <is>
          <t>PAS: Mudah Membuat Game 2D dengan GameMaker Studio</t>
        </is>
      </c>
      <c r="D326" s="223" t="n"/>
      <c r="E326" s="223" t="inlineStr">
        <is>
          <t>Wahana Komputer</t>
        </is>
      </c>
      <c r="F326" s="223" t="inlineStr">
        <is>
          <t>978-979-29-5093-9</t>
        </is>
      </c>
      <c r="G326" s="223" t="inlineStr">
        <is>
          <t>978-979-29-8287-9</t>
        </is>
      </c>
      <c r="H326" s="223" t="inlineStr">
        <is>
          <t>Komputer &amp; Internet</t>
        </is>
      </c>
      <c r="I326" s="258" t="inlineStr">
        <is>
          <t>Perguruan Tinggi</t>
        </is>
      </c>
      <c r="J326" s="186" t="inlineStr">
        <is>
          <t>009.05</t>
        </is>
      </c>
      <c r="K326" s="264" t="n"/>
      <c r="L326" s="264" t="n"/>
      <c r="M326" s="259" t="n"/>
      <c r="N326" s="223" t="n"/>
      <c r="O326" s="223" t="n"/>
      <c r="P326" s="260" t="n">
        <v>2015</v>
      </c>
      <c r="Q326" s="260" t="n">
        <v>2018</v>
      </c>
      <c r="R326" s="223" t="inlineStr">
        <is>
          <t>Penerbit Andi</t>
        </is>
      </c>
      <c r="S326" s="223" t="inlineStr">
        <is>
          <t>Andi Offset CV</t>
        </is>
      </c>
      <c r="T326" s="223" t="n"/>
      <c r="U326" s="261" t="n">
        <v>320</v>
      </c>
      <c r="V326" s="86" t="inlineStr">
        <is>
          <t>pdf</t>
        </is>
      </c>
      <c r="W326" s="223" t="inlineStr">
        <is>
          <t>11.2 MB</t>
        </is>
      </c>
      <c r="X326" s="225" t="inlineStr">
        <is>
          <t>&lt;p&gt;GameMaker Studio merupakan sebuah game engine yang digunakan untuk membuat berbagai jenis game. Game engine yang dikeluarkan oleh Yoyogame ini dapat digunakan untuk membuat berbagai macam genre game. Misalnya, Game shooter, petualangan, teka-teki, hingga game yang sangat sederhana. GameMaker Studio merupakan pengembangan dari GameMaker 8.1 yang rilis sebelumnya. Pada versi ini terdapat penyesuaian pengaturan event dan fungsi sehingga beberapa bagian dari file GameMaker versi sebelumnya tidak bekerja. Software yang digunakan dalam pembahasan buku ini adalah GameMaker Studio versi gratis. Pada versi ini, Anda tidak perlu membayar untuk menggunakannya, namun dengan konsekuensi jumlah objek game yang dibuat akan terbatas. Buku Panduan Aplikatif dan Solusi (PAS): Mudah Membuat Game 2D dengan Game Maker Studio ini membahas secara tuntas langkah-langkah membuat game melalui fasilitas yang ada pada GameMaker Studio. Materi yang disajikan antara lain, pembuatan objek, menambahkan event, pembuatan ruangan, hingga proses pengujian game. Buku ini akan membahas: &amp;bull; Penggunaan Dasar GameMaker Studio &amp;bull; Pembuatan Game Bounce &amp;bull; Pembuatan Game Pesawat 2 Dimensi &amp;bull; Pembuatan Game Labirin &amp;bull; Pembuatan Game Mobil&lt;/p&gt;</t>
        </is>
      </c>
      <c r="Y326" s="262" t="n">
        <v>75000</v>
      </c>
      <c r="Z326" s="226" t="n"/>
      <c r="AA326" s="241">
        <f>Y392*Z392</f>
        <v/>
      </c>
      <c r="AB326" s="237" t="inlineStr">
        <is>
          <t>aef82ec7-eed8-44c5-b89d-f533bfd3faa9</t>
        </is>
      </c>
    </row>
    <row r="327" ht="15" customHeight="1" s="283">
      <c r="A327" s="109" t="n">
        <v>384</v>
      </c>
      <c r="B327" s="222">
        <f>HYPERLINK("https://mocostore.moco.co.id/catalog/"&amp;AB393,"Klik Disini")</f>
        <v/>
      </c>
      <c r="C327" s="223" t="inlineStr">
        <is>
          <t>PAS: Pemodelan Objek dengan 3ds Max 2014</t>
        </is>
      </c>
      <c r="D327" s="223" t="n"/>
      <c r="E327" s="223" t="inlineStr">
        <is>
          <t>Wahana Komputer</t>
        </is>
      </c>
      <c r="F327" s="223" t="inlineStr">
        <is>
          <t>978-979-29-5094-6</t>
        </is>
      </c>
      <c r="G327" s="223" t="inlineStr">
        <is>
          <t>978-979-29-8288-6</t>
        </is>
      </c>
      <c r="H327" s="223" t="inlineStr">
        <is>
          <t>Komputer &amp; Internet</t>
        </is>
      </c>
      <c r="I327" s="258" t="inlineStr">
        <is>
          <t>Perguruan Tinggi</t>
        </is>
      </c>
      <c r="J327" s="186" t="inlineStr">
        <is>
          <t>009.05</t>
        </is>
      </c>
      <c r="K327" s="264" t="n"/>
      <c r="L327" s="264" t="n"/>
      <c r="M327" s="259" t="n"/>
      <c r="N327" s="223" t="n"/>
      <c r="O327" s="223" t="n"/>
      <c r="P327" s="260" t="n">
        <v>2015</v>
      </c>
      <c r="Q327" s="260" t="n">
        <v>2018</v>
      </c>
      <c r="R327" s="223" t="inlineStr">
        <is>
          <t>Penerbit Andi</t>
        </is>
      </c>
      <c r="S327" s="223" t="inlineStr">
        <is>
          <t>Andi Offset CV</t>
        </is>
      </c>
      <c r="T327" s="223" t="n"/>
      <c r="U327" s="261" t="n">
        <v>240</v>
      </c>
      <c r="V327" s="86" t="inlineStr">
        <is>
          <t>pdf</t>
        </is>
      </c>
      <c r="W327" s="223" t="inlineStr">
        <is>
          <t>3.7 MB</t>
        </is>
      </c>
      <c r="X327" s="223" t="inlineStr">
        <is>
          <t>&lt;p&gt;Model 3D merupakan pilihan terbaik untuk menampilkan objek dengan gambaran yang lebih realistis. Berbeda dengan metode konvensional seperti sketsa yang pandangannya terbatas pada 2 dimensi, desain 3D memungkinkan Anda melihat bentuk objek dari segala sisi. Lewat pemodelan 3D, Anda dapat menambahkan tekstur dan pencahayaan sehingga model yang dibuat tampak seperti objek asli. Dari penjelasan tersebut terlihat betapa pentingnya merepresentasikan objek yang realistis bagi yang menyaksikan atau calon pengguna. Melalui kemampuan 3ds Max 2014, proses pembuatan model 3D menjadi semakin mudah dan hemat. Buku Panduan Aplikatif dan Solusi (PAS): Pemodelan Objek dengan 3ds Max 2014 ini akan memandu Anda untuk membuat objek 3D. Referensi objek yang menjadi model berupa perabot rumah tangga, seperti sofa, tempat tidur, lemari, vas bunga, dan masih banyak lagi. Buku ini juga dilengkapi gambar dan petunjuk langkah demi langkah yang akan memudahkan Anda dalam memahami isi buku ini.&lt;/p&gt;</t>
        </is>
      </c>
      <c r="Y327" s="262" t="n">
        <v>64000</v>
      </c>
      <c r="Z327" s="226" t="n"/>
      <c r="AA327" s="241">
        <f>Y393*Z393</f>
        <v/>
      </c>
      <c r="AB327" s="237" t="inlineStr">
        <is>
          <t>e0ccc6ad-e0f9-4b42-b6e1-4e2a917be117</t>
        </is>
      </c>
    </row>
    <row r="328" ht="15" customHeight="1" s="283">
      <c r="A328" s="109" t="n">
        <v>385</v>
      </c>
      <c r="B328" s="222">
        <f>HYPERLINK("https://mocostore.moco.co.id/catalog/"&amp;AB394,"Klik Disini")</f>
        <v/>
      </c>
      <c r="C328" s="223" t="inlineStr">
        <is>
          <t>PAS: Video Iklan Komersial dengan Adobe Premiere CS6</t>
        </is>
      </c>
      <c r="D328" s="223" t="n"/>
      <c r="E328" s="223" t="inlineStr">
        <is>
          <t>Wahana Komputer</t>
        </is>
      </c>
      <c r="F328" s="223" t="inlineStr">
        <is>
          <t>978-979-29-5122-6</t>
        </is>
      </c>
      <c r="G328" s="223" t="inlineStr">
        <is>
          <t>978-979-29-8292-3</t>
        </is>
      </c>
      <c r="H328" s="223" t="inlineStr">
        <is>
          <t>Desain Grafis &amp; Multimedia</t>
        </is>
      </c>
      <c r="I328" s="258" t="inlineStr">
        <is>
          <t>Perguruan Tinggi</t>
        </is>
      </c>
      <c r="J328" s="186" t="inlineStr">
        <is>
          <t>009.05</t>
        </is>
      </c>
      <c r="K328" s="264" t="n"/>
      <c r="L328" s="264" t="n"/>
      <c r="M328" s="259" t="n"/>
      <c r="N328" s="223" t="n"/>
      <c r="O328" s="223" t="n"/>
      <c r="P328" s="260" t="n">
        <v>2015</v>
      </c>
      <c r="Q328" s="260" t="n">
        <v>2018</v>
      </c>
      <c r="R328" s="223" t="inlineStr">
        <is>
          <t>Penerbit Andi</t>
        </is>
      </c>
      <c r="S328" s="223" t="inlineStr">
        <is>
          <t>Andi Offset CV</t>
        </is>
      </c>
      <c r="T328" s="223" t="n"/>
      <c r="U328" s="261" t="n">
        <v>242</v>
      </c>
      <c r="V328" s="86" t="inlineStr">
        <is>
          <t>pdf</t>
        </is>
      </c>
      <c r="W328" s="223" t="inlineStr">
        <is>
          <t>7.8 MB</t>
        </is>
      </c>
      <c r="X328" s="223" t="inlineStr">
        <is>
          <t>&lt;p&gt;Buku Panduan Aplikatif dan Solusi: Video iklan Komersial engan Adobe Premiere CS6 ini membahas secara praktis dan tuntas cara membuat video untuk iklan komersial. Pembahasan dimulai dari mempersiapkan bahan, kemudian mengolah menjadi video, hingga mengekspor sehingga video dapat dimainkan. Buku ini di tulis secara lengkap dan berurutan sehingga dapat diikuti oelh semua kalangan pembaca. Buku ini membahas: &amp;bull; Capture video dan audio &amp;bull; Mengedit video &amp;bull; Memberi efek dan teks &amp;bull; Membuat iklan smartphone &amp;bull; Membuat iklan sepatu &amp;bull; Membuat iklan mobil &amp;bull; Membuat iklan kompute&lt;/p&gt;</t>
        </is>
      </c>
      <c r="Y328" s="262" t="n">
        <v>53500</v>
      </c>
      <c r="Z328" s="226" t="n"/>
      <c r="AA328" s="241">
        <f>Y394*Z394</f>
        <v/>
      </c>
      <c r="AB328" s="237" t="inlineStr">
        <is>
          <t>6394bb4a-25d2-48b0-bc1c-eaddab7926e6</t>
        </is>
      </c>
    </row>
    <row r="329" ht="15" customHeight="1" s="283">
      <c r="A329" s="109" t="n">
        <v>386</v>
      </c>
      <c r="B329" s="222">
        <f>HYPERLINK("https://mocostore.moco.co.id/catalog/"&amp;AB395,"Klik Disini")</f>
        <v/>
      </c>
      <c r="C329" s="223" t="inlineStr">
        <is>
          <t>Rahasia Formula dan Fungsi Excel untuk Bisnis</t>
        </is>
      </c>
      <c r="D329" s="223" t="n"/>
      <c r="E329" s="223" t="inlineStr">
        <is>
          <t>Wahana Komputer</t>
        </is>
      </c>
      <c r="F329" s="223" t="inlineStr">
        <is>
          <t>978-979-29-5215-5</t>
        </is>
      </c>
      <c r="G329" s="223" t="inlineStr">
        <is>
          <t>978-979-29-8336-4</t>
        </is>
      </c>
      <c r="H329" s="223" t="inlineStr">
        <is>
          <t>Komputer &amp; Internet</t>
        </is>
      </c>
      <c r="I329" s="258" t="inlineStr">
        <is>
          <t>Perguruan Tinggi</t>
        </is>
      </c>
      <c r="J329" s="186" t="inlineStr">
        <is>
          <t>009.05</t>
        </is>
      </c>
      <c r="K329" s="264" t="n"/>
      <c r="L329" s="264" t="n"/>
      <c r="M329" s="259" t="n"/>
      <c r="N329" s="223" t="n"/>
      <c r="O329" s="223" t="n"/>
      <c r="P329" s="260" t="n">
        <v>2015</v>
      </c>
      <c r="Q329" s="260" t="n">
        <v>2018</v>
      </c>
      <c r="R329" s="223" t="inlineStr">
        <is>
          <t>Penerbit Andi</t>
        </is>
      </c>
      <c r="S329" s="223" t="inlineStr">
        <is>
          <t>Andi Offset CV</t>
        </is>
      </c>
      <c r="T329" s="223" t="n"/>
      <c r="U329" s="261" t="n">
        <v>226</v>
      </c>
      <c r="V329" s="86" t="inlineStr">
        <is>
          <t>pdf</t>
        </is>
      </c>
      <c r="W329" s="223" t="inlineStr">
        <is>
          <t>10.5 MB</t>
        </is>
      </c>
      <c r="X329" s="223" t="inlineStr">
        <is>
          <t>&lt;p&gt;Manfaat Microsoft Excel yang semakin luas mengharuskan setiap pelaku usaha untuk dapat menguasainya secara maksimal. Untuk menguasai Microsoft Excel secara maksimal diperlukan penguasaan formula dan fungsi. Jika kemampuan tersebut mampu dikuasai, maka perkerjaan sehari-hari yang membutuhkan Microsoft Excel dapat dikerjakan dengan mudah. Microsoft Excel menyediakan beragam formula dan fungsi yang siap digunakan sebagai untuk menyelesaikan beragam keperluan bisnis. Jika serius mempelajarinya, Micrsoft Excel dapat diaplikasikan dengan mudah. Buku Rahasia Formula dan Fungsi Excel untuk Bisnis membahas penggunaan formula dan fungsi pada Microsoft Excel untuk dunia usaha dan perkantoran. Setiap fungsi disajikan sedetail mungkin sehingga memudahkan dipelajari.&lt;/p&gt;
 &lt;p&gt;Buku ini akan membahas:&lt;/p&gt;
 &lt;ul&gt;
 &lt;li&gt;Fungsi Pengolahan Data dan Teks&lt;/li&gt;
 &lt;li&gt;Fungsi Pengolahan Matematika&lt;/li&gt;
 &lt;li&gt;Fungsi Konversi Waktu&lt;/li&gt;
 &lt;li&gt;Rumus untuk Menghitung dengan Excel&lt;/li&gt;
 &lt;li&gt;Fungsi Pencarian dan Referensi&lt;/li&gt;
 &lt;li&gt;Fungsi Finansial&lt;/li&gt;
 &lt;/ul&gt;</t>
        </is>
      </c>
      <c r="Y329" s="262" t="n">
        <v>56500</v>
      </c>
      <c r="Z329" s="226" t="n"/>
      <c r="AA329" s="241">
        <f>Y395*Z395</f>
        <v/>
      </c>
      <c r="AB329" s="237" t="inlineStr">
        <is>
          <t>0b4b4d4a-ee11-4ac9-b40e-742f8ba51857</t>
        </is>
      </c>
    </row>
    <row r="330" ht="15" customHeight="1" s="283">
      <c r="A330" s="109" t="n">
        <v>387</v>
      </c>
      <c r="B330" s="222">
        <f>HYPERLINK("https://mocostore.moco.co.id/catalog/"&amp;AB396,"Klik Disini")</f>
        <v/>
      </c>
      <c r="C330" s="223" t="inlineStr">
        <is>
          <t>Shortcourse Series: Shortcourse Adobe Audition CS6</t>
        </is>
      </c>
      <c r="D330" s="223" t="n"/>
      <c r="E330" s="223" t="inlineStr">
        <is>
          <t>Wahana Komputer</t>
        </is>
      </c>
      <c r="F330" s="223" t="inlineStr">
        <is>
          <t>978-979-29-4796-0</t>
        </is>
      </c>
      <c r="G330" s="223" t="inlineStr">
        <is>
          <t>978-979-29-8346-3</t>
        </is>
      </c>
      <c r="H330" s="223" t="inlineStr">
        <is>
          <t>Desain Grafis &amp; Multimedia</t>
        </is>
      </c>
      <c r="I330" s="258" t="inlineStr">
        <is>
          <t>Perguruan Tinggi</t>
        </is>
      </c>
      <c r="J330" s="186" t="inlineStr">
        <is>
          <t>009.05</t>
        </is>
      </c>
      <c r="K330" s="264" t="n"/>
      <c r="L330" s="264" t="n"/>
      <c r="M330" s="259" t="n"/>
      <c r="N330" s="263" t="n"/>
      <c r="O330" s="263" t="n"/>
      <c r="P330" s="260" t="n">
        <v>2014</v>
      </c>
      <c r="Q330" s="260" t="n">
        <v>2018</v>
      </c>
      <c r="R330" s="223" t="inlineStr">
        <is>
          <t>Penerbit Andi</t>
        </is>
      </c>
      <c r="S330" s="223" t="inlineStr">
        <is>
          <t>Andi Offset CV</t>
        </is>
      </c>
      <c r="T330" s="223" t="n"/>
      <c r="U330" s="261" t="n">
        <v>194</v>
      </c>
      <c r="V330" s="86" t="inlineStr">
        <is>
          <t>pdf</t>
        </is>
      </c>
      <c r="W330" s="223" t="inlineStr">
        <is>
          <t>8.2 MB</t>
        </is>
      </c>
      <c r="X330" s="225" t="inlineStr">
        <is>
          <t>&lt;p&gt;Teknologi audio saat ini sudah demikian maju. Terbukti bahwa banyak penikmat musik telah mengedepankan kualitas sound. Tidak asal keluar, komposisi sound yang berkualitas memiliki fungsi dan nilai seni yang lebih berkelas. Kecanggihan teknologi editing audio digital mendukung semua itu, perangkat hardware pun mengikutinya dan tersedia dengan harga yang semakin murah.&lt;/p&gt;
 &lt;p&gt;Diperlukan aplikasi pengolah audio&amp;nbsp; yang andal untuk menghasilkan sebuah komposisi audio digital profesional. Adobe Audition CS6 adalah salah satunya. Aplikasi ini merupakan aplikasi milik Adobe System Incorporated yang khusus digunakan untuk melakukan berbagai pengolahan audio. Nama Adobe sudah merupakan jaminan kualitas. Pada versi CS6 ini, Adobe Audition menyediakan lebih banyak tool, fitur, dan kemudahan pengoperasian. Tidak perlu repot-repot seperti halnya editing pada perangkat konvensional. Melalui aplikasi ini, semua proses hanya klik dan drag, hasilnya langsung dapat dimainkan.&lt;/p&gt;
 &lt;p&gt;Buku &lt;em&gt;ShortCourse(SC): Adobe Audition CS6 &lt;/em&gt;ini akan membahas berbagai teknik pengolahan audio menggunakan aplikasi Adobe Audition CS6. Dengan membaca buku ini, Anda diharapkan dapat memanfaatkan fitur dan fasilitas yang tersedia untuk menghasilkan output audio dan musik yang lebih berkualitas.&lt;/p&gt;</t>
        </is>
      </c>
      <c r="Y330" s="262" t="n">
        <v>47000</v>
      </c>
      <c r="Z330" s="226" t="n"/>
      <c r="AA330" s="241">
        <f>Y396*Z396</f>
        <v/>
      </c>
      <c r="AB330" s="237" t="inlineStr">
        <is>
          <t>6c57d7c0-d970-4faa-879a-45f775c5440c</t>
        </is>
      </c>
    </row>
    <row r="331" ht="15" customHeight="1" s="283">
      <c r="A331" s="109" t="n">
        <v>388</v>
      </c>
      <c r="B331" s="222">
        <f>HYPERLINK("https://mocostore.moco.co.id/catalog/"&amp;AB397,"Klik Disini")</f>
        <v/>
      </c>
      <c r="C331" s="223" t="inlineStr">
        <is>
          <t>Shortcourse Series: Shortcourse Desain Grafis dengan CorelDRAW X7</t>
        </is>
      </c>
      <c r="D331" s="223" t="n"/>
      <c r="E331" s="223" t="inlineStr">
        <is>
          <t>Wahana Komputer</t>
        </is>
      </c>
      <c r="F331" s="223" t="inlineStr">
        <is>
          <t>978-979-29-5062-5</t>
        </is>
      </c>
      <c r="G331" s="223" t="inlineStr">
        <is>
          <t>978-979-29-8347-0</t>
        </is>
      </c>
      <c r="H331" s="223" t="inlineStr">
        <is>
          <t>Komputer &amp; Internet</t>
        </is>
      </c>
      <c r="I331" s="258" t="inlineStr">
        <is>
          <t>Perguruan Tinggi</t>
        </is>
      </c>
      <c r="J331" s="186" t="inlineStr">
        <is>
          <t>009.05</t>
        </is>
      </c>
      <c r="K331" s="264" t="n"/>
      <c r="L331" s="264" t="n"/>
      <c r="M331" s="259" t="n"/>
      <c r="N331" s="223" t="n"/>
      <c r="O331" s="223" t="n"/>
      <c r="P331" s="260" t="n">
        <v>2015</v>
      </c>
      <c r="Q331" s="260" t="n">
        <v>2018</v>
      </c>
      <c r="R331" s="223" t="inlineStr">
        <is>
          <t>Penerbit Andi</t>
        </is>
      </c>
      <c r="S331" s="223" t="inlineStr">
        <is>
          <t>Andi Offset CV</t>
        </is>
      </c>
      <c r="T331" s="223" t="n"/>
      <c r="U331" s="261" t="n">
        <v>225</v>
      </c>
      <c r="V331" s="86" t="inlineStr">
        <is>
          <t>pdf</t>
        </is>
      </c>
      <c r="W331" s="223" t="inlineStr">
        <is>
          <t>17.8 MB</t>
        </is>
      </c>
      <c r="X331" s="223" t="inlineStr">
        <is>
          <t>&lt;p&gt;Buku Shortcourse (SC):Desain Grafis dengan CorelDRAW X7 ini membahas dasar-dasar desain grafis menggunakan aplikasi CorelDRAW X7 secara praktis. Diharapkan dengan teori-teori singkan dan beberapa contoh desain yang diberikan ,serta dengan penggunaan bahasa yang sderhana, tepat, dan jelas akan memudahkan seorang pemula untuk memahami dan membuat sendiri beragam desain menggunakan CorelDRAW X7. Buku ini membahas: - Sesi 1 skilas CorelDRAW X7 - Sesi II Menggunakan CorelDRAW X7 - Sesi III Mengelola Objek CorelDRAW X7 - Sesi IV proses pencetakan - Sesi V Mendesain dengan CorelDRAW X7&lt;/p&gt;</t>
        </is>
      </c>
      <c r="Y331" s="262" t="n">
        <v>59500</v>
      </c>
      <c r="Z331" s="226" t="n"/>
      <c r="AA331" s="241">
        <f>Y397*Z397</f>
        <v/>
      </c>
      <c r="AB331" s="237" t="inlineStr">
        <is>
          <t>397ab9a1-4c26-4826-a8bf-cebc5303420a</t>
        </is>
      </c>
    </row>
    <row r="332" ht="15" customHeight="1" s="283">
      <c r="A332" s="109" t="n">
        <v>389</v>
      </c>
      <c r="B332" s="222">
        <f>HYPERLINK("https://mocostore.moco.co.id/catalog/"&amp;AB398,"Klik Disini")</f>
        <v/>
      </c>
      <c r="C332" s="223" t="inlineStr">
        <is>
          <t>Tip dan Trik Berkreasi dengan CorelDRAW X7</t>
        </is>
      </c>
      <c r="D332" s="223" t="n"/>
      <c r="E332" s="223" t="inlineStr">
        <is>
          <t>Wahana Komputer</t>
        </is>
      </c>
      <c r="F332" s="223" t="inlineStr">
        <is>
          <t>978-979-29-5213-1</t>
        </is>
      </c>
      <c r="G332" s="223" t="inlineStr">
        <is>
          <t>978-979-29-8351-7</t>
        </is>
      </c>
      <c r="H332" s="223" t="inlineStr">
        <is>
          <t>Komputer &amp; Internet</t>
        </is>
      </c>
      <c r="I332" s="258" t="inlineStr">
        <is>
          <t>Perguruan Tinggi</t>
        </is>
      </c>
      <c r="J332" s="186" t="inlineStr">
        <is>
          <t>009.09</t>
        </is>
      </c>
      <c r="K332" s="264" t="n"/>
      <c r="L332" s="264" t="n"/>
      <c r="M332" s="259" t="n"/>
      <c r="N332" s="223" t="n"/>
      <c r="O332" s="223" t="n"/>
      <c r="P332" s="260" t="n">
        <v>2015</v>
      </c>
      <c r="Q332" s="260" t="n">
        <v>2018</v>
      </c>
      <c r="R332" s="223" t="inlineStr">
        <is>
          <t>Penerbit Andi</t>
        </is>
      </c>
      <c r="S332" s="223" t="inlineStr">
        <is>
          <t>Andi Offset CV</t>
        </is>
      </c>
      <c r="T332" s="223" t="n"/>
      <c r="U332" s="261" t="n">
        <v>242</v>
      </c>
      <c r="V332" s="86" t="inlineStr">
        <is>
          <t>pdf</t>
        </is>
      </c>
      <c r="W332" s="223" t="inlineStr">
        <is>
          <t>13.2 MB</t>
        </is>
      </c>
      <c r="X332" s="223" t="inlineStr">
        <is>
          <t>&lt;p&gt;CorelDRAW merupakan salah satu aplikasi pengolah gambar berbasis vektor yang banyak dipakai oleh pengguna PC. Karena berbagai kemudahan dan keunggulan yang dimiliki, tidak salah jika CorelDRAW menjadi pilihan utama untuk desktop publishing, percetakan, dan bidang lain yang memerlukan pemrosesan visual.&amp;nbsp;&lt;br /&gt;
 Keunggulan mengolah gambar berbasis vektor adalah ukuran hasil akhir yang dapat ditekan seminimal mungkin, namun dengan kualitas tidak kalah dengan gambar berbasis raster atau bitmap. Karena itu, desain grafis dan olah gambar berbasis vektor sangat banyak digunakan untuk desktop publishing, percetakan, dan bidang lain yang memerlukan pemrosesan visual.&lt;br /&gt;
 Buku Tip dan Trik Berkreasi dengan CorelDRAW X7 ini akan membantu Anda menguasai setiap tip dan trik desain grafis yang terdapat di aplikasi CorelDRAW X7 secara singkat, padat, dan langsung ke sasaran. Buku ini sangat cocok untuk pemula yang ingin belajar menggunakan CorelDRAW X7 atau pengguna CorelDRAW versi lama yang ingin upgrade menggunakan CorelDRAW X7.&amp;nbsp;&lt;br /&gt;
 Buku ini akan membahas:&lt;br /&gt;
 &amp;bull; Trik Dasar CorelDRAW X7&lt;br /&gt;
 &amp;bull; Trik Seputar Teks, Warna, dan Outline&lt;br /&gt;
 &amp;bull; Trik Seputar Efek&lt;br /&gt;
 &amp;bull; Trik Seputar Bitmap&lt;br /&gt;
 &amp;bull; Trik Seputar Pencetakan&lt;/p&gt;</t>
        </is>
      </c>
      <c r="Y332" s="262" t="n">
        <v>75000</v>
      </c>
      <c r="Z332" s="226" t="n"/>
      <c r="AA332" s="241">
        <f>Y398*Z398</f>
        <v/>
      </c>
      <c r="AB332" s="237" t="inlineStr">
        <is>
          <t>7b60a279-8c45-4677-a017-65d9d575609c</t>
        </is>
      </c>
    </row>
    <row r="333" ht="15" customHeight="1" s="283">
      <c r="A333" s="109" t="n">
        <v>390</v>
      </c>
      <c r="B333" s="222">
        <f>HYPERLINK("https://mocostore.moco.co.id/catalog/"&amp;AB399,"Klik Disini")</f>
        <v/>
      </c>
      <c r="C333" s="223" t="inlineStr">
        <is>
          <t>Sukses Berbisnis Toko Online dengan WordPress dan WooCommerce</t>
        </is>
      </c>
      <c r="D333" s="223" t="n"/>
      <c r="E333" s="223" t="inlineStr">
        <is>
          <t>Wahana Komputer</t>
        </is>
      </c>
      <c r="F333" s="223" t="inlineStr">
        <is>
          <t>978-979-29-5121-9</t>
        </is>
      </c>
      <c r="G333" s="223" t="inlineStr">
        <is>
          <t>978-979-29-8349-4</t>
        </is>
      </c>
      <c r="H333" s="223" t="inlineStr">
        <is>
          <t>Komputer &amp; Internet</t>
        </is>
      </c>
      <c r="I333" s="258" t="inlineStr">
        <is>
          <t>Perguruan Tinggi</t>
        </is>
      </c>
      <c r="J333" s="186" t="inlineStr">
        <is>
          <t>009.05</t>
        </is>
      </c>
      <c r="K333" s="264" t="n"/>
      <c r="L333" s="264" t="n"/>
      <c r="M333" s="259" t="n"/>
      <c r="N333" s="223" t="n"/>
      <c r="O333" s="223" t="n"/>
      <c r="P333" s="260" t="n">
        <v>2015</v>
      </c>
      <c r="Q333" s="260" t="n">
        <v>2018</v>
      </c>
      <c r="R333" s="223" t="inlineStr">
        <is>
          <t>Penerbit Andi</t>
        </is>
      </c>
      <c r="S333" s="223" t="inlineStr">
        <is>
          <t>Andi Offset CV</t>
        </is>
      </c>
      <c r="T333" s="223" t="n"/>
      <c r="U333" s="261" t="n">
        <v>209</v>
      </c>
      <c r="V333" s="86" t="inlineStr">
        <is>
          <t>pdf</t>
        </is>
      </c>
      <c r="W333" s="223" t="inlineStr">
        <is>
          <t>12.1 MB</t>
        </is>
      </c>
      <c r="X333" s="223" t="inlineStr">
        <is>
          <t>&lt;p&gt;Bagi Anda para pebisnis atau penula yang ingin melebarkan sayap pasti membutuhkan media pemasaran. Buku ini akan menyajikan penggunaan WordPress dan WooCommerce untuk membuat toko online. Wordpress dipilih karena kehandalanya yang tidak perlu diragukan lagi. Sedangkan WooCommerce, merupakan plugin Wordpress untuk Membuat tok Online powerfull, serta pengoperasian mudah. Buku sukses berbisnis Toko online dengan WordPress dan WooCommerce ioni menjelaskan tahappan membuat toko online menggunakan Wordpress dan WooCommerce. Beragam Pengaturan yang diperlukan lengkap akan dibahas dalam buku ini. Di dalam buku ini juga diajarkan lengkah Meng-Upload toko online setelah proses pembuatan di server offline selesai dilakukan. Buku ini akan membahas: - Pendahuluan - Persiapan Membangun toko online - Megelola Produk - Desain toko Online - Unggah Foto Online&lt;/p&gt;</t>
        </is>
      </c>
      <c r="Y333" s="262" t="n">
        <v>53500</v>
      </c>
      <c r="Z333" s="226" t="n"/>
      <c r="AA333" s="241">
        <f>Y399*Z399</f>
        <v/>
      </c>
      <c r="AB333" s="237" t="inlineStr">
        <is>
          <t>b60a603f-7d59-4e1b-9ece-7544956c6cea</t>
        </is>
      </c>
    </row>
    <row r="334" ht="15" customHeight="1" s="283">
      <c r="A334" s="109" t="n">
        <v>391</v>
      </c>
      <c r="B334" s="222">
        <f>HYPERLINK("https://mocostore.moco.co.id/catalog/"&amp;AB400,"Klik Disini")</f>
        <v/>
      </c>
      <c r="C334" s="223" t="inlineStr">
        <is>
          <t>Tip dan Trik Mempercepat Kinerja Laptop dan PC</t>
        </is>
      </c>
      <c r="D334" s="223" t="n"/>
      <c r="E334" s="223" t="inlineStr">
        <is>
          <t>Wahana Komputer</t>
        </is>
      </c>
      <c r="F334" s="223" t="inlineStr">
        <is>
          <t>978-979-29-5174-5</t>
        </is>
      </c>
      <c r="G334" s="223" t="inlineStr">
        <is>
          <t>978-979-29-8352-4</t>
        </is>
      </c>
      <c r="H334" s="223" t="inlineStr">
        <is>
          <t>Komputer &amp; Internet</t>
        </is>
      </c>
      <c r="I334" s="258" t="inlineStr">
        <is>
          <t>Perguruan Tinggi</t>
        </is>
      </c>
      <c r="J334" s="186" t="inlineStr">
        <is>
          <t>009.05</t>
        </is>
      </c>
      <c r="K334" s="264" t="n"/>
      <c r="L334" s="264" t="n"/>
      <c r="M334" s="259" t="n"/>
      <c r="N334" s="223" t="inlineStr">
        <is>
          <t>Indonesia</t>
        </is>
      </c>
      <c r="O334" s="223" t="inlineStr">
        <is>
          <t>Tidak diketahui</t>
        </is>
      </c>
      <c r="P334" s="260" t="n">
        <v>2015</v>
      </c>
      <c r="Q334" s="260" t="n">
        <v>2018</v>
      </c>
      <c r="R334" s="223" t="inlineStr">
        <is>
          <t>Penerbit Andi</t>
        </is>
      </c>
      <c r="S334" s="223" t="inlineStr">
        <is>
          <t>Andi Offset CV</t>
        </is>
      </c>
      <c r="T334" s="223" t="inlineStr">
        <is>
          <t>Lokal</t>
        </is>
      </c>
      <c r="U334" s="261" t="n">
        <v>240</v>
      </c>
      <c r="V334" s="86" t="inlineStr">
        <is>
          <t>pdf</t>
        </is>
      </c>
      <c r="W334" s="223" t="inlineStr">
        <is>
          <t>11.2 MB</t>
        </is>
      </c>
      <c r="X334" s="223" t="inlineStr">
        <is>
          <t>&lt;p&gt;Komputer merupakan barang yang tidak asing lagi untuk saat ini. Banyak orang menggunakan komputer sebagai media hiburan atau untuk menyelesaikan pekerjaan. Bentuk dan ukuran komputer pun semakin bervariasi seiring dengan semakin beragamnya aktivitas penggunanya.&lt;/p&gt;
 &lt;p&gt;Komputer dalam pemakaian akan mengalami penurunan performa. Biasanya yang paling sering dirasakan adalah berkurangnya kecepatan kinerja dari komputer. Cara termudah untuk mengatasinya adalah dengan melakukan instal ulang. Akan tetapi, cara ini umumnya dijadikan langkah terakhir sebab jika sistem operasi diinstal ulang, Anda juga harus menginstal kembali semua software yang akan digunakan.&lt;/p&gt;
 &lt;p&gt;Buku Tip dan Trik mempercepat kinerja Laptop dan PC ini membahas berbagai cara untuk meningkatkan kinerja laptop dan PC Anda. Cara yang dibahas tidak hanya menginstal ulang, tetapi juga berbagai cara lain yang dapat dilakukan tanpa harus menghapus isi hard disk Anda.&lt;/p&gt;
 &lt;p&gt;Buku ini membahas;&lt;br /&gt;
 - Pendahuluan&lt;br /&gt;
 - Mempercepat Laptop/PC Berbasis Windows&lt;br /&gt;
 - Memaksimalkan Laptop/pc dengan Optimalisasi RAM&lt;br /&gt;
 - Mengoptimalkan Laptop/pc dengan CCleaner&lt;br /&gt;
 - Mempercepat Instal Ulang Windows&lt;br /&gt;
 - Tip Lain untuk Mempercepat Laptop/PC&lt;br /&gt;
 - Tip untuk Mempercepat Sistem Operasi Berbasis Linux&lt;/p&gt;</t>
        </is>
      </c>
      <c r="Y334" s="262" t="n">
        <v>62500</v>
      </c>
      <c r="Z334" s="226" t="n"/>
      <c r="AA334" s="241">
        <f>Y400*Z400</f>
        <v/>
      </c>
      <c r="AB334" s="237" t="inlineStr">
        <is>
          <t>453f8006-1a37-47b5-b569-a63476854ff6</t>
        </is>
      </c>
    </row>
    <row r="335" ht="15" customHeight="1" s="283">
      <c r="A335" s="109" t="n">
        <v>392</v>
      </c>
      <c r="B335" s="222">
        <f>HYPERLINK("https://mocostore.moco.co.id/catalog/"&amp;AB401,"Klik Disini")</f>
        <v/>
      </c>
      <c r="C335" s="223" t="inlineStr">
        <is>
          <t>Webmaster Series: Menguasai CSS</t>
        </is>
      </c>
      <c r="D335" s="223" t="n"/>
      <c r="E335" s="223" t="inlineStr">
        <is>
          <t>Wahana Komputer</t>
        </is>
      </c>
      <c r="F335" s="223" t="inlineStr">
        <is>
          <t>978-979-29-5212-4</t>
        </is>
      </c>
      <c r="G335" s="223" t="inlineStr">
        <is>
          <t>978-979-29-8354-8</t>
        </is>
      </c>
      <c r="H335" s="223" t="inlineStr">
        <is>
          <t>Pemograman</t>
        </is>
      </c>
      <c r="I335" s="258" t="inlineStr">
        <is>
          <t>Perguruan Tinggi</t>
        </is>
      </c>
      <c r="J335" s="186" t="inlineStr">
        <is>
          <t>009.05</t>
        </is>
      </c>
      <c r="K335" s="264" t="n"/>
      <c r="L335" s="264" t="n"/>
      <c r="M335" s="259" t="n"/>
      <c r="N335" s="223" t="n"/>
      <c r="O335" s="223" t="n"/>
      <c r="P335" s="260" t="n">
        <v>2015</v>
      </c>
      <c r="Q335" s="260" t="n">
        <v>2018</v>
      </c>
      <c r="R335" s="223" t="inlineStr">
        <is>
          <t>Penerbit Andi</t>
        </is>
      </c>
      <c r="S335" s="223" t="inlineStr">
        <is>
          <t>Andi Offset CV</t>
        </is>
      </c>
      <c r="T335" s="223" t="n"/>
      <c r="U335" s="261" t="n">
        <v>226</v>
      </c>
      <c r="V335" s="86" t="inlineStr">
        <is>
          <t>pdf</t>
        </is>
      </c>
      <c r="W335" s="223" t="inlineStr">
        <is>
          <t>9.2 MB</t>
        </is>
      </c>
      <c r="X335" s="223" t="inlineStr">
        <is>
          <t>&lt;p&gt;Seiring dengan perkembangan dunia internet, pemrograman aplikasi berbasis web pun semakin berkembang pesat. CSS sebagai salah satu bagian pemrograman web pun ikut terkena dampaknya. Hal ini ditandai dengan berbagai macam website dengan tampilan yang menarik. Sebuah website dibuat semenarik mungkin supaya pengunjung nyaman menjelajahi isi website yang Anda buat dan tertarik untuk kembali mengunjungi website di lain waktu. Di sinilah peran CSS supaya website yang Anda buat tampak menarik. Buku ini merupakan seri kedua dari rangkaian seri buku Webmaster Series. Jika pada buku pertama telah dijelaskan tentang dasar-dasar membangun website menggunakan bahasa HTML, maka di dalam buku kedua ini Anda akan diajarkan bagaimana mengelola tampilan website menggunakan CSS. Setiap langkah yang dijelaskan dalam buku ini dimulai dari dasar hingga ke contoh penerapannya sehingga dapat langsung Anda praktikkan. Buku ini akan membahas: &amp;acirc;&amp;euro;&amp;cent; Pengenalan CSS &amp;acirc;&amp;euro;&amp;cent; Tata Cara Penggunaan CSS &amp;acirc;&amp;euro;&amp;cent; Penerapan CSS&lt;/p&gt;</t>
        </is>
      </c>
      <c r="Y335" s="262" t="n">
        <v>56500</v>
      </c>
      <c r="Z335" s="226" t="n"/>
      <c r="AA335" s="241">
        <f>Y401*Z401</f>
        <v/>
      </c>
      <c r="AB335" s="237" t="inlineStr">
        <is>
          <t>a0b3f1b8-9298-4222-bb2e-229f437bd9b6</t>
        </is>
      </c>
    </row>
    <row r="336" ht="15" customHeight="1" s="283">
      <c r="A336" s="109" t="n">
        <v>393</v>
      </c>
      <c r="B336" s="222">
        <f>HYPERLINK("https://mocostore.moco.co.id/catalog/"&amp;AB402,"Klik Disini")</f>
        <v/>
      </c>
      <c r="C336" s="223" t="inlineStr">
        <is>
          <t>Webmaster Series: Menguasai HTML</t>
        </is>
      </c>
      <c r="D336" s="223" t="n"/>
      <c r="E336" s="223" t="inlineStr">
        <is>
          <t>Wahana Komputer</t>
        </is>
      </c>
      <c r="F336" s="223" t="inlineStr">
        <is>
          <t>978-979-29-5170-7</t>
        </is>
      </c>
      <c r="G336" s="223" t="inlineStr">
        <is>
          <t>978-979-29-8355-5</t>
        </is>
      </c>
      <c r="H336" s="223" t="inlineStr">
        <is>
          <t>Pemograman</t>
        </is>
      </c>
      <c r="I336" s="258" t="inlineStr">
        <is>
          <t>Perguruan Tinggi</t>
        </is>
      </c>
      <c r="J336" s="186" t="inlineStr">
        <is>
          <t>009.05</t>
        </is>
      </c>
      <c r="K336" s="264" t="n"/>
      <c r="L336" s="264" t="n"/>
      <c r="M336" s="259" t="n"/>
      <c r="N336" s="223" t="inlineStr">
        <is>
          <t>Indonesia</t>
        </is>
      </c>
      <c r="O336" s="223" t="inlineStr">
        <is>
          <t>Tidak diketahui</t>
        </is>
      </c>
      <c r="P336" s="260" t="n">
        <v>2015</v>
      </c>
      <c r="Q336" s="260" t="n">
        <v>2018</v>
      </c>
      <c r="R336" s="223" t="inlineStr">
        <is>
          <t>Penerbit Andi</t>
        </is>
      </c>
      <c r="S336" s="223" t="inlineStr">
        <is>
          <t>Andi Offset CV</t>
        </is>
      </c>
      <c r="T336" s="223" t="inlineStr">
        <is>
          <t>Lokal</t>
        </is>
      </c>
      <c r="U336" s="261" t="n">
        <v>128</v>
      </c>
      <c r="V336" s="86" t="inlineStr">
        <is>
          <t>pdf</t>
        </is>
      </c>
      <c r="W336" s="223" t="inlineStr">
        <is>
          <t>6.6 MB</t>
        </is>
      </c>
      <c r="X336" s="223" t="inlineStr">
        <is>
          <t>&lt;p&gt;Dalam buku Webmaster Series: Menguasai HTML ini, pembaca akan diajarkan untuk mengenal dan memperdalam pengetahuan mengenai HTML. Banyak hal yang ditawarkan bahasa pemrograman HTML ini, salah satunya memudahkan pengembang aplikasi web dalam menampilkan konten. Oleh karena itu, dalam buku ini akan dibahas dasar-dasar dari HTML sampai penerapannya pada sebuah aplikasi web.&lt;/p&gt;
 &lt;p&gt;Buku ini akan membahas:&lt;/p&gt;
 &lt;ul&gt;
 &lt;li&gt;Pengenalan HTML&lt;/li&gt;
 &lt;li&gt;Tipografi HTML&lt;/li&gt;
 &lt;li&gt;Penerapan HTML&lt;/li&gt;
 &lt;/ul&gt;</t>
        </is>
      </c>
      <c r="Y336" s="262" t="n">
        <v>50500</v>
      </c>
      <c r="Z336" s="226" t="n"/>
      <c r="AA336" s="241">
        <f>Y402*Z402</f>
        <v/>
      </c>
      <c r="AB336" s="237" t="inlineStr">
        <is>
          <t>d3ac1c1e-556b-4a3c-96f4-828c2d459215</t>
        </is>
      </c>
    </row>
    <row r="337" ht="15" customHeight="1" s="283">
      <c r="A337" s="109" t="n">
        <v>394</v>
      </c>
      <c r="B337" s="222">
        <f>HYPERLINK("https://mocostore.moco.co.id/catalog/"&amp;AB403,"Klik Disini")</f>
        <v/>
      </c>
      <c r="C337" s="223" t="inlineStr">
        <is>
          <t>Windows 8.1 â€“ Hack, Tips dan Trik</t>
        </is>
      </c>
      <c r="D337" s="223" t="n"/>
      <c r="E337" s="223" t="inlineStr">
        <is>
          <t>Wahana Komputer</t>
        </is>
      </c>
      <c r="F337" s="223" t="inlineStr">
        <is>
          <t>978-979-29-5058-8</t>
        </is>
      </c>
      <c r="G337" s="223" t="inlineStr">
        <is>
          <t>978-979-29-8356-2</t>
        </is>
      </c>
      <c r="H337" s="223" t="inlineStr">
        <is>
          <t>Komputer &amp; Internet</t>
        </is>
      </c>
      <c r="I337" s="258" t="inlineStr">
        <is>
          <t>Perguruan Tinggi</t>
        </is>
      </c>
      <c r="J337" s="186" t="inlineStr">
        <is>
          <t>009.05</t>
        </is>
      </c>
      <c r="K337" s="264" t="n"/>
      <c r="L337" s="264" t="n"/>
      <c r="M337" s="259" t="n"/>
      <c r="N337" s="223" t="inlineStr">
        <is>
          <t>Indonesia</t>
        </is>
      </c>
      <c r="O337" s="223" t="inlineStr">
        <is>
          <t>Tidak diketahui</t>
        </is>
      </c>
      <c r="P337" s="260" t="n">
        <v>2015</v>
      </c>
      <c r="Q337" s="260" t="n">
        <v>2018</v>
      </c>
      <c r="R337" s="223" t="inlineStr">
        <is>
          <t>Penerbit Andi</t>
        </is>
      </c>
      <c r="S337" s="223" t="inlineStr">
        <is>
          <t>Andi Offset CV</t>
        </is>
      </c>
      <c r="T337" s="223" t="inlineStr">
        <is>
          <t>Lokal</t>
        </is>
      </c>
      <c r="U337" s="261" t="n">
        <v>272</v>
      </c>
      <c r="V337" s="86" t="inlineStr">
        <is>
          <t>pdf</t>
        </is>
      </c>
      <c r="W337" s="223" t="inlineStr">
        <is>
          <t>14.6 MB</t>
        </is>
      </c>
      <c r="X337" s="223" t="inlineStr">
        <is>
          <t>&lt;p&gt;Windows 8.1 merupakan sistem operasi terbaru dari Microsoft. Sistem operasi ini sengaja diciptakan untuk mengakomodasi seri komputer terbaru yang telah menggunakan fasilitas layar sentuh. Sama seperti seri Windows sebelumnya, banyak fitur yang disembunyikan pada seri ini. Bagi pengguna setia sistem operasi Windows, tentu akan terkejut melihat banyak fitur Windows seri sebelumnya yang dihilangkan pada Windows 8.1. Hal ini wajar karena Windows 8.1 sengaja dirancang untuk mengakomodasi perangkat touchscreen. Jika Anda ingin menggunakan Windows 8.1 pada perangkat desktop konvensional, banyak modifikasi yang perlu Anda lakukan. Buku Windows 8.1 Hack, Tips &amp;amp; Trik ini sengaja dirancang untuk memodifikasi Windows 8.1 supaya nyaman digunakan pada perangkat komputer konvensional. Selain itu, buku ini juga akan membahas bagaimana memaksimalkan kinerja Windows 8.1 untuk mendukung pekerjaan Anda. Dengan kumpulan tips dan trik hacking Windows 8.1 pada buku ini, Anda akan dapat mengonfigurasi Windows 8.1 sesuai selera..&lt;/p&gt;</t>
        </is>
      </c>
      <c r="Y337" s="262" t="n">
        <v>67500</v>
      </c>
      <c r="Z337" s="226" t="n"/>
      <c r="AA337" s="241">
        <f>Y403*Z403</f>
        <v/>
      </c>
      <c r="AB337" s="237" t="inlineStr">
        <is>
          <t>f2659165-7f7e-4a2c-b802-e1820a60577d</t>
        </is>
      </c>
    </row>
    <row r="338" ht="15" customHeight="1" s="283">
      <c r="A338" s="109" t="n">
        <v>398</v>
      </c>
      <c r="B338" s="222">
        <f>HYPERLINK("https://mocostore.moco.co.id/catalog/"&amp;AB407,"Klik Disini")</f>
        <v/>
      </c>
      <c r="C338" s="223" t="inlineStr">
        <is>
          <t>Sehat dengan Juice</t>
        </is>
      </c>
      <c r="D338" s="223" t="n"/>
      <c r="E338" s="223" t="inlineStr">
        <is>
          <t>Yohanes Sunardi</t>
        </is>
      </c>
      <c r="F338" s="223" t="inlineStr">
        <is>
          <t>978-979-29-5075-5</t>
        </is>
      </c>
      <c r="G338" s="223" t="inlineStr">
        <is>
          <t>978-979-29-8378-4</t>
        </is>
      </c>
      <c r="H338" s="223" t="inlineStr">
        <is>
          <t>Kesehatan</t>
        </is>
      </c>
      <c r="I338" s="258" t="inlineStr">
        <is>
          <t>Perguruan Tinggi</t>
        </is>
      </c>
      <c r="J338" s="186" t="inlineStr">
        <is>
          <t>009.24</t>
        </is>
      </c>
      <c r="K338" s="264" t="n"/>
      <c r="L338" s="264" t="n"/>
      <c r="M338" s="259" t="n"/>
      <c r="N338" s="223" t="inlineStr">
        <is>
          <t>Indonesia</t>
        </is>
      </c>
      <c r="O338" s="223" t="inlineStr">
        <is>
          <t>Tidak diketahui</t>
        </is>
      </c>
      <c r="P338" s="260" t="n">
        <v>2015</v>
      </c>
      <c r="Q338" s="260" t="n">
        <v>2018</v>
      </c>
      <c r="R338" s="223" t="inlineStr">
        <is>
          <t>Rapha Publishing</t>
        </is>
      </c>
      <c r="S338" s="223" t="inlineStr">
        <is>
          <t>Andi Offset CV</t>
        </is>
      </c>
      <c r="T338" s="223" t="inlineStr">
        <is>
          <t>Lokal</t>
        </is>
      </c>
      <c r="U338" s="261" t="n">
        <v>148</v>
      </c>
      <c r="V338" s="86" t="inlineStr">
        <is>
          <t>pdf</t>
        </is>
      </c>
      <c r="W338" s="223" t="inlineStr">
        <is>
          <t>8.9 MB</t>
        </is>
      </c>
      <c r="X338" s="223" t="inlineStr">
        <is>
          <t>&lt;p&gt;Banyak buku soal jus buah, tapi sulit dilakukan oleh semua kalangan masyarakat. Buku ini menjelaskan sangat detail dan gampang dimengerti, dari persiapan sampai jus siap minum. Bahasa sederhana yang dipakai oleh penulis tidak mengurangi ilmu ilmiah yang terkandung didalamnya . buku ke 8 dari yohanes sunardi ini wajib anda baca. Dr, Gideon Oktavianus santosa Buku ini wajib dibaca oleh ibu, remaja puteri, pemerhati gizi kesehatan mahasiswa pangan dan gizi dan masyarakat umum yang interest terhadap gaya hidup sehat. Sungguh buku ini yang sarat informasi dan manfaat. Dr. Ir. Soedarto, M.Kes Pengajar dan pemerhati pangan Saat ini sudah banyak macam penyakit apabila asupan pangan yang mengandung zat yang &amp;quot;Kurang aman&amp;quot; bagi kesehatan. Seperti pewarna dan pengawet yang tidak di izinkan untuk pangan antara lain rhondamin b dan formalin. Akhirnya penderita penyakit seperti kanker menjadi meningkat terus. Dengan mengkonsumsi jus buah dan sayur minimal 5x sehari akan membantu kita terhindar dari penyakit tersebut. Dengan membaca buku ini, kita akan lebih mengerti dan paham jus kesehatan. Maka buku ini layak dan wajib dimiliki oleh masyarakat luas. Kejora Handarini, STP. MP Pengajar mikrobiologi dan kimia pangan Bijaksana dalam memilih makanan dan minuman Ada tips terbaik untuk menyikapi beredarnya makanan dan minuman berbahaya bagi kesehatan dewasa ini, dan buku ini merupakan pilihan yang bijaksana untuk dibaca, dipahami, dan diterapkan dalam rangka membentengi kesehatan kita.\ Ir. Nunuk Hariyani , MP Pengajar pengetahuan bahan pangan dan teknologi lemak dan minyak Kesehatan itu nomer satu, ketika kekayaan mapan dan kondisi tercapai tuntunan hidup menjadi prioritas. Segala cara dikejar untuk menjadi sehat. Makan buah dan sayur sebenarnya cara mudah dan murah untuk mencapai hidup sehat. Buku yang ditulis mas yonanes sunardi ini tidak hanya membuat anda sehat, tetapi mengajari bagaimana mencapainya, sehingga anda mengetahui bagaimana cara hidup sehat sekaligus mempertahankan kesehatan. Bahasa sehari-hari yang dipakai tanpa menghilangkan fakta ilmiah , membuat buku ini menjadi mencapai kesehatan dengan mudah dan murah.&lt;/p&gt;</t>
        </is>
      </c>
      <c r="Y338" s="262" t="n">
        <v>83000</v>
      </c>
      <c r="Z338" s="226" t="n"/>
      <c r="AA338" s="241">
        <f>Y407*Z407</f>
        <v/>
      </c>
      <c r="AB338" s="237" t="inlineStr">
        <is>
          <t>e5d69027-9001-48ca-8bf3-7fb5faa0565d</t>
        </is>
      </c>
    </row>
    <row r="339" ht="15" customHeight="1" s="283">
      <c r="A339" s="109" t="n">
        <v>400</v>
      </c>
      <c r="B339" s="222">
        <f>HYPERLINK("https://mocostore.moco.co.id/catalog/"&amp;AB409,"Klik Disini")</f>
        <v/>
      </c>
      <c r="C339" s="223" t="inlineStr">
        <is>
          <t>PAS Bikin Kartun Anime dengan CorelDRAW X6</t>
        </is>
      </c>
      <c r="D339" s="223" t="n"/>
      <c r="E339" s="223" t="inlineStr">
        <is>
          <t>Wahana Komputer</t>
        </is>
      </c>
      <c r="F339" s="223" t="inlineStr">
        <is>
          <t>978-979-29-4798-4</t>
        </is>
      </c>
      <c r="G339" s="223" t="inlineStr">
        <is>
          <t>978-979-29-8277-0</t>
        </is>
      </c>
      <c r="H339" s="223" t="inlineStr">
        <is>
          <t>Desain Grafis &amp; Multimedia</t>
        </is>
      </c>
      <c r="I339" s="258" t="inlineStr">
        <is>
          <t>Perguruan Tinggi</t>
        </is>
      </c>
      <c r="J339" s="186" t="inlineStr">
        <is>
          <t>009.05</t>
        </is>
      </c>
      <c r="K339" s="264" t="n"/>
      <c r="L339" s="264" t="n"/>
      <c r="M339" s="259" t="n"/>
      <c r="N339" s="223" t="inlineStr">
        <is>
          <t>Indonesia</t>
        </is>
      </c>
      <c r="O339" s="223" t="inlineStr">
        <is>
          <t>Tidak diketahui</t>
        </is>
      </c>
      <c r="P339" s="260" t="n">
        <v>2014</v>
      </c>
      <c r="Q339" s="260" t="n">
        <v>2018</v>
      </c>
      <c r="R339" s="223" t="inlineStr">
        <is>
          <t>Penerbit Andi</t>
        </is>
      </c>
      <c r="S339" s="223" t="inlineStr">
        <is>
          <t>Andi Offset CV</t>
        </is>
      </c>
      <c r="T339" s="223" t="inlineStr">
        <is>
          <t>Lokal</t>
        </is>
      </c>
      <c r="U339" s="261" t="n">
        <v>280</v>
      </c>
      <c r="V339" s="86" t="inlineStr">
        <is>
          <t>pdf</t>
        </is>
      </c>
      <c r="W339" s="223" t="inlineStr">
        <is>
          <t>9.0 MB</t>
        </is>
      </c>
      <c r="X339" s="223" t="inlineStr">
        <is>
          <t>&lt;p&gt;Anime merupakan kartun animasi yang berasal dari Jepang. Ciri khas anime adalah tampilan mata karakter yang lebar dan rambut yang digambarkan menyatu. Pada umumnya, proses penggambaran anime dilakukan secara manual. Akan tetapi, dengan berkembangnya teknologi, Anime dapat dibuat secara digital. Salah satu cara menggambar anime secara digital adalah memanfaatkan aplikasi CorelDRAW. Anda dapat memanfaatkan semua tool yang disediakan CorelDRAW untuk membentuk setiap bagian gambar kartun anime dengan berbagai tipe karakter.&lt;/p&gt;
 &lt;p&gt;Buku &lt;em&gt;Panduan Aplikatif dan Solusi (PAS): Bikin Kartun Anime dengan CorelDRAW X6 &lt;/em&gt;ini mem&amp;shy;bahas secara aplikatif pembuatan kartun anime menggunakan CorelDRAW X6. Dalam pembahasan buku ini, Anda akan diajarkan mendesain berbagai macam karakter anime yang mirip dengan film serial anime yang mungkin pernah Anda tonton. Proses pembuatan anime dalam buku ini dilakukan bagian demi bagian sehingga sangat mudah diikuti oleh semua kalangan pembaca.&lt;/p&gt;</t>
        </is>
      </c>
      <c r="Y339" s="262" t="n">
        <v>70500</v>
      </c>
      <c r="Z339" s="226" t="n"/>
      <c r="AA339" s="241">
        <f>Y409*Z409</f>
        <v/>
      </c>
      <c r="AB339" s="237" t="inlineStr">
        <is>
          <t>37f0dc60-e227-4611-b40b-6876c7a82571</t>
        </is>
      </c>
    </row>
    <row r="340" ht="15" customHeight="1" s="283">
      <c r="A340" s="109" t="n">
        <v>401</v>
      </c>
      <c r="B340" s="222">
        <f>HYPERLINK("https://mocostore.moco.co.id/catalog/"&amp;AB410,"Klik Disini")</f>
        <v/>
      </c>
      <c r="C340" s="223" t="inlineStr">
        <is>
          <t>PAS: Creative Retro &amp; Vintage Web Design with Adobe Photoshop</t>
        </is>
      </c>
      <c r="D340" s="223" t="n"/>
      <c r="E340" s="223" t="inlineStr">
        <is>
          <t>Wahana Komputer</t>
        </is>
      </c>
      <c r="F340" s="223" t="inlineStr">
        <is>
          <t>978-979-29-4631-4</t>
        </is>
      </c>
      <c r="G340" s="223" t="inlineStr">
        <is>
          <t>978-979-29-8280-0</t>
        </is>
      </c>
      <c r="H340" s="223" t="inlineStr">
        <is>
          <t>Desain Grafis &amp; Multimedia</t>
        </is>
      </c>
      <c r="I340" s="258" t="inlineStr">
        <is>
          <t>Perguruan Tinggi</t>
        </is>
      </c>
      <c r="J340" s="186" t="inlineStr">
        <is>
          <t>009.05</t>
        </is>
      </c>
      <c r="K340" s="264" t="n"/>
      <c r="L340" s="264" t="n"/>
      <c r="M340" s="259" t="n"/>
      <c r="N340" s="223" t="n"/>
      <c r="O340" s="223" t="n"/>
      <c r="P340" s="260" t="n">
        <v>2014</v>
      </c>
      <c r="Q340" s="260" t="n">
        <v>2018</v>
      </c>
      <c r="R340" s="223" t="inlineStr">
        <is>
          <t>Penerbit Andi</t>
        </is>
      </c>
      <c r="S340" s="223" t="inlineStr">
        <is>
          <t>Andi Offset CV</t>
        </is>
      </c>
      <c r="T340" s="223" t="n"/>
      <c r="U340" s="261" t="n">
        <v>232</v>
      </c>
      <c r="V340" s="86" t="inlineStr">
        <is>
          <t>pdf</t>
        </is>
      </c>
      <c r="W340" s="223" t="inlineStr">
        <is>
          <t>12.4 MB</t>
        </is>
      </c>
      <c r="X340" s="223" t="inlineStr">
        <is>
          <t>&lt;p&gt;Inspirasi desain website dapat Anda dapatkan dari mana saja. Tidak melulu dari tren desain website yang sedang in saat ini. Jika Anda tipe orang yang menyukai sesuatu yang bersifat kuno, yang sering dibilang retro atau vintage, buku ini dapat Anda jadikan sebagai sumber inspirasi untuk menciptakan desain website yang menarik. Tinggal apa dan bagaimana Anda mengaplikasikan imajinasi pada software Adobe Photoshop yang dipergunakan untuk membuat desain web.&amp;nbsp;&lt;br /&gt;
 Buku Panduan Aplikatif dan Solusi (PAS): Creative Retro &amp;amp; Vintage Web Design with Adobe Photoshop &amp;ndash; Bisnis, Retro Cafe, Fotografi, dan Komunikasi ini menjelaskan pemanfaatan Adobe Photoshop untuk membuat desain web bergaya retro atau vintage. Berbagai contoh desain web akan dikupas, dengan ilustrasi yang lengkap.&lt;br /&gt;
 Buku ini akan membahas:&lt;br /&gt;
 &amp;bull; Bab 1 Desain Web Bisnis.&lt;br /&gt;
 &amp;bull; Bab 2 Desain Web Retro Cafe.&lt;br /&gt;
 &amp;bull; Bab 3 Desain Web Fotografi.&lt;br /&gt;
 &amp;bull; Bab 4 Desain Web Komunitas.&lt;br /&gt;
 &amp;bull; Bab 5 Desain Web Bledoek Team.&lt;/p&gt;</t>
        </is>
      </c>
      <c r="Y340" s="262" t="n">
        <v>56500</v>
      </c>
      <c r="Z340" s="226" t="n"/>
      <c r="AA340" s="241">
        <f>Y410*Z410</f>
        <v/>
      </c>
      <c r="AB340" s="237" t="inlineStr">
        <is>
          <t>253aab76-a1fb-4b04-aa6f-a2b331e98d1e</t>
        </is>
      </c>
    </row>
    <row r="341" ht="15" customHeight="1" s="283">
      <c r="A341" s="109" t="n">
        <v>402</v>
      </c>
      <c r="B341" s="222">
        <f>HYPERLINK("https://mocostore.moco.co.id/catalog/"&amp;AB411,"Klik Disini")</f>
        <v/>
      </c>
      <c r="C341" s="223" t="inlineStr">
        <is>
          <t>PAS: Funny Cartoon Design with CorelDRAW X6</t>
        </is>
      </c>
      <c r="D341" s="223" t="n"/>
      <c r="E341" s="223" t="inlineStr">
        <is>
          <t>Wahana Komputer</t>
        </is>
      </c>
      <c r="F341" s="223" t="inlineStr">
        <is>
          <t>978-979-29-4615-4</t>
        </is>
      </c>
      <c r="G341" s="223" t="inlineStr">
        <is>
          <t>978-979-29-8283-1</t>
        </is>
      </c>
      <c r="H341" s="223" t="inlineStr">
        <is>
          <t>Desain Grafis &amp; Multimedia</t>
        </is>
      </c>
      <c r="I341" s="258" t="inlineStr">
        <is>
          <t>Perguruan Tinggi</t>
        </is>
      </c>
      <c r="J341" s="186" t="inlineStr">
        <is>
          <t>009.05</t>
        </is>
      </c>
      <c r="K341" s="264" t="n"/>
      <c r="L341" s="264" t="n"/>
      <c r="M341" s="259" t="n"/>
      <c r="N341" s="223" t="n"/>
      <c r="O341" s="223" t="n"/>
      <c r="P341" s="260" t="n">
        <v>2014</v>
      </c>
      <c r="Q341" s="260" t="n">
        <v>2018</v>
      </c>
      <c r="R341" s="223" t="inlineStr">
        <is>
          <t>Penerbit Andi</t>
        </is>
      </c>
      <c r="S341" s="223" t="inlineStr">
        <is>
          <t>Andi Offset CV</t>
        </is>
      </c>
      <c r="T341" s="223" t="n"/>
      <c r="U341" s="261" t="n">
        <v>282</v>
      </c>
      <c r="V341" s="86" t="inlineStr">
        <is>
          <t>pdf</t>
        </is>
      </c>
      <c r="W341" s="223" t="inlineStr">
        <is>
          <t>9.1 MB</t>
        </is>
      </c>
      <c r="X341" s="223" t="inlineStr">
        <is>
          <t>&lt;p&gt;Kartun merupakan fenomena tersendiri dalam dunia seni. Keberadaannya menghadirkan konsep hiburan dalam bentuk karya seni. Seiring perkembangan teknologi, kartun mengalami evolusi ke dalam bentuk karya seni digital.&lt;br /&gt;
 Keberadaan CorelDRAW sebagai program pengolah vektor dapat dimanfaatkan dalam proses pembuatan desain kartun. Hal ini dimungkinkan karena gambar kartun umumnya menggunakan jenis warna solid. Penggunaan jenis warna solid ini sangat sesuai dengan karakter desain vektor.&lt;br /&gt;
 Buku PAS: Funny Cartoon Design with CorelDRAW X6 &amp;ndash; Desain Kartun Monster Lucu, Binatang, Alat Transportasi, Bunga, dan Buah ini membahas secara praktis dan tuntas mengenai desain kartun dengan beragam objek di sekitar kita. Secara lengkap, buku ini membahas beragam tool dan fitur pada CorelDRAW X6, yang biasa digunakan dalam membuat desain kartun. Penggunaan contoh yang biasa dijumpai serta penjelasan yang runtut dan jelas, menjadikan buku ini menarik untuk dibaca oleh para penggemar kartun.&lt;br /&gt;
 Buku ini akan mambahas:&lt;br /&gt;
 &amp;bull; Desain Kartun Monster Lucu.&lt;br /&gt;
 &amp;bull; Desain Kartun Binatang.&lt;br /&gt;
 &amp;bull; Desain Kartun Alat Transportasi.&lt;br /&gt;
 &amp;bull; Desain Kartun Bunga.&lt;br /&gt;
 &amp;bull; Desain Kartun Buah.&lt;/p&gt;</t>
        </is>
      </c>
      <c r="Y341" s="262" t="n">
        <v>62000</v>
      </c>
      <c r="Z341" s="226" t="n"/>
      <c r="AA341" s="241">
        <f>Y411*Z411</f>
        <v/>
      </c>
      <c r="AB341" s="237" t="inlineStr">
        <is>
          <t>5fedff49-58e1-4c25-8e01-d8404576e2e5</t>
        </is>
      </c>
    </row>
    <row r="342" ht="15" customHeight="1" s="283">
      <c r="A342" s="109" t="n">
        <v>403</v>
      </c>
      <c r="B342" s="222">
        <f>HYPERLINK("https://mocostore.moco.co.id/catalog/"&amp;AB412,"Klik Disini")</f>
        <v/>
      </c>
      <c r="C342" s="223" t="inlineStr">
        <is>
          <t>PAS: Ragam Desain Animasi Banner Web dengan Adobe Flash CS6</t>
        </is>
      </c>
      <c r="D342" s="223" t="n"/>
      <c r="E342" s="223" t="inlineStr">
        <is>
          <t>Wahana Komputer</t>
        </is>
      </c>
      <c r="F342" s="223" t="inlineStr">
        <is>
          <t>978-979-29-4771-7</t>
        </is>
      </c>
      <c r="G342" s="223" t="inlineStr">
        <is>
          <t>978-979-29-8289-3</t>
        </is>
      </c>
      <c r="H342" s="223" t="inlineStr">
        <is>
          <t>Desain Grafis &amp; Multimedia</t>
        </is>
      </c>
      <c r="I342" s="258" t="inlineStr">
        <is>
          <t>Perguruan Tinggi</t>
        </is>
      </c>
      <c r="J342" s="186" t="inlineStr">
        <is>
          <t>009.05</t>
        </is>
      </c>
      <c r="K342" s="264" t="n"/>
      <c r="L342" s="264" t="n"/>
      <c r="M342" s="259" t="n"/>
      <c r="N342" s="223" t="n"/>
      <c r="O342" s="223" t="n"/>
      <c r="P342" s="260" t="n">
        <v>2014</v>
      </c>
      <c r="Q342" s="260" t="n">
        <v>2018</v>
      </c>
      <c r="R342" s="223" t="inlineStr">
        <is>
          <t>Penerbit Andi</t>
        </is>
      </c>
      <c r="S342" s="223" t="inlineStr">
        <is>
          <t>Andi Offset CV</t>
        </is>
      </c>
      <c r="T342" s="223" t="n"/>
      <c r="U342" s="261" t="n">
        <v>226</v>
      </c>
      <c r="V342" s="86" t="inlineStr">
        <is>
          <t>pdf</t>
        </is>
      </c>
      <c r="W342" s="223" t="inlineStr">
        <is>
          <t>6.0 MB</t>
        </is>
      </c>
      <c r="X342" s="223" t="inlineStr">
        <is>
          <t>&lt;p&gt;Apa yang menjadikan desain terlihat lebih menarik? Jawabannya adalah animasi atau gambar bergerak. Keberadaan animasi akan membuat halaman terlihat lebih segar dan tidak membosankan. Terlebih jika yang dimaksud adalah desain sebuah website, tentu pengunjung akan cepat bosan jika setiap kali berkunjung tampilannya itu-itu saja.&lt;/p&gt;
 &lt;p&gt;Pembuatan animasi dapat dilakukan dengan mudah menggunakan Adobe Flash CS6. Beragam tool dan efek telah tersedia dan siap digunakan sehingga Anda dapat langsung berkreasi dengan praktis. Selain menggunakan efek yang telah disediakan, Anda dapat membuat kreasi efek Anda sendiri tanpa batas.&lt;/p&gt;
 &lt;p&gt;Buku &lt;em&gt;Panduan Aplikatif dan Solusi (PAS): Ragam Desain Animasi Banner Web dengan Adobe Flash CS6&lt;/em&gt; ini membahas secara praktis dan tuntas berbagai hal yang berhubungan dengan pembuatan animasi banner web langkah demi langkah. Buku ini dapat menjadi panduan Bagi Anda yang ingin mempelajari animasi Flash dan bergelut dengan dunia desain animasi ini. Selamat belajar!&lt;/p&gt;</t>
        </is>
      </c>
      <c r="Y342" s="262" t="n">
        <v>61000</v>
      </c>
      <c r="Z342" s="226" t="n"/>
      <c r="AA342" s="241">
        <f>Y412*Z412</f>
        <v/>
      </c>
      <c r="AB342" s="237" t="inlineStr">
        <is>
          <t>9c4205c9-10dd-48ce-908a-6acccfca469f</t>
        </is>
      </c>
    </row>
    <row r="343" ht="15" customHeight="1" s="283">
      <c r="A343" s="109" t="n">
        <v>404</v>
      </c>
      <c r="B343" s="222">
        <f>HYPERLINK("https://mocostore.moco.co.id/catalog/"&amp;AB413,"Klik Disini")</f>
        <v/>
      </c>
      <c r="C343" s="223" t="inlineStr">
        <is>
          <t>Tip &amp; Trik Adobe Photoshop CS6</t>
        </is>
      </c>
      <c r="D343" s="223" t="n"/>
      <c r="E343" s="223" t="inlineStr">
        <is>
          <t>Wahana Komputer</t>
        </is>
      </c>
      <c r="F343" s="223" t="inlineStr">
        <is>
          <t>978-979-29-4762-5</t>
        </is>
      </c>
      <c r="G343" s="223" t="inlineStr">
        <is>
          <t>978-979-29-8350-0</t>
        </is>
      </c>
      <c r="H343" s="223" t="inlineStr">
        <is>
          <t>Desain Grafis &amp; Multimedia</t>
        </is>
      </c>
      <c r="I343" s="258" t="inlineStr">
        <is>
          <t>Perguruan Tinggi</t>
        </is>
      </c>
      <c r="J343" s="186" t="inlineStr">
        <is>
          <t>009.05</t>
        </is>
      </c>
      <c r="K343" s="264" t="n"/>
      <c r="L343" s="264" t="n"/>
      <c r="M343" s="259" t="n"/>
      <c r="N343" s="223" t="inlineStr">
        <is>
          <t>Indonesia</t>
        </is>
      </c>
      <c r="O343" s="223" t="inlineStr">
        <is>
          <t>Tidak diketahui</t>
        </is>
      </c>
      <c r="P343" s="260" t="n">
        <v>2014</v>
      </c>
      <c r="Q343" s="260" t="n">
        <v>2018</v>
      </c>
      <c r="R343" s="223" t="inlineStr">
        <is>
          <t>Penerbit Andi</t>
        </is>
      </c>
      <c r="S343" s="223" t="inlineStr">
        <is>
          <t>Andi Offset CV</t>
        </is>
      </c>
      <c r="T343" s="223" t="inlineStr">
        <is>
          <t>Lokal</t>
        </is>
      </c>
      <c r="U343" s="261" t="n">
        <v>258</v>
      </c>
      <c r="V343" s="86" t="inlineStr">
        <is>
          <t>pdf</t>
        </is>
      </c>
      <c r="W343" s="223" t="inlineStr">
        <is>
          <t>10.0 MB</t>
        </is>
      </c>
      <c r="X343" s="223" t="inlineStr">
        <is>
          <t>&lt;p&gt;Jika Anda ingin cepat menguasai Adobe Photoshop CS6 dan memperoleh referensi yang lengkap berhubungan dengan tip dan triknya, buku &lt;em&gt;Tip dan Trik Adobe Photoshop CS6&lt;/em&gt; ini tepat Anda miliki. Di dalam buku ini dijelaskan puluhan tip dan trik yang mampu melatih Anda sehingga Anda mahir menghasilkan karya grafis dengan Adobe Photoshop CS6.&lt;/p&gt;
 &lt;p&gt;Buku ini menggunakan pola yang sangat terstruktur dan sistematis sehingga mudah dipahami dan tepat digunakan sebagai bahan belajar. Selain itu, gaya bahasanya yang ringan dan penyertaan gambar pada setiap tahapan juga mampu memperjelas isinya.&lt;/p&gt;
 &lt;p&gt;Buku ini membahas:&lt;/p&gt;
 &lt;ul&gt;
 &lt;li&gt;tip dan trik modifikasi jendela kerja;&lt;/li&gt;
 &lt;li&gt;tip dan trik bekerja dengan layer, seleksi, dan masking;&lt;/li&gt;
 &lt;li&gt;tip dan trik meningkatkan performa Adobe Photoshop CS6;&lt;/li&gt;
 &lt;li&gt;tip dan trik seputar teks;&lt;/li&gt;
 &lt;li&gt;tip dan trik manipulasi foto digital.&lt;/li&gt;
 &lt;/ul&gt;</t>
        </is>
      </c>
      <c r="Y343" s="262" t="n">
        <v>70500</v>
      </c>
      <c r="Z343" s="226" t="n"/>
      <c r="AA343" s="241">
        <f>Y413*Z413</f>
        <v/>
      </c>
      <c r="AB343" s="237" t="inlineStr">
        <is>
          <t>50e404ea-1e80-4179-b5af-9736398026c0</t>
        </is>
      </c>
    </row>
    <row r="344" ht="15" customHeight="1" s="283">
      <c r="A344" s="109" t="n">
        <v>405</v>
      </c>
      <c r="B344" s="222">
        <f>HYPERLINK("https://mocostore.moco.co.id/catalog/"&amp;AB414,"Klik Disini")</f>
        <v/>
      </c>
      <c r="C344" s="223" t="inlineStr">
        <is>
          <t>Tips dan Trik RPG Maker VX ACE</t>
        </is>
      </c>
      <c r="D344" s="223" t="n"/>
      <c r="E344" s="223" t="inlineStr">
        <is>
          <t>Wahana Komputer</t>
        </is>
      </c>
      <c r="F344" s="223" t="inlineStr">
        <is>
          <t>978-979-29-4337-5</t>
        </is>
      </c>
      <c r="G344" s="223" t="inlineStr">
        <is>
          <t>978-979-29-8353-1</t>
        </is>
      </c>
      <c r="H344" s="223" t="inlineStr">
        <is>
          <t>Komputer &amp; Internet</t>
        </is>
      </c>
      <c r="I344" s="258" t="inlineStr">
        <is>
          <t>Perguruan Tinggi</t>
        </is>
      </c>
      <c r="J344" s="186" t="inlineStr">
        <is>
          <t>009.05</t>
        </is>
      </c>
      <c r="K344" s="264" t="n"/>
      <c r="L344" s="264" t="n"/>
      <c r="M344" s="259" t="n"/>
      <c r="N344" s="223" t="inlineStr">
        <is>
          <t>Indonesia</t>
        </is>
      </c>
      <c r="O344" s="223" t="inlineStr">
        <is>
          <t>Tidak diketahui</t>
        </is>
      </c>
      <c r="P344" s="260" t="n">
        <v>2014</v>
      </c>
      <c r="Q344" s="260" t="n">
        <v>2018</v>
      </c>
      <c r="R344" s="223" t="inlineStr">
        <is>
          <t>Penerbit Andi</t>
        </is>
      </c>
      <c r="S344" s="223" t="inlineStr">
        <is>
          <t>Andi Offset CV</t>
        </is>
      </c>
      <c r="T344" s="223" t="inlineStr">
        <is>
          <t>Lokal</t>
        </is>
      </c>
      <c r="U344" s="261" t="n">
        <v>254</v>
      </c>
      <c r="V344" s="86" t="inlineStr">
        <is>
          <t>pdf</t>
        </is>
      </c>
      <c r="W344" s="223" t="inlineStr">
        <is>
          <t>15.2 MB</t>
        </is>
      </c>
      <c r="X344" s="223" t="inlineStr">
        <is>
          <t>&lt;p&gt;Tahukah Andagame Final Fantasy? Final Fantasy merupakan game ber-genre Role Playing Game atau RPG. Bagi penggemar game RPG, sudah pasti jalan cerita yang menarik menjadi daya tarik utama kenapa game ini dimainkan. Kini, Anda juga dapat membuat sendiri game RPG seperti Final Fantasy. Jika Anda memiliki ide-ide &amp;rdquo;liar&amp;rdquo; dalam membuat cerita (story), tidak mustahil game sekelas Final Fantasy bisa Anda ciptakan.&lt;br /&gt;
 Untuk membuat game RPG, Anda dapat menggunakan aplikasi RPG Maker. RPG Maker VX ACE merupakan salah satu game engine pembuat RPG yang sudah banyak digunakan dikalangan game developer RPG. Dengan RPG Maker, Anda dapat membuat game RPG sesuai ide/cerita karangan sendiri.&lt;br /&gt;
 Buku Tips dan Trik RPG Maker VX ACE ini membahas beragam tips dan trik pembuatan game RPG menggunakan RPG Maker VX ACE. Dengan pembahasan yang sederhana dan simpel, Anda dapat dengan mudah mencerna semua materi yang disajikan dalam buku ini.&lt;br /&gt;
 Buku ini membahas:&lt;br /&gt;
 &amp;bull; Pembuatan Karakter dan Musuh&lt;br /&gt;
 &amp;bull; Pemetaan Kota dan Dungeon&lt;br /&gt;
 &amp;bull; Fast Map Building&lt;br /&gt;
 &amp;bull; Animation&lt;br /&gt;
 &amp;bull; Sistem Game dan Event&lt;/p&gt;</t>
        </is>
      </c>
      <c r="Y344" s="262" t="n">
        <v>59000</v>
      </c>
      <c r="Z344" s="226" t="n"/>
      <c r="AA344" s="241">
        <f>Y414*Z414</f>
        <v/>
      </c>
      <c r="AB344" s="237" t="inlineStr">
        <is>
          <t>1db4f4ee-e04b-4aa4-9506-4f0fad98f400</t>
        </is>
      </c>
    </row>
    <row r="345" ht="15" customHeight="1" s="283">
      <c r="A345" s="109" t="n">
        <v>407</v>
      </c>
      <c r="B345" s="222">
        <f>HYPERLINK("https://mocostore.moco.co.id/catalog/"&amp;AB416,"Klik Disini")</f>
        <v/>
      </c>
      <c r="C345" s="223" t="inlineStr">
        <is>
          <t>Shortcourse Series: Shortcourse Penerpan Efek Visual pada Video dengan Adobe After Effects CS6</t>
        </is>
      </c>
      <c r="D345" s="223" t="n"/>
      <c r="E345" s="223" t="inlineStr">
        <is>
          <t>Wahana Komputer</t>
        </is>
      </c>
      <c r="F345" s="223" t="inlineStr">
        <is>
          <t>978-979-29-3534-9</t>
        </is>
      </c>
      <c r="G345" s="223" t="inlineStr">
        <is>
          <t>978-979-29-8348-7</t>
        </is>
      </c>
      <c r="H345" s="223" t="inlineStr">
        <is>
          <t>Desain Grafis &amp; Multimedia</t>
        </is>
      </c>
      <c r="I345" s="258" t="inlineStr">
        <is>
          <t>Perguruan Tinggi</t>
        </is>
      </c>
      <c r="J345" s="186" t="inlineStr">
        <is>
          <t>009.05</t>
        </is>
      </c>
      <c r="K345" s="264" t="n"/>
      <c r="L345" s="264" t="n"/>
      <c r="M345" s="259" t="n"/>
      <c r="N345" s="223" t="n"/>
      <c r="O345" s="223" t="n"/>
      <c r="P345" s="260" t="n">
        <v>2013</v>
      </c>
      <c r="Q345" s="260" t="n">
        <v>2018</v>
      </c>
      <c r="R345" s="223" t="inlineStr">
        <is>
          <t>Penerbit Andi</t>
        </is>
      </c>
      <c r="S345" s="223" t="inlineStr">
        <is>
          <t>Andi Offset CV</t>
        </is>
      </c>
      <c r="T345" s="223" t="n"/>
      <c r="U345" s="261" t="n">
        <v>266</v>
      </c>
      <c r="V345" s="86" t="inlineStr">
        <is>
          <t>pdf</t>
        </is>
      </c>
      <c r="W345" s="223" t="inlineStr">
        <is>
          <t>11.6 MB</t>
        </is>
      </c>
      <c r="X345" s="223" t="inlineStr">
        <is>
          <t>&lt;p&gt;Adobe After Effect CS6 merupakan aplikasi editing video kelas dunia yang banyak digunakan dalam dunia perfilman untuk mengedit video seperti menambahkan efek suara, efek animasi, bahkan efek 3D. Aplikasi ini sangat berguna untuk membuat dan mengembangkan gambar yang dinamis, membuat animasi, melakukan editing video, serta menambahkan efek-efek spektakuler.&lt;br /&gt;
 Buku ini akan membantu Anda dalam mempelajari aplikasi Adobe After Effect CS6 mulai dari dasar-dasar penggunaan Adobe After Effect CS6, menggunakan layer, bekerja dengan animasi dan keyframe, menggunakan transparasi, bekerja dengan teks, menambahkan efek, hingga render dan ekspor. Buku ini sangat tepat untuk seorang pemula yang ingin belajar Adobe After Effect.&lt;br /&gt;
 Lebih lengkap, buku ini membahas:&lt;br /&gt;
 &amp;bull; Sesi I Pendahuluan&lt;br /&gt;
 &amp;bull; Sesi II Menggunakan Layer&lt;br /&gt;
 &amp;bull; Sesi III Bekerja dengan Animasi dan Keyframe&lt;br /&gt;
 &amp;bull; Sesi IV Menggunakan Transparansi&lt;br /&gt;
 &amp;bull; Sesi V Bekerja dengan Teks&lt;br /&gt;
 &amp;bull; Sesi VI Menambahkan Efek&lt;br /&gt;
 &amp;bull; Sesi VII Render dan Ekspor&lt;/p&gt;</t>
        </is>
      </c>
      <c r="Y345" s="262" t="n">
        <v>61500</v>
      </c>
      <c r="Z345" s="226" t="n"/>
      <c r="AA345" s="241">
        <f>Y416*Z416</f>
        <v/>
      </c>
      <c r="AB345" s="237" t="inlineStr">
        <is>
          <t>0cf9b2d7-7cce-4abe-b41c-9c546a03a5f3</t>
        </is>
      </c>
    </row>
    <row r="346" ht="15" customHeight="1" s="283">
      <c r="A346" s="109" t="n">
        <v>408</v>
      </c>
      <c r="B346" s="222">
        <f>HYPERLINK("https://mocostore.moco.co.id/catalog/"&amp;AB417,"Klik Disini")</f>
        <v/>
      </c>
      <c r="C346" s="223" t="inlineStr">
        <is>
          <t>PAS: Membuat Animasi dan Video Effect dengan Adobe Photoshop &amp; Adobe After Effect CS6</t>
        </is>
      </c>
      <c r="D346" s="223" t="n"/>
      <c r="E346" s="223" t="inlineStr">
        <is>
          <t>Wahana Komputer</t>
        </is>
      </c>
      <c r="F346" s="223" t="inlineStr">
        <is>
          <t>978-979-29-4645-1</t>
        </is>
      </c>
      <c r="G346" s="223" t="inlineStr">
        <is>
          <t>978-979-29-8285-5</t>
        </is>
      </c>
      <c r="H346" s="223" t="inlineStr">
        <is>
          <t>Desain Grafis &amp; Multimedia</t>
        </is>
      </c>
      <c r="I346" s="258" t="inlineStr">
        <is>
          <t>Perguruan Tinggi</t>
        </is>
      </c>
      <c r="J346" s="186" t="inlineStr">
        <is>
          <t>009.05</t>
        </is>
      </c>
      <c r="K346" s="264" t="n"/>
      <c r="L346" s="264" t="n"/>
      <c r="M346" s="259" t="n"/>
      <c r="N346" s="223" t="n"/>
      <c r="O346" s="223" t="n"/>
      <c r="P346" s="260" t="n">
        <v>2014</v>
      </c>
      <c r="Q346" s="260" t="n">
        <v>2018</v>
      </c>
      <c r="R346" s="223" t="inlineStr">
        <is>
          <t>Penerbit Andi</t>
        </is>
      </c>
      <c r="S346" s="223" t="inlineStr">
        <is>
          <t>Andi Offset CV</t>
        </is>
      </c>
      <c r="T346" s="223" t="n"/>
      <c r="U346" s="261" t="n">
        <v>202</v>
      </c>
      <c r="V346" s="86" t="inlineStr">
        <is>
          <t>pdf</t>
        </is>
      </c>
      <c r="W346" s="223" t="inlineStr">
        <is>
          <t>4.7 MB</t>
        </is>
      </c>
      <c r="X346" s="223" t="inlineStr">
        <is>
          <t>&lt;p&gt;Adobe After Effects CS6 merupakan program pengolah dan pembuat efek video. Anda dapat membuat efek visual yang dapat digunakan untuk keperluan editing video. Selain itu, efek visual yang diciptakan juga dapat digunakan dalam pengerjaan animasi video.&lt;br /&gt;
 Adobe After Effects telah banyak digunakan untuk menciptakan beragam karya animasi dan efek visual. Efek visual yang diciptakan biasa digunakan untuk keperluan media televisi, web, presentasi multimedia, dan sebagainya. Program ini dapat digunakan secara bersama dengan program lainnya, seperti Adobe Photoshop sebagai pengolah bitmap dan Adobe Illustrator sebagai pengolah vektor.&lt;br /&gt;
 Dalam buku Panduan Aplikatif &amp;amp; Solusi (PAS): Membuat Animasi dan Video Effect dengan Adobe Photoshop dan Adobe After Effects CS6 ini, akan diulas teknik-teknik pembuatan animasi dan efek visual. Di sini, Anda juga akan diajarkan penggunaan kode timeline untuk penciptaan animasi.&lt;br /&gt;
 Buku ini membahas:&lt;br /&gt;
 &amp;bull;&amp;nbsp;&amp;nbsp; &amp;nbsp;Animasi Logo&lt;br /&gt;
 &amp;bull;&amp;nbsp;&amp;nbsp; &amp;nbsp;Animasi Teks&lt;br /&gt;
 &amp;bull;&amp;nbsp;&amp;nbsp; &amp;nbsp;Animasi Foto&lt;br /&gt;
 &amp;bull;&amp;nbsp;&amp;nbsp; &amp;nbsp;Animasi Objek&lt;/p&gt;</t>
        </is>
      </c>
      <c r="Y346" s="262" t="n">
        <v>47000</v>
      </c>
      <c r="Z346" s="226" t="n"/>
      <c r="AA346" s="241">
        <f>Y417*Z417</f>
        <v/>
      </c>
      <c r="AB346" s="237" t="inlineStr">
        <is>
          <t>3299f259-117d-4bf5-b0df-a939d256101f</t>
        </is>
      </c>
    </row>
    <row r="347" ht="15" customHeight="1" s="283">
      <c r="A347" s="109" t="n">
        <v>414</v>
      </c>
      <c r="B347" s="222">
        <f>HYPERLINK("https://mocostore.moco.co.id/catalog/"&amp;AB423,"Klik Disini")</f>
        <v/>
      </c>
      <c r="C347" s="223" t="inlineStr">
        <is>
          <t>Kupas Tuntas Pemrograman PHP dan MySQL dengan Adobe Dreamweaver CC</t>
        </is>
      </c>
      <c r="D347" s="223" t="n"/>
      <c r="E347" s="223" t="inlineStr">
        <is>
          <t>Madcoms</t>
        </is>
      </c>
      <c r="F347" s="223" t="inlineStr">
        <is>
          <t>978-979-29-5312-1</t>
        </is>
      </c>
      <c r="G347" s="223" t="inlineStr">
        <is>
          <t>978-623-01-0916-4</t>
        </is>
      </c>
      <c r="H347" s="223" t="inlineStr">
        <is>
          <t>Pemograman</t>
        </is>
      </c>
      <c r="I347" s="258" t="inlineStr">
        <is>
          <t>Perguruan Tinggi</t>
        </is>
      </c>
      <c r="J347" s="186" t="inlineStr">
        <is>
          <t>009.05</t>
        </is>
      </c>
      <c r="K347" s="264" t="n"/>
      <c r="L347" s="264" t="n"/>
      <c r="M347" s="259" t="n"/>
      <c r="N347" s="223" t="inlineStr">
        <is>
          <t>Indonesia</t>
        </is>
      </c>
      <c r="O347" s="223" t="inlineStr">
        <is>
          <t>Bukan fiksi</t>
        </is>
      </c>
      <c r="P347" s="260" t="n">
        <v>2016</v>
      </c>
      <c r="Q347" s="260" t="n">
        <v>2020</v>
      </c>
      <c r="R347" s="223" t="inlineStr">
        <is>
          <t>Penerbit Andi</t>
        </is>
      </c>
      <c r="S347" s="223" t="inlineStr">
        <is>
          <t>Andi Offset CV</t>
        </is>
      </c>
      <c r="T347" s="223" t="inlineStr">
        <is>
          <t>Lokal</t>
        </is>
      </c>
      <c r="U347" s="261" t="n">
        <v>348</v>
      </c>
      <c r="V347" s="86" t="inlineStr">
        <is>
          <t>pdf</t>
        </is>
      </c>
      <c r="W347" s="223" t="inlineStr">
        <is>
          <t>15.9 MB</t>
        </is>
      </c>
      <c r="X347" s="223" t="inlineStr">
        <is>
          <t>&lt;p&gt;Dalam buku ini dibahas fitur-fitur yang dimiliki Dreaweaver CC, yaitu Panel Extract, panel CSS designer, template untuk pemula, live view, live guides, jQuery Mobile dan beberapa fitur handal lainnya. Perkembangan website yang semakin condong ke areh website untuk ponsel (for mobile), semakin dikembangkan di dalam Dreamweaver CC dengan fitur-fitur seperti HTML5, CSS3, Layout Fluid Grid dan Jquery Mobile. Dengan tanpa meninggalkan fitur handalnya untuk website desktop, membuat Adobe Dreaweaver CC menjadi sangat menarik untuk dipelajari&lt;/p&gt;</t>
        </is>
      </c>
      <c r="Y347" s="262" t="n">
        <v>103000</v>
      </c>
      <c r="Z347" s="226" t="n"/>
      <c r="AA347" s="241">
        <f>Y423*Z423</f>
        <v/>
      </c>
      <c r="AB347" s="237" t="inlineStr">
        <is>
          <t>8d8e42a9-2111-4c08-b07a-74ee9bb64b02</t>
        </is>
      </c>
    </row>
    <row r="348" ht="15" customHeight="1" s="283">
      <c r="A348" s="109" t="n">
        <v>416</v>
      </c>
      <c r="B348" s="222">
        <f>HYPERLINK("https://mocostore.moco.co.id/catalog/"&amp;AB425,"Klik Disini")</f>
        <v/>
      </c>
      <c r="C348" s="223" t="inlineStr">
        <is>
          <t>200 Tokoh Inspiratif Penemu &amp; Pengubah Dunia</t>
        </is>
      </c>
      <c r="D348" s="223" t="n"/>
      <c r="E348" s="223" t="inlineStr">
        <is>
          <t>Ismadi &amp; Eri Andwiatwoni</t>
        </is>
      </c>
      <c r="F348" s="223" t="inlineStr">
        <is>
          <t>978-979-29-4717-5</t>
        </is>
      </c>
      <c r="G348" s="223" t="inlineStr">
        <is>
          <t>978-979-29-8084-4</t>
        </is>
      </c>
      <c r="H348" s="223" t="inlineStr">
        <is>
          <t>Biografi, Otobiografi, Bibliografi</t>
        </is>
      </c>
      <c r="I348" s="258" t="inlineStr">
        <is>
          <t>Perguruan Tinggi</t>
        </is>
      </c>
      <c r="J348" s="186" t="inlineStr">
        <is>
          <t>009.07</t>
        </is>
      </c>
      <c r="K348" s="264" t="n"/>
      <c r="L348" s="264" t="n"/>
      <c r="M348" s="259" t="n"/>
      <c r="N348" s="223" t="inlineStr">
        <is>
          <t>Indonesia</t>
        </is>
      </c>
      <c r="O348" s="223" t="inlineStr">
        <is>
          <t>Tidak diketahui</t>
        </is>
      </c>
      <c r="P348" s="260" t="n">
        <v>2014</v>
      </c>
      <c r="Q348" s="260" t="n">
        <v>2018</v>
      </c>
      <c r="R348" s="223" t="inlineStr">
        <is>
          <t>Penerbit Andi</t>
        </is>
      </c>
      <c r="S348" s="223" t="inlineStr">
        <is>
          <t>Andi Offset CV</t>
        </is>
      </c>
      <c r="T348" s="223" t="inlineStr">
        <is>
          <t>Lokal</t>
        </is>
      </c>
      <c r="U348" s="261" t="n">
        <v>434</v>
      </c>
      <c r="V348" s="86" t="inlineStr">
        <is>
          <t>pdf</t>
        </is>
      </c>
      <c r="W348" s="223" t="inlineStr">
        <is>
          <t>10.0 MB</t>
        </is>
      </c>
      <c r="X348" s="223" t="inlineStr">
        <is>
          <t>&lt;p&gt;Terkadang kita sering mengabaikan peristiwa penemuan barang-barang yang ada di sekitar kita, baik barang-barang sebagai hasil teknologi, berupa kegiatan olahraga, maupun sebagai warisan yang penuh dengan nilai sejarah. Pernahkah kita berpikir bagaimana pesawat terbang dan tank perang diciptakan? Pernahkah kita berpikir bagaimana olahraga tinju dan sepak bola pertama kali dipertandingkan? Tentu menjadi hal yang menarik apabila kita dapat mengetahui sejarah penemuan barang-barang yang ada di sekitar kita. Menarik karena dapat menjawab keingintahuan kita dan menarik karena ada cerita yang mungkin lucu, mengagumkan, bahkan mengharukan bagi kita. Buku &lt;em&gt;Ensiklopedia Tokoh Penemu Pengubah Dunia A-I &lt;/em&gt;ini memuat 200 riwayat singkat para penemu dan proses penemuannya. Ulasan yang disajikan secara singkat dan padat, dengan bahasa yang mudah dipahami, menjadikan buku ini tidak hanya sebagai buku pengetahuan populer, tetapi juga memberikan hiburan yang mencerdaskan. Tidak hanya itu, beragam &lt;em&gt;quote &lt;/em&gt;atau kutipan kata-kata bijak dari para tokoh penemu merupakan inspirasi tersendiri yang dapat kita petik hikmahnya. Tidak berlebihan apabila pada bagian akhir buku ini juga disisipkan inti sari dari berbagai penemuan di dunia ini untuk dijadikan inspirasi bagi para pembaca.&lt;/p&gt;
 &lt;p&gt;&amp;nbsp;&lt;/p&gt;</t>
        </is>
      </c>
      <c r="Y348" s="262" t="n">
        <v>132000</v>
      </c>
      <c r="Z348" s="226" t="n"/>
      <c r="AA348" s="241">
        <f>Y425*Z425</f>
        <v/>
      </c>
      <c r="AB348" s="237" t="inlineStr">
        <is>
          <t>04157c1c-49b7-4847-8d8b-85ce89d319e5</t>
        </is>
      </c>
    </row>
    <row r="349" ht="15" customHeight="1" s="283">
      <c r="A349" s="109" t="n">
        <v>417</v>
      </c>
      <c r="B349" s="222">
        <f>HYPERLINK("https://mocostore.moco.co.id/catalog/"&amp;AB426,"Klik Disini")</f>
        <v/>
      </c>
      <c r="C349" s="223" t="inlineStr">
        <is>
          <t>50 Cerita Bijak untuk Anak-anak</t>
        </is>
      </c>
      <c r="D349" s="223" t="n"/>
      <c r="E349" s="223" t="inlineStr">
        <is>
          <t>Imelda Saputra</t>
        </is>
      </c>
      <c r="F349" s="223" t="inlineStr">
        <is>
          <t>978-979-29-4399-3</t>
        </is>
      </c>
      <c r="G349" s="223" t="inlineStr">
        <is>
          <t>978-979-29-8064-6</t>
        </is>
      </c>
      <c r="H349" s="223" t="inlineStr">
        <is>
          <t>Agama Kristen</t>
        </is>
      </c>
      <c r="I349" s="258" t="inlineStr">
        <is>
          <t>Perguruan Tinggi</t>
        </is>
      </c>
      <c r="J349" s="186" t="inlineStr">
        <is>
          <t>009.16</t>
        </is>
      </c>
      <c r="K349" s="264" t="inlineStr">
        <is>
          <t>Tidak Tersedia</t>
        </is>
      </c>
      <c r="L349" s="264" t="n"/>
      <c r="M349" s="259" t="inlineStr">
        <is>
          <t>Tidak Tersedia</t>
        </is>
      </c>
      <c r="N349" s="223" t="inlineStr">
        <is>
          <t>Indonesia</t>
        </is>
      </c>
      <c r="O349" s="223" t="inlineStr">
        <is>
          <t>Tidak diketahui</t>
        </is>
      </c>
      <c r="P349" s="260" t="n">
        <v>2015</v>
      </c>
      <c r="Q349" s="260" t="n">
        <v>2018</v>
      </c>
      <c r="R349" s="223" t="inlineStr">
        <is>
          <t>Nain Publisher</t>
        </is>
      </c>
      <c r="S349" s="223" t="inlineStr">
        <is>
          <t>Andi Offset CV</t>
        </is>
      </c>
      <c r="T349" s="223" t="inlineStr">
        <is>
          <t>Lokal</t>
        </is>
      </c>
      <c r="U349" s="261" t="n">
        <v>104</v>
      </c>
      <c r="V349" s="86" t="inlineStr">
        <is>
          <t>pdf</t>
        </is>
      </c>
      <c r="W349" s="223" t="inlineStr">
        <is>
          <t>13.6 MB</t>
        </is>
      </c>
      <c r="X349" s="223" t="inlineStr">
        <is>
          <t>&lt;p&gt;Buku ini berisi kumpulan Cerita bijak anak yang bertema indahnya berbuat baik dan menjadi teladan yang baik. Setiap cerita ditulis dengan bahasa sederhana yang mudah dipahami anak-anak. Setelah membaca cerita-cerita bijak ini, anak-anak bisa semakin memahami nilai-nilai keteladanan. Belajarlah yang giat dan gapailah cita-citamy setinggi langit.&lt;/p&gt;</t>
        </is>
      </c>
      <c r="Y349" s="262" t="n">
        <v>83000</v>
      </c>
      <c r="Z349" s="226" t="n"/>
      <c r="AA349" s="241">
        <f>Y426*Z426</f>
        <v/>
      </c>
      <c r="AB349" s="237" t="inlineStr">
        <is>
          <t>2321a6d7-24aa-40df-8183-2ddfe2176dd6</t>
        </is>
      </c>
    </row>
    <row r="350" ht="15" customHeight="1" s="283">
      <c r="A350" s="109" t="n">
        <v>428</v>
      </c>
      <c r="B350" s="222">
        <f>HYPERLINK("https://mocostore.moco.co.id/catalog/"&amp;AB437,"Klik Disini")</f>
        <v/>
      </c>
      <c r="C350" s="223" t="inlineStr">
        <is>
          <t>Walau Dijepit Tetap Melejit</t>
        </is>
      </c>
      <c r="D350" s="223" t="n"/>
      <c r="E350" s="223" t="inlineStr">
        <is>
          <t>Rubin Adi Abraham</t>
        </is>
      </c>
      <c r="F350" s="223" t="inlineStr">
        <is>
          <t>978-979-29-1849-6</t>
        </is>
      </c>
      <c r="G350" s="223" t="inlineStr">
        <is>
          <t>978-979-29-8324-1</t>
        </is>
      </c>
      <c r="H350" s="223" t="inlineStr">
        <is>
          <t>Agama Kristen</t>
        </is>
      </c>
      <c r="I350" s="258" t="inlineStr">
        <is>
          <t>Perguruan Tinggi</t>
        </is>
      </c>
      <c r="J350" s="186" t="inlineStr">
        <is>
          <t>009.16</t>
        </is>
      </c>
      <c r="K350" s="264" t="n"/>
      <c r="L350" s="264" t="n"/>
      <c r="M350" s="259" t="n"/>
      <c r="N350" s="223" t="inlineStr">
        <is>
          <t>Indonesia</t>
        </is>
      </c>
      <c r="O350" s="223" t="inlineStr">
        <is>
          <t>Tidak diketahui</t>
        </is>
      </c>
      <c r="P350" s="260" t="n">
        <v>2010</v>
      </c>
      <c r="Q350" s="260" t="n">
        <v>2018</v>
      </c>
      <c r="R350" s="223" t="inlineStr">
        <is>
          <t>Penerbit Andi</t>
        </is>
      </c>
      <c r="S350" s="223" t="inlineStr">
        <is>
          <t>Andi Offset CV</t>
        </is>
      </c>
      <c r="T350" s="223" t="inlineStr">
        <is>
          <t>Lokal</t>
        </is>
      </c>
      <c r="U350" s="261" t="n">
        <v>175</v>
      </c>
      <c r="V350" s="86" t="inlineStr">
        <is>
          <t>pdf</t>
        </is>
      </c>
      <c r="W350" s="223" t="inlineStr">
        <is>
          <t>1.3 MB</t>
        </is>
      </c>
      <c r="X350" s="223" t="inlineStr">
        <is>
          <t>&lt;p&gt;Penderitaan hanyalah berkat yang menyamar. Kesulitan hanyalah mukjizat yang belum terjadi.&lt;br /&gt;
 Laiknya sebuah perjalanan, hidup pun memiliki tikungan masalah, tanjakan persoalan, dan turunan kenyamanan. Belum lagi terjalnya perjalanan sering kali membuat kita terguncang. Hidup yang mulus bebas hambatan sudah pasti idaman semua orang. Sayangnya, tidak ada hidup yang semacam itu.&lt;br /&gt;
 Semua orang pasti berhada pan dengan masalah, persoalan, dan penderitaan sepanjang hidupnya. Entah besar atau kecil, pasti ada saja masalah. Hal yang membedakan masing-masing orang bukanlah ukuran masalah mereka, melainkan bagaimana sikap mereka. Buku ini akan mengajak kita untuk membuka mata bahwa penderitaan hanyalah berkat yang menyamar; kesulitan hanyalah mukjizat yang belum terjadi.&lt;br /&gt;
 Sampai semua itu terjadi, kita hanya perlu memercayai sepenuhnya penyertaan dan campur tangan Tuhan dalam hidup kita. Seperti ungkapan no pain no gain, no cross no crown, buku ini akan membantu kita melewati setiap kesulitan dan penderitaan dengan pemahaman berbeda yang seutuhnya tertuju kepada-Nya.&lt;/p&gt;</t>
        </is>
      </c>
      <c r="Y350" s="262" t="n">
        <v>55000</v>
      </c>
      <c r="Z350" s="226" t="n"/>
      <c r="AA350" s="241">
        <f>Y437*Z437</f>
        <v/>
      </c>
      <c r="AB350" s="237" t="inlineStr">
        <is>
          <t>6cf0be28-4467-4185-b667-f6f11c0f9f23</t>
        </is>
      </c>
    </row>
    <row r="351" ht="15" customHeight="1" s="283">
      <c r="A351" s="109" t="n">
        <v>429</v>
      </c>
      <c r="B351" s="222">
        <f>HYPERLINK("https://mocostore.moco.co.id/catalog/"&amp;AB438,"Klik Disini")</f>
        <v/>
      </c>
      <c r="C351" s="223" t="inlineStr">
        <is>
          <t>Warning: Anda Sedang Menuju Neraka</t>
        </is>
      </c>
      <c r="D351" s="223" t="n"/>
      <c r="E351" s="223" t="inlineStr">
        <is>
          <t>Regina Clarinda</t>
        </is>
      </c>
      <c r="F351" s="223" t="inlineStr">
        <is>
          <t>978-979-29-1852-6</t>
        </is>
      </c>
      <c r="G351" s="223" t="inlineStr">
        <is>
          <t>978-979-29-8178-0</t>
        </is>
      </c>
      <c r="H351" s="223" t="inlineStr">
        <is>
          <t>Agama Kristen</t>
        </is>
      </c>
      <c r="I351" s="258" t="inlineStr">
        <is>
          <t>Perguruan Tinggi</t>
        </is>
      </c>
      <c r="J351" s="186" t="inlineStr">
        <is>
          <t>009.16</t>
        </is>
      </c>
      <c r="K351" s="264" t="n"/>
      <c r="L351" s="264" t="n"/>
      <c r="M351" s="259" t="n"/>
      <c r="N351" s="223" t="inlineStr">
        <is>
          <t>Indonesia</t>
        </is>
      </c>
      <c r="O351" s="223" t="inlineStr">
        <is>
          <t>Tidak diketahui</t>
        </is>
      </c>
      <c r="P351" s="260" t="n">
        <v>2010</v>
      </c>
      <c r="Q351" s="260" t="n">
        <v>2018</v>
      </c>
      <c r="R351" s="223" t="inlineStr">
        <is>
          <t>Penerbit Andi</t>
        </is>
      </c>
      <c r="S351" s="223" t="inlineStr">
        <is>
          <t>Andi Offset CV</t>
        </is>
      </c>
      <c r="T351" s="223" t="inlineStr">
        <is>
          <t>Lokal</t>
        </is>
      </c>
      <c r="U351" s="261" t="n">
        <v>322</v>
      </c>
      <c r="V351" s="86" t="inlineStr">
        <is>
          <t>pdf</t>
        </is>
      </c>
      <c r="W351" s="223" t="inlineStr">
        <is>
          <t>10.9 MB</t>
        </is>
      </c>
      <c r="X351" s="223" t="inlineStr">
        <is>
          <t>&lt;p&gt;Saat ini kita sedang berada di tengah-tengah peperangan roh. Kita sedang berperang melawan musuh yang tak terlihat oleh mata jasmani kita, yaitu Iblis. Hal ini merupakan kenyataan yang harus benar-benar disadari oleh setiap Yesus. 1 Petrus 5:8 menyatakan, mereka yang mengaku sebagai pengikut &amp;quot;Sadarlah dan berjago-jogoloh! Lawanmu, si lblis, berjalan keliling soma seperti singa yang mengaum-aum dan mencari orang yang dapat ditelannya.&amp;quot; Peringatan ilahi yang Regina tulis dalam buku ini adalah alerts (peringatan) yang bertujuan untuk mempersenjatai Anda. Regina menjabarkan segala sesuatu yang disampaikan Paulus dalam Efesus 6:10-20 mengenai perlengkapan senjata rohani yang diperlukan supaya Anda dapat mengadakan perlawanan dan tetap bertahan dalam iman Anda. Regina, 12 tahun yang lalu, mengalami pengalaman pribadi yang menakjubkan. Pada saat itu rohnya dibawa Tuhan ke alam roh selama beberapa jam. la diperlihatkan berbagai hal yang sangat menakjubkan&lt;br /&gt;
 dan juga yang sangat mengerikan. Hal-hal yang diperlihatkan sedemikian penting sehingga Tuhan menginginkan Regina menuangkan semua itu dalam sebuah buku agar setiap orang pilihan di seluruh dunia selalu sadar dan waspada terhadap bahaya maut yang sedang mengintai mereka. Peringatan Ilahi untuk Berjaga Melawan Kuasa Iblis&lt;/p&gt;</t>
        </is>
      </c>
      <c r="Y351" s="262" t="n">
        <v>95500</v>
      </c>
      <c r="Z351" s="226" t="n"/>
      <c r="AA351" s="241">
        <f>Y438*Z438</f>
        <v/>
      </c>
      <c r="AB351" s="237" t="inlineStr">
        <is>
          <t>a69e5329-c025-47da-a7cd-30dfa98b6442</t>
        </is>
      </c>
    </row>
    <row r="352" ht="15" customHeight="1" s="283">
      <c r="A352" s="109" t="n">
        <v>430</v>
      </c>
      <c r="B352" s="222">
        <f>HYPERLINK("https://mocostore.moco.co.id/catalog/"&amp;AB439,"Klik Disini")</f>
        <v/>
      </c>
      <c r="C352" s="223" t="inlineStr">
        <is>
          <t>100 Inspiring Stories</t>
        </is>
      </c>
      <c r="D352" s="223" t="n"/>
      <c r="E352" s="223" t="inlineStr">
        <is>
          <t>Xavier Quentin Pranata</t>
        </is>
      </c>
      <c r="F352" s="223" t="inlineStr">
        <is>
          <t>978-979-29-2844-0</t>
        </is>
      </c>
      <c r="G352" s="223" t="inlineStr">
        <is>
          <t>978-979-29-8065-3</t>
        </is>
      </c>
      <c r="H352" s="223" t="inlineStr">
        <is>
          <t>Agama Kristen</t>
        </is>
      </c>
      <c r="I352" s="258" t="inlineStr">
        <is>
          <t>Perguruan Tinggi</t>
        </is>
      </c>
      <c r="J352" s="186" t="inlineStr">
        <is>
          <t>009.16</t>
        </is>
      </c>
      <c r="K352" s="223" t="inlineStr">
        <is>
          <t>Tidak Tersedia</t>
        </is>
      </c>
      <c r="L352" s="223" t="n"/>
      <c r="M352" s="259" t="inlineStr">
        <is>
          <t>Tidak Tersedia</t>
        </is>
      </c>
      <c r="N352" s="223" t="inlineStr">
        <is>
          <t>Indonesia</t>
        </is>
      </c>
      <c r="O352" s="223" t="inlineStr">
        <is>
          <t>Tidak diketahui</t>
        </is>
      </c>
      <c r="P352" s="260" t="n">
        <v>2012</v>
      </c>
      <c r="Q352" s="260" t="n">
        <v>2018</v>
      </c>
      <c r="R352" s="223" t="inlineStr">
        <is>
          <t>Penerbit Andi</t>
        </is>
      </c>
      <c r="S352" s="223" t="inlineStr">
        <is>
          <t>Andi Offset CV</t>
        </is>
      </c>
      <c r="T352" s="223" t="inlineStr">
        <is>
          <t>Lokal</t>
        </is>
      </c>
      <c r="U352" s="261" t="n">
        <v>338</v>
      </c>
      <c r="V352" s="86" t="inlineStr">
        <is>
          <t>pdf</t>
        </is>
      </c>
      <c r="W352" s="223" t="inlineStr">
        <is>
          <t>3.2 MB</t>
        </is>
      </c>
      <c r="X352" s="223" t="inlineStr">
        <is>
          <t>&lt;p&gt;100 INSPIRING STORIES&lt;/p&gt;
 &lt;p&gt;&amp;quot;Xavier adalah salah satu pelopor literatur populer kristiani sejak 1980-an.... Ada saja yang bisa dia jadikan hal menarik untuk dibaca!&amp;quot; Qman Samiton Pangellah, REALife builder, pembangun kehidupan yang REAL &amp;quot;Sering kali kita mengalami kesulitan untuk menerangkan suatu makna atau kebenaran. 100 Inspiring Stories akan sangat membantu kita menemukan cerita yang tepat untuk menggambarkannya.&amp;quot; Daniel Januar, Wakil Gembala Rock Surabaya &amp;quot;Saya percaya para pembaca buku wo Inspiring Stories ini akan diberkati untuk dapat menentukan prioritas hidup agar menjadi orang yang berguna bagi Kerajaan-Nya.&amp;quot; Pdt. Dr. Stephen Tanuwijaya, Gembala &amp;quot;Agape International Church of Christ&amp;quot; di Sydney Australia dan Chaplain University of Technology, Sydney &amp;quot;Masterpiece seorang sahabat yang akan meng-influence kehidupan para 111 calon sahabatnya... make friends with this book...&amp;quot; Yohannes Albertus, Radio announcer, MC, pengajar, dan 1,&amp;bdquo; Sahabat Xavier Quentin Pranata&lt;br /&gt;
 &amp;quot;Inspirations come from an expvience, and an experience makes another new inspirations&amp;quot; Shealita, Pramugari, Singapura &amp;quot;Saya yakin 100 Inspiring Stories ini juga akan memberikan inspirasi baru bagi semua pembacanya.&amp;quot; Steven Sutiono, SUTINDO&lt;/p&gt;
 &lt;p&gt;&lt;br /&gt;
 Dunia selalu penuh dengan kisah kehidupan. Kisah-kisah itu sanggup mengilhami, memberi pencerahan, mengubah keadaan, atau membalik pola pikir. Seratus kisah yang dikemas dalam buku ini dapat memperkaya khazanah jiwa, juga bisa dijadikan bahan untuk mengisi waktu luang, mengajar, maupun memberi bumbu dalam penulisan buku.&lt;/p&gt;</t>
        </is>
      </c>
      <c r="Y352" s="262" t="n">
        <v>117000</v>
      </c>
      <c r="Z352" s="226" t="n"/>
      <c r="AA352" s="241">
        <f>Y439*Z439</f>
        <v/>
      </c>
      <c r="AB352" s="237" t="inlineStr">
        <is>
          <t>830239f2-f4c1-4394-ad1d-a80beaea6000</t>
        </is>
      </c>
    </row>
    <row r="353" ht="15" customHeight="1" s="283">
      <c r="A353" s="109" t="n">
        <v>431</v>
      </c>
      <c r="B353" s="222">
        <f>HYPERLINK("https://mocostore.moco.co.id/catalog/"&amp;AB440,"Klik Disini")</f>
        <v/>
      </c>
      <c r="C353" s="223" t="inlineStr">
        <is>
          <t>Abraham Alex Tanuseputra: Sang Visioner</t>
        </is>
      </c>
      <c r="D353" s="223" t="n"/>
      <c r="E353" s="223" t="inlineStr">
        <is>
          <t>Harianto GP dan Bambang Yudho</t>
        </is>
      </c>
      <c r="F353" s="223" t="inlineStr">
        <is>
          <t>978-979-29-2889-1</t>
        </is>
      </c>
      <c r="G353" s="223" t="inlineStr">
        <is>
          <t>978-979-29-8048-6</t>
        </is>
      </c>
      <c r="H353" s="223" t="inlineStr">
        <is>
          <t>Agama Kristen</t>
        </is>
      </c>
      <c r="I353" s="258" t="inlineStr">
        <is>
          <t>Perguruan Tinggi</t>
        </is>
      </c>
      <c r="J353" s="186" t="inlineStr">
        <is>
          <t>009.16</t>
        </is>
      </c>
      <c r="K353" s="223" t="inlineStr">
        <is>
          <t>Tidak Tersedia</t>
        </is>
      </c>
      <c r="L353" s="223" t="n"/>
      <c r="M353" s="259" t="inlineStr">
        <is>
          <t>Tidak Tersedia</t>
        </is>
      </c>
      <c r="N353" s="263" t="inlineStr">
        <is>
          <t>Indonesia</t>
        </is>
      </c>
      <c r="O353" s="263" t="inlineStr">
        <is>
          <t>Tidak diketahui</t>
        </is>
      </c>
      <c r="P353" s="260" t="n">
        <v>2012</v>
      </c>
      <c r="Q353" s="260" t="n">
        <v>2018</v>
      </c>
      <c r="R353" s="223" t="inlineStr">
        <is>
          <t>Penerbit Andi</t>
        </is>
      </c>
      <c r="S353" s="223" t="inlineStr">
        <is>
          <t>Andi Offset CV</t>
        </is>
      </c>
      <c r="T353" s="223" t="inlineStr">
        <is>
          <t>Lokal</t>
        </is>
      </c>
      <c r="U353" s="261" t="n">
        <v>218</v>
      </c>
      <c r="V353" s="86" t="inlineStr">
        <is>
          <t>pdf</t>
        </is>
      </c>
      <c r="W353" s="223" t="inlineStr">
        <is>
          <t>5.6 MB</t>
        </is>
      </c>
      <c r="X353" s="223" t="inlineStr">
        <is>
          <t>&lt;p&gt;Abraham Alex Tanuseputra. Nama ini tidak asing di telinga orang percaya di ndonesia. Nama &amp;quot;Bethany&amp;quot; dengan visinya &amp;quot;Succesfull Bethany Family&amp;quot; tidak dapat dipisahkan dengan Abraham Alex Tanuseputra. Ia adalah hamba Tuhan dengan sederet karya spektakuler. Ia merintis jemaat dari tujuh orang di garasi rumahnya hingga menjadi ribuan orang di Graha Bethany Nginden. Namun, banyak orang hanya tahu ia sebagai orang yang berhasil. Orang tidak tahu pergumulan dan tantangan yang harus dihadapi dan diatasi untuk keberhasilannya. Kerinduannya saat ini adalah mewujudkan visi yang Tuhan taruh dalam hidupnya, Menara Doa Jakarta. Suatu Visi yang luar biasa dan kontroversial. Banyak orang berkata mustahil, tetapi ia percaya tidak ada yang mustahil bagi Allah. Pengalaman imannya bersama Tuhan membuat ia percaya visi ini pasti akan menjadi kenyataan. Buku ini mencatat latar belakang, pengalaman iman, visi, tantangan, dan kerinduan Abraham Alex Tanuseputra. Anda akan menyaksikan kisah iman yang luar biasa dan prinsip-prinsip iman yang membangun iman Anda. Anda akan dibuat heran dengan pengalaman iman yang akan membaut Anda semakin takjub akan siapa Allah. Anda akan belajar dari hamba Tuhan pembuat sejarah, bukan korban sejarah. Anda akan melihat betapa indahnya tapak-tapak kaki seorang hamba Allah sejati.&lt;br /&gt;
 Harianto GP,Th.M., M.Pd.K. dosen di STT Bethany Surabaya adalah alumnus: (drs.) Jurusan Komunikasi Institut Ilmu Sosial dan Politik Jakarta, (M.A.) Komunikasi Massa Institut Alkitab Tiranus Bandung, (M.Div.) Sekolah Tinggi Teologi Bandung, (Th.M.) International Theological Studies, LA, USA, dan (M.Pd.K.) Sekolah Tinggi Theologia Baptis Indonesia Semarang. Beliau juga alumnus Haggai Institut di Maui, USA. Kini, beliau sedang menulis disertasi doktoral bidang pendidikan di Sekolah Tinggi Theologia Baptis Indonesia. Harianto GP melayani di dunia pendidikan sebagai pendidik. Beliau pernah menjadi Puket II di STT Injili Abdi Allah Pacet, Mojokerto, Ketua Program Pascasarjana di Sekolah Tinggi Alkitab Surabaya, Ketua Sekolah Tinggi Teologi BLBS (Kini menjadi STT Kalam Mulia di Bandung), dan kini sebagai Puket I di Sekolah Tinggi Teologi Bethany Surabaya.&lt;/p&gt;</t>
        </is>
      </c>
      <c r="Y353" s="262" t="n">
        <v>140500</v>
      </c>
      <c r="Z353" s="226" t="n"/>
      <c r="AA353" s="241">
        <f>Y440*Z440</f>
        <v/>
      </c>
      <c r="AB353" s="237" t="inlineStr">
        <is>
          <t>f7bc4fd2-99e0-4016-ae45-3d771fe9b98e</t>
        </is>
      </c>
    </row>
    <row r="354" ht="15" customHeight="1" s="283">
      <c r="A354" s="109" t="n">
        <v>432</v>
      </c>
      <c r="B354" s="222">
        <f>HYPERLINK("https://mocostore.moco.co.id/catalog/"&amp;AB441,"Klik Disini")</f>
        <v/>
      </c>
      <c r="C354" s="223" t="inlineStr">
        <is>
          <t>Anda Orangtua Bodoh Atau Pintar?</t>
        </is>
      </c>
      <c r="D354" s="223" t="n"/>
      <c r="E354" s="223" t="inlineStr">
        <is>
          <t>Dr. Yusak Hadisiswantoro</t>
        </is>
      </c>
      <c r="F354" s="223" t="inlineStr">
        <is>
          <t>978-979-29-2926-3</t>
        </is>
      </c>
      <c r="G354" s="223" t="inlineStr">
        <is>
          <t>978-979-29-7987-9</t>
        </is>
      </c>
      <c r="H354" s="223" t="inlineStr">
        <is>
          <t>Agama Kristen</t>
        </is>
      </c>
      <c r="I354" s="258" t="inlineStr">
        <is>
          <t>Perguruan Tinggi</t>
        </is>
      </c>
      <c r="J354" s="186" t="inlineStr">
        <is>
          <t>009.16</t>
        </is>
      </c>
      <c r="K354" s="223" t="n"/>
      <c r="L354" s="223" t="n"/>
      <c r="M354" s="259" t="n"/>
      <c r="N354" s="223" t="inlineStr">
        <is>
          <t>Indonesia</t>
        </is>
      </c>
      <c r="O354" s="223" t="inlineStr">
        <is>
          <t>Tidak diketahui</t>
        </is>
      </c>
      <c r="P354" s="260" t="n">
        <v>2012</v>
      </c>
      <c r="Q354" s="260" t="n">
        <v>2018</v>
      </c>
      <c r="R354" s="223" t="inlineStr">
        <is>
          <t>Penerbit Andi</t>
        </is>
      </c>
      <c r="S354" s="223" t="inlineStr">
        <is>
          <t>Andi Offset CV</t>
        </is>
      </c>
      <c r="T354" s="223" t="inlineStr">
        <is>
          <t>Lokal</t>
        </is>
      </c>
      <c r="U354" s="261" t="n">
        <v>98</v>
      </c>
      <c r="V354" s="86" t="inlineStr">
        <is>
          <t>pdf</t>
        </is>
      </c>
      <c r="W354" s="223" t="inlineStr">
        <is>
          <t>5.4 MB</t>
        </is>
      </c>
      <c r="X354" s="223" t="inlineStr">
        <is>
          <t>&lt;p&gt;Apakah Anda: &amp;bull; Frustrasi karena anak-anak Anda tidak menuruti perkataan Anda? &amp;bull; Kecewa karena anak-anak Anda sering bertengkar dengan saudaranya? &amp;bull; Bingung memikirkan cara agar anak Anda senang berdoa?&lt;br /&gt;
 Ingat, kesalahan belum tentu terletak pada anak Anda.&lt;br /&gt;
 Buku ini akan membuat Anda berefleksi dan mencermati cara Anda mendidik anak Anda. Berdasarkan pengalaman pribadinya, penulis mengajak Anda melihat kembali target Anda sebagai orangtua dalam mendidik anak, mengenali kebodohan yang sering dilakukan orangtua, dan memberikan solusi praktis tentang cara menjadi orangtua yang pintar mengasuh anak. Siapkanlah diri Anda menjadi orangtua pintar yang memberikan warisan pendidikan tak ternilai bagi anak-anak Anda.&lt;/p&gt;</t>
        </is>
      </c>
      <c r="Y354" s="262" t="n">
        <v>35500</v>
      </c>
      <c r="Z354" s="226" t="n"/>
      <c r="AA354" s="241">
        <f>Y441*Z441</f>
        <v/>
      </c>
      <c r="AB354" s="237" t="inlineStr">
        <is>
          <t>8b529298-5152-4117-9587-b1f5972358ba</t>
        </is>
      </c>
    </row>
    <row r="355" ht="15" customHeight="1" s="283">
      <c r="A355" s="109" t="n">
        <v>433</v>
      </c>
      <c r="B355" s="222">
        <f>HYPERLINK("https://mocostore.moco.co.id/catalog/"&amp;AB442,"Klik Disini")</f>
        <v/>
      </c>
      <c r="C355" s="223" t="inlineStr">
        <is>
          <t>Dari Jomblo Ampe Putus</t>
        </is>
      </c>
      <c r="D355" s="223" t="n"/>
      <c r="E355" s="223" t="inlineStr">
        <is>
          <t>Kornelius Kornan Sabat</t>
        </is>
      </c>
      <c r="F355" s="223" t="inlineStr">
        <is>
          <t>978-979-29-2839-6</t>
        </is>
      </c>
      <c r="G355" s="223" t="inlineStr">
        <is>
          <t>978-979-29-8122-3</t>
        </is>
      </c>
      <c r="H355" s="223" t="inlineStr">
        <is>
          <t>Agama Kristen</t>
        </is>
      </c>
      <c r="I355" s="258" t="inlineStr">
        <is>
          <t>Perguruan Tinggi</t>
        </is>
      </c>
      <c r="J355" s="186" t="inlineStr">
        <is>
          <t>009.16</t>
        </is>
      </c>
      <c r="K355" s="264" t="n"/>
      <c r="L355" s="264" t="n"/>
      <c r="M355" s="259" t="n"/>
      <c r="N355" s="223" t="inlineStr">
        <is>
          <t>Indonesia</t>
        </is>
      </c>
      <c r="O355" s="223" t="inlineStr">
        <is>
          <t>Tidak diketahui</t>
        </is>
      </c>
      <c r="P355" s="260" t="n">
        <v>2012</v>
      </c>
      <c r="Q355" s="260" t="n">
        <v>2018</v>
      </c>
      <c r="R355" s="223" t="inlineStr">
        <is>
          <t>Penerbit Andi</t>
        </is>
      </c>
      <c r="S355" s="223" t="inlineStr">
        <is>
          <t>Andi Offset CV</t>
        </is>
      </c>
      <c r="T355" s="223" t="inlineStr">
        <is>
          <t>Lokal</t>
        </is>
      </c>
      <c r="U355" s="261" t="n">
        <v>130</v>
      </c>
      <c r="V355" s="86" t="inlineStr">
        <is>
          <t>pdf</t>
        </is>
      </c>
      <c r="W355" s="223" t="inlineStr">
        <is>
          <t>3.7 MB</t>
        </is>
      </c>
      <c r="X355" s="223" t="inlineStr">
        <is>
          <t>&lt;p&gt;Kamu seorang jomblo? Kamu habis patah hati? Jangan khawatir, dunia belum berakhir Kisahmu masih terus berlanjut! Masih ada banyak hal yang dapat kamu kerjakan. Buku ini cocok untuk kamu yang sedang ingin membangun hubungan maupun untuk kamu yang sedang menjalani hubungan, juga untuk kamu yang baru saja putus. Ada beberapa hal yang akan kamu pelajari dari buku ini: &amp;bull; Menjadi Jomblo Bahagia &amp;bull; Seni Pendekatan terhadap Lawan Jenis &amp;bull; Saat Cinta Datang di Hatimu &amp;bull; Aturan Main dalam Pacaran &amp;bull; Problem dalam Pacaran dan Kiat-kiat Menghadapinya &amp;bull; Menghadapi Masa-masa Putus Cinta Tips-tips dalam buku ini menolongmu membangun dan menjaga hubunganmu dengan pasanganmu. Juga membantumu mengerti dan mempersiapkan diri dalam menghadapi masalah-masalah, baik ketika kamu menjadi jomblo maupun saat bermasalah dengan pasanganmu. Sebagai orang yang masih muda dan banyak berkecimpung di dunia anak muda, Penulis sangat memahami pergumulan anak muda. Setiap tips dalam buku ini mengena sasaran, mudah dimengerti, dan ga ngebosenin.&lt;br /&gt;
 So, jangan pernah berhenti dan menyerah dalam pencarian pasangan hidupmu.&lt;/p&gt;
 &lt;p&gt;&amp;nbsp;&lt;/p&gt;</t>
        </is>
      </c>
      <c r="Y355" s="262" t="n">
        <v>43000</v>
      </c>
      <c r="Z355" s="226" t="n"/>
      <c r="AA355" s="241">
        <f>Y442*Z442</f>
        <v/>
      </c>
      <c r="AB355" s="237" t="inlineStr">
        <is>
          <t>74631ef6-39af-46dd-9fbf-c9bdf8d37037</t>
        </is>
      </c>
    </row>
    <row r="356" ht="15" customHeight="1" s="283">
      <c r="A356" s="109" t="n">
        <v>434</v>
      </c>
      <c r="B356" s="222">
        <f>HYPERLINK("https://mocostore.moco.co.id/catalog/"&amp;AB443,"Klik Disini")</f>
        <v/>
      </c>
      <c r="C356" s="223" t="inlineStr">
        <is>
          <t>Dua Malam Bersama Lucifer</t>
        </is>
      </c>
      <c r="D356" s="223" t="n"/>
      <c r="E356" s="223" t="inlineStr">
        <is>
          <t>Buang Sine</t>
        </is>
      </c>
      <c r="F356" s="223" t="inlineStr">
        <is>
          <t>978-979-29-2843-3</t>
        </is>
      </c>
      <c r="G356" s="223" t="inlineStr">
        <is>
          <t>978-979-29-7951-0</t>
        </is>
      </c>
      <c r="H356" s="223" t="inlineStr">
        <is>
          <t>Agama Kristen</t>
        </is>
      </c>
      <c r="I356" s="258" t="inlineStr">
        <is>
          <t>Perguruan Tinggi</t>
        </is>
      </c>
      <c r="J356" s="186" t="inlineStr">
        <is>
          <t>009.16</t>
        </is>
      </c>
      <c r="K356" s="223" t="n"/>
      <c r="L356" s="223" t="n"/>
      <c r="M356" s="259" t="n"/>
      <c r="N356" s="223" t="inlineStr">
        <is>
          <t>Indonesia</t>
        </is>
      </c>
      <c r="O356" s="223" t="inlineStr">
        <is>
          <t>Tidak diketahui</t>
        </is>
      </c>
      <c r="P356" s="260" t="n">
        <v>2012</v>
      </c>
      <c r="Q356" s="260" t="n">
        <v>2018</v>
      </c>
      <c r="R356" s="223" t="inlineStr">
        <is>
          <t>Penerbit Andi</t>
        </is>
      </c>
      <c r="S356" s="223" t="inlineStr">
        <is>
          <t>Andi Offset CV</t>
        </is>
      </c>
      <c r="T356" s="223" t="inlineStr">
        <is>
          <t>Lokal</t>
        </is>
      </c>
      <c r="U356" s="261" t="n">
        <v>321</v>
      </c>
      <c r="V356" s="86" t="inlineStr">
        <is>
          <t>pdf</t>
        </is>
      </c>
      <c r="W356" s="223" t="inlineStr">
        <is>
          <t>2.1 MB</t>
        </is>
      </c>
      <c r="X356" s="223" t="inlineStr">
        <is>
          <t>&lt;p&gt;&lt;br /&gt;
 Aku telah banyak mendengar tentang Penguasa Kerajaan Kegelapan. Ia telah bekerja sejak masa Adam dan Hawa. Ia mencobai Hawa sehingga Hawa terjatuh dalam bujuk rayunya. Akibatnya, seluruh umat manusia berdosa. Dosa merambat cepat di bumi bagaikan virus mematikan, merajalela seperti jamur pada musim penghujan. Kejahatan timbul di mana-mana. Tidak ada satu pun manusia yang berakhlak baik. Dosa penuh kenikmatan, tetapi kenikmatan semu yang menuntun manusia pada kematian kekal, terpisah dengan Tuhan. Ia juga membuat manusia pada zaman Nuh, penduduk Sodom dan Gomora pada zaman Lot, serta banyak orang berbuat jahat di mata Tuhan. Bahkan, ia mencobai Yesus sebanyak 3 kali. Namun, Yesus yang penuh kuasa tidak takluk pada bujukan Lucifer.&lt;br /&gt;
 Apa yang dilakukan Penguasa Kegelapan yang tersohor itu di sini? Aku tidak akan melewatkan kesempatan emas untuk mengetahui seluruh rahasia Kerajaan Kegelapan ini. Aku akan menemuinya dan membuat Penguasa Kerajaan Kegelapan itu membuka seluruh rahasia kerajaannya! Namun, apa yang kudengar dari Lucifer sangatlah mengejutkanku! Ia memang penguasa Kerajaan Kegelapan yang bertujuan membawa manusia ke dalam kerajaannya, neraka, tetapi ia juga mengecam manusia yang tidak setia pada imannya. Dua malam yang kujalani bersama Lucifer membuatku menyadari tujuan hidupku selamanya!&lt;/p&gt;</t>
        </is>
      </c>
      <c r="Y356" s="262" t="n">
        <v>90000</v>
      </c>
      <c r="Z356" s="226" t="n"/>
      <c r="AA356" s="241">
        <f>Y443*Z443</f>
        <v/>
      </c>
      <c r="AB356" s="237" t="inlineStr">
        <is>
          <t>e1bf7f08-739b-469f-bb46-83d8f83fbb62</t>
        </is>
      </c>
    </row>
    <row r="357" ht="15" customHeight="1" s="283">
      <c r="A357" s="109" t="n">
        <v>435</v>
      </c>
      <c r="B357" s="222">
        <f>HYPERLINK("https://mocostore.moco.co.id/catalog/"&amp;AB444,"Klik Disini")</f>
        <v/>
      </c>
      <c r="C357" s="223" t="inlineStr">
        <is>
          <t>Emotional Love</t>
        </is>
      </c>
      <c r="D357" s="223" t="n"/>
      <c r="E357" s="223" t="inlineStr">
        <is>
          <t>Paul Ang</t>
        </is>
      </c>
      <c r="F357" s="223" t="inlineStr">
        <is>
          <t>978-979-29-2967-6</t>
        </is>
      </c>
      <c r="G357" s="223" t="inlineStr">
        <is>
          <t>978-979-29-8008-0</t>
        </is>
      </c>
      <c r="H357" s="223" t="inlineStr">
        <is>
          <t>Agama Kristen</t>
        </is>
      </c>
      <c r="I357" s="258" t="inlineStr">
        <is>
          <t>Perguruan Tinggi</t>
        </is>
      </c>
      <c r="J357" s="186" t="inlineStr">
        <is>
          <t>009.16</t>
        </is>
      </c>
      <c r="K357" s="223" t="inlineStr">
        <is>
          <t>Tidak Tersedia</t>
        </is>
      </c>
      <c r="L357" s="223" t="n"/>
      <c r="M357" s="259" t="inlineStr">
        <is>
          <t>Tidak Tersedia</t>
        </is>
      </c>
      <c r="N357" s="223" t="inlineStr">
        <is>
          <t>Indonesia</t>
        </is>
      </c>
      <c r="O357" s="223" t="inlineStr">
        <is>
          <t>Tidak diketahui</t>
        </is>
      </c>
      <c r="P357" s="260" t="n">
        <v>2012</v>
      </c>
      <c r="Q357" s="260" t="n">
        <v>2018</v>
      </c>
      <c r="R357" s="223" t="inlineStr">
        <is>
          <t>Penerbit Andi</t>
        </is>
      </c>
      <c r="S357" s="223" t="inlineStr">
        <is>
          <t>Andi Offset CV</t>
        </is>
      </c>
      <c r="T357" s="223" t="inlineStr">
        <is>
          <t>Lokal</t>
        </is>
      </c>
      <c r="U357" s="261" t="n">
        <v>186</v>
      </c>
      <c r="V357" s="86" t="inlineStr">
        <is>
          <t>pdf</t>
        </is>
      </c>
      <c r="W357" s="223" t="inlineStr">
        <is>
          <t>1.8 MB</t>
        </is>
      </c>
      <c r="X357" s="223" t="inlineStr">
        <is>
          <t>&lt;p&gt;Buku yang sederhana, tetapi meaningful! Di buku ini penulis membuka tabir yang mungkin selama ini masih menjadi misteri bagi kebanyakan orang dalam memahami arti CINTA.&lt;br /&gt;
 Pdt. Ir. Yonathan Wiryohadi Gembala Sidang GBI WTC Serpong, Tangerang.&lt;br /&gt;
 &amp;quot;Satu-satunya orang yang bisa menghalangi Anda menikmati kehidupan yang sudah direncanakan oleh Tuhan bagi Anda adalah diri Anda sendiri.&amp;quot; Kalau Anda merasa bahwa hidup Anda belum dipenuhi oleh buah-buah kebaikan yang sudah dipersiapkan oleh Tuhan bagi Anda, Anda memerlukan tantangan, penguatan, dan pengarahan yang dibagikan oleh teman saya, Paul Ang, dalam buku &amp;#39;Emotional Love&amp;#39; ini. Anda bisa membaca buku ini untuk mendapatkan kekuatan tambahan bagi semangat Anda.&lt;br /&gt;
 Merry Riana Motivator Wanita No.1 di Indonesia &amp;amp; Asia&lt;br /&gt;
 &amp;quot;Saya selalu percaya bahwa kasih memiliki kekuatan yang sangat besar di dunia ini.&lt;br /&gt;
 Buku ini akan mengungkapkan secara nyata kekuatan tersebut dan memberikan&lt;br /&gt;
 inspirasi serta terobosan barn bagi para pembacanya.&amp;quot;&lt;br /&gt;
 Haryanto Kandani Achievement Motivator Penulis Buku Best Seller &amp;quot;The Achiever&amp;quot;&lt;br /&gt;
 Salomo berkata bahwa cinta kuat seperti maut (Kid. 8:6). Penyataan ini mengungkap-&lt;br /&gt;
 kan bahwa cinta memiliki kekuatan yang sangat besar. Buku ini menolong Anda&lt;br /&gt;
 memahami arti cinta sejati dan menggerakkan positive emotional love Anda untuk&lt;br /&gt;
 melakukan terobosan-terobosan besar dalam kehidupan kerohanian Anda. Buku ini&lt;br /&gt;
 menyingkapkan rahasia besar dan revolusi kasih yang akan menggerakkan Anda untuk&lt;br /&gt;
 semakin mengenal Allah dan menyatakan kasih kepada sesama.&lt;/p&gt;</t>
        </is>
      </c>
      <c r="Y357" s="262" t="n">
        <v>58500</v>
      </c>
      <c r="Z357" s="226" t="n"/>
      <c r="AA357" s="241">
        <f>Y444*Z444</f>
        <v/>
      </c>
      <c r="AB357" s="237" t="inlineStr">
        <is>
          <t>a637e54b-3afb-493c-9314-28a09977704f</t>
        </is>
      </c>
    </row>
    <row r="358" ht="15" customHeight="1" s="283">
      <c r="A358" s="109" t="n">
        <v>436</v>
      </c>
      <c r="B358" s="222">
        <f>HYPERLINK("https://mocostore.moco.co.id/catalog/"&amp;AB445,"Klik Disini")</f>
        <v/>
      </c>
      <c r="C358" s="223" t="inlineStr">
        <is>
          <t>Gereja Yang Bertumbuh Dan Berkembang</t>
        </is>
      </c>
      <c r="D358" s="223" t="n"/>
      <c r="E358" s="223" t="inlineStr">
        <is>
          <t>Ev. Timotius Sukarman</t>
        </is>
      </c>
      <c r="F358" s="223" t="inlineStr">
        <is>
          <t>978-979-29-2829-7</t>
        </is>
      </c>
      <c r="G358" s="223" t="inlineStr">
        <is>
          <t>978-979-29-8236-7</t>
        </is>
      </c>
      <c r="H358" s="223" t="inlineStr">
        <is>
          <t>Agama Kristen</t>
        </is>
      </c>
      <c r="I358" s="258" t="inlineStr">
        <is>
          <t>Perguruan Tinggi</t>
        </is>
      </c>
      <c r="J358" s="186" t="inlineStr">
        <is>
          <t>009.16</t>
        </is>
      </c>
      <c r="K358" s="223" t="inlineStr">
        <is>
          <t>Tidak Tersedia</t>
        </is>
      </c>
      <c r="L358" s="223" t="n"/>
      <c r="M358" s="259" t="inlineStr">
        <is>
          <t>Tidak Tersedia</t>
        </is>
      </c>
      <c r="N358" s="223" t="inlineStr">
        <is>
          <t>Indonesia</t>
        </is>
      </c>
      <c r="O358" s="223" t="inlineStr">
        <is>
          <t>Tidak diketahui</t>
        </is>
      </c>
      <c r="P358" s="260" t="n">
        <v>2012</v>
      </c>
      <c r="Q358" s="260" t="n">
        <v>2018</v>
      </c>
      <c r="R358" s="223" t="inlineStr">
        <is>
          <t>Penerbit Andi</t>
        </is>
      </c>
      <c r="S358" s="223" t="inlineStr">
        <is>
          <t>Andi Offset CV</t>
        </is>
      </c>
      <c r="T358" s="223" t="inlineStr">
        <is>
          <t>Lokal</t>
        </is>
      </c>
      <c r="U358" s="261" t="n">
        <v>162</v>
      </c>
      <c r="V358" s="86" t="inlineStr">
        <is>
          <t>pdf</t>
        </is>
      </c>
      <c r="W358" s="223" t="inlineStr">
        <is>
          <t>3.6 MB</t>
        </is>
      </c>
      <c r="X358" s="223" t="inlineStr">
        <is>
          <t>&lt;p&gt;ketika berbicara tentang keberadaan gereja, kita tidak bisa lepas dari tugas utama gereja, yaitu menjalankan misi pemberitaan Kabar Baik. Selain itu, berbicara tentang gereja, kita juga bersinggungan dengan pertumbuhan dan perkembangannya. Untuk mewujudkan pertumbuhan dan perkembangan gereja, ada strategi dan cara yang harus ditempuh. Salah satunya adalah pelayanan siswa melalui pengajaran Pendidikan Agama Kristen. Bagaimana bisa? Apa hubungan pengajaran Pendidikan Agama Kristen dengan pertumbuhan dan perkembangan gereja? Bagaimana hubungan dan peran gereja dalam Pendidikan Agama Kristen? Buku ini menyoal salah satu area yang sering kali luput dari perhatian gereja. Kita tahu bahwa masa depan gereja terletak di tangan generasi muda. Oleh karena itu, para remaja perlu diberi perhatian ekstra, terlebih dengan kemajuan zaman yang dibarengi dengan pengaruh negatifnya. Pendidikan Agama Kristen menjadi salah satu strategi untuk membawa para remaja mengenal Kristus yang adalah Juruselamat manusia. Gereja yang Bertumbuh dan Berkembang bisa dipakai sebagai bahan untuk memperlengkapi Anda yang terlibat dalam upaya memahami, menjangkau, melayani para remaja yang masih labil, yaitu kelompok generasi yang berada dalam masa pubertas, masa pencarian identitas diri, dan masa untuk mengambil keputusan penting bagi masa depannya kelak. Bagi guru PAK, pemimpin, dan aktivis gereja, buku ini bisa dijadikan bahan bacaan dan referensi yang berbobot.&lt;/p&gt;</t>
        </is>
      </c>
      <c r="Y358" s="262" t="n">
        <v>47000</v>
      </c>
      <c r="Z358" s="226" t="n"/>
      <c r="AA358" s="241">
        <f>Y445*Z445</f>
        <v/>
      </c>
      <c r="AB358" s="237" t="inlineStr">
        <is>
          <t>ebbd81a3-65b0-409b-8bf2-f51cb3c4f035</t>
        </is>
      </c>
    </row>
    <row r="359" ht="15" customHeight="1" s="283">
      <c r="A359" s="109" t="n">
        <v>437</v>
      </c>
      <c r="B359" s="222">
        <f>HYPERLINK("https://mocostore.moco.co.id/catalog/"&amp;AB446,"Klik Disini")</f>
        <v/>
      </c>
      <c r="C359" s="223" t="inlineStr">
        <is>
          <t>Mengobarkan Api Penyembahan</t>
        </is>
      </c>
      <c r="D359" s="223" t="n"/>
      <c r="E359" s="223" t="inlineStr">
        <is>
          <t>Obaja Tanto Setiawan</t>
        </is>
      </c>
      <c r="F359" s="223" t="inlineStr">
        <is>
          <t>978-979-29-2849-5</t>
        </is>
      </c>
      <c r="G359" s="223" t="inlineStr">
        <is>
          <t>978-979-29-8310-4</t>
        </is>
      </c>
      <c r="H359" s="223" t="inlineStr">
        <is>
          <t>Agama Kristen</t>
        </is>
      </c>
      <c r="I359" s="258" t="inlineStr">
        <is>
          <t>Perguruan Tinggi</t>
        </is>
      </c>
      <c r="J359" s="186" t="inlineStr">
        <is>
          <t>009.16</t>
        </is>
      </c>
      <c r="K359" s="223" t="n"/>
      <c r="L359" s="223" t="n"/>
      <c r="M359" s="259" t="n"/>
      <c r="N359" s="223" t="inlineStr">
        <is>
          <t>Indonesia</t>
        </is>
      </c>
      <c r="O359" s="223" t="inlineStr">
        <is>
          <t>Tidak diketahui</t>
        </is>
      </c>
      <c r="P359" s="260" t="n">
        <v>2012</v>
      </c>
      <c r="Q359" s="260" t="n">
        <v>2018</v>
      </c>
      <c r="R359" s="223" t="inlineStr">
        <is>
          <t>Penerbit Andi</t>
        </is>
      </c>
      <c r="S359" s="223" t="inlineStr">
        <is>
          <t>Andi Offset CV</t>
        </is>
      </c>
      <c r="T359" s="223" t="inlineStr">
        <is>
          <t>Lokal</t>
        </is>
      </c>
      <c r="U359" s="261" t="n">
        <v>98</v>
      </c>
      <c r="V359" s="86" t="inlineStr">
        <is>
          <t>pdf</t>
        </is>
      </c>
      <c r="W359" s="223" t="inlineStr">
        <is>
          <t>3.3 MB</t>
        </is>
      </c>
      <c r="X359" s="223" t="inlineStr">
        <is>
          <t>&lt;p&gt;Penyembahan adalah saat yang penting dalam ibadah. Namun, mungkin sebagian jemaat tidak lagi menganggapnya demikian. Ada yang hanya tenggelam dalam euforia pujian yang meriah. Ada yang menganggap itu hanya sebatas lagu yang dinyanyikan kala ibadah. Bahkan mungkin sebagian lagi sudah kehilangan api penyembahan sehingga tidak lagi merasakan greget (semangat) penyembahan. Bagaimana penyembahan kita selama in)? Apakah penyembahan hanya sebatas dilakukan saat ibadah di gereja? Lalu bagaimana kita mengemba-likan nyala api penyembahan yang sudah mulai redup atau bahkan padam? Lewat buku yang bertema utama pujian dan penyembahan ini, penulis mengajak kita menjadi umat yang memiliki hati yang menyembah dan memahami makna yang lebih dalam. Sejatinya, penyembahan merupakan kebutuhan kita karena penyembahan melibatkan hubungan kita dengan Sang Pencipta. Di dalamnya kita dapat menemukan penghiburan, kelegaan, dan kuasa. Kita sungguh perlu memiliki hati yang menyembah. Jika tidak, jangan-jangan kita termasuk sebagai &amp;quot;bangsa yang memuliakan Tuhan hanya di bibir, tetapi hatinya menjauh dari-Nya.&amp;quot;&lt;/p&gt;</t>
        </is>
      </c>
      <c r="Y359" s="262" t="n">
        <v>31500</v>
      </c>
      <c r="Z359" s="226" t="n"/>
      <c r="AA359" s="241">
        <f>Y446*Z446</f>
        <v/>
      </c>
      <c r="AB359" s="237" t="inlineStr">
        <is>
          <t>e8305627-f333-4540-8eb8-e4ecec11c148</t>
        </is>
      </c>
    </row>
    <row r="360" ht="15" customHeight="1" s="283">
      <c r="A360" s="109" t="n">
        <v>438</v>
      </c>
      <c r="B360" s="222">
        <f>HYPERLINK("https://mocostore.moco.co.id/catalog/"&amp;AB447,"Klik Disini")</f>
        <v/>
      </c>
      <c r="C360" s="223" t="inlineStr">
        <is>
          <t>Momen Inspirasi Andreas Nawawi</t>
        </is>
      </c>
      <c r="D360" s="223" t="n"/>
      <c r="E360" s="223" t="inlineStr">
        <is>
          <t>Andreas Nawawi</t>
        </is>
      </c>
      <c r="F360" s="223" t="inlineStr">
        <is>
          <t>978-979-29-2940-9</t>
        </is>
      </c>
      <c r="G360" s="223" t="inlineStr">
        <is>
          <t>978-979-29-7931-2</t>
        </is>
      </c>
      <c r="H360" s="223" t="inlineStr">
        <is>
          <t>Agama Kristen</t>
        </is>
      </c>
      <c r="I360" s="258" t="inlineStr">
        <is>
          <t>Perguruan Tinggi</t>
        </is>
      </c>
      <c r="J360" s="186" t="inlineStr">
        <is>
          <t>009.16</t>
        </is>
      </c>
      <c r="K360" s="223" t="n"/>
      <c r="L360" s="223" t="n"/>
      <c r="M360" s="259" t="n"/>
      <c r="N360" s="223" t="inlineStr">
        <is>
          <t>Indonesia</t>
        </is>
      </c>
      <c r="O360" s="223" t="inlineStr">
        <is>
          <t>Tidak diketahui</t>
        </is>
      </c>
      <c r="P360" s="260" t="n">
        <v>2012</v>
      </c>
      <c r="Q360" s="260" t="n">
        <v>2018</v>
      </c>
      <c r="R360" s="223" t="inlineStr">
        <is>
          <t>Penerbit Andi</t>
        </is>
      </c>
      <c r="S360" s="223" t="inlineStr">
        <is>
          <t>Andi Offset CV</t>
        </is>
      </c>
      <c r="T360" s="223" t="inlineStr">
        <is>
          <t>Lokal</t>
        </is>
      </c>
      <c r="U360" s="261" t="n">
        <v>138</v>
      </c>
      <c r="V360" s="86" t="inlineStr">
        <is>
          <t>pdf</t>
        </is>
      </c>
      <c r="W360" s="223" t="inlineStr">
        <is>
          <t>2.0 MB</t>
        </is>
      </c>
      <c r="X360" s="223" t="inlineStr">
        <is>
          <t>&lt;p&gt;Banyak cara untuk menjadi bijak. Salah satunya adalah dengan mengambil hikmah dan manna dari setiap peristiwa yang kita maupun orang lain alami. Momen Inspirasi Andreas Nawawi merupakan bacaan ringan, tetapi berbobot dan bermutu bagi Anda yang ingin menjalani kehidupan dengan lebih bijaksana. lvlelalui kisah-kisah yang sederhana dan menyentuh, Andreas Nawawi akan mengajak Anda mencermati dan menemukan arti kebahagiaan serta mengasah karakter Anda untuk menjadi pribadi yang lebih bijaksana.&lt;/p&gt;
 &lt;p&gt;&amp;nbsp;&lt;/p&gt;</t>
        </is>
      </c>
      <c r="Y360" s="262" t="n">
        <v>43000</v>
      </c>
      <c r="Z360" s="226" t="n"/>
      <c r="AA360" s="241">
        <f>Y447*Z447</f>
        <v/>
      </c>
      <c r="AB360" s="237" t="inlineStr">
        <is>
          <t>28c72879-cc93-4641-aa58-9bd2eceb3a79</t>
        </is>
      </c>
    </row>
    <row r="361" ht="15" customHeight="1" s="283">
      <c r="A361" s="109" t="n">
        <v>439</v>
      </c>
      <c r="B361" s="222">
        <f>HYPERLINK("https://mocostore.moco.co.id/catalog/"&amp;AB448,"Klik Disini")</f>
        <v/>
      </c>
      <c r="C361" s="223" t="inlineStr">
        <is>
          <t>Pelopor Kesuksesan</t>
        </is>
      </c>
      <c r="D361" s="223" t="n"/>
      <c r="E361" s="223" t="inlineStr">
        <is>
          <t>Zevrijn Boy Kanu</t>
        </is>
      </c>
      <c r="F361" s="223" t="inlineStr">
        <is>
          <t>978-979-29-2840-2</t>
        </is>
      </c>
      <c r="G361" s="223" t="inlineStr">
        <is>
          <t>978-979-29-8387-6</t>
        </is>
      </c>
      <c r="H361" s="223" t="inlineStr">
        <is>
          <t>Agama Kristen</t>
        </is>
      </c>
      <c r="I361" s="258" t="inlineStr">
        <is>
          <t>Perguruan Tinggi</t>
        </is>
      </c>
      <c r="J361" s="186" t="inlineStr">
        <is>
          <t>009.16</t>
        </is>
      </c>
      <c r="K361" s="223" t="n"/>
      <c r="L361" s="223" t="n"/>
      <c r="M361" s="259" t="n"/>
      <c r="N361" s="223" t="inlineStr">
        <is>
          <t>Indonesia</t>
        </is>
      </c>
      <c r="O361" s="223" t="inlineStr">
        <is>
          <t>Tidak diketahui</t>
        </is>
      </c>
      <c r="P361" s="260" t="n">
        <v>2012</v>
      </c>
      <c r="Q361" s="260" t="n">
        <v>2018</v>
      </c>
      <c r="R361" s="223" t="inlineStr">
        <is>
          <t>Penerbit Andi</t>
        </is>
      </c>
      <c r="S361" s="223" t="inlineStr">
        <is>
          <t>Andi Offset CV</t>
        </is>
      </c>
      <c r="T361" s="223" t="inlineStr">
        <is>
          <t>Lokal</t>
        </is>
      </c>
      <c r="U361" s="261" t="n">
        <v>202</v>
      </c>
      <c r="V361" s="86" t="inlineStr">
        <is>
          <t>pdf</t>
        </is>
      </c>
      <c r="W361" s="223" t="inlineStr">
        <is>
          <t>1.7 MB</t>
        </is>
      </c>
      <c r="X361" s="223" t="inlineStr">
        <is>
          <t>&lt;p&gt;Tahukah Anda mengapa banyak orang sangat ingin pergi ke Amerika? Bermula dari migrasi penduduk Eropa ke benua ini pada abad ke-18, frontier spirit telah mendorong mereka untuk berekspansi, dari wilayah hingga ideologi. Frontier spirit, semangat untuk menjadi pelopor dan menjadi yang terdepan, mendorong orang Amerika untuk berlomba menjadi yang paling hebat. Semangat kepeloporan itu telah merasuki, mengilhami, dan menggerakkan orang Amerika untuk meraih impian dan kesuksesan. Amerika menjadi negara adidaya yang memengaruhi dunia. Hingga saat ini, Amerika telah menjadi negara tujuan, entah untuk mencari penghidupan, menempuh pendidikan, atau sekadar berwisata. Dalam ranah iman pun ada tokoh-tokoh yang menjadi pelopor, sebutlah di antaranya Abraham, Musa, dan Paulus. Mereka adalah orang-orang besar yang telah mengukir sejarah peradaban manusia. Mereka adalah orang-orang yang dipanggil Allah untuk menjalankan misi khusus. Pelopor Kesuksesan menyoroti bagaimana ketiga tokoh ini menerima panggilan mereka, pergumulan mereka dalam menjalani panggilan itu, kepemimpinan mereka, dan akhirnya kesuksesan mereka. Dalam buku ini, penulis mengajak Anda untuk mengamati lebih dekat pengalaman dan perjalanan rohani yang dipelopori langsung oleh Abraham, Musa, dan Paulus. Kepeloporan dan kesuksesan yang mereka tunjukkan dalam hidup mereka menjadi teladan yang tidak boleh diabaikan begitu saja. Kepeloporan mereka akan mampu menginspirasi Anda untuk meraih kesuksesan dalam mengemban panggilan dan misi yang sudah Allah tetapkan.&lt;/p&gt;</t>
        </is>
      </c>
      <c r="Y361" s="262" t="n">
        <v>70500</v>
      </c>
      <c r="Z361" s="226" t="n"/>
      <c r="AA361" s="241">
        <f>Y448*Z448</f>
        <v/>
      </c>
      <c r="AB361" s="237" t="inlineStr">
        <is>
          <t>028fcc35-fcaa-4ae8-ab03-784013ff47ba</t>
        </is>
      </c>
    </row>
    <row r="362" ht="15" customHeight="1" s="283">
      <c r="A362" s="109" t="n">
        <v>441</v>
      </c>
      <c r="B362" s="222">
        <f>HYPERLINK("https://mocostore.moco.co.id/catalog/"&amp;AB450,"Klik Disini")</f>
        <v/>
      </c>
      <c r="C362" s="223" t="inlineStr">
        <is>
          <t>Rahasia Di Balik Gembala Dan Domba</t>
        </is>
      </c>
      <c r="D362" s="223" t="n"/>
      <c r="E362" s="223" t="inlineStr">
        <is>
          <t>Noor Anggraito</t>
        </is>
      </c>
      <c r="F362" s="223" t="inlineStr">
        <is>
          <t>978-979-29-2897-6</t>
        </is>
      </c>
      <c r="G362" s="223" t="inlineStr">
        <is>
          <t>978-979-29-8301-2</t>
        </is>
      </c>
      <c r="H362" s="223" t="inlineStr">
        <is>
          <t>Agama Kristen</t>
        </is>
      </c>
      <c r="I362" s="258" t="inlineStr">
        <is>
          <t>Perguruan Tinggi</t>
        </is>
      </c>
      <c r="J362" s="186" t="inlineStr">
        <is>
          <t>009.16</t>
        </is>
      </c>
      <c r="K362" s="264" t="n"/>
      <c r="L362" s="264" t="n"/>
      <c r="M362" s="259" t="n"/>
      <c r="N362" s="223" t="inlineStr">
        <is>
          <t>Indonesia</t>
        </is>
      </c>
      <c r="O362" s="223" t="inlineStr">
        <is>
          <t>Tidak diketahui</t>
        </is>
      </c>
      <c r="P362" s="260" t="n">
        <v>2012</v>
      </c>
      <c r="Q362" s="260" t="n">
        <v>2018</v>
      </c>
      <c r="R362" s="223" t="inlineStr">
        <is>
          <t>Penerbit Andi</t>
        </is>
      </c>
      <c r="S362" s="223" t="inlineStr">
        <is>
          <t>Andi Offset CV</t>
        </is>
      </c>
      <c r="T362" s="223" t="inlineStr">
        <is>
          <t>Lokal</t>
        </is>
      </c>
      <c r="U362" s="261" t="n">
        <v>130</v>
      </c>
      <c r="V362" s="86" t="inlineStr">
        <is>
          <t>pdf</t>
        </is>
      </c>
      <c r="W362" s="223" t="inlineStr">
        <is>
          <t>1.3 MB</t>
        </is>
      </c>
      <c r="X362" s="223" t="inlineStr">
        <is>
          <t>&lt;p&gt;RAHASIA DI BALIK GEMBALA &amp;amp; DOMBA&lt;br /&gt;
 &amp;quot;TUHAN adalah gembalaku, takkan kekurangan aku.&amp;quot;&lt;br /&gt;
 (Mazmur 23:1)&lt;br /&gt;
 Kita sebagai orang percaya pasti sering mendengar ayat tersebut.&lt;br /&gt;
 Namun, apakah kita memahami maksud ayat tersebut? Pernahkah kita&amp;nbsp;tergelitik dan berpikir lebih lanjut tentang ayat tersebut?&lt;br /&gt;
 &amp;bull; Apa yang Daud maksud dengan TUHAN adalah gembalanya?&lt;br /&gt;
 &amp;bull; Gembala seperti apakah TUHAN itu?&lt;br /&gt;
 &amp;bull; Mengapa domba-domba sangat memerlukan gembala?&lt;br /&gt;
 Noor Anggraito akan mengungkap rahasia kehidupan gembala&amp;nbsp;dan domba serta aplikasinya dalam kehidupan kekristenan. Dengan&amp;nbsp;penyampaian yang sistematis dan alkitabiah, penulis mengajak kita&amp;nbsp;memahami dan meneladani Pribadi Tuhan sebagai Gembala yang baik.&amp;nbsp;Buku ini tidak sekadar menambah wawasan Anda, tetapi juga&amp;nbsp;menyentuh hati Anda dan memuat aplikasi-aplikasi praktis bagi&amp;nbsp;kehidupan Anda. Pembahasan yang mendalam, tetapi juga mudah&amp;nbsp;dipahami, membuat Anda tidak akan bosan membaca halaman demi&lt;br /&gt;
 halaman buku ini. Anda akan lebih memahami bahwa Tuhan adalah&amp;nbsp;Gembala yang balk dalam kehidupan Anda.&lt;/p&gt;</t>
        </is>
      </c>
      <c r="Y362" s="262" t="n">
        <v>43000</v>
      </c>
      <c r="Z362" s="226" t="n"/>
      <c r="AA362" s="241">
        <f>Y450*Z450</f>
        <v/>
      </c>
      <c r="AB362" s="237" t="inlineStr">
        <is>
          <t>df3291be-0d81-4eb2-bbab-a5ca3ebca6b4</t>
        </is>
      </c>
    </row>
    <row r="363" ht="15" customHeight="1" s="283">
      <c r="A363" s="109" t="n">
        <v>442</v>
      </c>
      <c r="B363" s="222">
        <f>HYPERLINK("https://mocostore.moco.co.id/catalog/"&amp;AB451,"Klik Disini")</f>
        <v/>
      </c>
      <c r="C363" s="223" t="inlineStr">
        <is>
          <t>Saya Buta, Tetapi Saya Melihat</t>
        </is>
      </c>
      <c r="D363" s="223" t="n"/>
      <c r="E363" s="223" t="inlineStr">
        <is>
          <t>Jefri Adam Dan Pauline Leander</t>
        </is>
      </c>
      <c r="F363" s="223" t="inlineStr">
        <is>
          <t>978-979-29-2896-9</t>
        </is>
      </c>
      <c r="G363" s="223" t="inlineStr">
        <is>
          <t>978-979-29-8093-6</t>
        </is>
      </c>
      <c r="H363" s="223" t="inlineStr">
        <is>
          <t>Agama Kristen</t>
        </is>
      </c>
      <c r="I363" s="258" t="inlineStr">
        <is>
          <t>Perguruan Tinggi</t>
        </is>
      </c>
      <c r="J363" s="186" t="inlineStr">
        <is>
          <t>009.16</t>
        </is>
      </c>
      <c r="K363" s="223" t="n"/>
      <c r="L363" s="223" t="n"/>
      <c r="M363" s="259" t="n"/>
      <c r="N363" s="223" t="inlineStr">
        <is>
          <t>Indonesia</t>
        </is>
      </c>
      <c r="O363" s="223" t="inlineStr">
        <is>
          <t>Tidak diketahui</t>
        </is>
      </c>
      <c r="P363" s="260" t="n">
        <v>2012</v>
      </c>
      <c r="Q363" s="260" t="n">
        <v>2018</v>
      </c>
      <c r="R363" s="223" t="inlineStr">
        <is>
          <t>Penerbit Andi</t>
        </is>
      </c>
      <c r="S363" s="223" t="inlineStr">
        <is>
          <t>Andi Offset CV</t>
        </is>
      </c>
      <c r="T363" s="223" t="inlineStr">
        <is>
          <t>Lokal</t>
        </is>
      </c>
      <c r="U363" s="261" t="n">
        <v>210</v>
      </c>
      <c r="V363" s="86" t="inlineStr">
        <is>
          <t>pdf</t>
        </is>
      </c>
      <c r="W363" s="223" t="inlineStr">
        <is>
          <t>1.1 MB</t>
        </is>
      </c>
      <c r="X363" s="223" t="inlineStr">
        <is>
          <t>&lt;p&gt;Disabilitas atau cacat fisik tidak harus menghambat penyandangnya untuk berprestasi atau mencapai hidup maksimal. Stephen Hawking menderita kelumpuhan karena sklerosis lateral amiotrofik, tetapi ia menjadi ahli fisika teoritis yang termasyhur di seluruh dunia. Stevie Wonder, penyanyi yang mengalami kebutaan, terkenal karena suara emasnya dan tangan dinginnya dalam menulis lagu dan menjadi produser rekaman. Masih banyak lagi para difabel yang mengukir prestasi yang membuat kita berdecak kagum. Jefri Adam mengalami kebutaan ketika menginjak usia remaja. Baginya, dunia seolah berakhir dan masa depannya hancur. Selama tiga tahun ia terpuruk, tetapi pada satu titik ia bangkit kembali. Pelan-pelan ia menapaki kehidupan barunya, menata masa depannya. Sungguh tidak mudah, tetapi ia pantang menyerah. Ujian, rintangan, hingga cemoohan diterimanya. Keangkuhan dan ketidakadilan dunia terhadap kaum difabel pun ia rasakan. Namun, Jefri justru menemukan makna baru dalam kehidupannya. Dalam kebutaannya, ia dapat melihat hal-hal yang tidak dapat dilihat oleh orang yang bisa melihat dengan normal. Saya Buta, tetapi Saya Melihat mengajak pembaca menelusuri kisah hidup Jefri Adam, bagaimana ia melawan keterbatasannya dan melakukan hal-hal besar yang memberkati banyak orang.&lt;/p&gt;</t>
        </is>
      </c>
      <c r="Y363" s="262" t="n">
        <v>52000</v>
      </c>
      <c r="Z363" s="226" t="n"/>
      <c r="AA363" s="241">
        <f>Y451*Z451</f>
        <v/>
      </c>
      <c r="AB363" s="237" t="inlineStr">
        <is>
          <t>6816d4c3-ac53-4721-acee-beaae0e72b25</t>
        </is>
      </c>
    </row>
    <row r="364" ht="15" customHeight="1" s="283">
      <c r="A364" s="109" t="n">
        <v>443</v>
      </c>
      <c r="B364" s="222">
        <f>HYPERLINK("https://mocostore.moco.co.id/catalog/"&amp;AB452,"Klik Disini")</f>
        <v/>
      </c>
      <c r="C364" s="223" t="inlineStr">
        <is>
          <t>Seasons' Sonata</t>
        </is>
      </c>
      <c r="D364" s="223" t="n"/>
      <c r="E364" s="223" t="inlineStr">
        <is>
          <t>Xavier Quentin Pranata</t>
        </is>
      </c>
      <c r="F364" s="223" t="inlineStr">
        <is>
          <t>978-979-29-2921-8</t>
        </is>
      </c>
      <c r="G364" s="223" t="inlineStr">
        <is>
          <t>978-979-29-8370-8</t>
        </is>
      </c>
      <c r="H364" s="223" t="inlineStr">
        <is>
          <t>Agama Kristen</t>
        </is>
      </c>
      <c r="I364" s="258" t="inlineStr">
        <is>
          <t>Perguruan Tinggi</t>
        </is>
      </c>
      <c r="J364" s="186" t="inlineStr">
        <is>
          <t>009.16</t>
        </is>
      </c>
      <c r="K364" s="264" t="n"/>
      <c r="L364" s="264" t="n"/>
      <c r="M364" s="259" t="n"/>
      <c r="N364" s="223" t="inlineStr">
        <is>
          <t>Indonesia</t>
        </is>
      </c>
      <c r="O364" s="223" t="inlineStr">
        <is>
          <t>Tidak diketahui</t>
        </is>
      </c>
      <c r="P364" s="260" t="n">
        <v>2012</v>
      </c>
      <c r="Q364" s="260" t="n">
        <v>2018</v>
      </c>
      <c r="R364" s="223" t="inlineStr">
        <is>
          <t>Penerbit Andi</t>
        </is>
      </c>
      <c r="S364" s="223" t="inlineStr">
        <is>
          <t>Andi Offset CV</t>
        </is>
      </c>
      <c r="T364" s="223" t="inlineStr">
        <is>
          <t>Lokal</t>
        </is>
      </c>
      <c r="U364" s="261" t="n">
        <v>186</v>
      </c>
      <c r="V364" s="86" t="inlineStr">
        <is>
          <t>pdf</t>
        </is>
      </c>
      <c r="W364" s="223" t="inlineStr">
        <is>
          <t>4.0 MB</t>
        </is>
      </c>
      <c r="X364" s="223" t="inlineStr">
        <is>
          <t>&lt;p&gt;Mengerti musim kehidupan adalah hikmat yang akan sangat menolong kita untuk menjalaninya dengan keberartian dan kemaksimalan. Pilihan ada di tangan Anda: baca, nikmati, dan peroleh manfaatnya. &amp;mdash;Pdt. Dr. Ir. Timotius Arifin Tedjasukmana, Gembala Senior GBI ROCK Denpasar Melalui buku Seasons&amp;#39;Sonata ini kita dapat melihat indahnya tangan Tuhan yang merajut kehidupan umat-Nya. &amp;mdash;Dr. Bambang Widjaja, Sekretaris Majelis Pertimbangan Persekutuan Gereja-gereja di Indonesia (PGI) Pak Xavier adalah seorang maestro dalam pemi-lihan kata-kata. Tulisannya selalu menginspirasi, enak dibaca dan mampu membawa kita melihat &amp;#39;real life situation&amp;#39; dari perspektif yang barn. &amp;mdash;Dr. Hanny Layantara, Senior pastor Gereja Happy Family Center Penulis buku ini telah dianugerahi Tuhan hikmat dalam menuangkan kalimat-kalimat yang bisa menjadi berkat. Percayalah ketika Anda sedang membaca buku ini, pencerahan serta kekuatan baru segera Anda dapatkan. Selamat menikmatinya... &amp;mdash;Pdt. Lukas Kusuma, Senior Pastor &amp;#39;Bethany Miracle Center&amp;#39; Philadelphia dan New York, USA Pak Xavier adalah sosok bertalenta yang dipakai Tuhan untuk membuat breakthrough bagi kehidupan banyak orang yang membaca buku Seasons&amp;#39;Sonata. Saya percaya bahwa Tuhan punya banyak cara dalam menjalankan misi-Nya, salah satunyabisa melalui bacaan semacam ini. &amp;mdash;Indayati Oetomo, International Director John Robert Powers&lt;/p&gt;
 &lt;p&gt;In the business world, we have AT Kearney&amp;#39;s The Four Seasons Matrix which describes the state of a business. In this book&amp;mdash;Seasons&amp;#39; Sonata&amp;mdash;the author, Xavier Quentin Pranata describes the state of life of the people, perfectly. Good reading! &amp;mdash;Welly Muliawan, M.B.A., CFO Maspion Group&lt;br /&gt;
 Membaca buku ini, seperti memberikan ketela-danan yang hidup dan yang takternilai. Ada bagian-bagian dalam pengalaman itu yang membuat saya semakin mengenal Tuhan dan membuat saya lebih bijaksana menghadapi persoalanan di dalam pelayanan. Buku ini juga membuat saya semakin dewasa dan menghamba. &amp;mdash;Jason, Penyanyi dan pencipta lagu&lt;br /&gt;
 Menghayati kebaikan Tuhan dan belajar dari pengalaman sehingga hidup lebih bijak adalah hikmah yang bisa kita petik dari buku Seasons&amp;#39; Sonata ini. Dr. Xavier memaparkannya secara menarik sehingga kita pun pasti akan terberkati. &amp;mdash;Pdt. Dr. Rubin Adi Abraham, Gembala &amp;amp; Ketua STT Kharisma Bandung&lt;br /&gt;
 Hidup seperti musim yang silih berganti. Siapa yang dapat mengerti musim-musim dalam kehidupan ini akan sukses! Buku ini membantu Anda mengerti dan membaca musim-musim kehidupan. &amp;mdash;Daniel Ong, Senior Minister Gereja Oikos Perth&lt;/p&gt;</t>
        </is>
      </c>
      <c r="Y364" s="262" t="n">
        <v>47000</v>
      </c>
      <c r="Z364" s="226" t="n"/>
      <c r="AA364" s="241">
        <f>Y452*Z452</f>
        <v/>
      </c>
      <c r="AB364" s="237" t="inlineStr">
        <is>
          <t>61a06873-3720-4ed3-a5d3-31db92e03d9a</t>
        </is>
      </c>
    </row>
    <row r="365" ht="15" customHeight="1" s="283">
      <c r="A365" s="109" t="n">
        <v>444</v>
      </c>
      <c r="B365" s="222">
        <f>HYPERLINK("https://mocostore.moco.co.id/catalog/"&amp;AB453,"Klik Disini")</f>
        <v/>
      </c>
      <c r="C365" s="223" t="inlineStr">
        <is>
          <t>Seri Hidup Sehat: Hidup Dalam Kesehatan Ilahi</t>
        </is>
      </c>
      <c r="D365" s="223" t="n"/>
      <c r="E365" s="223" t="inlineStr">
        <is>
          <t>Jimmy Chang MPM</t>
        </is>
      </c>
      <c r="F365" s="223" t="inlineStr">
        <is>
          <t>978-979-29-2904-1</t>
        </is>
      </c>
      <c r="G365" s="223" t="inlineStr">
        <is>
          <t>978-979-29-8097-4</t>
        </is>
      </c>
      <c r="H365" s="223" t="inlineStr">
        <is>
          <t>Agama Kristen</t>
        </is>
      </c>
      <c r="I365" s="258" t="inlineStr">
        <is>
          <t>Perguruan Tinggi</t>
        </is>
      </c>
      <c r="J365" s="186" t="inlineStr">
        <is>
          <t>009.16</t>
        </is>
      </c>
      <c r="K365" s="264" t="n"/>
      <c r="L365" s="264" t="n"/>
      <c r="M365" s="259" t="n"/>
      <c r="N365" s="223" t="inlineStr">
        <is>
          <t>Indonesia</t>
        </is>
      </c>
      <c r="O365" s="223" t="inlineStr">
        <is>
          <t>Tidak diketahui</t>
        </is>
      </c>
      <c r="P365" s="260" t="n">
        <v>2012</v>
      </c>
      <c r="Q365" s="260" t="n">
        <v>2018</v>
      </c>
      <c r="R365" s="223" t="inlineStr">
        <is>
          <t>Penerbit Andi</t>
        </is>
      </c>
      <c r="S365" s="223" t="inlineStr">
        <is>
          <t>Andi Offset CV</t>
        </is>
      </c>
      <c r="T365" s="223" t="inlineStr">
        <is>
          <t>Lokal</t>
        </is>
      </c>
      <c r="U365" s="261" t="n">
        <v>210</v>
      </c>
      <c r="V365" s="86" t="inlineStr">
        <is>
          <t>pdf</t>
        </is>
      </c>
      <c r="W365" s="223" t="inlineStr">
        <is>
          <t>2.0 MB</t>
        </is>
      </c>
      <c r="X365" s="223" t="inlineStr">
        <is>
          <t>&lt;p&gt;Banyak orang bertanya-tanya tentang berbagai jenis penyakit baru yang bermunculan. Nyawa pun terancam oleh penyakit mematikan yang menyerang tiba-tiba. Hal ini semakin meresahkan mengingat pesatnya kemajuan ilmu kesehatan pada era sekarang. Keadaan ini sungguh ironis. Banyak orang terserang stroke atau meninggal tiba-tiba karena penyakit yang sesungguhnya bisa diobati jika terdeteksi sejak awal. Akibatnya, penderita terlambat mendapat penanganan medis. Keterlambatan penanganan ini bisa saja terjadi karena manusia tidak terlalu memedulikan tanda-tanda ketidakberesan dalam tubuh mereka.&lt;br /&gt;
 Jimmy Chang tahu benar mengenai hal ini. Pengalamannya terserang Stroke beberapa tahun silam membuatnya semakin menyadari pentingnya kesehatan untuk kelangsungan hidup dan pelayanannya. Oleh karena itulah buku ini ditulis. Dalam buku ini, dengan dibantu dr. Fendra Wician dan dr. Ferina Angelia, penulis mengungkapkan bahwa manusia tidak hanya hams memerhatikan kesehatan tubuh, tetapi juga kesehatan jiwa dan rohnya. Dengan memberikan ulasan mengenai berbagai penyakit dan pengobatan dari segi ilmu kesehatan dan segi alkitabiah, penulis mengajak kita semua untuk senantiasa peka dan menyadari bahwa sesungguhnya Tuhan menciptakan tubuh, roh, dan jiwa manusia secara sempurna (1 Tes. 5:23). Oleh karena itu, prinsip-prinsip hidup dalam kesehatan ilahi yang diungkapkan dalam buku ini akan membantu kita mewujudkan kehidupan sebagai manusia sempurna yang adalah bait Allah yang hidup.&lt;/p&gt;</t>
        </is>
      </c>
      <c r="Y365" s="262" t="n">
        <v>57500</v>
      </c>
      <c r="Z365" s="226" t="n"/>
      <c r="AA365" s="241">
        <f>Y453*Z453</f>
        <v/>
      </c>
      <c r="AB365" s="237" t="inlineStr">
        <is>
          <t>3c30028f-c48e-4369-95ec-9228dd3e1fa8</t>
        </is>
      </c>
    </row>
    <row r="366" ht="15" customHeight="1" s="283">
      <c r="A366" s="109" t="n">
        <v>445</v>
      </c>
      <c r="B366" s="222">
        <f>HYPERLINK("https://mocostore.moco.co.id/catalog/"&amp;AB454,"Klik Disini")</f>
        <v/>
      </c>
      <c r="C366" s="223" t="inlineStr">
        <is>
          <t>Ibadah Sebagai Gaya Hidup</t>
        </is>
      </c>
      <c r="D366" s="223" t="n"/>
      <c r="E366" s="223" t="inlineStr">
        <is>
          <t>Faoziduhu Lahagu, M. A.</t>
        </is>
      </c>
      <c r="F366" s="223" t="inlineStr">
        <is>
          <t>978-979-29-2834-1</t>
        </is>
      </c>
      <c r="G366" s="223" t="inlineStr">
        <is>
          <t>978-979-29-8325-8</t>
        </is>
      </c>
      <c r="H366" s="223" t="inlineStr">
        <is>
          <t>Agama Kristen</t>
        </is>
      </c>
      <c r="I366" s="258" t="inlineStr">
        <is>
          <t>Perguruan Tinggi</t>
        </is>
      </c>
      <c r="J366" s="186" t="inlineStr">
        <is>
          <t>009.16</t>
        </is>
      </c>
      <c r="K366" s="223" t="inlineStr">
        <is>
          <t>Tidak Tersedia</t>
        </is>
      </c>
      <c r="L366" s="223" t="n"/>
      <c r="M366" s="259" t="inlineStr">
        <is>
          <t>Tidak Tersedia</t>
        </is>
      </c>
      <c r="N366" s="263" t="inlineStr">
        <is>
          <t>Indonesia</t>
        </is>
      </c>
      <c r="O366" s="263" t="inlineStr">
        <is>
          <t>Tidak diketahui</t>
        </is>
      </c>
      <c r="P366" s="260" t="n">
        <v>2012</v>
      </c>
      <c r="Q366" s="260" t="n">
        <v>2018</v>
      </c>
      <c r="R366" s="223" t="inlineStr">
        <is>
          <t>Penerbit Andi</t>
        </is>
      </c>
      <c r="S366" s="223" t="inlineStr">
        <is>
          <t>Andi Offset CV</t>
        </is>
      </c>
      <c r="T366" s="223" t="inlineStr">
        <is>
          <t>Lokal</t>
        </is>
      </c>
      <c r="U366" s="261" t="n">
        <v>130</v>
      </c>
      <c r="V366" s="86" t="inlineStr">
        <is>
          <t>pdf</t>
        </is>
      </c>
      <c r="W366" s="223" t="inlineStr">
        <is>
          <t>1.7 MB</t>
        </is>
      </c>
      <c r="X366" s="223" t="inlineStr">
        <is>
          <t>&lt;p&gt;Buku &amp;quot;Ibadah sebagai Gaya Hidup&amp;quot; adalah sebuah buku yang mengajak para pembaca agar memahami rahasia ibadah sejati sehingga semakin berkenan di hati Allah. Pembaca juga diharapkan mampu memahami apa saja yang bisa menjadi penghambat dalam beribadah. Tidak hanya itu, pembaca juga diharapkan mengetahui keuntungan dari ibadah yang benar.&lt;/p&gt;</t>
        </is>
      </c>
      <c r="Y366" s="262" t="n">
        <v>38000</v>
      </c>
      <c r="Z366" s="226" t="n"/>
      <c r="AA366" s="241">
        <f>Y454*Z454</f>
        <v/>
      </c>
      <c r="AB366" s="237" t="inlineStr">
        <is>
          <t>ddf0e0cb-1bbf-412d-a2a9-7b3d4fcb83df</t>
        </is>
      </c>
    </row>
    <row r="367" ht="15" customHeight="1" s="283">
      <c r="A367" s="109" t="n">
        <v>446</v>
      </c>
      <c r="B367" s="222">
        <f>HYPERLINK("https://mocostore.moco.co.id/catalog/"&amp;AB455,"Klik Disini")</f>
        <v/>
      </c>
      <c r="C367" s="223" t="inlineStr">
        <is>
          <t>Success Through Excellent Spirit</t>
        </is>
      </c>
      <c r="D367" s="223" t="n"/>
      <c r="E367" s="223" t="inlineStr">
        <is>
          <t>Ir. Jarot Wijanarko</t>
        </is>
      </c>
      <c r="F367" s="223" t="inlineStr">
        <is>
          <t>978-979-29-2950-8</t>
        </is>
      </c>
      <c r="G367" s="223" t="inlineStr">
        <is>
          <t>978-979-29-8092-9</t>
        </is>
      </c>
      <c r="H367" s="223" t="inlineStr">
        <is>
          <t>Agama Kristen</t>
        </is>
      </c>
      <c r="I367" s="258" t="inlineStr">
        <is>
          <t>Perguruan Tinggi</t>
        </is>
      </c>
      <c r="J367" s="186" t="inlineStr">
        <is>
          <t>009.16</t>
        </is>
      </c>
      <c r="K367" s="264" t="n"/>
      <c r="L367" s="264" t="n"/>
      <c r="M367" s="259" t="n"/>
      <c r="N367" s="263" t="inlineStr">
        <is>
          <t>Indonesia</t>
        </is>
      </c>
      <c r="O367" s="263" t="inlineStr">
        <is>
          <t>Tidak diketahui</t>
        </is>
      </c>
      <c r="P367" s="260" t="n">
        <v>2012</v>
      </c>
      <c r="Q367" s="260" t="n">
        <v>2018</v>
      </c>
      <c r="R367" s="223" t="inlineStr">
        <is>
          <t>Penerbit Andi</t>
        </is>
      </c>
      <c r="S367" s="223" t="inlineStr">
        <is>
          <t>Andi Offset CV</t>
        </is>
      </c>
      <c r="T367" s="223" t="inlineStr">
        <is>
          <t>Lokal</t>
        </is>
      </c>
      <c r="U367" s="261" t="n">
        <v>178</v>
      </c>
      <c r="V367" s="86" t="inlineStr">
        <is>
          <t>pdf</t>
        </is>
      </c>
      <c r="W367" s="223" t="inlineStr">
        <is>
          <t>3.6 MB</t>
        </is>
      </c>
      <c r="X367" s="223" t="inlineStr">
        <is>
          <t>&lt;p&gt;Orang sukses adalah orang yang memiliki roh yang berbeda dengan rata-rata orang kebanyakan. Contoh dalam Alkitab, Yosua dan Kaleb memiliki &amp;quot;roh luar biasa&amp;quot; atau spirit of excellence. Jiwa mereka lain dari yang lain. Bukan kelainan jiwa, melainkan jiwa mereka berbeda. Itulah sebabnya mereka dipilih oleh Tuhan untuk memimpin umat-Nya masuk ke tanah Kanaan.&lt;br /&gt;
 Anda juga bisa memiliki roh yang luar biasa ini sebab Roh itu ada dalam hidup Anda ketika Anda menerima Yesus sebagai Tuhan dan Juruselamat pribadi. Roh ini nyata ada dalam hidup Anda jika Anda hidup di jalan Tuhan, yaitu ketika Anda hidup dalam kasih, kebenaran, dan kekudusan. Lewat karyanya ini, penulis berbagi kisah-kisah pribadinya dengan Roh yang&lt;br /&gt;
 luar biasa sehingga is meraih sukses dan hidupnya berdampak pada orang lain. Pada gilirannya, Anda pun akan terinspirasi oleh kisah-kisah sukses mereka dan meraih kesuksesan Anda sendiri dengan Roh luar biasa tersebut.&lt;/p&gt;</t>
        </is>
      </c>
      <c r="Y367" s="262" t="n">
        <v>55000</v>
      </c>
      <c r="Z367" s="226" t="n"/>
      <c r="AA367" s="241">
        <f>Y455*Z455</f>
        <v/>
      </c>
      <c r="AB367" s="237" t="inlineStr">
        <is>
          <t>8d456815-7c10-4cdb-9971-352392bb33b7</t>
        </is>
      </c>
    </row>
    <row r="368" ht="15" customHeight="1" s="283">
      <c r="A368" s="109" t="n">
        <v>447</v>
      </c>
      <c r="B368" s="222">
        <f>HYPERLINK("https://mocostore.moco.co.id/catalog/"&amp;AB456,"Klik Disini")</f>
        <v/>
      </c>
      <c r="C368" s="223" t="inlineStr">
        <is>
          <t>The Kidney Story</t>
        </is>
      </c>
      <c r="D368" s="223" t="n"/>
      <c r="E368" s="223" t="inlineStr">
        <is>
          <t>Jonathan Prawiromaruto</t>
        </is>
      </c>
      <c r="F368" s="223" t="inlineStr">
        <is>
          <t>978-979-29-2917-1</t>
        </is>
      </c>
      <c r="G368" s="223" t="inlineStr">
        <is>
          <t>978-979-29-8109-4</t>
        </is>
      </c>
      <c r="H368" s="223" t="inlineStr">
        <is>
          <t>Agama Kristen</t>
        </is>
      </c>
      <c r="I368" s="258" t="inlineStr">
        <is>
          <t>Perguruan Tinggi</t>
        </is>
      </c>
      <c r="J368" s="186" t="inlineStr">
        <is>
          <t>009.16</t>
        </is>
      </c>
      <c r="K368" s="223" t="n"/>
      <c r="L368" s="223" t="n"/>
      <c r="M368" s="259" t="n"/>
      <c r="N368" s="263" t="inlineStr">
        <is>
          <t>Indonesia</t>
        </is>
      </c>
      <c r="O368" s="263" t="inlineStr">
        <is>
          <t>Tidak diketahui</t>
        </is>
      </c>
      <c r="P368" s="260" t="n">
        <v>2012</v>
      </c>
      <c r="Q368" s="260" t="n">
        <v>2018</v>
      </c>
      <c r="R368" s="223" t="inlineStr">
        <is>
          <t>Penerbit Andi</t>
        </is>
      </c>
      <c r="S368" s="223" t="inlineStr">
        <is>
          <t>Andi Offset CV</t>
        </is>
      </c>
      <c r="T368" s="223" t="inlineStr">
        <is>
          <t>Lokal</t>
        </is>
      </c>
      <c r="U368" s="261" t="n">
        <v>146</v>
      </c>
      <c r="V368" s="86" t="inlineStr">
        <is>
          <t>pdf</t>
        </is>
      </c>
      <c r="W368" s="223" t="inlineStr">
        <is>
          <t>2.8 MB</t>
        </is>
      </c>
      <c r="X368" s="223" t="inlineStr">
        <is>
          <t>&lt;p&gt;Jonathan Prawiromaruto dipaksa menghadapi kematiannya sendiri sepanjang hidupnya. Ia dilahirkan sebagai penderita gagal ginjal. Namun, karena iman dalam Kristus yang dibangun oleh orangtuanya, is terus bertahan dan menghadapi kehidupannya yang sangat sulit dan menyakitkan. Kisah hidupnya merupakan saksi kekuatan iman dan pengharapan di dalam Tuhan. Kisah hidupnya sebagaimana dinyatakan dalam buku ini telah menjadi sumber inspirasi dan motivasi bagi mereka yang telah kehilangan harapan dan gagal melihat impian Tuhan dalam hidupnya. Ia menuliskan kisahnya dengan kekuatan dan kerinduan ilahi untuk memotivasi dan menginspirasi anak-anak Tuhan untuk hidup dalam mimpi-Nya. Ia menunjukkan bahwa setiap individu unik dan khusus di mata Allah. Mereka diciptakan untuk memenuhi rencana-Nya. Hanya Anda yang dapat memenuhi tugas Anda sebagaimana yang Ia&lt;br /&gt;
 rencanakan.&lt;br /&gt;
 Buku ini ingin berkata kepada Anda, &amp;quot;Jangan menyerah pada impian Anda karena Tuhan belum dan tidak akan menyerah atas Anda. Bangkitlah dan nyatakanlah impian Tuhan dalam diri Anda.&amp;quot; Anda akan menyaksikan kisah hidup yang dipenuhi kekuatan iman dan harapan.&lt;/p&gt;</t>
        </is>
      </c>
      <c r="Y368" s="262" t="n">
        <v>43000</v>
      </c>
      <c r="Z368" s="226" t="n"/>
      <c r="AA368" s="241">
        <f>Y456*Z456</f>
        <v/>
      </c>
      <c r="AB368" s="237" t="inlineStr">
        <is>
          <t>d456f67b-c9cd-4762-8f00-2cabc4c8f91f</t>
        </is>
      </c>
    </row>
    <row r="369" ht="15" customHeight="1" s="283">
      <c r="A369" s="109" t="n">
        <v>448</v>
      </c>
      <c r="B369" s="222">
        <f>HYPERLINK("https://mocostore.moco.co.id/catalog/"&amp;AB457,"Klik Disini")</f>
        <v/>
      </c>
      <c r="C369" s="223" t="inlineStr">
        <is>
          <t>The Leadership Legacy</t>
        </is>
      </c>
      <c r="D369" s="223" t="n"/>
      <c r="E369" s="223" t="inlineStr">
        <is>
          <t>Bambang Budijanto</t>
        </is>
      </c>
      <c r="F369" s="223" t="inlineStr">
        <is>
          <t>978-979-29-2860-0</t>
        </is>
      </c>
      <c r="G369" s="223" t="inlineStr">
        <is>
          <t>978-979-29-8329-6</t>
        </is>
      </c>
      <c r="H369" s="223" t="inlineStr">
        <is>
          <t>Agama Kristen</t>
        </is>
      </c>
      <c r="I369" s="258" t="inlineStr">
        <is>
          <t>Perguruan Tinggi</t>
        </is>
      </c>
      <c r="J369" s="186" t="inlineStr">
        <is>
          <t>009.16</t>
        </is>
      </c>
      <c r="K369" s="264" t="n"/>
      <c r="L369" s="264" t="n"/>
      <c r="M369" s="259" t="n"/>
      <c r="N369" s="223" t="inlineStr">
        <is>
          <t>Indonesia</t>
        </is>
      </c>
      <c r="O369" s="223" t="inlineStr">
        <is>
          <t>Tidak diketahui</t>
        </is>
      </c>
      <c r="P369" s="260" t="n">
        <v>2012</v>
      </c>
      <c r="Q369" s="260" t="n">
        <v>2018</v>
      </c>
      <c r="R369" s="223" t="inlineStr">
        <is>
          <t>Penerbit Andi</t>
        </is>
      </c>
      <c r="S369" s="223" t="inlineStr">
        <is>
          <t>Andi Offset CV</t>
        </is>
      </c>
      <c r="T369" s="223" t="inlineStr">
        <is>
          <t>Lokal</t>
        </is>
      </c>
      <c r="U369" s="261" t="n">
        <v>122</v>
      </c>
      <c r="V369" s="86" t="inlineStr">
        <is>
          <t>pdf</t>
        </is>
      </c>
      <c r="W369" s="223" t="inlineStr">
        <is>
          <t>1.1 MB</t>
        </is>
      </c>
      <c r="X369" s="223" t="inlineStr">
        <is>
          <t>&lt;p&gt;&amp;quot;Saya selalu percaya, di balik setiap pribadi pasti ada para mentor yang ikut mewarnai perjalanan hidupnya. Pak Damaris dan Pak Elkana adalah mentor-mentor yang Tuhan kirimkan untuk mendampingi saya dalam menghadapi perubahan demi perubahan yang terjadi dalam hidup saya.&amp;quot;&lt;br /&gt;
 &amp;mdash;Andreas Nawawi&lt;br /&gt;
 &amp;quot;Banyak prinsip hidup Pak Samuel Elkana yang saya pegang dan pakai dalam hidup saya sehingga banyak memengaruhi hidup dan pelayanan saya.&amp;quot;&lt;br /&gt;
 &amp;mdash;Ey. Daniel Alexander&lt;br /&gt;
 &amp;quot;Apa saja yang mereka lakukan dan berikan untuk Tuhan selalu yang terbaik dan teristimewa. Tidak ada hal lain, hanya cinta kasih mendalam yang memampukan manusia memberikan yang terbaik dan termulia. No second best for God.&amp;quot; &amp;mdash;Pdt. Virgo Handojo Pengajar (Associate Proffesor) di California Baptist University dan gembala sidang Jemaat Kristen Indonesia (JKI) Grace, di Sierra Madre, California&lt;br /&gt;
 &amp;quot;Meneladani Tuhan yang is sembah, Pak Samuel Elkana adalah sahabat bagi mereka yang lemah. Sementara kasih, iman, keberanian, dan kemurahan hati (generosity) Pak Damaris tampak nyata dalam kesehariannya.&amp;quot;&lt;br /&gt;
 H. Gondowijoyo&lt;br /&gt;
 pemimpin yang baik tidak hanya menjadi pemimpin bagi dirinya sendiri, tetapi juga dapat menginspirasi orang lain. Evangelis Stephanus Damaris dan Samuel Elkana adalah contoh pemimpin yang mampu menginspirasi orang lain, terutama bagi banyak pengkhotbah yang saat ini kita kenal. Pelayanan dan kehidupan rohani mereka berdampak besar bagi kehidupan gereja di Indonesia. The Leadership Legacy bukanlah sebuah biografi. Setiap bagian dalam buku ini membawa kita menelusuri kehidupan rohani dan kepemimpinan Evangelis Stephanus Damaris dan Samuel Elkana. Di dalamnya kita akan menemukan prinsip-prinsip kepemimpinan dalam Tuhan yang akan menginspirasi dan mengubah hidup kita.&lt;/p&gt;
 &lt;p&gt;&amp;nbsp;&lt;/p&gt;</t>
        </is>
      </c>
      <c r="Y369" s="262" t="n">
        <v>39000</v>
      </c>
      <c r="Z369" s="226" t="n"/>
      <c r="AA369" s="241">
        <f>Y457*Z457</f>
        <v/>
      </c>
      <c r="AB369" s="237" t="inlineStr">
        <is>
          <t>9d9cb823-783a-43ab-a186-289b8fb64124</t>
        </is>
      </c>
    </row>
    <row r="370" ht="15" customHeight="1" s="283">
      <c r="A370" s="109" t="n">
        <v>449</v>
      </c>
      <c r="B370" s="222">
        <f>HYPERLINK("https://mocostore.moco.co.id/catalog/"&amp;AB458,"Klik Disini")</f>
        <v/>
      </c>
      <c r="C370" s="223" t="inlineStr">
        <is>
          <t>The Momentum of God</t>
        </is>
      </c>
      <c r="D370" s="223" t="n"/>
      <c r="E370" s="223" t="inlineStr">
        <is>
          <t>Pdt. Agus Vianus</t>
        </is>
      </c>
      <c r="F370" s="223" t="inlineStr">
        <is>
          <t>978-979-29-2841-9</t>
        </is>
      </c>
      <c r="G370" s="223" t="inlineStr">
        <is>
          <t>978-979-29-7920-6</t>
        </is>
      </c>
      <c r="H370" s="223" t="inlineStr">
        <is>
          <t>Agama Kristen</t>
        </is>
      </c>
      <c r="I370" s="258" t="inlineStr">
        <is>
          <t>Perguruan Tinggi</t>
        </is>
      </c>
      <c r="J370" s="186" t="inlineStr">
        <is>
          <t>009.16</t>
        </is>
      </c>
      <c r="K370" s="223" t="n"/>
      <c r="L370" s="223" t="n"/>
      <c r="M370" s="259" t="n"/>
      <c r="N370" s="223" t="inlineStr">
        <is>
          <t>Indonesia</t>
        </is>
      </c>
      <c r="O370" s="223" t="inlineStr">
        <is>
          <t>Tidak diketahui</t>
        </is>
      </c>
      <c r="P370" s="260" t="n">
        <v>2012</v>
      </c>
      <c r="Q370" s="260" t="n">
        <v>2018</v>
      </c>
      <c r="R370" s="223" t="inlineStr">
        <is>
          <t>Penerbit Andi</t>
        </is>
      </c>
      <c r="S370" s="223" t="inlineStr">
        <is>
          <t>Andi Offset CV</t>
        </is>
      </c>
      <c r="T370" s="223" t="inlineStr">
        <is>
          <t>Lokal</t>
        </is>
      </c>
      <c r="U370" s="261" t="n">
        <v>218</v>
      </c>
      <c r="V370" s="86" t="inlineStr">
        <is>
          <t>pdf</t>
        </is>
      </c>
      <c r="W370" s="223" t="inlineStr">
        <is>
          <t>7.2 MB</t>
        </is>
      </c>
      <c r="X370" s="223" t="inlineStr">
        <is>
          <t>&lt;p&gt;Apakah Anda: &amp;bull; Merasa hidup Anda belum maksimal? &amp;bull; Memiliki harapan yang belum terwujud? &amp;bull; Ingin menyerah dalam mengejar harapan Anda? &amp;bull; Menanti tergenapinya janji-janji Allah dalam hidup Anda? Abraham, Musa, dan Daud adalah beberapa tokoh Alkitab yang pantas kita teladani. Mereka adalah orang-orang kesayangan Allah dan mengalami momentum Allah, penggenapan janji dari Allah. Memahami momentum surgawi akan membuat Anda tidak kehilangan pengharapan. Momentum Allah adalah sesuatu yang besar, penting, dan sangat sentral dalam hidup orang percaya. Ketika Anda mengerti momentum Allah, Anda mengerti posisi Anda saat ini dan hal yang harus Anda lakukan dan yang akan Anda terima pada masa depan.&lt;br /&gt;
 Dengan meneladani sikap hidup Abraham, Musa, dan Daud, Anda akan mengerti cara agar Anda juga dapat mengalami penggenapan janji Allah dalam hidup Anda. Buku ini tidak sekadar teoretis, tetapi juga aplikatif. Pengalaman hidup penulis menambah bumbu dan warna buku ini. Persiapkan diri Anda untuk mengalami terwujudnya janji Allah dalam hidup Anda!&lt;/p&gt;
 &lt;p&gt;&amp;nbsp;&lt;/p&gt;</t>
        </is>
      </c>
      <c r="Y370" s="262" t="n">
        <v>53500</v>
      </c>
      <c r="Z370" s="226" t="n"/>
      <c r="AA370" s="241">
        <f>Y458*Z458</f>
        <v/>
      </c>
      <c r="AB370" s="237" t="inlineStr">
        <is>
          <t>8c1752cb-295f-4c0b-b6a6-82f6f731b050</t>
        </is>
      </c>
    </row>
    <row r="371" ht="15" customHeight="1" s="283">
      <c r="A371" s="109" t="n">
        <v>450</v>
      </c>
      <c r="B371" s="222">
        <f>HYPERLINK("https://mocostore.moco.co.id/catalog/"&amp;AB459,"Klik Disini")</f>
        <v/>
      </c>
      <c r="C371" s="223" t="inlineStr">
        <is>
          <t>The Precious One</t>
        </is>
      </c>
      <c r="D371" s="223" t="n"/>
      <c r="E371" s="223" t="inlineStr">
        <is>
          <t>Pdt. Mauli Siahaan, S. Th.</t>
        </is>
      </c>
      <c r="F371" s="223" t="inlineStr">
        <is>
          <t>978-979-29-2850-1</t>
        </is>
      </c>
      <c r="G371" s="223" t="inlineStr">
        <is>
          <t>978-979-29-8164-3</t>
        </is>
      </c>
      <c r="H371" s="223" t="inlineStr">
        <is>
          <t>Agama Kristen</t>
        </is>
      </c>
      <c r="I371" s="258" t="inlineStr">
        <is>
          <t>Perguruan Tinggi</t>
        </is>
      </c>
      <c r="J371" s="186" t="inlineStr">
        <is>
          <t>009.16</t>
        </is>
      </c>
      <c r="K371" s="264" t="n"/>
      <c r="L371" s="264" t="n"/>
      <c r="M371" s="259" t="n"/>
      <c r="N371" s="223" t="inlineStr">
        <is>
          <t>Indonesia</t>
        </is>
      </c>
      <c r="O371" s="223" t="inlineStr">
        <is>
          <t>Tidak diketahui</t>
        </is>
      </c>
      <c r="P371" s="260" t="n">
        <v>2012</v>
      </c>
      <c r="Q371" s="260" t="n">
        <v>2018</v>
      </c>
      <c r="R371" s="223" t="inlineStr">
        <is>
          <t>Penerbit Andi</t>
        </is>
      </c>
      <c r="S371" s="223" t="inlineStr">
        <is>
          <t>Andi Offset CV</t>
        </is>
      </c>
      <c r="T371" s="223" t="inlineStr">
        <is>
          <t>Lokal</t>
        </is>
      </c>
      <c r="U371" s="261" t="n">
        <v>251</v>
      </c>
      <c r="V371" s="86" t="inlineStr">
        <is>
          <t>pdf</t>
        </is>
      </c>
      <c r="W371" s="223" t="inlineStr">
        <is>
          <t>5.0 MB</t>
        </is>
      </c>
      <c r="X371" s="223" t="inlineStr">
        <is>
          <t>&lt;p&gt;Buku ini akan mengubah pola pikir Anda dalam melihat diri Anda sendiri maupun lingkungan sekitar Anda. Anda akan melihat bahwa berharganya hidup Anda tidak sekadar ditentukan dari apa yang Anda miliki&amp;mdash;jabatan, kekayaan, penampilan, dan sebagainya&amp;mdash;melainkan karena cara Allah mengasihi Anda. Dengan penjelasan yang gamblang dan contoh konkret kehidupan sehari-hari, Anda akan mendapatkan pemahaman baru yang mengubah pola pikir, menguatkan iman, dan membawa Anda menyadari betapa berharganya hidup Anda.&lt;/p&gt;
 &lt;p&gt;&amp;nbsp;&lt;/p&gt;</t>
        </is>
      </c>
      <c r="Y371" s="262" t="n">
        <v>68000</v>
      </c>
      <c r="Z371" s="226" t="n"/>
      <c r="AA371" s="241">
        <f>Y459*Z459</f>
        <v/>
      </c>
      <c r="AB371" s="237" t="inlineStr">
        <is>
          <t>6f205557-77d4-4592-9778-c3611b2de3ba</t>
        </is>
      </c>
    </row>
    <row r="372" ht="15" customHeight="1" s="283">
      <c r="A372" s="109" t="n">
        <v>451</v>
      </c>
      <c r="B372" s="222">
        <f>HYPERLINK("https://mocostore.moco.co.id/catalog/"&amp;AB460,"Klik Disini")</f>
        <v/>
      </c>
      <c r="C372" s="223" t="inlineStr">
        <is>
          <t>Totally For Jesus 3</t>
        </is>
      </c>
      <c r="D372" s="223" t="n"/>
      <c r="E372" s="223" t="inlineStr">
        <is>
          <t>Sariwati Gunawan</t>
        </is>
      </c>
      <c r="F372" s="223" t="inlineStr">
        <is>
          <t>978-979-29-2951-5</t>
        </is>
      </c>
      <c r="G372" s="223" t="inlineStr">
        <is>
          <t>978-979-29-8212-1</t>
        </is>
      </c>
      <c r="H372" s="223" t="inlineStr">
        <is>
          <t>Agama Kristen</t>
        </is>
      </c>
      <c r="I372" s="258" t="inlineStr">
        <is>
          <t>Perguruan Tinggi</t>
        </is>
      </c>
      <c r="J372" s="186" t="inlineStr">
        <is>
          <t>009.16</t>
        </is>
      </c>
      <c r="K372" s="264" t="n"/>
      <c r="L372" s="264" t="n"/>
      <c r="M372" s="259" t="n"/>
      <c r="N372" s="223" t="inlineStr">
        <is>
          <t>Indonesia</t>
        </is>
      </c>
      <c r="O372" s="223" t="inlineStr">
        <is>
          <t>Tidak diketahui</t>
        </is>
      </c>
      <c r="P372" s="260" t="n">
        <v>2012</v>
      </c>
      <c r="Q372" s="260" t="n">
        <v>2018</v>
      </c>
      <c r="R372" s="223" t="inlineStr">
        <is>
          <t>Penerbit Andi</t>
        </is>
      </c>
      <c r="S372" s="223" t="inlineStr">
        <is>
          <t>Andi Offset CV</t>
        </is>
      </c>
      <c r="T372" s="223" t="inlineStr">
        <is>
          <t>Lokal</t>
        </is>
      </c>
      <c r="U372" s="261" t="n">
        <v>178</v>
      </c>
      <c r="V372" s="86" t="inlineStr">
        <is>
          <t>pdf</t>
        </is>
      </c>
      <c r="W372" s="223" t="inlineStr">
        <is>
          <t>1.1 MB</t>
        </is>
      </c>
      <c r="X372" s="223" t="inlineStr">
        <is>
          <t>&lt;p&gt;Sebuah pisau yang tajam terbentuk setelah sebuah besi diukur, dipanaskan, ditempa, dan diasah. Proses ini sangat berat dan menyakitkan bagi si pisau. Namun setelah proses selesai, sesuatu yang indah dan berguna terbentuk.&lt;br /&gt;
 Totally for Jesus 3 adalah kumpulan pengalaman hidup rohani dalam melalui proses kehidupan. Kisah-kisah ini menolong Anda memahami bahwa untuk menjadi pengikut Tuhan yang sejati, murid Tuhan, ada proses yang harus dijalani dan harga yang hams dibayar. &amp;quot;Setiap orang yang mau mengikut Aku, is harms menyangkal dirinya, memikul salibnya dan mengikut Aku&amp;quot; (Mat. 16:24). Anda akan ditunjukkan bahwa proses hidup ini ditujukan supaya Anda semakin mengenal Tuhan secara pribadi. Buku ini mengingatkan Anda untuk tidak menyerah ketika Anda sedang ada dalam proses hidup. Proses hidup Anda akan mengajarkan kepada Anda cara hidup sebagai murid sejati sehingga Anda dimampukan untuk hidup &amp;quot;Totally for Jesus.&amp;quot; Buku ini akan memotivasi dan menguatkan Anda dalam menjalani proses kehidupan.&lt;/p&gt;</t>
        </is>
      </c>
      <c r="Y372" s="262" t="n">
        <v>45500</v>
      </c>
      <c r="Z372" s="226" t="n"/>
      <c r="AA372" s="241">
        <f>Y460*Z460</f>
        <v/>
      </c>
      <c r="AB372" s="237" t="inlineStr">
        <is>
          <t>a4a657af-f59f-477e-8ad1-27d3a9bcd02d</t>
        </is>
      </c>
    </row>
    <row r="373" ht="15" customHeight="1" s="283">
      <c r="A373" s="109" t="n">
        <v>452</v>
      </c>
      <c r="B373" s="222">
        <f>HYPERLINK("https://mocostore.moco.co.id/catalog/"&amp;AB461,"Klik Disini")</f>
        <v/>
      </c>
      <c r="C373" s="223" t="inlineStr">
        <is>
          <t>Urapan Seorang Raja</t>
        </is>
      </c>
      <c r="D373" s="223" t="n"/>
      <c r="E373" s="223" t="inlineStr">
        <is>
          <t>Iwan Setiawan Elyon</t>
        </is>
      </c>
      <c r="F373" s="223" t="inlineStr">
        <is>
          <t>978-979-29-2828-0</t>
        </is>
      </c>
      <c r="G373" s="223" t="inlineStr">
        <is>
          <t>978-979-29-8086-8</t>
        </is>
      </c>
      <c r="H373" s="223" t="inlineStr">
        <is>
          <t>Agama Kristen</t>
        </is>
      </c>
      <c r="I373" s="258" t="inlineStr">
        <is>
          <t>Perguruan Tinggi</t>
        </is>
      </c>
      <c r="J373" s="186" t="inlineStr">
        <is>
          <t>009.16</t>
        </is>
      </c>
      <c r="K373" s="223" t="n"/>
      <c r="L373" s="223" t="n"/>
      <c r="M373" s="259" t="n"/>
      <c r="N373" s="223" t="inlineStr">
        <is>
          <t>Indonesia</t>
        </is>
      </c>
      <c r="O373" s="223" t="inlineStr">
        <is>
          <t>Tidak diketahui</t>
        </is>
      </c>
      <c r="P373" s="260" t="n">
        <v>2012</v>
      </c>
      <c r="Q373" s="260" t="n">
        <v>2018</v>
      </c>
      <c r="R373" s="223" t="inlineStr">
        <is>
          <t>Penerbit Andi</t>
        </is>
      </c>
      <c r="S373" s="223" t="inlineStr">
        <is>
          <t>Andi Offset CV</t>
        </is>
      </c>
      <c r="T373" s="223" t="inlineStr">
        <is>
          <t>Lokal</t>
        </is>
      </c>
      <c r="U373" s="261" t="n">
        <v>130</v>
      </c>
      <c r="V373" s="86" t="inlineStr">
        <is>
          <t>pdf</t>
        </is>
      </c>
      <c r="W373" s="223" t="inlineStr">
        <is>
          <t>1.1 MB</t>
        </is>
      </c>
      <c r="X373" s="223" t="inlineStr">
        <is>
          <t>&lt;p&gt;Banyak orang ingin menjadi &amp;quot;raja&amp;quot; atau duduk di posisi-posisi penting, baik dalam pemerintahan maupun marketplace, demi mencapai ambisi dan agenda pribadi mereka. Tidak heran apabila kebohongan, korupsi, dan kekacauan terjadi dalam bangsa ini. Namun, buku ini mengajak kita untuk hidup dalam ambisi dan agenda Allah. Mengambil inspirasi dari kehidupan Daud, buku ini cocok bagi setiap umat Tuhan yang rindu untuk hidup dan menjadi pengaruh positif dalam dunia mereka. Temukanlah prinsip-prinsip kesuksesan hidup yang dipaparkan dengan praktis dan mudah dimengerti. Dapat dipastikan bahwa hidup Anda tidak akan sama lagi setelah membaca dan mempraktikkan isi buku ini. &amp;mdash;Dr. Jimmy Oentoro Pendiri &amp;amp; Ketua World Harvest&lt;br /&gt;
 Saya percaya bahwa setelah membaca buku ini, Anda akan mengetahui identitas Anda dalam Tuhan, kemudian memulai hidup berpadanan dengan identitas yang Tuhan berikan sebagai anak-anak-Nya. Kita tidak akan mudah menyerah menghadapi berbagai pencobaan dan tantangan kehidupan. Sebaliknya, dengan menggunakan otoritas dan kuasa yang Tuhan sediakan, Anda akan mengalami kemenangan dalam kehidupan, keluarga, pekerjaan, dan pelayanan. &amp;mdash;Rev. Dr. Budi Hidajat Ketua Sinode IFGF GISI&lt;br /&gt;
 Dewasa ini, banyak anak Tuhan yang kehilangan identitas/jati dirinya sebagai anak Tuhan. Dengan berbagai hal yang terjadi di dunia, mereka menjadi lemah. Buku ini membantu kita untuk menemukan kembali identitas kita sebagai anak Allah. Sesungguhnya, Dia telah memberikan otoritas kepada kita sebagai anak-anak Allah. Kita akan belajar untuk menggunakan otoritas tersebut. Lalu, otoritas apakah yang telah Allah berikan kepada kita? Temukanlah dalam buku ini.&lt;/p&gt;
 &lt;p&gt;&lt;br /&gt;
 &amp;nbsp;&lt;/p&gt;</t>
        </is>
      </c>
      <c r="Y373" s="262" t="n">
        <v>36500</v>
      </c>
      <c r="Z373" s="226" t="n"/>
      <c r="AA373" s="241">
        <f>Y461*Z461</f>
        <v/>
      </c>
      <c r="AB373" s="237" t="inlineStr">
        <is>
          <t>77643958-0307-4e50-b0ba-f63469726187</t>
        </is>
      </c>
    </row>
    <row r="374" ht="15" customHeight="1" s="283">
      <c r="A374" s="109" t="n">
        <v>453</v>
      </c>
      <c r="B374" s="222">
        <f>HYPERLINK("https://mocostore.moco.co.id/catalog/"&amp;AB462,"Klik Disini")</f>
        <v/>
      </c>
      <c r="C374" s="223" t="inlineStr">
        <is>
          <t>Wholeness Living</t>
        </is>
      </c>
      <c r="D374" s="223" t="n"/>
      <c r="E374" s="223" t="inlineStr">
        <is>
          <t>Ps. Chris Mesakh</t>
        </is>
      </c>
      <c r="F374" s="223" t="inlineStr">
        <is>
          <t>978-979-29-2935-5</t>
        </is>
      </c>
      <c r="G374" s="223" t="inlineStr">
        <is>
          <t>978-979-29-7958-9</t>
        </is>
      </c>
      <c r="H374" s="223" t="inlineStr">
        <is>
          <t>Agama Kristen</t>
        </is>
      </c>
      <c r="I374" s="258" t="inlineStr">
        <is>
          <t>Perguruan Tinggi</t>
        </is>
      </c>
      <c r="J374" s="186" t="inlineStr">
        <is>
          <t>009.16</t>
        </is>
      </c>
      <c r="K374" s="264" t="n"/>
      <c r="L374" s="264" t="n"/>
      <c r="M374" s="259" t="n"/>
      <c r="N374" s="223" t="inlineStr">
        <is>
          <t>Indonesia</t>
        </is>
      </c>
      <c r="O374" s="223" t="inlineStr">
        <is>
          <t>Tidak diketahui</t>
        </is>
      </c>
      <c r="P374" s="260" t="n">
        <v>2012</v>
      </c>
      <c r="Q374" s="260" t="n">
        <v>2018</v>
      </c>
      <c r="R374" s="223" t="inlineStr">
        <is>
          <t>Penerbit Andi</t>
        </is>
      </c>
      <c r="S374" s="223" t="inlineStr">
        <is>
          <t>Andi Offset CV</t>
        </is>
      </c>
      <c r="T374" s="223" t="inlineStr">
        <is>
          <t>Lokal</t>
        </is>
      </c>
      <c r="U374" s="261" t="n">
        <v>218</v>
      </c>
      <c r="V374" s="86" t="inlineStr">
        <is>
          <t>pdf</t>
        </is>
      </c>
      <c r="W374" s="223" t="inlineStr">
        <is>
          <t>3.2 MB</t>
        </is>
      </c>
      <c r="X374" s="223" t="inlineStr">
        <is>
          <t>&lt;p&gt;Selain hidup kekal (Zoe) dan kasih karunia (Charis), Kristus juga menyediakan kesembuhan total roh-jiwa-tubuh-hubungan (Sozo/wholeness) bagi setiap orang percaya. Pemazmur dalam Mazmur 103:3 menyebutkan ada hubungan antara pengampunan semua dosa dan kesalahan, yang juga menyembuhkan segala penyakit kita. Biarlah buku ini menuntun setiap orang percaya mengetahui hak dan warisan dari Kristus. Setiap bulan akan ada berkat khusus bagi Anda yang membacanya. Jadi, jangan membacanya sendiri, tetapi bagikan juga dengan orang lain. Shalom.&lt;br /&gt;
 &amp;mdash;Pdt. DR. (HC) Timotius Arifin Tedjasukmana, DPM (Senior Pastor of ROCK Ministries)&lt;/p&gt;
 &lt;p&gt;&lt;br /&gt;
 Apakah Anda sedang mencari tuntunan untuk memiliki kepenuhan dalam hidup dan memiliki iman akan pemeliharaan Tuhan?&lt;br /&gt;
 Wholeness Living adalah penuntun bagi setiap orang percaya untuk memiliki kepenuhan dalam hidup. Ketika hal ini telah terpenuhi, kita akan mengalami hidup yang diubahkan, baik roh, jiwa, maupun tubuh; menjadi pribadi yang selalu memberikan yang terbaik dalam hidup; dan hidup selalu tertuju kepada Yesus. Buku ini ditulis dengan banyak kesaksian dan contoh hidup. Hal ini telah membuktikan betapa penulis bersungguh-sungguh dalam membangun manusia rohani.&lt;br /&gt;
 &amp;nbsp;&lt;/p&gt;
 &lt;p&gt;&amp;nbsp;&lt;/p&gt;</t>
        </is>
      </c>
      <c r="Y374" s="262" t="n">
        <v>70500</v>
      </c>
      <c r="Z374" s="226" t="n"/>
      <c r="AA374" s="241">
        <f>Y462*Z462</f>
        <v/>
      </c>
      <c r="AB374" s="237" t="inlineStr">
        <is>
          <t>61ef7012-564f-4b1b-b97e-1e70847495df</t>
        </is>
      </c>
    </row>
    <row r="375" ht="15" customHeight="1" s="283">
      <c r="A375" s="109" t="n">
        <v>454</v>
      </c>
      <c r="B375" s="222">
        <f>HYPERLINK("https://mocostore.moco.co.id/catalog/"&amp;AB463,"Klik Disini")</f>
        <v/>
      </c>
      <c r="C375" s="223" t="inlineStr">
        <is>
          <t>Lancar Percakapan Bahasa Jepang Pariwisata 3 In One-Hotel, Restoran, Pemandu Wisata</t>
        </is>
      </c>
      <c r="D375" s="223" t="n"/>
      <c r="E375" s="223" t="inlineStr">
        <is>
          <t>Isa Wahjoedi</t>
        </is>
      </c>
      <c r="F375" s="223" t="inlineStr">
        <is>
          <t>978-979-29-4753-3</t>
        </is>
      </c>
      <c r="G375" s="223" t="inlineStr">
        <is>
          <t>978-623-01-0931-7</t>
        </is>
      </c>
      <c r="H375" s="223" t="inlineStr">
        <is>
          <t>Pariwisata</t>
        </is>
      </c>
      <c r="I375" s="258" t="inlineStr">
        <is>
          <t>Perguruan Tinggi</t>
        </is>
      </c>
      <c r="J375" s="186" t="inlineStr">
        <is>
          <t>009.18</t>
        </is>
      </c>
      <c r="K375" s="264" t="n"/>
      <c r="L375" s="264" t="n"/>
      <c r="M375" s="259" t="n"/>
      <c r="N375" s="223" t="inlineStr">
        <is>
          <t>Indonesia</t>
        </is>
      </c>
      <c r="O375" s="223" t="inlineStr">
        <is>
          <t>Bukan fiksi</t>
        </is>
      </c>
      <c r="P375" s="260" t="n">
        <v>2015</v>
      </c>
      <c r="Q375" s="260" t="n">
        <v>2020</v>
      </c>
      <c r="R375" s="223" t="inlineStr">
        <is>
          <t>Penerbit Andi</t>
        </is>
      </c>
      <c r="S375" s="223" t="inlineStr">
        <is>
          <t>Andi Offset CV</t>
        </is>
      </c>
      <c r="T375" s="223" t="inlineStr">
        <is>
          <t>Lokal</t>
        </is>
      </c>
      <c r="U375" s="261" t="n">
        <v>272</v>
      </c>
      <c r="V375" s="86" t="inlineStr">
        <is>
          <t>pdf</t>
        </is>
      </c>
      <c r="W375" s="223" t="inlineStr">
        <is>
          <t>3.4 MB</t>
        </is>
      </c>
      <c r="X375" s="223" t="inlineStr">
        <is>
          <t>&lt;p&gt;Bahasa Jepang Pariwisata 3 in one : adalah buku bahasa jepang pariwisata terbaru yang paling tepat menambah koleksi buku bahasa asing anda. Buku ini berisi materi percakapan di hotel dan Restoran, serta materi bahasa Jepang untuk calon pemandu wisata dan berguna bagi mereka yang sedang mempersiapkan diri menjadi karyawan hotel, restoran yang profesional. Tiap percakapan pada buku ini, dapat anda temukan kumpulan perubahan kata kerja dan ungkapan yang sering muncul, dengan susunan yang sudah diatur pada tiap dialog yang akan memudahkan anda mengingat frase kata kerja dan ungkapan yang sering muncul dan digunakan dalam dunia pariwisata. Bagaimana sikap dan cara kita sebagai karyawan hotel, restoran atau pemandu wisata jika menangani tamu yang mendapat masalah seperti sakit, kecurian, marah, kehilangan barang dan masalah lainnya? Tidak perlu bingung mencari buku dan referensi lain, semua dapat anda temukan pada buku bahasa jepang 3 in one yang telah kami siapkan untuk memanjakan anda yang cinta dan gemar membaca pelajaran bahasa jepang. Khusus pada materi Pemandu Wisata dalam buku ini, kami jelaskan tentang tata cara berbicara kepada tamu dalam bahasa Jepang yang santun dan tepat mulai dari bertemu di airport, di tengah perjalanan, di hotel, saat tour, menjelaskan lokasi wisata, menangani masalah, membantu tamu check-in, check-out sampai dengan proses transfer out atau kepulangan tamu di airport dan lain lain, dan semua itu akan menambah referensi anda berbicara dengan penuh percaya diri didepan tamu anda. Buku ini juga dapat digunakan sebagai buku ajar atau buku pendukung pada mata pelajaran bahasa jepang di sekolah sekolah pariwisata, tempat tempat kursus bahasa jepang, bahkan bagi mereka yang sudah bekerja. Berapa banyak waktu yang anda butuhkan untuk mencari satu persatu literature atau buku yang membahas bahasa jepang di bidang pariwisata, seandainya ada anda masih harus merangkum dari beberapa buku yang ada, namun dengan buku ini waktu anda akan lebih efisien dan fokus kepada pelajaran bahasa jepang yang berhubungan dengan kepariwisataan. yuk kita cari buku terbitan Andi Penerbit ini di toko toko buku langganan kita.&lt;/p&gt;</t>
        </is>
      </c>
      <c r="Y375" s="262" t="n">
        <v>61000</v>
      </c>
      <c r="Z375" s="226" t="n"/>
      <c r="AA375" s="241">
        <f>Y463*Z463</f>
        <v/>
      </c>
      <c r="AB375" s="237" t="inlineStr">
        <is>
          <t>6887dcc1-5ea8-429f-b639-0fa10d755def</t>
        </is>
      </c>
    </row>
    <row r="376" ht="15" customHeight="1" s="283">
      <c r="A376" s="109" t="n">
        <v>455</v>
      </c>
      <c r="B376" s="222">
        <f>HYPERLINK("https://mocostore.moco.co.id/catalog/"&amp;AB464,"Klik Disini")</f>
        <v/>
      </c>
      <c r="C376" s="223" t="inlineStr">
        <is>
          <t>Langsung Praktik Komputerisasi Akuntansi dengan MYOB</t>
        </is>
      </c>
      <c r="D376" s="223" t="n"/>
      <c r="E376" s="223" t="inlineStr">
        <is>
          <t>Wahana Komputer</t>
        </is>
      </c>
      <c r="F376" s="223" t="inlineStr">
        <is>
          <t>978-979-29-5172-1</t>
        </is>
      </c>
      <c r="G376" s="223" t="inlineStr">
        <is>
          <t>978-623-01-0926-3</t>
        </is>
      </c>
      <c r="H376" s="223" t="inlineStr">
        <is>
          <t>Pemograman</t>
        </is>
      </c>
      <c r="I376" s="258" t="inlineStr">
        <is>
          <t>Perguruan Tinggi</t>
        </is>
      </c>
      <c r="J376" s="186" t="inlineStr">
        <is>
          <t>009.05</t>
        </is>
      </c>
      <c r="K376" s="264" t="n"/>
      <c r="L376" s="264" t="n"/>
      <c r="M376" s="259" t="n"/>
      <c r="N376" s="223" t="inlineStr">
        <is>
          <t>Indonesia</t>
        </is>
      </c>
      <c r="O376" s="223" t="inlineStr">
        <is>
          <t>Bukan fiksi</t>
        </is>
      </c>
      <c r="P376" s="260" t="n">
        <v>2015</v>
      </c>
      <c r="Q376" s="260" t="n">
        <v>2020</v>
      </c>
      <c r="R376" s="223" t="inlineStr">
        <is>
          <t>Penerbit Andi</t>
        </is>
      </c>
      <c r="S376" s="223" t="inlineStr">
        <is>
          <t>Andi Offset CV</t>
        </is>
      </c>
      <c r="T376" s="223" t="inlineStr">
        <is>
          <t>Lokal</t>
        </is>
      </c>
      <c r="U376" s="261" t="n">
        <v>225</v>
      </c>
      <c r="V376" s="86" t="inlineStr">
        <is>
          <t>pdf</t>
        </is>
      </c>
      <c r="W376" s="223" t="inlineStr">
        <is>
          <t>8.5 MB</t>
        </is>
      </c>
      <c r="X376" s="223" t="inlineStr">
        <is>
          <t>&lt;p&gt;MYOB Accounting merupakan software yang digunakan untuk mengolah data akuntansi. Aplikasi ini memudahkan Anda melihat aliran keuangan, baik pribadi maupun perusahaan. Hal ini tentu akan memudahkan Anda dalam membuat pembukuan dengan tingkat ketelitian yang tinggi. Software MYOB tidak hanya digunakan bagi mereka yang bergerak di bidang akuntansi, tetapi semua orang yang peduli dengan aliran keuangan mereka. Software ini mudah untuk digunakan dan memiliki banyak kemampuan menangani data akuntansi, sehinggga sangat layak digunakan untuk mengelola transaksi beragam usaha. Buku Langsung Praktik Komputerisasi Akuntansi dengan 44Y08 ini akan membahas penggunaan MYOB Accounting mulai dari langkah memasukkan data, hingga proses mencetak laporan. Buku ini ditulis dengan langkah-langkah yang detail, sehingga dapat diikuti oleh Anda yang masih swam dengan MYOB Accounting sekalipun.&lt;/p&gt;</t>
        </is>
      </c>
      <c r="Y376" s="262" t="n">
        <v>56500</v>
      </c>
      <c r="Z376" s="226" t="n"/>
      <c r="AA376" s="241">
        <f>Y464*Z464</f>
        <v/>
      </c>
      <c r="AB376" s="237" t="inlineStr">
        <is>
          <t>b2f0b19c-b1d9-4a3b-9b5f-ab488f8ea35b</t>
        </is>
      </c>
    </row>
    <row r="377" ht="15" customHeight="1" s="283">
      <c r="A377" s="109" t="n">
        <v>456</v>
      </c>
      <c r="B377" s="222">
        <f>HYPERLINK("https://mocostore.moco.co.id/catalog/"&amp;AB465,"Klik Disini")</f>
        <v/>
      </c>
      <c r="C377" s="223" t="inlineStr">
        <is>
          <t>Cara Cepat dan Mudah Belajar Java SE7</t>
        </is>
      </c>
      <c r="D377" s="223" t="n"/>
      <c r="E377" s="223" t="inlineStr">
        <is>
          <t>Eko Priyo Utomo</t>
        </is>
      </c>
      <c r="F377" s="223" t="inlineStr">
        <is>
          <t>978-979-29-3514-1</t>
        </is>
      </c>
      <c r="G377" s="223" t="inlineStr">
        <is>
          <t>978-623-01-0547-0</t>
        </is>
      </c>
      <c r="H377" s="223" t="inlineStr">
        <is>
          <t>Pemograman</t>
        </is>
      </c>
      <c r="I377" s="258" t="inlineStr">
        <is>
          <t>Perguruan Tinggi</t>
        </is>
      </c>
      <c r="J377" s="186" t="inlineStr">
        <is>
          <t>009.05</t>
        </is>
      </c>
      <c r="K377" s="264" t="inlineStr">
        <is>
          <t>Tidak Tersedia</t>
        </is>
      </c>
      <c r="L377" s="264" t="n"/>
      <c r="M377" s="259" t="inlineStr">
        <is>
          <t>Tidak Tersedia</t>
        </is>
      </c>
      <c r="N377" s="223" t="inlineStr">
        <is>
          <t>Indonesia</t>
        </is>
      </c>
      <c r="O377" s="223" t="inlineStr">
        <is>
          <t>Tidak diketahui</t>
        </is>
      </c>
      <c r="P377" s="260" t="n">
        <v>2013</v>
      </c>
      <c r="Q377" s="260" t="n">
        <v>2021</v>
      </c>
      <c r="R377" s="223" t="inlineStr">
        <is>
          <t>Penerbit Andi</t>
        </is>
      </c>
      <c r="S377" s="223" t="inlineStr">
        <is>
          <t>Andi Offset CV</t>
        </is>
      </c>
      <c r="T377" s="223" t="inlineStr">
        <is>
          <t>Lokal</t>
        </is>
      </c>
      <c r="U377" s="261" t="n">
        <v>186</v>
      </c>
      <c r="V377" s="86" t="inlineStr">
        <is>
          <t>pdf</t>
        </is>
      </c>
      <c r="W377" s="223" t="inlineStr">
        <is>
          <t>9.4 MB</t>
        </is>
      </c>
      <c r="X377" s="223" t="inlineStr">
        <is>
          <t>&lt;p&gt;Java merupakan salah satu bahasa pemrograman yang bersifat multiplatform dengan slogan dari para pengembangnya adalah &amp;lsquo;Write once run everywhere&amp;rsquo; sehingga aplikasi yang dikembangkan menggunakan bahasa Java akan dapat dijalankan pada berbagai macam platform atau sistem operasi. Selain itu Java juga merupakan salah satu bahasa pemrograman yang banyak diminati antara lain karena Java unggul ketika digunakan dalam pembuatan aplikasi berbasis mobile, juga aplikasi yang berskala enterprise. Buku ini akan membahas secara mudah, runtut, dan detail tentang apa saja yang diperlukan untuk dapat menguasai bahasa Java. Selain itu juga diberikan contoh penggunaan dalam program sehingga pengguna dapat mempunyai bayangan cara menggunakannya dalam bahasa pemrograman.&lt;/p&gt;</t>
        </is>
      </c>
      <c r="Y377" s="262" t="n">
        <v>70500</v>
      </c>
      <c r="Z377" s="226" t="n"/>
      <c r="AA377" s="241">
        <f>Y465*Z465</f>
        <v/>
      </c>
      <c r="AB377" s="237" t="inlineStr">
        <is>
          <t>9b10a544-2a2e-454b-b43f-57ace15cb68e</t>
        </is>
      </c>
    </row>
    <row r="378" ht="15" customHeight="1" s="283">
      <c r="A378" s="109" t="n">
        <v>457</v>
      </c>
      <c r="B378" s="222">
        <f>HYPERLINK("https://mocostore.moco.co.id/catalog/"&amp;AB466,"Klik Disini")</f>
        <v/>
      </c>
      <c r="C378" s="223" t="inlineStr">
        <is>
          <t>Corel Draw For Advertising</t>
        </is>
      </c>
      <c r="D378" s="223" t="n"/>
      <c r="E378" s="223" t="inlineStr">
        <is>
          <t>Aditya saiful Hadi Arofat</t>
        </is>
      </c>
      <c r="F378" s="223" t="inlineStr">
        <is>
          <t>978-979-29-4168-5</t>
        </is>
      </c>
      <c r="G378" s="223" t="inlineStr">
        <is>
          <t>978-623-01-0522-7</t>
        </is>
      </c>
      <c r="H378" s="223" t="inlineStr">
        <is>
          <t>Desain Grafis &amp; Multimedia</t>
        </is>
      </c>
      <c r="I378" s="258" t="inlineStr">
        <is>
          <t>Perguruan Tinggi</t>
        </is>
      </c>
      <c r="J378" s="186" t="inlineStr">
        <is>
          <t>009.05</t>
        </is>
      </c>
      <c r="K378" s="264" t="inlineStr">
        <is>
          <t>Tidak Tersedia</t>
        </is>
      </c>
      <c r="L378" s="264" t="n"/>
      <c r="M378" s="259" t="inlineStr">
        <is>
          <t>Tidak Tersedia</t>
        </is>
      </c>
      <c r="N378" s="223" t="inlineStr">
        <is>
          <t>Indonesia</t>
        </is>
      </c>
      <c r="O378" s="223" t="inlineStr">
        <is>
          <t>Tidak diketahui</t>
        </is>
      </c>
      <c r="P378" s="260" t="n">
        <v>2013</v>
      </c>
      <c r="Q378" s="260" t="n">
        <v>2021</v>
      </c>
      <c r="R378" s="223" t="inlineStr">
        <is>
          <t>Penerbit Andi</t>
        </is>
      </c>
      <c r="S378" s="223" t="inlineStr">
        <is>
          <t>Andi Offset CV</t>
        </is>
      </c>
      <c r="T378" s="223" t="inlineStr">
        <is>
          <t>Lokal</t>
        </is>
      </c>
      <c r="U378" s="261" t="n">
        <v>338</v>
      </c>
      <c r="V378" s="86" t="inlineStr">
        <is>
          <t>pdf</t>
        </is>
      </c>
      <c r="W378" s="223" t="inlineStr">
        <is>
          <t>8.3 MB</t>
        </is>
      </c>
      <c r="X378" s="223" t="inlineStr">
        <is>
          <t>&lt;p&gt;Dunia desain grafis terus berkembang pesat. Banyak software-software komputer yang terus dikembangkan guna untuk mendukung para desainer untuk menciptakan karya desain yang artistik.&lt;br /&gt;
 Salah satu software andalan tersebut adalah CorelDRAW. Software berbasis vektor ini memang bukan pemain baru. Selain kemudahan dan fiturnya yang semakin canggih, CorelDRAW mampu memudahkan kerja para desainer.&amp;nbsp;&lt;/p&gt;</t>
        </is>
      </c>
      <c r="Y378" s="262" t="n">
        <v>77500</v>
      </c>
      <c r="Z378" s="226" t="n"/>
      <c r="AA378" s="241">
        <f>Y466*Z466</f>
        <v/>
      </c>
      <c r="AB378" s="237" t="inlineStr">
        <is>
          <t>a2edd8d7-a17c-441a-9d7c-fcc6e8f18f11</t>
        </is>
      </c>
    </row>
    <row r="379" ht="15" customHeight="1" s="283">
      <c r="A379" s="109" t="n">
        <v>458</v>
      </c>
      <c r="B379" s="222">
        <f>HYPERLINK("https://mocostore.moco.co.id/catalog/"&amp;AB467,"Klik Disini")</f>
        <v/>
      </c>
      <c r="C379" s="223" t="inlineStr">
        <is>
          <t>Panduan Penyusunan Skripsi, Tesis dan Disertasi</t>
        </is>
      </c>
      <c r="D379" s="223" t="n"/>
      <c r="E379" s="223" t="inlineStr">
        <is>
          <t>Prof. Dr. Ir. Dermawan Wibisono, M.Eng.</t>
        </is>
      </c>
      <c r="F379" s="223" t="inlineStr">
        <is>
          <t>978-979-29-3874-6</t>
        </is>
      </c>
      <c r="G379" s="223" t="inlineStr">
        <is>
          <t>978-623-01-0934-8</t>
        </is>
      </c>
      <c r="H379" s="223" t="inlineStr">
        <is>
          <t>Pendidikan</t>
        </is>
      </c>
      <c r="I379" s="258" t="inlineStr">
        <is>
          <t>Perguruan Tinggi</t>
        </is>
      </c>
      <c r="J379" s="186" t="inlineStr">
        <is>
          <t>009.27</t>
        </is>
      </c>
      <c r="K379" s="264" t="n"/>
      <c r="L379" s="264" t="n"/>
      <c r="M379" s="259" t="n"/>
      <c r="N379" s="223" t="inlineStr">
        <is>
          <t>Indonesia</t>
        </is>
      </c>
      <c r="O379" s="223" t="inlineStr">
        <is>
          <t>Bukan fiksi</t>
        </is>
      </c>
      <c r="P379" s="260" t="n">
        <v>2013</v>
      </c>
      <c r="Q379" s="260" t="n">
        <v>2020</v>
      </c>
      <c r="R379" s="223" t="inlineStr">
        <is>
          <t>Penerbit Andi</t>
        </is>
      </c>
      <c r="S379" s="223" t="inlineStr">
        <is>
          <t>Andi Offset CV</t>
        </is>
      </c>
      <c r="T379" s="223" t="inlineStr">
        <is>
          <t>Lokal</t>
        </is>
      </c>
      <c r="U379" s="261" t="n">
        <v>578</v>
      </c>
      <c r="V379" s="86" t="inlineStr">
        <is>
          <t>pdf</t>
        </is>
      </c>
      <c r="W379" s="223" t="inlineStr">
        <is>
          <t>11.6 MB</t>
        </is>
      </c>
      <c r="X379" s="223" t="inlineStr">
        <is>
          <t>&lt;p&gt;Pada akhir masa studinya, mahasiswa S1, S2, dan S3 diharuskan untuk membuat skripsi, tesis, atau disertasi sebagai syarat kelulusannya.Mulai Agustus 2012, syarat tersebut bertambah dengan keluarnya surat edaran dari Direktur Jenderal Pendidikan Tinggi, Kementerian Pendidikan Nasional yang mensyaratkan publikasi ilmiah bagi para lulusan S1, S2, dan S3 dalam bentuk prosiding, jurnal nasional tak terakreditasi, jurnal nasional terakreditasi, atau jurnal internasional.&amp;nbsp;&lt;br /&gt;
 Namun demikian, sampai saat menempuh akhir masa studinya, banyak mahasiswa kurang mengerti syarat-syarat akademis dari sebuah skripsi, tesis, ataupun disertasi serta perbedaankedalaman riset yang dilakukan di tiap jenjang, sampai dengan bagaimana mentransfer materi yang disusun tersebut ke dalam publikasi yang dipersyaratkan.&amp;nbsp;&lt;br /&gt;
 Ketidakmengertianmahasiswa tersebut muncul karena budaya riset belum mendarah daging di Indonesia.Bahkan para pembimbingstudi pun tidak secara jelas mensyaratkan apa yang dituntut dalam masing-masing level pendidikankarena pengalaman yang bersangkutan saat menempuh studi juga tidak memberikan persyaratan tersebutsecara gamblang.Bahkan beberapa di antaranya hanya menjadi &amp;ldquo;alat&amp;rdquo; bagi supervisornyauntuk mengerjakan projek penelitiantanpa memerinci dan memberikanpengertian tentang kualifikasi yang diperlukan.&lt;br /&gt;
 Buku ini disusun untuk membantu memberikan pengertian tentang riset yang menjadi dasar bagi penyusunan skripsi, tesis atau disertasi tersebut baik bagi mahasiswa maupun dosen pembimbing. Dengan sistematika mulai dari pengertian riset, penyusunan proposal, pengolahan datasampai dengan presentasi dan publikasi ilmiah yang diperlukan disertai dengan contoh-contoh yang riil dan gamblang dari proses pembimbingan yang penulis lakukan di School of Business and Management,Institut Teknologi Bandung dan atau dari pengalaman penulis saat menempuh pendidikan S1 di ITB, S2 di Royal Melbourne Institute of Technology, Australia, dan S3 di University of Bradford, Inggris, insya Allah memberikan kemudahan dalam penyusunan skripsi, tesis atau disertasi tersebut. Karena menurut penelitian, masyarakat Indonesia adalah masyarakat audio visual, yang lebih mudah melakukan segala sesuatu setelah melihat contoh yang diberikan, bukan dari penelaahan dan perenungan sendiri yang intens dilakukan.&amp;nbsp;&lt;br /&gt;
 Dengan semangat mensosialisasikan pengertian dan penyusunan skripsi, tesis, dan disertasi dengan benar, serta merupakan buku panduan yang mudah dimengerti dengan diberikannya semua kajian dalam bentuk contoh-contoh nyata, insya Allah Indonesia yang saat ini tertinggal dari Malaysia, Thailand, dan Singapura dalam publikasi ilmiah internasional dapat menyusulnya mengingat Indonesia unggul dalam jumlah sumber daya.&lt;/p&gt;</t>
        </is>
      </c>
      <c r="Y379" s="262" t="n">
        <v>126000</v>
      </c>
      <c r="Z379" s="226" t="n"/>
      <c r="AA379" s="241">
        <f>Y467*Z467</f>
        <v/>
      </c>
      <c r="AB379" s="237" t="inlineStr">
        <is>
          <t>53df9233-2357-4c3b-ac4e-e7c497a3fa77</t>
        </is>
      </c>
    </row>
    <row r="380" ht="15" customHeight="1" s="283">
      <c r="A380" s="109" t="n">
        <v>459</v>
      </c>
      <c r="B380" s="222">
        <f>HYPERLINK("https://mocostore.moco.co.id/catalog/"&amp;AB468,"Klik Disini")</f>
        <v/>
      </c>
      <c r="C380" s="223" t="inlineStr">
        <is>
          <t>Panduan Praktis Mempelajari Aplikasi Mikrokontroler dan Pemrogramannnya Menggunakan Arduino</t>
        </is>
      </c>
      <c r="D380" s="223" t="n"/>
      <c r="E380" s="223" t="inlineStr">
        <is>
          <t>Abdul Kadir</t>
        </is>
      </c>
      <c r="F380" s="223" t="inlineStr">
        <is>
          <t>978-979-29-4017-6</t>
        </is>
      </c>
      <c r="G380" s="223" t="inlineStr">
        <is>
          <t>978-623-01-1504-2</t>
        </is>
      </c>
      <c r="H380" s="223" t="inlineStr">
        <is>
          <t>Pemograman</t>
        </is>
      </c>
      <c r="I380" s="258" t="inlineStr">
        <is>
          <t>Perguruan Tinggi</t>
        </is>
      </c>
      <c r="J380" s="186" t="inlineStr">
        <is>
          <t>009.05</t>
        </is>
      </c>
      <c r="K380" s="264" t="inlineStr">
        <is>
          <t>Edisi Ke-1</t>
        </is>
      </c>
      <c r="L380" s="264" t="n"/>
      <c r="M380" s="259" t="inlineStr">
        <is>
          <t>Tidak Tersedia</t>
        </is>
      </c>
      <c r="N380" s="223" t="inlineStr">
        <is>
          <t>Indonesia</t>
        </is>
      </c>
      <c r="O380" s="223" t="inlineStr">
        <is>
          <t>Tidak diketahui</t>
        </is>
      </c>
      <c r="P380" s="260" t="n">
        <v>2013</v>
      </c>
      <c r="Q380" s="260" t="n">
        <v>2021</v>
      </c>
      <c r="R380" s="223" t="inlineStr">
        <is>
          <t>Penerbit Andi</t>
        </is>
      </c>
      <c r="S380" s="223" t="inlineStr">
        <is>
          <t>Andi Offset CV</t>
        </is>
      </c>
      <c r="T380" s="223" t="inlineStr">
        <is>
          <t>Lokal</t>
        </is>
      </c>
      <c r="U380" s="261" t="n">
        <v>294</v>
      </c>
      <c r="V380" s="86" t="inlineStr">
        <is>
          <t>pdf</t>
        </is>
      </c>
      <c r="W380" s="223" t="inlineStr">
        <is>
          <t>11.5 MB</t>
        </is>
      </c>
      <c r="X380" s="223" t="inlineStr">
        <is>
          <t>&lt;p&gt;Buku yang bermanfaat bagi siapa saja yang ingin mempelajari aplikasi mikrokontroler dan pemrogramannya.&lt;br /&gt;
 Dengan menggunakan buku ini, siapa saja dapat mempelajari pemrograman mikrokontroler dengan cepat dan mudah&lt;/p&gt;</t>
        </is>
      </c>
      <c r="Y380" s="262" t="n">
        <v>100500</v>
      </c>
      <c r="Z380" s="226" t="n"/>
      <c r="AA380" s="241">
        <f>Y468*Z468</f>
        <v/>
      </c>
      <c r="AB380" s="237" t="inlineStr">
        <is>
          <t>fa0c2b96-6382-4e32-85df-1ac2375553de</t>
        </is>
      </c>
    </row>
    <row r="381" ht="15" customHeight="1" s="283">
      <c r="A381" s="109" t="n">
        <v>460</v>
      </c>
      <c r="B381" s="222">
        <f>HYPERLINK("https://mocostore.moco.co.id/catalog/"&amp;AB469,"Klik Disini")</f>
        <v/>
      </c>
      <c r="C381" s="223" t="inlineStr">
        <is>
          <t>Pasti Bisa!! Belajar Sendiri Adobe Flash Pro CS6</t>
        </is>
      </c>
      <c r="D381" s="223" t="n"/>
      <c r="E381" s="223" t="inlineStr">
        <is>
          <t>Madcoms</t>
        </is>
      </c>
      <c r="F381" s="223" t="inlineStr">
        <is>
          <t>978-979-29-3977-4</t>
        </is>
      </c>
      <c r="G381" s="223" t="inlineStr">
        <is>
          <t>978-623-01-0626-2</t>
        </is>
      </c>
      <c r="H381" s="223" t="inlineStr">
        <is>
          <t>Desain Grafis &amp; Multimedia</t>
        </is>
      </c>
      <c r="I381" s="258" t="inlineStr">
        <is>
          <t>Perguruan Tinggi</t>
        </is>
      </c>
      <c r="J381" s="186" t="inlineStr">
        <is>
          <t>009.05</t>
        </is>
      </c>
      <c r="K381" s="264" t="n"/>
      <c r="L381" s="264" t="n"/>
      <c r="M381" s="259" t="n"/>
      <c r="N381" s="223" t="inlineStr">
        <is>
          <t>Indonesia</t>
        </is>
      </c>
      <c r="O381" s="223" t="inlineStr">
        <is>
          <t>Tidak diketahui</t>
        </is>
      </c>
      <c r="P381" s="260" t="n">
        <v>2013</v>
      </c>
      <c r="Q381" s="260" t="n">
        <v>2020</v>
      </c>
      <c r="R381" s="223" t="inlineStr">
        <is>
          <t>Penerbit Andi</t>
        </is>
      </c>
      <c r="S381" s="223" t="inlineStr">
        <is>
          <t>Andi Offset CV</t>
        </is>
      </c>
      <c r="T381" s="223" t="inlineStr">
        <is>
          <t>Lokal</t>
        </is>
      </c>
      <c r="U381" s="261" t="n">
        <v>210</v>
      </c>
      <c r="V381" s="86" t="inlineStr">
        <is>
          <t>pdf</t>
        </is>
      </c>
      <c r="W381" s="223" t="inlineStr">
        <is>
          <t>8.5 MB</t>
        </is>
      </c>
      <c r="X381" s="223" t="inlineStr">
        <is>
          <t>&lt;p&gt;Belajar Mudah untuk Menjadi Pintar !&lt;br /&gt;
 Buku Pasti Bisa !! Belajar Sendiri: Adobe Flash Pro CS6 menawarkan cara belajar yang mudah untuk menjadi pintar. Diperuntukkan bagi pemula untuk dapat menggunakan komponen kerja hingga terampil membuat desain animasi dengan menggunakan Adobe Flash Pro CS6.&lt;br /&gt;
 Buku ini mempelajari berbagai fasilitas yang disediakan Adobe Flash Pro CS6. Dilengkapi gambar-gambar dan uraian secara rinci pada tiap pokok bahasan serta contoh latihan yang tertuang dalam buku ini diharapkan dapat digunakan sebagai bahan panduan dan latihan bagi pembaca untuk lebih memahami dan menguasai program Adobe Flash Pro CS6 dengan baik.&lt;br /&gt;
 Dengan mempelajari buku Pasti Bisa !! Belajar Sendiri: Adobe Flash Pro CS6 ini, diharapkan pembaca akan dapat:&lt;br /&gt;
 &amp;bull; Mengenal dasar-dasar Adobe Flash Pro CS6, dengan mengoperasikan peranti yang ada di dalamnya dengan baik.&lt;br /&gt;
 &amp;bull; Memahami teknik dasar menggambar, mengolah serta memanipulasi objek.&lt;br /&gt;
 &amp;bull; Mengolah teks, mengimpor file gambar, suara, dan video.&lt;br /&gt;
 &amp;bull; Membuat dan mengolah Symbol.&lt;br /&gt;
 &amp;bull; Mengunakan ActionScript dalam animasi dan sebagai navigasi movie.&lt;br /&gt;
 &amp;bull; Mem-publikasikan animasi.&lt;/p&gt;</t>
        </is>
      </c>
      <c r="Y381" s="262" t="n">
        <v>57500</v>
      </c>
      <c r="Z381" s="226" t="n"/>
      <c r="AA381" s="241">
        <f>Y469*Z469</f>
        <v/>
      </c>
      <c r="AB381" s="237" t="inlineStr">
        <is>
          <t>36071c90-f113-436e-958c-f03c7e29820d</t>
        </is>
      </c>
    </row>
    <row r="382" ht="15" customHeight="1" s="283">
      <c r="A382" s="109" t="n">
        <v>461</v>
      </c>
      <c r="B382" s="222">
        <f>HYPERLINK("https://mocostore.moco.co.id/catalog/"&amp;AB470,"Klik Disini")</f>
        <v/>
      </c>
      <c r="C382" s="223" t="inlineStr">
        <is>
          <t>Pemrograman Desktop Database Python-MySQL dengan BOA Contructor</t>
        </is>
      </c>
      <c r="D382" s="223" t="n"/>
      <c r="E382" s="223" t="inlineStr">
        <is>
          <t>Kharisman Kholid Hudaya</t>
        </is>
      </c>
      <c r="F382" s="223" t="inlineStr">
        <is>
          <t>978-979-29-4053-4</t>
        </is>
      </c>
      <c r="G382" s="223" t="inlineStr">
        <is>
          <t>978-623-01-1507-3</t>
        </is>
      </c>
      <c r="H382" s="223" t="inlineStr">
        <is>
          <t>Pemograman</t>
        </is>
      </c>
      <c r="I382" s="258" t="inlineStr">
        <is>
          <t>Perguruan Tinggi</t>
        </is>
      </c>
      <c r="J382" s="186" t="inlineStr">
        <is>
          <t>009.05</t>
        </is>
      </c>
      <c r="K382" s="264" t="inlineStr">
        <is>
          <t>Edisi Ke-1</t>
        </is>
      </c>
      <c r="L382" s="264" t="n"/>
      <c r="M382" s="259" t="inlineStr">
        <is>
          <t>Tidak Tersedia</t>
        </is>
      </c>
      <c r="N382" s="223" t="inlineStr">
        <is>
          <t>Indonesia</t>
        </is>
      </c>
      <c r="O382" s="223" t="inlineStr">
        <is>
          <t>Bukan fiksi</t>
        </is>
      </c>
      <c r="P382" s="260" t="n">
        <v>2013</v>
      </c>
      <c r="Q382" s="260" t="n">
        <v>2021</v>
      </c>
      <c r="R382" s="223" t="inlineStr">
        <is>
          <t>Penerbit Andi</t>
        </is>
      </c>
      <c r="S382" s="223" t="inlineStr">
        <is>
          <t>Andi Offset CV</t>
        </is>
      </c>
      <c r="T382" s="223" t="inlineStr">
        <is>
          <t>Lokal</t>
        </is>
      </c>
      <c r="U382" s="261" t="n">
        <v>410</v>
      </c>
      <c r="V382" s="86" t="inlineStr">
        <is>
          <t>pdf</t>
        </is>
      </c>
      <c r="W382" s="223" t="inlineStr">
        <is>
          <t>4.4 MB</t>
        </is>
      </c>
      <c r="X382" s="223" t="inlineStr">
        <is>
          <t>&lt;p&gt;Python adalah bahasa pemrograman yang sangat mudah dan ringkas sehingga sangat direkomendasikan untuk pemula yang baru mempelajari bahasa pemrograman. Salah satu kemudahan Python adalah tidak adanya keharusan mendeklarasikan variabel seperti pada bahasa pemrograman lain. Python juga sangat ringkas. Jika pada bahasa pemrograman lain suatu algoritma harus diselesaikan dengan berpuluh-puluh baris kode, pada Python cukup dengan belasan kode.&lt;br /&gt;
 Buku ini akan menuntun Anda menjadi programmer desktop database dengan Python dan MySQL. Untuk mendesain form (frame) berikut komponen yang ada di dalamnya, tinggal drag and drop dengan sangat mudah dan praktis karena ada Boa Constructor. Tanpa harus berkutat dengan konsep-konsep dan teori yang rumit, tinggal baca tiap bab yang Anda perlukan, tiru, modifikasi, dan jalankan.&lt;br /&gt;
 Contoh-contoh aplikasi yang mudah dan sederhana bisa dilihat pada CD penyerta buku ini. Dua bab terakhir akan menjelaskan contoh aplikasi jadi yang akan bermanfaat, yaitu Kamus Elektronik Inggris-Madura-Jawa dan Sistem Informasi Penjualan. Jika Anda ingin membuat aplikasi desktop database Open Source yang mudah dan bisa dijalankan di Windows maupun Linux, inilah jawabannya!&lt;/p&gt;</t>
        </is>
      </c>
      <c r="Y382" s="262" t="n">
        <v>87000</v>
      </c>
      <c r="Z382" s="226" t="n"/>
      <c r="AA382" s="241">
        <f>Y470*Z470</f>
        <v/>
      </c>
      <c r="AB382" s="237" t="inlineStr">
        <is>
          <t>d2339d55-8c2e-4be5-aaca-b5658c72f6fb</t>
        </is>
      </c>
    </row>
    <row r="383" ht="15" customHeight="1" s="283">
      <c r="A383" s="109" t="n">
        <v>462</v>
      </c>
      <c r="B383" s="222">
        <f>HYPERLINK("https://mocostore.moco.co.id/catalog/"&amp;AB471,"Klik Disini")</f>
        <v/>
      </c>
      <c r="C383" s="223" t="inlineStr">
        <is>
          <t>Kupas Tuntas Aplikasi Android Bagi Penggila Traveling</t>
        </is>
      </c>
      <c r="D383" s="223" t="n"/>
      <c r="E383" s="223" t="inlineStr">
        <is>
          <t>Wahana Komputer</t>
        </is>
      </c>
      <c r="F383" s="223" t="inlineStr">
        <is>
          <t>978-979-29-2128-1</t>
        </is>
      </c>
      <c r="G383" s="223" t="inlineStr">
        <is>
          <t>978-623-01-0923-2</t>
        </is>
      </c>
      <c r="H383" s="223" t="inlineStr">
        <is>
          <t>Pemograman</t>
        </is>
      </c>
      <c r="I383" s="258" t="inlineStr">
        <is>
          <t>Perguruan Tinggi</t>
        </is>
      </c>
      <c r="J383" s="186" t="inlineStr">
        <is>
          <t>009.05</t>
        </is>
      </c>
      <c r="K383" s="264" t="n"/>
      <c r="L383" s="264" t="n"/>
      <c r="M383" s="259" t="n"/>
      <c r="N383" s="223" t="inlineStr">
        <is>
          <t>Indonesia</t>
        </is>
      </c>
      <c r="O383" s="223" t="inlineStr">
        <is>
          <t>Bukan fiksi</t>
        </is>
      </c>
      <c r="P383" s="260" t="n">
        <v>2013</v>
      </c>
      <c r="Q383" s="260" t="n">
        <v>2020</v>
      </c>
      <c r="R383" s="223" t="inlineStr">
        <is>
          <t>Penerbit Andi</t>
        </is>
      </c>
      <c r="S383" s="223" t="inlineStr">
        <is>
          <t>Andi Offset CV</t>
        </is>
      </c>
      <c r="T383" s="223" t="inlineStr">
        <is>
          <t>Lokal</t>
        </is>
      </c>
      <c r="U383" s="261" t="n">
        <v>226</v>
      </c>
      <c r="V383" s="86" t="inlineStr">
        <is>
          <t>pdf</t>
        </is>
      </c>
      <c r="W383" s="223" t="inlineStr">
        <is>
          <t>14.1 MB</t>
        </is>
      </c>
      <c r="X383" s="223" t="inlineStr">
        <is>
          <t>&lt;p&gt;Buku &lt;em&gt;Kupas Tuntas Aplikasi Android Bagi Penggila Traveling&lt;/em&gt; ini membahas kumpulan aplikasi yang memudahkan Anda saat traveling. Misalnya, Aplikasi untuk mencari informasi kendaraan, &lt;em&gt;chatting&lt;/em&gt;, dan pengenalan daerah yang dituju seperti kondisi cuaca, atau mencari tempat-tempat penting seperti rumah makan, tempat ibadah, dan SPBU. Buku ini disajikan dengan bahasa yang mudah dipahami.Disertakan juga gambar untuk mempermudah pemahaman.&lt;/p&gt;</t>
        </is>
      </c>
      <c r="Y383" s="262" t="n">
        <v>62500</v>
      </c>
      <c r="Z383" s="226" t="n"/>
      <c r="AA383" s="241">
        <f>Y471*Z471</f>
        <v/>
      </c>
      <c r="AB383" s="237" t="inlineStr">
        <is>
          <t>d894ef93-cae4-414f-8e59-8a1d35dfa686</t>
        </is>
      </c>
    </row>
    <row r="384" ht="15" customHeight="1" s="283">
      <c r="A384" s="109" t="n">
        <v>463</v>
      </c>
      <c r="B384" s="222">
        <f>HYPERLINK("https://mocostore.moco.co.id/catalog/"&amp;AB472,"Klik Disini")</f>
        <v/>
      </c>
      <c r="C384" s="223" t="inlineStr">
        <is>
          <t>Panduan Aplikatif dan Solusi (PAS): Bikin Animasi Karakter Robot dengan 3ds Max 2012</t>
        </is>
      </c>
      <c r="D384" s="223" t="n"/>
      <c r="E384" s="223" t="inlineStr">
        <is>
          <t>Wahana Komputer</t>
        </is>
      </c>
      <c r="F384" s="223" t="inlineStr">
        <is>
          <t>978-979-29-3212-6</t>
        </is>
      </c>
      <c r="G384" s="223" t="inlineStr">
        <is>
          <t>978-623-01-0513-5</t>
        </is>
      </c>
      <c r="H384" s="223" t="inlineStr">
        <is>
          <t>Desain Grafis &amp; Multimedia</t>
        </is>
      </c>
      <c r="I384" s="258" t="inlineStr">
        <is>
          <t>Perguruan Tinggi</t>
        </is>
      </c>
      <c r="J384" s="186" t="inlineStr">
        <is>
          <t>009.05</t>
        </is>
      </c>
      <c r="K384" s="264" t="inlineStr">
        <is>
          <t>Edisi Ke-1</t>
        </is>
      </c>
      <c r="L384" s="264" t="n"/>
      <c r="M384" s="259" t="inlineStr">
        <is>
          <t>Tidak Tersedia</t>
        </is>
      </c>
      <c r="N384" s="223" t="inlineStr">
        <is>
          <t>Indonesia</t>
        </is>
      </c>
      <c r="O384" s="223" t="inlineStr">
        <is>
          <t>Tidak diketahui</t>
        </is>
      </c>
      <c r="P384" s="260" t="n">
        <v>2012</v>
      </c>
      <c r="Q384" s="260" t="n">
        <v>2018</v>
      </c>
      <c r="R384" s="223" t="inlineStr">
        <is>
          <t>Penerbit Andi</t>
        </is>
      </c>
      <c r="S384" s="223" t="inlineStr">
        <is>
          <t>Andi Offset CV</t>
        </is>
      </c>
      <c r="T384" s="223" t="inlineStr">
        <is>
          <t>Lokal</t>
        </is>
      </c>
      <c r="U384" s="261" t="n">
        <v>290</v>
      </c>
      <c r="V384" s="86" t="inlineStr">
        <is>
          <t>pdf</t>
        </is>
      </c>
      <c r="W384" s="223" t="inlineStr">
        <is>
          <t>16.2 MB</t>
        </is>
      </c>
      <c r="X384" s="223" t="inlineStr">
        <is>
          <t>&lt;p&gt;Sejak dulu karakter robot banyak digunakan dalam berbagai film. Pembuatan karakter robot pun berkembang, mulai dari sekedar model animasi 2D hingga model animasi 3D. Contoh paling nyata dapat dilihat pada berbagai film box office macam Transformer atau Real Steel. Anda juga bisa membuat pemodelan dan animasi karakter robot ini sendiri.&amp;nbsp;&lt;br /&gt;
 Pada buku Panduan Aplikatif dan Solusi: Bikin Animasi Karakter Robot dengan 3ds Max 2012, Anda akan belajar membuat pemodelan dan animasi berbagai karakter robot. Mulai dari robot lengan sederhana (robotic arm), robot hexapod atau binatang berkaki delapan, robot humanoid berbentuk manusia, hingga robot yang dapat berubah bentuk ala transformer.&amp;nbsp;&lt;br /&gt;
 Lebih lengkap buku ini membahas:&lt;br /&gt;
 &amp;bull; Bab 1: Pemodelan dan Animasi Robotic Arm&lt;br /&gt;
 &amp;bull; Bab 2: Pemodelan dan Animasi Robot Hexapod&lt;br /&gt;
 &amp;bull; Bab 3: Pemodelan dan Animasi Robot Humanoid&lt;br /&gt;
 &amp;bull; Bab 4: Pemodelan dan Animasi Robot ala Transformer&lt;/p&gt;</t>
        </is>
      </c>
      <c r="Y384" s="262" t="n">
        <v>70500</v>
      </c>
      <c r="Z384" s="226" t="n"/>
      <c r="AA384" s="241">
        <f>Y472*Z472</f>
        <v/>
      </c>
      <c r="AB384" s="237" t="inlineStr">
        <is>
          <t>be6e157d-38fb-4804-8943-c256511fb631</t>
        </is>
      </c>
    </row>
    <row r="385" ht="15" customHeight="1" s="283">
      <c r="A385" s="109" t="n">
        <v>464</v>
      </c>
      <c r="B385" s="222">
        <f>HYPERLINK("https://mocostore.moco.co.id/catalog/"&amp;AB473,"Klik Disini")</f>
        <v/>
      </c>
      <c r="C385" s="223" t="inlineStr">
        <is>
          <t>Panduan Mudah Menggambar Komponen Mesin dengan Autodesk Inventor Professional 2011</t>
        </is>
      </c>
      <c r="D385" s="223" t="n"/>
      <c r="E385" s="223" t="inlineStr">
        <is>
          <t>Yon F. Huda, S.pd, M.Eng</t>
        </is>
      </c>
      <c r="F385" s="223" t="inlineStr">
        <is>
          <t>978-979-29-3165-5</t>
        </is>
      </c>
      <c r="G385" s="223" t="inlineStr">
        <is>
          <t>978-623-01-0625-5</t>
        </is>
      </c>
      <c r="H385" s="223" t="inlineStr">
        <is>
          <t>Sains &amp; Teknologi</t>
        </is>
      </c>
      <c r="I385" s="258" t="inlineStr">
        <is>
          <t>Perguruan Tinggi</t>
        </is>
      </c>
      <c r="J385" s="186" t="inlineStr">
        <is>
          <t>009.03</t>
        </is>
      </c>
      <c r="K385" s="264" t="inlineStr">
        <is>
          <t>Tidak Tersedia</t>
        </is>
      </c>
      <c r="L385" s="264" t="n"/>
      <c r="M385" s="259" t="inlineStr">
        <is>
          <t>Tidak Tersedia</t>
        </is>
      </c>
      <c r="N385" s="223" t="inlineStr">
        <is>
          <t>Indonesia</t>
        </is>
      </c>
      <c r="O385" s="223" t="inlineStr">
        <is>
          <t>Bukan fiksi</t>
        </is>
      </c>
      <c r="P385" s="260" t="n">
        <v>2012</v>
      </c>
      <c r="Q385" s="260" t="n">
        <v>2018</v>
      </c>
      <c r="R385" s="223" t="inlineStr">
        <is>
          <t>Penerbit Andi</t>
        </is>
      </c>
      <c r="S385" s="223" t="inlineStr">
        <is>
          <t>Andi Offset CV</t>
        </is>
      </c>
      <c r="T385" s="223" t="inlineStr">
        <is>
          <t>Lokal</t>
        </is>
      </c>
      <c r="U385" s="261" t="n">
        <v>146</v>
      </c>
      <c r="V385" s="86" t="inlineStr">
        <is>
          <t>pdf</t>
        </is>
      </c>
      <c r="W385" s="223" t="inlineStr">
        <is>
          <t>14.0 MB</t>
        </is>
      </c>
      <c r="X385" s="223" t="inlineStr">
        <is>
          <t>&lt;p&gt;Buku ini sangat cocok dibaca oleh siswa, mahasiswa,dan praktisi yang sering mengaplikasikan sistem CADD pada proses penggambaran maupun perancangan komponen mesin maupun produk mekanikal lainnya.&lt;br /&gt;
 Buku ini berisi 9 bab yang dibahas secara sistematis dengan didahului konsep dasar dan diakhiri dengan aplikasinya disertai dengan gambar yang cukup detail.&lt;br /&gt;
 Materi yang disajikan diantaranya:&lt;/p&gt;
 &lt;ul&gt;
 &lt;li&gt;Aplikasi dasar pembentuk komponen (part) 3 dimensi: Extrude, Sweep, Revolve, Shell, Coil, Emboss dan Hole&amp;nbsp;&lt;/li&gt;
 &lt;li&gt;Aplikasi modifikasi komponen (part) 3 dimensi: Fillet, Chamfer, Circular Pattern&lt;/li&gt;
 &lt;li&gt;Metode Assembly komponen (part) 3 dimensi&amp;nbsp;&lt;/li&gt;
 &lt;li&gt;Metode pembuatan gambar kerja, yakni proses pengubahan gambar komponen (part) maupun assembly menjadi gambar proyeksi hingga siap dicetak&lt;/li&gt;
 &lt;/ul&gt;</t>
        </is>
      </c>
      <c r="Y385" s="262" t="n">
        <v>35500</v>
      </c>
      <c r="Z385" s="226" t="n"/>
      <c r="AA385" s="241">
        <f>Y473*Z473</f>
        <v/>
      </c>
      <c r="AB385" s="237" t="inlineStr">
        <is>
          <t>96a5aa6f-5a52-49ef-9ea2-495e87ebc14e</t>
        </is>
      </c>
    </row>
    <row r="386" ht="15" customHeight="1" s="283">
      <c r="A386" s="109" t="n">
        <v>465</v>
      </c>
      <c r="B386" s="222">
        <f>HYPERLINK("https://mocostore.moco.co.id/catalog/"&amp;AB474,"Klik Disini")</f>
        <v/>
      </c>
      <c r="C386" s="223" t="inlineStr">
        <is>
          <t>Quick Reference Windows 8</t>
        </is>
      </c>
      <c r="D386" s="223" t="n"/>
      <c r="E386" s="223" t="inlineStr">
        <is>
          <t>Wahana Komputer</t>
        </is>
      </c>
      <c r="F386" s="223" t="inlineStr">
        <is>
          <t>978-979-29-3499-1</t>
        </is>
      </c>
      <c r="G386" s="223" t="inlineStr">
        <is>
          <t>978-623-01-0951-5</t>
        </is>
      </c>
      <c r="H386" s="223" t="inlineStr">
        <is>
          <t>Komputer &amp; Internet</t>
        </is>
      </c>
      <c r="I386" s="258" t="inlineStr">
        <is>
          <t>Perguruan Tinggi</t>
        </is>
      </c>
      <c r="J386" s="186" t="inlineStr">
        <is>
          <t>009.05</t>
        </is>
      </c>
      <c r="K386" s="264" t="n"/>
      <c r="L386" s="264" t="n"/>
      <c r="M386" s="259" t="n"/>
      <c r="N386" s="223" t="inlineStr">
        <is>
          <t>Indonesia</t>
        </is>
      </c>
      <c r="O386" s="223" t="inlineStr">
        <is>
          <t>Bukan fiksi</t>
        </is>
      </c>
      <c r="P386" s="260" t="n">
        <v>2012</v>
      </c>
      <c r="Q386" s="260" t="n">
        <v>2020</v>
      </c>
      <c r="R386" s="223" t="inlineStr">
        <is>
          <t>Penerbit Andi</t>
        </is>
      </c>
      <c r="S386" s="223" t="inlineStr">
        <is>
          <t>Andi Offset CV</t>
        </is>
      </c>
      <c r="T386" s="223" t="inlineStr">
        <is>
          <t>Lokal</t>
        </is>
      </c>
      <c r="U386" s="261" t="n">
        <v>208</v>
      </c>
      <c r="V386" s="86" t="inlineStr">
        <is>
          <t>pdf</t>
        </is>
      </c>
      <c r="W386" s="223" t="inlineStr">
        <is>
          <t>15.9 MB</t>
        </is>
      </c>
      <c r="X386" s="223" t="inlineStr">
        <is>
          <t>&lt;p&gt;Windows 8 adalah versi terakhir dari serangkaian sistem operasi yang diproduksi oleh Microsoft untuk digunakan pada komputer pribadi termasuk komputer rumah, bisnis, laptop, netbook, tablet PC, ataupun server. Sistem operasi yang menggunakan roprosesor ARM ini memiliki antarmuka yang bisa diubah agar mampu digunakan pada piranti layar sentuh selain menggunakan mouse serta keyboard. Selain antarmuka yang fresh, sistem operasi ini juga memiliki kecepatan booting yang hanya memakan waktu 8 detik.&lt;br /&gt;
 Ketika menggunakan Windows 8 user akan merasakan look and feel yang baru bernama Metro UI. Look and feel ini mirip dengan yang dipakai di Windows Phone. Karena barang baru, tentu antarmuka dan fiturnya ditambah. Karena itu Anda perlu buku Quick Reference Windows 8 ini sebagai panduan untuk mempermudah Anda menguasai dan mengoperasikan Windows 8 dengan maksimal.&amp;nbsp;&lt;br /&gt;
 Lebih lengkap, buku ini akan membahas:&lt;br /&gt;
 &amp;bull; Bab 1 Mengenal dan Mengupas Fitur Baru Windows 8&lt;br /&gt;
 &amp;bull; Bab 2 Messaging, Transfer, Backup Data, dan Manajemen File&lt;br /&gt;
 &amp;bull; Bab 3 Pengaturan Login dan Tool Disk&lt;br /&gt;
 &amp;bull; Bab 4 Mengupas Tool Optimasi dan Maintenance&lt;br /&gt;
 &amp;bull; Bab 5 Tool-Tool Penunjang Pekerjaan&lt;/p&gt;</t>
        </is>
      </c>
      <c r="Y386" s="262" t="n">
        <v>55500</v>
      </c>
      <c r="Z386" s="226" t="n"/>
      <c r="AA386" s="241">
        <f>Y474*Z474</f>
        <v/>
      </c>
      <c r="AB386" s="237" t="inlineStr">
        <is>
          <t>7d2efe0a-358d-4981-993b-5a31b61b8280</t>
        </is>
      </c>
    </row>
    <row r="387" ht="15" customHeight="1" s="283">
      <c r="A387" s="109" t="n">
        <v>466</v>
      </c>
      <c r="B387" s="222">
        <f>HYPERLINK("https://mocostore.moco.co.id/catalog/"&amp;AB475,"Klik Disini")</f>
        <v/>
      </c>
      <c r="C387" s="223" t="inlineStr">
        <is>
          <t>Mahir Membuat Website dengan Adobe Dreamweaver CS6, CSS, dan Jquery</t>
        </is>
      </c>
      <c r="D387" s="223" t="n"/>
      <c r="E387" s="223" t="inlineStr">
        <is>
          <t>Humaira` Bintu Bekti</t>
        </is>
      </c>
      <c r="F387" s="223" t="inlineStr">
        <is>
          <t>978-979-29-4765-6</t>
        </is>
      </c>
      <c r="G387" s="223" t="inlineStr">
        <is>
          <t>978-623-01-0649-1</t>
        </is>
      </c>
      <c r="H387" s="223" t="inlineStr">
        <is>
          <t>Pemograman</t>
        </is>
      </c>
      <c r="I387" s="258" t="inlineStr">
        <is>
          <t>Perguruan Tinggi</t>
        </is>
      </c>
      <c r="J387" s="186" t="inlineStr">
        <is>
          <t>009.05</t>
        </is>
      </c>
      <c r="K387" s="264" t="inlineStr">
        <is>
          <t>Tidak Tersedia</t>
        </is>
      </c>
      <c r="L387" s="264" t="n"/>
      <c r="M387" s="259" t="inlineStr">
        <is>
          <t>Tidak Tersedia</t>
        </is>
      </c>
      <c r="N387" s="223" t="inlineStr">
        <is>
          <t>Indonesia</t>
        </is>
      </c>
      <c r="O387" s="223" t="inlineStr">
        <is>
          <t>Tidak diketahui</t>
        </is>
      </c>
      <c r="P387" s="260" t="n">
        <v>2015</v>
      </c>
      <c r="Q387" s="260" t="n">
        <v>2020</v>
      </c>
      <c r="R387" s="223" t="inlineStr">
        <is>
          <t>Penerbit Andi</t>
        </is>
      </c>
      <c r="S387" s="223" t="inlineStr">
        <is>
          <t>Andi Offset CV</t>
        </is>
      </c>
      <c r="T387" s="223" t="inlineStr">
        <is>
          <t>Lokal</t>
        </is>
      </c>
      <c r="U387" s="261" t="n">
        <v>114</v>
      </c>
      <c r="V387" s="86" t="inlineStr">
        <is>
          <t>pdf</t>
        </is>
      </c>
      <c r="W387" s="223" t="inlineStr">
        <is>
          <t>5.0 MB</t>
        </is>
      </c>
      <c r="X387" s="223" t="inlineStr">
        <is>
          <t>&lt;p&gt;Perkembangan teknologi informasi yang kian pesat memacu munculnya situs baru yang dapat diakses melalui laringan internet. Data survei menuniukkan bahwa iumlah situs baru saat telah mencapai lebih dari 60 juta situs baru. Perkembangan iumlah situs ini tidaklah mengherankan karena semakin banyak orang yang melakukan blogging balk melalui Google, Blogspot ataupun MySpace. Perkembangan iumlah situs yang booming ini menuntut para pemrogram web (web programmer), pendesain web (web designer) maupun pembangun web (web developer) untuk selalu berkreasi menciptakan ide-ide baru balk dalam desain layout, penggunaan aplikasi server web maupun operating system yang digunakan agar situs yang dibangunnya tidak kandas dalam persaingan. Buku ini akan memberikan panduan total pengenalan website, pembuatan website interaktif, mempercantik tampilan website serta pengelolaan website interaktif. Selain itu, buku ini secara lengkap&lt;/p&gt;</t>
        </is>
      </c>
      <c r="Y387" s="262" t="n">
        <v>38500</v>
      </c>
      <c r="Z387" s="226" t="n"/>
      <c r="AA387" s="241">
        <f>Y475*Z475</f>
        <v/>
      </c>
      <c r="AB387" s="237" t="inlineStr">
        <is>
          <t>abde7403-e4df-45a0-a972-a2622aec11b4</t>
        </is>
      </c>
    </row>
    <row r="388" ht="15" customHeight="1" s="283">
      <c r="A388" s="109" t="n">
        <v>467</v>
      </c>
      <c r="B388" s="222">
        <f>HYPERLINK("https://mocostore.moco.co.id/catalog/"&amp;AB476,"Klik Disini")</f>
        <v/>
      </c>
      <c r="C388" s="223" t="inlineStr">
        <is>
          <t>Microsoft Office (Word-Excel-PowerPoint) untuk Administrasi Perkantoran</t>
        </is>
      </c>
      <c r="D388" s="223" t="n"/>
      <c r="E388" s="223" t="inlineStr">
        <is>
          <t>Madcoms</t>
        </is>
      </c>
      <c r="F388" s="223" t="inlineStr">
        <is>
          <t>978-979-29-5223-0</t>
        </is>
      </c>
      <c r="G388" s="223" t="inlineStr">
        <is>
          <t>978-623-01-0663-7</t>
        </is>
      </c>
      <c r="H388" s="223" t="inlineStr">
        <is>
          <t>Komputer &amp; Internet</t>
        </is>
      </c>
      <c r="I388" s="258" t="inlineStr">
        <is>
          <t>Perguruan Tinggi</t>
        </is>
      </c>
      <c r="J388" s="186" t="inlineStr">
        <is>
          <t>009.05</t>
        </is>
      </c>
      <c r="K388" s="264" t="inlineStr">
        <is>
          <t>Tidak Tersedia</t>
        </is>
      </c>
      <c r="L388" s="264" t="n"/>
      <c r="M388" s="259" t="inlineStr">
        <is>
          <t>Tidak Tersedia</t>
        </is>
      </c>
      <c r="N388" s="223" t="inlineStr">
        <is>
          <t>Indonesia</t>
        </is>
      </c>
      <c r="O388" s="223" t="inlineStr">
        <is>
          <t>Tidak diketahui</t>
        </is>
      </c>
      <c r="P388" s="260" t="n">
        <v>2015</v>
      </c>
      <c r="Q388" s="260" t="n">
        <v>2020</v>
      </c>
      <c r="R388" s="223" t="inlineStr">
        <is>
          <t>Penerbit Andi</t>
        </is>
      </c>
      <c r="S388" s="223" t="inlineStr">
        <is>
          <t>Andi Offset CV</t>
        </is>
      </c>
      <c r="T388" s="223" t="inlineStr">
        <is>
          <t>Lokal</t>
        </is>
      </c>
      <c r="U388" s="261" t="n">
        <v>226</v>
      </c>
      <c r="V388" s="86" t="inlineStr">
        <is>
          <t>pdf</t>
        </is>
      </c>
      <c r="W388" s="223" t="inlineStr">
        <is>
          <t>10.7 MB</t>
        </is>
      </c>
      <c r="X388" s="223" t="inlineStr">
        <is>
          <t>&lt;p&gt;Administrasi perkantoran adalah serangkaian kegiatan merencanakan, mengorganisasi, mengarahkan, mengawasi, dan menyelenggarakan berbagai pekerjaan perkantoran dan ketatausahaan secara tertib. Untuk melaksanakan kegiatan tersebut, Anda dapat memanfaatkan fasilitas yang telah disediakan oleh Microsoft Office (Word-Excel-PowerPoint).&lt;br /&gt;
 Pokok bahasan yang disajikan dalam buku Microsoft Office (Word-Excel-PowerPoint) untuk Administrasi Perkantoran ini meliputi:&lt;br /&gt;
 &amp;bull; Langkah-langkah pembuatan formulir digital menggunakan Ms-Word 2013, hingga bagaimana caranya melindungi hak akses formulir digital tersebut.&lt;br /&gt;
 &amp;bull; Langkah-langkah pembuatan surat massal menggunakan fasilitas Mail Merge dan akan dijelaskan bagaimana teknik membuat surat massal hingga mencetaknya.&lt;br /&gt;
 &amp;bull; Langkah-langkah pembuatan agenda harian hingga tahunan menggunakan Ms-Word 2013 dengan mudah dan cepat.&lt;br /&gt;
 &amp;bull; Langkah-langkah mengenai tata cara mengelola Header dan Footer, seperti mengedit, menyisipkan tanggal, hingga membuat nomor halaman dengan Header dan Footer.&lt;br /&gt;
 &amp;bull; Langkah-langkah membuat absensi digital menggunakan Ms-Excel 2013 hingga membuat persentase kehadiran.&lt;br /&gt;
 &amp;bull; Langkah-langkah membuat laporan keuangan, mulai dari membuat laporan keuangan pada kegiatan, membuat statistik data golongan pegawai, menghitung gaji karyawan hingga menghitung pajak penghasilan pasal 21.&lt;br /&gt;
 &amp;bull; Langkah-langkah membuat template to do list yang difungsikan sebagai asisten pribadi untuk membantu dalam mengelola jadwal.&lt;br /&gt;
 &amp;bull; Langkah-langkah mengenai cara pembuatan presentasi menggunakan Ms-PowerPoint 2013 hingga bisa ditampilkan.&lt;/p&gt;</t>
        </is>
      </c>
      <c r="Y388" s="262" t="n">
        <v>71000</v>
      </c>
      <c r="Z388" s="226" t="n"/>
      <c r="AA388" s="241">
        <f>Y476*Z476</f>
        <v/>
      </c>
      <c r="AB388" s="237" t="inlineStr">
        <is>
          <t>916bd94e-7093-4170-8e57-f76bc1e9ba35</t>
        </is>
      </c>
    </row>
    <row r="389" ht="15" customHeight="1" s="283">
      <c r="A389" s="109" t="n">
        <v>468</v>
      </c>
      <c r="B389" s="222">
        <f>HYPERLINK("https://mocostore.moco.co.id/catalog/"&amp;AB477,"Klik Disini")</f>
        <v/>
      </c>
      <c r="C389" s="223" t="inlineStr">
        <is>
          <t>Panduan Aplikatif dan Solusi (PAS): Membuat Aplikasi Kreatif dengan Visual Basic. Net 2013</t>
        </is>
      </c>
      <c r="D389" s="223" t="n"/>
      <c r="E389" s="223" t="inlineStr">
        <is>
          <t>Wahana Komputer</t>
        </is>
      </c>
      <c r="F389" s="223" t="inlineStr">
        <is>
          <t>978-979-29-5119-6</t>
        </is>
      </c>
      <c r="G389" s="223" t="inlineStr">
        <is>
          <t>978-623-01-0538-8</t>
        </is>
      </c>
      <c r="H389" s="223" t="inlineStr">
        <is>
          <t>Pemograman</t>
        </is>
      </c>
      <c r="I389" s="258" t="inlineStr">
        <is>
          <t>Perguruan Tinggi</t>
        </is>
      </c>
      <c r="J389" s="186" t="inlineStr">
        <is>
          <t>009.05</t>
        </is>
      </c>
      <c r="K389" s="223" t="inlineStr">
        <is>
          <t>Tidak Tersedia</t>
        </is>
      </c>
      <c r="L389" s="223" t="n"/>
      <c r="M389" s="259" t="inlineStr">
        <is>
          <t>Tidak Tersedia</t>
        </is>
      </c>
      <c r="N389" s="223" t="inlineStr">
        <is>
          <t>Indonesia</t>
        </is>
      </c>
      <c r="O389" s="223" t="inlineStr">
        <is>
          <t>Tidak diketahui</t>
        </is>
      </c>
      <c r="P389" s="260" t="n">
        <v>2015</v>
      </c>
      <c r="Q389" s="260" t="n">
        <v>2020</v>
      </c>
      <c r="R389" s="223" t="inlineStr">
        <is>
          <t>Penerbit Andi</t>
        </is>
      </c>
      <c r="S389" s="223" t="inlineStr">
        <is>
          <t>Andi Offset CV</t>
        </is>
      </c>
      <c r="T389" s="223" t="inlineStr">
        <is>
          <t>Lokal</t>
        </is>
      </c>
      <c r="U389" s="261" t="n">
        <v>242</v>
      </c>
      <c r="V389" s="86" t="inlineStr">
        <is>
          <t>pdf</t>
        </is>
      </c>
      <c r="W389" s="223" t="inlineStr">
        <is>
          <t>5.5 MB</t>
        </is>
      </c>
      <c r="X389" s="223" t="inlineStr">
        <is>
          <t>&lt;p&gt;Buku Penerapan Visualisasi 3D dengan Autodesk Maya in&amp;#39; berisi langkah-langkah praktis pembuatan objek 3D. Pembahasan dalam buku in&amp;#39; mencakup proses pemodelan, pemberian tekstur, pembuatan mapping, dan penempatan materialing menggunakan Autodesk Maya. Software Maya jamak digunakan untuk keperluan 3D modeling, animasi, efek, serta solusi render untuk berbagai keperluan, misalnya desain produk, pembuatan game, hingga pembuatan film. Pemodelan merupakan aset penting dalam environment3D. Langkah-langkah yang penulis sajikan dalam buku ini memuat proses pemodelan dari awal, pemberian tekstur, hingga menyiapkan materialing. Objek yang dieksplorasi dalam buku ini adalah objek 3D kapak, palu, dan tangki. Ketiga objek tersebut merupakan ragam contoh environment dalam suatu game. Langkah-langkah yang disajikan buku ini dapat pembaca terapkan dalam pembuatan objek lainnya.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&lt;p&gt;&amp;nbsp;&lt;/p&gt;</t>
        </is>
      </c>
      <c r="Y389" s="262" t="n">
        <v>62500</v>
      </c>
      <c r="Z389" s="226" t="n"/>
      <c r="AA389" s="241">
        <f>Y477*Z477</f>
        <v/>
      </c>
      <c r="AB389" s="237" t="inlineStr">
        <is>
          <t>f7e8d17b-67ab-48b6-82bd-9eab9b8d8152</t>
        </is>
      </c>
    </row>
    <row r="390" ht="15" customHeight="1" s="283">
      <c r="A390" s="109" t="n">
        <v>469</v>
      </c>
      <c r="B390" s="222">
        <f>HYPERLINK("https://mocostore.moco.co.id/catalog/"&amp;AB478,"Klik Disini")</f>
        <v/>
      </c>
      <c r="C390" s="223" t="inlineStr">
        <is>
          <t>Packet Tracer-Solusi Cerdas Menguasai Internetworking (Konsep &amp; Implementasi)</t>
        </is>
      </c>
      <c r="D390" s="223" t="n"/>
      <c r="E390" s="223" t="inlineStr">
        <is>
          <t>Dodi Heriadi</t>
        </is>
      </c>
      <c r="F390" s="223" t="inlineStr">
        <is>
          <t>978-979-29-3156-3</t>
        </is>
      </c>
      <c r="G390" s="223" t="inlineStr">
        <is>
          <t>978-623-01-1502-8</t>
        </is>
      </c>
      <c r="H390" s="223" t="inlineStr">
        <is>
          <t>Komputer &amp; Internet</t>
        </is>
      </c>
      <c r="I390" s="258" t="inlineStr">
        <is>
          <t>Perguruan Tinggi</t>
        </is>
      </c>
      <c r="J390" s="186" t="inlineStr">
        <is>
          <t>009.05</t>
        </is>
      </c>
      <c r="K390" s="223" t="inlineStr">
        <is>
          <t>Edisi Ke-1</t>
        </is>
      </c>
      <c r="L390" s="223" t="n"/>
      <c r="M390" s="259" t="inlineStr">
        <is>
          <t>Tidak Tersedia</t>
        </is>
      </c>
      <c r="N390" s="223" t="inlineStr">
        <is>
          <t>Indonesia</t>
        </is>
      </c>
      <c r="O390" s="223" t="inlineStr">
        <is>
          <t>Tidak diketahui</t>
        </is>
      </c>
      <c r="P390" s="260" t="n">
        <v>2012</v>
      </c>
      <c r="Q390" s="260" t="n">
        <v>2021</v>
      </c>
      <c r="R390" s="223" t="inlineStr">
        <is>
          <t>Penerbit Andi</t>
        </is>
      </c>
      <c r="S390" s="223" t="inlineStr">
        <is>
          <t>Andi Offset CV</t>
        </is>
      </c>
      <c r="T390" s="223" t="inlineStr">
        <is>
          <t>Lokal</t>
        </is>
      </c>
      <c r="U390" s="261" t="n">
        <v>450</v>
      </c>
      <c r="V390" s="86" t="inlineStr">
        <is>
          <t>pdf</t>
        </is>
      </c>
      <c r="W390" s="223" t="inlineStr">
        <is>
          <t>12.3 MB</t>
        </is>
      </c>
      <c r="X390" s="223" t="inlineStr">
        <is>
          <t>&lt;p&gt;Packet Tracer &amp;ndash; Solusi Cerdas Menguasai Internetworking (Konsep &amp;amp; Implementasi) adalah buku yang mampu memberikan inspirasi nyata kepada siapa saja yang tertarik pada dunia Teknologi Informasi dan Komunikasi (ICT), karena ide-ide cemerlang yang ditularkan kepada pembaca begitu sederhana, dan mudah untuk dipahami.&lt;br /&gt;
 Packet Tracer &amp;ndash; Solusi Cerdas Menguasai Internetworking (Konsep &amp;amp; Implementasi) terdiri dari dua bagian : &amp;ldquo;Berdendang Bersama Internet Protocol Address &amp;ndash; Season 1&amp;rdquo;, dan &amp;ldquo;Berkawan dengan Packet Tracer &amp;ndash; Season 2&amp;rdquo;. Bagian pertama memaparkan bagaimana Internet Protocol (IP) Address bekerja, Anatomi IP Address, Konversi Biner dan Desimal (manipulasi angka 0 dan 1), Tipe IP Address (Network &amp;ndash; Broadcast &amp;ndash; Host Address), Network Prefix, Reservasi IP Address, Public Address (IP Internet), Private Address (IP LAN), Network Address Translation (NAT), IP Address Spesial, Classful &amp;amp; Classless Addressing, Assigning Address (Static &amp;amp; Dynamic), Alokasi IP Address, Internet Service Provider (ISP), Subnet Mask (Network dan Host Portion), Logika AND, Berhitung Address, Basic Subnetting, Variable Length Subnet Mask (VLSM), Network/Route Summary, Kitab Undang-Undang Hukum IP Address (KUHIP), IP &amp;amp; Network Address Puzzle, Testing Network Layer (ping), Simfoni Network Addressing.&lt;br /&gt;
 Bagian kedua merupakan implementasi dari penguasaan konsep yang telah dipaparkan, antara lain : Perkenalan Packet Tracer (Aplikasi Simulasi Jaringan), Topologi Jaringan (Kabel dan Nirkabel), Cabling (Straight-Through, Crossed-Over, Rollover, Fiber, Phone, Coaxial, Serial DCE dan DTE), Packet Tracer &amp;ndash; Pembuka. Rancang Bangun Jaringan dengan Packet Tracer (Crossed-Over, Straight-Through, DHCP Server, Router, WAN &amp;amp; Static Routing, Serial DCE, Access Point (AP), Administrasi AP, Hot Spot Area, Internet Server, Multi Sesi, LAN Point to Point, VLSM tingkat awam &amp;ndash; mahir, Multi Router, Dynamic Routing, DHCP Router.&amp;nbsp;&lt;br /&gt;
 Buku ini pantas sebagai pegangan untuk pembaca tingkat SMA/SMK/MA sederajat (Teknik Komputer &amp;amp; Jaringan), Program Diploma &amp;amp; Strata 1 (Konsep &amp;amp; Praktek Konsep Jaringan, Administrasi &amp;amp; Praktek Administrasi Jaringan, Praktikum LAN/Jaringan Komputer, Jaringan Nirkabel, Network &amp;amp; Komunikasi Data, Internetworking, Keamanan Sistem Komputer &amp;amp; Jaringan), karena menyuguhkan solusi cerdas bukan keras dalam menguasai dunia Internetworking. Pembaca hanya perlu mengerti angka 0 dan 1 saja. Mudah bukan!&lt;/p&gt;</t>
        </is>
      </c>
      <c r="Y390" s="262" t="n">
        <v>80000</v>
      </c>
      <c r="Z390" s="226" t="n"/>
      <c r="AA390" s="241">
        <f>Y478*Z478</f>
        <v/>
      </c>
      <c r="AB390" s="237" t="inlineStr">
        <is>
          <t>f06d53be-5021-49c6-b735-0b1b83195cb1</t>
        </is>
      </c>
    </row>
    <row r="391" ht="15" customHeight="1" s="283">
      <c r="A391" s="109" t="n">
        <v>471</v>
      </c>
      <c r="B391" s="222">
        <f>HYPERLINK("https://mocostore.moco.co.id/catalog/"&amp;AB480,"Klik Disini")</f>
        <v/>
      </c>
      <c r="C391" s="223" t="inlineStr">
        <is>
          <t>Desain Rancang Bangun 3D dan Interior dengan AutoCAD</t>
        </is>
      </c>
      <c r="D391" s="223" t="n"/>
      <c r="E391" s="223" t="inlineStr">
        <is>
          <t>Suparno Sastra M.</t>
        </is>
      </c>
      <c r="F391" s="223" t="inlineStr">
        <is>
          <t>978-979-29-4374-0</t>
        </is>
      </c>
      <c r="G391" s="223" t="inlineStr">
        <is>
          <t>978-623-01-1603-2</t>
        </is>
      </c>
      <c r="H391" s="223" t="inlineStr">
        <is>
          <t>Desain Grafis &amp; Multimedia</t>
        </is>
      </c>
      <c r="I391" s="258" t="inlineStr">
        <is>
          <t>Perguruan Tinggi</t>
        </is>
      </c>
      <c r="J391" s="186" t="inlineStr">
        <is>
          <t>009.04</t>
        </is>
      </c>
      <c r="K391" s="264" t="inlineStr">
        <is>
          <t>Edisi Ke-1</t>
        </is>
      </c>
      <c r="L391" s="264" t="n"/>
      <c r="M391" s="259" t="inlineStr">
        <is>
          <t>Tidak Tersedia</t>
        </is>
      </c>
      <c r="N391" s="223" t="inlineStr">
        <is>
          <t>Indonesia</t>
        </is>
      </c>
      <c r="O391" s="223" t="inlineStr">
        <is>
          <t>Tidak diketahui</t>
        </is>
      </c>
      <c r="P391" s="260" t="n">
        <v>2014</v>
      </c>
      <c r="Q391" s="260" t="n">
        <v>2018</v>
      </c>
      <c r="R391" s="223" t="inlineStr">
        <is>
          <t>Penerbit Andi</t>
        </is>
      </c>
      <c r="S391" s="223" t="inlineStr">
        <is>
          <t>Andi Offset CV</t>
        </is>
      </c>
      <c r="T391" s="223" t="inlineStr">
        <is>
          <t>Lokal</t>
        </is>
      </c>
      <c r="U391" s="261" t="n">
        <v>370</v>
      </c>
      <c r="V391" s="86" t="inlineStr">
        <is>
          <t>pdf</t>
        </is>
      </c>
      <c r="W391" s="223" t="inlineStr">
        <is>
          <t>10.3 MB</t>
        </is>
      </c>
      <c r="X391" s="223" t="inlineStr">
        <is>
          <t>&lt;p&gt;&amp;quot;Desain Rancang Bangun 3D dan Interior Dengan AutoCAD&amp;quot;, merupakan sebuah buku panduan yang berisi tutorial dan latihan pemodelan desain rumah berbagai tipe, desain elemen-elemen interior (furnitur) serta membuat desain interior berikut teknik finishing dan rendering. Aplikasi kasusnya sangat relevan dengan bidang pengembangan desain rancang bangun 3D dan interior secara umum, karena pembahasaanya disajikan dengan metode step by step, simpel dan praktis. Buku ini sangat fleksibel dan sesuai untuk berbagai kalangan, karena bisa merefleksikan semua aspirasi akan kebutuhan buku referensi desain rancang bangun 3D dan interior bagi para pelajar, mahasiswa, drafter maupun desainer (arsitek dan desainer interior) serta kalangan umum (siapapun yang menaruh minat pada bidang rancang bangun dan desain interior). Setelah menggunakan buku ini pembaca akan memiliki pengetahuan dan ketrampilan khusus (skill) dalam waktu yang singkat untuk menggunakan program AutoCAD berbagai release (AU release relavantion) dalam membuat berbagai desain rancang bangun (desain rumah berbagai tipe) dan elemen-elemen interior (furnitur) maupun desain interior.&lt;br /&gt;
 Materi pembahasan buku meliputi : â– Kosep dasar aplikasi AutoCAD â– Perintah gambar dan edit â– Fasilitas bantu gambar dan utility â– Teknik penggambaran bidang 3D â– Transformasi objek bidang 3D â– Aplikasi view dan ViewCube â– Membuat desain rumah 3D berbagai tipe â– Membuat desain berbagai furnitur interior â– Membuat desain interior â– Finishing dan rendering desain&lt;/p&gt;</t>
        </is>
      </c>
      <c r="Y391" s="262" t="n">
        <v>95000</v>
      </c>
      <c r="Z391" s="226" t="n"/>
      <c r="AA391" s="241">
        <f>Y480*Z480</f>
        <v/>
      </c>
      <c r="AB391" s="237" t="inlineStr">
        <is>
          <t>7cb26c7e-2a08-42eb-802c-1487a4fd6b2b</t>
        </is>
      </c>
    </row>
    <row r="392" ht="15" customHeight="1" s="283">
      <c r="A392" s="109" t="n">
        <v>472</v>
      </c>
      <c r="B392" s="222">
        <f>HYPERLINK("https://mocostore.moco.co.id/catalog/"&amp;AB481,"Klik Disini")</f>
        <v/>
      </c>
      <c r="C392" s="223" t="inlineStr">
        <is>
          <t>Eviews â€“ Cara Operasi dan Prosedur Analisis</t>
        </is>
      </c>
      <c r="D392" s="223" t="n"/>
      <c r="E392" s="223" t="inlineStr">
        <is>
          <t>Jonathan Sarwono dan Hendra, N.S</t>
        </is>
      </c>
      <c r="F392" s="223" t="inlineStr">
        <is>
          <t>978-979-29-4348-1</t>
        </is>
      </c>
      <c r="G392" s="223" t="inlineStr">
        <is>
          <t>978-623-01-0898-3</t>
        </is>
      </c>
      <c r="H392" s="223" t="inlineStr">
        <is>
          <t>Komputer &amp; Internet</t>
        </is>
      </c>
      <c r="I392" s="258" t="inlineStr">
        <is>
          <t>Perguruan Tinggi</t>
        </is>
      </c>
      <c r="J392" s="186" t="inlineStr">
        <is>
          <t>009.05</t>
        </is>
      </c>
      <c r="K392" s="264" t="n"/>
      <c r="L392" s="264" t="n"/>
      <c r="M392" s="259" t="n"/>
      <c r="N392" s="223" t="inlineStr">
        <is>
          <t>Indonesia</t>
        </is>
      </c>
      <c r="O392" s="223" t="inlineStr">
        <is>
          <t>Bukan fiksi</t>
        </is>
      </c>
      <c r="P392" s="260" t="n">
        <v>2014</v>
      </c>
      <c r="Q392" s="260" t="n">
        <v>2020</v>
      </c>
      <c r="R392" s="223" t="inlineStr">
        <is>
          <t>Penerbit Andi</t>
        </is>
      </c>
      <c r="S392" s="223" t="inlineStr">
        <is>
          <t>Andi Offset CV</t>
        </is>
      </c>
      <c r="T392" s="223" t="inlineStr">
        <is>
          <t>Lokal</t>
        </is>
      </c>
      <c r="U392" s="261" t="n">
        <v>234</v>
      </c>
      <c r="V392" s="86" t="inlineStr">
        <is>
          <t>pdf</t>
        </is>
      </c>
      <c r="W392" s="223" t="inlineStr">
        <is>
          <t>11.6 MB</t>
        </is>
      </c>
      <c r="X392" s="223" t="inlineStr">
        <is>
          <t>&lt;p&gt;Buku yang terdiri atas 16 bab ini membahas bagaimana caranya mengoperasikan dan menggunakan EViews dalam analisis di bidang ekonometrika dan statistika, serta cara menginterpretasikan hasilnya. Dengan penjelasan yang dimulai dari cara operasi sampai penggunaan prosedur-prosedur untuk proses analisis data, buku ini akan bermanfaat bagi para pemula pengguna EViews. Selengkapnya, buku ini berisi tentang: &amp;bull; Pengertian [Views; &amp;bull; Analisis regresi dasar; &amp;bull; Dasar-dasar pembuatan file kerja dalam EViews; &amp;bull; Analisis regresi time series; &amp;bull; Pemahaman makna objek; &amp;bull; Pengujian spesifikasi dan diagnostik; &amp;bull; Dasar-dasar pemahaman data; &amp;bull;&amp;nbsp; &amp;bull; Cara bekerja dengan data; Penggunaan log likelihood dalam objek;&lt;br /&gt;
 &amp;bull; Pemahaman konsep penghubung data; &amp;bull; Pemodelan dalam EViews;&lt;br /&gt;
 &amp;bull; Pembuatan struktur clan cara mengoperasikan file kerja;&lt;br /&gt;
 &amp;bull; Analisis data series; &amp;bull; Analisis data group; &amp;bull; Analisis data dalam bentuk grafik;&lt;br /&gt;
 &amp;bull; Pemahaman dan penggunaan data panel dan data pool; &amp;bull; Ringkasan perintah penting dalam EViews.&lt;br /&gt;
 &amp;nbsp;&lt;/p&gt;</t>
        </is>
      </c>
      <c r="Y392" s="262" t="n">
        <v>53500</v>
      </c>
      <c r="Z392" s="226" t="n"/>
      <c r="AA392" s="241">
        <f>Y481*Z481</f>
        <v/>
      </c>
      <c r="AB392" s="237" t="inlineStr">
        <is>
          <t>6a635855-53a9-4973-af34-f1194fc7f5a3</t>
        </is>
      </c>
    </row>
    <row r="393" ht="15" customHeight="1" s="283">
      <c r="A393" s="109" t="n">
        <v>473</v>
      </c>
      <c r="B393" s="222">
        <f>HYPERLINK("https://mocostore.moco.co.id/catalog/"&amp;AB482,"Klik Disini")</f>
        <v/>
      </c>
      <c r="C393" s="223" t="inlineStr">
        <is>
          <t>You Can Do It with Photoshop â€“ Sketch &amp; Painting</t>
        </is>
      </c>
      <c r="D393" s="223" t="n"/>
      <c r="E393" s="223" t="inlineStr">
        <is>
          <t>Madcoms</t>
        </is>
      </c>
      <c r="F393" s="223" t="inlineStr">
        <is>
          <t>978-979-29-3538-7</t>
        </is>
      </c>
      <c r="G393" s="223" t="inlineStr">
        <is>
          <t>978-623-01-1743-5</t>
        </is>
      </c>
      <c r="H393" s="223" t="inlineStr">
        <is>
          <t>Desain Grafis &amp; Multimedia</t>
        </is>
      </c>
      <c r="I393" s="258" t="inlineStr">
        <is>
          <t>Perguruan Tinggi</t>
        </is>
      </c>
      <c r="J393" s="186" t="inlineStr">
        <is>
          <t>009.05</t>
        </is>
      </c>
      <c r="K393" s="264" t="inlineStr">
        <is>
          <t>Edisi Ke-1</t>
        </is>
      </c>
      <c r="L393" s="264" t="n"/>
      <c r="M393" s="259" t="inlineStr">
        <is>
          <t>Tidak Tersedia</t>
        </is>
      </c>
      <c r="N393" s="223" t="inlineStr">
        <is>
          <t>Indonesia</t>
        </is>
      </c>
      <c r="O393" s="223" t="inlineStr">
        <is>
          <t>Bukan fiksi</t>
        </is>
      </c>
      <c r="P393" s="260" t="n">
        <v>2013</v>
      </c>
      <c r="Q393" s="260" t="n">
        <v>2018</v>
      </c>
      <c r="R393" s="223" t="inlineStr">
        <is>
          <t>Penerbit Andi</t>
        </is>
      </c>
      <c r="S393" s="223" t="inlineStr">
        <is>
          <t>Andi Offset CV</t>
        </is>
      </c>
      <c r="T393" s="223" t="inlineStr">
        <is>
          <t>Lokal</t>
        </is>
      </c>
      <c r="U393" s="261" t="n">
        <v>122</v>
      </c>
      <c r="V393" s="86" t="inlineStr">
        <is>
          <t>pdf</t>
        </is>
      </c>
      <c r="W393" s="223" t="inlineStr">
        <is>
          <t>7.1 MB</t>
        </is>
      </c>
      <c r="X393" s="223" t="inlineStr">
        <is>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&amp;ldquo;Sketch &amp;amp; Painting&amp;rdquo;. Berbeda dengan tema sebelumnya buku ini akan membahas bagaimana menghasilkan foto atau gambar dengan citra &amp;ldquo;Sketsa dan Lukisan&amp;rdquo; menggunakan Adobe Photoshop secara maksimal. Teknik sederhana dengan menggabungkan serta memaksimalkan penggunakan Tool dan Filter,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is>
      </c>
      <c r="Y393" s="262" t="n">
        <v>99000</v>
      </c>
      <c r="Z393" s="226" t="n"/>
      <c r="AA393" s="241">
        <f>Y482*Z482</f>
        <v/>
      </c>
      <c r="AB393" s="237" t="inlineStr">
        <is>
          <t>0f04fd64-038f-42de-b584-f5715cc272aa</t>
        </is>
      </c>
    </row>
    <row r="394" ht="15" customHeight="1" s="283">
      <c r="A394" s="109" t="n">
        <v>474</v>
      </c>
      <c r="B394" s="222">
        <f>HYPERLINK("https://mocostore.moco.co.id/catalog/"&amp;AB483,"Klik Disini")</f>
        <v/>
      </c>
      <c r="C394" s="223" t="inlineStr">
        <is>
          <t>24 JAM!! Pintar Pemrograman Android</t>
        </is>
      </c>
      <c r="D394" s="223" t="n"/>
      <c r="E394" s="223" t="inlineStr">
        <is>
          <t>Arif Akbarul Huda, S.Si.</t>
        </is>
      </c>
      <c r="F394" s="223" t="inlineStr">
        <is>
          <t>978-979-29-3213-3</t>
        </is>
      </c>
      <c r="G394" s="223" t="inlineStr">
        <is>
          <t>978-623-01-1532-5</t>
        </is>
      </c>
      <c r="H394" s="223" t="inlineStr">
        <is>
          <t>Pemograman</t>
        </is>
      </c>
      <c r="I394" s="258" t="inlineStr">
        <is>
          <t>Perguruan Tinggi</t>
        </is>
      </c>
      <c r="J394" s="186" t="inlineStr">
        <is>
          <t>009.05</t>
        </is>
      </c>
      <c r="K394" s="264" t="inlineStr">
        <is>
          <t>Edisi Ke-1</t>
        </is>
      </c>
      <c r="L394" s="264" t="n"/>
      <c r="M394" s="259" t="inlineStr">
        <is>
          <t>Tidak Tersedia</t>
        </is>
      </c>
      <c r="N394" s="223" t="inlineStr">
        <is>
          <t>Indonesia</t>
        </is>
      </c>
      <c r="O394" s="223" t="inlineStr">
        <is>
          <t>Bukan fiksi</t>
        </is>
      </c>
      <c r="P394" s="260" t="n">
        <v>2012</v>
      </c>
      <c r="Q394" s="260" t="n">
        <v>2021</v>
      </c>
      <c r="R394" s="223" t="inlineStr">
        <is>
          <t>Penerbit Andi</t>
        </is>
      </c>
      <c r="S394" s="223" t="inlineStr">
        <is>
          <t>Andi Offset CV</t>
        </is>
      </c>
      <c r="T394" s="223" t="inlineStr">
        <is>
          <t>Lokal</t>
        </is>
      </c>
      <c r="U394" s="261" t="n">
        <v>274</v>
      </c>
      <c r="V394" s="86" t="inlineStr">
        <is>
          <t>pdf</t>
        </is>
      </c>
      <c r="W394" s="223" t="inlineStr">
        <is>
          <t>10.6 MB</t>
        </is>
      </c>
      <c r="X394" s="223" t="inlineStr">
        <is>
          <t>&lt;p&gt;Semakin banyaknya materi tutorial pemrograman aplikasi android di internet, ternyata berdampak kurang baik pada calon developer android, khususnya yang benar-benar baru mulai dari nol. Besar kemungkinan calon developer ini bingung, harus mulai mempelajari dari mana. Terlebih lagi jika didesak dengan deadline bahwa bulan sekian aplikasi harus sudah jadi.&lt;/p&gt;
 &lt;p&gt;&amp;nbsp;&lt;/p&gt;
 &lt;p&gt;Buku ini menjadi alternatif pendamping belajar yang sangat menyenangkan karena materi ditulis oleh praktisi sekaligus pengajar pemrograman Android dan disusun berurutan mulai dari level dasar menuju ke level yang lebih tinggi. Materi dalam buku ini paling banyak dicari oleh pemula yang baru mulai belajar pemrograman Android, bahkan oleh mahasiswa untuk mengerjakan tugas kuliah maupun tugas akhirnya. Penyajian materi dalam buku ini dibagi berdasarkan jam belajar dengan total sebanyak 24 jam. Materi yang disuguhkan meliputi:&lt;/p&gt;
 &lt;ul&gt;
 &lt;li&gt;Pengenalan layout&lt;/li&gt;
 &lt;li&gt;Event handler button&lt;/li&gt;
 &lt;li&gt;Location Based Service (GPS dan MAP)&lt;/li&gt;
 &lt;li&gt;SQLitedatabase&lt;/li&gt;
 &lt;li&gt;Android client-server&lt;/li&gt;
 &lt;li&gt;Android hardware (sensor, kamera, bluetooth)&lt;strong&gt;, &lt;/strong&gt;dan beberapa contoh aplikasi sederhana untuk Android&lt;/li&gt;
 &lt;/ul&gt;
 &lt;p&gt;&amp;nbsp;&lt;/p&gt;
 &lt;p&gt;Dari total materi yang disajikan dalam buku ini, 95% di antaranya dapat diimplementasikan dalam project Anda. Apabila mengikuti cara belajar buku ini dengan benar, besar kemungkinan dalam waktu kurang lebih 24 jam, pembaca sudah siap untuk mengembangkan aplikasi Android lebih spesifik untuk memenuhi kebutuhan masyarakat.&lt;/p&gt;</t>
        </is>
      </c>
      <c r="Y394" s="262" t="n">
        <v>80000</v>
      </c>
      <c r="Z394" s="226" t="n"/>
      <c r="AA394" s="241">
        <f>Y483*Z483</f>
        <v/>
      </c>
      <c r="AB394" s="237" t="inlineStr">
        <is>
          <t>680be223-192d-4bd4-8edc-925e8ff12875</t>
        </is>
      </c>
    </row>
    <row r="395" ht="15" customHeight="1" s="283">
      <c r="A395" s="109" t="n">
        <v>475</v>
      </c>
      <c r="B395" s="222">
        <f>HYPERLINK("https://mocostore.moco.co.id/catalog/"&amp;AB484,"Klik Disini")</f>
        <v/>
      </c>
      <c r="C395" s="223" t="inlineStr">
        <is>
          <t>25 Inspirasi Desain Wedding Invitation dengan CorelDRAW</t>
        </is>
      </c>
      <c r="D395" s="223" t="n"/>
      <c r="E395" s="223" t="inlineStr">
        <is>
          <t>Wahana Komputer</t>
        </is>
      </c>
      <c r="F395" s="223" t="inlineStr">
        <is>
          <t>978-979-29-3117-4</t>
        </is>
      </c>
      <c r="G395" s="223" t="inlineStr">
        <is>
          <t>978-623-01-1711-4</t>
        </is>
      </c>
      <c r="H395" s="223" t="inlineStr">
        <is>
          <t>Desain Grafis &amp; Multimedia</t>
        </is>
      </c>
      <c r="I395" s="258" t="inlineStr">
        <is>
          <t>Perguruan Tinggi</t>
        </is>
      </c>
      <c r="J395" s="186" t="inlineStr">
        <is>
          <t>009.05</t>
        </is>
      </c>
      <c r="K395" s="264" t="inlineStr">
        <is>
          <t>Tidak Tersedia</t>
        </is>
      </c>
      <c r="L395" s="264" t="n"/>
      <c r="M395" s="259" t="inlineStr">
        <is>
          <t>Tidak Tersedia</t>
        </is>
      </c>
      <c r="N395" s="223" t="inlineStr">
        <is>
          <t>Indonesia</t>
        </is>
      </c>
      <c r="O395" s="223" t="inlineStr">
        <is>
          <t>Tidak diketahui</t>
        </is>
      </c>
      <c r="P395" s="260" t="n">
        <v>2012</v>
      </c>
      <c r="Q395" s="260" t="n">
        <v>2021</v>
      </c>
      <c r="R395" s="223" t="inlineStr">
        <is>
          <t>Penerbit Andi</t>
        </is>
      </c>
      <c r="S395" s="223" t="inlineStr">
        <is>
          <t>Andi Offset CV</t>
        </is>
      </c>
      <c r="T395" s="223" t="inlineStr">
        <is>
          <t>Lokal</t>
        </is>
      </c>
      <c r="U395" s="261" t="n">
        <v>290</v>
      </c>
      <c r="V395" s="86" t="inlineStr">
        <is>
          <t>pdf</t>
        </is>
      </c>
      <c r="W395" s="223" t="inlineStr">
        <is>
          <t>9.0 MB</t>
        </is>
      </c>
      <c r="X395" s="223" t="inlineStr">
        <is>
          <t>&lt;p&gt;Wedding invitation atau yang lebih sering kita kenal dengan undangan pernikahan merupakan barang yang tidak asing lagi. Saat ini Anda dapat menjumpai beragam tampilan wedding invitation baik bentuk, warna, ukuran, serta tema yang unik dan menarik. Aplikasi grafis seperti CorelDRAW pun dapat membantu Anda untuk menghasilkan sebuah desain wedding invitation sesuai dengan keinginan Anda. Fasilitas dan tool yang dimiliki oleh aplikasi grafis satu ini memang sudah tidak dapat diragukan lagi.&lt;br /&gt;
 Pada buku ini telah disediakan sejumlah latihan untuk membuat wedding invitation dengan beragam tema. Di dalam buku ini Anda juga dapat belajar menentukan dari awal bentuk dan ukuran wedding invitation yang diinginkan. Anda dapat memanfaatkan tool dan fasilitas aplikasi Corel&amp;not;DRAW untuk membuat desain-desain wedding invitation dengan tampilan yang unik dan menarik. Terdapat beberapa tool pembuat objek seperti Rectangle tool, Ellipse tool, B-Spline tool, Polyline tool, Polygon tool, Basic Shapes tool dan lainnya. Pada fasilitas pewarnaan terdapat Uniform Fill tool, Fountain Fill tool, serta Pattern Fill tool. Tidak kalah pentingnya yaitu beberapa tool efek dan pengaturan seperti Blend tool, Extrude tool, PowerClip, docker Transformation yang dipastikan akan sangat mem&amp;not;bantu Anda dapal berkreasi membuat desain-desain yang diinginkan. Semua fasilitas ini dapat Anda manfaatkan semaksimal mungkin untuk merancang dan membuat desain wedding invitation sesuai dengan ke&amp;not;butuhan.&amp;nbsp;&lt;br /&gt;
 Buku ini diharapkan dapat menjadi bahan referensi untuk meningkatkan kemampuan Anda dalam memanfaatkan fasilitas yang disediakan aplikasi CorelDRAW untuk membuat berbagai kreasi desain wedding invitation dengan mudah dan praktis.&lt;br /&gt;
 Lebih lengkap buku ini membahas:&lt;br /&gt;
 ï® Floral Design Style&lt;br /&gt;
 ï® Retro Design Style&lt;br /&gt;
 ï® Couple Design Style&lt;br /&gt;
 ï® Unique Design Style&amp;nbsp;&lt;br /&gt;
 ï® Heart Design Style&lt;/p&gt;</t>
        </is>
      </c>
      <c r="Y395" s="262" t="n">
        <v>94000</v>
      </c>
      <c r="Z395" s="226" t="n"/>
      <c r="AA395" s="241">
        <f>Y484*Z484</f>
        <v/>
      </c>
      <c r="AB395" s="237" t="inlineStr">
        <is>
          <t>515e639f-599a-4101-b63f-d36cf40241f0</t>
        </is>
      </c>
    </row>
    <row r="396" ht="15" customHeight="1" s="283">
      <c r="A396" s="109" t="n">
        <v>476</v>
      </c>
      <c r="B396" s="222">
        <f>HYPERLINK("https://mocostore.moco.co.id/catalog/"&amp;AB485,"Klik Disini")</f>
        <v/>
      </c>
      <c r="C396" s="223" t="inlineStr">
        <is>
          <t>Tips dan Trik Otomatisasi Perangkat Jaringan (Shell Script)</t>
        </is>
      </c>
      <c r="D396" s="223" t="n"/>
      <c r="E396" s="223" t="inlineStr">
        <is>
          <t>Syamsudin M. dan Hermanto</t>
        </is>
      </c>
      <c r="F396" s="223" t="inlineStr">
        <is>
          <t>978-979-29-3491-5</t>
        </is>
      </c>
      <c r="G396" s="223" t="inlineStr">
        <is>
          <t>978-623-01-0744-3</t>
        </is>
      </c>
      <c r="H396" s="223" t="inlineStr">
        <is>
          <t>Komputer &amp; Internet</t>
        </is>
      </c>
      <c r="I396" s="258" t="inlineStr">
        <is>
          <t>Perguruan Tinggi</t>
        </is>
      </c>
      <c r="J396" s="186" t="inlineStr">
        <is>
          <t>009.05</t>
        </is>
      </c>
      <c r="K396" s="264" t="n"/>
      <c r="L396" s="264" t="n"/>
      <c r="M396" s="259" t="n"/>
      <c r="N396" s="223" t="inlineStr">
        <is>
          <t>Indonesia</t>
        </is>
      </c>
      <c r="O396" s="223" t="inlineStr">
        <is>
          <t>Tidak diketahui</t>
        </is>
      </c>
      <c r="P396" s="260" t="n">
        <v>2013</v>
      </c>
      <c r="Q396" s="260" t="n">
        <v>2020</v>
      </c>
      <c r="R396" s="223" t="inlineStr">
        <is>
          <t>Penerbit Andi</t>
        </is>
      </c>
      <c r="S396" s="223" t="inlineStr">
        <is>
          <t>Andi Offset CV</t>
        </is>
      </c>
      <c r="T396" s="223" t="inlineStr">
        <is>
          <t>Lokal</t>
        </is>
      </c>
      <c r="U396" s="261" t="n">
        <v>130</v>
      </c>
      <c r="V396" s="86" t="inlineStr">
        <is>
          <t>pdf</t>
        </is>
      </c>
      <c r="W396" s="223" t="inlineStr">
        <is>
          <t>3.4 MB</t>
        </is>
      </c>
      <c r="X396" s="223" t="inlineStr">
        <is>
          <t>&lt;p&gt;Dunia perkembangan jaringan terus berkembang pesat. Bukan tidak mungkin seorang administrasi jaringan harus menghandle ratusan komputer. Untuk itulah dibutuhkan suatu teknologi untuk melakukan monitoring terhadap sebuah sistem jaringan. Shell Script merupakan salah satunya. Shell script mirip sekali dengan batch file di MS-DOS hanya saja lebih powerful. Fungsi utama dari shell scipting adalah melakukan otomatisasi perintah-perintah yang sudah biasa kita gunakan sehingga , kita tidak perlu menuliskan setiap kali dengan cara yang berulang dan lengkap, tapi cukup dengan fungsi yang telah kita buat. Hal ini sangat berguna sekali ketika kita melakukan otomatisasi jaringan . Buku ini bisa dipakai untuk administrator jaringan baik bekerja dilingkungan linux atau non-linux. Buku ini mencoba menampilkan bahasa script dari yang sederhana sampai yang paling rumit.&lt;/p&gt;</t>
        </is>
      </c>
      <c r="Y396" s="262" t="n">
        <v>45500</v>
      </c>
      <c r="Z396" s="226" t="n"/>
      <c r="AA396" s="241">
        <f>Y485*Z485</f>
        <v/>
      </c>
      <c r="AB396" s="237" t="inlineStr">
        <is>
          <t>440bbd9f-a71f-47e6-b647-edb0fc5624a8</t>
        </is>
      </c>
    </row>
    <row r="397" ht="15" customHeight="1" s="283">
      <c r="A397" s="109" t="n">
        <v>477</v>
      </c>
      <c r="B397" s="222">
        <f>HYPERLINK("https://mocostore.moco.co.id/catalog/"&amp;AB486,"Klik Disini")</f>
        <v/>
      </c>
      <c r="C397" s="223" t="inlineStr">
        <is>
          <t>Panduan Aplikatif dan Solusi (PAS): 20+ Ilustrasi Karakter Kartun dengan Adobe Photoshop CC</t>
        </is>
      </c>
      <c r="D397" s="223" t="n"/>
      <c r="E397" s="223" t="inlineStr">
        <is>
          <t>Wahana Komputer</t>
        </is>
      </c>
      <c r="F397" s="223" t="inlineStr">
        <is>
          <t>978-979-29-4251-4</t>
        </is>
      </c>
      <c r="G397" s="223" t="inlineStr">
        <is>
          <t>978-623-01-0497-8</t>
        </is>
      </c>
      <c r="H397" s="223" t="inlineStr">
        <is>
          <t>Desain Grafis &amp; Multimedia</t>
        </is>
      </c>
      <c r="I397" s="258" t="inlineStr">
        <is>
          <t>Perguruan Tinggi</t>
        </is>
      </c>
      <c r="J397" s="186" t="inlineStr">
        <is>
          <t>009.05</t>
        </is>
      </c>
      <c r="K397" s="264" t="n"/>
      <c r="L397" s="264" t="n"/>
      <c r="M397" s="259" t="n"/>
      <c r="N397" s="223" t="inlineStr">
        <is>
          <t>Indonesia</t>
        </is>
      </c>
      <c r="O397" s="223" t="inlineStr">
        <is>
          <t>Tidak diketahui</t>
        </is>
      </c>
      <c r="P397" s="260" t="n">
        <v>2013</v>
      </c>
      <c r="Q397" s="260" t="n">
        <v>2020</v>
      </c>
      <c r="R397" s="223" t="inlineStr">
        <is>
          <t>Penerbit Andi</t>
        </is>
      </c>
      <c r="S397" s="223" t="inlineStr">
        <is>
          <t>Andi Offset CV</t>
        </is>
      </c>
      <c r="T397" s="223" t="inlineStr">
        <is>
          <t>Lokal</t>
        </is>
      </c>
      <c r="U397" s="261" t="n">
        <v>314</v>
      </c>
      <c r="V397" s="86" t="inlineStr">
        <is>
          <t>pdf</t>
        </is>
      </c>
      <c r="W397" s="223" t="inlineStr">
        <is>
          <t>17.8 MB</t>
        </is>
      </c>
      <c r="X397" s="223" t="inlineStr">
        <is>
          <t>&lt;p&gt;Adobe Photoshop CC merupakan salah satu varian terbaru, dari paket aplikasi Adobe Creative Cloud. Sekilas, dari tampilannya, Adobe Photoshop CC memiliki kemiripan &amp;#39;wajah&amp;#39; dengan Adobe Photoshop CS6. Dengan balutan warna abu-abu tua dan penempatan tombol-tombolnya juga masih sama seperti versi sebelumnya.&amp;nbsp;&lt;br /&gt;
 Adobe Photoshop CC merupakan senjata yang ampuh bagi para fotografer dan ahli desain. Adobe sudah melengkapi produk ini dengan segudang fitur baru yang tidak dimiliki versi-versi sebelumnya.Camera Shake Reduction, Camera RAW sebagai filter, Isolate Layers, dan Sync Setting, merupakan beberapa fitur baru yang ditanam pada Adobe Photoshop CC.&lt;br /&gt;
 Pengguna Adobe Photoshop CC tidak hanya sebatas mengedit gambar atau foto saja.Seperti yang akan dibahas pada buku Panduan Aplikatif dan Solusi (PAS): Ilustrasi Karakter Kartun dengan Adobe Photoshop CC ini, Anda akan diajarkan membuat beragam ilustrasi kartun menarik dan lucu.&amp;nbsp;&lt;/p&gt;</t>
        </is>
      </c>
      <c r="Y397" s="262" t="n">
        <v>55000</v>
      </c>
      <c r="Z397" s="226" t="n"/>
      <c r="AA397" s="241">
        <f>Y486*Z486</f>
        <v/>
      </c>
      <c r="AB397" s="237" t="inlineStr">
        <is>
          <t>8ecb590d-6ba7-40df-843e-19c0fe76e5ec</t>
        </is>
      </c>
    </row>
    <row r="398" ht="15" customHeight="1" s="283">
      <c r="A398" s="109" t="n">
        <v>478</v>
      </c>
      <c r="B398" s="222">
        <f>HYPERLINK("https://mocostore.moco.co.id/catalog/"&amp;AB487,"Klik Disini")</f>
        <v/>
      </c>
      <c r="C398" s="223" t="inlineStr">
        <is>
          <t>Adobe Dreamweaver CS6 dan PHP-MySQL untuk Pemula</t>
        </is>
      </c>
      <c r="D398" s="223" t="n"/>
      <c r="E398" s="223" t="inlineStr">
        <is>
          <t>Madcoms</t>
        </is>
      </c>
      <c r="F398" s="223" t="inlineStr">
        <is>
          <t>978-979-29-3374-1</t>
        </is>
      </c>
      <c r="G398" s="223" t="inlineStr">
        <is>
          <t>978-623-01-1682-7</t>
        </is>
      </c>
      <c r="H398" s="223" t="inlineStr">
        <is>
          <t>Pemograman</t>
        </is>
      </c>
      <c r="I398" s="258" t="inlineStr">
        <is>
          <t>Perguruan Tinggi</t>
        </is>
      </c>
      <c r="J398" s="186" t="inlineStr">
        <is>
          <t>009.05</t>
        </is>
      </c>
      <c r="K398" s="264" t="inlineStr">
        <is>
          <t>Tidak Tersedia</t>
        </is>
      </c>
      <c r="L398" s="264" t="n"/>
      <c r="M398" s="259" t="inlineStr">
        <is>
          <t>Tidak Tersedia</t>
        </is>
      </c>
      <c r="N398" s="223" t="inlineStr">
        <is>
          <t>Indonesia</t>
        </is>
      </c>
      <c r="O398" s="223" t="inlineStr">
        <is>
          <t>Tidak diketahui</t>
        </is>
      </c>
      <c r="P398" s="260" t="n">
        <v>2012</v>
      </c>
      <c r="Q398" s="260" t="n">
        <v>2021</v>
      </c>
      <c r="R398" s="223" t="inlineStr">
        <is>
          <t>Penerbit Andi</t>
        </is>
      </c>
      <c r="S398" s="223" t="inlineStr">
        <is>
          <t>Andi Offset CV</t>
        </is>
      </c>
      <c r="T398" s="223" t="inlineStr">
        <is>
          <t>Lokal</t>
        </is>
      </c>
      <c r="U398" s="261" t="n">
        <v>338</v>
      </c>
      <c r="V398" s="86" t="inlineStr">
        <is>
          <t>pdf</t>
        </is>
      </c>
      <c r="W398" s="223" t="inlineStr">
        <is>
          <t>17.4 MB</t>
        </is>
      </c>
      <c r="X398" s="223" t="inlineStr">
        <is>
          <t>&lt;p&gt;Buku ini disusun dengan pola pembahasan yang simpel, ringan, dan tidak bertele-tele, sehingga menjadikan buku ini mudah untuk dipelajari dan sangat pas jadi teman belajar yang asyik dan menyenangkan.&lt;br /&gt;
 Setiap pokok bahasan disertai dengan sampel dan contoh latihan yang akan membantu Anda dalam memahami isi materi dan pengaplikasiannya.&lt;br /&gt;
 Seri buku komputer Dreamweaver CS6 dan PHP-MySQL untuk pemula ini sangat cocok digunakan oleh para pelajar dan pemula yang ingin mengenal dan dapat menggunakan Dreamweaver CS6 dan PHP-MySQL dengan baik.&lt;br /&gt;
 Meskipun buku ini lebih dikhususkan untuk para pemula, namun isi materi yang dibahas cukup kompleks, yaitu meliputi:&lt;br /&gt;
 &amp;bull; Mengenal Ruang Kerja dan Fitur Baru&amp;nbsp;&lt;br /&gt;
 &amp;bull; Membuat dan Mengolah Situs&lt;br /&gt;
 &amp;bull; Membuat dan Mengolah Halaman Web&lt;br /&gt;
 &amp;bull; Mengolah Teks dalam Halaman Web&lt;br /&gt;
 &amp;bull; Mengolah Tabel&lt;br /&gt;
 &amp;bull; Mengolah Gambar dan AP Div&lt;br /&gt;
 &amp;bull; Mengolah Frame&lt;br /&gt;
 &amp;bull; Mengolah Form dan Objeknya&lt;br /&gt;
 &amp;bull; Membuat Link&lt;br /&gt;
 &amp;bull; Menambahkan Efek pada Halaman Web&lt;/p&gt;</t>
        </is>
      </c>
      <c r="Y398" s="262" t="n">
        <v>108000</v>
      </c>
      <c r="Z398" s="226" t="n"/>
      <c r="AA398" s="241">
        <f>Y487*Z487</f>
        <v/>
      </c>
      <c r="AB398" s="237" t="inlineStr">
        <is>
          <t>3a16bdc9-f175-40f7-a04b-97c0bc2a6dfa</t>
        </is>
      </c>
    </row>
    <row r="399" ht="15" customHeight="1" s="283">
      <c r="A399" s="109" t="n">
        <v>479</v>
      </c>
      <c r="B399" s="222">
        <f>HYPERLINK("https://mocostore.moco.co.id/catalog/"&amp;AB488,"Klik Disini")</f>
        <v/>
      </c>
      <c r="C399" s="223" t="inlineStr">
        <is>
          <t>Aplikasi Pemrograman JavaScript untuk Halaman Web</t>
        </is>
      </c>
      <c r="D399" s="223" t="n"/>
      <c r="E399" s="223" t="inlineStr">
        <is>
          <t>Madcoms</t>
        </is>
      </c>
      <c r="F399" s="223" t="inlineStr">
        <is>
          <t>978-979-29-3178-5</t>
        </is>
      </c>
      <c r="G399" s="223" t="inlineStr">
        <is>
          <t>978-623-01-1547-9</t>
        </is>
      </c>
      <c r="H399" s="223" t="inlineStr">
        <is>
          <t>Pemograman</t>
        </is>
      </c>
      <c r="I399" s="258" t="inlineStr">
        <is>
          <t>Perguruan Tinggi</t>
        </is>
      </c>
      <c r="J399" s="186" t="inlineStr">
        <is>
          <t>009.05</t>
        </is>
      </c>
      <c r="K399" s="264" t="inlineStr">
        <is>
          <t>Tidak Tersedia</t>
        </is>
      </c>
      <c r="L399" s="264" t="n"/>
      <c r="M399" s="259" t="inlineStr">
        <is>
          <t>Tidak Tersedia</t>
        </is>
      </c>
      <c r="N399" s="223" t="inlineStr">
        <is>
          <t>Indonesia</t>
        </is>
      </c>
      <c r="O399" s="223" t="inlineStr">
        <is>
          <t>Tidak diketahui</t>
        </is>
      </c>
      <c r="P399" s="260" t="n">
        <v>2012</v>
      </c>
      <c r="Q399" s="260" t="n">
        <v>2021</v>
      </c>
      <c r="R399" s="223" t="inlineStr">
        <is>
          <t>Penerbit Andi</t>
        </is>
      </c>
      <c r="S399" s="223" t="inlineStr">
        <is>
          <t>Andi Offset CV</t>
        </is>
      </c>
      <c r="T399" s="223" t="inlineStr">
        <is>
          <t>Lokal</t>
        </is>
      </c>
      <c r="U399" s="261" t="n">
        <v>290</v>
      </c>
      <c r="V399" s="86" t="inlineStr">
        <is>
          <t>pdf</t>
        </is>
      </c>
      <c r="W399" s="223" t="inlineStr">
        <is>
          <t>10.0 MB</t>
        </is>
      </c>
      <c r="X399" s="223" t="inlineStr">
        <is>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Di dalam buku ini berisi contoh-contoh aplikasi yang dapat digunakan sebagai bahan latihan untuk lebih memudahkan pembaca dalam memahami isi dari setiap pokok bahasannya, sehingga buku ini sangat cocok dipakai dan dimiliki sebagai buku panduan belajar dalam pemrograman web. Pokok bahasan yang disajikan dalam buku Aplikasi Pemrograman JavaScript untuk Halaman Web ini meliputi:&lt;br /&gt;
 &amp;bull; Membuat Kalender&lt;br /&gt;
 &amp;bull; Membuat Jam dan Tanggal&lt;br /&gt;
 &amp;bull; Membuat Link&lt;br /&gt;
 &amp;bull; Membuat Efek Form&lt;br /&gt;
 &amp;bull; Membuat Animasi Mouse dan Kursor&lt;br /&gt;
 &amp;bull; Membuat Animasi Scroll&lt;br /&gt;
 &amp;bull; Membuat Animasi Teks&lt;br /&gt;
 &amp;bull; Membuat Efek Gambar&lt;br /&gt;
 &lt;br /&gt;
 Buku ini dilengkapi dengan CD berisi script program yang dibahas di dalam buku ini.&lt;/p&gt;</t>
        </is>
      </c>
      <c r="Y399" s="262" t="n">
        <v>113500</v>
      </c>
      <c r="Z399" s="226" t="n"/>
      <c r="AA399" s="241">
        <f>Y488*Z488</f>
        <v/>
      </c>
      <c r="AB399" s="237" t="inlineStr">
        <is>
          <t>cbbbd186-12fc-47bb-ba5c-3a613b125049</t>
        </is>
      </c>
    </row>
    <row r="400" ht="15" customHeight="1" s="283">
      <c r="A400" s="109" t="n">
        <v>480</v>
      </c>
      <c r="B400" s="222">
        <f>HYPERLINK("https://mocostore.moco.co.id/catalog/"&amp;AB489,"Klik Disini")</f>
        <v/>
      </c>
      <c r="C400" s="223" t="inlineStr">
        <is>
          <t>CorelDraw X6: Panduan Mudah Menguasai Teknik Desain Grafis Profesional</t>
        </is>
      </c>
      <c r="D400" s="223" t="n"/>
      <c r="E400" s="223" t="inlineStr">
        <is>
          <t>Andri Setyawan</t>
        </is>
      </c>
      <c r="F400" s="223" t="inlineStr">
        <is>
          <t>978-979-29-3304-8</t>
        </is>
      </c>
      <c r="G400" s="223" t="inlineStr">
        <is>
          <t>978-623-01-0523-4</t>
        </is>
      </c>
      <c r="H400" s="223" t="inlineStr">
        <is>
          <t>Desain Grafis &amp; Multimedia</t>
        </is>
      </c>
      <c r="I400" s="258" t="inlineStr">
        <is>
          <t>Perguruan Tinggi</t>
        </is>
      </c>
      <c r="J400" s="186" t="inlineStr">
        <is>
          <t>009.05</t>
        </is>
      </c>
      <c r="K400" s="264" t="inlineStr">
        <is>
          <t>Tidak Tersedia</t>
        </is>
      </c>
      <c r="L400" s="264" t="n"/>
      <c r="M400" s="259" t="inlineStr">
        <is>
          <t>Tidak Tersedia</t>
        </is>
      </c>
      <c r="N400" s="223" t="inlineStr">
        <is>
          <t>Indonesia</t>
        </is>
      </c>
      <c r="O400" s="223" t="inlineStr">
        <is>
          <t>Tidak diketahui</t>
        </is>
      </c>
      <c r="P400" s="260" t="n">
        <v>2012</v>
      </c>
      <c r="Q400" s="260" t="n">
        <v>2021</v>
      </c>
      <c r="R400" s="223" t="inlineStr">
        <is>
          <t>Penerbit Andi</t>
        </is>
      </c>
      <c r="S400" s="223" t="inlineStr">
        <is>
          <t>Andi Offset CV</t>
        </is>
      </c>
      <c r="T400" s="223" t="inlineStr">
        <is>
          <t>Lokal</t>
        </is>
      </c>
      <c r="U400" s="261" t="n">
        <v>250</v>
      </c>
      <c r="V400" s="86" t="inlineStr">
        <is>
          <t>pdf</t>
        </is>
      </c>
      <c r="W400" s="223" t="inlineStr">
        <is>
          <t>8.1 MB</t>
        </is>
      </c>
      <c r="X400" s="223" t="inlineStr">
        <is>
          <t>&lt;p&gt;Jika Anda senang membuat desain gambar atau logo, mungkin saatnya Anda harus belajar mempelajari software grafis yang satu ini yaitu CorelDRAW X6. Software berbasis vektor ini mampu membantu Anda dalam menghasilkan karya-karya grafis yang artistik.&lt;/p&gt;
 &lt;p&gt;Buku &amp;ldquo;CorelDRAW X6 : Panduan Mudah Menguasai Teknik Desain Grafis Profesional&amp;rdquo;, ini mengajarkan kepada Anda tentang teknik-teknik praktis untuk menguasai CorelDRAW X6. Teknik-teknik yang diajarkan mulai dari hal yang paling dasar ke hal yang expert. Bahasan yang dalam buku ini antara lain&lt;/p&gt;
 &lt;ul&gt;
 &lt;li&gt;Pengenalan fitur-fitur baru dari CorelDRAW X6&lt;/li&gt;
 &lt;li&gt;Bidang kerja CorelDRAW X6&lt;/li&gt;
 &lt;li&gt;Menggambar berbagai objek ( kotak, lingkaran, garis, spiral )&lt;/li&gt;
 &lt;li&gt;Mengedit objek&lt;/li&gt;
 &lt;li&gt;Pengolahan Bitmap&lt;/li&gt;
 &lt;li&gt;Bekerja dengan teks&lt;/li&gt;
 &lt;li&gt;Dan sebagainya&lt;/li&gt;
 &lt;/ul&gt;
 &lt;p&gt;&amp;nbsp;&lt;/p&gt;</t>
        </is>
      </c>
      <c r="Y400" s="262" t="n">
        <v>66500</v>
      </c>
      <c r="Z400" s="226" t="n"/>
      <c r="AA400" s="241">
        <f>Y489*Z489</f>
        <v/>
      </c>
      <c r="AB400" s="237" t="inlineStr">
        <is>
          <t>9116f6bf-e0bf-4399-b0f7-037bd4d8b379</t>
        </is>
      </c>
    </row>
    <row r="401" ht="15" customHeight="1" s="283">
      <c r="A401" s="109" t="n">
        <v>481</v>
      </c>
      <c r="B401" s="222">
        <f>HYPERLINK("https://mocostore.moco.co.id/catalog/"&amp;AB490,"Klik Disini")</f>
        <v/>
      </c>
      <c r="C401" s="223" t="inlineStr">
        <is>
          <t>Digital Painting dan Desain Karakter dengan Adobe Photoshop</t>
        </is>
      </c>
      <c r="D401" s="223" t="n"/>
      <c r="E401" s="223" t="inlineStr">
        <is>
          <t>Deka Anjar Rosmawati</t>
        </is>
      </c>
      <c r="F401" s="223" t="inlineStr">
        <is>
          <t>978-979-29-3189-1</t>
        </is>
      </c>
      <c r="G401" s="223" t="inlineStr">
        <is>
          <t>978-623-01-0529-6</t>
        </is>
      </c>
      <c r="H401" s="223" t="inlineStr">
        <is>
          <t>Desain Grafis &amp; Multimedia</t>
        </is>
      </c>
      <c r="I401" s="258" t="inlineStr">
        <is>
          <t>Perguruan Tinggi</t>
        </is>
      </c>
      <c r="J401" s="186" t="inlineStr">
        <is>
          <t>009.05</t>
        </is>
      </c>
      <c r="K401" s="264" t="inlineStr">
        <is>
          <t>Tidak Tersedia</t>
        </is>
      </c>
      <c r="L401" s="264" t="n"/>
      <c r="M401" s="259" t="inlineStr">
        <is>
          <t>Tidak Tersedia</t>
        </is>
      </c>
      <c r="N401" s="223" t="inlineStr">
        <is>
          <t>Indonesia</t>
        </is>
      </c>
      <c r="O401" s="223" t="inlineStr">
        <is>
          <t>Tidak diketahui</t>
        </is>
      </c>
      <c r="P401" s="260" t="n">
        <v>2012</v>
      </c>
      <c r="Q401" s="260" t="n">
        <v>2018</v>
      </c>
      <c r="R401" s="223" t="inlineStr">
        <is>
          <t>Penerbit Andi</t>
        </is>
      </c>
      <c r="S401" s="223" t="inlineStr">
        <is>
          <t>Andi Offset CV</t>
        </is>
      </c>
      <c r="T401" s="223" t="inlineStr">
        <is>
          <t>Lokal</t>
        </is>
      </c>
      <c r="U401" s="261" t="n">
        <v>74</v>
      </c>
      <c r="V401" s="86" t="inlineStr">
        <is>
          <t>pdf</t>
        </is>
      </c>
      <c r="W401" s="223" t="inlineStr">
        <is>
          <t>8.0 MB</t>
        </is>
      </c>
      <c r="X401" s="223" t="inlineStr">
        <is>
          <t>&lt;p&gt;Buku ini mengangkat tema digital painting yang mulai digemari di dunia, tak terkecuali di Indonesia. Meski demikian, hanya ada sedikit buku dengan tema digital painting di Indonesia. Kebanyakan buku Photoshop berisi tutorial untuk mengedit gambar, bukan cara menggambar/melukisnya secara langsung. Buku ini menyajikan tema dan isi yang sangat membantu para pemula yang ingin belajar melukis digital. Dalam buku ini dibahas teknik-teknik membuat sketsa dan mewarnai gambar secara profesional.Tidak tanggung-tanggung, penulis akan memberi trik-trik rahasia yang mungkin belum pernah Anda temukan dalam buku-buku Photoshop yang ada di rak koleksi buku Anda.&lt;/p&gt;</t>
        </is>
      </c>
      <c r="Y401" s="262" t="n">
        <v>43000</v>
      </c>
      <c r="Z401" s="226" t="n"/>
      <c r="AA401" s="241">
        <f>Y490*Z490</f>
        <v/>
      </c>
      <c r="AB401" s="237" t="inlineStr">
        <is>
          <t>1f7f07a2-f962-4ffd-be9c-20d9c466cab3</t>
        </is>
      </c>
    </row>
    <row r="402" ht="15" customHeight="1" s="283">
      <c r="A402" s="109" t="n">
        <v>482</v>
      </c>
      <c r="B402" s="222">
        <f>HYPERLINK("https://mocostore.moco.co.id/catalog/"&amp;AB491,"Klik Disini")</f>
        <v/>
      </c>
      <c r="C402" s="223" t="inlineStr">
        <is>
          <t>Ekonometrika dan Analisis Runtun Waktu Terapan dengan EViews</t>
        </is>
      </c>
      <c r="D402" s="223" t="n"/>
      <c r="E402" s="223" t="inlineStr">
        <is>
          <t>Dedi Rosadi</t>
        </is>
      </c>
      <c r="F402" s="223" t="inlineStr">
        <is>
          <t>978-979-29-3041-2</t>
        </is>
      </c>
      <c r="G402" s="223" t="inlineStr">
        <is>
          <t>978-623-01-0891-4</t>
        </is>
      </c>
      <c r="H402" s="223" t="inlineStr">
        <is>
          <t>Statistika</t>
        </is>
      </c>
      <c r="I402" s="258" t="inlineStr">
        <is>
          <t>Perguruan Tinggi</t>
        </is>
      </c>
      <c r="J402" s="186" t="inlineStr">
        <is>
          <t>009.01</t>
        </is>
      </c>
      <c r="K402" s="264" t="n"/>
      <c r="L402" s="264" t="n"/>
      <c r="M402" s="259" t="n"/>
      <c r="N402" s="223" t="inlineStr">
        <is>
          <t>Indonesia</t>
        </is>
      </c>
      <c r="O402" s="223" t="inlineStr">
        <is>
          <t>Bukan fiksi</t>
        </is>
      </c>
      <c r="P402" s="260" t="n">
        <v>2012</v>
      </c>
      <c r="Q402" s="260" t="n">
        <v>2020</v>
      </c>
      <c r="R402" s="223" t="inlineStr">
        <is>
          <t>Penerbit Andi</t>
        </is>
      </c>
      <c r="S402" s="223" t="inlineStr">
        <is>
          <t>Andi Offset CV</t>
        </is>
      </c>
      <c r="T402" s="223" t="inlineStr">
        <is>
          <t>Lokal</t>
        </is>
      </c>
      <c r="U402" s="261" t="n">
        <v>302</v>
      </c>
      <c r="V402" s="86" t="inlineStr">
        <is>
          <t>pdf</t>
        </is>
      </c>
      <c r="W402" s="223" t="inlineStr">
        <is>
          <t>6.5 MB</t>
        </is>
      </c>
      <c r="X402" s="223" t="inlineStr">
        <is>
          <t>&lt;p&gt;Buku ini hadir sebagai jawaban atas kebutuhan untuk memahami model-model ekonometri dan runtun waktu (univariat maupun multivariat) yang popular dalam aplikasi praktis, khususnya untuk bidang bisnis, ekonomi dan keuangan. Pada buku ini diberikan ringkasan umum dari model disertai contoh kasus, komputasi model menggunakan software Eviews dan dilengkapi analisa dari output. Software EViews merupakan salah satu perangkat lunak paling populer di Indonesia untuk keperluan analisis runtun waktu dan ekonometrika.&amp;nbsp;&lt;br /&gt;
 Dalam pembahasannya, penulis memberikan langkah-langkah pemodelan secara cukup mendetail, sehingga diharapkan pembaca dapat mengikuti seluruh tahapan pemodelan secara self-study (belajar mandiri). Buku ini cocok digunakan untuk Akademisi (Mahasiswa, Dosen, Peneliti) yang mempelajari model-model ekonometri dan runtun waku (seperti yang dibahas pada kuliah Pengantar Ekonometri, Analisa Runtun Waktu, Analisa Data Panel, Analisis Regresi Terapan) dan dapat pula menjadi panduan bagi Praktisi dibidang bisnis, ekonomi dan keuangan yang melakukan pemodelan untuk data-data ekonometri dan runtun waktu. Buku ini dilengkapi CD data dalam format file kerja dari EViews.&lt;br /&gt;
 &lt;br /&gt;
 Pembahasan buku ini meliputi&lt;br /&gt;
 &amp;iuml;&amp;iuml;&amp;iquest;&amp;frac12;&amp;frac34; Pengenalan EViews dan manajemen data dengan EViews&lt;br /&gt;
 &amp;iuml;&amp;iuml;&amp;iquest;&amp;frac12;&amp;frac34; Metode-metode dasar analisa data runtun waktu&lt;br /&gt;
 &amp;iuml;&amp;iuml;&amp;iquest;&amp;frac12;&amp;frac34; Regresi Linear dan Uji Asumsi Klasik&lt;br /&gt;
 &amp;iuml;&amp;iuml;&amp;iquest;&amp;frac12;&amp;frac34; Regresi dummy dan regresi logistik&lt;br /&gt;
 &amp;iuml;&amp;iuml;&amp;iquest;&amp;frac12;&amp;frac34; Model penghalusan eksponensial, metode dekomposisi dan seasonal adjustment&lt;br /&gt;
 &amp;iuml;&amp;iuml;&amp;iquest;&amp;frac12;&amp;frac34; Model ARIMA, SARIMA, ARIMAX univariat&lt;br /&gt;
 &amp;iuml;&amp;iuml;&amp;iquest;&amp;frac12;&amp;frac34; Model ADL, Kointegrasi dan ECM&lt;br /&gt;
 &amp;iuml;&amp;iuml;&amp;iquest;&amp;frac12;&amp;frac34; Granger Causality, Model VAR dan VECM&lt;br /&gt;
 &amp;iuml;&amp;iuml;&amp;iquest;&amp;frac12;&amp;frac34; Model heteroskedastik ARCH/GARCH univariat&lt;br /&gt;
 &amp;iuml;&amp;iuml;&amp;iquest;&amp;frac12;&amp;frac34; Model panel linear&lt;/p&gt;</t>
        </is>
      </c>
      <c r="Y402" s="262" t="n">
        <v>95000</v>
      </c>
      <c r="Z402" s="226" t="n"/>
      <c r="AA402" s="241">
        <f>Y491*Z491</f>
        <v/>
      </c>
      <c r="AB402" s="237" t="inlineStr">
        <is>
          <t>14c23751-af27-4853-8e78-d00fbd209364</t>
        </is>
      </c>
    </row>
    <row r="403" ht="15" customHeight="1" s="283">
      <c r="A403" s="109" t="n">
        <v>483</v>
      </c>
      <c r="B403" s="222">
        <f>HYPERLINK("https://mocostore.moco.co.id/catalog/"&amp;AB492,"Klik Disini")</f>
        <v/>
      </c>
      <c r="C403" s="223" t="inlineStr">
        <is>
          <t>Excel 2010 for Teen</t>
        </is>
      </c>
      <c r="D403" s="223" t="n"/>
      <c r="E403" s="223" t="inlineStr">
        <is>
          <t>Terra Ch. Triwahyuni dan Abdul Kadir</t>
        </is>
      </c>
      <c r="F403" s="223" t="inlineStr">
        <is>
          <t>978-979-29-2507-4</t>
        </is>
      </c>
      <c r="G403" s="223" t="inlineStr">
        <is>
          <t>978-623-01-3185-1</t>
        </is>
      </c>
      <c r="H403" s="223" t="inlineStr">
        <is>
          <t>Komputer &amp; Internet</t>
        </is>
      </c>
      <c r="I403" s="258" t="inlineStr">
        <is>
          <t>Perguruan Tinggi</t>
        </is>
      </c>
      <c r="J403" s="186" t="inlineStr">
        <is>
          <t>009.05</t>
        </is>
      </c>
      <c r="K403" s="264" t="inlineStr">
        <is>
          <t>Tidak Tersedia</t>
        </is>
      </c>
      <c r="L403" s="264" t="n"/>
      <c r="M403" s="259" t="inlineStr">
        <is>
          <t>Tidak Tersedia</t>
        </is>
      </c>
      <c r="N403" s="223" t="inlineStr">
        <is>
          <t>Indonesia</t>
        </is>
      </c>
      <c r="O403" s="223" t="inlineStr">
        <is>
          <t>Tidak diketahui</t>
        </is>
      </c>
      <c r="P403" s="260" t="n">
        <v>2012</v>
      </c>
      <c r="Q403" s="260" t="n">
        <v>2018</v>
      </c>
      <c r="R403" s="223" t="inlineStr">
        <is>
          <t>Penerbit Andi</t>
        </is>
      </c>
      <c r="S403" s="223" t="inlineStr">
        <is>
          <t>Andi Offset CV</t>
        </is>
      </c>
      <c r="T403" s="223" t="inlineStr">
        <is>
          <t>Lokal</t>
        </is>
      </c>
      <c r="U403" s="261" t="n">
        <v>210</v>
      </c>
      <c r="V403" s="86" t="inlineStr">
        <is>
          <t>pdf</t>
        </is>
      </c>
      <c r="W403" s="223" t="inlineStr">
        <is>
          <t>7.2 MB</t>
        </is>
      </c>
      <c r="X403" s="223" t="inlineStr">
        <is>
          <t>&lt;p&gt;&lt;strong&gt;Sampul Belakang&lt;/strong&gt;&lt;/p&gt;
 &lt;p&gt;Buku ini cocok bagi kamu yang ingin belajar menggunakan Microsoft Excel 2010 untuk kepentingan mengerjakan tugas di sekolah. Semua materi disajikan dengan cara yang gamblang dan disertai banyak ilustrasi.&lt;/p&gt;
 &lt;p&gt;Buku ini mengupas fasilitas Microsoft Excel 2010 untuk:&lt;/p&gt;
 &lt;ul&gt;
 &lt;li&gt;Membuat &lt;em&gt;worksheet&lt;/em&gt; dengan berbagai rumus&lt;/li&gt;
 &lt;li&gt;Menyertakan gambar baik berupa Picture maupun ClipArt&lt;/li&gt;
 &lt;li&gt;Membuat bentuk melalui Shapes&lt;/li&gt;
 &lt;li&gt;Menyajikan tulisan dengan WordArt&lt;/li&gt;
 &lt;li&gt;Membuat diagramdengan SmartArt&lt;/li&gt;
 &lt;li&gt;Menyajikan grafik dengan Chart&lt;/li&gt;
 &lt;li&gt;Menuliskan rumus dengan Equation&lt;/li&gt;
 &lt;li&gt;Mengurutkan data&lt;/li&gt;
 &lt;li&gt;Memfilter data&lt;/li&gt;
 &lt;li&gt;Memformat data dengan suatu kondisi&lt;/li&gt;
 &lt;/ul&gt;</t>
        </is>
      </c>
      <c r="Y403" s="262" t="n">
        <v>55000</v>
      </c>
      <c r="Z403" s="226" t="n"/>
      <c r="AA403" s="241">
        <f>Y492*Z492</f>
        <v/>
      </c>
      <c r="AB403" s="237" t="inlineStr">
        <is>
          <t>f5f4ed53-76a1-42a8-acf8-b6fc3096f5fc</t>
        </is>
      </c>
    </row>
    <row r="404" ht="15" customHeight="1" s="283">
      <c r="A404" s="109" t="n">
        <v>484</v>
      </c>
      <c r="B404" s="222">
        <f>HYPERLINK("https://mocostore.moco.co.id/catalog/"&amp;AB493,"Klik Disini")</f>
        <v/>
      </c>
      <c r="C404" s="223" t="inlineStr">
        <is>
          <t>JavaScript untuk Membangun Website Profesional</t>
        </is>
      </c>
      <c r="D404" s="223" t="n"/>
      <c r="E404" s="223" t="inlineStr">
        <is>
          <t>Madcoms</t>
        </is>
      </c>
      <c r="F404" s="223" t="inlineStr">
        <is>
          <t>978-979-29-3202-7</t>
        </is>
      </c>
      <c r="G404" s="223" t="inlineStr">
        <is>
          <t>978-623-01-1521-9</t>
        </is>
      </c>
      <c r="H404" s="223" t="inlineStr">
        <is>
          <t>Pemograman</t>
        </is>
      </c>
      <c r="I404" s="258" t="inlineStr">
        <is>
          <t>Perguruan Tinggi</t>
        </is>
      </c>
      <c r="J404" s="186" t="inlineStr">
        <is>
          <t>009.05</t>
        </is>
      </c>
      <c r="K404" s="264" t="inlineStr">
        <is>
          <t>Edisi Ke-1</t>
        </is>
      </c>
      <c r="L404" s="264" t="n"/>
      <c r="M404" s="259" t="inlineStr">
        <is>
          <t>Tidak Tersedia</t>
        </is>
      </c>
      <c r="N404" s="223" t="inlineStr">
        <is>
          <t>Indonesia</t>
        </is>
      </c>
      <c r="O404" s="223" t="inlineStr">
        <is>
          <t>Tidak diketahui</t>
        </is>
      </c>
      <c r="P404" s="260" t="n">
        <v>2012</v>
      </c>
      <c r="Q404" s="260" t="n">
        <v>2021</v>
      </c>
      <c r="R404" s="223" t="inlineStr">
        <is>
          <t>Penerbit Andi</t>
        </is>
      </c>
      <c r="S404" s="223" t="inlineStr">
        <is>
          <t>Andi Offset CV</t>
        </is>
      </c>
      <c r="T404" s="223" t="inlineStr">
        <is>
          <t>Lokal</t>
        </is>
      </c>
      <c r="U404" s="261" t="n">
        <v>350</v>
      </c>
      <c r="V404" s="86" t="inlineStr">
        <is>
          <t>pdf</t>
        </is>
      </c>
      <c r="W404" s="223" t="inlineStr">
        <is>
          <t>11.2 MB</t>
        </is>
      </c>
      <c r="X404" s="223" t="inlineStr">
        <is>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Buku panduan ini mengupas dasar-dasar pemrograman dalam Javascript sampai mengenal lebih lanjut tentang pemrograman JavaScript itu sendiri.&amp;nbsp;&lt;br /&gt;
 Sajian bahasan yang tertata rapi dengan contoh aplikasi yang tertuang dalam bentuk script-script pemrograman dapat digunakan sebagai bahan panduan dan latihan bagi pembaca untuk lebih memahami dan menguasai pemrograman JavaScript dengan baik. Pokok bahasan yang disajikan dalam buku Panduan Pemrograman JavaScript ini meliputi:&lt;br /&gt;
 &amp;bull; Mengenal JavaScript&lt;br /&gt;
 &amp;bull; Mengenal Dasar-Dasar Bahasa JavaScript&lt;br /&gt;
 &amp;bull; Mengenal Operator, Perintah dan Fungsi&lt;br /&gt;
 &amp;bull; Mengenal Dasar Objek&lt;br /&gt;
 &amp;bull; JavaScript dalam Browser&lt;br /&gt;
 &amp;bull; Browser Object Model (BOM)&lt;br /&gt;
 &amp;bull; Documnet Object Model (DOM)&lt;br /&gt;
 &amp;bull; Mengenal Event&lt;br /&gt;
 &amp;bull; Form dan Integritas Data&lt;br /&gt;
 &amp;bull; Drag dan Drop&lt;/p&gt;</t>
        </is>
      </c>
      <c r="Y404" s="262" t="n">
        <v>109500</v>
      </c>
      <c r="Z404" s="226" t="n"/>
      <c r="AA404" s="241">
        <f>Y493*Z493</f>
        <v/>
      </c>
      <c r="AB404" s="237" t="inlineStr">
        <is>
          <t>2e4b3fa7-14d7-4fa3-befc-ec2b9716cf6e</t>
        </is>
      </c>
    </row>
    <row r="405" ht="15" customHeight="1" s="283">
      <c r="A405" s="109" t="n">
        <v>485</v>
      </c>
      <c r="B405" s="222">
        <f>HYPERLINK("https://mocostore.moco.co.id/catalog/"&amp;AB494,"Klik Disini")</f>
        <v/>
      </c>
      <c r="C405" s="223" t="inlineStr">
        <is>
          <t>Kreasi Manipulasi Foto Digital dengan Photoshop untuk Pemula: Creative Art Photo Decoration</t>
        </is>
      </c>
      <c r="D405" s="223" t="n"/>
      <c r="E405" s="223" t="inlineStr">
        <is>
          <t>Madcoms</t>
        </is>
      </c>
      <c r="F405" s="223" t="inlineStr">
        <is>
          <t>978-979-29-3324-6</t>
        </is>
      </c>
      <c r="G405" s="223" t="inlineStr">
        <is>
          <t>978-979-29-9726-2</t>
        </is>
      </c>
      <c r="H405" s="223" t="inlineStr">
        <is>
          <t>Desain Grafis &amp; Multimedia</t>
        </is>
      </c>
      <c r="I405" s="258" t="inlineStr">
        <is>
          <t>Perguruan Tinggi</t>
        </is>
      </c>
      <c r="J405" s="186" t="inlineStr">
        <is>
          <t>009.05</t>
        </is>
      </c>
      <c r="K405" s="264" t="inlineStr">
        <is>
          <t>Edisi Ke-1</t>
        </is>
      </c>
      <c r="L405" s="264" t="n"/>
      <c r="M405" s="259" t="inlineStr">
        <is>
          <t>Tidak Tersedia</t>
        </is>
      </c>
      <c r="N405" s="223" t="inlineStr">
        <is>
          <t>Indonesia</t>
        </is>
      </c>
      <c r="O405" s="223" t="inlineStr">
        <is>
          <t>Tidak diketahui</t>
        </is>
      </c>
      <c r="P405" s="260" t="n">
        <v>2012</v>
      </c>
      <c r="Q405" s="260" t="n">
        <v>2021</v>
      </c>
      <c r="R405" s="223" t="inlineStr">
        <is>
          <t>Penerbit Andi</t>
        </is>
      </c>
      <c r="S405" s="223" t="inlineStr">
        <is>
          <t>Andi Offset CV</t>
        </is>
      </c>
      <c r="T405" s="223" t="inlineStr">
        <is>
          <t>Lokal</t>
        </is>
      </c>
      <c r="U405" s="261" t="n">
        <v>242</v>
      </c>
      <c r="V405" s="86" t="inlineStr">
        <is>
          <t>pdf</t>
        </is>
      </c>
      <c r="W405" s="223" t="inlineStr">
        <is>
          <t>18.6 MB</t>
        </is>
      </c>
      <c r="X405" s="223" t="inlineStr">
        <is>
          <t>&lt;p&gt;Sinopsis Kreasi Manipulasi Foto Digital dengan Photoshop On-17 untuk Pemula &amp;ndash; Creative Art Photo Decorationa&lt;/p&gt;
 &lt;p&gt;&amp;nbsp;&lt;/p&gt;
 &lt;p&gt;Buku &amp;quot;Kreasi Manipulasi Foto Digital dengan Photoshop ON-17 &amp;deg;&amp;#39; untuk Pemula&amp;quot; dengan terra &amp;quot;Creative Art Photo Decoration&amp;quot;&lt;/p&gt;
 &lt;p&gt;ini membahas secara detail bagaimana membuat kreasi manipulasi foto digital dengan pembahasan langkah demi langkah dan mudah,tentang bagaimana mengolah sebuah foto yang semula biasa menjadi menarik dengan cara singkat. Ada tiga belas kreasi dalam buku ini, meliputi: radial blur efek, mengganti background foto, efek lens flare, membuat dekorasi foto, manipulasi foto, efek crystal brush, efek colorful! magic, abstrak style, efek spesial gift, sketsa foto,tipografy style, foto poster, dan efek outer glow. Disamping itu,juga dilengkapi dengan CD yang berisi file bahan latihan dan file hasil akhir proyek. Buku ini cocok untuk tingkat Pemula yang baru saja mulai belajar tentang Adobe Photoshop.&lt;/p&gt;</t>
        </is>
      </c>
      <c r="Y405" s="262" t="n">
        <v>100500</v>
      </c>
      <c r="Z405" s="226" t="n"/>
      <c r="AA405" s="241">
        <f>Y494*Z494</f>
        <v/>
      </c>
      <c r="AB405" s="237" t="inlineStr">
        <is>
          <t>6804cf95-7868-4241-89b0-a5747a347d64</t>
        </is>
      </c>
    </row>
    <row r="406" ht="15" customHeight="1" s="283">
      <c r="A406" s="109" t="n">
        <v>486</v>
      </c>
      <c r="B406" s="222">
        <f>HYPERLINK("https://mocostore.moco.co.id/catalog/"&amp;AB495,"Klik Disini")</f>
        <v/>
      </c>
      <c r="C406" s="223" t="inlineStr">
        <is>
          <t>Kreasi Manipulasi Foto Digital dengan Photoshop untuk Pemula: Creative Imagination Art</t>
        </is>
      </c>
      <c r="D406" s="223" t="n"/>
      <c r="E406" s="223" t="inlineStr">
        <is>
          <t>Madcoms</t>
        </is>
      </c>
      <c r="F406" s="223" t="inlineStr">
        <is>
          <t>978-979-29-3362-8</t>
        </is>
      </c>
      <c r="G406" s="223" t="inlineStr">
        <is>
          <t>978-623-01-1658-2</t>
        </is>
      </c>
      <c r="H406" s="223" t="inlineStr">
        <is>
          <t>Desain Grafis &amp; Multimedia</t>
        </is>
      </c>
      <c r="I406" s="258" t="inlineStr">
        <is>
          <t>Perguruan Tinggi</t>
        </is>
      </c>
      <c r="J406" s="186" t="inlineStr">
        <is>
          <t>009.05</t>
        </is>
      </c>
      <c r="K406" s="264" t="inlineStr">
        <is>
          <t>Tidak Tersedia</t>
        </is>
      </c>
      <c r="L406" s="264" t="n"/>
      <c r="M406" s="259" t="inlineStr">
        <is>
          <t>Tidak Tersedia</t>
        </is>
      </c>
      <c r="N406" s="223" t="inlineStr">
        <is>
          <t>Indonesia</t>
        </is>
      </c>
      <c r="O406" s="223" t="inlineStr">
        <is>
          <t>Tidak diketahui</t>
        </is>
      </c>
      <c r="P406" s="260" t="n">
        <v>2012</v>
      </c>
      <c r="Q406" s="260" t="n">
        <v>2021</v>
      </c>
      <c r="R406" s="223" t="inlineStr">
        <is>
          <t>Penerbit Andi</t>
        </is>
      </c>
      <c r="S406" s="223" t="inlineStr">
        <is>
          <t>Andi Offset CV</t>
        </is>
      </c>
      <c r="T406" s="223" t="inlineStr">
        <is>
          <t>Lokal</t>
        </is>
      </c>
      <c r="U406" s="261" t="n">
        <v>226</v>
      </c>
      <c r="V406" s="86" t="inlineStr">
        <is>
          <t>pdf</t>
        </is>
      </c>
      <c r="W406" s="223" t="inlineStr">
        <is>
          <t>18.4 MB</t>
        </is>
      </c>
      <c r="X406" s="223" t="inlineStr">
        <is>
          <t>&lt;p&gt;Sinopsis Kreasi Manipulasi Foto Digital dengan Photoshop untuk Pemula dengan tema Creative Imagination Art&lt;/p&gt;
 &lt;p&gt;&amp;nbsp;&lt;/p&gt;
 &lt;p&gt;Buku berjudul &amp;quot;Kreasi Manipulasi Foto Digital dengan Photoshop untuk Pemula&amp;quot; dengan tema &amp;quot;Creative Imagination Art&amp;quot; ini membahas secara detail bagaimana membuat kreasi manipulasi foto digital dengan pembahasan langkah demi langkah dan mudah,tentang bagaimana mengolah sebuah foto yang semula biasa menjadi menarik dengan cara yang singkat. Ada lima belas kreasi dalam buku ini, meliputi: manipulasi foto, efek face typography, efek creative art, efek halftone &amp;amp; brush, karikatur style, efek lighting,foto manipulasi style, efek beautiful fire, kreasi manipulasi foto, efek polaroid style, grunge style, foto tipografi, efek smoke teks, teknik blending, dan sketsa pattern style. Disamping itu,juga dilengkapi dengan CD yang berisi file bahan latihan dan file hasil akhir proyek. Buku ini cocok untuk tingkat Pemula yang baru saja mulai belajar tentang Adobe Photoshop.&lt;/p&gt;</t>
        </is>
      </c>
      <c r="Y406" s="262" t="n">
        <v>97500</v>
      </c>
      <c r="Z406" s="226" t="n"/>
      <c r="AA406" s="241">
        <f>Y495*Z495</f>
        <v/>
      </c>
      <c r="AB406" s="237" t="inlineStr">
        <is>
          <t>e83689a4-3d2d-4b67-b592-443ed598e479</t>
        </is>
      </c>
    </row>
    <row r="407" ht="15" customHeight="1" s="283">
      <c r="A407" s="109" t="n">
        <v>487</v>
      </c>
      <c r="B407" s="222">
        <f>HYPERLINK("https://mocostore.moco.co.id/catalog/"&amp;AB496,"Klik Disini")</f>
        <v/>
      </c>
      <c r="C407" s="223" t="inlineStr">
        <is>
          <t>111 Tips Trik Bongkar Rahasia Komputer dan Internet</t>
        </is>
      </c>
      <c r="D407" s="223" t="n"/>
      <c r="E407" s="223" t="inlineStr">
        <is>
          <t>Eko Priyo Utomo</t>
        </is>
      </c>
      <c r="F407" s="223" t="inlineStr">
        <is>
          <t>978-979-29-3370-3</t>
        </is>
      </c>
      <c r="G407" s="223" t="inlineStr">
        <is>
          <t>978-623-01-1648-3</t>
        </is>
      </c>
      <c r="H407" s="223" t="inlineStr">
        <is>
          <t>Komputer &amp; Internet</t>
        </is>
      </c>
      <c r="I407" s="258" t="inlineStr">
        <is>
          <t>Perguruan Tinggi</t>
        </is>
      </c>
      <c r="J407" s="186" t="inlineStr">
        <is>
          <t>009.05</t>
        </is>
      </c>
      <c r="K407" s="264" t="inlineStr">
        <is>
          <t>Edisi Ke-1</t>
        </is>
      </c>
      <c r="L407" s="264" t="n"/>
      <c r="M407" s="259" t="inlineStr">
        <is>
          <t>Tidak Tersedia</t>
        </is>
      </c>
      <c r="N407" s="223" t="inlineStr">
        <is>
          <t>Indonesia</t>
        </is>
      </c>
      <c r="O407" s="223" t="inlineStr">
        <is>
          <t>Bukan fiksi</t>
        </is>
      </c>
      <c r="P407" s="260" t="n">
        <v>2013</v>
      </c>
      <c r="Q407" s="260" t="n">
        <v>2021</v>
      </c>
      <c r="R407" s="223" t="inlineStr">
        <is>
          <t>Penerbit Andi</t>
        </is>
      </c>
      <c r="S407" s="223" t="inlineStr">
        <is>
          <t>Andi Offset CV</t>
        </is>
      </c>
      <c r="T407" s="223" t="inlineStr">
        <is>
          <t>Lokal</t>
        </is>
      </c>
      <c r="U407" s="261" t="n">
        <v>450</v>
      </c>
      <c r="V407" s="86" t="inlineStr">
        <is>
          <t>pdf</t>
        </is>
      </c>
      <c r="W407" s="223" t="inlineStr">
        <is>
          <t>15.2 MB</t>
        </is>
      </c>
      <c r="X407" s="223" t="inlineStr">
        <is>
          <t>&lt;p&gt;Mempunyai sistem komputer dan internet yang powerful merupakan dambaan bagi semua user komputer. Powerful dalam hal ini adalah komputer yang Anda miliki mempunyai banyak aplikasi yang menunjang produktifitas, komputer yang sistem browsingnya cepat serta tidak lambat dalam melakukan proses.&lt;br /&gt;
 Buku 111 TIPS DAN TRIK BONGKAR RAHASIA KOMPUTER DAN INTERNET akan berisi 111 tips trik, tutorial dan pengetahuan mengenai seputar dunia komputer dan internet. Beberapa software aplikasi yang di gunakan, telah di sertakan dalam CD bawaan buku ini, sehingga dapat langsng dipraktekkan di rumah.&lt;br /&gt;
 Hal yang dibahas antara lain adalah :&lt;br /&gt;
 &amp;bull; Add-ins pada Office&amp;nbsp;&lt;br /&gt;
 &amp;bull; Cara mengirim file ukuran besar&amp;nbsp;&lt;br /&gt;
 &amp;bull; Cara Nonton TV Online&lt;br /&gt;
 &amp;bull; Waspada Website Bervirus&amp;nbsp;&lt;br /&gt;
 &amp;bull; Proteksi menulis ke flashdisk&lt;br /&gt;
 &amp;bull; Nge-blog dengan Word 2007&amp;nbsp;&lt;br /&gt;
 &amp;bull; Membersihkan PC tanpa buka casing&amp;nbsp;&lt;br /&gt;
 &amp;bull; Dan tips dan tirk hebat lainnya..&lt;/p&gt;</t>
        </is>
      </c>
      <c r="Y407" s="262" t="n">
        <v>112500</v>
      </c>
      <c r="Z407" s="226" t="n"/>
      <c r="AA407" s="241">
        <f>Y496*Z496</f>
        <v/>
      </c>
      <c r="AB407" s="237" t="inlineStr">
        <is>
          <t>e91e7642-b9e1-43f0-8fde-cb82002b2481</t>
        </is>
      </c>
    </row>
    <row r="408" ht="15" customHeight="1" s="283">
      <c r="A408" s="109" t="n">
        <v>489</v>
      </c>
      <c r="B408" s="222">
        <f>HYPERLINK("https://mocostore.moco.co.id/catalog/"&amp;AB498,"Klik Disini")</f>
        <v/>
      </c>
      <c r="C408" s="223" t="inlineStr">
        <is>
          <t>25 Teknik Profesional Bikin Vektor Grafis dengan CorelDRAW X6</t>
        </is>
      </c>
      <c r="D408" s="223" t="n"/>
      <c r="E408" s="223" t="inlineStr">
        <is>
          <t>Wahana Komputer</t>
        </is>
      </c>
      <c r="F408" s="223" t="inlineStr">
        <is>
          <t>978-979-29-3930-9</t>
        </is>
      </c>
      <c r="G408" s="223" t="inlineStr">
        <is>
          <t>978-623-01-0486-2</t>
        </is>
      </c>
      <c r="H408" s="223" t="inlineStr">
        <is>
          <t>Desain Grafis &amp; Multimedia</t>
        </is>
      </c>
      <c r="I408" s="258" t="inlineStr">
        <is>
          <t>Perguruan Tinggi</t>
        </is>
      </c>
      <c r="J408" s="186" t="inlineStr">
        <is>
          <t>009.05</t>
        </is>
      </c>
      <c r="K408" s="264" t="inlineStr">
        <is>
          <t>Tidak Tersedia</t>
        </is>
      </c>
      <c r="L408" s="264" t="n"/>
      <c r="M408" s="259" t="inlineStr">
        <is>
          <t>Tidak Tersedia</t>
        </is>
      </c>
      <c r="N408" s="223" t="inlineStr">
        <is>
          <t>Indonesia</t>
        </is>
      </c>
      <c r="O408" s="223" t="inlineStr">
        <is>
          <t>Tidak diketahui</t>
        </is>
      </c>
      <c r="P408" s="260" t="n">
        <v>2013</v>
      </c>
      <c r="Q408" s="260" t="n">
        <v>2021</v>
      </c>
      <c r="R408" s="223" t="inlineStr">
        <is>
          <t>Penerbit Andi</t>
        </is>
      </c>
      <c r="S408" s="223" t="inlineStr">
        <is>
          <t>Andi Offset CV</t>
        </is>
      </c>
      <c r="T408" s="223" t="inlineStr">
        <is>
          <t>Lokal</t>
        </is>
      </c>
      <c r="U408" s="261" t="n">
        <v>266</v>
      </c>
      <c r="V408" s="86" t="inlineStr">
        <is>
          <t>pdf</t>
        </is>
      </c>
      <c r="W408" s="223" t="inlineStr">
        <is>
          <t>12.0 MB</t>
        </is>
      </c>
      <c r="X408" s="223" t="inlineStr">
        <is>
          <t>&lt;p&gt;Vektor grafis merupakan gambar yang dibentuk oleh objek berupa garis dan kurva berdasarkan rumus matematis. Sebuah grafis vektor akan menampilkan gambar berdasarkan perhitungan koordinat sehingga dalam hal ini grafis vektor banyak digunakan dalam pembuatan teks dan logo. Keuntungan dari membuat gambar dengan vektor grafis adalah ukuran gambar ketika disimpan membutuhkan kapasitas yang kecil dan gambar tidak pecah ketika diperbesar. Software yang digunakan untuk membuat gambar dengan vektor grafis antara lain CorelDRAW. CorelDraw merupakan salah satu program yang banyak digunakan dalam pembuatan desain grafis yang dilengkapi dengan full color management system dan interactive tools yang memudahkan dalam pembuatan dan editing suatu objek&lt;br /&gt;
 Buku 25 Teknik Profesional Bikin Vektor Grafis dengan CorelDRAW X6 ini akan membahas cara membuat beberapa macam gambar menggunakan teknik-teknik vektor grafis dengan memanfaatkan berbagai tool yang ada di CorelDRAW X6. Buku ini ditulis dengan bahasa yang mudah dipahami dan disertai gambar untuk memudahkanpembaca dalam menguasai buku ini.&amp;nbsp;&lt;br /&gt;
 Lebih lengkap, buku ini akan membahas:&lt;br /&gt;
 &amp;bull; Bab 1 Kreasi Vektor Logo&lt;br /&gt;
 &amp;bull; Bab 2 Kreasi Teks Effect&lt;br /&gt;
 &amp;bull; Bab 3 Kreasi Ikon&lt;br /&gt;
 &amp;bull; Bab 4 Kreasi Ilustrasi Benda&lt;br /&gt;
 &amp;bull; Bab 5 Kreasi Wallpaper Desktop&lt;/p&gt;</t>
        </is>
      </c>
      <c r="Y408" s="262" t="n">
        <v>125000</v>
      </c>
      <c r="Z408" s="226" t="n"/>
      <c r="AA408" s="241">
        <f>Y498*Z498</f>
        <v/>
      </c>
      <c r="AB408" s="237" t="inlineStr">
        <is>
          <t>f4ad30be-4018-467b-952e-28b2897b8c38</t>
        </is>
      </c>
    </row>
    <row r="409" ht="15" customHeight="1" s="283">
      <c r="A409" s="109" t="n">
        <v>490</v>
      </c>
      <c r="B409" s="222">
        <f>HYPERLINK("https://mocostore.moco.co.id/catalog/"&amp;AB499,"Klik Disini")</f>
        <v/>
      </c>
      <c r="C409" s="223" t="inlineStr">
        <is>
          <t>100 Jalan Mengeruk Uang yang Halal</t>
        </is>
      </c>
      <c r="D409" s="223" t="n"/>
      <c r="E409" s="223" t="inlineStr">
        <is>
          <t>Aditya, ST.</t>
        </is>
      </c>
      <c r="F409" s="223" t="inlineStr">
        <is>
          <t>978-979-29-5945-1</t>
        </is>
      </c>
      <c r="G409" s="223" t="inlineStr">
        <is>
          <t>978-623-01-0885-3</t>
        </is>
      </c>
      <c r="H409" s="223" t="inlineStr">
        <is>
          <t>Bisnis</t>
        </is>
      </c>
      <c r="I409" s="258" t="inlineStr">
        <is>
          <t>Perguruan Tinggi</t>
        </is>
      </c>
      <c r="J409" s="186" t="inlineStr">
        <is>
          <t>009.09</t>
        </is>
      </c>
      <c r="K409" s="264" t="n"/>
      <c r="L409" s="264" t="n"/>
      <c r="M409" s="259" t="n"/>
      <c r="N409" s="223" t="inlineStr">
        <is>
          <t>Indonesia</t>
        </is>
      </c>
      <c r="O409" s="223" t="inlineStr">
        <is>
          <t>Bukan fiksi</t>
        </is>
      </c>
      <c r="P409" s="260" t="n">
        <v>2017</v>
      </c>
      <c r="Q409" s="260" t="n">
        <v>2020</v>
      </c>
      <c r="R409" s="223" t="inlineStr">
        <is>
          <t>Penerbit Andi</t>
        </is>
      </c>
      <c r="S409" s="223" t="inlineStr">
        <is>
          <t>Andi Offset CV</t>
        </is>
      </c>
      <c r="T409" s="223" t="inlineStr">
        <is>
          <t>Lokal</t>
        </is>
      </c>
      <c r="U409" s="261" t="n">
        <v>278</v>
      </c>
      <c r="V409" s="86" t="inlineStr">
        <is>
          <t>pdf</t>
        </is>
      </c>
      <c r="W409" s="223" t="inlineStr">
        <is>
          <t>17.9 MB</t>
        </is>
      </c>
      <c r="X409" s="223" t="inlineStr">
        <is>
          <t>&lt;p&gt;Buku ini bukan buku teori ataupun buku motivasi belaka. Ditulis oleh praktisi bisnis dan juga investor yang berpengelaman lebih dari 15 tahun. Penulis telah mengalami berbagai pengalaman yang luar biasa selama membangun dan mengembangkan bisnis serta investasinya. Berbagai pengalaman tersebut ia formulasikan dan jabarkan dalam berbagai tip-trik praktis dalam buku ini agar dapat dipelajari dan diaplikasikan oleh para pemula bisnis dan investasi sera mereka yang berniat untuk belajar financial.&lt;br /&gt;
 Jadi,..selamat membaca dan selamat praktik&lt;br /&gt;
 Salam Kaya!&lt;/p&gt;</t>
        </is>
      </c>
      <c r="Y409" s="262" t="n">
        <v>109500</v>
      </c>
      <c r="Z409" s="226" t="n"/>
      <c r="AA409" s="241">
        <f>Y499*Z499</f>
        <v/>
      </c>
      <c r="AB409" s="237" t="inlineStr">
        <is>
          <t>e9edb976-c363-4066-8f6f-d7bf700e11a5</t>
        </is>
      </c>
    </row>
    <row r="410" ht="15" customHeight="1" s="283">
      <c r="A410" s="109" t="n">
        <v>492</v>
      </c>
      <c r="B410" s="222">
        <f>HYPERLINK("https://mocostore.moco.co.id/catalog/"&amp;AB501,"Klik Disini")</f>
        <v/>
      </c>
      <c r="C410" s="223" t="inlineStr">
        <is>
          <t>Cara Jitu Mengatasi Asam Urat</t>
        </is>
      </c>
      <c r="D410" s="223" t="n"/>
      <c r="E410" s="223" t="inlineStr">
        <is>
          <t>dr. Yekti Mumpuni Dan Ari Wulandari</t>
        </is>
      </c>
      <c r="F410" s="223" t="inlineStr">
        <is>
          <t>978-979-29-5921-5</t>
        </is>
      </c>
      <c r="G410" s="223" t="inlineStr">
        <is>
          <t>978-979-29-9922-8</t>
        </is>
      </c>
      <c r="H410" s="223" t="inlineStr">
        <is>
          <t>Kesehatan</t>
        </is>
      </c>
      <c r="I410" s="258" t="inlineStr">
        <is>
          <t>Perguruan Tinggi</t>
        </is>
      </c>
      <c r="J410" s="186" t="inlineStr">
        <is>
          <t>009.02</t>
        </is>
      </c>
      <c r="K410" s="264" t="n"/>
      <c r="L410" s="264" t="n"/>
      <c r="M410" s="259" t="n"/>
      <c r="N410" s="223" t="inlineStr">
        <is>
          <t>Indonesia</t>
        </is>
      </c>
      <c r="O410" s="223" t="inlineStr">
        <is>
          <t>Tidak diketahui</t>
        </is>
      </c>
      <c r="P410" s="260" t="n">
        <v>2016</v>
      </c>
      <c r="Q410" s="260" t="n">
        <v>2018</v>
      </c>
      <c r="R410" s="223" t="inlineStr">
        <is>
          <t>Rapha Publishing</t>
        </is>
      </c>
      <c r="S410" s="223" t="inlineStr">
        <is>
          <t>Andi Offset CV</t>
        </is>
      </c>
      <c r="T410" s="223" t="inlineStr">
        <is>
          <t>Lokal</t>
        </is>
      </c>
      <c r="U410" s="261" t="n">
        <v>113</v>
      </c>
      <c r="V410" s="86" t="inlineStr">
        <is>
          <t>pdf</t>
        </is>
      </c>
      <c r="W410" s="223" t="inlineStr">
        <is>
          <t>9.7 MB</t>
        </is>
      </c>
      <c r="X410" s="223" t="inlineStr">
        <is>
          <t>&lt;p&gt;Asam urat? Apa itu? Secara umum orang awam mengenal asam urat sebagai jenis penyakit yang menyebabkan sendi nyeri, ngilu, bengkak, dan meradang. Dalam kondisi normal asam urat tidak akan berbahaya bagi kesehatan manusia. Namun kalau kelebihan (&lt;em&gt;hiperurisemia&lt;/em&gt;) atau kekurangan (&lt;em&gt;hipourisemia&lt;/em&gt;) kadar asam urat dalam plasma darah akan menjadi indikasi adanya penyakit pada tubuh manusia. Penyakit ini cukup mengganggu dan menyakitkan, sehingga banyak orang yang takut terkena asam urat.Penyakit asam urat termasuk jenis penyakit yang tidak dapat disembuhkan, tetapi keberadaannya dapat dikendalikan dengan mudah.&lt;/p&gt;
 &lt;p&gt;Asam urat ini biasanya tidak diketahui oleh penderitanya. Dalam waktu tertentu, penderita sudah langsung menanggung kelebihan asam urat akibat pola makan dan gaya hidup yang tidak sehat. Tahu-tahu kondisi asam uratnya sudah berlebihan sehingga memerlukan penanganan yang sangat serius. Kalau sudah dapat dikendalikan umumnya tidak mengganggu dan siapapun yang sudah pernah terkena asam urat harus terus menjaga pola hidupnya dan pola makannya agar tidak kembali terkena asam urat yang lebih parah&lt;/p&gt;
 &lt;p&gt;Buku singkat &lt;em&gt;Cara Jitu Mengatasi Asam Urat &lt;/em&gt;ini menjadi penting untuk dibaca. Buku ini mengupas secara ringan dan komprehensif segala hal yang perlu diketahui oleh orang awam seputar asam urat. Dari mulai pengertian, gejala-gejala, kondisi, faktor pemicu, mitos-mitos, cara pencegahan, hingga penanganannya secara medis sehingga seseorang dapat hidup dengan tenang dan bahagia, meskipun terkena asam urat.&lt;/p&gt;
 &lt;p&gt;Buku ini juga menyajikan berbagai tips dan trik untuk menjaga kesehatan secara keseluruhan. Dengan demikian, diharapkan setiap orang dapat mulai menjaga kesehatannya secara terarah dan tidak lagi khawatir untuk datang kepada dokter, jika diperlukan.&lt;/p&gt;</t>
        </is>
      </c>
      <c r="Y410" s="262" t="n">
        <v>60000</v>
      </c>
      <c r="Z410" s="226" t="n"/>
      <c r="AA410" s="241">
        <f>Y501*Z501</f>
        <v/>
      </c>
      <c r="AB410" s="237" t="inlineStr">
        <is>
          <t>029a134b-3085-42a9-a63b-211725f2460c</t>
        </is>
      </c>
    </row>
    <row r="411" ht="15" customHeight="1" s="283">
      <c r="A411" s="109" t="n">
        <v>494</v>
      </c>
      <c r="B411" s="222">
        <f>HYPERLINK("https://mocostore.moco.co.id/catalog/"&amp;AB503,"Klik Disini")</f>
        <v/>
      </c>
      <c r="C411" s="223" t="inlineStr">
        <is>
          <t>Grow Your Own Fruits - Panduan Praktis Menanam 28 Tanaman Buah Populer di Pekarangan</t>
        </is>
      </c>
      <c r="D411" s="223" t="n"/>
      <c r="E411" s="223" t="inlineStr">
        <is>
          <t>Cahyo Saparinto &amp; Rini Susiana</t>
        </is>
      </c>
      <c r="F411" s="223" t="inlineStr">
        <is>
          <t>978-979-29-5946-8</t>
        </is>
      </c>
      <c r="G411" s="223" t="inlineStr">
        <is>
          <t>978-623-90502-4-5</t>
        </is>
      </c>
      <c r="H411" s="223" t="inlineStr">
        <is>
          <t>Pertanian</t>
        </is>
      </c>
      <c r="I411" s="258" t="inlineStr">
        <is>
          <t>Perguruan Tinggi</t>
        </is>
      </c>
      <c r="J411" s="186" t="inlineStr">
        <is>
          <t>009.06</t>
        </is>
      </c>
      <c r="K411" s="264" t="inlineStr">
        <is>
          <t>Edisi Ke-1</t>
        </is>
      </c>
      <c r="L411" s="264" t="n"/>
      <c r="M411" s="259" t="inlineStr">
        <is>
          <t>Tidak Tersedia</t>
        </is>
      </c>
      <c r="N411" s="223" t="inlineStr">
        <is>
          <t>Indonesia</t>
        </is>
      </c>
      <c r="O411" s="223" t="inlineStr">
        <is>
          <t>Belum didefenisikan</t>
        </is>
      </c>
      <c r="P411" s="260" t="n">
        <v>2016</v>
      </c>
      <c r="Q411" s="260" t="n">
        <v>2018</v>
      </c>
      <c r="R411" s="223" t="inlineStr">
        <is>
          <t>Lily Publisher</t>
        </is>
      </c>
      <c r="S411" s="223" t="inlineStr">
        <is>
          <t>Andi Offset CV</t>
        </is>
      </c>
      <c r="T411" s="223" t="inlineStr">
        <is>
          <t>Lokal</t>
        </is>
      </c>
      <c r="U411" s="261" t="n">
        <v>354</v>
      </c>
      <c r="V411" s="86" t="inlineStr">
        <is>
          <t>pdf</t>
        </is>
      </c>
      <c r="W411" s="223" t="inlineStr">
        <is>
          <t>3.7 MB</t>
        </is>
      </c>
      <c r="X411" s="223" t="inlineStr">
        <is>
          <t>&lt;p&gt;Agar tubuh sehat, kita perlu mengkonsumsi buah-buahan. Tubuh kita memerlukan aneka zat gizi yang terkandung pada buah-buahan. Salah satu upaya untuk dapat memperoleh buah-buahan adalah dengan menanam sendiri di halaman rumah.&lt;/p&gt;
 &lt;p&gt;Tidak harus memiliki halaman yang luas untuk bertanam buah. Dengan halaman yang sempit dan dengan metode yang sederhana, kita dapat memiliki tanaman buah.&lt;/p&gt;</t>
        </is>
      </c>
      <c r="Y411" s="262" t="n">
        <v>146000</v>
      </c>
      <c r="Z411" s="226" t="n"/>
      <c r="AA411" s="241">
        <f>Y503*Z503</f>
        <v/>
      </c>
      <c r="AB411" s="237" t="inlineStr">
        <is>
          <t>70033208-4cbc-483d-9651-d52cf57b71e9</t>
        </is>
      </c>
    </row>
    <row r="412" ht="15" customHeight="1" s="283">
      <c r="A412" s="109" t="n">
        <v>498</v>
      </c>
      <c r="B412" s="222">
        <f>HYPERLINK("https://mocostore.moco.co.id/catalog/"&amp;AB507,"Klik Disini")</f>
        <v/>
      </c>
      <c r="C412" s="223" t="inlineStr">
        <is>
          <t>Asuransi Syariah - Berkah Terakhir yang Tak Terduga</t>
        </is>
      </c>
      <c r="D412" s="223" t="n"/>
      <c r="E412" s="223" t="inlineStr">
        <is>
          <t>Waldi Nopriansyah</t>
        </is>
      </c>
      <c r="F412" s="223" t="inlineStr">
        <is>
          <t>978-979-29-5363-3</t>
        </is>
      </c>
      <c r="G412" s="223" t="inlineStr">
        <is>
          <t>978-979-29-9917-4</t>
        </is>
      </c>
      <c r="H412" s="223" t="inlineStr">
        <is>
          <t>Bisnis-Investasi</t>
        </is>
      </c>
      <c r="I412" s="258" t="inlineStr">
        <is>
          <t>Perguruan Tinggi</t>
        </is>
      </c>
      <c r="J412" s="186" t="inlineStr">
        <is>
          <t>009.25</t>
        </is>
      </c>
      <c r="K412" s="264" t="n"/>
      <c r="L412" s="264" t="n"/>
      <c r="M412" s="259" t="n"/>
      <c r="N412" s="223" t="n"/>
      <c r="O412" s="223" t="n"/>
      <c r="P412" s="260" t="n">
        <v>2016</v>
      </c>
      <c r="Q412" s="260" t="n">
        <v>2018</v>
      </c>
      <c r="R412" s="223" t="inlineStr">
        <is>
          <t>Penerbit Andi</t>
        </is>
      </c>
      <c r="S412" s="223" t="inlineStr">
        <is>
          <t>Andi Offset CV</t>
        </is>
      </c>
      <c r="T412" s="223" t="n"/>
      <c r="U412" s="261" t="n">
        <v>192</v>
      </c>
      <c r="V412" s="86" t="inlineStr">
        <is>
          <t>pdf</t>
        </is>
      </c>
      <c r="W412" s="223" t="inlineStr">
        <is>
          <t>6.7 MB</t>
        </is>
      </c>
      <c r="X412" s="223" t="inlineStr">
        <is>
          <t>&lt;p&gt;Perkembangan Asuransi Syariah di Indonesia menunjukan peningkatan yang signifikan. Asuransi Syariah memiliki peran penting dalam memajukan perekonomian di Indonesia saat ini. Asuransi layaknya perbankan yang bias menabung, tetapi tidak hanya menabung melainkan mendapatkan perlindungan risiko yang terjadi ketika peserta mengalami musibah.&lt;/p&gt;
 &lt;p&gt;&amp;nbsp;&amp;nbsp;&amp;nbsp;&amp;nbsp;&amp;nbsp;&amp;nbsp;&amp;nbsp;&amp;nbsp;&amp;nbsp;&amp;nbsp;&amp;nbsp; Prinsip asuransi syariah pada dasarnya adalah bertujuan untuk saling tolong-menolong dan harus ada iktikad baik dalam menjalankannya dan perusahaan wajib memenuhi &lt;em&gt;Prudential Principle&lt;/em&gt;. Untuk mendapatkan polis asuransi tidak semudah yang dipikirkan akan tetapi harus memenuhi prosedur untuk mendapatkannya. Setiap menjalankan usaha, Asuransi tidak terlepas dari problematika yang terjadi antara peserta dan perusahaan mengenai masalah klaim, maka dari itu buku ini akan mengulas bagaimana asuransi syariah secara teori, praktek dan juga hukum penyelesaian sengketanya.&lt;/p&gt;</t>
        </is>
      </c>
      <c r="Y412" s="262" t="n">
        <v>56500</v>
      </c>
      <c r="Z412" s="226" t="n"/>
      <c r="AA412" s="241">
        <f>Y507*Z507</f>
        <v/>
      </c>
      <c r="AB412" s="237" t="inlineStr">
        <is>
          <t>c165e526-dab8-4cdc-8101-af4c3ffb3410</t>
        </is>
      </c>
    </row>
    <row r="413" ht="15" customHeight="1" s="283">
      <c r="A413" s="109" t="n">
        <v>503</v>
      </c>
      <c r="B413" s="222">
        <f>HYPERLINK("https://mocostore.moco.co.id/catalog/"&amp;AB512,"Klik Disini")</f>
        <v/>
      </c>
      <c r="C413" s="223" t="inlineStr">
        <is>
          <t>9 Secrets of Women - Rahasia Gizi yang Penting Diketahui oleh Wanita</t>
        </is>
      </c>
      <c r="D413" s="223" t="n"/>
      <c r="E413" s="223" t="inlineStr">
        <is>
          <t>Dyah Umiyarni Purnamasari, SKM, M.Si.</t>
        </is>
      </c>
      <c r="F413" s="223" t="inlineStr">
        <is>
          <t>978-979-29-6050-1</t>
        </is>
      </c>
      <c r="G413" s="223" t="inlineStr">
        <is>
          <t>978-623-7239-94-9</t>
        </is>
      </c>
      <c r="H413" s="223" t="inlineStr">
        <is>
          <t>Kesehatan &amp; Kecantikan</t>
        </is>
      </c>
      <c r="I413" s="258" t="inlineStr">
        <is>
          <t>Perguruan Tinggi</t>
        </is>
      </c>
      <c r="J413" s="186" t="inlineStr">
        <is>
          <t>009.02</t>
        </is>
      </c>
      <c r="K413" s="264" t="inlineStr">
        <is>
          <t>Edisi Ke-1</t>
        </is>
      </c>
      <c r="L413" s="264" t="n"/>
      <c r="M413" s="259" t="inlineStr">
        <is>
          <t>Tidak Tersedia</t>
        </is>
      </c>
      <c r="N413" s="263" t="inlineStr">
        <is>
          <t>Indonesia</t>
        </is>
      </c>
      <c r="O413" s="263" t="inlineStr">
        <is>
          <t>Bukan fiksi</t>
        </is>
      </c>
      <c r="P413" s="260" t="n">
        <v>2017</v>
      </c>
      <c r="Q413" s="260" t="n">
        <v>2018</v>
      </c>
      <c r="R413" s="223" t="inlineStr">
        <is>
          <t>Rapha Publishing</t>
        </is>
      </c>
      <c r="S413" s="223" t="inlineStr">
        <is>
          <t>Andi Offset CV</t>
        </is>
      </c>
      <c r="T413" s="223" t="inlineStr">
        <is>
          <t>Lokal</t>
        </is>
      </c>
      <c r="U413" s="261" t="n">
        <v>146</v>
      </c>
      <c r="V413" s="86" t="inlineStr">
        <is>
          <t>pdf</t>
        </is>
      </c>
      <c r="W413" s="223" t="inlineStr">
        <is>
          <t>14.8 MB</t>
        </is>
      </c>
      <c r="X413" s="223" t="inlineStr">
        <is>
          <t>&lt;p&gt;Buku ini menyajikan zat-zat gizi yang sangat bermanfaat dan penting diketahui oleh wanita. &amp;ldquo;Cantik itu diawali dari dalam tubuh,&amp;rdquo; ungkap Silke K. Schagen. Ulasannya yang dimuat dalam &lt;em&gt;Dermato-Endocrinology Journal&lt;/em&gt; (2012), &amp;nbsp;menekankan tentang pentingnya zat-zat gizi untuk mengatasi penuaan. Zat-zat gizi tersebut terutama adalah vitamin A, vitamin D, Vitamin C, dan Vitamin E. Ada juga ulasan tentang manfaat kacang seperti kacang tanah, almond, dan hazelnut untuk menjaga kelangsingan tubuh dan menurunkan lemak jahat dalam tubuh. Bagi yang sering menderita sakit menstruasi dapat mencoba terapi vitamin B12, serbuk kedelai atau kunyit asam. Untuk mencegah kanker payudara, kita dapat membaca ulasan mengapa konsumsi brokoli dan jamur itu penting? Temukan juga ulasan mengapa stroberi dan pisang penting untuk mencegah kanker rahim? Bagi pasangan yang baru menikah dapat mencoba rahasia berbagai zat gizi yang dapat membantu untuk mendapatkan jenis kelamin bayi idaman Anda. Konsumsi sodium dan potasium&amp;nbsp; tinggi akan melahirkan lebih banyak bayi laki-laki dibandingkan bayi perempuan. Keberhasilan yang dicapai dengan terapi ini mencapai 80 %. Kombinasi diet kalsium dan magnesium dengan &lt;em&gt;Timing of Sexual Intercourse&lt;/em&gt; (waktu yang tepat untuk berhubungan seksual) mempunyai keberhasilan 81 % untuk mendapatkan bayi perempuan. Untuk mencegah cacat tabung saraf pada bayi, kita harus cukup mengonsumsi asam folat sebelum hamil. Bagi wanita yang sudah menopouse, temukan rahasia mempertahankan libido dan keharmonisan rumah tangga dengan rajin mengonsumsi isoflavon. Cermati juga jenis-jenis karbohidrat yang baik dikonsumsi untuk menunjang kesehatan. Buku ini dilengkapi juga dengan resep-resep masakan tinggi gizi yang lezat pada setiap babnya.&lt;/p&gt;</t>
        </is>
      </c>
      <c r="Y413" s="262" t="n">
        <v>75000</v>
      </c>
      <c r="Z413" s="226" t="n"/>
      <c r="AA413" s="241">
        <f>Y512*Z512</f>
        <v/>
      </c>
      <c r="AB413" s="237" t="inlineStr">
        <is>
          <t>8e88e2d6-6167-476d-a4a0-b69d506dab8e</t>
        </is>
      </c>
    </row>
    <row r="414" ht="15" customHeight="1" s="283">
      <c r="A414" s="109" t="n">
        <v>505</v>
      </c>
      <c r="B414" s="222">
        <f>HYPERLINK("https://mocostore.moco.co.id/catalog/"&amp;AB514,"Klik Disini")</f>
        <v/>
      </c>
      <c r="C414" s="223" t="inlineStr">
        <is>
          <t>Tembus 100 Juta Sebulan Go...Go...Go...</t>
        </is>
      </c>
      <c r="D414" s="223" t="n"/>
      <c r="E414" s="223" t="inlineStr">
        <is>
          <t>Eka Dharma Pranoto</t>
        </is>
      </c>
      <c r="F414" s="223" t="inlineStr">
        <is>
          <t>978-979-29-6034-1</t>
        </is>
      </c>
      <c r="G414" s="223" t="inlineStr">
        <is>
          <t>978-623-01-0903-4</t>
        </is>
      </c>
      <c r="H414" s="223" t="inlineStr">
        <is>
          <t>Bisnis-Investasi</t>
        </is>
      </c>
      <c r="I414" s="258" t="inlineStr">
        <is>
          <t>Perguruan Tinggi</t>
        </is>
      </c>
      <c r="J414" s="186" t="inlineStr">
        <is>
          <t>009.25</t>
        </is>
      </c>
      <c r="K414" s="264" t="inlineStr">
        <is>
          <t>Tidak Tersedia</t>
        </is>
      </c>
      <c r="L414" s="264" t="n"/>
      <c r="M414" s="259" t="inlineStr">
        <is>
          <t>Tidak Tersedia</t>
        </is>
      </c>
      <c r="N414" s="223" t="inlineStr">
        <is>
          <t>Indonesia</t>
        </is>
      </c>
      <c r="O414" s="223" t="inlineStr">
        <is>
          <t>Bukan fiksi</t>
        </is>
      </c>
      <c r="P414" s="260" t="n">
        <v>2017</v>
      </c>
      <c r="Q414" s="260" t="n">
        <v>2018</v>
      </c>
      <c r="R414" s="223" t="inlineStr">
        <is>
          <t>Penerbit Andi</t>
        </is>
      </c>
      <c r="S414" s="223" t="inlineStr">
        <is>
          <t>Andi Offset CV</t>
        </is>
      </c>
      <c r="T414" s="223" t="inlineStr">
        <is>
          <t>Lokal</t>
        </is>
      </c>
      <c r="U414" s="261" t="n">
        <v>288</v>
      </c>
      <c r="V414" s="86" t="inlineStr">
        <is>
          <t>pdf</t>
        </is>
      </c>
      <c r="W414" s="223" t="inlineStr">
        <is>
          <t>5.5 MB</t>
        </is>
      </c>
      <c r="X414" s="223" t="inlineStr">
        <is>
          <t>&lt;p&gt;Anda ingin TEMBUS BEROMSET 100 JUTA RUPIAH SEBULAN?&lt;br /&gt;
 &lt;br /&gt;
 Buku ini akan mengajarkan 100++ ilmu sukses bisnis-investasi plus aneka TOOLS BISNIS GRATIS yang bisa menjadi teknologi penunjang Anda menembus 100 JUTA SEBULAN. Bukan dengan cara MLM/MONEYGAME/HYIP. Semua didasarkan PENGALAMAN NYATA bisnis penulis menembus omset 100 JUTA SEBULAN.&lt;br /&gt;
 Lebih hebat lagi, ilmu dalam buku ini bisa dilakukan oleh SIAPA SAJA, mulai dari karyawan swasta, PNS, mahasiswa, pelajar, ibu rumah tangga, dsb. Jadi sederhana saja, silakan buku ini Anda baca, lalu coba &amp;amp; praktekkan.&lt;br /&gt;
 Ingat, semua ilmu di buku ini bisa membawa Anda kaya. DIJAMIN Jika Anda mengikuti semua panduan buku ini, Anda bisa MENEMBUS OMSET 100 JUTA SEBULAN hanya dalam 3 tahun, jika tidak silakan GRATIS KONSULTASI SEPUASNYA pada penulis sampai Anda jadi sukses TEMBUS OMSET 100 JUTA SEBULAN.&lt;br /&gt;
 &lt;br /&gt;
 Ditulis oleh moderator forum bisnis www.kaskus.co.id &amp;amp; mentor bisnis @kaskus yang sudah mengajar ribuan orang di seluruh indonesia&lt;/p&gt;</t>
        </is>
      </c>
      <c r="Y414" s="262" t="n">
        <v>92500</v>
      </c>
      <c r="Z414" s="226" t="n"/>
      <c r="AA414" s="241">
        <f>Y514*Z514</f>
        <v/>
      </c>
      <c r="AB414" s="237" t="inlineStr">
        <is>
          <t>4695b927-40a2-45b7-9787-3c429f0910ab</t>
        </is>
      </c>
    </row>
    <row r="415" ht="15" customHeight="1" s="283">
      <c r="A415" s="109" t="n">
        <v>506</v>
      </c>
      <c r="B415" s="222">
        <f>HYPERLINK("https://mocostore.moco.co.id/catalog/"&amp;AB515,"Klik Disini")</f>
        <v/>
      </c>
      <c r="C415" s="223" t="inlineStr">
        <is>
          <t>Tetap Sehat Saat Lansia - Pencegahan dan Penanganan 45 Penyakit yang Sering Hinggap di Usia Lanjut</t>
        </is>
      </c>
      <c r="D415" s="223" t="n"/>
      <c r="E415" s="223" t="inlineStr">
        <is>
          <t>dr. Yekti Mumpuni dan Erlita Pratiwi</t>
        </is>
      </c>
      <c r="F415" s="223" t="inlineStr">
        <is>
          <t>978-979-29-6046-4</t>
        </is>
      </c>
      <c r="G415" s="223" t="inlineStr">
        <is>
          <t>978-623-6822-00-5</t>
        </is>
      </c>
      <c r="H415" s="223" t="inlineStr">
        <is>
          <t>Kesehatan</t>
        </is>
      </c>
      <c r="I415" s="258" t="inlineStr">
        <is>
          <t>Perguruan Tinggi</t>
        </is>
      </c>
      <c r="J415" s="186" t="inlineStr">
        <is>
          <t>009.02</t>
        </is>
      </c>
      <c r="K415" s="223" t="inlineStr">
        <is>
          <t>Tidak Tersedia</t>
        </is>
      </c>
      <c r="L415" s="264" t="n"/>
      <c r="M415" s="259" t="inlineStr">
        <is>
          <t>Tidak Tersedia</t>
        </is>
      </c>
      <c r="N415" s="223" t="inlineStr">
        <is>
          <t>Indonesia</t>
        </is>
      </c>
      <c r="O415" s="223" t="inlineStr">
        <is>
          <t>Bukan fiksi</t>
        </is>
      </c>
      <c r="P415" s="260" t="n">
        <v>2017</v>
      </c>
      <c r="Q415" s="260" t="n">
        <v>2018</v>
      </c>
      <c r="R415" s="223" t="inlineStr">
        <is>
          <t>Rapha Publishing</t>
        </is>
      </c>
      <c r="S415" s="223" t="inlineStr">
        <is>
          <t>Andi Offset CV</t>
        </is>
      </c>
      <c r="T415" s="223" t="inlineStr">
        <is>
          <t>Lokal</t>
        </is>
      </c>
      <c r="U415" s="261" t="n">
        <v>180</v>
      </c>
      <c r="V415" s="86" t="inlineStr">
        <is>
          <t>pdf</t>
        </is>
      </c>
      <c r="W415" s="223" t="inlineStr">
        <is>
          <t>12.3 MB</t>
        </is>
      </c>
      <c r="X415" s="223" t="inlineStr">
        <is>
          <t>&lt;p&gt;Manusia mempunyai siklus kehidupan yang dimulai saat terjadinya pembuahan. Kemudian, proses kelahiran, tumbuh dan berkembang, memasuki masa tua dan akhirnya meninggal. Menjadi tua adalah tahapan yang akan kita lalui.&lt;/p&gt;
 &lt;p&gt;Saat seseorang berada dalam rentang usia 40-50 tahun akan muncul tanda-tanda penuaan seperti kulit yang berkerut, rambut yang memutih (beruban), matamulai berkurang penglihatannya dan gerakan menjadi tidak segesit sebelumnya. Tubuh orang lanjut usia sangat rentan terhadap serangan penyakit karena daya tahan tubuhnya menurun.&amp;nbsp;Fungsi organ-organ tubuh pun mengalami penurunan. Akibatnya beberapa penyakit muncul. Penyakit apa saja yang biasa menimpa para lansia?&lt;/p&gt;
 &lt;p&gt;Buku ini membahas secara sederhana penyakit-penyakit yang sering ditemui pada kaum lanjut usia. Secara umum, pola makan dan kebiasaan hidup selama masa muda akan mempengaruhi kualitas hidup pada masa tua dan juga mempengaruhi tingkat kesehatan.&lt;/p&gt;
 &lt;p&gt;&amp;nbsp;&amp;nbsp;&amp;nbsp;&amp;nbsp;&amp;nbsp;&amp;nbsp;&amp;nbsp;&amp;nbsp;&amp;nbsp;&amp;nbsp;&amp;nbsp; Dengan membaca buku ini, kita akan bisa lebih berempati kepada mereka yang sudah memasuki masa lansia terutama orang tua kita. Kita menjadi lebih peduli, lebih mendukung mereka dan menciptakan lingkungan yang kondusif agar mereka merasa nyaman dan tetap dapat mengaktualisasikan diri. Karena kita ada,karena mereka dan suatu saat kita akan berada di posisi mereka.&lt;/p&gt;
 &lt;p&gt;Selamat membaca&lt;/p&gt;</t>
        </is>
      </c>
      <c r="Y415" s="262" t="n">
        <v>92500</v>
      </c>
      <c r="Z415" s="226" t="n"/>
      <c r="AA415" s="241">
        <f>Y515*Z515</f>
        <v/>
      </c>
      <c r="AB415" s="237" t="inlineStr">
        <is>
          <t>ce4f0328-e9f2-4845-b735-9450c8faeaf0</t>
        </is>
      </c>
    </row>
    <row r="416" ht="15" customHeight="1" s="283">
      <c r="A416" s="109" t="n">
        <v>512</v>
      </c>
      <c r="B416" s="222">
        <f>HYPERLINK("https://mocostore.moco.co.id/catalog/"&amp;AB521,"Klik Disini")</f>
        <v/>
      </c>
      <c r="C416" s="223" t="inlineStr">
        <is>
          <t>Untung Selangit dari Agribisnis Cengkeh</t>
        </is>
      </c>
      <c r="D416" s="223" t="n"/>
      <c r="E416" s="223" t="inlineStr">
        <is>
          <t>H. Rahmat Rukmana dan H. Herdi Yudirachman</t>
        </is>
      </c>
      <c r="F416" s="223" t="inlineStr">
        <is>
          <t>978-979-29-5054-0</t>
        </is>
      </c>
      <c r="G416" s="223" t="inlineStr">
        <is>
          <t>978-623-7267-02-7</t>
        </is>
      </c>
      <c r="H416" s="223" t="inlineStr">
        <is>
          <t>Pertanian</t>
        </is>
      </c>
      <c r="I416" s="258" t="inlineStr">
        <is>
          <t>Perguruan Tinggi</t>
        </is>
      </c>
      <c r="J416" s="186" t="inlineStr">
        <is>
          <t>009.06</t>
        </is>
      </c>
      <c r="K416" s="264" t="inlineStr">
        <is>
          <t>Tidak Tersedia</t>
        </is>
      </c>
      <c r="L416" s="264" t="n"/>
      <c r="M416" s="259" t="inlineStr">
        <is>
          <t>Tidak Tersedia</t>
        </is>
      </c>
      <c r="N416" s="263" t="inlineStr">
        <is>
          <t>Indonesia</t>
        </is>
      </c>
      <c r="O416" s="263" t="inlineStr">
        <is>
          <t>Tidak diketahui</t>
        </is>
      </c>
      <c r="P416" s="260" t="n">
        <v>2016</v>
      </c>
      <c r="Q416" s="260" t="n">
        <v>2018</v>
      </c>
      <c r="R416" s="223" t="inlineStr">
        <is>
          <t>Lily Publisher</t>
        </is>
      </c>
      <c r="S416" s="223" t="inlineStr">
        <is>
          <t>Andi Offset CV</t>
        </is>
      </c>
      <c r="T416" s="223" t="inlineStr">
        <is>
          <t>Lokal</t>
        </is>
      </c>
      <c r="U416" s="261" t="n">
        <v>176</v>
      </c>
      <c r="V416" s="86" t="inlineStr">
        <is>
          <t>pdf</t>
        </is>
      </c>
      <c r="W416" s="223" t="inlineStr">
        <is>
          <t>24.0 MB</t>
        </is>
      </c>
      <c r="X416" s="223" t="inlineStr">
        <is>
          <t>&lt;p&gt;Cengkeh merupakan komoditas perkebunan yang strategis bagi perekonomian nasional, karena menjadi sumber devisa negara, bahan campuran rokok kretek, bahan bumbu dalam industri daging, saus dan makanan lain, di samping dijadikan bahan baku industri pharmasi, parfum, dan pestisida nabati.&lt;/p&gt;
 &lt;p&gt;Pada masa lalu peranan cengkeh dalam perekonomian nasional amat prospektif dan membanggakan sebagai produsen cengkeh utama di dunia. Usaha budi daya cengkeh mengalami kelesuan sampai titik jenuh hampir ditinggalkan para petani, bahkan banyak kebun-kebun cengkeh dibiarkan terlantar atau ditebang. Kilas balik pengalaman pahit bisnis cengkeh ternyata membuka dan membawa hikmah. Kini prospek cengkeh cenderung membaik kembali dan semakin menjanjikan, sehingga menarik minat petani untuk mengulang membudidayakannya secara intensif.&lt;/p&gt;
 &lt;p&gt;Semua aspek yang terkait dengan prospek dan arah pengembangankomoditas cengkeh, manfaat, jenis atau klon unggulan, teknik pembibitan dan budi daya, pascapanen, penganekaragaman produk cengkeh, usaha rehabilitasi dan peremajaan; disajikan dalam buku panduan lengkap yang disusun secara sederhana, sistematis, dan aplikatif di lapangan dalam rangka menggelorakan semangat bisnis untuk mengulang kejayaan cengkeh di bumi nusantara tercinta.&lt;/p&gt;</t>
        </is>
      </c>
      <c r="Y416" s="262" t="n">
        <v>91000</v>
      </c>
      <c r="Z416" s="226" t="n"/>
      <c r="AA416" s="241">
        <f>Y521*Z521</f>
        <v/>
      </c>
      <c r="AB416" s="237" t="inlineStr">
        <is>
          <t>982bcb2d-52ae-4295-a9fb-a8de22d88834</t>
        </is>
      </c>
    </row>
    <row r="417" ht="15" customHeight="1" s="283">
      <c r="A417" s="109" t="n">
        <v>513</v>
      </c>
      <c r="B417" s="222">
        <f>HYPERLINK("https://mocostore.moco.co.id/catalog/"&amp;AB522,"Klik Disini")</f>
        <v/>
      </c>
      <c r="C417" s="223" t="inlineStr">
        <is>
          <t>Diabetes Makan Apa ??? - Bukan Buku Resep</t>
        </is>
      </c>
      <c r="D417" s="223" t="n"/>
      <c r="E417" s="223" t="inlineStr">
        <is>
          <t>Hans Tandra</t>
        </is>
      </c>
      <c r="F417" s="223" t="inlineStr">
        <is>
          <t>978-979-29-5237-7</t>
        </is>
      </c>
      <c r="G417" s="223" t="inlineStr">
        <is>
          <t>978-623-7239-08-6</t>
        </is>
      </c>
      <c r="H417" s="223" t="inlineStr">
        <is>
          <t>Kesehatan</t>
        </is>
      </c>
      <c r="I417" s="258" t="inlineStr">
        <is>
          <t>Perguruan Tinggi</t>
        </is>
      </c>
      <c r="J417" s="186" t="inlineStr">
        <is>
          <t>009.24</t>
        </is>
      </c>
      <c r="K417" s="264" t="n"/>
      <c r="L417" s="264" t="n"/>
      <c r="M417" s="259" t="n"/>
      <c r="N417" s="223" t="n"/>
      <c r="O417" s="223" t="n"/>
      <c r="P417" s="260" t="n">
        <v>2016</v>
      </c>
      <c r="Q417" s="260" t="n">
        <v>2018</v>
      </c>
      <c r="R417" s="223" t="inlineStr">
        <is>
          <t>Rapha Publishing</t>
        </is>
      </c>
      <c r="S417" s="223" t="inlineStr">
        <is>
          <t>Andi Offset CV</t>
        </is>
      </c>
      <c r="T417" s="223" t="n"/>
      <c r="U417" s="261" t="n">
        <v>128</v>
      </c>
      <c r="V417" s="86" t="inlineStr">
        <is>
          <t>pdf</t>
        </is>
      </c>
      <c r="W417" s="223" t="inlineStr">
        <is>
          <t>5.8 MB</t>
        </is>
      </c>
      <c r="X417" s="223" t="inlineStr">
        <is>
          <t>&lt;p&gt;&lt;em&gt;&amp;ldquo;&lt;/em&gt;&lt;em&gt;Pak Rudi mengeluhkan berat badannya yang terus bertambah. Juga gula darahnya yang semakin tak terkendali. Sebagai anggota DPR pusat, Pak Rudi jarang bisa datang kontrol ke dokter, apalagi mengatur diet. Hampir setiap malam harus rapat atau menghadiri pertemuan ini itu. Akibatnya, makan malam selalu antara pukul 21&amp;ndash;22. Tidur pun pasti di atas pukul 24. Ketika diperiksa, tinggi badannya 168 cm, berat badannya 110 kg. Gendut sekali. Gula darah puasa 152, HbA1c 7.9%. Kolesterol total 251, LDL 163, trigliserida 267. Ia juga mengalami hipertensi dan perlemakan hati.Dengan tubuh tambun dan hasil pemeriksaan laboratorium yang buruk, Pak Rudi yang berusia 55 tahun itu rentan terserang jantung dan stroke.&lt;/em&gt;&lt;em&gt;&amp;rdquo;&lt;/em&gt;&lt;/p&gt;
 &lt;p&gt;Sekalipun mengonsumsi obat secara teratur, mengubah gaya hidup dan cara makan mutlak harus ia lakukan dengan disiplin. Hal yang paling utama untuk ia lakukan adalah mengatur jam makan, mengendalikan porsi makan, serta memilih menu yang rendah kalori namun kaya serat. Ia tidak merokok, juga menjauhi lingkungan yang banyak perokok. Ia meluangkan waktu untuk berjalan kaki, juga saat harus naik ke lantai atas, tidak menggunakan &lt;em&gt;lift.&lt;/em&gt; Ia juga selalu berusaha untuk tidur nyenyak malam hari mulai pukul 23. Sebulan kemudian Pak Rudi kontrol kembali. Hasilnya, HbA1c turun sampai 6.8%, hampir terkendali, berat badan turun walau hanya 1 kg. Keadaan ini jelas jadi pertanda yang cukup menggembirakan.&lt;/p&gt;
 &lt;p&gt;Awalnya sukar sekaligus membosankan. Namun dengan sadar dan disiplin Pak Rudi menjalani pola hidup sehat seperti ini.Bagi pasien diabetes, diet sering menjadi momok yang menakutkan. Mereka merasa tidak nyaman, bahkan stres, ketika disuruh harus diet.&lt;/p&gt;
 &lt;p&gt;Prof. Dr. Hans Tandra, SpPD-KEMD, PhD, FINASIM, FACE, adalah seorang dokter spesialis dalam dan pakar dalam menangani para penderita diabetes. Dalam bukunya ia menegaskan, &amp;ldquo; Jika dulu Anda harus menyesuaikan gaya hidup Anda dengan keadaan diabetes yang Anda alami. Kini, buatlah penyakit diabetes itu mengikuti gaya hidup Anda.&amp;rdquo;&lt;/p&gt;
 &lt;p&gt;&amp;nbsp;&amp;nbsp;&amp;nbsp;&amp;nbsp;&amp;nbsp;&amp;nbsp;&amp;nbsp;&amp;nbsp;&amp;nbsp;&amp;nbsp;&amp;nbsp; Pelajarilah buku ini dan jangan cemas. Buku ini bukan resep masakan, tetapi petunjuk cara mengatur makan yang benar. Informasi dalam buku ini akan melenyapkan segala salah pengertian dan membuat Anda pintar memilih menu yang sehat. Diet bagi pengidap diabetes bukanlah beban, tetapi harus membuat senang, optimis, dan berhasil mengendalikan gula darah dengan baik.&lt;/p&gt;
 &lt;p&gt;Selamat memetik manfaat dari buku ini. Anda tidak akan pernah menyesal membacanya!&lt;/p&gt;</t>
        </is>
      </c>
      <c r="Y417" s="262" t="n">
        <v>56500</v>
      </c>
      <c r="Z417" s="226" t="n"/>
      <c r="AA417" s="241">
        <f>Y522*Z522</f>
        <v/>
      </c>
      <c r="AB417" s="237" t="inlineStr">
        <is>
          <t>a524c00e-bc03-41db-acb5-54cbda2f3e24</t>
        </is>
      </c>
    </row>
    <row r="418" ht="15" customHeight="1" s="283">
      <c r="A418" s="109" t="n">
        <v>514</v>
      </c>
      <c r="B418" s="222">
        <f>HYPERLINK("https://mocostore.moco.co.id/catalog/"&amp;AB523,"Klik Disini")</f>
        <v/>
      </c>
      <c r="C418" s="223" t="inlineStr">
        <is>
          <t>Kenali Kanker Serviks Sejak Dini</t>
        </is>
      </c>
      <c r="D418" s="223" t="n"/>
      <c r="E418" s="223" t="inlineStr">
        <is>
          <t>Ria Riksani dan re! MediaService</t>
        </is>
      </c>
      <c r="F418" s="223" t="inlineStr">
        <is>
          <t>978-979-29-5230-8</t>
        </is>
      </c>
      <c r="G418" s="223" t="inlineStr">
        <is>
          <t>978-623-6822-01-2</t>
        </is>
      </c>
      <c r="H418" s="223" t="inlineStr">
        <is>
          <t>Kesehatan</t>
        </is>
      </c>
      <c r="I418" s="258" t="inlineStr">
        <is>
          <t>Perguruan Tinggi</t>
        </is>
      </c>
      <c r="J418" s="186" t="inlineStr">
        <is>
          <t>009.24</t>
        </is>
      </c>
      <c r="K418" s="264" t="inlineStr">
        <is>
          <t>Tidak Tersedia</t>
        </is>
      </c>
      <c r="L418" s="264" t="n"/>
      <c r="M418" s="259" t="inlineStr">
        <is>
          <t>Tidak Tersedia</t>
        </is>
      </c>
      <c r="N418" s="223" t="inlineStr">
        <is>
          <t>Indonesia</t>
        </is>
      </c>
      <c r="O418" s="223" t="inlineStr">
        <is>
          <t>Bukan fiksi</t>
        </is>
      </c>
      <c r="P418" s="260" t="n">
        <v>2016</v>
      </c>
      <c r="Q418" s="260" t="n">
        <v>2018</v>
      </c>
      <c r="R418" s="223" t="inlineStr">
        <is>
          <t>Rapha Publishing</t>
        </is>
      </c>
      <c r="S418" s="223" t="inlineStr">
        <is>
          <t>Andi Offset CV</t>
        </is>
      </c>
      <c r="T418" s="223" t="inlineStr">
        <is>
          <t>Lokal</t>
        </is>
      </c>
      <c r="U418" s="261" t="n">
        <v>144</v>
      </c>
      <c r="V418" s="86" t="inlineStr">
        <is>
          <t>pdf</t>
        </is>
      </c>
      <c r="W418" s="223" t="inlineStr">
        <is>
          <t>6.2 MB</t>
        </is>
      </c>
      <c r="X418" s="223" t="inlineStr">
        <is>
          <t>&lt;p&gt;Kanker serviks merupakan salah satu penyebab utama kematian wanita, tidak hanya di Indonesia tetapi di dunia pada umumnya. Diketahui bahwa setiap 2 menit wanita di dunia meninggal karena kanker serviks ini dan setiap 1 jam wanita di Indonesia juga meninggal karena kanker yang satu ini. Begitu serius dan mengerikan ancaman yang ditimbulkan oleh kanker serviks. Buku ini akan memberikan berbagai informasi kepada Anda secara lengkap tentang segala hal yang berkaitan dengan kanker serviks, dimulai dari pengenalan mengenai organ intim wanita, apa itu kanker, apa itu kanker serviks, penyebab kanker serviks, faktor risiko terkena kanker serviks, cara mendeteksi secara dini kanker serviks, pencegahan dan pengobatan jika Anda sudah terkena kanker serviks. Melalui informasi yang cukup, diharapkan kita bisa melakukan deteksi secara dini dan berusaha semaksimal mungkin untuk melakukan hidup sehat, agar memperkecil risiko terkena kanker serviks. Dengan begitu, tidak perlu lagi ada wanita yang harus meregang nyawa karena kanker serviks.&lt;/p&gt;</t>
        </is>
      </c>
      <c r="Y418" s="262" t="n">
        <v>78000</v>
      </c>
      <c r="Z418" s="226" t="n"/>
      <c r="AA418" s="241">
        <f>Y523*Z523</f>
        <v/>
      </c>
      <c r="AB418" s="237" t="inlineStr">
        <is>
          <t>a5c89962-e585-4c62-bc3b-dcd080c102d2</t>
        </is>
      </c>
    </row>
    <row r="419" ht="15" customHeight="1" s="283">
      <c r="A419" s="109" t="n">
        <v>515</v>
      </c>
      <c r="B419" s="222">
        <f>HYPERLINK("https://mocostore.moco.co.id/catalog/"&amp;AB524,"Klik Disini")</f>
        <v/>
      </c>
      <c r="C419" s="223" t="inlineStr">
        <is>
          <t>Panduan Aplikasi dan Solusi (PAS): Visual Effect Video Editing dengan After Effects CS6</t>
        </is>
      </c>
      <c r="D419" s="223" t="n"/>
      <c r="E419" s="223" t="inlineStr">
        <is>
          <t>Wahana Komputer</t>
        </is>
      </c>
      <c r="F419" s="223" t="inlineStr">
        <is>
          <t>978-979-29-5323-7</t>
        </is>
      </c>
      <c r="G419" s="223" t="inlineStr">
        <is>
          <t>978-623-01-0957-7</t>
        </is>
      </c>
      <c r="H419" s="223" t="inlineStr">
        <is>
          <t>Desain Grafis &amp; Multimedia</t>
        </is>
      </c>
      <c r="I419" s="258" t="inlineStr">
        <is>
          <t>Perguruan Tinggi</t>
        </is>
      </c>
      <c r="J419" s="186" t="inlineStr">
        <is>
          <t>009.05</t>
        </is>
      </c>
      <c r="K419" s="264" t="inlineStr">
        <is>
          <t>Tidak Tersedia</t>
        </is>
      </c>
      <c r="L419" s="264" t="n"/>
      <c r="M419" s="259" t="inlineStr">
        <is>
          <t>Tidak Tersedia</t>
        </is>
      </c>
      <c r="N419" s="223" t="inlineStr">
        <is>
          <t>Indonesia</t>
        </is>
      </c>
      <c r="O419" s="223" t="inlineStr">
        <is>
          <t>Bukan fiksi</t>
        </is>
      </c>
      <c r="P419" s="260" t="n">
        <v>2016</v>
      </c>
      <c r="Q419" s="260" t="n">
        <v>2018</v>
      </c>
      <c r="R419" s="223" t="inlineStr">
        <is>
          <t>Penerbit Andi</t>
        </is>
      </c>
      <c r="S419" s="223" t="inlineStr">
        <is>
          <t>Andi Offset CV</t>
        </is>
      </c>
      <c r="T419" s="223" t="inlineStr">
        <is>
          <t>Lokal</t>
        </is>
      </c>
      <c r="U419" s="261" t="n">
        <v>176</v>
      </c>
      <c r="V419" s="86" t="inlineStr">
        <is>
          <t>pdf</t>
        </is>
      </c>
      <c r="W419" s="223" t="inlineStr">
        <is>
          <t>18.4 MB</t>
        </is>
      </c>
      <c r="X419" s="223" t="inlineStr">
        <is>
          <t>&lt;p&gt;Bicara aplikasi pengolah efek video, pasti dalam benak Anda terbersit Adobe After Effect. Ya, After Effect merupakan salah aplikasi aplikasi andalan Adobe System yang khusus digunakan untuk menciptakan efek-efek video spektakuler. Dalam sebuah industri perfilman, Adobe After Effect digunakan untuk menciptakan efek-efek visual yang sulit atau bahkan tidak mampu dibuat dengan aplikasi pengolah video semacam Adobe Premier Pro.&lt;/p&gt;
 &lt;p&gt;Membuat efek video menggunakan Adobe After Effect tidaklah sulit, apalagi jika Anda mempelajari tiap materi yang dijelaskan di dalam buku ini. Dengan banyak belajar dan berlatih menggunakan buku ini, dipastikan melakukan hal-hal yang semula Anda pikir sulit menjadi mudah.&lt;/p&gt;
 &lt;p&gt;Buku &lt;em&gt;Panduan Aplikatif dan Solusi (PAS): Visual Effect Video Editing dengan After Effect CS6&lt;/em&gt; ini akan mengajarkan kepada pembaca proses pembuatan efek-efek video menggunakan Adobe After Effect CS6. Materi yang akan dibahas dalam buku ini, seperti pembuatan movie title, efek opening video, efek opening foto, dan lainnya dijelaskan lengkap secara aplikatif.&lt;/p&gt;
 &lt;p&gt;&amp;nbsp;&lt;/p&gt;
 &lt;p&gt;Buku ini akan membahas:&lt;/p&gt;
 &lt;ul&gt;
 &lt;li&gt;Membuat Movie Title&lt;/li&gt;
 &lt;li&gt;Visual Effect Opening Clip Video&lt;/li&gt;
 &lt;li&gt;Visual Effect Opening Clip Foto&lt;/li&gt;
 &lt;li&gt;Visual Effect Banner Teks dan Logo&lt;/li&gt;
 &lt;li&gt;Membuat Credit Title&lt;/li&gt;
 &lt;/ul&gt;</t>
        </is>
      </c>
      <c r="Y419" s="262" t="n">
        <v>78000</v>
      </c>
      <c r="Z419" s="226" t="n"/>
      <c r="AA419" s="241">
        <f>Y524*Z524</f>
        <v/>
      </c>
      <c r="AB419" s="237" t="inlineStr">
        <is>
          <t>1f3e4a24-d59f-404e-aa9e-488f7058a73f</t>
        </is>
      </c>
    </row>
    <row r="420" ht="15" customHeight="1" s="283">
      <c r="A420" s="109" t="n">
        <v>517</v>
      </c>
      <c r="B420" s="222">
        <f>HYPERLINK("https://mocostore.moco.co.id/catalog/"&amp;AB526,"Klik Disini")</f>
        <v/>
      </c>
      <c r="C420" s="223" t="inlineStr">
        <is>
          <t>Professional Waiter - Pramusaji Ahli</t>
        </is>
      </c>
      <c r="D420" s="223" t="n"/>
      <c r="E420" s="223" t="inlineStr">
        <is>
          <t>H. Marsum Widjojo Atmodjo, SE. dan Hj. Siti Fauziah, S.Pd., APP, M.Kes</t>
        </is>
      </c>
      <c r="F420" s="223" t="inlineStr">
        <is>
          <t>978-979-29-5238-4</t>
        </is>
      </c>
      <c r="G420" s="223" t="inlineStr">
        <is>
          <t>978-623-01-0949-2</t>
        </is>
      </c>
      <c r="H420" s="223" t="inlineStr">
        <is>
          <t>Pariwisata</t>
        </is>
      </c>
      <c r="I420" s="258" t="inlineStr">
        <is>
          <t>Perguruan Tinggi</t>
        </is>
      </c>
      <c r="J420" s="186" t="inlineStr">
        <is>
          <t>009.18</t>
        </is>
      </c>
      <c r="K420" s="223" t="inlineStr">
        <is>
          <t>Tidak Tersedia</t>
        </is>
      </c>
      <c r="L420" s="223" t="n"/>
      <c r="M420" s="259" t="inlineStr">
        <is>
          <t>Tidak Tersedia</t>
        </is>
      </c>
      <c r="N420" s="223" t="inlineStr">
        <is>
          <t>Indonesia</t>
        </is>
      </c>
      <c r="O420" s="223" t="inlineStr">
        <is>
          <t>Bukan fiksi</t>
        </is>
      </c>
      <c r="P420" s="260" t="n">
        <v>2015</v>
      </c>
      <c r="Q420" s="260" t="n">
        <v>2018</v>
      </c>
      <c r="R420" s="223" t="inlineStr">
        <is>
          <t>Penerbit Andi</t>
        </is>
      </c>
      <c r="S420" s="223" t="inlineStr">
        <is>
          <t>Andi Offset CV</t>
        </is>
      </c>
      <c r="T420" s="223" t="inlineStr">
        <is>
          <t>Lokal</t>
        </is>
      </c>
      <c r="U420" s="261" t="n">
        <v>432</v>
      </c>
      <c r="V420" s="86" t="inlineStr">
        <is>
          <t>pdf</t>
        </is>
      </c>
      <c r="W420" s="223" t="inlineStr">
        <is>
          <t>16.7 MB</t>
        </is>
      </c>
      <c r="X420" s="223" t="inlineStr">
        <is>
          <t>&lt;p&gt;Buku &lt;em&gt;Profesional Waiter/Pramusaji Ahli&lt;/em&gt;ini disusun secara lengkap dan rinci oleh penulis yang sangat berpengalaman dalam bidangnya, sangat berguna bagi dosen, guru, mahasiswa, siswa akademi dan SMK Pariwisata, S1 Pariwisata, para pengelola hotel, restoran, catering, ibu-ibu PKK, Dharma Wanita, pengusaha kuliner, dan lain sebagainya.&lt;/p&gt;
 &lt;p&gt;Buku ini membahas tentang:&lt;/p&gt;
 &lt;ol&gt;
 &lt;li&gt;Pramusaji ahli: syarat, sifat, ciri-ciri; menjalin hubungan dengan sesama rekan, atasan dan tamu.&lt;/li&gt;
 &lt;li&gt;Perilaku pelanggan, harapan dan keinginan serta pentingnya menjaga kepuasan pelanggan.&lt;/li&gt;
 &lt;li&gt;Macam-macam restoran, klasifikasi restoran.&lt;/li&gt;
 &lt;li&gt;Persiapan ruang makan untuk pelayanan&lt;/li&gt;
 &lt;li&gt;Persiapan pramusaji sebelum restoran buka.&amp;nbsp;&amp;nbsp;&amp;nbsp;&amp;nbsp;&amp;nbsp;&lt;/li&gt;
 &lt;li&gt;Tipe dasar pelayanan, berbagai tipe pelayanan yang lain.&lt;/li&gt;
 &lt;li&gt;Prosedur pelayanan makan, urutan pelayanan dan saran penjualan.&lt;/li&gt;
 &lt;li&gt;Matode untuk mengurangi biaya produksi&lt;/li&gt;
 &lt;li&gt;Bakteri, hygiene, dan sanitasi&lt;/li&gt;
 &lt;li&gt;Alat-alat restoran, dll&lt;/li&gt;
 &lt;/ol&gt;
 &lt;p&gt;&amp;nbsp;&lt;/p&gt;
 &lt;p&gt;&amp;nbsp;&lt;/p&gt;
 &lt;p&gt;&amp;nbsp;&lt;/p&gt;</t>
        </is>
      </c>
      <c r="Y420" s="262" t="n">
        <v>103000</v>
      </c>
      <c r="Z420" s="226" t="n"/>
      <c r="AA420" s="241">
        <f>Y526*Z526</f>
        <v/>
      </c>
      <c r="AB420" s="237" t="inlineStr">
        <is>
          <t>926d8dad-d46a-4b57-8d1a-496f068db953</t>
        </is>
      </c>
    </row>
    <row r="421" ht="15" customHeight="1" s="283">
      <c r="A421" s="109" t="n">
        <v>519</v>
      </c>
      <c r="B421" s="222">
        <f>HYPERLINK("https://mocostore.moco.co.id/catalog/"&amp;AB528,"Klik Disini")</f>
        <v/>
      </c>
      <c r="C421" s="223" t="inlineStr">
        <is>
          <t>Sure You Can! Genre: Mastering English Through Context Panduan Praktis Penguasaan Genre, Vocabulary dan Grammar</t>
        </is>
      </c>
      <c r="D421" s="223" t="n"/>
      <c r="E421" s="223" t="inlineStr">
        <is>
          <t>Pardiyono</t>
        </is>
      </c>
      <c r="F421" s="223" t="inlineStr">
        <is>
          <t>978-979-29-5071-7</t>
        </is>
      </c>
      <c r="G421" s="223" t="inlineStr">
        <is>
          <t>978-623-01-1561-5</t>
        </is>
      </c>
      <c r="H421" s="223" t="inlineStr">
        <is>
          <t>Bahasa asing</t>
        </is>
      </c>
      <c r="I421" s="258" t="inlineStr">
        <is>
          <t>Perguruan Tinggi</t>
        </is>
      </c>
      <c r="J421" s="186" t="inlineStr">
        <is>
          <t>009.19</t>
        </is>
      </c>
      <c r="K421" s="223" t="inlineStr">
        <is>
          <t>Tidak Tersedia</t>
        </is>
      </c>
      <c r="L421" s="223" t="n"/>
      <c r="M421" s="259" t="inlineStr">
        <is>
          <t>Tidak Tersedia</t>
        </is>
      </c>
      <c r="N421" s="263" t="inlineStr">
        <is>
          <t>Indonesia</t>
        </is>
      </c>
      <c r="O421" s="263" t="inlineStr">
        <is>
          <t>Tidak diketahui</t>
        </is>
      </c>
      <c r="P421" s="260" t="n">
        <v>2015</v>
      </c>
      <c r="Q421" s="260" t="n">
        <v>2018</v>
      </c>
      <c r="R421" s="223" t="inlineStr">
        <is>
          <t>Penerbit Andi</t>
        </is>
      </c>
      <c r="S421" s="223" t="inlineStr">
        <is>
          <t>Andi Offset CV</t>
        </is>
      </c>
      <c r="T421" s="223" t="inlineStr">
        <is>
          <t>Lokal</t>
        </is>
      </c>
      <c r="U421" s="261" t="n">
        <v>274</v>
      </c>
      <c r="V421" s="86" t="inlineStr">
        <is>
          <t>pdf</t>
        </is>
      </c>
      <c r="W421" s="223" t="inlineStr">
        <is>
          <t>10.0 MB</t>
        </is>
      </c>
      <c r="X421" s="223" t="inlineStr">
        <is>
          <t>&lt;p&gt;Agar isi teks lebih mudah dipahami oleh para pembaca, teks harus dikemas dalam satu bentuk tertentu yang retoris. Teks dibuat dalam retorik dan bentuk yang berbeda-beda sesuai dengan pesan informasi yang akan disampaikan, yang kemudian disebut &lt;strong&gt;genre&lt;/strong&gt;&lt;em&gt;. &lt;/em&gt;Sesuai dengan masing-masing tujuan komunikasi teks dapat dibedakan: &lt;strong&gt;narrative, recount, spoof, anecdote, description, procedure, explanation, information report, exposition, dan discussion.&lt;/strong&gt;&lt;/p&gt;
 &lt;p&gt;Buku yang berjudul &lt;em&gt;Sure You Can! Genre: Mastering English through Context&lt;/em&gt; ini telah disusun secara praktis, dan dipastikan sangat mudah dipelajari oleh para siswa, sebagai buku panduan belajar dan menguasai bahasa Inggris melalui penguasaan konsep &lt;strong&gt;genre&lt;/strong&gt;.&lt;/p&gt;
 &lt;p&gt;Selain dipaparkan ragam contoh teks sesuai dengan &lt;strong&gt;genre&lt;/strong&gt;, di setiap teks disertai dengan paparan &lt;strong&gt;purpose&lt;/strong&gt;, &lt;strong&gt;rhetorical structure&lt;/strong&gt;, dan sajian &lt;strong&gt;vocabulary&lt;/strong&gt;. Di bagian akhir buku disajikan paparan grammatical expressions yang memudahkan para siswa untuk menguasai grammar.&lt;/p&gt;</t>
        </is>
      </c>
      <c r="Y421" s="262" t="n">
        <v>86500</v>
      </c>
      <c r="Z421" s="226" t="n"/>
      <c r="AA421" s="241">
        <f>Y528*Z528</f>
        <v/>
      </c>
      <c r="AB421" s="237" t="inlineStr">
        <is>
          <t>fc67ae36-a959-4078-80db-c10a5c170a6f</t>
        </is>
      </c>
    </row>
    <row r="422" ht="15" customHeight="1" s="283">
      <c r="A422" s="109" t="n">
        <v>520</v>
      </c>
      <c r="B422" s="222">
        <f>HYPERLINK("https://mocostore.moco.co.id/catalog/"&amp;AB529,"Klik Disini")</f>
        <v/>
      </c>
      <c r="C422" s="223" t="inlineStr">
        <is>
          <t>Kompendium Penyakit-Penyakit Kakao</t>
        </is>
      </c>
      <c r="D422" s="223" t="n"/>
      <c r="E422" s="223" t="inlineStr">
        <is>
          <t>Prof.Ir. Loekas Soesanto,M.S., Ph.D</t>
        </is>
      </c>
      <c r="F422" s="223" t="inlineStr">
        <is>
          <t>978-979-29-5892-8</t>
        </is>
      </c>
      <c r="G422" s="223" t="inlineStr">
        <is>
          <t>978-623-90502-6-9</t>
        </is>
      </c>
      <c r="H422" s="223" t="inlineStr">
        <is>
          <t>Pertanian</t>
        </is>
      </c>
      <c r="I422" s="258" t="inlineStr">
        <is>
          <t>Perguruan Tinggi</t>
        </is>
      </c>
      <c r="J422" s="186" t="inlineStr">
        <is>
          <t>009.06</t>
        </is>
      </c>
      <c r="K422" s="223" t="n"/>
      <c r="L422" s="223" t="n"/>
      <c r="M422" s="259" t="n"/>
      <c r="N422" s="223" t="inlineStr">
        <is>
          <t>Indonesia</t>
        </is>
      </c>
      <c r="O422" s="223" t="inlineStr">
        <is>
          <t>Tidak diketahui</t>
        </is>
      </c>
      <c r="P422" s="260" t="n">
        <v>2017</v>
      </c>
      <c r="Q422" s="260" t="n">
        <v>2018</v>
      </c>
      <c r="R422" s="223" t="inlineStr">
        <is>
          <t>Lily Publisher</t>
        </is>
      </c>
      <c r="S422" s="223" t="inlineStr">
        <is>
          <t>Andi Offset CV</t>
        </is>
      </c>
      <c r="T422" s="223" t="inlineStr">
        <is>
          <t>Lokal</t>
        </is>
      </c>
      <c r="U422" s="261" t="n">
        <v>552</v>
      </c>
      <c r="V422" s="86" t="inlineStr">
        <is>
          <t>pdf</t>
        </is>
      </c>
      <c r="W422" s="223" t="inlineStr">
        <is>
          <t>14.9 MB</t>
        </is>
      </c>
      <c r="X422" s="223" t="inlineStr">
        <is>
          <t>&lt;p&gt;Buku ini membahas lengkap dan akurat tentang semua jenis penyakit tanaman kakao, baik yang disebabkan jamur, bakteri, virus, penyebab lain, maupun nematoda patogen dan &amp;nbsp;kahat hara, baik yang sudah ada di Indonesia maupun yang belum ada di pertanaman kakao Indonesia. Uraian diberikan mulai dari penyebab penyakit sampai upaya pengelolaan penyakit, juga dilengkapi gambar. Buku ini sangat penting dan berguna bagi mahasiswa, praktisi, petani kakao, dan pebisnis kakao, serta pemerhati masalah kakao, karena dapat dipakai sebagai buku identifikasi penyakit kakao di lapangan maupun sebagai bahan pertimbangan dalam mengambil keputusan untuk mencegah atau mengelola penyakit tanaman kakao.&lt;/p&gt;</t>
        </is>
      </c>
      <c r="Y422" s="262" t="n">
        <v>282000</v>
      </c>
      <c r="Z422" s="226" t="n"/>
      <c r="AA422" s="241">
        <f>Y529*Z529</f>
        <v/>
      </c>
      <c r="AB422" s="237" t="inlineStr">
        <is>
          <t>089e1d38-05ba-4bae-af9d-dd61fa57456f</t>
        </is>
      </c>
    </row>
    <row r="423" ht="15" customHeight="1" s="283">
      <c r="A423" s="109" t="n">
        <v>523</v>
      </c>
      <c r="B423" s="222">
        <f>HYPERLINK("https://mocostore.moco.co.id/catalog/"&amp;AB532,"Klik Disini")</f>
        <v/>
      </c>
      <c r="C423" s="223" t="inlineStr">
        <is>
          <t>Untung Berlipat dari Budi Daya Manggis</t>
        </is>
      </c>
      <c r="D423" s="223" t="n"/>
      <c r="E423" s="223" t="inlineStr">
        <is>
          <t>M. Jawal Anwarudin Syah</t>
        </is>
      </c>
      <c r="F423" s="223" t="inlineStr">
        <is>
          <t>978-979-29-5939-0</t>
        </is>
      </c>
      <c r="G423" s="223" t="inlineStr">
        <is>
          <t>978-623-7267-07-2</t>
        </is>
      </c>
      <c r="H423" s="223" t="inlineStr">
        <is>
          <t>Pertanian</t>
        </is>
      </c>
      <c r="I423" s="258" t="inlineStr">
        <is>
          <t>Perguruan Tinggi</t>
        </is>
      </c>
      <c r="J423" s="186" t="inlineStr">
        <is>
          <t>009.08</t>
        </is>
      </c>
      <c r="K423" s="264" t="inlineStr">
        <is>
          <t>Tidak Tersedia</t>
        </is>
      </c>
      <c r="L423" s="264" t="n"/>
      <c r="M423" s="259" t="inlineStr">
        <is>
          <t>Tidak Tersedia</t>
        </is>
      </c>
      <c r="N423" s="223" t="inlineStr">
        <is>
          <t>Indonesia</t>
        </is>
      </c>
      <c r="O423" s="223" t="inlineStr">
        <is>
          <t>Belum didefenisikan</t>
        </is>
      </c>
      <c r="P423" s="260" t="n">
        <v>2017</v>
      </c>
      <c r="Q423" s="260" t="n">
        <v>2018</v>
      </c>
      <c r="R423" s="223" t="inlineStr">
        <is>
          <t>Lily Publisher</t>
        </is>
      </c>
      <c r="S423" s="223" t="inlineStr">
        <is>
          <t>Andi Offset CV</t>
        </is>
      </c>
      <c r="T423" s="223" t="inlineStr">
        <is>
          <t>Lokal</t>
        </is>
      </c>
      <c r="U423" s="261" t="n">
        <v>192</v>
      </c>
      <c r="V423" s="86" t="inlineStr">
        <is>
          <t>pdf</t>
        </is>
      </c>
      <c r="W423" s="223" t="inlineStr">
        <is>
          <t>6.7 MB</t>
        </is>
      </c>
      <c r="X423" s="223" t="inlineStr">
        <is>
          <t>&lt;p&gt;Manggis yang dikenal sebagai &lt;strong&gt;&lt;em&gt;&amp;ldquo;Quen of Fruit&amp;rdquo; &lt;/em&gt;&lt;/strong&gt;merupakan komoditas primadona ekspor karena nilai ekspornya selama lebih dari 10 tahun terakhir selalu dapat memberikan nilai ekspor yang paling tinggi dibandingkan dengan komoditas buah-buahan lainnya. Selain sebagai buah segar, manggis dapat diolah menjadi berbagai macam produk olahan. Yang menarik&amp;nbsp; saat ini, selain pemanfaatan daging buahnya, kulit buah manggis juga sudah banyak diolah/diekstrak untuk berbagai keperluan terutama untuk kesehatan.&lt;/p&gt;
 &lt;p&gt;Buku ini mengungkap banyak hal tentang manggis, mulai dari pengenalan manggis dan kerabatnya, manfaat manggis baik tanaman maupun buahnya, budi daya dan perbenihan, sampai panen dan pemasarannya. Adanya buku ini diharapkan selain untuk menambah ilmu dan wawasan, juga dapat mendorong masyarakat terutama petani dan pelaku usaha untuk mengembangkan tanaman manggis dalam skala kebun dan komersial agar nantinya ekspor manggis bisa meningkat secara signifikan dan julukan sebagai primadona ekspor tetap dapat disandang. Pengembangan manggis dalam skala komersial, selain memberikan manfaat secara ekonomi melalui peningkatan ekspor dan pasar dalam negeri, juga sangat bermanfaat bagi lingkungan karena tanamannya dapat menjaga degradasi lahan dan mengurangi efek rumah kaca (pemanasan global) melalui proses fotosintesis yang dilakukan.&lt;/p&gt;</t>
        </is>
      </c>
      <c r="Y423" s="262" t="n">
        <v>82000</v>
      </c>
      <c r="Z423" s="226" t="n"/>
      <c r="AA423" s="241">
        <f>Y532*Z532</f>
        <v/>
      </c>
      <c r="AB423" s="237" t="inlineStr">
        <is>
          <t>c59e603c-25f7-4786-b508-dfcc4141b0d3</t>
        </is>
      </c>
    </row>
    <row r="424" ht="15" customHeight="1" s="283">
      <c r="A424" s="109" t="n">
        <v>524</v>
      </c>
      <c r="B424" s="222">
        <f>HYPERLINK("https://mocostore.moco.co.id/catalog/"&amp;AB533,"Klik Disini")</f>
        <v/>
      </c>
      <c r="C424" s="223" t="inlineStr">
        <is>
          <t>Have An Excellent Husband In 5 Days - Bagaimana Mengubah Sikap, Perilaku, dan Komunikasi Suami Anda dalam 5 Hari</t>
        </is>
      </c>
      <c r="D424" s="223" t="n"/>
      <c r="E424" s="223" t="inlineStr">
        <is>
          <t>Dr. Kevin Leman</t>
        </is>
      </c>
      <c r="F424" s="223" t="inlineStr">
        <is>
          <t>978-979-29-5825-6</t>
        </is>
      </c>
      <c r="G424" s="223" t="inlineStr">
        <is>
          <t>978-623-7966-88-3</t>
        </is>
      </c>
      <c r="H424" s="223" t="inlineStr">
        <is>
          <t>Psikologi</t>
        </is>
      </c>
      <c r="I424" s="258" t="inlineStr">
        <is>
          <t>Perguruan Tinggi</t>
        </is>
      </c>
      <c r="J424" s="186" t="inlineStr">
        <is>
          <t>009.13</t>
        </is>
      </c>
      <c r="K424" s="264" t="inlineStr">
        <is>
          <t>Tidak Tersedia</t>
        </is>
      </c>
      <c r="L424" s="264" t="n"/>
      <c r="M424" s="259" t="inlineStr">
        <is>
          <t>Tidak Tersedia</t>
        </is>
      </c>
      <c r="N424" s="263" t="inlineStr">
        <is>
          <t>Indonesia</t>
        </is>
      </c>
      <c r="O424" s="263" t="inlineStr">
        <is>
          <t>Tidak diketahui</t>
        </is>
      </c>
      <c r="P424" s="260" t="n">
        <v>2016</v>
      </c>
      <c r="Q424" s="260" t="n">
        <v>2018</v>
      </c>
      <c r="R424" s="223" t="inlineStr">
        <is>
          <t>Penerbit Andi</t>
        </is>
      </c>
      <c r="S424" s="223" t="inlineStr">
        <is>
          <t>Andi Offset CV</t>
        </is>
      </c>
      <c r="T424" s="223" t="inlineStr">
        <is>
          <t>Lokal</t>
        </is>
      </c>
      <c r="U424" s="261" t="n">
        <v>306</v>
      </c>
      <c r="V424" s="86" t="inlineStr">
        <is>
          <t>pdf</t>
        </is>
      </c>
      <c r="W424" s="223" t="inlineStr">
        <is>
          <t>6.4 MB</t>
        </is>
      </c>
      <c r="X424" s="223" t="inlineStr">
        <is>
          <t>&lt;p&gt;Mendapatkan suami hebat seperti yang Anda idam-idamkan dalam lima hari?&lt;/p&gt;
 &lt;p&gt;Anda mungkin bertanya-tanya, &lt;em&gt;Mungkinkah itu?Aku sudah berusaha selama bertahun-tahun dan tidak pernah bisa mengubahnya. &lt;/em&gt;Sejujurnya, itu adalah tipuan. Anda bahkan bisa mendapatkan suami baru &lt;em&gt;dalam tiga hari&lt;/em&gt; jika menjalankannya dengan benar. Lebih baik lagi, Anda tidak perlu &amp;lsquo;menukar&amp;rsquo; suami Anda dengan model yang lebih baru; yang ia perlukan hanyalah sedikit disetel. Anda bisa mengubah sikap, tingkah laku, dan komunikasi suami Anda hanya dalam 5 hari.&lt;/p&gt;
 &lt;p&gt;&amp;nbsp;&lt;/p&gt;
 &lt;p&gt;Setelah 10, 25, atau 35 tahun, pernikahan Anda bisa penuh arti, menyenangkan, dan menggairahkan seperti yang mungkin bisa Anda bayangkan.&lt;/p&gt;
 &lt;p&gt;&amp;nbsp;&lt;/p&gt;
 &lt;p&gt;&lt;em&gt;Have an Excellent Husband in Five Days&lt;/em&gt; adalah rencana permainan yang bisa Anda ikuti. Ini tidak mudah, tetapi sederhana. Perubahan dalam sikap, tingkah laku, dan komunikasi suami Anda akan membuat Anda sangat heran. Ini telah dicoba pada ribuan hubungan dengan hasil sangat baik. Bahkan tidak akan memetahkan satu pun kuku jari Anda.&lt;/p&gt;
 &lt;p&gt;&amp;nbsp;&lt;/p&gt;
 &lt;p&gt;&amp;nbsp;&lt;/p&gt;
 &lt;p&gt;&lt;strong&gt;Dr. Kevin Leman&lt;/strong&gt; adalah psikolog yang terkenal secara internasional. Ia menjadi pembicara terkemuka di radio dan televisi, telah mengajar dan menghibur pemirsa di seluruh dunia. Ia juga melayani sebagai psikolog keluarga yang memberi kontribusi untuk &lt;em&gt;Good Morning America&lt;/em&gt;. Dr. Kevin Leman, pemenang penghargaan dan penulis &lt;em&gt;A New York Times&lt;/em&gt;, telah menulis 35 buku tentang permasalahan dalam pernikahan dan keluarga, Ia juga tampil dalam tujuh seri video tentang pernikahan, menjadi orangtua, keluarga campuran, dan menjadi orangtua tunggal.&lt;/p&gt;</t>
        </is>
      </c>
      <c r="Y424" s="262" t="n">
        <v>86500</v>
      </c>
      <c r="Z424" s="226" t="n"/>
      <c r="AA424" s="241">
        <f>Y533*Z533</f>
        <v/>
      </c>
      <c r="AB424" s="237" t="inlineStr">
        <is>
          <t>9fbadc0f-cf4c-4171-98df-a8fb2e5efe21</t>
        </is>
      </c>
    </row>
    <row r="425" ht="15" customHeight="1" s="283">
      <c r="A425" s="109" t="n">
        <v>527</v>
      </c>
      <c r="B425" s="222">
        <f>HYPERLINK("https://mocostore.moco.co.id/catalog/"&amp;AB536,"Klik Disini")</f>
        <v/>
      </c>
      <c r="C425" s="223" t="inlineStr">
        <is>
          <t>Untung Selangit dari Agribisnis Kakao</t>
        </is>
      </c>
      <c r="D425" s="223" t="n"/>
      <c r="E425" s="223" t="inlineStr">
        <is>
          <t>H. Rahmat Rukmana dan H. Herdi Yudirachman</t>
        </is>
      </c>
      <c r="F425" s="223" t="inlineStr">
        <is>
          <t>978-979-29-5146-2</t>
        </is>
      </c>
      <c r="G425" s="223" t="inlineStr">
        <is>
          <t>978-623-7267-04-1</t>
        </is>
      </c>
      <c r="H425" s="223" t="inlineStr">
        <is>
          <t>Pertanian</t>
        </is>
      </c>
      <c r="I425" s="258" t="inlineStr">
        <is>
          <t>Perguruan Tinggi</t>
        </is>
      </c>
      <c r="J425" s="186" t="inlineStr">
        <is>
          <t>009.06</t>
        </is>
      </c>
      <c r="K425" s="264" t="n"/>
      <c r="L425" s="264" t="n"/>
      <c r="M425" s="259" t="n"/>
      <c r="N425" s="263" t="inlineStr">
        <is>
          <t>Indonesia</t>
        </is>
      </c>
      <c r="O425" s="263" t="inlineStr">
        <is>
          <t>Tidak diketahui</t>
        </is>
      </c>
      <c r="P425" s="260" t="n">
        <v>2016</v>
      </c>
      <c r="Q425" s="260" t="n">
        <v>2018</v>
      </c>
      <c r="R425" s="223" t="inlineStr">
        <is>
          <t>Lily Publisher</t>
        </is>
      </c>
      <c r="S425" s="223" t="inlineStr">
        <is>
          <t>Andi Offset CV</t>
        </is>
      </c>
      <c r="T425" s="223" t="inlineStr">
        <is>
          <t>Lokal</t>
        </is>
      </c>
      <c r="U425" s="261" t="n">
        <v>208</v>
      </c>
      <c r="V425" s="86" t="inlineStr">
        <is>
          <t>pdf</t>
        </is>
      </c>
      <c r="W425" s="223" t="inlineStr">
        <is>
          <t>18.4 MB</t>
        </is>
      </c>
      <c r="X425" s="223" t="inlineStr">
        <is>
          <t>&lt;p&gt;&amp;nbsp;&lt;/p&gt;
 &lt;p&gt;Kakao merupakan komoditas andalan perkebunan yang berperan penting bagi perekonomian nasional, khususnya sebagai penyedia lapangan kerja, sumber pendapatan, sumber devisa negara, peningkatan kesejahteraan petani, mendorong pengembangan wilayah, dan sebagai agroindustri.&lt;/p&gt;
 &lt;p&gt;Indonesia merupakan negara ketiga pemasok produk kakao terbesar dunia setelah Pantai Gading dan Ghana. Sayangnya, nilai ekspor kakao masih didominasi biji kakao mentah. Oleh sebab itu, nilai tambah komoditas perlu ditingkatkan melalui penerapan inovasi teknologi tepat guna, penanganan pascapanen, dan pengolahan hasil.&lt;/p&gt;
 &lt;p&gt;Hari Kakao Indonesia yang bertajuk &amp;ldquo;Cokelatku&lt;em&gt;, &lt;/em&gt;Budayaku, Indonesiaku&amp;rdquo; dan &amp;ldquo;Gerakan Nasional Peningkatan Produksi dan Mutu Kakao (Gernas Kakao)&amp;rdquo;, mempunyai makna strategis dalam masa depan agribisnis kakao Indonesia.&lt;/p&gt;
 &lt;p&gt;Pengembangan sumber daya genetik klon kakao unggul, teknik budi daya intensif, penanganan pascapanen, pengolahan hasil, serta pemasaran yang serasi dan terpadu menjadi fokus perhatian pembahasan dalam buku ini. Keberhasilan agribisnis kakao tidak terlepas dari empat prinsip bisnis, yaitu berorientasi pasar, menguntungkan, efisien, dan berteknologi maju.&lt;/p&gt;</t>
        </is>
      </c>
      <c r="Y425" s="262" t="n">
        <v>91000</v>
      </c>
      <c r="Z425" s="226" t="n"/>
      <c r="AA425" s="241">
        <f>Y536*Z536</f>
        <v/>
      </c>
      <c r="AB425" s="237" t="inlineStr">
        <is>
          <t>872564df-022a-4514-9dd7-e223b1825a47</t>
        </is>
      </c>
    </row>
    <row r="426" ht="15" customHeight="1" s="283">
      <c r="A426" s="109" t="n">
        <v>528</v>
      </c>
      <c r="B426" s="222">
        <f>HYPERLINK("https://mocostore.moco.co.id/catalog/"&amp;AB537,"Klik Disini")</f>
        <v/>
      </c>
      <c r="C426" s="223" t="inlineStr">
        <is>
          <t>Presentasi Multimedia Lebih Dahsyat dengan Microsoft PowerPoint</t>
        </is>
      </c>
      <c r="D426" s="223" t="n"/>
      <c r="E426" s="223" t="inlineStr">
        <is>
          <t>Madcoms</t>
        </is>
      </c>
      <c r="F426" s="223" t="inlineStr">
        <is>
          <t>978-979-29-6709-8</t>
        </is>
      </c>
      <c r="G426" s="223" t="inlineStr">
        <is>
          <t>978-623-01-0947-8</t>
        </is>
      </c>
      <c r="H426" s="223" t="inlineStr">
        <is>
          <t>Komputer &amp; Internet</t>
        </is>
      </c>
      <c r="I426" s="258" t="inlineStr">
        <is>
          <t>Perguruan Tinggi</t>
        </is>
      </c>
      <c r="J426" s="186" t="inlineStr">
        <is>
          <t>009.05</t>
        </is>
      </c>
      <c r="K426" s="223" t="inlineStr">
        <is>
          <t>Tidak Tersedia</t>
        </is>
      </c>
      <c r="L426" s="223" t="n"/>
      <c r="M426" s="259" t="inlineStr">
        <is>
          <t>Tidak Tersedia</t>
        </is>
      </c>
      <c r="N426" s="223" t="inlineStr">
        <is>
          <t>Indonesia</t>
        </is>
      </c>
      <c r="O426" s="223" t="inlineStr">
        <is>
          <t>Bukan fiksi</t>
        </is>
      </c>
      <c r="P426" s="260" t="n">
        <v>2017</v>
      </c>
      <c r="Q426" s="260" t="n">
        <v>2018</v>
      </c>
      <c r="R426" s="223" t="inlineStr">
        <is>
          <t>Penerbit Andi</t>
        </is>
      </c>
      <c r="S426" s="223" t="inlineStr">
        <is>
          <t>Andi Offset CV</t>
        </is>
      </c>
      <c r="T426" s="223" t="inlineStr">
        <is>
          <t>Lokal</t>
        </is>
      </c>
      <c r="U426" s="261" t="n">
        <v>240</v>
      </c>
      <c r="V426" s="86" t="inlineStr">
        <is>
          <t>pdf</t>
        </is>
      </c>
      <c r="W426" s="223" t="inlineStr">
        <is>
          <t>8.3 MB</t>
        </is>
      </c>
      <c r="X426" s="223" t="inlineStr">
        <is>
          <t>&lt;p&gt;Buku ini menyajikan beberapa contoh aplikasi yang dapat digunakan sebagai bahan latihan untuk lebih memudahkan pembaca dalam memahami isi dari setiap pokok bahasanya, sehingga buku ini sangat cocok dipakai dan dimiliki sebagai buku panduan belajar membuat presentasi dengan Microsoft PowerPoint 2016.&lt;br /&gt;
 Pokok bahasan yang disajikan dalam buku Presentasi Multimedia Lebih Dahsyat dengan Microsoft PowerPoint 2016 ini meliputi:&lt;br /&gt;
 &amp;bull; Mengelola Layout dan Background Slide&lt;br /&gt;
 &amp;bull; Mengelola Teks&lt;br /&gt;
 &amp;bull; Mengelola Objek Gambar&lt;br /&gt;
 &amp;bull; Mengolah Tombol NAvigasi&lt;br /&gt;
 &amp;bull; Mengolah Animasi Presentasi&lt;br /&gt;
 &amp;bull; Mengolah Audio Presentasi&lt;br /&gt;
 &amp;bull; Mengolah Video pada Presentasi&lt;br /&gt;
 &amp;bull; Mendesain Album Foto&lt;br /&gt;
 &amp;bull; Menghubungkan Data dengan Link&lt;br /&gt;
 &amp;bull; Mengatur Tampilan Slide Slow&lt;br /&gt;
 &amp;bull; Mengatur Publish Presentasi&lt;br /&gt;
 &amp;bull; Mengatur Ekspor File&lt;br /&gt;
 &amp;bull; Member I Pasword File Presentasi&lt;br /&gt;
 &amp;bull; Menyimpan File ke Compact Disk&lt;/p&gt;</t>
        </is>
      </c>
      <c r="Y426" s="262" t="n">
        <v>121500</v>
      </c>
      <c r="Z426" s="226" t="n"/>
      <c r="AA426" s="241">
        <f>Y537*Z537</f>
        <v/>
      </c>
      <c r="AB426" s="237" t="inlineStr">
        <is>
          <t>c80eb00c-4b00-442b-8096-d5c879e134f6</t>
        </is>
      </c>
    </row>
    <row r="427" ht="15" customHeight="1" s="283">
      <c r="A427" s="109" t="n">
        <v>529</v>
      </c>
      <c r="B427" s="222">
        <f>HYPERLINK("https://mocostore.moco.co.id/catalog/"&amp;AB538,"Klik Disini")</f>
        <v/>
      </c>
      <c r="C427" s="223" t="inlineStr">
        <is>
          <t>Bikin Restoran Laris Manis</t>
        </is>
      </c>
      <c r="D427" s="223" t="n"/>
      <c r="E427" s="223" t="inlineStr">
        <is>
          <t>Giacinta Hanna</t>
        </is>
      </c>
      <c r="F427" s="223" t="inlineStr">
        <is>
          <t>978-979-29-5341-1</t>
        </is>
      </c>
      <c r="G427" s="223" t="inlineStr">
        <is>
          <t>978-979-29-9919-8</t>
        </is>
      </c>
      <c r="H427" s="223" t="inlineStr">
        <is>
          <t>Bisnis-Investasi</t>
        </is>
      </c>
      <c r="I427" s="258" t="inlineStr">
        <is>
          <t>Perguruan Tinggi</t>
        </is>
      </c>
      <c r="J427" s="186" t="inlineStr">
        <is>
          <t>009.25</t>
        </is>
      </c>
      <c r="K427" s="264" t="n"/>
      <c r="L427" s="264" t="n"/>
      <c r="M427" s="259" t="n"/>
      <c r="N427" s="223" t="inlineStr">
        <is>
          <t>Indonesia</t>
        </is>
      </c>
      <c r="O427" s="223" t="inlineStr">
        <is>
          <t>Tidak diketahui</t>
        </is>
      </c>
      <c r="P427" s="260" t="n">
        <v>2016</v>
      </c>
      <c r="Q427" s="260" t="n">
        <v>2018</v>
      </c>
      <c r="R427" s="223" t="inlineStr">
        <is>
          <t>Penerbit Andi</t>
        </is>
      </c>
      <c r="S427" s="223" t="inlineStr">
        <is>
          <t>Andi Offset CV</t>
        </is>
      </c>
      <c r="T427" s="223" t="inlineStr">
        <is>
          <t>Lokal</t>
        </is>
      </c>
      <c r="U427" s="261" t="n">
        <v>160</v>
      </c>
      <c r="V427" s="86" t="inlineStr">
        <is>
          <t>pdf</t>
        </is>
      </c>
      <c r="W427" s="223" t="inlineStr">
        <is>
          <t>3.7 MB</t>
        </is>
      </c>
      <c r="X427" s="223" t="inlineStr">
        <is>
          <t>&lt;p&gt;Buku ini adalah yang pertama mengulas tuntas tentang aspek pengelolaan restoran. Tidak hanya menyangkut aspek manajemen dan pemasaran, namun juga lebih teknis lagi. Seperti soal mengelola bahan baku, memilih lokasi restoran, membangun sistem penanganan pelanggan, khususnya saat ramai, menjaga higienis makanan dan alat pengolahan, dan tips membuat masakan lezat.&lt;/p&gt;
 &lt;p&gt;Barangkali ini adalah buku pertama yang blak-blakan mengulas tuntas tentang aspek pengelolaan restoran. Di samping itu, satu hal lain yang menjadi nilai lebih dari buku ini adalah tentang memodifikasi menu Barat agar sesuai lidah orang Indonesia, khususnya bagi calon pengusaha restoran yang ingin menjual makanan Eropa atau Amerika ke Indonesia.&lt;/p&gt;
 &lt;p&gt;Buku ini ditulis oleh Giacinta Hanna, pengelola situs &lt;em&gt;www.menu-sehat-hemat.blogspot.com&lt;/em&gt;, yang juga pemilik restoran dengan sejumlah gerai di daerah Bekasi. Penulis sendiri telah diundang ke berbagai instansi, seperti BPK, menjadi partner dari Astra Indonesia untuk menyediakan makanan sehat untuk karyawan, menjadi konsultan resto, dan menjadi narasumber di sejumlah media massa nasional.&lt;/p&gt;
 &lt;p&gt;Berdasarkan pengalaman dari si penulis yang kaya dan berani membagikan hal yang tabu disampaikan pemilik restoran, membuat buku ini menarik untuk disimak.&lt;/p&gt;
 &lt;p&gt;&amp;nbsp;&lt;/p&gt;
 &lt;p&gt;&amp;nbsp;&lt;/p&gt;
 &lt;p&gt;&amp;nbsp;&lt;/p&gt;</t>
        </is>
      </c>
      <c r="Y427" s="262" t="n">
        <v>86500</v>
      </c>
      <c r="Z427" s="226" t="n"/>
      <c r="AA427" s="241">
        <f>Y538*Z538</f>
        <v/>
      </c>
      <c r="AB427" s="237" t="inlineStr">
        <is>
          <t>4eab4eed-6682-4a50-a0c7-49a1d6321672</t>
        </is>
      </c>
    </row>
    <row r="428" ht="15" customHeight="1" s="283">
      <c r="A428" s="109" t="n">
        <v>530</v>
      </c>
      <c r="B428" s="222">
        <f>HYPERLINK("https://mocostore.moco.co.id/catalog/"&amp;AB539,"Klik Disini")</f>
        <v/>
      </c>
      <c r="C428" s="223" t="inlineStr">
        <is>
          <t>Buku Pintar Desain Arsitektur - Ide Warna Rumah Gaya</t>
        </is>
      </c>
      <c r="D428" s="223" t="n"/>
      <c r="E428" s="223" t="inlineStr">
        <is>
          <t>Anditya, S.T.</t>
        </is>
      </c>
      <c r="F428" s="223" t="inlineStr">
        <is>
          <t>978-979-29-5111-0</t>
        </is>
      </c>
      <c r="G428" s="223" t="inlineStr">
        <is>
          <t>978-979-29-9920-4</t>
        </is>
      </c>
      <c r="H428" s="223" t="inlineStr">
        <is>
          <t>Desain Grafis &amp; Multimedia</t>
        </is>
      </c>
      <c r="I428" s="258" t="inlineStr">
        <is>
          <t>Perguruan Tinggi</t>
        </is>
      </c>
      <c r="J428" s="186" t="inlineStr">
        <is>
          <t>009.04</t>
        </is>
      </c>
      <c r="K428" s="264" t="inlineStr">
        <is>
          <t>Tidak Tersedia</t>
        </is>
      </c>
      <c r="L428" s="264" t="n"/>
      <c r="M428" s="259" t="inlineStr">
        <is>
          <t>Tidak Tersedia</t>
        </is>
      </c>
      <c r="N428" s="263" t="inlineStr">
        <is>
          <t>Indonesia</t>
        </is>
      </c>
      <c r="O428" s="263" t="inlineStr">
        <is>
          <t>Bukan fiksi</t>
        </is>
      </c>
      <c r="P428" s="260" t="n">
        <v>2016</v>
      </c>
      <c r="Q428" s="260" t="n">
        <v>2019</v>
      </c>
      <c r="R428" s="223" t="inlineStr">
        <is>
          <t>Penerbit Andi</t>
        </is>
      </c>
      <c r="S428" s="223" t="inlineStr">
        <is>
          <t>Andi Offset CV</t>
        </is>
      </c>
      <c r="T428" s="223" t="inlineStr">
        <is>
          <t>Lokal</t>
        </is>
      </c>
      <c r="U428" s="261" t="n">
        <v>210</v>
      </c>
      <c r="V428" s="86" t="inlineStr">
        <is>
          <t>pdf</t>
        </is>
      </c>
      <c r="W428" s="223" t="inlineStr">
        <is>
          <t>6.0 MB</t>
        </is>
      </c>
      <c r="X428" s="223" t="inlineStr">
        <is>
          <t>&lt;p&gt;&amp;nbsp;&lt;/p&gt;
 &lt;p&gt;Warna merupakan bagian terpenting dalam tampilan interior maupun eksterior rumah. &amp;nbsp;Melalui pengaplikasian warna-warna tertentu, sebuah ruangan maupun fasade rumah dapat memberikan kesan tersendiri sekaligus mempercantik tampilannya. Melalui pemilihan warna yang tepat pula, rumah maupun ruangan yang semula terlihat biasa akan tampil lebih estetis. Dari warna juga dapat diketahui karakteristik pemiliknya.&lt;/p&gt;
 &lt;p&gt;Selain sebagai unsur estetis secara fisik, warna juga terbukti dapat menghadirkan &lt;em&gt;mood&lt;/em&gt; secara psikologis yang diinginkan. Dengan memilih warna yang tepat, penghuni rumah dapat menciptakan eksterior rumah yang indah dan interior berkarakter yang tenang, tenteram, cerah, dapat menjadi stimulasi pikiran dan spiritual.&lt;/p&gt;
 &lt;p&gt;Sadar akan pentingnya pewarnaan dalam sebuah hunian dan identitas karakter suatu karya arsitektur, penulis mencoba untuk menuangkan ide idenya dalam buku ini. Beragam kiat dan trik tentang pemilihan warna sekaligus eksplorasi teknik penerapannya baik pada eksterior maupun interior akan dijelaskan secara gamblang dengan bahasa yang mudah dipahami. Semua ini untuk memberikan pemahaman dan pedoman yang lengkap dan menyeluruh agar Anda semakin memahami prinsip warna, bagaimana menerapkannya dengan tepat untuk mendapatkan hasil yang memukau. Selamat membaca dan berkarya dengan warna-warni Anda!&lt;/p&gt;</t>
        </is>
      </c>
      <c r="Y428" s="262" t="n">
        <v>82000</v>
      </c>
      <c r="Z428" s="226" t="n"/>
      <c r="AA428" s="241">
        <f>Y539*Z539</f>
        <v/>
      </c>
      <c r="AB428" s="237" t="inlineStr">
        <is>
          <t>df1938a4-fc60-441b-a9ae-45d6b18012c1</t>
        </is>
      </c>
    </row>
    <row r="429" ht="15" customHeight="1" s="283">
      <c r="A429" s="109" t="n">
        <v>534</v>
      </c>
      <c r="B429" s="222">
        <f>HYPERLINK("https://mocostore.moco.co.id/catalog/"&amp;AB543,"Klik Disini")</f>
        <v/>
      </c>
      <c r="C429" s="223" t="inlineStr">
        <is>
          <t>Busana Kantor Muslimah</t>
        </is>
      </c>
      <c r="D429" s="223" t="n"/>
      <c r="E429" s="223" t="inlineStr">
        <is>
          <t>Eri Rohayati</t>
        </is>
      </c>
      <c r="F429" s="223" t="inlineStr">
        <is>
          <t>978-979-29-5108-0</t>
        </is>
      </c>
      <c r="G429" s="223" t="inlineStr">
        <is>
          <t>978-979-29-9921-1</t>
        </is>
      </c>
      <c r="H429" s="223" t="inlineStr">
        <is>
          <t>Busana</t>
        </is>
      </c>
      <c r="I429" s="258" t="inlineStr">
        <is>
          <t>Perguruan Tinggi</t>
        </is>
      </c>
      <c r="J429" s="186" t="inlineStr">
        <is>
          <t>009.09</t>
        </is>
      </c>
      <c r="K429" s="223" t="n"/>
      <c r="L429" s="223" t="n"/>
      <c r="M429" s="259" t="n"/>
      <c r="N429" s="263" t="n"/>
      <c r="O429" s="263" t="n"/>
      <c r="P429" s="260" t="n">
        <v>2016</v>
      </c>
      <c r="Q429" s="260" t="n">
        <v>2018</v>
      </c>
      <c r="R429" s="223" t="inlineStr">
        <is>
          <t>Penerbit Andi</t>
        </is>
      </c>
      <c r="S429" s="223" t="inlineStr">
        <is>
          <t>Andi Offset CV</t>
        </is>
      </c>
      <c r="T429" s="223" t="n"/>
      <c r="U429" s="261" t="n">
        <v>108</v>
      </c>
      <c r="V429" s="86" t="inlineStr">
        <is>
          <t>pdf</t>
        </is>
      </c>
      <c r="W429" s="223" t="inlineStr">
        <is>
          <t>7.7 MB</t>
        </is>
      </c>
      <c r="X429" s="223" t="inlineStr">
        <is>
          <t>&lt;p&gt;Bingung memilih model busan muslimah yang pantas namun tetap tampil cantik untuk dikenakan di kantor?&lt;br /&gt;
 Atau ingin membuka peluang usaha yang sangat menjanjikan keuntungan dengan tingginya kebutuhan busana muslim terutama untuk busana kantor?&lt;br /&gt;
 Untuk itu, buku ini hadir membantu anda dalam memilih dan menambah aneka ragam busana kantor muslimah disertai dengan rancangan aneka setelan busana kantor muslimah yang cantik, lengkap dengan pola agar anda mudah dalam membuatnya.&lt;/p&gt;</t>
        </is>
      </c>
      <c r="Y429" s="262" t="n">
        <v>79500</v>
      </c>
      <c r="Z429" s="226" t="n"/>
      <c r="AA429" s="241">
        <f>Y543*Z543</f>
        <v/>
      </c>
      <c r="AB429" s="237" t="inlineStr">
        <is>
          <t>42d7d229-16e0-45c5-bd16-8865accd9b4b</t>
        </is>
      </c>
    </row>
    <row r="430" ht="15" customHeight="1" s="283">
      <c r="A430" s="109" t="n">
        <v>535</v>
      </c>
      <c r="B430" s="222">
        <f>HYPERLINK("https://mocostore.moco.co.id/catalog/"&amp;AB544,"Klik Disini")</f>
        <v/>
      </c>
      <c r="C430" s="223" t="inlineStr">
        <is>
          <t>Creative Top Secret - Ramuan Sukses Bisnis Kreatif Sepanjang Masa</t>
        </is>
      </c>
      <c r="D430" s="223" t="n"/>
      <c r="E430" s="223" t="inlineStr">
        <is>
          <t>Cita Yustisia Serfiyani, R. Serfianto D. Purnomo &amp; Iswi Hariyani</t>
        </is>
      </c>
      <c r="F430" s="223" t="inlineStr">
        <is>
          <t>978-979-29-5824-9</t>
        </is>
      </c>
      <c r="G430" s="223" t="inlineStr">
        <is>
          <t>978-979-29-9936-5</t>
        </is>
      </c>
      <c r="H430" s="223" t="inlineStr">
        <is>
          <t>Bisnis</t>
        </is>
      </c>
      <c r="I430" s="258" t="inlineStr">
        <is>
          <t>Perguruan Tinggi</t>
        </is>
      </c>
      <c r="J430" s="186" t="inlineStr">
        <is>
          <t>009.25</t>
        </is>
      </c>
      <c r="K430" s="264" t="inlineStr">
        <is>
          <t>Edisi Ke-1</t>
        </is>
      </c>
      <c r="L430" s="264" t="n"/>
      <c r="M430" s="259" t="inlineStr">
        <is>
          <t>Tidak Tersedia</t>
        </is>
      </c>
      <c r="N430" s="263" t="inlineStr">
        <is>
          <t>Indonesia</t>
        </is>
      </c>
      <c r="O430" s="263" t="inlineStr">
        <is>
          <t>Belum didefenisikan</t>
        </is>
      </c>
      <c r="P430" s="260" t="n">
        <v>2016</v>
      </c>
      <c r="Q430" s="260" t="n">
        <v>2018</v>
      </c>
      <c r="R430" s="223" t="inlineStr">
        <is>
          <t>Penerbit Andi</t>
        </is>
      </c>
      <c r="S430" s="223" t="inlineStr">
        <is>
          <t>Andi Offset CV</t>
        </is>
      </c>
      <c r="T430" s="223" t="inlineStr">
        <is>
          <t>Belum Diketahui</t>
        </is>
      </c>
      <c r="U430" s="261" t="n">
        <v>554</v>
      </c>
      <c r="V430" s="86" t="inlineStr">
        <is>
          <t>pdf</t>
        </is>
      </c>
      <c r="W430" s="223" t="inlineStr">
        <is>
          <t>10.8 MB</t>
        </is>
      </c>
      <c r="X430" s="223" t="inlineStr">
        <is>
          <t>&lt;p&gt;Buku ini cocok dibaca oleh dosen, mahasiswa, peneliti, pengusaha, notaries, konsultan, pemilik HAKI (pencipta, innovator, pendesain), pelaku waralaba (franchisor dan franchisee) pelaku ekonomi kreatif( Artis, sutradara, produser, penyanyi, musikus, penulis, pelukis, pematung, curator, pembuat game, pembuat game, pembuat software, ahli komputer, komikus, desainer, arsitek, biro iklan, pengusaha kuliner, pegrajin, penerbiit, pengusaha percetakan, pedagang barang seni, praktisi media massa, praktisi media social, pelaku bisnis daring/online, motivator dan lain-lain) serta pejabat, legislator, penegak hukum dan mayarakt luas.&lt;/p&gt;</t>
        </is>
      </c>
      <c r="Y430" s="262" t="n">
        <v>190000</v>
      </c>
      <c r="Z430" s="226" t="n"/>
      <c r="AA430" s="241">
        <f>Y544*Z544</f>
        <v/>
      </c>
      <c r="AB430" s="237" t="inlineStr">
        <is>
          <t>3684fd31-b25c-4cd9-8135-713fa90259aa</t>
        </is>
      </c>
    </row>
    <row r="431" ht="15" customHeight="1" s="283">
      <c r="A431" s="109" t="n">
        <v>536</v>
      </c>
      <c r="B431" s="222">
        <f>HYPERLINK("https://mocostore.moco.co.id/catalog/"&amp;AB545,"Klik Disini")</f>
        <v/>
      </c>
      <c r="C431" s="223" t="inlineStr">
        <is>
          <t>Dari Tanah Jadi Rumah - Panduan Tepat Membangun Rumah Idaman</t>
        </is>
      </c>
      <c r="D431" s="223" t="n"/>
      <c r="E431" s="223" t="inlineStr">
        <is>
          <t>Rio Manullang</t>
        </is>
      </c>
      <c r="F431" s="223" t="inlineStr">
        <is>
          <t>978-979-29-5856-0</t>
        </is>
      </c>
      <c r="G431" s="223" t="inlineStr">
        <is>
          <t>978-979-29-9937-2</t>
        </is>
      </c>
      <c r="H431" s="223" t="inlineStr">
        <is>
          <t>Arsitektur</t>
        </is>
      </c>
      <c r="I431" s="258" t="inlineStr">
        <is>
          <t>Perguruan Tinggi</t>
        </is>
      </c>
      <c r="J431" s="186" t="inlineStr">
        <is>
          <t>009.04</t>
        </is>
      </c>
      <c r="K431" s="264" t="inlineStr">
        <is>
          <t>Tidak Tersedia</t>
        </is>
      </c>
      <c r="L431" s="264" t="n"/>
      <c r="M431" s="259" t="inlineStr">
        <is>
          <t>Tidak Tersedia</t>
        </is>
      </c>
      <c r="N431" s="263" t="inlineStr">
        <is>
          <t>Indonesia</t>
        </is>
      </c>
      <c r="O431" s="263" t="inlineStr">
        <is>
          <t>Belum didefenisikan</t>
        </is>
      </c>
      <c r="P431" s="260" t="n">
        <v>2016</v>
      </c>
      <c r="Q431" s="260" t="n">
        <v>2018</v>
      </c>
      <c r="R431" s="223" t="inlineStr">
        <is>
          <t>Penerbit Andi</t>
        </is>
      </c>
      <c r="S431" s="223" t="inlineStr">
        <is>
          <t>Andi Offset CV</t>
        </is>
      </c>
      <c r="T431" s="223" t="inlineStr">
        <is>
          <t>Lokal</t>
        </is>
      </c>
      <c r="U431" s="261" t="n">
        <v>144</v>
      </c>
      <c r="V431" s="86" t="inlineStr">
        <is>
          <t>pdf</t>
        </is>
      </c>
      <c r="W431" s="223" t="inlineStr">
        <is>
          <t>11.0 MB</t>
        </is>
      </c>
      <c r="X431" s="223" t="inlineStr">
        <is>
          <t>&lt;p&gt;Buku Dari Tanah Jadi Rumah ini memandu anda langkah demi langkah dalam membangun dan menghitung biaya yang dibutuhkan dalam proses pembangunan rumah. Mulai dari proses persiapan, pekerjaan galian &amp;amp; fondasi, pekerjaan dinding rumah &amp;amp; pekerjaan Finishing. Seluruh perhitungan dijabarkan secara terperinci dan dijelaskan tahap demi tahap sesuai tahapan pekerjaan.&lt;br /&gt;
 Buku ini juga dilengkapi tip mudah dalam memilih material bangunan yang baik, selain beberapa tip dalam memilih lahan serta tata cara mengurus IMB (izin Mendirikan Bangunan)&lt;/p&gt;</t>
        </is>
      </c>
      <c r="Y431" s="262" t="n">
        <v>51000</v>
      </c>
      <c r="Z431" s="226" t="n"/>
      <c r="AA431" s="241">
        <f>Y545*Z545</f>
        <v/>
      </c>
      <c r="AB431" s="237" t="inlineStr">
        <is>
          <t>087a4995-e532-4c8b-89b5-37aa9ae824ad</t>
        </is>
      </c>
    </row>
    <row r="432" ht="15" customHeight="1" s="283">
      <c r="A432" s="109" t="n">
        <v>543</v>
      </c>
      <c r="B432" s="222">
        <f>HYPERLINK("https://mocostore.moco.co.id/catalog/"&amp;AB552,"Klik Disini")</f>
        <v/>
      </c>
      <c r="C432" s="223" t="inlineStr">
        <is>
          <t>Gegembatu-Catatan Harian Guru Mengubah Membaca dan Menulis Jadi Kegemaran</t>
        </is>
      </c>
      <c r="D432" s="223" t="n"/>
      <c r="E432" s="223" t="inlineStr">
        <is>
          <t>Keke Taruli Aritonang</t>
        </is>
      </c>
      <c r="F432" s="223" t="n"/>
      <c r="G432" s="223" t="inlineStr">
        <is>
          <t>978-979-29-6933-7</t>
        </is>
      </c>
      <c r="H432" s="223" t="inlineStr">
        <is>
          <t>Pendidikan</t>
        </is>
      </c>
      <c r="I432" s="258" t="inlineStr">
        <is>
          <t>Perguruan Tinggi</t>
        </is>
      </c>
      <c r="J432" s="186" t="inlineStr">
        <is>
          <t>009.10</t>
        </is>
      </c>
      <c r="K432" s="264" t="inlineStr">
        <is>
          <t>Edisi Ke-1</t>
        </is>
      </c>
      <c r="L432" s="264" t="n"/>
      <c r="M432" s="259" t="inlineStr">
        <is>
          <t>Tidak Tersedia</t>
        </is>
      </c>
      <c r="N432" s="223" t="inlineStr">
        <is>
          <t>Indonesia</t>
        </is>
      </c>
      <c r="O432" s="223" t="inlineStr">
        <is>
          <t>Tidak diketahui</t>
        </is>
      </c>
      <c r="P432" s="260" t="n">
        <v>2018</v>
      </c>
      <c r="Q432" s="260" t="n">
        <v>2018</v>
      </c>
      <c r="R432" s="223" t="inlineStr">
        <is>
          <t>Penerbit Andi</t>
        </is>
      </c>
      <c r="S432" s="223" t="inlineStr">
        <is>
          <t>Andi Offset CV</t>
        </is>
      </c>
      <c r="T432" s="223" t="inlineStr">
        <is>
          <t>Lokal</t>
        </is>
      </c>
      <c r="U432" s="261" t="n">
        <v>360</v>
      </c>
      <c r="V432" s="86" t="inlineStr">
        <is>
          <t>pdf</t>
        </is>
      </c>
      <c r="W432" s="223" t="inlineStr">
        <is>
          <t>5.8 MB</t>
        </is>
      </c>
      <c r="X432" s="223" t="inlineStr">
        <is>
          <t>&lt;p&gt;Membaca dan menulis adalah dua dari empat ketrampilan berbahasa yang terdapat dalam kurikulum sekolah, kedua ketrampilan itu berperan penting dalam dunia pendidikan dan diperoleh ketika anak memasuki dunia pendidikan alias sekolah. sekolah adalah landasan untuk membimbing dan membina siswa agar terampil membaca dan menulis sehingga tercapai suatu tujuan pendidikan dan memberi pengetahuan dasar kepada siswa ke studi mandiri. semoga program GEGEMBATU (Gerakan Gemar Baca Tulis) yang dituangkan dalam buku ini dapat bermanfaat dan menjadi contoh bagi sekolah-sekolah sehingga terjadi budaya membaca dan menulis di setiap sekolah.&lt;/p&gt;</t>
        </is>
      </c>
      <c r="Y432" s="262" t="n">
        <v>80000</v>
      </c>
      <c r="Z432" s="226" t="n"/>
      <c r="AA432" s="241">
        <f>Y552*Z552</f>
        <v/>
      </c>
      <c r="AB432" s="237" t="inlineStr">
        <is>
          <t>88810cb8-adba-4578-9d90-432f5fda538d</t>
        </is>
      </c>
    </row>
    <row r="433" ht="15" customHeight="1" s="283">
      <c r="A433" s="109" t="n">
        <v>545</v>
      </c>
      <c r="B433" s="222">
        <f>HYPERLINK("https://mocostore.moco.co.id/catalog/"&amp;AB554,"Klik Disini")</f>
        <v/>
      </c>
      <c r="C433" s="223" t="inlineStr">
        <is>
          <t>Diet Sehat dan Aman untuk Anak-Anak - #Diet Sehat untuk Obesitas #Diet Sehat untuk Kesehatan Gigi dan Mulut #Diet Sehat untuk Penderita Maag</t>
        </is>
      </c>
      <c r="D433" s="223" t="n"/>
      <c r="E433" s="223" t="inlineStr">
        <is>
          <t>Eri Yanuar Akhmad B.S., S.Kep, NS</t>
        </is>
      </c>
      <c r="F433" s="223" t="inlineStr">
        <is>
          <t>978-979-29-5972-7</t>
        </is>
      </c>
      <c r="G433" s="223" t="inlineStr">
        <is>
          <t>978-623-7239-05-5</t>
        </is>
      </c>
      <c r="H433" s="223" t="inlineStr">
        <is>
          <t>Kesehatan</t>
        </is>
      </c>
      <c r="I433" s="258" t="inlineStr">
        <is>
          <t>Perguruan Tinggi</t>
        </is>
      </c>
      <c r="J433" s="186" t="inlineStr">
        <is>
          <t>009.24</t>
        </is>
      </c>
      <c r="K433" s="264" t="inlineStr">
        <is>
          <t>Edisi Ke-1</t>
        </is>
      </c>
      <c r="L433" s="264" t="n"/>
      <c r="M433" s="259" t="inlineStr">
        <is>
          <t>Tidak Tersedia</t>
        </is>
      </c>
      <c r="N433" s="223" t="inlineStr">
        <is>
          <t>Indonesia</t>
        </is>
      </c>
      <c r="O433" s="223" t="inlineStr">
        <is>
          <t>Bukan fiksi</t>
        </is>
      </c>
      <c r="P433" s="260" t="n">
        <v>2016</v>
      </c>
      <c r="Q433" s="260" t="n">
        <v>2018</v>
      </c>
      <c r="R433" s="223" t="inlineStr">
        <is>
          <t>Rapha Publishing</t>
        </is>
      </c>
      <c r="S433" s="223" t="inlineStr">
        <is>
          <t>Andi Offset CV</t>
        </is>
      </c>
      <c r="T433" s="223" t="inlineStr">
        <is>
          <t>Lokal</t>
        </is>
      </c>
      <c r="U433" s="261" t="n">
        <v>194</v>
      </c>
      <c r="V433" s="86" t="inlineStr">
        <is>
          <t>pdf</t>
        </is>
      </c>
      <c r="W433" s="223" t="inlineStr">
        <is>
          <t>7.5 MB</t>
        </is>
      </c>
      <c r="X433" s="223" t="inlineStr">
        <is>
          <t>&lt;p&gt;Hidup yang sehat dan berkualitas menjadi dambaan semua orang, begitu juga untuk buah hati Anda yang masih berusia kanak. Tetapi kegembiraan sedikit terusik ketika melihat ada yang tidak normal dengan pola pertumbuhan buah hati. Misalnya, ketika melihat si kecil yang baru berusia enam tahun, tetapi ukuran tubuhnya terlihat terlalu besar bagi anak seusianya. Tubuhnya besar dengan timbunan lemak yang bisa dijumpai di sana-sini mulai dari bawah dagu, ketiak, perut dan di bagian paha.&lt;/p&gt;
 &lt;p&gt;Ya, tak salah lagi, buah hati Anda tengah mengalami obesitas pada anak-anak -- salah satu permasalahan kesehatan yang saat ini menjadi perhatian serius di seluruh dunia. Salah satu faktor penyebabnya, gaya hidup anak masa kini yang semakin jauh dari perilaku hidup sehat. Misal, seperti kebiasaan mengkonsumsi&amp;nbsp;&lt;em&gt;junk food,&amp;nbsp;&lt;/em&gt;yakni makanan cepat saji yang kandungan garam, gula, lemak dan kalorinya tinggi tetapi kandungan gizinya sedikit.&lt;/p&gt;
 &lt;p&gt;Solusi paling ideal dan sangat disarankan oleh para ahli kesehatan di seluruh dunia adalah dengan mulai menjalankan diet sehat pada buah hati Anda. Tentu saja diet yang dijalankan adalah diet sehat khusus untuk anak-anak. Alasannya, diet sehat akan sangat efektif dan lebih tepat sasaran bila dirancang sesuai dengan kondisi fisik dah juga usia seseorang.&lt;/p&gt;
 &lt;p&gt;Buku ini memberikan penjelasan cukup lengkap perihal diet sehat yang benar dan juga sesuai untuk dijalankan pada anak-anak. Tidak hanya tentang diet untuk menurunkan berat badan, tetapi juga diet khusus bagi penderita penyakit yang sering dialami anak-anak.buku ini juga menyertakan contoh menu diet sehat untuk anak-anak yang bisa dipraktikkan untuk sehari hari.&lt;br /&gt;
 Selamat membaca dan menikmati hidup yang lebih sehat dengan bahagia.&lt;/p&gt;</t>
        </is>
      </c>
      <c r="Y433" s="262" t="n">
        <v>86500</v>
      </c>
      <c r="Z433" s="226" t="n"/>
      <c r="AA433" s="241">
        <f>Y554*Z554</f>
        <v/>
      </c>
      <c r="AB433" s="237" t="inlineStr">
        <is>
          <t>cee0f55b-180f-496e-9823-cb7667d83d65</t>
        </is>
      </c>
    </row>
    <row r="434" ht="15" customHeight="1" s="283">
      <c r="A434" s="109" t="n">
        <v>549</v>
      </c>
      <c r="B434" s="222">
        <f>HYPERLINK("https://mocostore.moco.co.id/catalog/"&amp;AB558,"Klik Disini")</f>
        <v/>
      </c>
      <c r="C434" s="223" t="inlineStr">
        <is>
          <t>Ensiklopedia the Heritage of Batik - Identitas Pemersatu Kebanggaan Bangsa</t>
        </is>
      </c>
      <c r="D434" s="223" t="n"/>
      <c r="E434" s="223" t="inlineStr">
        <is>
          <t>Yohanes Primus Supriono</t>
        </is>
      </c>
      <c r="F434" s="223" t="inlineStr">
        <is>
          <t>978-979-29-5891-1</t>
        </is>
      </c>
      <c r="G434" s="223" t="inlineStr">
        <is>
          <t>978-623-01-0899-0</t>
        </is>
      </c>
      <c r="H434" s="223" t="inlineStr">
        <is>
          <t>Budaya</t>
        </is>
      </c>
      <c r="I434" s="258" t="inlineStr">
        <is>
          <t>Perguruan Tinggi</t>
        </is>
      </c>
      <c r="J434" s="186" t="inlineStr">
        <is>
          <t>009.19</t>
        </is>
      </c>
      <c r="K434" s="264" t="inlineStr">
        <is>
          <t>Edisi Ke-1</t>
        </is>
      </c>
      <c r="L434" s="264" t="n"/>
      <c r="M434" s="259" t="inlineStr">
        <is>
          <t>Tidak Tersedia</t>
        </is>
      </c>
      <c r="N434" s="223" t="inlineStr">
        <is>
          <t>Indonesia</t>
        </is>
      </c>
      <c r="O434" s="223" t="inlineStr">
        <is>
          <t>Bukan fiksi</t>
        </is>
      </c>
      <c r="P434" s="260" t="n">
        <v>2016</v>
      </c>
      <c r="Q434" s="260" t="n">
        <v>2018</v>
      </c>
      <c r="R434" s="223" t="inlineStr">
        <is>
          <t>Penerbit Andi</t>
        </is>
      </c>
      <c r="S434" s="223" t="inlineStr">
        <is>
          <t>Andi Offset CV</t>
        </is>
      </c>
      <c r="T434" s="223" t="inlineStr">
        <is>
          <t>Lokal</t>
        </is>
      </c>
      <c r="U434" s="261" t="n">
        <v>312</v>
      </c>
      <c r="V434" s="86" t="inlineStr">
        <is>
          <t>pdf</t>
        </is>
      </c>
      <c r="W434" s="223" t="inlineStr">
        <is>
          <t>16.0 MB</t>
        </is>
      </c>
      <c r="X434" s="223" t="inlineStr">
        <is>
          <t>&lt;p&gt;Batik sebagai seni adiluhung telah melintasi waktu yang sangat panjang.Ia juga senantiasa berdialektika dengan perkembangan budaya masyarakat sejak zaman prasejarah hinggaera globalisasi dewasa ini.Oleh karenanya, batik terlahir sebagai salah satu identitas pemersatu Indonesia yang membanggakan.&lt;br /&gt;
 Batik yang kita kenal saat ini sebenarnya merupakan karya budaya yang bersifat inderawi, filosofis, dan spiritual sekaligus.Batik Indonesia yang kaya akan teknik, simbol, filosofi, dan budaya itu, pada 2 Oktober 2009 oleh UNESCO diakui dan ditetapkan sebagai warisan pusaka dunia. Pengakuan itu hendaklah menjadi tonggak penting untuk mengembangkan eksistensi batik di kancah internasional.&lt;br /&gt;
 Buku ini menyuguhkan bukti-bukti dan pemahaman yang menyeluruh bahwa batik memang mempunyai akar sejarah dan budaya yang kuat di Indonesia.Buku ini mengungkap sejarah dan perkembangan &amp;ldquo;batik&amp;rdquo; sejumlahnegara,serta dinamika seni dan keterampilanmembatik berbagai daerahdi Indonesia.Buku ini semakin lengkap karena menyajikan aneka ragam batik dan makna filosofi yang terkandung di dalamnya.Buku inijuga menjelaskan cara pembuatan aneka jenis batik, serta membahas berbagai tantangan dan upaya pemberdayaan industri kreatif yang sangat penting ini.&lt;br /&gt;
 Semoga upaya ini memperteguh batik sebagai identitas pemersatu bangsa sertasimbol kebudayaan yang dapat menjadi terapi sosial untuksikap dan perilaku budi pekerti luhur.&lt;/p&gt;</t>
        </is>
      </c>
      <c r="Y434" s="262" t="n">
        <v>160000</v>
      </c>
      <c r="Z434" s="226" t="n"/>
      <c r="AA434" s="241">
        <f>Y558*Z558</f>
        <v/>
      </c>
      <c r="AB434" s="237" t="inlineStr">
        <is>
          <t>9930ea04-1463-478a-860c-1eb20d045e2d</t>
        </is>
      </c>
    </row>
    <row r="435" ht="15" customHeight="1" s="283">
      <c r="A435" s="109" t="n">
        <v>550</v>
      </c>
      <c r="B435" s="222">
        <f>HYPERLINK("https://mocostore.moco.co.id/catalog/"&amp;AB559,"Klik Disini")</f>
        <v/>
      </c>
      <c r="C435" s="223" t="inlineStr">
        <is>
          <t>45 Penyakit Mata - Berbagai Jenis Penyakit dan Kelainan Pada Mata</t>
        </is>
      </c>
      <c r="D435" s="223" t="n"/>
      <c r="E435" s="223" t="inlineStr">
        <is>
          <t>Prieharti dan dr. Yekti Mumpuni</t>
        </is>
      </c>
      <c r="F435" s="223" t="inlineStr">
        <is>
          <t>978-979-29-5973-4</t>
        </is>
      </c>
      <c r="G435" s="223" t="inlineStr">
        <is>
          <t>978-623-90504-1-2</t>
        </is>
      </c>
      <c r="H435" s="223" t="inlineStr">
        <is>
          <t>Kesehatan</t>
        </is>
      </c>
      <c r="I435" s="258" t="inlineStr">
        <is>
          <t>Perguruan Tinggi</t>
        </is>
      </c>
      <c r="J435" s="186" t="inlineStr">
        <is>
          <t>009.24</t>
        </is>
      </c>
      <c r="K435" s="264" t="inlineStr">
        <is>
          <t>Edisi Ke-1</t>
        </is>
      </c>
      <c r="L435" s="264" t="n"/>
      <c r="M435" s="259" t="inlineStr">
        <is>
          <t>Tidak Tersedia</t>
        </is>
      </c>
      <c r="N435" s="223" t="inlineStr">
        <is>
          <t>Indonesia</t>
        </is>
      </c>
      <c r="O435" s="223" t="inlineStr">
        <is>
          <t>Bukan fiksi</t>
        </is>
      </c>
      <c r="P435" s="260" t="n">
        <v>2016</v>
      </c>
      <c r="Q435" s="260" t="n">
        <v>2018</v>
      </c>
      <c r="R435" s="223" t="inlineStr">
        <is>
          <t>Rapha Publishing</t>
        </is>
      </c>
      <c r="S435" s="223" t="inlineStr">
        <is>
          <t>Andi Offset CV</t>
        </is>
      </c>
      <c r="T435" s="223" t="inlineStr">
        <is>
          <t>Lokal</t>
        </is>
      </c>
      <c r="U435" s="261" t="n">
        <v>146</v>
      </c>
      <c r="V435" s="86" t="inlineStr">
        <is>
          <t>pdf</t>
        </is>
      </c>
      <c r="W435" s="223" t="inlineStr">
        <is>
          <t>19.4 MB</t>
        </is>
      </c>
      <c r="X435" s="223" t="inlineStr">
        <is>
          <t>&lt;p&gt;Masih banyak orang, terutama yang kondisi matanya sehat, abai menjaga dan melindungi indra sangat penting tersebut. Padahal, ketidakpedulian terhadap kesehatan mata dapat menimbulkan beragam gangguan penglihatan, kelainan dan penyakit pada mata hingga kebutaan.&lt;/p&gt;
 &lt;p&gt;Mata adalah salah satu organ vital (sangat penting) bagi manusia yang bila dibandingkan dengan indra lainnya, memberi banyak masukan informasi ke otak. Diperkirakan lebih dari setengah juta informasi pada otak, masuk melalui mata atau penglihatan.&lt;/p&gt;
 &lt;p&gt;Buku ini mengajak pembaca untuk mengenali beragam penyakit maupun kelainan yang dapat menimpa mata. Dengan memahami sejak dini diharapkan kita dapat mengambil langkah yang tepat agar kelainan atau penyakit yang dialami mata tidak berlanjut menjadi parah.&lt;/p&gt;
 &lt;p&gt;Mari kita jaga kesehatan mata kita dan selamat membaca dan memetik manfaatnya bagi kesehatan mata kita.&lt;/p&gt;</t>
        </is>
      </c>
      <c r="Y435" s="262" t="n">
        <v>79500</v>
      </c>
      <c r="Z435" s="226" t="n"/>
      <c r="AA435" s="241">
        <f>Y559*Z559</f>
        <v/>
      </c>
      <c r="AB435" s="237" t="inlineStr">
        <is>
          <t>9c6d8761-06d2-4491-9559-e12961d275d4</t>
        </is>
      </c>
    </row>
    <row r="436" ht="15" customHeight="1" s="283">
      <c r="A436" s="109" t="n">
        <v>551</v>
      </c>
      <c r="B436" s="222">
        <f>HYPERLINK("https://mocostore.moco.co.id/catalog/"&amp;AB560,"Klik Disini")</f>
        <v/>
      </c>
      <c r="C436" s="223" t="inlineStr">
        <is>
          <t>Kehamilan Ektopik, Hamil di Luar Kandungan</t>
        </is>
      </c>
      <c r="D436" s="223" t="n"/>
      <c r="E436" s="223" t="inlineStr">
        <is>
          <t>Viani Liwis, dr. Rena Sihpratiti, Rr. dan Permata Ilmu Jogjakarta</t>
        </is>
      </c>
      <c r="F436" s="223" t="inlineStr">
        <is>
          <t>978-979-29-5988-8</t>
        </is>
      </c>
      <c r="G436" s="223" t="inlineStr">
        <is>
          <t>978-623-6822-08-1</t>
        </is>
      </c>
      <c r="H436" s="223" t="inlineStr">
        <is>
          <t>Kesehatan</t>
        </is>
      </c>
      <c r="I436" s="258" t="inlineStr">
        <is>
          <t>Perguruan Tinggi</t>
        </is>
      </c>
      <c r="J436" s="186" t="inlineStr">
        <is>
          <t>009.24</t>
        </is>
      </c>
      <c r="K436" s="264" t="inlineStr">
        <is>
          <t>Edisi Ke-1</t>
        </is>
      </c>
      <c r="L436" s="264" t="n"/>
      <c r="M436" s="265" t="inlineStr">
        <is>
          <t>Tidak Tersedia</t>
        </is>
      </c>
      <c r="N436" s="223" t="inlineStr">
        <is>
          <t>Indonesia</t>
        </is>
      </c>
      <c r="O436" s="223" t="inlineStr">
        <is>
          <t>Bukan fiksi</t>
        </is>
      </c>
      <c r="P436" s="260" t="n">
        <v>2016</v>
      </c>
      <c r="Q436" s="260" t="n">
        <v>2018</v>
      </c>
      <c r="R436" s="223" t="inlineStr">
        <is>
          <t>Rapha Publishing</t>
        </is>
      </c>
      <c r="S436" s="223" t="inlineStr">
        <is>
          <t>Andi Offset CV</t>
        </is>
      </c>
      <c r="T436" s="223" t="inlineStr">
        <is>
          <t>Lokal</t>
        </is>
      </c>
      <c r="U436" s="261" t="n">
        <v>162</v>
      </c>
      <c r="V436" s="86" t="inlineStr">
        <is>
          <t>pdf</t>
        </is>
      </c>
      <c r="W436" s="223" t="inlineStr">
        <is>
          <t>9.1 MB</t>
        </is>
      </c>
      <c r="X436" s="223" t="inlineStr">
        <is>
          <t>&lt;p&gt;Buku ini dibuat sebagai wujud keprihatinan penulis dengan kesedihan dan kebingunan para ibu yang mengalami kehamilan diluar kandungan ini. Walau dilaporkan sebagai kejadian yang jarang namun faktanya kehamilan ini ada dan melanda beberapa dari kita. Sedapat mungkin penulils memberikan informasi yang diperlukan para ibu, keluarga teman-teman mereka yang ingin mengetahui tentang seluk-beluk kehamilan tersebut, bekerja sama dengan dr. Rena Sihpratiti, Ectopic Organization, Rumah Sakit JIH Yogyakarta, dan temen-teman yang bersedia berbagi pengalaman mereka tentang kehamilan unik ini.&lt;br /&gt;
 Selamat membaca dan salam sehat selalu.&lt;/p&gt;</t>
        </is>
      </c>
      <c r="Y436" s="262" t="n">
        <v>79500</v>
      </c>
      <c r="Z436" s="226" t="n"/>
      <c r="AA436" s="241">
        <f>Y560*Z560</f>
        <v/>
      </c>
      <c r="AB436" s="237" t="inlineStr">
        <is>
          <t>68fbc56f-a61e-4ed2-81b2-7a2454d1feef</t>
        </is>
      </c>
    </row>
    <row r="437" ht="15" customHeight="1" s="283">
      <c r="A437" s="109" t="n">
        <v>552</v>
      </c>
      <c r="B437" s="222">
        <f>HYPERLINK("https://mocostore.moco.co.id/catalog/"&amp;AB561,"Klik Disini")</f>
        <v/>
      </c>
      <c r="C437" s="223" t="inlineStr">
        <is>
          <t>Ortu Cermat, Buah Hati Sehat - Buku Pintar Deteksi dan Penanganan Dini Penyakit Balita dan Anak Terpopuler</t>
        </is>
      </c>
      <c r="D437" s="223" t="n"/>
      <c r="E437" s="223" t="inlineStr">
        <is>
          <t>dr. Dewi Apri P</t>
        </is>
      </c>
      <c r="F437" s="223" t="inlineStr">
        <is>
          <t>978-979-29-5971-0</t>
        </is>
      </c>
      <c r="G437" s="223" t="inlineStr">
        <is>
          <t>978-623-6822-06-7</t>
        </is>
      </c>
      <c r="H437" s="223" t="inlineStr">
        <is>
          <t>Kesehatan Bayi</t>
        </is>
      </c>
      <c r="I437" s="258" t="inlineStr">
        <is>
          <t>Perguruan Tinggi</t>
        </is>
      </c>
      <c r="J437" s="186" t="inlineStr">
        <is>
          <t>009.09</t>
        </is>
      </c>
      <c r="K437" s="264" t="inlineStr">
        <is>
          <t>Tidak Tersedia</t>
        </is>
      </c>
      <c r="L437" s="264" t="n"/>
      <c r="M437" s="259" t="inlineStr">
        <is>
          <t>Tidak Tersedia</t>
        </is>
      </c>
      <c r="N437" s="263" t="inlineStr">
        <is>
          <t>Indonesia</t>
        </is>
      </c>
      <c r="O437" s="263" t="inlineStr">
        <is>
          <t>Bukan fiksi</t>
        </is>
      </c>
      <c r="P437" s="260" t="n">
        <v>2016</v>
      </c>
      <c r="Q437" s="260" t="n">
        <v>2018</v>
      </c>
      <c r="R437" s="223" t="inlineStr">
        <is>
          <t>Rapha Publishing</t>
        </is>
      </c>
      <c r="S437" s="223" t="inlineStr">
        <is>
          <t>Andi Offset CV</t>
        </is>
      </c>
      <c r="T437" s="223" t="inlineStr">
        <is>
          <t>Lokal</t>
        </is>
      </c>
      <c r="U437" s="261" t="n">
        <v>208</v>
      </c>
      <c r="V437" s="86" t="inlineStr">
        <is>
          <t>pdf</t>
        </is>
      </c>
      <c r="W437" s="223" t="inlineStr">
        <is>
          <t>10.3 MB</t>
        </is>
      </c>
      <c r="X437" s="223" t="inlineStr">
        <is>
          <t>&lt;p&gt;Semua Orang Tua pastilah akan berbahagia apabila buah hati mereka yang masih belia bisa tumbuh sehat dan berkualitas. Sehingga mereka bisa tumbuh normal, dan bisa menikmati masa kanaknya dengan penuh bahagia dan bersemangat. Sayangnya, kebahagiaan Anda sebagai Orang Tua akan terusik ketika melihat ada tanda-tanda atau sesuatu hal diluar kewajaran yang terjadi pada buah hati Anda. Seperti, tiba-tiba si kecil yang tadi pagi masih aktif bermain bersama teman-temannya mendadak wajahnya pucat, tubuhnya panas, dan mengalami demam, kehilangan nafsu makan, tubuhnya lemas, dan setelah itu justru sering menangis.&lt;/p&gt;
 &lt;p&gt;Kondisi semacam itu tentunya membuat Anda sebagai orang tua menjadi khawatir dan takut apabila ada sesuatu penyakit atau gangguan kesehatan tertentu yang tengah menyerang dan membahayakan si anak. Sayangnya, sebagian besar dari para orang tua tidak memiliki tingkat pengetahuan yang memadai mengenai berbagai jenis gangguan kesehatan dan penyakit yang biasa menyerang anak-anak ataupun balita. Penanganan yang tidak tepat sasaran besar kemungkinan dapat menjadikan derita anak menjadi semakin parah yang tak menutup kemungkinan akan memberikan dampak kerusakan yang lebih besar terhadap kesehatan anak selanjutnya.&lt;/p&gt;
 &lt;p&gt;Buku ini berisi panduan praktis bagi para orang tua, ibu ataupun siapa saja dalam mendeteksi dan memberikan penanganan dini terhadap berbagai penyakit dan gangguan kesehatan yang biasa dan sering menyerang anak dan balita. Dengan demikian setelah membaca buku ini diharapkan para orang tua dapat memperoleh gambaran dan pengetahuan tentang penyakit dan gangguan kesehatan pada anak balita, beserta cara pencegahan dan penanganannya.&lt;/p&gt;
 &lt;p&gt;Buku ini dilengkapi dengan berbagai informasi, tip dan berbagai catatan penting lainnya yang berkaitan dengan kesehatan anak balita, seperti cara memilih makanan sehat, hingga pengaturan gizi dan asupan makanan.&lt;/p&gt;
 &lt;p&gt;Selamat membaca dan mendapatkan manfaatnya! Salam Sehat.&lt;/p&gt;</t>
        </is>
      </c>
      <c r="Y437" s="262" t="n">
        <v>82000</v>
      </c>
      <c r="Z437" s="226" t="n"/>
      <c r="AA437" s="241">
        <f>Y561*Z561</f>
        <v/>
      </c>
      <c r="AB437" s="237" t="inlineStr">
        <is>
          <t>f46727b3-f461-4907-b0e3-2ac5c3515c32</t>
        </is>
      </c>
    </row>
    <row r="438" ht="15" customHeight="1" s="283">
      <c r="A438" s="109" t="n">
        <v>553</v>
      </c>
      <c r="B438" s="222">
        <f>HYPERLINK("https://mocostore.moco.co.id/catalog/"&amp;AB562,"Klik Disini")</f>
        <v/>
      </c>
      <c r="C438" s="223" t="inlineStr">
        <is>
          <t>Restrukturisasi Perusahaan dalam Perspektif Hukum Bisnis pada Berbagai Jenis Badan Usaha</t>
        </is>
      </c>
      <c r="D438" s="223" t="n"/>
      <c r="E438" s="223" t="inlineStr">
        <is>
          <t>Cita Yustisia Serfiyani, R. Serfianto D. Purnomo dan Iswi Hariyani</t>
        </is>
      </c>
      <c r="F438" s="223" t="inlineStr">
        <is>
          <t>978-979-29-6607-7</t>
        </is>
      </c>
      <c r="G438" s="223" t="inlineStr">
        <is>
          <t>978-623-01-1651-3</t>
        </is>
      </c>
      <c r="H438" s="223" t="inlineStr">
        <is>
          <t>Bisnis &amp; Ekonomi</t>
        </is>
      </c>
      <c r="I438" s="258" t="inlineStr">
        <is>
          <t>Perguruan Tinggi</t>
        </is>
      </c>
      <c r="J438" s="186" t="inlineStr">
        <is>
          <t>009.25</t>
        </is>
      </c>
      <c r="K438" s="264" t="inlineStr">
        <is>
          <t>Tidak Tersedia</t>
        </is>
      </c>
      <c r="L438" s="264" t="n"/>
      <c r="M438" s="259" t="inlineStr">
        <is>
          <t>Tidak Tersedia</t>
        </is>
      </c>
      <c r="N438" s="223" t="inlineStr">
        <is>
          <t>Indonesia</t>
        </is>
      </c>
      <c r="O438" s="223" t="inlineStr">
        <is>
          <t>Tidak diketahui</t>
        </is>
      </c>
      <c r="P438" s="260" t="n">
        <v>2016</v>
      </c>
      <c r="Q438" s="260" t="n">
        <v>2018</v>
      </c>
      <c r="R438" s="223" t="inlineStr">
        <is>
          <t>Penerbit Andi</t>
        </is>
      </c>
      <c r="S438" s="223" t="inlineStr">
        <is>
          <t>Andi Offset CV</t>
        </is>
      </c>
      <c r="T438" s="223" t="inlineStr">
        <is>
          <t>Lokal</t>
        </is>
      </c>
      <c r="U438" s="261" t="n">
        <v>546</v>
      </c>
      <c r="V438" s="86" t="inlineStr">
        <is>
          <t>pdf</t>
        </is>
      </c>
      <c r="W438" s="223" t="inlineStr">
        <is>
          <t>5.6 MB</t>
        </is>
      </c>
      <c r="X438" s="223" t="inlineStr">
        <is>
          <t>&lt;p&gt;&lt;strong&gt;Sinopsis&lt;/strong&gt;&lt;/p&gt;
 &lt;p&gt;Buku ini sangat cocok dibaca oleh siapa saja yang berminat mempelajari Hukum Perusahaan, seperti mahasiswa dan dosen fakultas hukum atau fakultas ekonomi, banker, notaries, hakim, kurator, likuidator, konsultan hukum, konsultan bisnis, pengusaha, eksekutif perusahaan, pengelola perusahaan terbuka dan perusahaan efek , pengelola BUMN dan BUMD, pengurus koperasi, pengurus yayasan, pelaku UMKM, pengelola perusahaan pembiayaan, pemgelola perusahaan penjaminan, pengelola perusahaan Asuransi, pengelola perusahaan patungan, pengusaha waralaba, pemilik HAKI, pejabat pemerintah pusat dan daerah, anggota DPR dan DPRD, pejabat otoritas Jasa Keuangan, pejabat Bank Indonesia, dan lain-lain.&lt;/p&gt;</t>
        </is>
      </c>
      <c r="Y438" s="262" t="n">
        <v>160000</v>
      </c>
      <c r="Z438" s="226" t="n"/>
      <c r="AA438" s="241">
        <f>Y562*Z562</f>
        <v/>
      </c>
      <c r="AB438" s="237" t="inlineStr">
        <is>
          <t>f74f6283-e6d1-4190-bb39-6b7cbda16b18</t>
        </is>
      </c>
    </row>
    <row r="439" ht="15" customHeight="1" s="283">
      <c r="A439" s="109" t="n">
        <v>554</v>
      </c>
      <c r="B439" s="222">
        <f>HYPERLINK("https://mocostore.moco.co.id/catalog/"&amp;AB563,"Klik Disini")</f>
        <v/>
      </c>
      <c r="C439" s="223" t="inlineStr">
        <is>
          <t>Rumus dan Fungsi Terapan pada Microsoft Excel untuk Mengolah Data dan Laporan</t>
        </is>
      </c>
      <c r="D439" s="223" t="n"/>
      <c r="E439" s="223" t="inlineStr">
        <is>
          <t>Madcoms</t>
        </is>
      </c>
      <c r="F439" s="223" t="inlineStr">
        <is>
          <t>978-979-29-6631-2</t>
        </is>
      </c>
      <c r="G439" s="223" t="inlineStr">
        <is>
          <t>978-623-01-1512-7</t>
        </is>
      </c>
      <c r="H439" s="223" t="inlineStr">
        <is>
          <t>Ilmu Administrasi</t>
        </is>
      </c>
      <c r="I439" s="258" t="inlineStr">
        <is>
          <t>Perguruan Tinggi</t>
        </is>
      </c>
      <c r="J439" s="186" t="inlineStr">
        <is>
          <t>009.05</t>
        </is>
      </c>
      <c r="K439" s="223" t="inlineStr">
        <is>
          <t>Edisi Ke-1</t>
        </is>
      </c>
      <c r="L439" s="223" t="n"/>
      <c r="M439" s="259" t="inlineStr">
        <is>
          <t>Tidak Tersedia</t>
        </is>
      </c>
      <c r="N439" s="263" t="inlineStr">
        <is>
          <t>Indonesia</t>
        </is>
      </c>
      <c r="O439" s="263" t="inlineStr">
        <is>
          <t>Tidak diketahui</t>
        </is>
      </c>
      <c r="P439" s="260" t="n">
        <v>2016</v>
      </c>
      <c r="Q439" s="260" t="n">
        <v>2021</v>
      </c>
      <c r="R439" s="223" t="inlineStr">
        <is>
          <t>Penerbit Andi</t>
        </is>
      </c>
      <c r="S439" s="223" t="inlineStr">
        <is>
          <t>Andi Offset CV</t>
        </is>
      </c>
      <c r="T439" s="223" t="inlineStr">
        <is>
          <t>Lokal</t>
        </is>
      </c>
      <c r="U439" s="261" t="n">
        <v>242</v>
      </c>
      <c r="V439" s="86" t="inlineStr">
        <is>
          <t>pdf</t>
        </is>
      </c>
      <c r="W439" s="223" t="inlineStr">
        <is>
          <t>11.2 MB</t>
        </is>
      </c>
      <c r="X439" s="223" t="inlineStr">
        <is>
          <t>&lt;p&gt;&lt;strong&gt;Sinopsis&lt;/strong&gt;&lt;/p&gt;
 &lt;p&gt;Pokok bahasan yang disajikan dalam buku Rumus dan Fungsi Terapan Microsoft Excel untuk mengolah Data dan Laporan ini meliputi:&lt;br /&gt;
 &amp;bull; Memahami hal-hal dasar apa yang harus anda ketahui dalam penggunaan rumus dan fungsi di Microsoft Excel&lt;br /&gt;
 &amp;bull; Memahami lebih detil dan mendalam tentang tab Formulas dari Microsoft Excel.&lt;br /&gt;
 &amp;bull; Mempelajari berbagai rumus dan fungsi terapan Microsoft Excel untuk konversi-konversi data.&lt;br /&gt;
 &amp;bull; Mempelajari berbagai rumus dan fungsi terapan Microsoft Excel Kategori fungsi logika.&lt;br /&gt;
 &amp;bull; Mempelajari berbagai rumus dan fungsi terapan Microsoft Excel untuk mengolah laporan keuangan&lt;br /&gt;
 &amp;bull; Mempelajari rumus dan fungsi terapan Microsoft Excel untuk berbagai laporan yang menggunakan referensi tabel&lt;/p&gt;</t>
        </is>
      </c>
      <c r="Y439" s="262" t="n">
        <v>90000</v>
      </c>
      <c r="Z439" s="226" t="n"/>
      <c r="AA439" s="241">
        <f>Y563*Z563</f>
        <v/>
      </c>
      <c r="AB439" s="237" t="inlineStr">
        <is>
          <t>44958f3f-2caf-4c42-9c96-5a6b4a6392f5</t>
        </is>
      </c>
    </row>
    <row r="440" ht="15" customHeight="1" s="283">
      <c r="A440" s="109" t="n">
        <v>558</v>
      </c>
      <c r="B440" s="222">
        <f>HYPERLINK("https://mocostore.moco.co.id/catalog/"&amp;AB567,"Klik Disini")</f>
        <v/>
      </c>
      <c r="C440" s="223" t="inlineStr">
        <is>
          <t>Beauty and Slim - Ragam Jus dan Smoothie untuk Langsing yang Sehat</t>
        </is>
      </c>
      <c r="D440" s="223" t="n"/>
      <c r="E440" s="223" t="inlineStr">
        <is>
          <t>Lailia Rachmani</t>
        </is>
      </c>
      <c r="F440" s="223" t="inlineStr">
        <is>
          <t>978-979-29-6086-0</t>
        </is>
      </c>
      <c r="G440" s="223" t="inlineStr">
        <is>
          <t>978-623-6822-09-8</t>
        </is>
      </c>
      <c r="H440" s="223" t="inlineStr">
        <is>
          <t>Kesehatan &amp; Kecantikan</t>
        </is>
      </c>
      <c r="I440" s="258" t="inlineStr">
        <is>
          <t>Perguruan Tinggi</t>
        </is>
      </c>
      <c r="J440" s="186" t="inlineStr">
        <is>
          <t>009.24</t>
        </is>
      </c>
      <c r="K440" s="223" t="inlineStr">
        <is>
          <t>Tidak Tersedia</t>
        </is>
      </c>
      <c r="L440" s="223" t="n"/>
      <c r="M440" s="259" t="inlineStr">
        <is>
          <t>Tidak Tersedia</t>
        </is>
      </c>
      <c r="N440" s="263" t="inlineStr">
        <is>
          <t>Indonesia</t>
        </is>
      </c>
      <c r="O440" s="263" t="inlineStr">
        <is>
          <t>Bukan fiksi</t>
        </is>
      </c>
      <c r="P440" s="260" t="n">
        <v>2017</v>
      </c>
      <c r="Q440" s="260" t="n">
        <v>2018</v>
      </c>
      <c r="R440" s="223" t="inlineStr">
        <is>
          <t>Rapha Publishing</t>
        </is>
      </c>
      <c r="S440" s="223" t="inlineStr">
        <is>
          <t>Andi Offset CV</t>
        </is>
      </c>
      <c r="T440" s="223" t="inlineStr">
        <is>
          <t>Lokal</t>
        </is>
      </c>
      <c r="U440" s="261" t="n">
        <v>320</v>
      </c>
      <c r="V440" s="86" t="inlineStr">
        <is>
          <t>pdf</t>
        </is>
      </c>
      <c r="W440" s="223" t="inlineStr">
        <is>
          <t>13.1 MB</t>
        </is>
      </c>
      <c r="X440" s="223" t="inlineStr">
        <is>
          <t>&lt;p&gt;&lt;strong&gt;Sinopsis&lt;/strong&gt;&lt;/p&gt;
 &lt;p&gt;Buku ini menjabarkan segala macam manfaat buah dan sayur bagi kesehatan tubuh, lenkap A sampai Z. Dengan mengetahui manfaat akibat jika anda kekurangan vitamin yang berasal dari buah dan sayur, anda tentu akan semakin terdorong mengonsumsinya untuk mencukupi kebutuhan tubuh, bukan hanya itu, buku ini juga memuat 120 resep jus dan smoothie buah, sayur, dan kombinasi keduanya-sebagai inspirasi bagi Anda yang ingin melengkapi menu harian anda dengan olahan buah dan sayur. Tentu saja, berbagai tip mengolah, mengonsumsi, dan menyimpan buah dan sayur juga ada di buku ini.&lt;br /&gt;
 Sehatkan dan langsingkan tubuh anda maupun anggota keluarga dengan jus dan smoothie buah dan sayur. Selamat membaca!&lt;/p&gt;</t>
        </is>
      </c>
      <c r="Y440" s="262" t="n">
        <v>165000</v>
      </c>
      <c r="Z440" s="226" t="n"/>
      <c r="AA440" s="241">
        <f>Y567*Z567</f>
        <v/>
      </c>
      <c r="AB440" s="237" t="inlineStr">
        <is>
          <t>33d2a7c5-57bf-4bcb-914f-25dfa0e22faf</t>
        </is>
      </c>
    </row>
    <row r="441" ht="15" customHeight="1" s="283">
      <c r="A441" s="109" t="n">
        <v>560</v>
      </c>
      <c r="B441" s="222">
        <f>HYPERLINK("https://mocostore.moco.co.id/catalog/"&amp;AB569,"Klik Disini")</f>
        <v/>
      </c>
      <c r="C441" s="223" t="inlineStr">
        <is>
          <t>Rich Inc. - Setiap Orang Bisa Jadi Pengusaha</t>
        </is>
      </c>
      <c r="D441" s="223" t="n"/>
      <c r="E441" s="223" t="inlineStr">
        <is>
          <t>Benny Lo</t>
        </is>
      </c>
      <c r="F441" s="223" t="inlineStr">
        <is>
          <t>978-979-29-2146-5</t>
        </is>
      </c>
      <c r="G441" s="223" t="inlineStr">
        <is>
          <t>978-623-01-0640-8</t>
        </is>
      </c>
      <c r="H441" s="223" t="inlineStr">
        <is>
          <t>Bisnis-Investasi</t>
        </is>
      </c>
      <c r="I441" s="258" t="inlineStr">
        <is>
          <t>Perguruan Tinggi</t>
        </is>
      </c>
      <c r="J441" s="186" t="inlineStr">
        <is>
          <t>009.09</t>
        </is>
      </c>
      <c r="K441" s="264" t="inlineStr">
        <is>
          <t>Tidak Tersedia</t>
        </is>
      </c>
      <c r="L441" s="264" t="n"/>
      <c r="M441" s="265" t="inlineStr">
        <is>
          <t>Tidak Tersedia</t>
        </is>
      </c>
      <c r="N441" s="263" t="inlineStr">
        <is>
          <t>Indonesia</t>
        </is>
      </c>
      <c r="O441" s="263" t="inlineStr">
        <is>
          <t>Tidak diketahui</t>
        </is>
      </c>
      <c r="P441" s="260" t="n">
        <v>2017</v>
      </c>
      <c r="Q441" s="260" t="n">
        <v>2018</v>
      </c>
      <c r="R441" s="223" t="inlineStr">
        <is>
          <t>Penerbit Andi</t>
        </is>
      </c>
      <c r="S441" s="223" t="inlineStr">
        <is>
          <t>Andi Offset CV</t>
        </is>
      </c>
      <c r="T441" s="223" t="inlineStr">
        <is>
          <t>Lokal</t>
        </is>
      </c>
      <c r="U441" s="261" t="n">
        <v>304</v>
      </c>
      <c r="V441" s="86" t="inlineStr">
        <is>
          <t>pdf</t>
        </is>
      </c>
      <c r="W441" s="223" t="inlineStr">
        <is>
          <t>8.4 MB</t>
        </is>
      </c>
      <c r="X441" s="223" t="inlineStr">
        <is>
          <t>&lt;p&gt;&lt;strong&gt;Sinopsis&lt;/strong&gt;&lt;/p&gt;
 &lt;p&gt;&amp;ldquo;Setiap orang dapat memilih untuk jadi pengusaha ketika dengan sepenuh hati bersedia mengubah dirinya menjadi sosok entrepreneurial. Buku &amp;ldquo;Setiap Orang Bisa Jadi Pengusaha&amp;rdquo; ditulis oleh Benny Lo yang telah terbukti memiliki rekam jejak sebagai sosok yang entrepreneurial. Penulis telah menuliskan untuk pembaca sebuah sari pati untuk membangun diri jadi sosok entrepreneurial dan juga memberikan contoh strategi dan kiat menarik dari entrepreneur-entrepreneur kelas dunia. Sebuah bahan bacaan yang dapat menginspirasi para pembacanya&amp;rdquo;.&lt;/p&gt;</t>
        </is>
      </c>
      <c r="Y441" s="262" t="n">
        <v>79500</v>
      </c>
      <c r="Z441" s="226" t="n"/>
      <c r="AA441" s="241">
        <f>Y569*Z569</f>
        <v/>
      </c>
      <c r="AB441" s="237" t="inlineStr">
        <is>
          <t>add09b28-1ac6-440b-8071-5700b6779ae5</t>
        </is>
      </c>
    </row>
    <row r="442" ht="15" customHeight="1" s="283">
      <c r="A442" s="109" t="n">
        <v>561</v>
      </c>
      <c r="B442" s="222">
        <f>HYPERLINK("https://mocostore.moco.co.id/catalog/"&amp;AB570,"Klik Disini")</f>
        <v/>
      </c>
      <c r="C442" s="223" t="inlineStr">
        <is>
          <t>Wirausaha Ternak Kerbau Secara Intensif</t>
        </is>
      </c>
      <c r="D442" s="223" t="n"/>
      <c r="E442" s="223" t="inlineStr">
        <is>
          <t>H. Rahmat Rukmana dan H. Herdi Yudirachaman</t>
        </is>
      </c>
      <c r="F442" s="223" t="inlineStr">
        <is>
          <t>978-979-29-6109-6</t>
        </is>
      </c>
      <c r="G442" s="223" t="inlineStr">
        <is>
          <t>978-623-7267-01-0</t>
        </is>
      </c>
      <c r="H442" s="223" t="inlineStr">
        <is>
          <t>Peternakan</t>
        </is>
      </c>
      <c r="I442" s="258" t="inlineStr">
        <is>
          <t>Perguruan Tinggi</t>
        </is>
      </c>
      <c r="J442" s="186" t="inlineStr">
        <is>
          <t>009.06</t>
        </is>
      </c>
      <c r="K442" s="264" t="inlineStr">
        <is>
          <t>Tidak Tersedia</t>
        </is>
      </c>
      <c r="L442" s="264" t="n"/>
      <c r="M442" s="259" t="inlineStr">
        <is>
          <t>Tidak Tersedia</t>
        </is>
      </c>
      <c r="N442" s="263" t="inlineStr">
        <is>
          <t>Indonesia</t>
        </is>
      </c>
      <c r="O442" s="263" t="inlineStr">
        <is>
          <t>Belum didefenisikan</t>
        </is>
      </c>
      <c r="P442" s="260" t="n">
        <v>2017</v>
      </c>
      <c r="Q442" s="260" t="n">
        <v>2018</v>
      </c>
      <c r="R442" s="223" t="inlineStr">
        <is>
          <t>Lily Publisher</t>
        </is>
      </c>
      <c r="S442" s="223" t="inlineStr">
        <is>
          <t>Andi Offset CV</t>
        </is>
      </c>
      <c r="T442" s="223" t="inlineStr">
        <is>
          <t>Lokal</t>
        </is>
      </c>
      <c r="U442" s="261" t="n">
        <v>192</v>
      </c>
      <c r="V442" s="86" t="inlineStr">
        <is>
          <t>pdf</t>
        </is>
      </c>
      <c r="W442" s="223" t="inlineStr">
        <is>
          <t>18.2 MB</t>
        </is>
      </c>
      <c r="X442" s="223" t="inlineStr">
        <is>
          <t>&lt;p&gt;&lt;strong&gt;Sinopsis&lt;/strong&gt;&lt;/p&gt;
 &lt;p&gt;Wirausaha ternak kerbau bukan lagi hanya hobi dan usaha sampingan, tetapi sudah menjadi bagian dari bisnis menuju industry modern hingga memerlukan dukungan inovasi dan teknologi. Wirausaha ternak kerbau secara intensif meletakkan empat prinsip bisnis, yaitu berorientasi pasar, menguntungkan, efesiensi, dan berteknologi maju.&lt;br /&gt;
 Buku ini disusun secara sederhana, sistematis, lugas, dan mudah dipahami dengan menyajikan materi potensi sumber daya ternak kerbau, prospek usaha peternakan kerbau, manfaat ternak kerbau, mengenal ternak kerbau dan pembibitan, teknik budi daya intensif, penanganan pasca panen dan analisis usaha budi daya ternak kerbau. Buku budi daya ternak kerbau secara intensif layak dimiliki para pihak yang berkepentingan sebagai salah satu referensi dalam mendukung semangat wirausaha para pelaku bisnis ternak kerbau dan mendukung percepatan swasembada daging nasional.&lt;/p&gt;</t>
        </is>
      </c>
      <c r="Y442" s="262" t="n">
        <v>84500</v>
      </c>
      <c r="Z442" s="226" t="n"/>
      <c r="AA442" s="241">
        <f>Y570*Z570</f>
        <v/>
      </c>
      <c r="AB442" s="237" t="inlineStr">
        <is>
          <t>248d09d8-a41d-4142-ba07-6a07e9872b37</t>
        </is>
      </c>
    </row>
    <row r="443" ht="15" customHeight="1" s="283">
      <c r="A443" s="109" t="n">
        <v>566</v>
      </c>
      <c r="B443" s="222">
        <f>HYPERLINK("https://mocostore.moco.co.id/catalog/"&amp;AB575,"Klik Disini")</f>
        <v/>
      </c>
      <c r="C443" s="223" t="inlineStr">
        <is>
          <t>Deteksi: Osteoarthritis Vs Osteoporosis - Perbedaan, Seluk Beluk dan Penanganannya</t>
        </is>
      </c>
      <c r="D443" s="223" t="n"/>
      <c r="E443" s="223" t="inlineStr">
        <is>
          <t>Prieharti dan dr. Yekti Mumpuni</t>
        </is>
      </c>
      <c r="F443" s="223" t="inlineStr">
        <is>
          <t>978-979-29-6122-5</t>
        </is>
      </c>
      <c r="G443" s="223" t="inlineStr">
        <is>
          <t>978-623-7239-07-9</t>
        </is>
      </c>
      <c r="H443" s="223" t="inlineStr">
        <is>
          <t>Kesehatan</t>
        </is>
      </c>
      <c r="I443" s="258" t="inlineStr">
        <is>
          <t>Perguruan Tinggi</t>
        </is>
      </c>
      <c r="J443" s="186" t="inlineStr">
        <is>
          <t>009.24</t>
        </is>
      </c>
      <c r="K443" s="264" t="n"/>
      <c r="L443" s="264" t="n"/>
      <c r="M443" s="259" t="n"/>
      <c r="N443" s="263" t="inlineStr">
        <is>
          <t>Indonesia</t>
        </is>
      </c>
      <c r="O443" s="263" t="inlineStr">
        <is>
          <t>Tidak diketahui</t>
        </is>
      </c>
      <c r="P443" s="260" t="n">
        <v>2017</v>
      </c>
      <c r="Q443" s="260" t="n">
        <v>2018</v>
      </c>
      <c r="R443" s="223" t="inlineStr">
        <is>
          <t>Rapha Publishing</t>
        </is>
      </c>
      <c r="S443" s="223" t="inlineStr">
        <is>
          <t>Andi Offset CV</t>
        </is>
      </c>
      <c r="T443" s="223" t="inlineStr">
        <is>
          <t>Lokal</t>
        </is>
      </c>
      <c r="U443" s="261" t="n">
        <v>144</v>
      </c>
      <c r="V443" s="86" t="inlineStr">
        <is>
          <t>pdf</t>
        </is>
      </c>
      <c r="W443" s="223" t="inlineStr">
        <is>
          <t>19.3 MB</t>
        </is>
      </c>
      <c r="X443" s="223" t="inlineStr">
        <is>
          <t>&lt;p&gt;Tindakan preventif (bersifat mencegah) dan promotif, saat ini perlu dipertimbangkan dengan lebih serius dikarenakan terutama lebih baik mencegah agar tidak jatuh sakit, daripada bila terlanjur sakit biaya yang dikeluarkan akan lebih banyak. Sebagian besar masyarakat mungkin juga belum banyak yang mengetahui bahwa sakit itu bisa dicegah. Bahwa beranjak tua tidak otomatis akan menjadi penyakitan. Bahwa kesehatan dapat diraih melalui pemilihan menu yang sesuai dengan kebutuhan tubuh dan bukan sesuai keinginan. Bahwa untuk olahraga ringan seperti jalan kaki dapat menjaga kebugaran dan kesehatan tubuh.&lt;br /&gt;
 Sebagai bagian dari upaya preventif dan promotif untuk mencegah sakit itulah buku ini hadir ke hadapan pembaca. Kehadiran buku ini semoga dapat membuat seluruh masyarakat tercerahkan dan menjadi pribadi yang terhindar dari penyakit. Terutama jenis penyakit seperti osteoartritis dan osteoporosis.&lt;br /&gt;
 Banyak orang rancu akan osteoartritis dengan osteoporosis. Padahal, mekanisme yang menyebabkan osteoartritis sangat berbeda dengan osteoporosis, meskipun sama-sama merupakan penyakit menahun dan sama-sama lebih sering dijumpai pada perempuan usia lebih dari 50 tahun. Melalui buku ini, pembaca akan memperoleh pengetahuan tentang osteoartritis dan osteoporosis mulai dari penyebab, penanganan, pencegahan, dan latihan fisik serta kiat hidup berdampingan dengan penyakit tersebut.&lt;br /&gt;
 Selamat membaca dan semoga bermanfaat.&lt;/p&gt;</t>
        </is>
      </c>
      <c r="Y443" s="262" t="n">
        <v>66500</v>
      </c>
      <c r="Z443" s="226" t="n"/>
      <c r="AA443" s="241">
        <f>Y575*Z575</f>
        <v/>
      </c>
      <c r="AB443" s="237" t="inlineStr">
        <is>
          <t>44cba87e-f391-4732-9ed3-24851e6c0f12</t>
        </is>
      </c>
    </row>
    <row r="444" ht="15" customHeight="1" s="283">
      <c r="A444" s="109" t="n">
        <v>568</v>
      </c>
      <c r="B444" s="222">
        <f>HYPERLINK("https://mocostore.moco.co.id/catalog/"&amp;AB577,"Klik Disini")</f>
        <v/>
      </c>
      <c r="C444" s="223" t="inlineStr">
        <is>
          <t>First Aid - Pertolongan Pertama Sebelum ke Dokter</t>
        </is>
      </c>
      <c r="D444" s="223" t="n"/>
      <c r="E444" s="223" t="inlineStr">
        <is>
          <t>GMedia</t>
        </is>
      </c>
      <c r="F444" s="223" t="inlineStr">
        <is>
          <t>978-979-29-5100-4</t>
        </is>
      </c>
      <c r="G444" s="223" t="inlineStr">
        <is>
          <t>978-623-90504-2-9</t>
        </is>
      </c>
      <c r="H444" s="223" t="inlineStr">
        <is>
          <t>Kesehatan</t>
        </is>
      </c>
      <c r="I444" s="258" t="inlineStr">
        <is>
          <t>Perguruan Tinggi</t>
        </is>
      </c>
      <c r="J444" s="186" t="inlineStr">
        <is>
          <t>009.24</t>
        </is>
      </c>
      <c r="K444" s="223" t="n"/>
      <c r="L444" s="223" t="n"/>
      <c r="M444" s="259" t="n"/>
      <c r="N444" s="263" t="inlineStr">
        <is>
          <t>Indonesia</t>
        </is>
      </c>
      <c r="O444" s="263" t="inlineStr">
        <is>
          <t>Tidak diketahui</t>
        </is>
      </c>
      <c r="P444" s="260" t="n">
        <v>2017</v>
      </c>
      <c r="Q444" s="260" t="n">
        <v>2018</v>
      </c>
      <c r="R444" s="223" t="inlineStr">
        <is>
          <t>Rapha Publishing</t>
        </is>
      </c>
      <c r="S444" s="223" t="inlineStr">
        <is>
          <t>Andi Offset CV</t>
        </is>
      </c>
      <c r="T444" s="223" t="inlineStr">
        <is>
          <t>Lokal</t>
        </is>
      </c>
      <c r="U444" s="261" t="n">
        <v>144</v>
      </c>
      <c r="V444" s="86" t="inlineStr">
        <is>
          <t>pdf</t>
        </is>
      </c>
      <c r="W444" s="223" t="inlineStr">
        <is>
          <t>11.9 MB</t>
        </is>
      </c>
      <c r="X444" s="223" t="inlineStr">
        <is>
          <t>&lt;p&gt;JANGAN remehkan pertolongan pertama. Artinya, pertolongan pertama sangat dibutuhkan untuk kondisi darurat. Selain itu, juga bisa menolong jiwa seseorang.&lt;br /&gt;
 Karena itu, tidak ada salahnya mempelajari pertolongan pertama tersebut. Keadaan yang darurat bukan lagi menjadi satu hal yang aneh. Tetapi sayangnya, keadaan tersebut justru terkadang menjadi tontonan bagi mereka yang tidak tahu harus berbuat apa. Karena itu, penting sekali bagi setiap orang untuk mempelajari pemberian pertolongan pertama karena bisa sangat berarti untuk keselamatan nyawa seseorang.&lt;br /&gt;
 Saat seseorang mengalami kecelakaan atau sakit yang tiba-tiba, maka yang dibutuhkan ialah pertolongan pertama kepada orang yang mendapat kecelakaan sebelum mendapatkan pertolongan dari tenaga medis. Pertolongan pertama pada kecelakaan (P3K) juga merupakan usaha untuk menyelamatkan nyawa mereka yang harus mendapat pertolongan. Tak hanya pada kasus kecelakaan, pada suatu kondisi dimana seseorang mengalami serangan sakit yang mendadak seperti stroke maupun jantung, sebaiknya kita tahu dengan pasti bagaimana menanganinya pertama kali sebelum dibawa ke dokter guna meminimalisir resiko kematian.&lt;br /&gt;
 Pertolongan pertama hendaknya diajarkan pada siapa saja, diketahui oleh semua orang, untuk menyelamatkan sebuah nyawa yang berharga.&lt;/p&gt;</t>
        </is>
      </c>
      <c r="Y444" s="262" t="n">
        <v>63000</v>
      </c>
      <c r="Z444" s="226" t="n"/>
      <c r="AA444" s="241">
        <f>Y577*Z577</f>
        <v/>
      </c>
      <c r="AB444" s="237" t="inlineStr">
        <is>
          <t>f8917d7e-9963-4461-aefe-a8267cdf01ea</t>
        </is>
      </c>
    </row>
    <row r="445" ht="15" customHeight="1" s="283">
      <c r="A445" s="109" t="n">
        <v>570</v>
      </c>
      <c r="B445" s="222">
        <f>HYPERLINK("https://mocostore.moco.co.id/catalog/"&amp;AB579,"Klik Disini")</f>
        <v/>
      </c>
      <c r="C445" s="223" t="inlineStr">
        <is>
          <t>Love Your Body - Love Your Life</t>
        </is>
      </c>
      <c r="D445" s="223" t="n"/>
      <c r="E445" s="223" t="inlineStr">
        <is>
          <t>Konstantinus &amp; Yere Agusto</t>
        </is>
      </c>
      <c r="F445" s="223" t="inlineStr">
        <is>
          <t>978-979-29-6072-3</t>
        </is>
      </c>
      <c r="G445" s="223" t="inlineStr">
        <is>
          <t>978-623-6822-13-5</t>
        </is>
      </c>
      <c r="H445" s="223" t="inlineStr">
        <is>
          <t>Kesehatan</t>
        </is>
      </c>
      <c r="I445" s="258" t="inlineStr">
        <is>
          <t>Perguruan Tinggi</t>
        </is>
      </c>
      <c r="J445" s="186" t="inlineStr">
        <is>
          <t>009.24</t>
        </is>
      </c>
      <c r="K445" s="223" t="inlineStr">
        <is>
          <t>Edisi Ke-1</t>
        </is>
      </c>
      <c r="L445" s="223" t="n"/>
      <c r="M445" s="259" t="inlineStr">
        <is>
          <t>Tidak Tersedia</t>
        </is>
      </c>
      <c r="N445" s="223" t="inlineStr">
        <is>
          <t>Indonesia</t>
        </is>
      </c>
      <c r="O445" s="223" t="inlineStr">
        <is>
          <t>Tidak diketahui</t>
        </is>
      </c>
      <c r="P445" s="260" t="n">
        <v>2017</v>
      </c>
      <c r="Q445" s="260" t="n">
        <v>2018</v>
      </c>
      <c r="R445" s="223" t="inlineStr">
        <is>
          <t>Rapha Publishing</t>
        </is>
      </c>
      <c r="S445" s="223" t="inlineStr">
        <is>
          <t>Andi Offset CV</t>
        </is>
      </c>
      <c r="T445" s="223" t="inlineStr">
        <is>
          <t>Lokal</t>
        </is>
      </c>
      <c r="U445" s="261" t="n">
        <v>146</v>
      </c>
      <c r="V445" s="86" t="inlineStr">
        <is>
          <t>pdf</t>
        </is>
      </c>
      <c r="W445" s="223" t="inlineStr">
        <is>
          <t>14.4 MB</t>
        </is>
      </c>
      <c r="X445" s="223" t="inlineStr">
        <is>
          <t>&lt;p&gt;&lt;strong&gt;Sinopsis&lt;/strong&gt;&lt;/p&gt;
 &lt;p&gt;Manusia bekerja seumur hidupnya mencari nafkah utamanya untuk makanan. Kenapa di akhir usia makanan malah menjadi momok dan bukan sesuatu yang bisa kita nikmati?&lt;/p&gt;
 &lt;p&gt;Tanpa disadari kebanyakan manusia membawa bom waktu di dalam tubuhnya! Sewaktu waktu bisa mengakhiri hidupnya, disaat yang tak terduga. Bom itu menjadi hantu yang terus membayangi hingga akhir usia. Adakah solusi untuk itu? Komik ini bisa menyelamatkan hidup anda di dunia!&lt;/p&gt;</t>
        </is>
      </c>
      <c r="Y445" s="262" t="n">
        <v>76000</v>
      </c>
      <c r="Z445" s="226" t="n"/>
      <c r="AA445" s="241">
        <f>Y579*Z579</f>
        <v/>
      </c>
      <c r="AB445" s="237" t="inlineStr">
        <is>
          <t>3f97643b-a039-43e6-bb83-970fdcf60b9b</t>
        </is>
      </c>
    </row>
    <row r="446" ht="15" customHeight="1" s="283">
      <c r="A446" s="109" t="n">
        <v>571</v>
      </c>
      <c r="B446" s="222">
        <f>HYPERLINK("https://mocostore.moco.co.id/catalog/"&amp;AB580,"Klik Disini")</f>
        <v/>
      </c>
      <c r="C446" s="223" t="inlineStr">
        <is>
          <t>Sehat dan Bugar untuk Pria - Panduan Nutrisi untuk Pria</t>
        </is>
      </c>
      <c r="D446" s="223" t="n"/>
      <c r="E446" s="223" t="inlineStr">
        <is>
          <t>Yohanes Sunardi</t>
        </is>
      </c>
      <c r="F446" s="223" t="inlineStr">
        <is>
          <t>978-979-29-6091-4</t>
        </is>
      </c>
      <c r="G446" s="223" t="inlineStr">
        <is>
          <t>978-623-90504-5-0</t>
        </is>
      </c>
      <c r="H446" s="223" t="inlineStr">
        <is>
          <t>Pengetahuan Kesehatan</t>
        </is>
      </c>
      <c r="I446" s="258" t="inlineStr">
        <is>
          <t>Perguruan Tinggi</t>
        </is>
      </c>
      <c r="J446" s="186" t="inlineStr">
        <is>
          <t>009.24</t>
        </is>
      </c>
      <c r="K446" s="264" t="inlineStr">
        <is>
          <t>Tidak Tersedia</t>
        </is>
      </c>
      <c r="L446" s="264" t="n"/>
      <c r="M446" s="259" t="inlineStr">
        <is>
          <t>Tidak Tersedia</t>
        </is>
      </c>
      <c r="N446" s="263" t="inlineStr">
        <is>
          <t>Indonesia</t>
        </is>
      </c>
      <c r="O446" s="263" t="inlineStr">
        <is>
          <t>Bukan fiksi</t>
        </is>
      </c>
      <c r="P446" s="260" t="n">
        <v>2017</v>
      </c>
      <c r="Q446" s="260" t="n">
        <v>2018</v>
      </c>
      <c r="R446" s="223" t="inlineStr">
        <is>
          <t>Rapha Publishing</t>
        </is>
      </c>
      <c r="S446" s="223" t="inlineStr">
        <is>
          <t>Andi Offset CV</t>
        </is>
      </c>
      <c r="T446" s="223" t="inlineStr">
        <is>
          <t>Lokal</t>
        </is>
      </c>
      <c r="U446" s="261" t="n">
        <v>146</v>
      </c>
      <c r="V446" s="86" t="inlineStr">
        <is>
          <t>pdf</t>
        </is>
      </c>
      <c r="W446" s="223" t="inlineStr">
        <is>
          <t>10.5 MB</t>
        </is>
      </c>
      <c r="X446" s="223" t="inlineStr">
        <is>
          <t>&lt;p&gt;&lt;strong&gt;Sinopsis&lt;/strong&gt;&lt;/p&gt;
 &lt;p&gt;SINOPSIS SEHAT DAN BUGAR UNTUK PRIA&lt;br /&gt;
 &lt;br /&gt;
 Saya merekomendasikan buku ini untuk Anda baca, isinya sederhana tetapi tidak kehilangan bobot ilmiahnya. Penuh dengan saran kesehatan yang bisa anda praktekkan, sehingga saya yakin anda akan cepat memperoleh banyak hal positif di dalam hidup anda. Bab demi bab ditulis dengan sangat jelas, disertai dengan foto makanan dan minuman dengan warna yang bagus sehingga saya yakin anda tidak bosan. Yohanes Sunardi adalah salah satu mahasiswa terbaik yang pernah saya bimbing, kecintaan akan makanan dan minuman sehat memang layak diacungi jempol&amp;hellip;.sekali lagi saran saya buat anda, beli dan baca dan lakukan apa yang tertera di dalam buku ini. Selamat hidup sehat.&lt;/p&gt;
 &lt;p&gt;Ir. BambangSigitSucahyo, MP.&lt;br /&gt;
 Ahli pangan &amp;amp; Peneliti Gizi universitas DR Soetomo Surabaya&lt;br /&gt;
 &lt;br /&gt;
 &lt;br /&gt;
 &amp;ldquo;...Buku ke 12 yang ditulis ini sangat menarik, karena tidak banyak buku yang membahas kesehatan pria secara detail. Buku ini sudah saya tunggu dan sekarang sudah jadi. Isinya sangat membantu saya sebagai pria yang fokus terhadap hidup sehat dan saya yakin akan menyadarkan banyak para pria betapa pentingnya hidup sehat. Yang menarik, buku ini juga disertai dengan PANDUAN FITNES DAN KAMUS MAKANAN. Ayo cepat dapatkan dan saya yakin, ini pasti akan menjadi salah satu koleksi buku terbaik anda. Salam sehat dan mboiz.&amp;rdquo;&lt;/p&gt;
 &lt;p&gt;David Hardjo, S.H., M.H., M.Kn.&lt;br /&gt;
 Praktisi hukum dan pengamat hukum&lt;br /&gt;
 &lt;br /&gt;
 &lt;br /&gt;
 &lt;br /&gt;
 &amp;ldquo;...Buku sehat dan bugar untuk pria ini membahas banyak informasi yang memang dibutuhkan oleh para pria. Isinya sederhana, dan sangat mudah untuk saya praktekkan. Saya sarankan anda dapat segera memilikinya. Karena sehat itu murah, tetapi sakit itu mahal. Selamat hidup sehat.&amp;rdquo;&lt;/p&gt;
 &lt;p&gt;Paulus Ang&lt;br /&gt;
 Pengusaha jasa Terapi kesehatan dan distributor minuman kesehatan&lt;br /&gt;
 &lt;br /&gt;
 &lt;br /&gt;
 Berkali kali saya selalu membaca buku karangan Yohanes Sunardi, tetapi yang kali ini beda. Buku ini membahas tentang anda dan saya sebagai pria yang memang harus hidup sehat. Sebagai pria yang mencari nafkah untuk keluarga memang kita harus sehat. Lebih naik mencegah sakit dari pada mengobati. Selain biaya mahal, ada juga rasa sakit yang harus diderita. Buku ini dengan sederhana tetapi lugas memberikan saran yang informatif dan update. Bahasanya mudah dicerna tetapi tidak kehilangan informasi ilmiah yang ada didalamnya. Buku ini penting buat anda pria ataupun untuk para anda wanita yang mencintai pria.&lt;/p&gt;
 &lt;p&gt;Dr. Gideon Oktavianus,&lt;br /&gt;
 Pemerhati kesehatan dan praktisi&lt;/p&gt;</t>
        </is>
      </c>
      <c r="Y446" s="262" t="n">
        <v>72000</v>
      </c>
      <c r="Z446" s="226" t="n"/>
      <c r="AA446" s="241">
        <f>Y580*Z580</f>
        <v/>
      </c>
      <c r="AB446" s="237" t="inlineStr">
        <is>
          <t>709fdd8a-daf2-4fd3-a573-be0728cf58a5</t>
        </is>
      </c>
    </row>
    <row r="447" ht="15" customHeight="1" s="283">
      <c r="A447" s="109" t="n">
        <v>572</v>
      </c>
      <c r="B447" s="222">
        <f>HYPERLINK("https://mocostore.moco.co.id/catalog/"&amp;AB581,"Klik Disini")</f>
        <v/>
      </c>
      <c r="C447" s="223" t="inlineStr">
        <is>
          <t>Sehat dan Cerdas untuk Remaja - Panduan Nutrisi Otak dan Tubuh Ideal untuk Remaja</t>
        </is>
      </c>
      <c r="D447" s="223" t="n"/>
      <c r="E447" s="223" t="inlineStr">
        <is>
          <t>Yohanes Sunardi</t>
        </is>
      </c>
      <c r="F447" s="223" t="inlineStr">
        <is>
          <t>978-979-29-6090-7</t>
        </is>
      </c>
      <c r="G447" s="223" t="inlineStr">
        <is>
          <t>978-623-6822-02-9</t>
        </is>
      </c>
      <c r="H447" s="223" t="inlineStr">
        <is>
          <t>Kesehatan</t>
        </is>
      </c>
      <c r="I447" s="258" t="inlineStr">
        <is>
          <t>Perguruan Tinggi</t>
        </is>
      </c>
      <c r="J447" s="186" t="inlineStr">
        <is>
          <t>009.24</t>
        </is>
      </c>
      <c r="K447" s="264" t="inlineStr">
        <is>
          <t>Tidak Tersedia</t>
        </is>
      </c>
      <c r="L447" s="264" t="n"/>
      <c r="M447" s="259" t="inlineStr">
        <is>
          <t>Tidak Tersedia</t>
        </is>
      </c>
      <c r="N447" s="263" t="inlineStr">
        <is>
          <t>Indonesia</t>
        </is>
      </c>
      <c r="O447" s="263" t="inlineStr">
        <is>
          <t>Bukan fiksi</t>
        </is>
      </c>
      <c r="P447" s="260" t="n">
        <v>2017</v>
      </c>
      <c r="Q447" s="260" t="n">
        <v>2018</v>
      </c>
      <c r="R447" s="223" t="inlineStr">
        <is>
          <t>Rapha Publishing</t>
        </is>
      </c>
      <c r="S447" s="223" t="inlineStr">
        <is>
          <t>Andi Offset CV</t>
        </is>
      </c>
      <c r="T447" s="223" t="inlineStr">
        <is>
          <t>Lokal</t>
        </is>
      </c>
      <c r="U447" s="261" t="n">
        <v>96</v>
      </c>
      <c r="V447" s="86" t="inlineStr">
        <is>
          <t>pdf</t>
        </is>
      </c>
      <c r="W447" s="223" t="inlineStr">
        <is>
          <t>6.0 MB</t>
        </is>
      </c>
      <c r="X447" s="223" t="inlineStr">
        <is>
          <t>&lt;p&gt;SINOPSIS SEHAT &amp;amp; CERDAS UNTUK REMAJA&lt;/p&gt;
 &lt;p&gt;&lt;br /&gt;
 &amp;ldquo;...Memberi asupan nutrisi yang berkualitas saat sarapan dan makan malam ketika di rumah mempengaruhi kualitas fisik terutama otak mereka. Buku Yohanes Sunardi &amp;ldquo;sehat dan Remaja&amp;rdquo; dalam salah satu babnya membahas tentang nutrisi untuk otak remaja. Menurut saya ini buku yang wajib dibaca orang tua murid yang ingin remajanya maksimal .&amp;rdquo;&lt;/p&gt;
 &lt;p&gt;Sumianto,&lt;br /&gt;
 Direksi Merlion International School&lt;/p&gt;
 &lt;p&gt;&lt;br /&gt;
 &amp;ldquo;Sebagai seorang dokter saya tahu dengan pasti bahwa remaja bukan orang dewasa. ...Ada banyak perkembangan hormon dan banyak hal lain yang harus kita kawal bersama. ...Saya sadar dan tahu bahwa tidak semua orang tua belajar nutrisi di kelas perguruan tinggi. Solusi ini terpecahkan saat sahabat saya Yohanes Sunardi menulis buku sehat dan cerdas untuk remaja kita. Bahasa sederhana yang memang dikhususkan untuk kita semua tidak mengurangi bobot ilmiah didalamnya. Menurut saya, anda, para orang tua harus membaca buku ini karena buku ini dirancang untuk mudah dipraktekkan.&amp;rdquo;&lt;/p&gt;
 &lt;p&gt;Dr. Angelia lie,&lt;br /&gt;
 Pengamat Kesehatan Dan Praktisi Kesehatan&lt;/p&gt;
 &lt;p&gt;Saya sebagai peneliti gizi sering membaca buku ilmiah, tetapi saya tahu untuk memahaminya dibutuhkan tingkat pendidikan cukup tinggi untuk bisa menyerap intinya. Hal inilah yang terjadi di masyarakat sehingga hak hidup sehat hanya milik orang pandai. Senior saya Yohanes Sunardi membuat buku ini bisa dibaca oleh siapapun tanpa harus mempunyai pendidikan yang tinggi, sehingga semua remaja mempunyai hak hidup sehat yang sama. Gambar-gambar yang mendukung pengertian adalah gaya khas senior saya ini, sehingga saya jaminan dan tidak akan bosan. Ditulis dengan teliti seperti buku kuliah tetapi mudah dimengerti seperti membaca koran, Sungguh ini buku wajib anda baca!!!!&lt;br /&gt;
 &lt;br /&gt;
 Ilham Prayogo, S.Tp.,&lt;br /&gt;
 Peneliti Gizi&lt;/p&gt;
 &lt;p&gt;&amp;nbsp;&lt;/p&gt;
 &lt;p&gt;&lt;br /&gt;
 &amp;ldquo;...Yohanes Sunardi yang tergabung dengan saya di &amp;ldquo;Keluarga Indonesia Berbahgia&amp;rdquo; telah menulis puluhan buku tentang kesehatan. Di buku &amp;ldquo;sehat dan remaja&amp;rdquo; ini beliau menuntun dan mendidik kita bagaimana nutrisi yang baik untuk remaja kita. Betapa beruntungnya kita, hanya membaca dan mempraktekkan kita mendapat hasil instan tanpa harus bersekolah diperguruan tinggi seperti yang beliau jalani, karena itu sangatlah bijak kalau kita membeli, membaca dan mempraktekkan apa yang tertulis didalamnya.&amp;rdquo;&lt;/p&gt;
 &lt;p&gt;Djarot Wijanarko,&lt;br /&gt;
 Motivator Keluarga &amp;amp; Direktur Happy Holy Kids Dan Motivator Anak&lt;/p&gt;</t>
        </is>
      </c>
      <c r="Y447" s="262" t="n">
        <v>57500</v>
      </c>
      <c r="Z447" s="226" t="n"/>
      <c r="AA447" s="241">
        <f>Y581*Z581</f>
        <v/>
      </c>
      <c r="AB447" s="237" t="inlineStr">
        <is>
          <t>72a6e4ff-c87b-49e6-9afd-b4d473d3ef0c</t>
        </is>
      </c>
    </row>
    <row r="448" ht="15" customHeight="1" s="283">
      <c r="A448" s="109" t="n">
        <v>574</v>
      </c>
      <c r="B448" s="222">
        <f>HYPERLINK("https://mocostore.moco.co.id/catalog/"&amp;AB583,"Klik Disini")</f>
        <v/>
      </c>
      <c r="C448" s="223" t="inlineStr">
        <is>
          <t>Sehat Tanpa Obat dengan Seledri - Seri Apotik Dapur</t>
        </is>
      </c>
      <c r="D448" s="223" t="n"/>
      <c r="E448" s="223" t="inlineStr">
        <is>
          <t>Sri Rahayu</t>
        </is>
      </c>
      <c r="F448" s="223" t="inlineStr">
        <is>
          <t>978-979-29-6024-2</t>
        </is>
      </c>
      <c r="G448" s="223" t="inlineStr">
        <is>
          <t>978-623-7239-89-5</t>
        </is>
      </c>
      <c r="H448" s="223" t="inlineStr">
        <is>
          <t>Kesehatan &amp; Kecantikan</t>
        </is>
      </c>
      <c r="I448" s="258" t="inlineStr">
        <is>
          <t>Perguruan Tinggi</t>
        </is>
      </c>
      <c r="J448" s="186" t="inlineStr">
        <is>
          <t>009.24</t>
        </is>
      </c>
      <c r="K448" s="264" t="inlineStr">
        <is>
          <t>Tidak Tersedia</t>
        </is>
      </c>
      <c r="L448" s="264" t="n"/>
      <c r="M448" s="259" t="inlineStr">
        <is>
          <t>Tidak Tersedia</t>
        </is>
      </c>
      <c r="N448" s="263" t="inlineStr">
        <is>
          <t>Indonesia</t>
        </is>
      </c>
      <c r="O448" s="263" t="inlineStr">
        <is>
          <t>Bukan fiksi</t>
        </is>
      </c>
      <c r="P448" s="260" t="n">
        <v>2017</v>
      </c>
      <c r="Q448" s="260" t="n">
        <v>2018</v>
      </c>
      <c r="R448" s="223" t="inlineStr">
        <is>
          <t>Rapha Publishing</t>
        </is>
      </c>
      <c r="S448" s="223" t="inlineStr">
        <is>
          <t>Andi Offset CV</t>
        </is>
      </c>
      <c r="T448" s="223" t="inlineStr">
        <is>
          <t>Lokal</t>
        </is>
      </c>
      <c r="U448" s="261" t="n">
        <v>128</v>
      </c>
      <c r="V448" s="86" t="inlineStr">
        <is>
          <t>pdf</t>
        </is>
      </c>
      <c r="W448" s="223" t="inlineStr">
        <is>
          <t>5.8 MB</t>
        </is>
      </c>
      <c r="X448" s="223" t="inlineStr">
        <is>
          <t>&lt;p&gt;Banyak sekali tumbuhan di sekitar kita yang berkhasiat obat. Namun, masih banyak orang yang belum mengenalnya. Salah satu dari tanaman disekitar kita yang memiliki khasiat obat adalah seledri. Seledri merupakan tanaman yang sering kita jumpai. Setiap hari kita akan mudah untuk mendapatkannya. Selain baunya yang khas dapat melezatkan berbagai makanan, kandungan zat yang terdapat didalamnya juga terbukti dapat menyembuhkan berbagai penyakit dan bisa digunakan untuk kecantikan.&lt;/p&gt;
 &lt;p&gt;Manfaat seledri bagi kesehatan, dapat menyembuhkan berbagai macam penyakit diantaranya: hipertensi, asam urat, rematik, urin keruh, batuk, panas, migrain, osteoporosis, mata kering, dan masih banyak lagi. Sedangkan manfaat seledri untuk kecantikan, diantaranya untuk menyuburkan rambut, mengatasi rambut rontok, meluruskan rambut, hingga mencegah keriput di wajah&lt;/p&gt;
 &lt;p&gt;Buku ini bermanfaat sebagai pengetahuan alternatif untuk menciptakan pola hidup sehat melalui pemanfaatan tanaman herbal.&lt;/p&gt;
 &lt;p&gt;&amp;nbsp;&lt;/p&gt;
 &lt;p&gt;Selamat membaca dan memetik manfaatnya.&lt;/p&gt;</t>
        </is>
      </c>
      <c r="Y448" s="262" t="n">
        <v>57500</v>
      </c>
      <c r="Z448" s="226" t="n"/>
      <c r="AA448" s="241">
        <f>Y583*Z583</f>
        <v/>
      </c>
      <c r="AB448" s="237" t="inlineStr">
        <is>
          <t>c9f93816-8049-49e0-9d04-4d74b485960a</t>
        </is>
      </c>
    </row>
    <row r="449" ht="15" customHeight="1" s="283">
      <c r="A449" s="109" t="n">
        <v>578</v>
      </c>
      <c r="B449" s="222">
        <f>HYPERLINK("https://mocostore.moco.co.id/catalog/"&amp;AB587,"Klik Disini")</f>
        <v/>
      </c>
      <c r="C449" s="223" t="inlineStr">
        <is>
          <t>Handbook of Entrepreneurship - Opportunity Calling</t>
        </is>
      </c>
      <c r="D449" s="223" t="n"/>
      <c r="E449" s="223" t="inlineStr">
        <is>
          <t>Ir. Hendro, M.M.</t>
        </is>
      </c>
      <c r="F449" s="223" t="inlineStr">
        <is>
          <t>978-979-29-6614-5</t>
        </is>
      </c>
      <c r="G449" s="223" t="inlineStr">
        <is>
          <t>978-623-01-0907-2</t>
        </is>
      </c>
      <c r="H449" s="223" t="inlineStr">
        <is>
          <t>Bisnis</t>
        </is>
      </c>
      <c r="I449" s="258" t="inlineStr">
        <is>
          <t>Perguruan Tinggi</t>
        </is>
      </c>
      <c r="J449" s="186" t="inlineStr">
        <is>
          <t>009.25</t>
        </is>
      </c>
      <c r="K449" s="264" t="inlineStr">
        <is>
          <t>Tidak Tersedia</t>
        </is>
      </c>
      <c r="L449" s="264" t="n"/>
      <c r="M449" s="259" t="inlineStr">
        <is>
          <t>Tidak Tersedia</t>
        </is>
      </c>
      <c r="N449" s="223" t="inlineStr">
        <is>
          <t>Indonesia</t>
        </is>
      </c>
      <c r="O449" s="223" t="inlineStr">
        <is>
          <t>Bukan fiksi</t>
        </is>
      </c>
      <c r="P449" s="260" t="n">
        <v>2017</v>
      </c>
      <c r="Q449" s="260" t="n">
        <v>2018</v>
      </c>
      <c r="R449" s="223" t="inlineStr">
        <is>
          <t>Penerbit Andi</t>
        </is>
      </c>
      <c r="S449" s="223" t="inlineStr">
        <is>
          <t>Andi Offset CV</t>
        </is>
      </c>
      <c r="T449" s="223" t="inlineStr">
        <is>
          <t>Lokal</t>
        </is>
      </c>
      <c r="U449" s="261" t="n">
        <v>338</v>
      </c>
      <c r="V449" s="86" t="inlineStr">
        <is>
          <t>pdf</t>
        </is>
      </c>
      <c r="W449" s="223" t="inlineStr">
        <is>
          <t>3.1 MB</t>
        </is>
      </c>
      <c r="X449" s="223" t="inlineStr">
        <is>
          <t>&lt;p&gt;Buku ini akan menuntun anda menemukan peluang &amp;amp; ide secara tahap demi tahap dengan cepat dan mudah. Hal- hal yang dibahas buku ini adalah strategi &amp;amp; cara untuk merubah kesulitan menjadi sebuah kesempatan emas dan masalah menjadi berkah, mengubah keterbatasan menjadi sebuah terobosan yang inovatif.&lt;br /&gt;
 Bawa diri anda ke gerbang kesuksesan yang selama ini diimpikan!&lt;br /&gt;
 Book 1 &amp;ndash; Teknik &amp;amp; Strategi menemukan Peluang Usaha dan Ide bisnis Potensial di sekitar Anda&lt;br /&gt;
 Book 2 &amp;ndash; Dilengkapi 14 Trend Perubahan yang perlu diantisipasi untuk mendatangkan peluang bisnis&lt;br /&gt;
 Book 3 &amp;ndash; Bonus 52 Peluang Bisnis potensial yang layak dibisniskan&lt;/p&gt;</t>
        </is>
      </c>
      <c r="Y449" s="262" t="n">
        <v>78000</v>
      </c>
      <c r="Z449" s="226" t="n"/>
      <c r="AA449" s="241">
        <f>Y587*Z587</f>
        <v/>
      </c>
      <c r="AB449" s="237" t="inlineStr">
        <is>
          <t>21fe90fb-1738-46f7-93ac-fc59761b8e8c</t>
        </is>
      </c>
    </row>
    <row r="450" ht="15" customHeight="1" s="283">
      <c r="A450" s="109" t="n">
        <v>580</v>
      </c>
      <c r="B450" s="222">
        <f>HYPERLINK("https://mocostore.moco.co.id/catalog/"&amp;AB589,"Klik Disini")</f>
        <v/>
      </c>
      <c r="C450" s="223" t="inlineStr">
        <is>
          <t>Cara Mudah Menyusun Laporan Keuangan Perusahaan Jasa</t>
        </is>
      </c>
      <c r="D450" s="223" t="n"/>
      <c r="E450" s="223" t="inlineStr">
        <is>
          <t>Rahmat Hidayat Lubis</t>
        </is>
      </c>
      <c r="F450" s="223" t="inlineStr">
        <is>
          <t>978-979-29-6175-1</t>
        </is>
      </c>
      <c r="G450" s="223" t="inlineStr">
        <is>
          <t>978-979-29-9923-5</t>
        </is>
      </c>
      <c r="H450" s="223" t="inlineStr">
        <is>
          <t>Ekonomi &amp; Keuangan</t>
        </is>
      </c>
      <c r="I450" s="258" t="inlineStr">
        <is>
          <t>Perguruan Tinggi</t>
        </is>
      </c>
      <c r="J450" s="186" t="inlineStr">
        <is>
          <t>009.09</t>
        </is>
      </c>
      <c r="K450" s="264" t="inlineStr">
        <is>
          <t>Tidak Tersedia</t>
        </is>
      </c>
      <c r="L450" s="264" t="n"/>
      <c r="M450" s="259" t="inlineStr">
        <is>
          <t>Tidak Tersedia</t>
        </is>
      </c>
      <c r="N450" s="223" t="inlineStr">
        <is>
          <t>Indonesia</t>
        </is>
      </c>
      <c r="O450" s="223" t="inlineStr">
        <is>
          <t>Belum didefenisikan</t>
        </is>
      </c>
      <c r="P450" s="260" t="n">
        <v>2017</v>
      </c>
      <c r="Q450" s="260" t="n">
        <v>2018</v>
      </c>
      <c r="R450" s="223" t="inlineStr">
        <is>
          <t>Penerbit Andi</t>
        </is>
      </c>
      <c r="S450" s="223" t="inlineStr">
        <is>
          <t>Andi Offset CV</t>
        </is>
      </c>
      <c r="T450" s="223" t="inlineStr">
        <is>
          <t>Lokal</t>
        </is>
      </c>
      <c r="U450" s="261" t="n">
        <v>240</v>
      </c>
      <c r="V450" s="86" t="inlineStr">
        <is>
          <t>pdf</t>
        </is>
      </c>
      <c r="W450" s="223" t="inlineStr">
        <is>
          <t>9.9 MB</t>
        </is>
      </c>
      <c r="X450" s="223" t="inlineStr">
        <is>
          <t>&lt;p&gt;Akuntansi adalah seni dalam hal melakukan pencatatan transaksi, pengelompokan akun ke dalam buku besar, pelaporan keuangan yang disajikan dalam bentuk laporan keuangan. Laporan keuangan terdiri dari:&lt;br /&gt;
 - Laporan laba rugi.&lt;br /&gt;
 - Laporan perubahan ekuitas.&lt;br /&gt;
 - Laporan perubahan posisi keuangan (neraca).&lt;br /&gt;
 - Laporan arus kas.&lt;br /&gt;
 - Catatan atas laporan keuangan.&lt;/p&gt;</t>
        </is>
      </c>
      <c r="Y450" s="262" t="n">
        <v>92500</v>
      </c>
      <c r="Z450" s="226" t="n"/>
      <c r="AA450" s="241">
        <f>Y589*Z589</f>
        <v/>
      </c>
      <c r="AB450" s="237" t="inlineStr">
        <is>
          <t>fe9ebd09-5da4-4ae4-bb66-58a8cbb63cde</t>
        </is>
      </c>
    </row>
    <row r="451" ht="15" customHeight="1" s="283">
      <c r="A451" s="109" t="n">
        <v>583</v>
      </c>
      <c r="B451" s="222">
        <f>HYPERLINK("https://mocostore.moco.co.id/catalog/"&amp;AB592,"Klik Disini")</f>
        <v/>
      </c>
      <c r="C451" s="223" t="inlineStr">
        <is>
          <t>Kitab PUEBI - Pedoman Umum Ejaan Bahasa Indonesia</t>
        </is>
      </c>
      <c r="D451" s="223" t="n"/>
      <c r="E451" s="223" t="inlineStr">
        <is>
          <t>Eko Sugiarto</t>
        </is>
      </c>
      <c r="F451" s="223" t="inlineStr">
        <is>
          <t>978-979-29-6140-9</t>
        </is>
      </c>
      <c r="G451" s="223" t="inlineStr">
        <is>
          <t>978-623-01-0922-5</t>
        </is>
      </c>
      <c r="H451" s="223" t="inlineStr">
        <is>
          <t>Bahasa</t>
        </is>
      </c>
      <c r="I451" s="258" t="inlineStr">
        <is>
          <t>Perguruan Tinggi</t>
        </is>
      </c>
      <c r="J451" s="186" t="inlineStr">
        <is>
          <t>009.19</t>
        </is>
      </c>
      <c r="K451" s="264" t="inlineStr">
        <is>
          <t>Tidak Tersedia</t>
        </is>
      </c>
      <c r="L451" s="264" t="n"/>
      <c r="M451" s="259" t="inlineStr">
        <is>
          <t>Tidak Tersedia</t>
        </is>
      </c>
      <c r="N451" s="263" t="inlineStr">
        <is>
          <t>Indonesia</t>
        </is>
      </c>
      <c r="O451" s="263" t="inlineStr">
        <is>
          <t>Bukan fiksi</t>
        </is>
      </c>
      <c r="P451" s="260" t="n">
        <v>2017</v>
      </c>
      <c r="Q451" s="260" t="n">
        <v>2018</v>
      </c>
      <c r="R451" s="223" t="inlineStr">
        <is>
          <t>Penerbit Andi</t>
        </is>
      </c>
      <c r="S451" s="223" t="inlineStr">
        <is>
          <t>Andi Offset CV</t>
        </is>
      </c>
      <c r="T451" s="223" t="inlineStr">
        <is>
          <t>Lokal</t>
        </is>
      </c>
      <c r="U451" s="261" t="n">
        <v>434</v>
      </c>
      <c r="V451" s="86" t="inlineStr">
        <is>
          <t>pdf</t>
        </is>
      </c>
      <c r="W451" s="223" t="inlineStr">
        <is>
          <t>4.2 MB</t>
        </is>
      </c>
      <c r="X451" s="223" t="inlineStr">
        <is>
          <t>&lt;p&gt;Sejak 30 November 2015, Permendiknas Nomor 46 Tahun 2009 tentang Pedoman Umum Ejaan Bahasa Indonesia yang Disempurnakan (EYD) dicabut dan dinyatakan tidak berlaku lagi. Permendiknas tersebut digantikan oleh Permendikbud Nomor 50 Tahun 2015 tentang Pedoman Umum Ejaan Bahasa Indonesia (PUEBI). Dengan demikian, kaidah dalam bahasa Indonesia yang berlaku saat ini adalah PUEBI, bukan EYD.&lt;br /&gt;
 &lt;br /&gt;
 Perubahan dari EYD ke PUEBI ternyata belum diketahui oleh sebagian orang. Oleh karena itu, Kitab PUEBI yang ada di tangan pembaca ini merupakan salah satu upaya untuk memperkenalkan PUEBI kepada masyarakat sekaligus menjawab kebutuhan masyarakat terhadap kaidah terbaru dalam bahasa Indonesia.&amp;nbsp;&lt;br /&gt;
 &lt;br /&gt;
 Buku ini mengupas secara gamblang dan relatif lengkap berbagai kaidah PUEBI baik kaidah yang masih dipertahankan dari EYD maupun materi yang memang baru muncul dalam PUEBI. Kaidah tersebut meliputi:&lt;br /&gt;
 &lt;br /&gt;
 &amp;iuml;&amp;iuml;&amp;iquest;&amp;frac12;&amp;frac34; Pedoman Pemakaian Huruf&lt;br /&gt;
 &amp;iuml;&amp;iuml;&amp;iquest;&amp;frac12;&amp;frac34; Pedoman Penulisan Kata&lt;br /&gt;
 &amp;iuml;&amp;iuml;&amp;iquest;&amp;frac12;&amp;frac34; Pedoman Penulisan Imbuhan&lt;br /&gt;
 &amp;iuml;&amp;iuml;&amp;iquest;&amp;frac12;&amp;frac34; Pedoman Pemakaian Tanda Baca&lt;br /&gt;
 &amp;iuml;&amp;iuml;&amp;iquest;&amp;frac12;&amp;frac34; Pedoman Transliterasi Arab&amp;ndash;Latin&lt;br /&gt;
 &amp;iuml;&amp;iuml;&amp;iquest;&amp;frac12;&amp;frac34; Pedoman Penulisan Unsur Serapan&lt;br /&gt;
 &amp;iuml;&amp;iuml;&amp;iquest;&amp;frac12;&amp;frac34; Pedoman Penulisan Kutipan dalam Karya Ilmiah&lt;br /&gt;
 &amp;iuml;&amp;iuml;&amp;iquest;&amp;frac12;&amp;frac34; Pedoman Penulisan Daftar Pustaka&lt;br /&gt;
 &amp;iuml;&amp;iuml;&amp;iquest;&amp;frac12;&amp;frac34; Pedoman Penulisan Gelar Akademis&lt;br /&gt;
 &amp;iuml;&amp;iuml;&amp;iquest;&amp;frac12;&amp;frac34; Pedoman Umum Pembentukan Istilah&lt;br /&gt;
 &amp;iuml;&amp;iuml;&amp;iquest;&amp;frac12;&amp;frac34; Pedoman Pengindonesiaan Istilah Komputer&lt;br /&gt;
 &amp;iuml;&amp;iuml;&amp;iquest;&amp;frac12;&amp;frac34; Daftar Antonim (Lawan Kata)&lt;br /&gt;
 &amp;iuml;&amp;iuml;&amp;iquest;&amp;frac12;&amp;frac34; Daftar Sinonim (Padanan Kata)&lt;br /&gt;
 &amp;iuml;&amp;iuml;&amp;iquest;&amp;frac12;&amp;frac34; Daftar Kata Baku Populer Bahasa Indonesia&lt;br /&gt;
 &amp;iuml;&amp;iuml;&amp;iquest;&amp;frac12;&amp;frac34; Daftar Singkatan dan Akronim&lt;br /&gt;
 &lt;br /&gt;
 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(negeri dan swasta) maupun seleksi untuk keperluan melanjutkan studi, khususnya dalam hal menghadapi soal kemampuan verbal.&lt;/p&gt;</t>
        </is>
      </c>
      <c r="Y451" s="262" t="n">
        <v>99000</v>
      </c>
      <c r="Z451" s="226" t="n"/>
      <c r="AA451" s="241">
        <f>Y592*Z592</f>
        <v/>
      </c>
      <c r="AB451" s="237" t="inlineStr">
        <is>
          <t>19aa193a-7121-4f7e-afec-0c00ec480574</t>
        </is>
      </c>
    </row>
    <row r="452" ht="15" customHeight="1" s="283">
      <c r="A452" s="109" t="n">
        <v>584</v>
      </c>
      <c r="B452" s="222">
        <f>HYPERLINK("https://mocostore.moco.co.id/catalog/"&amp;AB593,"Klik Disini")</f>
        <v/>
      </c>
      <c r="C452" s="223" t="inlineStr">
        <is>
          <t>Deteksi Dini dan Atasi 31 Penyakit Bedah Saluran Cerna (Digestif)</t>
        </is>
      </c>
      <c r="D452" s="223" t="n"/>
      <c r="E452" s="223" t="inlineStr">
        <is>
          <t>Dr. dr. Adeodatus Yuda Handaya, SpB-KBD</t>
        </is>
      </c>
      <c r="F452" s="223" t="inlineStr">
        <is>
          <t>978-979-29-6650-3</t>
        </is>
      </c>
      <c r="G452" s="223" t="inlineStr">
        <is>
          <t>978-623-7239-06-2</t>
        </is>
      </c>
      <c r="H452" s="223" t="inlineStr">
        <is>
          <t>Kesehatan</t>
        </is>
      </c>
      <c r="I452" s="258" t="inlineStr">
        <is>
          <t>Perguruan Tinggi</t>
        </is>
      </c>
      <c r="J452" s="186" t="inlineStr">
        <is>
          <t>009.24</t>
        </is>
      </c>
      <c r="K452" s="264" t="n"/>
      <c r="L452" s="264" t="n"/>
      <c r="M452" s="259" t="n"/>
      <c r="N452" s="263" t="inlineStr">
        <is>
          <t>Indonesia</t>
        </is>
      </c>
      <c r="O452" s="263" t="inlineStr">
        <is>
          <t>Tidak diketahui</t>
        </is>
      </c>
      <c r="P452" s="260" t="n">
        <v>2017</v>
      </c>
      <c r="Q452" s="260" t="n">
        <v>2018</v>
      </c>
      <c r="R452" s="223" t="inlineStr">
        <is>
          <t>Rapha Publishing</t>
        </is>
      </c>
      <c r="S452" s="223" t="inlineStr">
        <is>
          <t>Andi Offset CV</t>
        </is>
      </c>
      <c r="T452" s="223" t="inlineStr">
        <is>
          <t>Lokal</t>
        </is>
      </c>
      <c r="U452" s="261" t="n">
        <v>304</v>
      </c>
      <c r="V452" s="86" t="inlineStr">
        <is>
          <t>pdf</t>
        </is>
      </c>
      <c r="W452" s="223" t="inlineStr">
        <is>
          <t>13.1 MB</t>
        </is>
      </c>
      <c r="X452" s="223" t="inlineStr">
        <is>
          <t>&lt;p&gt;Saluran cerna adalah salah satu organ sangat penting bagi manusia, yang berperan dalam proses transportasi makanan, pencernaan dan memberikan nutrisi pada sel untuk menunjang kehidupan organ-organ vital pada tubuh.&amp;nbsp;&lt;br /&gt;
 Penyakit saluran cerna sangat beragam dan seringkali penyakit ini tidak terdeteksi sejak dini, sehingga faktor resiko dan penanganan yang tepat serta optimal tidak dapat dilakukan sedari dini. Buku ini mengajak pembaca umum, paramedis dan juga medis untuk mengajak secaramudah dengan bahasa sederhana berdasar literature dan juga pengalaman penulis mengenai cara mencegah, mendeteksi dini dan mengatasi penyakit saluran cerna yang memerlukan pembedahan.&lt;br /&gt;
 Salam sehat!&lt;/p&gt;</t>
        </is>
      </c>
      <c r="Y452" s="262" t="n">
        <v>148500</v>
      </c>
      <c r="Z452" s="226" t="n"/>
      <c r="AA452" s="241">
        <f>Y593*Z593</f>
        <v/>
      </c>
      <c r="AB452" s="237" t="inlineStr">
        <is>
          <t>1822200a-966f-4f30-8277-1d81ea4acde3</t>
        </is>
      </c>
    </row>
    <row r="453" ht="15" customHeight="1" s="283">
      <c r="A453" s="109" t="n">
        <v>589</v>
      </c>
      <c r="B453" s="222">
        <f>HYPERLINK("https://mocostore.moco.co.id/catalog/"&amp;AB598,"Klik Disini")</f>
        <v/>
      </c>
      <c r="C453" s="223" t="inlineStr">
        <is>
          <t>Best Management Practice Kelapa Sawit</t>
        </is>
      </c>
      <c r="D453" s="223" t="n"/>
      <c r="E453" s="223" t="inlineStr">
        <is>
          <t>Maruli Pardamean</t>
        </is>
      </c>
      <c r="F453" s="223" t="inlineStr">
        <is>
          <t>978-979-29-6609-1</t>
        </is>
      </c>
      <c r="G453" s="223" t="inlineStr">
        <is>
          <t>978-623-90502-3-8</t>
        </is>
      </c>
      <c r="H453" s="223" t="inlineStr">
        <is>
          <t>Pertanian</t>
        </is>
      </c>
      <c r="I453" s="258" t="inlineStr">
        <is>
          <t>Perguruan Tinggi</t>
        </is>
      </c>
      <c r="J453" s="186" t="inlineStr">
        <is>
          <t>009.09</t>
        </is>
      </c>
      <c r="K453" s="264" t="inlineStr">
        <is>
          <t>Edisi Ke-1</t>
        </is>
      </c>
      <c r="L453" s="264" t="n"/>
      <c r="M453" s="259" t="inlineStr">
        <is>
          <t>Tidak Tersedia</t>
        </is>
      </c>
      <c r="N453" s="223" t="inlineStr">
        <is>
          <t>Indonesia</t>
        </is>
      </c>
      <c r="O453" s="223" t="inlineStr">
        <is>
          <t>Bukan fiksi</t>
        </is>
      </c>
      <c r="P453" s="260" t="n">
        <v>2017</v>
      </c>
      <c r="Q453" s="260" t="n">
        <v>2018</v>
      </c>
      <c r="R453" s="223" t="inlineStr">
        <is>
          <t>Lily Publisher</t>
        </is>
      </c>
      <c r="S453" s="223" t="inlineStr">
        <is>
          <t>Andi Offset CV</t>
        </is>
      </c>
      <c r="T453" s="223" t="inlineStr">
        <is>
          <t>Lokal</t>
        </is>
      </c>
      <c r="U453" s="261" t="n">
        <v>290</v>
      </c>
      <c r="V453" s="86" t="inlineStr">
        <is>
          <t>pdf</t>
        </is>
      </c>
      <c r="W453" s="223" t="inlineStr">
        <is>
          <t>17.7 MB</t>
        </is>
      </c>
      <c r="X453" s="223" t="inlineStr">
        <is>
          <t>&lt;p&gt;Pengelolaan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keberhasilan.&lt;br /&gt;
 &lt;br /&gt;
 Buku ini membahas dari aspek manajemen, inovasi, panen dan pengangkutan, aspek keuangan, prinsip pengelolaan kebun kelapa sawit yang baik dan pengelolaan SDM, sehingga diharapkan pengelolaan kebun bisa lebih efisien dan efektif.&lt;/p&gt;</t>
        </is>
      </c>
      <c r="Y453" s="262" t="n">
        <v>62500</v>
      </c>
      <c r="Z453" s="226" t="n"/>
      <c r="AA453" s="241">
        <f>Y598*Z598</f>
        <v/>
      </c>
      <c r="AB453" s="237" t="inlineStr">
        <is>
          <t>c3a26886-9569-42cc-8c3c-21b174b3abe7</t>
        </is>
      </c>
    </row>
    <row r="454" ht="15" customHeight="1" s="283">
      <c r="A454" s="109" t="n">
        <v>591</v>
      </c>
      <c r="B454" s="222">
        <f>HYPERLINK("https://mocostore.moco.co.id/catalog/"&amp;AB600,"Klik Disini")</f>
        <v/>
      </c>
      <c r="C454" s="223" t="inlineStr">
        <is>
          <t>Sukses Lolos TPA (Tes Potensi Akademik)</t>
        </is>
      </c>
      <c r="D454" s="223" t="n"/>
      <c r="E454" s="223" t="inlineStr">
        <is>
          <t>Risky Wulandari</t>
        </is>
      </c>
      <c r="F454" s="223" t="inlineStr">
        <is>
          <t>978-979-29-6718-0</t>
        </is>
      </c>
      <c r="G454" s="223" t="inlineStr">
        <is>
          <t>978-623-01-0736-8</t>
        </is>
      </c>
      <c r="H454" s="223" t="inlineStr">
        <is>
          <t>Psikologi</t>
        </is>
      </c>
      <c r="I454" s="258" t="inlineStr">
        <is>
          <t>Perguruan Tinggi</t>
        </is>
      </c>
      <c r="J454" s="186" t="inlineStr">
        <is>
          <t>009.13</t>
        </is>
      </c>
      <c r="K454" s="223" t="inlineStr">
        <is>
          <t>Tidak Tersedia</t>
        </is>
      </c>
      <c r="L454" s="223" t="n"/>
      <c r="M454" s="259" t="inlineStr">
        <is>
          <t>Tidak Tersedia</t>
        </is>
      </c>
      <c r="N454" s="223" t="inlineStr">
        <is>
          <t>Indonesia</t>
        </is>
      </c>
      <c r="O454" s="223" t="inlineStr">
        <is>
          <t>Tidak diketahui</t>
        </is>
      </c>
      <c r="P454" s="260" t="n">
        <v>2017</v>
      </c>
      <c r="Q454" s="260" t="n">
        <v>2018</v>
      </c>
      <c r="R454" s="223" t="inlineStr">
        <is>
          <t>Penerbit Andi</t>
        </is>
      </c>
      <c r="S454" s="223" t="inlineStr">
        <is>
          <t>Andi Offset CV</t>
        </is>
      </c>
      <c r="T454" s="223" t="inlineStr">
        <is>
          <t>Lokal</t>
        </is>
      </c>
      <c r="U454" s="261" t="n">
        <v>384</v>
      </c>
      <c r="V454" s="86" t="inlineStr">
        <is>
          <t>pdf</t>
        </is>
      </c>
      <c r="W454" s="223" t="inlineStr">
        <is>
          <t>6.0 MB</t>
        </is>
      </c>
      <c r="X454" s="223" t="inlineStr">
        <is>
          <t>&lt;p&gt;&lt;strong&gt;Sinopsis&lt;/strong&gt;&lt;/p&gt;
 &lt;p&gt;Buku Sukses Lolos TPA Tes Potensi Akademik merupakan buku yang digunakan sebagai panduan guna mempersiapkan seleksi masuk calon mahasiswa S1, calon mahasiswa sekolah kedinasan, mahasiswa S2, dam karyawan. Buku ini dibagi menjadi empat bagian. Bagian pertama berisi ulasan materi yang diujikan dalalm tes potensi akademik. Bagian kedua berisi paket pemahaman kemampuan verbal , numerik dan penalaran. Bagian ketiga berisi paket simulasi TPA. Terakhir, pada bagian keempat berisi Pelatiha TOEFL.&lt;/p&gt;</t>
        </is>
      </c>
      <c r="Y454" s="262" t="n">
        <v>55000</v>
      </c>
      <c r="Z454" s="226" t="n"/>
      <c r="AA454" s="241">
        <f>Y600*Z600</f>
        <v/>
      </c>
      <c r="AB454" s="237" t="inlineStr">
        <is>
          <t>5c7b8cc8-e409-47fe-bfad-4f271a64b34e</t>
        </is>
      </c>
    </row>
    <row r="455" ht="15" customHeight="1" s="283">
      <c r="A455" s="109" t="n">
        <v>592</v>
      </c>
      <c r="B455" s="222">
        <f>HYPERLINK("https://mocostore.moco.co.id/catalog/"&amp;AB601,"Klik Disini")</f>
        <v/>
      </c>
      <c r="C455" s="223" t="inlineStr">
        <is>
          <t>Penyusunan dan Analisis Laporan Keuangan Pemerintah Daerah</t>
        </is>
      </c>
      <c r="D455" s="223" t="n"/>
      <c r="E455" s="223" t="inlineStr">
        <is>
          <t>Gede Edy Prasetya, SE., MM.</t>
        </is>
      </c>
      <c r="F455" s="223" t="inlineStr">
        <is>
          <t>979-731-716-1</t>
        </is>
      </c>
      <c r="G455" s="223" t="inlineStr">
        <is>
          <t>978-979-29-8802-4</t>
        </is>
      </c>
      <c r="H455" s="223" t="inlineStr">
        <is>
          <t>Ekonomi &amp; Keuangan</t>
        </is>
      </c>
      <c r="I455" s="258" t="inlineStr">
        <is>
          <t>Perguruan Tinggi</t>
        </is>
      </c>
      <c r="J455" s="186" t="inlineStr">
        <is>
          <t>009.09</t>
        </is>
      </c>
      <c r="K455" s="264" t="n"/>
      <c r="L455" s="264" t="n"/>
      <c r="M455" s="259" t="n"/>
      <c r="N455" s="223" t="inlineStr">
        <is>
          <t>Indonesia</t>
        </is>
      </c>
      <c r="O455" s="223" t="inlineStr">
        <is>
          <t>Tidak diketahui</t>
        </is>
      </c>
      <c r="P455" s="260" t="n">
        <v>2005</v>
      </c>
      <c r="Q455" s="260" t="n">
        <v>2018</v>
      </c>
      <c r="R455" s="223" t="inlineStr">
        <is>
          <t>Penerbit Andi</t>
        </is>
      </c>
      <c r="S455" s="223" t="inlineStr">
        <is>
          <t>Andi Offset CV</t>
        </is>
      </c>
      <c r="T455" s="223" t="inlineStr">
        <is>
          <t>Lokal</t>
        </is>
      </c>
      <c r="U455" s="261" t="n">
        <v>75</v>
      </c>
      <c r="V455" s="86" t="inlineStr">
        <is>
          <t>pdf</t>
        </is>
      </c>
      <c r="W455" s="223" t="inlineStr">
        <is>
          <t>10.2 MB</t>
        </is>
      </c>
      <c r="X455" s="223" t="inlineStr">
        <is>
          <t>&lt;p&gt;Buku ini dimaksudkan untuk memperluan wawasan bagi masyarakat akan pentingnya penyusunan laporan keuangan dan bagaimana membuat analisis terhadap laporan keuangan pemerintah daerah. Dengan demikian, diharapkan penerapan good governance dalam pengelolaan keuangan pemerintah daerah dapat terlaksana dengan baik dan benar. Buku ini juga bermanfaat bagi para eksekutif agar bisa menyajikan laporan keuangan yang berkualitas dan melakukan analisis terhadap angka-angka yang tersaji di dalamnya. Laporan keuangan yang baik dapat menyampaikan keadaan nyata yang di hadapi suatu daerah. Berdasarkan itu, eksekutif dapat memberi saran dan pendapat yang tepat dan menyiapkan alternatif pemecahan masalah. Bahkan anggota legislatif juga mempelajari buku ini agar bisa melakukan analisis terhadap laporan keuangan yang disajikan oleh eksekutif sehingga fungsi pengawasan terhadap kinerja keuangan daerahnya berlangsung efektif.&lt;/p&gt;</t>
        </is>
      </c>
      <c r="Y455" s="262" t="n">
        <v>50500</v>
      </c>
      <c r="Z455" s="226" t="n"/>
      <c r="AA455" s="241">
        <f>Y601*Z601</f>
        <v/>
      </c>
      <c r="AB455" s="237" t="inlineStr">
        <is>
          <t>60139ae0-d8d7-46b9-92b3-6fbc1626d5bb</t>
        </is>
      </c>
    </row>
    <row r="456" ht="15" customHeight="1" s="283">
      <c r="A456" s="109" t="n">
        <v>593</v>
      </c>
      <c r="B456" s="222">
        <f>HYPERLINK("https://mocostore.moco.co.id/catalog/"&amp;AB602,"Klik Disini")</f>
        <v/>
      </c>
      <c r="C456" s="223" t="inlineStr">
        <is>
          <t>Perception Games untuk Pelatihan Manajemen</t>
        </is>
      </c>
      <c r="D456" s="223" t="n"/>
      <c r="E456" s="223" t="inlineStr">
        <is>
          <t>Adi Soenarno</t>
        </is>
      </c>
      <c r="F456" s="223" t="inlineStr">
        <is>
          <t>979-763-813-8</t>
        </is>
      </c>
      <c r="G456" s="223" t="inlineStr">
        <is>
          <t>978-979-29-8805-5</t>
        </is>
      </c>
      <c r="H456" s="223" t="inlineStr">
        <is>
          <t>Manajemen</t>
        </is>
      </c>
      <c r="I456" s="258" t="inlineStr">
        <is>
          <t>Perguruan Tinggi</t>
        </is>
      </c>
      <c r="J456" s="186" t="inlineStr">
        <is>
          <t>009.09</t>
        </is>
      </c>
      <c r="K456" s="264" t="n"/>
      <c r="L456" s="264" t="n"/>
      <c r="M456" s="259" t="n"/>
      <c r="N456" s="223" t="inlineStr">
        <is>
          <t>Indonesia</t>
        </is>
      </c>
      <c r="O456" s="223" t="inlineStr">
        <is>
          <t>Tidak diketahui</t>
        </is>
      </c>
      <c r="P456" s="260" t="n">
        <v>2007</v>
      </c>
      <c r="Q456" s="260" t="n">
        <v>2018</v>
      </c>
      <c r="R456" s="223" t="inlineStr">
        <is>
          <t>Penerbit Andi</t>
        </is>
      </c>
      <c r="S456" s="223" t="inlineStr">
        <is>
          <t>Andi Offset CV</t>
        </is>
      </c>
      <c r="T456" s="223" t="inlineStr">
        <is>
          <t>Lokal</t>
        </is>
      </c>
      <c r="U456" s="261" t="n">
        <v>230</v>
      </c>
      <c r="V456" s="86" t="inlineStr">
        <is>
          <t>pdf</t>
        </is>
      </c>
      <c r="W456" s="223" t="inlineStr">
        <is>
          <t>14.2 MB</t>
        </is>
      </c>
      <c r="X456" s="223" t="inlineStr">
        <is>
          <t>&lt;p&gt;Pernahkah Anda menyadari bahwa aoa yang selama ini Anda anggap benar ternyata tidaklah demikian? Sebagian besar pengetahuan dan informasi kita serap dari pancaindera. Informasi-informasi tersebut bercampur-baur dengan latar belakang ataupun nilai-nilai yang kita anut dan menghasilkan sesuatu yang disebut persepsi. Kondisi tersebut kerap menimbulkan perbedaan persepsi di berbagai kalangan saat dihadapkan pada persoalan yang sama.&lt;br /&gt;
 &lt;br /&gt;
 Dalam lingkungan kerja, perbedaan persepsi bisa menjadi bumerang. Akibatnya, bukannya menghasilkan suasana kerja yang kondusif bagi optimalitas kinerja, perbedaan tersebut malah menciptakan kontraproduksivitas. Pihak yang menanggung rugi tentu saja perusahaan termasuk semua karyawan yang ada di dalamnya. Untuk itulah, perusahaan selalu mengupayakan persamaan persepsi di berbagai level jabatan.&lt;br /&gt;
 &lt;br /&gt;
 PERCEPTION GAMES memaparkan berbagai masalah persepsi melalui 30m permnainan menarik yang kerap digunakan di banyak pelatihan. Permainan-permainan tersebut mengajarkan bagaimana persepsi bisa muncul dan sikap apa yang perlu diambil agar membawa dampak positif bagi lingkungan pekerjaan. Buku ini sangat cocok bagi Anda yang berkecimpung dalam dunia pelatihan manajemen.&lt;/p&gt;</t>
        </is>
      </c>
      <c r="Y456" s="262" t="n">
        <v>74500</v>
      </c>
      <c r="Z456" s="226" t="n"/>
      <c r="AA456" s="241">
        <f>Y602*Z602</f>
        <v/>
      </c>
      <c r="AB456" s="237" t="inlineStr">
        <is>
          <t>6bfb02ac-6ccf-46d1-a81a-658ed4e960ee</t>
        </is>
      </c>
    </row>
    <row r="457" ht="15" customHeight="1" s="283">
      <c r="A457" s="109" t="n">
        <v>594</v>
      </c>
      <c r="B457" s="222">
        <f>HYPERLINK("https://mocostore.moco.co.id/catalog/"&amp;AB603,"Klik Disini")</f>
        <v/>
      </c>
      <c r="C457" s="223" t="inlineStr">
        <is>
          <t>Meningkatkan Keunggulan Bebuahan Tropis Indonesia</t>
        </is>
      </c>
      <c r="D457" s="223" t="n"/>
      <c r="E457" s="223" t="inlineStr">
        <is>
          <t>Prof. lr. Sumeru Ashari, M. Agr. Sc., Ph. D</t>
        </is>
      </c>
      <c r="F457" s="223" t="inlineStr">
        <is>
          <t>979-763-552-x</t>
        </is>
      </c>
      <c r="G457" s="223" t="inlineStr">
        <is>
          <t>978-979-29-8465-1</t>
        </is>
      </c>
      <c r="H457" s="223" t="inlineStr">
        <is>
          <t>Pertanian</t>
        </is>
      </c>
      <c r="I457" s="258" t="inlineStr">
        <is>
          <t>Perguruan Tinggi</t>
        </is>
      </c>
      <c r="J457" s="186" t="inlineStr">
        <is>
          <t>009.06</t>
        </is>
      </c>
      <c r="K457" s="264" t="n"/>
      <c r="L457" s="264" t="n"/>
      <c r="M457" s="259" t="n"/>
      <c r="N457" s="263" t="inlineStr">
        <is>
          <t>Indonesia</t>
        </is>
      </c>
      <c r="O457" s="263" t="inlineStr">
        <is>
          <t>Tidak diketahui</t>
        </is>
      </c>
      <c r="P457" s="260" t="n">
        <v>2006</v>
      </c>
      <c r="Q457" s="260" t="n">
        <v>2018</v>
      </c>
      <c r="R457" s="223" t="inlineStr">
        <is>
          <t>Penerbit Andi</t>
        </is>
      </c>
      <c r="S457" s="223" t="inlineStr">
        <is>
          <t>Andi Offset CV</t>
        </is>
      </c>
      <c r="T457" s="223" t="inlineStr">
        <is>
          <t>Lokal</t>
        </is>
      </c>
      <c r="U457" s="261" t="n">
        <v>154</v>
      </c>
      <c r="V457" s="86" t="inlineStr">
        <is>
          <t>pdf</t>
        </is>
      </c>
      <c r="W457" s="223" t="inlineStr">
        <is>
          <t>13.8 MB</t>
        </is>
      </c>
      <c r="X457" s="223" t="inlineStr">
        <is>
          <t>&lt;p&gt;Buku ini membahas potensi bebuahan tropis Indonesia. Selain potensi, peranan dan kondisi bebuahan tropis Indonesia, Anda juga akan menemukan uraian mengenai kendala pengembangan bebuahan tropis beserta solusinya, keunggulan komparatif bebuahan Indonesia dan jenis bebuahan yang komparatif serta strategi untuk mengangkat citra bebuahan Indonesia. Buku ini juga akan sangat membantu bagi mereka yang ingin berbudidaya tanaman bebuahan tropis karena di dalamnya juga terdapat uraian mengenai teknis budidaya tanaman bebuahan tropis dan biaya budidaya beberapa bebuahan tropis.&lt;/p&gt;</t>
        </is>
      </c>
      <c r="Y457" s="262" t="n">
        <v>63000</v>
      </c>
      <c r="Z457" s="226" t="n"/>
      <c r="AA457" s="241">
        <f>Y603*Z603</f>
        <v/>
      </c>
      <c r="AB457" s="237" t="inlineStr">
        <is>
          <t>b4272e93-db68-4124-8950-eed4366ed5d4</t>
        </is>
      </c>
    </row>
    <row r="458" ht="15" customHeight="1" s="283">
      <c r="A458" s="109" t="n">
        <v>595</v>
      </c>
      <c r="B458" s="222">
        <f>HYPERLINK("https://mocostore.moco.co.id/catalog/"&amp;AB604,"Klik Disini")</f>
        <v/>
      </c>
      <c r="C458" s="223" t="inlineStr">
        <is>
          <t>Perencanaan Keuangan Pribadi</t>
        </is>
      </c>
      <c r="D458" s="223" t="n"/>
      <c r="E458" s="223" t="inlineStr">
        <is>
          <t>Maya Malinda</t>
        </is>
      </c>
      <c r="F458" s="223" t="inlineStr">
        <is>
          <t>978-979-29-0215-0</t>
        </is>
      </c>
      <c r="G458" s="223" t="inlineStr">
        <is>
          <t>978-979-29-8816-1</t>
        </is>
      </c>
      <c r="H458" s="223" t="inlineStr">
        <is>
          <t>Ekonomi &amp; Keuangan</t>
        </is>
      </c>
      <c r="I458" s="258" t="inlineStr">
        <is>
          <t>Perguruan Tinggi</t>
        </is>
      </c>
      <c r="J458" s="186" t="inlineStr">
        <is>
          <t>009.09</t>
        </is>
      </c>
      <c r="K458" s="264" t="n"/>
      <c r="L458" s="264" t="n"/>
      <c r="M458" s="259" t="n"/>
      <c r="N458" s="223" t="inlineStr">
        <is>
          <t>Indonesia</t>
        </is>
      </c>
      <c r="O458" s="223" t="inlineStr">
        <is>
          <t>Tidak diketahui</t>
        </is>
      </c>
      <c r="P458" s="260" t="n">
        <v>2007</v>
      </c>
      <c r="Q458" s="260" t="n">
        <v>2018</v>
      </c>
      <c r="R458" s="223" t="inlineStr">
        <is>
          <t>Penerbit Andi</t>
        </is>
      </c>
      <c r="S458" s="223" t="inlineStr">
        <is>
          <t>Andi Offset CV</t>
        </is>
      </c>
      <c r="T458" s="223" t="inlineStr">
        <is>
          <t>Lokal</t>
        </is>
      </c>
      <c r="U458" s="261" t="n">
        <v>260</v>
      </c>
      <c r="V458" s="86" t="inlineStr">
        <is>
          <t>pdf</t>
        </is>
      </c>
      <c r="W458" s="223" t="inlineStr">
        <is>
          <t>20.9 MB</t>
        </is>
      </c>
      <c r="X458" s="223" t="inlineStr">
        <is>
          <t>&lt;p&gt;Merencanakan keuangan adalah salah satu hal penting dalam kehdupan, karena di masa ini uang menjadi salah satu alat tukar yang paling banyak digunakan untuk mendapatkan sesuatu. Penulis mengutip tulisan Robert T. Kiyosaki dalam bukunya Rich Dad Poor Dad, Cinta akan uang adalah akar segala kejahatan, tetapi kekurangan uang adalah akar segala kejahatan. Artinya kita harus belajar untuk mengelola uang jangan sampai kita merasa jadi budak atau hamba uang, tetapi belajar untuk menguasai uangdan menggunakan utnuk kemuliaan Tuhan Pencipta kita.&lt;br /&gt;
 &lt;br /&gt;
 Melalui buku Perencanaan Keuangan Pribadi, Anda diajak untuk mencermatikembali perencanaan keuangan Anda. Sudahkah Anda mengalokasikan uang Anda dengan tepat dan bijaksana. Berpikirlah untuk 5 tahun, 10 tahun, atau bahkan hingga hari tua Anda. Manfaatkanlah uang Anda sebijaksana mungkin karena apa yang Anda usahakan sekarang akan Anda nikmati di kemudian hari.&lt;br /&gt;
 &lt;br /&gt;
 Buku ini membahas :&lt;br /&gt;
 - cara pengunpulan data&lt;br /&gt;
 - penyusunan laporan keuangan pribadi dan keluarga&lt;br /&gt;
 - dana darurat&lt;br /&gt;
 - alat untuk analisis&lt;br /&gt;
 - pengenalan asuransi&lt;br /&gt;
 - pengenalan dana pensiun&lt;br /&gt;
 - pengenalan produk-produk investasi dan manajemen portofolio&lt;br /&gt;
 - penghitungan pajak pribadi&lt;br /&gt;
 - analisis laporan keuangan pribadi&lt;br /&gt;
 - penggunaan kartu kredit&lt;/p&gt;</t>
        </is>
      </c>
      <c r="Y458" s="262" t="n">
        <v>113500</v>
      </c>
      <c r="Z458" s="226" t="n"/>
      <c r="AA458" s="241">
        <f>Y604*Z604</f>
        <v/>
      </c>
      <c r="AB458" s="237" t="inlineStr">
        <is>
          <t>5ecba813-778b-42d1-a288-90679cd26788</t>
        </is>
      </c>
    </row>
    <row r="459" ht="15" customHeight="1" s="283">
      <c r="A459" s="109" t="n">
        <v>596</v>
      </c>
      <c r="B459" s="222">
        <f>HYPERLINK("https://mocostore.moco.co.id/catalog/"&amp;AB605,"Klik Disini")</f>
        <v/>
      </c>
      <c r="C459" s="223" t="inlineStr">
        <is>
          <t>Menjadi Eksekutif Manajemen SDM Profesional</t>
        </is>
      </c>
      <c r="D459" s="223" t="n"/>
      <c r="E459" s="223" t="inlineStr">
        <is>
          <t>Dr. Acmad S. Ruky</t>
        </is>
      </c>
      <c r="F459" s="223" t="inlineStr">
        <is>
          <t>978-979-29-2368-1</t>
        </is>
      </c>
      <c r="G459" s="223" t="inlineStr">
        <is>
          <t>978-979-29-8467-5</t>
        </is>
      </c>
      <c r="H459" s="223" t="inlineStr">
        <is>
          <t>Manajemen</t>
        </is>
      </c>
      <c r="I459" s="258" t="inlineStr">
        <is>
          <t>Perguruan Tinggi</t>
        </is>
      </c>
      <c r="J459" s="186" t="inlineStr">
        <is>
          <t>009.09</t>
        </is>
      </c>
      <c r="K459" s="264" t="n"/>
      <c r="L459" s="264" t="n"/>
      <c r="M459" s="259" t="n"/>
      <c r="N459" s="223" t="inlineStr">
        <is>
          <t>Indonesia</t>
        </is>
      </c>
      <c r="O459" s="223" t="inlineStr">
        <is>
          <t>Tidak diketahui</t>
        </is>
      </c>
      <c r="P459" s="260" t="n">
        <v>2014</v>
      </c>
      <c r="Q459" s="260" t="n">
        <v>2018</v>
      </c>
      <c r="R459" s="223" t="inlineStr">
        <is>
          <t>Penerbit Andi</t>
        </is>
      </c>
      <c r="S459" s="223" t="inlineStr">
        <is>
          <t>Andi Offset CV</t>
        </is>
      </c>
      <c r="T459" s="223" t="inlineStr">
        <is>
          <t>Lokal</t>
        </is>
      </c>
      <c r="U459" s="261" t="n">
        <v>287</v>
      </c>
      <c r="V459" s="86" t="inlineStr">
        <is>
          <t>pdf</t>
        </is>
      </c>
      <c r="W459" s="223" t="inlineStr">
        <is>
          <t>20.8 MB</t>
        </is>
      </c>
      <c r="X459" s="223" t="inlineStr">
        <is>
          <t>&lt;p&gt;Seluruh buku ini akan menyediakan jawaban untuk pertanyaan tersebut sekalgus sebagai petunjuk atau panduan bersifat teknis tentang bagaimana mempersiapkan diri untuk memasuki bidang profesi ini. Tetapi untuk mendapat petunjuk atau panduan tentang bagaimana melakukan atau melaksanakan berbagai kegiatan dalam penerapan manajemen sumber daya manusia, misalnya tentang cara merekrut, membuat peringkat jabatan dalam rangka mengelola remunerasi, tidak mungkin dibahas dalam buku ini karena bukan tujuannya dan akan membuatnya mempelajarinya dari buku-buku berbentuk panduan khusus ditulis oleh para pakar atau melalui pelatihan yang ditawarkan oleh berbagai lembaga pelatihan.&lt;/p&gt;</t>
        </is>
      </c>
      <c r="Y459" s="262" t="n">
        <v>83000</v>
      </c>
      <c r="Z459" s="226" t="n"/>
      <c r="AA459" s="241">
        <f>Y605*Z605</f>
        <v/>
      </c>
      <c r="AB459" s="237" t="inlineStr">
        <is>
          <t>ff059902-2af7-4d4a-8753-99d96f0b11e1</t>
        </is>
      </c>
    </row>
    <row r="460" ht="15" customHeight="1" s="283">
      <c r="A460" s="109" t="n">
        <v>597</v>
      </c>
      <c r="B460" s="222">
        <f>HYPERLINK("https://mocostore.moco.co.id/catalog/"&amp;AB606,"Klik Disini")</f>
        <v/>
      </c>
      <c r="C460" s="223" t="inlineStr">
        <is>
          <t>Perencanaan Keuangan - Dilengkapi Tanya Jawab Seputar Perencanaan Keuangan</t>
        </is>
      </c>
      <c r="D460" s="223" t="n"/>
      <c r="E460" s="223" t="inlineStr">
        <is>
          <t>Maya Malinda, Ph.D., CFP</t>
        </is>
      </c>
      <c r="F460" s="223" t="inlineStr">
        <is>
          <t>978-979-29-6773-9</t>
        </is>
      </c>
      <c r="G460" s="223" t="inlineStr">
        <is>
          <t>978-979-29-8818-5</t>
        </is>
      </c>
      <c r="H460" s="223" t="inlineStr">
        <is>
          <t>Ekonomi &amp; Keuangan</t>
        </is>
      </c>
      <c r="I460" s="258" t="inlineStr">
        <is>
          <t>Perguruan Tinggi</t>
        </is>
      </c>
      <c r="J460" s="186" t="inlineStr">
        <is>
          <t>009.09</t>
        </is>
      </c>
      <c r="K460" s="264" t="n"/>
      <c r="L460" s="264" t="n"/>
      <c r="M460" s="265" t="n"/>
      <c r="N460" s="223" t="inlineStr">
        <is>
          <t>Indonesia</t>
        </is>
      </c>
      <c r="O460" s="223" t="inlineStr">
        <is>
          <t>Tidak diketahui</t>
        </is>
      </c>
      <c r="P460" s="260" t="n">
        <v>2018</v>
      </c>
      <c r="Q460" s="260" t="n">
        <v>2018</v>
      </c>
      <c r="R460" s="223" t="inlineStr">
        <is>
          <t>Penerbit Andi</t>
        </is>
      </c>
      <c r="S460" s="223" t="inlineStr">
        <is>
          <t>Andi Offset CV</t>
        </is>
      </c>
      <c r="T460" s="223" t="inlineStr">
        <is>
          <t>Lokal</t>
        </is>
      </c>
      <c r="U460" s="261" t="n">
        <v>177</v>
      </c>
      <c r="V460" s="86" t="inlineStr">
        <is>
          <t>pdf</t>
        </is>
      </c>
      <c r="W460" s="223" t="inlineStr">
        <is>
          <t>12.0 MB</t>
        </is>
      </c>
      <c r="X460" s="223" t="inlineStr">
        <is>
          <t>&lt;p&gt;Buku yang berjudul Perencanaan Keuangan: dilengkapi Tanya Jawab Seputar Perencanaan Keuangan merupakan buku yang ditulis dengan bentuk tulisan singkat dan sederhana. Buku ini ditujukan bagi rekan-rekan yang membutuhkan tip-tip dan juga cara sederhana serta mudah dipraktikkan dalam kehidupan sehari-hari.&lt;br /&gt;
 Tulisan ini terdiri dari dua bagian besar, yaitu fundamental perencanaan keuangan dan juga kumpulan artikel mengenai hasil tanya jawab seputar perencanaan keuangan. Artikel tersebut merupakan kisah nyata dalam kehidupan pengelolaan keuangan.&lt;br /&gt;
 Fundamental perencanaan keuangan membahas pengertian dan tujuan hidup, perencanaan keuangan dengan mengacu pada siklus kehidupan. Dilanjutkan dengan prinsip perencanaan keuangan dan cara-cara membuat perencanaan keuangan yang baik. Kemudian dibahas bagaimana harus menabung? Dikaitan dengan pentingnya memahami nilai waktu dari uang dalam menabung.&lt;br /&gt;
 Dalam perencanaan keuangan sangat dibutuhkan untuk memiliki dana darurat untuk antisipasi hal-hal yang mendesak dan membutuhkan uang. Setelah itu dibahas pula pentingnya kebiasaan mencatat awal pengelolaan keuangan, mengetahui laporan keuangan pribadi, serta membangun portofolio.&amp;nbsp;&lt;br /&gt;
 Mendiagnosis kesehatan keuangan pribadi sangat berguna, seperti dokter sebelum mangobati perlu mendiagnosis kondisi pasiennya. Jika dapat mendiagnosis kesehatan keuangan pribadi, maka dapat meningkatkan kesehatan keuangan. Selanjutnya dibahas mengenai merencanakan investasi, mengenali diri Anda sebelum berinvestasi, serta memanfaatkan bank dan fungsinya untuk mendukung perencanaan keuangan.&amp;nbsp;&lt;br /&gt;
 Diet dan uang adalah hal yang penting dibahas dalam bagian fundamental perencanaan keuangan. Diet bukan hanya untuk melangsingkan badan, tetapi tujuan untuk kesehatan, maka dalam pembahasan diet dan uang akan diketahui kaitan yang erat di antara keduanya. Wirausaha dan pengusaha kecil menengah juga butuh perencanaan keuangan yang merupakan tujuan penting dalam penulisan buku ini.&lt;br /&gt;
 Bahasa yang digunakan dalam buku ini pun adalah Bahasa Indonesia yang sederhana dan juga sehari-hari, dengan tujuan dapat menjangkau lebih banyak orang. Semoga buku yang terdiri dari 33 bab ini dapat memberikan manfaat dan dampak positif bagi pembaca dan juga dapat meningkatkan melek keuangan di Indonesia.&lt;/p&gt;</t>
        </is>
      </c>
      <c r="Y460" s="262" t="n">
        <v>55000</v>
      </c>
      <c r="Z460" s="226" t="n"/>
      <c r="AA460" s="241">
        <f>Y606*Z606</f>
        <v/>
      </c>
      <c r="AB460" s="237" t="inlineStr">
        <is>
          <t>6cdf2ded-6428-4f6b-84c5-555e8f2eb4a3</t>
        </is>
      </c>
    </row>
    <row r="461" ht="15" customHeight="1" s="283">
      <c r="A461" s="109" t="n">
        <v>599</v>
      </c>
      <c r="B461" s="222">
        <f>HYPERLINK("https://mocostore.moco.co.id/catalog/"&amp;AB608,"Klik Disini")</f>
        <v/>
      </c>
      <c r="C461" s="223" t="inlineStr">
        <is>
          <t>Perkembangan dan Pertumbuhan Peserta Didik</t>
        </is>
      </c>
      <c r="D461" s="223" t="n"/>
      <c r="E461" s="223" t="inlineStr">
        <is>
          <t>Dr. H. Sutirna, M.Pd.</t>
        </is>
      </c>
      <c r="F461" s="223" t="inlineStr">
        <is>
          <t>978-979-29-2328-5</t>
        </is>
      </c>
      <c r="G461" s="223" t="inlineStr">
        <is>
          <t>978-979-29-8821-5</t>
        </is>
      </c>
      <c r="H461" s="223" t="inlineStr">
        <is>
          <t>Buku Sekolah</t>
        </is>
      </c>
      <c r="I461" s="258" t="inlineStr">
        <is>
          <t>Perguruan Tinggi</t>
        </is>
      </c>
      <c r="J461" s="186" t="inlineStr">
        <is>
          <t>009.10</t>
        </is>
      </c>
      <c r="K461" s="264" t="n"/>
      <c r="L461" s="264" t="n"/>
      <c r="M461" s="259" t="n"/>
      <c r="N461" s="223" t="inlineStr">
        <is>
          <t>Indonesia</t>
        </is>
      </c>
      <c r="O461" s="223" t="inlineStr">
        <is>
          <t>Tidak diketahui</t>
        </is>
      </c>
      <c r="P461" s="260" t="n">
        <v>2013</v>
      </c>
      <c r="Q461" s="260" t="n">
        <v>2018</v>
      </c>
      <c r="R461" s="223" t="inlineStr">
        <is>
          <t>Penerbit Andi</t>
        </is>
      </c>
      <c r="S461" s="223" t="inlineStr">
        <is>
          <t>Andi Offset CV</t>
        </is>
      </c>
      <c r="T461" s="223" t="inlineStr">
        <is>
          <t>Lokal</t>
        </is>
      </c>
      <c r="U461" s="261" t="n">
        <v>220</v>
      </c>
      <c r="V461" s="86" t="inlineStr">
        <is>
          <t>pdf</t>
        </is>
      </c>
      <c r="W461" s="223" t="inlineStr">
        <is>
          <t>28.1 MB</t>
        </is>
      </c>
      <c r="X461" s="223" t="inlineStr">
        <is>
          <t>&lt;p&gt;Berbicara tentang pendidikan dapat dipastikan akan membicarakan peserta didik. Membicarakan peserta didik dapat dipastikan akan membicarakan pertumbuhan dan perkembangan peserta didik. Mempelajari dan memahami perkembangan dan pertumbuhan peserta didik, baik itu bagi calon guru, guru dan orang tua sangatlah penting sebagai bahan untuk membantu peserta didik/putra-putrinya dalam pendidikannya. Buku perkembangan dan pertumbuhan peserta didik membahas konsep perkembangan, perspektif psikologis dalam memahami perkembangan, faktor-faktor yang mempengaruhi perkembangan, tugas-tugas perkembangan,karakteristik perkembangan psiko-fisik masa prenatal (dasar biologis perkembangan manusia), perkembangan masa bayi, karakteristik perkembangan fisik dan psikomotorik, karakteristik perkembangan sosial dan kepribadian, dan karakteristik perkembangan dan kognitif bahasa, serta peran layanan bimbingan konseling terhadap perkembangan dan pertumbuhan peserta didik.&lt;/p&gt;</t>
        </is>
      </c>
      <c r="Y461" s="262" t="n">
        <v>54000</v>
      </c>
      <c r="Z461" s="226" t="n"/>
      <c r="AA461" s="241">
        <f>Y608*Z608</f>
        <v/>
      </c>
      <c r="AB461" s="237" t="inlineStr">
        <is>
          <t>ad173b4a-9136-452e-9034-e64a1f40c233</t>
        </is>
      </c>
    </row>
    <row r="462" ht="15" customHeight="1" s="283">
      <c r="A462" s="109" t="n">
        <v>600</v>
      </c>
      <c r="B462" s="222">
        <f>HYPERLINK("https://mocostore.moco.co.id/catalog/"&amp;AB609,"Klik Disini")</f>
        <v/>
      </c>
      <c r="C462" s="223" t="inlineStr">
        <is>
          <t>Menjadi Perancang Program Televisi Profesional</t>
        </is>
      </c>
      <c r="D462" s="223" t="n"/>
      <c r="E462" s="223" t="inlineStr">
        <is>
          <t>Sony Set</t>
        </is>
      </c>
      <c r="F462" s="223" t="inlineStr">
        <is>
          <t>978-979-29-0557-1</t>
        </is>
      </c>
      <c r="G462" s="223" t="inlineStr">
        <is>
          <t>978-979-29-8478-1</t>
        </is>
      </c>
      <c r="H462" s="223" t="inlineStr">
        <is>
          <t>Umum</t>
        </is>
      </c>
      <c r="I462" s="258" t="inlineStr">
        <is>
          <t>Perguruan Tinggi</t>
        </is>
      </c>
      <c r="J462" s="186" t="inlineStr">
        <is>
          <t>009.09</t>
        </is>
      </c>
      <c r="K462" s="264" t="n"/>
      <c r="L462" s="264" t="n"/>
      <c r="M462" s="259" t="n"/>
      <c r="N462" s="223" t="inlineStr">
        <is>
          <t>Indonesia</t>
        </is>
      </c>
      <c r="O462" s="223" t="inlineStr">
        <is>
          <t>Tidak diketahui</t>
        </is>
      </c>
      <c r="P462" s="260" t="n">
        <v>2008</v>
      </c>
      <c r="Q462" s="260" t="n">
        <v>2018</v>
      </c>
      <c r="R462" s="223" t="inlineStr">
        <is>
          <t>Penerbit Andi</t>
        </is>
      </c>
      <c r="S462" s="223" t="inlineStr">
        <is>
          <t>Andi Offset CV</t>
        </is>
      </c>
      <c r="T462" s="223" t="inlineStr">
        <is>
          <t>Lokal</t>
        </is>
      </c>
      <c r="U462" s="261" t="n">
        <v>252</v>
      </c>
      <c r="V462" s="86" t="inlineStr">
        <is>
          <t>pdf</t>
        </is>
      </c>
      <c r="W462" s="223" t="inlineStr">
        <is>
          <t>13.0 MB</t>
        </is>
      </c>
      <c r="X462" s="223" t="inlineStr">
        <is>
          <t>&lt;p&gt;Program-program televisi seperti Suami-suami Takut Istri di TransTV, Kick Andi dari MetroTV, Empat Mata dari Trans7 dan&lt;br /&gt;
 &lt;br /&gt;
 lainnya tentu tidak asing bagi ANda. Program-program TV tersebut telah membuat para pemainnya terkenal. Rating siarannya yang&lt;br /&gt;
 &lt;br /&gt;
 bagus membuat perusahaan-perusahaan televisi tersebut tetap eksis bahkan semakin kuat. Dengan populernya program-program&lt;br /&gt;
 &lt;br /&gt;
 tersebut membuat semakin banyaknya permintaan program hiburan, sinetron dan sebagainya dari stasiun-stasiun televisi.&lt;br /&gt;
 &lt;br /&gt;
 Production House tumbuh subur yang tentu saja akan membuka peluang usaha dan lapangan pekerjaan yang baru. Ada banyak pihak&lt;br /&gt;
 &lt;br /&gt;
 yang terlibat seperti Artis, kameraman, sutradara, produser, penulis skrip dan sebagainya di balik proses pembuatannya.&lt;br /&gt;
 &lt;br /&gt;
 Melalui buku ini Anda akan dipandu atau diajari secara bertahap dan otodidak menjadi seorang perancang program televisi yang&lt;br /&gt;
 &lt;br /&gt;
 profesional.&lt;br /&gt;
 &lt;br /&gt;
 Secara umum pembahasan buku ini meliputi :&lt;br /&gt;
 &lt;br /&gt;
 Bekerja di stasiun televisi&lt;br /&gt;
 Sistem kerja stasiun televisi&lt;br /&gt;
 Merancang program drama anak&lt;br /&gt;
 Merancang program humor di televisi&lt;br /&gt;
 Membuat tayangan kombinasi drama dan non drama&lt;br /&gt;
 Merancang tayangan reality show&lt;br /&gt;
 Merancang acara TV skala besar&lt;br /&gt;
 Jalan alternatif merancang acara televisi&lt;/p&gt;</t>
        </is>
      </c>
      <c r="Y462" s="262" t="n">
        <v>81500</v>
      </c>
      <c r="Z462" s="226" t="n"/>
      <c r="AA462" s="241">
        <f>Y609*Z609</f>
        <v/>
      </c>
      <c r="AB462" s="237" t="inlineStr">
        <is>
          <t>979f373a-c146-46f2-9178-e776034a4c11</t>
        </is>
      </c>
    </row>
    <row r="463" ht="15" customHeight="1" s="283">
      <c r="A463" s="109" t="n">
        <v>601</v>
      </c>
      <c r="B463" s="222">
        <f>HYPERLINK("https://mocostore.moco.co.id/catalog/"&amp;AB610,"Klik Disini")</f>
        <v/>
      </c>
      <c r="C463" s="223" t="inlineStr">
        <is>
          <t>CSR Dalam Dunia Bisnis</t>
        </is>
      </c>
      <c r="D463" s="223" t="n"/>
      <c r="E463" s="223" t="inlineStr">
        <is>
          <t>Budi Untung</t>
        </is>
      </c>
      <c r="F463" s="223" t="inlineStr">
        <is>
          <t>978-979-29-2339-1</t>
        </is>
      </c>
      <c r="G463" s="223" t="inlineStr">
        <is>
          <t>978-979-29-8512-2</t>
        </is>
      </c>
      <c r="H463" s="223" t="inlineStr">
        <is>
          <t>Bisnis &amp; Ekonomi</t>
        </is>
      </c>
      <c r="I463" s="258" t="inlineStr">
        <is>
          <t>Perguruan Tinggi</t>
        </is>
      </c>
      <c r="J463" s="186" t="inlineStr">
        <is>
          <t>009.25</t>
        </is>
      </c>
      <c r="K463" s="264" t="n"/>
      <c r="L463" s="264" t="n"/>
      <c r="M463" s="259" t="n"/>
      <c r="N463" s="223" t="inlineStr">
        <is>
          <t>Indonesia</t>
        </is>
      </c>
      <c r="O463" s="223" t="inlineStr">
        <is>
          <t>Tidak diketahui</t>
        </is>
      </c>
      <c r="P463" s="260" t="n">
        <v>2014</v>
      </c>
      <c r="Q463" s="260" t="n">
        <v>2018</v>
      </c>
      <c r="R463" s="223" t="inlineStr">
        <is>
          <t>Penerbit Andi</t>
        </is>
      </c>
      <c r="S463" s="223" t="inlineStr">
        <is>
          <t>Andi Offset CV</t>
        </is>
      </c>
      <c r="T463" s="223" t="inlineStr">
        <is>
          <t>Lokal</t>
        </is>
      </c>
      <c r="U463" s="261" t="n">
        <v>247</v>
      </c>
      <c r="V463" s="86" t="inlineStr">
        <is>
          <t>pdf</t>
        </is>
      </c>
      <c r="W463" s="223" t="inlineStr">
        <is>
          <t>16.1 MB</t>
        </is>
      </c>
      <c r="X463" s="223" t="inlineStr">
        <is>
          <t>&lt;p&gt;Buku CSR dalam dunia bisnis ini ditulis sebagai upaya untuk memperbanyak perbendaharaan kepustakaan ilmu ekonomi. Penekanan utama dari materi buku ini adalah penjelasan mengenai konsep dan fenomena dalam dunia bisnis serta langkah-langkah yang dilakukan oleh perusahaan dalam memberikan apresiasi kepada masyarakat melalui program CSR (Corporate social responsibility) mereka. Selain terkait CSR perusahaan, buku ini juga mengangkat topic mengenai pemberdayaan masyarakat melalui pembangunan perdesaan, masalah terkait iklim, persolan dalam instansi pemerintahan serta bagaimana pula masyarakat kita bisa belajar memulai menjalankan secara sederhana. Pembahasan dalam buku ini diawali dengan topic mengenai Corporate Social Responsibility (CSR) dalam Good Corporate Governance (GCG); masalah ini dibahas di Bab I. pada Bab II, buku ini mengangkat bahasan mengenai korporasi berkelanjutan. Bab berikutnya, yaitu Bab III, membahas terkait pemberdayaan masyarakat. Bab IV buku ini mengangkat persoalan mengenai membangun pedesaan. Sedangkan pada Bab V, topic terkait perubahan iklim, korupsi, menjadi bahasan pada Bab VI, Bab VII, sebagai bab terakhir pada buku ini mengangkat topic soal bagaimana tidak ada bisnis yang instan bisa kita jalankan.&lt;/p&gt;</t>
        </is>
      </c>
      <c r="Y463" s="262" t="n">
        <v>60000</v>
      </c>
      <c r="Z463" s="226" t="n"/>
      <c r="AA463" s="241">
        <f>Y610*Z610</f>
        <v/>
      </c>
      <c r="AB463" s="237" t="inlineStr">
        <is>
          <t>e7cd468a-5eea-4de2-b843-bd29407c62c3</t>
        </is>
      </c>
    </row>
    <row r="464" ht="15" customHeight="1" s="283">
      <c r="A464" s="109" t="n">
        <v>602</v>
      </c>
      <c r="B464" s="222">
        <f>HYPERLINK("https://mocostore.moco.co.id/catalog/"&amp;AB611,"Klik Disini")</f>
        <v/>
      </c>
      <c r="C464" s="223" t="inlineStr">
        <is>
          <t>Menjadi Presenter Andal: Kiat Menyajikan Presentasi Secara Profesional</t>
        </is>
      </c>
      <c r="D464" s="223" t="n"/>
      <c r="E464" s="223" t="inlineStr">
        <is>
          <t>SmitDev Community</t>
        </is>
      </c>
      <c r="F464" s="223" t="inlineStr">
        <is>
          <t>979-763-396-9</t>
        </is>
      </c>
      <c r="G464" s="223" t="inlineStr">
        <is>
          <t>978-979-29-8501-6</t>
        </is>
      </c>
      <c r="H464" s="223" t="inlineStr">
        <is>
          <t>Komputer &amp; Internet</t>
        </is>
      </c>
      <c r="I464" s="258" t="inlineStr">
        <is>
          <t>Perguruan Tinggi</t>
        </is>
      </c>
      <c r="J464" s="186" t="inlineStr">
        <is>
          <t>009.05</t>
        </is>
      </c>
      <c r="K464" s="264" t="n"/>
      <c r="L464" s="264" t="n"/>
      <c r="M464" s="259" t="n"/>
      <c r="N464" s="263" t="inlineStr">
        <is>
          <t>Indonesia</t>
        </is>
      </c>
      <c r="O464" s="263" t="inlineStr">
        <is>
          <t>Tidak diketahui</t>
        </is>
      </c>
      <c r="P464" s="260" t="n">
        <v>2006</v>
      </c>
      <c r="Q464" s="260" t="n">
        <v>2018</v>
      </c>
      <c r="R464" s="223" t="inlineStr">
        <is>
          <t>Penerbit Andi</t>
        </is>
      </c>
      <c r="S464" s="223" t="inlineStr">
        <is>
          <t>Andi Offset CV</t>
        </is>
      </c>
      <c r="T464" s="223" t="inlineStr">
        <is>
          <t>Lokal</t>
        </is>
      </c>
      <c r="U464" s="261" t="n">
        <v>224</v>
      </c>
      <c r="V464" s="86" t="inlineStr">
        <is>
          <t>pdf</t>
        </is>
      </c>
      <c r="W464" s="223" t="inlineStr">
        <is>
          <t>20.6 MB</t>
        </is>
      </c>
      <c r="X464" s="223" t="inlineStr">
        <is>
          <t>&lt;p&gt;Buku ini disusun untuk memberikan referensi dan petunjuk komprehensif mengenai berbagai aspek dalam penyajian presentasi. Dengan mengiuasai berbagai aspek dalam penyajian presentasi Anda diharapkan dapat mampu menyajikan presentasi secara praktis, cepat, dan aplikatif, serta mampu mencapai maksud dan tujuan akhir penyajian presentasi.&lt;/p&gt;</t>
        </is>
      </c>
      <c r="Y464" s="262" t="n">
        <v>71500</v>
      </c>
      <c r="Z464" s="226" t="n"/>
      <c r="AA464" s="241">
        <f>Y611*Z611</f>
        <v/>
      </c>
      <c r="AB464" s="237" t="inlineStr">
        <is>
          <t>7254787f-7022-403c-9928-2c363b3f8809</t>
        </is>
      </c>
    </row>
    <row r="465" ht="15" customHeight="1" s="283">
      <c r="A465" s="109" t="n">
        <v>603</v>
      </c>
      <c r="B465" s="222">
        <f>HYPERLINK("https://mocostore.moco.co.id/catalog/"&amp;AB612,"Klik Disini")</f>
        <v/>
      </c>
      <c r="C465" s="223" t="inlineStr">
        <is>
          <t>Menyingkap Rahasia Penyakit Flu Burung</t>
        </is>
      </c>
      <c r="D465" s="223" t="n"/>
      <c r="E465" s="223" t="inlineStr">
        <is>
          <t>Nurheti Yuliarti</t>
        </is>
      </c>
      <c r="F465" s="223" t="inlineStr">
        <is>
          <t>979-763-535-x</t>
        </is>
      </c>
      <c r="G465" s="223" t="inlineStr">
        <is>
          <t>978-979-29-8508-5</t>
        </is>
      </c>
      <c r="H465" s="223" t="inlineStr">
        <is>
          <t>Kesehatan</t>
        </is>
      </c>
      <c r="I465" s="258" t="inlineStr">
        <is>
          <t>Perguruan Tinggi</t>
        </is>
      </c>
      <c r="J465" s="186" t="inlineStr">
        <is>
          <t>009.24</t>
        </is>
      </c>
      <c r="K465" s="223" t="n"/>
      <c r="L465" s="223" t="n"/>
      <c r="M465" s="259" t="n"/>
      <c r="N465" s="223" t="inlineStr">
        <is>
          <t>Indonesia</t>
        </is>
      </c>
      <c r="O465" s="223" t="inlineStr">
        <is>
          <t>Tidak diketahui</t>
        </is>
      </c>
      <c r="P465" s="260" t="n">
        <v>2006</v>
      </c>
      <c r="Q465" s="260" t="n">
        <v>2018</v>
      </c>
      <c r="R465" s="223" t="inlineStr">
        <is>
          <t>Penerbit Andi</t>
        </is>
      </c>
      <c r="S465" s="223" t="inlineStr">
        <is>
          <t>Andi Offset CV</t>
        </is>
      </c>
      <c r="T465" s="223" t="inlineStr">
        <is>
          <t>Lokal</t>
        </is>
      </c>
      <c r="U465" s="261" t="n">
        <v>94</v>
      </c>
      <c r="V465" s="86" t="inlineStr">
        <is>
          <t>pdf</t>
        </is>
      </c>
      <c r="W465" s="223" t="inlineStr">
        <is>
          <t>10.7 MB</t>
        </is>
      </c>
      <c r="X465" s="223" t="inlineStr">
        <is>
          <t>&lt;p&gt;Buku &lt;em&gt;Menyingkap Rahasia Penyakit Flu Burung&lt;/em&gt; berusaha mengungkap rahasia-rahasia tentang penyakit flu burung agar masyarakat tidak cema terus-menerus. Buku ini menyajikan pembahasan tentang tamiflu yang ternyata bukan obat yang efektif untuk flu burung serta tip praktis agar tetap aman di saat wabah flu burung menyerang.&lt;/p&gt;</t>
        </is>
      </c>
      <c r="Y465" s="262" t="n">
        <v>50500</v>
      </c>
      <c r="Z465" s="226" t="n"/>
      <c r="AA465" s="241">
        <f>Y612*Z612</f>
        <v/>
      </c>
      <c r="AB465" s="237" t="inlineStr">
        <is>
          <t>dade0e92-3bd2-4933-913e-099ddd93543b</t>
        </is>
      </c>
    </row>
    <row r="466" ht="15" customHeight="1" s="283">
      <c r="A466" s="109" t="n">
        <v>604</v>
      </c>
      <c r="B466" s="222">
        <f>HYPERLINK("https://mocostore.moco.co.id/catalog/"&amp;AB613,"Klik Disini")</f>
        <v/>
      </c>
      <c r="C466" s="223" t="inlineStr">
        <is>
          <t>Cyberlaw, Tidak Perlu Takut</t>
        </is>
      </c>
      <c r="D466" s="223" t="n"/>
      <c r="E466" s="223" t="inlineStr">
        <is>
          <t>Merry Magdalena &amp; Mas Wigrantoro Roes Setiadi</t>
        </is>
      </c>
      <c r="F466" s="223" t="inlineStr">
        <is>
          <t>978-979-29-0669-1</t>
        </is>
      </c>
      <c r="G466" s="223" t="inlineStr">
        <is>
          <t>978-979-29-8513-9</t>
        </is>
      </c>
      <c r="H466" s="223" t="inlineStr">
        <is>
          <t>Komputer &amp; Internet</t>
        </is>
      </c>
      <c r="I466" s="258" t="inlineStr">
        <is>
          <t>Perguruan Tinggi</t>
        </is>
      </c>
      <c r="J466" s="186" t="inlineStr">
        <is>
          <t>009.09</t>
        </is>
      </c>
      <c r="K466" s="223" t="n"/>
      <c r="L466" s="223" t="n"/>
      <c r="M466" s="259" t="n"/>
      <c r="N466" s="263" t="inlineStr">
        <is>
          <t>Indonesia</t>
        </is>
      </c>
      <c r="O466" s="263" t="inlineStr">
        <is>
          <t>Tidak diketahui</t>
        </is>
      </c>
      <c r="P466" s="260" t="n">
        <v>2009</v>
      </c>
      <c r="Q466" s="260" t="n">
        <v>2018</v>
      </c>
      <c r="R466" s="223" t="inlineStr">
        <is>
          <t>Penerbit Andi</t>
        </is>
      </c>
      <c r="S466" s="223" t="inlineStr">
        <is>
          <t>Andi Offset CV</t>
        </is>
      </c>
      <c r="T466" s="223" t="inlineStr">
        <is>
          <t>Lokal</t>
        </is>
      </c>
      <c r="U466" s="261" t="n">
        <v>158</v>
      </c>
      <c r="V466" s="86" t="inlineStr">
        <is>
          <t>pdf</t>
        </is>
      </c>
      <c r="W466" s="223" t="inlineStr">
        <is>
          <t>3.2 MB</t>
        </is>
      </c>
      <c r="X466" s="223" t="inlineStr">
        <is>
          <t>&lt;p&gt;internet menjadi dunia yang sangat menarik bagi siapapun, Terlebih bagi user indonesia, sebab sampai hari ini belum ada rambu-rambu baku yang menjadi aturan main bagi mereka. Kalaupun pelaku kriminal di internet sudah ada yang terciduk, tetap saja masih ada segudang celah yang membuat rimba jagat maya ibarat alam jahiliyah. Situasi ini kian membuat user lepas kendali.&lt;/p&gt;</t>
        </is>
      </c>
      <c r="Y466" s="262" t="n">
        <v>57500</v>
      </c>
      <c r="Z466" s="226" t="n"/>
      <c r="AA466" s="241">
        <f>Y613*Z613</f>
        <v/>
      </c>
      <c r="AB466" s="237" t="inlineStr">
        <is>
          <t>f81a304c-4b13-41ca-89da-88cd67df5372</t>
        </is>
      </c>
    </row>
    <row r="467" ht="15" customHeight="1" s="283">
      <c r="A467" s="109" t="n">
        <v>606</v>
      </c>
      <c r="B467" s="222">
        <f>HYPERLINK("https://mocostore.moco.co.id/catalog/"&amp;AB615,"Klik Disini")</f>
        <v/>
      </c>
      <c r="C467" s="223" t="inlineStr">
        <is>
          <t>Merah Putih Arsitektur Nusantara</t>
        </is>
      </c>
      <c r="D467" s="223" t="n"/>
      <c r="E467" s="223" t="inlineStr">
        <is>
          <t>Galih Widjil Pangarsa</t>
        </is>
      </c>
      <c r="F467" s="223" t="inlineStr">
        <is>
          <t>979-763-628-3</t>
        </is>
      </c>
      <c r="G467" s="223" t="inlineStr">
        <is>
          <t>978-979-29-8519-1</t>
        </is>
      </c>
      <c r="H467" s="223" t="inlineStr">
        <is>
          <t>Arsitektur</t>
        </is>
      </c>
      <c r="I467" s="258" t="inlineStr">
        <is>
          <t>Perguruan Tinggi</t>
        </is>
      </c>
      <c r="J467" s="186" t="inlineStr">
        <is>
          <t>009.04</t>
        </is>
      </c>
      <c r="K467" s="264" t="n"/>
      <c r="L467" s="264" t="n"/>
      <c r="M467" s="259" t="n"/>
      <c r="N467" s="223" t="inlineStr">
        <is>
          <t>Indonesia</t>
        </is>
      </c>
      <c r="O467" s="223" t="inlineStr">
        <is>
          <t>Tidak diketahui</t>
        </is>
      </c>
      <c r="P467" s="260" t="n">
        <v>2006</v>
      </c>
      <c r="Q467" s="260" t="n">
        <v>2018</v>
      </c>
      <c r="R467" s="223" t="inlineStr">
        <is>
          <t>Penerbit Andi</t>
        </is>
      </c>
      <c r="S467" s="223" t="inlineStr">
        <is>
          <t>Andi Offset CV</t>
        </is>
      </c>
      <c r="T467" s="223" t="inlineStr">
        <is>
          <t>Lokal</t>
        </is>
      </c>
      <c r="U467" s="261" t="n">
        <v>148</v>
      </c>
      <c r="V467" s="86" t="inlineStr">
        <is>
          <t>pdf</t>
        </is>
      </c>
      <c r="W467" s="223" t="inlineStr">
        <is>
          <t>14.2 MB</t>
        </is>
      </c>
      <c r="X467" s="223" t="inlineStr">
        <is>
          <t>&lt;p&gt;Buku ini menyingkapkan nilai-nilai universalitas dan lokallitas Arsitektur Nusantara. Kajian ini sangat strategis karena nilai-nilai ketuhanan, transendentalitas, kemanusiaan, berkehidupan bersama, keselarasan hidup manusia dan alam, serta konsep keindahan bersahaja - yang tengah dicari oleh kajian-kajian postmodern - ternyata ada di wilayah budaya Nusantara. Kajian kebudayaan Nusantara yang membawa-kibarkan Merah-Putih semacam ini nyaris terlupakan oleh globalisasi. Padahal hakikatnya itu adalah hegemoni politik kebudayaan Eurocentrism.&lt;br /&gt;
 &lt;br /&gt;
 Buku ini perlu dibaca oleh mereka yang cinta tanah air, mahasiswa, kaum muda, pengajar dan praktisi arsitektur, perencanaan, antropologi dan filsafat. Bermanfaat pula bagi mereka yang terlibat dalam perencanaan kebudayaan. Mengajak menaikkan kembali panji-panji Merah-Putih di tengah-tengah peradaban masyarakat dunia.&lt;/p&gt;</t>
        </is>
      </c>
      <c r="Y467" s="262" t="n">
        <v>164000</v>
      </c>
      <c r="Z467" s="226" t="n"/>
      <c r="AA467" s="241">
        <f>Y615*Z615</f>
        <v/>
      </c>
      <c r="AB467" s="237" t="inlineStr">
        <is>
          <t>3afbd6c8-a14a-498d-899b-9893f842bddd</t>
        </is>
      </c>
    </row>
    <row r="468" ht="15" customHeight="1" s="283">
      <c r="A468" s="109" t="n">
        <v>611</v>
      </c>
      <c r="B468" s="222">
        <f>HYPERLINK("https://mocostore.moco.co.id/catalog/"&amp;AB620,"Klik Disini")</f>
        <v/>
      </c>
      <c r="C468" s="223" t="inlineStr">
        <is>
          <t>40+ Solusi Kasus Bisnis Terpopler</t>
        </is>
      </c>
      <c r="D468" s="223" t="n"/>
      <c r="E468" s="223" t="inlineStr">
        <is>
          <t>Ariyanto,M.B</t>
        </is>
      </c>
      <c r="F468" s="223" t="inlineStr">
        <is>
          <t>978-979-29-0336-2</t>
        </is>
      </c>
      <c r="G468" s="223" t="inlineStr">
        <is>
          <t>978-979-29-8983-0</t>
        </is>
      </c>
      <c r="H468" s="223" t="inlineStr">
        <is>
          <t>Bisnis &amp; Ekonomi</t>
        </is>
      </c>
      <c r="I468" s="258" t="inlineStr">
        <is>
          <t>Perguruan Tinggi</t>
        </is>
      </c>
      <c r="J468" s="186" t="inlineStr">
        <is>
          <t>009.25</t>
        </is>
      </c>
      <c r="K468" s="223" t="n"/>
      <c r="L468" s="223" t="n"/>
      <c r="M468" s="259" t="n"/>
      <c r="N468" s="223" t="inlineStr">
        <is>
          <t>Indonesia</t>
        </is>
      </c>
      <c r="O468" s="223" t="inlineStr">
        <is>
          <t>Tidak diketahui</t>
        </is>
      </c>
      <c r="P468" s="260" t="n">
        <v>2008</v>
      </c>
      <c r="Q468" s="260" t="n">
        <v>2018</v>
      </c>
      <c r="R468" s="223" t="inlineStr">
        <is>
          <t>Penerbit Andi</t>
        </is>
      </c>
      <c r="S468" s="223" t="inlineStr">
        <is>
          <t>Andi Offset CV</t>
        </is>
      </c>
      <c r="T468" s="223" t="inlineStr">
        <is>
          <t>Lokal</t>
        </is>
      </c>
      <c r="U468" s="261" t="n">
        <v>192</v>
      </c>
      <c r="V468" s="86" t="inlineStr">
        <is>
          <t>pdf</t>
        </is>
      </c>
      <c r="W468" s="223" t="inlineStr">
        <is>
          <t>11.2 MB</t>
        </is>
      </c>
      <c r="X468" s="223" t="inlineStr">
        <is>
          <t>&lt;p&gt;Bagaimanakah memulai sebuah bisnis? Bagaimana jika bisnis kita gagal? Kiat-kiat bisnis apa yang kita perlukan? Bagaimana berbisnis dengan orang lain? Adalah berbagai pertanyaan yang sering muncul dalam diri banyak calon pebisnis maupun pelaku bisnis. Pertanyaan-pertanyaan ini muncul karena kekurang pahaman para pelaku dan calon pelaku bisnis kepada dunia yang sedang atau akan dijalaninya.&lt;br /&gt;
 &lt;br /&gt;
 Buku ini mengupas berbagai macam pertanyaan bisnis yang sering kali muncul dalam dunia bisnis. lebih dari 40 kasus dan problematika bisnis serta memulai sebuah bisnis dibahas dengan jelas dalam buku ini. Setiap pertanyaan yang muncul dalam dunia bisnis dikelompokkan dalam tiga pokok bahasan besar, yaitu motivasi bisnis, strategi bisnis dan pemasaran dan problematika bisnis.&lt;/p&gt;</t>
        </is>
      </c>
      <c r="Y468" s="262" t="n">
        <v>74500</v>
      </c>
      <c r="Z468" s="226" t="n"/>
      <c r="AA468" s="241">
        <f>Y620*Z620</f>
        <v/>
      </c>
      <c r="AB468" s="237" t="inlineStr">
        <is>
          <t>27d7f0c4-447c-442b-b5e1-55b49716834b</t>
        </is>
      </c>
    </row>
    <row r="469" ht="15" customHeight="1" s="283">
      <c r="A469" s="109" t="n">
        <v>612</v>
      </c>
      <c r="B469" s="222">
        <f>HYPERLINK("https://mocostore.moco.co.id/catalog/"&amp;AB621,"Klik Disini")</f>
        <v/>
      </c>
      <c r="C469" s="223" t="inlineStr">
        <is>
          <t>Merangkai Bunga</t>
        </is>
      </c>
      <c r="D469" s="223" t="n"/>
      <c r="E469" s="223" t="inlineStr">
        <is>
          <t>CS Priyanti</t>
        </is>
      </c>
      <c r="F469" s="223" t="inlineStr">
        <is>
          <t>978-979-29-1637-9</t>
        </is>
      </c>
      <c r="G469" s="223" t="inlineStr">
        <is>
          <t>978-979-29-8524-5</t>
        </is>
      </c>
      <c r="H469" s="223" t="inlineStr">
        <is>
          <t>Bisnis &amp; Ekonomi</t>
        </is>
      </c>
      <c r="I469" s="258" t="inlineStr">
        <is>
          <t>Perguruan Tinggi</t>
        </is>
      </c>
      <c r="J469" s="186" t="inlineStr">
        <is>
          <t>009.25</t>
        </is>
      </c>
      <c r="K469" s="264" t="n"/>
      <c r="L469" s="264" t="n"/>
      <c r="M469" s="259" t="n"/>
      <c r="N469" s="223" t="inlineStr">
        <is>
          <t>Indonesia</t>
        </is>
      </c>
      <c r="O469" s="223" t="inlineStr">
        <is>
          <t>Tidak diketahui</t>
        </is>
      </c>
      <c r="P469" s="260" t="n">
        <v>2008</v>
      </c>
      <c r="Q469" s="260" t="n">
        <v>2018</v>
      </c>
      <c r="R469" s="223" t="inlineStr">
        <is>
          <t>Penerbit Andi</t>
        </is>
      </c>
      <c r="S469" s="223" t="inlineStr">
        <is>
          <t>Andi Offset CV</t>
        </is>
      </c>
      <c r="T469" s="223" t="inlineStr">
        <is>
          <t>Lokal</t>
        </is>
      </c>
      <c r="U469" s="261" t="n">
        <v>94</v>
      </c>
      <c r="V469" s="86" t="inlineStr">
        <is>
          <t>pdf</t>
        </is>
      </c>
      <c r="W469" s="223" t="inlineStr">
        <is>
          <t>4.3 MB</t>
        </is>
      </c>
      <c r="X469" s="223" t="inlineStr">
        <is>
          <t>&lt;p&gt;Merangkai Bunga: Bonus Plus Analisa Usaha &amp;amp; Promosi Sebagai Peluang Usaha&lt;/p&gt;
 &lt;p&gt;Keterampilan merangkai bunga tidak hanya mampu menghadirkan keindahan dengan rangkaian bunga yang dihasilkan, tetapi bisa juga dijadikan sebagai peluang usaha yang menghasilkan rupiah.&lt;/p&gt;
 &lt;p&gt;Buku berjudul Merangkai Bunga: Bonus Plus Analisis Usaha &amp;amp; Promosi sebagai Peluang Usaha merupakan buku pedoman bagi pemula pelaku usaha merangkai bunga, orang-orang yang menyukai seni merangkai bunga, dan orang-orang yang mau menambah penghasilan tambahan. Selain itu, buku ini juga bisa menjadi bacaan bagi mereka yang ingin menambah wawasan tentang seni merangkai bunga atau memperluas khasanah ilmu pengetahuan bagi para pemerhati peluang usaha. Pembahasan dalam buku ini dimulai dari nol belum bisa merangkai bunga sama sekali sampai dengan memasuki pangsa pasar.&lt;/p&gt;</t>
        </is>
      </c>
      <c r="Y469" s="262" t="n">
        <v>69000</v>
      </c>
      <c r="Z469" s="226" t="n"/>
      <c r="AA469" s="241">
        <f>Y621*Z621</f>
        <v/>
      </c>
      <c r="AB469" s="237" t="inlineStr">
        <is>
          <t>8348565b-a663-4394-928e-0e530550cbbd</t>
        </is>
      </c>
    </row>
    <row r="470" ht="15" customHeight="1" s="283">
      <c r="A470" s="109" t="n">
        <v>616</v>
      </c>
      <c r="B470" s="222">
        <f>HYPERLINK("https://mocostore.moco.co.id/catalog/"&amp;AB625,"Klik Disini")</f>
        <v/>
      </c>
      <c r="C470" s="223" t="inlineStr">
        <is>
          <t>Sehat Itu Pilihan - Gaya Hidup Sehat Tanpa Repot</t>
        </is>
      </c>
      <c r="D470" s="223" t="n"/>
      <c r="E470" s="223" t="inlineStr">
        <is>
          <t>Yohanes Sunardi</t>
        </is>
      </c>
      <c r="F470" s="223" t="inlineStr">
        <is>
          <t>978-979-29-3124-2</t>
        </is>
      </c>
      <c r="G470" s="223" t="inlineStr">
        <is>
          <t>978-979-29-8893-2</t>
        </is>
      </c>
      <c r="H470" s="223" t="inlineStr">
        <is>
          <t>Kesehatan</t>
        </is>
      </c>
      <c r="I470" s="258" t="inlineStr">
        <is>
          <t>Perguruan Tinggi</t>
        </is>
      </c>
      <c r="J470" s="186" t="inlineStr">
        <is>
          <t>009.24</t>
        </is>
      </c>
      <c r="K470" s="223" t="n"/>
      <c r="L470" s="223" t="n"/>
      <c r="M470" s="259" t="n"/>
      <c r="N470" s="223" t="inlineStr">
        <is>
          <t>Indonesia</t>
        </is>
      </c>
      <c r="O470" s="223" t="inlineStr">
        <is>
          <t>Tidak diketahui</t>
        </is>
      </c>
      <c r="P470" s="260" t="n">
        <v>2012</v>
      </c>
      <c r="Q470" s="260" t="n">
        <v>2018</v>
      </c>
      <c r="R470" s="223" t="inlineStr">
        <is>
          <t>Penerbit Andi</t>
        </is>
      </c>
      <c r="S470" s="223" t="inlineStr">
        <is>
          <t>Andi Offset CV</t>
        </is>
      </c>
      <c r="T470" s="223" t="inlineStr">
        <is>
          <t>Lokal</t>
        </is>
      </c>
      <c r="U470" s="261" t="n">
        <v>166</v>
      </c>
      <c r="V470" s="86" t="inlineStr">
        <is>
          <t>pdf</t>
        </is>
      </c>
      <c r="W470" s="223" t="inlineStr">
        <is>
          <t>20.6 MB</t>
        </is>
      </c>
      <c r="X470" s="223" t="inlineStr">
        <is>
          <t>&lt;p&gt;Gaya hidup baru yang akan Anda baca di buku ini bukan acuan untuk menyembuhkan penyakit, tetapi lebih merupakan dasar pertimbangan untuk hidup yang lebih baik. SEHAT ITU PILIHAN berisikan gaya hidup sehat tanpa repot yang didasari pengetahuan dan mudah untuk diaplikasikan dalam kehidupan sehari-hari, terutama dalam kesibukan aktivitas Anda. Sedikit penyesuaian dan kemampuan modifikasi mungkin diperlukan karena aktivitas Anda pasti berbeda satu sama lain.&lt;br /&gt;
 &lt;br /&gt;
 Banyak hal yang akan Anda temui di dalam buku ini, antara lain Kegagalan di makan siang tidak memengaruhi kesuksesan untuk makan malam yang baik. Dan Olahraga selama 20 menit lebih baik dibanding membatalkan olahraga karena tidak mempunyai waktu olahraga 1 jam. Jadi, selamat mempraktikkan gaya hidup sehat tanpa repot.&lt;/p&gt;</t>
        </is>
      </c>
      <c r="Y470" s="262" t="n">
        <v>92500</v>
      </c>
      <c r="Z470" s="226" t="n"/>
      <c r="AA470" s="241">
        <f>Y625*Z625</f>
        <v/>
      </c>
      <c r="AB470" s="237" t="inlineStr">
        <is>
          <t>f0535409-2b96-47ca-9659-7c950e6db172</t>
        </is>
      </c>
    </row>
    <row r="471" ht="15" customHeight="1" s="283">
      <c r="A471" s="109" t="n">
        <v>617</v>
      </c>
      <c r="B471" s="222">
        <f>HYPERLINK("https://mocostore.moco.co.id/catalog/"&amp;AB626,"Klik Disini")</f>
        <v/>
      </c>
      <c r="C471" s="223" t="inlineStr">
        <is>
          <t>Dari Hobi Menjadi Hoki, Peluang Menjadi Jutawan Dari Rumah</t>
        </is>
      </c>
      <c r="D471" s="223" t="n"/>
      <c r="E471" s="223" t="inlineStr">
        <is>
          <t>Dessy Danarti</t>
        </is>
      </c>
      <c r="F471" s="223" t="inlineStr">
        <is>
          <t>978-979-29-0339-3</t>
        </is>
      </c>
      <c r="G471" s="223" t="inlineStr">
        <is>
          <t>978-979-29-8517-7</t>
        </is>
      </c>
      <c r="H471" s="223" t="inlineStr">
        <is>
          <t>Pengembangan Diri</t>
        </is>
      </c>
      <c r="I471" s="258" t="inlineStr">
        <is>
          <t>Perguruan Tinggi</t>
        </is>
      </c>
      <c r="J471" s="186" t="inlineStr">
        <is>
          <t>009.09</t>
        </is>
      </c>
      <c r="K471" s="264" t="n"/>
      <c r="L471" s="264" t="n"/>
      <c r="M471" s="259" t="n"/>
      <c r="N471" s="223" t="inlineStr">
        <is>
          <t>Indonesia</t>
        </is>
      </c>
      <c r="O471" s="223" t="inlineStr">
        <is>
          <t>Tidak diketahui</t>
        </is>
      </c>
      <c r="P471" s="260" t="n">
        <v>2005</v>
      </c>
      <c r="Q471" s="260" t="n">
        <v>2018</v>
      </c>
      <c r="R471" s="223" t="inlineStr">
        <is>
          <t>Penerbit Andi</t>
        </is>
      </c>
      <c r="S471" s="223" t="inlineStr">
        <is>
          <t>Andi Offset CV</t>
        </is>
      </c>
      <c r="T471" s="223" t="inlineStr">
        <is>
          <t>Lokal</t>
        </is>
      </c>
      <c r="U471" s="261" t="n">
        <v>143</v>
      </c>
      <c r="V471" s="86" t="inlineStr">
        <is>
          <t>pdf</t>
        </is>
      </c>
      <c r="W471" s="223" t="inlineStr">
        <is>
          <t>11.6 MB</t>
        </is>
      </c>
      <c r="X471" s="223" t="inlineStr">
        <is>
          <t>&lt;p&gt;Usaha bisa dimulai dari mana saja. Buku ini menawarkan alternatif lain, yaitu menjadkan hobi sebagai sumber usaha. Hobi merupakan salah satu media pelepasan stres. Hal ini berlaku demikian karena hobi menyangkut suatu kegiatan yang dilakukan seseorang karena merasa suka. Tak ada keterpaksaan di dalamnya. Tak heran jika merintis usaha berdasarkan minat dan hobi sangat disarankan karena pasti dilakukan dengan rasa cinta, dan tentu Anda telah mengenal baik segala aspek yang terkandung di dalamnya.&lt;br /&gt;
 &lt;br /&gt;
 Namun, namun untuk mewujudkanya pun bukan tanpa masalah. Penjiwaan dan penguasaan atas usaha yang dijalankan berpengaruh besar terhadap keberhasilan. Selain itu, diperlukan juga sikap mental yang kuat agar wirausaha tahan banting dan mampu menghadapi berbagai resiko.&lt;br /&gt;
 &lt;br /&gt;
 Buku ini menguraikan beberapa aspek penting untuk memulai usaha sesuai hobi yang anda miliki. Anda akan diajak untuk mengenali potensi dan bakat, mengenali dan membangun sikap mental wirausaha, serta memulai usaha, yang menyangkut desain dn pengembangan produk, permodalan, serta pemasaran. Buku ini juga menghadirkan 25 kisah keberhasilan para pengusaha, yang menginspirasi dalam memulai usaha dengan hobi.&lt;/p&gt;</t>
        </is>
      </c>
      <c r="Y471" s="262" t="n">
        <v>57500</v>
      </c>
      <c r="Z471" s="226" t="n"/>
      <c r="AA471" s="241">
        <f>Y626*Z626</f>
        <v/>
      </c>
      <c r="AB471" s="237" t="inlineStr">
        <is>
          <t>9bc02e86-1d22-43b7-963f-54e8dd80cc27</t>
        </is>
      </c>
    </row>
    <row r="472" ht="15" customHeight="1" s="283">
      <c r="A472" s="109" t="n">
        <v>618</v>
      </c>
      <c r="B472" s="222">
        <f>HYPERLINK("https://mocostore.moco.co.id/catalog/"&amp;AB627,"Klik Disini")</f>
        <v/>
      </c>
      <c r="C472" s="223" t="inlineStr">
        <is>
          <t>Belajar Rahasia Sukses Bisnis Ala Pak Haji</t>
        </is>
      </c>
      <c r="D472" s="223" t="n"/>
      <c r="E472" s="223" t="inlineStr">
        <is>
          <t>M. Maksus Peter</t>
        </is>
      </c>
      <c r="F472" s="223" t="inlineStr">
        <is>
          <t>978-979-29-1742-0</t>
        </is>
      </c>
      <c r="G472" s="223" t="inlineStr">
        <is>
          <t>978-979-29-8425-5</t>
        </is>
      </c>
      <c r="H472" s="223" t="inlineStr">
        <is>
          <t>Bisnis</t>
        </is>
      </c>
      <c r="I472" s="258" t="inlineStr">
        <is>
          <t>Perguruan Tinggi</t>
        </is>
      </c>
      <c r="J472" s="186" t="inlineStr">
        <is>
          <t>009.25</t>
        </is>
      </c>
      <c r="K472" s="223" t="n"/>
      <c r="L472" s="223" t="n"/>
      <c r="M472" s="259" t="n"/>
      <c r="N472" s="223" t="inlineStr">
        <is>
          <t>Indonesia</t>
        </is>
      </c>
      <c r="O472" s="223" t="inlineStr">
        <is>
          <t>Tidak diketahui</t>
        </is>
      </c>
      <c r="P472" s="260" t="n">
        <v>2010</v>
      </c>
      <c r="Q472" s="260" t="n">
        <v>2018</v>
      </c>
      <c r="R472" s="223" t="inlineStr">
        <is>
          <t>Penerbit Andi</t>
        </is>
      </c>
      <c r="S472" s="223" t="inlineStr">
        <is>
          <t>Andi Offset CV</t>
        </is>
      </c>
      <c r="T472" s="223" t="inlineStr">
        <is>
          <t>Lokal</t>
        </is>
      </c>
      <c r="U472" s="261" t="n">
        <v>192</v>
      </c>
      <c r="V472" s="86" t="inlineStr">
        <is>
          <t>pdf</t>
        </is>
      </c>
      <c r="W472" s="223" t="inlineStr">
        <is>
          <t>3.9 MB</t>
        </is>
      </c>
      <c r="X472" s="223" t="inlineStr">
        <is>
          <t>&lt;p&gt;Anda akan menemukan berbagai kiat bisnis yang dimulai dengan sangat sederhana, mudah dilakukan dan ditiru. Untuk Anda yang belum punya pengalaman bisnis dan tidak punya modal sekalipun, ada trik memulai bisnis dengan modal terbatas dan mengembangkan bisnis dengan teknik penjualan yang sederhana sehingga meningkatkan profit bisnis dalam waktu relatif singkat.&lt;/p&gt;
 &lt;p&gt;Bagaimana membangun sebuah bisnis yang meningkatkan profit bisnis dengan teknik marketing sederhana sehingga pertumbuhan bisnis lebih cepat? Mencari dan menambah modal dengan aset yang tersedia, bahkan akan meningkatkan dan menambah aset yang dimiliki?&lt;/p&gt;
 &lt;p&gt;Bagaimana bursa saham layaknya fenomena mie instan yang akan meningkatkan aset Anda dengan cepat melalui tiga langkah buka bungkus, rebus lima menit, dan siap santap dengan sajian nikmat. Dengan fenomena matahari yang akan muncul besok pagi dari sebelah timur dengan perbandingan jumlah matahari terbit cerah lebih banyak dibandingkan matahari terbit dalam keadan redup sepanjang tahun.&lt;/p&gt;
 &lt;p&gt;Buku ini hanya sebuah panduan untuk sukses dan kaya. Sebagai tambahan bahan inspirasi Anda dalam hidup dan bisnis. Sifatnya hanya sebagai bahan pendidikan keuangan dan bisnis praktis yang mendorong kesejahteraan ekonomi masyarakat di Indonesia. Tidak mempunyai jaminan apa pun seperti yang penulis dapat dari Pak Haji. Semua tindakan bisnis, keputusan bisnis, keputusan investasi, dan lainnya merupakan tanggung jawab pribadi. Selamat menikmati dan selalu sukses.&lt;/p&gt;</t>
        </is>
      </c>
      <c r="Y472" s="262" t="n">
        <v>78500</v>
      </c>
      <c r="Z472" s="226" t="n"/>
      <c r="AA472" s="241">
        <f>Y627*Z627</f>
        <v/>
      </c>
      <c r="AB472" s="237" t="inlineStr">
        <is>
          <t>21bf33fc-33ce-4a32-8312-4afb6a582aa6</t>
        </is>
      </c>
    </row>
    <row r="473" ht="15" customHeight="1" s="283">
      <c r="A473" s="109" t="n">
        <v>619</v>
      </c>
      <c r="B473" s="222">
        <f>HYPERLINK("https://mocostore.moco.co.id/catalog/"&amp;AB628,"Klik Disini")</f>
        <v/>
      </c>
      <c r="C473" s="223" t="inlineStr">
        <is>
          <t>Dari Limbah Menjadi Rupiah: Mudah Dan Praktis Mengolah Limbah Industri Skala Rumah Tangga</t>
        </is>
      </c>
      <c r="D473" s="223" t="n"/>
      <c r="E473" s="223" t="inlineStr">
        <is>
          <t>Emil Salim</t>
        </is>
      </c>
      <c r="F473" s="223" t="inlineStr">
        <is>
          <t>978-979-29-2483-1</t>
        </is>
      </c>
      <c r="G473" s="223" t="inlineStr">
        <is>
          <t>978-979-29-8518-4</t>
        </is>
      </c>
      <c r="H473" s="223" t="inlineStr">
        <is>
          <t>Bisnis</t>
        </is>
      </c>
      <c r="I473" s="258" t="inlineStr">
        <is>
          <t>Perguruan Tinggi</t>
        </is>
      </c>
      <c r="J473" s="186" t="inlineStr">
        <is>
          <t>009.03</t>
        </is>
      </c>
      <c r="K473" s="223" t="inlineStr">
        <is>
          <t>Tidak Tersedia</t>
        </is>
      </c>
      <c r="L473" s="223" t="n"/>
      <c r="M473" s="259" t="inlineStr">
        <is>
          <t>Tidak Tersedia</t>
        </is>
      </c>
      <c r="N473" s="223" t="inlineStr">
        <is>
          <t>Indonesia</t>
        </is>
      </c>
      <c r="O473" s="223" t="inlineStr">
        <is>
          <t>Tidak diketahui</t>
        </is>
      </c>
      <c r="P473" s="260" t="n">
        <v>2011</v>
      </c>
      <c r="Q473" s="260" t="n">
        <v>2018</v>
      </c>
      <c r="R473" s="223" t="inlineStr">
        <is>
          <t>Lily Publisher</t>
        </is>
      </c>
      <c r="S473" s="223" t="inlineStr">
        <is>
          <t>Andi Offset CV</t>
        </is>
      </c>
      <c r="T473" s="223" t="inlineStr">
        <is>
          <t>Lokal</t>
        </is>
      </c>
      <c r="U473" s="261" t="n">
        <v>147</v>
      </c>
      <c r="V473" s="86" t="inlineStr">
        <is>
          <t>pdf</t>
        </is>
      </c>
      <c r="W473" s="223" t="inlineStr">
        <is>
          <t>3.2 MB</t>
        </is>
      </c>
      <c r="X473" s="223" t="inlineStr">
        <is>
          <t>&lt;p&gt;Masih banyak industri baik pangan maupun non-pangan yang membuang limbah ke lingkungan sehingga menyebabkan pencemaran yang dapat mengganggu pemukiman atau ekologi habitat setempat. Padahal limbah industri pangan masih dapat diolah menjadi produk bernilai ekonomis menjadi nata.&lt;/p&gt;
 &lt;p&gt;Nata merupakan bahan pangan berupa jeli yang biasa dijadikan sabagai campuran dalam produk minuman instan. Limbah cair pada industri tahu dan tempe dapat diolah menjadi produk nata de soya, limbah cair tapioka dapat diolah menjadi nata de cassava, limbah air kelapa dapat diolah menjadi nata de coco. Selain bermanfaat mengatasi pencemaran lingkungan, upaya pengolahan limbah tersebut telah memberikan banyak manfaat secara ekonomis.&lt;/p&gt;
 &lt;p&gt;Buku ini mengupas tuntas bisnis nata de coco, nata de cassava, dan nata de soya dari aspek pasar, penanganan bahan baku, teknik produksi, analisis ekonomi dan aneka produk olahan. Buku ini sangat tepat menjadi panduan bagi seorang calon entrepreneur dengan modal yang pas-pasan. Teknologi yang digunakan juga sederhana. Selain itu bahan bakunya mudah didapat dan murah.&lt;/p&gt;
 &lt;p&gt;Selamat mencoba, anda bisa dan dari limbah pun bisa jadi rupiah!&lt;/p&gt;</t>
        </is>
      </c>
      <c r="Y473" s="262" t="n">
        <v>82000</v>
      </c>
      <c r="Z473" s="226" t="n"/>
      <c r="AA473" s="241">
        <f>Y628*Z628</f>
        <v/>
      </c>
      <c r="AB473" s="237" t="inlineStr">
        <is>
          <t>6872b682-1212-43b9-9ad1-41804c0821f7</t>
        </is>
      </c>
    </row>
    <row r="474" ht="15" customHeight="1" s="283">
      <c r="A474" s="109" t="n">
        <v>623</v>
      </c>
      <c r="B474" s="222">
        <f>HYPERLINK("https://mocostore.moco.co.id/catalog/"&amp;AB632,"Klik Disini")</f>
        <v/>
      </c>
      <c r="C474" s="223" t="inlineStr">
        <is>
          <t>Public Speaking is Easy, From Fear to Dare</t>
        </is>
      </c>
      <c r="D474" s="223" t="n"/>
      <c r="E474" s="223" t="inlineStr">
        <is>
          <t>Johanes Ariffin Wijaya dan Budi Setiawan</t>
        </is>
      </c>
      <c r="F474" s="223" t="inlineStr">
        <is>
          <t>978-979-29-0088-0</t>
        </is>
      </c>
      <c r="G474" s="223" t="inlineStr">
        <is>
          <t>978-979-29-8855-0</t>
        </is>
      </c>
      <c r="H474" s="223" t="inlineStr">
        <is>
          <t>Bahasa</t>
        </is>
      </c>
      <c r="I474" s="258" t="inlineStr">
        <is>
          <t>Perguruan Tinggi</t>
        </is>
      </c>
      <c r="J474" s="186" t="inlineStr">
        <is>
          <t>009.19</t>
        </is>
      </c>
      <c r="K474" s="264" t="n"/>
      <c r="L474" s="264" t="n"/>
      <c r="M474" s="259" t="n"/>
      <c r="N474" s="223" t="inlineStr">
        <is>
          <t>Indonesia</t>
        </is>
      </c>
      <c r="O474" s="223" t="inlineStr">
        <is>
          <t>Tidak diketahui</t>
        </is>
      </c>
      <c r="P474" s="260" t="n">
        <v>2007</v>
      </c>
      <c r="Q474" s="260" t="n">
        <v>2018</v>
      </c>
      <c r="R474" s="223" t="inlineStr">
        <is>
          <t>Penerbit Andi</t>
        </is>
      </c>
      <c r="S474" s="223" t="inlineStr">
        <is>
          <t>Andi Offset CV</t>
        </is>
      </c>
      <c r="T474" s="223" t="inlineStr">
        <is>
          <t>Lokal</t>
        </is>
      </c>
      <c r="U474" s="261" t="n">
        <v>160</v>
      </c>
      <c r="V474" s="86" t="inlineStr">
        <is>
          <t>pdf</t>
        </is>
      </c>
      <c r="W474" s="223" t="inlineStr">
        <is>
          <t>8.0 MB</t>
        </is>
      </c>
      <c r="X474" s="223" t="inlineStr">
        <is>
          <t>&lt;p&gt;Dalam buku ini, Johones Ariffin Wijoyo dan Budi Setiawan seolah-olah ingin membuktikan dan mematahkan survei di Amerika yang meletakkan &amp;#39;public speaking&amp;#39; sebagai ketakutan nomor wahid dibandingkan dengan kehancuran keuangan&amp;nbsp;dan bahkan kematian! Bukan tanpa bukti dan hanya berdasar imajinasi buku ini ditulis ! Lembar demi lembar berisi penuturan sang penulis Ieiah membuktikan bahwa semuanya Ieiah melalui sebuah pengalaman empirik dan teoretik yang sulit&amp;nbsp;rasanya dibantah realitanya. Langkah demi langkah telah dikristalkan dalam bentuk sajian yang mudah untuk ditiru. Jalan pintas telah digelar di depan semua orang, apalogi yang harus ditunggu? Mari persingkat lorong waktu dengan belajar dari para perintis di bidang ini. Sampai bertemu di panggung orasi, penuh dengan isi!&lt;/p&gt;</t>
        </is>
      </c>
      <c r="Y474" s="262" t="n">
        <v>69000</v>
      </c>
      <c r="Z474" s="226" t="n"/>
      <c r="AA474" s="241">
        <f>Y632*Z632</f>
        <v/>
      </c>
      <c r="AB474" s="237" t="inlineStr">
        <is>
          <t>4af17022-fd2b-4bdd-9659-c0d6b10a1584</t>
        </is>
      </c>
    </row>
    <row r="475" ht="15" customHeight="1" s="283">
      <c r="A475" s="109" t="n">
        <v>624</v>
      </c>
      <c r="B475" s="222">
        <f>HYPERLINK("https://mocostore.moco.co.id/catalog/"&amp;AB633,"Klik Disini")</f>
        <v/>
      </c>
      <c r="C475" s="223" t="inlineStr">
        <is>
          <t>Demokrasi Alternatif Meraih Keadilan Dan Kesejahteraan Melalui Perdamaian Dan Tax Amnesty</t>
        </is>
      </c>
      <c r="D475" s="223" t="n"/>
      <c r="E475" s="223" t="inlineStr">
        <is>
          <t>Parlagutan Silitonga</t>
        </is>
      </c>
      <c r="F475" s="223" t="inlineStr">
        <is>
          <t>978-979-29-5580-4</t>
        </is>
      </c>
      <c r="G475" s="223" t="inlineStr">
        <is>
          <t>978-979-29-8525-2</t>
        </is>
      </c>
      <c r="H475" s="223" t="inlineStr">
        <is>
          <t>Hukum &amp; Politik</t>
        </is>
      </c>
      <c r="I475" s="258" t="inlineStr">
        <is>
          <t>Perguruan Tinggi</t>
        </is>
      </c>
      <c r="J475" s="186" t="inlineStr">
        <is>
          <t>009.12</t>
        </is>
      </c>
      <c r="K475" s="223" t="n"/>
      <c r="L475" s="223" t="n"/>
      <c r="M475" s="259" t="n"/>
      <c r="N475" s="223" t="inlineStr">
        <is>
          <t>Indonesia</t>
        </is>
      </c>
      <c r="O475" s="223" t="inlineStr">
        <is>
          <t>Tidak diketahui</t>
        </is>
      </c>
      <c r="P475" s="260" t="n">
        <v>2016</v>
      </c>
      <c r="Q475" s="260" t="n">
        <v>2018</v>
      </c>
      <c r="R475" s="223" t="inlineStr">
        <is>
          <t>Penerbit Andi</t>
        </is>
      </c>
      <c r="S475" s="223" t="inlineStr">
        <is>
          <t>Andi Offset CV</t>
        </is>
      </c>
      <c r="T475" s="223" t="inlineStr">
        <is>
          <t>Lokal</t>
        </is>
      </c>
      <c r="U475" s="261" t="n">
        <v>368</v>
      </c>
      <c r="V475" s="86" t="inlineStr">
        <is>
          <t>pdf</t>
        </is>
      </c>
      <c r="W475" s="223" t="inlineStr">
        <is>
          <t>6.0 MB</t>
        </is>
      </c>
      <c r="X475" s="223" t="inlineStr">
        <is>
          <t>&lt;p&gt;Para penulis terkenal di Amerika Serikat melakukan riset sebelum menulis naskah sebuah buku. Penelitian, observasi, dan wawancara menjadi model dasar mereka. Disana mudah mendapatkan akses ke perusahaan atau lembaga yang hendak diteliti. Buku inipun ditulis berdasarkan penelitian jangka panjang.&lt;br /&gt;
 Penelitian dilakukan dengan metode studi kepustakaan, pengamatan, dan pedekatan system. Pendekatan system dilakukan dengan menelusuri keterkaitan antara satu hal dengan hal yang lain. Pendekatan system juga dilakukan dengan mencari akar permasalahan dan mengembangkan solusi permasalahan sehingga jadilah demokrasi alternative yang merupakan tesis dari semuanya.&lt;/p&gt;</t>
        </is>
      </c>
      <c r="Y475" s="262" t="n">
        <v>123500</v>
      </c>
      <c r="Z475" s="226" t="n"/>
      <c r="AA475" s="241">
        <f>Y633*Z633</f>
        <v/>
      </c>
      <c r="AB475" s="237" t="inlineStr">
        <is>
          <t>fa3c52f4-8740-4ce1-85a4-b1faad041a90</t>
        </is>
      </c>
    </row>
    <row r="476" ht="15" customHeight="1" s="283">
      <c r="A476" s="109" t="n">
        <v>628</v>
      </c>
      <c r="B476" s="222">
        <f>HYPERLINK("https://mocostore.moco.co.id/catalog/"&amp;AB637,"Klik Disini")</f>
        <v/>
      </c>
      <c r="C476" s="223" t="inlineStr">
        <is>
          <t>Depresi? No Way!</t>
        </is>
      </c>
      <c r="D476" s="223" t="n"/>
      <c r="E476" s="223" t="inlineStr">
        <is>
          <t>Wahyu Bramastyo</t>
        </is>
      </c>
      <c r="F476" s="223" t="inlineStr">
        <is>
          <t>978-979-29-0587-8</t>
        </is>
      </c>
      <c r="G476" s="223" t="inlineStr">
        <is>
          <t>978-979-29-8527-6</t>
        </is>
      </c>
      <c r="H476" s="223" t="inlineStr">
        <is>
          <t>Self-Help</t>
        </is>
      </c>
      <c r="I476" s="258" t="inlineStr">
        <is>
          <t>Perguruan Tinggi</t>
        </is>
      </c>
      <c r="J476" s="186" t="inlineStr">
        <is>
          <t>009.09</t>
        </is>
      </c>
      <c r="K476" s="223" t="n"/>
      <c r="L476" s="223" t="n"/>
      <c r="M476" s="259" t="n"/>
      <c r="N476" s="223" t="inlineStr">
        <is>
          <t>Indonesia</t>
        </is>
      </c>
      <c r="O476" s="223" t="inlineStr">
        <is>
          <t>Tidak diketahui</t>
        </is>
      </c>
      <c r="P476" s="260" t="n">
        <v>2009</v>
      </c>
      <c r="Q476" s="260" t="n">
        <v>2018</v>
      </c>
      <c r="R476" s="223" t="inlineStr">
        <is>
          <t>Penerbit Andi</t>
        </is>
      </c>
      <c r="S476" s="223" t="inlineStr">
        <is>
          <t>Andi Offset CV</t>
        </is>
      </c>
      <c r="T476" s="223" t="inlineStr">
        <is>
          <t>Lokal</t>
        </is>
      </c>
      <c r="U476" s="261" t="n">
        <v>176</v>
      </c>
      <c r="V476" s="86" t="inlineStr">
        <is>
          <t>pdf</t>
        </is>
      </c>
      <c r="W476" s="223" t="inlineStr">
        <is>
          <t>11.6 MB</t>
        </is>
      </c>
      <c r="X476" s="223" t="inlineStr">
        <is>
          <t>&lt;p&gt;Pernahkah kamu merasa begitu putus asa hingga serasa hidupmu porak-poranda? Mungkin juga kamu mendengar remaja seusiamu mencoba meloncat dari balkon lantai lima. Atau ada remaja lain yang menghabiskan hari-harinya di kamar RS jiwa. Aaaah! Itu semua karena depresi.&lt;/p&gt;
 &lt;p&gt;&lt;br /&gt;
 &amp;nbsp;&amp;nbsp;&amp;nbsp; Remaja sepertimu sering sekali merasa tertekan. Faktornya bisa karena kejadian dan persepsi. Suatu kali, kamu merasa kalau pacarmu menjauhimu. Lalu kamu membuat persepsi bahwa dirimu jelek dan tidak menarik lagi. Ketika pacarmu benar-benar pergi, kamu mulai menyalahkan diri sendiri hingga akhirnya kamu depresi.&lt;/p&gt;
 &lt;p&gt;&lt;br /&gt;
 &amp;nbsp;&amp;nbsp;&amp;nbsp; Depresi bisa ringan, bisa sangat parah. Bila depresi terus berlanjut, saatnya meminta pertolongan. Buku ini memaparkan segala hal tentang depresi. Apa itu depresi? Apa penyebabnya? Bagaimana mengenali dan mencegahnya? Bagaimana cara menolongnya? Semuanya dikupas tuntas.&lt;/p&gt;
 &lt;p&gt;&lt;br /&gt;
 &amp;nbsp;&amp;nbsp;&amp;nbsp; Buku ini membantu kamu dalam menjalani hidup yang lebih berkualitas, bebas dari depresi.&lt;/p&gt;</t>
        </is>
      </c>
      <c r="Y476" s="262" t="n">
        <v>63000</v>
      </c>
      <c r="Z476" s="226" t="n"/>
      <c r="AA476" s="241">
        <f>Y637*Z637</f>
        <v/>
      </c>
      <c r="AB476" s="237" t="inlineStr">
        <is>
          <t>94d3e518-1311-47f5-9930-782ae84d9e9d</t>
        </is>
      </c>
    </row>
    <row r="477" ht="15" customHeight="1" s="283">
      <c r="A477" s="109" t="n">
        <v>629</v>
      </c>
      <c r="B477" s="222">
        <f>HYPERLINK("https://mocostore.moco.co.id/catalog/"&amp;AB638,"Klik Disini")</f>
        <v/>
      </c>
      <c r="C477" s="223" t="inlineStr">
        <is>
          <t>Berbisnis Pembibitan Kucing - Dari Hobi Jadi Uang</t>
        </is>
      </c>
      <c r="D477" s="223" t="n"/>
      <c r="E477" s="223" t="inlineStr">
        <is>
          <t>Sulaiman Dan Tim Redaksi Cemerlang</t>
        </is>
      </c>
      <c r="F477" s="223" t="inlineStr">
        <is>
          <t>978-979-29-1315-6</t>
        </is>
      </c>
      <c r="G477" s="223" t="inlineStr">
        <is>
          <t>978-979-29-8426-2</t>
        </is>
      </c>
      <c r="H477" s="223" t="inlineStr">
        <is>
          <t>Bisnis</t>
        </is>
      </c>
      <c r="I477" s="258" t="inlineStr">
        <is>
          <t>Perguruan Tinggi</t>
        </is>
      </c>
      <c r="J477" s="186" t="inlineStr">
        <is>
          <t>009.25</t>
        </is>
      </c>
      <c r="K477" s="223" t="n"/>
      <c r="L477" s="223" t="n"/>
      <c r="M477" s="259" t="n"/>
      <c r="N477" s="223" t="inlineStr">
        <is>
          <t>Indonesia</t>
        </is>
      </c>
      <c r="O477" s="223" t="inlineStr">
        <is>
          <t>Tidak diketahui</t>
        </is>
      </c>
      <c r="P477" s="260" t="n">
        <v>2010</v>
      </c>
      <c r="Q477" s="260" t="n">
        <v>2018</v>
      </c>
      <c r="R477" s="223" t="inlineStr">
        <is>
          <t>Lily Publisher</t>
        </is>
      </c>
      <c r="S477" s="223" t="inlineStr">
        <is>
          <t>Andi Offset CV</t>
        </is>
      </c>
      <c r="T477" s="223" t="inlineStr">
        <is>
          <t>Lokal</t>
        </is>
      </c>
      <c r="U477" s="261" t="n">
        <v>128</v>
      </c>
      <c r="V477" s="86" t="inlineStr">
        <is>
          <t>pdf</t>
        </is>
      </c>
      <c r="W477" s="223" t="inlineStr">
        <is>
          <t>4.6 MB</t>
        </is>
      </c>
      <c r="X477" s="223" t="inlineStr">
        <is>
          <t>&lt;p&gt;Siapa yang tidak suka kucing?&lt;/p&gt;
 &lt;p&gt;Kucing adalah hewan yang sangat lucu, menggemaskan dan disukai hampir semua orang, karena itu bisnis yang berhubungan dengan hewan ini tentu tidak ada matinya. salah satu bisnis yang sangat menjanjikan adalah bisnis pembibitan kucing.&lt;/p&gt;
 &lt;p&gt;Buku ini memadu Anda yang ingin megelola bisnis pembibitan kucing mulai dari pemilihan bibit, perkandangan, pakan, hingga perawatan dan kontrok kesehatan dibahas tuntas dalam buku ini. Buku ini tak sekedar teori, gambar-gambar full color didalamnya akan memudahkan Anda mengetahui seluk beluk kucing, untuk menentukan kucing mana yang mendatangkan rejeki &amp;#39;nomplok&amp;#39; untuk Anda. Tidak sulit dan tidak mahal memulai bisnis pembibitan kucing. Semuanya ada dalam buku ini.&lt;/p&gt;
 &lt;p&gt;Buku ini tidak hanyabermanfaat bagi para pembaca yang tertarik berbisnis pembibitan kucing, tapi juga untuk Anda, para pecinta kucing, sebagai panduan untuk memelihara hewan pelliharaan yang paling lucu dan menggemaskan di dunia.&lt;/p&gt;</t>
        </is>
      </c>
      <c r="Y477" s="262" t="n">
        <v>42000</v>
      </c>
      <c r="Z477" s="226" t="n"/>
      <c r="AA477" s="241">
        <f>Y638*Z638</f>
        <v/>
      </c>
      <c r="AB477" s="237" t="inlineStr">
        <is>
          <t>c2c657b3-461a-48ef-a50a-4e9088ffe68d</t>
        </is>
      </c>
    </row>
    <row r="478" ht="15" customHeight="1" s="283">
      <c r="A478" s="109" t="n">
        <v>630</v>
      </c>
      <c r="B478" s="222">
        <f>HYPERLINK("https://mocostore.moco.co.id/catalog/"&amp;AB639,"Klik Disini")</f>
        <v/>
      </c>
      <c r="C478" s="223" t="inlineStr">
        <is>
          <t>Teori dan Praktek Interfacing Port Paralel dan Port Serial Komputer dengan Visual Basic 6.0</t>
        </is>
      </c>
      <c r="D478" s="223" t="n"/>
      <c r="E478" s="223" t="inlineStr">
        <is>
          <t>Retna Prasetia dan Catur Edi Widodo</t>
        </is>
      </c>
      <c r="F478" s="223" t="inlineStr">
        <is>
          <t>979-731-384-0</t>
        </is>
      </c>
      <c r="G478" s="223" t="inlineStr">
        <is>
          <t>978-979-29-8462-0</t>
        </is>
      </c>
      <c r="H478" s="223" t="inlineStr">
        <is>
          <t>Komputer &amp; Internet</t>
        </is>
      </c>
      <c r="I478" s="258" t="inlineStr">
        <is>
          <t>Perguruan Tinggi</t>
        </is>
      </c>
      <c r="J478" s="186" t="inlineStr">
        <is>
          <t>009.05</t>
        </is>
      </c>
      <c r="K478" s="223" t="n"/>
      <c r="L478" s="223" t="n"/>
      <c r="M478" s="259" t="n"/>
      <c r="N478" s="223" t="inlineStr">
        <is>
          <t>Indonesia</t>
        </is>
      </c>
      <c r="O478" s="223" t="inlineStr">
        <is>
          <t>Tidak diketahui</t>
        </is>
      </c>
      <c r="P478" s="260" t="n">
        <v>2004</v>
      </c>
      <c r="Q478" s="260" t="n">
        <v>2018</v>
      </c>
      <c r="R478" s="223" t="inlineStr">
        <is>
          <t>Penerbit Andi</t>
        </is>
      </c>
      <c r="S478" s="223" t="inlineStr">
        <is>
          <t>Andi Offset CV</t>
        </is>
      </c>
      <c r="T478" s="223" t="inlineStr">
        <is>
          <t>Lokal</t>
        </is>
      </c>
      <c r="U478" s="261" t="n">
        <v>200</v>
      </c>
      <c r="V478" s="86" t="inlineStr">
        <is>
          <t>pdf</t>
        </is>
      </c>
      <c r="W478" s="223" t="inlineStr">
        <is>
          <t>17.3 MB</t>
        </is>
      </c>
      <c r="X478" s="223" t="inlineStr">
        <is>
          <t>&lt;p&gt;Buku ini merupakan prakek penggunaan komputer untuk melakukan pengontrolan peranti elektronika yang disajikan dalam bentuk tutorial. Buku ini disertai dengan referensi-referensi yang menunjang maksud pemrograman tersebut yang meliputi karakteristik dan cara pengaksesan port paralel dan port serial komputer maupun peranti elektronika seperti konstruksi dan cara kerja motor stepper, protokol komunikasi I2C, anatomi file serial EEPROM dan mikrokontroller. Rangkaian-rangkaian elektronika yang disajikan dalam buku ini dibuat sederhana dan mudah dipahami.&amp;nbsp;&lt;br /&gt;
 &lt;br /&gt;
 Buku ini dilengkapi dengan CD ROM berisi source code dari program-program yang dibahas dan data sheet IC serta referensi-referensi yang menunjang maksud pemrograman didalamnya.&amp;nbsp;&lt;br /&gt;
 &lt;br /&gt;
 Pokok-pokok Bahasan:&lt;br /&gt;
 - Mengenal Visual Basic 6.0&lt;br /&gt;
 - Bahasa Pemrograman&lt;br /&gt;
 - Port Paralel&lt;br /&gt;
 - Led Driver&lt;br /&gt;
 - Motor Stepper Driver&lt;br /&gt;
 - 24Cxx Programmer&lt;br /&gt;
 - AT89C2051 Programmer&lt;br /&gt;
 - Port Serial&lt;br /&gt;
 - Traffic Light&lt;br /&gt;
 - Serial LED Driver&lt;/p&gt;</t>
        </is>
      </c>
      <c r="Y478" s="262" t="n">
        <v>99500</v>
      </c>
      <c r="Z478" s="226" t="n"/>
      <c r="AA478" s="241">
        <f>Y639*Z639</f>
        <v/>
      </c>
      <c r="AB478" s="237" t="inlineStr">
        <is>
          <t>cfbbd3c8-877c-4977-b8b8-cd3bd4e164e9</t>
        </is>
      </c>
    </row>
    <row r="479" ht="15" customHeight="1" s="283">
      <c r="A479" s="109" t="n">
        <v>633</v>
      </c>
      <c r="B479" s="222">
        <f>HYPERLINK("https://mocostore.moco.co.id/catalog/"&amp;AB642,"Klik Disini")</f>
        <v/>
      </c>
      <c r="C479" s="223" t="inlineStr">
        <is>
          <t>Dilema Otonomi Daerah</t>
        </is>
      </c>
      <c r="D479" s="223" t="n"/>
      <c r="E479" s="223" t="inlineStr">
        <is>
          <t>H. Djoko Sudantoko</t>
        </is>
      </c>
      <c r="F479" s="223" t="inlineStr">
        <is>
          <t>979-533-943-5</t>
        </is>
      </c>
      <c r="G479" s="223" t="inlineStr">
        <is>
          <t>978-979-29-8528-3</t>
        </is>
      </c>
      <c r="H479" s="223" t="inlineStr">
        <is>
          <t>Politik</t>
        </is>
      </c>
      <c r="I479" s="258" t="inlineStr">
        <is>
          <t>Perguruan Tinggi</t>
        </is>
      </c>
      <c r="J479" s="186" t="inlineStr">
        <is>
          <t>009.07</t>
        </is>
      </c>
      <c r="K479" s="264" t="n"/>
      <c r="L479" s="264" t="n"/>
      <c r="M479" s="259" t="n"/>
      <c r="N479" s="223" t="inlineStr">
        <is>
          <t>Indonesia</t>
        </is>
      </c>
      <c r="O479" s="223" t="inlineStr">
        <is>
          <t>Tidak diketahui</t>
        </is>
      </c>
      <c r="P479" s="260" t="n">
        <v>2003</v>
      </c>
      <c r="Q479" s="260" t="n">
        <v>2018</v>
      </c>
      <c r="R479" s="223" t="inlineStr">
        <is>
          <t>Penerbit Andi</t>
        </is>
      </c>
      <c r="S479" s="223" t="inlineStr">
        <is>
          <t>Andi Offset CV</t>
        </is>
      </c>
      <c r="T479" s="223" t="inlineStr">
        <is>
          <t>Lokal</t>
        </is>
      </c>
      <c r="U479" s="261" t="n">
        <v>250</v>
      </c>
      <c r="V479" s="86" t="inlineStr">
        <is>
          <t>pdf</t>
        </is>
      </c>
      <c r="W479" s="223" t="inlineStr">
        <is>
          <t>9.2 MB</t>
        </is>
      </c>
      <c r="X479" s="223" t="inlineStr">
        <is>
          <t>&lt;p&gt;Dilema Otonomi Daerah&lt;/p&gt;</t>
        </is>
      </c>
      <c r="Y479" s="262" t="n">
        <v>84000</v>
      </c>
      <c r="Z479" s="226" t="n"/>
      <c r="AA479" s="241">
        <f>Y642*Z642</f>
        <v/>
      </c>
      <c r="AB479" s="237" t="inlineStr">
        <is>
          <t>b4e1d2df-755e-4011-aee5-be26e9530329</t>
        </is>
      </c>
    </row>
    <row r="480" ht="15" customHeight="1" s="283">
      <c r="A480" s="109" t="n">
        <v>635</v>
      </c>
      <c r="B480" s="222">
        <f>HYPERLINK("https://mocostore.moco.co.id/catalog/"&amp;AB644,"Klik Disini")</f>
        <v/>
      </c>
      <c r="C480" s="223" t="inlineStr">
        <is>
          <t>Berpacu Melawan Usia: Rahasia Awet Muda Tanpa Obat Dan Kosmetika</t>
        </is>
      </c>
      <c r="D480" s="223" t="n"/>
      <c r="E480" s="223" t="inlineStr">
        <is>
          <t>Lioni Ellis H</t>
        </is>
      </c>
      <c r="F480" s="223" t="inlineStr">
        <is>
          <t>978-979-29-1257-9</t>
        </is>
      </c>
      <c r="G480" s="223" t="inlineStr">
        <is>
          <t>978-979-29-8428-6</t>
        </is>
      </c>
      <c r="H480" s="223" t="inlineStr">
        <is>
          <t>Kesehatan &amp; Kecantikan</t>
        </is>
      </c>
      <c r="I480" s="258" t="inlineStr">
        <is>
          <t>Perguruan Tinggi</t>
        </is>
      </c>
      <c r="J480" s="186" t="inlineStr">
        <is>
          <t>009.24</t>
        </is>
      </c>
      <c r="K480" s="223" t="n"/>
      <c r="L480" s="223" t="n"/>
      <c r="M480" s="259" t="n"/>
      <c r="N480" s="223" t="inlineStr">
        <is>
          <t>Indonesia</t>
        </is>
      </c>
      <c r="O480" s="223" t="inlineStr">
        <is>
          <t>Tidak diketahui</t>
        </is>
      </c>
      <c r="P480" s="260" t="n">
        <v>2010</v>
      </c>
      <c r="Q480" s="260" t="n">
        <v>2018</v>
      </c>
      <c r="R480" s="223" t="inlineStr">
        <is>
          <t>Penerbit Andi</t>
        </is>
      </c>
      <c r="S480" s="223" t="inlineStr">
        <is>
          <t>Andi Offset CV</t>
        </is>
      </c>
      <c r="T480" s="223" t="inlineStr">
        <is>
          <t>Lokal</t>
        </is>
      </c>
      <c r="U480" s="261" t="n">
        <v>112</v>
      </c>
      <c r="V480" s="86" t="inlineStr">
        <is>
          <t>pdf</t>
        </is>
      </c>
      <c r="W480" s="223" t="inlineStr">
        <is>
          <t>5.1 MB</t>
        </is>
      </c>
      <c r="X480" s="223" t="inlineStr">
        <is>
          <t>&lt;p&gt;Siapa pun menginginkan untuk selalu terlihat awet muda. Bahkan, sejak zaman Cleopatra, orang menggunakan berbagai cara untuk tetap awet muda, mulai dari ramuan, kosmetika, hingga olah tubuh. Kemudaan memang menjadi dambaan setiap orang.&lt;/p&gt;
 &lt;p&gt;Sayangnya, seiring berjalannya waktu, usia pasti bertambah. Mau tidak mau, tubuh juga akan berubah&amp;mdash;suatu kondisi yang tidak selalu diinginkan. Haruskah kita kehilangan kemudaan karena pertambahan usia? Tentu saja tidak!&lt;/p&gt;
 &lt;p&gt;Menjadi muda tak cukup dari penampilan secara fisik saja, tetapi juga mencerminkan kemudaan secara spirit. Ini semua dipengaruhi dari pola makan, gaya hidup, cara pandang, serta aktivitas baik fisik maupun nonfisik. Semisal pola makan harus memperhatikan menu sehat dan asupan gizi seimbang, menjauhkan diri dari stres, memanjakan hobi, dan berpikir positif.&lt;/p&gt;
 &lt;p&gt;Berpacu melawan usia berarti kita menjadi aktif dalam menyikapi pertambahan usia dari tahun ke tahun dengan upaya-upaya yang positif. Buku ini tidak menganjurkan Anda untuk menjalani tindakan kuratif seperti bedah plastik, tetapi, sebaliknya, mengajak Anda untuk menjaga kemudaan dengan cara-cara alami dan aman. Dengan menerapkan gaya hidup sehat dan selalu mendekatkan diri kepada Sang Pencipta, diharapkan Anda akan mendapatkan kemudaan lahir dan batin yang Anda impikan.&lt;/p&gt;</t>
        </is>
      </c>
      <c r="Y480" s="262" t="n">
        <v>43500</v>
      </c>
      <c r="Z480" s="226" t="n"/>
      <c r="AA480" s="241">
        <f>Y644*Z644</f>
        <v/>
      </c>
      <c r="AB480" s="237" t="inlineStr">
        <is>
          <t>0ee9260d-d9e0-4ffd-90f8-a82990019bde</t>
        </is>
      </c>
    </row>
    <row r="481" ht="15" customHeight="1" s="283">
      <c r="A481" s="109" t="n">
        <v>637</v>
      </c>
      <c r="B481" s="222">
        <f>HYPERLINK("https://mocostore.moco.co.id/catalog/"&amp;AB646,"Klik Disini")</f>
        <v/>
      </c>
      <c r="C481" s="223" t="inlineStr">
        <is>
          <t>Meraup Untung dari Beternak Lele Sangkuriang</t>
        </is>
      </c>
      <c r="D481" s="223" t="n"/>
      <c r="E481" s="223" t="inlineStr">
        <is>
          <t>Warisno &amp; Kres Dahana</t>
        </is>
      </c>
      <c r="F481" s="223" t="inlineStr">
        <is>
          <t>978-979-29-1236-4</t>
        </is>
      </c>
      <c r="G481" s="223" t="inlineStr">
        <is>
          <t>978-979-29-8548-1</t>
        </is>
      </c>
      <c r="H481" s="223" t="inlineStr">
        <is>
          <t>Perikanan</t>
        </is>
      </c>
      <c r="I481" s="258" t="inlineStr">
        <is>
          <t>Perguruan Tinggi</t>
        </is>
      </c>
      <c r="J481" s="186" t="inlineStr">
        <is>
          <t>009.06</t>
        </is>
      </c>
      <c r="K481" s="264" t="n"/>
      <c r="L481" s="264" t="n"/>
      <c r="M481" s="259" t="n"/>
      <c r="N481" s="223" t="inlineStr">
        <is>
          <t>Indonesia</t>
        </is>
      </c>
      <c r="O481" s="223" t="inlineStr">
        <is>
          <t>Tidak diketahui</t>
        </is>
      </c>
      <c r="P481" s="260" t="n">
        <v>2009</v>
      </c>
      <c r="Q481" s="260" t="n">
        <v>2018</v>
      </c>
      <c r="R481" s="223" t="inlineStr">
        <is>
          <t>Lily Publisher</t>
        </is>
      </c>
      <c r="S481" s="223" t="inlineStr">
        <is>
          <t>Andi Offset CV</t>
        </is>
      </c>
      <c r="T481" s="223" t="inlineStr">
        <is>
          <t>Lokal</t>
        </is>
      </c>
      <c r="U481" s="261" t="n">
        <v>112</v>
      </c>
      <c r="V481" s="86" t="inlineStr">
        <is>
          <t>pdf</t>
        </is>
      </c>
      <c r="W481" s="223" t="inlineStr">
        <is>
          <t>20.8 MB</t>
        </is>
      </c>
      <c r="X481" s="223" t="inlineStr">
        <is>
          <t>&lt;p&gt;Dewasa ini, kebutuhan akan ikan lele semakin meningkat, baik untuk memenuhi kebutuhan rumah tangga, pesta pernikahan, maupun untuk rumah makan atau restoran. Lele sangkuriang sebenarnya merupakan salah satu jenis lele dumbo yang diintroduksikan. Jika umur panen lele dumbo sekitar 100 hari, lele sangkuriang dapat dipanen pada umur 60-70 hari. Lele sangkuriang memiliki banyak kelebihan jika dibandingkan dengan lele lokal dan lele dumbo biasa, misalnya pertumbuhan lele sangkuriang lebih cepat, umur panen lebih pendek, daya telur dan daya tetas telur lebih tinggi, Food Conversion Ratio rendah, toleransi terhadap penyakit lebih tinggi, kualitas daging lebih baik, dan teknik budi dayanya mudah. Kelebihan tersebut menjadikan lele sangkuriang sebagai primadona di kalangan peternak lele.&lt;br /&gt;
 &lt;br /&gt;
 Buku Meraup Untung dari Beternak Lele Sangkuriang ini membahas segala sesuatu yang bertalian dengan lele sangkuriang, mulai dari mengenal lele sangkuriang, pembuatan kolam, pembenihan, teknik pemijahan, pendederan, pembesaran, organisme pengganggu, pemanenan, penanganan pascapanen, sampai analisa usahanya. Semuanya disajikan untuk Anda para peternak lele atau calon peternak lele yang ingin menjadikan budi daya lele sangkuriang ini sebagai peluang usaha yang menguntungkan.&lt;br /&gt;
 &amp;nbsp;&lt;/p&gt;</t>
        </is>
      </c>
      <c r="Y481" s="262" t="n">
        <v>53500</v>
      </c>
      <c r="Z481" s="226" t="n"/>
      <c r="AA481" s="241">
        <f>Y646*Z646</f>
        <v/>
      </c>
      <c r="AB481" s="237" t="inlineStr">
        <is>
          <t>dd4eea90-f43f-4dcf-8f29-9b9c08e825e1</t>
        </is>
      </c>
    </row>
    <row r="482" ht="15" customHeight="1" s="283">
      <c r="A482" s="109" t="n">
        <v>638</v>
      </c>
      <c r="B482" s="222">
        <f>HYPERLINK("https://mocostore.moco.co.id/catalog/"&amp;AB647,"Klik Disini")</f>
        <v/>
      </c>
      <c r="C482" s="223" t="inlineStr">
        <is>
          <t>Merebut Dan Mempertahankan Pelanggan: Kiat Medical Representative Meningkatkan Pasar Obat Ethical</t>
        </is>
      </c>
      <c r="D482" s="223" t="n"/>
      <c r="E482" s="223" t="inlineStr">
        <is>
          <t>Triwibowo Soedjas dan Bayu Aji Aritejo</t>
        </is>
      </c>
      <c r="F482" s="223" t="inlineStr">
        <is>
          <t>979-763-557-0</t>
        </is>
      </c>
      <c r="G482" s="223" t="inlineStr">
        <is>
          <t>978-979-29-8556-6</t>
        </is>
      </c>
      <c r="H482" s="223" t="inlineStr">
        <is>
          <t>Bisnis &amp; Karier</t>
        </is>
      </c>
      <c r="I482" s="258" t="inlineStr">
        <is>
          <t>Perguruan Tinggi</t>
        </is>
      </c>
      <c r="J482" s="186" t="inlineStr">
        <is>
          <t>009.25</t>
        </is>
      </c>
      <c r="K482" s="223" t="n"/>
      <c r="L482" s="223" t="n"/>
      <c r="M482" s="259" t="n"/>
      <c r="N482" s="263" t="inlineStr">
        <is>
          <t>Indonesia</t>
        </is>
      </c>
      <c r="O482" s="263" t="inlineStr">
        <is>
          <t>Tidak diketahui</t>
        </is>
      </c>
      <c r="P482" s="260" t="n">
        <v>2006</v>
      </c>
      <c r="Q482" s="260" t="n">
        <v>2018</v>
      </c>
      <c r="R482" s="223" t="inlineStr">
        <is>
          <t>Penerbit Andi</t>
        </is>
      </c>
      <c r="S482" s="223" t="inlineStr">
        <is>
          <t>Andi Offset CV</t>
        </is>
      </c>
      <c r="T482" s="223" t="inlineStr">
        <is>
          <t>Lokal</t>
        </is>
      </c>
      <c r="U482" s="261" t="n">
        <v>80</v>
      </c>
      <c r="V482" s="86" t="inlineStr">
        <is>
          <t>pdf</t>
        </is>
      </c>
      <c r="W482" s="223" t="inlineStr">
        <is>
          <t>9.6 MB</t>
        </is>
      </c>
      <c r="X482" s="223" t="inlineStr">
        <is>
          <t>&lt;p&gt;Pada tingkat pertumbuhan industri yang rendah, peningkatan penjualan banyak ditentukan oleh kemampuan merebut konsumen dan pesaing, disamping mempertahankan pelanggan yang sudah ada.&lt;br /&gt;
 Segala sesuatu selalu berubah, baik teknologi, pasar, ekonomi, dan tentu saja ekspektasi pelanggan. Tantangan terbesar adalah bagaimana menyikapi perubahan tersebut. Cara yang dahulu dianggap sukses boleh jadi hari ini sudah ketinggalan zaman. Produk yang memiliki kualitas sama, dengan cara penjualan yang berbeda akan memberikan hasil yang berbeda pula.&lt;br /&gt;
 &lt;br /&gt;
 Buku ini ditujukan bagi para &amp;quot;penjual&amp;quot;, terutama para &lt;em&gt;medical representative&lt;/em&gt; yang mengulas pentingnya memahami diri sendiri, pelanggan, dan para pesaing agar dapat meningkatkan penjualannya. Diulas pula mengenai cara memenangkan peperangan dalam bersaing dengan tiga tepat, yaitu tepat orangnya, tepat caranya, dan tepat waktunya. Selengkapnya buku ini membahas:&lt;br /&gt;
 &lt;br /&gt;
 Memahami diri sendiri, pelanggan dan pesaing&lt;br /&gt;
 Pola pikir strategis&lt;br /&gt;
 Merebut pelanggan&lt;br /&gt;
 Bertahan&lt;br /&gt;
 Boleh saja gagal&lt;/p&gt;</t>
        </is>
      </c>
      <c r="Y482" s="262" t="n">
        <v>56000</v>
      </c>
      <c r="Z482" s="226" t="n"/>
      <c r="AA482" s="241">
        <f>Y647*Z647</f>
        <v/>
      </c>
      <c r="AB482" s="237" t="inlineStr">
        <is>
          <t>8ed80673-3115-4ce7-8af3-5644c93ce5ba</t>
        </is>
      </c>
    </row>
    <row r="483" ht="15" customHeight="1" s="283">
      <c r="A483" s="109" t="n">
        <v>639</v>
      </c>
      <c r="B483" s="222">
        <f>HYPERLINK("https://mocostore.moco.co.id/catalog/"&amp;AB648,"Klik Disini")</f>
        <v/>
      </c>
      <c r="C483" s="223" t="inlineStr">
        <is>
          <t>The Essence of Economy</t>
        </is>
      </c>
      <c r="D483" s="223" t="n"/>
      <c r="E483" s="223" t="inlineStr">
        <is>
          <t>Joseph G. Nellis dan David Parker</t>
        </is>
      </c>
      <c r="F483" s="223" t="inlineStr">
        <is>
          <t>979-533-633-9</t>
        </is>
      </c>
      <c r="G483" s="223" t="inlineStr">
        <is>
          <t>978-979-29-8466-8</t>
        </is>
      </c>
      <c r="H483" s="223" t="inlineStr">
        <is>
          <t>Manajemen</t>
        </is>
      </c>
      <c r="I483" s="258" t="inlineStr">
        <is>
          <t>Perguruan Tinggi</t>
        </is>
      </c>
      <c r="J483" s="186" t="inlineStr">
        <is>
          <t>009.09</t>
        </is>
      </c>
      <c r="K483" s="223" t="inlineStr">
        <is>
          <t>Tidak Tersedia</t>
        </is>
      </c>
      <c r="L483" s="223" t="n"/>
      <c r="M483" s="259" t="inlineStr">
        <is>
          <t>Tidak Tersedia</t>
        </is>
      </c>
      <c r="N483" s="223" t="inlineStr">
        <is>
          <t>Indonesia</t>
        </is>
      </c>
      <c r="O483" s="223" t="inlineStr">
        <is>
          <t>Tidak diketahui</t>
        </is>
      </c>
      <c r="P483" s="260" t="n">
        <v>2000</v>
      </c>
      <c r="Q483" s="260" t="n">
        <v>2018</v>
      </c>
      <c r="R483" s="223" t="inlineStr">
        <is>
          <t>Penerbit Andi</t>
        </is>
      </c>
      <c r="S483" s="223" t="inlineStr">
        <is>
          <t>Andi Offset CV</t>
        </is>
      </c>
      <c r="T483" s="223" t="inlineStr">
        <is>
          <t>Lokal</t>
        </is>
      </c>
      <c r="U483" s="261" t="n">
        <v>279</v>
      </c>
      <c r="V483" s="86" t="inlineStr">
        <is>
          <t>pdf</t>
        </is>
      </c>
      <c r="W483" s="223" t="inlineStr">
        <is>
          <t>14.1 MB</t>
        </is>
      </c>
      <c r="X483" s="223" t="inlineStr">
        <is>
          <t>&lt;p&gt;Seri Intisari Manajemen menjelaskan pokok-pokok utama yang diperlukan dalam praktek bisnis yang baik dengan pendekatan ringkas dan analisis&lt;/p&gt;
 &lt;p&gt;- Bagaimana perekonomian mempengaruhi keputusan bisnis?&lt;/p&gt;
 &lt;p&gt;- Apa itu kebijakan fiskal dan moneter?&lt;/p&gt;
 &lt;p&gt;- Bagaimana persediaan sisi perekonomian bekerja?&lt;/p&gt;
 &lt;p&gt;- Apa yang terjadi jika suku bung naik&lt;/p&gt;
 &lt;p&gt;- Mengapa pemerintah yang berbeda mengadopsi kebijakan yang berbeda?&lt;/p&gt;
 &lt;p&gt;Intisari Ekonomi adalah sumber referensi bagi mahasiswa program MBA, dan mahasiswa disiplin ilmu lain yang ingin mempelajari pokok persoalan tersebut.&lt;/p&gt;</t>
        </is>
      </c>
      <c r="Y483" s="262" t="n">
        <v>113500</v>
      </c>
      <c r="Z483" s="226" t="n"/>
      <c r="AA483" s="241">
        <f>Y648*Z648</f>
        <v/>
      </c>
      <c r="AB483" s="237" t="inlineStr">
        <is>
          <t>8ee1a3cd-4715-411c-bc2b-70f4eea180c1</t>
        </is>
      </c>
    </row>
    <row r="484" ht="15" customHeight="1" s="283">
      <c r="A484" s="109" t="n">
        <v>641</v>
      </c>
      <c r="B484" s="222">
        <f>HYPERLINK("https://mocostore.moco.co.id/catalog/"&amp;AB650,"Klik Disini")</f>
        <v/>
      </c>
      <c r="C484" s="223" t="inlineStr">
        <is>
          <t>Ensiklopedia Populer Ikan Air Laut</t>
        </is>
      </c>
      <c r="D484" s="223" t="n"/>
      <c r="E484" s="223" t="inlineStr">
        <is>
          <t>Eko Budi Kuncoro Dan F.E. Ardi Wiharto</t>
        </is>
      </c>
      <c r="F484" s="223" t="inlineStr">
        <is>
          <t>978-979-29-0746-9</t>
        </is>
      </c>
      <c r="G484" s="223" t="inlineStr">
        <is>
          <t>978-979-29-8532-0</t>
        </is>
      </c>
      <c r="H484" s="223" t="inlineStr">
        <is>
          <t>Referensi</t>
        </is>
      </c>
      <c r="I484" s="258" t="inlineStr">
        <is>
          <t>Umum</t>
        </is>
      </c>
      <c r="J484" s="186" t="inlineStr">
        <is>
          <t>005.01</t>
        </is>
      </c>
      <c r="K484" s="223" t="n"/>
      <c r="L484" s="223" t="n"/>
      <c r="M484" s="259" t="n"/>
      <c r="N484" s="223" t="inlineStr">
        <is>
          <t>Indonesia</t>
        </is>
      </c>
      <c r="O484" s="223" t="inlineStr">
        <is>
          <t>Tidak diketahui</t>
        </is>
      </c>
      <c r="P484" s="260" t="n">
        <v>2009</v>
      </c>
      <c r="Q484" s="260" t="n">
        <v>2018</v>
      </c>
      <c r="R484" s="223" t="inlineStr">
        <is>
          <t>Lily Publisher</t>
        </is>
      </c>
      <c r="S484" s="223" t="inlineStr">
        <is>
          <t>Andi Offset CV</t>
        </is>
      </c>
      <c r="T484" s="223" t="inlineStr">
        <is>
          <t>Lokal</t>
        </is>
      </c>
      <c r="U484" s="261" t="n">
        <v>132</v>
      </c>
      <c r="V484" s="86" t="inlineStr">
        <is>
          <t>pdf</t>
        </is>
      </c>
      <c r="W484" s="223" t="inlineStr">
        <is>
          <t>26.9 MB</t>
        </is>
      </c>
      <c r="X484" s="223" t="inlineStr">
        <is>
          <t>&lt;p&gt;Buku populer menampilkan keindahan dan keanekaragaman ikan air laut di Perairan Indonesia. Jenis-jenis ikan laut baik ikan hias laut maupun ikan laut konsumsi yang bernilai ekonomis tersebut di sajikan dalam buku ini, beserta nama ilmiah, nama internasional, nama daerah, taksonomi, deskripsi, status konservasi, distribusi dan habitat di alam, ekologi, kegunaan dan statusnya, termasuk bagaimana cara budidaya ikan air laut tersebut baik di tambak maupun di akuarium. Buku ini bukan hanya berguna bagi para pecinta ikan air laut baik ikan hias laut maupun ikan laut konsumsi tetapi juga para pemancing. Juga dapat menjadi sumber informasi bagi Anda yang akan terjun ke bisnis ikan air laut, baik pembudidaya maupun pedagang.&lt;/p&gt;
 &lt;p&gt;&amp;nbsp;&lt;/p&gt;</t>
        </is>
      </c>
      <c r="Y484" s="262" t="n">
        <v>113500</v>
      </c>
      <c r="Z484" s="226" t="n"/>
      <c r="AA484" s="241">
        <f>Y650*Z650</f>
        <v/>
      </c>
      <c r="AB484" s="237" t="inlineStr">
        <is>
          <t>b63bfdbf-43ff-4e68-b597-bf30e718da66</t>
        </is>
      </c>
    </row>
    <row r="485" ht="15" customHeight="1" s="283">
      <c r="A485" s="109" t="n">
        <v>643</v>
      </c>
      <c r="B485" s="222">
        <f>HYPERLINK("https://mocostore.moco.co.id/catalog/"&amp;AB652,"Klik Disini")</f>
        <v/>
      </c>
      <c r="C485" s="223" t="inlineStr">
        <is>
          <t>Bertani Organik Dengan Teknologi Biofob</t>
        </is>
      </c>
      <c r="D485" s="223" t="n"/>
      <c r="E485" s="223" t="inlineStr">
        <is>
          <t>Mesak Tombe &amp; Hendra Sipayung</t>
        </is>
      </c>
      <c r="F485" s="223" t="inlineStr">
        <is>
          <t>978-979-29-1626-3</t>
        </is>
      </c>
      <c r="G485" s="223" t="inlineStr">
        <is>
          <t>978-979-29-8430-9</t>
        </is>
      </c>
      <c r="H485" s="223" t="inlineStr">
        <is>
          <t>Teknologi Pertanian</t>
        </is>
      </c>
      <c r="I485" s="258" t="inlineStr">
        <is>
          <t>Perguruan Tinggi</t>
        </is>
      </c>
      <c r="J485" s="186" t="inlineStr">
        <is>
          <t>009.09</t>
        </is>
      </c>
      <c r="K485" s="264" t="n"/>
      <c r="L485" s="264" t="n"/>
      <c r="M485" s="259" t="n"/>
      <c r="N485" s="223" t="inlineStr">
        <is>
          <t>Indonesia</t>
        </is>
      </c>
      <c r="O485" s="223" t="inlineStr">
        <is>
          <t>Tidak diketahui</t>
        </is>
      </c>
      <c r="P485" s="260" t="n">
        <v>2010</v>
      </c>
      <c r="Q485" s="260" t="n">
        <v>2018</v>
      </c>
      <c r="R485" s="223" t="inlineStr">
        <is>
          <t>Lily Publisher</t>
        </is>
      </c>
      <c r="S485" s="223" t="inlineStr">
        <is>
          <t>Andi Offset CV</t>
        </is>
      </c>
      <c r="T485" s="223" t="inlineStr">
        <is>
          <t>Lokal</t>
        </is>
      </c>
      <c r="U485" s="261" t="n">
        <v>128</v>
      </c>
      <c r="V485" s="86" t="inlineStr">
        <is>
          <t>pdf</t>
        </is>
      </c>
      <c r="W485" s="223" t="inlineStr">
        <is>
          <t>6.2 MB</t>
        </is>
      </c>
      <c r="X485" s="223" t="inlineStr">
        <is>
          <t>&lt;p&gt;Saat ini tengah merebak demam pertanian alamiah atau organik. Hal ini tidak terlepas dari meningkatnya preferensi konsumen terhadap produk-produk pertanian yang bebas dari penggunaan kimiawi. Di sisi lain bagi pekebun penggunaan pupuk kimia tidak lagi menarik mengingat harganya semakin hari semakin tinggi sehingga perlu dicari alternatif penggunaan teknologi hayati yang dapat mengurangi penggunaan pupuk kimiawi.&amp;nbsp;&lt;br /&gt;
 &lt;br /&gt;
 Buku ini ditulis dengan tujuan memperkenalkan teknologi yang menggunakan kerja mikroorganisme untuk mengurangi atau mengantikan kerja dari pupuk atau pestisida kimiawi. Menariknya teknologi ini sudah hampir satu dekade ditemukan dan telah digunakan luas untuk sektor perkebunan. Oleh sebab itu penulis mencoba membagikan pengetahuan tentang pertanian organik dengan memanfaatkan mikororganisme yang disebut Bio-Fob.&amp;nbsp;&lt;br /&gt;
 &lt;br /&gt;
 Buku ini membagikan pengetahuan dan informasi tentang trend pertanian organik, pengenalan teknologi biofob itu sendiri, apa saja mikroorganisme yang digunakan, serta formula-formula apa saja yang tersedia dan telah mengandung mikroorganisme yang bermanfaat tersebut. Namun yang terpenting sebagian besar bab-bab dalam buku ini akan menyajikan tentang bagaimana implementasi teknologi ini mulai pembibitan hingga pertanaman di lapangan.&lt;br /&gt;
 &lt;br /&gt;
 Intinya melalui buku ini pembaca akan mengetahui seluk beluk salah satu pertanian organik yang tepat guna dan memberikan manfaat.&lt;/p&gt;</t>
        </is>
      </c>
      <c r="Y485" s="262" t="n">
        <v>73000</v>
      </c>
      <c r="Z485" s="226" t="n"/>
      <c r="AA485" s="241">
        <f>Y652*Z652</f>
        <v/>
      </c>
      <c r="AB485" s="237" t="inlineStr">
        <is>
          <t>730ee5a3-fca2-42f1-b04a-7019bc5db301</t>
        </is>
      </c>
    </row>
    <row r="486" ht="15" customHeight="1" s="283">
      <c r="A486" s="109" t="n">
        <v>644</v>
      </c>
      <c r="B486" s="222">
        <f>HYPERLINK("https://mocostore.moco.co.id/catalog/"&amp;AB653,"Klik Disini")</f>
        <v/>
      </c>
      <c r="C486" s="223" t="inlineStr">
        <is>
          <t>Rahasia Kaya dan Sukses Pebisnis Tionghoa</t>
        </is>
      </c>
      <c r="D486" s="223" t="n"/>
      <c r="E486" s="223" t="inlineStr">
        <is>
          <t>Lie Shi Guang</t>
        </is>
      </c>
      <c r="F486" s="223" t="inlineStr">
        <is>
          <t>978-979-29-1405-4</t>
        </is>
      </c>
      <c r="G486" s="223" t="inlineStr">
        <is>
          <t>978-979-29-8863-5</t>
        </is>
      </c>
      <c r="H486" s="223" t="inlineStr">
        <is>
          <t>Bisnis</t>
        </is>
      </c>
      <c r="I486" s="258" t="inlineStr">
        <is>
          <t>Perguruan Tinggi</t>
        </is>
      </c>
      <c r="J486" s="186" t="inlineStr">
        <is>
          <t>009.25</t>
        </is>
      </c>
      <c r="K486" s="264" t="inlineStr">
        <is>
          <t>Tidak Tersedia</t>
        </is>
      </c>
      <c r="L486" s="264" t="n"/>
      <c r="M486" s="259" t="inlineStr">
        <is>
          <t>Tidak Tersedia</t>
        </is>
      </c>
      <c r="N486" s="223" t="inlineStr">
        <is>
          <t>Indonesia</t>
        </is>
      </c>
      <c r="O486" s="223" t="inlineStr">
        <is>
          <t>Tidak diketahui</t>
        </is>
      </c>
      <c r="P486" s="260" t="n">
        <v>2009</v>
      </c>
      <c r="Q486" s="260" t="n">
        <v>2018</v>
      </c>
      <c r="R486" s="223" t="inlineStr">
        <is>
          <t>Penerbit Andi</t>
        </is>
      </c>
      <c r="S486" s="223" t="inlineStr">
        <is>
          <t>Andi Offset CV</t>
        </is>
      </c>
      <c r="T486" s="223" t="inlineStr">
        <is>
          <t>Lokal</t>
        </is>
      </c>
      <c r="U486" s="261" t="n">
        <v>272</v>
      </c>
      <c r="V486" s="86" t="inlineStr">
        <is>
          <t>pdf</t>
        </is>
      </c>
      <c r="W486" s="223" t="inlineStr">
        <is>
          <t>23.3 MB</t>
        </is>
      </c>
      <c r="X486" s="223" t="inlineStr">
        <is>
          <t>&lt;p&gt;Tuntutlah ilmu walau sampai ke negeri Tiongkok...Siapa yang tak kenal Negeri Tiongkok??? Mulai dari Tembok Besar China, obat-obatan Tiongkok, ilmu feng shui, ilmu kungfu, bahkan sampai dunia olahraga. Tiongkok sebagai Negeri sudah terbukti SUKSES, Tionghoa sebagai bangsa, yang keturunannya menyebar ke seluruh pelosok dunia juga SUKSES. Dimanapun berada orang Tionghoa dikenal dengan bangsa pedagang, dimanapun di berbagai belahan dunia ada daerah yang dikenal dengan China Town atau Pecinan, dimana banyak sekali tempat tinggal para Tionghoa, disinilah mereka membuka toko untuk berdagang.&lt;br /&gt;
 &lt;br /&gt;
 Kegiatan para Pebisnis Tionghoa di seluruh dunia, termasuk di Indonesia, sangat mencengangkan dunia. Pertanyaan yang paling mendasar, adalah apa RAHASIA mereka, sehingga para pebisnis Tionghoa menjadi begitu sangat luar biasa. Mereka bisa sukses karena menerapkan prinsip-prinsip yang telah diajarkan secara turun-temurun oleh para leluhur mereka. Dalam buku ini terdapat delapan rahasia &amp;ldquo;kesuksesan&amp;ldquo; yang tidak lagi akan menjadi rahasia...namun sudah berada di depan mata Anda!!!&lt;br /&gt;
 &lt;br /&gt;
 &lt;br /&gt;
 Berkat Buku ini, &amp;ldquo;rahasia&amp;rdquo; sukses dalam berbisnis yang selama ini diajarkan melalui tradisi yang ketat dan penuh kearifan bukanlah lagi sebuah &amp;ldquo;Rahasia&amp;rdquo;.Terima kasih kepada Pak Johanes yang sudah berdedikasi untuk membagikan warisan pengetahuan ini kepada masyarakat luas&amp;rdquo;&lt;br /&gt;
 &amp;nbsp;&lt;strong&gt;~ Kevin Wu, QI Leadership expert &amp;amp; Managing Director of CoreAction Training &amp;amp; Consulting&lt;/strong&gt;&lt;br /&gt;
 &lt;br /&gt;
 &lt;br /&gt;
 &amp;quot;Memang benar apa yang dituliskan oleh Sahabat saya ini, bahwa bila Anda ingin SUKSES &amp;amp; KAYA, maka belajarlah &amp;amp; tirulah Orang-orang yang telah mencapai SUKSES &amp;amp; KAYA. Anda tidak perlu malu &amp;quot;meniru&amp;quot; &amp;amp; jangan bereksperimen sendiri, karena akan membuang umur Anda dengan percuma. Untuk Sukses &amp;amp; Kaya, rumusnya ada dalam buku ini, Anda tinggal membaca, pahami &amp;amp; praktikkan, Mudahkan!&amp;quot;&amp;nbsp;&lt;br /&gt;
 &lt;strong&gt;Freddy Pieloor, SE.As. AAAIK, CIIB, CFP,&amp;nbsp; Perencana Keuangan Keluarga &amp;amp; Penulis Buku.&lt;/strong&gt;&lt;br /&gt;
 &lt;br /&gt;
 &lt;br /&gt;
 Kiat kiat Sukses ala Pebisnis Tionghoa ini bisa digunakan baik oleh organisasi Bisnis maupun Individu yang ingin meraih kesuksesan dalam bidang karir maupun bisnis secara gemilang. Dalam buku ini terdapat delapan rahasia &amp;ldquo; peta kesuksesan &amp;ldquo; yang akan memberikan sarana bagi anda dalam mencapai kesuksesan dan mengejar tujuan hidup yang diimpikan dan diwujudkan.&lt;br /&gt;
 &lt;strong&gt;~ Rudy Jusup Sutiono, Training &amp;amp; Development Manager, PT. Indofood Sukses Makmur Tbk,&amp;nbsp; Master Trainer in Field Marketing &amp;amp; Sales&lt;/strong&gt;&lt;br /&gt;
 &lt;br /&gt;
 &lt;br /&gt;
 Banyak aspek mengapa banyak pebisnis Tionghoa SUKSES,tetapi lewat goresan tinta penulis; kita bisa belajar ASPEK SEDERHANA &amp;amp; IMPLEMENTATIF yang bisa kita LAKUKANagar kita bisa SUKSES juga.&lt;br /&gt;
 &lt;strong&gt;~ M. Albert Gunawan, Coach &amp;amp; Consultant from MIND ACTION&lt;/strong&gt;&lt;br /&gt;
 &lt;br /&gt;
 &lt;br /&gt;
 &amp;quot; Simple, efektif dan bisa memotivasi kita agar terinspirasi dalam kehidupan sehari-hari&lt;br /&gt;
 &lt;strong&gt;~ Gadsya Nggadas, Marketing Manager perusahaan Properti di Singapore&amp;nbsp;&lt;/strong&gt;&lt;br /&gt;
 &lt;br /&gt;
 Kaum Tiong Hoa&amp;nbsp; memang&amp;nbsp; memiliki&amp;nbsp; talenta&amp;nbsp; Bisnis yang kuat&amp;nbsp; dan&amp;nbsp; sudah membudaya,&amp;nbsp; dan&amp;nbsp; rahasia Bisnis&amp;nbsp; Tionghoa&amp;nbsp; terungkap&amp;nbsp; dalam&amp;nbsp; buku&amp;nbsp; ini, sebagai&amp;nbsp; pebisnis&amp;nbsp; yang&amp;nbsp; ingin berkembang ,&amp;nbsp; selayaknya&amp;nbsp; Buku&amp;nbsp; ini&amp;nbsp; menjadi&amp;nbsp; Referensi.&amp;nbsp;&lt;br /&gt;
 &lt;strong&gt;~ Mindiarto&amp;nbsp; Djugorahardjo&amp;nbsp; MBA, Selling Therapist&lt;/strong&gt;&lt;/p&gt;</t>
        </is>
      </c>
      <c r="Y486" s="262" t="n">
        <v>153000</v>
      </c>
      <c r="Z486" s="226" t="n"/>
      <c r="AA486" s="241">
        <f>Y653*Z653</f>
        <v/>
      </c>
      <c r="AB486" s="237" t="inlineStr">
        <is>
          <t>5c714d24-ce55-41c6-b88c-89bc44a84d9c</t>
        </is>
      </c>
    </row>
    <row r="487" ht="15" customHeight="1" s="283">
      <c r="A487" s="109" t="n">
        <v>645</v>
      </c>
      <c r="B487" s="222">
        <f>HYPERLINK("https://mocostore.moco.co.id/catalog/"&amp;AB654,"Klik Disini")</f>
        <v/>
      </c>
      <c r="C487" s="223" t="inlineStr">
        <is>
          <t>Merender Dengan V-Ray 2.0 Sketch Up Bagi Pemula</t>
        </is>
      </c>
      <c r="D487" s="223" t="n"/>
      <c r="E487" s="223" t="inlineStr">
        <is>
          <t>Khairul Nur Budiyanto (Oui Levio)</t>
        </is>
      </c>
      <c r="F487" s="223" t="inlineStr">
        <is>
          <t>978-979-29-5289-6</t>
        </is>
      </c>
      <c r="G487" s="223" t="inlineStr">
        <is>
          <t>978-979-29-8560-3</t>
        </is>
      </c>
      <c r="H487" s="223" t="inlineStr">
        <is>
          <t>Komputer &amp; Internet</t>
        </is>
      </c>
      <c r="I487" s="258" t="inlineStr">
        <is>
          <t>Perguruan Tinggi</t>
        </is>
      </c>
      <c r="J487" s="186" t="inlineStr">
        <is>
          <t>009.05</t>
        </is>
      </c>
      <c r="K487" s="223" t="n"/>
      <c r="L487" s="223" t="n"/>
      <c r="M487" s="259" t="n"/>
      <c r="N487" s="223" t="inlineStr">
        <is>
          <t>Indonesia</t>
        </is>
      </c>
      <c r="O487" s="223" t="inlineStr">
        <is>
          <t>Tidak diketahui</t>
        </is>
      </c>
      <c r="P487" s="260" t="n">
        <v>2016</v>
      </c>
      <c r="Q487" s="260" t="n">
        <v>2018</v>
      </c>
      <c r="R487" s="223" t="inlineStr">
        <is>
          <t>Penerbit Andi</t>
        </is>
      </c>
      <c r="S487" s="223" t="inlineStr">
        <is>
          <t>Andi Offset CV</t>
        </is>
      </c>
      <c r="T487" s="223" t="inlineStr">
        <is>
          <t>Lokal</t>
        </is>
      </c>
      <c r="U487" s="261" t="n">
        <v>156</v>
      </c>
      <c r="V487" s="86" t="inlineStr">
        <is>
          <t>pdf</t>
        </is>
      </c>
      <c r="W487" s="223" t="inlineStr">
        <is>
          <t>25.8 MB</t>
        </is>
      </c>
      <c r="X487" s="223" t="inlineStr">
        <is>
          <t>&lt;p&gt;Permodelan 3D sangat penting dalam mengilustrasikan konsep desain. Diperlukan teknik rendering agar model tersebut terlihat lebih nyata. Buku ini membahas langkah demi langkah menggunakan salah satu program rendering paling populer, yaitu V-Ray untuk SketchUp. Sangat cocok bagi Anda yang baru saja mengenal V-Ray.&lt;/p&gt;</t>
        </is>
      </c>
      <c r="Y487" s="262" t="n">
        <v>86500</v>
      </c>
      <c r="Z487" s="226" t="n"/>
      <c r="AA487" s="241">
        <f>Y654*Z654</f>
        <v/>
      </c>
      <c r="AB487" s="237" t="inlineStr">
        <is>
          <t>135da4db-aa65-41af-82f8-74b7ccafdc3f</t>
        </is>
      </c>
    </row>
    <row r="488" ht="15" customHeight="1" s="283">
      <c r="A488" s="109" t="n">
        <v>646</v>
      </c>
      <c r="B488" s="222">
        <f>HYPERLINK("https://mocostore.moco.co.id/catalog/"&amp;AB655,"Klik Disini")</f>
        <v/>
      </c>
      <c r="C488" s="223" t="inlineStr">
        <is>
          <t>Ensiklopedia Populer Ikan Air Tawar</t>
        </is>
      </c>
      <c r="D488" s="223" t="n"/>
      <c r="E488" s="223" t="inlineStr">
        <is>
          <t>Eko Budi Kuncoro</t>
        </is>
      </c>
      <c r="F488" s="223" t="inlineStr">
        <is>
          <t>978-979-29-0518-2</t>
        </is>
      </c>
      <c r="G488" s="223" t="inlineStr">
        <is>
          <t>978-979-29-8535-1</t>
        </is>
      </c>
      <c r="H488" s="223" t="inlineStr">
        <is>
          <t>Referensi</t>
        </is>
      </c>
      <c r="I488" s="258" t="inlineStr">
        <is>
          <t>Umum</t>
        </is>
      </c>
      <c r="J488" s="186" t="inlineStr">
        <is>
          <t>005.01</t>
        </is>
      </c>
      <c r="K488" s="223" t="n"/>
      <c r="L488" s="223" t="n"/>
      <c r="M488" s="259" t="n"/>
      <c r="N488" s="223" t="inlineStr">
        <is>
          <t>Indonesia</t>
        </is>
      </c>
      <c r="O488" s="223" t="inlineStr">
        <is>
          <t>Tidak diketahui</t>
        </is>
      </c>
      <c r="P488" s="260" t="n">
        <v>2009</v>
      </c>
      <c r="Q488" s="260" t="n">
        <v>2018</v>
      </c>
      <c r="R488" s="223" t="inlineStr">
        <is>
          <t>Lily Publisher</t>
        </is>
      </c>
      <c r="S488" s="223" t="inlineStr">
        <is>
          <t>Andi Offset CV</t>
        </is>
      </c>
      <c r="T488" s="223" t="inlineStr">
        <is>
          <t>Lokal</t>
        </is>
      </c>
      <c r="U488" s="261" t="n">
        <v>144</v>
      </c>
      <c r="V488" s="86" t="inlineStr">
        <is>
          <t>pdf</t>
        </is>
      </c>
      <c r="W488" s="223" t="inlineStr">
        <is>
          <t>27.5 MB</t>
        </is>
      </c>
      <c r="X488" s="223" t="inlineStr">
        <is>
          <t>&lt;p&gt;Buku populer menampilkan ikan-ikan asli Indonesia serta ikan-ikan yang berasal dari luar negeri namun sudah diintroduksi ke Indonesia, yang telah dikenal luas oleh masyarakat tetapi tidak diketahui catatan pribadinya, seperti nama ilmiah, nama internasional, nama daerah, taksonomi, deskripsi, ragam jenis, status konservasi, distribusi dan habitat di alam, ekologi, kegunaan dan statusnya, termasuk bagaimana cara memelihara ikan tersebut baik di kolam ataupun di akuarium. Buku ini sangat berguna bagi para penghobi ikan hias maupun pemancing. Juga sangat berguna bagi mereka yang akan terjun ke bisnis ikan hias, baik sebagai pedagang maupun peternak.&lt;/p&gt;
 &lt;p&gt;&amp;nbsp;&lt;/p&gt;</t>
        </is>
      </c>
      <c r="Y488" s="262" t="n">
        <v>118000</v>
      </c>
      <c r="Z488" s="226" t="n"/>
      <c r="AA488" s="241">
        <f>Y655*Z655</f>
        <v/>
      </c>
      <c r="AB488" s="237" t="inlineStr">
        <is>
          <t>a669204b-18d3-416e-834a-d5fa98572cb9</t>
        </is>
      </c>
    </row>
    <row r="489" ht="15" customHeight="1" s="283">
      <c r="A489" s="109" t="n">
        <v>648</v>
      </c>
      <c r="B489" s="222">
        <f>HYPERLINK("https://mocostore.moco.co.id/catalog/"&amp;AB657,"Klik Disini")</f>
        <v/>
      </c>
      <c r="C489" s="223" t="inlineStr">
        <is>
          <t>Rahasia Sehat dan Cantik Sampai Usila</t>
        </is>
      </c>
      <c r="D489" s="223" t="n"/>
      <c r="E489" s="223" t="inlineStr">
        <is>
          <t>Sulistyowati</t>
        </is>
      </c>
      <c r="F489" s="223" t="inlineStr">
        <is>
          <t>978-979-29-0915-9</t>
        </is>
      </c>
      <c r="G489" s="223" t="inlineStr">
        <is>
          <t>978-979-29-8865-9</t>
        </is>
      </c>
      <c r="H489" s="223" t="inlineStr">
        <is>
          <t>Kesehatan &amp; Kecantikan</t>
        </is>
      </c>
      <c r="I489" s="258" t="inlineStr">
        <is>
          <t>Perguruan Tinggi</t>
        </is>
      </c>
      <c r="J489" s="186" t="inlineStr">
        <is>
          <t>009.09</t>
        </is>
      </c>
      <c r="K489" s="223" t="n"/>
      <c r="L489" s="223" t="n"/>
      <c r="M489" s="259" t="n"/>
      <c r="N489" s="223" t="inlineStr">
        <is>
          <t>Indonesia</t>
        </is>
      </c>
      <c r="O489" s="223" t="inlineStr">
        <is>
          <t>Tidak diketahui</t>
        </is>
      </c>
      <c r="P489" s="260" t="n">
        <v>2009</v>
      </c>
      <c r="Q489" s="260" t="n">
        <v>2018</v>
      </c>
      <c r="R489" s="223" t="inlineStr">
        <is>
          <t>Penerbit Andi</t>
        </is>
      </c>
      <c r="S489" s="223" t="inlineStr">
        <is>
          <t>Andi Offset CV</t>
        </is>
      </c>
      <c r="T489" s="223" t="inlineStr">
        <is>
          <t>Lokal</t>
        </is>
      </c>
      <c r="U489" s="261" t="n">
        <v>96</v>
      </c>
      <c r="V489" s="86" t="inlineStr">
        <is>
          <t>pdf</t>
        </is>
      </c>
      <c r="W489" s="223" t="inlineStr">
        <is>
          <t>12.3 MB</t>
        </is>
      </c>
      <c r="X489" s="223" t="inlineStr">
        <is>
          <t>&lt;p&gt;Dengan makin berkembangnya keleluasaan gerak wanita dalam lingkup sosial, emansipasi pun kian populer. Semakin banyak kesempatan wanita untuk tampil di ruang publik, bekerja dan melakukan beragam aktivitas.&amp;nbsp;&lt;br /&gt;
 &lt;br /&gt;
 Bentuk fitrah wanita yang berbeda dengan laki-laki adalah menstruasi, mengandung, melahirkan, dan menyusui, yang kadang-kadang mengakibatkan kondisi fisik dan psikis menjadi labil. Menopause, masa yang tak terelakkan bagi kaum wanita, serta keriput dan selulit yang mengintai pun perlu diwaspadai. Untuk itulah wanita sebagai pencetak generasi dan wanita karier perlu mengupayakan dirinya untuk tetap sehat dan aktif sampai usia lanjut.&lt;br /&gt;
 &lt;br /&gt;
 Buku ini disuguhkan bagi Anda, wanita yang ingin menguak rahasia untuk tampil sehat dan cantik hingga usila. Pembahasan yang lengkap namun ringan ini akan menjadi sahabat Anda untuk tetap prima dalam usia lanjut Anda.&amp;nbsp;&lt;br /&gt;
 &lt;br /&gt;
 Suguhan dalam buku ini&lt;/p&gt;
 &lt;ul&gt;
 &lt;li&gt;Siklus kehidupan reproduksi wanita&lt;/li&gt;
 &lt;li&gt;Penyakit berbahaya yang mengancam wanita&lt;/li&gt;
 &lt;li&gt;Kiat menuju sehat&lt;/li&gt;
 &lt;li&gt;Status gizi&lt;/li&gt;
 &lt;li&gt;Kerutan wajah dan selulit&lt;/li&gt;
 &lt;li&gt;Stres, cemas, dan depresi&lt;/li&gt;
 &lt;li&gt;Olahraga&lt;/li&gt;
 &lt;/ul&gt;</t>
        </is>
      </c>
      <c r="Y489" s="262" t="n">
        <v>45000</v>
      </c>
      <c r="Z489" s="226" t="n"/>
      <c r="AA489" s="241">
        <f>Y657*Z657</f>
        <v/>
      </c>
      <c r="AB489" s="237" t="inlineStr">
        <is>
          <t>187be8a1-a18e-47fb-883a-5a454ae2c07e</t>
        </is>
      </c>
    </row>
    <row r="490" ht="15" customHeight="1" s="283">
      <c r="A490" s="109" t="n">
        <v>649</v>
      </c>
      <c r="B490" s="222">
        <f>HYPERLINK("https://mocostore.moco.co.id/catalog/"&amp;AB658,"Klik Disini")</f>
        <v/>
      </c>
      <c r="C490" s="223" t="inlineStr">
        <is>
          <t>The Greatest Philosophers: 100 Tokoh Filsuf Barat dari Abad 6 SM - Abad 21 yang Menginspirasi Dunia Bisnis</t>
        </is>
      </c>
      <c r="D490" s="223" t="n"/>
      <c r="E490" s="223" t="inlineStr">
        <is>
          <t>Kumara Ari Yuana</t>
        </is>
      </c>
      <c r="F490" s="223" t="inlineStr">
        <is>
          <t>978-979-29-1370-5</t>
        </is>
      </c>
      <c r="G490" s="223" t="inlineStr">
        <is>
          <t>978-979-29-8479-8</t>
        </is>
      </c>
      <c r="H490" s="223" t="inlineStr">
        <is>
          <t>Biografi</t>
        </is>
      </c>
      <c r="I490" s="258" t="inlineStr">
        <is>
          <t>Perguruan Tinggi</t>
        </is>
      </c>
      <c r="J490" s="186" t="inlineStr">
        <is>
          <t>009.07</t>
        </is>
      </c>
      <c r="K490" s="223" t="n"/>
      <c r="L490" s="223" t="n"/>
      <c r="M490" s="259" t="n"/>
      <c r="N490" s="223" t="inlineStr">
        <is>
          <t>Indonesia</t>
        </is>
      </c>
      <c r="O490" s="223" t="inlineStr">
        <is>
          <t>Tidak diketahui</t>
        </is>
      </c>
      <c r="P490" s="260" t="n">
        <v>2010</v>
      </c>
      <c r="Q490" s="260" t="n">
        <v>2018</v>
      </c>
      <c r="R490" s="223" t="inlineStr">
        <is>
          <t>Penerbit Andi</t>
        </is>
      </c>
      <c r="S490" s="223" t="inlineStr">
        <is>
          <t>Andi Offset CV</t>
        </is>
      </c>
      <c r="T490" s="223" t="inlineStr">
        <is>
          <t>Lokal</t>
        </is>
      </c>
      <c r="U490" s="261" t="n">
        <v>402</v>
      </c>
      <c r="V490" s="86" t="inlineStr">
        <is>
          <t>pdf</t>
        </is>
      </c>
      <c r="W490" s="223" t="inlineStr">
        <is>
          <t>19.7 MB</t>
        </is>
      </c>
      <c r="X490" s="223" t="inlineStr">
        <is>
          <t>&lt;p&gt;Sadar atau tidak, dalam kehidupan sehari-hari, kita mewarnai atau diwarnai oleh peradaban yang ada di dunia yang sedang kita jalani. Sebagai orang timur, kehidupan&amp;nbsp; kita pasti terwarnai oleh warna peradaban ketimuran, sebagai orang yang beragama atau kepercayaan tertentu, kehidupan kita pasti terwarnai oleh agama atau kepercayaan yang kita anut. Sadarkah kita bahwa jika memiliki sikap dan tingkah laku yang materialistis, hedonis, eksistensialis, atau agnostik berarti warna peradaban barat telah ikut mewarnai kehidupan kita? Peradaban Barat yang sekarang cukup mendominasi di seluruh dunia dengan penyebaran teknologi, globalisasi ekonomi dan demokrasi, suka atau tidak, adalah sebuah kenyataan. Bagaimana sikap terbaik kita? Kenalilah dasar filosofis peradaban Barat itu, sikapilah dengan kritis dan cerdas, kemudian bertindaklah dengan arif dan bijaksana sesuai dengan bidang kehidupan kita masing-masing.&amp;nbsp;&lt;br /&gt;
 &lt;br /&gt;
 Buku ini menawarkan refleksi 100 Filosof paling top di dunia barat yang mendasari perkembangan peradaban Barat dari abad 6 SM hingga abad 21. Nama besar seperti Pythagoras, Socrates, Aristoteles, St Thomas Aquinas, Copernicus, Machiavelli, Francis Bacon, Newton, Descartes, Locke, Voltaire, Immanuel Kant, Hegel, Adam Smith, Darwin, Karl Marx, Freud, Foucault atau Einstein adalah sebagian yang sering kita dengar namanya diantara 100 Filosof Besar Barat lainnya. Sebagaimana judulnya, pada setiap bab akan diuraikan refleksi bagaimana nilai filosofis 100 filosof tersebut mewarnai praktek bisnis.&lt;br /&gt;
 &lt;br /&gt;
 Buku ini bertujuan untuk sedikit membantu menjadi kompas, menjadi pembeda, dan memberikan kesadaran, terhadap filosofi Barat yang kita lihat, kita rasakan dan bahkan mungkin tanpa disadari kita anut&lt;/p&gt;</t>
        </is>
      </c>
      <c r="Y490" s="262" t="n">
        <v>155500</v>
      </c>
      <c r="Z490" s="226" t="n"/>
      <c r="AA490" s="241">
        <f>Y658*Z658</f>
        <v/>
      </c>
      <c r="AB490" s="237" t="inlineStr">
        <is>
          <t>7aaac6a3-21c4-406b-adcd-d82b1cecbc48</t>
        </is>
      </c>
    </row>
    <row r="491" ht="15" customHeight="1" s="283">
      <c r="A491" s="109" t="n">
        <v>650</v>
      </c>
      <c r="B491" s="222">
        <f>HYPERLINK("https://mocostore.moco.co.id/catalog/"&amp;AB659,"Klik Disini")</f>
        <v/>
      </c>
      <c r="C491" s="223" t="inlineStr">
        <is>
          <t>18 Desain Rumah Berkonsep Tropis Modern</t>
        </is>
      </c>
      <c r="D491" s="223" t="n"/>
      <c r="E491" s="223" t="inlineStr">
        <is>
          <t>Bowo Prihatno</t>
        </is>
      </c>
      <c r="F491" s="223" t="inlineStr">
        <is>
          <t>978-979-29-6713-5</t>
        </is>
      </c>
      <c r="G491" s="223" t="inlineStr">
        <is>
          <t>978-979-29-8421-7</t>
        </is>
      </c>
      <c r="H491" s="223" t="inlineStr">
        <is>
          <t>Arsitektur</t>
        </is>
      </c>
      <c r="I491" s="258" t="inlineStr">
        <is>
          <t>Perguruan Tinggi</t>
        </is>
      </c>
      <c r="J491" s="186" t="inlineStr">
        <is>
          <t>009.04</t>
        </is>
      </c>
      <c r="K491" s="264" t="inlineStr">
        <is>
          <t>Tidak Tersedia</t>
        </is>
      </c>
      <c r="L491" s="264" t="n"/>
      <c r="M491" s="259" t="inlineStr">
        <is>
          <t>Tidak Tersedia</t>
        </is>
      </c>
      <c r="N491" s="223" t="inlineStr">
        <is>
          <t>Indonesia</t>
        </is>
      </c>
      <c r="O491" s="223" t="inlineStr">
        <is>
          <t>Tidak diketahui</t>
        </is>
      </c>
      <c r="P491" s="260" t="n">
        <v>2017</v>
      </c>
      <c r="Q491" s="260" t="n">
        <v>2018</v>
      </c>
      <c r="R491" s="223" t="inlineStr">
        <is>
          <t>Penerbit Andi</t>
        </is>
      </c>
      <c r="S491" s="223" t="inlineStr">
        <is>
          <t>Andi Offset CV</t>
        </is>
      </c>
      <c r="T491" s="223" t="inlineStr">
        <is>
          <t>Lokal</t>
        </is>
      </c>
      <c r="U491" s="261" t="n">
        <v>112</v>
      </c>
      <c r="V491" s="86" t="inlineStr">
        <is>
          <t>pdf</t>
        </is>
      </c>
      <c r="W491" s="223" t="inlineStr">
        <is>
          <t>9.2 MB</t>
        </is>
      </c>
      <c r="X491" s="223" t="inlineStr">
        <is>
          <t>&lt;p&gt;Rumah tinggal merupakan kebutuhan setiap keluarga. Memiliki rumah tinggal yang indah, sehat dan nyaman adalah harapan setiap orang. Untuk membangun rumah yang indah, bangunan perlu dirancang dengan memperhatikan nilai-nilai estetika bangunan sesuai dengan gaya arsitektur yang disukai oleh pemilik rumah. Untuk membangun rumah yang sehat dan nyaman, bangunan perlu dirancang dengan memperhatikan berbagai aspek teknis seperti masalah sanitasi dan drainasi, sistem penghawaan, sistem pencahayaan dalam bangunan, juga berbagai pertimbangan lain yang terkait dengan prinsip-prinsip fisika bangunan.&amp;nbsp;&lt;br /&gt;
 Buku ini memberikan paparan tentang berbagai pertimbangan desain bangunan rumah tinggal yang dapat beradaptasi dengan baik terhadap kondisi iklim tropis di wilayah Indonesia, dengan memasukkan gaya arsitektur modern ke dalam desain bangunan. Buku ini juga menyajikan 18 contoh desain bangunan rumah tinggal dengan luas mulai 50 m2 sampai luas 220 m2 yang terdiri dari bangunan 1 lantai dan 2 lantai. Desain-desain rumah di buku ini disajikan dalam bentuk gambar tampilan bangunan perspektif 3D berwarna, gambar denah dan tampak bangunan. Diharapkan buku ini dapat dijadikan referensi bagi para pembaca agar dapat menjadi acuan maupun bahan pertimbangan dalam membangun rumah yang indah, sehat dan nyaman.&lt;/p&gt;</t>
        </is>
      </c>
      <c r="Y491" s="262" t="n">
        <v>110000</v>
      </c>
      <c r="Z491" s="226" t="n"/>
      <c r="AA491" s="241">
        <f>Y659*Z659</f>
        <v/>
      </c>
      <c r="AB491" s="237" t="inlineStr">
        <is>
          <t>844ff374-aa95-466a-aaa5-c035a6b3a2c3</t>
        </is>
      </c>
    </row>
    <row r="492" ht="15" customHeight="1" s="283">
      <c r="A492" s="109" t="n">
        <v>652</v>
      </c>
      <c r="B492" s="222">
        <f>HYPERLINK("https://mocostore.moco.co.id/catalog/"&amp;AB661,"Klik Disini")</f>
        <v/>
      </c>
      <c r="C492" s="223" t="inlineStr">
        <is>
          <t>FAQ About Viral Marketing</t>
        </is>
      </c>
      <c r="D492" s="223" t="n"/>
      <c r="E492" s="223" t="inlineStr">
        <is>
          <t>Ali Arifin</t>
        </is>
      </c>
      <c r="F492" s="223" t="inlineStr">
        <is>
          <t>979-731-010-8</t>
        </is>
      </c>
      <c r="G492" s="223" t="inlineStr">
        <is>
          <t>978-979-29-8536-8</t>
        </is>
      </c>
      <c r="H492" s="223" t="inlineStr">
        <is>
          <t>Bisnis</t>
        </is>
      </c>
      <c r="I492" s="258" t="inlineStr">
        <is>
          <t>Perguruan Tinggi</t>
        </is>
      </c>
      <c r="J492" s="186" t="inlineStr">
        <is>
          <t>009.09</t>
        </is>
      </c>
      <c r="K492" s="223" t="n"/>
      <c r="L492" s="223" t="n"/>
      <c r="M492" s="259" t="n"/>
      <c r="N492" s="223" t="inlineStr">
        <is>
          <t>Indonesia</t>
        </is>
      </c>
      <c r="O492" s="223" t="inlineStr">
        <is>
          <t>Tidak diketahui</t>
        </is>
      </c>
      <c r="P492" s="260" t="n">
        <v>2003</v>
      </c>
      <c r="Q492" s="260" t="n">
        <v>2018</v>
      </c>
      <c r="R492" s="223" t="inlineStr">
        <is>
          <t>Penerbit Andi</t>
        </is>
      </c>
      <c r="S492" s="223" t="inlineStr">
        <is>
          <t>Andi Offset CV</t>
        </is>
      </c>
      <c r="T492" s="223" t="inlineStr">
        <is>
          <t>Lokal</t>
        </is>
      </c>
      <c r="U492" s="261" t="n">
        <v>156</v>
      </c>
      <c r="V492" s="86" t="inlineStr">
        <is>
          <t>pdf</t>
        </is>
      </c>
      <c r="W492" s="223" t="inlineStr">
        <is>
          <t>15.7 MB</t>
        </is>
      </c>
      <c r="X492" s="223" t="inlineStr">
        <is>
          <t>&lt;p&gt;`Orang-orang terkaya di dunia mencari dan membangun jaringan, orang lain mencari pekerjaan. Anda boleh memiliki ide atau produk yang terhebat, tetapi hanya akan sukses kalau Anda mempunyai jaringan untuk memberi tahu orang tentangnya dan jaringan untuk memberi tahu orang tentangnya dan jaringan distribusi untuk menjualnya`&lt;br /&gt;
 &lt;br /&gt;
 FAQ (Frequently Asked Question) About Viral Mrketing ini ditujukan secara khusus kepada Anda yang telah bergabung dalam bisnis viral marketing pada tahun-tahun pertama. Tahun pertama inilah tahun yang paling banyak mendapatkan tantangan, entah itu diserang oleh orang-orang yang selama ini alergi dengan bisnis networking yang mungkin menjadi korban penipuan berkedok MLM dan money game, maupun keraguan dan pergumulan diri Anda sendiri mengenai viral marketing.&lt;br /&gt;
 &lt;br /&gt;
 Buku ini akan menjadi jawaban atas pergumulan dan tantangan yang selama ini Anda hadapi, baik Anda sebagai orang awam yang ingin mengetahui lebih lanjut mengenai bisnis networking viral marketing, sebagai member viral marketing yang ingin meningkatkan pengetahuan seputar bisnis yang Anda terjuni, maupun Anda sebagai pengusaha yang ingin menjalankan bisnis ala viral marketing.&lt;br /&gt;
 &lt;br /&gt;
 Dialog-dialog serius dan penuh canda dalam buku ini akan membuka wawasan Anda. Perluas pengetahuan dan teguhkan pilihan Anda dengan membaca buku ini sebelum Anda mulai mereferensikan bisnis ini kepada rekan-rekan Anda.&lt;/p&gt;</t>
        </is>
      </c>
      <c r="Y492" s="262" t="n">
        <v>74500</v>
      </c>
      <c r="Z492" s="226" t="n"/>
      <c r="AA492" s="241">
        <f>Y661*Z661</f>
        <v/>
      </c>
      <c r="AB492" s="237" t="inlineStr">
        <is>
          <t>0631c5b4-edc3-4304-b0fd-022f348a24f7</t>
        </is>
      </c>
    </row>
    <row r="493" ht="15" customHeight="1" s="283">
      <c r="A493" s="109" t="n">
        <v>653</v>
      </c>
      <c r="B493" s="222">
        <f>HYPERLINK("https://mocostore.moco.co.id/catalog/"&amp;AB662,"Klik Disini")</f>
        <v/>
      </c>
      <c r="C493" s="223" t="inlineStr">
        <is>
          <t>Raup Rupiah dari Bisnis Fotografi - Dari Hobi ke Profesional</t>
        </is>
      </c>
      <c r="D493" s="223" t="n"/>
      <c r="E493" s="223" t="inlineStr">
        <is>
          <t>Yannes Irwan Mahendra</t>
        </is>
      </c>
      <c r="F493" s="223" t="inlineStr">
        <is>
          <t>978-979-29-2650-7</t>
        </is>
      </c>
      <c r="G493" s="223" t="inlineStr">
        <is>
          <t>978-979-29-8867-3</t>
        </is>
      </c>
      <c r="H493" s="223" t="inlineStr">
        <is>
          <t>Bisnis</t>
        </is>
      </c>
      <c r="I493" s="258" t="inlineStr">
        <is>
          <t>Perguruan Tinggi</t>
        </is>
      </c>
      <c r="J493" s="186" t="inlineStr">
        <is>
          <t>009.25</t>
        </is>
      </c>
      <c r="K493" s="223" t="n"/>
      <c r="L493" s="223" t="n"/>
      <c r="M493" s="259" t="n"/>
      <c r="N493" s="223" t="inlineStr">
        <is>
          <t>Indonesia</t>
        </is>
      </c>
      <c r="O493" s="223" t="inlineStr">
        <is>
          <t>Tidak diketahui</t>
        </is>
      </c>
      <c r="P493" s="260" t="n">
        <v>2011</v>
      </c>
      <c r="Q493" s="260" t="n">
        <v>2018</v>
      </c>
      <c r="R493" s="223" t="inlineStr">
        <is>
          <t>Penerbit Andi</t>
        </is>
      </c>
      <c r="S493" s="223" t="inlineStr">
        <is>
          <t>Andi Offset CV</t>
        </is>
      </c>
      <c r="T493" s="223" t="inlineStr">
        <is>
          <t>Lokal</t>
        </is>
      </c>
      <c r="U493" s="261" t="n">
        <v>80</v>
      </c>
      <c r="V493" s="86" t="inlineStr">
        <is>
          <t>pdf</t>
        </is>
      </c>
      <c r="W493" s="223" t="inlineStr">
        <is>
          <t>12.9 MB</t>
        </is>
      </c>
      <c r="X493" s="223" t="inlineStr">
        <is>
          <t>&lt;p&gt;Fotografi tidak hanya dapat dijadikan hobi, namun juga profesi. Dengan menekuni dunia fotografi, seseorang dapat menjadikan fotografi sebagai salah satu sumber penghasilan untuk mendapatkan uang.&amp;nbsp;&lt;br /&gt;
 &lt;br /&gt;
 &amp;nbsp;Dengan kemajuan teknologi fotografi digital saat ini mendorong bidang-bidang bisnis fotografi menjadi berkembang dan lebih diminati dan menciptakan peluang usaha di bidang fotografi yang cukup baik.&lt;br /&gt;
 &lt;br /&gt;
 &amp;nbsp;Buku ini berisi 10 bab yang membahas&lt;br /&gt;
 &amp;nbsp;- Apakah fotografi itu,&lt;br /&gt;
 &amp;nbsp;- Bagaimana memulai investasi,&amp;nbsp;&lt;br /&gt;
 &amp;nbsp;- Bagaimana mencari dan membina klien,&amp;nbsp;&lt;br /&gt;
 &amp;nbsp;- Bagaimana membuat surat penawaran harga (kuotasi),&amp;nbsp;&lt;br /&gt;
 &amp;nbsp;- Membangun relasi,&amp;nbsp;&lt;br /&gt;
 &amp;nbsp;- Komersial fotografi,&amp;nbsp;&lt;br /&gt;
 &amp;nbsp;- Travel fotografi,&amp;nbsp;&lt;br /&gt;
 &amp;nbsp;- Fotografi dokumentasi,&amp;nbsp;&lt;br /&gt;
 &amp;nbsp;- Perencanaan usaha&amp;nbsp;&lt;br /&gt;
 &amp;nbsp;- Serta disertai dengan tips-tips fotografi&lt;br /&gt;
 &lt;br /&gt;
 &amp;nbsp;yang dapat membantu anda menjadikan hobi fotografi anda menjadi profesi dan selanjutnya sumur duit&amp;hellip;&lt;/p&gt;</t>
        </is>
      </c>
      <c r="Y493" s="262" t="n">
        <v>58500</v>
      </c>
      <c r="Z493" s="226" t="n"/>
      <c r="AA493" s="241">
        <f>Y662*Z662</f>
        <v/>
      </c>
      <c r="AB493" s="237" t="inlineStr">
        <is>
          <t>7875a112-5690-466a-8998-f4a989b90558</t>
        </is>
      </c>
    </row>
    <row r="494" ht="15" customHeight="1" s="283">
      <c r="A494" s="109" t="n">
        <v>654</v>
      </c>
      <c r="B494" s="222">
        <f>HYPERLINK("https://mocostore.moco.co.id/catalog/"&amp;AB663,"Klik Disini")</f>
        <v/>
      </c>
      <c r="C494" s="223" t="inlineStr">
        <is>
          <t>You Can Do It With Photoshop-Creative Poster Product</t>
        </is>
      </c>
      <c r="D494" s="223" t="n"/>
      <c r="E494" s="223" t="inlineStr">
        <is>
          <t>Madcoms</t>
        </is>
      </c>
      <c r="F494" s="223" t="inlineStr">
        <is>
          <t>978-979-29-6691-6</t>
        </is>
      </c>
      <c r="G494" s="223" t="inlineStr">
        <is>
          <t>978-979-29-8669-3</t>
        </is>
      </c>
      <c r="H494" s="223" t="inlineStr">
        <is>
          <t>Desain Grafis &amp; Multimedia</t>
        </is>
      </c>
      <c r="I494" s="258" t="inlineStr">
        <is>
          <t>Perguruan Tinggi</t>
        </is>
      </c>
      <c r="J494" s="186" t="inlineStr">
        <is>
          <t>009.05</t>
        </is>
      </c>
      <c r="K494" s="223" t="n"/>
      <c r="L494" s="223" t="n"/>
      <c r="M494" s="259" t="n"/>
      <c r="N494" s="223" t="inlineStr">
        <is>
          <t>Indonesia</t>
        </is>
      </c>
      <c r="O494" s="223" t="inlineStr">
        <is>
          <t>Tidak diketahui</t>
        </is>
      </c>
      <c r="P494" s="260" t="n">
        <v>2018</v>
      </c>
      <c r="Q494" s="260" t="n">
        <v>2018</v>
      </c>
      <c r="R494" s="223" t="inlineStr">
        <is>
          <t>Penerbit Andi</t>
        </is>
      </c>
      <c r="S494" s="223" t="inlineStr">
        <is>
          <t>Andi Offset CV</t>
        </is>
      </c>
      <c r="T494" s="223" t="inlineStr">
        <is>
          <t>Lokal</t>
        </is>
      </c>
      <c r="U494" s="261" t="n">
        <v>144</v>
      </c>
      <c r="V494" s="86" t="inlineStr">
        <is>
          <t>pdf</t>
        </is>
      </c>
      <c r="W494" s="223" t="inlineStr">
        <is>
          <t>15.3 MB</t>
        </is>
      </c>
      <c r="X494" s="223" t="inlineStr">
        <is>
          <t>&lt;p&gt;You Can Do It with Photoshop adalah seri buku kreatif yang wajib dimiliki oleh anda yang tertarik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desainer.&amp;nbsp;&lt;br /&gt;
 Sesuai temanya &amp;ldquo;Creative Poster Product&amp;rdquo;, buku ini akan membahas tentang bagaimana melakukan manipulasi sebuah foto-foto produk secara digital menjadi sebuah Poster produk yang sangat menarik. Dengan buku ini, sebuah foto produk akan diolah layaknya sebuah poster yang profesional menggunakan langkah-langkah yang kreatif. Andapun akan dibuat takjub, bahwa sebuah poster produk hebat akan tercipta dari karya tangan Anda sendiri.&lt;br /&gt;
 Projek terkonsep dan pengolahan yang unik akan dibahas dengan disertai file pendukung yang dapat Anda gunakan untuk praktik secara langsung, sehingga diharapkan para pembaca mempunyai tambahan wawasan dan ketrampilan dalam dunia manipulasi foto.&lt;/p&gt;</t>
        </is>
      </c>
      <c r="Y494" s="262" t="n">
        <v>100000</v>
      </c>
      <c r="Z494" s="226" t="n"/>
      <c r="AA494" s="241">
        <f>Y663*Z663</f>
        <v/>
      </c>
      <c r="AB494" s="237" t="inlineStr">
        <is>
          <t>5092ded6-71bc-4b07-9e07-eff8d391b982</t>
        </is>
      </c>
    </row>
    <row r="495" ht="15" customHeight="1" s="283">
      <c r="A495" s="109" t="n">
        <v>656</v>
      </c>
      <c r="B495" s="222">
        <f>HYPERLINK("https://mocostore.moco.co.id/catalog/"&amp;AB665,"Klik Disini")</f>
        <v/>
      </c>
      <c r="C495" s="223" t="inlineStr">
        <is>
          <t>Mom Investment: Resep Investasi Untuk Wanita Dan Ibu Rumah Tangga</t>
        </is>
      </c>
      <c r="D495" s="223" t="n"/>
      <c r="E495" s="223" t="inlineStr">
        <is>
          <t>Nanik Setyowati</t>
        </is>
      </c>
      <c r="F495" s="223" t="inlineStr">
        <is>
          <t>978-979-29-2485-5</t>
        </is>
      </c>
      <c r="G495" s="223" t="inlineStr">
        <is>
          <t>978-979-29-8603-7</t>
        </is>
      </c>
      <c r="H495" s="223" t="inlineStr">
        <is>
          <t>Bisnis</t>
        </is>
      </c>
      <c r="I495" s="258" t="inlineStr">
        <is>
          <t>Perguruan Tinggi</t>
        </is>
      </c>
      <c r="J495" s="186" t="inlineStr">
        <is>
          <t>009.09</t>
        </is>
      </c>
      <c r="K495" s="223" t="n"/>
      <c r="L495" s="223" t="n"/>
      <c r="M495" s="259" t="n"/>
      <c r="N495" s="263" t="inlineStr">
        <is>
          <t>Indonesia</t>
        </is>
      </c>
      <c r="O495" s="263" t="inlineStr">
        <is>
          <t>Tidak diketahui</t>
        </is>
      </c>
      <c r="P495" s="260" t="n">
        <v>2011</v>
      </c>
      <c r="Q495" s="260" t="n">
        <v>2018</v>
      </c>
      <c r="R495" s="223" t="inlineStr">
        <is>
          <t>Penerbit Andi</t>
        </is>
      </c>
      <c r="S495" s="223" t="inlineStr">
        <is>
          <t>Andi Offset CV</t>
        </is>
      </c>
      <c r="T495" s="223" t="inlineStr">
        <is>
          <t>Lokal</t>
        </is>
      </c>
      <c r="U495" s="261" t="n">
        <v>123</v>
      </c>
      <c r="V495" s="86" t="inlineStr">
        <is>
          <t>pdf</t>
        </is>
      </c>
      <c r="W495" s="223" t="inlineStr">
        <is>
          <t>2.0 MB</t>
        </is>
      </c>
      <c r="X495" s="223" t="inlineStr">
        <is>
          <t>&lt;p&gt;Ada begitu banyak kesempatan yang bisa diberdayakan oleh para ibu rumah tangga untuk memperoleh penghasilan sendiri sekalipun tidak bekerja sebagai karyawan kantoran. Bahkan hal ini memungkinkan untuk menghasilkan yang lebih besar. Investasi cerdas adalah salah satu cara supaya seorang ibu tetep bisa memperoleh penghasilan tanpa meninggalkan tugas utamanya.&lt;/p&gt;</t>
        </is>
      </c>
      <c r="Y495" s="262" t="n">
        <v>44500</v>
      </c>
      <c r="Z495" s="226" t="n"/>
      <c r="AA495" s="241">
        <f>Y665*Z665</f>
        <v/>
      </c>
      <c r="AB495" s="237" t="inlineStr">
        <is>
          <t>29acd449-f21e-4f79-896d-1ae27b1651f1</t>
        </is>
      </c>
    </row>
    <row r="496" ht="15" customHeight="1" s="283">
      <c r="A496" s="109" t="n">
        <v>657</v>
      </c>
      <c r="B496" s="222">
        <f>HYPERLINK("https://mocostore.moco.co.id/catalog/"&amp;AB666,"Klik Disini")</f>
        <v/>
      </c>
      <c r="C496" s="223" t="inlineStr">
        <is>
          <t>Wirausaha Ternak Puyuh Secara Intensif</t>
        </is>
      </c>
      <c r="D496" s="223" t="n"/>
      <c r="E496" s="223" t="inlineStr">
        <is>
          <t>H. Rahmat Rukmana dan H. Herdi Yudirachman</t>
        </is>
      </c>
      <c r="F496" s="223" t="inlineStr">
        <is>
          <t>978-979-29-6121-8</t>
        </is>
      </c>
      <c r="G496" s="223" t="inlineStr">
        <is>
          <t>978-979-29-8640-2</t>
        </is>
      </c>
      <c r="H496" s="223" t="inlineStr">
        <is>
          <t>Bisnis</t>
        </is>
      </c>
      <c r="I496" s="258" t="inlineStr">
        <is>
          <t>Perguruan Tinggi</t>
        </is>
      </c>
      <c r="J496" s="186" t="inlineStr">
        <is>
          <t>009.06</t>
        </is>
      </c>
      <c r="K496" s="223" t="n"/>
      <c r="L496" s="223" t="n"/>
      <c r="M496" s="259" t="n"/>
      <c r="N496" s="263" t="n"/>
      <c r="O496" s="263" t="n"/>
      <c r="P496" s="260" t="n">
        <v>2017</v>
      </c>
      <c r="Q496" s="260" t="n">
        <v>2018</v>
      </c>
      <c r="R496" s="223" t="inlineStr">
        <is>
          <t>Lily Publisher</t>
        </is>
      </c>
      <c r="S496" s="223" t="inlineStr">
        <is>
          <t>Andi Offset CV</t>
        </is>
      </c>
      <c r="T496" s="223" t="n"/>
      <c r="U496" s="261" t="n">
        <v>208</v>
      </c>
      <c r="V496" s="86" t="inlineStr">
        <is>
          <t>pdf</t>
        </is>
      </c>
      <c r="W496" s="223" t="inlineStr">
        <is>
          <t>17.4 MB</t>
        </is>
      </c>
      <c r="X496" s="223" t="inlineStr">
        <is>
          <t>&lt;p&gt;Wirausaha burung puyuh memiliki keunggulan, di antaranya sebagai penghasil telur dan daging sumber protein hewani yang murah, cepat menghasilkan - pada usia 40 hari sesudah bertelur, perputaran modal relatif cepat, kotoran puyuh sebagai pupuk organik dan pakan ikan. Selain itu, pengembangan wirausaha burung puyuh juga dapat menjadi salah satu bidang usaha yang diterima dan dikembangkan oleh masyarakat, menampung tenaga kerja, dan teknologi budi dayanya telah dikuasai.&amp;nbsp;&lt;br /&gt;
 &lt;br /&gt;
 Keberhasilan wirausaha burung puyuh memerlukan kreativitas dan keinovatifan yang meliputi inovasi di bidang rekayasa genetik, bioteknologi nutrisi dan makanan, teknologi pengolahan, bisnis dan manajemen. Buku Wirausaha Ternak Puyuh Secara Intensif dimaksudkan sebagai salah satu sumber informasi dan pembuka jalan bagi pengembangan usaha budi daya burung puyuh secara intensif dan berkelanjutan. Buku ini disusun secara sederhana, lugas, dan sistematis, baik dari hasil-hasil penelitian para pakar di bidangnya maupun referensi para praktisi di lapangan dan narasumber lain yang relevan, serta mengacu pada Pedoman Pembibitan Burung Puyuh yang Baik (Good Breeding Practice) dan Pedoman Pedoman Budi Daya Burung Puyuh yang Baik.&amp;nbsp;&lt;br /&gt;
 &lt;br /&gt;
 Materi yang disajikan dalam buku ini meliputi potensi, peluang, prospek dan manfaat (kegunaan), mengenal burung puyuh mulai dari daerah asal dan penyebaran hingga klasifikasi dan jenis, pembibitan, prasarana dan sarana budi daya, budi daya secara intensif, penanganan panen dan pascapanen burung puyuh. Buku ini layak dimiliki oleh para pihak yang berkepentingan dalam rangka mengumandangkan dan mengembangkan wirausaha burung puyuh secara intensif sebagai salah satu komoditas ternak unggas unggulan masa depan di Indonesia.&lt;/p&gt;</t>
        </is>
      </c>
      <c r="Y496" s="262" t="n">
        <v>80500</v>
      </c>
      <c r="Z496" s="226" t="n"/>
      <c r="AA496" s="241">
        <f>Y666*Z666</f>
        <v/>
      </c>
      <c r="AB496" s="237" t="inlineStr">
        <is>
          <t>1fbda2d3-9424-4331-a120-baca38cf0b01</t>
        </is>
      </c>
    </row>
    <row r="497" ht="15" customHeight="1" s="283">
      <c r="A497" s="109" t="n">
        <v>659</v>
      </c>
      <c r="B497" s="222">
        <f>HYPERLINK("https://mocostore.moco.co.id/catalog/"&amp;AB668,"Klik Disini")</f>
        <v/>
      </c>
      <c r="C497" s="223" t="inlineStr">
        <is>
          <t>Momiji - Mahir Berbasa Jepang Tanpa Guru</t>
        </is>
      </c>
      <c r="D497" s="223" t="n"/>
      <c r="E497" s="223" t="inlineStr">
        <is>
          <t>Larasasri Ratnaningtyas</t>
        </is>
      </c>
      <c r="F497" s="223" t="inlineStr">
        <is>
          <t>978-979-29-5152-3</t>
        </is>
      </c>
      <c r="G497" s="223" t="inlineStr">
        <is>
          <t>978-979-29-8630-3</t>
        </is>
      </c>
      <c r="H497" s="223" t="inlineStr">
        <is>
          <t>Bahasa asing</t>
        </is>
      </c>
      <c r="I497" s="258" t="inlineStr">
        <is>
          <t>Perguruan Tinggi</t>
        </is>
      </c>
      <c r="J497" s="186" t="inlineStr">
        <is>
          <t>009.19</t>
        </is>
      </c>
      <c r="K497" s="264" t="n"/>
      <c r="L497" s="264" t="n"/>
      <c r="M497" s="259" t="n"/>
      <c r="N497" s="263" t="inlineStr">
        <is>
          <t>Indonesia</t>
        </is>
      </c>
      <c r="O497" s="263" t="inlineStr">
        <is>
          <t>Tidak diketahui</t>
        </is>
      </c>
      <c r="P497" s="260" t="n">
        <v>2015</v>
      </c>
      <c r="Q497" s="260" t="n">
        <v>2018</v>
      </c>
      <c r="R497" s="223" t="inlineStr">
        <is>
          <t>Penerbit Andi</t>
        </is>
      </c>
      <c r="S497" s="223" t="inlineStr">
        <is>
          <t>Andi Offset CV</t>
        </is>
      </c>
      <c r="T497" s="223" t="inlineStr">
        <is>
          <t>Lokal</t>
        </is>
      </c>
      <c r="U497" s="261" t="n">
        <v>302</v>
      </c>
      <c r="V497" s="86" t="inlineStr">
        <is>
          <t>pdf</t>
        </is>
      </c>
      <c r="W497" s="223" t="inlineStr">
        <is>
          <t>9.2 MB</t>
        </is>
      </c>
      <c r="X497" s="223" t="inlineStr">
        <is>
          <t>&lt;p&gt;Buku ini adalah hasil karya seorang remaja yang penuh pengalaman tentang Jepang. Dia sangat menguasai Bahasa Jepang dengan baik, dan pernah tinggal selama 4 tahun di Prefektur Tottori Japan. Dia berkali kali mengunjungi banyak di kota jepang untuk menambah ilmu dan menggali banyak nilai. Buku ini sangat strategis, mudah dipahami dan banyak contoh-contoh yang mudah diterapkan. Tidak dibatasi umur, siapa saja dapat dengan mudah membaca buku ini, shingga tidak dalam waktu lama pembaca sudah dapat menguasai Bahasa Jepang dengan lancar.&lt;/p&gt;</t>
        </is>
      </c>
      <c r="Y497" s="262" t="n">
        <v>78000</v>
      </c>
      <c r="Z497" s="226" t="n"/>
      <c r="AA497" s="241">
        <f>Y668*Z668</f>
        <v/>
      </c>
      <c r="AB497" s="237" t="inlineStr">
        <is>
          <t>51718dc8-7dbd-4097-b598-209cebfb426e</t>
        </is>
      </c>
    </row>
    <row r="498" ht="15" customHeight="1" s="283">
      <c r="A498" s="109" t="n">
        <v>661</v>
      </c>
      <c r="B498" s="222">
        <f>HYPERLINK("https://mocostore.moco.co.id/catalog/"&amp;AB670,"Klik Disini")</f>
        <v/>
      </c>
      <c r="C498" s="223" t="inlineStr">
        <is>
          <t>Bikin Film Indie Itu Mudah!</t>
        </is>
      </c>
      <c r="D498" s="223" t="n"/>
      <c r="E498" s="223" t="inlineStr">
        <is>
          <t>M.Bayu Widagdo Dan Winastwan Gora S</t>
        </is>
      </c>
      <c r="F498" s="223" t="inlineStr">
        <is>
          <t>978-979-29-0084-2</t>
        </is>
      </c>
      <c r="G498" s="223" t="inlineStr">
        <is>
          <t>978-979-29-8444-6</t>
        </is>
      </c>
      <c r="H498" s="223" t="inlineStr">
        <is>
          <t>Desain Grafis &amp; Multimedia</t>
        </is>
      </c>
      <c r="I498" s="258" t="inlineStr">
        <is>
          <t>Perguruan Tinggi</t>
        </is>
      </c>
      <c r="J498" s="186" t="inlineStr">
        <is>
          <t>009.05</t>
        </is>
      </c>
      <c r="K498" s="223" t="n"/>
      <c r="L498" s="223" t="n"/>
      <c r="M498" s="259" t="n"/>
      <c r="N498" s="263" t="inlineStr">
        <is>
          <t>Indonesia</t>
        </is>
      </c>
      <c r="O498" s="263" t="inlineStr">
        <is>
          <t>Tidak diketahui</t>
        </is>
      </c>
      <c r="P498" s="260" t="n">
        <v>2007</v>
      </c>
      <c r="Q498" s="260" t="n">
        <v>2018</v>
      </c>
      <c r="R498" s="223" t="inlineStr">
        <is>
          <t>Penerbit Andi</t>
        </is>
      </c>
      <c r="S498" s="223" t="inlineStr">
        <is>
          <t>Andi Offset CV</t>
        </is>
      </c>
      <c r="T498" s="223" t="inlineStr">
        <is>
          <t>Lokal</t>
        </is>
      </c>
      <c r="U498" s="261" t="n">
        <v>184</v>
      </c>
      <c r="V498" s="86" t="inlineStr">
        <is>
          <t>pdf</t>
        </is>
      </c>
      <c r="W498" s="223" t="inlineStr">
        <is>
          <t>11.7 MB</t>
        </is>
      </c>
      <c r="X498" s="223" t="inlineStr">
        <is>
          <t>&lt;p&gt;Film indie sering diasumsikan sebagai hobi yang mahal dan menjadi pelarian dari orang-orang yang menggemari dunia perfilman. Mereka tidak memiliki cukup waktu atau lebih, lebih ekstrimnya, tidak sempat belajar banyak di sekolah perfilman sehingga untuk mewujudkan impian tersebut mereka membuat sinema tandingan. Dari segi kualitas, biaya, dan profesionalisme, hasilnya pastilah tidak sama dengan yang dihasilkan oleh mereka yang benar-benar mencari profesi di dunia perfilman. Namun demikian film indie dirasa jauh lebih membumi. Buku ini mencoba berbagi cerita, berbagi pengalaman, dan berbagi wawasan kepada pembaca yang ingin menekuni dunia perfilman, khususnya film indie.&lt;br /&gt;
 &lt;br /&gt;
 DAFTAR ISI:&lt;br /&gt;
 1. Prinsip Kerja Pembuatan Film&lt;br /&gt;
 2. Produser-Pengelola Produksi&lt;br /&gt;
 3. Skenario-Kerangka Produksi&lt;br /&gt;
 4. Metode Penyutradaraan&lt;br /&gt;
 5. Kamera-Mata Produksi&lt;br /&gt;
 6. Lighting-Tata Cahaya Produksi&lt;br /&gt;
 7. Set Artistik-Imajinasi Produksi&lt;br /&gt;
 8. Praproduksi-Pedoman Kerja Produksi di Lapangan&lt;br /&gt;
 9. Produksi-Eksekusi Audio Visual&lt;br /&gt;
 10. Editing-Cita Rasa Produksi&lt;br /&gt;
 11. Marketing Pasca Produksi&lt;br /&gt;
 12. Membuat film&lt;/p&gt;</t>
        </is>
      </c>
      <c r="Y498" s="262" t="n">
        <v>67500</v>
      </c>
      <c r="Z498" s="226" t="n"/>
      <c r="AA498" s="241">
        <f>Y670*Z670</f>
        <v/>
      </c>
      <c r="AB498" s="237" t="inlineStr">
        <is>
          <t>f277b30f-cff3-4997-8175-365df8e604a3</t>
        </is>
      </c>
    </row>
    <row r="499" ht="15" customHeight="1" s="283">
      <c r="A499" s="109" t="n">
        <v>662</v>
      </c>
      <c r="B499" s="222">
        <f>HYPERLINK("https://mocostore.moco.co.id/catalog/"&amp;AB671,"Klik Disini")</f>
        <v/>
      </c>
      <c r="C499" s="223" t="inlineStr">
        <is>
          <t>Wirausaha Penggemukan Ternak Sapi Potong</t>
        </is>
      </c>
      <c r="D499" s="223" t="n"/>
      <c r="E499" s="223" t="inlineStr">
        <is>
          <t>H.Rahmat Rukmana</t>
        </is>
      </c>
      <c r="F499" s="223" t="inlineStr">
        <is>
          <t>978-979-29-4667-3</t>
        </is>
      </c>
      <c r="G499" s="223" t="inlineStr">
        <is>
          <t>978-979-29-8638-9</t>
        </is>
      </c>
      <c r="H499" s="223" t="inlineStr">
        <is>
          <t>Bisnis</t>
        </is>
      </c>
      <c r="I499" s="258" t="inlineStr">
        <is>
          <t>Perguruan Tinggi</t>
        </is>
      </c>
      <c r="J499" s="186" t="inlineStr">
        <is>
          <t>009.06</t>
        </is>
      </c>
      <c r="K499" s="264" t="inlineStr">
        <is>
          <t>Tidak Tersedia</t>
        </is>
      </c>
      <c r="L499" s="264" t="n"/>
      <c r="M499" s="265" t="inlineStr">
        <is>
          <t>Tidak Tersedia</t>
        </is>
      </c>
      <c r="N499" s="223" t="inlineStr">
        <is>
          <t>Indonesia</t>
        </is>
      </c>
      <c r="O499" s="223" t="inlineStr">
        <is>
          <t>Belum didefenisikan</t>
        </is>
      </c>
      <c r="P499" s="260" t="n">
        <v>2015</v>
      </c>
      <c r="Q499" s="260" t="n">
        <v>2018</v>
      </c>
      <c r="R499" s="223" t="inlineStr">
        <is>
          <t>Lily Publisher</t>
        </is>
      </c>
      <c r="S499" s="223" t="inlineStr">
        <is>
          <t>Andi Offset CV</t>
        </is>
      </c>
      <c r="T499" s="223" t="inlineStr">
        <is>
          <t>Lokal</t>
        </is>
      </c>
      <c r="U499" s="261" t="n">
        <v>240</v>
      </c>
      <c r="V499" s="86" t="inlineStr">
        <is>
          <t>pdf</t>
        </is>
      </c>
      <c r="W499" s="223" t="inlineStr">
        <is>
          <t>17.7 MB</t>
        </is>
      </c>
      <c r="X499" s="223" t="inlineStr">
        <is>
          <t>&lt;p&gt;SINOPSIS wirausaha penggemukan ternak sapi potong &amp;acirc;&amp;euro;Å½Produksi daging sapi nasional saat ini masih jauh dari angka konsumsi, sebagian masih mengandalkan impor dari luar negeri. Sehingga tantangan dalam era perdagangan bebas dan pembangunan peternakan di Indonesia hari ini ke depan antara lain mengembangkan wirausaha ternak sapi potong dalam rangka swasembada daging nasional. Sapi potong bersifat multi fungsi sebagai sumber tenaga, penghasil daging, pengguna limbah pertanian, pemanfaat hasil ikutan pertanian, bahan baku pengolahan hasil ternak, penghasil kulit dan limbah lainnya. Peluang dan prospek wirausaha penggemukan ternak sapi potong sangat menggiurkan, bahkan segmen pasar dalam negeri diarahkan untuk mampu mensubstitusi daging sapi impor. Semangat wirausaha penggemukan sapi potong dan gelora &amp;quot;Gerakan Swasembada Daging Nasional&amp;quot; perlu dipandu oleh inovasi dan teknologi tepat guna. Buku Wirausaha Penggemukan Sapi Potong ini disusun secara sederhana, sistematis, lugas dan mudah dipahami untuk diaplikasikan di lapangan oleh para pihak pemangku kepentingan sekaligus menjadi bagian dari semangat dan gelora swasembada daging nasional berbasis sapi potong di daerah. Mengutip pepatah bahwa, &amp;acirc;&amp;euro;&amp;oelig;Negara yang kaya dengan ternak tidak akan pemah miskin, dan negara yang miskin dengan ternak tidak akan pernah kaya&amp;acirc;&amp;euro;Â. Wirausaha penggemukan ternak sapi potong dapat meningkatkan ketahanan dan kedaulatan pangan, pendapatan peternak, membuka lapangan kerja, mengurangi pengangguran, menanggulangi kemiskinan, serta meningkatkan taraf hidup masyarakat.&lt;/p&gt;</t>
        </is>
      </c>
      <c r="Y499" s="262" t="n">
        <v>96500</v>
      </c>
      <c r="Z499" s="226" t="n"/>
      <c r="AA499" s="241">
        <f>Y671*Z671</f>
        <v/>
      </c>
      <c r="AB499" s="237" t="inlineStr">
        <is>
          <t>21142fb1-c7f5-4d64-b163-e50e8e220fa7</t>
        </is>
      </c>
    </row>
    <row r="500" ht="15" customHeight="1" s="283">
      <c r="A500" s="109" t="n">
        <v>663</v>
      </c>
      <c r="B500" s="222">
        <f>HYPERLINK("https://mocostore.moco.co.id/catalog/"&amp;AB672,"Klik Disini")</f>
        <v/>
      </c>
      <c r="C500" s="223" t="inlineStr">
        <is>
          <t>Wikipedia - Ensiklopedia Top Dunia</t>
        </is>
      </c>
      <c r="D500" s="223" t="n"/>
      <c r="E500" s="223" t="inlineStr">
        <is>
          <t>Tony Hendroyono</t>
        </is>
      </c>
      <c r="F500" s="223" t="inlineStr">
        <is>
          <t>978-979-29-1581-5</t>
        </is>
      </c>
      <c r="G500" s="223" t="inlineStr">
        <is>
          <t>978-979-29-8633-4</t>
        </is>
      </c>
      <c r="H500" s="223" t="inlineStr">
        <is>
          <t>Komputer &amp; Internet</t>
        </is>
      </c>
      <c r="I500" s="258" t="inlineStr">
        <is>
          <t>Perguruan Tinggi</t>
        </is>
      </c>
      <c r="J500" s="186" t="inlineStr">
        <is>
          <t>009.05</t>
        </is>
      </c>
      <c r="K500" s="264" t="n"/>
      <c r="L500" s="264" t="n"/>
      <c r="M500" s="259" t="n"/>
      <c r="N500" s="223" t="n"/>
      <c r="O500" s="223" t="n"/>
      <c r="P500" s="260" t="n">
        <v>2010</v>
      </c>
      <c r="Q500" s="260" t="n">
        <v>2018</v>
      </c>
      <c r="R500" s="223" t="inlineStr">
        <is>
          <t>Penerbit Andi</t>
        </is>
      </c>
      <c r="S500" s="223" t="inlineStr">
        <is>
          <t>Andi Offset CV</t>
        </is>
      </c>
      <c r="T500" s="223" t="n"/>
      <c r="U500" s="261" t="n">
        <v>96</v>
      </c>
      <c r="V500" s="86" t="inlineStr">
        <is>
          <t>pdf</t>
        </is>
      </c>
      <c r="W500" s="223" t="inlineStr">
        <is>
          <t>5.1 MB</t>
        </is>
      </c>
      <c r="X500" s="223" t="inlineStr">
        <is>
          <t>&lt;p&gt;Wikipedia-Ensiklopedia Top Dunia&lt;/p&gt;
 &lt;p&gt;Wikipedia merupakan salah satu penemuan paling cemerlang dalam sejarah manusia. Hingga sekarang, belum ada yang menandingi gagasan yang mampu menginspirasi jutaan penduduk dunia, di mana mereka bisa memanfaatkan ensiklopedia online gratis. Hebatnya, pengguna bisa terlibat dan berkontribusi mengisi content, mengedit dan mengunggah informasi baru. Tidak ada editor, tidak ada proof reader, tidak ada pengecek fakta, bahkan tidak ada staf tetap yang mengontrol situs ini. Faktor inilah yang membuat Wikipedia menjadi penemuan fenomenal di jagad maya.&lt;/p&gt;
 &lt;p&gt;Isi buku ini menggambarkan bagaimana Wikipedia menjelma menjadi fenomena sukses, dan menempatkan Wales di jalur orang paling berpengaruh dalam bidang teknologi informasi. Dalam bagian lain buku ini dibahas bagaimana mudahnya menulis artikel dalam Wikipedia. Jadi, pengguna tidak hanya bisa mengakses informasi yang ada di Wikipedia, tetapi bisa juga berbagi pengetahuan dengan menuliskannya.&lt;/p&gt;
 &lt;p&gt;Testimonial:&lt;/p&gt;
 &lt;p&gt;&amp;quot;Wikipedia adalah ensiklopedia terbesar dan paling populer dari ensiklopedia yang telah ada dalam sejarah.&amp;quot;&lt;/p&gt;
 &lt;p&gt;---L. Gordon Crovitz, The Wall Street Journal.&lt;/p&gt;
 &lt;p&gt;&amp;quot;Wikipedia akan menjadi situs raksasa di masa depan. Saya tidak yakin para pebisnis di Silicon Valley menyadari kekuatan Wikipedia. Bagaimana cara kerjanya adalah rahasia tersembunyi kekuatannya.&amp;quot;&lt;/p&gt;
 &lt;p&gt;---Mitch Kapor, Pendiri Lotus Development Corporation.&lt;/p&gt;</t>
        </is>
      </c>
      <c r="Y500" s="262" t="n">
        <v>42000</v>
      </c>
      <c r="Z500" s="226" t="n"/>
      <c r="AA500" s="241">
        <f>Y672*Z672</f>
        <v/>
      </c>
      <c r="AB500" s="237" t="inlineStr">
        <is>
          <t>2c314ccb-1171-417e-95e5-edea01b97f25</t>
        </is>
      </c>
    </row>
    <row r="501" ht="15" customHeight="1" s="283">
      <c r="A501" s="109" t="n">
        <v>665</v>
      </c>
      <c r="B501" s="222">
        <f>HYPERLINK("https://mocostore.moco.co.id/catalog/"&amp;AB674,"Klik Disini")</f>
        <v/>
      </c>
      <c r="C501" s="223" t="inlineStr">
        <is>
          <t>Finding Your Soulmate - Rahasia Mendapatkan Kekasih Idaman</t>
        </is>
      </c>
      <c r="D501" s="223" t="n"/>
      <c r="E501" s="223" t="inlineStr">
        <is>
          <t>Yudi Santoso Dan Andreas Tri Winarto</t>
        </is>
      </c>
      <c r="F501" s="223" t="inlineStr">
        <is>
          <t>978-979-29-1297-5</t>
        </is>
      </c>
      <c r="G501" s="223" t="inlineStr">
        <is>
          <t>978-979-29-8538-2</t>
        </is>
      </c>
      <c r="H501" s="223" t="inlineStr">
        <is>
          <t>Keluarga</t>
        </is>
      </c>
      <c r="I501" s="258" t="inlineStr">
        <is>
          <t>Perguruan Tinggi</t>
        </is>
      </c>
      <c r="J501" s="186" t="inlineStr">
        <is>
          <t>009.09</t>
        </is>
      </c>
      <c r="K501" s="264" t="n"/>
      <c r="L501" s="264" t="n"/>
      <c r="M501" s="265" t="n"/>
      <c r="N501" s="263" t="inlineStr">
        <is>
          <t>Indonesia</t>
        </is>
      </c>
      <c r="O501" s="263" t="inlineStr">
        <is>
          <t>Tidak diketahui</t>
        </is>
      </c>
      <c r="P501" s="260" t="n">
        <v>2010</v>
      </c>
      <c r="Q501" s="260" t="n">
        <v>2018</v>
      </c>
      <c r="R501" s="223" t="inlineStr">
        <is>
          <t>Penerbit Andi</t>
        </is>
      </c>
      <c r="S501" s="223" t="inlineStr">
        <is>
          <t>Andi Offset CV</t>
        </is>
      </c>
      <c r="T501" s="223" t="inlineStr">
        <is>
          <t>Lokal</t>
        </is>
      </c>
      <c r="U501" s="261" t="n">
        <v>326</v>
      </c>
      <c r="V501" s="86" t="inlineStr">
        <is>
          <t>pdf</t>
        </is>
      </c>
      <c r="W501" s="223" t="inlineStr">
        <is>
          <t>6.6 MB</t>
        </is>
      </c>
      <c r="X501" s="223" t="inlineStr">
        <is>
          <t>&lt;p&gt;Seorang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pasanganku?&amp;quot;axSeorang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pasanganku?&amp;quot;&lt;/p&gt;
 &lt;p&gt;buku ini menuntun pembaca memperpanjang rasa bahagia tersebut bukan hanya 3 atau 24 jam saja, namun berjam-jam tak terhitung, dan itu semua dimulai dari memastikan betul dia idaman hatimu saat kalian masih pacaran. &amp;quot;fondasi yang kuat membuat bangunan di atasnya kokoh dan aman,&amp;quot; kata nabi yang tukang bangunan itu. Goncangan dan badai akan selalu ada, namun mahligai kebahagiaan dan cinta tidak akan rubuh tapi semakin matang dan sweet abiz. Karena itu, sebelum akhirnya pembaca terjebak di dalam perasaan &amp;#39;terlanjur&amp;#39; keliru melangkah, periksa dulu sepasti mungkin 15 konstruk pemhaman dan keyakinan kalian masing-masing perihal cinta, kepribadian, gaya hidup, cita-cita, minat, bakat, hobi, pola pengasuhan, pola pergaulan, watak dasar, watak sekunder, sifat tempramental dan sebgainya.&lt;/p&gt;</t>
        </is>
      </c>
      <c r="Y501" s="262" t="n">
        <v>85500</v>
      </c>
      <c r="Z501" s="226" t="n"/>
      <c r="AA501" s="241">
        <f>Y674*Z674</f>
        <v/>
      </c>
      <c r="AB501" s="237" t="inlineStr">
        <is>
          <t>367d3b31-85b0-49a7-b59a-df3f2673a340</t>
        </is>
      </c>
    </row>
    <row r="502" ht="15" customHeight="1" s="283">
      <c r="A502" s="109" t="n">
        <v>666</v>
      </c>
      <c r="B502" s="222">
        <f>HYPERLINK("https://mocostore.moco.co.id/catalog/"&amp;AB675,"Klik Disini")</f>
        <v/>
      </c>
      <c r="C502" s="223" t="inlineStr">
        <is>
          <t>More Than Mom: Jurus Ampuh Menjadi Pebisnis Dan Ibu Rumah Tangga Sukses</t>
        </is>
      </c>
      <c r="D502" s="223" t="n"/>
      <c r="E502" s="223" t="inlineStr">
        <is>
          <t>A. Nur Widiastuti</t>
        </is>
      </c>
      <c r="F502" s="223" t="inlineStr">
        <is>
          <t>978-979-29-0832-9</t>
        </is>
      </c>
      <c r="G502" s="223" t="inlineStr">
        <is>
          <t>978-979-29-8635-8</t>
        </is>
      </c>
      <c r="H502" s="223" t="inlineStr">
        <is>
          <t>Bisnis</t>
        </is>
      </c>
      <c r="I502" s="258" t="inlineStr">
        <is>
          <t>Perguruan Tinggi</t>
        </is>
      </c>
      <c r="J502" s="186" t="inlineStr">
        <is>
          <t>009.25</t>
        </is>
      </c>
      <c r="K502" s="264" t="n"/>
      <c r="L502" s="264" t="n"/>
      <c r="M502" s="259" t="n"/>
      <c r="N502" s="263" t="inlineStr">
        <is>
          <t>Indonesia</t>
        </is>
      </c>
      <c r="O502" s="263" t="inlineStr">
        <is>
          <t>Tidak diketahui</t>
        </is>
      </c>
      <c r="P502" s="260" t="n">
        <v>2009</v>
      </c>
      <c r="Q502" s="260" t="n">
        <v>2018</v>
      </c>
      <c r="R502" s="223" t="inlineStr">
        <is>
          <t>Penerbit Andi</t>
        </is>
      </c>
      <c r="S502" s="223" t="inlineStr">
        <is>
          <t>Andi Offset CV</t>
        </is>
      </c>
      <c r="T502" s="223" t="inlineStr">
        <is>
          <t>Lokal</t>
        </is>
      </c>
      <c r="U502" s="261" t="n">
        <v>64</v>
      </c>
      <c r="V502" s="86" t="inlineStr">
        <is>
          <t>pdf</t>
        </is>
      </c>
      <c r="W502" s="223" t="inlineStr">
        <is>
          <t>6.1 MB</t>
        </is>
      </c>
      <c r="X502" s="223" t="inlineStr">
        <is>
          <t>&lt;p&gt;Sukses adalah impian setiap orang, termasuk para wanita&amp;nbsp;yang juga memiliki tanggung jawab sebagai istri dan sebagai&amp;nbsp;ibu. Seorang wan ita yang berperan sebagai istri dan ibu juga&amp;nbsp;bisa sukses di bidang usaha karena mereka adalah MORE&amp;nbsp;THAN MOM!&lt;br /&gt;
 Buku ini sangat menarik, karena membuka kesempatan dan&amp;nbsp;memberikan pencerahan bagi ibu rumah tangga yang ingin&amp;nbsp;memanfaatkan waktunya dan ingin mendapatkan tambahan&amp;nbsp;penghasilan. Materi buku ini tidak hanya peluang bisnis tapi&amp;nbsp;juga berisi strategi manajemen dan kiat-kiat khusus untuk&amp;nbsp;pengembangan diri bagi ibu rumah tangga agar mampu&amp;nbsp;mengatUJ; waktu sedemikian rupa dan mampu membagi pors&amp;nbsp;sebagai seorang istri, seorang ibu, sekaligus seorang pebisni&amp;nbsp;seorang MORE THAN MOM!&lt;/p&gt;</t>
        </is>
      </c>
      <c r="Y502" s="262" t="n">
        <v>46500</v>
      </c>
      <c r="Z502" s="226" t="n"/>
      <c r="AA502" s="241">
        <f>Y675*Z675</f>
        <v/>
      </c>
      <c r="AB502" s="237" t="inlineStr">
        <is>
          <t>659838ea-d9f6-482c-a0ac-211d612caf5d</t>
        </is>
      </c>
    </row>
    <row r="503" ht="15" customHeight="1" s="283">
      <c r="A503" s="109" t="n">
        <v>668</v>
      </c>
      <c r="B503" s="222">
        <f>HYPERLINK("https://mocostore.moco.co.id/catalog/"&amp;AB677,"Klik Disini")</f>
        <v/>
      </c>
      <c r="C503" s="223" t="inlineStr">
        <is>
          <t>Bisnis Spektakuler</t>
        </is>
      </c>
      <c r="D503" s="223" t="n"/>
      <c r="E503" s="223" t="inlineStr">
        <is>
          <t>Junaidi S.E., M.Si dan Drs. Nurdiono, S.E., M.M., Ak., CPA</t>
        </is>
      </c>
      <c r="F503" s="223" t="inlineStr">
        <is>
          <t>978-979-29-3273-7</t>
        </is>
      </c>
      <c r="G503" s="223" t="inlineStr">
        <is>
          <t>978-979-29-8936-6</t>
        </is>
      </c>
      <c r="H503" s="223" t="inlineStr">
        <is>
          <t>Entrepeneur</t>
        </is>
      </c>
      <c r="I503" s="258" t="inlineStr">
        <is>
          <t>Perguruan Tinggi</t>
        </is>
      </c>
      <c r="J503" s="186" t="inlineStr">
        <is>
          <t>009.10</t>
        </is>
      </c>
      <c r="K503" s="223" t="n"/>
      <c r="L503" s="223" t="n"/>
      <c r="M503" s="259" t="n"/>
      <c r="N503" s="263" t="inlineStr">
        <is>
          <t>Indonesia</t>
        </is>
      </c>
      <c r="O503" s="263" t="inlineStr">
        <is>
          <t>Tidak diketahui</t>
        </is>
      </c>
      <c r="P503" s="260" t="n">
        <v>2012</v>
      </c>
      <c r="Q503" s="260" t="n">
        <v>2018</v>
      </c>
      <c r="R503" s="223" t="inlineStr">
        <is>
          <t>Penerbit Andi</t>
        </is>
      </c>
      <c r="S503" s="223" t="inlineStr">
        <is>
          <t>Andi Offset CV</t>
        </is>
      </c>
      <c r="T503" s="223" t="inlineStr">
        <is>
          <t>Lokal</t>
        </is>
      </c>
      <c r="U503" s="261" t="n">
        <v>161</v>
      </c>
      <c r="V503" s="86" t="inlineStr">
        <is>
          <t>pdf</t>
        </is>
      </c>
      <c r="W503" s="223" t="inlineStr">
        <is>
          <t>2.9 MB</t>
        </is>
      </c>
      <c r="X503" s="223" t="inlineStr">
        <is>
          <t>&lt;p&gt;Memang benar apa yang dikatakan orang bijak bahwa apapun yang ada di dunia ini karena ada seseorang atau beberapa orang yang mau bermimpi dan memikirkan secara detail mengenai apa yang akan diwujudkan. Jika kita tidak mau memimpikan dan membayangkan tentang sesuatu hal, maka kita tidak akan mampu menggegamnya.&lt;br /&gt;
 Cerita dalam buku ini adalah true story perjalan bisnis kami. Buku ini merupakan satu persembahan dari kami untuk turut serta dalam membangun perekonomian dan kemandirian bangsa. Dari rasa kepedulian tentang pembangunan ekonomi masyarakat khususnya para pedagang kecil kami mencoba tawarkan satu model bisnis untuk penguatan modal para pengusaha kecil. Tiada hari tanpa membantu orang lain adalah slogan bisnis kami.&lt;br /&gt;
 Buku ini bercerita tentang bagaimana membangun sebuah impian untuk dalam mewujudkan sebuah bisnis spektakuler dengan cara membantu banyak orang khususnya para pedagang kecil. Kami menawarkan sebuah model penguatan ekonomi pedagang kecil yaitu NJ Model. NJ Model kami bangun untuk bisa menjadi salah satu alternatif penguatan modal pedagang kecil. Ide kami muncul dari rasa keprihatinan kami melihat fenomena, dimana banyak pedagang kecil yang dikarenakan sulit untuk akses ke perbankan dalam memperoleh modal, mereka akhirnya terjerat rentenir. Kami mencoba tawarkan satu model penguatan modal, tanpa bunga dan tanpa agunan.&amp;nbsp;&lt;br /&gt;
 Bagian awal dari buku ini memaparkan bagaimana membangun sebuah impian agar sukses dalam bisnis dan kehidupan. Buku ini tidak hanya menyajikan sebuah konsep bisnis, akan tetapi dilengkapi dengan panduan bisnis, dan problem solving, yang dapat dilakukan atau ditiru oleh banyak orang. Kami berharap suguhan-suguhan cerita dalam tulisan ini bisa membangkitkan motivasi dalam turut serta membangun ekonomi masyarakat dengan membantu banyak orang. Selain itu juga kami berharap NJ Model bisa menjadi salah satu alternatif bisnis keuangan khususnya di Indonesia. Amin.&lt;/p&gt;</t>
        </is>
      </c>
      <c r="Y503" s="262" t="n">
        <v>47000</v>
      </c>
      <c r="Z503" s="226" t="n"/>
      <c r="AA503" s="241">
        <f>Y677*Z677</f>
        <v/>
      </c>
      <c r="AB503" s="237" t="inlineStr">
        <is>
          <t>b3271b80-50eb-4f69-9909-f49ffef66612</t>
        </is>
      </c>
    </row>
    <row r="504" ht="15" customHeight="1" s="283">
      <c r="A504" s="109" t="n">
        <v>669</v>
      </c>
      <c r="B504" s="222">
        <f>HYPERLINK("https://mocostore.moco.co.id/catalog/"&amp;AB678,"Klik Disini")</f>
        <v/>
      </c>
      <c r="C504" s="223" t="inlineStr">
        <is>
          <t>Wawancara Konseling di Sekolah - Lengkap dengan Contoh Kasus dan Penanganan</t>
        </is>
      </c>
      <c r="D504" s="223" t="n"/>
      <c r="E504" s="223" t="inlineStr">
        <is>
          <t>Arintoko</t>
        </is>
      </c>
      <c r="F504" s="223" t="inlineStr">
        <is>
          <t>978-979-29-2666-8</t>
        </is>
      </c>
      <c r="G504" s="223" t="inlineStr">
        <is>
          <t>978-979-29-8627-3</t>
        </is>
      </c>
      <c r="H504" s="223" t="inlineStr">
        <is>
          <t>Sekolah-Pengawasan</t>
        </is>
      </c>
      <c r="I504" s="258" t="inlineStr">
        <is>
          <t>Perguruan Tinggi</t>
        </is>
      </c>
      <c r="J504" s="186" t="inlineStr">
        <is>
          <t>009.10</t>
        </is>
      </c>
      <c r="K504" s="264" t="n"/>
      <c r="L504" s="264" t="n"/>
      <c r="M504" s="265" t="n"/>
      <c r="N504" s="223" t="n"/>
      <c r="O504" s="223" t="n"/>
      <c r="P504" s="260" t="n">
        <v>2011</v>
      </c>
      <c r="Q504" s="260" t="n">
        <v>2018</v>
      </c>
      <c r="R504" s="223" t="inlineStr">
        <is>
          <t>Penerbit Andi</t>
        </is>
      </c>
      <c r="S504" s="223" t="inlineStr">
        <is>
          <t>Andi Offset CV</t>
        </is>
      </c>
      <c r="T504" s="223" t="n"/>
      <c r="U504" s="261" t="n">
        <v>160</v>
      </c>
      <c r="V504" s="86" t="inlineStr">
        <is>
          <t>pdf</t>
        </is>
      </c>
      <c r="W504" s="223" t="inlineStr">
        <is>
          <t>14.5 MB</t>
        </is>
      </c>
      <c r="X504" s="223" t="inlineStr">
        <is>
          <t>&lt;p&gt;Wawancara Konseling di Sekolah - Lengkap dengan Contoh Kasus dan Penanganan&lt;br /&gt;
 Penulis: Arintoko&lt;/p&gt;
 &lt;p&gt;Wawancara konseling merupakan keterampilan yang dilakukan secara profesional. Perlu belajar dan berlatih secara khusus agar seseorang mampu melakukan wawancara konseling dengan tepat. Buku ini memberikan solusi bagi seluruh kalangan terutama para pendidik di sekolah sehingga memampukan mereka melakukan wawancara konseling secara profesional.&amp;nbsp;&lt;/p&gt;
 &lt;p&gt;Buku ini menyajikan ruang lingkup konseling, teori-teori konseling yang relevan dengan masalah-masalah siswa di sekolah. Ada lima macam pendekatan konseling yang bisa diterapkan untuk membantu masalah siswa di sekolah, langkah-langkah kerja yang sistematis (sehingga mudah dijalankan) untuk wawancara konseling, teknik-teknik konseling yang mudah diaplikasikan dalam wawancara konseling, dan beberapa contoh kasus yang disertai dengan cara penyelesaiannya.&lt;/p&gt;
 &lt;p&gt;Semoga buku ini dapat menjadi pegangan bagi pendidik dalam melakukan wawancara konseling. Selamat membaca, berlatih, dan mempraktikkannya.&lt;/p&gt;</t>
        </is>
      </c>
      <c r="Y504" s="262" t="n">
        <v>58000</v>
      </c>
      <c r="Z504" s="226" t="n"/>
      <c r="AA504" s="241">
        <f>Y678*Z678</f>
        <v/>
      </c>
      <c r="AB504" s="237" t="inlineStr">
        <is>
          <t>6077b5d4-d94f-4447-9505-1f20f5427a01</t>
        </is>
      </c>
    </row>
    <row r="505" ht="15" customHeight="1" s="283">
      <c r="A505" s="109" t="n">
        <v>670</v>
      </c>
      <c r="B505" s="222">
        <f>HYPERLINK("https://mocostore.moco.co.id/catalog/"&amp;AB679,"Klik Disini")</f>
        <v/>
      </c>
      <c r="C505" s="223" t="inlineStr">
        <is>
          <t>Fishpreneurship: Variasi Olahan Produk Perikanan Skala Industri dan Rumah Tangga</t>
        </is>
      </c>
      <c r="D505" s="223" t="n"/>
      <c r="E505" s="223" t="inlineStr">
        <is>
          <t>Cahyo Saparinto</t>
        </is>
      </c>
      <c r="F505" s="223" t="inlineStr">
        <is>
          <t>978-979-29-2693-4</t>
        </is>
      </c>
      <c r="G505" s="223" t="inlineStr">
        <is>
          <t>978-979-29-8539-9</t>
        </is>
      </c>
      <c r="H505" s="223" t="inlineStr">
        <is>
          <t>Perikanan</t>
        </is>
      </c>
      <c r="I505" s="258" t="inlineStr">
        <is>
          <t>Perguruan Tinggi</t>
        </is>
      </c>
      <c r="J505" s="186" t="inlineStr">
        <is>
          <t>009.03</t>
        </is>
      </c>
      <c r="K505" s="223" t="n"/>
      <c r="L505" s="223" t="n"/>
      <c r="M505" s="259" t="n"/>
      <c r="N505" s="263" t="inlineStr">
        <is>
          <t>Indonesia</t>
        </is>
      </c>
      <c r="O505" s="263" t="inlineStr">
        <is>
          <t>Tidak diketahui</t>
        </is>
      </c>
      <c r="P505" s="260" t="n">
        <v>2011</v>
      </c>
      <c r="Q505" s="260" t="n">
        <v>2018</v>
      </c>
      <c r="R505" s="223" t="inlineStr">
        <is>
          <t>Lily Publisher</t>
        </is>
      </c>
      <c r="S505" s="223" t="inlineStr">
        <is>
          <t>Andi Offset CV</t>
        </is>
      </c>
      <c r="T505" s="223" t="inlineStr">
        <is>
          <t>Lokal</t>
        </is>
      </c>
      <c r="U505" s="261" t="n">
        <v>136</v>
      </c>
      <c r="V505" s="86" t="inlineStr">
        <is>
          <t>pdf</t>
        </is>
      </c>
      <c r="W505" s="223" t="inlineStr">
        <is>
          <t>18.7 MB</t>
        </is>
      </c>
      <c r="X505" s="223" t="inlineStr">
        <is>
          <t>&lt;p&gt;Produk perikanan pada dasarnya lebih aman dikonsumsi daripada produk hewan ternak karena kandungan kolesterolnya lebih rendah. Sebagai bahan pangan, kedudukan ikan menjadi sangat penting, karena banyak mengandung komponen-komponen yang diperlukan tubuh. Baik di negara maju maupun berkembang ikan sangat dibutuhkan manusia. Ikan sangat baik untuk dikonsumsi oleh segala tingkatan usia, mulai dari bayi, anak-anak, remaja, ibu hamil, dewasa bahkan manula.&lt;br /&gt;
 Selain produk segar, ikan dapat diolah menjadi variasi olahan dan masakan berbahan baku ikan dengan prinsip surimi based product atau dikenal dengan produk bernilai tambah (value added product). Namun dengan semakin maraknya produk perikanan dipasaran, berlimpahnya produk pada musim tertentu, persaingan usaha yang semakin ketat, kondisi ekonomi yang belum stabil, pasar riil yang tidak kondusif, pemenuhan kebutuhan hidup yang semakin sulit, dan longgarnya penegakan hukum oleh aparat menyebabkan produsen produk perikanan seenaknya dalam mengolah produknya, misalnya menggunakan bahan tambahan pangan/pengawet yang tidak direkomendasikan oleh pemerintah sehingga dapat membahayakan kesehatan konsumen. Produsen tidak lagi menghiraukan kerugian kesehatan yang akan diterima orang lain bahkan juga keluarga dan dirinya sendiri&lt;br /&gt;
 Oleh karena itu Anda sebagai produsen maupun konsumen harus mengenali bagaimana mengolah dan mendapatkan olahan perikanan yang sehat. Buku ini menyajikan panduan praktis untuk peminat dibidang olahan perikanan. Dilengkapi pula dengan kupasan mengenai masalah keamanan untuk mengonsumsi produk olahan perikanan tersebut. Dengan keterampilan Anda mengolah lebih dapat mendekatkan produk olahan ikan kepada keluarga dan masyarakat serta dapat mendatangkan penghasilan untuk keluarga Anda.&lt;br /&gt;
 Silakan mencoba...........&lt;/p&gt;</t>
        </is>
      </c>
      <c r="Y505" s="262" t="n">
        <v>75500</v>
      </c>
      <c r="Z505" s="226" t="n"/>
      <c r="AA505" s="241">
        <f>Y679*Z679</f>
        <v/>
      </c>
      <c r="AB505" s="237" t="inlineStr">
        <is>
          <t>06a30079-470e-4f46-a42d-3a16b06b2eae</t>
        </is>
      </c>
    </row>
    <row r="506" ht="15" customHeight="1" s="283">
      <c r="A506" s="109" t="n">
        <v>671</v>
      </c>
      <c r="B506" s="222">
        <f>HYPERLINK("https://mocostore.moco.co.id/catalog/"&amp;AB680,"Klik Disini")</f>
        <v/>
      </c>
      <c r="C506" s="223" t="inlineStr">
        <is>
          <t>Body Intelligence: Menurunkan Dan Menjaga Berat Badan Tanpa Diet!</t>
        </is>
      </c>
      <c r="D506" s="223" t="n"/>
      <c r="E506" s="223" t="inlineStr">
        <is>
          <t>Edward Abramson</t>
        </is>
      </c>
      <c r="F506" s="223" t="inlineStr">
        <is>
          <t>978-979-29-0035-4</t>
        </is>
      </c>
      <c r="G506" s="223" t="inlineStr">
        <is>
          <t>978-979-29-8452-1</t>
        </is>
      </c>
      <c r="H506" s="223" t="inlineStr">
        <is>
          <t>Kesehatan</t>
        </is>
      </c>
      <c r="I506" s="258" t="inlineStr">
        <is>
          <t>Perguruan Tinggi</t>
        </is>
      </c>
      <c r="J506" s="186" t="inlineStr">
        <is>
          <t>009.24</t>
        </is>
      </c>
      <c r="K506" s="264" t="inlineStr">
        <is>
          <t>Edisi Ke-1</t>
        </is>
      </c>
      <c r="L506" s="264" t="n"/>
      <c r="M506" s="259" t="inlineStr">
        <is>
          <t>Tidak Tersedia</t>
        </is>
      </c>
      <c r="N506" s="263" t="inlineStr">
        <is>
          <t>Indonesia</t>
        </is>
      </c>
      <c r="O506" s="263" t="inlineStr">
        <is>
          <t>Bukan fiksi</t>
        </is>
      </c>
      <c r="P506" s="260" t="n">
        <v>2007</v>
      </c>
      <c r="Q506" s="260" t="n">
        <v>2018</v>
      </c>
      <c r="R506" s="223" t="inlineStr">
        <is>
          <t>Penerbit Andi</t>
        </is>
      </c>
      <c r="S506" s="223" t="inlineStr">
        <is>
          <t>Andi Offset CV</t>
        </is>
      </c>
      <c r="T506" s="223" t="inlineStr">
        <is>
          <t>Lokal</t>
        </is>
      </c>
      <c r="U506" s="261" t="n">
        <v>360</v>
      </c>
      <c r="V506" s="86" t="inlineStr">
        <is>
          <t>pdf</t>
        </is>
      </c>
      <c r="W506" s="223" t="inlineStr">
        <is>
          <t>19.9 MB</t>
        </is>
      </c>
      <c r="X506" s="223" t="inlineStr">
        <is>
          <t>&lt;p&gt;Rencana terobosan untuk menghancurkan penghalang psikologis dan emosional dalam menurunkan berat badan, tanpa diet!&lt;/p&gt;
 &lt;p&gt;&lt;em&gt;Ed Abramson sangat mengerti &amp;ldquo;mengapa&amp;rdquo; berat badan Anda naik lagi.&amp;rdquo;&amp;ndash;Men&amp;#39;s Health&lt;/em&gt;&amp;nbsp;&lt;br /&gt;
 &lt;br /&gt;
 Dr. Abramson menawarkan metode yang cerdas dan efektif untuk makan dengan baik, menurunkan berat badan, dan hidup bahagia. Ia adalah pakar internasional di bidang makan dan gangguan berat badan. Lewat bukunya ini Dr. Abramson membantu Anda mengenali kondisi emosi dan psikologis yang membuat Anda dibelenggu oleh rasa bersalah dan terjebak dalam siklus diet yang merugikan. Lebih jauh, ia menawarkan program sederhana yang terdiri dari tiga langkah untuk membuka pikiran Anda dan mentransformasi tubuh Anda, tanpa diet! Anda akan belajar bagaimana:&amp;nbsp;&lt;br /&gt;
 &lt;br /&gt;
 Membentuk kembali pola makan Anda * Menikmati makan tanpa merasa bersalah * Meninggalkan diet dan pil yang menurunkan berat badan dengan cepat * Membangun kembali citra tubuh yang positif dan realistis * Menurunkan berat badan dan mempertahankannya * Menikmati hidup yang lebih aktif dan sehat&lt;/p&gt;
 &lt;p&gt;&lt;em&gt;&amp;ldquo;Berdasarkan ilmu pengetahuan dan pengalaman klinis selama bertahun-tahun, petunjuk praktis dan mudah dipahami ini menunjukkan kepada Anda bagaimana mengganti diet yang penuh dengan batasan, dengan strategi yang positif dan sehat untuk mengelola berat badan.&amp;rdquo;&amp;nbsp;&lt;br /&gt;
 &amp;ndash;&amp;ndash;BARBARA J. ROLLS, Ph.D., penulis The Volumetric Eating Plan dan Profesor dan Ahli Gizi, Penn State University&amp;nbsp;&lt;/em&gt;&lt;br /&gt;
 &lt;br /&gt;
 &lt;em&gt;&amp;ldquo;Buku ini memberikan panduan bagi mereka yang ingin mengontrol berbagai kondisi agar bisa menjaga berat badan mereka.&amp;rdquo;&lt;br /&gt;
 &amp;ndash;&amp;ndash;GILBERT H. NEWMAN, Ph.D., Ketua Kehormatan California Psychological Association dan Direktur Pelatihan Klinis, Wright Institute&lt;/em&gt;&lt;/p&gt;</t>
        </is>
      </c>
      <c r="Y506" s="262" t="n">
        <v>110000</v>
      </c>
      <c r="Z506" s="226" t="n"/>
      <c r="AA506" s="241">
        <f>Y680*Z680</f>
        <v/>
      </c>
      <c r="AB506" s="237" t="inlineStr">
        <is>
          <t>45498581-e31a-4ff8-a5a9-5dd7cdfbf72a</t>
        </is>
      </c>
    </row>
    <row r="507" ht="15" customHeight="1" s="283">
      <c r="A507" s="109" t="n">
        <v>673</v>
      </c>
      <c r="B507" s="222">
        <f>HYPERLINK("https://mocostore.moco.co.id/catalog/"&amp;AB682,"Klik Disini")</f>
        <v/>
      </c>
      <c r="C507" s="223" t="inlineStr">
        <is>
          <t>Forex: Virtual Trading, Real Income: Psycho On Trading</t>
        </is>
      </c>
      <c r="D507" s="223" t="n"/>
      <c r="E507" s="223" t="inlineStr">
        <is>
          <t>Lucius M. Sitanggang Dan Yulika Indrawati</t>
        </is>
      </c>
      <c r="F507" s="223" t="inlineStr">
        <is>
          <t>978-979-29-0093-4</t>
        </is>
      </c>
      <c r="G507" s="223" t="inlineStr">
        <is>
          <t>978-979-29-8541-2</t>
        </is>
      </c>
      <c r="H507" s="223" t="inlineStr">
        <is>
          <t>Bisnis-Investasi</t>
        </is>
      </c>
      <c r="I507" s="258" t="inlineStr">
        <is>
          <t>Perguruan Tinggi</t>
        </is>
      </c>
      <c r="J507" s="186" t="inlineStr">
        <is>
          <t>009.25</t>
        </is>
      </c>
      <c r="K507" s="264" t="n"/>
      <c r="L507" s="264" t="n"/>
      <c r="M507" s="259" t="n"/>
      <c r="N507" s="223" t="inlineStr">
        <is>
          <t>Indonesia</t>
        </is>
      </c>
      <c r="O507" s="223" t="inlineStr">
        <is>
          <t>Tidak diketahui</t>
        </is>
      </c>
      <c r="P507" s="260" t="n">
        <v>2007</v>
      </c>
      <c r="Q507" s="260" t="n">
        <v>2018</v>
      </c>
      <c r="R507" s="223" t="inlineStr">
        <is>
          <t>Penerbit Andi</t>
        </is>
      </c>
      <c r="S507" s="223" t="inlineStr">
        <is>
          <t>Andi Offset CV</t>
        </is>
      </c>
      <c r="T507" s="223" t="inlineStr">
        <is>
          <t>Lokal</t>
        </is>
      </c>
      <c r="U507" s="261" t="n">
        <v>121</v>
      </c>
      <c r="V507" s="86" t="inlineStr">
        <is>
          <t>pdf</t>
        </is>
      </c>
      <c r="W507" s="223" t="inlineStr">
        <is>
          <t>11.3 MB</t>
        </is>
      </c>
      <c r="X507" s="223" t="inlineStr">
        <is>
          <t>&lt;p&gt;Investasi di bidang forex trading saat ini menjadi pilihan yang cukup menggiurkan. sayangnya seiring dengan besarnya pengembalian, besar pula resiko yang membayangi. Tanpa pengetahuan dan informasi yang memadai, bukannya menguntungkan melainkan kerugian. Namun benarkah tak ada cela untuk mengeruk keuntungan dari investasi jenis ini? Forex Virtual Trading - Psycho On Trading memberikan pengenalan singkat di bidang perdagangan forex beserta kiat-kiat jitu untuk mendalaminya dengan memberi penekanan pada aspek psikologis.&lt;br /&gt;
 &lt;br /&gt;
 Adapun yang dikupas dalam buku ini antara lain :&lt;br /&gt;
 &lt;br /&gt;
 Apa itu forex, bagaimana legalitas forex di Indonesia, bagaimana bertransaksi di Forex, apa saja resikonya dan cara mengatasi resiko tersebut, keuntungan dan kerugian nyata dalam Forex on-line dan menuntun untuk berspekulasi sampai akhirnya bagaimana mengambil keputusan dan pengelolaan emosi. Untuk itu buku ini sangat cocok dikonsumsi bagi para pemula yang ingin terjun ke dunia trading, khususnya forex, supaya dapat memperhatikan aspek psikologis yang terlibat dan bersikap rasional saat membuat suatu keputusan sehingga apapun konsekuensinya, anda lebih siap mengahadapinya.&lt;/p&gt;</t>
        </is>
      </c>
      <c r="Y507" s="262" t="n">
        <v>60500</v>
      </c>
      <c r="Z507" s="226" t="n"/>
      <c r="AA507" s="241">
        <f>Y682*Z682</f>
        <v/>
      </c>
      <c r="AB507" s="237" t="inlineStr">
        <is>
          <t>1918f368-0a77-487d-b3ce-226a8cbde932</t>
        </is>
      </c>
    </row>
    <row r="508" ht="15" customHeight="1" s="283">
      <c r="A508" s="109" t="n">
        <v>674</v>
      </c>
      <c r="B508" s="222">
        <f>HYPERLINK("https://mocostore.moco.co.id/catalog/"&amp;AB683,"Klik Disini")</f>
        <v/>
      </c>
      <c r="C508" s="223" t="inlineStr">
        <is>
          <t>Boleh Nggak Sih, Masturbasi? dan 95 Pertanyaan Tentang Seks untuk Remaja</t>
        </is>
      </c>
      <c r="D508" s="223" t="n"/>
      <c r="E508" s="223" t="inlineStr">
        <is>
          <t>dr. lwan Setiawan, Ridwan Sanjaya, dan Slamet Riyadi</t>
        </is>
      </c>
      <c r="F508" s="223" t="inlineStr">
        <is>
          <t>978-979-29-1221-0</t>
        </is>
      </c>
      <c r="G508" s="223" t="inlineStr">
        <is>
          <t>978-979-29-8453-8</t>
        </is>
      </c>
      <c r="H508" s="223" t="inlineStr">
        <is>
          <t>Kesehatan &amp; Kepribadian</t>
        </is>
      </c>
      <c r="I508" s="258" t="inlineStr">
        <is>
          <t>Perguruan Tinggi</t>
        </is>
      </c>
      <c r="J508" s="186" t="inlineStr">
        <is>
          <t>009.24</t>
        </is>
      </c>
      <c r="K508" s="264" t="n"/>
      <c r="L508" s="264" t="n"/>
      <c r="M508" s="259" t="n"/>
      <c r="N508" s="223" t="inlineStr">
        <is>
          <t>Indonesia</t>
        </is>
      </c>
      <c r="O508" s="223" t="inlineStr">
        <is>
          <t>Tidak diketahui</t>
        </is>
      </c>
      <c r="P508" s="260" t="n">
        <v>2009</v>
      </c>
      <c r="Q508" s="260" t="n">
        <v>2018</v>
      </c>
      <c r="R508" s="223" t="inlineStr">
        <is>
          <t>Penerbit Andi</t>
        </is>
      </c>
      <c r="S508" s="223" t="inlineStr">
        <is>
          <t>Andi Offset CV</t>
        </is>
      </c>
      <c r="T508" s="223" t="inlineStr">
        <is>
          <t>Lokal</t>
        </is>
      </c>
      <c r="U508" s="261" t="n">
        <v>168</v>
      </c>
      <c r="V508" s="86" t="inlineStr">
        <is>
          <t>pdf</t>
        </is>
      </c>
      <c r="W508" s="223" t="inlineStr">
        <is>
          <t>18.3 MB</t>
        </is>
      </c>
      <c r="X508" s="223" t="inlineStr">
        <is>
          <t>&lt;p&gt;Pasti dalam benakmu ada banyak sekali pertanyaan tentang seks. Mulai dari pertanyaan sederhana seperti tumbuhnya bulu halus, perubahan suara dan bentuk tubuh hingga yang serius seperti perilaku seksual, intercourse dan kehamilan. Memang, remaja seusiamu sangat haus akan informasi seputar seksualitas. Bahkan tidak jarang, di antara kalian memperoleh informasi dari sumber yang tidak benar dan malah menyesatkan. Sementara kalian malu bila harus bertanya langsung kepada orangtua atau guru. Karena itulah, buku ini hadir untuk menjembatani permasalahan ini.&lt;/p&gt;
 &lt;p&gt;Kamu akan memperoleh jawaban atas pertanyaan-pertanyaanmu, yang umumnya sering dipikirkan oleh para remaja. Buku ini terbagi dalam 10 bagian pokok yang mencakup informasi lengkap yang kamu butuhkan, mulai dari masalah tumbuh kembang, pendidikan seks, mitos seputar seks, penyimpangan seks, masturbasi, perilaku seksual, reproduksi, menstruasi, penyakit seksual, dan lain-lain.&lt;/p&gt;
 &lt;p&gt;Disajikan dengan bahasa khas remaja, dalam bentuk pertanyaan dan jawaban, membuat kamu serasa bertanya langsung dengan pakarnya. Semua pertanyaan dijawab oleh dokter Iwan dan tim yang mengelola situs konsekstasi.com bekerjasama dengan PKBI Jawa Tengah dan Unika Soegijapranata.&lt;br /&gt;
 Dengan pengetahuan yang cukup seputar masalah seks, semoga kamu bisa mengambil keputusan yang bijak tentang apa yang sebaiknya dilakukan dan yang tidak boleh sama sekali dilakukan.&lt;/p&gt;</t>
        </is>
      </c>
      <c r="Y508" s="262" t="n">
        <v>55000</v>
      </c>
      <c r="Z508" s="226" t="n"/>
      <c r="AA508" s="241">
        <f>Y683*Z683</f>
        <v/>
      </c>
      <c r="AB508" s="237" t="inlineStr">
        <is>
          <t>b0fd0b8f-83dc-45ae-a4c9-9cac058544ef</t>
        </is>
      </c>
    </row>
    <row r="509" ht="15" customHeight="1" s="283">
      <c r="A509" s="109" t="n">
        <v>675</v>
      </c>
      <c r="B509" s="222">
        <f>HYPERLINK("https://mocostore.moco.co.id/catalog/"&amp;AB684,"Klik Disini")</f>
        <v/>
      </c>
      <c r="C509" s="223" t="inlineStr">
        <is>
          <t>Water Birth - Melahirkan Menyenangkan dengan Metode Water Birth</t>
        </is>
      </c>
      <c r="D509" s="223" t="n"/>
      <c r="E509" s="223" t="inlineStr">
        <is>
          <t>Suci Anggraeni</t>
        </is>
      </c>
      <c r="F509" s="223" t="inlineStr">
        <is>
          <t>978-979-29-3945-3</t>
        </is>
      </c>
      <c r="G509" s="223" t="inlineStr">
        <is>
          <t>978-979-29-8624-2</t>
        </is>
      </c>
      <c r="H509" s="223" t="inlineStr">
        <is>
          <t>Kesehatan</t>
        </is>
      </c>
      <c r="I509" s="258" t="inlineStr">
        <is>
          <t>Perguruan Tinggi</t>
        </is>
      </c>
      <c r="J509" s="186" t="inlineStr">
        <is>
          <t>009.24</t>
        </is>
      </c>
      <c r="K509" s="264" t="n"/>
      <c r="L509" s="264" t="n"/>
      <c r="M509" s="265" t="n"/>
      <c r="N509" s="223" t="inlineStr">
        <is>
          <t>Indonesia</t>
        </is>
      </c>
      <c r="O509" s="223" t="inlineStr">
        <is>
          <t>Tidak diketahui</t>
        </is>
      </c>
      <c r="P509" s="260" t="n">
        <v>2013</v>
      </c>
      <c r="Q509" s="260" t="n">
        <v>2018</v>
      </c>
      <c r="R509" s="223" t="inlineStr">
        <is>
          <t>Rapha Publishing</t>
        </is>
      </c>
      <c r="S509" s="223" t="inlineStr">
        <is>
          <t>Andi Offset CV</t>
        </is>
      </c>
      <c r="T509" s="223" t="inlineStr">
        <is>
          <t>Lokal</t>
        </is>
      </c>
      <c r="U509" s="261" t="n">
        <v>88</v>
      </c>
      <c r="V509" s="86" t="inlineStr">
        <is>
          <t>pdf</t>
        </is>
      </c>
      <c r="W509" s="223" t="inlineStr">
        <is>
          <t>7.7 MB</t>
        </is>
      </c>
      <c r="X509" s="223" t="inlineStr">
        <is>
          <t>&lt;p&gt;Persalinan merupakan hal yang paling ditunggu-tunggu oleh para ibu hamil di dunia&amp;nbsp;ini. Sebuah waktu yang menyenangkan namun di sisi lain merupakan hal yang paling mendebarkan. Persalinan terasa&amp;nbsp;menyenangkan karena&amp;nbsp;kelahiran anak yang selama&amp;nbsp;sembilan bulan dinantikan akan terlahir ke dunia. Di sisi lain, persalinan juga menjadi mendebarkan khususnya&amp;nbsp;bagi calon ibu baru, di mana terbayang proses persalinan yang menyakitkan, membutuhkan begitu banyak energi, dan sebuah perjuangan yang cukup melelahkan. Seiring perkembangan ilmu kedokteran, telah ditemukan berbagai cara untuk membuat persalinan tersebut bukan lagi menjadi sebuah trauma bagi ibu. Salah satunya dengan penerapan metode persalinan water birth. Sejarah, tujuan, keuntungan, dan proses water birth akan dibahas di dalam buku ini disertai dengan beberapa bukti ilmiah yang diharapkan dapat menjadi wacana baru, terutama bagi para calon ibu yang akan melakukan proses persalinan untuk pertama kalinya.&lt;/p&gt;</t>
        </is>
      </c>
      <c r="Y509" s="262" t="n">
        <v>45500</v>
      </c>
      <c r="Z509" s="226" t="n"/>
      <c r="AA509" s="241">
        <f>Y684*Z684</f>
        <v/>
      </c>
      <c r="AB509" s="237" t="inlineStr">
        <is>
          <t>6fba8536-f6c2-4147-8dac-24dcc4c3c3eb</t>
        </is>
      </c>
    </row>
    <row r="510" ht="15" customHeight="1" s="283">
      <c r="A510" s="109" t="n">
        <v>686</v>
      </c>
      <c r="B510" s="222">
        <f>HYPERLINK("https://mocostore.moco.co.id/catalog/"&amp;AB695,"Klik Disini")</f>
        <v/>
      </c>
      <c r="C510" s="223" t="inlineStr">
        <is>
          <t>Saya Untung! Anda Untung: Panduan Lengkap Beternak dan Berbisnis Kemitraan Domba Garut</t>
        </is>
      </c>
      <c r="D510" s="223" t="n"/>
      <c r="E510" s="223" t="inlineStr">
        <is>
          <t>Agus Ramada Setiadi</t>
        </is>
      </c>
      <c r="F510" s="223" t="inlineStr">
        <is>
          <t>978-979-29-2583-8</t>
        </is>
      </c>
      <c r="G510" s="223" t="inlineStr">
        <is>
          <t>978-979-29-8892-5</t>
        </is>
      </c>
      <c r="H510" s="223" t="inlineStr">
        <is>
          <t>Peternakan</t>
        </is>
      </c>
      <c r="I510" s="258" t="inlineStr">
        <is>
          <t>Perguruan Tinggi</t>
        </is>
      </c>
      <c r="J510" s="186" t="inlineStr">
        <is>
          <t>009.06</t>
        </is>
      </c>
      <c r="K510" s="223" t="n"/>
      <c r="L510" s="223" t="n"/>
      <c r="M510" s="259" t="n"/>
      <c r="N510" s="223" t="inlineStr">
        <is>
          <t>Indonesia</t>
        </is>
      </c>
      <c r="O510" s="223" t="inlineStr">
        <is>
          <t>Tidak diketahui</t>
        </is>
      </c>
      <c r="P510" s="260" t="n">
        <v>2011</v>
      </c>
      <c r="Q510" s="260" t="n">
        <v>2018</v>
      </c>
      <c r="R510" s="223" t="inlineStr">
        <is>
          <t>Lily Publisher</t>
        </is>
      </c>
      <c r="S510" s="223" t="inlineStr">
        <is>
          <t>Andi Offset CV</t>
        </is>
      </c>
      <c r="T510" s="223" t="inlineStr">
        <is>
          <t>Lokal</t>
        </is>
      </c>
      <c r="U510" s="261" t="n">
        <v>106</v>
      </c>
      <c r="V510" s="86" t="inlineStr">
        <is>
          <t>pdf</t>
        </is>
      </c>
      <c r="W510" s="223" t="inlineStr">
        <is>
          <t>2.1 MB</t>
        </is>
      </c>
      <c r="X510" s="223" t="inlineStr">
        <is>
          <t>&lt;p&gt;Domba Garut merupakan komoditas unggulan nasional karena memiliki khas yang tidak dimiliki oleh domba lainnya di dunia. Keistimewaannya yaitu tanduk pada domba jantan, tubuh dan tempramen sebagai domba tangaks sehingga memiliki harga yang mahal. Selain itu, sebagai penghasil daging yang sangat baik, biasanya kebutuhannya akan melonjak ketika menjelang Hari Raya Idul Adha.&lt;/p&gt;
 &lt;p&gt;Produktivitasnya sangat luar biasa, satu ekor induk dapat melahirkan sebanyak 3 kali dalam periode 2 tahun sehingga jika Anda memiliki populasi domba yang semakin banyak dan sudah tidak bisa lagi diimbangi dengan pembangunan kapasitas kandang yang memadai maupun ketersediaan rumput sebagai pakan ternak, Anda harus mulai memikirkan solusinya! Yaitu dengan sistem kemitraan ternak.&lt;/p&gt;
 &lt;p&gt;Apakah domba akan dipelihara dengan baik?&lt;/p&gt;
 &lt;p&gt;Apakah domba tidak akan hilang?&lt;/p&gt;
 &lt;p&gt;Bagaimana dengan produktivitas dengan kesehatan domba?&lt;/p&gt;
 &lt;p&gt;Ini merupakan kecemasan ketika memulai kemitraan ternak bersama masyarakat. Oleh karena itu diperlukan adanya pola kemitraan yang saling menguntungkan bagi si pemilik ternak dan pemelihara.&lt;/p&gt;
 &lt;p&gt;Buku ini merupakan pengetahuan dan pengalaman langsung penulis bersama tim Villa Domba yang membahas tentang pengetahuan perawatan, pemeliharaan, reproduksi, jenis penyakit dan pengobatan domba garut, serta pengetahuan memulai bisnis kemitraan baik standar biaya dan analisa usaha kemitraan, sampai bisnis hilir kemitraan domba garut.&lt;/p&gt;</t>
        </is>
      </c>
      <c r="Y510" s="262" t="n">
        <v>55000</v>
      </c>
      <c r="Z510" s="226" t="n"/>
      <c r="AA510" s="241">
        <f>Y695*Z695</f>
        <v/>
      </c>
      <c r="AB510" s="237" t="inlineStr">
        <is>
          <t>c262e86f-e259-48a2-825a-4a213bba5fbf</t>
        </is>
      </c>
    </row>
    <row r="511" ht="15" customHeight="1" s="283">
      <c r="A511" s="109" t="n">
        <v>687</v>
      </c>
      <c r="B511" s="222">
        <f>HYPERLINK("https://mocostore.moco.co.id/catalog/"&amp;AB696,"Klik Disini")</f>
        <v/>
      </c>
      <c r="C511" s="223" t="inlineStr">
        <is>
          <t>Gemerincing Rupiah Dari Jelantah: Membuat Biodiesel Dari Minyak Goreng Bekas</t>
        </is>
      </c>
      <c r="D511" s="223" t="n"/>
      <c r="E511" s="223" t="inlineStr">
        <is>
          <t>Syamsudin</t>
        </is>
      </c>
      <c r="F511" s="223" t="inlineStr">
        <is>
          <t>978-979-29-0553-3</t>
        </is>
      </c>
      <c r="G511" s="223" t="inlineStr">
        <is>
          <t>978-979-29-8551-1</t>
        </is>
      </c>
      <c r="H511" s="223" t="inlineStr">
        <is>
          <t>Bisnis</t>
        </is>
      </c>
      <c r="I511" s="258" t="inlineStr">
        <is>
          <t>Perguruan Tinggi</t>
        </is>
      </c>
      <c r="J511" s="186" t="inlineStr">
        <is>
          <t>009.25</t>
        </is>
      </c>
      <c r="K511" s="264" t="n"/>
      <c r="L511" s="264" t="n"/>
      <c r="M511" s="259" t="n"/>
      <c r="N511" s="223" t="inlineStr">
        <is>
          <t>Indonesia</t>
        </is>
      </c>
      <c r="O511" s="223" t="inlineStr">
        <is>
          <t>Tidak diketahui</t>
        </is>
      </c>
      <c r="P511" s="260" t="n">
        <v>2008</v>
      </c>
      <c r="Q511" s="260" t="n">
        <v>2018</v>
      </c>
      <c r="R511" s="223" t="inlineStr">
        <is>
          <t>Penerbit Andi</t>
        </is>
      </c>
      <c r="S511" s="223" t="inlineStr">
        <is>
          <t>Andi Offset CV</t>
        </is>
      </c>
      <c r="T511" s="223" t="inlineStr">
        <is>
          <t>Lokal</t>
        </is>
      </c>
      <c r="U511" s="261" t="n">
        <v>64</v>
      </c>
      <c r="V511" s="86" t="inlineStr">
        <is>
          <t>pdf</t>
        </is>
      </c>
      <c r="W511" s="223" t="inlineStr">
        <is>
          <t>4.9 MB</t>
        </is>
      </c>
      <c r="X511" s="223" t="inlineStr">
        <is>
          <t>&lt;p&gt;Membuat biodiesel dari minyak goreng bekas&lt;br /&gt;
 Menjalankan mesin diesel dengan minyak goreng bekas? Kenapa tidak? Minyak goreng bekas atau jelantah yang sudah tidak terpakai dapat digunakan sebagai bahan baku membuat bahan bakar mesin diesel. Dengan semakin tingginya harga minyak, maka diperlukan energi alternatif. Siapa sangka energi alternatif itu dapat ditemukan dari dapur Anda. Tidak perlu dengan cara yang rumit, biodiesel dapat Anda hasilkan. Dengan membuat biodiesel dari minyak goreng bekas ini, pundi-pundi rupiah Anda dapat lebih terjaga.&lt;/p&gt;</t>
        </is>
      </c>
      <c r="Y511" s="262" t="n">
        <v>42000</v>
      </c>
      <c r="Z511" s="226" t="n"/>
      <c r="AA511" s="241">
        <f>Y696*Z696</f>
        <v/>
      </c>
      <c r="AB511" s="237" t="inlineStr">
        <is>
          <t>ba58b96c-5333-4cfc-a2a3-403f79dbce86</t>
        </is>
      </c>
    </row>
    <row r="512" ht="15" customHeight="1" s="283">
      <c r="A512" s="109" t="n">
        <v>690</v>
      </c>
      <c r="B512" s="222">
        <f>HYPERLINK("https://mocostore.moco.co.id/catalog/"&amp;AB699,"Klik Disini")</f>
        <v/>
      </c>
      <c r="C512" s="223" t="inlineStr">
        <is>
          <t>Vegetarian - Gaya Hidup Sehat Masa Kini</t>
        </is>
      </c>
      <c r="D512" s="223" t="n"/>
      <c r="E512" s="223" t="inlineStr">
        <is>
          <t>Kusharisupeni</t>
        </is>
      </c>
      <c r="F512" s="223" t="inlineStr">
        <is>
          <t>978-979-29-1579-2</t>
        </is>
      </c>
      <c r="G512" s="223" t="inlineStr">
        <is>
          <t>978-979-29-8617-4</t>
        </is>
      </c>
      <c r="H512" s="223" t="inlineStr">
        <is>
          <t>Kesehatan</t>
        </is>
      </c>
      <c r="I512" s="258" t="inlineStr">
        <is>
          <t>Perguruan Tinggi</t>
        </is>
      </c>
      <c r="J512" s="186" t="inlineStr">
        <is>
          <t>009.24</t>
        </is>
      </c>
      <c r="K512" s="223" t="n"/>
      <c r="L512" s="223" t="n"/>
      <c r="M512" s="259" t="n"/>
      <c r="N512" s="223" t="inlineStr">
        <is>
          <t>Indonesia</t>
        </is>
      </c>
      <c r="O512" s="223" t="inlineStr">
        <is>
          <t>Tidak diketahui</t>
        </is>
      </c>
      <c r="P512" s="260" t="n">
        <v>2010</v>
      </c>
      <c r="Q512" s="260" t="n">
        <v>2018</v>
      </c>
      <c r="R512" s="223" t="inlineStr">
        <is>
          <t>Penerbit Andi</t>
        </is>
      </c>
      <c r="S512" s="223" t="inlineStr">
        <is>
          <t>Andi Offset CV</t>
        </is>
      </c>
      <c r="T512" s="223" t="inlineStr">
        <is>
          <t>Lokal</t>
        </is>
      </c>
      <c r="U512" s="261" t="n">
        <v>112</v>
      </c>
      <c r="V512" s="86" t="inlineStr">
        <is>
          <t>pdf</t>
        </is>
      </c>
      <c r="W512" s="223" t="inlineStr">
        <is>
          <t>6.0 MB</t>
        </is>
      </c>
      <c r="X512" s="223" t="inlineStr">
        <is>
          <t>&lt;p&gt;Vegetarian Gaya Hidup Sehat Masa Kini&lt;/p&gt;
 &lt;p&gt;TEMUKAN FAKTA BAGAIMANA PARA VEGETARIAN TERHINDAR DARI BERBAGAI PENYAKIT MEMATIKAN&lt;/p&gt;
 &lt;p&gt;Diet vegetarian telah menjadi tren sunia yang uga menjadi tren negara berkembang, termasuk Indonesia. Dari berbagai literatur diketahui bahwa di Amerika Serikat pada tahun 2003 sebanyak 2,8% dari total pemnduduk adalah vegetarian. Di Inggris pada tahun 1997 sebanyak 5,4% dari total penduduk adalah vegetarian. Dua persen penduduk Australia tahun 2000 adalah vegetarian dan 18% lainnya lebih menyukai&amp;nbsp;makanan tanpa daging, dan lebih dari 50% penduduk India pasa tahun 2003 adalah penganut vegetarian. Saat ini angka-angka tersebut tentu telah bertambah.&lt;/p&gt;
 &lt;p&gt;Buku ini ditulis agar pembaca lebih memahami apa yang disebut vegetarian, termasuk dietnya.Oleh karena diet vegetarian lebih ditujukan pada bahan pangan nabati, sehingga tentu saja ada zat-zat gizi yang diperlukan oleh tubuh kita yang tidak dapat diperoleh dari bahan pangan ini.&lt;/p&gt;</t>
        </is>
      </c>
      <c r="Y512" s="262" t="n">
        <v>57500</v>
      </c>
      <c r="Z512" s="226" t="n"/>
      <c r="AA512" s="241">
        <f>Y699*Z699</f>
        <v/>
      </c>
      <c r="AB512" s="237" t="inlineStr">
        <is>
          <t>94807a0a-acca-4d8a-99c6-11632e36798d</t>
        </is>
      </c>
    </row>
    <row r="513" ht="15" customHeight="1" s="283">
      <c r="A513" s="109" t="n">
        <v>691</v>
      </c>
      <c r="B513" s="222">
        <f>HYPERLINK("https://mocostore.moco.co.id/catalog/"&amp;AB700,"Klik Disini")</f>
        <v/>
      </c>
      <c r="C513" s="223" t="inlineStr">
        <is>
          <t>Negosiasi Anti Gagal</t>
        </is>
      </c>
      <c r="D513" s="223" t="n"/>
      <c r="E513" s="223" t="inlineStr">
        <is>
          <t>Eka Dharma Pranoto</t>
        </is>
      </c>
      <c r="F513" s="223" t="inlineStr">
        <is>
          <t>978-979-29-1609-6</t>
        </is>
      </c>
      <c r="G513" s="223" t="inlineStr">
        <is>
          <t>978-979-29-8654-9</t>
        </is>
      </c>
      <c r="H513" s="223" t="inlineStr">
        <is>
          <t>Bisnis &amp; Karier</t>
        </is>
      </c>
      <c r="I513" s="258" t="inlineStr">
        <is>
          <t>Perguruan Tinggi</t>
        </is>
      </c>
      <c r="J513" s="186" t="inlineStr">
        <is>
          <t>009.25</t>
        </is>
      </c>
      <c r="K513" s="223" t="n"/>
      <c r="L513" s="223" t="n"/>
      <c r="M513" s="259" t="n"/>
      <c r="N513" s="223" t="inlineStr">
        <is>
          <t>Indonesia</t>
        </is>
      </c>
      <c r="O513" s="223" t="inlineStr">
        <is>
          <t>Tidak diketahui</t>
        </is>
      </c>
      <c r="P513" s="260" t="n">
        <v>2010</v>
      </c>
      <c r="Q513" s="260" t="n">
        <v>2018</v>
      </c>
      <c r="R513" s="223" t="inlineStr">
        <is>
          <t>Penerbit Andi</t>
        </is>
      </c>
      <c r="S513" s="223" t="inlineStr">
        <is>
          <t>Andi Offset CV</t>
        </is>
      </c>
      <c r="T513" s="223" t="inlineStr">
        <is>
          <t>Lokal</t>
        </is>
      </c>
      <c r="U513" s="261" t="n">
        <v>144</v>
      </c>
      <c r="V513" s="86" t="inlineStr">
        <is>
          <t>pdf</t>
        </is>
      </c>
      <c r="W513" s="223" t="inlineStr">
        <is>
          <t>3.2 MB</t>
        </is>
      </c>
      <c r="X513" s="223" t="inlineStr">
        <is>
          <t>&lt;p&gt;Negosiasi memainkan peran sangat penting dalam kehidupan keseharian kita. Jika Anda ingin berhasil, entah itu dalam kehidupan berkeluarga, mendapatkan harga yang murah, merayu partner bisnis, meminta kenaikan gaji kepada atasan, memuluskan proses menembus lowongan kerja, menawar barang, berdagang, melakukan transaksi, atau membina hubungan-seni negosiasi harus Anda miliki.&lt;br /&gt;
 Bacalah buku ini. Dijamin anda akan memahami seni negosiasi dari nol hingga mahir yang ditulis oleh seorang praktisi negosiasi dan pengusaha sungguhan, yang sudah berkali-kali merasakan suka-duka bemegosiasi dengan partner usaha, pemilik ruko tempat usaha, relasi bisnis, pihak konsultan, karyawan, dan sebagainya.&lt;/p&gt;</t>
        </is>
      </c>
      <c r="Y513" s="262" t="n">
        <v>48000</v>
      </c>
      <c r="Z513" s="226" t="n"/>
      <c r="AA513" s="241">
        <f>Y700*Z700</f>
        <v/>
      </c>
      <c r="AB513" s="237" t="inlineStr">
        <is>
          <t>917dc527-8087-48d1-9653-bbff51db1e6c</t>
        </is>
      </c>
    </row>
    <row r="514" ht="15" customHeight="1" s="283">
      <c r="A514" s="109" t="n">
        <v>692</v>
      </c>
      <c r="B514" s="222">
        <f>HYPERLINK("https://mocostore.moco.co.id/catalog/"&amp;AB701,"Klik Disini")</f>
        <v/>
      </c>
      <c r="C514" s="223" t="inlineStr">
        <is>
          <t>Gizi dalam Siklus Daur Kehidupan Seri Baduta (Anak Usia 1-2 Tahun)</t>
        </is>
      </c>
      <c r="D514" s="223" t="n"/>
      <c r="E514" s="223" t="inlineStr">
        <is>
          <t>Dr. Andi Nurlinda, SKM.,M.Kes.</t>
        </is>
      </c>
      <c r="F514" s="223" t="inlineStr">
        <is>
          <t>978-979-29-3493-9</t>
        </is>
      </c>
      <c r="G514" s="223" t="inlineStr">
        <is>
          <t>978-979-29-8552-8</t>
        </is>
      </c>
      <c r="H514" s="223" t="inlineStr">
        <is>
          <t>Kesehatan Bayi</t>
        </is>
      </c>
      <c r="I514" s="258" t="inlineStr">
        <is>
          <t>Perguruan Tinggi</t>
        </is>
      </c>
      <c r="J514" s="186" t="inlineStr">
        <is>
          <t>009.02</t>
        </is>
      </c>
      <c r="K514" s="223" t="n"/>
      <c r="L514" s="223" t="n"/>
      <c r="M514" s="259" t="n"/>
      <c r="N514" s="223" t="inlineStr">
        <is>
          <t>Indonesia</t>
        </is>
      </c>
      <c r="O514" s="223" t="inlineStr">
        <is>
          <t>Tidak diketahui</t>
        </is>
      </c>
      <c r="P514" s="260" t="n">
        <v>2013</v>
      </c>
      <c r="Q514" s="260" t="n">
        <v>2018</v>
      </c>
      <c r="R514" s="223" t="inlineStr">
        <is>
          <t>Penerbit Andi</t>
        </is>
      </c>
      <c r="S514" s="223" t="inlineStr">
        <is>
          <t>Andi Offset CV</t>
        </is>
      </c>
      <c r="T514" s="223" t="inlineStr">
        <is>
          <t>Lokal</t>
        </is>
      </c>
      <c r="U514" s="261" t="n">
        <v>150</v>
      </c>
      <c r="V514" s="86" t="inlineStr">
        <is>
          <t>pdf</t>
        </is>
      </c>
      <c r="W514" s="223" t="inlineStr">
        <is>
          <t>12.0 MB</t>
        </is>
      </c>
      <c r="X514" s="223" t="inlineStr">
        <is>
          <t>&lt;p&gt;Gizi dalam Siklus Daur Kehidupan Seri Baduta(untuk anak 1-2 tahun)&lt;br /&gt;
 Buku ini ditulis untuk mengisi mininya bku gizi daur hidup di Indonesia dan memenuhi perminta bacaan yang akurat mengenai kebutuhan gizi berdasarkan tahapan umur. Buku Gizi dalam Siklus Daur Hidup akan membahas seri gizi anak usia di bawah dua tahun (Baduta) dan memberikan informasi yang akurat dalam pengasuhan gizi baduta.&lt;br /&gt;
 Bacalah buku ini secara berurut agar dapat dicapai tingkat pemahaman yang maksimal, sehingga anda dapat memperoleh pengetahuan yang baik mengenai gizi baduta dan fakto-faktor yang terkait guna mencetak baduta berstatus gizi baik.&lt;/p&gt;</t>
        </is>
      </c>
      <c r="Y514" s="262" t="n">
        <v>70500</v>
      </c>
      <c r="Z514" s="226" t="n"/>
      <c r="AA514" s="241">
        <f>Y701*Z701</f>
        <v/>
      </c>
      <c r="AB514" s="237" t="inlineStr">
        <is>
          <t>29e65709-dd56-4174-9ea4-a5907a515c77</t>
        </is>
      </c>
    </row>
    <row r="515" ht="15" customHeight="1" s="283">
      <c r="A515" s="109" t="n">
        <v>693</v>
      </c>
      <c r="B515" s="222">
        <f>HYPERLINK("https://mocostore.moco.co.id/catalog/"&amp;AB702,"Klik Disini")</f>
        <v/>
      </c>
      <c r="C515" s="223" t="inlineStr">
        <is>
          <t>Untung Selangit dari Agribisnis Karet</t>
        </is>
      </c>
      <c r="D515" s="223" t="n"/>
      <c r="E515" s="223" t="inlineStr">
        <is>
          <t>H. Rahmat Rukmana</t>
        </is>
      </c>
      <c r="F515" s="223" t="inlineStr">
        <is>
          <t>978-979-29-6765-4</t>
        </is>
      </c>
      <c r="G515" s="223" t="inlineStr">
        <is>
          <t>978-979-29-8615-0</t>
        </is>
      </c>
      <c r="H515" s="223" t="inlineStr">
        <is>
          <t>Pertanian</t>
        </is>
      </c>
      <c r="I515" s="258" t="inlineStr">
        <is>
          <t>Perguruan Tinggi</t>
        </is>
      </c>
      <c r="J515" s="186" t="inlineStr">
        <is>
          <t>009.06</t>
        </is>
      </c>
      <c r="K515" s="223" t="n"/>
      <c r="L515" s="223" t="n"/>
      <c r="M515" s="259" t="n"/>
      <c r="N515" s="223" t="n"/>
      <c r="O515" s="223" t="n"/>
      <c r="P515" s="260" t="n">
        <v>2018</v>
      </c>
      <c r="Q515" s="260" t="n">
        <v>2018</v>
      </c>
      <c r="R515" s="223" t="inlineStr">
        <is>
          <t>Lily Publisher</t>
        </is>
      </c>
      <c r="S515" s="223" t="inlineStr">
        <is>
          <t>Andi Offset CV</t>
        </is>
      </c>
      <c r="T515" s="223" t="n"/>
      <c r="U515" s="261" t="n">
        <v>128</v>
      </c>
      <c r="V515" s="86" t="inlineStr">
        <is>
          <t>pdf</t>
        </is>
      </c>
      <c r="W515" s="223" t="inlineStr">
        <is>
          <t>11.1 MB</t>
        </is>
      </c>
      <c r="X515" s="223" t="inlineStr">
        <is>
          <t>&lt;p&gt;Prospek karet alam pada masa kini dan mendatang masih tetap baik sekaligus menjanjikan, karena suplai pasar karet alam dunia masih terbuka dan tren konsumsinya terus meningkat. Peningkatan konsumsi karet alam, terutama disebabkan oleh tingginya permintaan dari negara-negara industri karet, baik untuk pasar tradisional, seperti Amerika Serikat, Uni Eropa, dan Jepang; maupun pasar baru, terutama Cina, India, Rusia, dan Brasil. Di samping itu, pertumbuhan ekonomi global dan kesejahteraan negara-negara di dunia yang makin membaik, serta harga minyak bumi dan karet sintetis yang terus meningkat diduga telah memacu peningkatan konsumsi karet alam.&lt;br /&gt;
 Kendala dalam pengembangan karet antara lain rendahnya produktivitas, terutama karet rakyat yang merupakan mayoritas areal karet nasional, dan ragam produk olahan yang masih terbatas karena didominasi oleh karet remah (crumb rubber). Rendahnya produksi dan produktivitas karet rakyat disebabkan banyaknya areal tua, rusak dan tidak produktif, serta penggunaan bibit bukan klon unggul. Strategi peningkatan produksi, produktivitas dan kualitas karet perlu didukung dengan inovasi teknologi yang aplikatif, termasuk percepatan peremajaan karet rakyat dengan menggunakan klon unggul, mengembangkan industri hilir untuk meningkatkan nilai tambah, dan meningkatkan pendapatan petani. Inovasi teknologi akan bermanfaat apabila dapat menjangkau dan diterapkan oleh pihak-pihak yang membutuhkan.&amp;nbsp;&lt;br /&gt;
 Hasil-hasil penelitian para pakar dan kearifan sosial masyarakat di lapangan dijadikan sumber informasi penyusunan buku ini. Inti bahasan difokuskan terkait dengan potensi dan prospek karet, manfaat, mengenal tanaman karet mulai dari daerah asal dan penyebaran hingga teknik budi daya, pengolahan hasil, dan dilengkapi analisis usaha. Buku ini layak dimiliki para pihak yang berkepentingan, baik petani, pedagang, pabrikan, penyuluh pertanian, akademisi, pemangku kebijakan, praktisi, Asosiasi Petani Karet Indonesia, Gabungan Asosiasi Petani Perkebunan Indonesia, pemerhati komoditas karet, kalangan industri karet, dan peserta didik di Sekolah Kejuruan Pertanian program studi Tanaman Perkebunan.&lt;/p&gt;</t>
        </is>
      </c>
      <c r="Y515" s="262" t="n">
        <v>67500</v>
      </c>
      <c r="Z515" s="226" t="n"/>
      <c r="AA515" s="241">
        <f>Y702*Z702</f>
        <v/>
      </c>
      <c r="AB515" s="237" t="inlineStr">
        <is>
          <t>6cd8565c-fc5e-4373-a5e2-57addbc2830c</t>
        </is>
      </c>
    </row>
    <row r="516" ht="15" customHeight="1" s="283">
      <c r="A516" s="109" t="n">
        <v>695</v>
      </c>
      <c r="B516" s="222">
        <f>HYPERLINK("https://mocostore.moco.co.id/catalog/"&amp;AB704,"Klik Disini")</f>
        <v/>
      </c>
      <c r="C516" s="223" t="inlineStr">
        <is>
          <t>Sehat Selalu Dengan Vitamin D</t>
        </is>
      </c>
      <c r="D516" s="223" t="n"/>
      <c r="E516" s="223" t="inlineStr">
        <is>
          <t>Dr. Dessy Hermawan, S.Kep, Ns., M.Kes</t>
        </is>
      </c>
      <c r="F516" s="223" t="inlineStr">
        <is>
          <t>978-979-29-5579-8</t>
        </is>
      </c>
      <c r="G516" s="223" t="inlineStr">
        <is>
          <t>978-979-29-8894-9</t>
        </is>
      </c>
      <c r="H516" s="223" t="inlineStr">
        <is>
          <t>Kesehatan</t>
        </is>
      </c>
      <c r="I516" s="258" t="inlineStr">
        <is>
          <t>Perguruan Tinggi</t>
        </is>
      </c>
      <c r="J516" s="186" t="inlineStr">
        <is>
          <t>009.09</t>
        </is>
      </c>
      <c r="K516" s="223" t="n"/>
      <c r="L516" s="223" t="n"/>
      <c r="M516" s="259" t="n"/>
      <c r="N516" s="223" t="inlineStr">
        <is>
          <t>Indonesia</t>
        </is>
      </c>
      <c r="O516" s="223" t="inlineStr">
        <is>
          <t>Tidak diketahui</t>
        </is>
      </c>
      <c r="P516" s="260" t="n">
        <v>2016</v>
      </c>
      <c r="Q516" s="260" t="n">
        <v>2018</v>
      </c>
      <c r="R516" s="223" t="inlineStr">
        <is>
          <t>Penerbit Andi</t>
        </is>
      </c>
      <c r="S516" s="223" t="inlineStr">
        <is>
          <t>Andi Offset CV</t>
        </is>
      </c>
      <c r="T516" s="223" t="inlineStr">
        <is>
          <t>Lokal</t>
        </is>
      </c>
      <c r="U516" s="261" t="n">
        <v>96</v>
      </c>
      <c r="V516" s="86" t="inlineStr">
        <is>
          <t>pdf</t>
        </is>
      </c>
      <c r="W516" s="223" t="inlineStr">
        <is>
          <t>4.2 MB</t>
        </is>
      </c>
      <c r="X516" s="223" t="inlineStr">
        <is>
          <t>&lt;p&gt;Kesehatan merupakan sebuah modal yang sangat bernilai bagi kehidupan kita. Oleh karena itu, sudah seharusnya kita menjaga dan meningkatkan kualitas kehidupan dengan membiasakan diri hidup sehat. Buku sehat selalu dengan vitamin D ini ditulis sebgai upaya untuk mendukung perkembangan pendidikan dan menambahkan ilmu mahasiswa serta masyarakat luas, khususnya bidang ilmu kesehatan. Materi yang dibahas dalam buku ini diantaranya mengenai bahasan tentang vitamin D, dosis, sumber, manfaat, dan interaksinya dengan bahan atau oabt lain. Dalam buku ini, penulis lebih banyak mengedepankan upaya pencegahan atau preventif, sehingga kita tidak terkena suatu penyakit dengan menjaga kadar vitamin D dalam darah kita agar selalu dalam kondisi normal.&lt;/p&gt;</t>
        </is>
      </c>
      <c r="Y516" s="262" t="n">
        <v>43000</v>
      </c>
      <c r="Z516" s="226" t="n"/>
      <c r="AA516" s="241">
        <f>Y704*Z704</f>
        <v/>
      </c>
      <c r="AB516" s="237" t="inlineStr">
        <is>
          <t>2f4c38cb-3e7b-402d-98b7-e1278fc148f2</t>
        </is>
      </c>
    </row>
    <row r="517" ht="15" customHeight="1" s="283">
      <c r="A517" s="109" t="n">
        <v>696</v>
      </c>
      <c r="B517" s="222">
        <f>HYPERLINK("https://mocostore.moco.co.id/catalog/"&amp;AB705,"Klik Disini")</f>
        <v/>
      </c>
      <c r="C517" s="223" t="inlineStr">
        <is>
          <t>Untung Selangit dari Agribisnis Cabai</t>
        </is>
      </c>
      <c r="D517" s="223" t="n"/>
      <c r="E517" s="223" t="inlineStr">
        <is>
          <t>H. Rahmat Rukmana dan H. Herdi Yudirachman</t>
        </is>
      </c>
      <c r="F517" s="223" t="inlineStr">
        <is>
          <t>978-979-29-6704-3</t>
        </is>
      </c>
      <c r="G517" s="223" t="inlineStr">
        <is>
          <t>978-979-29-8614-3</t>
        </is>
      </c>
      <c r="H517" s="223" t="inlineStr">
        <is>
          <t>Pertanian</t>
        </is>
      </c>
      <c r="I517" s="258" t="inlineStr">
        <is>
          <t>Perguruan Tinggi</t>
        </is>
      </c>
      <c r="J517" s="186" t="inlineStr">
        <is>
          <t>009.06</t>
        </is>
      </c>
      <c r="K517" s="223" t="inlineStr">
        <is>
          <t>Tidak Tersedia</t>
        </is>
      </c>
      <c r="L517" s="223" t="n"/>
      <c r="M517" s="259" t="inlineStr">
        <is>
          <t>Tidak Tersedia</t>
        </is>
      </c>
      <c r="N517" s="223" t="inlineStr">
        <is>
          <t>Indonesia</t>
        </is>
      </c>
      <c r="O517" s="223" t="inlineStr">
        <is>
          <t>Belum didefenisikan</t>
        </is>
      </c>
      <c r="P517" s="260" t="n">
        <v>2017</v>
      </c>
      <c r="Q517" s="260" t="n">
        <v>2018</v>
      </c>
      <c r="R517" s="223" t="inlineStr">
        <is>
          <t>Lily Publisher</t>
        </is>
      </c>
      <c r="S517" s="223" t="inlineStr">
        <is>
          <t>Andi Offset CV</t>
        </is>
      </c>
      <c r="T517" s="223" t="inlineStr">
        <is>
          <t>Lokal</t>
        </is>
      </c>
      <c r="U517" s="261" t="n">
        <v>240</v>
      </c>
      <c r="V517" s="86" t="inlineStr">
        <is>
          <t>pdf</t>
        </is>
      </c>
      <c r="W517" s="223" t="inlineStr">
        <is>
          <t>4.7 MB</t>
        </is>
      </c>
      <c r="X517" s="223" t="inlineStr">
        <is>
          <t>&lt;p&gt;Cabai termasuk komoditas sayuran yang paling fluktuatif harganya. Meskipun demikian cabai merupakan komoditas prospektif yang dapat diandalkan untuk dibudidayakan dalam berbagai skala usaha tani berpola agribisnis. Keunggulan cabai di antaranya memiliki nilai ekonomi yang tinggi dan multimanfaat dalam kehidupan sehari-hari dengan wilayah pemasaran yang luas, dapat dijual dalam berbagai bentuk produk, seperti cabai segar, cabai beku dan bermacam produk cabai olahan. Cabai juga merupakan komoditas sayuran yang hemat lahan karena untuk meningkatkan produksinya dapat dilakukan dengan mengutamakan perbaikan inovasi teknologi, dapat ditanam pada berbagai lahan, seperti lahan basah dan lahan kering melalui pola tanam yang serasi, serta tempat dengan luas terbatas (pot, polibag), dapat ditanam pada berbagai kondisi musim dan lingkungan tumbuh, baik di dataran rendah, dataran menengah maupun dataran tinggi.&lt;br /&gt;
 Keberhasilan agribisnis cabai tidak lepas dari empat prinsip bisnis, yaitu berorientasi pasar, menguntungkan, efisien, dan berteknologi maju. Diperlukan dukungan berbagai inovasi teknologi, keterampilan dan modal yang cukup; serta memperhatikan faktor teknis, seperti syarat tumbuh, varietas unggul, teknik budi daya, penanganan pascapanen dan pengolahan hasil. Buku ini menyajikan materi secara sederhana, praktis, dan lengkap terkait potensi sumber daya sayuran, prospek agribisnis dan manfaat (kegunaan) cabai, pengenalan tanaman cabai mulai dari daerah asal dan penyebaran, klasifikasi, jenis (varietas) unggul hingga syarat tumbuh, teknik budi daya, teknologi produksi benih, kiat budi daya cabai di luar musim, strategi pengelolaan tanaman terpadu (PTT), taktik PHT, penanganan pascapanen, pemasaran, pengolahan hasil, serta dilengkapi dengan perkiraan analisis usaha budi daya cabai per satuan luas lahan.&lt;/p&gt;</t>
        </is>
      </c>
      <c r="Y517" s="262" t="n">
        <v>83000</v>
      </c>
      <c r="Z517" s="226" t="n"/>
      <c r="AA517" s="241">
        <f>Y705*Z705</f>
        <v/>
      </c>
      <c r="AB517" s="237" t="inlineStr">
        <is>
          <t>5cad453e-c809-414c-bda7-95c4d1c0833c</t>
        </is>
      </c>
    </row>
    <row r="518" ht="15" customHeight="1" s="283">
      <c r="A518" s="109" t="n">
        <v>697</v>
      </c>
      <c r="B518" s="222">
        <f>HYPERLINK("https://mocostore.moco.co.id/catalog/"&amp;AB706,"Klik Disini")</f>
        <v/>
      </c>
      <c r="C518" s="223" t="inlineStr">
        <is>
          <t>Glosari Arsitektur Kamus Istilah Dalam Arsitektur</t>
        </is>
      </c>
      <c r="D518" s="223" t="n"/>
      <c r="E518" s="223" t="inlineStr">
        <is>
          <t>Uniek Praptiningrum</t>
        </is>
      </c>
      <c r="F518" s="223" t="inlineStr">
        <is>
          <t>978-979-29-0699-8</t>
        </is>
      </c>
      <c r="G518" s="223" t="inlineStr">
        <is>
          <t>978-979-29-8554-2</t>
        </is>
      </c>
      <c r="H518" s="223" t="inlineStr">
        <is>
          <t>Referensi</t>
        </is>
      </c>
      <c r="I518" s="258" t="inlineStr">
        <is>
          <t>Perguruan Tinggi</t>
        </is>
      </c>
      <c r="J518" s="186" t="inlineStr">
        <is>
          <t>009.04</t>
        </is>
      </c>
      <c r="K518" s="223" t="inlineStr">
        <is>
          <t>Tidak Tersedia</t>
        </is>
      </c>
      <c r="L518" s="223" t="n"/>
      <c r="M518" s="259" t="inlineStr">
        <is>
          <t>Tidak Tersedia</t>
        </is>
      </c>
      <c r="N518" s="223" t="inlineStr">
        <is>
          <t>Indonesia</t>
        </is>
      </c>
      <c r="O518" s="223" t="inlineStr">
        <is>
          <t>Tidak diketahui</t>
        </is>
      </c>
      <c r="P518" s="260" t="n">
        <v>2009</v>
      </c>
      <c r="Q518" s="260" t="n">
        <v>2018</v>
      </c>
      <c r="R518" s="223" t="inlineStr">
        <is>
          <t>Penerbit Andi</t>
        </is>
      </c>
      <c r="S518" s="223" t="inlineStr">
        <is>
          <t>Andi Offset CV</t>
        </is>
      </c>
      <c r="T518" s="223" t="inlineStr">
        <is>
          <t>Lokal</t>
        </is>
      </c>
      <c r="U518" s="261" t="n">
        <v>208</v>
      </c>
      <c r="V518" s="86" t="inlineStr">
        <is>
          <t>pdf</t>
        </is>
      </c>
      <c r="W518" s="223" t="inlineStr">
        <is>
          <t>27.6 MB</t>
        </is>
      </c>
      <c r="X518" s="223" t="inlineStr">
        <is>
          <t>&lt;p&gt;Istilah Arsitektur (architecture) yang berarti ahli dalam membangun, berasal dari bahasa Latin architecture dan bahasa Yunani &amp;alpha;&amp;rho;&amp;chi;&amp;iota;&amp;tau;Î­&amp;kappa;&amp;tau;&amp;omega;&amp;nu; (architectu). Istilah ini terdiri dari &amp;alpha;&amp;rho;&amp;chi;&amp;iota; (archi), yang berarti pemimpin atau ahli, dan&amp;nbsp;&amp;tau;Î­&amp;kappa;&amp;tau;&amp;omega;&amp;nu; (tekton), yang berarti tukang bangunan atau tukang kayu.&amp;nbsp;&lt;br /&gt;
 &lt;br /&gt;
 Vitruvius, seorang arsitek berkebangsaan Roma, tercatat sebagai penulis pertama tentang arsitektur dalam sejarah. Ialah yang mencetuskan 3 hal penting dalam arsitektur: durabilitas, utilitas dan keindahan. Selanjutnya, ilmu arsitektur terus berkembang dengan pesat. Karya-karya spektakuler mulai bermunculan di dunia, mulai dari The Parthenon, Athena hingga Sidney Opera House, Australia. Dari gaya gothic hingga postmodern. Seiring dengan perkembangannya, ilmu Arsitektur memiliki banyak istilah yang sangat kaya. Hampir seluruh unsur yang membentuk bangunan mempunyai istilah tersendiri.&lt;br /&gt;
 &lt;br /&gt;
 Glosari Arsitektur, merekam lebih dari 500 istilah penting dalam dunia arsitektur. Memuat ratusan ilustrasi dan foto-foto pendukung dari seluruh dunia, termasuk bangunan-bangunan adat dari Indonesia. Buku ini tidak hanya penting bagi mahasiswa dan dosen teknik arsitektur, para arsitek, para praktisi konstruksi dan desain interior, tetapi juga bagi awam yang ingin mengetahui arsitektur lebih dalam.&lt;/p&gt;</t>
        </is>
      </c>
      <c r="Y518" s="262" t="n">
        <v>112000</v>
      </c>
      <c r="Z518" s="226" t="n"/>
      <c r="AA518" s="241">
        <f>Y706*Z706</f>
        <v/>
      </c>
      <c r="AB518" s="237" t="inlineStr">
        <is>
          <t>9b73cd2e-7a0a-46eb-89c4-af81449ac051</t>
        </is>
      </c>
    </row>
    <row r="519" ht="15" customHeight="1" s="283">
      <c r="A519" s="109" t="n">
        <v>701</v>
      </c>
      <c r="B519" s="222">
        <f>HYPERLINK("https://mocostore.moco.co.id/catalog/"&amp;AB710,"Klik Disini")</f>
        <v/>
      </c>
      <c r="C519" s="223" t="inlineStr">
        <is>
          <t>Growing Plant for Kids: Panduan untuk Peduli, Mengenal, dan Memelihara Tanaman</t>
        </is>
      </c>
      <c r="D519" s="223" t="n"/>
      <c r="E519" s="223" t="inlineStr">
        <is>
          <t>Abdul Kadir, dkk</t>
        </is>
      </c>
      <c r="F519" s="223" t="inlineStr">
        <is>
          <t>978-979-29-0819-0</t>
        </is>
      </c>
      <c r="G519" s="223" t="inlineStr">
        <is>
          <t>978-979-29-8557-3</t>
        </is>
      </c>
      <c r="H519" s="223" t="inlineStr">
        <is>
          <t>Pertanian</t>
        </is>
      </c>
      <c r="I519" s="258" t="inlineStr">
        <is>
          <t>Perguruan Tinggi</t>
        </is>
      </c>
      <c r="J519" s="186" t="inlineStr">
        <is>
          <t>009.06</t>
        </is>
      </c>
      <c r="K519" s="223" t="n"/>
      <c r="L519" s="223" t="n"/>
      <c r="M519" s="259" t="n"/>
      <c r="N519" s="223" t="inlineStr">
        <is>
          <t>Indonesia</t>
        </is>
      </c>
      <c r="O519" s="223" t="inlineStr">
        <is>
          <t>Tidak diketahui</t>
        </is>
      </c>
      <c r="P519" s="260" t="n">
        <v>2009</v>
      </c>
      <c r="Q519" s="260" t="n">
        <v>2018</v>
      </c>
      <c r="R519" s="223" t="inlineStr">
        <is>
          <t>Lily Publisher</t>
        </is>
      </c>
      <c r="S519" s="223" t="inlineStr">
        <is>
          <t>Andi Offset CV</t>
        </is>
      </c>
      <c r="T519" s="223" t="inlineStr">
        <is>
          <t>Lokal</t>
        </is>
      </c>
      <c r="U519" s="261" t="n">
        <v>132</v>
      </c>
      <c r="V519" s="86" t="inlineStr">
        <is>
          <t>pdf</t>
        </is>
      </c>
      <c r="W519" s="223" t="inlineStr">
        <is>
          <t>11.0 MB</t>
        </is>
      </c>
      <c r="X519" s="223" t="inlineStr">
        <is>
          <t>&lt;p&gt;Growing Plant For Kids, Panduan Untuk Peduli, Mengenal, Dan Memelihara Tanaman&lt;/p&gt;
 &lt;p&gt;Buku yang sangat inspiratif bagi anak-anak untuk belajar memelihara tanaman. Bahasa yang sederhana dan ilustrasi yang cukup banyak memudahkan anak-anak dalam memahami buku ini.&lt;/p&gt;
 &lt;p&gt;Mengupas berbagai jenis tanaman. Tanaman yang indah karena daunnya, tanaman buah, tanaman air, tanaman sukulen, dan bahkan bonsai diperkenalkan beserta fotonya. Perbanyakan tanaman dari menanam biji hingga menyilangkan antartanaman ikut dibahas secara detail sehingga mudah untuk dipraktekkan.&lt;/p&gt;</t>
        </is>
      </c>
      <c r="Y519" s="262" t="n">
        <v>122000</v>
      </c>
      <c r="Z519" s="226" t="n"/>
      <c r="AA519" s="241">
        <f>Y710*Z710</f>
        <v/>
      </c>
      <c r="AB519" s="237" t="inlineStr">
        <is>
          <t>df32a783-4c04-4337-950a-23bcc7c792b1</t>
        </is>
      </c>
    </row>
    <row r="520" ht="15" customHeight="1" s="283">
      <c r="A520" s="109" t="n">
        <v>704</v>
      </c>
      <c r="B520" s="222">
        <f>HYPERLINK("https://mocostore.moco.co.id/catalog/"&amp;AB713,"Klik Disini")</f>
        <v/>
      </c>
      <c r="C520" s="223" t="inlineStr">
        <is>
          <t>Budi Daya Ikan Lele di Kolam Terpal</t>
        </is>
      </c>
      <c r="D520" s="223" t="n"/>
      <c r="E520" s="223" t="inlineStr">
        <is>
          <t>M. Ghufran H. Kordi K</t>
        </is>
      </c>
      <c r="F520" s="223" t="inlineStr">
        <is>
          <t>978-979-29-1353-8</t>
        </is>
      </c>
      <c r="G520" s="223" t="inlineStr">
        <is>
          <t>978-979-29-8457-6</t>
        </is>
      </c>
      <c r="H520" s="223" t="inlineStr">
        <is>
          <t>Perikanan</t>
        </is>
      </c>
      <c r="I520" s="258" t="inlineStr">
        <is>
          <t>Perguruan Tinggi</t>
        </is>
      </c>
      <c r="J520" s="186" t="inlineStr">
        <is>
          <t>009.09</t>
        </is>
      </c>
      <c r="K520" s="223" t="n"/>
      <c r="L520" s="223" t="n"/>
      <c r="M520" s="259" t="n"/>
      <c r="N520" s="223" t="inlineStr">
        <is>
          <t>Indonesia</t>
        </is>
      </c>
      <c r="O520" s="223" t="inlineStr">
        <is>
          <t>Tidak diketahui</t>
        </is>
      </c>
      <c r="P520" s="260" t="n">
        <v>2010</v>
      </c>
      <c r="Q520" s="260" t="n">
        <v>2018</v>
      </c>
      <c r="R520" s="223" t="inlineStr">
        <is>
          <t>Lily Publisher</t>
        </is>
      </c>
      <c r="S520" s="223" t="inlineStr">
        <is>
          <t>Andi Offset CV</t>
        </is>
      </c>
      <c r="T520" s="223" t="inlineStr">
        <is>
          <t>Lokal</t>
        </is>
      </c>
      <c r="U520" s="261" t="n">
        <v>128</v>
      </c>
      <c r="V520" s="86" t="inlineStr">
        <is>
          <t>pdf</t>
        </is>
      </c>
      <c r="W520" s="223" t="inlineStr">
        <is>
          <t>13.1 MB</t>
        </is>
      </c>
      <c r="X520" s="223" t="inlineStr">
        <is>
          <t>&lt;p&gt;Ikan lele merupakan salah satu ikan ekonomis, khususnya dalam budi daya ikan air tawar di Indonesia. Ikan yang dulunya dicitrakan sebagai ikan yang hidup di lahan kotor dan tercemar, serta merupakan makanan masyarakat kelas bawah ini, kini menjadi komoditas komersial dan &amp;rdquo;naik kelas&amp;rdquo; menjadi makanan untuk semua kalangan. Lele hidup dan segar sudah dipasarkan di beberapa pasar swalayan dan supermarket. Selama ini, usaha rumah makan, terutama usaha pecel lele yang paling banyak menyerap produksi budi daya lele. Sementara itu, kini lele mulai diolah menjadi bakso lele, kerupuk lele, dan abon lele. Lele juga mulai dipasarkan dalam bentuk awetan, terutama lele asap.&amp;nbsp;&amp;nbsp;&amp;nbsp;&lt;br /&gt;
 &lt;br /&gt;
 Ikan lele merupakan salah satu komoditas budi daya yang memiliki banyak keunggulan, seperti dapat hidup di berbagai lingkungan air tawar, tahan penyakit, dan memakan apa saja sehingga mudah dibudidayakan dengan biaya produksi yang murah. Selain itu, risiko mengalami kerugian karena kematian pun sangat kecil. Oleh karena itu, lele dapat dibudidayakan di berbagai lahan, mulai dari lahan luas sampai lahan sempit di pekarangan rumah.&amp;nbsp;&lt;br /&gt;
 &lt;br /&gt;
 Salah satu teknologi budi daya yang sangat cocok untuk budi daya ikan lele adalah kolam terpal. Keunggulan dari kolam terpal adalah dapat diterapkan (dibangun) di berbagai tempat, tidak harus di lahan yang ideal sebagaimana pembangunan kolam konvensional. Kolam terpal juga mudah dibersihkan dan dipindahkan. Menurut pengalaman para pembudi daya ikan di kolam terpal, padat penebarannya dapat ditingkatkan, sintasan atau kelangsungan hidup (survival rate) lebih tinggi, pertumbuhan ikan dapat dipacu, dan ikan hasil panen tidak berbau lumpur. Di samping itu, pembuatan dan pemeliharaan ikan di kolam terpal juga lebih mudah (secara teknis) dan lebih murah (secara finansial).&lt;/p&gt;</t>
        </is>
      </c>
      <c r="Y520" s="262" t="n">
        <v>45000</v>
      </c>
      <c r="Z520" s="226" t="n"/>
      <c r="AA520" s="241">
        <f>Y713*Z713</f>
        <v/>
      </c>
      <c r="AB520" s="237" t="inlineStr">
        <is>
          <t>a76d527f-c3c9-426c-b1ae-c575990404d0</t>
        </is>
      </c>
    </row>
    <row r="521" ht="15" customHeight="1" s="283">
      <c r="A521" s="109" t="n">
        <v>707</v>
      </c>
      <c r="B521" s="222">
        <f>HYPERLINK("https://mocostore.moco.co.id/catalog/"&amp;AB716,"Klik Disini")</f>
        <v/>
      </c>
      <c r="C521" s="223" t="inlineStr">
        <is>
          <t>Self Help Emergency - Panduan Pertolongan Pertama pada Kecelakaan Sehari-Hari</t>
        </is>
      </c>
      <c r="D521" s="223" t="n"/>
      <c r="E521" s="223" t="inlineStr">
        <is>
          <t>Nengsih Yulianingsih, Skep., NS., MPH.</t>
        </is>
      </c>
      <c r="F521" s="223" t="inlineStr">
        <is>
          <t>978-979-29-6622-0</t>
        </is>
      </c>
      <c r="G521" s="223" t="inlineStr">
        <is>
          <t>978-979-29-8896-3</t>
        </is>
      </c>
      <c r="H521" s="223" t="inlineStr">
        <is>
          <t>Kedokteran &amp; Medis</t>
        </is>
      </c>
      <c r="I521" s="258" t="inlineStr">
        <is>
          <t>Perguruan Tinggi</t>
        </is>
      </c>
      <c r="J521" s="186" t="inlineStr">
        <is>
          <t>009.02</t>
        </is>
      </c>
      <c r="K521" s="223" t="inlineStr">
        <is>
          <t>Tidak Tersedia</t>
        </is>
      </c>
      <c r="L521" s="223" t="n"/>
      <c r="M521" s="259" t="inlineStr">
        <is>
          <t>Tidak Tersedia</t>
        </is>
      </c>
      <c r="N521" s="223" t="inlineStr">
        <is>
          <t>Indonesia</t>
        </is>
      </c>
      <c r="O521" s="223" t="inlineStr">
        <is>
          <t>Tidak diketahui</t>
        </is>
      </c>
      <c r="P521" s="260" t="n">
        <v>2017</v>
      </c>
      <c r="Q521" s="260" t="n">
        <v>2018</v>
      </c>
      <c r="R521" s="223" t="inlineStr">
        <is>
          <t>Rapha Publishing</t>
        </is>
      </c>
      <c r="S521" s="223" t="inlineStr">
        <is>
          <t>Andi Offset CV</t>
        </is>
      </c>
      <c r="T521" s="223" t="inlineStr">
        <is>
          <t>Lokal</t>
        </is>
      </c>
      <c r="U521" s="261" t="n">
        <v>176</v>
      </c>
      <c r="V521" s="86" t="inlineStr">
        <is>
          <t>pdf</t>
        </is>
      </c>
      <c r="W521" s="223" t="inlineStr">
        <is>
          <t>3.7 MB</t>
        </is>
      </c>
      <c r="X521" s="223" t="inlineStr">
        <is>
          <t>&lt;p&gt;Ketika ada insiden kecelakaan atau ada orang sakit di lingkungan kita, seyogiyanya kita memberikan pertolongan secepatnya kepada korban tersebut, pertolongan semacam ini yang kita sebut pertolongan pertama. Pertolongan pertama seharusnya menjadi kewajiban bagi orang yang pertama melihat korban tersebut. Namun banyak orang awam yang tidak mengerti dan tidak tahu apa yang harus dilakukan, sehingga hanya panik melihat korban di depan mata.&lt;br /&gt;
 &lt;br /&gt;
 Kecelakaan bisa terjadi di mana saja, kapan saja, dan dapat menimpa siapa saja. Dalam rumah tangga pun sering terjadi, contohnya tersiram air panas atau minyak panas, tersedak, tersengat listrik, terkena setrika panas, dan tersayat benda tajam. Pertolongan pertama pada korban sangat diperlukan untuk menyelamatkan jiwa korban, mencegah cacat, dan memberi rasa nyaman serta menunjang proses penyembuhan. Itulah mengapa pertolongan pertama penting dilakukan.&lt;br /&gt;
 &lt;br /&gt;
 Namun dalam melakukan pertolongan pertama diperlukan pengetahuan dan keterampilan sederhana agar tidak memperparah kondisi korban. Selain itu diperlukan ketepatan dalam menentukan kapan harus dibawa ke fasilitas kesehatan atau rumah sakit. Menyikapi hal ini perlu adanya panduan dalam melakukan pertolongan pertama agar orang awam mengerti langkah-langkah yang tepat dalam melakukan pertolongan pertama, khususnya pada kecelakaan rumah tangga.&lt;br /&gt;
 &lt;br /&gt;
 Berawal dari semua inilah buku ini berupaya menampilkan berbagai kecelakaan yang dapat terjadi di rumah tangga serta berusaha memberikan solusi atau langkah-langkah dalam memberikan pertolongan sebagai usaha untuk mencegah kondisi yang semakin buruk atau dapat menunjang penyembuhan, mencegah infeksi, serta merencanakan pertolongan medis dan transportasi korban secara cepat dan tepat.&lt;/p&gt;</t>
        </is>
      </c>
      <c r="Y521" s="262" t="n">
        <v>79000</v>
      </c>
      <c r="Z521" s="226" t="n"/>
      <c r="AA521" s="241">
        <f>Y716*Z716</f>
        <v/>
      </c>
      <c r="AB521" s="237" t="inlineStr">
        <is>
          <t>b179598f-ea06-4dbe-a3e5-e0b9d6f90c5f</t>
        </is>
      </c>
    </row>
    <row r="522" ht="15" customHeight="1" s="283">
      <c r="A522" s="109" t="n">
        <v>710</v>
      </c>
      <c r="B522" s="222">
        <f>HYPERLINK("https://mocostore.moco.co.id/catalog/"&amp;AB719,"Klik Disini")</f>
        <v/>
      </c>
      <c r="C522" s="223" t="inlineStr">
        <is>
          <t>Gulung Tikar? No Way!- Kiat Sukses Menjadi Pengusaha Tanpa Bangkrut</t>
        </is>
      </c>
      <c r="D522" s="223" t="n"/>
      <c r="E522" s="223" t="inlineStr">
        <is>
          <t>Eka Dharma Pranoto</t>
        </is>
      </c>
      <c r="F522" s="223" t="inlineStr">
        <is>
          <t>978-979-29-1723-9</t>
        </is>
      </c>
      <c r="G522" s="223" t="inlineStr">
        <is>
          <t>978-979-29-8563-4</t>
        </is>
      </c>
      <c r="H522" s="223" t="inlineStr">
        <is>
          <t>Bisnis</t>
        </is>
      </c>
      <c r="I522" s="258" t="inlineStr">
        <is>
          <t>Perguruan Tinggi</t>
        </is>
      </c>
      <c r="J522" s="186" t="inlineStr">
        <is>
          <t>009.25</t>
        </is>
      </c>
      <c r="K522" s="264" t="n"/>
      <c r="L522" s="264" t="n"/>
      <c r="M522" s="259" t="n"/>
      <c r="N522" s="223" t="inlineStr">
        <is>
          <t>Indonesia</t>
        </is>
      </c>
      <c r="O522" s="223" t="inlineStr">
        <is>
          <t>Tidak diketahui</t>
        </is>
      </c>
      <c r="P522" s="260" t="n">
        <v>2010</v>
      </c>
      <c r="Q522" s="260" t="n">
        <v>2018</v>
      </c>
      <c r="R522" s="223" t="inlineStr">
        <is>
          <t>Penerbit Andi</t>
        </is>
      </c>
      <c r="S522" s="223" t="inlineStr">
        <is>
          <t>Andi Offset CV</t>
        </is>
      </c>
      <c r="T522" s="223" t="inlineStr">
        <is>
          <t>Lokal</t>
        </is>
      </c>
      <c r="U522" s="261" t="n">
        <v>366</v>
      </c>
      <c r="V522" s="86" t="inlineStr">
        <is>
          <t>pdf</t>
        </is>
      </c>
      <c r="W522" s="223" t="inlineStr">
        <is>
          <t>18.6 MB</t>
        </is>
      </c>
      <c r="X522" s="223" t="inlineStr">
        <is>
          <t>&lt;p&gt;&amp;quot;Anda seorang karyawan dan hutuh uang tambahan? Buka usaha sampingan saja! Berisiko? Tidak juga! Penulis buku ini berhasil membuka usaha dengan 10 (sepuluh) ribu rupiah saja ... &amp;quot; Buku GILA panduan MEMBUKA USAHA secara AMAN, risiko MINIM.&lt;/p&gt;
 &lt;p&gt;Triknya jitu!! Terbukti dari Pak Eka penulisnya sendiri bisa mempunyai usaha internet bisnisreksadanakomputer.blogspot.com dengan modal minim 10 (sepuluh) ribu saja!!! Frengky Septo Taruno, www.indonetwork.eo.id/ekawarga.&lt;/p&gt;
 &lt;p&gt;Buku-buku karangan mas Eka benar-benar luar biasa, dan mungkin ini menjadi buku pertama di Indonesia dengan layanan purna jualnya. Selain mudah dicerna mas Eka sebagai penulis mencoba berbagi waktu &amp;amp; ilmu untuk para pembaca karya-karyanya, apa yang belum dimengerti bisa ditanyakan langsung ke penulisnya. Dan saya rasa ini yang membedakan buku-buku karya Mas Eka dengan buku-buku lainnya.&lt;/p&gt;
 &lt;p&gt;Sam Budi, Pelajar-Mahasiswa.&lt;br /&gt;
 Saya telah membaca buku pak Eka The Next Millionaire. Saya sangat setuju karena saya belajar banyak, dari segi pembelajaran secara khusus perlunya sang anak mengetahui tujuan hidup, motivasi, inspirasi, dan lainnya. Dilengkapi juga dengan beberapa contoh yang aplikatif. Juga responsif untuk pertanyaan atas bukunya via email.&lt;/p&gt;
 &lt;p&gt;Sukses untuk pak Eka!!!&lt;br /&gt;
 Pak Erianto (ericserianto@gmail.com),&lt;br /&gt;
 http:/ /tgoldenharvest.wordpress.com.&lt;/p&gt;
 &lt;p&gt;Kalau Anda baca buku ini dan tak bisa mempraktikkan buka usaha&lt;br /&gt;
 dengan risiko minim, silakan mengirim email konsultasi ke penulisnya.&lt;br /&gt;
 1000% GRATIS!&lt;/p&gt;</t>
        </is>
      </c>
      <c r="Y522" s="262" t="n">
        <v>84000</v>
      </c>
      <c r="Z522" s="226" t="n"/>
      <c r="AA522" s="241">
        <f>Y719*Z719</f>
        <v/>
      </c>
      <c r="AB522" s="237" t="inlineStr">
        <is>
          <t>6125fa7e-ae67-4c3b-a991-50ce822a5f5e</t>
        </is>
      </c>
    </row>
    <row r="523" ht="15" customHeight="1" s="283">
      <c r="A523" s="109" t="n">
        <v>723</v>
      </c>
      <c r="B523" s="222">
        <f>HYPERLINK("https://mocostore.moco.co.id/catalog/"&amp;AB732,"Klik Disini")</f>
        <v/>
      </c>
      <c r="C523" s="223" t="inlineStr">
        <is>
          <t>Understanding Michael Porter: Panduan Paling penting Tentang Kompetisi dan Strategi</t>
        </is>
      </c>
      <c r="D523" s="223" t="n"/>
      <c r="E523" s="223" t="inlineStr">
        <is>
          <t>Joan Magretta</t>
        </is>
      </c>
      <c r="F523" s="223" t="inlineStr">
        <is>
          <t>978-979-29-4211-8</t>
        </is>
      </c>
      <c r="G523" s="223" t="inlineStr">
        <is>
          <t>978-979-29-8588-7</t>
        </is>
      </c>
      <c r="H523" s="223" t="inlineStr">
        <is>
          <t>Bisnis &amp; Ekonomi</t>
        </is>
      </c>
      <c r="I523" s="258" t="inlineStr">
        <is>
          <t>Perguruan Tinggi</t>
        </is>
      </c>
      <c r="J523" s="186" t="inlineStr">
        <is>
          <t>009.25</t>
        </is>
      </c>
      <c r="K523" s="223" t="n"/>
      <c r="L523" s="223" t="n"/>
      <c r="M523" s="259" t="n"/>
      <c r="N523" s="223" t="n"/>
      <c r="O523" s="223" t="n"/>
      <c r="P523" s="260" t="n">
        <v>2014</v>
      </c>
      <c r="Q523" s="260" t="n">
        <v>2018</v>
      </c>
      <c r="R523" s="223" t="inlineStr">
        <is>
          <t>Penerbit Andi</t>
        </is>
      </c>
      <c r="S523" s="223" t="inlineStr">
        <is>
          <t>Andi Offset CV</t>
        </is>
      </c>
      <c r="T523" s="223" t="n"/>
      <c r="U523" s="261" t="n">
        <v>276</v>
      </c>
      <c r="V523" s="86" t="inlineStr">
        <is>
          <t>pdf</t>
        </is>
      </c>
      <c r="W523" s="223" t="inlineStr">
        <is>
          <t>18.2 MB</t>
        </is>
      </c>
      <c r="X523" s="223" t="inlineStr">
        <is>
          <t>&lt;p&gt;&amp;ldquo;...jika Anda serius mengenai strategi, karya Porter adalah dasarnya. Buku ini menyaring esensi dari karya Porter untuk para manajer. Jika ada suatu buku semacam ringkasan eksekutif yang panjang, buku ini seperti itu.&amp;rdquo;&lt;br /&gt;
 &amp;ndash;Dari Pendahuluan&amp;nbsp;&lt;br /&gt;
 UNDERSTANDING MICHAEL PORTER&lt;br /&gt;
 &lt;br /&gt;
 SIAPA YANG HARUS MEMBACA BUKU INI?&lt;br /&gt;
 Jika Anda mengenal nama Porter namun belum pernah terlibat dengan karyanya, Anda akan mendapati buku ini mudah dan merupakan titik masuk yang subtantif. Bahkan jika Anda telah menemukan ide-ide Porter (mungkin dalam kuliah atau artikel) dan Anda berpikir telah &amp;ldquo;memahami Porter&amp;rdquo;, Anda akan dikejutkan.&lt;br /&gt;
 Dari kerangka kerja klasiknya&amp;mdash;seperti lima kekuatan, rantai nilai, dan keunggulan kompetitif&amp;mdash;sampai ke pemikiran terkini mengenai lima tes suatu strategi yang baik, karya Porter merupakan bacaan dasar bagi siapapun di bisnis&amp;mdash;walaupun banyak manajer tetap terintimidasi, sekarang tidak lagi.&lt;br /&gt;
 Ringkas dan menyegarkan, Understanding Michael Porter merupakan panduan paling penting untuk menuju pada pemikiran Porter mengenai persaingan dan strategi. Ditulis oleh Joan Magretta, editor dan rekan lama Porter, buku ini ditujukan bukan untuk para cendekiawan/sarjana namun bagi para pelaku bisnis.&lt;br /&gt;
 Understanding Michael Porter juga dilengkapi tanya jawab dengan Porter langsung. Pelajarilah pemikiran terkini Porter mengenai pertanyaan-pertanyaan yang dihadapi di setiap tempat kerja&amp;mdash;dari kesalahan strategi yang paling umum yang dia lihat, sampai yang menantang seperti menemukan pertumbuhan yang profitabel, menghadapi gangguan yang muncul di pasar, menciptakan model bisnis yang baru, dan berkompetisi secara global.&lt;br /&gt;
 Karya Porter tidak pernah lekang waktu bagi banyak orang seperti saat ini. Kuasailah esensi dari pemikiran Porter dan Anda akan memahami bagaimana perusahaan mempertahankan keunggulan kompetitif untuk beberapa dekade&amp;mdash;dan mengapa strategi menjadi lebih penting di masa yang penuh gejolak dan ketidakpastian.&lt;/p&gt;</t>
        </is>
      </c>
      <c r="Y523" s="262" t="n">
        <v>64000</v>
      </c>
      <c r="Z523" s="226" t="n"/>
      <c r="AA523" s="241">
        <f>Y732*Z732</f>
        <v/>
      </c>
      <c r="AB523" s="237" t="inlineStr">
        <is>
          <t>cfab7afb-67eb-4314-a5cc-445315ed070e</t>
        </is>
      </c>
    </row>
    <row r="524" ht="15" customHeight="1" s="283">
      <c r="A524" s="109" t="n">
        <v>727</v>
      </c>
      <c r="B524" s="222">
        <f>HYPERLINK("https://mocostore.moco.co.id/catalog/"&amp;AB736,"Klik Disini")</f>
        <v/>
      </c>
      <c r="C524" s="223" t="inlineStr">
        <is>
          <t>How to Manage Customer Voice</t>
        </is>
      </c>
      <c r="D524" s="223" t="n"/>
      <c r="E524" s="223" t="inlineStr">
        <is>
          <t>Prof. Dr. PM. Budi Haryono</t>
        </is>
      </c>
      <c r="F524" s="223" t="inlineStr">
        <is>
          <t>978-979-29-4000-8</t>
        </is>
      </c>
      <c r="G524" s="223" t="inlineStr">
        <is>
          <t>978-979-29-8567-2</t>
        </is>
      </c>
      <c r="H524" s="223" t="inlineStr">
        <is>
          <t>Manajemen</t>
        </is>
      </c>
      <c r="I524" s="258" t="inlineStr">
        <is>
          <t>Perguruan Tinggi</t>
        </is>
      </c>
      <c r="J524" s="186" t="inlineStr">
        <is>
          <t>009.09</t>
        </is>
      </c>
      <c r="K524" s="223" t="n"/>
      <c r="L524" s="223" t="n"/>
      <c r="M524" s="259" t="n"/>
      <c r="N524" s="223" t="inlineStr">
        <is>
          <t>Indonesia</t>
        </is>
      </c>
      <c r="O524" s="223" t="inlineStr">
        <is>
          <t>Tidak diketahui</t>
        </is>
      </c>
      <c r="P524" s="260" t="n">
        <v>2013</v>
      </c>
      <c r="Q524" s="260" t="n">
        <v>2018</v>
      </c>
      <c r="R524" s="223" t="inlineStr">
        <is>
          <t>Penerbit Andi</t>
        </is>
      </c>
      <c r="S524" s="223" t="inlineStr">
        <is>
          <t>Andi Offset CV</t>
        </is>
      </c>
      <c r="T524" s="223" t="inlineStr">
        <is>
          <t>Lokal</t>
        </is>
      </c>
      <c r="U524" s="261" t="n">
        <v>120</v>
      </c>
      <c r="V524" s="86" t="inlineStr">
        <is>
          <t>pdf</t>
        </is>
      </c>
      <c r="W524" s="223" t="inlineStr">
        <is>
          <t>11.9 MB</t>
        </is>
      </c>
      <c r="X524" s="223" t="inlineStr">
        <is>
          <t>&lt;p&gt;Dengan berkembangnya jejaring sosial yang begitu pesat telah membawa perusahaan untuk mengantisipasi situasi zaman yang sudah berubah. Perusahaan yang berhasil tidak lagi berorientasi pada produk semata melainkan harus berorientasi pada pasar yang berarti fokus pada pelanggan. Pelanggan adalah faktor sentral yang mengantar perjalanan perusahaan menjadi berkembang, solid, dan memiliki masa depan cerah. Atas dasar pertimbangan tersebut, perusahaan wajib mengelola suara pelanggan yang muncul melalui media cetak maupun media elektronik. Hal ini dimudahkan melalui jejaring sosial, di mana pelanggan dapat menyampaikan keluhan, klaim,protes,usulan, pendapat, apresiasi, rasa terimakasih, dan sebagainyaberkaitan dengan pengalamannya ketika bertransaksi dengan perusahaan. Pengalaman yang manis dengan pelayanan yang memuaskan akan &amp;ldquo;bergaung&amp;rdquo; di pasar.Sebaliknya, pengalaman yang pahit dengan pelayanan yang tidak memuaskan akan lebih &amp;ldquo;berkumandang&amp;rdquo; di pasar yang disampaikan kapan saja, di mana saja, dan kepada siapa saja. Hal ini menjadi pedoman praktis dan strategis bagi perusahaan untuk mendengar, memahami, mempelajari, dan mengelola suara pelanggan bila tidak menginginkan dampak buruk bagi citra perusahaan.&lt;br /&gt;
 Secara sistimatis, cakupan lengkap buku ini berisi tentang:&lt;br /&gt;
 &amp;bull; Alasan dan latar belakang mengapa perusahaan wajib mengelola suara pelanggan&lt;br /&gt;
 &amp;bull; Pengertian suara pelanggan yang umumnya belum dimengerti atau mendapat perhatian khusus dari perusahaan&lt;br /&gt;
 &amp;bull; Bentuk suara pelanggan mulai dari sumber, ciri-ciri, serta maksud dan tujuannya perlu dideteksi dengan tepat oleh perusahaan&lt;br /&gt;
 &amp;bull; Pentingnya suara pelanggan bagi perusahaan, karyawan, dan pelanggan karena akan memberikan manfaat lebih secara proporsional&lt;br /&gt;
 &amp;bull; Mengelola suara pelanggan merupakan kewajiban perusahaan dalam upaya menjaga citra demikelangsungan kehidupan di masa depan&lt;/p&gt;</t>
        </is>
      </c>
      <c r="Y524" s="262" t="n">
        <v>55000</v>
      </c>
      <c r="Z524" s="226" t="n"/>
      <c r="AA524" s="241">
        <f>Y736*Z736</f>
        <v/>
      </c>
      <c r="AB524" s="237" t="inlineStr">
        <is>
          <t>fdc69f4e-5d34-4f74-a4f9-ea017f369fde</t>
        </is>
      </c>
    </row>
    <row r="525" ht="15" customHeight="1" s="283">
      <c r="A525" s="109" t="n">
        <v>731</v>
      </c>
      <c r="B525" s="222">
        <f>HYPERLINK("https://mocostore.moco.co.id/catalog/"&amp;AB740,"Klik Disini")</f>
        <v/>
      </c>
      <c r="C525" s="223" t="inlineStr">
        <is>
          <t>Jejak Sang Beruang Gunung - Hidup dan Petualangan Norman Edwin</t>
        </is>
      </c>
      <c r="D525" s="223" t="n"/>
      <c r="E525" s="223" t="inlineStr">
        <is>
          <t>Ganezh</t>
        </is>
      </c>
      <c r="F525" s="223" t="inlineStr">
        <is>
          <t>979-763-190-7</t>
        </is>
      </c>
      <c r="G525" s="223" t="inlineStr">
        <is>
          <t>978-979-29-8594-8</t>
        </is>
      </c>
      <c r="H525" s="223" t="inlineStr">
        <is>
          <t>Referensi</t>
        </is>
      </c>
      <c r="I525" s="258" t="inlineStr">
        <is>
          <t>Umum</t>
        </is>
      </c>
      <c r="J525" s="186" t="inlineStr">
        <is>
          <t>005.01</t>
        </is>
      </c>
      <c r="K525" s="223" t="n"/>
      <c r="L525" s="223" t="n"/>
      <c r="M525" s="259" t="n"/>
      <c r="N525" s="223" t="inlineStr">
        <is>
          <t>Indonesia</t>
        </is>
      </c>
      <c r="O525" s="223" t="inlineStr">
        <is>
          <t>Tidak diketahui</t>
        </is>
      </c>
      <c r="P525" s="260" t="n">
        <v>2006</v>
      </c>
      <c r="Q525" s="260" t="n">
        <v>2018</v>
      </c>
      <c r="R525" s="223" t="inlineStr">
        <is>
          <t>Penerbit Andi</t>
        </is>
      </c>
      <c r="S525" s="223" t="inlineStr">
        <is>
          <t>Andi Offset CV</t>
        </is>
      </c>
      <c r="T525" s="223" t="inlineStr">
        <is>
          <t>Lokal</t>
        </is>
      </c>
      <c r="U525" s="261" t="n">
        <v>336</v>
      </c>
      <c r="V525" s="86" t="inlineStr">
        <is>
          <t>pdf</t>
        </is>
      </c>
      <c r="W525" s="223" t="inlineStr">
        <is>
          <t>10.0 MB</t>
        </is>
      </c>
      <c r="X525" s="223" t="inlineStr">
        <is>
          <t>&lt;p&gt;&lt;strong&gt;Sinopsis&lt;/strong&gt;&lt;/p&gt;
 &lt;p&gt;Siang itu tanggal 20 Maret 1992. Di sana, di hamparan salju putih, sesosok tubuh tinggi besar sedang berjuang keras melintasi tanjakan dengan kemiringan 40 derajat pada ketinggian 6.700 meter. Niatnya sudah bulat. Ia akan mengibarkan Sang Merah Putih dan Panji Mapala UI di Puncak Aconcagua. Ya, puncak tertinggi Amerika Selatan itu hanya tinggal 200 meter lagi!&lt;br /&gt;
 Meski semangat terus membara, namun gerak tubuh itu kian perlahan. Sekilas ia teringat Didiek Samsu, yang juga keletihan dan kini beristirahat tak jauh di bawahnya. Lalu tarbayang wajah mungil Melati, anaknya. Karina, isterinya. Juga wajah-wajah keluarga yang dicintainya. Serta para sahabatnya yang sering menyuruhnya kembali. Iapun meringis..&lt;br /&gt;
 &amp;ldquo;Aku akan sampai ke puncak. Kini aku akan istirahat sejenak.&amp;rdquo; pikirnya. Tak lama kemudian matanyapun terpejam. Rasa letih dan kantuk itu telah membiusnya dan mengantarkan jiwanya ke puncak.&lt;/p&gt;</t>
        </is>
      </c>
      <c r="Y525" s="262" t="n">
        <v>92500</v>
      </c>
      <c r="Z525" s="226" t="n"/>
      <c r="AA525" s="241">
        <f>Y740*Z740</f>
        <v/>
      </c>
      <c r="AB525" s="237" t="inlineStr">
        <is>
          <t>9678313b-773d-43a9-b386-83130001a0e4</t>
        </is>
      </c>
    </row>
    <row r="526" ht="15" customHeight="1" s="283">
      <c r="A526" s="109" t="n">
        <v>733</v>
      </c>
      <c r="B526" s="222">
        <f>HYPERLINK("https://mocostore.moco.co.id/catalog/"&amp;AB742,"Klik Disini")</f>
        <v/>
      </c>
      <c r="C526" s="223" t="inlineStr">
        <is>
          <t>Tujuh Jurus Memulai Usaha</t>
        </is>
      </c>
      <c r="D526" s="223" t="n"/>
      <c r="E526" s="223" t="inlineStr">
        <is>
          <t>Dra. Eni Setiati</t>
        </is>
      </c>
      <c r="F526" s="223" t="inlineStr">
        <is>
          <t>979-731-829-X</t>
        </is>
      </c>
      <c r="G526" s="223" t="inlineStr">
        <is>
          <t>978-979-29-8577-1</t>
        </is>
      </c>
      <c r="H526" s="223" t="inlineStr">
        <is>
          <t>Bisnis</t>
        </is>
      </c>
      <c r="I526" s="258" t="inlineStr">
        <is>
          <t>Perguruan Tinggi</t>
        </is>
      </c>
      <c r="J526" s="186" t="inlineStr">
        <is>
          <t>009.25</t>
        </is>
      </c>
      <c r="K526" s="223" t="n"/>
      <c r="L526" s="223" t="n"/>
      <c r="M526" s="259" t="n"/>
      <c r="N526" s="223" t="inlineStr">
        <is>
          <t>Indonesia</t>
        </is>
      </c>
      <c r="O526" s="223" t="inlineStr">
        <is>
          <t>Tidak diketahui</t>
        </is>
      </c>
      <c r="P526" s="260" t="n">
        <v>2005</v>
      </c>
      <c r="Q526" s="260" t="n">
        <v>2018</v>
      </c>
      <c r="R526" s="223" t="inlineStr">
        <is>
          <t>Penerbit Andi</t>
        </is>
      </c>
      <c r="S526" s="223" t="inlineStr">
        <is>
          <t>Andi Offset CV</t>
        </is>
      </c>
      <c r="T526" s="223" t="inlineStr">
        <is>
          <t>Lokal</t>
        </is>
      </c>
      <c r="U526" s="261" t="n">
        <v>257</v>
      </c>
      <c r="V526" s="86" t="inlineStr">
        <is>
          <t>pdf</t>
        </is>
      </c>
      <c r="W526" s="223" t="inlineStr">
        <is>
          <t>28.1 MB</t>
        </is>
      </c>
      <c r="X526" s="223" t="inlineStr">
        <is>
          <t>&lt;p&gt;Apakah Anda bosan menjadi tenaga profesional atau karyawan karena berpendapatan kecil? Jangan ragu, ambillah sebuah keputusan untuk segera memulai usaha sendiri. Daya tarik keberhasilan menjadi pengusaha seperti magnet kuat sehingga membuat seseorang berani memutuskan keluar dari kantor dan beralih menjadi seorang pengusaha (entrepreneur) dengan membangun usaha sendiri. Lihat saja, belakangan ini banyak sekali bermunculan pengusaha muda yang sukses membangun usaha baru yang potensial. Hal ini patut diacungi jempol. Fenomena ini sangat membanggakan karena secara tidak langsung telah memberi jawaban atas permasalahan meningkatnya jumlah pengangguran yang tersebar di seluruh pelosok Indonesia. Dengan meningkatnya minat masyarakat untuk memiliki usaha sendiri, telah terbuka jutaan lahan usaha dan kesempatan kerja baru.&amp;nbsp;&lt;br /&gt;
 &lt;br /&gt;
 Buku ini hadir untuk membantu Anda yang ingin segera terjun ke dunia usaha, tetapi masih menyimpan berbagai kecemasan. Memang, dunia usaha pun tak lepas dari kepahitan dan risiko. Tak perlu khawatir, Anda bisa belajar dari para pengusaha yang kisahnya tersaji dalam buku ini. Semangat dan kerja keras mereka sungguh merupakan inspirasi yang sangat menggugah.&amp;nbsp;&lt;br /&gt;
 &lt;br /&gt;
 Buku ini menyampaikan 7 jurus sukses yang sangat bermanfaat dalam membuka dan mengembangkan usaha. Materi buku terbagi atas:&lt;br /&gt;
 1. Jurus sukses membuka usaha&lt;br /&gt;
 2. Jurus sukses mengolah ide menjadi peluang usaha&lt;br /&gt;
 3. Jurus sukses mengembangkan usaha&lt;br /&gt;
 4. Jurus sukses mewaralabakan usaha&lt;br /&gt;
 5. Jurus sukses mengolah peluang baru&lt;br /&gt;
 6. Jurus sukses menajamkan merek&lt;br /&gt;
 7. Jurus sukses menghadapi persaingan&lt;/p&gt;</t>
        </is>
      </c>
      <c r="Y526" s="262" t="n">
        <v>71500</v>
      </c>
      <c r="Z526" s="226" t="n"/>
      <c r="AA526" s="241">
        <f>Y742*Z742</f>
        <v/>
      </c>
      <c r="AB526" s="237" t="inlineStr">
        <is>
          <t>c1bf87a2-a9e2-40b2-9cc1-44f7dddbf64b</t>
        </is>
      </c>
    </row>
    <row r="527" ht="15" customHeight="1" s="283">
      <c r="A527" s="109" t="n">
        <v>737</v>
      </c>
      <c r="B527" s="222">
        <f>HYPERLINK("https://mocostore.moco.co.id/catalog/"&amp;AB746,"Klik Disini")</f>
        <v/>
      </c>
      <c r="C527" s="223" t="inlineStr">
        <is>
          <t>Hidup Sehat Pasca Diabetes â€“ Based On True Story</t>
        </is>
      </c>
      <c r="D527" s="223" t="n"/>
      <c r="E527" s="223" t="inlineStr">
        <is>
          <t>Ir. Hendro</t>
        </is>
      </c>
      <c r="F527" s="223" t="inlineStr">
        <is>
          <t>978-979-29-6752-4</t>
        </is>
      </c>
      <c r="G527" s="223" t="inlineStr">
        <is>
          <t>978-979-29-8565-8</t>
        </is>
      </c>
      <c r="H527" s="223" t="inlineStr">
        <is>
          <t>Kesehatan</t>
        </is>
      </c>
      <c r="I527" s="258" t="inlineStr">
        <is>
          <t>Perguruan Tinggi</t>
        </is>
      </c>
      <c r="J527" s="186" t="inlineStr">
        <is>
          <t>009.24</t>
        </is>
      </c>
      <c r="K527" s="223" t="n"/>
      <c r="L527" s="223" t="n"/>
      <c r="M527" s="259" t="n"/>
      <c r="N527" s="223" t="inlineStr">
        <is>
          <t>Indonesia</t>
        </is>
      </c>
      <c r="O527" s="223" t="inlineStr">
        <is>
          <t>Tidak diketahui</t>
        </is>
      </c>
      <c r="P527" s="260" t="n">
        <v>2018</v>
      </c>
      <c r="Q527" s="260" t="n">
        <v>2018</v>
      </c>
      <c r="R527" s="223" t="inlineStr">
        <is>
          <t>Rapha Publishing</t>
        </is>
      </c>
      <c r="S527" s="223" t="inlineStr">
        <is>
          <t>Andi Offset CV</t>
        </is>
      </c>
      <c r="T527" s="223" t="inlineStr">
        <is>
          <t>Lokal</t>
        </is>
      </c>
      <c r="U527" s="261" t="n">
        <v>243</v>
      </c>
      <c r="V527" s="86" t="inlineStr">
        <is>
          <t>pdf</t>
        </is>
      </c>
      <c r="W527" s="223" t="inlineStr">
        <is>
          <t>29.7 MB</t>
        </is>
      </c>
      <c r="X527" s="223" t="inlineStr">
        <is>
          <t>&lt;p&gt;Buku ini ditulis sendiri oleh seorang survivor diabetes berdasarkan pengalaman riset, observasi, tanya jawab dan interview dengan dokter-dokter pribadinya. Buku ini diharapkan bisa membantu banyak orang, baik yang masih menunjukkan gejala, yang sudah terkena Diabetes, atau bahkan yang sudah terkena komplikasi.&amp;nbsp;&lt;br /&gt;
 Penulis buku ini sudah mengidap diabetes sejak usia 30th dan akhirnya terkena Diabetic Retinopathic, serta harus dioperasi mata kirinya. Bahkan kadar glukosa dalam darahnya pernah mencapai hingga 656. Beliau berhasil survive selama 21 tahun mengendalikan diabetes dan sudah lepas insulin seja Des 2016.&amp;nbsp;&lt;br /&gt;
 Dengan buku ini, penulis berharap para penderita diabetes khususnya,maupun para simpatisan diabet pada umumnya, bisa bersemangat kembali dan tumbuh kembali harapannya untuk dapat hidup lebih baik dan sehat kembali.&amp;nbsp;&lt;br /&gt;
 Semoga buku ini bisa menjadi sumber inspirasi dan motivasi untuk para pembaca agar semakin waspada terhadap bahayanya penyakit Diabetes, mencegah untuk tidak terjadi komplikasi, amputasi serta dengan harapan bisa menikmati hidup lebih lama lagi.&amp;nbsp;&lt;br /&gt;
 Selamat hidup sehat &amp;eth;&amp;Yuml;&amp;tilde;&amp;Scaron;&lt;/p&gt;</t>
        </is>
      </c>
      <c r="Y527" s="262" t="n">
        <v>79000</v>
      </c>
      <c r="Z527" s="226" t="n"/>
      <c r="AA527" s="241">
        <f>Y746*Z746</f>
        <v/>
      </c>
      <c r="AB527" s="237" t="inlineStr">
        <is>
          <t>876935b6-f5e1-4962-9c90-4202b723dd62</t>
        </is>
      </c>
    </row>
    <row r="528" ht="15" customHeight="1" s="283">
      <c r="A528" s="109" t="n">
        <v>738</v>
      </c>
      <c r="B528" s="222">
        <f>HYPERLINK("https://mocostore.moco.co.id/catalog/"&amp;AB747,"Klik Disini")</f>
        <v/>
      </c>
      <c r="C528" s="223" t="inlineStr">
        <is>
          <t>Pakan Tepat! Anjing Sehat! - Panduan Lengkap Pemberian Nutrisi Anjing Kesayangan</t>
        </is>
      </c>
      <c r="D528" s="223" t="n"/>
      <c r="E528" s="223" t="inlineStr">
        <is>
          <t>Christian Bernard Saragih</t>
        </is>
      </c>
      <c r="F528" s="223" t="inlineStr">
        <is>
          <t>978-979-29-1797-0</t>
        </is>
      </c>
      <c r="G528" s="223" t="inlineStr">
        <is>
          <t>978-979-29-8665-5</t>
        </is>
      </c>
      <c r="H528" s="223" t="inlineStr">
        <is>
          <t>Kesehatan</t>
        </is>
      </c>
      <c r="I528" s="258" t="inlineStr">
        <is>
          <t>Perguruan Tinggi</t>
        </is>
      </c>
      <c r="J528" s="186" t="inlineStr">
        <is>
          <t>009.24</t>
        </is>
      </c>
      <c r="K528" s="223" t="n"/>
      <c r="L528" s="223" t="n"/>
      <c r="M528" s="259" t="n"/>
      <c r="N528" s="223" t="inlineStr">
        <is>
          <t>Indonesia</t>
        </is>
      </c>
      <c r="O528" s="223" t="inlineStr">
        <is>
          <t>Tidak diketahui</t>
        </is>
      </c>
      <c r="P528" s="260" t="n">
        <v>2011</v>
      </c>
      <c r="Q528" s="260" t="n">
        <v>2018</v>
      </c>
      <c r="R528" s="223" t="inlineStr">
        <is>
          <t>Lily Publisher</t>
        </is>
      </c>
      <c r="S528" s="223" t="inlineStr">
        <is>
          <t>Andi Offset CV</t>
        </is>
      </c>
      <c r="T528" s="223" t="inlineStr">
        <is>
          <t>Lokal</t>
        </is>
      </c>
      <c r="U528" s="261" t="n">
        <v>102</v>
      </c>
      <c r="V528" s="86" t="inlineStr">
        <is>
          <t>pdf</t>
        </is>
      </c>
      <c r="W528" s="223" t="inlineStr">
        <is>
          <t>15.9 MB</t>
        </is>
      </c>
      <c r="X528" s="223" t="inlineStr">
        <is>
          <t>&lt;p&gt;Pakan Tepat! Anjing Sehat! Panduan Lengkap Pemberian Nutrisi Anjing Kesayangan&lt;/p&gt;
 &lt;p&gt;Semua berawal dari makanan&amp;hellip;&lt;/p&gt;
 &lt;p&gt;Sebagian besar penyakit pada anjing diakibatkan oleh pemberian makanan yang tidak tepat. Sehingga anda perlu memahami bagaimana membuat anjing kesayangan anda tersenyum dengan memberikan nutrisi yang tepat. Banyak hal yang menjadi pertimbangan dalam pemberian pakan yang tepat, seperti umur, ukuran, jenis, dan hal-hal lainnya.&lt;/p&gt;
 &lt;p&gt;Oleh sebab itu di dalam buku ini mengulas tentang cara merawat anjing dengan fokus utama dari sisi nutrisi. Informasi yang disajikan akan membuat pehobies memiliki pemahaman yang lebih dasar tentang &amp;ldquo; apa yang dibutuhkan anjing kesayangan agar tetap sehat&amp;rdquo;. Disamping itu disertai juga dengan panduan praktis terkait memilih makanan kemasan dan makanan buatan rumah, pemberian nutrisi, serta bagaimana mengenali gejala penyakit yang menyerang anjing kesayangan.&lt;/p&gt;
 &lt;p&gt;So Let&amp;rsquo;s Mr Doggie Smile&amp;hellip;&lt;/p&gt;</t>
        </is>
      </c>
      <c r="Y528" s="262" t="n">
        <v>82000</v>
      </c>
      <c r="Z528" s="226" t="n"/>
      <c r="AA528" s="241">
        <f>Y747*Z747</f>
        <v/>
      </c>
      <c r="AB528" s="237" t="inlineStr">
        <is>
          <t>34645577-ee16-4344-b718-a4586267675a</t>
        </is>
      </c>
    </row>
    <row r="529" ht="15" customHeight="1" s="283">
      <c r="A529" s="109" t="n">
        <v>743</v>
      </c>
      <c r="B529" s="222">
        <f>HYPERLINK("https://mocostore.moco.co.id/catalog/"&amp;AB752,"Klik Disini")</f>
        <v/>
      </c>
      <c r="C529" s="223" t="inlineStr">
        <is>
          <t>How To Make Money In Stocks (Senjata Ampuh Dalam Segala Kondisi)</t>
        </is>
      </c>
      <c r="D529" s="223" t="n"/>
      <c r="E529" s="223" t="inlineStr">
        <is>
          <t>William J.O`Neil</t>
        </is>
      </c>
      <c r="F529" s="223" t="inlineStr">
        <is>
          <t>979-763-626-7</t>
        </is>
      </c>
      <c r="G529" s="223" t="inlineStr">
        <is>
          <t>978-979-29-8566-5</t>
        </is>
      </c>
      <c r="H529" s="223" t="inlineStr">
        <is>
          <t>Bisnis-Investasi</t>
        </is>
      </c>
      <c r="I529" s="258" t="inlineStr">
        <is>
          <t>Perguruan Tinggi</t>
        </is>
      </c>
      <c r="J529" s="186" t="inlineStr">
        <is>
          <t>009.25</t>
        </is>
      </c>
      <c r="K529" s="264" t="inlineStr">
        <is>
          <t>Edisi Ke-2</t>
        </is>
      </c>
      <c r="L529" s="264" t="n"/>
      <c r="M529" s="259" t="inlineStr">
        <is>
          <t>Tidak Tersedia</t>
        </is>
      </c>
      <c r="N529" s="223" t="inlineStr">
        <is>
          <t>Indonesia</t>
        </is>
      </c>
      <c r="O529" s="223" t="inlineStr">
        <is>
          <t>Bukan fiksi</t>
        </is>
      </c>
      <c r="P529" s="260" t="n">
        <v>2003</v>
      </c>
      <c r="Q529" s="260" t="n">
        <v>2018</v>
      </c>
      <c r="R529" s="223" t="inlineStr">
        <is>
          <t>Penerbit Andi</t>
        </is>
      </c>
      <c r="S529" s="223" t="inlineStr">
        <is>
          <t>Andi Offset CV</t>
        </is>
      </c>
      <c r="T529" s="223" t="inlineStr">
        <is>
          <t>Lokal</t>
        </is>
      </c>
      <c r="U529" s="261" t="n">
        <v>364</v>
      </c>
      <c r="V529" s="86" t="inlineStr">
        <is>
          <t>pdf</t>
        </is>
      </c>
      <c r="W529" s="223" t="inlineStr">
        <is>
          <t>17.2 MB</t>
        </is>
      </c>
      <c r="X529" s="223" t="inlineStr">
        <is>
          <t>&lt;p&gt;Sejak tahun 1988, melalui setiap tipe pasar, buku laris &amp;quot;How To Make Money in Stocks&amp;quot; telah menunjukkan kepada lebih dari satu juta investor mengenai rahasia-rahasia untuk membangun saham yang sehat. sistem pemodelan investasi CAN SLIM yang sangat ampuh dari William J. O&amp;quot;Neill ini - yang didasarkan pada suatu studi yang mendalam terhadap saham juara sejak tahun 1953 - merupakan sebuah sistem yang langsung menuju sasaaran, sebuah proses tujuh langkah untuk meminimalkan resiko, memaksimalkan hasil, dan menemukan saham yang performanya bagus. Edisi yang diperbaharui dan direvisi ini juga memberikan kepada Anda:&lt;br /&gt;
 &lt;br /&gt;
 Ulasan yang telah diperluas mengenai Nasdaq dan investasi mutual fund.&lt;br /&gt;
 Teknik-teknik untuk membaca grafik&lt;br /&gt;
 Strategi untuk menghindari 19 kesalahan yang paling umum dilakukan oleh para investor; dan masih banyak hal lainnya&lt;/p&gt;</t>
        </is>
      </c>
      <c r="Y529" s="262" t="n">
        <v>108500</v>
      </c>
      <c r="Z529" s="226" t="n"/>
      <c r="AA529" s="241">
        <f>Y752*Z752</f>
        <v/>
      </c>
      <c r="AB529" s="237" t="inlineStr">
        <is>
          <t>1abc1a43-a9be-45d7-8dc0-67a515849f47</t>
        </is>
      </c>
    </row>
    <row r="530" ht="15" customHeight="1" s="283">
      <c r="A530" s="109" t="n">
        <v>744</v>
      </c>
      <c r="B530" s="222">
        <f>HYPERLINK("https://mocostore.moco.co.id/catalog/"&amp;AB753,"Klik Disini")</f>
        <v/>
      </c>
      <c r="C530" s="223" t="inlineStr">
        <is>
          <t>Serial Galeri Eksotika: Aglaonema</t>
        </is>
      </c>
      <c r="D530" s="223" t="n"/>
      <c r="E530" s="223" t="inlineStr">
        <is>
          <t>Abdul Kadir</t>
        </is>
      </c>
      <c r="F530" s="223" t="inlineStr">
        <is>
          <t>978-979-29-1298-2</t>
        </is>
      </c>
      <c r="G530" s="223" t="inlineStr">
        <is>
          <t>978-979-29-8940-3</t>
        </is>
      </c>
      <c r="H530" s="223" t="inlineStr">
        <is>
          <t>Pertanian</t>
        </is>
      </c>
      <c r="I530" s="258" t="inlineStr">
        <is>
          <t>Perguruan Tinggi</t>
        </is>
      </c>
      <c r="J530" s="186" t="inlineStr">
        <is>
          <t>009.06</t>
        </is>
      </c>
      <c r="K530" s="223" t="n"/>
      <c r="L530" s="223" t="n"/>
      <c r="M530" s="259" t="n"/>
      <c r="N530" s="223" t="inlineStr">
        <is>
          <t>Indonesia</t>
        </is>
      </c>
      <c r="O530" s="223" t="inlineStr">
        <is>
          <t>Tidak diketahui</t>
        </is>
      </c>
      <c r="P530" s="260" t="n">
        <v>2010</v>
      </c>
      <c r="Q530" s="260" t="n">
        <v>2018</v>
      </c>
      <c r="R530" s="223" t="inlineStr">
        <is>
          <t>Lily Publisher</t>
        </is>
      </c>
      <c r="S530" s="223" t="inlineStr">
        <is>
          <t>Andi Offset CV</t>
        </is>
      </c>
      <c r="T530" s="223" t="inlineStr">
        <is>
          <t>Lokal</t>
        </is>
      </c>
      <c r="U530" s="261" t="n">
        <v>146</v>
      </c>
      <c r="V530" s="86" t="inlineStr">
        <is>
          <t>pdf</t>
        </is>
      </c>
      <c r="W530" s="223" t="inlineStr">
        <is>
          <t>25.0 MB</t>
        </is>
      </c>
      <c r="X530" s="223" t="inlineStr">
        <is>
          <t>&lt;p&gt;Siapa yang tak kenal Aglaonema?&lt;/p&gt;
 &lt;p&gt;Meskipun tanpa bunga,tanaman ini tetap sangat mempesona karena keindahan daunnya.Bermacam variasi daun,mulai dari motif, warna, bentuk, serta ukurannya menyebabkan&amp;nbsp;tanaman ini mendapat julukan sang ratu daun.Harganya&amp;nbsp;yang fantastis, menjadikan tanaman ini banyak dilirik orang untuk dijadikan lahan uang.&lt;/p&gt;
 &lt;p&gt;Buku ini mengungkap keindahan ragam corak dan warna daun aglaonema.Semuanya disajikan dengan foto berwarna.Buku ini pun dilengkapi dengan teknik perawatan dan budidaya aglaonema.&lt;/p&gt;
 &lt;p&gt;Jadi,bagi Anda penggemar tanaman hias, jangan sampai ketinggalan untuk memiliki buku pegangan ini!&lt;/p&gt;</t>
        </is>
      </c>
      <c r="Y530" s="262" t="n">
        <v>127500</v>
      </c>
      <c r="Z530" s="226" t="n"/>
      <c r="AA530" s="241">
        <f>Y753*Z753</f>
        <v/>
      </c>
      <c r="AB530" s="237" t="inlineStr">
        <is>
          <t>0425d559-4ce3-4d64-a49e-bfccc39f3a69</t>
        </is>
      </c>
    </row>
    <row r="531" ht="15" customHeight="1" s="283">
      <c r="A531" s="109" t="n">
        <v>746</v>
      </c>
      <c r="B531" s="222">
        <f>HYPERLINK("https://mocostore.moco.co.id/catalog/"&amp;AB755,"Klik Disini")</f>
        <v/>
      </c>
      <c r="C531" s="223" t="inlineStr">
        <is>
          <t>Jurus Jitu Antirugi Bisnis Franchise</t>
        </is>
      </c>
      <c r="D531" s="223" t="n"/>
      <c r="E531" s="223" t="inlineStr">
        <is>
          <t>Eka Dharma Pranoto</t>
        </is>
      </c>
      <c r="F531" s="223" t="inlineStr">
        <is>
          <t>978-979-29-1500-6</t>
        </is>
      </c>
      <c r="G531" s="223" t="inlineStr">
        <is>
          <t>978-979-29-8601-3</t>
        </is>
      </c>
      <c r="H531" s="223" t="inlineStr">
        <is>
          <t>Bisnis &amp; Karier</t>
        </is>
      </c>
      <c r="I531" s="258" t="inlineStr">
        <is>
          <t>Perguruan Tinggi</t>
        </is>
      </c>
      <c r="J531" s="186" t="inlineStr">
        <is>
          <t>009.25</t>
        </is>
      </c>
      <c r="K531" s="264" t="n"/>
      <c r="L531" s="264" t="n"/>
      <c r="M531" s="259" t="n"/>
      <c r="N531" s="223" t="inlineStr">
        <is>
          <t>Indonesia</t>
        </is>
      </c>
      <c r="O531" s="223" t="inlineStr">
        <is>
          <t>Tidak diketahui</t>
        </is>
      </c>
      <c r="P531" s="260" t="n">
        <v>2010</v>
      </c>
      <c r="Q531" s="260" t="n">
        <v>2018</v>
      </c>
      <c r="R531" s="223" t="inlineStr">
        <is>
          <t>Penerbit Andi</t>
        </is>
      </c>
      <c r="S531" s="223" t="inlineStr">
        <is>
          <t>Andi Offset CV</t>
        </is>
      </c>
      <c r="T531" s="223" t="inlineStr">
        <is>
          <t>Lokal</t>
        </is>
      </c>
      <c r="U531" s="261" t="n">
        <v>304</v>
      </c>
      <c r="V531" s="86" t="inlineStr">
        <is>
          <t>pdf</t>
        </is>
      </c>
      <c r="W531" s="223" t="inlineStr">
        <is>
          <t>16.1 MB</t>
        </is>
      </c>
      <c r="X531" s="223" t="inlineStr">
        <is>
          <t>&lt;p&gt;Pak Adi seorang karyawan biasa, hendak mencari penghasilan tambahan dengan membeli franchise lokal di&lt;br /&gt;
 bawah 20 juta rupiah. Tetapi, dia bingung. Kebetulan beliau bertemu dengan seorang ahli konsultan bisnis dan&lt;br /&gt;
 perencana keuangan bernama Eka. Dari Eka, Pak Adi mendapat berbagai tip praktis.&lt;br /&gt;
 Step 1. Membuat daftar - memilih 10 franchise, seleksi 3, dan ambil satu yang best of best dengan&amp;nbsp;membandingkan produk, merek, serta support - Memastikan bukan &amp;quot;franchise siluman&amp;quot; dengan&amp;nbsp;survei lebih dulu tingkat persentase kesuksesannya dengan menggunakan metode BEP harian -&amp;nbsp;Teknik memilih franchise dengan metode penawaran-permintaan produk dan metode rasio&amp;nbsp;resiko/ return serta rasio harga/ return - Contoh nyata membandingkan 3 buah franchise.&lt;br /&gt;
 Step 2. Pemilihan lokasi strategis dan opening - Mencontek franchise yang terbukti sukses, promosi, &amp;amp;&amp;nbsp;manajemen produk- Pengaturan display pada banner/ spanduk - Feed-back serta pengawasan&amp;nbsp;lapangan langsung - Efisiensi, penekanan margin, &amp;amp; maksimalisasi keuntungan.&amp;nbsp;Step 3. Minimalisasi kebangkrutan dengan metode deteksi BEP harian-lokalisasi produk dengan selera&amp;nbsp;lokai-Sistem gratis mencicipi &amp;amp; teknik turn-around - Promosi, perubahan jam kerja, &amp;amp; relokasi.&amp;nbsp;Dan Pak Adi mampu mendapatkan pasif income min 500 ribu/ bln. Semua dijabarkan da lam buku ini.&amp;nbsp;Pak Adi bisa! Anda pun oisa! Caranya? Cukup ikuti step by step tipnya dan pelajari mendalam ulasan kisah&lt;br /&gt;
 nyatanya!&lt;/p&gt;</t>
        </is>
      </c>
      <c r="Y531" s="262" t="n">
        <v>78500</v>
      </c>
      <c r="Z531" s="226" t="n"/>
      <c r="AA531" s="241">
        <f>Y755*Z755</f>
        <v/>
      </c>
      <c r="AB531" s="237" t="inlineStr">
        <is>
          <t>abeac92c-ad9c-4d0d-bdd0-3527f1b4e445</t>
        </is>
      </c>
    </row>
    <row r="532" ht="15" customHeight="1" s="283">
      <c r="A532" s="109" t="n">
        <v>747</v>
      </c>
      <c r="B532" s="222">
        <f>HYPERLINK("https://mocostore.moco.co.id/catalog/"&amp;AB756,"Klik Disini")</f>
        <v/>
      </c>
      <c r="C532" s="223" t="inlineStr">
        <is>
          <t>How To Teach Your Baby Talk - Bagaimana Mengajar Bayi Berbicara</t>
        </is>
      </c>
      <c r="D532" s="223" t="n"/>
      <c r="E532" s="223" t="inlineStr">
        <is>
          <t>Benny Ciptarja</t>
        </is>
      </c>
      <c r="F532" s="223" t="inlineStr">
        <is>
          <t>978-979-29-0538-0</t>
        </is>
      </c>
      <c r="G532" s="223" t="inlineStr">
        <is>
          <t>978-979-29-8568-9</t>
        </is>
      </c>
      <c r="H532" s="223" t="inlineStr">
        <is>
          <t>Keluarga</t>
        </is>
      </c>
      <c r="I532" s="258" t="inlineStr">
        <is>
          <t>Perguruan Tinggi</t>
        </is>
      </c>
      <c r="J532" s="186" t="inlineStr">
        <is>
          <t>009.09</t>
        </is>
      </c>
      <c r="K532" s="223" t="n"/>
      <c r="L532" s="223" t="n"/>
      <c r="M532" s="259" t="n"/>
      <c r="N532" s="223" t="inlineStr">
        <is>
          <t>Indonesia</t>
        </is>
      </c>
      <c r="O532" s="223" t="inlineStr">
        <is>
          <t>Tidak diketahui</t>
        </is>
      </c>
      <c r="P532" s="260" t="n">
        <v>2008</v>
      </c>
      <c r="Q532" s="260" t="n">
        <v>2018</v>
      </c>
      <c r="R532" s="223" t="inlineStr">
        <is>
          <t>Penerbit Andi</t>
        </is>
      </c>
      <c r="S532" s="223" t="inlineStr">
        <is>
          <t>Andi Offset CV</t>
        </is>
      </c>
      <c r="T532" s="223" t="inlineStr">
        <is>
          <t>Lokal</t>
        </is>
      </c>
      <c r="U532" s="261" t="n">
        <v>164</v>
      </c>
      <c r="V532" s="86" t="inlineStr">
        <is>
          <t>pdf</t>
        </is>
      </c>
      <c r="W532" s="223" t="inlineStr">
        <is>
          <t>16.5 MB</t>
        </is>
      </c>
      <c r="X532" s="223" t="inlineStr">
        <is>
          <t>&lt;p&gt;Banyak oragtua yang beranggapan bahwa anak akan bisa berbicara dengan sendirinya seiring dengan perkembangan usia. Padahal tidak selalu demikian. Dalam banyak kasus, sering ditemui anak yang lambat berbicara-kalaupun berbicara tidak dapat dimengerti maknanya. Ada juga anak yang terus cadel hingga masuk usia sekolah. Apa yang salah?&lt;br /&gt;
 &lt;br /&gt;
 Keterlambatan berbicara pada anak usia balita bisa disebebkan beragam faktor. Ada anak yang lebih dulu berjalan ketimbang berbicara, atau sebaliknya. Tetapi, tidak dapat dipungkiri, peran orangtua, juga pengasuh, sangat besar porsinya dalam menyumbang kemampuan wicara anak.&lt;br /&gt;
 &lt;br /&gt;
 Buku How o teach your baby talk ini memaparkan dengan jelas, faktor apa sajakah yang menghambat kemampuan wicara anak dan bagaimana mengatasinya. Tidak hanya itu, beberapa cara konvensional yang ternyata keliru - yang telah biasa dipraktikkan para orangtua - dikupas habis oleh penulis&lt;br /&gt;
 &lt;br /&gt;
 Tak ketinggalan, buku ini mengupas metode yang tepat untuk merangsang kemampuan berbicara anak semenjak bayi, dengan cara yang mudah dan sederhana. Bahkan anak Anda akan melakukannya dengan senang hati.&lt;/p&gt;</t>
        </is>
      </c>
      <c r="Y532" s="262" t="n">
        <v>69000</v>
      </c>
      <c r="Z532" s="226" t="n"/>
      <c r="AA532" s="241">
        <f>Y756*Z756</f>
        <v/>
      </c>
      <c r="AB532" s="237" t="inlineStr">
        <is>
          <t>254bca3a-8691-43a0-9a84-2a934a2e36c3</t>
        </is>
      </c>
    </row>
    <row r="533" ht="15" customHeight="1" s="283">
      <c r="A533" s="109" t="n">
        <v>749</v>
      </c>
      <c r="B533" s="222">
        <f>HYPERLINK("https://mocostore.moco.co.id/catalog/"&amp;AB758,"Klik Disini")</f>
        <v/>
      </c>
      <c r="C533" s="223" t="inlineStr">
        <is>
          <t>Trik Membuat Software BOT dengan Visual Basic.Net</t>
        </is>
      </c>
      <c r="D533" s="223" t="n"/>
      <c r="E533" s="223" t="inlineStr">
        <is>
          <t>Ir. Hartoto</t>
        </is>
      </c>
      <c r="F533" s="223" t="inlineStr">
        <is>
          <t>978-979-29-5305-3</t>
        </is>
      </c>
      <c r="G533" s="223" t="inlineStr">
        <is>
          <t>978-979-29-8561-0</t>
        </is>
      </c>
      <c r="H533" s="223" t="inlineStr">
        <is>
          <t>Pemograman</t>
        </is>
      </c>
      <c r="I533" s="258" t="inlineStr">
        <is>
          <t>Perguruan Tinggi</t>
        </is>
      </c>
      <c r="J533" s="186" t="inlineStr">
        <is>
          <t>009.05</t>
        </is>
      </c>
      <c r="K533" s="223" t="n"/>
      <c r="L533" s="223" t="n"/>
      <c r="M533" s="259" t="n"/>
      <c r="N533" s="223" t="n"/>
      <c r="O533" s="223" t="n"/>
      <c r="P533" s="260" t="n">
        <v>2016</v>
      </c>
      <c r="Q533" s="260" t="n">
        <v>2018</v>
      </c>
      <c r="R533" s="223" t="inlineStr">
        <is>
          <t>Penerbit Andi</t>
        </is>
      </c>
      <c r="S533" s="223" t="inlineStr">
        <is>
          <t>Andi Offset CV</t>
        </is>
      </c>
      <c r="T533" s="223" t="n"/>
      <c r="U533" s="261" t="n">
        <v>208</v>
      </c>
      <c r="V533" s="86" t="inlineStr">
        <is>
          <t>pdf</t>
        </is>
      </c>
      <c r="W533" s="223" t="inlineStr">
        <is>
          <t>10.7 MB</t>
        </is>
      </c>
      <c r="X533" s="223" t="inlineStr">
        <is>
          <t>&lt;p&gt;SINOPSIS&lt;br /&gt;
 &lt;br /&gt;
 Beriklan untuk bisnis online dengan gratis di Facebook bisa dilakukan dengan posting iklan di grup-grup Facebook.&lt;br /&gt;
 &lt;br /&gt;
 Buku Trik Membuat Software BOT dengan Visual Basic.Net ini mengajarkan kepada Andacara membuat software yang bisa melakukan posting iklan otomatis ke grup-grupFacebook step by step.&amp;nbsp;&lt;br /&gt;
 &lt;br /&gt;
 Di buku ini Anda akan belajar dasar-dasar Visual Basic. Setelah Andamenguasai dasar nya, Anda juga akan belajar dasar pemrograman Web HTML. Setelah itu, Anda akan memadukan keduanya untuk diaplikasikan pada pembuatan software posting iklan otomatis ke grup-grup Facebook.&lt;br /&gt;
 Setelah mengetahui dasar pembuatan software BOT posting iklan otomatis di Facebook ini, Anda juga dapat mengaplikasikannya ke media sosial lainnya, seperti Twitter.&lt;/p&gt;</t>
        </is>
      </c>
      <c r="Y533" s="262" t="n">
        <v>59500</v>
      </c>
      <c r="Z533" s="226" t="n"/>
      <c r="AA533" s="241">
        <f>Y758*Z758</f>
        <v/>
      </c>
      <c r="AB533" s="237" t="inlineStr">
        <is>
          <t>5cb8b3c6-46f3-4e1f-bdb0-82543bbd707d</t>
        </is>
      </c>
    </row>
    <row r="534" ht="15" customHeight="1" s="283">
      <c r="A534" s="109" t="n">
        <v>752</v>
      </c>
      <c r="B534" s="222">
        <f>HYPERLINK("https://mocostore.moco.co.id/catalog/"&amp;AB761,"Klik Disini")</f>
        <v/>
      </c>
      <c r="C534" s="223" t="inlineStr">
        <is>
          <t>Trik Kilat Optimasi SEO</t>
        </is>
      </c>
      <c r="D534" s="223" t="n"/>
      <c r="E534" s="223" t="inlineStr">
        <is>
          <t>Feri Sulianta</t>
        </is>
      </c>
      <c r="F534" s="223" t="inlineStr">
        <is>
          <t>978-979-29-5307-7</t>
        </is>
      </c>
      <c r="G534" s="223" t="inlineStr">
        <is>
          <t>978-979-29-8558-0</t>
        </is>
      </c>
      <c r="H534" s="223" t="inlineStr">
        <is>
          <t>Komputer &amp; Internet</t>
        </is>
      </c>
      <c r="I534" s="258" t="inlineStr">
        <is>
          <t>Perguruan Tinggi</t>
        </is>
      </c>
      <c r="J534" s="186" t="inlineStr">
        <is>
          <t>009.05</t>
        </is>
      </c>
      <c r="K534" s="264" t="n"/>
      <c r="L534" s="264" t="n"/>
      <c r="M534" s="259" t="n"/>
      <c r="N534" s="223" t="n"/>
      <c r="O534" s="223" t="n"/>
      <c r="P534" s="260" t="n">
        <v>2016</v>
      </c>
      <c r="Q534" s="260" t="n">
        <v>2018</v>
      </c>
      <c r="R534" s="223" t="inlineStr">
        <is>
          <t>Penerbit Andi</t>
        </is>
      </c>
      <c r="S534" s="223" t="inlineStr">
        <is>
          <t>Andi Offset CV</t>
        </is>
      </c>
      <c r="T534" s="223" t="n"/>
      <c r="U534" s="261" t="n">
        <v>240</v>
      </c>
      <c r="V534" s="86" t="inlineStr">
        <is>
          <t>pdf</t>
        </is>
      </c>
      <c r="W534" s="223" t="inlineStr">
        <is>
          <t>4.8 MB</t>
        </is>
      </c>
      <c r="X534" s="223" t="inlineStr">
        <is>
          <t>&lt;p&gt;Popularitas dapat digunakan untuk branding, meningkatkan visibility, karier, bisnis online, serta meningkatkan factor trust, para pebisnis online, selebriti, perusahaan, atau social media specialist akan mendapatkan manfaat ekstra dari serangkaian trik pada buku Trik kilat optimasi SEO.&lt;/p&gt;</t>
        </is>
      </c>
      <c r="Y534" s="262" t="n">
        <v>57500</v>
      </c>
      <c r="Z534" s="226" t="n"/>
      <c r="AA534" s="241">
        <f>Y761*Z761</f>
        <v/>
      </c>
      <c r="AB534" s="237" t="inlineStr">
        <is>
          <t>197ebeb5-3cf4-49e5-9ed2-12fc5d1107d2</t>
        </is>
      </c>
    </row>
    <row r="535" ht="15" customHeight="1" s="283">
      <c r="A535" s="109" t="n">
        <v>754</v>
      </c>
      <c r="B535" s="222">
        <f>HYPERLINK("https://mocostore.moco.co.id/catalog/"&amp;AB763,"Klik Disini")</f>
        <v/>
      </c>
      <c r="C535" s="223" t="inlineStr">
        <is>
          <t>Serial Galeri Eksotika: Bromeliad</t>
        </is>
      </c>
      <c r="D535" s="223" t="n"/>
      <c r="E535" s="223" t="inlineStr">
        <is>
          <t>Abdul Kadir</t>
        </is>
      </c>
      <c r="F535" s="223" t="inlineStr">
        <is>
          <t>978-979-29-1497-9</t>
        </is>
      </c>
      <c r="G535" s="223" t="inlineStr">
        <is>
          <t>978-979-29-8943-4</t>
        </is>
      </c>
      <c r="H535" s="223" t="inlineStr">
        <is>
          <t>Pertanian</t>
        </is>
      </c>
      <c r="I535" s="258" t="inlineStr">
        <is>
          <t>Perguruan Tinggi</t>
        </is>
      </c>
      <c r="J535" s="186" t="inlineStr">
        <is>
          <t>009.06</t>
        </is>
      </c>
      <c r="K535" s="223" t="inlineStr">
        <is>
          <t>Tidak Tersedia</t>
        </is>
      </c>
      <c r="L535" s="223" t="n"/>
      <c r="M535" s="259" t="inlineStr">
        <is>
          <t>Tidak Tersedia</t>
        </is>
      </c>
      <c r="N535" s="223" t="inlineStr">
        <is>
          <t>Indonesia</t>
        </is>
      </c>
      <c r="O535" s="223" t="inlineStr">
        <is>
          <t>Tidak diketahui</t>
        </is>
      </c>
      <c r="P535" s="260" t="n">
        <v>2010</v>
      </c>
      <c r="Q535" s="260" t="n">
        <v>2018</v>
      </c>
      <c r="R535" s="223" t="inlineStr">
        <is>
          <t>Lily Publisher</t>
        </is>
      </c>
      <c r="S535" s="223" t="inlineStr">
        <is>
          <t>Andi Offset CV</t>
        </is>
      </c>
      <c r="T535" s="223" t="inlineStr">
        <is>
          <t>Lokal</t>
        </is>
      </c>
      <c r="U535" s="261" t="n">
        <v>173</v>
      </c>
      <c r="V535" s="86" t="inlineStr">
        <is>
          <t>pdf</t>
        </is>
      </c>
      <c r="W535" s="223" t="inlineStr">
        <is>
          <t>11.3 MB</t>
        </is>
      </c>
      <c r="X535" s="223" t="inlineStr">
        <is>
          <t>&lt;p&gt;Keindahan bromeliad mendorong banyak penggemar tanaman hias untuk memeliharanya.Keragaman bentuk dan warna daun serta penampilan eksotis bungabromeliad menjadi daya pikatnya.&lt;/p&gt;
 &lt;p&gt;Bromeliad merupakan jenis tanaman hias yang tidak memerlukan perawatan rumit dan dapat tumbuh di berbagai kondisi lahan.Bromeliad tidak hanya tumbuh baik di lahan terbuka tetapi juga di dalam ruangan.Kehadiran bromeliad dalam rumah tinggal serta perawatan bromeliad yang relatif mudah dan murah dapat memberikan suasana yang berbeda bagi masyarakat perkotaan yang sibuk.&lt;/p&gt;
 &lt;p&gt;Ingin mengenal lebih dekat tanaman bromeliad?&lt;/p&gt;
 &lt;p&gt;Buku ini menjabarkan berbagai hal panduan memelihara bromeliad,juga membahas cara mengatasi problem pada bromeliad, dan bagaimana melakukan perbanyakan tanaman.Dilengkapi dengan pesona galeri dari jenis-jenis bromeliad yang mengagumkan.&lt;/p&gt;
 &lt;p&gt;Don&amp;#39;t miss it !&lt;/p&gt;</t>
        </is>
      </c>
      <c r="Y535" s="262" t="n">
        <v>99000</v>
      </c>
      <c r="Z535" s="226" t="n"/>
      <c r="AA535" s="241">
        <f>Y763*Z763</f>
        <v/>
      </c>
      <c r="AB535" s="237" t="inlineStr">
        <is>
          <t>548fafe9-e909-4c4e-978c-c505d8a5f4bd</t>
        </is>
      </c>
    </row>
    <row r="536" ht="15" customHeight="1" s="283">
      <c r="A536" s="109" t="n">
        <v>756</v>
      </c>
      <c r="B536" s="222">
        <f>HYPERLINK("https://mocostore.moco.co.id/catalog/"&amp;AB765,"Klik Disini")</f>
        <v/>
      </c>
      <c r="C536" s="223" t="inlineStr">
        <is>
          <t>Serial Galeri Eksotika: Puring</t>
        </is>
      </c>
      <c r="D536" s="223" t="n"/>
      <c r="E536" s="223" t="inlineStr">
        <is>
          <t>Abdul Kadir</t>
        </is>
      </c>
      <c r="F536" s="223" t="inlineStr">
        <is>
          <t>978-979-29-0445-1</t>
        </is>
      </c>
      <c r="G536" s="223" t="inlineStr">
        <is>
          <t>978-979-29-8948-9</t>
        </is>
      </c>
      <c r="H536" s="223" t="inlineStr">
        <is>
          <t>Pertanian</t>
        </is>
      </c>
      <c r="I536" s="258" t="inlineStr">
        <is>
          <t>Perguruan Tinggi</t>
        </is>
      </c>
      <c r="J536" s="186" t="inlineStr">
        <is>
          <t>009.06</t>
        </is>
      </c>
      <c r="K536" s="264" t="inlineStr">
        <is>
          <t>Tidak Tersedia</t>
        </is>
      </c>
      <c r="L536" s="264" t="n"/>
      <c r="M536" s="259" t="inlineStr">
        <is>
          <t>Tidak Tersedia</t>
        </is>
      </c>
      <c r="N536" s="223" t="inlineStr">
        <is>
          <t>Indonesia</t>
        </is>
      </c>
      <c r="O536" s="223" t="inlineStr">
        <is>
          <t>Tidak diketahui</t>
        </is>
      </c>
      <c r="P536" s="260" t="n">
        <v>2008</v>
      </c>
      <c r="Q536" s="260" t="n">
        <v>2018</v>
      </c>
      <c r="R536" s="223" t="inlineStr">
        <is>
          <t>Penerbit Andi</t>
        </is>
      </c>
      <c r="S536" s="223" t="inlineStr">
        <is>
          <t>Andi Offset CV</t>
        </is>
      </c>
      <c r="T536" s="223" t="inlineStr">
        <is>
          <t>Lokal</t>
        </is>
      </c>
      <c r="U536" s="261" t="n">
        <v>194</v>
      </c>
      <c r="V536" s="86" t="inlineStr">
        <is>
          <t>pdf</t>
        </is>
      </c>
      <c r="W536" s="223" t="inlineStr">
        <is>
          <t>13.5 MB</t>
        </is>
      </c>
      <c r="X536" s="223" t="inlineStr">
        <is>
          <t>&lt;p&gt;Buku yang membahas dengan lengkap ragam puring yag berdaun aneka warna.Memperkenalkan lebih dari 200 jenis dan dilengkapi dengan foto-foto eksklusif.&lt;/p&gt;
 &lt;p&gt;Selain megupas keragaman puring,buku ini juga membahas cara perawatan,pembudidayaan,sampai ke penanganan gangguan pada puring.&lt;/p&gt;
 &lt;p&gt;Buku yang wajib dimiliki olaeh para penggemar tanaman hias!&lt;/p&gt;</t>
        </is>
      </c>
      <c r="Y536" s="262" t="n">
        <v>155500</v>
      </c>
      <c r="Z536" s="226" t="n"/>
      <c r="AA536" s="241">
        <f>Y765*Z765</f>
        <v/>
      </c>
      <c r="AB536" s="237" t="inlineStr">
        <is>
          <t>fba813a5-6f0d-45d5-af0a-f3f70e5080ff</t>
        </is>
      </c>
    </row>
    <row r="537" ht="15" customHeight="1" s="283">
      <c r="A537" s="109" t="n">
        <v>757</v>
      </c>
      <c r="B537" s="222">
        <f>HYPERLINK("https://mocostore.moco.co.id/catalog/"&amp;AB766,"Klik Disini")</f>
        <v/>
      </c>
      <c r="C537" s="223" t="inlineStr">
        <is>
          <t>Serial Galeri Eksotika: Tanaman Hias Bernuansa Varigata</t>
        </is>
      </c>
      <c r="D537" s="223" t="n"/>
      <c r="E537" s="223" t="inlineStr">
        <is>
          <t>Abdul Kadir</t>
        </is>
      </c>
      <c r="F537" s="223" t="inlineStr">
        <is>
          <t>978-979-29-1209-8</t>
        </is>
      </c>
      <c r="G537" s="223" t="inlineStr">
        <is>
          <t>978-979-29-8950-2</t>
        </is>
      </c>
      <c r="H537" s="223" t="inlineStr">
        <is>
          <t>Pertanian</t>
        </is>
      </c>
      <c r="I537" s="258" t="inlineStr">
        <is>
          <t>Perguruan Tinggi</t>
        </is>
      </c>
      <c r="J537" s="186" t="inlineStr">
        <is>
          <t>009.06</t>
        </is>
      </c>
      <c r="K537" s="223" t="inlineStr">
        <is>
          <t>Edisi Ke-1</t>
        </is>
      </c>
      <c r="L537" s="223" t="n"/>
      <c r="M537" s="259" t="inlineStr">
        <is>
          <t>Tidak Tersedia</t>
        </is>
      </c>
      <c r="N537" s="223" t="inlineStr">
        <is>
          <t>Indonesia</t>
        </is>
      </c>
      <c r="O537" s="223" t="inlineStr">
        <is>
          <t>Bukan fiksi</t>
        </is>
      </c>
      <c r="P537" s="260" t="n">
        <v>2008</v>
      </c>
      <c r="Q537" s="260" t="n">
        <v>2018</v>
      </c>
      <c r="R537" s="223" t="inlineStr">
        <is>
          <t>Lily Publisher</t>
        </is>
      </c>
      <c r="S537" s="223" t="inlineStr">
        <is>
          <t>Andi Offset CV</t>
        </is>
      </c>
      <c r="T537" s="223" t="inlineStr">
        <is>
          <t>Lokal</t>
        </is>
      </c>
      <c r="U537" s="261" t="n">
        <v>158</v>
      </c>
      <c r="V537" s="86" t="inlineStr">
        <is>
          <t>pdf</t>
        </is>
      </c>
      <c r="W537" s="223" t="inlineStr">
        <is>
          <t>17.4 MB</t>
        </is>
      </c>
      <c r="X537" s="223" t="inlineStr">
        <is>
          <t>&lt;p&gt;Buku yang sangat berguna bagi para pecinta tanaman hias.Membahas ratusan tanaman hias varigata dan memberikan inspirasi untuk mengoleksi berbagai tanaman yang mempesona.&lt;/p&gt;
 &lt;p&gt;Dilekngkapi dengan foto,nama latin,nama poluler,dan juga nama keluarga.&lt;/p&gt;</t>
        </is>
      </c>
      <c r="Y537" s="262" t="n">
        <v>127500</v>
      </c>
      <c r="Z537" s="226" t="n"/>
      <c r="AA537" s="241">
        <f>Y766*Z766</f>
        <v/>
      </c>
      <c r="AB537" s="237" t="inlineStr">
        <is>
          <t>952a33f4-d4ed-4434-824b-71beb3d3bcdf</t>
        </is>
      </c>
    </row>
    <row r="538" ht="15" customHeight="1" s="283">
      <c r="A538" s="109" t="n">
        <v>758</v>
      </c>
      <c r="B538" s="222">
        <f>HYPERLINK("https://mocostore.moco.co.id/catalog/"&amp;AB767,"Klik Disini")</f>
        <v/>
      </c>
      <c r="C538" s="223" t="inlineStr">
        <is>
          <t>Panduan Gizi Lengkap Keluarga dan Olahragawan</t>
        </is>
      </c>
      <c r="D538" s="223" t="n"/>
      <c r="E538" s="223" t="inlineStr">
        <is>
          <t>Drs. Djoko Pekik Irianto,M.Kes.</t>
        </is>
      </c>
      <c r="F538" s="223" t="inlineStr">
        <is>
          <t>979-763-634-8</t>
        </is>
      </c>
      <c r="G538" s="223" t="inlineStr">
        <is>
          <t>978-979-29-8709-6</t>
        </is>
      </c>
      <c r="H538" s="223" t="inlineStr">
        <is>
          <t>Kesehatan</t>
        </is>
      </c>
      <c r="I538" s="258" t="inlineStr">
        <is>
          <t>Perguruan Tinggi</t>
        </is>
      </c>
      <c r="J538" s="186" t="inlineStr">
        <is>
          <t>009.02</t>
        </is>
      </c>
      <c r="K538" s="264" t="n"/>
      <c r="L538" s="264" t="n"/>
      <c r="M538" s="259" t="n"/>
      <c r="N538" s="223" t="inlineStr">
        <is>
          <t>Indonesia</t>
        </is>
      </c>
      <c r="O538" s="223" t="inlineStr">
        <is>
          <t>Tidak diketahui</t>
        </is>
      </c>
      <c r="P538" s="260" t="n">
        <v>2007</v>
      </c>
      <c r="Q538" s="260" t="n">
        <v>2018</v>
      </c>
      <c r="R538" s="223" t="inlineStr">
        <is>
          <t>Penerbit Andi</t>
        </is>
      </c>
      <c r="S538" s="223" t="inlineStr">
        <is>
          <t>Andi Offset CV</t>
        </is>
      </c>
      <c r="T538" s="223" t="inlineStr">
        <is>
          <t>Lokal</t>
        </is>
      </c>
      <c r="U538" s="261" t="n">
        <v>192</v>
      </c>
      <c r="V538" s="86" t="inlineStr">
        <is>
          <t>pdf</t>
        </is>
      </c>
      <c r="W538" s="223" t="inlineStr">
        <is>
          <t>15.3 MB</t>
        </is>
      </c>
      <c r="X538" s="223" t="inlineStr">
        <is>
          <t>&lt;p&gt;Kita sering salahkaprah dalam menyikapi masalah gizi. Kecukupan gizi tidak identik dengan kuantitas makanan. yang masuk ke dalam tubuh kita. Komposisi makanan yang tepat jauh lebih penting dari pada jumlah yang kita makan. Gizi yang memadai akan sangat menunjang aktivitas yang kita lakukan.&lt;br /&gt;
 Buku ini berbicara banyak mengenai masalah gizi dan peranannya dalam tubuh manusia. Hal menarik lainnya misalnya adalah pengukuran kalori yang dibutuhkan, pemeriksaan status gizi serta metabolisme zat gizi. Rangkaian materi bahasan akan sangat membantu para pembina olahraga, atlet ataupun Anda yang berkeinginan memenuhi kebutuhan gizi keluarga dengan efektif.&lt;/p&gt;</t>
        </is>
      </c>
      <c r="Y538" s="262" t="n">
        <v>77000</v>
      </c>
      <c r="Z538" s="226" t="n"/>
      <c r="AA538" s="241">
        <f>Y767*Z767</f>
        <v/>
      </c>
      <c r="AB538" s="237" t="inlineStr">
        <is>
          <t>d6ecc733-f45f-4d1d-bc2e-c9d0b60712cd</t>
        </is>
      </c>
    </row>
    <row r="539" ht="15" customHeight="1" s="283">
      <c r="A539" s="109" t="n">
        <v>759</v>
      </c>
      <c r="B539" s="222">
        <f>HYPERLINK("https://mocostore.moco.co.id/catalog/"&amp;AB768,"Klik Disini")</f>
        <v/>
      </c>
      <c r="C539" s="223" t="inlineStr">
        <is>
          <t>Panduan Lengkap Agribisnis Vanili</t>
        </is>
      </c>
      <c r="D539" s="223" t="n"/>
      <c r="E539" s="223" t="inlineStr">
        <is>
          <t>Agus Ramada Setiadi</t>
        </is>
      </c>
      <c r="F539" s="223" t="inlineStr">
        <is>
          <t>978-979-29-1725-3</t>
        </is>
      </c>
      <c r="G539" s="223" t="inlineStr">
        <is>
          <t>978-979-29-8727-0</t>
        </is>
      </c>
      <c r="H539" s="223" t="inlineStr">
        <is>
          <t>Pertanian</t>
        </is>
      </c>
      <c r="I539" s="258" t="inlineStr">
        <is>
          <t>Perguruan Tinggi</t>
        </is>
      </c>
      <c r="J539" s="186" t="inlineStr">
        <is>
          <t>009.06</t>
        </is>
      </c>
      <c r="K539" s="223" t="n"/>
      <c r="L539" s="223" t="n"/>
      <c r="M539" s="259" t="n"/>
      <c r="N539" s="223" t="inlineStr">
        <is>
          <t>Indonesia</t>
        </is>
      </c>
      <c r="O539" s="223" t="inlineStr">
        <is>
          <t>Tidak diketahui</t>
        </is>
      </c>
      <c r="P539" s="260" t="n">
        <v>2010</v>
      </c>
      <c r="Q539" s="260" t="n">
        <v>2018</v>
      </c>
      <c r="R539" s="223" t="inlineStr">
        <is>
          <t>Lily Publisher</t>
        </is>
      </c>
      <c r="S539" s="223" t="inlineStr">
        <is>
          <t>Andi Offset CV</t>
        </is>
      </c>
      <c r="T539" s="223" t="inlineStr">
        <is>
          <t>Lokal</t>
        </is>
      </c>
      <c r="U539" s="261" t="n">
        <v>104</v>
      </c>
      <c r="V539" s="86" t="inlineStr">
        <is>
          <t>pdf</t>
        </is>
      </c>
      <c r="W539" s="223" t="inlineStr">
        <is>
          <t>9.7 MB</t>
        </is>
      </c>
      <c r="X539" s="223" t="inlineStr">
        <is>
          <t>&lt;p&gt;Emas Hijau, demikian julukan tanaman merambat ini beberapa tahun yang lampau manakala harganya mencapai 3 juta rupiah per kilogram kering. Berlomba-lomba para pelaku agribisnis menanamnya karena harganya hampir menyamai nilai 100 gram emas. Tetapi bagaimana nasibnya kini?&lt;br /&gt;
 &lt;br /&gt;
 Dakam perhitungan sederhana, lahan seluas 1 ha dapat ditanami 3000 tanaman vanilla. Tiap tanaman, pada tahun ke-4 minimal mampu menghasilkan 2 kilogram buah vanilla basah. Berarti produk yang diperoleh lebih kurang 6000 kilogram. Setelah dikeringkan maka dapat diperoleh 1 ton vanilla kering siap jual. Harga vanilla kering saat ini minimal 25 US dollar per Kg. Artinya sekitar 25 ribu US Dollar atau hampir Rp. 250.000.000,-&lt;br /&gt;
 &lt;br /&gt;
 Tanaman vanilla tetaplah si Emas Hijau! Pendapatan kotor yang rutin dapat diperoleh setiap tahun adalah 250 juta rupiah atau sekitar Rp. 20 juta per bulan! Nilai ini akan lebih tinggi lagi karena harga vanilla di pasar internasional cenderung naik.&lt;/p&gt;</t>
        </is>
      </c>
      <c r="Y539" s="262" t="n">
        <v>62000</v>
      </c>
      <c r="Z539" s="226" t="n"/>
      <c r="AA539" s="241">
        <f>Y768*Z768</f>
        <v/>
      </c>
      <c r="AB539" s="237" t="inlineStr">
        <is>
          <t>9817148f-8e69-48a4-9893-facaf2ba4836</t>
        </is>
      </c>
    </row>
    <row r="540" ht="15" customHeight="1" s="283">
      <c r="A540" s="109" t="n">
        <v>760</v>
      </c>
      <c r="B540" s="222">
        <f>HYPERLINK("https://mocostore.moco.co.id/catalog/"&amp;AB769,"Klik Disini")</f>
        <v/>
      </c>
      <c r="C540" s="223" t="inlineStr">
        <is>
          <t>Panduan Lengkap Belajar CorelDRAW X8</t>
        </is>
      </c>
      <c r="D540" s="223" t="n"/>
      <c r="E540" s="223" t="inlineStr">
        <is>
          <t>Madcoms</t>
        </is>
      </c>
      <c r="F540" s="223" t="inlineStr">
        <is>
          <t>978-979-29-6806-4</t>
        </is>
      </c>
      <c r="G540" s="223" t="inlineStr">
        <is>
          <t>978-979-29-8740-9</t>
        </is>
      </c>
      <c r="H540" s="223" t="inlineStr">
        <is>
          <t>Komputer &amp; Internet</t>
        </is>
      </c>
      <c r="I540" s="258" t="inlineStr">
        <is>
          <t>Perguruan Tinggi</t>
        </is>
      </c>
      <c r="J540" s="186" t="inlineStr">
        <is>
          <t>009.05</t>
        </is>
      </c>
      <c r="K540" s="223" t="inlineStr">
        <is>
          <t>Tidak Tersedia</t>
        </is>
      </c>
      <c r="L540" s="223" t="n"/>
      <c r="M540" s="259" t="inlineStr">
        <is>
          <t>Tidak Tersedia</t>
        </is>
      </c>
      <c r="N540" s="223" t="inlineStr">
        <is>
          <t>Indonesia</t>
        </is>
      </c>
      <c r="O540" s="223" t="inlineStr">
        <is>
          <t>Tidak diketahui</t>
        </is>
      </c>
      <c r="P540" s="260" t="n">
        <v>2018</v>
      </c>
      <c r="Q540" s="260" t="n">
        <v>2018</v>
      </c>
      <c r="R540" s="223" t="inlineStr">
        <is>
          <t>Penerbit Andi</t>
        </is>
      </c>
      <c r="S540" s="223" t="inlineStr">
        <is>
          <t>Andi Offset CV</t>
        </is>
      </c>
      <c r="T540" s="223" t="inlineStr">
        <is>
          <t>Lokal</t>
        </is>
      </c>
      <c r="U540" s="261" t="n">
        <v>256</v>
      </c>
      <c r="V540" s="86" t="inlineStr">
        <is>
          <t>pdf</t>
        </is>
      </c>
      <c r="W540" s="223" t="inlineStr">
        <is>
          <t>7.9 MB</t>
        </is>
      </c>
      <c r="X540" s="223" t="inlineStr">
        <is>
          <t>&lt;p&gt;CorelDRAW X8 merupakan software untuk membuat desain grafis yang sangat populer dan sudah diakui kecanggihannya. Kelengkapan fasilitas dan kemampuannya yang luar biasa dalam membuat suatu desain menjadikan software ini banyak dipakai oleh para Desainer Grafis.&lt;br /&gt;
 Dalam setiap pokok bahasan, penulis berusaha mengulas berbagai fasilitas yang dijumpai dalam CorelDRAW X8, dan membahas tentang pembuatan objek, memodifikasi, sampai mewarnai objek, dan lain-lain.&lt;br /&gt;
 Selain itu, buku ini menyajikan beberapa contoh aplikasi yang dapat digunakan sebagai bahan latihan untuk lebih memudahkan pembaca dalam memahami isi dari setiap pokok bahasannya. Buku ini sangat cocok dipakai dan dimiliki sebagai buku panduan belajar CorelDRAW X8 dengan pokok bahasan:&lt;br /&gt;
 &amp;bull; Komponen CorelDRAW X8&lt;br /&gt;
 &amp;bull; Mengelola Toolbox&lt;br /&gt;
 &amp;bull; Mengolah Warna Objek&lt;br /&gt;
 &amp;bull; Mengolah Teks&lt;br /&gt;
 &amp;bull; Mengolah Efek pada Objek&lt;br /&gt;
 &amp;bull; Memodifikasi Objek&lt;br /&gt;
 &amp;bull; Mengelola Efek Bitmap&lt;br /&gt;
 &amp;bull; Membuat Desain Flash Disk&lt;br /&gt;
 &amp;bull; Proses Mencetak Desain&lt;/p&gt;</t>
        </is>
      </c>
      <c r="Y540" s="262" t="n">
        <v>125000</v>
      </c>
      <c r="Z540" s="226" t="n"/>
      <c r="AA540" s="241">
        <f>Y769*Z769</f>
        <v/>
      </c>
      <c r="AB540" s="237" t="inlineStr">
        <is>
          <t>7dbf5fd1-02ee-4138-8d64-676bf366e281</t>
        </is>
      </c>
    </row>
    <row r="541" ht="15" customHeight="1" s="283">
      <c r="A541" s="109" t="n">
        <v>765</v>
      </c>
      <c r="B541" s="222">
        <f>HYPERLINK("https://mocostore.moco.co.id/catalog/"&amp;AB774,"Klik Disini")</f>
        <v/>
      </c>
      <c r="C541" s="223" t="inlineStr">
        <is>
          <t>Short Cycle Selling Mengalahkan Para Pesaing Anda dalam Perlombaan Penjualan</t>
        </is>
      </c>
      <c r="D541" s="223" t="n"/>
      <c r="E541" s="223" t="inlineStr">
        <is>
          <t>Jim Kasper</t>
        </is>
      </c>
      <c r="F541" s="223" t="inlineStr">
        <is>
          <t>979-731-144-9</t>
        </is>
      </c>
      <c r="G541" s="223" t="inlineStr">
        <is>
          <t>978-979-29-8969-4</t>
        </is>
      </c>
      <c r="H541" s="223" t="inlineStr">
        <is>
          <t>Referensi</t>
        </is>
      </c>
      <c r="I541" s="258" t="inlineStr">
        <is>
          <t>Perguruan Tinggi</t>
        </is>
      </c>
      <c r="J541" s="186" t="inlineStr">
        <is>
          <t>009.25</t>
        </is>
      </c>
      <c r="K541" s="223" t="inlineStr">
        <is>
          <t>Tidak Tersedia</t>
        </is>
      </c>
      <c r="L541" s="223" t="n"/>
      <c r="M541" s="259" t="inlineStr">
        <is>
          <t>Tidak Tersedia</t>
        </is>
      </c>
      <c r="N541" s="223" t="inlineStr">
        <is>
          <t>Indonesia</t>
        </is>
      </c>
      <c r="O541" s="223" t="inlineStr">
        <is>
          <t>Tidak diketahui</t>
        </is>
      </c>
      <c r="P541" s="260" t="n">
        <v>2004</v>
      </c>
      <c r="Q541" s="260" t="n">
        <v>2018</v>
      </c>
      <c r="R541" s="223" t="inlineStr">
        <is>
          <t>Penerbit Andi</t>
        </is>
      </c>
      <c r="S541" s="223" t="inlineStr">
        <is>
          <t>Andi Offset CV</t>
        </is>
      </c>
      <c r="T541" s="223" t="inlineStr">
        <is>
          <t>Lokal</t>
        </is>
      </c>
      <c r="U541" s="261" t="n">
        <v>300</v>
      </c>
      <c r="V541" s="86" t="inlineStr">
        <is>
          <t>pdf</t>
        </is>
      </c>
      <c r="W541" s="223" t="inlineStr">
        <is>
          <t>15.7 MB</t>
        </is>
      </c>
      <c r="X541" s="223" t="inlineStr">
        <is>
          <t>&lt;p&gt;STRATEGI UNTUK MEMENDEKKAN DAN MENGENDALIKAN TIAP TAHAP DALAM PROSES PENJUALAN&amp;nbsp;&lt;br /&gt;
 &lt;br /&gt;
 &amp;quot;Di dunia yang menyusut dengan cepat ini, para penjual tidak bisa lagi memiliki metode penjualan sama seperti pendahulu mereka. Buku ini menunjukkan kepada Anda bagaimana memendekkan siklus penjualan, mempersingkat waktu, dan memanfaatkan teknologi untuk keberhasilan Anda dan perusahaan Anda.&amp;quot; - Gerard Gschwandtner, Pendiri dan Penerbit Selling Power -&amp;nbsp;&lt;br /&gt;
 &lt;br /&gt;
 Memperoleh rekening lebih banyak; Mempercepat penutupan penjualan; Mencapai target penjualan tertinggi; Memperoleh penghasilan lebih banyak; Memperoleh volume penjualan lebih besar&amp;nbsp;&lt;br /&gt;
 &lt;br /&gt;
 Sebagai seorang penjual yang dikejar waktu, apakah Anda menghabiskan banyak waktu untuk mencoba mengidentifikasi, menelusuri, dan menetapkan waktu siklus penjualan Anda? Short Cycle Selling (Siklus Penjualan Pendek) menunjukkan Anda bagaimana memperoleh kembali waktu yang terbuang dan secara dramatis meningkatkan hasil Anda dengan fokus pada satu-satunya tujuan yang harus Anda miliki untuk setiap tahap siklus penjualan, yaitu memendekkannya!&amp;nbsp;&lt;br /&gt;
 &lt;br /&gt;
 Buku ini adalah buku pertama yang membahas teknik-teknik yang telah terbukti mempersingkat waktu mulai dari prospecting (mencari bakal calon) hingga penutupan penjualan. Short Cycle Selling mengkombinasikan penjualan tatap muka terbaik dengan e-technology dalam satu paket.&amp;nbsp;&lt;br /&gt;
 &lt;br /&gt;
 Pokok-pokok Bahasan:&lt;br /&gt;
 Identifikasikan Siklus Penjualan Anda: Memahami Jalannya Kompetisi.&lt;br /&gt;
 Amati JalannyaPersaingan: Kapan dan Di Mana Melakukan Tindakan&lt;br /&gt;
 Targetkan Penjualan: Rencanakan Perlombaan Penjualan Anda&lt;br /&gt;
 Dapatkan Bisnis Baru dengan Lebih Cepat: Bersaing Menjadi Yang Tercepat&lt;br /&gt;
 A.R.E.B.A.!: Jalan Tercepat Membuat Kesepakatan Pertama Kali Tujuan Penyingkatan: Kunci Sukses Memenangkan Persaingan Penjualan&lt;br /&gt;
 Biarkan Pelanggan Memberitahu Anda Cara Untuk Menang: Ini Memang Tugasnya!&lt;br /&gt;
 Keakraban Menghasilkan Pemenang Perlombaan Penjualan.&lt;br /&gt;
 Memendekkan Siklus Penjualan Anda&lt;br /&gt;
 Persingkat Negosiasi Penjualan Anda&lt;br /&gt;
 Singkirkan Faktor Penghambat&lt;br /&gt;
 Penutupan S.A.F.E: Ini Berarti Anda Menang&lt;br /&gt;
 Siapa Cepat, Dia Dapat&lt;br /&gt;
 Teknologi Penjualan dan Otomatisasi&lt;br /&gt;
 Pemasaran Akan Membantui Menyelesaikan Tugas Anda Pertama Kali&lt;br /&gt;
 Asahlah Mental Pertandingan Anda&lt;br /&gt;
 Peraturan Perlombaan Penjualan yang Menjamin Keberhasilan Siklus Pendek Penjualan Anda.&lt;/p&gt;</t>
        </is>
      </c>
      <c r="Y541" s="262" t="n">
        <v>55000</v>
      </c>
      <c r="Z541" s="226" t="n"/>
      <c r="AA541" s="241">
        <f>Y774*Z774</f>
        <v/>
      </c>
      <c r="AB541" s="237" t="inlineStr">
        <is>
          <t>91b18e2b-5223-4967-a97d-8aadd967cd58</t>
        </is>
      </c>
    </row>
    <row r="542" ht="15" customHeight="1" s="283">
      <c r="A542" s="109" t="n">
        <v>767</v>
      </c>
      <c r="B542" s="222">
        <f>HYPERLINK("https://mocostore.moco.co.id/catalog/"&amp;AB776,"Klik Disini")</f>
        <v/>
      </c>
      <c r="C542" s="223" t="inlineStr">
        <is>
          <t>Panduan Lengkap Olahraga Bagi Wanita Hamil dan Menyusui</t>
        </is>
      </c>
      <c r="D542" s="223" t="n"/>
      <c r="E542" s="223" t="inlineStr">
        <is>
          <t>Nurheti Yuliarti</t>
        </is>
      </c>
      <c r="F542" s="223" t="inlineStr">
        <is>
          <t>978-979-29-1380-4</t>
        </is>
      </c>
      <c r="G542" s="223" t="inlineStr">
        <is>
          <t>978-979-29-8746-1</t>
        </is>
      </c>
      <c r="H542" s="223" t="inlineStr">
        <is>
          <t>Kesehatan</t>
        </is>
      </c>
      <c r="I542" s="258" t="inlineStr">
        <is>
          <t>Perguruan Tinggi</t>
        </is>
      </c>
      <c r="J542" s="186" t="inlineStr">
        <is>
          <t>009.09</t>
        </is>
      </c>
      <c r="K542" s="223" t="n"/>
      <c r="L542" s="223" t="n"/>
      <c r="M542" s="259" t="n"/>
      <c r="N542" s="223" t="inlineStr">
        <is>
          <t>Indonesia</t>
        </is>
      </c>
      <c r="O542" s="223" t="inlineStr">
        <is>
          <t>Tidak diketahui</t>
        </is>
      </c>
      <c r="P542" s="260" t="n">
        <v>2010</v>
      </c>
      <c r="Q542" s="260" t="n">
        <v>2018</v>
      </c>
      <c r="R542" s="223" t="inlineStr">
        <is>
          <t>Penerbit Andi</t>
        </is>
      </c>
      <c r="S542" s="223" t="inlineStr">
        <is>
          <t>Andi Offset CV</t>
        </is>
      </c>
      <c r="T542" s="223" t="inlineStr">
        <is>
          <t>Lokal</t>
        </is>
      </c>
      <c r="U542" s="261" t="n">
        <v>108</v>
      </c>
      <c r="V542" s="86" t="inlineStr">
        <is>
          <t>pdf</t>
        </is>
      </c>
      <c r="W542" s="223" t="inlineStr">
        <is>
          <t>8.4 MB</t>
        </is>
      </c>
      <c r="X542" s="223" t="inlineStr">
        <is>
          <t>&lt;p&gt;Pada saat hamil, wanita memang dianjurkan untuk banyak beristirahat dan tidak melakukan pekerjaan berat. Namun, hamil bukan berarti harus selalu berdiam diri. Apabila sang ibu terlalu banyak berdiam diri dan istirahat, bukannya akan memperlancar kelahiran, justru mempersulit kelahiran. Kondisi wanita hamil memang berbeda dari wanita yang tidak hamil karena tubuhnya cenderung lemah dan keseimbangannya berkurang. Oleh sebab itu, wanita hamil dituntut bisa memilih olahraga yang tepat.&lt;br /&gt;
 &lt;br /&gt;
 Apakah olahraga yang tepat bagi wanita hamil? Semua itu akan dibahas satu persatu dalam buku ini. Selain membantu memilih olahraga yang tepat bagi wanita hamil, buku ini memberikan panduan bagi sang ibu dalam melakukan olahraga tersebut bagaimana mengatur porsi olahraga dan mengenal apa saja yang tidak boleh dilakukan saat melakukan olahraga tersebut. Buku ini juga membahas sejumlah olahraga yang tidak boleh dilakukan oleh wanita hamil. Dengan memilih dan menjalankan olahraga yang tepat, kelahiran sang buah hati diharapkan lancar dan bayi sehat yang didambakan keluarga akan didapatkan.&lt;br /&gt;
 &lt;br /&gt;
 Setelah melahirkan, mungkin saja tubuh sang ibu menjadi melar dan tidak enak dilihat. Menurut pakar kesehatan, menurunkan berat badan akibat kehamilan dinilai sangat penting. Jika tidak, hal ini bisa menyebabkan kelebihan berat badan dan obesitas dalam waktu 15&amp;ndash;20 tahun ke depan. Tak layak bila ibu menyalahkan aktivitas menyusui yang sangat mulia itu sebagai penyebabnya. Menyusui ternyata mampu membantu ibu menurunkan berat badan agar kembali seperti semula. Bila ingin tubuh kembali normal, langsing seperti sebelum hamil, sang ibu dianjurkan melakukan sejumlah olahraga dan mengatur asupan makanan dengan baik. Tidak hanya itu memperbaiki gaya hidup sangat diperlukan sebagai pendukung. Semuanya akan dipaparkan pada buku ini. Kembali langsing setelah melahirkan pun kini bukan lagi impian. Selamat membaca.&lt;/p&gt;</t>
        </is>
      </c>
      <c r="Y542" s="262" t="n">
        <v>43500</v>
      </c>
      <c r="Z542" s="226" t="n"/>
      <c r="AA542" s="241">
        <f>Y776*Z776</f>
        <v/>
      </c>
      <c r="AB542" s="237" t="inlineStr">
        <is>
          <t>bb06de84-1e61-41e5-8bc1-e2c0590c9d2d</t>
        </is>
      </c>
    </row>
    <row r="543" ht="15" customHeight="1" s="283">
      <c r="A543" s="109" t="n">
        <v>768</v>
      </c>
      <c r="B543" s="222">
        <f>HYPERLINK("https://mocostore.moco.co.id/catalog/"&amp;AB777,"Klik Disini")</f>
        <v/>
      </c>
      <c r="C543" s="223" t="inlineStr">
        <is>
          <t>Kecakapan Berprofesi dan Berbisnis (Etika Profesi dan Bisnis)</t>
        </is>
      </c>
      <c r="D543" s="223" t="n"/>
      <c r="E543" s="223" t="inlineStr">
        <is>
          <t>Anto Purwo Santoso</t>
        </is>
      </c>
      <c r="F543" s="223" t="inlineStr">
        <is>
          <t>978-979-29-3023-8</t>
        </is>
      </c>
      <c r="G543" s="223" t="inlineStr">
        <is>
          <t>978-979-29-9798-9</t>
        </is>
      </c>
      <c r="H543" s="223" t="inlineStr">
        <is>
          <t>Referensi</t>
        </is>
      </c>
      <c r="I543" s="258" t="inlineStr">
        <is>
          <t>Perguruan Tinggi</t>
        </is>
      </c>
      <c r="J543" s="186" t="inlineStr">
        <is>
          <t>009.25</t>
        </is>
      </c>
      <c r="K543" s="264" t="n"/>
      <c r="L543" s="264" t="n"/>
      <c r="M543" s="259" t="n"/>
      <c r="N543" s="223" t="inlineStr">
        <is>
          <t>Indonesia</t>
        </is>
      </c>
      <c r="O543" s="223" t="inlineStr">
        <is>
          <t>Tidak diketahui</t>
        </is>
      </c>
      <c r="P543" s="260" t="n">
        <v>2012</v>
      </c>
      <c r="Q543" s="260" t="n">
        <v>2018</v>
      </c>
      <c r="R543" s="223" t="inlineStr">
        <is>
          <t>Penerbit Andi</t>
        </is>
      </c>
      <c r="S543" s="223" t="inlineStr">
        <is>
          <t>Andi Offset CV</t>
        </is>
      </c>
      <c r="T543" s="223" t="inlineStr">
        <is>
          <t>Lokal</t>
        </is>
      </c>
      <c r="U543" s="261" t="n">
        <v>156</v>
      </c>
      <c r="V543" s="86" t="inlineStr">
        <is>
          <t>pdf</t>
        </is>
      </c>
      <c r="W543" s="223" t="inlineStr">
        <is>
          <t>8.6 MB</t>
        </is>
      </c>
      <c r="X543" s="223" t="inlineStr">
        <is>
          <t>&lt;p&gt;Buku ini merupakan buku ajar untuk bahan pembelajaran mata kuliah Kecakapan Berprofesi dan Berbisnis (Etika Profesi dan Bisnis) yang merupakan salah satu dari rangkaian Seri Character Building. Dengan wacana yang terdapat di dalamnya, buku ini juga dimaksudkan sebagai penggugah para mahasiswa sebagai calon pelaku profesi maupun bisnis untuk kembali pada rel&amp;nbsp;dasar kehidupan, yaitu moralitas. Baik dalam berprofesi maupun&amp;nbsp; berbisnis yang dituntut untuk senantiasa berbuat etis yang baik sesuai tuntutan hati nuraninya. Sebab pelaksanaan profesi dan bisnisnya tersebut tidak hanya untuk kepentingan jangka pendek tetapi harus diyakini juga berdampak untuk kehidupan jangka panjangnya.&lt;/p&gt;</t>
        </is>
      </c>
      <c r="Y543" s="262" t="n">
        <v>61500</v>
      </c>
      <c r="Z543" s="226" t="n"/>
      <c r="AA543" s="241">
        <f>Y777*Z777</f>
        <v/>
      </c>
      <c r="AB543" s="237" t="inlineStr">
        <is>
          <t>8a3e88a9-bd3e-4541-b363-596f9c89e60e</t>
        </is>
      </c>
    </row>
    <row r="544" ht="15" customHeight="1" s="283">
      <c r="A544" s="109" t="n">
        <v>769</v>
      </c>
      <c r="B544" s="222">
        <f>HYPERLINK("https://mocostore.moco.co.id/catalog/"&amp;AB778,"Klik Disini")</f>
        <v/>
      </c>
      <c r="C544" s="223" t="inlineStr">
        <is>
          <t>Shortcut To Be T-Shirt Designer: 101 Kreasi Desain Realistik Distro</t>
        </is>
      </c>
      <c r="D544" s="223" t="n"/>
      <c r="E544" s="223" t="inlineStr">
        <is>
          <t>Muzammil Sanusi</t>
        </is>
      </c>
      <c r="F544" s="223" t="inlineStr">
        <is>
          <t>978-979-29-0597-7</t>
        </is>
      </c>
      <c r="G544" s="223" t="inlineStr">
        <is>
          <t>978-979-29-8971-7</t>
        </is>
      </c>
      <c r="H544" s="223" t="inlineStr">
        <is>
          <t>Desain Grafis &amp; Multimedia</t>
        </is>
      </c>
      <c r="I544" s="258" t="inlineStr">
        <is>
          <t>Perguruan Tinggi</t>
        </is>
      </c>
      <c r="J544" s="186" t="inlineStr">
        <is>
          <t>009.05</t>
        </is>
      </c>
      <c r="K544" s="223" t="n"/>
      <c r="L544" s="223" t="n"/>
      <c r="M544" s="259" t="n"/>
      <c r="N544" s="223" t="inlineStr">
        <is>
          <t>Indonesia</t>
        </is>
      </c>
      <c r="O544" s="223" t="inlineStr">
        <is>
          <t>Tidak diketahui</t>
        </is>
      </c>
      <c r="P544" s="260" t="n">
        <v>2008</v>
      </c>
      <c r="Q544" s="260" t="n">
        <v>2018</v>
      </c>
      <c r="R544" s="223" t="inlineStr">
        <is>
          <t>Penerbit Andi</t>
        </is>
      </c>
      <c r="S544" s="223" t="inlineStr">
        <is>
          <t>Andi Offset CV</t>
        </is>
      </c>
      <c r="T544" s="223" t="inlineStr">
        <is>
          <t>Lokal</t>
        </is>
      </c>
      <c r="U544" s="261" t="n">
        <v>238</v>
      </c>
      <c r="V544" s="86" t="inlineStr">
        <is>
          <t>pdf</t>
        </is>
      </c>
      <c r="W544" s="223" t="inlineStr">
        <is>
          <t>6.8 MB</t>
        </is>
      </c>
      <c r="X544" s="223" t="inlineStr">
        <is>
          <t>&lt;p&gt;Buku adalah sebuah buku yang mengajarkan teknik dan trik dalam mendesain aneka model kaos. Buku ini menjadikan Anda sebagai seorang desainer modern, dimana mengajarkan pengoperasian AutoCAD dan Photoshop CS Desain Distro dengan tingkat realistik terbaik. Ini merupakan kreatifitas seni yang sangat menantang dimana model-model dibuat dalam bentuk 3D sempurna hingga kreasi tulisan 3D. Mengajarkan teknik rendering dengan menampilkan bahan material asli pada desain model sehingga tampilan yang dihasilkan adalah bentuk asli dari model kaos yang nyata. Sebagian besar desain di dalam buku ini dapat dengan mudah diproduksi karena desain dibuat texture warna tidak tercampur. Buku ini dapat digunakan untuk Autocad 2004 - 2008 da semua&amp;nbsp; versi Adobe Photoshop. Untuk rendering hanya dapat ditampilkan pada versi Autocad 2004 - 2006&lt;br /&gt;
 &lt;br /&gt;
 Secara umum pembahasan buku ini meliputi :&lt;br /&gt;
 &lt;br /&gt;
 Seputar Autocad&lt;br /&gt;
 Drawing dan editing 2D dan 3D&lt;br /&gt;
 Rancangan dan desain produksi distro 2D&lt;br /&gt;
 Rancangan dan desain produksi distro 3D&lt;br /&gt;
 Menu dan tools Adobe photoshop CS&lt;br /&gt;
 Memodifikasi gambar dan logo dengan Adobe photoshop CS&lt;br /&gt;
 101 kreasi dstro&amp;nbsp;&lt;/p&gt;</t>
        </is>
      </c>
      <c r="Y544" s="262" t="n">
        <v>106500</v>
      </c>
      <c r="Z544" s="226" t="n"/>
      <c r="AA544" s="241">
        <f>Y778*Z778</f>
        <v/>
      </c>
      <c r="AB544" s="237" t="inlineStr">
        <is>
          <t>a0707918-c640-41e2-85e0-f0e8132ca8b0</t>
        </is>
      </c>
    </row>
    <row r="545" ht="15" customHeight="1" s="283">
      <c r="A545" s="109" t="n">
        <v>774</v>
      </c>
      <c r="B545" s="222">
        <f>HYPERLINK("https://mocostore.moco.co.id/catalog/"&amp;AB783,"Klik Disini")</f>
        <v/>
      </c>
      <c r="C545" s="223" t="inlineStr">
        <is>
          <t>Seri Kesehatan Tulang dan Sendi: Sembuh dari Nyeri Punggung</t>
        </is>
      </c>
      <c r="D545" s="223" t="n"/>
      <c r="E545" s="223" t="inlineStr">
        <is>
          <t>dr. Tony Setiabudi FRCS Edinburgh (Ortho)</t>
        </is>
      </c>
      <c r="F545" s="223" t="inlineStr">
        <is>
          <t>978-979-29-5726-6</t>
        </is>
      </c>
      <c r="G545" s="223" t="inlineStr">
        <is>
          <t>978-979-29-9801-6</t>
        </is>
      </c>
      <c r="H545" s="223" t="inlineStr">
        <is>
          <t>Kesehatan</t>
        </is>
      </c>
      <c r="I545" s="258" t="inlineStr">
        <is>
          <t>Perguruan Tinggi</t>
        </is>
      </c>
      <c r="J545" s="186" t="inlineStr">
        <is>
          <t>009.24</t>
        </is>
      </c>
      <c r="K545" s="223" t="n"/>
      <c r="L545" s="223" t="n"/>
      <c r="M545" s="259" t="n"/>
      <c r="N545" s="223" t="inlineStr">
        <is>
          <t>Indonesia</t>
        </is>
      </c>
      <c r="O545" s="223" t="inlineStr">
        <is>
          <t>Tidak diketahui</t>
        </is>
      </c>
      <c r="P545" s="260" t="n">
        <v>2016</v>
      </c>
      <c r="Q545" s="260" t="n">
        <v>2018</v>
      </c>
      <c r="R545" s="223" t="inlineStr">
        <is>
          <t>Penerbit Andi</t>
        </is>
      </c>
      <c r="S545" s="223" t="inlineStr">
        <is>
          <t>Andi Offset CV</t>
        </is>
      </c>
      <c r="T545" s="223" t="inlineStr">
        <is>
          <t>Lokal</t>
        </is>
      </c>
      <c r="U545" s="261" t="n">
        <v>80</v>
      </c>
      <c r="V545" s="86" t="inlineStr">
        <is>
          <t>pdf</t>
        </is>
      </c>
      <c r="W545" s="223" t="inlineStr">
        <is>
          <t>7.3 MB</t>
        </is>
      </c>
      <c r="X545" s="223" t="inlineStr">
        <is>
          <t>&lt;p&gt;Kesehatan tulang belakang merupakan hal yang sangat penting untuk diperhatikan. Terkadang, deteksi dini dalam penyakit yang berkaitan dengan tulang belakang dapat membuat proses penyembuhan menjadi lebih optimal dan peluang kesembuhan pun semakin besar. Namun, kenyataannya, banyak orang tidak memahami hal ini.&lt;/p&gt;
 &lt;p&gt;Oleh karena itu dr. Tony Setiobudi ingin membantu masyarakat melalui buku ini untuk mengedukasi mereka tentang pentingnya menjaga kesehatan tulang belakang.&lt;/p&gt;
 &lt;p&gt;Tidak hanya memaparkan segaka jenis penyakit tulang belakang, buku ini juga memaparkan solusi penanganan penyakit tersebut beserta cara mencegahnya.&lt;/p&gt;
 &lt;p&gt;Dengan demikian, diharapkan masyarakat dapat semakin memahami betapa pentingnya menjaga kesehatan tulang belakang yang ternyata memiliki fungsi sangat penting dalam menopang seluruh organ di tubuh kita.&lt;/p&gt;</t>
        </is>
      </c>
      <c r="Y545" s="262" t="n">
        <v>40500</v>
      </c>
      <c r="Z545" s="226" t="n"/>
      <c r="AA545" s="241">
        <f>Y783*Z783</f>
        <v/>
      </c>
      <c r="AB545" s="237" t="inlineStr">
        <is>
          <t>b0d584eb-b792-4b45-a49e-e1216c89ad44</t>
        </is>
      </c>
    </row>
    <row r="546" ht="15" customHeight="1" s="283">
      <c r="A546" s="109" t="n">
        <v>775</v>
      </c>
      <c r="B546" s="222">
        <f>HYPERLINK("https://mocostore.moco.co.id/catalog/"&amp;AB784,"Klik Disini")</f>
        <v/>
      </c>
      <c r="C546" s="223" t="inlineStr">
        <is>
          <t>Siapa Bilang Bikin Desain Rumah Minimalis 3D Itu Sulit?</t>
        </is>
      </c>
      <c r="D546" s="223" t="n"/>
      <c r="E546" s="223" t="inlineStr">
        <is>
          <t>Anditya (DreamArch Animation)</t>
        </is>
      </c>
      <c r="F546" s="223" t="inlineStr">
        <is>
          <t>978-979-29-1258-6</t>
        </is>
      </c>
      <c r="G546" s="223" t="inlineStr">
        <is>
          <t>978-979-29-8976-2</t>
        </is>
      </c>
      <c r="H546" s="223" t="inlineStr">
        <is>
          <t>Arsitektur</t>
        </is>
      </c>
      <c r="I546" s="258" t="inlineStr">
        <is>
          <t>Perguruan Tinggi</t>
        </is>
      </c>
      <c r="J546" s="186" t="inlineStr">
        <is>
          <t>009.09</t>
        </is>
      </c>
      <c r="K546" s="223" t="n"/>
      <c r="L546" s="223" t="n"/>
      <c r="M546" s="259" t="n"/>
      <c r="N546" s="223" t="inlineStr">
        <is>
          <t>Indonesia</t>
        </is>
      </c>
      <c r="O546" s="223" t="inlineStr">
        <is>
          <t>Tidak diketahui</t>
        </is>
      </c>
      <c r="P546" s="260" t="n">
        <v>2010</v>
      </c>
      <c r="Q546" s="260" t="n">
        <v>2018</v>
      </c>
      <c r="R546" s="223" t="inlineStr">
        <is>
          <t>Penerbit Andi</t>
        </is>
      </c>
      <c r="S546" s="223" t="inlineStr">
        <is>
          <t>Andi Offset CV</t>
        </is>
      </c>
      <c r="T546" s="223" t="inlineStr">
        <is>
          <t>Lokal</t>
        </is>
      </c>
      <c r="U546" s="261" t="n">
        <v>172</v>
      </c>
      <c r="V546" s="86" t="inlineStr">
        <is>
          <t>pdf</t>
        </is>
      </c>
      <c r="W546" s="223" t="inlineStr">
        <is>
          <t>14.4 MB</t>
        </is>
      </c>
      <c r="X546" s="223" t="inlineStr">
        <is>
          <t>&lt;p&gt;Rumah dengan desain Minimalis merupakan trend dalam dunia properti tanah air. Buku ini berusaha hadir untuk memberikan jawaban bagi mereka yang ingin mengetahui bagaimana cara merancang dan membangun rumah minimalis dalam bentuk 3 dimensi dengan cepat dan mudah.&lt;/p&gt;
 &lt;p&gt;&lt;br /&gt;
 Selama ini banyak orang belum tahu bagaimana cara membangun rumah minimalis langsung dalam bentuk 3 dimensi. Biasanya membangun bentuk minimalis secara 3D sangat sulit dilakukan dan membutuhkan waktu yang lama.&amp;nbsp; Dengan menggunakan program ArchiCAD 11 pembaca akan dibantu mewujudkan mimpi mereka membuat desain rumah minimalis langsung dalam bentuk 3D secara cepat dan mudah.&lt;/p&gt;
 &lt;p&gt;&lt;br /&gt;
 Dengan&amp;nbsp; slogan &amp;ldquo; a Virtual Building Solution&amp;rdquo;, ArchiCAD 11 menawarkan metode baru membangun desain rumah/gedung minimalis Anda. Tidak hanya hasil yang memikat, cepat dan akurat yang disuguhkan, namun Anda akan bekerja dengan cara yang lebih simple, fun dan easy.&amp;nbsp;&lt;/p&gt;
 &lt;p&gt;&lt;br /&gt;
 Setelah membaca buku ini, Anda akan terkejut menyadari betapa cepat dan mudahnya membuat rumah minimalis 3D dengan hasil yang menakjubkan dan memesona. Tidak serumit yang dibayangkan sebelumnya, dan dijamin setelah membaca buku ini pembaca akan bisa membuat rumah minimalis 3 dimensi mereka sendiri.&lt;/p&gt;
 &lt;p&gt;&lt;strong&gt;Selamat membaca!&lt;/strong&gt;&lt;/p&gt;</t>
        </is>
      </c>
      <c r="Y546" s="262" t="n">
        <v>137500</v>
      </c>
      <c r="Z546" s="226" t="n"/>
      <c r="AA546" s="241">
        <f>Y784*Z784</f>
        <v/>
      </c>
      <c r="AB546" s="237" t="inlineStr">
        <is>
          <t>34469c7b-2c9c-4361-a590-8f5ec2462a9f</t>
        </is>
      </c>
    </row>
    <row r="547" ht="15" customHeight="1" s="283">
      <c r="A547" s="109" t="n">
        <v>776</v>
      </c>
      <c r="B547" s="222">
        <f>HYPERLINK("https://mocostore.moco.co.id/catalog/"&amp;AB785,"Klik Disini")</f>
        <v/>
      </c>
      <c r="C547" s="223" t="inlineStr">
        <is>
          <t>Siapa Bilang Buka Usaha Itu Susah - Aspek Teknis Bisnis</t>
        </is>
      </c>
      <c r="D547" s="223" t="n"/>
      <c r="E547" s="223" t="inlineStr">
        <is>
          <t>Eka Dharma Pranoto</t>
        </is>
      </c>
      <c r="F547" s="223" t="inlineStr">
        <is>
          <t>978-979-29-0707-0</t>
        </is>
      </c>
      <c r="G547" s="223" t="inlineStr">
        <is>
          <t>978-979-29-8977-9</t>
        </is>
      </c>
      <c r="H547" s="223" t="inlineStr">
        <is>
          <t>Entrepeneur</t>
        </is>
      </c>
      <c r="I547" s="258" t="inlineStr">
        <is>
          <t>Perguruan Tinggi</t>
        </is>
      </c>
      <c r="J547" s="186" t="inlineStr">
        <is>
          <t>009.25</t>
        </is>
      </c>
      <c r="K547" s="223" t="n"/>
      <c r="L547" s="223" t="n"/>
      <c r="M547" s="259" t="n"/>
      <c r="N547" s="223" t="inlineStr">
        <is>
          <t>Indonesia</t>
        </is>
      </c>
      <c r="O547" s="223" t="inlineStr">
        <is>
          <t>Tidak diketahui</t>
        </is>
      </c>
      <c r="P547" s="260" t="n">
        <v>2009</v>
      </c>
      <c r="Q547" s="260" t="n">
        <v>2018</v>
      </c>
      <c r="R547" s="223" t="inlineStr">
        <is>
          <t>Penerbit Andi</t>
        </is>
      </c>
      <c r="S547" s="223" t="inlineStr">
        <is>
          <t>Andi Offset CV</t>
        </is>
      </c>
      <c r="T547" s="223" t="inlineStr">
        <is>
          <t>Lokal</t>
        </is>
      </c>
      <c r="U547" s="261" t="n">
        <v>112</v>
      </c>
      <c r="V547" s="86" t="inlineStr">
        <is>
          <t>pdf</t>
        </is>
      </c>
      <c r="W547" s="223" t="inlineStr">
        <is>
          <t>14.3 MB</t>
        </is>
      </c>
      <c r="X547" s="223" t="inlineStr">
        <is>
          <t>&lt;p&gt;&amp;ldquo;Datanglah ke media massa lokal, misalnya koran Kedaulatan Rakyat untuk koran lokal Yogya, kemudian pasanglah iklan lowongan kerja di sana. Tujuannya mencari karyawan berpengalaman yang bisa membantu Anda mewujudkan bisnis. Formatnya bebas, asal ada: (1) Kejelasan posisi / jabatan, (2) Kejelasan skill yang dibutuhkan, (3) Cara melamar, (4) Alamat kita untuk dihubungi atau nomor SMS apabila calon pelamar ingin minta informasi lebih dulu.&amp;rdquo;&lt;br /&gt;
 &lt;br /&gt;
 Buku ini membahas nyaris 100% aspek teknis bisnis yang bisa langsung dipraktikkan. Buku ini ditujukan untuk praktik langsung di lapangan. Hampir tidak ada teoritis, motivasi, atau basa-basi dalam buku ini. Perhitungan buku ini bisa dipahami hanya dengan bermodalkan kertas coret-coret, pensil dan sebuah kalkulator, sehingga siapa saja pasti bisa memahaminya.&lt;br /&gt;
 &lt;br /&gt;
 Didukung layanan support purna-jual lewat berbagai Tips, FAQs, Contoh Kasus Nyata di website, ditulis langsung oleh praktisi bisnis dan bukan akademisi, setelah membaca buku ini pembaca dijamin pasti sudah jadi pengusaha.&lt;/p&gt;</t>
        </is>
      </c>
      <c r="Y547" s="262" t="n">
        <v>113500</v>
      </c>
      <c r="Z547" s="226" t="n"/>
      <c r="AA547" s="241">
        <f>Y785*Z785</f>
        <v/>
      </c>
      <c r="AB547" s="237" t="inlineStr">
        <is>
          <t>fb72b342-921d-4318-885a-38e5d0b85bc1</t>
        </is>
      </c>
    </row>
    <row r="548" ht="15" customHeight="1" s="283">
      <c r="A548" s="109" t="n">
        <v>777</v>
      </c>
      <c r="B548" s="222">
        <f>HYPERLINK("https://mocostore.moco.co.id/catalog/"&amp;AB786,"Klik Disini")</f>
        <v/>
      </c>
      <c r="C548" s="223" t="inlineStr">
        <is>
          <t>Seri Ketrampilan Praktis: Menjual Tanpa Hambatan</t>
        </is>
      </c>
      <c r="D548" s="223" t="n"/>
      <c r="E548" s="223" t="inlineStr">
        <is>
          <t>Andrias Harefa</t>
        </is>
      </c>
      <c r="F548" s="223" t="inlineStr">
        <is>
          <t>979-731-086-8</t>
        </is>
      </c>
      <c r="G548" s="223" t="inlineStr">
        <is>
          <t>978-979-29-9803-0</t>
        </is>
      </c>
      <c r="H548" s="223" t="inlineStr">
        <is>
          <t>Manajemen</t>
        </is>
      </c>
      <c r="I548" s="258" t="inlineStr">
        <is>
          <t>Perguruan Tinggi</t>
        </is>
      </c>
      <c r="J548" s="186" t="inlineStr">
        <is>
          <t>009.09</t>
        </is>
      </c>
      <c r="K548" s="223" t="n"/>
      <c r="L548" s="223" t="n"/>
      <c r="M548" s="259" t="n"/>
      <c r="N548" s="223" t="inlineStr">
        <is>
          <t>Indonesia</t>
        </is>
      </c>
      <c r="O548" s="223" t="inlineStr">
        <is>
          <t>Tidak diketahui</t>
        </is>
      </c>
      <c r="P548" s="260" t="n">
        <v>2007</v>
      </c>
      <c r="Q548" s="260" t="n">
        <v>2018</v>
      </c>
      <c r="R548" s="223" t="inlineStr">
        <is>
          <t>Penerbit Andi</t>
        </is>
      </c>
      <c r="S548" s="223" t="inlineStr">
        <is>
          <t>Andi Offset CV</t>
        </is>
      </c>
      <c r="T548" s="223" t="inlineStr">
        <is>
          <t>Lokal</t>
        </is>
      </c>
      <c r="U548" s="261" t="n">
        <v>144</v>
      </c>
      <c r="V548" s="86" t="inlineStr">
        <is>
          <t>pdf</t>
        </is>
      </c>
      <c r="W548" s="223" t="inlineStr">
        <is>
          <t>9.6 MB</t>
        </is>
      </c>
      <c r="X548" s="223" t="inlineStr">
        <is>
          <t>&lt;p&gt;Petunjuk-petunjuk praktis menjual tanpa hambatan akan membantu Anda mendapatkan jawaban tepat terhadap sepuluh pertanyaan yang selalu diajukan oleh prospek terhadap wiraniaga yaitu:&lt;br /&gt;
 Siapakah orang itu?&lt;br /&gt;
 Apakah saya perlu berminat pada produk dan jasa yang ditawarkannya?&lt;br /&gt;
 Apa keunggulan dan kelebihan produk ini?&lt;br /&gt;
 Apakah harganya wajar?&lt;br /&gt;
 Cocokkah dengan kebutuhan dan keinginan saya?&lt;br /&gt;
 Siapa saja yang telah menggunakannya selama ini?&lt;br /&gt;
 Jujurkah wiraniaga ini pada saya?&lt;br /&gt;
 Apakah perusahaannya bonafid?&lt;br /&gt;
 Benarkah ia sumber terbaik?&lt;br /&gt;
 Apakah perlu diputuskan sekarang?&lt;br /&gt;
 &lt;br /&gt;
 Semua pertanyaan itu telah dijawab tuntas di buku ini dengan gaya yang lugas dan komunikatif&lt;/p&gt;</t>
        </is>
      </c>
      <c r="Y548" s="262" t="n">
        <v>38000</v>
      </c>
      <c r="Z548" s="226" t="n"/>
      <c r="AA548" s="241">
        <f>Y786*Z786</f>
        <v/>
      </c>
      <c r="AB548" s="237" t="inlineStr">
        <is>
          <t>726a6218-b0bc-4412-bb80-31298148615c</t>
        </is>
      </c>
    </row>
    <row r="549" ht="15" customHeight="1" s="283">
      <c r="A549" s="109" t="n">
        <v>779</v>
      </c>
      <c r="B549" s="222">
        <f>HYPERLINK("https://mocostore.moco.co.id/catalog/"&amp;AB788,"Klik Disini")</f>
        <v/>
      </c>
      <c r="C549" s="223" t="inlineStr">
        <is>
          <t>Seri Ketrampilan Praktis: Presentasi Efektif</t>
        </is>
      </c>
      <c r="D549" s="223" t="n"/>
      <c r="E549" s="223" t="inlineStr">
        <is>
          <t>Andrias Harefa</t>
        </is>
      </c>
      <c r="F549" s="223" t="inlineStr">
        <is>
          <t>979-731-085-x</t>
        </is>
      </c>
      <c r="G549" s="223" t="inlineStr">
        <is>
          <t>978-979-29-9802-3</t>
        </is>
      </c>
      <c r="H549" s="223" t="inlineStr">
        <is>
          <t>Referensi</t>
        </is>
      </c>
      <c r="I549" s="258" t="inlineStr">
        <is>
          <t>Perguruan Tinggi</t>
        </is>
      </c>
      <c r="J549" s="186" t="inlineStr">
        <is>
          <t>009.08</t>
        </is>
      </c>
      <c r="K549" s="223" t="n"/>
      <c r="L549" s="223" t="n"/>
      <c r="M549" s="259" t="n"/>
      <c r="N549" s="223" t="inlineStr">
        <is>
          <t>Indonesia</t>
        </is>
      </c>
      <c r="O549" s="223" t="inlineStr">
        <is>
          <t>Tidak diketahui</t>
        </is>
      </c>
      <c r="P549" s="260" t="n">
        <v>2003</v>
      </c>
      <c r="Q549" s="260" t="n">
        <v>2018</v>
      </c>
      <c r="R549" s="223" t="inlineStr">
        <is>
          <t>Penerbit Andi</t>
        </is>
      </c>
      <c r="S549" s="223" t="inlineStr">
        <is>
          <t>Andi Offset CV</t>
        </is>
      </c>
      <c r="T549" s="223" t="inlineStr">
        <is>
          <t>Lokal</t>
        </is>
      </c>
      <c r="U549" s="261" t="n">
        <v>172</v>
      </c>
      <c r="V549" s="86" t="inlineStr">
        <is>
          <t>pdf</t>
        </is>
      </c>
      <c r="W549" s="223" t="inlineStr">
        <is>
          <t>9.0 MB</t>
        </is>
      </c>
      <c r="X549" s="223" t="inlineStr">
        <is>
          <t>&lt;p&gt;Bila Anda berhasrat besar untuk mengembangkan ketrampilan memberikan presentasi dalam suasana informal dan terutama formal, maka buku ini akan menolong Anda. Sebab buku ini ditulis tidak saja berdasarkan teori-teori yang rumit melainkan juga didasari oleh pengalaman praktik lebih dari 10 tahun. Paduan antara pengetahuan dan pengalaman tersebut dirumuskan sesederhana mungkin sehingga mudah diikuti dan dipraktikan dalam segala situasi.&lt;/p&gt;</t>
        </is>
      </c>
      <c r="Y549" s="262" t="n">
        <v>56000</v>
      </c>
      <c r="Z549" s="226" t="n"/>
      <c r="AA549" s="241">
        <f>Y788*Z788</f>
        <v/>
      </c>
      <c r="AB549" s="237" t="inlineStr">
        <is>
          <t>dadc7dcb-d74e-4a9e-80c7-7c0346a45256</t>
        </is>
      </c>
    </row>
    <row r="550" ht="15" customHeight="1" s="283">
      <c r="A550" s="109" t="n">
        <v>782</v>
      </c>
      <c r="B550" s="222">
        <f>HYPERLINK("https://mocostore.moco.co.id/catalog/"&amp;AB791,"Klik Disini")</f>
        <v/>
      </c>
      <c r="C550" s="223" t="inlineStr">
        <is>
          <t>Siapa Bilang Melahirkan Itu Sakit</t>
        </is>
      </c>
      <c r="D550" s="223" t="n"/>
      <c r="E550" s="223" t="inlineStr">
        <is>
          <t>Yesie Aprillia</t>
        </is>
      </c>
      <c r="F550" s="223" t="inlineStr">
        <is>
          <t>978-979-29-2427-5</t>
        </is>
      </c>
      <c r="G550" s="223" t="inlineStr">
        <is>
          <t>978-979-29-8978-6</t>
        </is>
      </c>
      <c r="H550" s="223" t="inlineStr">
        <is>
          <t>Kesehatan</t>
        </is>
      </c>
      <c r="I550" s="258" t="inlineStr">
        <is>
          <t>Perguruan Tinggi</t>
        </is>
      </c>
      <c r="J550" s="186" t="inlineStr">
        <is>
          <t>009.24</t>
        </is>
      </c>
      <c r="K550" s="223" t="n"/>
      <c r="L550" s="223" t="n"/>
      <c r="M550" s="259" t="n"/>
      <c r="N550" s="223" t="inlineStr">
        <is>
          <t>Indonesia</t>
        </is>
      </c>
      <c r="O550" s="223" t="inlineStr">
        <is>
          <t>Tidak diketahui</t>
        </is>
      </c>
      <c r="P550" s="260" t="n">
        <v>2011</v>
      </c>
      <c r="Q550" s="260" t="n">
        <v>2018</v>
      </c>
      <c r="R550" s="223" t="inlineStr">
        <is>
          <t>Penerbit Andi</t>
        </is>
      </c>
      <c r="S550" s="223" t="inlineStr">
        <is>
          <t>Andi Offset CV</t>
        </is>
      </c>
      <c r="T550" s="223" t="inlineStr">
        <is>
          <t>Lokal</t>
        </is>
      </c>
      <c r="U550" s="261" t="n">
        <v>192</v>
      </c>
      <c r="V550" s="86" t="inlineStr">
        <is>
          <t>pdf</t>
        </is>
      </c>
      <c r="W550" s="223" t="inlineStr">
        <is>
          <t>18.7 MB</t>
        </is>
      </c>
      <c r="X550" s="223" t="inlineStr">
        <is>
          <t>&lt;p&gt;Saya tertarik dengan relaksasi (prenatal relaxation) karena katanya bisa mengurangi rasa sakit saat melahirkan. ketertarikan itu, karena saya berniat melahirkan secara normal anak pertama ini...Saat itu saya juga mengalami masa-masa sulit dalam hidup. Karena persoalan keluarga yang tak kunjung padam... Atas anjuran dan dorongan yang kuat dari mama, saya memutuskan untuk ikut pelatihan relaksasi di&amp;nbsp;Klaten. Ibu Yesie Aprillia adalah pengajarnya. Saat pertemuan pertama saya disambut begitu hangat, dan sepertinya Ibu Yesie tahu bahwa saya ini sedang mempunyai masalah. Kami berbincang begitu hangat sehingga saya merasa sudah seperti keluarga, saya merasa nyaman dan ingin &amp;lsquo;curhat&amp;rsquo;.&lt;br /&gt;
 Saya merasakan betul manfaat pelatihan relaksasi yang Ibu Yesie berikan di kelas. Saya mencoba mengajak bayi yang masih di dalam kandungan untuk berbicara. Saya memahami dan mempercayai apa yang dikatakan Ibu Yesie bahwa&amp;nbsp;bayi dalam kandungan&amp;nbsp;mendengar suara dan doa kita. Kejadiannya, setiap hari saya dan suami selalu mengajak bicara bayi untuk lahir pada hari Sabtu, tanggal 26 September 2009.&amp;nbsp; Ehhh&amp;hellip; ternyata pada tanggal 25 september saat jalan-jalan ke Saphire Square, saya merasakan ada kenceng-kenceng diperut, setelah pulang dari mall saya langsung relaksasi dan saya bisa tidur dengan nyaman sekali. Keesokan harinya, 26 September pukul 09.00, saya mengeluarkan bercak darah dan lendir. Saya sempat tertidur sekitar 2 jam dan terbangun karena merasakan tendangan kuat bayi saya sebanyak 3 kali di perut bawah, yang menandakan bahwa ia sudah ingin keluar melihat dunia(kebetulan setiap hari saya selalu bilang ke bayi saya agar dia memberi tanda berupa tendangan sebanyak 3 kali di perut bawah jika sudah waktunya dia mau lahir ke dunia ini).&lt;br /&gt;
 Pukul 12.00, saya ke&amp;nbsp;rumah sakit. Ternyata, hasil pemeriksaan dalam dokter pembukaan sdh 6 cm. wow&amp;hellip;saya tidak menyangka, yang saya rasakan hanya mules biasa seperti mau mens, memang perut saya tegang tetapi tak ada rasa sakit yang seperti orang-orang ceritakan itu. Dan saya masih bisa nerapin relaksasi sambil ndengerin music relaksasi yang bu Yesie berikan kepada saya dulu. Langsung saya masuk ke kamar bersalin (saya masih bisa jalan kaki lho dari kamar ke ruang bersalin padahal pembukaan lengkap).&amp;nbsp;&lt;br /&gt;
 Prosesnya begitu cepat, hanya 3 kali mengejan bayi langsung keluar, bayi saya perempuan, BB 3450 gram dan panjang 50 cm, dan tanpa robekan.. Resepnya saya hanya berusaha menjalani instruksi Ibu Yesie untuk selalu rileks. suami juga selalu mengingatkan untuk selalu membayangkan yang indah-indah. Untuk selanjutnya, saya percaya bila dalam persalinan bila dijalani dengan tenang,&amp;nbsp; Endorphin&amp;nbsp; akan membantu saya mengurangi rasa sakit. Menurut suami, suster-suster di rumah sakit merasa bingung terhadap sikap saya. Karena saya tidak terlihat takut apalagi panik. Saya bersyukur boleh belajar relaksasi&amp;nbsp; dengan Ibu Yesie. Jika saya tak bertemu dengannya, mungkin saja saya melahirkan secara Caesar.&amp;nbsp;&amp;nbsp;&amp;nbsp;&amp;nbsp;&amp;nbsp; &amp;nbsp;&lt;br /&gt;
 Sharing dari Betty, Yogyakarta, salah satu klien Relaksasi Yesie Aprillia&lt;/p&gt;</t>
        </is>
      </c>
      <c r="Y550" s="262" t="n">
        <v>62500</v>
      </c>
      <c r="Z550" s="226" t="n"/>
      <c r="AA550" s="241">
        <f>Y791*Z791</f>
        <v/>
      </c>
      <c r="AB550" s="237" t="inlineStr">
        <is>
          <t>12d697ed-5e6a-4072-b2c8-4776101d07f1</t>
        </is>
      </c>
    </row>
    <row r="551" ht="15" customHeight="1" s="283">
      <c r="A551" s="109" t="n">
        <v>785</v>
      </c>
      <c r="B551" s="222">
        <f>HYPERLINK("https://mocostore.moco.co.id/catalog/"&amp;AB794,"Klik Disini")</f>
        <v/>
      </c>
      <c r="C551" s="223" t="inlineStr">
        <is>
          <t>I`m A Coach</t>
        </is>
      </c>
      <c r="D551" s="223" t="n"/>
      <c r="E551" s="223" t="inlineStr">
        <is>
          <t>Pramudianto</t>
        </is>
      </c>
      <c r="F551" s="223" t="inlineStr">
        <is>
          <t>978-979-29-5407-4</t>
        </is>
      </c>
      <c r="G551" s="223" t="inlineStr">
        <is>
          <t>978-979-29-8572-6</t>
        </is>
      </c>
      <c r="H551" s="223" t="inlineStr">
        <is>
          <t>Referensi</t>
        </is>
      </c>
      <c r="I551" s="258" t="inlineStr">
        <is>
          <t>Perguruan Tinggi</t>
        </is>
      </c>
      <c r="J551" s="186" t="inlineStr">
        <is>
          <t>009.08</t>
        </is>
      </c>
      <c r="K551" s="223" t="inlineStr">
        <is>
          <t>Tidak Tersedia</t>
        </is>
      </c>
      <c r="L551" s="223" t="n"/>
      <c r="M551" s="259" t="inlineStr">
        <is>
          <t>Tidak Tersedia</t>
        </is>
      </c>
      <c r="N551" s="223" t="inlineStr">
        <is>
          <t>Indonesia</t>
        </is>
      </c>
      <c r="O551" s="223" t="inlineStr">
        <is>
          <t>Tidak diketahui</t>
        </is>
      </c>
      <c r="P551" s="260" t="n">
        <v>2015</v>
      </c>
      <c r="Q551" s="260" t="n">
        <v>2018</v>
      </c>
      <c r="R551" s="223" t="inlineStr">
        <is>
          <t>Penerbit Andi</t>
        </is>
      </c>
      <c r="S551" s="223" t="inlineStr">
        <is>
          <t>Andi Offset CV</t>
        </is>
      </c>
      <c r="T551" s="223" t="inlineStr">
        <is>
          <t>Lokal</t>
        </is>
      </c>
      <c r="U551" s="261" t="n">
        <v>261</v>
      </c>
      <c r="V551" s="86" t="inlineStr">
        <is>
          <t>pdf</t>
        </is>
      </c>
      <c r="W551" s="223" t="inlineStr">
        <is>
          <t>10.3 MB</t>
        </is>
      </c>
      <c r="X551" s="223" t="inlineStr">
        <is>
          <t>&lt;p&gt;I&amp;#39;M A COACH Coaching is partnering with clients in a thought-provoking and creative process that inspires them to maximize their personal and professional potential. Coaching sebagai bentuk kemitraan bersama klien (coachee) untuk memaksimalkan potensi pribadi dan profesional yang dimilikinya melalui proses yang menstimulasi dan mengeksplorasi pemikiran dan proses kreatif. Tiga hal yang utama, yaitu: 1. Kemitraan. Prinsip kemitraan dan kesetaraan, membawa coach berfokus pada tujuan dan mendukung coachee agar dapat mencapai hasil yang lebih baik. 2. Memberdayakan. Proses memberdayakan pikiran cenderung dalam bentuk dialog, diskusi, atau tanya jawab, sehingga menginspirasi coachee menemukan jawaban-jawaban sendiri yang mungkin mereka tidak sadari sebelumnya. 3. Optimalisasi. Peran seorang coach memastikan coachee menemukan jawaban dari masalah atau tantangannya, dan bagaimana hal tersebut diterapkan dalam bentuk tindakan-tindakan nyata yang pada akhirnya mampu mengoptimalkan potensinya.&lt;/p&gt;</t>
        </is>
      </c>
      <c r="Y551" s="262" t="n">
        <v>59000</v>
      </c>
      <c r="Z551" s="226" t="n"/>
      <c r="AA551" s="241">
        <f>Y794*Z794</f>
        <v/>
      </c>
      <c r="AB551" s="237" t="inlineStr">
        <is>
          <t>d85b2c9f-47b5-4cfa-8f06-5e58977a26a0</t>
        </is>
      </c>
    </row>
    <row r="552" ht="15" customHeight="1" s="283">
      <c r="A552" s="109" t="n">
        <v>788</v>
      </c>
      <c r="B552" s="222">
        <f>HYPERLINK("https://mocostore.moco.co.id/catalog/"&amp;AB797,"Klik Disini")</f>
        <v/>
      </c>
      <c r="C552" s="223" t="inlineStr">
        <is>
          <t>Import Top Secret - Cara Impor Resmi Tanpa Ribet</t>
        </is>
      </c>
      <c r="D552" s="223" t="n"/>
      <c r="E552" s="223" t="inlineStr">
        <is>
          <t>Ismiyadi Dan Indarniati</t>
        </is>
      </c>
      <c r="F552" s="223" t="inlineStr">
        <is>
          <t>978-979-29-5920-8</t>
        </is>
      </c>
      <c r="G552" s="223" t="inlineStr">
        <is>
          <t>978-979-29-8576-4</t>
        </is>
      </c>
      <c r="H552" s="223" t="inlineStr">
        <is>
          <t>Bisnis</t>
        </is>
      </c>
      <c r="I552" s="258" t="inlineStr">
        <is>
          <t>Perguruan Tinggi</t>
        </is>
      </c>
      <c r="J552" s="186" t="inlineStr">
        <is>
          <t>009.25</t>
        </is>
      </c>
      <c r="K552" s="223" t="inlineStr">
        <is>
          <t>Tidak Tersedia</t>
        </is>
      </c>
      <c r="L552" s="223" t="n"/>
      <c r="M552" s="259" t="inlineStr">
        <is>
          <t>Tidak Tersedia</t>
        </is>
      </c>
      <c r="N552" s="223" t="inlineStr">
        <is>
          <t>Indonesia</t>
        </is>
      </c>
      <c r="O552" s="223" t="inlineStr">
        <is>
          <t>Tidak diketahui</t>
        </is>
      </c>
      <c r="P552" s="260" t="n">
        <v>2017</v>
      </c>
      <c r="Q552" s="260" t="n">
        <v>2018</v>
      </c>
      <c r="R552" s="223" t="inlineStr">
        <is>
          <t>Penerbit Andi</t>
        </is>
      </c>
      <c r="S552" s="223" t="inlineStr">
        <is>
          <t>Andi Offset CV</t>
        </is>
      </c>
      <c r="T552" s="223" t="inlineStr">
        <is>
          <t>Lokal</t>
        </is>
      </c>
      <c r="U552" s="261" t="n">
        <v>408</v>
      </c>
      <c r="V552" s="86" t="inlineStr">
        <is>
          <t>pdf</t>
        </is>
      </c>
      <c r="W552" s="223" t="inlineStr">
        <is>
          <t>5.3 MB</t>
        </is>
      </c>
      <c r="X552" s="223" t="inlineStr">
        <is>
          <t>&lt;p&gt;Manusia merupakan makhluk sosial. Manusia butuh berinteraksi dengan manusia lain. Melalui interaksi, manusia bisa memperoleh dan memberi manfaat kepada yang lain. Dalam jual beli, manusia akan mendapatkan apa yang menjadi kebutuhan dan keinginannya. Jual beli diatur secara rinci dan seksama. Saat transaksi jual beli, manusia berinteraksi melalui koridor hukum yang baik, dapat menghindari tindakan yang tidak baik terhadap sesama. Hal ini menunjukkan bahwa jual beli yang baik merupakan keinginan yang universal dan komprehensif.&lt;br /&gt;
 Impor merupakan sebuah proses transportasi barang atau komoditas dari sebuah negara ke negara lain yang bersifat legal. Bisa juga diartikan bahwa impor merupakan kegiatan memasukkan barang dari negara lain ke dalam negeri. Impor barang dalam skala besar membutuhkan campur tangan Bea Cukai di negara pengirim barang maupun penerima. Impor merupakan bagian yang penting dalam sebuah perdagangan internasional. Ada hukum yang menaungi dan aturan main dalam jual beli barang impor. Hukum ini akan memberikan ketenangan dalam melakukan jual beli barang impor.&lt;/p&gt;</t>
        </is>
      </c>
      <c r="Y552" s="262" t="n">
        <v>144000</v>
      </c>
      <c r="Z552" s="226" t="n"/>
      <c r="AA552" s="241">
        <f>Y797*Z797</f>
        <v/>
      </c>
      <c r="AB552" s="237" t="inlineStr">
        <is>
          <t>4d857b47-c337-4790-8673-1e9248258818</t>
        </is>
      </c>
    </row>
    <row r="553" ht="15" customHeight="1" s="283">
      <c r="A553" s="109" t="n">
        <v>791</v>
      </c>
      <c r="B553" s="222">
        <f>HYPERLINK("https://mocostore.moco.co.id/catalog/"&amp;AB800,"Klik Disini")</f>
        <v/>
      </c>
      <c r="C553" s="223" t="inlineStr">
        <is>
          <t>Smart Trick JQuery without Plugin</t>
        </is>
      </c>
      <c r="D553" s="223" t="n"/>
      <c r="E553" s="223" t="inlineStr">
        <is>
          <t>Rohingung, S.Kom</t>
        </is>
      </c>
      <c r="F553" s="223" t="inlineStr">
        <is>
          <t>978-979-29-4795-3</t>
        </is>
      </c>
      <c r="G553" s="223" t="inlineStr">
        <is>
          <t>978-979-29-8979-3</t>
        </is>
      </c>
      <c r="H553" s="223" t="inlineStr">
        <is>
          <t>Pemograman</t>
        </is>
      </c>
      <c r="I553" s="258" t="inlineStr">
        <is>
          <t>Perguruan Tinggi</t>
        </is>
      </c>
      <c r="J553" s="186" t="inlineStr">
        <is>
          <t>009.05</t>
        </is>
      </c>
      <c r="K553" s="223" t="n"/>
      <c r="L553" s="223" t="n"/>
      <c r="M553" s="259" t="n"/>
      <c r="N553" s="223" t="inlineStr">
        <is>
          <t>Indonesia</t>
        </is>
      </c>
      <c r="O553" s="223" t="inlineStr">
        <is>
          <t>Tidak diketahui</t>
        </is>
      </c>
      <c r="P553" s="260" t="n">
        <v>2015</v>
      </c>
      <c r="Q553" s="260" t="n">
        <v>2018</v>
      </c>
      <c r="R553" s="223" t="inlineStr">
        <is>
          <t>Penerbit Andi</t>
        </is>
      </c>
      <c r="S553" s="223" t="inlineStr">
        <is>
          <t>Andi Offset CV</t>
        </is>
      </c>
      <c r="T553" s="223" t="inlineStr">
        <is>
          <t>Lokal</t>
        </is>
      </c>
      <c r="U553" s="261" t="n">
        <v>256</v>
      </c>
      <c r="V553" s="86" t="inlineStr">
        <is>
          <t>pdf</t>
        </is>
      </c>
      <c r="W553" s="223" t="inlineStr">
        <is>
          <t>27.7 MB</t>
        </is>
      </c>
      <c r="X553" s="223" t="inlineStr">
        <is>
          <t>&lt;p&gt;Buku Smart Trik JQuery Without Plugin ini disajikan trik-trik untuk berkreasi dengan jQuery tanpa tergantung dengan plugin-plugin yang sudah ada. Dengan mempelajari buku ini diharapkan pembaca dapat mengembangkan kreatifitasnya untuk menciptakan desain website yang lebih hebat dengan menggunakan jQuery atau bahkan menciptakan plugin sendiri yang bermanfaat bagi para pengguna jQuery.&lt;br /&gt;
 Bab yang dibahas dalam naskah ini antara lain adalah :&lt;/p&gt;
 &lt;p&gt;&amp;bull; Pengenalan Dasar jQuery&amp;nbsp;&lt;br /&gt;
 &amp;bull; Manipulasi Halaman Web&amp;nbsp;&lt;br /&gt;
 &amp;bull; Manipulasi Navigasi&amp;nbsp;&lt;br /&gt;
 &amp;bull; Manipulasi Gambar&amp;nbsp;&lt;br /&gt;
 &amp;bull; Manipulasi List&amp;nbsp;&lt;br /&gt;
 &amp;bull; Manipulasi Mouse&lt;br /&gt;
 &amp;bull; Manipulasi Tabel&amp;nbsp;&lt;br /&gt;
 &amp;bull; Animasi Text&amp;nbsp;&lt;br /&gt;
 &amp;bull; Manipulasi Tanggal Dan Waktu&amp;nbsp;&lt;br /&gt;
 &amp;bull; Manipulasi Form&amp;nbsp;&lt;br /&gt;
 &amp;bull; Drag &amp;amp; Drop&amp;nbsp;&lt;br /&gt;
 &amp;bull; Box dan Kotak Dialog&amp;nbsp;&lt;br /&gt;
 &amp;bull; Ajax Dengan jQuery&lt;/p&gt;</t>
        </is>
      </c>
      <c r="Y553" s="262" t="n">
        <v>71500</v>
      </c>
      <c r="Z553" s="226" t="n"/>
      <c r="AA553" s="241">
        <f>Y800*Z800</f>
        <v/>
      </c>
      <c r="AB553" s="237" t="inlineStr">
        <is>
          <t>316bf7f6-4fdd-495b-94ca-2cb59ce51570</t>
        </is>
      </c>
    </row>
    <row r="554" ht="15" customHeight="1" s="283">
      <c r="A554" s="109" t="n">
        <v>796</v>
      </c>
      <c r="B554" s="222">
        <f>HYPERLINK("https://mocostore.moco.co.id/catalog/"&amp;AB805,"Klik Disini")</f>
        <v/>
      </c>
      <c r="C554" s="223" t="inlineStr">
        <is>
          <t>Epidemiologi: Inferensi Kausal</t>
        </is>
      </c>
      <c r="D554" s="223" t="n"/>
      <c r="E554" s="223" t="inlineStr">
        <is>
          <t>Kenneth J. Rothman</t>
        </is>
      </c>
      <c r="F554" s="223" t="inlineStr">
        <is>
          <t>979-533-313-5</t>
        </is>
      </c>
      <c r="G554" s="223" t="inlineStr">
        <is>
          <t>978-979-29-8579-5</t>
        </is>
      </c>
      <c r="H554" s="223" t="inlineStr">
        <is>
          <t>Referensi</t>
        </is>
      </c>
      <c r="I554" s="258" t="inlineStr">
        <is>
          <t>Perguruan Tinggi</t>
        </is>
      </c>
      <c r="J554" s="186" t="inlineStr">
        <is>
          <t>009.02</t>
        </is>
      </c>
      <c r="K554" s="223" t="n"/>
      <c r="L554" s="223" t="n"/>
      <c r="M554" s="259" t="n"/>
      <c r="N554" s="223" t="inlineStr">
        <is>
          <t>Indonesia</t>
        </is>
      </c>
      <c r="O554" s="223" t="inlineStr">
        <is>
          <t>Tidak diketahui</t>
        </is>
      </c>
      <c r="P554" s="260" t="n">
        <v>2002</v>
      </c>
      <c r="Q554" s="260" t="n">
        <v>2018</v>
      </c>
      <c r="R554" s="223" t="inlineStr">
        <is>
          <t>Penerbit Andi</t>
        </is>
      </c>
      <c r="S554" s="223" t="inlineStr">
        <is>
          <t>Andi Offset CV</t>
        </is>
      </c>
      <c r="T554" s="223" t="inlineStr">
        <is>
          <t>Lokal</t>
        </is>
      </c>
      <c r="U554" s="261" t="n">
        <v>238</v>
      </c>
      <c r="V554" s="86" t="inlineStr">
        <is>
          <t>pdf</t>
        </is>
      </c>
      <c r="W554" s="223" t="inlineStr">
        <is>
          <t>28.1 MB</t>
        </is>
      </c>
      <c r="X554" s="223" t="inlineStr">
        <is>
          <t>&lt;p&gt;Epidemiologi: Inferensi Kausal&lt;/p&gt;</t>
        </is>
      </c>
      <c r="Y554" s="262" t="n">
        <v>67500</v>
      </c>
      <c r="Z554" s="226" t="n"/>
      <c r="AA554" s="241">
        <f>Y805*Z805</f>
        <v/>
      </c>
      <c r="AB554" s="237" t="inlineStr">
        <is>
          <t>57927b5f-2d73-431a-9671-8bb1cd3b2e2f</t>
        </is>
      </c>
    </row>
    <row r="555" ht="15" customHeight="1" s="283">
      <c r="A555" s="109" t="n">
        <v>797</v>
      </c>
      <c r="B555" s="222">
        <f>HYPERLINK("https://mocostore.moco.co.id/catalog/"&amp;AB806,"Klik Disini")</f>
        <v/>
      </c>
      <c r="C555" s="223" t="inlineStr">
        <is>
          <t>Inside Apple: Bagaimana Perusahaan Amerika Yang Paling Dikagumi - Dan Suka Berahasia - Sesungguhnya Bekerja</t>
        </is>
      </c>
      <c r="D555" s="223" t="n"/>
      <c r="E555" s="223" t="inlineStr">
        <is>
          <t>Adam Lashinsky</t>
        </is>
      </c>
      <c r="F555" s="223" t="inlineStr">
        <is>
          <t>978-979-29-2154-0</t>
        </is>
      </c>
      <c r="G555" s="223" t="inlineStr">
        <is>
          <t>978-979-29-8580-1</t>
        </is>
      </c>
      <c r="H555" s="223" t="inlineStr">
        <is>
          <t>Manajemen</t>
        </is>
      </c>
      <c r="I555" s="258" t="inlineStr">
        <is>
          <t>Perguruan Tinggi</t>
        </is>
      </c>
      <c r="J555" s="186" t="inlineStr">
        <is>
          <t>009.09</t>
        </is>
      </c>
      <c r="K555" s="223" t="n"/>
      <c r="L555" s="223" t="n"/>
      <c r="M555" s="259" t="n"/>
      <c r="N555" s="223" t="inlineStr">
        <is>
          <t>Indonesia</t>
        </is>
      </c>
      <c r="O555" s="223" t="inlineStr">
        <is>
          <t>Tidak diketahui</t>
        </is>
      </c>
      <c r="P555" s="260" t="n">
        <v>2013</v>
      </c>
      <c r="Q555" s="260" t="n">
        <v>2018</v>
      </c>
      <c r="R555" s="223" t="inlineStr">
        <is>
          <t>Penerbit Andi</t>
        </is>
      </c>
      <c r="S555" s="223" t="inlineStr">
        <is>
          <t>Andi Offset CV</t>
        </is>
      </c>
      <c r="T555" s="223" t="inlineStr">
        <is>
          <t>Lokal</t>
        </is>
      </c>
      <c r="U555" s="261" t="n">
        <v>240</v>
      </c>
      <c r="V555" s="86" t="inlineStr">
        <is>
          <t>pdf</t>
        </is>
      </c>
      <c r="W555" s="223" t="inlineStr">
        <is>
          <t>4.4 MB</t>
        </is>
      </c>
      <c r="X555" s="223" t="inlineStr">
        <is>
          <t>&lt;p&gt;Ketika ditanya bagaimana proses perencanaan Apple Inc. berjalan, CEO Apple Tim Cook menjawab, &amp;ldquo;Saya tidak ingin membiarkan siapa pun tahu rahasia kami karena saya tidak ingin siapa pun menirunya.&amp;rdquo; Cook menyimpulkan salah satu paradoks bisnis terbesar. Produk-produk Apple terkenal di seluruh dunia, namun sedikit yang mengetahui apa yang sebenarnya terjadi di dalam markas besar mereka&amp;mdash;sampai sekarang...&lt;br /&gt;
 Inside Apple&lt;br /&gt;
 Buku yang berwawasan luas dan membuka mata ini menyingkap apa yang para eksekutif Apple sebut &amp;ldquo;saus rahasia&amp;rdquo;, yaitu sistem, taktik, dan strategi manajemen yang mengizinkan sang ko-pendiri Steve Jobs dan perusahaannya untuk menghasilkan kesuksesan demi kesuksesan dan untuk menginspirasi para penggemar fanatik Mac, iPod, iPhone, dan iPad-nya. Dalam buku tentang inovasi dan manajemen ini, Adam Lashinsky, salah satu jurnalis terkemuka yang meliput Lembah Silikon, mengenalkan kepada para pembaca praktik-praktik mengejutkan di Apple.&amp;nbsp;&lt;br /&gt;
 Setiap bab menceritakan, dengan reportase di balik layar, pendekatan unik perusahaan pada desain, pemerekan, dan kompetisi, dan bagaimana pendekatan itu bisa bertahan dalam peralihan dari Jobs ke Cook. Walaupun tampaknya hanya menyelami suatu perusahaan, buku ini memberikan pelajaran yang universal. INSIDE APPLE akan menarik bagi siapa pun yang berharap membawa keajaiban Apple pada perusahaan, karier, atau usaha kreatif mereka.&lt;/p&gt;</t>
        </is>
      </c>
      <c r="Y555" s="262" t="n">
        <v>59000</v>
      </c>
      <c r="Z555" s="226" t="n"/>
      <c r="AA555" s="241">
        <f>Y806*Z806</f>
        <v/>
      </c>
      <c r="AB555" s="237" t="inlineStr">
        <is>
          <t>de8f9fc3-f4e8-40b7-9ac0-7101626f9da2</t>
        </is>
      </c>
    </row>
    <row r="556" ht="15" customHeight="1" s="283">
      <c r="A556" s="109" t="n">
        <v>798</v>
      </c>
      <c r="B556" s="222">
        <f>HYPERLINK("https://mocostore.moco.co.id/catalog/"&amp;AB807,"Klik Disini")</f>
        <v/>
      </c>
      <c r="C556" s="223" t="inlineStr">
        <is>
          <t>Pasti Bisa! The Art of Teaching</t>
        </is>
      </c>
      <c r="D556" s="223" t="n"/>
      <c r="E556" s="223" t="inlineStr">
        <is>
          <t>Pardiyono</t>
        </is>
      </c>
      <c r="F556" s="223" t="inlineStr">
        <is>
          <t>978-979-29-1363-7</t>
        </is>
      </c>
      <c r="G556" s="223" t="inlineStr">
        <is>
          <t>978-979-29-8754-6</t>
        </is>
      </c>
      <c r="H556" s="223" t="inlineStr">
        <is>
          <t>Pendidikan</t>
        </is>
      </c>
      <c r="I556" s="258" t="inlineStr">
        <is>
          <t>Perguruan Tinggi</t>
        </is>
      </c>
      <c r="J556" s="186" t="inlineStr">
        <is>
          <t>009.08</t>
        </is>
      </c>
      <c r="K556" s="223" t="n"/>
      <c r="L556" s="223" t="n"/>
      <c r="M556" s="259" t="n"/>
      <c r="N556" s="223" t="inlineStr">
        <is>
          <t>Indonesia</t>
        </is>
      </c>
      <c r="O556" s="223" t="inlineStr">
        <is>
          <t>Tidak diketahui</t>
        </is>
      </c>
      <c r="P556" s="260" t="n">
        <v>2010</v>
      </c>
      <c r="Q556" s="260" t="n">
        <v>2018</v>
      </c>
      <c r="R556" s="223" t="inlineStr">
        <is>
          <t>Penerbit Andi</t>
        </is>
      </c>
      <c r="S556" s="223" t="inlineStr">
        <is>
          <t>Andi Offset CV</t>
        </is>
      </c>
      <c r="T556" s="223" t="inlineStr">
        <is>
          <t>Lokal</t>
        </is>
      </c>
      <c r="U556" s="261" t="n">
        <v>112</v>
      </c>
      <c r="V556" s="86" t="inlineStr">
        <is>
          <t>pdf</t>
        </is>
      </c>
      <c r="W556" s="223" t="inlineStr">
        <is>
          <t>4.1 MB</t>
        </is>
      </c>
      <c r="X556" s="223" t="inlineStr">
        <is>
          <t>&lt;p&gt;Dalam proses pembelajaran bahasa Inggris masa kini, para guru tidak hanya berperan sebagai spoon-feeder, akan tetapi lebih berperan sebagai facilitator, conductor, dan motivator yang dapat membimbing para siswa menjadi lebih aktif, reaktif, dan eksploratif. Konteks kelas yang demikian ini memerlukan seorang guru yang energik yang dapat menjadikan kelas hidup dan para siswa akan mengetahui tugas yang harus dilakukan, mengapa dan bagaimana.&lt;/p&gt;
 &lt;p&gt;&lt;br /&gt;
 Buku ini menyuguhkan teknik class handling, dalam konteks pembelajaran berbasis genre yang dikemas dengan model penyajian makanan dalam suatu pesta, yaitu dimulai dengan aktivitas: serving appetizer, serving salad, serving main course, serving dessert, and ice cream, yang hampir tidak pernah diajarkan di bangku perkuliahan. Dengan buku ini, para guru dan calon guru bahasa Inggris akan mendapatkan hal-hal ?aru yang sangat bermanfaat. Dengan menggunakan buku ini, para guru dan calon guru dapat lebih memahami tentang bagaimana menyuguhkan materi pelajaran, yang dilengkapi dengan berbagai ekspresi dan instruksi umum yang harus dilakukan selama proses pembelajaran, termasuk penggunaan gambits.&lt;/p&gt;
 &lt;p&gt;&lt;br /&gt;
 Anda Pasti Bisa!&lt;/p&gt;</t>
        </is>
      </c>
      <c r="Y556" s="262" t="n">
        <v>39500</v>
      </c>
      <c r="Z556" s="226" t="n"/>
      <c r="AA556" s="241">
        <f>Y807*Z807</f>
        <v/>
      </c>
      <c r="AB556" s="237" t="inlineStr">
        <is>
          <t>68520fce-d1bf-4f2b-8386-e7f725e33797</t>
        </is>
      </c>
    </row>
    <row r="557" ht="15" customHeight="1" s="283">
      <c r="A557" s="109" t="n">
        <v>800</v>
      </c>
      <c r="B557" s="222">
        <f>HYPERLINK("https://mocostore.moco.co.id/catalog/"&amp;AB809,"Klik Disini")</f>
        <v/>
      </c>
      <c r="C557" s="223" t="inlineStr">
        <is>
          <t>Pedoman Penulisan Usulan Penelitian, Skripsi, dan Tesis</t>
        </is>
      </c>
      <c r="D557" s="223" t="n"/>
      <c r="E557" s="223" t="inlineStr">
        <is>
          <t>Ir. I Made Wiratha, M.Si.</t>
        </is>
      </c>
      <c r="F557" s="223" t="inlineStr">
        <is>
          <t>979-763-165-6</t>
        </is>
      </c>
      <c r="G557" s="223" t="inlineStr">
        <is>
          <t>978-979-29-8764-5</t>
        </is>
      </c>
      <c r="H557" s="223" t="inlineStr">
        <is>
          <t>Referensi</t>
        </is>
      </c>
      <c r="I557" s="258" t="inlineStr">
        <is>
          <t>Perguruan Tinggi</t>
        </is>
      </c>
      <c r="J557" s="186" t="inlineStr">
        <is>
          <t>009.27</t>
        </is>
      </c>
      <c r="K557" s="223" t="n"/>
      <c r="L557" s="223" t="n"/>
      <c r="M557" s="259" t="n"/>
      <c r="N557" s="223" t="inlineStr">
        <is>
          <t>Indonesia</t>
        </is>
      </c>
      <c r="O557" s="223" t="inlineStr">
        <is>
          <t>Tidak diketahui</t>
        </is>
      </c>
      <c r="P557" s="260" t="n">
        <v>2006</v>
      </c>
      <c r="Q557" s="260" t="n">
        <v>2018</v>
      </c>
      <c r="R557" s="223" t="inlineStr">
        <is>
          <t>Penerbit Andi</t>
        </is>
      </c>
      <c r="S557" s="223" t="inlineStr">
        <is>
          <t>Andi Offset CV</t>
        </is>
      </c>
      <c r="T557" s="223" t="inlineStr">
        <is>
          <t>Lokal</t>
        </is>
      </c>
      <c r="U557" s="261" t="n">
        <v>192</v>
      </c>
      <c r="V557" s="86" t="inlineStr">
        <is>
          <t>pdf</t>
        </is>
      </c>
      <c r="W557" s="223" t="inlineStr">
        <is>
          <t>11.0 MB</t>
        </is>
      </c>
      <c r="X557" s="223" t="inlineStr">
        <is>
          <t>&lt;p&gt;Buku ini sangat penting bagi mahasiswa sebagai pedoman, penuntun dan pendamping tatkala menyusun usulan penelitian, skripsi, maupun tesisi dalam menyelesaikan tugas akhir. Dengan buku ini tugas-tugas tersebut akan menjadi mudah dan pada akhirnya dapat membantu mempercepat kelulusan mahasiswa.&lt;br /&gt;
 &lt;br /&gt;
 Bahasan dalam buku ini antara lain tahapan penyusunan usulan penelitian, skripsi, dan tesis, serta metode penyusunan skripsi dan tesis. Disinggung juga beberapa metode yang kerap digunakan dalam penelitian bidang sosial ekonomi agrikultur. Selain itu dipaparkan beberapa aturan yang perlu dipatuhi dalam melengkapi usulan penelitian, skripsi maupun tesis seperti menyusun daftar pustaka, gambar, tabel dan sebagainya dengan disertai beberapa contoh. Detail aturan penulisan baku skripsi seperti penulisan catatan kaki, judul, pembagian halaman, dan lainnya juga dibahas. Kehadiran buku ini memang ditujukan bagi mereka yang sedang menghadapi tugas akhir mencapai gelar kesarjanaan ataupun master.&lt;/p&gt;</t>
        </is>
      </c>
      <c r="Y557" s="262" t="n">
        <v>69000</v>
      </c>
      <c r="Z557" s="226" t="n"/>
      <c r="AA557" s="241">
        <f>Y809*Z809</f>
        <v/>
      </c>
      <c r="AB557" s="237" t="inlineStr">
        <is>
          <t>fd83db8f-bcbd-4f94-a325-02b7ec6649f6</t>
        </is>
      </c>
    </row>
    <row r="558" ht="15" customHeight="1" s="283">
      <c r="A558" s="109" t="n">
        <v>801</v>
      </c>
      <c r="B558" s="222">
        <f>HYPERLINK("https://mocostore.moco.co.id/catalog/"&amp;AB810,"Klik Disini")</f>
        <v/>
      </c>
      <c r="C558" s="223" t="inlineStr">
        <is>
          <t>Inspirasi Desain Rumah Indah</t>
        </is>
      </c>
      <c r="D558" s="223" t="n"/>
      <c r="E558" s="223" t="inlineStr">
        <is>
          <t>Probo Hindarto</t>
        </is>
      </c>
      <c r="F558" s="223" t="inlineStr">
        <is>
          <t>978-979-29-1538-9</t>
        </is>
      </c>
      <c r="G558" s="223" t="inlineStr">
        <is>
          <t>978-979-29-8581-8</t>
        </is>
      </c>
      <c r="H558" s="223" t="inlineStr">
        <is>
          <t>Arsitektur</t>
        </is>
      </c>
      <c r="I558" s="258" t="inlineStr">
        <is>
          <t>Perguruan Tinggi</t>
        </is>
      </c>
      <c r="J558" s="186" t="inlineStr">
        <is>
          <t>009.04</t>
        </is>
      </c>
      <c r="K558" s="223" t="inlineStr">
        <is>
          <t>Tidak Tersedia</t>
        </is>
      </c>
      <c r="L558" s="223" t="n"/>
      <c r="M558" s="259" t="inlineStr">
        <is>
          <t>Tidak Tersedia</t>
        </is>
      </c>
      <c r="N558" s="223" t="inlineStr">
        <is>
          <t>Indonesia</t>
        </is>
      </c>
      <c r="O558" s="223" t="inlineStr">
        <is>
          <t>Tidak diketahui</t>
        </is>
      </c>
      <c r="P558" s="260" t="n">
        <v>2010</v>
      </c>
      <c r="Q558" s="260" t="n">
        <v>2018</v>
      </c>
      <c r="R558" s="223" t="inlineStr">
        <is>
          <t>Penerbit Andi</t>
        </is>
      </c>
      <c r="S558" s="223" t="inlineStr">
        <is>
          <t>Andi Offset CV</t>
        </is>
      </c>
      <c r="T558" s="223" t="inlineStr">
        <is>
          <t>Lokal</t>
        </is>
      </c>
      <c r="U558" s="261" t="n">
        <v>86</v>
      </c>
      <c r="V558" s="86" t="inlineStr">
        <is>
          <t>pdf</t>
        </is>
      </c>
      <c r="W558" s="223" t="inlineStr">
        <is>
          <t>12.8 MB</t>
        </is>
      </c>
      <c r="X558" s="223" t="inlineStr">
        <is>
          <t>&lt;p&gt;Gaya arsitektur rumah dapat menunjukkan kepribadian pemiliknya. Kita sebaiknya memastikan gaya arsitektur tersebut sesuai dengan kepribadian kita karena gaya arsitektur mencirikan sebuah zaman, dan biasanya tidak bertahan lama. Kadang kala, ada orang yang lebih memilih untuk mengambil gaya rumah yang sesuai untuk kebutuhan akan sebuah rumah, misalnya gaya tropis yang peka terhadap iklim, sehingga rumah bukan terpaku pada gaya arsitektur semata, namun lebih kepada sisi fungsi dari gaya rumah tersebut. Paragraf di atas merupakan satu dari sekian banyak tips yang bisa dibaca dalam buku ini. Buku Seri Hunian-lnspirasi Desain Rumah lndah ini, memang mengulas berbagai aspek yang diambil dari sudut keindahan, keunikan dan estetika arsitektur untuk rumah tinggal yang nyaman sekaligus sedap dipandang. Komplit. Dari segi penataan dan perancangan ruang, detail sudut dari ruang keluarga atau kerja atau ruang tamu hingga pada sudut taman dan teras. Berbagai gaya interior dan eksterior desain rumah, dari gaya arsitektur minimalis modern hingga etnik, dari batu hingga kayu dan besi terangkum dalam buku ini. Jadi, jika Anda ingin membuat rumah Anda terlihat lebih indah, maka buku ini bisa menjadi inspirasi dan panduan bagi Anda dalam perencanan maupun penataan untuk memperindah rumah Anda.&lt;/p&gt;</t>
        </is>
      </c>
      <c r="Y558" s="262" t="n">
        <v>97000</v>
      </c>
      <c r="Z558" s="226" t="n"/>
      <c r="AA558" s="241">
        <f>Y810*Z810</f>
        <v/>
      </c>
      <c r="AB558" s="237" t="inlineStr">
        <is>
          <t>af2fc9a0-3f05-4da6-9f60-ef48798334ec</t>
        </is>
      </c>
    </row>
    <row r="559" ht="15" customHeight="1" s="283">
      <c r="A559" s="109" t="n">
        <v>802</v>
      </c>
      <c r="B559" s="222">
        <f>HYPERLINK("https://mocostore.moco.co.id/catalog/"&amp;AB811,"Klik Disini")</f>
        <v/>
      </c>
      <c r="C559" s="223" t="inlineStr">
        <is>
          <t>Pedoman Praktis Berolahraga untuk Kebugaran dan Kesehatan</t>
        </is>
      </c>
      <c r="D559" s="223" t="n"/>
      <c r="E559" s="223" t="inlineStr">
        <is>
          <t>Drs. Djoko Pekik Irianto, M.Kes</t>
        </is>
      </c>
      <c r="F559" s="223" t="inlineStr">
        <is>
          <t>979-731-416-8</t>
        </is>
      </c>
      <c r="G559" s="223" t="inlineStr">
        <is>
          <t>978-979-29-8766-9</t>
        </is>
      </c>
      <c r="H559" s="223" t="inlineStr">
        <is>
          <t>Kesehatan</t>
        </is>
      </c>
      <c r="I559" s="258" t="inlineStr">
        <is>
          <t>Perguruan Tinggi</t>
        </is>
      </c>
      <c r="J559" s="186" t="inlineStr">
        <is>
          <t>009.24</t>
        </is>
      </c>
      <c r="K559" s="223" t="n"/>
      <c r="L559" s="223" t="n"/>
      <c r="M559" s="259" t="n"/>
      <c r="N559" s="223" t="inlineStr">
        <is>
          <t>Indonesia</t>
        </is>
      </c>
      <c r="O559" s="223" t="inlineStr">
        <is>
          <t>Tidak diketahui</t>
        </is>
      </c>
      <c r="P559" s="260" t="n">
        <v>2004</v>
      </c>
      <c r="Q559" s="260" t="n">
        <v>2018</v>
      </c>
      <c r="R559" s="223" t="inlineStr">
        <is>
          <t>Penerbit Andi</t>
        </is>
      </c>
      <c r="S559" s="223" t="inlineStr">
        <is>
          <t>Andi Offset CV</t>
        </is>
      </c>
      <c r="T559" s="223" t="inlineStr">
        <is>
          <t>Lokal</t>
        </is>
      </c>
      <c r="U559" s="261" t="n">
        <v>136</v>
      </c>
      <c r="V559" s="86" t="inlineStr">
        <is>
          <t>pdf</t>
        </is>
      </c>
      <c r="W559" s="223" t="inlineStr">
        <is>
          <t>3.5 MB</t>
        </is>
      </c>
      <c r="X559" s="223" t="inlineStr">
        <is>
          <t>&lt;p&gt;Makin maraknya klub-klub olahraga, seperti jantung sehat, senam tera, taichi, senam pernafasan, serta menjamurnya fitness centre yang ramai dikunjungi orang menunjukan makin besarnya kebutuhan masyarakat untuk mendapatkan kebugaran. Dengan kebugaran yang prima, manusia dapat menikmati hidup dan mampu berperan aktif di masyarakat sekaligus mampu turut serta berkompetisi dalam era hidup global dewasa ini.&lt;/p&gt;
 &lt;p&gt;&lt;br /&gt;
 Sayang, masih banyak di temukan cara-cara berolahraga yang belum benar, misal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cedera.&lt;/p&gt;</t>
        </is>
      </c>
      <c r="Y559" s="262" t="n">
        <v>64500</v>
      </c>
      <c r="Z559" s="226" t="n"/>
      <c r="AA559" s="241">
        <f>Y811*Z811</f>
        <v/>
      </c>
      <c r="AB559" s="237" t="inlineStr">
        <is>
          <t>bd459265-9095-4586-bd12-e081fded660b</t>
        </is>
      </c>
    </row>
    <row r="560" ht="15" customHeight="1" s="283">
      <c r="A560" s="109" t="n">
        <v>803</v>
      </c>
      <c r="B560" s="222">
        <f>HYPERLINK("https://mocostore.moco.co.id/catalog/"&amp;AB812,"Klik Disini")</f>
        <v/>
      </c>
      <c r="C560" s="223" t="inlineStr">
        <is>
          <t>Soal dan Penyelesaian Analisis Struktur Statik Tertentu</t>
        </is>
      </c>
      <c r="D560" s="223" t="n"/>
      <c r="E560" s="223" t="inlineStr">
        <is>
          <t>Wulfram I. Ervianto</t>
        </is>
      </c>
      <c r="F560" s="223" t="inlineStr">
        <is>
          <t>979-731-475-8</t>
        </is>
      </c>
      <c r="G560" s="223" t="inlineStr">
        <is>
          <t>978-979-29-8982-3</t>
        </is>
      </c>
      <c r="H560" s="223" t="inlineStr">
        <is>
          <t>Statistika</t>
        </is>
      </c>
      <c r="I560" s="258" t="inlineStr">
        <is>
          <t>Perguruan Tinggi</t>
        </is>
      </c>
      <c r="J560" s="186" t="inlineStr">
        <is>
          <t>009.01</t>
        </is>
      </c>
      <c r="K560" s="223" t="n"/>
      <c r="L560" s="223" t="n"/>
      <c r="M560" s="259" t="n"/>
      <c r="N560" s="223" t="inlineStr">
        <is>
          <t>Indonesia</t>
        </is>
      </c>
      <c r="O560" s="223" t="inlineStr">
        <is>
          <t>Tidak diketahui</t>
        </is>
      </c>
      <c r="P560" s="260" t="n">
        <v>2004</v>
      </c>
      <c r="Q560" s="260" t="n">
        <v>2018</v>
      </c>
      <c r="R560" s="223" t="inlineStr">
        <is>
          <t>Penerbit Andi</t>
        </is>
      </c>
      <c r="S560" s="223" t="inlineStr">
        <is>
          <t>Andi Offset CV</t>
        </is>
      </c>
      <c r="T560" s="223" t="inlineStr">
        <is>
          <t>Lokal</t>
        </is>
      </c>
      <c r="U560" s="261" t="n">
        <v>216</v>
      </c>
      <c r="V560" s="86" t="inlineStr">
        <is>
          <t>pdf</t>
        </is>
      </c>
      <c r="W560" s="223" t="inlineStr">
        <is>
          <t>4.1 MB</t>
        </is>
      </c>
      <c r="X560" s="223" t="inlineStr">
        <is>
          <t>&lt;p&gt;Buku ini menyajikan secara sistematis pemahaman penerapan konsep-konsep mekanika statistik tertentu,yang dilengkapi dengan gambar-gambar nyata elemen-elemen struktural dan macam-macam dukungan agar lebih mudah dipahami pembaca.&lt;/p&gt;
 &lt;p&gt;Penyajian secara sistematis menjadi keunggulan buku ini,dengan pemaparan tahap demi tahap penyelesaian segala persoalan mekanika statistik tertentu.Jenis soal-soal dalam buku ini adalah balok sederhana,kantilever,balok dengan kantilever,berbagai macam balok gerber,portal sederhana,portal gabungan,portal tiga sendi,pelengkung tiga sendi,berbagai,macam rangka batang,pembuatan garis pengaruh, dan berbagai persoalan beban berjalan.&lt;/p&gt;</t>
        </is>
      </c>
      <c r="Y560" s="262" t="n">
        <v>83000</v>
      </c>
      <c r="Z560" s="226" t="n"/>
      <c r="AA560" s="241">
        <f>Y812*Z812</f>
        <v/>
      </c>
      <c r="AB560" s="237" t="inlineStr">
        <is>
          <t>ac1be4f5-24c7-4361-89d4-34cecf70d6e8</t>
        </is>
      </c>
    </row>
    <row r="561" ht="15" customHeight="1" s="283">
      <c r="A561" s="109" t="n">
        <v>804</v>
      </c>
      <c r="B561" s="222">
        <f>HYPERLINK("https://mocostore.moco.co.id/catalog/"&amp;AB813,"Klik Disini")</f>
        <v/>
      </c>
      <c r="C561" s="223" t="inlineStr">
        <is>
          <t>Pedoman Teknis Menulis Skripsi</t>
        </is>
      </c>
      <c r="D561" s="223" t="n"/>
      <c r="E561" s="223" t="inlineStr">
        <is>
          <t>M. Manullang</t>
        </is>
      </c>
      <c r="F561" s="223" t="inlineStr">
        <is>
          <t>979-731-403-0</t>
        </is>
      </c>
      <c r="G561" s="223" t="inlineStr">
        <is>
          <t>978-979-29-8769-0</t>
        </is>
      </c>
      <c r="H561" s="223" t="inlineStr">
        <is>
          <t>Referensi</t>
        </is>
      </c>
      <c r="I561" s="258" t="inlineStr">
        <is>
          <t>Perguruan Tinggi</t>
        </is>
      </c>
      <c r="J561" s="186" t="inlineStr">
        <is>
          <t>009.27</t>
        </is>
      </c>
      <c r="K561" s="223" t="n"/>
      <c r="L561" s="223" t="n"/>
      <c r="M561" s="259" t="n"/>
      <c r="N561" s="223" t="inlineStr">
        <is>
          <t>Indonesia</t>
        </is>
      </c>
      <c r="O561" s="223" t="inlineStr">
        <is>
          <t>Tidak diketahui</t>
        </is>
      </c>
      <c r="P561" s="260" t="n">
        <v>2004</v>
      </c>
      <c r="Q561" s="260" t="n">
        <v>2018</v>
      </c>
      <c r="R561" s="223" t="inlineStr">
        <is>
          <t>Penerbit Andi</t>
        </is>
      </c>
      <c r="S561" s="223" t="inlineStr">
        <is>
          <t>Andi Offset CV</t>
        </is>
      </c>
      <c r="T561" s="223" t="inlineStr">
        <is>
          <t>Lokal</t>
        </is>
      </c>
      <c r="U561" s="261" t="n">
        <v>78</v>
      </c>
      <c r="V561" s="86" t="inlineStr">
        <is>
          <t>pdf</t>
        </is>
      </c>
      <c r="W561" s="223" t="inlineStr">
        <is>
          <t>8.3 MB</t>
        </is>
      </c>
      <c r="X561" s="223" t="inlineStr">
        <is>
          <t>&lt;p&gt;Skripsi sering dianggap momok oleh mahasiswa tahun terakhir. Sungguhpun ada dosen pembimbing yang membimbing dan memberi pengarahan selama penulisan skripsi berlangsung, namum mahasiswa tetap menganggap tugas untuk menulus skripasi sebagai tugas berat. Kurangnya pengetahuan mahasiswa tentang aspek-aspek skripsi adalah penyebab kondisi tersebut.&lt;/p&gt;</t>
        </is>
      </c>
      <c r="Y561" s="262" t="n">
        <v>49000</v>
      </c>
      <c r="Z561" s="226" t="n"/>
      <c r="AA561" s="241">
        <f>Y813*Z813</f>
        <v/>
      </c>
      <c r="AB561" s="237" t="inlineStr">
        <is>
          <t>0301bfde-8d30-4c42-a592-d55b0d664a40</t>
        </is>
      </c>
    </row>
    <row r="562" ht="15" customHeight="1" s="283">
      <c r="A562" s="109" t="n">
        <v>805</v>
      </c>
      <c r="B562" s="222">
        <f>HYPERLINK("https://mocostore.moco.co.id/catalog/"&amp;AB814,"Klik Disini")</f>
        <v/>
      </c>
      <c r="C562" s="223" t="inlineStr">
        <is>
          <t>Keajaiban Asi - Makanan Terbaik Untuk Kesehatan, Kecerdasan, Dan Kelincahan Si Kecil</t>
        </is>
      </c>
      <c r="D562" s="223" t="n"/>
      <c r="E562" s="223" t="inlineStr">
        <is>
          <t>Nurheti Yuliarti</t>
        </is>
      </c>
      <c r="F562" s="223" t="inlineStr">
        <is>
          <t>978-979-29-1304-0</t>
        </is>
      </c>
      <c r="G562" s="223" t="inlineStr">
        <is>
          <t>978-979-29-8610-5</t>
        </is>
      </c>
      <c r="H562" s="223" t="inlineStr">
        <is>
          <t>Kesehatan Bayi</t>
        </is>
      </c>
      <c r="I562" s="258" t="inlineStr">
        <is>
          <t>Perguruan Tinggi</t>
        </is>
      </c>
      <c r="J562" s="186" t="inlineStr">
        <is>
          <t>009.24</t>
        </is>
      </c>
      <c r="K562" s="223" t="n"/>
      <c r="L562" s="223" t="n"/>
      <c r="M562" s="259" t="n"/>
      <c r="N562" s="223" t="inlineStr">
        <is>
          <t>Indonesia</t>
        </is>
      </c>
      <c r="O562" s="223" t="inlineStr">
        <is>
          <t>Tidak diketahui</t>
        </is>
      </c>
      <c r="P562" s="260" t="n">
        <v>2010</v>
      </c>
      <c r="Q562" s="260" t="n">
        <v>2018</v>
      </c>
      <c r="R562" s="223" t="inlineStr">
        <is>
          <t>Penerbit Andi</t>
        </is>
      </c>
      <c r="S562" s="223" t="inlineStr">
        <is>
          <t>Andi Offset CV</t>
        </is>
      </c>
      <c r="T562" s="223" t="inlineStr">
        <is>
          <t>Lokal</t>
        </is>
      </c>
      <c r="U562" s="261" t="n">
        <v>136</v>
      </c>
      <c r="V562" s="86" t="inlineStr">
        <is>
          <t>pdf</t>
        </is>
      </c>
      <c r="W562" s="223" t="inlineStr">
        <is>
          <t>13.8 MB</t>
        </is>
      </c>
      <c r="X562" s="223" t="inlineStr">
        <is>
          <t>&lt;p&gt;&lt;strong&gt;Sinopsis&lt;/strong&gt;&lt;/p&gt;
 &lt;p&gt;Memiliki anak yang sehat, kuat, cerdas, dan lincah adalah dambaan setiap orang tua. Impian memiliki anak yang demikian sebenarnya tidaklah sulit dan mahal. Tanpa suplemen vitamin yang harganya mahal sekalipun, hal tersebut dapat kita peroleh. Kunci untuk mendapatkan anak sehat, cerdas, kuat, dan lincah adalah pemberian ASI selama minimal 2 tahun, termasuk pemberian ASI eksklusif selama 6 bulan.&lt;br /&gt;
 &lt;br /&gt;
 ASI merupakan makanan bayi yang tidak dapat digantikan oleh apa pun, bahkan oleh susu formula yang paling hebat dan mahal sekalipun. Meskipun ASI sudah terbukti memiliki banyak manfaat bagi anak dan keluarga, namun pemberian ASI masih kurang diperhatikan. Sejumlah ibu enggan memberikan ASI dengan alasan dapat mengurangi keindahan payudara, sibuk bekerja, dan lain sebagainya.&lt;br /&gt;
 &lt;br /&gt;
 Buku Keajaiban ASI: Makanan Terbaik untuk Kesehatan, Kecerdasan, dan Kelincahan Si Kecil ini mengungkap sejumlah manfaat ASI, mitos dan fakta tentang ASI, panduan pemberian ASI bagi anak, panduan pemberian ASI oleh ibu yang sibuk bekerja, aneka tips menyimpan ASI, serta sejumlah bahasan lain yang dapat menambah wawasan ibu menyusui. Selain itu, buku ini juga dilengkapi dengan aneka resep masakan yang baik untuk menjaga kualitas ASI dan sejumlah resep makanan pendamping ASI (MP ASI).&lt;/p&gt;</t>
        </is>
      </c>
      <c r="Y562" s="262" t="n">
        <v>48000</v>
      </c>
      <c r="Z562" s="226" t="n"/>
      <c r="AA562" s="241">
        <f>Y814*Z814</f>
        <v/>
      </c>
      <c r="AB562" s="237" t="inlineStr">
        <is>
          <t>f568e5a7-ee5e-4596-a984-19c65c7b1c76</t>
        </is>
      </c>
    </row>
    <row r="563" ht="15" customHeight="1" s="283">
      <c r="A563" s="109" t="n">
        <v>806</v>
      </c>
      <c r="B563" s="222">
        <f>HYPERLINK("https://mocostore.moco.co.id/catalog/"&amp;AB815,"Klik Disini")</f>
        <v/>
      </c>
      <c r="C563" s="223" t="inlineStr">
        <is>
          <t>Perspektif Manajemen dan Pemasaran Kontemporer</t>
        </is>
      </c>
      <c r="D563" s="223" t="n"/>
      <c r="E563" s="223" t="inlineStr">
        <is>
          <t>Fandy Tjiptono</t>
        </is>
      </c>
      <c r="F563" s="223" t="inlineStr">
        <is>
          <t>979-533-594-4</t>
        </is>
      </c>
      <c r="G563" s="223" t="inlineStr">
        <is>
          <t>978-979-29-8829-1</t>
        </is>
      </c>
      <c r="H563" s="223" t="inlineStr">
        <is>
          <t>Manajemen</t>
        </is>
      </c>
      <c r="I563" s="258" t="inlineStr">
        <is>
          <t>Perguruan Tinggi</t>
        </is>
      </c>
      <c r="J563" s="186" t="inlineStr">
        <is>
          <t>009.09</t>
        </is>
      </c>
      <c r="K563" s="223" t="n"/>
      <c r="L563" s="223" t="n"/>
      <c r="M563" s="259" t="n"/>
      <c r="N563" s="223" t="inlineStr">
        <is>
          <t>Indonesia</t>
        </is>
      </c>
      <c r="O563" s="223" t="inlineStr">
        <is>
          <t>Tidak diketahui</t>
        </is>
      </c>
      <c r="P563" s="260" t="n">
        <v>2000</v>
      </c>
      <c r="Q563" s="260" t="n">
        <v>2018</v>
      </c>
      <c r="R563" s="223" t="inlineStr">
        <is>
          <t>Penerbit Andi</t>
        </is>
      </c>
      <c r="S563" s="223" t="inlineStr">
        <is>
          <t>Andi Offset CV</t>
        </is>
      </c>
      <c r="T563" s="223" t="inlineStr">
        <is>
          <t>Lokal</t>
        </is>
      </c>
      <c r="U563" s="261" t="n">
        <v>168</v>
      </c>
      <c r="V563" s="86" t="inlineStr">
        <is>
          <t>pdf</t>
        </is>
      </c>
      <c r="W563" s="223" t="inlineStr">
        <is>
          <t>20.2 MB</t>
        </is>
      </c>
      <c r="X563" s="223" t="inlineStr">
        <is>
          <t>&lt;p&gt;Buku yang ditujukan untuk mahasiswa, dosen dan pemerhati bisnis dan manajemen ini mengupas berbagai topik berikut :&lt;/p&gt;
 &lt;ul&gt;
 &lt;li&gt;Kepemimpinan Transformasional&lt;/li&gt;
 &lt;li&gt;Gender dan Manajemen&lt;/li&gt;
 &lt;li&gt;Rekayasa Ulang Bisnis : Konsep Pokok, Manfaat dan Masalah&lt;/li&gt;
 &lt;li&gt;Mengembangkan Intellectual Capital Organisasi&lt;/li&gt;
 &lt;li&gt;Aplikasi TQM dalam Manajemen Perguruan Tinggi&lt;/li&gt;
 &lt;li&gt;Kualitas Jasa : Pengukuran, Keterbatasan, dan Implikasi Manajerial&lt;/li&gt;
 &lt;li&gt;Penerapan Sistem Kualitas dalam Industri Jasa Berdasarkan Konsep Total Quality Service&lt;/li&gt;
 &lt;li&gt;Pemulihan Jasa&lt;/li&gt;
 &lt;li&gt;Kepuasan Pelanggan : Konsep, Model, dan Pengukuran&lt;/li&gt;
 &lt;li&gt;Loyalitas Pelanggan: Konsep, Evolusi dan Implikasi&lt;/li&gt;
 &lt;li&gt;Faktor Emosi dalam Perilaku Konsumen&lt;/li&gt;
 &lt;li&gt;Memahami Perilaku Purnabeli&lt;/li&gt;
 &lt;li&gt;Faktor-faktor Penentu Kepemimpinan Pasar&lt;/li&gt;
 &lt;li&gt;Menguasai Pasar Melalui Strategi Imitasi&lt;/li&gt;
 &lt;/ul&gt;</t>
        </is>
      </c>
      <c r="Y563" s="262" t="n">
        <v>90000</v>
      </c>
      <c r="Z563" s="226" t="n"/>
      <c r="AA563" s="241">
        <f>Y815*Z815</f>
        <v/>
      </c>
      <c r="AB563" s="237" t="inlineStr">
        <is>
          <t>3d4555b1-acca-42d3-9d5e-856a2a02eb6b</t>
        </is>
      </c>
    </row>
    <row r="564" ht="15" customHeight="1" s="283">
      <c r="A564" s="109" t="n">
        <v>808</v>
      </c>
      <c r="B564" s="222">
        <f>HYPERLINK("https://mocostore.moco.co.id/catalog/"&amp;AB817,"Klik Disini")</f>
        <v/>
      </c>
      <c r="C564" s="223" t="inlineStr">
        <is>
          <t>Kebanjiran Order Itu Super Gampang</t>
        </is>
      </c>
      <c r="D564" s="223" t="n"/>
      <c r="E564" s="223" t="inlineStr">
        <is>
          <t>Eka Dharma Pranoto</t>
        </is>
      </c>
      <c r="F564" s="223" t="inlineStr">
        <is>
          <t>978-979-29-2451-0</t>
        </is>
      </c>
      <c r="G564" s="223" t="inlineStr">
        <is>
          <t>978-979-29-8613-6</t>
        </is>
      </c>
      <c r="H564" s="223" t="inlineStr">
        <is>
          <t>Bisnis</t>
        </is>
      </c>
      <c r="I564" s="258" t="inlineStr">
        <is>
          <t>Perguruan Tinggi</t>
        </is>
      </c>
      <c r="J564" s="186" t="inlineStr">
        <is>
          <t>009.25</t>
        </is>
      </c>
      <c r="K564" s="223" t="n"/>
      <c r="L564" s="223" t="n"/>
      <c r="M564" s="259" t="n"/>
      <c r="N564" s="223" t="inlineStr">
        <is>
          <t>Indonesia</t>
        </is>
      </c>
      <c r="O564" s="223" t="inlineStr">
        <is>
          <t>Tidak diketahui</t>
        </is>
      </c>
      <c r="P564" s="260" t="n">
        <v>2011</v>
      </c>
      <c r="Q564" s="260" t="n">
        <v>2018</v>
      </c>
      <c r="R564" s="223" t="inlineStr">
        <is>
          <t>Penerbit Andi</t>
        </is>
      </c>
      <c r="S564" s="223" t="inlineStr">
        <is>
          <t>Andi Offset CV</t>
        </is>
      </c>
      <c r="T564" s="223" t="inlineStr">
        <is>
          <t>Lokal</t>
        </is>
      </c>
      <c r="U564" s="261" t="n">
        <v>224</v>
      </c>
      <c r="V564" s="86" t="inlineStr">
        <is>
          <t>pdf</t>
        </is>
      </c>
      <c r="W564" s="223" t="inlineStr">
        <is>
          <t>3.4 MB</t>
        </is>
      </c>
      <c r="X564" s="223" t="inlineStr">
        <is>
          <t>&lt;p&gt;&lt;strong&gt;Sinopsis&lt;/strong&gt;&lt;/p&gt;
 &lt;p&gt;Dewasa ini banyak pemilik usaha sampingan mengeluh betapa sukarnya mencari order dari klien. Di lain pihak, banyak pula karyawan perusahaan mengeluh betapa sukarnya menyakinkan calon klien, atau mencari nasabah sebanyak mungkin.&lt;/p&gt;
 &lt;p&gt;Buku ini mengupas bagaimana Anda bisa meledakkan order bisnis Anda, baik bagi Anda yang berprofesi sebagai pemilik usaha, maupun bagi Anda yang berprofesi sebagai karyawan perusahaan dan ditugasi untuk mencari customer sebanyak mungkin. Pembahasan dalam buku ini meliputi:&lt;/p&gt;
 &lt;ul&gt;
 &lt;li&gt;Bagaimana memenangkan kualitas produk &amp;amp; harga dari pesaing?&lt;/li&gt;
 &lt;li&gt;Bagaimana cara memuaskan pelanggan?&lt;/li&gt;
 &lt;li&gt;Bagaimana mendapat pelanggan &amp;lsquo;get&amp;rsquo; pelanggan?&lt;/li&gt;
 &lt;li&gt;Bagaimana mendeteksi ketidakpuasan pelanggan sedini mungkin?&lt;/li&gt;
 &lt;li&gt;Bagaimana &amp;lsquo;merebut&amp;rsquo; pelanggan dari pesaing?&lt;/li&gt;
 &lt;li&gt;Bagaimana menggunakan testimoni untuk meledakkan order?&lt;/li&gt;
 &lt;li&gt;Bagaimana menggunakan Internet untuk berpromosi &amp;amp; meledakkan order?&lt;/li&gt;
 &lt;/ul&gt;
 &lt;p&gt;&amp;nbsp;&lt;/p&gt;</t>
        </is>
      </c>
      <c r="Y564" s="262" t="n">
        <v>64000</v>
      </c>
      <c r="Z564" s="226" t="n"/>
      <c r="AA564" s="241">
        <f>Y817*Z817</f>
        <v/>
      </c>
      <c r="AB564" s="237" t="inlineStr">
        <is>
          <t>fd14b65d-fa69-4a48-bbbd-17d5675a5f42</t>
        </is>
      </c>
    </row>
    <row r="565" ht="15" customHeight="1" s="283">
      <c r="A565" s="109" t="n">
        <v>812</v>
      </c>
      <c r="B565" s="222">
        <f>HYPERLINK("https://mocostore.moco.co.id/catalog/"&amp;AB821,"Klik Disini")</f>
        <v/>
      </c>
      <c r="C565" s="223" t="inlineStr">
        <is>
          <t>Kehamilan Sehat dan Mengatur Jenis Kelamin Anak</t>
        </is>
      </c>
      <c r="D565" s="223" t="n"/>
      <c r="E565" s="223" t="inlineStr">
        <is>
          <t>dr. Iskandar Junaidi</t>
        </is>
      </c>
      <c r="F565" s="223" t="inlineStr">
        <is>
          <t>978-979-29-2672-9</t>
        </is>
      </c>
      <c r="G565" s="223" t="inlineStr">
        <is>
          <t>978-979-29-8616-7</t>
        </is>
      </c>
      <c r="H565" s="223" t="inlineStr">
        <is>
          <t>Kesehatan</t>
        </is>
      </c>
      <c r="I565" s="258" t="inlineStr">
        <is>
          <t>Perguruan Tinggi</t>
        </is>
      </c>
      <c r="J565" s="186" t="inlineStr">
        <is>
          <t>009.24</t>
        </is>
      </c>
      <c r="K565" s="223" t="n"/>
      <c r="L565" s="223" t="n"/>
      <c r="M565" s="259" t="n"/>
      <c r="N565" s="223" t="inlineStr">
        <is>
          <t>Indonesia</t>
        </is>
      </c>
      <c r="O565" s="223" t="inlineStr">
        <is>
          <t>Tidak diketahui</t>
        </is>
      </c>
      <c r="P565" s="260" t="n">
        <v>2011</v>
      </c>
      <c r="Q565" s="260" t="n">
        <v>2018</v>
      </c>
      <c r="R565" s="223" t="inlineStr">
        <is>
          <t>Penerbit Andi</t>
        </is>
      </c>
      <c r="S565" s="223" t="inlineStr">
        <is>
          <t>Andi Offset CV</t>
        </is>
      </c>
      <c r="T565" s="223" t="inlineStr">
        <is>
          <t>Lokal</t>
        </is>
      </c>
      <c r="U565" s="261" t="n">
        <v>183</v>
      </c>
      <c r="V565" s="86" t="inlineStr">
        <is>
          <t>pdf</t>
        </is>
      </c>
      <c r="W565" s="223" t="inlineStr">
        <is>
          <t>4.0 MB</t>
        </is>
      </c>
      <c r="X565" s="223" t="inlineStr">
        <is>
          <t>&lt;p&gt;&lt;strong&gt;Sinopsis&lt;/strong&gt;&lt;/p&gt;
 &lt;p&gt;Impian banyak pasangan setelah berkeluarga adalah untuk bisa hamil, menjalani suatu kehamilan yang sehat, aman, sekaligus mendapatkan anak dengan jenis kelamin yang diinginkan. Mengatur jenis kelamin anak bukan lagi perkara mustahil, tapi sangat dimungkinkan untuk diwujudkan.&lt;br /&gt;
 &lt;br /&gt;
 Sekarang Anda bisa mengatur ingin melahirkan anak laki-laki atau perempuan dulu, atau urutan anak sesuai kelamin, anak pertama perempuan lalu anak laki-laki atau sebaliknya, dan sebagainya. Metode, teknik, atau cara untuk menentukan jenis kelamin anak, di antaranya pola pengaturan diet yang berguna untuk menentukan keasaman vagina, waktu dan posisi saat bersenggama.&lt;br /&gt;
 &lt;br /&gt;
 Buku Kehamilan Sehat &amp;amp; Mengatur Jenis Kelamin Anak ini akan menjadi rujukan bagi Anda karena memberikan informasi dan pengetahuan yang cukup mengenai syarat-syarat serta teknik-teknik yang diperlukan bagi lahirnya seorang anak berjenis kelamin sesuai keinginan Anda.&lt;/p&gt;</t>
        </is>
      </c>
      <c r="Y565" s="262" t="n">
        <v>71500</v>
      </c>
      <c r="Z565" s="226" t="n"/>
      <c r="AA565" s="241">
        <f>Y821*Z821</f>
        <v/>
      </c>
      <c r="AB565" s="237" t="inlineStr">
        <is>
          <t>316d8fe8-cc4b-4687-96ae-5cdd11e3a75d</t>
        </is>
      </c>
    </row>
    <row r="566" ht="15" customHeight="1" s="283">
      <c r="A566" s="109" t="n">
        <v>813</v>
      </c>
      <c r="B566" s="222">
        <f>HYPERLINK("https://mocostore.moco.co.id/catalog/"&amp;AB822,"Klik Disini")</f>
        <v/>
      </c>
      <c r="C566" s="223" t="inlineStr">
        <is>
          <t>Inspirasi Desain Rumah Mungil</t>
        </is>
      </c>
      <c r="D566" s="223" t="n"/>
      <c r="E566" s="223" t="inlineStr">
        <is>
          <t>Probo Hindarto</t>
        </is>
      </c>
      <c r="F566" s="223" t="inlineStr">
        <is>
          <t>978-979-29-1542-6</t>
        </is>
      </c>
      <c r="G566" s="223" t="inlineStr">
        <is>
          <t>978-979-29-8582-5</t>
        </is>
      </c>
      <c r="H566" s="223" t="inlineStr">
        <is>
          <t>Arsitektur</t>
        </is>
      </c>
      <c r="I566" s="258" t="inlineStr">
        <is>
          <t>Perguruan Tinggi</t>
        </is>
      </c>
      <c r="J566" s="186" t="inlineStr">
        <is>
          <t>009.04</t>
        </is>
      </c>
      <c r="K566" s="223" t="inlineStr">
        <is>
          <t>Tidak Tersedia</t>
        </is>
      </c>
      <c r="L566" s="223" t="n"/>
      <c r="M566" s="259" t="inlineStr">
        <is>
          <t>Tidak Tersedia</t>
        </is>
      </c>
      <c r="N566" s="223" t="inlineStr">
        <is>
          <t>Indonesia</t>
        </is>
      </c>
      <c r="O566" s="223" t="inlineStr">
        <is>
          <t>Belum didefenisikan</t>
        </is>
      </c>
      <c r="P566" s="260" t="n">
        <v>2010</v>
      </c>
      <c r="Q566" s="260" t="n">
        <v>2018</v>
      </c>
      <c r="R566" s="223" t="inlineStr">
        <is>
          <t>Penerbit Andi</t>
        </is>
      </c>
      <c r="S566" s="223" t="inlineStr">
        <is>
          <t>Andi Offset CV</t>
        </is>
      </c>
      <c r="T566" s="223" t="inlineStr">
        <is>
          <t>Lokal</t>
        </is>
      </c>
      <c r="U566" s="261" t="n">
        <v>80</v>
      </c>
      <c r="V566" s="86" t="inlineStr">
        <is>
          <t>pdf</t>
        </is>
      </c>
      <c r="W566" s="223" t="inlineStr">
        <is>
          <t>19.0 MB</t>
        </is>
      </c>
      <c r="X566" s="223" t="inlineStr">
        <is>
          <t>&lt;p&gt;Apakah memiliki rumah di lahan terbatas lebih repot?&lt;br /&gt;
 jawabanya, tidak selalu hal ini karena ada sisi positif untuk rumah yang mungil.&lt;br /&gt;
 Pertama, biaya bulanan lebih minim kaena secara umum kita mengambil listrik lebih sedikit daripada rumah-rumah besar. kedua, lebih mudah dibersihkan an dirawat. Tidak mudah merawat rumah besar, misalnya 5 kamar tidur, dengan ruang keluarga berukuran 6x8, dan sebuah garasi. Hal ini akan sangat mungkin jika rumah besar membutuhkan bantuan pembantu sehingga pasti membutuhkan dana lebih. ketiga, kita akan menemukan betapa mudahnya berinteraksi dengan tetangga jika rumah kita mungil.&lt;/p&gt;</t>
        </is>
      </c>
      <c r="Y566" s="262" t="n">
        <v>88500</v>
      </c>
      <c r="Z566" s="226" t="n"/>
      <c r="AA566" s="241">
        <f>Y822*Z822</f>
        <v/>
      </c>
      <c r="AB566" s="237" t="inlineStr">
        <is>
          <t>a6f351c9-bb05-4bb0-ad00-bfe79a5add37</t>
        </is>
      </c>
    </row>
    <row r="567" ht="15" customHeight="1" s="283">
      <c r="A567" s="109" t="n">
        <v>815</v>
      </c>
      <c r="B567" s="222">
        <f>HYPERLINK("https://mocostore.moco.co.id/catalog/"&amp;AB824,"Klik Disini")</f>
        <v/>
      </c>
      <c r="C567" s="223" t="inlineStr">
        <is>
          <t>Statistik Six Sigma dengan Minitab: Panduan Cerdas Inisiatif Kualitas</t>
        </is>
      </c>
      <c r="D567" s="223" t="n"/>
      <c r="E567" s="223" t="inlineStr">
        <is>
          <t>Cornelius Trihendradi</t>
        </is>
      </c>
      <c r="F567" s="223" t="inlineStr">
        <is>
          <t>979-763-554-6</t>
        </is>
      </c>
      <c r="G567" s="223" t="inlineStr">
        <is>
          <t>978-979-29-8991-5</t>
        </is>
      </c>
      <c r="H567" s="223" t="inlineStr">
        <is>
          <t>Statistika</t>
        </is>
      </c>
      <c r="I567" s="258" t="inlineStr">
        <is>
          <t>Perguruan Tinggi</t>
        </is>
      </c>
      <c r="J567" s="186" t="inlineStr">
        <is>
          <t>009.01</t>
        </is>
      </c>
      <c r="K567" s="223" t="n"/>
      <c r="L567" s="223" t="n"/>
      <c r="M567" s="259" t="n"/>
      <c r="N567" s="223" t="inlineStr">
        <is>
          <t>Indonesia</t>
        </is>
      </c>
      <c r="O567" s="223" t="inlineStr">
        <is>
          <t>Tidak diketahui</t>
        </is>
      </c>
      <c r="P567" s="260" t="n">
        <v>2006</v>
      </c>
      <c r="Q567" s="260" t="n">
        <v>2018</v>
      </c>
      <c r="R567" s="223" t="inlineStr">
        <is>
          <t>Penerbit Andi</t>
        </is>
      </c>
      <c r="S567" s="223" t="inlineStr">
        <is>
          <t>Andi Offset CV</t>
        </is>
      </c>
      <c r="T567" s="223" t="inlineStr">
        <is>
          <t>Lokal</t>
        </is>
      </c>
      <c r="U567" s="261" t="n">
        <v>196</v>
      </c>
      <c r="V567" s="86" t="inlineStr">
        <is>
          <t>pdf</t>
        </is>
      </c>
      <c r="W567" s="223" t="inlineStr">
        <is>
          <t>10.5 MB</t>
        </is>
      </c>
      <c r="X567" s="223" t="inlineStr">
        <is>
          <t>&lt;p&gt;Six Sigma merupakan jawaban bagi Anda yang ingin tetap sukses dalam persaingan bisnis. Six Sigma menjamin voice of customer berjalan dalam keseluruhan proses bisnis sehingga produk yang Anda hasilkan dapat memuaskan pelanggan. Bagaimana melakukan statistik Six Sigma dalam inisiatif kualitas? Buku ini jawabannya!&lt;br /&gt;
 &lt;br /&gt;
 Buku akan memandu untuk inisiatif kualitas. Metode-metode statistik dipaparkan per fase Six Aigma: Define, Measure, Analyze, Improve, dan Control (DMAIC). Anda akan dibimbing langkah per langkah dalam melakukan statistik Six Sigma.&amp;nbsp;&lt;br /&gt;
 &lt;br /&gt;
 Dalam buku ini dibahas:&lt;br /&gt;
 Mengenal Six Sigma&lt;br /&gt;
 Define&lt;br /&gt;
 Measure&lt;br /&gt;
 Analyze&lt;br /&gt;
 Improve&lt;br /&gt;
 Control&lt;/p&gt;</t>
        </is>
      </c>
      <c r="Y567" s="262" t="n">
        <v>69000</v>
      </c>
      <c r="Z567" s="226" t="n"/>
      <c r="AA567" s="241">
        <f>Y824*Z824</f>
        <v/>
      </c>
      <c r="AB567" s="237" t="inlineStr">
        <is>
          <t>3e898f0e-fe9c-4845-ac6c-da87ea692407</t>
        </is>
      </c>
    </row>
    <row r="568" ht="15" customHeight="1" s="283">
      <c r="A568" s="109" t="n">
        <v>816</v>
      </c>
      <c r="B568" s="222">
        <f>HYPERLINK("https://mocostore.moco.co.id/catalog/"&amp;AB825,"Klik Disini")</f>
        <v/>
      </c>
      <c r="C568" s="223" t="inlineStr">
        <is>
          <t>Inspirasi Rumah Sehat Di Perkotaan</t>
        </is>
      </c>
      <c r="D568" s="223" t="n"/>
      <c r="E568" s="223" t="inlineStr">
        <is>
          <t>Probo Hindarto</t>
        </is>
      </c>
      <c r="F568" s="223" t="inlineStr">
        <is>
          <t>979-763-846-4</t>
        </is>
      </c>
      <c r="G568" s="223" t="inlineStr">
        <is>
          <t>978-979-29-8583-2</t>
        </is>
      </c>
      <c r="H568" s="223" t="inlineStr">
        <is>
          <t>Arsitektur</t>
        </is>
      </c>
      <c r="I568" s="258" t="inlineStr">
        <is>
          <t>Perguruan Tinggi</t>
        </is>
      </c>
      <c r="J568" s="186" t="inlineStr">
        <is>
          <t>009.04</t>
        </is>
      </c>
      <c r="K568" s="223" t="inlineStr">
        <is>
          <t>Tidak Tersedia</t>
        </is>
      </c>
      <c r="L568" s="223" t="n"/>
      <c r="M568" s="259" t="inlineStr">
        <is>
          <t>Tidak Tersedia</t>
        </is>
      </c>
      <c r="N568" s="223" t="inlineStr">
        <is>
          <t>Indonesia</t>
        </is>
      </c>
      <c r="O568" s="223" t="inlineStr">
        <is>
          <t>Tidak diketahui</t>
        </is>
      </c>
      <c r="P568" s="260" t="n">
        <v>2007</v>
      </c>
      <c r="Q568" s="260" t="n">
        <v>2018</v>
      </c>
      <c r="R568" s="223" t="inlineStr">
        <is>
          <t>Penerbit Andi</t>
        </is>
      </c>
      <c r="S568" s="223" t="inlineStr">
        <is>
          <t>Andi Offset CV</t>
        </is>
      </c>
      <c r="T568" s="223" t="inlineStr">
        <is>
          <t>Lokal</t>
        </is>
      </c>
      <c r="U568" s="261" t="n">
        <v>128</v>
      </c>
      <c r="V568" s="86" t="inlineStr">
        <is>
          <t>pdf</t>
        </is>
      </c>
      <c r="W568" s="223" t="inlineStr">
        <is>
          <t>15.6 MB</t>
        </is>
      </c>
      <c r="X568" s="223" t="inlineStr">
        <is>
          <t>&lt;p&gt;Memiliki rumah yang sehat adalah dambaan setiap orang. Apalagi kesibukan di luar rumah membuat saat-saat di rumah menjadi sangat berharga. Terutama bagi mereka yang sudah berkeluarga, kebutuhan shelter yang nyaman, aman dan sehat tidak dapat dihindari lagi.&lt;br /&gt;
 &lt;br /&gt;
 Kondisi lingkungan yang tidak sehat dialami oleh penduduk di perkotaan. Lahan yang sempit, permukaan tanah tertutup, drainasi yang macet, dan sebagainya. Apalagi iklim semakin tidak bersahabat. Belum lagi berbagai polusi yang mencemari, menambah masalah bagi penciptaan hunian yang sehat.&lt;br /&gt;
 &lt;br /&gt;
 Lalu, bagaimana solusinya? Buku ini menawarkan inspirasi untuk membangun rumah yang sehat berdasarkan kaidah-kaidah arsitektural yang mudah diaplikasikan. Bisa membantu Anda yang akan dan sedang membangun rumah untuk mewujudkan impian Anda. Juga bagi mereka yang merencanakan merenovasi rumah. Pengetahuan di dalam buku ini akan memberi masukan berharga dalam proses renovasi.&lt;br /&gt;
 &lt;br /&gt;
 Anda akan memperoleh:&lt;br /&gt;
 - inspirasi beragam desain rumah dari rumah tradisional hingga modern&lt;br /&gt;
 - kaidah-kaidah dan konsep rumah sehat&lt;br /&gt;
 - alternatif denah rumah sehat berbagai tipe&lt;br /&gt;
 - Tips dan trik menyiasati masalah dan merawat rumah&lt;/p&gt;</t>
        </is>
      </c>
      <c r="Y568" s="262" t="n">
        <v>132000</v>
      </c>
      <c r="Z568" s="226" t="n"/>
      <c r="AA568" s="241">
        <f>Y825*Z825</f>
        <v/>
      </c>
      <c r="AB568" s="237" t="inlineStr">
        <is>
          <t>1a2e94d9-be59-4ee2-9492-245098023524</t>
        </is>
      </c>
    </row>
    <row r="569" ht="15" customHeight="1" s="283">
      <c r="A569" s="109" t="n">
        <v>817</v>
      </c>
      <c r="B569" s="222">
        <f>HYPERLINK("https://mocostore.moco.co.id/catalog/"&amp;AB826,"Klik Disini")</f>
        <v/>
      </c>
      <c r="C569" s="223" t="inlineStr">
        <is>
          <t>Pelanggan Puas? Tak Cukup!</t>
        </is>
      </c>
      <c r="D569" s="223" t="n"/>
      <c r="E569" s="223" t="inlineStr">
        <is>
          <t>Fandy Tjiptono dan Anastasia Diana</t>
        </is>
      </c>
      <c r="F569" s="223" t="inlineStr">
        <is>
          <t>978-979-29-5246-9</t>
        </is>
      </c>
      <c r="G569" s="223" t="inlineStr">
        <is>
          <t>978-979-29-8772-0</t>
        </is>
      </c>
      <c r="H569" s="223" t="inlineStr">
        <is>
          <t>Manajemen</t>
        </is>
      </c>
      <c r="I569" s="258" t="inlineStr">
        <is>
          <t>Perguruan Tinggi</t>
        </is>
      </c>
      <c r="J569" s="186" t="inlineStr">
        <is>
          <t>009.09</t>
        </is>
      </c>
      <c r="K569" s="223" t="n"/>
      <c r="L569" s="223" t="n"/>
      <c r="M569" s="259" t="n"/>
      <c r="N569" s="223" t="inlineStr">
        <is>
          <t>Indonesia</t>
        </is>
      </c>
      <c r="O569" s="223" t="inlineStr">
        <is>
          <t>Tidak diketahui</t>
        </is>
      </c>
      <c r="P569" s="260" t="n">
        <v>2015</v>
      </c>
      <c r="Q569" s="260" t="n">
        <v>2018</v>
      </c>
      <c r="R569" s="223" t="inlineStr">
        <is>
          <t>Penerbit Andi</t>
        </is>
      </c>
      <c r="S569" s="223" t="inlineStr">
        <is>
          <t>Andi Offset CV</t>
        </is>
      </c>
      <c r="T569" s="223" t="inlineStr">
        <is>
          <t>Lokal</t>
        </is>
      </c>
      <c r="U569" s="261" t="n">
        <v>276</v>
      </c>
      <c r="V569" s="86" t="inlineStr">
        <is>
          <t>pdf</t>
        </is>
      </c>
      <c r="W569" s="223" t="inlineStr">
        <is>
          <t>5.5 MB</t>
        </is>
      </c>
      <c r="X569" s="223" t="inlineStr">
        <is>
          <t>&lt;p&gt;Kepuasan pelanggan telah menjadi bagian krusial dalam setiap rumusan visi, misi, tujuan, kredo, maupun moto organisasi. Sejumlah riset menyimpulkan peran penting kepuasan pelanggan dalam mewujudkan loyalitas pelanggan, rekomendasi gethok tular positif, peluang sumber pendapatan di masa depan (seperti pembelian ulang, cross-selling, up-selling, brand extension, dan seterusnya), serta kinerja finansial superior (seperti margin operasi, ROI, dan laba akuntansi). Namun, sayangnya, tak banyak yang menyadari bahwa kepuasan pelanggan saja tidak cukup. Berbagai riset mengindikasikan bahwa rating kepuasan pelanggan belum tentu otomatis menjamin bahwa organisasi mampu mempertahankan para pelanggan selamanya. Setidaknya dibutuhkan pemahaman komprehensif atas dua isu terkait agar kepuasan pelanggan dapat menghasilkan dampak sesuai harapan: loyalitas pelanggan dan customer delight. Buku ini berfokus pada lima topik utama: (1) Mengapa perlu kepuasan pelanggan? (2) Konsep kepuasan pelanggan. (3) Bagaimana mengukur kepuasan pelanggan. (4) Strategi kepuasan pelanggan. (5) Tak cukup hanya kepuasan pelanggan. Sasaran utama pembaca buku ini adalah paraakademisi, mahasiswa, dan praktisi yang menaruh minat pada kepuasan pelanggan dan isu-isu terkait. Oleh sebab itu, buku ini memaparkan pula beberapa contoh spesifik riset kepuasan dan ketidakpuasan pelanggan, serta mengulas secara rinci strategi mewujudkan kepuasan pelanggan.&lt;/p&gt;</t>
        </is>
      </c>
      <c r="Y569" s="262" t="n">
        <v>95000</v>
      </c>
      <c r="Z569" s="226" t="n"/>
      <c r="AA569" s="241">
        <f>Y826*Z826</f>
        <v/>
      </c>
      <c r="AB569" s="237" t="inlineStr">
        <is>
          <t>29f8f1db-1fe6-4307-9d95-58644abdc3ca</t>
        </is>
      </c>
    </row>
    <row r="570" ht="15" customHeight="1" s="283">
      <c r="A570" s="109" t="n">
        <v>819</v>
      </c>
      <c r="B570" s="222">
        <f>HYPERLINK("https://mocostore.moco.co.id/catalog/"&amp;AB828,"Klik Disini")</f>
        <v/>
      </c>
      <c r="C570" s="223" t="inlineStr">
        <is>
          <t>Investasi Prospektif Dengan Mengebunkan Jati Unggul</t>
        </is>
      </c>
      <c r="D570" s="223" t="n"/>
      <c r="E570" s="223" t="inlineStr">
        <is>
          <t>Warisno dan Kres Dahana</t>
        </is>
      </c>
      <c r="F570" s="223" t="inlineStr">
        <is>
          <t>978-979-29-2773-3</t>
        </is>
      </c>
      <c r="G570" s="223" t="inlineStr">
        <is>
          <t>978-979-29-8584-9</t>
        </is>
      </c>
      <c r="H570" s="223" t="inlineStr">
        <is>
          <t>Bisnis-Investasi</t>
        </is>
      </c>
      <c r="I570" s="258" t="inlineStr">
        <is>
          <t>Perguruan Tinggi</t>
        </is>
      </c>
      <c r="J570" s="186" t="inlineStr">
        <is>
          <t>009.09</t>
        </is>
      </c>
      <c r="K570" s="223" t="n"/>
      <c r="L570" s="223" t="n"/>
      <c r="M570" s="259" t="n"/>
      <c r="N570" s="223" t="inlineStr">
        <is>
          <t>Indonesia</t>
        </is>
      </c>
      <c r="O570" s="223" t="inlineStr">
        <is>
          <t>Tidak diketahui</t>
        </is>
      </c>
      <c r="P570" s="260" t="n">
        <v>2011</v>
      </c>
      <c r="Q570" s="260" t="n">
        <v>2018</v>
      </c>
      <c r="R570" s="223" t="inlineStr">
        <is>
          <t>Lily Publisher</t>
        </is>
      </c>
      <c r="S570" s="223" t="inlineStr">
        <is>
          <t>Andi Offset CV</t>
        </is>
      </c>
      <c r="T570" s="223" t="inlineStr">
        <is>
          <t>Lokal</t>
        </is>
      </c>
      <c r="U570" s="261" t="n">
        <v>112</v>
      </c>
      <c r="V570" s="86" t="inlineStr">
        <is>
          <t>pdf</t>
        </is>
      </c>
      <c r="W570" s="223" t="inlineStr">
        <is>
          <t>15.5 MB</t>
        </is>
      </c>
      <c r="X570" s="223" t="inlineStr">
        <is>
          <t>&lt;p&gt;Tanaman jati merupakan salah satu jenis tanaman tahunan yang cukup banyak peminatnya. Hal ini disebabkan karena berbagai macam keunggulan dari tanaman jati baik dari cara budidayanya yang mudah maupun dari hasil penjualan kayunya yang cukup menguntungkan.&lt;br /&gt;
 Pengembangan tanaman jati secara massal dan komersial masih sangat menjanjikan karena tren dari tanaman jati dari dulu hingga sekarang tidak pernah redup.Hal ini disebabkan karena kebutuhan akan kayu jati selalu meningkat sesuai dengan perkembangan zaman yang ada.&lt;br /&gt;
 Melalui buku yang berjudul Investasi Prospektif dengan Mengebunkan Jati Unggul ini, dari awal bab hingga akhir bab benar-benar memberikan informasi yang sangat berguna bagi siapa saja yang tertarik akan tanaman jati. Melalui tanaman jati ini dari hulu hingga hilir, dari pembibitan jati hingga penjualan kayu jati semuanya membawa untung. Oleh sebab itu bertanam jati tidak ada ruginya karena dapat memberikan hoki yang sangat menjanjikan.&lt;/p&gt;</t>
        </is>
      </c>
      <c r="Y570" s="262" t="n">
        <v>58500</v>
      </c>
      <c r="Z570" s="226" t="n"/>
      <c r="AA570" s="241">
        <f>Y828*Z828</f>
        <v/>
      </c>
      <c r="AB570" s="237" t="inlineStr">
        <is>
          <t>ac9a55b0-6d3e-4e33-8cd2-b5371253edef</t>
        </is>
      </c>
    </row>
    <row r="571" ht="15" customHeight="1" s="283">
      <c r="A571" s="109" t="n">
        <v>821</v>
      </c>
      <c r="B571" s="222">
        <f>HYPERLINK("https://mocostore.moco.co.id/catalog/"&amp;AB830,"Klik Disini")</f>
        <v/>
      </c>
      <c r="C571" s="223" t="inlineStr">
        <is>
          <t>Pemetaan Kontur dan Pemodelan Spasial 3 Dimensi Menggunakan Surfer</t>
        </is>
      </c>
      <c r="D571" s="223" t="n"/>
      <c r="E571" s="223" t="inlineStr">
        <is>
          <t>Eko Budiyanto, M.Si.</t>
        </is>
      </c>
      <c r="F571" s="223" t="inlineStr">
        <is>
          <t>979-731-710-2</t>
        </is>
      </c>
      <c r="G571" s="223" t="inlineStr">
        <is>
          <t>978-979-29-8775-1</t>
        </is>
      </c>
      <c r="H571" s="223" t="inlineStr">
        <is>
          <t>Komputer &amp; Internet</t>
        </is>
      </c>
      <c r="I571" s="258" t="inlineStr">
        <is>
          <t>Perguruan Tinggi</t>
        </is>
      </c>
      <c r="J571" s="186" t="inlineStr">
        <is>
          <t>009.05</t>
        </is>
      </c>
      <c r="K571" s="223" t="n"/>
      <c r="L571" s="223" t="n"/>
      <c r="M571" s="259" t="n"/>
      <c r="N571" s="223" t="inlineStr">
        <is>
          <t>Indonesia</t>
        </is>
      </c>
      <c r="O571" s="223" t="inlineStr">
        <is>
          <t>Tidak diketahui</t>
        </is>
      </c>
      <c r="P571" s="260" t="n">
        <v>2005</v>
      </c>
      <c r="Q571" s="260" t="n">
        <v>2018</v>
      </c>
      <c r="R571" s="223" t="inlineStr">
        <is>
          <t>Penerbit Andi</t>
        </is>
      </c>
      <c r="S571" s="223" t="inlineStr">
        <is>
          <t>Andi Offset CV</t>
        </is>
      </c>
      <c r="T571" s="223" t="inlineStr">
        <is>
          <t>Lokal</t>
        </is>
      </c>
      <c r="U571" s="261" t="n">
        <v>224</v>
      </c>
      <c r="V571" s="86" t="inlineStr">
        <is>
          <t>pdf</t>
        </is>
      </c>
      <c r="W571" s="223" t="inlineStr">
        <is>
          <t>24.6 MB</t>
        </is>
      </c>
      <c r="X571" s="223" t="inlineStr">
        <is>
          <t>&lt;p&gt;Surfer merupakan salah satu perangkat lunak untuk pembuatan peta kontur dan pemodelan tiga dimensi yang didasarkan atas grid. Perangkat lunak ini berperan besar dalam pemetaan kawasan. Meskipun canggih, perangkat ini tidak banyak menuntut untuk sistem operasi maupun perangkat keras.&lt;br /&gt;
 &lt;br /&gt;
 Buku ini membahas:&lt;br /&gt;
 - Pengenalan Surfer&lt;br /&gt;
 - Worksheet dan Data XYZ&lt;br /&gt;
 - Gridding&lt;br /&gt;
 - Surface Plot&lt;br /&gt;
 - Post Map&lt;br /&gt;
 - Stacking dan Overlay&lt;br /&gt;
 - Blanking dan Volume&lt;br /&gt;
 - Pencetakan dan Penyimpanan&lt;br /&gt;
 - Persamaan-persamaan&lt;/p&gt;</t>
        </is>
      </c>
      <c r="Y571" s="262" t="n">
        <v>74500</v>
      </c>
      <c r="Z571" s="226" t="n"/>
      <c r="AA571" s="241">
        <f>Y830*Z830</f>
        <v/>
      </c>
      <c r="AB571" s="237" t="inlineStr">
        <is>
          <t>165a9acd-1b66-4d99-bcb0-1169b4ee2068</t>
        </is>
      </c>
    </row>
    <row r="572" ht="15" customHeight="1" s="283">
      <c r="A572" s="109" t="n">
        <v>825</v>
      </c>
      <c r="B572" s="222">
        <f>HYPERLINK("https://mocostore.moco.co.id/catalog/"&amp;AB834,"Klik Disini")</f>
        <v/>
      </c>
      <c r="C572" s="223" t="inlineStr">
        <is>
          <t>Radius Prawiro, Diantara Para Tokoh</t>
        </is>
      </c>
      <c r="D572" s="223" t="n"/>
      <c r="E572" s="223" t="inlineStr">
        <is>
          <t>Loka Manya Prawiro</t>
        </is>
      </c>
      <c r="F572" s="223" t="inlineStr">
        <is>
          <t>979-763-370-5</t>
        </is>
      </c>
      <c r="G572" s="223" t="inlineStr">
        <is>
          <t>978-979-29-8618-1</t>
        </is>
      </c>
      <c r="H572" s="223" t="inlineStr">
        <is>
          <t>Sejarah</t>
        </is>
      </c>
      <c r="I572" s="258" t="inlineStr">
        <is>
          <t>Umum</t>
        </is>
      </c>
      <c r="J572" s="186" t="inlineStr">
        <is>
          <t>005.01</t>
        </is>
      </c>
      <c r="K572" s="223" t="n"/>
      <c r="L572" s="223" t="n"/>
      <c r="M572" s="259" t="n"/>
      <c r="N572" s="223" t="inlineStr">
        <is>
          <t>Indonesia</t>
        </is>
      </c>
      <c r="O572" s="223" t="inlineStr">
        <is>
          <t>Tidak diketahui</t>
        </is>
      </c>
      <c r="P572" s="260" t="n">
        <v>2006</v>
      </c>
      <c r="Q572" s="260" t="n">
        <v>2018</v>
      </c>
      <c r="R572" s="223" t="inlineStr">
        <is>
          <t>Penerbit Andi</t>
        </is>
      </c>
      <c r="S572" s="223" t="inlineStr">
        <is>
          <t>Andi Offset CV</t>
        </is>
      </c>
      <c r="T572" s="223" t="inlineStr">
        <is>
          <t>Lokal</t>
        </is>
      </c>
      <c r="U572" s="261" t="n">
        <v>310</v>
      </c>
      <c r="V572" s="86" t="inlineStr">
        <is>
          <t>pdf</t>
        </is>
      </c>
      <c r="W572" s="223" t="inlineStr">
        <is>
          <t>8.8 MB</t>
        </is>
      </c>
      <c r="X572" s="223" t="inlineStr">
        <is>
          <t>&lt;p&gt;Melalui putranya, Loka Manya Prawiro, seakan-akan buku ini dengan Radius Prawiro, salah satu orang terdekat dan kepercayaan Soeharto selama lebih kurang tiga dekade, ingi membeberkan peristiwa-peristiwa ekslusif tokoh-tokoh sekitar Soeharto baik nasional maupun internasioanal yang dikenal baik oleh Radius Prawiro. Mulai dari kisah kepemimpinan Bung Karno yang dianggap telah mewariskan sejumlah kekacauan dan &amp;quot;pengkhianatan&amp;quot; sampai dengan kepemimpinan Lee Kuan Yew yang kurang demokratis tetapi dianggap berhasil memakmurkan rakyatnya. Selain itu buku ini memuat banyak cerita-cerita eksklusif yang menjadi daya tarik antara lain melalui pengungkapan intrik-intrik politik orang-orang kepercayaan Soeharto yang saling berlomba berebut kepercayaan, konflik para petinggi militer yang mengakibatkan malapetaka yang dikenal dengan peristiwa Malari, operasi intelijen atas nama kepentingan negara yang mermbah dalam kehidupan masyarakat, bagaimana Soeharto menyikapi kritik sebagai sikap anti Pancasila, serta tidak ketinggalan cerita tentang proyek mercu suar B.J. Habibie, industri strategis, yang merugi dan tidak jelas arahnya, meskipun telah menelan uang negara milyaran US dollar. mudah-mudahan buku ini dpat dijadikan bahan renungan bagi pembacanya.&lt;/p&gt;</t>
        </is>
      </c>
      <c r="Y572" s="262" t="n">
        <v>293000</v>
      </c>
      <c r="Z572" s="226" t="n"/>
      <c r="AA572" s="241">
        <f>Y834*Z834</f>
        <v/>
      </c>
      <c r="AB572" s="237" t="inlineStr">
        <is>
          <t>33d97909-cea0-4bfa-b1c1-e1e4e6737ed0</t>
        </is>
      </c>
    </row>
    <row r="573" ht="15" customHeight="1" s="283">
      <c r="A573" s="109" t="n">
        <v>828</v>
      </c>
      <c r="B573" s="222">
        <f>HYPERLINK("https://mocostore.moco.co.id/catalog/"&amp;AB837,"Klik Disini")</f>
        <v/>
      </c>
      <c r="C573" s="223" t="inlineStr">
        <is>
          <t>Strategi Bersaing dalam Service Driven Economy</t>
        </is>
      </c>
      <c r="D573" s="223" t="n"/>
      <c r="E573" s="223" t="inlineStr">
        <is>
          <t>Lena Ellitan &amp; Lina Anatan</t>
        </is>
      </c>
      <c r="F573" s="223" t="inlineStr">
        <is>
          <t>978-979-29-0006-4</t>
        </is>
      </c>
      <c r="G573" s="223" t="inlineStr">
        <is>
          <t>978-979-29-9000-3</t>
        </is>
      </c>
      <c r="H573" s="223" t="inlineStr">
        <is>
          <t>Referensi</t>
        </is>
      </c>
      <c r="I573" s="258" t="inlineStr">
        <is>
          <t>Perguruan Tinggi</t>
        </is>
      </c>
      <c r="J573" s="186" t="inlineStr">
        <is>
          <t>009.25</t>
        </is>
      </c>
      <c r="K573" s="223" t="n"/>
      <c r="L573" s="223" t="n"/>
      <c r="M573" s="259" t="n"/>
      <c r="N573" s="223" t="inlineStr">
        <is>
          <t>Indonesia</t>
        </is>
      </c>
      <c r="O573" s="223" t="inlineStr">
        <is>
          <t>Tidak diketahui</t>
        </is>
      </c>
      <c r="P573" s="260" t="n">
        <v>2007</v>
      </c>
      <c r="Q573" s="260" t="n">
        <v>2018</v>
      </c>
      <c r="R573" s="223" t="inlineStr">
        <is>
          <t>Penerbit Andi</t>
        </is>
      </c>
      <c r="S573" s="223" t="inlineStr">
        <is>
          <t>Andi Offset CV</t>
        </is>
      </c>
      <c r="T573" s="223" t="inlineStr">
        <is>
          <t>Lokal</t>
        </is>
      </c>
      <c r="U573" s="261" t="n">
        <v>271</v>
      </c>
      <c r="V573" s="86" t="inlineStr">
        <is>
          <t>pdf</t>
        </is>
      </c>
      <c r="W573" s="223" t="inlineStr">
        <is>
          <t>4.3 MB</t>
        </is>
      </c>
      <c r="X573" s="223" t="inlineStr">
        <is>
          <t>&lt;p&gt;Globalisasi ekonomi memunculkan tantangan yang menuntut&lt;br /&gt;
 perusahaan untuk lebih fleksibel dan dapat beradaptasi terhadap&lt;br /&gt;
 situasi dan kondisi yang terjadi. Pengembangan kapabilitas dan&lt;br /&gt;
 kompetensi internal perusahaan dilakukan dengan memfokuskan&lt;br /&gt;
 pada upaya menciptakan keunggulan bersaing baik melalui strategi&lt;br /&gt;
 core competence, kompetensi bidang fungsional, time based&lt;br /&gt;
 competition, inovasi produk dan kapabilitas teknologi, maupun&lt;br /&gt;
 mengaplikasikan praktik manajemen modern seperti Total Quality&lt;br /&gt;
 Management (TQM).&lt;br /&gt;
 Pelang&amp;middot;gan potensial merupakan faktor yang sangat penting dalam&lt;br /&gt;
 menjamin kelangsungan hidup perusahaan. Untuk itu diperlukan&lt;br /&gt;
 penciptaan kerjasama yang baik melalui pemberian kualitas&lt;br /&gt;
 pelayanan yang baik, membangun hubungan yang baik dengan&lt;br /&gt;
 konsumen melalui Customer Relationship Management (CRM), dan&lt;br /&gt;
 menciptakan nilai pelanggan sehingga terwujud kepuasan dan&lt;br /&gt;
 loyalitas konsumen.&lt;br /&gt;
 Buku ini disusun untuk memberikan wawasan dan pemahaman akan&lt;br /&gt;
 pentingnya strategi bersaing bagi perusahaan dalam kondisi&lt;br /&gt;
 persaingan bisnis global saat ini. Buku ini membahas tiga tema&lt;br /&gt;
 penting, yaitu:&lt;/p&gt;
 &lt;p&gt;&lt;br /&gt;
 - Globalisasi dan Daya Saing Perusahaan&lt;br /&gt;
 - Business Networking Strategy dalam Era Global&lt;br /&gt;
 - Customer Oriented Strategy&lt;br /&gt;
 &amp;nbsp;&lt;/p&gt;</t>
        </is>
      </c>
      <c r="Y573" s="262" t="n">
        <v>94000</v>
      </c>
      <c r="Z573" s="226" t="n"/>
      <c r="AA573" s="241">
        <f>Y837*Z837</f>
        <v/>
      </c>
      <c r="AB573" s="237" t="inlineStr">
        <is>
          <t>a1010f3e-d56b-4e10-a572-75b52a7cf35a</t>
        </is>
      </c>
    </row>
    <row r="574" ht="15" customHeight="1" s="283">
      <c r="A574" s="109" t="n">
        <v>829</v>
      </c>
      <c r="B574" s="222">
        <f>HYPERLINK("https://mocostore.moco.co.id/catalog/"&amp;AB838,"Klik Disini")</f>
        <v/>
      </c>
      <c r="C574" s="223" t="inlineStr">
        <is>
          <t>Pemodelan dan Visualisasi Bangunan Menggunakan Autodesk Revit Architecture</t>
        </is>
      </c>
      <c r="D574" s="223" t="n"/>
      <c r="E574" s="223" t="inlineStr">
        <is>
          <t>Faldo Andreo Honggowidjojo</t>
        </is>
      </c>
      <c r="F574" s="223" t="inlineStr">
        <is>
          <t>978-979-29-3185-3</t>
        </is>
      </c>
      <c r="G574" s="223" t="inlineStr">
        <is>
          <t>978-979-29-8778-2</t>
        </is>
      </c>
      <c r="H574" s="223" t="inlineStr">
        <is>
          <t>Komputer &amp; Internet</t>
        </is>
      </c>
      <c r="I574" s="258" t="inlineStr">
        <is>
          <t>Perguruan Tinggi</t>
        </is>
      </c>
      <c r="J574" s="186" t="inlineStr">
        <is>
          <t>009.05</t>
        </is>
      </c>
      <c r="K574" s="223" t="inlineStr">
        <is>
          <t>Edisi Ke-1</t>
        </is>
      </c>
      <c r="L574" s="223" t="n"/>
      <c r="M574" s="259" t="inlineStr">
        <is>
          <t>Tidak Tersedia</t>
        </is>
      </c>
      <c r="N574" s="223" t="inlineStr">
        <is>
          <t>Indonesia</t>
        </is>
      </c>
      <c r="O574" s="223" t="inlineStr">
        <is>
          <t>Bukan fiksi</t>
        </is>
      </c>
      <c r="P574" s="260" t="n">
        <v>2012</v>
      </c>
      <c r="Q574" s="260" t="n">
        <v>2018</v>
      </c>
      <c r="R574" s="223" t="inlineStr">
        <is>
          <t>Penerbit Andi</t>
        </is>
      </c>
      <c r="S574" s="223" t="inlineStr">
        <is>
          <t>Andi Offset CV</t>
        </is>
      </c>
      <c r="T574" s="223" t="inlineStr">
        <is>
          <t>Lokal</t>
        </is>
      </c>
      <c r="U574" s="261" t="n">
        <v>431</v>
      </c>
      <c r="V574" s="86" t="inlineStr">
        <is>
          <t>pdf</t>
        </is>
      </c>
      <c r="W574" s="223" t="inlineStr">
        <is>
          <t>13.4 MB</t>
        </is>
      </c>
      <c r="X574" s="223" t="inlineStr">
        <is>
          <t>&lt;p&gt;Buku ini berisi pembahasan tentang perangkat lunak Autodesk Revit Architectu (perangkat lunak desain dan teknik arsitektur) yang secara umum dicari oleh masyarakat luas karena kelangkaan buku yang membahasnya. Autodesk Revit Architecture sendiri adalah perangkat lunak BIM-Building Information Modelling yang rata-rata jauh lebih unggul daripada perangkat lunak serupa. Seluruh pembahasan disertai dengan informasi kegunaan umum, step-by-step, tips, trik dan catatan yang akan memudahkan pembelajaran bagi pengguna awam maupun profesional. Pembahasar. ini adalah lengkap dan sifatnya adalah panduan yang akan selalu mendampingi pengguna dalam penggunaan ataupun pembelajaran. Buku ini sangat cocok bagi pemula, mahasiswa, dosen, praktisi arsitektur, desainer dan siapapun yang membutuhkan untuk menunjang kinerja pekerjaan dan meningkatkan karir serta ilmu.&lt;/p&gt;</t>
        </is>
      </c>
      <c r="Y574" s="262" t="n">
        <v>97500</v>
      </c>
      <c r="Z574" s="226" t="n"/>
      <c r="AA574" s="241">
        <f>Y838*Z838</f>
        <v/>
      </c>
      <c r="AB574" s="237" t="inlineStr">
        <is>
          <t>dbf6a3d9-ae81-414f-8131-a3388310f616</t>
        </is>
      </c>
    </row>
    <row r="575" ht="15" customHeight="1" s="283">
      <c r="A575" s="109" t="n">
        <v>833</v>
      </c>
      <c r="B575" s="222">
        <f>HYPERLINK("https://mocostore.moco.co.id/catalog/"&amp;AB842,"Klik Disini")</f>
        <v/>
      </c>
      <c r="C575" s="223" t="inlineStr">
        <is>
          <t>The Six Sigma Way (Bagaimana GE, Motorola, Dan perusahaan Terkenal Lainnya Mengasah Kinerja Mereka)</t>
        </is>
      </c>
      <c r="D575" s="223" t="n"/>
      <c r="E575" s="223" t="inlineStr">
        <is>
          <t>Peter S. Pande, Robert P. Neuman, Ronald R. Cavanagh</t>
        </is>
      </c>
      <c r="F575" s="223" t="inlineStr">
        <is>
          <t>979-533-833-1</t>
        </is>
      </c>
      <c r="G575" s="223" t="inlineStr">
        <is>
          <t>978-979-29-8543-6</t>
        </is>
      </c>
      <c r="H575" s="223" t="inlineStr">
        <is>
          <t>Referensi</t>
        </is>
      </c>
      <c r="I575" s="258" t="inlineStr">
        <is>
          <t>Perguruan Tinggi</t>
        </is>
      </c>
      <c r="J575" s="186" t="inlineStr">
        <is>
          <t>009.25</t>
        </is>
      </c>
      <c r="K575" s="264" t="inlineStr">
        <is>
          <t>Edisi Ke-1</t>
        </is>
      </c>
      <c r="L575" s="264" t="n"/>
      <c r="M575" s="259" t="inlineStr">
        <is>
          <t>Tidak Tersedia</t>
        </is>
      </c>
      <c r="N575" s="223" t="inlineStr">
        <is>
          <t>Indonesia</t>
        </is>
      </c>
      <c r="O575" s="223" t="inlineStr">
        <is>
          <t>Bukan fiksi</t>
        </is>
      </c>
      <c r="P575" s="260" t="n">
        <v>2002</v>
      </c>
      <c r="Q575" s="260" t="n">
        <v>2018</v>
      </c>
      <c r="R575" s="223" t="inlineStr">
        <is>
          <t>Penerbit Andi</t>
        </is>
      </c>
      <c r="S575" s="223" t="inlineStr">
        <is>
          <t>Andi Offset CV</t>
        </is>
      </c>
      <c r="T575" s="223" t="inlineStr">
        <is>
          <t>Lokal</t>
        </is>
      </c>
      <c r="U575" s="261" t="n">
        <v>478</v>
      </c>
      <c r="V575" s="86" t="inlineStr">
        <is>
          <t>pdf</t>
        </is>
      </c>
      <c r="W575" s="223" t="inlineStr">
        <is>
          <t>8.3 MB</t>
        </is>
      </c>
      <c r="X575" s="223" t="inlineStr">
        <is>
          <t>&lt;p&gt;Sekarang Anda dapat membaca peta perjalanan untuk mengimplementasi Six Sigma di organisasi pemanufakturan atau jasa Anda.&amp;nbsp;&lt;br /&gt;
 &lt;br /&gt;
 Para penulis yang telah bekerja dengan beberapa perusahaan Six Sigma yang paling visible termasuk GE-memberikan panduan langkah demi langkah dan juga panduan implementasi pratikal. Entah tujuan Anda menyelesaikan masalah proses atau mengimplementasi Six Sigma dalam tingkat perusahaan, buku ini akan membantu Anda membuat pendekatan yang Customized bagi kebutuhan perusahaan Anda dan juga tantangan yang ada di lingkungan bisnis abad 21.&lt;/p&gt;
 &lt;p&gt;Pokok bahasan dalam buku ini :&lt;/p&gt;
 &lt;ul&gt;
 &lt;li&gt;Mengupas tantangan-tantangan dan politik dalam meluncurkan, memimpin, dan melatih orang-orang untuk six sigma&lt;/li&gt;
 &lt;li&gt;Memfokuskan pada pengimplementasian langkah-langkah mayor dan alat-alat perbaikkan kualitas dalam sistem six sigma&lt;/li&gt;
 &lt;li&gt;Menonjolkan pemahaman, komntar, dan contoh-contoh dari para pemimpin bisnis serta para manajer yang menggunakan six sigma dalam organisasi mereka&lt;/li&gt;
 &lt;/ul&gt;</t>
        </is>
      </c>
      <c r="Y575" s="262" t="n">
        <v>106500</v>
      </c>
      <c r="Z575" s="226" t="n"/>
      <c r="AA575" s="241">
        <f>Y842*Z842</f>
        <v/>
      </c>
      <c r="AB575" s="237" t="inlineStr">
        <is>
          <t>5f8ee3eb-8a07-4475-af2b-8489ac0e46ef</t>
        </is>
      </c>
    </row>
    <row r="576" ht="15" customHeight="1" s="283">
      <c r="A576" s="109" t="n">
        <v>834</v>
      </c>
      <c r="B576" s="222">
        <f>HYPERLINK("https://mocostore.moco.co.id/catalog/"&amp;AB843,"Klik Disini")</f>
        <v/>
      </c>
      <c r="C576" s="223" t="inlineStr">
        <is>
          <t>Jamur Konsumsi Berkhasiat Obat</t>
        </is>
      </c>
      <c r="D576" s="223" t="n"/>
      <c r="E576" s="223" t="inlineStr">
        <is>
          <t>Henky Isnawan Hendritomo</t>
        </is>
      </c>
      <c r="F576" s="223" t="inlineStr">
        <is>
          <t>978-979-29-1387-3</t>
        </is>
      </c>
      <c r="G576" s="223" t="inlineStr">
        <is>
          <t>978-979-29-8590-0</t>
        </is>
      </c>
      <c r="H576" s="223" t="inlineStr">
        <is>
          <t>Kesehatan &amp; Obat-obatan</t>
        </is>
      </c>
      <c r="I576" s="258" t="inlineStr">
        <is>
          <t>Perguruan Tinggi</t>
        </is>
      </c>
      <c r="J576" s="186" t="inlineStr">
        <is>
          <t>009.24</t>
        </is>
      </c>
      <c r="K576" s="223" t="n"/>
      <c r="L576" s="223" t="n"/>
      <c r="M576" s="259" t="n"/>
      <c r="N576" s="223" t="inlineStr">
        <is>
          <t>Indonesia</t>
        </is>
      </c>
      <c r="O576" s="223" t="inlineStr">
        <is>
          <t>Tidak diketahui</t>
        </is>
      </c>
      <c r="P576" s="260" t="n">
        <v>2010</v>
      </c>
      <c r="Q576" s="260" t="n">
        <v>2018</v>
      </c>
      <c r="R576" s="223" t="inlineStr">
        <is>
          <t>Lily Publisher</t>
        </is>
      </c>
      <c r="S576" s="223" t="inlineStr">
        <is>
          <t>Andi Offset CV</t>
        </is>
      </c>
      <c r="T576" s="223" t="inlineStr">
        <is>
          <t>Lokal</t>
        </is>
      </c>
      <c r="U576" s="261" t="n">
        <v>160</v>
      </c>
      <c r="V576" s="86" t="inlineStr">
        <is>
          <t>pdf</t>
        </is>
      </c>
      <c r="W576" s="223" t="inlineStr">
        <is>
          <t>12.8 MB</t>
        </is>
      </c>
      <c r="X576" s="223" t="inlineStr">
        <is>
          <t>&lt;p&gt;Jamur memiliki banyak manfaat, mulai dari mendegradasi limbah bahan organik di muka bumi hingga manfaatnya sebagai bahan pangan (jamur konsumsi) dan bahan obat (mikomedisin). Selain kemampuan tersebut, keunggulan paling penting dari makrofungi jamur konsumsi adalah kandungan protein yang tinggi, rasa yang enak, dan menyehatkan.&lt;br /&gt;
 &lt;br /&gt;
 Sejak tahun 1998, produksi jamur konsumsi dunia dari tahun ke tahun terus meningkat sampai 10 kali selama kurun waktu 20 tahun. Di Indonesia, jamur merang telah dikenal sejak tahun 1950-an, kemudian disusul jamur kancing, jamur tiram, jamur shiitake, dan jamur lainnya. Perdagangan bahan ekstrak ï¢-glukan yang dikandung jamur sebagai bahan nutraceutikal sejak tahun 1999 terus meningkat dan bahkan Indonesia telah menjadi pasar dari bahan suplemen nutraceutikal tersebut. Manfaat nutraceutikal sebagai penurun kolesterol, memperbaiki kerusakan sel, dan antitumor.&lt;br /&gt;
 &lt;br /&gt;
 Usaha budi daya jamur konsumsi cukup menguntungkan karena dapat dilakukan dengan lahan, modal, dan tenaga kerja yang terbatas. Buku Jamur Konsumsi Berkhasiat Obat ini membahas dan menguraikan secara komplit mengenai siklus hidup jamur, budi daya dan potensi produksi jamur di Indonesia, ekspor dan impor, olahan jamur, serta teknik ekstraksi polisakarida B-glukan sebagai antitumor dari aneka jamur konsumsi, seperti jamur kancing, jamur merang, jamur tiram, jamur kuping, jamur shiitake, dan jamur lingshi.&lt;/p&gt;</t>
        </is>
      </c>
      <c r="Y576" s="262" t="n">
        <v>52000</v>
      </c>
      <c r="Z576" s="226" t="n"/>
      <c r="AA576" s="241">
        <f>Y843*Z843</f>
        <v/>
      </c>
      <c r="AB576" s="237" t="inlineStr">
        <is>
          <t>411cc19e-2830-48ad-b758-78897d4fa653</t>
        </is>
      </c>
    </row>
    <row r="577" ht="15" customHeight="1" s="283">
      <c r="A577" s="109" t="n">
        <v>837</v>
      </c>
      <c r="B577" s="222">
        <f>HYPERLINK("https://mocostore.moco.co.id/catalog/"&amp;AB846,"Klik Disini")</f>
        <v/>
      </c>
      <c r="C577" s="223" t="inlineStr">
        <is>
          <t>Penelitian Tindakan Kelas dengan Metode Mutakhir - untuk Pengembangan Profesi Guru</t>
        </is>
      </c>
      <c r="D577" s="223" t="n"/>
      <c r="E577" s="223" t="inlineStr">
        <is>
          <t>Dr. Agus Yuliantoro, M. Hum.</t>
        </is>
      </c>
      <c r="F577" s="223" t="inlineStr">
        <is>
          <t>978-979-29-5207-0</t>
        </is>
      </c>
      <c r="G577" s="223" t="inlineStr">
        <is>
          <t>978-979-29-8788-1</t>
        </is>
      </c>
      <c r="H577" s="223" t="inlineStr">
        <is>
          <t>Pendidikan</t>
        </is>
      </c>
      <c r="I577" s="258" t="inlineStr">
        <is>
          <t>Perguruan Tinggi</t>
        </is>
      </c>
      <c r="J577" s="186" t="inlineStr">
        <is>
          <t>009.10</t>
        </is>
      </c>
      <c r="K577" s="264" t="n"/>
      <c r="L577" s="264" t="n"/>
      <c r="M577" s="259" t="n"/>
      <c r="N577" s="223" t="inlineStr">
        <is>
          <t>Indonesia</t>
        </is>
      </c>
      <c r="O577" s="223" t="inlineStr">
        <is>
          <t>Tidak diketahui</t>
        </is>
      </c>
      <c r="P577" s="260" t="n">
        <v>2015</v>
      </c>
      <c r="Q577" s="260" t="n">
        <v>2018</v>
      </c>
      <c r="R577" s="223" t="inlineStr">
        <is>
          <t>Penerbit Andi</t>
        </is>
      </c>
      <c r="S577" s="223" t="inlineStr">
        <is>
          <t>Andi Offset CV</t>
        </is>
      </c>
      <c r="T577" s="223" t="inlineStr">
        <is>
          <t>Lokal</t>
        </is>
      </c>
      <c r="U577" s="261" t="n">
        <v>176</v>
      </c>
      <c r="V577" s="86" t="inlineStr">
        <is>
          <t>pdf</t>
        </is>
      </c>
      <c r="W577" s="223" t="inlineStr">
        <is>
          <t>6.8 MB</t>
        </is>
      </c>
      <c r="X577" s="223" t="inlineStr">
        <is>
          <t>&lt;p&gt;Penelitian Tindakan Kelas (PTK) pada dasarnya adalah Studi Kasus. Sebagai studi kasus, PTK (sumber data) dari aktivitas proses belajar itu sendiri. Hal itu berrti pula bahwa proses pembelajaran merupakan sumber data yang sifatnya &amp;ldquo;Natural Setting&amp;rdquo;. Data data PTK harus dimulai dari proses pembelajaran itu sendiri.&lt;/p&gt;</t>
        </is>
      </c>
      <c r="Y577" s="262" t="n">
        <v>71000</v>
      </c>
      <c r="Z577" s="226" t="n"/>
      <c r="AA577" s="241">
        <f>Y846*Z846</f>
        <v/>
      </c>
      <c r="AB577" s="237" t="inlineStr">
        <is>
          <t>b45682b9-3a5d-4eff-9911-cb9539b65753</t>
        </is>
      </c>
    </row>
    <row r="578" ht="15" customHeight="1" s="283">
      <c r="A578" s="109" t="n">
        <v>840</v>
      </c>
      <c r="B578" s="222">
        <f>HYPERLINK("https://mocostore.moco.co.id/catalog/"&amp;AB849,"Klik Disini")</f>
        <v/>
      </c>
      <c r="C578" s="223" t="inlineStr">
        <is>
          <t>Japanese Women Don`t Get Old Or Fat, Rahasia Diet ala Jepang</t>
        </is>
      </c>
      <c r="D578" s="223" t="n"/>
      <c r="E578" s="223" t="inlineStr">
        <is>
          <t>Naomi Moriyama Dan William Doyle</t>
        </is>
      </c>
      <c r="F578" s="223" t="inlineStr">
        <is>
          <t>978-979-29-2479-4</t>
        </is>
      </c>
      <c r="G578" s="223" t="inlineStr">
        <is>
          <t>978-979-29-8593-1</t>
        </is>
      </c>
      <c r="H578" s="223" t="inlineStr">
        <is>
          <t>Referensi</t>
        </is>
      </c>
      <c r="I578" s="258" t="inlineStr">
        <is>
          <t>Perguruan Tinggi</t>
        </is>
      </c>
      <c r="J578" s="186" t="inlineStr">
        <is>
          <t>009.09</t>
        </is>
      </c>
      <c r="K578" s="223" t="n"/>
      <c r="L578" s="223" t="n"/>
      <c r="M578" s="259" t="n"/>
      <c r="N578" s="223" t="inlineStr">
        <is>
          <t>Indonesia</t>
        </is>
      </c>
      <c r="O578" s="223" t="inlineStr">
        <is>
          <t>Tidak diketahui</t>
        </is>
      </c>
      <c r="P578" s="260" t="n">
        <v>2011</v>
      </c>
      <c r="Q578" s="260" t="n">
        <v>2018</v>
      </c>
      <c r="R578" s="223" t="inlineStr">
        <is>
          <t>Penerbit Andi</t>
        </is>
      </c>
      <c r="S578" s="223" t="inlineStr">
        <is>
          <t>Andi Offset CV</t>
        </is>
      </c>
      <c r="T578" s="223" t="inlineStr">
        <is>
          <t>Lokal</t>
        </is>
      </c>
      <c r="U578" s="261" t="n">
        <v>273</v>
      </c>
      <c r="V578" s="86" t="inlineStr">
        <is>
          <t>pdf</t>
        </is>
      </c>
      <c r="W578" s="223" t="inlineStr">
        <is>
          <t>17.4 MB</t>
        </is>
      </c>
      <c r="X578" s="223" t="inlineStr">
        <is>
          <t>&lt;p&gt;&lt;strong&gt;&lt;em&gt;Aku menarik napas panjang.&lt;/em&gt;&lt;/strong&gt;&lt;/p&gt;
 &lt;p&gt;&lt;strong&gt;&lt;em&gt;Aku berada di dapur Tokyo ibuku.&lt;/em&gt;&lt;/strong&gt;&lt;/p&gt;
 &lt;p&gt;&amp;nbsp;&lt;/p&gt;
 &lt;p&gt;&amp;nbsp;&lt;/p&gt;
 &lt;p&gt;&amp;nbsp;&lt;/p&gt;
 &lt;p&gt;&amp;nbsp;&lt;/p&gt;
 &lt;p&gt;&lt;em&gt;Aku basah kuyup dalam campuran memabukkan antara aroma tajam, manis, dan kesegaran bumi yang telah kurasakan sejak aku kecil. Aroma dapur bagaikan aroma bumi, laut, dan pegunungan &amp;hellip; aromanya seperti aroma kehidupan.&lt;/em&gt;&lt;/p&gt;
 &lt;p&gt;&amp;nbsp;&lt;/p&gt;
 &lt;p&gt;&amp;nbsp;&lt;/p&gt;
 &lt;p&gt;&lt;em&gt;Apa yang keluar dari sana bukanlah hidangan sushi ataupun kaiseki.&lt;/em&gt;&lt;/p&gt;
 &lt;p&gt;&amp;nbsp;&lt;/p&gt;
 &lt;p&gt;&amp;nbsp;&lt;/p&gt;
 &lt;p&gt;&amp;nbsp;&lt;/p&gt;
 &lt;p&gt;&amp;nbsp;&lt;/p&gt;
 &lt;p&gt;Apa yang keluar dari dapur Tokyo ibuku adalah hidangan keluarga buatan ibu-ibu Jepang. Hidangan yang disajikan oleh puluhan juta ibu-ibu dan para istri di Jepang bagi keluarga mereka setiap hari. Hidangan itu membantu menjelaskan mengapa Jepang, berdasar beberapa kriteria, merupakan bangsa paling sehat di dunia.&lt;/p&gt;
 &lt;p&gt;&amp;nbsp;&lt;/p&gt;
 &lt;p&gt;&amp;nbsp;&lt;/p&gt;
 &lt;ul&gt;
 &lt;li&gt;Perempuan Jepang memiliki tingkat obesitas paling rendah di antara negara-negara maju: 3% (versus 11% untuk perempuan Prancis dan 34% untuk perempuan Amerika).&lt;/li&gt;
 &lt;li&gt;Perempuan Jepang adalah juara dunia untuk umur panjang.&lt;/li&gt;
 &lt;li&gt;Orang Jepang hidup lebih lama dan lebih sehat dibanding bangsa lain di dunia.&lt;/li&gt;
 &lt;li&gt;Orang Jepang makan makanan paling baik dan paling lezat di dunia.&lt;/li&gt;
 &lt;/ul&gt;</t>
        </is>
      </c>
      <c r="Y578" s="262" t="n">
        <v>73000</v>
      </c>
      <c r="Z578" s="226" t="n"/>
      <c r="AA578" s="241">
        <f>Y849*Z849</f>
        <v/>
      </c>
      <c r="AB578" s="237" t="inlineStr">
        <is>
          <t>46a3f495-b40f-41ba-a18b-997d8b1b44d5</t>
        </is>
      </c>
    </row>
    <row r="579" ht="15" customHeight="1" s="283">
      <c r="A579" s="109" t="n">
        <v>841</v>
      </c>
      <c r="B579" s="222">
        <f>HYPERLINK("https://mocostore.moco.co.id/catalog/"&amp;AB850,"Klik Disini")</f>
        <v/>
      </c>
      <c r="C579" s="223" t="inlineStr">
        <is>
          <t>The Queen of Oil: Potensi Agribisnis Komoditas WIJEN</t>
        </is>
      </c>
      <c r="D579" s="223" t="n"/>
      <c r="E579" s="223" t="inlineStr">
        <is>
          <t>Sri Handajani, dkk</t>
        </is>
      </c>
      <c r="F579" s="223" t="inlineStr">
        <is>
          <t>979-763-513-9</t>
        </is>
      </c>
      <c r="G579" s="223" t="inlineStr">
        <is>
          <t>978-979-29-8534-4</t>
        </is>
      </c>
      <c r="H579" s="223" t="inlineStr">
        <is>
          <t>Pertanian</t>
        </is>
      </c>
      <c r="I579" s="258" t="inlineStr">
        <is>
          <t>Perguruan Tinggi</t>
        </is>
      </c>
      <c r="J579" s="186" t="inlineStr">
        <is>
          <t>009.06</t>
        </is>
      </c>
      <c r="K579" s="223" t="n"/>
      <c r="L579" s="223" t="n"/>
      <c r="M579" s="259" t="n"/>
      <c r="N579" s="223" t="inlineStr">
        <is>
          <t>Indonesia</t>
        </is>
      </c>
      <c r="O579" s="223" t="inlineStr">
        <is>
          <t>Tidak diketahui</t>
        </is>
      </c>
      <c r="P579" s="260" t="n">
        <v>2006</v>
      </c>
      <c r="Q579" s="260" t="n">
        <v>2018</v>
      </c>
      <c r="R579" s="223" t="inlineStr">
        <is>
          <t>Penerbit Andi</t>
        </is>
      </c>
      <c r="S579" s="223" t="inlineStr">
        <is>
          <t>Andi Offset CV</t>
        </is>
      </c>
      <c r="T579" s="223" t="inlineStr">
        <is>
          <t>Lokal</t>
        </is>
      </c>
      <c r="U579" s="261" t="n">
        <v>93</v>
      </c>
      <c r="V579" s="86" t="inlineStr">
        <is>
          <t>pdf</t>
        </is>
      </c>
      <c r="W579" s="223" t="inlineStr">
        <is>
          <t>3.3 MB</t>
        </is>
      </c>
      <c r="X579" s="223" t="inlineStr">
        <is>
          <t>&lt;p&gt;Wijen (Sesamum Indicum L) merupakan komoditas pertanian yang sangat potensial sebagai penghasil minyak nabati. Pengolahan wijen yang paling pokok adalah untuk mengambil minyak dalam wijen yang dibutuhkan dalam industri kimia, kosmetik, farmasi, minyak masak, dan lain-lain. Wijen dikenal sebagai Queen of the oil seed crop karena keunggulan nilai gizi dan manfaat kesehatannya. Tidak mengherankan bila peluang usaha pada komoditas tanaman ini cukup menjanjikan untuk masa yang akan datang.&amp;nbsp;&lt;br /&gt;
 &lt;br /&gt;
 Namun sayangnya, sebagai komoditi yang memiliki keunggulan dalam aspek gizi dan kesehatan, wijen ternyata belum banyak dikenal oleh masyarakat. Informasi mengenai hal tersebut masih terbatas. Oleh karena itu, melalui berbagai kajian pustaka, hasil penelitian, dan pengalaman pendampingan pada UKM Wijen selama beberapa tahun, penulis mencoba menyajikannya ke dalam buku ini. Melalui buku ini, penulis memaparkan banyak aspek yang berkaitan dengan wijen. Materi yang terkandung dalam buku ini mencakup tanaman wijen, komposisi kimia, dan manfaat wijen, minyak wijen, aspek gizi dan kesehatan, potensi agribisnis komoditas wijen, dan usaha memasyarakatkan komoditas wijen. Buku ini berguna tidak hanya untuk kalangan akademisi, tetepi juga untuk kalangan ilmiah lainnya, pengusha, dan masyarakat umum, sebagai bahan referensi.&amp;nbsp;&lt;/p&gt;</t>
        </is>
      </c>
      <c r="Y579" s="262" t="n">
        <v>50500</v>
      </c>
      <c r="Z579" s="226" t="n"/>
      <c r="AA579" s="241">
        <f>Y850*Z850</f>
        <v/>
      </c>
      <c r="AB579" s="237" t="inlineStr">
        <is>
          <t>486b8511-7aba-4203-9ff8-c4488d0736fd</t>
        </is>
      </c>
    </row>
    <row r="580" ht="15" customHeight="1" s="283">
      <c r="A580" s="109" t="n">
        <v>843</v>
      </c>
      <c r="B580" s="222">
        <f>HYPERLINK("https://mocostore.moco.co.id/catalog/"&amp;AB852,"Klik Disini")</f>
        <v/>
      </c>
      <c r="C580" s="223" t="inlineStr">
        <is>
          <t>Penelitian Tindakan Sekolah (PTS) - Teori dan Aplikasi</t>
        </is>
      </c>
      <c r="D580" s="223" t="n"/>
      <c r="E580" s="223" t="inlineStr">
        <is>
          <t>Zainal Aqib, M.Pd. dan Ahmad Amrullah, S.Th.I, MA.</t>
        </is>
      </c>
      <c r="F580" s="223" t="inlineStr">
        <is>
          <t>978-979-29-6176-8</t>
        </is>
      </c>
      <c r="G580" s="223" t="inlineStr">
        <is>
          <t>978-979-29-8791-1</t>
        </is>
      </c>
      <c r="H580" s="223" t="inlineStr">
        <is>
          <t>Pendidikan</t>
        </is>
      </c>
      <c r="I580" s="258" t="inlineStr">
        <is>
          <t>Perguruan Tinggi</t>
        </is>
      </c>
      <c r="J580" s="186" t="inlineStr">
        <is>
          <t>009.10</t>
        </is>
      </c>
      <c r="K580" s="223" t="n"/>
      <c r="L580" s="223" t="n"/>
      <c r="M580" s="259" t="n"/>
      <c r="N580" s="223" t="inlineStr">
        <is>
          <t>Indonesia</t>
        </is>
      </c>
      <c r="O580" s="223" t="inlineStr">
        <is>
          <t>Tidak diketahui</t>
        </is>
      </c>
      <c r="P580" s="260" t="n">
        <v>2017</v>
      </c>
      <c r="Q580" s="260" t="n">
        <v>2018</v>
      </c>
      <c r="R580" s="223" t="inlineStr">
        <is>
          <t>Penerbit Andi</t>
        </is>
      </c>
      <c r="S580" s="223" t="inlineStr">
        <is>
          <t>Andi Offset CV</t>
        </is>
      </c>
      <c r="T580" s="223" t="inlineStr">
        <is>
          <t>Lokal</t>
        </is>
      </c>
      <c r="U580" s="261" t="n">
        <v>160</v>
      </c>
      <c r="V580" s="86" t="inlineStr">
        <is>
          <t>pdf</t>
        </is>
      </c>
      <c r="W580" s="223" t="inlineStr">
        <is>
          <t>7.4 MB</t>
        </is>
      </c>
      <c r="X580" s="223" t="inlineStr">
        <is>
          <t>&lt;p&gt;Buku ini memuat beberapa hal terkait dengan penelitian tindakan sekolah, antara lain proposal penelitian, laporan hasil penelitian , dan artikel untuk jurnal penelitian, selain itu dilengkapi dengan sebuah CD yang memuat banyak hal tentang penelitian sekolah, dan hasil seminar nasional penelitian tindakan sekolah bagi para pemenang blockgrant PTS (Penelitian Tindakan Sekolah)&lt;/p&gt;</t>
        </is>
      </c>
      <c r="Y580" s="262" t="n">
        <v>75000</v>
      </c>
      <c r="Z580" s="226" t="n"/>
      <c r="AA580" s="241">
        <f>Y852*Z852</f>
        <v/>
      </c>
      <c r="AB580" s="237" t="inlineStr">
        <is>
          <t>d1a58eb4-60bb-4a06-8b6d-6b7b187d1863</t>
        </is>
      </c>
    </row>
    <row r="581" ht="15" customHeight="1" s="283">
      <c r="A581" s="109" t="n">
        <v>845</v>
      </c>
      <c r="B581" s="222">
        <f>HYPERLINK("https://mocostore.moco.co.id/catalog/"&amp;AB854,"Klik Disini")</f>
        <v/>
      </c>
      <c r="C581" s="223" t="inlineStr">
        <is>
          <t>The Presenter Within Simple Ideas For Great Presentations</t>
        </is>
      </c>
      <c r="D581" s="223" t="n"/>
      <c r="E581" s="223" t="inlineStr">
        <is>
          <t>Roz Townsend</t>
        </is>
      </c>
      <c r="F581" s="223" t="inlineStr">
        <is>
          <t>978-979-29-0719-3</t>
        </is>
      </c>
      <c r="G581" s="223" t="inlineStr">
        <is>
          <t>978-979-29-8533-7</t>
        </is>
      </c>
      <c r="H581" s="223" t="inlineStr">
        <is>
          <t>Referensi</t>
        </is>
      </c>
      <c r="I581" s="258" t="inlineStr">
        <is>
          <t>Perguruan Tinggi</t>
        </is>
      </c>
      <c r="J581" s="186" t="inlineStr">
        <is>
          <t>009.08</t>
        </is>
      </c>
      <c r="K581" s="223" t="n"/>
      <c r="L581" s="223" t="n"/>
      <c r="M581" s="259" t="n"/>
      <c r="N581" s="223" t="inlineStr">
        <is>
          <t>Indonesia</t>
        </is>
      </c>
      <c r="O581" s="223" t="inlineStr">
        <is>
          <t>Tidak diketahui</t>
        </is>
      </c>
      <c r="P581" s="260" t="n">
        <v>2009</v>
      </c>
      <c r="Q581" s="260" t="n">
        <v>2018</v>
      </c>
      <c r="R581" s="223" t="inlineStr">
        <is>
          <t>Penerbit Andi</t>
        </is>
      </c>
      <c r="S581" s="223" t="inlineStr">
        <is>
          <t>Andi Offset CV</t>
        </is>
      </c>
      <c r="T581" s="223" t="inlineStr">
        <is>
          <t>Lokal</t>
        </is>
      </c>
      <c r="U581" s="261" t="n">
        <v>112</v>
      </c>
      <c r="V581" s="86" t="inlineStr">
        <is>
          <t>pdf</t>
        </is>
      </c>
      <c r="W581" s="223" t="inlineStr">
        <is>
          <t>3.1 MB</t>
        </is>
      </c>
      <c r="X581" s="223" t="inlineStr">
        <is>
          <t>&lt;p&gt;THE PRESENTER WITHIN menjelaskan bagaimana mengembangkan kemampuan Anda untuk mengajak orang lain mengikuti gagasan Anda. Dalam fakta &amp;ldquo;bagaimana&amp;rdquo; yang paling sederhana dari keterampilan presentasi yang baik, buku ini menantang pembaca untuk mendapatkan pemahaman diri.&lt;br /&gt;
 &lt;br /&gt;
 Masa depan ada di tangan mereka yang dapat mengambil keuntungan dari kemampuan untuk berhubungan dengan orang lain, dan mereka yang mempunyai penglihatan akurat mengenai apa yang mereka rasakan. Dengan gaya yang akrab dengan pembaca, buku ini memuat keterampilan perencanaan, persiapan, latihan, dan proyeksi yang disertai dengan anekdot dan latihan.&lt;br /&gt;
 &lt;br /&gt;
 Buku ini sangat komprehensif dan efektif dalam membantu orang menjadi presenter yang baik, terampil, dan berbeda.&lt;/p&gt;</t>
        </is>
      </c>
      <c r="Y581" s="262" t="n">
        <v>78000</v>
      </c>
      <c r="Z581" s="226" t="n"/>
      <c r="AA581" s="241">
        <f>Y854*Z854</f>
        <v/>
      </c>
      <c r="AB581" s="237" t="inlineStr">
        <is>
          <t>4aaa51b6-2985-4638-aa10-0beed97d7bb2</t>
        </is>
      </c>
    </row>
    <row r="582" ht="15" customHeight="1" s="283">
      <c r="A582" s="109" t="n">
        <v>847</v>
      </c>
      <c r="B582" s="222">
        <f>HYPERLINK("https://mocostore.moco.co.id/catalog/"&amp;AB856,"Klik Disini")</f>
        <v/>
      </c>
      <c r="C582" s="223" t="inlineStr">
        <is>
          <t>The Power of Bisa</t>
        </is>
      </c>
      <c r="D582" s="223" t="n"/>
      <c r="E582" s="223" t="inlineStr">
        <is>
          <t>Johanes Ariffin Wijaya</t>
        </is>
      </c>
      <c r="F582" s="223" t="inlineStr">
        <is>
          <t>978-979-29-2553-1</t>
        </is>
      </c>
      <c r="G582" s="223" t="inlineStr">
        <is>
          <t>978-979-29-8531-3</t>
        </is>
      </c>
      <c r="H582" s="223" t="inlineStr">
        <is>
          <t>Bisnis</t>
        </is>
      </c>
      <c r="I582" s="258" t="inlineStr">
        <is>
          <t>Perguruan Tinggi</t>
        </is>
      </c>
      <c r="J582" s="186" t="inlineStr">
        <is>
          <t>009.25</t>
        </is>
      </c>
      <c r="K582" s="223" t="n"/>
      <c r="L582" s="223" t="n"/>
      <c r="M582" s="259" t="n"/>
      <c r="N582" s="223" t="n"/>
      <c r="O582" s="223" t="n"/>
      <c r="P582" s="260" t="n">
        <v>2011</v>
      </c>
      <c r="Q582" s="260" t="n">
        <v>2018</v>
      </c>
      <c r="R582" s="223" t="inlineStr">
        <is>
          <t>Penerbit Andi</t>
        </is>
      </c>
      <c r="S582" s="223" t="inlineStr">
        <is>
          <t>Andi Offset CV</t>
        </is>
      </c>
      <c r="T582" s="223" t="n"/>
      <c r="U582" s="261" t="n">
        <v>168</v>
      </c>
      <c r="V582" s="86" t="inlineStr">
        <is>
          <t>pdf</t>
        </is>
      </c>
      <c r="W582" s="223" t="inlineStr">
        <is>
          <t>4.3 MB</t>
        </is>
      </c>
      <c r="X582" s="223" t="inlineStr">
        <is>
          <t>&lt;p&gt;The Power Of Bisa, Yes I Can Saya Bisa Bukan Karena Kepepet&lt;/p&gt;
 &lt;p&gt;Memulai sesuatu itu dari berpikir, buku ini THE POWER OF BISA ini akan mengajarkan kepada Anda untuk bagaimana berpikir BISA? supaya kita bisa bicara BISA dan melakukannya&amp;quot;&lt;/p&gt;
 &lt;p&gt;Salam Antusias,&lt;/p&gt;
 &lt;p&gt;Gunawan Ardiyanto A.603N Consult (Writer, A.603N Consult)&lt;/p&gt;
 &lt;p&gt;&amp;quot;Apapun yang ingin anda capai dalam hidup, jika anda tidak mempunyai formula yang tepat dan energi yang luar biasa, maka jangan harap anda akan meraihnya. Pak Johanes memformulasikan the power of bisa untuk mencapai sesuatu yang kita inginkan. Jangan baca buku ini jika anda tidak percaya kekuatan kata &amp;quot;BISA&amp;quot; !! &amp;quot;&lt;/p&gt;
 &lt;p&gt;Riri Artakusuma, Penyiar Radio Terkemuka&lt;/p&gt;</t>
        </is>
      </c>
      <c r="Y582" s="262" t="n">
        <v>47000</v>
      </c>
      <c r="Z582" s="226" t="n"/>
      <c r="AA582" s="241">
        <f>Y856*Z856</f>
        <v/>
      </c>
      <c r="AB582" s="237" t="inlineStr">
        <is>
          <t>6108150e-8583-4118-be64-ccc11327adcb</t>
        </is>
      </c>
    </row>
    <row r="583" ht="15" customHeight="1" s="283">
      <c r="A583" s="109" t="n">
        <v>848</v>
      </c>
      <c r="B583" s="222">
        <f>HYPERLINK("https://mocostore.moco.co.id/catalog/"&amp;AB857,"Klik Disini")</f>
        <v/>
      </c>
      <c r="C583" s="223" t="inlineStr">
        <is>
          <t>Perang Merek (10 Hukum Untuk Membangun "The Killer Brand")</t>
        </is>
      </c>
      <c r="D583" s="223" t="n"/>
      <c r="E583" s="223" t="inlineStr">
        <is>
          <t>David F. D`alessandro dan Michele Owens</t>
        </is>
      </c>
      <c r="F583" s="223" t="inlineStr">
        <is>
          <t>979-533-973-7</t>
        </is>
      </c>
      <c r="G583" s="223" t="inlineStr">
        <is>
          <t>978-979-29-8804-8</t>
        </is>
      </c>
      <c r="H583" s="223" t="inlineStr">
        <is>
          <t>Referensi</t>
        </is>
      </c>
      <c r="I583" s="258" t="inlineStr">
        <is>
          <t>Perguruan Tinggi</t>
        </is>
      </c>
      <c r="J583" s="186" t="inlineStr">
        <is>
          <t>009.25</t>
        </is>
      </c>
      <c r="K583" s="223" t="n"/>
      <c r="L583" s="223" t="n"/>
      <c r="M583" s="259" t="n"/>
      <c r="N583" s="223" t="inlineStr">
        <is>
          <t>Indonesia</t>
        </is>
      </c>
      <c r="O583" s="223" t="inlineStr">
        <is>
          <t>Tidak diketahui</t>
        </is>
      </c>
      <c r="P583" s="260" t="n">
        <v>2003</v>
      </c>
      <c r="Q583" s="260" t="n">
        <v>2018</v>
      </c>
      <c r="R583" s="223" t="inlineStr">
        <is>
          <t>Penerbit Andi</t>
        </is>
      </c>
      <c r="S583" s="223" t="inlineStr">
        <is>
          <t>Andi Offset CV</t>
        </is>
      </c>
      <c r="T583" s="223" t="inlineStr">
        <is>
          <t>Lokal</t>
        </is>
      </c>
      <c r="U583" s="261" t="n">
        <v>188</v>
      </c>
      <c r="V583" s="86" t="inlineStr">
        <is>
          <t>pdf</t>
        </is>
      </c>
      <c r="W583" s="223" t="inlineStr">
        <is>
          <t>2.8 MB</t>
        </is>
      </c>
      <c r="X583" s="223" t="inlineStr">
        <is>
          <t>&lt;p&gt;&amp;quot;jauh sebelum kebanyakan orang di korporat Amerika, D&amp;#39;Alessandro telah menyadari nilai olah raga dan even pemasaran dalam membangun merek kelas dunia. Buku seperti ini penulisnya: penuh ilham, kocak, dan terus terang&amp;quot;&lt;/p&gt;
 &lt;p&gt;-Lesa Ukman Presiden IEG, Inc.&lt;/p&gt;</t>
        </is>
      </c>
      <c r="Y583" s="262" t="n">
        <v>91000</v>
      </c>
      <c r="Z583" s="226" t="n"/>
      <c r="AA583" s="241">
        <f>Y857*Z857</f>
        <v/>
      </c>
      <c r="AB583" s="237" t="inlineStr">
        <is>
          <t>e4ab57d3-1b34-4d69-9a1a-fa14b20aecb3</t>
        </is>
      </c>
    </row>
    <row r="584" ht="15" customHeight="1" s="283">
      <c r="A584" s="109" t="n">
        <v>849</v>
      </c>
      <c r="B584" s="222">
        <f>HYPERLINK("https://mocostore.moco.co.id/catalog/"&amp;AB858,"Klik Disini")</f>
        <v/>
      </c>
      <c r="C584" s="223" t="inlineStr">
        <is>
          <t>The Miracle of Colors - Keajaiban Buah dan Sayur Warna Kuning, Orange dan Merah</t>
        </is>
      </c>
      <c r="D584" s="223" t="n"/>
      <c r="E584" s="223" t="inlineStr">
        <is>
          <t>Dwi Ermawati dan Permata Ilmu Jogjakarta</t>
        </is>
      </c>
      <c r="F584" s="223" t="inlineStr">
        <is>
          <t>978-979-29-6634-3</t>
        </is>
      </c>
      <c r="G584" s="223" t="inlineStr">
        <is>
          <t>978-979-29-8530-6</t>
        </is>
      </c>
      <c r="H584" s="223" t="inlineStr">
        <is>
          <t>Kesehatan</t>
        </is>
      </c>
      <c r="I584" s="258" t="inlineStr">
        <is>
          <t>Perguruan Tinggi</t>
        </is>
      </c>
      <c r="J584" s="186" t="inlineStr">
        <is>
          <t>009.24</t>
        </is>
      </c>
      <c r="K584" s="223" t="n"/>
      <c r="L584" s="223" t="n"/>
      <c r="M584" s="259" t="n"/>
      <c r="N584" s="223" t="inlineStr">
        <is>
          <t>Indonesia</t>
        </is>
      </c>
      <c r="O584" s="223" t="inlineStr">
        <is>
          <t>Tidak diketahui</t>
        </is>
      </c>
      <c r="P584" s="260" t="n">
        <v>2017</v>
      </c>
      <c r="Q584" s="260" t="n">
        <v>2018</v>
      </c>
      <c r="R584" s="223" t="inlineStr">
        <is>
          <t>Rapha Publishing</t>
        </is>
      </c>
      <c r="S584" s="223" t="inlineStr">
        <is>
          <t>Andi Offset CV</t>
        </is>
      </c>
      <c r="T584" s="223" t="inlineStr">
        <is>
          <t>Lokal</t>
        </is>
      </c>
      <c r="U584" s="261" t="n">
        <v>132</v>
      </c>
      <c r="V584" s="86" t="inlineStr">
        <is>
          <t>pdf</t>
        </is>
      </c>
      <c r="W584" s="223" t="inlineStr">
        <is>
          <t>15.4 MB</t>
        </is>
      </c>
      <c r="X584" s="223" t="inlineStr">
        <is>
          <t>&lt;p&gt;Perbedaan warna pada setiap jenis buah mengindikasikan kandungan dan manfaat tersendiri yang membedakan antara buah yang satu dengan buah yang lainnya. Warna pada buah disebabkan oleh pigmen yang terkandung dalam buah tersebut. Pigmen pada buah tidak hanya berfungsi sebagai pemberi warna, tetapi juga memiliki manfaat untuk kesehatan tubuh. Pigmen yang terkandung pada buah, antara lain Antosianin yang memberi warna orange, merah, dan biru laut; Flavonoid memberikan warna kuning dan tidak berwarna (putih); Tanin memberikan warna kuning atau tidak berwarna; Klorofil memberikan warna hijau; Karotenoid memberikan warna kuning dan merah; Xanton memberikan warna kuning.&amp;nbsp;&lt;br /&gt;
 Macam-macam buah berdasarkan warnanya terbagi menjadi 6, yaitu merah, kuning, orange, hijau, putih, ungu/biru. Di sini yang akan dibahas ada tiga warna, yaitu merah, kuning, dan orange. Buah yang berwarna merah, seperti semangka, stroberi, cherry, apel merah, dan jambu biji merah mengandung pigmen antosianin dan likopen. Buah berwarna kuning, seperti belimbing manis, nanas, pisang, nangka, dan lain-lain terdapat pigmen beta cryptoxanthin lutein dan zeaxanthin. Sedangkan buah yang berwarna orange, di antaranya pepaya, jeruk, mangga, dan buah-buahan yang memiliki daging buah berwarna orange mengandung beta karoten. Buah yang berwarna-warni mempunyai khasiat yang berbeda-beda pula tergantung pigmen yang membentuknya.&lt;/p&gt;</t>
        </is>
      </c>
      <c r="Y584" s="262" t="n">
        <v>56000</v>
      </c>
      <c r="Z584" s="226" t="n"/>
      <c r="AA584" s="241">
        <f>Y858*Z858</f>
        <v/>
      </c>
      <c r="AB584" s="237" t="inlineStr">
        <is>
          <t>7a32d63d-aefb-401f-8623-278f452d2df0</t>
        </is>
      </c>
    </row>
    <row r="585" ht="15" customHeight="1" s="283">
      <c r="A585" s="109" t="n">
        <v>850</v>
      </c>
      <c r="B585" s="222">
        <f>HYPERLINK("https://mocostore.moco.co.id/catalog/"&amp;AB859,"Klik Disini")</f>
        <v/>
      </c>
      <c r="C585" s="223" t="inlineStr">
        <is>
          <t>Pengobatan Tradisional dengan Jamu Ala Kraton sebagai Warisan Turun Temurun</t>
        </is>
      </c>
      <c r="D585" s="223" t="n"/>
      <c r="E585" s="223" t="inlineStr">
        <is>
          <t>Musyri'ah Hanum dan Tim Redaksi Cemerlang</t>
        </is>
      </c>
      <c r="F585" s="223" t="inlineStr">
        <is>
          <t>978-979-29-2656-9</t>
        </is>
      </c>
      <c r="G585" s="223" t="inlineStr">
        <is>
          <t>978-979-29-8798-0</t>
        </is>
      </c>
      <c r="H585" s="223" t="inlineStr">
        <is>
          <t>Kesehatan</t>
        </is>
      </c>
      <c r="I585" s="258" t="inlineStr">
        <is>
          <t>Perguruan Tinggi</t>
        </is>
      </c>
      <c r="J585" s="186" t="inlineStr">
        <is>
          <t>009.24</t>
        </is>
      </c>
      <c r="K585" s="264" t="inlineStr">
        <is>
          <t>Tidak Tersedia</t>
        </is>
      </c>
      <c r="L585" s="264" t="n"/>
      <c r="M585" s="259" t="inlineStr">
        <is>
          <t>Tidak Tersedia</t>
        </is>
      </c>
      <c r="N585" s="223" t="inlineStr">
        <is>
          <t>Indonesia</t>
        </is>
      </c>
      <c r="O585" s="223" t="inlineStr">
        <is>
          <t>Tidak diketahui</t>
        </is>
      </c>
      <c r="P585" s="260" t="n">
        <v>2011</v>
      </c>
      <c r="Q585" s="260" t="n">
        <v>2018</v>
      </c>
      <c r="R585" s="223" t="inlineStr">
        <is>
          <t>Penerbit Andi</t>
        </is>
      </c>
      <c r="S585" s="223" t="inlineStr">
        <is>
          <t>Andi Offset CV</t>
        </is>
      </c>
      <c r="T585" s="223" t="inlineStr">
        <is>
          <t>Lokal</t>
        </is>
      </c>
      <c r="U585" s="261" t="n">
        <v>128</v>
      </c>
      <c r="V585" s="86" t="inlineStr">
        <is>
          <t>pdf</t>
        </is>
      </c>
      <c r="W585" s="223" t="inlineStr">
        <is>
          <t>19.3 MB</t>
        </is>
      </c>
      <c r="X585" s="223" t="inlineStr">
        <is>
          <t>&lt;p&gt;Bagi masyarakat Indonesia, jamu merupakan resep turun temurun dari leluhur untuk terus dipertahankan dan dikembangkan. Bahan-bahan yang digunakan untuk membuat jamu diambil dari tumbuh-tumbuhan yang ada di alam Indonesia baik itu dari akar, daun, buah, bunga, umbi-umbian, maupun kulit kayu.&lt;br /&gt;
 Pada jaman dahulu, resep jamu hanya dikenal dikalangan keraton dan tidak diperbolehkan keluar dari lingkungan keraton. Namun, seiring dengan perkembangan jaman, orang-orang lingkungan keraton yang sudah lebih modern mulai mengajarkan cara untuk meracik jamu kepada masyarakat diluar keraton. Jamu pun berkembang dengan pesat sampai saat ini, tidak hanya di Indonesia tetapi sampai ke mancanegara.&lt;br /&gt;
 Para leluhur kita menggunakan resep jamu untuk mendapatkan kesehatan dan menyembuhkan berbagai penyakit untuk semua kalangan, baik pria, wanita, orang tua, dan anak-anak. Resep jamu juga banyak digunakan untuk perawatan kecantikan muka dan tubuh.&lt;/p&gt;</t>
        </is>
      </c>
      <c r="Y585" s="262" t="n">
        <v>90000</v>
      </c>
      <c r="Z585" s="226" t="n"/>
      <c r="AA585" s="241">
        <f>Y859*Z859</f>
        <v/>
      </c>
      <c r="AB585" s="237" t="inlineStr">
        <is>
          <t>64e31d9d-33f4-4a89-9786-2c585075d951</t>
        </is>
      </c>
    </row>
    <row r="586" ht="15" customHeight="1" s="283">
      <c r="A586" s="109" t="n">
        <v>851</v>
      </c>
      <c r="B586" s="222">
        <f>HYPERLINK("https://mocostore.moco.co.id/catalog/"&amp;AB860,"Klik Disini")</f>
        <v/>
      </c>
      <c r="C586" s="223" t="inlineStr">
        <is>
          <t>Stroke, Waspadai Ancamannya</t>
        </is>
      </c>
      <c r="D586" s="223" t="n"/>
      <c r="E586" s="223" t="inlineStr">
        <is>
          <t>Iskandar Junaidi</t>
        </is>
      </c>
      <c r="F586" s="223" t="inlineStr">
        <is>
          <t>978-979-29-3019-1</t>
        </is>
      </c>
      <c r="G586" s="223" t="inlineStr">
        <is>
          <t>978-979-29-8409-5</t>
        </is>
      </c>
      <c r="H586" s="223" t="inlineStr">
        <is>
          <t>Kedokteran &amp; Medis</t>
        </is>
      </c>
      <c r="I586" s="258" t="inlineStr">
        <is>
          <t>Perguruan Tinggi</t>
        </is>
      </c>
      <c r="J586" s="186" t="inlineStr">
        <is>
          <t>009.02</t>
        </is>
      </c>
      <c r="K586" s="223" t="n"/>
      <c r="L586" s="223" t="n"/>
      <c r="M586" s="259" t="n"/>
      <c r="N586" s="223" t="inlineStr">
        <is>
          <t>Indonesia</t>
        </is>
      </c>
      <c r="O586" s="223" t="inlineStr">
        <is>
          <t>Tidak diketahui</t>
        </is>
      </c>
      <c r="P586" s="260" t="n">
        <v>2011</v>
      </c>
      <c r="Q586" s="260" t="n">
        <v>2018</v>
      </c>
      <c r="R586" s="223" t="inlineStr">
        <is>
          <t>Penerbit Andi</t>
        </is>
      </c>
      <c r="S586" s="223" t="inlineStr">
        <is>
          <t>Andi Offset CV</t>
        </is>
      </c>
      <c r="T586" s="223" t="inlineStr">
        <is>
          <t>Lokal</t>
        </is>
      </c>
      <c r="U586" s="261" t="n">
        <v>256</v>
      </c>
      <c r="V586" s="86" t="inlineStr">
        <is>
          <t>pdf</t>
        </is>
      </c>
      <c r="W586" s="223" t="inlineStr">
        <is>
          <t>18.5 MB</t>
        </is>
      </c>
      <c r="X586" s="223" t="inlineStr">
        <is>
          <t>&lt;p&gt;Siapa pun Anda, apakah penderita stroke, keluarganya, atau petugas kesehatan seperti perawat, dokter, profesional kesehatan lainnya perlu membaca buku ini. Buku yang membahas stroke secara luas mulai dari aspek pengenalan, pencegahan, pengobatan, sampai kepada cara merawat serta merehabilitasi penyandang stroke sehingga tetap dapat hidup layak dan berkualitas.&lt;br /&gt;
 &lt;br /&gt;
 Informasi dan pengetahuan stroke dibuat dengan menggunakan bahasa awam sebisa mungkin sehingga mudah untuk dipahami secara benar dan utuh. Mengupas masalah stroke secara lugas, tajam, informatif, dengan materi yang sangat bermanfaat bagi penderita stroke, pemerhati, atau keluarganya.&lt;br /&gt;
 &lt;br /&gt;
 Dapat informasi penting lainnya terkait stroke, diantaranya:&lt;br /&gt;
 &amp;bull; Menegtahui dan mengelola faktor risiko stroke.&lt;br /&gt;
 &amp;bull; Tindakan cepat yang harus dilakukan ketika stroke menyerang.&lt;br /&gt;
 &amp;bull; Cara merawat pasien stroke.&lt;br /&gt;
 &amp;bull; Mengantisipasi dan menghadapi dampak yang dapat ditimbulkan stroke.&lt;br /&gt;
 &lt;br /&gt;
 Buku panduan stroke yang pantas untuk Anda miliki.&lt;/p&gt;</t>
        </is>
      </c>
      <c r="Y586" s="262" t="n">
        <v>73000</v>
      </c>
      <c r="Z586" s="226" t="n"/>
      <c r="AA586" s="241">
        <f>Y860*Z860</f>
        <v/>
      </c>
      <c r="AB586" s="237" t="inlineStr">
        <is>
          <t>65995ff3-3042-40a8-a796-2807aa4b6dd4</t>
        </is>
      </c>
    </row>
    <row r="587" ht="15" customHeight="1" s="283">
      <c r="A587" s="109" t="n">
        <v>855</v>
      </c>
      <c r="B587" s="222">
        <f>HYPERLINK("https://mocostore.moco.co.id/catalog/"&amp;AB864,"Klik Disini")</f>
        <v/>
      </c>
      <c r="C587" s="223" t="inlineStr">
        <is>
          <t>The Microsoft Way</t>
        </is>
      </c>
      <c r="D587" s="223" t="n"/>
      <c r="E587" s="223" t="inlineStr">
        <is>
          <t>Randall E.Stross</t>
        </is>
      </c>
      <c r="F587" s="223" t="inlineStr">
        <is>
          <t>978-979-29-1528-0</t>
        </is>
      </c>
      <c r="G587" s="223" t="inlineStr">
        <is>
          <t>978-979-29-8484-2</t>
        </is>
      </c>
      <c r="H587" s="223" t="inlineStr">
        <is>
          <t>Manajemen</t>
        </is>
      </c>
      <c r="I587" s="258" t="inlineStr">
        <is>
          <t>Perguruan Tinggi</t>
        </is>
      </c>
      <c r="J587" s="186" t="inlineStr">
        <is>
          <t>009.05</t>
        </is>
      </c>
      <c r="K587" s="223" t="inlineStr">
        <is>
          <t>Tidak Tersedia</t>
        </is>
      </c>
      <c r="L587" s="223" t="n"/>
      <c r="M587" s="259" t="inlineStr">
        <is>
          <t>Tidak Tersedia</t>
        </is>
      </c>
      <c r="N587" s="223" t="inlineStr">
        <is>
          <t>Indonesia</t>
        </is>
      </c>
      <c r="O587" s="223" t="inlineStr">
        <is>
          <t>Tidak diketahui</t>
        </is>
      </c>
      <c r="P587" s="260" t="n">
        <v>2010</v>
      </c>
      <c r="Q587" s="260" t="n">
        <v>2018</v>
      </c>
      <c r="R587" s="223" t="inlineStr">
        <is>
          <t>Penerbit Andi</t>
        </is>
      </c>
      <c r="S587" s="223" t="inlineStr">
        <is>
          <t>Andi Offset CV</t>
        </is>
      </c>
      <c r="T587" s="223" t="inlineStr">
        <is>
          <t>Lokal</t>
        </is>
      </c>
      <c r="U587" s="261" t="n">
        <v>480</v>
      </c>
      <c r="V587" s="86" t="inlineStr">
        <is>
          <t>pdf</t>
        </is>
      </c>
      <c r="W587" s="223" t="inlineStr">
        <is>
          <t>6.5 MB</t>
        </is>
      </c>
      <c r="X587" s="223" t="inlineStr">
        <is>
          <t>&lt;p&gt;Dengan menggunakan arsip perusahaan dan wawancara dengan ara pemiminnya -termasuk Bill Gates sendiri- sejarawanbisnis Randall Stross menceritakan: bagaimana Microsoft berkembang, dan untuk pertama kalinya, menempatkan kisah ini dalam konteks sejarah Amerika sejak zaman Henry Ford dan Thomas Edison. Menelaah praktik bisnis perusahaan, perannya dalam memenangkan penggunaan CD-ROM dan arah ke depannya. The Microsoft Way memancarkan cahaya memikat pada perusahaan hebat ini, menemukan akar kesuksesan bukan pada teknik-teknik pemasaran yang buas, melainkan dengan tetap tertarik pada pekerja cerdas, ide-ide cemerlang dan pasar-pasar resonsif.&lt;/p&gt;</t>
        </is>
      </c>
      <c r="Y587" s="262" t="n">
        <v>119000</v>
      </c>
      <c r="Z587" s="226" t="n"/>
      <c r="AA587" s="241">
        <f>Y864*Z864</f>
        <v/>
      </c>
      <c r="AB587" s="237" t="inlineStr">
        <is>
          <t>ddfc5ec4-67a4-4a2d-8341-2d7fe169949e</t>
        </is>
      </c>
    </row>
    <row r="588" ht="15" customHeight="1" s="283">
      <c r="A588" s="109" t="n">
        <v>856</v>
      </c>
      <c r="B588" s="222">
        <f>HYPERLINK("https://mocostore.moco.co.id/catalog/"&amp;AB865,"Klik Disini")</f>
        <v/>
      </c>
      <c r="C588" s="223" t="inlineStr">
        <is>
          <t>Success's Secrets - 13 Rahasia Pribadi Sukses</t>
        </is>
      </c>
      <c r="D588" s="223" t="n"/>
      <c r="E588" s="223" t="inlineStr">
        <is>
          <t>Dianata Eka Putra</t>
        </is>
      </c>
      <c r="F588" s="223" t="inlineStr">
        <is>
          <t>978-979-29-0687-5</t>
        </is>
      </c>
      <c r="G588" s="223" t="inlineStr">
        <is>
          <t>978-979-29-8411-8</t>
        </is>
      </c>
      <c r="H588" s="223" t="inlineStr">
        <is>
          <t>Bisnis</t>
        </is>
      </c>
      <c r="I588" s="258" t="inlineStr">
        <is>
          <t>Perguruan Tinggi</t>
        </is>
      </c>
      <c r="J588" s="186" t="inlineStr">
        <is>
          <t>009.25</t>
        </is>
      </c>
      <c r="K588" s="223" t="n"/>
      <c r="L588" s="223" t="n"/>
      <c r="M588" s="259" t="n"/>
      <c r="N588" s="223" t="inlineStr">
        <is>
          <t>Indonesia</t>
        </is>
      </c>
      <c r="O588" s="223" t="inlineStr">
        <is>
          <t>Tidak diketahui</t>
        </is>
      </c>
      <c r="P588" s="260" t="n">
        <v>2009</v>
      </c>
      <c r="Q588" s="260" t="n">
        <v>2018</v>
      </c>
      <c r="R588" s="223" t="inlineStr">
        <is>
          <t>Penerbit Andi</t>
        </is>
      </c>
      <c r="S588" s="223" t="inlineStr">
        <is>
          <t>Andi Offset CV</t>
        </is>
      </c>
      <c r="T588" s="223" t="inlineStr">
        <is>
          <t>Lokal</t>
        </is>
      </c>
      <c r="U588" s="261" t="n">
        <v>113</v>
      </c>
      <c r="V588" s="86" t="inlineStr">
        <is>
          <t>pdf</t>
        </is>
      </c>
      <c r="W588" s="223" t="inlineStr">
        <is>
          <t>14.6 MB</t>
        </is>
      </c>
      <c r="X588" s="223" t="inlineStr">
        <is>
          <t>&lt;p&gt;Buku ini hadir menjadi sumber mata air ditengah kekeringan pengetahuan tentang kesadaran sukses.&lt;/p&gt;
 &lt;p&gt;Dalam buku ini Anda akan mendapatkan:&lt;/p&gt;
 &lt;p&gt;+ Sikap-sikap yang diperlukan dalam perjalanan sukses&lt;/p&gt;
 &lt;p&gt;+ Bagaimana mengubah kebiasaan gagal menjadi kebiasaan sukses&lt;/p&gt;
 &lt;p&gt;+ Bagaimana menentukan tujuan hidup Anda sesuai keinginan Anda&lt;/p&gt;
 &lt;p&gt;+ Bagaimana menghadapi perubahan yang cepat,meningkatkan percaya diri,serta mengetahui 13 kunci sukses sesungguhnya.&lt;/p&gt;</t>
        </is>
      </c>
      <c r="Y588" s="262" t="n">
        <v>57500</v>
      </c>
      <c r="Z588" s="226" t="n"/>
      <c r="AA588" s="241">
        <f>Y865*Z865</f>
        <v/>
      </c>
      <c r="AB588" s="237" t="inlineStr">
        <is>
          <t>0fa1a3fd-e4ad-4b93-955b-af93e27c60ec</t>
        </is>
      </c>
    </row>
    <row r="589" ht="15" customHeight="1" s="283">
      <c r="A589" s="109" t="n">
        <v>866</v>
      </c>
      <c r="B589" s="222">
        <f>HYPERLINK("https://mocostore.moco.co.id/catalog/"&amp;AB875,"Klik Disini")</f>
        <v/>
      </c>
      <c r="C589" s="223" t="inlineStr">
        <is>
          <t>BIOKIMIA â€“ Enzim dan Metabolisme Karbohidrat</t>
        </is>
      </c>
      <c r="D589" s="223" t="n"/>
      <c r="E589" s="223" t="inlineStr">
        <is>
          <t>M. Nurkhozin &amp; Sri Mulyanti</t>
        </is>
      </c>
      <c r="F589" s="223" t="inlineStr">
        <is>
          <t>978-979-29-6652-7</t>
        </is>
      </c>
      <c r="G589" s="223" t="inlineStr">
        <is>
          <t>978-979-29-8449-1</t>
        </is>
      </c>
      <c r="H589" s="223" t="inlineStr">
        <is>
          <t>Kesehatan</t>
        </is>
      </c>
      <c r="I589" s="258" t="inlineStr">
        <is>
          <t>Perguruan Tinggi</t>
        </is>
      </c>
      <c r="J589" s="186" t="inlineStr">
        <is>
          <t>009.03</t>
        </is>
      </c>
      <c r="K589" s="223" t="n"/>
      <c r="L589" s="223" t="n"/>
      <c r="M589" s="259" t="n"/>
      <c r="N589" s="223" t="inlineStr">
        <is>
          <t>Indonesia</t>
        </is>
      </c>
      <c r="O589" s="223" t="inlineStr">
        <is>
          <t>Tidak diketahui</t>
        </is>
      </c>
      <c r="P589" s="260" t="n">
        <v>2017</v>
      </c>
      <c r="Q589" s="260" t="n">
        <v>2018</v>
      </c>
      <c r="R589" s="223" t="inlineStr">
        <is>
          <t>Penerbit Andi</t>
        </is>
      </c>
      <c r="S589" s="223" t="inlineStr">
        <is>
          <t>Andi Offset CV</t>
        </is>
      </c>
      <c r="T589" s="223" t="inlineStr">
        <is>
          <t>Lokal</t>
        </is>
      </c>
      <c r="U589" s="261" t="n">
        <v>368</v>
      </c>
      <c r="V589" s="86" t="inlineStr">
        <is>
          <t>pdf</t>
        </is>
      </c>
      <c r="W589" s="223" t="inlineStr">
        <is>
          <t>7.5 MB</t>
        </is>
      </c>
      <c r="X589" s="223" t="inlineStr">
        <is>
          <t>&lt;p&gt;Manusia membutuhkan energi sebagai bahan bakar untuk beraktivitas dan berkreativitas. Sebagian besar energi tersebut dipenuhi oleh proses metabolisme karbohidrat. Rangkaian reaksi dalalm proses metabolisme karbohidrat membutuhkan suatu katalis yang debekerja dengan sangat spesifik, amat efesien, saliing berkoordinasi satu sama lain dengan sangat baik, dan dapat mengatur produksinya sendiri sesuai dengan keadaan fisiologis tubuh. Satu-satunya katalis yang memenuhi semua kriteria tersebut adalah enzim. Melalui struktur dan fungsi, mekanisme katalitik, dan pengontrolan enzim; Tuhan hendak mengajarkan kepada manusia bahwa seseorang yang hidup mestinya dapat menjadi katalis yang baik dan bermanfaat dengan meningkatkan laju kesuksesan, kesejahteraan, dan keselamatan bagi manusia dan makhluk hidup lain.&lt;/p&gt;</t>
        </is>
      </c>
      <c r="Y589" s="262" t="n">
        <v>102500</v>
      </c>
      <c r="Z589" s="226" t="n"/>
      <c r="AA589" s="241">
        <f>Y875*Z875</f>
        <v/>
      </c>
      <c r="AB589" s="237" t="inlineStr">
        <is>
          <t>e0873038-2bcd-4a33-9a4d-9e5c158b97ae</t>
        </is>
      </c>
    </row>
    <row r="590" ht="15" customHeight="1" s="283">
      <c r="A590" s="109" t="n">
        <v>868</v>
      </c>
      <c r="B590" s="222">
        <f>HYPERLINK("https://mocostore.moco.co.id/catalog/"&amp;AB877,"Klik Disini")</f>
        <v/>
      </c>
      <c r="C590" s="223" t="inlineStr">
        <is>
          <t>Learning Through Movement: senam Bugar Cerdas Ceria Berkarakter</t>
        </is>
      </c>
      <c r="D590" s="223" t="n"/>
      <c r="E590" s="223" t="inlineStr">
        <is>
          <t>Dr. Muhammad Muhyi, M.Pd. dkk</t>
        </is>
      </c>
      <c r="F590" s="223" t="inlineStr">
        <is>
          <t>978-979-29-5593-4</t>
        </is>
      </c>
      <c r="G590" s="223" t="inlineStr">
        <is>
          <t>978-979-29-8644-0</t>
        </is>
      </c>
      <c r="H590" s="223" t="inlineStr">
        <is>
          <t>Kesehatan</t>
        </is>
      </c>
      <c r="I590" s="258" t="inlineStr">
        <is>
          <t>Perguruan Tinggi</t>
        </is>
      </c>
      <c r="J590" s="186" t="inlineStr">
        <is>
          <t>009.24</t>
        </is>
      </c>
      <c r="K590" s="223" t="n"/>
      <c r="L590" s="223" t="n"/>
      <c r="M590" s="259" t="n"/>
      <c r="N590" s="223" t="inlineStr">
        <is>
          <t>Indonesia</t>
        </is>
      </c>
      <c r="O590" s="223" t="inlineStr">
        <is>
          <t>Tidak diketahui</t>
        </is>
      </c>
      <c r="P590" s="260" t="n">
        <v>2016</v>
      </c>
      <c r="Q590" s="260" t="n">
        <v>2018</v>
      </c>
      <c r="R590" s="223" t="inlineStr">
        <is>
          <t>Penerbit Andi</t>
        </is>
      </c>
      <c r="S590" s="223" t="inlineStr">
        <is>
          <t>Andi Offset CV</t>
        </is>
      </c>
      <c r="T590" s="223" t="inlineStr">
        <is>
          <t>Lokal</t>
        </is>
      </c>
      <c r="U590" s="261" t="n">
        <v>128</v>
      </c>
      <c r="V590" s="86" t="inlineStr">
        <is>
          <t>pdf</t>
        </is>
      </c>
      <c r="W590" s="223" t="inlineStr">
        <is>
          <t>4.4 MB</t>
        </is>
      </c>
      <c r="X590" s="223" t="inlineStr">
        <is>
          <t>&lt;p&gt;&lt;strong&gt;Sinopsis&lt;/strong&gt;&lt;/p&gt;
 &lt;p&gt;Kesehatan adalah hal penting dalam kehidupan manusia. Badan yang sehat akan mendukung aktivitas seseorang dalam melaksanakan tugasnya. Untuk menjaga badan supaya tetap sehat, seseorang harus memiliki pola hidup yang baik serta memiliki kepedulian terhadap kesehatan dan kebugaran. Salah satu cara untuk mencapai hal tersebut adalah dengan olahraga.&lt;br /&gt;
 Buku ini hadir untuk mengenalkan Senam Bugar Cerdas Ceria Berkarakter (BCCB) kepada seluruh pelaku kesehatan. Termasuk para pengajar dan masyarakat umum yang peduli dengan kesehatan dan kebugaran sejak dini.&lt;/p&gt;</t>
        </is>
      </c>
      <c r="Y590" s="262" t="n">
        <v>71500</v>
      </c>
      <c r="Z590" s="226" t="n"/>
      <c r="AA590" s="241">
        <f>Y877*Z877</f>
        <v/>
      </c>
      <c r="AB590" s="237" t="inlineStr">
        <is>
          <t>47869601-d5d0-4372-8c90-e85601c72126</t>
        </is>
      </c>
    </row>
    <row r="591" ht="15" customHeight="1" s="283">
      <c r="A591" s="109" t="n">
        <v>872</v>
      </c>
      <c r="B591" s="222">
        <f>HYPERLINK("https://mocostore.moco.co.id/catalog/"&amp;AB881,"Klik Disini")</f>
        <v/>
      </c>
      <c r="C591" s="223" t="inlineStr">
        <is>
          <t>Buku Pintar Asuransi - Harapan Terakhir yang Tak Terduga</t>
        </is>
      </c>
      <c r="D591" s="223" t="n"/>
      <c r="E591" s="223" t="inlineStr">
        <is>
          <t>Inggrid Tan</t>
        </is>
      </c>
      <c r="F591" s="223" t="inlineStr">
        <is>
          <t>978-979-29-1250-0</t>
        </is>
      </c>
      <c r="G591" s="223" t="inlineStr">
        <is>
          <t>978-979-29-8474-3</t>
        </is>
      </c>
      <c r="H591" s="223" t="inlineStr">
        <is>
          <t>Manajemen</t>
        </is>
      </c>
      <c r="I591" s="258" t="inlineStr">
        <is>
          <t>Perguruan Tinggi</t>
        </is>
      </c>
      <c r="J591" s="186" t="inlineStr">
        <is>
          <t>009.09</t>
        </is>
      </c>
      <c r="K591" s="223" t="n"/>
      <c r="L591" s="223" t="n"/>
      <c r="M591" s="259" t="n"/>
      <c r="N591" s="223" t="inlineStr">
        <is>
          <t>Indonesia</t>
        </is>
      </c>
      <c r="O591" s="223" t="inlineStr">
        <is>
          <t>Tidak diketahui</t>
        </is>
      </c>
      <c r="P591" s="260" t="n">
        <v>2009</v>
      </c>
      <c r="Q591" s="260" t="n">
        <v>2018</v>
      </c>
      <c r="R591" s="223" t="inlineStr">
        <is>
          <t>Penerbit Andi</t>
        </is>
      </c>
      <c r="S591" s="223" t="inlineStr">
        <is>
          <t>Andi Offset CV</t>
        </is>
      </c>
      <c r="T591" s="223" t="inlineStr">
        <is>
          <t>Lokal</t>
        </is>
      </c>
      <c r="U591" s="261" t="n">
        <v>96</v>
      </c>
      <c r="V591" s="86" t="inlineStr">
        <is>
          <t>pdf</t>
        </is>
      </c>
      <c r="W591" s="223" t="inlineStr">
        <is>
          <t>6.3 MB</t>
        </is>
      </c>
      <c r="X591" s="223" t="inlineStr">
        <is>
          <t>&lt;p&gt;Pernahkah Anda berpikir bahwa Asuransi Jiwa itu tidak penting, karena uang yang Anda investasikan untuk membeli sebuah polis akan berhenti terlalu lama? Yang sebenarnya uang itu dapat digunakan untuk membangun sebuah bisnis?&lt;br /&gt;
 Beberapa orang mengatakan penolakan, karena mereka tidak butuh asuransi itu sekarang.&lt;br /&gt;
 Temukan jawabannya dalam buku ini.&lt;/p&gt;</t>
        </is>
      </c>
      <c r="Y591" s="262" t="n">
        <v>42000</v>
      </c>
      <c r="Z591" s="226" t="n"/>
      <c r="AA591" s="241">
        <f>Y881*Z881</f>
        <v/>
      </c>
      <c r="AB591" s="237" t="inlineStr">
        <is>
          <t>c51569eb-a3f2-456b-b4d1-6b221c003571</t>
        </is>
      </c>
    </row>
    <row r="592" ht="15" customHeight="1" s="283">
      <c r="A592" s="109" t="n">
        <v>876</v>
      </c>
      <c r="B592" s="222">
        <f>HYPERLINK("https://mocostore.moco.co.id/catalog/"&amp;AB885,"Klik Disini")</f>
        <v/>
      </c>
      <c r="C592" s="223" t="inlineStr">
        <is>
          <t>Ma, Aku Sakit Lagi: Panduan Lengkap Kesehatan Anak Dari A Sampai Z</t>
        </is>
      </c>
      <c r="D592" s="223" t="n"/>
      <c r="E592" s="223" t="inlineStr">
        <is>
          <t>MT Indiarti</t>
        </is>
      </c>
      <c r="F592" s="223" t="inlineStr">
        <is>
          <t>978-979-29-0107-8</t>
        </is>
      </c>
      <c r="G592" s="223" t="inlineStr">
        <is>
          <t>978-979-29-8653-2</t>
        </is>
      </c>
      <c r="H592" s="223" t="inlineStr">
        <is>
          <t>Kesehatan</t>
        </is>
      </c>
      <c r="I592" s="258" t="inlineStr">
        <is>
          <t>Perguruan Tinggi</t>
        </is>
      </c>
      <c r="J592" s="186" t="inlineStr">
        <is>
          <t>009.24</t>
        </is>
      </c>
      <c r="K592" s="223" t="n"/>
      <c r="L592" s="223" t="n"/>
      <c r="M592" s="259" t="n"/>
      <c r="N592" s="223" t="inlineStr">
        <is>
          <t>Indonesia</t>
        </is>
      </c>
      <c r="O592" s="223" t="inlineStr">
        <is>
          <t>Tidak diketahui</t>
        </is>
      </c>
      <c r="P592" s="260" t="n">
        <v>2007</v>
      </c>
      <c r="Q592" s="260" t="n">
        <v>2018</v>
      </c>
      <c r="R592" s="223" t="inlineStr">
        <is>
          <t>Penerbit Andi</t>
        </is>
      </c>
      <c r="S592" s="223" t="inlineStr">
        <is>
          <t>Andi Offset CV</t>
        </is>
      </c>
      <c r="T592" s="223" t="inlineStr">
        <is>
          <t>Lokal</t>
        </is>
      </c>
      <c r="U592" s="261" t="n">
        <v>288</v>
      </c>
      <c r="V592" s="86" t="inlineStr">
        <is>
          <t>pdf</t>
        </is>
      </c>
      <c r="W592" s="223" t="inlineStr">
        <is>
          <t>16.5 MB</t>
        </is>
      </c>
      <c r="X592" s="223" t="inlineStr">
        <is>
          <t>&lt;p&gt;&lt;strong&gt;Sinopsis&lt;/strong&gt;&lt;/p&gt;
 &lt;p&gt;Menjadi orangtua memang tidak mudah, apalagi ketika anak kita menderita suatu penyakit. Kita akan membutuhkan pengetahuan tentang kesehatan keluarga, selain sikap teliti, sabar , dan ulet. Oleh karena itu, setiap orangtua harus dan perlu mengenali berbagai penyakit anak dan cara mengobatinya, khususnya ibu dan calon ibu rumah tangga.&lt;br /&gt;
 &lt;br /&gt;
 Bayangkan, hampir setiap anak pernah menderita penyakit flu, batuk, demam, panas, sariawan, gatal-gatal, dan bisulan. Meskipun cukup ringan, penyakit diatas merupakan penyakit langganan. Kemudian, ada pula penyakit anak seperti diare akut, epilepsi, hepatitis, flek paru, TBC, asma, dan tumor yang termasuk kategori penyakit berat.&lt;br /&gt;
 &lt;br /&gt;
 Benar kata pepatah, kesehatan memang bukan segala-galanya. Namun, tanpa kesehatan segala-galanya tidak berarti. Buku ini akan membantu setiap pasangan suami istri dan orang tua dalam menaungi si kecil. Kehadiran buku ini terasa lebih penting karena membahas pula beberapa pengetahuan praktis tentang obat-obatan keluarga dan masalah penting yang dihadapi anak di dunia modern saat ini.&lt;/p&gt;</t>
        </is>
      </c>
      <c r="Y592" s="262" t="n">
        <v>90000</v>
      </c>
      <c r="Z592" s="226" t="n"/>
      <c r="AA592" s="241">
        <f>Y885*Z885</f>
        <v/>
      </c>
      <c r="AB592" s="237" t="inlineStr">
        <is>
          <t>14b69366-0318-45a0-a4b5-77cb0013b17d</t>
        </is>
      </c>
    </row>
    <row r="593" ht="15" customHeight="1" s="283">
      <c r="A593" s="109" t="n">
        <v>879</v>
      </c>
      <c r="B593" s="222">
        <f>HYPERLINK("https://mocostore.moco.co.id/catalog/"&amp;AB888,"Klik Disini")</f>
        <v/>
      </c>
      <c r="C593" s="223" t="inlineStr">
        <is>
          <t>Buku Pintar Transaksi Ekspor-Impor</t>
        </is>
      </c>
      <c r="D593" s="223" t="n"/>
      <c r="E593" s="223" t="inlineStr">
        <is>
          <t>Daud S.T. Kobi</t>
        </is>
      </c>
      <c r="F593" s="223" t="inlineStr">
        <is>
          <t>978-979-29-2601-9</t>
        </is>
      </c>
      <c r="G593" s="223" t="inlineStr">
        <is>
          <t>978-979-29-8485-9</t>
        </is>
      </c>
      <c r="H593" s="223" t="inlineStr">
        <is>
          <t>Bisnis</t>
        </is>
      </c>
      <c r="I593" s="258" t="inlineStr">
        <is>
          <t>Perguruan Tinggi</t>
        </is>
      </c>
      <c r="J593" s="186" t="inlineStr">
        <is>
          <t>009.25</t>
        </is>
      </c>
      <c r="K593" s="264" t="n"/>
      <c r="L593" s="264" t="n"/>
      <c r="M593" s="259" t="n"/>
      <c r="N593" s="223" t="inlineStr">
        <is>
          <t>Indonesia</t>
        </is>
      </c>
      <c r="O593" s="223" t="inlineStr">
        <is>
          <t>Tidak diketahui</t>
        </is>
      </c>
      <c r="P593" s="260" t="n">
        <v>2011</v>
      </c>
      <c r="Q593" s="260" t="n">
        <v>2018</v>
      </c>
      <c r="R593" s="223" t="inlineStr">
        <is>
          <t>Penerbit Andi</t>
        </is>
      </c>
      <c r="S593" s="223" t="inlineStr">
        <is>
          <t>Andi Offset CV</t>
        </is>
      </c>
      <c r="T593" s="223" t="inlineStr">
        <is>
          <t>Lokal</t>
        </is>
      </c>
      <c r="U593" s="261" t="n">
        <v>126</v>
      </c>
      <c r="V593" s="86" t="inlineStr">
        <is>
          <t>pdf</t>
        </is>
      </c>
      <c r="W593" s="223" t="inlineStr">
        <is>
          <t>2.4 MB</t>
        </is>
      </c>
      <c r="X593" s="223" t="inlineStr">
        <is>
          <t>&lt;p&gt;Dengan adanya globalisasi, ketergantungan&amp;nbsp;antara satu negara dengan negara lain mutlak diperlukan yang ditandai dengan terjadinya arus&amp;nbsp; keluar-masuk barang antar negara.&amp;nbsp;Dalam buku ini kami menjelaskan mengapa harus ada ketergantungan antar negara yang kami uraikan dalam pengertian perdagangan luar negeri.&lt;/p&gt;
 &lt;p&gt;Alat pembayaran perdagangan luar negeri disebut devisa yang merupakan aset nasional yang sangat memegang peranan penting bagi perekonomian suatu negara.&amp;nbsp;Oleh sebab itu perlu diatur secara cermat dalam pemanfaatan devisa tersebut.&amp;nbsp;Untuk itu,&amp;nbsp;pemerintah Indonesia telah beberapa kali mengeluarkan ketentuan tentang penggunaan devisa dan dalam buku ini kami telah uraikan ketentuan devisa di Indonesia.&lt;/p&gt;
 &lt;p&gt;Mengingat perdagangan luar negeri cakupannya sangat luas dan kompleks karena banyak pihak yang terlibat di dalamnya, maka setiap pihak harus memahami bagaimana caranya melaksanakan perdagangan luar negeri dengan baik sehingga tidak terjadi permasalahan di kemudian hari.&lt;/p&gt;
 &lt;p&gt;&amp;nbsp;&lt;/p&gt;</t>
        </is>
      </c>
      <c r="Y593" s="262" t="n">
        <v>49500</v>
      </c>
      <c r="Z593" s="226" t="n"/>
      <c r="AA593" s="241">
        <f>Y888*Z888</f>
        <v/>
      </c>
      <c r="AB593" s="237" t="inlineStr">
        <is>
          <t>be33de30-81ba-4760-84db-4e8f779642a3</t>
        </is>
      </c>
    </row>
    <row r="594" ht="15" customHeight="1" s="283">
      <c r="A594" s="109" t="n">
        <v>880</v>
      </c>
      <c r="B594" s="222">
        <f>HYPERLINK("https://mocostore.moco.co.id/catalog/"&amp;AB889,"Klik Disini")</f>
        <v/>
      </c>
      <c r="C594" s="223" t="inlineStr">
        <is>
          <t>Kalender Vegetarian</t>
        </is>
      </c>
      <c r="D594" s="223" t="n"/>
      <c r="E594" s="223" t="inlineStr">
        <is>
          <t>Majalah Info Vegetarian</t>
        </is>
      </c>
      <c r="F594" s="223" t="inlineStr">
        <is>
          <t>978-979-29-2229-5</t>
        </is>
      </c>
      <c r="G594" s="223" t="inlineStr">
        <is>
          <t>978-979-29-8605-1</t>
        </is>
      </c>
      <c r="H594" s="223" t="inlineStr">
        <is>
          <t>Kesehatan</t>
        </is>
      </c>
      <c r="I594" s="258" t="inlineStr">
        <is>
          <t>Perguruan Tinggi</t>
        </is>
      </c>
      <c r="J594" s="186" t="inlineStr">
        <is>
          <t>009.24</t>
        </is>
      </c>
      <c r="K594" s="264" t="inlineStr">
        <is>
          <t>Edisi Ke-1</t>
        </is>
      </c>
      <c r="L594" s="264" t="n"/>
      <c r="M594" s="259" t="inlineStr">
        <is>
          <t>Tidak Tersedia</t>
        </is>
      </c>
      <c r="N594" s="223" t="inlineStr">
        <is>
          <t>Indonesia</t>
        </is>
      </c>
      <c r="O594" s="223" t="inlineStr">
        <is>
          <t>Bukan fiksi</t>
        </is>
      </c>
      <c r="P594" s="260" t="n">
        <v>2011</v>
      </c>
      <c r="Q594" s="260" t="n">
        <v>2018</v>
      </c>
      <c r="R594" s="223" t="inlineStr">
        <is>
          <t>G-Media Publisher</t>
        </is>
      </c>
      <c r="S594" s="223" t="inlineStr">
        <is>
          <t>Andi Offset CV</t>
        </is>
      </c>
      <c r="T594" s="223" t="inlineStr">
        <is>
          <t>Lokal</t>
        </is>
      </c>
      <c r="U594" s="261" t="n">
        <v>367</v>
      </c>
      <c r="V594" s="86" t="inlineStr">
        <is>
          <t>pdf</t>
        </is>
      </c>
      <c r="W594" s="223" t="inlineStr">
        <is>
          <t>12.1 MB</t>
        </is>
      </c>
      <c r="X594" s="223" t="inlineStr">
        <is>
          <t>&lt;p&gt;Majalah info kalender vegetarian&lt;/p&gt;</t>
        </is>
      </c>
      <c r="Y594" s="262" t="n">
        <v>116500</v>
      </c>
      <c r="Z594" s="226" t="n"/>
      <c r="AA594" s="241">
        <f>Y889*Z889</f>
        <v/>
      </c>
      <c r="AB594" s="237" t="inlineStr">
        <is>
          <t>14c77e4c-c6a2-4728-b857-f2bb00546a93</t>
        </is>
      </c>
    </row>
    <row r="595" ht="15" customHeight="1" s="283">
      <c r="A595" s="109" t="n">
        <v>881</v>
      </c>
      <c r="B595" s="222">
        <f>HYPERLINK("https://mocostore.moco.co.id/catalog/"&amp;AB890,"Klik Disini")</f>
        <v/>
      </c>
      <c r="C595" s="223" t="inlineStr">
        <is>
          <t>Buku Pintar Virtualisasi</t>
        </is>
      </c>
      <c r="D595" s="223" t="n"/>
      <c r="E595" s="223" t="inlineStr">
        <is>
          <t>Athailah</t>
        </is>
      </c>
      <c r="F595" s="223" t="inlineStr">
        <is>
          <t>978-979-29-5365-7</t>
        </is>
      </c>
      <c r="G595" s="223" t="inlineStr">
        <is>
          <t>978-979-29-8486-6</t>
        </is>
      </c>
      <c r="H595" s="223" t="inlineStr">
        <is>
          <t>Referensi</t>
        </is>
      </c>
      <c r="I595" s="258" t="inlineStr">
        <is>
          <t>Perguruan Tinggi</t>
        </is>
      </c>
      <c r="J595" s="186" t="inlineStr">
        <is>
          <t>009.05</t>
        </is>
      </c>
      <c r="K595" s="223" t="n"/>
      <c r="L595" s="223" t="n"/>
      <c r="M595" s="259" t="n"/>
      <c r="N595" s="223" t="inlineStr">
        <is>
          <t>Indonesia</t>
        </is>
      </c>
      <c r="O595" s="223" t="inlineStr">
        <is>
          <t>Tidak diketahui</t>
        </is>
      </c>
      <c r="P595" s="260" t="n">
        <v>2016</v>
      </c>
      <c r="Q595" s="260" t="n">
        <v>2018</v>
      </c>
      <c r="R595" s="223" t="inlineStr">
        <is>
          <t>Penerbit Andi</t>
        </is>
      </c>
      <c r="S595" s="223" t="inlineStr">
        <is>
          <t>Andi Offset CV</t>
        </is>
      </c>
      <c r="T595" s="223" t="inlineStr">
        <is>
          <t>Lokal</t>
        </is>
      </c>
      <c r="U595" s="261" t="n">
        <v>209</v>
      </c>
      <c r="V595" s="86" t="inlineStr">
        <is>
          <t>pdf</t>
        </is>
      </c>
      <c r="W595" s="223" t="inlineStr">
        <is>
          <t>10.3 MB</t>
        </is>
      </c>
      <c r="X595" s="223" t="inlineStr">
        <is>
          <t>&lt;p&gt;Dalam buku ini, hampir semua teknologi virtualisasi terkemuka yang ada akan dibahas secara ringkas dan tepat guna. Pembahasan yang dalam format &amp;lsquo;how to&amp;rdquo; dan meminimalkan teori-teori akn mempermudah pemabca dalam mengikuti dan menerapkan teknologi virtualisasi ini dalam kegiatan komputasi sehari hari, adapun teknologi virtualisasi yang dibahas meliputi desktop virtualization yang menggunakan VMware, Hyper-V, XenServer, Proxmox dan KVM.&lt;br /&gt;
 Diharapkan dengan membaca buku ini, pemabca dapat dengan mudah membangun sebuah komputer atau server yang siap dengan teknologi virtualisasinya, atau setidaknya dapat membuat laboratorium komputer pribadi dalam lingkunag virtual di desktop pembaca masing-masing.&lt;/p&gt;</t>
        </is>
      </c>
      <c r="Y595" s="262" t="n">
        <v>68000</v>
      </c>
      <c r="Z595" s="226" t="n"/>
      <c r="AA595" s="241">
        <f>Y890*Z890</f>
        <v/>
      </c>
      <c r="AB595" s="237" t="inlineStr">
        <is>
          <t>81c870cb-aa6b-49e9-bccb-88c737b4d3a3</t>
        </is>
      </c>
    </row>
    <row r="596" ht="15" customHeight="1" s="283">
      <c r="A596" s="109" t="n">
        <v>882</v>
      </c>
      <c r="B596" s="222">
        <f>HYPERLINK("https://mocostore.moco.co.id/catalog/"&amp;AB891,"Klik Disini")</f>
        <v/>
      </c>
      <c r="C596" s="223" t="inlineStr">
        <is>
          <t>Business And Personal Development</t>
        </is>
      </c>
      <c r="D596" s="223" t="n"/>
      <c r="E596" s="223" t="inlineStr">
        <is>
          <t>Josua Tarigan Dan Swenjiadi Yenawan</t>
        </is>
      </c>
      <c r="F596" s="223" t="inlineStr">
        <is>
          <t>978-979-29-4016-9</t>
        </is>
      </c>
      <c r="G596" s="223" t="inlineStr">
        <is>
          <t>978-979-29-8489-7</t>
        </is>
      </c>
      <c r="H596" s="223" t="inlineStr">
        <is>
          <t>Bisnis</t>
        </is>
      </c>
      <c r="I596" s="258" t="inlineStr">
        <is>
          <t>Perguruan Tinggi</t>
        </is>
      </c>
      <c r="J596" s="186" t="inlineStr">
        <is>
          <t>009.25</t>
        </is>
      </c>
      <c r="K596" s="223" t="n"/>
      <c r="L596" s="223" t="n"/>
      <c r="M596" s="259" t="n"/>
      <c r="N596" s="223" t="inlineStr">
        <is>
          <t>Indonesia</t>
        </is>
      </c>
      <c r="O596" s="223" t="inlineStr">
        <is>
          <t>Tidak diketahui</t>
        </is>
      </c>
      <c r="P596" s="260" t="n">
        <v>2013</v>
      </c>
      <c r="Q596" s="260" t="n">
        <v>2018</v>
      </c>
      <c r="R596" s="223" t="inlineStr">
        <is>
          <t>Penerbit Andi</t>
        </is>
      </c>
      <c r="S596" s="223" t="inlineStr">
        <is>
          <t>Andi Offset CV</t>
        </is>
      </c>
      <c r="T596" s="223" t="inlineStr">
        <is>
          <t>Lokal</t>
        </is>
      </c>
      <c r="U596" s="261" t="n">
        <v>208</v>
      </c>
      <c r="V596" s="86" t="inlineStr">
        <is>
          <t>pdf</t>
        </is>
      </c>
      <c r="W596" s="223" t="inlineStr">
        <is>
          <t>16.6 MB</t>
        </is>
      </c>
      <c r="X596" s="223" t="inlineStr">
        <is>
          <t>&lt;p&gt;Buku ini adalah buku saya yang ketujuh. Banyak orang menginginkan kesuksesan, namun tidak banyak yang mau belajar dengan sungguh-sungguh bagaimana mencapai&lt;br /&gt;
 kesuksesan hidup. Terkadang kita ingin cepat kaya seperfi layaknya membuat mi instan karena kita beranggapan bahwa ketika kaya, kita sudah menjadi orang yang sukses.&lt;br /&gt;
 Hal inilah yang membuat buku-buku yang menawarkan earn cepat kaya cukup laris pada awalnya, namun kemudian mengecewakan pembaca. Mengapa? Karena cukup&lt;br /&gt;
 banyak yang berisi isapan jempol saja, sebenarnya proses untuk kaya atau sukses tidak bisa diformulasikan dalam sebuah buku. Ada juga beberapa buku dan pembicara yang&lt;br /&gt;
 mengajarkan konsep fake it until you make it. Artinya, jika Anda ingin sukses, berpura-puralah sukses terlebih dahulu bingga Anda sukses. Tunjukkan kepada orang lain bahwa&lt;br /&gt;
 Anda adalah seorang salesman, motivator, ataupun konsultan yang sukses sehingga Anda dapat menjual diri lebih tinggi dibandingkan yang loin.&lt;br /&gt;
 Dr. Viktor Frankl dalam bukunya yang fenomenal, Man&amp;#39;s Search for Meaning, menceritakan arti kesuksesan. Anda akan melihat lebih lanjut tentang perjalanan Dr. Frankl&lt;br /&gt;
 dalam topik pertama yang membahas pola pikir (mindset). Kehebatan dari seorang berkebangsaan Swedia ini adaloh menjadi penyinfas (survivor) kamp Nazi empat kali,&lt;br /&gt;
 menjadi pengajar di berbagai negara, termasuk Harvard University, dan menerima 29 gelar doktor (S3) kehormatan. Berikut adalah pendapatnya tentang kesuksesan:&lt;br /&gt;
 Don&amp;#39;t aim at success. The more you aim at it and make it a target, the more you are going to miss it. For success, like happiness, cannot be pursued; it must ensue,&lt;br /&gt;
 and it only does so as the unintended side effect of one&amp;#39;s personal dedication to a cause greater than oneself or as the by-product of one&amp;#39;s surrender to a person other&lt;br /&gt;
 than oneself. Happiness must happen, and the same holds for success: you have to let it happen by not caring about it. I want you to listen to what your conscience&lt;br /&gt;
 commands you to do and go on to carry it out to the best of your knowledge. Then you will live to see that in the long-run&amp;mdash; in the long-run, I say!&amp;mdash; success will&lt;br /&gt;
 follow you precisely because you had forgotten to think about it.&lt;br /&gt;
 Nilai yang ingin diajarkan Dr. Frankl adalah jangan pernah menjadikan kesuksesan sebagai tujuan utama. Kesuksesan akan datang sendiri pada saat kita hidup berguna bagi&lt;br /&gt;
 orang lain, termasuk bagi organisasi tempat kita bekerja. Kesuksesan hanyalah produksampingan atau by-product . Ketika kita sudah menerapkan nilai tersebut, Dr. Frankl&lt;br /&gt;
 mengatakan bahwa kesuksesan tinggal masalah waktu saja.&lt;br /&gt;
 Buku yang kami tulis ini membahas pola pikir yang benar untuk mencapai kesuksesan. Itulah sebabnya buku ini dibuka dengan &amp;quot;Pola Pikir&amp;quot; (bab 1). Pola pikir pada arti&lt;br /&gt;
 kesuksesan akan mengantarkan Anda ke arah kesuksesan, bukan sebaliknya&amp;mdash; manusia memang sering kali &amp;quot;dipenjara&amp;quot; oleh pikirannya sendiri.&lt;br /&gt;
 Selanjutnya,buku ini akan mengajarkan kepada Anda bahwa kesuksesan dapat diraih melalui dua hal, yaitu pengembangan pribadi dan pengembangan bisnis. Contoh&lt;br /&gt;
 pengembangan pribadi adalah perencanaan hidup (bab 2), keahlian kepemimpinan (bab 3), keahlian kreativitas (bab 4), keahlian komunikasi (bab 6), keahlian berhubungan&lt;br /&gt;
 dengan orang lain (bab 7), dan pembelajaran anatomi orang sukses (bab 9). Sementara contoh pengembangan bisnis adalah keahlian strategis, sumber daya manusia,&lt;br /&gt;
 kemampuan mengembangkan pasar, dan sebagainya, yang dapat Anda pelajari melalui tiga kasus besar (bab 5, 8, 10).&lt;br /&gt;
 Buku ini dilengkapi dengan konsep, kasus, penilaian diri (self-assessment), dan kertas kerja. Untuk kasus besar, penulis sengaja mengambil contoh dari tiga perusahaan besar,&lt;br /&gt;
 yakni AirAsia, Indofood, dan Garuda. Mengapa? Penulis berasal dari latar belakang akuntansi, dan ketiga perusahaan tersebut pernah (bahkan, sekarang) dipimpin oleh mereka&lt;br /&gt;
 yang memiliki latar belakang akuntansi, sebutsaja Dr. Tony Fernandes (AirAsia), Eva Riyanti Hutapea (Indofood), dan Emirsyah Sator (Garuda). Penulis ingin menekankan&lt;br /&gt;
 bahwa apa pun latar belakang Anda, Anda dapat sukses menjadi seorang pemimpin bisnis dan pengusaha. Jangan pernah membatasi cita-cita Anda hanya karena masalah &amp;bull;&lt;br /&gt;
 latar belakang. Jika itu terjadi, Anda sedang mengubur cita-cita Anda. Penulis kedua buku ini telah membuktikan bahwa dengan pola pikir yang benar, seorang mahasiswa pun&lt;br /&gt;
 bisa menghasilkan sebuah buku yang baik.&lt;br /&gt;
 Apakah Anda ingin menjadi pebisnis dan profesional yang sukses? Anda harus membaca buku ini dan pasti tidak akan menyesal. Selamat membaca!&lt;/p&gt;</t>
        </is>
      </c>
      <c r="Y596" s="262" t="n">
        <v>74500</v>
      </c>
      <c r="Z596" s="226" t="n"/>
      <c r="AA596" s="241">
        <f>Y891*Z891</f>
        <v/>
      </c>
      <c r="AB596" s="237" t="inlineStr">
        <is>
          <t>f0760dbe-b2d0-4b7e-8a45-f4e78e63cf32</t>
        </is>
      </c>
    </row>
    <row r="597" ht="15" customHeight="1" s="283">
      <c r="A597" s="109" t="n">
        <v>883</v>
      </c>
      <c r="B597" s="222">
        <f>HYPERLINK("https://mocostore.moco.co.id/catalog/"&amp;AB892,"Klik Disini")</f>
        <v/>
      </c>
      <c r="C597" s="223" t="inlineStr">
        <is>
          <t>Business Crime and Ethics - Konsep dan Studi Kasus Fraud di Indonesia dan Globai</t>
        </is>
      </c>
      <c r="D597" s="223" t="n"/>
      <c r="E597" s="223" t="inlineStr">
        <is>
          <t>Subagio Tjahjono, dkk</t>
        </is>
      </c>
      <c r="F597" s="223" t="inlineStr">
        <is>
          <t>978-979-29-3935-4</t>
        </is>
      </c>
      <c r="G597" s="223" t="inlineStr">
        <is>
          <t>978-979-29-8490-3</t>
        </is>
      </c>
      <c r="H597" s="223" t="inlineStr">
        <is>
          <t>Bisnis</t>
        </is>
      </c>
      <c r="I597" s="258" t="inlineStr">
        <is>
          <t>Perguruan Tinggi</t>
        </is>
      </c>
      <c r="J597" s="186" t="inlineStr">
        <is>
          <t>009.25</t>
        </is>
      </c>
      <c r="K597" s="223" t="n"/>
      <c r="L597" s="223" t="n"/>
      <c r="M597" s="259" t="n"/>
      <c r="N597" s="223" t="inlineStr">
        <is>
          <t>Indonesia</t>
        </is>
      </c>
      <c r="O597" s="223" t="inlineStr">
        <is>
          <t>Tidak diketahui</t>
        </is>
      </c>
      <c r="P597" s="260" t="n">
        <v>2013</v>
      </c>
      <c r="Q597" s="260" t="n">
        <v>2018</v>
      </c>
      <c r="R597" s="223" t="inlineStr">
        <is>
          <t>Penerbit Andi</t>
        </is>
      </c>
      <c r="S597" s="223" t="inlineStr">
        <is>
          <t>Andi Offset CV</t>
        </is>
      </c>
      <c r="T597" s="223" t="inlineStr">
        <is>
          <t>Lokal</t>
        </is>
      </c>
      <c r="U597" s="261" t="n">
        <v>272</v>
      </c>
      <c r="V597" s="86" t="inlineStr">
        <is>
          <t>pdf</t>
        </is>
      </c>
      <c r="W597" s="223" t="inlineStr">
        <is>
          <t>3.7 MB</t>
        </is>
      </c>
      <c r="X597" s="223" t="inlineStr">
        <is>
          <t>&lt;p&gt;Ada duo keunikan dari buku ini. Pertama, buku ini ditulis dari latar belakang penulisyang sangat beragam dan lengkap,&lt;br /&gt;
 yaitu fraud examiner, hukum, akuntan manajemen, akademis, dan konsultan bisnis. Kedua, buku ini menaworkan&lt;br /&gt;
 berbagai jenis studi kasusyang berasal dari Indonesia dan luar negeri. Semua studi kasus benar-benar terjadi namun&lt;br /&gt;
 menggunakan noma samaran, kecuali studi kasusyang memang sudah dipublikasikan di media.&lt;br /&gt;
 Buku ini akan memberikan pengetahuan yang perlu Anda ketahui mengenai Business Crime and Ethics!&lt;br /&gt;
 Buku ini menyajikon konsep dan studi kasus mengenai fraud dengan mendalam dari berbagai perspektif, yaitu perspektif&lt;br /&gt;
 auditor, akademis, hukum, dan konsultan bisnis. Buku ini direkomendasikan agar organisasi bisnis dapot memberikan&lt;br /&gt;
 values yang baru dalam praktek bisnis yang ada, sehingga dapot tercipta Good Corporate Governance dalam merespon&lt;br /&gt;
 lingkungan bisnis yang dinamis.&lt;br /&gt;
 &amp;nbsp;&lt;/p&gt;</t>
        </is>
      </c>
      <c r="Y597" s="262" t="n">
        <v>70500</v>
      </c>
      <c r="Z597" s="226" t="n"/>
      <c r="AA597" s="241">
        <f>Y892*Z892</f>
        <v/>
      </c>
      <c r="AB597" s="237" t="inlineStr">
        <is>
          <t>cc81d53b-82ee-4a7a-8c86-357a026f976c</t>
        </is>
      </c>
    </row>
    <row r="598" ht="15" customHeight="1" s="283">
      <c r="A598" s="109" t="n">
        <v>885</v>
      </c>
      <c r="B598" s="222">
        <f>HYPERLINK("https://mocostore.moco.co.id/catalog/"&amp;AB894,"Klik Disini")</f>
        <v/>
      </c>
      <c r="C598" s="223" t="inlineStr">
        <is>
          <t>Cara Jitu Mengatasi Nyeri Haid</t>
        </is>
      </c>
      <c r="D598" s="223" t="n"/>
      <c r="E598" s="223" t="inlineStr">
        <is>
          <t>Dito Anugroho Dan Ari Wulandari</t>
        </is>
      </c>
      <c r="F598" s="223" t="inlineStr">
        <is>
          <t>978-979-29-2660-6</t>
        </is>
      </c>
      <c r="G598" s="223" t="inlineStr">
        <is>
          <t>978-979-29-8505-4</t>
        </is>
      </c>
      <c r="H598" s="223" t="inlineStr">
        <is>
          <t>Kesehatan</t>
        </is>
      </c>
      <c r="I598" s="258" t="inlineStr">
        <is>
          <t>Perguruan Tinggi</t>
        </is>
      </c>
      <c r="J598" s="186" t="inlineStr">
        <is>
          <t>009.24</t>
        </is>
      </c>
      <c r="K598" s="223" t="n"/>
      <c r="L598" s="223" t="n"/>
      <c r="M598" s="259" t="n"/>
      <c r="N598" s="223" t="inlineStr">
        <is>
          <t>Indonesia</t>
        </is>
      </c>
      <c r="O598" s="223" t="inlineStr">
        <is>
          <t>Tidak diketahui</t>
        </is>
      </c>
      <c r="P598" s="260" t="n">
        <v>2011</v>
      </c>
      <c r="Q598" s="260" t="n">
        <v>2018</v>
      </c>
      <c r="R598" s="223" t="inlineStr">
        <is>
          <t>Penerbit Andi</t>
        </is>
      </c>
      <c r="S598" s="223" t="inlineStr">
        <is>
          <t>Andi Offset CV</t>
        </is>
      </c>
      <c r="T598" s="223" t="inlineStr">
        <is>
          <t>Lokal</t>
        </is>
      </c>
      <c r="U598" s="261" t="n">
        <v>206</v>
      </c>
      <c r="V598" s="86" t="inlineStr">
        <is>
          <t>pdf</t>
        </is>
      </c>
      <c r="W598" s="223" t="inlineStr">
        <is>
          <t>4.7 MB</t>
        </is>
      </c>
      <c r="X598" s="223" t="inlineStr">
        <is>
          <t>&lt;p&gt;Saking seringnya terdengar, penyakit ini sering dianggap remeh dan dianggap tidak perlu ditangani secara serius.&lt;br /&gt;
 &amp;quot;Nanti akan sembuh dengan sendirinya.&amp;quot;&lt;br /&gt;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keseluruhan.&lt;br /&gt;
 Buku Cara Jitu Mengatasi Nyeri Haid (Dismenorea) ini dengan jelas memberikan informasi dan pengetahuan tentang nyeri haid. Di dalam buku ini dikemukakan bermacam hal penting berkaitan dengan nyeri haid. Mulai dari pengertian, gejalanya, penyebab-penyebabnya, sampai pencegahan dan penanganan haid dengan tuntas. Selain itu dilengkapi pula dengan cara-cara untuk menjaga kesehatan perempuan dan tip mudah menjaga kesehatan secara keseluruhan.&lt;br /&gt;
 Akhir kata, semoga buku ini bermanfaat dan membantu kita untuk menjadi lebih sehat dan bersemangat!. ..&lt;/p&gt;</t>
        </is>
      </c>
      <c r="Y598" s="262" t="n">
        <v>58500</v>
      </c>
      <c r="Z598" s="226" t="n"/>
      <c r="AA598" s="241">
        <f>Y894*Z894</f>
        <v/>
      </c>
      <c r="AB598" s="237" t="inlineStr">
        <is>
          <t>1612bb26-bafc-4d70-a988-82dbbe3537a4</t>
        </is>
      </c>
    </row>
    <row r="599" ht="15" customHeight="1" s="283">
      <c r="A599" s="109" t="n">
        <v>886</v>
      </c>
      <c r="B599" s="222">
        <f>HYPERLINK("https://mocostore.moco.co.id/catalog/"&amp;AB895,"Klik Disini")</f>
        <v/>
      </c>
      <c r="C599" s="223" t="inlineStr">
        <is>
          <t>Cara Jitu Mengatasi Stres</t>
        </is>
      </c>
      <c r="D599" s="223" t="n"/>
      <c r="E599" s="223" t="inlineStr">
        <is>
          <t>Yekti Mumpuni Dan Ari Wulandari</t>
        </is>
      </c>
      <c r="F599" s="223" t="inlineStr">
        <is>
          <t>978-979-29-1743-7</t>
        </is>
      </c>
      <c r="G599" s="223" t="inlineStr">
        <is>
          <t>978-979-29-8506-1</t>
        </is>
      </c>
      <c r="H599" s="223" t="inlineStr">
        <is>
          <t>Kesehatan</t>
        </is>
      </c>
      <c r="I599" s="258" t="inlineStr">
        <is>
          <t>Perguruan Tinggi</t>
        </is>
      </c>
      <c r="J599" s="186" t="inlineStr">
        <is>
          <t>009.24</t>
        </is>
      </c>
      <c r="K599" s="223" t="n"/>
      <c r="L599" s="223" t="n"/>
      <c r="M599" s="259" t="n"/>
      <c r="N599" s="223" t="inlineStr">
        <is>
          <t>Indonesia</t>
        </is>
      </c>
      <c r="O599" s="223" t="inlineStr">
        <is>
          <t>Tidak diketahui</t>
        </is>
      </c>
      <c r="P599" s="260" t="n">
        <v>2010</v>
      </c>
      <c r="Q599" s="260" t="n">
        <v>2018</v>
      </c>
      <c r="R599" s="223" t="inlineStr">
        <is>
          <t>Penerbit Andi</t>
        </is>
      </c>
      <c r="S599" s="223" t="inlineStr">
        <is>
          <t>Andi Offset CV</t>
        </is>
      </c>
      <c r="T599" s="223" t="inlineStr">
        <is>
          <t>Lokal</t>
        </is>
      </c>
      <c r="U599" s="261" t="n">
        <v>218</v>
      </c>
      <c r="V599" s="86" t="inlineStr">
        <is>
          <t>pdf</t>
        </is>
      </c>
      <c r="W599" s="223" t="inlineStr">
        <is>
          <t>8.1 MB</t>
        </is>
      </c>
      <c r="X599" s="223" t="inlineStr">
        <is>
          <t>&lt;p&gt;Secara sederhana stres adalah kondisi setiap individu yang mengalami ketidakseimbangan. Stres bukanlah sesuatu yang selalu buruk. Walaupun biasanya dibahas dalam konteks negatif, stres juga memiliki nilai positif. Stres merupakan sebuah peluang ketika hal ini menawarkan potensi hasil dan orang yang menghadapinya dapat menggunakannya dengan tujuan positif.&lt;br /&gt;
 Buku Cara Jitu Mengatasi Stres ini dengan jelas memberikan informasi dan pengetahuan mengenai stres sehingga stres Jebih terkendali dan Jebih mudah dalam diatasi. Di dalam buku ini dikemukakan mengenai pengertian stres, penyebab-penyebabnya, bahaya stres, sampai pencegahan dan manajemen penanganan stres dengan cepat, tepat, dan tuntas. Selain itu, dilengkapi pula dengan tip-tip praktis untuk hid up bahagia dan terbebas dari stres.&lt;br /&gt;
 Buku ini layak dan dapat dijadikan panduan dan pedoman bagi siapa pun yang menginginkan hidup bahagia dan terbebas dari stres. Walaupun ini buku panduan, tetapi gaya penulisannya sangat ringan dan mudah dipahami.&lt;/p&gt;</t>
        </is>
      </c>
      <c r="Y599" s="262" t="n">
        <v>71500</v>
      </c>
      <c r="Z599" s="226" t="n"/>
      <c r="AA599" s="241">
        <f>Y895*Z895</f>
        <v/>
      </c>
      <c r="AB599" s="237" t="inlineStr">
        <is>
          <t>3e2d3450-bc96-489c-aeb7-4747c5772acb</t>
        </is>
      </c>
    </row>
    <row r="600" ht="15" customHeight="1" s="283">
      <c r="A600" s="109" t="n">
        <v>894</v>
      </c>
      <c r="B600" s="222">
        <f>HYPERLINK("https://mocostore.moco.co.id/catalog/"&amp;AB903,"Klik Disini")</f>
        <v/>
      </c>
      <c r="C600" s="223" t="inlineStr">
        <is>
          <t>Mau Jadi Pengusaha??? Gitu Aja Kok Repot!</t>
        </is>
      </c>
      <c r="D600" s="223" t="n"/>
      <c r="E600" s="223" t="inlineStr">
        <is>
          <t>Ridlo Adi Nugroho</t>
        </is>
      </c>
      <c r="F600" s="223" t="inlineStr">
        <is>
          <t>978-979-29-1711-6</t>
        </is>
      </c>
      <c r="G600" s="223" t="inlineStr">
        <is>
          <t>978-979-29-8695-2</t>
        </is>
      </c>
      <c r="H600" s="223" t="inlineStr">
        <is>
          <t>Bisnis</t>
        </is>
      </c>
      <c r="I600" s="258" t="inlineStr">
        <is>
          <t>Perguruan Tinggi</t>
        </is>
      </c>
      <c r="J600" s="186" t="inlineStr">
        <is>
          <t>009.25</t>
        </is>
      </c>
      <c r="K600" s="223" t="n"/>
      <c r="L600" s="223" t="n"/>
      <c r="M600" s="259" t="n"/>
      <c r="N600" s="223" t="inlineStr">
        <is>
          <t>Indonesia</t>
        </is>
      </c>
      <c r="O600" s="223" t="inlineStr">
        <is>
          <t>Tidak diketahui</t>
        </is>
      </c>
      <c r="P600" s="260" t="n">
        <v>2010</v>
      </c>
      <c r="Q600" s="260" t="n">
        <v>2018</v>
      </c>
      <c r="R600" s="223" t="inlineStr">
        <is>
          <t>Penerbit Andi</t>
        </is>
      </c>
      <c r="S600" s="223" t="inlineStr">
        <is>
          <t>Andi Offset CV</t>
        </is>
      </c>
      <c r="T600" s="223" t="inlineStr">
        <is>
          <t>Lokal</t>
        </is>
      </c>
      <c r="U600" s="261" t="n">
        <v>112</v>
      </c>
      <c r="V600" s="86" t="inlineStr">
        <is>
          <t>pdf</t>
        </is>
      </c>
      <c r="W600" s="223" t="inlineStr">
        <is>
          <t>2.3 MB</t>
        </is>
      </c>
      <c r="X600" s="223" t="inlineStr">
        <is>
          <t>&lt;p&gt;&lt;strong&gt;Sinopsis&lt;/strong&gt;&lt;/p&gt;
 &lt;p&gt;Sudah banyak buku yang ditulis tentang tips menjadi pengusaha, namun banyak yang justru membuat Anda yang tadinya menggebu-gebu ingin mendirikan usaha malah mengurungkan niat setelah membacanya. Mengapa? Karena buku-buku itu berbicara tentang banyak hal yang mengesankan bahwa menjadi pengusaha itu luar biasa rumit. Padahal nyatanya tidak.&lt;br /&gt;
 &lt;br /&gt;
 Untuk menjadi pengusaha, Anda tidak perlu melakukan langkah-langkah rumit seperti membuat business plan dan menghitung BEP. Yang Anda perlukan adalah NIAT untuk melakukan beberapa langkah mudah yang dibahas di buku ini, plus kesabaran untuk mengembangkannya tahap demi tahap. Langkah-langkah ini sepenuhnya praktis (bukan teori), dan berasal dari pengalaman langsung penulis mendirikan bisnis desain, advertising dan offset yang kini beromzet milyaran rupiah.&lt;br /&gt;
 &lt;br /&gt;
 Buku ini sangat cocok untuk Anda yang:&lt;br /&gt;
 &amp;bull;&amp;nbsp;&amp;nbsp;&amp;nbsp; Sebenarnya dari dulu ingin menjadi pengusaha, namun karena berbagai hal sampai sekarang belum juga memulainya.&lt;br /&gt;
 &amp;bull;&amp;nbsp;&amp;nbsp;&amp;nbsp; Tiba-tiba, entah mengapa merasa bahwa jalan hidup yang cocok bagi Anda adalah menjadi pengusaha.&lt;br /&gt;
 &amp;bull;&amp;nbsp;&amp;nbsp;&amp;nbsp; Sudah menjadi pengusaha namun karena hasrat belajar Anda yang sangat besar (salah satu syarat untuk menjadi pengusaha) ingin menambah sumber inspirasi.&lt;/p&gt;</t>
        </is>
      </c>
      <c r="Y600" s="262" t="n">
        <v>42000</v>
      </c>
      <c r="Z600" s="226" t="n"/>
      <c r="AA600" s="241">
        <f>Y903*Z903</f>
        <v/>
      </c>
      <c r="AB600" s="237" t="inlineStr">
        <is>
          <t>2327cac0-6488-4833-8de8-127ed3c83f3b</t>
        </is>
      </c>
    </row>
    <row r="601" ht="15" customHeight="1" s="283">
      <c r="A601" s="109" t="n">
        <v>896</v>
      </c>
      <c r="B601" s="222">
        <f>HYPERLINK("https://mocostore.moco.co.id/catalog/"&amp;AB905,"Klik Disini")</f>
        <v/>
      </c>
      <c r="C601" s="223" t="inlineStr">
        <is>
          <t>Melejitkan Multiple Intelegence Anak Sejak Dini</t>
        </is>
      </c>
      <c r="D601" s="223" t="n"/>
      <c r="E601" s="223" t="inlineStr">
        <is>
          <t>Sutan Surya</t>
        </is>
      </c>
      <c r="F601" s="223" t="inlineStr">
        <is>
          <t>979-763-681-x</t>
        </is>
      </c>
      <c r="G601" s="223" t="inlineStr">
        <is>
          <t>978-979-29-8704-1</t>
        </is>
      </c>
      <c r="H601" s="223" t="inlineStr">
        <is>
          <t>Psikologi</t>
        </is>
      </c>
      <c r="I601" s="258" t="inlineStr">
        <is>
          <t>Perguruan Tinggi</t>
        </is>
      </c>
      <c r="J601" s="186" t="inlineStr">
        <is>
          <t>009.13</t>
        </is>
      </c>
      <c r="K601" s="264" t="n"/>
      <c r="L601" s="264" t="n"/>
      <c r="M601" s="259" t="n"/>
      <c r="N601" s="223" t="inlineStr">
        <is>
          <t>Indonesia</t>
        </is>
      </c>
      <c r="O601" s="223" t="inlineStr">
        <is>
          <t>Tidak diketahui</t>
        </is>
      </c>
      <c r="P601" s="260" t="n">
        <v>2007</v>
      </c>
      <c r="Q601" s="260" t="n">
        <v>2018</v>
      </c>
      <c r="R601" s="223" t="inlineStr">
        <is>
          <t>Penerbit Andi</t>
        </is>
      </c>
      <c r="S601" s="223" t="inlineStr">
        <is>
          <t>Andi Offset CV</t>
        </is>
      </c>
      <c r="T601" s="223" t="inlineStr">
        <is>
          <t>Lokal</t>
        </is>
      </c>
      <c r="U601" s="261" t="n">
        <v>128</v>
      </c>
      <c r="V601" s="86" t="inlineStr">
        <is>
          <t>pdf</t>
        </is>
      </c>
      <c r="W601" s="223" t="inlineStr">
        <is>
          <t>10.6 MB</t>
        </is>
      </c>
      <c r="X601" s="223" t="inlineStr">
        <is>
          <t>&lt;p&gt;Treatment sensorik adalah suatu metode untuk memaksimalkan pertumbuhan struktur dan fungsi organ kecerdasan. Konsep ini berbasis pada pemberian perlakuan sebagai stimulus (rangsangan) untuk menghasilkan kerja sistem saraf di masa pertumbuhan. Rangsangan yang diberikan akan menghasilkan kerja organ terkait dan sistem saraf yang mengendalikan. Landasan konsep ini mengacu pada hukum biologi bahwa organ yang digunakan secara tepat akan tumbuh maksimal secara struktural maupun fungsional.&lt;br /&gt;
 Buku ini memberikan tip-tip praktis dalam kehidupan sehari-hari untuk memberi stimulus pada si kecil agar potensi kecerdasannya dapat tumbuh maksimal dan terhindar dari disfungsi organ kecerdasan. Stimulus atau rangsangan yang diberikan tertuju pada panca indera. Stimulus yang diterima alat indera menghasilkan kerja sistem saraf termasuk organ kecerdasan ( otak) sebagai sistem saraf pusat (SSP). Sistem saraf yang terlatih akan bekerja dengan baik sehingga struktur dan fungsinya akan tumbuh secara maksimal.&lt;/p&gt;</t>
        </is>
      </c>
      <c r="Y601" s="262" t="n">
        <v>41000</v>
      </c>
      <c r="Z601" s="226" t="n"/>
      <c r="AA601" s="241">
        <f>Y905*Z905</f>
        <v/>
      </c>
      <c r="AB601" s="237" t="inlineStr">
        <is>
          <t>aab9e42b-e5f4-4d67-9b10-57f9fea0cf51</t>
        </is>
      </c>
    </row>
    <row r="602" ht="15" customHeight="1" s="283">
      <c r="A602" s="109" t="n">
        <v>897</v>
      </c>
      <c r="B602" s="222">
        <f>HYPERLINK("https://mocostore.moco.co.id/catalog/"&amp;AB906,"Klik Disini")</f>
        <v/>
      </c>
      <c r="C602" s="223" t="inlineStr">
        <is>
          <t>Membaca Saham</t>
        </is>
      </c>
      <c r="D602" s="223" t="n"/>
      <c r="E602" s="223" t="inlineStr">
        <is>
          <t>Ali Arifin</t>
        </is>
      </c>
      <c r="F602" s="223" t="inlineStr">
        <is>
          <t>978-979-29-0241-9</t>
        </is>
      </c>
      <c r="G602" s="223" t="inlineStr">
        <is>
          <t>978-979-29-8705-8</t>
        </is>
      </c>
      <c r="H602" s="223" t="inlineStr">
        <is>
          <t>Bisnis &amp; Ekonomi</t>
        </is>
      </c>
      <c r="I602" s="258" t="inlineStr">
        <is>
          <t>Perguruan Tinggi</t>
        </is>
      </c>
      <c r="J602" s="186" t="inlineStr">
        <is>
          <t>009.25</t>
        </is>
      </c>
      <c r="K602" s="264" t="n"/>
      <c r="L602" s="264" t="n"/>
      <c r="M602" s="259" t="n"/>
      <c r="N602" s="223" t="inlineStr">
        <is>
          <t>Indonesia</t>
        </is>
      </c>
      <c r="O602" s="223" t="inlineStr">
        <is>
          <t>Tidak diketahui</t>
        </is>
      </c>
      <c r="P602" s="260" t="n">
        <v>2007</v>
      </c>
      <c r="Q602" s="260" t="n">
        <v>2018</v>
      </c>
      <c r="R602" s="223" t="inlineStr">
        <is>
          <t>Penerbit Andi</t>
        </is>
      </c>
      <c r="S602" s="223" t="inlineStr">
        <is>
          <t>Andi Offset CV</t>
        </is>
      </c>
      <c r="T602" s="223" t="inlineStr">
        <is>
          <t>Lokal</t>
        </is>
      </c>
      <c r="U602" s="261" t="n">
        <v>177</v>
      </c>
      <c r="V602" s="86" t="inlineStr">
        <is>
          <t>pdf</t>
        </is>
      </c>
      <c r="W602" s="223" t="inlineStr">
        <is>
          <t>18.4 MB</t>
        </is>
      </c>
      <c r="X602" s="223" t="inlineStr">
        <is>
          <t>&lt;p&gt;&lt;strong&gt;Sinopsis&lt;/strong&gt;&lt;/p&gt;
 &lt;p&gt;Buku ini bukan hanya menunjukkan jalan melainkan menyingkirkan penghalang-penghalangnya sehingga Anda dapat melangkah dengan aman, walaupun untuk sampai pada tujuan akhir tetap berada pada kendali Anda sendiri. Panduan praktis yang sangat mendasar yang telah dikenal di bersa lokal maupun dunia, dipraktikkan baik oleh investor amatiran maupun profesional ala Wall Street.&lt;br /&gt;
 &lt;br /&gt;
 Topik pembahasan dalam buku ini meliputi :&lt;br /&gt;
 &lt;br /&gt;
 - Sarana-sarana investasi.&lt;br /&gt;
 - Bermain saham.&lt;br /&gt;
 - Teori permainan saham.&lt;br /&gt;
 - Faktor-faktor penggerak harga saham&lt;/p&gt;</t>
        </is>
      </c>
      <c r="Y602" s="262" t="n">
        <v>71500</v>
      </c>
      <c r="Z602" s="226" t="n"/>
      <c r="AA602" s="241">
        <f>Y906*Z906</f>
        <v/>
      </c>
      <c r="AB602" s="237" t="inlineStr">
        <is>
          <t>a8fa739e-d157-4925-90ec-6c104011e85b</t>
        </is>
      </c>
    </row>
    <row r="603" ht="15" customHeight="1" s="283">
      <c r="A603" s="109" t="n">
        <v>898</v>
      </c>
      <c r="B603" s="222">
        <f>HYPERLINK("https://mocostore.moco.co.id/catalog/"&amp;AB907,"Klik Disini")</f>
        <v/>
      </c>
      <c r="C603" s="223" t="inlineStr">
        <is>
          <t>Memenangkan Pasar Dengan Produk Unggulan, 30 Cerita Rahasia Sukses Jawara-jawara Distributor dan Pemasaran</t>
        </is>
      </c>
      <c r="D603" s="223" t="n"/>
      <c r="E603" s="223" t="inlineStr">
        <is>
          <t>Eni Setiati</t>
        </is>
      </c>
      <c r="F603" s="223" t="inlineStr">
        <is>
          <t>979-763-043-9</t>
        </is>
      </c>
      <c r="G603" s="223" t="inlineStr">
        <is>
          <t>978-979-29-8706-5</t>
        </is>
      </c>
      <c r="H603" s="223" t="inlineStr">
        <is>
          <t>Bisnis</t>
        </is>
      </c>
      <c r="I603" s="258" t="inlineStr">
        <is>
          <t>Perguruan Tinggi</t>
        </is>
      </c>
      <c r="J603" s="186" t="inlineStr">
        <is>
          <t>009.25</t>
        </is>
      </c>
      <c r="K603" s="264" t="n"/>
      <c r="L603" s="264" t="n"/>
      <c r="M603" s="259" t="n"/>
      <c r="N603" s="223" t="inlineStr">
        <is>
          <t>Indonesia</t>
        </is>
      </c>
      <c r="O603" s="223" t="inlineStr">
        <is>
          <t>Tidak diketahui</t>
        </is>
      </c>
      <c r="P603" s="260" t="n">
        <v>2005</v>
      </c>
      <c r="Q603" s="260" t="n">
        <v>2018</v>
      </c>
      <c r="R603" s="223" t="inlineStr">
        <is>
          <t>Penerbit Andi</t>
        </is>
      </c>
      <c r="S603" s="223" t="inlineStr">
        <is>
          <t>Andi Offset CV</t>
        </is>
      </c>
      <c r="T603" s="223" t="inlineStr">
        <is>
          <t>Lokal</t>
        </is>
      </c>
      <c r="U603" s="261" t="n">
        <v>96</v>
      </c>
      <c r="V603" s="86" t="inlineStr">
        <is>
          <t>pdf</t>
        </is>
      </c>
      <c r="W603" s="223" t="inlineStr">
        <is>
          <t>7.0 MB</t>
        </is>
      </c>
      <c r="X603" s="223" t="inlineStr">
        <is>
          <t>&lt;p&gt;&lt;strong&gt;Sinopsis&lt;/strong&gt;&lt;/p&gt;
 &lt;p&gt;&lt;br /&gt;
 Dari dulu hingga sekarang tujuan ilmu pemasaran tetap sama, yaitu mencapai penjualan ataupun keuntungan sebanyak-banyaknya. Padahal memasarkan suatu produk bukanlah suatu pekerjaan yang mudah. Kerja keras belaka belum cukup. Diperlukan juga kejelian dan kecermatan dalam membaca situasi pasar. Ragam taktik dan strategi harus digelar demi mencapai target penjualan.&lt;br /&gt;
 &lt;br /&gt;
 Buku ini memaparkan kiat-kiat sukses para distributor dan staf pemasaran di dalam memenangkan pasar lewat produk unggulannya. Kiat-kiat tersebut disajikan dalam bentuk cerita mengenai 30 entrepreneur yang yang sukses memasarkan produk mereka sehingga tumbuh menjadi perusahaan besar yang mapan dan mampu memenangkan pasar.&lt;/p&gt;</t>
        </is>
      </c>
      <c r="Y603" s="262" t="n">
        <v>50500</v>
      </c>
      <c r="Z603" s="226" t="n"/>
      <c r="AA603" s="241">
        <f>Y907*Z907</f>
        <v/>
      </c>
      <c r="AB603" s="237" t="inlineStr">
        <is>
          <t>2b89d769-8510-45c1-8774-979aae5eaefa</t>
        </is>
      </c>
    </row>
    <row r="604" ht="15" customHeight="1" s="283">
      <c r="A604" s="109" t="n">
        <v>899</v>
      </c>
      <c r="B604" s="222">
        <f>HYPERLINK("https://mocostore.moco.co.id/catalog/"&amp;AB908,"Klik Disini")</f>
        <v/>
      </c>
      <c r="C604" s="223" t="inlineStr">
        <is>
          <t>Mencapai Manajemen Berkualitas: Organisasi, Kinerja, Program</t>
        </is>
      </c>
      <c r="D604" s="223" t="n"/>
      <c r="E604" s="223" t="inlineStr">
        <is>
          <t>Bernardine R. Wirjana</t>
        </is>
      </c>
      <c r="F604" s="223" t="inlineStr">
        <is>
          <t>978-979-29-0191-7</t>
        </is>
      </c>
      <c r="G604" s="223" t="inlineStr">
        <is>
          <t>978-979-29-8434-7</t>
        </is>
      </c>
      <c r="H604" s="223" t="inlineStr">
        <is>
          <t>Bisnis &amp; Ekonomi</t>
        </is>
      </c>
      <c r="I604" s="258" t="inlineStr">
        <is>
          <t>Perguruan Tinggi</t>
        </is>
      </c>
      <c r="J604" s="186" t="inlineStr">
        <is>
          <t>009.25</t>
        </is>
      </c>
      <c r="K604" s="264" t="inlineStr">
        <is>
          <t>Tidak Tersedia</t>
        </is>
      </c>
      <c r="L604" s="264" t="n"/>
      <c r="M604" s="259" t="inlineStr">
        <is>
          <t>Tidak Tersedia</t>
        </is>
      </c>
      <c r="N604" s="223" t="inlineStr">
        <is>
          <t>Indonesia</t>
        </is>
      </c>
      <c r="O604" s="223" t="inlineStr">
        <is>
          <t>Tidak diketahui</t>
        </is>
      </c>
      <c r="P604" s="260" t="n">
        <v>2007</v>
      </c>
      <c r="Q604" s="260" t="n">
        <v>2018</v>
      </c>
      <c r="R604" s="223" t="inlineStr">
        <is>
          <t>Penerbit Andi</t>
        </is>
      </c>
      <c r="S604" s="223" t="inlineStr">
        <is>
          <t>Andi Offset CV</t>
        </is>
      </c>
      <c r="T604" s="223" t="inlineStr">
        <is>
          <t>Lokal</t>
        </is>
      </c>
      <c r="U604" s="261" t="n">
        <v>243</v>
      </c>
      <c r="V604" s="86" t="inlineStr">
        <is>
          <t>pdf</t>
        </is>
      </c>
      <c r="W604" s="223" t="inlineStr">
        <is>
          <t>3.6 MB</t>
        </is>
      </c>
      <c r="X604" s="223" t="inlineStr">
        <is>
          <t>&lt;p&gt;&lt;strong&gt;Sinopsis&lt;/strong&gt;&lt;/p&gt;
 &lt;p&gt;Organisasi nirlaba, non-profit, membutuhkan pengelolaan yang berbeda dengan organisasi profit dan pemerintahan. Pengelolaan organisasi nirlaba dan kriteria-kriteria pencapaian kinerja organisasi tidak berdasar pada pertimbangan ekonomi semata, tetapi sejauhmana masyarakat yang dilayaninya diberdayakan sesuai dengan konteks hidup dan potensi-potensi kemanusiaannya. Sifat sosial dan kemanusiaan sejati merupakan ciri khas pelayanan organisasi-organisasi nirlaba. Manusia menjadi pusat sekaligus agen perubahan dan pembaruan masyarakat untuk mengurangi kemiskinan, menciptakan kesejahteraan, kesetaraan gender, keadilan, dan kedamaian, bebas dari konfilk dan kekerasan. Kesalahan dan kurang pengetahuan dalam mengelola organisasi nirlaba, justru akan menjebak masyarakat hidup dalam kemiskinan, ketidakberdayaan, ketidaksetaraan gender, konflik dan kekerasan sosial. Pengelolaan organisasi nirlaba, membutuhkan kepedulian dan integritas pribadi dan organisasi sebagai agen perubahan masyarakat, serta pemahaman yang komprehensif dengan memadukan pengalaman-pengalaman konkrit dan teori manajemen yang handal, unggul dan mumpuni, sebagai hasil dari proses pembelajaran bersama masyarakat.&lt;br /&gt;
 &lt;br /&gt;
 Dalam konteks pembangunan organisasi nirlaba yang unggul, berkelanjutan dan memberikan energi perubahan dan pembaruan bagi masyarakat, Bernardine R. Wirjana, profesional dalam bidang pemberdayaan masyarakat, yang selama dua dasawarsa menjadi pelaku manajemen organisasi nirlaba, mengabadikan proses pembelajaran atas pengalaman-pengalaman laoangan dan teori-teori manajemen terkini dalam bidang pemberdayaan masyarakat dalam buku ini.&lt;br /&gt;
 &lt;br /&gt;
 Buku ini dapat menjadi panduan organisasi, kinerja, dan program nirlaba yang komprehensif, dengan memperhatikan: konsep, nilai, strategi, dimensi-dimensi pemberdayaan, keunggulan-keunggulan, kendala-kendala dalam pemberdayaan masyarakat dan langkah-langkah untuk menyelesaikan masalah, dengan dukungan kepemimpinan sejati, yakni kepemimpinan yang mampu memberikan energi bagi orang-orang yang dipimpinnya untuk melakukan hal-hal yang bernilai dan bermartabat.&lt;/p&gt;</t>
        </is>
      </c>
      <c r="Y604" s="262" t="n">
        <v>84000</v>
      </c>
      <c r="Z604" s="226" t="n"/>
      <c r="AA604" s="241">
        <f>Y908*Z908</f>
        <v/>
      </c>
      <c r="AB604" s="237" t="inlineStr">
        <is>
          <t>0216650c-e21e-47c5-9455-ce091dee3239</t>
        </is>
      </c>
    </row>
    <row r="605" ht="15" customHeight="1" s="283">
      <c r="A605" s="109" t="n">
        <v>902</v>
      </c>
      <c r="B605" s="222">
        <f>HYPERLINK("https://mocostore.moco.co.id/catalog/"&amp;AB911,"Klik Disini")</f>
        <v/>
      </c>
      <c r="C605" s="223" t="inlineStr">
        <is>
          <t>Menganggur??? No Way!!!</t>
        </is>
      </c>
      <c r="D605" s="223" t="n"/>
      <c r="E605" s="223" t="inlineStr">
        <is>
          <t>Ariyanto M.B Dan Icha Khairisa</t>
        </is>
      </c>
      <c r="F605" s="223" t="inlineStr">
        <is>
          <t>978-979-29-1539-6</t>
        </is>
      </c>
      <c r="G605" s="223" t="inlineStr">
        <is>
          <t>978-979-29-8437-8</t>
        </is>
      </c>
      <c r="H605" s="223" t="inlineStr">
        <is>
          <t>Bisnis</t>
        </is>
      </c>
      <c r="I605" s="258" t="inlineStr">
        <is>
          <t>Perguruan Tinggi</t>
        </is>
      </c>
      <c r="J605" s="186" t="inlineStr">
        <is>
          <t>009.09</t>
        </is>
      </c>
      <c r="K605" s="264" t="n"/>
      <c r="L605" s="264" t="n"/>
      <c r="M605" s="259" t="n"/>
      <c r="N605" s="223" t="inlineStr">
        <is>
          <t>Indonesia</t>
        </is>
      </c>
      <c r="O605" s="223" t="inlineStr">
        <is>
          <t>Tidak diketahui</t>
        </is>
      </c>
      <c r="P605" s="260" t="n">
        <v>2010</v>
      </c>
      <c r="Q605" s="260" t="n">
        <v>2018</v>
      </c>
      <c r="R605" s="223" t="inlineStr">
        <is>
          <t>Penerbit Andi</t>
        </is>
      </c>
      <c r="S605" s="223" t="inlineStr">
        <is>
          <t>Andi Offset CV</t>
        </is>
      </c>
      <c r="T605" s="223" t="inlineStr">
        <is>
          <t>Lokal</t>
        </is>
      </c>
      <c r="U605" s="261" t="n">
        <v>110</v>
      </c>
      <c r="V605" s="86" t="inlineStr">
        <is>
          <t>pdf</t>
        </is>
      </c>
      <c r="W605" s="223" t="inlineStr">
        <is>
          <t>1.8 MB</t>
        </is>
      </c>
      <c r="X605" s="223" t="inlineStr">
        <is>
          <t>&lt;p&gt;Buku ini memuat semua jawabann dari pertanyaan-pertanyaan Anda. Anda dipastikan tidak akan bingung lagi menentukan jalan hidup Anda. Anda akan menemukan cara baru melanjutkan hidup Anda walau tanpa kuliah atau bekerja.&lt;/p&gt;
 &lt;p&gt;Buku ini diciptakan untuk meningkatkan pemikiran Anda bahwa anda banyak cara untuk bida survive.&lt;/p&gt;</t>
        </is>
      </c>
      <c r="Y605" s="262" t="n">
        <v>39500</v>
      </c>
      <c r="Z605" s="226" t="n"/>
      <c r="AA605" s="241">
        <f>Y911*Z911</f>
        <v/>
      </c>
      <c r="AB605" s="237" t="inlineStr">
        <is>
          <t>a2844903-475f-4e7c-975d-d0d786cf94ea</t>
        </is>
      </c>
    </row>
    <row r="606" ht="15" customHeight="1" s="283">
      <c r="A606" s="109" t="n">
        <v>905</v>
      </c>
      <c r="B606" s="222">
        <f>HYPERLINK("https://mocostore.moco.co.id/catalog/"&amp;AB914,"Klik Disini")</f>
        <v/>
      </c>
      <c r="C606" s="223" t="inlineStr">
        <is>
          <t>Menggambar Peta Dengan ArcGIS 10.1</t>
        </is>
      </c>
      <c r="D606" s="223" t="n"/>
      <c r="E606" s="223" t="inlineStr">
        <is>
          <t>Wahyu Falah</t>
        </is>
      </c>
      <c r="F606" s="223" t="inlineStr">
        <is>
          <t>978-979-29-4763-2</t>
        </is>
      </c>
      <c r="G606" s="223" t="inlineStr">
        <is>
          <t>978-979-29-8445-3</t>
        </is>
      </c>
      <c r="H606" s="223" t="inlineStr">
        <is>
          <t>Profesional dan Teknis</t>
        </is>
      </c>
      <c r="I606" s="258" t="inlineStr">
        <is>
          <t>Perguruan Tinggi</t>
        </is>
      </c>
      <c r="J606" s="186" t="inlineStr">
        <is>
          <t>009.09</t>
        </is>
      </c>
      <c r="K606" s="264" t="n"/>
      <c r="L606" s="264" t="n"/>
      <c r="M606" s="259" t="n"/>
      <c r="N606" s="223" t="inlineStr">
        <is>
          <t>Indonesia</t>
        </is>
      </c>
      <c r="O606" s="223" t="inlineStr">
        <is>
          <t>Tidak diketahui</t>
        </is>
      </c>
      <c r="P606" s="260" t="n">
        <v>2015</v>
      </c>
      <c r="Q606" s="260" t="n">
        <v>2018</v>
      </c>
      <c r="R606" s="223" t="inlineStr">
        <is>
          <t>Penerbit Andi</t>
        </is>
      </c>
      <c r="S606" s="223" t="inlineStr">
        <is>
          <t>Andi Offset CV</t>
        </is>
      </c>
      <c r="T606" s="223" t="inlineStr">
        <is>
          <t>Lokal</t>
        </is>
      </c>
      <c r="U606" s="261" t="n">
        <v>144</v>
      </c>
      <c r="V606" s="86" t="inlineStr">
        <is>
          <t>pdf</t>
        </is>
      </c>
      <c r="W606" s="223" t="inlineStr">
        <is>
          <t>10.0 MB</t>
        </is>
      </c>
      <c r="X606" s="223" t="inlineStr">
        <is>
          <t>&lt;p&gt;&lt;strong&gt;Sinopsis&lt;/strong&gt;&lt;/p&gt;
 &lt;p&gt;Pelajaran menggambar peta telah kita pelajari sejak di bangku sekolah dasar dan sekolah menengah pertama. Materi peta buta dimana guru meminta siswa untuk menentukan nama-nama lokasi ibukota negara, nama negara, provinsi, kabupaten, lautan, danau, sungai dan objek lain di peta, pengenalan garis lintang dan garis bujur, sertamenyebutkan posisi Indonesia dalam sistem koordinat geografi. Buku sederhana ini dirancang untuk Anda yang masih pemula dalam menggunakan software ArcGIS. Terdiri dari tujuh bab, mulai dari pengenalan Sistem Informasi Geografis hingga pencetakan sebuah peta. Dalam mempraktikkan melukis peta, diuraikan tahap demi tahap disertai dengan gambar, sehingga pengguna buku ini mampu untuk melakukannya sendiri. Buku ini menggunakan pendekatan menyelesaikan satu proyek, sehingga mempraktikkan dari Bab I sampai Bab VII secara berurut akan mampu melukis peta secara utuh.&lt;/p&gt;</t>
        </is>
      </c>
      <c r="Y606" s="262" t="n">
        <v>95000</v>
      </c>
      <c r="Z606" s="226" t="n"/>
      <c r="AA606" s="241">
        <f>Y914*Z914</f>
        <v/>
      </c>
      <c r="AB606" s="237" t="inlineStr">
        <is>
          <t>d32efac3-7f14-49c7-91b7-19825bc2d4ae</t>
        </is>
      </c>
    </row>
    <row r="607" ht="15" customHeight="1" s="283">
      <c r="A607" s="109" t="n">
        <v>908</v>
      </c>
      <c r="B607" s="222">
        <f>HYPERLINK("https://mocostore.moco.co.id/catalog/"&amp;AB917,"Klik Disini")</f>
        <v/>
      </c>
      <c r="C607" s="223" t="inlineStr">
        <is>
          <t>Menggambar Kontur 3 Dimensi Secara Mudah Dan Cepat Dengan AutoCad Land Development 2000i</t>
        </is>
      </c>
      <c r="D607" s="223" t="n"/>
      <c r="E607" s="223" t="inlineStr">
        <is>
          <t>D. Bambang Sudarsono</t>
        </is>
      </c>
      <c r="F607" s="223" t="inlineStr">
        <is>
          <t>979-731-614-9</t>
        </is>
      </c>
      <c r="G607" s="223" t="inlineStr">
        <is>
          <t>978-979-29-8443-9</t>
        </is>
      </c>
      <c r="H607" s="223" t="inlineStr">
        <is>
          <t>Komputer &amp; Internet</t>
        </is>
      </c>
      <c r="I607" s="258" t="inlineStr">
        <is>
          <t>Perguruan Tinggi</t>
        </is>
      </c>
      <c r="J607" s="186" t="inlineStr">
        <is>
          <t>009.05</t>
        </is>
      </c>
      <c r="K607" s="264" t="n"/>
      <c r="L607" s="264" t="n"/>
      <c r="M607" s="259" t="n"/>
      <c r="N607" s="223" t="inlineStr">
        <is>
          <t>Indonesia</t>
        </is>
      </c>
      <c r="O607" s="223" t="inlineStr">
        <is>
          <t>Tidak diketahui</t>
        </is>
      </c>
      <c r="P607" s="260" t="n">
        <v>2005</v>
      </c>
      <c r="Q607" s="260" t="n">
        <v>2018</v>
      </c>
      <c r="R607" s="223" t="inlineStr">
        <is>
          <t>Penerbit Andi</t>
        </is>
      </c>
      <c r="S607" s="223" t="inlineStr">
        <is>
          <t>Andi Offset CV</t>
        </is>
      </c>
      <c r="T607" s="223" t="inlineStr">
        <is>
          <t>Lokal</t>
        </is>
      </c>
      <c r="U607" s="261" t="n">
        <v>139</v>
      </c>
      <c r="V607" s="86" t="inlineStr">
        <is>
          <t>pdf</t>
        </is>
      </c>
      <c r="W607" s="223" t="inlineStr">
        <is>
          <t>19.3 MB</t>
        </is>
      </c>
      <c r="X607" s="223" t="inlineStr">
        <is>
          <t>&lt;p&gt;AutoCAD Land Development (ALD) 2000i yang berbasis program AutoCAD, lebih fokus pada pengelolaan pemetaan dan dasar-dasar perancangan pekerjaan sipil rekayasa. Bagi Anda para praktisi di bidang pemetaan, buku ini secara spesifik dan aplikatif menjadi referensi yang dapat membantu Anda menguasai program AutoCAD Land Development. Buku ini menjelaskan bagaimana menggambar kontur secara mudah dan cepat sert memanfaatkannya untuk analisis Iahan.&lt;br /&gt;
 Buku ini membahas:&lt;br /&gt;
 &amp;bull; Menggambar Geometrik&lt;br /&gt;
 &amp;bull; Memodifikasi Gombar&lt;br /&gt;
 &amp;bull; Fasilitas Bantu&lt;br /&gt;
 &amp;bull; Titik Ukur&lt;br /&gt;
 &amp;bull; Mendudukkan Titik Ukur&lt;br /&gt;
 &amp;bull; Menggambar Kontur Tiga&lt;br /&gt;
 Dimensi&lt;br /&gt;
 &amp;bull; Analisis Lahan&lt;/p&gt;</t>
        </is>
      </c>
      <c r="Y607" s="262" t="n">
        <v>67500</v>
      </c>
      <c r="Z607" s="226" t="n"/>
      <c r="AA607" s="241">
        <f>Y917*Z917</f>
        <v/>
      </c>
      <c r="AB607" s="237" t="inlineStr">
        <is>
          <t>32cf157b-f876-4532-bfba-15aaf6d1dd98</t>
        </is>
      </c>
    </row>
    <row r="608" ht="15" customHeight="1" s="283">
      <c r="A608" s="109" t="n">
        <v>910</v>
      </c>
      <c r="B608" s="222">
        <f>HYPERLINK("https://mocostore.moco.co.id/catalog/"&amp;AB919,"Klik Disini")</f>
        <v/>
      </c>
      <c r="C608" s="223" t="inlineStr">
        <is>
          <t>Manage Your Time For Success: Cerdas Mengelola Waktu Untuk Mencapai Sukses</t>
        </is>
      </c>
      <c r="D608" s="223" t="n"/>
      <c r="E608" s="223" t="inlineStr">
        <is>
          <t>J.J Reza</t>
        </is>
      </c>
      <c r="F608" s="223" t="inlineStr">
        <is>
          <t>978-979-29-1652-2</t>
        </is>
      </c>
      <c r="G608" s="223" t="inlineStr">
        <is>
          <t>978-979-29-8663-1</t>
        </is>
      </c>
      <c r="H608" s="223" t="inlineStr">
        <is>
          <t>Motivasi</t>
        </is>
      </c>
      <c r="I608" s="258" t="inlineStr">
        <is>
          <t>Perguruan Tinggi</t>
        </is>
      </c>
      <c r="J608" s="186" t="inlineStr">
        <is>
          <t>009.09</t>
        </is>
      </c>
      <c r="K608" s="264" t="n"/>
      <c r="L608" s="264" t="n"/>
      <c r="M608" s="259" t="n"/>
      <c r="N608" s="223" t="inlineStr">
        <is>
          <t>Indonesia</t>
        </is>
      </c>
      <c r="O608" s="223" t="inlineStr">
        <is>
          <t>Tidak diketahui</t>
        </is>
      </c>
      <c r="P608" s="260" t="n">
        <v>2010</v>
      </c>
      <c r="Q608" s="260" t="n">
        <v>2018</v>
      </c>
      <c r="R608" s="223" t="inlineStr">
        <is>
          <t>Penerbit Andi</t>
        </is>
      </c>
      <c r="S608" s="223" t="inlineStr">
        <is>
          <t>Andi Offset CV</t>
        </is>
      </c>
      <c r="T608" s="223" t="inlineStr">
        <is>
          <t>Lokal</t>
        </is>
      </c>
      <c r="U608" s="261" t="n">
        <v>124</v>
      </c>
      <c r="V608" s="86" t="inlineStr">
        <is>
          <t>pdf</t>
        </is>
      </c>
      <c r="W608" s="223" t="inlineStr">
        <is>
          <t>2.6 MB</t>
        </is>
      </c>
      <c r="X608" s="223" t="inlineStr">
        <is>
          <t>&lt;p&gt;Buku ini berisi pengetahuan praktis tentang bagaimana mengelola waktu yang dapat diterapkan dalam kehidupan sehari-hari, baik sebagai pribadi, pekerjaan, maupun profesional.&amp;nbsp;&lt;br /&gt;
 &lt;br /&gt;
 Secara umum, buku ini berisi tips dan trik praktis cara mengelola waktu, mengenali, dan mengatasi berbagai pembuang waktu, serta pernyataan motivasi dan inspiratif yang dapat menggugah semangat pembaca.&lt;br /&gt;
 Ditulis dengan gaya bahasa yang sederhana sehingga mudah dimengerti, buku ini cukup ringan namun berbobot, yang sangat layak dibaca siapa saja, dari pelajar, mahasiswa, profesional, karyawan, dan pribadi-pribadi yang merasa waktunya terbuang percuma.&lt;br /&gt;
 &lt;br /&gt;
 Buku ini dilengkapi dan disajikan dalam bentuk modul sederhana dan tabel praktis yang dapat langsung diisi oleh pembaca. Di bagian akhir, penulis mengajak pembaca untuk berkomitmen dalam mengelola waktunya di kemudian hari. Setelah membaca buku ini, pembaca diharapkan dapat mengelola waktu yang ada untuk mencapai keberhasilan yang diidam-idamkan. Akhir kata dan awal tindakan untuk pembaca: Selamat mengelola waktu Anda dan sukses di tangan Anda!&lt;/p&gt;</t>
        </is>
      </c>
      <c r="Y608" s="262" t="n">
        <v>46500</v>
      </c>
      <c r="Z608" s="226" t="n"/>
      <c r="AA608" s="241">
        <f>Y919*Z919</f>
        <v/>
      </c>
      <c r="AB608" s="237" t="inlineStr">
        <is>
          <t>9cac29a2-cda9-4fbe-8095-1f3fd8bad28a</t>
        </is>
      </c>
    </row>
    <row r="609" ht="15" customHeight="1" s="283">
      <c r="A609" s="109" t="n">
        <v>911</v>
      </c>
      <c r="B609" s="222">
        <f>HYPERLINK("https://mocostore.moco.co.id/catalog/"&amp;AB920,"Klik Disini")</f>
        <v/>
      </c>
      <c r="C609" s="223" t="inlineStr">
        <is>
          <t>Manajemen Entrepreneurship - Kiat Sukses Menjadi Wirausaha</t>
        </is>
      </c>
      <c r="D609" s="223" t="n"/>
      <c r="E609" s="223" t="inlineStr">
        <is>
          <t>Dr. H. Saban Echadar, SE. M.Si</t>
        </is>
      </c>
      <c r="F609" s="223" t="inlineStr">
        <is>
          <t>978-979-29-4072-5</t>
        </is>
      </c>
      <c r="G609" s="223" t="inlineStr">
        <is>
          <t>978-979-29-8679-2</t>
        </is>
      </c>
      <c r="H609" s="223" t="inlineStr">
        <is>
          <t>Manajemen</t>
        </is>
      </c>
      <c r="I609" s="258" t="inlineStr">
        <is>
          <t>Perguruan Tinggi</t>
        </is>
      </c>
      <c r="J609" s="186" t="inlineStr">
        <is>
          <t>009.09</t>
        </is>
      </c>
      <c r="K609" s="264" t="n"/>
      <c r="L609" s="264" t="n"/>
      <c r="M609" s="259" t="n"/>
      <c r="N609" s="223" t="inlineStr">
        <is>
          <t>Indonesia</t>
        </is>
      </c>
      <c r="O609" s="223" t="inlineStr">
        <is>
          <t>Tidak diketahui</t>
        </is>
      </c>
      <c r="P609" s="260" t="n">
        <v>2013</v>
      </c>
      <c r="Q609" s="260" t="n">
        <v>2018</v>
      </c>
      <c r="R609" s="223" t="inlineStr">
        <is>
          <t>Penerbit Andi</t>
        </is>
      </c>
      <c r="S609" s="223" t="inlineStr">
        <is>
          <t>Andi Offset CV</t>
        </is>
      </c>
      <c r="T609" s="223" t="inlineStr">
        <is>
          <t>Lokal</t>
        </is>
      </c>
      <c r="U609" s="261" t="n">
        <v>288</v>
      </c>
      <c r="V609" s="86" t="inlineStr">
        <is>
          <t>pdf</t>
        </is>
      </c>
      <c r="W609" s="223" t="inlineStr">
        <is>
          <t>10.9 MB</t>
        </is>
      </c>
      <c r="X609" s="223" t="inlineStr">
        <is>
          <t>&lt;p&gt;Menjadi entrepreneur merupakan pekerjaan yang paling menjanjikan untuk kehidupan yang akan datang. Akan tetapi masyarakat indonesia belum mengerti betapa pentingnya menjadi seorang entrepreneur. Mereka menganggap bahwa hidup akan lebih sejahtera apabila menjadi seorang pegawai. Selain itu, mereka juga dibyang-bayangi oleh ketakutan akan gagal yang sering dialami oleh seorang entrepreneur. Sehingga pilihan entrepreneur ini belum begitu banyak tumbuh dikalangan generasi muda kita. Buku manajemen entrepreneurship ini, disusun dengan tujuan untuk membantu mahasiswa dan pihak lain, agar dapat meningkatkan pemahaman, minat, kemauan dan jiwa entrepreneur nya, sehingga kelak bisa menjadi wirausaha mandiri, membuka lapangan kerja sendiri dan tidak menggantungka pekerjaan sebagai PNS atau Karyawan . Pembahasan dalam buku ini mencakup hakikat kewirausahaan, mindset kewirausahaan konsep dasar dan motivasi berwirausaha, strategi menangkap peluang usaha, Bagaimana strategi menangkap peluang usaha dan cara menggunakan ide yang kreatif dan inovatif. Selain itu buku ini juga membahas tentang bagaimana strategi tentang mencapai keunggulan bersaing, merintis usaha baru dan atau membeli bisnis yang sudah ada, bagaimana pengembangan rencana pemasaran, cara memilih lokasi, bagaimana mencari sumber perdana, peranan rencana bisnis dalam berwirausaha, etika berwirausaha, kapita selekta wirausaha, kiat memilih jenis usaha dan bisnis rumahan dengan berbagai jenis usaha yang dapat dikembangkan, disertai contoh analisi keuangannya.&lt;/p&gt;</t>
        </is>
      </c>
      <c r="Y609" s="262" t="n">
        <v>94000</v>
      </c>
      <c r="Z609" s="226" t="n"/>
      <c r="AA609" s="241">
        <f>Y920*Z920</f>
        <v/>
      </c>
      <c r="AB609" s="237" t="inlineStr">
        <is>
          <t>8e357c6d-4248-46e3-9c9f-a16b11e8a6fa</t>
        </is>
      </c>
    </row>
    <row r="610" ht="15" customHeight="1" s="283">
      <c r="A610" s="109" t="n">
        <v>912</v>
      </c>
      <c r="B610" s="222">
        <f>HYPERLINK("https://mocostore.moco.co.id/catalog/"&amp;AB921,"Klik Disini")</f>
        <v/>
      </c>
      <c r="C610" s="223" t="inlineStr">
        <is>
          <t>Manajemen Inovasi</t>
        </is>
      </c>
      <c r="D610" s="223" t="n"/>
      <c r="E610" s="223" t="inlineStr">
        <is>
          <t>Wawan Dhewanto, dkk</t>
        </is>
      </c>
      <c r="F610" s="223" t="inlineStr">
        <is>
          <t>978-979-29-2337-7</t>
        </is>
      </c>
      <c r="G610" s="223" t="inlineStr">
        <is>
          <t>978-979-29-8681-5</t>
        </is>
      </c>
      <c r="H610" s="223" t="inlineStr">
        <is>
          <t>Manajemen</t>
        </is>
      </c>
      <c r="I610" s="258" t="inlineStr">
        <is>
          <t>Perguruan Tinggi</t>
        </is>
      </c>
      <c r="J610" s="186" t="inlineStr">
        <is>
          <t>009.09</t>
        </is>
      </c>
      <c r="K610" s="264" t="n"/>
      <c r="L610" s="264" t="n"/>
      <c r="M610" s="259" t="n"/>
      <c r="N610" s="223" t="inlineStr">
        <is>
          <t>Indonesia</t>
        </is>
      </c>
      <c r="O610" s="223" t="inlineStr">
        <is>
          <t>Tidak diketahui</t>
        </is>
      </c>
      <c r="P610" s="260" t="n">
        <v>2014</v>
      </c>
      <c r="Q610" s="260" t="n">
        <v>2018</v>
      </c>
      <c r="R610" s="223" t="inlineStr">
        <is>
          <t>Penerbit Andi</t>
        </is>
      </c>
      <c r="S610" s="223" t="inlineStr">
        <is>
          <t>Andi Offset CV</t>
        </is>
      </c>
      <c r="T610" s="223" t="inlineStr">
        <is>
          <t>Lokal</t>
        </is>
      </c>
      <c r="U610" s="261" t="n">
        <v>352</v>
      </c>
      <c r="V610" s="86" t="inlineStr">
        <is>
          <t>pdf</t>
        </is>
      </c>
      <c r="W610" s="223" t="inlineStr">
        <is>
          <t>19.4 MB</t>
        </is>
      </c>
      <c r="X610" s="223" t="inlineStr">
        <is>
          <t>&lt;p&gt;Inovasi adalah cara terbaik bagi perusahaaan yang tidak ingin kalah bersaing dangan perusahaan lain. Di tengah zama yang makin sulit ini , perusahaan diharapkan dapat memenuhi permintaan pasar yang makin beragam. Persaingan antar perusahaan juga semakin kompetetif sehingga perusahaan yang tidak mau berinovasi akan tertinggal jauh oleh pasingnya. Ki Hajar Dewantara merumuskan prinsip 3N(Niteni, Neroke,Nambahi)yang dapat dipakai oleh perusahaan yang ingin berinovasi. Perusahaan diharapkan niteni(mengamati) perkembangan lingkungan bisnis, neroke(menirukan) kiat-kiat atau cara-cara yang diterapkan perusahaan lain yang berhasil, dan juga nambahi(menambahkan) kualitas maupun kuantitas produk yang dihasilkan sehingga tidak kalah perusahaan lain. Buku berjudul Manajemen Inovasi ini memuat konsep-konsep inovasi yang dapat berguna bagi perusahaan yang ingin berkembang. Buku ini terdiri dari 3 bagian yitu inovasi bisnis, manjemen inovasi dan teknologi, dan Isu-isu seputar Manajemen Inovasi. Bagian inovasi berisi tentang konsep-konsep dasar inovasi dan penerapannya dalam perusahaan. Bagian manajemen inovasi &amp;amp; teknologi berisi konsep-konsep manajemen inovasi beserta teknologi. Teknologi yang sudah sangat berkembang di dunia dapat digabungkan dengan konsep-konsep dasar manajemen inovasi sehingga perusahaan dapat lebih berkembang. Bagian terakhir yaitu Isu-isu seputar manajemen inovasi berisis tentang penjabaran tren-tren di bidang manajemen inovasi seperti inovasi terbuka, inovasi tertutup, inovasi berbasis teknologi, dan lain-lain. Buku ini dapat dipergunakan untuk akademis yang ingin mempelajari konsep-konsep manajemen inovasi serta pelaku bisnis yang ingin menerapkanya di perusahaan.&lt;/p&gt;</t>
        </is>
      </c>
      <c r="Y610" s="262" t="n">
        <v>88000</v>
      </c>
      <c r="Z610" s="226" t="n"/>
      <c r="AA610" s="241">
        <f>Y921*Z921</f>
        <v/>
      </c>
      <c r="AB610" s="237" t="inlineStr">
        <is>
          <t>71554aa5-0290-4f90-b7ad-ed06b3eff5e5</t>
        </is>
      </c>
    </row>
    <row r="611" ht="15" customHeight="1" s="283">
      <c r="A611" s="109" t="n">
        <v>917</v>
      </c>
      <c r="B611" s="222">
        <f>HYPERLINK("https://mocostore.moco.co.id/catalog/"&amp;AB926,"Klik Disini")</f>
        <v/>
      </c>
      <c r="C611" s="223" t="inlineStr">
        <is>
          <t>Change Anything, Ilmu Baru Untuk Meraih Kesuksesan</t>
        </is>
      </c>
      <c r="D611" s="223" t="n"/>
      <c r="E611" s="223" t="inlineStr">
        <is>
          <t>Kerry Patyterson, at.all.</t>
        </is>
      </c>
      <c r="F611" s="223" t="inlineStr">
        <is>
          <t>978-979-29-3383-3</t>
        </is>
      </c>
      <c r="G611" s="223" t="inlineStr">
        <is>
          <t>978-979-29-8510-8</t>
        </is>
      </c>
      <c r="H611" s="223" t="inlineStr">
        <is>
          <t>Psikologi</t>
        </is>
      </c>
      <c r="I611" s="258" t="inlineStr">
        <is>
          <t>Perguruan Tinggi</t>
        </is>
      </c>
      <c r="J611" s="186" t="inlineStr">
        <is>
          <t>009.13</t>
        </is>
      </c>
      <c r="K611" s="264" t="n"/>
      <c r="L611" s="264" t="n"/>
      <c r="M611" s="259" t="n"/>
      <c r="N611" s="223" t="inlineStr">
        <is>
          <t>Indonesia</t>
        </is>
      </c>
      <c r="O611" s="223" t="inlineStr">
        <is>
          <t>Tidak diketahui</t>
        </is>
      </c>
      <c r="P611" s="260" t="n">
        <v>2011</v>
      </c>
      <c r="Q611" s="260" t="n">
        <v>2018</v>
      </c>
      <c r="R611" s="223" t="inlineStr">
        <is>
          <t>Penerbit Andi</t>
        </is>
      </c>
      <c r="S611" s="223" t="inlineStr">
        <is>
          <t>Andi Offset CV</t>
        </is>
      </c>
      <c r="T611" s="223" t="inlineStr">
        <is>
          <t>Lokal</t>
        </is>
      </c>
      <c r="U611" s="261" t="n">
        <v>320</v>
      </c>
      <c r="V611" s="86" t="inlineStr">
        <is>
          <t>pdf</t>
        </is>
      </c>
      <c r="W611" s="223" t="inlineStr">
        <is>
          <t>20.8 MB</t>
        </is>
      </c>
      <c r="X611" s="223" t="inlineStr">
        <is>
          <t>&lt;p&gt;&amp;quot;Orang yang memiliki kekuatan untuk mengubah perilaku mereka adalah orang yang memiliki kemauan kuat. Kuasai keterampilan yang dijelaskan dalam buku ini dan raihlah tingkat pengaruh-pribadi yang baru.&amp;quot;&lt;br /&gt;
 Stephen R. Covey, penulis buku laris The 7 Habits of Highly Effective People dan The Leader in Me&lt;/p&gt;</t>
        </is>
      </c>
      <c r="Y611" s="262" t="n">
        <v>92500</v>
      </c>
      <c r="Z611" s="226" t="n"/>
      <c r="AA611" s="241">
        <f>Y926*Z926</f>
        <v/>
      </c>
      <c r="AB611" s="237" t="inlineStr">
        <is>
          <t>5164d434-104c-4df8-8d9c-961890224c77</t>
        </is>
      </c>
    </row>
    <row r="612" ht="15" customHeight="1" s="283">
      <c r="A612" s="109" t="n">
        <v>919</v>
      </c>
      <c r="B612" s="222">
        <f>HYPERLINK("https://mocostore.moco.co.id/catalog/"&amp;AB928,"Klik Disini")</f>
        <v/>
      </c>
      <c r="C612" s="223" t="inlineStr">
        <is>
          <t>Cracking Creativity The Secrets of Creative Genius</t>
        </is>
      </c>
      <c r="D612" s="223" t="n"/>
      <c r="E612" s="223" t="inlineStr">
        <is>
          <t>Michael Michalko</t>
        </is>
      </c>
      <c r="F612" s="223" t="inlineStr">
        <is>
          <t>978-979-29-1288-3</t>
        </is>
      </c>
      <c r="G612" s="223" t="inlineStr">
        <is>
          <t>978-979-29-9787-3</t>
        </is>
      </c>
      <c r="H612" s="223" t="inlineStr">
        <is>
          <t>Referensi</t>
        </is>
      </c>
      <c r="I612" s="258" t="inlineStr">
        <is>
          <t>Perguruan Tinggi</t>
        </is>
      </c>
      <c r="J612" s="186" t="inlineStr">
        <is>
          <t>009.25</t>
        </is>
      </c>
      <c r="K612" s="264" t="n"/>
      <c r="L612" s="264" t="n"/>
      <c r="M612" s="259" t="n"/>
      <c r="N612" s="223" t="inlineStr">
        <is>
          <t>Indonesia</t>
        </is>
      </c>
      <c r="O612" s="223" t="inlineStr">
        <is>
          <t>Tidak diketahui</t>
        </is>
      </c>
      <c r="P612" s="260" t="n">
        <v>2010</v>
      </c>
      <c r="Q612" s="260" t="n">
        <v>2018</v>
      </c>
      <c r="R612" s="223" t="inlineStr">
        <is>
          <t>Penerbit Andi</t>
        </is>
      </c>
      <c r="S612" s="223" t="inlineStr">
        <is>
          <t>Andi Offset CV</t>
        </is>
      </c>
      <c r="T612" s="223" t="inlineStr">
        <is>
          <t>Lokal</t>
        </is>
      </c>
      <c r="U612" s="261" t="n">
        <v>316</v>
      </c>
      <c r="V612" s="86" t="inlineStr">
        <is>
          <t>pdf</t>
        </is>
      </c>
      <c r="W612" s="223" t="inlineStr">
        <is>
          <t>13.6 MB</t>
        </is>
      </c>
      <c r="X612" s="223" t="inlineStr">
        <is>
          <t>&lt;p&gt;Apa itu kreativitas? Mengapa beberapa orang nampaknya mempunyai banyak kreativitas? Apa rahasia mereka? Dapatkah metode mereka dipelajari? Buku ini menjawab semua pertanyaan tersebut, juga pertanyaan-pertanyaan lain, memberikan teknik-teknik kreatif yang mengubahkan kehidupan. Pakar kreativitas yang telah dikenal secara internasional, Michael Michalko (penulis buku populer THINKERTOYS), telah meneliti dan menganalisis lebih dari seratus sejarah para pemikir besar&amp;ndash;&amp;ndash;dari Leonardo da Vinci hingga Walt Disney, Pablo Picasso, Thomas Edison, Charles Darwin, Martha Graham. Dalam buku ini, ia menjelaskan proses pembentukan-ide dari para pemikir tersebut dalam langkah-langkah sederhana serta mudah diikuti, yang dapat digunakan oleh siapapun untuk menjadi lebih kreatif.&lt;br /&gt;
 &lt;br /&gt;
 Setiap bab menjelaskan suatu strategi berpikir-kreatif, menunjukkan bagaimana strategi tersebut bekerja pada si jenius kreatif dan memberikan latihan-latihan bagaimana menerapkan strategi tersebut dalam kehidupan bisnis dan kehidupan pribadi. Mengatur kembali pemikiran Anda dalam strategi yang menghasilkan ide akan merevolusi cara Anda melihat berbagai hal dan membuka pintu solusi inovatif untuk berbagai tantangan yang Anda hadapi setiap hari.&lt;br /&gt;
 &lt;br /&gt;
 Masing-masing strategi berpikir-kreatif mencakup teknik-teknik spesifik dan praktis, disertai instruksi yang jelas, tentang bagaimana menerapkannya dalam dunia bisnis dan bidang-bidang yang lain. Anekdot dan contoh-contoh dari para jenius terkenal dan orang-orang awam mengisi buku ini. Latihan-latihan yang menggugah rasa ingin tahu akan menghasilkan pemahaman yang menakjubkan.&lt;br /&gt;
 Apa pun profesi Anda, buku ini akan mengubah cara Anda berpikir.&lt;br /&gt;
 &lt;br /&gt;
 TENTANG PENULIS :&lt;br /&gt;
 &lt;br /&gt;
 Michael Michalko adalah pakar kreativitas yang terkenal yang mengadakan lokakarya dan seminar berpikir kreatif dan memfasilitasi think-tank untuk klien di seluruh dunia. Keterlibatan Michael di bidang ini dimulai di U.S. Army, di mana ia mengoordinasi sebuah tim elit yang terdiri atas para pakar intelijen dan peneliti NATO untuk meneliti, mengumpulkan, dan menggolong-golongkan semua metode berpikir-yang-berdayacipta. Hasilnya adalah banyak ide-ide terobosan dan solusi kreatif untuk masalah-masalah baru maupun lama yang berkaitan dengan situasi militer, intelijen, dan politik.&lt;br /&gt;
 &lt;br /&gt;
 Setelah meninggalkan dunia militer, Michael menerapkan teknik berpikir-kreatif ini pada masalah-masalah pemerintahan dan dunia bisnis dengan hasil yang mengagumkan. Michael hidup dan bekerja di sebuah desa kecil di Churchville, New York, dengan istrinya, Anne, seorang artis ulung, anjingnya, Percy, dan sahabat baiknya, Jack kucing.&lt;/p&gt;</t>
        </is>
      </c>
      <c r="Y612" s="262" t="n">
        <v>127500</v>
      </c>
      <c r="Z612" s="226" t="n"/>
      <c r="AA612" s="241">
        <f>Y928*Z928</f>
        <v/>
      </c>
      <c r="AB612" s="237" t="inlineStr">
        <is>
          <t>76d91daf-73e4-48a4-a5c6-385ee65543d2</t>
        </is>
      </c>
    </row>
    <row r="613" ht="15" customHeight="1" s="283">
      <c r="A613" s="109" t="n">
        <v>920</v>
      </c>
      <c r="B613" s="222">
        <f>HYPERLINK("https://mocostore.moco.co.id/catalog/"&amp;AB929,"Klik Disini")</f>
        <v/>
      </c>
      <c r="C613" s="223" t="inlineStr">
        <is>
          <t>Creative Thinking: How to Get Success in Your Future Career</t>
        </is>
      </c>
      <c r="D613" s="223" t="n"/>
      <c r="E613" s="223" t="inlineStr">
        <is>
          <t>Ir. Arman Hakim Nasution, M.Eng.</t>
        </is>
      </c>
      <c r="F613" s="223" t="inlineStr">
        <is>
          <t>979-763-537-6</t>
        </is>
      </c>
      <c r="G613" s="223" t="inlineStr">
        <is>
          <t>978-979-29-9758-3</t>
        </is>
      </c>
      <c r="H613" s="223" t="inlineStr">
        <is>
          <t>Bisnis</t>
        </is>
      </c>
      <c r="I613" s="258" t="inlineStr">
        <is>
          <t>Perguruan Tinggi</t>
        </is>
      </c>
      <c r="J613" s="186" t="inlineStr">
        <is>
          <t>009.25</t>
        </is>
      </c>
      <c r="K613" s="264" t="n"/>
      <c r="L613" s="264" t="n"/>
      <c r="M613" s="259" t="n"/>
      <c r="N613" s="223" t="inlineStr">
        <is>
          <t>Indonesia</t>
        </is>
      </c>
      <c r="O613" s="223" t="inlineStr">
        <is>
          <t>Tidak diketahui</t>
        </is>
      </c>
      <c r="P613" s="260" t="n">
        <v>2006</v>
      </c>
      <c r="Q613" s="260" t="n">
        <v>2018</v>
      </c>
      <c r="R613" s="223" t="inlineStr">
        <is>
          <t>Penerbit Andi</t>
        </is>
      </c>
      <c r="S613" s="223" t="inlineStr">
        <is>
          <t>Andi Offset CV</t>
        </is>
      </c>
      <c r="T613" s="223" t="inlineStr">
        <is>
          <t>Lokal</t>
        </is>
      </c>
      <c r="U613" s="261" t="n">
        <v>118</v>
      </c>
      <c r="V613" s="86" t="inlineStr">
        <is>
          <t>pdf</t>
        </is>
      </c>
      <c r="W613" s="223" t="inlineStr">
        <is>
          <t>14.4 MB</t>
        </is>
      </c>
      <c r="X613" s="223" t="inlineStr">
        <is>
          <t>&lt;p&gt;Buku ini merupakan buku yang ditujukan untuk memberikan pemahaman kepada pembacanya, khususnya generasi muda, bahwa salah satu unsur yang harus dikuasai bagi bangsa Indonesia dalam persaingan karir global dan bisnis yang berbasis pengetahuan (Knowledge Based Economic) adalah keterampilan berpikir kreatif.&lt;br /&gt;
 Strategi berpikir kreatif inilah yang menjadi keunggulan negara-negara maju, tidak sekedar keterampilan dibidang teknis saja. Oleh karena itu memahami proses dan teknik berpikir kreatif diharapkan membuat para pembaca terinspirasi, sehingga mampu menjadikannya sebagai keterampilan &amp;quot;life skill&amp;quot; dalam membentuk kesuksesan karir dan bisnisnya.&lt;/p&gt;</t>
        </is>
      </c>
      <c r="Y613" s="262" t="n">
        <v>67500</v>
      </c>
      <c r="Z613" s="226" t="n"/>
      <c r="AA613" s="241">
        <f>Y929*Z929</f>
        <v/>
      </c>
      <c r="AB613" s="237" t="inlineStr">
        <is>
          <t>c89beef5-1714-4f36-8d04-85e26dede047</t>
        </is>
      </c>
    </row>
    <row r="614" ht="15" customHeight="1" s="283">
      <c r="A614" s="109" t="n">
        <v>921</v>
      </c>
      <c r="B614" s="222">
        <f>HYPERLINK("https://mocostore.moco.co.id/catalog/"&amp;AB930,"Klik Disini")</f>
        <v/>
      </c>
      <c r="C614" s="223" t="inlineStr">
        <is>
          <t>Crochet Home Decoration â€“ Kreasi Rajutan Elegan untuk Dekorasi Rumah</t>
        </is>
      </c>
      <c r="D614" s="223" t="n"/>
      <c r="E614" s="223" t="inlineStr">
        <is>
          <t>Rasidi</t>
        </is>
      </c>
      <c r="F614" s="223" t="inlineStr">
        <is>
          <t>978-979-29-2635-4</t>
        </is>
      </c>
      <c r="G614" s="223" t="inlineStr">
        <is>
          <t>978-979-29-8511-5</t>
        </is>
      </c>
      <c r="H614" s="223" t="inlineStr">
        <is>
          <t>Referensi</t>
        </is>
      </c>
      <c r="I614" s="258" t="inlineStr">
        <is>
          <t>Perguruan Tinggi</t>
        </is>
      </c>
      <c r="J614" s="186" t="inlineStr">
        <is>
          <t>009.04</t>
        </is>
      </c>
      <c r="K614" s="223" t="n"/>
      <c r="L614" s="223" t="n"/>
      <c r="M614" s="259" t="n"/>
      <c r="N614" s="223" t="inlineStr">
        <is>
          <t>Indonesia</t>
        </is>
      </c>
      <c r="O614" s="223" t="inlineStr">
        <is>
          <t>Tidak diketahui</t>
        </is>
      </c>
      <c r="P614" s="260" t="n">
        <v>2011</v>
      </c>
      <c r="Q614" s="260" t="n">
        <v>2018</v>
      </c>
      <c r="R614" s="223" t="inlineStr">
        <is>
          <t>Penerbit Andi</t>
        </is>
      </c>
      <c r="S614" s="223" t="inlineStr">
        <is>
          <t>Andi Offset CV</t>
        </is>
      </c>
      <c r="T614" s="223" t="inlineStr">
        <is>
          <t>Lokal</t>
        </is>
      </c>
      <c r="U614" s="261" t="n">
        <v>136</v>
      </c>
      <c r="V614" s="86" t="inlineStr">
        <is>
          <t>pdf</t>
        </is>
      </c>
      <c r="W614" s="223" t="inlineStr">
        <is>
          <t>16.2 MB</t>
        </is>
      </c>
      <c r="X614" s="223" t="inlineStr">
        <is>
          <t>&lt;p&gt;Ketrampilan merajut atau crochet, sudah dikenal sejak ribuan tahun yang lalu. Saat ini, ketrampilan itu terus dikembangkan, bahkan digemari oleh semua kalangan. Dari ketrampilan merajut (crocheting) ini, dapat dibuat berbagai macam kreasi, mulai untuk busana, aksesori,mainan sampai pelengkap interior rumah.&lt;br /&gt;
 &lt;br /&gt;
 Melalui buku&amp;ldquo;Crochet Home Decoration&amp;rdquo;ini, penulis memperkenalkan berbagai kreasi rajutan yang elegan untuk dekorasi rumah. Mulai dari tempat tisu cantik,sarung bantal, hingga taplak meja yang menawan. Materi disajikan tahap demi tahap, agar pembaca bisa menguasai berbagai teknik dasar rajutan, mulai dari yang sederhana hingga yang agak rumit. Semua kreasi dalam buku ini dilengkapi dengan gambar, pola simbol, dan pola istilah dalam merenda. Dengan pokok bahasan yang mudah dipelajari dan dipahami, maka pembaca akan mampu menguasai keterampilan ini dengan cepat dan dapat membuat keseluruhan model dalam buku ini dengan mudah.&lt;/p&gt;</t>
        </is>
      </c>
      <c r="Y614" s="262" t="n">
        <v>123500</v>
      </c>
      <c r="Z614" s="226" t="n"/>
      <c r="AA614" s="241">
        <f>Y930*Z930</f>
        <v/>
      </c>
      <c r="AB614" s="237" t="inlineStr">
        <is>
          <t>82d11f0f-3638-4130-82cf-a6c5c10ff756</t>
        </is>
      </c>
    </row>
    <row r="615" ht="15" customHeight="1" s="283">
      <c r="A615" s="109" t="n">
        <v>923</v>
      </c>
      <c r="B615" s="222">
        <f>HYPERLINK("https://mocostore.moco.co.id/catalog/"&amp;AB932,"Klik Disini")</f>
        <v/>
      </c>
      <c r="C615" s="223" t="inlineStr">
        <is>
          <t>Business Global Survival Kit</t>
        </is>
      </c>
      <c r="D615" s="223" t="n"/>
      <c r="E615" s="223" t="inlineStr">
        <is>
          <t>Eka Dharma Pranoto</t>
        </is>
      </c>
      <c r="F615" s="223" t="inlineStr">
        <is>
          <t>978-979-29-5140-0</t>
        </is>
      </c>
      <c r="G615" s="223" t="inlineStr">
        <is>
          <t>978-979-29-8491-0</t>
        </is>
      </c>
      <c r="H615" s="223" t="inlineStr">
        <is>
          <t>Bisnis</t>
        </is>
      </c>
      <c r="I615" s="258" t="inlineStr">
        <is>
          <t>Perguruan Tinggi</t>
        </is>
      </c>
      <c r="J615" s="186" t="inlineStr">
        <is>
          <t>009.25</t>
        </is>
      </c>
      <c r="K615" s="264" t="n"/>
      <c r="L615" s="264" t="n"/>
      <c r="M615" s="259" t="n"/>
      <c r="N615" s="223" t="inlineStr">
        <is>
          <t>Indonesia</t>
        </is>
      </c>
      <c r="O615" s="223" t="inlineStr">
        <is>
          <t>Tidak diketahui</t>
        </is>
      </c>
      <c r="P615" s="260" t="n">
        <v>2015</v>
      </c>
      <c r="Q615" s="260" t="n">
        <v>2018</v>
      </c>
      <c r="R615" s="223" t="inlineStr">
        <is>
          <t>Penerbit Andi</t>
        </is>
      </c>
      <c r="S615" s="223" t="inlineStr">
        <is>
          <t>Andi Offset CV</t>
        </is>
      </c>
      <c r="T615" s="223" t="inlineStr">
        <is>
          <t>Lokal</t>
        </is>
      </c>
      <c r="U615" s="261" t="n">
        <v>145</v>
      </c>
      <c r="V615" s="86" t="inlineStr">
        <is>
          <t>pdf</t>
        </is>
      </c>
      <c r="W615" s="223" t="inlineStr">
        <is>
          <t>19.5 MB</t>
        </is>
      </c>
      <c r="X615" s="223" t="inlineStr">
        <is>
          <t>&lt;p&gt;Mengapa Anda Tidak Perlu Takut Globalisasi? Justru ada peluang omset puluhan juta sebulan di balik globalisasi! Persiapan Apa Saja yang Dibutuhkan Untuk Bertahan di Globalisasi? Dari sisi ilmu, keuangan, komunitas, perencanaan, peralatan perang! Bagaimana Beromset Puluhan atau Ratusan Juta Di Globalisasi? Apa rahasia sebenarnya anak-anak muda beromset ratusan juta di bawah usia 30-an! Tentang Keajaiban? Bagaimana tukang bubur bisa memiliki mobil mercy, bagaimana utang 100 juta lunas dengan 100 ribu? Bagaimana Produk Anda Bisa Terjual Ke Seluruh Dunia? Bagaimana memasarkan produk ke tingkat nasional atau bahkan internasional, apa rahasia impor-ekspor ratusan juta sebulan, bagaimana kenek bus yang cuma lulus SMU bisa sukses ekspor ke Eropa! Mengapa Buku Ini Layak Dibaca? #Penulis adalah praktisi bisnis, pemilik 3 web bisnis, owner bisnis franchise (business opportunity), pembicara seminar bisnis di kampus-kampus dan Radio, mentor bisnis tetap dan moderator di forum bisnis Kaskus.co.id. #Berisi ilmu yang disarikan dari anak-anak muda berusia di bawah 30-an yang terbukti mampu menghasilkan omset ratusan juta rupiah sebulan! #Berisi solusi, bukan teori belaka! Penuh tip-tip bisnis teruji! #Penuh contoh dari kisah nyata (bukan fiktif), bagaimana Anda harus mempraktikkannya agar Anda juga sukses di globalisasi! Siapa yang Harus Membacanya? #Semua orang yang mau terjun ke bisnis di globalisasi! #Semua orang yang sedang terlilit utang di era globalisasi &amp;amp; ingin bebas! #Semua orang yang ingin survive &amp;amp; bahkan sukses puluhan juta sebulan di era globalisasi! #Semua orang yang ingin tip-tip teruji bertahan di globalisasi &amp;amp; bukan teori belaka! BERGARANSI!! Konsultasi GRATIS pada Penulisnya!!!&lt;/p&gt;</t>
        </is>
      </c>
      <c r="Y615" s="262" t="n">
        <v>66000</v>
      </c>
      <c r="Z615" s="226" t="n"/>
      <c r="AA615" s="241">
        <f>Y932*Z932</f>
        <v/>
      </c>
      <c r="AB615" s="237" t="inlineStr">
        <is>
          <t>d4676402-8749-4371-9d80-493670d4aa21</t>
        </is>
      </c>
    </row>
    <row r="616" ht="15" customHeight="1" s="283">
      <c r="A616" s="109" t="n">
        <v>926</v>
      </c>
      <c r="B616" s="222">
        <f>HYPERLINK("https://mocostore.moco.co.id/catalog/"&amp;AB935,"Klik Disini")</f>
        <v/>
      </c>
      <c r="C616" s="223" t="inlineStr">
        <is>
          <t>Cantonese For Indonesia Worker: Bahasa Kanton Untuk Pekerja Indonesia</t>
        </is>
      </c>
      <c r="D616" s="223" t="n"/>
      <c r="E616" s="223" t="inlineStr">
        <is>
          <t>Jenny</t>
        </is>
      </c>
      <c r="F616" s="223" t="inlineStr">
        <is>
          <t>978-979-29-2698-9</t>
        </is>
      </c>
      <c r="G616" s="223" t="inlineStr">
        <is>
          <t>978-979-29-8494-1</t>
        </is>
      </c>
      <c r="H616" s="223" t="inlineStr">
        <is>
          <t>Bahasa</t>
        </is>
      </c>
      <c r="I616" s="258" t="inlineStr">
        <is>
          <t>Perguruan Tinggi</t>
        </is>
      </c>
      <c r="J616" s="186" t="inlineStr">
        <is>
          <t>009.19</t>
        </is>
      </c>
      <c r="K616" s="264" t="n"/>
      <c r="L616" s="264" t="n"/>
      <c r="M616" s="259" t="n"/>
      <c r="N616" s="223" t="inlineStr">
        <is>
          <t>Indonesia</t>
        </is>
      </c>
      <c r="O616" s="223" t="inlineStr">
        <is>
          <t>Tidak diketahui</t>
        </is>
      </c>
      <c r="P616" s="260" t="n">
        <v>2011</v>
      </c>
      <c r="Q616" s="260" t="n">
        <v>2018</v>
      </c>
      <c r="R616" s="223" t="inlineStr">
        <is>
          <t>Penerbit Andi</t>
        </is>
      </c>
      <c r="S616" s="223" t="inlineStr">
        <is>
          <t>Andi Offset CV</t>
        </is>
      </c>
      <c r="T616" s="223" t="inlineStr">
        <is>
          <t>Lokal</t>
        </is>
      </c>
      <c r="U616" s="261" t="n">
        <v>152</v>
      </c>
      <c r="V616" s="86" t="inlineStr">
        <is>
          <t>pdf</t>
        </is>
      </c>
      <c r="W616" s="223" t="inlineStr">
        <is>
          <t>14.2 MB</t>
        </is>
      </c>
      <c r="X616" s="223" t="inlineStr">
        <is>
          <t>&lt;p&gt;Berawal dari keinginan untuk berbagi ilmu berkomunikasi dalam Bahasa Kanton khususnya bagi para Tenaga Kerja Indonesia yang bekerja di luar negeri, maka buku ini diterbitkan seiring dengan berkembangnya kemajuan zaman dan kebutuhan akan pembelajaran bahasa Kanton yang lebih mendalam, sehingga para pembelajar lebih mengerti bagaimana harus berkomunikasi secara benar dan baik.&lt;br /&gt;
 &amp;nbsp;Kupasan dalam buku Cantonese for Indonesian Worker. Bahasa Kanton untuk Pekerja Indonesia ini mencakup penjelasan mengenai struktur kalimat atau tata bahasa, kosakata dan percakapan sehari-hari yang sering digunakan. Semoga buku ini bermanfaat dan bisa memberikan bekal dalam bekerja di luar negeri.&lt;/p&gt;</t>
        </is>
      </c>
      <c r="Y616" s="262" t="n">
        <v>48500</v>
      </c>
      <c r="Z616" s="226" t="n"/>
      <c r="AA616" s="241">
        <f>Y935*Z935</f>
        <v/>
      </c>
      <c r="AB616" s="237" t="inlineStr">
        <is>
          <t>35c76228-47f0-4aad-8174-e8154b1ff71c</t>
        </is>
      </c>
    </row>
    <row r="617" ht="15" customHeight="1" s="283">
      <c r="A617" s="109" t="n">
        <v>927</v>
      </c>
      <c r="B617" s="222">
        <f>HYPERLINK("https://mocostore.moco.co.id/catalog/"&amp;AB936,"Klik Disini")</f>
        <v/>
      </c>
      <c r="C617" s="223" t="inlineStr">
        <is>
          <t>Jurus Manjur Anti Nganggur - Cara Cepat Cari Kerja (C3K)</t>
        </is>
      </c>
      <c r="D617" s="223" t="n"/>
      <c r="E617" s="223" t="inlineStr">
        <is>
          <t>Eka Dharma Pranoto</t>
        </is>
      </c>
      <c r="F617" s="223" t="inlineStr">
        <is>
          <t>978-979-29-0713-1</t>
        </is>
      </c>
      <c r="G617" s="223" t="inlineStr">
        <is>
          <t>978-979-29-8495-8</t>
        </is>
      </c>
      <c r="H617" s="223" t="inlineStr">
        <is>
          <t>Manajemen</t>
        </is>
      </c>
      <c r="I617" s="258" t="inlineStr">
        <is>
          <t>Perguruan Tinggi</t>
        </is>
      </c>
      <c r="J617" s="186" t="inlineStr">
        <is>
          <t>009.09</t>
        </is>
      </c>
      <c r="K617" s="223" t="n"/>
      <c r="L617" s="223" t="n"/>
      <c r="M617" s="259" t="n"/>
      <c r="N617" s="223" t="inlineStr">
        <is>
          <t>Indonesia</t>
        </is>
      </c>
      <c r="O617" s="223" t="inlineStr">
        <is>
          <t>Tidak diketahui</t>
        </is>
      </c>
      <c r="P617" s="260" t="n">
        <v>2009</v>
      </c>
      <c r="Q617" s="260" t="n">
        <v>2018</v>
      </c>
      <c r="R617" s="223" t="inlineStr">
        <is>
          <t>Penerbit Andi</t>
        </is>
      </c>
      <c r="S617" s="223" t="inlineStr">
        <is>
          <t>Andi Offset CV</t>
        </is>
      </c>
      <c r="T617" s="223" t="inlineStr">
        <is>
          <t>Lokal</t>
        </is>
      </c>
      <c r="U617" s="261" t="n">
        <v>160</v>
      </c>
      <c r="V617" s="86" t="inlineStr">
        <is>
          <t>pdf</t>
        </is>
      </c>
      <c r="W617" s="223" t="inlineStr">
        <is>
          <t>6.8 MB</t>
        </is>
      </c>
      <c r="X617" s="223" t="inlineStr">
        <is>
          <t>&lt;p&gt;Cara Cepat Cari Kerja: Jurus Manjur Anti Nganggur&lt;/p&gt;</t>
        </is>
      </c>
      <c r="Y617" s="262" t="n">
        <v>66000</v>
      </c>
      <c r="Z617" s="226" t="n"/>
      <c r="AA617" s="241">
        <f>Y936*Z936</f>
        <v/>
      </c>
      <c r="AB617" s="237" t="inlineStr">
        <is>
          <t>fccee8f0-5255-48bf-b67e-020e502fa219</t>
        </is>
      </c>
    </row>
    <row r="618" ht="15" customHeight="1" s="283">
      <c r="A618" s="109" t="n">
        <v>928</v>
      </c>
      <c r="B618" s="222">
        <f>HYPERLINK("https://mocostore.moco.co.id/catalog/"&amp;AB937,"Klik Disini")</f>
        <v/>
      </c>
      <c r="C618" s="223" t="inlineStr">
        <is>
          <t>Cara Jitu Mengatasi Hipertensi</t>
        </is>
      </c>
      <c r="D618" s="223" t="n"/>
      <c r="E618" s="223" t="inlineStr">
        <is>
          <t>Yekti Susilo &amp; Ari Wulandari</t>
        </is>
      </c>
      <c r="F618" s="223" t="inlineStr">
        <is>
          <t>978-979-29-2670-5</t>
        </is>
      </c>
      <c r="G618" s="223" t="inlineStr">
        <is>
          <t>978-979-29-8497-2</t>
        </is>
      </c>
      <c r="H618" s="223" t="inlineStr">
        <is>
          <t>Kesehatan</t>
        </is>
      </c>
      <c r="I618" s="258" t="inlineStr">
        <is>
          <t>Perguruan Tinggi</t>
        </is>
      </c>
      <c r="J618" s="186" t="inlineStr">
        <is>
          <t>009.24</t>
        </is>
      </c>
      <c r="K618" s="264" t="n"/>
      <c r="L618" s="264" t="n"/>
      <c r="M618" s="259" t="n"/>
      <c r="N618" s="223" t="inlineStr">
        <is>
          <t>Indonesia</t>
        </is>
      </c>
      <c r="O618" s="223" t="inlineStr">
        <is>
          <t>Tidak diketahui</t>
        </is>
      </c>
      <c r="P618" s="260" t="n">
        <v>2011</v>
      </c>
      <c r="Q618" s="260" t="n">
        <v>2018</v>
      </c>
      <c r="R618" s="223" t="inlineStr">
        <is>
          <t>Penerbit Andi</t>
        </is>
      </c>
      <c r="S618" s="223" t="inlineStr">
        <is>
          <t>Andi Offset CV</t>
        </is>
      </c>
      <c r="T618" s="223" t="inlineStr">
        <is>
          <t>Lokal</t>
        </is>
      </c>
      <c r="U618" s="261" t="n">
        <v>208</v>
      </c>
      <c r="V618" s="86" t="inlineStr">
        <is>
          <t>pdf</t>
        </is>
      </c>
      <c r="W618" s="223" t="inlineStr">
        <is>
          <t>7.6 MB</t>
        </is>
      </c>
      <c r="X618" s="223" t="inlineStr">
        <is>
          <t>&lt;p&gt;Hipertensi atau tekanan darah tinggi adalah suatu kondisi tekanan darah seseorang berada di atas angka normal, 120/80 mmHg. Hipertensi dapat terjadi pada siapapun, baik lelaki maupun perempuan pada segala umur. Resiko terkena hipertensi ini akan semakin meningkat pada usia 50 tahun ke atas. Repotnya, hampir 90% kasus hipertensi tidak diketahui penyebab sebenarnya, bahkan pada sebagian besar kasus hipertensi tidak memberikan gejala (asistomatis). Dan, karena itulah sering pula disebut sebagai silent killer.&lt;br /&gt;
 Buku Cara Jitu Mengatasi Darah Tinggi (Hipertensi) ini dengan jelas memberikan informasi dan pengetahuan akan hipertensi. Buku ini layak dijadikan panduan dan pedoman. Di dalamnya dikemukakan hal-hal yang berkaitan dengan hipertensi, mulai dari pengertian, penyebab-penyebabnya, bahayanya, komplikasinya, sampai pencegahan dan penanganan hipertensi secara tuntas dan menyeluruh. Selain itu, buku ini dilengkapi pula dengan cara-cara untuk menjaga kesehatan dengan pola hidup sehat yang mudah dan tidak memerlukan biaya.&lt;/p&gt;</t>
        </is>
      </c>
      <c r="Y618" s="262" t="n">
        <v>64000</v>
      </c>
      <c r="Z618" s="226" t="n"/>
      <c r="AA618" s="241">
        <f>Y937*Z937</f>
        <v/>
      </c>
      <c r="AB618" s="237" t="inlineStr">
        <is>
          <t>1fa89625-a461-499b-b062-730b5275f6db</t>
        </is>
      </c>
    </row>
    <row r="619" ht="15" customHeight="1" s="283">
      <c r="A619" s="109" t="n">
        <v>929</v>
      </c>
      <c r="B619" s="222">
        <f>HYPERLINK("https://mocostore.moco.co.id/catalog/"&amp;AB938,"Klik Disini")</f>
        <v/>
      </c>
      <c r="C619" s="223" t="inlineStr">
        <is>
          <t>Cara Jitu Mengatasi Jerawat</t>
        </is>
      </c>
      <c r="D619" s="223" t="n"/>
      <c r="E619" s="223" t="inlineStr">
        <is>
          <t>Yekti Mumpuni Dan Ari Wulandari</t>
        </is>
      </c>
      <c r="F619" s="223" t="inlineStr">
        <is>
          <t>978-979-29-1740-6</t>
        </is>
      </c>
      <c r="G619" s="223" t="inlineStr">
        <is>
          <t>978-979-29-8502-3</t>
        </is>
      </c>
      <c r="H619" s="223" t="inlineStr">
        <is>
          <t>Kesehatan</t>
        </is>
      </c>
      <c r="I619" s="258" t="inlineStr">
        <is>
          <t>Perguruan Tinggi</t>
        </is>
      </c>
      <c r="J619" s="186" t="inlineStr">
        <is>
          <t>009.24</t>
        </is>
      </c>
      <c r="K619" s="264" t="n"/>
      <c r="L619" s="264" t="n"/>
      <c r="M619" s="259" t="n"/>
      <c r="N619" s="223" t="inlineStr">
        <is>
          <t>Indonesia</t>
        </is>
      </c>
      <c r="O619" s="223" t="inlineStr">
        <is>
          <t>Tidak diketahui</t>
        </is>
      </c>
      <c r="P619" s="260" t="n">
        <v>2010</v>
      </c>
      <c r="Q619" s="260" t="n">
        <v>2018</v>
      </c>
      <c r="R619" s="223" t="inlineStr">
        <is>
          <t>Penerbit Andi</t>
        </is>
      </c>
      <c r="S619" s="223" t="inlineStr">
        <is>
          <t>Andi Offset CV</t>
        </is>
      </c>
      <c r="T619" s="223" t="inlineStr">
        <is>
          <t>Lokal</t>
        </is>
      </c>
      <c r="U619" s="261" t="n">
        <v>215</v>
      </c>
      <c r="V619" s="86" t="inlineStr">
        <is>
          <t>pdf</t>
        </is>
      </c>
      <c r="W619" s="223" t="inlineStr">
        <is>
          <t>5.4 MB</t>
        </is>
      </c>
      <c r="X619" s="223" t="inlineStr">
        <is>
          <t>&lt;p&gt;Siapapun yang menginginkan wajahnya bersih dan terawat serta terbebas dari jerawat, maka buku ini layak dan dapat dijadikan panduan dan pedoman.&amp;nbsp; Jerawat adalah penyakit yang banyak dijumpai dan sering kali menimbulkan masalah kesehatan dan masalah penampilan. Jerawat tidak boleh diremehkan, tetapi juga tidak perlu berlebihan dalam upaya mencegah dan menanganinya.&lt;/p&gt;
 &lt;p&gt;Buku&amp;nbsp;&lt;em&gt;Cara Jitu Mengatasi Jerawat&amp;nbsp;&lt;/em&gt;ini dengan jelas memberikan informasi dan pengetahuan akan jerawat, sehingga penderita jerawat tidak perlu panik bila jerawat timbul dan tidak sembarangan dalam penanganannya. Di dalamnya dikemukakan mengenai pengertian jerawat, penyebab-penyebabnya, larangan-larangan pada saat berjerawat, sampai pencegahan dan penanganan jerawat dengan cepat, tepat, dan tuntas.&lt;/p&gt;
 &lt;p&gt;Bahasa penulisan Ari Wulandari yang simpel dan lugas, tetapi mengalir lancar membuat isi buku ini semakin mudah dipahami.&lt;/p&gt;</t>
        </is>
      </c>
      <c r="Y619" s="262" t="n">
        <v>69000</v>
      </c>
      <c r="Z619" s="226" t="n"/>
      <c r="AA619" s="241">
        <f>Y938*Z938</f>
        <v/>
      </c>
      <c r="AB619" s="237" t="inlineStr">
        <is>
          <t>0c3cffb4-439a-4423-91ec-cacb71aea383</t>
        </is>
      </c>
    </row>
    <row r="620" ht="15" customHeight="1" s="283">
      <c r="A620" s="109" t="n">
        <v>930</v>
      </c>
      <c r="B620" s="222">
        <f>HYPERLINK("https://mocostore.moco.co.id/catalog/"&amp;AB939,"Klik Disini")</f>
        <v/>
      </c>
      <c r="C620" s="223" t="inlineStr">
        <is>
          <t>Cara Jitu Mengatasi Impotensi</t>
        </is>
      </c>
      <c r="D620" s="223" t="n"/>
      <c r="E620" s="223" t="inlineStr">
        <is>
          <t>Dito Anurogo Dan Ari Wulandari</t>
        </is>
      </c>
      <c r="F620" s="223" t="inlineStr">
        <is>
          <t>978-979-29-2556-2</t>
        </is>
      </c>
      <c r="G620" s="223" t="inlineStr">
        <is>
          <t>978-979-29-8499-6</t>
        </is>
      </c>
      <c r="H620" s="223" t="inlineStr">
        <is>
          <t>Kesehatan</t>
        </is>
      </c>
      <c r="I620" s="258" t="inlineStr">
        <is>
          <t>Perguruan Tinggi</t>
        </is>
      </c>
      <c r="J620" s="186" t="inlineStr">
        <is>
          <t>009.24</t>
        </is>
      </c>
      <c r="K620" s="264" t="n"/>
      <c r="L620" s="264" t="n"/>
      <c r="M620" s="259" t="n"/>
      <c r="N620" s="223" t="inlineStr">
        <is>
          <t>Indonesia</t>
        </is>
      </c>
      <c r="O620" s="223" t="inlineStr">
        <is>
          <t>Tidak diketahui</t>
        </is>
      </c>
      <c r="P620" s="260" t="n">
        <v>2011</v>
      </c>
      <c r="Q620" s="260" t="n">
        <v>2018</v>
      </c>
      <c r="R620" s="223" t="inlineStr">
        <is>
          <t>Penerbit Andi</t>
        </is>
      </c>
      <c r="S620" s="223" t="inlineStr">
        <is>
          <t>Andi Offset CV</t>
        </is>
      </c>
      <c r="T620" s="223" t="inlineStr">
        <is>
          <t>Lokal</t>
        </is>
      </c>
      <c r="U620" s="261" t="n">
        <v>278</v>
      </c>
      <c r="V620" s="86" t="inlineStr">
        <is>
          <t>pdf</t>
        </is>
      </c>
      <c r="W620" s="223" t="inlineStr">
        <is>
          <t>2.7 MB</t>
        </is>
      </c>
      <c r="X620" s="223" t="inlineStr">
        <is>
          <t>&lt;p&gt;Mendengar kata &amp;ldquo;impotensi&amp;rdquo;, pasti sudah membuat setiap lelaki ketakutan. Apalagi kalau sampai vonis dokter menyatakan bahwa penyakit tersebut ditujukan pada dirinya. Bukan hanya dirinya sebagai lelaki yang akan terkena dampak buruk dari penyakit tersebut, tetapi juga pasangannya.&lt;br /&gt;
 Yach, impotensi memang menakutkan dan mengerikan. Terlebih dengan banyaknya mitos yang tidak benar dan tumbuh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Kalau belum dapat disembuhkan, itu pasti karena pengobatannya secara maksimal belum ditemukan dan memerlukan riset lebih mendalam untuk menemukan pengobatannya. Sudah banyak pengobatan dan penanganan medis yang dapat menyembuhkan impotensi.&amp;nbsp;&lt;br /&gt;
 &lt;br /&gt;
 Buku Cara Jitu Mengatasi Impotensi (Disfungsi Ereksi) ini dengan jelas memberikan informasi dan pengetahuan tentang penyakit impotensi. Dengan demikian, para lelaki yang mengalami impotensi tidak perlu panik bila mengalaminya. Dalam buku ini dikemukakan berbagai macam hal penting berkaitan dengan impotensi. Mulai dari pengertian impotensi, gejalanya, penyebabnya, pencegahan dan penanganan impotensi dengan tuntas. Selain itu dilengkapi pula dengan cara-cara untuk menjaga kesehatan secara keseluruhan.&lt;br /&gt;
 &lt;br /&gt;
 Siapapun yang ingin mendapatkan pengetahuan secara singkat, sederhana, tetapi menyeluruh tentang impotensi, maka buku ini layak dijadikan panduan dan pedoman. Bahasa penulisan yang simpel dan lugas, tetapi mengalir lancar membuat isi buku ini semakin mudah dipahami. Semoga buku ini bermanfaat dan dapat diterima masyarakat luas.&amp;nbsp;&lt;br /&gt;
 &amp;ldquo;Tidak ada penyakit yang tidak dapat diobati.&amp;rdquo;&lt;/p&gt;</t>
        </is>
      </c>
      <c r="Y620" s="262" t="n">
        <v>73000</v>
      </c>
      <c r="Z620" s="226" t="n"/>
      <c r="AA620" s="241">
        <f>Y939*Z939</f>
        <v/>
      </c>
      <c r="AB620" s="237" t="inlineStr">
        <is>
          <t>3d2f1afe-4c47-430c-93fd-a0621ea170f5</t>
        </is>
      </c>
    </row>
    <row r="621" ht="15" customHeight="1" s="283">
      <c r="A621" s="109" t="n">
        <v>931</v>
      </c>
      <c r="B621" s="222">
        <f>HYPERLINK("https://mocostore.moco.co.id/catalog/"&amp;AB940,"Klik Disini")</f>
        <v/>
      </c>
      <c r="C621" s="223" t="inlineStr">
        <is>
          <t>Cara Jitu Mengatasi Kolesterol</t>
        </is>
      </c>
      <c r="D621" s="223" t="n"/>
      <c r="E621" s="223" t="inlineStr">
        <is>
          <t>Yekti Mumpuni Dan Ari Wulandari</t>
        </is>
      </c>
      <c r="F621" s="223" t="inlineStr">
        <is>
          <t>978-979-29-2429-9</t>
        </is>
      </c>
      <c r="G621" s="223" t="inlineStr">
        <is>
          <t>978-979-29-8504-7</t>
        </is>
      </c>
      <c r="H621" s="223" t="inlineStr">
        <is>
          <t>Kesehatan</t>
        </is>
      </c>
      <c r="I621" s="258" t="inlineStr">
        <is>
          <t>Perguruan Tinggi</t>
        </is>
      </c>
      <c r="J621" s="186" t="inlineStr">
        <is>
          <t>009.24</t>
        </is>
      </c>
      <c r="K621" s="264" t="n"/>
      <c r="L621" s="264" t="n"/>
      <c r="M621" s="259" t="n"/>
      <c r="N621" s="223" t="inlineStr">
        <is>
          <t>Indonesia</t>
        </is>
      </c>
      <c r="O621" s="223" t="inlineStr">
        <is>
          <t>Tidak diketahui</t>
        </is>
      </c>
      <c r="P621" s="260" t="n">
        <v>2011</v>
      </c>
      <c r="Q621" s="260" t="n">
        <v>2018</v>
      </c>
      <c r="R621" s="223" t="inlineStr">
        <is>
          <t>Penerbit Andi</t>
        </is>
      </c>
      <c r="S621" s="223" t="inlineStr">
        <is>
          <t>Andi Offset CV</t>
        </is>
      </c>
      <c r="T621" s="223" t="inlineStr">
        <is>
          <t>Lokal</t>
        </is>
      </c>
      <c r="U621" s="261" t="n">
        <v>232</v>
      </c>
      <c r="V621" s="86" t="inlineStr">
        <is>
          <t>pdf</t>
        </is>
      </c>
      <c r="W621" s="223" t="inlineStr">
        <is>
          <t>5.4 MB</t>
        </is>
      </c>
      <c r="X621" s="223" t="inlineStr">
        <is>
          <t>&lt;p&gt;Kolesterol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steroid.&lt;br /&gt;
 Apabila kolesterol dalam tubuh berlebihan, maka kolesterol tersebut akan tertimbun pada dinding pembuluh darah. Kondisi inilah yang menjadi pemicu terjadinya penyakit jantung dan stroke.&amp;nbsp;&lt;br /&gt;
 Buku Cara Jitu Mengatasi Kolesterol ini dengan jelas memberikan informasi dan pengetahuan akan kolesterol, sehingga orang yang menderita kolesterol tinggi tidak perlu panik bila mengalaminya. Di dalamnya dikemukakan hal-hal yang berkaitan dengan kolesterol, mulai dari pengertian kolesterol, penyebab-penyebabnya, bahaya kolesterol, sampai pencegahan dan penanganan kolesterol dengan cepat, tepat, dan tuntas. Selain itu, buku ini dilengkapi pula dengan cara-cara untuk menjaga kesehatan dengan pola hidup sehat secara keseluruhan.&lt;br /&gt;
 Siapapun yang menginginkan kondisi kolesterolnya tetap normal serta terbebas dari kolesterol tinggi, buku ini layak dan dapat dijadikan panduan dan pedoman. Bahasa penulisannya yang sederhana dan lugas, tetapi mengalir lancar membuat isi buku ini semakin mudah dipahami. Semoga buku ini bermanfaat dan dapat diterima masyarakat luas. Mari kita ciptakan gerakan sehat mulai dari diri sendiri. Ingatlah selalu bahwa mencegah selalu lebih mudah daripada mengobati.&lt;/p&gt;</t>
        </is>
      </c>
      <c r="Y621" s="262" t="n">
        <v>62500</v>
      </c>
      <c r="Z621" s="226" t="n"/>
      <c r="AA621" s="241">
        <f>Y940*Z940</f>
        <v/>
      </c>
      <c r="AB621" s="237" t="inlineStr">
        <is>
          <t>fa4f7cf7-6b41-4e2e-8fc6-1249440fa401</t>
        </is>
      </c>
    </row>
    <row r="622" ht="15" customHeight="1" s="283">
      <c r="A622" s="109" t="n">
        <v>932</v>
      </c>
      <c r="B622" s="222">
        <f>HYPERLINK("https://mocostore.moco.co.id/catalog/"&amp;AB941,"Klik Disini")</f>
        <v/>
      </c>
      <c r="C622" s="223" t="inlineStr">
        <is>
          <t>Cara Jitu Mengatasi Diabetes Melitus (Kencing Manis)</t>
        </is>
      </c>
      <c r="D622" s="223" t="n"/>
      <c r="E622" s="223" t="inlineStr">
        <is>
          <t>Yekti Susilo Dan Ari Wulandari</t>
        </is>
      </c>
      <c r="F622" s="223" t="inlineStr">
        <is>
          <t>978-979-29-2738-2</t>
        </is>
      </c>
      <c r="G622" s="223" t="inlineStr">
        <is>
          <t>978-979-29-8503-0</t>
        </is>
      </c>
      <c r="H622" s="223" t="inlineStr">
        <is>
          <t>Kesehatan</t>
        </is>
      </c>
      <c r="I622" s="258" t="inlineStr">
        <is>
          <t>Perguruan Tinggi</t>
        </is>
      </c>
      <c r="J622" s="186" t="inlineStr">
        <is>
          <t>009.24</t>
        </is>
      </c>
      <c r="K622" s="264" t="n"/>
      <c r="L622" s="264" t="n"/>
      <c r="M622" s="259" t="n"/>
      <c r="N622" s="223" t="inlineStr">
        <is>
          <t>Indonesia</t>
        </is>
      </c>
      <c r="O622" s="223" t="inlineStr">
        <is>
          <t>Tidak diketahui</t>
        </is>
      </c>
      <c r="P622" s="260" t="n">
        <v>2011</v>
      </c>
      <c r="Q622" s="260" t="n">
        <v>2018</v>
      </c>
      <c r="R622" s="223" t="inlineStr">
        <is>
          <t>Penerbit Andi</t>
        </is>
      </c>
      <c r="S622" s="223" t="inlineStr">
        <is>
          <t>Andi Offset CV</t>
        </is>
      </c>
      <c r="T622" s="223" t="inlineStr">
        <is>
          <t>Lokal</t>
        </is>
      </c>
      <c r="U622" s="261" t="n">
        <v>240</v>
      </c>
      <c r="V622" s="86" t="inlineStr">
        <is>
          <t>pdf</t>
        </is>
      </c>
      <c r="W622" s="223" t="inlineStr">
        <is>
          <t>12.4 MB</t>
        </is>
      </c>
      <c r="X622" s="223" t="inlineStr">
        <is>
          <t>&lt;p&gt;Diabetes Mellitus dapat terjadi pada siapapun, baik lelaki maupun perempuan pada segala umur. Resiko terkena kencing manis semakin meningkat pada usia 50 tahun ke atas. Penyakit ini disebabkan adanya ketidakmampuan tubuh untuk memproduksi hormon insulin atau karena penggunaan yang tidak efektif dari produksi insulin. Hal ini ditandai dengan tingginya kadar gula dalam darah.&amp;nbsp;&lt;br /&gt;
 Buku Cara Jitu Mengatasi Kencing Manis (Diabetes Mellitus) ini dengan jelas memberikan informasi dan pengetahuan akan DM, sehingga orang yang menderita kencing manis tidak perlu panik bila mengalaminya. Di dalamnya dikemukakan hal-hal yang berkaitan dengan DM, mulai dari pengertian, penyebab-penyebabnya, gejala-gejalanya, bahayanya, komplikasinya, sampai pencegahan dan penanganan DM secara tuntas dan menyeluruh. Selain itu, buku ini dilengkapi pula berbagai hal yang berkaitan dengan DM. Siapapun yang menginginkan kondisi gula darahnya tetap normal serta terbebas dari DM, buku ini layak dijadikan panduan dan pedoman.&lt;/p&gt;</t>
        </is>
      </c>
      <c r="Y622" s="262" t="n">
        <v>58500</v>
      </c>
      <c r="Z622" s="226" t="n"/>
      <c r="AA622" s="241">
        <f>Y941*Z941</f>
        <v/>
      </c>
      <c r="AB622" s="237" t="inlineStr">
        <is>
          <t>9e477dfc-a67c-4d74-9e70-ea24cc2cc0d4</t>
        </is>
      </c>
    </row>
    <row r="623" ht="15" customHeight="1" s="283">
      <c r="A623" s="109" t="n">
        <v>933</v>
      </c>
      <c r="B623" s="222">
        <f>HYPERLINK("https://mocostore.moco.co.id/catalog/"&amp;AB942,"Klik Disini")</f>
        <v/>
      </c>
      <c r="C623" s="223" t="inlineStr">
        <is>
          <t>Cara Jitu Mengatasi Insomnia</t>
        </is>
      </c>
      <c r="D623" s="223" t="n"/>
      <c r="E623" s="223" t="inlineStr">
        <is>
          <t>Yekti Susilo Dan Ari Wulandari</t>
        </is>
      </c>
      <c r="F623" s="223" t="inlineStr">
        <is>
          <t>978-979-29-2657-6</t>
        </is>
      </c>
      <c r="G623" s="223" t="inlineStr">
        <is>
          <t>978-979-29-8500-9</t>
        </is>
      </c>
      <c r="H623" s="223" t="inlineStr">
        <is>
          <t>Kesehatan</t>
        </is>
      </c>
      <c r="I623" s="258" t="inlineStr">
        <is>
          <t>Perguruan Tinggi</t>
        </is>
      </c>
      <c r="J623" s="186" t="inlineStr">
        <is>
          <t>009.24</t>
        </is>
      </c>
      <c r="K623" s="264" t="n"/>
      <c r="L623" s="264" t="n"/>
      <c r="M623" s="259" t="n"/>
      <c r="N623" s="223" t="inlineStr">
        <is>
          <t>Indonesia</t>
        </is>
      </c>
      <c r="O623" s="223" t="inlineStr">
        <is>
          <t>Tidak diketahui</t>
        </is>
      </c>
      <c r="P623" s="260" t="n">
        <v>2011</v>
      </c>
      <c r="Q623" s="260" t="n">
        <v>2018</v>
      </c>
      <c r="R623" s="223" t="inlineStr">
        <is>
          <t>Penerbit Andi</t>
        </is>
      </c>
      <c r="S623" s="223" t="inlineStr">
        <is>
          <t>Andi Offset CV</t>
        </is>
      </c>
      <c r="T623" s="223" t="inlineStr">
        <is>
          <t>Lokal</t>
        </is>
      </c>
      <c r="U623" s="261" t="n">
        <v>192</v>
      </c>
      <c r="V623" s="86" t="inlineStr">
        <is>
          <t>pdf</t>
        </is>
      </c>
      <c r="W623" s="223" t="inlineStr">
        <is>
          <t>3.1 MB</t>
        </is>
      </c>
      <c r="X623" s="223" t="inlineStr">
        <is>
          <t>&lt;p&gt;Tidur memang sangat luar biasa. Tidur adalah aktivitas fisik yang tidak dapat digantikan dengan aktivitas lainnya. Meskipun posisi kita tidur dan tidak beraktivitas yang berarti memerlukan kinerja saraf-saraf tertentu, sebagian saraf bisa beristirahat. Tetapi, sebagian yang lain bertugas menjalankan fungsinya, seperti fungsi perbaikan, pertumbuhan, dan lain sebagainya. Karena itu dikatakan, kenapa tidur termasuk dalam aktivitas yang sangat penting. Karena pada saat itulah, tubuh kita mengalami perbaikan, pertumbuhan, dls.&lt;br /&gt;
 Gangguan sulit tidur biasa disebut dengan insomnia. Ini merupakan penyakit atau gejala kelainan tidur, berupa sulit untuk merasa ingin tidur. Penyebabnya sangat beraneka ragam dan kompleks. Jangan khawatir, karena semuanya terangkum dengan gamblang dan menjadi mudah dimengerti dalam buku ini. Dari penyebab, penanganan hingga pencegahan agar hal tersebut tidak menimpa diri kita masing-masing.&amp;nbsp;&lt;br /&gt;
 Akhir kata, semoga buku ini bermanfaat dan membantu kita untuk menjadi lebih sehat dan bersemangat!&lt;/p&gt;</t>
        </is>
      </c>
      <c r="Y623" s="262" t="n">
        <v>64000</v>
      </c>
      <c r="Z623" s="226" t="n"/>
      <c r="AA623" s="241">
        <f>Y942*Z942</f>
        <v/>
      </c>
      <c r="AB623" s="237" t="inlineStr">
        <is>
          <t>e86608bf-5ec8-479e-b538-a45388072eae</t>
        </is>
      </c>
    </row>
    <row r="624" ht="15" customHeight="1" s="283">
      <c r="A624" s="109" t="n">
        <v>934</v>
      </c>
      <c r="B624" s="222">
        <f>HYPERLINK("https://mocostore.moco.co.id/catalog/"&amp;AB943,"Klik Disini")</f>
        <v/>
      </c>
      <c r="C624" s="223" t="inlineStr">
        <is>
          <t>Strategi Clustering dalam Industrialisasi Indonesia</t>
        </is>
      </c>
      <c r="D624" s="223" t="n"/>
      <c r="E624" s="223" t="inlineStr">
        <is>
          <t>Airlangga Hartarto</t>
        </is>
      </c>
      <c r="F624" s="223" t="inlineStr">
        <is>
          <t>979-731-619-X</t>
        </is>
      </c>
      <c r="G624" s="223" t="inlineStr">
        <is>
          <t>978-979-29-9001-0</t>
        </is>
      </c>
      <c r="H624" s="223" t="inlineStr">
        <is>
          <t>Referensi</t>
        </is>
      </c>
      <c r="I624" s="258" t="inlineStr">
        <is>
          <t>Perguruan Tinggi</t>
        </is>
      </c>
      <c r="J624" s="186" t="inlineStr">
        <is>
          <t>009.03</t>
        </is>
      </c>
      <c r="K624" s="264" t="n"/>
      <c r="L624" s="264" t="n"/>
      <c r="M624" s="265" t="n"/>
      <c r="N624" s="223" t="inlineStr">
        <is>
          <t>Indonesia</t>
        </is>
      </c>
      <c r="O624" s="223" t="inlineStr">
        <is>
          <t>Tidak diketahui</t>
        </is>
      </c>
      <c r="P624" s="260" t="n">
        <v>2004</v>
      </c>
      <c r="Q624" s="260" t="n">
        <v>2018</v>
      </c>
      <c r="R624" s="223" t="inlineStr">
        <is>
          <t>Penerbit Andi</t>
        </is>
      </c>
      <c r="S624" s="223" t="inlineStr">
        <is>
          <t>Andi Offset CV</t>
        </is>
      </c>
      <c r="T624" s="223" t="inlineStr">
        <is>
          <t>Lokal</t>
        </is>
      </c>
      <c r="U624" s="261" t="n">
        <v>118</v>
      </c>
      <c r="V624" s="86" t="inlineStr">
        <is>
          <t>pdf</t>
        </is>
      </c>
      <c r="W624" s="223" t="inlineStr">
        <is>
          <t>8.2 MB</t>
        </is>
      </c>
      <c r="X624" s="223" t="inlineStr">
        <is>
          <t>&lt;p&gt;Buku ini memberikan argumen terhadap ketetapan kebijakan &lt;em&gt;clustering&amp;nbsp;&lt;/em&gt;industri bagi Indonesia dan menekankan pentingnya interaksi segitiga pilar pemerintah-industri-perguruan tinggi dengan peran masing-masing dalam menentukan keberhasilan dan kesinambungan&amp;nbsp; clustering industri.Ditulis dengan bahasa yang lugas, buku ini kiranya dapat menjadi referensi bermanfaat bagi para pembuat kebijakan dan pengambil keputusan.&lt;/p&gt;
 &lt;p&gt;( Mohamad S Hidayat,Ketua Umum Kadin Indonesia)&lt;/p&gt;</t>
        </is>
      </c>
      <c r="Y624" s="262" t="n">
        <v>70000</v>
      </c>
      <c r="Z624" s="226" t="n"/>
      <c r="AA624" s="241">
        <f>Y943*Z943</f>
        <v/>
      </c>
      <c r="AB624" s="237" t="inlineStr">
        <is>
          <t>2c969acd-46bd-4f68-9942-03706d1d01a3</t>
        </is>
      </c>
    </row>
    <row r="625" ht="15" customHeight="1" s="283">
      <c r="A625" s="109" t="n">
        <v>938</v>
      </c>
      <c r="B625" s="222">
        <f>HYPERLINK("https://mocostore.moco.co.id/catalog/"&amp;AB947,"Klik Disini")</f>
        <v/>
      </c>
      <c r="C625" s="223" t="inlineStr">
        <is>
          <t>Buku Pintar Perbankan</t>
        </is>
      </c>
      <c r="D625" s="223" t="n"/>
      <c r="E625" s="223" t="inlineStr">
        <is>
          <t>Maryanto Supriyono</t>
        </is>
      </c>
      <c r="F625" s="223" t="inlineStr">
        <is>
          <t>978-979-29-2515-9</t>
        </is>
      </c>
      <c r="G625" s="223" t="inlineStr">
        <is>
          <t>978-979-29-8483-5</t>
        </is>
      </c>
      <c r="H625" s="223" t="inlineStr">
        <is>
          <t>Manajemen</t>
        </is>
      </c>
      <c r="I625" s="258" t="inlineStr">
        <is>
          <t>Perguruan Tinggi</t>
        </is>
      </c>
      <c r="J625" s="186" t="inlineStr">
        <is>
          <t>009.09</t>
        </is>
      </c>
      <c r="K625" s="264" t="n"/>
      <c r="L625" s="264" t="n"/>
      <c r="M625" s="265" t="n"/>
      <c r="N625" s="223" t="inlineStr">
        <is>
          <t>Indonesia</t>
        </is>
      </c>
      <c r="O625" s="223" t="inlineStr">
        <is>
          <t>Tidak diketahui</t>
        </is>
      </c>
      <c r="P625" s="260" t="n">
        <v>2011</v>
      </c>
      <c r="Q625" s="260" t="n">
        <v>2018</v>
      </c>
      <c r="R625" s="223" t="inlineStr">
        <is>
          <t>Penerbit Andi</t>
        </is>
      </c>
      <c r="S625" s="223" t="inlineStr">
        <is>
          <t>Andi Offset CV</t>
        </is>
      </c>
      <c r="T625" s="223" t="inlineStr">
        <is>
          <t>Lokal</t>
        </is>
      </c>
      <c r="U625" s="261" t="n">
        <v>276</v>
      </c>
      <c r="V625" s="86" t="inlineStr">
        <is>
          <t>pdf</t>
        </is>
      </c>
      <c r="W625" s="223" t="inlineStr">
        <is>
          <t>11.6 MB</t>
        </is>
      </c>
      <c r="X625" s="223" t="inlineStr">
        <is>
          <t>&lt;p&gt;Buku ini berisi tentang pengenalan produk-produk bank yang lebih menekankan terutama kepada Produk Lending dan berbagai teknik analisis kredit dengan menggunakan pendekatan praktis dengan bahasa yang sederhana.&lt;/p&gt;
 &lt;p&gt;Materi dipilih sesuai dengan yang diperlukan oleh Marketing Officer Lending / Account Officer / Credit Officer / Relationship Officer Lending atau karyawan lainnya yang ada di bank dan lembaga keuangan lainnya ataupun para akademisi dan praktisi yang ingin mendalami dunia perbankan. Karena 60% dari buku ini membahas kearah pengetahuan yang sangat umum mengenai perbankan, dan&amp;nbsp; 40% membahas ke arah analisa kredit sehingga pembaca mempunyai kemampuan&amp;nbsp; untuk melakukan rekomendasi dan memutuskan Keputusan Kredit.&lt;/p&gt;
 &lt;p&gt;Bank merupakan salah satu pusat kegiatan bisnis sehingga buku ini juga bermanfaat untuk para pengusaha yang sehari-harinya tidak dapat lepas dari kegiatan perbankan. Pengusaha pasti memerlukan informasi mengenai bank, seperti produk apa saja yang ada di bank sehingga dapat mengajukan fasilitas pinjaman yang sesuai. Pelaku usaha juga diajak untuk belajar dan mengenal jenis-jenis resiko usaha yang dihadapi, sehingga dikemudian hari dapat meminimisasi resiko tersebut. Pengetahuan tentang Trade Finance juga dibahas disini sehingga di kemudian hari para pengusaha dapat melakukan ekspor/impor tanpa kebingungan.&lt;/p&gt;</t>
        </is>
      </c>
      <c r="Y625" s="262" t="n">
        <v>91000</v>
      </c>
      <c r="Z625" s="226" t="n"/>
      <c r="AA625" s="241">
        <f>Y947*Z947</f>
        <v/>
      </c>
      <c r="AB625" s="237" t="inlineStr">
        <is>
          <t>dbb6a31f-bd10-4fe2-9411-7c078e3474ba</t>
        </is>
      </c>
    </row>
    <row r="626" ht="15" customHeight="1" s="283">
      <c r="A626" s="109" t="n">
        <v>939</v>
      </c>
      <c r="B626" s="222">
        <f>HYPERLINK("https://mocostore.moco.co.id/catalog/"&amp;AB948,"Klik Disini")</f>
        <v/>
      </c>
      <c r="C626" s="223" t="inlineStr">
        <is>
          <t>Untung Berlipat Ternak Ayam Jantan Buras Afkir untuk Pedaging</t>
        </is>
      </c>
      <c r="D626" s="223" t="n"/>
      <c r="E626" s="223" t="inlineStr">
        <is>
          <t>Bambang Cahyono</t>
        </is>
      </c>
      <c r="F626" s="223" t="inlineStr">
        <is>
          <t>978-979-29-1798-7</t>
        </is>
      </c>
      <c r="G626" s="223" t="inlineStr">
        <is>
          <t>978-979-29-8612-9</t>
        </is>
      </c>
      <c r="H626" s="223" t="inlineStr">
        <is>
          <t>Peternakan</t>
        </is>
      </c>
      <c r="I626" s="258" t="inlineStr">
        <is>
          <t>Perguruan Tinggi</t>
        </is>
      </c>
      <c r="J626" s="186" t="inlineStr">
        <is>
          <t>009.06</t>
        </is>
      </c>
      <c r="K626" s="264" t="n"/>
      <c r="L626" s="264" t="n"/>
      <c r="M626" s="259" t="n"/>
      <c r="N626" s="223" t="n"/>
      <c r="O626" s="223" t="n"/>
      <c r="P626" s="260" t="n">
        <v>2011</v>
      </c>
      <c r="Q626" s="260" t="n">
        <v>2018</v>
      </c>
      <c r="R626" s="223" t="inlineStr">
        <is>
          <t>Lily Publisher</t>
        </is>
      </c>
      <c r="S626" s="223" t="inlineStr">
        <is>
          <t>Andi Offset CV</t>
        </is>
      </c>
      <c r="T626" s="223" t="n"/>
      <c r="U626" s="261" t="n">
        <v>86</v>
      </c>
      <c r="V626" s="86" t="inlineStr">
        <is>
          <t>pdf</t>
        </is>
      </c>
      <c r="W626" s="223" t="inlineStr">
        <is>
          <t>12.3 MB</t>
        </is>
      </c>
      <c r="X626" s="223" t="inlineStr">
        <is>
          <t>&lt;p&gt;Ayam jantan buras afkir merupakan salah satu produk sampingan dari penetasan ayam buras petelur yang berpotensi untuk dikembangkan sebagai ayam potong. Setiap periode penetasan telur ayam buras menghasilkan 50% anak ayam jantan dan 50% anak ayam betina. Dengan demikian, setiap periode penetasan ayam buras akan diafkir sebanyak 50% anak ayam jantan. Jumlah ini tentu cukup banyak. Sementara itu, pemanfaatannya untuk penghasil daging yang baik belum dilakukan secara maksimal sehingga hasilnya kurang menguntungkan.&amp;nbsp;Padahal, apabila dipelihara secara intensif, pada umur 4-5 bulan mampu menghasilkan bobot 1,65 &amp;ndash; 1,70 kg/ekor. Sementara itu, ayam yang dipelihara secara tradisional pada umur yang sama hanya mampu menghasilkan bobot 0,8 &amp;ndash; 1,0 kg/ekor.&lt;/p&gt;
 &lt;p&gt;Untuk meningkatkan potensi ayam jantan buras afkir sebagai ayam pedaging perlu adanya upaya peningkatan keterampilan petani peternak dalam pengelolaan. Buku ini&amp;nbsp;menyajikan secara rinci perihal budi daya intensif ayam jantan buras afkir sebagai pedaging sesuai program Intensifikasi Ayam Buras. Semoga buku ini dapat memberikan informasi dan pembelajaran, serta peningkatan keterampilan kepada masyarakat sehingga dapat meningkatkan pendapatannya dari beternak ayam jantan buras afkir yang diusahakannya.&lt;/p&gt;
 &lt;p&gt;Mari jadikan Untung Anda Berlipat!&lt;/p&gt;</t>
        </is>
      </c>
      <c r="Y626" s="262" t="n">
        <v>64000</v>
      </c>
      <c r="Z626" s="226" t="n"/>
      <c r="AA626" s="241">
        <f>Y948*Z948</f>
        <v/>
      </c>
      <c r="AB626" s="237" t="inlineStr">
        <is>
          <t>a02bcf1c-b64f-4ccf-87be-b2e987bd5530</t>
        </is>
      </c>
    </row>
    <row r="627" ht="15" customHeight="1" s="283">
      <c r="A627" s="109" t="n">
        <v>940</v>
      </c>
      <c r="B627" s="222">
        <f>HYPERLINK("https://mocostore.moco.co.id/catalog/"&amp;AB949,"Klik Disini")</f>
        <v/>
      </c>
      <c r="C627" s="223" t="inlineStr">
        <is>
          <t>Tax Planning - Menyiasati Pajak dengan Bijak</t>
        </is>
      </c>
      <c r="D627" s="223" t="n"/>
      <c r="E627" s="223" t="inlineStr">
        <is>
          <t>Djoko Muljono</t>
        </is>
      </c>
      <c r="F627" s="223" t="inlineStr">
        <is>
          <t>978-979-29-0725-4</t>
        </is>
      </c>
      <c r="G627" s="223" t="inlineStr">
        <is>
          <t>978-979-29-8460-6</t>
        </is>
      </c>
      <c r="H627" s="223" t="inlineStr">
        <is>
          <t>Ekonomi &amp; Keuangan</t>
        </is>
      </c>
      <c r="I627" s="258" t="inlineStr">
        <is>
          <t>Perguruan Tinggi</t>
        </is>
      </c>
      <c r="J627" s="186" t="inlineStr">
        <is>
          <t>009.09</t>
        </is>
      </c>
      <c r="K627" s="264" t="n"/>
      <c r="L627" s="264" t="n"/>
      <c r="M627" s="259" t="n"/>
      <c r="N627" s="223" t="inlineStr">
        <is>
          <t>Indonesia</t>
        </is>
      </c>
      <c r="O627" s="223" t="inlineStr">
        <is>
          <t>Tidak diketahui</t>
        </is>
      </c>
      <c r="P627" s="260" t="n">
        <v>2009</v>
      </c>
      <c r="Q627" s="260" t="n">
        <v>2018</v>
      </c>
      <c r="R627" s="223" t="inlineStr">
        <is>
          <t>Penerbit Andi</t>
        </is>
      </c>
      <c r="S627" s="223" t="inlineStr">
        <is>
          <t>Andi Offset CV</t>
        </is>
      </c>
      <c r="T627" s="223" t="inlineStr">
        <is>
          <t>Lokal</t>
        </is>
      </c>
      <c r="U627" s="261" t="n">
        <v>192</v>
      </c>
      <c r="V627" s="86" t="inlineStr">
        <is>
          <t>pdf</t>
        </is>
      </c>
      <c r="W627" s="223" t="inlineStr">
        <is>
          <t>27.5 MB</t>
        </is>
      </c>
      <c r="X627" s="223" t="inlineStr">
        <is>
          <t>&lt;p&gt;Mensiasati ketentuan perpajakan dengan bijak harus dilakukan oleh pengusaha, agar selain pajak yang harus dibayar benar sesuai ketentuan, juga tidak berlebihan bahkan kalau dapat dihemat, baik dalam jangka pendek maupun jangka panjang&amp;nbsp;&amp;nbsp;&lt;br /&gt;
 &lt;br /&gt;
 Buku ini membahas masalah berkaitan berbagai cara mensiasati pajak. Penyajiannya sangat rinci dan sangat tepat dipergunakan oleh pengusaha maupun praktisi yang berkaitan dengan perpajakan, dan bahkan juga para mahasiswa yang mendalami masalah perpajakan. Melalui contoh-contoh perhitungan, Anda akan semakin mudah memahaminya.&lt;br /&gt;
 &lt;br /&gt;
 Materi yang disampaikan:&lt;/p&gt;
 &lt;ul&gt;
 &lt;li&gt;Pemilihan bentuk usaha&lt;/li&gt;
 &lt;li&gt;Pemilihan kegiatan usaha&lt;/li&gt;
 &lt;li&gt;Pemilihan penempatan modal&lt;/li&gt;
 &lt;li&gt;Pemanfaatan fasilitas perpajakan&lt;/li&gt;
 &lt;li&gt;Menghindari tarif PPh tertinggi&lt;/li&gt;
 &lt;li&gt;Memperlakukan biaya menghematpajak&lt;/li&gt;
 &lt;li&gt;Perlakuan penghasilan penghemat pajak&lt;/li&gt;
 &lt;li&gt;Mensiasati rugi&lt;/li&gt;
 &lt;li&gt;Mengatur pembayaran pajak&lt;/li&gt;
 &lt;/ul&gt;</t>
        </is>
      </c>
      <c r="Y627" s="262" t="n">
        <v>126500</v>
      </c>
      <c r="Z627" s="226" t="n"/>
      <c r="AA627" s="241">
        <f>Y949*Z949</f>
        <v/>
      </c>
      <c r="AB627" s="237" t="inlineStr">
        <is>
          <t>96702c4e-e4a7-4df5-8a53-05baf4bdd108</t>
        </is>
      </c>
    </row>
    <row r="628" ht="15" customHeight="1" s="283">
      <c r="A628" s="109" t="n">
        <v>941</v>
      </c>
      <c r="B628" s="222">
        <f>HYPERLINK("https://mocostore.moco.co.id/catalog/"&amp;AB950,"Klik Disini")</f>
        <v/>
      </c>
      <c r="C628" s="223" t="inlineStr">
        <is>
          <t>Seri Sehat Vegetarian - Ibu Hamil Vegan</t>
        </is>
      </c>
      <c r="D628" s="223" t="n"/>
      <c r="E628" s="223" t="inlineStr">
        <is>
          <t>IVS (Indonesia Vegetarian Society)</t>
        </is>
      </c>
      <c r="F628" s="223" t="inlineStr">
        <is>
          <t>978-979-29-2664-4</t>
        </is>
      </c>
      <c r="G628" s="223" t="inlineStr">
        <is>
          <t>978-979-29-8935-9</t>
        </is>
      </c>
      <c r="H628" s="223" t="inlineStr">
        <is>
          <t>Kesehatan</t>
        </is>
      </c>
      <c r="I628" s="258" t="inlineStr">
        <is>
          <t>Perguruan Tinggi</t>
        </is>
      </c>
      <c r="J628" s="186" t="inlineStr">
        <is>
          <t>009.24</t>
        </is>
      </c>
      <c r="K628" s="223" t="n"/>
      <c r="L628" s="223" t="n"/>
      <c r="M628" s="259" t="n"/>
      <c r="N628" s="223" t="inlineStr">
        <is>
          <t>Indonesia</t>
        </is>
      </c>
      <c r="O628" s="223" t="inlineStr">
        <is>
          <t>Tidak diketahui</t>
        </is>
      </c>
      <c r="P628" s="260" t="n">
        <v>2011</v>
      </c>
      <c r="Q628" s="260" t="n">
        <v>2018</v>
      </c>
      <c r="R628" s="223" t="inlineStr">
        <is>
          <t>Penerbit Andi</t>
        </is>
      </c>
      <c r="S628" s="223" t="inlineStr">
        <is>
          <t>Andi Offset CV</t>
        </is>
      </c>
      <c r="T628" s="223" t="inlineStr">
        <is>
          <t>Lokal</t>
        </is>
      </c>
      <c r="U628" s="261" t="n">
        <v>120</v>
      </c>
      <c r="V628" s="86" t="inlineStr">
        <is>
          <t>pdf</t>
        </is>
      </c>
      <c r="W628" s="223" t="inlineStr">
        <is>
          <t>9.8 MB</t>
        </is>
      </c>
      <c r="X628" s="223" t="inlineStr">
        <is>
          <t>&lt;p&gt;&lt;strong&gt;Sinopsis&lt;/strong&gt;&lt;/p&gt;
 &lt;p&gt;Keraguan dan ketakutan apakah vegetarian cukup gizi, apakah cukup untuk pertumbuhan, apakah cukup untuk perkembangan otak, menjadi tantangan kita bersama untuk menjernihkannya. Buku ini menyajikan&amp;nbsp;&lt;em&gt;sharing&lt;/em&gt;&amp;nbsp;pengalaman ibu-ibu hamil vegetarian dan vegan serta profil generasi anak vegetarian sejak janin dan anak-anak yang atas kemauan sendiri memilih menjadi vegetarian, mulai dari bayi, anak-anak, remaja, bahkan yang telah kuliah. Mereka tumbuh sehat, ceria, energik, cerdas intelektual, bahkan cerdas secara emosi dan sosial. Tidak sedikit dari mereka yang memiliki prestasi di atas rata-rata. Fakta-fakta ini merupakan bukti bahwa ketakutan dan keraguan dalam masyarakat kita mengenai kecukupan gizi anak vegetarian ternyata tidaklah beralasan. Buku ini, juga membahas tentang nutrisi, kajian ilmiah yang dikemas dengan bahasa populer dan tentu saja berbagai tip kuliner vegetarian yang lezat dan mudah dipraktikkan.&lt;/p&gt;
 &lt;p&gt;Selamat melahap isi buku ini dan menjadi sehat serta lebih sehat!&lt;/p&gt;</t>
        </is>
      </c>
      <c r="Y628" s="262" t="n">
        <v>102500</v>
      </c>
      <c r="Z628" s="226" t="n"/>
      <c r="AA628" s="241">
        <f>Y950*Z950</f>
        <v/>
      </c>
      <c r="AB628" s="237" t="inlineStr">
        <is>
          <t>c7ffa521-bded-488e-ab06-0e6ed9faedc8</t>
        </is>
      </c>
    </row>
    <row r="629" ht="15" customHeight="1" s="283">
      <c r="A629" s="109" t="n">
        <v>942</v>
      </c>
      <c r="B629" s="222">
        <f>HYPERLINK("https://mocostore.moco.co.id/catalog/"&amp;AB951,"Klik Disini")</f>
        <v/>
      </c>
      <c r="C629" s="223" t="inlineStr">
        <is>
          <t>Dari Sampah Jadi Berkah: Aneka Kreasi Dari Kemasan Bekas</t>
        </is>
      </c>
      <c r="D629" s="223" t="n"/>
      <c r="E629" s="223" t="inlineStr">
        <is>
          <t>Nurheti Yuliarti</t>
        </is>
      </c>
      <c r="F629" s="223" t="inlineStr">
        <is>
          <t>978-979-29-1620-1</t>
        </is>
      </c>
      <c r="G629" s="223" t="inlineStr">
        <is>
          <t>978-979-29-8520-7</t>
        </is>
      </c>
      <c r="H629" s="223" t="inlineStr">
        <is>
          <t>Bisnis &amp; Ekonomi</t>
        </is>
      </c>
      <c r="I629" s="258" t="inlineStr">
        <is>
          <t>Perguruan Tinggi</t>
        </is>
      </c>
      <c r="J629" s="186" t="inlineStr">
        <is>
          <t>009.25</t>
        </is>
      </c>
      <c r="K629" s="264" t="n"/>
      <c r="L629" s="264" t="n"/>
      <c r="M629" s="259" t="n"/>
      <c r="N629" s="223" t="inlineStr">
        <is>
          <t>Indonesia</t>
        </is>
      </c>
      <c r="O629" s="223" t="inlineStr">
        <is>
          <t>Tidak diketahui</t>
        </is>
      </c>
      <c r="P629" s="260" t="n">
        <v>2010</v>
      </c>
      <c r="Q629" s="260" t="n">
        <v>2018</v>
      </c>
      <c r="R629" s="223" t="inlineStr">
        <is>
          <t>Penerbit Andi</t>
        </is>
      </c>
      <c r="S629" s="223" t="inlineStr">
        <is>
          <t>Andi Offset CV</t>
        </is>
      </c>
      <c r="T629" s="223" t="inlineStr">
        <is>
          <t>Lokal</t>
        </is>
      </c>
      <c r="U629" s="261" t="n">
        <v>66</v>
      </c>
      <c r="V629" s="86" t="inlineStr">
        <is>
          <t>pdf</t>
        </is>
      </c>
      <c r="W629" s="223" t="inlineStr">
        <is>
          <t>6.3 MB</t>
        </is>
      </c>
      <c r="X629" s="223" t="inlineStr">
        <is>
          <t>&lt;p&gt;Bagi sebagian besar orang, plastik kemasan bekas berbagai macam produk seringkali hanya teronggok menjadi sampah yang memenuhi Tempat Pembuangan Akhir (TPA). Sampah yang umumnya tidak laku dijual sering dibuang di sembarang tempat sehingga mengotori lingkungan. Beberapa orang mengatasi permasalahan sampah plastik dengan cara membakar tumpukan sampah yang tidak dapat membusuk tersebut. Ditinjau dari segi kesehatan, proses pembakaran sampah plastik sangat berbahaya karena menghasilkan dioksin yang bersifat karsinogenik atau dapat memicu penyakit kanker.&lt;br /&gt;
 &lt;br /&gt;
 Berbicara tentang sampah plastik dari sisi seorang entrepreneur plastik, kemasan bekas merupakan tambang uang karena dapat dirangkai menjadi bermacam kerajinan yang memiliki nilai jual cukup tinggi. Jangan heran jika kerajinan dari plastik kemasan bekas bisa memberikan untung lebih dari 100 persen. Ingin tahu cara pembuatannya plus cara mengelola bisnis kerajinan dari plastik kemasan bekas ini? Semuanya akan dibahas secara lengkap dalam buku ini. Selain membahas&amp;nbsp; pembuatan dan pengelolaan bisnis kerajinan dari plastik kemasan bekas, buku ini dilengkapi dengan analisis usaha. Jangan biarkan sampah menjadi masalah dalam hidup Anda karena dengan pengolahan yang tepat, sampah dapat menjadi tambang uang yang menjanjikan.&lt;/p&gt;</t>
        </is>
      </c>
      <c r="Y629" s="262" t="n">
        <v>38000</v>
      </c>
      <c r="Z629" s="226" t="n"/>
      <c r="AA629" s="241">
        <f>Y951*Z951</f>
        <v/>
      </c>
      <c r="AB629" s="237" t="inlineStr">
        <is>
          <t>1634e6da-0822-4725-975c-c770875f588e</t>
        </is>
      </c>
    </row>
    <row r="630" ht="15" customHeight="1" s="283">
      <c r="A630" s="109" t="n">
        <v>944</v>
      </c>
      <c r="B630" s="222">
        <f>HYPERLINK("https://mocostore.moco.co.id/catalog/"&amp;AB953,"Klik Disini")</f>
        <v/>
      </c>
      <c r="C630" s="223" t="inlineStr">
        <is>
          <t>Rocking Ur Retail Business â€“ Modern Retail Handbook @ Small Business</t>
        </is>
      </c>
      <c r="D630" s="223" t="n"/>
      <c r="E630" s="223" t="inlineStr">
        <is>
          <t>Arif Rahman</t>
        </is>
      </c>
      <c r="F630" s="223" t="inlineStr">
        <is>
          <t>978-979-29-1627-0</t>
        </is>
      </c>
      <c r="G630" s="223" t="inlineStr">
        <is>
          <t>978-979-29-8871-0</t>
        </is>
      </c>
      <c r="H630" s="223" t="inlineStr">
        <is>
          <t>Bisnis</t>
        </is>
      </c>
      <c r="I630" s="258" t="inlineStr">
        <is>
          <t>Perguruan Tinggi</t>
        </is>
      </c>
      <c r="J630" s="186" t="inlineStr">
        <is>
          <t>009.25</t>
        </is>
      </c>
      <c r="K630" s="264" t="n"/>
      <c r="L630" s="264" t="n"/>
      <c r="M630" s="259" t="n"/>
      <c r="N630" s="223" t="inlineStr">
        <is>
          <t>Indonesia</t>
        </is>
      </c>
      <c r="O630" s="223" t="inlineStr">
        <is>
          <t>Tidak diketahui</t>
        </is>
      </c>
      <c r="P630" s="260" t="n">
        <v>2010</v>
      </c>
      <c r="Q630" s="260" t="n">
        <v>2018</v>
      </c>
      <c r="R630" s="223" t="inlineStr">
        <is>
          <t>Penerbit Andi</t>
        </is>
      </c>
      <c r="S630" s="223" t="inlineStr">
        <is>
          <t>Andi Offset CV</t>
        </is>
      </c>
      <c r="T630" s="223" t="inlineStr">
        <is>
          <t>Lokal</t>
        </is>
      </c>
      <c r="U630" s="261" t="n">
        <v>253</v>
      </c>
      <c r="V630" s="86" t="inlineStr">
        <is>
          <t>pdf</t>
        </is>
      </c>
      <c r="W630" s="223" t="inlineStr">
        <is>
          <t>7.1 MB</t>
        </is>
      </c>
      <c r="X630" s="223" t="inlineStr">
        <is>
          <t>&lt;p&gt;Anda ingin punya atau sudah punya usaha RITEL?&lt;br /&gt;
 Anda mau melakukan perubahan dan mendapatkan solusi dari permasalahan bisnis RITEL?&lt;br /&gt;
 Anda tidak tahu bagaimana menetapkan harga jual, mengelola produk dan mempromosikannya?&amp;nbsp;&lt;br /&gt;
 Anda mau menyesuaikan strategi pemasaran untuk berbagai waktu dan tempat untuk memenuhi berbagai kondisi dan kesempatan?&lt;br /&gt;
 Anda mau mengembangkan usaha menjadi lebih produktif lewat strategi pemasaran?&lt;br /&gt;
 &lt;br /&gt;
 Berbagai kompleksitas dan bagaimana manajerial yang baik agar dapat menjadi solusi dari bisnis ritel Anda akan dikupas satu persatu dalam buku ini, dari konsep modern ritel, market analysis, produk &amp;amp; saluran distribusinya, maintenance product &amp;amp; inventory, merhandising, merk &amp;amp; promosi, pricing, selling skill &amp;amp; basic service, laporan keuangan sampai&amp;nbsp; franchise.&lt;br /&gt;
 &lt;br /&gt;
 Buku ini akan membantu Anda dalam bagaimana merubah slow moving menjadi fast moving product, menghindari jebakan potential loss, cara selling skill yang efektif agar menciptakan terjadinya transaksi, serta menciptakan merchandising yang mampu menstimulasi pasar&lt;br /&gt;
 &lt;br /&gt;
 SO Rockin&amp;rsquo; Ur Retail Business dengan modern Ritel handbook @ small business!&lt;/p&gt;</t>
        </is>
      </c>
      <c r="Y630" s="262" t="n">
        <v>76000</v>
      </c>
      <c r="Z630" s="226" t="n"/>
      <c r="AA630" s="241">
        <f>Y953*Z953</f>
        <v/>
      </c>
      <c r="AB630" s="237" t="inlineStr">
        <is>
          <t>902937a8-4004-478d-bac7-eb9907740306</t>
        </is>
      </c>
    </row>
    <row r="631" ht="15" customHeight="1" s="283">
      <c r="A631" s="109" t="n">
        <v>948</v>
      </c>
      <c r="B631" s="222">
        <f>HYPERLINK("https://mocostore.moco.co.id/catalog/"&amp;AB957,"Klik Disini")</f>
        <v/>
      </c>
      <c r="C631" s="223" t="inlineStr">
        <is>
          <t>Panduan Aplikatif dan Solusi (PAS): 100++ Teknik Menguasai Adobe Lightroom</t>
        </is>
      </c>
      <c r="D631" s="223" t="n"/>
      <c r="E631" s="223" t="inlineStr">
        <is>
          <t>Wahana Komputer</t>
        </is>
      </c>
      <c r="F631" s="223" t="inlineStr">
        <is>
          <t>978-979-29-5390-9</t>
        </is>
      </c>
      <c r="G631" s="223" t="inlineStr">
        <is>
          <t>978-979-29-8675-4</t>
        </is>
      </c>
      <c r="H631" s="223" t="inlineStr">
        <is>
          <t>Desain Grafis &amp; Multimedia</t>
        </is>
      </c>
      <c r="I631" s="258" t="inlineStr">
        <is>
          <t>Perguruan Tinggi</t>
        </is>
      </c>
      <c r="J631" s="186" t="inlineStr">
        <is>
          <t>009.05</t>
        </is>
      </c>
      <c r="K631" s="264" t="n"/>
      <c r="L631" s="264" t="n"/>
      <c r="M631" s="259" t="n"/>
      <c r="N631" s="223" t="inlineStr">
        <is>
          <t>Indonesia</t>
        </is>
      </c>
      <c r="O631" s="223" t="inlineStr">
        <is>
          <t>Tidak diketahui</t>
        </is>
      </c>
      <c r="P631" s="260" t="n">
        <v>2016</v>
      </c>
      <c r="Q631" s="260" t="n">
        <v>2018</v>
      </c>
      <c r="R631" s="223" t="inlineStr">
        <is>
          <t>Penerbit Andi</t>
        </is>
      </c>
      <c r="S631" s="223" t="inlineStr">
        <is>
          <t>Andi Offset CV</t>
        </is>
      </c>
      <c r="T631" s="223" t="inlineStr">
        <is>
          <t>Lokal</t>
        </is>
      </c>
      <c r="U631" s="261" t="n">
        <v>224</v>
      </c>
      <c r="V631" s="86" t="inlineStr">
        <is>
          <t>pdf</t>
        </is>
      </c>
      <c r="W631" s="223" t="inlineStr">
        <is>
          <t>13.8 MB</t>
        </is>
      </c>
      <c r="X631" s="223" t="inlineStr">
        <is>
          <t>&lt;p&gt;Buku 100++ Teknik Menguasai Adobe Lightroom ini mengajarkan kepada anda lebih dari 100 teknik yang mampu mempercepat Anda menguasai dan mengasah kemampuan olah foto menggunakan Adobe Lightroom. Tidak hanya teknik dasar penggunaan Adobe Lightroom yang akan dibahas di dalam buku ini, teknik-teknik olah foto digital juga akan dijelaskan.&lt;br /&gt;
 Buku ini akan membahasL:&lt;br /&gt;
 &amp;bull; Teknik Mengelola Foto Digital&lt;br /&gt;
 &amp;bull; Teknik menggunakan Modul Develop&lt;br /&gt;
 &amp;bull; Teknik Olah Foto Menggunakan Lightroom&lt;br /&gt;
 &amp;bull; Teknik dasar Pengolahan Foto Digital&lt;br /&gt;
 &amp;bull; Teknik Lanjut Pengolahan Foto Digital&lt;/p&gt;</t>
        </is>
      </c>
      <c r="Y631" s="262" t="n">
        <v>102500</v>
      </c>
      <c r="Z631" s="226" t="n"/>
      <c r="AA631" s="241">
        <f>Y957*Z957</f>
        <v/>
      </c>
      <c r="AB631" s="237" t="inlineStr">
        <is>
          <t>595e7565-4d9b-44a4-a38f-fc753feccbbf</t>
        </is>
      </c>
    </row>
    <row r="632" ht="15" customHeight="1" s="283">
      <c r="A632" s="109" t="n">
        <v>949</v>
      </c>
      <c r="B632" s="222">
        <f>HYPERLINK("https://mocostore.moco.co.id/catalog/"&amp;AB958,"Klik Disini")</f>
        <v/>
      </c>
      <c r="C632" s="223" t="inlineStr">
        <is>
          <t>Kerja Bareng dan Berbagi Data Pada Microsoft Office</t>
        </is>
      </c>
      <c r="D632" s="223" t="n"/>
      <c r="E632" s="223" t="inlineStr">
        <is>
          <t>Madcoms</t>
        </is>
      </c>
      <c r="F632" s="223" t="inlineStr">
        <is>
          <t>978-979-29-6126-3</t>
        </is>
      </c>
      <c r="G632" s="223" t="inlineStr">
        <is>
          <t>978-979-29-8621-1</t>
        </is>
      </c>
      <c r="H632" s="223" t="inlineStr">
        <is>
          <t>Komputer &amp; Internet</t>
        </is>
      </c>
      <c r="I632" s="258" t="inlineStr">
        <is>
          <t>Perguruan Tinggi</t>
        </is>
      </c>
      <c r="J632" s="186" t="inlineStr">
        <is>
          <t>009.05</t>
        </is>
      </c>
      <c r="K632" s="264" t="n"/>
      <c r="L632" s="264" t="n"/>
      <c r="M632" s="259" t="n"/>
      <c r="N632" s="223" t="inlineStr">
        <is>
          <t>Indonesia</t>
        </is>
      </c>
      <c r="O632" s="223" t="inlineStr">
        <is>
          <t>Tidak diketahui</t>
        </is>
      </c>
      <c r="P632" s="260" t="n">
        <v>2017</v>
      </c>
      <c r="Q632" s="260" t="n">
        <v>2018</v>
      </c>
      <c r="R632" s="223" t="inlineStr">
        <is>
          <t>Penerbit Andi</t>
        </is>
      </c>
      <c r="S632" s="223" t="inlineStr">
        <is>
          <t>Andi Offset CV</t>
        </is>
      </c>
      <c r="T632" s="223" t="inlineStr">
        <is>
          <t>Lokal</t>
        </is>
      </c>
      <c r="U632" s="261" t="n">
        <v>272</v>
      </c>
      <c r="V632" s="86" t="inlineStr">
        <is>
          <t>pdf</t>
        </is>
      </c>
      <c r="W632" s="223" t="inlineStr">
        <is>
          <t>13.8 MB</t>
        </is>
      </c>
      <c r="X632" s="223" t="inlineStr">
        <is>
          <t>&lt;p&gt;Pokok bahasan yang disajikan dalam buku Kerja Bareng &amp;amp; Berbagi Data pada Microsoft Office 2016 ini meliputi:&lt;br /&gt;
 &amp;bull; Berbagi data antarprogram, seperti proses menyalin, memindah, ekspor dan impor data antarprogram Microsoft office.&lt;br /&gt;
 &amp;bull; Pembuatan Mailmerge (surat massal), label, amplop serta Katalog dalam Microsoft Word yang sumber datanya dapat diambil dari beberapa program Microsoft Office yang lain.&lt;br /&gt;
 &amp;bull; Pembuatan Query pada Microsoft Excel yang berguna untuk pengelompokan Data dengan syarat &amp;amp; criteria tertentu&lt;br /&gt;
 &amp;bull; Pembuatan Pivot Table pada Microsoft Excel dengan sumber data dari Microsoft Access&lt;br /&gt;
 &amp;bull; Menyisipkan beberapa program Microsoft Office sebagai objek.&lt;br /&gt;
 &amp;bull; Membuat Link atau hubungan data dengan Paste link Antarprogram Microsoft Office serta proses meng-update dan menghapus link.&lt;br /&gt;
 &amp;bull; Mengeskpor beberapa data Microsoft Office menjadi file PDF.&lt;br /&gt;
 Buku ini juga disertai dengan contoh soal berbagi data antarprogram berikut penyelesaiannya yang dapat membantu anda untuk lebih mudah mempelajari dan memahami fungsi berbagi data antara beberapa program Microsoft Office 2016.&lt;/p&gt;</t>
        </is>
      </c>
      <c r="Y632" s="262" t="n">
        <v>79500</v>
      </c>
      <c r="Z632" s="226" t="n"/>
      <c r="AA632" s="241">
        <f>Y958*Z958</f>
        <v/>
      </c>
      <c r="AB632" s="237" t="inlineStr">
        <is>
          <t>00a2cbc0-a721-484c-ba36-21066d5c3336</t>
        </is>
      </c>
    </row>
    <row r="633" ht="15" customHeight="1" s="283">
      <c r="A633" s="109" t="n">
        <v>950</v>
      </c>
      <c r="B633" s="222">
        <f>HYPERLINK("https://mocostore.moco.co.id/catalog/"&amp;AB959,"Klik Disini")</f>
        <v/>
      </c>
      <c r="C633" s="223" t="inlineStr">
        <is>
          <t>Manajemen Sistem Jaringan Komputer dengan Mikrotik RouterOs</t>
        </is>
      </c>
      <c r="D633" s="223" t="n"/>
      <c r="E633" s="223" t="inlineStr">
        <is>
          <t>Madcoms</t>
        </is>
      </c>
      <c r="F633" s="223" t="inlineStr">
        <is>
          <t>978-979-29-6028-0</t>
        </is>
      </c>
      <c r="G633" s="223" t="inlineStr">
        <is>
          <t>978-979-29-8682-2</t>
        </is>
      </c>
      <c r="H633" s="223" t="inlineStr">
        <is>
          <t>Komputer &amp; Internet</t>
        </is>
      </c>
      <c r="I633" s="258" t="inlineStr">
        <is>
          <t>Perguruan Tinggi</t>
        </is>
      </c>
      <c r="J633" s="186" t="inlineStr">
        <is>
          <t>009.05</t>
        </is>
      </c>
      <c r="K633" s="264" t="n"/>
      <c r="L633" s="264" t="n"/>
      <c r="M633" s="259" t="n"/>
      <c r="N633" s="223" t="inlineStr">
        <is>
          <t>Indonesia</t>
        </is>
      </c>
      <c r="O633" s="223" t="inlineStr">
        <is>
          <t>Tidak diketahui</t>
        </is>
      </c>
      <c r="P633" s="260" t="n">
        <v>2016</v>
      </c>
      <c r="Q633" s="260" t="n">
        <v>2018</v>
      </c>
      <c r="R633" s="223" t="inlineStr">
        <is>
          <t>Penerbit Andi</t>
        </is>
      </c>
      <c r="S633" s="223" t="inlineStr">
        <is>
          <t>Andi Offset CV</t>
        </is>
      </c>
      <c r="T633" s="223" t="inlineStr">
        <is>
          <t>Lokal</t>
        </is>
      </c>
      <c r="U633" s="261" t="n">
        <v>256</v>
      </c>
      <c r="V633" s="86" t="inlineStr">
        <is>
          <t>pdf</t>
        </is>
      </c>
      <c r="W633" s="223" t="inlineStr">
        <is>
          <t>20.0 MB</t>
        </is>
      </c>
      <c r="X633" s="223" t="inlineStr">
        <is>
          <t>&lt;p&gt;Bahasan yang terkandung dalam buku ini cukup kompleks, namun disajikan dengan struktur kalimat yang mudah dimengerti secara teori dan juga dilengkapi dengan panduan langsung praktek sehingga materi akan lebih mudah dipahami, buku ini akan fokus membahas tema diantaranya adalah sebagai berikut:&lt;br /&gt;
 &amp;bull; Pengenalan MikroTik RouterOS&lt;br /&gt;
 &amp;bull; Pengenalan seluk beluk Jaringan Komputer&lt;br /&gt;
 &amp;bull; Instalasi MikroTik RouterOS&lt;br /&gt;
 &amp;bull; Konfigurasi awal MikroTik RouterOS ke Internet&lt;br /&gt;
 &amp;bull; DHCP Server MikroTik RouterOS&lt;br /&gt;
 &amp;bull; Proxy Server MikroTi RouterOS&lt;br /&gt;
 &amp;bull; Tata cara manajemen bandwidth MikroTik RouterOS&lt;br /&gt;
 &amp;bull; Simple Queue dan Queue Tree MikroTik RouterOS&lt;br /&gt;
 &amp;bull; PCQ MikroTik RouterOS&lt;br /&gt;
 &amp;bull; Penerapan firewall pada jaringan dengan MikroTik RouterOS&lt;br /&gt;
 &amp;bull; MikroTik Hotspot&lt;br /&gt;
 &amp;bull; Scheduler MikroTi RouterOS&lt;br /&gt;
 &amp;bull; Backup dan Restore konfigurasi MikroTik RouterOS&lt;/p&gt;</t>
        </is>
      </c>
      <c r="Y633" s="262" t="n">
        <v>79500</v>
      </c>
      <c r="Z633" s="226" t="n"/>
      <c r="AA633" s="241">
        <f>Y959*Z959</f>
        <v/>
      </c>
      <c r="AB633" s="237" t="inlineStr">
        <is>
          <t>863f5e2a-bbd3-4072-ad67-9f76dcaa8400</t>
        </is>
      </c>
    </row>
    <row r="634" ht="15" customHeight="1" s="283">
      <c r="A634" s="109" t="n">
        <v>951</v>
      </c>
      <c r="B634" s="222">
        <f>HYPERLINK("https://mocostore.moco.co.id/catalog/"&amp;AB960,"Klik Disini")</f>
        <v/>
      </c>
      <c r="C634" s="223" t="inlineStr">
        <is>
          <t>Mengolah Database dengan Microsoft Excel untuk Pemula</t>
        </is>
      </c>
      <c r="D634" s="223" t="n"/>
      <c r="E634" s="223" t="inlineStr">
        <is>
          <t>Madcoms</t>
        </is>
      </c>
      <c r="F634" s="223" t="inlineStr">
        <is>
          <t>978-979-29-6079-2</t>
        </is>
      </c>
      <c r="G634" s="223" t="inlineStr">
        <is>
          <t>978-979-29-8447-7</t>
        </is>
      </c>
      <c r="H634" s="223" t="inlineStr">
        <is>
          <t>Komputer &amp; Internet</t>
        </is>
      </c>
      <c r="I634" s="258" t="inlineStr">
        <is>
          <t>Perguruan Tinggi</t>
        </is>
      </c>
      <c r="J634" s="186" t="inlineStr">
        <is>
          <t>009.05</t>
        </is>
      </c>
      <c r="K634" s="223" t="n"/>
      <c r="L634" s="264" t="n"/>
      <c r="M634" s="265" t="n"/>
      <c r="N634" s="223" t="inlineStr">
        <is>
          <t>Indonesia</t>
        </is>
      </c>
      <c r="O634" s="223" t="inlineStr">
        <is>
          <t>Tidak diketahui</t>
        </is>
      </c>
      <c r="P634" s="260" t="n">
        <v>2017</v>
      </c>
      <c r="Q634" s="260" t="n">
        <v>2018</v>
      </c>
      <c r="R634" s="223" t="inlineStr">
        <is>
          <t>Penerbit Andi</t>
        </is>
      </c>
      <c r="S634" s="223" t="inlineStr">
        <is>
          <t>Andi Offset CV</t>
        </is>
      </c>
      <c r="T634" s="223" t="inlineStr">
        <is>
          <t>Lokal</t>
        </is>
      </c>
      <c r="U634" s="261" t="n">
        <v>288</v>
      </c>
      <c r="V634" s="86" t="inlineStr">
        <is>
          <t>pdf</t>
        </is>
      </c>
      <c r="W634" s="223" t="inlineStr">
        <is>
          <t>14.3 MB</t>
        </is>
      </c>
      <c r="X634" s="223" t="inlineStr">
        <is>
          <t>&lt;p&gt;Seri buku komputer Mengolah Database dengan Microsoft Excel untuk Pemula ini sangat cocok digunakan oleh para pelajar dan pemula yang ingin mengenal dan belajar mengolah database menggunakan Microsoft Excel dengan Baik.&lt;br /&gt;
 Meskipun buku ini lebih dkhususkan untuk para pemula, namun isi materi yang dibahas cukup kompleks, yaitu meliputi:&lt;br /&gt;
 &amp;bull; Mengenal dan membuat Database&lt;br /&gt;
 &amp;bull; Mengurutkan dan menyaring Data&lt;br /&gt;
 &amp;bull; Menerapkan Validasi pada data input&lt;br /&gt;
 &amp;bull; Bekerja dengan Flash Fill&lt;br /&gt;
 &amp;bull; Menganalisa Database&lt;br /&gt;
 &amp;bull; Mengolah Outline dan Subtotal&lt;br /&gt;
 &amp;bull; Bekerja dengan Rumus Fungsi Database&lt;br /&gt;
 &amp;bull; Bekerja dengan Tabel Pivot&lt;br /&gt;
 &amp;bull; Bekerja dengan PivotChart&lt;br /&gt;
 &amp;bull; Mencetak Laporan Database&lt;/p&gt;</t>
        </is>
      </c>
      <c r="Y634" s="262" t="n">
        <v>87500</v>
      </c>
      <c r="Z634" s="226" t="n"/>
      <c r="AA634" s="241">
        <f>Y960*Z960</f>
        <v/>
      </c>
      <c r="AB634" s="237" t="inlineStr">
        <is>
          <t>4c0fa011-83a6-4442-906c-57a95d674662</t>
        </is>
      </c>
    </row>
    <row r="635" ht="15" customHeight="1" s="283">
      <c r="A635" s="109" t="n">
        <v>952</v>
      </c>
      <c r="B635" s="222">
        <f>HYPERLINK("https://mocostore.moco.co.id/catalog/"&amp;AB961,"Klik Disini")</f>
        <v/>
      </c>
      <c r="C635" s="223" t="inlineStr">
        <is>
          <t>Menguasai Rumus dan Fungsi Microsoft Excel Populer untuk Pemula</t>
        </is>
      </c>
      <c r="D635" s="223" t="n"/>
      <c r="E635" s="223" t="inlineStr">
        <is>
          <t>Madcoms</t>
        </is>
      </c>
      <c r="F635" s="223" t="inlineStr">
        <is>
          <t>978-979-29-6125-6</t>
        </is>
      </c>
      <c r="G635" s="223" t="inlineStr">
        <is>
          <t>978-979-29-8464-4</t>
        </is>
      </c>
      <c r="H635" s="223" t="inlineStr">
        <is>
          <t>Komputer &amp; Internet</t>
        </is>
      </c>
      <c r="I635" s="258" t="inlineStr">
        <is>
          <t>Perguruan Tinggi</t>
        </is>
      </c>
      <c r="J635" s="186" t="inlineStr">
        <is>
          <t>009.05</t>
        </is>
      </c>
      <c r="K635" s="264" t="n"/>
      <c r="L635" s="264" t="n"/>
      <c r="M635" s="265" t="n"/>
      <c r="N635" s="223" t="inlineStr">
        <is>
          <t>Indonesia</t>
        </is>
      </c>
      <c r="O635" s="223" t="inlineStr">
        <is>
          <t>Tidak diketahui</t>
        </is>
      </c>
      <c r="P635" s="260" t="n">
        <v>2017</v>
      </c>
      <c r="Q635" s="260" t="n">
        <v>2018</v>
      </c>
      <c r="R635" s="223" t="inlineStr">
        <is>
          <t>Penerbit Andi</t>
        </is>
      </c>
      <c r="S635" s="223" t="inlineStr">
        <is>
          <t>Andi Offset CV</t>
        </is>
      </c>
      <c r="T635" s="223" t="inlineStr">
        <is>
          <t>Lokal</t>
        </is>
      </c>
      <c r="U635" s="261" t="n">
        <v>240</v>
      </c>
      <c r="V635" s="86" t="inlineStr">
        <is>
          <t>pdf</t>
        </is>
      </c>
      <c r="W635" s="223" t="inlineStr">
        <is>
          <t>16.0 MB</t>
        </is>
      </c>
      <c r="X635" s="223" t="inlineStr">
        <is>
          <t>&lt;p&gt;Buku menguasai Rumus &amp;amp; Fungsi Microsoft Excel Populer untuk Pemula ini sangat cocok bagi para pelajar dan pemula yang ingin mengenal dan memanfaatkan fungsi-fungsi yang tersedia secara maksimal untuk mempermudah serta mempercepat proses perhitungan atau kalkulasi data bahasan rumus dan fungsi dalam buku ini meliputi:&amp;nbsp;&lt;br /&gt;
 &amp;bull; Mengenal tentang Microsoft Excel versi 2016 beserta fungsinya.&lt;br /&gt;
 &amp;bull; Bagaimana memaksimalkan perintah-perintah dalam Tab Formulasi untuk penulisan rumus.&lt;br /&gt;
 &amp;bull; Memahami fungsi-fungsi yang termasuk kategori AutoSum dan Logika.&lt;br /&gt;
 &amp;bull; Memahami fungsi-fungsi yang termasuk kategori String dan Lookup&lt;br /&gt;
 &amp;bull; Memahami fungsi-fungsi yang digunakan untuk mengolah data Tanggal dan waktu&lt;br /&gt;
 &amp;bull; Memahami fungsi-fungsi yang digunakan untuk mengolah data Statistik&lt;br /&gt;
 &amp;bull; Memahami fungsi-fungsi yang digunakan untuk mengolah data Finansial&lt;br /&gt;
 &amp;bull; Memahami fungsi-fungsi yang termasuk kategori Database.&lt;/p&gt;</t>
        </is>
      </c>
      <c r="Y635" s="262" t="n">
        <v>79500</v>
      </c>
      <c r="Z635" s="226" t="n"/>
      <c r="AA635" s="241">
        <f>Y961*Z961</f>
        <v/>
      </c>
      <c r="AB635" s="237" t="inlineStr">
        <is>
          <t>746ccd10-6a10-4cc3-b104-f2837ac6c073</t>
        </is>
      </c>
    </row>
    <row r="636" ht="15" customHeight="1" s="283">
      <c r="A636" s="109" t="n">
        <v>953</v>
      </c>
      <c r="B636" s="222">
        <f>HYPERLINK("https://mocostore.moco.co.id/catalog/"&amp;AB962,"Klik Disini")</f>
        <v/>
      </c>
      <c r="C636" s="223" t="inlineStr">
        <is>
          <t>Microsoft Excel 2016 untuk Pemula</t>
        </is>
      </c>
      <c r="D636" s="223" t="n"/>
      <c r="E636" s="223" t="inlineStr">
        <is>
          <t>Madcoms</t>
        </is>
      </c>
      <c r="F636" s="223" t="inlineStr">
        <is>
          <t>978-979-29-5989-5</t>
        </is>
      </c>
      <c r="G636" s="223" t="inlineStr">
        <is>
          <t>978-979-29-8562-7</t>
        </is>
      </c>
      <c r="H636" s="223" t="inlineStr">
        <is>
          <t>Komputer &amp; Internet</t>
        </is>
      </c>
      <c r="I636" s="258" t="inlineStr">
        <is>
          <t>Perguruan Tinggi</t>
        </is>
      </c>
      <c r="J636" s="186" t="inlineStr">
        <is>
          <t>009.05</t>
        </is>
      </c>
      <c r="K636" s="264" t="n"/>
      <c r="L636" s="264" t="n"/>
      <c r="M636" s="259" t="n"/>
      <c r="N636" s="223" t="inlineStr">
        <is>
          <t>Indonesia</t>
        </is>
      </c>
      <c r="O636" s="223" t="inlineStr">
        <is>
          <t>Tidak diketahui</t>
        </is>
      </c>
      <c r="P636" s="260" t="n">
        <v>2016</v>
      </c>
      <c r="Q636" s="260" t="n">
        <v>2018</v>
      </c>
      <c r="R636" s="223" t="inlineStr">
        <is>
          <t>Penerbit Andi</t>
        </is>
      </c>
      <c r="S636" s="223" t="inlineStr">
        <is>
          <t>Andi Offset CV</t>
        </is>
      </c>
      <c r="T636" s="223" t="inlineStr">
        <is>
          <t>Lokal</t>
        </is>
      </c>
      <c r="U636" s="261" t="n">
        <v>304</v>
      </c>
      <c r="V636" s="86" t="inlineStr">
        <is>
          <t>pdf</t>
        </is>
      </c>
      <c r="W636" s="223" t="inlineStr">
        <is>
          <t>19.8 MB</t>
        </is>
      </c>
      <c r="X636" s="223" t="inlineStr">
        <is>
          <t>&lt;p&gt;Meskipun buku ini lebih dikhususkan untuk par pemula, namun isi materi yang dibahas cukup kompleks, yaitu meliputi:&lt;br /&gt;
 &amp;bull; Mengenal Fitur-fitur MS Excel 2016&lt;br /&gt;
 &amp;bull; Mengelola Workbook&lt;br /&gt;
 &amp;bull; Mengentri Data&lt;br /&gt;
 &amp;bull; Mengolah Data&lt;br /&gt;
 &amp;bull; Mengolah Sel, Baris dan kolom&lt;br /&gt;
 &amp;bull; Memformat Data&lt;br /&gt;
 &amp;bull; Mengolah worksheet&lt;br /&gt;
 &amp;bull; Memformat table&lt;br /&gt;
 &amp;bull; Mengenal rumus&lt;br /&gt;
 &amp;bull; Bekerja dengan grafik&lt;br /&gt;
 &amp;bull; Mengolah database&lt;br /&gt;
 &amp;bull; Mencetak laporan&lt;/p&gt;</t>
        </is>
      </c>
      <c r="Y636" s="262" t="n">
        <v>91000</v>
      </c>
      <c r="Z636" s="226" t="n"/>
      <c r="AA636" s="241">
        <f>Y962*Z962</f>
        <v/>
      </c>
      <c r="AB636" s="237" t="inlineStr">
        <is>
          <t>c5b9df43-8b8a-49a7-af40-36a054e0e8a7</t>
        </is>
      </c>
    </row>
    <row r="637" ht="15" customHeight="1" s="283">
      <c r="A637" s="109" t="n">
        <v>954</v>
      </c>
      <c r="B637" s="222">
        <f>HYPERLINK("https://mocostore.moco.co.id/catalog/"&amp;AB963,"Klik Disini")</f>
        <v/>
      </c>
      <c r="C637" s="223" t="inlineStr">
        <is>
          <t>Microsoft PowerPoint 2016 Untuk Pemula</t>
        </is>
      </c>
      <c r="D637" s="223" t="n"/>
      <c r="E637" s="223" t="inlineStr">
        <is>
          <t>Madcoms</t>
        </is>
      </c>
      <c r="F637" s="223" t="inlineStr">
        <is>
          <t>978-979-29-5983-3</t>
        </is>
      </c>
      <c r="G637" s="223" t="inlineStr">
        <is>
          <t>978-979-29-8595-5</t>
        </is>
      </c>
      <c r="H637" s="223" t="inlineStr">
        <is>
          <t>Komputer &amp; Internet</t>
        </is>
      </c>
      <c r="I637" s="258" t="inlineStr">
        <is>
          <t>Perguruan Tinggi</t>
        </is>
      </c>
      <c r="J637" s="186" t="inlineStr">
        <is>
          <t>009.05</t>
        </is>
      </c>
      <c r="K637" s="223" t="n"/>
      <c r="L637" s="264" t="n"/>
      <c r="M637" s="259" t="n"/>
      <c r="N637" s="223" t="inlineStr">
        <is>
          <t>Indonesia</t>
        </is>
      </c>
      <c r="O637" s="223" t="inlineStr">
        <is>
          <t>Tidak diketahui</t>
        </is>
      </c>
      <c r="P637" s="260" t="n">
        <v>2016</v>
      </c>
      <c r="Q637" s="260" t="n">
        <v>2018</v>
      </c>
      <c r="R637" s="223" t="inlineStr">
        <is>
          <t>Penerbit Andi</t>
        </is>
      </c>
      <c r="S637" s="223" t="inlineStr">
        <is>
          <t>Andi Offset CV</t>
        </is>
      </c>
      <c r="T637" s="223" t="inlineStr">
        <is>
          <t>Lokal</t>
        </is>
      </c>
      <c r="U637" s="261" t="n">
        <v>176</v>
      </c>
      <c r="V637" s="86" t="inlineStr">
        <is>
          <t>pdf</t>
        </is>
      </c>
      <c r="W637" s="223" t="inlineStr">
        <is>
          <t>14.7 MB</t>
        </is>
      </c>
      <c r="X637" s="223" t="inlineStr">
        <is>
          <t>&lt;p&gt;Seri Buku Komputer Microsoft PowerPoint 2016 untuk Pemula ini sangat cocok digunakan oleh parapelajar dan pemula yang ingin mengenal dan dapat menggunakan Microsoft PowerPoint 2016 dengan baik.&lt;/p&gt;
 &lt;p&gt;Meskipun buku ini lebih dikhususkan untuk para Pemula, Namun isi materi yang dibahas cukup Kompleks, yaitu meliputi:&lt;br /&gt;
 &amp;bull; Mengenal Element PowerPoint 2016&lt;br /&gt;
 &amp;bull; Mengelola Desain presentasi&lt;br /&gt;
 &amp;bull; Mengolah Slide&lt;br /&gt;
 &amp;bull; Mengelola Objek&lt;br /&gt;
 &amp;bull; Mengolah Objek Teks&lt;br /&gt;
 &amp;bull; Mengolah Objek Shape&lt;br /&gt;
 &amp;bull; Mengolah Objek Gambar&lt;br /&gt;
 &amp;bull; Mengolah Objek Tabel&lt;br /&gt;
 &amp;bull; Membuat hyperlink dan action buttons&lt;br /&gt;
 &amp;bull; Animasi Objek dan transisi slide&lt;br /&gt;
 &amp;bull; Menyisipkan Video dan Audio&lt;/p&gt;</t>
        </is>
      </c>
      <c r="Y637" s="262" t="n">
        <v>98000</v>
      </c>
      <c r="Z637" s="226" t="n"/>
      <c r="AA637" s="241">
        <f>Y963*Z963</f>
        <v/>
      </c>
      <c r="AB637" s="237" t="inlineStr">
        <is>
          <t>446a1d9d-0d38-4cdd-8342-ac3e557c8f86</t>
        </is>
      </c>
    </row>
    <row r="638" ht="15" customHeight="1" s="283">
      <c r="A638" s="109" t="n">
        <v>955</v>
      </c>
      <c r="B638" s="222">
        <f>HYPERLINK("https://mocostore.moco.co.id/catalog/"&amp;AB964,"Klik Disini")</f>
        <v/>
      </c>
      <c r="C638" s="223" t="inlineStr">
        <is>
          <t>Panduan Aplikatif dan Solusi (PAS): Manipulasi Foto Pribadi dengan Adobe Photoshop</t>
        </is>
      </c>
      <c r="D638" s="223" t="n"/>
      <c r="E638" s="223" t="inlineStr">
        <is>
          <t>Wahana Komputer</t>
        </is>
      </c>
      <c r="F638" s="223" t="inlineStr">
        <is>
          <t>978-979-29-6060-0</t>
        </is>
      </c>
      <c r="G638" s="223" t="inlineStr">
        <is>
          <t>978-979-29-8693-8</t>
        </is>
      </c>
      <c r="H638" s="223" t="inlineStr">
        <is>
          <t>Desain Grafis &amp; Multimedia</t>
        </is>
      </c>
      <c r="I638" s="258" t="inlineStr">
        <is>
          <t>Perguruan Tinggi</t>
        </is>
      </c>
      <c r="J638" s="186" t="inlineStr">
        <is>
          <t>009.05</t>
        </is>
      </c>
      <c r="K638" s="223" t="n"/>
      <c r="L638" s="264" t="n"/>
      <c r="M638" s="259" t="n"/>
      <c r="N638" s="223" t="inlineStr">
        <is>
          <t>Indonesia</t>
        </is>
      </c>
      <c r="O638" s="223" t="inlineStr">
        <is>
          <t>Tidak diketahui</t>
        </is>
      </c>
      <c r="P638" s="260" t="n">
        <v>2017</v>
      </c>
      <c r="Q638" s="260" t="n">
        <v>2018</v>
      </c>
      <c r="R638" s="223" t="inlineStr">
        <is>
          <t>Penerbit Andi</t>
        </is>
      </c>
      <c r="S638" s="223" t="inlineStr">
        <is>
          <t>Andi Offset CV</t>
        </is>
      </c>
      <c r="T638" s="223" t="inlineStr">
        <is>
          <t>Lokal</t>
        </is>
      </c>
      <c r="U638" s="261" t="n">
        <v>224</v>
      </c>
      <c r="V638" s="86" t="inlineStr">
        <is>
          <t>pdf</t>
        </is>
      </c>
      <c r="W638" s="223" t="inlineStr">
        <is>
          <t>22.0 MB</t>
        </is>
      </c>
      <c r="X638" s="223" t="inlineStr">
        <is>
          <t>&lt;p&gt;Buku PAS: Manipulasi Foto Pribadi dengan Adobe Photoshop ini membahas secara praktis dan tuntas cara manipulasi foto pribadi sehingga menjadi lebih menarik. Buku ini dilengkapi oleh ilustrasi gambar yang dapat memudahkan pembaca untuk mengikuti pembahasan pada buku ini.&amp;nbsp;&lt;/p&gt;
 &lt;p&gt;Lebih lengkap, buku ini akan membahas:&lt;/p&gt;
 &lt;p&gt;&amp;bull;&amp;nbsp;&amp;nbsp; &amp;nbsp;Membuat Efek Brush pada Foto&lt;br /&gt;
 &amp;bull;&amp;nbsp;&amp;nbsp; &amp;nbsp;Membuat Efek Dispersi pada Foto&lt;br /&gt;
 &amp;bull;&amp;nbsp;&amp;nbsp; &amp;nbsp;Membuat Foto Menjadi Poster Film&lt;br /&gt;
 &amp;bull;&amp;nbsp;&amp;nbsp; &amp;nbsp;Membuat Efek Smudge Painting&lt;br /&gt;
 &amp;bull;&amp;nbsp;&amp;nbsp; &amp;nbsp;Membuat Foto Pribadi Levitation&lt;br /&gt;
 &amp;bull;&amp;nbsp;&amp;nbsp; &amp;nbsp;Mengolah Foto Keluarga&lt;/p&gt;</t>
        </is>
      </c>
      <c r="Y638" s="262" t="n">
        <v>98000</v>
      </c>
      <c r="Z638" s="226" t="n"/>
      <c r="AA638" s="241">
        <f>Y964*Z964</f>
        <v/>
      </c>
      <c r="AB638" s="237" t="inlineStr">
        <is>
          <t>e254cba5-dcd8-4ae6-af6d-b0165aa40de5</t>
        </is>
      </c>
    </row>
    <row r="639" ht="15" customHeight="1" s="283">
      <c r="A639" s="109" t="n">
        <v>956</v>
      </c>
      <c r="B639" s="222">
        <f>HYPERLINK("https://mocostore.moco.co.id/catalog/"&amp;AB965,"Klik Disini")</f>
        <v/>
      </c>
      <c r="C639" s="223" t="inlineStr">
        <is>
          <t>Panduan Aplikatif dan Solusi (PAS): Desain Kartun dan Karikatur dengan Adobe Illustrator</t>
        </is>
      </c>
      <c r="D639" s="223" t="n"/>
      <c r="E639" s="223" t="inlineStr">
        <is>
          <t>Wahana Komputer</t>
        </is>
      </c>
      <c r="F639" s="223" t="inlineStr">
        <is>
          <t>978-979-29-6057-0</t>
        </is>
      </c>
      <c r="G639" s="223" t="inlineStr">
        <is>
          <t>978-979-29-8671-6</t>
        </is>
      </c>
      <c r="H639" s="223" t="inlineStr">
        <is>
          <t>Desain Grafis &amp; Multimedia</t>
        </is>
      </c>
      <c r="I639" s="258" t="inlineStr">
        <is>
          <t>Perguruan Tinggi</t>
        </is>
      </c>
      <c r="J639" s="186" t="inlineStr">
        <is>
          <t>009.05</t>
        </is>
      </c>
      <c r="K639" s="223" t="n"/>
      <c r="L639" s="264" t="n"/>
      <c r="M639" s="259" t="n"/>
      <c r="N639" s="223" t="inlineStr">
        <is>
          <t>Indonesia</t>
        </is>
      </c>
      <c r="O639" s="223" t="inlineStr">
        <is>
          <t>Tidak diketahui</t>
        </is>
      </c>
      <c r="P639" s="260" t="n">
        <v>2017</v>
      </c>
      <c r="Q639" s="260" t="n">
        <v>2018</v>
      </c>
      <c r="R639" s="223" t="inlineStr">
        <is>
          <t>Penerbit Andi</t>
        </is>
      </c>
      <c r="S639" s="223" t="inlineStr">
        <is>
          <t>Andi Offset CV</t>
        </is>
      </c>
      <c r="T639" s="223" t="inlineStr">
        <is>
          <t>Lokal</t>
        </is>
      </c>
      <c r="U639" s="261" t="n">
        <v>160</v>
      </c>
      <c r="V639" s="86" t="inlineStr">
        <is>
          <t>pdf</t>
        </is>
      </c>
      <c r="W639" s="223" t="inlineStr">
        <is>
          <t>20.2 MB</t>
        </is>
      </c>
      <c r="X639" s="223" t="inlineStr">
        <is>
          <t>&lt;p&gt;Buku Panduan Aplikatif dan Solusi (PAS): Desain Kartun dan Karikatur ini membahas secara praktis dan tuntas berbagai hal yang berhubungan dengan proses pembuatan desain kartun dan karikatur. Materi yang disajikan dilengkapi dengan gambar dan petunjuk langkah demi langkah. Diharapkan setelah membaca buku ini pembaca dapat memahami dan mengembangkan desain kartun dengan imajinasi sendiri.&amp;nbsp;&lt;/p&gt;
 &lt;p&gt;Lebih lengkap, buku ini akan membahas:&amp;nbsp;&lt;/p&gt;
 &lt;p&gt;&amp;bull;&amp;nbsp;&amp;nbsp; &amp;nbsp;Karikatur Masa Depan&lt;br /&gt;
 &amp;bull;&amp;nbsp;&amp;nbsp; &amp;nbsp;Karikatur Dunia&lt;br /&gt;
 &amp;bull;&amp;nbsp;&amp;nbsp; &amp;nbsp;Karikatur Pendidikan&lt;br /&gt;
 &amp;bull;&amp;nbsp;&amp;nbsp; &amp;nbsp;Karikatur Anti Korupsi&lt;br /&gt;
 &amp;bull;&amp;nbsp;&amp;nbsp; &amp;nbsp;Karikatur Pernikahan&lt;/p&gt;</t>
        </is>
      </c>
      <c r="Y639" s="262" t="n">
        <v>75000</v>
      </c>
      <c r="Z639" s="226" t="n"/>
      <c r="AA639" s="241">
        <f>Y965*Z965</f>
        <v/>
      </c>
      <c r="AB639" s="237" t="inlineStr">
        <is>
          <t>48f7f628-3446-4644-bf6e-a23c321e31e7</t>
        </is>
      </c>
    </row>
    <row r="640" ht="15" customHeight="1" s="283">
      <c r="A640" s="109" t="n">
        <v>957</v>
      </c>
      <c r="B640" s="222">
        <f>HYPERLINK("https://mocostore.moco.co.id/catalog/"&amp;AB966,"Klik Disini")</f>
        <v/>
      </c>
      <c r="C640" s="223" t="inlineStr">
        <is>
          <t>Panduan Aplikatif dan Solusi (PAS): Membuat Video Clip Profesional dengan Adobe Premiere</t>
        </is>
      </c>
      <c r="D640" s="223" t="n"/>
      <c r="E640" s="223" t="inlineStr">
        <is>
          <t>Wahana Komputer</t>
        </is>
      </c>
      <c r="F640" s="223" t="inlineStr">
        <is>
          <t>978-979-29-6005-1</t>
        </is>
      </c>
      <c r="G640" s="223" t="inlineStr">
        <is>
          <t>978-979-29-8697-6</t>
        </is>
      </c>
      <c r="H640" s="223" t="inlineStr">
        <is>
          <t>Desain Grafis &amp; Multimedia</t>
        </is>
      </c>
      <c r="I640" s="258" t="inlineStr">
        <is>
          <t>Perguruan Tinggi</t>
        </is>
      </c>
      <c r="J640" s="186" t="inlineStr">
        <is>
          <t>009.05</t>
        </is>
      </c>
      <c r="K640" s="223" t="n"/>
      <c r="L640" s="264" t="n"/>
      <c r="M640" s="259" t="n"/>
      <c r="N640" s="223" t="inlineStr">
        <is>
          <t>Indonesia</t>
        </is>
      </c>
      <c r="O640" s="223" t="inlineStr">
        <is>
          <t>Tidak diketahui</t>
        </is>
      </c>
      <c r="P640" s="260" t="n">
        <v>2017</v>
      </c>
      <c r="Q640" s="260" t="n">
        <v>2018</v>
      </c>
      <c r="R640" s="223" t="inlineStr">
        <is>
          <t>Penerbit Andi</t>
        </is>
      </c>
      <c r="S640" s="223" t="inlineStr">
        <is>
          <t>Andi Offset CV</t>
        </is>
      </c>
      <c r="T640" s="223" t="inlineStr">
        <is>
          <t>Lokal</t>
        </is>
      </c>
      <c r="U640" s="261" t="n">
        <v>192</v>
      </c>
      <c r="V640" s="86" t="inlineStr">
        <is>
          <t>pdf</t>
        </is>
      </c>
      <c r="W640" s="223" t="inlineStr">
        <is>
          <t>24.2 MB</t>
        </is>
      </c>
      <c r="X640" s="223" t="inlineStr">
        <is>
          <t>&lt;p&gt;Pada buku PAS: Membuat Video Clip Profesional dengan Adobe Premiere, anda akan dijelaskan cara membuat video professional menggunakan Adobe Premiere. Anda akan dijelaskan mulai dari pengenalan Adobe Premiere hingga contoh pembuatan video pribadi dan iklan. Buku ini ditulis dengan langkah-langkah yang detail dan disertai gambar sehingga memudahkan pembaca untuk memahami isi dari buku ini.&lt;br /&gt;
 Lebih lengkap, buku ini akan membahas:&lt;br /&gt;
 &amp;bull; Persiapan mengambil Bahan untuk video&lt;br /&gt;
 &amp;bull; Mengedit video&lt;br /&gt;
 &amp;bull; Menambah Efek pada video&lt;br /&gt;
 &amp;bull; Membuat video pribadi&lt;br /&gt;
 &amp;bull; Rendering&lt;br /&gt;
 &amp;bull; Membuat video iklan mesin cuci&lt;br /&gt;
 &amp;bull; Membuat video Iklan Smartphone&lt;/p&gt;</t>
        </is>
      </c>
      <c r="Y640" s="262" t="n">
        <v>86500</v>
      </c>
      <c r="Z640" s="226" t="n"/>
      <c r="AA640" s="241">
        <f>Y966*Z966</f>
        <v/>
      </c>
      <c r="AB640" s="237" t="inlineStr">
        <is>
          <t>6d7a2312-44fa-4118-acd0-3519c1f6cc93</t>
        </is>
      </c>
    </row>
    <row r="641" ht="15" customHeight="1" s="283">
      <c r="A641" s="109" t="n">
        <v>958</v>
      </c>
      <c r="B641" s="222">
        <f>HYPERLINK("https://mocostore.moco.co.id/catalog/"&amp;AB967,"Klik Disini")</f>
        <v/>
      </c>
      <c r="C641" s="223" t="inlineStr">
        <is>
          <t>Pemrograman PHP dan MySQL untuk Pemula</t>
        </is>
      </c>
      <c r="D641" s="223" t="n"/>
      <c r="E641" s="223" t="inlineStr">
        <is>
          <t>Madcoms</t>
        </is>
      </c>
      <c r="F641" s="223" t="inlineStr">
        <is>
          <t>978-979-29-5845-4</t>
        </is>
      </c>
      <c r="G641" s="223" t="inlineStr">
        <is>
          <t>978-979-29-8847-5</t>
        </is>
      </c>
      <c r="H641" s="223" t="inlineStr">
        <is>
          <t>Pemograman</t>
        </is>
      </c>
      <c r="I641" s="258" t="inlineStr">
        <is>
          <t>Perguruan Tinggi</t>
        </is>
      </c>
      <c r="J641" s="186" t="inlineStr">
        <is>
          <t>009.05</t>
        </is>
      </c>
      <c r="K641" s="264" t="n"/>
      <c r="L641" s="264" t="n"/>
      <c r="M641" s="259" t="n"/>
      <c r="N641" s="223" t="inlineStr">
        <is>
          <t>Indonesia</t>
        </is>
      </c>
      <c r="O641" s="223" t="inlineStr">
        <is>
          <t>Tidak diketahui</t>
        </is>
      </c>
      <c r="P641" s="260" t="n">
        <v>2016</v>
      </c>
      <c r="Q641" s="260" t="n">
        <v>2018</v>
      </c>
      <c r="R641" s="223" t="inlineStr">
        <is>
          <t>Penerbit Andi</t>
        </is>
      </c>
      <c r="S641" s="223" t="inlineStr">
        <is>
          <t>Andi Offset CV</t>
        </is>
      </c>
      <c r="T641" s="223" t="inlineStr">
        <is>
          <t>Lokal</t>
        </is>
      </c>
      <c r="U641" s="261" t="n">
        <v>240</v>
      </c>
      <c r="V641" s="86" t="inlineStr">
        <is>
          <t>pdf</t>
        </is>
      </c>
      <c r="W641" s="223" t="inlineStr">
        <is>
          <t>19.4 MB</t>
        </is>
      </c>
      <c r="X641" s="223" t="inlineStr">
        <is>
          <t>&lt;p&gt;Meskipun buku ini lebih dikhususkan untuk para pemula, namun ini materi yang dibahas cukup kompleks, yaitu meliputi:&lt;br /&gt;
 &amp;bull; Mengenal tentang apa dan bagaimana pemrograman PHP dan MySQL itu serta Software Pendukungnya.&lt;br /&gt;
 &amp;bull; Mengenal Tag, Variabel dan tipe Data di dalam PHP&lt;br /&gt;
 &amp;bull; Mengenal Operator-operator HP serta penggunaan Variabel form&lt;br /&gt;
 &amp;bull; Menggunakan Fungsi Logika dan Perulangan dalam PHP&lt;br /&gt;
 &amp;bull; Memaksimalkan Pengolahan Data Array&lt;br /&gt;
 &amp;bull; Fungsi-fungsi pengolahan file di dalam PH&lt;br /&gt;
 &amp;bull; Bagaimana mengolah data String, Tanggal, dan Waktu di dalam PHP&lt;br /&gt;
 &amp;bull; Bagaimana memaksimalkan Fungsi-fungsi Modularitas di Dalam PHP&lt;br /&gt;
 &amp;bull; Bekerja dengan Data Session dan cookie&lt;br /&gt;
 &amp;bull; Bekerja dengan database MySQL&lt;br /&gt;
 &amp;bull; Bagaimana mengolah Database dengan Jendela PhpMyAdmin&lt;br /&gt;
 &amp;bull; Membuat aplikasi buku tamu dan pencarian data&lt;/p&gt;</t>
        </is>
      </c>
      <c r="Y641" s="262" t="n">
        <v>79500</v>
      </c>
      <c r="Z641" s="226" t="n"/>
      <c r="AA641" s="241">
        <f>Y967*Z967</f>
        <v/>
      </c>
      <c r="AB641" s="237" t="inlineStr">
        <is>
          <t>5a8fd549-57ff-40e0-aa5b-4b6380f394ad</t>
        </is>
      </c>
    </row>
    <row r="642" ht="15" customHeight="1" s="283">
      <c r="A642" s="109" t="n">
        <v>959</v>
      </c>
      <c r="B642" s="222">
        <f>HYPERLINK("https://mocostore.moco.co.id/catalog/"&amp;AB968,"Klik Disini")</f>
        <v/>
      </c>
      <c r="C642" s="223" t="inlineStr">
        <is>
          <t>Pesona Bisnis Batik yang Unik dan Eksotik</t>
        </is>
      </c>
      <c r="D642" s="223" t="n"/>
      <c r="E642" s="223" t="inlineStr">
        <is>
          <t>Eva Sativa Nilawati</t>
        </is>
      </c>
      <c r="F642" s="223" t="inlineStr">
        <is>
          <t>978-979-29-2578-4</t>
        </is>
      </c>
      <c r="G642" s="223" t="inlineStr">
        <is>
          <t>978-979-29-8834-5</t>
        </is>
      </c>
      <c r="H642" s="223" t="inlineStr">
        <is>
          <t>Bisnis &amp; Ekonomi</t>
        </is>
      </c>
      <c r="I642" s="258" t="inlineStr">
        <is>
          <t>Perguruan Tinggi</t>
        </is>
      </c>
      <c r="J642" s="186" t="inlineStr">
        <is>
          <t>009.25</t>
        </is>
      </c>
      <c r="K642" s="264" t="n"/>
      <c r="L642" s="264" t="n"/>
      <c r="M642" s="259" t="n"/>
      <c r="N642" s="223" t="inlineStr">
        <is>
          <t>Indonesia</t>
        </is>
      </c>
      <c r="O642" s="223" t="inlineStr">
        <is>
          <t>Tidak diketahui</t>
        </is>
      </c>
      <c r="P642" s="260" t="n">
        <v>2011</v>
      </c>
      <c r="Q642" s="260" t="n">
        <v>2018</v>
      </c>
      <c r="R642" s="223" t="inlineStr">
        <is>
          <t>Penerbit Andi</t>
        </is>
      </c>
      <c r="S642" s="223" t="inlineStr">
        <is>
          <t>Andi Offset CV</t>
        </is>
      </c>
      <c r="T642" s="223" t="inlineStr">
        <is>
          <t>Lokal</t>
        </is>
      </c>
      <c r="U642" s="261" t="n">
        <v>182</v>
      </c>
      <c r="V642" s="86" t="inlineStr">
        <is>
          <t>pdf</t>
        </is>
      </c>
      <c r="W642" s="223" t="inlineStr">
        <is>
          <t>11.4 MB</t>
        </is>
      </c>
      <c r="X642" s="223" t="inlineStr">
        <is>
          <t>&lt;p&gt;Peluang bisnis batik masih terbuka lebar. Pasarnya yang besar dan beragam jenis konsumen di bisnis ini masih menjanjikan keuntungan menggiurkan. Apalagi sekarang batik sudah bukan konsumsi orang-orang tua saja, tetapi orang muda pun sudah tidak asing lagi dengan batik dengan model dan jenis kain batik yang beragam.&lt;br /&gt;
 Batik sekarang ini tidak hanya berupa pakaian, tetapi bisa juga dikreasikan menjadi berbagai karya lainnya. Seperti aksesoris dari batik, sepatu dan sandal dari batik, peralatan rumah tangga dari batik, dan lain-lain. Tentu saja dengan menggunakan batik sebagai bahan utamanya. Atau bahkan batik bisa dimodifikasi dengan bahan selain batik atau dengan menggunakan teknik seperti patchwork misalnya. Jadi siapa bilang batik itu kuno? Boleh dibilang batik masih mempunyai pasar potensial dan masih bisa terus dikembangkan.&lt;br /&gt;
 Ide-ide kreatif bisnis batik terus berkembang. Batik sekarang tidak hanya ditemukan di sentra-sentra batik seperti di beberapa kota di Indonesia seperti Cirebon, Pekalongan, Solo, dan lain-lain. Tetapi juga bisa ditemukan di daerah-daerah lain, bahkan sudah naik gengsi masuk ke dalam mall-mall besar dan eksklusif.&lt;br /&gt;
 Temukan peluang besar yang ada di dalam batik. Jadikan batik tidak hanya menjadi sumber uang Anda, tetapi sekaligus untuk melestarikan budayanya.&lt;/p&gt;</t>
        </is>
      </c>
      <c r="Y642" s="262" t="n">
        <v>62500</v>
      </c>
      <c r="Z642" s="226" t="n"/>
      <c r="AA642" s="241">
        <f>Y968*Z968</f>
        <v/>
      </c>
      <c r="AB642" s="237" t="inlineStr">
        <is>
          <t>0538d407-09a4-44f5-b1df-b512ad9e3b1c</t>
        </is>
      </c>
    </row>
    <row r="643" ht="15" customHeight="1" s="283">
      <c r="A643" s="109" t="n">
        <v>960</v>
      </c>
      <c r="B643" s="222">
        <f>HYPERLINK("https://mocostore.moco.co.id/catalog/"&amp;AB969,"Klik Disini")</f>
        <v/>
      </c>
      <c r="C643" s="223" t="inlineStr">
        <is>
          <t>Panduan Aplikatif dan Solusi (PAS): Membuat Aneka Kreasi Desain Fashion dengan CorelDraw X5</t>
        </is>
      </c>
      <c r="D643" s="223" t="n"/>
      <c r="E643" s="223" t="inlineStr">
        <is>
          <t>Wahana Komputer</t>
        </is>
      </c>
      <c r="F643" s="223" t="inlineStr">
        <is>
          <t>978-979-29-2755-9</t>
        </is>
      </c>
      <c r="G643" s="223" t="inlineStr">
        <is>
          <t>978-979-29-9464-3</t>
        </is>
      </c>
      <c r="H643" s="223" t="inlineStr">
        <is>
          <t>Desain Grafis &amp; Multimedia</t>
        </is>
      </c>
      <c r="I643" s="258" t="inlineStr">
        <is>
          <t>Perguruan Tinggi</t>
        </is>
      </c>
      <c r="J643" s="186" t="inlineStr">
        <is>
          <t>009.05</t>
        </is>
      </c>
      <c r="K643" s="264" t="n"/>
      <c r="L643" s="264" t="n"/>
      <c r="M643" s="259" t="n"/>
      <c r="N643" s="223" t="inlineStr">
        <is>
          <t>Indonesia</t>
        </is>
      </c>
      <c r="O643" s="223" t="inlineStr">
        <is>
          <t>Tidak diketahui</t>
        </is>
      </c>
      <c r="P643" s="260" t="n">
        <v>2011</v>
      </c>
      <c r="Q643" s="260" t="n">
        <v>2018</v>
      </c>
      <c r="R643" s="223" t="inlineStr">
        <is>
          <t>Penerbit Andi</t>
        </is>
      </c>
      <c r="S643" s="223" t="inlineStr">
        <is>
          <t>Andi Offset CV</t>
        </is>
      </c>
      <c r="T643" s="223" t="inlineStr">
        <is>
          <t>Lokal</t>
        </is>
      </c>
      <c r="U643" s="261" t="n">
        <v>304</v>
      </c>
      <c r="V643" s="86" t="inlineStr">
        <is>
          <t>pdf</t>
        </is>
      </c>
      <c r="W643" s="223" t="inlineStr">
        <is>
          <t>26.0 MB</t>
        </is>
      </c>
      <c r="X643" s="223" t="inlineStr">
        <is>
          <t>&lt;p&gt;CorelDRAW merupakan salah satu software pengolah gambar vektor populer yang dibuat oleh Corel Corporation untuk keperluan visualisasi image. Dengan software ini, dapat diciptakan berbagai karya desain grafis seperti brosur, poster, spanduk, kartu nama, kalender, desain souvenir, desain sticker, termasuk juga visualisasi desain fashion.&lt;br /&gt;
 Aplikasi CorelDRAW telah berkembang menjadi CorelDraw X5 yang lebih dinamis sehingga mudah digunakan terutama saat Anda menggambar kreasi desain fashion. Berbagai fitur baru pun ditambah diantaranya Tables, Independent Layer, Live Text Preview, New Font, New Template, Raw Camera Support, Mirroring Paragraph Text, CorelPower Trace, dan masih banyak lagi sehingga kreativitas Anda pun meningkat.&lt;br /&gt;
 Buku PAS: Bikin Ragam Kreasi Fashion dengan CorelDRAW X5 ini akan membimbing Anda langkah demi langkah dalam membuat visualisasi desain fashion secara praktis, efisien, dan dengan hasil yang maksimal.&lt;br /&gt;
 Lebih lengkap, buku ini akan membahas:&lt;br /&gt;
 &amp;bull; Ragam Desain Batik.&lt;br /&gt;
 &amp;bull; Ragam Desain Busana Muslim.&lt;br /&gt;
 &amp;bull; Ragam Desain Busana Kerja.&lt;br /&gt;
 &amp;bull; Ragam Desain Busana Casual Pria.&lt;br /&gt;
 &amp;bull; Ragam Desain Tas.&lt;/p&gt;</t>
        </is>
      </c>
      <c r="Y643" s="262" t="n">
        <v>91000</v>
      </c>
      <c r="Z643" s="226" t="n"/>
      <c r="AA643" s="241">
        <f>Y969*Z969</f>
        <v/>
      </c>
      <c r="AB643" s="237" t="inlineStr">
        <is>
          <t>54cff562-29ed-4ff7-9bfd-7d0b3b29f970</t>
        </is>
      </c>
    </row>
    <row r="644" ht="15" customHeight="1" s="283">
      <c r="A644" s="109" t="n">
        <v>963</v>
      </c>
      <c r="B644" s="222">
        <f>HYPERLINK("https://mocostore.moco.co.id/catalog/"&amp;AB972,"Klik Disini")</f>
        <v/>
      </c>
      <c r="C644" s="223" t="inlineStr">
        <is>
          <t>Serial Galeri Eksotika: Caladium 141 Jenis</t>
        </is>
      </c>
      <c r="D644" s="223" t="n"/>
      <c r="E644" s="223" t="inlineStr">
        <is>
          <t>Abdul Kadir</t>
        </is>
      </c>
      <c r="F644" s="223" t="inlineStr">
        <is>
          <t>978-979-29-0735-3</t>
        </is>
      </c>
      <c r="G644" s="223" t="inlineStr">
        <is>
          <t>978-979-29-8944-1</t>
        </is>
      </c>
      <c r="H644" s="223" t="inlineStr">
        <is>
          <t>Kehutanan</t>
        </is>
      </c>
      <c r="I644" s="258" t="inlineStr">
        <is>
          <t>Perguruan Tinggi</t>
        </is>
      </c>
      <c r="J644" s="186" t="inlineStr">
        <is>
          <t>009.06</t>
        </is>
      </c>
      <c r="K644" s="264" t="n"/>
      <c r="L644" s="264" t="n"/>
      <c r="M644" s="259" t="n"/>
      <c r="N644" s="223" t="inlineStr">
        <is>
          <t>Indonesia</t>
        </is>
      </c>
      <c r="O644" s="223" t="inlineStr">
        <is>
          <t>Tidak diketahui</t>
        </is>
      </c>
      <c r="P644" s="260" t="n">
        <v>2009</v>
      </c>
      <c r="Q644" s="260" t="n">
        <v>2018</v>
      </c>
      <c r="R644" s="223" t="inlineStr">
        <is>
          <t>Lily Publisher</t>
        </is>
      </c>
      <c r="S644" s="223" t="inlineStr">
        <is>
          <t>Andi Offset CV</t>
        </is>
      </c>
      <c r="T644" s="223" t="inlineStr">
        <is>
          <t>Lokal</t>
        </is>
      </c>
      <c r="U644" s="261" t="n">
        <v>98</v>
      </c>
      <c r="V644" s="86" t="inlineStr">
        <is>
          <t>pdf</t>
        </is>
      </c>
      <c r="W644" s="223" t="inlineStr">
        <is>
          <t>20.6 MB</t>
        </is>
      </c>
      <c r="X644" s="223" t="inlineStr">
        <is>
          <t>&lt;p&gt;Buku pegangan yang wajib dimiliki oleh para penggemar tanaman hias!&lt;br /&gt;
 &lt;br /&gt;
 Menampilkan lebih dari 140 jenis Caladium&amp;nbsp; terpopuler dan dilengkapi dengan foto-foto eksklusif yang layak anda koleksi.&lt;br /&gt;
 &lt;br /&gt;
 Selain menampilkan koleksi Caladium yang lengkap, buku ini juga membahas A sampai Z mengenai budidaya Caladium.&lt;/p&gt;</t>
        </is>
      </c>
      <c r="Y644" s="262" t="n">
        <v>126000</v>
      </c>
      <c r="Z644" s="226" t="n"/>
      <c r="AA644" s="241">
        <f>Y972*Z972</f>
        <v/>
      </c>
      <c r="AB644" s="237" t="inlineStr">
        <is>
          <t>57ec258d-6ceb-4792-b1db-d8dd81077cc8</t>
        </is>
      </c>
    </row>
    <row r="645" ht="15" customHeight="1" s="283">
      <c r="A645" s="109" t="n">
        <v>966</v>
      </c>
      <c r="B645" s="222">
        <f>HYPERLINK("https://mocostore.moco.co.id/catalog/"&amp;AB975,"Klik Disini")</f>
        <v/>
      </c>
      <c r="C645" s="223" t="inlineStr">
        <is>
          <t>Panduan Lengkap Pemrograman Android</t>
        </is>
      </c>
      <c r="D645" s="223" t="n"/>
      <c r="E645" s="223" t="inlineStr">
        <is>
          <t>Zamrony P. Juhara</t>
        </is>
      </c>
      <c r="F645" s="223" t="inlineStr">
        <is>
          <t>978-979-29-5346-6</t>
        </is>
      </c>
      <c r="G645" s="223" t="inlineStr">
        <is>
          <t>978-979-29-8410-1</t>
        </is>
      </c>
      <c r="H645" s="223" t="inlineStr">
        <is>
          <t>Komputer &amp; Internet</t>
        </is>
      </c>
      <c r="I645" s="258" t="inlineStr">
        <is>
          <t>Perguruan Tinggi</t>
        </is>
      </c>
      <c r="J645" s="186" t="inlineStr">
        <is>
          <t>009.05</t>
        </is>
      </c>
      <c r="K645" s="264" t="n"/>
      <c r="L645" s="264" t="n"/>
      <c r="M645" s="259" t="n"/>
      <c r="N645" s="223" t="inlineStr">
        <is>
          <t>Indonesia</t>
        </is>
      </c>
      <c r="O645" s="223" t="inlineStr">
        <is>
          <t>Tidak diketahui</t>
        </is>
      </c>
      <c r="P645" s="260" t="n">
        <v>2016</v>
      </c>
      <c r="Q645" s="260" t="n">
        <v>2018</v>
      </c>
      <c r="R645" s="223" t="inlineStr">
        <is>
          <t>Penerbit Andi</t>
        </is>
      </c>
      <c r="S645" s="223" t="inlineStr">
        <is>
          <t>Andi Offset CV</t>
        </is>
      </c>
      <c r="T645" s="223" t="inlineStr">
        <is>
          <t>Lokal</t>
        </is>
      </c>
      <c r="U645" s="261" t="n">
        <v>508</v>
      </c>
      <c r="V645" s="86" t="inlineStr">
        <is>
          <t>pdf</t>
        </is>
      </c>
      <c r="W645" s="223" t="inlineStr">
        <is>
          <t>16.2 MB</t>
        </is>
      </c>
      <c r="X645" s="223" t="inlineStr">
        <is>
          <t>&lt;p&gt;&lt;strong&gt;Sinopsis&lt;/strong&gt;&lt;/p&gt;
 &lt;p&gt;Pertumbuhan piranti ponsel pintar dan tablet komputer mendorong jumlah permintaan aplikasi. Saat ini, platform Android semakin kuat dan menguasai pangsa pasar. Maka, tidak heran apabila developer aplikasi berbondong-bondong beralih ke platform Android. Buku Panduan Lengkap Pemrograman Android ini menyajikan proses pemrograman Android lengkap dari dasar.&lt;br /&gt;
 &lt;br /&gt;
 Topik yang dibahas meliputi beragam aspek. Beberapa aspek dasar antara lain, arsitektur Android, tool yang diperlukan untuk membuat program Android, susunan proyek aplikasi, memulai membuat program Android dan ragam topik aspek pemrograman seperti bekerja dengan intent, menu dan action bar, database SQLite dan content provider, bekerja di belakang layar dengan service dan multithreading, menggunakan sensor, kamera, Bluetooth, jaringan, telepon dan SMS, GPS dan pemetaan, membuat live wallpaper dan widget. Sementara itu, aspek lanjut mencakup manipulasi bitmap, pemrograman audio dan multimedia, merekam suara, pemrograman grafis 3D dengan OpenGL ES, dan bekerja dengan NDK. Bahasan meraup pendapatan dari pemasangan iklan AdMob di dalam aplikasi juga disajikan. Terakhir, cara publikasi aplikasi lewat Google Play, Samsung Apps, dan Amazon Appstore juga dibahas.&lt;/p&gt;
 &lt;p&gt;&amp;nbsp;&lt;/p&gt;
 &lt;p&gt;Demo aplikasi contoh pada buku Panduan Lengkap Pemrograman Android dapat di download di http://bit.ly/25vlXZF. Informasi ini sekaligus sebagai ralat.&lt;/p&gt;</t>
        </is>
      </c>
      <c r="Y645" s="262" t="n">
        <v>192000</v>
      </c>
      <c r="Z645" s="226" t="n"/>
      <c r="AA645" s="241">
        <f>Y975*Z975</f>
        <v/>
      </c>
      <c r="AB645" s="237" t="inlineStr">
        <is>
          <t>0e58b87c-bd38-4a69-9ef6-6302e4159cf7</t>
        </is>
      </c>
    </row>
    <row r="646" ht="15" customHeight="1" s="283">
      <c r="A646" s="109" t="n">
        <v>967</v>
      </c>
      <c r="B646" s="222">
        <f>HYPERLINK("https://mocostore.moco.co.id/catalog/"&amp;AB976,"Klik Disini")</f>
        <v/>
      </c>
      <c r="C646" s="223" t="inlineStr">
        <is>
          <t>Cara Cepat Membuat Animasi Flash Menggunakan SWiSHmax</t>
        </is>
      </c>
      <c r="D646" s="223" t="n"/>
      <c r="E646" s="223" t="inlineStr">
        <is>
          <t>Arry Maulana Syarif</t>
        </is>
      </c>
      <c r="F646" s="223" t="inlineStr">
        <is>
          <t>979-731-605-X</t>
        </is>
      </c>
      <c r="G646" s="223" t="inlineStr">
        <is>
          <t>978-979-29-8919-9</t>
        </is>
      </c>
      <c r="H646" s="223" t="inlineStr">
        <is>
          <t>Komputer &amp; Internet</t>
        </is>
      </c>
      <c r="I646" s="258" t="inlineStr">
        <is>
          <t>Perguruan Tinggi</t>
        </is>
      </c>
      <c r="J646" s="186" t="inlineStr">
        <is>
          <t>009.05</t>
        </is>
      </c>
      <c r="K646" s="264" t="n"/>
      <c r="L646" s="264" t="n"/>
      <c r="M646" s="259" t="n"/>
      <c r="N646" s="223" t="inlineStr">
        <is>
          <t>Indonesia</t>
        </is>
      </c>
      <c r="O646" s="223" t="inlineStr">
        <is>
          <t>Tidak diketahui</t>
        </is>
      </c>
      <c r="P646" s="260" t="n">
        <v>2005</v>
      </c>
      <c r="Q646" s="260" t="n">
        <v>2018</v>
      </c>
      <c r="R646" s="223" t="inlineStr">
        <is>
          <t>Penerbit Andi</t>
        </is>
      </c>
      <c r="S646" s="223" t="inlineStr">
        <is>
          <t>Andi Offset CV</t>
        </is>
      </c>
      <c r="T646" s="223" t="inlineStr">
        <is>
          <t>Lokal</t>
        </is>
      </c>
      <c r="U646" s="261" t="n">
        <v>316</v>
      </c>
      <c r="V646" s="86" t="inlineStr">
        <is>
          <t>pdf</t>
        </is>
      </c>
      <c r="W646" s="223" t="inlineStr">
        <is>
          <t>5.9 MB</t>
        </is>
      </c>
      <c r="X646" s="223" t="inlineStr">
        <is>
          <t>&lt;p&gt;Mengapa menggunakan SWiSHmax? Jawaban yang pasti adalah program ini sangat hebat. Dengan SWiSHmax, Animasi Flash yang begitu kompleks dapat dibuat dalam hitungan detik.&amp;nbsp; Dalam versi terbarunya, SWiSHmax, skrip telah ditingkatkan sehingga Anda dapat memaksimalkan kreasi Anda dalam membuat animasi dan interaksi seperti game (permainan).&amp;nbsp; Ingin dapat mengoperasikan program SWiSHmax secara cepat? Buku &amp;quot;Cara Cepat Membuat Animasi Flash Menggunakan SWiSHmax&amp;quot; hadir sebagai solusinya.&amp;nbsp; Bahasan dalam buku ini antara lain:&amp;nbsp;&lt;/p&gt;
 &lt;p&gt;&amp;bull;&amp;nbsp;&amp;nbsp; &amp;nbsp;Menginstalasi SWiSHmax&lt;br /&gt;
 &amp;bull;&amp;nbsp;&amp;nbsp; &amp;nbsp;Menggambar objek shape&lt;br /&gt;
 &amp;bull;&amp;nbsp;&amp;nbsp; &amp;nbsp;Mengedit objek movie&lt;br /&gt;
 &amp;bull;&amp;nbsp;&amp;nbsp; &amp;nbsp;Menggunakan efek&lt;br /&gt;
 &amp;bull;&amp;nbsp;&amp;nbsp; &amp;nbsp;Mengontrol animasi&lt;br /&gt;
 &amp;bull;&amp;nbsp;&amp;nbsp; &amp;nbsp;Menguasai SWiSHscript&lt;br /&gt;
 &amp;bull;&amp;nbsp;&amp;nbsp; &amp;nbsp;Tip dan trik animasi&lt;/p&gt;</t>
        </is>
      </c>
      <c r="Y646" s="262" t="n">
        <v>102500</v>
      </c>
      <c r="Z646" s="226" t="n"/>
      <c r="AA646" s="241">
        <f>Y976*Z976</f>
        <v/>
      </c>
      <c r="AB646" s="237" t="inlineStr">
        <is>
          <t>ea67517b-9191-4be9-b618-0d00794c977e</t>
        </is>
      </c>
    </row>
    <row r="647" ht="15" customHeight="1" s="283">
      <c r="A647" s="109" t="n">
        <v>968</v>
      </c>
      <c r="B647" s="222">
        <f>HYPERLINK("https://mocostore.moco.co.id/catalog/"&amp;AB977,"Klik Disini")</f>
        <v/>
      </c>
      <c r="C647" s="223" t="inlineStr">
        <is>
          <t>Cara Jitu Download di Internet: MP3, Game, Video, Software, Ebook, Gambar</t>
        </is>
      </c>
      <c r="D647" s="223" t="n"/>
      <c r="E647" s="223" t="inlineStr">
        <is>
          <t>ELCOM</t>
        </is>
      </c>
      <c r="F647" s="223" t="inlineStr">
        <is>
          <t>978-979-29-2029-1</t>
        </is>
      </c>
      <c r="G647" s="223" t="inlineStr">
        <is>
          <t>978-979-29-8921-2</t>
        </is>
      </c>
      <c r="H647" s="223" t="inlineStr">
        <is>
          <t>Komputer &amp; Internet</t>
        </is>
      </c>
      <c r="I647" s="258" t="inlineStr">
        <is>
          <t>Perguruan Tinggi</t>
        </is>
      </c>
      <c r="J647" s="186" t="inlineStr">
        <is>
          <t>009.05</t>
        </is>
      </c>
      <c r="K647" s="264" t="n"/>
      <c r="L647" s="264" t="n"/>
      <c r="M647" s="259" t="n"/>
      <c r="N647" s="223" t="inlineStr">
        <is>
          <t>Indonesia</t>
        </is>
      </c>
      <c r="O647" s="223" t="inlineStr">
        <is>
          <t>Tidak diketahui</t>
        </is>
      </c>
      <c r="P647" s="260" t="n">
        <v>2011</v>
      </c>
      <c r="Q647" s="260" t="n">
        <v>2018</v>
      </c>
      <c r="R647" s="223" t="inlineStr">
        <is>
          <t>Penerbit Andi</t>
        </is>
      </c>
      <c r="S647" s="223" t="inlineStr">
        <is>
          <t>Andi Offset CV</t>
        </is>
      </c>
      <c r="T647" s="223" t="inlineStr">
        <is>
          <t>Lokal</t>
        </is>
      </c>
      <c r="U647" s="261" t="n">
        <v>121</v>
      </c>
      <c r="V647" s="86" t="inlineStr">
        <is>
          <t>pdf</t>
        </is>
      </c>
      <c r="W647" s="223" t="inlineStr">
        <is>
          <t>13.5 MB</t>
        </is>
      </c>
      <c r="X647" s="223" t="inlineStr">
        <is>
          <t>&lt;p&gt;Kebanyakan kita kecewa saat ingin men&amp;shy; download sebuah file di Internet yang&amp;nbsp; ternyata harus registrasi atau membayar&amp;nbsp; &amp;#39;dahulu untuk mendapatkannya. Namun&amp;nbsp; dengan beberapa langkah praktis saja,&amp;nbsp; sebenarnya kita dapat dengan mudah&amp;nbsp; mendapatkan file buruan kita.&amp;nbsp;&lt;/p&gt;
 &lt;p&gt;Berbekal dari pengalaman penulis sendiri yang sudah sangat lama berkecimpung di dunia download, buku ini ditulis untuk membantu Anda memperoleh berbagai file yang ada di Internet dengan hanya menerapkan beberapa langkah praktis saja.&amp;nbsp;&lt;/p&gt;
 &lt;p&gt;Tidak perlu panjang lebar, jika Anda salah satu orang yang &amp;quot;rajin&amp;quot; men-download, pasti tak akan melewatkan buku ini. Silakan saja praktikkan semua langkah di buku ini. Dijamin dalam waktu singkat, Anda menjadi raja download dan hard disk Anda akan segera dipenuhi dengan file-file yang Anda sukai.&amp;nbsp;&lt;/p&gt;</t>
        </is>
      </c>
      <c r="Y647" s="262" t="n">
        <v>43000</v>
      </c>
      <c r="Z647" s="226" t="n"/>
      <c r="AA647" s="241">
        <f>Y977*Z977</f>
        <v/>
      </c>
      <c r="AB647" s="237" t="inlineStr">
        <is>
          <t>0fef2fde-4c09-4326-9393-95e46b5e5a7b</t>
        </is>
      </c>
    </row>
    <row r="648" ht="15" customHeight="1" s="283">
      <c r="A648" s="109" t="n">
        <v>969</v>
      </c>
      <c r="B648" s="222">
        <f>HYPERLINK("https://mocostore.moco.co.id/catalog/"&amp;AB978,"Klik Disini")</f>
        <v/>
      </c>
      <c r="C648" s="223" t="inlineStr">
        <is>
          <t>Kamus ++ Jaringan Komputer</t>
        </is>
      </c>
      <c r="D648" s="223" t="n"/>
      <c r="E648" s="223" t="inlineStr">
        <is>
          <t>Budi Sutedjo Dharma Oetomo, S.Kom., MM</t>
        </is>
      </c>
      <c r="F648" s="223" t="inlineStr">
        <is>
          <t>979-533-997-4</t>
        </is>
      </c>
      <c r="G648" s="223" t="inlineStr">
        <is>
          <t>978-979-29-9635-7</t>
        </is>
      </c>
      <c r="H648" s="223" t="inlineStr">
        <is>
          <t>Komputer &amp; Internet</t>
        </is>
      </c>
      <c r="I648" s="258" t="inlineStr">
        <is>
          <t>Perguruan Tinggi</t>
        </is>
      </c>
      <c r="J648" s="186" t="inlineStr">
        <is>
          <t>009.05</t>
        </is>
      </c>
      <c r="K648" s="223" t="n"/>
      <c r="L648" s="223" t="n"/>
      <c r="M648" s="259" t="n"/>
      <c r="N648" s="223" t="inlineStr">
        <is>
          <t>Indonesia</t>
        </is>
      </c>
      <c r="O648" s="223" t="inlineStr">
        <is>
          <t>Tidak diketahui</t>
        </is>
      </c>
      <c r="P648" s="260" t="n">
        <v>2003</v>
      </c>
      <c r="Q648" s="260" t="n">
        <v>2018</v>
      </c>
      <c r="R648" s="223" t="inlineStr">
        <is>
          <t>Penerbit Andi</t>
        </is>
      </c>
      <c r="S648" s="223" t="inlineStr">
        <is>
          <t>Andi Offset CV</t>
        </is>
      </c>
      <c r="T648" s="223" t="inlineStr">
        <is>
          <t>Lokal</t>
        </is>
      </c>
      <c r="U648" s="261" t="n">
        <v>192</v>
      </c>
      <c r="V648" s="86" t="inlineStr">
        <is>
          <t>pdf</t>
        </is>
      </c>
      <c r="W648" s="223" t="inlineStr">
        <is>
          <t>16.0 MB</t>
        </is>
      </c>
      <c r="X648" s="223" t="inlineStr">
        <is>
          <t>&lt;p&gt;Tekhnologi Jaringan Komputer berkembang dengan sangat cepat dalam beberapa tahun terakhir ini. Banyak istilah yang muncul bersamaan denganperkembangan tekhnologi itu. yang tentu saja masih kurang familiar untuk di dengar apalagi untuk dipahami.&lt;/p&gt;
 &lt;p&gt;Buku ini disusun untuk menjawab kebutuhan para praktisi pemuladalam bidang jaringan agar dapat memahami istilah-istilah dalam lingkungan jaringan tersebut. Buku ini bukan sekedar kamus istilah, karena buku ini juga disajikan 25 buah artikel populeryang diharapkan dapat membantu para praktisi pemula.&lt;/p&gt;</t>
        </is>
      </c>
      <c r="Y648" s="262" t="n">
        <v>80000</v>
      </c>
      <c r="Z648" s="226" t="n"/>
      <c r="AA648" s="241">
        <f>Y978*Z978</f>
        <v/>
      </c>
      <c r="AB648" s="237" t="inlineStr">
        <is>
          <t>4f1ca753-275e-4025-8566-089009e19eda</t>
        </is>
      </c>
    </row>
    <row r="649" ht="15" customHeight="1" s="283">
      <c r="A649" s="109" t="n">
        <v>970</v>
      </c>
      <c r="B649" s="222">
        <f>HYPERLINK("https://mocostore.moco.co.id/catalog/"&amp;AB979,"Klik Disini")</f>
        <v/>
      </c>
      <c r="C649" s="223" t="inlineStr">
        <is>
          <t>Kamus Hacker</t>
        </is>
      </c>
      <c r="D649" s="223" t="n"/>
      <c r="E649" s="223" t="inlineStr">
        <is>
          <t>Dony Ariyus</t>
        </is>
      </c>
      <c r="F649" s="223" t="inlineStr">
        <is>
          <t>979-731-651-3</t>
        </is>
      </c>
      <c r="G649" s="223" t="inlineStr">
        <is>
          <t>978-979-29-9638-8</t>
        </is>
      </c>
      <c r="H649" s="223" t="inlineStr">
        <is>
          <t>Komputer &amp; Internet</t>
        </is>
      </c>
      <c r="I649" s="258" t="inlineStr">
        <is>
          <t>Perguruan Tinggi</t>
        </is>
      </c>
      <c r="J649" s="186" t="inlineStr">
        <is>
          <t>009.05</t>
        </is>
      </c>
      <c r="K649" s="264" t="n"/>
      <c r="L649" s="264" t="n"/>
      <c r="M649" s="259" t="n"/>
      <c r="N649" s="223" t="inlineStr">
        <is>
          <t>Indonesia</t>
        </is>
      </c>
      <c r="O649" s="223" t="inlineStr">
        <is>
          <t>Tidak diketahui</t>
        </is>
      </c>
      <c r="P649" s="260" t="n">
        <v>2005</v>
      </c>
      <c r="Q649" s="260" t="n">
        <v>2018</v>
      </c>
      <c r="R649" s="223" t="inlineStr">
        <is>
          <t>Penerbit Andi</t>
        </is>
      </c>
      <c r="S649" s="223" t="inlineStr">
        <is>
          <t>Andi Offset CV</t>
        </is>
      </c>
      <c r="T649" s="223" t="inlineStr">
        <is>
          <t>Lokal</t>
        </is>
      </c>
      <c r="U649" s="261" t="n">
        <v>428</v>
      </c>
      <c r="V649" s="86" t="inlineStr">
        <is>
          <t>pdf</t>
        </is>
      </c>
      <c r="W649" s="223" t="inlineStr">
        <is>
          <t>6.1 MB</t>
        </is>
      </c>
      <c r="X649" s="223" t="inlineStr">
        <is>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is>
      </c>
      <c r="Y649" s="262" t="n">
        <v>99500</v>
      </c>
      <c r="Z649" s="226" t="n"/>
      <c r="AA649" s="241">
        <f>Y979*Z979</f>
        <v/>
      </c>
      <c r="AB649" s="237" t="inlineStr">
        <is>
          <t>e5ca232a-b9e2-49cb-b2d9-697a8e9e3712</t>
        </is>
      </c>
    </row>
    <row r="650" ht="15" customHeight="1" s="283">
      <c r="A650" s="109" t="n">
        <v>972</v>
      </c>
      <c r="B650" s="222">
        <f>HYPERLINK("https://mocostore.moco.co.id/catalog/"&amp;AB981,"Klik Disini")</f>
        <v/>
      </c>
      <c r="C650" s="223" t="inlineStr">
        <is>
          <t>Mengenal Hacking</t>
        </is>
      </c>
      <c r="D650" s="223" t="n"/>
      <c r="E650" s="223" t="inlineStr">
        <is>
          <t>Firrar Utdirartatmo</t>
        </is>
      </c>
      <c r="F650" s="223" t="inlineStr">
        <is>
          <t>979-731-758-7</t>
        </is>
      </c>
      <c r="G650" s="223" t="inlineStr">
        <is>
          <t>978-979-29-9090-4</t>
        </is>
      </c>
      <c r="H650" s="223" t="inlineStr">
        <is>
          <t>Komputer &amp; Internet</t>
        </is>
      </c>
      <c r="I650" s="258" t="inlineStr">
        <is>
          <t>Perguruan Tinggi</t>
        </is>
      </c>
      <c r="J650" s="186" t="inlineStr">
        <is>
          <t>009.05</t>
        </is>
      </c>
      <c r="K650" s="264" t="n"/>
      <c r="L650" s="264" t="n"/>
      <c r="M650" s="259" t="n"/>
      <c r="N650" s="223" t="inlineStr">
        <is>
          <t>Indonesia</t>
        </is>
      </c>
      <c r="O650" s="223" t="inlineStr">
        <is>
          <t>Tidak diketahui</t>
        </is>
      </c>
      <c r="P650" s="260" t="n">
        <v>2005</v>
      </c>
      <c r="Q650" s="260" t="n">
        <v>2018</v>
      </c>
      <c r="R650" s="223" t="inlineStr">
        <is>
          <t>Penerbit Andi</t>
        </is>
      </c>
      <c r="S650" s="223" t="inlineStr">
        <is>
          <t>Andi Offset CV</t>
        </is>
      </c>
      <c r="T650" s="223" t="inlineStr">
        <is>
          <t>Lokal</t>
        </is>
      </c>
      <c r="U650" s="261" t="n">
        <v>150</v>
      </c>
      <c r="V650" s="86" t="inlineStr">
        <is>
          <t>pdf</t>
        </is>
      </c>
      <c r="W650" s="223" t="inlineStr">
        <is>
          <t>27.4 MB</t>
        </is>
      </c>
      <c r="X650" s="223" t="inlineStr">
        <is>
          <t>&lt;p&gt;Ada dua sisi mengenai ilmu hacking, bisa diterapkan untuk meningkatkan keamanan komputer pribadi, tetapi tak jarang juga merusak. Komputer orang lain justru yang menjadi korban. Memang tidak semua orang yang mencari buku yang bertema hacking berniat untuk melakukannya, meski banyak yang gatal untuk mencobanya. Ada yang sekedar ingin tahu, mungkin karena makin maraknya pemberitaan mengenai suatu insiden cybercrime atau masukan bermacam istilah dan term hacking yang sekarang kian populer di berbagai media. Buku ini memang melebar dipermukaan, tetapi akan menutup anda untuk melakukan follow up, memilih jalur mana yang akan anda dalami lebih lanjut.&lt;/p&gt;</t>
        </is>
      </c>
      <c r="Y650" s="262" t="n">
        <v>59000</v>
      </c>
      <c r="Z650" s="226" t="n"/>
      <c r="AA650" s="241">
        <f>Y981*Z981</f>
        <v/>
      </c>
      <c r="AB650" s="237" t="inlineStr">
        <is>
          <t>b2c82070-6dde-4b86-b58d-6283da24f2a2</t>
        </is>
      </c>
    </row>
    <row r="651" ht="15" customHeight="1" s="283">
      <c r="A651" s="109" t="n">
        <v>973</v>
      </c>
      <c r="B651" s="222">
        <f>HYPERLINK("https://mocostore.moco.co.id/catalog/"&amp;AB982,"Klik Disini")</f>
        <v/>
      </c>
      <c r="C651" s="223" t="inlineStr">
        <is>
          <t>Cara Mudah Mengelola Banyak PC dalam Jaringan</t>
        </is>
      </c>
      <c r="D651" s="223" t="n"/>
      <c r="E651" s="223" t="inlineStr">
        <is>
          <t>Firrar Utdirartatmo</t>
        </is>
      </c>
      <c r="F651" s="223" t="inlineStr">
        <is>
          <t>979-731-214-3</t>
        </is>
      </c>
      <c r="G651" s="223" t="inlineStr">
        <is>
          <t>978-979-29-8923-6</t>
        </is>
      </c>
      <c r="H651" s="223" t="inlineStr">
        <is>
          <t>Komputer &amp; Internet</t>
        </is>
      </c>
      <c r="I651" s="258" t="inlineStr">
        <is>
          <t>Perguruan Tinggi</t>
        </is>
      </c>
      <c r="J651" s="186" t="inlineStr">
        <is>
          <t>009.05</t>
        </is>
      </c>
      <c r="K651" s="264" t="n"/>
      <c r="L651" s="264" t="n"/>
      <c r="M651" s="259" t="n"/>
      <c r="N651" s="223" t="inlineStr">
        <is>
          <t>Indonesia</t>
        </is>
      </c>
      <c r="O651" s="223" t="inlineStr">
        <is>
          <t>Tidak diketahui</t>
        </is>
      </c>
      <c r="P651" s="260" t="n">
        <v>2004</v>
      </c>
      <c r="Q651" s="260" t="n">
        <v>2018</v>
      </c>
      <c r="R651" s="223" t="inlineStr">
        <is>
          <t>Penerbit Andi</t>
        </is>
      </c>
      <c r="S651" s="223" t="inlineStr">
        <is>
          <t>Andi Offset CV</t>
        </is>
      </c>
      <c r="T651" s="223" t="inlineStr">
        <is>
          <t>Lokal</t>
        </is>
      </c>
      <c r="U651" s="261" t="n">
        <v>170</v>
      </c>
      <c r="V651" s="86" t="inlineStr">
        <is>
          <t>pdf</t>
        </is>
      </c>
      <c r="W651" s="223" t="inlineStr">
        <is>
          <t>5.0 MB</t>
        </is>
      </c>
      <c r="X651" s="223" t="inlineStr">
        <is>
          <t>&lt;p&gt;AIDA32 memiliki kemampuan utama untuk melakukan audit konfigurasi hardware dan software PC pada jaringan Windows. Hasil audit nantinya dapat diproses lebih lanjut, baik ke bentuk file maupun database. Selain itu terdapat juga fasilitas remote access untuk memantau dan mengendalikan komputer secara remote.&amp;nbsp; Buku ini membahas:&amp;nbsp;&lt;/p&gt;
 &lt;p&gt;â–&amp;nbsp;&amp;nbsp; &amp;nbsp;Mengenal AIDA32&lt;br /&gt;
 â–&amp;nbsp;&amp;nbsp; &amp;nbsp;Instalasi AIDA32&lt;br /&gt;
 â–&amp;nbsp;&amp;nbsp; &amp;nbsp;Dasar-dasar Penggunaan AIDA32&lt;br /&gt;
 â–&amp;nbsp;&amp;nbsp; &amp;nbsp;Remote Access&lt;br /&gt;
 â–&amp;nbsp;&amp;nbsp; &amp;nbsp;Audit Jaringan&lt;br /&gt;
 â–&amp;nbsp;&amp;nbsp; &amp;nbsp;Mengenal Cheops-ng&lt;br /&gt;
 â–&amp;nbsp;&amp;nbsp; &amp;nbsp;Instalasi Cheops-ng&lt;br /&gt;
 â–&amp;nbsp;&amp;nbsp; &amp;nbsp;Menggunakan Cheops-ng&lt;/p&gt;</t>
        </is>
      </c>
      <c r="Y651" s="262" t="n">
        <v>91000</v>
      </c>
      <c r="Z651" s="226" t="n"/>
      <c r="AA651" s="241">
        <f>Y982*Z982</f>
        <v/>
      </c>
      <c r="AB651" s="237" t="inlineStr">
        <is>
          <t>0fd87051-0413-403a-a4a2-6bf91c591c5a</t>
        </is>
      </c>
    </row>
    <row r="652" ht="15" customHeight="1" s="283">
      <c r="A652" s="109" t="n">
        <v>974</v>
      </c>
      <c r="B652" s="222">
        <f>HYPERLINK("https://mocostore.moco.co.id/catalog/"&amp;AB983,"Klik Disini")</f>
        <v/>
      </c>
      <c r="C652" s="223" t="inlineStr">
        <is>
          <t>Kamus Istilah Teknologi Informasi bagi Manajer</t>
        </is>
      </c>
      <c r="D652" s="223" t="n"/>
      <c r="E652" s="223" t="inlineStr">
        <is>
          <t>Peter G. W. Keen</t>
        </is>
      </c>
      <c r="F652" s="223" t="inlineStr">
        <is>
          <t>979-533-539-8</t>
        </is>
      </c>
      <c r="G652" s="223" t="inlineStr">
        <is>
          <t>978-979-29-9640-1</t>
        </is>
      </c>
      <c r="H652" s="223" t="inlineStr">
        <is>
          <t>Komputer &amp; Internet</t>
        </is>
      </c>
      <c r="I652" s="258" t="inlineStr">
        <is>
          <t>Perguruan Tinggi</t>
        </is>
      </c>
      <c r="J652" s="186" t="inlineStr">
        <is>
          <t>009.05</t>
        </is>
      </c>
      <c r="K652" s="264" t="n"/>
      <c r="L652" s="264" t="n"/>
      <c r="M652" s="265" t="n"/>
      <c r="N652" s="223" t="inlineStr">
        <is>
          <t>Indonesia</t>
        </is>
      </c>
      <c r="O652" s="223" t="inlineStr">
        <is>
          <t>Tidak diketahui</t>
        </is>
      </c>
      <c r="P652" s="260" t="n">
        <v>2000</v>
      </c>
      <c r="Q652" s="260" t="n">
        <v>2018</v>
      </c>
      <c r="R652" s="223" t="inlineStr">
        <is>
          <t>Penerbit Andi</t>
        </is>
      </c>
      <c r="S652" s="223" t="inlineStr">
        <is>
          <t>Andi Offset CV</t>
        </is>
      </c>
      <c r="T652" s="223" t="inlineStr">
        <is>
          <t>Lokal</t>
        </is>
      </c>
      <c r="U652" s="261" t="n">
        <v>239</v>
      </c>
      <c r="V652" s="86" t="inlineStr">
        <is>
          <t>pdf</t>
        </is>
      </c>
      <c r="W652" s="223" t="inlineStr">
        <is>
          <t>5.1 MB</t>
        </is>
      </c>
      <c r="X652" s="223" t="inlineStr">
        <is>
          <t>&lt;p&gt;&amp;quot;Mengatakan kepada manajer bisnis bahwa mereka harus menjadi &amp;quot;ah/i komputer&amp;quot;&amp;#39;, hampir sama seperti mengatakan bahwa mereka harus menguasai permobilan untuk dapa/ mengoperasikan sebuah mobil. Memahami kata kerja inti dari isii/ah-isti/ah dan hubungan-hubungan serta perlukaran di antara keduanya. sudah cukup memadai. Keahlian berpusat pada apa, kelancaran berpusat pada mengapaBuku ini bert(1juan membantu manajer Tl untuk mengenal baik Tl. Dengan demikian, buku ini tidak hanya menjawab pertanyaan. &amp;#39;Apa itu LAN?&amp;quot; tetapi 1uga pertanyaan mengenai&amp;quot; mengapa pemilihan LAN sangat panting bagi strategi dan kinerja bisnis?&lt;/p&gt;
 &lt;p&gt;-dari pendahuluan&lt;/p&gt;
 &lt;p&gt;Manajer rnasa sekarang harus mengenal baik dasar-dasar Teknologi lnformasi (Tl) seperti mereka mengenal teknik akuntansi dan prinsip-prinsip pemasaran. Tetapi di sini kecepatan merupakan sebuah tantangan. Akronim-akronim yang ada serta jargon yang sulit dimengerti-bukan untuk menyalakan cepatnya perubahan pada teknologi dan ketatnya persaingan-dapat mengintimidasi bahkan pelajar paling pintar sekalipun.&amp;nbsp;&lt;br /&gt;
 Kamus Jstilah Teknologi lnformasi Bagi Mana1er menJelaskan revolusi Tl, memberikan bahasa istilah yang dapat dipahami dan konsep-konsep yang relevan bagi para manajer dan menjelaskan pengaruh Tl terhadap semua aspek bisnis-dari strategi, keuangan. pemasaran. dan pengemb1mgan produk.&amp;nbsp;&lt;br /&gt;
 Buku ini mencakup perubahan-perubahan di bidang Tl Buku ini merupakan alat yang sangat diperlukan oleh manajer yang berusaha menggunakan Tl sebagai sumber daya bisnis dan membua\ pilihan tepat di bidang investasi Tl.&amp;nbsp;&lt;/p&gt;
 &lt;p&gt;&amp;quot;Yang membuat definisi kunci istilah dan konsep Tl untuk nilni bisnis menjadi kurang jelas&amp;nbsp;&lt;/p&gt;
 &lt;p&gt;dalah pemahaman lerhadap istilah lersebut, juga penggunaan teknologi yang relevan.&amp;quot;&lt;/p&gt;</t>
        </is>
      </c>
      <c r="Y652" s="262" t="n">
        <v>94000</v>
      </c>
      <c r="Z652" s="226" t="n"/>
      <c r="AA652" s="241">
        <f>Y983*Z983</f>
        <v/>
      </c>
      <c r="AB652" s="237" t="inlineStr">
        <is>
          <t>5c3861a5-4227-4acb-b9f0-83447f4c7c3a</t>
        </is>
      </c>
    </row>
    <row r="653" ht="15" customHeight="1" s="283">
      <c r="A653" s="109" t="n">
        <v>975</v>
      </c>
      <c r="B653" s="222">
        <f>HYPERLINK("https://mocostore.moco.co.id/catalog/"&amp;AB984,"Klik Disini")</f>
        <v/>
      </c>
      <c r="C653" s="223" t="inlineStr">
        <is>
          <t>Karakter Mandarin Dasar</t>
        </is>
      </c>
      <c r="D653" s="223" t="n"/>
      <c r="E653" s="223" t="inlineStr">
        <is>
          <t>Wulandari Tri Susilowati</t>
        </is>
      </c>
      <c r="F653" s="223" t="inlineStr">
        <is>
          <t>978-979-29-0189-4</t>
        </is>
      </c>
      <c r="G653" s="223" t="inlineStr">
        <is>
          <t>978-979-29-9642-5</t>
        </is>
      </c>
      <c r="H653" s="223" t="inlineStr">
        <is>
          <t>Bahasa asing</t>
        </is>
      </c>
      <c r="I653" s="258" t="inlineStr">
        <is>
          <t>Perguruan Tinggi</t>
        </is>
      </c>
      <c r="J653" s="186" t="inlineStr">
        <is>
          <t>009.19</t>
        </is>
      </c>
      <c r="K653" s="223" t="n"/>
      <c r="L653" s="223" t="n"/>
      <c r="M653" s="259" t="n"/>
      <c r="N653" s="223" t="inlineStr">
        <is>
          <t>Indonesia</t>
        </is>
      </c>
      <c r="O653" s="223" t="inlineStr">
        <is>
          <t>Tidak diketahui</t>
        </is>
      </c>
      <c r="P653" s="260" t="n">
        <v>2007</v>
      </c>
      <c r="Q653" s="260" t="n">
        <v>2018</v>
      </c>
      <c r="R653" s="223" t="inlineStr">
        <is>
          <t>Penerbit Andi</t>
        </is>
      </c>
      <c r="S653" s="223" t="inlineStr">
        <is>
          <t>Andi Offset CV</t>
        </is>
      </c>
      <c r="T653" s="223" t="inlineStr">
        <is>
          <t>Lokal</t>
        </is>
      </c>
      <c r="U653" s="261" t="n">
        <v>80</v>
      </c>
      <c r="V653" s="86" t="inlineStr">
        <is>
          <t>pdf</t>
        </is>
      </c>
      <c r="W653" s="223" t="inlineStr">
        <is>
          <t>3.5 MB</t>
        </is>
      </c>
      <c r="X653" s="223" t="inlineStr">
        <is>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is>
      </c>
      <c r="Y653" s="262" t="n">
        <v>53500</v>
      </c>
      <c r="Z653" s="226" t="n"/>
      <c r="AA653" s="241">
        <f>Y984*Z984</f>
        <v/>
      </c>
      <c r="AB653" s="237" t="inlineStr">
        <is>
          <t>bf3e3616-df13-49d0-bc41-25244d28ef68</t>
        </is>
      </c>
    </row>
    <row r="654" ht="15" customHeight="1" s="283">
      <c r="A654" s="109" t="n">
        <v>977</v>
      </c>
      <c r="B654" s="222">
        <f>HYPERLINK("https://mocostore.moco.co.id/catalog/"&amp;AB986,"Klik Disini")</f>
        <v/>
      </c>
      <c r="C654" s="223" t="inlineStr">
        <is>
          <t>Cara Mudah Menulis Laporan Menggunakan Microsoft Word 2000</t>
        </is>
      </c>
      <c r="D654" s="223" t="n"/>
      <c r="E654" s="223" t="inlineStr">
        <is>
          <t>Drs. Syahri Alhusin, MS</t>
        </is>
      </c>
      <c r="F654" s="223" t="inlineStr">
        <is>
          <t>979-533-822-6</t>
        </is>
      </c>
      <c r="G654" s="223" t="inlineStr">
        <is>
          <t>978-979-29-8924-3</t>
        </is>
      </c>
      <c r="H654" s="223" t="inlineStr">
        <is>
          <t>Komputer &amp; Internet</t>
        </is>
      </c>
      <c r="I654" s="258" t="inlineStr">
        <is>
          <t>Perguruan Tinggi</t>
        </is>
      </c>
      <c r="J654" s="186" t="inlineStr">
        <is>
          <t>009.05</t>
        </is>
      </c>
      <c r="K654" s="264" t="n"/>
      <c r="L654" s="264" t="n"/>
      <c r="M654" s="259" t="n"/>
      <c r="N654" s="223" t="inlineStr">
        <is>
          <t>Indonesia</t>
        </is>
      </c>
      <c r="O654" s="223" t="inlineStr">
        <is>
          <t>Tidak diketahui</t>
        </is>
      </c>
      <c r="P654" s="260" t="n">
        <v>2002</v>
      </c>
      <c r="Q654" s="260" t="n">
        <v>2018</v>
      </c>
      <c r="R654" s="223" t="inlineStr">
        <is>
          <t>Penerbit Andi</t>
        </is>
      </c>
      <c r="S654" s="223" t="inlineStr">
        <is>
          <t>Andi Offset CV</t>
        </is>
      </c>
      <c r="T654" s="223" t="inlineStr">
        <is>
          <t>Lokal</t>
        </is>
      </c>
      <c r="U654" s="261" t="n">
        <v>134</v>
      </c>
      <c r="V654" s="86" t="inlineStr">
        <is>
          <t>pdf</t>
        </is>
      </c>
      <c r="W654" s="223" t="inlineStr">
        <is>
          <t>18.3 MB</t>
        </is>
      </c>
      <c r="X654" s="223" t="inlineStr">
        <is>
          <t>&lt;p&gt;Buku ini merupakan panduan antara petunjuk penulisan karya ilmiah (Metodologi Penelitian) dengan penggunaan software MS Word&lt;/p&gt;</t>
        </is>
      </c>
      <c r="Y654" s="262" t="n">
        <v>66000</v>
      </c>
      <c r="Z654" s="226" t="n"/>
      <c r="AA654" s="241">
        <f>Y986*Z986</f>
        <v/>
      </c>
      <c r="AB654" s="237" t="inlineStr">
        <is>
          <t>2a4eb824-e7f8-4062-9192-8636aaa81461</t>
        </is>
      </c>
    </row>
    <row r="655" ht="15" customHeight="1" s="283">
      <c r="A655" s="109" t="n">
        <v>978</v>
      </c>
      <c r="B655" s="222">
        <f>HYPERLINK("https://mocostore.moco.co.id/catalog/"&amp;AB987,"Klik Disini")</f>
        <v/>
      </c>
      <c r="C655" s="223" t="inlineStr">
        <is>
          <t>Mengenal dan Bergaul dengan Allah</t>
        </is>
      </c>
      <c r="D655" s="223" t="n"/>
      <c r="E655" s="223" t="inlineStr">
        <is>
          <t>Pdt. DR. Yakub B. Susabda</t>
        </is>
      </c>
      <c r="F655" s="223" t="inlineStr">
        <is>
          <t>978-979-29-1154-1</t>
        </is>
      </c>
      <c r="G655" s="223" t="inlineStr">
        <is>
          <t>978-979-29-9569-5</t>
        </is>
      </c>
      <c r="H655" s="223" t="inlineStr">
        <is>
          <t>Agama Islam</t>
        </is>
      </c>
      <c r="I655" s="258" t="inlineStr">
        <is>
          <t>Perguruan Tinggi</t>
        </is>
      </c>
      <c r="J655" s="186" t="inlineStr">
        <is>
          <t>009.16</t>
        </is>
      </c>
      <c r="K655" s="264" t="inlineStr">
        <is>
          <t>Tidak Tersedia</t>
        </is>
      </c>
      <c r="L655" s="264" t="n"/>
      <c r="M655" s="259" t="inlineStr">
        <is>
          <t>Tidak Tersedia</t>
        </is>
      </c>
      <c r="N655" s="223" t="inlineStr">
        <is>
          <t>Indonesia</t>
        </is>
      </c>
      <c r="O655" s="223" t="inlineStr">
        <is>
          <t>Tidak diketahui</t>
        </is>
      </c>
      <c r="P655" s="260" t="n">
        <v>2010</v>
      </c>
      <c r="Q655" s="260" t="n">
        <v>2018</v>
      </c>
      <c r="R655" s="223" t="inlineStr">
        <is>
          <t>Penerbit Andi</t>
        </is>
      </c>
      <c r="S655" s="223" t="inlineStr">
        <is>
          <t>Andi Offset CV</t>
        </is>
      </c>
      <c r="T655" s="223" t="inlineStr">
        <is>
          <t>Lokal</t>
        </is>
      </c>
      <c r="U655" s="261" t="n">
        <v>318</v>
      </c>
      <c r="V655" s="86" t="inlineStr">
        <is>
          <t>pdf</t>
        </is>
      </c>
      <c r="W655" s="223" t="inlineStr">
        <is>
          <t>2.2 MB</t>
        </is>
      </c>
      <c r="X655" s="223" t="inlineStr">
        <is>
          <t>&lt;p&gt;Kesenjangan antara iman dengan apa yang dialami, dirasakan, dan dihayati melalui simbol-simbol iman, barangkali merupakan salah satu masalah yang paling pelik dalam kehidupan umat kristiani. Banyak orang berasumsi bahwa apa yang dialam, dirasakan, dan dihayati melalui simbol iman adalah sesuatu yang secara implisit sudah merupakan pengalaman dan pernghayatan iman itu sendiri&lt;/p&gt;</t>
        </is>
      </c>
      <c r="Y655" s="262" t="n">
        <v>111000</v>
      </c>
      <c r="Z655" s="226" t="n"/>
      <c r="AA655" s="241">
        <f>Y987*Z987</f>
        <v/>
      </c>
      <c r="AB655" s="237" t="inlineStr">
        <is>
          <t>768c133a-86ed-469f-8ad6-a104c0c29942</t>
        </is>
      </c>
    </row>
    <row r="656" ht="15" customHeight="1" s="283">
      <c r="A656" s="109" t="n">
        <v>979</v>
      </c>
      <c r="B656" s="222">
        <f>HYPERLINK("https://mocostore.moco.co.id/catalog/"&amp;AB988,"Klik Disini")</f>
        <v/>
      </c>
      <c r="C656" s="223" t="inlineStr">
        <is>
          <t>100 Bible FAQ</t>
        </is>
      </c>
      <c r="D656" s="223" t="n"/>
      <c r="E656" s="223" t="inlineStr">
        <is>
          <t>Hananto Kusumo</t>
        </is>
      </c>
      <c r="F656" s="223" t="inlineStr">
        <is>
          <t>979-763-930-4</t>
        </is>
      </c>
      <c r="G656" s="223" t="inlineStr">
        <is>
          <t>978-979-29-8673-0</t>
        </is>
      </c>
      <c r="H656" s="223" t="inlineStr">
        <is>
          <t>Agama Kristen</t>
        </is>
      </c>
      <c r="I656" s="258" t="inlineStr">
        <is>
          <t>Perguruan Tinggi</t>
        </is>
      </c>
      <c r="J656" s="186" t="inlineStr">
        <is>
          <t>009.16</t>
        </is>
      </c>
      <c r="K656" s="264" t="inlineStr">
        <is>
          <t>Tidak Tersedia</t>
        </is>
      </c>
      <c r="L656" s="264" t="n"/>
      <c r="M656" s="259" t="inlineStr">
        <is>
          <t>Tidak Tersedia</t>
        </is>
      </c>
      <c r="N656" s="223" t="inlineStr">
        <is>
          <t>Indonesia</t>
        </is>
      </c>
      <c r="O656" s="223" t="inlineStr">
        <is>
          <t>Tidak diketahui</t>
        </is>
      </c>
      <c r="P656" s="260" t="n">
        <v>2008</v>
      </c>
      <c r="Q656" s="260" t="n">
        <v>2018</v>
      </c>
      <c r="R656" s="223" t="inlineStr">
        <is>
          <t>Penerbit Andi</t>
        </is>
      </c>
      <c r="S656" s="223" t="inlineStr">
        <is>
          <t>Andi Offset CV</t>
        </is>
      </c>
      <c r="T656" s="223" t="inlineStr">
        <is>
          <t>Lokal</t>
        </is>
      </c>
      <c r="U656" s="261" t="n">
        <v>325</v>
      </c>
      <c r="V656" s="86" t="inlineStr">
        <is>
          <t>pdf</t>
        </is>
      </c>
      <c r="W656" s="223" t="inlineStr">
        <is>
          <t>6.7 MB</t>
        </is>
      </c>
      <c r="X656" s="223" t="inlineStr">
        <is>
          <t>&lt;p&gt;Anda pasti tidak asing dengan kitab-kitab Perjanjian Lama. Semakin Anda memahaminya, semakin banyak pertanyaan yang timbul. Mulai dari Istilah Perjanjian Lama sampai ajaran-ajarannya. Kalau Anda masih tertarik untuk lebih memahami dan menggali banyak pengetahuan dalam Alkitab, bacalah buku ini.&lt;/p&gt;</t>
        </is>
      </c>
      <c r="Y656" s="262" t="n">
        <v>92500</v>
      </c>
      <c r="Z656" s="226" t="n"/>
      <c r="AA656" s="241">
        <f>Y988*Z988</f>
        <v/>
      </c>
      <c r="AB656" s="237" t="inlineStr">
        <is>
          <t>c1ec915f-3562-4109-bd48-313fc912d1c7</t>
        </is>
      </c>
    </row>
    <row r="657" ht="15" customHeight="1" s="283">
      <c r="A657" s="109" t="n">
        <v>980</v>
      </c>
      <c r="B657" s="222">
        <f>HYPERLINK("https://mocostore.moco.co.id/catalog/"&amp;AB989,"Klik Disini")</f>
        <v/>
      </c>
      <c r="C657" s="223" t="inlineStr">
        <is>
          <t>Mengenal Hati Allah</t>
        </is>
      </c>
      <c r="D657" s="223" t="n"/>
      <c r="E657" s="223" t="inlineStr">
        <is>
          <t>Pdt. Pieter Lase, M.Div</t>
        </is>
      </c>
      <c r="F657" s="223" t="inlineStr">
        <is>
          <t>979-763-421-3</t>
        </is>
      </c>
      <c r="G657" s="223" t="inlineStr">
        <is>
          <t>978-979-29-9091-1</t>
        </is>
      </c>
      <c r="H657" s="223" t="inlineStr">
        <is>
          <t>Agama Kristen</t>
        </is>
      </c>
      <c r="I657" s="258" t="inlineStr">
        <is>
          <t>Perguruan Tinggi</t>
        </is>
      </c>
      <c r="J657" s="186" t="inlineStr">
        <is>
          <t>009.16</t>
        </is>
      </c>
      <c r="K657" s="264" t="n"/>
      <c r="L657" s="264" t="n"/>
      <c r="M657" s="259" t="n"/>
      <c r="N657" s="223" t="inlineStr">
        <is>
          <t>Indonesia</t>
        </is>
      </c>
      <c r="O657" s="223" t="inlineStr">
        <is>
          <t>Tidak diketahui</t>
        </is>
      </c>
      <c r="P657" s="260" t="n">
        <v>2006</v>
      </c>
      <c r="Q657" s="260" t="n">
        <v>2018</v>
      </c>
      <c r="R657" s="223" t="inlineStr">
        <is>
          <t>Penerbit Andi</t>
        </is>
      </c>
      <c r="S657" s="223" t="inlineStr">
        <is>
          <t>Andi Offset CV</t>
        </is>
      </c>
      <c r="T657" s="223" t="inlineStr">
        <is>
          <t>Lokal</t>
        </is>
      </c>
      <c r="U657" s="261" t="n">
        <v>224</v>
      </c>
      <c r="V657" s="86" t="inlineStr">
        <is>
          <t>pdf</t>
        </is>
      </c>
      <c r="W657" s="223" t="inlineStr">
        <is>
          <t>18.9 MB</t>
        </is>
      </c>
      <c r="X657" s="223" t="inlineStr">
        <is>
          <t>&lt;p&gt;Kehidupan memang menyimpan banyak pertanyaan, pun kehidupan Kristen. Dan kehidupan Kristen tentu tak lepas dari rencana dan kehendak Allah. Ketidaktahuan kita akan rencana Allah memunculkan pertanyaan-pertanyaan seputer kehidupan orang beriman. Di sinilah pentingnya kita mengenal hati Allah.&lt;/p&gt;</t>
        </is>
      </c>
      <c r="Y657" s="262" t="n">
        <v>77000</v>
      </c>
      <c r="Z657" s="226" t="n"/>
      <c r="AA657" s="241">
        <f>Y989*Z989</f>
        <v/>
      </c>
      <c r="AB657" s="237" t="inlineStr">
        <is>
          <t>5175c7cb-adf8-4998-9f2f-dd3ba9a744f9</t>
        </is>
      </c>
    </row>
    <row r="658" ht="15" customHeight="1" s="283">
      <c r="A658" s="109" t="n">
        <v>981</v>
      </c>
      <c r="B658" s="222">
        <f>HYPERLINK("https://mocostore.moco.co.id/catalog/"&amp;AB990,"Klik Disini")</f>
        <v/>
      </c>
      <c r="C658" s="223" t="inlineStr">
        <is>
          <t>Cara Mudah Menyelesaikan Matematika dengan Mathematica</t>
        </is>
      </c>
      <c r="D658" s="223" t="n"/>
      <c r="E658" s="223" t="inlineStr">
        <is>
          <t>Muhhamad Razali, S.Si.</t>
        </is>
      </c>
      <c r="F658" s="223" t="inlineStr">
        <is>
          <t>978-979-29-0361-4</t>
        </is>
      </c>
      <c r="G658" s="223" t="inlineStr">
        <is>
          <t>978-979-29-8925-0</t>
        </is>
      </c>
      <c r="H658" s="223" t="inlineStr">
        <is>
          <t>Matematika</t>
        </is>
      </c>
      <c r="I658" s="258" t="inlineStr">
        <is>
          <t>Perguruan Tinggi</t>
        </is>
      </c>
      <c r="J658" s="186" t="inlineStr">
        <is>
          <t>009.01</t>
        </is>
      </c>
      <c r="K658" s="264" t="n"/>
      <c r="L658" s="264" t="n"/>
      <c r="M658" s="265" t="n"/>
      <c r="N658" s="223" t="inlineStr">
        <is>
          <t>Indonesia</t>
        </is>
      </c>
      <c r="O658" s="223" t="inlineStr">
        <is>
          <t>Tidak diketahui</t>
        </is>
      </c>
      <c r="P658" s="260" t="n">
        <v>2008</v>
      </c>
      <c r="Q658" s="260" t="n">
        <v>2018</v>
      </c>
      <c r="R658" s="223" t="inlineStr">
        <is>
          <t>Penerbit Andi</t>
        </is>
      </c>
      <c r="S658" s="223" t="inlineStr">
        <is>
          <t>Andi Offset CV</t>
        </is>
      </c>
      <c r="T658" s="223" t="inlineStr">
        <is>
          <t>Lokal</t>
        </is>
      </c>
      <c r="U658" s="261" t="n">
        <v>160</v>
      </c>
      <c r="V658" s="86" t="inlineStr">
        <is>
          <t>pdf</t>
        </is>
      </c>
      <c r="W658" s="223" t="inlineStr">
        <is>
          <t>23.8 MB</t>
        </is>
      </c>
      <c r="X658" s="223" t="inlineStr">
        <is>
          <t>&lt;p&gt;Mathematica merupakan program aplikasi wolfram research yang handal dengan fasilitas terintegrasi lengkap untuk penyelesaian beragam masalah matematika yang meliputi komputasi numerik, simbolik, dan visualisasi grafik.&lt;/p&gt;</t>
        </is>
      </c>
      <c r="Y658" s="262" t="n">
        <v>63000</v>
      </c>
      <c r="Z658" s="226" t="n"/>
      <c r="AA658" s="241">
        <f>Y990*Z990</f>
        <v/>
      </c>
      <c r="AB658" s="237" t="inlineStr">
        <is>
          <t>2c225815-3aa1-4895-90de-2e7f834b609d</t>
        </is>
      </c>
    </row>
    <row r="659" ht="15" customHeight="1" s="283">
      <c r="A659" s="109" t="n">
        <v>983</v>
      </c>
      <c r="B659" s="222">
        <f>HYPERLINK("https://mocostore.moco.co.id/catalog/"&amp;AB992,"Klik Disini")</f>
        <v/>
      </c>
      <c r="C659" s="223" t="inlineStr">
        <is>
          <t>Mengenal Peluang di Balik Permainan Saham Derivatif</t>
        </is>
      </c>
      <c r="D659" s="223" t="n"/>
      <c r="E659" s="223" t="inlineStr">
        <is>
          <t>Inggrid Tan</t>
        </is>
      </c>
      <c r="F659" s="223" t="inlineStr">
        <is>
          <t>978-979-29-0343-0</t>
        </is>
      </c>
      <c r="G659" s="223" t="inlineStr">
        <is>
          <t>978-979-29-9092-8</t>
        </is>
      </c>
      <c r="H659" s="223" t="inlineStr">
        <is>
          <t>Bisnis-Investasi</t>
        </is>
      </c>
      <c r="I659" s="258" t="inlineStr">
        <is>
          <t>Perguruan Tinggi</t>
        </is>
      </c>
      <c r="J659" s="186" t="inlineStr">
        <is>
          <t>009.25</t>
        </is>
      </c>
      <c r="K659" s="223" t="n"/>
      <c r="L659" s="223" t="n"/>
      <c r="M659" s="259" t="n"/>
      <c r="N659" s="223" t="inlineStr">
        <is>
          <t>Indonesia</t>
        </is>
      </c>
      <c r="O659" s="223" t="inlineStr">
        <is>
          <t>Tidak diketahui</t>
        </is>
      </c>
      <c r="P659" s="260" t="n">
        <v>2009</v>
      </c>
      <c r="Q659" s="260" t="n">
        <v>2018</v>
      </c>
      <c r="R659" s="223" t="inlineStr">
        <is>
          <t>Penerbit Andi</t>
        </is>
      </c>
      <c r="S659" s="223" t="inlineStr">
        <is>
          <t>Andi Offset CV</t>
        </is>
      </c>
      <c r="T659" s="223" t="inlineStr">
        <is>
          <t>Lokal</t>
        </is>
      </c>
      <c r="U659" s="261" t="n">
        <v>202</v>
      </c>
      <c r="V659" s="86" t="inlineStr">
        <is>
          <t>pdf</t>
        </is>
      </c>
      <c r="W659" s="223" t="inlineStr">
        <is>
          <t>15.4 MB</t>
        </is>
      </c>
      <c r="X659" s="223" t="inlineStr">
        <is>
          <t>&lt;p&gt;Anda ingin membuka usaha? Usaha dagang misalnya. maka Anda harus membeli produk yang akan anda jual, menyewa atau menyiapkan tempat untuk menjual, dan mempekerjakan karyawan. Ditambah lagi, Anda harus menunggu produk Anda terjual di pasaran. Mungkin satu bulan, dua bulan, atau bahkan bertahun-tahun. Melihat kondisi ini, ada waktu yang terbuang dan Anda harus menanggung risiko yang terjadi karena tingkat inflasi tiap tahunnya.&lt;br /&gt;
 &lt;br /&gt;
 Saat ini, ada sebuah peluang bisnis baru yang ditawarkan. Anda tidak perlu repot dengan persiapan-persiapan membuka usaha. Cukup miliki sahamnya, maka Anda bisa ikut memiliki produk yang Anda inginkan.&lt;br /&gt;
 &lt;br /&gt;
 Buku ini menawarkan satu bentuk bisnis investasi baru, yaitu Saham Derivatif. Apa saja keuntungan dan bagaimana cara bisnisnya dapat Anda dapatkan dalam buku ini.&lt;br /&gt;
 &lt;br /&gt;
 Buku ini dilengkapi juga dengan cara penggunaan Metatrader; sebuah software yang digunakan dalam dunia investasi....&lt;/p&gt;</t>
        </is>
      </c>
      <c r="Y659" s="262" t="n">
        <v>77000</v>
      </c>
      <c r="Z659" s="226" t="n"/>
      <c r="AA659" s="241">
        <f>Y992*Z992</f>
        <v/>
      </c>
      <c r="AB659" s="237" t="inlineStr">
        <is>
          <t>b10ee9fa-aa0c-4f68-92af-062915d37920</t>
        </is>
      </c>
    </row>
    <row r="660" ht="15" customHeight="1" s="283">
      <c r="A660" s="109" t="n">
        <v>984</v>
      </c>
      <c r="B660" s="222">
        <f>HYPERLINK("https://mocostore.moco.co.id/catalog/"&amp;AB993,"Klik Disini")</f>
        <v/>
      </c>
      <c r="C660" s="223" t="inlineStr">
        <is>
          <t>100 Humor Asyik</t>
        </is>
      </c>
      <c r="D660" s="223" t="n"/>
      <c r="E660" s="223" t="inlineStr">
        <is>
          <t>Xavier Quentin Pranata</t>
        </is>
      </c>
      <c r="F660" s="223" t="inlineStr">
        <is>
          <t>979-763-223-7</t>
        </is>
      </c>
      <c r="G660" s="223" t="inlineStr">
        <is>
          <t>978-979-29-8674-7</t>
        </is>
      </c>
      <c r="H660" s="223" t="inlineStr">
        <is>
          <t>Agama Kristen</t>
        </is>
      </c>
      <c r="I660" s="258" t="inlineStr">
        <is>
          <t>Perguruan Tinggi</t>
        </is>
      </c>
      <c r="J660" s="186" t="inlineStr">
        <is>
          <t>009.16</t>
        </is>
      </c>
      <c r="K660" s="264" t="inlineStr">
        <is>
          <t>Tidak Tersedia</t>
        </is>
      </c>
      <c r="L660" s="264" t="n"/>
      <c r="M660" s="265" t="inlineStr">
        <is>
          <t>Tidak Tersedia</t>
        </is>
      </c>
      <c r="N660" s="223" t="inlineStr">
        <is>
          <t>Indonesia</t>
        </is>
      </c>
      <c r="O660" s="223" t="inlineStr">
        <is>
          <t>Tidak diketahui</t>
        </is>
      </c>
      <c r="P660" s="260" t="n">
        <v>2006</v>
      </c>
      <c r="Q660" s="260" t="n">
        <v>2018</v>
      </c>
      <c r="R660" s="223" t="inlineStr">
        <is>
          <t>Penerbit Andi</t>
        </is>
      </c>
      <c r="S660" s="223" t="inlineStr">
        <is>
          <t>Andi Offset CV</t>
        </is>
      </c>
      <c r="T660" s="223" t="inlineStr">
        <is>
          <t>Lokal</t>
        </is>
      </c>
      <c r="U660" s="261" t="n">
        <v>128</v>
      </c>
      <c r="V660" s="86" t="inlineStr">
        <is>
          <t>pdf</t>
        </is>
      </c>
      <c r="W660" s="223" t="inlineStr">
        <is>
          <t>8.9 MB</t>
        </is>
      </c>
      <c r="X660" s="223" t="inlineStr">
        <is>
          <t>&lt;p&gt;Jika hidup kita ini diibaratkan masakan, lukisan, atau lahan kerontang, pastilah humor bisa berfungsi sebagai bumbu penyedap hidup kita, cat bagi kanvas jiwa kita, atau embun pagi bagi tanah hati gersang kita.&lt;/p&gt;
 &lt;p&gt;&lt;br /&gt;
 Banyak orang berwajah bak mayat hidup. Mengapa? Sebab mereka bekerja keras ala mesin tanpa ekspresi dan emosi. Namun, humor bisa membuat otot-otot di wajah kita berolahraga.&lt;/p&gt;
 &lt;p&gt;&lt;br /&gt;
 Ada orang bilang, &amp;quot;&lt;em&gt;Winners laugh to forget, but loosers forget to laugh.&lt;/em&gt;&amp;quot; Artinya, pemenang tertawa untuk melupakan, tetapi pecundang lupa tertawa.&lt;/p&gt;
 &lt;p&gt;&lt;br /&gt;
 Anda bisa menjadi pemenang dengan senjata buku kumpulan 100 Humor ini.&lt;/p&gt;</t>
        </is>
      </c>
      <c r="Y660" s="262" t="n">
        <v>43500</v>
      </c>
      <c r="Z660" s="226" t="n"/>
      <c r="AA660" s="241">
        <f>Y993*Z993</f>
        <v/>
      </c>
      <c r="AB660" s="237" t="inlineStr">
        <is>
          <t>2a2689de-1cac-40e7-813a-46d43f7e939b</t>
        </is>
      </c>
    </row>
    <row r="661" ht="15" customHeight="1" s="283">
      <c r="A661" s="109" t="n">
        <v>986</v>
      </c>
      <c r="B661" s="222">
        <f>HYPERLINK("https://mocostore.moco.co.id/catalog/"&amp;AB995,"Klik Disini")</f>
        <v/>
      </c>
      <c r="C661" s="223" t="inlineStr">
        <is>
          <t>Kekristenan yang Radikal</t>
        </is>
      </c>
      <c r="D661" s="223" t="n"/>
      <c r="E661" s="223" t="inlineStr">
        <is>
          <t>Jonar Situmorang</t>
        </is>
      </c>
      <c r="F661" s="223" t="inlineStr">
        <is>
          <t>978-979-29-2966-9</t>
        </is>
      </c>
      <c r="G661" s="223" t="inlineStr">
        <is>
          <t>978-979-29-9651-7</t>
        </is>
      </c>
      <c r="H661" s="223" t="inlineStr">
        <is>
          <t>Agama Kristen</t>
        </is>
      </c>
      <c r="I661" s="258" t="inlineStr">
        <is>
          <t>Perguruan Tinggi</t>
        </is>
      </c>
      <c r="J661" s="186" t="inlineStr">
        <is>
          <t>009.16</t>
        </is>
      </c>
      <c r="K661" s="264" t="n"/>
      <c r="L661" s="264" t="n"/>
      <c r="M661" s="259" t="n"/>
      <c r="N661" s="223" t="inlineStr">
        <is>
          <t>Indonesia</t>
        </is>
      </c>
      <c r="O661" s="223" t="inlineStr">
        <is>
          <t>Tidak diketahui</t>
        </is>
      </c>
      <c r="P661" s="260" t="n">
        <v>2012</v>
      </c>
      <c r="Q661" s="260" t="n">
        <v>2018</v>
      </c>
      <c r="R661" s="223" t="inlineStr">
        <is>
          <t>Penerbit Andi</t>
        </is>
      </c>
      <c r="S661" s="223" t="inlineStr">
        <is>
          <t>Andi Offset CV</t>
        </is>
      </c>
      <c r="T661" s="223" t="inlineStr">
        <is>
          <t>Lokal</t>
        </is>
      </c>
      <c r="U661" s="261" t="n">
        <v>176</v>
      </c>
      <c r="V661" s="86" t="inlineStr">
        <is>
          <t>pdf</t>
        </is>
      </c>
      <c r="W661" s="223" t="inlineStr">
        <is>
          <t>9.8 MB</t>
        </is>
      </c>
      <c r="X661" s="223" t="inlineStr">
        <is>
          <t>&lt;p&gt;Dalam istilah politik, kata radikal berarti menuntut perubahan dengan segera. Perubahan yang dimaksudkan di sini tentu adalah perubahan secara lebi baik. Dengan demikian, pembaca diharapkan menjadi oang Kristen yang berubah ke arah lebih baik. Kekristenan yang Radikal secara lengkap membahas khotbah Yesus di Bukit dalam Matius 5 perbagian. Khotbah Yesus di Bukit yang terdapat di Matius 5 ini sering disampaikan dalam khotbah atau renungan, tetapi dalam buku ini pernulis memberikan perspektif yang mendalam berdasarkan fakta dan sesuai dengan konteks kehidupan sehari-hari. Beberapa hal yang secara lengkap dan mendalam dipaparkan oleh penulis adalah tentang Hidup yang Berpengaruh, Menjadi Orang Kristen yang Berbeda, Ketaatan, Hidup Lebih Benar, Dilarang Marah, Menjaga Hati, Hidup dalam Perdamaian, Hidup dalam kekudusan, Tuntas dari Dosa, Dilarang bererai, Berani Berterus Terang, Mengalah untuk Menang, Mengalah untuk Menang, Mengasihi Musuh, Hidup Sempurna.&lt;/p&gt;</t>
        </is>
      </c>
      <c r="Y661" s="262" t="n">
        <v>55000</v>
      </c>
      <c r="Z661" s="226" t="n"/>
      <c r="AA661" s="241">
        <f>Y995*Z995</f>
        <v/>
      </c>
      <c r="AB661" s="237" t="inlineStr">
        <is>
          <t>1aa12dc3-9760-4d34-bd80-5ece12414043</t>
        </is>
      </c>
    </row>
    <row r="662" ht="15" customHeight="1" s="283">
      <c r="A662" s="109" t="n">
        <v>987</v>
      </c>
      <c r="B662" s="222">
        <f>HYPERLINK("https://mocostore.moco.co.id/catalog/"&amp;AB996,"Klik Disini")</f>
        <v/>
      </c>
      <c r="C662" s="223" t="inlineStr">
        <is>
          <t>Menggambar 2D dengan AutoCad 2002</t>
        </is>
      </c>
      <c r="D662" s="223" t="n"/>
      <c r="E662" s="223" t="inlineStr">
        <is>
          <t>Muhammad Fauzan Sholihin</t>
        </is>
      </c>
      <c r="F662" s="223" t="inlineStr">
        <is>
          <t>979-731-559-2</t>
        </is>
      </c>
      <c r="G662" s="223" t="inlineStr">
        <is>
          <t>978-979-29-9097-3</t>
        </is>
      </c>
      <c r="H662" s="223" t="inlineStr">
        <is>
          <t>Komputer &amp; Internet</t>
        </is>
      </c>
      <c r="I662" s="258" t="inlineStr">
        <is>
          <t>Perguruan Tinggi</t>
        </is>
      </c>
      <c r="J662" s="186" t="inlineStr">
        <is>
          <t>009.05</t>
        </is>
      </c>
      <c r="K662" s="264" t="n"/>
      <c r="L662" s="264" t="n"/>
      <c r="M662" s="259" t="n"/>
      <c r="N662" s="223" t="inlineStr">
        <is>
          <t>Indonesia</t>
        </is>
      </c>
      <c r="O662" s="223" t="inlineStr">
        <is>
          <t>Tidak diketahui</t>
        </is>
      </c>
      <c r="P662" s="260" t="n">
        <v>2004</v>
      </c>
      <c r="Q662" s="260" t="n">
        <v>2018</v>
      </c>
      <c r="R662" s="223" t="inlineStr">
        <is>
          <t>Penerbit Andi</t>
        </is>
      </c>
      <c r="S662" s="223" t="inlineStr">
        <is>
          <t>Andi Offset CV</t>
        </is>
      </c>
      <c r="T662" s="223" t="inlineStr">
        <is>
          <t>Lokal</t>
        </is>
      </c>
      <c r="U662" s="261" t="n">
        <v>112</v>
      </c>
      <c r="V662" s="86" t="inlineStr">
        <is>
          <t>pdf</t>
        </is>
      </c>
      <c r="W662" s="223" t="inlineStr">
        <is>
          <t>22.6 MB</t>
        </is>
      </c>
      <c r="X662" s="223" t="inlineStr">
        <is>
          <t>&lt;p&gt;Penguasaan AutoCAD saat ini sudah menjadi kemampuan wajib bagi setiap lulusan akademi dan fakultas keteknikan. Hampir semua bidang teknik memakai Auto CAD untuk desain produk dengan tingkat akurasi tinggi&lt;/p&gt;</t>
        </is>
      </c>
      <c r="Y662" s="262" t="n">
        <v>63000</v>
      </c>
      <c r="Z662" s="226" t="n"/>
      <c r="AA662" s="241">
        <f>Y996*Z996</f>
        <v/>
      </c>
      <c r="AB662" s="237" t="inlineStr">
        <is>
          <t>ecead4af-0976-428c-a65e-f6be09025fc8</t>
        </is>
      </c>
    </row>
    <row r="663" ht="15" customHeight="1" s="283">
      <c r="A663" s="109" t="n">
        <v>988</v>
      </c>
      <c r="B663" s="222">
        <f>HYPERLINK("https://mocostore.moco.co.id/catalog/"&amp;AB997,"Klik Disini")</f>
        <v/>
      </c>
      <c r="C663" s="223" t="inlineStr">
        <is>
          <t>Career VS Calling</t>
        </is>
      </c>
      <c r="D663" s="223" t="n"/>
      <c r="E663" s="223" t="inlineStr">
        <is>
          <t>Y. A. Sundarto</t>
        </is>
      </c>
      <c r="F663" s="223" t="inlineStr">
        <is>
          <t>979-763-761-1</t>
        </is>
      </c>
      <c r="G663" s="223" t="inlineStr">
        <is>
          <t>978-979-29-8928-1</t>
        </is>
      </c>
      <c r="H663" s="223" t="inlineStr">
        <is>
          <t>Agama &amp; Spiritual</t>
        </is>
      </c>
      <c r="I663" s="258" t="inlineStr">
        <is>
          <t>Perguruan Tinggi</t>
        </is>
      </c>
      <c r="J663" s="186" t="inlineStr">
        <is>
          <t>009.16</t>
        </is>
      </c>
      <c r="K663" s="264" t="inlineStr">
        <is>
          <t>Tidak Tersedia</t>
        </is>
      </c>
      <c r="L663" s="264" t="n"/>
      <c r="M663" s="259" t="inlineStr">
        <is>
          <t>Tidak Tersedia</t>
        </is>
      </c>
      <c r="N663" s="223" t="inlineStr">
        <is>
          <t>Indonesia</t>
        </is>
      </c>
      <c r="O663" s="223" t="inlineStr">
        <is>
          <t>Tidak diketahui</t>
        </is>
      </c>
      <c r="P663" s="260" t="n">
        <v>2007</v>
      </c>
      <c r="Q663" s="260" t="n">
        <v>2018</v>
      </c>
      <c r="R663" s="223" t="inlineStr">
        <is>
          <t>Penerbit Andi</t>
        </is>
      </c>
      <c r="S663" s="223" t="inlineStr">
        <is>
          <t>Andi Offset CV</t>
        </is>
      </c>
      <c r="T663" s="223" t="inlineStr">
        <is>
          <t>Lokal</t>
        </is>
      </c>
      <c r="U663" s="261" t="n">
        <v>152</v>
      </c>
      <c r="V663" s="86" t="inlineStr">
        <is>
          <t>pdf</t>
        </is>
      </c>
      <c r="W663" s="223" t="inlineStr">
        <is>
          <t>4.1 MB</t>
        </is>
      </c>
      <c r="X663" s="223" t="inlineStr">
        <is>
          <t>&lt;p&gt;Kondisi tersebut semakin membuat para pekerja dan profesional harus memberikan lebih banyak waktu, tenaga, pikiran dan ambisi&lt;br /&gt;
 &lt;br /&gt;
 Banyak orang yang kemudian mengalami perasaan mendua, seolah sedang melayani dua tuan yang berbeda-sukses dan Tuhan. Namun ketika mereka mencoba membuat&amp;nbsp; keseimbangan di antara keduanya, banyak hal yang seolah tidak relevan. Perlahan&amp;nbsp; namun pasti, banyak dari mereka yang mulai kehilangan visi dan tujuan. Banyak yang akhirnya memilih menepi dan mengikuti arus dunia membawa mereka pergi.&amp;nbsp;&lt;/p&gt;
 &lt;p&gt;Buku ini adalah &amp;quot;ternan seperjalanan&amp;quot; bagi Anda yang sedang mencari&amp;nbsp; jawaban atas pertanyaan-pertanyaan iman yang riil, dan bentuk-bentuk kerinduan khusus tentang makna hidup dan pekerjaan-apakah pekerjaan kita benar-benar&amp;nbsp; panggilan Allah atau sekadar keinginan kita mencari sukses duniawi?&amp;nbsp;&lt;/p&gt;
 &lt;p&gt;Selain membeberkan rencana kerj a yang bisa Anda gunakan setelah Anda&amp;nbsp; mengidentifikasi panggilan hidup Anda, buku ini juga dilengkapi dengan alar bantu untuk mengidentifikasi karakteristik kepribadian, kondisi ideal lingkungan&amp;nbsp; kerja, dan contoh-contoh pekerjaan yang sesuai.&amp;nbsp;&lt;/p&gt;</t>
        </is>
      </c>
      <c r="Y663" s="262" t="n">
        <v>59000</v>
      </c>
      <c r="Z663" s="226" t="n"/>
      <c r="AA663" s="241">
        <f>Y997*Z997</f>
        <v/>
      </c>
      <c r="AB663" s="237" t="inlineStr">
        <is>
          <t>63aea7a3-2d38-471d-837b-3d6db4aafbdc</t>
        </is>
      </c>
    </row>
    <row r="664" ht="15" customHeight="1" s="283">
      <c r="A664" s="109" t="n">
        <v>989</v>
      </c>
      <c r="B664" s="222">
        <f>HYPERLINK("https://mocostore.moco.co.id/catalog/"&amp;AB998,"Klik Disini")</f>
        <v/>
      </c>
      <c r="C664" s="223" t="inlineStr">
        <is>
          <t>Menggambar Batik Menggunakan Adobe Photoshop</t>
        </is>
      </c>
      <c r="D664" s="223" t="n"/>
      <c r="E664" s="223" t="inlineStr">
        <is>
          <t>Agnes Dian Saputri</t>
        </is>
      </c>
      <c r="F664" s="223" t="inlineStr">
        <is>
          <t>978-979-29-6068-6</t>
        </is>
      </c>
      <c r="G664" s="223" t="inlineStr">
        <is>
          <t>978-979-29-9098-0</t>
        </is>
      </c>
      <c r="H664" s="223" t="inlineStr">
        <is>
          <t>Komputer &amp; Internet</t>
        </is>
      </c>
      <c r="I664" s="258" t="inlineStr">
        <is>
          <t>Perguruan Tinggi</t>
        </is>
      </c>
      <c r="J664" s="186" t="inlineStr">
        <is>
          <t>009.05</t>
        </is>
      </c>
      <c r="K664" s="264" t="n"/>
      <c r="L664" s="264" t="n"/>
      <c r="M664" s="259" t="n"/>
      <c r="N664" s="223" t="inlineStr">
        <is>
          <t>Indonesia</t>
        </is>
      </c>
      <c r="O664" s="223" t="inlineStr">
        <is>
          <t>Tidak diketahui</t>
        </is>
      </c>
      <c r="P664" s="260" t="n">
        <v>2017</v>
      </c>
      <c r="Q664" s="260" t="n">
        <v>2018</v>
      </c>
      <c r="R664" s="223" t="inlineStr">
        <is>
          <t>Penerbit Andi</t>
        </is>
      </c>
      <c r="S664" s="223" t="inlineStr">
        <is>
          <t>Andi Offset CV</t>
        </is>
      </c>
      <c r="T664" s="223" t="inlineStr">
        <is>
          <t>Lokal</t>
        </is>
      </c>
      <c r="U664" s="261" t="n">
        <v>118</v>
      </c>
      <c r="V664" s="86" t="inlineStr">
        <is>
          <t>pdf</t>
        </is>
      </c>
      <c r="W664" s="223" t="inlineStr">
        <is>
          <t>24.3 MB</t>
        </is>
      </c>
      <c r="X664" s="223" t="inlineStr">
        <is>
          <t>&lt;p&gt;Perkembangan teknologi yang demikian pesat dewasa ini memberikan berbagai alternatif sumber belajar peserta didik, baik media cetak, media audiovisual, maupun media berbasis multimedia. Maka dari itu penulis menuliskan sebuah modul pembelajaran yang berjudul &amp;ldquo;Menggambar Batik Menggunakan Adobe Photoshop&amp;rdquo;.&lt;/p&gt;
 &lt;p&gt;Dalam modul ini berisi materi pengetahuan tentang batik, teknik menggambar desain motif batik berbasis multimedia menggunakan salah satu perangkat lunak dari Adobe yaitu Photoshop, hingga penyajian gambar untuk presentasi. Modul pembelajaran ini sangat mudah untuk dipahami. Modul ini dapat dipelajari sendiri diluar jam pelajaran dengan atau tanpa bimbingan dari guru.&lt;/p&gt;</t>
        </is>
      </c>
      <c r="Y664" s="262" t="n">
        <v>69000</v>
      </c>
      <c r="Z664" s="226" t="n"/>
      <c r="AA664" s="241">
        <f>Y998*Z998</f>
        <v/>
      </c>
      <c r="AB664" s="237" t="inlineStr">
        <is>
          <t>3ba1f906-2ac4-4b69-b477-8a5523dc2422</t>
        </is>
      </c>
    </row>
    <row r="665" ht="15" customHeight="1" s="283">
      <c r="A665" s="109" t="n">
        <v>990</v>
      </c>
      <c r="B665" s="222">
        <f>HYPERLINK("https://mocostore.moco.co.id/catalog/"&amp;AB999,"Klik Disini")</f>
        <v/>
      </c>
      <c r="C665" s="223" t="inlineStr">
        <is>
          <t>Celah-celah dalam Dunia Anak Muda</t>
        </is>
      </c>
      <c r="D665" s="223" t="n"/>
      <c r="E665" s="223" t="inlineStr">
        <is>
          <t>Mas Friani</t>
        </is>
      </c>
      <c r="F665" s="223" t="inlineStr">
        <is>
          <t>979-763-498-1</t>
        </is>
      </c>
      <c r="G665" s="223" t="inlineStr">
        <is>
          <t>978-979-29-8929-8</t>
        </is>
      </c>
      <c r="H665" s="223" t="inlineStr">
        <is>
          <t>Agama &amp; Spiritual</t>
        </is>
      </c>
      <c r="I665" s="258" t="inlineStr">
        <is>
          <t>Perguruan Tinggi</t>
        </is>
      </c>
      <c r="J665" s="186" t="inlineStr">
        <is>
          <t>009.16</t>
        </is>
      </c>
      <c r="K665" s="264" t="inlineStr">
        <is>
          <t>Tidak Tersedia</t>
        </is>
      </c>
      <c r="L665" s="264" t="n"/>
      <c r="M665" s="259" t="inlineStr">
        <is>
          <t>Tidak Tersedia</t>
        </is>
      </c>
      <c r="N665" s="223" t="inlineStr">
        <is>
          <t>Indonesia</t>
        </is>
      </c>
      <c r="O665" s="223" t="inlineStr">
        <is>
          <t>Tidak diketahui</t>
        </is>
      </c>
      <c r="P665" s="260" t="n">
        <v>2007</v>
      </c>
      <c r="Q665" s="260" t="n">
        <v>2018</v>
      </c>
      <c r="R665" s="223" t="inlineStr">
        <is>
          <t>Penerbit Andi</t>
        </is>
      </c>
      <c r="S665" s="223" t="inlineStr">
        <is>
          <t>Andi Offset CV</t>
        </is>
      </c>
      <c r="T665" s="223" t="inlineStr">
        <is>
          <t>Lokal</t>
        </is>
      </c>
      <c r="U665" s="261" t="n">
        <v>122</v>
      </c>
      <c r="V665" s="86" t="inlineStr">
        <is>
          <t>pdf</t>
        </is>
      </c>
      <c r="W665" s="223" t="inlineStr">
        <is>
          <t>5.9 MB</t>
        </is>
      </c>
      <c r="X665" s="223" t="inlineStr">
        <is>
          <t>&lt;p&gt;Napa, ya, anak-anak muda kok sering jatuh bangun dalam &amp;nbsp;dosa? Padahal, baru aj a j ingkrak-j ingkrak pas praise. Nangis tersedu-sedu pas worship. Nyatet pas khotbah. Bahkan&amp;nbsp;meraung-raung bertobat pas altar call. Tapi begitu keluar gereja? Eh, udah berbuat dosa lagi, jatuh lagi. Bertengkar ama ortulah, nonton BF-lah, minum, narkobaan, ngelakuin perbuatan terlarang ama pacar, bohongin ortu soal duit SPP yang habis buat pacaran ato shopping, ... en so onlah yang nyakitin hati Tuhan banget! (Sampe para malaikat di sorga pada bingung: &amp;quot;Ini anak Tuhan ato anak Iblis sih?&amp;quot;)&amp;nbsp;&lt;/p&gt;
 &lt;p&gt;&lt;br /&gt;
 Anak muda sekarang memang aneh bin ajaib! Logonya aja anak Tuhan, di gereja kudus, tapi di luar (maafya) kudis ... Ck, ck.. kok bisa gini??&amp;nbsp;&lt;/p&gt;
 &lt;p&gt;&lt;br /&gt;
 Ngeliat fenomena anak muda masa kini emang membingungkan! Namun, Mas Friani-sang penulis buku ini-paham banget pergumulan yang kamu-anak muda-hadapi. Sebagai anak muda, doi pun ngalamin yang namanya jatuh bangun dalam dosa. Cuman doi gak jatuh mulu tapi bangkit en jadi terang. Itu karena doi ngerti celah-celahnya, yakni &amp;quot;area rawan&amp;quot; yang anak muda kudu ati-ati biar gakjatuh. Nah, buku ini tidak hanya menuturkan pengalaman doi tapi juga kiat en segudang kebenaran yang ingin doi bagikan kepada kita, anak anak muda Tuhan, agar paham strateginya menang. Hai, anak-&lt;/p&gt;</t>
        </is>
      </c>
      <c r="Y665" s="262" t="n">
        <v>43000</v>
      </c>
      <c r="Z665" s="226" t="n"/>
      <c r="AA665" s="241">
        <f>Y999*Z999</f>
        <v/>
      </c>
      <c r="AB665" s="237" t="inlineStr">
        <is>
          <t>1bfed515-c7b3-40ca-96b0-14145608b3fb</t>
        </is>
      </c>
    </row>
    <row r="666" ht="15" customHeight="1" s="283">
      <c r="A666" s="109" t="n">
        <v>991</v>
      </c>
      <c r="B666" s="222">
        <f>HYPERLINK("https://mocostore.moco.co.id/catalog/"&amp;AB1000,"Klik Disini")</f>
        <v/>
      </c>
      <c r="C666" s="223" t="inlineStr">
        <is>
          <t>Mengganyang Hacker dengan Snort</t>
        </is>
      </c>
      <c r="D666" s="223" t="n"/>
      <c r="E666" s="223" t="inlineStr">
        <is>
          <t>Rahmat Rafiudin</t>
        </is>
      </c>
      <c r="F666" s="223" t="inlineStr">
        <is>
          <t>978-979-29-1345-3</t>
        </is>
      </c>
      <c r="G666" s="223" t="inlineStr">
        <is>
          <t>978-979-29-9104-8</t>
        </is>
      </c>
      <c r="H666" s="223" t="inlineStr">
        <is>
          <t>Komputer &amp; Internet</t>
        </is>
      </c>
      <c r="I666" s="258" t="inlineStr">
        <is>
          <t>Perguruan Tinggi</t>
        </is>
      </c>
      <c r="J666" s="186" t="inlineStr">
        <is>
          <t>009.05</t>
        </is>
      </c>
      <c r="K666" s="264" t="n"/>
      <c r="L666" s="264" t="n"/>
      <c r="M666" s="259" t="n"/>
      <c r="N666" s="223" t="inlineStr">
        <is>
          <t>Indonesia</t>
        </is>
      </c>
      <c r="O666" s="223" t="inlineStr">
        <is>
          <t>Tidak diketahui</t>
        </is>
      </c>
      <c r="P666" s="260" t="n">
        <v>2010</v>
      </c>
      <c r="Q666" s="260" t="n">
        <v>2018</v>
      </c>
      <c r="R666" s="223" t="inlineStr">
        <is>
          <t>Penerbit Andi</t>
        </is>
      </c>
      <c r="S666" s="223" t="inlineStr">
        <is>
          <t>Andi Offset CV</t>
        </is>
      </c>
      <c r="T666" s="223" t="inlineStr">
        <is>
          <t>Lokal</t>
        </is>
      </c>
      <c r="U666" s="261" t="n">
        <v>237</v>
      </c>
      <c r="V666" s="86" t="inlineStr">
        <is>
          <t>pdf</t>
        </is>
      </c>
      <c r="W666" s="223" t="inlineStr">
        <is>
          <t>5.8 MB</t>
        </is>
      </c>
      <c r="X666" s="223" t="inlineStr">
        <is>
          <t>&lt;p&gt;Buku ini penting dimiliki oleh pengelola server jaringan dan Internet, terutama dalam melindungi server-server mereka dari berbagai ancaman yang menghancurkan. Melalui buku ini, Anda akan dipandu dengan gamblang bagaimana menginstal dan mengonfigurasi salah satu aplikasi sekuriti berdaya guna yang populer di mana digunakan saat ini, yakni Snort.&lt;br /&gt;
 &lt;br /&gt;
 Snort memiliki kemampuan yang handal untuk mendeteksi dan menangkal peluang-peluang ancaman terkini, seperti serangan buffer overflow, kode-kode berbahaya, serangan Denial of Services (DoS), pemindaian port-port, pemindaian kelemahan-kelemahan jaringan dan sistem, SMB probes, OS fingerprinting, serangan berbasis CGI, serangan aplikasi-aplikasi web, penyusupan, dan usaha-usaha pendobrakan sistem atau hacking.&amp;nbsp;&lt;/p&gt;
 &lt;p&gt;Jangan pertaruhkan keamanan sistem dan jaringan Anda, milikilah buku ini segera!&lt;/p&gt;</t>
        </is>
      </c>
      <c r="Y666" s="262" t="n">
        <v>78500</v>
      </c>
      <c r="Z666" s="226" t="n"/>
      <c r="AA666" s="241">
        <f>Y1000*Z1000</f>
        <v/>
      </c>
      <c r="AB666" s="237" t="inlineStr">
        <is>
          <t>bbfc2861-fd2c-445b-9b5a-94c15df2a234</t>
        </is>
      </c>
    </row>
    <row r="667" ht="15" customHeight="1" s="283">
      <c r="A667" s="109" t="n">
        <v>992</v>
      </c>
      <c r="B667" s="222">
        <f>HYPERLINK("https://mocostore.moco.co.id/catalog/"&amp;AB1001,"Klik Disini")</f>
        <v/>
      </c>
      <c r="C667" s="223" t="inlineStr">
        <is>
          <t>100 Inspiring Stories for Greater Success</t>
        </is>
      </c>
      <c r="D667" s="223" t="n"/>
      <c r="E667" s="223" t="inlineStr">
        <is>
          <t>Xavier Quentin Pranata</t>
        </is>
      </c>
      <c r="F667" s="223" t="inlineStr">
        <is>
          <t>978-979-29-5798-3</t>
        </is>
      </c>
      <c r="G667" s="223" t="inlineStr">
        <is>
          <t>978-979-29-8677-8</t>
        </is>
      </c>
      <c r="H667" s="223" t="inlineStr">
        <is>
          <t>Agama Kristen</t>
        </is>
      </c>
      <c r="I667" s="258" t="inlineStr">
        <is>
          <t>Perguruan Tinggi</t>
        </is>
      </c>
      <c r="J667" s="186" t="inlineStr">
        <is>
          <t>009.16</t>
        </is>
      </c>
      <c r="K667" s="264" t="inlineStr">
        <is>
          <t>Tidak Tersedia</t>
        </is>
      </c>
      <c r="L667" s="264" t="n"/>
      <c r="M667" s="259" t="inlineStr">
        <is>
          <t>Tidak Tersedia</t>
        </is>
      </c>
      <c r="N667" s="223" t="n"/>
      <c r="O667" s="223" t="n"/>
      <c r="P667" s="260" t="n">
        <v>2017</v>
      </c>
      <c r="Q667" s="260" t="n">
        <v>2018</v>
      </c>
      <c r="R667" s="223" t="inlineStr">
        <is>
          <t>Penerbit Andi</t>
        </is>
      </c>
      <c r="S667" s="223" t="inlineStr">
        <is>
          <t>Andi Offset CV</t>
        </is>
      </c>
      <c r="T667" s="223" t="n"/>
      <c r="U667" s="261" t="n">
        <v>320</v>
      </c>
      <c r="V667" s="86" t="inlineStr">
        <is>
          <t>pdf</t>
        </is>
      </c>
      <c r="W667" s="223" t="inlineStr">
        <is>
          <t>11.9 MB</t>
        </is>
      </c>
      <c r="X667" s="223" t="inlineStr">
        <is>
          <t>&lt;p&gt;Melalui buku ini, penulis mengupas berbagai kisah kehidupan dan aspek-aspeknya dalam terang firman Tuhan. Hasilnya menjadi kumpulan kisah-kisah inspiratif dan penuh kebijakan menuju kesuksesan. Bahkan bukan sekadar sukses, buku ini mengajak kita dengan bijak menjadi semakin sukses.&lt;/p&gt;</t>
        </is>
      </c>
      <c r="Y667" s="262" t="n">
        <v>72000</v>
      </c>
      <c r="Z667" s="226" t="n"/>
      <c r="AA667" s="241">
        <f>Y1001*Z1001</f>
        <v/>
      </c>
      <c r="AB667" s="237" t="inlineStr">
        <is>
          <t>5d9a334b-0522-42d3-adbb-51c3c47a5ff7</t>
        </is>
      </c>
    </row>
    <row r="668" ht="15" customHeight="1" s="283">
      <c r="A668" s="109" t="n">
        <v>994</v>
      </c>
      <c r="B668" s="222">
        <f>HYPERLINK("https://mocostore.moco.co.id/catalog/"&amp;AB1003,"Klik Disini")</f>
        <v/>
      </c>
      <c r="C668" s="223" t="inlineStr">
        <is>
          <t>Menghadirkan Kerajaan Allah</t>
        </is>
      </c>
      <c r="D668" s="223" t="n"/>
      <c r="E668" s="223" t="inlineStr">
        <is>
          <t>Pdt. DR.Fu Xie</t>
        </is>
      </c>
      <c r="F668" s="223" t="inlineStr">
        <is>
          <t>979-763-999-1</t>
        </is>
      </c>
      <c r="G668" s="223" t="inlineStr">
        <is>
          <t>978-979-29-9089-8</t>
        </is>
      </c>
      <c r="H668" s="223" t="inlineStr">
        <is>
          <t>Agama Kristen</t>
        </is>
      </c>
      <c r="I668" s="258" t="inlineStr">
        <is>
          <t>Perguruan Tinggi</t>
        </is>
      </c>
      <c r="J668" s="186" t="inlineStr">
        <is>
          <t>009.16</t>
        </is>
      </c>
      <c r="K668" s="223" t="n"/>
      <c r="L668" s="264" t="n"/>
      <c r="M668" s="259" t="n"/>
      <c r="N668" s="223" t="inlineStr">
        <is>
          <t>Indonesia</t>
        </is>
      </c>
      <c r="O668" s="223" t="inlineStr">
        <is>
          <t>Tidak diketahui</t>
        </is>
      </c>
      <c r="P668" s="260" t="n">
        <v>2008</v>
      </c>
      <c r="Q668" s="260" t="n">
        <v>2018</v>
      </c>
      <c r="R668" s="223" t="inlineStr">
        <is>
          <t>Penerbit Andi</t>
        </is>
      </c>
      <c r="S668" s="223" t="inlineStr">
        <is>
          <t>Andi Offset CV</t>
        </is>
      </c>
      <c r="T668" s="223" t="inlineStr">
        <is>
          <t>Lokal</t>
        </is>
      </c>
      <c r="U668" s="261" t="n">
        <v>136</v>
      </c>
      <c r="V668" s="86" t="inlineStr">
        <is>
          <t>pdf</t>
        </is>
      </c>
      <c r="W668" s="223" t="inlineStr">
        <is>
          <t>10.0 MB</t>
        </is>
      </c>
      <c r="X668" s="223" t="inlineStr">
        <is>
          <t>&lt;p&gt;GEJALA yang timbul dalam kehidupan bergereja adalah banyak yang menganggap pelayanan hanya berada di sekitar mimbar atau lingkungan gereja. Bahkan kegiatan pelayanan seolah-olah tidak bersinggungan dengan kehidupan keseharian. Gejala seperti ini tidak hanya muncul di lingkungan jemaat, tetapi juga dijumpai di lingkungan orang yang dianggap pemimpin&lt;/p&gt;</t>
        </is>
      </c>
      <c r="Y668" s="262" t="n">
        <v>66000</v>
      </c>
      <c r="Z668" s="226" t="n"/>
      <c r="AA668" s="241">
        <f>Y1003*Z1003</f>
        <v/>
      </c>
      <c r="AB668" s="237" t="inlineStr">
        <is>
          <t>3c0c212c-434e-48e2-bd79-b680363460b0</t>
        </is>
      </c>
    </row>
    <row r="669" ht="15" customHeight="1" s="283">
      <c r="A669" s="109" t="n">
        <v>995</v>
      </c>
      <c r="B669" s="222">
        <f>HYPERLINK("https://mocostore.moco.co.id/catalog/"&amp;AB1004,"Klik Disini")</f>
        <v/>
      </c>
      <c r="C669" s="223" t="inlineStr">
        <is>
          <t>100 Kisah Cekak yang Membuat Bijak</t>
        </is>
      </c>
      <c r="D669" s="223" t="n"/>
      <c r="E669" s="223" t="inlineStr">
        <is>
          <t>Xavier Quentin Pranata</t>
        </is>
      </c>
      <c r="F669" s="223" t="inlineStr">
        <is>
          <t>978-979-29-2972-0</t>
        </is>
      </c>
      <c r="G669" s="223" t="inlineStr">
        <is>
          <t>978-979-29-8678-5</t>
        </is>
      </c>
      <c r="H669" s="223" t="inlineStr">
        <is>
          <t>Agama Kristen</t>
        </is>
      </c>
      <c r="I669" s="258" t="inlineStr">
        <is>
          <t>Perguruan Tinggi</t>
        </is>
      </c>
      <c r="J669" s="186" t="inlineStr">
        <is>
          <t>009.16</t>
        </is>
      </c>
      <c r="K669" s="264" t="n"/>
      <c r="L669" s="264" t="n"/>
      <c r="M669" s="259" t="n"/>
      <c r="N669" s="223" t="n"/>
      <c r="O669" s="223" t="n"/>
      <c r="P669" s="260" t="n">
        <v>2012</v>
      </c>
      <c r="Q669" s="260" t="n">
        <v>2018</v>
      </c>
      <c r="R669" s="223" t="inlineStr">
        <is>
          <t>Penerbit Andi</t>
        </is>
      </c>
      <c r="S669" s="223" t="inlineStr">
        <is>
          <t>Andi Offset CV</t>
        </is>
      </c>
      <c r="T669" s="223" t="n"/>
      <c r="U669" s="261" t="n">
        <v>176</v>
      </c>
      <c r="V669" s="86" t="inlineStr">
        <is>
          <t>pdf</t>
        </is>
      </c>
      <c r="W669" s="223" t="inlineStr">
        <is>
          <t>4.3 MB</t>
        </is>
      </c>
      <c r="X669" s="223" t="inlineStr">
        <is>
          <t>&lt;p&gt;Buku ini berisi 100 kisah pendek berupa percikan atau permenungan yang bersifat inspirasional dan motivasional. Setiap kisah ditulis dengan format atau struktur yang sama, yaitu Judul, Ayat Firman, Kisah, dan Doa pendek.&lt;/p&gt;</t>
        </is>
      </c>
      <c r="Y669" s="262" t="n">
        <v>46000</v>
      </c>
      <c r="Z669" s="226" t="n"/>
      <c r="AA669" s="241">
        <f>Y1004*Z1004</f>
        <v/>
      </c>
      <c r="AB669" s="237" t="inlineStr">
        <is>
          <t>2d111443-4cf6-46ec-aad4-711651fcb328</t>
        </is>
      </c>
    </row>
    <row r="670" ht="15" customHeight="1" s="283">
      <c r="A670" s="109" t="n">
        <v>996</v>
      </c>
      <c r="B670" s="222">
        <f>HYPERLINK("https://mocostore.moco.co.id/catalog/"&amp;AB1005,"Klik Disini")</f>
        <v/>
      </c>
      <c r="C670" s="223" t="inlineStr">
        <is>
          <t>Cantik Tanpa Kecantikan</t>
        </is>
      </c>
      <c r="D670" s="223" t="n"/>
      <c r="E670" s="223" t="inlineStr">
        <is>
          <t>Pdt. Pengky Andu</t>
        </is>
      </c>
      <c r="F670" s="223" t="inlineStr">
        <is>
          <t>979-731-959-8</t>
        </is>
      </c>
      <c r="G670" s="223" t="inlineStr">
        <is>
          <t>978-979-29-8916-8</t>
        </is>
      </c>
      <c r="H670" s="223" t="inlineStr">
        <is>
          <t>Agama &amp; Spiritual</t>
        </is>
      </c>
      <c r="I670" s="258" t="inlineStr">
        <is>
          <t>Perguruan Tinggi</t>
        </is>
      </c>
      <c r="J670" s="186" t="inlineStr">
        <is>
          <t>009.16</t>
        </is>
      </c>
      <c r="K670" s="264" t="inlineStr">
        <is>
          <t>Tidak Tersedia</t>
        </is>
      </c>
      <c r="L670" s="264" t="n"/>
      <c r="M670" s="259" t="inlineStr">
        <is>
          <t>Tidak Tersedia</t>
        </is>
      </c>
      <c r="N670" s="223" t="inlineStr">
        <is>
          <t>Indonesia</t>
        </is>
      </c>
      <c r="O670" s="223" t="inlineStr">
        <is>
          <t>Tidak diketahui</t>
        </is>
      </c>
      <c r="P670" s="260" t="n">
        <v>2005</v>
      </c>
      <c r="Q670" s="260" t="n">
        <v>2018</v>
      </c>
      <c r="R670" s="223" t="inlineStr">
        <is>
          <t>Penerbit Andi</t>
        </is>
      </c>
      <c r="S670" s="223" t="inlineStr">
        <is>
          <t>Andi Offset CV</t>
        </is>
      </c>
      <c r="T670" s="223" t="inlineStr">
        <is>
          <t>Lokal</t>
        </is>
      </c>
      <c r="U670" s="261" t="n">
        <v>116</v>
      </c>
      <c r="V670" s="86" t="inlineStr">
        <is>
          <t>pdf</t>
        </is>
      </c>
      <c r="W670" s="223" t="inlineStr">
        <is>
          <t>8.6 MB</t>
        </is>
      </c>
      <c r="X670" s="223" t="inlineStr">
        <is>
          <t>&lt;p&gt;Komunikasi adalah kunci menuju keluarga bahagia. Tidak hanya suami-istri, anak-anak pun akan merasakan kebahagiaan dalam keluarga ,bila komunikasi antar anggota keluarga terjalin dengan baik, namun ternyata, komunikasi saja tidak cukup. Kita juga harus memerhatikan hal lain, meminjam istilah Pengky Andu, &amp;quot;jangan menggenggam bunga mawar di tangan Anda karena tangan Anda akan terluka oleh durinya&amp;quot;. Itu artinya suami-istri, ataupun orang tua-anak, tidak boleh saling mengekang karena hanya akan melukai perasaan satu sama lain. Berilah kebebasan yang bertanggung jawab kepada setiap anggota keluarga&lt;/p&gt;</t>
        </is>
      </c>
      <c r="Y670" s="262" t="n">
        <v>49000</v>
      </c>
      <c r="Z670" s="226" t="n"/>
      <c r="AA670" s="241">
        <f>Y1005*Z1005</f>
        <v/>
      </c>
      <c r="AB670" s="237" t="inlineStr">
        <is>
          <t>330fcdf1-9a6f-4d52-aaee-2125bfac2e7f</t>
        </is>
      </c>
    </row>
    <row r="671" ht="15" customHeight="1" s="283">
      <c r="A671" s="109" t="n">
        <v>997</v>
      </c>
      <c r="B671" s="222">
        <f>HYPERLINK("https://mocostore.moco.co.id/catalog/"&amp;AB1006,"Klik Disini")</f>
        <v/>
      </c>
      <c r="C671" s="223" t="inlineStr">
        <is>
          <t>Karakter Pembangun Hidup yang Diberkati</t>
        </is>
      </c>
      <c r="D671" s="223" t="n"/>
      <c r="E671" s="223" t="inlineStr">
        <is>
          <t>Maya Hermanto</t>
        </is>
      </c>
      <c r="F671" s="223" t="inlineStr">
        <is>
          <t>978-979-29-5782-2</t>
        </is>
      </c>
      <c r="G671" s="223" t="inlineStr">
        <is>
          <t>978-979-29-9647-0</t>
        </is>
      </c>
      <c r="H671" s="223" t="inlineStr">
        <is>
          <t>Agama Kristen</t>
        </is>
      </c>
      <c r="I671" s="258" t="inlineStr">
        <is>
          <t>Perguruan Tinggi</t>
        </is>
      </c>
      <c r="J671" s="186" t="inlineStr">
        <is>
          <t>009.16</t>
        </is>
      </c>
      <c r="K671" s="223" t="inlineStr">
        <is>
          <t>Tidak Tersedia</t>
        </is>
      </c>
      <c r="L671" s="223" t="n"/>
      <c r="M671" s="259" t="inlineStr">
        <is>
          <t>Tidak Tersedia</t>
        </is>
      </c>
      <c r="N671" s="223" t="inlineStr">
        <is>
          <t>Indonesia</t>
        </is>
      </c>
      <c r="O671" s="223" t="inlineStr">
        <is>
          <t>Tidak diketahui</t>
        </is>
      </c>
      <c r="P671" s="260" t="n">
        <v>2017</v>
      </c>
      <c r="Q671" s="260" t="n">
        <v>2018</v>
      </c>
      <c r="R671" s="223" t="inlineStr">
        <is>
          <t>Penerbit Andi</t>
        </is>
      </c>
      <c r="S671" s="223" t="inlineStr">
        <is>
          <t>Andi Offset CV</t>
        </is>
      </c>
      <c r="T671" s="223" t="inlineStr">
        <is>
          <t>Lokal</t>
        </is>
      </c>
      <c r="U671" s="261" t="n">
        <v>136</v>
      </c>
      <c r="V671" s="86" t="inlineStr">
        <is>
          <t>pdf</t>
        </is>
      </c>
      <c r="W671" s="223" t="inlineStr">
        <is>
          <t>22.2 MB</t>
        </is>
      </c>
      <c r="X671" s="223" t="inlineStr">
        <is>
          <t>&lt;p&gt;Karakter Pembangun Hidup Yang Diberkati&lt;br /&gt;
 &lt;br /&gt;
 Siapakah orang yang sabar dan dapat menguasai diri? Orang yang sabar dan menguasai diri adalah&amp;nbsp;&lt;br /&gt;
 &lt;br /&gt;
 seseorang yang berkarakter Kristus. Ia digambarkan sebagai seorang pahlawan yang merebut kota.&lt;br /&gt;
 Mengapa karakter itu penting? Karena karakter sangat menentukan keberhasilan seseorang. Karakter yang&amp;nbsp;&lt;br /&gt;
 &lt;br /&gt;
 baik dan karakter yang buruk pastinya membawa dampak yang berlawanan dalam kehidupan seseorang.&amp;nbsp;&lt;br /&gt;
 &lt;br /&gt;
 Karakter yang baik akan memaksimalkan potensi yang ada dalam diri seseorang, juga daya tahannya&amp;nbsp;&lt;br /&gt;
 &lt;br /&gt;
 menghadapi berbagai tantangan hidup. Karakter yang buruk sebaliknya, melumpuhkan.&lt;br /&gt;
 Buku ini mengajak kita melihat 15 karakter penting dalam kehidupan kita sebagai orang Kristen. Mari&amp;nbsp;&lt;br /&gt;
 &lt;br /&gt;
 kita lihat kembali kehidupan kita, dan bersiap menjadi pribadi yang berkemenangan karena kita memiliki&amp;nbsp;&lt;br /&gt;
 &lt;br /&gt;
 karakter Kristus dalam hidup kita&lt;/p&gt;</t>
        </is>
      </c>
      <c r="Y671" s="262" t="n">
        <v>45000</v>
      </c>
      <c r="Z671" s="226" t="n"/>
      <c r="AA671" s="241">
        <f>Y1006*Z1006</f>
        <v/>
      </c>
      <c r="AB671" s="237" t="inlineStr">
        <is>
          <t>463901bc-e7a3-4af8-9322-5d2df2eca2b7</t>
        </is>
      </c>
    </row>
    <row r="672" ht="15" customHeight="1" s="283">
      <c r="A672" s="109" t="n">
        <v>998</v>
      </c>
      <c r="B672" s="222">
        <f>HYPERLINK("https://mocostore.moco.co.id/catalog/"&amp;AB1007,"Klik Disini")</f>
        <v/>
      </c>
      <c r="C672" s="223" t="inlineStr">
        <is>
          <t>Mengolah Database dengan SQL pada Interbase Menggunakan Delphi 6.0</t>
        </is>
      </c>
      <c r="D672" s="223" t="n"/>
      <c r="E672" s="223" t="inlineStr">
        <is>
          <t>Bambang Robi'in</t>
        </is>
      </c>
      <c r="F672" s="223" t="inlineStr">
        <is>
          <t>979-533-859-5</t>
        </is>
      </c>
      <c r="G672" s="223" t="inlineStr">
        <is>
          <t>978-979-29-9117-8</t>
        </is>
      </c>
      <c r="H672" s="223" t="inlineStr">
        <is>
          <t>Komputer &amp; Internet</t>
        </is>
      </c>
      <c r="I672" s="258" t="inlineStr">
        <is>
          <t>Perguruan Tinggi</t>
        </is>
      </c>
      <c r="J672" s="186" t="inlineStr">
        <is>
          <t>009.05</t>
        </is>
      </c>
      <c r="K672" s="264" t="n"/>
      <c r="L672" s="264" t="n"/>
      <c r="M672" s="259" t="n"/>
      <c r="N672" s="223" t="inlineStr">
        <is>
          <t>Indonesia</t>
        </is>
      </c>
      <c r="O672" s="223" t="inlineStr">
        <is>
          <t>Tidak diketahui</t>
        </is>
      </c>
      <c r="P672" s="260" t="n">
        <v>2002</v>
      </c>
      <c r="Q672" s="260" t="n">
        <v>2018</v>
      </c>
      <c r="R672" s="223" t="inlineStr">
        <is>
          <t>Penerbit Andi</t>
        </is>
      </c>
      <c r="S672" s="223" t="inlineStr">
        <is>
          <t>Andi Offset CV</t>
        </is>
      </c>
      <c r="T672" s="223" t="inlineStr">
        <is>
          <t>Lokal</t>
        </is>
      </c>
      <c r="U672" s="261" t="n">
        <v>212</v>
      </c>
      <c r="V672" s="86" t="inlineStr">
        <is>
          <t>pdf</t>
        </is>
      </c>
      <c r="W672" s="223" t="inlineStr">
        <is>
          <t>17.0 MB</t>
        </is>
      </c>
      <c r="X672" s="223" t="inlineStr">
        <is>
          <t>&lt;p&gt;Buku ini menyampaikan secara praktis bagaimana membuat dan mengolah database InterBase Server 6 yang menggunakan bahasa SQL dan bagaimana membuat aplikasinya secara visual menggunakan Delphi sehingga aplikasi mudah digunakan oleh user.&lt;/p&gt;</t>
        </is>
      </c>
      <c r="Y672" s="262" t="n">
        <v>88500</v>
      </c>
      <c r="Z672" s="226" t="n"/>
      <c r="AA672" s="241">
        <f>Y1007*Z1007</f>
        <v/>
      </c>
      <c r="AB672" s="237" t="inlineStr">
        <is>
          <t>c4018c6c-a78a-45a8-9b37-da75fdffe57b</t>
        </is>
      </c>
    </row>
    <row r="673" ht="15" customHeight="1" s="283">
      <c r="A673" s="109" t="n">
        <v>999</v>
      </c>
      <c r="B673" s="222">
        <f>HYPERLINK("https://mocostore.moco.co.id/catalog/"&amp;AB1008,"Klik Disini")</f>
        <v/>
      </c>
      <c r="C673" s="223" t="inlineStr">
        <is>
          <t>Cara Mudah Mengajarkan Alkitab kepada Anak</t>
        </is>
      </c>
      <c r="D673" s="223" t="n"/>
      <c r="E673" s="223" t="inlineStr">
        <is>
          <t>Igrea Siswanto</t>
        </is>
      </c>
      <c r="F673" s="223" t="inlineStr">
        <is>
          <t>979-763-453-1</t>
        </is>
      </c>
      <c r="G673" s="223" t="inlineStr">
        <is>
          <t>978-979-29-8922-9</t>
        </is>
      </c>
      <c r="H673" s="223" t="inlineStr">
        <is>
          <t>Agama Kristen</t>
        </is>
      </c>
      <c r="I673" s="258" t="inlineStr">
        <is>
          <t>Perguruan Tinggi</t>
        </is>
      </c>
      <c r="J673" s="186" t="inlineStr">
        <is>
          <t>009.16</t>
        </is>
      </c>
      <c r="K673" s="264" t="inlineStr">
        <is>
          <t>Tidak Tersedia</t>
        </is>
      </c>
      <c r="L673" s="264" t="n"/>
      <c r="M673" s="259" t="inlineStr">
        <is>
          <t>Tidak Tersedia</t>
        </is>
      </c>
      <c r="N673" s="223" t="inlineStr">
        <is>
          <t>Indonesia</t>
        </is>
      </c>
      <c r="O673" s="223" t="inlineStr">
        <is>
          <t>Tidak diketahui</t>
        </is>
      </c>
      <c r="P673" s="260" t="n">
        <v>2006</v>
      </c>
      <c r="Q673" s="260" t="n">
        <v>2018</v>
      </c>
      <c r="R673" s="223" t="inlineStr">
        <is>
          <t>Penerbit Andi</t>
        </is>
      </c>
      <c r="S673" s="223" t="inlineStr">
        <is>
          <t>Andi Offset CV</t>
        </is>
      </c>
      <c r="T673" s="223" t="inlineStr">
        <is>
          <t>Lokal</t>
        </is>
      </c>
      <c r="U673" s="261" t="n">
        <v>80</v>
      </c>
      <c r="V673" s="86" t="inlineStr">
        <is>
          <t>pdf</t>
        </is>
      </c>
      <c r="W673" s="223" t="inlineStr">
        <is>
          <t>10.9 MB</t>
        </is>
      </c>
      <c r="X673" s="223" t="inlineStr">
        <is>
          <t>&lt;p&gt;Bingung menyajikan acara sekolah minggu yang menarik dan tidak monoton? Sulit memancing minat dan keseriusan anak-anak untuk memahami pokok-pokok ajaran Kristiani? Anda-para pendidik , guru-guru Sekolah Minggu atau para orangtua-tak perlu berkecil hati.&lt;/p&gt;</t>
        </is>
      </c>
      <c r="Y673" s="262" t="n">
        <v>38000</v>
      </c>
      <c r="Z673" s="226" t="n"/>
      <c r="AA673" s="241">
        <f>Y1008*Z1008</f>
        <v/>
      </c>
      <c r="AB673" s="237" t="inlineStr">
        <is>
          <t>2952a793-29df-465b-b316-6bccfc0464b9</t>
        </is>
      </c>
    </row>
    <row r="674" ht="15" customHeight="1" s="283">
      <c r="A674" s="109" t="n">
        <v>1000</v>
      </c>
      <c r="B674" s="222">
        <f>HYPERLINK("https://mocostore.moco.co.id/catalog/"&amp;AB1009,"Klik Disini")</f>
        <v/>
      </c>
      <c r="C674" s="223" t="inlineStr">
        <is>
          <t>Kekuatan Sebuah Pengharapan</t>
        </is>
      </c>
      <c r="D674" s="223" t="n"/>
      <c r="E674" s="223" t="inlineStr">
        <is>
          <t>Salmon Hutasoit</t>
        </is>
      </c>
      <c r="F674" s="223" t="inlineStr">
        <is>
          <t>978-979-29-3608-7</t>
        </is>
      </c>
      <c r="G674" s="223" t="inlineStr">
        <is>
          <t>978-979-29-9652-4</t>
        </is>
      </c>
      <c r="H674" s="223" t="inlineStr">
        <is>
          <t>Agama Kristen</t>
        </is>
      </c>
      <c r="I674" s="258" t="inlineStr">
        <is>
          <t>Perguruan Tinggi</t>
        </is>
      </c>
      <c r="J674" s="186" t="inlineStr">
        <is>
          <t>009.16</t>
        </is>
      </c>
      <c r="K674" s="264" t="n"/>
      <c r="L674" s="264" t="n"/>
      <c r="M674" s="259" t="n"/>
      <c r="N674" s="223" t="inlineStr">
        <is>
          <t>Indonesia</t>
        </is>
      </c>
      <c r="O674" s="223" t="inlineStr">
        <is>
          <t>Tidak diketahui</t>
        </is>
      </c>
      <c r="P674" s="260" t="n">
        <v>2013</v>
      </c>
      <c r="Q674" s="260" t="n">
        <v>2018</v>
      </c>
      <c r="R674" s="223" t="inlineStr">
        <is>
          <t>Penerbit Andi</t>
        </is>
      </c>
      <c r="S674" s="223" t="inlineStr">
        <is>
          <t>Andi Offset CV</t>
        </is>
      </c>
      <c r="T674" s="223" t="inlineStr">
        <is>
          <t>Lokal</t>
        </is>
      </c>
      <c r="U674" s="261" t="n">
        <v>160</v>
      </c>
      <c r="V674" s="86" t="inlineStr">
        <is>
          <t>pdf</t>
        </is>
      </c>
      <c r="W674" s="223" t="inlineStr">
        <is>
          <t>3.7 MB</t>
        </is>
      </c>
      <c r="X674" s="223" t="inlineStr">
        <is>
          <t>&lt;p&gt;Secara kelesuruhan buku ini berisi tentang ajakan untuk terus berharap kepada Tuhan. Melalui sembilan bab dalam buku ini, penulis mengajak para pembaca untuk merenungkan dan memahami bahwa harapan dalam Tuhan Yesus tidak pernah mengecewakan. Dengan bahasa yang praktis dan mudah dipahami, penulis menjabarkan pengalaman pribadinya dan pengalaman orang-orang yang ia layani serta kisah tokoh-tokoh Alkitab mengenai tantangan, masalah, dan pergumulan serta harapan mereka dalam Tuhan.&lt;/p&gt;</t>
        </is>
      </c>
      <c r="Y674" s="262" t="n">
        <v>43000</v>
      </c>
      <c r="Z674" s="226" t="n"/>
      <c r="AA674" s="241">
        <f>Y1009*Z1009</f>
        <v/>
      </c>
      <c r="AB674" s="237" t="inlineStr">
        <is>
          <t>8db9bab4-d5ee-4a0f-a597-f6b98e86d267</t>
        </is>
      </c>
    </row>
    <row r="675" ht="15" customHeight="1" s="283">
      <c r="A675" s="109" t="n">
        <v>1001</v>
      </c>
      <c r="B675" s="222">
        <f>HYPERLINK("https://mocostore.moco.co.id/catalog/"&amp;AB1010,"Klik Disini")</f>
        <v/>
      </c>
      <c r="C675" s="223" t="inlineStr">
        <is>
          <t>100 Kisah Yang Menyentuh Nurani Anda</t>
        </is>
      </c>
      <c r="D675" s="223" t="n"/>
      <c r="E675" s="223" t="inlineStr">
        <is>
          <t>Xavier Quentin Pranata</t>
        </is>
      </c>
      <c r="F675" s="223" t="inlineStr">
        <is>
          <t>979-731-871-0</t>
        </is>
      </c>
      <c r="G675" s="223" t="inlineStr">
        <is>
          <t>978-979-29-8680-8</t>
        </is>
      </c>
      <c r="H675" s="223" t="inlineStr">
        <is>
          <t>Agama Kristen</t>
        </is>
      </c>
      <c r="I675" s="258" t="inlineStr">
        <is>
          <t>Perguruan Tinggi</t>
        </is>
      </c>
      <c r="J675" s="186" t="inlineStr">
        <is>
          <t>009.16</t>
        </is>
      </c>
      <c r="K675" s="264" t="inlineStr">
        <is>
          <t>Tidak Tersedia</t>
        </is>
      </c>
      <c r="L675" s="264" t="n"/>
      <c r="M675" s="259" t="inlineStr">
        <is>
          <t>Tidak Tersedia</t>
        </is>
      </c>
      <c r="N675" s="223" t="inlineStr">
        <is>
          <t>Indonesia</t>
        </is>
      </c>
      <c r="O675" s="223" t="inlineStr">
        <is>
          <t>Tidak diketahui</t>
        </is>
      </c>
      <c r="P675" s="260" t="n">
        <v>2005</v>
      </c>
      <c r="Q675" s="260" t="n">
        <v>2018</v>
      </c>
      <c r="R675" s="223" t="inlineStr">
        <is>
          <t>Penerbit Andi</t>
        </is>
      </c>
      <c r="S675" s="223" t="inlineStr">
        <is>
          <t>Andi Offset CV</t>
        </is>
      </c>
      <c r="T675" s="223" t="inlineStr">
        <is>
          <t>Lokal</t>
        </is>
      </c>
      <c r="U675" s="261" t="n">
        <v>192</v>
      </c>
      <c r="V675" s="86" t="inlineStr">
        <is>
          <t>pdf</t>
        </is>
      </c>
      <c r="W675" s="223" t="inlineStr">
        <is>
          <t>15.0 MB</t>
        </is>
      </c>
      <c r="X675" s="223" t="inlineStr">
        <is>
          <t>&lt;p&gt;Ada banyak cara untuk menyampaikan pesan-pesan atau nilai kehidupan. Sebuah ilustrasi atau kisah pendek adalah cara yang cukup efektif. Sebuah atau sekumpulan kisah apalagi yang menarik memang mempunyai cara untuk menjaga dan memperhatikan dirinya sendiri. Kisah itu menjadi organisme yang hidup dan berkembang sesuai dengan konteksnya. Saat kita sudah lupa dengan bagian tertentu khotbah atau pengajaran, kisah-kisah yang terselip di dalamnya mampu menghidupkan kembali khotbah itu di dalam hati kita.&lt;/p&gt;</t>
        </is>
      </c>
      <c r="Y675" s="262" t="n">
        <v>71500</v>
      </c>
      <c r="Z675" s="226" t="n"/>
      <c r="AA675" s="241">
        <f>Y1010*Z1010</f>
        <v/>
      </c>
      <c r="AB675" s="237" t="inlineStr">
        <is>
          <t>84e72545-2db1-4352-8df2-aeff604ad208</t>
        </is>
      </c>
    </row>
    <row r="676" ht="15" customHeight="1" s="283">
      <c r="A676" s="109" t="n">
        <v>1002</v>
      </c>
      <c r="B676" s="222">
        <f>HYPERLINK("https://mocostore.moco.co.id/catalog/"&amp;AB1011,"Klik Disini")</f>
        <v/>
      </c>
      <c r="C676" s="223" t="inlineStr">
        <is>
          <t>Yuk, Menulis! Diary, Puisi, dan Cerita Fiksi</t>
        </is>
      </c>
      <c r="D676" s="223" t="n"/>
      <c r="E676" s="223" t="inlineStr">
        <is>
          <t>Aveus Har</t>
        </is>
      </c>
      <c r="F676" s="223" t="inlineStr">
        <is>
          <t>978-979-29-2217-2</t>
        </is>
      </c>
      <c r="G676" s="223" t="inlineStr">
        <is>
          <t>978-979-29-9732-3</t>
        </is>
      </c>
      <c r="H676" s="223" t="inlineStr">
        <is>
          <t>Referensi</t>
        </is>
      </c>
      <c r="I676" s="258" t="inlineStr">
        <is>
          <t>Perguruan Tinggi</t>
        </is>
      </c>
      <c r="J676" s="186" t="inlineStr">
        <is>
          <t>009.19</t>
        </is>
      </c>
      <c r="K676" s="264" t="n"/>
      <c r="L676" s="264" t="n"/>
      <c r="M676" s="259" t="n"/>
      <c r="N676" s="223" t="inlineStr">
        <is>
          <t>Indonesia</t>
        </is>
      </c>
      <c r="O676" s="223" t="inlineStr">
        <is>
          <t>Tidak diketahui</t>
        </is>
      </c>
      <c r="P676" s="260" t="n">
        <v>2011</v>
      </c>
      <c r="Q676" s="260" t="n">
        <v>2018</v>
      </c>
      <c r="R676" s="223" t="inlineStr">
        <is>
          <t>G-Media Publisher</t>
        </is>
      </c>
      <c r="S676" s="223" t="inlineStr">
        <is>
          <t>Andi Offset CV</t>
        </is>
      </c>
      <c r="T676" s="223" t="inlineStr">
        <is>
          <t>Lokal</t>
        </is>
      </c>
      <c r="U676" s="261" t="n">
        <v>175</v>
      </c>
      <c r="V676" s="86" t="inlineStr">
        <is>
          <t>pdf</t>
        </is>
      </c>
      <c r="W676" s="223" t="inlineStr">
        <is>
          <t>10.3 MB</t>
        </is>
      </c>
      <c r="X676" s="223" t="inlineStr">
        <is>
          <t>&lt;p&gt;Apakah menulis itu susah dan menjemukan? Tidak. Menulis itu asyik dan menantang. Apalagi menulis diary, puisi dan cerita fiksi yang menjadi bagian dari keseharianmu. Memang, segala sesuatu pasti terasa sukar pada awalnya. Tapi begitu sudah menguasainya, kamu tidak akan percaya kalau hal ini benar-benar mudah. Buku ini ditujukan untuk membantumu dengan cara yang gampang dan sederhana. Ini adalah pijakan awal bagimu untuk berpetualang dalam keajaiban kata-kata. Tidak perlu ragu untuk memulai, juga tidak perlu pusing dengan berbagai istilah dan teori. Karena yang terpenting adalah kamu memahami dan mempraktikkannya. Menulis adalah sebuah keterampilan. Ini seperti keterampilan lain: menyanyi, menari, berenang, bersepeda dan lainnya. Semakin kita sering melakukannya, semakin bagus pula keterampilan kita. Karena itu, segeralah mulai! Jangan menunda-nunda lagi karena sekaranglah waktu yang tepat untuk memulainya. Yuk, menulis!&lt;/p&gt;</t>
        </is>
      </c>
      <c r="Y676" s="262" t="n">
        <v>51000</v>
      </c>
      <c r="Z676" s="226" t="n"/>
      <c r="AA676" s="241">
        <f>Y1011*Z1011</f>
        <v/>
      </c>
      <c r="AB676" s="237" t="inlineStr">
        <is>
          <t>5c8dc47c-6411-407e-9c03-1ae1ec82c446</t>
        </is>
      </c>
    </row>
    <row r="677" ht="15" customHeight="1" s="283">
      <c r="A677" s="109" t="n">
        <v>1003</v>
      </c>
      <c r="B677" s="222">
        <f>HYPERLINK("https://mocostore.moco.co.id/catalog/"&amp;AB1012,"Klik Disini")</f>
        <v/>
      </c>
      <c r="C677" s="223" t="inlineStr">
        <is>
          <t>Kekudusan Seks</t>
        </is>
      </c>
      <c r="D677" s="223" t="n"/>
      <c r="E677" s="223" t="inlineStr">
        <is>
          <t>Daniel Alexander</t>
        </is>
      </c>
      <c r="F677" s="223" t="inlineStr">
        <is>
          <t>978-979-763-264-4</t>
        </is>
      </c>
      <c r="G677" s="223" t="inlineStr">
        <is>
          <t>978-979-29-9654-8</t>
        </is>
      </c>
      <c r="H677" s="223" t="inlineStr">
        <is>
          <t>Agama Kristen</t>
        </is>
      </c>
      <c r="I677" s="258" t="inlineStr">
        <is>
          <t>Perguruan Tinggi</t>
        </is>
      </c>
      <c r="J677" s="186" t="inlineStr">
        <is>
          <t>009.16</t>
        </is>
      </c>
      <c r="K677" s="264" t="n"/>
      <c r="L677" s="264" t="n"/>
      <c r="M677" s="259" t="n"/>
      <c r="N677" s="223" t="inlineStr">
        <is>
          <t>Indonesia</t>
        </is>
      </c>
      <c r="O677" s="223" t="inlineStr">
        <is>
          <t>Tidak diketahui</t>
        </is>
      </c>
      <c r="P677" s="260" t="n">
        <v>2006</v>
      </c>
      <c r="Q677" s="260" t="n">
        <v>2018</v>
      </c>
      <c r="R677" s="223" t="inlineStr">
        <is>
          <t>Penerbit Andi</t>
        </is>
      </c>
      <c r="S677" s="223" t="inlineStr">
        <is>
          <t>Andi Offset CV</t>
        </is>
      </c>
      <c r="T677" s="223" t="inlineStr">
        <is>
          <t>Lokal</t>
        </is>
      </c>
      <c r="U677" s="261" t="n">
        <v>64</v>
      </c>
      <c r="V677" s="86" t="inlineStr">
        <is>
          <t>pdf</t>
        </is>
      </c>
      <c r="W677" s="223" t="inlineStr">
        <is>
          <t>6.7 MB</t>
        </is>
      </c>
      <c r="X677" s="223" t="inlineStr">
        <is>
          <t>&lt;p&gt;Satu-satunya buku yang berbicara tentang seks secara lengkap dan teliti adalah alkitab.jika ada sebutan holy bible,tentu ada juga sebutan hoy seks.seks adalah inisiatif dari allah,dan karena allah itu kudus,seks pun kudus.namun,seks menjadi suatu dosa atau kutuk jika disalahgunakan.&lt;br /&gt;
 &lt;br /&gt;
 Tema utama kumpulan khotbah kekudusan seks ini adalah seks dan keluarga.bagi anda yang sedang berpacaran,sudah bertunanga,dan yang sedang mempersiapkan pernikahan,kumpulan khotbah ini dapat dijadikan bahan bacaan pembekalan.&lt;/p&gt;</t>
        </is>
      </c>
      <c r="Y677" s="262" t="n">
        <v>34000</v>
      </c>
      <c r="Z677" s="226" t="n"/>
      <c r="AA677" s="241">
        <f>Y1012*Z1012</f>
        <v/>
      </c>
      <c r="AB677" s="237" t="inlineStr">
        <is>
          <t>902be97e-20f4-46b3-9b4e-fefa9cb9999b</t>
        </is>
      </c>
    </row>
    <row r="678" ht="15" customHeight="1" s="283">
      <c r="A678" s="109" t="n">
        <v>1004</v>
      </c>
      <c r="B678" s="222">
        <f>HYPERLINK("https://mocostore.moco.co.id/catalog/"&amp;AB1013,"Klik Disini")</f>
        <v/>
      </c>
      <c r="C678" s="223" t="inlineStr">
        <is>
          <t>100 Senjata Pelayanan Sekolah Minggu Asyik</t>
        </is>
      </c>
      <c r="D678" s="223" t="n"/>
      <c r="E678" s="223" t="inlineStr">
        <is>
          <t>Igrea Siswanto</t>
        </is>
      </c>
      <c r="F678" s="223" t="inlineStr">
        <is>
          <t>979-731-853-2</t>
        </is>
      </c>
      <c r="G678" s="223" t="inlineStr">
        <is>
          <t>978-979-29-8685-3</t>
        </is>
      </c>
      <c r="H678" s="223" t="inlineStr">
        <is>
          <t>Agama Kristen</t>
        </is>
      </c>
      <c r="I678" s="258" t="inlineStr">
        <is>
          <t>Perguruan Tinggi</t>
        </is>
      </c>
      <c r="J678" s="186" t="inlineStr">
        <is>
          <t>009.16</t>
        </is>
      </c>
      <c r="K678" s="264" t="inlineStr">
        <is>
          <t>Tidak Tersedia</t>
        </is>
      </c>
      <c r="L678" s="264" t="n"/>
      <c r="M678" s="259" t="inlineStr">
        <is>
          <t>Tidak Tersedia</t>
        </is>
      </c>
      <c r="N678" s="223" t="inlineStr">
        <is>
          <t>Indonesia</t>
        </is>
      </c>
      <c r="O678" s="223" t="inlineStr">
        <is>
          <t>Tidak diketahui</t>
        </is>
      </c>
      <c r="P678" s="260" t="n">
        <v>2005</v>
      </c>
      <c r="Q678" s="260" t="n">
        <v>2018</v>
      </c>
      <c r="R678" s="223" t="inlineStr">
        <is>
          <t>Penerbit Andi</t>
        </is>
      </c>
      <c r="S678" s="223" t="inlineStr">
        <is>
          <t>Andi Offset CV</t>
        </is>
      </c>
      <c r="T678" s="223" t="inlineStr">
        <is>
          <t>Lokal</t>
        </is>
      </c>
      <c r="U678" s="261" t="n">
        <v>115</v>
      </c>
      <c r="V678" s="86" t="inlineStr">
        <is>
          <t>pdf</t>
        </is>
      </c>
      <c r="W678" s="223" t="inlineStr">
        <is>
          <t>10.7 MB</t>
        </is>
      </c>
      <c r="X678" s="223" t="inlineStr">
        <is>
          <t>&lt;p&gt;Secara sederhana tapi komunikatif, buku ini memberi Anda alternatif-alternatif solusi bagi permasalahan yang sering Anda jumpai dalam pelayanan SM.Jadilah guru SM yang siap tempur untuk memenangkan peperangan rohani anak-anak!&lt;/p&gt;</t>
        </is>
      </c>
      <c r="Y678" s="262" t="n">
        <v>49000</v>
      </c>
      <c r="Z678" s="226" t="n"/>
      <c r="AA678" s="241">
        <f>Y1013*Z1013</f>
        <v/>
      </c>
      <c r="AB678" s="237" t="inlineStr">
        <is>
          <t>109e2ad7-754f-4812-9d39-dc948591cef0</t>
        </is>
      </c>
    </row>
    <row r="679" ht="15" customHeight="1" s="283">
      <c r="A679" s="109" t="n">
        <v>1005</v>
      </c>
      <c r="B679" s="222">
        <f>HYPERLINK("https://mocostore.moco.co.id/catalog/"&amp;AB1014,"Klik Disini")</f>
        <v/>
      </c>
      <c r="C679" s="223" t="inlineStr">
        <is>
          <t>Cepat dan Mudah Audio Editing dengan Sonar</t>
        </is>
      </c>
      <c r="D679" s="223" t="n"/>
      <c r="E679" s="223" t="inlineStr">
        <is>
          <t>Pandan Pareanom Purwacandra</t>
        </is>
      </c>
      <c r="F679" s="223" t="inlineStr">
        <is>
          <t>979-763-095-1</t>
        </is>
      </c>
      <c r="G679" s="223" t="inlineStr">
        <is>
          <t>978-979-29-8931-1</t>
        </is>
      </c>
      <c r="H679" s="223" t="inlineStr">
        <is>
          <t>Komputer &amp; Internet</t>
        </is>
      </c>
      <c r="I679" s="258" t="inlineStr">
        <is>
          <t>Perguruan Tinggi</t>
        </is>
      </c>
      <c r="J679" s="186" t="inlineStr">
        <is>
          <t>009.05</t>
        </is>
      </c>
      <c r="K679" s="223" t="n"/>
      <c r="L679" s="264" t="n"/>
      <c r="M679" s="259" t="n"/>
      <c r="N679" s="223" t="inlineStr">
        <is>
          <t>Indonesia</t>
        </is>
      </c>
      <c r="O679" s="223" t="inlineStr">
        <is>
          <t>Tidak diketahui</t>
        </is>
      </c>
      <c r="P679" s="260" t="n">
        <v>2005</v>
      </c>
      <c r="Q679" s="260" t="n">
        <v>2018</v>
      </c>
      <c r="R679" s="223" t="inlineStr">
        <is>
          <t>Penerbit Andi</t>
        </is>
      </c>
      <c r="S679" s="223" t="inlineStr">
        <is>
          <t>Andi Offset CV</t>
        </is>
      </c>
      <c r="T679" s="223" t="inlineStr">
        <is>
          <t>Lokal</t>
        </is>
      </c>
      <c r="U679" s="261" t="n">
        <v>108</v>
      </c>
      <c r="V679" s="86" t="inlineStr">
        <is>
          <t>pdf</t>
        </is>
      </c>
      <c r="W679" s="223" t="inlineStr">
        <is>
          <t>3.9 MB</t>
        </is>
      </c>
      <c r="X679" s="223" t="inlineStr">
        <is>
          <t>&lt;p&gt;Cepat dan mudah audio editing dengan sonar adalah sebuah buku tutorial yang mudah dipahami. Buku ini akan mengupas sistem digital recording menggunakan Sonar 3 Producer Edition. Buku ini akan membahas pengenalan audio, merekam data audio hingga tahap akhir mixing dan menjadikannya sebuah CD ataupun kaset.&amp;nbsp;&lt;/p&gt;</t>
        </is>
      </c>
      <c r="Y679" s="262" t="n">
        <v>70000</v>
      </c>
      <c r="Z679" s="226" t="n"/>
      <c r="AA679" s="241">
        <f>Y1014*Z1014</f>
        <v/>
      </c>
      <c r="AB679" s="237" t="inlineStr">
        <is>
          <t>d87ad36c-7cd4-469e-a4c4-279e99f54a52</t>
        </is>
      </c>
    </row>
    <row r="680" ht="15" customHeight="1" s="283">
      <c r="A680" s="109" t="n">
        <v>1006</v>
      </c>
      <c r="B680" s="222">
        <f>HYPERLINK("https://mocostore.moco.co.id/catalog/"&amp;AB1015,"Klik Disini")</f>
        <v/>
      </c>
      <c r="C680" s="223" t="inlineStr">
        <is>
          <t>Keluarga Yang Disukai Tuhan</t>
        </is>
      </c>
      <c r="D680" s="223" t="n"/>
      <c r="E680" s="223" t="inlineStr">
        <is>
          <t>Daniel Alexander</t>
        </is>
      </c>
      <c r="F680" s="223" t="inlineStr">
        <is>
          <t>979-763-255-5</t>
        </is>
      </c>
      <c r="G680" s="223" t="inlineStr">
        <is>
          <t>978-979-29-9656-2</t>
        </is>
      </c>
      <c r="H680" s="223" t="inlineStr">
        <is>
          <t>Agama Kristen</t>
        </is>
      </c>
      <c r="I680" s="258" t="inlineStr">
        <is>
          <t>Perguruan Tinggi</t>
        </is>
      </c>
      <c r="J680" s="186" t="inlineStr">
        <is>
          <t>009.16</t>
        </is>
      </c>
      <c r="K680" s="223" t="n"/>
      <c r="L680" s="223" t="n"/>
      <c r="M680" s="259" t="n"/>
      <c r="N680" s="223" t="inlineStr">
        <is>
          <t>Indonesia</t>
        </is>
      </c>
      <c r="O680" s="223" t="inlineStr">
        <is>
          <t>Tidak diketahui</t>
        </is>
      </c>
      <c r="P680" s="260" t="n">
        <v>2008</v>
      </c>
      <c r="Q680" s="260" t="n">
        <v>2018</v>
      </c>
      <c r="R680" s="223" t="inlineStr">
        <is>
          <t>Penerbit Andi</t>
        </is>
      </c>
      <c r="S680" s="223" t="inlineStr">
        <is>
          <t>Andi Offset CV</t>
        </is>
      </c>
      <c r="T680" s="223" t="inlineStr">
        <is>
          <t>Lokal</t>
        </is>
      </c>
      <c r="U680" s="261" t="n">
        <v>152</v>
      </c>
      <c r="V680" s="86" t="inlineStr">
        <is>
          <t>pdf</t>
        </is>
      </c>
      <c r="W680" s="223" t="inlineStr">
        <is>
          <t>11.5 MB</t>
        </is>
      </c>
      <c r="X680" s="223" t="inlineStr">
        <is>
          <t>&lt;p&gt;Keturunan adalah permata dalam keluarga. Sealin menyemarakkan suasana, mereka menjadi kesaksian apakah keluarga itu dibangun di atas dasar kekudusan atau tidak.&amp;nbsp;&lt;br /&gt;
 &lt;br /&gt;
 Keluarga yang disukai Tuhan adalah kumpulan khotbah Daniel Alexander. bab demi bab,Anda akan mendapati prinsip- prinsip bagaimana agar keluarga Anda menjadi keluarga yang disukai Tuhan.&amp;nbsp;&lt;br /&gt;
 &lt;br /&gt;
 Hubungan suami-istri, orangtua-anak, seks, komunikasi, dan kesehatian menajdi menu utama buku ini. Karena itu, buku ini tepat bagi Anda yang sudah berkeluarga ataupun berencana membangun bahtera rumah tangga.&lt;/p&gt;</t>
        </is>
      </c>
      <c r="Y680" s="262" t="n">
        <v>45500</v>
      </c>
      <c r="Z680" s="226" t="n"/>
      <c r="AA680" s="241">
        <f>Y1015*Z1015</f>
        <v/>
      </c>
      <c r="AB680" s="237" t="inlineStr">
        <is>
          <t>8cc0b912-c5a4-4f5f-99aa-5aa19b588890</t>
        </is>
      </c>
    </row>
    <row r="681" ht="15" customHeight="1" s="283">
      <c r="A681" s="109" t="n">
        <v>1007</v>
      </c>
      <c r="B681" s="222">
        <f>HYPERLINK("https://mocostore.moco.co.id/catalog/"&amp;AB1016,"Klik Disini")</f>
        <v/>
      </c>
      <c r="C681" s="223" t="inlineStr">
        <is>
          <t>Cepat Mahir Visual Basic 2010</t>
        </is>
      </c>
      <c r="D681" s="223" t="n"/>
      <c r="E681" s="223" t="inlineStr">
        <is>
          <t>Erick Kurniawan</t>
        </is>
      </c>
      <c r="F681" s="223" t="inlineStr">
        <is>
          <t>978-979-29-2411-4</t>
        </is>
      </c>
      <c r="G681" s="223" t="inlineStr">
        <is>
          <t>978-979-29-8939-7</t>
        </is>
      </c>
      <c r="H681" s="223" t="inlineStr">
        <is>
          <t>Pemograman</t>
        </is>
      </c>
      <c r="I681" s="258" t="inlineStr">
        <is>
          <t>Perguruan Tinggi</t>
        </is>
      </c>
      <c r="J681" s="186" t="inlineStr">
        <is>
          <t>009.05</t>
        </is>
      </c>
      <c r="K681" s="264" t="inlineStr">
        <is>
          <t>Tidak Tersedia</t>
        </is>
      </c>
      <c r="L681" s="264" t="n"/>
      <c r="M681" s="259" t="inlineStr">
        <is>
          <t>Tidak Tersedia</t>
        </is>
      </c>
      <c r="N681" s="223" t="inlineStr">
        <is>
          <t>Indonesia</t>
        </is>
      </c>
      <c r="O681" s="223" t="inlineStr">
        <is>
          <t>Tidak diketahui</t>
        </is>
      </c>
      <c r="P681" s="260" t="n">
        <v>2011</v>
      </c>
      <c r="Q681" s="260" t="n">
        <v>2018</v>
      </c>
      <c r="R681" s="223" t="inlineStr">
        <is>
          <t>Penerbit Andi</t>
        </is>
      </c>
      <c r="S681" s="223" t="inlineStr">
        <is>
          <t>Andi Offset CV</t>
        </is>
      </c>
      <c r="T681" s="223" t="inlineStr">
        <is>
          <t>Lokal</t>
        </is>
      </c>
      <c r="U681" s="261" t="n">
        <v>306</v>
      </c>
      <c r="V681" s="86" t="inlineStr">
        <is>
          <t>pdf</t>
        </is>
      </c>
      <c r="W681" s="223" t="inlineStr">
        <is>
          <t>20.0 MB</t>
        </is>
      </c>
      <c r="X681" s="223" t="inlineStr">
        <is>
          <t>&lt;p&gt;Buku ini berisi konsep dasar dan berbagai fitur terbaru yang terdapat di Visual Basic 2010 dan Visual Studio 2010. Buku ini juga menyertakan studi &amp;nbsp;kasus di akhir bab sehingga pembaca . diharapkan dapat mengirnplementasikan materi yang sudah dipelajari di bab-bab sebelumnya dalam sebuah aplikasi yang nyata.&lt;/p&gt;</t>
        </is>
      </c>
      <c r="Y681" s="262" t="n">
        <v>117000</v>
      </c>
      <c r="Z681" s="226" t="n"/>
      <c r="AA681" s="241">
        <f>Y1016*Z1016</f>
        <v/>
      </c>
      <c r="AB681" s="237" t="inlineStr">
        <is>
          <t>9e932e68-0b5f-494d-bab1-f7c11ee89faa</t>
        </is>
      </c>
    </row>
    <row r="682" ht="15" customHeight="1" s="283">
      <c r="A682" s="109" t="n">
        <v>1010</v>
      </c>
      <c r="B682" s="222">
        <f>HYPERLINK("https://mocostore.moco.co.id/catalog/"&amp;AB1019,"Klik Disini")</f>
        <v/>
      </c>
      <c r="C682" s="223" t="inlineStr">
        <is>
          <t>Menguasai Pembuatan Laporan dengan Crystal Report dalam 24 Jam</t>
        </is>
      </c>
      <c r="D682" s="223" t="n"/>
      <c r="E682" s="223" t="inlineStr">
        <is>
          <t>Tim Penerbit Andi</t>
        </is>
      </c>
      <c r="F682" s="223" t="inlineStr">
        <is>
          <t>979-731-226-7</t>
        </is>
      </c>
      <c r="G682" s="223" t="inlineStr">
        <is>
          <t>978-979-29-9120-8</t>
        </is>
      </c>
      <c r="H682" s="223" t="inlineStr">
        <is>
          <t>Komputer &amp; Internet</t>
        </is>
      </c>
      <c r="I682" s="258" t="inlineStr">
        <is>
          <t>Perguruan Tinggi</t>
        </is>
      </c>
      <c r="J682" s="186" t="inlineStr">
        <is>
          <t>009.05</t>
        </is>
      </c>
      <c r="K682" s="264" t="n"/>
      <c r="L682" s="264" t="n"/>
      <c r="M682" s="259" t="n"/>
      <c r="N682" s="223" t="inlineStr">
        <is>
          <t>Indonesia</t>
        </is>
      </c>
      <c r="O682" s="223" t="inlineStr">
        <is>
          <t>Tidak diketahui</t>
        </is>
      </c>
      <c r="P682" s="260" t="n">
        <v>2004</v>
      </c>
      <c r="Q682" s="260" t="n">
        <v>2018</v>
      </c>
      <c r="R682" s="223" t="inlineStr">
        <is>
          <t>Penerbit Andi</t>
        </is>
      </c>
      <c r="S682" s="223" t="inlineStr">
        <is>
          <t>Andi Offset CV</t>
        </is>
      </c>
      <c r="T682" s="223" t="inlineStr">
        <is>
          <t>Lokal</t>
        </is>
      </c>
      <c r="U682" s="261" t="n">
        <v>87</v>
      </c>
      <c r="V682" s="86" t="inlineStr">
        <is>
          <t>pdf</t>
        </is>
      </c>
      <c r="W682" s="223" t="inlineStr">
        <is>
          <t>11.6 MB</t>
        </is>
      </c>
      <c r="X682" s="223" t="inlineStr">
        <is>
          <t>&lt;p&gt;Crystal Report merupakan salah satu produk dari Seagate Software yang menangani perkembangan teknologi penyajian laporan. Crystal Report merupakaan salah satu produk yang selalu terupdate dan memiliki erbagai keunggulan.&lt;/p&gt;</t>
        </is>
      </c>
      <c r="Y682" s="262" t="n">
        <v>49000</v>
      </c>
      <c r="Z682" s="226" t="n"/>
      <c r="AA682" s="241">
        <f>Y1019*Z1019</f>
        <v/>
      </c>
      <c r="AB682" s="237" t="inlineStr">
        <is>
          <t>ed49d7b1-ec15-4a68-a210-e18528605056</t>
        </is>
      </c>
    </row>
    <row r="683" ht="15" customHeight="1" s="283">
      <c r="A683" s="109" t="n">
        <v>1011</v>
      </c>
      <c r="B683" s="222">
        <f>HYPERLINK("https://mocostore.moco.co.id/catalog/"&amp;AB1020,"Klik Disini")</f>
        <v/>
      </c>
      <c r="C683" s="223" t="inlineStr">
        <is>
          <t>Ketawa Bukan Dosa</t>
        </is>
      </c>
      <c r="D683" s="223" t="n"/>
      <c r="E683" s="223" t="inlineStr">
        <is>
          <t>Hananto Kusumo</t>
        </is>
      </c>
      <c r="F683" s="223" t="inlineStr">
        <is>
          <t>979-763-407-8</t>
        </is>
      </c>
      <c r="G683" s="223" t="inlineStr">
        <is>
          <t>978-979-29-9661-6</t>
        </is>
      </c>
      <c r="H683" s="223" t="inlineStr">
        <is>
          <t>Agama Kristen</t>
        </is>
      </c>
      <c r="I683" s="258" t="inlineStr">
        <is>
          <t>Perguruan Tinggi</t>
        </is>
      </c>
      <c r="J683" s="186" t="inlineStr">
        <is>
          <t>009.16</t>
        </is>
      </c>
      <c r="K683" s="264" t="n"/>
      <c r="L683" s="264" t="n"/>
      <c r="M683" s="259" t="n"/>
      <c r="N683" s="223" t="inlineStr">
        <is>
          <t>Indonesia</t>
        </is>
      </c>
      <c r="O683" s="223" t="inlineStr">
        <is>
          <t>Tidak diketahui</t>
        </is>
      </c>
      <c r="P683" s="260" t="n">
        <v>2006</v>
      </c>
      <c r="Q683" s="260" t="n">
        <v>2018</v>
      </c>
      <c r="R683" s="223" t="inlineStr">
        <is>
          <t>Penerbit Andi</t>
        </is>
      </c>
      <c r="S683" s="223" t="inlineStr">
        <is>
          <t>Andi Offset CV</t>
        </is>
      </c>
      <c r="T683" s="223" t="inlineStr">
        <is>
          <t>Lokal</t>
        </is>
      </c>
      <c r="U683" s="261" t="n">
        <v>123</v>
      </c>
      <c r="V683" s="86" t="inlineStr">
        <is>
          <t>pdf</t>
        </is>
      </c>
      <c r="W683" s="223" t="inlineStr">
        <is>
          <t>8.4 MB</t>
        </is>
      </c>
      <c r="X683" s="223" t="inlineStr">
        <is>
          <t>&lt;p&gt;Banyak orang yang tidak bisa menbedakan antara &amp;ldquo;lucu bermakna&amp;rdquo; dengan &amp;ldquo;asal buat ketawa&amp;rdquo;. Kelucuan bisa mengurangi stres dan menenangkan hati. Namun, kelucuan juga bisa meninabobokan, melecehkan orang atau mengumbar hawa nafsu. Sudah menjadi satu kebiasaan bahwa lelucon kerap di anggap lucu jika mengandung unsur&amp;nbsp;&lt;em&gt;saru tur wugu&lt;/em&gt;&amp;nbsp;alias tidak senonoh dan tidak pantas. Parahnya lagi, beratnya tekanan dan beban hidup membuat sebagian besar orang di negeri ini tidak pernah lagi bisa tertawa lepas. Masalah yang datang bertubi-tubi telah mencuri selerah humor dalam diri banyak orang.&lt;br /&gt;
 &lt;br /&gt;
 Sudah terlalu lama rasanya. Kita jarang mendengar guyonan yang membuat kita tertawa lepas sekaligus berpikir keras. Nah, buku ini mencoba memberikan nuansa parodi yang baru. Lewat kenaifan dan keluguan tokoh Si Pandir, kita akan dibuat tertawa terpingkal-pingkal sekaligus termenung dalam diam karena tanpa di sadari, hal yang terjadi dalam hidup Si Pandir juga di alami oleh jutaan orang, tak terkecuali Anda.&lt;br /&gt;
 &lt;br /&gt;
 Seperti kata Si Pandir, &amp;ldquo;Justru dengan memahami h dahulu yang tak terpahamkan, kita akan memahami terhadap pemahaman terhadap paham-paham yang tentu yang banyak tak terpahamkan membutuhkan pemahaman yang lebih dapat di pahami oleh orang- orang yang tak paham akan paham-paham tersebut dan itu jika Anda memahami cara paham seperti pemahaman itu.&amp;rdquo;Anda malah tidak paham ? Wah, selamat ! Anda orang pertama yang layak mengupas, memeras, dan memetik hikmah dalam buku ini.&lt;/p&gt;</t>
        </is>
      </c>
      <c r="Y683" s="262" t="n">
        <v>53500</v>
      </c>
      <c r="Z683" s="226" t="n"/>
      <c r="AA683" s="241">
        <f>Y1020*Z1020</f>
        <v/>
      </c>
      <c r="AB683" s="237" t="inlineStr">
        <is>
          <t>8718e02c-a3b7-4402-b6ec-6140335c3c8b</t>
        </is>
      </c>
    </row>
    <row r="684" ht="15" customHeight="1" s="283">
      <c r="A684" s="109" t="n">
        <v>1012</v>
      </c>
      <c r="B684" s="222">
        <f>HYPERLINK("https://mocostore.moco.co.id/catalog/"&amp;AB1021,"Klik Disini")</f>
        <v/>
      </c>
      <c r="C684" s="223" t="inlineStr">
        <is>
          <t>Menguasai T-SQL Query dan Programming SQL Server 2008</t>
        </is>
      </c>
      <c r="D684" s="223" t="n"/>
      <c r="E684" s="223" t="inlineStr">
        <is>
          <t>SmithDev Community</t>
        </is>
      </c>
      <c r="F684" s="223" t="inlineStr">
        <is>
          <t>978-979-29-0775-9</t>
        </is>
      </c>
      <c r="G684" s="223" t="inlineStr">
        <is>
          <t>978-979-29-9124-6</t>
        </is>
      </c>
      <c r="H684" s="223" t="inlineStr">
        <is>
          <t>Pemograman</t>
        </is>
      </c>
      <c r="I684" s="258" t="inlineStr">
        <is>
          <t>Perguruan Tinggi</t>
        </is>
      </c>
      <c r="J684" s="186" t="inlineStr">
        <is>
          <t>009.05</t>
        </is>
      </c>
      <c r="K684" s="264" t="n"/>
      <c r="L684" s="264" t="n"/>
      <c r="M684" s="259" t="n"/>
      <c r="N684" s="223" t="inlineStr">
        <is>
          <t>Indonesia</t>
        </is>
      </c>
      <c r="O684" s="223" t="inlineStr">
        <is>
          <t>Tidak diketahui</t>
        </is>
      </c>
      <c r="P684" s="260" t="n">
        <v>2009</v>
      </c>
      <c r="Q684" s="260" t="n">
        <v>2018</v>
      </c>
      <c r="R684" s="223" t="inlineStr">
        <is>
          <t>Penerbit Andi</t>
        </is>
      </c>
      <c r="S684" s="223" t="inlineStr">
        <is>
          <t>Andi Offset CV</t>
        </is>
      </c>
      <c r="T684" s="223" t="inlineStr">
        <is>
          <t>Lokal</t>
        </is>
      </c>
      <c r="U684" s="261" t="n">
        <v>224</v>
      </c>
      <c r="V684" s="86" t="inlineStr">
        <is>
          <t>pdf</t>
        </is>
      </c>
      <c r="W684" s="223" t="inlineStr">
        <is>
          <t>12.0 MB</t>
        </is>
      </c>
      <c r="X684" s="223" t="inlineStr">
        <is>
          <t>&lt;p&gt;SQL Server 2008 merupakan RDBMS (Relational Database Management System) yang powerful untuk mengolah data. Pada versi baru SQL Server 2008, T-SQL sudah memiliki banyak peningkatan.&lt;/p&gt;
 &lt;p&gt;Buku ini menjelaskan secara detail tentang penggunaan T-SQL, mulai dari perintah select, join, sampai dengan penggunaan function dan stored procedure. Setelah mempelajari buku ini, Anda diharapkan agar dapat memahami T-SQL Query dan Programming SQL Server lebih dalam, serta dapat mengimplementasikannya pada aplikasi database sesuai dengan kebutuhannya.&lt;/p&gt;</t>
        </is>
      </c>
      <c r="Y684" s="262" t="n">
        <v>108000</v>
      </c>
      <c r="Z684" s="226" t="n"/>
      <c r="AA684" s="241">
        <f>Y1021*Z1021</f>
        <v/>
      </c>
      <c r="AB684" s="237" t="inlineStr">
        <is>
          <t>98acd954-8f58-4495-ad28-a34aa2c69d6e</t>
        </is>
      </c>
    </row>
    <row r="685" ht="15" customHeight="1" s="283">
      <c r="A685" s="109" t="n">
        <v>1013</v>
      </c>
      <c r="B685" s="222">
        <f>HYPERLINK("https://mocostore.moco.co.id/catalog/"&amp;AB1022,"Klik Disini")</f>
        <v/>
      </c>
      <c r="C685" s="223" t="inlineStr">
        <is>
          <t>100 Tip dan Trik Microsoft Excel 2013</t>
        </is>
      </c>
      <c r="D685" s="223" t="n"/>
      <c r="E685" s="223" t="inlineStr">
        <is>
          <t>Madcoms</t>
        </is>
      </c>
      <c r="F685" s="223" t="inlineStr">
        <is>
          <t>978-979-29-4508-9</t>
        </is>
      </c>
      <c r="G685" s="223" t="inlineStr">
        <is>
          <t>978-979-29-8690-7</t>
        </is>
      </c>
      <c r="H685" s="223" t="inlineStr">
        <is>
          <t>Komputer &amp; Internet</t>
        </is>
      </c>
      <c r="I685" s="258" t="inlineStr">
        <is>
          <t>Perguruan Tinggi</t>
        </is>
      </c>
      <c r="J685" s="186" t="inlineStr">
        <is>
          <t>009.05</t>
        </is>
      </c>
      <c r="K685" s="264" t="n"/>
      <c r="L685" s="264" t="n"/>
      <c r="M685" s="259" t="n"/>
      <c r="N685" s="223" t="inlineStr">
        <is>
          <t>Indonesia</t>
        </is>
      </c>
      <c r="O685" s="223" t="inlineStr">
        <is>
          <t>Tidak diketahui</t>
        </is>
      </c>
      <c r="P685" s="260" t="n">
        <v>2014</v>
      </c>
      <c r="Q685" s="260" t="n">
        <v>2018</v>
      </c>
      <c r="R685" s="223" t="inlineStr">
        <is>
          <t>Penerbit Andi</t>
        </is>
      </c>
      <c r="S685" s="223" t="inlineStr">
        <is>
          <t>Andi Offset CV</t>
        </is>
      </c>
      <c r="T685" s="223" t="inlineStr">
        <is>
          <t>Lokal</t>
        </is>
      </c>
      <c r="U685" s="261" t="n">
        <v>256</v>
      </c>
      <c r="V685" s="86" t="inlineStr">
        <is>
          <t>pdf</t>
        </is>
      </c>
      <c r="W685" s="223" t="inlineStr">
        <is>
          <t>7.2 MB</t>
        </is>
      </c>
      <c r="X685" s="223" t="inlineStr">
        <is>
          <t>&lt;p&gt;Excel adalah program yang sangat populer. Jutaan orang di seluruh dunia menggunakannya. Sebagian besar para pengguna belum menemukan beberapa hal yang menakjubkan dari program ini. Setelah Anda menemukan informasi yang berguna dalam buku ini, Anda dapat menerapkannya dalam pekerjaan Anda.&lt;br /&gt;
 Pokok bahasan yang disajikan dalam buku 100 Tip &amp;amp; Trik Microsoft Excel 2013 ini meliputi:&lt;br /&gt;
 &amp;bull; Tip &amp;amp; trik bekerja dengan workbooks dan file. Fasilitas ini sangat fleksibel digunakan untuk mengelola tampilan Excel, baik menambah, menyembunyikan, memodifikasi elemen-elemen Microsoft Excel.&lt;br /&gt;
 &amp;bull; Tip &amp;amp; trik memformat tabel, format number, format indentasi, format pointer, membuat bullet list, hingga memanfaatkan tombol perintah Conditional Formatting untuk membuat tabel Anda lebih mudah dibaca dan dipahami.&lt;br /&gt;
 &amp;bull; Tip &amp;amp; trik bekerja dengan Formula yang membahas mengenai bagaimana cara mengubah ukuran formula bar, memonitor sel Formula, beberapa trik mengenai AutoSum serta menghitung umur orang.&lt;br /&gt;
 &amp;bull; Tip &amp;amp; trik bekerja dengan data yang membahas mengenai bagaimana cara menyeleksi sel atau range secara cepat, memanfaatkan fitur AutoFill, memproteksi data, membuat daftar drop-down list dalam sel, serta bagaimana metode memperoleh data dari halaman Web.&lt;br /&gt;
 &amp;bull; Tip &amp;amp; trik bekerja dengan grafik dan grafis yang membahas mengenai memahami Recommended Chart, membuat grafik kombinasi, mengatasi data hilang pada grafik hingga bagaimana trik mempercantik gambar.&lt;br /&gt;
 &amp;bull; Tip &amp;amp; trik mengenai tabel dan tabel pivot yang membahas bagaimana trik mengelola tabel hingga trik mengelola tabel pivot.&lt;br /&gt;
 Buku ini juga disertai dengan petunjuk yang akan membantu Anda untuk lebih mudah mempelajari dan memahami tip &amp;amp; trik mengelola Microsoft Excel.&lt;/p&gt;</t>
        </is>
      </c>
      <c r="Y685" s="262" t="n">
        <v>64000</v>
      </c>
      <c r="Z685" s="226" t="n"/>
      <c r="AA685" s="241">
        <f>Y1022*Z1022</f>
        <v/>
      </c>
      <c r="AB685" s="237" t="inlineStr">
        <is>
          <t>b6531761-5cc4-4142-98db-13f663024263</t>
        </is>
      </c>
    </row>
    <row r="686" ht="15" customHeight="1" s="283">
      <c r="A686" s="109" t="n">
        <v>1014</v>
      </c>
      <c r="B686" s="222">
        <f>HYPERLINK("https://mocostore.moco.co.id/catalog/"&amp;AB1023,"Klik Disini")</f>
        <v/>
      </c>
      <c r="C686" s="223" t="inlineStr">
        <is>
          <t>Menguasai XHTML, CSS, PHP, dan MySQL Melalui Dreamweaver</t>
        </is>
      </c>
      <c r="D686" s="223" t="n"/>
      <c r="E686" s="223" t="inlineStr">
        <is>
          <t>Madcoms</t>
        </is>
      </c>
      <c r="F686" s="223" t="inlineStr">
        <is>
          <t>978-979-29-0982-1</t>
        </is>
      </c>
      <c r="G686" s="223" t="inlineStr">
        <is>
          <t>978-979-29-9127-7</t>
        </is>
      </c>
      <c r="H686" s="223" t="inlineStr">
        <is>
          <t>Komputer &amp; Internet</t>
        </is>
      </c>
      <c r="I686" s="258" t="inlineStr">
        <is>
          <t>Perguruan Tinggi</t>
        </is>
      </c>
      <c r="J686" s="186" t="inlineStr">
        <is>
          <t>009.05</t>
        </is>
      </c>
      <c r="K686" s="264" t="n"/>
      <c r="L686" s="264" t="n"/>
      <c r="M686" s="259" t="n"/>
      <c r="N686" s="223" t="inlineStr">
        <is>
          <t>Indonesia</t>
        </is>
      </c>
      <c r="O686" s="223" t="inlineStr">
        <is>
          <t>Tidak diketahui</t>
        </is>
      </c>
      <c r="P686" s="260" t="n">
        <v>2009</v>
      </c>
      <c r="Q686" s="260" t="n">
        <v>2018</v>
      </c>
      <c r="R686" s="223" t="inlineStr">
        <is>
          <t>Penerbit Andi</t>
        </is>
      </c>
      <c r="S686" s="223" t="inlineStr">
        <is>
          <t>Andi Offset CV</t>
        </is>
      </c>
      <c r="T686" s="223" t="inlineStr">
        <is>
          <t>Lokal</t>
        </is>
      </c>
      <c r="U686" s="261" t="n">
        <v>208</v>
      </c>
      <c r="V686" s="86" t="inlineStr">
        <is>
          <t>pdf</t>
        </is>
      </c>
      <c r="W686" s="223" t="inlineStr">
        <is>
          <t>25.2 MB</t>
        </is>
      </c>
      <c r="X686" s="223" t="inlineStr">
        <is>
          <t>&lt;p&gt;&amp;quot;Seri Panduan Menguasai XHTML, CSS, PHP &amp;amp; MySQL Melalui Dreamweaver&amp;quot; adalah buku yang dibuat dengan tujuan membantu pembaca untuk mengenal bahasa pemrograman web. Dalam buku ini, pembaca dibantu untuk mengetahui bagaimana halaman web terbentuk. Dengan mempelajari buku ini, pembaca diharapkan dapat&amp;nbsp; membuat halaman web sendiri.&lt;/p&gt;
 &lt;p&gt;Bahasan dalam buku ini mencakup pembuatan halaman web dengan pemrograman XHTML, CSS, PHP &amp;amp; MySQL, yang dapat Anda buat dengan mudah, melalui Dreamweaver CS4. Meskipun bahasan dalam buku ini mengunakan Dreamweaver CS4, bagi pembaca yang menggunakan Dreamweaver versi sebelumnya atau versi terbaru masih bisa menggunakan buku ini . Cakupan materi dalam buku ini meliputi:&lt;/p&gt;
 &lt;ul&gt;
 &lt;li&gt;Instalasi Webserver XAMPP.&lt;/li&gt;
 &lt;li&gt;Menggunakan Dreamweaver dalam membangun halaman web.&lt;/li&gt;
 &lt;li&gt;Mengenal XHTML dan pengunaannya dalam halaman web.&lt;/li&gt;
 &lt;li&gt;Mengenal dan membuat Style CSS, serta penerapannya dalam halaman web.&lt;/li&gt;
 &lt;li&gt;Mengenal dan menggunakan PHP untuk pemrograman web.&lt;/li&gt;
 &lt;li&gt;Menggunakan bahasa pemrograman PHP untuk mengelola data pengunjung, tanpa mengetikkan sendiri kode program PHP-nya.&lt;/li&gt;
 &lt;li&gt;Menggunakan phpMyAdmin untuk membuat dan mengelola database.&lt;/li&gt;
 &lt;li&gt;Koneksi ke database menggunakan fasilitas dari Dreamweaver.&lt;/li&gt;
 &lt;li&gt;Membuat Galeri Foto melalui Dreamweaver.&lt;/li&gt;
 &lt;/ul&gt;</t>
        </is>
      </c>
      <c r="Y686" s="262" t="n">
        <v>81500</v>
      </c>
      <c r="Z686" s="226" t="n"/>
      <c r="AA686" s="241">
        <f>Y1023*Z1023</f>
        <v/>
      </c>
      <c r="AB686" s="237" t="inlineStr">
        <is>
          <t>12c57b0a-1e82-458d-975a-b89b3a74be03</t>
        </is>
      </c>
    </row>
    <row r="687" ht="15" customHeight="1" s="283">
      <c r="A687" s="109" t="n">
        <v>1017</v>
      </c>
      <c r="B687" s="222">
        <f>HYPERLINK("https://mocostore.moco.co.id/catalog/"&amp;AB1026,"Klik Disini")</f>
        <v/>
      </c>
      <c r="C687" s="223" t="inlineStr">
        <is>
          <t>Cerdas Mengelola Uang agar Terbebas dari Utang</t>
        </is>
      </c>
      <c r="D687" s="223" t="n"/>
      <c r="E687" s="223" t="inlineStr">
        <is>
          <t>A.R. Habsari</t>
        </is>
      </c>
      <c r="F687" s="223" t="inlineStr">
        <is>
          <t>979-763-961-4</t>
        </is>
      </c>
      <c r="G687" s="223" t="inlineStr">
        <is>
          <t>978-979-29-8945-8</t>
        </is>
      </c>
      <c r="H687" s="223" t="inlineStr">
        <is>
          <t>Agama Kristen</t>
        </is>
      </c>
      <c r="I687" s="258" t="inlineStr">
        <is>
          <t>Perguruan Tinggi</t>
        </is>
      </c>
      <c r="J687" s="186" t="inlineStr">
        <is>
          <t>009.16</t>
        </is>
      </c>
      <c r="K687" s="264" t="inlineStr">
        <is>
          <t>Tidak Tersedia</t>
        </is>
      </c>
      <c r="L687" s="264" t="n"/>
      <c r="M687" s="259" t="inlineStr">
        <is>
          <t>Tidak Tersedia</t>
        </is>
      </c>
      <c r="N687" s="223" t="inlineStr">
        <is>
          <t>Indonesia</t>
        </is>
      </c>
      <c r="O687" s="223" t="inlineStr">
        <is>
          <t>Tidak diketahui</t>
        </is>
      </c>
      <c r="P687" s="260" t="n">
        <v>2008</v>
      </c>
      <c r="Q687" s="260" t="n">
        <v>2018</v>
      </c>
      <c r="R687" s="223" t="inlineStr">
        <is>
          <t>Penerbit Andi</t>
        </is>
      </c>
      <c r="S687" s="223" t="inlineStr">
        <is>
          <t>Andi Offset CV</t>
        </is>
      </c>
      <c r="T687" s="223" t="inlineStr">
        <is>
          <t>Lokal</t>
        </is>
      </c>
      <c r="U687" s="261" t="n">
        <v>137</v>
      </c>
      <c r="V687" s="86" t="inlineStr">
        <is>
          <t>pdf</t>
        </is>
      </c>
      <c r="W687" s="223" t="inlineStr">
        <is>
          <t>4.0 MB</t>
        </is>
      </c>
      <c r="X687" s="223" t="inlineStr">
        <is>
          <t>&lt;p&gt;Tidak bisa dipungkiri, masalah keuangan menjadi masalah siapa saja. Tidak peduli kaya atau miskin. Harga kebutuhan yang semakin melambung tak urung membuat banyak&amp;nbsp;orang menjadi limbung. Apalagi, kenaikan itu tidak diikuti oleh naiknya pendapatan. Pengeluaran pun otomatis menjadi lebih besar daripada pendapatan. Jalan keluar yang mudah adalah berutang. Namun, yang kemudian terjadi adalah &amp;quot;gali lubang tutup lubang&amp;quot;. Berutang sana sini untuk melunasi utang. Akibatnya, banyak orang justru terjerat utang. Berutang malah menimbulkan persoalan baru. Bagaimana solusinya?&amp;nbsp;&lt;/p&gt;
 &lt;p&gt;Harta benda yang kita miliki semata-mata adalah pemberian Tuhan. Diperlukan pengelolaan yang benar agar harta yang dipercayakan-Nya dapat kita gunakan sebaik-baiknya. Kita dapat terhindar dari masalah keuangan apabila mengerti cara mengatur uang. Pengelolaan keuangan memerlukan perencanaan agar tidak terjadi &amp;quot;besar pasak daripada tiang&amp;quot;. Cerdas Menge/a/a Vang agar Terbebas dari Utang membantu Anda merencanakan dan mengelola keuangan dengan tepat.&amp;nbsp;&lt;/p&gt;
 &lt;p&gt;Melalui buku ini, Anda juga diajak untuk memahami prinsip&amp;shy;prinsip Alkitab mengenai keuangan. Buku ini sangat cocok bagi keluarga yang ingin mengelola keuangan dengan lebih baik.&amp;nbsp;&lt;/p&gt;</t>
        </is>
      </c>
      <c r="Y687" s="262" t="n">
        <v>57500</v>
      </c>
      <c r="Z687" s="226" t="n"/>
      <c r="AA687" s="241">
        <f>Y1026*Z1026</f>
        <v/>
      </c>
      <c r="AB687" s="237" t="inlineStr">
        <is>
          <t>f8a5aa4c-d95b-46c4-ae31-72e692d02040</t>
        </is>
      </c>
    </row>
    <row r="688" ht="15" customHeight="1" s="283">
      <c r="A688" s="109" t="n">
        <v>1018</v>
      </c>
      <c r="B688" s="222">
        <f>HYPERLINK("https://mocostore.moco.co.id/catalog/"&amp;AB1027,"Klik Disini")</f>
        <v/>
      </c>
      <c r="C688" s="223" t="inlineStr">
        <is>
          <t>Mengubah Komputer Menjadi Play Station</t>
        </is>
      </c>
      <c r="D688" s="223" t="n"/>
      <c r="E688" s="223" t="inlineStr">
        <is>
          <t>Hajiyanto</t>
        </is>
      </c>
      <c r="F688" s="223" t="inlineStr">
        <is>
          <t>979-731-472-3</t>
        </is>
      </c>
      <c r="G688" s="223" t="inlineStr">
        <is>
          <t>978-979-29-9129-1</t>
        </is>
      </c>
      <c r="H688" s="223" t="inlineStr">
        <is>
          <t>Komputer &amp; Internet</t>
        </is>
      </c>
      <c r="I688" s="258" t="inlineStr">
        <is>
          <t>Perguruan Tinggi</t>
        </is>
      </c>
      <c r="J688" s="186" t="inlineStr">
        <is>
          <t>009.05</t>
        </is>
      </c>
      <c r="K688" s="264" t="n"/>
      <c r="L688" s="264" t="n"/>
      <c r="M688" s="259" t="n"/>
      <c r="N688" s="223" t="inlineStr">
        <is>
          <t>Indonesia</t>
        </is>
      </c>
      <c r="O688" s="223" t="inlineStr">
        <is>
          <t>Tidak diketahui</t>
        </is>
      </c>
      <c r="P688" s="260" t="n">
        <v>2004</v>
      </c>
      <c r="Q688" s="260" t="n">
        <v>2018</v>
      </c>
      <c r="R688" s="223" t="inlineStr">
        <is>
          <t>Penerbit Andi</t>
        </is>
      </c>
      <c r="S688" s="223" t="inlineStr">
        <is>
          <t>Andi Offset CV</t>
        </is>
      </c>
      <c r="T688" s="223" t="inlineStr">
        <is>
          <t>Lokal</t>
        </is>
      </c>
      <c r="U688" s="261" t="n">
        <v>200</v>
      </c>
      <c r="V688" s="86" t="inlineStr">
        <is>
          <t>pdf</t>
        </is>
      </c>
      <c r="W688" s="223" t="inlineStr">
        <is>
          <t>5.3 MB</t>
        </is>
      </c>
      <c r="X688" s="223" t="inlineStr">
        <is>
          <t>&lt;p&gt;Bagaimana Anda bisa mengubah PC menjadi PS? Tentunya tidak dengan menggani hardwarenya melainkan dengan memasang software yang tepat sesuai kemampuan PC. Software tersebut adalah ePSXe&lt;/p&gt;</t>
        </is>
      </c>
      <c r="Y688" s="262" t="n">
        <v>76000</v>
      </c>
      <c r="Z688" s="226" t="n"/>
      <c r="AA688" s="241">
        <f>Y1027*Z1027</f>
        <v/>
      </c>
      <c r="AB688" s="237" t="inlineStr">
        <is>
          <t>0363549a-7c95-49dc-8979-0494880faa29</t>
        </is>
      </c>
    </row>
    <row r="689" ht="15" customHeight="1" s="283">
      <c r="A689" s="109" t="n">
        <v>1019</v>
      </c>
      <c r="B689" s="222">
        <f>HYPERLINK("https://mocostore.moco.co.id/catalog/"&amp;AB1028,"Klik Disini")</f>
        <v/>
      </c>
      <c r="C689" s="223" t="inlineStr">
        <is>
          <t>101 Pertanyaan Seputar Kematian</t>
        </is>
      </c>
      <c r="D689" s="223" t="n"/>
      <c r="E689" s="223" t="inlineStr">
        <is>
          <t>Markus Suyadi</t>
        </is>
      </c>
      <c r="F689" s="223" t="inlineStr">
        <is>
          <t>978-979-29-1024-7</t>
        </is>
      </c>
      <c r="G689" s="223" t="inlineStr">
        <is>
          <t>978-979-29-8696-9</t>
        </is>
      </c>
      <c r="H689" s="223" t="inlineStr">
        <is>
          <t>Agama Kristen</t>
        </is>
      </c>
      <c r="I689" s="258" t="inlineStr">
        <is>
          <t>Perguruan Tinggi</t>
        </is>
      </c>
      <c r="J689" s="186" t="inlineStr">
        <is>
          <t>009.16</t>
        </is>
      </c>
      <c r="K689" s="264" t="inlineStr">
        <is>
          <t>Tidak Tersedia</t>
        </is>
      </c>
      <c r="L689" s="264" t="n"/>
      <c r="M689" s="259" t="inlineStr">
        <is>
          <t>Tidak Tersedia</t>
        </is>
      </c>
      <c r="N689" s="223" t="inlineStr">
        <is>
          <t>Indonesia</t>
        </is>
      </c>
      <c r="O689" s="223" t="inlineStr">
        <is>
          <t>Tidak diketahui</t>
        </is>
      </c>
      <c r="P689" s="260" t="n">
        <v>2009</v>
      </c>
      <c r="Q689" s="260" t="n">
        <v>2018</v>
      </c>
      <c r="R689" s="223" t="inlineStr">
        <is>
          <t>Penerbit Andi</t>
        </is>
      </c>
      <c r="S689" s="223" t="inlineStr">
        <is>
          <t>Andi Offset CV</t>
        </is>
      </c>
      <c r="T689" s="223" t="inlineStr">
        <is>
          <t>Lokal</t>
        </is>
      </c>
      <c r="U689" s="261" t="n">
        <v>96</v>
      </c>
      <c r="V689" s="86" t="inlineStr">
        <is>
          <t>pdf</t>
        </is>
      </c>
      <c r="W689" s="223" t="inlineStr">
        <is>
          <t>4.1 MB</t>
        </is>
      </c>
      <c r="X689" s="223" t="inlineStr">
        <is>
          <t>&lt;p&gt;Soal kematian akan tetap menjadi misteri bagi manusia. Banyak hal tersembunyi yang tidak kita ketahui berkaitan dengan kematian. Tetapi justru hal itu merangsang munculnya rasa ingin tahu dalam diri setiap orang, apa sebenarnya yang terjadi dengan orang yang telah meninggal.&lt;/p&gt;</t>
        </is>
      </c>
      <c r="Y689" s="262" t="n">
        <v>35500</v>
      </c>
      <c r="Z689" s="226" t="n"/>
      <c r="AA689" s="241">
        <f>Y1028*Z1028</f>
        <v/>
      </c>
      <c r="AB689" s="237" t="inlineStr">
        <is>
          <t>c1a9f0a6-26ba-44f1-ba0d-30cb29e76cfc</t>
        </is>
      </c>
    </row>
    <row r="690" ht="15" customHeight="1" s="283">
      <c r="A690" s="109" t="n">
        <v>1020</v>
      </c>
      <c r="B690" s="222">
        <f>HYPERLINK("https://mocostore.moco.co.id/catalog/"&amp;AB1029,"Klik Disini")</f>
        <v/>
      </c>
      <c r="C690" s="223" t="inlineStr">
        <is>
          <t>Mengungkap Misteri Persepuluhan</t>
        </is>
      </c>
      <c r="D690" s="223" t="n"/>
      <c r="E690" s="223" t="inlineStr">
        <is>
          <t>Yamowa`a Bate`e</t>
        </is>
      </c>
      <c r="F690" s="223" t="inlineStr">
        <is>
          <t>979-291-086-5</t>
        </is>
      </c>
      <c r="G690" s="223" t="inlineStr">
        <is>
          <t>978-979-29-9132-1</t>
        </is>
      </c>
      <c r="H690" s="223" t="inlineStr">
        <is>
          <t>Agama Kristen</t>
        </is>
      </c>
      <c r="I690" s="258" t="inlineStr">
        <is>
          <t>Perguruan Tinggi</t>
        </is>
      </c>
      <c r="J690" s="186" t="inlineStr">
        <is>
          <t>009.16</t>
        </is>
      </c>
      <c r="K690" s="223" t="n"/>
      <c r="L690" s="264" t="n"/>
      <c r="M690" s="265" t="n"/>
      <c r="N690" s="223" t="inlineStr">
        <is>
          <t>Indonesia</t>
        </is>
      </c>
      <c r="O690" s="223" t="inlineStr">
        <is>
          <t>Tidak diketahui</t>
        </is>
      </c>
      <c r="P690" s="260" t="n">
        <v>2009</v>
      </c>
      <c r="Q690" s="260" t="n">
        <v>2018</v>
      </c>
      <c r="R690" s="223" t="inlineStr">
        <is>
          <t>Penerbit Andi</t>
        </is>
      </c>
      <c r="S690" s="223" t="inlineStr">
        <is>
          <t>Andi Offset CV</t>
        </is>
      </c>
      <c r="T690" s="223" t="inlineStr">
        <is>
          <t>Lokal</t>
        </is>
      </c>
      <c r="U690" s="261" t="n">
        <v>152</v>
      </c>
      <c r="V690" s="86" t="inlineStr">
        <is>
          <t>pdf</t>
        </is>
      </c>
      <c r="W690" s="223" t="inlineStr">
        <is>
          <t>11.7 MB</t>
        </is>
      </c>
      <c r="X690" s="223" t="inlineStr">
        <is>
          <t>&lt;p&gt;Alkitab mencatat 500 ayat tentang doa, kurang dari 500 ayat tentang iman, tetapi lebih dari 2.350 ayat uang dan harta milik lainnya. Jadi, Allah sangat peduli pada masalah pengelolaan uang, disamping masalah doa dan iman, yang dipercayakan kepada umat-Nya.&lt;br /&gt;
 &lt;br /&gt;
 Persepuluhan menjadi salah satu sumber keuangan gereja. Sejatinya, itulah sumber keuangan yang berkelanjutan sebagai income tetap gereja. Dari sudut pandang alkitabiah, persepuluhan adalah persembahan yang dipraktikkan dalam perjanjian lama. Dalam perjanjian baru, Yesus hanya dua kali menyebutnya, Dia dan para rasul tidak memberikan perintah secara langsung kepada umat kristen Perjanjian Baru supaya mempersembahkan persepuluhan.&lt;br /&gt;
 &lt;br /&gt;
 Buku ini mengajak anda untuk mengkaji dan melihat kembali persepuluhan dalam cakupan pemberiaan dan kehidupan krieten.&lt;/p&gt;</t>
        </is>
      </c>
      <c r="Y690" s="262" t="n">
        <v>53500</v>
      </c>
      <c r="Z690" s="226" t="n"/>
      <c r="AA690" s="241">
        <f>Y1029*Z1029</f>
        <v/>
      </c>
      <c r="AB690" s="237" t="inlineStr">
        <is>
          <t>1ed599e0-d2e7-4f3c-b3d4-d3f4b9bbc80b</t>
        </is>
      </c>
    </row>
    <row r="691" ht="15" customHeight="1" s="283">
      <c r="A691" s="109" t="n">
        <v>1022</v>
      </c>
      <c r="B691" s="222">
        <f>HYPERLINK("https://mocostore.moco.co.id/catalog/"&amp;AB1031,"Klik Disini")</f>
        <v/>
      </c>
      <c r="C691" s="223" t="inlineStr">
        <is>
          <t>Mengungkap Segi Pujian dan Penyembahan</t>
        </is>
      </c>
      <c r="D691" s="223" t="n"/>
      <c r="E691" s="223" t="inlineStr">
        <is>
          <t>Bob Sorge</t>
        </is>
      </c>
      <c r="F691" s="223" t="inlineStr">
        <is>
          <t>978-979-29-5703-7</t>
        </is>
      </c>
      <c r="G691" s="223" t="inlineStr">
        <is>
          <t>978-979-29-9135-2</t>
        </is>
      </c>
      <c r="H691" s="223" t="inlineStr">
        <is>
          <t>Agama Kristen</t>
        </is>
      </c>
      <c r="I691" s="258" t="inlineStr">
        <is>
          <t>Perguruan Tinggi</t>
        </is>
      </c>
      <c r="J691" s="186" t="inlineStr">
        <is>
          <t>009.16</t>
        </is>
      </c>
      <c r="K691" s="223" t="n"/>
      <c r="L691" s="264" t="n"/>
      <c r="M691" s="265" t="n"/>
      <c r="N691" s="223" t="inlineStr">
        <is>
          <t>Indonesia</t>
        </is>
      </c>
      <c r="O691" s="223" t="inlineStr">
        <is>
          <t>Tidak diketahui</t>
        </is>
      </c>
      <c r="P691" s="260" t="n">
        <v>2016</v>
      </c>
      <c r="Q691" s="260" t="n">
        <v>2018</v>
      </c>
      <c r="R691" s="223" t="inlineStr">
        <is>
          <t>Penerbit Andi</t>
        </is>
      </c>
      <c r="S691" s="223" t="inlineStr">
        <is>
          <t>Andi Offset CV</t>
        </is>
      </c>
      <c r="T691" s="223" t="inlineStr">
        <is>
          <t>Lokal</t>
        </is>
      </c>
      <c r="U691" s="261" t="n">
        <v>352</v>
      </c>
      <c r="V691" s="86" t="inlineStr">
        <is>
          <t>pdf</t>
        </is>
      </c>
      <c r="W691" s="223" t="inlineStr">
        <is>
          <t>6.8 MB</t>
        </is>
      </c>
      <c r="X691" s="223" t="inlineStr">
        <is>
          <t>&lt;p&gt;Disadari atau tidak, kebanyakan gereja sekarang menjadi &amp;ldquo;korban&amp;rdquo; orang-orang yang memberikan tekanan terlalu kuat pada fungsi praktis musik di dalam gereja. Tetapi, mereka tidak mau belajar peka terhadap pimpinan Roh Kudus dengan cara memberikan waktu khusus untuk bersekutu dengan Tuhan. Dipihak lain, banyak pemimpin gereja bergumul dengan sungguh-sungguh supaya mereka memiliki hati dan visi yang benar dalam pujian dan penyembahan. Namun mereka ternyata terhambat oleh ketidakmampuan untuk memimpin umat Tuhan masuk ke dalam pujian dan penyembahan melalui media musik.&lt;/p&gt;
 &lt;p&gt;Gereja sekarang sebenarnya sangat membutuhkan orang-orang yang cakap secara musikal, tetapi juga yang hatinya &amp;ldquo;dibakar&amp;rdquo; dengan urapan ilahi. Nah, buku ini memberikan jawaban yang tepat bagi kebutuhan gereja karena tulisan di dalam buku ini memadukan antara aspek terpenting dalam ibadah dan aspek praktis dalam pujian dan penyembahan. Buku ini menyajikan banyak segi tentang pujian; studi yang cermat mengenai penyembahan; apakah arti menjadi seorang penyembah; dan juga saran-saran praktis tentang cara-cata memimpin jemaat secara efektif ke dalam pujian dan penyembahan.&lt;/p&gt;</t>
        </is>
      </c>
      <c r="Y691" s="262" t="n">
        <v>79500</v>
      </c>
      <c r="Z691" s="226" t="n"/>
      <c r="AA691" s="241">
        <f>Y1031*Z1031</f>
        <v/>
      </c>
      <c r="AB691" s="237" t="inlineStr">
        <is>
          <t>4d057d8b-a41c-49e4-aa90-3cb8960eeffb</t>
        </is>
      </c>
    </row>
    <row r="692" ht="15" customHeight="1" s="283">
      <c r="A692" s="109" t="n">
        <v>1024</v>
      </c>
      <c r="B692" s="222">
        <f>HYPERLINK("https://mocostore.moco.co.id/catalog/"&amp;AB1033,"Klik Disini")</f>
        <v/>
      </c>
      <c r="C692" s="223" t="inlineStr">
        <is>
          <t>Keterampilan Belajar di Perguruan Tinggi: Belajar Bagaimana Belajar</t>
        </is>
      </c>
      <c r="D692" s="223" t="n"/>
      <c r="E692" s="223" t="inlineStr">
        <is>
          <t>Lily Budiardjo</t>
        </is>
      </c>
      <c r="F692" s="223" t="inlineStr">
        <is>
          <t>978-979-29-0466-6</t>
        </is>
      </c>
      <c r="G692" s="223" t="inlineStr">
        <is>
          <t>978-979-29-9665-4</t>
        </is>
      </c>
      <c r="H692" s="223" t="inlineStr">
        <is>
          <t>Psikologi</t>
        </is>
      </c>
      <c r="I692" s="258" t="inlineStr">
        <is>
          <t>Perguruan Tinggi</t>
        </is>
      </c>
      <c r="J692" s="186" t="inlineStr">
        <is>
          <t>009.13</t>
        </is>
      </c>
      <c r="K692" s="223" t="n"/>
      <c r="L692" s="264" t="n"/>
      <c r="M692" s="265" t="n"/>
      <c r="N692" s="223" t="inlineStr">
        <is>
          <t>Indonesia</t>
        </is>
      </c>
      <c r="O692" s="223" t="inlineStr">
        <is>
          <t>Tidak diketahui</t>
        </is>
      </c>
      <c r="P692" s="260" t="n">
        <v>2008</v>
      </c>
      <c r="Q692" s="260" t="n">
        <v>2018</v>
      </c>
      <c r="R692" s="223" t="inlineStr">
        <is>
          <t>Penerbit Andi</t>
        </is>
      </c>
      <c r="S692" s="223" t="inlineStr">
        <is>
          <t>Andi Offset CV</t>
        </is>
      </c>
      <c r="T692" s="223" t="inlineStr">
        <is>
          <t>Lokal</t>
        </is>
      </c>
      <c r="U692" s="261" t="n">
        <v>64</v>
      </c>
      <c r="V692" s="86" t="inlineStr">
        <is>
          <t>pdf</t>
        </is>
      </c>
      <c r="W692" s="223" t="inlineStr">
        <is>
          <t>9.8 MB</t>
        </is>
      </c>
      <c r="X692" s="223" t="inlineStr">
        <is>
          <t>&lt;p&gt;Buku Pegangan &amp;quot;Ketrampilan Belajar di Perguruan Tinggi&amp;quot;&lt;/p&gt;
 &lt;p&gt;Anda kelas 3 SMU dan akan melanjutkan ke Perguruan Tinggi? Anda di Perguruan Tinggi dan menemukan sistem belajar SKS menghambat belajar anda?&lt;/p&gt;
 &lt;p&gt;Dengan bahasa yang sederhana dan teori yang mudah dipraktikan, buku ini dimaksud untuk memeberi Anda Keterampilan Belajar. Banyak orang berpikir bahwa belajar adalah suatu kwajiban. Ia akan menjadi letih dan putus asa karenanya, Orang hanya dibangun melalui ketrampilan.&lt;/p&gt;</t>
        </is>
      </c>
      <c r="Y692" s="262" t="n">
        <v>52000</v>
      </c>
      <c r="Z692" s="226" t="n"/>
      <c r="AA692" s="241">
        <f>Y1033*Z1033</f>
        <v/>
      </c>
      <c r="AB692" s="237" t="inlineStr">
        <is>
          <t>90c21d56-db3f-489a-9963-f110e2d5f12d</t>
        </is>
      </c>
    </row>
    <row r="693" ht="15" customHeight="1" s="283">
      <c r="A693" s="109" t="n">
        <v>1025</v>
      </c>
      <c r="B693" s="222">
        <f>HYPERLINK("https://mocostore.moco.co.id/catalog/"&amp;AB1034,"Klik Disini")</f>
        <v/>
      </c>
      <c r="C693" s="223" t="inlineStr">
        <is>
          <t>Challenge to Change</t>
        </is>
      </c>
      <c r="D693" s="223" t="n"/>
      <c r="E693" s="223" t="inlineStr">
        <is>
          <t>Pengky Andu</t>
        </is>
      </c>
      <c r="F693" s="223" t="inlineStr">
        <is>
          <t>979-763-927-4</t>
        </is>
      </c>
      <c r="G693" s="223" t="inlineStr">
        <is>
          <t>978-979-29-8949-6</t>
        </is>
      </c>
      <c r="H693" s="223" t="inlineStr">
        <is>
          <t>Agama Kristen</t>
        </is>
      </c>
      <c r="I693" s="258" t="inlineStr">
        <is>
          <t>Perguruan Tinggi</t>
        </is>
      </c>
      <c r="J693" s="186" t="inlineStr">
        <is>
          <t>009.16</t>
        </is>
      </c>
      <c r="K693" s="264" t="inlineStr">
        <is>
          <t>Tidak Tersedia</t>
        </is>
      </c>
      <c r="L693" s="264" t="n"/>
      <c r="M693" s="259" t="inlineStr">
        <is>
          <t>Tidak Tersedia</t>
        </is>
      </c>
      <c r="N693" s="223" t="inlineStr">
        <is>
          <t>Indonesia</t>
        </is>
      </c>
      <c r="O693" s="223" t="inlineStr">
        <is>
          <t>Tidak diketahui</t>
        </is>
      </c>
      <c r="P693" s="260" t="n">
        <v>2008</v>
      </c>
      <c r="Q693" s="260" t="n">
        <v>2018</v>
      </c>
      <c r="R693" s="223" t="inlineStr">
        <is>
          <t>Penerbit Andi</t>
        </is>
      </c>
      <c r="S693" s="223" t="inlineStr">
        <is>
          <t>Andi Offset CV</t>
        </is>
      </c>
      <c r="T693" s="223" t="inlineStr">
        <is>
          <t>Lokal</t>
        </is>
      </c>
      <c r="U693" s="261" t="n">
        <v>81</v>
      </c>
      <c r="V693" s="86" t="inlineStr">
        <is>
          <t>pdf</t>
        </is>
      </c>
      <c r="W693" s="223" t="inlineStr">
        <is>
          <t>7.7 MB</t>
        </is>
      </c>
      <c r="X693" s="223" t="inlineStr">
        <is>
          <t>&lt;p&gt;Perubahan selalu terjadi setiap saat. Jika kita tidak bersahabat dengan perubahan, kita akan ketinggalan zaman. Dan jika kita ingin mengubah dunia sekitar kita, kita harus mengubah diri kita terlebih dahulu. Hidup harus menghasilkan perubahan untuk membuat perbedaan.&lt;/p&gt;
 &lt;p&gt;Dalam buku ini, Pdt. Pengky Andu mengajarkan beberapa hal:&lt;br /&gt;
 &amp;bull; Kesempatan untuk Mengubah Hid up&lt;br /&gt;
 &amp;bull; Menjadi Pria dan Wan ita yang Tepat&lt;br /&gt;
 &amp;bull; Wan ita Penyelamat Bangsa-Ester&lt;br /&gt;
 &amp;bull; Tiada Penderitaan Tanpa Makna&lt;br /&gt;
 &amp;bull; Mengerti Kehendak Tuhan&lt;br /&gt;
 &amp;bull; Mengubah Cara Berpikir&lt;br /&gt;
 &amp;bull; Hidup Idea&lt;/p&gt;</t>
        </is>
      </c>
      <c r="Y693" s="262" t="n">
        <v>40500</v>
      </c>
      <c r="Z693" s="226" t="n"/>
      <c r="AA693" s="241">
        <f>Y1034*Z1034</f>
        <v/>
      </c>
      <c r="AB693" s="237" t="inlineStr">
        <is>
          <t>0e113f7a-1647-41f2-a1a3-7726a42bdfc4</t>
        </is>
      </c>
    </row>
    <row r="694" ht="15" customHeight="1" s="283">
      <c r="A694" s="109" t="n">
        <v>1026</v>
      </c>
      <c r="B694" s="222">
        <f>HYPERLINK("https://mocostore.moco.co.id/catalog/"&amp;AB1035,"Klik Disini")</f>
        <v/>
      </c>
      <c r="C694" s="223" t="inlineStr">
        <is>
          <t>Meningkatkan Kemampuan Jaringan Komputer dengan PC Cloning System</t>
        </is>
      </c>
      <c r="D694" s="223" t="n"/>
      <c r="E694" s="223" t="inlineStr">
        <is>
          <t>Joko I. Mumpuni &amp; Adisuryo Wardono</t>
        </is>
      </c>
      <c r="F694" s="223" t="inlineStr">
        <is>
          <t>979-763-387-X</t>
        </is>
      </c>
      <c r="G694" s="223" t="inlineStr">
        <is>
          <t>978-979-29-9137-6</t>
        </is>
      </c>
      <c r="H694" s="223" t="inlineStr">
        <is>
          <t>Komputer &amp; Internet</t>
        </is>
      </c>
      <c r="I694" s="258" t="inlineStr">
        <is>
          <t>Perguruan Tinggi</t>
        </is>
      </c>
      <c r="J694" s="186" t="inlineStr">
        <is>
          <t>009.05</t>
        </is>
      </c>
      <c r="K694" s="264" t="n"/>
      <c r="L694" s="264" t="n"/>
      <c r="M694" s="259" t="n"/>
      <c r="N694" s="223" t="inlineStr">
        <is>
          <t>Indonesia</t>
        </is>
      </c>
      <c r="O694" s="223" t="inlineStr">
        <is>
          <t>Tidak diketahui</t>
        </is>
      </c>
      <c r="P694" s="260" t="n">
        <v>2006</v>
      </c>
      <c r="Q694" s="260" t="n">
        <v>2018</v>
      </c>
      <c r="R694" s="223" t="inlineStr">
        <is>
          <t>Penerbit Andi</t>
        </is>
      </c>
      <c r="S694" s="223" t="inlineStr">
        <is>
          <t>Andi Offset CV</t>
        </is>
      </c>
      <c r="T694" s="223" t="inlineStr">
        <is>
          <t>Lokal</t>
        </is>
      </c>
      <c r="U694" s="261" t="n">
        <v>156</v>
      </c>
      <c r="V694" s="86" t="inlineStr">
        <is>
          <t>pdf</t>
        </is>
      </c>
      <c r="W694" s="223" t="inlineStr">
        <is>
          <t>29.3 MB</t>
        </is>
      </c>
      <c r="X694" s="223" t="inlineStr">
        <is>
          <t>&lt;p&gt;Pernahkah anda membayangkan jika dalam sebuah sistem jaringan komputer. mengoperasikan komputer dengan prosesor x86 KB akan mampu bekerja setara dengan komputer berprosesor iP4. Bahkan pernah terlintasbdalam benak anda bahwa komputer dengan prosesor x86 mampu menjalankan aplikasi yang rakus kecepatan, seperti office versi terbaru, Corel versi terbaru, AutoCAD versi terbaru dan lain-lain. Setelah membaca buku ini, apa yang anda bayangkan akan menjadi kenyataan. Dengan langkah demi langkah yang begitu mudah diikuti, buku ini akan membimbing anda untuk membangun jaringan dengan system PC Cloning. Pokok bahasan buku ini: *Sistem Komunikasi data dan jaringan. *Windows NT 4.0 Terminal Server *LinuxFedora core 1 *Protokol TCP / IP *Perangkat jaringan dan instalasinya *PC Cloning System *Cintrix Metaframe 1.8 *Cintrix ICA Client *setting server dan Client pada Linux Fedora.&lt;/p&gt;</t>
        </is>
      </c>
      <c r="Y694" s="262" t="n">
        <v>39500</v>
      </c>
      <c r="Z694" s="226" t="n"/>
      <c r="AA694" s="241">
        <f>Y1035*Z1035</f>
        <v/>
      </c>
      <c r="AB694" s="237" t="inlineStr">
        <is>
          <t>93b3c2cd-ea46-4f9f-a9b1-aa573b4daa32</t>
        </is>
      </c>
    </row>
    <row r="695" ht="15" customHeight="1" s="283">
      <c r="A695" s="109" t="n">
        <v>1027</v>
      </c>
      <c r="B695" s="222">
        <f>HYPERLINK("https://mocostore.moco.co.id/catalog/"&amp;AB1036,"Klik Disini")</f>
        <v/>
      </c>
      <c r="C695" s="223" t="inlineStr">
        <is>
          <t>101 Tips dan Trik Bahasa C di GNU/Linux untuk Pemula</t>
        </is>
      </c>
      <c r="D695" s="223" t="n"/>
      <c r="E695" s="223" t="inlineStr">
        <is>
          <t>Ema Utami, S.Si, M.Kom dan Sukrisno</t>
        </is>
      </c>
      <c r="F695" s="223" t="inlineStr">
        <is>
          <t>979-763-010-2</t>
        </is>
      </c>
      <c r="G695" s="223" t="inlineStr">
        <is>
          <t>978-979-29-8702-7</t>
        </is>
      </c>
      <c r="H695" s="223" t="inlineStr">
        <is>
          <t>Komputer &amp; Internet</t>
        </is>
      </c>
      <c r="I695" s="258" t="inlineStr">
        <is>
          <t>Perguruan Tinggi</t>
        </is>
      </c>
      <c r="J695" s="186" t="inlineStr">
        <is>
          <t>009.05</t>
        </is>
      </c>
      <c r="K695" s="223" t="n"/>
      <c r="L695" s="264" t="n"/>
      <c r="M695" s="265" t="n"/>
      <c r="N695" s="223" t="inlineStr">
        <is>
          <t>Indonesia</t>
        </is>
      </c>
      <c r="O695" s="223" t="inlineStr">
        <is>
          <t>Tidak diketahui</t>
        </is>
      </c>
      <c r="P695" s="260" t="n">
        <v>2005</v>
      </c>
      <c r="Q695" s="260" t="n">
        <v>2018</v>
      </c>
      <c r="R695" s="223" t="inlineStr">
        <is>
          <t>Penerbit Andi</t>
        </is>
      </c>
      <c r="S695" s="223" t="inlineStr">
        <is>
          <t>Andi Offset CV</t>
        </is>
      </c>
      <c r="T695" s="223" t="inlineStr">
        <is>
          <t>Lokal</t>
        </is>
      </c>
      <c r="U695" s="261" t="n">
        <v>160</v>
      </c>
      <c r="V695" s="86" t="inlineStr">
        <is>
          <t>pdf</t>
        </is>
      </c>
      <c r="W695" s="223" t="inlineStr">
        <is>
          <t>4.5 MB</t>
        </is>
      </c>
      <c r="X695" s="223" t="inlineStr">
        <is>
          <t>&lt;p&gt;Bangunan yang kokoh pasti mempunyai pondasi yang kuat. Sama halnya dalam pemrograman, dasar-dasar pemrograman merupakan pondasi yang harus dikuasai oleh seorang calon programmer. Jika dasar-dasar tersebut telah dikuasai maka ia akan dapat mengembangkannya sesuai minat dan bakatnya. Buku ini membahas dasar-dasar pemrograman C di GNU/Linux. Jika Anda menguasai bahasa C di GNU/Linux, Anda juga tidak akan kesulitan untuk belajar bahasa C di Windows.&amp;nbsp;&lt;/p&gt;</t>
        </is>
      </c>
      <c r="Y695" s="262" t="n">
        <v>66000</v>
      </c>
      <c r="Z695" s="226" t="n"/>
      <c r="AA695" s="241">
        <f>Y1036*Z1036</f>
        <v/>
      </c>
      <c r="AB695" s="237" t="inlineStr">
        <is>
          <t>8c20b0c0-64e2-448f-883e-ab852f560154</t>
        </is>
      </c>
    </row>
    <row r="696" ht="15" customHeight="1" s="283">
      <c r="A696" s="109" t="n">
        <v>1028</v>
      </c>
      <c r="B696" s="222">
        <f>HYPERLINK("https://mocostore.moco.co.id/catalog/"&amp;AB1037,"Klik Disini")</f>
        <v/>
      </c>
      <c r="C696" s="223" t="inlineStr">
        <is>
          <t>Menjadi Master Konfigurasi Backbone - Koneksi Internet untuk Warnet, Website, dan ISP</t>
        </is>
      </c>
      <c r="D696" s="223" t="n"/>
      <c r="E696" s="223" t="inlineStr">
        <is>
          <t>M. Linto Herlambang</t>
        </is>
      </c>
      <c r="F696" s="223" t="inlineStr">
        <is>
          <t>978-979-29-0935-7</t>
        </is>
      </c>
      <c r="G696" s="223" t="inlineStr">
        <is>
          <t>978-979-29-9144-4</t>
        </is>
      </c>
      <c r="H696" s="223" t="inlineStr">
        <is>
          <t>Komputer &amp; Internet</t>
        </is>
      </c>
      <c r="I696" s="258" t="inlineStr">
        <is>
          <t>Perguruan Tinggi</t>
        </is>
      </c>
      <c r="J696" s="186" t="inlineStr">
        <is>
          <t>009.05</t>
        </is>
      </c>
      <c r="K696" s="223" t="n"/>
      <c r="L696" s="264" t="n"/>
      <c r="M696" s="265" t="n"/>
      <c r="N696" s="223" t="inlineStr">
        <is>
          <t>Indonesia</t>
        </is>
      </c>
      <c r="O696" s="223" t="inlineStr">
        <is>
          <t>Tidak diketahui</t>
        </is>
      </c>
      <c r="P696" s="260" t="n">
        <v>2009</v>
      </c>
      <c r="Q696" s="260" t="n">
        <v>2018</v>
      </c>
      <c r="R696" s="223" t="inlineStr">
        <is>
          <t>Penerbit Andi</t>
        </is>
      </c>
      <c r="S696" s="223" t="inlineStr">
        <is>
          <t>Andi Offset CV</t>
        </is>
      </c>
      <c r="T696" s="223" t="inlineStr">
        <is>
          <t>Lokal</t>
        </is>
      </c>
      <c r="U696" s="261" t="n">
        <v>136</v>
      </c>
      <c r="V696" s="86" t="inlineStr">
        <is>
          <t>pdf</t>
        </is>
      </c>
      <c r="W696" s="223" t="inlineStr">
        <is>
          <t>9.8 MB</t>
        </is>
      </c>
      <c r="X696" s="223" t="inlineStr">
        <is>
          <t>&lt;p&gt;Sebuah warnet, Website dan ISP yang sukses bisa dipastikan menggunakan dukungan backbone koneksi Internet yang bagus dan andal. Bagaimana jika Anda mencoba mengintip backbone koneksi Internet mereka, untuk kemudian Anda tiru? Dengan membaca buku ini, Anda dapat mengintip dan memetakan backbone koneksi Internet dari sebuah warnet, Website dan ISP di Internet, kemudian hasil pengintipan dan pemetaan tersebut dapat Anda tiru&amp;nbsp; untuk diterapkan di tempat Anda bekerja, atau sekedar menambah pengetahuan untuk belajar jaringan komputer. Manfaat lain dari membaca buku ini adalah Anda dapat mengetahui pemilik IP address sebuah domain Website, mengetahui peta letak secara fisik sebuah warnet, Website, dan ISP dengan tampilan 3 dimensi, mengetahui network prefix serta IP address yang digunakan ISP. Bagi seorang hacker, mengetahui backbone koneksi adalah sebuah langkah awal dari proses hacking, sebelum melakukan &amp;ldquo;penyerangan&amp;rdquo; dan percobaan hacking.&lt;br /&gt;
 Pokok bahasan pada buku ini:&lt;br /&gt;
 &amp;bull;&amp;nbsp;&amp;nbsp;&amp;nbsp; Pengenalan warnet, Website dan ISP.&lt;br /&gt;
 &amp;bull;&amp;nbsp;&amp;nbsp;&amp;nbsp; Penjelasan konfigurasi DNS server dan cara kerjanya.&lt;br /&gt;
 &amp;bull;&amp;nbsp;&amp;nbsp;&amp;nbsp; Distribusi IP address di Internet dan Indonesia.&lt;br /&gt;
 &amp;bull;&amp;nbsp;&amp;nbsp;&amp;nbsp; Penjelasan profile tool untuk melakukan pengintipan dan pemetaan backbone koneksi Internet.&lt;br /&gt;
 &amp;bull;&amp;nbsp;&amp;nbsp;&amp;nbsp; Contoh kasus memetakan backbone koneksi Internet.&lt;br /&gt;
 &amp;bull;&amp;nbsp;&amp;nbsp;&amp;nbsp; Praktik mengintip dan memetakan backbone koneksi Internet sebuah Website, warnet dan ISP.&lt;/p&gt;</t>
        </is>
      </c>
      <c r="Y696" s="262" t="n">
        <v>52000</v>
      </c>
      <c r="Z696" s="226" t="n"/>
      <c r="AA696" s="241">
        <f>Y1037*Z1037</f>
        <v/>
      </c>
      <c r="AB696" s="237" t="inlineStr">
        <is>
          <t>468ebe9a-5feb-45f2-b170-e533e433bf4d</t>
        </is>
      </c>
    </row>
    <row r="697" ht="15" customHeight="1" s="283">
      <c r="A697" s="109" t="n">
        <v>1029</v>
      </c>
      <c r="B697" s="222">
        <f>HYPERLINK("https://mocostore.moco.co.id/catalog/"&amp;AB1038,"Klik Disini")</f>
        <v/>
      </c>
      <c r="C697" s="223" t="inlineStr">
        <is>
          <t>12 Jam Belajar Archicad 9</t>
        </is>
      </c>
      <c r="D697" s="223" t="n"/>
      <c r="E697" s="223" t="inlineStr">
        <is>
          <t>Suparno Sastra M.</t>
        </is>
      </c>
      <c r="F697" s="223" t="inlineStr">
        <is>
          <t>979-763-306-3</t>
        </is>
      </c>
      <c r="G697" s="223" t="inlineStr">
        <is>
          <t>978-979-29-8708-9</t>
        </is>
      </c>
      <c r="H697" s="223" t="inlineStr">
        <is>
          <t>Arsitektur</t>
        </is>
      </c>
      <c r="I697" s="258" t="inlineStr">
        <is>
          <t>Perguruan Tinggi</t>
        </is>
      </c>
      <c r="J697" s="186" t="inlineStr">
        <is>
          <t>009.04</t>
        </is>
      </c>
      <c r="K697" s="264" t="n"/>
      <c r="L697" s="264" t="n"/>
      <c r="M697" s="259" t="n"/>
      <c r="N697" s="223" t="n"/>
      <c r="O697" s="223" t="n"/>
      <c r="P697" s="260" t="n">
        <v>2006</v>
      </c>
      <c r="Q697" s="260" t="n">
        <v>2018</v>
      </c>
      <c r="R697" s="223" t="inlineStr">
        <is>
          <t>Penerbit Andi</t>
        </is>
      </c>
      <c r="S697" s="223" t="inlineStr">
        <is>
          <t>Andi Offset CV</t>
        </is>
      </c>
      <c r="T697" s="223" t="n"/>
      <c r="U697" s="261" t="n">
        <v>270</v>
      </c>
      <c r="V697" s="86" t="inlineStr">
        <is>
          <t>pdf</t>
        </is>
      </c>
      <c r="W697" s="223" t="inlineStr">
        <is>
          <t>26.1 MB</t>
        </is>
      </c>
      <c r="X697" s="223" t="inlineStr">
        <is>
          <t>&lt;p&gt;Buku ini membahas perangkat-perangkat yang ada ada ArchiCAD 9 dan teknik serta metode penggambaran-pengeditannya. Untuk mempermudah Anda dalam mempelajari dan mengembangkan kemampuan dalam membuat desain menggunakan perangkat digital ini, maka pembahasan disajikan singkat namun aplikatif dan profesional.&lt;/p&gt;</t>
        </is>
      </c>
      <c r="Y697" s="262" t="n">
        <v>88500</v>
      </c>
      <c r="Z697" s="226" t="n"/>
      <c r="AA697" s="241">
        <f>Y1038*Z1038</f>
        <v/>
      </c>
      <c r="AB697" s="237" t="inlineStr">
        <is>
          <t>3c5c0c80-8bad-44d8-a832-8efc5d15147e</t>
        </is>
      </c>
    </row>
    <row r="698" ht="15" customHeight="1" s="283">
      <c r="A698" s="109" t="n">
        <v>1030</v>
      </c>
      <c r="B698" s="222">
        <f>HYPERLINK("https://mocostore.moco.co.id/catalog/"&amp;AB1039,"Klik Disini")</f>
        <v/>
      </c>
      <c r="C698" s="223" t="inlineStr">
        <is>
          <t>Menjadi Pemimpin Berkarakter Ilahi</t>
        </is>
      </c>
      <c r="D698" s="223" t="n"/>
      <c r="E698" s="223" t="inlineStr">
        <is>
          <t>Daniel Alexander</t>
        </is>
      </c>
      <c r="F698" s="223" t="inlineStr">
        <is>
          <t>979-731-970-9</t>
        </is>
      </c>
      <c r="G698" s="223" t="inlineStr">
        <is>
          <t>978-979-29-9148-2</t>
        </is>
      </c>
      <c r="H698" s="223" t="inlineStr">
        <is>
          <t>Agama Kristen</t>
        </is>
      </c>
      <c r="I698" s="258" t="inlineStr">
        <is>
          <t>Perguruan Tinggi</t>
        </is>
      </c>
      <c r="J698" s="186" t="inlineStr">
        <is>
          <t>009.16</t>
        </is>
      </c>
      <c r="K698" s="223" t="n"/>
      <c r="L698" s="264" t="n"/>
      <c r="M698" s="265" t="n"/>
      <c r="N698" s="223" t="inlineStr">
        <is>
          <t>Indonesia</t>
        </is>
      </c>
      <c r="O698" s="223" t="inlineStr">
        <is>
          <t>Tidak diketahui</t>
        </is>
      </c>
      <c r="P698" s="260" t="n">
        <v>2005</v>
      </c>
      <c r="Q698" s="260" t="n">
        <v>2018</v>
      </c>
      <c r="R698" s="223" t="inlineStr">
        <is>
          <t>Penerbit Andi</t>
        </is>
      </c>
      <c r="S698" s="223" t="inlineStr">
        <is>
          <t>Andi Offset CV</t>
        </is>
      </c>
      <c r="T698" s="223" t="inlineStr">
        <is>
          <t>Lokal</t>
        </is>
      </c>
      <c r="U698" s="261" t="n">
        <v>103</v>
      </c>
      <c r="V698" s="86" t="inlineStr">
        <is>
          <t>pdf</t>
        </is>
      </c>
      <c r="W698" s="223" t="inlineStr">
        <is>
          <t>12.5 MB</t>
        </is>
      </c>
      <c r="X698" s="223" t="inlineStr">
        <is>
          <t>&lt;p&gt;Ada banyak motivasi tak terpuji di balik kesediaan seseorang menjadi pemimpin. Ada yang ingin menikmati berbagai fasilitas atas jabatan tersebut, ada pula yang sekadar ingin menikmati status sosial. Tapi, yang lebih memprihatinkan lagi, umat Tuhan tampaknya sudah mulai &amp;quot;terkontaminasi&amp;quot; dengan motivasi tersebut. Mereka beramai-ramai berebut posisi sebagai pemimpin jemaat hanya demi &amp;quot;fasilitas dan status&amp;quot; yang pasti akan berpengaruh terhadap kehidupan &amp;quot;perekonomian&amp;quot; mereka. Karena itu, tak heran bila kehidupan mereka tidak membawa pengaruh bagi masyarakat di sekitar mereka.&lt;/p&gt;
 &lt;p&gt;Berangkat dari keprihatinan tersebut, Daniel Alexander membukakan sebuah kebenaran tentang pemirnpin Kristen yang mengemban misi Tuhan. Bahwa S8orang pemimpin Kristen harus merniliki karakter ilahi. Ia harus bersedia menjadi saluran berkat bukan penampung berkat bagi orang di sekitamya.&lt;/p&gt;
 &lt;p&gt;Melalui buku ini, mata hati kita kembali dicelikkan bahwa hanya satu hal yang Tuhan inginkan atas hidup pemimpin gereja-Nya, yaitu 100% kehidupannya hams berdampak bagi masyarakat di sekitamya.&lt;br /&gt;
 &amp;nbsp;&lt;/p&gt;</t>
        </is>
      </c>
      <c r="Y698" s="262" t="n">
        <v>45000</v>
      </c>
      <c r="Z698" s="226" t="n"/>
      <c r="AA698" s="241">
        <f>Y1039*Z1039</f>
        <v/>
      </c>
      <c r="AB698" s="237" t="inlineStr">
        <is>
          <t>c4c9100b-bdf6-4b3b-8674-46673442d11c</t>
        </is>
      </c>
    </row>
    <row r="699" ht="15" customHeight="1" s="283">
      <c r="A699" s="109" t="n">
        <v>1031</v>
      </c>
      <c r="B699" s="222">
        <f>HYPERLINK("https://mocostore.moco.co.id/catalog/"&amp;AB1040,"Klik Disini")</f>
        <v/>
      </c>
      <c r="C699" s="223" t="inlineStr">
        <is>
          <t>Chinese Inspirative Stories</t>
        </is>
      </c>
      <c r="D699" s="223" t="n"/>
      <c r="E699" s="223" t="inlineStr">
        <is>
          <t>Kornelius Sabat</t>
        </is>
      </c>
      <c r="F699" s="223" t="inlineStr">
        <is>
          <t>978-979-29-2933-1</t>
        </is>
      </c>
      <c r="G699" s="223" t="inlineStr">
        <is>
          <t>978-979-29-8952-6</t>
        </is>
      </c>
      <c r="H699" s="223" t="inlineStr">
        <is>
          <t>Agama Kristen</t>
        </is>
      </c>
      <c r="I699" s="258" t="inlineStr">
        <is>
          <t>Perguruan Tinggi</t>
        </is>
      </c>
      <c r="J699" s="186" t="inlineStr">
        <is>
          <t>009.16</t>
        </is>
      </c>
      <c r="K699" s="223" t="inlineStr">
        <is>
          <t>Tidak Tersedia</t>
        </is>
      </c>
      <c r="L699" s="264" t="n"/>
      <c r="M699" s="265" t="inlineStr">
        <is>
          <t>Tidak Tersedia</t>
        </is>
      </c>
      <c r="N699" s="223" t="inlineStr">
        <is>
          <t>Indonesia</t>
        </is>
      </c>
      <c r="O699" s="223" t="inlineStr">
        <is>
          <t>Tidak diketahui</t>
        </is>
      </c>
      <c r="P699" s="260" t="n">
        <v>2012</v>
      </c>
      <c r="Q699" s="260" t="n">
        <v>2018</v>
      </c>
      <c r="R699" s="223" t="inlineStr">
        <is>
          <t>Penerbit Andi</t>
        </is>
      </c>
      <c r="S699" s="223" t="inlineStr">
        <is>
          <t>Andi Offset CV</t>
        </is>
      </c>
      <c r="T699" s="223" t="inlineStr">
        <is>
          <t>Lokal</t>
        </is>
      </c>
      <c r="U699" s="261" t="n">
        <v>168</v>
      </c>
      <c r="V699" s="86" t="inlineStr">
        <is>
          <t>pdf</t>
        </is>
      </c>
      <c r="W699" s="223" t="inlineStr">
        <is>
          <t>7.5 MB</t>
        </is>
      </c>
      <c r="X699" s="223" t="inlineStr">
        <is>
          <t>&lt;p&gt;Chinese Inspirative Stories merupakan kumpulan kisah yang nyata maupun legenda yang berasal dari China. Anda akan tersentuh bahkan menangis, tersenyum dan terharu membaca kisah-kisah tentang cinta, pelajaran hidup, dan perjuangan hidup yang ada. Buku ini sangat tepat bagi Anda yang menyukai bacaan ringan, tetapi bermanfaat. Selain itu, aplikasi nilai moral dan firman Tuhan yang disampaikan Penulis semakin memperkaya buku ini.&amp;nbsp;&lt;/p&gt;</t>
        </is>
      </c>
      <c r="Y699" s="262" t="n">
        <v>45500</v>
      </c>
      <c r="Z699" s="226" t="n"/>
      <c r="AA699" s="241">
        <f>Y1040*Z1040</f>
        <v/>
      </c>
      <c r="AB699" s="237" t="inlineStr">
        <is>
          <t>d49c1e91-4110-49dc-91f1-9819410bad0e</t>
        </is>
      </c>
    </row>
    <row r="700" ht="15" customHeight="1" s="283">
      <c r="A700" s="109" t="n">
        <v>1032</v>
      </c>
      <c r="B700" s="222">
        <f>HYPERLINK("https://mocostore.moco.co.id/catalog/"&amp;AB1041,"Klik Disini")</f>
        <v/>
      </c>
      <c r="C700" s="223" t="inlineStr">
        <is>
          <t>12 Writing Clues for Better Writing Competence</t>
        </is>
      </c>
      <c r="D700" s="223" t="n"/>
      <c r="E700" s="223" t="inlineStr">
        <is>
          <t>Pardiyono, M.p.d</t>
        </is>
      </c>
      <c r="F700" s="223" t="inlineStr">
        <is>
          <t>979-763-129-x</t>
        </is>
      </c>
      <c r="G700" s="223" t="inlineStr">
        <is>
          <t>978-979-29-8710-2</t>
        </is>
      </c>
      <c r="H700" s="223" t="inlineStr">
        <is>
          <t>Bahasa asing</t>
        </is>
      </c>
      <c r="I700" s="258" t="inlineStr">
        <is>
          <t>Perguruan Tinggi</t>
        </is>
      </c>
      <c r="J700" s="186" t="inlineStr">
        <is>
          <t>009.19</t>
        </is>
      </c>
      <c r="K700" s="223" t="n"/>
      <c r="L700" s="264" t="n"/>
      <c r="M700" s="265" t="n"/>
      <c r="N700" s="223" t="inlineStr">
        <is>
          <t>Indonesia</t>
        </is>
      </c>
      <c r="O700" s="223" t="inlineStr">
        <is>
          <t>Tidak diketahui</t>
        </is>
      </c>
      <c r="P700" s="260" t="n">
        <v>2006</v>
      </c>
      <c r="Q700" s="260" t="n">
        <v>2018</v>
      </c>
      <c r="R700" s="223" t="inlineStr">
        <is>
          <t>Penerbit Andi</t>
        </is>
      </c>
      <c r="S700" s="223" t="inlineStr">
        <is>
          <t>Andi Offset CV</t>
        </is>
      </c>
      <c r="T700" s="223" t="inlineStr">
        <is>
          <t>Lokal</t>
        </is>
      </c>
      <c r="U700" s="261" t="n">
        <v>240</v>
      </c>
      <c r="V700" s="86" t="inlineStr">
        <is>
          <t>pdf</t>
        </is>
      </c>
      <c r="W700" s="223" t="inlineStr">
        <is>
          <t>5.1 MB</t>
        </is>
      </c>
      <c r="X700" s="223" t="inlineStr">
        <is>
          <t>&lt;p&gt;Permasalahan utama dalam aktivitas writing yang selama ini masih dihadapi oleh sebagian pelajar dan mahasiswa di Indonesia adalah masih lemahnya pengetahuan mereka tentang notion and metalinguistic function of text, context, and genre serta masih lemahnya penguasaan stucture dan texture, dua komponen utama written text yang tidak bisa dipisahkan. Structure mengacu pada ketepatan penyusunan dan penggunaan semua kalimat sesuai dengan kaidah tata bahasa Inggris atau grammar, sedangkan texture mengacu pada bagaimana menciptakan suatu rangkaian antar kalimat dan paragraf dalam suatu teks sehingga saling berkaitan dan bertautan secara kohesif dan koheren agar informasi, ide, atau pesan dari penulis kepada pembaca dapat dikomunikasikan secara efektif.&lt;br /&gt;
 &lt;br /&gt;
 Buku ini disusun sedemikian praktis dan smart, dan khusus dipersiapkan bagi para pelajar dan mahasiswa sebagai rujukan materi belajar. Sementara itu, bagi para guru dan dosen Bahasa Inggris, buku ini bisa dipakai sebagai rujukan materi ajar. Kemudahan menulis berbagai bentuk written text menjadi orientasi utama buku ini. Hal tersebut dituangkan dalam 12 Writing Clues; kunci efektif untuk membantu penguasaan sentence dan paragraph-making skill, serta pemaparan text, context, genres, dan communicative purpose sehingga mereka tidak hanya bisa mendapatkan kemudahan untuk membuat, menentukan, dan memilih berbagai jenis kalimat, akan tetapi juga kemudahan merangkainya menjadi beraneka bentuk teks yang grammatically correct dan textually meaningful.&lt;/p&gt;</t>
        </is>
      </c>
      <c r="Y700" s="262" t="n">
        <v>120500</v>
      </c>
      <c r="Z700" s="226" t="n"/>
      <c r="AA700" s="241">
        <f>Y1041*Z1041</f>
        <v/>
      </c>
      <c r="AB700" s="237" t="inlineStr">
        <is>
          <t>a3ec2174-9a58-45a8-b226-fc6a9bc02fb3</t>
        </is>
      </c>
    </row>
    <row r="701" ht="15" customHeight="1" s="283">
      <c r="A701" s="109" t="n">
        <v>1033</v>
      </c>
      <c r="B701" s="222">
        <f>HYPERLINK("https://mocostore.moco.co.id/catalog/"&amp;AB1042,"Klik Disini")</f>
        <v/>
      </c>
      <c r="C701" s="223" t="inlineStr">
        <is>
          <t>Kiat Jitu Tes Potensial Akademik: Persiapan Masuk Perguruan Tinggi dan Masuk Kerja</t>
        </is>
      </c>
      <c r="D701" s="223" t="n"/>
      <c r="E701" s="223" t="inlineStr">
        <is>
          <t>Hariwijaya</t>
        </is>
      </c>
      <c r="F701" s="223" t="inlineStr">
        <is>
          <t>979-763-373-x</t>
        </is>
      </c>
      <c r="G701" s="223" t="inlineStr">
        <is>
          <t>978-979-29-9622-7</t>
        </is>
      </c>
      <c r="H701" s="223" t="inlineStr">
        <is>
          <t>Psikologi</t>
        </is>
      </c>
      <c r="I701" s="258" t="inlineStr">
        <is>
          <t>Perguruan Tinggi</t>
        </is>
      </c>
      <c r="J701" s="186" t="inlineStr">
        <is>
          <t>009.13</t>
        </is>
      </c>
      <c r="K701" s="223" t="n"/>
      <c r="L701" s="264" t="n"/>
      <c r="M701" s="265" t="n"/>
      <c r="N701" s="223" t="inlineStr">
        <is>
          <t>Indonesia</t>
        </is>
      </c>
      <c r="O701" s="223" t="inlineStr">
        <is>
          <t>Tidak diketahui</t>
        </is>
      </c>
      <c r="P701" s="260" t="n">
        <v>2006</v>
      </c>
      <c r="Q701" s="260" t="n">
        <v>2018</v>
      </c>
      <c r="R701" s="223" t="inlineStr">
        <is>
          <t>Penerbit Andi</t>
        </is>
      </c>
      <c r="S701" s="223" t="inlineStr">
        <is>
          <t>Andi Offset CV</t>
        </is>
      </c>
      <c r="T701" s="223" t="inlineStr">
        <is>
          <t>Lokal</t>
        </is>
      </c>
      <c r="U701" s="261" t="n">
        <v>120</v>
      </c>
      <c r="V701" s="86" t="inlineStr">
        <is>
          <t>pdf</t>
        </is>
      </c>
      <c r="W701" s="223" t="inlineStr">
        <is>
          <t>6.0 MB</t>
        </is>
      </c>
      <c r="X701" s="223" t="inlineStr">
        <is>
          <t>&lt;p&gt;Tes potensi akademi atau TPA adalah alat tes psikologi yang bertujuan mengukur kecakapan akademik seseorang. Saat ini, TPA telah menjadi salah satu tes paling penting ketika seseorang calon mahasiswa hendak masuk ke perguruan tinggi atau seorang calon karyawan hendak memasuki dunia kerja.dalam berbagai seleksi masuk kepegawaian maupun perguruan tinggi, penguji membuat jenis dan varian TPA. Namun, pada dasarnya empat bidang kemampuan dasar akademik yang diujikan dalam TPA adalah: verbal, numerik, logika, dan spasial. Kelebihan buku kiat jitu:Tes Potensi Akademik adalah kunci jawaban dan pembahasan yang mudah dipahami srta sistematis. lebih lanjut, pembaca bisa langsung mengkonversi hasil latihandengan tabel menjadi nilai TPA, lalu membandingkannya dengan skor tes IQ.&lt;/p&gt;</t>
        </is>
      </c>
      <c r="Y701" s="262" t="n">
        <v>43500</v>
      </c>
      <c r="Z701" s="226" t="n"/>
      <c r="AA701" s="241">
        <f>Y1042*Z1042</f>
        <v/>
      </c>
      <c r="AB701" s="237" t="inlineStr">
        <is>
          <t>864e758b-8a3b-4945-9915-eebd364989a5</t>
        </is>
      </c>
    </row>
    <row r="702" ht="15" customHeight="1" s="283">
      <c r="A702" s="109" t="n">
        <v>1034</v>
      </c>
      <c r="B702" s="222">
        <f>HYPERLINK("https://mocostore.moco.co.id/catalog/"&amp;AB1043,"Klik Disini")</f>
        <v/>
      </c>
      <c r="C702" s="223" t="inlineStr">
        <is>
          <t>Menuju Dialog Teologis Kristen-Islam</t>
        </is>
      </c>
      <c r="D702" s="223" t="n"/>
      <c r="E702" s="223" t="inlineStr">
        <is>
          <t>Bambang Noorsena</t>
        </is>
      </c>
      <c r="F702" s="223" t="inlineStr">
        <is>
          <t>979-763-256-3</t>
        </is>
      </c>
      <c r="G702" s="223" t="inlineStr">
        <is>
          <t>978-979-29-9152-9</t>
        </is>
      </c>
      <c r="H702" s="223" t="inlineStr">
        <is>
          <t>Agama &amp; Spiritual</t>
        </is>
      </c>
      <c r="I702" s="258" t="inlineStr">
        <is>
          <t>Perguruan Tinggi</t>
        </is>
      </c>
      <c r="J702" s="186" t="inlineStr">
        <is>
          <t>009.16</t>
        </is>
      </c>
      <c r="K702" s="223" t="inlineStr">
        <is>
          <t>Tidak Tersedia</t>
        </is>
      </c>
      <c r="L702" s="264" t="n"/>
      <c r="M702" s="265" t="inlineStr">
        <is>
          <t>Tidak Tersedia</t>
        </is>
      </c>
      <c r="N702" s="223" t="inlineStr">
        <is>
          <t>Indonesia</t>
        </is>
      </c>
      <c r="O702" s="223" t="inlineStr">
        <is>
          <t>Tidak diketahui</t>
        </is>
      </c>
      <c r="P702" s="260" t="n">
        <v>2001</v>
      </c>
      <c r="Q702" s="260" t="n">
        <v>2018</v>
      </c>
      <c r="R702" s="223" t="inlineStr">
        <is>
          <t>Penerbit Andi</t>
        </is>
      </c>
      <c r="S702" s="223" t="inlineStr">
        <is>
          <t>Andi Offset CV</t>
        </is>
      </c>
      <c r="T702" s="223" t="inlineStr">
        <is>
          <t>Lokal</t>
        </is>
      </c>
      <c r="U702" s="261" t="n">
        <v>168</v>
      </c>
      <c r="V702" s="86" t="inlineStr">
        <is>
          <t>pdf</t>
        </is>
      </c>
      <c r="W702" s="223" t="inlineStr">
        <is>
          <t>6.1 MB</t>
        </is>
      </c>
      <c r="X702" s="223" t="inlineStr">
        <is>
          <t>&lt;p&gt;Buku ini mencoba merambah wilayah yang selama ini dianggap tabu dalam hubungan Kristen-Islam, yaitu &amp;quot;dialog teologis&amp;quot;. Misalnya, bagaimana kekristenan di satu pihak menjelaskan keilahian Yesus dan di pihak lain tetap memepertahankan Tauhid (keesaan Allah)? Tidak Hanya sampai disitu. Lebih lanjut, Bambang juga melacak sejarah panjang akar konflik Kristen-Islam, yang ternyata tidak telanjang sebagai konflik teologis, melainkan terutama karena warisan politik dan budaya dimana kedua agama itu lahir dan berkembang.&lt;br /&gt;
 &amp;nbsp;&lt;/p&gt;</t>
        </is>
      </c>
      <c r="Y702" s="262" t="n">
        <v>87000</v>
      </c>
      <c r="Z702" s="226" t="n"/>
      <c r="AA702" s="241">
        <f>Y1043*Z1043</f>
        <v/>
      </c>
      <c r="AB702" s="237" t="inlineStr">
        <is>
          <t>cb4d7dba-e9fe-4012-9c01-2fa8db9c087d</t>
        </is>
      </c>
    </row>
    <row r="703" ht="15" customHeight="1" s="283">
      <c r="A703" s="109" t="n">
        <v>1035</v>
      </c>
      <c r="B703" s="222">
        <f>HYPERLINK("https://mocostore.moco.co.id/catalog/"&amp;AB1044,"Klik Disini")</f>
        <v/>
      </c>
      <c r="C703" s="223" t="inlineStr">
        <is>
          <t>Ciri Utama Kepemimpinan Sejati</t>
        </is>
      </c>
      <c r="D703" s="223" t="n"/>
      <c r="E703" s="223" t="inlineStr">
        <is>
          <t>Sudomo D. Min</t>
        </is>
      </c>
      <c r="F703" s="223" t="inlineStr">
        <is>
          <t>979-731-968-7</t>
        </is>
      </c>
      <c r="G703" s="223" t="inlineStr">
        <is>
          <t>978-979-29-8955-7</t>
        </is>
      </c>
      <c r="H703" s="223" t="inlineStr">
        <is>
          <t>Agama Kristen</t>
        </is>
      </c>
      <c r="I703" s="258" t="inlineStr">
        <is>
          <t>Perguruan Tinggi</t>
        </is>
      </c>
      <c r="J703" s="186" t="inlineStr">
        <is>
          <t>009.16</t>
        </is>
      </c>
      <c r="K703" s="223" t="inlineStr">
        <is>
          <t>Tidak Tersedia</t>
        </is>
      </c>
      <c r="L703" s="264" t="n"/>
      <c r="M703" s="265" t="inlineStr">
        <is>
          <t>Tidak Tersedia</t>
        </is>
      </c>
      <c r="N703" s="223" t="inlineStr">
        <is>
          <t>Indonesia</t>
        </is>
      </c>
      <c r="O703" s="223" t="inlineStr">
        <is>
          <t>Tidak diketahui</t>
        </is>
      </c>
      <c r="P703" s="260" t="n">
        <v>2005</v>
      </c>
      <c r="Q703" s="260" t="n">
        <v>2018</v>
      </c>
      <c r="R703" s="223" t="inlineStr">
        <is>
          <t>Penerbit Andi</t>
        </is>
      </c>
      <c r="S703" s="223" t="inlineStr">
        <is>
          <t>Andi Offset CV</t>
        </is>
      </c>
      <c r="T703" s="223" t="inlineStr">
        <is>
          <t>Lokal</t>
        </is>
      </c>
      <c r="U703" s="261" t="n">
        <v>136</v>
      </c>
      <c r="V703" s="86" t="inlineStr">
        <is>
          <t>pdf</t>
        </is>
      </c>
      <c r="W703" s="223" t="inlineStr">
        <is>
          <t>7.5 MB</t>
        </is>
      </c>
      <c r="X703" s="223" t="inlineStr">
        <is>
          <t>&lt;p&gt;Sesungguhnya gereja menanti-nantikan seorang pemimpin yang berkarakter hamba yang melayani dan berkarakter gembala yang mengayomi sebab pemimpin yang demikian cenderung tidak mengutamakan diri sendiri, berbelas kasih, menjaga hubungan tetap harmonis, teguh hati, dsb.&lt;/p&gt;</t>
        </is>
      </c>
      <c r="Y703" s="262" t="n">
        <v>55000</v>
      </c>
      <c r="Z703" s="226" t="n"/>
      <c r="AA703" s="241">
        <f>Y1044*Z1044</f>
        <v/>
      </c>
      <c r="AB703" s="237" t="inlineStr">
        <is>
          <t>b01422b3-9a95-4889-b447-9a063d0765b1</t>
        </is>
      </c>
    </row>
    <row r="704" ht="15" customHeight="1" s="283">
      <c r="A704" s="109" t="n">
        <v>1036</v>
      </c>
      <c r="B704" s="222">
        <f>HYPERLINK("https://mocostore.moco.co.id/catalog/"&amp;AB1045,"Klik Disini")</f>
        <v/>
      </c>
      <c r="C704" s="223" t="inlineStr">
        <is>
          <t>Menyiapkan Khotbah Biografi Secara Praktis</t>
        </is>
      </c>
      <c r="D704" s="223" t="n"/>
      <c r="E704" s="223" t="inlineStr">
        <is>
          <t>Pdt. Noor Anggraito, M. Div.</t>
        </is>
      </c>
      <c r="F704" s="223" t="inlineStr">
        <is>
          <t>978-979-29-1012-4</t>
        </is>
      </c>
      <c r="G704" s="223" t="inlineStr">
        <is>
          <t>978-979-29-9155-0</t>
        </is>
      </c>
      <c r="H704" s="223" t="inlineStr">
        <is>
          <t>Agama Kristen</t>
        </is>
      </c>
      <c r="I704" s="258" t="inlineStr">
        <is>
          <t>Perguruan Tinggi</t>
        </is>
      </c>
      <c r="J704" s="186" t="inlineStr">
        <is>
          <t>009.16</t>
        </is>
      </c>
      <c r="K704" s="264" t="n"/>
      <c r="L704" s="264" t="n"/>
      <c r="M704" s="259" t="n"/>
      <c r="N704" s="223" t="inlineStr">
        <is>
          <t>Indonesia</t>
        </is>
      </c>
      <c r="O704" s="223" t="inlineStr">
        <is>
          <t>Tidak diketahui</t>
        </is>
      </c>
      <c r="P704" s="260" t="n">
        <v>2009</v>
      </c>
      <c r="Q704" s="260" t="n">
        <v>2018</v>
      </c>
      <c r="R704" s="223" t="inlineStr">
        <is>
          <t>Penerbit Andi</t>
        </is>
      </c>
      <c r="S704" s="223" t="inlineStr">
        <is>
          <t>Andi Offset CV</t>
        </is>
      </c>
      <c r="T704" s="223" t="inlineStr">
        <is>
          <t>Lokal</t>
        </is>
      </c>
      <c r="U704" s="261" t="n">
        <v>205</v>
      </c>
      <c r="V704" s="86" t="inlineStr">
        <is>
          <t>pdf</t>
        </is>
      </c>
      <c r="W704" s="223" t="inlineStr">
        <is>
          <t>4.2 MB</t>
        </is>
      </c>
      <c r="X704" s="223" t="inlineStr">
        <is>
          <t>&lt;p&gt;Apa pentingnya khotbah biografi? Biografi siapa yang bisa dikotbahkan? Bagaimana cara mempersiapkannya? Khotbah biografi adalah salah satu macam khotbah yang penting dan tentu saja alkitabiah. Persiapannya pun tidak terlalu susah.&lt;/p&gt;</t>
        </is>
      </c>
      <c r="Y704" s="262" t="n">
        <v>69000</v>
      </c>
      <c r="Z704" s="226" t="n"/>
      <c r="AA704" s="241">
        <f>Y1045*Z1045</f>
        <v/>
      </c>
      <c r="AB704" s="237" t="inlineStr">
        <is>
          <t>1815766c-31b4-4cf8-aeac-6eb2381b15b2</t>
        </is>
      </c>
    </row>
    <row r="705" ht="15" customHeight="1" s="283">
      <c r="A705" s="109" t="n">
        <v>1037</v>
      </c>
      <c r="B705" s="222">
        <f>HYPERLINK("https://mocostore.moco.co.id/catalog/"&amp;AB1046,"Klik Disini")</f>
        <v/>
      </c>
      <c r="C705" s="223" t="inlineStr">
        <is>
          <t>Cisco Router, Konfigurasi Voice, Video, dan Faxï»¿</t>
        </is>
      </c>
      <c r="D705" s="223" t="n"/>
      <c r="E705" s="223" t="inlineStr">
        <is>
          <t>Rahmat Rafiudin</t>
        </is>
      </c>
      <c r="F705" s="223" t="inlineStr">
        <is>
          <t>979-763-366-7</t>
        </is>
      </c>
      <c r="G705" s="223" t="inlineStr">
        <is>
          <t>978-979-29-8957-1</t>
        </is>
      </c>
      <c r="H705" s="223" t="inlineStr">
        <is>
          <t>Komputer &amp; Internet</t>
        </is>
      </c>
      <c r="I705" s="258" t="inlineStr">
        <is>
          <t>Perguruan Tinggi</t>
        </is>
      </c>
      <c r="J705" s="186" t="inlineStr">
        <is>
          <t>009.05</t>
        </is>
      </c>
      <c r="K705" s="223" t="n"/>
      <c r="L705" s="223" t="n"/>
      <c r="M705" s="259" t="n"/>
      <c r="N705" s="223" t="inlineStr">
        <is>
          <t>Indonesia</t>
        </is>
      </c>
      <c r="O705" s="223" t="inlineStr">
        <is>
          <t>Tidak diketahui</t>
        </is>
      </c>
      <c r="P705" s="260" t="n">
        <v>2006</v>
      </c>
      <c r="Q705" s="260" t="n">
        <v>2018</v>
      </c>
      <c r="R705" s="223" t="inlineStr">
        <is>
          <t>Penerbit Andi</t>
        </is>
      </c>
      <c r="S705" s="223" t="inlineStr">
        <is>
          <t>Andi Offset CV</t>
        </is>
      </c>
      <c r="T705" s="223" t="inlineStr">
        <is>
          <t>Lokal</t>
        </is>
      </c>
      <c r="U705" s="261" t="n">
        <v>232</v>
      </c>
      <c r="V705" s="86" t="inlineStr">
        <is>
          <t>pdf</t>
        </is>
      </c>
      <c r="W705" s="223" t="inlineStr">
        <is>
          <t>20.7 MB</t>
        </is>
      </c>
      <c r="X705" s="223" t="inlineStr">
        <is>
          <t>&lt;p&gt;Cisco router merupakan sebuah device yang biasa digunakan dalam jaringan komputer yang dikeluarkan oleh vendor Cisco. Router berfungsi menunjukkan jalan bagi data atau paket yang akan dikirimkan dari sebuah jaringan ke jaringan yang lain. Melalui rilisnya yang terus berkembang, Cisco IOS telah memperkenalkan sejumlah teknologi&amp;middot; voice. Selain apl,ikasi voice, Cisco juga mendukung penghantaran trafik video dalam data stream serta aplikasi fax yang memungkinkan server &amp;middot;&amp;middot; akses (access server) mengirim dan menerima paket fax melintast jaringan menggunakan perangkat modem atau VFC.&amp;nbsp;&lt;/p&gt;</t>
        </is>
      </c>
      <c r="Y705" s="262" t="n">
        <v>62500</v>
      </c>
      <c r="Z705" s="226" t="n"/>
      <c r="AA705" s="241">
        <f>Y1046*Z1046</f>
        <v/>
      </c>
      <c r="AB705" s="237" t="inlineStr">
        <is>
          <t>2b6e685b-4635-4736-8085-4ed21ee0fef4</t>
        </is>
      </c>
    </row>
    <row r="706" ht="15" customHeight="1" s="283">
      <c r="A706" s="109" t="n">
        <v>1038</v>
      </c>
      <c r="B706" s="222">
        <f>HYPERLINK("https://mocostore.moco.co.id/catalog/"&amp;AB1047,"Klik Disini")</f>
        <v/>
      </c>
      <c r="C706" s="223" t="inlineStr">
        <is>
          <t>123 Oke</t>
        </is>
      </c>
      <c r="D706" s="223" t="n"/>
      <c r="E706" s="223" t="inlineStr">
        <is>
          <t>Ps. Rudy R. Sirait, S.Th., MA.CE., M.Th</t>
        </is>
      </c>
      <c r="F706" s="223" t="inlineStr">
        <is>
          <t>978-979-29-4821-9</t>
        </is>
      </c>
      <c r="G706" s="223" t="inlineStr">
        <is>
          <t>978-979-29-8711-9</t>
        </is>
      </c>
      <c r="H706" s="223" t="inlineStr">
        <is>
          <t>Agama Kristen</t>
        </is>
      </c>
      <c r="I706" s="258" t="inlineStr">
        <is>
          <t>Perguruan Tinggi</t>
        </is>
      </c>
      <c r="J706" s="186" t="inlineStr">
        <is>
          <t>009.16</t>
        </is>
      </c>
      <c r="K706" s="223" t="inlineStr">
        <is>
          <t>Tidak Tersedia</t>
        </is>
      </c>
      <c r="L706" s="223" t="n"/>
      <c r="M706" s="259" t="inlineStr">
        <is>
          <t>Tidak Tersedia</t>
        </is>
      </c>
      <c r="N706" s="223" t="inlineStr">
        <is>
          <t>Indonesia</t>
        </is>
      </c>
      <c r="O706" s="223" t="inlineStr">
        <is>
          <t>Tidak diketahui</t>
        </is>
      </c>
      <c r="P706" s="260" t="n">
        <v>2015</v>
      </c>
      <c r="Q706" s="260" t="n">
        <v>2018</v>
      </c>
      <c r="R706" s="223" t="inlineStr">
        <is>
          <t>Penerbit Andi</t>
        </is>
      </c>
      <c r="S706" s="223" t="inlineStr">
        <is>
          <t>Andi Offset CV</t>
        </is>
      </c>
      <c r="T706" s="223" t="inlineStr">
        <is>
          <t>Lokal</t>
        </is>
      </c>
      <c r="U706" s="261" t="n">
        <v>456</v>
      </c>
      <c r="V706" s="86" t="inlineStr">
        <is>
          <t>pdf</t>
        </is>
      </c>
      <c r="W706" s="223" t="inlineStr">
        <is>
          <t>7.7 MB</t>
        </is>
      </c>
      <c r="X706" s="223" t="inlineStr">
        <is>
          <t>&lt;p&gt;Buku garis besar khotbah sudah banyak diterbitkan. Namun, banyak orang yang menggunakan buku tersebut mengalami kebingungan ketika menggunakannya. Hal ini disebabkan penyusunan garis besar tersebut tidak praktis dan sistematis sehingga sulit ketika dipakai sebagai panduan untuk berkhotbah. Buku 123 OKE (Outline Khotbah Ekspositori) menjawab kesulitan tersebut. Buku ini juga untuk menjawab kebutuhan besar akan pelayanan mimbar yang alkitabiah. Garis besar ini digali secara ekspositori untuk menghasilkan kebenaran yang alkitbiah. Penggunaan istilah atau kata asli Alkitab (Ibrani dan Yunani) yang diulas secara sederhana sangat menolong untuk memahami firman Tuhan.&lt;br /&gt;
 Buku ini terdiri dari 123 garis besar khotbah yang dikelompokkan secara thematis. Ada 11 thema khotbah disajikan dalam buku ini untuk memperkaya dan memperlengkapi setiap mereka yang rindu mengambil bagian dalam pelayanan mimbar. Para domba Allah membutuhkan makanan rohani yang sehat. Buku ini akan menjawab kebutuhan para domba untuk makanan rohani yang sehat. Preach the Word of God.&lt;/p&gt;</t>
        </is>
      </c>
      <c r="Y706" s="262" t="n">
        <v>103000</v>
      </c>
      <c r="Z706" s="226" t="n"/>
      <c r="AA706" s="241">
        <f>Y1047*Z1047</f>
        <v/>
      </c>
      <c r="AB706" s="237" t="inlineStr">
        <is>
          <t>3fea8365-5e97-40f4-883d-f70ba2546ff9</t>
        </is>
      </c>
    </row>
    <row r="707" ht="15" customHeight="1" s="283">
      <c r="A707" s="109" t="n">
        <v>1039</v>
      </c>
      <c r="B707" s="222">
        <f>HYPERLINK("https://mocostore.moco.co.id/catalog/"&amp;AB1048,"Klik Disini")</f>
        <v/>
      </c>
      <c r="C707" s="223" t="inlineStr">
        <is>
          <t>You Can Do It with Photoshop - Black and White</t>
        </is>
      </c>
      <c r="D707" s="223" t="n"/>
      <c r="E707" s="223" t="inlineStr">
        <is>
          <t>Madcoms</t>
        </is>
      </c>
      <c r="F707" s="223" t="inlineStr">
        <is>
          <t>978-979-29-3028-3</t>
        </is>
      </c>
      <c r="G707" s="223" t="inlineStr">
        <is>
          <t>978-979-29-9730-9</t>
        </is>
      </c>
      <c r="H707" s="223" t="inlineStr">
        <is>
          <t>Desain Grafis &amp; Multimedia</t>
        </is>
      </c>
      <c r="I707" s="258" t="inlineStr">
        <is>
          <t>Perguruan Tinggi</t>
        </is>
      </c>
      <c r="J707" s="186" t="inlineStr">
        <is>
          <t>009.05</t>
        </is>
      </c>
      <c r="K707" s="223" t="n"/>
      <c r="L707" s="264" t="n"/>
      <c r="M707" s="265" t="n"/>
      <c r="N707" s="223" t="inlineStr">
        <is>
          <t>Indonesia</t>
        </is>
      </c>
      <c r="O707" s="223" t="inlineStr">
        <is>
          <t>Tidak diketahui</t>
        </is>
      </c>
      <c r="P707" s="260" t="n">
        <v>2011</v>
      </c>
      <c r="Q707" s="260" t="n">
        <v>2018</v>
      </c>
      <c r="R707" s="223" t="inlineStr">
        <is>
          <t>Penerbit Andi</t>
        </is>
      </c>
      <c r="S707" s="223" t="inlineStr">
        <is>
          <t>Andi Offset CV</t>
        </is>
      </c>
      <c r="T707" s="223" t="inlineStr">
        <is>
          <t>Lokal</t>
        </is>
      </c>
      <c r="U707" s="261" t="n">
        <v>122</v>
      </c>
      <c r="V707" s="86" t="inlineStr">
        <is>
          <t>pdf</t>
        </is>
      </c>
      <c r="W707" s="223" t="inlineStr">
        <is>
          <t>16.4 MB</t>
        </is>
      </c>
      <c r="X707" s="223" t="inlineStr">
        <is>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&amp;ldquo;Black &amp;amp; White&amp;rdquo;. Berbeda dengan tema sebelumnya buku ini akan membahas bagaimana menghasilkan desain-desain dengan citra &amp;ldquo;Hitam Putih&amp;rdquo; menggunakan Adobe Photoshop secara maksimal. Teknik sederhana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is>
      </c>
      <c r="Y707" s="262" t="n">
        <v>123500</v>
      </c>
      <c r="Z707" s="226" t="n"/>
      <c r="AA707" s="241">
        <f>Y1048*Z1048</f>
        <v/>
      </c>
      <c r="AB707" s="237" t="inlineStr">
        <is>
          <t>3b1d38a3-50fb-41ee-b411-b5efac02d151</t>
        </is>
      </c>
    </row>
    <row r="708" ht="15" customHeight="1" s="283">
      <c r="A708" s="109" t="n">
        <v>1040</v>
      </c>
      <c r="B708" s="222">
        <f>HYPERLINK("https://mocostore.moco.co.id/catalog/"&amp;AB1049,"Klik Disini")</f>
        <v/>
      </c>
      <c r="C708" s="223" t="inlineStr">
        <is>
          <t>Menyibak Kontroversi Dugaan Ketidakaslian Alkitab</t>
        </is>
      </c>
      <c r="D708" s="223" t="n"/>
      <c r="E708" s="223" t="inlineStr">
        <is>
          <t>Harold V. Lolowang</t>
        </is>
      </c>
      <c r="F708" s="223" t="inlineStr">
        <is>
          <t>978-979-29-1127-5</t>
        </is>
      </c>
      <c r="G708" s="223" t="inlineStr">
        <is>
          <t>978-979-29-9165-9</t>
        </is>
      </c>
      <c r="H708" s="223" t="inlineStr">
        <is>
          <t>Agama Kristen</t>
        </is>
      </c>
      <c r="I708" s="258" t="inlineStr">
        <is>
          <t>Perguruan Tinggi</t>
        </is>
      </c>
      <c r="J708" s="186" t="inlineStr">
        <is>
          <t>009.16</t>
        </is>
      </c>
      <c r="K708" s="223" t="n"/>
      <c r="L708" s="264" t="n"/>
      <c r="M708" s="265" t="n"/>
      <c r="N708" s="223" t="inlineStr">
        <is>
          <t>Indonesia</t>
        </is>
      </c>
      <c r="O708" s="223" t="inlineStr">
        <is>
          <t>Tidak diketahui</t>
        </is>
      </c>
      <c r="P708" s="260" t="n">
        <v>2009</v>
      </c>
      <c r="Q708" s="260" t="n">
        <v>2018</v>
      </c>
      <c r="R708" s="223" t="inlineStr">
        <is>
          <t>Penerbit Andi</t>
        </is>
      </c>
      <c r="S708" s="223" t="inlineStr">
        <is>
          <t>Andi Offset CV</t>
        </is>
      </c>
      <c r="T708" s="223" t="inlineStr">
        <is>
          <t>Lokal</t>
        </is>
      </c>
      <c r="U708" s="261" t="n">
        <v>316</v>
      </c>
      <c r="V708" s="86" t="inlineStr">
        <is>
          <t>pdf</t>
        </is>
      </c>
      <c r="W708" s="223" t="inlineStr">
        <is>
          <t>8.6 MB</t>
        </is>
      </c>
      <c r="X708" s="223" t="inlineStr">
        <is>
          <t>&lt;p&gt;Kekristenan mengadapi terpaan badai iman. Silih berganti dan secara bertubi-tubi, berbagai buku bermunculan menyerang Alkitab. Satu dari sekian banyak buku itu adalah The Misquoting Jesus (Bart. D. Ehrman). Menurut New York Times, The Misquoting Jesus masuk dalam kateogri best seller. Akibat kemunculan buku itu, keresahan dituai, kekristenan dijauhi, Kristus ditinggalkan, Alkitab tidak layak dipercaya. Kesan yang dimunculkan Ehrman adalah Alkitab bukan ilham Allah, melainkan &amp;quot;firman&amp;quot; para penyalin dan penerjemah Alkitab. Kesan yang muncul kemudian adalah Alkitab sudah dipalsukan atau diubah menurut kepentingan teologis para penerjemah dan penyalin Alkitab.&lt;/p&gt;</t>
        </is>
      </c>
      <c r="Y708" s="262" t="n">
        <v>94000</v>
      </c>
      <c r="Z708" s="226" t="n"/>
      <c r="AA708" s="241">
        <f>Y1049*Z1049</f>
        <v/>
      </c>
      <c r="AB708" s="237" t="inlineStr">
        <is>
          <t>25340c25-83c4-40de-9560-68d467e4b758</t>
        </is>
      </c>
    </row>
    <row r="709" ht="15" customHeight="1" s="283">
      <c r="A709" s="109" t="n">
        <v>1041</v>
      </c>
      <c r="B709" s="222">
        <f>HYPERLINK("https://mocostore.moco.co.id/catalog/"&amp;AB1050,"Klik Disini")</f>
        <v/>
      </c>
      <c r="C709" s="223" t="inlineStr">
        <is>
          <t>123 Tanya Jawab Kebangkitan Orang Mati</t>
        </is>
      </c>
      <c r="D709" s="223" t="n"/>
      <c r="E709" s="223" t="inlineStr">
        <is>
          <t>Pdm. Markus Suyadi, M.Th., M.Div</t>
        </is>
      </c>
      <c r="F709" s="223" t="inlineStr">
        <is>
          <t>978-979-29-1114-5</t>
        </is>
      </c>
      <c r="G709" s="223" t="inlineStr">
        <is>
          <t>978-979-29-8713-3</t>
        </is>
      </c>
      <c r="H709" s="223" t="inlineStr">
        <is>
          <t>Agama Kristen</t>
        </is>
      </c>
      <c r="I709" s="258" t="inlineStr">
        <is>
          <t>Perguruan Tinggi</t>
        </is>
      </c>
      <c r="J709" s="186" t="inlineStr">
        <is>
          <t>009.16</t>
        </is>
      </c>
      <c r="K709" s="223" t="inlineStr">
        <is>
          <t>Tidak Tersedia</t>
        </is>
      </c>
      <c r="L709" s="264" t="n"/>
      <c r="M709" s="265" t="inlineStr">
        <is>
          <t>Tidak Tersedia</t>
        </is>
      </c>
      <c r="N709" s="223" t="n"/>
      <c r="O709" s="223" t="n"/>
      <c r="P709" s="260" t="n">
        <v>2009</v>
      </c>
      <c r="Q709" s="260" t="n">
        <v>2018</v>
      </c>
      <c r="R709" s="223" t="inlineStr">
        <is>
          <t>Penerbit Andi</t>
        </is>
      </c>
      <c r="S709" s="223" t="inlineStr">
        <is>
          <t>Andi Offset CV</t>
        </is>
      </c>
      <c r="T709" s="223" t="n"/>
      <c r="U709" s="261" t="n">
        <v>119</v>
      </c>
      <c r="V709" s="86" t="inlineStr">
        <is>
          <t>pdf</t>
        </is>
      </c>
      <c r="W709" s="223" t="inlineStr">
        <is>
          <t>13.0 MB</t>
        </is>
      </c>
      <c r="X709" s="223" t="inlineStr">
        <is>
          <t>&lt;p&gt;Kehidupan setelah kematian, terutama kebangkitan orahg, mati, masih menjadi misteri hingga saat ini. Mungkin Anda memiliki berbagai pertanyaan yang tersimpan&amp;nbsp;dalam benak Anda mengenai kebangkitan orang mati. Alkitab sebenarnya telah memberikan penjelasan mengenai kebangkitan, tetapi tidak semua orang dapat dengan mudah memahaminya.&amp;nbsp;&lt;/p&gt;</t>
        </is>
      </c>
      <c r="Y709" s="262" t="n">
        <v>45500</v>
      </c>
      <c r="Z709" s="226" t="n"/>
      <c r="AA709" s="241">
        <f>Y1050*Z1050</f>
        <v/>
      </c>
      <c r="AB709" s="237" t="inlineStr">
        <is>
          <t>cd78930b-8ebb-47da-90cc-aae186d7c62d</t>
        </is>
      </c>
    </row>
    <row r="710" ht="15" customHeight="1" s="283">
      <c r="A710" s="109" t="n">
        <v>1042</v>
      </c>
      <c r="B710" s="222">
        <f>HYPERLINK("https://mocostore.moco.co.id/catalog/"&amp;AB1051,"Klik Disini")</f>
        <v/>
      </c>
      <c r="C710" s="223" t="inlineStr">
        <is>
          <t>Kiat Membangun Hubungan dengan Suami, Istri, Anak, Menantu, Ipar</t>
        </is>
      </c>
      <c r="D710" s="223" t="n"/>
      <c r="E710" s="223" t="inlineStr">
        <is>
          <t>Heru Susanto, S.Sos.</t>
        </is>
      </c>
      <c r="F710" s="223" t="inlineStr">
        <is>
          <t>979-763-252-0</t>
        </is>
      </c>
      <c r="G710" s="223" t="inlineStr">
        <is>
          <t>978-979-29-9625-8</t>
        </is>
      </c>
      <c r="H710" s="223" t="inlineStr">
        <is>
          <t>Agama Kristen</t>
        </is>
      </c>
      <c r="I710" s="258" t="inlineStr">
        <is>
          <t>Perguruan Tinggi</t>
        </is>
      </c>
      <c r="J710" s="186" t="inlineStr">
        <is>
          <t>009.16</t>
        </is>
      </c>
      <c r="K710" s="223" t="n"/>
      <c r="L710" s="264" t="n"/>
      <c r="M710" s="265" t="n"/>
      <c r="N710" s="223" t="inlineStr">
        <is>
          <t>Indonesia</t>
        </is>
      </c>
      <c r="O710" s="223" t="inlineStr">
        <is>
          <t>Tidak diketahui</t>
        </is>
      </c>
      <c r="P710" s="260" t="n">
        <v>2006</v>
      </c>
      <c r="Q710" s="260" t="n">
        <v>2018</v>
      </c>
      <c r="R710" s="223" t="inlineStr">
        <is>
          <t>Penerbit Andi</t>
        </is>
      </c>
      <c r="S710" s="223" t="inlineStr">
        <is>
          <t>Andi Offset CV</t>
        </is>
      </c>
      <c r="T710" s="223" t="inlineStr">
        <is>
          <t>Lokal</t>
        </is>
      </c>
      <c r="U710" s="261" t="n">
        <v>112</v>
      </c>
      <c r="V710" s="86" t="inlineStr">
        <is>
          <t>pdf</t>
        </is>
      </c>
      <c r="W710" s="223" t="inlineStr">
        <is>
          <t>7.1 MB</t>
        </is>
      </c>
      <c r="X710" s="223" t="inlineStr">
        <is>
          <t>&lt;p&gt;&lt;br /&gt;
 Hari-hari Kasih yang sejati dalam keluarga semakin&amp;nbsp;&amp;nbsp;pudar. Fakta tentang keretakan hubungan dalam&lt;br /&gt;
 keluarga yang mengaki batkan perpecahan terus bertambah . Tragisnya, tidak terkecuali keluarga Kristen mengalami nya juga .&lt;/p&gt;
 &lt;p&gt;Fenomena macam apakah ini ? Kiat Membangun Hubungan Suami, lstri, Anak, Mertua,&lt;br /&gt;
 Menantu, Ipar, mengajak keluarga Kristen kef!lbali bercermin pada fi rman Al lah u ntuk memahami arti kel u a rga yang Allah kehendaki . Segala hal tentang &amp;quot; hirukpikuk&amp;quot; keluarga suami tidak hanya mencari nafkah , istri harus mendukung suami , anak menaati orangtua , mertua jangan campur tangan urusan rumah tangga anak, menantu haru s mencontoh Rut, dan ipar jangan menjadi pemicu konflik dikupas tuntas dengan bahasa yang gamblang dan sederhana . Di atas semua itu , Yesus harus menjadi dasar dan kepala dalam ru mah tangga. Jad i , apakah Anda sudah mengizi n ka n Yesus bertakhta dan menjadi Tuhan dalam keluarga Anda?&lt;/p&gt;</t>
        </is>
      </c>
      <c r="Y710" s="262" t="n">
        <v>59000</v>
      </c>
      <c r="Z710" s="226" t="n"/>
      <c r="AA710" s="241">
        <f>Y1051*Z1051</f>
        <v/>
      </c>
      <c r="AB710" s="237" t="inlineStr">
        <is>
          <t>1f8bb728-5466-4883-82de-c6259d11e49f</t>
        </is>
      </c>
    </row>
    <row r="711" ht="15" customHeight="1" s="283">
      <c r="A711" s="109" t="n">
        <v>1043</v>
      </c>
      <c r="B711" s="222">
        <f>HYPERLINK("https://mocostore.moco.co.id/catalog/"&amp;AB1052,"Klik Disini")</f>
        <v/>
      </c>
      <c r="C711" s="223" t="inlineStr">
        <is>
          <t>135 Situs Populer</t>
        </is>
      </c>
      <c r="D711" s="223" t="n"/>
      <c r="E711" s="223" t="inlineStr">
        <is>
          <t>Haryanto</t>
        </is>
      </c>
      <c r="F711" s="223" t="inlineStr">
        <is>
          <t>979-731-542-8</t>
        </is>
      </c>
      <c r="G711" s="223" t="inlineStr">
        <is>
          <t>978-979-29-8714-0</t>
        </is>
      </c>
      <c r="H711" s="223" t="inlineStr">
        <is>
          <t>Referensi</t>
        </is>
      </c>
      <c r="I711" s="258" t="inlineStr">
        <is>
          <t>Perguruan Tinggi</t>
        </is>
      </c>
      <c r="J711" s="186" t="inlineStr">
        <is>
          <t>009.09</t>
        </is>
      </c>
      <c r="K711" s="223" t="n"/>
      <c r="L711" s="264" t="n"/>
      <c r="M711" s="265" t="n"/>
      <c r="N711" s="223" t="inlineStr">
        <is>
          <t>Indonesia</t>
        </is>
      </c>
      <c r="O711" s="223" t="inlineStr">
        <is>
          <t>Tidak diketahui</t>
        </is>
      </c>
      <c r="P711" s="260" t="n">
        <v>2004</v>
      </c>
      <c r="Q711" s="260" t="n">
        <v>2018</v>
      </c>
      <c r="R711" s="223" t="inlineStr">
        <is>
          <t>Penerbit Andi</t>
        </is>
      </c>
      <c r="S711" s="223" t="inlineStr">
        <is>
          <t>Andi Offset CV</t>
        </is>
      </c>
      <c r="T711" s="223" t="inlineStr">
        <is>
          <t>Lokal</t>
        </is>
      </c>
      <c r="U711" s="261" t="n">
        <v>69</v>
      </c>
      <c r="V711" s="86" t="inlineStr">
        <is>
          <t>pdf</t>
        </is>
      </c>
      <c r="W711" s="223" t="inlineStr">
        <is>
          <t>20.3 MB</t>
        </is>
      </c>
      <c r="X711" s="223" t="inlineStr">
        <is>
          <t>&lt;p&gt;Banyak orang mengatakan bahwa apapun bisa diperoleh dari internet. Pernyataan tersebut ada benar dan ada salahnya juga. Seandainya seseorang sudah mahir surfing di internet, pernyataan itu mungkin saja benar. Namun terkadang, tidak sedikit pula yang tidak pernah menyentuh internet karena tidak tahu manfaat situs apa yang menarik. Bagaimanapun, sesudah membaca buku ini, pandanyanAnda tentang internet akan segera berubah.&lt;br /&gt;
 &lt;br /&gt;
 Buku ini memuat informasi daftar alamat situs internetyang paling terkenal, penting, sekaligus digemari. Ulasannya dibagi dalam beberapa kategori, diantaranya : berita, buku, email, film, game, humor, jual beli, komunitas, musik, pekerjaan, pengetahuan, selebriti, telepon atau ponsel, dan masih banyak lagi. seluruh kategori disertai penjelasan singkat mengenai situs yang bersangkutan. Setelah membaca buku ini dijamin akan mengubah 2 hal. Pertama, Anda akan lebih menggemari surfing dan kedua, Anda akan menemukan apapun yang dicari melalui internet. Buku ini sangat cocok utnuk pemula yang baru belajar internet sedangkan bagi yang sudah mahir bisa memakainya sebagai pegangan agar tidak lupa .&lt;/p&gt;</t>
        </is>
      </c>
      <c r="Y711" s="262" t="n">
        <v>38000</v>
      </c>
      <c r="Z711" s="226" t="n"/>
      <c r="AA711" s="241">
        <f>Y1052*Z1052</f>
        <v/>
      </c>
      <c r="AB711" s="237" t="inlineStr">
        <is>
          <t>6cd67139-053c-4561-a4a7-443486d146e2</t>
        </is>
      </c>
    </row>
    <row r="712" ht="15" customHeight="1" s="283">
      <c r="A712" s="109" t="n">
        <v>1044</v>
      </c>
      <c r="B712" s="222">
        <f>HYPERLINK("https://mocostore.moco.co.id/catalog/"&amp;AB1053,"Klik Disini")</f>
        <v/>
      </c>
      <c r="C712" s="223" t="inlineStr">
        <is>
          <t>Kiat Sukses Bisnis Ponsel</t>
        </is>
      </c>
      <c r="D712" s="223" t="n"/>
      <c r="E712" s="223" t="inlineStr">
        <is>
          <t>Was`i Abbas</t>
        </is>
      </c>
      <c r="F712" s="223" t="inlineStr">
        <is>
          <t>979-763-044-7</t>
        </is>
      </c>
      <c r="G712" s="223" t="inlineStr">
        <is>
          <t>978-979-29-9627-2</t>
        </is>
      </c>
      <c r="H712" s="223" t="inlineStr">
        <is>
          <t>Bisnis</t>
        </is>
      </c>
      <c r="I712" s="258" t="inlineStr">
        <is>
          <t>Perguruan Tinggi</t>
        </is>
      </c>
      <c r="J712" s="186" t="inlineStr">
        <is>
          <t>009.09</t>
        </is>
      </c>
      <c r="K712" s="223" t="n"/>
      <c r="L712" s="264" t="n"/>
      <c r="M712" s="265" t="n"/>
      <c r="N712" s="223" t="inlineStr">
        <is>
          <t>Indonesia</t>
        </is>
      </c>
      <c r="O712" s="223" t="inlineStr">
        <is>
          <t>Tidak diketahui</t>
        </is>
      </c>
      <c r="P712" s="260" t="n">
        <v>2005</v>
      </c>
      <c r="Q712" s="260" t="n">
        <v>2018</v>
      </c>
      <c r="R712" s="223" t="inlineStr">
        <is>
          <t>Penerbit Andi</t>
        </is>
      </c>
      <c r="S712" s="223" t="inlineStr">
        <is>
          <t>Andi Offset CV</t>
        </is>
      </c>
      <c r="T712" s="223" t="inlineStr">
        <is>
          <t>Lokal</t>
        </is>
      </c>
      <c r="U712" s="261" t="n">
        <v>163</v>
      </c>
      <c r="V712" s="86" t="inlineStr">
        <is>
          <t>pdf</t>
        </is>
      </c>
      <c r="W712" s="223" t="inlineStr">
        <is>
          <t>17.3 MB</t>
        </is>
      </c>
      <c r="X712" s="223" t="inlineStr">
        <is>
          <t>&lt;p&gt;Potensi bisnis ponsel tidak terbatas. Sepanjang manusia membutuhkan komunikasi, bisnis tetap prospektif. Kini, ponsel bukan sekedar alat komunikasi, melainkan telah menjadi fashion. Oleh karena itu, bisnis ponsel tidak hanya berjualan ponsel baru, tetapi dapat pula meliputi bisnis eceran ponsel second, voucher, kartu perdana, servis, software, aplikasi, dan aksesori.&lt;br /&gt;
 &lt;br /&gt;
 Buku yag ditulis berdasarkan riset terhadap pengusaha ponsel skala Usaha Mikro Kecil (UMKM) yang terbilang sukses menyajikan pengalaman nyata para pengusaha dalam memulai, membangun dan mempertahankan bisnis. Buku ini menyajikan tidak hanya kiat-kiat praktis yang telah diterapkan, melainkan tip-tip inspirational cara menggelindingkan roda bisnis yang menguntungkan.&lt;br /&gt;
 &lt;br /&gt;
 Buku ini diharapkan dapat menjadi sarana berbagi pengalaman bagi para pengusaha ponsel, referensi kewirausahaan pengusaha UMKM bagi para akademisi dan bahan sumber ide berbisnis ponsel bagi para peminat bisnis ponsel.&lt;br /&gt;
 &lt;br /&gt;
 Bahasan :&lt;br /&gt;
 Memulai bisnis ponsel&lt;br /&gt;
 Membesarkan dan mempertahankan bisnis&lt;br /&gt;
 Mengembangkan modal&lt;br /&gt;
 Memilih dan memotivasi karyawan&lt;br /&gt;
 Strategi bisnis ponsel&lt;br /&gt;
 Kiat sukses ponsel&lt;br /&gt;
 Tip-tip agar bisnis berhasil&lt;/p&gt;</t>
        </is>
      </c>
      <c r="Y712" s="262" t="n">
        <v>59000</v>
      </c>
      <c r="Z712" s="226" t="n"/>
      <c r="AA712" s="241">
        <f>Y1053*Z1053</f>
        <v/>
      </c>
      <c r="AB712" s="237" t="inlineStr">
        <is>
          <t>84ecf5fc-abd8-42f6-80d7-428c7903abab</t>
        </is>
      </c>
    </row>
    <row r="713" ht="15" customHeight="1" s="283">
      <c r="A713" s="109" t="n">
        <v>1045</v>
      </c>
      <c r="B713" s="222">
        <f>HYPERLINK("https://mocostore.moco.co.id/catalog/"&amp;AB1054,"Klik Disini")</f>
        <v/>
      </c>
      <c r="C713" s="223" t="inlineStr">
        <is>
          <t>Cocopreneurship - Aneka Peluang Bisnis dari Kelapa</t>
        </is>
      </c>
      <c r="D713" s="223" t="n"/>
      <c r="E713" s="223" t="inlineStr">
        <is>
          <t>Sarmidi Amin</t>
        </is>
      </c>
      <c r="F713" s="223" t="inlineStr">
        <is>
          <t>978-979-29-0717-9</t>
        </is>
      </c>
      <c r="G713" s="223" t="inlineStr">
        <is>
          <t>978-979-29-8961-8</t>
        </is>
      </c>
      <c r="H713" s="223" t="inlineStr">
        <is>
          <t>Bisnis</t>
        </is>
      </c>
      <c r="I713" s="258" t="inlineStr">
        <is>
          <t>Perguruan Tinggi</t>
        </is>
      </c>
      <c r="J713" s="186" t="inlineStr">
        <is>
          <t>009.25</t>
        </is>
      </c>
      <c r="K713" s="223" t="n"/>
      <c r="L713" s="264" t="n"/>
      <c r="M713" s="265" t="n"/>
      <c r="N713" s="223" t="inlineStr">
        <is>
          <t>Indonesia</t>
        </is>
      </c>
      <c r="O713" s="223" t="inlineStr">
        <is>
          <t>Tidak diketahui</t>
        </is>
      </c>
      <c r="P713" s="260" t="n">
        <v>2009</v>
      </c>
      <c r="Q713" s="260" t="n">
        <v>2018</v>
      </c>
      <c r="R713" s="223" t="inlineStr">
        <is>
          <t>Lily Publisher</t>
        </is>
      </c>
      <c r="S713" s="223" t="inlineStr">
        <is>
          <t>Andi Offset CV</t>
        </is>
      </c>
      <c r="T713" s="223" t="inlineStr">
        <is>
          <t>Lokal</t>
        </is>
      </c>
      <c r="U713" s="261" t="n">
        <v>176</v>
      </c>
      <c r="V713" s="86" t="inlineStr">
        <is>
          <t>pdf</t>
        </is>
      </c>
      <c r="W713" s="223" t="inlineStr">
        <is>
          <t>7.0 MB</t>
        </is>
      </c>
      <c r="X713" s="223" t="inlineStr">
        <is>
          <t>&lt;p&gt;Kelapa, Anda tentu mengenal buah ini. Biah ini digunakan sebagai lambang gerakan Pramuka karena begitu banyak manfaatnya. Indonesia yang merupakan negara dengan pantai terpanjang kedua di dunia. merupakan daerah potensial buah kelapa.&amp;nbsp;&lt;/p&gt;
 &lt;p&gt;Buku ini mengupas aneka macam produk yang bisa dihasilkan dari kelapa.&lt;/p&gt;</t>
        </is>
      </c>
      <c r="Y713" s="262" t="n">
        <v>66000</v>
      </c>
      <c r="Z713" s="226" t="n"/>
      <c r="AA713" s="241">
        <f>Y1054*Z1054</f>
        <v/>
      </c>
      <c r="AB713" s="237" t="inlineStr">
        <is>
          <t>fc1bca0c-9fd8-4ac3-a20d-8f0e2342733c</t>
        </is>
      </c>
    </row>
    <row r="714" ht="15" customHeight="1" s="283">
      <c r="A714" s="109" t="n">
        <v>1046</v>
      </c>
      <c r="B714" s="222">
        <f>HYPERLINK("https://mocostore.moco.co.id/catalog/"&amp;AB1055,"Klik Disini")</f>
        <v/>
      </c>
      <c r="C714" s="223" t="inlineStr">
        <is>
          <t>16 Sulap Asyik</t>
        </is>
      </c>
      <c r="D714" s="223" t="n"/>
      <c r="E714" s="223" t="inlineStr">
        <is>
          <t>Igrea Siswanto</t>
        </is>
      </c>
      <c r="F714" s="223" t="inlineStr">
        <is>
          <t>979-763-736-0</t>
        </is>
      </c>
      <c r="G714" s="223" t="inlineStr">
        <is>
          <t>978-979-29-8715-7</t>
        </is>
      </c>
      <c r="H714" s="223" t="inlineStr">
        <is>
          <t>Agama Kristen</t>
        </is>
      </c>
      <c r="I714" s="258" t="inlineStr">
        <is>
          <t>Perguruan Tinggi</t>
        </is>
      </c>
      <c r="J714" s="186" t="inlineStr">
        <is>
          <t>009.16</t>
        </is>
      </c>
      <c r="K714" s="223" t="inlineStr">
        <is>
          <t>Tidak Tersedia</t>
        </is>
      </c>
      <c r="L714" s="264" t="n"/>
      <c r="M714" s="265" t="inlineStr">
        <is>
          <t>Tidak Tersedia</t>
        </is>
      </c>
      <c r="N714" s="223" t="inlineStr">
        <is>
          <t>Indonesia</t>
        </is>
      </c>
      <c r="O714" s="223" t="inlineStr">
        <is>
          <t>Tidak diketahui</t>
        </is>
      </c>
      <c r="P714" s="260" t="n">
        <v>2007</v>
      </c>
      <c r="Q714" s="260" t="n">
        <v>2018</v>
      </c>
      <c r="R714" s="223" t="inlineStr">
        <is>
          <t>Penerbit Andi</t>
        </is>
      </c>
      <c r="S714" s="223" t="inlineStr">
        <is>
          <t>Andi Offset CV</t>
        </is>
      </c>
      <c r="T714" s="223" t="inlineStr">
        <is>
          <t>Lokal</t>
        </is>
      </c>
      <c r="U714" s="261" t="n">
        <v>88</v>
      </c>
      <c r="V714" s="86" t="inlineStr">
        <is>
          <t>pdf</t>
        </is>
      </c>
      <c r="W714" s="223" t="inlineStr">
        <is>
          <t>14.1 MB</t>
        </is>
      </c>
      <c r="X714" s="223" t="inlineStr">
        <is>
          <t>&lt;p&gt;Mengajarkan firman Tuhan kepada anak-anak Sekolah Minggu bukan perkara mudah. Dibutuhkan kreativitas,&amp;nbsp;keuletan, dan ketekunan guru Sekolah Minggu agar anak didiknya tertarik mendengarkan firman Tuhan. Sehingga mereka tidak hanya menjadi pendengar, tetapi juga pelaku firman.&amp;nbsp;&lt;/p&gt;
 &lt;p&gt;&lt;br /&gt;
 16 Sulap Asyik memberikan solusi bagi guru Sekolah Minggu untuk menyampaikan firman dengan kreatif, memukau, sekaligus menghibur. Dengan alat peraga yang mudah didapat dan teknik sederhana, 16 permainan sulap dalam buku ini bisa membantuAnda menjadi guru sekaligus pesulap andal.&amp;nbsp;&lt;/p&gt;
 &lt;p&gt;&lt;br /&gt;
 Buku ini tepat bagi pemula. Karena permainan sulap dalam buku ini disajikan dengan trik sederhana. Hanya dibutuhkan kelihaian dan keterampilan tangan. Semoga buku ini memperkaya khazanah pelayanan anak sehingga firman Tuhan mudah diterima dan dipahami anak-anak Sekolah Minggu Anda.&amp;nbsp;&lt;/p&gt;</t>
        </is>
      </c>
      <c r="Y714" s="262" t="n">
        <v>46500</v>
      </c>
      <c r="Z714" s="226" t="n"/>
      <c r="AA714" s="241">
        <f>Y1055*Z1055</f>
        <v/>
      </c>
      <c r="AB714" s="237" t="inlineStr">
        <is>
          <t>926c9906-06cc-4316-8a2a-7dffbda92151</t>
        </is>
      </c>
    </row>
    <row r="715" ht="15" customHeight="1" s="283">
      <c r="A715" s="109" t="n">
        <v>1048</v>
      </c>
      <c r="B715" s="222">
        <f>HYPERLINK("https://mocostore.moco.co.id/catalog/"&amp;AB1057,"Klik Disini")</f>
        <v/>
      </c>
      <c r="C715" s="223" t="inlineStr">
        <is>
          <t>Menyusun Karya Tulis Ilmiah Menggunakan Microsoft Word 2003</t>
        </is>
      </c>
      <c r="D715" s="223" t="n"/>
      <c r="E715" s="223" t="inlineStr">
        <is>
          <t>Edi S. Mulyanta</t>
        </is>
      </c>
      <c r="F715" s="223" t="inlineStr">
        <is>
          <t>979-763-105-2</t>
        </is>
      </c>
      <c r="G715" s="223" t="inlineStr">
        <is>
          <t>978-979-29-9182-6</t>
        </is>
      </c>
      <c r="H715" s="223" t="inlineStr">
        <is>
          <t>Komputer &amp; Internet</t>
        </is>
      </c>
      <c r="I715" s="258" t="inlineStr">
        <is>
          <t>Perguruan Tinggi</t>
        </is>
      </c>
      <c r="J715" s="186" t="inlineStr">
        <is>
          <t>009.05</t>
        </is>
      </c>
      <c r="K715" s="223" t="n"/>
      <c r="L715" s="264" t="n"/>
      <c r="M715" s="265" t="n"/>
      <c r="N715" s="223" t="inlineStr">
        <is>
          <t>Indonesia</t>
        </is>
      </c>
      <c r="O715" s="223" t="inlineStr">
        <is>
          <t>Tidak diketahui</t>
        </is>
      </c>
      <c r="P715" s="260" t="n">
        <v>2005</v>
      </c>
      <c r="Q715" s="260" t="n">
        <v>2018</v>
      </c>
      <c r="R715" s="223" t="inlineStr">
        <is>
          <t>Penerbit Andi</t>
        </is>
      </c>
      <c r="S715" s="223" t="inlineStr">
        <is>
          <t>Andi Offset CV</t>
        </is>
      </c>
      <c r="T715" s="223" t="inlineStr">
        <is>
          <t>Lokal</t>
        </is>
      </c>
      <c r="U715" s="261" t="n">
        <v>185</v>
      </c>
      <c r="V715" s="86" t="inlineStr">
        <is>
          <t>pdf</t>
        </is>
      </c>
      <c r="W715" s="223" t="inlineStr">
        <is>
          <t>22.4 MB</t>
        </is>
      </c>
      <c r="X715" s="223" t="inlineStr">
        <is>
          <t>&lt;p&gt;Buku ini membahas teknik-teknik dan konsepsi penyusunan dokumen secara terstruktur dengan menggunakan fasilitas-fasilitas yang telah disediakan oleh Microsoft Word. Pembuatan dokumen akan menjadi lebih efektif dengan memanfaatkan segala otomatisasi pembuatan unsur-unsur dalam sebuah dokumen.&amp;nbsp;&lt;br /&gt;
 &lt;br /&gt;
 Buku ini merupakan edisi revisi dengan judul yang sama, disertai berbagai tambahan dan perubahan versi aplikasi ke Microsoft Word 2003. Dibahas pula penulisan equation atau rumus-rumus menggunakan aplikasi MathType yang sangat powerfull dibandingkan dengan Microsoft Equation.&amp;nbsp;&lt;br /&gt;
 &lt;br /&gt;
 Daftar Isi:&lt;br /&gt;
 1. Pendahuluan&lt;br /&gt;
 Konsep Dasar Style Base&lt;br /&gt;
 Dokumen yang Terstruktur&lt;br /&gt;
 Template&lt;br /&gt;
 Karya Tulis Ilmiah&amp;nbsp;&lt;br /&gt;
 &lt;br /&gt;
 2. Pengantar Dasar&lt;br /&gt;
 Pengantar Dasar Teks&lt;br /&gt;
 Task Pane&lt;br /&gt;
 Normal.dot dan Recovery File&lt;br /&gt;
 Bentuk Dokumen&lt;br /&gt;
 Memahami Layout Dokumen&lt;br /&gt;
 &lt;br /&gt;
 3. Dasar Layout&lt;br /&gt;
 Section dan Break&lt;br /&gt;
 Pagination&lt;br /&gt;
 Mengatur Layout Halaman&amp;nbsp;&lt;br /&gt;
 &lt;br /&gt;
 4. Style dan Template&lt;br /&gt;
 Style&lt;br /&gt;
 Template&lt;br /&gt;
 &lt;br /&gt;
 5. Mengatur Referensi pada Dokumen&lt;br /&gt;
 Referensi Daftar Isi&lt;br /&gt;
 Referensi Index&lt;br /&gt;
 Referensi Caption&lt;br /&gt;
 &lt;br /&gt;
 6. Mengatur Dokumen Master&lt;br /&gt;
 Memahami Master Dokumen&lt;br /&gt;
 &lt;br /&gt;
 7. Menulis Rumus dengan MathType&lt;br /&gt;
 Interface dan Fasilitas&lt;br /&gt;
 Begeimana Mendapatkannya?&lt;br /&gt;
 Konsep Dasar MathType&lt;br /&gt;
 Cara Penulisan&lt;br /&gt;
 Teknik Seleksi pada Equation&lt;br /&gt;
 Memanfaatkan Toolbar di MathType&lt;/p&gt;</t>
        </is>
      </c>
      <c r="Y715" s="262" t="n">
        <v>67500</v>
      </c>
      <c r="Z715" s="226" t="n"/>
      <c r="AA715" s="241">
        <f>Y1057*Z1057</f>
        <v/>
      </c>
      <c r="AB715" s="237" t="inlineStr">
        <is>
          <t>550b3af6-b479-418c-bb92-ebcc30f9454e</t>
        </is>
      </c>
    </row>
    <row r="716" ht="15" customHeight="1" s="283">
      <c r="A716" s="109" t="n">
        <v>1049</v>
      </c>
      <c r="B716" s="222">
        <f>HYPERLINK("https://mocostore.moco.co.id/catalog/"&amp;AB1058,"Klik Disini")</f>
        <v/>
      </c>
      <c r="C716" s="223" t="inlineStr">
        <is>
          <t>Kingdom of God: Tafsiran Perumpamaan-perumpamaan Tuhan Yesus</t>
        </is>
      </c>
      <c r="D716" s="223" t="n"/>
      <c r="E716" s="223" t="inlineStr">
        <is>
          <t>Pdt. Dr. Rainer Scheunemann</t>
        </is>
      </c>
      <c r="F716" s="223" t="inlineStr">
        <is>
          <t>978-979-29-2900-3</t>
        </is>
      </c>
      <c r="G716" s="223" t="inlineStr">
        <is>
          <t>978-979-29-9632-6</t>
        </is>
      </c>
      <c r="H716" s="223" t="inlineStr">
        <is>
          <t>Agama Kristen</t>
        </is>
      </c>
      <c r="I716" s="258" t="inlineStr">
        <is>
          <t>Perguruan Tinggi</t>
        </is>
      </c>
      <c r="J716" s="186" t="inlineStr">
        <is>
          <t>009.16</t>
        </is>
      </c>
      <c r="K716" s="223" t="n"/>
      <c r="L716" s="223" t="n"/>
      <c r="M716" s="259" t="n"/>
      <c r="N716" s="223" t="inlineStr">
        <is>
          <t>Indonesia</t>
        </is>
      </c>
      <c r="O716" s="223" t="inlineStr">
        <is>
          <t>Tidak diketahui</t>
        </is>
      </c>
      <c r="P716" s="260" t="n">
        <v>2012</v>
      </c>
      <c r="Q716" s="260" t="n">
        <v>2018</v>
      </c>
      <c r="R716" s="223" t="inlineStr">
        <is>
          <t>Penerbit Andi</t>
        </is>
      </c>
      <c r="S716" s="223" t="inlineStr">
        <is>
          <t>Andi Offset CV</t>
        </is>
      </c>
      <c r="T716" s="223" t="inlineStr">
        <is>
          <t>Lokal</t>
        </is>
      </c>
      <c r="U716" s="261" t="n">
        <v>176</v>
      </c>
      <c r="V716" s="86" t="inlineStr">
        <is>
          <t>pdf</t>
        </is>
      </c>
      <c r="W716" s="223" t="inlineStr">
        <is>
          <t>6.9 MB</t>
        </is>
      </c>
      <c r="X716" s="223" t="inlineStr">
        <is>
          <t>&lt;p&gt;Perumpamaan adalah alat untuk mempermudah orang mengerti &amp;nbsp;sebuah konsep, ide, atau gagasan dari suatu kebenaran. Tuhan Yesus memakai perumpamaan untuk menyampaikan kebenaran&amp;nbsp;&amp;nbsp;rohani supaya para pendengarnya lebih mudah memahami kebenaran&amp;nbsp;tersebut. Tuhan Yesus mengajarkan kebenaran akan Kerajaan Allah &amp;nbsp;(Kingdom of God) melalui perumpamaan. Jadi, sangat penting bagi &amp;#39; semua orang percaya mempelajari perumpamaan untuk memahami makna Kerajaan Allah sebagaimana yang diajarkan oleh Tuhan Yesus. Orang percaya harus menggali dan memahami makna perumpamaan tersebut. lnilah harta terpendam yang harus digali dan ditemukan kebenarannya.&amp;nbsp;&lt;br /&gt;
 Hal ini tidak mudah karena ada gap (perbedaan) budaya, bahasa, dan prinsip penafsiran. Buku ini menjembatani gap-gap terse but. Buku ini menguraikan prinsip-prinsip penafsiran khusus untuk menafsirkan perumpamaan dan latar belakang perumpamaan yang disampaikan. Bahasa yang praktis dan sederhana, tetapi mendalam, membuat Anda mudah memahami kebenaran yang disampaikan sekalipun Anda tanpa latar belakang pendidikan theologia. Melalui buku ini, Anda bisa juga dengan mudah mengajarkan kebenaran tersebut kepada orang lain sehingga Anda dan lebih banyak orang lagi akan mengalami realitas Kerajaan Allah (Kingdom of God), bukan hanya pada masa yang akan datang, melainkan pada masa kini. Buku ini sangat bermanfaat bagi Anda, hamba Tuhan, guru agama Kristen, mahasiswa theologi, maupun jemaat.&amp;nbsp;&lt;/p&gt;</t>
        </is>
      </c>
      <c r="Y716" s="262" t="n">
        <v>57500</v>
      </c>
      <c r="Z716" s="226" t="n"/>
      <c r="AA716" s="241">
        <f>Y1058*Z1058</f>
        <v/>
      </c>
      <c r="AB716" s="237" t="inlineStr">
        <is>
          <t>bb617648-ac4d-4186-9bfd-beb9a836e637</t>
        </is>
      </c>
    </row>
    <row r="717" ht="15" customHeight="1" s="283">
      <c r="A717" s="109" t="n">
        <v>1050</v>
      </c>
      <c r="B717" s="222">
        <f>HYPERLINK("https://mocostore.moco.co.id/catalog/"&amp;AB1059,"Klik Disini")</f>
        <v/>
      </c>
      <c r="C717" s="223" t="inlineStr">
        <is>
          <t>Menyusun Karya Tulis Ilmiah Menggunakan Microsoft Word XP</t>
        </is>
      </c>
      <c r="D717" s="223" t="n"/>
      <c r="E717" s="223" t="inlineStr">
        <is>
          <t>Edi S. Mulyanta</t>
        </is>
      </c>
      <c r="F717" s="223" t="inlineStr">
        <is>
          <t>979-533-988-5</t>
        </is>
      </c>
      <c r="G717" s="223" t="inlineStr">
        <is>
          <t>978-979-29-9188-8</t>
        </is>
      </c>
      <c r="H717" s="223" t="inlineStr">
        <is>
          <t>Komputer &amp; Internet</t>
        </is>
      </c>
      <c r="I717" s="258" t="inlineStr">
        <is>
          <t>Perguruan Tinggi</t>
        </is>
      </c>
      <c r="J717" s="186" t="inlineStr">
        <is>
          <t>009.05</t>
        </is>
      </c>
      <c r="K717" s="223" t="n"/>
      <c r="L717" s="264" t="n"/>
      <c r="M717" s="265" t="n"/>
      <c r="N717" s="223" t="inlineStr">
        <is>
          <t>Indonesia</t>
        </is>
      </c>
      <c r="O717" s="223" t="inlineStr">
        <is>
          <t>Tidak diketahui</t>
        </is>
      </c>
      <c r="P717" s="260" t="n">
        <v>2003</v>
      </c>
      <c r="Q717" s="260" t="n">
        <v>2018</v>
      </c>
      <c r="R717" s="223" t="inlineStr">
        <is>
          <t>Penerbit Andi</t>
        </is>
      </c>
      <c r="S717" s="223" t="inlineStr">
        <is>
          <t>Andi Offset CV</t>
        </is>
      </c>
      <c r="T717" s="223" t="inlineStr">
        <is>
          <t>Lokal</t>
        </is>
      </c>
      <c r="U717" s="261" t="n">
        <v>176</v>
      </c>
      <c r="V717" s="86" t="inlineStr">
        <is>
          <t>pdf</t>
        </is>
      </c>
      <c r="W717" s="223" t="inlineStr">
        <is>
          <t>5.1 MB</t>
        </is>
      </c>
      <c r="X717" s="223" t="inlineStr">
        <is>
          <t>&lt;p&gt;Buku ini membahas secara lebifl &amp;#39;(okus dalam teknik-tenik dan konsepsi penyusunan dokumen secara terstn1ktur dengan menggunakan fasilitas-fasilitas yang: telah disediakan oleh Microsoft Word; sehingga pembuatan dokumen akan menjadi lebih efektif. dengan memanfaatkan segala otomatisasi pembuatan unsur-unsur dalam sebuah dokumen.&lt;br /&gt;
 &lt;br /&gt;
 Buku ini dapat digunakan untuk menambah kemampuan Anda dalam mengelola dokumen secara efektif dan tertata dengan struktur yang terencana. Bagi Anda yang .selalu bergelut dengan dokumen-dokumen dalam pekerjaan Anda, buku ini memberikan penjelasan mengenai cara yang paling efektif, tertata, terencana, dan terdokumentasi dengan baik, sehingga akan mempermudah Anda dalam melakukan editing, penyusunan kembali dokumenAnda dengan cepat dan tepat.&lt;/p&gt;</t>
        </is>
      </c>
      <c r="Y717" s="262" t="n">
        <v>71500</v>
      </c>
      <c r="Z717" s="226" t="n"/>
      <c r="AA717" s="241">
        <f>Y1059*Z1059</f>
        <v/>
      </c>
      <c r="AB717" s="237" t="inlineStr">
        <is>
          <t>079eab3f-fc82-4697-b418-1d052b909978</t>
        </is>
      </c>
    </row>
    <row r="718" ht="15" customHeight="1" s="283">
      <c r="A718" s="109" t="n">
        <v>1051</v>
      </c>
      <c r="B718" s="222">
        <f>HYPERLINK("https://mocostore.moco.co.id/catalog/"&amp;AB1060,"Klik Disini")</f>
        <v/>
      </c>
      <c r="C718" s="223" t="inlineStr">
        <is>
          <t>18 Strategi Jitu Memahami Teks Berbahasa Inggris</t>
        </is>
      </c>
      <c r="D718" s="223" t="n"/>
      <c r="E718" s="223" t="inlineStr">
        <is>
          <t>Yusup Priyasudiarjo</t>
        </is>
      </c>
      <c r="F718" s="223" t="inlineStr">
        <is>
          <t>978-979-29-0589-2</t>
        </is>
      </c>
      <c r="G718" s="223" t="inlineStr">
        <is>
          <t>978-979-29-8716-4</t>
        </is>
      </c>
      <c r="H718" s="223" t="inlineStr">
        <is>
          <t>Bahasa asing</t>
        </is>
      </c>
      <c r="I718" s="258" t="inlineStr">
        <is>
          <t>Perguruan Tinggi</t>
        </is>
      </c>
      <c r="J718" s="186" t="inlineStr">
        <is>
          <t>009.19</t>
        </is>
      </c>
      <c r="K718" s="223" t="n"/>
      <c r="L718" s="264" t="n"/>
      <c r="M718" s="265" t="n"/>
      <c r="N718" s="223" t="inlineStr">
        <is>
          <t>Indonesia</t>
        </is>
      </c>
      <c r="O718" s="223" t="inlineStr">
        <is>
          <t>Tidak diketahui</t>
        </is>
      </c>
      <c r="P718" s="260" t="n">
        <v>2009</v>
      </c>
      <c r="Q718" s="260" t="n">
        <v>2018</v>
      </c>
      <c r="R718" s="223" t="inlineStr">
        <is>
          <t>Penerbit Andi</t>
        </is>
      </c>
      <c r="S718" s="223" t="inlineStr">
        <is>
          <t>Andi Offset CV</t>
        </is>
      </c>
      <c r="T718" s="223" t="inlineStr">
        <is>
          <t>Lokal</t>
        </is>
      </c>
      <c r="U718" s="261" t="n">
        <v>228</v>
      </c>
      <c r="V718" s="86" t="inlineStr">
        <is>
          <t>pdf</t>
        </is>
      </c>
      <c r="W718" s="223" t="inlineStr">
        <is>
          <t>20.8 MB</t>
        </is>
      </c>
      <c r="X718" s="223" t="inlineStr">
        <is>
          <t>&lt;p&gt;eks paparan ilmiah dalam bahasa Inggris biasanya ditulis dengan bahasa yang padat dengan pilihan diksi dan tata bahasa yang rumit. Apabila kita tidak mengetahui strategi taktis untuk memahami teks berbahasa Inggris, maka kita bisa kehilangan kesempatan untuk memperoleh informasi dan pengetahuan terbaru.&lt;/p&gt;
 &lt;p&gt;&lt;br /&gt;
 Buku ini ditulis untuk memberi solusi taktis dengan memberikan belasan strategi jitu tentang bagaimana memahami teks berbahasa Inggris. Dengan memahami pola tata bahasa baku yang paling sering digunakan dalam teks-teks paparan ilmiah bahasa Inggris, maka kita bisa dengan mudah memahami makna teks berbahasa Inggris.&lt;/p&gt;</t>
        </is>
      </c>
      <c r="Y718" s="262" t="n">
        <v>98000</v>
      </c>
      <c r="Z718" s="226" t="n"/>
      <c r="AA718" s="241">
        <f>Y1060*Z1060</f>
        <v/>
      </c>
      <c r="AB718" s="237" t="inlineStr">
        <is>
          <t>17c0fbd6-4c80-45b4-bf87-7220ce6105cc</t>
        </is>
      </c>
    </row>
    <row r="719" ht="15" customHeight="1" s="283">
      <c r="A719" s="109" t="n">
        <v>1052</v>
      </c>
      <c r="B719" s="222">
        <f>HYPERLINK("https://mocostore.moco.co.id/catalog/"&amp;AB1061,"Klik Disini")</f>
        <v/>
      </c>
      <c r="C719" s="223" t="inlineStr">
        <is>
          <t>20 Teknik Flash Master untuk Macromedia Flash MX 2004 dan Flash Professional 8</t>
        </is>
      </c>
      <c r="D719" s="223" t="n"/>
      <c r="E719" s="223" t="inlineStr">
        <is>
          <t>Erwin Philipus</t>
        </is>
      </c>
      <c r="F719" s="223" t="inlineStr">
        <is>
          <t>979-763-640-2</t>
        </is>
      </c>
      <c r="G719" s="223" t="inlineStr">
        <is>
          <t>978-979-29-8717-1</t>
        </is>
      </c>
      <c r="H719" s="223" t="inlineStr">
        <is>
          <t>Desain Grafis &amp; Multimedia</t>
        </is>
      </c>
      <c r="I719" s="258" t="inlineStr">
        <is>
          <t>Perguruan Tinggi</t>
        </is>
      </c>
      <c r="J719" s="186" t="inlineStr">
        <is>
          <t>009.05</t>
        </is>
      </c>
      <c r="K719" s="223" t="n"/>
      <c r="L719" s="264" t="n"/>
      <c r="M719" s="265" t="n"/>
      <c r="N719" s="223" t="inlineStr">
        <is>
          <t>Indonesia</t>
        </is>
      </c>
      <c r="O719" s="223" t="inlineStr">
        <is>
          <t>Tidak diketahui</t>
        </is>
      </c>
      <c r="P719" s="260" t="n">
        <v>2007</v>
      </c>
      <c r="Q719" s="260" t="n">
        <v>2018</v>
      </c>
      <c r="R719" s="223" t="inlineStr">
        <is>
          <t>Penerbit Andi</t>
        </is>
      </c>
      <c r="S719" s="223" t="inlineStr">
        <is>
          <t>Andi Offset CV</t>
        </is>
      </c>
      <c r="T719" s="223" t="inlineStr">
        <is>
          <t>Lokal</t>
        </is>
      </c>
      <c r="U719" s="261" t="n">
        <v>155</v>
      </c>
      <c r="V719" s="86" t="inlineStr">
        <is>
          <t>pdf</t>
        </is>
      </c>
      <c r="W719" s="223" t="inlineStr">
        <is>
          <t>17.5 MB</t>
        </is>
      </c>
      <c r="X719" s="223" t="inlineStr">
        <is>
          <t>&lt;p&gt;Buku 20 Teknik Flash Master disusun untuk membantu user pemula atau menengah agar menjadi terbiasa dengan fitur-fitur dasar dan menengah yang ada pada Flash &amp;ndash; terutama Flash Professional MX 2004 dan Flash Professional 8. Dengan menggunakan tuntunan langkah-demi-langkah, pendekatan visual, buku ini memperkenalkan tool-tool dan fitur-fitur praktis pada kedua versi Flash tersebut. Melalui buku ini Anda akan belajar beragam teknik menciptakan movie yang berpenampilan menarik dan profesional yang bisa ditambahkan sebagai komponen interaktif pada halaman web.&amp;nbsp;&lt;/p&gt;</t>
        </is>
      </c>
      <c r="Y719" s="262" t="n">
        <v>67500</v>
      </c>
      <c r="Z719" s="226" t="n"/>
      <c r="AA719" s="241">
        <f>Y1061*Z1061</f>
        <v/>
      </c>
      <c r="AB719" s="237" t="inlineStr">
        <is>
          <t>cd791317-11e3-4c29-b000-ad6523f446f9</t>
        </is>
      </c>
    </row>
    <row r="720" ht="15" customHeight="1" s="283">
      <c r="A720" s="109" t="n">
        <v>1053</v>
      </c>
      <c r="B720" s="222">
        <f>HYPERLINK("https://mocostore.moco.co.id/catalog/"&amp;AB1062,"Klik Disini")</f>
        <v/>
      </c>
      <c r="C720" s="223" t="inlineStr">
        <is>
          <t>Menyusun Khotbah yang Dinamis dan Efektif</t>
        </is>
      </c>
      <c r="D720" s="223" t="n"/>
      <c r="E720" s="223" t="inlineStr">
        <is>
          <t>Kalis Stevanus</t>
        </is>
      </c>
      <c r="F720" s="223" t="inlineStr">
        <is>
          <t>978-979-29-5773-0</t>
        </is>
      </c>
      <c r="G720" s="223" t="inlineStr">
        <is>
          <t>978-979-29-9192-5</t>
        </is>
      </c>
      <c r="H720" s="223" t="inlineStr">
        <is>
          <t>Agama Kristen</t>
        </is>
      </c>
      <c r="I720" s="258" t="inlineStr">
        <is>
          <t>Perguruan Tinggi</t>
        </is>
      </c>
      <c r="J720" s="186" t="inlineStr">
        <is>
          <t>009.16</t>
        </is>
      </c>
      <c r="K720" s="223" t="n"/>
      <c r="L720" s="223" t="n"/>
      <c r="M720" s="259" t="n"/>
      <c r="N720" s="223" t="inlineStr">
        <is>
          <t>Indonesia</t>
        </is>
      </c>
      <c r="O720" s="223" t="inlineStr">
        <is>
          <t>Tidak diketahui</t>
        </is>
      </c>
      <c r="P720" s="260" t="n">
        <v>2017</v>
      </c>
      <c r="Q720" s="260" t="n">
        <v>2018</v>
      </c>
      <c r="R720" s="223" t="inlineStr">
        <is>
          <t>Penerbit Andi</t>
        </is>
      </c>
      <c r="S720" s="223" t="inlineStr">
        <is>
          <t>Andi Offset CV</t>
        </is>
      </c>
      <c r="T720" s="223" t="inlineStr">
        <is>
          <t>Lokal</t>
        </is>
      </c>
      <c r="U720" s="261" t="n">
        <v>264</v>
      </c>
      <c r="V720" s="86" t="inlineStr">
        <is>
          <t>pdf</t>
        </is>
      </c>
      <c r="W720" s="223" t="inlineStr">
        <is>
          <t>12.5 MB</t>
        </is>
      </c>
      <c r="X720" s="223" t="inlineStr">
        <is>
          <t>&lt;p&gt;Mengkhotbahkan firman Tuhan adalah suatu kehormatan luar biasa. Kehormatan ini diikuti dengan tanggung jawab besar, Allah percayakan kepada manusia.&lt;br /&gt;
 Buku ini tidak sekadar menerangkan jenis-jenis khotbah, tetapi juga merupakan suatu buku pedoman yang dapat membantu pelayan firman tahap demi tahap dalam proses menyiapkan suatu khotbah yang efektif, dinamis, dan berkuasa. Petunjuk-petunjuk yang ada di dalamnya diterangkan secara sederhana sehingga orang awam atau pemula pun (orang belum berpengalaman) dapat mengikutinya tanpa bantuan seorang ahli.&lt;br /&gt;
 Kiranya buku ini dapat menjadi salah satu referensi alternatif bagi pengkhotbah yang ingin berhasil dalam menyampaikanm khotbahnya dengan baik dan benar. Buku ini terutama dapat bermanfaat bagi para mahasiswa theologi dan mereka yang ingin belajar cara mempersiapkan khotbah dengan baik dan benar.&lt;/p&gt;</t>
        </is>
      </c>
      <c r="Y720" s="262" t="n">
        <v>69000</v>
      </c>
      <c r="Z720" s="226" t="n"/>
      <c r="AA720" s="241">
        <f>Y1062*Z1062</f>
        <v/>
      </c>
      <c r="AB720" s="237" t="inlineStr">
        <is>
          <t>3b678de6-898c-45d6-a598-b1d1ec8e1da9</t>
        </is>
      </c>
    </row>
    <row r="721" ht="15" customHeight="1" s="283">
      <c r="A721" s="109" t="n">
        <v>1054</v>
      </c>
      <c r="B721" s="222">
        <f>HYPERLINK("https://mocostore.moco.co.id/catalog/"&amp;AB1063,"Klik Disini")</f>
        <v/>
      </c>
      <c r="C721" s="223" t="inlineStr">
        <is>
          <t>Computer Starter Guide: Mari Mengenal Komputer</t>
        </is>
      </c>
      <c r="D721" s="223" t="n"/>
      <c r="E721" s="223" t="inlineStr">
        <is>
          <t>SmithDev Community</t>
        </is>
      </c>
      <c r="F721" s="223" t="inlineStr">
        <is>
          <t>978-979-29-0314-0</t>
        </is>
      </c>
      <c r="G721" s="223" t="inlineStr">
        <is>
          <t>978-979-29-8967-0</t>
        </is>
      </c>
      <c r="H721" s="223" t="inlineStr">
        <is>
          <t>Komputer &amp; Internet</t>
        </is>
      </c>
      <c r="I721" s="258" t="inlineStr">
        <is>
          <t>Perguruan Tinggi</t>
        </is>
      </c>
      <c r="J721" s="186" t="inlineStr">
        <is>
          <t>009.05</t>
        </is>
      </c>
      <c r="K721" s="223" t="n"/>
      <c r="L721" s="264" t="n"/>
      <c r="M721" s="265" t="n"/>
      <c r="N721" s="223" t="inlineStr">
        <is>
          <t>Indonesia</t>
        </is>
      </c>
      <c r="O721" s="223" t="inlineStr">
        <is>
          <t>Tidak diketahui</t>
        </is>
      </c>
      <c r="P721" s="260" t="n">
        <v>2008</v>
      </c>
      <c r="Q721" s="260" t="n">
        <v>2018</v>
      </c>
      <c r="R721" s="223" t="inlineStr">
        <is>
          <t>Penerbit Andi</t>
        </is>
      </c>
      <c r="S721" s="223" t="inlineStr">
        <is>
          <t>Andi Offset CV</t>
        </is>
      </c>
      <c r="T721" s="223" t="inlineStr">
        <is>
          <t>Lokal</t>
        </is>
      </c>
      <c r="U721" s="261" t="n">
        <v>192</v>
      </c>
      <c r="V721" s="86" t="inlineStr">
        <is>
          <t>pdf</t>
        </is>
      </c>
      <c r="W721" s="223" t="inlineStr">
        <is>
          <t>5.4 MB</t>
        </is>
      </c>
      <c r="X721" s="223" t="inlineStr">
        <is>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is>
      </c>
      <c r="Y721" s="262" t="n">
        <v>84000</v>
      </c>
      <c r="Z721" s="226" t="n"/>
      <c r="AA721" s="241">
        <f>Y1063*Z1063</f>
        <v/>
      </c>
      <c r="AB721" s="237" t="inlineStr">
        <is>
          <t>45b80d6f-a218-48dc-9183-95eaa5d9320c</t>
        </is>
      </c>
    </row>
    <row r="722" ht="15" customHeight="1" s="283">
      <c r="A722" s="109" t="n">
        <v>1055</v>
      </c>
      <c r="B722" s="222">
        <f>HYPERLINK("https://mocostore.moco.co.id/catalog/"&amp;AB1064,"Klik Disini")</f>
        <v/>
      </c>
      <c r="C722" s="223" t="inlineStr">
        <is>
          <t>22 Ide dan Konsep Desain Rumah dan Taman</t>
        </is>
      </c>
      <c r="D722" s="223" t="n"/>
      <c r="E722" s="223" t="inlineStr">
        <is>
          <t>Probo Hindarto</t>
        </is>
      </c>
      <c r="F722" s="223" t="inlineStr">
        <is>
          <t>978-979-29-1219-7</t>
        </is>
      </c>
      <c r="G722" s="223" t="inlineStr">
        <is>
          <t>978-979-29-8718-8</t>
        </is>
      </c>
      <c r="H722" s="223" t="inlineStr">
        <is>
          <t>Arsitektur</t>
        </is>
      </c>
      <c r="I722" s="258" t="inlineStr">
        <is>
          <t>Perguruan Tinggi</t>
        </is>
      </c>
      <c r="J722" s="186" t="inlineStr">
        <is>
          <t>009.04</t>
        </is>
      </c>
      <c r="K722" s="223" t="n"/>
      <c r="L722" s="264" t="n"/>
      <c r="M722" s="265" t="n"/>
      <c r="N722" s="223" t="inlineStr">
        <is>
          <t>Indonesia</t>
        </is>
      </c>
      <c r="O722" s="223" t="inlineStr">
        <is>
          <t>Tidak diketahui</t>
        </is>
      </c>
      <c r="P722" s="260" t="n">
        <v>2009</v>
      </c>
      <c r="Q722" s="260" t="n">
        <v>2018</v>
      </c>
      <c r="R722" s="223" t="inlineStr">
        <is>
          <t>Penerbit Andi</t>
        </is>
      </c>
      <c r="S722" s="223" t="inlineStr">
        <is>
          <t>Andi Offset CV</t>
        </is>
      </c>
      <c r="T722" s="223" t="inlineStr">
        <is>
          <t>Lokal</t>
        </is>
      </c>
      <c r="U722" s="261" t="n">
        <v>96</v>
      </c>
      <c r="V722" s="86" t="inlineStr">
        <is>
          <t>pdf</t>
        </is>
      </c>
      <c r="W722" s="223" t="inlineStr">
        <is>
          <t>18.9 MB</t>
        </is>
      </c>
      <c r="X722" s="223" t="inlineStr">
        <is>
          <t>&lt;p&gt;Memiliki rumah yang nyaman, lega sekaligus menawan adalah dambaan setiap keluarga. Tak cukup dengan memiliki desain terkini untuk menjadikan rumah yang hommy. Masih banyak unsur lain yang berperan, semisal asesori eksterior, perijinan, sirkulasi ruang, interior, dan sebagainya.&amp;nbsp;&lt;br /&gt;
 &lt;br /&gt;
 Membangun rumah memerlukan keahlian tersendiri, karena banyak faktor yang harus terpenuhi untuk menjadikan rumah nyaman ditinggali. Terlebih lagi, rumah berkaitan erat dengan unsur eksteriornya seperti taman. Banyak manfaat dari penambahan taman ini. Apalagi di perkotaan, di mana pepohonan jarang tumbuh. Selain memperindah dan memperteduh kota, tanaman berfungsi sebagai paru-paru yang menetralisir polusi udara.&amp;nbsp;&lt;br /&gt;
 &lt;br /&gt;
 Rumah di kota umumnya memiliki lahan terbatas, sehingga harus bisa maksimal mengelolanya agar tercipta taman yang indah. Dengan begitu, penampilan rumah akan memikat secara keseluruhan.&amp;nbsp;&amp;nbsp;&amp;nbsp;&lt;br /&gt;
 Untuk itulah desain yang benar sangat besar pengaruhnya demi mencapai tujuan tersebut. Buku ini menawarkan 22 ide dan konsep merancang rumah dan tamannya. Mulai dari merancang penggunaan lahan, merancang denah ruang, ide gaya arsitektur, menentukan warna dan material, hingga rancangan taman. Dilengkapi dengan beragam ide solusi desain rumah modern di berbagai luas lahan.&lt;/p&gt;</t>
        </is>
      </c>
      <c r="Y722" s="262" t="n">
        <v>88500</v>
      </c>
      <c r="Z722" s="226" t="n"/>
      <c r="AA722" s="241">
        <f>Y1064*Z1064</f>
        <v/>
      </c>
      <c r="AB722" s="237" t="inlineStr">
        <is>
          <t>7a80aef7-8f0c-48bf-b47e-2ad4c382959f</t>
        </is>
      </c>
    </row>
    <row r="723" ht="15" customHeight="1" s="283">
      <c r="A723" s="109" t="n">
        <v>1057</v>
      </c>
      <c r="B723" s="222">
        <f>HYPERLINK("https://mocostore.moco.co.id/catalog/"&amp;AB1066,"Klik Disini")</f>
        <v/>
      </c>
      <c r="C723" s="223" t="inlineStr">
        <is>
          <t>Merakit, Merawat, Upgrade, dan Memperbaiki PC</t>
        </is>
      </c>
      <c r="D723" s="223" t="n"/>
      <c r="E723" s="223" t="inlineStr">
        <is>
          <t>Jasmadi</t>
        </is>
      </c>
      <c r="F723" s="223" t="inlineStr">
        <is>
          <t>978-979-29-0896-1</t>
        </is>
      </c>
      <c r="G723" s="223" t="inlineStr">
        <is>
          <t>978-979-29-9197-0</t>
        </is>
      </c>
      <c r="H723" s="223" t="inlineStr">
        <is>
          <t>Komputer &amp; Internet</t>
        </is>
      </c>
      <c r="I723" s="258" t="inlineStr">
        <is>
          <t>Perguruan Tinggi</t>
        </is>
      </c>
      <c r="J723" s="186" t="inlineStr">
        <is>
          <t>009.05</t>
        </is>
      </c>
      <c r="K723" s="264" t="n"/>
      <c r="L723" s="264" t="n"/>
      <c r="M723" s="265" t="n"/>
      <c r="N723" s="223" t="inlineStr">
        <is>
          <t>Indonesia</t>
        </is>
      </c>
      <c r="O723" s="223" t="inlineStr">
        <is>
          <t>Tidak diketahui</t>
        </is>
      </c>
      <c r="P723" s="260" t="n">
        <v>2009</v>
      </c>
      <c r="Q723" s="260" t="n">
        <v>2018</v>
      </c>
      <c r="R723" s="223" t="inlineStr">
        <is>
          <t>Penerbit Andi</t>
        </is>
      </c>
      <c r="S723" s="223" t="inlineStr">
        <is>
          <t>Andi Offset CV</t>
        </is>
      </c>
      <c r="T723" s="223" t="inlineStr">
        <is>
          <t>Lokal</t>
        </is>
      </c>
      <c r="U723" s="261" t="n">
        <v>160</v>
      </c>
      <c r="V723" s="86" t="inlineStr">
        <is>
          <t>pdf</t>
        </is>
      </c>
      <c r="W723" s="223" t="inlineStr">
        <is>
          <t>22.7 MB</t>
        </is>
      </c>
      <c r="X723" s="223" t="inlineStr">
        <is>
          <t>&lt;p&gt;Pengguna komputer kini sangat banyakm dari mulai lingkungan kampus hingga perkantoran dan dari mulai kamar tidur hingga korporasi besar. Dengan banyaknya populasi komputer ini, muncul banyak masalah yang tentunya memerlukan jawaban dari mulai hulu (perakitan dan pemilihan kompunen) hingga perawatan, upgrade, dan perbaikan PC&lt;/p&gt;</t>
        </is>
      </c>
      <c r="Y723" s="262" t="n">
        <v>67500</v>
      </c>
      <c r="Z723" s="226" t="n"/>
      <c r="AA723" s="241">
        <f>Y1066*Z1066</f>
        <v/>
      </c>
      <c r="AB723" s="237" t="inlineStr">
        <is>
          <t>61627a9a-817f-4565-845a-1faec7f7fe56</t>
        </is>
      </c>
    </row>
    <row r="724" ht="15" customHeight="1" s="283">
      <c r="A724" s="109" t="n">
        <v>1058</v>
      </c>
      <c r="B724" s="222">
        <f>HYPERLINK("https://mocostore.moco.co.id/catalog/"&amp;AB1067,"Klik Disini")</f>
        <v/>
      </c>
      <c r="C724" s="223" t="inlineStr">
        <is>
          <t>Merayakan Hidup dalam Keberagaman</t>
        </is>
      </c>
      <c r="D724" s="223" t="n"/>
      <c r="E724" s="223" t="inlineStr">
        <is>
          <t>Yonky Karman</t>
        </is>
      </c>
      <c r="F724" s="223" t="inlineStr">
        <is>
          <t>979-763-475-2</t>
        </is>
      </c>
      <c r="G724" s="223" t="inlineStr">
        <is>
          <t>978-979-29-9201-4</t>
        </is>
      </c>
      <c r="H724" s="223" t="inlineStr">
        <is>
          <t>Agama &amp; Spiritual</t>
        </is>
      </c>
      <c r="I724" s="258" t="inlineStr">
        <is>
          <t>Perguruan Tinggi</t>
        </is>
      </c>
      <c r="J724" s="186" t="inlineStr">
        <is>
          <t>009.16</t>
        </is>
      </c>
      <c r="K724" s="223" t="inlineStr">
        <is>
          <t>Tidak Tersedia</t>
        </is>
      </c>
      <c r="L724" s="264" t="n"/>
      <c r="M724" s="265" t="inlineStr">
        <is>
          <t>Tidak Tersedia</t>
        </is>
      </c>
      <c r="N724" s="223" t="inlineStr">
        <is>
          <t>Indonesia</t>
        </is>
      </c>
      <c r="O724" s="223" t="inlineStr">
        <is>
          <t>Tidak diketahui</t>
        </is>
      </c>
      <c r="P724" s="260" t="n">
        <v>2007</v>
      </c>
      <c r="Q724" s="260" t="n">
        <v>2018</v>
      </c>
      <c r="R724" s="223" t="inlineStr">
        <is>
          <t>Penerbit Andi</t>
        </is>
      </c>
      <c r="S724" s="223" t="inlineStr">
        <is>
          <t>Andi Offset CV</t>
        </is>
      </c>
      <c r="T724" s="223" t="inlineStr">
        <is>
          <t>Lokal</t>
        </is>
      </c>
      <c r="U724" s="261" t="n">
        <v>120</v>
      </c>
      <c r="V724" s="86" t="inlineStr">
        <is>
          <t>pdf</t>
        </is>
      </c>
      <c r="W724" s="223" t="inlineStr">
        <is>
          <t>13.2 MB</t>
        </is>
      </c>
      <c r="X724" s="223" t="inlineStr">
        <is>
          <t>&lt;p&gt;Kebenaran-kebenaran universal ditemukan dalam keragaman, bukan absolut dalam ketunggalan, melainkan dalam keragaman. Perbedaan hendaknya tidak dilihat dengan &amp;quot;kaca pembesar&amp;quot; tetapi sebaiknya dijadikan motivasi orang untuk saling memahami dan belajar untuk mendengarkan orang lain.&lt;br /&gt;
 &lt;br /&gt;
 Bersatu dalam keragaman tidak mustahil dan sungguh indah jika dimaknai secara positif. Hasilnya adalah rasa saling percaya dan kerukunan meningkat. Selain itu, melebihi situasi tanpa konflik, kerukunan adalah buah interaksi sosial yang tulut dan autentik. Inilah modal sosial bagi terciptanya masyarakat bermartabat dan sejahtera.&lt;br /&gt;
 &lt;br /&gt;
 Buku ini menyajikan kumpulan artikel pilihan yang pernah terbit di harian Kompas, Suara Pembaruan, Sinar Harapan juga di majalah rohani Bahana dan Narwastu. Kiranya buku ini dapat mengilhami segenap pembaca untuk memandang keragaman dengan sikap yang &amp;quot;berbeda&amp;quot;&lt;/p&gt;</t>
        </is>
      </c>
      <c r="Y724" s="262" t="n">
        <v>49500</v>
      </c>
      <c r="Z724" s="226" t="n"/>
      <c r="AA724" s="241">
        <f>Y1067*Z1067</f>
        <v/>
      </c>
      <c r="AB724" s="237" t="inlineStr">
        <is>
          <t>f6b6e928-df43-4d40-ab00-f55308be4a56</t>
        </is>
      </c>
    </row>
    <row r="725" ht="15" customHeight="1" s="283">
      <c r="A725" s="109" t="n">
        <v>1059</v>
      </c>
      <c r="B725" s="222">
        <f>HYPERLINK("https://mocostore.moco.co.id/catalog/"&amp;AB1068,"Klik Disini")</f>
        <v/>
      </c>
      <c r="C725" s="223" t="inlineStr">
        <is>
          <t>25 Kreasi Desain Konveksi dengan Adobe Illustrator dan Photoshop CS5.5</t>
        </is>
      </c>
      <c r="D725" s="223" t="n"/>
      <c r="E725" s="223" t="inlineStr">
        <is>
          <t>Wahana Komputer</t>
        </is>
      </c>
      <c r="F725" s="223" t="inlineStr">
        <is>
          <t>978-979-29-3252-2</t>
        </is>
      </c>
      <c r="G725" s="223" t="inlineStr">
        <is>
          <t>978-979-29-8719-5</t>
        </is>
      </c>
      <c r="H725" s="223" t="inlineStr">
        <is>
          <t>Desain Grafis &amp; Multimedia</t>
        </is>
      </c>
      <c r="I725" s="258" t="inlineStr">
        <is>
          <t>Perguruan Tinggi</t>
        </is>
      </c>
      <c r="J725" s="186" t="inlineStr">
        <is>
          <t>009.05</t>
        </is>
      </c>
      <c r="K725" s="223" t="n"/>
      <c r="L725" s="264" t="n"/>
      <c r="M725" s="265" t="n"/>
      <c r="N725" s="223" t="inlineStr">
        <is>
          <t>Indonesia</t>
        </is>
      </c>
      <c r="O725" s="223" t="inlineStr">
        <is>
          <t>Tidak diketahui</t>
        </is>
      </c>
      <c r="P725" s="260" t="n">
        <v>2012</v>
      </c>
      <c r="Q725" s="260" t="n">
        <v>2018</v>
      </c>
      <c r="R725" s="223" t="inlineStr">
        <is>
          <t>Penerbit Andi</t>
        </is>
      </c>
      <c r="S725" s="223" t="inlineStr">
        <is>
          <t>Andi Offset CV</t>
        </is>
      </c>
      <c r="T725" s="223" t="inlineStr">
        <is>
          <t>Lokal</t>
        </is>
      </c>
      <c r="U725" s="261" t="n">
        <v>266</v>
      </c>
      <c r="V725" s="86" t="inlineStr">
        <is>
          <t>pdf</t>
        </is>
      </c>
      <c r="W725" s="223" t="inlineStr">
        <is>
          <t>5.7 MB</t>
        </is>
      </c>
      <c r="X725" s="223" t="inlineStr">
        <is>
          <t>&lt;p&gt;Dua aplikasi desain paling populer dari perusahaan Adobe yakni Adobe Illustrator dan Adobe Photoshop merupakan dua aplikasi paling digemari dan sering digunakan oleh kalangan pecinta desain. Kelebihan dan ke&amp;not;mampuan dari kedua aplikasi ini tak hanya mampu menciptakan desain yang beragam, namun juga dapat dikolaborasikan untuk menciptakan desain yang mengkombinasikan antara gambar vektor dan image bitmap dalam satu frame desain.&amp;nbsp;&lt;/p&gt;
 &lt;p&gt;&lt;br /&gt;
 Buku 25 Kreasi Desain Konveksi dengan Adobe Illustrator dan Photoshop CS5.5 ini akan membahas secara praktis dan tuntas membuat desain konveksi dengan berbagai fungsi dan keperluan. Secara prinsip, untuk mengerja&amp;not;kan desain berbasis vektor akan dikerjakan menggunakan aplikasi Adobe Illustrator CS5.5 dan Adobe Photoshop CS5.5 akan digunakan untuk mengolah bitmap. Penggunaan aplikasi akan dilakukan secara ber&amp;not;gantian serta pemanfaatan tool dan fasilitas dari masing-masing aplikasi yang akan dikolaborasikan untuk menciptakan desain yang menarik.&lt;/p&gt;</t>
        </is>
      </c>
      <c r="Y725" s="262" t="n">
        <v>70500</v>
      </c>
      <c r="Z725" s="226" t="n"/>
      <c r="AA725" s="241">
        <f>Y1068*Z1068</f>
        <v/>
      </c>
      <c r="AB725" s="237" t="inlineStr">
        <is>
          <t>0b57e2e8-4e83-43df-bdad-9f4bb6b8e420</t>
        </is>
      </c>
    </row>
    <row r="726" ht="15" customHeight="1" s="283">
      <c r="A726" s="109" t="n">
        <v>1060</v>
      </c>
      <c r="B726" s="222">
        <f>HYPERLINK("https://mocostore.moco.co.id/catalog/"&amp;AB1069,"Klik Disini")</f>
        <v/>
      </c>
      <c r="C726" s="223" t="inlineStr">
        <is>
          <t>Kolaborasi Flash, Dreamweaver, dan PHP untuk Aplikasi Website</t>
        </is>
      </c>
      <c r="D726" s="223" t="n"/>
      <c r="E726" s="223" t="inlineStr">
        <is>
          <t>Andi Pramono dan Andi Syafii</t>
        </is>
      </c>
      <c r="F726" s="223" t="inlineStr">
        <is>
          <t>979-731-967-1</t>
        </is>
      </c>
      <c r="G726" s="223" t="inlineStr">
        <is>
          <t>978-979-29-9659-3</t>
        </is>
      </c>
      <c r="H726" s="223" t="inlineStr">
        <is>
          <t>Komputer &amp; Internet</t>
        </is>
      </c>
      <c r="I726" s="258" t="inlineStr">
        <is>
          <t>Perguruan Tinggi</t>
        </is>
      </c>
      <c r="J726" s="186" t="inlineStr">
        <is>
          <t>009.05</t>
        </is>
      </c>
      <c r="K726" s="223" t="n"/>
      <c r="L726" s="264" t="n"/>
      <c r="M726" s="265" t="n"/>
      <c r="N726" s="223" t="inlineStr">
        <is>
          <t>Indonesia</t>
        </is>
      </c>
      <c r="O726" s="223" t="inlineStr">
        <is>
          <t>Tidak diketahui</t>
        </is>
      </c>
      <c r="P726" s="260" t="n">
        <v>2005</v>
      </c>
      <c r="Q726" s="260" t="n">
        <v>2018</v>
      </c>
      <c r="R726" s="223" t="inlineStr">
        <is>
          <t>Penerbit Andi</t>
        </is>
      </c>
      <c r="S726" s="223" t="inlineStr">
        <is>
          <t>Andi Offset CV</t>
        </is>
      </c>
      <c r="T726" s="223" t="inlineStr">
        <is>
          <t>Lokal</t>
        </is>
      </c>
      <c r="U726" s="261" t="n">
        <v>152</v>
      </c>
      <c r="V726" s="86" t="inlineStr">
        <is>
          <t>pdf</t>
        </is>
      </c>
      <c r="W726" s="223" t="inlineStr">
        <is>
          <t>6.2 MB</t>
        </is>
      </c>
      <c r="X726" s="223" t="inlineStr">
        <is>
          <t>&lt;p&gt;Semakin berkembangnya dunia Internet, mau atau tidak kita harus terlibat di dalamnya jika kita mengetahui bahwa sebenarnya Internet menyediakan berbagai macam keuntungan yang dapat kita peroleh. Salah satunya ialah Anda dapat membuat website dan kemudian meng-upload-nya. Dari website ini, Anda dapat memperkenalkan produk atau jati diri Anda sendiri. Dalam proses pembuatan website, yang paling populer digunakan ialah software Macromedia Flash dan bahasa pemrograman PHP. Buku ini membahas tuntas bagaimana membuat website yang mempunyai animasi grafis yang cantik dan sangat dinamis. Di dalam buku ini, Anda dapat membuat aplikasi buku tamu untuk website Anda dan membuat hit counter dengan menggunakan MySQL. Serta tak lupa juga pada bagian awal buku, akan diberikan tuntunan bagaimana menginstall PHP, MySQL, dan Apache dengan mudah tanpa harus melakukan konfigurasi lagi. Di bab penutup, Anda dapat mempelajari tips dan trik Flash dan juga PHP.&amp;nbsp;&lt;br /&gt;
 &amp;nbsp;&lt;/p&gt;</t>
        </is>
      </c>
      <c r="Y726" s="262" t="n">
        <v>57500</v>
      </c>
      <c r="Z726" s="226" t="n"/>
      <c r="AA726" s="241">
        <f>Y1069*Z1069</f>
        <v/>
      </c>
      <c r="AB726" s="237" t="inlineStr">
        <is>
          <t>2e8e22a0-8275-4569-b819-5bfc24c546d9</t>
        </is>
      </c>
    </row>
    <row r="727" ht="15" customHeight="1" s="283">
      <c r="A727" s="109" t="n">
        <v>1061</v>
      </c>
      <c r="B727" s="222">
        <f>HYPERLINK("https://mocostore.moco.co.id/catalog/"&amp;AB1070,"Klik Disini")</f>
        <v/>
      </c>
      <c r="C727" s="223" t="inlineStr">
        <is>
          <t>25 Permainan Sulap Asyik</t>
        </is>
      </c>
      <c r="D727" s="223" t="n"/>
      <c r="E727" s="223" t="inlineStr">
        <is>
          <t>Lee Randolph Robertson</t>
        </is>
      </c>
      <c r="F727" s="223" t="inlineStr">
        <is>
          <t>979-731-983-0</t>
        </is>
      </c>
      <c r="G727" s="223" t="inlineStr">
        <is>
          <t>978-979-29-8721-8</t>
        </is>
      </c>
      <c r="H727" s="223" t="inlineStr">
        <is>
          <t>Agama Kristen</t>
        </is>
      </c>
      <c r="I727" s="258" t="inlineStr">
        <is>
          <t>Perguruan Tinggi</t>
        </is>
      </c>
      <c r="J727" s="186" t="inlineStr">
        <is>
          <t>009.16</t>
        </is>
      </c>
      <c r="K727" s="223" t="inlineStr">
        <is>
          <t>Tidak Tersedia</t>
        </is>
      </c>
      <c r="L727" s="264" t="n"/>
      <c r="M727" s="265" t="inlineStr">
        <is>
          <t>Tidak Tersedia</t>
        </is>
      </c>
      <c r="N727" s="223" t="n"/>
      <c r="O727" s="223" t="n"/>
      <c r="P727" s="260" t="n">
        <v>2005</v>
      </c>
      <c r="Q727" s="260" t="n">
        <v>2018</v>
      </c>
      <c r="R727" s="223" t="inlineStr">
        <is>
          <t>Penerbit Andi</t>
        </is>
      </c>
      <c r="S727" s="223" t="inlineStr">
        <is>
          <t>Andi Offset CV</t>
        </is>
      </c>
      <c r="T727" s="223" t="n"/>
      <c r="U727" s="261" t="n">
        <v>93</v>
      </c>
      <c r="V727" s="86" t="inlineStr">
        <is>
          <t>pdf</t>
        </is>
      </c>
      <c r="W727" s="223" t="inlineStr">
        <is>
          <t>12.7 MB</t>
        </is>
      </c>
      <c r="X727" s="223" t="inlineStr">
        <is>
          <t>&lt;p&gt;Menyampaikan kebenaran firman Tuhan dengan sulap? Bagaimana caranya? Apakah tidak bertentangan dengan Alkitab? Tunggu dulu! Jangan langsung&amp;nbsp;erpikir bahwa untuk bermain sulap harus dengan bantuan &amp;quot;penguasa kegelapan&amp;quot;.&amp;nbsp; Permainan-permainan sulap dalam buku ini hanya memerlukan kelihaian dan keterampilan tangan untuk memainkannya.&amp;nbsp;&lt;/p&gt;
 &lt;p&gt;&lt;br /&gt;
 Jika Anda masih penasaran, buku ini tepat berada di tangan Anda! Di dalamnyaAnda akan menemui kejutan-kejutan kecil seputar rahasia di balik permainan sulap. Selain itu, Anda juga, akan dibantu untuk memainkannya, langkah demi langkah, dan bagaimana menggunakannya untuk menyampaikan kebenaran firman Tuhan.&amp;nbsp;&lt;/p&gt;</t>
        </is>
      </c>
      <c r="Y727" s="262" t="n">
        <v>36000</v>
      </c>
      <c r="Z727" s="226" t="n"/>
      <c r="AA727" s="241">
        <f>Y1070*Z1070</f>
        <v/>
      </c>
      <c r="AB727" s="237" t="inlineStr">
        <is>
          <t>a3159bc6-a6a1-4d11-805c-06e530562dbc</t>
        </is>
      </c>
    </row>
    <row r="728" ht="15" customHeight="1" s="283">
      <c r="A728" s="109" t="n">
        <v>1062</v>
      </c>
      <c r="B728" s="222">
        <f>HYPERLINK("https://mocostore.moco.co.id/catalog/"&amp;AB1071,"Klik Disini")</f>
        <v/>
      </c>
      <c r="C728" s="223" t="inlineStr">
        <is>
          <t>Kolaborasi Program Microsoft Office - Mengolah Data Lebih Profesional</t>
        </is>
      </c>
      <c r="D728" s="223" t="n"/>
      <c r="E728" s="223" t="inlineStr">
        <is>
          <t>Madcoms</t>
        </is>
      </c>
      <c r="F728" s="223" t="inlineStr">
        <is>
          <t>979-731-135-X</t>
        </is>
      </c>
      <c r="G728" s="223" t="inlineStr">
        <is>
          <t>978-979-29-9662-3</t>
        </is>
      </c>
      <c r="H728" s="223" t="inlineStr">
        <is>
          <t>Komputer &amp; Internet</t>
        </is>
      </c>
      <c r="I728" s="258" t="inlineStr">
        <is>
          <t>Perguruan Tinggi</t>
        </is>
      </c>
      <c r="J728" s="186" t="inlineStr">
        <is>
          <t>009.05</t>
        </is>
      </c>
      <c r="K728" s="264" t="n"/>
      <c r="L728" s="264" t="n"/>
      <c r="M728" s="259" t="n"/>
      <c r="N728" s="223" t="inlineStr">
        <is>
          <t>Indonesia</t>
        </is>
      </c>
      <c r="O728" s="223" t="inlineStr">
        <is>
          <t>Tidak diketahui</t>
        </is>
      </c>
      <c r="P728" s="260" t="n">
        <v>2003</v>
      </c>
      <c r="Q728" s="260" t="n">
        <v>2018</v>
      </c>
      <c r="R728" s="223" t="inlineStr">
        <is>
          <t>Penerbit Andi</t>
        </is>
      </c>
      <c r="S728" s="223" t="inlineStr">
        <is>
          <t>Andi Offset CV</t>
        </is>
      </c>
      <c r="T728" s="223" t="inlineStr">
        <is>
          <t>Lokal</t>
        </is>
      </c>
      <c r="U728" s="261" t="n">
        <v>202</v>
      </c>
      <c r="V728" s="86" t="inlineStr">
        <is>
          <t>pdf</t>
        </is>
      </c>
      <c r="W728" s="223" t="inlineStr">
        <is>
          <t>28.7 MB</t>
        </is>
      </c>
      <c r="X728" s="223" t="inlineStr">
        <is>
          <t>&lt;p&gt;Kolaborasi antarprogram Microsoft Office (97/2000) merupakan suatu proses interaksi dari beberapa program Microsoft Office untuk mem&amp;shy;pennudah proses pengolahan data &amp;lt;lan mempercepat proses penye&amp;shy;lesaian pekerjaan yang sering dihadapi oleh seorang operator kornputer.&amp;nbsp;, Buku ini discrtai pctunjuk dan latihan aplikatif pengolahan data antar&amp;shy;. program yang akan membantu Anda untuk lebih mudah mempelajari&amp;nbsp;dan mcmahami fungsi kolaborasi Microsoft Office. Buku ini mem&amp;shy;bantu memaksimalkan pcnguasaan Anda. dalam mengaplikasikan program-program Microsoll Office sesuai kebutuhan Anda.&amp;nbsp;&lt;/p&gt;</t>
        </is>
      </c>
      <c r="Y728" s="262" t="n">
        <v>70000</v>
      </c>
      <c r="Z728" s="226" t="n"/>
      <c r="AA728" s="241">
        <f>Y1071*Z1071</f>
        <v/>
      </c>
      <c r="AB728" s="237" t="inlineStr">
        <is>
          <t>cc47761c-af9f-424e-a4c0-f29ebc376b48</t>
        </is>
      </c>
    </row>
    <row r="729" ht="15" customHeight="1" s="283">
      <c r="A729" s="109" t="n">
        <v>1063</v>
      </c>
      <c r="B729" s="222">
        <f>HYPERLINK("https://mocostore.moco.co.id/catalog/"&amp;AB1072,"Klik Disini")</f>
        <v/>
      </c>
      <c r="C729" s="223" t="inlineStr">
        <is>
          <t>Merpati-Ku, Idam-Idaman-Ku</t>
        </is>
      </c>
      <c r="D729" s="223" t="n"/>
      <c r="E729" s="223" t="inlineStr">
        <is>
          <t>Brigitta Grace</t>
        </is>
      </c>
      <c r="F729" s="223" t="inlineStr">
        <is>
          <t>978-979-2964-70-7</t>
        </is>
      </c>
      <c r="G729" s="223" t="inlineStr">
        <is>
          <t>978-979-29-9204-5</t>
        </is>
      </c>
      <c r="H729" s="223" t="inlineStr">
        <is>
          <t>Agama Kristen</t>
        </is>
      </c>
      <c r="I729" s="258" t="inlineStr">
        <is>
          <t>Perguruan Tinggi</t>
        </is>
      </c>
      <c r="J729" s="186" t="inlineStr">
        <is>
          <t>009.16</t>
        </is>
      </c>
      <c r="K729" s="223" t="n"/>
      <c r="L729" s="264" t="n"/>
      <c r="M729" s="265" t="n"/>
      <c r="N729" s="223" t="inlineStr">
        <is>
          <t>Indonesia</t>
        </is>
      </c>
      <c r="O729" s="223" t="inlineStr">
        <is>
          <t>Tidak diketahui</t>
        </is>
      </c>
      <c r="P729" s="260" t="n">
        <v>2017</v>
      </c>
      <c r="Q729" s="260" t="n">
        <v>2018</v>
      </c>
      <c r="R729" s="223" t="inlineStr">
        <is>
          <t>Penerbit Andi</t>
        </is>
      </c>
      <c r="S729" s="223" t="inlineStr">
        <is>
          <t>Andi Offset CV</t>
        </is>
      </c>
      <c r="T729" s="223" t="inlineStr">
        <is>
          <t>Lokal</t>
        </is>
      </c>
      <c r="U729" s="261" t="n">
        <v>176</v>
      </c>
      <c r="V729" s="86" t="inlineStr">
        <is>
          <t>pdf</t>
        </is>
      </c>
      <c r="W729" s="223" t="inlineStr">
        <is>
          <t>3.4 MB</t>
        </is>
      </c>
      <c r="X729" s="223" t="inlineStr">
        <is>
          <t>&lt;p&gt;Merpati-Ku Idam-Idaman-Ku ( My Dove, My Perfect One) adalah tafsiran Kitab Kidung yang ditulis dalam dua bahasa. Kidung Agung mengisahkan perkembangan sebuah hubungan cinta kasih yang indah antara Salomo- Sang Raja Damai. Memepelai Pria, Yesus Kristus; dan Gadis Sulam - mempelai perempuan-Nya yang telah memikat hati-Nya. Kitab Kidung Agung mengungkapkan kerinduan Tuhan yang mendalam untuk membawa mempelai-Nya memasuki penyatuan ilahi dan melayani bersama-Nya.&lt;/p&gt;</t>
        </is>
      </c>
      <c r="Y729" s="262" t="n">
        <v>43000</v>
      </c>
      <c r="Z729" s="226" t="n"/>
      <c r="AA729" s="241">
        <f>Y1072*Z1072</f>
        <v/>
      </c>
      <c r="AB729" s="237" t="inlineStr">
        <is>
          <t>86bb2ec4-1243-41e7-bd4e-7fcd842f2198</t>
        </is>
      </c>
    </row>
    <row r="730" ht="15" customHeight="1" s="283">
      <c r="A730" s="109" t="n">
        <v>1064</v>
      </c>
      <c r="B730" s="222">
        <f>HYPERLINK("https://mocostore.moco.co.id/catalog/"&amp;AB1073,"Klik Disini")</f>
        <v/>
      </c>
      <c r="C730" s="223" t="inlineStr">
        <is>
          <t>25++ Amazing Freeware</t>
        </is>
      </c>
      <c r="D730" s="223" t="n"/>
      <c r="E730" s="223" t="inlineStr">
        <is>
          <t>Wahana Komputer</t>
        </is>
      </c>
      <c r="F730" s="223" t="inlineStr">
        <is>
          <t>978-979-29-0661-5</t>
        </is>
      </c>
      <c r="G730" s="223" t="inlineStr">
        <is>
          <t>978-979-29-8725-6</t>
        </is>
      </c>
      <c r="H730" s="223" t="inlineStr">
        <is>
          <t>Komputer &amp; Internet</t>
        </is>
      </c>
      <c r="I730" s="258" t="inlineStr">
        <is>
          <t>Perguruan Tinggi</t>
        </is>
      </c>
      <c r="J730" s="186" t="inlineStr">
        <is>
          <t>009.05</t>
        </is>
      </c>
      <c r="K730" s="223" t="n"/>
      <c r="L730" s="264" t="n"/>
      <c r="M730" s="265" t="n"/>
      <c r="N730" s="223" t="inlineStr">
        <is>
          <t>Indonesia</t>
        </is>
      </c>
      <c r="O730" s="223" t="inlineStr">
        <is>
          <t>Tidak diketahui</t>
        </is>
      </c>
      <c r="P730" s="260" t="n">
        <v>2009</v>
      </c>
      <c r="Q730" s="260" t="n">
        <v>2018</v>
      </c>
      <c r="R730" s="223" t="inlineStr">
        <is>
          <t>Penerbit Andi</t>
        </is>
      </c>
      <c r="S730" s="223" t="inlineStr">
        <is>
          <t>Andi Offset CV</t>
        </is>
      </c>
      <c r="T730" s="223" t="inlineStr">
        <is>
          <t>Lokal</t>
        </is>
      </c>
      <c r="U730" s="261" t="n">
        <v>160</v>
      </c>
      <c r="V730" s="86" t="inlineStr">
        <is>
          <t>pdf</t>
        </is>
      </c>
      <c r="W730" s="223" t="inlineStr">
        <is>
          <t>16.7 MB</t>
        </is>
      </c>
      <c r="X730" s="223" t="inlineStr">
        <is>
          <t>&lt;p&gt;Aplikasi Portable merupakan aplikasi yang dapat langsung dijalankan tanpa perlu diinstal sehingga dapat digunakan di komputer mana saja. Kelebihan ini tentunya sangat penting dalam mendukung mobilitas kerja Anda.&lt;/p&gt;
 &lt;p&gt;Selain itu, pemanfaatan aplikasi portable juga didukung oleh penggunaan media storage/penyimpanan eksternal yang telah memasyarakat. Penggunaan aplikasi portable sudah tentu akan memudahkan Anda menyelesaikan peke~aan komputasi Anda. Satu hal lagi, aplikasi portable yang akan dibahas juga merupakan freeware sehingga And a tak perlu khawatir dengan lisensi.&lt;/p&gt;
 &lt;p&gt;Buku 25&amp;quot; Amazing Freeware for Doily Activities ini akan mengajak Anda mengenali berbagai aplikasi portable freeware beserta panduan penggunaanya. Materi yang diberikan mulai dari pengenalan aplikasi portable, cara memperolehnya, serta penggunaannya yang dikelompokkan dafam beberapa kategori aplikasi.&lt;/p&gt;</t>
        </is>
      </c>
      <c r="Y730" s="262" t="n">
        <v>67500</v>
      </c>
      <c r="Z730" s="226" t="n"/>
      <c r="AA730" s="241">
        <f>Y1073*Z1073</f>
        <v/>
      </c>
      <c r="AB730" s="237" t="inlineStr">
        <is>
          <t>09503fb1-e109-4a59-9b1d-bee84005d6b1</t>
        </is>
      </c>
    </row>
    <row r="731" ht="15" customHeight="1" s="283">
      <c r="A731" s="109" t="n">
        <v>1065</v>
      </c>
      <c r="B731" s="222">
        <f>HYPERLINK("https://mocostore.moco.co.id/catalog/"&amp;AB1074,"Klik Disini")</f>
        <v/>
      </c>
      <c r="C731" s="223" t="inlineStr">
        <is>
          <t>3 in 1 Aplikasi Grafis - Langsung Bisa Desain Grafis Tanpa Guru</t>
        </is>
      </c>
      <c r="D731" s="223" t="n"/>
      <c r="E731" s="223" t="inlineStr">
        <is>
          <t>ELCOM</t>
        </is>
      </c>
      <c r="F731" s="223" t="inlineStr">
        <is>
          <t>978-979-29-2044-4</t>
        </is>
      </c>
      <c r="G731" s="223" t="inlineStr">
        <is>
          <t>978-979-29-8729-4</t>
        </is>
      </c>
      <c r="H731" s="223" t="inlineStr">
        <is>
          <t>Desain Grafis &amp; Multimedia</t>
        </is>
      </c>
      <c r="I731" s="258" t="inlineStr">
        <is>
          <t>Perguruan Tinggi</t>
        </is>
      </c>
      <c r="J731" s="186" t="inlineStr">
        <is>
          <t>009.05</t>
        </is>
      </c>
      <c r="K731" s="223" t="n"/>
      <c r="L731" s="264" t="n"/>
      <c r="M731" s="265" t="n"/>
      <c r="N731" s="223" t="n"/>
      <c r="O731" s="223" t="n"/>
      <c r="P731" s="260" t="n">
        <v>2012</v>
      </c>
      <c r="Q731" s="260" t="n">
        <v>2018</v>
      </c>
      <c r="R731" s="223" t="inlineStr">
        <is>
          <t>Penerbit Andi</t>
        </is>
      </c>
      <c r="S731" s="223" t="inlineStr">
        <is>
          <t>Andi Offset CV</t>
        </is>
      </c>
      <c r="T731" s="223" t="n"/>
      <c r="U731" s="261" t="n">
        <v>160</v>
      </c>
      <c r="V731" s="86" t="inlineStr">
        <is>
          <t>pdf</t>
        </is>
      </c>
      <c r="W731" s="223" t="inlineStr">
        <is>
          <t>21.5 MB</t>
        </is>
      </c>
      <c r="X731" s="223" t="inlineStr">
        <is>
          <t>&lt;p&gt;Ingin menguasai bidang desain gratis? Anda minimal harus menguasai software gratis seperti Adobe Photoshop CSS, Adobe Illustrator CSS, serta CorelDRAW XS. Jika lebih senang mengedit dan memanipulasi foto, Anda dapat belajar Photoshop. Namun jika lebih senang mendesain logo, Anda dapat mencoba Illustrator atau CorelDraw.&lt;/p&gt;
 &lt;p&gt;&lt;br /&gt;
 Ketiga software aplikasi tersebut memiliki ciri khas masing-masing, tergantung dari kebutuhan desain Anda. Buku ini akan menawarkan tutorial yang menarik dan dapat dipraktikkan langsung dari komputer.&lt;/p&gt;</t>
        </is>
      </c>
      <c r="Y731" s="262" t="n">
        <v>47000</v>
      </c>
      <c r="Z731" s="226" t="n"/>
      <c r="AA731" s="241">
        <f>Y1074*Z1074</f>
        <v/>
      </c>
      <c r="AB731" s="237" t="inlineStr">
        <is>
          <t>f5deff18-1149-43f8-9ea6-402b38b7d66d</t>
        </is>
      </c>
    </row>
    <row r="732" ht="15" customHeight="1" s="283">
      <c r="A732" s="109" t="n">
        <v>1066</v>
      </c>
      <c r="B732" s="222">
        <f>HYPERLINK("https://mocostore.moco.co.id/catalog/"&amp;AB1075,"Klik Disini")</f>
        <v/>
      </c>
      <c r="C732" s="223" t="inlineStr">
        <is>
          <t>Komputer Akuntansi MYOB untuk SMK Buku 1</t>
        </is>
      </c>
      <c r="D732" s="223" t="n"/>
      <c r="E732" s="223" t="inlineStr">
        <is>
          <t>Irsan Lubis</t>
        </is>
      </c>
      <c r="F732" s="223" t="inlineStr">
        <is>
          <t>978-979-29-0204-4</t>
        </is>
      </c>
      <c r="G732" s="223" t="inlineStr">
        <is>
          <t>978-979-29-9666-1</t>
        </is>
      </c>
      <c r="H732" s="223" t="inlineStr">
        <is>
          <t>Komputer &amp; Internet</t>
        </is>
      </c>
      <c r="I732" s="258" t="inlineStr">
        <is>
          <t>Perguruan Tinggi</t>
        </is>
      </c>
      <c r="J732" s="186" t="inlineStr">
        <is>
          <t>009.05</t>
        </is>
      </c>
      <c r="K732" s="223" t="n"/>
      <c r="L732" s="264" t="n"/>
      <c r="M732" s="265" t="n"/>
      <c r="N732" s="223" t="inlineStr">
        <is>
          <t>Indonesia</t>
        </is>
      </c>
      <c r="O732" s="223" t="inlineStr">
        <is>
          <t>Tidak diketahui</t>
        </is>
      </c>
      <c r="P732" s="260" t="n">
        <v>2007</v>
      </c>
      <c r="Q732" s="260" t="n">
        <v>2018</v>
      </c>
      <c r="R732" s="223" t="inlineStr">
        <is>
          <t>Penerbit Andi</t>
        </is>
      </c>
      <c r="S732" s="223" t="inlineStr">
        <is>
          <t>Andi Offset CV</t>
        </is>
      </c>
      <c r="T732" s="223" t="inlineStr">
        <is>
          <t>Lokal</t>
        </is>
      </c>
      <c r="U732" s="261" t="n">
        <v>128</v>
      </c>
      <c r="V732" s="86" t="inlineStr">
        <is>
          <t>pdf</t>
        </is>
      </c>
      <c r="W732" s="223" t="inlineStr">
        <is>
          <t>29.7 MB</t>
        </is>
      </c>
      <c r="X732" s="223" t="inlineStr">
        <is>
          <t>&lt;p&gt;Kebanyakan buku-buku MYOB yang dijual di toko buku dan diajarkan di lembaga pendidikan, ditulis berdasarkan produk, yaitu berisi penjelasan MYOB dengan contoh-contoh yang berbeda dengan kondisi riil perusahaan. Namun buku Komputer Akuntansi MYOB untuk SMK (Buku 1) ini ditulis menggunakan pendekatan aktivitas perusahaan atau kompetensi kerja. Yang dibahas dalam buku ini mulai dari kegiatan administrasi perusahaan, sisten dan prosedur, serta cara kerja MYOB dalam membantu pekerjaan administrasi keuangan dan akuntansi. Materi yang dikupas cukup tajam karena penulisnya memiliki pengalaman kerja di berbagai perusahaan yang sudah menggunakan software accounting, baik perusahaan manufaktur maupun trading dan service.&lt;br /&gt;
 &lt;br /&gt;
 MYOB bukanlah softaware yang sekedar digunakan untuk membuat laporan keuangan saja, melainkan juga untuk mencatat seluruh kegiatan administrasi disuatu perusahaan. Dengan demikian, buku ini dapat dipelajari oleh semua siswa, baik SMA atau SMK, yang berkeinginan bekerja sebagai tenaga administrasi di suatu perusahaan, seperti administrasi penjualan, administrasi pembelian, administrasi gudang, administrasi keuangan, kasir, staf pembukuan dan sebagainya.&lt;br /&gt;
 &lt;br /&gt;
 Adupun pokok-pokok pelajaran yang dibahas dalam buku ini mencangkup satu siklus akuntansi perusahaan jasa:&lt;br /&gt;
 &lt;br /&gt;
 - Pengenalan dan sistem kerja MYOB&lt;br /&gt;
 - Prosedur data baru&lt;br /&gt;
 - Bukti transaksi dan entri data&lt;br /&gt;
 - Entri jurnal penyesuaian&lt;br /&gt;
 - Pelaporan keuangan&lt;br /&gt;
 - Latihan kasus perusahaan jasa&lt;/p&gt;</t>
        </is>
      </c>
      <c r="Y732" s="262" t="n">
        <v>69000</v>
      </c>
      <c r="Z732" s="226" t="n"/>
      <c r="AA732" s="241">
        <f>Y1075*Z1075</f>
        <v/>
      </c>
      <c r="AB732" s="237" t="inlineStr">
        <is>
          <t>de38d9ba-55d7-43e1-8b86-5ef456b51835</t>
        </is>
      </c>
    </row>
    <row r="733" ht="15" customHeight="1" s="283">
      <c r="A733" s="109" t="n">
        <v>1067</v>
      </c>
      <c r="B733" s="222">
        <f>HYPERLINK("https://mocostore.moco.co.id/catalog/"&amp;AB1076,"Klik Disini")</f>
        <v/>
      </c>
      <c r="C733" s="223" t="inlineStr">
        <is>
          <t>30 Menit Bersama PowerPoint 2007</t>
        </is>
      </c>
      <c r="D733" s="223" t="n"/>
      <c r="E733" s="223" t="inlineStr">
        <is>
          <t>Erwin Sutomo</t>
        </is>
      </c>
      <c r="F733" s="223" t="inlineStr">
        <is>
          <t>979-763-849-9</t>
        </is>
      </c>
      <c r="G733" s="223" t="inlineStr">
        <is>
          <t>978-979-29-8731-7</t>
        </is>
      </c>
      <c r="H733" s="223" t="inlineStr">
        <is>
          <t>Komputer &amp; Internet</t>
        </is>
      </c>
      <c r="I733" s="258" t="inlineStr">
        <is>
          <t>Perguruan Tinggi</t>
        </is>
      </c>
      <c r="J733" s="186" t="inlineStr">
        <is>
          <t>009.05</t>
        </is>
      </c>
      <c r="K733" s="223" t="n"/>
      <c r="L733" s="264" t="n"/>
      <c r="M733" s="265" t="n"/>
      <c r="N733" s="223" t="inlineStr">
        <is>
          <t>Indonesia</t>
        </is>
      </c>
      <c r="O733" s="223" t="inlineStr">
        <is>
          <t>Tidak diketahui</t>
        </is>
      </c>
      <c r="P733" s="260" t="n">
        <v>2007</v>
      </c>
      <c r="Q733" s="260" t="n">
        <v>2018</v>
      </c>
      <c r="R733" s="223" t="inlineStr">
        <is>
          <t>Penerbit Andi</t>
        </is>
      </c>
      <c r="S733" s="223" t="inlineStr">
        <is>
          <t>Andi Offset CV</t>
        </is>
      </c>
      <c r="T733" s="223" t="inlineStr">
        <is>
          <t>Lokal</t>
        </is>
      </c>
      <c r="U733" s="261" t="n">
        <v>122</v>
      </c>
      <c r="V733" s="86" t="inlineStr">
        <is>
          <t>pdf</t>
        </is>
      </c>
      <c r="W733" s="223" t="inlineStr">
        <is>
          <t>16.9 MB</t>
        </is>
      </c>
      <c r="X733" s="223" t="inlineStr">
        <is>
          <t>&lt;p&gt;Buku 30 Menit Bersama PowerPoint 2007 membahas secara singkat dan mendasar hal-hal pokok dari aplikasi PowerPoint 2007. Melalui buku ini siapapun Anda akan langsung bisa menggunakan aplikasi PowerPoint 2007 dalam waktu yang singkat. Buku ini menarik karena merupakan buku komputer pertama yang pembahasannya menggunakan cerita ala novel.&lt;/p&gt;</t>
        </is>
      </c>
      <c r="Y733" s="262" t="n">
        <v>56000</v>
      </c>
      <c r="Z733" s="226" t="n"/>
      <c r="AA733" s="241">
        <f>Y1076*Z1076</f>
        <v/>
      </c>
      <c r="AB733" s="237" t="inlineStr">
        <is>
          <t>6e9a8db2-d8b0-48cd-afb2-1c4a4d525bb4</t>
        </is>
      </c>
    </row>
    <row r="734" ht="15" customHeight="1" s="283">
      <c r="A734" s="109" t="n">
        <v>1068</v>
      </c>
      <c r="B734" s="222">
        <f>HYPERLINK("https://mocostore.moco.co.id/catalog/"&amp;AB1077,"Klik Disini")</f>
        <v/>
      </c>
      <c r="C734" s="223" t="inlineStr">
        <is>
          <t>Komputer Pertamaku: Berkenalan dengan Pengolah Data</t>
        </is>
      </c>
      <c r="D734" s="223" t="n"/>
      <c r="E734" s="223" t="inlineStr">
        <is>
          <t>Tim Penerbit Andi</t>
        </is>
      </c>
      <c r="F734" s="223" t="inlineStr">
        <is>
          <t>978-979-29-0355-3</t>
        </is>
      </c>
      <c r="G734" s="223" t="inlineStr">
        <is>
          <t>978-979-29-9668-5</t>
        </is>
      </c>
      <c r="H734" s="223" t="inlineStr">
        <is>
          <t>Komputer &amp; Internet</t>
        </is>
      </c>
      <c r="I734" s="258" t="inlineStr">
        <is>
          <t>Perguruan Tinggi</t>
        </is>
      </c>
      <c r="J734" s="186" t="inlineStr">
        <is>
          <t>009.05</t>
        </is>
      </c>
      <c r="K734" s="223" t="n"/>
      <c r="L734" s="264" t="n"/>
      <c r="M734" s="265" t="n"/>
      <c r="N734" s="223" t="inlineStr">
        <is>
          <t>Indonesia</t>
        </is>
      </c>
      <c r="O734" s="223" t="inlineStr">
        <is>
          <t>Tidak diketahui</t>
        </is>
      </c>
      <c r="P734" s="260" t="n">
        <v>2008</v>
      </c>
      <c r="Q734" s="260" t="n">
        <v>2018</v>
      </c>
      <c r="R734" s="223" t="inlineStr">
        <is>
          <t>YESCOM</t>
        </is>
      </c>
      <c r="S734" s="223" t="inlineStr">
        <is>
          <t>Andi Offset CV</t>
        </is>
      </c>
      <c r="T734" s="223" t="inlineStr">
        <is>
          <t>Lokal</t>
        </is>
      </c>
      <c r="U734" s="261" t="n">
        <v>64</v>
      </c>
      <c r="V734" s="86" t="inlineStr">
        <is>
          <t>pdf</t>
        </is>
      </c>
      <c r="W734" s="223" t="inlineStr">
        <is>
          <t>14.8 MB</t>
        </is>
      </c>
      <c r="X734" s="223"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is>
      </c>
      <c r="Y734" s="262" t="n">
        <v>83000</v>
      </c>
      <c r="Z734" s="226" t="n"/>
      <c r="AA734" s="241">
        <f>Y1077*Z1077</f>
        <v/>
      </c>
      <c r="AB734" s="237" t="inlineStr">
        <is>
          <t>da69e45a-a048-4514-aa3d-4931e2d869f2</t>
        </is>
      </c>
    </row>
    <row r="735" ht="15" customHeight="1" s="283">
      <c r="A735" s="109" t="n">
        <v>1070</v>
      </c>
      <c r="B735" s="222">
        <f>HYPERLINK("https://mocostore.moco.co.id/catalog/"&amp;AB1079,"Klik Disini")</f>
        <v/>
      </c>
      <c r="C735" s="223" t="inlineStr">
        <is>
          <t>Komputer Pertamaku: Berkenalan dengan Pengolah Kata</t>
        </is>
      </c>
      <c r="D735" s="223" t="n"/>
      <c r="E735" s="223" t="inlineStr">
        <is>
          <t>Tim Penerbit Andi</t>
        </is>
      </c>
      <c r="F735" s="223" t="inlineStr">
        <is>
          <t>978-979-29-0350-8</t>
        </is>
      </c>
      <c r="G735" s="223" t="inlineStr">
        <is>
          <t>978-979-29-9669-2</t>
        </is>
      </c>
      <c r="H735" s="223" t="inlineStr">
        <is>
          <t>Komputer &amp; Internet</t>
        </is>
      </c>
      <c r="I735" s="258" t="inlineStr">
        <is>
          <t>Perguruan Tinggi</t>
        </is>
      </c>
      <c r="J735" s="186" t="inlineStr">
        <is>
          <t>009.05</t>
        </is>
      </c>
      <c r="K735" s="223" t="n"/>
      <c r="L735" s="264" t="n"/>
      <c r="M735" s="265" t="n"/>
      <c r="N735" s="223" t="inlineStr">
        <is>
          <t>Indonesia</t>
        </is>
      </c>
      <c r="O735" s="223" t="inlineStr">
        <is>
          <t>Tidak diketahui</t>
        </is>
      </c>
      <c r="P735" s="260" t="n">
        <v>2008</v>
      </c>
      <c r="Q735" s="260" t="n">
        <v>2018</v>
      </c>
      <c r="R735" s="223" t="inlineStr">
        <is>
          <t>YESCOM</t>
        </is>
      </c>
      <c r="S735" s="223" t="inlineStr">
        <is>
          <t>Andi Offset CV</t>
        </is>
      </c>
      <c r="T735" s="223" t="inlineStr">
        <is>
          <t>Lokal</t>
        </is>
      </c>
      <c r="U735" s="261" t="n">
        <v>64</v>
      </c>
      <c r="V735" s="86" t="inlineStr">
        <is>
          <t>pdf</t>
        </is>
      </c>
      <c r="W735" s="223" t="inlineStr">
        <is>
          <t>13.8 MB</t>
        </is>
      </c>
      <c r="X735" s="223"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mempelajarinya.&lt;br /&gt;
 &lt;br /&gt;
 Topik pembahasan dalam buku ini meliputi :&lt;br /&gt;
 &lt;br /&gt;
 - Pengolah Kata&lt;br /&gt;
 - Mengenal MS Word&lt;br /&gt;
 - Mulai bekerja dengan MS Word&lt;br /&gt;
 - Mengedit dokumen&lt;br /&gt;
 - Membuat dokumen indah&lt;/p&gt;</t>
        </is>
      </c>
      <c r="Y735" s="262" t="n">
        <v>95500</v>
      </c>
      <c r="Z735" s="226" t="n"/>
      <c r="AA735" s="241">
        <f>Y1079*Z1079</f>
        <v/>
      </c>
      <c r="AB735" s="237" t="inlineStr">
        <is>
          <t>f454f8e2-fc2e-4116-83b0-48a53f1c89cc</t>
        </is>
      </c>
    </row>
    <row r="736" ht="15" customHeight="1" s="283">
      <c r="A736" s="109" t="n">
        <v>1071</v>
      </c>
      <c r="B736" s="222">
        <f>HYPERLINK("https://mocostore.moco.co.id/catalog/"&amp;AB1080,"Klik Disini")</f>
        <v/>
      </c>
      <c r="C736" s="223" t="inlineStr">
        <is>
          <t>Komputer Pertamaku: Kamus Teknologi Informasi</t>
        </is>
      </c>
      <c r="D736" s="223" t="n"/>
      <c r="E736" s="223" t="inlineStr">
        <is>
          <t>Tim Penerbit Andi</t>
        </is>
      </c>
      <c r="F736" s="223" t="inlineStr">
        <is>
          <t>978-979-29-0359-1</t>
        </is>
      </c>
      <c r="G736" s="223" t="inlineStr">
        <is>
          <t>978-979-29-9670-8</t>
        </is>
      </c>
      <c r="H736" s="223" t="inlineStr">
        <is>
          <t>Komputer &amp; Internet</t>
        </is>
      </c>
      <c r="I736" s="258" t="inlineStr">
        <is>
          <t>Perguruan Tinggi</t>
        </is>
      </c>
      <c r="J736" s="186" t="inlineStr">
        <is>
          <t>009.05</t>
        </is>
      </c>
      <c r="K736" s="223" t="n"/>
      <c r="L736" s="264" t="n"/>
      <c r="M736" s="265" t="n"/>
      <c r="N736" s="223" t="inlineStr">
        <is>
          <t>Indonesia</t>
        </is>
      </c>
      <c r="O736" s="223" t="inlineStr">
        <is>
          <t>Tidak diketahui</t>
        </is>
      </c>
      <c r="P736" s="260" t="n">
        <v>2008</v>
      </c>
      <c r="Q736" s="260" t="n">
        <v>2018</v>
      </c>
      <c r="R736" s="223" t="inlineStr">
        <is>
          <t>YESCOM</t>
        </is>
      </c>
      <c r="S736" s="223" t="inlineStr">
        <is>
          <t>Andi Offset CV</t>
        </is>
      </c>
      <c r="T736" s="223" t="inlineStr">
        <is>
          <t>Lokal</t>
        </is>
      </c>
      <c r="U736" s="261" t="n">
        <v>64</v>
      </c>
      <c r="V736" s="86" t="inlineStr">
        <is>
          <t>pdf</t>
        </is>
      </c>
      <c r="W736" s="223" t="inlineStr">
        <is>
          <t>10.6 MB</t>
        </is>
      </c>
      <c r="X736" s="223"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is>
      </c>
      <c r="Y736" s="262" t="n">
        <v>95500</v>
      </c>
      <c r="Z736" s="226" t="n"/>
      <c r="AA736" s="241">
        <f>Y1080*Z1080</f>
        <v/>
      </c>
      <c r="AB736" s="237" t="inlineStr">
        <is>
          <t>40a2b43f-fc55-4ce7-8f8d-663ebbb159f7</t>
        </is>
      </c>
    </row>
    <row r="737" ht="15" customHeight="1" s="283">
      <c r="A737" s="109" t="n">
        <v>1072</v>
      </c>
      <c r="B737" s="222">
        <f>HYPERLINK("https://mocostore.moco.co.id/catalog/"&amp;AB1081,"Klik Disini")</f>
        <v/>
      </c>
      <c r="C737" s="223" t="inlineStr">
        <is>
          <t>Komunikasi dalam Pemberitaan Injil</t>
        </is>
      </c>
      <c r="D737" s="223" t="n"/>
      <c r="E737" s="223" t="inlineStr">
        <is>
          <t>Harianto GP</t>
        </is>
      </c>
      <c r="F737" s="223" t="inlineStr">
        <is>
          <t>978-979-29-2854-9</t>
        </is>
      </c>
      <c r="G737" s="223" t="inlineStr">
        <is>
          <t>978-979-29-9671-5</t>
        </is>
      </c>
      <c r="H737" s="223" t="inlineStr">
        <is>
          <t>Agama Kristen</t>
        </is>
      </c>
      <c r="I737" s="258" t="inlineStr">
        <is>
          <t>Perguruan Tinggi</t>
        </is>
      </c>
      <c r="J737" s="186" t="inlineStr">
        <is>
          <t>009.16</t>
        </is>
      </c>
      <c r="K737" s="223" t="n"/>
      <c r="L737" s="264" t="n"/>
      <c r="M737" s="265" t="n"/>
      <c r="N737" s="223" t="inlineStr">
        <is>
          <t>Indonesia</t>
        </is>
      </c>
      <c r="O737" s="223" t="inlineStr">
        <is>
          <t>Tidak diketahui</t>
        </is>
      </c>
      <c r="P737" s="260" t="n">
        <v>2012</v>
      </c>
      <c r="Q737" s="260" t="n">
        <v>2018</v>
      </c>
      <c r="R737" s="223" t="inlineStr">
        <is>
          <t>Penerbit Andi</t>
        </is>
      </c>
      <c r="S737" s="223" t="inlineStr">
        <is>
          <t>Andi Offset CV</t>
        </is>
      </c>
      <c r="T737" s="223" t="inlineStr">
        <is>
          <t>Lokal</t>
        </is>
      </c>
      <c r="U737" s="261" t="n">
        <v>184</v>
      </c>
      <c r="V737" s="86" t="inlineStr">
        <is>
          <t>pdf</t>
        </is>
      </c>
      <c r="W737" s="223" t="inlineStr">
        <is>
          <t>7.1 MB</t>
        </is>
      </c>
      <c r="X737" s="223" t="inlineStr">
        <is>
          <t>&lt;p&gt;Komunikasi dalam Pelayanan Pemberitaan Injil memaparkan prinsip-prinsip membangun komunikasi untuk pemberitaan Injil. Buku ini menolong memahami ilmu komunikasi, secara khusus dalam pemberitaan Injil. Penulis memaparkan tahapan, proses, kedalaman, motif, penghalang, frame, isi (message), medium, model, teori, dan strategi dalam komunikasi Injil. Buku ini mendorong dan menolong pembaca untuk menjadi komunikator Injil yang baik.&lt;br /&gt;
 Buku ini menolong mahasiswa theologi, dosen theologi (misiologi), para penginjil, gembala jemaat, dan jemaat yang rindu melakukan Amanat Agung-Nya. Buku ini menolong untuk mengefektifkan pemberitaan Injil sehingga berita itu sampai dan diterima oleh komunikan (sasaran penginjilan).&lt;/p&gt;</t>
        </is>
      </c>
      <c r="Y737" s="262" t="n">
        <v>66500</v>
      </c>
      <c r="Z737" s="226" t="n"/>
      <c r="AA737" s="241">
        <f>Y1081*Z1081</f>
        <v/>
      </c>
      <c r="AB737" s="237" t="inlineStr">
        <is>
          <t>ba26ff85-5ccb-4529-ba2a-aa419a865fda</t>
        </is>
      </c>
    </row>
    <row r="738" ht="15" customHeight="1" s="283">
      <c r="A738" s="109" t="n">
        <v>1074</v>
      </c>
      <c r="B738" s="222">
        <f>HYPERLINK("https://mocostore.moco.co.id/catalog/"&amp;AB1083,"Klik Disini")</f>
        <v/>
      </c>
      <c r="C738" s="223" t="inlineStr">
        <is>
          <t>Konfigurasi Server Linux dengan Webmin</t>
        </is>
      </c>
      <c r="D738" s="223" t="n"/>
      <c r="E738" s="223" t="inlineStr">
        <is>
          <t>M. Syafii</t>
        </is>
      </c>
      <c r="F738" s="223" t="inlineStr">
        <is>
          <t>979-731-516-9</t>
        </is>
      </c>
      <c r="G738" s="223" t="inlineStr">
        <is>
          <t>978-979-29-9672-2</t>
        </is>
      </c>
      <c r="H738" s="223" t="inlineStr">
        <is>
          <t>Komputer &amp; Internet</t>
        </is>
      </c>
      <c r="I738" s="258" t="inlineStr">
        <is>
          <t>Perguruan Tinggi</t>
        </is>
      </c>
      <c r="J738" s="186" t="inlineStr">
        <is>
          <t>009.05</t>
        </is>
      </c>
      <c r="K738" s="223" t="n"/>
      <c r="L738" s="264" t="n"/>
      <c r="M738" s="265" t="n"/>
      <c r="N738" s="223" t="inlineStr">
        <is>
          <t>Indonesia</t>
        </is>
      </c>
      <c r="O738" s="223" t="inlineStr">
        <is>
          <t>Tidak diketahui</t>
        </is>
      </c>
      <c r="P738" s="260" t="n">
        <v>2004</v>
      </c>
      <c r="Q738" s="260" t="n">
        <v>2018</v>
      </c>
      <c r="R738" s="223" t="inlineStr">
        <is>
          <t>Penerbit Andi</t>
        </is>
      </c>
      <c r="S738" s="223" t="inlineStr">
        <is>
          <t>Andi Offset CV</t>
        </is>
      </c>
      <c r="T738" s="223" t="inlineStr">
        <is>
          <t>Lokal</t>
        </is>
      </c>
      <c r="U738" s="261" t="n">
        <v>222</v>
      </c>
      <c r="V738" s="86" t="inlineStr">
        <is>
          <t>pdf</t>
        </is>
      </c>
      <c r="W738" s="223" t="inlineStr">
        <is>
          <t>17.2 MB</t>
        </is>
      </c>
      <c r="X738" s="223" t="inlineStr">
        <is>
          <t>&lt;p&gt;Webmin adalah administrasi grafis berbasis web; dengan tool ini Anda tidak perlu lagi berhadapan dengan shell. Anda cukup membuka browser dan administrasi ada di tangan Anda. Webmin adalah sebuah program untuk administrasi Unix yang telah mendukung lebih dari 40 sistem operasi. Dengan Webmin Anda dapat melakukan konfigurasi DNS hanya dalam hitungan menit, dan konfigurasi postfix hanya dalam beberapa detik.&amp;nbsp;&lt;br /&gt;
 &lt;br /&gt;
 Daftar Isi:&lt;br /&gt;
 Bab 1 Webmin&lt;br /&gt;
 Bab 2 Konfigurasi Workstation&lt;br /&gt;
 Bab 3 DNS Server&lt;br /&gt;
 Bab 4 FTP&lt;br /&gt;
 Bab 5 Web Server&lt;br /&gt;
 Bab 6 Mail Server&lt;br /&gt;
 Bab 7 Webmail Server&lt;br /&gt;
 Bab 8 Webalizer Web Server Statistik&lt;br /&gt;
 Bab 9 Proxy Server&lt;br /&gt;
 Bab 10 Samba Server&lt;br /&gt;
 Bab 11 Modul Virtual Server&lt;br /&gt;
 Bab 12 IRC Server&lt;/p&gt;</t>
        </is>
      </c>
      <c r="Y738" s="262" t="n">
        <v>76000</v>
      </c>
      <c r="Z738" s="226" t="n"/>
      <c r="AA738" s="241">
        <f>Y1083*Z1083</f>
        <v/>
      </c>
      <c r="AB738" s="237" t="inlineStr">
        <is>
          <t>c4565b6d-afe4-419f-ae27-dd700ff94ec6</t>
        </is>
      </c>
    </row>
    <row r="739" ht="15" customHeight="1" s="283">
      <c r="A739" s="109" t="n">
        <v>1075</v>
      </c>
      <c r="B739" s="222">
        <f>HYPERLINK("https://mocostore.moco.co.id/catalog/"&amp;AB1084,"Klik Disini")</f>
        <v/>
      </c>
      <c r="C739" s="223" t="inlineStr">
        <is>
          <t>Computer Starter Guide: Jaringan Komputer</t>
        </is>
      </c>
      <c r="D739" s="223" t="n"/>
      <c r="E739" s="223" t="inlineStr">
        <is>
          <t>SmitDev Community</t>
        </is>
      </c>
      <c r="F739" s="223" t="inlineStr">
        <is>
          <t>978-979-29-0019-4</t>
        </is>
      </c>
      <c r="G739" s="223" t="inlineStr">
        <is>
          <t>978-979-29-9739-2</t>
        </is>
      </c>
      <c r="H739" s="223" t="inlineStr">
        <is>
          <t>Komputer &amp; Internet</t>
        </is>
      </c>
      <c r="I739" s="258" t="inlineStr">
        <is>
          <t>Perguruan Tinggi</t>
        </is>
      </c>
      <c r="J739" s="186" t="inlineStr">
        <is>
          <t>009.05</t>
        </is>
      </c>
      <c r="K739" s="223" t="n"/>
      <c r="L739" s="264" t="n"/>
      <c r="M739" s="265" t="n"/>
      <c r="N739" s="223" t="inlineStr">
        <is>
          <t>Indonesia</t>
        </is>
      </c>
      <c r="O739" s="223" t="inlineStr">
        <is>
          <t>Tidak diketahui</t>
        </is>
      </c>
      <c r="P739" s="260" t="n">
        <v>2007</v>
      </c>
      <c r="Q739" s="260" t="n">
        <v>2018</v>
      </c>
      <c r="R739" s="223" t="inlineStr">
        <is>
          <t>Penerbit Andi</t>
        </is>
      </c>
      <c r="S739" s="223" t="inlineStr">
        <is>
          <t>Andi Offset CV</t>
        </is>
      </c>
      <c r="T739" s="223" t="inlineStr">
        <is>
          <t>Lokal</t>
        </is>
      </c>
      <c r="U739" s="261" t="n">
        <v>224</v>
      </c>
      <c r="V739" s="86" t="inlineStr">
        <is>
          <t>pdf</t>
        </is>
      </c>
      <c r="W739" s="223" t="inlineStr">
        <is>
          <t>19.0 MB</t>
        </is>
      </c>
      <c r="X739" s="223" t="inlineStr">
        <is>
          <t>&lt;p&gt;Jaringan komputer saat ini telah berkembang pesat dan banyak dimanfaatkan dalam berbagai bidang. Buku Computer Starter Guide: Jaringan Komputer hadir untuk menjadi referensi dan pedoman bagi siapa saja yang ingin mempelejari dan menguasai teknologi jaringan komputer. Buku ini membahas seluk-beluk jaringan komputer secara lengkap. Melalui buku ini, Anda akan mampu memahami dan menguasai teknologi jaringan komputer dan memanfaatkannya dengan cepat.&amp;nbsp;&lt;br /&gt;
 &lt;br /&gt;
 Pembahasan dalam buku ini meliputi:&lt;br /&gt;
 Konsep jaringan komputer&lt;br /&gt;
 Perangkat jaringan komputer&lt;br /&gt;
 Instalasi jaringan komputer&lt;br /&gt;
 Pengelolaan jaringan komputer&lt;br /&gt;
 Keamanan jaringan komputer&lt;/p&gt;</t>
        </is>
      </c>
      <c r="Y739" s="262" t="n">
        <v>66000</v>
      </c>
      <c r="Z739" s="226" t="n"/>
      <c r="AA739" s="241">
        <f>Y1084*Z1084</f>
        <v/>
      </c>
      <c r="AB739" s="237" t="inlineStr">
        <is>
          <t>17690858-ab0a-44da-81a1-dfd9704e4e97</t>
        </is>
      </c>
    </row>
    <row r="740" ht="15" customHeight="1" s="283">
      <c r="A740" s="109" t="n">
        <v>1077</v>
      </c>
      <c r="B740" s="222">
        <f>HYPERLINK("https://mocostore.moco.co.id/catalog/"&amp;AB1086,"Klik Disini")</f>
        <v/>
      </c>
      <c r="C740" s="223" t="inlineStr">
        <is>
          <t>Computer Starter Guide: Mari Mengenal Internet</t>
        </is>
      </c>
      <c r="D740" s="223" t="n"/>
      <c r="E740" s="223" t="inlineStr">
        <is>
          <t>SmithDev Community</t>
        </is>
      </c>
      <c r="F740" s="223" t="inlineStr">
        <is>
          <t>978-979-29-0315-7</t>
        </is>
      </c>
      <c r="G740" s="223" t="inlineStr">
        <is>
          <t>978-979-29-8965-6</t>
        </is>
      </c>
      <c r="H740" s="223" t="inlineStr">
        <is>
          <t>Komputer &amp; Internet</t>
        </is>
      </c>
      <c r="I740" s="258" t="inlineStr">
        <is>
          <t>Perguruan Tinggi</t>
        </is>
      </c>
      <c r="J740" s="186" t="inlineStr">
        <is>
          <t>009.05</t>
        </is>
      </c>
      <c r="K740" s="223" t="n"/>
      <c r="L740" s="264" t="n"/>
      <c r="M740" s="265" t="n"/>
      <c r="N740" s="223" t="inlineStr">
        <is>
          <t>Indonesia</t>
        </is>
      </c>
      <c r="O740" s="223" t="inlineStr">
        <is>
          <t>Tidak diketahui</t>
        </is>
      </c>
      <c r="P740" s="260" t="n">
        <v>2008</v>
      </c>
      <c r="Q740" s="260" t="n">
        <v>2018</v>
      </c>
      <c r="R740" s="223" t="inlineStr">
        <is>
          <t>Penerbit Andi</t>
        </is>
      </c>
      <c r="S740" s="223" t="inlineStr">
        <is>
          <t>Andi Offset CV</t>
        </is>
      </c>
      <c r="T740" s="223" t="inlineStr">
        <is>
          <t>Lokal</t>
        </is>
      </c>
      <c r="U740" s="261" t="n">
        <v>203</v>
      </c>
      <c r="V740" s="86" t="inlineStr">
        <is>
          <t>pdf</t>
        </is>
      </c>
      <c r="W740" s="223" t="inlineStr">
        <is>
          <t>12.4 MB</t>
        </is>
      </c>
      <c r="X740" s="223" t="inlineStr">
        <is>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is>
      </c>
      <c r="Y740" s="262" t="n">
        <v>60500</v>
      </c>
      <c r="Z740" s="226" t="n"/>
      <c r="AA740" s="241">
        <f>Y1086*Z1086</f>
        <v/>
      </c>
      <c r="AB740" s="237" t="inlineStr">
        <is>
          <t>c1a933cc-ab3e-405f-bbcf-d420546ef25e</t>
        </is>
      </c>
    </row>
    <row r="741" ht="15" customHeight="1" s="283">
      <c r="A741" s="109" t="n">
        <v>1079</v>
      </c>
      <c r="B741" s="222">
        <f>HYPERLINK("https://mocostore.moco.co.id/catalog/"&amp;AB1088,"Klik Disini")</f>
        <v/>
      </c>
      <c r="C741" s="223" t="inlineStr">
        <is>
          <t>Computer Starter Guide: Mari Mengenal Pemrograman Komputer</t>
        </is>
      </c>
      <c r="D741" s="223" t="n"/>
      <c r="E741" s="223" t="inlineStr">
        <is>
          <t>SmithDev Community</t>
        </is>
      </c>
      <c r="F741" s="223" t="inlineStr">
        <is>
          <t>978-979-29-0607-3</t>
        </is>
      </c>
      <c r="G741" s="223" t="inlineStr">
        <is>
          <t>978-979-29-8968-7</t>
        </is>
      </c>
      <c r="H741" s="223" t="inlineStr">
        <is>
          <t>Komputer &amp; Internet</t>
        </is>
      </c>
      <c r="I741" s="258" t="inlineStr">
        <is>
          <t>Perguruan Tinggi</t>
        </is>
      </c>
      <c r="J741" s="186" t="inlineStr">
        <is>
          <t>009.05</t>
        </is>
      </c>
      <c r="K741" s="223" t="n"/>
      <c r="L741" s="264" t="n"/>
      <c r="M741" s="265" t="n"/>
      <c r="N741" s="223" t="inlineStr">
        <is>
          <t>Indonesia</t>
        </is>
      </c>
      <c r="O741" s="223" t="inlineStr">
        <is>
          <t>Tidak diketahui</t>
        </is>
      </c>
      <c r="P741" s="260" t="n">
        <v>2009</v>
      </c>
      <c r="Q741" s="260" t="n">
        <v>2018</v>
      </c>
      <c r="R741" s="223" t="inlineStr">
        <is>
          <t>YESCOM</t>
        </is>
      </c>
      <c r="S741" s="223" t="inlineStr">
        <is>
          <t>Andi Offset CV</t>
        </is>
      </c>
      <c r="T741" s="223" t="inlineStr">
        <is>
          <t>Lokal</t>
        </is>
      </c>
      <c r="U741" s="261" t="n">
        <v>168</v>
      </c>
      <c r="V741" s="86" t="inlineStr">
        <is>
          <t>pdf</t>
        </is>
      </c>
      <c r="W741" s="223" t="inlineStr">
        <is>
          <t>28.5 MB</t>
        </is>
      </c>
      <c r="X741" s="223" t="inlineStr">
        <is>
          <t>&lt;p&gt;Pemrograman komputer bukanlah sesuatu, yang sulit. Pemrograman komputer memiliki peran penting dalam dunia pendidikan, bisnis, perkantoran, hingga hiburan. Perkembangan teknik pemrograman komputer yang sedemikian cepat, menuntut kita untuk terus belajar dari waktu kewaktu.&lt;/p&gt;</t>
        </is>
      </c>
      <c r="Y741" s="262" t="n">
        <v>73000</v>
      </c>
      <c r="Z741" s="226" t="n"/>
      <c r="AA741" s="241">
        <f>Y1088*Z1088</f>
        <v/>
      </c>
      <c r="AB741" s="237" t="inlineStr">
        <is>
          <t>4e1b8889-4335-471f-9690-d98fae416614</t>
        </is>
      </c>
    </row>
    <row r="742" ht="15" customHeight="1" s="283">
      <c r="A742" s="109" t="n">
        <v>1080</v>
      </c>
      <c r="B742" s="222">
        <f>HYPERLINK("https://mocostore.moco.co.id/catalog/"&amp;AB1089,"Klik Disini")</f>
        <v/>
      </c>
      <c r="C742" s="223" t="inlineStr">
        <is>
          <t>Konsep dan Aplikasi e-Business</t>
        </is>
      </c>
      <c r="D742" s="223" t="n"/>
      <c r="E742" s="223" t="inlineStr">
        <is>
          <t>Dr. Ir. Richardus Eko Indrajit, M. Sc., MBA</t>
        </is>
      </c>
      <c r="F742" s="223" t="inlineStr">
        <is>
          <t>979-533-818-8</t>
        </is>
      </c>
      <c r="G742" s="223" t="inlineStr">
        <is>
          <t>978-979-29-9760-6</t>
        </is>
      </c>
      <c r="H742" s="223" t="inlineStr">
        <is>
          <t>Komputer &amp; Internet</t>
        </is>
      </c>
      <c r="I742" s="258" t="inlineStr">
        <is>
          <t>Perguruan Tinggi</t>
        </is>
      </c>
      <c r="J742" s="186" t="inlineStr">
        <is>
          <t>009.05</t>
        </is>
      </c>
      <c r="K742" s="223" t="n"/>
      <c r="L742" s="264" t="n"/>
      <c r="M742" s="265" t="n"/>
      <c r="N742" s="223" t="inlineStr">
        <is>
          <t>Indonesia</t>
        </is>
      </c>
      <c r="O742" s="223" t="inlineStr">
        <is>
          <t>Tidak diketahui</t>
        </is>
      </c>
      <c r="P742" s="260" t="n">
        <v>2002</v>
      </c>
      <c r="Q742" s="260" t="n">
        <v>2018</v>
      </c>
      <c r="R742" s="223" t="inlineStr">
        <is>
          <t>Penerbit Andi</t>
        </is>
      </c>
      <c r="S742" s="223" t="inlineStr">
        <is>
          <t>Andi Offset CV</t>
        </is>
      </c>
      <c r="T742" s="223" t="inlineStr">
        <is>
          <t>Lokal</t>
        </is>
      </c>
      <c r="U742" s="261" t="n">
        <v>246</v>
      </c>
      <c r="V742" s="86" t="inlineStr">
        <is>
          <t>pdf</t>
        </is>
      </c>
      <c r="W742" s="223" t="inlineStr">
        <is>
          <t>19.4 MB</t>
        </is>
      </c>
      <c r="X742" s="223" t="inlineStr">
        <is>
          <t>&lt;p&gt;Implementasi pertukaran barang dan jasa melalui medium elektronis(e-Bussiness) tidak hanya telah membantu perusahaan menurunkan total biaya pengeluaran untuk operasional tetap. Lebih jauh, banyak potensi sumber pendpatan baru ditawarkan oleh konsep e-Business. Hal lain yang membuat e-Business menjadi primadona dalam kerangka bisnis modern adalah adanya berbagai data statistik yang menunjukan&amp;nbsp;kian tingginya nilai bisnis yang terjadi di dunia maya, yang perlahan-lahan tubuh menyaingi apa saja yang terjadi di dunia nyata.&lt;/p&gt;</t>
        </is>
      </c>
      <c r="Y742" s="262" t="n">
        <v>92500</v>
      </c>
      <c r="Z742" s="226" t="n"/>
      <c r="AA742" s="241">
        <f>Y1089*Z1089</f>
        <v/>
      </c>
      <c r="AB742" s="237" t="inlineStr">
        <is>
          <t>2b5b7df2-511e-4203-9020-b40a2af069da</t>
        </is>
      </c>
    </row>
    <row r="743" ht="15" customHeight="1" s="283">
      <c r="A743" s="109" t="n">
        <v>1082</v>
      </c>
      <c r="B743" s="222">
        <f>HYPERLINK("https://mocostore.moco.co.id/catalog/"&amp;AB1091,"Klik Disini")</f>
        <v/>
      </c>
      <c r="C743" s="223" t="inlineStr">
        <is>
          <t>30 Years Walk With Jesus</t>
        </is>
      </c>
      <c r="D743" s="223" t="n"/>
      <c r="E743" s="223" t="inlineStr">
        <is>
          <t>Bambang Budijanto</t>
        </is>
      </c>
      <c r="F743" s="223" t="inlineStr">
        <is>
          <t>978-979-29-1101-5</t>
        </is>
      </c>
      <c r="G743" s="223" t="inlineStr">
        <is>
          <t>978-979-29-8739-3</t>
        </is>
      </c>
      <c r="H743" s="223" t="inlineStr">
        <is>
          <t>Agama Kristen</t>
        </is>
      </c>
      <c r="I743" s="258" t="inlineStr">
        <is>
          <t>Perguruan Tinggi</t>
        </is>
      </c>
      <c r="J743" s="186" t="inlineStr">
        <is>
          <t>009.16</t>
        </is>
      </c>
      <c r="K743" s="223" t="inlineStr">
        <is>
          <t>Tidak Tersedia</t>
        </is>
      </c>
      <c r="L743" s="264" t="n"/>
      <c r="M743" s="265" t="inlineStr">
        <is>
          <t>Tidak Tersedia</t>
        </is>
      </c>
      <c r="N743" s="223" t="n"/>
      <c r="O743" s="223" t="n"/>
      <c r="P743" s="260" t="n">
        <v>2009</v>
      </c>
      <c r="Q743" s="260" t="n">
        <v>2018</v>
      </c>
      <c r="R743" s="223" t="inlineStr">
        <is>
          <t>Penerbit Andi</t>
        </is>
      </c>
      <c r="S743" s="223" t="inlineStr">
        <is>
          <t>Andi Offset CV</t>
        </is>
      </c>
      <c r="T743" s="223" t="n"/>
      <c r="U743" s="261" t="n">
        <v>214</v>
      </c>
      <c r="V743" s="86" t="inlineStr">
        <is>
          <t>pdf</t>
        </is>
      </c>
      <c r="W743" s="223" t="inlineStr">
        <is>
          <t>6.2 MB</t>
        </is>
      </c>
      <c r="X743" s="223" t="inlineStr">
        <is>
          <t>&lt;p&gt;30 Years Walk with Jesus berisi pengalaman beberapa pelaku yang terlibat dalam gerakan Allah tersebut. Kisah-kisah dalam buku ini tidak sekedar untuk membangkitkan kembali kenangan masa muda ketika semangat melayani Tuhan berkobar-kobar, tetapi juga untuk mengungkapkan apa yang sedang dan akan dikerjakan Tuhan pada tahun-tahun mendatang.&lt;/p&gt;</t>
        </is>
      </c>
      <c r="Y743" s="262" t="n">
        <v>72000</v>
      </c>
      <c r="Z743" s="226" t="n"/>
      <c r="AA743" s="241">
        <f>Y1091*Z1091</f>
        <v/>
      </c>
      <c r="AB743" s="237" t="inlineStr">
        <is>
          <t>38e7ed1d-861c-4a54-a963-5db6e54861ef</t>
        </is>
      </c>
    </row>
    <row r="744" ht="15" customHeight="1" s="283">
      <c r="A744" s="109" t="n">
        <v>1083</v>
      </c>
      <c r="B744" s="222">
        <f>HYPERLINK("https://mocostore.moco.co.id/catalog/"&amp;AB1092,"Klik Disini")</f>
        <v/>
      </c>
      <c r="C744" s="223" t="inlineStr">
        <is>
          <t>Konsep dan Latihan Menggambar 3D dengan AutoCAD</t>
        </is>
      </c>
      <c r="D744" s="223" t="n"/>
      <c r="E744" s="223" t="inlineStr">
        <is>
          <t>Philip Christiawan</t>
        </is>
      </c>
      <c r="F744" s="223" t="inlineStr">
        <is>
          <t>979-731-022-1</t>
        </is>
      </c>
      <c r="G744" s="223" t="inlineStr">
        <is>
          <t>978-979-29-9673-9</t>
        </is>
      </c>
      <c r="H744" s="223" t="inlineStr">
        <is>
          <t>Komputer &amp; Internet</t>
        </is>
      </c>
      <c r="I744" s="258" t="inlineStr">
        <is>
          <t>Perguruan Tinggi</t>
        </is>
      </c>
      <c r="J744" s="186" t="inlineStr">
        <is>
          <t>009.05</t>
        </is>
      </c>
      <c r="K744" s="223" t="n"/>
      <c r="L744" s="264" t="n"/>
      <c r="M744" s="265" t="n"/>
      <c r="N744" s="223" t="inlineStr">
        <is>
          <t>Indonesia</t>
        </is>
      </c>
      <c r="O744" s="223" t="inlineStr">
        <is>
          <t>Tidak diketahui</t>
        </is>
      </c>
      <c r="P744" s="260" t="n">
        <v>2003</v>
      </c>
      <c r="Q744" s="260" t="n">
        <v>2018</v>
      </c>
      <c r="R744" s="223" t="inlineStr">
        <is>
          <t>Penerbit Andi</t>
        </is>
      </c>
      <c r="S744" s="223" t="inlineStr">
        <is>
          <t>Andi Offset CV</t>
        </is>
      </c>
      <c r="T744" s="223" t="inlineStr">
        <is>
          <t>Lokal</t>
        </is>
      </c>
      <c r="U744" s="261" t="n">
        <v>103</v>
      </c>
      <c r="V744" s="86" t="inlineStr">
        <is>
          <t>pdf</t>
        </is>
      </c>
      <c r="W744" s="223" t="inlineStr">
        <is>
          <t>5.0 MB</t>
        </is>
      </c>
      <c r="X744" s="223" t="inlineStr">
        <is>
          <t>&lt;p&gt;Banyak program aplikasi Com&amp;shy;puter Aided Design yang bere&amp;shy;dar di masyarakat. AutoCAD adalah satah satu jenis CAD yang paling mudah dan user friendly dengan command dan menu-menu yang mudah digunakan dan dipahami. Pem&amp;shy;buatan obyek-obyek tiga di&amp;shy;mensi seringkali menjadi ken&amp;shy;dala bagi para desainer obyek, karena menggabungkan unsur geometri dan kreativitas si pembuat.&amp;nbsp;Buku ini membahas konsep perancangan dan latihan&amp;shy;-latihan yang bisa digunakan sebagai pengasah ketrampi&amp;shy;tan pembaca.&amp;nbsp;&lt;/p&gt;</t>
        </is>
      </c>
      <c r="Y744" s="262" t="n">
        <v>59000</v>
      </c>
      <c r="Z744" s="226" t="n"/>
      <c r="AA744" s="241">
        <f>Y1092*Z1092</f>
        <v/>
      </c>
      <c r="AB744" s="237" t="inlineStr">
        <is>
          <t>92fb4746-e522-4ab3-bf5c-aa405e8a1ed5</t>
        </is>
      </c>
    </row>
    <row r="745" ht="15" customHeight="1" s="283">
      <c r="A745" s="109" t="n">
        <v>1084</v>
      </c>
      <c r="B745" s="222">
        <f>HYPERLINK("https://mocostore.moco.co.id/catalog/"&amp;AB1093,"Klik Disini")</f>
        <v/>
      </c>
      <c r="C745" s="223" t="inlineStr">
        <is>
          <t>31 Kunci Hikmat Salomo</t>
        </is>
      </c>
      <c r="D745" s="223" t="n"/>
      <c r="E745" s="223" t="inlineStr">
        <is>
          <t>Herry Demangalu</t>
        </is>
      </c>
      <c r="F745" s="223" t="inlineStr">
        <is>
          <t>978-979-29-1005-6</t>
        </is>
      </c>
      <c r="G745" s="223" t="inlineStr">
        <is>
          <t>978-979-29-8755-3</t>
        </is>
      </c>
      <c r="H745" s="223" t="inlineStr">
        <is>
          <t>Agama Kristen</t>
        </is>
      </c>
      <c r="I745" s="258" t="inlineStr">
        <is>
          <t>Perguruan Tinggi</t>
        </is>
      </c>
      <c r="J745" s="186" t="inlineStr">
        <is>
          <t>009.16</t>
        </is>
      </c>
      <c r="K745" s="264" t="inlineStr">
        <is>
          <t>Tidak Tersedia</t>
        </is>
      </c>
      <c r="L745" s="264" t="n"/>
      <c r="M745" s="265" t="inlineStr">
        <is>
          <t>Tidak Tersedia</t>
        </is>
      </c>
      <c r="N745" s="223" t="n"/>
      <c r="O745" s="223" t="n"/>
      <c r="P745" s="260" t="n">
        <v>2008</v>
      </c>
      <c r="Q745" s="260" t="n">
        <v>2018</v>
      </c>
      <c r="R745" s="223" t="inlineStr">
        <is>
          <t>Penerbit Andi</t>
        </is>
      </c>
      <c r="S745" s="223" t="inlineStr">
        <is>
          <t>Andi Offset CV</t>
        </is>
      </c>
      <c r="T745" s="223" t="n"/>
      <c r="U745" s="261" t="n">
        <v>220</v>
      </c>
      <c r="V745" s="86" t="inlineStr">
        <is>
          <t>pdf</t>
        </is>
      </c>
      <c r="W745" s="223" t="inlineStr">
        <is>
          <t>13.7 MB</t>
        </is>
      </c>
      <c r="X745" s="223" t="inlineStr">
        <is>
          <t>&lt;p&gt;Hikmat Salomo terkenal hingga detik ini. Hikmat yang dulu membuat Salomo hid up berkemenangan akan diimpartasikan dalam hidup kita sejauh kita bersedia melakukan prinsip&amp;nbsp;hidupnya. Hikmat Salomo tak lekang oleh waktu ....&amp;nbsp;&lt;/p&gt;
 &lt;p&gt;Semua hikmat itu terangkum dalam Kitab Amsal. Kitab yang&amp;nbsp; menyentuh berbagai segi kehidupan manusia. Karakter,&amp;nbsp; prinsip hidup dan nilai kebenaran, perjuangan iman, buah Roh, keuangan, persahabatan, pernikahan, dsb. Dan, 31 Kunci Hikmat Salomo menguraikan seluruh Kitab Amsal&amp;nbsp; dengan terperinci. Setiap bab setiap pasal. Dengan ilustrasi dan kisah bermakna sebagai contoh aplikasi hikmat. Di setiap&amp;nbsp;akhir bab, Anda akan mendapati bahan perenungan yang bisa&amp;nbsp;diterapkan dalam kehidupan sehari-hari.&amp;nbsp;&lt;/p&gt;
 &lt;p&gt;Dalam 31 hari, Anda akan diubahkan menjadi orang yang&amp;nbsp; berhikmat. Ketika kita mendapatkan hikmat seperti Salomo,&amp;nbsp;dampak yang sama pun akan terjadi pada kita. Berkat&amp;nbsp;mengejar orang berhikmat.&amp;nbsp;&lt;/p&gt;</t>
        </is>
      </c>
      <c r="Y745" s="262" t="n">
        <v>55500</v>
      </c>
      <c r="Z745" s="226" t="n"/>
      <c r="AA745" s="241">
        <f>Y1093*Z1093</f>
        <v/>
      </c>
      <c r="AB745" s="237" t="inlineStr">
        <is>
          <t>70e3fd7d-d012-43c4-aba4-93f8ef2e216d</t>
        </is>
      </c>
    </row>
    <row r="746" ht="15" customHeight="1" s="283">
      <c r="A746" s="109" t="n">
        <v>1085</v>
      </c>
      <c r="B746" s="222">
        <f>HYPERLINK("https://mocostore.moco.co.id/catalog/"&amp;AB1094,"Klik Disini")</f>
        <v/>
      </c>
      <c r="C746" s="223" t="inlineStr">
        <is>
          <t>Create Your Dream Wedding Invitation: Membuat Undangan Pernikahan Kreatif dengan Photoshop</t>
        </is>
      </c>
      <c r="D746" s="223" t="n"/>
      <c r="E746" s="223" t="inlineStr">
        <is>
          <t>Ismadi</t>
        </is>
      </c>
      <c r="F746" s="223" t="inlineStr">
        <is>
          <t>978-979-29-2514-2</t>
        </is>
      </c>
      <c r="G746" s="223" t="inlineStr">
        <is>
          <t>978-979-29-8972-4</t>
        </is>
      </c>
      <c r="H746" s="223" t="inlineStr">
        <is>
          <t>Komputer &amp; Internet</t>
        </is>
      </c>
      <c r="I746" s="258" t="inlineStr">
        <is>
          <t>Perguruan Tinggi</t>
        </is>
      </c>
      <c r="J746" s="186" t="inlineStr">
        <is>
          <t>009.05</t>
        </is>
      </c>
      <c r="K746" s="223" t="n"/>
      <c r="L746" s="264" t="n"/>
      <c r="M746" s="265" t="n"/>
      <c r="N746" s="223" t="inlineStr">
        <is>
          <t>Indonesia</t>
        </is>
      </c>
      <c r="O746" s="223" t="inlineStr">
        <is>
          <t>Tidak diketahui</t>
        </is>
      </c>
      <c r="P746" s="260" t="n">
        <v>2011</v>
      </c>
      <c r="Q746" s="260" t="n">
        <v>2018</v>
      </c>
      <c r="R746" s="223" t="inlineStr">
        <is>
          <t>Penerbit Andi</t>
        </is>
      </c>
      <c r="S746" s="223" t="inlineStr">
        <is>
          <t>Andi Offset CV</t>
        </is>
      </c>
      <c r="T746" s="223" t="inlineStr">
        <is>
          <t>Lokal</t>
        </is>
      </c>
      <c r="U746" s="261" t="n">
        <v>130</v>
      </c>
      <c r="V746" s="86" t="inlineStr">
        <is>
          <t>pdf</t>
        </is>
      </c>
      <c r="W746" s="223" t="inlineStr">
        <is>
          <t>18.6 MB</t>
        </is>
      </c>
      <c r="X746" s="223" t="inlineStr">
        <is>
          <t>&lt;p&gt;Buku ini menyajikan beragam langkah panduan praktis dalam rangka membuat desain undangan pernikahan atau wedding invitation menggunakan software photoshop. Dikemas dengan bahasayang sederhana dan mudah diikuti, buku ini tidak hanya dapat menjadi referensi bagi pengguna software photoshop yang sedang mengembangkan diri menjadi seorang desainer grafis, melainkan juga dapat menjadi sumber inspirasi bagi pengguna software photoshop pada tingkat pemula&lt;/p&gt;</t>
        </is>
      </c>
      <c r="Y746" s="262" t="n">
        <v>68000</v>
      </c>
      <c r="Z746" s="226" t="n"/>
      <c r="AA746" s="241">
        <f>Y1094*Z1094</f>
        <v/>
      </c>
      <c r="AB746" s="237" t="inlineStr">
        <is>
          <t>a3bd96f5-84b1-4ba2-9328-d24200375379</t>
        </is>
      </c>
    </row>
    <row r="747" ht="15" customHeight="1" s="283">
      <c r="A747" s="109" t="n">
        <v>1086</v>
      </c>
      <c r="B747" s="222">
        <f>HYPERLINK("https://mocostore.moco.co.id/catalog/"&amp;AB1095,"Klik Disini")</f>
        <v/>
      </c>
      <c r="C747" s="223" t="inlineStr">
        <is>
          <t>343 Tanya Jawab Seputar Akhir Zaman</t>
        </is>
      </c>
      <c r="D747" s="223" t="n"/>
      <c r="E747" s="223" t="inlineStr">
        <is>
          <t>Pdm. Markus Suyadi, M.Th., M.Div.</t>
        </is>
      </c>
      <c r="F747" s="223" t="inlineStr">
        <is>
          <t>978-979-29-1115-2</t>
        </is>
      </c>
      <c r="G747" s="223" t="inlineStr">
        <is>
          <t>978-979-29-8757-7</t>
        </is>
      </c>
      <c r="H747" s="223" t="inlineStr">
        <is>
          <t>Agama Kristen</t>
        </is>
      </c>
      <c r="I747" s="258" t="inlineStr">
        <is>
          <t>Perguruan Tinggi</t>
        </is>
      </c>
      <c r="J747" s="186" t="inlineStr">
        <is>
          <t>009.16</t>
        </is>
      </c>
      <c r="K747" s="223" t="inlineStr">
        <is>
          <t>Tidak Tersedia</t>
        </is>
      </c>
      <c r="L747" s="264" t="n"/>
      <c r="M747" s="265" t="inlineStr">
        <is>
          <t>Tidak Tersedia</t>
        </is>
      </c>
      <c r="N747" s="223" t="n"/>
      <c r="O747" s="223" t="n"/>
      <c r="P747" s="260" t="n">
        <v>2009</v>
      </c>
      <c r="Q747" s="260" t="n">
        <v>2018</v>
      </c>
      <c r="R747" s="223" t="inlineStr">
        <is>
          <t>Penerbit Andi</t>
        </is>
      </c>
      <c r="S747" s="223" t="inlineStr">
        <is>
          <t>Andi Offset CV</t>
        </is>
      </c>
      <c r="T747" s="223" t="n"/>
      <c r="U747" s="261" t="n">
        <v>182</v>
      </c>
      <c r="V747" s="86" t="inlineStr">
        <is>
          <t>pdf</t>
        </is>
      </c>
      <c r="W747" s="223" t="inlineStr">
        <is>
          <t>11.1 MB</t>
        </is>
      </c>
      <c r="X747" s="223" t="inlineStr">
        <is>
          <t>&lt;p&gt;Akhir zaman merupakan sebuah misteri yang selalu&amp;nbsp;ingin diketahui oleh setiap manusia, sebuah misteri tentang akhir perjalanan hidup manusia yang selalu menimbulkan banyak pertanyaan. Pada kenyataannya cukup banyak studi alkitabiah yang mencoba untuk menjawab pertanyaan mengenai hal tersebut. Namun, tidak semua buku yang mengulas tentang akhir zaman mudah dipahami, terutama oleh orang-orang dari kalangan nonteologi.&amp;nbsp;&lt;/p&gt;
 &lt;p&gt;Melalui buku ini, Pdm. Markus Suyadi M.Th. mencoba untuk menyajikan pembahasan mengenai akhir zaman dengan cara yang lebih mudah dipahami. Melalui gaya penulisannya yang sederhana, namun tetap berbobot, pengertian serta misteri akhir zaman tentunya akan mudah dipahami bahkan oleh orang awam sekalipun.&amp;nbsp;&lt;/p&gt;
 &lt;p&gt;Dengan metode tanya jawab yang sederhana, namun tetap berkualitas, diharapkan pembaca akan lebih memahami sudut pandangAlkitab mengenai akhirzaman. Dengan demikian, umat Kristen akan semakin terbuka pikirannya sehingga dapat menentukan jalan hidup yang lebih baik, menjalani hidup seturut kehendak-Nya bagi kemuliaan Tuhan Yesus Kristus.&amp;nbsp;&lt;/p&gt;</t>
        </is>
      </c>
      <c r="Y747" s="262" t="n">
        <v>58500</v>
      </c>
      <c r="Z747" s="226" t="n"/>
      <c r="AA747" s="241">
        <f>Y1095*Z1095</f>
        <v/>
      </c>
      <c r="AB747" s="237" t="inlineStr">
        <is>
          <t>91812466-5c4f-45d9-a600-739b30acb40e</t>
        </is>
      </c>
    </row>
    <row r="748" ht="15" customHeight="1" s="283">
      <c r="A748" s="109" t="n">
        <v>1087</v>
      </c>
      <c r="B748" s="222">
        <f>HYPERLINK("https://mocostore.moco.co.id/catalog/"&amp;AB1096,"Klik Disini")</f>
        <v/>
      </c>
      <c r="C748" s="223" t="inlineStr">
        <is>
          <t>Crown of Life</t>
        </is>
      </c>
      <c r="D748" s="223" t="n"/>
      <c r="E748" s="223" t="inlineStr">
        <is>
          <t>Soeparno Broto R</t>
        </is>
      </c>
      <c r="F748" s="223" t="inlineStr">
        <is>
          <t>978-979-29-6636-7</t>
        </is>
      </c>
      <c r="G748" s="223" t="inlineStr">
        <is>
          <t>978-979-29-8974-8</t>
        </is>
      </c>
      <c r="H748" s="223" t="inlineStr">
        <is>
          <t>Agama Kristen</t>
        </is>
      </c>
      <c r="I748" s="258" t="inlineStr">
        <is>
          <t>Perguruan Tinggi</t>
        </is>
      </c>
      <c r="J748" s="186" t="inlineStr">
        <is>
          <t>009.16</t>
        </is>
      </c>
      <c r="K748" s="223" t="inlineStr">
        <is>
          <t>Tidak Tersedia</t>
        </is>
      </c>
      <c r="L748" s="264" t="n"/>
      <c r="M748" s="265" t="inlineStr">
        <is>
          <t>Tidak Tersedia</t>
        </is>
      </c>
      <c r="N748" s="223" t="inlineStr">
        <is>
          <t>Indonesia</t>
        </is>
      </c>
      <c r="O748" s="223" t="inlineStr">
        <is>
          <t>Tidak diketahui</t>
        </is>
      </c>
      <c r="P748" s="260" t="n">
        <v>2018</v>
      </c>
      <c r="Q748" s="260" t="n">
        <v>2018</v>
      </c>
      <c r="R748" s="223" t="inlineStr">
        <is>
          <t>Penerbit Andi</t>
        </is>
      </c>
      <c r="S748" s="223" t="inlineStr">
        <is>
          <t>Andi Offset CV</t>
        </is>
      </c>
      <c r="T748" s="223" t="inlineStr">
        <is>
          <t>Lokal</t>
        </is>
      </c>
      <c r="U748" s="261" t="n">
        <v>368</v>
      </c>
      <c r="V748" s="86" t="inlineStr">
        <is>
          <t>pdf</t>
        </is>
      </c>
      <c r="W748" s="223" t="inlineStr">
        <is>
          <t>5.2 MB</t>
        </is>
      </c>
      <c r="X748" s="223" t="inlineStr">
        <is>
          <t>&lt;p&gt;Perlombaan lari marathon sangat populer di dunia. Boston Marathon adalah lomba lari paling tua dan bersejarah di Amerika.&amp;nbsp; New York City Marathon selalu diikuti oleh lebih dari 45 ribu peserta.&amp;nbsp; Paris Marathon adalah perlombaan lari sambil menikmati indahnya kota.&amp;nbsp;&lt;/p&gt;
 &lt;p&gt;Perjalanan hidup orang percaya itu ibarat suatu lomba. Kita orang percaya sudah tercatat pula sebagai pesertanya, bahkan saat&amp;nbsp; ini sedang berada di medan laga. Berlari untuk meraih hadiahnya,&amp;nbsp; yaitu mahkota abadi atau mahkota kehidupan.&amp;nbsp;&lt;/p&gt;
 &lt;p&gt;Buku ini mengajak pembaca untuk belajar menikmati hidup. Jangan selalu merasa cemas, takut, atau bersedih hati. Bahkan ketika meninggalkan kehidupan di dunia ini, hendaknya kita tetap bersukacita sebab Allah telah berjanji bahwa kita akan menerima&amp;nbsp; &amp;quot;mahkota abadi&amp;quot;dan janjiTuhan itu pasti akan digenapi.&amp;nbsp;&lt;/p&gt;</t>
        </is>
      </c>
      <c r="Y748" s="262" t="n">
        <v>93500</v>
      </c>
      <c r="Z748" s="226" t="n"/>
      <c r="AA748" s="241">
        <f>Y1096*Z1096</f>
        <v/>
      </c>
      <c r="AB748" s="237" t="inlineStr">
        <is>
          <t>060a4b18-3d1c-4471-b61c-a3985fd85562</t>
        </is>
      </c>
    </row>
    <row r="749" ht="15" customHeight="1" s="283">
      <c r="A749" s="109" t="n">
        <v>1088</v>
      </c>
      <c r="B749" s="222">
        <f>HYPERLINK("https://mocostore.moco.co.id/catalog/"&amp;AB1097,"Klik Disini")</f>
        <v/>
      </c>
      <c r="C749" s="223" t="inlineStr">
        <is>
          <t>Kreasi Fashion dengan CorelDraw</t>
        </is>
      </c>
      <c r="D749" s="223" t="n"/>
      <c r="E749" s="223" t="inlineStr">
        <is>
          <t>Ismadi</t>
        </is>
      </c>
      <c r="F749" s="223" t="inlineStr">
        <is>
          <t>978-979-29-1238-8</t>
        </is>
      </c>
      <c r="G749" s="223" t="inlineStr">
        <is>
          <t>978-979-29-9676-0</t>
        </is>
      </c>
      <c r="H749" s="223" t="inlineStr">
        <is>
          <t>Komputer &amp; Internet</t>
        </is>
      </c>
      <c r="I749" s="258" t="inlineStr">
        <is>
          <t>Perguruan Tinggi</t>
        </is>
      </c>
      <c r="J749" s="186" t="inlineStr">
        <is>
          <t>009.05</t>
        </is>
      </c>
      <c r="K749" s="264" t="n"/>
      <c r="L749" s="264" t="n"/>
      <c r="M749" s="259" t="n"/>
      <c r="N749" s="223" t="inlineStr">
        <is>
          <t>Indonesia</t>
        </is>
      </c>
      <c r="O749" s="223" t="inlineStr">
        <is>
          <t>Tidak diketahui</t>
        </is>
      </c>
      <c r="P749" s="260" t="n">
        <v>2009</v>
      </c>
      <c r="Q749" s="260" t="n">
        <v>2018</v>
      </c>
      <c r="R749" s="223" t="inlineStr">
        <is>
          <t>Penerbit Andi</t>
        </is>
      </c>
      <c r="S749" s="223" t="inlineStr">
        <is>
          <t>Andi Offset CV</t>
        </is>
      </c>
      <c r="T749" s="223" t="inlineStr">
        <is>
          <t>Lokal</t>
        </is>
      </c>
      <c r="U749" s="261" t="n">
        <v>64</v>
      </c>
      <c r="V749" s="86" t="inlineStr">
        <is>
          <t>pdf</t>
        </is>
      </c>
      <c r="W749" s="223" t="inlineStr">
        <is>
          <t>12.0 MB</t>
        </is>
      </c>
      <c r="X749" s="223" t="inlineStr">
        <is>
          <t>&lt;p&gt;Pada saat ini program CorelDRAW banyak digunakan untuk membuat desain-desain distro atau desain-desain kaos. Era komputerisasi seperti itu menjadikan program aplikasi grafis CorelDRAW semakin merambah ke dunia yang lebih luas lagi sehingga tidaklah mengherankan jika sekarang rancangan-rancangan kreasi busana atau kreasi fashion juga dibuat dengan program CorelDRAW. Kenyataan bahwa program CorelDRAW telah digunakan oleh para &amp;#39;perancang muda&amp;#39; ditunjukkan dengan banyaknya peserta didik atau siswa di lembaga-lembaga pendidikan mode yang telah mengaplikasikan program CorelDRAW ke dalam kreasi-kreasi busana.&lt;/p&gt;
 &lt;p&gt;&lt;br /&gt;
 Terlepas dari teori-teori tentang fashion, buku ini hadir sebagai jawaban atas persoalan-persoalan yang mengemuka ketika seseorang mulai berangkat merancang suatu kreasi busana dengan program CorelDRAW. Dengan kata lain, buku ini menyajikan panduan dasar membuat kreasi fashion dengan CorelDRAW. Oleh karena itu, ulasan yang ditampilkan merupakan panduan langkah-langkah dasar memahami alat-alat atau fasilitas-fasilitas dalam program CorelDRAW yang dapat digunakan untuk merancang suatu desain busana. Adapun versi yang digunakan pada buku ini adalah CorelDRAW X4. Namun demikian, Anda dapat menerapkannya pada versi-versi sebelumnya, seperti versi 11, 12 atau versi X3.&lt;/p&gt;
 &lt;p&gt;&lt;br /&gt;
 Ulasan buku kreasi fashion dengan CorelDRAW meliputi:&lt;br /&gt;
 &amp;bull;&amp;nbsp;&amp;nbsp;&amp;nbsp; 3 Alat Dasar&amp;nbsp;&lt;br /&gt;
 &amp;bull;&amp;nbsp;&amp;nbsp;&amp;nbsp; Kreasi Pola Dasar&lt;br /&gt;
 &amp;bull;&amp;nbsp;&amp;nbsp;&amp;nbsp; Kreasi Rancangan Bahan&lt;br /&gt;
 &amp;bull;&amp;nbsp;&amp;nbsp;&amp;nbsp; Kreasi Sketsa Busana&lt;br /&gt;
 &amp;bull;&amp;nbsp;&amp;nbsp;&amp;nbsp; Kreasi Aksesoris&lt;br /&gt;
 &amp;bull;&amp;nbsp;&amp;nbsp;&amp;nbsp; Mewarnai Sketsa Busana&lt;br /&gt;
 &amp;bull;&amp;nbsp;&amp;nbsp;&amp;nbsp; Kreasi Figur dan&lt;br /&gt;
 &amp;bull;&amp;nbsp;&amp;nbsp;&amp;nbsp; Mewarnai Figur&lt;/p&gt;</t>
        </is>
      </c>
      <c r="Y749" s="262" t="n">
        <v>59000</v>
      </c>
      <c r="Z749" s="226" t="n"/>
      <c r="AA749" s="241">
        <f>Y1097*Z1097</f>
        <v/>
      </c>
      <c r="AB749" s="237" t="inlineStr">
        <is>
          <t>fed22963-49e5-4c85-84fe-647414f5f612</t>
        </is>
      </c>
    </row>
    <row r="750" ht="15" customHeight="1" s="283">
      <c r="A750" s="109" t="n">
        <v>1089</v>
      </c>
      <c r="B750" s="222">
        <f>HYPERLINK("https://mocostore.moco.co.id/catalog/"&amp;AB1098,"Klik Disini")</f>
        <v/>
      </c>
      <c r="C750" s="223" t="inlineStr">
        <is>
          <t>Daftar Situs Jurnal Ilmiah</t>
        </is>
      </c>
      <c r="D750" s="223" t="n"/>
      <c r="E750" s="223" t="inlineStr">
        <is>
          <t>Gregorius Chandra</t>
        </is>
      </c>
      <c r="F750" s="223" t="inlineStr">
        <is>
          <t>979-731-375-1</t>
        </is>
      </c>
      <c r="G750" s="223" t="inlineStr">
        <is>
          <t>978-979-29-8975-5</t>
        </is>
      </c>
      <c r="H750" s="223" t="inlineStr">
        <is>
          <t>Agama Kristen</t>
        </is>
      </c>
      <c r="I750" s="258" t="inlineStr">
        <is>
          <t>Perguruan Tinggi</t>
        </is>
      </c>
      <c r="J750" s="186" t="inlineStr">
        <is>
          <t>009.16</t>
        </is>
      </c>
      <c r="K750" s="264" t="inlineStr">
        <is>
          <t>Tidak Tersedia</t>
        </is>
      </c>
      <c r="L750" s="264" t="n"/>
      <c r="M750" s="265" t="inlineStr">
        <is>
          <t>Tidak Tersedia</t>
        </is>
      </c>
      <c r="N750" s="223" t="inlineStr">
        <is>
          <t>Indonesia</t>
        </is>
      </c>
      <c r="O750" s="223" t="inlineStr">
        <is>
          <t>Tidak diketahui</t>
        </is>
      </c>
      <c r="P750" s="260" t="n">
        <v>2004</v>
      </c>
      <c r="Q750" s="260" t="n">
        <v>2018</v>
      </c>
      <c r="R750" s="223" t="inlineStr">
        <is>
          <t>Penerbit Andi</t>
        </is>
      </c>
      <c r="S750" s="223" t="inlineStr">
        <is>
          <t>Andi Offset CV</t>
        </is>
      </c>
      <c r="T750" s="223" t="inlineStr">
        <is>
          <t>Lokal</t>
        </is>
      </c>
      <c r="U750" s="261" t="n">
        <v>414</v>
      </c>
      <c r="V750" s="86" t="inlineStr">
        <is>
          <t>pdf</t>
        </is>
      </c>
      <c r="W750" s="223" t="inlineStr">
        <is>
          <t>12.6 MB</t>
        </is>
      </c>
      <c r="X750" s="223" t="inlineStr">
        <is>
          <t>&lt;p&gt;Pernah mengalami kesulitan mencari artikel jurnal untuk keperluan penulisan paper, makalah, skripsi, thesis atau desertasi? Sudah mencai ke perpustakaan, namun tidak tersedia jurnal yang diharapkan. Mau ke perpustakaan yang memiliki fasilitas CD-ROM, tetapi terbentur masalah keanggotaan&lt;/p&gt;</t>
        </is>
      </c>
      <c r="Y750" s="262" t="n">
        <v>101000</v>
      </c>
      <c r="Z750" s="226" t="n"/>
      <c r="AA750" s="241">
        <f>Y1098*Z1098</f>
        <v/>
      </c>
      <c r="AB750" s="237" t="inlineStr">
        <is>
          <t>c52bda6a-0293-419f-a7ce-04912aa0b5c7</t>
        </is>
      </c>
    </row>
    <row r="751" ht="15" customHeight="1" s="283">
      <c r="A751" s="109" t="n">
        <v>1090</v>
      </c>
      <c r="B751" s="222">
        <f>HYPERLINK("https://mocostore.moco.co.id/catalog/"&amp;AB1099,"Klik Disini")</f>
        <v/>
      </c>
      <c r="C751" s="223" t="inlineStr">
        <is>
          <t>Kreasi Video dengan Ulead Video Studio 7 Movie: Making for Everyone</t>
        </is>
      </c>
      <c r="D751" s="223" t="n"/>
      <c r="E751" s="223" t="inlineStr">
        <is>
          <t>Mohammad Khoiruddin Harahap</t>
        </is>
      </c>
      <c r="F751" s="223" t="inlineStr">
        <is>
          <t>979-731-162-7</t>
        </is>
      </c>
      <c r="G751" s="223" t="inlineStr">
        <is>
          <t>978-979-29-9677-7</t>
        </is>
      </c>
      <c r="H751" s="223" t="inlineStr">
        <is>
          <t>Komputer &amp; Internet</t>
        </is>
      </c>
      <c r="I751" s="258" t="inlineStr">
        <is>
          <t>Perguruan Tinggi</t>
        </is>
      </c>
      <c r="J751" s="186" t="inlineStr">
        <is>
          <t>009.05</t>
        </is>
      </c>
      <c r="K751" s="223" t="n"/>
      <c r="L751" s="264" t="n"/>
      <c r="M751" s="265" t="n"/>
      <c r="N751" s="223" t="inlineStr">
        <is>
          <t>Indonesia</t>
        </is>
      </c>
      <c r="O751" s="223" t="inlineStr">
        <is>
          <t>Tidak diketahui</t>
        </is>
      </c>
      <c r="P751" s="260" t="n">
        <v>2004</v>
      </c>
      <c r="Q751" s="260" t="n">
        <v>2018</v>
      </c>
      <c r="R751" s="223" t="inlineStr">
        <is>
          <t>Penerbit Andi</t>
        </is>
      </c>
      <c r="S751" s="223" t="inlineStr">
        <is>
          <t>Andi Offset CV</t>
        </is>
      </c>
      <c r="T751" s="223" t="inlineStr">
        <is>
          <t>Lokal</t>
        </is>
      </c>
      <c r="U751" s="261" t="n">
        <v>192</v>
      </c>
      <c r="V751" s="86" t="inlineStr">
        <is>
          <t>pdf</t>
        </is>
      </c>
      <c r="W751" s="223" t="inlineStr">
        <is>
          <t>19.9 MB</t>
        </is>
      </c>
      <c r="X751" s="223" t="inlineStr">
        <is>
          <t>&lt;p&gt;VideoEditing yang dikomputerisasikan telah memungkinkan banyak orang untuk ikut berkecimpung dalam pembuatan video. Walaupun video dengan bentuk yang sederhana seperti pendokumentasian pesta pemikahan, ulang tahun kantor, piknik clan banyak lagi yang telah beralih dari dunia foto kamera ke dunia video dengan pemanfaatan handycam.&amp;nbsp;&lt;br /&gt;
 Kupasan dalam buku VideoEditing dengan menggunakan Ulead VideoStudio 7 ini mudah untuk diaplikasikan walaupun dengan peralatan yang sederhana. Tuntunan buku ini bisa membuat anda menjadi sutradara, kameramen clan video editor yang mampu membuat kualitas video yang baik. Karena anda dituntun mulai dari pengambilan gambar (shooting), editing video sampai menjadi VCD/DVD yang siap untuk dipasarkan.&amp;nbsp;&lt;/p&gt;</t>
        </is>
      </c>
      <c r="Y751" s="262" t="n">
        <v>74500</v>
      </c>
      <c r="Z751" s="226" t="n"/>
      <c r="AA751" s="241">
        <f>Y1099*Z1099</f>
        <v/>
      </c>
      <c r="AB751" s="237" t="inlineStr">
        <is>
          <t>949dc7bf-7523-4552-a5db-26f82aaa6440</t>
        </is>
      </c>
    </row>
    <row r="752" ht="15" customHeight="1" s="283">
      <c r="A752" s="109" t="n">
        <v>1091</v>
      </c>
      <c r="B752" s="222">
        <f>HYPERLINK("https://mocostore.moco.co.id/catalog/"&amp;AB1100,"Klik Disini")</f>
        <v/>
      </c>
      <c r="C752" s="223" t="inlineStr">
        <is>
          <t>Kreatif Membuat Desain Web dengan Adobe Photoshop</t>
        </is>
      </c>
      <c r="D752" s="223" t="n"/>
      <c r="E752" s="223" t="inlineStr">
        <is>
          <t>Wahana Komputer</t>
        </is>
      </c>
      <c r="F752" s="223" t="inlineStr">
        <is>
          <t>978-979-29-2785-6</t>
        </is>
      </c>
      <c r="G752" s="223" t="inlineStr">
        <is>
          <t>978-979-29-8597-9</t>
        </is>
      </c>
      <c r="H752" s="223" t="inlineStr">
        <is>
          <t>Komputer &amp; Internet</t>
        </is>
      </c>
      <c r="I752" s="258" t="inlineStr">
        <is>
          <t>Perguruan Tinggi</t>
        </is>
      </c>
      <c r="J752" s="186" t="inlineStr">
        <is>
          <t>009.05</t>
        </is>
      </c>
      <c r="K752" s="223" t="n"/>
      <c r="L752" s="223" t="n"/>
      <c r="M752" s="259" t="n"/>
      <c r="N752" s="223" t="inlineStr">
        <is>
          <t>Indonesia</t>
        </is>
      </c>
      <c r="O752" s="223" t="inlineStr">
        <is>
          <t>Tidak diketahui</t>
        </is>
      </c>
      <c r="P752" s="260" t="n">
        <v>2011</v>
      </c>
      <c r="Q752" s="260" t="n">
        <v>2018</v>
      </c>
      <c r="R752" s="223" t="inlineStr">
        <is>
          <t>Penerbit Andi</t>
        </is>
      </c>
      <c r="S752" s="223" t="inlineStr">
        <is>
          <t>Andi Offset CV</t>
        </is>
      </c>
      <c r="T752" s="223" t="inlineStr">
        <is>
          <t>Lokal</t>
        </is>
      </c>
      <c r="U752" s="261" t="n">
        <v>280</v>
      </c>
      <c r="V752" s="86" t="inlineStr">
        <is>
          <t>pdf</t>
        </is>
      </c>
      <c r="W752" s="223" t="inlineStr">
        <is>
          <t>28.2 MB</t>
        </is>
      </c>
      <c r="X752" s="223" t="inlineStr">
        <is>
          <t>&lt;p&gt;Desain web merupakan tampilan yang harus Anda perhatikan secara seksama sebelum membuat sebuah proyek website. Desain yang baik akan berpengaruh terhadap kenyamanan dan ketertarikan pengunjung web. Hal ini karena website merupakan sarana untuk mempublikasikan berbagai hal seperti informasi dan interaksi dengan orang lain.&lt;br /&gt;
 Salah satu program yang digunakan untuk membuat desain web adalah Adobe Photoshop. Program berbasis bitmap ini dapat membantu dan memberikan kemudahan bagi Anda dalam membuat desain web. Anda dapat mengolah foto, membuat efek-efek, dan membuat teks yang menarik.&amp;nbsp;&lt;br /&gt;
 Dalam buku ini akan dijelaskan cara membuat desain web dengan beberapa tema seperti bisnis, wisata, personal web, dan perusahaan. Program yang digunakan adalah Adobe Photoshop CS5 yang merupakan program Photoshop versi terbaru dan dilengkapi dengan berbagai fitur terbaru yang akan mempermudah Anda.&lt;br /&gt;
 Lebih lengkap, buku ini akan membahas:&lt;br /&gt;
 &amp;bull; Bab 1 Membuat Personal Web&lt;br /&gt;
 &amp;bull; Bab 2 Membuat Desain Web Klub Fotografi&lt;br /&gt;
 &amp;bull; Bab 3 Membuat Desain Web Company Profile&lt;br /&gt;
 &amp;bull; Bab 4 Membuat Desain Web Pariwisata&lt;br /&gt;
 &amp;bull; Bab 5 Membuat Desain Web Bisnis&lt;br /&gt;
 &amp;bull; Bab 6 Membuat Desain Web Blog&lt;br /&gt;
 &amp;bull; Bab 7 Membuat Desain Web Secara Lengkap&lt;/p&gt;</t>
        </is>
      </c>
      <c r="Y752" s="262" t="n">
        <v>91000</v>
      </c>
      <c r="Z752" s="226" t="n"/>
      <c r="AA752" s="241">
        <f>Y1100*Z1100</f>
        <v/>
      </c>
      <c r="AB752" s="237" t="inlineStr">
        <is>
          <t>62581b35-7a18-4be9-99ea-5c084e41b441</t>
        </is>
      </c>
    </row>
    <row r="753" ht="15" customHeight="1" s="283">
      <c r="A753" s="109" t="n">
        <v>1092</v>
      </c>
      <c r="B753" s="222">
        <f>HYPERLINK("https://mocostore.moco.co.id/catalog/"&amp;AB1101,"Klik Disini")</f>
        <v/>
      </c>
      <c r="C753" s="223" t="inlineStr">
        <is>
          <t>Dag Dig Dug Wow</t>
        </is>
      </c>
      <c r="D753" s="223" t="n"/>
      <c r="E753" s="223" t="inlineStr">
        <is>
          <t>Samuel H. Tirtamihardja</t>
        </is>
      </c>
      <c r="F753" s="223" t="inlineStr">
        <is>
          <t>978-979-29-3748-0</t>
        </is>
      </c>
      <c r="G753" s="223" t="inlineStr">
        <is>
          <t>978-979-29-8986-1</t>
        </is>
      </c>
      <c r="H753" s="223" t="inlineStr">
        <is>
          <t>Agama Kristen</t>
        </is>
      </c>
      <c r="I753" s="258" t="inlineStr">
        <is>
          <t>Perguruan Tinggi</t>
        </is>
      </c>
      <c r="J753" s="186" t="inlineStr">
        <is>
          <t>009.16</t>
        </is>
      </c>
      <c r="K753" s="223" t="inlineStr">
        <is>
          <t>Tidak Tersedia</t>
        </is>
      </c>
      <c r="L753" s="264" t="n"/>
      <c r="M753" s="265" t="inlineStr">
        <is>
          <t>Tidak Tersedia</t>
        </is>
      </c>
      <c r="N753" s="223" t="inlineStr">
        <is>
          <t>Indonesia</t>
        </is>
      </c>
      <c r="O753" s="223" t="inlineStr">
        <is>
          <t>Tidak diketahui</t>
        </is>
      </c>
      <c r="P753" s="260" t="n">
        <v>2014</v>
      </c>
      <c r="Q753" s="260" t="n">
        <v>2018</v>
      </c>
      <c r="R753" s="223" t="inlineStr">
        <is>
          <t>Penerbit Andi</t>
        </is>
      </c>
      <c r="S753" s="223" t="inlineStr">
        <is>
          <t>Andi Offset CV</t>
        </is>
      </c>
      <c r="T753" s="223" t="inlineStr">
        <is>
          <t>Lokal</t>
        </is>
      </c>
      <c r="U753" s="261" t="n">
        <v>160</v>
      </c>
      <c r="V753" s="86" t="inlineStr">
        <is>
          <t>pdf</t>
        </is>
      </c>
      <c r="W753" s="223" t="inlineStr">
        <is>
          <t>8.5 MB</t>
        </is>
      </c>
      <c r="X753" s="223" t="inlineStr">
        <is>
          <t>&lt;p&gt;Seorang presenter acara &amp;quot;lnspirasi 5 Menit&amp;quot; bertanya kepada saya, &amp;quot;Apa rahasia Anda bisa menulis banyak hal, memberikan ceramah, mengajar, menjalankan kantor dan usaha sekaligus?&amp;quot;&amp;nbsp;&lt;/p&gt;
 &lt;p&gt;Jawabannya sederhana, &amp;quot;Rahasianya adalah berani mengambil keputusan untuk melakukannya!&amp;quot;&amp;nbsp;&lt;/p&gt;
 &lt;p&gt;Banyak orang tidak dapat atau ragu mengambil keputusan dalam hidup. Sampai tidak berani menikah karena tidak berani memutuskan siapa jodohnya. Ada yang tidak tahu harus bersekolah di mana atau bekerja di mana.&amp;nbsp;&lt;/p&gt;
 &lt;p&gt;Buku ini ditulis untuk menuntun pembaca yang sulit mengambil keputusan menjadi berani mengambil keputusan karena itu satu-satunya langkah untuk mencapai keberhasilan.&amp;nbsp;&lt;/p&gt;
 &lt;p&gt;Kemampuan mengambil keputusan adalah alat penting orang sukses. Mereka tahu keinginan dan tujuan hidup mereka, serta melakukan keputusan demi menggapai impian mereka.&amp;nbsp;&lt;/p&gt;</t>
        </is>
      </c>
      <c r="Y753" s="262" t="n">
        <v>192000</v>
      </c>
      <c r="Z753" s="226" t="n"/>
      <c r="AA753" s="241">
        <f>Y1101*Z1101</f>
        <v/>
      </c>
      <c r="AB753" s="237" t="inlineStr">
        <is>
          <t>1694eb50-f6e7-4f1a-a4af-931690548afa</t>
        </is>
      </c>
    </row>
    <row r="754" ht="15" customHeight="1" s="283">
      <c r="A754" s="109" t="n">
        <v>1093</v>
      </c>
      <c r="B754" s="222">
        <f>HYPERLINK("https://mocostore.moco.co.id/catalog/"&amp;AB1102,"Klik Disini")</f>
        <v/>
      </c>
      <c r="C754" s="223" t="inlineStr">
        <is>
          <t>Kualitas Orang Sukses</t>
        </is>
      </c>
      <c r="D754" s="223" t="n"/>
      <c r="E754" s="223" t="inlineStr">
        <is>
          <t>Yosua L. Hadiputra</t>
        </is>
      </c>
      <c r="F754" s="223" t="inlineStr">
        <is>
          <t>979-763-892-8</t>
        </is>
      </c>
      <c r="G754" s="223" t="inlineStr">
        <is>
          <t>978-979-29-9680-7</t>
        </is>
      </c>
      <c r="H754" s="223" t="inlineStr">
        <is>
          <t>Agama Kristen</t>
        </is>
      </c>
      <c r="I754" s="258" t="inlineStr">
        <is>
          <t>Perguruan Tinggi</t>
        </is>
      </c>
      <c r="J754" s="186" t="inlineStr">
        <is>
          <t>009.16</t>
        </is>
      </c>
      <c r="K754" s="264" t="n"/>
      <c r="L754" s="264" t="n"/>
      <c r="M754" s="265" t="n"/>
      <c r="N754" s="223" t="inlineStr">
        <is>
          <t>Indonesia</t>
        </is>
      </c>
      <c r="O754" s="223" t="inlineStr">
        <is>
          <t>Tidak diketahui</t>
        </is>
      </c>
      <c r="P754" s="260" t="n">
        <v>2008</v>
      </c>
      <c r="Q754" s="260" t="n">
        <v>2018</v>
      </c>
      <c r="R754" s="223" t="inlineStr">
        <is>
          <t>Penerbit Andi</t>
        </is>
      </c>
      <c r="S754" s="223" t="inlineStr">
        <is>
          <t>Andi Offset CV</t>
        </is>
      </c>
      <c r="T754" s="223" t="inlineStr">
        <is>
          <t>Lokal</t>
        </is>
      </c>
      <c r="U754" s="261" t="n">
        <v>120</v>
      </c>
      <c r="V754" s="86" t="inlineStr">
        <is>
          <t>pdf</t>
        </is>
      </c>
      <c r="W754" s="223" t="inlineStr">
        <is>
          <t>8.0 MB</t>
        </is>
      </c>
      <c r="X754" s="223" t="inlineStr">
        <is>
          <t>&lt;p&gt;Anda tidak punya kedudukan atau jabatan terhormat, tidak punya kekayaan melimpah, tidak berpendidikan tinggi. Atau anda seorang yang berpendidikan tinggi tetapi hidup anda tidak lebih baik dari orang yang berpendidikan tinggi dibawah anda. Jangan merasa rendah diri dan kecil hati! Anda tetap bisa membuat hidup anda lebih baik. Jadilah manusia berkualitas. Anda bisa menjadi manusia berkualitas jika memiliki sikap positif. Buku ini akan membimbing Anda cara bersikap positif, menjadi manusia berkualitas dan mengubah hidup andamenjadi lebih baik.&lt;/p&gt;</t>
        </is>
      </c>
      <c r="Y754" s="262" t="n">
        <v>50500</v>
      </c>
      <c r="Z754" s="226" t="n"/>
      <c r="AA754" s="241">
        <f>Y1102*Z1102</f>
        <v/>
      </c>
      <c r="AB754" s="237" t="inlineStr">
        <is>
          <t>018c0d59-0406-425c-b80c-b7e435a19ac2</t>
        </is>
      </c>
    </row>
    <row r="755" ht="15" customHeight="1" s="283">
      <c r="A755" s="109" t="n">
        <v>1094</v>
      </c>
      <c r="B755" s="222">
        <f>HYPERLINK("https://mocostore.moco.co.id/catalog/"&amp;AB1103,"Klik Disini")</f>
        <v/>
      </c>
      <c r="C755" s="223" t="inlineStr">
        <is>
          <t>Dahsyatnya Visi</t>
        </is>
      </c>
      <c r="D755" s="223" t="n"/>
      <c r="E755" s="223" t="inlineStr">
        <is>
          <t>Pdt. Obaja Tanto Setiawan</t>
        </is>
      </c>
      <c r="F755" s="223" t="inlineStr">
        <is>
          <t>978-979-29-1017-9</t>
        </is>
      </c>
      <c r="G755" s="223" t="inlineStr">
        <is>
          <t>978-979-29-8988-5</t>
        </is>
      </c>
      <c r="H755" s="223" t="inlineStr">
        <is>
          <t>Agama Kristen</t>
        </is>
      </c>
      <c r="I755" s="258" t="inlineStr">
        <is>
          <t>Perguruan Tinggi</t>
        </is>
      </c>
      <c r="J755" s="186" t="inlineStr">
        <is>
          <t>009.16</t>
        </is>
      </c>
      <c r="K755" s="223" t="inlineStr">
        <is>
          <t>Tidak Tersedia</t>
        </is>
      </c>
      <c r="L755" s="264" t="n"/>
      <c r="M755" s="265" t="inlineStr">
        <is>
          <t>Tidak Tersedia</t>
        </is>
      </c>
      <c r="N755" s="223" t="inlineStr">
        <is>
          <t>Indonesia</t>
        </is>
      </c>
      <c r="O755" s="223" t="inlineStr">
        <is>
          <t>Tidak diketahui</t>
        </is>
      </c>
      <c r="P755" s="260" t="n">
        <v>2009</v>
      </c>
      <c r="Q755" s="260" t="n">
        <v>2018</v>
      </c>
      <c r="R755" s="223" t="inlineStr">
        <is>
          <t>Penerbit Andi</t>
        </is>
      </c>
      <c r="S755" s="223" t="inlineStr">
        <is>
          <t>Andi Offset CV</t>
        </is>
      </c>
      <c r="T755" s="223" t="inlineStr">
        <is>
          <t>Lokal</t>
        </is>
      </c>
      <c r="U755" s="261" t="n">
        <v>80</v>
      </c>
      <c r="V755" s="86" t="inlineStr">
        <is>
          <t>pdf</t>
        </is>
      </c>
      <c r="W755" s="223" t="inlineStr">
        <is>
          <t>11.8 MB</t>
        </is>
      </c>
      <c r="X755" s="223" t="inlineStr">
        <is>
          <t>&lt;p&gt;Visi artinya melihat rencana Allah dan pewahyuan Tuhan bagi kehidupan kita. Visi itu bisa berasal dari diri sendiri ataupun dari Tuhan. Perbedaanya adalah hasil akhirnya&lt;/p&gt;</t>
        </is>
      </c>
      <c r="Y755" s="262" t="n">
        <v>52000</v>
      </c>
      <c r="Z755" s="226" t="n"/>
      <c r="AA755" s="241">
        <f>Y1103*Z1103</f>
        <v/>
      </c>
      <c r="AB755" s="237" t="inlineStr">
        <is>
          <t>85ccc203-ba3c-4ef0-89d3-e48649bf92bb</t>
        </is>
      </c>
    </row>
    <row r="756" ht="15" customHeight="1" s="283">
      <c r="A756" s="109" t="n">
        <v>1095</v>
      </c>
      <c r="B756" s="222">
        <f>HYPERLINK("https://mocostore.moco.co.id/catalog/"&amp;AB1104,"Klik Disini")</f>
        <v/>
      </c>
      <c r="C756" s="223" t="inlineStr">
        <is>
          <t>Kristologi</t>
        </is>
      </c>
      <c r="D756" s="223" t="n"/>
      <c r="E756" s="223" t="inlineStr">
        <is>
          <t>Jonar Situmorang</t>
        </is>
      </c>
      <c r="F756" s="223" t="inlineStr">
        <is>
          <t>978-979-29-3633-9</t>
        </is>
      </c>
      <c r="G756" s="223" t="inlineStr">
        <is>
          <t>978-979-29-9679-1</t>
        </is>
      </c>
      <c r="H756" s="223" t="inlineStr">
        <is>
          <t>Agama Kristen</t>
        </is>
      </c>
      <c r="I756" s="258" t="inlineStr">
        <is>
          <t>Perguruan Tinggi</t>
        </is>
      </c>
      <c r="J756" s="186" t="inlineStr">
        <is>
          <t>009.16</t>
        </is>
      </c>
      <c r="K756" s="264" t="n"/>
      <c r="L756" s="264" t="n"/>
      <c r="M756" s="265" t="n"/>
      <c r="N756" s="223" t="inlineStr">
        <is>
          <t>Indonesia</t>
        </is>
      </c>
      <c r="O756" s="223" t="inlineStr">
        <is>
          <t>Tidak diketahui</t>
        </is>
      </c>
      <c r="P756" s="260" t="n">
        <v>2013</v>
      </c>
      <c r="Q756" s="260" t="n">
        <v>2018</v>
      </c>
      <c r="R756" s="223" t="inlineStr">
        <is>
          <t>Penerbit Andi</t>
        </is>
      </c>
      <c r="S756" s="223" t="inlineStr">
        <is>
          <t>Andi Offset CV</t>
        </is>
      </c>
      <c r="T756" s="223" t="inlineStr">
        <is>
          <t>Lokal</t>
        </is>
      </c>
      <c r="U756" s="261" t="n">
        <v>344</v>
      </c>
      <c r="V756" s="86" t="inlineStr">
        <is>
          <t>pdf</t>
        </is>
      </c>
      <c r="W756" s="223" t="inlineStr">
        <is>
          <t>9.6 MB</t>
        </is>
      </c>
      <c r="X756" s="223" t="inlineStr">
        <is>
          <t>&lt;p&gt;Kristologi secara lengkap menggali dn memaparkan fakta tentang Yesus Kristus, mulai dari nubuatan tentang Yesus Kristus dalam PL hingga penggenapan kehadiran Kristus dalam PB (karya, kematian, dan kebangkitan-Nya).&lt;br /&gt;
 Buku ini berisi: Nubuat Kristus dalam PL, Inkarnasi Yesus, Kemanusiaan dan Keilahian Yesus, Jabatan Kristus, Siapakah Yesus Kristus, Kelahiran Kristus Peayaan Natal, Masa Kanak-kanak Yesus, Mara Persiapan Pelayanan Yesus, Pengajaran Yesus, Hukuman Salib, Penyaliban Yesus, 7 Pencurahan Darah Yesus, Yesus Dikuburkan, Yesus Bangkit, Mengapa Yesus Harus Mati? serta Amanat Agung Tuhan Yesus.&lt;br /&gt;
 Buku ini akan membantu pembaca untuk:&lt;br /&gt;
 * Memahami pribadi dan karya Kristus&lt;br /&gt;
 * Mengenali fakta-fakta alkitabiah seputar Yesus&lt;br /&gt;
 * Mengetahui berbagai paham yg mempertanyakan ketuhanan Yesus&lt;br /&gt;
 * Memperdalam iman dan keyakainan terhadapKristus sebagai Tuhan dan Juruselamat&lt;/p&gt;</t>
        </is>
      </c>
      <c r="Y756" s="262" t="n">
        <v>90500</v>
      </c>
      <c r="Z756" s="226" t="n"/>
      <c r="AA756" s="241">
        <f>Y1104*Z1104</f>
        <v/>
      </c>
      <c r="AB756" s="237" t="inlineStr">
        <is>
          <t>78c0e598-06cc-4a71-a204-07cfdfdb9bfe</t>
        </is>
      </c>
    </row>
    <row r="757" ht="15" customHeight="1" s="283">
      <c r="A757" s="109" t="n">
        <v>1096</v>
      </c>
      <c r="B757" s="222">
        <f>HYPERLINK("https://mocostore.moco.co.id/catalog/"&amp;AB1105,"Klik Disini")</f>
        <v/>
      </c>
      <c r="C757" s="223" t="inlineStr">
        <is>
          <t>Daily Motivation: Small Touch, Big Impact</t>
        </is>
      </c>
      <c r="D757" s="223" t="n"/>
      <c r="E757" s="223" t="inlineStr">
        <is>
          <t>Adi Soenarno</t>
        </is>
      </c>
      <c r="F757" s="223" t="inlineStr">
        <is>
          <t>978-979-29-5791-4</t>
        </is>
      </c>
      <c r="G757" s="223" t="inlineStr">
        <is>
          <t>978-979-29-8989-2</t>
        </is>
      </c>
      <c r="H757" s="223" t="inlineStr">
        <is>
          <t>Agama Kristen</t>
        </is>
      </c>
      <c r="I757" s="258" t="inlineStr">
        <is>
          <t>Perguruan Tinggi</t>
        </is>
      </c>
      <c r="J757" s="186" t="inlineStr">
        <is>
          <t>009.16</t>
        </is>
      </c>
      <c r="K757" s="223" t="inlineStr">
        <is>
          <t>Tidak Tersedia</t>
        </is>
      </c>
      <c r="L757" s="264" t="n"/>
      <c r="M757" s="265" t="inlineStr">
        <is>
          <t>Tidak Tersedia</t>
        </is>
      </c>
      <c r="N757" s="223" t="inlineStr">
        <is>
          <t>Indonesia</t>
        </is>
      </c>
      <c r="O757" s="223" t="inlineStr">
        <is>
          <t>Tidak diketahui</t>
        </is>
      </c>
      <c r="P757" s="260" t="n">
        <v>2017</v>
      </c>
      <c r="Q757" s="260" t="n">
        <v>2018</v>
      </c>
      <c r="R757" s="223" t="inlineStr">
        <is>
          <t>Penerbit Andi</t>
        </is>
      </c>
      <c r="S757" s="223" t="inlineStr">
        <is>
          <t>Andi Offset CV</t>
        </is>
      </c>
      <c r="T757" s="223" t="inlineStr">
        <is>
          <t>Lokal</t>
        </is>
      </c>
      <c r="U757" s="261" t="n">
        <v>376</v>
      </c>
      <c r="V757" s="86" t="inlineStr">
        <is>
          <t>pdf</t>
        </is>
      </c>
      <c r="W757" s="223" t="inlineStr">
        <is>
          <t>27.1 MB</t>
        </is>
      </c>
      <c r="X757" s="223" t="inlineStr">
        <is>
          <t>&lt;p&gt;Pada hari yang cerah, beberapa katak bermain di dekat empang. Mereka menceburkan diri bergantian, kemudian melompat ke darat. Mereka juga asyik berlomba melompat setinggi mungkin. Pada waktu yang bersamaan, ada siput lewat di dekat mereka.&amp;nbsp;&lt;br /&gt;
 Melihat siput yang berjalan pelan, katak itu pun menyampaikan rasa iba. la terheran mengapa ada binatang seperti siput, yang berjalan sangat pelan, terseok-seok, dan seperti menanggung beban berat.&amp;nbsp;&lt;br /&gt;
 Melihat kejadian itu, katak yang lain segera menghampiri. Sebagian katak mulai mengejek dan menawarkan kepada siput tersebut untuk menjadi katak. Para katak membanggakan diri karena mereka memiliki empat kaki, bisa melompat, berenang, dan bernyanyi.&amp;nbsp;&lt;br /&gt;
 Akan tetapi, siput itu tersenyum dan tetap bersyukur karena masih diberi kehidupan dan masih bisa makan. la juga menceritakan bahwa dirinya memiliki kelompok yang cukup akur dan saling membantu. Kehidupan para siput cukup nyaman, tidak terasa berat, dan menyenangkan. Namun, para katak kembali tertawa dan terus mengolok-olok.&amp;nbsp;&lt;br /&gt;
 Tidak lama kemudian, ada anak elang yang terbang rendah untuk mencari mangsa. Dengan cepat, satu katak berhasil disambar dan menjadi santapan empuk. Para katak pun panik dan berusaha bersembunyi supaya selamat. Belum sempat bersembunyi, anak elang kembali datang. Namun, kali ini yang disasar adalah siput. Dengan sigap, siput langsung memasukkan tubuhnya ke cangkang sehingga paruh anak elang tersebut hanya berhadapan dengan benda keras. Setelah terbang tinggi, kembali elang menukik untuk mengincar kawanan katak yang berada di sekitar siput.&amp;nbsp;&lt;/p&gt;</t>
        </is>
      </c>
      <c r="Y757" s="262" t="n">
        <v>91000</v>
      </c>
      <c r="Z757" s="226" t="n"/>
      <c r="AA757" s="241">
        <f>Y1105*Z1105</f>
        <v/>
      </c>
      <c r="AB757" s="237" t="inlineStr">
        <is>
          <t>43c9ef59-284f-420c-9708-1f07835af614</t>
        </is>
      </c>
    </row>
    <row r="758" ht="15" customHeight="1" s="283">
      <c r="A758" s="109" t="n">
        <v>1097</v>
      </c>
      <c r="B758" s="222">
        <f>HYPERLINK("https://mocostore.moco.co.id/catalog/"&amp;AB1106,"Klik Disini")</f>
        <v/>
      </c>
      <c r="C758" s="223" t="inlineStr">
        <is>
          <t>3DS Max Express - Mengungkap Rahasia Dapur Film Animasi Dunia Melalui Konsep, Teknik, Praktek Morphing Karakter</t>
        </is>
      </c>
      <c r="D758" s="223" t="n"/>
      <c r="E758" s="223" t="inlineStr">
        <is>
          <t>Aulia Soma</t>
        </is>
      </c>
      <c r="F758" s="223" t="inlineStr">
        <is>
          <t>978-979-29-0714-8</t>
        </is>
      </c>
      <c r="G758" s="223" t="inlineStr">
        <is>
          <t>978-979-29-8762-1</t>
        </is>
      </c>
      <c r="H758" s="223" t="inlineStr">
        <is>
          <t>Desain Grafis &amp; Multimedia</t>
        </is>
      </c>
      <c r="I758" s="258" t="inlineStr">
        <is>
          <t>Perguruan Tinggi</t>
        </is>
      </c>
      <c r="J758" s="186" t="inlineStr">
        <is>
          <t>009.05</t>
        </is>
      </c>
      <c r="K758" s="223" t="n"/>
      <c r="L758" s="264" t="n"/>
      <c r="M758" s="265" t="n"/>
      <c r="N758" s="223" t="n"/>
      <c r="O758" s="223" t="n"/>
      <c r="P758" s="260" t="n">
        <v>2009</v>
      </c>
      <c r="Q758" s="260" t="n">
        <v>2018</v>
      </c>
      <c r="R758" s="223" t="inlineStr">
        <is>
          <t>Penerbit Andi</t>
        </is>
      </c>
      <c r="S758" s="223" t="inlineStr">
        <is>
          <t>Andi Offset CV</t>
        </is>
      </c>
      <c r="T758" s="223" t="n"/>
      <c r="U758" s="261" t="n">
        <v>128</v>
      </c>
      <c r="V758" s="86" t="inlineStr">
        <is>
          <t>pdf</t>
        </is>
      </c>
      <c r="W758" s="223" t="inlineStr">
        <is>
          <t>13.4 MB</t>
        </is>
      </c>
      <c r="X758" s="223" t="inlineStr">
        <is>
          <t>&lt;p&gt;Buku ini menyajikan langkah-langkah untuk melakukan morphing dengan contoh-contoh sederhana, mulai dari tahap awal hingga tahap&amp;nbsp;akhir. Dalam buku ini Anda akan mendapatkan:&lt;/p&gt;
 &lt;p&gt;&amp;bull; Konsep dasar morphing.&lt;/p&gt;
 &lt;p&gt;&amp;bull; Teknik melakukan morphing geometri dan morphing material.&lt;/p&gt;
 &lt;p&gt;&amp;bull; Teknik melakukan morphing yang dikombinasikan dengan IK (Inverse&amp;nbsp;Kinematik)&lt;/p&gt;
 &lt;p&gt;&amp;bull; Cara menambahkan efek suara ke dalam animasi.&lt;/p&gt;
 &lt;p&gt;&amp;bull; Langkah untuk membuat lipsink dalam animasi&lt;/p&gt;</t>
        </is>
      </c>
      <c r="Y758" s="262" t="n">
        <v>50500</v>
      </c>
      <c r="Z758" s="226" t="n"/>
      <c r="AA758" s="241">
        <f>Y1106*Z1106</f>
        <v/>
      </c>
      <c r="AB758" s="237" t="inlineStr">
        <is>
          <t>a55a487e-42fe-4cf9-8636-b55cb1c0d0b9</t>
        </is>
      </c>
    </row>
    <row r="759" ht="15" customHeight="1" s="283">
      <c r="A759" s="109" t="n">
        <v>1098</v>
      </c>
      <c r="B759" s="222">
        <f>HYPERLINK("https://mocostore.moco.co.id/catalog/"&amp;AB1107,"Klik Disini")</f>
        <v/>
      </c>
      <c r="C759" s="223" t="inlineStr">
        <is>
          <t>Dapatkah Keselamatan Orang Percaya Hilang?</t>
        </is>
      </c>
      <c r="D759" s="223" t="n"/>
      <c r="E759" s="223" t="inlineStr">
        <is>
          <t>Pdt. Jenus Junimen, S.Th</t>
        </is>
      </c>
      <c r="F759" s="223" t="inlineStr">
        <is>
          <t>978-979-29-2949-2</t>
        </is>
      </c>
      <c r="G759" s="223" t="inlineStr">
        <is>
          <t>978-979-29-8992-2</t>
        </is>
      </c>
      <c r="H759" s="223" t="inlineStr">
        <is>
          <t>Agama Kristen</t>
        </is>
      </c>
      <c r="I759" s="258" t="inlineStr">
        <is>
          <t>Perguruan Tinggi</t>
        </is>
      </c>
      <c r="J759" s="186" t="inlineStr">
        <is>
          <t>009.16</t>
        </is>
      </c>
      <c r="K759" s="223" t="inlineStr">
        <is>
          <t>Tidak Tersedia</t>
        </is>
      </c>
      <c r="L759" s="264" t="n"/>
      <c r="M759" s="265" t="inlineStr">
        <is>
          <t>Tidak Tersedia</t>
        </is>
      </c>
      <c r="N759" s="223" t="inlineStr">
        <is>
          <t>Indonesia</t>
        </is>
      </c>
      <c r="O759" s="223" t="inlineStr">
        <is>
          <t>Tidak diketahui</t>
        </is>
      </c>
      <c r="P759" s="260" t="n">
        <v>2012</v>
      </c>
      <c r="Q759" s="260" t="n">
        <v>2018</v>
      </c>
      <c r="R759" s="223" t="inlineStr">
        <is>
          <t>Penerbit Andi</t>
        </is>
      </c>
      <c r="S759" s="223" t="inlineStr">
        <is>
          <t>Andi Offset CV</t>
        </is>
      </c>
      <c r="T759" s="223" t="inlineStr">
        <is>
          <t>Lokal</t>
        </is>
      </c>
      <c r="U759" s="261" t="n">
        <v>64</v>
      </c>
      <c r="V759" s="86" t="inlineStr">
        <is>
          <t>pdf</t>
        </is>
      </c>
      <c r="W759" s="223" t="inlineStr">
        <is>
          <t>6.8 MB</t>
        </is>
      </c>
      <c r="X759" s="223" t="inlineStr">
        <is>
          <t>&lt;p&gt;Apa sebenarnya inti kedua paham itu? Manakah dari keduanya yang harus kita percaya? Calvinisme mengajarkan bahwa keselamatan manusia tidak dapat hilang dan Allah telah menentukan keselamatan bagi orang-orang yang Dia pilih sejak dunia belum dijadikan (Predestinasi). Sementara itu, Armenianisme mengajarkan bahwa keselamatan itu bisa hilang karena manusialah yang memilih apakah ia mau diselamatkan. Lalu, apakah dasar kedua pendapat itu? Untuk merespons semua pertanyaan yang muncul, Pdt. Jen us Junimen S.Th. menulis semuanya dalam buku kecil ini. la menuliskan kedua paham ini secara mendalam, mulai dari sejarah kemunculannya, dasar-dasar ayat Alkitab, dan prinsip-prinsip yang dipercayai. Tidak hanya itu, ia juga membahas persamaan keduanya.&amp;nbsp;&lt;/p&gt;</t>
        </is>
      </c>
      <c r="Y759" s="262" t="n">
        <v>31500</v>
      </c>
      <c r="Z759" s="226" t="n"/>
      <c r="AA759" s="241">
        <f>Y1107*Z1107</f>
        <v/>
      </c>
      <c r="AB759" s="237" t="inlineStr">
        <is>
          <t>33d99fa6-0900-4fb8-8c5c-21c15f67ead8</t>
        </is>
      </c>
    </row>
    <row r="760" ht="15" customHeight="1" s="283">
      <c r="A760" s="109" t="n">
        <v>1099</v>
      </c>
      <c r="B760" s="222">
        <f>HYPERLINK("https://mocostore.moco.co.id/catalog/"&amp;AB1108,"Klik Disini")</f>
        <v/>
      </c>
      <c r="C760" s="223" t="inlineStr">
        <is>
          <t>Dari Dahsyat Sampai Mak Nyesss....</t>
        </is>
      </c>
      <c r="D760" s="223" t="n"/>
      <c r="E760" s="223" t="inlineStr">
        <is>
          <t>Magdalena Sukartono</t>
        </is>
      </c>
      <c r="F760" s="223" t="inlineStr">
        <is>
          <t>979-763-973-8</t>
        </is>
      </c>
      <c r="G760" s="223" t="inlineStr">
        <is>
          <t>978-979-29-8993-9</t>
        </is>
      </c>
      <c r="H760" s="223" t="inlineStr">
        <is>
          <t>Agama Kristen</t>
        </is>
      </c>
      <c r="I760" s="258" t="inlineStr">
        <is>
          <t>Perguruan Tinggi</t>
        </is>
      </c>
      <c r="J760" s="186" t="inlineStr">
        <is>
          <t>009.16</t>
        </is>
      </c>
      <c r="K760" s="264" t="inlineStr">
        <is>
          <t>Tidak Tersedia</t>
        </is>
      </c>
      <c r="L760" s="264" t="n"/>
      <c r="M760" s="265" t="inlineStr">
        <is>
          <t>Tidak Tersedia</t>
        </is>
      </c>
      <c r="N760" s="223" t="inlineStr">
        <is>
          <t>Indonesia</t>
        </is>
      </c>
      <c r="O760" s="223" t="inlineStr">
        <is>
          <t>Tidak diketahui</t>
        </is>
      </c>
      <c r="P760" s="260" t="n">
        <v>2008</v>
      </c>
      <c r="Q760" s="260" t="n">
        <v>2018</v>
      </c>
      <c r="R760" s="223" t="inlineStr">
        <is>
          <t>Penerbit Andi</t>
        </is>
      </c>
      <c r="S760" s="223" t="inlineStr">
        <is>
          <t>Andi Offset CV</t>
        </is>
      </c>
      <c r="T760" s="223" t="inlineStr">
        <is>
          <t>Lokal</t>
        </is>
      </c>
      <c r="U760" s="261" t="n">
        <v>287</v>
      </c>
      <c r="V760" s="86" t="inlineStr">
        <is>
          <t>pdf</t>
        </is>
      </c>
      <c r="W760" s="223" t="inlineStr">
        <is>
          <t>15.2 MB</t>
        </is>
      </c>
      <c r="X760" s="223" t="inlineStr">
        <is>
          <t>&lt;p&gt;Dari Dahsyat Sampai Mak Nyesss ... merupakan kumpulan artikel ketenagakerjaan yang telah dimuat di SKH Kedaulatan Rakyat Jogja antara 2006-2008. Buku ini membahas problematika seputar dunia kerja seperti:&amp;nbsp;&lt;/p&gt;
 &lt;p&gt;&amp;bull;&amp;nbsp;&amp;nbsp; &amp;nbsp;Menghadapi konflik&lt;br /&gt;
 &amp;bull;&amp;nbsp;&amp;nbsp; &amp;nbsp;Menjadi SOM yang excellent&lt;br /&gt;
 &amp;bull;&amp;nbsp;&amp;nbsp; &amp;nbsp;Menghadapi toxic leader, emotional vampire, dan zombie&lt;br /&gt;
 &amp;bull;&amp;nbsp;&amp;nbsp; &amp;nbsp;Bertahan di tengah lingkungan kerja yang tidak kondusif&lt;/p&gt;
 &lt;p&gt;Tidak hanya itu, Anda akan diajak untuk melihat kenyataan di dunia kerja yang sering kali luput dari perhatian. Disajikan dengan lugas, ringan, dan enak dibaca. Tepat bagi Anda - pekerja dan pencari kerja - yang sedang membangun citra diri yang profesional.&amp;nbsp;&lt;/p&gt;</t>
        </is>
      </c>
      <c r="Y760" s="262" t="n">
        <v>90000</v>
      </c>
      <c r="Z760" s="226" t="n"/>
      <c r="AA760" s="241">
        <f>Y1108*Z1108</f>
        <v/>
      </c>
      <c r="AB760" s="237" t="inlineStr">
        <is>
          <t>b4ff45a1-2e27-4c78-805a-18602600ac80</t>
        </is>
      </c>
    </row>
    <row r="761" ht="15" customHeight="1" s="283">
      <c r="A761" s="109" t="n">
        <v>1100</v>
      </c>
      <c r="B761" s="222">
        <f>HYPERLINK("https://mocostore.moco.co.id/catalog/"&amp;AB1109,"Klik Disini")</f>
        <v/>
      </c>
      <c r="C761" s="223" t="inlineStr">
        <is>
          <t>4M (Memilih, Memakai, Merawat, dan Memperbaiki) Netbook</t>
        </is>
      </c>
      <c r="D761" s="223" t="n"/>
      <c r="E761" s="223" t="inlineStr">
        <is>
          <t>ELCOM</t>
        </is>
      </c>
      <c r="F761" s="223" t="inlineStr">
        <is>
          <t>978-979-29-2051-2</t>
        </is>
      </c>
      <c r="G761" s="223" t="inlineStr">
        <is>
          <t>978-979-29-8763-8</t>
        </is>
      </c>
      <c r="H761" s="223" t="inlineStr">
        <is>
          <t>Komputer &amp; Internet</t>
        </is>
      </c>
      <c r="I761" s="258" t="inlineStr">
        <is>
          <t>Perguruan Tinggi</t>
        </is>
      </c>
      <c r="J761" s="186" t="inlineStr">
        <is>
          <t>009.05</t>
        </is>
      </c>
      <c r="K761" s="223" t="n"/>
      <c r="L761" s="264" t="n"/>
      <c r="M761" s="265" t="n"/>
      <c r="N761" s="223" t="n"/>
      <c r="O761" s="223" t="n"/>
      <c r="P761" s="260" t="n">
        <v>2012</v>
      </c>
      <c r="Q761" s="260" t="n">
        <v>2018</v>
      </c>
      <c r="R761" s="223" t="inlineStr">
        <is>
          <t>Penerbit Andi</t>
        </is>
      </c>
      <c r="S761" s="223" t="inlineStr">
        <is>
          <t>Andi Offset CV</t>
        </is>
      </c>
      <c r="T761" s="223" t="n"/>
      <c r="U761" s="261" t="n">
        <v>128</v>
      </c>
      <c r="V761" s="86" t="inlineStr">
        <is>
          <t>pdf</t>
        </is>
      </c>
      <c r="W761" s="223" t="inlineStr">
        <is>
          <t>13.2 MB</t>
        </is>
      </c>
      <c r="X761" s="223" t="inlineStr">
        <is>
          <t>&lt;p&gt;Bagi yang berkeinginan membeli netbook, sungguh tepat bila Anda telah membel i buku ini terlebih dahulu agar netbook yang dipilih sesuai dengan kebutuhan Anda. Bag i Anda yang sudah memiliki netbook, buku ini akan sangat membantu dalam pengeksploras ian kemampuan sebuah netbook. Di samping itu, juga terdapat teknik-teknik lain dalam merawat dan memperbaiki netbook. Tunggu apa lagi! Buku ini merupakan panduan terlengkap dalam memil ih, memakai, merawat, dan memperbaiki netbook.&lt;/p&gt;</t>
        </is>
      </c>
      <c r="Y761" s="262" t="n">
        <v>35500</v>
      </c>
      <c r="Z761" s="226" t="n"/>
      <c r="AA761" s="241">
        <f>Y1109*Z1109</f>
        <v/>
      </c>
      <c r="AB761" s="237" t="inlineStr">
        <is>
          <t>a7c98099-2e61-4021-97a1-44b3b289a56c</t>
        </is>
      </c>
    </row>
    <row r="762" ht="15" customHeight="1" s="283">
      <c r="A762" s="109" t="n">
        <v>1101</v>
      </c>
      <c r="B762" s="222">
        <f>HYPERLINK("https://mocostore.moco.co.id/catalog/"&amp;AB1110,"Klik Disini")</f>
        <v/>
      </c>
      <c r="C762" s="223" t="inlineStr">
        <is>
          <t>5 Crowns</t>
        </is>
      </c>
      <c r="D762" s="223" t="n"/>
      <c r="E762" s="223" t="inlineStr">
        <is>
          <t>Hasanema Wau</t>
        </is>
      </c>
      <c r="F762" s="223" t="inlineStr">
        <is>
          <t>978-979-29-3764-0</t>
        </is>
      </c>
      <c r="G762" s="223" t="inlineStr">
        <is>
          <t>978-979-29-8765-2</t>
        </is>
      </c>
      <c r="H762" s="223" t="inlineStr">
        <is>
          <t>Agama Kristen</t>
        </is>
      </c>
      <c r="I762" s="258" t="inlineStr">
        <is>
          <t>Perguruan Tinggi</t>
        </is>
      </c>
      <c r="J762" s="186" t="inlineStr">
        <is>
          <t>009.16</t>
        </is>
      </c>
      <c r="K762" s="264" t="inlineStr">
        <is>
          <t>Tidak Tersedia</t>
        </is>
      </c>
      <c r="L762" s="264" t="n"/>
      <c r="M762" s="259" t="inlineStr">
        <is>
          <t>Tidak Tersedia</t>
        </is>
      </c>
      <c r="N762" s="223" t="n"/>
      <c r="O762" s="223" t="n"/>
      <c r="P762" s="260" t="n">
        <v>2014</v>
      </c>
      <c r="Q762" s="260" t="n">
        <v>2018</v>
      </c>
      <c r="R762" s="223" t="inlineStr">
        <is>
          <t>Penerbit Andi</t>
        </is>
      </c>
      <c r="S762" s="223" t="inlineStr">
        <is>
          <t>Andi Offset CV</t>
        </is>
      </c>
      <c r="T762" s="223" t="n"/>
      <c r="U762" s="261" t="n">
        <v>168</v>
      </c>
      <c r="V762" s="86" t="inlineStr">
        <is>
          <t>pdf</t>
        </is>
      </c>
      <c r="W762" s="223" t="inlineStr">
        <is>
          <t>5.3 MB</t>
        </is>
      </c>
      <c r="X762" s="223" t="inlineStr">
        <is>
          <t>&lt;p&gt;Buku ini memaparkan bukti-bukti janji Allah bahwa &amp;quot;Jerih payahmu diperhitungkan.&amp;quot;Peristiwa di Berna (Takhta Pengadilan Kristus) merupakan ajang penganugerahan penghargaan bagi murid Kristus yang menampilkan kualitas hidup unggul. Setiap orang percaya telah berada di lintasan bertabur peluang meraih gelar champion. Karena itu, saudara&amp;shy;saudaraku yang kekasih, berdirilah teguh, jangan goyah, dan giatlah se/alu dalam pekerjaan Tuhan! Sebab kamu tahu, bahwa dalam persekutuan dengan Tuhan jerih payahmu tidak sia-sia (1 Kor. 15:58).&amp;nbsp;&lt;/p&gt;</t>
        </is>
      </c>
      <c r="Y762" s="262" t="n">
        <v>49000</v>
      </c>
      <c r="Z762" s="226" t="n"/>
      <c r="AA762" s="241">
        <f>Y1110*Z1110</f>
        <v/>
      </c>
      <c r="AB762" s="237" t="inlineStr">
        <is>
          <t>1ac6ae70-c24e-4abe-b570-63219bd8957c</t>
        </is>
      </c>
    </row>
    <row r="763" ht="15" customHeight="1" s="283">
      <c r="A763" s="109" t="n">
        <v>1102</v>
      </c>
      <c r="B763" s="222">
        <f>HYPERLINK("https://mocostore.moco.co.id/catalog/"&amp;AB1111,"Klik Disini")</f>
        <v/>
      </c>
      <c r="C763" s="223" t="inlineStr">
        <is>
          <t>Kuasa Cinta</t>
        </is>
      </c>
      <c r="D763" s="223" t="n"/>
      <c r="E763" s="223" t="inlineStr">
        <is>
          <t>Ir. Jarot Wijanarko</t>
        </is>
      </c>
      <c r="F763" s="223" t="inlineStr">
        <is>
          <t>978-979-29-2977-5</t>
        </is>
      </c>
      <c r="G763" s="223" t="inlineStr">
        <is>
          <t>978-979-29-9681-4</t>
        </is>
      </c>
      <c r="H763" s="223" t="inlineStr">
        <is>
          <t>Agama Kristen</t>
        </is>
      </c>
      <c r="I763" s="258" t="inlineStr">
        <is>
          <t>Perguruan Tinggi</t>
        </is>
      </c>
      <c r="J763" s="186" t="inlineStr">
        <is>
          <t>009.16</t>
        </is>
      </c>
      <c r="K763" s="223" t="n"/>
      <c r="L763" s="223" t="n"/>
      <c r="M763" s="259" t="n"/>
      <c r="N763" s="223" t="inlineStr">
        <is>
          <t>Indonesia</t>
        </is>
      </c>
      <c r="O763" s="223" t="inlineStr">
        <is>
          <t>Tidak diketahui</t>
        </is>
      </c>
      <c r="P763" s="260" t="n">
        <v>2013</v>
      </c>
      <c r="Q763" s="260" t="n">
        <v>2018</v>
      </c>
      <c r="R763" s="223" t="inlineStr">
        <is>
          <t>Penerbit Andi</t>
        </is>
      </c>
      <c r="S763" s="223" t="inlineStr">
        <is>
          <t>Andi Offset CV</t>
        </is>
      </c>
      <c r="T763" s="223" t="inlineStr">
        <is>
          <t>Lokal</t>
        </is>
      </c>
      <c r="U763" s="261" t="n">
        <v>168</v>
      </c>
      <c r="V763" s="86" t="inlineStr">
        <is>
          <t>pdf</t>
        </is>
      </c>
      <c r="W763" s="223" t="inlineStr">
        <is>
          <t>7.3 MB</t>
        </is>
      </c>
      <c r="X763" s="223" t="inlineStr">
        <is>
          <t>&lt;p&gt;ltulah kata-kata tentang nilai cinta yang tertulis di awal buku ini. Namun, fakta kehidupan nyata adalah orang menjadi letih, lesu, apatis, tidak percaya pada hukum. Orang berlaku sangat agresif, bahkan mengandalkan sikap preman, kekerasan, atau uang. Lalu, bagaimana sebaiknya sikap hati kita supaya kita dapat menjalani kehidupan yang pen uh cinta sebagaimana yang Tuhan maksud saat awal mula kita diciptakan?&amp;nbsp;&lt;br /&gt;
 Melalui buku ini penulis mengajak pembaca untuk merenung bahwa akhirnya sikap terbaik yang seharusnya kita ambil adalah sikap hati yang positif. Sikap posiitif akan melahirkan sikap produktif. Bahkan lebih dari itu, kita akan melimpah dengan syukur dan berhasil serta mampu hidup maksimal di tengah masa sukar.&amp;nbsp;&lt;/p&gt;
 &lt;p&gt;&lt;br /&gt;
 Dunia tanpa cinta ... terasa seperti neraka;&amp;nbsp;&lt;br /&gt;
 Kematian ketika masih bernapas;&amp;nbsp;&lt;br /&gt;
 Neraka ketika masih hidup.&amp;nbsp;&lt;/p&gt;</t>
        </is>
      </c>
      <c r="Y763" s="262" t="n">
        <v>55000</v>
      </c>
      <c r="Z763" s="226" t="n"/>
      <c r="AA763" s="241">
        <f>Y1111*Z1111</f>
        <v/>
      </c>
      <c r="AB763" s="237" t="inlineStr">
        <is>
          <t>b8a49224-ec4a-4c99-b930-b76664af1b02</t>
        </is>
      </c>
    </row>
    <row r="764" ht="15" customHeight="1" s="283">
      <c r="A764" s="109" t="n">
        <v>1103</v>
      </c>
      <c r="B764" s="222">
        <f>HYPERLINK("https://mocostore.moco.co.id/catalog/"&amp;AB1112,"Klik Disini")</f>
        <v/>
      </c>
      <c r="C764" s="223" t="inlineStr">
        <is>
          <t>Dari Kelaparan Menuju Kelimpahan</t>
        </is>
      </c>
      <c r="D764" s="223" t="n"/>
      <c r="E764" s="223" t="inlineStr">
        <is>
          <t>Timotius Arifin</t>
        </is>
      </c>
      <c r="F764" s="223" t="inlineStr">
        <is>
          <t>979-763-737-9</t>
        </is>
      </c>
      <c r="G764" s="223" t="inlineStr">
        <is>
          <t>978-979-29-8997-7</t>
        </is>
      </c>
      <c r="H764" s="223" t="inlineStr">
        <is>
          <t>Agama Kristen</t>
        </is>
      </c>
      <c r="I764" s="258" t="inlineStr">
        <is>
          <t>Perguruan Tinggi</t>
        </is>
      </c>
      <c r="J764" s="186" t="inlineStr">
        <is>
          <t>009.16</t>
        </is>
      </c>
      <c r="K764" s="223" t="inlineStr">
        <is>
          <t>Tidak Tersedia</t>
        </is>
      </c>
      <c r="L764" s="264" t="n"/>
      <c r="M764" s="265" t="inlineStr">
        <is>
          <t>Tidak Tersedia</t>
        </is>
      </c>
      <c r="N764" s="223" t="inlineStr">
        <is>
          <t>Indonesia</t>
        </is>
      </c>
      <c r="O764" s="223" t="inlineStr">
        <is>
          <t>Tidak diketahui</t>
        </is>
      </c>
      <c r="P764" s="260" t="n">
        <v>2007</v>
      </c>
      <c r="Q764" s="260" t="n">
        <v>2018</v>
      </c>
      <c r="R764" s="223" t="inlineStr">
        <is>
          <t>Penerbit Andi</t>
        </is>
      </c>
      <c r="S764" s="223" t="inlineStr">
        <is>
          <t>Andi Offset CV</t>
        </is>
      </c>
      <c r="T764" s="223" t="inlineStr">
        <is>
          <t>Lokal</t>
        </is>
      </c>
      <c r="U764" s="261" t="n">
        <v>128</v>
      </c>
      <c r="V764" s="86" t="inlineStr">
        <is>
          <t>pdf</t>
        </is>
      </c>
      <c r="W764" s="223" t="inlineStr">
        <is>
          <t>6.7 MB</t>
        </is>
      </c>
      <c r="X764" s="223" t="inlineStr">
        <is>
          <t>&lt;p&gt;Ditengah krisis, tekanan, kesulitan hidup, orang cenderung bersikap menyalahkan. Baik menyalahkan sesamanya maupun Tuhan. Tapi, tahukah anda bahwa krisis yang kita alami itu sebenarnya merupakan undangan&amp;nbsp; agar mukjizat datang dalam kehidupan kita? Melalui krisis, kita dapat melihat dan merasakan pertolongan Tuhan&lt;/p&gt;</t>
        </is>
      </c>
      <c r="Y764" s="262" t="n">
        <v>59000</v>
      </c>
      <c r="Z764" s="226" t="n"/>
      <c r="AA764" s="241">
        <f>Y1112*Z1112</f>
        <v/>
      </c>
      <c r="AB764" s="237" t="inlineStr">
        <is>
          <t>0aae3d12-5eb6-4ee0-80dc-99dc3cb5a886</t>
        </is>
      </c>
    </row>
    <row r="765" ht="15" customHeight="1" s="283">
      <c r="A765" s="109" t="n">
        <v>1104</v>
      </c>
      <c r="B765" s="222">
        <f>HYPERLINK("https://mocostore.moco.co.id/catalog/"&amp;AB1113,"Klik Disini")</f>
        <v/>
      </c>
      <c r="C765" s="223" t="inlineStr">
        <is>
          <t>52 Renungan Dinamis</t>
        </is>
      </c>
      <c r="D765" s="223" t="n"/>
      <c r="E765" s="223" t="inlineStr">
        <is>
          <t>Daud Wira Wijaya Mulya</t>
        </is>
      </c>
      <c r="F765" s="223" t="inlineStr">
        <is>
          <t>979-731-924-5</t>
        </is>
      </c>
      <c r="G765" s="223" t="inlineStr">
        <is>
          <t>978-979-29-8767-6</t>
        </is>
      </c>
      <c r="H765" s="223" t="inlineStr">
        <is>
          <t>Agama Kristen</t>
        </is>
      </c>
      <c r="I765" s="258" t="inlineStr">
        <is>
          <t>Perguruan Tinggi</t>
        </is>
      </c>
      <c r="J765" s="186" t="inlineStr">
        <is>
          <t>009.16</t>
        </is>
      </c>
      <c r="K765" s="223" t="inlineStr">
        <is>
          <t>Tidak Tersedia</t>
        </is>
      </c>
      <c r="L765" s="223" t="n"/>
      <c r="M765" s="259" t="inlineStr">
        <is>
          <t>Tidak Tersedia</t>
        </is>
      </c>
      <c r="N765" s="223" t="n"/>
      <c r="O765" s="223" t="n"/>
      <c r="P765" s="260" t="n">
        <v>2004</v>
      </c>
      <c r="Q765" s="260" t="n">
        <v>2018</v>
      </c>
      <c r="R765" s="223" t="inlineStr">
        <is>
          <t>Penerbit Andi</t>
        </is>
      </c>
      <c r="S765" s="223" t="inlineStr">
        <is>
          <t>Andi Offset CV</t>
        </is>
      </c>
      <c r="T765" s="223" t="n"/>
      <c r="U765" s="261" t="n">
        <v>209</v>
      </c>
      <c r="V765" s="86" t="inlineStr">
        <is>
          <t>pdf</t>
        </is>
      </c>
      <c r="W765" s="223" t="inlineStr">
        <is>
          <t>11.3 MB</t>
        </is>
      </c>
      <c r="X765" s="223" t="inlineStr">
        <is>
          <t>&lt;p&gt;Jika seseorang menyampaikan khotbah, ada dua hal yang mungkin terjadi pada pendengarnya. Mereka menjadi antusias karena khotbah disampaikan secara sistematis hingga dapat menyentuh kedalaman nurani mereka. Atau sebaliknya, mereka mengantuk dan bosan karena khotbahnya disampaikan dengan monoton.&lt;/p&gt;
 &lt;p&gt;Anda tentu tidak ingin hal yaJ:lg kedua ini. menimpa Anda. Dan, arah Anda sudah tepat karena Anda memilih buku ini.&lt;/p&gt;
 &lt;p&gt;52 Renungan Dinamis akan. membantu Anda kaum awam, mahasiswa teologi, atau hamba Tuhan untuk&amp;nbsp;menyampaikan firman-Nya secara sistematis tidak hanya di gereja, tetapi juga dalam persekutuan atau bahkan untuk renungan pribadi. Lima puluh dua renungan dan bahan diskusinya dapat Anda&amp;nbsp;gunakan setiap Minggu selama setahun.&lt;/p&gt;
 &lt;p&gt;&lt;br /&gt;
 Temanilah setiap hari Minggu Anda dengan renungan-renungan yang menyentuh dalam buku ini.&lt;/p&gt;</t>
        </is>
      </c>
      <c r="Y765" s="262" t="n">
        <v>57000</v>
      </c>
      <c r="Z765" s="226" t="n"/>
      <c r="AA765" s="241">
        <f>Y1113*Z1113</f>
        <v/>
      </c>
      <c r="AB765" s="237" t="inlineStr">
        <is>
          <t>dcd6c677-36e6-4669-9625-3d248d8b0e5e</t>
        </is>
      </c>
    </row>
    <row r="766" ht="15" customHeight="1" s="283">
      <c r="A766" s="109" t="n">
        <v>1105</v>
      </c>
      <c r="B766" s="222">
        <f>HYPERLINK("https://mocostore.moco.co.id/catalog/"&amp;AB1114,"Klik Disini")</f>
        <v/>
      </c>
      <c r="C766" s="223" t="inlineStr">
        <is>
          <t>Dari Lapangan ke Pelayanan</t>
        </is>
      </c>
      <c r="D766" s="223" t="n"/>
      <c r="E766" s="223" t="inlineStr">
        <is>
          <t>Rudi Gunawan</t>
        </is>
      </c>
      <c r="F766" s="223" t="inlineStr">
        <is>
          <t>979-763-447-7</t>
        </is>
      </c>
      <c r="G766" s="223" t="inlineStr">
        <is>
          <t>978-979-29-8998-4</t>
        </is>
      </c>
      <c r="H766" s="223" t="inlineStr">
        <is>
          <t>Komputer &amp; Internet</t>
        </is>
      </c>
      <c r="I766" s="258" t="inlineStr">
        <is>
          <t>Perguruan Tinggi</t>
        </is>
      </c>
      <c r="J766" s="186" t="inlineStr">
        <is>
          <t>009.06</t>
        </is>
      </c>
      <c r="K766" s="223" t="n"/>
      <c r="L766" s="223" t="n"/>
      <c r="M766" s="259" t="n"/>
      <c r="N766" s="223" t="inlineStr">
        <is>
          <t>Indonesia</t>
        </is>
      </c>
      <c r="O766" s="223" t="inlineStr">
        <is>
          <t>Tidak diketahui</t>
        </is>
      </c>
      <c r="P766" s="260" t="n">
        <v>2006</v>
      </c>
      <c r="Q766" s="260" t="n">
        <v>2018</v>
      </c>
      <c r="R766" s="223" t="inlineStr">
        <is>
          <t>Penerbit Andi</t>
        </is>
      </c>
      <c r="S766" s="223" t="inlineStr">
        <is>
          <t>Andi Offset CV</t>
        </is>
      </c>
      <c r="T766" s="223" t="inlineStr">
        <is>
          <t>Lokal</t>
        </is>
      </c>
      <c r="U766" s="261" t="n">
        <v>174</v>
      </c>
      <c r="V766" s="86" t="inlineStr">
        <is>
          <t>pdf</t>
        </is>
      </c>
      <c r="W766" s="223" t="inlineStr">
        <is>
          <t>14.5 MB</t>
        </is>
      </c>
      <c r="X766" s="225" t="inlineStr">
        <is>
          <t>&lt;p&gt;Sang maestro bulu tangkis itu telah bertobat! Buku ini mengisahkan tapakan panjang perjalanan hid up seorang Rudi Gunawan, sang jawara bulu tangkis terutama dalam pertandingan ganda campuran dan ganda putra. Kalau Anda penggemar bulu tangkis, Anda tidak akan pernah lupa teriakan kemenangannya ketika menjadi juara All England dua kali atau ketika berhasil meraihperak di Olimpiade Barcelona, Spanyol tahun 1992.&lt;/p&gt;
 &lt;p&gt;Buku ini bukan berisi nasihat atau untaian kata hikmat. Tapi buku ini mengisahkan perjalanan nyata hidup seorang anak manusia yang dulu tidak mengenal Allah, namun karena kasih karunia dan anugerah, telah berubah menjadi orang yang dipakai Allah secara luar biasa. Bagi orang-orang yang mengerti arti sebuah panggilan llahi dalam hidupnya, semua kesuksesan yang dunia berikan tidaklah terlalu berat untuk ditinggalkan. Ditambah dengan foto-foto kemenangan Rudi di lapangan&lt;/p&gt;</t>
        </is>
      </c>
      <c r="Y766" s="262" t="n">
        <v>59000</v>
      </c>
      <c r="Z766" s="226" t="n"/>
      <c r="AA766" s="241">
        <f>Y1114*Z1114</f>
        <v/>
      </c>
      <c r="AB766" s="237" t="inlineStr">
        <is>
          <t>53998fa8-2893-4b88-aa4a-f2a77034d1d3</t>
        </is>
      </c>
    </row>
    <row r="767" ht="15" customHeight="1" s="283">
      <c r="A767" s="109" t="n">
        <v>1106</v>
      </c>
      <c r="B767" s="222">
        <f>HYPERLINK("https://mocostore.moco.co.id/catalog/"&amp;AB1115,"Klik Disini")</f>
        <v/>
      </c>
      <c r="C767" s="223" t="inlineStr">
        <is>
          <t>56 Fabel Yang Menginspirasi dan Mengubah Hidup Anda</t>
        </is>
      </c>
      <c r="D767" s="223" t="n"/>
      <c r="E767" s="223" t="inlineStr">
        <is>
          <t>Sulistyanto</t>
        </is>
      </c>
      <c r="F767" s="223" t="inlineStr">
        <is>
          <t>978-979-29-5735-8</t>
        </is>
      </c>
      <c r="G767" s="223" t="inlineStr">
        <is>
          <t>978-979-29-8768-3</t>
        </is>
      </c>
      <c r="H767" s="223" t="inlineStr">
        <is>
          <t>Agama Kristen</t>
        </is>
      </c>
      <c r="I767" s="258" t="inlineStr">
        <is>
          <t>Perguruan Tinggi</t>
        </is>
      </c>
      <c r="J767" s="186" t="inlineStr">
        <is>
          <t>009.16</t>
        </is>
      </c>
      <c r="K767" s="264" t="inlineStr">
        <is>
          <t>Tidak Tersedia</t>
        </is>
      </c>
      <c r="L767" s="264" t="n"/>
      <c r="M767" s="259" t="inlineStr">
        <is>
          <t>Tidak Tersedia</t>
        </is>
      </c>
      <c r="N767" s="223" t="n"/>
      <c r="O767" s="223" t="n"/>
      <c r="P767" s="260" t="n">
        <v>2016</v>
      </c>
      <c r="Q767" s="260" t="n">
        <v>2018</v>
      </c>
      <c r="R767" s="223" t="inlineStr">
        <is>
          <t>Penerbit Andi</t>
        </is>
      </c>
      <c r="S767" s="223" t="inlineStr">
        <is>
          <t>Andi Offset CV</t>
        </is>
      </c>
      <c r="T767" s="223" t="n"/>
      <c r="U767" s="261" t="n">
        <v>176</v>
      </c>
      <c r="V767" s="86" t="inlineStr">
        <is>
          <t>pdf</t>
        </is>
      </c>
      <c r="W767" s="223" t="inlineStr">
        <is>
          <t>11.7 MB</t>
        </is>
      </c>
      <c r="X767" s="223" t="inlineStr">
        <is>
          <t>&lt;p&gt;KITA sudah tidak asing lagi dengan karya sastra berbentuk fabel, yaitu dongeng dengan sosok satwa sebagai tokohnya, misalnya Anjing, Buaya, Kancil, Serigala, Singa, Harimau, dan banyak lagi lainnya.&amp;nbsp;&lt;br /&gt;
 Fungsi utama fabel pada umumnya adalah sebagai wahana untuk menyampaikan pesan yang bersifat hiburan. Namun, fabel juga bisa dijadikan suatu media pendidikan, khususnya pendidikan moral atau budi pekerti. Melalui cerita, penyampaian pesan bisa menjadi lebih menyenangkan.&amp;nbsp;&lt;br /&gt;
 Setiap cerita dalam buku ini dibuka dengan fabel singkat, kemudian diikuti dengan renungan singkat, dan ditutup dengan kutipan bijak sebagai kesimpulan dan benang merah dari keseluruhan pesan yang ingin disampaikan melalui cerita tersebut.&amp;nbsp;&lt;br /&gt;
 Kiranya lewat kisah-kisah yang tersusun dalam buku ini, para pembaca mendapatkan inspirasi dan pencerahan.&amp;nbsp;&lt;/p&gt;</t>
        </is>
      </c>
      <c r="Y767" s="262" t="n">
        <v>47000</v>
      </c>
      <c r="Z767" s="226" t="n"/>
      <c r="AA767" s="241">
        <f>Y1115*Z1115</f>
        <v/>
      </c>
      <c r="AB767" s="237" t="inlineStr">
        <is>
          <t>22d9bfc2-a3a9-4cad-bce9-a941a8799d6f</t>
        </is>
      </c>
    </row>
    <row r="768" ht="15" customHeight="1" s="283">
      <c r="A768" s="109" t="n">
        <v>1107</v>
      </c>
      <c r="B768" s="222">
        <f>HYPERLINK("https://mocostore.moco.co.id/catalog/"&amp;AB1116,"Klik Disini")</f>
        <v/>
      </c>
      <c r="C768" s="223" t="inlineStr">
        <is>
          <t>58 Kreasi Acara Natal yang Kreatif</t>
        </is>
      </c>
      <c r="D768" s="223" t="n"/>
      <c r="E768" s="223" t="inlineStr">
        <is>
          <t>Paulus Lie &amp; Tim Efata</t>
        </is>
      </c>
      <c r="F768" s="223" t="inlineStr">
        <is>
          <t>978-979-29-1139-8</t>
        </is>
      </c>
      <c r="G768" s="223" t="inlineStr">
        <is>
          <t>978-979-29-8770-6</t>
        </is>
      </c>
      <c r="H768" s="223" t="inlineStr">
        <is>
          <t>Agama Kristen</t>
        </is>
      </c>
      <c r="I768" s="258" t="inlineStr">
        <is>
          <t>Perguruan Tinggi</t>
        </is>
      </c>
      <c r="J768" s="186" t="inlineStr">
        <is>
          <t>009.16</t>
        </is>
      </c>
      <c r="K768" s="223" t="inlineStr">
        <is>
          <t>Tidak Tersedia</t>
        </is>
      </c>
      <c r="L768" s="264" t="n"/>
      <c r="M768" s="265" t="inlineStr">
        <is>
          <t>Tidak Tersedia</t>
        </is>
      </c>
      <c r="N768" s="223" t="inlineStr">
        <is>
          <t>Indonesia</t>
        </is>
      </c>
      <c r="O768" s="223" t="inlineStr">
        <is>
          <t>Tidak diketahui</t>
        </is>
      </c>
      <c r="P768" s="260" t="n">
        <v>2009</v>
      </c>
      <c r="Q768" s="260" t="n">
        <v>2018</v>
      </c>
      <c r="R768" s="223" t="inlineStr">
        <is>
          <t>Penerbit Andi</t>
        </is>
      </c>
      <c r="S768" s="223" t="inlineStr">
        <is>
          <t>Andi Offset CV</t>
        </is>
      </c>
      <c r="T768" s="223" t="inlineStr">
        <is>
          <t>Lokal</t>
        </is>
      </c>
      <c r="U768" s="261" t="n">
        <v>272</v>
      </c>
      <c r="V768" s="86" t="inlineStr">
        <is>
          <t>pdf</t>
        </is>
      </c>
      <c r="W768" s="223" t="inlineStr">
        <is>
          <t>3.3 MB</t>
        </is>
      </c>
      <c r="X768" s="223" t="inlineStr">
        <is>
          <t>&lt;p&gt;Menyajikan suatu kreasi acara Natal bagi anak-anak bukanlah hal yang mudah, terutama bagi para guru Sekolah Minggu. Banyak hal perlu dipertimbangkan agar acara yang akan disajikan dapat benar-benar bermanfaat bagi anak-anak.. Tidak hanya cara penyajiannya saja yang harus menarik, tetapi ide-ide yang dikreasikan pun juga harus bisa mengembangkan nilai-nilai spiritual pada jiwa anak-anak..&amp;nbsp;&lt;br /&gt;
 Dengan pertimbangan tersebui Tim Efata mencoba untuk menjawab kebutuhan para guru Sekolah Minggu akan adanya referensi buku yang dapat membantu mereka dalam menyajikan acara natal yang berkualitas bagi anak-anak didiknya. Melalui 58 Kreasi Acara Natal yang Kreatif, diharapkan para guru Sekolah Minggu dapat mengembangkan ide-ide yang ada sehingga perayaan Natal pun dapat berkesan dan bermanfaat bagi anak-anak..&amp;nbsp;&lt;/p&gt;</t>
        </is>
      </c>
      <c r="Y768" s="262" t="n">
        <v>69500</v>
      </c>
      <c r="Z768" s="226" t="n"/>
      <c r="AA768" s="241">
        <f>Y1116*Z1116</f>
        <v/>
      </c>
      <c r="AB768" s="237" t="inlineStr">
        <is>
          <t>2a487a2c-b68e-4c57-b13d-7593dfe2b358</t>
        </is>
      </c>
    </row>
    <row r="769" ht="15" customHeight="1" s="283">
      <c r="A769" s="109" t="n">
        <v>1108</v>
      </c>
      <c r="B769" s="222">
        <f>HYPERLINK("https://mocostore.moco.co.id/catalog/"&amp;AB1117,"Klik Disini")</f>
        <v/>
      </c>
      <c r="C769" s="223" t="inlineStr">
        <is>
          <t>Dasar-dasar Hermeneutik</t>
        </is>
      </c>
      <c r="D769" s="223" t="n"/>
      <c r="E769" s="223" t="inlineStr">
        <is>
          <t>Kresbinol Labobar</t>
        </is>
      </c>
      <c r="F769" s="223" t="inlineStr">
        <is>
          <t>978-979-29-6425-7</t>
        </is>
      </c>
      <c r="G769" s="223" t="inlineStr">
        <is>
          <t>978-979-29-8999-1</t>
        </is>
      </c>
      <c r="H769" s="223" t="inlineStr">
        <is>
          <t>Agama Kristen</t>
        </is>
      </c>
      <c r="I769" s="258" t="inlineStr">
        <is>
          <t>Perguruan Tinggi</t>
        </is>
      </c>
      <c r="J769" s="186" t="inlineStr">
        <is>
          <t>009.16</t>
        </is>
      </c>
      <c r="K769" s="223" t="inlineStr">
        <is>
          <t>Tidak Tersedia</t>
        </is>
      </c>
      <c r="L769" s="223" t="n"/>
      <c r="M769" s="259" t="inlineStr">
        <is>
          <t>Tidak Tersedia</t>
        </is>
      </c>
      <c r="N769" s="223" t="inlineStr">
        <is>
          <t>Indonesia</t>
        </is>
      </c>
      <c r="O769" s="223" t="inlineStr">
        <is>
          <t>Tidak diketahui</t>
        </is>
      </c>
      <c r="P769" s="260" t="n">
        <v>2017</v>
      </c>
      <c r="Q769" s="260" t="n">
        <v>2018</v>
      </c>
      <c r="R769" s="223" t="inlineStr">
        <is>
          <t>Penerbit Andi</t>
        </is>
      </c>
      <c r="S769" s="223" t="inlineStr">
        <is>
          <t>Andi Offset CV</t>
        </is>
      </c>
      <c r="T769" s="223" t="inlineStr">
        <is>
          <t>Lokal</t>
        </is>
      </c>
      <c r="U769" s="261" t="n">
        <v>136</v>
      </c>
      <c r="V769" s="86" t="inlineStr">
        <is>
          <t>pdf</t>
        </is>
      </c>
      <c r="W769" s="223" t="inlineStr">
        <is>
          <t>20.6 MB</t>
        </is>
      </c>
      <c r="X769" s="223" t="inlineStr">
        <is>
          <t>&lt;p&gt;Pemahaman tentang Alkitab &amp;nbsp;tidak cukup sekadar dipahami dari tulisan semata. Alkitab&amp;nbsp;harus dapat dipahami dalam berbagai sudut pandang dan latar belakang penulisan. Hermeneutik sangat diperlukan guna memahami Alkitab, baik untuk hamba Tuhan, mahasiswa, maupun para diakonia gereja yang terlibat dalam pelayanan firman Tuhan.&amp;nbsp;&lt;br /&gt;
 Buku ini ditulis guna menjawab kebutuhan hambaTuhan dan jemaat sebagai rujukan mudah dalam memahami Alkitab. Buku ini memberikan penjelasan, teori-teori, untuk mengupas Alkitab sehingga mudah untuk disampaikan kepada jemaat. Buku ini memberikan kemudahan dalam mempersiapkan khotbah yang praktis mudah untuk dipahami, dan dimengerti oleh semua kalangan (baik hamba Tuhan, mahasiswa, maupun jemaat biasa.&amp;nbsp;&lt;br /&gt;
 Buku ini juga dapat dimanfaatkan sebagai sarana untuk pendalaman Alkitab, maupun bahan untuk renungan pribadi, karena buku ini pen uh dengan berkat yang akan membawa kehidupan rohani semakin bertumbuh dalam pengenalan Allah melalui Alkitab.&amp;nbsp;&lt;/p&gt;</t>
        </is>
      </c>
      <c r="Y769" s="262" t="n">
        <v>41500</v>
      </c>
      <c r="Z769" s="226" t="n"/>
      <c r="AA769" s="241">
        <f>Y1117*Z1117</f>
        <v/>
      </c>
      <c r="AB769" s="237" t="inlineStr">
        <is>
          <t>95c3a4d2-67c0-4310-b43e-bee6b7e2c7c6</t>
        </is>
      </c>
    </row>
    <row r="770" ht="15" customHeight="1" s="283">
      <c r="A770" s="109" t="n">
        <v>1109</v>
      </c>
      <c r="B770" s="222">
        <f>HYPERLINK("https://mocostore.moco.co.id/catalog/"&amp;AB1118,"Klik Disini")</f>
        <v/>
      </c>
      <c r="C770" s="223" t="inlineStr">
        <is>
          <t>Kuasa Persepakatan</t>
        </is>
      </c>
      <c r="D770" s="223" t="n"/>
      <c r="E770" s="223" t="inlineStr">
        <is>
          <t>Irwan Halim</t>
        </is>
      </c>
      <c r="F770" s="223" t="inlineStr">
        <is>
          <t>978-979-29-5723-5</t>
        </is>
      </c>
      <c r="G770" s="223" t="inlineStr">
        <is>
          <t>978-979-29-9683-8</t>
        </is>
      </c>
      <c r="H770" s="223" t="inlineStr">
        <is>
          <t>Agama Kristen</t>
        </is>
      </c>
      <c r="I770" s="258" t="inlineStr">
        <is>
          <t>Perguruan Tinggi</t>
        </is>
      </c>
      <c r="J770" s="186" t="inlineStr">
        <is>
          <t>009.16</t>
        </is>
      </c>
      <c r="K770" s="223" t="n"/>
      <c r="L770" s="264" t="n"/>
      <c r="M770" s="265" t="n"/>
      <c r="N770" s="223" t="inlineStr">
        <is>
          <t>Indonesia</t>
        </is>
      </c>
      <c r="O770" s="223" t="inlineStr">
        <is>
          <t>Tidak diketahui</t>
        </is>
      </c>
      <c r="P770" s="260" t="n">
        <v>2016</v>
      </c>
      <c r="Q770" s="260" t="n">
        <v>2018</v>
      </c>
      <c r="R770" s="223" t="inlineStr">
        <is>
          <t>Penerbit Andi</t>
        </is>
      </c>
      <c r="S770" s="223" t="inlineStr">
        <is>
          <t>Andi Offset CV</t>
        </is>
      </c>
      <c r="T770" s="223" t="inlineStr">
        <is>
          <t>Lokal</t>
        </is>
      </c>
      <c r="U770" s="261" t="n">
        <v>168</v>
      </c>
      <c r="V770" s="86" t="inlineStr">
        <is>
          <t>pdf</t>
        </is>
      </c>
      <c r="W770" s="223" t="inlineStr">
        <is>
          <t>20.6 MB</t>
        </is>
      </c>
      <c r="X770" s="223" t="inlineStr">
        <is>
          <t>&lt;p&gt;Buku ini mengungkap kisah nyata kehidupan seorang penginjil jalanan Irwan Halim. Ia adalah seorang yang dipanggil Tuhan dalam pelayanan penginjilan. Hal itu diawali dari sakit asmanya yang sudah sedemikian parah dan dokter sudah angkat tangan. Ia menuliskan buku ini berdasarkan apa yang didengarnya dari Tuhan. Ia menuliskan tanpa tahu isi dari Judul buku ini dan isi dari setiap babnya. Namun, ia yakin bahwa ada kuasa bila kita sepakat dengan apa yang Tuhan katakan. Ada kesepakatan yang sungguh-sungguh keluar dari lubuk hati yang tulus. Mari kita mau mendengar suara Tuhan, menyepakati Firman itu, dan kita akan menerima kuasa-Nya dalam kehidupan kita.&lt;/p&gt;</t>
        </is>
      </c>
      <c r="Y770" s="262" t="n">
        <v>52000</v>
      </c>
      <c r="Z770" s="226" t="n"/>
      <c r="AA770" s="241">
        <f>Y1118*Z1118</f>
        <v/>
      </c>
      <c r="AB770" s="237" t="inlineStr">
        <is>
          <t>e2f233ba-468b-4806-9c04-f2477f94b12c</t>
        </is>
      </c>
    </row>
    <row r="771" ht="15" customHeight="1" s="283">
      <c r="A771" s="109" t="n">
        <v>1110</v>
      </c>
      <c r="B771" s="222">
        <f>HYPERLINK("https://mocostore.moco.co.id/catalog/"&amp;AB1119,"Klik Disini")</f>
        <v/>
      </c>
      <c r="C771" s="223" t="inlineStr">
        <is>
          <t>Kebenaran</t>
        </is>
      </c>
      <c r="D771" s="223" t="n"/>
      <c r="E771" s="223" t="inlineStr">
        <is>
          <t>Guana Tandjung</t>
        </is>
      </c>
      <c r="F771" s="223" t="inlineStr">
        <is>
          <t>979-763-406-x</t>
        </is>
      </c>
      <c r="G771" s="223" t="inlineStr">
        <is>
          <t>978-979-29-8773-7</t>
        </is>
      </c>
      <c r="H771" s="223" t="inlineStr">
        <is>
          <t>Agama Kristen</t>
        </is>
      </c>
      <c r="I771" s="258" t="inlineStr">
        <is>
          <t>Perguruan Tinggi</t>
        </is>
      </c>
      <c r="J771" s="186" t="inlineStr">
        <is>
          <t>009.16</t>
        </is>
      </c>
      <c r="K771" s="223" t="inlineStr">
        <is>
          <t>Tidak Tersedia</t>
        </is>
      </c>
      <c r="L771" s="223" t="n"/>
      <c r="M771" s="259" t="inlineStr">
        <is>
          <t>Tidak Tersedia</t>
        </is>
      </c>
      <c r="N771" s="223" t="inlineStr">
        <is>
          <t>Indonesia</t>
        </is>
      </c>
      <c r="O771" s="223" t="inlineStr">
        <is>
          <t>Tidak diketahui</t>
        </is>
      </c>
      <c r="P771" s="260" t="n">
        <v>2006</v>
      </c>
      <c r="Q771" s="260" t="n">
        <v>2018</v>
      </c>
      <c r="R771" s="223" t="inlineStr">
        <is>
          <t>Penerbit Andi</t>
        </is>
      </c>
      <c r="S771" s="223" t="inlineStr">
        <is>
          <t>Andi Offset CV</t>
        </is>
      </c>
      <c r="T771" s="223" t="inlineStr">
        <is>
          <t>Lokal</t>
        </is>
      </c>
      <c r="U771" s="261" t="n">
        <v>130</v>
      </c>
      <c r="V771" s="86" t="inlineStr">
        <is>
          <t>pdf</t>
        </is>
      </c>
      <c r="W771" s="223" t="inlineStr">
        <is>
          <t>8.7 MB</t>
        </is>
      </c>
      <c r="X771" s="223" t="inlineStr">
        <is>
          <t>&lt;p&gt;Kebanyakan orang menganggap bahwa kebenaran hanya terkait dengan tindakan semata. Sementara, kebenaran itu sendiri memiliki dimensi yang saling terkait. Firman Tuhan mengajarkan kepada kita bahwa kebenaran tidak dibatasi oleh sebuah perbuatan atau tindakan semata, atau aturan-aturan untuk ditaati, tetapi memiliki kepribadian atau roh . Kebenaran itu telah menjadi man usia. Dia sendiri berkata, &amp;quot;Akulah jalan dan kebenaran dan hidup. Tidak ada seorangpun yang datang kepada Bapa, ka/au tidak melalui Aku.&amp;quot;&lt;br /&gt;
 &lt;br /&gt;
 Kebenaran hanya dapat dikenal melalui sebuah pengalaman atau persekutuan pribadi dengan Sang Kebenaran itu sendiri. Untuk dapat mengenal kebenaran, seseorang tidak cukup hanya menjadi pengamat kebenaran, tetapi ia harus tinggal dalam&lt;br /&gt;
 firman-Nya .&lt;/p&gt;
 &lt;p&gt;Jadi, wujud kebenaran yang sesungguhnya adalah seorang Pribadi. Perbuatan atau tindakan &amp;quot;hanyalah&amp;quot; salah satu dimensi kebenaran, bukan hakiki keseluruhan dari kebenaran itu sendiri .&lt;/p&gt;
 &lt;p&gt;Buku ini mencoba menggambarkan kebenaran dengan keberadaan, sifat, dan karakteristiknya melalui dimensi-dimensi what, when, where, who, why, dan how.&lt;/p&gt;</t>
        </is>
      </c>
      <c r="Y771" s="262" t="n">
        <v>50500</v>
      </c>
      <c r="Z771" s="226" t="n"/>
      <c r="AA771" s="241">
        <f>Y1119*Z1119</f>
        <v/>
      </c>
      <c r="AB771" s="237" t="inlineStr">
        <is>
          <t>efeb6cb7-254a-4f81-9417-706428ac09f5</t>
        </is>
      </c>
    </row>
    <row r="772" ht="15" customHeight="1" s="283">
      <c r="A772" s="109" t="n">
        <v>1111</v>
      </c>
      <c r="B772" s="222">
        <f>HYPERLINK("https://mocostore.moco.co.id/catalog/"&amp;AB1120,"Klik Disini")</f>
        <v/>
      </c>
      <c r="C772" s="223" t="inlineStr">
        <is>
          <t>Dasar-dasar Konseling Pastoral</t>
        </is>
      </c>
      <c r="D772" s="223" t="n"/>
      <c r="E772" s="223" t="inlineStr">
        <is>
          <t>Tulus Tu'u</t>
        </is>
      </c>
      <c r="F772" s="223" t="inlineStr">
        <is>
          <t>979-763-497-3</t>
        </is>
      </c>
      <c r="G772" s="223" t="inlineStr">
        <is>
          <t>978-979-29-9002-7</t>
        </is>
      </c>
      <c r="H772" s="223" t="inlineStr">
        <is>
          <t>Agama Kristen</t>
        </is>
      </c>
      <c r="I772" s="258" t="inlineStr">
        <is>
          <t>Perguruan Tinggi</t>
        </is>
      </c>
      <c r="J772" s="186" t="inlineStr">
        <is>
          <t>009.16</t>
        </is>
      </c>
      <c r="K772" s="223" t="inlineStr">
        <is>
          <t>Tidak Tersedia</t>
        </is>
      </c>
      <c r="L772" s="264" t="n"/>
      <c r="M772" s="265" t="inlineStr">
        <is>
          <t>Tidak Tersedia</t>
        </is>
      </c>
      <c r="N772" s="223" t="inlineStr">
        <is>
          <t>Indonesia</t>
        </is>
      </c>
      <c r="O772" s="223" t="inlineStr">
        <is>
          <t>Tidak diketahui</t>
        </is>
      </c>
      <c r="P772" s="260" t="n">
        <v>2007</v>
      </c>
      <c r="Q772" s="260" t="n">
        <v>2018</v>
      </c>
      <c r="R772" s="223" t="inlineStr">
        <is>
          <t>Penerbit Andi</t>
        </is>
      </c>
      <c r="S772" s="223" t="inlineStr">
        <is>
          <t>Andi Offset CV</t>
        </is>
      </c>
      <c r="T772" s="223" t="inlineStr">
        <is>
          <t>Lokal</t>
        </is>
      </c>
      <c r="U772" s="261" t="n">
        <v>208</v>
      </c>
      <c r="V772" s="86" t="inlineStr">
        <is>
          <t>pdf</t>
        </is>
      </c>
      <c r="W772" s="223" t="inlineStr">
        <is>
          <t>20.5 MB</t>
        </is>
      </c>
      <c r="X772" s="223" t="inlineStr">
        <is>
          <t>&lt;p&gt;Pelayanan konseling memiliki posisi penting dalam gereja.&amp;nbsp;Sayangnya, pelayanan ini sering &amp;quot;dianaktirikan&amp;quot; dan dipandang sebelah mata. Padahal, melalui pelayanan konselinglah kita akan menemukan akar permasalahan yang menghambat pertumbuhan umat dalam mengenal dan menyerap kebenaran firman Allah. Kerap kita mendengar jemaat mengeluh tidak diperhatikan, tidak dijawab kebutuhannya, dan tidak diberdayakan dengan baik. Seringnya umat berpindah-pindah gereja menjadi salah satu indikasi&lt;br /&gt;
 bahwa gereja masih perlu banyak belajar untuk membuat &amp;quot;domba-domba&amp;quot; merasa aman dan dihargai. Nah, pelayanan konseling pastoral mempunyai peran besar untuk menjawab tantangan ini. Selama pelayanan konseling tidak berfungsi dengan baik, banyak umat yang terlantar dan tidak diberdayakan secara maksimal. Buku ini menawarkan dasar-dasar yang mudah dipelajari, terutama bagi orang-orang yang ingin atau sedang membuka pelayanan konseling pastoral. Bahasa yang sederhana dan kiat-kiat praktis yang dipaparkan akan mempermudah kita untuk mempelajari cara-cara mengonseling. Buku ini juga bisa dijadikan pengantar pada kuliah konseling dasar.&lt;/p&gt;</t>
        </is>
      </c>
      <c r="Y772" s="262" t="n">
        <v>60500</v>
      </c>
      <c r="Z772" s="226" t="n"/>
      <c r="AA772" s="241">
        <f>Y1120*Z1120</f>
        <v/>
      </c>
      <c r="AB772" s="237" t="inlineStr">
        <is>
          <t>0e283b91-a51f-43d8-99f7-74a68ec84e88</t>
        </is>
      </c>
    </row>
    <row r="773" ht="15" customHeight="1" s="283">
      <c r="A773" s="109" t="n">
        <v>1112</v>
      </c>
      <c r="B773" s="222">
        <f>HYPERLINK("https://mocostore.moco.co.id/catalog/"&amp;AB1121,"Klik Disini")</f>
        <v/>
      </c>
      <c r="C773" s="223" t="inlineStr">
        <is>
          <t>7 Gaya Hidup Kristen Sejati</t>
        </is>
      </c>
      <c r="D773" s="223" t="n"/>
      <c r="E773" s="223" t="inlineStr">
        <is>
          <t>Lenny Priskila Tan</t>
        </is>
      </c>
      <c r="F773" s="223" t="inlineStr">
        <is>
          <t>979-731-912-1</t>
        </is>
      </c>
      <c r="G773" s="223" t="inlineStr">
        <is>
          <t>978-979-29-8776-8</t>
        </is>
      </c>
      <c r="H773" s="223" t="inlineStr">
        <is>
          <t>Agama Kristen</t>
        </is>
      </c>
      <c r="I773" s="258" t="inlineStr">
        <is>
          <t>Perguruan Tinggi</t>
        </is>
      </c>
      <c r="J773" s="186" t="inlineStr">
        <is>
          <t>009.16</t>
        </is>
      </c>
      <c r="K773" s="223" t="inlineStr">
        <is>
          <t>Tidak Tersedia</t>
        </is>
      </c>
      <c r="L773" s="264" t="n"/>
      <c r="M773" s="265" t="inlineStr">
        <is>
          <t>Tidak Tersedia</t>
        </is>
      </c>
      <c r="N773" s="223" t="n"/>
      <c r="O773" s="223" t="n"/>
      <c r="P773" s="260" t="n">
        <v>2004</v>
      </c>
      <c r="Q773" s="260" t="n">
        <v>2018</v>
      </c>
      <c r="R773" s="223" t="inlineStr">
        <is>
          <t>Penerbit Andi</t>
        </is>
      </c>
      <c r="S773" s="223" t="inlineStr">
        <is>
          <t>Andi Offset CV</t>
        </is>
      </c>
      <c r="T773" s="223" t="n"/>
      <c r="U773" s="261" t="n">
        <v>88</v>
      </c>
      <c r="V773" s="86" t="inlineStr">
        <is>
          <t>pdf</t>
        </is>
      </c>
      <c r="W773" s="223" t="inlineStr">
        <is>
          <t>6.9 MB</t>
        </is>
      </c>
      <c r="X773" s="223" t="inlineStr">
        <is>
          <t>&lt;p&gt;Gaya hidup yang sehat? Mungkin sebagian besar kita bisa menjawabnya: makan teratur dan bergizi, istirahat cukup, rajin berolahraga. Tetapi gaya hidup Kristiani sejati? Apakah itu? Apakah sekadar hidup saleh dan religius? Tidak, seorang Kristen sejati tidak hanya sekadar tampak religius, tetapi juga mempraktikkan imannya dalam hidupnya. Gaya hidup apa sajakah yang harus kita jadikan kebiasaan sehari-hari? Anda dapattemukan jawabannya di dalam buku ini.&lt;/p&gt;
 &lt;p&gt;&lt;br /&gt;
 Buku ini berisi 7 gaya hidup Kristen sejati yang dapat dijadikan pedoman bagi hidup kita, dan mudah diterapkan. Jadikan ketujuh gaya 7&amp;nbsp;hidup ini sebagai gaya hidup Anda!&lt;/p&gt;</t>
        </is>
      </c>
      <c r="Y773" s="262" t="n">
        <v>35500</v>
      </c>
      <c r="Z773" s="226" t="n"/>
      <c r="AA773" s="241">
        <f>Y1121*Z1121</f>
        <v/>
      </c>
      <c r="AB773" s="237" t="inlineStr">
        <is>
          <t>ef640f41-758c-4079-8d20-d6ef794c5f49</t>
        </is>
      </c>
    </row>
    <row r="774" ht="15" customHeight="1" s="283">
      <c r="A774" s="109" t="n">
        <v>1113</v>
      </c>
      <c r="B774" s="222">
        <f>HYPERLINK("https://mocostore.moco.co.id/catalog/"&amp;AB1122,"Klik Disini")</f>
        <v/>
      </c>
      <c r="C774" s="223" t="inlineStr">
        <is>
          <t>Kuingin Mendengar Suara-Mu, Tuhanku</t>
        </is>
      </c>
      <c r="D774" s="223" t="n"/>
      <c r="E774" s="223" t="inlineStr">
        <is>
          <t>Irwan Halim</t>
        </is>
      </c>
      <c r="F774" s="223" t="inlineStr">
        <is>
          <t>978-979-29-1030-8</t>
        </is>
      </c>
      <c r="G774" s="223" t="inlineStr">
        <is>
          <t>978-979-29-9685-2</t>
        </is>
      </c>
      <c r="H774" s="223" t="inlineStr">
        <is>
          <t>Agama Kristen</t>
        </is>
      </c>
      <c r="I774" s="258" t="inlineStr">
        <is>
          <t>Perguruan Tinggi</t>
        </is>
      </c>
      <c r="J774" s="186" t="inlineStr">
        <is>
          <t>009.16</t>
        </is>
      </c>
      <c r="K774" s="223" t="n"/>
      <c r="L774" s="223" t="n"/>
      <c r="M774" s="259" t="n"/>
      <c r="N774" s="223" t="inlineStr">
        <is>
          <t>Indonesia</t>
        </is>
      </c>
      <c r="O774" s="223" t="inlineStr">
        <is>
          <t>Tidak diketahui</t>
        </is>
      </c>
      <c r="P774" s="260" t="n">
        <v>2009</v>
      </c>
      <c r="Q774" s="260" t="n">
        <v>2018</v>
      </c>
      <c r="R774" s="223" t="inlineStr">
        <is>
          <t>Penerbit Andi</t>
        </is>
      </c>
      <c r="S774" s="223" t="inlineStr">
        <is>
          <t>Andi Offset CV</t>
        </is>
      </c>
      <c r="T774" s="223" t="inlineStr">
        <is>
          <t>Lokal</t>
        </is>
      </c>
      <c r="U774" s="261" t="n">
        <v>216</v>
      </c>
      <c r="V774" s="86" t="inlineStr">
        <is>
          <t>pdf</t>
        </is>
      </c>
      <c r="W774" s="223" t="inlineStr">
        <is>
          <t>16.5 MB</t>
        </is>
      </c>
      <c r="X774" s="223" t="inlineStr">
        <is>
          <t>&lt;p&gt;Setiap orang percaya.pa. sti rindu mengalami pimpinan Allah dalam hidupnya. Keadaan&lt;br /&gt;
 yang mendesak, keputusan sulit, pencobaan beerat&amp;#39; ataupeperangan dalam batin sering kita hadapi. Sering kali kita mengalami kebingungan saat hendak melangkah. Benarkah keputusan yang kita ambil sudah sesuai dengan kehendak Tuhan? Atau, apakah kita sedang&lt;br /&gt;
 menuruti dorongan hati kita? &amp;middot; Mazmur 32:8 mengatakan, &amp;quot;Aku hendak mengajar dan menunjukkan kepadamu jalan yang harus kautempuh; Aku hendak memberi nasihat, mata-Ku tertuju kepadamu.&amp;quot; Allah rindu menunjukkan jalan-Nya kepada kita. Dia ingin membimbing kita dan tidak pernah menyembunyikan kehendak-Nya. Lantas, bagaimana&lt;br /&gt;
 kita dapat mengalami pimpinan-Nya?&lt;/p&gt;
 &lt;p&gt;Buku ini berisi kisah-kisah unik bagaimana anakanak Tuhan mengalami pimpinan-Nya. Tidak hanya dalam persoalan besar yang akhirnya menghasilkan mukjizat. Anda akan melihat bahwa dalam hal sepele sekalipun Allah peduli dan turut campur. Kisah-kisah dalam buku ini akan memberkati dan memperkaya hidup: Anda. Anda akan mengalami pengalaman,..pengalaman menakjubkan saat berjalan dalam pimpinan Allah.&lt;/p&gt;</t>
        </is>
      </c>
      <c r="Y774" s="262" t="n">
        <v>76000</v>
      </c>
      <c r="Z774" s="226" t="n"/>
      <c r="AA774" s="241">
        <f>Y1122*Z1122</f>
        <v/>
      </c>
      <c r="AB774" s="237" t="inlineStr">
        <is>
          <t>8db19814-4b37-4721-83d1-f160d1ea848b</t>
        </is>
      </c>
    </row>
    <row r="775" ht="15" customHeight="1" s="283">
      <c r="A775" s="109" t="n">
        <v>1114</v>
      </c>
      <c r="B775" s="222">
        <f>HYPERLINK("https://mocostore.moco.co.id/catalog/"&amp;AB1123,"Klik Disini")</f>
        <v/>
      </c>
      <c r="C775" s="223" t="inlineStr">
        <is>
          <t>Definisi Theologi Praktis Kristen</t>
        </is>
      </c>
      <c r="D775" s="223" t="n"/>
      <c r="E775" s="223" t="inlineStr">
        <is>
          <t>Dr. Hasudungan Simatupang, M.Pd.</t>
        </is>
      </c>
      <c r="F775" s="223" t="inlineStr">
        <is>
          <t>978-979-29-4936-0</t>
        </is>
      </c>
      <c r="G775" s="223" t="inlineStr">
        <is>
          <t>978-979-29-9004-1</t>
        </is>
      </c>
      <c r="H775" s="223" t="inlineStr">
        <is>
          <t>Agama Kristen</t>
        </is>
      </c>
      <c r="I775" s="258" t="inlineStr">
        <is>
          <t>Perguruan Tinggi</t>
        </is>
      </c>
      <c r="J775" s="186" t="inlineStr">
        <is>
          <t>009.16</t>
        </is>
      </c>
      <c r="K775" s="223" t="inlineStr">
        <is>
          <t>Tidak Tersedia</t>
        </is>
      </c>
      <c r="L775" s="264" t="n"/>
      <c r="M775" s="265" t="inlineStr">
        <is>
          <t>Tidak Tersedia</t>
        </is>
      </c>
      <c r="N775" s="223" t="inlineStr">
        <is>
          <t>Indonesia</t>
        </is>
      </c>
      <c r="O775" s="223" t="inlineStr">
        <is>
          <t>Tidak diketahui</t>
        </is>
      </c>
      <c r="P775" s="260" t="n">
        <v>2015</v>
      </c>
      <c r="Q775" s="260" t="n">
        <v>2018</v>
      </c>
      <c r="R775" s="223" t="inlineStr">
        <is>
          <t>Penerbit Andi</t>
        </is>
      </c>
      <c r="S775" s="223" t="inlineStr">
        <is>
          <t>Andi Offset CV</t>
        </is>
      </c>
      <c r="T775" s="223" t="inlineStr">
        <is>
          <t>Lokal</t>
        </is>
      </c>
      <c r="U775" s="261" t="n">
        <v>320</v>
      </c>
      <c r="V775" s="86" t="inlineStr">
        <is>
          <t>pdf</t>
        </is>
      </c>
      <c r="W775" s="223" t="inlineStr">
        <is>
          <t>18.2 MB</t>
        </is>
      </c>
      <c r="X775" s="223" t="inlineStr">
        <is>
          <t>&lt;p&gt;Definisi Theologi Praktis Kristen dan ketiga jenis pendidikan, yakni definisi Pendidikan Kristen, definisi Pendidikan Keagamaan Kristen, dan definisi Pendidikan Agama Kristen telah didefinisikan menurut Kerabian Yesus khususnya berdasarkan Matius 28:19 bagi Pendidikan Kristen dan ayat 20 bagi Pendidikan Keagamaan Kristen dan Pendidikan Agama Kristen. Definisi berdasarkan kedua nats tersebut terhindar dari subjektivitas ahli, pakar, akademisi, dan praktisi bahkan simpatisan tidak ikut serta menentukan definisi, melainkan didefinisikan berdasarkan keinginan Yesus sebagai Rabi dalam Amanat Agung.&amp;nbsp;&lt;br /&gt;
 Dalam buku ini membahas mengenai beberapa topik yaitu:&amp;nbsp;&lt;/p&gt;</t>
        </is>
      </c>
      <c r="Y775" s="262" t="n">
        <v>114000</v>
      </c>
      <c r="Z775" s="226" t="n"/>
      <c r="AA775" s="241">
        <f>Y1123*Z1123</f>
        <v/>
      </c>
      <c r="AB775" s="237" t="inlineStr">
        <is>
          <t>4d31bec8-1314-4ce4-ae50-031b3b5bb359</t>
        </is>
      </c>
    </row>
    <row r="776" ht="15" customHeight="1" s="283">
      <c r="A776" s="109" t="n">
        <v>1115</v>
      </c>
      <c r="B776" s="222">
        <f>HYPERLINK("https://mocostore.moco.co.id/catalog/"&amp;AB1124,"Klik Disini")</f>
        <v/>
      </c>
      <c r="C776" s="223" t="inlineStr">
        <is>
          <t>Kulit Khatan</t>
        </is>
      </c>
      <c r="D776" s="223" t="n"/>
      <c r="E776" s="223" t="inlineStr">
        <is>
          <t>Dr. W. Steven Christian</t>
        </is>
      </c>
      <c r="F776" s="223" t="inlineStr">
        <is>
          <t>978-979-29-1130-5</t>
        </is>
      </c>
      <c r="G776" s="223" t="inlineStr">
        <is>
          <t>978-979-29-9686-9</t>
        </is>
      </c>
      <c r="H776" s="223" t="inlineStr">
        <is>
          <t>Agama Kristen</t>
        </is>
      </c>
      <c r="I776" s="258" t="inlineStr">
        <is>
          <t>Perguruan Tinggi</t>
        </is>
      </c>
      <c r="J776" s="186" t="inlineStr">
        <is>
          <t>009.16</t>
        </is>
      </c>
      <c r="K776" s="223" t="n"/>
      <c r="L776" s="264" t="n"/>
      <c r="M776" s="265" t="n"/>
      <c r="N776" s="223" t="inlineStr">
        <is>
          <t>Indonesia</t>
        </is>
      </c>
      <c r="O776" s="223" t="inlineStr">
        <is>
          <t>Tidak diketahui</t>
        </is>
      </c>
      <c r="P776" s="260" t="n">
        <v>2009</v>
      </c>
      <c r="Q776" s="260" t="n">
        <v>2018</v>
      </c>
      <c r="R776" s="223" t="inlineStr">
        <is>
          <t>Penerbit Andi</t>
        </is>
      </c>
      <c r="S776" s="223" t="inlineStr">
        <is>
          <t>Andi Offset CV</t>
        </is>
      </c>
      <c r="T776" s="223" t="inlineStr">
        <is>
          <t>Lokal</t>
        </is>
      </c>
      <c r="U776" s="261" t="n">
        <v>264</v>
      </c>
      <c r="V776" s="86" t="inlineStr">
        <is>
          <t>pdf</t>
        </is>
      </c>
      <c r="W776" s="223" t="inlineStr">
        <is>
          <t>4.1 MB</t>
        </is>
      </c>
      <c r="X776" s="223" t="inlineStr">
        <is>
          <t>&lt;p&gt;Penulis menguraikan tentang keberadaan kulit khatan yang unik dibandingkan dengan jenis kulit yang lain karena Tuhan menaruh perhatian atas keberadaan kulit ini. Ada dua jenis kulit khatan, yaitu kulit khatan daging dan hati. Penulis menelusuri pemahaman tentang kulit khatan dalam kaitannya dengan perjanjian Tuhan sebagaimana yang dinyatakan kepada Abraham. Pemotongan kulit khatan (sunat) mengungkapkan tanda perjanjian yang ada di dalam daging yang menyatakan hak kepemilikan Allah. Pemotongan ini menggambarkan suatu intimasi tanpa cacat dan cela dari seorang laki-laki, baik dalam hubungannya dengan Tuhan maupun istrinya. Ini merupakan rancangan Allah dan bukan rancangan manusia. Orang percaya pun juga penting untuk disunat. Sunat di sini berdasarkan kasih. Sunat orang percaya mengungkapkan kasih tanpa cacat dan cela kepada Tuhan Yesus dan juga kepada istrinya. Pemotongan kulit khatan hati memiliki makna yang penting dalam intimasi yang tanpa cacat cela. Sekalipun sunat daging tidak mempengaruhi keselamatan, tetapi penting untuk dilakukan. Penulis di bagian akhir mengungkapkan pentingnya sunat dalam tinjauan medis, bahaya-bahaya yang bisa ditimbulkan dan bagaimana melakukan pemotongan kulit khatan.&lt;/p&gt;</t>
        </is>
      </c>
      <c r="Y776" s="262" t="n">
        <v>92500</v>
      </c>
      <c r="Z776" s="226" t="n"/>
      <c r="AA776" s="241">
        <f>Y1124*Z1124</f>
        <v/>
      </c>
      <c r="AB776" s="237" t="inlineStr">
        <is>
          <t>65e90586-00f6-46cb-91e3-e8e1622f2ee4</t>
        </is>
      </c>
    </row>
    <row r="777" ht="15" customHeight="1" s="283">
      <c r="A777" s="109" t="n">
        <v>1116</v>
      </c>
      <c r="B777" s="222">
        <f>HYPERLINK("https://mocostore.moco.co.id/catalog/"&amp;AB1125,"Klik Disini")</f>
        <v/>
      </c>
      <c r="C777" s="223" t="inlineStr">
        <is>
          <t>Kumpulan Humor Cerdas: Bos Licik dan Karyawan yang Pandai Berdalih</t>
        </is>
      </c>
      <c r="D777" s="223" t="n"/>
      <c r="E777" s="223" t="inlineStr">
        <is>
          <t>Jennifer Hahn</t>
        </is>
      </c>
      <c r="F777" s="223" t="inlineStr">
        <is>
          <t>979-763-954-1</t>
        </is>
      </c>
      <c r="G777" s="223" t="inlineStr">
        <is>
          <t>978-979-29-9099-7</t>
        </is>
      </c>
      <c r="H777" s="223" t="inlineStr">
        <is>
          <t>Agama Kristen</t>
        </is>
      </c>
      <c r="I777" s="258" t="inlineStr">
        <is>
          <t>Perguruan Tinggi</t>
        </is>
      </c>
      <c r="J777" s="186" t="inlineStr">
        <is>
          <t>009.16</t>
        </is>
      </c>
      <c r="K777" s="223" t="n"/>
      <c r="L777" s="264" t="n"/>
      <c r="M777" s="265" t="n"/>
      <c r="N777" s="223" t="inlineStr">
        <is>
          <t>Indonesia</t>
        </is>
      </c>
      <c r="O777" s="223" t="inlineStr">
        <is>
          <t>Tidak diketahui</t>
        </is>
      </c>
      <c r="P777" s="260" t="n">
        <v>2006</v>
      </c>
      <c r="Q777" s="260" t="n">
        <v>2018</v>
      </c>
      <c r="R777" s="223" t="inlineStr">
        <is>
          <t>Penerbit Andi</t>
        </is>
      </c>
      <c r="S777" s="223" t="inlineStr">
        <is>
          <t>Andi Offset CV</t>
        </is>
      </c>
      <c r="T777" s="223" t="inlineStr">
        <is>
          <t>Lokal</t>
        </is>
      </c>
      <c r="U777" s="261" t="n">
        <v>144</v>
      </c>
      <c r="V777" s="86" t="inlineStr">
        <is>
          <t>pdf</t>
        </is>
      </c>
      <c r="W777" s="223" t="inlineStr">
        <is>
          <t>7.3 MB</t>
        </is>
      </c>
      <c r="X777" s="225" t="inlineStr">
        <is>
          <t>&lt;p&gt;Dalam perjalanan ke sekolah, seorang dokter memperbolehkan anak perempuannya bemain dengan stetoskopnya. Gadis kecil itu mengambil stetoskop dan mulai memainkannya. Hal ini membuat sang ayah senang dan dia berpikir, Mungkin suatu hari nanti dia akan mengikuti jejakku dan menjadi seorang dokter.&lt;/p&gt;
 &lt;p&gt;Tapi kemudian dia mendengar putrinya berbicara kepada alat itu. &amp;ldquo;Selamat datang di McDonald&amp;rsquo;s. dapatkah saya mencatat pesanan Anda?&amp;rdquo;&lt;/p&gt;
 &lt;p&gt;Seotang mandor bangunan mempunyai sepuluh karyawan pria yang sangat malas bekerja. Karena itu, pada suatu hari, demi sebuah perubahan, dia menyusun strategi supaya mereka mau melakukan beberapa pekerjaan.&lt;/p&gt;
 &lt;p&gt;&amp;ldquo;Hari ini saya memiliki sebuah pekerjaan yang sangat mudah untuk yang paling malas di antara kalian,&amp;rdquo;dia mengumumkan. &amp;ldquo;Orang yang paling malas, silakan mengangkat tangannya.&amp;rdquo;&lt;/p&gt;
 &lt;p&gt;Sembilan tangan diangkat ke atas.&lt;/p&gt;
 &lt;p&gt;&amp;ldquo;Kenapa kamu tidak mengangkat tanganmu?&amp;rdquo;dia bertanya kepada orang kesepuluh.&lt;/p&gt;
 &lt;p&gt;&amp;ldquo;Mengangkat tangan akan menguras banyak tenaga.&amp;rdquo;&lt;/p&gt;
 &lt;p&gt;Seorang profesor bahasa Inggris di sebuah sekolah menekankan berkali-kali akan pentingnya meningkatkan penguasaan kosakata.&lt;/p&gt;
 &lt;p&gt;&amp;ldquo;Saya jamin,&amp;rdquo;dia berkata kepada murid-muridnya, &amp;ldquo;jika kalian mengulangi sebuah kata 8 atau 10 kali, maka kata itu akan menjadi milik kalian seumur hidup.&amp;rdquo;&lt;/p&gt;
 &lt;p&gt;Di baris belakang, seorang mahasiswi cantik menghela napas dan, sambil menutup mata, berbisik pelan pada dirinya sendiri, &amp;ldquo;Steve, Steve, Steve&amp;hellip;&amp;rdquo;&lt;/p&gt;</t>
        </is>
      </c>
      <c r="Y777" s="262" t="n">
        <v>48000</v>
      </c>
      <c r="Z777" s="226" t="n"/>
      <c r="AA777" s="241">
        <f>Y1125*Z1125</f>
        <v/>
      </c>
      <c r="AB777" s="237" t="inlineStr">
        <is>
          <t>68169753-fdee-4821-b9b0-25a4942e1bbb</t>
        </is>
      </c>
    </row>
    <row r="778" ht="15" customHeight="1" s="283">
      <c r="A778" s="109" t="n">
        <v>1117</v>
      </c>
      <c r="B778" s="222">
        <f>HYPERLINK("https://mocostore.moco.co.id/catalog/"&amp;AB1126,"Klik Disini")</f>
        <v/>
      </c>
      <c r="C778" s="223" t="inlineStr">
        <is>
          <t>Kumpulan Ilustrasi untuk Sekolah Minggu</t>
        </is>
      </c>
      <c r="D778" s="223" t="n"/>
      <c r="E778" s="223" t="inlineStr">
        <is>
          <t>Tim Efata</t>
        </is>
      </c>
      <c r="F778" s="223" t="inlineStr">
        <is>
          <t>978-979-29-1853-3</t>
        </is>
      </c>
      <c r="G778" s="223" t="inlineStr">
        <is>
          <t>978-979-29-9742-2</t>
        </is>
      </c>
      <c r="H778" s="223" t="inlineStr">
        <is>
          <t>Agama Kristen</t>
        </is>
      </c>
      <c r="I778" s="258" t="inlineStr">
        <is>
          <t>Perguruan Tinggi</t>
        </is>
      </c>
      <c r="J778" s="186" t="inlineStr">
        <is>
          <t>009.16</t>
        </is>
      </c>
      <c r="K778" s="264" t="n"/>
      <c r="L778" s="264" t="n"/>
      <c r="M778" s="259" t="n"/>
      <c r="N778" s="223" t="inlineStr">
        <is>
          <t>Indonesia</t>
        </is>
      </c>
      <c r="O778" s="223" t="inlineStr">
        <is>
          <t>Tidak diketahui</t>
        </is>
      </c>
      <c r="P778" s="260" t="n">
        <v>2002</v>
      </c>
      <c r="Q778" s="260" t="n">
        <v>2018</v>
      </c>
      <c r="R778" s="223" t="inlineStr">
        <is>
          <t>Penerbit Andi</t>
        </is>
      </c>
      <c r="S778" s="223" t="inlineStr">
        <is>
          <t>Andi Offset CV</t>
        </is>
      </c>
      <c r="T778" s="223" t="inlineStr">
        <is>
          <t>Lokal</t>
        </is>
      </c>
      <c r="U778" s="261" t="n">
        <v>204</v>
      </c>
      <c r="V778" s="86" t="inlineStr">
        <is>
          <t>pdf</t>
        </is>
      </c>
      <c r="W778" s="223" t="inlineStr">
        <is>
          <t>7.9 MB</t>
        </is>
      </c>
      <c r="X778" s="225" t="inlineStr">
        <is>
          <t>&lt;p&gt;Bercerita adalah salah satu teknik yang dapat dipakai untuk mengajar. amun, seperti pedang bermata dua, selain memudahkan guru menyampaikan firman, bercerita justru dapat membuat anak merasa bosan dan jenuh bila tidak disampaikan dengan menarik .&lt;br /&gt;
 Kumpulan Ilustrasi untuk Sekolah Minggu akan membekali Anda, guru Sekolah Minggu, orang tua, atau siapa pun yang tertarik dengan. dunia pelayanan anak dengan 105 cerita yang telah dilengkapi dengan tujuan pengajaran clan penerapan. Inilah suplemen yang tepat yang membuat anak didik Anda semakin bertumbuh dalam iman .&lt;/p&gt;</t>
        </is>
      </c>
      <c r="Y778" s="262" t="n">
        <v>57500</v>
      </c>
      <c r="Z778" s="226" t="n"/>
      <c r="AA778" s="241">
        <f>Y1126*Z1126</f>
        <v/>
      </c>
      <c r="AB778" s="237" t="inlineStr">
        <is>
          <t>3251b428-cbc5-45f4-a6d9-c25705d1a70e</t>
        </is>
      </c>
    </row>
    <row r="779" ht="15" customHeight="1" s="283">
      <c r="A779" s="109" t="n">
        <v>1118</v>
      </c>
      <c r="B779" s="222">
        <f>HYPERLINK("https://mocostore.moco.co.id/catalog/"&amp;AB1127,"Klik Disini")</f>
        <v/>
      </c>
      <c r="C779" s="223" t="inlineStr">
        <is>
          <t>Kumpulan Tool dan Utility Populer untuk PC Anda</t>
        </is>
      </c>
      <c r="D779" s="223" t="n"/>
      <c r="E779" s="223" t="inlineStr">
        <is>
          <t>A.Rozi ZA</t>
        </is>
      </c>
      <c r="F779" s="223" t="inlineStr">
        <is>
          <t>979-763-156-7</t>
        </is>
      </c>
      <c r="G779" s="223" t="inlineStr">
        <is>
          <t>978-979-29-9119-2</t>
        </is>
      </c>
      <c r="H779" s="223" t="inlineStr">
        <is>
          <t>Komputer &amp; Internet</t>
        </is>
      </c>
      <c r="I779" s="258" t="inlineStr">
        <is>
          <t>Perguruan Tinggi</t>
        </is>
      </c>
      <c r="J779" s="186" t="inlineStr">
        <is>
          <t>009.05</t>
        </is>
      </c>
      <c r="K779" s="264" t="n"/>
      <c r="L779" s="264" t="n"/>
      <c r="M779" s="259" t="n"/>
      <c r="N779" s="223" t="inlineStr">
        <is>
          <t>Indonesia</t>
        </is>
      </c>
      <c r="O779" s="223" t="inlineStr">
        <is>
          <t>Tidak diketahui</t>
        </is>
      </c>
      <c r="P779" s="260" t="n">
        <v>2006</v>
      </c>
      <c r="Q779" s="260" t="n">
        <v>2018</v>
      </c>
      <c r="R779" s="223" t="inlineStr">
        <is>
          <t>Penerbit Andi</t>
        </is>
      </c>
      <c r="S779" s="223" t="inlineStr">
        <is>
          <t>Andi Offset CV</t>
        </is>
      </c>
      <c r="T779" s="223" t="inlineStr">
        <is>
          <t>Lokal</t>
        </is>
      </c>
      <c r="U779" s="261" t="n">
        <v>167</v>
      </c>
      <c r="V779" s="86" t="inlineStr">
        <is>
          <t>pdf</t>
        </is>
      </c>
      <c r="W779" s="223" t="inlineStr">
        <is>
          <t>4.4 MB</t>
        </is>
      </c>
      <c r="X779" s="225" t="inlineStr">
        <is>
          <t>&lt;p&gt;Dewasa ini, ada beragam utility freeware dengan kinerja dan keandalan yang lebih baik dibanding produk utility komersial. Karena berbagai kelebihannya, pemakaian tool dan utility saat ini menjadi sangat populer di kalangan pengguna komputer.&amp;nbsp;&lt;br /&gt;
 Buku Kumpulan Tool dan Utility Populer untuk PC Anda membahas pemanfaatan berbagai tool dan utility populer untuk kebutuhan berkomputer Anda. Pembahasan meliputi fungsi dan manfaat, cara memperoleh versi terbaru, serta cara menggunakan masing-masing tool dan utility. Buku ini menyertakan beragam tool dan utility bersifat freeware dan shareware untuk Anda uji coba. Dengan membaca buku ini, Anda akan menemukan solusi bagi permasalahan dalam berkomputer dan dapat bekerja lebih mudah, cepat, aman, serta menyenangkan.&amp;nbsp;&lt;br /&gt;
 &lt;br /&gt;
 Pembahasan dalam buku meliputi tool dan utility untuk:&lt;br /&gt;
 desktop&lt;br /&gt;
 data&lt;br /&gt;
 pengelola dokumen&lt;br /&gt;
 multimedia&lt;br /&gt;
 keamanan PC&lt;br /&gt;
 sistem&lt;br /&gt;
 internet dan jaringan&lt;br /&gt;
 perbaikan dan troubleshooting&lt;/p&gt;</t>
        </is>
      </c>
      <c r="Y779" s="262" t="n">
        <v>67500</v>
      </c>
      <c r="Z779" s="226" t="n"/>
      <c r="AA779" s="241">
        <f>Y1127*Z1127</f>
        <v/>
      </c>
      <c r="AB779" s="237" t="inlineStr">
        <is>
          <t>2bb10bd9-b280-4ce0-a1c9-b09e2c00f70f</t>
        </is>
      </c>
    </row>
    <row r="780" ht="15" customHeight="1" s="283">
      <c r="A780" s="109" t="n">
        <v>1119</v>
      </c>
      <c r="B780" s="222">
        <f>HYPERLINK("https://mocostore.moco.co.id/catalog/"&amp;AB1128,"Klik Disini")</f>
        <v/>
      </c>
      <c r="C780" s="223" t="inlineStr">
        <is>
          <t>Kunci Keberhasilan</t>
        </is>
      </c>
      <c r="D780" s="223" t="n"/>
      <c r="E780" s="223" t="inlineStr">
        <is>
          <t>Pdt. Bambang Widjaja</t>
        </is>
      </c>
      <c r="F780" s="223" t="inlineStr">
        <is>
          <t>979-763-718-2</t>
        </is>
      </c>
      <c r="G780" s="223" t="inlineStr">
        <is>
          <t>978-979-29-9122-2</t>
        </is>
      </c>
      <c r="H780" s="223" t="inlineStr">
        <is>
          <t>Agama &amp; Spiritual</t>
        </is>
      </c>
      <c r="I780" s="258" t="inlineStr">
        <is>
          <t>Perguruan Tinggi</t>
        </is>
      </c>
      <c r="J780" s="186" t="inlineStr">
        <is>
          <t>009.16</t>
        </is>
      </c>
      <c r="K780" s="223" t="inlineStr">
        <is>
          <t>Tidak Tersedia</t>
        </is>
      </c>
      <c r="L780" s="264" t="n"/>
      <c r="M780" s="265" t="inlineStr">
        <is>
          <t>Tidak Tersedia</t>
        </is>
      </c>
      <c r="N780" s="223" t="inlineStr">
        <is>
          <t>Indonesia</t>
        </is>
      </c>
      <c r="O780" s="223" t="inlineStr">
        <is>
          <t>Tidak diketahui</t>
        </is>
      </c>
      <c r="P780" s="260" t="n">
        <v>2004</v>
      </c>
      <c r="Q780" s="260" t="n">
        <v>2018</v>
      </c>
      <c r="R780" s="223" t="inlineStr">
        <is>
          <t>Penerbit Andi</t>
        </is>
      </c>
      <c r="S780" s="223" t="inlineStr">
        <is>
          <t>Andi Offset CV</t>
        </is>
      </c>
      <c r="T780" s="223" t="inlineStr">
        <is>
          <t>Lokal</t>
        </is>
      </c>
      <c r="U780" s="261" t="n">
        <v>117</v>
      </c>
      <c r="V780" s="86" t="inlineStr">
        <is>
          <t>pdf</t>
        </is>
      </c>
      <c r="W780" s="223" t="inlineStr">
        <is>
          <t>9.7 MB</t>
        </is>
      </c>
      <c r="X780" s="225" t="inlineStr">
        <is>
          <t>&lt;p&gt;Keberhasilan dalam hidup tentu menjadi cita-cita setiap orang. Tapi bagaimana meraihnya? Berserah &amp;middot; pada nasib atau keluar dari kemapanan?&amp;nbsp;&lt;br /&gt;
 Buku ini akan memberikan kunci kepada Anda , agar Anda dapat membuka keberhasilan dalam diri Anda. Simak baik-baik&amp;nbsp;memaksimalkan potensi diri, hidup dalam pola pikir yang positif, dan memahami bahwa masa depan itu sebuah perjuangan adalah beberapa cara untuk meraih keberhasilan baik dalam karier, usaha, keluarga maupun pelayanan.&amp;nbsp;&lt;br /&gt;
 Ambillah kunci itu dan Anda pasti mendapatkan keberhasilan dalam hidup.&amp;nbsp;Setiap orang ingin meraih keberhasilan dalam hidupnya. Tetapi tidak banyak orang meyakini bahwa ha/ itu berlaku bagi dirinya dan juga tidak mengetahui bagaimana cara untuk mengalaminya. Sering kali kegagalan dianggapnya sebagai suratan nasib. Apakah benar demikian?&amp;nbsp;&lt;br /&gt;
 Melalui buku Kunci Keberhasilan ini saya percaya Anda akan mengetahui jawabnya, dan terinspirasi untuk meraih serta menghidupi keberhasilan yang merupakan hak setiap orang. Saya menganjurkan Anda untuk membaca buku ini sampai selesai, dan Anda akan mendapat berkat darinya.&amp;nbsp;&lt;/p&gt;</t>
        </is>
      </c>
      <c r="Y780" s="262" t="n">
        <v>50500</v>
      </c>
      <c r="Z780" s="226" t="n"/>
      <c r="AA780" s="241">
        <f>Y1128*Z1128</f>
        <v/>
      </c>
      <c r="AB780" s="237" t="inlineStr">
        <is>
          <t>5e869a52-c6da-4175-bb7e-a56213c8ccb7</t>
        </is>
      </c>
    </row>
    <row r="781" ht="15" customHeight="1" s="283">
      <c r="A781" s="109" t="n">
        <v>1121</v>
      </c>
      <c r="B781" s="222">
        <f>HYPERLINK("https://mocostore.moco.co.id/catalog/"&amp;AB1130,"Klik Disini")</f>
        <v/>
      </c>
      <c r="C781" s="223" t="inlineStr">
        <is>
          <t>Kupas Tuntas Adobe After Effects CS5</t>
        </is>
      </c>
      <c r="D781" s="223" t="n"/>
      <c r="E781" s="223" t="inlineStr">
        <is>
          <t>Madcoms</t>
        </is>
      </c>
      <c r="F781" s="223" t="inlineStr">
        <is>
          <t>978-979-29-1766-6</t>
        </is>
      </c>
      <c r="G781" s="223" t="inlineStr">
        <is>
          <t>978-979-29-9126-0</t>
        </is>
      </c>
      <c r="H781" s="223" t="inlineStr">
        <is>
          <t>Komputer &amp; Internet</t>
        </is>
      </c>
      <c r="I781" s="258" t="inlineStr">
        <is>
          <t>Perguruan Tinggi</t>
        </is>
      </c>
      <c r="J781" s="186" t="inlineStr">
        <is>
          <t>009.05</t>
        </is>
      </c>
      <c r="K781" s="223" t="n"/>
      <c r="L781" s="264" t="n"/>
      <c r="M781" s="265" t="n"/>
      <c r="N781" s="223" t="inlineStr">
        <is>
          <t>Indonesia</t>
        </is>
      </c>
      <c r="O781" s="223" t="inlineStr">
        <is>
          <t>Tidak diketahui</t>
        </is>
      </c>
      <c r="P781" s="260" t="n">
        <v>2010</v>
      </c>
      <c r="Q781" s="260" t="n">
        <v>2018</v>
      </c>
      <c r="R781" s="223" t="inlineStr">
        <is>
          <t>Penerbit Andi</t>
        </is>
      </c>
      <c r="S781" s="223" t="inlineStr">
        <is>
          <t>Andi Offset CV</t>
        </is>
      </c>
      <c r="T781" s="223" t="inlineStr">
        <is>
          <t>Lokal</t>
        </is>
      </c>
      <c r="U781" s="261" t="n">
        <v>240</v>
      </c>
      <c r="V781" s="86" t="inlineStr">
        <is>
          <t>pdf</t>
        </is>
      </c>
      <c r="W781" s="223" t="inlineStr">
        <is>
          <t>8.1 MB</t>
        </is>
      </c>
      <c r="X781" s="225" t="inlineStr">
        <is>
          <t>&lt;p&gt;Adobe After Effect CS5 merupakan software pembuat animasi dan special effect yang sangat populer dan sudah diakui kecanggihannya. Kelengkapan fasilitas dan kemampuannya yang luar biasa menjadikan software ini banyak dipakai oleh para animator dan desainer grafis karena keberadaannya benar-benar mampu membantu dan memudahkan pemakai dalam menyelesaikan berbagai jenis pekerjaan visual.&lt;br /&gt;
 &lt;br /&gt;
 Buku panduan ini mengupas tuntas fasilitas yang dimiliki Adobe After Effect CS5. Dalam setiap pokok bahasan, penulis berusaha mengulas berbagai fasilitas yang hanya dapat dijumpai dalam Adobe After Effect CS5, dan membahas fungsi-fungsi untuk keperluan pembuatan animasi baik dengan menggunakan keyframe maupun expressions.&lt;br /&gt;
 &lt;br /&gt;
 Selain itu, buku ini menyajikan beberapa contoh aplikasi yang dapat digunakan sebagai bahan latihan untuk lebih memudahkan pembaca dalam memahami isi dari setiap pokok bahasannya, sehingga buku ini sangat cocok dipakai dan dimiliki sebagai buku panduan belajar Adobe After Effect CS5.&lt;/p&gt;</t>
        </is>
      </c>
      <c r="Y781" s="262" t="n">
        <v>91000</v>
      </c>
      <c r="Z781" s="226" t="n"/>
      <c r="AA781" s="241">
        <f>Y1130*Z1130</f>
        <v/>
      </c>
      <c r="AB781" s="237" t="inlineStr">
        <is>
          <t>5f20b088-59b4-4a0a-a951-88fa4607cd1c</t>
        </is>
      </c>
    </row>
    <row r="782" ht="15" customHeight="1" s="283">
      <c r="A782" s="109" t="n">
        <v>1122</v>
      </c>
      <c r="B782" s="222">
        <f>HYPERLINK("https://mocostore.moco.co.id/catalog/"&amp;AB1131,"Klik Disini")</f>
        <v/>
      </c>
      <c r="C782" s="223" t="inlineStr">
        <is>
          <t>7 Hari yang Mengubah Masa Depan</t>
        </is>
      </c>
      <c r="D782" s="223" t="n"/>
      <c r="E782" s="223" t="inlineStr">
        <is>
          <t>Benyamin Winarko</t>
        </is>
      </c>
      <c r="F782" s="223" t="inlineStr">
        <is>
          <t>979-763-878-2</t>
        </is>
      </c>
      <c r="G782" s="223" t="inlineStr">
        <is>
          <t>978-979-29-8777-5</t>
        </is>
      </c>
      <c r="H782" s="223" t="inlineStr">
        <is>
          <t>Agama Kristen</t>
        </is>
      </c>
      <c r="I782" s="258" t="inlineStr">
        <is>
          <t>Perguruan Tinggi</t>
        </is>
      </c>
      <c r="J782" s="186" t="inlineStr">
        <is>
          <t>009.16</t>
        </is>
      </c>
      <c r="K782" s="264" t="inlineStr">
        <is>
          <t>Tidak Tersedia</t>
        </is>
      </c>
      <c r="L782" s="264" t="n"/>
      <c r="M782" s="259" t="inlineStr">
        <is>
          <t>Tidak Tersedia</t>
        </is>
      </c>
      <c r="N782" s="223" t="n"/>
      <c r="O782" s="223" t="n"/>
      <c r="P782" s="260" t="n">
        <v>2008</v>
      </c>
      <c r="Q782" s="260" t="n">
        <v>2018</v>
      </c>
      <c r="R782" s="223" t="inlineStr">
        <is>
          <t>Penerbit Andi</t>
        </is>
      </c>
      <c r="S782" s="223" t="inlineStr">
        <is>
          <t>Andi Offset CV</t>
        </is>
      </c>
      <c r="T782" s="223" t="n"/>
      <c r="U782" s="261" t="n">
        <v>80</v>
      </c>
      <c r="V782" s="86" t="inlineStr">
        <is>
          <t>pdf</t>
        </is>
      </c>
      <c r="W782" s="223" t="inlineStr">
        <is>
          <t>5.6 MB</t>
        </is>
      </c>
      <c r="X782" s="225" t="inlineStr">
        <is>
          <t>&lt;p&gt;Anda ingin maju? Anda ingin sukses? Itu baik. Tidak satupun orang yang berhak melarangnya. Bahkan, orang yang sedang terpuruk harus dibangkitkan semangatnya. Sudah tepat jika Anda membaca buku ini. Tujuh Hari Mengubah Masa Depan merupakan buku panduan yang akan mengubah hidup Anda. Ada cara berbeda dalam buku ini jika Anda ingin meraih keberhaslan.&lt;br /&gt;
 &lt;br /&gt;
 Ada banyak seminar, workshop, sekolah kepribadian, bahkan training-training untuk meraih kesuksesan, menjadi pribadi yang lebih baik dan mandiri. Tapi ternyata itu saja belum cukup. Ada masalah yang mendasar dalam diri manusia yang berasal dari latar belakang yang berbeda-beda. Salah satu diantaranya adalah identitas diri yang palsu. Rasa malu, minder dan takut yang menghantui dalam waktu yang lama bisa membentuk perilaku seseorang. Ditambah dengan situasi kehidupan, lingkungan, serta pengalaman, identitas diri yang palsu itu tanpa disadari tercipta dalam diri seseorang.&lt;br /&gt;
 &lt;br /&gt;
 Buku ini menawarkan tujuh langkah utnuk mengubah masa depan dalam tujuh hari. Langkah-langkah yang dperlukan untuk menjadi pribadi yang unggul yaitu :&lt;br /&gt;
 &lt;br /&gt;
 - Menghancurkan identitas palsu&lt;br /&gt;
 - Memperbaiki sistem kepercayaan&lt;br /&gt;
 - Memiliki sikap pemenang&lt;br /&gt;
 - Bertindak benar&lt;br /&gt;
 - Mengembangkan kebiasaan baik&amp;nbsp;&lt;br /&gt;
 - Mempebaiki karakter&lt;/p&gt;</t>
        </is>
      </c>
      <c r="Y782" s="262" t="n">
        <v>40500</v>
      </c>
      <c r="Z782" s="226" t="n"/>
      <c r="AA782" s="241">
        <f>Y1131*Z1131</f>
        <v/>
      </c>
      <c r="AB782" s="237" t="inlineStr">
        <is>
          <t>bfd203fb-c40e-4deb-8b77-d655e6110ca4</t>
        </is>
      </c>
    </row>
    <row r="783" ht="15" customHeight="1" s="283">
      <c r="A783" s="109" t="n">
        <v>1123</v>
      </c>
      <c r="B783" s="222">
        <f>HYPERLINK("https://mocostore.moco.co.id/catalog/"&amp;AB1132,"Klik Disini")</f>
        <v/>
      </c>
      <c r="C783" s="223" t="inlineStr">
        <is>
          <t>Kupas Tuntas Adobe Dreamweaver CS5 dengan Pemrograman PHP dan MySQL</t>
        </is>
      </c>
      <c r="D783" s="223" t="n"/>
      <c r="E783" s="223" t="inlineStr">
        <is>
          <t>Madcoms</t>
        </is>
      </c>
      <c r="F783" s="223" t="inlineStr">
        <is>
          <t>978-979-29-1757-4</t>
        </is>
      </c>
      <c r="G783" s="223" t="inlineStr">
        <is>
          <t>978-979-29-8785-0</t>
        </is>
      </c>
      <c r="H783" s="223" t="inlineStr">
        <is>
          <t>Komputer &amp; Internet</t>
        </is>
      </c>
      <c r="I783" s="258" t="inlineStr">
        <is>
          <t>Perguruan Tinggi</t>
        </is>
      </c>
      <c r="J783" s="186" t="inlineStr">
        <is>
          <t>009.05</t>
        </is>
      </c>
      <c r="K783" s="264" t="n"/>
      <c r="L783" s="264" t="n"/>
      <c r="M783" s="265" t="n"/>
      <c r="N783" s="223" t="inlineStr">
        <is>
          <t>Indonesia</t>
        </is>
      </c>
      <c r="O783" s="223" t="inlineStr">
        <is>
          <t>Tidak diketahui</t>
        </is>
      </c>
      <c r="P783" s="260" t="n">
        <v>2010</v>
      </c>
      <c r="Q783" s="260" t="n">
        <v>2018</v>
      </c>
      <c r="R783" s="223" t="inlineStr">
        <is>
          <t>Penerbit Andi</t>
        </is>
      </c>
      <c r="S783" s="223" t="inlineStr">
        <is>
          <t>Andi Offset CV</t>
        </is>
      </c>
      <c r="T783" s="223" t="inlineStr">
        <is>
          <t>Lokal</t>
        </is>
      </c>
      <c r="U783" s="261" t="n">
        <v>432</v>
      </c>
      <c r="V783" s="86" t="inlineStr">
        <is>
          <t>pdf</t>
        </is>
      </c>
      <c r="W783" s="223" t="inlineStr">
        <is>
          <t>16.2 MB</t>
        </is>
      </c>
      <c r="X783" s="225" t="inlineStr">
        <is>
          <t>&lt;p&gt;Kupas Tuntas Adobe Dreamweaver CS5 dengan Pemrograman PHP &amp;amp; MySQL&lt;br /&gt;
 &lt;br /&gt;
 Adobe Dreamweaver CS5 merupakan program web editor yang dapat digunakan untuk membangun halaman web. Sedangkan pemrograman PHP dan MySQL adalah bahasa pemrograman dan database yang sangat fleksibel dan mudah dipahami. Dengan Dreamweaver CS4, Anda dapat mendesain halaman web tanpa harus mengetik tag-tag HTML, sedangkan dengan menggunakan pemrograman PHP dan Database MySQL maka website Anda akan menjadi lebih interaktif dan dinamis.&lt;br /&gt;
 &lt;br /&gt;
 Dalam buku ini dibahas fitur-fitur terbaru yang dimiliki Dreamweaver CS5, seperti Enabled/Disabled CSS, petunjuk kode PHP, CSS Inspect, dan masih banyak lagi. Langkah baru pembuatan situs yang simpel juga membuat Adobe Dreamweaver CS5 menjadi sangat menarik untuk dipelajari.&lt;br /&gt;
 &lt;br /&gt;
 Selain itu, buku ini menyajikan beberapa contoh aplikasi yang dapat digunakan sebagai bahan latihan untuk lebih memudahkan pembaca dalam memahami isi dari setiap pokok bahasannya. Pokok bahasan yang disajikan dalam buku &amp;quot;Kupas Tuntas Adobe Dreamweaver CS5 Dengan Pemrograman PHP &amp;amp; MySQL&amp;quot; ini meliputi:&lt;br /&gt;
 &lt;br /&gt;
 &amp;bull; Mengenal Dreamweaver CS5 dan fitur-fitur terbarunya, serta ruang kerja Dreamweaver CS5.&lt;br /&gt;
 &lt;br /&gt;
 &amp;bull; Membuat situs, bekerja dengan dokumen, mengolah halaman web&lt;br /&gt;
 &lt;br /&gt;
 &amp;bull; Mengolah teks dan gambar dalam halaman web&lt;br /&gt;
 &lt;br /&gt;
 &amp;bull; Membangun layout halaman web dengan HTML, CSS, dan Frame&lt;br /&gt;
 &lt;br /&gt;
 &amp;bull; Mengolah Link&lt;br /&gt;
 &lt;br /&gt;
 &amp;bull; Membangun Form dan Objek Spry&lt;br /&gt;
 &lt;br /&gt;
 &amp;bull; Mengolah AP Div, Media, dan Behavior&lt;br /&gt;
 &lt;br /&gt;
 &amp;bull; Mengenal Pemrograman PHP&lt;br /&gt;
 &lt;br /&gt;
 &amp;bull; Mengolah Database MySQL&lt;br /&gt;
 &lt;br /&gt;
 &amp;bull; Membuat aplikasi pemrograman PHP &amp;amp; PHP MySQL dalam Dreamweaver CS5&lt;/p&gt;</t>
        </is>
      </c>
      <c r="Y783" s="262" t="n">
        <v>136000</v>
      </c>
      <c r="Z783" s="226" t="n"/>
      <c r="AA783" s="241">
        <f>Y1132*Z1132</f>
        <v/>
      </c>
      <c r="AB783" s="237" t="inlineStr">
        <is>
          <t>5113c44c-5295-4824-aa12-a9b72417aff5</t>
        </is>
      </c>
    </row>
    <row r="784" ht="15" customHeight="1" s="283">
      <c r="A784" s="109" t="n">
        <v>1124</v>
      </c>
      <c r="B784" s="222">
        <f>HYPERLINK("https://mocostore.moco.co.id/catalog/"&amp;AB1133,"Klik Disini")</f>
        <v/>
      </c>
      <c r="C784" s="223" t="inlineStr">
        <is>
          <t>Kupas Tuntas Rahasia di Balik Keajaiban Dahsyat Flash Disk</t>
        </is>
      </c>
      <c r="D784" s="223" t="n"/>
      <c r="E784" s="223" t="inlineStr">
        <is>
          <t>Jaja Jamaludin Malik</t>
        </is>
      </c>
      <c r="F784" s="223" t="inlineStr">
        <is>
          <t>978-979-29-1316-3</t>
        </is>
      </c>
      <c r="G784" s="223" t="inlineStr">
        <is>
          <t>978-979-29-9159-8</t>
        </is>
      </c>
      <c r="H784" s="223" t="inlineStr">
        <is>
          <t>Komputer &amp; Internet</t>
        </is>
      </c>
      <c r="I784" s="258" t="inlineStr">
        <is>
          <t>Perguruan Tinggi</t>
        </is>
      </c>
      <c r="J784" s="186" t="inlineStr">
        <is>
          <t>009.05</t>
        </is>
      </c>
      <c r="K784" s="223" t="n"/>
      <c r="L784" s="264" t="n"/>
      <c r="M784" s="265" t="n"/>
      <c r="N784" s="223" t="inlineStr">
        <is>
          <t>Indonesia</t>
        </is>
      </c>
      <c r="O784" s="223" t="inlineStr">
        <is>
          <t>Tidak diketahui</t>
        </is>
      </c>
      <c r="P784" s="260" t="n">
        <v>2010</v>
      </c>
      <c r="Q784" s="260" t="n">
        <v>2018</v>
      </c>
      <c r="R784" s="223" t="inlineStr">
        <is>
          <t>Penerbit Andi</t>
        </is>
      </c>
      <c r="S784" s="223" t="inlineStr">
        <is>
          <t>Andi Offset CV</t>
        </is>
      </c>
      <c r="T784" s="223" t="inlineStr">
        <is>
          <t>Lokal</t>
        </is>
      </c>
      <c r="U784" s="261" t="n">
        <v>192</v>
      </c>
      <c r="V784" s="86" t="inlineStr">
        <is>
          <t>pdf</t>
        </is>
      </c>
      <c r="W784" s="223" t="inlineStr">
        <is>
          <t>13.2 MB</t>
        </is>
      </c>
      <c r="X784" s="225" t="inlineStr">
        <is>
          <t>&lt;p&gt;&lt;br /&gt;
 Flash Disk atau sering disebut UFD (USB Flash Drive), siapa yang tak kenal dengan teknologi piranti keras penyimpanan data yang satu ini. Benda kecil ini hampir selalu ada di kantong kita. Pengguna flash disk berasal dari semua kalangan, baik pelajar, mahasiswa, karyawan, maupun masyarakat umum. Para pengguna flash disk sudah merasakan manfaaat maupun keunggulan benda kecil tersebut. Kini flash disk bukan lagi barang mewah, tetapi sudah menjadi kebutuhan banyak orang karena manfaatnya.&lt;br /&gt;
 &lt;br /&gt;
 Tapi, tahukah Anda bahwa selain digunakan sebagai tempat penyimpanan data, masih ada rahasia keajaiban dahsyat lain di balik benda kecil bernama flash disk?&lt;br /&gt;
 Buku ini hadir untuk memberikan wawasan ilmu pengetahuan Anda. Pembahasan dalam buku ini akan mengajak Anda untuk mengupas rahasia-rahasia keajaiban dahsyat lain yang terkandung di dalam flash disk.&lt;br /&gt;
 &lt;br /&gt;
 Berikut adalah beberapa keajaiban dahsyat flash disk yang akan diulas dalam buku ini:&lt;br /&gt;
 &lt;br /&gt;
 Piranti Keras Pengganti CD/DVD ROM Drive .Digunakan sebagai media pengganti CD/DVD ROM drive pada beberapa notebook/netbook (Lenovo Ideapad, Asus Eee-PC, Acer Aspire One, HP, MSI, DELL, THOSIBA, UMPC, COMPAQ, Axio, Advance, dan lain-lain), dan personal komputer dalam instalasi sistem operasi.&lt;br /&gt;
 Piranti Keras Penyimpan Sistem Operasi. Digunakan sebagai media penyimpan sistem operasi (Windows Live USB, Linux Live USB).&lt;br /&gt;
 Penambah Daya Dobrak Performa Kinerja Memory (RAM) KomputerMeningkatkan performa kinerja memori komputer Anda yang pas-pasan.&lt;br /&gt;
 Pembuatan dan Penggunaan Aplikasi Portable Flash Disk. Pembuatan dan kumpulan situs aplikasi portable yang bisa Anda manfaatkan kapanpun dan di manapun Anda berada&lt;/p&gt;</t>
        </is>
      </c>
      <c r="Y784" s="262" t="n">
        <v>57500</v>
      </c>
      <c r="Z784" s="226" t="n"/>
      <c r="AA784" s="241">
        <f>Y1133*Z1133</f>
        <v/>
      </c>
      <c r="AB784" s="237" t="inlineStr">
        <is>
          <t>4cc93123-f428-4af2-aecd-1f42099b2a47</t>
        </is>
      </c>
    </row>
    <row r="785" ht="15" customHeight="1" s="283">
      <c r="A785" s="109" t="n">
        <v>1125</v>
      </c>
      <c r="B785" s="222">
        <f>HYPERLINK("https://mocostore.moco.co.id/catalog/"&amp;AB1134,"Klik Disini")</f>
        <v/>
      </c>
      <c r="C785" s="223" t="inlineStr">
        <is>
          <t>7 Langkah Menuju Gereja yang Berkemenangan</t>
        </is>
      </c>
      <c r="D785" s="223" t="n"/>
      <c r="E785" s="223" t="inlineStr">
        <is>
          <t>Jonar T.H. Situmorang, MA.</t>
        </is>
      </c>
      <c r="F785" s="223" t="inlineStr">
        <is>
          <t>978-979-29-1118-3</t>
        </is>
      </c>
      <c r="G785" s="223" t="inlineStr">
        <is>
          <t>978-979-29-8780-5</t>
        </is>
      </c>
      <c r="H785" s="223" t="inlineStr">
        <is>
          <t>Agama Kristen</t>
        </is>
      </c>
      <c r="I785" s="258" t="inlineStr">
        <is>
          <t>Perguruan Tinggi</t>
        </is>
      </c>
      <c r="J785" s="186" t="inlineStr">
        <is>
          <t>009.16</t>
        </is>
      </c>
      <c r="K785" s="223" t="inlineStr">
        <is>
          <t>Tidak Tersedia</t>
        </is>
      </c>
      <c r="L785" s="264" t="n"/>
      <c r="M785" s="265" t="inlineStr">
        <is>
          <t>Tidak Tersedia</t>
        </is>
      </c>
      <c r="N785" s="223" t="inlineStr">
        <is>
          <t>Indonesia</t>
        </is>
      </c>
      <c r="O785" s="223" t="inlineStr">
        <is>
          <t>Tidak diketahui</t>
        </is>
      </c>
      <c r="P785" s="260" t="n">
        <v>2009</v>
      </c>
      <c r="Q785" s="260" t="n">
        <v>2018</v>
      </c>
      <c r="R785" s="223" t="inlineStr">
        <is>
          <t>Penerbit Andi</t>
        </is>
      </c>
      <c r="S785" s="223" t="inlineStr">
        <is>
          <t>Andi Offset CV</t>
        </is>
      </c>
      <c r="T785" s="223" t="inlineStr">
        <is>
          <t>Lokal</t>
        </is>
      </c>
      <c r="U785" s="261" t="n">
        <v>256</v>
      </c>
      <c r="V785" s="86" t="inlineStr">
        <is>
          <t>pdf</t>
        </is>
      </c>
      <c r="W785" s="223" t="inlineStr">
        <is>
          <t>20.3 MB</t>
        </is>
      </c>
      <c r="X785" s="225" t="inlineStr">
        <is>
          <t>&lt;p&gt;BISAKAH gereja pada umumnya menjadi gereja yang bersaksi, berdedikasi, dan berkemenangan di tengah arus zaman seperti sekarang? Apabila kita mengacu pada gaya hidup gereja mula-mula, di antara ketujuh gereja di Asia Kecil ternyata ada gereja yang mendapat &amp;quot;pujian&amp;quot;, ada yang mendapat &amp;quot;pujian sekaligus kritik&amp;quot;, dan ada yang hanya mendapat &amp;quot;kritik&amp;quot; dari Tuhan. Gereja/jemaat di Efesus, misalnya, mendapat &amp;quot;pujian dan kritik&amp;quot;; gereja di Smirna mendapat &amp;quot;pujian&amp;quot;. Sebaliknya, gereja di Laodikia mendapat &amp;#39;kritik&amp;quot;.&amp;nbsp;&lt;/p&gt;
 &lt;p&gt;Gereja di Smirna dipuji oleh Tuhan. &amp;quot;Mereka miskin dan susah&amp;quot;, tetapi sesungguhnya &amp;quot;mereka kaya&amp;quot;. Nah, bagaimana gaya hidup jemaat di Smirna, Efesus, dan Laodikia, Anda bisa menemukannya dalam pokok-pokok bahasan buku ini.&amp;nbsp;&lt;/p&gt;
 &lt;p&gt;Melalui teladan ketujuh gereja pada Kitab Wahyu, Anda akan menemukan langkah-langkah untuk menjadikan gereja masa kini hidup berkemenangan. Mari membangun gereja yang hidup dalam kasih mula-mula, kesetiaan, iman, kekudusan, kebenaran, ketekunan, dan pertobatan.&amp;nbsp;&lt;/p&gt;</t>
        </is>
      </c>
      <c r="Y785" s="262" t="n">
        <v>84000</v>
      </c>
      <c r="Z785" s="226" t="n"/>
      <c r="AA785" s="241">
        <f>Y1134*Z1134</f>
        <v/>
      </c>
      <c r="AB785" s="237" t="inlineStr">
        <is>
          <t>523e3057-5eb6-41ca-bc87-101401e7d9ea</t>
        </is>
      </c>
    </row>
    <row r="786" ht="15" customHeight="1" s="283">
      <c r="A786" s="109" t="n">
        <v>1127</v>
      </c>
      <c r="B786" s="222">
        <f>HYPERLINK("https://mocostore.moco.co.id/catalog/"&amp;AB1136,"Klik Disini")</f>
        <v/>
      </c>
      <c r="C786" s="223" t="inlineStr">
        <is>
          <t>7 Prinsip Sukses Bisnis</t>
        </is>
      </c>
      <c r="D786" s="223" t="n"/>
      <c r="E786" s="223" t="inlineStr">
        <is>
          <t>Jimmy Tjandra</t>
        </is>
      </c>
      <c r="F786" s="223" t="inlineStr">
        <is>
          <t>979-763-960-6</t>
        </is>
      </c>
      <c r="G786" s="223" t="inlineStr">
        <is>
          <t>978-979-29-8781-2</t>
        </is>
      </c>
      <c r="H786" s="223" t="inlineStr">
        <is>
          <t>Agama Kristen</t>
        </is>
      </c>
      <c r="I786" s="258" t="inlineStr">
        <is>
          <t>Perguruan Tinggi</t>
        </is>
      </c>
      <c r="J786" s="186" t="inlineStr">
        <is>
          <t>009.16</t>
        </is>
      </c>
      <c r="K786" s="223" t="inlineStr">
        <is>
          <t>Tidak Tersedia</t>
        </is>
      </c>
      <c r="L786" s="264" t="n"/>
      <c r="M786" s="265" t="inlineStr">
        <is>
          <t>Tidak Tersedia</t>
        </is>
      </c>
      <c r="N786" s="223" t="n"/>
      <c r="O786" s="223" t="n"/>
      <c r="P786" s="260" t="n">
        <v>2008</v>
      </c>
      <c r="Q786" s="260" t="n">
        <v>2018</v>
      </c>
      <c r="R786" s="223" t="inlineStr">
        <is>
          <t>Penerbit Andi</t>
        </is>
      </c>
      <c r="S786" s="223" t="inlineStr">
        <is>
          <t>Andi Offset CV</t>
        </is>
      </c>
      <c r="T786" s="223" t="n"/>
      <c r="U786" s="261" t="n">
        <v>184</v>
      </c>
      <c r="V786" s="86" t="inlineStr">
        <is>
          <t>pdf</t>
        </is>
      </c>
      <c r="W786" s="223" t="inlineStr">
        <is>
          <t>2.7 MB</t>
        </is>
      </c>
      <c r="X786" s="225" t="inlineStr">
        <is>
          <t>&lt;p&gt;Setiap kita yang pernah membaca Kitab Kejadian pasal 1 , tahu bahwa Tuhan menciptakan bumi dan segala isinya. Namun tahukah kita bahwa dalam proses tujuh hari penciptaan itu terkandung prinsip-prinsip atau petunjuk-petunjuk bisnis?&lt;br /&gt;
 &lt;br /&gt;
 Sebagai contoh: pada hari pertama Tuhan menciptakan terang. Kata terang ini dalam manajemen bisnis bisa dimaknai sebagai terang rohani, terang jiwani dan terang jasmani. Ketiga terang ini diperlukan dalam merintis atau mengelola bisnis. Terang jasmani, misalnya, kita perlukan ketika kita mencari info bisnis tentang produk apa yang akan dihasilkan, bagaimana berproduksi dan berpromosi, dengan siapa berbisnis, mengapa konsumen memerlukan produk kita, di mana kita mau memulai usaha, dan lainnya.&lt;br /&gt;
 &lt;br /&gt;
 Bagi para entrepreneur atau calon entrepreneur, panduan atau petunjuk bisnis sangat perlu. Itu sebabnya buku ini terbit sebagai panduan bisnis untuk memperlengkapi Anda, meskipun tentu bukan sebagai jaminan sukses Anda. Namun, setidaknya Anda bisa meminimalkan kerugian jika memang harus rugi. Apabila Anda tidak bisa meraih keuntungan maksimal, Anda tentu harus berusaha untuk meminimalkan kerugian, bukan?&lt;/p&gt;</t>
        </is>
      </c>
      <c r="Y786" s="262" t="n">
        <v>62500</v>
      </c>
      <c r="Z786" s="226" t="n"/>
      <c r="AA786" s="241">
        <f>Y1136*Z1136</f>
        <v/>
      </c>
      <c r="AB786" s="237" t="inlineStr">
        <is>
          <t>02b2686e-ca38-4750-a804-e7533e573994</t>
        </is>
      </c>
    </row>
    <row r="787" ht="15" customHeight="1" s="283">
      <c r="A787" s="109" t="n">
        <v>1128</v>
      </c>
      <c r="B787" s="222">
        <f>HYPERLINK("https://mocostore.moco.co.id/catalog/"&amp;AB1137,"Klik Disini")</f>
        <v/>
      </c>
      <c r="C787" s="223" t="inlineStr">
        <is>
          <t>Langkah Mudah Membangun Jaringan Komputer</t>
        </is>
      </c>
      <c r="D787" s="223" t="n"/>
      <c r="E787" s="223" t="inlineStr">
        <is>
          <t>Zaenal Arifin</t>
        </is>
      </c>
      <c r="F787" s="223" t="inlineStr">
        <is>
          <t>979-731-783-8</t>
        </is>
      </c>
      <c r="G787" s="223" t="inlineStr">
        <is>
          <t>978-979-29-9170-3</t>
        </is>
      </c>
      <c r="H787" s="223" t="inlineStr">
        <is>
          <t>Komputer &amp; Internet</t>
        </is>
      </c>
      <c r="I787" s="258" t="inlineStr">
        <is>
          <t>Perguruan Tinggi</t>
        </is>
      </c>
      <c r="J787" s="186" t="inlineStr">
        <is>
          <t>009.05</t>
        </is>
      </c>
      <c r="K787" s="223" t="n"/>
      <c r="L787" s="264" t="n"/>
      <c r="M787" s="265" t="n"/>
      <c r="N787" s="223" t="inlineStr">
        <is>
          <t>Indonesia</t>
        </is>
      </c>
      <c r="O787" s="223" t="inlineStr">
        <is>
          <t>Tidak diketahui</t>
        </is>
      </c>
      <c r="P787" s="260" t="n">
        <v>2005</v>
      </c>
      <c r="Q787" s="260" t="n">
        <v>2018</v>
      </c>
      <c r="R787" s="223" t="inlineStr">
        <is>
          <t>Penerbit Andi</t>
        </is>
      </c>
      <c r="S787" s="223" t="inlineStr">
        <is>
          <t>Andi Offset CV</t>
        </is>
      </c>
      <c r="T787" s="223" t="inlineStr">
        <is>
          <t>Lokal</t>
        </is>
      </c>
      <c r="U787" s="261" t="n">
        <v>208</v>
      </c>
      <c r="V787" s="86" t="inlineStr">
        <is>
          <t>pdf</t>
        </is>
      </c>
      <c r="W787" s="223" t="inlineStr">
        <is>
          <t>7.1 MB</t>
        </is>
      </c>
      <c r="X787" s="225" t="inlineStr">
        <is>
          <t>&lt;p&gt;Buku ini membahas masalah-masalah yang berkaitan dengan jaringan komputer, khususnya jaringan LAN (Local Area Network). Buku Langkah Mudah Membangun Jaringan Komputer diharapkan dapat membantu para mahasiswa, network engineer, administrator jaringan dan orang-orang yang berminat mendalami masalah jaringan komputer. Buku ini tidak saja bersifat konseptual tetapi juga bersifat praktikal sehingga dapat mudah dipahami dan dapat dijadikan panduan dalam merencanakan, mengelola dan mengembangkan sistem jaringan komputer.&amp;nbsp;&lt;br /&gt;
 &lt;br /&gt;
 Beberapa hal yang dibahas dalam buku ini antara lain:&lt;br /&gt;
 &amp;middot; Konsep Jaringan Komputer&lt;br /&gt;
 &amp;middot; Model Referensi OSI (Open Sistems Interconnection)&lt;br /&gt;
 &amp;middot; Teknologi Jaringan LAN&lt;br /&gt;
 &amp;middot; Media Penghubung dan Interface Jaringan&lt;br /&gt;
 &amp;middot; Komponen-komponen Jaringan&lt;br /&gt;
 &amp;middot; Sistem Pengalamatan Jaringan Komputer&lt;br /&gt;
 &amp;middot; Membangun Jaringan Workgroup Menggunakan Sistem Operasi Windows 95/98&lt;br /&gt;
 &amp;middot; Membangun Jaringan Client-Server Menggunakan Windows 2000&lt;br /&gt;
 &amp;middot; Sistem Backup &amp;amp; Fault Tolerance&lt;br /&gt;
 &amp;middot; Sistem Penamaan dan Pengalamatan Jaringan Komputer&lt;/p&gt;</t>
        </is>
      </c>
      <c r="Y787" s="262" t="n">
        <v>67500</v>
      </c>
      <c r="Z787" s="226" t="n"/>
      <c r="AA787" s="241">
        <f>Y1137*Z1137</f>
        <v/>
      </c>
      <c r="AB787" s="237" t="inlineStr">
        <is>
          <t>87096494-129a-4e21-9b8b-1b451bafb3c5</t>
        </is>
      </c>
    </row>
    <row r="788" ht="15" customHeight="1" s="283">
      <c r="A788" s="109" t="n">
        <v>1129</v>
      </c>
      <c r="B788" s="222">
        <f>HYPERLINK("https://mocostore.moco.co.id/catalog/"&amp;AB1138,"Klik Disini")</f>
        <v/>
      </c>
      <c r="C788" s="223" t="inlineStr">
        <is>
          <t>Langsung Bisa Visual Basic.Net 2008</t>
        </is>
      </c>
      <c r="D788" s="223" t="n"/>
      <c r="E788" s="223" t="inlineStr">
        <is>
          <t>Rahmat Priyanto</t>
        </is>
      </c>
      <c r="F788" s="223" t="inlineStr">
        <is>
          <t>978-979-29-0733-9</t>
        </is>
      </c>
      <c r="G788" s="223" t="inlineStr">
        <is>
          <t>978-979-29-9173-4</t>
        </is>
      </c>
      <c r="H788" s="223" t="inlineStr">
        <is>
          <t>Komputer &amp; Internet</t>
        </is>
      </c>
      <c r="I788" s="258" t="inlineStr">
        <is>
          <t>Perguruan Tinggi</t>
        </is>
      </c>
      <c r="J788" s="186" t="inlineStr">
        <is>
          <t>009.05</t>
        </is>
      </c>
      <c r="K788" s="223" t="n"/>
      <c r="L788" s="264" t="n"/>
      <c r="M788" s="265" t="n"/>
      <c r="N788" s="223" t="inlineStr">
        <is>
          <t>Indonesia</t>
        </is>
      </c>
      <c r="O788" s="223" t="inlineStr">
        <is>
          <t>Tidak diketahui</t>
        </is>
      </c>
      <c r="P788" s="260" t="n">
        <v>2009</v>
      </c>
      <c r="Q788" s="260" t="n">
        <v>2018</v>
      </c>
      <c r="R788" s="223" t="inlineStr">
        <is>
          <t>Penerbit Andi</t>
        </is>
      </c>
      <c r="S788" s="223" t="inlineStr">
        <is>
          <t>Andi Offset CV</t>
        </is>
      </c>
      <c r="T788" s="223" t="inlineStr">
        <is>
          <t>Lokal</t>
        </is>
      </c>
      <c r="U788" s="261" t="n">
        <v>312</v>
      </c>
      <c r="V788" s="86" t="inlineStr">
        <is>
          <t>pdf</t>
        </is>
      </c>
      <c r="W788" s="223" t="inlineStr">
        <is>
          <t>19.5 MB</t>
        </is>
      </c>
      <c r="X788" s="225" t="inlineStr">
        <is>
          <t>&lt;p&gt;Buku ini membahas dasar-dasar pembuatan aplikasi Windows menggunakan Visual Basic 2008. Visual Basic 2008 merupakan salah satu produk andalan dari Microsoft. Pengetahuan akan Visual Basic sangat bermanfaat, khususnya bagi Anda yang bekerja di bidang teknologi dan informasi.&lt;br /&gt;
 &lt;br /&gt;
 &lt;br /&gt;
 Melalui software Visual Basic 2008, kita dapat membuat berbagai jenis aplikasi. Dukungan Microsoft .NET Framework versi 3.5 memungkinkan kita untuk membuat aplikasi Windows terkini. Banyak programmer menggunakan Visual Basic karena terkenal andal dan mudah digunakan.&lt;br /&gt;
 &lt;br /&gt;
 &lt;br /&gt;
 Pembahasan dalam buku ini mulai dari topik-topik sederhana hingga lanjutan. Buku ini juga dapat digunakan sebagai petunjuk praktis bagi pemula untuk mempelajari pemrograman komputer dengan Visual Basic 2008. Beberapa yang akan dibahas dalam buku ini adalah .NET Framework,&amp;nbsp;ADO&amp;bull;NET&amp;nbsp;dan sebagainya.&lt;br /&gt;
 &lt;br /&gt;
 Selengkapnya buku ini membahas:&lt;/p&gt;
 &lt;ul&gt;
 &lt;li&gt;Bahasa Visual Basic&lt;/li&gt;
 &lt;li&gt;Mengenal Komponen Dasar&lt;/li&gt;
 &lt;li&gt;Mengenal OOP, .NET Framework dan My&lt;/li&gt;
 &lt;li&gt;Menu, Toolbar dan StatusBar&lt;/li&gt;
 &lt;li&gt;Form, MsgBox dan InputBox&lt;/li&gt;
 &lt;li&gt;Mengolah Nilai&lt;/li&gt;
 &lt;li&gt;Bekerja dengan File dan Folder&lt;/li&gt;
 &lt;li&gt;Bekerja dengan File Text dan Registry Windows&lt;/li&gt;
 &lt;li&gt;Menangani dan Mengantisipasi Kesalahan Graphic&lt;/li&gt;
 &lt;li&gt;Database dan SQL Server 2005 Express Edition&lt;/li&gt;
 &lt;li&gt;ADO&amp;bull;NET&lt;/li&gt;
 &lt;li&gt;Mendistribusikan Aplikasi&lt;/li&gt;
 &lt;/ul&gt;
 &lt;p&gt;&amp;nbsp;&lt;/p&gt;</t>
        </is>
      </c>
      <c r="Y788" s="262" t="n">
        <v>95500</v>
      </c>
      <c r="Z788" s="226" t="n"/>
      <c r="AA788" s="241">
        <f>Y1138*Z1138</f>
        <v/>
      </c>
      <c r="AB788" s="237" t="inlineStr">
        <is>
          <t>3ab2cefd-3d4e-4746-b7c5-5e20f9be86d3</t>
        </is>
      </c>
    </row>
    <row r="789" ht="15" customHeight="1" s="283">
      <c r="A789" s="109" t="n">
        <v>1130</v>
      </c>
      <c r="B789" s="222">
        <f>HYPERLINK("https://mocostore.moco.co.id/catalog/"&amp;AB1139,"Klik Disini")</f>
        <v/>
      </c>
      <c r="C789" s="223" t="inlineStr">
        <is>
          <t>Lay Speaker</t>
        </is>
      </c>
      <c r="D789" s="223" t="n"/>
      <c r="E789" s="223" t="inlineStr">
        <is>
          <t>Pdt. Sih Budidoyo, M.Div., M.Th.</t>
        </is>
      </c>
      <c r="F789" s="223" t="inlineStr">
        <is>
          <t>978-979-29-6437-0</t>
        </is>
      </c>
      <c r="G789" s="223" t="inlineStr">
        <is>
          <t>978-979-29-9175-8</t>
        </is>
      </c>
      <c r="H789" s="223" t="inlineStr">
        <is>
          <t>Agama Kristen</t>
        </is>
      </c>
      <c r="I789" s="258" t="inlineStr">
        <is>
          <t>Perguruan Tinggi</t>
        </is>
      </c>
      <c r="J789" s="186" t="inlineStr">
        <is>
          <t>009.16</t>
        </is>
      </c>
      <c r="K789" s="264" t="n"/>
      <c r="L789" s="264" t="n"/>
      <c r="M789" s="259" t="n"/>
      <c r="N789" s="223" t="inlineStr">
        <is>
          <t>Indonesia</t>
        </is>
      </c>
      <c r="O789" s="223" t="inlineStr">
        <is>
          <t>Tidak diketahui</t>
        </is>
      </c>
      <c r="P789" s="260" t="n">
        <v>2017</v>
      </c>
      <c r="Q789" s="260" t="n">
        <v>2018</v>
      </c>
      <c r="R789" s="223" t="inlineStr">
        <is>
          <t>Penerbit Andi</t>
        </is>
      </c>
      <c r="S789" s="223" t="inlineStr">
        <is>
          <t>Andi Offset CV</t>
        </is>
      </c>
      <c r="T789" s="223" t="inlineStr">
        <is>
          <t>Lokal</t>
        </is>
      </c>
      <c r="U789" s="261" t="n">
        <v>256</v>
      </c>
      <c r="V789" s="86" t="inlineStr">
        <is>
          <t>pdf</t>
        </is>
      </c>
      <c r="W789" s="223" t="inlineStr">
        <is>
          <t>13.8 MB</t>
        </is>
      </c>
      <c r="X789" s="225" t="inlineStr">
        <is>
          <t>&lt;p&gt;Kemajuan gereja sangat bergantung kepada seberapa besar anggota jemaat yang terlibat dalam bidang-bidang pelayan. Buku ini diberi judul: LAY SPEAKERS Imamat Am Orang Percaya: Panggilan Bagi Warga Gereja Dalam Memberitakan Injil dan Ibadah Masa Kini. Buku ini berisi tiga belas tema yang dibagi dalam lima bagian besar, yang dikupas dengan Alkitab sebagai acuan utamanya.&lt;br /&gt;
 Buku ini sangat berguna bagi, hamba Tuhan, mahasiswa teologi, bahkan bagi jemaat awam yang terbeban dalam pelayanan gereja. Buku ini sangat melengkapi hamba Tuhan dalam membangun karakter dan menggerakkan jemaatnya untuk terlibat dalam pelayanan, baik pelayan firman Tuhan, maupun penginjilan.&lt;br /&gt;
 Buku ini juga bermanfaat untuk sarana belajar membuat khotbah, maupun bahan untuk renungan pribadi, karena buku ini penuh dengan berkat yang akan membawa kehidupan rohani semakin bertumbuh, dipakai dan berdampak baik, baik untuk pribadi, masyarakat, terlebih berdampak bagi pertumbuhan gereja Tuhan.&lt;/p&gt;</t>
        </is>
      </c>
      <c r="Y789" s="262" t="n">
        <v>63500</v>
      </c>
      <c r="Z789" s="226" t="n"/>
      <c r="AA789" s="241">
        <f>Y1139*Z1139</f>
        <v/>
      </c>
      <c r="AB789" s="237" t="inlineStr">
        <is>
          <t>dc454ff1-b455-469f-b381-8ddd0d04f623</t>
        </is>
      </c>
    </row>
    <row r="790" ht="15" customHeight="1" s="283">
      <c r="A790" s="109" t="n">
        <v>1132</v>
      </c>
      <c r="B790" s="222">
        <f>HYPERLINK("https://mocostore.moco.co.id/catalog/"&amp;AB1141,"Klik Disini")</f>
        <v/>
      </c>
      <c r="C790" s="223" t="inlineStr">
        <is>
          <t>Leadership Plus (First Step To Be A Successful Leader)</t>
        </is>
      </c>
      <c r="D790" s="223" t="n"/>
      <c r="E790" s="223" t="inlineStr">
        <is>
          <t>Budi Abdipatra</t>
        </is>
      </c>
      <c r="F790" s="223" t="inlineStr">
        <is>
          <t>979-763-919-3</t>
        </is>
      </c>
      <c r="G790" s="223" t="inlineStr">
        <is>
          <t>978-979-29-9181-9</t>
        </is>
      </c>
      <c r="H790" s="223" t="inlineStr">
        <is>
          <t>Agama Kristen</t>
        </is>
      </c>
      <c r="I790" s="258" t="inlineStr">
        <is>
          <t>Perguruan Tinggi</t>
        </is>
      </c>
      <c r="J790" s="186" t="inlineStr">
        <is>
          <t>009.16</t>
        </is>
      </c>
      <c r="K790" s="264" t="n"/>
      <c r="L790" s="264" t="n"/>
      <c r="M790" s="259" t="n"/>
      <c r="N790" s="223" t="inlineStr">
        <is>
          <t>Indonesia</t>
        </is>
      </c>
      <c r="O790" s="223" t="inlineStr">
        <is>
          <t>Tidak diketahui</t>
        </is>
      </c>
      <c r="P790" s="260" t="n">
        <v>2008</v>
      </c>
      <c r="Q790" s="260" t="n">
        <v>2018</v>
      </c>
      <c r="R790" s="223" t="inlineStr">
        <is>
          <t>Penerbit Andi</t>
        </is>
      </c>
      <c r="S790" s="223" t="inlineStr">
        <is>
          <t>Andi Offset CV</t>
        </is>
      </c>
      <c r="T790" s="223" t="inlineStr">
        <is>
          <t>Lokal</t>
        </is>
      </c>
      <c r="U790" s="261" t="n">
        <v>136</v>
      </c>
      <c r="V790" s="86" t="inlineStr">
        <is>
          <t>pdf</t>
        </is>
      </c>
      <c r="W790" s="223" t="inlineStr">
        <is>
          <t>21.3 MB</t>
        </is>
      </c>
      <c r="X790" s="225" t="inlineStr">
        <is>
          <t>&lt;p&gt;Biasanya orang pikir pemimpin itu hanya orang yang punya karisma. Kalo ngga punya karisma, jangan harap jadi pemimpin! Atau pernahkah kamu pikir dirimu yang muda ini dinomorduakan atau dipandang rendah kalo jadi pemimpin? Ya, itu kenyataan masa kini. So, gimana caranya membangkitkan pemimpin muda biar ngga minder karena dalih ngga punya karisma, ngga punya karunia, ngga punya pengalaman atau seabrek dalih lainnya?&amp;nbsp;&lt;br /&gt;
 Buku ini adalah tools bagi para pemimpin muda untuk menjadi pemimpin yang terbaik. Di Leadership Plus, kamu bisa pelajari beberapa kualitas unggul seorang pemimpin yang terbaik, antara lain: melihat ke depan, menjadi hamba yang baik, bertanggung jawab, dsb. Apa sih LEADERSHIP itu?&amp;nbsp;&lt;/p&gt;
 &lt;p&gt;&amp;bull;&amp;nbsp;&amp;nbsp; &amp;nbsp;Look to the future&amp;nbsp;&lt;br /&gt;
 &amp;bull;&amp;nbsp;&amp;nbsp; &amp;nbsp;Excellent servant&lt;br /&gt;
 &amp;bull;&amp;nbsp;&amp;nbsp; &amp;nbsp;Attitude&lt;/p&gt;
 &lt;p&gt;&amp;bull;&amp;nbsp;&amp;nbsp; &amp;nbsp;Developing leaders&lt;br /&gt;
 &amp;bull;&amp;nbsp;&amp;nbsp; &amp;nbsp;Responsibility&lt;br /&gt;
 &amp;bull;&amp;nbsp;&amp;nbsp; &amp;nbsp;relationSHIP.&lt;/p&gt;
 &lt;p&gt;Trus Plusnya di mana? Plusnya terletak pada FASTRON. Apakah FASTRON itu?&amp;nbsp;&lt;/p&gt;
 &lt;p&gt;&amp;bull;&amp;nbsp;&amp;nbsp; &amp;nbsp;Faithful,&lt;br /&gt;
 &amp;bull;&amp;nbsp;&amp;nbsp; &amp;nbsp;Availability,&lt;br /&gt;
 &amp;bull;&amp;nbsp;&amp;nbsp; &amp;nbsp;Submit,&amp;nbsp;&lt;/p&gt;
 &lt;p&gt;&amp;bull;&amp;nbsp;&amp;nbsp; &amp;nbsp;Teachable,&lt;br /&gt;
 &amp;bull;&amp;nbsp;&amp;nbsp; &amp;nbsp;workhaRd,&amp;nbsp;&lt;br /&gt;
 &amp;bull;&amp;nbsp;&amp;nbsp; &amp;nbsp;hONesty.&amp;nbsp;&lt;/p&gt;
 &lt;p&gt;Gimana? Sip, to?&amp;nbsp;&lt;br /&gt;
 Tuhan sejak semula memanggil kamu jadi pemimpin. So, don&amp;#39;t worry, be happy. Kalau kamu masih malu-malu jadi pemimpin atau kena sindrom minder alias ngga pede jadi pemimpin, kamu mesti baca buku ini. Dijamin kamu bakal dapat pencerahan soal kepemimpinan. Buku ini pas banget buat kamu yang:&lt;/p&gt;
 &lt;p&gt;&amp;bull;&amp;nbsp;&amp;nbsp; &amp;nbsp;Merasa tak pernah dilahirkan sebagai leader&lt;br /&gt;
 &amp;bull;&amp;nbsp;&amp;nbsp; &amp;nbsp;Lagi belajar memimpin&lt;br /&gt;
 &amp;bull;&amp;nbsp;&amp;nbsp; &amp;nbsp;lngin jadi pemimpin yang lebih baik&lt;br /&gt;
 &amp;bull;&amp;nbsp;&amp;nbsp; &amp;nbsp;Mau mengembangkan diri&lt;br /&gt;
 &amp;bull;&amp;nbsp;&amp;nbsp; &amp;nbsp;Baru mengadakan evaluasi alas kepemimpinanmu&lt;br /&gt;
 Leadership Plus lahir dari petualangan batin seorang anak muda yang&amp;nbsp;&lt;/p&gt;
 &lt;p&gt;awalnya skeptis, tetapi kemudian akrab banget dengan kepemimpinan. So, what r u waiting 4? Buy it, read it, question it, remind it, and do it! Tunjukkan bahwa kamu pemimpin muda yang emang patut diperhitungkan.&amp;nbsp;&lt;/p&gt;</t>
        </is>
      </c>
      <c r="Y790" s="262" t="n">
        <v>56000</v>
      </c>
      <c r="Z790" s="226" t="n"/>
      <c r="AA790" s="241">
        <f>Y1141*Z1141</f>
        <v/>
      </c>
      <c r="AB790" s="237" t="inlineStr">
        <is>
          <t>63884d3f-b9a4-43e9-b214-f42f977dbcb5</t>
        </is>
      </c>
    </row>
    <row r="791" ht="15" customHeight="1" s="283">
      <c r="A791" s="109" t="n">
        <v>1133</v>
      </c>
      <c r="B791" s="222">
        <f>HYPERLINK("https://mocostore.moco.co.id/catalog/"&amp;AB1142,"Klik Disini")</f>
        <v/>
      </c>
      <c r="C791" s="223" t="inlineStr">
        <is>
          <t>74 Humor Penyehat Jiwa</t>
        </is>
      </c>
      <c r="D791" s="223" t="n"/>
      <c r="E791" s="223" t="inlineStr">
        <is>
          <t>Pdt. Jonar Tua Halomoan Situmorang</t>
        </is>
      </c>
      <c r="F791" s="223" t="inlineStr">
        <is>
          <t>978-979-29-1107-7</t>
        </is>
      </c>
      <c r="G791" s="223" t="inlineStr">
        <is>
          <t>978-979-29-8787-4</t>
        </is>
      </c>
      <c r="H791" s="223" t="inlineStr">
        <is>
          <t>Agama Kristen</t>
        </is>
      </c>
      <c r="I791" s="258" t="inlineStr">
        <is>
          <t>Perguruan Tinggi</t>
        </is>
      </c>
      <c r="J791" s="186" t="inlineStr">
        <is>
          <t>009.16</t>
        </is>
      </c>
      <c r="K791" s="264" t="inlineStr">
        <is>
          <t>Tidak Tersedia</t>
        </is>
      </c>
      <c r="L791" s="264" t="n"/>
      <c r="M791" s="259" t="inlineStr">
        <is>
          <t>Tidak Tersedia</t>
        </is>
      </c>
      <c r="N791" s="223" t="n"/>
      <c r="O791" s="223" t="n"/>
      <c r="P791" s="260" t="n">
        <v>2009</v>
      </c>
      <c r="Q791" s="260" t="n">
        <v>2018</v>
      </c>
      <c r="R791" s="223" t="inlineStr">
        <is>
          <t>Penerbit Andi</t>
        </is>
      </c>
      <c r="S791" s="223" t="inlineStr">
        <is>
          <t>Andi Offset CV</t>
        </is>
      </c>
      <c r="T791" s="223" t="n"/>
      <c r="U791" s="261" t="n">
        <v>86</v>
      </c>
      <c r="V791" s="86" t="inlineStr">
        <is>
          <t>pdf</t>
        </is>
      </c>
      <c r="W791" s="223" t="inlineStr">
        <is>
          <t>4.8 MB</t>
        </is>
      </c>
      <c r="X791" s="225" t="inlineStr">
        <is>
          <t>&lt;p&gt;74 Humor Penyehat Jiwa merupakan kumpulan humor yang menawarkan hal-hal yang sederhana, tetapi lucu. Cerita-cerita humor yang disajikan didasarkan pada pengalaman nyata maupun sekadar cerita lucu yang dapat menjadi penolong kita ketika pikiran kita sedang kusut dan penal. Dengan tertawa kita segarkan kembali pikiran dan jiwa kita untuk menghadapi masalah yang ada dalam hidup kita sehingga kita bisa lebih bijaksana di dalam menghadapinya&amp;nbsp;&lt;/p&gt;
 &lt;p&gt;Anda ingin mendapatkan humor lebih banyak lagi? Dapatkan dalam buku ini humor-humor yang sehat dan lucu.&amp;nbsp;&lt;/p&gt;</t>
        </is>
      </c>
      <c r="Y791" s="262" t="n">
        <v>42000</v>
      </c>
      <c r="Z791" s="226" t="n"/>
      <c r="AA791" s="241">
        <f>Y1142*Z1142</f>
        <v/>
      </c>
      <c r="AB791" s="237" t="inlineStr">
        <is>
          <t>4a079dca-43c9-4aed-85d6-a796dfc3b246</t>
        </is>
      </c>
    </row>
    <row r="792" ht="15" customHeight="1" s="283">
      <c r="A792" s="109" t="n">
        <v>1134</v>
      </c>
      <c r="B792" s="222">
        <f>HYPERLINK("https://mocostore.moco.co.id/catalog/"&amp;AB1143,"Klik Disini")</f>
        <v/>
      </c>
      <c r="C792" s="223" t="inlineStr">
        <is>
          <t>8 Tangga Menuju Hidup Bahagia</t>
        </is>
      </c>
      <c r="D792" s="223" t="n"/>
      <c r="E792" s="223" t="inlineStr">
        <is>
          <t>Jonar T.H. Situmorang, MA.</t>
        </is>
      </c>
      <c r="F792" s="223" t="inlineStr">
        <is>
          <t>979-763-964-9</t>
        </is>
      </c>
      <c r="G792" s="223" t="inlineStr">
        <is>
          <t>978-979-29-8789-8</t>
        </is>
      </c>
      <c r="H792" s="223" t="inlineStr">
        <is>
          <t>Agama Kristen</t>
        </is>
      </c>
      <c r="I792" s="258" t="inlineStr">
        <is>
          <t>Perguruan Tinggi</t>
        </is>
      </c>
      <c r="J792" s="186" t="inlineStr">
        <is>
          <t>009.16</t>
        </is>
      </c>
      <c r="K792" s="264" t="inlineStr">
        <is>
          <t>Tidak Tersedia</t>
        </is>
      </c>
      <c r="L792" s="264" t="n"/>
      <c r="M792" s="259" t="inlineStr">
        <is>
          <t>Tidak Tersedia</t>
        </is>
      </c>
      <c r="N792" s="223" t="n"/>
      <c r="O792" s="223" t="n"/>
      <c r="P792" s="260" t="n">
        <v>2008</v>
      </c>
      <c r="Q792" s="260" t="n">
        <v>2018</v>
      </c>
      <c r="R792" s="223" t="inlineStr">
        <is>
          <t>Penerbit Andi</t>
        </is>
      </c>
      <c r="S792" s="223" t="inlineStr">
        <is>
          <t>Andi Offset CV</t>
        </is>
      </c>
      <c r="T792" s="223" t="n"/>
      <c r="U792" s="261" t="n">
        <v>190</v>
      </c>
      <c r="V792" s="86" t="inlineStr">
        <is>
          <t>pdf</t>
        </is>
      </c>
      <c r="W792" s="223" t="inlineStr">
        <is>
          <t>9.2 MB</t>
        </is>
      </c>
      <c r="X792" s="225" t="inlineStr">
        <is>
          <t>&lt;p&gt;Kebahagiaan sejati tidak tergantung pada kondisi yang dihadapi. Namun, terletak dalam hati. Tuhan yang membentuk hati manusia, juga memberikan jalan untuk meraih kebahagiaan. Khotbah di Bukit merupakan tangga untuk menuju hidup bahagia. Bahkan, Mahatma Gandhi sangat terkesan dengan Khotbah di Bukit. Dalam ashram-nya yang termasyhur, ia sering berbicara tentang Khotbah di Bukit! la menjadikannya sebagai dasar untuk memecahkan berbagai persoalan yang dihadapinya. Mengapa Mahatma Gandhi begitu terkesan dengan Khotbah di Bukit? Apa sebenarnya isinya?&amp;nbsp;&lt;/p&gt;
 &lt;p&gt;8 Tangga Menuju Hidup Bahagia menolong Anda memahami perkataan Tuhan Yesus di bukit. Di dalamnya berisi:&amp;nbsp;&lt;/p&gt;
 &lt;p&gt;&amp;bull;&amp;nbsp;&amp;nbsp; &amp;nbsp;Esensi perkataan Tuhan Yesus dalam Khotbah di Bukit.&lt;br /&gt;
 &amp;bull;&amp;nbsp;&amp;nbsp; &amp;nbsp;Penerapan Khotbah di Bukit dalam kehidupan sehari-hari.&lt;/p&gt;</t>
        </is>
      </c>
      <c r="Y792" s="262" t="n">
        <v>48500</v>
      </c>
      <c r="Z792" s="226" t="n"/>
      <c r="AA792" s="241">
        <f>Y1143*Z1143</f>
        <v/>
      </c>
      <c r="AB792" s="237" t="inlineStr">
        <is>
          <t>8c817064-2516-45a8-99fd-98489df76bd9</t>
        </is>
      </c>
    </row>
    <row r="793" ht="15" customHeight="1" s="283">
      <c r="A793" s="109" t="n">
        <v>1136</v>
      </c>
      <c r="B793" s="222">
        <f>HYPERLINK("https://mocostore.moco.co.id/catalog/"&amp;AB1145,"Klik Disini")</f>
        <v/>
      </c>
      <c r="C793" s="223" t="inlineStr">
        <is>
          <t>Learn to Earn Trading Valas Via Internet</t>
        </is>
      </c>
      <c r="D793" s="223" t="n"/>
      <c r="E793" s="223" t="inlineStr">
        <is>
          <t>Taufik Hidayat, SE, MSi</t>
        </is>
      </c>
      <c r="F793" s="223" t="inlineStr">
        <is>
          <t>979-731-610-6</t>
        </is>
      </c>
      <c r="G793" s="223" t="inlineStr">
        <is>
          <t>978-979-29-9190-1</t>
        </is>
      </c>
      <c r="H793" s="223" t="inlineStr">
        <is>
          <t>Bisnis &amp; Ekonomi</t>
        </is>
      </c>
      <c r="I793" s="258" t="inlineStr">
        <is>
          <t>Perguruan Tinggi</t>
        </is>
      </c>
      <c r="J793" s="186" t="inlineStr">
        <is>
          <t>009.25</t>
        </is>
      </c>
      <c r="K793" s="264" t="n"/>
      <c r="L793" s="264" t="n"/>
      <c r="M793" s="259" t="n"/>
      <c r="N793" s="223" t="inlineStr">
        <is>
          <t>Indonesia</t>
        </is>
      </c>
      <c r="O793" s="223" t="inlineStr">
        <is>
          <t>Tidak diketahui</t>
        </is>
      </c>
      <c r="P793" s="260" t="n">
        <v>2005</v>
      </c>
      <c r="Q793" s="260" t="n">
        <v>2018</v>
      </c>
      <c r="R793" s="223" t="inlineStr">
        <is>
          <t>Penerbit Andi</t>
        </is>
      </c>
      <c r="S793" s="223" t="inlineStr">
        <is>
          <t>Andi Offset CV</t>
        </is>
      </c>
      <c r="T793" s="223" t="inlineStr">
        <is>
          <t>Lokal</t>
        </is>
      </c>
      <c r="U793" s="261" t="n">
        <v>78</v>
      </c>
      <c r="V793" s="86" t="inlineStr">
        <is>
          <t>pdf</t>
        </is>
      </c>
      <c r="W793" s="223" t="inlineStr">
        <is>
          <t>19.0 MB</t>
        </is>
      </c>
      <c r="X793" s="225" t="inlineStr">
        <is>
          <t>&lt;p&gt;Globalisasi menimbulkan dampak dimana transaksi finansial dapat dilakukan hampir tanpa kendala. Perpindahan modal dapat dilakukandalam waktu sekejap dengan memanfaatkan pesatnya perkembangan teknologi dan informasi. Uniknya, separuh lebih transaksi keuangan dilakukan terhadap &amp;#39;uang&amp;#39; sebagai sebuah komoditi yang diperdagangkan.&amp;nbsp;&lt;br /&gt;
 &lt;br /&gt;
 Tak heran jika kemudian transaksi valas menjadi sebuah aktifitas yang &amp;#39;mengasyikkan&amp;#39; karena nilai tukar valas yang turun-naik. Sayangnya, mereka yang bisa ikut bermain di bisnis ini kebanyakan adalah orang yang mempunyai banyak dan kelebihan uang.&amp;nbsp;&lt;br /&gt;
 &lt;br /&gt;
 Buku in bisa menjadi salah satu jawaban bagi mereka yang &amp;#39;minimalis&amp;#39; namun ingin dapat bermain di pasar uang. Sebab pada saat ini banyak sekali situs di internet yang mau menampung dana dalam jumlah yang relatif sedikit. Selain itu, buku ini juga bermaksud memberi pemahaman bagi mereka yang masih awam untuk melakukan sendiri trading valas seperti ungkapan &amp;#39;berlatih berjalan sebelum lari&amp;#39; sekaligus beberapa pedoman agar bisa tetap survive bermain valas.&amp;nbsp;&lt;br /&gt;
 &lt;br /&gt;
 DAFTAR ISI:&lt;br /&gt;
 Valas dan Pasar Valas&lt;br /&gt;
 Kurs Valas&lt;br /&gt;
 Margin Trading dan Profit And Loss (P&amp;amp;L)&lt;br /&gt;
 Fundamental Analysis&lt;br /&gt;
 Technical Analysis&lt;br /&gt;
 Situs Bermain Valas&lt;/p&gt;</t>
        </is>
      </c>
      <c r="Y793" s="262" t="n">
        <v>42000</v>
      </c>
      <c r="Z793" s="226" t="n"/>
      <c r="AA793" s="241">
        <f>Y1145*Z1145</f>
        <v/>
      </c>
      <c r="AB793" s="237" t="inlineStr">
        <is>
          <t>14725e63-02f0-4683-8c67-88902ffcbf1f</t>
        </is>
      </c>
    </row>
    <row r="794" ht="15" customHeight="1" s="283">
      <c r="A794" s="109" t="n">
        <v>1137</v>
      </c>
      <c r="B794" s="222">
        <f>HYPERLINK("https://mocostore.moco.co.id/catalog/"&amp;AB1146,"Klik Disini")</f>
        <v/>
      </c>
      <c r="C794" s="223" t="inlineStr">
        <is>
          <t>80 Aktivitas Kreatif untuk Sekolah Minggu dan Persekutuan Remaja-Pemuda</t>
        </is>
      </c>
      <c r="D794" s="223" t="n"/>
      <c r="E794" s="223" t="inlineStr">
        <is>
          <t>Tim Pelayanan Efata</t>
        </is>
      </c>
      <c r="F794" s="223" t="inlineStr">
        <is>
          <t>978-979-29-2863-1</t>
        </is>
      </c>
      <c r="G794" s="223" t="inlineStr">
        <is>
          <t>978-979-29-8790-4</t>
        </is>
      </c>
      <c r="H794" s="223" t="inlineStr">
        <is>
          <t>Agama Kristen</t>
        </is>
      </c>
      <c r="I794" s="258" t="inlineStr">
        <is>
          <t>Perguruan Tinggi</t>
        </is>
      </c>
      <c r="J794" s="186" t="inlineStr">
        <is>
          <t>009.16</t>
        </is>
      </c>
      <c r="K794" s="223" t="inlineStr">
        <is>
          <t>Tidak Tersedia</t>
        </is>
      </c>
      <c r="L794" s="223" t="n"/>
      <c r="M794" s="259" t="inlineStr">
        <is>
          <t>Tidak Tersedia</t>
        </is>
      </c>
      <c r="N794" s="223" t="inlineStr">
        <is>
          <t>Indonesia</t>
        </is>
      </c>
      <c r="O794" s="223" t="inlineStr">
        <is>
          <t>Tidak diketahui</t>
        </is>
      </c>
      <c r="P794" s="260" t="n">
        <v>2001</v>
      </c>
      <c r="Q794" s="260" t="n">
        <v>2018</v>
      </c>
      <c r="R794" s="223" t="inlineStr">
        <is>
          <t>Penerbit Andi</t>
        </is>
      </c>
      <c r="S794" s="223" t="inlineStr">
        <is>
          <t>Andi Offset CV</t>
        </is>
      </c>
      <c r="T794" s="223" t="inlineStr">
        <is>
          <t>Lokal</t>
        </is>
      </c>
      <c r="U794" s="261" t="n">
        <v>140</v>
      </c>
      <c r="V794" s="86" t="inlineStr">
        <is>
          <t>pdf</t>
        </is>
      </c>
      <c r="W794" s="223" t="inlineStr">
        <is>
          <t>15.4 MB</t>
        </is>
      </c>
      <c r="X794" s="225" t="inlineStr">
        <is>
          <t>&lt;p&gt;Buku ini merupakan sebuah alternatif bagi para aktivis persekutuan dan guru Sekolah Minggu yang sering kebingungan menciptakan metode kreatif. 80 Aktivitas kreatif untuk Sekolah Minggu dan Persekutuan Remaja-Pemuda memperkaya pelayanan Anda dengan berbagai macam metode pelayanan kreatif dan memperjelas berbagai informasi yang berkaitan dengan pelayanan.&lt;/p&gt;</t>
        </is>
      </c>
      <c r="Y794" s="262" t="n">
        <v>53500</v>
      </c>
      <c r="Z794" s="226" t="n"/>
      <c r="AA794" s="241">
        <f>Y1146*Z1146</f>
        <v/>
      </c>
      <c r="AB794" s="237" t="inlineStr">
        <is>
          <t>15719362-2d8b-4b92-935e-acf5818ca05c</t>
        </is>
      </c>
    </row>
    <row r="795" ht="15" customHeight="1" s="283">
      <c r="A795" s="109" t="n">
        <v>1138</v>
      </c>
      <c r="B795" s="222">
        <f>HYPERLINK("https://mocostore.moco.co.id/catalog/"&amp;AB1147,"Klik Disini")</f>
        <v/>
      </c>
      <c r="C795" s="223" t="inlineStr">
        <is>
          <t>Letting God Be Judge</t>
        </is>
      </c>
      <c r="D795" s="223" t="n"/>
      <c r="E795" s="223" t="inlineStr">
        <is>
          <t>Thomas J. Sappington</t>
        </is>
      </c>
      <c r="F795" s="223" t="inlineStr">
        <is>
          <t>979-763-891-x</t>
        </is>
      </c>
      <c r="G795" s="223" t="inlineStr">
        <is>
          <t>978-979-29-9194-9</t>
        </is>
      </c>
      <c r="H795" s="223" t="inlineStr">
        <is>
          <t>Agama Kristen</t>
        </is>
      </c>
      <c r="I795" s="258" t="inlineStr">
        <is>
          <t>Perguruan Tinggi</t>
        </is>
      </c>
      <c r="J795" s="186" t="inlineStr">
        <is>
          <t>009.16</t>
        </is>
      </c>
      <c r="K795" s="223" t="n"/>
      <c r="L795" s="223" t="n"/>
      <c r="M795" s="259" t="n"/>
      <c r="N795" s="223" t="inlineStr">
        <is>
          <t>Indonesia</t>
        </is>
      </c>
      <c r="O795" s="223" t="inlineStr">
        <is>
          <t>Tidak diketahui</t>
        </is>
      </c>
      <c r="P795" s="260" t="n">
        <v>2008</v>
      </c>
      <c r="Q795" s="260" t="n">
        <v>2018</v>
      </c>
      <c r="R795" s="223" t="inlineStr">
        <is>
          <t>Penerbit Andi</t>
        </is>
      </c>
      <c r="S795" s="223" t="inlineStr">
        <is>
          <t>Andi Offset CV</t>
        </is>
      </c>
      <c r="T795" s="223" t="inlineStr">
        <is>
          <t>Lokal</t>
        </is>
      </c>
      <c r="U795" s="261" t="n">
        <v>184</v>
      </c>
      <c r="V795" s="86" t="inlineStr">
        <is>
          <t>pdf</t>
        </is>
      </c>
      <c r="W795" s="223" t="inlineStr">
        <is>
          <t>17.0 MB</t>
        </is>
      </c>
      <c r="X795" s="225" t="inlineStr">
        <is>
          <t>&lt;p&gt;Anda mungkin mengalami masalah semacam ini:&amp;nbsp;&lt;/p&gt;
 &lt;p&gt;&amp;bull;&amp;nbsp;&amp;nbsp; &amp;nbsp;lstri saya suka mencemooh saya dan hal ini memicu per.tengkaran hebat. Kelihatannya dia ingin saya menceraikannya.&lt;br /&gt;
 &amp;bull;&amp;nbsp;&amp;nbsp; &amp;nbsp;Suami saya suka mengkritik saya karena badan saya yang gemuk setelah melahirkan. Hal ini membuat saya stres dan makan lebih banyak.&lt;br /&gt;
 &amp;bull;&amp;nbsp;&amp;nbsp; &amp;nbsp;Saya kecewa kenapa Allah membiarkan musibah menimpa saya. Saya juga marah karena Dia tidak pernah menjawab doa-doa saya.&lt;br /&gt;
 &amp;bull;&amp;nbsp;&amp;nbsp; &amp;nbsp;Anak saya suka memberontak.&lt;br /&gt;
 &amp;bull;&amp;nbsp;&amp;nbsp; &amp;nbsp;Saya takut menjalani hubungan yang lebih mendalam dengan pacar saya. Ada sesuatu yang saya sembunyikan.&lt;br /&gt;
 &amp;bull;&amp;nbsp;&amp;nbsp; &amp;nbsp;Saya tidak ingin menjadi seperti ayah atau ibu saya dan tidak ingin menikah dengan orang yang berkarakter seperti mereka.&lt;/p&gt;
 &lt;p&gt;Jangan putus asa. Masih ada jalan keluar. Buku inilah jawabannya. Berdasarkan pengalamannya menangani ratusan konseli selama puluhan tahun di berbagai negara termasuk Indonesia, Thomas J. Sappington menyingkapkan bahwa rusaknya hubungan kita dengan sesama dan Allah serta buruknya persepsi kita mengenai diri sendiri sebagian besar disebabkan oleh penghakiman tidak alkitabiah yang mengakar kuat dalam diri kita. Penghakiman ini memberikan akses kepada lblis untuk membuat kita tidak mampu mengasihidiri sendiri, sesama dan Allah, dan menerima kasih dari mereka. Akibatnya kehidupan sosial dan rohani kita semakin merosot dan berkat Allah tidak pernah mengalir dalam hidup kita.&amp;nbsp;&lt;br /&gt;
 Kita akan menemukan cara untuk mematahkan roh penghakiman dalam hidup kita serta mengampuni diri sendiri dan orang yang telah menyakiti kita. Kita juga dapat menolong orang lain untuk mengalami kebebasan seperti yang telah kita terima.&amp;nbsp;&lt;/p&gt;
 &lt;p&gt;Untuk sampai ke tahap tersebut kita perlu mempelajari topik-topik ini:&amp;nbsp;&lt;/p&gt;
 &lt;p&gt;&amp;bull;&amp;nbsp;&amp;nbsp; &amp;nbsp;Penilaian alkitabiah vs penghakiman yang tidak alkitabiah&lt;br /&gt;
 &amp;bull;&amp;nbsp;&amp;nbsp; &amp;nbsp;Tipe-tipe penghakiman yang tidak alkitabiah&lt;br /&gt;
 &amp;bull;&amp;nbsp;&amp;nbsp; &amp;nbsp;Faktor-faktor penyebab munculnya penghakiman tidak alkitabiah&lt;br /&gt;
 &amp;bull;&amp;nbsp;&amp;nbsp; &amp;nbsp;Proses pembentukan penghakiman yang tidak alkitabiah&lt;br /&gt;
 &amp;bull;&amp;nbsp;&amp;nbsp; &amp;nbsp;Dampak dari penghakiman yang tidak alkitabiah&lt;br /&gt;
 &amp;bull;&amp;nbsp;&amp;nbsp; &amp;nbsp;Kisah kesaksian orang-orang yang menjalani pelayanan pelepasan dari roh penghakiman.&lt;/p&gt;</t>
        </is>
      </c>
      <c r="Y795" s="262" t="n">
        <v>78500</v>
      </c>
      <c r="Z795" s="226" t="n"/>
      <c r="AA795" s="241">
        <f>Y1147*Z1147</f>
        <v/>
      </c>
      <c r="AB795" s="237" t="inlineStr">
        <is>
          <t>f354ba18-9f74-4073-b47a-e0497ac73196</t>
        </is>
      </c>
    </row>
    <row r="796" ht="15" customHeight="1" s="283">
      <c r="A796" s="109" t="n">
        <v>1139</v>
      </c>
      <c r="B796" s="222">
        <f>HYPERLINK("https://mocostore.moco.co.id/catalog/"&amp;AB1148,"Klik Disini")</f>
        <v/>
      </c>
      <c r="C796" s="223" t="inlineStr">
        <is>
          <t>A Call Of A Shepherd</t>
        </is>
      </c>
      <c r="D796" s="223" t="n"/>
      <c r="E796" s="223" t="inlineStr">
        <is>
          <t>Benijanto Sugihono</t>
        </is>
      </c>
      <c r="F796" s="223" t="inlineStr">
        <is>
          <t>978-979-29-1116-9</t>
        </is>
      </c>
      <c r="G796" s="223" t="inlineStr">
        <is>
          <t>978-979-29-8792-8</t>
        </is>
      </c>
      <c r="H796" s="223" t="inlineStr">
        <is>
          <t>Agama Kristen</t>
        </is>
      </c>
      <c r="I796" s="258" t="inlineStr">
        <is>
          <t>Perguruan Tinggi</t>
        </is>
      </c>
      <c r="J796" s="186" t="inlineStr">
        <is>
          <t>009.16</t>
        </is>
      </c>
      <c r="K796" s="223" t="inlineStr">
        <is>
          <t>Tidak Tersedia</t>
        </is>
      </c>
      <c r="L796" s="264" t="n"/>
      <c r="M796" s="265" t="inlineStr">
        <is>
          <t>Tidak Tersedia</t>
        </is>
      </c>
      <c r="N796" s="223" t="n"/>
      <c r="O796" s="223" t="n"/>
      <c r="P796" s="260" t="n">
        <v>2009</v>
      </c>
      <c r="Q796" s="260" t="n">
        <v>2018</v>
      </c>
      <c r="R796" s="223" t="inlineStr">
        <is>
          <t>Penerbit Andi</t>
        </is>
      </c>
      <c r="S796" s="223" t="inlineStr">
        <is>
          <t>Andi Offset CV</t>
        </is>
      </c>
      <c r="T796" s="223" t="n"/>
      <c r="U796" s="261" t="n">
        <v>132</v>
      </c>
      <c r="V796" s="86" t="inlineStr">
        <is>
          <t>pdf</t>
        </is>
      </c>
      <c r="W796" s="223" t="inlineStr">
        <is>
          <t>11.4 MB</t>
        </is>
      </c>
      <c r="X796" s="225" t="inlineStr">
        <is>
          <t>&lt;p&gt;A Call of A Shepherd menolong kita untuk menyadari dan menemukan panggilan penggembalaan yang sejati. Prinsip dan contoh praktis di dalamnya sangat menolong kita untuk menghadapi tantangan dalam pelayanan. Bagi Anda para gembala dan yang terpanggil dalam penggembalaan, ada hal-hal baru yang bisa Anda dapatkan untuk menggembangkan pelayanan penggembalaan Anda.&lt;/p&gt;</t>
        </is>
      </c>
      <c r="Y796" s="262" t="n">
        <v>50500</v>
      </c>
      <c r="Z796" s="226" t="n"/>
      <c r="AA796" s="241">
        <f>Y1148*Z1148</f>
        <v/>
      </c>
      <c r="AB796" s="237" t="inlineStr">
        <is>
          <t>86f2a5f8-75c4-48ee-9565-7c01984e3202</t>
        </is>
      </c>
    </row>
    <row r="797" ht="15" customHeight="1" s="283">
      <c r="A797" s="109" t="n">
        <v>1140</v>
      </c>
      <c r="B797" s="222">
        <f>HYPERLINK("https://mocostore.moco.co.id/catalog/"&amp;AB1149,"Klik Disini")</f>
        <v/>
      </c>
      <c r="C797" s="223" t="inlineStr">
        <is>
          <t>Life is All Miracles</t>
        </is>
      </c>
      <c r="D797" s="223" t="n"/>
      <c r="E797" s="223" t="inlineStr">
        <is>
          <t>Holy Setyowati Sie</t>
        </is>
      </c>
      <c r="F797" s="223" t="inlineStr">
        <is>
          <t>979-763-966-5</t>
        </is>
      </c>
      <c r="G797" s="223" t="inlineStr">
        <is>
          <t>978-979-29-9200-7</t>
        </is>
      </c>
      <c r="H797" s="223" t="inlineStr">
        <is>
          <t>Agama Kristen</t>
        </is>
      </c>
      <c r="I797" s="258" t="inlineStr">
        <is>
          <t>Perguruan Tinggi</t>
        </is>
      </c>
      <c r="J797" s="186" t="inlineStr">
        <is>
          <t>009.16</t>
        </is>
      </c>
      <c r="K797" s="223" t="n"/>
      <c r="L797" s="223" t="n"/>
      <c r="M797" s="259" t="n"/>
      <c r="N797" s="223" t="inlineStr">
        <is>
          <t>Indonesia</t>
        </is>
      </c>
      <c r="O797" s="223" t="inlineStr">
        <is>
          <t>Tidak diketahui</t>
        </is>
      </c>
      <c r="P797" s="260" t="n">
        <v>2008</v>
      </c>
      <c r="Q797" s="260" t="n">
        <v>2018</v>
      </c>
      <c r="R797" s="223" t="inlineStr">
        <is>
          <t>Penerbit Andi</t>
        </is>
      </c>
      <c r="S797" s="223" t="inlineStr">
        <is>
          <t>Andi Offset CV</t>
        </is>
      </c>
      <c r="T797" s="223" t="inlineStr">
        <is>
          <t>Lokal</t>
        </is>
      </c>
      <c r="U797" s="261" t="n">
        <v>234</v>
      </c>
      <c r="V797" s="86" t="inlineStr">
        <is>
          <t>pdf</t>
        </is>
      </c>
      <c r="W797" s="223" t="inlineStr">
        <is>
          <t>14.1 MB</t>
        </is>
      </c>
      <c r="X797" s="225" t="inlineStr">
        <is>
          <t>&lt;p&gt;You are not on the list for reserved students for the scholarship &amp;nbsp;program&amp;quot;. Holy Sie terhenyak ketika mendengar hasil seleksibeasiswa studi ke Jepang. Tapi tekadnya sudah bulat dan kuat. Keputusan itu tidak membuatnya gamang. la percaya bahwa Tuhan mengutusnya ke sana. Jika Dia sudah menetapkannya, Dia pasti akan menyediakan dan membayar semua kebutuhannya baik itu untuk keperluan kuliah maupun kebutuhan sehari-hari.&amp;nbsp;&lt;br /&gt;
 Tapi, apa yang dialaminya ketika ia benar-benar menginjakkan kaki di Jepang? Biaya kuliah plus biaya hid up yang tinggi ternyata membuatnya kelimpungan. Untuk mencukupi semua biaya, dia dan suaminya pontang&amp;shy;panting mencari pekerjaan.&amp;nbsp;&lt;br /&gt;
 Namun, di balik semua itu, Tuhan benar-benar memenuhi janji-Nya dan bukti penyertaan-Nya. Satu demi satu semua masalah dapat diatasinya dengan mudah. Sampai suatu saat, di ambang keputusasaan karena tidak memiliki uang, Tuhan mencukupinya. Caranya? Ternyata lembaga pemberi beasiswa yang semula menolaknya, justru memberinya beasiswa! Holy Sie menerima beasiswa sebesar 1 juta yen per tahun selama 4 tahun ke depan!&amp;nbsp;&lt;br /&gt;
 Tuhan membawa Holy Sie dan Ivan, sang suami, ke tempat dan situasi di mana mereka tidak bisa mengandalkan siapa pun atau apa pun selain Tuhan. Apa pun halangan dan masalah dalam hidup mereka di Jepang, kendala bahasa dan budaya, padang gurun kehidupan, sakit, macam-macam tagihan, mereka belajar berjuang dan berserah kepada Tuhan.&amp;nbsp;&lt;br /&gt;
 Semoga kisah ini dapat menginspirasi Anda bahwa di balik setiap masalah ada mukjizat Tuhan yang indah. Dia akan melakukan bagian-Nya jika kita melakukan bagian kita. Belajarlah berserah kepada-Nya!&amp;nbsp;&lt;/p&gt;</t>
        </is>
      </c>
      <c r="Y797" s="262" t="n">
        <v>80000</v>
      </c>
      <c r="Z797" s="226" t="n"/>
      <c r="AA797" s="241">
        <f>Y1149*Z1149</f>
        <v/>
      </c>
      <c r="AB797" s="237" t="inlineStr">
        <is>
          <t>04c5d544-03ac-4364-8f59-38064d461c35</t>
        </is>
      </c>
    </row>
    <row r="798" ht="15" customHeight="1" s="283">
      <c r="A798" s="109" t="n">
        <v>1141</v>
      </c>
      <c r="B798" s="222">
        <f>HYPERLINK("https://mocostore.moco.co.id/catalog/"&amp;AB1150,"Klik Disini")</f>
        <v/>
      </c>
      <c r="C798" s="223" t="inlineStr">
        <is>
          <t>A-Z Woman Health and Beauty</t>
        </is>
      </c>
      <c r="D798" s="223" t="n"/>
      <c r="E798" s="223" t="inlineStr">
        <is>
          <t>Nurheti Yuliarti</t>
        </is>
      </c>
      <c r="F798" s="223" t="inlineStr">
        <is>
          <t>978-979-29-0927-2</t>
        </is>
      </c>
      <c r="G798" s="223" t="inlineStr">
        <is>
          <t>978-979-29-8794-2</t>
        </is>
      </c>
      <c r="H798" s="223" t="inlineStr">
        <is>
          <t>Kesehatan &amp; Kecantikan</t>
        </is>
      </c>
      <c r="I798" s="258" t="inlineStr">
        <is>
          <t>Perguruan Tinggi</t>
        </is>
      </c>
      <c r="J798" s="186" t="inlineStr">
        <is>
          <t>009.24</t>
        </is>
      </c>
      <c r="K798" s="223" t="n"/>
      <c r="L798" s="264" t="n"/>
      <c r="M798" s="265" t="n"/>
      <c r="N798" s="223" t="n"/>
      <c r="O798" s="223" t="n"/>
      <c r="P798" s="260" t="n">
        <v>2009</v>
      </c>
      <c r="Q798" s="260" t="n">
        <v>2018</v>
      </c>
      <c r="R798" s="223" t="inlineStr">
        <is>
          <t>Penerbit Andi</t>
        </is>
      </c>
      <c r="S798" s="223" t="inlineStr">
        <is>
          <t>Andi Offset CV</t>
        </is>
      </c>
      <c r="T798" s="223" t="n"/>
      <c r="U798" s="261" t="n">
        <v>188</v>
      </c>
      <c r="V798" s="86" t="inlineStr">
        <is>
          <t>pdf</t>
        </is>
      </c>
      <c r="W798" s="223" t="inlineStr">
        <is>
          <t>11.7 MB</t>
        </is>
      </c>
      <c r="X798" s="225" t="inlineStr">
        <is>
          <t>&lt;p&gt;Pernah disebut wanita adalah makhluk super. Berbagai fase hidup yang tidak dilalui oleh laki-laki harus dilalui oleh wanita; menstruasi, hamil, dan menyusui. Kondisi hormonal wanita yang berbeda dengan laki-laki mengakibatkan wanita perlu mendapatkan perawatan eksklusif yang berbeda dengan laki-laki.&lt;/p&gt;
 &lt;p&gt;Buku ini memberikan penjelasan tentang segala permasalahan kesehatan dan kecantikan yang sering dihadapi wanita dalam berbagai fase hidup, mulai dari permasalahan menstruasi, hamil, menyusui, jerawat, rambut rontok, sampai gangguan kesehatan yang sering dialami wanita, seperti osteoporosis, kanker payudara, infeksi saluran kencing, dan lain sebagainya. Dengan pencegahan dan perawatan dini, dapatkan tubuh sehat dan bugar selalu.&lt;/p&gt;</t>
        </is>
      </c>
      <c r="Y798" s="262" t="n">
        <v>59500</v>
      </c>
      <c r="Z798" s="226" t="n"/>
      <c r="AA798" s="241">
        <f>Y1150*Z1150</f>
        <v/>
      </c>
      <c r="AB798" s="237" t="inlineStr">
        <is>
          <t>c7e3d0ae-e969-4f6c-89e3-bd785ac1d455</t>
        </is>
      </c>
    </row>
    <row r="799" ht="15" customHeight="1" s="283">
      <c r="A799" s="109" t="n">
        <v>1142</v>
      </c>
      <c r="B799" s="222">
        <f>HYPERLINK("https://mocostore.moco.co.id/catalog/"&amp;AB1151,"Klik Disini")</f>
        <v/>
      </c>
      <c r="C799" s="223" t="inlineStr">
        <is>
          <t>Ada Berapa Perempuan dalam Alkitab?</t>
        </is>
      </c>
      <c r="D799" s="223" t="n"/>
      <c r="E799" s="223" t="inlineStr">
        <is>
          <t>I. Kriswanda &amp; M.I. Gunawan</t>
        </is>
      </c>
      <c r="F799" s="223" t="inlineStr">
        <is>
          <t>979-763-763-8</t>
        </is>
      </c>
      <c r="G799" s="223" t="inlineStr">
        <is>
          <t>978-979-29-8795-9</t>
        </is>
      </c>
      <c r="H799" s="223" t="inlineStr">
        <is>
          <t>Agama Kristen</t>
        </is>
      </c>
      <c r="I799" s="258" t="inlineStr">
        <is>
          <t>Perguruan Tinggi</t>
        </is>
      </c>
      <c r="J799" s="186" t="inlineStr">
        <is>
          <t>009.16</t>
        </is>
      </c>
      <c r="K799" s="223" t="inlineStr">
        <is>
          <t>Tidak Tersedia</t>
        </is>
      </c>
      <c r="L799" s="264" t="n"/>
      <c r="M799" s="265" t="inlineStr">
        <is>
          <t>Tidak Tersedia</t>
        </is>
      </c>
      <c r="N799" s="223" t="n"/>
      <c r="O799" s="223" t="n"/>
      <c r="P799" s="260" t="n">
        <v>2007</v>
      </c>
      <c r="Q799" s="260" t="n">
        <v>2018</v>
      </c>
      <c r="R799" s="223" t="inlineStr">
        <is>
          <t>Penerbit Andi</t>
        </is>
      </c>
      <c r="S799" s="223" t="inlineStr">
        <is>
          <t>Andi Offset CV</t>
        </is>
      </c>
      <c r="T799" s="223" t="n"/>
      <c r="U799" s="261" t="n">
        <v>167</v>
      </c>
      <c r="V799" s="86" t="inlineStr">
        <is>
          <t>pdf</t>
        </is>
      </c>
      <c r="W799" s="223" t="inlineStr">
        <is>
          <t>6.5 MB</t>
        </is>
      </c>
      <c r="X799" s="225" t="inlineStr">
        <is>
          <t>&lt;p&gt;Alkitab mencatat ratusan perempuan. Mereka berasal dari beragam latar belakang dan status. Di antara mereka, banyak yang sudah tidak asing lagi bagi kita. Seperti, Maria, Sara, Dorkas, Ribka, Rut, Ester. Namun, tidak sedikit perempuan lain yang menarik untuk dikenali dan dijadikan teladan meskipun Alkitab tidak menyebutkan banyak keistimewaan tentang mereka. Misalnya, Persis. Ia seorang perempuan yang sangat dikasihi Rasul Paulus karena telah beker ja membanting tulang demi pelayanan kepada Tuhan.&lt;/p&gt;
 &lt;p&gt;Ada Berapa Perempuan dalam Alkitab? menantang Anda untuk menemukan kisah dan arti nama perempuan lainnya. Sebagai bocoran buat Anda, seluruhnya ada 160 nama. Ditulis dalam bentuk teka-teki yang disusun secara alfabetis. Dijamin Anda tidak akan pusing memikirkan jawabannya karena dipandu dengan ayat dan sekilas info tentang sosok perempuan itu.&lt;/p&gt;
 &lt;p&gt;Anda penasaran dan tertantang untuk segera memulai petualangan ini? Belilah buku ini dan lengkapi koleksi Anda dengan buku lain dari penulis yang soma: Teka-teki Alkitab Asyik, Teka-teki Alkitab Asyik 2, dan Teka-teki Alkitab&amp;nbsp;untuk Anak-anak.&lt;/p&gt;</t>
        </is>
      </c>
      <c r="Y799" s="262" t="n">
        <v>42500</v>
      </c>
      <c r="Z799" s="226" t="n"/>
      <c r="AA799" s="241">
        <f>Y1151*Z1151</f>
        <v/>
      </c>
      <c r="AB799" s="237" t="inlineStr">
        <is>
          <t>ba184453-1611-4c71-87e4-dfb499f8a3f4</t>
        </is>
      </c>
    </row>
    <row r="800" ht="15" customHeight="1" s="283">
      <c r="A800" s="109" t="n">
        <v>1143</v>
      </c>
      <c r="B800" s="222">
        <f>HYPERLINK("https://mocostore.moco.co.id/catalog/"&amp;AB1152,"Klik Disini")</f>
        <v/>
      </c>
      <c r="C800" s="223" t="inlineStr">
        <is>
          <t>Life Without Limits</t>
        </is>
      </c>
      <c r="D800" s="223" t="n"/>
      <c r="E800" s="223" t="inlineStr">
        <is>
          <t>Widhi Laksana</t>
        </is>
      </c>
      <c r="F800" s="223" t="inlineStr">
        <is>
          <t>978-979-29-5658-0</t>
        </is>
      </c>
      <c r="G800" s="223" t="inlineStr">
        <is>
          <t>978-979-29-9206-9</t>
        </is>
      </c>
      <c r="H800" s="223" t="inlineStr">
        <is>
          <t>Agama Kristen</t>
        </is>
      </c>
      <c r="I800" s="258" t="inlineStr">
        <is>
          <t>Perguruan Tinggi</t>
        </is>
      </c>
      <c r="J800" s="186" t="inlineStr">
        <is>
          <t>009.16</t>
        </is>
      </c>
      <c r="K800" s="223" t="n"/>
      <c r="L800" s="264" t="n"/>
      <c r="M800" s="265" t="n"/>
      <c r="N800" s="223" t="inlineStr">
        <is>
          <t>Indonesia</t>
        </is>
      </c>
      <c r="O800" s="223" t="inlineStr">
        <is>
          <t>Tidak diketahui</t>
        </is>
      </c>
      <c r="P800" s="260" t="n">
        <v>2016</v>
      </c>
      <c r="Q800" s="260" t="n">
        <v>2018</v>
      </c>
      <c r="R800" s="223" t="inlineStr">
        <is>
          <t>Penerbit Andi</t>
        </is>
      </c>
      <c r="S800" s="223" t="inlineStr">
        <is>
          <t>Andi Offset CV</t>
        </is>
      </c>
      <c r="T800" s="223" t="inlineStr">
        <is>
          <t>Lokal</t>
        </is>
      </c>
      <c r="U800" s="261" t="n">
        <v>184</v>
      </c>
      <c r="V800" s="86" t="inlineStr">
        <is>
          <t>pdf</t>
        </is>
      </c>
      <c r="W800" s="223" t="inlineStr">
        <is>
          <t>24.9 MB</t>
        </is>
      </c>
      <c r="X800" s="225" t="inlineStr">
        <is>
          <t>&lt;p&gt;Manusia diciptakan menurut gambar dan rupa Allah (Kej. 1). lni berarti Tuhan memberikan kapasitas yang besar dalam diri manusia sehingga Dia pun memercayakan ciptaan-Nya yang lain kepada manusia. Kejatuhan manusia dalam dosa membuat gambar dan rupa Allah rusak sehingga manusia memiliki gambar diri yang salah. Hal ini membuat manusia tidak bisa memaksimalkan kapasitas dan potensi besar yang Tuhan anugerahkan dalam dirinya. Gambar diri yang salah dalam hidup kita harus kita benarkan sehingga kita menyadari kapasitas besar, kapasitas yang tidak terbatas, dalam diri kita.&amp;nbsp;&lt;br /&gt;
 lmpian besar kita bisa menjadi sebuah pengharapan atau momok yang menakutkan. Hal ini tergantung pada cara kita mengukurnya, apakah kita mengukur dengan kekuatan atau keterbatasan kita. Saat kita mengukur impian kita dengan keterbatasan, apalagi impian kita itu sangat besar, kita secara tidak langsung sedang memosisikan diri kita seperti pungguk yang merindukan bulan. Hal ini akan berbeda apabila kita mengukur impian kita dengan kekuatan Tuhan dalam hid up kita.&amp;nbsp;&lt;br /&gt;
 Jangan biarkan diri kita dibatasi oleh bayang-bayang keterbatasan kita. Beranilah bermimpi besar. Beranilah mengharapkan sesuatu yang belum kita lihat dan melangkah menuju impian besar kita. Buku ini menolong Anda memulihkan gambar diri Anda yang salah, mengenali keterbatasan Anda, dan mengubah keterbatasan itu menjadi kekuatan untuk meraih impian besar Anda. Kekurangan Anda bukanlah kutuk, melainkan berkat di man a melalui kekurangan Anda, kuasa Tuhan semakin nyata.&amp;nbsp;&lt;/p&gt;</t>
        </is>
      </c>
      <c r="Y800" s="262" t="n">
        <v>56500</v>
      </c>
      <c r="Z800" s="226" t="n"/>
      <c r="AA800" s="241">
        <f>Y1152*Z1152</f>
        <v/>
      </c>
      <c r="AB800" s="237" t="inlineStr">
        <is>
          <t>24b86149-a9b4-4399-bca9-b6aa4df73194</t>
        </is>
      </c>
    </row>
    <row r="801" ht="15" customHeight="1" s="283">
      <c r="A801" s="109" t="n">
        <v>1144</v>
      </c>
      <c r="B801" s="222">
        <f>HYPERLINK("https://mocostore.moco.co.id/catalog/"&amp;AB1153,"Klik Disini")</f>
        <v/>
      </c>
      <c r="C801" s="223" t="inlineStr">
        <is>
          <t>Adobe Photoshop untuk Desainer Web</t>
        </is>
      </c>
      <c r="D801" s="223" t="n"/>
      <c r="E801" s="223" t="inlineStr">
        <is>
          <t>Wahana Komputer</t>
        </is>
      </c>
      <c r="F801" s="223" t="inlineStr">
        <is>
          <t>979-731-796-x</t>
        </is>
      </c>
      <c r="G801" s="223" t="inlineStr">
        <is>
          <t>978-979-29-8796-6</t>
        </is>
      </c>
      <c r="H801" s="223" t="inlineStr">
        <is>
          <t>Komputer &amp; Internet</t>
        </is>
      </c>
      <c r="I801" s="258" t="inlineStr">
        <is>
          <t>Perguruan Tinggi</t>
        </is>
      </c>
      <c r="J801" s="186" t="inlineStr">
        <is>
          <t>009.05</t>
        </is>
      </c>
      <c r="K801" s="223" t="n"/>
      <c r="L801" s="264" t="n"/>
      <c r="M801" s="265" t="n"/>
      <c r="N801" s="223" t="inlineStr">
        <is>
          <t>Indonesia</t>
        </is>
      </c>
      <c r="O801" s="223" t="inlineStr">
        <is>
          <t>Tidak diketahui</t>
        </is>
      </c>
      <c r="P801" s="260" t="n">
        <v>2005</v>
      </c>
      <c r="Q801" s="260" t="n">
        <v>2018</v>
      </c>
      <c r="R801" s="223" t="inlineStr">
        <is>
          <t>Penerbit Andi</t>
        </is>
      </c>
      <c r="S801" s="223" t="inlineStr">
        <is>
          <t>Andi Offset CV</t>
        </is>
      </c>
      <c r="T801" s="223" t="inlineStr">
        <is>
          <t>Lokal</t>
        </is>
      </c>
      <c r="U801" s="261" t="n">
        <v>266</v>
      </c>
      <c r="V801" s="86" t="inlineStr">
        <is>
          <t>pdf</t>
        </is>
      </c>
      <c r="W801" s="223" t="inlineStr">
        <is>
          <t>8.0 MB</t>
        </is>
      </c>
      <c r="X801" s="225" t="inlineStr">
        <is>
          <t>&lt;p&gt;Adobe Photoshop CS meruf:)akan program yang dapat digunakan dalam dunia imaging dan&amp;nbsp;retouching foto. Program terbaru Adobe ini, lebih memberi kemudahan dan kenyamanan bagi para perancang grafis dan perancang Web untuk menuangkan kreatifitas yang dimiliki ke dalam website. Buku Pemanfaatan Adobe Photoshop untuk Desain Web yang terdiri atas delapan pokok bahasan ini akan membahas tentang bagaimana memanfaatkan fasilitas-fasilitas seperti membuat tombol-tombol rollover, mengoptimalkan sebuah image yang akan dipasang di dalam situs website dan masih banyak lagi.&lt;/p&gt;
 &lt;p&gt;Buku ini membahas:&lt;br /&gt;
 1. Sekilas Tentang Adobe Photoshop&lt;br /&gt;
 2. Sekilas Tentang Web Design&lt;br /&gt;
 3. Mengelola Gam bar dan Warna&lt;br /&gt;
 4. Mengelola Photo&lt;br /&gt;
 5. Membuat Background-dan Teksture&lt;br /&gt;
 6. Layer Style&lt;br /&gt;
 7. Membuat Web Image&lt;br /&gt;
 8. Proyek Latihan&lt;/p&gt;</t>
        </is>
      </c>
      <c r="Y801" s="262" t="n">
        <v>84000</v>
      </c>
      <c r="Z801" s="226" t="n"/>
      <c r="AA801" s="241">
        <f>Y1153*Z1153</f>
        <v/>
      </c>
      <c r="AB801" s="237" t="inlineStr">
        <is>
          <t>f166324e-ecf6-4cea-9292-7ee51d26ef9b</t>
        </is>
      </c>
    </row>
    <row r="802" ht="15" customHeight="1" s="283">
      <c r="A802" s="109" t="n">
        <v>1145</v>
      </c>
      <c r="B802" s="222">
        <f>HYPERLINK("https://mocostore.moco.co.id/catalog/"&amp;AB1154,"Klik Disini")</f>
        <v/>
      </c>
      <c r="C802" s="223" t="inlineStr">
        <is>
          <t>Machine Learning and Computational Intelligence</t>
        </is>
      </c>
      <c r="D802" s="223" t="n"/>
      <c r="E802" s="223" t="inlineStr">
        <is>
          <t>Widodo Budiharto</t>
        </is>
      </c>
      <c r="F802" s="223" t="inlineStr">
        <is>
          <t>978-979-29-5849-2</t>
        </is>
      </c>
      <c r="G802" s="223" t="inlineStr">
        <is>
          <t>978-979-29-9208-3</t>
        </is>
      </c>
      <c r="H802" s="223" t="inlineStr">
        <is>
          <t>Komputer &amp; Internet</t>
        </is>
      </c>
      <c r="I802" s="258" t="inlineStr">
        <is>
          <t>Perguruan Tinggi</t>
        </is>
      </c>
      <c r="J802" s="186" t="inlineStr">
        <is>
          <t>009.05</t>
        </is>
      </c>
      <c r="K802" s="223" t="n"/>
      <c r="L802" s="264" t="n"/>
      <c r="M802" s="265" t="n"/>
      <c r="N802" s="223" t="inlineStr">
        <is>
          <t>Indonesia</t>
        </is>
      </c>
      <c r="O802" s="223" t="inlineStr">
        <is>
          <t>Tidak diketahui</t>
        </is>
      </c>
      <c r="P802" s="260" t="n">
        <v>2016</v>
      </c>
      <c r="Q802" s="260" t="n">
        <v>2018</v>
      </c>
      <c r="R802" s="223" t="inlineStr">
        <is>
          <t>Penerbit Andi</t>
        </is>
      </c>
      <c r="S802" s="223" t="inlineStr">
        <is>
          <t>Andi Offset CV</t>
        </is>
      </c>
      <c r="T802" s="223" t="inlineStr">
        <is>
          <t>Lokal</t>
        </is>
      </c>
      <c r="U802" s="261" t="n">
        <v>274</v>
      </c>
      <c r="V802" s="86" t="inlineStr">
        <is>
          <t>pdf</t>
        </is>
      </c>
      <c r="W802" s="223" t="inlineStr">
        <is>
          <t>13.0 MB</t>
        </is>
      </c>
      <c r="X802" s="225" t="inlineStr">
        <is>
          <t>&lt;p&gt;Buku Machine Learning dan Computational sangat tepat dibaca oleh pelajar dan peneliti di bidang Kecerdasan Buatan dan Matematika Terapan. Buku ini memberikan gambaran lengkap konsep Machine Learning dan Computational Intelligence. Layak dimiliki karena langsung diimplementasikan untuk menghasilkan sebuah system cerdas di masa depan, berisi materi antara lain:&lt;br /&gt;
 &amp;bull; Konsep Machine Learning dan Penerapan pada Python&lt;br /&gt;
 &amp;bull; Dasar Computational Intellegence&lt;br /&gt;
 &amp;bull; Neural Network dan Algoritma Genetik&lt;br /&gt;
 &amp;bull; PSO, Artificial Immune System dan Fuzzy Logic&lt;br /&gt;
 &amp;bull; Ant Colony Optimization dan computer vision&lt;/p&gt;</t>
        </is>
      </c>
      <c r="Y802" s="262" t="n">
        <v>75000</v>
      </c>
      <c r="Z802" s="226" t="n"/>
      <c r="AA802" s="241">
        <f>Y1154*Z1154</f>
        <v/>
      </c>
      <c r="AB802" s="237" t="inlineStr">
        <is>
          <t>489b62c2-cbdf-4407-adec-f6ed2a452535</t>
        </is>
      </c>
    </row>
    <row r="803" ht="15" customHeight="1" s="283">
      <c r="A803" s="109" t="n">
        <v>1147</v>
      </c>
      <c r="B803" s="222">
        <f>HYPERLINK("https://mocostore.moco.co.id/catalog/"&amp;AB1156,"Klik Disini")</f>
        <v/>
      </c>
      <c r="C803" s="223" t="inlineStr">
        <is>
          <t>After the Storm</t>
        </is>
      </c>
      <c r="D803" s="223" t="n"/>
      <c r="E803" s="223" t="inlineStr">
        <is>
          <t>Daniel Rudol Sihombing</t>
        </is>
      </c>
      <c r="F803" s="223" t="inlineStr">
        <is>
          <t>978-979-29-2928-7</t>
        </is>
      </c>
      <c r="G803" s="223" t="inlineStr">
        <is>
          <t>978-979-29-8797-3</t>
        </is>
      </c>
      <c r="H803" s="223" t="inlineStr">
        <is>
          <t>Agama Kristen</t>
        </is>
      </c>
      <c r="I803" s="258" t="inlineStr">
        <is>
          <t>Perguruan Tinggi</t>
        </is>
      </c>
      <c r="J803" s="186" t="inlineStr">
        <is>
          <t>009.16</t>
        </is>
      </c>
      <c r="K803" s="223" t="inlineStr">
        <is>
          <t>Tidak Tersedia</t>
        </is>
      </c>
      <c r="L803" s="264" t="n"/>
      <c r="M803" s="265" t="inlineStr">
        <is>
          <t>Tidak Tersedia</t>
        </is>
      </c>
      <c r="N803" s="223" t="inlineStr">
        <is>
          <t>Indonesia</t>
        </is>
      </c>
      <c r="O803" s="223" t="inlineStr">
        <is>
          <t>Tidak diketahui</t>
        </is>
      </c>
      <c r="P803" s="260" t="n">
        <v>2012</v>
      </c>
      <c r="Q803" s="260" t="n">
        <v>2018</v>
      </c>
      <c r="R803" s="223" t="inlineStr">
        <is>
          <t>Penerbit Andi</t>
        </is>
      </c>
      <c r="S803" s="223" t="inlineStr">
        <is>
          <t>Andi Offset CV</t>
        </is>
      </c>
      <c r="T803" s="223" t="inlineStr">
        <is>
          <t>Lokal</t>
        </is>
      </c>
      <c r="U803" s="261" t="n">
        <v>336</v>
      </c>
      <c r="V803" s="86" t="inlineStr">
        <is>
          <t>pdf</t>
        </is>
      </c>
      <c r="W803" s="223" t="inlineStr">
        <is>
          <t>8.0 MB</t>
        </is>
      </c>
      <c r="X803" s="225" t="inlineStr">
        <is>
          <t>&lt;p&gt;Seorang anak berusia sebelas tahun ditinggalkan ibunya begitu saja di pinggir jalan. Dengan kepolosan dan ketidakmengertiannya, ia&amp;nbsp;berusaha untuk kembali ke&amp;nbsp;rumahnya. Anak itu pun menjalani hidupnya tanpa kasih sayang seorang ibu. Perjuangan keras harus dijalaninya untuk bertahan hidup. Kisah getir dan kehidupan yang kejam seolah senantiasa menemaninya. Masa depan suram seakan tergambar di depannya. Namun. tak sekalipun ia menyerah.&amp;nbsp;&lt;/p&gt;
 &lt;p&gt;Pada satu titik ia mendapati pencerahan dan hidupnya pelan-pelan berubah. Tuhan melihat kegigihan,&amp;nbsp;ketekunan, harapan, dan doanya yang tanpa kenal lelah. Tuhan mulai membukakan pintu demi pintu untuk ia masuki. Kerja keras dan perjuangan pun berbuah manis. Panggilan Tuhan jatuh atas dirinya. Rencana besar clan mulia kini menjadi bagian hidupnya.&amp;nbsp;&lt;/p&gt;
 &lt;p&gt;Dan setelah 18 tahun berlalu, ibu yang telah meninggalkannya ingin kembali kcpadanya. Apa yang mesti dilakukan? Menerimanya kembali atau memperlakukan sang ibu sama seperti perlakuan yang diterimanya?&amp;nbsp;Bukankah pantas jika si anak membenci ibu yang telah membuangnya dan menolak ia kembali?&lt;/p&gt;
 &lt;p&gt;Novel yang terinspirasi oleh kisah nyata ini akan menyentuh hati Anda yang terdalam akan arti pengampunan dan pemulihan. Kisah ini akan membuat kita merenungkan lika-liku kehidupan kita sendiri bahwa sejatinya segala yang kita alami tidak lepas dari campur tangan Tuhan.&amp;nbsp;&lt;/p&gt;</t>
        </is>
      </c>
      <c r="Y803" s="262" t="n">
        <v>66000</v>
      </c>
      <c r="Z803" s="226" t="n"/>
      <c r="AA803" s="241">
        <f>Y1156*Z1156</f>
        <v/>
      </c>
      <c r="AB803" s="237" t="inlineStr">
        <is>
          <t>6dbd409a-82d8-43ad-9f82-da0f6ae6d35c</t>
        </is>
      </c>
    </row>
    <row r="804" ht="15" customHeight="1" s="283">
      <c r="A804" s="109" t="n">
        <v>1148</v>
      </c>
      <c r="B804" s="222">
        <f>HYPERLINK("https://mocostore.moco.co.id/catalog/"&amp;AB1157,"Klik Disini")</f>
        <v/>
      </c>
      <c r="C804" s="223" t="inlineStr">
        <is>
          <t>Air Mata yang Diubahkan Menjadi Mata Air</t>
        </is>
      </c>
      <c r="D804" s="223" t="n"/>
      <c r="E804" s="223" t="inlineStr">
        <is>
          <t>Pdt. Pengky Andu</t>
        </is>
      </c>
      <c r="F804" s="223" t="inlineStr">
        <is>
          <t>978-979-29-1140-4</t>
        </is>
      </c>
      <c r="G804" s="223" t="inlineStr">
        <is>
          <t>978-979-29-8799-7</t>
        </is>
      </c>
      <c r="H804" s="223" t="inlineStr">
        <is>
          <t>Agama Kristen</t>
        </is>
      </c>
      <c r="I804" s="258" t="inlineStr">
        <is>
          <t>Perguruan Tinggi</t>
        </is>
      </c>
      <c r="J804" s="186" t="inlineStr">
        <is>
          <t>009.16</t>
        </is>
      </c>
      <c r="K804" s="223" t="inlineStr">
        <is>
          <t>Tidak Tersedia</t>
        </is>
      </c>
      <c r="L804" s="264" t="n"/>
      <c r="M804" s="265" t="inlineStr">
        <is>
          <t>Tidak Tersedia</t>
        </is>
      </c>
      <c r="N804" s="223" t="n"/>
      <c r="O804" s="223" t="n"/>
      <c r="P804" s="260" t="n">
        <v>2009</v>
      </c>
      <c r="Q804" s="260" t="n">
        <v>2018</v>
      </c>
      <c r="R804" s="223" t="inlineStr">
        <is>
          <t>Penerbit Andi</t>
        </is>
      </c>
      <c r="S804" s="223" t="inlineStr">
        <is>
          <t>Andi Offset CV</t>
        </is>
      </c>
      <c r="T804" s="223" t="n"/>
      <c r="U804" s="261" t="n">
        <v>150</v>
      </c>
      <c r="V804" s="86" t="inlineStr">
        <is>
          <t>pdf</t>
        </is>
      </c>
      <c r="W804" s="223" t="inlineStr">
        <is>
          <t>4.5 MB</t>
        </is>
      </c>
      <c r="X804" s="225" t="inlineStr">
        <is>
          <t>&lt;p&gt;Hidup sebagai anak-anak Allah bukan berarti tidak mengalami penderitaan dan pergumulan. Kadang kita juga merasa hidup kita biasa-biasa saja, tidak&amp;nbsp;ada kemajuan. Bahkan, tidak jarang kehidupan membuat kita menangis. Kita merasa tidak memiliki harapan. Segala usaha yang kita lakukan terasa tidak berguna.&amp;nbsp;&lt;/p&gt;
 &lt;p&gt;Satu hal yang kadang kita lupakan, Tuhan dapat mengubah air mata kita menjadi mata air kehidupan. Tuhan telah menyiapkan rancangan yang terbaik bagi kita. Namun, kita juga harus melakukan bagian kita sebaik&amp;shy;baiknya.&amp;nbsp;&lt;/p&gt;
 &lt;p&gt;Pengky Andu akan mengajak kita belajar dari tokoh-tokoh Alkitab yang telah mengalami kuasa Tuhan yang mengubahkan air mata mereka menjadi mata air. Milikilah keyakinan bahwa Allah akan menghapus air mata kita. Dia sanggup mengubah penderitan dan keterpurukan menjadi kesuksesan.&amp;nbsp;&lt;/p&gt;</t>
        </is>
      </c>
      <c r="Y804" s="262" t="n">
        <v>59500</v>
      </c>
      <c r="Z804" s="226" t="n"/>
      <c r="AA804" s="241">
        <f>Y1157*Z1157</f>
        <v/>
      </c>
      <c r="AB804" s="237" t="inlineStr">
        <is>
          <t>39c2d349-e7dd-4de6-8670-f06b81413bba</t>
        </is>
      </c>
    </row>
    <row r="805" ht="15" customHeight="1" s="283">
      <c r="A805" s="109" t="n">
        <v>1150</v>
      </c>
      <c r="B805" s="222">
        <f>HYPERLINK("https://mocostore.moco.co.id/catalog/"&amp;AB1159,"Klik Disini")</f>
        <v/>
      </c>
      <c r="C805" s="223" t="inlineStr">
        <is>
          <t>Desain Grafis Komputer</t>
        </is>
      </c>
      <c r="D805" s="223" t="n"/>
      <c r="E805" s="223" t="inlineStr">
        <is>
          <t>Pujiriyanto</t>
        </is>
      </c>
      <c r="F805" s="223" t="inlineStr">
        <is>
          <t>979-731-846-X</t>
        </is>
      </c>
      <c r="G805" s="223" t="inlineStr">
        <is>
          <t>978-979-29-9006-5</t>
        </is>
      </c>
      <c r="H805" s="223" t="inlineStr">
        <is>
          <t>Komputer &amp; Internet</t>
        </is>
      </c>
      <c r="I805" s="258" t="inlineStr">
        <is>
          <t>Perguruan Tinggi</t>
        </is>
      </c>
      <c r="J805" s="186" t="inlineStr">
        <is>
          <t>009.05</t>
        </is>
      </c>
      <c r="K805" s="223" t="n"/>
      <c r="L805" s="264" t="n"/>
      <c r="M805" s="265" t="n"/>
      <c r="N805" s="223" t="inlineStr">
        <is>
          <t>Indonesia</t>
        </is>
      </c>
      <c r="O805" s="223" t="inlineStr">
        <is>
          <t>Tidak diketahui</t>
        </is>
      </c>
      <c r="P805" s="260" t="n">
        <v>2005</v>
      </c>
      <c r="Q805" s="260" t="n">
        <v>2018</v>
      </c>
      <c r="R805" s="223" t="inlineStr">
        <is>
          <t>Penerbit Andi</t>
        </is>
      </c>
      <c r="S805" s="223" t="inlineStr">
        <is>
          <t>Andi Offset CV</t>
        </is>
      </c>
      <c r="T805" s="223" t="inlineStr">
        <is>
          <t>Lokal</t>
        </is>
      </c>
      <c r="U805" s="261" t="n">
        <v>224</v>
      </c>
      <c r="V805" s="86" t="inlineStr">
        <is>
          <t>pdf</t>
        </is>
      </c>
      <c r="W805" s="223" t="inlineStr">
        <is>
          <t>9.1 MB</t>
        </is>
      </c>
      <c r="X805" s="225" t="inlineStr">
        <is>
          <t>&lt;p&gt;Buku ini menjembatani kebutuhan untuk mendalami teori sekaligus mempelajari ketrampilan teknis. Saat ini memang banyak tersedia buku-buku komputer, akan tetapi sebagian besar masih menonjolkan aspek ketrampilan teknis atau bersifat sangat teoritis. Buku-buku komputer textbook yang memadukan teori dan praktik dirasakan masih langka, terutama berkaitan dengan penerapannya untuk pembelajaran. Padahal antara teori dan praktek tidak bisa dipisahkan. Dengan perpaduan keduanya akan dapat meningkatkan pemahaman dan pemaknaan atas apa yang sedang dipelajari.&lt;/p&gt;</t>
        </is>
      </c>
      <c r="Y805" s="262" t="n">
        <v>76000</v>
      </c>
      <c r="Z805" s="226" t="n"/>
      <c r="AA805" s="241">
        <f>Y1159*Z1159</f>
        <v/>
      </c>
      <c r="AB805" s="237" t="inlineStr">
        <is>
          <t>f7cc3ca4-f8e9-4ed3-a7f6-6ec4e78a4f19</t>
        </is>
      </c>
    </row>
    <row r="806" ht="15" customHeight="1" s="283">
      <c r="A806" s="109" t="n">
        <v>1151</v>
      </c>
      <c r="B806" s="222">
        <f>HYPERLINK("https://mocostore.moco.co.id/catalog/"&amp;AB1160,"Klik Disini")</f>
        <v/>
      </c>
      <c r="C806" s="223" t="inlineStr">
        <is>
          <t>Akses Internet Via Ponsel</t>
        </is>
      </c>
      <c r="D806" s="223" t="n"/>
      <c r="E806" s="223" t="inlineStr">
        <is>
          <t>Rina Fiati</t>
        </is>
      </c>
      <c r="F806" s="223" t="inlineStr">
        <is>
          <t>979-731-718-8</t>
        </is>
      </c>
      <c r="G806" s="223" t="inlineStr">
        <is>
          <t>978-979-29-8801-7</t>
        </is>
      </c>
      <c r="H806" s="223" t="inlineStr">
        <is>
          <t>Komputer &amp; Internet</t>
        </is>
      </c>
      <c r="I806" s="258" t="inlineStr">
        <is>
          <t>Perguruan Tinggi</t>
        </is>
      </c>
      <c r="J806" s="186" t="inlineStr">
        <is>
          <t>009.05</t>
        </is>
      </c>
      <c r="K806" s="223" t="n"/>
      <c r="L806" s="264" t="n"/>
      <c r="M806" s="265" t="n"/>
      <c r="N806" s="223" t="n"/>
      <c r="O806" s="223" t="n"/>
      <c r="P806" s="260" t="n">
        <v>2005</v>
      </c>
      <c r="Q806" s="260" t="n">
        <v>2018</v>
      </c>
      <c r="R806" s="223" t="inlineStr">
        <is>
          <t>Penerbit Andi</t>
        </is>
      </c>
      <c r="S806" s="223" t="inlineStr">
        <is>
          <t>Andi Offset CV</t>
        </is>
      </c>
      <c r="T806" s="223" t="n"/>
      <c r="U806" s="261" t="n">
        <v>128</v>
      </c>
      <c r="V806" s="86" t="inlineStr">
        <is>
          <t>pdf</t>
        </is>
      </c>
      <c r="W806" s="223" t="inlineStr">
        <is>
          <t>17.5 MB</t>
        </is>
      </c>
      <c r="X806" s="225" t="inlineStr">
        <is>
          <t>&lt;p&gt;Beberapa tahun terakhir ini kita menyaksikan kemajuan di bidang teknologi telekomunikasi yang sangat memukau. Salah satunya adalah ponsel. Ponsel sendiri juga terus mengalami inovasi tiada henti, dari sekedar menjalankan fungsi telepon konvensional hingga berbagai aktivitas lainnya seperti memotret, video dan transaksi-transaksi di bidang keuangan. Bahkan sekarang, Anda pun bisa mengakses internet melalui ponsel. Tentu saja ada beberapa persyaratan yang harus dipenuhi untuk bisa menikmati berbagai fasilitas tersebut, misalnya jenis dan aplikasi tertentu. Buku ini memaparkan seluk-beluk ponsel dengan potensi yang ada sehingga pengguna dapat&amp;nbsp;mengoptimalkannya. Buku ini&amp;nbsp;dimaksudkan sebagai pembuka&amp;nbsp;referensi bagi Anda yang ingin mengetahui bagaimana konsep teknologi mobile internet sebagai masa depan, yaitu ketika pengguna dapat mengakses internet di mana dan kapan pun.&lt;/p&gt;</t>
        </is>
      </c>
      <c r="Y806" s="262" t="n">
        <v>42000</v>
      </c>
      <c r="Z806" s="226" t="n"/>
      <c r="AA806" s="241">
        <f>Y1160*Z1160</f>
        <v/>
      </c>
      <c r="AB806" s="237" t="inlineStr">
        <is>
          <t>8e384642-92fd-4e60-b12d-84f0964cf329</t>
        </is>
      </c>
    </row>
    <row r="807" ht="15" customHeight="1" s="283">
      <c r="A807" s="109" t="n">
        <v>1152</v>
      </c>
      <c r="B807" s="222">
        <f>HYPERLINK("https://mocostore.moco.co.id/catalog/"&amp;AB1161,"Klik Disini")</f>
        <v/>
      </c>
      <c r="C807" s="223" t="inlineStr">
        <is>
          <t>Microsoft Project 2007 untuk Pemula</t>
        </is>
      </c>
      <c r="D807" s="223" t="n"/>
      <c r="E807" s="223" t="inlineStr">
        <is>
          <t>Madcoms</t>
        </is>
      </c>
      <c r="F807" s="223" t="inlineStr">
        <is>
          <t>978-979-29-0526-7</t>
        </is>
      </c>
      <c r="G807" s="223" t="inlineStr">
        <is>
          <t>978-979-29-9224-3</t>
        </is>
      </c>
      <c r="H807" s="223" t="inlineStr">
        <is>
          <t>Komputer &amp; Internet</t>
        </is>
      </c>
      <c r="I807" s="258" t="inlineStr">
        <is>
          <t>Perguruan Tinggi</t>
        </is>
      </c>
      <c r="J807" s="186" t="inlineStr">
        <is>
          <t>009.05</t>
        </is>
      </c>
      <c r="K807" s="223" t="n"/>
      <c r="L807" s="264" t="n"/>
      <c r="M807" s="265" t="n"/>
      <c r="N807" s="223" t="inlineStr">
        <is>
          <t>Indonesia</t>
        </is>
      </c>
      <c r="O807" s="223" t="inlineStr">
        <is>
          <t>Tidak diketahui</t>
        </is>
      </c>
      <c r="P807" s="260" t="n">
        <v>2008</v>
      </c>
      <c r="Q807" s="260" t="n">
        <v>2018</v>
      </c>
      <c r="R807" s="223" t="inlineStr">
        <is>
          <t>Penerbit Andi</t>
        </is>
      </c>
      <c r="S807" s="223" t="inlineStr">
        <is>
          <t>Andi Offset CV</t>
        </is>
      </c>
      <c r="T807" s="223" t="inlineStr">
        <is>
          <t>Lokal</t>
        </is>
      </c>
      <c r="U807" s="261" t="n">
        <v>240</v>
      </c>
      <c r="V807" s="86" t="inlineStr">
        <is>
          <t>pdf</t>
        </is>
      </c>
      <c r="W807" s="223" t="inlineStr">
        <is>
          <t>23.2 MB</t>
        </is>
      </c>
      <c r="X807" s="225" t="inlineStr">
        <is>
          <t>&lt;p&gt;Microsoft Project 2007 merupakan software yang dapat digunakan untuk membuat rancangan proyek serta melakukan manajemen dalam proyek tersebut. kelengkapan fasilitas dan kemampuannya yang luar biasa dalam pengolah data-data proyek menjadikan software ini paling banyak dipakai oleh operator komputer. ini karena keberadaannya benar-benar mampu membnatu dan memudahkan pemakai dalam menyelesaikan pekerjaan, terutama pekerjaan yang berhubungan dengan olah data proyek.&lt;br /&gt;
 &lt;br /&gt;
 Seri buku komputer Microsoft Project 2007 untuk Pemula ini sangat cocok digunakan oleh para pelajar dan pemula yang ingin mengenal dan dapat menggunakan Microsoft Project 2007 dengan baik.&lt;br /&gt;
 &lt;br /&gt;
 Meskipun buku ini lebih dikhususkan untuk para pemula, namun isi materi yang dibahas cukup kompleks meliputi:&lt;br /&gt;
 a. Mengenal manajemen proyek dan projek 2007&lt;br /&gt;
 b. Merancang sebuah proyek dan melengkapi unsur-unsurnya&lt;br /&gt;
 c. Mengolah sumber daya&lt;br /&gt;
 d. Mengenal dan mengolah biaya proyek&lt;br /&gt;
 e. Mengelola tabel proyek&lt;br /&gt;
 f. Membuat laporan proyek&lt;br /&gt;
 g. Mencetak laporan proyek&lt;br /&gt;
 h. Mengolah data proyek dengan program-program Microsoft office lain&lt;/p&gt;</t>
        </is>
      </c>
      <c r="Y807" s="262" t="n">
        <v>90000</v>
      </c>
      <c r="Z807" s="226" t="n"/>
      <c r="AA807" s="241">
        <f>Y1161*Z1161</f>
        <v/>
      </c>
      <c r="AB807" s="237" t="inlineStr">
        <is>
          <t>d891cf1e-d681-4d61-83df-60eb52f84537</t>
        </is>
      </c>
    </row>
    <row r="808" ht="15" customHeight="1" s="283">
      <c r="A808" s="109" t="n">
        <v>1153</v>
      </c>
      <c r="B808" s="222">
        <f>HYPERLINK("https://mocostore.moco.co.id/catalog/"&amp;AB1162,"Klik Disini")</f>
        <v/>
      </c>
      <c r="C808" s="223" t="inlineStr">
        <is>
          <t>All About MLM, Memahami Lebih Jauh MLM dan Pernak-Perniknya</t>
        </is>
      </c>
      <c r="D808" s="223" t="n"/>
      <c r="E808" s="223" t="inlineStr">
        <is>
          <t>Benny Santoso</t>
        </is>
      </c>
      <c r="F808" s="223" t="inlineStr">
        <is>
          <t>979-763-348-9</t>
        </is>
      </c>
      <c r="G808" s="223" t="inlineStr">
        <is>
          <t>978-979-29-8803-1</t>
        </is>
      </c>
      <c r="H808" s="223" t="inlineStr">
        <is>
          <t>Manajemen</t>
        </is>
      </c>
      <c r="I808" s="258" t="inlineStr">
        <is>
          <t>Perguruan Tinggi</t>
        </is>
      </c>
      <c r="J808" s="186" t="inlineStr">
        <is>
          <t>009.09</t>
        </is>
      </c>
      <c r="K808" s="223" t="n"/>
      <c r="L808" s="264" t="n"/>
      <c r="M808" s="265" t="n"/>
      <c r="N808" s="223" t="inlineStr">
        <is>
          <t>Indonesia</t>
        </is>
      </c>
      <c r="O808" s="223" t="inlineStr">
        <is>
          <t>Tidak diketahui</t>
        </is>
      </c>
      <c r="P808" s="260" t="n">
        <v>2006</v>
      </c>
      <c r="Q808" s="260" t="n">
        <v>2018</v>
      </c>
      <c r="R808" s="223" t="inlineStr">
        <is>
          <t>Penerbit Andi</t>
        </is>
      </c>
      <c r="S808" s="223" t="inlineStr">
        <is>
          <t>Andi Offset CV</t>
        </is>
      </c>
      <c r="T808" s="223" t="inlineStr">
        <is>
          <t>Lokal</t>
        </is>
      </c>
      <c r="U808" s="261" t="n">
        <v>303</v>
      </c>
      <c r="V808" s="86" t="inlineStr">
        <is>
          <t>pdf</t>
        </is>
      </c>
      <c r="W808" s="223" t="inlineStr">
        <is>
          <t>10.7 MB</t>
        </is>
      </c>
      <c r="X808" s="225" t="inlineStr">
        <is>
          <t>&lt;p&gt;Apakah MLM benar-benar merupakan formula ajaib yang membuat orang bisa mendapatkan kekayaan dengan cepat dan mudah?&lt;/p&gt;
 &lt;p&gt;Buku ini membahas MLM secara holistik, bukan hanya dari sisi positifnya, tetapi juga sisi negatifnya.&lt;/p&gt;
 &lt;p&gt;Dengan membaca buku ini, Anda akan mengetahui:&lt;br /&gt;
 &amp;bull; lnformasi-informasi dasar mengenai MLM.&lt;br /&gt;
 &amp;bull; Sisi positif dan negatif dari MLM serta model-model penipuan keuangan.&lt;br /&gt;
 &amp;bull; Bagaimana menguji keabsahan dari program MLM.&lt;br /&gt;
 &amp;bull; Bagaimana caranya mengambillangkah-langkah praktis dalam kaitannya dengan MLM.&lt;/p&gt;
 &lt;p&gt;Buku ini ditulis dengan bahasa sederhana dan dilengkapi dengan beberapa ilustrasi untuk memudahkan Anda memahami MLM ini dengan lebih baik.&lt;/p&gt;</t>
        </is>
      </c>
      <c r="Y808" s="262" t="n">
        <v>92500</v>
      </c>
      <c r="Z808" s="226" t="n"/>
      <c r="AA808" s="241">
        <f>Y1162*Z1162</f>
        <v/>
      </c>
      <c r="AB808" s="237" t="inlineStr">
        <is>
          <t>77fbffb0-d504-4106-b4e9-038d0e93b4b7</t>
        </is>
      </c>
    </row>
    <row r="809" ht="15" customHeight="1" s="283">
      <c r="A809" s="109" t="n">
        <v>1154</v>
      </c>
      <c r="B809" s="222">
        <f>HYPERLINK("https://mocostore.moco.co.id/catalog/"&amp;AB1163,"Klik Disini")</f>
        <v/>
      </c>
      <c r="C809" s="223" t="inlineStr">
        <is>
          <t>Microsoft Project 2007: Langkah Cerdas Merencanakan, Menjadwalkan, dan Mengontrol Proyek</t>
        </is>
      </c>
      <c r="D809" s="223" t="n"/>
      <c r="E809" s="223" t="inlineStr">
        <is>
          <t>C. Trihendradi</t>
        </is>
      </c>
      <c r="F809" s="223" t="inlineStr">
        <is>
          <t>978-979-29-0651-6</t>
        </is>
      </c>
      <c r="G809" s="223" t="inlineStr">
        <is>
          <t>978-979-29-9232-8</t>
        </is>
      </c>
      <c r="H809" s="223" t="inlineStr">
        <is>
          <t>Komputer &amp; Internet</t>
        </is>
      </c>
      <c r="I809" s="258" t="inlineStr">
        <is>
          <t>Perguruan Tinggi</t>
        </is>
      </c>
      <c r="J809" s="186" t="inlineStr">
        <is>
          <t>009.05</t>
        </is>
      </c>
      <c r="K809" s="223" t="n"/>
      <c r="L809" s="264" t="n"/>
      <c r="M809" s="265" t="n"/>
      <c r="N809" s="223" t="inlineStr">
        <is>
          <t>Indonesia</t>
        </is>
      </c>
      <c r="O809" s="223" t="inlineStr">
        <is>
          <t>Tidak diketahui</t>
        </is>
      </c>
      <c r="P809" s="260" t="n">
        <v>2008</v>
      </c>
      <c r="Q809" s="260" t="n">
        <v>2018</v>
      </c>
      <c r="R809" s="223" t="inlineStr">
        <is>
          <t>Penerbit Andi</t>
        </is>
      </c>
      <c r="S809" s="223" t="inlineStr">
        <is>
          <t>Andi Offset CV</t>
        </is>
      </c>
      <c r="T809" s="223" t="inlineStr">
        <is>
          <t>Lokal</t>
        </is>
      </c>
      <c r="U809" s="261" t="n">
        <v>176</v>
      </c>
      <c r="V809" s="86" t="inlineStr">
        <is>
          <t>pdf</t>
        </is>
      </c>
      <c r="W809" s="223" t="inlineStr">
        <is>
          <t>20.8 MB</t>
        </is>
      </c>
      <c r="X809" s="225" t="inlineStr">
        <is>
          <t>&lt;p&gt;Anda ingin menjadi perencana &amp;amp; pengelola&amp;nbsp; proyek yang handal?&lt;br /&gt;
 Buku ini jawabannya.&lt;/p&gt;
 &lt;p&gt;Buku ini membahas MS Project&amp;nbsp; dengan pendekatan siklus proyek yang mencakup fase perencanaan, perkiraan, penjadwalan, pengorganisasian dan pengontrolan. Pada buku ini tool perencanaan dan pengelolaan proyek&amp;nbsp; yang ada pada MS Project dikupas tuntas per fase proyek.&amp;nbsp;&lt;/p&gt;
 &lt;p&gt;Studi kasus proyek yang digunakan adalah proyek &amp;ldquo;Pengembangan Sistem Informasi&amp;rdquo; yang disampaikan secara runtut per fase sehingga Anda akan memperoleh pemahaman optimal akan perencanaan &amp;amp; pengelolaan proyek.&lt;/p&gt;
 &lt;p&gt;Anda juga dapat men-download file Pengembangan Sistem Informasi di www.andipublisher.com untuk mempercepat pembelajaran Anda.&lt;br /&gt;
 Proyek apapun yang Anda hadapi akan dapat Anda rencanakan &amp;amp; kelola dengan mudah setelah Anda menguasai buku ini.&lt;br /&gt;
 &lt;br /&gt;
 Materi buku ini meliputi:&lt;/p&gt;
 &lt;p&gt;+ Pendahuluan&lt;br /&gt;
 &amp;nbsp; &amp;nbsp;Pengertian manajemen proyek,&amp;nbsp;&amp;nbsp;mengapa memilih MS Project, dan keterkaitan siklus hidup proyek dengan MS Project.&lt;br /&gt;
 + Fase Perencanaan &amp;amp; Fase Perkiraan&lt;br /&gt;
 &amp;nbsp; &amp;nbsp;Lingkungan kerja MS Project, batasan waktu proyek, jadwal&amp;nbsp;&amp;nbsp;kerja, fase perencanaan&amp;nbsp;&amp;nbsp;&amp;amp;&amp;nbsp;&amp;nbsp;perkiraan.&lt;br /&gt;
 + Fase Penjadwalan&lt;br /&gt;
 &amp;nbsp; &amp;nbsp;Fase panjadwalan, tree breakdown structure, lintasan kritis, network diagram, Analisis PERT, dan milestone.&lt;br /&gt;
 + Fase Pengorganisasian&lt;br /&gt;
 &amp;nbsp; &amp;nbsp;Fase pengorganisasian, tabel cost rate, overallocation sumber daya,&amp;nbsp;&amp;nbsp;levelling sumber daya, dan&amp;nbsp;&amp;nbsp;baseline&lt;br /&gt;
 + Fase Pengontrolan&lt;br /&gt;
 &amp;nbsp; &amp;nbsp;Fase pengontrolan, interim plan, progress line, pelaporan baik tradisional maupun visual.&lt;br /&gt;
 + Macam&amp;ndash;macam Tampilan&lt;br /&gt;
 &amp;nbsp; &amp;nbsp;Berbagai tampilan Gantt table, resource graph dan calendar&lt;/p&gt;</t>
        </is>
      </c>
      <c r="Y809" s="262" t="n">
        <v>69000</v>
      </c>
      <c r="Z809" s="226" t="n"/>
      <c r="AA809" s="241">
        <f>Y1163*Z1163</f>
        <v/>
      </c>
      <c r="AB809" s="237" t="inlineStr">
        <is>
          <t>13e988ec-c250-480f-a3b0-277c5cd8b037</t>
        </is>
      </c>
    </row>
    <row r="810" ht="15" customHeight="1" s="283">
      <c r="A810" s="109" t="n">
        <v>1155</v>
      </c>
      <c r="B810" s="222">
        <f>HYPERLINK("https://mocostore.moco.co.id/catalog/"&amp;AB1164,"Klik Disini")</f>
        <v/>
      </c>
      <c r="C810" s="223" t="inlineStr">
        <is>
          <t>Desain Grafis Menggunakan Adobe Illustrator CS</t>
        </is>
      </c>
      <c r="D810" s="223" t="n"/>
      <c r="E810" s="223" t="inlineStr">
        <is>
          <t>Abid TS</t>
        </is>
      </c>
      <c r="F810" s="223" t="inlineStr">
        <is>
          <t>979-731-436-7</t>
        </is>
      </c>
      <c r="G810" s="223" t="inlineStr">
        <is>
          <t>978-979-29-9007-2</t>
        </is>
      </c>
      <c r="H810" s="223" t="inlineStr">
        <is>
          <t>Komputer &amp; Internet</t>
        </is>
      </c>
      <c r="I810" s="258" t="inlineStr">
        <is>
          <t>Perguruan Tinggi</t>
        </is>
      </c>
      <c r="J810" s="186" t="inlineStr">
        <is>
          <t>009.05</t>
        </is>
      </c>
      <c r="K810" s="223" t="n"/>
      <c r="L810" s="223" t="n"/>
      <c r="M810" s="259" t="n"/>
      <c r="N810" s="223" t="inlineStr">
        <is>
          <t>Indonesia</t>
        </is>
      </c>
      <c r="O810" s="223" t="inlineStr">
        <is>
          <t>Tidak diketahui</t>
        </is>
      </c>
      <c r="P810" s="260" t="n">
        <v>2004</v>
      </c>
      <c r="Q810" s="260" t="n">
        <v>2018</v>
      </c>
      <c r="R810" s="223" t="inlineStr">
        <is>
          <t>Penerbit Andi</t>
        </is>
      </c>
      <c r="S810" s="223" t="inlineStr">
        <is>
          <t>Andi Offset CV</t>
        </is>
      </c>
      <c r="T810" s="223" t="inlineStr">
        <is>
          <t>Lokal</t>
        </is>
      </c>
      <c r="U810" s="261" t="n">
        <v>262</v>
      </c>
      <c r="V810" s="86" t="inlineStr">
        <is>
          <t>pdf</t>
        </is>
      </c>
      <c r="W810" s="223" t="inlineStr">
        <is>
          <t>7.1 MB</t>
        </is>
      </c>
      <c r="X810" s="225" t="inlineStr">
        <is>
          <t>&lt;p&gt;Anda bermaksud mendesain karya semi untuk keperluan web atau untuk keperluan cetak dengan resolusi tinggi? Gunakanlah Adobe Illustrator!&lt;/p&gt;
 &lt;p&gt;Program Adbe Illustrator mampu bekerja dalam dua tipe grafik: Obejk vektor dan Image bitmap. Anda dapat dengan mudah memanipulasi bentuk objek vektor (termasuk juga teks) serta menerapkan efek-efek untuk membuat tampilannya lebih bervariasi.&lt;/p&gt;
 &lt;p&gt;Atau, Anda tengah mencari referensi program tersebut? Buku Desain Grafis menggunakan Adobe Illustrator CS memberikan solusi untuk menguasai program Adobe Illustrator CS asecara cepat dan tepat&lt;/p&gt;</t>
        </is>
      </c>
      <c r="Y810" s="262" t="n">
        <v>83000</v>
      </c>
      <c r="Z810" s="226" t="n"/>
      <c r="AA810" s="241">
        <f>Y1164*Z1164</f>
        <v/>
      </c>
      <c r="AB810" s="237" t="inlineStr">
        <is>
          <t>338becd1-186d-40e9-a981-23d388f034f1</t>
        </is>
      </c>
    </row>
    <row r="811" ht="15" customHeight="1" s="283">
      <c r="A811" s="109" t="n">
        <v>1156</v>
      </c>
      <c r="B811" s="222">
        <f>HYPERLINK("https://mocostore.moco.co.id/catalog/"&amp;AB1165,"Klik Disini")</f>
        <v/>
      </c>
      <c r="C811" s="223" t="inlineStr">
        <is>
          <t>Microsoft Project 2010: Pendekatan Siklus Proyek Langkah Cerdas Merencanakan dan Mengelola Proyek</t>
        </is>
      </c>
      <c r="D811" s="223" t="n"/>
      <c r="E811" s="223" t="inlineStr">
        <is>
          <t>C. Trihendradi</t>
        </is>
      </c>
      <c r="F811" s="223" t="inlineStr">
        <is>
          <t>978-979-29-2577-7</t>
        </is>
      </c>
      <c r="G811" s="223" t="inlineStr">
        <is>
          <t>978-979-29-9234-2</t>
        </is>
      </c>
      <c r="H811" s="223" t="inlineStr">
        <is>
          <t>Komputer &amp; Internet</t>
        </is>
      </c>
      <c r="I811" s="258" t="inlineStr">
        <is>
          <t>Perguruan Tinggi</t>
        </is>
      </c>
      <c r="J811" s="186" t="inlineStr">
        <is>
          <t>009.05</t>
        </is>
      </c>
      <c r="K811" s="223" t="n"/>
      <c r="L811" s="264" t="n"/>
      <c r="M811" s="265" t="n"/>
      <c r="N811" s="223" t="inlineStr">
        <is>
          <t>Indonesia</t>
        </is>
      </c>
      <c r="O811" s="223" t="inlineStr">
        <is>
          <t>Tidak diketahui</t>
        </is>
      </c>
      <c r="P811" s="260" t="n">
        <v>2011</v>
      </c>
      <c r="Q811" s="260" t="n">
        <v>2018</v>
      </c>
      <c r="R811" s="223" t="inlineStr">
        <is>
          <t>Penerbit Andi</t>
        </is>
      </c>
      <c r="S811" s="223" t="inlineStr">
        <is>
          <t>Andi Offset CV</t>
        </is>
      </c>
      <c r="T811" s="223" t="inlineStr">
        <is>
          <t>Lokal</t>
        </is>
      </c>
      <c r="U811" s="261" t="n">
        <v>166</v>
      </c>
      <c r="V811" s="86" t="inlineStr">
        <is>
          <t>pdf</t>
        </is>
      </c>
      <c r="W811" s="223" t="inlineStr">
        <is>
          <t>4.1 MB</t>
        </is>
      </c>
      <c r="X811" s="225" t="inlineStr">
        <is>
          <t>&lt;p&gt;Materi buku ini meliputi:&amp;nbsp;&lt;br /&gt;
 - Pendahuluan&amp;nbsp;&lt;br /&gt;
 Pengertian manajemen proyek, mengapa memilih MS Project, dan keterkaitan siklus hidup proyek dengan MS Project&amp;nbsp;&lt;br /&gt;
 - Fase Perencanaan &amp;amp; Fase Perkiraan&amp;nbsp;&lt;br /&gt;
 Lingkungan kerja MS Project, batasan waktu proyek, jadwal kerja, fase perencanaan &amp;amp; perkiraan&amp;nbsp;&lt;br /&gt;
 - Fase Penjadwalan&amp;nbsp;&lt;br /&gt;
 Fase penjadwalan, tree breakdown structure, lintasan kritis, network diagram, dan membuat milestone&amp;nbsp;&lt;br /&gt;
 - Fase Pengorganisasian&amp;nbsp;&lt;br /&gt;
 Fase pengorganisasian, tabel cost rate, over alokasi sumber daya, levelling sumber daya, dan membuat baseline&amp;nbsp;&lt;br /&gt;
 - Fase Pengontrolan&amp;nbsp;&lt;br /&gt;
 Fase pengontrolan, membuat interim plan, membuat pelaporan baik teks maupun visual&amp;nbsp;&lt;br /&gt;
 - Macam-macam Tampilan dalam MS Project&amp;nbsp;&lt;br /&gt;
 &lt;br /&gt;
 Anda ingin menjadi perencana dan pengelola proyek yang handal? Buku ini jawabannya. Buku ini membahas Microsoft Project 2010 dengan pendekatan siklus proyek yang mencakup fase perencanaan, perkiraan, penjadwalan, pengorganisasian, dan pengontrolan. Pada buku ini tool perencanaan dan pengelolaan proyek yang ada pada MS Project dikupas tuntas per fase proyek. Studi kasus proyek yang digunakan adalah proyek &amp;quot;Sistem Informasi&amp;quot; yang disampaikan secara runut per fase sehingga Anda akan memperoleh pemahaman optimal akan perencanaan &amp;amp; pengelolaan proyek. Anda juga dapat men-download file Sistem Informasi di www.andipublisher.com untuk mempercepat pembelajaran Anda. Proyek apapun yang Anda hadapi akan dapat Anda rencakanan &amp;amp; kelola dengan mudah setelah Anda menguasai buku ini&lt;/p&gt;</t>
        </is>
      </c>
      <c r="Y811" s="262" t="n">
        <v>49500</v>
      </c>
      <c r="Z811" s="226" t="n"/>
      <c r="AA811" s="241">
        <f>Y1165*Z1165</f>
        <v/>
      </c>
      <c r="AB811" s="237" t="inlineStr">
        <is>
          <t>f989611d-94fb-486e-ac95-f7eda9182f01</t>
        </is>
      </c>
    </row>
    <row r="812" ht="15" customHeight="1" s="283">
      <c r="A812" s="109" t="n">
        <v>1157</v>
      </c>
      <c r="B812" s="222">
        <f>HYPERLINK("https://mocostore.moco.co.id/catalog/"&amp;AB1166,"Klik Disini")</f>
        <v/>
      </c>
      <c r="C812" s="223" t="inlineStr">
        <is>
          <t>Madu Surgawi (Kumpulan Ilustrasi)</t>
        </is>
      </c>
      <c r="D812" s="223" t="n"/>
      <c r="E812" s="223" t="inlineStr">
        <is>
          <t>Pdt. Ishak Sugianto</t>
        </is>
      </c>
      <c r="F812" s="223" t="inlineStr">
        <is>
          <t>979-763-249-0</t>
        </is>
      </c>
      <c r="G812" s="223" t="inlineStr">
        <is>
          <t>978-979-29-9215-1</t>
        </is>
      </c>
      <c r="H812" s="223" t="inlineStr">
        <is>
          <t>Agama Kristen</t>
        </is>
      </c>
      <c r="I812" s="258" t="inlineStr">
        <is>
          <t>Perguruan Tinggi</t>
        </is>
      </c>
      <c r="J812" s="186" t="inlineStr">
        <is>
          <t>009.16</t>
        </is>
      </c>
      <c r="K812" s="223" t="n"/>
      <c r="L812" s="264" t="n"/>
      <c r="M812" s="265" t="n"/>
      <c r="N812" s="223" t="inlineStr">
        <is>
          <t>Indonesia</t>
        </is>
      </c>
      <c r="O812" s="223" t="inlineStr">
        <is>
          <t>Tidak diketahui</t>
        </is>
      </c>
      <c r="P812" s="260" t="n">
        <v>1986</v>
      </c>
      <c r="Q812" s="260" t="n">
        <v>2018</v>
      </c>
      <c r="R812" s="223" t="inlineStr">
        <is>
          <t>Penerbit Andi</t>
        </is>
      </c>
      <c r="S812" s="223" t="inlineStr">
        <is>
          <t>Andi Offset CV</t>
        </is>
      </c>
      <c r="T812" s="223" t="inlineStr">
        <is>
          <t>Lokal</t>
        </is>
      </c>
      <c r="U812" s="261" t="n">
        <v>168</v>
      </c>
      <c r="V812" s="86" t="inlineStr">
        <is>
          <t>pdf</t>
        </is>
      </c>
      <c r="W812" s="223" t="inlineStr">
        <is>
          <t>14.8 MB</t>
        </is>
      </c>
      <c r="X812" s="225" t="inlineStr">
        <is>
          <t>&lt;p&gt;Ilustrasi, atau lukisan rohani memegang peranan yang sangat penting dalam iman Kristen. Tuhan Yesus sendiri, pada waktu Ia memberikan pengajaranNya acapkali mempergunakan&lt;br /&gt;
 ilustrasi. Ketika Yesus melihat burung-burung di udara yang tidak pernah menabur dan menuai, Ia menjadikannyasebagai contoh untuk hidup yang penuh penyerahan kepada Tuhan.&lt;br /&gt;
 Ketika Yesus melihat garam dan terang, Ia menjadikannya pula sebagai pelajaran yang dapat diterapkan dalam kehidupan rohani. Bahkan di dalam kitab Injil, Tuhan Yesus banyak memakai perumpamaan untuk menjelaskan suatu kebenaran sorgawi. Yang sangat terkenal diantaranya ialah perumpamaan tentang anak yang hilang (Lukas 15), yang mengandung ajaran tentang kasih Allah yang sangat dalam. Perumpamaan ini dirangkai dalam suatu kisah yang amat menggetarkan hati.&lt;br /&gt;
 Madu Sorgawi jilid pertama ini memuat 100 lukisan iman Kristen yang akan banyak manfaatnya baik bagi mereka yang terlibat dalam pelbagai bentuk pelayanan, maupun bagi semua umat Kristen pada umumnya.&lt;br /&gt;
 Apabila Tuhan mengizinkan, Madu Sorgawi jilid yang kedua akan segera pula m~nyusuJ untuk memperkaya perbendaharaan ilustrasi umat Kristen di Indonesia.&lt;/p&gt;</t>
        </is>
      </c>
      <c r="Y812" s="262" t="n">
        <v>67500</v>
      </c>
      <c r="Z812" s="226" t="n"/>
      <c r="AA812" s="241">
        <f>Y1166*Z1166</f>
        <v/>
      </c>
      <c r="AB812" s="237" t="inlineStr">
        <is>
          <t>2b699c64-59ce-4693-9965-e8e17b342094</t>
        </is>
      </c>
    </row>
    <row r="813" ht="15" customHeight="1" s="283">
      <c r="A813" s="109" t="n">
        <v>1159</v>
      </c>
      <c r="B813" s="222">
        <f>HYPERLINK("https://mocostore.moco.co.id/catalog/"&amp;AB1168,"Klik Disini")</f>
        <v/>
      </c>
      <c r="C813" s="223" t="inlineStr">
        <is>
          <t>Microsoft Visual Basic 6.0 untuk Pemula</t>
        </is>
      </c>
      <c r="D813" s="223" t="n"/>
      <c r="E813" s="223" t="inlineStr">
        <is>
          <t>Madcoms</t>
        </is>
      </c>
      <c r="F813" s="223" t="inlineStr">
        <is>
          <t>978-979-29-0521-2</t>
        </is>
      </c>
      <c r="G813" s="223" t="inlineStr">
        <is>
          <t>978-979-29-9237-3</t>
        </is>
      </c>
      <c r="H813" s="223" t="inlineStr">
        <is>
          <t>Komputer &amp; Internet</t>
        </is>
      </c>
      <c r="I813" s="258" t="inlineStr">
        <is>
          <t>Perguruan Tinggi</t>
        </is>
      </c>
      <c r="J813" s="186" t="inlineStr">
        <is>
          <t>009.05</t>
        </is>
      </c>
      <c r="K813" s="223" t="n"/>
      <c r="L813" s="264" t="n"/>
      <c r="M813" s="265" t="n"/>
      <c r="N813" s="223" t="inlineStr">
        <is>
          <t>Indonesia</t>
        </is>
      </c>
      <c r="O813" s="223" t="inlineStr">
        <is>
          <t>Tidak diketahui</t>
        </is>
      </c>
      <c r="P813" s="260" t="n">
        <v>2008</v>
      </c>
      <c r="Q813" s="260" t="n">
        <v>2018</v>
      </c>
      <c r="R813" s="223" t="inlineStr">
        <is>
          <t>Penerbit Andi</t>
        </is>
      </c>
      <c r="S813" s="223" t="inlineStr">
        <is>
          <t>Andi Offset CV</t>
        </is>
      </c>
      <c r="T813" s="223" t="inlineStr">
        <is>
          <t>Lokal</t>
        </is>
      </c>
      <c r="U813" s="261" t="n">
        <v>240</v>
      </c>
      <c r="V813" s="86" t="inlineStr">
        <is>
          <t>pdf</t>
        </is>
      </c>
      <c r="W813" s="223" t="inlineStr">
        <is>
          <t>5.0 MB</t>
        </is>
      </c>
      <c r="X813" s="225" t="inlineStr">
        <is>
          <t>&lt;p&gt;Buku ini disusun dengan pola pembahasan yang simpel, tingan dan tidak bertele-tele ssehingga menjadikan buku ini mudah untuk dielajari dan sangat pas jadi teman belajar yang asyik dan menyenangkan. Setiap pokok bahsan disertai sampel dan contoh latihan yang akan membatu Anda memahami isi materi dan pengaplikasiannya.&lt;/p&gt;</t>
        </is>
      </c>
      <c r="Y813" s="262" t="n">
        <v>83000</v>
      </c>
      <c r="Z813" s="226" t="n"/>
      <c r="AA813" s="241">
        <f>Y1168*Z1168</f>
        <v/>
      </c>
      <c r="AB813" s="237" t="inlineStr">
        <is>
          <t>5f6c3a42-fb24-4b68-b85a-45bb1d013c38</t>
        </is>
      </c>
    </row>
    <row r="814" ht="15" customHeight="1" s="283">
      <c r="A814" s="109" t="n">
        <v>1160</v>
      </c>
      <c r="B814" s="222">
        <f>HYPERLINK("https://mocostore.moco.co.id/catalog/"&amp;AB1169,"Klik Disini")</f>
        <v/>
      </c>
      <c r="C814" s="223" t="inlineStr">
        <is>
          <t>Desain Web Menggunakan HTML dan CSS</t>
        </is>
      </c>
      <c r="D814" s="223" t="n"/>
      <c r="E814" s="223" t="inlineStr">
        <is>
          <t>Sugiri, A.Md., S.Pd. &amp; Budi Kurniawan S.Kom.</t>
        </is>
      </c>
      <c r="F814" s="223" t="inlineStr">
        <is>
          <t>978-979-29-0250-1</t>
        </is>
      </c>
      <c r="G814" s="223" t="inlineStr">
        <is>
          <t>978-979-29-9008-9</t>
        </is>
      </c>
      <c r="H814" s="223" t="inlineStr">
        <is>
          <t>Komputer &amp; Internet</t>
        </is>
      </c>
      <c r="I814" s="258" t="inlineStr">
        <is>
          <t>Perguruan Tinggi</t>
        </is>
      </c>
      <c r="J814" s="186" t="inlineStr">
        <is>
          <t>009.05</t>
        </is>
      </c>
      <c r="K814" s="223" t="n"/>
      <c r="L814" s="264" t="n"/>
      <c r="M814" s="265" t="n"/>
      <c r="N814" s="223" t="inlineStr">
        <is>
          <t>Indonesia</t>
        </is>
      </c>
      <c r="O814" s="223" t="inlineStr">
        <is>
          <t>Tidak diketahui</t>
        </is>
      </c>
      <c r="P814" s="260" t="n">
        <v>2007</v>
      </c>
      <c r="Q814" s="260" t="n">
        <v>2018</v>
      </c>
      <c r="R814" s="223" t="inlineStr">
        <is>
          <t>Penerbit Andi</t>
        </is>
      </c>
      <c r="S814" s="223" t="inlineStr">
        <is>
          <t>Andi Offset CV</t>
        </is>
      </c>
      <c r="T814" s="223" t="inlineStr">
        <is>
          <t>Lokal</t>
        </is>
      </c>
      <c r="U814" s="261" t="n">
        <v>137</v>
      </c>
      <c r="V814" s="86" t="inlineStr">
        <is>
          <t>pdf</t>
        </is>
      </c>
      <c r="W814" s="223" t="inlineStr">
        <is>
          <t>9.4 MB</t>
        </is>
      </c>
      <c r="X814" s="225" t="inlineStr">
        <is>
          <t>&lt;p&gt;Saat ini komputer bukan barang yang baru lagi. Hampir dipastikan semua orang memilikinya. Namun tidak dapat dipungkiri bahwa banyak yang belum mampu memanfaatkan komputer secara maksimal. Salah satunya adalah mendesain web.&lt;/p&gt;
 &lt;p&gt;Buku ini membedah HTML dan CSS untuk mendesain web. Dasar-dasar HTML, aturan penulisan HTML, contoh pembuatan sampai cara mengatur dan memanipulasi elemen-elemen HTML dibahas secara detail pada buku ini. Dsar-dasar CSS, cara kerja CSS, hingga pengaturan tampilan dalam CSS juga akan dipaparkan dalam buku ini.&amp;nbsp;&amp;nbsp;&lt;/p&gt;</t>
        </is>
      </c>
      <c r="Y814" s="262" t="n">
        <v>63000</v>
      </c>
      <c r="Z814" s="226" t="n"/>
      <c r="AA814" s="241">
        <f>Y1169*Z1169</f>
        <v/>
      </c>
      <c r="AB814" s="237" t="inlineStr">
        <is>
          <t>6ac374f9-135c-4470-b360-cafb1c6e7d93</t>
        </is>
      </c>
    </row>
    <row r="815" ht="15" customHeight="1" s="283">
      <c r="A815" s="109" t="n">
        <v>1161</v>
      </c>
      <c r="B815" s="222">
        <f>HYPERLINK("https://mocostore.moco.co.id/catalog/"&amp;AB1170,"Klik Disini")</f>
        <v/>
      </c>
      <c r="C815" s="223" t="inlineStr">
        <is>
          <t>Magic Mathic`s 2: Cara Kreatif Belajar Matematika</t>
        </is>
      </c>
      <c r="D815" s="223" t="n"/>
      <c r="E815" s="223" t="inlineStr">
        <is>
          <t>Agustinah, S.Pd.Dan Drs.Heribertus SAS</t>
        </is>
      </c>
      <c r="F815" s="223" t="inlineStr">
        <is>
          <t>978-979-29-0312-6</t>
        </is>
      </c>
      <c r="G815" s="223" t="inlineStr">
        <is>
          <t>978-979-29-9219-9</t>
        </is>
      </c>
      <c r="H815" s="223" t="inlineStr">
        <is>
          <t>Matematika</t>
        </is>
      </c>
      <c r="I815" s="258" t="inlineStr">
        <is>
          <t>Perguruan Tinggi</t>
        </is>
      </c>
      <c r="J815" s="186" t="inlineStr">
        <is>
          <t>009.01</t>
        </is>
      </c>
      <c r="K815" s="223" t="n"/>
      <c r="L815" s="264" t="n"/>
      <c r="M815" s="265" t="n"/>
      <c r="N815" s="223" t="inlineStr">
        <is>
          <t>Indonesia</t>
        </is>
      </c>
      <c r="O815" s="223" t="inlineStr">
        <is>
          <t>Tidak diketahui</t>
        </is>
      </c>
      <c r="P815" s="260" t="n">
        <v>2008</v>
      </c>
      <c r="Q815" s="260" t="n">
        <v>2018</v>
      </c>
      <c r="R815" s="223" t="inlineStr">
        <is>
          <t>Penerbit Andi</t>
        </is>
      </c>
      <c r="S815" s="223" t="inlineStr">
        <is>
          <t>Andi Offset CV</t>
        </is>
      </c>
      <c r="T815" s="223" t="inlineStr">
        <is>
          <t>Lokal</t>
        </is>
      </c>
      <c r="U815" s="261" t="n">
        <v>130</v>
      </c>
      <c r="V815" s="86" t="inlineStr">
        <is>
          <t>pdf</t>
        </is>
      </c>
      <c r="W815" s="223" t="inlineStr">
        <is>
          <t>3.2 MB</t>
        </is>
      </c>
      <c r="X815" s="225" t="inlineStr">
        <is>
          <t>&lt;p&gt;Seorang anak kelas 1 SD mengerjakan pengurangan 14-9 dengan cara dan konsep yang sudah benar sebagai berikut.&lt;br /&gt;
 Proses berfikir:&lt;br /&gt;
 - 14 terdiri dari 1 puluhan (10) dan 4 satuan.&lt;br /&gt;
 - Selanjutnya anak mengurangkan 10 - 9 = 1&lt;br /&gt;
 - Karena masih ada 4 satuan maka proses selanjutnya 1 + 4 = 5&lt;br /&gt;
 - Jadi 14 9 = 5&lt;br /&gt;
 &lt;br /&gt;
 Proses yang sudah benar ini disalahkan oleh guru di sekolahnya, &amp;quot;Pekerjaanmu salaj, nak. Soal itu kan pengurangan, tidak boleh diselesaikan dengan penjumlahan.&amp;quot; Anak merasa bingung dan takut. Sementara ia masih bingung, gurunya menambahkan, &amp;quot;Pokoknya 14 - 9 berapa? Dihitung pakai jari!&amp;quot;&lt;br /&gt;
 &lt;br /&gt;
 Buku MagicMathic&amp;#39;s ini ditulis agar hal-hal semacam itu tidak terjadi lagi. Buku ini didedikasikan kepada pelaku pendidikan/guru, orang tua, serta anak-anak Indonesia yang cerdas dan ingin mengubah pendekatan cara belajar matematika lama menjadi matematika yang kreatif dan menarik. MagicMathic&amp;#39;s berfokus pada pendampingan anak secara psikologis dan penyampaian materi dilakukan secara fun. Bermain sambil belajar. Dengan begitu anak tidak merasa bosan dan terbebani oleh tuntutan belajar matematika. Cara-cara penyelesaian berhitung pun dengan trik yang sangat kreatif agar anak akan semakin tertarik. Penamaan konsep dilakukan menggunakan benda-benda konkret dan alat peraga, sehingga anak mampu membuat bayangan di pikiran. Setelah itu, barulah simbol atau lambang diperkenalkan kepada mereka.&lt;br /&gt;
 &amp;nbsp;&lt;/p&gt;</t>
        </is>
      </c>
      <c r="Y815" s="262" t="n">
        <v>70000</v>
      </c>
      <c r="Z815" s="226" t="n"/>
      <c r="AA815" s="241">
        <f>Y1170*Z1170</f>
        <v/>
      </c>
      <c r="AB815" s="237" t="inlineStr">
        <is>
          <t>59a63533-c700-4942-bfe1-9e0519260f75</t>
        </is>
      </c>
    </row>
    <row r="816" ht="15" customHeight="1" s="283">
      <c r="A816" s="109" t="n">
        <v>1162</v>
      </c>
      <c r="B816" s="222">
        <f>HYPERLINK("https://mocostore.moco.co.id/catalog/"&amp;AB1171,"Klik Disini")</f>
        <v/>
      </c>
      <c r="C816" s="223" t="inlineStr">
        <is>
          <t>Devosi Hati</t>
        </is>
      </c>
      <c r="D816" s="223" t="n"/>
      <c r="E816" s="223" t="inlineStr">
        <is>
          <t>Tonny Subiantono</t>
        </is>
      </c>
      <c r="F816" s="223" t="inlineStr">
        <is>
          <t>978-979-29-5759-4</t>
        </is>
      </c>
      <c r="G816" s="223" t="inlineStr">
        <is>
          <t>978-979-29-9009-6</t>
        </is>
      </c>
      <c r="H816" s="223" t="inlineStr">
        <is>
          <t>Agama Kristen</t>
        </is>
      </c>
      <c r="I816" s="258" t="inlineStr">
        <is>
          <t>Perguruan Tinggi</t>
        </is>
      </c>
      <c r="J816" s="186" t="inlineStr">
        <is>
          <t>009.16</t>
        </is>
      </c>
      <c r="K816" s="223" t="inlineStr">
        <is>
          <t>Tidak Tersedia</t>
        </is>
      </c>
      <c r="L816" s="223" t="n"/>
      <c r="M816" s="259" t="inlineStr">
        <is>
          <t>Tidak Tersedia</t>
        </is>
      </c>
      <c r="N816" s="223" t="inlineStr">
        <is>
          <t>Indonesia</t>
        </is>
      </c>
      <c r="O816" s="223" t="inlineStr">
        <is>
          <t>Tidak diketahui</t>
        </is>
      </c>
      <c r="P816" s="260" t="n">
        <v>2017</v>
      </c>
      <c r="Q816" s="260" t="n">
        <v>2018</v>
      </c>
      <c r="R816" s="223" t="inlineStr">
        <is>
          <t>Penerbit Andi</t>
        </is>
      </c>
      <c r="S816" s="223" t="inlineStr">
        <is>
          <t>Andi Offset CV</t>
        </is>
      </c>
      <c r="T816" s="223" t="inlineStr">
        <is>
          <t>Lokal</t>
        </is>
      </c>
      <c r="U816" s="261" t="n">
        <v>312</v>
      </c>
      <c r="V816" s="86" t="inlineStr">
        <is>
          <t>pdf</t>
        </is>
      </c>
      <c r="W816" s="223" t="inlineStr">
        <is>
          <t>12.4 MB</t>
        </is>
      </c>
      <c r="X816" s="225" t="inlineStr">
        <is>
          <t>&lt;p&gt;Seringkali kita disibukkan dengan rutinitas kehidupan yang monoton sehingga tubuh kita tidak hanya lelah secara fisik tetapi juga batin. Tanpa kita sadari, kita memerlukan suplemen bagi kehidupan rohani kita.&lt;br /&gt;
 Buku ini akan memberi kesejukan bagi jiwa kita. Buku berisi 100 renungan ini akan mengingatkan kita tentang perlunya bersandar kepada Tuhan dalam menjalani kehidupan kita sehari-hari, bukannya mengandalkan kekuatan kita sendiri. Dengan memfokuskan diri kita kepada Tuhan dan mengingat kemahakuasaan-Nya atas segala sesuatu, diharapkan kekhawatiran kita akan berbagai persoalan yang menghimpit kehidupan kita akan memudar. Tuhan sanggup menolong kita sebab Dialah satu-satu-Nya sumber jawaban bagi setiap persoalan yang sedang kita hadapi.&lt;/p&gt;</t>
        </is>
      </c>
      <c r="Y816" s="262" t="n">
        <v>46000</v>
      </c>
      <c r="Z816" s="226" t="n"/>
      <c r="AA816" s="241">
        <f>Y1171*Z1171</f>
        <v/>
      </c>
      <c r="AB816" s="237" t="inlineStr">
        <is>
          <t>b6b73ed4-7abb-43d5-97bb-0e9a6ba33adc</t>
        </is>
      </c>
    </row>
    <row r="817" ht="15" customHeight="1" s="283">
      <c r="A817" s="109" t="n">
        <v>1163</v>
      </c>
      <c r="B817" s="222">
        <f>HYPERLINK("https://mocostore.moco.co.id/catalog/"&amp;AB1172,"Klik Disini")</f>
        <v/>
      </c>
      <c r="C817" s="223" t="inlineStr">
        <is>
          <t>Anak Ajaib, Temukan dan Kembangkan Keajaiban Anak Anda Melalui Kecerdasan Majemuk</t>
        </is>
      </c>
      <c r="D817" s="223" t="n"/>
      <c r="E817" s="223" t="inlineStr">
        <is>
          <t>Andynda Meliala</t>
        </is>
      </c>
      <c r="F817" s="223" t="inlineStr">
        <is>
          <t>979-731-440-5</t>
        </is>
      </c>
      <c r="G817" s="223" t="inlineStr">
        <is>
          <t>978-979-29-8812-3</t>
        </is>
      </c>
      <c r="H817" s="223" t="inlineStr">
        <is>
          <t>Psikologi</t>
        </is>
      </c>
      <c r="I817" s="258" t="inlineStr">
        <is>
          <t>Perguruan Tinggi</t>
        </is>
      </c>
      <c r="J817" s="186" t="inlineStr">
        <is>
          <t>009.13</t>
        </is>
      </c>
      <c r="K817" s="223" t="n"/>
      <c r="L817" s="264" t="n"/>
      <c r="M817" s="265" t="n"/>
      <c r="N817" s="223" t="inlineStr">
        <is>
          <t>Indonesia</t>
        </is>
      </c>
      <c r="O817" s="223" t="inlineStr">
        <is>
          <t>Tidak diketahui</t>
        </is>
      </c>
      <c r="P817" s="260" t="n">
        <v>2004</v>
      </c>
      <c r="Q817" s="260" t="n">
        <v>2018</v>
      </c>
      <c r="R817" s="223" t="inlineStr">
        <is>
          <t>Penerbit Andi</t>
        </is>
      </c>
      <c r="S817" s="223" t="inlineStr">
        <is>
          <t>Andi Offset CV</t>
        </is>
      </c>
      <c r="T817" s="223" t="inlineStr">
        <is>
          <t>Lokal</t>
        </is>
      </c>
      <c r="U817" s="261" t="n">
        <v>146</v>
      </c>
      <c r="V817" s="86" t="inlineStr">
        <is>
          <t>pdf</t>
        </is>
      </c>
      <c r="W817" s="223" t="inlineStr">
        <is>
          <t>12.0 MB</t>
        </is>
      </c>
      <c r="X817" s="225" t="inlineStr">
        <is>
          <t>&lt;p&gt;Kesuksesan sejati adalah menemukan jalan menuju panggilan bakat. Berkehidupan, berkarya, dan terus berprestasi. Namun pada&amp;nbsp;kenyataannya, banyak orang salah memilih jalur minat, jalur pendidikan, jalur profesi dan akhirnya bukan menelurkan prestasi&amp;nbsp;demi prestasi sebaliknya justru jatuh dalam jurang frustrasi (misal: korban narkoba &amp;amp; depresi). Sebaliknya, orang yang mengenal jalur kehidupan dan bakatnya, akan menjalani zamannya dengan pasti dan terarah. Menemukan bakat anak adalah tantangan&amp;nbsp;bagi orang tua. Waktunya hanya singkat, 6 tahun pertama (the golden years) kehidupan anak adalah masa-masa paling ideal dan paling mudah untuk mewujudkan keajaiban anak anda. Buku ini akan sangat membantu para pembacanya untuk:&lt;/p&gt;
 &lt;p&gt;&amp;bull; mengenali setiap jenis kecerdasan dalam diri anak&lt;br /&gt;
 &amp;bull; menggali, mengasah dan mempertajam setiap kecerdasan anak&lt;br /&gt;
 &amp;bull; mengembangkan bakat &amp;amp; potensi diri anak hingga seluas-luasnya&lt;br /&gt;
 &amp;bull; memberanikan setiap orang tua untuk mengambil keputusan yang terbaik untuk anak-anak&lt;br /&gt;
 &amp;bull; mengarahkan anak menuju kepribadian yang utuh&lt;/p&gt;
 &lt;p&gt;jangan lagi cemas terhadap tantangan dunia! Anak ajaib&amp;nbsp;dengan bintang kekuatan ditangannya memandang&amp;nbsp;tantangan dunial bagaikan jalan lurus bebas hambatan!&amp;nbsp;Dan, setiap anak&amp;nbsp;bisa menjadi ajaib jika orang tuanya berniat dan mengambil&amp;nbsp;kesempatan untuk mengasah dan meningkatkan multiple intelligencynya. Karena sesungguhnya semua anak berhak menjadi ajaib, maka saat ini yang utama dan terutama adalah KEPUTUSAN ANDA untuk&amp;nbsp;mewujudkan keajaiban anak.. .. atau tidak.. ...&lt;/p&gt;</t>
        </is>
      </c>
      <c r="Y817" s="262" t="n">
        <v>91000</v>
      </c>
      <c r="Z817" s="226" t="n"/>
      <c r="AA817" s="241">
        <f>Y1172*Z1172</f>
        <v/>
      </c>
      <c r="AB817" s="237" t="inlineStr">
        <is>
          <t>11659c9c-7649-4cb7-a824-6da26f1ec774</t>
        </is>
      </c>
    </row>
    <row r="818" ht="15" customHeight="1" s="283">
      <c r="A818" s="109" t="n">
        <v>1164</v>
      </c>
      <c r="B818" s="222">
        <f>HYPERLINK("https://mocostore.moco.co.id/catalog/"&amp;AB1173,"Klik Disini")</f>
        <v/>
      </c>
      <c r="C818" s="223" t="inlineStr">
        <is>
          <t>Microsoft Windows Me: Sistem Operasi Masa Depan</t>
        </is>
      </c>
      <c r="D818" s="223" t="n"/>
      <c r="E818" s="223" t="inlineStr">
        <is>
          <t>Wali Eko Djatmiko</t>
        </is>
      </c>
      <c r="F818" s="223" t="inlineStr">
        <is>
          <t>978-979-29-1630-0</t>
        </is>
      </c>
      <c r="G818" s="223" t="inlineStr">
        <is>
          <t>978-979-29-9243-4</t>
        </is>
      </c>
      <c r="H818" s="223" t="inlineStr">
        <is>
          <t>Komputer &amp; Internet</t>
        </is>
      </c>
      <c r="I818" s="258" t="inlineStr">
        <is>
          <t>Perguruan Tinggi</t>
        </is>
      </c>
      <c r="J818" s="186" t="inlineStr">
        <is>
          <t>009.05</t>
        </is>
      </c>
      <c r="K818" s="223" t="n"/>
      <c r="L818" s="223" t="n"/>
      <c r="M818" s="259" t="n"/>
      <c r="N818" s="223" t="inlineStr">
        <is>
          <t>Indonesia</t>
        </is>
      </c>
      <c r="O818" s="223" t="inlineStr">
        <is>
          <t>Tidak diketahui</t>
        </is>
      </c>
      <c r="P818" s="260" t="n">
        <v>2002</v>
      </c>
      <c r="Q818" s="260" t="n">
        <v>2018</v>
      </c>
      <c r="R818" s="223" t="inlineStr">
        <is>
          <t>Penerbit Andi</t>
        </is>
      </c>
      <c r="S818" s="223" t="inlineStr">
        <is>
          <t>Andi Offset CV</t>
        </is>
      </c>
      <c r="T818" s="223" t="inlineStr">
        <is>
          <t>Lokal</t>
        </is>
      </c>
      <c r="U818" s="261" t="n">
        <v>94</v>
      </c>
      <c r="V818" s="86" t="inlineStr">
        <is>
          <t>pdf</t>
        </is>
      </c>
      <c r="W818" s="223" t="inlineStr">
        <is>
          <t>27.3 MB</t>
        </is>
      </c>
      <c r="X818" s="225" t="inlineStr">
        <is>
          <t>&lt;p&gt;Microsoft Windows Me adalah pengembangan dari MS Windows 98. Banyak sekali hal yang baru bakal Anda jumpai disini.&lt;/p&gt;
 &lt;p&gt;Dengan menggunakan sistem operasi MS Windows Me, pekerjaan akan semakin efisien Anda lakukan. Sudah barang tentu Anda akan semakin betah di depan komputer&lt;/p&gt;
 &lt;p&gt;Buku ini ditulis oleh pengarang buku komputer yang sudah berpengalaman, dengan bahasa yang sederhana, enak dibaca dan mudah dimengerti.&lt;/p&gt;</t>
        </is>
      </c>
      <c r="Y818" s="262" t="n">
        <v>60500</v>
      </c>
      <c r="Z818" s="226" t="n"/>
      <c r="AA818" s="241">
        <f>Y1173*Z1173</f>
        <v/>
      </c>
      <c r="AB818" s="237" t="inlineStr">
        <is>
          <t>6b9a4f88-8b6b-4ffa-9685-ac45c9bcdbbd</t>
        </is>
      </c>
    </row>
    <row r="819" ht="15" customHeight="1" s="283">
      <c r="A819" s="109" t="n">
        <v>1165</v>
      </c>
      <c r="B819" s="222">
        <f>HYPERLINK("https://mocostore.moco.co.id/catalog/"&amp;AB1174,"Klik Disini")</f>
        <v/>
      </c>
      <c r="C819" s="223" t="inlineStr">
        <is>
          <t>Dia Jodohku Bukan Sih, Tuhan?</t>
        </is>
      </c>
      <c r="D819" s="223" t="n"/>
      <c r="E819" s="223" t="inlineStr">
        <is>
          <t>Franky Nataluna</t>
        </is>
      </c>
      <c r="F819" s="223" t="inlineStr">
        <is>
          <t>979-763-427-2</t>
        </is>
      </c>
      <c r="G819" s="223" t="inlineStr">
        <is>
          <t>978-979-29-9010-2</t>
        </is>
      </c>
      <c r="H819" s="223" t="inlineStr">
        <is>
          <t>Agama Kristen</t>
        </is>
      </c>
      <c r="I819" s="258" t="inlineStr">
        <is>
          <t>Perguruan Tinggi</t>
        </is>
      </c>
      <c r="J819" s="186" t="inlineStr">
        <is>
          <t>009.16</t>
        </is>
      </c>
      <c r="K819" s="223" t="n"/>
      <c r="L819" s="264" t="n"/>
      <c r="M819" s="265" t="n"/>
      <c r="N819" s="223" t="inlineStr">
        <is>
          <t>Indonesia</t>
        </is>
      </c>
      <c r="O819" s="223" t="inlineStr">
        <is>
          <t>Tidak diketahui</t>
        </is>
      </c>
      <c r="P819" s="260" t="n">
        <v>2006</v>
      </c>
      <c r="Q819" s="260" t="n">
        <v>2018</v>
      </c>
      <c r="R819" s="223" t="inlineStr">
        <is>
          <t>Penerbit Andi</t>
        </is>
      </c>
      <c r="S819" s="223" t="inlineStr">
        <is>
          <t>Andi Offset CV</t>
        </is>
      </c>
      <c r="T819" s="223" t="inlineStr">
        <is>
          <t>Lokal</t>
        </is>
      </c>
      <c r="U819" s="261" t="n">
        <v>70</v>
      </c>
      <c r="V819" s="86" t="inlineStr">
        <is>
          <t>pdf</t>
        </is>
      </c>
      <c r="W819" s="223" t="inlineStr">
        <is>
          <t>6.9 MB</t>
        </is>
      </c>
      <c r="X819" s="225" t="inlineStr">
        <is>
          <t>&lt;p&gt;Bingung nyari PH (pasangan hidup) or jodoh? Gampang-gampang sulit emang. Tapi ... jodoh kan di tangan Tuhan. BEtul...betul. But, kamu-kamu ngga akan nemuin PD-mu klo ngga ada &amp;quot;usaha&amp;quot;. Kolo sampe saat ini nasibmu masih apes, ngga dapat seseorang sesuai kriteriamu, jangan buru-buru patah arang dulu. Bagi kamu-kamu yang sekarang dah punya PH, apakah dia betul-betul dah pantes dijadikan suami ato istrimu?&lt;/p&gt;
 &lt;p&gt;Daripada bingung and bertanya-tanya, coba deh baca buku saku yang satu ini. Kamu akan temuin 5 hal yang dapat dijadikan patokan buat nyari and nentuin PH-mu. So, tunggu apa lagi? Buruan....&lt;/p&gt;</t>
        </is>
      </c>
      <c r="Y819" s="262" t="n">
        <v>34000</v>
      </c>
      <c r="Z819" s="226" t="n"/>
      <c r="AA819" s="241">
        <f>Y1174*Z1174</f>
        <v/>
      </c>
      <c r="AB819" s="237" t="inlineStr">
        <is>
          <t>d01df861-ce3e-44a4-81e2-60758e3ab512</t>
        </is>
      </c>
    </row>
    <row r="820" ht="15" customHeight="1" s="283">
      <c r="A820" s="109" t="n">
        <v>1166</v>
      </c>
      <c r="B820" s="222">
        <f>HYPERLINK("https://mocostore.moco.co.id/catalog/"&amp;AB1175,"Klik Disini")</f>
        <v/>
      </c>
      <c r="C820" s="223" t="inlineStr">
        <is>
          <t>Mahir dalam 5 Hari: AutoCad 2D untuk Teknik Mesin</t>
        </is>
      </c>
      <c r="D820" s="223" t="n"/>
      <c r="E820" s="223" t="inlineStr">
        <is>
          <t>G. H. Yudhi Kristianto, ST.</t>
        </is>
      </c>
      <c r="F820" s="223" t="inlineStr">
        <is>
          <t>978-979-29-0345-4</t>
        </is>
      </c>
      <c r="G820" s="223" t="inlineStr">
        <is>
          <t>978-979-29-9230-4</t>
        </is>
      </c>
      <c r="H820" s="223" t="inlineStr">
        <is>
          <t>Komputer &amp; Internet</t>
        </is>
      </c>
      <c r="I820" s="258" t="inlineStr">
        <is>
          <t>Perguruan Tinggi</t>
        </is>
      </c>
      <c r="J820" s="186" t="inlineStr">
        <is>
          <t>009.03</t>
        </is>
      </c>
      <c r="K820" s="223" t="n"/>
      <c r="L820" s="264" t="n"/>
      <c r="M820" s="265" t="n"/>
      <c r="N820" s="223" t="inlineStr">
        <is>
          <t>Indonesia</t>
        </is>
      </c>
      <c r="O820" s="223" t="inlineStr">
        <is>
          <t>Tidak diketahui</t>
        </is>
      </c>
      <c r="P820" s="260" t="n">
        <v>2008</v>
      </c>
      <c r="Q820" s="260" t="n">
        <v>2018</v>
      </c>
      <c r="R820" s="223" t="inlineStr">
        <is>
          <t>Penerbit Andi</t>
        </is>
      </c>
      <c r="S820" s="223" t="inlineStr">
        <is>
          <t>Andi Offset CV</t>
        </is>
      </c>
      <c r="T820" s="223" t="inlineStr">
        <is>
          <t>Lokal</t>
        </is>
      </c>
      <c r="U820" s="261" t="n">
        <v>288</v>
      </c>
      <c r="V820" s="86" t="inlineStr">
        <is>
          <t>pdf</t>
        </is>
      </c>
      <c r="W820" s="223" t="inlineStr">
        <is>
          <t>13.0 MB</t>
        </is>
      </c>
      <c r="X820" s="225" t="inlineStr">
        <is>
          <t>&lt;p&gt;Buku ini terutama diperuntukan bagi mahasiswa teknik mesin yang baru mulai belajar AutoCAD agar mereka dapat belajar sendiri dan cepat menguasainya.&lt;br /&gt;
 &lt;br /&gt;
 Metode pembelajaran buku ini adalah dengan teori cara penggunaan menu-menu di AutoCAD. Kemudian, tiap menu menyertakan contoh-contoh soal dengan jawaban untuk mencoba teori dan soal-soal tanpa jawaban sebagai bahan latihan.&lt;br /&gt;
 &lt;br /&gt;
 Pada buku ini, tiap-tipa materi sudah teratur dan sistematis. Dengan demikian, setelah hari kelima Anda sudah memahami AutoCAD dan bisa mengerjakan gambar-gambar teknik mesin tanpa mengalami kesulitan.&lt;br /&gt;
 &lt;br /&gt;
 Penggunaan buku ini tidak terpaku hanya pada satu versi AutoCAD, tetapi Anda dapat pula menggunakannya untuk AutoCAD 2000i,2002,2004,2005,2006,2007, dan 2008.&lt;br /&gt;
 &amp;nbsp;&lt;/p&gt;</t>
        </is>
      </c>
      <c r="Y820" s="262" t="n">
        <v>101000</v>
      </c>
      <c r="Z820" s="226" t="n"/>
      <c r="AA820" s="241">
        <f>Y1175*Z1175</f>
        <v/>
      </c>
      <c r="AB820" s="237" t="inlineStr">
        <is>
          <t>4c12af4d-0f92-423f-87df-c29d4d7c0903</t>
        </is>
      </c>
    </row>
    <row r="821" ht="15" customHeight="1" s="283">
      <c r="A821" s="109" t="n">
        <v>1167</v>
      </c>
      <c r="B821" s="222">
        <f>HYPERLINK("https://mocostore.moco.co.id/catalog/"&amp;AB1176,"Klik Disini")</f>
        <v/>
      </c>
      <c r="C821" s="223" t="inlineStr">
        <is>
          <t>Anak Anda Pasti Berubah</t>
        </is>
      </c>
      <c r="D821" s="223" t="n"/>
      <c r="E821" s="223" t="inlineStr">
        <is>
          <t>Igrea Siswanto</t>
        </is>
      </c>
      <c r="F821" s="223" t="inlineStr">
        <is>
          <t>978-979-2937-9</t>
        </is>
      </c>
      <c r="G821" s="223" t="inlineStr">
        <is>
          <t>978-979-29-8820-8</t>
        </is>
      </c>
      <c r="H821" s="223" t="inlineStr">
        <is>
          <t>Agama Kristen</t>
        </is>
      </c>
      <c r="I821" s="258" t="inlineStr">
        <is>
          <t>Perguruan Tinggi</t>
        </is>
      </c>
      <c r="J821" s="186" t="inlineStr">
        <is>
          <t>009.16</t>
        </is>
      </c>
      <c r="K821" s="223" t="inlineStr">
        <is>
          <t>Tidak Tersedia</t>
        </is>
      </c>
      <c r="L821" s="264" t="n"/>
      <c r="M821" s="265" t="inlineStr">
        <is>
          <t>Tidak Tersedia</t>
        </is>
      </c>
      <c r="N821" s="223" t="inlineStr">
        <is>
          <t>Indonesia</t>
        </is>
      </c>
      <c r="O821" s="223" t="inlineStr">
        <is>
          <t>Tidak diketahui</t>
        </is>
      </c>
      <c r="P821" s="260" t="n">
        <v>2012</v>
      </c>
      <c r="Q821" s="260" t="n">
        <v>2018</v>
      </c>
      <c r="R821" s="223" t="inlineStr">
        <is>
          <t>Penerbit Andi</t>
        </is>
      </c>
      <c r="S821" s="223" t="inlineStr">
        <is>
          <t>Andi Offset CV</t>
        </is>
      </c>
      <c r="T821" s="223" t="inlineStr">
        <is>
          <t>Lokal</t>
        </is>
      </c>
      <c r="U821" s="261" t="n">
        <v>200</v>
      </c>
      <c r="V821" s="86" t="inlineStr">
        <is>
          <t>pdf</t>
        </is>
      </c>
      <c r="W821" s="223" t="inlineStr">
        <is>
          <t>21.1 MB</t>
        </is>
      </c>
      <c r="X821" s="225" t="inlineStr">
        <is>
          <t>&lt;p&gt;Buku ini memaparkan tentang cara membangun dasar yang benar dan kuat di dalam pelayanan anak. Penulis menunjukkan pentingnya keberadaan seorang guru (pengajar) dan model pelayanan Anak yang memengaruhi dan mengubah kehidupan anak. Model pelayanan ini bisa disesuaikan dengan kebutuhan pelayanan setempat. Penulis menunjukkan contoh-contoh praktis dalam buku ini sehingga pembaca lebih mudah memahami buku ini.&lt;/p&gt;</t>
        </is>
      </c>
      <c r="Y821" s="262" t="n">
        <v>57500</v>
      </c>
      <c r="Z821" s="226" t="n"/>
      <c r="AA821" s="241">
        <f>Y1176*Z1176</f>
        <v/>
      </c>
      <c r="AB821" s="237" t="inlineStr">
        <is>
          <t>24ba0bb1-958f-44e8-886e-2270b2942f8c</t>
        </is>
      </c>
    </row>
    <row r="822" ht="15" customHeight="1" s="283">
      <c r="A822" s="109" t="n">
        <v>1168</v>
      </c>
      <c r="B822" s="222">
        <f>HYPERLINK("https://mocostore.moco.co.id/catalog/"&amp;AB1177,"Klik Disini")</f>
        <v/>
      </c>
      <c r="C822" s="223" t="inlineStr">
        <is>
          <t>Anak-anak: Sasaran Strategis Bidikan Iblis</t>
        </is>
      </c>
      <c r="D822" s="223" t="n"/>
      <c r="E822" s="223" t="inlineStr">
        <is>
          <t>Edy Sulistyono</t>
        </is>
      </c>
      <c r="F822" s="223" t="inlineStr">
        <is>
          <t>978-979-29-1153-4</t>
        </is>
      </c>
      <c r="G822" s="223" t="inlineStr">
        <is>
          <t>978-979-29-8823-9</t>
        </is>
      </c>
      <c r="H822" s="223" t="inlineStr">
        <is>
          <t>Agama Kristen</t>
        </is>
      </c>
      <c r="I822" s="258" t="inlineStr">
        <is>
          <t>Perguruan Tinggi</t>
        </is>
      </c>
      <c r="J822" s="186" t="inlineStr">
        <is>
          <t>009.16</t>
        </is>
      </c>
      <c r="K822" s="223" t="inlineStr">
        <is>
          <t>Tidak Tersedia</t>
        </is>
      </c>
      <c r="L822" s="223" t="n"/>
      <c r="M822" s="259" t="inlineStr">
        <is>
          <t>Tidak Tersedia</t>
        </is>
      </c>
      <c r="N822" s="223" t="inlineStr">
        <is>
          <t>Indonesia</t>
        </is>
      </c>
      <c r="O822" s="223" t="inlineStr">
        <is>
          <t>Tidak diketahui</t>
        </is>
      </c>
      <c r="P822" s="260" t="n">
        <v>2009</v>
      </c>
      <c r="Q822" s="260" t="n">
        <v>2018</v>
      </c>
      <c r="R822" s="223" t="inlineStr">
        <is>
          <t>Penerbit Andi</t>
        </is>
      </c>
      <c r="S822" s="223" t="inlineStr">
        <is>
          <t>Andi Offset CV</t>
        </is>
      </c>
      <c r="T822" s="223" t="inlineStr">
        <is>
          <t>Lokal</t>
        </is>
      </c>
      <c r="U822" s="261" t="n">
        <v>134</v>
      </c>
      <c r="V822" s="86" t="inlineStr">
        <is>
          <t>pdf</t>
        </is>
      </c>
      <c r="W822" s="223" t="inlineStr">
        <is>
          <t>6.6 MB</t>
        </is>
      </c>
      <c r="X822" s="225" t="inlineStr">
        <is>
          <t>&lt;p&gt;Banyak orangtua kurang memerhatikan mandat dari Tuhan dalam hal mengasuh anak, sehingga kekurangan ini dimanfaatkan oleh iblis yang berusaha membidik anak-anak dengan produk-produk teknologi modern. Akibatnya, sangat mungkin pengaruh produk-produk tersebut bisa menjauhkan mereka dari kegiatan ibadah. Buku ini mencoba untuk menyadarkan peran sesungguhnya bagi orangtua dalam mendidik anak-anaknya agar tidak terjerumus ke dalam hal-hal negatif.&lt;/p&gt;</t>
        </is>
      </c>
      <c r="Y822" s="262" t="n">
        <v>59000</v>
      </c>
      <c r="Z822" s="226" t="n"/>
      <c r="AA822" s="241">
        <f>Y1177*Z1177</f>
        <v/>
      </c>
      <c r="AB822" s="237" t="inlineStr">
        <is>
          <t>7a2aac11-02e7-4f9d-83f5-c8daedce4fc9</t>
        </is>
      </c>
    </row>
    <row r="823" ht="15" customHeight="1" s="283">
      <c r="A823" s="109" t="n">
        <v>1169</v>
      </c>
      <c r="B823" s="222">
        <f>HYPERLINK("https://mocostore.moco.co.id/catalog/"&amp;AB1178,"Klik Disini")</f>
        <v/>
      </c>
      <c r="C823" s="223" t="inlineStr">
        <is>
          <t>Diangkat Tuhan</t>
        </is>
      </c>
      <c r="D823" s="223" t="n"/>
      <c r="E823" s="223" t="inlineStr">
        <is>
          <t>Adi S. Lukas</t>
        </is>
      </c>
      <c r="F823" s="223" t="inlineStr">
        <is>
          <t>979-763-413-2</t>
        </is>
      </c>
      <c r="G823" s="223" t="inlineStr">
        <is>
          <t>978-979-29-9011-9</t>
        </is>
      </c>
      <c r="H823" s="223" t="inlineStr">
        <is>
          <t>Agama Kristen</t>
        </is>
      </c>
      <c r="I823" s="258" t="inlineStr">
        <is>
          <t>Perguruan Tinggi</t>
        </is>
      </c>
      <c r="J823" s="186" t="inlineStr">
        <is>
          <t>009.16</t>
        </is>
      </c>
      <c r="K823" s="223" t="inlineStr">
        <is>
          <t>Tidak Tersedia</t>
        </is>
      </c>
      <c r="L823" s="264" t="n"/>
      <c r="M823" s="265" t="inlineStr">
        <is>
          <t>Tidak Tersedia</t>
        </is>
      </c>
      <c r="N823" s="223" t="inlineStr">
        <is>
          <t>Indonesia</t>
        </is>
      </c>
      <c r="O823" s="223" t="inlineStr">
        <is>
          <t>Tidak diketahui</t>
        </is>
      </c>
      <c r="P823" s="260" t="n">
        <v>2006</v>
      </c>
      <c r="Q823" s="260" t="n">
        <v>2018</v>
      </c>
      <c r="R823" s="223" t="inlineStr">
        <is>
          <t>Penerbit Andi</t>
        </is>
      </c>
      <c r="S823" s="223" t="inlineStr">
        <is>
          <t>Andi Offset CV</t>
        </is>
      </c>
      <c r="T823" s="223" t="inlineStr">
        <is>
          <t>Lokal</t>
        </is>
      </c>
      <c r="U823" s="261" t="n">
        <v>128</v>
      </c>
      <c r="V823" s="86" t="inlineStr">
        <is>
          <t>pdf</t>
        </is>
      </c>
      <c r="W823" s="223" t="inlineStr">
        <is>
          <t>4.6 MB</t>
        </is>
      </c>
      <c r="X823" s="225" t="inlineStr">
        <is>
          <t>&lt;p&gt;Sungguhkah nasib bisa diubah? Sungguhkah keterpurukan bisa digantikan dengan kelimpahan? Ataukah ini hanya sekedar slogan untuk menghibur hati yang sedang gundah dan gelisah? Eit, Anda jangan dulu terburu-buru larut dalam kepedihan dan keputusasaan. Selalu ada kemungkinan, selalu ada jalan karena Tuhan tidak pernah mengenal jalan buntu. Di hadapan-Nya, Kemustahilan sama dengan keniscayaan&lt;/p&gt;</t>
        </is>
      </c>
      <c r="Y823" s="262" t="n">
        <v>59000</v>
      </c>
      <c r="Z823" s="226" t="n"/>
      <c r="AA823" s="241">
        <f>Y1178*Z1178</f>
        <v/>
      </c>
      <c r="AB823" s="237" t="inlineStr">
        <is>
          <t>3ce47ffb-d84f-4465-b4b4-9edb6ecd2986</t>
        </is>
      </c>
    </row>
    <row r="824" ht="15" customHeight="1" s="283">
      <c r="A824" s="109" t="n">
        <v>1170</v>
      </c>
      <c r="B824" s="222">
        <f>HYPERLINK("https://mocostore.moco.co.id/catalog/"&amp;AB1179,"Klik Disini")</f>
        <v/>
      </c>
      <c r="C824" s="223" t="inlineStr">
        <is>
          <t>Mahir dalam 7 Hari: Autodesk 3ds Max 2009</t>
        </is>
      </c>
      <c r="D824" s="223" t="n"/>
      <c r="E824" s="223" t="inlineStr">
        <is>
          <t>Madcoms</t>
        </is>
      </c>
      <c r="F824" s="223" t="inlineStr">
        <is>
          <t>978-979-29-0698-1</t>
        </is>
      </c>
      <c r="G824" s="223" t="inlineStr">
        <is>
          <t>978-979-29-9276-2</t>
        </is>
      </c>
      <c r="H824" s="223" t="inlineStr">
        <is>
          <t>Komputer &amp; Internet</t>
        </is>
      </c>
      <c r="I824" s="258" t="inlineStr">
        <is>
          <t>Perguruan Tinggi</t>
        </is>
      </c>
      <c r="J824" s="186" t="inlineStr">
        <is>
          <t>009.05</t>
        </is>
      </c>
      <c r="K824" s="223" t="n"/>
      <c r="L824" s="264" t="n"/>
      <c r="M824" s="265" t="n"/>
      <c r="N824" s="223" t="inlineStr">
        <is>
          <t>Indonesia</t>
        </is>
      </c>
      <c r="O824" s="223" t="inlineStr">
        <is>
          <t>Tidak diketahui</t>
        </is>
      </c>
      <c r="P824" s="260" t="n">
        <v>2009</v>
      </c>
      <c r="Q824" s="260" t="n">
        <v>2018</v>
      </c>
      <c r="R824" s="223" t="inlineStr">
        <is>
          <t>Penerbit Andi</t>
        </is>
      </c>
      <c r="S824" s="223" t="inlineStr">
        <is>
          <t>Andi Offset CV</t>
        </is>
      </c>
      <c r="T824" s="223" t="inlineStr">
        <is>
          <t>Lokal</t>
        </is>
      </c>
      <c r="U824" s="261" t="n">
        <v>240</v>
      </c>
      <c r="V824" s="86" t="inlineStr">
        <is>
          <t>pdf</t>
        </is>
      </c>
      <c r="W824" s="223" t="inlineStr">
        <is>
          <t>21.2 MB</t>
        </is>
      </c>
      <c r="X824" s="225" t="inlineStr">
        <is>
          <t>&lt;p&gt;Buku ini adalah solusi bagi Anda ya,19 ingin belajar dengan cepat dengan hasil yang tepat. Metode belajar BACAâ–º COBA â–º BISA merupakan suatu metode yang sangat cocok bagi Anda yang ingin belajar dengan cepat dalam 7 hari.&amp;nbsp;&lt;br /&gt;
 Untuk hasil yang optimal, Anda minimal hanya membutuhkan waktu 1 jam dalam 1 hari, untuk mempelajari setiap pokok bahasan.&amp;nbsp;&lt;br /&gt;
 Pokok bahasan yang akan mengantar Anda mahir dalam menguasai program Autodesk 3ds Max 2009 ini meliputi:&amp;nbsp;&lt;/p&gt;
 &lt;p&gt;Hari ke-1 Mengoperasikan lembar kerja Autodesk 3ds Max 2009, termasuk&amp;nbsp;mengatur viewport, menggunakan ViewCube, dan SteeringWheels.&amp;nbsp;&lt;/p&gt;
 &lt;p&gt;Hari ke-2 Membuat dan mengatur objek-objek Geometry (3D) dan objek&amp;shy;&amp;nbsp;objek Shape (2D).&amp;nbsp;&lt;/p&gt;
 &lt;p&gt;Hari ke-3 Memilih dan mentransformasikan objek, menyembunyikan,&amp;nbsp;membekukan, dan mengatur pivot point pada objek.&amp;nbsp;&lt;/p&gt;
 &lt;p&gt;Hari ke-4 Memodifikasi objek dengan menggunakan Editable Poly, Editable&amp;nbsp;Spline, Modifier List, dan Compound Objek.&amp;nbsp;&lt;/p&gt;
 &lt;p&gt;Hari ke-5 Memberi material pada objek, mengatur pencahayaan,&amp;nbsp;menggunakan kamera, dan menyimpan hasil desain dalam 3ds Max menjadi file gambar.&amp;nbsp;&lt;/p&gt;
 &lt;p&gt;Hari ke-6 Mengenal control animasi, membuat animasi serta menyimpan&amp;nbsp;desain animasi menjadi fiie Movie.&amp;nbsp;&lt;/p&gt;
 &lt;p&gt;Hari ke-7 Mengkombinasikan objek-objek Particle System dan Space Warps&amp;nbsp;menjadi sebuah desain animasi yang menarik.&amp;nbsp;&lt;/p&gt;</t>
        </is>
      </c>
      <c r="Y824" s="262" t="n">
        <v>90000</v>
      </c>
      <c r="Z824" s="226" t="n"/>
      <c r="AA824" s="241">
        <f>Y1179*Z1179</f>
        <v/>
      </c>
      <c r="AB824" s="237" t="inlineStr">
        <is>
          <t>7546e910-5212-4990-91fa-4e4ff354cad0</t>
        </is>
      </c>
    </row>
    <row r="825" ht="15" customHeight="1" s="283">
      <c r="A825" s="109" t="n">
        <v>1171</v>
      </c>
      <c r="B825" s="222">
        <f>HYPERLINK("https://mocostore.moco.co.id/catalog/"&amp;AB1180,"Klik Disini")</f>
        <v/>
      </c>
      <c r="C825" s="223" t="inlineStr">
        <is>
          <t>Terampil Mengajar Balita</t>
        </is>
      </c>
      <c r="D825" s="223" t="n"/>
      <c r="E825" s="223" t="inlineStr">
        <is>
          <t>Paulus Lie</t>
        </is>
      </c>
      <c r="F825" s="223" t="inlineStr">
        <is>
          <t>979-291-038-4</t>
        </is>
      </c>
      <c r="G825" s="223" t="inlineStr">
        <is>
          <t>978-979-29-9249-6</t>
        </is>
      </c>
      <c r="H825" s="223" t="inlineStr">
        <is>
          <t>Buku Sekolah</t>
        </is>
      </c>
      <c r="I825" s="258" t="inlineStr">
        <is>
          <t>Perguruan Tinggi</t>
        </is>
      </c>
      <c r="J825" s="186" t="inlineStr">
        <is>
          <t>009.10</t>
        </is>
      </c>
      <c r="K825" s="223" t="n"/>
      <c r="L825" s="223" t="n"/>
      <c r="M825" s="259" t="n"/>
      <c r="N825" s="223" t="inlineStr">
        <is>
          <t>Indonesia</t>
        </is>
      </c>
      <c r="O825" s="223" t="inlineStr">
        <is>
          <t>Tidak diketahui</t>
        </is>
      </c>
      <c r="P825" s="260" t="n">
        <v>2009</v>
      </c>
      <c r="Q825" s="260" t="n">
        <v>2018</v>
      </c>
      <c r="R825" s="223" t="inlineStr">
        <is>
          <t>Penerbit Andi</t>
        </is>
      </c>
      <c r="S825" s="223" t="inlineStr">
        <is>
          <t>Andi Offset CV</t>
        </is>
      </c>
      <c r="T825" s="223" t="inlineStr">
        <is>
          <t>Lokal</t>
        </is>
      </c>
      <c r="U825" s="261" t="n">
        <v>205</v>
      </c>
      <c r="V825" s="86" t="inlineStr">
        <is>
          <t>pdf</t>
        </is>
      </c>
      <c r="W825" s="223" t="inlineStr">
        <is>
          <t>1.4 MB</t>
        </is>
      </c>
      <c r="X825" s="225" t="inlineStr">
        <is>
          <t>&lt;p&gt;Buku Sekolah Minggu yang satu ini berbeda dari buku Sekolah Minggu lain. Karena fokus pembahasannya adalah mengajar anak dengan rentang usia 0-5 tahun (bayi - balita).&lt;/p&gt;
 &lt;p&gt;&lt;br /&gt;
 Selain metode mengajar, berdoa, bercerita, kreasi pujian dan aktivitas kreatif, dilengkapi juga dengan bahasan perkembangan anak. Plus program yang melibatkan orangtua dan detail acara Sekolah Minggu.&lt;/p&gt;</t>
        </is>
      </c>
      <c r="Y825" s="262" t="n">
        <v>83000</v>
      </c>
      <c r="Z825" s="226" t="n"/>
      <c r="AA825" s="241">
        <f>Y1180*Z1180</f>
        <v/>
      </c>
      <c r="AB825" s="237" t="inlineStr">
        <is>
          <t>3871716b-075c-4108-86e7-3726841aa71a</t>
        </is>
      </c>
    </row>
    <row r="826" ht="15" customHeight="1" s="283">
      <c r="A826" s="109" t="n">
        <v>1172</v>
      </c>
      <c r="B826" s="222">
        <f>HYPERLINK("https://mocostore.moco.co.id/catalog/"&amp;AB1181,"Klik Disini")</f>
        <v/>
      </c>
      <c r="C826" s="223" t="inlineStr">
        <is>
          <t>Mahir dalam 7 Hari: Berinternet dengan Google</t>
        </is>
      </c>
      <c r="D826" s="223" t="n"/>
      <c r="E826" s="223" t="inlineStr">
        <is>
          <t>Madcoms</t>
        </is>
      </c>
      <c r="F826" s="223" t="inlineStr">
        <is>
          <t>978-979-29-0673-8</t>
        </is>
      </c>
      <c r="G826" s="223" t="inlineStr">
        <is>
          <t>978-979-29-9278-6</t>
        </is>
      </c>
      <c r="H826" s="223" t="inlineStr">
        <is>
          <t>Komputer &amp; Internet</t>
        </is>
      </c>
      <c r="I826" s="258" t="inlineStr">
        <is>
          <t>Perguruan Tinggi</t>
        </is>
      </c>
      <c r="J826" s="186" t="inlineStr">
        <is>
          <t>009.05</t>
        </is>
      </c>
      <c r="K826" s="223" t="n"/>
      <c r="L826" s="264" t="n"/>
      <c r="M826" s="265" t="n"/>
      <c r="N826" s="223" t="inlineStr">
        <is>
          <t>Indonesia</t>
        </is>
      </c>
      <c r="O826" s="223" t="inlineStr">
        <is>
          <t>Tidak diketahui</t>
        </is>
      </c>
      <c r="P826" s="260" t="n">
        <v>2009</v>
      </c>
      <c r="Q826" s="260" t="n">
        <v>2018</v>
      </c>
      <c r="R826" s="223" t="inlineStr">
        <is>
          <t>Penerbit Andi</t>
        </is>
      </c>
      <c r="S826" s="223" t="inlineStr">
        <is>
          <t>Andi Offset CV</t>
        </is>
      </c>
      <c r="T826" s="223" t="inlineStr">
        <is>
          <t>Lokal</t>
        </is>
      </c>
      <c r="U826" s="261" t="n">
        <v>370</v>
      </c>
      <c r="V826" s="86" t="inlineStr">
        <is>
          <t>pdf</t>
        </is>
      </c>
      <c r="W826" s="223" t="inlineStr">
        <is>
          <t>15.6 MB</t>
        </is>
      </c>
      <c r="X826" s="225" t="inlineStr">
        <is>
          <t>&lt;p&gt;uku ini adalah solusi bagi Anda yang ingin belajar cepat dengan hasil yang tepat. Metode belajar BACA â–º COBA â–º BISA merupakan suatu metode yang sangat cocok bagi Anda yang ingin belajar cepat dalam 7 hari.&lt;br /&gt;
 Untuk hasil optimal, Anda minimal hanya membutuhkan waktu 1 jam dalam 1 hari untuk mempelajari setiap pokok bahasannya.&lt;br /&gt;
 Pokok bahasan yang akan mengantar Anda mahir dalam menguasai fasilitas Google meliputi:&lt;br /&gt;
 &lt;br /&gt;
 Hari ke-1 : Mengenal dasar internet dan Google secara umum serta menjadikan Google menjadi milik Anda seorang.&lt;br /&gt;
 Hari ke-2 : Bagaimana mencari segala informasi apa pun di dalam internet dengan trik rahasia yang dapat membuat kerja Anda lebih cepat, efektif, dan efisien.&lt;br /&gt;
 Hari ke-3 : Bagaimana mengirim, menerima, membalas, dan meneruskan e-mail serta memanajemen account e-mail Anda.&lt;br /&gt;
 Hari ke-4 : Bagaimana berkomunikasi di dalam dunia Maya menggunakan fasilitas chatting dan memiliki website pribadi untuk sekadar hobi ataupun berbisnis.&lt;br /&gt;
 Hari ke-5 : Berkeliling dunia, menjelajahi tempat-tempat istimewa dan terbang di luar angkasa dengan mengendarai Google.&lt;br /&gt;
 Hari ke-6 : Memoles komputer Anda menjadi mainan yang menarik dan praktis untuk berinternet.&lt;br /&gt;
 Hari ke-7 : Menggunakan tool-tool gratis Google yang powerful.&lt;/p&gt;</t>
        </is>
      </c>
      <c r="Y826" s="262" t="n">
        <v>109500</v>
      </c>
      <c r="Z826" s="226" t="n"/>
      <c r="AA826" s="241">
        <f>Y1181*Z1181</f>
        <v/>
      </c>
      <c r="AB826" s="237" t="inlineStr">
        <is>
          <t>21ac6e09-2a1b-4d8e-b2ef-2132d46919f7</t>
        </is>
      </c>
    </row>
    <row r="827" ht="15" customHeight="1" s="283">
      <c r="A827" s="109" t="n">
        <v>1173</v>
      </c>
      <c r="B827" s="222">
        <f>HYPERLINK("https://mocostore.moco.co.id/catalog/"&amp;AB1182,"Klik Disini")</f>
        <v/>
      </c>
      <c r="C827" s="223" t="inlineStr">
        <is>
          <t>Discover Your Successful Life</t>
        </is>
      </c>
      <c r="D827" s="223" t="n"/>
      <c r="E827" s="223" t="inlineStr">
        <is>
          <t>Hosea Kurniawan Budhi</t>
        </is>
      </c>
      <c r="F827" s="223" t="inlineStr">
        <is>
          <t>979-763-897-9</t>
        </is>
      </c>
      <c r="G827" s="223" t="inlineStr">
        <is>
          <t>978-979-29-9012-6</t>
        </is>
      </c>
      <c r="H827" s="223" t="inlineStr">
        <is>
          <t>Agama Kristen</t>
        </is>
      </c>
      <c r="I827" s="258" t="inlineStr">
        <is>
          <t>Perguruan Tinggi</t>
        </is>
      </c>
      <c r="J827" s="186" t="inlineStr">
        <is>
          <t>009.16</t>
        </is>
      </c>
      <c r="K827" s="223" t="inlineStr">
        <is>
          <t>Tidak Tersedia</t>
        </is>
      </c>
      <c r="L827" s="223" t="n"/>
      <c r="M827" s="259" t="inlineStr">
        <is>
          <t>Tidak Tersedia</t>
        </is>
      </c>
      <c r="N827" s="223" t="inlineStr">
        <is>
          <t>Indonesia</t>
        </is>
      </c>
      <c r="O827" s="223" t="inlineStr">
        <is>
          <t>Tidak diketahui</t>
        </is>
      </c>
      <c r="P827" s="260" t="n">
        <v>2008</v>
      </c>
      <c r="Q827" s="260" t="n">
        <v>2018</v>
      </c>
      <c r="R827" s="223" t="inlineStr">
        <is>
          <t>Penerbit Andi</t>
        </is>
      </c>
      <c r="S827" s="223" t="inlineStr">
        <is>
          <t>Andi Offset CV</t>
        </is>
      </c>
      <c r="T827" s="223" t="inlineStr">
        <is>
          <t>Lokal</t>
        </is>
      </c>
      <c r="U827" s="261" t="n">
        <v>156</v>
      </c>
      <c r="V827" s="86" t="inlineStr">
        <is>
          <t>pdf</t>
        </is>
      </c>
      <c r="W827" s="223" t="inlineStr">
        <is>
          <t>6.4 MB</t>
        </is>
      </c>
      <c r="X827" s="225" t="inlineStr">
        <is>
          <t>&lt;p&gt;Saya mcngenal Hosea Budhi sebagai hamba Tuhan yang memiliki dedikasi tinggi dalam pclayanan dan pckcrjaan Tuhan. Buku ini merupakan bukti nyata komitmennya dan penerapan firman Tuhan &amp;lt;lalam kchidupan sehari-hari orang Kristen yang taat dan diberkati.&amp;nbsp;&lt;/p&gt;
 &lt;p&gt;God bless,&amp;nbsp;&lt;br /&gt;
 Hary Tanoesoedibjo&lt;/p&gt;
 &lt;p&gt;CEO Global Mediacom&amp;nbsp;&lt;/p&gt;
 &lt;p&gt;&amp;nbsp;&lt;/p&gt;
 &lt;p&gt;Buku ini patut dibaca oleh kita sebagai orang percaya, sebab isi buku ini sangat mcmbangun nilai-nilai kehidupan kekristenan di akhir zaman. Saya yakin apabila Anda (pembaca) mcmbaca buku ini dan mcngaplikasikannya dalam kehidupan, maka akan ada perubahan yang besar dalam hidup Anda. Selamat dibangun dalam pola pikir kehidupan yang baru. Tuhan memberkati.&amp;nbsp;&lt;/p&gt;
 &lt;p&gt;Irjen. S.Y. Wcnas&amp;nbsp;&lt;br /&gt;
 Komandan Korps Brimob Mabes Polri&lt;/p&gt;
 &lt;p&gt;&amp;nbsp;&lt;/p&gt;
 &lt;p&gt;Saya menyambut baik terbitnya buku Discover Your Successful Life yang ditulis oleh Pdt. Hosea Budhi.&amp;nbsp;&lt;br /&gt;
 Di tengah-tengah kesibukan dan pelayanannya, Tuhan memampukan Pdt. Hosea Budhi untuk menjadi berkat melalui buku ini. Saya berharap banyak orang yang membacanya mendapat berkat karena menemukan tuntunan dan langkah-langkah untuk menjadi sukses dalam hidupnya.&amp;nbsp;&lt;br /&gt;
 Doa saya, Tuhan akan terns memakai Pdt. Hosea Budhi dalam pelayanan dan melalui tulisan-tulisan lain yang akan menjadi buku yang dapat memberkati banyak orang.&amp;nbsp;&lt;/p&gt;
 &lt;p&gt;Pdt. DR. Ir. Niko Njotorahardjo&amp;nbsp;&lt;br /&gt;
 Gembala Sidang Gereja Bethel Indonesia (GB!) JI. Gatot Subroto, Jakarta&lt;/p&gt;
 &lt;p&gt;&amp;nbsp;&lt;/p&gt;</t>
        </is>
      </c>
      <c r="Y827" s="262" t="n">
        <v>62000</v>
      </c>
      <c r="Z827" s="226" t="n"/>
      <c r="AA827" s="241">
        <f>Y1182*Z1182</f>
        <v/>
      </c>
      <c r="AB827" s="237" t="inlineStr">
        <is>
          <t>cd1a5b7c-a486-41d0-bae9-5d920df85c3e</t>
        </is>
      </c>
    </row>
    <row r="828" ht="15" customHeight="1" s="283">
      <c r="A828" s="109" t="n">
        <v>1174</v>
      </c>
      <c r="B828" s="222">
        <f>HYPERLINK("https://mocostore.moco.co.id/catalog/"&amp;AB1183,"Klik Disini")</f>
        <v/>
      </c>
      <c r="C828" s="223" t="inlineStr">
        <is>
          <t>Analisis dan Desain Struktur dengan Program STAAD-III</t>
        </is>
      </c>
      <c r="D828" s="223" t="n"/>
      <c r="E828" s="223" t="inlineStr">
        <is>
          <t>Ir. Rasyid Andalus Setiawan</t>
        </is>
      </c>
      <c r="F828" s="223" t="inlineStr">
        <is>
          <t>979-533-982-6</t>
        </is>
      </c>
      <c r="G828" s="223" t="inlineStr">
        <is>
          <t>978-979-29-8827-7</t>
        </is>
      </c>
      <c r="H828" s="223" t="inlineStr">
        <is>
          <t>Arsitektur</t>
        </is>
      </c>
      <c r="I828" s="258" t="inlineStr">
        <is>
          <t>Perguruan Tinggi</t>
        </is>
      </c>
      <c r="J828" s="186" t="inlineStr">
        <is>
          <t>009.04</t>
        </is>
      </c>
      <c r="K828" s="264" t="n"/>
      <c r="L828" s="264" t="n"/>
      <c r="M828" s="265" t="n"/>
      <c r="N828" s="223" t="inlineStr">
        <is>
          <t>Indonesia</t>
        </is>
      </c>
      <c r="O828" s="223" t="inlineStr">
        <is>
          <t>Tidak diketahui</t>
        </is>
      </c>
      <c r="P828" s="260" t="n">
        <v>2003</v>
      </c>
      <c r="Q828" s="260" t="n">
        <v>2018</v>
      </c>
      <c r="R828" s="223" t="inlineStr">
        <is>
          <t>Penerbit Andi</t>
        </is>
      </c>
      <c r="S828" s="223" t="inlineStr">
        <is>
          <t>Andi Offset CV</t>
        </is>
      </c>
      <c r="T828" s="223" t="inlineStr">
        <is>
          <t>Lokal</t>
        </is>
      </c>
      <c r="U828" s="261" t="n">
        <v>272</v>
      </c>
      <c r="V828" s="86" t="inlineStr">
        <is>
          <t>pdf</t>
        </is>
      </c>
      <c r="W828" s="223" t="inlineStr">
        <is>
          <t>26.7 MB</t>
        </is>
      </c>
      <c r="X828" s="225" t="inlineStr">
        <is>
          <t>&lt;p&gt;STAAD - Ill (STructural Analysis And Design III) adalah software bagi para insinyur untuk mcnganalisis berbagai model struktur, dengan perhitungan statika tentu maupun statika tak tentu. Software ini dilengkapi dengan fasilitas Graphics User Interface (GUI) dan text editor.&amp;nbsp;&lt;/p&gt;
 &lt;p&gt;Buku ini merupakan solusi bagi mahasiswa, akademisi maupun praktisi di bidang perencanaan konstuksi, yang ingin mempelajari atau memperdalam aplikasi program STAAD - III&amp;nbsp;&lt;/p&gt;
 &lt;p&gt;Materi disarnpaikan secara lengkap&amp;#39; dan&amp;nbsp;mendetail, dengan panduan langkah demi langkah yang mudah dipahami dan diikuti. Juga panduan cara aplikasi grafik pada STAAD-PRE atau STAAD-POST, aplikasi pada model truss bidang, frame bidang maupun ruang, dan elemen Shell (plat). Analisis dilakukan terhadap beban statis dan dinamis untuk struktur yang berperilaku linier.&amp;nbsp;&lt;/p&gt;
 &lt;p&gt;Buku ini tepat bagi yang ingin memperdalam aplikasi kasus dalam perencanaan konstruksi, karena disertai&amp;nbsp;banyak contoh kasus yang dibahas dengan jelas.&amp;nbsp;&lt;/p&gt;</t>
        </is>
      </c>
      <c r="Y828" s="262" t="n">
        <v>94000</v>
      </c>
      <c r="Z828" s="226" t="n"/>
      <c r="AA828" s="241">
        <f>Y1183*Z1183</f>
        <v/>
      </c>
      <c r="AB828" s="237" t="inlineStr">
        <is>
          <t>069e444a-404b-4166-9bdc-26700a6781fd</t>
        </is>
      </c>
    </row>
    <row r="829" ht="15" customHeight="1" s="283">
      <c r="A829" s="109" t="n">
        <v>1175</v>
      </c>
      <c r="B829" s="222">
        <f>HYPERLINK("https://mocostore.moco.co.id/catalog/"&amp;AB1184,"Klik Disini")</f>
        <v/>
      </c>
      <c r="C829" s="223" t="inlineStr">
        <is>
          <t>Misi Musik</t>
        </is>
      </c>
      <c r="D829" s="223" t="n"/>
      <c r="E829" s="223" t="inlineStr">
        <is>
          <t>Winardo Saragih</t>
        </is>
      </c>
      <c r="F829" s="223" t="inlineStr">
        <is>
          <t>979-763-952-5</t>
        </is>
      </c>
      <c r="G829" s="223" t="inlineStr">
        <is>
          <t>978-979-29-9254-0</t>
        </is>
      </c>
      <c r="H829" s="223" t="inlineStr">
        <is>
          <t>Agama Kristen</t>
        </is>
      </c>
      <c r="I829" s="258" t="inlineStr">
        <is>
          <t>Perguruan Tinggi</t>
        </is>
      </c>
      <c r="J829" s="186" t="inlineStr">
        <is>
          <t>009.16</t>
        </is>
      </c>
      <c r="K829" s="223" t="n"/>
      <c r="L829" s="264" t="n"/>
      <c r="M829" s="265" t="n"/>
      <c r="N829" s="223" t="n"/>
      <c r="O829" s="223" t="n"/>
      <c r="P829" s="260" t="n">
        <v>2008</v>
      </c>
      <c r="Q829" s="260" t="n">
        <v>2018</v>
      </c>
      <c r="R829" s="223" t="inlineStr">
        <is>
          <t>Penerbit Andi</t>
        </is>
      </c>
      <c r="S829" s="223" t="inlineStr">
        <is>
          <t>Andi Offset CV</t>
        </is>
      </c>
      <c r="T829" s="223" t="n"/>
      <c r="U829" s="261" t="n">
        <v>159</v>
      </c>
      <c r="V829" s="86" t="inlineStr">
        <is>
          <t>pdf</t>
        </is>
      </c>
      <c r="W829" s="223" t="inlineStr">
        <is>
          <t>20.6 MB</t>
        </is>
      </c>
      <c r="X829" s="225" t="inlineStr">
        <is>
          <t>&lt;p&gt;Dunia tanpa musik? Apa jadinya? Sungguh tak terbayangkan! Karenanya, Dia menciptakan musik. Allah suka sekali musik. Tidak menduga ya, kalau musik itu berasal dari .tempat yang mahatinggi, surga?&lt;br /&gt;
 Allah bersemayam di atas pujian. ltulah sebabnya, Dia mengaruniakan talenta khusus kepada Lucifer bermain musik unt1,.1k memimpin malaikat menyembah-Nya. Namun sayang, si ahli musik itu menyalahgunakan talentanya. Ia menginginkan pujian-pujian yang mempunyai kekuatan luar biasa itu ditujukan padanya. Allah pun murka, hingga lblis bersama anak buahnya dihalau dari surga.&lt;br /&gt;
 Sesuai kemajuan zaman, musik pun berkembang pesat. Jenis dan bentuknya pun semakin kreatif. Dari aliran lembut, seperti musik klasik, sampai yang sangat keras, musik rock. Sekarang lblis banting tulang penuh tipu muslihat, menggerogoti jiwa manusia melalui musik untuk dijadikan antek-anteknya. Den_gan lihainya lblis menunggangi berbagai jenis aliran musik tersebut. Di antara aliran musik, musik rocklah yang paling dicap sebagai musik setan.&lt;/p&gt;
 &lt;p&gt;Dalam buku ini, Winnardo mengupas secara gamblang berbagai aliran musik dan perkembangannya, band-band yang bermunculan dengan simbol-simbol satanik yang dipakai seperti Marilyn Manson, Black Sabbath, Sepultura, Metallica, dan sebagainya. Juga membahas cara gencar lblis melancarkan serangan dengan backward masking, tema pesan pada lirik, cover, dan video klip.&lt;/p&gt;
 &lt;p&gt;Bagaimana kalau kita pakai saja musik dan keahlian Lucifer untuk memuji dan menyembah Tuhan? Kalau bidang kerjanya kita kuasai, si lblis jahanam itu pasti kehilangan langkah dan kecewa berat. Allah berdiri di atas keberagaman. Puji dan sembahlah Allah melalui musik yang beraneka warna dan aliran. Mengembalikan musik ke asalnya, itulah yang dilakukan para penyembah sejati yang berkenan di hati Allah, seperti Darlene Zschech, Brian Welch (mantan gitaris The Korn), Petra Band, dan Sonicflood. Anda mau?&lt;br /&gt;
 &amp;nbsp;&lt;/p&gt;</t>
        </is>
      </c>
      <c r="Y829" s="262" t="n">
        <v>56000</v>
      </c>
      <c r="Z829" s="226" t="n"/>
      <c r="AA829" s="241">
        <f>Y1184*Z1184</f>
        <v/>
      </c>
      <c r="AB829" s="237" t="inlineStr">
        <is>
          <t>210f6f59-c7d1-4664-933d-8fdd413518e4</t>
        </is>
      </c>
    </row>
    <row r="830" ht="15" customHeight="1" s="283">
      <c r="A830" s="109" t="n">
        <v>1176</v>
      </c>
      <c r="B830" s="222">
        <f>HYPERLINK("https://mocostore.moco.co.id/catalog/"&amp;AB1185,"Klik Disini")</f>
        <v/>
      </c>
      <c r="C830" s="223" t="inlineStr">
        <is>
          <t>Analisis Retoris: Suatu Teknik Studi Hermeneutik Terhadap Teks Alkitab</t>
        </is>
      </c>
      <c r="D830" s="223" t="n"/>
      <c r="E830" s="223" t="inlineStr">
        <is>
          <t>Petrus Maryono, Ph.D.</t>
        </is>
      </c>
      <c r="F830" s="223" t="inlineStr">
        <is>
          <t>978-979-29-5766-9</t>
        </is>
      </c>
      <c r="G830" s="223" t="inlineStr">
        <is>
          <t>978-979-29-8828-4</t>
        </is>
      </c>
      <c r="H830" s="223" t="inlineStr">
        <is>
          <t>Agama Kristen</t>
        </is>
      </c>
      <c r="I830" s="258" t="inlineStr">
        <is>
          <t>Perguruan Tinggi</t>
        </is>
      </c>
      <c r="J830" s="186" t="inlineStr">
        <is>
          <t>009.16</t>
        </is>
      </c>
      <c r="K830" s="223" t="inlineStr">
        <is>
          <t>Tidak Tersedia</t>
        </is>
      </c>
      <c r="L830" s="264" t="n"/>
      <c r="M830" s="265" t="inlineStr">
        <is>
          <t>Tidak Tersedia</t>
        </is>
      </c>
      <c r="N830" s="223" t="inlineStr">
        <is>
          <t>Indonesia</t>
        </is>
      </c>
      <c r="O830" s="223" t="inlineStr">
        <is>
          <t>Tidak diketahui</t>
        </is>
      </c>
      <c r="P830" s="260" t="n">
        <v>2016</v>
      </c>
      <c r="Q830" s="260" t="n">
        <v>2018</v>
      </c>
      <c r="R830" s="223" t="inlineStr">
        <is>
          <t>Penerbit Andi</t>
        </is>
      </c>
      <c r="S830" s="223" t="inlineStr">
        <is>
          <t>Andi Offset CV</t>
        </is>
      </c>
      <c r="T830" s="223" t="inlineStr">
        <is>
          <t>Lokal</t>
        </is>
      </c>
      <c r="U830" s="261" t="n">
        <v>304</v>
      </c>
      <c r="V830" s="86" t="inlineStr">
        <is>
          <t>pdf</t>
        </is>
      </c>
      <c r="W830" s="223" t="inlineStr">
        <is>
          <t>19.8 MB</t>
        </is>
      </c>
      <c r="X830" s="225" t="inlineStr">
        <is>
          <t>&lt;p&gt;Kritik retoris akarnya terletak pada seni pidato yang dikembangkan pakar retorika era Greco-Romawi. Penguasaan teknik kritik retoris ini akan mempersiapkan pelajar bagi tugas berbicara di depan publik. Hal ini sangat penting untuk menyampaikan kebenaran dan menarik minat pendengar akan pesan yang disampaikan.&amp;nbsp;&lt;/p&gt;
 &lt;p&gt;Penulis buku ini menyampaikan teknik-teknik kritik retorika untuk meneliti atau menafsirkan teks biblika. Penulis mengambil contoh penerapan teknik ini dengan melakukan penelitian kitab Kisah Para Rasul 13:16-41. Hal ini menolong untuk penerapan pada teks-teks Alkitab yang lain. Teknik tafsir ini mungkin kurang dikenal. Penulis memperkenalkan teknik ini untuk menolong para pengkhotbah (orator) untuk mengerti ide teks dengan lebih baik dan menyampaikan beritanya dengan baik juga kepada pendengarnya. Buku ini sangat berguna bagi para teolog, dosen teologi, mahasiswa teologi, hamba Tuhan, dan setiap mereka yang merindukan firman dalam hidupnya.&amp;nbsp;&lt;/p&gt;</t>
        </is>
      </c>
      <c r="Y830" s="262" t="n">
        <v>90000</v>
      </c>
      <c r="Z830" s="226" t="n"/>
      <c r="AA830" s="241">
        <f>Y1185*Z1185</f>
        <v/>
      </c>
      <c r="AB830" s="237" t="inlineStr">
        <is>
          <t>102022f5-c408-4e47-8b17-a32453c4f8b2</t>
        </is>
      </c>
    </row>
    <row r="831" ht="15" customHeight="1" s="283">
      <c r="A831" s="109" t="n">
        <v>1177</v>
      </c>
      <c r="B831" s="222">
        <f>HYPERLINK("https://mocostore.moco.co.id/catalog/"&amp;AB1186,"Klik Disini")</f>
        <v/>
      </c>
      <c r="C831" s="223" t="inlineStr">
        <is>
          <t>Doa dan Iman</t>
        </is>
      </c>
      <c r="D831" s="223" t="n"/>
      <c r="E831" s="223" t="inlineStr">
        <is>
          <t>Pdt. K.A.M. Jusuf Roni</t>
        </is>
      </c>
      <c r="F831" s="223" t="inlineStr">
        <is>
          <t>978-979-29-7194-1</t>
        </is>
      </c>
      <c r="G831" s="223" t="inlineStr">
        <is>
          <t>978-979-29-9013-3</t>
        </is>
      </c>
      <c r="H831" s="223" t="inlineStr">
        <is>
          <t>Agama Kristen</t>
        </is>
      </c>
      <c r="I831" s="258" t="inlineStr">
        <is>
          <t>Perguruan Tinggi</t>
        </is>
      </c>
      <c r="J831" s="186" t="inlineStr">
        <is>
          <t>009.16</t>
        </is>
      </c>
      <c r="K831" s="223" t="inlineStr">
        <is>
          <t>Tidak Tersedia</t>
        </is>
      </c>
      <c r="L831" s="264" t="n"/>
      <c r="M831" s="265" t="inlineStr">
        <is>
          <t>Tidak Tersedia</t>
        </is>
      </c>
      <c r="N831" s="223" t="inlineStr">
        <is>
          <t>Indonesia</t>
        </is>
      </c>
      <c r="O831" s="223" t="inlineStr">
        <is>
          <t>Tidak diketahui</t>
        </is>
      </c>
      <c r="P831" s="260" t="n">
        <v>1990</v>
      </c>
      <c r="Q831" s="260" t="n">
        <v>2018</v>
      </c>
      <c r="R831" s="223" t="inlineStr">
        <is>
          <t>Penerbit Andi</t>
        </is>
      </c>
      <c r="S831" s="223" t="inlineStr">
        <is>
          <t>Andi Offset CV</t>
        </is>
      </c>
      <c r="T831" s="223" t="inlineStr">
        <is>
          <t>Lokal</t>
        </is>
      </c>
      <c r="U831" s="261" t="n">
        <v>116</v>
      </c>
      <c r="V831" s="86" t="inlineStr">
        <is>
          <t>pdf</t>
        </is>
      </c>
      <c r="W831" s="223" t="inlineStr">
        <is>
          <t>7.6 MB</t>
        </is>
      </c>
      <c r="X831" s="225" t="inlineStr">
        <is>
          <t>&lt;p&gt;Dewasa ini ada banyak orang Kristen yang mudah goncang imannya. Khususnya, dalam menghadapi situasi dunia sekarang yangg semakin sulit dan tak menentu. Bahkan tidak sedikit pula yang akhirnya meninggalkan Yesus, sebab mereka merasa kecewa-dan percuma saja menjadi orang Kristen. ,&lt;/p&gt;
 &lt;p&gt;Melihat keadaan yang memprihatinkan ini, Ev. KAM. Jusuf Roni merasa tertantang dan terpanggil untuk membawa umat Tuhan hidup di dalam doa dan iman yang penuh kuasa. Dua unsur terpenting bagi kehidupan orang Kristen ini dibahasnya secara gamblang dan mendetail. Dengan demikian, Anda bisa langsung menerapkan setiap kebenaran firman Tuhan yang diuraikan dalam buku ini sementara Anda membacanya.&lt;/p&gt;
 &lt;p&gt;Kiranya buku kecil ini dapat menolong Anda untuk mendapatkan pengalaman-pengalaman baru, terutama sekali dalam kehidupan doa dan iman Anda kepada Juru Selamat.&lt;/p&gt;</t>
        </is>
      </c>
      <c r="Y831" s="262" t="n">
        <v>34000</v>
      </c>
      <c r="Z831" s="226" t="n"/>
      <c r="AA831" s="241">
        <f>Y1186*Z1186</f>
        <v/>
      </c>
      <c r="AB831" s="237" t="inlineStr">
        <is>
          <t>309ed4d1-78f9-4b9c-a938-da6f2c7d1aee</t>
        </is>
      </c>
    </row>
    <row r="832" ht="15" customHeight="1" s="283">
      <c r="A832" s="109" t="n">
        <v>1179</v>
      </c>
      <c r="B832" s="222">
        <f>HYPERLINK("https://mocostore.moco.co.id/catalog/"&amp;AB1188,"Klik Disini")</f>
        <v/>
      </c>
      <c r="C832" s="223" t="inlineStr">
        <is>
          <t>Mahir dalam 7 Hari: Macromedia Flash Pro 8</t>
        </is>
      </c>
      <c r="D832" s="223" t="n"/>
      <c r="E832" s="223" t="inlineStr">
        <is>
          <t>Madcoms</t>
        </is>
      </c>
      <c r="F832" s="223" t="inlineStr">
        <is>
          <t>979-763-843-X</t>
        </is>
      </c>
      <c r="G832" s="223" t="inlineStr">
        <is>
          <t>978-979-29-9284-7</t>
        </is>
      </c>
      <c r="H832" s="223" t="inlineStr">
        <is>
          <t>Komputer &amp; Internet</t>
        </is>
      </c>
      <c r="I832" s="258" t="inlineStr">
        <is>
          <t>Perguruan Tinggi</t>
        </is>
      </c>
      <c r="J832" s="186" t="inlineStr">
        <is>
          <t>009.05</t>
        </is>
      </c>
      <c r="K832" s="223" t="n"/>
      <c r="L832" s="264" t="n"/>
      <c r="M832" s="265" t="n"/>
      <c r="N832" s="223" t="inlineStr">
        <is>
          <t>Indonesia</t>
        </is>
      </c>
      <c r="O832" s="223" t="inlineStr">
        <is>
          <t>Tidak diketahui</t>
        </is>
      </c>
      <c r="P832" s="260" t="n">
        <v>2007</v>
      </c>
      <c r="Q832" s="260" t="n">
        <v>2018</v>
      </c>
      <c r="R832" s="223" t="inlineStr">
        <is>
          <t>Penerbit Andi</t>
        </is>
      </c>
      <c r="S832" s="223" t="inlineStr">
        <is>
          <t>Andi Offset CV</t>
        </is>
      </c>
      <c r="T832" s="223" t="inlineStr">
        <is>
          <t>Lokal</t>
        </is>
      </c>
      <c r="U832" s="261" t="n">
        <v>226</v>
      </c>
      <c r="V832" s="86" t="inlineStr">
        <is>
          <t>pdf</t>
        </is>
      </c>
      <c r="W832" s="223" t="inlineStr">
        <is>
          <t>9.9 MB</t>
        </is>
      </c>
      <c r="X832" s="225" t="inlineStr">
        <is>
          <t>&lt;p&gt;Buku ini adalah solusi bagi Anda yang ingin belajar cepat dengan hasil yang tepat. Metode belajar BACA . â–ºCOBA â–ºBISA merupakan suatu metode yang sangat cocok bagi Anda yang ingin belajar cepat dalam 7 hari.&amp;nbsp; Untuk hasil optimal, Anda minimal hanya membutuhkan waktu 1 jam dalam 1 hari untuk mempelajari setiap pokok bahasannya.&amp;nbsp;&lt;br /&gt;
 Pokok bahasan yang akan mengantar Anda agar mahir dalam menguasai program Macromedia Flash Pro 8 ini meliputi:&amp;nbsp;&lt;br /&gt;
 Hari ke-1: Mengenal komponen dan lembar kerja Macromedia&amp;nbsp;Flash Pro 8 serta bagaimana membuat dan mengolah objek seni.&amp;nbsp;&lt;/p&gt;
 &lt;p&gt;Hari ke-2: Membuat serta mengolah teks dan bekerja dengan&amp;nbsp; Layer.&amp;nbsp;&lt;br /&gt;
 Hari ke-3: Membuat Animasi dasar, Animasi gabungan dan&amp;nbsp;Animasi Frame per Frame.&amp;nbsp;&lt;/p&gt;
 &lt;p&gt;Hari ke-4: Mengolah Sound, Symbol dan Library.&lt;/p&gt;
 &lt;p&gt;Hari ke-5: Membuat serta mengolah Movie Clip dan Symbol&amp;nbsp; Button.&amp;nbsp;&lt;br /&gt;
 Hari ke-6: Menggunakan dan mengolah perintah Action Script&amp;nbsp;dalam sebuah Movie, Frame, maupun Button.&amp;nbsp;&lt;br /&gt;
 Hari ke-7: Memublikasikan dan mengolah sebuah Movie.&amp;nbsp;&lt;/p&gt;
 &lt;p&gt;&amp;nbsp;&lt;/p&gt;
 &lt;p&gt;&amp;nbsp;&lt;/p&gt;
 &lt;p&gt;&amp;nbsp;&lt;/p&gt;</t>
        </is>
      </c>
      <c r="Y832" s="262" t="n">
        <v>77000</v>
      </c>
      <c r="Z832" s="226" t="n"/>
      <c r="AA832" s="241">
        <f>Y1188*Z1188</f>
        <v/>
      </c>
      <c r="AB832" s="237" t="inlineStr">
        <is>
          <t>58b38c06-c2b7-44b3-b95d-5681b71fa4ad</t>
        </is>
      </c>
    </row>
    <row r="833" ht="15" customHeight="1" s="283">
      <c r="A833" s="109" t="n">
        <v>1180</v>
      </c>
      <c r="B833" s="222">
        <f>HYPERLINK("https://mocostore.moco.co.id/catalog/"&amp;AB1189,"Klik Disini")</f>
        <v/>
      </c>
      <c r="C833" s="223" t="inlineStr">
        <is>
          <t>Model Alternatif Latihan Khotbah: Dasar-Dasar Micropreaching</t>
        </is>
      </c>
      <c r="D833" s="223" t="n"/>
      <c r="E833" s="223" t="inlineStr">
        <is>
          <t>Tri Kadarsilo</t>
        </is>
      </c>
      <c r="F833" s="223" t="inlineStr">
        <is>
          <t>979-731-916-4</t>
        </is>
      </c>
      <c r="G833" s="223" t="inlineStr">
        <is>
          <t>978-979-29-9261-8</t>
        </is>
      </c>
      <c r="H833" s="223" t="inlineStr">
        <is>
          <t>Agama Kristen</t>
        </is>
      </c>
      <c r="I833" s="258" t="inlineStr">
        <is>
          <t>Perguruan Tinggi</t>
        </is>
      </c>
      <c r="J833" s="186" t="inlineStr">
        <is>
          <t>009.16</t>
        </is>
      </c>
      <c r="K833" s="223" t="n"/>
      <c r="L833" s="264" t="n"/>
      <c r="M833" s="265" t="n"/>
      <c r="N833" s="223" t="inlineStr">
        <is>
          <t>Indonesia</t>
        </is>
      </c>
      <c r="O833" s="223" t="inlineStr">
        <is>
          <t>Tidak diketahui</t>
        </is>
      </c>
      <c r="P833" s="260" t="n">
        <v>2004</v>
      </c>
      <c r="Q833" s="260" t="n">
        <v>2018</v>
      </c>
      <c r="R833" s="223" t="inlineStr">
        <is>
          <t>Penerbit Andi</t>
        </is>
      </c>
      <c r="S833" s="223" t="inlineStr">
        <is>
          <t>Andi Offset CV</t>
        </is>
      </c>
      <c r="T833" s="223" t="inlineStr">
        <is>
          <t>Lokal</t>
        </is>
      </c>
      <c r="U833" s="261" t="n">
        <v>121</v>
      </c>
      <c r="V833" s="86" t="inlineStr">
        <is>
          <t>pdf</t>
        </is>
      </c>
      <c r="W833" s="223" t="inlineStr">
        <is>
          <t>15.7 MB</t>
        </is>
      </c>
      <c r="X833" s="225" t="inlineStr">
        <is>
          <t>&lt;p&gt;Anda seorang calon pengkhotbah?&lt;br /&gt;
 Anda merasa belum terampil berkhotbah?&lt;br /&gt;
 Anda merasa kesulitan mempersiapkan khotbah?&lt;br /&gt;
 &amp;nbsp;&lt;/p&gt;
 &lt;p&gt;Jika iya, Anda perlu mengenal micropreaching&lt;/p&gt;</t>
        </is>
      </c>
      <c r="Y833" s="262" t="n">
        <v>55000</v>
      </c>
      <c r="Z833" s="226" t="n"/>
      <c r="AA833" s="241">
        <f>Y1189*Z1189</f>
        <v/>
      </c>
      <c r="AB833" s="237" t="inlineStr">
        <is>
          <t>bfa2c256-5561-4e4c-9ca4-48330e33b943</t>
        </is>
      </c>
    </row>
    <row r="834" ht="15" customHeight="1" s="283">
      <c r="A834" s="109" t="n">
        <v>1181</v>
      </c>
      <c r="B834" s="222">
        <f>HYPERLINK("https://mocostore.moco.co.id/catalog/"&amp;AB1190,"Klik Disini")</f>
        <v/>
      </c>
      <c r="C834" s="223" t="inlineStr">
        <is>
          <t>Doa Mengatasi Bencana Alam</t>
        </is>
      </c>
      <c r="D834" s="223" t="n"/>
      <c r="E834" s="223" t="inlineStr">
        <is>
          <t>Haryadi Baskoro</t>
        </is>
      </c>
      <c r="F834" s="223" t="inlineStr">
        <is>
          <t>979-763-890-1</t>
        </is>
      </c>
      <c r="G834" s="223" t="inlineStr">
        <is>
          <t>978-979-29-9014-0</t>
        </is>
      </c>
      <c r="H834" s="223" t="inlineStr">
        <is>
          <t>Agama Kristen</t>
        </is>
      </c>
      <c r="I834" s="258" t="inlineStr">
        <is>
          <t>Perguruan Tinggi</t>
        </is>
      </c>
      <c r="J834" s="186" t="inlineStr">
        <is>
          <t>009.16</t>
        </is>
      </c>
      <c r="K834" s="223" t="inlineStr">
        <is>
          <t>Tidak Tersedia</t>
        </is>
      </c>
      <c r="L834" s="264" t="n"/>
      <c r="M834" s="265" t="inlineStr">
        <is>
          <t>Tidak Tersedia</t>
        </is>
      </c>
      <c r="N834" s="223" t="inlineStr">
        <is>
          <t>Indonesia</t>
        </is>
      </c>
      <c r="O834" s="223" t="inlineStr">
        <is>
          <t>Tidak diketahui</t>
        </is>
      </c>
      <c r="P834" s="260" t="n">
        <v>2008</v>
      </c>
      <c r="Q834" s="260" t="n">
        <v>2018</v>
      </c>
      <c r="R834" s="223" t="inlineStr">
        <is>
          <t>Penerbit Andi</t>
        </is>
      </c>
      <c r="S834" s="223" t="inlineStr">
        <is>
          <t>Andi Offset CV</t>
        </is>
      </c>
      <c r="T834" s="223" t="inlineStr">
        <is>
          <t>Lokal</t>
        </is>
      </c>
      <c r="U834" s="261" t="n">
        <v>144</v>
      </c>
      <c r="V834" s="86" t="inlineStr">
        <is>
          <t>pdf</t>
        </is>
      </c>
      <c r="W834" s="223" t="inlineStr">
        <is>
          <t>12.9 MB</t>
        </is>
      </c>
      <c r="X834" s="225" t="inlineStr">
        <is>
          <t>&lt;p&gt;Suatu malam pad a April 1983. Lois Main tergerak untuk berdoa syafaat bagi kotanya. Coalinga, California, Amerika Serikat.&amp;nbsp;Meskipun malam sudah larut, Main tidak bisa lidur. la mendengar suara Roh Kudus: &amp;quot;Berdoalah unluk orang-orang Coalinga. Keluarlah dan berdoalah sekarang!&amp;quot; Lois Main menaali suara ilu. Main bertindak dengan iman. la lalu berjalan keliling kola sambil berdoa syafaat. la memohon supaya Tuhan memberkati penduduknya. Setiap bangunan ia doakan.&amp;nbsp;&lt;/p&gt;
 &lt;p&gt;Esok sore harinya, Coalinga diguncang gempa bumi hebal berkekualan 6,5 SR! Karena keganasan bencana alam ilu, pemerintah Coalinga segera&amp;nbsp; mengirim bantuan medis. Namun lernyata dari seluruh penduduk di kola itu, hanya 25 orang yang mengalami Iuka-Iuka!&amp;nbsp;&lt;/p&gt;
 &lt;p&gt;Anda pun bisa melakukan seperti itu dengan doa. Doa Anda akan mencegah dan mengalasi bencana alam, yang kecil maupun yang lerbesar sekalipun. Tuhan memberi oloritas unluk Anda melakukannyal Ada conloh&amp;shy;conloh perisliwa seperti di alas dalam buku ini.&amp;nbsp;&lt;/p&gt;
 &lt;p&gt;Manusia juga berperan dalam kerusakan bumi. Manusia yang seharusnya mengelola bumi juslru menjadi perusak bumi paling ganas. Manusia memang bisa mengandalkan leknologi canggih unluk rhencegah dan mengalasi bencana alam. Namun, teknologi ilu lerbalas. Sedangkan doa umat percaya ilu lak lerbalas dan berkuasa. Doa bisa mengalasi bencana alam. Melalui buku ini Anda akan dibawa untuk mengerti otorilas Anda, yailu otoritas alas mukjizat. melawan selan, dan membangun. Anda juga akan diajar mengenai otoritas doa. Ada otoritas doa permohonan, doa otoritatif, peperangan rohani. doa dua arah, dan doa syafaat.&amp;nbsp;&lt;/p&gt;</t>
        </is>
      </c>
      <c r="Y834" s="262" t="n">
        <v>55000</v>
      </c>
      <c r="Z834" s="226" t="n"/>
      <c r="AA834" s="241">
        <f>Y1190*Z1190</f>
        <v/>
      </c>
      <c r="AB834" s="237" t="inlineStr">
        <is>
          <t>2a7511c4-cc29-435c-9d04-696b76b7f5a7</t>
        </is>
      </c>
    </row>
    <row r="835" ht="15" customHeight="1" s="283">
      <c r="A835" s="109" t="n">
        <v>1182</v>
      </c>
      <c r="B835" s="222">
        <f>HYPERLINK("https://mocostore.moco.co.id/catalog/"&amp;AB1191,"Klik Disini")</f>
        <v/>
      </c>
      <c r="C835" s="223" t="inlineStr">
        <is>
          <t>Mahir dalam 7 Hari: Membangun Website dengan Joomla</t>
        </is>
      </c>
      <c r="D835" s="223" t="n"/>
      <c r="E835" s="223" t="inlineStr">
        <is>
          <t>Madcoms</t>
        </is>
      </c>
      <c r="F835" s="223" t="inlineStr">
        <is>
          <t>978-979-29-0843-5</t>
        </is>
      </c>
      <c r="G835" s="223" t="inlineStr">
        <is>
          <t>978-979-29-9287-8</t>
        </is>
      </c>
      <c r="H835" s="223" t="inlineStr">
        <is>
          <t>Komputer &amp; Internet</t>
        </is>
      </c>
      <c r="I835" s="258" t="inlineStr">
        <is>
          <t>Perguruan Tinggi</t>
        </is>
      </c>
      <c r="J835" s="186" t="inlineStr">
        <is>
          <t>009.05</t>
        </is>
      </c>
      <c r="K835" s="223" t="n"/>
      <c r="L835" s="223" t="n"/>
      <c r="M835" s="259" t="n"/>
      <c r="N835" s="223" t="inlineStr">
        <is>
          <t>Indonesia</t>
        </is>
      </c>
      <c r="O835" s="223" t="inlineStr">
        <is>
          <t>Tidak diketahui</t>
        </is>
      </c>
      <c r="P835" s="260" t="n">
        <v>2009</v>
      </c>
      <c r="Q835" s="260" t="n">
        <v>2018</v>
      </c>
      <c r="R835" s="223" t="inlineStr">
        <is>
          <t>Penerbit Andi</t>
        </is>
      </c>
      <c r="S835" s="223" t="inlineStr">
        <is>
          <t>Andi Offset CV</t>
        </is>
      </c>
      <c r="T835" s="223" t="inlineStr">
        <is>
          <t>Lokal</t>
        </is>
      </c>
      <c r="U835" s="261" t="n">
        <v>256</v>
      </c>
      <c r="V835" s="86" t="inlineStr">
        <is>
          <t>pdf</t>
        </is>
      </c>
      <c r="W835" s="223" t="inlineStr">
        <is>
          <t>6.9 MB</t>
        </is>
      </c>
      <c r="X835" s="225" t="inlineStr">
        <is>
          <t>&lt;p&gt;Buku ini adalah solusi bagi Anda yang ingin belajar cepat dengan hasil yang tepat. Metode belajar BACA COBA BISA merupakan suatu metode yang sangat cocok bagi Anda yang ingin belajar cepat dalam 7 hari.&lt;br /&gt;
 Untuk hasil optimal, Anda minimal hanya membutuhkan waktu 1 jam dalam 1 hari untuk mempelajari setiap pokok bahasannya.&lt;br /&gt;
 Pokok bahasan yang akan mengantar Anda mahir dalam penguasaan CMS Joomla! meliputi:&lt;br /&gt;
 &lt;br /&gt;
 Hari ke-1 : Bagaimana menginstal server lokal, cara menginstal Joomla! pada server lokal dan server hosting, mengenal halaman front-end dan back-end Joomla!,&lt;br /&gt;
 Hari ke-2 : Mengenal konten Joomla!, mengelola seksi, kategori, dan artikel dalam Joomla!,&lt;br /&gt;
 Hari ke-3 : Mengenal komponen-komponen Joomla!, menambahkan, dan mengelola komponen Joomla!,&lt;br /&gt;
 Hari ke-4 : Mengelola template Joomla! dan mengganti bagian-bagian template,&lt;br /&gt;
 Hari ke-5 : Mengenal menu-menu default Joomla!, membuat menu Joomla!, menghapus, mengedit, dan mengelola menu-menu Joomla!,&lt;br /&gt;
 Hari ke-6 : Bagaimana menambahkan komponen, modul, plugin, template pada Joomla!, dan cara melakukan uninstal file-file yang sudah diinstal pada Joomla!, dan&lt;br /&gt;
 Hari ke-7 : Latihan membuat website dengan Joomla!, mengamankan file-file Joomla!, upload Joomla! pada hosting gratis.&lt;br /&gt;
 &amp;nbsp;&lt;/p&gt;</t>
        </is>
      </c>
      <c r="Y835" s="262" t="n">
        <v>90000</v>
      </c>
      <c r="Z835" s="226" t="n"/>
      <c r="AA835" s="241">
        <f>Y1191*Z1191</f>
        <v/>
      </c>
      <c r="AB835" s="237" t="inlineStr">
        <is>
          <t>8c1716ba-ab24-43b3-80a7-8c8a975310b4</t>
        </is>
      </c>
    </row>
    <row r="836" ht="15" customHeight="1" s="283">
      <c r="A836" s="109" t="n">
        <v>1183</v>
      </c>
      <c r="B836" s="222">
        <f>HYPERLINK("https://mocostore.moco.co.id/catalog/"&amp;AB1192,"Klik Disini")</f>
        <v/>
      </c>
      <c r="C836" s="223" t="inlineStr">
        <is>
          <t>Analisis Struktur dengan STAAD III</t>
        </is>
      </c>
      <c r="D836" s="223" t="n"/>
      <c r="E836" s="223" t="inlineStr">
        <is>
          <t>Ahmad Fitri Sujatmiko</t>
        </is>
      </c>
      <c r="F836" s="223" t="inlineStr">
        <is>
          <t>979-533-932-x</t>
        </is>
      </c>
      <c r="G836" s="223" t="inlineStr">
        <is>
          <t>978-979-29-8831-4</t>
        </is>
      </c>
      <c r="H836" s="223" t="inlineStr">
        <is>
          <t>Arsitektur</t>
        </is>
      </c>
      <c r="I836" s="258" t="inlineStr">
        <is>
          <t>Perguruan Tinggi</t>
        </is>
      </c>
      <c r="J836" s="186" t="inlineStr">
        <is>
          <t>009.04</t>
        </is>
      </c>
      <c r="K836" s="223" t="n"/>
      <c r="L836" s="264" t="n"/>
      <c r="M836" s="265" t="n"/>
      <c r="N836" s="223" t="inlineStr">
        <is>
          <t>Indonesia</t>
        </is>
      </c>
      <c r="O836" s="223" t="inlineStr">
        <is>
          <t>Tidak diketahui</t>
        </is>
      </c>
      <c r="P836" s="260" t="n">
        <v>2003</v>
      </c>
      <c r="Q836" s="260" t="n">
        <v>2018</v>
      </c>
      <c r="R836" s="223" t="inlineStr">
        <is>
          <t>Penerbit Andi</t>
        </is>
      </c>
      <c r="S836" s="223" t="inlineStr">
        <is>
          <t>Andi Offset CV</t>
        </is>
      </c>
      <c r="T836" s="223" t="inlineStr">
        <is>
          <t>Lokal</t>
        </is>
      </c>
      <c r="U836" s="261" t="n">
        <v>216</v>
      </c>
      <c r="V836" s="86" t="inlineStr">
        <is>
          <t>pdf</t>
        </is>
      </c>
      <c r="W836" s="223" t="inlineStr">
        <is>
          <t>25.9 MB</t>
        </is>
      </c>
      <c r="X836" s="225" t="inlineStr">
        <is>
          <t>&lt;p&gt;Buku ini ditulis sebagai panduan penggunaan program STAAD III secara lebih baik, yang ditujukan bagi para praktisi (konsultan perencana), akademisi dan mahasiswa program studi struktur.&amp;nbsp;&lt;/p&gt;
 &lt;p&gt;Isi buku ini meliputi penjelasan singkat tentang program STAAD III, pembahasan dan latihan soal aplikasi. Setiap soal dilengkapi dengan petunjuk pengerjaan serta hasil analisisnya. Disajikan dengan metode learning by doing, sehingga pembaca akan&amp;nbsp;ebih mudah memahami dan mengerti program STAAD III.&lt;/p&gt;</t>
        </is>
      </c>
      <c r="Y836" s="262" t="n">
        <v>87000</v>
      </c>
      <c r="Z836" s="226" t="n"/>
      <c r="AA836" s="241">
        <f>Y1192*Z1192</f>
        <v/>
      </c>
      <c r="AB836" s="237" t="inlineStr">
        <is>
          <t>0ba59bab-98b2-4393-aced-de7f4183208e</t>
        </is>
      </c>
    </row>
    <row r="837" ht="15" customHeight="1" s="283">
      <c r="A837" s="109" t="n">
        <v>1184</v>
      </c>
      <c r="B837" s="222">
        <f>HYPERLINK("https://mocostore.moco.co.id/catalog/"&amp;AB1193,"Klik Disini")</f>
        <v/>
      </c>
      <c r="C837" s="223" t="inlineStr">
        <is>
          <t>Model Perencanaan Vegetasi Hutan Kota</t>
        </is>
      </c>
      <c r="D837" s="223" t="n"/>
      <c r="E837" s="223" t="inlineStr">
        <is>
          <t>Dr.I.Khambali, S.T., MPPM</t>
        </is>
      </c>
      <c r="F837" s="223" t="inlineStr">
        <is>
          <t>978-979-29-6334-2</t>
        </is>
      </c>
      <c r="G837" s="223" t="inlineStr">
        <is>
          <t>978-979-29-9263-2</t>
        </is>
      </c>
      <c r="H837" s="223" t="inlineStr">
        <is>
          <t>Referensi</t>
        </is>
      </c>
      <c r="I837" s="258" t="inlineStr">
        <is>
          <t>Perguruan Tinggi</t>
        </is>
      </c>
      <c r="J837" s="186" t="inlineStr">
        <is>
          <t>009.06</t>
        </is>
      </c>
      <c r="K837" s="223" t="inlineStr">
        <is>
          <t>Edisi Ke-1</t>
        </is>
      </c>
      <c r="L837" s="264" t="n"/>
      <c r="M837" s="265" t="inlineStr">
        <is>
          <t>Tidak Tersedia</t>
        </is>
      </c>
      <c r="N837" s="223" t="inlineStr">
        <is>
          <t>Indonesia</t>
        </is>
      </c>
      <c r="O837" s="223" t="inlineStr">
        <is>
          <t>Bukan fiksi</t>
        </is>
      </c>
      <c r="P837" s="260" t="n">
        <v>2017</v>
      </c>
      <c r="Q837" s="260" t="n">
        <v>2023</v>
      </c>
      <c r="R837" s="223" t="inlineStr">
        <is>
          <t>Penerbit Andi</t>
        </is>
      </c>
      <c r="S837" s="223" t="inlineStr">
        <is>
          <t>Andi Offset CV</t>
        </is>
      </c>
      <c r="T837" s="223" t="inlineStr">
        <is>
          <t>Lokal</t>
        </is>
      </c>
      <c r="U837" s="261" t="n">
        <v>370</v>
      </c>
      <c r="V837" s="86" t="inlineStr">
        <is>
          <t>pdf</t>
        </is>
      </c>
      <c r="W837" s="223" t="inlineStr">
        <is>
          <t>9.2 MB</t>
        </is>
      </c>
      <c r="X837" s="225" t="inlineStr">
        <is>
          <t>&lt;p&gt;Buku Model Perencanaan Vegetasi Hutan Kota in hadir untuk membantu mahasiswa, dosen, atau praktisi untuk memahami perencanaan yang digunakan dalam pengembangan hutan agar kota lebih produktif dalam peranannya sebagai paru-paru kota. Buku ini mencoba memadukan berbagai pemikiran para ahli teori, praktisi, dan peneliti dibidang ilmu lingkungan dan tata kota, serta banyak memberikan contoh-contoh kasus hasil penelitian pada pemanfaatan dan pengembangan hutan kota.&lt;/p&gt;</t>
        </is>
      </c>
      <c r="Y837" s="262" t="n">
        <v>98000</v>
      </c>
      <c r="Z837" s="226" t="n"/>
      <c r="AA837" s="241">
        <f>Y1193*Z1193</f>
        <v/>
      </c>
      <c r="AB837" s="237" t="inlineStr">
        <is>
          <t>569100bb-e6cc-49f8-b713-2a8dae7ab03f</t>
        </is>
      </c>
    </row>
    <row r="838" ht="15" customHeight="1" s="283">
      <c r="A838" s="109" t="n">
        <v>1185</v>
      </c>
      <c r="B838" s="222">
        <f>HYPERLINK("https://mocostore.moco.co.id/catalog/"&amp;AB1194,"Klik Disini")</f>
        <v/>
      </c>
      <c r="C838" s="223" t="inlineStr">
        <is>
          <t>Ancaman Internet Hacking dan Trik Menanganinya</t>
        </is>
      </c>
      <c r="D838" s="223" t="n"/>
      <c r="E838" s="223" t="inlineStr">
        <is>
          <t>Firrar Utdirartatmo</t>
        </is>
      </c>
      <c r="F838" s="223" t="inlineStr">
        <is>
          <t>979-763-000-5</t>
        </is>
      </c>
      <c r="G838" s="223" t="inlineStr">
        <is>
          <t>978-979-29-8833-8</t>
        </is>
      </c>
      <c r="H838" s="223" t="inlineStr">
        <is>
          <t>Komputer &amp; Internet</t>
        </is>
      </c>
      <c r="I838" s="258" t="inlineStr">
        <is>
          <t>Perguruan Tinggi</t>
        </is>
      </c>
      <c r="J838" s="186" t="inlineStr">
        <is>
          <t>009.05</t>
        </is>
      </c>
      <c r="K838" s="223" t="n"/>
      <c r="L838" s="223" t="n"/>
      <c r="M838" s="259" t="n"/>
      <c r="N838" s="223" t="inlineStr">
        <is>
          <t>Indonesia</t>
        </is>
      </c>
      <c r="O838" s="223" t="inlineStr">
        <is>
          <t>Tidak diketahui</t>
        </is>
      </c>
      <c r="P838" s="260" t="n">
        <v>2005</v>
      </c>
      <c r="Q838" s="260" t="n">
        <v>2018</v>
      </c>
      <c r="R838" s="223" t="inlineStr">
        <is>
          <t>Penerbit Andi</t>
        </is>
      </c>
      <c r="S838" s="223" t="inlineStr">
        <is>
          <t>Andi Offset CV</t>
        </is>
      </c>
      <c r="T838" s="223" t="inlineStr">
        <is>
          <t>Lokal</t>
        </is>
      </c>
      <c r="U838" s="261" t="n">
        <v>175</v>
      </c>
      <c r="V838" s="86" t="inlineStr">
        <is>
          <t>pdf</t>
        </is>
      </c>
      <c r="W838" s="223" t="inlineStr">
        <is>
          <t>25.9 MB</t>
        </is>
      </c>
      <c r="X838" s="225" t="inlineStr">
        <is>
          <t>&lt;p&gt;Internet, hacking, vulnerability, malicious, exploit, dan security hole adalah kosa kata yang sering muncul berbarengan. Sejumlah hal yang diungkap di sini akan membuka mata betapa banyak keisengan yang dapat dilakukan, yang sebelumnya mungkin belum pernah terpikirkan. Ada beberapa teknik yang kelihatan primitif., tetapi kombinasi kreatif dalam menianfaatkannya tetap dapat lebih berdaya guna.&lt;/p&gt;
 &lt;p&gt;Untuk memahami penjelasan dalam buku ini tidak dituntut pengetahuan akan teknik pemrograman yang tinggi. Anda cukup mempersiapkan alur berpikir sederhana yang bisa diikuti oleh logika yang tak rumit. Supaya pada era penuh petualang cyber ini Anda tidak sekedar menjadi penonton dan korban, sekaranglah saat yang &amp;middot; bagus untuk memulai. Be there or be behind ...&lt;/p&gt;</t>
        </is>
      </c>
      <c r="Y838" s="262" t="n">
        <v>67500</v>
      </c>
      <c r="Z838" s="226" t="n"/>
      <c r="AA838" s="241">
        <f>Y1194*Z1194</f>
        <v/>
      </c>
      <c r="AB838" s="237" t="inlineStr">
        <is>
          <t>dad1a157-b463-4f45-9dd4-6d9dd219c3a8</t>
        </is>
      </c>
    </row>
    <row r="839" ht="15" customHeight="1" s="283">
      <c r="A839" s="109" t="n">
        <v>1187</v>
      </c>
      <c r="B839" s="222">
        <f>HYPERLINK("https://mocostore.moco.co.id/catalog/"&amp;AB1196,"Klik Disini")</f>
        <v/>
      </c>
      <c r="C839" s="223" t="inlineStr">
        <is>
          <t>Anda Sungguh Luar Biasa!</t>
        </is>
      </c>
      <c r="D839" s="223" t="n"/>
      <c r="E839" s="223" t="inlineStr">
        <is>
          <t>Pdt. Yohanes Heryjanto, S. Th, MA, MPM</t>
        </is>
      </c>
      <c r="F839" s="223" t="inlineStr">
        <is>
          <t>979-763-858-8</t>
        </is>
      </c>
      <c r="G839" s="223" t="inlineStr">
        <is>
          <t>978-979-29-8839-0</t>
        </is>
      </c>
      <c r="H839" s="223" t="inlineStr">
        <is>
          <t>Agama Kristen</t>
        </is>
      </c>
      <c r="I839" s="258" t="inlineStr">
        <is>
          <t>Perguruan Tinggi</t>
        </is>
      </c>
      <c r="J839" s="186" t="inlineStr">
        <is>
          <t>009.16</t>
        </is>
      </c>
      <c r="K839" s="223" t="inlineStr">
        <is>
          <t>Tidak Tersedia</t>
        </is>
      </c>
      <c r="L839" s="264" t="n"/>
      <c r="M839" s="265" t="inlineStr">
        <is>
          <t>Tidak Tersedia</t>
        </is>
      </c>
      <c r="N839" s="223" t="inlineStr">
        <is>
          <t>Indonesia</t>
        </is>
      </c>
      <c r="O839" s="223" t="inlineStr">
        <is>
          <t>Tidak diketahui</t>
        </is>
      </c>
      <c r="P839" s="260" t="n">
        <v>2007</v>
      </c>
      <c r="Q839" s="260" t="n">
        <v>2018</v>
      </c>
      <c r="R839" s="223" t="inlineStr">
        <is>
          <t>Penerbit Andi</t>
        </is>
      </c>
      <c r="S839" s="223" t="inlineStr">
        <is>
          <t>Andi Offset CV</t>
        </is>
      </c>
      <c r="T839" s="223" t="inlineStr">
        <is>
          <t>Lokal</t>
        </is>
      </c>
      <c r="U839" s="261" t="n">
        <v>113</v>
      </c>
      <c r="V839" s="86" t="inlineStr">
        <is>
          <t>pdf</t>
        </is>
      </c>
      <c r="W839" s="223" t="inlineStr">
        <is>
          <t>8.9 MB</t>
        </is>
      </c>
      <c r="X839" s="225" t="inlineStr">
        <is>
          <t>&lt;p&gt;&amp;ldquo;Tanpa gairah, tidak ada pelipatgandaan&amp;rdquo;, begitulah kata Pdt. Ir. Timotius Arifin T., DPM. Apakah hidup Anda saat ini tidak bergairah? Kegagalan, kekecewaan, masa lalu yang kelam, dan sejuta alasan dari dan di luar diri Anda dituding sebagai faktor penyebab. Maukah hidup Anda bergairah? Tapi bagaimana caranya? Marilah kita sama-sama belajar dari beberapa tokoh Alkitab. Mereka adalah sumber inspirasi yang dekat dengan kita. Mengapa? Karena mereka juga pernah gagal dan mereka pun adalah orang-orang biasa. Bedanya adalah mereka mau bangkit lagi dari kegagalan alias tidak mengasihani diri sendiri dan tidak mau tenggelam dalam kepahitan dan masa lalu. Itulah kunci yang membuat mereka menjadi orang-orang yang dipakai Tuhan dengan cara luar biasa.&amp;nbsp;&lt;br /&gt;
 &lt;br /&gt;
 Pepatah Spanyol mengatakan &amp;ldquo;orang yang tidak melihat ke depan akan tertinggal ke belakang.&amp;rdquo; Kalau ingin maju, lupakanlah masa lalu. Dengan uraian yang reflektif, realistis, dan alkitabiah, buku ini membawa Anda menjelajahi tokoh-tokoh Alkitab yang kaya akan inspirasi yang membangun Di setiap bagiannya, Anda akan mendapati pembahasan satu orang tokoh yang diarahkan untuk membangkitkan semangat, iman, pengharapan, dan kasih Anda kepada Tuhan, sesama, dan diri sendiri. Ada 11 kisah yang bisa membuat Anda bergairah, antara lain:&amp;nbsp;&lt;br /&gt;
 &lt;br /&gt;
 Bermimpi Lagi (Esau)&lt;br /&gt;
 Kuat Lagi (Debora)&lt;br /&gt;
 Berdoa Lagi (Epafras)&lt;br /&gt;
 Jatuh Cinta Lagi (Kleopas)&lt;br /&gt;
 Dahsyat Lagi (Ribka)&lt;br /&gt;
 Berintegritas Lagi (Daud)&lt;br /&gt;
 dst.&lt;br /&gt;
 &lt;br /&gt;
 Selamat membaca dan semoga Anda diberkati oleh kisah-kisah tersebut. Percayalah bahwa Allah tidak pernah menciptakan rongsokan dan Dia bisa mengubah sesuatu yang tidak berguna/berarti menjadi sesuatu yang unik. Dan Allah telah memulainya dari Anda!&lt;/p&gt;</t>
        </is>
      </c>
      <c r="Y839" s="262" t="n">
        <v>45500</v>
      </c>
      <c r="Z839" s="226" t="n"/>
      <c r="AA839" s="241">
        <f>Y1196*Z1196</f>
        <v/>
      </c>
      <c r="AB839" s="237" t="inlineStr">
        <is>
          <t>6088b2e3-f367-4ae3-955a-804c488e8750</t>
        </is>
      </c>
    </row>
    <row r="840" ht="15" customHeight="1" s="283">
      <c r="A840" s="109" t="n">
        <v>1189</v>
      </c>
      <c r="B840" s="222">
        <f>HYPERLINK("https://mocostore.moco.co.id/catalog/"&amp;AB1198,"Klik Disini")</f>
        <v/>
      </c>
      <c r="C840" s="223" t="inlineStr">
        <is>
          <t>Mahir dalam 7 Hari: Microsoft Office Excel 2007</t>
        </is>
      </c>
      <c r="D840" s="223" t="n"/>
      <c r="E840" s="223" t="inlineStr">
        <is>
          <t>Madcoms</t>
        </is>
      </c>
      <c r="F840" s="223" t="inlineStr">
        <is>
          <t>978-979-29-0106-1</t>
        </is>
      </c>
      <c r="G840" s="223" t="inlineStr">
        <is>
          <t>978-979-29-9293-9</t>
        </is>
      </c>
      <c r="H840" s="223" t="inlineStr">
        <is>
          <t>Komputer &amp; Internet</t>
        </is>
      </c>
      <c r="I840" s="258" t="inlineStr">
        <is>
          <t>Perguruan Tinggi</t>
        </is>
      </c>
      <c r="J840" s="186" t="inlineStr">
        <is>
          <t>009.05</t>
        </is>
      </c>
      <c r="K840" s="223" t="n"/>
      <c r="L840" s="264" t="n"/>
      <c r="M840" s="265" t="n"/>
      <c r="N840" s="223" t="inlineStr">
        <is>
          <t>Indonesia</t>
        </is>
      </c>
      <c r="O840" s="223" t="inlineStr">
        <is>
          <t>Tidak diketahui</t>
        </is>
      </c>
      <c r="P840" s="260" t="n">
        <v>2007</v>
      </c>
      <c r="Q840" s="260" t="n">
        <v>2018</v>
      </c>
      <c r="R840" s="223" t="inlineStr">
        <is>
          <t>Penerbit Andi</t>
        </is>
      </c>
      <c r="S840" s="223" t="inlineStr">
        <is>
          <t>Andi Offset CV</t>
        </is>
      </c>
      <c r="T840" s="223" t="inlineStr">
        <is>
          <t>Lokal</t>
        </is>
      </c>
      <c r="U840" s="261" t="n">
        <v>304</v>
      </c>
      <c r="V840" s="86" t="inlineStr">
        <is>
          <t>pdf</t>
        </is>
      </c>
      <c r="W840" s="223" t="inlineStr">
        <is>
          <t>15.1 MB</t>
        </is>
      </c>
      <c r="X840" s="225" t="inlineStr">
        <is>
          <t>&lt;p&gt;Buku ini adalah solusi bagi Anda yang ingin belajar cepat dengan hasil yang tepat. Metode belajar BACAâ–ºCOBA â–ºBISA merupakan suatu metode yang sangat cocok bagi Anda yang ingin belajar cepat dalam 7 hari.&amp;nbsp;&lt;br /&gt;
 Untuk hasil optimal, Anda minimal hanya membutuhkan waktu 1 jam dalam 1 hari untuk mempelajari setiap pokok bahasannya.&amp;nbsp;&lt;br /&gt;
 Pokok bahasan yang akan mengantar Anda mahir dalam menguasai program Microsoft Excel 2007 meliputi:&amp;nbsp;&lt;/p&gt;
 &lt;p&gt;&amp;bull; Hari ke-1 : Mengenal fitur-fitur terbaru Microsoft Excel 2007, menginputkan dan menyunting data, membuat deret data, dan penggunaan fungsi otomatisasi.&lt;br /&gt;
 &amp;bull; Hari ke-2 : Bagaimana mengolah data sel, data kolom dan data baris, mengolah data tabel, menyalin dan memindah data, dan memanipulasi desain tabel.&lt;br /&gt;
 &amp;bull; Hari ke-3: Bag a i m a n a m e ng o l a h w o r k b o o k , m e m b u a t hubungan/ link antar data, memproteksi tabel dan data tabel, serta memformat tabel dan data tabel.&lt;br /&gt;
 &amp;bull; Hari ke-4: Bagaimana memformat tabel dengan style,menggunakan format kondisi, dan membangun rum- us.&lt;br /&gt;
 &amp;bull; Hari ke-5 : Bagaimana memaksimalkan penulisan rumus, mencetak laporan, dan membuat grafik/chart.&lt;br /&gt;
 &amp;bull; Hari ke-6 : Bagaimana memanipulasi layout grafik, menyisipkan ClipArt, WordArt, SmartArt, dan berbagai jenis objek dalam laporan.&lt;br /&gt;
 &amp;bull; Hari ke-7 : Referensi fungsi-fungsi yang dimiliki Microsoft Excel.&lt;/p&gt;</t>
        </is>
      </c>
      <c r="Y840" s="262" t="n">
        <v>101000</v>
      </c>
      <c r="Z840" s="226" t="n"/>
      <c r="AA840" s="241">
        <f>Y1198*Z1198</f>
        <v/>
      </c>
      <c r="AB840" s="237" t="inlineStr">
        <is>
          <t>ee6dda04-a897-4f7b-894a-0322b24fd917</t>
        </is>
      </c>
    </row>
    <row r="841" ht="15" customHeight="1" s="283">
      <c r="A841" s="109" t="n">
        <v>1192</v>
      </c>
      <c r="B841" s="222">
        <f>HYPERLINK("https://mocostore.moco.co.id/catalog/"&amp;AB1201,"Klik Disini")</f>
        <v/>
      </c>
      <c r="C841" s="223" t="inlineStr">
        <is>
          <t>Mahir dalam 7 Hari: Microsoft Project 2003</t>
        </is>
      </c>
      <c r="D841" s="223" t="n"/>
      <c r="E841" s="223" t="inlineStr">
        <is>
          <t>Madcoms</t>
        </is>
      </c>
      <c r="F841" s="223" t="inlineStr">
        <is>
          <t>979-731-754-4</t>
        </is>
      </c>
      <c r="G841" s="223" t="inlineStr">
        <is>
          <t>978-979-29-9296-0</t>
        </is>
      </c>
      <c r="H841" s="223" t="inlineStr">
        <is>
          <t>Komputer &amp; Internet</t>
        </is>
      </c>
      <c r="I841" s="258" t="inlineStr">
        <is>
          <t>Perguruan Tinggi</t>
        </is>
      </c>
      <c r="J841" s="186" t="inlineStr">
        <is>
          <t>009.05</t>
        </is>
      </c>
      <c r="K841" s="223" t="n"/>
      <c r="L841" s="264" t="n"/>
      <c r="M841" s="265" t="n"/>
      <c r="N841" s="223" t="inlineStr">
        <is>
          <t>Indonesia</t>
        </is>
      </c>
      <c r="O841" s="223" t="inlineStr">
        <is>
          <t>Tidak diketahui</t>
        </is>
      </c>
      <c r="P841" s="260" t="n">
        <v>2005</v>
      </c>
      <c r="Q841" s="260" t="n">
        <v>2018</v>
      </c>
      <c r="R841" s="223" t="inlineStr">
        <is>
          <t>Penerbit Andi</t>
        </is>
      </c>
      <c r="S841" s="223" t="inlineStr">
        <is>
          <t>Andi Offset CV</t>
        </is>
      </c>
      <c r="T841" s="223" t="inlineStr">
        <is>
          <t>Lokal</t>
        </is>
      </c>
      <c r="U841" s="261" t="n">
        <v>264</v>
      </c>
      <c r="V841" s="86" t="inlineStr">
        <is>
          <t>pdf</t>
        </is>
      </c>
      <c r="W841" s="223" t="inlineStr">
        <is>
          <t>8.6 MB</t>
        </is>
      </c>
      <c r="X841" s="225" t="inlineStr">
        <is>
          <t>&lt;p&gt;Buku ini adalah solusi bagi Anda yang ingin belajar cepat dengan hasil yang tepat. Metode belajar BACA-COBA-BISA merupakan metode yang sangat cocok bagi Anda yang ingin belajar cepat dalam 7 hari. Untuk mendapatkan hasil optimal, Anda hanya membutuhkan minimal waktu 1 jam dalam 1 hari untuk mempelajari setiap pokok bahasannya. Pokok bahasan yang akan mengantar Anda mahir dalam menguasai program Microsoft Project 2003 ini meliputi:&lt;br /&gt;
 &lt;br /&gt;
 &amp;bull; Hari ke-1 : Mengenal tentang apa dan bagaimana Microsoft Project serta memulai kerja pertama dengan menggunakan Microsoft Project.&lt;br /&gt;
 &amp;bull; Hari ke-2 : Bagaimana membuat outlining pekerjaan, menentukan sistem kalender kerja dan membuat jadwal proyek.&lt;br /&gt;
 &amp;bull; Hari ke-3 : Bagaimana mengolah sumber daya dan mengetahui besar biaya proyek, masalah-masalah seputar penggunaan biaya.&lt;br /&gt;
 &amp;bull; Hari ke-4 : Bagaimana menentukan target proyek, mengetahui serta memahami jenis-jenis fasilitas tabel yang bisa ditampilkan dengan menggunakan Microsoft Project.&lt;br /&gt;
 &amp;bull; Hari ke-5 : Bagaimana memahami tampilan grafik proyek dan membuat laporan dengan menggunakan fasilitas report.&lt;br /&gt;
 &amp;bull; Hari ke-6 : Bagaimana mengolah laporan proyek serta melakukan optimasi proyek.&lt;br /&gt;
 &amp;bull; Hari ke-7 : Bagaimana melakukan proses ekspor dan impor serta analisis data Microsoft Project ke beberapa program Microsoft Office yang lain.&lt;/p&gt;
 &lt;p&gt;Berhasil menyimpan template chat&lt;/p&gt;
 &lt;p&gt;Template berhasil di hapusBatalkan&lt;/p&gt;
 &lt;p&gt;Oops, terjadi kendala koneksi.Coba Lagi&lt;/p&gt;
 &lt;p&gt;Produk lainnya dari toko ini&lt;/p&gt;</t>
        </is>
      </c>
      <c r="Y841" s="262" t="n">
        <v>78500</v>
      </c>
      <c r="Z841" s="226" t="n"/>
      <c r="AA841" s="241">
        <f>Y1201*Z1201</f>
        <v/>
      </c>
      <c r="AB841" s="237" t="inlineStr">
        <is>
          <t>a59a5fc1-d3c4-4863-957a-9337db3e680a</t>
        </is>
      </c>
    </row>
    <row r="842" ht="15" customHeight="1" s="283">
      <c r="A842" s="109" t="n">
        <v>1195</v>
      </c>
      <c r="B842" s="222">
        <f>HYPERLINK("https://mocostore.moco.co.id/catalog/"&amp;AB1204,"Klik Disini")</f>
        <v/>
      </c>
      <c r="C842" s="223" t="inlineStr">
        <is>
          <t>Monumen atau Batu Nisan?</t>
        </is>
      </c>
      <c r="D842" s="223" t="n"/>
      <c r="E842" s="223" t="inlineStr">
        <is>
          <t>Pdt. Pengky Andu</t>
        </is>
      </c>
      <c r="F842" s="223" t="inlineStr">
        <is>
          <t>979-763-733-6</t>
        </is>
      </c>
      <c r="G842" s="223" t="inlineStr">
        <is>
          <t>978-979-29-9313-4</t>
        </is>
      </c>
      <c r="H842" s="223" t="inlineStr">
        <is>
          <t>Agama Kristen</t>
        </is>
      </c>
      <c r="I842" s="258" t="inlineStr">
        <is>
          <t>Perguruan Tinggi</t>
        </is>
      </c>
      <c r="J842" s="186" t="inlineStr">
        <is>
          <t>009.16</t>
        </is>
      </c>
      <c r="K842" s="223" t="n"/>
      <c r="L842" s="223" t="n"/>
      <c r="M842" s="259" t="n"/>
      <c r="N842" s="223" t="inlineStr">
        <is>
          <t>Indonesia</t>
        </is>
      </c>
      <c r="O842" s="223" t="inlineStr">
        <is>
          <t>Tidak diketahui</t>
        </is>
      </c>
      <c r="P842" s="260" t="n">
        <v>2007</v>
      </c>
      <c r="Q842" s="260" t="n">
        <v>2018</v>
      </c>
      <c r="R842" s="223" t="inlineStr">
        <is>
          <t>Penerbit Andi</t>
        </is>
      </c>
      <c r="S842" s="223" t="inlineStr">
        <is>
          <t>Andi Offset CV</t>
        </is>
      </c>
      <c r="T842" s="223" t="inlineStr">
        <is>
          <t>Lokal</t>
        </is>
      </c>
      <c r="U842" s="261" t="n">
        <v>104</v>
      </c>
      <c r="V842" s="86" t="inlineStr">
        <is>
          <t>pdf</t>
        </is>
      </c>
      <c r="W842" s="223" t="inlineStr">
        <is>
          <t>9.3 MB</t>
        </is>
      </c>
      <c r="X842" s="225" t="inlineStr">
        <is>
          <t>&lt;p&gt;Cara seseorang memandang hidupnya akan menentukan bagaimana ia menjalaninya. Percaya bahwa Tuhan telah menyiapkan rancangan yang terbaik bagi kita tidaklah cukup. Bagaimanapun kita tetap harus bertindak lewat usaha untuk memberikan seluruh aspek hidup sebagai persembahan yang terbaik bagi Dia, masyarakat dan diri kita sendiri. Dengan kata lain, kita tetap harus mengetahui bagaimana hidup kita bisa menjadi sebuah kesuksesan sekaligus berkat bagi Tuhan, sesama dan diri sendiri.&lt;br /&gt;
 &lt;br /&gt;
 Buku kumpulan khtobah Pdt. Pengky Andu ini akan memberikan perenungan sekaligus masukan mendalam namun praktis tentang seni menjalani hidup. Dengan ilustrasi-ilustrasinya yang khas, kita akan dibawa untuk merenungkan makna, tujuan dan juga refleksi atas kehidupan yang kita jalani. Belajar dari kisah-kisah di Alkitab, buku ini mengupas masalah pilihan hidup, pemanfaatan potensi diri, dan campur tangan Tuhan yang akan mengubah hidup kita. Sudah sepantasnya jika buku ini dimiliki oleh Anda yang ingin memiliki hidup yang bermakna seperti karya kehidupan Kristus sendiri&lt;/p&gt;</t>
        </is>
      </c>
      <c r="Y842" s="262" t="n">
        <v>52000</v>
      </c>
      <c r="Z842" s="226" t="n"/>
      <c r="AA842" s="241">
        <f>Y1204*Z1204</f>
        <v/>
      </c>
      <c r="AB842" s="237" t="inlineStr">
        <is>
          <t>d47840f4-4c33-45d0-980f-48eebd8193e9</t>
        </is>
      </c>
    </row>
    <row r="843" ht="15" customHeight="1" s="283">
      <c r="A843" s="109" t="n">
        <v>1196</v>
      </c>
      <c r="B843" s="222">
        <f>HYPERLINK("https://mocostore.moco.co.id/catalog/"&amp;AB1205,"Klik Disini")</f>
        <v/>
      </c>
      <c r="C843" s="223" t="inlineStr">
        <is>
          <t>Aneka Manfaat Kulit Buah dan Sayuran - Manfaat dan Cara Pemakaian</t>
        </is>
      </c>
      <c r="D843" s="223" t="n"/>
      <c r="E843" s="223" t="inlineStr">
        <is>
          <t>Dini Nuris Nuraini</t>
        </is>
      </c>
      <c r="F843" s="223" t="inlineStr">
        <is>
          <t>978-979-29-2572-2</t>
        </is>
      </c>
      <c r="G843" s="223" t="inlineStr">
        <is>
          <t>978-979-29-8843-7</t>
        </is>
      </c>
      <c r="H843" s="223" t="inlineStr">
        <is>
          <t>Kesehatan</t>
        </is>
      </c>
      <c r="I843" s="258" t="inlineStr">
        <is>
          <t>Perguruan Tinggi</t>
        </is>
      </c>
      <c r="J843" s="186" t="inlineStr">
        <is>
          <t>009.24</t>
        </is>
      </c>
      <c r="K843" s="223" t="inlineStr">
        <is>
          <t>Tidak Tersedia</t>
        </is>
      </c>
      <c r="L843" s="264" t="n"/>
      <c r="M843" s="265" t="inlineStr">
        <is>
          <t>Tidak Tersedia</t>
        </is>
      </c>
      <c r="N843" s="223" t="inlineStr">
        <is>
          <t>Indonesia</t>
        </is>
      </c>
      <c r="O843" s="223" t="inlineStr">
        <is>
          <t>Belum didefenisikan</t>
        </is>
      </c>
      <c r="P843" s="260" t="n">
        <v>2011</v>
      </c>
      <c r="Q843" s="260" t="n">
        <v>2018</v>
      </c>
      <c r="R843" s="223" t="inlineStr">
        <is>
          <t>Penerbit Andi</t>
        </is>
      </c>
      <c r="S843" s="223" t="inlineStr">
        <is>
          <t>Andi Offset CV</t>
        </is>
      </c>
      <c r="T843" s="223" t="inlineStr">
        <is>
          <t>Lokal</t>
        </is>
      </c>
      <c r="U843" s="261" t="n">
        <v>199</v>
      </c>
      <c r="V843" s="86" t="inlineStr">
        <is>
          <t>pdf</t>
        </is>
      </c>
      <c r="W843" s="223" t="inlineStr">
        <is>
          <t>14.1 MB</t>
        </is>
      </c>
      <c r="X843" s="225" t="inlineStr">
        <is>
          <t>&lt;p&gt;Tren makanan dari bahan-bahan organik sudah mulai berkembang. Pertanian organik mulai dilirik orang. Namun demikian, pemanfaatan kulit buah dan sayuran masih sangat jarang dilakukan. Hal tersebut sangat disayangkan karena kulit buah dan sayuran pun ternyata memiliki manfaat yang luar biasa.&amp;nbsp;&lt;/p&gt;
 &lt;p&gt;Semua buah dan sayur mengandung serat makanan. Kadar serat makanan terutama terdapat pada apel, anggur, pir, jambu biji, wortel, kapri, dan kacang-kacangan. Serat makanan banyak terdapat pada bagian kulit. Jadi, sebaiknya beberapa buah dikonsumsi bersama kulitnya, seperti apel, anggur, jambu biji, dan pir.&amp;nbsp;&lt;/p&gt;
 &lt;p&gt;Tak hanya itu, masih banyak sekali manfaat yang lain dari kulit buah dan sayuran. Beberapa kulit buah dapat dimanfaatkan di bidang pertanian, kesehatan, kecantikan, dan masih banyak manfaat lainnya. Diharapkan dengan adanya pengetahuan mengenai manfaat kulit buah dan sayuran maka seluruh bagian dari buah dan sayuran dapat digunakan sehingga tercapailah keadaan tanpa limbah. Lagi pula, produk organik yang sering disebut berharga lebih mahal dibanding produk nonorganik akhirnya akan memberikan nilai lebih bagi kita. Kita dapat memanfaatkan seluruh bagian dari buah dan sayuran organik yang kita beli dan kita pun lebih sehat. Jika diperhitungkan dengan biaya yang mungkin akan kita keluarkan jika kita sakit maka mungkin harga dari produk organik itu jauh lebih murah. Menjaga lebih baik daripada mengobati, bukan?&amp;nbsp;&lt;/p&gt;
 &lt;p&gt;Di dalam buku ini dijelaskan manfaat dari 33 kulit buah dan sayuran. Semoga dapat memberikan manfaat yang besar bagi pembaca sekalian. Amin.&lt;/p&gt;</t>
        </is>
      </c>
      <c r="Y843" s="262" t="n">
        <v>55000</v>
      </c>
      <c r="Z843" s="226" t="n"/>
      <c r="AA843" s="241">
        <f>Y1205*Z1205</f>
        <v/>
      </c>
      <c r="AB843" s="237" t="inlineStr">
        <is>
          <t>d345fb7c-da36-4b3f-8dfc-2a5de99a652f</t>
        </is>
      </c>
    </row>
    <row r="844" ht="15" customHeight="1" s="283">
      <c r="A844" s="109" t="n">
        <v>1197</v>
      </c>
      <c r="B844" s="222">
        <f>HYPERLINK("https://mocostore.moco.co.id/catalog/"&amp;AB1206,"Klik Disini")</f>
        <v/>
      </c>
      <c r="C844" s="223" t="inlineStr">
        <is>
          <t>Mahir dalam 7 Hari Microsoft Word 2010</t>
        </is>
      </c>
      <c r="D844" s="223" t="n"/>
      <c r="E844" s="223" t="inlineStr">
        <is>
          <t>Madcoms</t>
        </is>
      </c>
      <c r="F844" s="223" t="inlineStr">
        <is>
          <t>978-979-29-2463-3</t>
        </is>
      </c>
      <c r="G844" s="223" t="inlineStr">
        <is>
          <t>978-979-29-9571-8</t>
        </is>
      </c>
      <c r="H844" s="223" t="inlineStr">
        <is>
          <t>Komputer &amp; Internet</t>
        </is>
      </c>
      <c r="I844" s="258" t="inlineStr">
        <is>
          <t>Perguruan Tinggi</t>
        </is>
      </c>
      <c r="J844" s="186" t="inlineStr">
        <is>
          <t>009.05</t>
        </is>
      </c>
      <c r="K844" s="223" t="n"/>
      <c r="L844" s="264" t="n"/>
      <c r="M844" s="265" t="n"/>
      <c r="N844" s="223" t="inlineStr">
        <is>
          <t>Indonesia</t>
        </is>
      </c>
      <c r="O844" s="223" t="inlineStr">
        <is>
          <t>Tidak diketahui</t>
        </is>
      </c>
      <c r="P844" s="260" t="n">
        <v>2011</v>
      </c>
      <c r="Q844" s="260" t="n">
        <v>2018</v>
      </c>
      <c r="R844" s="223" t="inlineStr">
        <is>
          <t>Penerbit Andi</t>
        </is>
      </c>
      <c r="S844" s="223" t="inlineStr">
        <is>
          <t>Andi Offset CV</t>
        </is>
      </c>
      <c r="T844" s="223" t="inlineStr">
        <is>
          <t>Lokal</t>
        </is>
      </c>
      <c r="U844" s="261" t="n">
        <v>274</v>
      </c>
      <c r="V844" s="86" t="inlineStr">
        <is>
          <t>pdf</t>
        </is>
      </c>
      <c r="W844" s="223" t="inlineStr">
        <is>
          <t>14.2 MB</t>
        </is>
      </c>
      <c r="X844" s="225" t="inlineStr">
        <is>
          <t>&lt;p&gt;Buku ini adalah solusi bagi Anda yang ingin belajar cepat dengan hasil yang tepat. Metode belajar&amp;nbsp;&lt;strong&gt;BACA&amp;nbsp;&lt;/strong&gt;&lt;strong&gt;â–º&lt;/strong&gt;&lt;strong&gt;&amp;nbsp;COBA&amp;nbsp;&lt;/strong&gt;&lt;strong&gt;â–º&lt;/strong&gt;&lt;strong&gt;&amp;nbsp;BISA&lt;/strong&gt;&amp;nbsp;merupakan suatu metode yang sangat cocok bagi Anda yang ingin belajar cepat dalam 7 hari.&lt;/p&gt;
 &lt;p&gt;Untuk hasil optimal, Anda minimal hanya membutuhkan waktu 1 jam dalam 1 hari untuk mempelajari setiap pokok bahasannya.&lt;/p&gt;
 &lt;p&gt;Pokok bahasan yang akan mengantar Anda mahir dalam menguasai program Microsoft Word 2010 ini meliputi :&lt;/p&gt;
 &lt;p&gt;&amp;middot;&amp;nbsp;&amp;nbsp;&amp;nbsp;&amp;nbsp;&amp;nbsp;&amp;nbsp;&amp;nbsp;Hari ke-1&amp;nbsp;&amp;nbsp; :&amp;nbsp; Mengenal fitur-fitur terbaru Microsoft Word 2010, membuat dan menyunting dokumen, memindah dan menyalin teks, menggunakan fungsi otomatisasi dan memproteksi dokumen.&lt;/p&gt;
 &lt;p&gt;&amp;middot;&amp;nbsp;&amp;nbsp;&amp;nbsp;&amp;nbsp;&amp;nbsp;&amp;nbsp;&amp;nbsp;Hari ke-2&amp;nbsp;&amp;nbsp; :&amp;nbsp; Bagaimana memformat teks, memformat paragraf, memformat dokumen, membuat dan memanipulasi style.&lt;/p&gt;
 &lt;p&gt;&amp;middot;&amp;nbsp;&amp;nbsp;&amp;nbsp;&amp;nbsp;&amp;nbsp;&amp;nbsp;&amp;nbsp;Hari ke-3&amp;nbsp;&amp;nbsp; :&amp;nbsp; Bagaimana membuat serta memanipulasi simbol, penomoran otomatis, mengatur tata letak halaman, dan membuat format kolom.&lt;/p&gt;
 &lt;p&gt;&amp;middot;&amp;nbsp;&amp;nbsp;&amp;nbsp;&amp;nbsp;&amp;nbsp;&amp;nbsp;&amp;nbsp;Hari ke-4&amp;nbsp;&amp;nbsp; :&amp;nbsp; Bagaimana membuat dan mengolah tabel.&lt;/p&gt;
 &lt;p&gt;&amp;middot;&amp;nbsp;&amp;nbsp;&amp;nbsp;&amp;nbsp;&amp;nbsp;&amp;nbsp;&amp;nbsp;Hari ke-5&amp;nbsp;&amp;nbsp; :&amp;nbsp; Bagaimana bekerja dengan ClipArt, WordArt, membuat dan menyunting objek shape.&lt;/p&gt;
 &lt;p&gt;&amp;middot;&amp;nbsp;&amp;nbsp;&amp;nbsp;&amp;nbsp;&amp;nbsp;&amp;nbsp;&amp;nbsp;Hari ke-6&amp;nbsp;&amp;nbsp; :&amp;nbsp; Bagaimana bekerja dengan SmartArt, equation, membuat dan mengolah surat berantai (mailing).&lt;/p&gt;
 &lt;p&gt;&amp;middot;&amp;nbsp;&amp;nbsp;&amp;nbsp;&amp;nbsp;&amp;nbsp;&amp;nbsp;&amp;nbsp;Hari ke-7&amp;nbsp;&amp;nbsp; :&amp;nbsp; Bagaimana bekerja dengan referensi dokumen, seperti catatan kaki, indeks dan daftar isi, serta bagaimana cara mencetak dokumen dengan benar.&lt;/p&gt;</t>
        </is>
      </c>
      <c r="Y844" s="262" t="n">
        <v>91000</v>
      </c>
      <c r="Z844" s="226" t="n"/>
      <c r="AA844" s="241">
        <f>Y1206*Z1206</f>
        <v/>
      </c>
      <c r="AB844" s="237" t="inlineStr">
        <is>
          <t>70460248-8ed5-4303-956a-0314d003c953</t>
        </is>
      </c>
    </row>
    <row r="845" ht="15" customHeight="1" s="283">
      <c r="A845" s="109" t="n">
        <v>1199</v>
      </c>
      <c r="B845" s="222">
        <f>HYPERLINK("https://mocostore.moco.co.id/catalog/"&amp;AB1208,"Klik Disini")</f>
        <v/>
      </c>
      <c r="C845" s="223" t="inlineStr">
        <is>
          <t>Mudah dan Cepat: Expert Digital Video Editing with Adobe Premiere Pro CS4</t>
        </is>
      </c>
      <c r="D845" s="223" t="n"/>
      <c r="E845" s="223" t="inlineStr">
        <is>
          <t>SmitDev Community</t>
        </is>
      </c>
      <c r="F845" s="223" t="inlineStr">
        <is>
          <t>978-979-29-0875-6</t>
        </is>
      </c>
      <c r="G845" s="223" t="inlineStr">
        <is>
          <t>978-979-29-9319-6</t>
        </is>
      </c>
      <c r="H845" s="223" t="inlineStr">
        <is>
          <t>Komputer &amp; Internet</t>
        </is>
      </c>
      <c r="I845" s="258" t="inlineStr">
        <is>
          <t>Perguruan Tinggi</t>
        </is>
      </c>
      <c r="J845" s="186" t="inlineStr">
        <is>
          <t>009.05</t>
        </is>
      </c>
      <c r="K845" s="223" t="n"/>
      <c r="L845" s="264" t="n"/>
      <c r="M845" s="265" t="n"/>
      <c r="N845" s="223" t="inlineStr">
        <is>
          <t>Indonesia</t>
        </is>
      </c>
      <c r="O845" s="223" t="inlineStr">
        <is>
          <t>Tidak diketahui</t>
        </is>
      </c>
      <c r="P845" s="260" t="n">
        <v>2009</v>
      </c>
      <c r="Q845" s="260" t="n">
        <v>2018</v>
      </c>
      <c r="R845" s="223" t="inlineStr">
        <is>
          <t>Penerbit Andi</t>
        </is>
      </c>
      <c r="S845" s="223" t="inlineStr">
        <is>
          <t>Andi Offset CV</t>
        </is>
      </c>
      <c r="T845" s="223" t="inlineStr">
        <is>
          <t>Lokal</t>
        </is>
      </c>
      <c r="U845" s="261" t="n">
        <v>400</v>
      </c>
      <c r="V845" s="86" t="inlineStr">
        <is>
          <t>pdf</t>
        </is>
      </c>
      <c r="W845" s="223" t="inlineStr">
        <is>
          <t>27.4 MB</t>
        </is>
      </c>
      <c r="X845" s="225" t="inlineStr">
        <is>
          <t>&lt;p&gt;Pada abad ini, kecanggihan teknologi berkembang begitu pesat. Anda dapat melihat media-media yang berbasiskan teknologi begitu ramai, bahkan tidak asing lagi di telinga kita.&lt;/p&gt;
 &lt;p&gt;Sayangnya, kepesatan teknologi itu tidak diikuti dengan kemampuan sumber daya manusia dalam mengolah atau memanfaatkan piranti-piranti teknologi tersebut. Belum lagi, support software yang dikembangkan oleh pemsahaan pengembang temyata jauh lebih pesat dan tanpa kita sadari telah dapat menyesuaikan dengan kepesatan piranti teknologi yang ada di pasaran. Support software tenis dilakukan oleh perusahaan pengembang agar masyarakat dapat memanfaatkan dan mengoptimalkan piranti teknologi yang tengah ramai tersebut.&lt;br /&gt;
 Buku ini akan membantu Anda untuk mempelajari Adobe Premiere Pro CS4 mulai dari dasar secara cepat dan mudah. Buku ini juga dapat dijadikan sebagai refrensi bagi para praktisi yang berkecimpung dalam bidang editing video.&lt;/p&gt;</t>
        </is>
      </c>
      <c r="Y845" s="262" t="n">
        <v>105000</v>
      </c>
      <c r="Z845" s="226" t="n"/>
      <c r="AA845" s="241">
        <f>Y1208*Z1208</f>
        <v/>
      </c>
      <c r="AB845" s="237" t="inlineStr">
        <is>
          <t>d8c6a61b-b490-4155-88a5-2d6aa8546f6d</t>
        </is>
      </c>
    </row>
    <row r="846" ht="15" customHeight="1" s="283">
      <c r="A846" s="109" t="n">
        <v>1200</v>
      </c>
      <c r="B846" s="222">
        <f>HYPERLINK("https://mocostore.moco.co.id/catalog/"&amp;AB1209,"Klik Disini")</f>
        <v/>
      </c>
      <c r="C846" s="223" t="inlineStr">
        <is>
          <t>Makin Tertekan Makin Berkemenangan</t>
        </is>
      </c>
      <c r="D846" s="223" t="n"/>
      <c r="E846" s="223" t="inlineStr">
        <is>
          <t>Pdt. Dr. Rubin Adi Abraham</t>
        </is>
      </c>
      <c r="F846" s="223" t="inlineStr">
        <is>
          <t>978-979-29-6405-9</t>
        </is>
      </c>
      <c r="G846" s="223" t="inlineStr">
        <is>
          <t>978-979-29-9305-9</t>
        </is>
      </c>
      <c r="H846" s="223" t="inlineStr">
        <is>
          <t>Agama Kristen</t>
        </is>
      </c>
      <c r="I846" s="258" t="inlineStr">
        <is>
          <t>Perguruan Tinggi</t>
        </is>
      </c>
      <c r="J846" s="186" t="inlineStr">
        <is>
          <t>009.16</t>
        </is>
      </c>
      <c r="K846" s="223" t="n"/>
      <c r="L846" s="264" t="n"/>
      <c r="M846" s="265" t="n"/>
      <c r="N846" s="223" t="inlineStr">
        <is>
          <t>Indonesia</t>
        </is>
      </c>
      <c r="O846" s="223" t="inlineStr">
        <is>
          <t>Tidak diketahui</t>
        </is>
      </c>
      <c r="P846" s="260" t="n">
        <v>2017</v>
      </c>
      <c r="Q846" s="260" t="n">
        <v>2018</v>
      </c>
      <c r="R846" s="223" t="inlineStr">
        <is>
          <t>Penerbit Andi</t>
        </is>
      </c>
      <c r="S846" s="223" t="inlineStr">
        <is>
          <t>Andi Offset CV</t>
        </is>
      </c>
      <c r="T846" s="223" t="inlineStr">
        <is>
          <t>Lokal</t>
        </is>
      </c>
      <c r="U846" s="261" t="n">
        <v>168</v>
      </c>
      <c r="V846" s="86" t="inlineStr">
        <is>
          <t>pdf</t>
        </is>
      </c>
      <c r="W846" s="223" t="inlineStr">
        <is>
          <t>20.3 MB</t>
        </is>
      </c>
      <c r="X846" s="225" t="inlineStr">
        <is>
          <t>&lt;p&gt;Hidup ini penuh dengan &amp;nbsp;pergumulan. Namun, sebagai orang percaya kita&amp;nbsp;tidak hanya berharap akan datangnya mukjizat tan pa melakukan tindakan apa pun. Melalui kumpulan khotbah dalam buku ini, kita diajar untuk dapat melakukan hal yang menjadi bagian kita dan Tuhan yang akan melakukan bagian-Nya. Tuhan maha mendengar. Dia sanggup memberikan yang terbaik bagi kita tepat pada waktunya.&amp;nbsp;&lt;br /&gt;
 Buku kumpulan khotbah ini sangat menginspirasi dan membangun kehidupan orang percaya. Buku ini juga meneguhkan iman dalam menghadapi pergumulan dan berbagai kesulitan hidup yang mendera. Orang yang semakin tertekan semakin berkemenangan. Dengan rangkaian khotbah ini, pembaca akan ditolong untuk semakin mengenal Tuhan dan jalan&amp;shy;jalan-Nya dalam menghadapi berbagai kesulitan hidup.&amp;nbsp;&lt;/p&gt;</t>
        </is>
      </c>
      <c r="Y846" s="262" t="n">
        <v>39000</v>
      </c>
      <c r="Z846" s="226" t="n"/>
      <c r="AA846" s="241">
        <f>Y1209*Z1209</f>
        <v/>
      </c>
      <c r="AB846" s="237" t="inlineStr">
        <is>
          <t>b9b33f1f-de64-45b4-95f3-92ec9982f7da</t>
        </is>
      </c>
    </row>
    <row r="847" ht="15" customHeight="1" s="283">
      <c r="A847" s="109" t="n">
        <v>1201</v>
      </c>
      <c r="B847" s="222">
        <f>HYPERLINK("https://mocostore.moco.co.id/catalog/"&amp;AB1210,"Klik Disini")</f>
        <v/>
      </c>
      <c r="C847" s="223" t="inlineStr">
        <is>
          <t>Aneka Proyek Kreatif Digital dengan Adobe Photoshop Elements 4.0</t>
        </is>
      </c>
      <c r="D847" s="223" t="n"/>
      <c r="E847" s="223" t="inlineStr">
        <is>
          <t>Muksin Wijaya</t>
        </is>
      </c>
      <c r="F847" s="223" t="inlineStr">
        <is>
          <t>979-763-529-5</t>
        </is>
      </c>
      <c r="G847" s="223" t="inlineStr">
        <is>
          <t>978-979-29-8844-4</t>
        </is>
      </c>
      <c r="H847" s="223" t="inlineStr">
        <is>
          <t>Desain Grafis &amp; Multimedia</t>
        </is>
      </c>
      <c r="I847" s="258" t="inlineStr">
        <is>
          <t>Perguruan Tinggi</t>
        </is>
      </c>
      <c r="J847" s="186" t="inlineStr">
        <is>
          <t>009.05</t>
        </is>
      </c>
      <c r="K847" s="223" t="n"/>
      <c r="L847" s="264" t="n"/>
      <c r="M847" s="265" t="n"/>
      <c r="N847" s="223" t="inlineStr">
        <is>
          <t>Indonesia</t>
        </is>
      </c>
      <c r="O847" s="223" t="inlineStr">
        <is>
          <t>Tidak diketahui</t>
        </is>
      </c>
      <c r="P847" s="260" t="n">
        <v>2006</v>
      </c>
      <c r="Q847" s="260" t="n">
        <v>2018</v>
      </c>
      <c r="R847" s="223" t="inlineStr">
        <is>
          <t>Penerbit Andi</t>
        </is>
      </c>
      <c r="S847" s="223" t="inlineStr">
        <is>
          <t>Andi Offset CV</t>
        </is>
      </c>
      <c r="T847" s="223" t="inlineStr">
        <is>
          <t>Lokal</t>
        </is>
      </c>
      <c r="U847" s="261" t="n">
        <v>112</v>
      </c>
      <c r="V847" s="86" t="inlineStr">
        <is>
          <t>pdf</t>
        </is>
      </c>
      <c r="W847" s="223" t="inlineStr">
        <is>
          <t>7.5 MB</t>
        </is>
      </c>
      <c r="X847" s="225" t="inlineStr">
        <is>
          <t>&lt;p&gt;Buku ini membahas pembuatan berbagai kreasi digital menggunakan software pengolah foto digital, yakni Adobe Photoshop Elements 4.0. Untuk mempermudah penguasaan atas beberapa teknik dan efek khusus, pembahasan dalam buku ini disampaikan secara visual grafis disertai petunjuk teknik langkah demi langkah.&lt;br /&gt;
 &lt;br /&gt;
 Dalam buku ini pembaca dapat menemukan 22 proyek kreatif digital. Buku ini juga dikengkapi dengan CD yang berisi file-file dengan format PSD, PDF, HTML, dan WMV yang akan lebih membantu untuk memahami dan menguasai langkah-langkah pembuatan proyek kreatif tersebut sampai kepada hasil akhirnya.&lt;br /&gt;
 &amp;nbsp;&lt;/p&gt;
 &lt;p&gt;*Bonus CD hanya diperuntukkan untuk buku cetak&lt;/p&gt;</t>
        </is>
      </c>
      <c r="Y847" s="262" t="n">
        <v>85500</v>
      </c>
      <c r="Z847" s="226" t="n"/>
      <c r="AA847" s="241">
        <f>Y1210*Z1210</f>
        <v/>
      </c>
      <c r="AB847" s="237" t="inlineStr">
        <is>
          <t>60c883be-4fc4-4543-a24c-e67fe183b875</t>
        </is>
      </c>
    </row>
    <row r="848" ht="15" customHeight="1" s="283">
      <c r="A848" s="109" t="n">
        <v>1203</v>
      </c>
      <c r="B848" s="222">
        <f>HYPERLINK("https://mocostore.moco.co.id/catalog/"&amp;AB1212,"Klik Disini")</f>
        <v/>
      </c>
      <c r="C848" s="223" t="inlineStr">
        <is>
          <t>Double Impact Internet Marketing</t>
        </is>
      </c>
      <c r="D848" s="223" t="n"/>
      <c r="E848" s="223" t="inlineStr">
        <is>
          <t>Fransiscus Musa Royan</t>
        </is>
      </c>
      <c r="F848" s="223" t="inlineStr">
        <is>
          <t>979-763-333-0</t>
        </is>
      </c>
      <c r="G848" s="223" t="inlineStr">
        <is>
          <t>978-979-29-9020-1</t>
        </is>
      </c>
      <c r="H848" s="223" t="inlineStr">
        <is>
          <t>Manajemen</t>
        </is>
      </c>
      <c r="I848" s="258" t="inlineStr">
        <is>
          <t>Perguruan Tinggi</t>
        </is>
      </c>
      <c r="J848" s="186" t="inlineStr">
        <is>
          <t>009.09</t>
        </is>
      </c>
      <c r="K848" s="223" t="n"/>
      <c r="L848" s="264" t="n"/>
      <c r="M848" s="265" t="n"/>
      <c r="N848" s="223" t="inlineStr">
        <is>
          <t>Indonesia</t>
        </is>
      </c>
      <c r="O848" s="223" t="inlineStr">
        <is>
          <t>Tidak diketahui</t>
        </is>
      </c>
      <c r="P848" s="260" t="n">
        <v>2006</v>
      </c>
      <c r="Q848" s="260" t="n">
        <v>2018</v>
      </c>
      <c r="R848" s="223" t="inlineStr">
        <is>
          <t>Penerbit Andi</t>
        </is>
      </c>
      <c r="S848" s="223" t="inlineStr">
        <is>
          <t>Andi Offset CV</t>
        </is>
      </c>
      <c r="T848" s="223" t="inlineStr">
        <is>
          <t>Lokal</t>
        </is>
      </c>
      <c r="U848" s="261" t="n">
        <v>105</v>
      </c>
      <c r="V848" s="86" t="inlineStr">
        <is>
          <t>pdf</t>
        </is>
      </c>
      <c r="W848" s="223" t="inlineStr">
        <is>
          <t>5.2 MB</t>
        </is>
      </c>
      <c r="X848" s="225" t="inlineStr">
        <is>
          <t>&lt;p&gt;Pemasaran jaringan memiliki wajah baru terkait dengan kemajuan teknologi. Bisnis ini sekarang turut pula memanfaatkan internet sebagai salah satu medianya. Pemanfaatan internet ini mengatasi beberapa masalah yang tak bisa terselesaikan dengan pemasaran jaringan offline. Melalui internet, orang-orang introvert bisa turut menikmati lika-liku dan keuntungan bisnis pemasaran jaringan. Bagaimanapun melalui internet, orang-orang introvert tak perlu lagi merasa canggung harus berhadapan langsung dengan orang lain atau publik. Selain itu, kehadiran autoresponder memungkinkan transaksi bisa terus berjalan selama 24 jam tanpa harus dihadiri langsung oleh pelaku bisnis. Aspek ini sangat sesuai bagi mereka yang memiliki jam kerja penuh, tetapi masih menginginkan penghasilan tambahan. Keuntungan lainnya adalah target pasar yang semakin luas karena internet tel ah menghapus batas-batas wilayah dan waktu.&amp;nbsp;&lt;br /&gt;
 Buku &amp;quot;Double Impact Internet Marketing&amp;quot; ini membahas masalah pemasaran jaringan melalui internet. Materi-materi pendukung lainnya adalah&amp;nbsp;&lt;/p&gt;</t>
        </is>
      </c>
      <c r="Y848" s="262" t="n">
        <v>50500</v>
      </c>
      <c r="Z848" s="226" t="n"/>
      <c r="AA848" s="241">
        <f>Y1212*Z1212</f>
        <v/>
      </c>
      <c r="AB848" s="237" t="inlineStr">
        <is>
          <t>9ca96cd8-25c2-467f-b6f6-d416f51e0091</t>
        </is>
      </c>
    </row>
    <row r="849" ht="15" customHeight="1" s="283">
      <c r="A849" s="109" t="n">
        <v>1205</v>
      </c>
      <c r="B849" s="222">
        <f>HYPERLINK("https://mocostore.moco.co.id/catalog/"&amp;AB1214,"Klik Disini")</f>
        <v/>
      </c>
      <c r="C849" s="223" t="inlineStr">
        <is>
          <t>Angka dan Makna</t>
        </is>
      </c>
      <c r="D849" s="223" t="n"/>
      <c r="E849" s="223" t="inlineStr">
        <is>
          <t>Timotius Tirsan</t>
        </is>
      </c>
      <c r="F849" s="223" t="inlineStr">
        <is>
          <t>978-979-29-3790-9</t>
        </is>
      </c>
      <c r="G849" s="223" t="inlineStr">
        <is>
          <t>978-979-29-8845-1</t>
        </is>
      </c>
      <c r="H849" s="223" t="inlineStr">
        <is>
          <t>Agama Kristen</t>
        </is>
      </c>
      <c r="I849" s="258" t="inlineStr">
        <is>
          <t>Perguruan Tinggi</t>
        </is>
      </c>
      <c r="J849" s="186" t="inlineStr">
        <is>
          <t>009.16</t>
        </is>
      </c>
      <c r="K849" s="223" t="inlineStr">
        <is>
          <t>Tidak Tersedia</t>
        </is>
      </c>
      <c r="L849" s="264" t="n"/>
      <c r="M849" s="265" t="inlineStr">
        <is>
          <t>Tidak Tersedia</t>
        </is>
      </c>
      <c r="N849" s="223" t="inlineStr">
        <is>
          <t>Indonesia</t>
        </is>
      </c>
      <c r="O849" s="223" t="inlineStr">
        <is>
          <t>Tidak diketahui</t>
        </is>
      </c>
      <c r="P849" s="260" t="n">
        <v>2014</v>
      </c>
      <c r="Q849" s="260" t="n">
        <v>2018</v>
      </c>
      <c r="R849" s="223" t="inlineStr">
        <is>
          <t>Penerbit Andi</t>
        </is>
      </c>
      <c r="S849" s="223" t="inlineStr">
        <is>
          <t>Andi Offset CV</t>
        </is>
      </c>
      <c r="T849" s="223" t="inlineStr">
        <is>
          <t>Lokal</t>
        </is>
      </c>
      <c r="U849" s="261" t="n">
        <v>104</v>
      </c>
      <c r="V849" s="86" t="inlineStr">
        <is>
          <t>pdf</t>
        </is>
      </c>
      <c r="W849" s="223" t="inlineStr">
        <is>
          <t>19.9 MB</t>
        </is>
      </c>
      <c r="X849" s="225" t="inlineStr">
        <is>
          <t>&lt;p&gt;Siapa yang tidak mengenal angka? Sejak Taman Kanak-kanak, pelajaran tentang angka sudah banyak disampaikan. Angka sudah begitu familiar di telinga kita. Bukan itu saja, secara umum umat manusia sudah mengetahui fungsi angka, yaitu untuk menghitung apa saja.&amp;nbsp; Bahkan, tidak sedikit masyarakat dunia meyakini bahwa di&amp;nbsp;balik angka tersimpan misteri, di mana angka dipercaya membawa keberuntungan atau kesialan.&amp;nbsp;&lt;/p&gt;
 &lt;p&gt;&lt;br /&gt;
 Buku ini tidak bertujuan memprovokasi Anda agar tidak memercayai atau memercayai semua itu, tetapi lebih&amp;nbsp; kepada sumbangsih pemikiran yang mungkin bisa bermanfaat bagi Anda. Buku ini akan memperkaya&amp;nbsp;pemikiran dan menambah wawasan Anda tentang angka. Buku ini secara mendalam akan membahas mengenai angka dan maknanya, arti di balik angka punggung pesepak bola,&amp;nbsp; angka keberuntungan, angka dalam pemahaman simbol, angka sebagai identitas, dan berbagai hal menarik lainnya.&amp;nbsp;&lt;/p&gt;</t>
        </is>
      </c>
      <c r="Y849" s="262" t="n">
        <v>36000</v>
      </c>
      <c r="Z849" s="226" t="n"/>
      <c r="AA849" s="241">
        <f>Y1214*Z1214</f>
        <v/>
      </c>
      <c r="AB849" s="237" t="inlineStr">
        <is>
          <t>9ec3a317-14f4-457a-94f1-51ceaf0f0c19</t>
        </is>
      </c>
    </row>
    <row r="850" ht="15" customHeight="1" s="283">
      <c r="A850" s="109" t="n">
        <v>1206</v>
      </c>
      <c r="B850" s="222">
        <f>HYPERLINK("https://mocostore.moco.co.id/catalog/"&amp;AB1215,"Klik Disini")</f>
        <v/>
      </c>
      <c r="C850" s="223" t="inlineStr">
        <is>
          <t>Efek Animasi Robot: Ekspresikan Fantasimu di Dunia Robot dengan Adobe Flash CS4</t>
        </is>
      </c>
      <c r="D850" s="223" t="n"/>
      <c r="E850" s="223" t="inlineStr">
        <is>
          <t>DigiBook Technology</t>
        </is>
      </c>
      <c r="F850" s="223" t="inlineStr">
        <is>
          <t>978-979-29-0823-7</t>
        </is>
      </c>
      <c r="G850" s="223" t="inlineStr">
        <is>
          <t>978-979-29-9021-8</t>
        </is>
      </c>
      <c r="H850" s="223" t="inlineStr">
        <is>
          <t>Komputer &amp; Internet</t>
        </is>
      </c>
      <c r="I850" s="258" t="inlineStr">
        <is>
          <t>Perguruan Tinggi</t>
        </is>
      </c>
      <c r="J850" s="186" t="inlineStr">
        <is>
          <t>009.05</t>
        </is>
      </c>
      <c r="K850" s="223" t="n"/>
      <c r="L850" s="264" t="n"/>
      <c r="M850" s="265" t="n"/>
      <c r="N850" s="223" t="inlineStr">
        <is>
          <t>Indonesia</t>
        </is>
      </c>
      <c r="O850" s="223" t="inlineStr">
        <is>
          <t>Tidak diketahui</t>
        </is>
      </c>
      <c r="P850" s="260" t="n">
        <v>2009</v>
      </c>
      <c r="Q850" s="260" t="n">
        <v>2018</v>
      </c>
      <c r="R850" s="223" t="inlineStr">
        <is>
          <t>Penerbit Andi</t>
        </is>
      </c>
      <c r="S850" s="223" t="inlineStr">
        <is>
          <t>Andi Offset CV</t>
        </is>
      </c>
      <c r="T850" s="223" t="inlineStr">
        <is>
          <t>Lokal</t>
        </is>
      </c>
      <c r="U850" s="261" t="n">
        <v>186</v>
      </c>
      <c r="V850" s="86" t="inlineStr">
        <is>
          <t>pdf</t>
        </is>
      </c>
      <c r="W850" s="223" t="inlineStr">
        <is>
          <t>18.4 MB</t>
        </is>
      </c>
      <c r="X850" s="225" t="inlineStr">
        <is>
          <t>&lt;p&gt;Siapa yang tidak menyukai film animasi robot? Animasi robot&amp;nbsp; hampir disukai semua kalangan baik dari anak-anak, remaja,&amp;nbsp;bahkan orang dewasa. Animasi robot menyajikan sebuah&amp;nbsp; karya teknologi yang dipadukan dengan imajinasi si pem&amp;shy;buatnya.&amp;nbsp;&lt;/p&gt;
 &lt;p&gt;Buku ini akan membuka wawasan mengenal efek-efek pembuatan animasi robot yang biasa digunakan pada film-film animasi. Asyiknya, Anda juga akan dikenalkan dengan teknik bagaimana membuat gambar menjadi sebuah animasi yang hidup. Teknik-teknik tersebut wajib Anda kuasai.&amp;nbsp;&lt;/p&gt;
 &lt;p&gt;Dengan menguasai teknik-teknik tersebut, daya saing Anda dalam dunia bisnis animasi akan semakin naik. Anda akan mampu menghasilkan karya layaknya animator profesional.&amp;nbsp;&lt;/p&gt;
 &lt;p&gt;Sebenarnya, teknik-teknik animasi ini juga dapat Anda gunakan untuk karya animasi tema lain. Karya tersebut dapat Anda publikasikan dalam bentuk klip. animasi web, iklan. maupun presentasi. Dengan menggunakan teknik animasi ini karya Anda akan terlihat semakin high tech style. Mau?&amp;nbsp;&lt;/p&gt;</t>
        </is>
      </c>
      <c r="Y850" s="262" t="n">
        <v>57500</v>
      </c>
      <c r="Z850" s="226" t="n"/>
      <c r="AA850" s="241">
        <f>Y1215*Z1215</f>
        <v/>
      </c>
      <c r="AB850" s="237" t="inlineStr">
        <is>
          <t>886a11ca-0946-4485-9ceb-24769bcb8e44</t>
        </is>
      </c>
    </row>
    <row r="851" ht="15" customHeight="1" s="283">
      <c r="A851" s="109" t="n">
        <v>1207</v>
      </c>
      <c r="B851" s="222">
        <f>HYPERLINK("https://mocostore.moco.co.id/catalog/"&amp;AB1216,"Klik Disini")</f>
        <v/>
      </c>
      <c r="C851" s="223" t="inlineStr">
        <is>
          <t>Mudah Membangun Simulasi dengan Network Simulator-2</t>
        </is>
      </c>
      <c r="D851" s="223" t="n"/>
      <c r="E851" s="223" t="inlineStr">
        <is>
          <t>Andi Bayu Wiraman dan Eka Indarto</t>
        </is>
      </c>
      <c r="F851" s="223" t="inlineStr">
        <is>
          <t>979-731-179-1</t>
        </is>
      </c>
      <c r="G851" s="223" t="inlineStr">
        <is>
          <t>978-979-29-9320-2</t>
        </is>
      </c>
      <c r="H851" s="223" t="inlineStr">
        <is>
          <t>Komputer &amp; Internet</t>
        </is>
      </c>
      <c r="I851" s="258" t="inlineStr">
        <is>
          <t>Perguruan Tinggi</t>
        </is>
      </c>
      <c r="J851" s="186" t="inlineStr">
        <is>
          <t>009.05</t>
        </is>
      </c>
      <c r="K851" s="223" t="n"/>
      <c r="L851" s="264" t="n"/>
      <c r="M851" s="265" t="n"/>
      <c r="N851" s="223" t="inlineStr">
        <is>
          <t>Indonesia</t>
        </is>
      </c>
      <c r="O851" s="223" t="inlineStr">
        <is>
          <t>Tidak diketahui</t>
        </is>
      </c>
      <c r="P851" s="260" t="n">
        <v>2004</v>
      </c>
      <c r="Q851" s="260" t="n">
        <v>2018</v>
      </c>
      <c r="R851" s="223" t="inlineStr">
        <is>
          <t>Penerbit Andi</t>
        </is>
      </c>
      <c r="S851" s="223" t="inlineStr">
        <is>
          <t>Andi Offset CV</t>
        </is>
      </c>
      <c r="T851" s="223" t="inlineStr">
        <is>
          <t>Lokal</t>
        </is>
      </c>
      <c r="U851" s="261" t="n">
        <v>136</v>
      </c>
      <c r="V851" s="86" t="inlineStr">
        <is>
          <t>pdf</t>
        </is>
      </c>
      <c r="W851" s="223" t="inlineStr">
        <is>
          <t>12.4 MB</t>
        </is>
      </c>
      <c r="X851" s="225" t="inlineStr">
        <is>
          <t>&lt;p&gt;Buku ini menjelaskan prinsip dasar NS dan cara memangun berbagai simulasi dengan NS yang dapat digunakan oleh mahasiswa dalam membantu penyelesaian tugas akhir atau tugas kuliah yang berkenaan dengan perilaku jaringan Internet, atau membantu penelitian sejenis yang dilakukan oleh pihakpihak lain. Untuk itu dalam buku ini diberi contoh sederhana lengkap dengan langkah-langkah dan penjelasannya yang diusun berdasarkan pengalaman penulis.&lt;br /&gt;
 &amp;nbsp;&lt;/p&gt;</t>
        </is>
      </c>
      <c r="Y851" s="262" t="n">
        <v>69000</v>
      </c>
      <c r="Z851" s="226" t="n"/>
      <c r="AA851" s="241">
        <f>Y1216*Z1216</f>
        <v/>
      </c>
      <c r="AB851" s="237" t="inlineStr">
        <is>
          <t>34f0f6ba-0c6d-4e69-80df-cd380bcff768</t>
        </is>
      </c>
    </row>
    <row r="852" ht="15" customHeight="1" s="283">
      <c r="A852" s="109" t="n">
        <v>1208</v>
      </c>
      <c r="B852" s="222">
        <f>HYPERLINK("https://mocostore.moco.co.id/catalog/"&amp;AB1217,"Klik Disini")</f>
        <v/>
      </c>
      <c r="C852" s="223" t="inlineStr">
        <is>
          <t>Mudah Menjadi Programmer Visual Basic</t>
        </is>
      </c>
      <c r="D852" s="223" t="n"/>
      <c r="E852" s="223" t="inlineStr">
        <is>
          <t>Abdul Kadir</t>
        </is>
      </c>
      <c r="F852" s="223" t="inlineStr">
        <is>
          <t>978-979-29-0496-3</t>
        </is>
      </c>
      <c r="G852" s="223" t="inlineStr">
        <is>
          <t>978-979-29-9323-3</t>
        </is>
      </c>
      <c r="H852" s="223" t="inlineStr">
        <is>
          <t>Komputer &amp; Internet</t>
        </is>
      </c>
      <c r="I852" s="258" t="inlineStr">
        <is>
          <t>Perguruan Tinggi</t>
        </is>
      </c>
      <c r="J852" s="186" t="inlineStr">
        <is>
          <t>009.05</t>
        </is>
      </c>
      <c r="K852" s="223" t="n"/>
      <c r="L852" s="264" t="n"/>
      <c r="M852" s="265" t="n"/>
      <c r="N852" s="223" t="inlineStr">
        <is>
          <t>Indonesia</t>
        </is>
      </c>
      <c r="O852" s="223" t="inlineStr">
        <is>
          <t>Tidak diketahui</t>
        </is>
      </c>
      <c r="P852" s="260" t="n">
        <v>2008</v>
      </c>
      <c r="Q852" s="260" t="n">
        <v>2018</v>
      </c>
      <c r="R852" s="223" t="inlineStr">
        <is>
          <t>YESCOM</t>
        </is>
      </c>
      <c r="S852" s="223" t="inlineStr">
        <is>
          <t>Andi Offset CV</t>
        </is>
      </c>
      <c r="T852" s="223" t="inlineStr">
        <is>
          <t>Lokal</t>
        </is>
      </c>
      <c r="U852" s="261" t="n">
        <v>204</v>
      </c>
      <c r="V852" s="86" t="inlineStr">
        <is>
          <t>pdf</t>
        </is>
      </c>
      <c r="W852" s="223" t="inlineStr">
        <is>
          <t>5.1 MB</t>
        </is>
      </c>
      <c r="X852" s="225" t="inlineStr">
        <is>
          <t>&lt;p&gt;Buku Mudah Menjadi Programmer : Visual Basic akan membantumu menggapai impian: menjadi programmer komputer. Siapa pun kamu, kini kamu bisa belajar langkah demi langkah membuat program komputer. Buku ini mengenalkan kepadamu dasar-dasar pemrogramandan meyakinkanmu bahwa membuat program, khususnya dengan Viasual Basic, tidaklah sukar. Topik-topik menarik dan&amp;nbsp;&lt;br /&gt;
 mengasyikkan di buku ini akan membuatmu, menguasai berbagai trik yang canggih tnapa kamu sadari. Selamat menikmati dunia&amp;nbsp;&lt;br /&gt;
 pemrograman nan menantang bersama buku ini.&lt;br /&gt;
 &lt;br /&gt;
 Topik-topik yang akan kamu pelajari :&lt;/p&gt;
 &lt;ul&gt;
 &lt;li&gt;Langkah awal membuat program&lt;/li&gt;
 &lt;li&gt;Membuat program animasi sederhana&lt;/li&gt;
 &lt;li&gt;Membuat program mengenal negara dan ibukotanya&lt;/li&gt;
 &lt;li&gt;Memfilter dengan Check Box dan Radio Button&lt;/li&gt;
 &lt;li&gt;Berinteraksi dengan gambar&lt;/li&gt;
 &lt;li&gt;Memvisualisasikan persamaan matematika&lt;/li&gt;
 &lt;li&gt;Menyajikan gambar&lt;/li&gt;
 &lt;li&gt;Memperbaiki bug dan kesalahan&lt;/li&gt;
 &lt;/ul&gt;</t>
        </is>
      </c>
      <c r="Y852" s="262" t="n">
        <v>98000</v>
      </c>
      <c r="Z852" s="226" t="n"/>
      <c r="AA852" s="241">
        <f>Y1217*Z1217</f>
        <v/>
      </c>
      <c r="AB852" s="237" t="inlineStr">
        <is>
          <t>007f6ef3-33f8-4462-9a00-5c7e624058ef</t>
        </is>
      </c>
    </row>
    <row r="853" ht="15" customHeight="1" s="283">
      <c r="A853" s="109" t="n">
        <v>1209</v>
      </c>
      <c r="B853" s="222">
        <f>HYPERLINK("https://mocostore.moco.co.id/catalog/"&amp;AB1218,"Klik Disini")</f>
        <v/>
      </c>
      <c r="C853" s="223" t="inlineStr">
        <is>
          <t>Ekklesiologi</t>
        </is>
      </c>
      <c r="D853" s="223" t="n"/>
      <c r="E853" s="223" t="inlineStr">
        <is>
          <t>Jonar T.H. Situmorang, MA.</t>
        </is>
      </c>
      <c r="F853" s="223" t="inlineStr">
        <is>
          <t>978-979-29-5660-3</t>
        </is>
      </c>
      <c r="G853" s="223" t="inlineStr">
        <is>
          <t>978-979-29-9022-5</t>
        </is>
      </c>
      <c r="H853" s="223" t="inlineStr">
        <is>
          <t>Agama Kristen</t>
        </is>
      </c>
      <c r="I853" s="258" t="inlineStr">
        <is>
          <t>Perguruan Tinggi</t>
        </is>
      </c>
      <c r="J853" s="186" t="inlineStr">
        <is>
          <t>009.16</t>
        </is>
      </c>
      <c r="K853" s="223" t="inlineStr">
        <is>
          <t>Tidak Tersedia</t>
        </is>
      </c>
      <c r="L853" s="264" t="n"/>
      <c r="M853" s="265" t="inlineStr">
        <is>
          <t>Tidak Tersedia</t>
        </is>
      </c>
      <c r="N853" s="223" t="inlineStr">
        <is>
          <t>Indonesia</t>
        </is>
      </c>
      <c r="O853" s="223" t="inlineStr">
        <is>
          <t>Tidak diketahui</t>
        </is>
      </c>
      <c r="P853" s="260" t="n">
        <v>2016</v>
      </c>
      <c r="Q853" s="260" t="n">
        <v>2018</v>
      </c>
      <c r="R853" s="223" t="inlineStr">
        <is>
          <t>Penerbit Andi</t>
        </is>
      </c>
      <c r="S853" s="223" t="inlineStr">
        <is>
          <t>Andi Offset CV</t>
        </is>
      </c>
      <c r="T853" s="223" t="inlineStr">
        <is>
          <t>Lokal</t>
        </is>
      </c>
      <c r="U853" s="261" t="n">
        <v>352</v>
      </c>
      <c r="V853" s="86" t="inlineStr">
        <is>
          <t>pdf</t>
        </is>
      </c>
      <c r="W853" s="223" t="inlineStr">
        <is>
          <t>14.5 MB</t>
        </is>
      </c>
      <c r="X853" s="225" t="inlineStr">
        <is>
          <t>&lt;p&gt;Pada umumnya kita akan berpikir bahwa gereja adalah sekelompok orang dengan memegang Alkitab yang menuju pada suatu tempat dengan berpakaian rapi. Namun gereja harus dipikirkan lebih dari itu. Gereja didirikan oleh Yesus sendiri sejak hari Pentakosta (pencurahan Roh Kudus). Perhimpunan mereka itulah yang disebut gereja mula-mula. Mereka disebut gereja rasuli, dengan dua aspek, yaitu: kesaksian lahiriah sebagai satu badan para pengaku pengikut Yesus Kristus; gereja spiritual yang terdiri dari orang-orang yang sungguh-sunggu percaya.&lt;br /&gt;
 &lt;br /&gt;
 Ada banyak topik yang dibahas dalam buku ini, seperti: pengertian gereja, lahirnya gereja, sifat gereja, lukisan gereja, seruan gereja, tugas gereja, jabatan dalam gereja, pemerintahan gereja, sakramen dalam gereja, liturgi gereja, ibadah gereja, doa dalam gereja, katekisasi dalam gereja, pengajaran dalam gereja, hukum gereja, lima jawatan dalam gereja, senjata yang membawa kemenangan bagi gereja dan theologi kemakmuran dalam gereja.&lt;/p&gt;</t>
        </is>
      </c>
      <c r="Y853" s="262" t="n">
        <v>98000</v>
      </c>
      <c r="Z853" s="226" t="n"/>
      <c r="AA853" s="241">
        <f>Y1218*Z1218</f>
        <v/>
      </c>
      <c r="AB853" s="237" t="inlineStr">
        <is>
          <t>b7270986-709e-4700-ae01-883a0f834a51</t>
        </is>
      </c>
    </row>
    <row r="854" ht="15" customHeight="1" s="283">
      <c r="A854" s="109" t="n">
        <v>1210</v>
      </c>
      <c r="B854" s="222">
        <f>HYPERLINK("https://mocostore.moco.co.id/catalog/"&amp;AB1219,"Klik Disini")</f>
        <v/>
      </c>
      <c r="C854" s="223" t="inlineStr">
        <is>
          <t>Apa yang Harus Diketahui Oleh Sistem Analis</t>
        </is>
      </c>
      <c r="D854" s="223" t="n"/>
      <c r="E854" s="223" t="inlineStr">
        <is>
          <t>Edi Purwono</t>
        </is>
      </c>
      <c r="F854" s="223" t="inlineStr">
        <is>
          <t>979-533-812-9</t>
        </is>
      </c>
      <c r="G854" s="223" t="inlineStr">
        <is>
          <t>978-979-29-8848-2</t>
        </is>
      </c>
      <c r="H854" s="223" t="inlineStr">
        <is>
          <t>Komputer &amp; Internet</t>
        </is>
      </c>
      <c r="I854" s="258" t="inlineStr">
        <is>
          <t>Perguruan Tinggi</t>
        </is>
      </c>
      <c r="J854" s="186" t="inlineStr">
        <is>
          <t>009.05</t>
        </is>
      </c>
      <c r="K854" s="223" t="n"/>
      <c r="L854" s="264" t="n"/>
      <c r="M854" s="265" t="n"/>
      <c r="N854" s="223" t="inlineStr">
        <is>
          <t>Indonesia</t>
        </is>
      </c>
      <c r="O854" s="223" t="inlineStr">
        <is>
          <t>Tidak diketahui</t>
        </is>
      </c>
      <c r="P854" s="260" t="n">
        <v>2002</v>
      </c>
      <c r="Q854" s="260" t="n">
        <v>2018</v>
      </c>
      <c r="R854" s="223" t="inlineStr">
        <is>
          <t>Penerbit Andi</t>
        </is>
      </c>
      <c r="S854" s="223" t="inlineStr">
        <is>
          <t>Andi Offset CV</t>
        </is>
      </c>
      <c r="T854" s="223" t="inlineStr">
        <is>
          <t>Lokal</t>
        </is>
      </c>
      <c r="U854" s="261" t="n">
        <v>194</v>
      </c>
      <c r="V854" s="86" t="inlineStr">
        <is>
          <t>pdf</t>
        </is>
      </c>
      <c r="W854" s="223" t="inlineStr">
        <is>
          <t>26.7 MB</t>
        </is>
      </c>
      <c r="X854" s="225" t="inlineStr">
        <is>
          <t>&lt;p&gt;Pekerjaan seorang Analis Sistem (System Analist) merupakan pekerjaan utama yang diperlukan dalam kegiatan komputerisasi pengolahan data. Hampir dapat dikatakan, seorang Analis Sistemlah yang sebenarnya memberikan corak dan warna dari kegiatan komputerisasi. Bagaimana tidak, jika memang berdasarkan sistem yang mereka desain itulah sebenarnya komputerisasi yang dijalankan berperilaku.&lt;/p&gt;
 &lt;p&gt;Buku ini menjelaskan hal-hal apa saja yang harus menjadi perhatian bagi seorang Analis Sistem, juga seorang pimpinan bagian komputer atau EDP Manager dalam menjalankan tugas mereka sehari-hari. Buku ini sekaligus merupakan bagian dari proses belajar untuk menjadi seorang Analis Sistem atau seorang Manajer PDE.&lt;/p&gt;</t>
        </is>
      </c>
      <c r="Y854" s="262" t="n">
        <v>76000</v>
      </c>
      <c r="Z854" s="226" t="n"/>
      <c r="AA854" s="241">
        <f>Y1219*Z1219</f>
        <v/>
      </c>
      <c r="AB854" s="237" t="inlineStr">
        <is>
          <t>32ef4a1d-b501-41a5-8c85-b9e2d4b321ce</t>
        </is>
      </c>
    </row>
    <row r="855" ht="15" customHeight="1" s="283">
      <c r="A855" s="109" t="n">
        <v>1211</v>
      </c>
      <c r="B855" s="222">
        <f>HYPERLINK("https://mocostore.moco.co.id/catalog/"&amp;AB1220,"Klik Disini")</f>
        <v/>
      </c>
      <c r="C855" s="223" t="inlineStr">
        <is>
          <t>Mudah Menulis Karya Ilmiah dengan Endnote X</t>
        </is>
      </c>
      <c r="D855" s="223" t="n"/>
      <c r="E855" s="223" t="inlineStr">
        <is>
          <t>Wing Wahyu Winarno</t>
        </is>
      </c>
      <c r="F855" s="223" t="inlineStr">
        <is>
          <t>978-979-29-0207-5</t>
        </is>
      </c>
      <c r="G855" s="223" t="inlineStr">
        <is>
          <t>978-979-29-9324-0</t>
        </is>
      </c>
      <c r="H855" s="223" t="inlineStr">
        <is>
          <t>Komputer &amp; Internet</t>
        </is>
      </c>
      <c r="I855" s="258" t="inlineStr">
        <is>
          <t>Perguruan Tinggi</t>
        </is>
      </c>
      <c r="J855" s="186" t="inlineStr">
        <is>
          <t>009.05</t>
        </is>
      </c>
      <c r="K855" s="223" t="n"/>
      <c r="L855" s="264" t="n"/>
      <c r="M855" s="265" t="n"/>
      <c r="N855" s="223" t="inlineStr">
        <is>
          <t>Indonesia</t>
        </is>
      </c>
      <c r="O855" s="223" t="inlineStr">
        <is>
          <t>Tidak diketahui</t>
        </is>
      </c>
      <c r="P855" s="260" t="n">
        <v>2007</v>
      </c>
      <c r="Q855" s="260" t="n">
        <v>2018</v>
      </c>
      <c r="R855" s="223" t="inlineStr">
        <is>
          <t>Penerbit Andi</t>
        </is>
      </c>
      <c r="S855" s="223" t="inlineStr">
        <is>
          <t>Andi Offset CV</t>
        </is>
      </c>
      <c r="T855" s="223" t="inlineStr">
        <is>
          <t>Lokal</t>
        </is>
      </c>
      <c r="U855" s="261" t="n">
        <v>95</v>
      </c>
      <c r="V855" s="86" t="inlineStr">
        <is>
          <t>pdf</t>
        </is>
      </c>
      <c r="W855" s="223" t="inlineStr">
        <is>
          <t>4.4 MB</t>
        </is>
      </c>
      <c r="X855" s="225" t="inlineStr">
        <is>
          <t>&lt;p&gt;Program Endnote menjadi senjata utama para penulis karya ilmiah. Versi demo program ini bisa diunduh dari alamat www.endnote.com. Buku ini memandu Anda dengan cepat dan mudah cara memanfaatkan program ini. Bila Anda belajar sendiri, mungkin akan banyak kelebihan program Endnote yang terlewatkan.&lt;br /&gt;
 &lt;br /&gt;
 Topik yang dibahas:&lt;br /&gt;
 Proses penulisan karya tulis ilmiah&lt;br /&gt;
 Menulis karya ilmiah dengan MS Word (atau pengolah kata lainnya) bersama dengan Endnote&lt;br /&gt;
 Mengelola sumber tulisan atau referensi&lt;br /&gt;
 Mengatur format kutipan&lt;br /&gt;
 Menggabung naskah yang ditulis beberapa orang&lt;br /&gt;
 Mengakses referensi di internet&lt;br /&gt;
 Memakai Endnote di Palm, Jaringan dan Internet&lt;/p&gt;</t>
        </is>
      </c>
      <c r="Y855" s="262" t="n">
        <v>59000</v>
      </c>
      <c r="Z855" s="226" t="n"/>
      <c r="AA855" s="241">
        <f>Y1220*Z1220</f>
        <v/>
      </c>
      <c r="AB855" s="237" t="inlineStr">
        <is>
          <t>cbdf89c0-3ec8-4a56-abfa-b9e16b2a8366</t>
        </is>
      </c>
    </row>
    <row r="856" ht="15" customHeight="1" s="283">
      <c r="A856" s="109" t="n">
        <v>1213</v>
      </c>
      <c r="B856" s="222">
        <f>HYPERLINK("https://mocostore.moco.co.id/catalog/"&amp;AB1222,"Klik Disini")</f>
        <v/>
      </c>
      <c r="C856" s="223" t="inlineStr">
        <is>
          <t>Manajemen Database Identitas (Terpusat, Kiasan atau Bayangan)</t>
        </is>
      </c>
      <c r="D856" s="223" t="n"/>
      <c r="E856" s="223" t="inlineStr">
        <is>
          <t>Ir. Yuniarto Nurwono, MBA</t>
        </is>
      </c>
      <c r="F856" s="223" t="inlineStr">
        <is>
          <t>979-731-616-5</t>
        </is>
      </c>
      <c r="G856" s="223" t="inlineStr">
        <is>
          <t>978-979-29-9335-6</t>
        </is>
      </c>
      <c r="H856" s="223" t="inlineStr">
        <is>
          <t>Komputer &amp; Internet</t>
        </is>
      </c>
      <c r="I856" s="258" t="inlineStr">
        <is>
          <t>Perguruan Tinggi</t>
        </is>
      </c>
      <c r="J856" s="186" t="inlineStr">
        <is>
          <t>009.05</t>
        </is>
      </c>
      <c r="K856" s="223" t="n"/>
      <c r="L856" s="264" t="n"/>
      <c r="M856" s="265" t="n"/>
      <c r="N856" s="223" t="n"/>
      <c r="O856" s="223" t="n"/>
      <c r="P856" s="260" t="n">
        <v>2005</v>
      </c>
      <c r="Q856" s="260" t="n">
        <v>2018</v>
      </c>
      <c r="R856" s="223" t="inlineStr">
        <is>
          <t>Penerbit Andi</t>
        </is>
      </c>
      <c r="S856" s="223" t="inlineStr">
        <is>
          <t>Andi Offset CV</t>
        </is>
      </c>
      <c r="T856" s="223" t="n"/>
      <c r="U856" s="261" t="n">
        <v>160</v>
      </c>
      <c r="V856" s="86" t="inlineStr">
        <is>
          <t>pdf</t>
        </is>
      </c>
      <c r="W856" s="223" t="inlineStr">
        <is>
          <t>19.0 MB</t>
        </is>
      </c>
      <c r="X856" s="225" t="inlineStr">
        <is>
          <t>&lt;p&gt;Banyak orang yang tidak sadar bahwa keamanan adalah salah satu faktor penentu yang sangat penting. Di dunia Internet, infrastruktur dan aturan-aturan yang ada, boleh dikatakan masih minim; kita boleh mengirim email (baca: virus) ke siapa saja secara gratis, baik itu kepada orang yang dikenal atau orang yang tidak dikenal; kita boleh melihat (bahkan mencuri, kalau bisa) semua informasi yang ada; dan kita bisa menjadi siapa saja sebab 80% informasi di Internet dapat dibaca dan diambil tanpa membutuhkan identitas, 20% informasi di Internet hanya membutuhkan user id dan password sebagai identitas, dan sisanya yang sangat kecil dan hilang dalam pembulatan persentasi, membutuhkan identitas yang lebih dalam dari sekadar user id dan password.&amp;nbsp;&lt;br /&gt;
 Dari sekian banyak tantangan, memiliki infrastruktur informasi yang aman adalah tantangan yang sangat penting bagi setiap perusahaan. Untuk mempermudah pemahaman keamanan dari sebuah infrastruktur informasi, berikut ini digambarkan tiga macam pendekatan dari strategi keamanan&amp;nbsp;pada sebuah infrastruktur informasi.&amp;nbsp;&amp;nbsp;&lt;/p&gt;
 &lt;p&gt;&amp;bull;&amp;nbsp;&amp;nbsp; &amp;nbsp;Identity Based Security Methodology: Sebuah metode untuk membangun keamanan dalam infrastruktur informasi yang dimulai dari manajemen identitas orang-orang yang akan mengakses sumber daya informasi.&lt;br /&gt;
 &amp;bull;&amp;nbsp;&amp;nbsp; &amp;nbsp;Access Based Security Methodology: Sebuah metode untuk membangun keamanan datam infrastruktur informasi yang dimulai dari manajemen tata cara orang-orang mengakses sumber daya informasi.&lt;br /&gt;
 &amp;bull;&amp;nbsp;&amp;nbsp; &amp;nbsp;Resources Based Security Methodology: Sebuah metode untuk membangun keamanan dalam infrastruktur informasi yang dimulai dari manajemen sumber daya informasi yang ada.&lt;/p&gt;
 &lt;p&gt;Buku ini mengulas tentang dasar-dasar pemikiran untuk &amp;middot;manajemen identitas di perusahaan dan terbatas pada proses manajemen identitas saja. Dengan pemikiran bahwa fondasi yang baik adalah syarat mutlak dalam membangun sebuah infr-astruktur yang baik, maka buku ini juga lebih mementingkan ide-ide dan dasar-dasar fondasi daripada pernak-pernik teknologi yang terlalu detail.&amp;nbsp;&lt;br /&gt;
 Tentang Penulis&amp;nbsp;&lt;/p&gt;</t>
        </is>
      </c>
      <c r="Y856" s="262" t="n">
        <v>61000</v>
      </c>
      <c r="Z856" s="226" t="n"/>
      <c r="AA856" s="241">
        <f>Y1222*Z1222</f>
        <v/>
      </c>
      <c r="AB856" s="237" t="inlineStr">
        <is>
          <t>b544dfaf-aa38-4411-9ea6-ffd51ce3e63a</t>
        </is>
      </c>
    </row>
    <row r="857" ht="15" customHeight="1" s="283">
      <c r="A857" s="109" t="n">
        <v>1214</v>
      </c>
      <c r="B857" s="222">
        <f>HYPERLINK("https://mocostore.moco.co.id/catalog/"&amp;AB1223,"Klik Disini")</f>
        <v/>
      </c>
      <c r="C857" s="223" t="inlineStr">
        <is>
          <t>Mudahnya Bikin Ilustrasi 3 Dimensi dalam 1 Hari</t>
        </is>
      </c>
      <c r="D857" s="223" t="n"/>
      <c r="E857" s="223" t="inlineStr">
        <is>
          <t>Aditya</t>
        </is>
      </c>
      <c r="F857" s="223" t="inlineStr">
        <is>
          <t>978-979-29-1774-1</t>
        </is>
      </c>
      <c r="G857" s="223" t="inlineStr">
        <is>
          <t>978-979-29-9326-4</t>
        </is>
      </c>
      <c r="H857" s="223" t="inlineStr">
        <is>
          <t>Desain Grafis &amp; Multimedia</t>
        </is>
      </c>
      <c r="I857" s="258" t="inlineStr">
        <is>
          <t>Perguruan Tinggi</t>
        </is>
      </c>
      <c r="J857" s="186" t="inlineStr">
        <is>
          <t>009.05</t>
        </is>
      </c>
      <c r="K857" s="223" t="n"/>
      <c r="L857" s="264" t="n"/>
      <c r="M857" s="265" t="n"/>
      <c r="N857" s="223" t="inlineStr">
        <is>
          <t>Indonesia</t>
        </is>
      </c>
      <c r="O857" s="223" t="inlineStr">
        <is>
          <t>Tidak diketahui</t>
        </is>
      </c>
      <c r="P857" s="260" t="n">
        <v>2011</v>
      </c>
      <c r="Q857" s="260" t="n">
        <v>2018</v>
      </c>
      <c r="R857" s="223" t="inlineStr">
        <is>
          <t>Penerbit Andi</t>
        </is>
      </c>
      <c r="S857" s="223" t="inlineStr">
        <is>
          <t>Andi Offset CV</t>
        </is>
      </c>
      <c r="T857" s="223" t="inlineStr">
        <is>
          <t>Lokal</t>
        </is>
      </c>
      <c r="U857" s="261" t="n">
        <v>96</v>
      </c>
      <c r="V857" s="86" t="inlineStr">
        <is>
          <t>pdf</t>
        </is>
      </c>
      <c r="W857" s="223" t="inlineStr">
        <is>
          <t>12.8 MB</t>
        </is>
      </c>
      <c r="X857" s="225" t="inlineStr">
        <is>
          <t>&lt;p&gt;Mudahnya Bikin Ilustrasi 3 Dimensi Dalam 1 Hari (Seri Pantai)&lt;/p&gt;
 &lt;p&gt;Buku berjudul Mudahnya Bikin Ilustrasi 3 Dimensi dalam 1 Hari, Seri: Pantai ini akan memandu Anda secara langsung untuk dapat membuat kreasi kartun 3 dimensi (3D) dengan cepat, mudah, dan menyenangkan.&lt;/p&gt;
 &lt;p&gt;Anda akan diajak membuat berbagai kreasi objek-objek kartun yang identik dengan tema pantai seperti pohon kelapa, bebatuan, semak-semak, tebing, pasir, laut, rumput, awan, dan sampan.&lt;/p&gt;
 &lt;p&gt;Hanya dalam waktu sehari saja, Anda akan mampu membuat keseluruhan objek tersebut karena panduan yang diberikan dalam buku ini sangat mudah untuk diikuti dan bisa langsung Anda terapkan.&lt;/p&gt;
 &lt;p&gt;Kini dengan buku ini, Anda dapat menjadi seorang creator dan 3D artist yang hebat dan andal dalam membuat kreasi kartun 3D.&lt;/p&gt;</t>
        </is>
      </c>
      <c r="Y857" s="262" t="n">
        <v>64000</v>
      </c>
      <c r="Z857" s="226" t="n"/>
      <c r="AA857" s="241">
        <f>Y1223*Z1223</f>
        <v/>
      </c>
      <c r="AB857" s="237" t="inlineStr">
        <is>
          <t>d8fe594a-ea84-47e1-9f49-a2f4d023c7b8</t>
        </is>
      </c>
    </row>
    <row r="858" ht="15" customHeight="1" s="283">
      <c r="A858" s="109" t="n">
        <v>1215</v>
      </c>
      <c r="B858" s="222">
        <f>HYPERLINK("https://mocostore.moco.co.id/catalog/"&amp;AB1224,"Klik Disini")</f>
        <v/>
      </c>
      <c r="C858" s="223" t="inlineStr">
        <is>
          <t>Aplikasi MYOB Plus 13 pada Bisnis Manufacturing</t>
        </is>
      </c>
      <c r="D858" s="223" t="n"/>
      <c r="E858" s="223" t="inlineStr">
        <is>
          <t>Peni R. Pramono</t>
        </is>
      </c>
      <c r="F858" s="223" t="inlineStr">
        <is>
          <t>979-763-047-1</t>
        </is>
      </c>
      <c r="G858" s="223" t="inlineStr">
        <is>
          <t>978-979-29-8850-5</t>
        </is>
      </c>
      <c r="H858" s="223" t="inlineStr">
        <is>
          <t>Komputer &amp; Internet</t>
        </is>
      </c>
      <c r="I858" s="258" t="inlineStr">
        <is>
          <t>Perguruan Tinggi</t>
        </is>
      </c>
      <c r="J858" s="186" t="inlineStr">
        <is>
          <t>009.05</t>
        </is>
      </c>
      <c r="K858" s="223" t="n"/>
      <c r="L858" s="264" t="n"/>
      <c r="M858" s="265" t="n"/>
      <c r="N858" s="223" t="inlineStr">
        <is>
          <t>Indonesia</t>
        </is>
      </c>
      <c r="O858" s="223" t="inlineStr">
        <is>
          <t>Tidak diketahui</t>
        </is>
      </c>
      <c r="P858" s="260" t="n">
        <v>2005</v>
      </c>
      <c r="Q858" s="260" t="n">
        <v>2018</v>
      </c>
      <c r="R858" s="223" t="inlineStr">
        <is>
          <t>Penerbit Andi</t>
        </is>
      </c>
      <c r="S858" s="223" t="inlineStr">
        <is>
          <t>Andi Offset CV</t>
        </is>
      </c>
      <c r="T858" s="223" t="inlineStr">
        <is>
          <t>Lokal</t>
        </is>
      </c>
      <c r="U858" s="261" t="n">
        <v>176</v>
      </c>
      <c r="V858" s="86" t="inlineStr">
        <is>
          <t>pdf</t>
        </is>
      </c>
      <c r="W858" s="223" t="inlineStr">
        <is>
          <t>18.4 MB</t>
        </is>
      </c>
      <c r="X858" s="225" t="inlineStr">
        <is>
          <t>&lt;p&gt;Konversi catatan keuangan manual ke sistem komputer menimbulkan 3 masalah: memilih program yang cocok, cara konversi data, dan cara membaca laporan hasil pengolahan data&amp;nbsp;Buku ini menyelesaikan&amp;nbsp;ketiga masalah di atas, khususnya untuk bisnis manufacturing.&lt;br /&gt;
 Buku ini ditulis dalam bentuk tutorial step-to-step sehingga bisa dipakai oleh pengguna langsung ataupun sebagai referensi para tutor komputer yang mengajarkan komputerisasi akuntansi menggunakan program MYOB.&lt;/p&gt;
 &lt;p&gt;Topik yang dibahas:&lt;br /&gt;
 &amp;bull; Persiapan Alih Data&lt;br /&gt;
 &amp;bull; Konversi Data Manual&lt;br /&gt;
 &amp;bull; Modul yang Berhubungan dengan Aliran Kas: Modul Account, Banking, Sales, Purchase&lt;br /&gt;
 &amp;bull; Modul Kartu&lt;br /&gt;
 &amp;bull; Modul Inventory&lt;br /&gt;
 &amp;bull; Password&lt;br /&gt;
 &amp;bull; Membuat Job List Payroll&lt;br /&gt;
 &amp;bull; Serba-serbi Transaksi Penjualan&lt;br /&gt;
 &amp;bull; Serba-serbi Transaksi Pembelian&lt;br /&gt;
 &amp;bull; Koreksi Data&lt;br /&gt;
 &amp;bull; Membuat Laporan Keuangan&lt;br /&gt;
 &amp;bull; Membaca Laporan Keuangan&lt;/p&gt;</t>
        </is>
      </c>
      <c r="Y858" s="262" t="n">
        <v>67500</v>
      </c>
      <c r="Z858" s="226" t="n"/>
      <c r="AA858" s="241">
        <f>Y1224*Z1224</f>
        <v/>
      </c>
      <c r="AB858" s="237" t="inlineStr">
        <is>
          <t>e03f1f34-8b4b-4ab9-891d-438b393046df</t>
        </is>
      </c>
    </row>
    <row r="859" ht="15" customHeight="1" s="283">
      <c r="A859" s="109" t="n">
        <v>1216</v>
      </c>
      <c r="B859" s="222">
        <f>HYPERLINK("https://mocostore.moco.co.id/catalog/"&amp;AB1225,"Klik Disini")</f>
        <v/>
      </c>
      <c r="C859" s="223" t="inlineStr">
        <is>
          <t>Mukjizat Sungguh Nyata</t>
        </is>
      </c>
      <c r="D859" s="223" t="n"/>
      <c r="E859" s="223" t="inlineStr">
        <is>
          <t>Corry Mira</t>
        </is>
      </c>
      <c r="F859" s="223" t="inlineStr">
        <is>
          <t>979-763-947-9</t>
        </is>
      </c>
      <c r="G859" s="223" t="inlineStr">
        <is>
          <t>978-979-29-9329-5</t>
        </is>
      </c>
      <c r="H859" s="223" t="inlineStr">
        <is>
          <t>Agama Kristen</t>
        </is>
      </c>
      <c r="I859" s="258" t="inlineStr">
        <is>
          <t>Perguruan Tinggi</t>
        </is>
      </c>
      <c r="J859" s="186" t="inlineStr">
        <is>
          <t>009.16</t>
        </is>
      </c>
      <c r="K859" s="223" t="n"/>
      <c r="L859" s="223" t="n"/>
      <c r="M859" s="259" t="n"/>
      <c r="N859" s="223" t="inlineStr">
        <is>
          <t>Indonesia</t>
        </is>
      </c>
      <c r="O859" s="223" t="inlineStr">
        <is>
          <t>Tidak diketahui</t>
        </is>
      </c>
      <c r="P859" s="260" t="n">
        <v>2008</v>
      </c>
      <c r="Q859" s="260" t="n">
        <v>2018</v>
      </c>
      <c r="R859" s="223" t="inlineStr">
        <is>
          <t>Penerbit Andi</t>
        </is>
      </c>
      <c r="S859" s="223" t="inlineStr">
        <is>
          <t>Andi Offset CV</t>
        </is>
      </c>
      <c r="T859" s="223" t="inlineStr">
        <is>
          <t>Lokal</t>
        </is>
      </c>
      <c r="U859" s="261" t="n">
        <v>114</v>
      </c>
      <c r="V859" s="86" t="inlineStr">
        <is>
          <t>pdf</t>
        </is>
      </c>
      <c r="W859" s="223" t="inlineStr">
        <is>
          <t>5.6 MB</t>
        </is>
      </c>
      <c r="X859" s="225" t="inlineStr">
        <is>
          <t>&lt;p&gt;Adakah orang yang begitu menderita didera penyakit yang bertubi-tubi seperti itu? Dia adalah Corry Mira. Penyakit demi penyakit silih berganti bersarang di tubuhnya.&lt;br /&gt;
 Marah, sedih, putus asa- mungkin reaksi wajar bagi siapa pun yang mengalami. Yang membuat Corry luar biasa adalah dia tetap mengatakan: betapa baiknya, Tuhan! Ya, sakit dan penderitaan yang bertubi menghampiri tidak menyurutkan imannya. Dan iman&lt;br /&gt;
 itulah yang membukakan pintu mukjizat untuknya.&lt;/p&gt;
 &lt;p&gt;Diceritakan sendiri oleh Corry Mira, buku ini akan mencelikkan kita bahwa semakin berat penderitaan seseorang, semakin besar kemungkinan ia memandang Yesus sebagai tempat perlindungan. Karena MukjizatSungguh Nyata!&lt;br /&gt;
 &amp;nbsp;&lt;/p&gt;</t>
        </is>
      </c>
      <c r="Y859" s="262" t="n">
        <v>57500</v>
      </c>
      <c r="Z859" s="226" t="n"/>
      <c r="AA859" s="241">
        <f>Y1225*Z1225</f>
        <v/>
      </c>
      <c r="AB859" s="237" t="inlineStr">
        <is>
          <t>6386059d-a460-4545-bb1e-9193402e5940</t>
        </is>
      </c>
    </row>
    <row r="860" ht="15" customHeight="1" s="283">
      <c r="A860" s="109" t="n">
        <v>1217</v>
      </c>
      <c r="B860" s="222">
        <f>HYPERLINK("https://mocostore.moco.co.id/catalog/"&amp;AB1226,"Klik Disini")</f>
        <v/>
      </c>
      <c r="C860" s="223" t="inlineStr">
        <is>
          <t>Manajemen Pelayanan</t>
        </is>
      </c>
      <c r="D860" s="223" t="n"/>
      <c r="E860" s="223" t="inlineStr">
        <is>
          <t>Agus B. Lay</t>
        </is>
      </c>
      <c r="F860" s="223" t="inlineStr">
        <is>
          <t>979-763-297-0</t>
        </is>
      </c>
      <c r="G860" s="223" t="inlineStr">
        <is>
          <t>978-979-29-9337-0</t>
        </is>
      </c>
      <c r="H860" s="223" t="inlineStr">
        <is>
          <t>Agama &amp; Spiritual</t>
        </is>
      </c>
      <c r="I860" s="258" t="inlineStr">
        <is>
          <t>Perguruan Tinggi</t>
        </is>
      </c>
      <c r="J860" s="186" t="inlineStr">
        <is>
          <t>009.16</t>
        </is>
      </c>
      <c r="K860" s="223" t="inlineStr">
        <is>
          <t>Tidak Tersedia</t>
        </is>
      </c>
      <c r="L860" s="264" t="n"/>
      <c r="M860" s="265" t="inlineStr">
        <is>
          <t>Tidak Tersedia</t>
        </is>
      </c>
      <c r="N860" s="223" t="inlineStr">
        <is>
          <t>Indonesia</t>
        </is>
      </c>
      <c r="O860" s="223" t="inlineStr">
        <is>
          <t>Tidak diketahui</t>
        </is>
      </c>
      <c r="P860" s="260" t="n">
        <v>2006</v>
      </c>
      <c r="Q860" s="260" t="n">
        <v>2018</v>
      </c>
      <c r="R860" s="223" t="inlineStr">
        <is>
          <t>Penerbit Andi</t>
        </is>
      </c>
      <c r="S860" s="223" t="inlineStr">
        <is>
          <t>Andi Offset CV</t>
        </is>
      </c>
      <c r="T860" s="223" t="inlineStr">
        <is>
          <t>Lokal</t>
        </is>
      </c>
      <c r="U860" s="261" t="n">
        <v>186</v>
      </c>
      <c r="V860" s="86" t="inlineStr">
        <is>
          <t>pdf</t>
        </is>
      </c>
      <c r="W860" s="223" t="inlineStr">
        <is>
          <t>25.0 MB</t>
        </is>
      </c>
      <c r="X860" s="225" t="inlineStr">
        <is>
          <t>&lt;p&gt;Semakin lama semakin terasa kebutuhan akan pengelolaan pelayanan kerohanian, baik di gereja-gereja, maupun di organisasi-organisasi Kristen di Indonesia. Pengelolaan pelayanan tentu harus berdasarkan prinsip-prinsip Alkitabilah dan juga mencu pada kelaziman manajemen yang ada.&lt;/p&gt;
 &lt;p&gt;Untuk menjawab kebutuhan tersebut, penulis mencoba memperkenalkan cara pemahaman terhadap prinsip dan fungsi manajemen serta aplikasinya dalam pelayanan kerohanian. Memang tidak mudah untuk menerapkan begitu saja prinsip-prinsip dalam berbagai buku teks manajemen. Salah satu kesulitannya adalah berhubungan dengan kebijakan dalam mengadakan seleksi: bagian-bagian manakah dari berbagai teori, konsep, dan gagasan ahli-ahli manajemen itu yang&amp;nbsp;&lt;em&gt;reconciled&lt;/em&gt;&amp;nbsp;dengan persepsi dan gagasan krstiani, bahkan dengan prinsip-prinsip alkitabiah.&lt;/p&gt;
 &lt;p&gt;&amp;nbsp;Buku ini dipersiapkan sebagai bahan pengantar untuk suatu lokakarya yang dimaksudkan sebagai latihan dalam kepemimpinan bagi orang-orang Kristen. Tujuan buku ini adalah untuk:&lt;/p&gt;
 &lt;ol&gt;
 &lt;li&gt;Menyajikan dasar Alkitab mengnai manajemen&lt;/li&gt;
 &lt;li&gt;Menyajikan &amp;quot;bagaimana melakukan&amp;quot; dan bukan sekadar mengajarkan prinsip-prinsip.&lt;/li&gt;
 &lt;li&gt;Melaksanakan &amp;quot;bagaimana melakukan&amp;quot; itu dengan menggunakan lembar kerja (worksheet)&lt;/li&gt;
 &lt;li&gt;Mengintegrasikan sejumlah &amp;quot;bagaimana melakukan&amp;quot; itu sedemikian rupa, sehingga aplikasinya dipadu dari satu lembar kerja ke lembar kerja berikutnya.&lt;/li&gt;
 &lt;/ol&gt;
 &lt;p&gt;Baik pengantar maupun bahan-bahan lokakarya dalam buku ini telah diolah berdasarkan Alkitab, sejumlah buku referensi manajeme, dan pengalaman dalam mengaplikasikan prinsip-prinsip manajemen pelayanan Kristen.&lt;/p&gt;</t>
        </is>
      </c>
      <c r="Y860" s="262" t="n">
        <v>64500</v>
      </c>
      <c r="Z860" s="226" t="n"/>
      <c r="AA860" s="241">
        <f>Y1226*Z1226</f>
        <v/>
      </c>
      <c r="AB860" s="237" t="inlineStr">
        <is>
          <t>8252e362-434d-4345-80c3-d026c9ff501a</t>
        </is>
      </c>
    </row>
    <row r="861" ht="15" customHeight="1" s="283">
      <c r="A861" s="109" t="n">
        <v>1218</v>
      </c>
      <c r="B861" s="222">
        <f>HYPERLINK("https://mocostore.moco.co.id/catalog/"&amp;AB1227,"Klik Disini")</f>
        <v/>
      </c>
      <c r="C861" s="223" t="inlineStr">
        <is>
          <t>Aplikasi Program PHP dan MySQL untuk Membuat Website Interaktif</t>
        </is>
      </c>
      <c r="D861" s="223" t="n"/>
      <c r="E861" s="223" t="inlineStr">
        <is>
          <t>Madcoms</t>
        </is>
      </c>
      <c r="F861" s="223" t="inlineStr">
        <is>
          <t>978-979-29-0554-0</t>
        </is>
      </c>
      <c r="G861" s="223" t="inlineStr">
        <is>
          <t>978-979-29-8852-9</t>
        </is>
      </c>
      <c r="H861" s="223" t="inlineStr">
        <is>
          <t>Pemograman</t>
        </is>
      </c>
      <c r="I861" s="258" t="inlineStr">
        <is>
          <t>Perguruan Tinggi</t>
        </is>
      </c>
      <c r="J861" s="186" t="inlineStr">
        <is>
          <t>009.05</t>
        </is>
      </c>
      <c r="K861" s="223" t="n"/>
      <c r="L861" s="264" t="n"/>
      <c r="M861" s="265" t="n"/>
      <c r="N861" s="223" t="inlineStr">
        <is>
          <t>Indonesia</t>
        </is>
      </c>
      <c r="O861" s="223" t="inlineStr">
        <is>
          <t>Tidak diketahui</t>
        </is>
      </c>
      <c r="P861" s="260" t="n">
        <v>2009</v>
      </c>
      <c r="Q861" s="260" t="n">
        <v>2018</v>
      </c>
      <c r="R861" s="223" t="inlineStr">
        <is>
          <t>Penerbit Andi</t>
        </is>
      </c>
      <c r="S861" s="223" t="inlineStr">
        <is>
          <t>Andi Offset CV</t>
        </is>
      </c>
      <c r="T861" s="223" t="inlineStr">
        <is>
          <t>Lokal</t>
        </is>
      </c>
      <c r="U861" s="261" t="n">
        <v>364</v>
      </c>
      <c r="V861" s="86" t="inlineStr">
        <is>
          <t>pdf</t>
        </is>
      </c>
      <c r="W861" s="223" t="inlineStr">
        <is>
          <t>7.1 MB</t>
        </is>
      </c>
      <c r="X861" s="225" t="inlineStr">
        <is>
          <t>&lt;p&gt;Buku yang dibahas dengan bahasa yang sederhana dan mudah dipahami ini memberikan tip dan trik yang akan membantu Anda membuat website yang lebih atraktif dan interaktif. Dengar buku ini Anda dapat mengenal pemrograman PHP dan MySQL. Setelah membaca dan mempelajarinya. Anda dapat membuat dan mengelola aplikasi-aplikasi website yang interaktif.&amp;nbsp;&lt;/p&gt;
 &lt;p&gt;Pokok bahasan yang dibahas dalam buku ini:&amp;nbsp;&lt;/p&gt;
 &lt;p&gt;&amp;bull;&amp;nbsp;&amp;nbsp; &amp;nbsp;lnstalasi Webserver, Modul PHP, dan MySQL&lt;br /&gt;
 &amp;bull;&amp;nbsp;&amp;nbsp; &amp;nbsp;Mengawali Penulisan Kode Program PHP&lt;br /&gt;
 &amp;bull;&amp;nbsp;&amp;nbsp; &amp;nbsp;Jen is Data, Variabel, dan Operator dalam Program PHP&lt;br /&gt;
 &amp;bull;&amp;nbsp;&amp;nbsp; &amp;nbsp;Strukt-ur Control&lt;br /&gt;
 &amp;bull;&amp;nbsp;&amp;nbsp; &amp;nbsp;Fungsi Data Array&lt;br /&gt;
 &amp;bull;&amp;nbsp;&amp;nbsp; &amp;nbsp;Fungsi Pengolah String&lt;br /&gt;
 &amp;bull;&amp;nbsp;&amp;nbsp; &amp;nbsp;Fungsi Tanggal dan Waktu&lt;br /&gt;
 &amp;bull;&amp;nbsp;&amp;nbsp; &amp;nbsp;Operasi File&lt;/p&gt;</t>
        </is>
      </c>
      <c r="Y861" s="262" t="n">
        <v>105000</v>
      </c>
      <c r="Z861" s="226" t="n"/>
      <c r="AA861" s="241">
        <f>Y1227*Z1227</f>
        <v/>
      </c>
      <c r="AB861" s="237" t="inlineStr">
        <is>
          <t>bbf13178-5c9f-45f2-b15f-cc2d9037c3fe</t>
        </is>
      </c>
    </row>
    <row r="862" ht="15" customHeight="1" s="283">
      <c r="A862" s="109" t="n">
        <v>1219</v>
      </c>
      <c r="B862" s="222">
        <f>HYPERLINK("https://mocostore.moco.co.id/catalog/"&amp;AB1228,"Klik Disini")</f>
        <v/>
      </c>
      <c r="C862" s="223" t="inlineStr">
        <is>
          <t>Manajemen Website dan WWW Server</t>
        </is>
      </c>
      <c r="D862" s="223" t="n"/>
      <c r="E862" s="223" t="inlineStr">
        <is>
          <t>Rahmat Rafiudin</t>
        </is>
      </c>
      <c r="F862" s="223" t="inlineStr">
        <is>
          <t>978-979-29-0221-1</t>
        </is>
      </c>
      <c r="G862" s="223" t="inlineStr">
        <is>
          <t>978-979-29-9338-7</t>
        </is>
      </c>
      <c r="H862" s="223" t="inlineStr">
        <is>
          <t>Komputer &amp; Internet</t>
        </is>
      </c>
      <c r="I862" s="258" t="inlineStr">
        <is>
          <t>Perguruan Tinggi</t>
        </is>
      </c>
      <c r="J862" s="186" t="inlineStr">
        <is>
          <t>009.05</t>
        </is>
      </c>
      <c r="K862" s="223" t="n"/>
      <c r="L862" s="264" t="n"/>
      <c r="M862" s="265" t="n"/>
      <c r="N862" s="223" t="inlineStr">
        <is>
          <t>Indonesia</t>
        </is>
      </c>
      <c r="O862" s="223" t="inlineStr">
        <is>
          <t>Tidak diketahui</t>
        </is>
      </c>
      <c r="P862" s="260" t="n">
        <v>2007</v>
      </c>
      <c r="Q862" s="260" t="n">
        <v>2018</v>
      </c>
      <c r="R862" s="223" t="inlineStr">
        <is>
          <t>Penerbit Andi</t>
        </is>
      </c>
      <c r="S862" s="223" t="inlineStr">
        <is>
          <t>Andi Offset CV</t>
        </is>
      </c>
      <c r="T862" s="223" t="inlineStr">
        <is>
          <t>Lokal</t>
        </is>
      </c>
      <c r="U862" s="261" t="n">
        <v>198</v>
      </c>
      <c r="V862" s="86" t="inlineStr">
        <is>
          <t>pdf</t>
        </is>
      </c>
      <c r="W862" s="223" t="inlineStr">
        <is>
          <t>4.4 MB</t>
        </is>
      </c>
      <c r="X862" s="225" t="inlineStr">
        <is>
          <t>&lt;p&gt;Dalam membangun dan merawat layanan World Wide Web, khususnya web server dan wesite, Anda dituntut untuk menguasai teknologi serta seni menyampaikan informasi pada klien. Buku Manajemen Website dan WWW Server ini akan sangat berguna bagi Anda karena memberikan pembahasan praktis cara webmaster mengelola, menjaga, dan merawat website serta server WWW dari hari ke hari. Pembahasan menyertakan pula contoh-contoh, sehingga dapat lebih mudah memahaminya.&lt;br /&gt;
 &lt;br /&gt;
 Topik pembahasan dalam buku ini meliputi :&lt;br /&gt;
 &lt;br /&gt;
 - Elemen dasar Manajemen WWW&lt;br /&gt;
 - Perhatian konfigurasi WWW Server&lt;br /&gt;
 - Perhatian File Permission&lt;br /&gt;
 - HTML Checker&lt;br /&gt;
 - Link validator&lt;br /&gt;
 - Analisis trafik dan situs statistik&lt;br /&gt;
 - Analisis dan auditing WWW log&lt;br /&gt;
 - Mengamankan WWW Server&lt;br /&gt;
 - Pelanggaran Umum layanan WWW&lt;/p&gt;</t>
        </is>
      </c>
      <c r="Y862" s="262" t="n">
        <v>70000</v>
      </c>
      <c r="Z862" s="226" t="n"/>
      <c r="AA862" s="241">
        <f>Y1228*Z1228</f>
        <v/>
      </c>
      <c r="AB862" s="237" t="inlineStr">
        <is>
          <t>2d354b6d-8e5c-4c72-917e-f92720a51e94</t>
        </is>
      </c>
    </row>
    <row r="863" ht="15" customHeight="1" s="283">
      <c r="A863" s="109" t="n">
        <v>1220</v>
      </c>
      <c r="B863" s="222">
        <f>HYPERLINK("https://mocostore.moco.co.id/catalog/"&amp;AB1229,"Klik Disini")</f>
        <v/>
      </c>
      <c r="C863" s="223" t="inlineStr">
        <is>
          <t>Multimedia Starter Guide: Adobe Illustrator CS2</t>
        </is>
      </c>
      <c r="D863" s="223" t="n"/>
      <c r="E863" s="223" t="inlineStr">
        <is>
          <t>SmitDev Community</t>
        </is>
      </c>
      <c r="F863" s="223" t="inlineStr">
        <is>
          <t>979-731-585-1</t>
        </is>
      </c>
      <c r="G863" s="223" t="inlineStr">
        <is>
          <t>978-979-29-9333-2</t>
        </is>
      </c>
      <c r="H863" s="223" t="inlineStr">
        <is>
          <t>Desain Grafis &amp; Multimedia</t>
        </is>
      </c>
      <c r="I863" s="258" t="inlineStr">
        <is>
          <t>Perguruan Tinggi</t>
        </is>
      </c>
      <c r="J863" s="186" t="inlineStr">
        <is>
          <t>009.05</t>
        </is>
      </c>
      <c r="K863" s="223" t="inlineStr">
        <is>
          <t>Tidak Tersedia</t>
        </is>
      </c>
      <c r="L863" s="264" t="n"/>
      <c r="M863" s="265" t="inlineStr">
        <is>
          <t>Tidak Tersedia</t>
        </is>
      </c>
      <c r="N863" s="223" t="inlineStr">
        <is>
          <t>Indonesia</t>
        </is>
      </c>
      <c r="O863" s="223" t="inlineStr">
        <is>
          <t>Tidak diketahui</t>
        </is>
      </c>
      <c r="P863" s="260" t="n">
        <v>2006</v>
      </c>
      <c r="Q863" s="260" t="n">
        <v>2018</v>
      </c>
      <c r="R863" s="223" t="inlineStr">
        <is>
          <t>Penerbit Andi</t>
        </is>
      </c>
      <c r="S863" s="223" t="inlineStr">
        <is>
          <t>Andi Offset CV</t>
        </is>
      </c>
      <c r="T863" s="223" t="inlineStr">
        <is>
          <t>Lokal</t>
        </is>
      </c>
      <c r="U863" s="261" t="n">
        <v>336</v>
      </c>
      <c r="V863" s="86" t="inlineStr">
        <is>
          <t>pdf</t>
        </is>
      </c>
      <c r="W863" s="223" t="inlineStr">
        <is>
          <t>14.5 MB</t>
        </is>
      </c>
      <c r="X863" s="225" t="inlineStr">
        <is>
          <t>&lt;p&gt;Salah satu aplikasi grafis yang cukup diminati oleh para desainer grafis adalah Adobe Illustrator. Adobe Illustrator merupakan program pengolah grafis yang sangat andal untuk membuat berbagai macam desain. Beragam fasilitas canggih dan fitur yang lengkap menjadikan Adobe Illustrator populer di dunia&amp;nbsp;publishing saat ini. Program ini merupakan aplikasi grafis setelah melalui rilis ke-8. Dengan demikian tidak dapat dipungkiri lagi kemampuan dan produktivitasnya. Melalui sistem menu, toolbox, palet, serta sejumlah fitur lainnya,Adobe Illustrator akan sangat membantu, baik bagi para pemula maupun profesional di bidang dekstop publishing.&lt;br /&gt;
 &amp;nbsp;&lt;/p&gt;</t>
        </is>
      </c>
      <c r="Y863" s="262" t="n">
        <v>101000</v>
      </c>
      <c r="Z863" s="226" t="n"/>
      <c r="AA863" s="241">
        <f>Y1229*Z1229</f>
        <v/>
      </c>
      <c r="AB863" s="237" t="inlineStr">
        <is>
          <t>9a041b86-c5c6-4f33-a3f6-ae89eec464d2</t>
        </is>
      </c>
    </row>
    <row r="864" ht="15" customHeight="1" s="283">
      <c r="A864" s="109" t="n">
        <v>1221</v>
      </c>
      <c r="B864" s="222">
        <f>HYPERLINK("https://mocostore.moco.co.id/catalog/"&amp;AB1230,"Klik Disini")</f>
        <v/>
      </c>
      <c r="C864" s="223" t="inlineStr">
        <is>
          <t>E-News Publising: Panduan Bagi WebMaster Cyber Media</t>
        </is>
      </c>
      <c r="D864" s="223" t="n"/>
      <c r="E864" s="223" t="inlineStr">
        <is>
          <t>Rahmat Rafiudin</t>
        </is>
      </c>
      <c r="F864" s="223" t="inlineStr">
        <is>
          <t>979-731-424-3</t>
        </is>
      </c>
      <c r="G864" s="223" t="inlineStr">
        <is>
          <t>978-979-29-9025-6</t>
        </is>
      </c>
      <c r="H864" s="223" t="inlineStr">
        <is>
          <t>Komputer &amp; Internet</t>
        </is>
      </c>
      <c r="I864" s="258" t="inlineStr">
        <is>
          <t>Perguruan Tinggi</t>
        </is>
      </c>
      <c r="J864" s="186" t="inlineStr">
        <is>
          <t>009.05</t>
        </is>
      </c>
      <c r="K864" s="223" t="n"/>
      <c r="L864" s="223" t="n"/>
      <c r="M864" s="259" t="n"/>
      <c r="N864" s="223" t="inlineStr">
        <is>
          <t>Indonesia</t>
        </is>
      </c>
      <c r="O864" s="223" t="inlineStr">
        <is>
          <t>Tidak diketahui</t>
        </is>
      </c>
      <c r="P864" s="260" t="n">
        <v>2004</v>
      </c>
      <c r="Q864" s="260" t="n">
        <v>2018</v>
      </c>
      <c r="R864" s="223" t="inlineStr">
        <is>
          <t>Penerbit Andi</t>
        </is>
      </c>
      <c r="S864" s="223" t="inlineStr">
        <is>
          <t>Andi Offset CV</t>
        </is>
      </c>
      <c r="T864" s="223" t="inlineStr">
        <is>
          <t>Lokal</t>
        </is>
      </c>
      <c r="U864" s="261" t="n">
        <v>243</v>
      </c>
      <c r="V864" s="86" t="inlineStr">
        <is>
          <t>pdf</t>
        </is>
      </c>
      <c r="W864" s="223" t="inlineStr">
        <is>
          <t>18.1 MB</t>
        </is>
      </c>
      <c r="X864" s="225" t="inlineStr">
        <is>
          <t>&lt;p&gt;Membangun situs/portal berita online (news publishing) merupakan bagian dari implementasi cyber media organisasi yang bergerak di bidang media informasi dan jurnalistik. Dewasa ini tidak ada alasan untuk mengesampingkan teknologi mutakhir satu ini jika tidak ingin tertinggal &amp;#39;seribu langkah&amp;#39; oleh kompetitor.&amp;nbsp;&lt;br /&gt;
 Namun disadari masih banyak di antara praktisi informasi yang belum mengetahui bagaimana sebenarnya membangun sebuah portal berita. Terkadang, sebelum memulai, kita bahkan memandangnya sebagai sesuatu yang RUMIT, KOMPLEKS, dan memakan BIAYA BESAR.&amp;nbsp;&lt;/p&gt;
 &lt;p&gt;Untuk beberapa kondisi, dugaan di atas bisa saja benar. Tetapi, hal tersebut bukanlah harga mati karena masih terdapat solusi alternatif yang praktis, mudah, ringan, dan MURAH.&amp;nbsp;&lt;br /&gt;
 Buku ini akan memandu Anda untuk mengetahui bagaimana membangun aplikasi News Publishing dengan menggunakan tool powerful yang gratis dan mudah. Ada ban yak fitur yang ditawarkan, seperti:&amp;nbsp;&lt;/p&gt;
 &lt;p&gt;&amp;nbsp;&lt;/p&gt;</t>
        </is>
      </c>
      <c r="Y864" s="262" t="n">
        <v>118000</v>
      </c>
      <c r="Z864" s="226" t="n"/>
      <c r="AA864" s="241">
        <f>Y1230*Z1230</f>
        <v/>
      </c>
      <c r="AB864" s="237" t="inlineStr">
        <is>
          <t>72e9d809-a9bf-4992-b563-c74774a5e447</t>
        </is>
      </c>
    </row>
    <row r="865" ht="15" customHeight="1" s="283">
      <c r="A865" s="109" t="n">
        <v>1222</v>
      </c>
      <c r="B865" s="222">
        <f>HYPERLINK("https://mocostore.moco.co.id/catalog/"&amp;AB1231,"Klik Disini")</f>
        <v/>
      </c>
      <c r="C865" s="223" t="inlineStr">
        <is>
          <t>Manakah yang Alkitabiah: Kepenatuaan atau Kependetaan</t>
        </is>
      </c>
      <c r="D865" s="223" t="n"/>
      <c r="E865" s="223" t="inlineStr">
        <is>
          <t>Alexander Strauch</t>
        </is>
      </c>
      <c r="F865" s="223" t="inlineStr">
        <is>
          <t>978-979-29-5692-4</t>
        </is>
      </c>
      <c r="G865" s="223" t="inlineStr">
        <is>
          <t>978-979-29-9340-0</t>
        </is>
      </c>
      <c r="H865" s="223" t="inlineStr">
        <is>
          <t>Agama Kristen</t>
        </is>
      </c>
      <c r="I865" s="258" t="inlineStr">
        <is>
          <t>Perguruan Tinggi</t>
        </is>
      </c>
      <c r="J865" s="186" t="inlineStr">
        <is>
          <t>009.16</t>
        </is>
      </c>
      <c r="K865" s="223" t="n"/>
      <c r="L865" s="264" t="n"/>
      <c r="M865" s="265" t="n"/>
      <c r="N865" s="223" t="inlineStr">
        <is>
          <t>Indonesia</t>
        </is>
      </c>
      <c r="O865" s="223" t="inlineStr">
        <is>
          <t>Tidak diketahui</t>
        </is>
      </c>
      <c r="P865" s="260" t="n">
        <v>2016</v>
      </c>
      <c r="Q865" s="260" t="n">
        <v>2018</v>
      </c>
      <c r="R865" s="223" t="inlineStr">
        <is>
          <t>Penerbit Andi</t>
        </is>
      </c>
      <c r="S865" s="223" t="inlineStr">
        <is>
          <t>Andi Offset CV</t>
        </is>
      </c>
      <c r="T865" s="223" t="inlineStr">
        <is>
          <t>Lokal</t>
        </is>
      </c>
      <c r="U865" s="261" t="n">
        <v>200</v>
      </c>
      <c r="V865" s="86" t="inlineStr">
        <is>
          <t>pdf</t>
        </is>
      </c>
      <c r="W865" s="223" t="inlineStr">
        <is>
          <t>9.0 MB</t>
        </is>
      </c>
      <c r="X865" s="225" t="inlineStr">
        <is>
          <t>&lt;p&gt;Dengan gamblangnya penulis buku ini menegaskan kembali kebenaran Alkitabiah yang sangat penting bagi kehidupan gereja, khususnya dalam hal kepemimpinan gereja yang sesuai dengan pola Perjanjian Baru. Dalam buku ini, penulis mengungkapkan gagasannya untuk lima tujuan khusus/spesifik, yaitu:&lt;br /&gt;
 1. untuk mengembalikan atau memulihkan kepenatuaan yang alkitabiah pada kedudukan yang semestinya dalam gereja.&lt;br /&gt;
 2. untuk menantang tradisi-tradisi palsu.&lt;br /&gt;
 3. untuk menghidupkan kembali pola kepenatuaan dalam gereja pada masa kini.&lt;br /&gt;
 4. untuk membangkitkan para penatua yang baru.&lt;br /&gt;
 5. untuk mengejar setiap orang percaya mengenai tanggapan/respons yang sepatutnya diberikan kepada para penatua gereja.&lt;/p&gt;</t>
        </is>
      </c>
      <c r="Y865" s="262" t="n">
        <v>57500</v>
      </c>
      <c r="Z865" s="226" t="n"/>
      <c r="AA865" s="241">
        <f>Y1231*Z1231</f>
        <v/>
      </c>
      <c r="AB865" s="237" t="inlineStr">
        <is>
          <t>f2a03f6e-bac4-49c9-b431-1deede6ee11b</t>
        </is>
      </c>
    </row>
    <row r="866" ht="15" customHeight="1" s="283">
      <c r="A866" s="109" t="n">
        <v>1223</v>
      </c>
      <c r="B866" s="222">
        <f>HYPERLINK("https://mocostore.moco.co.id/catalog/"&amp;AB1232,"Klik Disini")</f>
        <v/>
      </c>
      <c r="C866" s="223" t="inlineStr">
        <is>
          <t>Multiply Your Multiple Intelligences: Melatih 8 Kecerdasan Majemuk Pada Anak dan Dewasa</t>
        </is>
      </c>
      <c r="D866" s="223" t="n"/>
      <c r="E866" s="223" t="inlineStr">
        <is>
          <t>Justinus Reza Prasetyo dan Yeny Andriani</t>
        </is>
      </c>
      <c r="F866" s="223" t="inlineStr">
        <is>
          <t>978-979-29-0980-7</t>
        </is>
      </c>
      <c r="G866" s="223" t="inlineStr">
        <is>
          <t>978-979-29-9339-4</t>
        </is>
      </c>
      <c r="H866" s="223" t="inlineStr">
        <is>
          <t>Psikologi</t>
        </is>
      </c>
      <c r="I866" s="258" t="inlineStr">
        <is>
          <t>Perguruan Tinggi</t>
        </is>
      </c>
      <c r="J866" s="186" t="inlineStr">
        <is>
          <t>009.13</t>
        </is>
      </c>
      <c r="K866" s="223" t="n"/>
      <c r="L866" s="264" t="n"/>
      <c r="M866" s="265" t="n"/>
      <c r="N866" s="223" t="inlineStr">
        <is>
          <t>Indonesia</t>
        </is>
      </c>
      <c r="O866" s="223" t="inlineStr">
        <is>
          <t>Tidak diketahui</t>
        </is>
      </c>
      <c r="P866" s="260" t="n">
        <v>2009</v>
      </c>
      <c r="Q866" s="260" t="n">
        <v>2018</v>
      </c>
      <c r="R866" s="223" t="inlineStr">
        <is>
          <t>Penerbit Andi</t>
        </is>
      </c>
      <c r="S866" s="223" t="inlineStr">
        <is>
          <t>Andi Offset CV</t>
        </is>
      </c>
      <c r="T866" s="223" t="inlineStr">
        <is>
          <t>Lokal</t>
        </is>
      </c>
      <c r="U866" s="261" t="n">
        <v>112</v>
      </c>
      <c r="V866" s="86" t="inlineStr">
        <is>
          <t>pdf</t>
        </is>
      </c>
      <c r="W866" s="223" t="inlineStr">
        <is>
          <t>2.7 MB</t>
        </is>
      </c>
      <c r="X866" s="225" t="inlineStr">
        <is>
          <t>&lt;p&gt;&amp;ldquo;Kita lebih cerdas daripada yang kita pikirkan.&amp;rdquo; Itulah kalimat yang sungguh tepat untuk mendasari konsep Multiple Intelligences (MI).&amp;nbsp;&lt;/p&gt;
 &lt;p&gt;Konsep Multiple Intelligences (MI) yang diciptakan oleh Dr. Howard Gardner, seorang profesor psikolgi pendidikan, membawa suatu cara pandang baru terhadap konsep inteligensi, melebihi konsep IQ sebelumnya.&lt;/p&gt;
 &lt;p&gt;Buku ini mengulas konsep Multiple Intelligences dari berbagai sisi, dari sisi pendidikan, psikologi, dan pengembangan diri. Dengan alat tes Multiple Intelligences Scales&amp;copy; yang ada dalam buku ini, Anda akan mengetahui tingkat perkembangan Multiple Intelligences Anda, termasuk makna dan manfaatnya dalam hidup sehari-hari, serta cara melipatgandakan Multiple Intelligences Anda. Topik MI dalam buku ini dikupas secara mendetail dan fokus serta begitu praktis dan dapat diterapkan oleh setiap orang yang membacanya.&amp;nbsp;&lt;/p&gt;
 &lt;p&gt;Ditulis dengan gaya yang ringan namun berbobot, praktis dan mudah dimengerti, buku ini tidak saja bermanfaat bagi Anda pribadi, tetapi juga layak dibaca oleh para orangtua yang konsen terhadap pendidikan putra-putrinya, siswa sekolah menengah, mahasiswa, dan praktisi bidang pendidikan dan profesional yang menangani sumber daya manusia.&lt;/p&gt;</t>
        </is>
      </c>
      <c r="Y866" s="262" t="n">
        <v>43500</v>
      </c>
      <c r="Z866" s="226" t="n"/>
      <c r="AA866" s="241">
        <f>Y1232*Z1232</f>
        <v/>
      </c>
      <c r="AB866" s="237" t="inlineStr">
        <is>
          <t>3c536bed-036d-409d-ba35-f32f59d2db66</t>
        </is>
      </c>
    </row>
    <row r="867" ht="15" customHeight="1" s="283">
      <c r="A867" s="109" t="n">
        <v>1224</v>
      </c>
      <c r="B867" s="222">
        <f>HYPERLINK("https://mocostore.moco.co.id/catalog/"&amp;AB1233,"Klik Disini")</f>
        <v/>
      </c>
      <c r="C867" s="223" t="inlineStr">
        <is>
          <t>Aplikasi Sistem Informasi Sekolah dengan Visual Foxpro 9.0</t>
        </is>
      </c>
      <c r="D867" s="223" t="n"/>
      <c r="E867" s="223" t="inlineStr">
        <is>
          <t>Madcoms</t>
        </is>
      </c>
      <c r="F867" s="223" t="inlineStr">
        <is>
          <t>979-763-144-3</t>
        </is>
      </c>
      <c r="G867" s="223" t="inlineStr">
        <is>
          <t>978-979-29-8853-6</t>
        </is>
      </c>
      <c r="H867" s="223" t="inlineStr">
        <is>
          <t>Komputer &amp; Internet</t>
        </is>
      </c>
      <c r="I867" s="258" t="inlineStr">
        <is>
          <t>Perguruan Tinggi</t>
        </is>
      </c>
      <c r="J867" s="186" t="inlineStr">
        <is>
          <t>009.05</t>
        </is>
      </c>
      <c r="K867" s="223" t="n"/>
      <c r="L867" s="264" t="n"/>
      <c r="M867" s="265" t="n"/>
      <c r="N867" s="223" t="inlineStr">
        <is>
          <t>Indonesia</t>
        </is>
      </c>
      <c r="O867" s="223" t="inlineStr">
        <is>
          <t>Tidak diketahui</t>
        </is>
      </c>
      <c r="P867" s="260" t="n">
        <v>2006</v>
      </c>
      <c r="Q867" s="260" t="n">
        <v>2018</v>
      </c>
      <c r="R867" s="223" t="inlineStr">
        <is>
          <t>Penerbit Andi</t>
        </is>
      </c>
      <c r="S867" s="223" t="inlineStr">
        <is>
          <t>Andi Offset CV</t>
        </is>
      </c>
      <c r="T867" s="223" t="inlineStr">
        <is>
          <t>Lokal</t>
        </is>
      </c>
      <c r="U867" s="261" t="n">
        <v>208</v>
      </c>
      <c r="V867" s="86" t="inlineStr">
        <is>
          <t>pdf</t>
        </is>
      </c>
      <c r="W867" s="223" t="inlineStr">
        <is>
          <t>29.4 MB</t>
        </is>
      </c>
      <c r="X867" s="225" t="inlineStr">
        <is>
          <t>&lt;p&gt;Buku Aplikasi Sistem lnformasi Sekolah dengan Visual FoxPro 9.0 memberikan petunjuk mengaplikasikan Pedoman Teknis menjadi program aplikasi komputer berbasis Sistem lnformasi Sekolah. Kemudian, tujuan akhirnya adalah memudahkan operator komputer sekolah dalam melakukan pengolahan data siswa agar proses menjadi lebih cepat selesai.&lt;/p&gt;
 &lt;p&gt;Pembahasan dalam buku ini disusun secara runtut, mulai dari langkah membuat tabel dan form, menulis script program, sampai membuat laporan. Pembaca hendaknya mempraktikkan secara langsung latihan dalam buku ini agar dapat lebih memahami urutan langkah dan alur logika pemrograman database dengan Visual FoxPro. Sebagai bahan referensi, buku ini menyertakan CD berisi file hasil kompilasi listing program yang tertuang dalam buku.&lt;/p&gt;
 &lt;p&gt;Buku ini sangat cocok bagi Anda yang ingin belajar logika pemrograman database atau para software developer yang ingin menambah referensinya dalam pemrograman database.&lt;br /&gt;
 &amp;nbsp;&lt;/p&gt;</t>
        </is>
      </c>
      <c r="Y867" s="262" t="n">
        <v>101000</v>
      </c>
      <c r="Z867" s="226" t="n"/>
      <c r="AA867" s="241">
        <f>Y1233*Z1233</f>
        <v/>
      </c>
      <c r="AB867" s="237" t="inlineStr">
        <is>
          <t>94c20960-7939-4c33-8cbb-dfc19041da50</t>
        </is>
      </c>
    </row>
    <row r="868" ht="15" customHeight="1" s="283">
      <c r="A868" s="109" t="n">
        <v>1226</v>
      </c>
      <c r="B868" s="222">
        <f>HYPERLINK("https://mocostore.moco.co.id/catalog/"&amp;AB1235,"Klik Disini")</f>
        <v/>
      </c>
      <c r="C868" s="223" t="inlineStr">
        <is>
          <t>Mandiri Merawat dan Memperbaiki PC, Notebook, dan Tablet</t>
        </is>
      </c>
      <c r="D868" s="223" t="n"/>
      <c r="E868" s="223" t="inlineStr">
        <is>
          <t>Wahana Komputer</t>
        </is>
      </c>
      <c r="F868" s="223" t="inlineStr">
        <is>
          <t>978-979-29-3122-8</t>
        </is>
      </c>
      <c r="G868" s="223" t="inlineStr">
        <is>
          <t>978-979-29-9345-5</t>
        </is>
      </c>
      <c r="H868" s="223" t="inlineStr">
        <is>
          <t>Komputer &amp; Internet</t>
        </is>
      </c>
      <c r="I868" s="258" t="inlineStr">
        <is>
          <t>Perguruan Tinggi</t>
        </is>
      </c>
      <c r="J868" s="186" t="inlineStr">
        <is>
          <t>009.05</t>
        </is>
      </c>
      <c r="K868" s="223" t="n"/>
      <c r="L868" s="264" t="n"/>
      <c r="M868" s="265" t="n"/>
      <c r="N868" s="223" t="inlineStr">
        <is>
          <t>Indonesia</t>
        </is>
      </c>
      <c r="O868" s="223" t="inlineStr">
        <is>
          <t>Tidak diketahui</t>
        </is>
      </c>
      <c r="P868" s="260" t="n">
        <v>2012</v>
      </c>
      <c r="Q868" s="260" t="n">
        <v>2018</v>
      </c>
      <c r="R868" s="223" t="inlineStr">
        <is>
          <t>Penerbit Andi</t>
        </is>
      </c>
      <c r="S868" s="223" t="inlineStr">
        <is>
          <t>Andi Offset CV</t>
        </is>
      </c>
      <c r="T868" s="223" t="inlineStr">
        <is>
          <t>Lokal</t>
        </is>
      </c>
      <c r="U868" s="261" t="n">
        <v>173</v>
      </c>
      <c r="V868" s="86" t="inlineStr">
        <is>
          <t>pdf</t>
        </is>
      </c>
      <c r="W868" s="223" t="inlineStr">
        <is>
          <t>24.9 MB</t>
        </is>
      </c>
      <c r="X868" s="225" t="inlineStr">
        <is>
          <t>&lt;p&gt;Di era serba digital seperti saat ini, keberadaan PC, laptop, atau tablet sangat penting untuk menunjang banyak kegiatan. Fungsinya yang sangat inovatif dan penting dalam pemrosesan data serta komunikasi membuat pekerjaan terasa kurang efisien tanpa kehadiran perangkat ini. Tidak hanya pekerjaan, sebagian besar pengguna juga memanfaatkan perangkat-perangkat ini sebagai sarana hiburan, seperti bermain game, memutar musik, menonton film, dan sebagainya. Bisa disimpulkan jika keberadaan perangkat ini menjadi mutlak bagi sebagian besar masyarakat.Seperti perangkat elektronik pada umumnya, tidak jarang akibat penggunaan yang salah, terlalu lama, atau umur perangkat yang sudah uzur membuat perangkat ini menjadi bermasalah atau error. Tentu Anda tidak ingin ketika sedang sibuk-sibuknya bekerja atau sedang asik bermain game tiba-tiba perangkat Anda error. Lalu, bagaimana mengatasi bila terjadi error? Tenang saja, buku ini akan menjawab banyak hal tentang permasalahan PC, laptop, atau tablet PC yang Anda lengkap, buku ini akan membahas: Bab 1 Perkembangan PC, Notebook, dan Tablet Bab 2Perbaikan dan Perawatan PC Bab 3Perbaikan dan Perawatan Notebook Bab 4Perbaikan dan Perawatan Tablet&lt;/p&gt;</t>
        </is>
      </c>
      <c r="Y868" s="262" t="n">
        <v>52000</v>
      </c>
      <c r="Z868" s="226" t="n"/>
      <c r="AA868" s="241">
        <f>Y1235*Z1235</f>
        <v/>
      </c>
      <c r="AB868" s="237" t="inlineStr">
        <is>
          <t>8db23a54-2f59-4388-bffd-c33d95cc16bb</t>
        </is>
      </c>
    </row>
    <row r="869" ht="15" customHeight="1" s="283">
      <c r="A869" s="109" t="n">
        <v>1227</v>
      </c>
      <c r="B869" s="222">
        <f>HYPERLINK("https://mocostore.moco.co.id/catalog/"&amp;AB1236,"Klik Disini")</f>
        <v/>
      </c>
      <c r="C869" s="223" t="inlineStr">
        <is>
          <t>My Life, My Journey, My Destiny</t>
        </is>
      </c>
      <c r="D869" s="223" t="n"/>
      <c r="E869" s="223" t="inlineStr">
        <is>
          <t>Siswi Turana dan Vonny Purnamasari</t>
        </is>
      </c>
      <c r="F869" s="223" t="inlineStr">
        <is>
          <t>978-979-29-3659-9</t>
        </is>
      </c>
      <c r="G869" s="223" t="inlineStr">
        <is>
          <t>978-979-29-9343-1</t>
        </is>
      </c>
      <c r="H869" s="223" t="inlineStr">
        <is>
          <t>Biografi</t>
        </is>
      </c>
      <c r="I869" s="258" t="inlineStr">
        <is>
          <t>Perguruan Tinggi</t>
        </is>
      </c>
      <c r="J869" s="186" t="inlineStr">
        <is>
          <t>009.07</t>
        </is>
      </c>
      <c r="K869" s="223" t="n"/>
      <c r="L869" s="264" t="n"/>
      <c r="M869" s="265" t="n"/>
      <c r="N869" s="223" t="inlineStr">
        <is>
          <t>Indonesia</t>
        </is>
      </c>
      <c r="O869" s="223" t="inlineStr">
        <is>
          <t>Tidak diketahui</t>
        </is>
      </c>
      <c r="P869" s="260" t="n">
        <v>2013</v>
      </c>
      <c r="Q869" s="260" t="n">
        <v>2018</v>
      </c>
      <c r="R869" s="223" t="inlineStr">
        <is>
          <t>Penerbit Andi</t>
        </is>
      </c>
      <c r="S869" s="223" t="inlineStr">
        <is>
          <t>Andi Offset CV</t>
        </is>
      </c>
      <c r="T869" s="223" t="inlineStr">
        <is>
          <t>Lokal</t>
        </is>
      </c>
      <c r="U869" s="261" t="n">
        <v>320</v>
      </c>
      <c r="V869" s="86" t="inlineStr">
        <is>
          <t>pdf</t>
        </is>
      </c>
      <c r="W869" s="223" t="inlineStr">
        <is>
          <t>9.6 MB</t>
        </is>
      </c>
      <c r="X869" s="225" t="inlineStr">
        <is>
          <t>&lt;p&gt;Santun ...&lt;br /&gt;
 Rendah hati ...&lt;br /&gt;
 Sabar ....&lt;br /&gt;
 Teladan ...&lt;/p&gt;
 &lt;p&gt;&lt;br /&gt;
 Itulah kata yang sangat tepat untuk menggambarkan sosok pria yang satu ini. Pria yang dikenal luas sebagai hamba Tuhan, pengajar, guru, dan juga seorang ... bapak. Pdt. DR. Timotius Arifin Tedjasukmana adalah sosok yang menjadi teladan dan panutan bagi seluruh anak rohaninya dan juga jemaat secara umum.&lt;/p&gt;</t>
        </is>
      </c>
      <c r="Y869" s="262" t="n">
        <v>140500</v>
      </c>
      <c r="Z869" s="226" t="n"/>
      <c r="AA869" s="241">
        <f>Y1236*Z1236</f>
        <v/>
      </c>
      <c r="AB869" s="237" t="inlineStr">
        <is>
          <t>c6c375b8-9ce5-45f8-ab7b-b32ef48bbb30</t>
        </is>
      </c>
    </row>
    <row r="870" ht="15" customHeight="1" s="283">
      <c r="A870" s="109" t="n">
        <v>1229</v>
      </c>
      <c r="B870" s="222">
        <f>HYPERLINK("https://mocostore.moco.co.id/catalog/"&amp;AB1238,"Klik Disini")</f>
        <v/>
      </c>
      <c r="C870" s="223" t="inlineStr">
        <is>
          <t>Manipulasi dan Memperbaiki Foto Digital dengan Adobe Photoshop</t>
        </is>
      </c>
      <c r="D870" s="223" t="n"/>
      <c r="E870" s="223" t="inlineStr">
        <is>
          <t>Madcoms</t>
        </is>
      </c>
      <c r="F870" s="223" t="inlineStr">
        <is>
          <t>978-979-29-1414-6</t>
        </is>
      </c>
      <c r="G870" s="223" t="inlineStr">
        <is>
          <t>978-979-29-9572-5</t>
        </is>
      </c>
      <c r="H870" s="223" t="inlineStr">
        <is>
          <t>Komputer &amp; Internet</t>
        </is>
      </c>
      <c r="I870" s="258" t="inlineStr">
        <is>
          <t>Perguruan Tinggi</t>
        </is>
      </c>
      <c r="J870" s="186" t="inlineStr">
        <is>
          <t>009.05</t>
        </is>
      </c>
      <c r="K870" s="223" t="inlineStr">
        <is>
          <t>Tidak Tersedia</t>
        </is>
      </c>
      <c r="L870" s="264" t="n"/>
      <c r="M870" s="265" t="inlineStr">
        <is>
          <t>Tidak Tersedia</t>
        </is>
      </c>
      <c r="N870" s="223" t="inlineStr">
        <is>
          <t>Indonesia</t>
        </is>
      </c>
      <c r="O870" s="223" t="inlineStr">
        <is>
          <t>Tidak diketahui</t>
        </is>
      </c>
      <c r="P870" s="260" t="n">
        <v>2010</v>
      </c>
      <c r="Q870" s="260" t="n">
        <v>2018</v>
      </c>
      <c r="R870" s="223" t="inlineStr">
        <is>
          <t>Penerbit Andi</t>
        </is>
      </c>
      <c r="S870" s="223" t="inlineStr">
        <is>
          <t>Andi Offset CV</t>
        </is>
      </c>
      <c r="T870" s="223" t="inlineStr">
        <is>
          <t>Lokal</t>
        </is>
      </c>
      <c r="U870" s="261" t="n">
        <v>168</v>
      </c>
      <c r="V870" s="86" t="inlineStr">
        <is>
          <t>pdf</t>
        </is>
      </c>
      <c r="W870" s="223" t="inlineStr">
        <is>
          <t>15.0 MB</t>
        </is>
      </c>
      <c r="X870" s="225" t="inlineStr">
        <is>
          <t>&lt;p&gt;Ada kalanya kita merasa jengkel dengan hasil photo yang tidak memuaskan baik itu hasil photo dengan menggunakan kamera manual ataupun kamera digital, sehingga membuat kita rugi waktu dan biaya. Apalagi pada saat pengambilan gambar dari sebuah momen yang bersejarah dalam kehidupan kita. Meskipun kerusakan tersebut dapat diperbaiki dengan proses memodifikasi melalui studio photo yang memang menyediakan fasilitas dan pelayanan untuk perbaikan kualitas photo secara digital.&amp;nbsp;&lt;br /&gt;
 &lt;br /&gt;
 Namun tentunya, itu semua membutuhkan biaya yang tidak murah. Tetapi dengan adanya Adobe Photoshop yang merupakan salah satu program pengolah photo yang sangat ampuh yang dapat kita gunakan untuk mengolah sebuah photo. Maka kerusakan dan kualitas photo yang sering membuat kita jengkel dapat diatasi dengan sedikit kreatifitas dan ketelatenan.&lt;br /&gt;
 &lt;br /&gt;
 Dalam buku ini kita akan membahas beberapa langkah untuk manipulasi dan memperbaiki sebuah photo sehingga menjadi lebih menarik dengan menggunakan program Adobe. Dalam buku ini akan dibahas bagaimana kita memanipulasi photo digital mulai dari koreksi warna hingga penggabungan photo.&lt;/p&gt;
 &lt;p&gt;&lt;br /&gt;
 Buku ini disusun sebagai buku pendamping dari seri panduan kami yang telah terbit sebelumnya. Ucapan terima kasih kami sampaikan kepada seluruh pembaca yang telah setia menggunakan buku-buku komputer hasil buah pikiran tim Divisi Penelitian dan Pengembangan MADCOMS.&lt;/p&gt;</t>
        </is>
      </c>
      <c r="Y870" s="262" t="n">
        <v>137500</v>
      </c>
      <c r="Z870" s="226" t="n"/>
      <c r="AA870" s="241">
        <f>Y1238*Z1238</f>
        <v/>
      </c>
      <c r="AB870" s="237" t="inlineStr">
        <is>
          <t>5019fcbd-ea3f-44d8-8f58-675bdfc62f7d</t>
        </is>
      </c>
    </row>
    <row r="871" ht="15" customHeight="1" s="283">
      <c r="A871" s="109" t="n">
        <v>1230</v>
      </c>
      <c r="B871" s="222">
        <f>HYPERLINK("https://mocostore.moco.co.id/catalog/"&amp;AB1239,"Klik Disini")</f>
        <v/>
      </c>
      <c r="C871" s="223" t="inlineStr">
        <is>
          <t>My New Testament</t>
        </is>
      </c>
      <c r="D871" s="223" t="n"/>
      <c r="E871" s="223" t="inlineStr">
        <is>
          <t>Yusak B. Hermawan</t>
        </is>
      </c>
      <c r="F871" s="223" t="inlineStr">
        <is>
          <t>978-979-29-1822-9</t>
        </is>
      </c>
      <c r="G871" s="223" t="inlineStr">
        <is>
          <t>978-979-29-9346-2</t>
        </is>
      </c>
      <c r="H871" s="223" t="inlineStr">
        <is>
          <t>Agama Kristen</t>
        </is>
      </c>
      <c r="I871" s="258" t="inlineStr">
        <is>
          <t>Perguruan Tinggi</t>
        </is>
      </c>
      <c r="J871" s="186" t="inlineStr">
        <is>
          <t>009.16</t>
        </is>
      </c>
      <c r="K871" s="223" t="n"/>
      <c r="L871" s="264" t="n"/>
      <c r="M871" s="265" t="n"/>
      <c r="N871" s="223" t="inlineStr">
        <is>
          <t>Indonesia</t>
        </is>
      </c>
      <c r="O871" s="223" t="inlineStr">
        <is>
          <t>Tidak diketahui</t>
        </is>
      </c>
      <c r="P871" s="260" t="n">
        <v>2010</v>
      </c>
      <c r="Q871" s="260" t="n">
        <v>2018</v>
      </c>
      <c r="R871" s="223" t="inlineStr">
        <is>
          <t>Penerbit Andi</t>
        </is>
      </c>
      <c r="S871" s="223" t="inlineStr">
        <is>
          <t>Andi Offset CV</t>
        </is>
      </c>
      <c r="T871" s="223" t="inlineStr">
        <is>
          <t>Lokal</t>
        </is>
      </c>
      <c r="U871" s="261" t="n">
        <v>176</v>
      </c>
      <c r="V871" s="86" t="inlineStr">
        <is>
          <t>pdf</t>
        </is>
      </c>
      <c r="W871" s="223" t="inlineStr">
        <is>
          <t>7.7 MB</t>
        </is>
      </c>
      <c r="X871" s="225" t="inlineStr">
        <is>
          <t>&lt;p&gt;Apa istimewanya buku ini? Jujur! Hari ini kita memiliki berbagai judul buku dengan tema yang seerupa. Namun kekuatan buku ini adalah naskahnya telah meintasi berbagai arena diskusi di kelas. Interaksi berulang-ulang dengan aktivis gereja dan mahasiswa teologi mewarnai dan menguji keberadaan isi buku ini. Jadi, kekuatan yang penulis tawarkan dalam buku ini bukan sekedar informasi tentang keberadaan Kitab Perjanjian Baru tetapi juga pergulatan bersama dengan saudara-saurdara seiman yang ingin memahami dan mempelajari Kitab-kitab dalam Perjanjian Baru.&lt;/p&gt;</t>
        </is>
      </c>
      <c r="Y871" s="262" t="n">
        <v>62500</v>
      </c>
      <c r="Z871" s="226" t="n"/>
      <c r="AA871" s="241">
        <f>Y1239*Z1239</f>
        <v/>
      </c>
      <c r="AB871" s="237" t="inlineStr">
        <is>
          <t>fec6aaf8-69fe-4c5b-9986-a50d483afc09</t>
        </is>
      </c>
    </row>
    <row r="872" ht="15" customHeight="1" s="283">
      <c r="A872" s="109" t="n">
        <v>1232</v>
      </c>
      <c r="B872" s="222">
        <f>HYPERLINK("https://mocostore.moco.co.id/catalog/"&amp;AB1241,"Klik Disini")</f>
        <v/>
      </c>
      <c r="C872" s="223" t="inlineStr">
        <is>
          <t>Manipulasi Foto dengan Adobe Photoshop CS</t>
        </is>
      </c>
      <c r="D872" s="223" t="n"/>
      <c r="E872" s="223" t="inlineStr">
        <is>
          <t>Hasto Suprayogo</t>
        </is>
      </c>
      <c r="F872" s="223" t="inlineStr">
        <is>
          <t>979-731-507-x</t>
        </is>
      </c>
      <c r="G872" s="223" t="inlineStr">
        <is>
          <t>978-979-29-9368-4</t>
        </is>
      </c>
      <c r="H872" s="223" t="inlineStr">
        <is>
          <t>Komputer &amp; Internet</t>
        </is>
      </c>
      <c r="I872" s="258" t="inlineStr">
        <is>
          <t>Perguruan Tinggi</t>
        </is>
      </c>
      <c r="J872" s="186" t="inlineStr">
        <is>
          <t>009.05</t>
        </is>
      </c>
      <c r="K872" s="223" t="n"/>
      <c r="L872" s="264" t="n"/>
      <c r="M872" s="265" t="n"/>
      <c r="N872" s="223" t="inlineStr">
        <is>
          <t>Indonesia</t>
        </is>
      </c>
      <c r="O872" s="223" t="inlineStr">
        <is>
          <t>Tidak diketahui</t>
        </is>
      </c>
      <c r="P872" s="260" t="n">
        <v>2004</v>
      </c>
      <c r="Q872" s="260" t="n">
        <v>2018</v>
      </c>
      <c r="R872" s="223" t="inlineStr">
        <is>
          <t>Penerbit Andi</t>
        </is>
      </c>
      <c r="S872" s="223" t="inlineStr">
        <is>
          <t>Andi Offset CV</t>
        </is>
      </c>
      <c r="T872" s="223" t="inlineStr">
        <is>
          <t>Lokal</t>
        </is>
      </c>
      <c r="U872" s="261" t="n">
        <v>208</v>
      </c>
      <c r="V872" s="86" t="inlineStr">
        <is>
          <t>pdf</t>
        </is>
      </c>
      <c r="W872" s="223" t="inlineStr">
        <is>
          <t>28.7 MB</t>
        </is>
      </c>
      <c r="X872" s="225" t="inlineStr">
        <is>
          <t>&lt;p&gt;Foto retouching dalam dunia desain grafis menjadi hal yang tak dapat diremehkan arti pentingnya. Foto retouching atau disebut manipulasi foto adalah sebuah tema yang mengacu pada proses penanganan foto digital menggunakan software pengolah gambar guna meningkatkan kualitas dan tampilan foto bersangkutan untuk tujuan cetak maupun desktop publishing.&amp;nbsp;&lt;br /&gt;
 &lt;br /&gt;
 Dengan Adobe Photoshop CS 2 Anda memiliki senjata ampuh memulai perbaikan foto. Melalui bahasan dalam buku ini Anda diajak memahami serta menggunakan kemampuan program tersebut untuk melakukan retouching foto.&amp;nbsp;&lt;br /&gt;
 &lt;br /&gt;
 Pokok-pokok Bahasan:&lt;br /&gt;
 Pengenalan&lt;br /&gt;
 Konsep Foto Retouching&lt;br /&gt;
 Ukuran dan Transformasi&lt;br /&gt;
 Kualitas Image&lt;br /&gt;
 Penajaman Image&lt;br /&gt;
 Mengubah Warna Image&lt;br /&gt;
 Menghilangkan Bintik, Goresan, dan Red Eye&lt;br /&gt;
 Memperbaiki Fokus Image&lt;br /&gt;
 Manipulasi Tampilan Image&lt;br /&gt;
 Sentuhan Artisitik Image&lt;/p&gt;</t>
        </is>
      </c>
      <c r="Y872" s="262" t="n">
        <v>71500</v>
      </c>
      <c r="Z872" s="226" t="n"/>
      <c r="AA872" s="241">
        <f>Y1241*Z1241</f>
        <v/>
      </c>
      <c r="AB872" s="237" t="inlineStr">
        <is>
          <t>fbf328e1-f3b1-45c1-88b6-bba6d42a8c5f</t>
        </is>
      </c>
    </row>
    <row r="873" ht="15" customHeight="1" s="283">
      <c r="A873" s="109" t="n">
        <v>1234</v>
      </c>
      <c r="B873" s="222">
        <f>HYPERLINK("https://mocostore.moco.co.id/catalog/"&amp;AB1243,"Klik Disini")</f>
        <v/>
      </c>
      <c r="C873" s="223" t="inlineStr">
        <is>
          <t>Manusia Kepunyaan Allah yang Ditemukan Melalui Pembacaan Alkitab (Perjanjian Baru)</t>
        </is>
      </c>
      <c r="D873" s="223" t="n"/>
      <c r="E873" s="223" t="inlineStr">
        <is>
          <t>Pdt. Ro, Woo Ho</t>
        </is>
      </c>
      <c r="F873" s="223" t="inlineStr">
        <is>
          <t>978-979-29-4827-1</t>
        </is>
      </c>
      <c r="G873" s="223" t="inlineStr">
        <is>
          <t>978-979-29-9741-5</t>
        </is>
      </c>
      <c r="H873" s="223" t="inlineStr">
        <is>
          <t>Agama Kristen</t>
        </is>
      </c>
      <c r="I873" s="258" t="inlineStr">
        <is>
          <t>Perguruan Tinggi</t>
        </is>
      </c>
      <c r="J873" s="186" t="inlineStr">
        <is>
          <t>009.16</t>
        </is>
      </c>
      <c r="K873" s="223" t="n"/>
      <c r="L873" s="264" t="n"/>
      <c r="M873" s="265" t="n"/>
      <c r="N873" s="223" t="inlineStr">
        <is>
          <t>Indonesia</t>
        </is>
      </c>
      <c r="O873" s="223" t="inlineStr">
        <is>
          <t>Tidak diketahui</t>
        </is>
      </c>
      <c r="P873" s="260" t="n">
        <v>2015</v>
      </c>
      <c r="Q873" s="260" t="n">
        <v>2018</v>
      </c>
      <c r="R873" s="223" t="inlineStr">
        <is>
          <t>Penerbit Andi</t>
        </is>
      </c>
      <c r="S873" s="223" t="inlineStr">
        <is>
          <t>Andi Offset CV</t>
        </is>
      </c>
      <c r="T873" s="223" t="inlineStr">
        <is>
          <t>Lokal</t>
        </is>
      </c>
      <c r="U873" s="261" t="n">
        <v>216</v>
      </c>
      <c r="V873" s="86" t="inlineStr">
        <is>
          <t>pdf</t>
        </is>
      </c>
      <c r="W873" s="223" t="inlineStr">
        <is>
          <t>17.0 MB</t>
        </is>
      </c>
      <c r="X873" s="225" t="inlineStr">
        <is>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is>
      </c>
      <c r="Y873" s="262" t="n">
        <v>71000</v>
      </c>
      <c r="Z873" s="226" t="n"/>
      <c r="AA873" s="241">
        <f>Y1243*Z1243</f>
        <v/>
      </c>
      <c r="AB873" s="237" t="inlineStr">
        <is>
          <t>f21a8cd2-8b19-4c90-a303-8f2cf82e6a0f</t>
        </is>
      </c>
    </row>
    <row r="874" ht="15" customHeight="1" s="283">
      <c r="A874" s="109" t="n">
        <v>1236</v>
      </c>
      <c r="B874" s="222">
        <f>HYPERLINK("https://mocostore.moco.co.id/catalog/"&amp;AB1245,"Klik Disini")</f>
        <v/>
      </c>
      <c r="C874" s="223" t="inlineStr">
        <is>
          <t>Nero Burning 6</t>
        </is>
      </c>
      <c r="D874" s="223" t="n"/>
      <c r="E874" s="223" t="inlineStr">
        <is>
          <t>Eryanto Sitorus dan Andi Ismayadi</t>
        </is>
      </c>
      <c r="F874" s="223" t="inlineStr">
        <is>
          <t>979-763-354-3</t>
        </is>
      </c>
      <c r="G874" s="223" t="inlineStr">
        <is>
          <t>978-979-29-9355-4</t>
        </is>
      </c>
      <c r="H874" s="223" t="inlineStr">
        <is>
          <t>Komputer &amp; Internet</t>
        </is>
      </c>
      <c r="I874" s="258" t="inlineStr">
        <is>
          <t>Perguruan Tinggi</t>
        </is>
      </c>
      <c r="J874" s="186" t="inlineStr">
        <is>
          <t>009.05</t>
        </is>
      </c>
      <c r="K874" s="223" t="n"/>
      <c r="L874" s="264" t="n"/>
      <c r="M874" s="265" t="n"/>
      <c r="N874" s="223" t="inlineStr">
        <is>
          <t>Indonesia</t>
        </is>
      </c>
      <c r="O874" s="223" t="inlineStr">
        <is>
          <t>Tidak diketahui</t>
        </is>
      </c>
      <c r="P874" s="260" t="n">
        <v>2006</v>
      </c>
      <c r="Q874" s="260" t="n">
        <v>2018</v>
      </c>
      <c r="R874" s="223" t="inlineStr">
        <is>
          <t>Penerbit Andi</t>
        </is>
      </c>
      <c r="S874" s="223" t="inlineStr">
        <is>
          <t>Andi Offset CV</t>
        </is>
      </c>
      <c r="T874" s="223" t="inlineStr">
        <is>
          <t>Lokal</t>
        </is>
      </c>
      <c r="U874" s="261" t="n">
        <v>173</v>
      </c>
      <c r="V874" s="86" t="inlineStr">
        <is>
          <t>pdf</t>
        </is>
      </c>
      <c r="W874" s="223" t="inlineStr">
        <is>
          <t>13.3 MB</t>
        </is>
      </c>
      <c r="X874" s="225" t="inlineStr">
        <is>
          <t>&lt;p&gt;Di dunia bakar-membakar alias burning , kita mengenal Nero Burning ROM sebagai software berkualitas tinggi dan mudah digunakan. Kita pun tidak sulit mendapatkannya karena Nero bisa diperoleh dengan mudah gratissaat membeli drive CD atau DVD-ROM R / W. Saat ini, Nero sudah mencapai versi 6 dan menawarkan tambahan fasilitas agar kita dapat lebih kreatif, antara lain Nero StartSmart, Nero BackltUp, dan Nero SoundTrax. Buku Nero Burning 6 menjelaska secara rinci tentang seluk-beluk Nero Burning ROM 6 dan contoh penggunaanya, sehingga kita mudah memahami serta mempraktikannya. Jadi, kalau ada yang meantang kita melakuka&amp;ldquo;pembakaran&amp;rdquo;, tinggal katakan, &amp;ldquo;Ayo, aja!&amp;rdquo;&amp;nbsp;&lt;br /&gt;
 &lt;br /&gt;
 Pembahasan buku ini :&amp;nbsp;&lt;br /&gt;
 * Penginstalan dan Penghapusan Paket Nero 6 Ultra Edition&amp;nbsp;&lt;br /&gt;
 * Persiapan Menggunakan Nero Burning ROM 6&amp;nbsp;&lt;br /&gt;
 * Cara Menjalankan Nero Burning ROM 6 Melaui Nero StartSmart dan Windows Explorer&lt;br /&gt;
 * Pengaturan Konfigurasi Nero Burning ROM 6&amp;nbsp;&lt;br /&gt;
 * Struktur Menu Nero Burning ROM 6&amp;nbsp;&lt;br /&gt;
 * Jenis Media Perekam&amp;nbsp;&lt;br /&gt;
 * Persiapan untuk Melakukan Proses Pembakaran&amp;nbsp;&lt;br /&gt;
 * Proses Pembakaran untuk Membuat CD dan DVD&lt;br /&gt;
 * Proses Penyalinan CD&lt;br /&gt;
 * Proses Pembuatan File Image&lt;br /&gt;
 * Proses Penyimpanan Track Data maupun Audio&lt;br /&gt;
 * Fasilitas Tambahan Nero Burning ROM 6&amp;nbsp;&lt;br /&gt;
 &lt;br /&gt;
 Daftar Isi&lt;br /&gt;
 Bagian 1 Pendahuluan&amp;nbsp;&lt;br /&gt;
 Bagian 2 Persiapan Menggunakan Nero Burning ROM 6&lt;br /&gt;
 Bagian 3 Struktur Menu Nero Burning ROM 6&lt;br /&gt;
 Bagian 4 Pengaturan Konfigurasi Nero Burning Rom 6&lt;br /&gt;
 Bagian 5 Pemilihan Media Perekam&lt;br /&gt;
 Bagian 6 Persiapan untuk Melakukan Proses Pembakaran&lt;br /&gt;
 Bagian 7 Proses Pembakaran untuk Membuat CD dan DVD&lt;br /&gt;
 Bagian 8 Proses Penyalinan CD&lt;br /&gt;
 Bagian 9 Proses Pembuatan File Image&lt;br /&gt;
 Bagian 10 Proses Penyimpanan Track&lt;br /&gt;
 Bagian 11 Menggunakan Fasilitas Tambahan Nero Burning ROM 6&lt;br /&gt;
 Bagian 12 Istilah pada Nero Burning ROM 6&lt;/p&gt;</t>
        </is>
      </c>
      <c r="Y874" s="262" t="n">
        <v>71500</v>
      </c>
      <c r="Z874" s="226" t="n"/>
      <c r="AA874" s="241">
        <f>Y1245*Z1245</f>
        <v/>
      </c>
      <c r="AB874" s="237" t="inlineStr">
        <is>
          <t>8434a0ae-81ea-4ddf-969c-a7c5ef4c1d3b</t>
        </is>
      </c>
    </row>
    <row r="875" ht="15" customHeight="1" s="283">
      <c r="A875" s="109" t="n">
        <v>1237</v>
      </c>
      <c r="B875" s="222">
        <f>HYPERLINK("https://mocostore.moco.co.id/catalog/"&amp;AB1246,"Klik Disini")</f>
        <v/>
      </c>
      <c r="C875" s="223" t="inlineStr">
        <is>
          <t>Art of Terrarium Keindahan Taman dalam Kaca</t>
        </is>
      </c>
      <c r="D875" s="223" t="n"/>
      <c r="E875" s="223" t="inlineStr">
        <is>
          <t>Feri Sulianta</t>
        </is>
      </c>
      <c r="F875" s="223" t="inlineStr">
        <is>
          <t>978-979-29-0652-3</t>
        </is>
      </c>
      <c r="G875" s="223" t="inlineStr">
        <is>
          <t>978-979-29-8720-1</t>
        </is>
      </c>
      <c r="H875" s="223" t="inlineStr">
        <is>
          <t>Referensi</t>
        </is>
      </c>
      <c r="I875" s="258" t="inlineStr">
        <is>
          <t>Perguruan Tinggi</t>
        </is>
      </c>
      <c r="J875" s="186" t="inlineStr">
        <is>
          <t>009.06</t>
        </is>
      </c>
      <c r="K875" s="223" t="n"/>
      <c r="L875" s="264" t="n"/>
      <c r="M875" s="265" t="n"/>
      <c r="N875" s="223" t="inlineStr">
        <is>
          <t>Indonesia</t>
        </is>
      </c>
      <c r="O875" s="223" t="inlineStr">
        <is>
          <t>Tidak diketahui</t>
        </is>
      </c>
      <c r="P875" s="260" t="n">
        <v>2008</v>
      </c>
      <c r="Q875" s="260" t="n">
        <v>2018</v>
      </c>
      <c r="R875" s="223" t="inlineStr">
        <is>
          <t>Lily Publisher</t>
        </is>
      </c>
      <c r="S875" s="223" t="inlineStr">
        <is>
          <t>Andi Offset CV</t>
        </is>
      </c>
      <c r="T875" s="223" t="inlineStr">
        <is>
          <t>Lokal</t>
        </is>
      </c>
      <c r="U875" s="261" t="n">
        <v>125</v>
      </c>
      <c r="V875" s="86" t="inlineStr">
        <is>
          <t>pdf</t>
        </is>
      </c>
      <c r="W875" s="223" t="inlineStr">
        <is>
          <t>20.4 MB</t>
        </is>
      </c>
      <c r="X875" s="225" t="inlineStr">
        <is>
          <t>&lt;p&gt;Jika lahan membatasi Anda untuk rnendapat kesenangan dari tanaman hias, atau Anda memang ingin memelihara tanaman dalam dunia mini, terarium solusinya!&lt;/p&gt;
 &lt;p&gt;Terarium mempunyai nilai artistik tersendiri di dalam botol kaca! Miniatur hutan lindung, ekosistem gurun, hutan hujan tropis, dan tain sebagainya hanya mungkin dibuat dalam terarium.&lt;/p&gt;
 &lt;p&gt;Buku ini mengetengahkan semuanya, dari peralatan, media, ornamen hingga konsep desain yang dapat langsung digunakan. Banyak tip berharga disajikan untuk membantu Anda membuat terarium sendiri!&lt;/p&gt;</t>
        </is>
      </c>
      <c r="Y875" s="262" t="n">
        <v>125000</v>
      </c>
      <c r="Z875" s="226" t="n"/>
      <c r="AA875" s="241">
        <f>Y1246*Z1246</f>
        <v/>
      </c>
      <c r="AB875" s="237" t="inlineStr">
        <is>
          <t>7ee1e7d5-2bef-44c6-8afb-d7ffd22c8531</t>
        </is>
      </c>
    </row>
    <row r="876" ht="15" customHeight="1" s="283">
      <c r="A876" s="109" t="n">
        <v>1239</v>
      </c>
      <c r="B876" s="222">
        <f>HYPERLINK("https://mocostore.moco.co.id/catalog/"&amp;AB1248,"Klik Disini")</f>
        <v/>
      </c>
      <c r="C876" s="223" t="inlineStr">
        <is>
          <t>Networking dengan Windows Server 2003</t>
        </is>
      </c>
      <c r="D876" s="223" t="n"/>
      <c r="E876" s="223" t="inlineStr">
        <is>
          <t>Tim Penerbit Andi</t>
        </is>
      </c>
      <c r="F876" s="223" t="inlineStr">
        <is>
          <t>978-979-29-1303-3</t>
        </is>
      </c>
      <c r="G876" s="223" t="inlineStr">
        <is>
          <t>978-979-29-9357-8</t>
        </is>
      </c>
      <c r="H876" s="223" t="inlineStr">
        <is>
          <t>Komputer &amp; Internet</t>
        </is>
      </c>
      <c r="I876" s="258" t="inlineStr">
        <is>
          <t>Perguruan Tinggi</t>
        </is>
      </c>
      <c r="J876" s="186" t="inlineStr">
        <is>
          <t>009.05</t>
        </is>
      </c>
      <c r="K876" s="223" t="n"/>
      <c r="L876" s="264" t="n"/>
      <c r="M876" s="265" t="n"/>
      <c r="N876" s="223" t="inlineStr">
        <is>
          <t>Indonesia</t>
        </is>
      </c>
      <c r="O876" s="223" t="inlineStr">
        <is>
          <t>Tidak diketahui</t>
        </is>
      </c>
      <c r="P876" s="260" t="n">
        <v>2004</v>
      </c>
      <c r="Q876" s="260" t="n">
        <v>2018</v>
      </c>
      <c r="R876" s="223" t="inlineStr">
        <is>
          <t>Penerbit Andi</t>
        </is>
      </c>
      <c r="S876" s="223" t="inlineStr">
        <is>
          <t>Andi Offset CV</t>
        </is>
      </c>
      <c r="T876" s="223" t="inlineStr">
        <is>
          <t>Lokal</t>
        </is>
      </c>
      <c r="U876" s="261" t="n">
        <v>80</v>
      </c>
      <c r="V876" s="86" t="inlineStr">
        <is>
          <t>pdf</t>
        </is>
      </c>
      <c r="W876" s="223" t="inlineStr">
        <is>
          <t>18.1 MB</t>
        </is>
      </c>
      <c r="X876" s="225" t="inlineStr">
        <is>
          <t>&lt;p&gt;Windows Server 2003 adalah versi Windows Server terbaru dari Microsoft yang dirilis pada awal tahun 2003. Dengan semboyan &amp;quot;Do more with less&amp;quot;, Microsoft ingin membuktikan bahwa Windows versi ini dapat menjalankan fungsi server dengan lebih optimal lagi.&lt;/p&gt;
 &lt;p&gt;Buku ini membahas program default yang terinstal oleh Microsoft Windows Server 2003, Administrative Tools. Tools inilah yang telah menjadi jantung utama produk server Microsoft selama ini.&lt;/p&gt;
 &lt;p&gt;Buku ini juga menjelaskan networking dan sedikit dari sisi Linux. Mengenai Linux ini tidak akan dibahas sampai mendetail, sekadar cukup untuk bisa memahami maksud dan tujuannya.&lt;/p&gt;
 &lt;p&gt;Selain itu juga akan disertakan beberapa tip mengenai jaringan serta alat bantu untuk jaringan. Alat bantu ini ditujukan untuk menambah wawasan pembaca bahwa memang masih diperlukan alat bantu yang lebih objektif untuk sistem Windows Server Anda.&lt;/p&gt;
 &lt;p&gt;Buku ini bukan dimaksudkan untuk menjadi pegangan utama Anda dalam mempelajari Windows versi ini, namun diharapkan dapat membantu Anda mengeksplorasi lebih lanjut.&lt;/p&gt;</t>
        </is>
      </c>
      <c r="Y876" s="262" t="n">
        <v>49000</v>
      </c>
      <c r="Z876" s="226" t="n"/>
      <c r="AA876" s="241">
        <f>Y1248*Z1248</f>
        <v/>
      </c>
      <c r="AB876" s="237" t="inlineStr">
        <is>
          <t>e1e210d5-6a97-413d-ab69-f4e5ee49ac92</t>
        </is>
      </c>
    </row>
    <row r="877" ht="15" customHeight="1" s="283">
      <c r="A877" s="109" t="n">
        <v>1240</v>
      </c>
      <c r="B877" s="222">
        <f>HYPERLINK("https://mocostore.moco.co.id/catalog/"&amp;AB1249,"Klik Disini")</f>
        <v/>
      </c>
      <c r="C877" s="223" t="inlineStr">
        <is>
          <t>Manusia Kepunyaan Allah yang Ditemukan Melalui Pembacaan Alkitab (Perjanjian Lama)</t>
        </is>
      </c>
      <c r="D877" s="223" t="n"/>
      <c r="E877" s="223" t="inlineStr">
        <is>
          <t>Pdt. Ro, Woo Ho</t>
        </is>
      </c>
      <c r="F877" s="223" t="inlineStr">
        <is>
          <t>978-979-29-4824-0</t>
        </is>
      </c>
      <c r="G877" s="223" t="inlineStr">
        <is>
          <t>978-979-29-9372-1</t>
        </is>
      </c>
      <c r="H877" s="223" t="inlineStr">
        <is>
          <t>Agama Kristen</t>
        </is>
      </c>
      <c r="I877" s="258" t="inlineStr">
        <is>
          <t>Perguruan Tinggi</t>
        </is>
      </c>
      <c r="J877" s="186" t="inlineStr">
        <is>
          <t>009.16</t>
        </is>
      </c>
      <c r="K877" s="223" t="n"/>
      <c r="L877" s="264" t="n"/>
      <c r="M877" s="265" t="n"/>
      <c r="N877" s="223" t="inlineStr">
        <is>
          <t>Indonesia</t>
        </is>
      </c>
      <c r="O877" s="223" t="inlineStr">
        <is>
          <t>Tidak diketahui</t>
        </is>
      </c>
      <c r="P877" s="260" t="n">
        <v>2015</v>
      </c>
      <c r="Q877" s="260" t="n">
        <v>2018</v>
      </c>
      <c r="R877" s="223" t="inlineStr">
        <is>
          <t>Penerbit Andi</t>
        </is>
      </c>
      <c r="S877" s="223" t="inlineStr">
        <is>
          <t>Andi Offset CV</t>
        </is>
      </c>
      <c r="T877" s="223" t="inlineStr">
        <is>
          <t>Lokal</t>
        </is>
      </c>
      <c r="U877" s="261" t="n">
        <v>336</v>
      </c>
      <c r="V877" s="86" t="inlineStr">
        <is>
          <t>pdf</t>
        </is>
      </c>
      <c r="W877" s="223" t="inlineStr">
        <is>
          <t>17.5 MB</t>
        </is>
      </c>
      <c r="X877" s="225" t="inlineStr">
        <is>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is>
      </c>
      <c r="Y877" s="262" t="n">
        <v>78000</v>
      </c>
      <c r="Z877" s="226" t="n"/>
      <c r="AA877" s="241">
        <f>Y1249*Z1249</f>
        <v/>
      </c>
      <c r="AB877" s="237" t="inlineStr">
        <is>
          <t>47d83967-bd81-4fb3-b24e-22ca1baeea88</t>
        </is>
      </c>
    </row>
    <row r="878" ht="15" customHeight="1" s="283">
      <c r="A878" s="109" t="n">
        <v>1242</v>
      </c>
      <c r="B878" s="222">
        <f>HYPERLINK("https://mocostore.moco.co.id/catalog/"&amp;AB1251,"Klik Disini")</f>
        <v/>
      </c>
      <c r="C878" s="223" t="inlineStr">
        <is>
          <t>Etika Praktis</t>
        </is>
      </c>
      <c r="D878" s="223" t="n"/>
      <c r="E878" s="223" t="inlineStr">
        <is>
          <t>Romo Al. Budyapranata, Pr</t>
        </is>
      </c>
      <c r="F878" s="223" t="inlineStr">
        <is>
          <t>978-979-29-1993-6</t>
        </is>
      </c>
      <c r="G878" s="223" t="inlineStr">
        <is>
          <t>978-979-29-9029-4</t>
        </is>
      </c>
      <c r="H878" s="223" t="inlineStr">
        <is>
          <t>Agama Kristen</t>
        </is>
      </c>
      <c r="I878" s="258" t="inlineStr">
        <is>
          <t>Perguruan Tinggi</t>
        </is>
      </c>
      <c r="J878" s="186" t="inlineStr">
        <is>
          <t>009.16</t>
        </is>
      </c>
      <c r="K878" s="223" t="inlineStr">
        <is>
          <t>Tidak Tersedia</t>
        </is>
      </c>
      <c r="L878" s="264" t="n"/>
      <c r="M878" s="265" t="inlineStr">
        <is>
          <t>Tidak Tersedia</t>
        </is>
      </c>
      <c r="N878" s="223" t="inlineStr">
        <is>
          <t>Indonesia</t>
        </is>
      </c>
      <c r="O878" s="223" t="inlineStr">
        <is>
          <t>Tidak diketahui</t>
        </is>
      </c>
      <c r="P878" s="260" t="n">
        <v>2011</v>
      </c>
      <c r="Q878" s="260" t="n">
        <v>2018</v>
      </c>
      <c r="R878" s="223" t="inlineStr">
        <is>
          <t>Penerbit Andi</t>
        </is>
      </c>
      <c r="S878" s="223" t="inlineStr">
        <is>
          <t>Andi Offset CV</t>
        </is>
      </c>
      <c r="T878" s="223" t="inlineStr">
        <is>
          <t>Lokal</t>
        </is>
      </c>
      <c r="U878" s="261" t="n">
        <v>88</v>
      </c>
      <c r="V878" s="86" t="inlineStr">
        <is>
          <t>pdf</t>
        </is>
      </c>
      <c r="W878" s="223" t="inlineStr">
        <is>
          <t>7.1 MB</t>
        </is>
      </c>
      <c r="X878" s="225" t="inlineStr">
        <is>
          <t>&lt;p&gt;Di dunia ini ada peraturan dan tata tertib yang tak terbilang banyaknya. Namun, ada tata tertib yang mau tak mau harus kita lalui dan tidak bisa kita hindari yanitu tata tertib alam semesta atau hukum alam. Hukum alam, hukum alam ini adalah rumus yang tidak bisa berubah, mau tidak mau harus demikian.&lt;/p&gt;</t>
        </is>
      </c>
      <c r="Y878" s="262" t="n">
        <v>38000</v>
      </c>
      <c r="Z878" s="226" t="n"/>
      <c r="AA878" s="241">
        <f>Y1251*Z1251</f>
        <v/>
      </c>
      <c r="AB878" s="237" t="inlineStr">
        <is>
          <t>09d013b1-6ceb-4c74-b868-b98cb9223b0b</t>
        </is>
      </c>
    </row>
    <row r="879" ht="15" customHeight="1" s="283">
      <c r="A879" s="109" t="n">
        <v>1243</v>
      </c>
      <c r="B879" s="222">
        <f>HYPERLINK("https://mocostore.moco.co.id/catalog/"&amp;AB1252,"Klik Disini")</f>
        <v/>
      </c>
      <c r="C879" s="223" t="inlineStr">
        <is>
          <t>Mari Mengenal Linux</t>
        </is>
      </c>
      <c r="D879" s="223" t="n"/>
      <c r="E879" s="223" t="inlineStr">
        <is>
          <t>Wahana Komputer</t>
        </is>
      </c>
      <c r="F879" s="223" t="inlineStr">
        <is>
          <t>979-731-843-5</t>
        </is>
      </c>
      <c r="G879" s="223" t="inlineStr">
        <is>
          <t>978-979-29-9385-1</t>
        </is>
      </c>
      <c r="H879" s="223" t="inlineStr">
        <is>
          <t>Komputer &amp; Internet</t>
        </is>
      </c>
      <c r="I879" s="258" t="inlineStr">
        <is>
          <t>Perguruan Tinggi</t>
        </is>
      </c>
      <c r="J879" s="186" t="inlineStr">
        <is>
          <t>009.05</t>
        </is>
      </c>
      <c r="K879" s="223" t="n"/>
      <c r="L879" s="264" t="n"/>
      <c r="M879" s="265" t="n"/>
      <c r="N879" s="223" t="inlineStr">
        <is>
          <t>Indonesia</t>
        </is>
      </c>
      <c r="O879" s="223" t="inlineStr">
        <is>
          <t>Tidak diketahui</t>
        </is>
      </c>
      <c r="P879" s="260" t="n">
        <v>2005</v>
      </c>
      <c r="Q879" s="260" t="n">
        <v>2018</v>
      </c>
      <c r="R879" s="223" t="inlineStr">
        <is>
          <t>Penerbit Andi</t>
        </is>
      </c>
      <c r="S879" s="223" t="inlineStr">
        <is>
          <t>Andi Offset CV</t>
        </is>
      </c>
      <c r="T879" s="223" t="inlineStr">
        <is>
          <t>Lokal</t>
        </is>
      </c>
      <c r="U879" s="261" t="n">
        <v>314</v>
      </c>
      <c r="V879" s="86" t="inlineStr">
        <is>
          <t>pdf</t>
        </is>
      </c>
      <c r="W879" s="223" t="inlineStr">
        <is>
          <t>20.3 MB</t>
        </is>
      </c>
      <c r="X879" s="225" t="inlineStr">
        <is>
          <t>&lt;p&gt;Linux merupakan suatu sistem operasi yang sangat menarik dan mempunyai banyak kelebihan dibanding sistem operasi lainnya. Yang membuat Linux menjadi sangat istimewa adalah Linux bersifat open source dan freeware. Sifat ini memberikan kesempatan kepada setiap orang untuk melihat ataupun mengubah program asalnya. Selain itu juga membebaskan setiap orang untuk memakai atau menyebarkan (mengcopy) Linux tanpa dituntut royalty dari penciptanya.&lt;br /&gt;
 &lt;br /&gt;
 Buku &amp;quot;Mari Mengenal Linux&amp;quot; memberikan penjelasan secara menyeluruh dan terstruktur kepada para pengguna Linux, baik yang masih awam terhadap Linux, maupun yang sudah pada tingkat lanjut. Satu kelebihan dari buku ini adalah pengcoveran tujuh distribusi Linux. Buku ini memberikan pedoman dalam melakukan instalasi Linux dari tujuh distribusi. Anda akan dituntun tahap demi tahap dari masing-masing distribusi, juga penjelasan rinci dari dasar pengoperasian Linux, beserta X Window-nya.&lt;br /&gt;
 &lt;br /&gt;
 Dengan buku ini, anda dapat memahami Linux secara menyeluruh, disamping dapat dengan mudah melakukan instalasinya.&lt;/p&gt;</t>
        </is>
      </c>
      <c r="Y879" s="262" t="n">
        <v>71500</v>
      </c>
      <c r="Z879" s="226" t="n"/>
      <c r="AA879" s="241">
        <f>Y1252*Z1252</f>
        <v/>
      </c>
      <c r="AB879" s="237" t="inlineStr">
        <is>
          <t>24531812-3039-42f6-97fc-8afab7c96574</t>
        </is>
      </c>
    </row>
    <row r="880" ht="15" customHeight="1" s="283">
      <c r="A880" s="109" t="n">
        <v>1244</v>
      </c>
      <c r="B880" s="222">
        <f>HYPERLINK("https://mocostore.moco.co.id/catalog/"&amp;AB1253,"Klik Disini")</f>
        <v/>
      </c>
      <c r="C880" s="223" t="inlineStr">
        <is>
          <t>Asal Kujamah Jubah-Nya Aku Pasti Sembuh</t>
        </is>
      </c>
      <c r="D880" s="223" t="n"/>
      <c r="E880" s="223" t="inlineStr">
        <is>
          <t>Bishop Prof. Dr. Jahja Handjojo, D.Hum</t>
        </is>
      </c>
      <c r="F880" s="223" t="inlineStr">
        <is>
          <t>979-763-879-0</t>
        </is>
      </c>
      <c r="G880" s="223" t="inlineStr">
        <is>
          <t>978-979-29-8723-2</t>
        </is>
      </c>
      <c r="H880" s="223" t="inlineStr">
        <is>
          <t>Agama Kristen</t>
        </is>
      </c>
      <c r="I880" s="258" t="inlineStr">
        <is>
          <t>Perguruan Tinggi</t>
        </is>
      </c>
      <c r="J880" s="186" t="inlineStr">
        <is>
          <t>009.16</t>
        </is>
      </c>
      <c r="K880" s="223" t="inlineStr">
        <is>
          <t>Tidak Tersedia</t>
        </is>
      </c>
      <c r="L880" s="264" t="n"/>
      <c r="M880" s="265" t="inlineStr">
        <is>
          <t>Tidak Tersedia</t>
        </is>
      </c>
      <c r="N880" s="223" t="inlineStr">
        <is>
          <t>Indonesia</t>
        </is>
      </c>
      <c r="O880" s="223" t="inlineStr">
        <is>
          <t>Tidak diketahui</t>
        </is>
      </c>
      <c r="P880" s="260" t="n">
        <v>2008</v>
      </c>
      <c r="Q880" s="260" t="n">
        <v>2018</v>
      </c>
      <c r="R880" s="223" t="inlineStr">
        <is>
          <t>Penerbit Andi</t>
        </is>
      </c>
      <c r="S880" s="223" t="inlineStr">
        <is>
          <t>Andi Offset CV</t>
        </is>
      </c>
      <c r="T880" s="223" t="inlineStr">
        <is>
          <t>Lokal</t>
        </is>
      </c>
      <c r="U880" s="261" t="n">
        <v>232</v>
      </c>
      <c r="V880" s="86" t="inlineStr">
        <is>
          <t>pdf</t>
        </is>
      </c>
      <c r="W880" s="223" t="inlineStr">
        <is>
          <t>25.4 MB</t>
        </is>
      </c>
      <c r="X880" s="225" t="inlineStr">
        <is>
          <t>&lt;p&gt;Buku ini berisi pengajaran dan kisah pezjalanan pelayanan Bishop Dr. Jahja Handjojo ke beberapa wilayah di Nusantara. Selain itu, ada beberapa kesaksian dari orang-orang yang pemah mengalami kesembuhan dan pemulihan setelah didoakan oleh beliau. Inspirasi penulisan buku ini terambil dari -kisah orang lumpuh yang sudah 38 tahun terbaring di pinggir kolam Betesda untuk menantikan kesembuhan dan perempuan yang sakit pendarahan selama 12 tahun. Mereka berdua akhimya disembuhkan oleh Tuhan Yesus karena mereka tidak hanya beriman, tetapi juga bertindak.&lt;/p&gt;
 &lt;p&gt;Buku ini terdiri dari tiga bagian: pengajaran, pelayanan, dan kesaksian. Bagian pertama dan kedua adalah pengajaran Bishop Dr. Jahja Handjojo mengenai cara mengalami mukjizat dari Tuhan dan pezjalanan pelayanannya ke SoE, NTT dan Gunungsitoli, Nias. Sedangkan bagian terakhir bertutur tentang kesaksian orang-orang yang menerima mukjizat melalui hamba-Nya, Bishop Dr. Jahja Handjojo.&lt;/p&gt;
 &lt;p&gt;Semoga buku ini membangkitkan iman Anda untuk lebih memercayai dan menaati firman Tuhan agar Anda pun menerima pertolongan dan kemurahan Tuhan. Selamat membaca. Tuhan memberkati.&lt;/p&gt;</t>
        </is>
      </c>
      <c r="Y880" s="262" t="n">
        <v>73000</v>
      </c>
      <c r="Z880" s="226" t="n"/>
      <c r="AA880" s="241">
        <f>Y1253*Z1253</f>
        <v/>
      </c>
      <c r="AB880" s="237" t="inlineStr">
        <is>
          <t>dfbf31ed-446c-443f-b7a8-f6638ea74863</t>
        </is>
      </c>
    </row>
    <row r="881" ht="15" customHeight="1" s="283">
      <c r="A881" s="109" t="n">
        <v>1245</v>
      </c>
      <c r="B881" s="222">
        <f>HYPERLINK("https://mocostore.moco.co.id/catalog/"&amp;AB1254,"Klik Disini")</f>
        <v/>
      </c>
      <c r="C881" s="223" t="inlineStr">
        <is>
          <t>Never Be Alone: Kumpulan Cerpen tentang Kemenangan Iman di Balik Pergumulan Hidup</t>
        </is>
      </c>
      <c r="D881" s="223" t="n"/>
      <c r="E881" s="223" t="inlineStr">
        <is>
          <t>Arie Saptadji dan Sidik Nugroho</t>
        </is>
      </c>
      <c r="F881" s="223" t="inlineStr">
        <is>
          <t>979-731-974-1</t>
        </is>
      </c>
      <c r="G881" s="223" t="inlineStr">
        <is>
          <t>978-979-29-9359-2</t>
        </is>
      </c>
      <c r="H881" s="223" t="inlineStr">
        <is>
          <t>Agama Kristen</t>
        </is>
      </c>
      <c r="I881" s="258" t="inlineStr">
        <is>
          <t>Perguruan Tinggi</t>
        </is>
      </c>
      <c r="J881" s="186" t="inlineStr">
        <is>
          <t>009.16</t>
        </is>
      </c>
      <c r="K881" s="223" t="n"/>
      <c r="L881" s="264" t="n"/>
      <c r="M881" s="265" t="n"/>
      <c r="N881" s="223" t="inlineStr">
        <is>
          <t>Indonesia</t>
        </is>
      </c>
      <c r="O881" s="223" t="inlineStr">
        <is>
          <t>Tidak diketahui</t>
        </is>
      </c>
      <c r="P881" s="260" t="n">
        <v>2005</v>
      </c>
      <c r="Q881" s="260" t="n">
        <v>2018</v>
      </c>
      <c r="R881" s="223" t="inlineStr">
        <is>
          <t>Penerbit Andi</t>
        </is>
      </c>
      <c r="S881" s="223" t="inlineStr">
        <is>
          <t>Andi Offset CV</t>
        </is>
      </c>
      <c r="T881" s="223" t="inlineStr">
        <is>
          <t>Lokal</t>
        </is>
      </c>
      <c r="U881" s="261" t="n">
        <v>160</v>
      </c>
      <c r="V881" s="86" t="inlineStr">
        <is>
          <t>pdf</t>
        </is>
      </c>
      <c r="W881" s="223" t="inlineStr">
        <is>
          <t>11.7 MB</t>
        </is>
      </c>
      <c r="X881" s="225" t="inlineStr">
        <is>
          <t>&lt;p&gt;Julie Getreda alias Teda murid baru dari Jakarta itu langsung menyita perhatian teman-teman di sekolah Ester. Sebenarnya sih Ester tidak keberatan apalagi iri dengan kehadirannya tapi melihat apa yang telah dilakukan Teda padanya, pengen rasanya Ester minta Tuhan menghilangkannya dari planet ini.&lt;/p&gt;
 &lt;p&gt;Semua berawal dari acara natal sekolah. Ester, sebagai ketua panitia, ditegur keras oleg guru agamanya karena Teda dan kelompoknya tampil mendadak menyajikan dance diiringi hangar binger Like A Prayer-nya Madonna. Tidak hanya itu, Teda telah membuat persahabatan Ester dengan sobat kentalnya, Yanti, merenggang karena Ester menilai Yanti tidak lagi sepaham dengan dirinya tentang Teda. Namun yang paling menyakitkan, Teda telah mencuri Bowo, cowok yang selama ini mengisi hari-hari Ester. Di sela-sela kekesalan hati Ester, terdengar kabar kalau Teda mengalami kecelakaan yang menurut Ester kecelakaan yang pantas. Namun, apakah ini yang Ester mau? Atau Tuhan bakal marah atas sikap Ester?&lt;/p&gt;
 &lt;p&gt;Penasaran dengan endingnya? Baca kumpulan cerpen rohani remaja ini! Buku ini berisi sebelas cerpen pilihan di antaranya: &amp;ldquo;Aku Benci Teda&amp;rdquo;, &amp;ldquo;Kado Kejutan&amp;rdquo;, dan &amp;ldquo;Ketika Lari-lari Sore&amp;rdquo; yang akan mengisahkan sisi-sisi kehidupan kristiani yang banyak kita temui sehari-sehari sebagai orang muda. So, don&amp;rsquo;t miss it!&lt;/p&gt;</t>
        </is>
      </c>
      <c r="Y881" s="262" t="n">
        <v>57500</v>
      </c>
      <c r="Z881" s="226" t="n"/>
      <c r="AA881" s="241">
        <f>Y1254*Z1254</f>
        <v/>
      </c>
      <c r="AB881" s="237" t="inlineStr">
        <is>
          <t>569b76e6-8965-4c1f-b37a-56b6ff63a789</t>
        </is>
      </c>
    </row>
    <row r="882" ht="15" customHeight="1" s="283">
      <c r="A882" s="109" t="n">
        <v>1246</v>
      </c>
      <c r="B882" s="222">
        <f>HYPERLINK("https://mocostore.moco.co.id/catalog/"&amp;AB1255,"Klik Disini")</f>
        <v/>
      </c>
      <c r="C882" s="223" t="inlineStr">
        <is>
          <t>Extraordinary Favor</t>
        </is>
      </c>
      <c r="D882" s="223" t="n"/>
      <c r="E882" s="223" t="inlineStr">
        <is>
          <t>Handoko Pangarso</t>
        </is>
      </c>
      <c r="F882" s="223" t="inlineStr">
        <is>
          <t>978-979-29-3733-6</t>
        </is>
      </c>
      <c r="G882" s="223" t="inlineStr">
        <is>
          <t>978-979-29-9031-7</t>
        </is>
      </c>
      <c r="H882" s="223" t="inlineStr">
        <is>
          <t>Agama Kristen</t>
        </is>
      </c>
      <c r="I882" s="258" t="inlineStr">
        <is>
          <t>Perguruan Tinggi</t>
        </is>
      </c>
      <c r="J882" s="186" t="inlineStr">
        <is>
          <t>009.16</t>
        </is>
      </c>
      <c r="K882" s="223" t="inlineStr">
        <is>
          <t>Tidak Tersedia</t>
        </is>
      </c>
      <c r="L882" s="264" t="n"/>
      <c r="M882" s="265" t="inlineStr">
        <is>
          <t>Tidak Tersedia</t>
        </is>
      </c>
      <c r="N882" s="223" t="inlineStr">
        <is>
          <t>Indonesia</t>
        </is>
      </c>
      <c r="O882" s="223" t="inlineStr">
        <is>
          <t>Tidak diketahui</t>
        </is>
      </c>
      <c r="P882" s="260" t="n">
        <v>2014</v>
      </c>
      <c r="Q882" s="260" t="n">
        <v>2018</v>
      </c>
      <c r="R882" s="223" t="inlineStr">
        <is>
          <t>Penerbit Andi</t>
        </is>
      </c>
      <c r="S882" s="223" t="inlineStr">
        <is>
          <t>Andi Offset CV</t>
        </is>
      </c>
      <c r="T882" s="223" t="inlineStr">
        <is>
          <t>Lokal</t>
        </is>
      </c>
      <c r="U882" s="261" t="n">
        <v>200</v>
      </c>
      <c r="V882" s="86" t="inlineStr">
        <is>
          <t>pdf</t>
        </is>
      </c>
      <c r="W882" s="223" t="inlineStr">
        <is>
          <t>6.8 MB</t>
        </is>
      </c>
      <c r="X882" s="225" t="inlineStr">
        <is>
          <t>&lt;p&gt;Mengapa ada orang yang bisa mengalami kesuksesan secara luar biasa dan ada orang yang hanya hidup biasa-biasa saja? Jika Anda ingin mengetahui kunci jawabannya, Anda harus membaca buku ini. Dalam buku yang dilengkapi oleh kesaksian Handoko Pangarso sebagai penulis buku ini sekaligus Gembala GBI Rock Nusa Dua, Bali, Anda akan diajak untuk memahami kemurahan Tuhan yang begitu luar biasa bagi umat yang sangat dikasihi-Nya.&lt;br /&gt;
 Buku ini akan membawa Anda ke dalam pemahaman yang baru tentang jawaban doa dan cara Anda dapat menjadi jawaban doa bagi orang lain maupun diri sendiri. Bersiaplah menghadapi terobosan-terobosan mencengangkan yang akan membawa kehidupan Anda menjadi lebih maksimal di dalam Tuhan.&lt;/p&gt;</t>
        </is>
      </c>
      <c r="Y882" s="262" t="n">
        <v>60000</v>
      </c>
      <c r="Z882" s="226" t="n"/>
      <c r="AA882" s="241">
        <f>Y1255*Z1255</f>
        <v/>
      </c>
      <c r="AB882" s="237" t="inlineStr">
        <is>
          <t>4d13f630-0fd3-44c8-8120-9e072ebd4d69</t>
        </is>
      </c>
    </row>
    <row r="883" ht="15" customHeight="1" s="283">
      <c r="A883" s="109" t="n">
        <v>1247</v>
      </c>
      <c r="B883" s="222">
        <f>HYPERLINK("https://mocostore.moco.co.id/catalog/"&amp;AB1256,"Klik Disini")</f>
        <v/>
      </c>
      <c r="C883" s="223" t="inlineStr">
        <is>
          <t>Marketing Research for Beginner: Panduan Praktis Riset Pemasaran Bagi Pemula</t>
        </is>
      </c>
      <c r="D883" s="223" t="n"/>
      <c r="E883" s="223" t="inlineStr">
        <is>
          <t>Prima Ariestonandri</t>
        </is>
      </c>
      <c r="F883" s="223" t="inlineStr">
        <is>
          <t>979-763-528-7</t>
        </is>
      </c>
      <c r="G883" s="223" t="inlineStr">
        <is>
          <t>978-979-29-9389-9</t>
        </is>
      </c>
      <c r="H883" s="223" t="inlineStr">
        <is>
          <t>Bisnis &amp; Ekonomi</t>
        </is>
      </c>
      <c r="I883" s="258" t="inlineStr">
        <is>
          <t>Perguruan Tinggi</t>
        </is>
      </c>
      <c r="J883" s="186" t="inlineStr">
        <is>
          <t>009.25</t>
        </is>
      </c>
      <c r="K883" s="223" t="n"/>
      <c r="L883" s="264" t="n"/>
      <c r="M883" s="265" t="n"/>
      <c r="N883" s="223" t="inlineStr">
        <is>
          <t>Indonesia</t>
        </is>
      </c>
      <c r="O883" s="223" t="inlineStr">
        <is>
          <t>Tidak diketahui</t>
        </is>
      </c>
      <c r="P883" s="260" t="n">
        <v>2006</v>
      </c>
      <c r="Q883" s="260" t="n">
        <v>2018</v>
      </c>
      <c r="R883" s="223" t="inlineStr">
        <is>
          <t>Penerbit Andi</t>
        </is>
      </c>
      <c r="S883" s="223" t="inlineStr">
        <is>
          <t>Andi Offset CV</t>
        </is>
      </c>
      <c r="T883" s="223" t="inlineStr">
        <is>
          <t>Lokal</t>
        </is>
      </c>
      <c r="U883" s="261" t="n">
        <v>225</v>
      </c>
      <c r="V883" s="86" t="inlineStr">
        <is>
          <t>pdf</t>
        </is>
      </c>
      <c r="W883" s="223" t="inlineStr">
        <is>
          <t>5.2 MB</t>
        </is>
      </c>
      <c r="X883" s="225" t="inlineStr">
        <is>
          <t>&lt;p&gt;Riset yang baik tidaklah harus berarti mahal. Penentu baik tidaknya sebuah riset pemasaran adalah pijakan metodologi yang kuat sehingga dapat membantu pengambilan keputusan yang tepat. Dan buku ini menuntun tahap demi tahap bagaimana menjalankan riset yang baik.. Simpel, sistematis dan mudah diikuti oleh praktisi dan periset pemula. DAFTAR ISI:&lt;br /&gt;
 Bab 1 Pendahuluan&lt;br /&gt;
 Bab 2 Memulai Sebuah Riset&lt;br /&gt;
 Bab 3 Desain Riset&lt;br /&gt;
 Bab 4 Riset Kualitatif&lt;br /&gt;
 Bab 5 Konsepsi Acuan Desain Riset&lt;br /&gt;
 bab 6 Desain Kuesioner&lt;br /&gt;
 Bab 7 Teknik Pengambilan Sampel&lt;br /&gt;
 Bab 8 Pengumpulan Data&lt;br /&gt;
 Bab 9 Tabulasi Data&lt;br /&gt;
 Bab 10 Analisis Data&lt;br /&gt;
 Bab 11 Statistik Inferensial&lt;br /&gt;
 Bab 12 Analisis Multivariant&lt;br /&gt;
 Bab 13 Menyusun Laporan Akhir&lt;br /&gt;
 Bab 14 Studi Kasus 1: Riset Marketing Plan&lt;br /&gt;
 Bab 15 Studi Kasus 2: Brand Equity Research&lt;br /&gt;
 Bab 16 Studi Kasus 3: Customer Satisfaction &amp;amp; Loyalty Survey (CSLS)&lt;/p&gt;</t>
        </is>
      </c>
      <c r="Y883" s="262" t="n">
        <v>78500</v>
      </c>
      <c r="Z883" s="226" t="n"/>
      <c r="AA883" s="241">
        <f>Y1256*Z1256</f>
        <v/>
      </c>
      <c r="AB883" s="237" t="inlineStr">
        <is>
          <t>3d5fe829-b2c6-4ad3-ae66-75ef03bf41c6</t>
        </is>
      </c>
    </row>
    <row r="884" ht="15" customHeight="1" s="283">
      <c r="A884" s="109" t="n">
        <v>1248</v>
      </c>
      <c r="B884" s="222">
        <f>HYPERLINK("https://mocostore.moco.co.id/catalog/"&amp;AB1257,"Klik Disini")</f>
        <v/>
      </c>
      <c r="C884" s="223" t="inlineStr">
        <is>
          <t>Faith in Action</t>
        </is>
      </c>
      <c r="D884" s="223" t="n"/>
      <c r="E884" s="223" t="inlineStr">
        <is>
          <t>Benny Santoso dan Juhono Satyo Sudirgo</t>
        </is>
      </c>
      <c r="F884" s="223" t="inlineStr">
        <is>
          <t>979-731-894-x</t>
        </is>
      </c>
      <c r="G884" s="223" t="inlineStr">
        <is>
          <t>978-979-29-9032-4</t>
        </is>
      </c>
      <c r="H884" s="223" t="inlineStr">
        <is>
          <t>Agama Kristen</t>
        </is>
      </c>
      <c r="I884" s="258" t="inlineStr">
        <is>
          <t>Perguruan Tinggi</t>
        </is>
      </c>
      <c r="J884" s="186" t="inlineStr">
        <is>
          <t>009.16</t>
        </is>
      </c>
      <c r="K884" s="223" t="inlineStr">
        <is>
          <t>Tidak Tersedia</t>
        </is>
      </c>
      <c r="L884" s="264" t="n"/>
      <c r="M884" s="265" t="inlineStr">
        <is>
          <t>Tidak Tersedia</t>
        </is>
      </c>
      <c r="N884" s="223" t="inlineStr">
        <is>
          <t>Indonesia</t>
        </is>
      </c>
      <c r="O884" s="223" t="inlineStr">
        <is>
          <t>Tidak diketahui</t>
        </is>
      </c>
      <c r="P884" s="260" t="n">
        <v>2006</v>
      </c>
      <c r="Q884" s="260" t="n">
        <v>2018</v>
      </c>
      <c r="R884" s="223" t="inlineStr">
        <is>
          <t>Penerbit Andi</t>
        </is>
      </c>
      <c r="S884" s="223" t="inlineStr">
        <is>
          <t>Andi Offset CV</t>
        </is>
      </c>
      <c r="T884" s="223" t="inlineStr">
        <is>
          <t>Lokal</t>
        </is>
      </c>
      <c r="U884" s="261" t="n">
        <v>331</v>
      </c>
      <c r="V884" s="86" t="inlineStr">
        <is>
          <t>pdf</t>
        </is>
      </c>
      <c r="W884" s="223" t="inlineStr">
        <is>
          <t>23.6 MB</t>
        </is>
      </c>
      <c r="X884" s="225" t="inlineStr">
        <is>
          <t>&lt;p&gt;Iman tidak didasarkan pada keinginan, tetapi firman Tuhan. &amp;quot;Jadi iman timbul dari pendengaran dan pendengaran oleh firman Kristus&amp;quot; (Roma 10: 17). Keinginan merupakan hal alami yang dialami banyak orang. Keduanya menghasilkan pengharapan. Untuk itu perlu ada keseimbangan.&lt;br /&gt;
 Begitu pula ketika mengembangkan bisnis, seseorang harus mengembangkan potensi. Umat Tuhan harus menggabungkan antara pengembangan potensi dan mendekatkan diri kepada Tuhan. Jika tidak, ia akan menganggap dirinya hebat sehingga menjadi orang yang terkutuk. &amp;quot;Terklituklah orang yang mengandalkan manusia, yang mengandalkan kekuatannya Isendiri (Yeremia 17:5).&lt;/p&gt;</t>
        </is>
      </c>
      <c r="Y884" s="262" t="n">
        <v>109500</v>
      </c>
      <c r="Z884" s="226" t="n"/>
      <c r="AA884" s="241">
        <f>Y1257*Z1257</f>
        <v/>
      </c>
      <c r="AB884" s="237" t="inlineStr">
        <is>
          <t>4ef06022-fe1c-4e23-916a-d3717c1fc48a</t>
        </is>
      </c>
    </row>
    <row r="885" ht="15" customHeight="1" s="283">
      <c r="A885" s="109" t="n">
        <v>1251</v>
      </c>
      <c r="B885" s="222">
        <f>HYPERLINK("https://mocostore.moco.co.id/catalog/"&amp;AB1260,"Klik Disini")</f>
        <v/>
      </c>
      <c r="C885" s="223" t="inlineStr">
        <is>
          <t>Masalah Datang, Aku Pasti Menang</t>
        </is>
      </c>
      <c r="D885" s="223" t="n"/>
      <c r="E885" s="223" t="inlineStr">
        <is>
          <t>Linawati Santoso</t>
        </is>
      </c>
      <c r="F885" s="223" t="inlineStr">
        <is>
          <t>978-979-29-5719-8</t>
        </is>
      </c>
      <c r="G885" s="223" t="inlineStr">
        <is>
          <t>978-979-29-9394-3</t>
        </is>
      </c>
      <c r="H885" s="223" t="inlineStr">
        <is>
          <t>Agama Kristen</t>
        </is>
      </c>
      <c r="I885" s="258" t="inlineStr">
        <is>
          <t>Perguruan Tinggi</t>
        </is>
      </c>
      <c r="J885" s="186" t="inlineStr">
        <is>
          <t>009.16</t>
        </is>
      </c>
      <c r="K885" s="223" t="n"/>
      <c r="L885" s="264" t="n"/>
      <c r="M885" s="265" t="n"/>
      <c r="N885" s="223" t="inlineStr">
        <is>
          <t>Indonesia</t>
        </is>
      </c>
      <c r="O885" s="223" t="inlineStr">
        <is>
          <t>Tidak diketahui</t>
        </is>
      </c>
      <c r="P885" s="260" t="n">
        <v>2016</v>
      </c>
      <c r="Q885" s="260" t="n">
        <v>2018</v>
      </c>
      <c r="R885" s="223" t="inlineStr">
        <is>
          <t>Penerbit Andi</t>
        </is>
      </c>
      <c r="S885" s="223" t="inlineStr">
        <is>
          <t>Andi Offset CV</t>
        </is>
      </c>
      <c r="T885" s="223" t="inlineStr">
        <is>
          <t>Lokal</t>
        </is>
      </c>
      <c r="U885" s="261" t="n">
        <v>168</v>
      </c>
      <c r="V885" s="86" t="inlineStr">
        <is>
          <t>pdf</t>
        </is>
      </c>
      <c r="W885" s="223" t="inlineStr">
        <is>
          <t>13.5 MB</t>
        </is>
      </c>
      <c r="X885" s="225" t="inlineStr">
        <is>
          <t>&lt;p&gt;Pernahkah Anda mengungkapkan kepada Tuhan pertanyaan-pertanyaan yang mempertanyakan keberadaan Tuhan di tengah pergumulan kita? Menariknya, Dia selalu sanggup memberikan jawaban yang mengundang pengharapan.&lt;br /&gt;
 Masalah, sungguh satu kata yang menarik. Masalah, satu kata yang mampu mengubah diri manusia entah lebih buruk atau lebih baik. Apa pun dampak yang ditimbulkan oleh masalah (sekalipun pada akhirnya membawa kita semakin dekat dengan Tuhan), jelas semua orang tidak menginginkan kehadirannya. Masalah tampak terlihat menakutkan dalam bayangan tiap-tiap orang.&lt;br /&gt;
 &lt;br /&gt;
 Buku ini mengajak kita memiliki dan mengalami kemenangan atas masalah-masalah yang kita hadapi. Dengan kemenangan itu kita diajak melangkah lebih maju dalam pertumbuhan dan maksud-maksud Tuhan. Bersama Yesus, kita pun menjadi pemenang.&lt;/p&gt;</t>
        </is>
      </c>
      <c r="Y885" s="262" t="n">
        <v>52000</v>
      </c>
      <c r="Z885" s="226" t="n"/>
      <c r="AA885" s="241">
        <f>Y1260*Z1260</f>
        <v/>
      </c>
      <c r="AB885" s="237" t="inlineStr">
        <is>
          <t>f8af3603-fb4a-4149-9b54-bcb2fe593a4f</t>
        </is>
      </c>
    </row>
    <row r="886" ht="15" customHeight="1" s="283">
      <c r="A886" s="109" t="n">
        <v>1252</v>
      </c>
      <c r="B886" s="222">
        <f>HYPERLINK("https://mocostore.moco.co.id/catalog/"&amp;AB1261,"Klik Disini")</f>
        <v/>
      </c>
      <c r="C886" s="223" t="inlineStr">
        <is>
          <t>Filsafat Pendidikan dan Pendidikan Kristen</t>
        </is>
      </c>
      <c r="D886" s="223" t="n"/>
      <c r="E886" s="223" t="inlineStr">
        <is>
          <t>Junihot Simanjuntak</t>
        </is>
      </c>
      <c r="F886" s="223" t="inlineStr">
        <is>
          <t>978-979-29-3618-6</t>
        </is>
      </c>
      <c r="G886" s="223" t="inlineStr">
        <is>
          <t>978-979-29-9034-8</t>
        </is>
      </c>
      <c r="H886" s="223" t="inlineStr">
        <is>
          <t>Agama Kristen</t>
        </is>
      </c>
      <c r="I886" s="258" t="inlineStr">
        <is>
          <t>Perguruan Tinggi</t>
        </is>
      </c>
      <c r="J886" s="186" t="inlineStr">
        <is>
          <t>009.16</t>
        </is>
      </c>
      <c r="K886" s="223" t="inlineStr">
        <is>
          <t>Tidak Tersedia</t>
        </is>
      </c>
      <c r="L886" s="264" t="n"/>
      <c r="M886" s="265" t="inlineStr">
        <is>
          <t>Tidak Tersedia</t>
        </is>
      </c>
      <c r="N886" s="223" t="inlineStr">
        <is>
          <t>Indonesia</t>
        </is>
      </c>
      <c r="O886" s="223" t="inlineStr">
        <is>
          <t>Tidak diketahui</t>
        </is>
      </c>
      <c r="P886" s="260" t="n">
        <v>2013</v>
      </c>
      <c r="Q886" s="260" t="n">
        <v>2018</v>
      </c>
      <c r="R886" s="223" t="inlineStr">
        <is>
          <t>Penerbit Andi</t>
        </is>
      </c>
      <c r="S886" s="223" t="inlineStr">
        <is>
          <t>Andi Offset CV</t>
        </is>
      </c>
      <c r="T886" s="223" t="inlineStr">
        <is>
          <t>Lokal</t>
        </is>
      </c>
      <c r="U886" s="261" t="n">
        <v>184</v>
      </c>
      <c r="V886" s="86" t="inlineStr">
        <is>
          <t>pdf</t>
        </is>
      </c>
      <c r="W886" s="223" t="inlineStr">
        <is>
          <t>6.5 MB</t>
        </is>
      </c>
      <c r="X886" s="225" t="inlineStr">
        <is>
          <t>&lt;p&gt;Filsafat pendidikan Kristen sangat dibutuhkan dalam upaya membentuk pemikiran tentang pendidikan Kristen, terlebih bagi kalangan akademis, secara khusus pada prodi PAK di sekolah-sekolah teologi. Buku ini mengupas tentang filsafat pendidikan secara umum dan filsafat pendidikan dalam konteks pendidikan Kristen. Buku ini sangat berguna bagi akademisi dan mahasiswa PAK, juga guru/pendidik PAK baik di sekolah atau gereja.&lt;/p&gt;</t>
        </is>
      </c>
      <c r="Y886" s="262" t="n">
        <v>53500</v>
      </c>
      <c r="Z886" s="226" t="n"/>
      <c r="AA886" s="241">
        <f>Y1261*Z1261</f>
        <v/>
      </c>
      <c r="AB886" s="237" t="inlineStr">
        <is>
          <t>b3f7e02a-af50-4013-b2d5-698aa62fcaec</t>
        </is>
      </c>
    </row>
    <row r="887" ht="15" customHeight="1" s="283">
      <c r="A887" s="109" t="n">
        <v>1254</v>
      </c>
      <c r="B887" s="222">
        <f>HYPERLINK("https://mocostore.moco.co.id/catalog/"&amp;AB1263,"Klik Disini")</f>
        <v/>
      </c>
      <c r="C887" s="223" t="inlineStr">
        <is>
          <t>Autocad 3D Solid Exploration</t>
        </is>
      </c>
      <c r="D887" s="223" t="n"/>
      <c r="E887" s="223" t="inlineStr">
        <is>
          <t>Sihar Tigor Benjamin Tambunan</t>
        </is>
      </c>
      <c r="F887" s="223" t="inlineStr">
        <is>
          <t>979-763-334-9</t>
        </is>
      </c>
      <c r="G887" s="223" t="inlineStr">
        <is>
          <t>978-979-29-8726-3</t>
        </is>
      </c>
      <c r="H887" s="223" t="inlineStr">
        <is>
          <t>Arsitektur</t>
        </is>
      </c>
      <c r="I887" s="258" t="inlineStr">
        <is>
          <t>Perguruan Tinggi</t>
        </is>
      </c>
      <c r="J887" s="186" t="inlineStr">
        <is>
          <t>009.04</t>
        </is>
      </c>
      <c r="K887" s="223" t="n"/>
      <c r="L887" s="264" t="n"/>
      <c r="M887" s="265" t="n"/>
      <c r="N887" s="223" t="inlineStr">
        <is>
          <t>Indonesia</t>
        </is>
      </c>
      <c r="O887" s="223" t="inlineStr">
        <is>
          <t>Tidak diketahui</t>
        </is>
      </c>
      <c r="P887" s="260" t="n">
        <v>2006</v>
      </c>
      <c r="Q887" s="260" t="n">
        <v>2018</v>
      </c>
      <c r="R887" s="223" t="inlineStr">
        <is>
          <t>Penerbit Andi</t>
        </is>
      </c>
      <c r="S887" s="223" t="inlineStr">
        <is>
          <t>Andi Offset CV</t>
        </is>
      </c>
      <c r="T887" s="223" t="inlineStr">
        <is>
          <t>Lokal</t>
        </is>
      </c>
      <c r="U887" s="261" t="n">
        <v>260</v>
      </c>
      <c r="V887" s="86" t="inlineStr">
        <is>
          <t>pdf</t>
        </is>
      </c>
      <c r="W887" s="223" t="inlineStr">
        <is>
          <t>6.1 MB</t>
        </is>
      </c>
      <c r="X887" s="225" t="inlineStr">
        <is>
          <t>&lt;p&gt;Menggambar bangun sebenarnya merupakan suatu hal yang relatif mudah dilakukan. Penggunaan AutoCAO dalam sistem penggambaran semakin memudahkan penggunanya. Jika penggambaran dilakukan dengan ketekunan dari ketelitian, akan muncul gambar 15angun yang akurat. Sementara itu, merancang sebuah bangun memang jauh lebih sulit karena berkaitan dengan penciptaan. Untuk melakukannya, dibutuhkan daya imajinasi yang meluap untuk memodelkan rancangan yang sangat kuat. AutoCAO sangat membatu dalam proses pemodelan sehingga hal itu tidak lagi menjadi suatu hal yang rumit karena konsep 30 yang sangat valid.&lt;/p&gt;
 &lt;p&gt;Buku AutoCAD 30 Solid Exploration ditulis untuk menunjukkan bahwa dengan mengeksplorasi 30 solid, visualisasi rancangan bukan lagi menjadi sebuah hal yang sulit.&lt;/p&gt;</t>
        </is>
      </c>
      <c r="Y887" s="262" t="n">
        <v>85500</v>
      </c>
      <c r="Z887" s="226" t="n"/>
      <c r="AA887" s="241">
        <f>Y1263*Z1263</f>
        <v/>
      </c>
      <c r="AB887" s="237" t="inlineStr">
        <is>
          <t>67adbdd1-2599-4e36-a41e-d1c8d0cec561</t>
        </is>
      </c>
    </row>
    <row r="888" ht="15" customHeight="1" s="283">
      <c r="A888" s="109" t="n">
        <v>1256</v>
      </c>
      <c r="B888" s="222">
        <f>HYPERLINK("https://mocostore.moco.co.id/catalog/"&amp;AB1265,"Klik Disini")</f>
        <v/>
      </c>
      <c r="C888" s="223" t="inlineStr">
        <is>
          <t>Filsafat Pendidikan Kristen</t>
        </is>
      </c>
      <c r="D888" s="223" t="n"/>
      <c r="E888" s="223" t="inlineStr">
        <is>
          <t>Dr. Khoe YaoTung, MSc.Ed,M.Ed.</t>
        </is>
      </c>
      <c r="F888" s="223" t="inlineStr">
        <is>
          <t>978-979-29-3660-5</t>
        </is>
      </c>
      <c r="G888" s="223" t="inlineStr">
        <is>
          <t>978-979-29-9035-5</t>
        </is>
      </c>
      <c r="H888" s="223" t="inlineStr">
        <is>
          <t>Agama Kristen</t>
        </is>
      </c>
      <c r="I888" s="258" t="inlineStr">
        <is>
          <t>Perguruan Tinggi</t>
        </is>
      </c>
      <c r="J888" s="186" t="inlineStr">
        <is>
          <t>009.16</t>
        </is>
      </c>
      <c r="K888" s="223" t="inlineStr">
        <is>
          <t>Tidak Tersedia</t>
        </is>
      </c>
      <c r="L888" s="264" t="n"/>
      <c r="M888" s="265" t="inlineStr">
        <is>
          <t>Tidak Tersedia</t>
        </is>
      </c>
      <c r="N888" s="223" t="inlineStr">
        <is>
          <t>Indonesia</t>
        </is>
      </c>
      <c r="O888" s="223" t="inlineStr">
        <is>
          <t>Tidak diketahui</t>
        </is>
      </c>
      <c r="P888" s="260" t="n">
        <v>2013</v>
      </c>
      <c r="Q888" s="260" t="n">
        <v>2018</v>
      </c>
      <c r="R888" s="223" t="inlineStr">
        <is>
          <t>Penerbit Andi</t>
        </is>
      </c>
      <c r="S888" s="223" t="inlineStr">
        <is>
          <t>Andi Offset CV</t>
        </is>
      </c>
      <c r="T888" s="223" t="inlineStr">
        <is>
          <t>Lokal</t>
        </is>
      </c>
      <c r="U888" s="261" t="n">
        <v>368</v>
      </c>
      <c r="V888" s="86" t="inlineStr">
        <is>
          <t>pdf</t>
        </is>
      </c>
      <c r="W888" s="223" t="inlineStr">
        <is>
          <t>13.6 MB</t>
        </is>
      </c>
      <c r="X888" s="225" t="inlineStr">
        <is>
          <t>&lt;p&gt;Buku dimaksudkan untuk membekali para pendidik Kristen untuk memahami esensi panggilan pelayanan pendidikan di sekolah Kristen. Buku ini ingin meletakkan dasar alkitabiah untuk membuat kurikulum pendidikan di sekolah Kristen. Hal ini sangat dibutuhkan karena banyaknya filsafat dunia yang berkembang di sekitar dunia pendidikan yang jauh dari kebenaran firman Allah. Buku ini hadir untuk membangkitkan kembali dan menunjukkan pentingnya filsafat Pendidikan Kristen yang alkitabiah. Hal ini penting untuk menuju visi dan misi sekolah Kristen. Buku ini ingin menstimulus para pendidik Kristen untuk memikirkan isu-su metafisika, epistemologi, dan aksiologi untuk mengembangkan filsafat pendidikannya berdasarkan kebenaran firman Tuhan.&lt;/p&gt;</t>
        </is>
      </c>
      <c r="Y888" s="262" t="n">
        <v>84500</v>
      </c>
      <c r="Z888" s="226" t="n"/>
      <c r="AA888" s="241">
        <f>Y1265*Z1265</f>
        <v/>
      </c>
      <c r="AB888" s="237" t="inlineStr">
        <is>
          <t>0beaca6e-23ea-4943-ac47-ac2ad7770e42</t>
        </is>
      </c>
    </row>
    <row r="889" ht="15" customHeight="1" s="283">
      <c r="A889" s="109" t="n">
        <v>1257</v>
      </c>
      <c r="B889" s="222">
        <f>HYPERLINK("https://mocostore.moco.co.id/catalog/"&amp;AB1266,"Klik Disini")</f>
        <v/>
      </c>
      <c r="C889" s="223" t="inlineStr">
        <is>
          <t>Awas Gaya Hidup Dunia Masuk Gereja</t>
        </is>
      </c>
      <c r="D889" s="223" t="n"/>
      <c r="E889" s="223" t="inlineStr">
        <is>
          <t>Manati I. Zega</t>
        </is>
      </c>
      <c r="F889" s="223" t="inlineStr">
        <is>
          <t>978-979-29-1035-3</t>
        </is>
      </c>
      <c r="G889" s="223" t="inlineStr">
        <is>
          <t>978-979-29-8728-7</t>
        </is>
      </c>
      <c r="H889" s="223" t="inlineStr">
        <is>
          <t>Agama Kristen</t>
        </is>
      </c>
      <c r="I889" s="258" t="inlineStr">
        <is>
          <t>Perguruan Tinggi</t>
        </is>
      </c>
      <c r="J889" s="186" t="inlineStr">
        <is>
          <t>009.16</t>
        </is>
      </c>
      <c r="K889" s="223" t="inlineStr">
        <is>
          <t>Tidak Tersedia</t>
        </is>
      </c>
      <c r="L889" s="223" t="n"/>
      <c r="M889" s="259" t="inlineStr">
        <is>
          <t>Tidak Tersedia</t>
        </is>
      </c>
      <c r="N889" s="223" t="inlineStr">
        <is>
          <t>Indonesia</t>
        </is>
      </c>
      <c r="O889" s="223" t="inlineStr">
        <is>
          <t>Tidak diketahui</t>
        </is>
      </c>
      <c r="P889" s="260" t="n">
        <v>2009</v>
      </c>
      <c r="Q889" s="260" t="n">
        <v>2018</v>
      </c>
      <c r="R889" s="223" t="inlineStr">
        <is>
          <t>Penerbit Andi</t>
        </is>
      </c>
      <c r="S889" s="223" t="inlineStr">
        <is>
          <t>Andi Offset CV</t>
        </is>
      </c>
      <c r="T889" s="223" t="inlineStr">
        <is>
          <t>Lokal</t>
        </is>
      </c>
      <c r="U889" s="261" t="n">
        <v>176</v>
      </c>
      <c r="V889" s="86" t="inlineStr">
        <is>
          <t>pdf</t>
        </is>
      </c>
      <c r="W889" s="223" t="inlineStr">
        <is>
          <t>14.3 MB</t>
        </is>
      </c>
      <c r="X889" s="225" t="inlineStr">
        <is>
          <t>&lt;p&gt;Awas, Gaya Hidup Dunia Masuk Gereja&lt;br /&gt;
 &lt;br /&gt;
 Filsuf Heraclitus pernah berkata bahwa tidak ada yang tidak berubah dalam dunia ini, kecuali perubahan itu sendiri. Dalam arti ia selalu dan akan tetap terjadi. Segala aspek kehidupan mengalami perubahan, termasuk aspek spiritual dan non-spiritual.&lt;br /&gt;
 &lt;br /&gt;
 Di tengah setiap perubahan yang terjadi-perubahan gaya hidup, misalnya-tentu gereja dan orang Krisen tidak kebal terhadapnya. Itu sebabnya, jika kita tidak heti-hati dan waspada, kita juga akan terhanyut dalam arus perubahan gaya hidup yang tidak sejalur dengan aturan atau patokan firman Tuhan. Tidak mustahil, tanpa disadari gereja dan orang percaya terperangkap oleh jerat gaya hidup itu.&lt;/p&gt;</t>
        </is>
      </c>
      <c r="Y889" s="262" t="n">
        <v>63000</v>
      </c>
      <c r="Z889" s="226" t="n"/>
      <c r="AA889" s="241">
        <f>Y1266*Z1266</f>
        <v/>
      </c>
      <c r="AB889" s="237" t="inlineStr">
        <is>
          <t>3c9fc84f-4b08-42a3-9492-9fa999356bda</t>
        </is>
      </c>
    </row>
    <row r="890" ht="15" customHeight="1" s="283">
      <c r="A890" s="109" t="n">
        <v>1258</v>
      </c>
      <c r="B890" s="222">
        <f>HYPERLINK("https://mocostore.moco.co.id/catalog/"&amp;AB1267,"Klik Disini")</f>
        <v/>
      </c>
      <c r="C890" s="223" t="inlineStr">
        <is>
          <t>Firewall Melindungi Jaringan dari DDoS Menggunakan Linux dan Mikrotik</t>
        </is>
      </c>
      <c r="D890" s="223" t="n"/>
      <c r="E890" s="223" t="inlineStr">
        <is>
          <t>Harijanto Pribadi</t>
        </is>
      </c>
      <c r="F890" s="223" t="inlineStr">
        <is>
          <t>978-979-29-0329-4</t>
        </is>
      </c>
      <c r="G890" s="223" t="inlineStr">
        <is>
          <t>978-979-29-9036-2</t>
        </is>
      </c>
      <c r="H890" s="223" t="inlineStr">
        <is>
          <t>Komputer &amp; Internet</t>
        </is>
      </c>
      <c r="I890" s="258" t="inlineStr">
        <is>
          <t>Perguruan Tinggi</t>
        </is>
      </c>
      <c r="J890" s="186" t="inlineStr">
        <is>
          <t>009.05</t>
        </is>
      </c>
      <c r="K890" s="223" t="n"/>
      <c r="L890" s="264" t="n"/>
      <c r="M890" s="265" t="n"/>
      <c r="N890" s="223" t="inlineStr">
        <is>
          <t>Indonesia</t>
        </is>
      </c>
      <c r="O890" s="223" t="inlineStr">
        <is>
          <t>Tidak diketahui</t>
        </is>
      </c>
      <c r="P890" s="260" t="n">
        <v>2008</v>
      </c>
      <c r="Q890" s="260" t="n">
        <v>2018</v>
      </c>
      <c r="R890" s="223" t="inlineStr">
        <is>
          <t>Penerbit Andi</t>
        </is>
      </c>
      <c r="S890" s="223" t="inlineStr">
        <is>
          <t>Andi Offset CV</t>
        </is>
      </c>
      <c r="T890" s="223" t="inlineStr">
        <is>
          <t>Lokal</t>
        </is>
      </c>
      <c r="U890" s="261" t="n">
        <v>80</v>
      </c>
      <c r="V890" s="86" t="inlineStr">
        <is>
          <t>pdf</t>
        </is>
      </c>
      <c r="W890" s="223" t="inlineStr">
        <is>
          <t>13.3 MB</t>
        </is>
      </c>
      <c r="X890" s="225" t="inlineStr">
        <is>
          <t>&lt;p&gt;Melalui buku ini, penulis mencoba untuk menjelaskan teknik mengatasi serangan DDoS menggunakan Sistem Operasi Mikrotik dan Linux yang cukup efektif dan telah terbukti cukup ampuh melindungi jaringan Internet DatautamaNet.&lt;br /&gt;
 &lt;br /&gt;
 Disini penulis berasumsi pembaca telah mampu mengoperasikan sistem operasi Linux dan Mikrotik. Untuk itu, buku ini langsung membahas hal-hal praktis dalam mengonfigurasikan Linux dan Mikrotik agar bisa bekerja sama menjadi sebuah sistem pertahanan DDoS yang memadai.&lt;br /&gt;
 &lt;br /&gt;
 Topik pembahasan dalam buku ini meliputi :&lt;br /&gt;
 &lt;br /&gt;
 - Mekanisme Pertahanan DDoS.&lt;br /&gt;
 - Advance Policy Firewall(APF).&lt;br /&gt;
 - Mod Evasive.&lt;br /&gt;
 - Membuat artikel.&lt;br /&gt;
 - Skrip Mikrotik.&amp;nbsp;&lt;br /&gt;
 - Mikrotik Firewall.&lt;br /&gt;
 - Perlindungan Tambahan pada Honeyspot dan Uploader.&lt;br /&gt;
 - Management Blacklist Menggunakan Webmin.&lt;/p&gt;</t>
        </is>
      </c>
      <c r="Y890" s="262" t="n">
        <v>50500</v>
      </c>
      <c r="Z890" s="226" t="n"/>
      <c r="AA890" s="241">
        <f>Y1267*Z1267</f>
        <v/>
      </c>
      <c r="AB890" s="237" t="inlineStr">
        <is>
          <t>80f1d134-6ff1-42c8-b150-4b45f81fc173</t>
        </is>
      </c>
    </row>
    <row r="891" ht="15" customHeight="1" s="283">
      <c r="A891" s="109" t="n">
        <v>1259</v>
      </c>
      <c r="B891" s="222">
        <f>HYPERLINK("https://mocostore.moco.co.id/catalog/"&amp;AB1268,"Klik Disini")</f>
        <v/>
      </c>
      <c r="C891" s="223" t="inlineStr">
        <is>
          <t>Paling Dicari! Java SourceCode</t>
        </is>
      </c>
      <c r="D891" s="223" t="n"/>
      <c r="E891" s="223" t="inlineStr">
        <is>
          <t>Wahana Komputer</t>
        </is>
      </c>
      <c r="F891" s="223" t="inlineStr">
        <is>
          <t>978-979-29-2520-3</t>
        </is>
      </c>
      <c r="G891" s="223" t="inlineStr">
        <is>
          <t>978-979-29-9380-6</t>
        </is>
      </c>
      <c r="H891" s="223" t="inlineStr">
        <is>
          <t>Pemograman</t>
        </is>
      </c>
      <c r="I891" s="258" t="inlineStr">
        <is>
          <t>Perguruan Tinggi</t>
        </is>
      </c>
      <c r="J891" s="186" t="inlineStr">
        <is>
          <t>009.05</t>
        </is>
      </c>
      <c r="K891" s="223" t="n"/>
      <c r="L891" s="264" t="n"/>
      <c r="M891" s="265" t="n"/>
      <c r="N891" s="223" t="inlineStr">
        <is>
          <t>Indonesia</t>
        </is>
      </c>
      <c r="O891" s="223" t="inlineStr">
        <is>
          <t>Tidak diketahui</t>
        </is>
      </c>
      <c r="P891" s="260" t="n">
        <v>2011</v>
      </c>
      <c r="Q891" s="260" t="n">
        <v>2018</v>
      </c>
      <c r="R891" s="223" t="inlineStr">
        <is>
          <t>Penerbit Andi</t>
        </is>
      </c>
      <c r="S891" s="223" t="inlineStr">
        <is>
          <t>Andi Offset CV</t>
        </is>
      </c>
      <c r="T891" s="223" t="inlineStr">
        <is>
          <t>Lokal</t>
        </is>
      </c>
      <c r="U891" s="261" t="n">
        <v>220</v>
      </c>
      <c r="V891" s="86" t="inlineStr">
        <is>
          <t>pdf</t>
        </is>
      </c>
      <c r="W891" s="223" t="inlineStr">
        <is>
          <t>14.9 MB</t>
        </is>
      </c>
      <c r="X891" s="225" t="inlineStr">
        <is>
          <t>&lt;p&gt;Java merupakan bahasa pemrograman yang belum lama ada, namun telah dikembangkan dan digunakan secara luas, baik oleh pengembang Sun Microsystems maupun pihak lain seperti IBM. Karena Java merupakan bahasa pemrograman multiplatform, sekali Anda membuat kode pada platform tertentu dan dikompilasi, hasil kom&amp;shy;pilasi bytecode dapat dijalankan pada semua sistem operasi, baik Windows, Linux, Max OS, dan sebagainya.&lt;/p&gt;
 &lt;p&gt;Karena dikembangkan oleh berbagai pihak, Anda akan menemukan berbagai macam IDE (lingkungan kerja) untuk menuliskan kode program Java, misalnya NetBeans, Eclipse, EasyEclipse, JBuilder, InteliJ, JCReator, dan sebagainya. Adapun IDE yang digunakan dalam penulisan buku ini adalah Easy Eclipse Expert 1.4 yang menggunakan JDK 1.5. Pada buku ini terdapat pula beberapa source code yang menggunakan JDK 1.6. Untuk itu, Anda harus menginstal JDK 1.6, kemudian mengubah library JRE yang digunakan.&lt;/p&gt;
 &lt;p&gt;Buku&amp;nbsp;&lt;em&gt;Paling Dicari!: Java Source Code&amp;nbsp;&lt;/em&gt;membahas source code yang digunakan dalam pemrograman Java dari dasar hingga menggunakan beberapa class library. Kebanyakan source code dituliskan untuk Console. Meskipun demikian, untuk selanjutnya, pembaca dapat mengembangkannya, baik dalam lingkungan Console maupun GUI.&lt;/p&gt;
 &lt;p&gt;Lebih lengkap, buku ini akan membahas:&lt;/p&gt;
 &lt;ul&gt;
 &lt;li&gt;
 &lt;p&gt;Bab 1 Dasar Java&lt;/p&gt;
 &lt;/li&gt;
 &lt;li&gt;
 &lt;p&gt;Bab 2 Tipe Data&lt;/p&gt;
 &lt;/li&gt;
 &lt;li&gt;
 &lt;p&gt;Bab 3 Operator&lt;/p&gt;
 &lt;/li&gt;
 &lt;li&gt;
 &lt;p&gt;Bab 4 Struktur Kontrol&lt;/p&gt;
 &lt;/li&gt;
 &lt;li&gt;
 &lt;p&gt;Bab 5 Generik&lt;/p&gt;
 &lt;/li&gt;
 &lt;li&gt;
 &lt;p&gt;Bab 6 Thread&lt;/p&gt;
 &lt;/li&gt;
 &lt;li&gt;
 &lt;p&gt;Bab 7&amp;nbsp;&lt;em&gt;Graphical User Interface&amp;nbsp;&lt;/em&gt;(GUI)&lt;/p&gt;
 &lt;/li&gt;
 &lt;/ul&gt;</t>
        </is>
      </c>
      <c r="Y891" s="262" t="n">
        <v>71500</v>
      </c>
      <c r="Z891" s="226" t="n"/>
      <c r="AA891" s="241">
        <f>Y1268*Z1268</f>
        <v/>
      </c>
      <c r="AB891" s="237" t="inlineStr">
        <is>
          <t>7eb9be1e-f0ab-408e-88c0-cb1486f31ff7</t>
        </is>
      </c>
    </row>
    <row r="892" ht="15" customHeight="1" s="283">
      <c r="A892" s="109" t="n">
        <v>1260</v>
      </c>
      <c r="B892" s="222">
        <f>HYPERLINK("https://mocostore.moco.co.id/catalog/"&amp;AB1269,"Klik Disini")</f>
        <v/>
      </c>
      <c r="C892" s="223" t="inlineStr">
        <is>
          <t>Panduan Aplikasi dan Solusi (PAS): Beragam Desain Game Edukasi dengan Adobe Flash CS5</t>
        </is>
      </c>
      <c r="D892" s="223" t="n"/>
      <c r="E892" s="223" t="inlineStr">
        <is>
          <t>Wahana Komputer</t>
        </is>
      </c>
      <c r="F892" s="223" t="inlineStr">
        <is>
          <t>978-979-29-3049-8</t>
        </is>
      </c>
      <c r="G892" s="223" t="inlineStr">
        <is>
          <t>978-979-29-9384-4</t>
        </is>
      </c>
      <c r="H892" s="223" t="inlineStr">
        <is>
          <t>Komputer &amp; Internet</t>
        </is>
      </c>
      <c r="I892" s="258" t="inlineStr">
        <is>
          <t>Perguruan Tinggi</t>
        </is>
      </c>
      <c r="J892" s="186" t="inlineStr">
        <is>
          <t>009.20</t>
        </is>
      </c>
      <c r="K892" s="223" t="n"/>
      <c r="L892" s="264" t="n"/>
      <c r="M892" s="265" t="n"/>
      <c r="N892" s="223" t="inlineStr">
        <is>
          <t>Indonesia</t>
        </is>
      </c>
      <c r="O892" s="223" t="inlineStr">
        <is>
          <t>Tidak diketahui</t>
        </is>
      </c>
      <c r="P892" s="260" t="n">
        <v>2012</v>
      </c>
      <c r="Q892" s="260" t="n">
        <v>2018</v>
      </c>
      <c r="R892" s="223" t="inlineStr">
        <is>
          <t>Penerbit Andi</t>
        </is>
      </c>
      <c r="S892" s="223" t="inlineStr">
        <is>
          <t>Andi Offset CV</t>
        </is>
      </c>
      <c r="T892" s="223" t="inlineStr">
        <is>
          <t>Lokal</t>
        </is>
      </c>
      <c r="U892" s="261" t="n">
        <v>224</v>
      </c>
      <c r="V892" s="86" t="inlineStr">
        <is>
          <t>pdf</t>
        </is>
      </c>
      <c r="W892" s="223" t="inlineStr">
        <is>
          <t>20.9 MB</t>
        </is>
      </c>
      <c r="X892" s="225" t="inlineStr">
        <is>
          <t>&lt;p&gt;Adobe Flash merupakan aplikasi multiguna yang dapat dimanfaatkan untuk berbagai macam kebutuhan. Dengan berbagai fitur canggih yang ada di dalamnya, Anda dapat menggambar, membuat animasi, hingga membuat berbagai jenis permainan yang luar biasa.&lt;br /&gt;
 &lt;br /&gt;
 Program ini memiliki fitur yang memungkinkan Anda membuat animasi yang lebih baik dan menarik. Dalam Flash, terdapat teknik-teknik membuat animasi, fasilitas action script, filter, custom easing, dan dapat memasukkan video lengkap dengan fasilitas playback FLV. Dengan beberapa fitur tersebut, Anda dapat dengan mudah menyusun kerangka game dan menjalankannya dengan kode script. Game yang nantinya akan Anda buat merupakan game yang bernuansa edukasi dengan tampilan yang menarik. Anda dapat menerapkan nilai-nilai pengetahuan pada game disertai dengan nilai pengukurannya.&lt;br /&gt;
 &lt;br /&gt;
 Semua ini disajikan untuk pembaca tingkat dasar hingga profesional yang gemar dengan desain dan animasi, terutama Adobe Flash CS5. Materi yang diberikan pada buku ini bersifat umum sehingga semua pihak dapat menggunakannya sebagai referensi dan pengembangan. Materi disusun secara aplikatif untuk mempermudah pembaca dalam memahami teknik-teknik yang dibahas.&lt;br /&gt;
 &lt;br /&gt;
 Lebih lengkap, buku ini akan membahas:&lt;br /&gt;
 - Membuat Game Olah Gambar&lt;br /&gt;
 - Membuat Game Tebak Gambar&lt;br /&gt;
 - Membuat Game Pencarian&lt;br /&gt;
 - Membuat Game Teka-teki&lt;br /&gt;
 - Membuat Game Mewarnai&lt;/p&gt;</t>
        </is>
      </c>
      <c r="Y892" s="262" t="n">
        <v>66500</v>
      </c>
      <c r="Z892" s="226" t="n"/>
      <c r="AA892" s="241">
        <f>Y1269*Z1269</f>
        <v/>
      </c>
      <c r="AB892" s="237" t="inlineStr">
        <is>
          <t>59e33200-4f4d-4ec9-8b9c-7ec724289c04</t>
        </is>
      </c>
    </row>
    <row r="893" ht="15" customHeight="1" s="283">
      <c r="A893" s="109" t="n">
        <v>1261</v>
      </c>
      <c r="B893" s="222">
        <f>HYPERLINK("https://mocostore.moco.co.id/catalog/"&amp;AB1270,"Klik Disini")</f>
        <v/>
      </c>
      <c r="C893" s="223" t="inlineStr">
        <is>
          <t>Panduan Aplikatif dan Solusi (PAS): 3ds Max 2011 untuk Pemodelan Bermacam Interior</t>
        </is>
      </c>
      <c r="D893" s="223" t="n"/>
      <c r="E893" s="223" t="inlineStr">
        <is>
          <t>Wahana Komputer</t>
        </is>
      </c>
      <c r="F893" s="223" t="inlineStr">
        <is>
          <t>978-979-29-3024-5</t>
        </is>
      </c>
      <c r="G893" s="223" t="inlineStr">
        <is>
          <t>978-979-29-9386-8</t>
        </is>
      </c>
      <c r="H893" s="223" t="inlineStr">
        <is>
          <t>Interior &amp; Eksterior</t>
        </is>
      </c>
      <c r="I893" s="258" t="inlineStr">
        <is>
          <t>Perguruan Tinggi</t>
        </is>
      </c>
      <c r="J893" s="186" t="inlineStr">
        <is>
          <t>009.04</t>
        </is>
      </c>
      <c r="K893" s="223" t="inlineStr">
        <is>
          <t>Tidak Tersedia</t>
        </is>
      </c>
      <c r="L893" s="264" t="n"/>
      <c r="M893" s="265" t="inlineStr">
        <is>
          <t>Tidak Tersedia</t>
        </is>
      </c>
      <c r="N893" s="223" t="inlineStr">
        <is>
          <t>Indonesia</t>
        </is>
      </c>
      <c r="O893" s="223" t="inlineStr">
        <is>
          <t>Belum didefenisikan</t>
        </is>
      </c>
      <c r="P893" s="260" t="n">
        <v>2011</v>
      </c>
      <c r="Q893" s="260" t="n">
        <v>2018</v>
      </c>
      <c r="R893" s="223" t="inlineStr">
        <is>
          <t>Penerbit Andi</t>
        </is>
      </c>
      <c r="S893" s="223" t="inlineStr">
        <is>
          <t>Andi Offset CV</t>
        </is>
      </c>
      <c r="T893" s="223" t="inlineStr">
        <is>
          <t>Lokal</t>
        </is>
      </c>
      <c r="U893" s="261" t="n">
        <v>288</v>
      </c>
      <c r="V893" s="86" t="inlineStr">
        <is>
          <t>pdf</t>
        </is>
      </c>
      <c r="W893" s="223" t="inlineStr">
        <is>
          <t>7.6 MB</t>
        </is>
      </c>
      <c r="X893" s="225" t="inlineStr">
        <is>
          <t>&lt;p&gt;Dengan semakin banyaknya peminat rumah dengan berbagai konsep, seorang desainer harus mampu menghasilkan rancangan interior mulai dari persiapan awal sampai dengan hasil akhirnya. Sebelum mulai membangun rumah, seorang desainer interior membuat presentasi untuk konsumen mengenai konsep yang akan dikerjakan. Hal ini tidak lepas dari pemanfaatan aplikasi komputer grafis salah satunya adalah 3d Studio Max 2011. Aplikasi ini sangat diandalkan karena memiliki teknik rendering dan penyajian rancangan dalam bentuk 3 dimensi yang menyerupai keadaan aslinya.&amp;nbsp;&lt;br /&gt;
 Buku PAS: 3ds Max 2011 untuk Pemodelan Bermacam Interior ini membahas secara praktis membuat beragam desain interior bangunan. Mulai dari desain ruang tamu yang interior didalamnya terdapat meja, kursi, lukisan yang menempel pada dinding sampai dengan pemilihan material yang akan digunakan pada ruang tamu, kemudian dilanjutkan dengan pemodelan ruang tidur, ruang kaluarga, hingga ruang kerja.&amp;nbsp;&lt;br /&gt;
 Lebih lengkap, buku ini akan membahas:&lt;br /&gt;
 &amp;bull; Pemodelan dan Interior Ruang Tamu&lt;br /&gt;
 &amp;bull; Pemodelan dan Interior Ruang Keluarga&lt;br /&gt;
 &amp;bull; Pemodelan dan Interior Kamar Tidur&lt;br /&gt;
 &amp;bull; Pemodelan dan Interior Ruang Kerja&lt;/p&gt;</t>
        </is>
      </c>
      <c r="Y893" s="262" t="n">
        <v>91000</v>
      </c>
      <c r="Z893" s="226" t="n"/>
      <c r="AA893" s="241">
        <f>Y1270*Z1270</f>
        <v/>
      </c>
      <c r="AB893" s="237" t="inlineStr">
        <is>
          <t>ec389a47-d17a-4ab6-83bc-190522523cdc</t>
        </is>
      </c>
    </row>
    <row r="894" ht="15" customHeight="1" s="283">
      <c r="A894" s="109" t="n">
        <v>1262</v>
      </c>
      <c r="B894" s="222">
        <f>HYPERLINK("https://mocostore.moco.co.id/catalog/"&amp;AB1271,"Klik Disini")</f>
        <v/>
      </c>
      <c r="C894" s="223" t="inlineStr">
        <is>
          <t>Flash Tool Kumpulan Software Pendukung Flash</t>
        </is>
      </c>
      <c r="D894" s="223" t="n"/>
      <c r="E894" s="223" t="inlineStr">
        <is>
          <t>Andi Pramono</t>
        </is>
      </c>
      <c r="F894" s="223" t="inlineStr">
        <is>
          <t>979-731-586-x</t>
        </is>
      </c>
      <c r="G894" s="223" t="inlineStr">
        <is>
          <t>978-979-29-9037-9</t>
        </is>
      </c>
      <c r="H894" s="223" t="inlineStr">
        <is>
          <t>Komputer &amp; Internet</t>
        </is>
      </c>
      <c r="I894" s="258" t="inlineStr">
        <is>
          <t>Perguruan Tinggi</t>
        </is>
      </c>
      <c r="J894" s="186" t="inlineStr">
        <is>
          <t>009.05</t>
        </is>
      </c>
      <c r="K894" s="223" t="n"/>
      <c r="L894" s="264" t="n"/>
      <c r="M894" s="265" t="n"/>
      <c r="N894" s="223" t="inlineStr">
        <is>
          <t>Indonesia</t>
        </is>
      </c>
      <c r="O894" s="223" t="inlineStr">
        <is>
          <t>Tidak diketahui</t>
        </is>
      </c>
      <c r="P894" s="260" t="n">
        <v>2005</v>
      </c>
      <c r="Q894" s="260" t="n">
        <v>2018</v>
      </c>
      <c r="R894" s="223" t="inlineStr">
        <is>
          <t>Penerbit Andi</t>
        </is>
      </c>
      <c r="S894" s="223" t="inlineStr">
        <is>
          <t>Andi Offset CV</t>
        </is>
      </c>
      <c r="T894" s="223" t="inlineStr">
        <is>
          <t>Lokal</t>
        </is>
      </c>
      <c r="U894" s="261" t="n">
        <v>96</v>
      </c>
      <c r="V894" s="86" t="inlineStr">
        <is>
          <t>pdf</t>
        </is>
      </c>
      <c r="W894" s="223" t="inlineStr">
        <is>
          <t>5.5 MB</t>
        </is>
      </c>
      <c r="X894" s="225" t="inlineStr">
        <is>
          <t>&lt;p&gt;Membuat animasi flash dapat dikatakan mudah, dapat juga dikatakan sui it. Semua itu tergantung pada kemampuan tiap-tiap individu. Semakin banyak jam terbang kita dalam pembuatan animasi flash, semakin mudah kita berkarya. Sebaliknya jika baru kemarin sore kita membuka-buka buku untuk belajar animasi flash, flash seolah terlalu susah bagi kita. Sebetulnya animasi flash itu sangatlah mudah, baik itu bagi Anda yang memiliki skilllebih ataupun Anda yang baru mendengarnya. Penulis berani mengatakan demikian karena buku ini akan mengupas tuntas bagaimana membuat animasi Flash tanpa menggunakan software Flash itu sendiri . Flash Tool adalah kumpulan software pembantu flash yang akan membantu Anda membuat animasi flash secara instan. Hanya dengan beberapa langkah, beberapa klik, dan beberapa detik, Anda akan mendapatkan output animasi flash yang benar-benar sensasional. Anda harus percaya ! Jadi, simaklah buku ini baik-baik. Selamat berkarya dan semoga berhasil !&lt;/p&gt;</t>
        </is>
      </c>
      <c r="Y894" s="262" t="n">
        <v>50500</v>
      </c>
      <c r="Z894" s="226" t="n"/>
      <c r="AA894" s="241">
        <f>Y1271*Z1271</f>
        <v/>
      </c>
      <c r="AB894" s="237" t="inlineStr">
        <is>
          <t>bfb3f6a5-bb3c-4154-8596-745d459d80b8</t>
        </is>
      </c>
    </row>
    <row r="895" ht="15" customHeight="1" s="283">
      <c r="A895" s="109" t="n">
        <v>1263</v>
      </c>
      <c r="B895" s="222">
        <f>HYPERLINK("https://mocostore.moco.co.id/catalog/"&amp;AB1272,"Klik Disini")</f>
        <v/>
      </c>
      <c r="C895" s="223" t="inlineStr">
        <is>
          <t>Panduan Aplikatif dan Solusi (PAS): Aneka Macam Desain T-Shirt dengan CorelDraw X5</t>
        </is>
      </c>
      <c r="D895" s="223" t="n"/>
      <c r="E895" s="223" t="inlineStr">
        <is>
          <t>Wahana Komputer</t>
        </is>
      </c>
      <c r="F895" s="223" t="inlineStr">
        <is>
          <t>978-979-29-2619-4</t>
        </is>
      </c>
      <c r="G895" s="223" t="inlineStr">
        <is>
          <t>978-979-29-9390-5</t>
        </is>
      </c>
      <c r="H895" s="223" t="inlineStr">
        <is>
          <t>Desain Grafis &amp; Multimedia</t>
        </is>
      </c>
      <c r="I895" s="258" t="inlineStr">
        <is>
          <t>Perguruan Tinggi</t>
        </is>
      </c>
      <c r="J895" s="186" t="inlineStr">
        <is>
          <t>009.05</t>
        </is>
      </c>
      <c r="K895" s="223" t="inlineStr">
        <is>
          <t>Tidak Tersedia</t>
        </is>
      </c>
      <c r="L895" s="264" t="n"/>
      <c r="M895" s="265" t="inlineStr">
        <is>
          <t>Tidak Tersedia</t>
        </is>
      </c>
      <c r="N895" s="223" t="inlineStr">
        <is>
          <t>Belum Diketahui</t>
        </is>
      </c>
      <c r="O895" s="223" t="inlineStr">
        <is>
          <t>Belum didefenisikan</t>
        </is>
      </c>
      <c r="P895" s="260" t="n">
        <v>2011</v>
      </c>
      <c r="Q895" s="260" t="n">
        <v>2018</v>
      </c>
      <c r="R895" s="223" t="inlineStr">
        <is>
          <t>Penerbit Andi</t>
        </is>
      </c>
      <c r="S895" s="223" t="inlineStr">
        <is>
          <t>Andi Offset CV</t>
        </is>
      </c>
      <c r="T895" s="223" t="inlineStr">
        <is>
          <t>Belum Diketahui</t>
        </is>
      </c>
      <c r="U895" s="261" t="n">
        <v>302</v>
      </c>
      <c r="V895" s="86" t="inlineStr">
        <is>
          <t>pdf</t>
        </is>
      </c>
      <c r="W895" s="223" t="inlineStr">
        <is>
          <t>19.3 MB</t>
        </is>
      </c>
      <c r="X895" s="225" t="inlineStr">
        <is>
          <t>&lt;p&gt;T-Shirt atau biasa disebut kaos merupakan barang yang tidak asing lagi bagi kita. Barang ini bukan lagi sebuah barang kebutuhan yang hanya digunakan untuk memenuhi salah kebutuhan primer. Namun, seiring perkembangan jaman T-Shirt menjadi media untuk mengekspresikan diri. Terbukti banyaknya T-Shirt yang dipercantik dengan desain-desain image yang terdapat di dalamnya. Desain-desain ini dapat mewakili ide, hobi, serta ego seseorang atau suatu kelompok tertentu.&lt;/p&gt;
 &lt;p&gt;Untuk itu, buku ini akan membantu Anda bereksperimen membuat berbagai macam bentuk desain baik T-Shirt maupun image yang terdapat di dalamnya. Fasilitas dan tool CorelDRAW X5 akan mempermudah Anda untuk menuangkan ide-ide membuat berbagai macam desain T-Shirt dan image sesuai dengan kebutuhan. Kemampuan aplikasi CorelDRAW X5 sangat mendukung dalam membentuk desain-desain yang Anda inginkan, diantaranya Polyline tool, Shape tool, Weld, Trim, Fountain tool, Blend tool, Transparency tool, dan masih banyak tool lainnya.&lt;/p&gt;
 &lt;p&gt;Buku ini diharapkan dapat menjadi bahan referensi guna melatih kemampuan Anda dalam memanfaatkan berbagai fasilitas aplikasi CorelDRAW X5 untuk membuat bermacam desain T-Shirt dan imagenya dengan lebih efektif dan efisien.&lt;br /&gt;
 &amp;nbsp;Lebih lengkap, buku ini akan membahas:&lt;br /&gt;
 &amp;nbsp;&amp;bull; Desain T-Shirt Tema Musik.&lt;br /&gt;
 &amp;nbsp;&amp;bull; Desain T-Shirt Komunitas.&lt;br /&gt;
 &amp;nbsp;&amp;bull; Desain T-Shirt untuk Anak-anak.&lt;br /&gt;
 &amp;nbsp;&amp;bull; Desain T-Shirt Sports.&lt;br /&gt;
 &amp;nbsp;&amp;bull; Desain T-Shirt Free Themes.&lt;/p&gt;</t>
        </is>
      </c>
      <c r="Y895" s="262" t="n">
        <v>105500</v>
      </c>
      <c r="Z895" s="226" t="n"/>
      <c r="AA895" s="241">
        <f>Y1272*Z1272</f>
        <v/>
      </c>
      <c r="AB895" s="237" t="inlineStr">
        <is>
          <t>b4b03c33-9f85-47bc-8d14-5001b6362af3</t>
        </is>
      </c>
    </row>
    <row r="896" ht="15" customHeight="1" s="283">
      <c r="A896" s="109" t="n">
        <v>1264</v>
      </c>
      <c r="B896" s="222">
        <f>HYPERLINK("https://mocostore.moco.co.id/catalog/"&amp;AB1273,"Klik Disini")</f>
        <v/>
      </c>
      <c r="C896" s="223" t="inlineStr">
        <is>
          <t>Food For Your Soul</t>
        </is>
      </c>
      <c r="D896" s="223" t="n"/>
      <c r="E896" s="223" t="inlineStr">
        <is>
          <t>Manati I. Zega</t>
        </is>
      </c>
      <c r="F896" s="223" t="inlineStr">
        <is>
          <t>979-763-962-2</t>
        </is>
      </c>
      <c r="G896" s="223" t="inlineStr">
        <is>
          <t>978-979-29-9038-6</t>
        </is>
      </c>
      <c r="H896" s="223" t="inlineStr">
        <is>
          <t>Agama Kristen</t>
        </is>
      </c>
      <c r="I896" s="258" t="inlineStr">
        <is>
          <t>Perguruan Tinggi</t>
        </is>
      </c>
      <c r="J896" s="186" t="inlineStr">
        <is>
          <t>009.16</t>
        </is>
      </c>
      <c r="K896" s="223" t="inlineStr">
        <is>
          <t>Tidak Tersedia</t>
        </is>
      </c>
      <c r="L896" s="264" t="n"/>
      <c r="M896" s="265" t="inlineStr">
        <is>
          <t>Tidak Tersedia</t>
        </is>
      </c>
      <c r="N896" s="223" t="inlineStr">
        <is>
          <t>Indonesia</t>
        </is>
      </c>
      <c r="O896" s="223" t="inlineStr">
        <is>
          <t>Tidak diketahui</t>
        </is>
      </c>
      <c r="P896" s="260" t="n">
        <v>2008</v>
      </c>
      <c r="Q896" s="260" t="n">
        <v>2018</v>
      </c>
      <c r="R896" s="223" t="inlineStr">
        <is>
          <t>Penerbit Andi</t>
        </is>
      </c>
      <c r="S896" s="223" t="inlineStr">
        <is>
          <t>Andi Offset CV</t>
        </is>
      </c>
      <c r="T896" s="223" t="inlineStr">
        <is>
          <t>Lokal</t>
        </is>
      </c>
      <c r="U896" s="261" t="n">
        <v>176</v>
      </c>
      <c r="V896" s="86" t="inlineStr">
        <is>
          <t>pdf</t>
        </is>
      </c>
      <c r="W896" s="223" t="inlineStr">
        <is>
          <t>9.8 MB</t>
        </is>
      </c>
      <c r="X896" s="225" t="inlineStr">
        <is>
          <t>&lt;p&gt;Sebuah kisah menyimpan beribu&amp;nbsp; makna. Bisa menyentuh jiwa.&amp;nbsp; Membangun asa. Menimbulkan inspirasi&amp;nbsp; sekaligus motivasi. Tergantung dari mana orang memandangnya.&amp;nbsp;&lt;/p&gt;
 &lt;p&gt;Buku ini menyajikan beragam kisah yang dapat kita petik hikmatnya. Tidak sekadar mengaduk emosi, tapi juga terselip pesan moral di dalamnya. Kita dapat belajar tentang tanggung jawab, penghargaan, kasih, kegigihan, konsistensi, dan masih banyak lagi. Di atas semua itu, kita juga dapat belajar memaknai segala sesuatu dari perspektif Allah.&amp;nbsp;&lt;/p&gt;
 &lt;p&gt;Selain sebagai bahan renungan pribadi, kisah-kisah dalam Food for Your Soul dapat Anda gunakan untuk menyampaikan khotbah, ceramah atau pengajaran. Jadi, tidak hanya tubuh, jiwa juga membutuhkan .. makanan ... Nikmatilah setiap sajiannya. Jika Anda puas dan merasa diberkati atas setiap kisahnya, bagikan juga kepada orang&amp;shy;-orang yang Anda kasihi.&amp;nbsp;&lt;/p&gt;</t>
        </is>
      </c>
      <c r="Y896" s="262" t="n">
        <v>66000</v>
      </c>
      <c r="Z896" s="226" t="n"/>
      <c r="AA896" s="241">
        <f>Y1273*Z1273</f>
        <v/>
      </c>
      <c r="AB896" s="237" t="inlineStr">
        <is>
          <t>9eeecc8a-331c-4986-8c0e-d1fe7481250d</t>
        </is>
      </c>
    </row>
    <row r="897" ht="15" customHeight="1" s="283">
      <c r="A897" s="109" t="n">
        <v>1265</v>
      </c>
      <c r="B897" s="222">
        <f>HYPERLINK("https://mocostore.moco.co.id/catalog/"&amp;AB1274,"Klik Disini")</f>
        <v/>
      </c>
      <c r="C897" s="223" t="inlineStr">
        <is>
          <t>Panduan Aplikatif dan Solusi (PAS): Aplikasi Cerdas Menggunakan Delphi</t>
        </is>
      </c>
      <c r="D897" s="223" t="n"/>
      <c r="E897" s="223" t="inlineStr">
        <is>
          <t>Wahana Komputer</t>
        </is>
      </c>
      <c r="F897" s="223" t="inlineStr">
        <is>
          <t>978-979-29-0824-4</t>
        </is>
      </c>
      <c r="G897" s="223" t="inlineStr">
        <is>
          <t>978-979-29-9395-0</t>
        </is>
      </c>
      <c r="H897" s="223" t="inlineStr">
        <is>
          <t>Komputer &amp; Internet</t>
        </is>
      </c>
      <c r="I897" s="258" t="inlineStr">
        <is>
          <t>Perguruan Tinggi</t>
        </is>
      </c>
      <c r="J897" s="186" t="inlineStr">
        <is>
          <t>009.05</t>
        </is>
      </c>
      <c r="K897" s="223" t="n"/>
      <c r="L897" s="264" t="n"/>
      <c r="M897" s="265" t="n"/>
      <c r="N897" s="223" t="inlineStr">
        <is>
          <t>Indonesia</t>
        </is>
      </c>
      <c r="O897" s="223" t="inlineStr">
        <is>
          <t>Tidak diketahui</t>
        </is>
      </c>
      <c r="P897" s="260" t="n">
        <v>2009</v>
      </c>
      <c r="Q897" s="260" t="n">
        <v>2018</v>
      </c>
      <c r="R897" s="223" t="inlineStr">
        <is>
          <t>Penerbit Andi</t>
        </is>
      </c>
      <c r="S897" s="223" t="inlineStr">
        <is>
          <t>Andi Offset CV</t>
        </is>
      </c>
      <c r="T897" s="223" t="inlineStr">
        <is>
          <t>Lokal</t>
        </is>
      </c>
      <c r="U897" s="261" t="n">
        <v>352</v>
      </c>
      <c r="V897" s="86" t="inlineStr">
        <is>
          <t>pdf</t>
        </is>
      </c>
      <c r="W897" s="223" t="inlineStr">
        <is>
          <t>6.6 MB</t>
        </is>
      </c>
      <c r="X897" s="225" t="inlineStr">
        <is>
          <t>&lt;p&gt;Delphi merupakan salah satu aplikasi paling populer dan powerful yang dapat dimanfaatkan untuk merancang dan membangun berbagai macam aplikasi. Buku ini menunjukkan kehebatan Delphi dalam membangun berbagai aplikasi cerdas praktis. Perancangan dan pembangunan proyek yang dibahas akan membuka wawasan, memberi inspirasi, dan membuat imajinasi Anda bekerja untuk mengembangkannya sesuai kebutuhan.&lt;br /&gt;
 &lt;br /&gt;
 Buku Panduan Aplikatif &amp;amp; Solusi (PAS): Aplikasi Cerdas Menggunakan Delphi ini menuntun Anda dalam membuat berbagai macam aplikasi cerdas menggunakan bahasa pemrograman Delphi. Tidak hanya itu, Anda juga akan mendapatkan berbagai pengetahuan menarik lainnya. Buku ini merupakan kombinasi dari beberapa bidang ilmu, mulai dari teknik hardware, software, logika pemrograman, elektronika digital, instrumentasi, hingga jaringan komputer.&lt;br /&gt;
 &lt;br /&gt;
 Buku ini membahas:&lt;br /&gt;
 &amp;bull; Pengantar Delphi&lt;br /&gt;
 &amp;bull; Konsep Interface Aplikasi Cerdas&amp;nbsp;&lt;br /&gt;
 &amp;bull; Membuat Light Count Timer&lt;br /&gt;
 &amp;bull; Aplikasi Switch dengan Delphi&lt;br /&gt;
 &amp;bull; Aplikasi Smart House&lt;br /&gt;
 &amp;bull; Pengendalian Motor Stepper dengan Delphi&lt;br /&gt;
 &amp;bull; Pemantau Suhu Presisi ADC 0809 dengan Delphi&lt;br /&gt;
 &amp;bull; Sistem Pemantau Via Internet dengan Delphi&lt;br /&gt;
 &amp;bull; Delphi Web Device Controller&lt;br /&gt;
 &amp;bull; Voltmeter dengan Delphi&amp;nbsp;&lt;br /&gt;
 &amp;bull; Aplikasi Penghitung Kendaraan dengan Sistem Terdistribusi&lt;/p&gt;</t>
        </is>
      </c>
      <c r="Y897" s="262" t="n">
        <v>99500</v>
      </c>
      <c r="Z897" s="226" t="n"/>
      <c r="AA897" s="241">
        <f>Y1274*Z1274</f>
        <v/>
      </c>
      <c r="AB897" s="237" t="inlineStr">
        <is>
          <t>9dd57428-08e2-459f-9652-510d62f31437</t>
        </is>
      </c>
    </row>
    <row r="898" ht="15" customHeight="1" s="283">
      <c r="A898" s="109" t="n">
        <v>1266</v>
      </c>
      <c r="B898" s="222">
        <f>HYPERLINK("https://mocostore.moco.co.id/catalog/"&amp;AB1275,"Klik Disini")</f>
        <v/>
      </c>
      <c r="C898" s="223" t="inlineStr">
        <is>
          <t>Panduan Aplikatif dan Solusi (PAS): Autocad 2011 untuk Desain Perumahan dan Perkantoran</t>
        </is>
      </c>
      <c r="D898" s="223" t="n"/>
      <c r="E898" s="223" t="inlineStr">
        <is>
          <t>Wahana Komputer</t>
        </is>
      </c>
      <c r="F898" s="223" t="inlineStr">
        <is>
          <t>978-979-29-2754-2</t>
        </is>
      </c>
      <c r="G898" s="223" t="inlineStr">
        <is>
          <t>978-979-29-9400-1</t>
        </is>
      </c>
      <c r="H898" s="223" t="inlineStr">
        <is>
          <t>Komputer &amp; Internet</t>
        </is>
      </c>
      <c r="I898" s="258" t="inlineStr">
        <is>
          <t>Perguruan Tinggi</t>
        </is>
      </c>
      <c r="J898" s="186" t="inlineStr">
        <is>
          <t>009.05</t>
        </is>
      </c>
      <c r="K898" s="223" t="n"/>
      <c r="L898" s="264" t="n"/>
      <c r="M898" s="265" t="n"/>
      <c r="N898" s="223" t="inlineStr">
        <is>
          <t>Indonesia</t>
        </is>
      </c>
      <c r="O898" s="223" t="inlineStr">
        <is>
          <t>Tidak diketahui</t>
        </is>
      </c>
      <c r="P898" s="260" t="n">
        <v>2011</v>
      </c>
      <c r="Q898" s="260" t="n">
        <v>2018</v>
      </c>
      <c r="R898" s="223" t="inlineStr">
        <is>
          <t>Penerbit Andi</t>
        </is>
      </c>
      <c r="S898" s="223" t="inlineStr">
        <is>
          <t>Andi Offset CV</t>
        </is>
      </c>
      <c r="T898" s="223" t="inlineStr">
        <is>
          <t>Lokal</t>
        </is>
      </c>
      <c r="U898" s="261" t="n">
        <v>288</v>
      </c>
      <c r="V898" s="86" t="inlineStr">
        <is>
          <t>pdf</t>
        </is>
      </c>
      <c r="W898" s="223" t="inlineStr">
        <is>
          <t>12.5 MB</t>
        </is>
      </c>
      <c r="X898" s="225" t="inlineStr">
        <is>
          <t>&lt;p&gt;Tidak ada hal yang sulit dalam merancang desain perumahan dan perkantoran saat ini. Dengan memanfaatkan AutoCAD 2011 sebagai aplikasi desain teknik terbaik, Anda dapat mewujudkan berbagai desain perumahan dan perkantoran yang dikehendaki. Kemampuan AutoCAD 2011 dalam menampilkan dan menyajikan rancangan dalam bentuk 2 dimensi maupun 3 dimensi dapat dimanfaatkan untuk membuat desain rancangan perumahan dan perkantoran secara lebih optimal.&lt;/p&gt;
 &lt;p&gt;Buku PAS: AutoCAD 2011 untuk Desain Perumahan .dan Perkantoran ini membahas pembuatan desain perkantoran dan perumahan menggunakan AutoCAD 2011. Setelah membaca buku ini, Anda diharapkan dapat menguasai teknik-teknik yang digunakan dalam proses penggambaran dan selanjutnya dapat membuat sendiri desain perumahan dan perkantoran sesuai kreativitas yang Anda miliki. Lebih lengkap buku ini membahas:&lt;br /&gt;
 &amp;bull; Membuat Rumah Banglo&lt;br /&gt;
 &amp;bull; Membuat Rumah Kopel&lt;br /&gt;
 &amp;bull; Membuat Rumah Minimalis&lt;br /&gt;
 &amp;bull; Membuat Rumah Kantor (Rukan)&lt;br /&gt;
 &amp;bull; Membuat Gedung Perkantoran&lt;br /&gt;
 &amp;nbsp;&lt;/p&gt;</t>
        </is>
      </c>
      <c r="Y898" s="262" t="n">
        <v>86000</v>
      </c>
      <c r="Z898" s="226" t="n"/>
      <c r="AA898" s="241">
        <f>Y1275*Z1275</f>
        <v/>
      </c>
      <c r="AB898" s="237" t="inlineStr">
        <is>
          <t>fa2c4b5a-f8ae-4670-bdc6-6237e338ae0b</t>
        </is>
      </c>
    </row>
    <row r="899" ht="15" customHeight="1" s="283">
      <c r="A899" s="109" t="n">
        <v>1267</v>
      </c>
      <c r="B899" s="222">
        <f>HYPERLINK("https://mocostore.moco.co.id/catalog/"&amp;AB1276,"Klik Disini")</f>
        <v/>
      </c>
      <c r="C899" s="223" t="inlineStr">
        <is>
          <t>Mati Bersama Daging: Hidup Menurut Roh</t>
        </is>
      </c>
      <c r="D899" s="223" t="n"/>
      <c r="E899" s="223" t="inlineStr">
        <is>
          <t>Rudy Salam dan Hengki H.</t>
        </is>
      </c>
      <c r="F899" s="223" t="inlineStr">
        <is>
          <t>979-763-775-1</t>
        </is>
      </c>
      <c r="G899" s="223" t="inlineStr">
        <is>
          <t>978-979-29-9407-0</t>
        </is>
      </c>
      <c r="H899" s="223" t="inlineStr">
        <is>
          <t>Agama Kristen</t>
        </is>
      </c>
      <c r="I899" s="258" t="inlineStr">
        <is>
          <t>Perguruan Tinggi</t>
        </is>
      </c>
      <c r="J899" s="186" t="inlineStr">
        <is>
          <t>009.16</t>
        </is>
      </c>
      <c r="K899" s="223" t="n"/>
      <c r="L899" s="264" t="n"/>
      <c r="M899" s="265" t="n"/>
      <c r="N899" s="223" t="inlineStr">
        <is>
          <t>Indonesia</t>
        </is>
      </c>
      <c r="O899" s="223" t="inlineStr">
        <is>
          <t>Tidak diketahui</t>
        </is>
      </c>
      <c r="P899" s="260" t="n">
        <v>2007</v>
      </c>
      <c r="Q899" s="260" t="n">
        <v>2018</v>
      </c>
      <c r="R899" s="223" t="inlineStr">
        <is>
          <t>Penerbit Andi</t>
        </is>
      </c>
      <c r="S899" s="223" t="inlineStr">
        <is>
          <t>Andi Offset CV</t>
        </is>
      </c>
      <c r="T899" s="223" t="inlineStr">
        <is>
          <t>Lokal</t>
        </is>
      </c>
      <c r="U899" s="261" t="n">
        <v>166</v>
      </c>
      <c r="V899" s="86" t="inlineStr">
        <is>
          <t>pdf</t>
        </is>
      </c>
      <c r="W899" s="223" t="inlineStr">
        <is>
          <t>14.0 MB</t>
        </is>
      </c>
      <c r="X899" s="225" t="inlineStr">
        <is>
          <t>&lt;p&gt;Ketika si ular tua (iblis) berhasil memperdaya Adam Hawa, di kemudian hari sifat keturunan Adam (baca: manusia) cenderung jahat seperti sifat si ular tua itu, yang memang adalah bapa segala kejahatan. Akibatnya, manusia berada di bawah kuasa keinginan tubuhnya (egoisme) yang fana, dan takluk pada keinginan tubuh itu berarti perseteruan dengan Allah.&lt;br /&gt;
 &lt;br /&gt;
 Apa dan bagaimana sesungguhnya wujud keinginan tubuh yang fana itu? Buku ini secara sederhana berbicara tentang hal itu sekaligus upaya-upaya untuk memeranginya.&lt;br /&gt;
 &lt;br /&gt;
 Demi mudahnya dalam pemahaman, buku ini disusun dengan skema:&lt;br /&gt;
 Hidup di bawah kuasa keinginan tubuh.&lt;br /&gt;
 Hidup dalam pimpinan ilahi, dan&lt;br /&gt;
 Buah-buah hidup menurut kehendak hati&lt;br /&gt;
 &lt;br /&gt;
 Setiap kita yang ingin memahami hal kuasa hawa nafsu badani yang cenderung jahat dan kuasa yang sanggup meredamnya, yaitu kuasa ilahi (Roh Kudus), buku ini bisa dijadikan rujukan.&lt;/p&gt;</t>
        </is>
      </c>
      <c r="Y899" s="262" t="n">
        <v>74500</v>
      </c>
      <c r="Z899" s="226" t="n"/>
      <c r="AA899" s="241">
        <f>Y1276*Z1276</f>
        <v/>
      </c>
      <c r="AB899" s="237" t="inlineStr">
        <is>
          <t>020d86e4-04a8-4d0c-870e-e3eeab2d1543</t>
        </is>
      </c>
    </row>
    <row r="900" ht="15" customHeight="1" s="283">
      <c r="A900" s="109" t="n">
        <v>1268</v>
      </c>
      <c r="B900" s="222">
        <f>HYPERLINK("https://mocostore.moco.co.id/catalog/"&amp;AB1277,"Klik Disini")</f>
        <v/>
      </c>
      <c r="C900" s="223" t="inlineStr">
        <is>
          <t>Panduan Aplikatif dan Solusi (PAS): Bikin Presentasi Bisnis Profesional dengan Microsoft PowerPoint 2010</t>
        </is>
      </c>
      <c r="D900" s="223" t="n"/>
      <c r="E900" s="223" t="inlineStr">
        <is>
          <t>Wahana Komputer</t>
        </is>
      </c>
      <c r="F900" s="223" t="inlineStr">
        <is>
          <t>978-979-29-2472-5</t>
        </is>
      </c>
      <c r="G900" s="223" t="inlineStr">
        <is>
          <t>978-979-29-9404-9</t>
        </is>
      </c>
      <c r="H900" s="223" t="inlineStr">
        <is>
          <t>Komputer &amp; Internet</t>
        </is>
      </c>
      <c r="I900" s="258" t="inlineStr">
        <is>
          <t>Perguruan Tinggi</t>
        </is>
      </c>
      <c r="J900" s="186" t="inlineStr">
        <is>
          <t>009.05</t>
        </is>
      </c>
      <c r="K900" s="223" t="n"/>
      <c r="L900" s="264" t="n"/>
      <c r="M900" s="265" t="n"/>
      <c r="N900" s="223" t="inlineStr">
        <is>
          <t>Indonesia</t>
        </is>
      </c>
      <c r="O900" s="223" t="inlineStr">
        <is>
          <t>Tidak diketahui</t>
        </is>
      </c>
      <c r="P900" s="260" t="n">
        <v>2011</v>
      </c>
      <c r="Q900" s="260" t="n">
        <v>2018</v>
      </c>
      <c r="R900" s="223" t="inlineStr">
        <is>
          <t>Penerbit Andi</t>
        </is>
      </c>
      <c r="S900" s="223" t="inlineStr">
        <is>
          <t>Andi Offset CV</t>
        </is>
      </c>
      <c r="T900" s="223" t="inlineStr">
        <is>
          <t>Lokal</t>
        </is>
      </c>
      <c r="U900" s="261" t="n">
        <v>224</v>
      </c>
      <c r="V900" s="86" t="inlineStr">
        <is>
          <t>pdf</t>
        </is>
      </c>
      <c r="W900" s="223" t="inlineStr">
        <is>
          <t>16.6 MB</t>
        </is>
      </c>
      <c r="X900" s="225" t="inlineStr">
        <is>
          <t>&lt;p&gt;Teknologi yang dimiliki Microsoft PowerPoint 2010 memudahkan kita membuat presentasi bisnis menjadi tampak lebih elegan dan profesional. Tampilan presentasi yang menarik menjadikan audience betah untuk berlama-lama mengikuti setiap langkah presentasi yang dipaparkan.&lt;/p&gt;
 &lt;p&gt;Dalam buku ini dibahas berbagai hal yang diperlukan dalam membuat presentasi bisnis profesional. Dengan membaca buku ini pembaca dapat meningkatkan kemampuannya dalam menggunakan berbagai fitur yang tersedia dalam Microsoft PowerPoint 2010.&lt;/p&gt;
 &lt;p&gt;Secara lebih lengkap, buku ini nantinya akan membahas:&amp;nbsp;&lt;br /&gt;
 - Pengenalan PowerPoint 2010&amp;nbsp;&lt;br /&gt;
 - Teknik Presentasi Dasar&amp;nbsp;&lt;br /&gt;
 - Langkah Menyusun Presentasi&amp;nbsp;&lt;br /&gt;
 - Presentasi Bisnis Event Organizer&amp;nbsp;&lt;br /&gt;
 - Presentasi Bisnis E-Commerce&lt;/p&gt;</t>
        </is>
      </c>
      <c r="Y900" s="262" t="n">
        <v>70500</v>
      </c>
      <c r="Z900" s="226" t="n"/>
      <c r="AA900" s="241">
        <f>Y1277*Z1277</f>
        <v/>
      </c>
      <c r="AB900" s="237" t="inlineStr">
        <is>
          <t>c2be54c9-88f5-4395-bf2f-b940c652a694</t>
        </is>
      </c>
    </row>
    <row r="901" ht="15" customHeight="1" s="283">
      <c r="A901" s="109" t="n">
        <v>1269</v>
      </c>
      <c r="B901" s="222">
        <f>HYPERLINK("https://mocostore.moco.co.id/catalog/"&amp;AB1278,"Klik Disini")</f>
        <v/>
      </c>
      <c r="C901" s="223" t="inlineStr">
        <is>
          <t>Food For Your Spiritual Life</t>
        </is>
      </c>
      <c r="D901" s="223" t="n"/>
      <c r="E901" s="223" t="inlineStr">
        <is>
          <t>Manati I. Zega</t>
        </is>
      </c>
      <c r="F901" s="223" t="inlineStr">
        <is>
          <t>979-291-097-1</t>
        </is>
      </c>
      <c r="G901" s="223" t="inlineStr">
        <is>
          <t>978-979-29-9039-3</t>
        </is>
      </c>
      <c r="H901" s="223" t="inlineStr">
        <is>
          <t>Agama Kristen</t>
        </is>
      </c>
      <c r="I901" s="258" t="inlineStr">
        <is>
          <t>Perguruan Tinggi</t>
        </is>
      </c>
      <c r="J901" s="186" t="inlineStr">
        <is>
          <t>009.16</t>
        </is>
      </c>
      <c r="K901" s="223" t="inlineStr">
        <is>
          <t>Tidak Tersedia</t>
        </is>
      </c>
      <c r="L901" s="264" t="n"/>
      <c r="M901" s="265" t="inlineStr">
        <is>
          <t>Tidak Tersedia</t>
        </is>
      </c>
      <c r="N901" s="223" t="inlineStr">
        <is>
          <t>Indonesia</t>
        </is>
      </c>
      <c r="O901" s="223" t="inlineStr">
        <is>
          <t>Tidak diketahui</t>
        </is>
      </c>
      <c r="P901" s="260" t="n">
        <v>2009</v>
      </c>
      <c r="Q901" s="260" t="n">
        <v>2018</v>
      </c>
      <c r="R901" s="223" t="inlineStr">
        <is>
          <t>Penerbit Andi</t>
        </is>
      </c>
      <c r="S901" s="223" t="inlineStr">
        <is>
          <t>Andi Offset CV</t>
        </is>
      </c>
      <c r="T901" s="223" t="inlineStr">
        <is>
          <t>Lokal</t>
        </is>
      </c>
      <c r="U901" s="261" t="n">
        <v>200</v>
      </c>
      <c r="V901" s="86" t="inlineStr">
        <is>
          <t>pdf</t>
        </is>
      </c>
      <c r="W901" s="223" t="inlineStr">
        <is>
          <t>15.4 MB</t>
        </is>
      </c>
      <c r="X901" s="225" t="inlineStr">
        <is>
          <t>&lt;p&gt;Dalam peristiwa tergelincirnya Lion Air, yang membuat saya heran, ternyata saya tidak luka atau lecet sedikit pun. Padahal, Logikanya saya pasti lecet atau luka karena pintu tempat saya keluar berjarak lebih 2 meter dari tanah . Artinya, kalau saya turun pasti jatuh dan luka atau paling tidak lecet berat. Namu kenyataanya, saya digendong oleh tangan misterius, yang saya yakini adalah tangan Tuhan Yesus.&amp;quot;&lt;/p&gt;</t>
        </is>
      </c>
      <c r="Y901" s="262" t="n">
        <v>63000</v>
      </c>
      <c r="Z901" s="226" t="n"/>
      <c r="AA901" s="241">
        <f>Y1278*Z1278</f>
        <v/>
      </c>
      <c r="AB901" s="237" t="inlineStr">
        <is>
          <t>b9e4d1fc-8c22-48ca-bc72-2c59b73ebb33</t>
        </is>
      </c>
    </row>
    <row r="902" ht="15" customHeight="1" s="283">
      <c r="A902" s="109" t="n">
        <v>1270</v>
      </c>
      <c r="B902" s="222">
        <f>HYPERLINK("https://mocostore.moco.co.id/catalog/"&amp;AB1279,"Klik Disini")</f>
        <v/>
      </c>
      <c r="C902" s="223" t="inlineStr">
        <is>
          <t>Seri Oneday Solution: Ayo Belajar Mudah Microsoft Power Point 2007</t>
        </is>
      </c>
      <c r="D902" s="223" t="n"/>
      <c r="E902" s="223" t="inlineStr">
        <is>
          <t>DigiBook Technology</t>
        </is>
      </c>
      <c r="F902" s="223" t="inlineStr">
        <is>
          <t>978-979-29-0048-4</t>
        </is>
      </c>
      <c r="G902" s="223" t="inlineStr">
        <is>
          <t>978-979-29-8743-0</t>
        </is>
      </c>
      <c r="H902" s="223" t="inlineStr">
        <is>
          <t>Komputer &amp; Internet</t>
        </is>
      </c>
      <c r="I902" s="258" t="inlineStr">
        <is>
          <t>Perguruan Tinggi</t>
        </is>
      </c>
      <c r="J902" s="186" t="inlineStr">
        <is>
          <t>009.05</t>
        </is>
      </c>
      <c r="K902" s="223" t="n"/>
      <c r="L902" s="264" t="n"/>
      <c r="M902" s="265" t="n"/>
      <c r="N902" s="223" t="inlineStr">
        <is>
          <t>Indonesia</t>
        </is>
      </c>
      <c r="O902" s="223" t="inlineStr">
        <is>
          <t>Tidak diketahui</t>
        </is>
      </c>
      <c r="P902" s="260" t="n">
        <v>2007</v>
      </c>
      <c r="Q902" s="260" t="n">
        <v>2018</v>
      </c>
      <c r="R902" s="223" t="inlineStr">
        <is>
          <t>Penerbit Andi</t>
        </is>
      </c>
      <c r="S902" s="223" t="inlineStr">
        <is>
          <t>Andi Offset CV</t>
        </is>
      </c>
      <c r="T902" s="223" t="inlineStr">
        <is>
          <t>Lokal</t>
        </is>
      </c>
      <c r="U902" s="261" t="n">
        <v>96</v>
      </c>
      <c r="V902" s="86" t="inlineStr">
        <is>
          <t>pdf</t>
        </is>
      </c>
      <c r="W902" s="223" t="inlineStr">
        <is>
          <t>12.1 MB</t>
        </is>
      </c>
      <c r="X902" s="225" t="inlineStr">
        <is>
          <t>&lt;p&gt;Microsoft PowerPoint 2007 adalah produk terbaru dari Microsoft. Produk ini tergabung dalam Microsoft Office 2007. Sebagaimana&amp;nbsp;kita ketahui, Microsoft PowerPoint merupakan standar aplikasi yang digunakan di kantor-kantor. Jadi, menguasai Microsoft PowerPoint 2007 memberikan banyak keuntungan.&amp;nbsp;&lt;/p&gt;
 &lt;p&gt;Buku Seri One Day Solution: Ayo Be/ajar Mudah Microsoft PONerPoint 2007 memberikan panduan yang mudah dan praktis bagi Anda. Materi yang disajikan merupakan materi pilihan yang benar-benar dibutuhkan dan sering digunakan dalam praktik sehari&amp;shy;-hari.&amp;nbsp;&lt;/p&gt;</t>
        </is>
      </c>
      <c r="Y902" s="262" t="n">
        <v>49000</v>
      </c>
      <c r="Z902" s="226" t="n"/>
      <c r="AA902" s="241">
        <f>Y1279*Z1279</f>
        <v/>
      </c>
      <c r="AB902" s="237" t="inlineStr">
        <is>
          <t>0f63ab81-8afe-4aa3-9880-7bacd8861086</t>
        </is>
      </c>
    </row>
    <row r="903" ht="15" customHeight="1" s="283">
      <c r="A903" s="109" t="n">
        <v>1271</v>
      </c>
      <c r="B903" s="222">
        <f>HYPERLINK("https://mocostore.moco.co.id/catalog/"&amp;AB1280,"Klik Disini")</f>
        <v/>
      </c>
      <c r="C903" s="223" t="inlineStr">
        <is>
          <t>Matinya Teori Evolusi</t>
        </is>
      </c>
      <c r="D903" s="223" t="n"/>
      <c r="E903" s="223" t="inlineStr">
        <is>
          <t>Jonar Situmorang</t>
        </is>
      </c>
      <c r="F903" s="223" t="inlineStr">
        <is>
          <t>979-763-430-2</t>
        </is>
      </c>
      <c r="G903" s="223" t="inlineStr">
        <is>
          <t>978-979-29-9411-7</t>
        </is>
      </c>
      <c r="H903" s="223" t="inlineStr">
        <is>
          <t>Agama Kristen</t>
        </is>
      </c>
      <c r="I903" s="258" t="inlineStr">
        <is>
          <t>Perguruan Tinggi</t>
        </is>
      </c>
      <c r="J903" s="186" t="inlineStr">
        <is>
          <t>009.16</t>
        </is>
      </c>
      <c r="K903" s="223" t="n"/>
      <c r="L903" s="264" t="n"/>
      <c r="M903" s="265" t="n"/>
      <c r="N903" s="223" t="inlineStr">
        <is>
          <t>Indonesia</t>
        </is>
      </c>
      <c r="O903" s="223" t="inlineStr">
        <is>
          <t>Tidak diketahui</t>
        </is>
      </c>
      <c r="P903" s="260" t="n">
        <v>2006</v>
      </c>
      <c r="Q903" s="260" t="n">
        <v>2018</v>
      </c>
      <c r="R903" s="223" t="inlineStr">
        <is>
          <t>Penerbit Andi</t>
        </is>
      </c>
      <c r="S903" s="223" t="inlineStr">
        <is>
          <t>Andi Offset CV</t>
        </is>
      </c>
      <c r="T903" s="223" t="inlineStr">
        <is>
          <t>Lokal</t>
        </is>
      </c>
      <c r="U903" s="261" t="n">
        <v>272</v>
      </c>
      <c r="V903" s="86" t="inlineStr">
        <is>
          <t>pdf</t>
        </is>
      </c>
      <c r="W903" s="223" t="inlineStr">
        <is>
          <t>15.1 MB</t>
        </is>
      </c>
      <c r="X903" s="225" t="inlineStr">
        <is>
          <t>&lt;p&gt;Matinya Teori Evolusi || Jonar T. H. Situmorang, MA&lt;br /&gt;
 Penciptaan VS Evolusi dan Implikasinya Terhadap Penginjilan&lt;br /&gt;
 &lt;br /&gt;
 Setelah Darwin menggagas dan menuangkan Teori Evolusi dalam buku The Origin of Species, wibawa Allah kurang mendapat tempat terhormat. Teori ini telah menyangkal creatio ex nihilo sehingga menimbulkan perdebatan yang menghebohkan dan meragukan Alkitab dan kemahakuasaan-Nya.&amp;nbsp;&lt;br /&gt;
 Namun setelah diselidiki, buku tersebut mengandung kelemahan yang dibuktikan dengan kata &amp;quot;mungkin&amp;quot;, &amp;quot;saya kira&amp;quot; yang berjumlah 360 kata dan &amp;quot;kita dapat menduga&amp;quot; yang berjumlah 900 kata lebih. Semua ini merupakan hipotesis yang keabsahannya masih dapat diragukan. Frans Magnis Suseno pun berpendapat bahwa Darwin sangat tergesa-gesa mempublikasikannya hanya karena sempat membaca naskah A. R Wallance. Ia takut didahului. Masih percayakah Anda dengan teori tersebut?&amp;nbsp;&lt;br /&gt;
 Matinya Teori Evolusi hendak mengembalikan wibawa Allah, Alkitab dan manusia. Dengan demikian, keraguan terhadap Allah dan Alkitab dapat dikembalikan ke posisi semula. Percayalah bahwa Anda diciptakan menurut gambar Allah! Di samping itu, meski Anda hidup bergelimang dosa, Yesus telah menebus Anda dengan darah-Nya yang mahal. Tugas Anda adalah memberitakan kabar kebaikan-Nya kepada setiap orang.&amp;nbsp;&lt;/p&gt;</t>
        </is>
      </c>
      <c r="Y903" s="262" t="n">
        <v>71500</v>
      </c>
      <c r="Z903" s="226" t="n"/>
      <c r="AA903" s="241">
        <f>Y1280*Z1280</f>
        <v/>
      </c>
      <c r="AB903" s="237" t="inlineStr">
        <is>
          <t>2fa1939a-7bf0-4688-85d6-317141da6c07</t>
        </is>
      </c>
    </row>
    <row r="904" ht="15" customHeight="1" s="283">
      <c r="A904" s="109" t="n">
        <v>1272</v>
      </c>
      <c r="B904" s="222">
        <f>HYPERLINK("https://mocostore.moco.co.id/catalog/"&amp;AB1281,"Klik Disini")</f>
        <v/>
      </c>
      <c r="C904" s="223" t="inlineStr">
        <is>
          <t>Seri Oneday Solution: Ayo Belajar Mudah Microsoft Visio 2007</t>
        </is>
      </c>
      <c r="D904" s="223" t="n"/>
      <c r="E904" s="223" t="inlineStr">
        <is>
          <t>DigiBook Technology</t>
        </is>
      </c>
      <c r="F904" s="223" t="inlineStr">
        <is>
          <t>978-979-29-0037-8</t>
        </is>
      </c>
      <c r="G904" s="223" t="inlineStr">
        <is>
          <t>978-979-29-8745-4</t>
        </is>
      </c>
      <c r="H904" s="223" t="inlineStr">
        <is>
          <t>Komputer &amp; Internet</t>
        </is>
      </c>
      <c r="I904" s="258" t="inlineStr">
        <is>
          <t>Perguruan Tinggi</t>
        </is>
      </c>
      <c r="J904" s="186" t="inlineStr">
        <is>
          <t>009.05</t>
        </is>
      </c>
      <c r="K904" s="223" t="n"/>
      <c r="L904" s="264" t="n"/>
      <c r="M904" s="265" t="n"/>
      <c r="N904" s="223" t="inlineStr">
        <is>
          <t>Indonesia</t>
        </is>
      </c>
      <c r="O904" s="223" t="inlineStr">
        <is>
          <t>Tidak diketahui</t>
        </is>
      </c>
      <c r="P904" s="260" t="n">
        <v>2007</v>
      </c>
      <c r="Q904" s="260" t="n">
        <v>2018</v>
      </c>
      <c r="R904" s="223" t="inlineStr">
        <is>
          <t>Penerbit Andi</t>
        </is>
      </c>
      <c r="S904" s="223" t="inlineStr">
        <is>
          <t>Andi Offset CV</t>
        </is>
      </c>
      <c r="T904" s="223" t="inlineStr">
        <is>
          <t>Lokal</t>
        </is>
      </c>
      <c r="U904" s="261" t="n">
        <v>112</v>
      </c>
      <c r="V904" s="86" t="inlineStr">
        <is>
          <t>pdf</t>
        </is>
      </c>
      <c r="W904" s="223" t="inlineStr">
        <is>
          <t>10.4 MB</t>
        </is>
      </c>
      <c r="X904" s="225" t="inlineStr">
        <is>
          <t>&lt;p&gt;Microsoft telah mengeluarkan produk terbaru mereka, yakni Microsoft Visio 2007. Produk ini tergabung dalam Microsoft Visio 2007. Sebagaimana kita ketahui, Microsoft Visio merupakan standar aplikasi komputer yang paling efisien untuk menggambar secara profesional. Jadi, menguasai Microsoft Visio 2007 memberikan banyak keuntungan.&lt;/p&gt;
 &lt;p&gt;Buku ini memberikan panduan praktis bagi Anda&amp;nbsp;tidak bertele-tele. Materi yang disajikan dipilih yang benar-benar Anda&amp;nbsp;butuhkan untuk keseharian.&lt;/p&gt;</t>
        </is>
      </c>
      <c r="Y904" s="262" t="n">
        <v>50500</v>
      </c>
      <c r="Z904" s="226" t="n"/>
      <c r="AA904" s="241">
        <f>Y1281*Z1281</f>
        <v/>
      </c>
      <c r="AB904" s="237" t="inlineStr">
        <is>
          <t>cbd73055-4f11-4fa3-9644-11e2589d23fd</t>
        </is>
      </c>
    </row>
    <row r="905" ht="15" customHeight="1" s="283">
      <c r="A905" s="109" t="n">
        <v>1273</v>
      </c>
      <c r="B905" s="222">
        <f>HYPERLINK("https://mocostore.moco.co.id/catalog/"&amp;AB1282,"Klik Disini")</f>
        <v/>
      </c>
      <c r="C905" s="223" t="inlineStr">
        <is>
          <t>Melihat dengan Mata Iman</t>
        </is>
      </c>
      <c r="D905" s="223" t="n"/>
      <c r="E905" s="223" t="inlineStr">
        <is>
          <t>K.A.M. Jusufroni</t>
        </is>
      </c>
      <c r="F905" s="223" t="inlineStr">
        <is>
          <t>979-731-987-3</t>
        </is>
      </c>
      <c r="G905" s="223" t="inlineStr">
        <is>
          <t>978-979-29-9415-5</t>
        </is>
      </c>
      <c r="H905" s="223" t="inlineStr">
        <is>
          <t>Agama Kristen</t>
        </is>
      </c>
      <c r="I905" s="258" t="inlineStr">
        <is>
          <t>Perguruan Tinggi</t>
        </is>
      </c>
      <c r="J905" s="186" t="inlineStr">
        <is>
          <t>009.16</t>
        </is>
      </c>
      <c r="K905" s="223" t="n"/>
      <c r="L905" s="264" t="n"/>
      <c r="M905" s="265" t="n"/>
      <c r="N905" s="223" t="inlineStr">
        <is>
          <t>Indonesia</t>
        </is>
      </c>
      <c r="O905" s="223" t="inlineStr">
        <is>
          <t>Tidak diketahui</t>
        </is>
      </c>
      <c r="P905" s="260" t="n">
        <v>2005</v>
      </c>
      <c r="Q905" s="260" t="n">
        <v>2018</v>
      </c>
      <c r="R905" s="223" t="inlineStr">
        <is>
          <t>Penerbit Andi</t>
        </is>
      </c>
      <c r="S905" s="223" t="inlineStr">
        <is>
          <t>Andi Offset CV</t>
        </is>
      </c>
      <c r="T905" s="223" t="inlineStr">
        <is>
          <t>Lokal</t>
        </is>
      </c>
      <c r="U905" s="261" t="n">
        <v>86</v>
      </c>
      <c r="V905" s="86" t="inlineStr">
        <is>
          <t>pdf</t>
        </is>
      </c>
      <c r="W905" s="223" t="inlineStr">
        <is>
          <t>4.2 MB</t>
        </is>
      </c>
      <c r="X905" s="225" t="inlineStr">
        <is>
          <t>&lt;p&gt;Menerima Visi Allah Agar Hidup Lebih Bermakna&lt;br /&gt;
 Memiliki kebijaksanaan adalah salah satu ciri umat Allah yang percaya dan taat kepada-Nya. Di samping itu, umat yang percaya dan taat kepada Allah selalu punya hikmat, kecakapan, kecerdasan, kecepatan bertindak, dan ketepatan mengambil keputusan.&lt;br /&gt;
 &lt;br /&gt;
 Buku ini mengajak pembaca untuk merenung kembali bahwa dengan potensi yang kita miliki, kita dapat memperoleh hidup kekal melalui iman kita kepada Kristus. Melalui Dia kita memperoleh kesanggupan untuk mengalahkan segala tipu daya si jahat. Melalui Dia juga kita memiliki pandangan ke depan yang mengarahkan kita pada panggilan surgawi&lt;br /&gt;
 &lt;br /&gt;
 Buku kecil ini mengajak kita memiliki gagasan yang bersumber dari Firman Allah supaya kita dapat berkemenangan. Jendral Napoleon pernah mengatakan bahwa gagasan berkekuatan lebih besar daripada satu batalyon tentara. Dengan kata lain, gagasan kita tak dapat dibatasi oleh apa pun.&lt;br /&gt;
 &amp;nbsp;&lt;/p&gt;</t>
        </is>
      </c>
      <c r="Y905" s="262" t="n">
        <v>50500</v>
      </c>
      <c r="Z905" s="226" t="n"/>
      <c r="AA905" s="241">
        <f>Y1282*Z1282</f>
        <v/>
      </c>
      <c r="AB905" s="237" t="inlineStr">
        <is>
          <t>68f53171-e3af-40a2-99e9-24b98228c3d2</t>
        </is>
      </c>
    </row>
    <row r="906" ht="15" customHeight="1" s="283">
      <c r="A906" s="109" t="n">
        <v>1274</v>
      </c>
      <c r="B906" s="222">
        <f>HYPERLINK("https://mocostore.moco.co.id/catalog/"&amp;AB1283,"Klik Disini")</f>
        <v/>
      </c>
      <c r="C906" s="223" t="inlineStr">
        <is>
          <t>Panduan Aplikatif dan Solusi (PAS): Desain Interior 3D dengan Google SketchUp Pro 8</t>
        </is>
      </c>
      <c r="D906" s="223" t="n"/>
      <c r="E906" s="223" t="inlineStr">
        <is>
          <t>Wahana Komputer</t>
        </is>
      </c>
      <c r="F906" s="223" t="inlineStr">
        <is>
          <t>978-979-29-3065-8</t>
        </is>
      </c>
      <c r="G906" s="223" t="inlineStr">
        <is>
          <t>978-979-29-9436-0</t>
        </is>
      </c>
      <c r="H906" s="223" t="inlineStr">
        <is>
          <t>Komputer &amp; Internet</t>
        </is>
      </c>
      <c r="I906" s="258" t="inlineStr">
        <is>
          <t>Perguruan Tinggi</t>
        </is>
      </c>
      <c r="J906" s="186" t="inlineStr">
        <is>
          <t>009.04</t>
        </is>
      </c>
      <c r="K906" s="223" t="n"/>
      <c r="L906" s="264" t="n"/>
      <c r="M906" s="265" t="n"/>
      <c r="N906" s="223" t="inlineStr">
        <is>
          <t>Indonesia</t>
        </is>
      </c>
      <c r="O906" s="223" t="inlineStr">
        <is>
          <t>Tidak diketahui</t>
        </is>
      </c>
      <c r="P906" s="260" t="n">
        <v>2012</v>
      </c>
      <c r="Q906" s="260" t="n">
        <v>2018</v>
      </c>
      <c r="R906" s="223" t="inlineStr">
        <is>
          <t>Penerbit Andi</t>
        </is>
      </c>
      <c r="S906" s="223" t="inlineStr">
        <is>
          <t>Andi Offset CV</t>
        </is>
      </c>
      <c r="T906" s="223" t="inlineStr">
        <is>
          <t>Lokal</t>
        </is>
      </c>
      <c r="U906" s="261" t="n">
        <v>272</v>
      </c>
      <c r="V906" s="86" t="inlineStr">
        <is>
          <t>pdf</t>
        </is>
      </c>
      <c r="W906" s="223" t="inlineStr">
        <is>
          <t>12.5 MB</t>
        </is>
      </c>
      <c r="X906" s="225" t="inlineStr">
        <is>
          <t>&lt;p&gt;Seiring dengan perkembangan desain pada umumnya dan desain interior pada khususnya, aplikasi Google SketchUp dari waktu ke waktu juga mengalami perkembangan.Saat ini, aplikasi tersebut telah menjadi alat presentasi yang lebih dinamis dan atraktif. Google SketchUp mampu memberikan gambaran atau presentasi pada calon konsumen suatu ide desain yang akan dilaksanakan.&lt;br /&gt;
 Penggunaan aplikasi Google SketchUp mampu meningkatkan kualitas teknik presentasi yang menggunakan metode gambar manual, terutama dalam hal menampilkan efek realistik pada penyajian. Untuk itulah, aplikasi Google SketchUp dibutuhkan sebagai sarana untuk lebih menunjang penyampaian gagasan yang dipresentasikan.&lt;br /&gt;
 Buku PAS: Desain Interior 3D dengan Google SketchUp Pro 8 membahas secara praktis dan tuntas berbagai hal yang berhubungan dengan objek 3 dimensi yang diterapkan pada desain interior. Materi dalam buku ini dilengkapi dengan ilustrasi gambar dan penjelasan langkah demi langkah, mulai dari dasar pembuatan objek dan juga contoh sederhana yang diaplikasikan pada objek.&lt;br /&gt;
 Lebih lengkap, buku ini akan membahas:&lt;br /&gt;
 &amp;bull; Pemodelan Meja Makan&lt;br /&gt;
 &amp;bull; Pemodelan Kursi Makan&lt;br /&gt;
 &amp;bull; Pemodelan Meja Kabinet&lt;br /&gt;
 &amp;bull; Pemodelan Ruang Makan&lt;br /&gt;
 &amp;bull; Pemodelan Meja Kerja dengan Kabinet&lt;br /&gt;
 &amp;bull; Pemodelan Lemari Penyimpanan Buku&lt;br /&gt;
 &amp;bull; Pemodelan Kursi Kerja&lt;br /&gt;
 &amp;bull; Pemodelan Ruang Kerja&lt;/p&gt;</t>
        </is>
      </c>
      <c r="Y906" s="262" t="n">
        <v>74500</v>
      </c>
      <c r="Z906" s="226" t="n"/>
      <c r="AA906" s="241">
        <f>Y1283*Z1283</f>
        <v/>
      </c>
      <c r="AB906" s="237" t="inlineStr">
        <is>
          <t>21b59711-56d0-4165-9a3e-4e16fb09b629</t>
        </is>
      </c>
    </row>
    <row r="907" ht="15" customHeight="1" s="283">
      <c r="A907" s="109" t="n">
        <v>1275</v>
      </c>
      <c r="B907" s="222">
        <f>HYPERLINK("https://mocostore.moco.co.id/catalog/"&amp;AB1284,"Klik Disini")</f>
        <v/>
      </c>
      <c r="C907" s="223" t="inlineStr">
        <is>
          <t>Melindungi Anak Anda Saat Berinternet</t>
        </is>
      </c>
      <c r="D907" s="223" t="n"/>
      <c r="E907" s="223" t="inlineStr">
        <is>
          <t>Wahana Komputer</t>
        </is>
      </c>
      <c r="F907" s="223" t="inlineStr">
        <is>
          <t>979-731-723-4</t>
        </is>
      </c>
      <c r="G907" s="223" t="inlineStr">
        <is>
          <t>978-979-29-9417-9</t>
        </is>
      </c>
      <c r="H907" s="223" t="inlineStr">
        <is>
          <t>Komputer &amp; Internet</t>
        </is>
      </c>
      <c r="I907" s="258" t="inlineStr">
        <is>
          <t>Perguruan Tinggi</t>
        </is>
      </c>
      <c r="J907" s="186" t="inlineStr">
        <is>
          <t>009.05</t>
        </is>
      </c>
      <c r="K907" s="223" t="n"/>
      <c r="L907" s="264" t="n"/>
      <c r="M907" s="265" t="n"/>
      <c r="N907" s="223" t="inlineStr">
        <is>
          <t>Indonesia</t>
        </is>
      </c>
      <c r="O907" s="223" t="inlineStr">
        <is>
          <t>Tidak diketahui</t>
        </is>
      </c>
      <c r="P907" s="260" t="n">
        <v>2005</v>
      </c>
      <c r="Q907" s="260" t="n">
        <v>2018</v>
      </c>
      <c r="R907" s="223" t="inlineStr">
        <is>
          <t>Penerbit Andi</t>
        </is>
      </c>
      <c r="S907" s="223" t="inlineStr">
        <is>
          <t>Andi Offset CV</t>
        </is>
      </c>
      <c r="T907" s="223" t="inlineStr">
        <is>
          <t>Lokal</t>
        </is>
      </c>
      <c r="U907" s="261" t="n">
        <v>296</v>
      </c>
      <c r="V907" s="86" t="inlineStr">
        <is>
          <t>pdf</t>
        </is>
      </c>
      <c r="W907" s="223" t="inlineStr">
        <is>
          <t>19.6 MB</t>
        </is>
      </c>
      <c r="X907" s="225" t="inlineStr">
        <is>
          <t>&lt;p&gt;Buku ini membahas secara praktis dan tuntas perihal segala hal yang berhubungan dengan aplikasi dan fungsi built-in bagi pengamanan sistem komputer dan anak-anak dari muatan negatif internet. Utility yang dikemukakan pada buku ini dapat didownlad dari internet dan merupakan shareware dan atau freeware.&lt;br /&gt;
 &lt;br /&gt;
 DAFTAR ISI:&lt;br /&gt;
 Pendahuluan&lt;br /&gt;
 Utility Panduan Pengamanan Komputer&lt;br /&gt;
 Utility Panduan dalam Melakukan Browsing&lt;br /&gt;
 Utility Internet Timer&lt;br /&gt;
 Utility dan Fasilitas Default Keamanan pada E-mail Client&lt;br /&gt;
 Utility dalam Berkomunikasi (Chatting)&lt;/p&gt;</t>
        </is>
      </c>
      <c r="Y907" s="262" t="n">
        <v>98000</v>
      </c>
      <c r="Z907" s="226" t="n"/>
      <c r="AA907" s="241">
        <f>Y1284*Z1284</f>
        <v/>
      </c>
      <c r="AB907" s="237" t="inlineStr">
        <is>
          <t>7e4a5f21-2833-4d24-8a52-60dedf982175</t>
        </is>
      </c>
    </row>
    <row r="908" ht="15" customHeight="1" s="283">
      <c r="A908" s="109" t="n">
        <v>1276</v>
      </c>
      <c r="B908" s="222">
        <f>HYPERLINK("https://mocostore.moco.co.id/catalog/"&amp;AB1285,"Klik Disini")</f>
        <v/>
      </c>
      <c r="C908" s="223" t="inlineStr">
        <is>
          <t>Panduan Aplikatif dan Solusi (PAS): Desain Logo dengan Adobe Illustrator dan Photoshop CS6</t>
        </is>
      </c>
      <c r="D908" s="223" t="n"/>
      <c r="E908" s="223" t="inlineStr">
        <is>
          <t>Wahana Komputer</t>
        </is>
      </c>
      <c r="F908" s="223" t="inlineStr">
        <is>
          <t>978-979-29-4760-1</t>
        </is>
      </c>
      <c r="G908" s="223" t="inlineStr">
        <is>
          <t>978-979-29-9440-7</t>
        </is>
      </c>
      <c r="H908" s="223" t="inlineStr">
        <is>
          <t>Desain Grafis &amp; Multimedia</t>
        </is>
      </c>
      <c r="I908" s="258" t="inlineStr">
        <is>
          <t>Perguruan Tinggi</t>
        </is>
      </c>
      <c r="J908" s="186" t="inlineStr">
        <is>
          <t>009.05</t>
        </is>
      </c>
      <c r="K908" s="223" t="n"/>
      <c r="L908" s="223" t="n"/>
      <c r="M908" s="259" t="n"/>
      <c r="N908" s="223" t="n"/>
      <c r="O908" s="223" t="n"/>
      <c r="P908" s="260" t="n">
        <v>2014</v>
      </c>
      <c r="Q908" s="260" t="n">
        <v>2018</v>
      </c>
      <c r="R908" s="223" t="inlineStr">
        <is>
          <t>Penerbit Andi</t>
        </is>
      </c>
      <c r="S908" s="223" t="inlineStr">
        <is>
          <t>Andi Offset CV</t>
        </is>
      </c>
      <c r="T908" s="223" t="n"/>
      <c r="U908" s="261" t="n">
        <v>250</v>
      </c>
      <c r="V908" s="86" t="inlineStr">
        <is>
          <t>pdf</t>
        </is>
      </c>
      <c r="W908" s="223" t="inlineStr">
        <is>
          <t>5.7 MB</t>
        </is>
      </c>
      <c r="X908" s="225" t="inlineStr">
        <is>
          <t>&lt;p&gt;Dalam buku ini Anda dapat mulai berkreasi dalam membuat desain logo yang menarik sesuai selera Anda. Dengan pengetahuan dari buku ini, diharapkan dapat menjadi modal bagi Anda untuk memulai usaha di bidang desain digital. Buku ini akan membahas :&lt;/p&gt;
 &lt;p&gt;&amp;bull; Desain logo Website&lt;/p&gt;
 &lt;p&gt;&amp;bull; Desain Logo Perusahaan&lt;/p&gt;
 &lt;p&gt;&amp;bull; Desain Logo Retro&lt;/p&gt;
 &lt;p&gt;&amp;bull; Desain logo 3D&lt;/p&gt;</t>
        </is>
      </c>
      <c r="Y908" s="262" t="n">
        <v>66000</v>
      </c>
      <c r="Z908" s="226" t="n"/>
      <c r="AA908" s="241">
        <f>Y1285*Z1285</f>
        <v/>
      </c>
      <c r="AB908" s="237" t="inlineStr">
        <is>
          <t>ed363d08-50d9-426f-9b9b-f753feb41657</t>
        </is>
      </c>
    </row>
    <row r="909" ht="15" customHeight="1" s="283">
      <c r="A909" s="109" t="n">
        <v>1277</v>
      </c>
      <c r="B909" s="222">
        <f>HYPERLINK("https://mocostore.moco.co.id/catalog/"&amp;AB1286,"Klik Disini")</f>
        <v/>
      </c>
      <c r="C909" s="223" t="inlineStr">
        <is>
          <t>Foursquare: Jejaring Sosial Berbasis Lokasi, Mainan Baru Ranah Maya</t>
        </is>
      </c>
      <c r="D909" s="223" t="n"/>
      <c r="E909" s="223" t="inlineStr">
        <is>
          <t>ELCOM</t>
        </is>
      </c>
      <c r="F909" s="223" t="inlineStr">
        <is>
          <t>978-979-29-2038-3</t>
        </is>
      </c>
      <c r="G909" s="223" t="inlineStr">
        <is>
          <t>978-979-29-9041-6</t>
        </is>
      </c>
      <c r="H909" s="223" t="inlineStr">
        <is>
          <t>Komputer &amp; Internet</t>
        </is>
      </c>
      <c r="I909" s="258" t="inlineStr">
        <is>
          <t>Perguruan Tinggi</t>
        </is>
      </c>
      <c r="J909" s="186" t="inlineStr">
        <is>
          <t>009.05</t>
        </is>
      </c>
      <c r="K909" s="223" t="n"/>
      <c r="L909" s="264" t="n"/>
      <c r="M909" s="265" t="n"/>
      <c r="N909" s="223" t="inlineStr">
        <is>
          <t>Indonesia</t>
        </is>
      </c>
      <c r="O909" s="223" t="inlineStr">
        <is>
          <t>Tidak diketahui</t>
        </is>
      </c>
      <c r="P909" s="260" t="n">
        <v>2011</v>
      </c>
      <c r="Q909" s="260" t="n">
        <v>2018</v>
      </c>
      <c r="R909" s="223" t="inlineStr">
        <is>
          <t>Penerbit Andi</t>
        </is>
      </c>
      <c r="S909" s="223" t="inlineStr">
        <is>
          <t>Andi Offset CV</t>
        </is>
      </c>
      <c r="T909" s="223" t="inlineStr">
        <is>
          <t>Lokal</t>
        </is>
      </c>
      <c r="U909" s="261" t="n">
        <v>121</v>
      </c>
      <c r="V909" s="86" t="inlineStr">
        <is>
          <t>pdf</t>
        </is>
      </c>
      <c r="W909" s="223" t="inlineStr">
        <is>
          <t>19.5 MB</t>
        </is>
      </c>
      <c r="X909" s="225" t="inlineStr">
        <is>
          <t>&lt;p&gt;Di tengah maraknya jejaring sosial yang ada, kini muncul lagi sebuah jejaring sosial baru yang langsung melesat ketenarannya karena mengusung sebuah teknologi baru berbasis lokasi yang cukup hebat dan memungkinkan kita untuk terdeteksi pada lokasi kita meng-update status. Pengguna dapat berinteraksi dengan teman mereka secara langsung saat mereka check-in di lokasi terbaru. Check-in di dalam Foursquare adalah ketika pengguna memberitahu kepada Foursquare tentang lokasi pengguna berada. Check-in bisa dilakukan di mana saja, di restoran, rumah, taman kota, atau di kampus.&lt;br /&gt;
 Foursquare memiliki fitur yang cukup banyak sehingga membuat pengguna Foursquare betah untuk selalu menggunakannya. Fitur tersebut di antaranya adalah Ping, yaitu fitur yang membuat pengguna Foursquare dapat mengetahui check-in teman mereka, kemudian badges yang bisa diartikan sebagai pangkat dan diperoleh dengan cara check-in di tempat-tempat yang direkomendasikan. Ada juga fitur Poin dan Mayor, serta masih banyak lagi fitur lain yang akan membuat penggunanya ketagihan untuk selalu update status.&lt;br /&gt;
 Dengan jumlah pengguna yang lebih dari dua juta orang, serta dapat diintegrasikan dengan Facebook dan Twitter, Foursquare merupakan pilihan yang tepat dan asyik untuk berjejaring sosial. Pengguna tidak perlu meninggalkan akun Facebook dan Twitter, sebab pengguna dapat meng-update status kedua jejaring sosial tersebut via Foursquare. Jadi, tunggu apa lagi, ayo rasakan keasyikan tanpa batas di dunia maya dengan Foursquare!&lt;/p&gt;</t>
        </is>
      </c>
      <c r="Y909" s="262" t="n">
        <v>44500</v>
      </c>
      <c r="Z909" s="226" t="n"/>
      <c r="AA909" s="241">
        <f>Y1286*Z1286</f>
        <v/>
      </c>
      <c r="AB909" s="237" t="inlineStr">
        <is>
          <t>cd829d01-b349-44c6-a5d4-0d4406744a25</t>
        </is>
      </c>
    </row>
    <row r="910" ht="15" customHeight="1" s="283">
      <c r="A910" s="109" t="n">
        <v>1278</v>
      </c>
      <c r="B910" s="222">
        <f>HYPERLINK("https://mocostore.moco.co.id/catalog/"&amp;AB1287,"Klik Disini")</f>
        <v/>
      </c>
      <c r="C910" s="223" t="inlineStr">
        <is>
          <t>Panduan Aplikatif dan Solusi (PAS): Desain Perkantoran Modern dengan ArchiCad 14</t>
        </is>
      </c>
      <c r="D910" s="223" t="n"/>
      <c r="E910" s="223" t="inlineStr">
        <is>
          <t>Wahana Komputer</t>
        </is>
      </c>
      <c r="F910" s="223" t="inlineStr">
        <is>
          <t>978-979-29-2783-2</t>
        </is>
      </c>
      <c r="G910" s="223" t="inlineStr">
        <is>
          <t>978-979-29-9448-3</t>
        </is>
      </c>
      <c r="H910" s="223" t="inlineStr">
        <is>
          <t>Komputer &amp; Internet</t>
        </is>
      </c>
      <c r="I910" s="258" t="inlineStr">
        <is>
          <t>Perguruan Tinggi</t>
        </is>
      </c>
      <c r="J910" s="186" t="inlineStr">
        <is>
          <t>009.20</t>
        </is>
      </c>
      <c r="K910" s="223" t="n"/>
      <c r="L910" s="264" t="n"/>
      <c r="M910" s="265" t="n"/>
      <c r="N910" s="223" t="inlineStr">
        <is>
          <t>Indonesia</t>
        </is>
      </c>
      <c r="O910" s="223" t="inlineStr">
        <is>
          <t>Tidak diketahui</t>
        </is>
      </c>
      <c r="P910" s="260" t="n">
        <v>2011</v>
      </c>
      <c r="Q910" s="260" t="n">
        <v>2018</v>
      </c>
      <c r="R910" s="223" t="inlineStr">
        <is>
          <t>Penerbit Andi</t>
        </is>
      </c>
      <c r="S910" s="223" t="inlineStr">
        <is>
          <t>Andi Offset CV</t>
        </is>
      </c>
      <c r="T910" s="223" t="inlineStr">
        <is>
          <t>Lokal</t>
        </is>
      </c>
      <c r="U910" s="261" t="n">
        <v>272</v>
      </c>
      <c r="V910" s="86" t="inlineStr">
        <is>
          <t>pdf</t>
        </is>
      </c>
      <c r="W910" s="223" t="inlineStr">
        <is>
          <t>10.7 MB</t>
        </is>
      </c>
      <c r="X910" s="225" t="inlineStr">
        <is>
          <t>&lt;p&gt;Desain arsitektur gedung perkantoran saat ini begitu beragam dan artistik. Salah satu aktor pendukung kemajuan itu adalah penggunaan teknologi komputer yang dapat memberikan efek tampilan dan menghilangkan berbagai kelemahan yang muncul apabila desain dikerjakan secara manual, misalnya dalam hal menampilkan efek realistik.&lt;/p&gt;
 &lt;p&gt;Sejalan dengan perkembangan desain, aplikasi ArchiCAD dari waktu ke waktu juga mengalami perkembangan pesat. ArchiCAD merupakan pengembangan terbaru dari pembuat software ArchiCAD, yaitu Graphisoft yang telah berkembang menjadi alat presentasi yang lebih dinamis dan atraktif, yang mampu memberikan presentasi pada calon konsumen suatu ide atau gagasan rancangan yang akan dikerjakan dan dengan mudah dapat dilakukan modifikasi sebelum rancangan tersebut dilaksanakan.&lt;/p&gt;
 &lt;p&gt;Buku Panduan Aplikasi dan Solusi &amp;ndash; ArchiCAD 14 untuk Desain Gedung Perkantoranini membahas secara aplikatif berbagai hal yang berhubungan dengan rancang bangun suatu gedung perkantoran secara 3D.&lt;/p&gt;
 &lt;p&gt;Lebih lengkap, buku ini akan membahas:&lt;/p&gt;
 &lt;ul&gt;
 &lt;li&gt;Menggambar Struktur Gedung Perkantoran&lt;/li&gt;
 &lt;li&gt;Menambahkan Konstruksi Gedung&lt;/li&gt;
 &lt;li&gt;Presentasi Gambar Gedung Perkantoran&lt;/li&gt;
 &lt;li&gt;Struktur Gedung Kantor Bertingkat&lt;/li&gt;
 &lt;li&gt;Konstruksi Gedung Kantor Bertingkat&lt;/li&gt;
 &lt;li&gt;Presentasi Gambar Kantor Bertingkat&lt;/li&gt;
 &lt;/ul&gt;
 &lt;p&gt;&amp;nbsp;&lt;/p&gt;</t>
        </is>
      </c>
      <c r="Y910" s="262" t="n">
        <v>86000</v>
      </c>
      <c r="Z910" s="226" t="n"/>
      <c r="AA910" s="241">
        <f>Y1287*Z1287</f>
        <v/>
      </c>
      <c r="AB910" s="237" t="inlineStr">
        <is>
          <t>7cbe6613-da48-4466-96da-d92c58060984</t>
        </is>
      </c>
    </row>
    <row r="911" ht="15" customHeight="1" s="283">
      <c r="A911" s="109" t="n">
        <v>1279</v>
      </c>
      <c r="B911" s="222">
        <f>HYPERLINK("https://mocostore.moco.co.id/catalog/"&amp;AB1288,"Klik Disini")</f>
        <v/>
      </c>
      <c r="C911" s="223" t="inlineStr">
        <is>
          <t>Panduan Aplikatif dan Solusi (PAS): Desain Ruang Interior Perkantoran dengan Archicad 12</t>
        </is>
      </c>
      <c r="D911" s="223" t="n"/>
      <c r="E911" s="223" t="inlineStr">
        <is>
          <t>Wahana Komputer</t>
        </is>
      </c>
      <c r="F911" s="223" t="inlineStr">
        <is>
          <t>978-979-29-1432-0</t>
        </is>
      </c>
      <c r="G911" s="223" t="inlineStr">
        <is>
          <t>978-979-29-9454-4</t>
        </is>
      </c>
      <c r="H911" s="223" t="inlineStr">
        <is>
          <t>Komputer &amp; Internet</t>
        </is>
      </c>
      <c r="I911" s="258" t="inlineStr">
        <is>
          <t>Perguruan Tinggi</t>
        </is>
      </c>
      <c r="J911" s="186" t="inlineStr">
        <is>
          <t>009.04</t>
        </is>
      </c>
      <c r="K911" s="223" t="inlineStr">
        <is>
          <t>Tidak Tersedia</t>
        </is>
      </c>
      <c r="L911" s="264" t="n"/>
      <c r="M911" s="265" t="inlineStr">
        <is>
          <t>Tidak Tersedia</t>
        </is>
      </c>
      <c r="N911" s="223" t="inlineStr">
        <is>
          <t>Indonesia</t>
        </is>
      </c>
      <c r="O911" s="223" t="inlineStr">
        <is>
          <t>Tidak diketahui</t>
        </is>
      </c>
      <c r="P911" s="260" t="n">
        <v>2010</v>
      </c>
      <c r="Q911" s="260" t="n">
        <v>2018</v>
      </c>
      <c r="R911" s="223" t="inlineStr">
        <is>
          <t>Penerbit Andi</t>
        </is>
      </c>
      <c r="S911" s="223" t="inlineStr">
        <is>
          <t>Andi Offset CV</t>
        </is>
      </c>
      <c r="T911" s="223" t="inlineStr">
        <is>
          <t>Lokal</t>
        </is>
      </c>
      <c r="U911" s="261" t="n">
        <v>287</v>
      </c>
      <c r="V911" s="86" t="inlineStr">
        <is>
          <t>pdf</t>
        </is>
      </c>
      <c r="W911" s="223" t="inlineStr">
        <is>
          <t>10.6 MB</t>
        </is>
      </c>
      <c r="X911" s="225" t="inlineStr">
        <is>
          <t>&lt;p&gt;Berkembangnya karya-karya desain interior dewasa ini salah satu faktor adalah karena penggunaan teknologi komputer. Penggunaan komputer terbukti mampu menutupi berbagai kelemahan teknik presentasi yang umum digunakan, terutama dalam hal menampilkan efek realistik dalam penyajian. Untuk itulah, dibutuhkan sebuah sarana agar lebih menunjang penyampaian gagasan yang akan dipresentasikan.&lt;br /&gt;
 &lt;br /&gt;
 Sejalan dengan perkembangan desain, aplikasi ArchiCAD dari waktu ke waktu juga mengalami perkembangan yang pesat. ArchiCAD saat ini telah berkembang menjadi alat presentasi yang lebih dinamis dan atraktif, yang mampu memberikan gambaran atau presentasi pada calon konsumen suatu ide atai gagasan rancangan yang akan dikerjakan dan dengan mudah dapat dilakukan modifikasi sebelum rancangan tersebut dilaksanakan.&lt;br /&gt;
 &lt;br /&gt;
 Buku &amp;ldquo;Panduan Aplikatif dan Solusi Desain Ruang Interior Perkantoran dengan ArchiCAD 12&amp;rdquo; ini membahas secara praktis dan tuntas berbagai hal yang berhubungan dengan objek 3 dimensi yang diterapkan pada desain interior, lengkap dengan ilustrasi gambar dan penjelasan langkah demi langkah, mulai dari dasar pembuatan objek dan juga contoh sederhana yang diaplikasikan pada objek.&lt;br /&gt;
 &lt;br /&gt;
 Lebih lengkap, buku ini akan membahas:&lt;/p&gt;
 &lt;ul&gt;
 &lt;li&gt;Desain Ruang Kerja Kantor&lt;/li&gt;
 &lt;li&gt;Kelengkapan Ruang Kerja&lt;/li&gt;
 &lt;li&gt;Desain Ruang Direksi&lt;/li&gt;
 &lt;li&gt;Interior Ruang Direksi&lt;/li&gt;
 &lt;li&gt;Desain Ruang Rapat&lt;/li&gt;
 &lt;li&gt;Furniture Ruang Rapat&lt;/li&gt;
 &lt;/ul&gt;</t>
        </is>
      </c>
      <c r="Y911" s="262" t="n">
        <v>95500</v>
      </c>
      <c r="Z911" s="226" t="n"/>
      <c r="AA911" s="241">
        <f>Y1288*Z1288</f>
        <v/>
      </c>
      <c r="AB911" s="237" t="inlineStr">
        <is>
          <t>e25f4a41-3b4a-4eed-9197-9284c1c426c9</t>
        </is>
      </c>
    </row>
    <row r="912" ht="15" customHeight="1" s="283">
      <c r="A912" s="109" t="n">
        <v>1280</v>
      </c>
      <c r="B912" s="222">
        <f>HYPERLINK("https://mocostore.moco.co.id/catalog/"&amp;AB1289,"Klik Disini")</f>
        <v/>
      </c>
      <c r="C912" s="223" t="inlineStr">
        <is>
          <t>Ayo Lindungi Komputer Anda dari Virus Ganas</t>
        </is>
      </c>
      <c r="D912" s="223" t="n"/>
      <c r="E912" s="223" t="inlineStr">
        <is>
          <t>DigiBook Technologi</t>
        </is>
      </c>
      <c r="F912" s="223" t="inlineStr">
        <is>
          <t>979-763-558-9</t>
        </is>
      </c>
      <c r="G912" s="223" t="inlineStr">
        <is>
          <t>978-979-29-8747-8</t>
        </is>
      </c>
      <c r="H912" s="223" t="inlineStr">
        <is>
          <t>Komputer &amp; Internet</t>
        </is>
      </c>
      <c r="I912" s="258" t="inlineStr">
        <is>
          <t>Perguruan Tinggi</t>
        </is>
      </c>
      <c r="J912" s="186" t="inlineStr">
        <is>
          <t>009.05</t>
        </is>
      </c>
      <c r="K912" s="223" t="n"/>
      <c r="L912" s="264" t="n"/>
      <c r="M912" s="265" t="n"/>
      <c r="N912" s="223" t="inlineStr">
        <is>
          <t>Indonesia</t>
        </is>
      </c>
      <c r="O912" s="223" t="inlineStr">
        <is>
          <t>Tidak diketahui</t>
        </is>
      </c>
      <c r="P912" s="260" t="n">
        <v>2006</v>
      </c>
      <c r="Q912" s="260" t="n">
        <v>2018</v>
      </c>
      <c r="R912" s="223" t="inlineStr">
        <is>
          <t>Penerbit Andi</t>
        </is>
      </c>
      <c r="S912" s="223" t="inlineStr">
        <is>
          <t>Andi Offset CV</t>
        </is>
      </c>
      <c r="T912" s="223" t="inlineStr">
        <is>
          <t>Lokal</t>
        </is>
      </c>
      <c r="U912" s="261" t="n">
        <v>80</v>
      </c>
      <c r="V912" s="86" t="inlineStr">
        <is>
          <t>pdf</t>
        </is>
      </c>
      <c r="W912" s="223" t="inlineStr">
        <is>
          <t>8.3 MB</t>
        </is>
      </c>
      <c r="X912" s="225" t="inlineStr">
        <is>
          <t>&lt;p&gt;Keganasan virus komputer telah memakan banyak korban. Jutaan komputer terinfeksi dan menyebabkan kerugian jutaan dolar. Tak terkecuali diIndonesia. Penyebaran virus di Indonesia, termasuk virus lokal, sangatlah cepat. Penyebabnya antara lain penggunaan komputer secara bersama seperti pada rental dan warnet. Akibatnya, siapapun jadi sasaran empuk virus ganas.&lt;/p&gt;
 &lt;p&gt;Pada akhirnya program antivirus merupakan pilihan terbaik untuk menangkal serangan virus-virus tersebut. Buku ini akan menuntun Anda bagaimana secara cepat menggunakan anti virus terbaru. Setelah membaca dan mempraktikkan buku ini, Anda akan dapat bekerja dengan lebih nyaman dan menjelajah internet dengan lebih tenang.&lt;/p&gt;
 &lt;p&gt;Buku ini juga membahas virus-virus yang bikin geger pengguna komputer di Indonesia. Virus lokal ini mungkin tidak dapat di hapus dengan antivirus yang Anda gunakan. Padahal bahaya yang mengancam dari virus ini tidak kalah dahsyatnya dengan virus dari luar negeri. Bagaimana cara mengatasinya? Temukan jawabannya di buku ini. Semuanya dapat Anda pelajari hanya dalam 3,5 jam dan setelah itu Anda akan mampu&amp;nbsp; menangani dan memproteksi komputer Anda dari serangan segala virus.&lt;/p&gt;</t>
        </is>
      </c>
      <c r="Y912" s="262" t="n">
        <v>46500</v>
      </c>
      <c r="Z912" s="226" t="n"/>
      <c r="AA912" s="241">
        <f>Y1289*Z1289</f>
        <v/>
      </c>
      <c r="AB912" s="237" t="inlineStr">
        <is>
          <t>622bb9d7-3de3-4d52-8d61-9dc9ac088590</t>
        </is>
      </c>
    </row>
    <row r="913" ht="15" customHeight="1" s="283">
      <c r="A913" s="109" t="n">
        <v>1281</v>
      </c>
      <c r="B913" s="222">
        <f>HYPERLINK("https://mocostore.moco.co.id/catalog/"&amp;AB1290,"Klik Disini")</f>
        <v/>
      </c>
      <c r="C913" s="223" t="inlineStr">
        <is>
          <t>Memaksimalkan Fasilitas dan Fungsi Otomatisasi Pengolahan Data dengan Microsoft Excel 2003</t>
        </is>
      </c>
      <c r="D913" s="223" t="n"/>
      <c r="E913" s="223" t="inlineStr">
        <is>
          <t>Madcoms</t>
        </is>
      </c>
      <c r="F913" s="223" t="inlineStr">
        <is>
          <t>979-731-769-2</t>
        </is>
      </c>
      <c r="G913" s="223" t="inlineStr">
        <is>
          <t>978-979-29-9421-6</t>
        </is>
      </c>
      <c r="H913" s="223" t="inlineStr">
        <is>
          <t>Komputer &amp; Internet</t>
        </is>
      </c>
      <c r="I913" s="258" t="inlineStr">
        <is>
          <t>Perguruan Tinggi</t>
        </is>
      </c>
      <c r="J913" s="186" t="inlineStr">
        <is>
          <t>009.05</t>
        </is>
      </c>
      <c r="K913" s="223" t="n"/>
      <c r="L913" s="264" t="n"/>
      <c r="M913" s="265" t="n"/>
      <c r="N913" s="223" t="inlineStr">
        <is>
          <t>Indonesia</t>
        </is>
      </c>
      <c r="O913" s="223" t="inlineStr">
        <is>
          <t>Tidak diketahui</t>
        </is>
      </c>
      <c r="P913" s="260" t="n">
        <v>2005</v>
      </c>
      <c r="Q913" s="260" t="n">
        <v>2018</v>
      </c>
      <c r="R913" s="223" t="inlineStr">
        <is>
          <t>Penerbit Andi</t>
        </is>
      </c>
      <c r="S913" s="223" t="inlineStr">
        <is>
          <t>Andi Offset CV</t>
        </is>
      </c>
      <c r="T913" s="223" t="inlineStr">
        <is>
          <t>Lokal</t>
        </is>
      </c>
      <c r="U913" s="261" t="n">
        <v>542</v>
      </c>
      <c r="V913" s="86" t="inlineStr">
        <is>
          <t>pdf</t>
        </is>
      </c>
      <c r="W913" s="223" t="inlineStr">
        <is>
          <t>12.8 MB</t>
        </is>
      </c>
      <c r="X913" s="225" t="inlineStr">
        <is>
          <t>&lt;p&gt;Buku ini secara spesial akan mengupas bahasan tentang bagaimana menggunakan kecanggihan fasilitas dan fungsi analisis data pada Microsoft Excel 2016 dalam mengolah data, mengelola dan menganalisa tabel data (database). Pokok bahasan utama yang dibahas dalam buku ini meliputi:&lt;br /&gt;
 Memahami lembar kerja Microsoft Excel 2016, apa itu tehnik analisis data, serta fitur-fitur apa saja yang disediakan oleh Microsoft Excel 2016 yang dapat dimaksilmalkan untuk melakukan proses analisis data.&lt;br /&gt;
 Teknik analisis data menggunakan fitur-fitur otomatis yang memberikan banyak kemudahan pada proses analisis data, yaitu fitur Quick Analysis, Sort dan Filter.&lt;br /&gt;
 Teknik analisis data menggunakan proses peringkasan dan penguraian data sehingga memudahkan pembacaan data dengan cepat, yaitu menggunakan fitur Outline dan Subtotal.&lt;br /&gt;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bervariasi.&lt;br /&gt;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besar.&lt;br /&gt;
 Teknik visualisasi data menggunakan Power View juga merupakan proses analisis data yang sangat membantu terutama untuk laporan yang bersifat jaringan dan mampu membaca tabel laporan Anda sekaligus mengkoneksikan dengan fasilitas Map atau peta.&lt;br /&gt;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Excel.&lt;/p&gt;</t>
        </is>
      </c>
      <c r="Y913" s="262" t="n">
        <v>112000</v>
      </c>
      <c r="Z913" s="226" t="n"/>
      <c r="AA913" s="241">
        <f>Y1290*Z1290</f>
        <v/>
      </c>
      <c r="AB913" s="237" t="inlineStr">
        <is>
          <t>dae4d3b5-e625-4969-8f46-cf2c8d05104f</t>
        </is>
      </c>
    </row>
    <row r="914" ht="15" customHeight="1" s="283">
      <c r="A914" s="109" t="n">
        <v>1282</v>
      </c>
      <c r="B914" s="222">
        <f>HYPERLINK("https://mocostore.moco.co.id/catalog/"&amp;AB1291,"Klik Disini")</f>
        <v/>
      </c>
      <c r="C914" s="223" t="inlineStr">
        <is>
          <t>Panduan Aplikatif dan Solusi (PAS): Membangun Aplikasi Toko dengan Visual Basic 2008</t>
        </is>
      </c>
      <c r="D914" s="223" t="n"/>
      <c r="E914" s="223" t="inlineStr">
        <is>
          <t>Wahana Komputer</t>
        </is>
      </c>
      <c r="F914" s="223" t="inlineStr">
        <is>
          <t>978-979-29-0977-7</t>
        </is>
      </c>
      <c r="G914" s="223" t="inlineStr">
        <is>
          <t>978-979-29-9460-5</t>
        </is>
      </c>
      <c r="H914" s="223" t="inlineStr">
        <is>
          <t>Pemograman</t>
        </is>
      </c>
      <c r="I914" s="258" t="inlineStr">
        <is>
          <t>Perguruan Tinggi</t>
        </is>
      </c>
      <c r="J914" s="186" t="inlineStr">
        <is>
          <t>009.05</t>
        </is>
      </c>
      <c r="K914" s="223" t="n"/>
      <c r="L914" s="264" t="n"/>
      <c r="M914" s="265" t="n"/>
      <c r="N914" s="223" t="inlineStr">
        <is>
          <t>Indonesia</t>
        </is>
      </c>
      <c r="O914" s="223" t="inlineStr">
        <is>
          <t>Tidak diketahui</t>
        </is>
      </c>
      <c r="P914" s="260" t="n">
        <v>2009</v>
      </c>
      <c r="Q914" s="260" t="n">
        <v>2018</v>
      </c>
      <c r="R914" s="223" t="inlineStr">
        <is>
          <t>Penerbit Andi</t>
        </is>
      </c>
      <c r="S914" s="223" t="inlineStr">
        <is>
          <t>Andi Offset CV</t>
        </is>
      </c>
      <c r="T914" s="223" t="inlineStr">
        <is>
          <t>Lokal</t>
        </is>
      </c>
      <c r="U914" s="261" t="n">
        <v>362</v>
      </c>
      <c r="V914" s="86" t="inlineStr">
        <is>
          <t>pdf</t>
        </is>
      </c>
      <c r="W914" s="223" t="inlineStr">
        <is>
          <t>7.3 MB</t>
        </is>
      </c>
      <c r="X914" s="225" t="inlineStr">
        <is>
          <t>&lt;p&gt;Visual Basic merupakan salah satu bahasa pemrograman yang andal dalam lingkungan Windows. Bahasa pemrograman ini telah merajai pasar pembuatan perangkat lunak selama beberapa dekade tanpa pesaing. Visual Basic 2008 merupakan teknologi yang terbaru dengan fitur .NET 3.5.&lt;br /&gt;
 &lt;br /&gt;
 Visual Basic dapat digunakan untuk mengembangkan berbagai perangkat lunak dalam lingkungan Windows, salah satunya aplikasi pertokoan yang menjadi pembahasan buku ini. Aplikasi yang dibuat dengan Visual Basic 2008 penulisan kode-kodenya akan lebih mudah dan simpel.&lt;br /&gt;
 &lt;br /&gt;
 Pembahasan dalam buku ini meliputi:&lt;/p&gt;
 &lt;ul&gt;
 &lt;li&gt;Pemrograman database&lt;/li&gt;
 &lt;li&gt;Pembuatan aplikasi adventori barang, suplier, karyawan, transaksi, antarmuka utama&lt;/li&gt;
 &lt;li&gt;Pembuatan laporan dengan crystal report&lt;/li&gt;
 &lt;/ul&gt;</t>
        </is>
      </c>
      <c r="Y914" s="262" t="n">
        <v>91000</v>
      </c>
      <c r="Z914" s="226" t="n"/>
      <c r="AA914" s="241">
        <f>Y1291*Z1291</f>
        <v/>
      </c>
      <c r="AB914" s="237" t="inlineStr">
        <is>
          <t>d22c13da-0bb0-4325-8c4c-a8009b24fdf0</t>
        </is>
      </c>
    </row>
    <row r="915" ht="15" customHeight="1" s="283">
      <c r="A915" s="109" t="n">
        <v>1283</v>
      </c>
      <c r="B915" s="222">
        <f>HYPERLINK("https://mocostore.moco.co.id/catalog/"&amp;AB1292,"Klik Disini")</f>
        <v/>
      </c>
      <c r="C915" s="223" t="inlineStr">
        <is>
          <t>Panduan Aplikatif dan Solusi (PAS): Mengolah Data Statistik Hasil Penelitian dengan SPSS 17</t>
        </is>
      </c>
      <c r="D915" s="223" t="n"/>
      <c r="E915" s="223" t="inlineStr">
        <is>
          <t>Wahana Komputer</t>
        </is>
      </c>
      <c r="F915" s="223" t="inlineStr">
        <is>
          <t>978-979-29-1264-7</t>
        </is>
      </c>
      <c r="G915" s="223" t="inlineStr">
        <is>
          <t>978-979-29-9466-7</t>
        </is>
      </c>
      <c r="H915" s="223" t="inlineStr">
        <is>
          <t>Komputer &amp; Internet</t>
        </is>
      </c>
      <c r="I915" s="258" t="inlineStr">
        <is>
          <t>Perguruan Tinggi</t>
        </is>
      </c>
      <c r="J915" s="186" t="inlineStr">
        <is>
          <t>009.05</t>
        </is>
      </c>
      <c r="K915" s="223" t="n"/>
      <c r="L915" s="264" t="n"/>
      <c r="M915" s="265" t="n"/>
      <c r="N915" s="223" t="inlineStr">
        <is>
          <t>Indonesia</t>
        </is>
      </c>
      <c r="O915" s="223" t="inlineStr">
        <is>
          <t>Tidak diketahui</t>
        </is>
      </c>
      <c r="P915" s="260" t="n">
        <v>2010</v>
      </c>
      <c r="Q915" s="260" t="n">
        <v>2018</v>
      </c>
      <c r="R915" s="223" t="inlineStr">
        <is>
          <t>Penerbit Andi</t>
        </is>
      </c>
      <c r="S915" s="223" t="inlineStr">
        <is>
          <t>Andi Offset CV</t>
        </is>
      </c>
      <c r="T915" s="223" t="inlineStr">
        <is>
          <t>Lokal</t>
        </is>
      </c>
      <c r="U915" s="261" t="n">
        <v>368</v>
      </c>
      <c r="V915" s="86" t="inlineStr">
        <is>
          <t>pdf</t>
        </is>
      </c>
      <c r="W915" s="223" t="inlineStr">
        <is>
          <t>24.9 MB</t>
        </is>
      </c>
      <c r="X915" s="225" t="inlineStr">
        <is>
          <t>&lt;p&gt;SPSS merupakan aplikasi untuk mengolah data statistik dengan cara penggunaan yang cukup mudah, bahkan oleh orang yang tidak mengenal dengan baik teori statistik. Namun demikian supaya lebih mudah menggunakan SPSS ini sebaiknya Anda terlebih dahulu mengenal dan memahami dasar-dasar teori statistik, sehingga Anda dapat dengan mudah memahami cara menganalisis data dan membaca hasilnya.&lt;/p&gt;
 &lt;p&gt;&lt;br /&gt;
 Buku ini membahas secara praktis dan tuntas tentang langkah-langkah pengolahan data. Buku ini juga dilengkapi dengan gambar, petunjuk langkah demi langkah untuk menyelesaikan contoh kasus pengolahan data serta dusajikan dengan bahasa yang mudah dipahami sehingga jika Anda seorang pemula, tidak akan mengalami kesulitan memahami buku ini.&lt;/p&gt;
 &lt;p&gt;&lt;br /&gt;
 Diharapkan dengan pembahasan beberapa contoh kasus beserta pengolahannya akan membantu pembaca baik dari kalangan pemula ataupun menengah untuk memahami dan mengolah data serta dapat memberikan analisis dan laporan data tersebut dengan baik.&lt;br /&gt;
 Lebih lengkap, buku ini akan membahas :&lt;br /&gt;
 &amp;bull;&amp;nbsp;&amp;nbsp;&amp;nbsp; Pendahuluan&lt;br /&gt;
 &amp;bull;&amp;nbsp;&amp;nbsp;&amp;nbsp; Klasifikasi dan Validitas&lt;br /&gt;
 &amp;bull;&amp;nbsp;&amp;nbsp;&amp;nbsp; Uji Parametrik&lt;br /&gt;
 &amp;bull;&amp;nbsp;&amp;nbsp;&amp;nbsp; Uji Non-Parametrik&lt;br /&gt;
 &amp;bull;&amp;nbsp;&amp;nbsp;&amp;nbsp; Crosstab&lt;br /&gt;
 &amp;bull;&amp;nbsp;&amp;nbsp;&amp;nbsp; One-Way ANOVA&lt;br /&gt;
 &amp;bull;&amp;nbsp;&amp;nbsp;&amp;nbsp; Analisis Regresi&lt;br /&gt;
 &amp;bull;&amp;nbsp;&amp;nbsp;&amp;nbsp; Analisis Korelasi&lt;br /&gt;
 &amp;bull;&amp;nbsp;&amp;nbsp;&amp;nbsp; Analisis Kurva Estimasi&lt;br /&gt;
 &amp;bull;&amp;nbsp;&amp;nbsp;&amp;nbsp; Analisis Faktor&lt;br /&gt;
 &amp;bull;&amp;nbsp;&amp;nbsp;&amp;nbsp; Membuat Grafik&lt;/p&gt;</t>
        </is>
      </c>
      <c r="Y915" s="262" t="n">
        <v>54000</v>
      </c>
      <c r="Z915" s="226" t="n"/>
      <c r="AA915" s="241">
        <f>Y1292*Z1292</f>
        <v/>
      </c>
      <c r="AB915" s="237" t="inlineStr">
        <is>
          <t>94430a0b-674f-436a-a4e1-3466c24186c0</t>
        </is>
      </c>
    </row>
    <row r="916" ht="15" customHeight="1" s="283">
      <c r="A916" s="109" t="n">
        <v>1284</v>
      </c>
      <c r="B916" s="222">
        <f>HYPERLINK("https://mocostore.moco.co.id/catalog/"&amp;AB1293,"Klik Disini")</f>
        <v/>
      </c>
      <c r="C916" s="223" t="inlineStr">
        <is>
          <t>Panduan Aplikatif dan Solusi (PAS): Microsoft Word, Excel, PowerPoint, dan Outlook untuk Sekretaris Perkantoran</t>
        </is>
      </c>
      <c r="D916" s="223" t="n"/>
      <c r="E916" s="223" t="inlineStr">
        <is>
          <t>Wahana Komputer</t>
        </is>
      </c>
      <c r="F916" s="223" t="inlineStr">
        <is>
          <t>978-979-29-2588-3</t>
        </is>
      </c>
      <c r="G916" s="223" t="inlineStr">
        <is>
          <t>978-979-29-9469-8</t>
        </is>
      </c>
      <c r="H916" s="223" t="inlineStr">
        <is>
          <t>Komputer &amp; Internet</t>
        </is>
      </c>
      <c r="I916" s="258" t="inlineStr">
        <is>
          <t>Perguruan Tinggi</t>
        </is>
      </c>
      <c r="J916" s="186" t="inlineStr">
        <is>
          <t>009.05</t>
        </is>
      </c>
      <c r="K916" s="223" t="n"/>
      <c r="L916" s="264" t="n"/>
      <c r="M916" s="265" t="n"/>
      <c r="N916" s="223" t="inlineStr">
        <is>
          <t>Indonesia</t>
        </is>
      </c>
      <c r="O916" s="223" t="inlineStr">
        <is>
          <t>Tidak diketahui</t>
        </is>
      </c>
      <c r="P916" s="260" t="n">
        <v>2011</v>
      </c>
      <c r="Q916" s="260" t="n">
        <v>2018</v>
      </c>
      <c r="R916" s="223" t="inlineStr">
        <is>
          <t>Penerbit Andi</t>
        </is>
      </c>
      <c r="S916" s="223" t="inlineStr">
        <is>
          <t>Andi Offset CV</t>
        </is>
      </c>
      <c r="T916" s="223" t="inlineStr">
        <is>
          <t>Lokal</t>
        </is>
      </c>
      <c r="U916" s="261" t="n">
        <v>240</v>
      </c>
      <c r="V916" s="86" t="inlineStr">
        <is>
          <t>pdf</t>
        </is>
      </c>
      <c r="W916" s="223" t="inlineStr">
        <is>
          <t>12.0 MB</t>
        </is>
      </c>
      <c r="X916" s="225" t="inlineStr">
        <is>
          <t>&lt;p&gt;Sekretaris memegang posisi yang vital dalam sebuah perusahaan. Dengan adanya sekretaris sebuah perusahaan akan sangat terbantu dalam melaksanakan berbagai macam aspek administratif semisal, pengaturan jadwal, membuat berbagai macam laporan, dan pekerjaan yang lain untuk mendukung kinerja pimpinan perusahaan.&amp;nbsp;&lt;br /&gt;
 Buku ini merupakan panduan pembuatan dokumen perkantoran yang menjadi bidang tugas sekretaris menggunakan paket aplikasi Microsoft Office 2010 yang terdiri dari Word, Excel, PowerPoint, dan Oulook, beserta contoh-contoh dan cara pembuatannya secara gamblang dan mendalam, seperti membuat surat, jadwal, target, surat massal, email, membuat presentasi, dan lain sebagainya.&lt;br /&gt;
 Lebih lengkap, buku ini akan membahas:&lt;br /&gt;
 &amp;bull; Menggunakan Microsoft Word 2010.&lt;br /&gt;
 &amp;bull; Menggunakan Microsoft Excel 2010&lt;br /&gt;
 &amp;bull; Menggunakan Microsoft PowerPoint 2010.&lt;br /&gt;
 &amp;bull; Menggunakan Microsoft Outlook 2010.&lt;/p&gt;</t>
        </is>
      </c>
      <c r="Y916" s="262" t="n">
        <v>73000</v>
      </c>
      <c r="Z916" s="226" t="n"/>
      <c r="AA916" s="241">
        <f>Y1293*Z1293</f>
        <v/>
      </c>
      <c r="AB916" s="237" t="inlineStr">
        <is>
          <t>ca1e2e11-b150-4893-8b76-230faa73218f</t>
        </is>
      </c>
    </row>
    <row r="917" ht="15" customHeight="1" s="283">
      <c r="A917" s="109" t="n">
        <v>1285</v>
      </c>
      <c r="B917" s="222">
        <f>HYPERLINK("https://mocostore.moco.co.id/catalog/"&amp;AB1294,"Klik Disini")</f>
        <v/>
      </c>
      <c r="C917" s="223" t="inlineStr">
        <is>
          <t>Membangun Aplikasi Smart Client dengan Visual C# dan Visual Web Developer Express</t>
        </is>
      </c>
      <c r="D917" s="223" t="n"/>
      <c r="E917" s="223" t="inlineStr">
        <is>
          <t>Ridi Ferdiana</t>
        </is>
      </c>
      <c r="F917" s="223" t="inlineStr">
        <is>
          <t>979-763-606-2</t>
        </is>
      </c>
      <c r="G917" s="223" t="inlineStr">
        <is>
          <t>978-979-29-9424-7</t>
        </is>
      </c>
      <c r="H917" s="223" t="inlineStr">
        <is>
          <t>Pemograman</t>
        </is>
      </c>
      <c r="I917" s="258" t="inlineStr">
        <is>
          <t>Perguruan Tinggi</t>
        </is>
      </c>
      <c r="J917" s="186" t="inlineStr">
        <is>
          <t>009.05</t>
        </is>
      </c>
      <c r="K917" s="223" t="n"/>
      <c r="L917" s="264" t="n"/>
      <c r="M917" s="265" t="n"/>
      <c r="N917" s="223" t="inlineStr">
        <is>
          <t>Indonesia</t>
        </is>
      </c>
      <c r="O917" s="223" t="inlineStr">
        <is>
          <t>Tidak diketahui</t>
        </is>
      </c>
      <c r="P917" s="260" t="n">
        <v>2006</v>
      </c>
      <c r="Q917" s="260" t="n">
        <v>2018</v>
      </c>
      <c r="R917" s="223" t="inlineStr">
        <is>
          <t>Penerbit Andi</t>
        </is>
      </c>
      <c r="S917" s="223" t="inlineStr">
        <is>
          <t>Andi Offset CV</t>
        </is>
      </c>
      <c r="T917" s="223" t="inlineStr">
        <is>
          <t>Lokal</t>
        </is>
      </c>
      <c r="U917" s="261" t="n">
        <v>242</v>
      </c>
      <c r="V917" s="86" t="inlineStr">
        <is>
          <t>pdf</t>
        </is>
      </c>
      <c r="W917" s="223" t="inlineStr">
        <is>
          <t>16.8 MB</t>
        </is>
      </c>
      <c r="X917" s="225" t="inlineStr">
        <is>
          <t>&lt;p&gt;Aplikasi berbasis .NET bukanlah barang baru dalam dunia pemrograman. Salah satu tujuan dari teknologi .NET adalah menghasilkan suatu aplikasi yang memenuhi kebutuhan manusia dalam bisnis ataupun kehidupan sehari-hari, secara lebih mudah baik dari sisi perancangan, pengembangan, deployment, hingga pendokumentasian.&lt;br /&gt;
 &lt;br /&gt;
 Buku ini hadir untuk membantu pemula yang hendak terjun dalam dunia pemrograman melalui tool Visual C# Express dan Visual Web Developer Express. Dengan membaca buku ini diharapkan pembaca dapat memahami konsep dan berbagai tip dan trik pengembangan aplikasi berbasis .NET. Buku ini akan memandu pembaca untuk membuat aplikasi nyata berupa aplikasi manajemen proyek. Pembaca akan dipandu oleh buku ini mulai dari perancangan, pembuatan database, perancangan antarmuka pengguna, hingga deployment aplikasi. Sebagai nilai tambah, buku ini akan membahas konsep aplikasi Smart Client yang merupakan dasar aplikasi saat ini yang memiliki kemampuan desktop dan dukungan konektivitas ala Web.&lt;br /&gt;
 &lt;br /&gt;
 Buku ini membahas:&lt;br /&gt;
 Object oriented pada Pemrograman C#&lt;br /&gt;
 Arsitektur dan Desain Aplikasi&lt;br /&gt;
 Membangun Database dengan SQL Express&lt;br /&gt;
 Membangun Layanan Web dengan VWD&lt;br /&gt;
 Membangun Antarmuka Pengguna dengan VC# Express&lt;br /&gt;
 Fitur Kerja Offliune pada TaskVision&lt;br /&gt;
 Dukungan Multibahasa pada TaskVision&lt;br /&gt;
 Pengujian Aplikasi dengan NUnit&lt;br /&gt;
 Deployment Aplikasi dengan ClickOnce&lt;/p&gt;</t>
        </is>
      </c>
      <c r="Y917" s="262" t="n">
        <v>73000</v>
      </c>
      <c r="Z917" s="226" t="n"/>
      <c r="AA917" s="241">
        <f>Y1294*Z1294</f>
        <v/>
      </c>
      <c r="AB917" s="237" t="inlineStr">
        <is>
          <t>16d305e4-4f4b-476f-a6d3-8014c693d873</t>
        </is>
      </c>
    </row>
    <row r="918" ht="15" customHeight="1" s="283">
      <c r="A918" s="109" t="n">
        <v>1286</v>
      </c>
      <c r="B918" s="222">
        <f>HYPERLINK("https://mocostore.moco.co.id/catalog/"&amp;AB1295,"Klik Disini")</f>
        <v/>
      </c>
      <c r="C918" s="223" t="inlineStr">
        <is>
          <t>Free Online Webstore: Hanya Satu Menit Membuat Toko Online</t>
        </is>
      </c>
      <c r="D918" s="223" t="n"/>
      <c r="E918" s="223" t="inlineStr">
        <is>
          <t>Murad Maulana</t>
        </is>
      </c>
      <c r="F918" s="223" t="inlineStr">
        <is>
          <t>978-979-29-2408-4</t>
        </is>
      </c>
      <c r="G918" s="223" t="inlineStr">
        <is>
          <t>978-979-29-9043-0</t>
        </is>
      </c>
      <c r="H918" s="223" t="inlineStr">
        <is>
          <t>Komputer &amp; Internet</t>
        </is>
      </c>
      <c r="I918" s="258" t="inlineStr">
        <is>
          <t>Perguruan Tinggi</t>
        </is>
      </c>
      <c r="J918" s="186" t="inlineStr">
        <is>
          <t>009.05</t>
        </is>
      </c>
      <c r="K918" s="223" t="n"/>
      <c r="L918" s="264" t="n"/>
      <c r="M918" s="265" t="n"/>
      <c r="N918" s="223" t="inlineStr">
        <is>
          <t>Indonesia</t>
        </is>
      </c>
      <c r="O918" s="223" t="inlineStr">
        <is>
          <t>Tidak diketahui</t>
        </is>
      </c>
      <c r="P918" s="260" t="n">
        <v>2011</v>
      </c>
      <c r="Q918" s="260" t="n">
        <v>2018</v>
      </c>
      <c r="R918" s="223" t="inlineStr">
        <is>
          <t>Penerbit Andi</t>
        </is>
      </c>
      <c r="S918" s="223" t="inlineStr">
        <is>
          <t>Andi Offset CV</t>
        </is>
      </c>
      <c r="T918" s="223" t="inlineStr">
        <is>
          <t>Lokal</t>
        </is>
      </c>
      <c r="U918" s="261" t="n">
        <v>130</v>
      </c>
      <c r="V918" s="86" t="inlineStr">
        <is>
          <t>pdf</t>
        </is>
      </c>
      <c r="W918" s="223" t="inlineStr">
        <is>
          <t>19.4 MB</t>
        </is>
      </c>
      <c r="X918" s="225" t="inlineStr">
        <is>
          <t>&lt;p&gt;Sejatinya membangun web untuk kebutuhan e-commerce dalam hal ini web toko online tentunya akan sangat berbeda dengan web untuk tujuan biasa. Karena itu paradigma yang masih tertanam dalam benak kita adalah membangun web toko online diperlukan sebuah modal yang tidak sedikit. Sehingga pada tataran inilah terkadang kita masih berkutat pada permasalahan tersebut, apalagi bagi anda yang baru mengenal dunia internet.&lt;/p&gt;
 &lt;p&gt;Hambatan membangun web toko online yang mahal, kini dapat disiasati dengan hadirnya sebuah blog, situs jejaring sosial, dan CMS e-commerce berbasis open source. Namun sayangnya dengan fiturnya yang sederhana, blog dan situs jejaring sosial menjadi agak dipaksakan untuk menjadi sebuah toko online. Begitu pula dengan pemanfaatan CMS e-commerce berbasis open source, permasalahan yang timbul adalah bagaimana dengan mereka yang masih pemula dalam dunia komputer dan internet? Mempelajari CMS e-commerce berbasis open source yang digunakan untuk pembuatan web toko online akan berbeda sekali dengan CMS yang digunakan untuk website biasa. Ini tentu saja diperlukan pengetahuan lebih mendalam akan hal itu dan memakan waktu yang lama untuk mempelajarinya. Oleh karena itu, adanya buku ini dapat memberikan solusi alternatif bagi anda yang ingin membuat toko online dengan konsep TMCPG yaitu Tepat, Mudah, Cepat, Praktis dan Gratis.&lt;/p&gt;
 &lt;p&gt;Dalam buku ini penulis mencoba menguraikan secara singkat salah satu media yang bersifat TMCPG yang bisa dimanfaatkan untuk membuat toko online selain blog, situs jejaring sosial dan CMS e-commerce berbasis e-commerce. Media tersebut adalah&amp;nbsp;Free Online Webstore yaitu sebuah web e-commerce atau portal/website biasa&amp;nbsp;&amp;nbsp;yang memberikan layanan berupa fitur jasa untuk para user dalam pembuatan toko online secara instan dalam hitungan menit dan dilakukan secara online serta bersifat gratis (&lt;em&gt;free&lt;/em&gt;).&lt;/p&gt;
 &lt;p&gt;Pokok bahasan buku diantaranya mencakup:&lt;/p&gt;
 &lt;p&gt;&amp;middot;&amp;nbsp;&amp;nbsp;&amp;nbsp;&amp;nbsp;&amp;nbsp;&amp;nbsp;&amp;nbsp;&amp;nbsp;&amp;nbsp;E-commerce sederhana dan toko online gratis&lt;/p&gt;
 &lt;p&gt;&amp;middot;&amp;nbsp;&amp;nbsp;&amp;nbsp;&amp;nbsp;&amp;nbsp;&amp;nbsp;&amp;nbsp;&amp;nbsp;&amp;nbsp;Mengenal free online webstore&lt;/p&gt;
 &lt;p&gt;&amp;middot;&amp;nbsp;&amp;nbsp;&amp;nbsp;&amp;nbsp;&amp;nbsp;&amp;nbsp;&amp;nbsp;&amp;nbsp;&amp;nbsp;Daftar free online webstore dalam negeri dan luar negeri&lt;/p&gt;
 &lt;p&gt;&amp;middot;&amp;nbsp;&amp;nbsp;&amp;nbsp;&amp;nbsp;&amp;nbsp;&amp;nbsp;&amp;nbsp;&amp;nbsp;&amp;nbsp;Memilih free online webstore&lt;/p&gt;
 &lt;p&gt;Kesaksian mereka tentang&amp;nbsp;&amp;nbsp;free online webstore&lt;/p&gt;</t>
        </is>
      </c>
      <c r="Y918" s="262" t="n">
        <v>49500</v>
      </c>
      <c r="Z918" s="226" t="n"/>
      <c r="AA918" s="241">
        <f>Y1295*Z1295</f>
        <v/>
      </c>
      <c r="AB918" s="237" t="inlineStr">
        <is>
          <t>515d8792-ad86-4481-bd02-4b05bf65dfa5</t>
        </is>
      </c>
    </row>
    <row r="919" ht="15" customHeight="1" s="283">
      <c r="A919" s="109" t="n">
        <v>1287</v>
      </c>
      <c r="B919" s="222">
        <f>HYPERLINK("https://mocostore.moco.co.id/catalog/"&amp;AB1296,"Klik Disini")</f>
        <v/>
      </c>
      <c r="C919" s="223" t="inlineStr">
        <is>
          <t>Panduan Aplikatif: 3D Studio Max untuk Pemodelan Interior Bangunan</t>
        </is>
      </c>
      <c r="D919" s="223" t="n"/>
      <c r="E919" s="223" t="inlineStr">
        <is>
          <t>Wahana Komputer</t>
        </is>
      </c>
      <c r="F919" s="223" t="inlineStr">
        <is>
          <t>978-979-29-0161-0</t>
        </is>
      </c>
      <c r="G919" s="223" t="inlineStr">
        <is>
          <t>978-979-29-9478-0</t>
        </is>
      </c>
      <c r="H919" s="223" t="inlineStr">
        <is>
          <t>Desain Grafis &amp; Multimedia</t>
        </is>
      </c>
      <c r="I919" s="258" t="inlineStr">
        <is>
          <t>Perguruan Tinggi</t>
        </is>
      </c>
      <c r="J919" s="186" t="inlineStr">
        <is>
          <t>009.04</t>
        </is>
      </c>
      <c r="K919" s="223" t="n"/>
      <c r="L919" s="264" t="n"/>
      <c r="M919" s="265" t="n"/>
      <c r="N919" s="223" t="inlineStr">
        <is>
          <t>Indonesia</t>
        </is>
      </c>
      <c r="O919" s="223" t="inlineStr">
        <is>
          <t>Tidak diketahui</t>
        </is>
      </c>
      <c r="P919" s="260" t="n">
        <v>2007</v>
      </c>
      <c r="Q919" s="260" t="n">
        <v>2018</v>
      </c>
      <c r="R919" s="223" t="inlineStr">
        <is>
          <t>Penerbit Andi</t>
        </is>
      </c>
      <c r="S919" s="223" t="inlineStr">
        <is>
          <t>Andi Offset CV</t>
        </is>
      </c>
      <c r="T919" s="223" t="inlineStr">
        <is>
          <t>Lokal</t>
        </is>
      </c>
      <c r="U919" s="261" t="n">
        <v>320</v>
      </c>
      <c r="V919" s="86" t="inlineStr">
        <is>
          <t>pdf</t>
        </is>
      </c>
      <c r="W919" s="223" t="inlineStr">
        <is>
          <t>16.8 MB</t>
        </is>
      </c>
      <c r="X919" s="225" t="inlineStr">
        <is>
          <t>&lt;p&gt;Saat ini 3D Studio Max telah berkembang menjadi alat presentasi yang lebih dinamis dan atraktif. Anda dapat menghasilkan karya yang mampu memberikan gambaran jelas pada calon konsumen mengenai suatu ide rancangan yang akan dikerjakan. Selanjutnya, Anda pun mudah melakukan modifikasi sebelum melaksanakan rancangan.&lt;br /&gt;
 &lt;br /&gt;
 Buku Panduan Aplikatif 3D Studio Max untuk Pemodelan Interior Bangunan membahas berbagai hal yang berhubungan dengan obyek 3 dimensi yang diterapkan pada desain interior. Pembahasan menyertakan penjelasan langkah demi langkah mulai dari dasar pembuatan obyek sampai contoh sederhana yang diaplikasikan pada obyek. Dengan demikian, Anda dapat menguasai teknik-teknik cepat untuk membuat rancangan desain interior dengan hasil lebih optimal.&lt;br /&gt;
 &lt;br /&gt;
 Buku ini membahas:&lt;br /&gt;
 Pengenalan 3D Studio Max&lt;br /&gt;
 Pemodelam Geometry&lt;br /&gt;
 Compound Objects dan Object Modifier&lt;br /&gt;
 Teknik Pencahayaan dan Kamera&lt;br /&gt;
 Material dan Rendering&lt;br /&gt;
 Pemodelan Interior&lt;/p&gt;</t>
        </is>
      </c>
      <c r="Y919" s="262" t="n">
        <v>99500</v>
      </c>
      <c r="Z919" s="226" t="n"/>
      <c r="AA919" s="241">
        <f>Y1296*Z1296</f>
        <v/>
      </c>
      <c r="AB919" s="237" t="inlineStr">
        <is>
          <t>9e2907fe-26aa-4fe9-a6b1-0a534ea50bef</t>
        </is>
      </c>
    </row>
    <row r="920" ht="15" customHeight="1" s="283">
      <c r="A920" s="109" t="n">
        <v>1288</v>
      </c>
      <c r="B920" s="222">
        <f>HYPERLINK("https://mocostore.moco.co.id/catalog/"&amp;AB1297,"Klik Disini")</f>
        <v/>
      </c>
      <c r="C920" s="223" t="inlineStr">
        <is>
          <t>Membangun Aplikasi SMS dengan Paket Open Source</t>
        </is>
      </c>
      <c r="D920" s="223" t="n"/>
      <c r="E920" s="223" t="inlineStr">
        <is>
          <t>Prasetya Ambang Utomo, ST</t>
        </is>
      </c>
      <c r="F920" s="223" t="inlineStr">
        <is>
          <t>979-763-112-5</t>
        </is>
      </c>
      <c r="G920" s="223" t="inlineStr">
        <is>
          <t>978-979-29-9428-5</t>
        </is>
      </c>
      <c r="H920" s="223" t="inlineStr">
        <is>
          <t>Pemograman</t>
        </is>
      </c>
      <c r="I920" s="258" t="inlineStr">
        <is>
          <t>Perguruan Tinggi</t>
        </is>
      </c>
      <c r="J920" s="186" t="inlineStr">
        <is>
          <t>009.05</t>
        </is>
      </c>
      <c r="K920" s="223" t="n"/>
      <c r="L920" s="264" t="n"/>
      <c r="M920" s="265" t="n"/>
      <c r="N920" s="223" t="inlineStr">
        <is>
          <t>Indonesia</t>
        </is>
      </c>
      <c r="O920" s="223" t="inlineStr">
        <is>
          <t>Tidak diketahui</t>
        </is>
      </c>
      <c r="P920" s="260" t="n">
        <v>2006</v>
      </c>
      <c r="Q920" s="260" t="n">
        <v>2018</v>
      </c>
      <c r="R920" s="223" t="inlineStr">
        <is>
          <t>Penerbit Andi</t>
        </is>
      </c>
      <c r="S920" s="223" t="inlineStr">
        <is>
          <t>Andi Offset CV</t>
        </is>
      </c>
      <c r="T920" s="223" t="inlineStr">
        <is>
          <t>Lokal</t>
        </is>
      </c>
      <c r="U920" s="261" t="n">
        <v>88</v>
      </c>
      <c r="V920" s="86" t="inlineStr">
        <is>
          <t>pdf</t>
        </is>
      </c>
      <c r="W920" s="223" t="inlineStr">
        <is>
          <t>16.8 MB</t>
        </is>
      </c>
      <c r="X920" s="225" t="inlineStr">
        <is>
          <t>&lt;p&gt;Layanan SMS semakin melekat erat dalam duania pengguna handphone. Harganya yang relatif lebih murah kerap menjadi alasan bagi pengguna untuk menyampaikan pesan. Pada perkembangannya lebih lanjut, layanan SMS pun ternyata tak sekedar menjadi media pengirim pesan. Kehadirannya mulai merambah ke dunia bisnis. Hal itu bisa dicermati melalui acara-acara interaktif yang marak digelar oleh berbagai stasiun televisi.&amp;nbsp;&lt;br /&gt;
 &lt;br /&gt;
 Buku ini membahas cara-cara membuat aplikasi SMS untuk mendukung dunia pendidikan, di berbagai jenjang, mulai dari sekolah dasar sampai perguruan tinggi.&amp;nbsp;&lt;br /&gt;
 &lt;br /&gt;
 Pokok bahasan:&lt;/p&gt;
 &lt;ul&gt;
 &lt;li&gt;Hardware yang dibutuhkan&lt;/li&gt;
 &lt;li&gt;Instalasi perangkat pendukung: Apache, MySQL, PHP, SMS Gateway&lt;/li&gt;
 &lt;li&gt;SMS Gateway: arsitektur dan konfigurasi&lt;/li&gt;
 &lt;li&gt;Pembuatan Database&lt;/li&gt;
 &lt;li&gt;Administrasi SMS&lt;/li&gt;
 &lt;/ul&gt;</t>
        </is>
      </c>
      <c r="Y920" s="262" t="n">
        <v>46500</v>
      </c>
      <c r="Z920" s="226" t="n"/>
      <c r="AA920" s="241">
        <f>Y1297*Z1297</f>
        <v/>
      </c>
      <c r="AB920" s="237" t="inlineStr">
        <is>
          <t>b6473d5b-4d66-435c-8a1d-34bfbb1016f0</t>
        </is>
      </c>
    </row>
    <row r="921" ht="15" customHeight="1" s="283">
      <c r="A921" s="109" t="n">
        <v>1289</v>
      </c>
      <c r="B921" s="222">
        <f>HYPERLINK("https://mocostore.moco.co.id/catalog/"&amp;AB1298,"Klik Disini")</f>
        <v/>
      </c>
      <c r="C921" s="223" t="inlineStr">
        <is>
          <t>From Zero To A Pro: Mahir Membuat Bahan Presentasi dengan PowerPoint 2010</t>
        </is>
      </c>
      <c r="D921" s="223" t="n"/>
      <c r="E921" s="223" t="inlineStr">
        <is>
          <t>Terra Ch. Triwahyuni dan Abdul Kadir</t>
        </is>
      </c>
      <c r="F921" s="223" t="inlineStr">
        <is>
          <t>978-979-29-2516-6</t>
        </is>
      </c>
      <c r="G921" s="223" t="inlineStr">
        <is>
          <t>978-979-29-9044-7</t>
        </is>
      </c>
      <c r="H921" s="223" t="inlineStr">
        <is>
          <t>Komputer &amp; Internet</t>
        </is>
      </c>
      <c r="I921" s="258" t="inlineStr">
        <is>
          <t>Perguruan Tinggi</t>
        </is>
      </c>
      <c r="J921" s="186" t="inlineStr">
        <is>
          <t>009.05</t>
        </is>
      </c>
      <c r="K921" s="223" t="n"/>
      <c r="L921" s="264" t="n"/>
      <c r="M921" s="265" t="n"/>
      <c r="N921" s="223" t="inlineStr">
        <is>
          <t>Indonesia</t>
        </is>
      </c>
      <c r="O921" s="223" t="inlineStr">
        <is>
          <t>Tidak diketahui</t>
        </is>
      </c>
      <c r="P921" s="260" t="n">
        <v>2011</v>
      </c>
      <c r="Q921" s="260" t="n">
        <v>2018</v>
      </c>
      <c r="R921" s="223" t="inlineStr">
        <is>
          <t>Penerbit Andi</t>
        </is>
      </c>
      <c r="S921" s="223" t="inlineStr">
        <is>
          <t>Andi Offset CV</t>
        </is>
      </c>
      <c r="T921" s="223" t="inlineStr">
        <is>
          <t>Lokal</t>
        </is>
      </c>
      <c r="U921" s="261" t="n">
        <v>347</v>
      </c>
      <c r="V921" s="86" t="inlineStr">
        <is>
          <t>pdf</t>
        </is>
      </c>
      <c r="W921" s="223" t="inlineStr">
        <is>
          <t>20.0 MB</t>
        </is>
      </c>
      <c r="X921" s="225" t="inlineStr">
        <is>
          <t>&lt;p&gt;Buku ini sangat berguna bagi Anda yang sedang atau akan belajar menggunakan Microsoft PowerPoint 2010. Berbagai fitur dari hal yang dasar sampai ke tingkat yang profesional akan dijelaskan dalam buku ini. Berbagai trik dan tip yang sangat bermanfaat dalam mendayagunakan Microsoft PowerPoint 2010 akan dibahas di sini, mulai dari pembuatan bahan presentasi yang sederhatra hingga yang melibatkan berbagai trik. Selain itu, juga membahas berbagai penyertaan objek seperti rumus, gambar*, persamaan matematika, bahkan video. Di sini, Anda juga akan diberikan langkah-langkah dalam membuat video berdasarkan bahan presentasi&lt;/p&gt;
 &lt;p&gt;&lt;br /&gt;
 Buku ini dapat digunakan oleh siapa saja yang berkepentingan melaktrkan presentasi yang menarik.&lt;br /&gt;
 &amp;nbsp;&lt;/p&gt;</t>
        </is>
      </c>
      <c r="Y921" s="262" t="n">
        <v>82000</v>
      </c>
      <c r="Z921" s="226" t="n"/>
      <c r="AA921" s="241">
        <f>Y1298*Z1298</f>
        <v/>
      </c>
      <c r="AB921" s="237" t="inlineStr">
        <is>
          <t>60ede620-5f50-474f-ae9e-e93bf1a4f31b</t>
        </is>
      </c>
    </row>
    <row r="922" ht="15" customHeight="1" s="283">
      <c r="A922" s="109" t="n">
        <v>1290</v>
      </c>
      <c r="B922" s="222">
        <f>HYPERLINK("https://mocostore.moco.co.id/catalog/"&amp;AB1299,"Klik Disini")</f>
        <v/>
      </c>
      <c r="C922" s="223" t="inlineStr">
        <is>
          <t>Panduan Aplikatif: Manipulasi Efek Foto Menggunakan Adobe Photoshop CS4</t>
        </is>
      </c>
      <c r="D922" s="223" t="n"/>
      <c r="E922" s="223" t="inlineStr">
        <is>
          <t>Wahana Komputer</t>
        </is>
      </c>
      <c r="F922" s="223" t="inlineStr">
        <is>
          <t>978-979-29-0639-4</t>
        </is>
      </c>
      <c r="G922" s="223" t="inlineStr">
        <is>
          <t>978-979-29-9480-3</t>
        </is>
      </c>
      <c r="H922" s="223" t="inlineStr">
        <is>
          <t>Komputer &amp; Internet</t>
        </is>
      </c>
      <c r="I922" s="258" t="inlineStr">
        <is>
          <t>Perguruan Tinggi</t>
        </is>
      </c>
      <c r="J922" s="186" t="inlineStr">
        <is>
          <t>009.05</t>
        </is>
      </c>
      <c r="K922" s="264" t="n"/>
      <c r="L922" s="264" t="n"/>
      <c r="M922" s="259" t="n"/>
      <c r="N922" s="223" t="inlineStr">
        <is>
          <t>Indonesia</t>
        </is>
      </c>
      <c r="O922" s="223" t="inlineStr">
        <is>
          <t>Tidak diketahui</t>
        </is>
      </c>
      <c r="P922" s="260" t="n">
        <v>2008</v>
      </c>
      <c r="Q922" s="260" t="n">
        <v>2018</v>
      </c>
      <c r="R922" s="223" t="inlineStr">
        <is>
          <t>Penerbit Andi</t>
        </is>
      </c>
      <c r="S922" s="223" t="inlineStr">
        <is>
          <t>Andi Offset CV</t>
        </is>
      </c>
      <c r="T922" s="223" t="inlineStr">
        <is>
          <t>Lokal</t>
        </is>
      </c>
      <c r="U922" s="261" t="n">
        <v>320</v>
      </c>
      <c r="V922" s="86" t="inlineStr">
        <is>
          <t>pdf</t>
        </is>
      </c>
      <c r="W922" s="223" t="inlineStr">
        <is>
          <t>25.0 MB</t>
        </is>
      </c>
      <c r="X922" s="225" t="inlineStr">
        <is>
          <t>&lt;p&gt;Buku Panduan Aplikatif Manipulasi Foto dengan Adobe Photoshop CS4 dibuat untuk memberikan Anda wawasan dan referensi dalam membuat beragam rekayasagambar, beserta&amp;nbsp; perintah-perintah yang tersedia pada program Adobe Photoshop CS 4. Buku ini ditunjukan bagi mahasiswa atau profesional yang terjun di bidang desain grafis.&lt;/p&gt;</t>
        </is>
      </c>
      <c r="Y922" s="262" t="n">
        <v>99500</v>
      </c>
      <c r="Z922" s="226" t="n"/>
      <c r="AA922" s="241">
        <f>Y1299*Z1299</f>
        <v/>
      </c>
      <c r="AB922" s="237" t="inlineStr">
        <is>
          <t>3b79e524-3081-40b8-b755-38042445567a</t>
        </is>
      </c>
    </row>
    <row r="923" ht="15" customHeight="1" s="283">
      <c r="A923" s="109" t="n">
        <v>1291</v>
      </c>
      <c r="B923" s="222">
        <f>HYPERLINK("https://mocostore.moco.co.id/catalog/"&amp;AB1300,"Klik Disini")</f>
        <v/>
      </c>
      <c r="C923" s="223" t="inlineStr">
        <is>
          <t>Membangun Aplikasi WAP Portal untuk Instansi/Lembaga</t>
        </is>
      </c>
      <c r="D923" s="223" t="n"/>
      <c r="E923" s="223" t="inlineStr">
        <is>
          <t>Prasetya Ambang Utomo</t>
        </is>
      </c>
      <c r="F923" s="223" t="inlineStr">
        <is>
          <t>979-763-329-2</t>
        </is>
      </c>
      <c r="G923" s="223" t="inlineStr">
        <is>
          <t>978-979-29-9431-5</t>
        </is>
      </c>
      <c r="H923" s="223" t="inlineStr">
        <is>
          <t>Pemograman</t>
        </is>
      </c>
      <c r="I923" s="258" t="inlineStr">
        <is>
          <t>Perguruan Tinggi</t>
        </is>
      </c>
      <c r="J923" s="186" t="inlineStr">
        <is>
          <t>009.05</t>
        </is>
      </c>
      <c r="K923" s="223" t="n"/>
      <c r="L923" s="264" t="n"/>
      <c r="M923" s="265" t="n"/>
      <c r="N923" s="223" t="inlineStr">
        <is>
          <t>Indonesia</t>
        </is>
      </c>
      <c r="O923" s="223" t="inlineStr">
        <is>
          <t>Tidak diketahui</t>
        </is>
      </c>
      <c r="P923" s="260" t="n">
        <v>2006</v>
      </c>
      <c r="Q923" s="260" t="n">
        <v>2018</v>
      </c>
      <c r="R923" s="223" t="inlineStr">
        <is>
          <t>Penerbit Andi</t>
        </is>
      </c>
      <c r="S923" s="223" t="inlineStr">
        <is>
          <t>Andi Offset CV</t>
        </is>
      </c>
      <c r="T923" s="223" t="inlineStr">
        <is>
          <t>Lokal</t>
        </is>
      </c>
      <c r="U923" s="261" t="n">
        <v>106</v>
      </c>
      <c r="V923" s="86" t="inlineStr">
        <is>
          <t>pdf</t>
        </is>
      </c>
      <c r="W923" s="223" t="inlineStr">
        <is>
          <t>20.9 MB</t>
        </is>
      </c>
      <c r="X923" s="225" t="inlineStr">
        <is>
          <t>&lt;p&gt;Munculnya media Wireless Internet, yaitu akses Internet tanpa menggunakan kabel, adalah kenyataan bahwa teknologi telah semakin maju. Saat ini, telepon seluler tidak hanya dapat digunakan untuk berkomunikasi saja. Lebih daripada itu, ditemukannya Wireless Application Protocol (WAP) memungkinkan sebuah telepon seluler (mobile device) dapat mengakses informasi, baik berita, informasi saham, dan informasi kampus. Bahkan informasi pemerintahan pun telah dapat diakses dengan media tersebut. Selain itu, kita juga dapat membuat berbagai macam aplikasi yang andal dengan WAP.&lt;br /&gt;
 &lt;br /&gt;
 Dalam buku ini diberikan sebuah solusi untuk membangun sebuah sistem informasi via WAP. Anda akan diajak belajar secara detail mengenai pembuatan sebuah aplikasi WAP Portal yang memberikan berbagai fitur, seperti polling, guestbook, kirim berita, dan pendaftaran on-line serta berbagai fitur lain yang bisa digunakan untuk memberikan sebuah informasi dari instansi atau lembaga Anda, yang dibangun menggunakan bahasa pemrograman Wireless Markup Language (WML) dan PHP menggunakan database MySQL. Studi kasus pada buku ini membahas pembuatan sistem informasi akademik (universitas) via WAP, yang memiliki berbagai fitur tambahan, seperti akses nilai, baik UAS, UTS, Kartu Rencana Studi, Kartu Hasil Studi, biaya yang harus dibayar, jadwal kuliah, SKS yang telah ditempuh per semester, maupun fitur lain dengan berbagai data yang up to date karena telah terhubung dengan database MySQL.&lt;br /&gt;
 &lt;br /&gt;
 Selengkapnya, buku ini membahas:&lt;br /&gt;
 Pengenalan Wireless Application Protokol (WAP)&lt;br /&gt;
 Software yang Dibutuhkan pada Aplikasi WAP&lt;br /&gt;
 Dasar-dasar WAP&lt;br /&gt;
 Membuat Database dengan MySQL&lt;br /&gt;
 Membangun Aplikasi WAP Portal&lt;/p&gt;</t>
        </is>
      </c>
      <c r="Y923" s="262" t="n">
        <v>48000</v>
      </c>
      <c r="Z923" s="226" t="n"/>
      <c r="AA923" s="241">
        <f>Y1300*Z1300</f>
        <v/>
      </c>
      <c r="AB923" s="237" t="inlineStr">
        <is>
          <t>1ef87bc1-a908-4f72-8840-974c0ab366d3</t>
        </is>
      </c>
    </row>
    <row r="924" ht="15" customHeight="1" s="283">
      <c r="A924" s="109" t="n">
        <v>1292</v>
      </c>
      <c r="B924" s="222">
        <f>HYPERLINK("https://mocostore.moco.co.id/catalog/"&amp;AB1301,"Klik Disini")</f>
        <v/>
      </c>
      <c r="C924" s="223" t="inlineStr">
        <is>
          <t>From Zero to A Pro: Mahir Mengolah Data dengan Excel 2010</t>
        </is>
      </c>
      <c r="D924" s="223" t="n"/>
      <c r="E924" s="223" t="inlineStr">
        <is>
          <t>Terra Ch. Triwahyuni dan Abdul Kadir</t>
        </is>
      </c>
      <c r="F924" s="223" t="inlineStr">
        <is>
          <t>978-979-29-2506-7</t>
        </is>
      </c>
      <c r="G924" s="223" t="inlineStr">
        <is>
          <t>978-979-29-9045-4</t>
        </is>
      </c>
      <c r="H924" s="223" t="inlineStr">
        <is>
          <t>Komputer &amp; Internet</t>
        </is>
      </c>
      <c r="I924" s="258" t="inlineStr">
        <is>
          <t>Perguruan Tinggi</t>
        </is>
      </c>
      <c r="J924" s="186" t="inlineStr">
        <is>
          <t>009.05</t>
        </is>
      </c>
      <c r="K924" s="223" t="n"/>
      <c r="L924" s="264" t="n"/>
      <c r="M924" s="265" t="n"/>
      <c r="N924" s="223" t="inlineStr">
        <is>
          <t>Indonesia</t>
        </is>
      </c>
      <c r="O924" s="223" t="inlineStr">
        <is>
          <t>Tidak diketahui</t>
        </is>
      </c>
      <c r="P924" s="260" t="n">
        <v>2012</v>
      </c>
      <c r="Q924" s="260" t="n">
        <v>2018</v>
      </c>
      <c r="R924" s="223" t="inlineStr">
        <is>
          <t>Penerbit Andi</t>
        </is>
      </c>
      <c r="S924" s="223" t="inlineStr">
        <is>
          <t>Andi Offset CV</t>
        </is>
      </c>
      <c r="T924" s="223" t="inlineStr">
        <is>
          <t>Lokal</t>
        </is>
      </c>
      <c r="U924" s="261" t="n">
        <v>294</v>
      </c>
      <c r="V924" s="86" t="inlineStr">
        <is>
          <t>pdf</t>
        </is>
      </c>
      <c r="W924" s="223" t="inlineStr">
        <is>
          <t>13.3 MB</t>
        </is>
      </c>
      <c r="X924" s="225" t="inlineStr">
        <is>
          <t>&lt;p&gt;Buku ini sangat berguna bagi Anda yang sedang atau belajar menggunakan Microsoft Excel 2010. Berbagai fitur dari yang dasar hingga tingkat profesional akan dijelaskan dalam buku ini. Berbagai trik dan tip yang bermanfaat dalam mendayagunakan Microsoft Excel 2010 pun akan melengkapi buku ini, mulai dari pembuatan tabel yang sederhana maupun yang melibatkan berbagai rumus hingga ke penyisipan gambar, grafik, diagram, dan persamaan matematika.&amp;nbsp;&lt;br /&gt;
 Buku ini dapat digunakan oleh siapa saja, baik pelajar, mahasiswa, ibu rumah tangga, dan lain-lain.&amp;nbsp;&lt;/p&gt;</t>
        </is>
      </c>
      <c r="Y924" s="262" t="n">
        <v>75500</v>
      </c>
      <c r="Z924" s="226" t="n"/>
      <c r="AA924" s="241">
        <f>Y1301*Z1301</f>
        <v/>
      </c>
      <c r="AB924" s="237" t="inlineStr">
        <is>
          <t>28be30e8-0f0e-467e-afb3-11d965bedbd7</t>
        </is>
      </c>
    </row>
    <row r="925" ht="15" customHeight="1" s="283">
      <c r="A925" s="109" t="n">
        <v>1293</v>
      </c>
      <c r="B925" s="222">
        <f>HYPERLINK("https://mocostore.moco.co.id/catalog/"&amp;AB1302,"Klik Disini")</f>
        <v/>
      </c>
      <c r="C925" s="223" t="inlineStr">
        <is>
          <t>Membangun Database Client-Server Menggunakan InterBase</t>
        </is>
      </c>
      <c r="D925" s="223" t="n"/>
      <c r="E925" s="223" t="inlineStr">
        <is>
          <t>Yudha C. Setiawan</t>
        </is>
      </c>
      <c r="F925" s="223" t="inlineStr">
        <is>
          <t>979-731-308-5</t>
        </is>
      </c>
      <c r="G925" s="223" t="inlineStr">
        <is>
          <t>978-979-29-9432-2</t>
        </is>
      </c>
      <c r="H925" s="223" t="inlineStr">
        <is>
          <t>Komputer &amp; Internet</t>
        </is>
      </c>
      <c r="I925" s="258" t="inlineStr">
        <is>
          <t>Perguruan Tinggi</t>
        </is>
      </c>
      <c r="J925" s="186" t="inlineStr">
        <is>
          <t>009.05</t>
        </is>
      </c>
      <c r="K925" s="223" t="inlineStr">
        <is>
          <t>Tidak Tersedia</t>
        </is>
      </c>
      <c r="L925" s="223" t="n"/>
      <c r="M925" s="259" t="inlineStr">
        <is>
          <t>Tidak Tersedia</t>
        </is>
      </c>
      <c r="N925" s="223" t="inlineStr">
        <is>
          <t>Indonesia</t>
        </is>
      </c>
      <c r="O925" s="223" t="inlineStr">
        <is>
          <t>Tidak diketahui</t>
        </is>
      </c>
      <c r="P925" s="260" t="n">
        <v>2004</v>
      </c>
      <c r="Q925" s="260" t="n">
        <v>2018</v>
      </c>
      <c r="R925" s="223" t="inlineStr">
        <is>
          <t>Penerbit Andi</t>
        </is>
      </c>
      <c r="S925" s="223" t="inlineStr">
        <is>
          <t>Andi Offset CV</t>
        </is>
      </c>
      <c r="T925" s="223" t="inlineStr">
        <is>
          <t>Lokal</t>
        </is>
      </c>
      <c r="U925" s="261" t="n">
        <v>596</v>
      </c>
      <c r="V925" s="86" t="inlineStr">
        <is>
          <t>pdf</t>
        </is>
      </c>
      <c r="W925" s="223" t="inlineStr">
        <is>
          <t>15.0 MB</t>
        </is>
      </c>
      <c r="X925" s="225" t="inlineStr">
        <is>
          <t>&lt;p&gt;Model database Client-Server merupakan model sistem database terbaik yang sangat cocok untuk keperluan bisnis pada suatu perusahaan. Pada model database Client-Server memungkinkan dilakukan proses perhitungan yang kompleks dan simultan. Model database Client-Server memerlukan dukungan perangkat keras yang tidak ringan dan semua komputer pada model ini harus berada dalam lingkungan jaringan.&lt;br /&gt;
 lnterBase merupakan program aplikasi mandiri yang terpisah dari Delphi yang memiliki kemampuan untuk membangun simulasi model database Client-Server pada komputer tunggal. lnterBase dapat bekerja dengan baik di dalam lingkungan Microsoft windows NT 4.0, Windows 2000, Windows 98/Me dan beberapa sistem operasi UNIX/Linux. lnterBase memungkinkan untuk memindahkan database dari suatu lingkungan ke dalam lingkungan yang lainnya. lnterBase mendukung akses database multiuser dan mendukung protokol Network seperti TCP/lP, NetBEUldan lP)VSPX.&lt;/p&gt;</t>
        </is>
      </c>
      <c r="Y925" s="262" t="n">
        <v>160000</v>
      </c>
      <c r="Z925" s="226" t="n"/>
      <c r="AA925" s="241">
        <f>Y1302*Z1302</f>
        <v/>
      </c>
      <c r="AB925" s="237" t="inlineStr">
        <is>
          <t>7e61001a-cd9b-449d-b2a8-a0336832904a</t>
        </is>
      </c>
    </row>
    <row r="926" ht="15" customHeight="1" s="283">
      <c r="A926" s="109" t="n">
        <v>1294</v>
      </c>
      <c r="B926" s="222">
        <f>HYPERLINK("https://mocostore.moco.co.id/catalog/"&amp;AB1303,"Klik Disini")</f>
        <v/>
      </c>
      <c r="C926" s="223" t="inlineStr">
        <is>
          <t>Panduan Aplikatif: Menggunakan Microsoft Excel 2007</t>
        </is>
      </c>
      <c r="D926" s="223" t="n"/>
      <c r="E926" s="223" t="inlineStr">
        <is>
          <t>Wahana Komputer</t>
        </is>
      </c>
      <c r="F926" s="223" t="inlineStr">
        <is>
          <t>978-979-29-0150-4</t>
        </is>
      </c>
      <c r="G926" s="223" t="inlineStr">
        <is>
          <t>978-979-29-9485-8</t>
        </is>
      </c>
      <c r="H926" s="223" t="inlineStr">
        <is>
          <t>Komputer &amp; Internet</t>
        </is>
      </c>
      <c r="I926" s="258" t="inlineStr">
        <is>
          <t>Perguruan Tinggi</t>
        </is>
      </c>
      <c r="J926" s="186" t="inlineStr">
        <is>
          <t>009.05</t>
        </is>
      </c>
      <c r="K926" s="223" t="n"/>
      <c r="L926" s="264" t="n"/>
      <c r="M926" s="265" t="n"/>
      <c r="N926" s="223" t="inlineStr">
        <is>
          <t>Indonesia</t>
        </is>
      </c>
      <c r="O926" s="223" t="inlineStr">
        <is>
          <t>Tidak diketahui</t>
        </is>
      </c>
      <c r="P926" s="260" t="n">
        <v>2007</v>
      </c>
      <c r="Q926" s="260" t="n">
        <v>2018</v>
      </c>
      <c r="R926" s="223" t="inlineStr">
        <is>
          <t>Penerbit Andi</t>
        </is>
      </c>
      <c r="S926" s="223" t="inlineStr">
        <is>
          <t>Andi Offset CV</t>
        </is>
      </c>
      <c r="T926" s="223" t="inlineStr">
        <is>
          <t>Lokal</t>
        </is>
      </c>
      <c r="U926" s="261" t="n">
        <v>224</v>
      </c>
      <c r="V926" s="86" t="inlineStr">
        <is>
          <t>pdf</t>
        </is>
      </c>
      <c r="W926" s="223" t="inlineStr">
        <is>
          <t>5.8 MB</t>
        </is>
      </c>
      <c r="X926" s="225" t="inlineStr">
        <is>
          <t>&lt;p&gt;Excel 2007 merupakan sistem aplikasi spreadsheet yang praktis, memiliki kemampuan menghitung dan dapat dikombinasikan dengan teks, grafik, dan diagram sehingga lebih dinamis dan interaktif. Microsoft Excel 2007 ditujukan untuk menyederhanakan sistem perhitungan yang rumit sehingga lebih praktis dan mudah diterapkan. Excel juga dapat digunakan untuk menyusun rencana anggaran biaya.&lt;br /&gt;
 &lt;br /&gt;
 Buku Panduan Aplikatif Menggunakan Microsoft Excel 2007 ini membahas secara praktis berbagai hal yang berhubungan dengan Excel, dilengkapi dengan gambar, mulai dari pengenalan aplikasi Excel 2007 hingga contoh penyusunan rencana anggaran biaya menggunakan Excel 2007.&lt;br /&gt;
 &lt;br /&gt;
 Buku ini membahas:&lt;br /&gt;
 Pengolahan data&lt;br /&gt;
 Bekerja dengan fungsi&lt;br /&gt;
 Menambahkan Gambar&lt;br /&gt;
 Menyusun Rencana Anggaran Biaya&lt;br /&gt;
 Mencetak Dokumen&lt;/p&gt;</t>
        </is>
      </c>
      <c r="Y926" s="262" t="n">
        <v>99500</v>
      </c>
      <c r="Z926" s="226" t="n"/>
      <c r="AA926" s="241">
        <f>Y1303*Z1303</f>
        <v/>
      </c>
      <c r="AB926" s="237" t="inlineStr">
        <is>
          <t>a42f9e97-0947-4f3e-935a-918ce1dc5c02</t>
        </is>
      </c>
    </row>
    <row r="927" ht="15" customHeight="1" s="283">
      <c r="A927" s="109" t="n">
        <v>1295</v>
      </c>
      <c r="B927" s="222">
        <f>HYPERLINK("https://mocostore.moco.co.id/catalog/"&amp;AB1304,"Klik Disini")</f>
        <v/>
      </c>
      <c r="C927" s="223" t="inlineStr">
        <is>
          <t>Ayo Tune Up Komputer Anda</t>
        </is>
      </c>
      <c r="D927" s="223" t="n"/>
      <c r="E927" s="223" t="inlineStr">
        <is>
          <t>DigiBook Technology</t>
        </is>
      </c>
      <c r="F927" s="223" t="inlineStr">
        <is>
          <t>979-763-559-7</t>
        </is>
      </c>
      <c r="G927" s="223" t="inlineStr">
        <is>
          <t>978-979-29-8756-0</t>
        </is>
      </c>
      <c r="H927" s="223" t="inlineStr">
        <is>
          <t>Komputer &amp; Internet</t>
        </is>
      </c>
      <c r="I927" s="258" t="inlineStr">
        <is>
          <t>Perguruan Tinggi</t>
        </is>
      </c>
      <c r="J927" s="186" t="inlineStr">
        <is>
          <t>009.05</t>
        </is>
      </c>
      <c r="K927" s="223" t="n"/>
      <c r="L927" s="264" t="n"/>
      <c r="M927" s="265" t="n"/>
      <c r="N927" s="223" t="inlineStr">
        <is>
          <t>Indonesia</t>
        </is>
      </c>
      <c r="O927" s="223" t="inlineStr">
        <is>
          <t>Tidak diketahui</t>
        </is>
      </c>
      <c r="P927" s="260" t="n">
        <v>2006</v>
      </c>
      <c r="Q927" s="260" t="n">
        <v>2018</v>
      </c>
      <c r="R927" s="223" t="inlineStr">
        <is>
          <t>Penerbit Andi</t>
        </is>
      </c>
      <c r="S927" s="223" t="inlineStr">
        <is>
          <t>Andi Offset CV</t>
        </is>
      </c>
      <c r="T927" s="223" t="inlineStr">
        <is>
          <t>Lokal</t>
        </is>
      </c>
      <c r="U927" s="261" t="n">
        <v>122</v>
      </c>
      <c r="V927" s="86" t="inlineStr">
        <is>
          <t>pdf</t>
        </is>
      </c>
      <c r="W927" s="223" t="inlineStr">
        <is>
          <t>15.8 MB</t>
        </is>
      </c>
      <c r="X927" s="225" t="inlineStr">
        <is>
          <t>&lt;p&gt;lnilah buku yang membukakan rahasia pada Anda bagaimana mendongkrak kinerja komputer dengan cara yang sangat mudah. Tidak perlu seorang master Windows untuk mengoptimalkan sistem komputer. Tidak perlu pengetahuan yang tinggi tentang komputer. Anda pun bisa!&lt;/p&gt;</t>
        </is>
      </c>
      <c r="Y927" s="262" t="n">
        <v>53500</v>
      </c>
      <c r="Z927" s="226" t="n"/>
      <c r="AA927" s="241">
        <f>Y1304*Z1304</f>
        <v/>
      </c>
      <c r="AB927" s="237" t="inlineStr">
        <is>
          <t>3ac50739-c176-4008-a9cd-3fbdf73deaad</t>
        </is>
      </c>
    </row>
    <row r="928" ht="15" customHeight="1" s="283">
      <c r="A928" s="109" t="n">
        <v>1296</v>
      </c>
      <c r="B928" s="222">
        <f>HYPERLINK("https://mocostore.moco.co.id/catalog/"&amp;AB1305,"Klik Disini")</f>
        <v/>
      </c>
      <c r="C928" s="223" t="inlineStr">
        <is>
          <t>Panduan Aplikatif: Menguasai Macromedia Flash MX 2004</t>
        </is>
      </c>
      <c r="D928" s="223" t="n"/>
      <c r="E928" s="223" t="inlineStr">
        <is>
          <t>Wahana Komputer</t>
        </is>
      </c>
      <c r="F928" s="223" t="inlineStr">
        <is>
          <t>979-731-463-4</t>
        </is>
      </c>
      <c r="G928" s="223" t="inlineStr">
        <is>
          <t>978-979-29-9103-1</t>
        </is>
      </c>
      <c r="H928" s="223" t="inlineStr">
        <is>
          <t>Komputer &amp; Internet</t>
        </is>
      </c>
      <c r="I928" s="258" t="inlineStr">
        <is>
          <t>Perguruan Tinggi</t>
        </is>
      </c>
      <c r="J928" s="186" t="inlineStr">
        <is>
          <t>009.05</t>
        </is>
      </c>
      <c r="K928" s="223" t="n"/>
      <c r="L928" s="264" t="n"/>
      <c r="M928" s="265" t="n"/>
      <c r="N928" s="223" t="inlineStr">
        <is>
          <t>Indonesia</t>
        </is>
      </c>
      <c r="O928" s="223" t="inlineStr">
        <is>
          <t>Tidak diketahui</t>
        </is>
      </c>
      <c r="P928" s="260" t="n">
        <v>2004</v>
      </c>
      <c r="Q928" s="260" t="n">
        <v>2018</v>
      </c>
      <c r="R928" s="223" t="inlineStr">
        <is>
          <t>Penerbit Andi</t>
        </is>
      </c>
      <c r="S928" s="223" t="inlineStr">
        <is>
          <t>Andi Offset CV</t>
        </is>
      </c>
      <c r="T928" s="223" t="inlineStr">
        <is>
          <t>Lokal</t>
        </is>
      </c>
      <c r="U928" s="261" t="n">
        <v>280</v>
      </c>
      <c r="V928" s="86" t="inlineStr">
        <is>
          <t>pdf</t>
        </is>
      </c>
      <c r="W928" s="223" t="inlineStr">
        <is>
          <t>5.5 MB</t>
        </is>
      </c>
      <c r="X928" s="225" t="inlineStr">
        <is>
          <t>&lt;p&gt;Dewasa ini macromedia flash telah menjadi primadona para designer web sebagai sarana untuk menciptakan sebuah situs web yang menarik dan interaktif. Flash mempunyai kemampuan dan fasilitas untuk membuat desain dan animasi objek secara mudah dan menyenangkan. Tidak mengherankan jika saat ini flash telah menjadi standar pembuatan animasi dan desain web profesional. Teknologi yang dimiliki flash inilah yang membuatnya menarik perhatian untuk dipelajari dan dikuasai. Bagi kalangan tertentu, dengan menguasai flash bisa menjadi lahan mata pencaharian yang menjanjikan. Hal itu di karenakan profesi sebagai seorang web master atau web desainer adalah salah satu profesi yang banyak diinginkan sekarang ini. Buku yang membahas program macromedia flash 7.0 atau lebih dikenal dengan Macromedia Flash MX 2004 ini di susun secara aplikatif dengan panduan langkah demi langkah yang memudahkan anda lebih memahami dan mencobanya sendiri. Setelah membaca buku ini anda akan dapat membuat desain dan animasi web sendiri sesuai selera dan kreativitas anda.&lt;/p&gt;</t>
        </is>
      </c>
      <c r="Y928" s="262" t="n">
        <v>83000</v>
      </c>
      <c r="Z928" s="226" t="n"/>
      <c r="AA928" s="241">
        <f>Y1305*Z1305</f>
        <v/>
      </c>
      <c r="AB928" s="237" t="inlineStr">
        <is>
          <t>502802a0-e5f4-4218-8f7c-665aba8da5f0</t>
        </is>
      </c>
    </row>
    <row r="929" ht="15" customHeight="1" s="283">
      <c r="A929" s="109" t="n">
        <v>1297</v>
      </c>
      <c r="B929" s="222">
        <f>HYPERLINK("https://mocostore.moco.co.id/catalog/"&amp;AB1306,"Klik Disini")</f>
        <v/>
      </c>
      <c r="C929" s="223" t="inlineStr">
        <is>
          <t>Panduan Aplikatif: Menyusun Tulisan Ilmiah dengan Microsoft Word XP</t>
        </is>
      </c>
      <c r="D929" s="223" t="n"/>
      <c r="E929" s="223" t="inlineStr">
        <is>
          <t>Wahana Komputer</t>
        </is>
      </c>
      <c r="F929" s="223" t="inlineStr">
        <is>
          <t>979-731-196-1</t>
        </is>
      </c>
      <c r="G929" s="223" t="inlineStr">
        <is>
          <t>978-979-29-9107-9</t>
        </is>
      </c>
      <c r="H929" s="223" t="inlineStr">
        <is>
          <t>Komputer &amp; Internet</t>
        </is>
      </c>
      <c r="I929" s="258" t="inlineStr">
        <is>
          <t>Perguruan Tinggi</t>
        </is>
      </c>
      <c r="J929" s="186" t="inlineStr">
        <is>
          <t>009.05</t>
        </is>
      </c>
      <c r="K929" s="223" t="n"/>
      <c r="L929" s="264" t="n"/>
      <c r="M929" s="265" t="n"/>
      <c r="N929" s="223" t="inlineStr">
        <is>
          <t>Indonesia</t>
        </is>
      </c>
      <c r="O929" s="223" t="inlineStr">
        <is>
          <t>Tidak diketahui</t>
        </is>
      </c>
      <c r="P929" s="260" t="n">
        <v>2004</v>
      </c>
      <c r="Q929" s="260" t="n">
        <v>2018</v>
      </c>
      <c r="R929" s="223" t="inlineStr">
        <is>
          <t>Penerbit Andi</t>
        </is>
      </c>
      <c r="S929" s="223" t="inlineStr">
        <is>
          <t>Andi Offset CV</t>
        </is>
      </c>
      <c r="T929" s="223" t="inlineStr">
        <is>
          <t>Lokal</t>
        </is>
      </c>
      <c r="U929" s="261" t="n">
        <v>296</v>
      </c>
      <c r="V929" s="86" t="inlineStr">
        <is>
          <t>pdf</t>
        </is>
      </c>
      <c r="W929" s="223" t="inlineStr">
        <is>
          <t>22.7 MB</t>
        </is>
      </c>
      <c r="X929" s="225" t="inlineStr">
        <is>
          <t>&lt;p&gt;Buku ini menyajikan teori dan tahapan yang diperlukan dalam membuat tulisan ilmiah menmggunakan Microsoft Word XP. Kandungan materi buku ini disusun berdasarkan petunjuk dan aturan penyusunan tulisan ilmiah dari berbagai sumber dan dari pengalaman penulis dalam membuat tulisan ilmiah.&amp;nbsp;&lt;br /&gt;
 &lt;br /&gt;
 Pokok-pokok Bahasan:&lt;br /&gt;
 Pengenalan dan ketentuan penulisan tulisan ilmiah, sistematika dan struktur tulisan ilmiah dan alasan pemilihan Ms Word dalam penulisan tulisan ilmiah.&amp;nbsp;&lt;br /&gt;
 Sejarah perkembangan Ms Word XP, instalasi dan kebutuhan sistem dan fasilitas pada Ms Word Xp.&amp;nbsp;&lt;br /&gt;
 Cara memulai, pemahaman tampilan dan proses pengetikkan serta edit naskah pada Ms Word XP.&amp;nbsp;&lt;br /&gt;
 Cara pengaturan pada format teks dari pengaturan font sampai dengan bullet dan numbering.&lt;br /&gt;
 Cara pembuatan table dan penambahan object dengan toolbar drawing.&amp;nbsp;&lt;br /&gt;
 Cara pemahaman, penggunakan, dan pengaturan style pada naskah atau dokumen panjang.&amp;nbsp;&lt;br /&gt;
 Cara penggunaan dan pengaturan bahasa di dalam suatu teks yang dilengkapi dengan kamus.&amp;nbsp;&lt;br /&gt;
 Membahas contoh-contoh pengaturan tulisan ilmiah untuk jurnal.&amp;nbsp;&lt;br /&gt;
 Membahas contoh-contoh pengaturan tulisan ilmiah untuk tesis.&amp;nbsp;&lt;br /&gt;
 Membahas contoh-contoh pengaturan tulisan ilmiah untuk laporan penelitian&lt;/p&gt;</t>
        </is>
      </c>
      <c r="Y929" s="262" t="n">
        <v>105000</v>
      </c>
      <c r="Z929" s="226" t="n"/>
      <c r="AA929" s="241">
        <f>Y1306*Z1306</f>
        <v/>
      </c>
      <c r="AB929" s="237" t="inlineStr">
        <is>
          <t>484f0e2c-7350-48de-b052-63005a6d080c</t>
        </is>
      </c>
    </row>
    <row r="930" ht="15" customHeight="1" s="283">
      <c r="A930" s="109" t="n">
        <v>1298</v>
      </c>
      <c r="B930" s="222">
        <f>HYPERLINK("https://mocostore.moco.co.id/catalog/"&amp;AB1307,"Klik Disini")</f>
        <v/>
      </c>
      <c r="C930" s="223" t="inlineStr">
        <is>
          <t>From Zero To A Pro: Word 2007</t>
        </is>
      </c>
      <c r="D930" s="223" t="n"/>
      <c r="E930" s="223" t="inlineStr">
        <is>
          <t>Terra Ch. Triwahyuni, Abdul Kadir dan Novia Fitriana Sari</t>
        </is>
      </c>
      <c r="F930" s="223" t="inlineStr">
        <is>
          <t>978-979-29-0873-2</t>
        </is>
      </c>
      <c r="G930" s="223" t="inlineStr">
        <is>
          <t>978-979-29-9759-0</t>
        </is>
      </c>
      <c r="H930" s="223" t="inlineStr">
        <is>
          <t>Komputer &amp; Internet</t>
        </is>
      </c>
      <c r="I930" s="258" t="inlineStr">
        <is>
          <t>Perguruan Tinggi</t>
        </is>
      </c>
      <c r="J930" s="186" t="inlineStr">
        <is>
          <t>009.05</t>
        </is>
      </c>
      <c r="K930" s="264" t="n"/>
      <c r="L930" s="264" t="n"/>
      <c r="M930" s="259" t="n"/>
      <c r="N930" s="223" t="inlineStr">
        <is>
          <t>Indonesia</t>
        </is>
      </c>
      <c r="O930" s="223" t="inlineStr">
        <is>
          <t>Tidak diketahui</t>
        </is>
      </c>
      <c r="P930" s="260" t="n">
        <v>2009</v>
      </c>
      <c r="Q930" s="260" t="n">
        <v>2018</v>
      </c>
      <c r="R930" s="223" t="inlineStr">
        <is>
          <t>Penerbit Andi</t>
        </is>
      </c>
      <c r="S930" s="223" t="inlineStr">
        <is>
          <t>Andi Offset CV</t>
        </is>
      </c>
      <c r="T930" s="223" t="inlineStr">
        <is>
          <t>Lokal</t>
        </is>
      </c>
      <c r="U930" s="261" t="n">
        <v>383</v>
      </c>
      <c r="V930" s="86" t="inlineStr">
        <is>
          <t>pdf</t>
        </is>
      </c>
      <c r="W930" s="223" t="inlineStr">
        <is>
          <t>10.9 MB</t>
        </is>
      </c>
      <c r="X930" s="225" t="inlineStr">
        <is>
          <t>&lt;p&gt;Buku yang sangat berguna bagi Anda yang sedang, belajar untuk membuat dokumen. Menjelaskan berbagai fitur pada Word 2007, dari hal di tingkat dasar sampai tingkat yang profesional.&lt;br /&gt;
 &amp;bull; Membahas berbagai trik dan tip yang sangat bermanfaat dalam pembuatan dokumen. Dari penulisan teks hingga penyisipan garribar,. diagram, dan persamaan matematika.&lt;br /&gt;
 &amp;bull; Membicarakan cara penyusunan header, footer, catatan kaki, daftar isi, daftar gambar, indeks hingga cara pembuatan sampul dokumen.&lt;br /&gt;
 &amp;bull; Mengupas cara pembuatan surat, amplop, dan label secara massal melalui fasilitas mail merge.&lt;br /&gt;
 &amp;bull; Dapat digunakan oleh siapa saja (pelajar, mahasiswa, penulis, sekretaris, dan lainlain).&lt;/p&gt;</t>
        </is>
      </c>
      <c r="Y930" s="262" t="n">
        <v>108000</v>
      </c>
      <c r="Z930" s="226" t="n"/>
      <c r="AA930" s="241">
        <f>Y1307*Z1307</f>
        <v/>
      </c>
      <c r="AB930" s="237" t="inlineStr">
        <is>
          <t>895b0ead-e04e-4549-821a-b75c863642c0</t>
        </is>
      </c>
    </row>
    <row r="931" ht="15" customHeight="1" s="283">
      <c r="A931" s="109" t="n">
        <v>1299</v>
      </c>
      <c r="B931" s="222">
        <f>HYPERLINK("https://mocostore.moco.co.id/catalog/"&amp;AB1308,"Klik Disini")</f>
        <v/>
      </c>
      <c r="C931" s="223" t="inlineStr">
        <is>
          <t>Panduan Aplikatif Pemrograman Gambas</t>
        </is>
      </c>
      <c r="D931" s="223" t="n"/>
      <c r="E931" s="223" t="inlineStr">
        <is>
          <t>Mahdi Ridho</t>
        </is>
      </c>
      <c r="F931" s="223" t="inlineStr">
        <is>
          <t>979-763-176-1</t>
        </is>
      </c>
      <c r="G931" s="223" t="inlineStr">
        <is>
          <t>978-979-29-9111-6</t>
        </is>
      </c>
      <c r="H931" s="223" t="inlineStr">
        <is>
          <t>Pemograman</t>
        </is>
      </c>
      <c r="I931" s="258" t="inlineStr">
        <is>
          <t>Perguruan Tinggi</t>
        </is>
      </c>
      <c r="J931" s="186" t="inlineStr">
        <is>
          <t>009.05</t>
        </is>
      </c>
      <c r="K931" s="223" t="n"/>
      <c r="L931" s="264" t="n"/>
      <c r="M931" s="265" t="n"/>
      <c r="N931" s="223" t="inlineStr">
        <is>
          <t>Indonesia</t>
        </is>
      </c>
      <c r="O931" s="223" t="inlineStr">
        <is>
          <t>Tidak diketahui</t>
        </is>
      </c>
      <c r="P931" s="260" t="n">
        <v>2006</v>
      </c>
      <c r="Q931" s="260" t="n">
        <v>2018</v>
      </c>
      <c r="R931" s="223" t="inlineStr">
        <is>
          <t>Penerbit Andi</t>
        </is>
      </c>
      <c r="S931" s="223" t="inlineStr">
        <is>
          <t>Andi Offset CV</t>
        </is>
      </c>
      <c r="T931" s="223" t="inlineStr">
        <is>
          <t>Lokal</t>
        </is>
      </c>
      <c r="U931" s="261" t="n">
        <v>178</v>
      </c>
      <c r="V931" s="86" t="inlineStr">
        <is>
          <t>pdf</t>
        </is>
      </c>
      <c r="W931" s="223" t="inlineStr">
        <is>
          <t>17.1 MB</t>
        </is>
      </c>
      <c r="X931" s="225" t="inlineStr">
        <is>
          <t>&lt;p&gt;Gambas merupakan salah satu aplikasi pemrograman visual under Linux dan variannya. Aplikasi Gambas secara sekilas dapat dikatakan mirip dengan Visual Basic, terutama pada sintaks&amp;ndash;sintaks kode program dan penggunaan objeknya. Namun pada hakikatnya Gambas bukanlah suatu cloning dari Visual Basic. Gambas merupakan salah satu produk open source dan free yang hanya dapat berjalan pada platform Linux dan variannya. Gambas telah memberi kita suatu alternatif dalam penggunaan software yang free dan legal. Sangat cocok bagi mereka yang ingin membangun aplikasi berbasis gui dengan mudah, cepat, dan murah. Mereka yang ingin belajar Visual Basic juga dapat bersimulasi dengan gambas. Kita hanya perlu penyesuaian beberapa menit untuk migrasi.&lt;/p&gt;</t>
        </is>
      </c>
      <c r="Y931" s="262" t="n">
        <v>67500</v>
      </c>
      <c r="Z931" s="226" t="n"/>
      <c r="AA931" s="241">
        <f>Y1308*Z1308</f>
        <v/>
      </c>
      <c r="AB931" s="237" t="inlineStr">
        <is>
          <t>1e01fa30-54df-4d7b-82e5-d50297626457</t>
        </is>
      </c>
    </row>
    <row r="932" ht="15" customHeight="1" s="283">
      <c r="A932" s="109" t="n">
        <v>1300</v>
      </c>
      <c r="B932" s="222">
        <f>HYPERLINK("https://mocostore.moco.co.id/catalog/"&amp;AB1309,"Klik Disini")</f>
        <v/>
      </c>
      <c r="C932" s="223" t="inlineStr">
        <is>
          <t>Membangun Firewall dan Traffic Filtering Berbasis Cisco</t>
        </is>
      </c>
      <c r="D932" s="223" t="n"/>
      <c r="E932" s="223" t="inlineStr">
        <is>
          <t>Rahmat Rafiudin</t>
        </is>
      </c>
      <c r="F932" s="223" t="inlineStr">
        <is>
          <t>979-763-192-3</t>
        </is>
      </c>
      <c r="G932" s="223" t="inlineStr">
        <is>
          <t>978-979-29-9435-3</t>
        </is>
      </c>
      <c r="H932" s="223" t="inlineStr">
        <is>
          <t>Komputer &amp; Internet</t>
        </is>
      </c>
      <c r="I932" s="258" t="inlineStr">
        <is>
          <t>Perguruan Tinggi</t>
        </is>
      </c>
      <c r="J932" s="186" t="inlineStr">
        <is>
          <t>009.05</t>
        </is>
      </c>
      <c r="K932" s="223" t="n"/>
      <c r="L932" s="264" t="n"/>
      <c r="M932" s="265" t="n"/>
      <c r="N932" s="223" t="inlineStr">
        <is>
          <t>Indonesia</t>
        </is>
      </c>
      <c r="O932" s="223" t="inlineStr">
        <is>
          <t>Tidak diketahui</t>
        </is>
      </c>
      <c r="P932" s="260" t="n">
        <v>2006</v>
      </c>
      <c r="Q932" s="260" t="n">
        <v>2018</v>
      </c>
      <c r="R932" s="223" t="inlineStr">
        <is>
          <t>Penerbit Andi</t>
        </is>
      </c>
      <c r="S932" s="223" t="inlineStr">
        <is>
          <t>Andi Offset CV</t>
        </is>
      </c>
      <c r="T932" s="223" t="inlineStr">
        <is>
          <t>Lokal</t>
        </is>
      </c>
      <c r="U932" s="261" t="n">
        <v>190</v>
      </c>
      <c r="V932" s="86" t="inlineStr">
        <is>
          <t>pdf</t>
        </is>
      </c>
      <c r="W932" s="223" t="inlineStr">
        <is>
          <t>12.2 MB</t>
        </is>
      </c>
      <c r="X932" s="225" t="inlineStr">
        <is>
          <t>&lt;p&gt;Buku ini memandu pembaca dalam membangun sistem-sistem firewall guna mengamankan jaringan-jaringan perusahaan atau jaringan kampus. Materi yang disajikan cukup mudah dimengerti dan mudah dipraktikkan. Di sini, kita akan belajar bagaimana melakukan filtering trafik-trafik atau paket-paket yang hilir-mudik ke/dari jaringan-jaringan, memblok trafik-trafik tertentu dan membuka trafik-trafik lainnya. Kita menggunakan teknologi Cisco untuk mengimplementasi traffic filtering dan firewalling ini. Sebagaimana kita maklumi, Cisco merupakan pionir yang terdepan dalam teknologi filtering, routing dan switching.&amp;nbsp;&lt;br /&gt;
 &lt;br /&gt;
 Buku ini dilengkapi materi-materi pengantar yang membantu pembaca dalam memahami materi inti (filtering dan firewalling), di antaranya adalah konsep dasar firewall, IP addressing dan subnetting, dan IP routing. Pada bab terakhir, dijelaskan pula sejumlah tool packet filtering pendukung yang populer digunakan. Pembaca bisa mencobanya jika menginginkan.&lt;/p&gt;</t>
        </is>
      </c>
      <c r="Y932" s="262" t="n">
        <v>71500</v>
      </c>
      <c r="Z932" s="226" t="n"/>
      <c r="AA932" s="241">
        <f>Y1309*Z1309</f>
        <v/>
      </c>
      <c r="AB932" s="237" t="inlineStr">
        <is>
          <t>ee43ba42-05bf-4e37-b85d-c26855dafa9e</t>
        </is>
      </c>
    </row>
    <row r="933" ht="15" customHeight="1" s="283">
      <c r="A933" s="109" t="n">
        <v>1301</v>
      </c>
      <c r="B933" s="222">
        <f>HYPERLINK("https://mocostore.moco.co.id/catalog/"&amp;AB1310,"Klik Disini")</f>
        <v/>
      </c>
      <c r="C933" s="223" t="inlineStr">
        <is>
          <t>A-Z Multivitamin untuk Anak dan Remaja</t>
        </is>
      </c>
      <c r="D933" s="223" t="n"/>
      <c r="E933" s="223" t="inlineStr">
        <is>
          <t>Best Book</t>
        </is>
      </c>
      <c r="F933" s="223" t="inlineStr">
        <is>
          <t>978-979-29-1237-1</t>
        </is>
      </c>
      <c r="G933" s="223" t="inlineStr">
        <is>
          <t>978-979-29-8758-4</t>
        </is>
      </c>
      <c r="H933" s="223" t="inlineStr">
        <is>
          <t>Kesehatan</t>
        </is>
      </c>
      <c r="I933" s="258" t="inlineStr">
        <is>
          <t>Perguruan Tinggi</t>
        </is>
      </c>
      <c r="J933" s="186" t="inlineStr">
        <is>
          <t>009.24</t>
        </is>
      </c>
      <c r="K933" s="223" t="n"/>
      <c r="L933" s="264" t="n"/>
      <c r="M933" s="265" t="n"/>
      <c r="N933" s="223" t="inlineStr">
        <is>
          <t>Indonesia</t>
        </is>
      </c>
      <c r="O933" s="223" t="inlineStr">
        <is>
          <t>Tidak diketahui</t>
        </is>
      </c>
      <c r="P933" s="260" t="n">
        <v>2010</v>
      </c>
      <c r="Q933" s="260" t="n">
        <v>2018</v>
      </c>
      <c r="R933" s="223" t="inlineStr">
        <is>
          <t>Penerbit Andi</t>
        </is>
      </c>
      <c r="S933" s="223" t="inlineStr">
        <is>
          <t>Andi Offset CV</t>
        </is>
      </c>
      <c r="T933" s="223" t="inlineStr">
        <is>
          <t>Lokal</t>
        </is>
      </c>
      <c r="U933" s="261" t="n">
        <v>172</v>
      </c>
      <c r="V933" s="86" t="inlineStr">
        <is>
          <t>pdf</t>
        </is>
      </c>
      <c r="W933" s="223" t="inlineStr">
        <is>
          <t>15.5 MB</t>
        </is>
      </c>
      <c r="X933" s="225" t="inlineStr">
        <is>
          <t>&lt;p&gt;Umumnya, anak-anak dan remaja masa kini lebih banyak mengonsumsi junk food ketimbang makanan sehat. Padahal usia 5-17 tahun adalah masa pertumbuhan, yang banyak memerlukan asupan gizi yang cukup dan seimbang. Jika mereka hanya mengandalkan makanan instan saja tanpa diimbangi dengan makanan bergizi, lalu bagaimana pertumbuhan dan kesehatan tubuh mereka akan terjaga dengan baik?&amp;nbsp;&lt;/p&gt;
 &lt;p&gt;Salah satu upaya adalah dengan memberikan suplemen multivitamin. Namun, Anda perlu berhati&amp;shy;hati dalam memilih, karena saat ini ada banyak sekali suplemen dengan komposisi yang beragam. Anda harus menjadi konsumen yang cerdas dengan mengetahui secara pasti suplemen multivitamin apa yang dibutuhkan dan yang akan dibeli.&amp;nbsp;&lt;/p&gt;
 &lt;p&gt;Buku ini akan menjadi guide yang baik bagi remaja untuk menentukan multivitamin yang paling pas untuk kesehatannya ataupun orangtua dalam menentukan multivitamin yang paling tepat sesuai kebutuhan menilik umur, gaya hidup, dan aktivitas anaknya.&amp;nbsp;&lt;/p&gt;
 &lt;p&gt;Buku ini memberikan pengetahuan yang lengkap dan rinci mengenai multivitamin, termasuk pro&amp;shy;kontra di dalamnya. Dengan membaca buku ini, Anda akan menjadi lebih bijak dan kritis dalam menentukan nutrisi yang tepat bagi tubuh anak dan remaja, bahkan juga bagi orang dewasa. Niscaya, Anda akan hidup lebih sehat dan lebih bahagia&lt;/p&gt;</t>
        </is>
      </c>
      <c r="Y933" s="262" t="n">
        <v>49000</v>
      </c>
      <c r="Z933" s="226" t="n"/>
      <c r="AA933" s="241">
        <f>Y1310*Z1310</f>
        <v/>
      </c>
      <c r="AB933" s="237" t="inlineStr">
        <is>
          <t>f824c56c-71d2-4a4e-aa46-6464a78b6024</t>
        </is>
      </c>
    </row>
    <row r="934" ht="15" customHeight="1" s="283">
      <c r="A934" s="109" t="n">
        <v>1302</v>
      </c>
      <c r="B934" s="222">
        <f>HYPERLINK("https://mocostore.moco.co.id/catalog/"&amp;AB1311,"Klik Disini")</f>
        <v/>
      </c>
      <c r="C934" s="223" t="inlineStr">
        <is>
          <t>Panduan Aplikatif Pemrograman Visual Foxpro 7.0</t>
        </is>
      </c>
      <c r="D934" s="223" t="n"/>
      <c r="E934" s="223" t="inlineStr">
        <is>
          <t>Wahana Komputer</t>
        </is>
      </c>
      <c r="F934" s="223" t="inlineStr">
        <is>
          <t>979-731-370-0</t>
        </is>
      </c>
      <c r="G934" s="223" t="inlineStr">
        <is>
          <t>978-979-29-9112-3</t>
        </is>
      </c>
      <c r="H934" s="223" t="inlineStr">
        <is>
          <t>Pemograman</t>
        </is>
      </c>
      <c r="I934" s="258" t="inlineStr">
        <is>
          <t>Perguruan Tinggi</t>
        </is>
      </c>
      <c r="J934" s="186" t="inlineStr">
        <is>
          <t>009.05</t>
        </is>
      </c>
      <c r="K934" s="223" t="n"/>
      <c r="L934" s="264" t="n"/>
      <c r="M934" s="265" t="n"/>
      <c r="N934" s="223" t="inlineStr">
        <is>
          <t>Indonesia</t>
        </is>
      </c>
      <c r="O934" s="223" t="inlineStr">
        <is>
          <t>Tidak diketahui</t>
        </is>
      </c>
      <c r="P934" s="260" t="n">
        <v>2004</v>
      </c>
      <c r="Q934" s="260" t="n">
        <v>2018</v>
      </c>
      <c r="R934" s="223" t="inlineStr">
        <is>
          <t>Penerbit Andi</t>
        </is>
      </c>
      <c r="S934" s="223" t="inlineStr">
        <is>
          <t>Andi Offset CV</t>
        </is>
      </c>
      <c r="T934" s="223" t="inlineStr">
        <is>
          <t>Lokal</t>
        </is>
      </c>
      <c r="U934" s="261" t="n">
        <v>376</v>
      </c>
      <c r="V934" s="86" t="inlineStr">
        <is>
          <t>pdf</t>
        </is>
      </c>
      <c r="W934" s="223" t="inlineStr">
        <is>
          <t>20.8 MB</t>
        </is>
      </c>
      <c r="X934" s="225" t="inlineStr">
        <is>
          <t>&lt;p&gt;Microsoft Visual FoxPro 7.0 merupakan perangkat lunak yang menawarkan begitu banyak kemudahan dan keunggulan dalam pembuatan aplikasi database. Dengan dukungan pemrograman berorientasi obyek serta daya dukung istimewa lain yang dimilikinya, Visual FoxPro telah menjadi pilihan banyak orang guna membangun aplikasi database yang tangguh. Buku ini memaparkan cara-cara menggunakan Microsoft Visual FoxPro 7.0 untuk membuat elemen-elemen utama aplikasi database.&lt;br /&gt;
 &amp;nbsp;&lt;/p&gt;</t>
        </is>
      </c>
      <c r="Y934" s="262" t="n">
        <v>84000</v>
      </c>
      <c r="Z934" s="226" t="n"/>
      <c r="AA934" s="241">
        <f>Y1311*Z1311</f>
        <v/>
      </c>
      <c r="AB934" s="237" t="inlineStr">
        <is>
          <t>712031f6-7af9-4eae-812f-a28ccc43d5e0</t>
        </is>
      </c>
    </row>
    <row r="935" ht="15" customHeight="1" s="283">
      <c r="A935" s="109" t="n">
        <v>1303</v>
      </c>
      <c r="B935" s="222">
        <f>HYPERLINK("https://mocostore.moco.co.id/catalog/"&amp;AB1312,"Klik Disini")</f>
        <v/>
      </c>
      <c r="C935" s="223" t="inlineStr">
        <is>
          <t>A-Z Psikologi - Berbagai Kumpulan Topik Psikologi</t>
        </is>
      </c>
      <c r="D935" s="223" t="n"/>
      <c r="E935" s="223" t="inlineStr">
        <is>
          <t>Zainul Anwar</t>
        </is>
      </c>
      <c r="F935" s="223" t="inlineStr">
        <is>
          <t>978-979-29-3215-7</t>
        </is>
      </c>
      <c r="G935" s="223" t="inlineStr">
        <is>
          <t>978-979-29-8759-1</t>
        </is>
      </c>
      <c r="H935" s="223" t="inlineStr">
        <is>
          <t>Psikologi</t>
        </is>
      </c>
      <c r="I935" s="258" t="inlineStr">
        <is>
          <t>Perguruan Tinggi</t>
        </is>
      </c>
      <c r="J935" s="186" t="inlineStr">
        <is>
          <t>009.13</t>
        </is>
      </c>
      <c r="K935" s="223" t="n"/>
      <c r="L935" s="264" t="n"/>
      <c r="M935" s="265" t="n"/>
      <c r="N935" s="223" t="inlineStr">
        <is>
          <t>Indonesia</t>
        </is>
      </c>
      <c r="O935" s="223" t="inlineStr">
        <is>
          <t>Tidak diketahui</t>
        </is>
      </c>
      <c r="P935" s="260" t="n">
        <v>2012</v>
      </c>
      <c r="Q935" s="260" t="n">
        <v>2018</v>
      </c>
      <c r="R935" s="223" t="inlineStr">
        <is>
          <t>Penerbit Andi</t>
        </is>
      </c>
      <c r="S935" s="223" t="inlineStr">
        <is>
          <t>Andi Offset CV</t>
        </is>
      </c>
      <c r="T935" s="223" t="inlineStr">
        <is>
          <t>Lokal</t>
        </is>
      </c>
      <c r="U935" s="261" t="n">
        <v>277</v>
      </c>
      <c r="V935" s="86" t="inlineStr">
        <is>
          <t>pdf</t>
        </is>
      </c>
      <c r="W935" s="223" t="inlineStr">
        <is>
          <t>7.4 MB</t>
        </is>
      </c>
      <c r="X935" s="225" t="inlineStr">
        <is>
          <t>&lt;p&gt;Kitab Psikologi ini sebagian besar dari pengalaman penulis ketika menjadi trainer, instruktur, dan terapis sehingga sebagian besar isinya sangat aplikatif dan mudah diterapkan oleh semua kalangan. Kitab Psikologi ini terdiri dari beberapa bagian. Bagian pertama, berisi tentang kisah-kisah nyata maupun fiktif yang mampu membangkitkan gairah kita untuk berbuat lebih baik, menginspirasi, dan menginternalisasi nilai-nilai positif dari kisah-kisah tersebut.Bagian kedua, berisi tentang berbagai macam psychogame atau permainan psikologis yang mengandung unsur-unsur psikologis seperti emosi, kecerdasan, kerjasama, komunikasi, kepemimpinan, dan lainnya. Psychogame dalam buku ini sangat mudah diaplikasikan, baik untuk pelatihan setting indoor maupun outdoor sehingga sangat membantu bagi siapa pun yang ingin memanfaatkannya. Bagian ketiga berisi tentang psychotest yang terdiri dari banyak tes psikologi populer yang dapat digunakan sebagai media asesmen awal atau ice breaker pada suatu pelatihan, seperti digunakan untuk mengetahui kepribadian, minat pekerjaan, kecerdasan, stres, dan lainnya. Psychotest ini sangat mudah diaplikasikan sehingga siapa pun yang ingin memanfaatkan tidak akan mengalami kesulitan, karena sudah dilengkapi dengan cara scoring dan interpretasi. Bagian keempat membahas tentang counseling, bagian ini merupakan tata cara konseling yang aplikatif sehingga siapa pun yang mempelajarinya akan mudah untuk diterapkan karena dilengkapi beberapa contoh dan langkah dalam konseling, dengan mempelajari konseling seseorang akan dapat membantu orang lain dalam menyelesaikan permasalahannya. Bagian kelima membahas tentang psychotherapy, pada bagian ini terdapat beberapa teknik terapi yang cukup mudah untuk diterapkan, baik untuk masalah diri sendiri atau untuk menangani masalah orang lain sehingga dengan mempelajari psikoterapi diharapkan seseorang mampu menjadi terapis baik untuk dirinya sendiri ataupun orang lain. Bagian keenam berisi tentang relaxation, pada bagian ini Anda akan diajak untuk memanfaatkan beberapa teknik relaksasi, dengan mempelajari dan menerapkan beberapa teknik relaksasi, Anda akan merasakan &amp;ldquo;kehidupan yang lain&amp;rdquo;, kehidupan yang sangat relaks tanpa terbebani oleh suatu apa pun sehingga kita merasakan sebuah kenyamanan yang mampu membuat hidup kita lebih hidup.&lt;/p&gt;</t>
        </is>
      </c>
      <c r="Y935" s="262" t="n">
        <v>70500</v>
      </c>
      <c r="Z935" s="226" t="n"/>
      <c r="AA935" s="241">
        <f>Y1312*Z1312</f>
        <v/>
      </c>
      <c r="AB935" s="237" t="inlineStr">
        <is>
          <t>dc66cc2b-bd42-4111-beca-12101f1f619e</t>
        </is>
      </c>
    </row>
    <row r="936" ht="15" customHeight="1" s="283">
      <c r="A936" s="109" t="n">
        <v>1304</v>
      </c>
      <c r="B936" s="222">
        <f>HYPERLINK("https://mocostore.moco.co.id/catalog/"&amp;AB1313,"Klik Disini")</f>
        <v/>
      </c>
      <c r="C936" s="223" t="inlineStr">
        <is>
          <t>A-Z Renungan Suara Gembala</t>
        </is>
      </c>
      <c r="D936" s="223" t="n"/>
      <c r="E936" s="223" t="inlineStr">
        <is>
          <t>Ir. Agus Rahardja D.S., M.A.</t>
        </is>
      </c>
      <c r="F936" s="223" t="inlineStr">
        <is>
          <t>978-979-29-5763-1</t>
        </is>
      </c>
      <c r="G936" s="223" t="inlineStr">
        <is>
          <t>978-979-29-8782-9</t>
        </is>
      </c>
      <c r="H936" s="223" t="inlineStr">
        <is>
          <t>Agama Kristen</t>
        </is>
      </c>
      <c r="I936" s="258" t="inlineStr">
        <is>
          <t>Perguruan Tinggi</t>
        </is>
      </c>
      <c r="J936" s="186" t="inlineStr">
        <is>
          <t>009.16</t>
        </is>
      </c>
      <c r="K936" s="223" t="inlineStr">
        <is>
          <t>Tidak Tersedia</t>
        </is>
      </c>
      <c r="L936" s="264" t="n"/>
      <c r="M936" s="265" t="inlineStr">
        <is>
          <t>Tidak Tersedia</t>
        </is>
      </c>
      <c r="N936" s="223" t="inlineStr">
        <is>
          <t>Indonesia</t>
        </is>
      </c>
      <c r="O936" s="223" t="inlineStr">
        <is>
          <t>Tidak diketahui</t>
        </is>
      </c>
      <c r="P936" s="260" t="n">
        <v>2016</v>
      </c>
      <c r="Q936" s="260" t="n">
        <v>2018</v>
      </c>
      <c r="R936" s="223" t="inlineStr">
        <is>
          <t>Penerbit Andi</t>
        </is>
      </c>
      <c r="S936" s="223" t="inlineStr">
        <is>
          <t>Andi Offset CV</t>
        </is>
      </c>
      <c r="T936" s="223" t="inlineStr">
        <is>
          <t>Lokal</t>
        </is>
      </c>
      <c r="U936" s="261" t="n">
        <v>88</v>
      </c>
      <c r="V936" s="86" t="inlineStr">
        <is>
          <t>pdf</t>
        </is>
      </c>
      <c r="W936" s="223" t="inlineStr">
        <is>
          <t>29.6 MB</t>
        </is>
      </c>
      <c r="X936" s="225" t="inlineStr">
        <is>
          <t>&lt;p&gt;Tahukah Anda bahawa setiap kata dalam firman Tuhan itu bermakna?&lt;br /&gt;
 Tahukah Anda bahwa setiap kata yang tertulis dalam Alkitab dapat menguatkan iman dan mendekatkan Anda kepada Sang Gembala Sejati, Tuhan Yesus Kristus?&lt;br /&gt;
 Menyadari kebutuhan jemaat akan pentingnya mendengar suara &amp;ldquo;Gembala&amp;rdquo; setiap hari, penulis berinisiatif untuk menerbitkan buku yang berisi kumpulan renungan firman Tuhan.&amp;nbsp;&lt;br /&gt;
 Berbeda dengan buku renungan pada umumnya, buku ini disusun berdasarkan kata-kata berkaitan dengan firman Tuhan yang disusun sesuai urutan abjad sehingga memudahkan pembaca untuk memilih topik yang ingin dibaca.&lt;br /&gt;
 Diharapkan buku renungan ini bisa selalu mengingatkan pembaca akan tujuan hidup orang percaya dan menguatkan iman kita semua&lt;/p&gt;</t>
        </is>
      </c>
      <c r="Y936" s="262" t="n">
        <v>34500</v>
      </c>
      <c r="Z936" s="226" t="n"/>
      <c r="AA936" s="241">
        <f>Y1313*Z1313</f>
        <v/>
      </c>
      <c r="AB936" s="237" t="inlineStr">
        <is>
          <t>4aa8acfe-7a20-48f6-951c-a560fc6f4fec</t>
        </is>
      </c>
    </row>
    <row r="937" ht="15" customHeight="1" s="283">
      <c r="A937" s="109" t="n">
        <v>1307</v>
      </c>
      <c r="B937" s="222">
        <f>HYPERLINK("https://mocostore.moco.co.id/catalog/"&amp;AB1316,"Klik Disini")</f>
        <v/>
      </c>
      <c r="C937" s="223" t="inlineStr">
        <is>
          <t>Panduan Aplikatif Sistem Akuntansi Online Berbasis Komputer</t>
        </is>
      </c>
      <c r="D937" s="223" t="n"/>
      <c r="E937" s="223" t="inlineStr">
        <is>
          <t>Wahana Komputer</t>
        </is>
      </c>
      <c r="F937" s="223" t="inlineStr">
        <is>
          <t>979-533-983-4</t>
        </is>
      </c>
      <c r="G937" s="223" t="inlineStr">
        <is>
          <t>978-979-29-9114-7</t>
        </is>
      </c>
      <c r="H937" s="223" t="inlineStr">
        <is>
          <t>Komputer &amp; Internet</t>
        </is>
      </c>
      <c r="I937" s="258" t="inlineStr">
        <is>
          <t>Perguruan Tinggi</t>
        </is>
      </c>
      <c r="J937" s="186" t="inlineStr">
        <is>
          <t>009.05</t>
        </is>
      </c>
      <c r="K937" s="223" t="n"/>
      <c r="L937" s="264" t="n"/>
      <c r="M937" s="265" t="n"/>
      <c r="N937" s="223" t="inlineStr">
        <is>
          <t>Indonesia</t>
        </is>
      </c>
      <c r="O937" s="223" t="inlineStr">
        <is>
          <t>Tidak diketahui</t>
        </is>
      </c>
      <c r="P937" s="260" t="n">
        <v>2003</v>
      </c>
      <c r="Q937" s="260" t="n">
        <v>2018</v>
      </c>
      <c r="R937" s="223" t="inlineStr">
        <is>
          <t>Penerbit Andi</t>
        </is>
      </c>
      <c r="S937" s="223" t="inlineStr">
        <is>
          <t>Andi Offset CV</t>
        </is>
      </c>
      <c r="T937" s="223" t="inlineStr">
        <is>
          <t>Lokal</t>
        </is>
      </c>
      <c r="U937" s="261" t="n">
        <v>312</v>
      </c>
      <c r="V937" s="86" t="inlineStr">
        <is>
          <t>pdf</t>
        </is>
      </c>
      <c r="W937" s="223" t="inlineStr">
        <is>
          <t>22.7 MB</t>
        </is>
      </c>
      <c r="X937" s="225" t="inlineStr">
        <is>
          <t>&lt;p&gt;Akuntansi merupakan suatu kegiatan yang menghasilkan suatu informasi yang bersifat keuangan. Begitu pentingnya informasi tersebut sehingga perlu dirancang suatu sistem yang tepat dalam rangka pengolahan data-data yang dibutuhkan.&amp;nbsp;&lt;br /&gt;
 &lt;br /&gt;
 Buku Panduan Aplikatif Penerapan Sistem Akuntansi Online Berbasis Komputer ini membahas dasar-dasar perancangan sistem akuntansi online berbasis komputer. Buku ini merupakan buku yang tepat bagi praktisi di bidang akuntansi yang akan mencoba membuat rancangan sistem akuntansi online berbasis komputer, atau Anda yang akan memahami sistem akuntansi on-line berbasis komputer. Pembahasan dimulai dari mengenal akuntansi, komputerisasi akuntansi, desain sistem akuntansi berbasis komputer serta implementasi.&amp;nbsp;&lt;br /&gt;
 &lt;br /&gt;
 DAFTAR ISI:&lt;br /&gt;
 Bab I Mengenal Akuntansi&lt;br /&gt;
 Sejarah Timbulnya Akuntansi&lt;br /&gt;
 Dasar-Dasar Akuntansi&lt;br /&gt;
 Jenis-Jenis Akuntansi&lt;br /&gt;
 Aktivitas-Aktivitas Akuntansi&lt;br /&gt;
 Tahap Pengumpulan Bukti-Bukti Transaksi&amp;nbsp;&lt;br /&gt;
 &lt;br /&gt;
 Bab II Akuntansi Sebagai Suatu Sistem Informasi&lt;br /&gt;
 Konsep Dasar Sistem&lt;br /&gt;
 Sistem Akuntansi&lt;br /&gt;
 Akuntansi Sebagai Sistem Informasi&lt;br /&gt;
 &lt;br /&gt;
 Bab III Komputer dan Informasi&lt;br /&gt;
 Data dan Informasi&amp;nbsp;&lt;br /&gt;
 Evolusi Teknik Pengolahan Data&lt;br /&gt;
 Komputerisasi Sistem Informasi&lt;br /&gt;
 Klasifikasi/Jenis-Jenis Komputer&lt;br /&gt;
 Kelebihan dan Keterbatasan Komputer&lt;br /&gt;
 &lt;br /&gt;
 Bab IV Memahami Cara Kerja dan Sistem Komputer&lt;br /&gt;
 Organisasi Komputer&lt;br /&gt;
 Sistem Komputer&lt;br /&gt;
 Sistem Pengolahan Data Komputer&lt;br /&gt;
 Sistem Komunikasi Data&lt;br /&gt;
 &lt;br /&gt;
 Bab V Tahap Pendahuluan Komputerisasi&lt;br /&gt;
 Gambaran Sistem&lt;br /&gt;
 Mempersiapkan Tim Proyek&lt;br /&gt;
 Menilai Kelayakan Sebuah Sistem&lt;br /&gt;
 Membuat Jadwal Kerja&lt;br /&gt;
 &lt;br /&gt;
 Bab VI Analisis dan Desain Sistem Akuntansi Komputer&lt;br /&gt;
 Karakteristik Analisis Sistem&lt;br /&gt;
 Materi Investigasi Sistem&lt;br /&gt;
 Alat dan Teknik Analisis Sistem&lt;br /&gt;
 Tahapan Analisis Sistem&lt;br /&gt;
 Desain Sistem Akuntansi Komputer&lt;br /&gt;
 &lt;br /&gt;
 Bab VII Tahap Implementasi Sistem Komputerisasi&lt;br /&gt;
 Pelatihan Karyawan&lt;br /&gt;
 Penyiapan Perangkat Lunak&lt;br /&gt;
 Penyiapan Tempat&lt;br /&gt;
 Penyiapan Perangkat dan Peralatan&lt;br /&gt;
 Tahap Instalasi Sistem&lt;br /&gt;
 Testing Sistem&lt;br /&gt;
 Persetujuan Final&lt;br /&gt;
 Dokumentasi&lt;br /&gt;
 Postaudit Sistem&lt;br /&gt;
 &lt;br /&gt;
 Bab VIII Pengendalian Sistem&lt;br /&gt;
 Pengendalian Preventif&lt;br /&gt;
 Pengendalian Umpan Balik&lt;br /&gt;
 Keterbatasan Sistem Pengendalian&lt;br /&gt;
 Bidang-Bidang Pengendalian Sistem&lt;br /&gt;
 &lt;br /&gt;
 Bab IX Pengembangan Sistem Kedepan&lt;br /&gt;
 Integrasi Sistem&lt;br /&gt;
 On-Line Business&lt;br /&gt;
 Penutup&lt;/p&gt;</t>
        </is>
      </c>
      <c r="Y937" s="262" t="n">
        <v>101000</v>
      </c>
      <c r="Z937" s="226" t="n"/>
      <c r="AA937" s="241">
        <f>Y1316*Z1316</f>
        <v/>
      </c>
      <c r="AB937" s="237" t="inlineStr">
        <is>
          <t>52a398bd-7a00-4f29-9f54-1bbe6d13d560</t>
        </is>
      </c>
    </row>
    <row r="938" ht="15" customHeight="1" s="283">
      <c r="A938" s="109" t="n">
        <v>1308</v>
      </c>
      <c r="B938" s="222">
        <f>HYPERLINK("https://mocostore.moco.co.id/catalog/"&amp;AB1317,"Klik Disini")</f>
        <v/>
      </c>
      <c r="C938" s="223" t="inlineStr">
        <is>
          <t>Gaya Hidup Sang Pemenang</t>
        </is>
      </c>
      <c r="D938" s="223" t="n"/>
      <c r="E938" s="223" t="inlineStr">
        <is>
          <t>Heru Tri Budi</t>
        </is>
      </c>
      <c r="F938" s="223" t="inlineStr">
        <is>
          <t>978-979-2964-80-6</t>
        </is>
      </c>
      <c r="G938" s="223" t="inlineStr">
        <is>
          <t>978-979-29-9047-8</t>
        </is>
      </c>
      <c r="H938" s="223" t="inlineStr">
        <is>
          <t>Agama Kristen</t>
        </is>
      </c>
      <c r="I938" s="258" t="inlineStr">
        <is>
          <t>Perguruan Tinggi</t>
        </is>
      </c>
      <c r="J938" s="186" t="inlineStr">
        <is>
          <t>009.16</t>
        </is>
      </c>
      <c r="K938" s="223" t="inlineStr">
        <is>
          <t>Tidak Tersedia</t>
        </is>
      </c>
      <c r="L938" s="264" t="n"/>
      <c r="M938" s="265" t="inlineStr">
        <is>
          <t>Tidak Tersedia</t>
        </is>
      </c>
      <c r="N938" s="223" t="inlineStr">
        <is>
          <t>Indonesia</t>
        </is>
      </c>
      <c r="O938" s="223" t="inlineStr">
        <is>
          <t>Tidak diketahui</t>
        </is>
      </c>
      <c r="P938" s="260" t="n">
        <v>2018</v>
      </c>
      <c r="Q938" s="260" t="n">
        <v>2018</v>
      </c>
      <c r="R938" s="223" t="inlineStr">
        <is>
          <t>Penerbit Andi</t>
        </is>
      </c>
      <c r="S938" s="223" t="inlineStr">
        <is>
          <t>Andi Offset CV</t>
        </is>
      </c>
      <c r="T938" s="223" t="inlineStr">
        <is>
          <t>Lokal</t>
        </is>
      </c>
      <c r="U938" s="261" t="n">
        <v>288</v>
      </c>
      <c r="V938" s="86" t="inlineStr">
        <is>
          <t>pdf</t>
        </is>
      </c>
      <c r="W938" s="223" t="inlineStr">
        <is>
          <t>3.7 MB</t>
        </is>
      </c>
      <c r="X938" s="225" t="inlineStr">
        <is>
          <t>&lt;p&gt;Banyak orang Kristen yang kalah dalam peperangan rohani. Rutinitas, kesibukan, dan banyaknya aktivitas, termasuk aktivitas rohani, membuat banyak orang lalai membangun dirinya sendiri. Stamina rohani menjadi lemah. Akibatnya jelas, kita mudah dikalahkan oleh musuh bebuyutan kita, Iblis. Itu sebabnya, Rasul Paulus mengajak jemaat Efesus, yang juga menjadi ajakan untuk kita, untuk menjadi kuat dalam Tuhan. Rahasianya adalah mengenakan seluruh perlengkapan senjata Allah.&lt;br /&gt;
 Penulis buku ini menunjukkan mengajak kita untuk melihat apa saja peperangan dalam hidup kita. Untuk bisa menjadi kuat melawan musuh, kita juga harus tahu siapa musuh kita, membongkar kedoknya, mengenal bentang pertahanannya, punya strategi dan senjata serta tahu cara menggunakannya untuk melawan musuh setiap dibutuhkan.&lt;br /&gt;
 Biarlah dunia semakin dipengaruhi dan dipenuhi oleh anak-anak Allah yang berkemenangan.&lt;/p&gt;</t>
        </is>
      </c>
      <c r="Y938" s="262" t="n">
        <v>75000</v>
      </c>
      <c r="Z938" s="226" t="n"/>
      <c r="AA938" s="241">
        <f>Y1317*Z1317</f>
        <v/>
      </c>
      <c r="AB938" s="237" t="inlineStr">
        <is>
          <t>a5c1bb41-20f2-4fd6-bf5a-3528be8e6943</t>
        </is>
      </c>
    </row>
    <row r="939" ht="15" customHeight="1" s="283">
      <c r="A939" s="109" t="n">
        <v>1309</v>
      </c>
      <c r="B939" s="222">
        <f>HYPERLINK("https://mocostore.moco.co.id/catalog/"&amp;AB1318,"Klik Disini")</f>
        <v/>
      </c>
      <c r="C939" s="223" t="inlineStr">
        <is>
          <t>A to Z Teka-Teki Alkitab Perjanjian Baru</t>
        </is>
      </c>
      <c r="D939" s="223" t="n"/>
      <c r="E939" s="223" t="inlineStr">
        <is>
          <t>Timotius Sunyoto</t>
        </is>
      </c>
      <c r="F939" s="223" t="inlineStr">
        <is>
          <t>978-979-29-2920-1</t>
        </is>
      </c>
      <c r="G939" s="223" t="inlineStr">
        <is>
          <t>978-979-29-8786-7</t>
        </is>
      </c>
      <c r="H939" s="223" t="inlineStr">
        <is>
          <t>Agama Kristen</t>
        </is>
      </c>
      <c r="I939" s="258" t="inlineStr">
        <is>
          <t>Perguruan Tinggi</t>
        </is>
      </c>
      <c r="J939" s="186" t="inlineStr">
        <is>
          <t>009.16</t>
        </is>
      </c>
      <c r="K939" s="223" t="inlineStr">
        <is>
          <t>Tidak Tersedia</t>
        </is>
      </c>
      <c r="L939" s="264" t="n"/>
      <c r="M939" s="265" t="inlineStr">
        <is>
          <t>Tidak Tersedia</t>
        </is>
      </c>
      <c r="N939" s="223" t="inlineStr">
        <is>
          <t>Indonesia</t>
        </is>
      </c>
      <c r="O939" s="223" t="inlineStr">
        <is>
          <t>Tidak diketahui</t>
        </is>
      </c>
      <c r="P939" s="260" t="n">
        <v>2012</v>
      </c>
      <c r="Q939" s="260" t="n">
        <v>2018</v>
      </c>
      <c r="R939" s="223" t="inlineStr">
        <is>
          <t>Penerbit Andi</t>
        </is>
      </c>
      <c r="S939" s="223" t="inlineStr">
        <is>
          <t>Andi Offset CV</t>
        </is>
      </c>
      <c r="T939" s="223" t="inlineStr">
        <is>
          <t>Lokal</t>
        </is>
      </c>
      <c r="U939" s="261" t="n">
        <v>128</v>
      </c>
      <c r="V939" s="86" t="inlineStr">
        <is>
          <t>pdf</t>
        </is>
      </c>
      <c r="W939" s="223" t="inlineStr">
        <is>
          <t>9.4 MB</t>
        </is>
      </c>
      <c r="X939" s="225" t="inlineStr">
        <is>
          <t>&lt;p&gt;A to Z Teka-teki Alkitab PB adalah buku yang menyajikan sejumlah soal seputar Alkitab Perjanjian Baru mulai dari Matius hingga Wahyu yang dikemas dalam pertanyaan pilihan ganda dan melengkapi kutipan ayat Alkitab. Dengan kalimat yang sederhana dan mudah dipahami, para pembaca diarahkan untuk memberikan jawaban yang tepat dan sesuai dengan yang diminta. Selain sebagai bacaan pribadi, buku ini juga sangat cocok untuk materi pengampu pelajaran agama Kristen di sekolah.&lt;/p&gt;</t>
        </is>
      </c>
      <c r="Y939" s="262" t="n">
        <v>70500</v>
      </c>
      <c r="Z939" s="226" t="n"/>
      <c r="AA939" s="241">
        <f>Y1318*Z1318</f>
        <v/>
      </c>
      <c r="AB939" s="237" t="inlineStr">
        <is>
          <t>7497878e-e998-43ea-84c1-baaee4b25e88</t>
        </is>
      </c>
    </row>
    <row r="940" ht="15" customHeight="1" s="283">
      <c r="A940" s="109" t="n">
        <v>1310</v>
      </c>
      <c r="B940" s="222">
        <f>HYPERLINK("https://mocostore.moco.co.id/catalog/"&amp;AB1319,"Klik Disini")</f>
        <v/>
      </c>
      <c r="C940" s="223" t="inlineStr">
        <is>
          <t>Membangun Jaringan Komputer Murah Menggunakan Citrix Metaframe XP</t>
        </is>
      </c>
      <c r="D940" s="223" t="n"/>
      <c r="E940" s="223" t="inlineStr">
        <is>
          <t>Moh. Sulhan</t>
        </is>
      </c>
      <c r="F940" s="223" t="inlineStr">
        <is>
          <t>979-731-042-6</t>
        </is>
      </c>
      <c r="G940" s="223" t="inlineStr">
        <is>
          <t>978-979-29-9439-1</t>
        </is>
      </c>
      <c r="H940" s="223" t="inlineStr">
        <is>
          <t>Komputer &amp; Internet</t>
        </is>
      </c>
      <c r="I940" s="258" t="inlineStr">
        <is>
          <t>Perguruan Tinggi</t>
        </is>
      </c>
      <c r="J940" s="186" t="inlineStr">
        <is>
          <t>009.05</t>
        </is>
      </c>
      <c r="K940" s="223" t="n"/>
      <c r="L940" s="264" t="n"/>
      <c r="M940" s="265" t="n"/>
      <c r="N940" s="223" t="inlineStr">
        <is>
          <t>Indonesia</t>
        </is>
      </c>
      <c r="O940" s="223" t="inlineStr">
        <is>
          <t>Tidak diketahui</t>
        </is>
      </c>
      <c r="P940" s="260" t="n">
        <v>2003</v>
      </c>
      <c r="Q940" s="260" t="n">
        <v>2018</v>
      </c>
      <c r="R940" s="223" t="inlineStr">
        <is>
          <t>Penerbit Andi</t>
        </is>
      </c>
      <c r="S940" s="223" t="inlineStr">
        <is>
          <t>Andi Offset CV</t>
        </is>
      </c>
      <c r="T940" s="223" t="inlineStr">
        <is>
          <t>Lokal</t>
        </is>
      </c>
      <c r="U940" s="261" t="n">
        <v>208</v>
      </c>
      <c r="V940" s="86" t="inlineStr">
        <is>
          <t>pdf</t>
        </is>
      </c>
      <c r="W940" s="223" t="inlineStr">
        <is>
          <t>18.0 MB</t>
        </is>
      </c>
      <c r="X940" s="225" t="inlineStr">
        <is>
          <t>&lt;p&gt;Buku ini diperuntukkan bagi siswa/i SMK jurusan Teknik Jaringan Komputer&lt;br /&gt;
 (TKJ), rnahasiswa/i yang mengambil mata kuliah jaringan komputer, bagi para&lt;br /&gt;
 network engineer yang ingin membuat konsep perencanaan jaringan&lt;br /&gt;
 terutama tentang mekanisme pengamatan, juga bagi para pembaca yang&lt;br /&gt;
 ingin mendalami ilmu tentang jaringan komputer.&amp;nbsp;&lt;br /&gt;
 &amp;nbsp;&lt;/p&gt;</t>
        </is>
      </c>
      <c r="Y940" s="262" t="n">
        <v>69000</v>
      </c>
      <c r="Z940" s="226" t="n"/>
      <c r="AA940" s="241">
        <f>Y1319*Z1319</f>
        <v/>
      </c>
      <c r="AB940" s="237" t="inlineStr">
        <is>
          <t>6cdc48fb-1f91-440e-a4ba-224e9619db80</t>
        </is>
      </c>
    </row>
    <row r="941" ht="15" customHeight="1" s="283">
      <c r="A941" s="109" t="n">
        <v>1311</v>
      </c>
      <c r="B941" s="222">
        <f>HYPERLINK("https://mocostore.moco.co.id/catalog/"&amp;AB1320,"Klik Disini")</f>
        <v/>
      </c>
      <c r="C941" s="223" t="inlineStr">
        <is>
          <t>Panduan Belajar Desain Grafis CorelDraw X4</t>
        </is>
      </c>
      <c r="D941" s="223" t="n"/>
      <c r="E941" s="223" t="inlineStr">
        <is>
          <t>Madcoms</t>
        </is>
      </c>
      <c r="F941" s="223" t="inlineStr">
        <is>
          <t>978-979-29-0479-6</t>
        </is>
      </c>
      <c r="G941" s="223" t="inlineStr">
        <is>
          <t>978-979-29-9116-1</t>
        </is>
      </c>
      <c r="H941" s="223" t="inlineStr">
        <is>
          <t>Desain Grafis &amp; Multimedia</t>
        </is>
      </c>
      <c r="I941" s="258" t="inlineStr">
        <is>
          <t>Perguruan Tinggi</t>
        </is>
      </c>
      <c r="J941" s="186" t="inlineStr">
        <is>
          <t>009.05</t>
        </is>
      </c>
      <c r="K941" s="223" t="n"/>
      <c r="L941" s="264" t="n"/>
      <c r="M941" s="265" t="n"/>
      <c r="N941" s="223" t="inlineStr">
        <is>
          <t>Indonesia</t>
        </is>
      </c>
      <c r="O941" s="223" t="inlineStr">
        <is>
          <t>Tidak diketahui</t>
        </is>
      </c>
      <c r="P941" s="260" t="n">
        <v>2008</v>
      </c>
      <c r="Q941" s="260" t="n">
        <v>2018</v>
      </c>
      <c r="R941" s="223" t="inlineStr">
        <is>
          <t>Penerbit Andi</t>
        </is>
      </c>
      <c r="S941" s="223" t="inlineStr">
        <is>
          <t>Andi Offset CV</t>
        </is>
      </c>
      <c r="T941" s="223" t="inlineStr">
        <is>
          <t>Lokal</t>
        </is>
      </c>
      <c r="U941" s="261" t="n">
        <v>256</v>
      </c>
      <c r="V941" s="86" t="inlineStr">
        <is>
          <t>pdf</t>
        </is>
      </c>
      <c r="W941" s="223" t="inlineStr">
        <is>
          <t>17.9 MB</t>
        </is>
      </c>
      <c r="X941" s="225" t="inlineStr">
        <is>
          <t>&lt;p&gt;CorelDRAW merupakan satu-satunya program aplikasi untuk mengolah desai grafis yang paling diminati dan dicari oleh para desainer komputer di Indonesia. Selain mudah digunakan, CorelDRAW X4 saat ini telah dilengkapi dengan berbagai faslitas pendukung yang memudahkan para desainer mendesain objek-objek grafis.&lt;br /&gt;
 &lt;br /&gt;
 Buku ini sangat cocok sebagai buku panduan belajar bagi para pemula yang ingin menguasai CorelDRAW X4. Selain mengulas fitur-fitur terbaru yang dimiliki CorelDRAW X4, buku ini membahas teknik dasar hingga teknik-teknik praktis dalam memanipulasi objek-objek grafis.&lt;br /&gt;
 &lt;br /&gt;
 Pokok bahasan yang disajikan dalam buku Panduan Belajar Desain Grafis CorelDRAW X4 meliputi:&lt;br /&gt;
 - Membuat Objek Grafis&lt;br /&gt;
 - Manajemen Fie&lt;br /&gt;
 - Mengolah Objek Grafis&lt;br /&gt;
 - Bekerja dengan Warna&lt;br /&gt;
 - Bekerja dengan Teks&lt;br /&gt;
 - Bekerja dengan Page&lt;br /&gt;
 - Bekerja dengan Objek Bitmap dan Efek&lt;br /&gt;
 - Bekerja dengan Artistic Media Tool dan&lt;br /&gt;
 - Membuat Tabel&lt;br /&gt;
 - Bekerja dengan Tombol Interaktif&lt;br /&gt;
 - Memodifikasi Objek-Objek Grafis&lt;br /&gt;
 - Mencetk Desain Grafis&lt;/p&gt;</t>
        </is>
      </c>
      <c r="Y941" s="262" t="n">
        <v>92500</v>
      </c>
      <c r="Z941" s="226" t="n"/>
      <c r="AA941" s="241">
        <f>Y1320*Z1320</f>
        <v/>
      </c>
      <c r="AB941" s="237" t="inlineStr">
        <is>
          <t>300a24d0-eb2b-4f03-ad25-99485a2e7855</t>
        </is>
      </c>
    </row>
    <row r="942" ht="15" customHeight="1" s="283">
      <c r="A942" s="109" t="n">
        <v>1312</v>
      </c>
      <c r="B942" s="222">
        <f>HYPERLINK("https://mocostore.moco.co.id/catalog/"&amp;AB1321,"Klik Disini")</f>
        <v/>
      </c>
      <c r="C942" s="223" t="inlineStr">
        <is>
          <t>Generasi Inspirasi</t>
        </is>
      </c>
      <c r="D942" s="223" t="n"/>
      <c r="E942" s="223" t="inlineStr">
        <is>
          <t>Karel Koro</t>
        </is>
      </c>
      <c r="F942" s="223" t="inlineStr">
        <is>
          <t>978-979-29-2938-6</t>
        </is>
      </c>
      <c r="G942" s="223" t="inlineStr">
        <is>
          <t>978-979-29-9048-5</t>
        </is>
      </c>
      <c r="H942" s="223" t="inlineStr">
        <is>
          <t>Agama Kristen</t>
        </is>
      </c>
      <c r="I942" s="258" t="inlineStr">
        <is>
          <t>Perguruan Tinggi</t>
        </is>
      </c>
      <c r="J942" s="186" t="inlineStr">
        <is>
          <t>009.16</t>
        </is>
      </c>
      <c r="K942" s="223" t="inlineStr">
        <is>
          <t>Tidak Tersedia</t>
        </is>
      </c>
      <c r="L942" s="264" t="n"/>
      <c r="M942" s="265" t="inlineStr">
        <is>
          <t>Tidak Tersedia</t>
        </is>
      </c>
      <c r="N942" s="223" t="inlineStr">
        <is>
          <t>Indonesia</t>
        </is>
      </c>
      <c r="O942" s="223" t="inlineStr">
        <is>
          <t>Tidak diketahui</t>
        </is>
      </c>
      <c r="P942" s="260" t="n">
        <v>2012</v>
      </c>
      <c r="Q942" s="260" t="n">
        <v>2018</v>
      </c>
      <c r="R942" s="223" t="inlineStr">
        <is>
          <t>Penerbit Andi</t>
        </is>
      </c>
      <c r="S942" s="223" t="inlineStr">
        <is>
          <t>Andi Offset CV</t>
        </is>
      </c>
      <c r="T942" s="223" t="inlineStr">
        <is>
          <t>Lokal</t>
        </is>
      </c>
      <c r="U942" s="261" t="n">
        <v>136</v>
      </c>
      <c r="V942" s="86" t="inlineStr">
        <is>
          <t>pdf</t>
        </is>
      </c>
      <c r="W942" s="223" t="inlineStr">
        <is>
          <t>7.6 MB</t>
        </is>
      </c>
      <c r="X942" s="225" t="inlineStr">
        <is>
          <t>&lt;p&gt;Buku ini memadukan aspek motivasi, aspek manajemen, dan aspek spiritual. Kata &amp;rdquo;Inspirasi&amp;rdquo; dalam buku ini merupakan singkatan dari 9 pilar untuk membangun generasi bangsa Indonesia yang Idelalis, Nasionalis, Strategis, Produktif, Inovatif, Responsif, Adaptif, Sejahtera, dan Iman.&lt;br /&gt;
 Buku ini mengajak pembaca untuk menjadi bersama-sama membangun bangsa Indonesia menjadi yang semakin baik. Buku ini juga berisi teladan para tokoh nasional maupun internasional, seperti Nick Vujicic, Martin Luther King, Dr. Ir. Ciputra, yang berhasil melakukan perubahan yang lebih baik sekalipun melalui hal-hal sederhana.&lt;/p&gt;</t>
        </is>
      </c>
      <c r="Y942" s="262" t="n">
        <v>47000</v>
      </c>
      <c r="Z942" s="226" t="n"/>
      <c r="AA942" s="241">
        <f>Y1321*Z1321</f>
        <v/>
      </c>
      <c r="AB942" s="237" t="inlineStr">
        <is>
          <t>f4ec3f46-5f7d-42ab-aacb-53876d613bdb</t>
        </is>
      </c>
    </row>
    <row r="943" ht="15" customHeight="1" s="283">
      <c r="A943" s="109" t="n">
        <v>1313</v>
      </c>
      <c r="B943" s="222">
        <f>HYPERLINK("https://mocostore.moco.co.id/catalog/"&amp;AB1322,"Klik Disini")</f>
        <v/>
      </c>
      <c r="C943" s="223" t="inlineStr">
        <is>
          <t>Panduan Belajar Langkah Demi Langkah Microsoft Excel 2003</t>
        </is>
      </c>
      <c r="D943" s="223" t="n"/>
      <c r="E943" s="223" t="inlineStr">
        <is>
          <t>Hery Karyono</t>
        </is>
      </c>
      <c r="F943" s="223" t="inlineStr">
        <is>
          <t>979-731-620-3</t>
        </is>
      </c>
      <c r="G943" s="223" t="inlineStr">
        <is>
          <t>978-979-29-9121-5</t>
        </is>
      </c>
      <c r="H943" s="223" t="inlineStr">
        <is>
          <t>Komputer &amp; Internet</t>
        </is>
      </c>
      <c r="I943" s="258" t="inlineStr">
        <is>
          <t>Perguruan Tinggi</t>
        </is>
      </c>
      <c r="J943" s="186" t="inlineStr">
        <is>
          <t>009.05</t>
        </is>
      </c>
      <c r="K943" s="223" t="n"/>
      <c r="L943" s="264" t="n"/>
      <c r="M943" s="265" t="n"/>
      <c r="N943" s="223" t="inlineStr">
        <is>
          <t>Indonesia</t>
        </is>
      </c>
      <c r="O943" s="223" t="inlineStr">
        <is>
          <t>Tidak diketahui</t>
        </is>
      </c>
      <c r="P943" s="260" t="n">
        <v>2005</v>
      </c>
      <c r="Q943" s="260" t="n">
        <v>2018</v>
      </c>
      <c r="R943" s="223" t="inlineStr">
        <is>
          <t>Penerbit Andi</t>
        </is>
      </c>
      <c r="S943" s="223" t="inlineStr">
        <is>
          <t>Andi Offset CV</t>
        </is>
      </c>
      <c r="T943" s="223" t="inlineStr">
        <is>
          <t>Lokal</t>
        </is>
      </c>
      <c r="U943" s="261" t="n">
        <v>421</v>
      </c>
      <c r="V943" s="86" t="inlineStr">
        <is>
          <t>pdf</t>
        </is>
      </c>
      <c r="W943" s="223" t="inlineStr">
        <is>
          <t>12.9 MB</t>
        </is>
      </c>
      <c r="X943" s="225" t="inlineStr">
        <is>
          <t>&lt;p&gt;Microsoft Excel 2003 meruoakan software pengolah spreadsheet yang umum digunakan untuk membantu proses pembuatan dan pengolahan data dalam bentuk tabel. Software ini sangat andal dalam menangani data dengan jumlah yang besar, baik dalam pembuatan laporan, grafik, ataupun database.&amp;nbsp;&lt;br /&gt;
 &lt;br /&gt;
 Buku ini juga membahas tip dan trik yang akan mempercepat Anda dalam bekerja mengolah angka dan grafik. Buku ini dibuat untuk memberikan gambaran cara penggunaan Excel yang baik dan benar dengan bahasan yang meliputi:&lt;br /&gt;
 Pengenalan Microsoft Excel 2003&lt;br /&gt;
 Membuat Workbook, menyunting, dan memformat worksheet.&lt;br /&gt;
 Membuat grafik, gambar, dan pengolahan data.&lt;br /&gt;
 Membuat program tampilan menu&lt;/p&gt;</t>
        </is>
      </c>
      <c r="Y943" s="262" t="n">
        <v>101000</v>
      </c>
      <c r="Z943" s="226" t="n"/>
      <c r="AA943" s="241">
        <f>Y1322*Z1322</f>
        <v/>
      </c>
      <c r="AB943" s="237" t="inlineStr">
        <is>
          <t>2cd41865-6451-4bc0-b9e1-fa1aacabeb8f</t>
        </is>
      </c>
    </row>
    <row r="944" ht="15" customHeight="1" s="283">
      <c r="A944" s="109" t="n">
        <v>1314</v>
      </c>
      <c r="B944" s="222">
        <f>HYPERLINK("https://mocostore.moco.co.id/catalog/"&amp;AB1323,"Klik Disini")</f>
        <v/>
      </c>
      <c r="C944" s="223" t="inlineStr">
        <is>
          <t>Generasi Maximal</t>
        </is>
      </c>
      <c r="D944" s="223" t="n"/>
      <c r="E944" s="223" t="inlineStr">
        <is>
          <t>Budi "Abdipatra" Rahardjo</t>
        </is>
      </c>
      <c r="F944" s="223" t="inlineStr">
        <is>
          <t>979-731-985-7</t>
        </is>
      </c>
      <c r="G944" s="223" t="inlineStr">
        <is>
          <t>978-979-29-9740-8</t>
        </is>
      </c>
      <c r="H944" s="223" t="inlineStr">
        <is>
          <t>Agama Kristen</t>
        </is>
      </c>
      <c r="I944" s="258" t="inlineStr">
        <is>
          <t>Perguruan Tinggi</t>
        </is>
      </c>
      <c r="J944" s="186" t="inlineStr">
        <is>
          <t>009.16</t>
        </is>
      </c>
      <c r="K944" s="223" t="inlineStr">
        <is>
          <t>Tidak Tersedia</t>
        </is>
      </c>
      <c r="L944" s="223" t="n"/>
      <c r="M944" s="259" t="inlineStr">
        <is>
          <t>Tidak Tersedia</t>
        </is>
      </c>
      <c r="N944" s="223" t="inlineStr">
        <is>
          <t>Indonesia</t>
        </is>
      </c>
      <c r="O944" s="223" t="inlineStr">
        <is>
          <t>Tidak diketahui</t>
        </is>
      </c>
      <c r="P944" s="260" t="n">
        <v>2005</v>
      </c>
      <c r="Q944" s="260" t="n">
        <v>2018</v>
      </c>
      <c r="R944" s="223" t="inlineStr">
        <is>
          <t>Penerbit Andi</t>
        </is>
      </c>
      <c r="S944" s="223" t="inlineStr">
        <is>
          <t>Andi Offset CV</t>
        </is>
      </c>
      <c r="T944" s="223" t="inlineStr">
        <is>
          <t>Lokal</t>
        </is>
      </c>
      <c r="U944" s="261" t="n">
        <v>160</v>
      </c>
      <c r="V944" s="86" t="inlineStr">
        <is>
          <t>pdf</t>
        </is>
      </c>
      <c r="W944" s="223" t="inlineStr">
        <is>
          <t>12.8 MB</t>
        </is>
      </c>
      <c r="X944" s="225" t="inlineStr">
        <is>
          <t>&lt;p&gt;JANGAN BACA BUKU INI, jika kamu merasa potensi-potensi dirimu sudah optimal!&lt;/p&gt;
 &lt;p&gt;Actually, masing-masing kamu punya potensi. Pertanyaannya, sudahkah potensi-potensi dirimu optimal? Seperti dilansir berbagai media, generasi muda saat ini identik dengan generasi &amp;quot;instan&amp;quot; yang kurang bisa diandalkan. Jangan terima begitu saja predikat ini! Karena itu, sudah saatnya kamu membuat perubahan dengan melepas semua atribut negatif yang melekat dalam dirimu dan generasimu. Mulailah dari dirimu sendiri! Tidak pemah ada satu alas an pun untuk tidak mau maju dan berkembang, bukan?&lt;/p&gt;
 &lt;p&gt;Buku ini dikhususkan untuk kamu-kamu, yang ingin menggali lebih dalam potensi-potensi dirimu. Dengan mengu~ung contoh-contoh yang gamblang dan bahasa yang ringan, penulis ingin mengajakmu memaksimalkan potensi diri dengan mulai membangun kehidupan rohani, menemukan tujuan hidup, mengelola emosi, menemukan potensi diri, mengelola waktu, mengatur keuangan, mempersiapkan hubungan pemikahan yang sehat, bahkan sampai menciptakan gaya hidup sehat. Kamu juga diingatkan bahwa untuk menjadi generasi maksimal, semua segi kehidupan pribadimu harus dioptimalkan, terrnasuk mengatur pola makan. Bagaimana bisa menjadi generasi maksimal jika tubuh tidak sehat, right?&lt;/p&gt;
 &lt;p&gt;So, pejamkan mata, lihat diri sendiri, apakah kamu salah satu dari generasi yang kurang bisa diandalkan itu? Jika bukan, PROVE IT!&lt;/p&gt;</t>
        </is>
      </c>
      <c r="Y944" s="262" t="n">
        <v>73000</v>
      </c>
      <c r="Z944" s="226" t="n"/>
      <c r="AA944" s="241">
        <f>Y1323*Z1323</f>
        <v/>
      </c>
      <c r="AB944" s="237" t="inlineStr">
        <is>
          <t>355b2ea6-a3c4-4500-bacd-eec8b1b3501a</t>
        </is>
      </c>
    </row>
    <row r="945" ht="15" customHeight="1" s="283">
      <c r="A945" s="109" t="n">
        <v>1316</v>
      </c>
      <c r="B945" s="222">
        <f>HYPERLINK("https://mocostore.moco.co.id/catalog/"&amp;AB1325,"Klik Disini")</f>
        <v/>
      </c>
      <c r="C945" s="223" t="inlineStr">
        <is>
          <t>Panduan Lengkap Ilustrasi Desain Grafis dengan CorelDRAW X3</t>
        </is>
      </c>
      <c r="D945" s="223" t="n"/>
      <c r="E945" s="223" t="inlineStr">
        <is>
          <t>Andri Setyawan, S.Kom.</t>
        </is>
      </c>
      <c r="F945" s="223" t="inlineStr">
        <is>
          <t>979-763-616-x</t>
        </is>
      </c>
      <c r="G945" s="223" t="inlineStr">
        <is>
          <t>978-979-29-9151-2</t>
        </is>
      </c>
      <c r="H945" s="223" t="inlineStr">
        <is>
          <t>Komputer &amp; Internet</t>
        </is>
      </c>
      <c r="I945" s="258" t="inlineStr">
        <is>
          <t>Perguruan Tinggi</t>
        </is>
      </c>
      <c r="J945" s="186" t="inlineStr">
        <is>
          <t>009.05</t>
        </is>
      </c>
      <c r="K945" s="223" t="n"/>
      <c r="L945" s="264" t="n"/>
      <c r="M945" s="265" t="n"/>
      <c r="N945" s="223" t="inlineStr">
        <is>
          <t>Indonesia</t>
        </is>
      </c>
      <c r="O945" s="223" t="inlineStr">
        <is>
          <t>Tidak diketahui</t>
        </is>
      </c>
      <c r="P945" s="260" t="n">
        <v>2007</v>
      </c>
      <c r="Q945" s="260" t="n">
        <v>2018</v>
      </c>
      <c r="R945" s="223" t="inlineStr">
        <is>
          <t>Penerbit Andi</t>
        </is>
      </c>
      <c r="S945" s="223" t="inlineStr">
        <is>
          <t>Andi Offset CV</t>
        </is>
      </c>
      <c r="T945" s="223" t="inlineStr">
        <is>
          <t>Lokal</t>
        </is>
      </c>
      <c r="U945" s="261" t="n">
        <v>207</v>
      </c>
      <c r="V945" s="86" t="inlineStr">
        <is>
          <t>pdf</t>
        </is>
      </c>
      <c r="W945" s="223" t="inlineStr">
        <is>
          <t>19.8 MB</t>
        </is>
      </c>
      <c r="X945" s="225" t="inlineStr">
        <is>
          <t>&lt;p&gt;Versi terbaru CorelDRAW yaitu CorelDraw X3, memiliki fasilitas lebih lengkap dengan tambahan tool dan menu yang lebih sempurna. Beberapa tambahan tool antara lain Drop tool, Shape tool, dan Smart fill tool.&lt;br /&gt;
 Buku ini harus dimiliki siapa pun yang ingin mempelajari CorelDRAW X3 tahap demi tahap. Pembahasan materi dalam setiap bab sangat rinci dan ringkas, sehingga Anda seolah-olah mempunyai pembimbing pribadi. Lebih lanjut, buku ini menggunakan bahasa yang sederhana sehingga Anda mudah mencerna dan mengikutinya.&lt;br /&gt;
 &lt;br /&gt;
 Pembahasan buku ini meliputi:&lt;br /&gt;
 Pengenalan dasar CorelDRAW X3&lt;br /&gt;
 Cara membuat bentuk kurva&lt;br /&gt;
 Bekerja dengan Objek dan image&lt;br /&gt;
 Organisasi File&lt;br /&gt;
 Pemakaian node edit&lt;br /&gt;
 Cara mengolah objek teks&lt;br /&gt;
 Bermain dengan warna dan efek khusus&lt;/p&gt;</t>
        </is>
      </c>
      <c r="Y945" s="262" t="n">
        <v>76000</v>
      </c>
      <c r="Z945" s="226" t="n"/>
      <c r="AA945" s="241">
        <f>Y1325*Z1325</f>
        <v/>
      </c>
      <c r="AB945" s="237" t="inlineStr">
        <is>
          <t>4e361270-88df-4d00-a881-9e9b3d875784</t>
        </is>
      </c>
    </row>
    <row r="946" ht="15" customHeight="1" s="283">
      <c r="A946" s="109" t="n">
        <v>1317</v>
      </c>
      <c r="B946" s="222">
        <f>HYPERLINK("https://mocostore.moco.co.id/catalog/"&amp;AB1326,"Klik Disini")</f>
        <v/>
      </c>
      <c r="C946" s="223" t="inlineStr">
        <is>
          <t>A to Z Teka-teki Alkitab Perjanjian Lama</t>
        </is>
      </c>
      <c r="D946" s="223" t="n"/>
      <c r="E946" s="223" t="inlineStr">
        <is>
          <t>Timotius Sunyoto</t>
        </is>
      </c>
      <c r="F946" s="223" t="inlineStr">
        <is>
          <t>978-979-29-2925-6</t>
        </is>
      </c>
      <c r="G946" s="223" t="inlineStr">
        <is>
          <t>978-979-29-8806-2</t>
        </is>
      </c>
      <c r="H946" s="223" t="inlineStr">
        <is>
          <t>Agama Kristen</t>
        </is>
      </c>
      <c r="I946" s="258" t="inlineStr">
        <is>
          <t>Perguruan Tinggi</t>
        </is>
      </c>
      <c r="J946" s="186" t="inlineStr">
        <is>
          <t>009.16</t>
        </is>
      </c>
      <c r="K946" s="223" t="inlineStr">
        <is>
          <t>Tidak Tersedia</t>
        </is>
      </c>
      <c r="L946" s="264" t="n"/>
      <c r="M946" s="265" t="inlineStr">
        <is>
          <t>Tidak Tersedia</t>
        </is>
      </c>
      <c r="N946" s="223" t="inlineStr">
        <is>
          <t>Indonesia</t>
        </is>
      </c>
      <c r="O946" s="223" t="inlineStr">
        <is>
          <t>Tidak diketahui</t>
        </is>
      </c>
      <c r="P946" s="260" t="n">
        <v>2012</v>
      </c>
      <c r="Q946" s="260" t="n">
        <v>2018</v>
      </c>
      <c r="R946" s="223" t="inlineStr">
        <is>
          <t>Penerbit Andi</t>
        </is>
      </c>
      <c r="S946" s="223" t="inlineStr">
        <is>
          <t>Andi Offset CV</t>
        </is>
      </c>
      <c r="T946" s="223" t="inlineStr">
        <is>
          <t>Lokal</t>
        </is>
      </c>
      <c r="U946" s="261" t="n">
        <v>248</v>
      </c>
      <c r="V946" s="86" t="inlineStr">
        <is>
          <t>pdf</t>
        </is>
      </c>
      <c r="W946" s="223" t="inlineStr">
        <is>
          <t>6.9 MB</t>
        </is>
      </c>
      <c r="X946" s="225" t="inlineStr">
        <is>
          <t>&lt;p&gt;A to Z Teka-teki Alkitab PL sangat membantu siapa punyang tidak ingin melewatkan detail sejarah yang terdapat dalam setiap kitab. Ini merupakan cara mudah &amp;amp; cerdas belajar Alkitab. Buku ini juga dapat dijadikan sarana pendukung bagi kelas-kelas Sekolah Minggu, permainan dalam persekutuan, kuis, dan lain-lain. Sebuah panduan berharga bagi Anda yang ingin belajar Alkitab secara cerdas. Juga cocok untuk materi pengampu pelajaran agama Kristen di sekolah.&lt;/p&gt;</t>
        </is>
      </c>
      <c r="Y946" s="262" t="n">
        <v>107000</v>
      </c>
      <c r="Z946" s="226" t="n"/>
      <c r="AA946" s="241">
        <f>Y1326*Z1326</f>
        <v/>
      </c>
      <c r="AB946" s="237" t="inlineStr">
        <is>
          <t>45fd4fdb-9460-43d1-9311-d75befa4f71a</t>
        </is>
      </c>
    </row>
    <row r="947" ht="15" customHeight="1" s="283">
      <c r="A947" s="109" t="n">
        <v>1318</v>
      </c>
      <c r="B947" s="222">
        <f>HYPERLINK("https://mocostore.moco.co.id/catalog/"&amp;AB1327,"Klik Disini")</f>
        <v/>
      </c>
      <c r="C947" s="223" t="inlineStr">
        <is>
          <t>Gereja yang Membumi: Mengahadirkan Tuhan dalam Gereja</t>
        </is>
      </c>
      <c r="D947" s="223" t="n"/>
      <c r="E947" s="223" t="inlineStr">
        <is>
          <t>Daniel Alexander</t>
        </is>
      </c>
      <c r="F947" s="223" t="inlineStr">
        <is>
          <t>979-731-975-X</t>
        </is>
      </c>
      <c r="G947" s="223" t="inlineStr">
        <is>
          <t>978-979-29-9049-2</t>
        </is>
      </c>
      <c r="H947" s="223" t="inlineStr">
        <is>
          <t>Agama Kristen</t>
        </is>
      </c>
      <c r="I947" s="258" t="inlineStr">
        <is>
          <t>Perguruan Tinggi</t>
        </is>
      </c>
      <c r="J947" s="186" t="inlineStr">
        <is>
          <t>009.16</t>
        </is>
      </c>
      <c r="K947" s="223" t="inlineStr">
        <is>
          <t>Tidak Tersedia</t>
        </is>
      </c>
      <c r="L947" s="264" t="n"/>
      <c r="M947" s="265" t="inlineStr">
        <is>
          <t>Tidak Tersedia</t>
        </is>
      </c>
      <c r="N947" s="223" t="inlineStr">
        <is>
          <t>Indonesia</t>
        </is>
      </c>
      <c r="O947" s="223" t="inlineStr">
        <is>
          <t>Tidak diketahui</t>
        </is>
      </c>
      <c r="P947" s="260" t="n">
        <v>2005</v>
      </c>
      <c r="Q947" s="260" t="n">
        <v>2018</v>
      </c>
      <c r="R947" s="223" t="inlineStr">
        <is>
          <t>Penerbit Andi</t>
        </is>
      </c>
      <c r="S947" s="223" t="inlineStr">
        <is>
          <t>Andi Offset CV</t>
        </is>
      </c>
      <c r="T947" s="223" t="inlineStr">
        <is>
          <t>Lokal</t>
        </is>
      </c>
      <c r="U947" s="261" t="n">
        <v>112</v>
      </c>
      <c r="V947" s="86" t="inlineStr">
        <is>
          <t>pdf</t>
        </is>
      </c>
      <c r="W947" s="223" t="inlineStr">
        <is>
          <t>7.5 MB</t>
        </is>
      </c>
      <c r="X947" s="225" t="inlineStr">
        <is>
          <t>&lt;p&gt;Di zaman modern ini keberadaan dan fungsi gereja kadangkadang telah menyimpang dari tujuan dan mandat ilahi. Semula gereja, salinan dari bahasa Yunani ekklesia, berarti dipanggil, dipisahkan, dan dikhususkan untuk Tuhan. Kehidupan Abraham adalah contoh penggenapan ekklesia tadi sebagai &amp;quot;gereja&amp;quot;.&lt;/p&gt;
 &lt;p&gt;Kenyataannya, kini muncul gereja-gereja yang cenderung menonjolkan identitas mereka, mencari nama, tetapi bukan nama Kristus. Mereka lebih pas menggambarkan &amp;quot;anak-anak manusia ketika hendak membangun menara Babel&amp;quot;.&lt;/p&gt;
 &lt;p&gt;Kumpulan khotbah yang terhimpun dalam Gereja Yang Membumi berbicara banyak tentang kehidupan gereja. Topik-topik khotbah yang diangkat antara lain: Gereja yang Memindahkan Surga ke Bumi, Gereja Sebagai Agen Transformasi, Gereja Krista{ Bening, Menjadi Gereja yang Benar, dan lainnya.&lt;/p&gt;
 &lt;p&gt;Lewat buku kumpulan khotbah ini Ev. Daniel Alexander, ya menyebut dirinya sebagai pendidik dan pembidik, menantangsegenap warga gereja untuk melakukan otokritik, sudah ejauh mana gereja sebagai ekklesia.&lt;/p&gt;</t>
        </is>
      </c>
      <c r="Y947" s="262" t="n">
        <v>59000</v>
      </c>
      <c r="Z947" s="226" t="n"/>
      <c r="AA947" s="241">
        <f>Y1327*Z1327</f>
        <v/>
      </c>
      <c r="AB947" s="237" t="inlineStr">
        <is>
          <t>adc6bd53-6983-4b19-aa0a-d2d21cbadc48</t>
        </is>
      </c>
    </row>
    <row r="948" ht="15" customHeight="1" s="283">
      <c r="A948" s="109" t="n">
        <v>1319</v>
      </c>
      <c r="B948" s="222">
        <f>HYPERLINK("https://mocostore.moco.co.id/catalog/"&amp;AB1328,"Klik Disini")</f>
        <v/>
      </c>
      <c r="C948" s="223" t="inlineStr">
        <is>
          <t>Panduan Cepat dan Mudah SPSS 14</t>
        </is>
      </c>
      <c r="D948" s="223" t="n"/>
      <c r="E948" s="223" t="inlineStr">
        <is>
          <t>Jonathan Sarwono</t>
        </is>
      </c>
      <c r="F948" s="223" t="inlineStr">
        <is>
          <t>979-763-618-6</t>
        </is>
      </c>
      <c r="G948" s="223" t="inlineStr">
        <is>
          <t>978-979-29-9128-4</t>
        </is>
      </c>
      <c r="H948" s="223" t="inlineStr">
        <is>
          <t>Statistika</t>
        </is>
      </c>
      <c r="I948" s="258" t="inlineStr">
        <is>
          <t>Perguruan Tinggi</t>
        </is>
      </c>
      <c r="J948" s="186" t="inlineStr">
        <is>
          <t>009.01</t>
        </is>
      </c>
      <c r="K948" s="223" t="n"/>
      <c r="L948" s="264" t="n"/>
      <c r="M948" s="265" t="n"/>
      <c r="N948" s="223" t="inlineStr">
        <is>
          <t>Indonesia</t>
        </is>
      </c>
      <c r="O948" s="223" t="inlineStr">
        <is>
          <t>Tidak diketahui</t>
        </is>
      </c>
      <c r="P948" s="260" t="n">
        <v>2006</v>
      </c>
      <c r="Q948" s="260" t="n">
        <v>2018</v>
      </c>
      <c r="R948" s="223" t="inlineStr">
        <is>
          <t>Penerbit Andi</t>
        </is>
      </c>
      <c r="S948" s="223" t="inlineStr">
        <is>
          <t>Andi Offset CV</t>
        </is>
      </c>
      <c r="T948" s="223" t="inlineStr">
        <is>
          <t>Lokal</t>
        </is>
      </c>
      <c r="U948" s="261" t="n">
        <v>320</v>
      </c>
      <c r="V948" s="86" t="inlineStr">
        <is>
          <t>pdf</t>
        </is>
      </c>
      <c r="W948" s="223" t="inlineStr">
        <is>
          <t>4.0 MB</t>
        </is>
      </c>
      <c r="X948" s="225" t="inlineStr">
        <is>
          <t>&lt;p&gt;SPSS 14 atau dikenal sebagai SPSS 14 for Evaluation Versions sebenarnya merupakan pengembangan SPSS versi 13. Versi ini memiliki penambahan fitur baru yang berfungsi memudahkan pengguna melakukan pembandingan data, proses pengopian data, edit data, dan proses-proses yang berkaitan dengan dua data yang berbeda lainnya. Sedangkan fitur analisisnya sama seperti versi sebelumnya.&lt;br /&gt;
 &lt;br /&gt;
 Buku ini membahas:&lt;br /&gt;
 Cara Memulai SPSS&lt;br /&gt;
 Teknik Analisis&lt;br /&gt;
 Metode Penarikan Sampel&lt;/p&gt;</t>
        </is>
      </c>
      <c r="Y948" s="262" t="n">
        <v>95500</v>
      </c>
      <c r="Z948" s="226" t="n"/>
      <c r="AA948" s="241">
        <f>Y1328*Z1328</f>
        <v/>
      </c>
      <c r="AB948" s="237" t="inlineStr">
        <is>
          <t>677694e8-82d3-43e4-9ffb-5696386931a6</t>
        </is>
      </c>
    </row>
    <row r="949" ht="15" customHeight="1" s="283">
      <c r="A949" s="109" t="n">
        <v>1320</v>
      </c>
      <c r="B949" s="222">
        <f>HYPERLINK("https://mocostore.moco.co.id/catalog/"&amp;AB1329,"Klik Disini")</f>
        <v/>
      </c>
      <c r="C949" s="223" t="inlineStr">
        <is>
          <t>Panduan Gizi dan Kesehatan Anak Sekolah</t>
        </is>
      </c>
      <c r="D949" s="223" t="n"/>
      <c r="E949" s="223" t="inlineStr">
        <is>
          <t>Dyah Umiyarni Purnamasari, SKM, M.Si.</t>
        </is>
      </c>
      <c r="F949" s="223" t="inlineStr">
        <is>
          <t>978-979-29-6732-6</t>
        </is>
      </c>
      <c r="G949" s="223" t="inlineStr">
        <is>
          <t>978-979-29-9130-7</t>
        </is>
      </c>
      <c r="H949" s="223" t="inlineStr">
        <is>
          <t>Pengetahuan Kesehatan</t>
        </is>
      </c>
      <c r="I949" s="258" t="inlineStr">
        <is>
          <t>Perguruan Tinggi</t>
        </is>
      </c>
      <c r="J949" s="186" t="inlineStr">
        <is>
          <t>009.02</t>
        </is>
      </c>
      <c r="K949" s="223" t="n"/>
      <c r="L949" s="264" t="n"/>
      <c r="M949" s="265" t="n"/>
      <c r="N949" s="223" t="inlineStr">
        <is>
          <t>Indonesia</t>
        </is>
      </c>
      <c r="O949" s="223" t="inlineStr">
        <is>
          <t>Tidak diketahui</t>
        </is>
      </c>
      <c r="P949" s="260" t="n">
        <v>2018</v>
      </c>
      <c r="Q949" s="260" t="n">
        <v>2018</v>
      </c>
      <c r="R949" s="223" t="inlineStr">
        <is>
          <t>Penerbit Andi</t>
        </is>
      </c>
      <c r="S949" s="223" t="inlineStr">
        <is>
          <t>Andi Offset CV</t>
        </is>
      </c>
      <c r="T949" s="223" t="inlineStr">
        <is>
          <t>Lokal</t>
        </is>
      </c>
      <c r="U949" s="261" t="n">
        <v>240</v>
      </c>
      <c r="V949" s="86" t="inlineStr">
        <is>
          <t>pdf</t>
        </is>
      </c>
      <c r="W949" s="223" t="inlineStr">
        <is>
          <t>20.0 MB</t>
        </is>
      </c>
      <c r="X949" s="225" t="inlineStr">
        <is>
          <t>&lt;p&gt;Menyikapi minimnya buku referensi tentang pedoman gizi dan kesehatan anak usia sekolah maka penyusunan buku ini diharapkan dapat digunakan sebagai acuan bagi pengelola Usaha Kesehatan Sekolah (UKS), petugas gizi di instansi kesehatan, pengajar dan mahasiswa gizi maupun peminat masalah gizi dan kesehatan pada anak sekolah.&lt;br /&gt;
 Buku ini berisi analisis masalah-masalah gizi pada anak sekolah, penilaian status gizi pada anak sekolah (BB/U, TB/U dan IMT/U), pedoman pemberian makanan tambahan anak sekolah (PMT-AS), pedoman umum gizi seimbang dan panduan pelaksanaan UKS, termasuk di antaranya syarat sekolah dan kantin sehat.&lt;/p&gt;</t>
        </is>
      </c>
      <c r="Y949" s="262" t="n">
        <v>57500</v>
      </c>
      <c r="Z949" s="226" t="n"/>
      <c r="AA949" s="241">
        <f>Y1329*Z1329</f>
        <v/>
      </c>
      <c r="AB949" s="237" t="inlineStr">
        <is>
          <t>d4d59e81-1888-474d-9099-2f72903b66fc</t>
        </is>
      </c>
    </row>
    <row r="950" ht="15" customHeight="1" s="283">
      <c r="A950" s="109" t="n">
        <v>1321</v>
      </c>
      <c r="B950" s="222">
        <f>HYPERLINK("https://mocostore.moco.co.id/catalog/"&amp;AB1330,"Klik Disini")</f>
        <v/>
      </c>
      <c r="C950" s="223" t="inlineStr">
        <is>
          <t>Get Smart! Books: Learn Really Well</t>
        </is>
      </c>
      <c r="D950" s="223" t="n"/>
      <c r="E950" s="223" t="inlineStr">
        <is>
          <t>Roz Townsend</t>
        </is>
      </c>
      <c r="F950" s="223" t="inlineStr">
        <is>
          <t>978-979-29-0197-9</t>
        </is>
      </c>
      <c r="G950" s="223" t="inlineStr">
        <is>
          <t>978-979-29-9050-8</t>
        </is>
      </c>
      <c r="H950" s="223" t="inlineStr">
        <is>
          <t>Bahasa asing</t>
        </is>
      </c>
      <c r="I950" s="258" t="inlineStr">
        <is>
          <t>Perguruan Tinggi</t>
        </is>
      </c>
      <c r="J950" s="186" t="inlineStr">
        <is>
          <t>009.19</t>
        </is>
      </c>
      <c r="K950" s="223" t="n"/>
      <c r="L950" s="264" t="n"/>
      <c r="M950" s="265" t="n"/>
      <c r="N950" s="223" t="inlineStr">
        <is>
          <t>Indonesia</t>
        </is>
      </c>
      <c r="O950" s="223" t="inlineStr">
        <is>
          <t>Tidak diketahui</t>
        </is>
      </c>
      <c r="P950" s="260" t="n">
        <v>2007</v>
      </c>
      <c r="Q950" s="260" t="n">
        <v>2018</v>
      </c>
      <c r="R950" s="223" t="inlineStr">
        <is>
          <t>Penerbit Andi</t>
        </is>
      </c>
      <c r="S950" s="223" t="inlineStr">
        <is>
          <t>Andi Offset CV</t>
        </is>
      </c>
      <c r="T950" s="223" t="inlineStr">
        <is>
          <t>Lokal</t>
        </is>
      </c>
      <c r="U950" s="261" t="n">
        <v>144</v>
      </c>
      <c r="V950" s="86" t="inlineStr">
        <is>
          <t>pdf</t>
        </is>
      </c>
      <c r="W950" s="223" t="inlineStr">
        <is>
          <t>4.2 MB</t>
        </is>
      </c>
      <c r="X950" s="225" t="inlineStr">
        <is>
          <t>&lt;p&gt;Anda tak harus memiliki bakat khusus untuk berjuang dalam lingkungan pembelajaran yang kompetitif pada saat ini. Hampir semua dari kita berpotensi untuk menjadi lebih cepat dan efektif dalam penguasaan informasi. Dengan ketrampilan pembelajaran yang baru, Anda bisa menikmati proses belajar, bekerja dengan lebih baik dan percaya diri.&lt;br /&gt;
 &lt;br /&gt;
 Pembelajaran adalah proses seumur hidup. Tentunya jika terdapat cara agar proses pembelajaran berlangsung lebih efektif, waktu yang singkat pun pasti berguna. Gagasan dalam buku ini sederhana dan efektif. Meskipun Anda tidak terlalu pintar disekolah, Anda akan mendapati bahwa belajar bisa menjadi hal yang mudah dan menyenangkan.&lt;br /&gt;
 &lt;br /&gt;
 Adapun metode belajar yang disampaikan yaitu :.&lt;br /&gt;
 &lt;br /&gt;
 - Menyenangkan&lt;br /&gt;
 - Sederhana&lt;br /&gt;
 - Hemat Waktu&lt;br /&gt;
 - Bisa dilakukan oleh setiap orang&lt;br /&gt;
 - Mudah diterapkan dalam rutinitas belajar Anda&lt;br /&gt;
 &lt;br /&gt;
 Bersiaplah untuk beberapa perubahan dalam cara memandang diri dan kemampuan Anda. Bersiaplah untuk melakukan beberapa hal dengan sedikit berbeda! Untuk membantu Anda membuat perubahan yang berarti. Anda akan diberi tantangan dalam masing-masing bab dalam buku ini untuk berani mengambil langkah kecil yang pertama.Buku ini akan membantu Anda untuk mendapatkan hasil yang maksimum dengan usaha yang minimum, menghemat waktu Anda dalam belajar, memudahkan konsep yang sukar dan Anda akan meraih prestasi tinggi.Selamat Mencoba dan Sukses Yach!!!.&lt;/p&gt;</t>
        </is>
      </c>
      <c r="Y950" s="262" t="n">
        <v>56000</v>
      </c>
      <c r="Z950" s="226" t="n"/>
      <c r="AA950" s="241">
        <f>Y1330*Z1330</f>
        <v/>
      </c>
      <c r="AB950" s="237" t="inlineStr">
        <is>
          <t>15dba99c-e1df-49e8-8b8a-ba765b168bc4</t>
        </is>
      </c>
    </row>
    <row r="951" ht="15" customHeight="1" s="283">
      <c r="A951" s="109" t="n">
        <v>1323</v>
      </c>
      <c r="B951" s="222">
        <f>HYPERLINK("https://mocostore.moco.co.id/catalog/"&amp;AB1332,"Klik Disini")</f>
        <v/>
      </c>
      <c r="C951" s="223" t="inlineStr">
        <is>
          <t>Get Smart! Books: Read Really Fast</t>
        </is>
      </c>
      <c r="D951" s="223" t="n"/>
      <c r="E951" s="223" t="inlineStr">
        <is>
          <t>Roz Townsend</t>
        </is>
      </c>
      <c r="F951" s="223" t="inlineStr">
        <is>
          <t>978-979-29-0193-1</t>
        </is>
      </c>
      <c r="G951" s="223" t="inlineStr">
        <is>
          <t>978-979-29-9051-5</t>
        </is>
      </c>
      <c r="H951" s="223" t="inlineStr">
        <is>
          <t>Bahasa asing</t>
        </is>
      </c>
      <c r="I951" s="258" t="inlineStr">
        <is>
          <t>Perguruan Tinggi</t>
        </is>
      </c>
      <c r="J951" s="186" t="inlineStr">
        <is>
          <t>009.19</t>
        </is>
      </c>
      <c r="K951" s="223" t="n"/>
      <c r="L951" s="264" t="n"/>
      <c r="M951" s="265" t="n"/>
      <c r="N951" s="223" t="inlineStr">
        <is>
          <t>Indonesia</t>
        </is>
      </c>
      <c r="O951" s="223" t="inlineStr">
        <is>
          <t>Tidak diketahui</t>
        </is>
      </c>
      <c r="P951" s="260" t="n">
        <v>2007</v>
      </c>
      <c r="Q951" s="260" t="n">
        <v>2018</v>
      </c>
      <c r="R951" s="223" t="inlineStr">
        <is>
          <t>Penerbit Andi</t>
        </is>
      </c>
      <c r="S951" s="223" t="inlineStr">
        <is>
          <t>Andi Offset CV</t>
        </is>
      </c>
      <c r="T951" s="223" t="inlineStr">
        <is>
          <t>Lokal</t>
        </is>
      </c>
      <c r="U951" s="261" t="n">
        <v>112</v>
      </c>
      <c r="V951" s="86" t="inlineStr">
        <is>
          <t>pdf</t>
        </is>
      </c>
      <c r="W951" s="223" t="inlineStr">
        <is>
          <t>28.3 MB</t>
        </is>
      </c>
      <c r="X951" s="225" t="inlineStr">
        <is>
          <t>&lt;p&gt;Kita semua harus mengolah sejumlah besar informasi setiap hari. Informasi itu bersifat kompleks, dan ada yang bermacam-macam, mulai dari laporan bisnis yang detail hingga surat kabar lokal dan buletin sekolah. Kemampuan yang besar untuk memahami dan merespons informasi dengan segera, dapat meningkatkan produktifitas Anda, menghemat waktu, mencegah emosi negatif seperti rasa frustasi, meningkatkan hubungan Anda dengan orang lain, membuat Anda merasa lebih berharga dan meningkatkan harapan kerja Anda.&lt;br /&gt;
 &lt;br /&gt;
 Untuk itu Roz Townsend mencoba membantu Anda untuk mencapai kemampuan membaca cepat dan pemahaman yang lebih baik sebagai alat yang penting dalam dunia kompetisi saat ini. Metode yang sedarhana dan efektif tersedia bagi Anda dalam buku -Read Really Fast- ini. Ada 6 langkah mudah dan menyenangkan serta nasihat yang disampaikan untuk membantu Anda membaca dan memahami dengan capat suatu bacaan.&lt;br /&gt;
 &lt;br /&gt;
 Adapun langkah-langkah yang dibahas dalam buku ini yaitu :&lt;br /&gt;
 &lt;br /&gt;
 - Langkah 1 : Bacalah dalam hati - Jangan bersuara&lt;br /&gt;
 - Langkah 2 : Tetaplah bergerak - Jangan mengulang&lt;br /&gt;
 - Langkah 3 : Gerakan mata&lt;br /&gt;
 - Langkah 4 : Ambilah penggalan yang lebih besar&lt;br /&gt;
 - Langkah 5 : Cukup baca sebagian kata saja&lt;br /&gt;
 - Langkah 6 : Gunakan otak Anda&lt;br /&gt;
 &lt;br /&gt;
 Bab Khusus :&lt;br /&gt;
 &lt;br /&gt;
 - Membaca di komputer&amp;nbsp;&lt;br /&gt;
 - Tulislah apa yang hendak Anda baca&lt;br /&gt;
 - Bagaimana orang tua dapat membantu anak dalam hal membaca?&lt;br /&gt;
 - Membuat orang lain lebih muda membaca apa yang sudah Anda tulis&lt;/p&gt;</t>
        </is>
      </c>
      <c r="Y951" s="262" t="n">
        <v>55000</v>
      </c>
      <c r="Z951" s="226" t="n"/>
      <c r="AA951" s="241">
        <f>Y1332*Z1332</f>
        <v/>
      </c>
      <c r="AB951" s="237" t="inlineStr">
        <is>
          <t>8ea825db-b7a6-420e-bae8-28d3fa69f80d</t>
        </is>
      </c>
    </row>
    <row r="952" ht="15" customHeight="1" s="283">
      <c r="A952" s="109" t="n">
        <v>1324</v>
      </c>
      <c r="B952" s="222">
        <f>HYPERLINK("https://mocostore.moco.co.id/catalog/"&amp;AB1333,"Klik Disini")</f>
        <v/>
      </c>
      <c r="C952" s="223" t="inlineStr">
        <is>
          <t>Panduan Lengkap Menggunakan Nero 8</t>
        </is>
      </c>
      <c r="D952" s="223" t="n"/>
      <c r="E952" s="223" t="inlineStr">
        <is>
          <t>Madcoms</t>
        </is>
      </c>
      <c r="F952" s="223" t="inlineStr">
        <is>
          <t>978-979-29-0616-5</t>
        </is>
      </c>
      <c r="G952" s="223" t="inlineStr">
        <is>
          <t>978-979-29-9136-9</t>
        </is>
      </c>
      <c r="H952" s="223" t="inlineStr">
        <is>
          <t>Komputer &amp; Internet</t>
        </is>
      </c>
      <c r="I952" s="258" t="inlineStr">
        <is>
          <t>Perguruan Tinggi</t>
        </is>
      </c>
      <c r="J952" s="186" t="inlineStr">
        <is>
          <t>009.05</t>
        </is>
      </c>
      <c r="K952" s="223" t="n"/>
      <c r="L952" s="264" t="n"/>
      <c r="M952" s="265" t="n"/>
      <c r="N952" s="223" t="inlineStr">
        <is>
          <t>Indonesia</t>
        </is>
      </c>
      <c r="O952" s="223" t="inlineStr">
        <is>
          <t>Tidak diketahui</t>
        </is>
      </c>
      <c r="P952" s="260" t="n">
        <v>2008</v>
      </c>
      <c r="Q952" s="260" t="n">
        <v>2018</v>
      </c>
      <c r="R952" s="223" t="inlineStr">
        <is>
          <t>Penerbit Andi</t>
        </is>
      </c>
      <c r="S952" s="223" t="inlineStr">
        <is>
          <t>Andi Offset CV</t>
        </is>
      </c>
      <c r="T952" s="223" t="inlineStr">
        <is>
          <t>Lokal</t>
        </is>
      </c>
      <c r="U952" s="261" t="n">
        <v>256</v>
      </c>
      <c r="V952" s="86" t="inlineStr">
        <is>
          <t>pdf</t>
        </is>
      </c>
      <c r="W952" s="223" t="inlineStr">
        <is>
          <t>10.2 MB</t>
        </is>
      </c>
      <c r="X952" s="225" t="inlineStr">
        <is>
          <t>&lt;p&gt;Tepatnya pada akhir tahun 2007 yang lalu,&amp;nbsp; ahead software merilis Nero 8 yang merupakan&amp;nbsp; versi terbaru dari Nero 8 dengan dilengkapi&amp;nbsp; dengan beberapa aplikasi lain yang mempunyai fungsi dan langkah pekerjaan yang unik dan menarik. Selain itu, Nero 8 ini juga dapat diaplikasikan dalam Windows Vista yang merupakan versi Windows terbaru dari microsoft.&lt;br /&gt;
 &lt;br /&gt;
 Setelah membaca buku ini, diharapkan pembaca mampu megerjakan kegiatan burning maupun menggunakan aplikasi tambahan yang disertakan di dalam Nero 8&lt;/p&gt;
 &lt;p&gt;Buku ini berisi langkah-langkah pengerjaan&amp;nbsp; dengan pembahasan yang sederhana srta&amp;nbsp; dilengkapi dengan ilustrasi gambar yang menarik untuk membantu pembaca dalam memahami isi bahasan.&lt;/p&gt;
 &lt;p&gt;Bahasan dalam buku ini terfokus pada ulasan-ulasan tentang :&lt;/p&gt;
 &lt;ul&gt;
 &lt;li&gt;Mengetahui spesifikasi hardware burning&lt;/li&gt;
 &lt;li&gt;Mengenal jenis media burning&lt;/li&gt;
 &lt;li&gt;Membuat kumpulan data di dalam disk&lt;/li&gt;
 &lt;li&gt;Menyiman koleksi musik ke dalam CD ataupun DVD&lt;/li&gt;
 &lt;li&gt;Mengabadikan video ke dalam VCD ataupun DVD&lt;/li&gt;
 &lt;li&gt;movie&lt;/li&gt;
 &lt;li&gt;Mendesain kover disk secara praktis&lt;/li&gt;
 &lt;li&gt;Menyalin isi film DVD ke dalam komputer&lt;/li&gt;
 &lt;li&gt;Menjadikan DVD movie menjadi VCD&lt;/li&gt;
 &lt;/ul&gt;</t>
        </is>
      </c>
      <c r="Y952" s="262" t="n">
        <v>118000</v>
      </c>
      <c r="Z952" s="226" t="n"/>
      <c r="AA952" s="241">
        <f>Y1333*Z1333</f>
        <v/>
      </c>
      <c r="AB952" s="237" t="inlineStr">
        <is>
          <t>aeceb1a7-83ce-4edd-9411-e99c135232bc</t>
        </is>
      </c>
    </row>
    <row r="953" ht="15" customHeight="1" s="283">
      <c r="A953" s="109" t="n">
        <v>1325</v>
      </c>
      <c r="B953" s="222">
        <f>HYPERLINK("https://mocostore.moco.co.id/catalog/"&amp;AB1334,"Klik Disini")</f>
        <v/>
      </c>
      <c r="C953" s="223" t="inlineStr">
        <is>
          <t>Bahagia Tanpa Sebab</t>
        </is>
      </c>
      <c r="D953" s="223" t="n"/>
      <c r="E953" s="223" t="inlineStr">
        <is>
          <t>Pdt. Pengky Andu</t>
        </is>
      </c>
      <c r="F953" s="223" t="inlineStr">
        <is>
          <t>979-731-967-9</t>
        </is>
      </c>
      <c r="G953" s="223" t="inlineStr">
        <is>
          <t>978-979-29-8807-9</t>
        </is>
      </c>
      <c r="H953" s="223" t="inlineStr">
        <is>
          <t>Agama Kristen</t>
        </is>
      </c>
      <c r="I953" s="258" t="inlineStr">
        <is>
          <t>Perguruan Tinggi</t>
        </is>
      </c>
      <c r="J953" s="186" t="inlineStr">
        <is>
          <t>009.16</t>
        </is>
      </c>
      <c r="K953" s="223" t="inlineStr">
        <is>
          <t>Tidak Tersedia</t>
        </is>
      </c>
      <c r="L953" s="264" t="n"/>
      <c r="M953" s="265" t="inlineStr">
        <is>
          <t>Tidak Tersedia</t>
        </is>
      </c>
      <c r="N953" s="223" t="inlineStr">
        <is>
          <t>Indonesia</t>
        </is>
      </c>
      <c r="O953" s="223" t="inlineStr">
        <is>
          <t>Tidak diketahui</t>
        </is>
      </c>
      <c r="P953" s="260" t="n">
        <v>2005</v>
      </c>
      <c r="Q953" s="260" t="n">
        <v>2018</v>
      </c>
      <c r="R953" s="223" t="inlineStr">
        <is>
          <t>Penerbit Andi</t>
        </is>
      </c>
      <c r="S953" s="223" t="inlineStr">
        <is>
          <t>Andi Offset CV</t>
        </is>
      </c>
      <c r="T953" s="223" t="inlineStr">
        <is>
          <t>Lokal</t>
        </is>
      </c>
      <c r="U953" s="261" t="n">
        <v>151</v>
      </c>
      <c r="V953" s="86" t="inlineStr">
        <is>
          <t>pdf</t>
        </is>
      </c>
      <c r="W953" s="223" t="inlineStr">
        <is>
          <t>3.6 MB</t>
        </is>
      </c>
      <c r="X953" s="225" t="inlineStr">
        <is>
          <t>&lt;p&gt;Apakah alasan Anda untuk bahagia? Apakah harta yang berlimpah? Apakah hisup yang mulus, tanpa persoalan? Ataukah Anda merasa bahagia justru dalam kesederhanaan, bahkan dalam penderitaan Anda?&lt;/p&gt;
 &lt;p&gt;Ibarat roda berputar, hidup kita kadang di atas dan kadang di bawah. Saat kita di atas, tentu kita merasa bahagia. Saat berada di bawah atau saat beban hidup begitu menghampit, kita menuduh bahwa kebahagiaan meninggalkan kita.&lt;/p&gt;
 &lt;p&gt;Perasaan tidak bahagia itu sebenarnya muncul karena kita memandang dunia menurut apa yang ingin kita lihat, bukan apa yang sesungguhnya terjadi. Melalui buku ini, kita diingatkan bahwa bersama dengan persoalan yang kita hadapi, sebenarnya kita juga telah menerima berkat-Nya, yaitu camput tangan-Nya. Kita juga diingatkan bahwa kita sendirilah yang menentukan kebahagiaan hidup kita. Jadi mengapa harus ada alasan untuk bahagia?&lt;/p&gt;</t>
        </is>
      </c>
      <c r="Y953" s="262" t="n">
        <v>64500</v>
      </c>
      <c r="Z953" s="226" t="n"/>
      <c r="AA953" s="241">
        <f>Y1334*Z1334</f>
        <v/>
      </c>
      <c r="AB953" s="237" t="inlineStr">
        <is>
          <t>0c5421c3-4e34-4f41-a416-e01dbc7d6f49</t>
        </is>
      </c>
    </row>
    <row r="954" ht="15" customHeight="1" s="283">
      <c r="A954" s="109" t="n">
        <v>1326</v>
      </c>
      <c r="B954" s="222">
        <f>HYPERLINK("https://mocostore.moco.co.id/catalog/"&amp;AB1335,"Klik Disini")</f>
        <v/>
      </c>
      <c r="C954" s="223" t="inlineStr">
        <is>
          <t>Goals of Life</t>
        </is>
      </c>
      <c r="D954" s="223" t="n"/>
      <c r="E954" s="223" t="inlineStr">
        <is>
          <t>Johny The</t>
        </is>
      </c>
      <c r="F954" s="223" t="inlineStr">
        <is>
          <t>979-763-448-5</t>
        </is>
      </c>
      <c r="G954" s="223" t="inlineStr">
        <is>
          <t>978-979-29-9052-2</t>
        </is>
      </c>
      <c r="H954" s="223" t="inlineStr">
        <is>
          <t>Agama Kristen</t>
        </is>
      </c>
      <c r="I954" s="258" t="inlineStr">
        <is>
          <t>Perguruan Tinggi</t>
        </is>
      </c>
      <c r="J954" s="186" t="inlineStr">
        <is>
          <t>009.16</t>
        </is>
      </c>
      <c r="K954" s="223" t="inlineStr">
        <is>
          <t>Tidak Tersedia</t>
        </is>
      </c>
      <c r="L954" s="264" t="n"/>
      <c r="M954" s="265" t="inlineStr">
        <is>
          <t>Tidak Tersedia</t>
        </is>
      </c>
      <c r="N954" s="223" t="inlineStr">
        <is>
          <t>Indonesia</t>
        </is>
      </c>
      <c r="O954" s="223" t="inlineStr">
        <is>
          <t>Tidak diketahui</t>
        </is>
      </c>
      <c r="P954" s="260" t="n">
        <v>2006</v>
      </c>
      <c r="Q954" s="260" t="n">
        <v>2018</v>
      </c>
      <c r="R954" s="223" t="inlineStr">
        <is>
          <t>Penerbit Andi</t>
        </is>
      </c>
      <c r="S954" s="223" t="inlineStr">
        <is>
          <t>Andi Offset CV</t>
        </is>
      </c>
      <c r="T954" s="223" t="inlineStr">
        <is>
          <t>Lokal</t>
        </is>
      </c>
      <c r="U954" s="261" t="n">
        <v>208</v>
      </c>
      <c r="V954" s="86" t="inlineStr">
        <is>
          <t>pdf</t>
        </is>
      </c>
      <c r="W954" s="223" t="inlineStr">
        <is>
          <t>11.9 MB</t>
        </is>
      </c>
      <c r="X954" s="225" t="inlineStr">
        <is>
          <t>&lt;p&gt;Piala Dunia memang selalu memikat. Ulah seniman bola di lapangan kerap dinanti-nanti. Bukan hanya kelincahan mereka dalam menggiring bola, tapi gaya rambut sampai aksi mereka saat mencetak go! pun acap ditiru. Jutaan pasang mata rela mengantri hanya untuk membeli tiket masuk stadion. Yang tidak punya cukup uang tak kehilangan aka!. Mereka rela memangkas waktu tidur hanya demi menonton aksi pujaan di lapangan hijau melalui televisi. Semua itu tidaklah memberatkan asal Piala Dunia tidak terlewatkan.&lt;/p&gt;
 &lt;p&gt;Ajang akbar empat tahunan in i memang menyimpan &amp;middot;sejuta kisah. Selain kisah memalukan seperti tandukan sang maestro Zidane kepada Materazzi, ada ribuan kisah yang tidak kalah jauh uniknya.&lt;/p&gt;
 &lt;p&gt;Ada kisah bintang Ukraina, Sheva, yang ternyata salah seorang yang terpaksa mengungsi akibat petaka Chernobyl yang terkenal itu. Ada juga kisah seorang maniak bola yang tidak jadi meninggal karena ingin melihat Jerman menang, padahal sebelumnya denyut nadinya sudah tidak berdetak lagi.&lt;/p&gt;
 &lt;p&gt;Atau kita mungkin tidak pernah tahu ternyata dari jutaan pasang mata yang menonton pertandingan Piala Dunia secara fangsung d i stadion bola Jerman, terdapat juga 640 orang tunanetra yang diperbolehkan menonton ajang akbar ini secara langsung meski dengan bantuan headphone.&lt;/p&gt;
 &lt;p&gt;Buku yang berisi 43 kisah unik seputar Piala Dunia 2006 in i menuliskan kembali ceceran kisah-kisah inspirasional. Gempita acara akbar sejagat itu boleh saja berakhir. Tapi pembelajaran kehidupan yang dibawanya, sejatinya harus kita gali dan hidupi. Karena segala peristiwa di dunia ini, yang pahit sekalipun, selalu mengandung nilai-nilai kehidupan yang dapat menggugah iman dan pengharapan kita.&lt;/p&gt;</t>
        </is>
      </c>
      <c r="Y954" s="262" t="n">
        <v>69000</v>
      </c>
      <c r="Z954" s="226" t="n"/>
      <c r="AA954" s="241">
        <f>Y1335*Z1335</f>
        <v/>
      </c>
      <c r="AB954" s="237" t="inlineStr">
        <is>
          <t>09c9e000-09fa-415a-ac4c-6dcd1a3452fd</t>
        </is>
      </c>
    </row>
    <row r="955" ht="15" customHeight="1" s="283">
      <c r="A955" s="109" t="n">
        <v>1328</v>
      </c>
      <c r="B955" s="222">
        <f>HYPERLINK("https://mocostore.moco.co.id/catalog/"&amp;AB1337,"Klik Disini")</f>
        <v/>
      </c>
      <c r="C955" s="223" t="inlineStr">
        <is>
          <t>Membangun Keintiman dengan Bapa</t>
        </is>
      </c>
      <c r="D955" s="223" t="n"/>
      <c r="E955" s="223" t="inlineStr">
        <is>
          <t>J.H. Gondowijoyo</t>
        </is>
      </c>
      <c r="F955" s="223" t="inlineStr">
        <is>
          <t>979-763-769-7</t>
        </is>
      </c>
      <c r="G955" s="223" t="inlineStr">
        <is>
          <t>978-979-29-9443-8</t>
        </is>
      </c>
      <c r="H955" s="223" t="inlineStr">
        <is>
          <t>Agama Kristen</t>
        </is>
      </c>
      <c r="I955" s="258" t="inlineStr">
        <is>
          <t>Perguruan Tinggi</t>
        </is>
      </c>
      <c r="J955" s="186" t="inlineStr">
        <is>
          <t>009.16</t>
        </is>
      </c>
      <c r="K955" s="223" t="n"/>
      <c r="L955" s="223" t="n"/>
      <c r="M955" s="259" t="n"/>
      <c r="N955" s="223" t="inlineStr">
        <is>
          <t>Indonesia</t>
        </is>
      </c>
      <c r="O955" s="223" t="inlineStr">
        <is>
          <t>Tidak diketahui</t>
        </is>
      </c>
      <c r="P955" s="260" t="n">
        <v>2007</v>
      </c>
      <c r="Q955" s="260" t="n">
        <v>2018</v>
      </c>
      <c r="R955" s="223" t="inlineStr">
        <is>
          <t>Penerbit Andi</t>
        </is>
      </c>
      <c r="S955" s="223" t="inlineStr">
        <is>
          <t>Andi Offset CV</t>
        </is>
      </c>
      <c r="T955" s="223" t="inlineStr">
        <is>
          <t>Lokal</t>
        </is>
      </c>
      <c r="U955" s="261" t="n">
        <v>368</v>
      </c>
      <c r="V955" s="86" t="inlineStr">
        <is>
          <t>pdf</t>
        </is>
      </c>
      <c r="W955" s="223" t="inlineStr">
        <is>
          <t>6.9 MB</t>
        </is>
      </c>
      <c r="X955" s="225" t="inlineStr">
        <is>
          <t>&lt;p&gt;DOA, yang sering didefinisikan sebagai komunikasi atau percakapan&amp;nbsp;dengan Bapa Surgawi, sebenarnya merupakan aktivitas yang biasa, sederhana dan juga tidak memerlukan uang untuk melakukannya. Untuk seseorang dapat berdoa, juga tidak perlu mengikuti semacam seminar atau sekolah khusus selama sekian waktu lamanya. Pendek kata, setiap orang percaya dapat berdoa di mana saja dan kapan saja. Namun dalam kenyataannya, mengapa ada begitu banyak orang percaya yang tidak atau sulit sekali menjalin komunikasi&amp;middot;yang intim dengan Bapa Surgawi?&amp;nbsp;&lt;br /&gt;
 Buku Membangun Keintiman dengan Bapa memberikan tuntunan yang amat praktis clan sekaligus juga dorongan agar setiap orang percaya di mana saja dan kapan saja akan bisa:&amp;nbsp;&lt;/p&gt;
 &lt;p&gt;&amp;bull;&amp;nbsp;&amp;nbsp; &amp;nbsp;Mengalami perjumpaan dengan Bapa, Yesus clan Roh Kudus setiap saat.&lt;br /&gt;
 &amp;bull;&amp;nbsp;&amp;nbsp; &amp;nbsp;Membangun hubungan yang akrab dan intim dengan Bapa Surgawi.&lt;br /&gt;
 &amp;bull;&amp;nbsp;&amp;nbsp; &amp;nbsp;Menjadi penyembah Bapa dalam roh dan kebenaran.&lt;br /&gt;
 &amp;bull;&amp;nbsp;&amp;nbsp; &amp;nbsp;Mengalami kuasa doa yang sungguh-sungguh nyata dalam menghadapi setiap masalah.&lt;br /&gt;
 &amp;bull;&amp;nbsp;&amp;nbsp; &amp;nbsp;Mengerti dengan benar setiap pesan yang terkandung dalam &amp;quot;Doa Bapa Kami&amp;quot;.&lt;br /&gt;
 &amp;bull;&amp;nbsp;&amp;nbsp; &amp;nbsp;Mengetahui kunci rahasia untuk dapat menjalin keintiman dalam doa.&lt;br /&gt;
 &amp;bull;&amp;nbsp;&amp;nbsp; &amp;nbsp;Memahami tingkatan-tingkatan doa clan sekaligus mempraktikkannya.&lt;/p&gt;
 &lt;p&gt;Setiap pesan yang diterima penulis melalui perjumpaannya secara pribadi dengan Bapa Surgawi, yang kemudian ditulisnya dalam buku ini, pasti akan membawa setiap orang percaya untuk dapat memiliki hubungan yang intim dengan Bapa Surgawi.&amp;nbsp;&lt;/p&gt;</t>
        </is>
      </c>
      <c r="Y955" s="262" t="n">
        <v>94000</v>
      </c>
      <c r="Z955" s="226" t="n"/>
      <c r="AA955" s="241">
        <f>Y1337*Z1337</f>
        <v/>
      </c>
      <c r="AB955" s="237" t="inlineStr">
        <is>
          <t>859cbebd-a12a-482a-9666-4a572cb36659</t>
        </is>
      </c>
    </row>
    <row r="956" ht="15" customHeight="1" s="283">
      <c r="A956" s="109" t="n">
        <v>1329</v>
      </c>
      <c r="B956" s="222">
        <f>HYPERLINK("https://mocostore.moco.co.id/catalog/"&amp;AB1338,"Klik Disini")</f>
        <v/>
      </c>
      <c r="C956" s="223" t="inlineStr">
        <is>
          <t>Panduan Lengkap Penafsiran Alkitab: Perjanjian Lama dan Perjanjian Baru</t>
        </is>
      </c>
      <c r="D956" s="223" t="n"/>
      <c r="E956" s="223" t="inlineStr">
        <is>
          <t>Pdt. Dr. Rainer Scheunemann</t>
        </is>
      </c>
      <c r="F956" s="223" t="inlineStr">
        <is>
          <t>978-979-29-1147-3</t>
        </is>
      </c>
      <c r="G956" s="223" t="inlineStr">
        <is>
          <t>978-979-29-9142-0</t>
        </is>
      </c>
      <c r="H956" s="223" t="inlineStr">
        <is>
          <t>Agama Kristen</t>
        </is>
      </c>
      <c r="I956" s="258" t="inlineStr">
        <is>
          <t>Perguruan Tinggi</t>
        </is>
      </c>
      <c r="J956" s="186" t="inlineStr">
        <is>
          <t>009.16</t>
        </is>
      </c>
      <c r="K956" s="223" t="n"/>
      <c r="L956" s="264" t="n"/>
      <c r="M956" s="265" t="n"/>
      <c r="N956" s="223" t="inlineStr">
        <is>
          <t>Indonesia</t>
        </is>
      </c>
      <c r="O956" s="223" t="inlineStr">
        <is>
          <t>Tidak diketahui</t>
        </is>
      </c>
      <c r="P956" s="260" t="n">
        <v>2009</v>
      </c>
      <c r="Q956" s="260" t="n">
        <v>2018</v>
      </c>
      <c r="R956" s="223" t="inlineStr">
        <is>
          <t>Penerbit Andi</t>
        </is>
      </c>
      <c r="S956" s="223" t="inlineStr">
        <is>
          <t>Andi Offset CV</t>
        </is>
      </c>
      <c r="T956" s="223" t="inlineStr">
        <is>
          <t>Lokal</t>
        </is>
      </c>
      <c r="U956" s="261" t="n">
        <v>258</v>
      </c>
      <c r="V956" s="86" t="inlineStr">
        <is>
          <t>pdf</t>
        </is>
      </c>
      <c r="W956" s="223" t="inlineStr">
        <is>
          <t>1.5 MB</t>
        </is>
      </c>
      <c r="X956" s="225" t="inlineStr">
        <is>
          <t>&lt;p&gt;Panduan Lengkap Penafsiran Alkitab, Perjanjian Lama Dan Perjanjian Baru menawarkan perangkat tafsir yang bisa digunakan oleh kaum awam sekalipun. Dengan metode ilmiah - eksegetis sederhana yang disertai dengan contoh-contoh, buku ini menolong Anda untuk &amp;quot;membedah&amp;quot; teks-teks Alkitab. Di dalamnya memuat dasar-dasar dan metode penafsiran untuk berbagai jenis teks dalam Perjanjian Lama dan Perjanjian Baru. Dengan demikian, Anda akan dapat memahami firman Tuhan dengan lebih mendalam. Selain itu, buku ini juga bermanfaat untuk menyusun khotbah atau renungan.&lt;/p&gt;</t>
        </is>
      </c>
      <c r="Y956" s="262" t="n">
        <v>98000</v>
      </c>
      <c r="Z956" s="226" t="n"/>
      <c r="AA956" s="241">
        <f>Y1338*Z1338</f>
        <v/>
      </c>
      <c r="AB956" s="237" t="inlineStr">
        <is>
          <t>9bff8274-7cba-433c-a5f0-b232e52c5009</t>
        </is>
      </c>
    </row>
    <row r="957" ht="15" customHeight="1" s="283">
      <c r="A957" s="109" t="n">
        <v>1330</v>
      </c>
      <c r="B957" s="222">
        <f>HYPERLINK("https://mocostore.moco.co.id/catalog/"&amp;AB1339,"Klik Disini")</f>
        <v/>
      </c>
      <c r="C957" s="223" t="inlineStr">
        <is>
          <t>God`s Call to Holy Life</t>
        </is>
      </c>
      <c r="D957" s="223" t="n"/>
      <c r="E957" s="223" t="inlineStr">
        <is>
          <t>Teguh Bowo Sembodo</t>
        </is>
      </c>
      <c r="F957" s="223" t="inlineStr">
        <is>
          <t>978-979-29-5738-9</t>
        </is>
      </c>
      <c r="G957" s="223" t="inlineStr">
        <is>
          <t>978-979-29-9053-9</t>
        </is>
      </c>
      <c r="H957" s="223" t="inlineStr">
        <is>
          <t>Agama Kristen</t>
        </is>
      </c>
      <c r="I957" s="258" t="inlineStr">
        <is>
          <t>Perguruan Tinggi</t>
        </is>
      </c>
      <c r="J957" s="186" t="inlineStr">
        <is>
          <t>009.16</t>
        </is>
      </c>
      <c r="K957" s="223" t="inlineStr">
        <is>
          <t>Tidak Tersedia</t>
        </is>
      </c>
      <c r="L957" s="264" t="n"/>
      <c r="M957" s="265" t="inlineStr">
        <is>
          <t>Tidak Tersedia</t>
        </is>
      </c>
      <c r="N957" s="223" t="inlineStr">
        <is>
          <t>Indonesia</t>
        </is>
      </c>
      <c r="O957" s="223" t="inlineStr">
        <is>
          <t>Tidak diketahui</t>
        </is>
      </c>
      <c r="P957" s="260" t="n">
        <v>2016</v>
      </c>
      <c r="Q957" s="260" t="n">
        <v>2018</v>
      </c>
      <c r="R957" s="223" t="inlineStr">
        <is>
          <t>Penerbit Andi</t>
        </is>
      </c>
      <c r="S957" s="223" t="inlineStr">
        <is>
          <t>Andi Offset CV</t>
        </is>
      </c>
      <c r="T957" s="223" t="inlineStr">
        <is>
          <t>Lokal</t>
        </is>
      </c>
      <c r="U957" s="261" t="n">
        <v>112</v>
      </c>
      <c r="V957" s="86" t="inlineStr">
        <is>
          <t>pdf</t>
        </is>
      </c>
      <c r="W957" s="223" t="inlineStr">
        <is>
          <t>5.1 MB</t>
        </is>
      </c>
      <c r="X957" s="225" t="inlineStr">
        <is>
          <t>&lt;p&gt;Hidup kudus dianggap oleh kebanyakan orang sebagai sesuatu yang berada &amp;quot;di luar jangkauan&amp;quot; kehidupan praktis manusia. Hal ini disebabkan adanya anggapan umum bahwa tidak mungkin ada manusia yang bisa hidup kudus. Namun, hal tersebut sangat berbeda dengan pernyataan Alkitab. Alkitab banyak memuat istilah &amp;quot;hidup kudus&amp;quot; yang berhubungan dengan praktik atau pengalaman orang Kristen guna menjalani kehidupan yang dikehendaki oleh Allah.&amp;nbsp;&lt;br /&gt;
 Tuhan Yesus dalam pengajaran-Nya melalui perumpamaan&amp;shy;perumpamaan menyatakan prinsip-prinsip ini. Banyak orang tidak memahami prinsip hidup kudus yang terkandung dalam perumpamaan-perumpamaan Tuhan Yesus. Buku ini mengungkapkan kepada kita prinsip-prinsip hidup kudus yang diajarkan Tuhan Yesus melalui perumpamaan-perumpamaan-Nya. Buku ini menolong dan memotivasi kita memiliki kerinduan untuk hidup dalam kebenaran di tengah-tengah dunia yang mengalami degradasi moral.&amp;nbsp;&lt;/p&gt;</t>
        </is>
      </c>
      <c r="Y957" s="262" t="n">
        <v>44000</v>
      </c>
      <c r="Z957" s="226" t="n"/>
      <c r="AA957" s="241">
        <f>Y1339*Z1339</f>
        <v/>
      </c>
      <c r="AB957" s="237" t="inlineStr">
        <is>
          <t>50f551c5-b89e-485d-9391-9f6e2a649fdb</t>
        </is>
      </c>
    </row>
    <row r="958" ht="15" customHeight="1" s="283">
      <c r="A958" s="109" t="n">
        <v>1331</v>
      </c>
      <c r="B958" s="222">
        <f>HYPERLINK("https://mocostore.moco.co.id/catalog/"&amp;AB1340,"Klik Disini")</f>
        <v/>
      </c>
      <c r="C958" s="223" t="inlineStr">
        <is>
          <t>Bebas dari Bahaya Kesombongan</t>
        </is>
      </c>
      <c r="D958" s="223" t="n"/>
      <c r="E958" s="223" t="inlineStr">
        <is>
          <t>Otniel Yedidyah</t>
        </is>
      </c>
      <c r="F958" s="223" t="inlineStr">
        <is>
          <t>978-979-29-1002-5</t>
        </is>
      </c>
      <c r="G958" s="223" t="inlineStr">
        <is>
          <t>978-979-29-8811-6</t>
        </is>
      </c>
      <c r="H958" s="223" t="inlineStr">
        <is>
          <t>Agama Kristen</t>
        </is>
      </c>
      <c r="I958" s="258" t="inlineStr">
        <is>
          <t>Perguruan Tinggi</t>
        </is>
      </c>
      <c r="J958" s="186" t="inlineStr">
        <is>
          <t>009.16</t>
        </is>
      </c>
      <c r="K958" s="223" t="inlineStr">
        <is>
          <t>Tidak Tersedia</t>
        </is>
      </c>
      <c r="L958" s="264" t="n"/>
      <c r="M958" s="265" t="inlineStr">
        <is>
          <t>Tidak Tersedia</t>
        </is>
      </c>
      <c r="N958" s="223" t="inlineStr">
        <is>
          <t>Indonesia</t>
        </is>
      </c>
      <c r="O958" s="223" t="inlineStr">
        <is>
          <t>Tidak diketahui</t>
        </is>
      </c>
      <c r="P958" s="260" t="n">
        <v>2008</v>
      </c>
      <c r="Q958" s="260" t="n">
        <v>2018</v>
      </c>
      <c r="R958" s="223" t="inlineStr">
        <is>
          <t>Penerbit Andi</t>
        </is>
      </c>
      <c r="S958" s="223" t="inlineStr">
        <is>
          <t>Andi Offset CV</t>
        </is>
      </c>
      <c r="T958" s="223" t="inlineStr">
        <is>
          <t>Lokal</t>
        </is>
      </c>
      <c r="U958" s="261" t="n">
        <v>200</v>
      </c>
      <c r="V958" s="86" t="inlineStr">
        <is>
          <t>pdf</t>
        </is>
      </c>
      <c r="W958" s="223" t="inlineStr">
        <is>
          <t>13.9 MB</t>
        </is>
      </c>
      <c r="X958" s="225" t="inlineStr">
        <is>
          <t>&lt;p&gt;Memang sifat sombong seseorang biasanya tidak terlihat secara langsung karena halus dan tersembunyi. Kesombongan adalah dosa yang paling dibenci oleh Allah. Ada orang yang berhasil lepas dari kesombongan atau keangkuhan. Buku ini berisi bahan pembelajaran tetang langkah-langkah untuk bisa lepas dari kesombongan, antara lain mengetahui cara kerja, mengantisipasi, dan menghadapinya&lt;/p&gt;</t>
        </is>
      </c>
      <c r="Y958" s="262" t="n">
        <v>76000</v>
      </c>
      <c r="Z958" s="226" t="n"/>
      <c r="AA958" s="241">
        <f>Y1340*Z1340</f>
        <v/>
      </c>
      <c r="AB958" s="237" t="inlineStr">
        <is>
          <t>2ac36d3f-7066-4d3c-b1ae-11c65ad71acb</t>
        </is>
      </c>
    </row>
    <row r="959" ht="15" customHeight="1" s="283">
      <c r="A959" s="109" t="n">
        <v>1332</v>
      </c>
      <c r="B959" s="222">
        <f>HYPERLINK("https://mocostore.moco.co.id/catalog/"&amp;AB1341,"Klik Disini")</f>
        <v/>
      </c>
      <c r="C959" s="223" t="inlineStr">
        <is>
          <t>Google Android - Sistem Operasi Ponsel Masa Depan</t>
        </is>
      </c>
      <c r="D959" s="223" t="n"/>
      <c r="E959" s="223" t="inlineStr">
        <is>
          <t>ELCOM</t>
        </is>
      </c>
      <c r="F959" s="223" t="inlineStr">
        <is>
          <t>978-979-29-2015-4</t>
        </is>
      </c>
      <c r="G959" s="223" t="inlineStr">
        <is>
          <t>978-979-29-9054-6</t>
        </is>
      </c>
      <c r="H959" s="223" t="inlineStr">
        <is>
          <t>Komputer &amp; Internet</t>
        </is>
      </c>
      <c r="I959" s="258" t="inlineStr">
        <is>
          <t>Perguruan Tinggi</t>
        </is>
      </c>
      <c r="J959" s="186" t="inlineStr">
        <is>
          <t>009.05</t>
        </is>
      </c>
      <c r="K959" s="223" t="n"/>
      <c r="L959" s="264" t="n"/>
      <c r="M959" s="265" t="n"/>
      <c r="N959" s="223" t="inlineStr">
        <is>
          <t>Indonesia</t>
        </is>
      </c>
      <c r="O959" s="223" t="inlineStr">
        <is>
          <t>Tidak diketahui</t>
        </is>
      </c>
      <c r="P959" s="260" t="n">
        <v>2010</v>
      </c>
      <c r="Q959" s="260" t="n">
        <v>2018</v>
      </c>
      <c r="R959" s="223" t="inlineStr">
        <is>
          <t>Penerbit Andi</t>
        </is>
      </c>
      <c r="S959" s="223" t="inlineStr">
        <is>
          <t>Andi Offset CV</t>
        </is>
      </c>
      <c r="T959" s="223" t="inlineStr">
        <is>
          <t>Lokal</t>
        </is>
      </c>
      <c r="U959" s="261" t="n">
        <v>136</v>
      </c>
      <c r="V959" s="86" t="inlineStr">
        <is>
          <t>pdf</t>
        </is>
      </c>
      <c r="W959" s="223" t="inlineStr">
        <is>
          <t>4.7 MB</t>
        </is>
      </c>
      <c r="X959" s="225" t="inlineStr">
        <is>
          <t>&lt;p&gt;OS buatan raksasa internet ini diberi nama Google&amp;nbsp;Android. Apakah Anda penasaran apa itu Android? Android adalah sistem operasi untuk telepon seluler yang berbasis Linux. Android juga menyediakan platform terbuka bagi para pengembang guna menciptakan aplikasi mereka sendiri untuk digunakan oleh bermacam peranti bergerak.&amp;nbsp;Operating System Android ini di keluarkan oleh Google untuk menyaingi Windows, Apple dan pesaing-pesaingnya. Google sendiri mempunyai alasan cukup kuat untuk melirik pangsa seluler, karena perkembangan teknologi telepon seluler dewasa ini sudah bukan merupakan evolusi lagi, melainkan sebuah revolusi. Babak baru dalam dunia telekomunikasi nirkabel ini terus bergulir dengan cepat.&lt;/p&gt;
 &lt;p&gt;Jika sekarang seseorang mempunyai PC di rumah, dan notebook untuk ke kantor atau kuliah, serta berkomunikasi melalui telepon seluler. Maka pergerakkan yang terjadi sekarang adalah, orang mulai berpikir bagaimana menyatukan semuanya dalam satu genggaman. Jawaban untuk kebutuhan ini ada pada Google Android. Nah, bagi Anda yang ingin tahu lebih dalam mengenai Android, atau bahkan tertarik untuk membeli gadget bersistem operasi Android, Anda bisa menilik lebih dalam lagi lewat buku ini. Anda akan dibimbing langkah demi langkah mengenal dan mengoperasikan OS buatan raksasa internet Google, sehingga akan lebih memantapkan Anda untuk memilih dan menggunakan Android.&lt;/p&gt;</t>
        </is>
      </c>
      <c r="Y959" s="262" t="n">
        <v>53500</v>
      </c>
      <c r="Z959" s="226" t="n"/>
      <c r="AA959" s="241">
        <f>Y1341*Z1341</f>
        <v/>
      </c>
      <c r="AB959" s="237" t="inlineStr">
        <is>
          <t>5ce643b7-2175-485f-84d5-437b1ec53343</t>
        </is>
      </c>
    </row>
    <row r="960" ht="15" customHeight="1" s="283">
      <c r="A960" s="109" t="n">
        <v>1333</v>
      </c>
      <c r="B960" s="222">
        <f>HYPERLINK("https://mocostore.moco.co.id/catalog/"&amp;AB1342,"Klik Disini")</f>
        <v/>
      </c>
      <c r="C960" s="223" t="inlineStr">
        <is>
          <t>Seri Panduan Lengkap: Adobe After Effects CS4</t>
        </is>
      </c>
      <c r="D960" s="223" t="n"/>
      <c r="E960" s="223" t="inlineStr">
        <is>
          <t>Madcoms</t>
        </is>
      </c>
      <c r="F960" s="223" t="inlineStr">
        <is>
          <t>978-979-29-0925-8</t>
        </is>
      </c>
      <c r="G960" s="223" t="inlineStr">
        <is>
          <t>978-979-29-9145-1</t>
        </is>
      </c>
      <c r="H960" s="223" t="inlineStr">
        <is>
          <t>Desain Grafis &amp; Multimedia</t>
        </is>
      </c>
      <c r="I960" s="258" t="inlineStr">
        <is>
          <t>Perguruan Tinggi</t>
        </is>
      </c>
      <c r="J960" s="186" t="inlineStr">
        <is>
          <t>009.05</t>
        </is>
      </c>
      <c r="K960" s="223" t="n"/>
      <c r="L960" s="264" t="n"/>
      <c r="M960" s="265" t="n"/>
      <c r="N960" s="223" t="inlineStr">
        <is>
          <t>Indonesia</t>
        </is>
      </c>
      <c r="O960" s="223" t="inlineStr">
        <is>
          <t>Tidak diketahui</t>
        </is>
      </c>
      <c r="P960" s="260" t="n">
        <v>2009</v>
      </c>
      <c r="Q960" s="260" t="n">
        <v>2018</v>
      </c>
      <c r="R960" s="223" t="inlineStr">
        <is>
          <t>Penerbit Andi</t>
        </is>
      </c>
      <c r="S960" s="223" t="inlineStr">
        <is>
          <t>Andi Offset CV</t>
        </is>
      </c>
      <c r="T960" s="223" t="inlineStr">
        <is>
          <t>Lokal</t>
        </is>
      </c>
      <c r="U960" s="261" t="n">
        <v>264</v>
      </c>
      <c r="V960" s="86" t="inlineStr">
        <is>
          <t>pdf</t>
        </is>
      </c>
      <c r="W960" s="223" t="inlineStr">
        <is>
          <t>15.8 MB</t>
        </is>
      </c>
      <c r="X960" s="225" t="inlineStr">
        <is>
          <t>&lt;p&gt;Adobe After Effects CS4 merupakan software pembuat animasi yang sangat populer dan sudah diakui kecanggihannya. Dengan memanfaatkan setiap fitur dan fasilitas yang ada di dalam program ini. Anda dapat membuat animasi dengan special effects yang menarik. Buku panduan ini mengupas tuntas fasilitas yang dimiliki Adobe After Effects CS4. Dalam setiap pokok bahasan. penulis berusaha mengulas berbagai fasilitas yang hanya dapat dijumpai dalam program Adobe After Effects CS4. dan membahas cara untuk membuat animasi dengan menggunakan langkah yang sederhana sampai dengan yang kompleks. Selain itu. buku ini menyajikan beberapa contoh aplikasi yang dapat digunakan sebagai bahan latihan untuk lebih memudahkan pembaca dalam memahami isi dari setiap pokok bahasannya. sehingga buku ini sangat cocok dipakai dan dimiliki sebagai buku panduan belajar Adobe After Effects CS4.&amp;nbsp;&lt;/p&gt;</t>
        </is>
      </c>
      <c r="Y960" s="262" t="n">
        <v>120500</v>
      </c>
      <c r="Z960" s="226" t="n"/>
      <c r="AA960" s="241">
        <f>Y1342*Z1342</f>
        <v/>
      </c>
      <c r="AB960" s="237" t="inlineStr">
        <is>
          <t>8b70136d-39b8-4677-80b5-0361fdf2813f</t>
        </is>
      </c>
    </row>
    <row r="961" ht="15" customHeight="1" s="283">
      <c r="A961" s="109" t="n">
        <v>1334</v>
      </c>
      <c r="B961" s="222">
        <f>HYPERLINK("https://mocostore.moco.co.id/catalog/"&amp;AB1343,"Klik Disini")</f>
        <v/>
      </c>
      <c r="C961" s="223" t="inlineStr">
        <is>
          <t>Membangun Manusia Rohani</t>
        </is>
      </c>
      <c r="D961" s="223" t="n"/>
      <c r="E961" s="223" t="inlineStr">
        <is>
          <t>J.H. Gondowijoyo</t>
        </is>
      </c>
      <c r="F961" s="223" t="inlineStr">
        <is>
          <t>979-731-988-1</t>
        </is>
      </c>
      <c r="G961" s="223" t="inlineStr">
        <is>
          <t>978-979-29-9446-9</t>
        </is>
      </c>
      <c r="H961" s="223" t="inlineStr">
        <is>
          <t>Agama Kristen</t>
        </is>
      </c>
      <c r="I961" s="258" t="inlineStr">
        <is>
          <t>Perguruan Tinggi</t>
        </is>
      </c>
      <c r="J961" s="186" t="inlineStr">
        <is>
          <t>009.16</t>
        </is>
      </c>
      <c r="K961" s="223" t="n"/>
      <c r="L961" s="264" t="n"/>
      <c r="M961" s="265" t="n"/>
      <c r="N961" s="223" t="inlineStr">
        <is>
          <t>Indonesia</t>
        </is>
      </c>
      <c r="O961" s="223" t="inlineStr">
        <is>
          <t>Tidak diketahui</t>
        </is>
      </c>
      <c r="P961" s="260" t="n">
        <v>2005</v>
      </c>
      <c r="Q961" s="260" t="n">
        <v>2018</v>
      </c>
      <c r="R961" s="223" t="inlineStr">
        <is>
          <t>Penerbit Andi</t>
        </is>
      </c>
      <c r="S961" s="223" t="inlineStr">
        <is>
          <t>Andi Offset CV</t>
        </is>
      </c>
      <c r="T961" s="223" t="inlineStr">
        <is>
          <t>Lokal</t>
        </is>
      </c>
      <c r="U961" s="261" t="n">
        <v>211</v>
      </c>
      <c r="V961" s="86" t="inlineStr">
        <is>
          <t>pdf</t>
        </is>
      </c>
      <c r="W961" s="223" t="inlineStr">
        <is>
          <t>4.2 MB</t>
        </is>
      </c>
      <c r="X961" s="225" t="inlineStr">
        <is>
          <t>&lt;p&gt;Pertumbuhan rohani sering diibaratkan seperti perjalanan seseorang yang sedang mendaki ke puncak gunung. Untuk mencapai pertumbuhan rohani sampai kepada kedewasaannya, tidak bisa jika kita hanya berjalan di tempat, berjalan datar atau berjalan santai; melainkan kita harus naik setahap demi setahap hingga akhirnya sampai ke &amp;ldquo;puncak gunung&amp;rdquo;. Namun harus disadari bahwa &amp;ldquo;naik ke puncak gunung&amp;rdquo; berarti masuk ke dalam tahapan demi tahapan proses atau ujian kehidupan, yang sangatlah tidak mudah, dan jika kita berhasil lulus atau menang, barulah kita dapat naik ke tingkat kerohanian yang lebih tinggi lagi. Semakin kita mendaki lebih tinggi lagi ke puncak gunung kemuliaan Tuhan, maka radiasi kemuliaan Tuhan pun semakin memenuhi kehidupan kita. Seperti setelah Musa naik ke gunung Sinai, dan ketika ia turun, wajahnya berubah karena ada pancaran sinar kemuliaan Tuhan yang begitu luar biasa tampak nyata dalam dirinya. Sinar kemuliaan Tuhan inilah yang akan mendatangkan perubahan demi perubahan menuju pada transformasi yang sejati, yaitu dimulai dari masing-masing pribadi, keluarga, gereja, masyarakat sampai ke seluruh bangsa.&lt;/p&gt;
 &lt;p&gt;Buku Membangun Manusia Rohani ini merupakan salah satu sarana untuk menuntun gereja dan umat Tuhan sampai pada kedewasaan rohani yang saat ini sangat diperlukan untuk terjadinya transformasi Indonesia di segala bidang. Manusia rohani yang dewasa rohaninya inilah yang akan menjadi teladan dan saksi yang hidup bagi terwujudnya transformasi bangsa ini. Untuk maksud dan tujuan itulah buku ini ditulis, sesuai pula dengan yang dikatakan Rasul Paulus:&lt;/p&gt;
 &lt;p&gt;&lt;em&gt;&amp;ldquo;Dan kita semua mencerminkan kemuliaan Tuhan dengan muka yang tidak terselubung. Dan karena kemuliaan itu datangnya dari Tuhan yang adalah Roh, maka kita diubah menjadi serupa dengan gambarNya, dalam kemuliaan yang semakin besar&amp;rdquo;&lt;/em&gt;&amp;nbsp;(2 Korintus 3:18).&lt;/p&gt;</t>
        </is>
      </c>
      <c r="Y961" s="262" t="n">
        <v>85500</v>
      </c>
      <c r="Z961" s="226" t="n"/>
      <c r="AA961" s="241">
        <f>Y1343*Z1343</f>
        <v/>
      </c>
      <c r="AB961" s="237" t="inlineStr">
        <is>
          <t>83e8fa0a-b1bf-46b1-ab41-d91925acedb2</t>
        </is>
      </c>
    </row>
    <row r="962" ht="15" customHeight="1" s="283">
      <c r="A962" s="109" t="n">
        <v>1335</v>
      </c>
      <c r="B962" s="222">
        <f>HYPERLINK("https://mocostore.moco.co.id/catalog/"&amp;AB1344,"Klik Disini")</f>
        <v/>
      </c>
      <c r="C962" s="223" t="inlineStr">
        <is>
          <t>Seri Panduan Lengkap: Adobe Flash CS4 Profesional</t>
        </is>
      </c>
      <c r="D962" s="223" t="n"/>
      <c r="E962" s="223" t="inlineStr">
        <is>
          <t>Madcoms</t>
        </is>
      </c>
      <c r="F962" s="223" t="inlineStr">
        <is>
          <t>978-979-29-0939-5</t>
        </is>
      </c>
      <c r="G962" s="223" t="inlineStr">
        <is>
          <t>978-979-29-9149-9</t>
        </is>
      </c>
      <c r="H962" s="223" t="inlineStr">
        <is>
          <t>Desain Grafis &amp; Multimedia</t>
        </is>
      </c>
      <c r="I962" s="258" t="inlineStr">
        <is>
          <t>Perguruan Tinggi</t>
        </is>
      </c>
      <c r="J962" s="186" t="inlineStr">
        <is>
          <t>009.05</t>
        </is>
      </c>
      <c r="K962" s="223" t="n"/>
      <c r="L962" s="264" t="n"/>
      <c r="M962" s="265" t="n"/>
      <c r="N962" s="223" t="inlineStr">
        <is>
          <t>Indonesia</t>
        </is>
      </c>
      <c r="O962" s="223" t="inlineStr">
        <is>
          <t>Tidak diketahui</t>
        </is>
      </c>
      <c r="P962" s="260" t="n">
        <v>2009</v>
      </c>
      <c r="Q962" s="260" t="n">
        <v>2018</v>
      </c>
      <c r="R962" s="223" t="inlineStr">
        <is>
          <t>Penerbit Andi</t>
        </is>
      </c>
      <c r="S962" s="223" t="inlineStr">
        <is>
          <t>Andi Offset CV</t>
        </is>
      </c>
      <c r="T962" s="223" t="inlineStr">
        <is>
          <t>Lokal</t>
        </is>
      </c>
      <c r="U962" s="261" t="n">
        <v>276</v>
      </c>
      <c r="V962" s="86" t="inlineStr">
        <is>
          <t>pdf</t>
        </is>
      </c>
      <c r="W962" s="223" t="inlineStr">
        <is>
          <t>14.7 MB</t>
        </is>
      </c>
      <c r="X962" s="225" t="inlineStr">
        <is>
          <t>&lt;p&gt;Tidak dapat dipungkiri bahwa Flash merupakan salah satu program animasi 2D vektor yang sangat handal. Tidak heran jika dalam perkembangannya, Flash melakukan banyak penyempurnaan pada setiap versinya. Versi terbaru yaitu Adobe Flash CS4 Professional mengusung beberapa fitur baru yang membuat flash semakin bandel untuk urusan animasi 2D berbasis vektor.&lt;br /&gt;
 &lt;br /&gt;
 Hebatnya lagi, dengan Adobe Flash CS4 kita dapat membuat berbagai aplikasi animasi 2D mulai dari animasi kartun, animasi interaktif, game, company profile, presentasi, video clip, movie, web animasi dan aplikasi animasi lainnya sesuai kebutuhan kita. Dan kini flash didukung dengan kemampuannya membuat animasi transformasi 3D serta panel Kurel yang memiliki ribuan tema warna dari para designer flash yang secara online tergabung dalam komunitas kurel.&lt;/p&gt;
 &lt;p&gt;Buku panduan ini mengupas fasilitas yang dimiliki Adobe Flash CS4 Professional. Selain itu, buku ini menyajikan beberapa contoh aplikasi yang dapat membantu pembaca dalam memahami isi dari setiap pokok bahasannya, sehingga buku ini sangat cocok dipakai dan dimiliki sebagai buku panduan belajar Adobe Flash CS4 Professional. Pokok bahasan yang disajikan dalam buku Panduan Lengkap Adobe Flash CS4 Professional ini meliputi:&lt;/p&gt;
 &lt;ul&gt;
 &lt;li&gt;Mengenal Fasilitas dan Komponen Kerja Flash&lt;/li&gt;
 &lt;li&gt;Manajemen Layer dan Folder&lt;/li&gt;
 &lt;li&gt;Drawing&lt;/li&gt;
 &lt;li&gt;Animasi&lt;/li&gt;
 &lt;li&gt;Sound dalam Flash&lt;/li&gt;
 &lt;li&gt;Symbol dan Library&lt;/li&gt;
 &lt;li&gt;Membuat Action Scripts&lt;/li&gt;
 &lt;li&gt;Publikasi&lt;/li&gt;
 &lt;/ul&gt;</t>
        </is>
      </c>
      <c r="Y962" s="262" t="n">
        <v>122000</v>
      </c>
      <c r="Z962" s="226" t="n"/>
      <c r="AA962" s="241">
        <f>Y1344*Z1344</f>
        <v/>
      </c>
      <c r="AB962" s="237" t="inlineStr">
        <is>
          <t>e4b9ed63-0e00-4505-a8dc-a62a9198e20e</t>
        </is>
      </c>
    </row>
    <row r="963" ht="15" customHeight="1" s="283">
      <c r="A963" s="109" t="n">
        <v>1336</v>
      </c>
      <c r="B963" s="222">
        <f>HYPERLINK("https://mocostore.moco.co.id/catalog/"&amp;AB1345,"Klik Disini")</f>
        <v/>
      </c>
      <c r="C963" s="223" t="inlineStr">
        <is>
          <t>Google Earth</t>
        </is>
      </c>
      <c r="D963" s="223" t="n"/>
      <c r="E963" s="223" t="inlineStr">
        <is>
          <t>Yeyep Yousman</t>
        </is>
      </c>
      <c r="F963" s="223" t="inlineStr">
        <is>
          <t>978-979-29-0371-3</t>
        </is>
      </c>
      <c r="G963" s="223" t="inlineStr">
        <is>
          <t>978-979-29-9055-3</t>
        </is>
      </c>
      <c r="H963" s="223" t="inlineStr">
        <is>
          <t>Komputer &amp; Internet</t>
        </is>
      </c>
      <c r="I963" s="258" t="inlineStr">
        <is>
          <t>Perguruan Tinggi</t>
        </is>
      </c>
      <c r="J963" s="186" t="inlineStr">
        <is>
          <t>009.05</t>
        </is>
      </c>
      <c r="K963" s="223" t="n"/>
      <c r="L963" s="264" t="n"/>
      <c r="M963" s="265" t="n"/>
      <c r="N963" s="223" t="inlineStr">
        <is>
          <t>Indonesia</t>
        </is>
      </c>
      <c r="O963" s="223" t="inlineStr">
        <is>
          <t>Tidak diketahui</t>
        </is>
      </c>
      <c r="P963" s="260" t="n">
        <v>2008</v>
      </c>
      <c r="Q963" s="260" t="n">
        <v>2018</v>
      </c>
      <c r="R963" s="223" t="inlineStr">
        <is>
          <t>Penerbit Andi</t>
        </is>
      </c>
      <c r="S963" s="223" t="inlineStr">
        <is>
          <t>Andi Offset CV</t>
        </is>
      </c>
      <c r="T963" s="223" t="inlineStr">
        <is>
          <t>Lokal</t>
        </is>
      </c>
      <c r="U963" s="261" t="n">
        <v>161</v>
      </c>
      <c r="V963" s="86" t="inlineStr">
        <is>
          <t>pdf</t>
        </is>
      </c>
      <c r="W963" s="223" t="inlineStr">
        <is>
          <t>19.5 MB</t>
        </is>
      </c>
      <c r="X963" s="225" t="inlineStr">
        <is>
          <t>&lt;p&gt;Google Earth merupakan aplikasi pemetaan interaktif yang dikeluarkan Google, dapat menampilkan peta bola dunia, foto satelit, keadaan topografi, terrain yang dapat dioverlay dengan jalan, bangunan, lokasi, ataupun informasi geografis lainnya. Dengan Google Earth kita dapat merencanakan perjalanan, mencari tempat wisata, bandara, rumah makan, hotel, rumah sakit, sekolah, dan memberikan koordinat lintang dan bujur. Google Earth dapat menampilkan foto satelit resolusi rendah yang menggambarkan gunung, laut, hutan, sampai foto satelit resolusi tinggi yang dapat menggambarkan objek-objek seperti jalan, rumah, perkantoran. Google Earth dapat digunakan oleh siapapun juga yang membutuhkan informasi geografis, baik itu praktisi, dosen, engineer, mahasiswa,dll.&lt;br /&gt;
 &lt;br /&gt;
 Pokok-pokok bahasan dalam buku ini adalah :&amp;nbsp;&lt;br /&gt;
 &lt;br /&gt;
 - Mengenal Google Earth&amp;nbsp;&lt;br /&gt;
 - Berselancar dengan Google Earth&lt;br /&gt;
 - Mencari dan Menemukan Tempat&amp;nbsp;&lt;br /&gt;
 - Menandai Suatu Tempat&lt;br /&gt;
 - Meng-Overlay Peta&lt;br /&gt;
 - Mengukur Jarak dan Luas&lt;br /&gt;
 - Membuka dan Mengimpor Data&lt;br /&gt;
 - Membuat Video dengan Google Earth&lt;br /&gt;
 - Menggunakan GPS pada Google Earth&lt;/p&gt;</t>
        </is>
      </c>
      <c r="Y963" s="262" t="n">
        <v>63000</v>
      </c>
      <c r="Z963" s="226" t="n"/>
      <c r="AA963" s="241">
        <f>Y1345*Z1345</f>
        <v/>
      </c>
      <c r="AB963" s="237" t="inlineStr">
        <is>
          <t>b8a2a78b-9c96-4d8b-8287-c67a44cc4941</t>
        </is>
      </c>
    </row>
    <row r="964" ht="15" customHeight="1" s="283">
      <c r="A964" s="109" t="n">
        <v>1337</v>
      </c>
      <c r="B964" s="222">
        <f>HYPERLINK("https://mocostore.moco.co.id/catalog/"&amp;AB1346,"Klik Disini")</f>
        <v/>
      </c>
      <c r="C964" s="223" t="inlineStr">
        <is>
          <t>Bebas dari Kekurangan Uang</t>
        </is>
      </c>
      <c r="D964" s="223" t="n"/>
      <c r="E964" s="223" t="inlineStr">
        <is>
          <t>Benny Santoso</t>
        </is>
      </c>
      <c r="F964" s="223" t="inlineStr">
        <is>
          <t>979-763-409-4</t>
        </is>
      </c>
      <c r="G964" s="223" t="inlineStr">
        <is>
          <t>978-979-29-8813-0</t>
        </is>
      </c>
      <c r="H964" s="223" t="inlineStr">
        <is>
          <t>Agama Kristen</t>
        </is>
      </c>
      <c r="I964" s="258" t="inlineStr">
        <is>
          <t>Perguruan Tinggi</t>
        </is>
      </c>
      <c r="J964" s="186" t="inlineStr">
        <is>
          <t>009.16</t>
        </is>
      </c>
      <c r="K964" s="223" t="inlineStr">
        <is>
          <t>Tidak Tersedia</t>
        </is>
      </c>
      <c r="L964" s="264" t="n"/>
      <c r="M964" s="265" t="inlineStr">
        <is>
          <t>Tidak Tersedia</t>
        </is>
      </c>
      <c r="N964" s="223" t="inlineStr">
        <is>
          <t>Indonesia</t>
        </is>
      </c>
      <c r="O964" s="223" t="inlineStr">
        <is>
          <t>Tidak diketahui</t>
        </is>
      </c>
      <c r="P964" s="260" t="n">
        <v>2006</v>
      </c>
      <c r="Q964" s="260" t="n">
        <v>2018</v>
      </c>
      <c r="R964" s="223" t="inlineStr">
        <is>
          <t>Penerbit Andi</t>
        </is>
      </c>
      <c r="S964" s="223" t="inlineStr">
        <is>
          <t>Andi Offset CV</t>
        </is>
      </c>
      <c r="T964" s="223" t="inlineStr">
        <is>
          <t>Lokal</t>
        </is>
      </c>
      <c r="U964" s="261" t="n">
        <v>264</v>
      </c>
      <c r="V964" s="86" t="inlineStr">
        <is>
          <t>pdf</t>
        </is>
      </c>
      <c r="W964" s="223" t="inlineStr">
        <is>
          <t>10.6 MB</t>
        </is>
      </c>
      <c r="X964" s="225" t="inlineStr">
        <is>
          <t>&lt;p&gt;Apakah Anda sedang putus asa dan menghadapi jalan buntu karena kekurangan uang? Mengapa risau? Apakah karena tidak mampu menemukan penyebabnya? Apakah karena tidak menemukan solusinya? Atau jangan-jangan Anda sebenarnya tidak kekurangan uang - hanya saja tidak menyadarinya?&lt;br /&gt;
 &lt;br /&gt;
 Salah satu keunikan buku ini adalah pernyataan, &amp;quot;Tuhan biasanya menggunakan potensi yang ada dalam diri kita untuk menyelesaikan masalah keuangan umat Tuhan.&amp;quot; Apakah Anda ingat kisah istri nabi pada jaman Nabi Eliza yang terlibat hutang (2 Raj. 4:1-9)? Masalahnya diselesaikan dengan menggunakan potensi dirinya: minyak sebotol. Hal yang sama juga dialami Musa. Tuhan &amp;quot;mempersenjatai&amp;quot; Musa dengan tongkatnya sendiri. Ketika Yesus ingin memberikan makan pada lebih dari lima ribu orang, Tuhan menggunakan lima ketul roti dan dua ekor ikan; makanan yang sudah tersedia. Mustahil? Tidak! Dan yang mengejutkan, sampai sekarang prinsip ini masih berlaku: Tuhan selalu menggunakan apa yang SUDAH kita miliki!&lt;br /&gt;
 &lt;br /&gt;
 Oleh karena itu, telusurilah seluruh buku ini dan temukan kebenaran-kebenaran Alkitab yang mengejutkan Anda dan yang akan membebaskan Anda dari kekurangan uang!&lt;/p&gt;</t>
        </is>
      </c>
      <c r="Y964" s="262" t="n">
        <v>88500</v>
      </c>
      <c r="Z964" s="226" t="n"/>
      <c r="AA964" s="241">
        <f>Y1346*Z1346</f>
        <v/>
      </c>
      <c r="AB964" s="237" t="inlineStr">
        <is>
          <t>6150bdd0-98ce-4003-b0b4-2ca2264f63fe</t>
        </is>
      </c>
    </row>
    <row r="965" ht="15" customHeight="1" s="283">
      <c r="A965" s="109" t="n">
        <v>1338</v>
      </c>
      <c r="B965" s="222">
        <f>HYPERLINK("https://mocostore.moco.co.id/catalog/"&amp;AB1347,"Klik Disini")</f>
        <v/>
      </c>
      <c r="C965" s="223" t="inlineStr">
        <is>
          <t>Membangun Portal dengan DotnetNuke</t>
        </is>
      </c>
      <c r="D965" s="223" t="n"/>
      <c r="E965" s="223" t="inlineStr">
        <is>
          <t>Muhammad Resha S., S.Kom., MMSi</t>
        </is>
      </c>
      <c r="F965" s="223" t="inlineStr">
        <is>
          <t>978-979-29-0230-3</t>
        </is>
      </c>
      <c r="G965" s="223" t="inlineStr">
        <is>
          <t>978-979-29-9449-0</t>
        </is>
      </c>
      <c r="H965" s="223" t="inlineStr">
        <is>
          <t>Komputer &amp; Internet</t>
        </is>
      </c>
      <c r="I965" s="258" t="inlineStr">
        <is>
          <t>Perguruan Tinggi</t>
        </is>
      </c>
      <c r="J965" s="186" t="inlineStr">
        <is>
          <t>009.05</t>
        </is>
      </c>
      <c r="K965" s="223" t="n"/>
      <c r="L965" s="264" t="n"/>
      <c r="M965" s="265" t="n"/>
      <c r="N965" s="223" t="inlineStr">
        <is>
          <t>Indonesia</t>
        </is>
      </c>
      <c r="O965" s="223" t="inlineStr">
        <is>
          <t>Tidak diketahui</t>
        </is>
      </c>
      <c r="P965" s="260" t="n">
        <v>2007</v>
      </c>
      <c r="Q965" s="260" t="n">
        <v>2018</v>
      </c>
      <c r="R965" s="223" t="inlineStr">
        <is>
          <t>Penerbit Andi</t>
        </is>
      </c>
      <c r="S965" s="223" t="inlineStr">
        <is>
          <t>Andi Offset CV</t>
        </is>
      </c>
      <c r="T965" s="223" t="inlineStr">
        <is>
          <t>Lokal</t>
        </is>
      </c>
      <c r="U965" s="261" t="n">
        <v>358</v>
      </c>
      <c r="V965" s="86" t="inlineStr">
        <is>
          <t>pdf</t>
        </is>
      </c>
      <c r="W965" s="223" t="inlineStr">
        <is>
          <t>20.5 MB</t>
        </is>
      </c>
      <c r="X965" s="225" t="inlineStr">
        <is>
          <t>&lt;p&gt;Mesin DotNetNuke sebenarnya gabungan berbagai ~eknologi baru .Net keluaran Microsoft. DotNetNuke itu sendiri sering disebut-sebut sebagai framework yang dapat membangun aplikasi berbasis ASPVB.NET.&lt;br /&gt;
 Pemanfaatkan DotNetNuke menjangkau aplikasi web-base. DotNetNuke dapat menjadi aplikasi sistem informasi dengan tambahan berbagai modul yang sesuai kebutuhan perusahaan. Jangkauan inilah yang membuat beberapa orang menganggapnya bukan lagi sekedar portal, melainkan aplikasi dengan teknologi yang berbeda dengan portal yang pernah ada.&lt;br /&gt;
 Dalam buku ini dibahas kebutuh~n program agar dapat berjalan dengan baik, seperti Windows 2000/2003 server. ASP.NET,Visual Basic .NET, Web Forms, liS (Internet Information Services), ADO.NET, MSDE/SQL Server 2000/2005. Andajuga dapat menggunakan versi free express seperti SQL Server Express, Visual Studio Express dan DotNetNuke Starter Kit dan beberapa Provider Model.&lt;/p&gt;</t>
        </is>
      </c>
      <c r="Y965" s="262" t="n">
        <v>92500</v>
      </c>
      <c r="Z965" s="226" t="n"/>
      <c r="AA965" s="241">
        <f>Y1347*Z1347</f>
        <v/>
      </c>
      <c r="AB965" s="237" t="inlineStr">
        <is>
          <t>b8082406-056b-490a-8522-78d5c12d01ef</t>
        </is>
      </c>
    </row>
    <row r="966" ht="15" customHeight="1" s="283">
      <c r="A966" s="109" t="n">
        <v>1339</v>
      </c>
      <c r="B966" s="222">
        <f>HYPERLINK("https://mocostore.moco.co.id/catalog/"&amp;AB1348,"Klik Disini")</f>
        <v/>
      </c>
      <c r="C966" s="223" t="inlineStr">
        <is>
          <t>Panduan Lengkap Macromedia Flash MX</t>
        </is>
      </c>
      <c r="D966" s="223" t="n"/>
      <c r="E966" s="223" t="inlineStr">
        <is>
          <t>Dhani Yudhiantoro</t>
        </is>
      </c>
      <c r="F966" s="223" t="inlineStr">
        <is>
          <t>979-533-933-8</t>
        </is>
      </c>
      <c r="G966" s="223" t="inlineStr">
        <is>
          <t>978-979-29-9687-6</t>
        </is>
      </c>
      <c r="H966" s="223" t="inlineStr">
        <is>
          <t>Komputer &amp; Internet</t>
        </is>
      </c>
      <c r="I966" s="258" t="inlineStr">
        <is>
          <t>Perguruan Tinggi</t>
        </is>
      </c>
      <c r="J966" s="186" t="inlineStr">
        <is>
          <t>009.05</t>
        </is>
      </c>
      <c r="K966" s="223" t="n"/>
      <c r="L966" s="264" t="n"/>
      <c r="M966" s="265" t="n"/>
      <c r="N966" s="223" t="inlineStr">
        <is>
          <t>Indonesia</t>
        </is>
      </c>
      <c r="O966" s="223" t="inlineStr">
        <is>
          <t>Tidak diketahui</t>
        </is>
      </c>
      <c r="P966" s="260" t="n">
        <v>2003</v>
      </c>
      <c r="Q966" s="260" t="n">
        <v>2018</v>
      </c>
      <c r="R966" s="223" t="inlineStr">
        <is>
          <t>Penerbit Andi</t>
        </is>
      </c>
      <c r="S966" s="223" t="inlineStr">
        <is>
          <t>Andi Offset CV</t>
        </is>
      </c>
      <c r="T966" s="223" t="inlineStr">
        <is>
          <t>Lokal</t>
        </is>
      </c>
      <c r="U966" s="261" t="n">
        <v>300</v>
      </c>
      <c r="V966" s="86" t="inlineStr">
        <is>
          <t>pdf</t>
        </is>
      </c>
      <c r="W966" s="223" t="inlineStr">
        <is>
          <t>25.4 MB</t>
        </is>
      </c>
      <c r="X966" s="225" t="inlineStr">
        <is>
          <t>&lt;p&gt;Dengan semakin populernya program Flash sebagai pembuat animasi web, Macromedia meluncurkan Flash MX yang semakin sempurna dan semakin mudah dipergunakan. Buku ini membuat fasilitas-fasilitas baru yang ada pada Flash MX&lt;/p&gt;</t>
        </is>
      </c>
      <c r="Y966" s="262" t="n">
        <v>101000</v>
      </c>
      <c r="Z966" s="226" t="n"/>
      <c r="AA966" s="241">
        <f>Y1348*Z1348</f>
        <v/>
      </c>
      <c r="AB966" s="237" t="inlineStr">
        <is>
          <t>bc6183d7-0cf9-4e28-8805-4286023b47f0</t>
        </is>
      </c>
    </row>
    <row r="967" ht="15" customHeight="1" s="283">
      <c r="A967" s="109" t="n">
        <v>1340</v>
      </c>
      <c r="B967" s="222">
        <f>HYPERLINK("https://mocostore.moco.co.id/catalog/"&amp;AB1349,"Klik Disini")</f>
        <v/>
      </c>
      <c r="C967" s="223" t="inlineStr">
        <is>
          <t>Grafik Komputer dengan C</t>
        </is>
      </c>
      <c r="D967" s="223" t="n"/>
      <c r="E967" s="223" t="inlineStr">
        <is>
          <t>Paulus Bambang Wirawan, Dipl. Inform</t>
        </is>
      </c>
      <c r="F967" s="223" t="inlineStr">
        <is>
          <t>979-731-208-9</t>
        </is>
      </c>
      <c r="G967" s="223" t="inlineStr">
        <is>
          <t>978-979-29-9056-0</t>
        </is>
      </c>
      <c r="H967" s="223" t="inlineStr">
        <is>
          <t>Komputer &amp; Internet</t>
        </is>
      </c>
      <c r="I967" s="258" t="inlineStr">
        <is>
          <t>Perguruan Tinggi</t>
        </is>
      </c>
      <c r="J967" s="186" t="inlineStr">
        <is>
          <t>009.05</t>
        </is>
      </c>
      <c r="K967" s="223" t="n"/>
      <c r="L967" s="264" t="n"/>
      <c r="M967" s="265" t="n"/>
      <c r="N967" s="223" t="inlineStr">
        <is>
          <t>Indonesia</t>
        </is>
      </c>
      <c r="O967" s="223" t="inlineStr">
        <is>
          <t>Tidak diketahui</t>
        </is>
      </c>
      <c r="P967" s="260" t="n">
        <v>2004</v>
      </c>
      <c r="Q967" s="260" t="n">
        <v>2018</v>
      </c>
      <c r="R967" s="223" t="inlineStr">
        <is>
          <t>Penerbit Andi</t>
        </is>
      </c>
      <c r="S967" s="223" t="inlineStr">
        <is>
          <t>Andi Offset CV</t>
        </is>
      </c>
      <c r="T967" s="223" t="inlineStr">
        <is>
          <t>Lokal</t>
        </is>
      </c>
      <c r="U967" s="261" t="n">
        <v>291</v>
      </c>
      <c r="V967" s="86" t="inlineStr">
        <is>
          <t>pdf</t>
        </is>
      </c>
      <c r="W967" s="223" t="inlineStr">
        <is>
          <t>4.8 MB</t>
        </is>
      </c>
      <c r="X967" s="225" t="inlineStr">
        <is>
          <t>&lt;p&gt;Grafik komputer berkembang semakin pesat seiring perkembangan teknologi komputer, simulai setelah komputer mampu menyelesaikan berbagai proses numerik dengan lebih cepat. Sejak munculnya PC 386 yang diikuti munculnya sistem operasi Windows, isitlah grafik komputer pun menjadi semakin populer dan menjadi kosa kata yang sering disebut di dunia komputer.&lt;/p&gt;
 &lt;p&gt;Karena grafik komputer sangat bermanfaat dan banyak digunakan, grafik komputer mendapat perhatian tersendiri dan di waktu kemudian muncul berbagai pemanfaatan grafik komputer. Grafik komputer bahkan dimanaatkan oleh hampir semua cabang ilmu pengetahuan, seperti ekonomi, teknik, kedokteran dan juga seni.&lt;/p&gt;</t>
        </is>
      </c>
      <c r="Y967" s="262" t="n">
        <v>99500</v>
      </c>
      <c r="Z967" s="226" t="n"/>
      <c r="AA967" s="241">
        <f>Y1349*Z1349</f>
        <v/>
      </c>
      <c r="AB967" s="237" t="inlineStr">
        <is>
          <t>d3d5cb48-92b0-4cb0-bced-e1a01f731486</t>
        </is>
      </c>
    </row>
    <row r="968" ht="15" customHeight="1" s="283">
      <c r="A968" s="109" t="n">
        <v>1341</v>
      </c>
      <c r="B968" s="222">
        <f>HYPERLINK("https://mocostore.moco.co.id/catalog/"&amp;AB1350,"Klik Disini")</f>
        <v/>
      </c>
      <c r="C968" s="223" t="inlineStr">
        <is>
          <t>Panduan Lengkap Membangun Sharing Koneksi Internet di Windows, Mikrotik, Linux dan openBSD</t>
        </is>
      </c>
      <c r="D968" s="223" t="n"/>
      <c r="E968" s="223" t="inlineStr">
        <is>
          <t>M.Linto Herlambang</t>
        </is>
      </c>
      <c r="F968" s="223" t="inlineStr">
        <is>
          <t>978-979-29-0940-1</t>
        </is>
      </c>
      <c r="G968" s="223" t="inlineStr">
        <is>
          <t>978-979-29-9158-1</t>
        </is>
      </c>
      <c r="H968" s="223" t="inlineStr">
        <is>
          <t>Komputer &amp; Internet</t>
        </is>
      </c>
      <c r="I968" s="258" t="inlineStr">
        <is>
          <t>Perguruan Tinggi</t>
        </is>
      </c>
      <c r="J968" s="186" t="inlineStr">
        <is>
          <t>009.05</t>
        </is>
      </c>
      <c r="K968" s="223" t="n"/>
      <c r="L968" s="264" t="n"/>
      <c r="M968" s="265" t="n"/>
      <c r="N968" s="223" t="inlineStr">
        <is>
          <t>Indonesia</t>
        </is>
      </c>
      <c r="O968" s="223" t="inlineStr">
        <is>
          <t>Tidak diketahui</t>
        </is>
      </c>
      <c r="P968" s="260" t="n">
        <v>2009</v>
      </c>
      <c r="Q968" s="260" t="n">
        <v>2018</v>
      </c>
      <c r="R968" s="223" t="inlineStr">
        <is>
          <t>Penerbit Andi</t>
        </is>
      </c>
      <c r="S968" s="223" t="inlineStr">
        <is>
          <t>Andi Offset CV</t>
        </is>
      </c>
      <c r="T968" s="223" t="inlineStr">
        <is>
          <t>Lokal</t>
        </is>
      </c>
      <c r="U968" s="261" t="n">
        <v>224</v>
      </c>
      <c r="V968" s="86" t="inlineStr">
        <is>
          <t>pdf</t>
        </is>
      </c>
      <c r="W968" s="223" t="inlineStr">
        <is>
          <t>9.3 MB</t>
        </is>
      </c>
      <c r="X968" s="225" t="inlineStr">
        <is>
          <t>&lt;p&gt;Dunia internet adalah sumber ilmu yang tidak terbatas, banyak tutorial, buku gratis tersebar di internet secara gratis, perdagangan online, bisnis online, iklan produk, dan sebagainya. Internet menjadi kebutuhan pokok untuk membantu dalam bekerja, belajar, dan bahkan untuk mencari hiburan. Oleh sebab itu, di berbagai kantor, sekolah, instansi, masih banyak yang ingin terhubung dengan internet.&lt;/p&gt;
 &lt;p&gt;Buku ini akan menjadi petunjuk bagi Anda yang ingin menghubungkan komputer stand alone, jaringan komputer lokal (LAN) kantor, LAN laboratorium komputer sekolah, dan LAN kos-kosan ke internet. Buku ini akan menjelaskan secara bertahap mengenai sharing koneksi internet menggunakan Windows, MikroTik, Linux, dan OpenBSD.&lt;/p&gt;
 &lt;p&gt;&lt;br /&gt;
 &amp;nbsp;Pokok Bahasan buku ini, yaitu:&lt;/p&gt;
 &lt;ul&gt;
 &lt;li&gt;Jenis -Jenis topologi koneksi LAN ke jaringan Internet&lt;/li&gt;
 &lt;li&gt;Penjelasan sharing koneksi internet&lt;/li&gt;
 &lt;li&gt;PC Router untuk sharing koneksi internet&lt;/li&gt;
 &lt;li&gt;Konfigurasi sharing koneksi internet menggunakan Windows&lt;/li&gt;
 &lt;li&gt;Praktik konfigurasi sharing koneksi internet menggunakan MikroTik&lt;/li&gt;
 &lt;li&gt;Praktik konfigurasi sharing koneksi internet menggunakan Linux&lt;/li&gt;
 &lt;li&gt;Praktik konfigurasi sharing koneksi internet menggunakan OpenBSD&lt;/li&gt;
 &lt;li&gt;Praktik konfigurasi IP address di setiap klien&lt;/li&gt;
 &lt;/ul&gt;</t>
        </is>
      </c>
      <c r="Y968" s="262" t="n">
        <v>76000</v>
      </c>
      <c r="Z968" s="226" t="n"/>
      <c r="AA968" s="241">
        <f>Y1350*Z1350</f>
        <v/>
      </c>
      <c r="AB968" s="237" t="inlineStr">
        <is>
          <t>d2eacb1d-c853-4404-a88e-12358e0b5ada</t>
        </is>
      </c>
    </row>
    <row r="969" ht="15" customHeight="1" s="283">
      <c r="A969" s="109" t="n">
        <v>1342</v>
      </c>
      <c r="B969" s="222">
        <f>HYPERLINK("https://mocostore.moco.co.id/catalog/"&amp;AB1351,"Klik Disini")</f>
        <v/>
      </c>
      <c r="C969" s="223" t="inlineStr">
        <is>
          <t>Bebas dari Penipuan Keuangan: Mengungkapkan Penipuan dengan Dalih Investasi, Jual Beli, Undian Berhadiah, Kuasa Supernatural, dsb.</t>
        </is>
      </c>
      <c r="D969" s="223" t="n"/>
      <c r="E969" s="223" t="inlineStr">
        <is>
          <t>Benny Santoso</t>
        </is>
      </c>
      <c r="F969" s="223" t="inlineStr">
        <is>
          <t>979-731-990-3</t>
        </is>
      </c>
      <c r="G969" s="223" t="inlineStr">
        <is>
          <t>978-979-29-8815-4</t>
        </is>
      </c>
      <c r="H969" s="223" t="inlineStr">
        <is>
          <t>Agama Kristen</t>
        </is>
      </c>
      <c r="I969" s="258" t="inlineStr">
        <is>
          <t>Perguruan Tinggi</t>
        </is>
      </c>
      <c r="J969" s="186" t="inlineStr">
        <is>
          <t>009.16</t>
        </is>
      </c>
      <c r="K969" s="223" t="n"/>
      <c r="L969" s="264" t="n"/>
      <c r="M969" s="265" t="n"/>
      <c r="N969" s="223" t="inlineStr">
        <is>
          <t>Indonesia</t>
        </is>
      </c>
      <c r="O969" s="223" t="inlineStr">
        <is>
          <t>Tidak diketahui</t>
        </is>
      </c>
      <c r="P969" s="260" t="n">
        <v>2005</v>
      </c>
      <c r="Q969" s="260" t="n">
        <v>2018</v>
      </c>
      <c r="R969" s="223" t="inlineStr">
        <is>
          <t>Penerbit Andi</t>
        </is>
      </c>
      <c r="S969" s="223" t="inlineStr">
        <is>
          <t>Andi Offset CV</t>
        </is>
      </c>
      <c r="T969" s="223" t="inlineStr">
        <is>
          <t>Lokal</t>
        </is>
      </c>
      <c r="U969" s="261" t="n">
        <v>300</v>
      </c>
      <c r="V969" s="86" t="inlineStr">
        <is>
          <t>pdf</t>
        </is>
      </c>
      <c r="W969" s="223" t="inlineStr">
        <is>
          <t>28.9 MB</t>
        </is>
      </c>
      <c r="X969" s="225" t="inlineStr">
        <is>
          <t>&lt;p&gt;Ada hadiah atau transfer uang dibalik pesan SMS atau email? Hati-hati dan waspadalah Anda! Kini tipu-menipu lewat pesan SMS atau email hampir setiap hari terjadi. Para korban akibat dari aksti tipu-menipu model ini sudah berjatuhan dan mereka adalah orang-orang yang tidak atau belum tahu sepak terjang para pelaku muslihat ini.&amp;nbsp;&lt;br /&gt;
 &lt;br /&gt;
 Buku ini memberikan jawaban atas pertanyaan seputar penipuan keuangan. Bahasan utama buku ini antara lain: kebenaran tentang penipuan, skema penipuan, dan langkah praktis.&amp;nbsp;&lt;br /&gt;
 &lt;br /&gt;
 Hal yang menarik dalam buku ini adalah setiap jenis tipuan yang diungkap dilengkapi dengan cara menangkalnya. Jika Anda tidak ingin menjadi korban penipuan keuangan, ikuti langkah-langkah praktis yang dikemas dalam buku ini.&lt;/p&gt;</t>
        </is>
      </c>
      <c r="Y969" s="262" t="n">
        <v>98000</v>
      </c>
      <c r="Z969" s="226" t="n"/>
      <c r="AA969" s="241">
        <f>Y1351*Z1351</f>
        <v/>
      </c>
      <c r="AB969" s="237" t="inlineStr">
        <is>
          <t>103526e3-6c0d-4992-8b26-7beffc0d8562</t>
        </is>
      </c>
    </row>
    <row r="970" ht="15" customHeight="1" s="283">
      <c r="A970" s="109" t="n">
        <v>1343</v>
      </c>
      <c r="B970" s="222">
        <f>HYPERLINK("https://mocostore.moco.co.id/catalog/"&amp;AB1352,"Klik Disini")</f>
        <v/>
      </c>
      <c r="C970" s="223" t="inlineStr">
        <is>
          <t>Panduan Lengkap Membangun Sistem Jaringan Komputer</t>
        </is>
      </c>
      <c r="D970" s="223" t="n"/>
      <c r="E970" s="223" t="inlineStr">
        <is>
          <t>Madcoms</t>
        </is>
      </c>
      <c r="F970" s="223" t="inlineStr">
        <is>
          <t>978-979-29-0998-2</t>
        </is>
      </c>
      <c r="G970" s="223" t="inlineStr">
        <is>
          <t>978-979-29-9163-5</t>
        </is>
      </c>
      <c r="H970" s="223" t="inlineStr">
        <is>
          <t>Komputer &amp; Internet</t>
        </is>
      </c>
      <c r="I970" s="258" t="inlineStr">
        <is>
          <t>Perguruan Tinggi</t>
        </is>
      </c>
      <c r="J970" s="186" t="inlineStr">
        <is>
          <t>009.05</t>
        </is>
      </c>
      <c r="K970" s="223" t="n"/>
      <c r="L970" s="264" t="n"/>
      <c r="M970" s="265" t="n"/>
      <c r="N970" s="223" t="inlineStr">
        <is>
          <t>Indonesia</t>
        </is>
      </c>
      <c r="O970" s="223" t="inlineStr">
        <is>
          <t>Tidak diketahui</t>
        </is>
      </c>
      <c r="P970" s="260" t="n">
        <v>2009</v>
      </c>
      <c r="Q970" s="260" t="n">
        <v>2018</v>
      </c>
      <c r="R970" s="223" t="inlineStr">
        <is>
          <t>Penerbit Andi</t>
        </is>
      </c>
      <c r="S970" s="223" t="inlineStr">
        <is>
          <t>Andi Offset CV</t>
        </is>
      </c>
      <c r="T970" s="223" t="inlineStr">
        <is>
          <t>Lokal</t>
        </is>
      </c>
      <c r="U970" s="261" t="n">
        <v>371</v>
      </c>
      <c r="V970" s="86" t="inlineStr">
        <is>
          <t>pdf</t>
        </is>
      </c>
      <c r="W970" s="223" t="inlineStr">
        <is>
          <t>17.7 MB</t>
        </is>
      </c>
      <c r="X970" s="225" t="inlineStr">
        <is>
          <t>&lt;p&gt;Jaringan Komputer merupakan teknik menghubungkan satu komputer dengan komputer lain, agar dapat berkomunikasi dan bertukar data antar komputer, sehingga dapat membantu dan memudahkan pemakai dalam menyelesaikan berbagai jenis pekerjaan.&lt;/p&gt;
 &lt;p&gt;&lt;br /&gt;
 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&lt;p&gt;&lt;br /&gt;
 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memasang kabel jaringan&lt;/li&gt;
 &lt;li&gt;Instalasi sistem operasi Windows Server 2003, dan sistem operasi Workstation (Windows XP dan Windows Vista)&lt;/li&gt;
 &lt;li&gt;Mengenal protokol TCP/IP&lt;/li&gt;
 &lt;li&gt;Konfigurasi Windows Server 2003 dan manajemen user&lt;/li&gt;
 &lt;li&gt;Konfigurasi Windows Server 2008 dan manajemen user&lt;/li&gt;
 &lt;li&gt;Mengatur sharing dan konfigurasi jaringan Client Server&lt;/li&gt;
 &lt;li&gt;Mengatur sharing dan konfigurasi jaringan Peer to Peer pada Windows XP&lt;/li&gt;
 &lt;li&gt;Mengatur sharing dan konfigurasi jaringan Peer to Peer pada Windows Vista&lt;/li&gt;
 &lt;li&gt;Hardware jaringan WLAN dan konfigurasi Access Point&lt;/li&gt;
 &lt;li&gt;Konfigurasi jaringan WLAN Mode Ad-Hoc&lt;/li&gt;
 &lt;li&gt;Konfigurasi jaringan WLAN Mode Infrastruktur&lt;/li&gt;
 &lt;/ul&gt;
 &lt;p&gt;&amp;nbsp;&lt;/p&gt;</t>
        </is>
      </c>
      <c r="Y970" s="262" t="n">
        <v>116500</v>
      </c>
      <c r="Z970" s="226" t="n"/>
      <c r="AA970" s="241">
        <f>Y1352*Z1352</f>
        <v/>
      </c>
      <c r="AB970" s="237" t="inlineStr">
        <is>
          <t>5c3fccb4-b64c-4bf0-b4d7-330c21d175b6</t>
        </is>
      </c>
    </row>
    <row r="971" ht="15" customHeight="1" s="283">
      <c r="A971" s="109" t="n">
        <v>1344</v>
      </c>
      <c r="B971" s="222">
        <f>HYPERLINK("https://mocostore.moco.co.id/catalog/"&amp;AB1353,"Klik Disini")</f>
        <v/>
      </c>
      <c r="C971" s="223" t="inlineStr">
        <is>
          <t>Gue Gaul Tapi Ga` Amburadul</t>
        </is>
      </c>
      <c r="D971" s="223" t="n"/>
      <c r="E971" s="223" t="inlineStr">
        <is>
          <t>Ananda S.Tulus</t>
        </is>
      </c>
      <c r="F971" s="223" t="inlineStr">
        <is>
          <t>979-763-990-8</t>
        </is>
      </c>
      <c r="G971" s="223" t="inlineStr">
        <is>
          <t>978-979-29-9057-7</t>
        </is>
      </c>
      <c r="H971" s="223" t="inlineStr">
        <is>
          <t>Agama Kristen</t>
        </is>
      </c>
      <c r="I971" s="258" t="inlineStr">
        <is>
          <t>Perguruan Tinggi</t>
        </is>
      </c>
      <c r="J971" s="186" t="inlineStr">
        <is>
          <t>009.16</t>
        </is>
      </c>
      <c r="K971" s="223" t="n"/>
      <c r="L971" s="264" t="n"/>
      <c r="M971" s="265" t="n"/>
      <c r="N971" s="223" t="inlineStr">
        <is>
          <t>Indonesia</t>
        </is>
      </c>
      <c r="O971" s="223" t="inlineStr">
        <is>
          <t>Tidak diketahui</t>
        </is>
      </c>
      <c r="P971" s="260" t="n">
        <v>2008</v>
      </c>
      <c r="Q971" s="260" t="n">
        <v>2018</v>
      </c>
      <c r="R971" s="223" t="inlineStr">
        <is>
          <t>Penerbit Andi</t>
        </is>
      </c>
      <c r="S971" s="223" t="inlineStr">
        <is>
          <t>Andi Offset CV</t>
        </is>
      </c>
      <c r="T971" s="223" t="inlineStr">
        <is>
          <t>Lokal</t>
        </is>
      </c>
      <c r="U971" s="261" t="n">
        <v>128</v>
      </c>
      <c r="V971" s="86" t="inlineStr">
        <is>
          <t>pdf</t>
        </is>
      </c>
      <c r="W971" s="223" t="inlineStr">
        <is>
          <t>9.1 MB</t>
        </is>
      </c>
      <c r="X971" s="225" t="inlineStr">
        <is>
          <t>&lt;p&gt;... Dunia sudah semakin edan ...&amp;nbsp;&lt;br /&gt;
 Demikian komentar banyak orang. Bagaimana tidak? Kejahatan merajalela. Egoisme semakin erat&amp;nbsp; Dosa mengikat semakin kuat. Semuanya mengatasnamakan satu hal: kenikmatan dunia.&amp;nbsp;&lt;/p&gt;
 &lt;p&gt;Dunia memang menawarkan berjuta kenikmatan dan lautan kemewahan. Banyak bentuknya: dugem, narkoba, mabuk-mabukan, perjudian, berhala, dunia hiburan, sampai prostitusi. &amp;quot;GAUL&amp;quot;, demikian alasan banyak remaja tenggelam dalam &amp;quot;surga dunia&amp;quot; ini.&lt;/p&gt;
 &lt;p&gt;Tapi, apa yang sesungguhnya mereka dapatkan dari semua itu? Tidak ada, kecuali tubuh yang rusak dan iman yang rapuh.Sudah seberapa jauhkah kita larut dalam kehidupan dunia dan menjauh dari Allah? Melalui buku kumpulan renungan ini, penulis ingin mengajak kita, terutama kaum muda, untuk melihat, menata kembali, dan memaknai kehidupan kita.&lt;/p&gt;
 &lt;p&gt;&amp;nbsp;&lt;/p&gt;</t>
        </is>
      </c>
      <c r="Y971" s="262" t="n">
        <v>60500</v>
      </c>
      <c r="Z971" s="226" t="n"/>
      <c r="AA971" s="241">
        <f>Y1353*Z1353</f>
        <v/>
      </c>
      <c r="AB971" s="237" t="inlineStr">
        <is>
          <t>d366caf7-d0b5-4923-90d3-8f12193b8f5d</t>
        </is>
      </c>
    </row>
    <row r="972" ht="15" customHeight="1" s="283">
      <c r="A972" s="109" t="n">
        <v>1345</v>
      </c>
      <c r="B972" s="222">
        <f>HYPERLINK("https://mocostore.moco.co.id/catalog/"&amp;AB1354,"Klik Disini")</f>
        <v/>
      </c>
      <c r="C972" s="223" t="inlineStr">
        <is>
          <t>Becoming A True Worshipper</t>
        </is>
      </c>
      <c r="D972" s="223" t="n"/>
      <c r="E972" s="223" t="inlineStr">
        <is>
          <t>Daniel Yudianto</t>
        </is>
      </c>
      <c r="F972" s="223" t="inlineStr">
        <is>
          <t>978-979-29-4835-6</t>
        </is>
      </c>
      <c r="G972" s="223" t="inlineStr">
        <is>
          <t>978-979-29-8817-8</t>
        </is>
      </c>
      <c r="H972" s="223" t="inlineStr">
        <is>
          <t>Agama Kristen</t>
        </is>
      </c>
      <c r="I972" s="258" t="inlineStr">
        <is>
          <t>Perguruan Tinggi</t>
        </is>
      </c>
      <c r="J972" s="186" t="inlineStr">
        <is>
          <t>009.16</t>
        </is>
      </c>
      <c r="K972" s="223" t="inlineStr">
        <is>
          <t>Tidak Tersedia</t>
        </is>
      </c>
      <c r="L972" s="264" t="n"/>
      <c r="M972" s="265" t="inlineStr">
        <is>
          <t>Tidak Tersedia</t>
        </is>
      </c>
      <c r="N972" s="223" t="inlineStr">
        <is>
          <t>Indonesia</t>
        </is>
      </c>
      <c r="O972" s="223" t="inlineStr">
        <is>
          <t>Tidak diketahui</t>
        </is>
      </c>
      <c r="P972" s="260" t="n">
        <v>2015</v>
      </c>
      <c r="Q972" s="260" t="n">
        <v>2018</v>
      </c>
      <c r="R972" s="223" t="inlineStr">
        <is>
          <t>Penerbit Andi</t>
        </is>
      </c>
      <c r="S972" s="223" t="inlineStr">
        <is>
          <t>Andi Offset CV</t>
        </is>
      </c>
      <c r="T972" s="223" t="inlineStr">
        <is>
          <t>Lokal</t>
        </is>
      </c>
      <c r="U972" s="261" t="n">
        <v>200</v>
      </c>
      <c r="V972" s="86" t="inlineStr">
        <is>
          <t>pdf</t>
        </is>
      </c>
      <c r="W972" s="223" t="inlineStr">
        <is>
          <t>18.6 MB</t>
        </is>
      </c>
      <c r="X972" s="225" t="inlineStr">
        <is>
          <t>&lt;p&gt;Buku ini mengajak setiap pembaca untuk menggali makna ibadah yang sejati, merenungkan, dan mewujudnyatakan hal tersebut dalam kehidupan sehari-hari. Buku ini mengajak pembaca untuk merenungkan kembali hakikat ibadah yang sejati sehingga ibadah hidup ini sungguh memperkenan hati Tuhan. Buku ini juga memberikan koreksi berkaitan dengan fenomena ibadah masa kini yang tampaknya alkitabiah tetapi sesungguhnya tidak memiliki dasar firman yang tepat dan benar&lt;/p&gt;</t>
        </is>
      </c>
      <c r="Y972" s="262" t="n">
        <v>53000</v>
      </c>
      <c r="Z972" s="226" t="n"/>
      <c r="AA972" s="241">
        <f>Y1354*Z1354</f>
        <v/>
      </c>
      <c r="AB972" s="237" t="inlineStr">
        <is>
          <t>91655bce-618d-4542-9a0e-c5a381d248eb</t>
        </is>
      </c>
    </row>
    <row r="973" ht="15" customHeight="1" s="283">
      <c r="A973" s="109" t="n">
        <v>1346</v>
      </c>
      <c r="B973" s="222">
        <f>HYPERLINK("https://mocostore.moco.co.id/catalog/"&amp;AB1355,"Klik Disini")</f>
        <v/>
      </c>
      <c r="C973" s="223" t="inlineStr">
        <is>
          <t>Membangun VPN Linux Secara Cepat</t>
        </is>
      </c>
      <c r="D973" s="223" t="n"/>
      <c r="E973" s="223" t="inlineStr">
        <is>
          <t>Aris Wendy dan Ahmad SS Ramadhana</t>
        </is>
      </c>
      <c r="F973" s="223" t="inlineStr">
        <is>
          <t>979-731-690-4</t>
        </is>
      </c>
      <c r="G973" s="223" t="inlineStr">
        <is>
          <t>978-979-29-9456-8</t>
        </is>
      </c>
      <c r="H973" s="223" t="inlineStr">
        <is>
          <t>Komputer &amp; Internet</t>
        </is>
      </c>
      <c r="I973" s="258" t="inlineStr">
        <is>
          <t>Perguruan Tinggi</t>
        </is>
      </c>
      <c r="J973" s="186" t="inlineStr">
        <is>
          <t>009.05</t>
        </is>
      </c>
      <c r="K973" s="223" t="n"/>
      <c r="L973" s="264" t="n"/>
      <c r="M973" s="265" t="n"/>
      <c r="N973" s="223" t="inlineStr">
        <is>
          <t>Indonesia</t>
        </is>
      </c>
      <c r="O973" s="223" t="inlineStr">
        <is>
          <t>Tidak diketahui</t>
        </is>
      </c>
      <c r="P973" s="260" t="n">
        <v>2005</v>
      </c>
      <c r="Q973" s="260" t="n">
        <v>2018</v>
      </c>
      <c r="R973" s="223" t="inlineStr">
        <is>
          <t>Penerbit Andi</t>
        </is>
      </c>
      <c r="S973" s="223" t="inlineStr">
        <is>
          <t>Andi Offset CV</t>
        </is>
      </c>
      <c r="T973" s="223" t="inlineStr">
        <is>
          <t>Lokal</t>
        </is>
      </c>
      <c r="U973" s="261" t="n">
        <v>108</v>
      </c>
      <c r="V973" s="86" t="inlineStr">
        <is>
          <t>pdf</t>
        </is>
      </c>
      <c r="W973" s="223" t="inlineStr">
        <is>
          <t>11.6 MB</t>
        </is>
      </c>
      <c r="X973" s="225" t="inlineStr">
        <is>
          <t>&lt;p&gt;Buku ini berisi penjelasan mengenai desain dan instalasi VPN (Virtual Private Network) berbasis Linux yang berfungsi sebagai aplikasi komunikasi yang murah dan aman. VPN yang dibahas dalam buku ini adalah Freeswan yang dikembangkan dari IPSEC (Internet Protocol SECurity) dengan menggunakan authentikasi dan enkripsi. Teknologi ini sangat cocok digunakan oleh perusahaan-perusahaan yang mempunyai beberapa cabang dan menginginkan pemusatan data.&amp;nbsp;&lt;br /&gt;
 &lt;br /&gt;
 Dalam buku ini juga dibahas instalasi distro DEBIAN yang mudah dan praktis melalui screen shoot secara berurutan. Buku ini merupakan hasil kumpulan dan olahan dari beberapa sumber digabungkan dengan pengalaman yang dimiliki oleh penulis.&amp;nbsp;&lt;br /&gt;
 &lt;br /&gt;
 Pembaca yang belum memiliki pengalaman instalasi VPN dan distro debian diharapkan mampu mengaplikasikan teknologi ini secara menyeluruh karena teknologi ini bersifat aplikatif.&amp;nbsp;&lt;br /&gt;
 &lt;br /&gt;
 Tentang Penulis&lt;br /&gt;
 Aris Wendy, alumnus Politeknik Elektronika Negeri Surabaya (PENS -ITS) 1999, mulai aktif menggunakan linux sejak tahun 1999. Saat ini beliau bekerja di salah satu perusahaan swasta sebagai System Administrator.&amp;nbsp;&lt;br /&gt;
 &lt;br /&gt;
 Ahmad SS Ramadhana, alumnus Teknik Elektro FTI &amp;acirc;&amp;euro;&amp;ldquo;ITS 2002. Beliau mengenal linux sejak tahun 1998. Saat ini penulis bekerja sebagai System Engineer di sebuah perusahaan IT nasional terkemuka&lt;/p&gt;</t>
        </is>
      </c>
      <c r="Y973" s="262" t="n">
        <v>55000</v>
      </c>
      <c r="Z973" s="226" t="n"/>
      <c r="AA973" s="241">
        <f>Y1355*Z1355</f>
        <v/>
      </c>
      <c r="AB973" s="237" t="inlineStr">
        <is>
          <t>72087d23-2c42-4c09-a966-316dfa133448</t>
        </is>
      </c>
    </row>
    <row r="974" ht="15" customHeight="1" s="283">
      <c r="A974" s="109" t="n">
        <v>1347</v>
      </c>
      <c r="B974" s="222">
        <f>HYPERLINK("https://mocostore.moco.co.id/catalog/"&amp;AB1356,"Klik Disini")</f>
        <v/>
      </c>
      <c r="C974" s="223" t="inlineStr">
        <is>
          <t>Seri Panduan Lengkap: Microsoft Project Professional 2007</t>
        </is>
      </c>
      <c r="D974" s="223" t="n"/>
      <c r="E974" s="223" t="inlineStr">
        <is>
          <t>Madcoms</t>
        </is>
      </c>
      <c r="F974" s="223" t="inlineStr">
        <is>
          <t>978-979-29-0367-6</t>
        </is>
      </c>
      <c r="G974" s="223" t="inlineStr">
        <is>
          <t>978-979-29-9183-3</t>
        </is>
      </c>
      <c r="H974" s="223" t="inlineStr">
        <is>
          <t>Komputer &amp; Internet</t>
        </is>
      </c>
      <c r="I974" s="258" t="inlineStr">
        <is>
          <t>Perguruan Tinggi</t>
        </is>
      </c>
      <c r="J974" s="186" t="inlineStr">
        <is>
          <t>009.05</t>
        </is>
      </c>
      <c r="K974" s="223" t="n"/>
      <c r="L974" s="223" t="n"/>
      <c r="M974" s="259" t="n"/>
      <c r="N974" s="223" t="inlineStr">
        <is>
          <t>Indonesia</t>
        </is>
      </c>
      <c r="O974" s="223" t="inlineStr">
        <is>
          <t>Tidak diketahui</t>
        </is>
      </c>
      <c r="P974" s="260" t="n">
        <v>2008</v>
      </c>
      <c r="Q974" s="260" t="n">
        <v>2018</v>
      </c>
      <c r="R974" s="223" t="inlineStr">
        <is>
          <t>Penerbit Andi</t>
        </is>
      </c>
      <c r="S974" s="223" t="inlineStr">
        <is>
          <t>Andi Offset CV</t>
        </is>
      </c>
      <c r="T974" s="223" t="inlineStr">
        <is>
          <t>Lokal</t>
        </is>
      </c>
      <c r="U974" s="261" t="n">
        <v>204</v>
      </c>
      <c r="V974" s="86" t="inlineStr">
        <is>
          <t>pdf</t>
        </is>
      </c>
      <c r="W974" s="223" t="inlineStr">
        <is>
          <t>6.5 MB</t>
        </is>
      </c>
      <c r="X974" s="225" t="inlineStr">
        <is>
          <t>&lt;p&gt;&lt;strong&gt;Microsoft Project Profesional 2007&lt;/strong&gt;&amp;nbsp;merupakan software administrasi proyek, yang digunkan untuk melakukan perencanaan, pengelolaan, pengawasan, dan pelaporan data-data dari suatu proyek. Kemudahan penggunaan dan keleluasaan lembar kerjaserta cakupan unsur-unsur proyek menjadikan software ini sangat mendukung proses administrasi sebelum proyek.&lt;br /&gt;
 &lt;br /&gt;
 Buku panduan ini mengupas berbagai fasilitas yang dimiliki Microsoft Project Profesional 2007. Dalam setiap pokok bahasan, penulis berusaha mengulas berbagai fasilitas yang dapat dijumpai dalam Microsoft Project Profesional 2007, serta pembahasannya dengan penerapan langsung dalam contoh riil sebuah proyek.&lt;br /&gt;
 &lt;br /&gt;
 Selain itu, buku ini menyajikan beberapa contoh aplikasi proyek yang dapat digunkan sebgai bahan latihan untuk lebih memudahkan pembaca dalam memahami isi setiap pokok bahasannya, sehingga buku ini sangat cocok dipakai dan dimiliki sebagai buku panduan belajar Microsoft Project Profesional 2007. Pokok bahasan yang disajikan dalam buku&amp;nbsp;&lt;strong&gt;seri Panduan Lengkap Microsoft Project Profesional 2007 ini meliputi :&lt;/strong&gt;&lt;/p&gt;
 &lt;ul&gt;
 &lt;li&gt;Mengenal unsur-unsur dan manajemen proyek&amp;nbsp;&lt;/li&gt;
 &lt;/ul&gt;
 &lt;ul&gt;
 &lt;li&gt;Menyusun rencana pekerjaan&amp;nbsp;&lt;/li&gt;
 &lt;/ul&gt;
 &lt;ul&gt;
 &lt;li&gt;Menentukan durasi pekerjaan&amp;nbsp;&lt;/li&gt;
 &lt;/ul&gt;
 &lt;ul&gt;
 &lt;li&gt;Mengenal hubungan antar pekerjaan&amp;nbsp;&lt;/li&gt;
 &lt;/ul&gt;
 &lt;ul&gt;
 &lt;li&gt;Penggunaan sumber day&amp;nbsp;&lt;/li&gt;
 &lt;/ul&gt;
 &lt;ul&gt;
 &lt;li&gt;Mengatur sistem kalender kerja&amp;nbsp;&lt;/li&gt;
 &lt;/ul&gt;
 &lt;ul&gt;
 &lt;li&gt;Menetapkan anggaran tetap dan mengenal tabel biay&amp;nbsp;&lt;/li&gt;
 &lt;/ul&gt;
 &lt;ul&gt;
 &lt;li&gt;Mengenali Resource Conflic&amp;nbsp;&lt;/li&gt;
 &lt;/ul&gt;
 &lt;ul&gt;
 &lt;li&gt;Target proyek, mengelola dan mengetahui kemajuan proye&amp;nbsp;&lt;/li&gt;
 &lt;/ul&gt;
 &lt;ul&gt;
 &lt;li&gt;Bekerja dengan visual report, report, dan tabel laporan&amp;nbsp;&lt;/li&gt;
 &lt;/ul&gt;
 &lt;ul&gt;
 &lt;li&gt;Kolaborasi microsoft project dengan microsoft office lain&lt;/li&gt;
 &lt;/ul&gt;</t>
        </is>
      </c>
      <c r="Y974" s="262" t="n">
        <v>95500</v>
      </c>
      <c r="Z974" s="226" t="n"/>
      <c r="AA974" s="241">
        <f>Y1356*Z1356</f>
        <v/>
      </c>
      <c r="AB974" s="237" t="inlineStr">
        <is>
          <t>a422568f-23b2-4f13-abfe-132c56676097</t>
        </is>
      </c>
    </row>
    <row r="975" ht="15" customHeight="1" s="283">
      <c r="A975" s="109" t="n">
        <v>1348</v>
      </c>
      <c r="B975" s="222">
        <f>HYPERLINK("https://mocostore.moco.co.id/catalog/"&amp;AB1357,"Klik Disini")</f>
        <v/>
      </c>
      <c r="C975" s="223" t="inlineStr">
        <is>
          <t>Guerrilla Marketing in 30 Days</t>
        </is>
      </c>
      <c r="D975" s="223" t="n"/>
      <c r="E975" s="223" t="inlineStr">
        <is>
          <t>Jay Conrad Levinson dan Al Lutenslager</t>
        </is>
      </c>
      <c r="F975" s="223" t="inlineStr">
        <is>
          <t>979-763-130-3</t>
        </is>
      </c>
      <c r="G975" s="223" t="inlineStr">
        <is>
          <t>978-979-29-9589-3</t>
        </is>
      </c>
      <c r="H975" s="223" t="inlineStr">
        <is>
          <t>Bisnis &amp; Ekonomi</t>
        </is>
      </c>
      <c r="I975" s="258" t="inlineStr">
        <is>
          <t>Perguruan Tinggi</t>
        </is>
      </c>
      <c r="J975" s="186" t="inlineStr">
        <is>
          <t>009.25</t>
        </is>
      </c>
      <c r="K975" s="223" t="n"/>
      <c r="L975" s="264" t="n"/>
      <c r="M975" s="265" t="n"/>
      <c r="N975" s="223" t="inlineStr">
        <is>
          <t>Indonesia</t>
        </is>
      </c>
      <c r="O975" s="223" t="inlineStr">
        <is>
          <t>Tidak diketahui</t>
        </is>
      </c>
      <c r="P975" s="260" t="n">
        <v>2006</v>
      </c>
      <c r="Q975" s="260" t="n">
        <v>2018</v>
      </c>
      <c r="R975" s="223" t="inlineStr">
        <is>
          <t>Penerbit Andi</t>
        </is>
      </c>
      <c r="S975" s="223" t="inlineStr">
        <is>
          <t>Andi Offset CV</t>
        </is>
      </c>
      <c r="T975" s="223" t="inlineStr">
        <is>
          <t>Lokal</t>
        </is>
      </c>
      <c r="U975" s="261" t="n">
        <v>402</v>
      </c>
      <c r="V975" s="86" t="inlineStr">
        <is>
          <t>pdf</t>
        </is>
      </c>
      <c r="W975" s="223" t="inlineStr">
        <is>
          <t>10.9 MB</t>
        </is>
      </c>
      <c r="X975" s="225" t="inlineStr">
        <is>
          <t>&lt;p&gt;Dalam Guerrilla Marketing in 30 Days, Jay Conrad Levinson dan Al Lautenslager membahas seri pemasaran terlaris dalam sejarah, Guerrilla Marketing, dan menyajikannya dalam paket taktik gerilya terbaru yang dinamis.&lt;/p&gt;
 &lt;p&gt;Apa pun tujuan Anda, mengembangkan rencana pemasaran Anda secara lengkap ataupun fokus pada perbaikan komponen tertentu, buku ini memang untuk Anda. Dari persaingan dan penelitian hingga eksekusi dan ekspansi, Anda mendapatkan 30 rencana tindakan melalui tip, metode, ide, dan gagasan pemasaran gerilya- di mana bahan utamanya adalah waktu, energi dan imajinasi, bukan biaya yang besar. Setiap harinya Anda akan mengembangkan rencana untuk memperbaiki dan menyusun ulang potongan cetak biru pemasaran Anda seluruhnya demi memaksimalkan profit dan menambah pelanggan.&lt;/p&gt;</t>
        </is>
      </c>
      <c r="Y975" s="262" t="n">
        <v>132000</v>
      </c>
      <c r="Z975" s="226" t="n"/>
      <c r="AA975" s="241">
        <f>Y1357*Z1357</f>
        <v/>
      </c>
      <c r="AB975" s="237" t="inlineStr">
        <is>
          <t>1875eb31-7b1d-4f9c-bff4-4aebb86e09a0</t>
        </is>
      </c>
    </row>
    <row r="976" ht="15" customHeight="1" s="283">
      <c r="A976" s="109" t="n">
        <v>1349</v>
      </c>
      <c r="B976" s="222">
        <f>HYPERLINK("https://mocostore.moco.co.id/catalog/"&amp;AB1358,"Klik Disini")</f>
        <v/>
      </c>
      <c r="C976" s="223" t="inlineStr">
        <is>
          <t>Seri Panduan Lengkap: Microsoft Office Word 2007</t>
        </is>
      </c>
      <c r="D976" s="223" t="n"/>
      <c r="E976" s="223" t="inlineStr">
        <is>
          <t>Madcoms</t>
        </is>
      </c>
      <c r="F976" s="223" t="inlineStr">
        <is>
          <t>978-979-29-0115-3</t>
        </is>
      </c>
      <c r="G976" s="223" t="inlineStr">
        <is>
          <t>978-979-29-9191-8</t>
        </is>
      </c>
      <c r="H976" s="223" t="inlineStr">
        <is>
          <t>Komputer &amp; Internet</t>
        </is>
      </c>
      <c r="I976" s="258" t="inlineStr">
        <is>
          <t>Perguruan Tinggi</t>
        </is>
      </c>
      <c r="J976" s="186" t="inlineStr">
        <is>
          <t>009.05</t>
        </is>
      </c>
      <c r="K976" s="264" t="n"/>
      <c r="L976" s="264" t="n"/>
      <c r="M976" s="259" t="n"/>
      <c r="N976" s="223" t="inlineStr">
        <is>
          <t>Indonesia</t>
        </is>
      </c>
      <c r="O976" s="223" t="inlineStr">
        <is>
          <t>Tidak diketahui</t>
        </is>
      </c>
      <c r="P976" s="260" t="n">
        <v>2007</v>
      </c>
      <c r="Q976" s="260" t="n">
        <v>2018</v>
      </c>
      <c r="R976" s="223" t="inlineStr">
        <is>
          <t>Penerbit Andi</t>
        </is>
      </c>
      <c r="S976" s="223" t="inlineStr">
        <is>
          <t>Andi Offset CV</t>
        </is>
      </c>
      <c r="T976" s="223" t="inlineStr">
        <is>
          <t>Lokal</t>
        </is>
      </c>
      <c r="U976" s="261" t="n">
        <v>432</v>
      </c>
      <c r="V976" s="86" t="inlineStr">
        <is>
          <t>pdf</t>
        </is>
      </c>
      <c r="W976" s="223" t="inlineStr">
        <is>
          <t>24.2 MB</t>
        </is>
      </c>
      <c r="X976" s="225" t="inlineStr">
        <is>
          <t>&lt;p&gt;Buku panduan ini mengupas tuntas fasilitas yang dimiliki Microsoft Office Word 2007. Dalam setiap pokok bahasan, penulis berusaha mengulasnya secara detail dan disertai dengan contoh aplikasi dalam mengolah dokumen, baik untuk keperluan pembuatan surat-menyurat, penulisan buku dan untuk keperluan lain yang berkaitan dengan pengolahan kata. Buku panduan ini juga mengulas beberapa fasilitas otomatisasi yang lebih banyak dimiliki di versi terbaru ini.&lt;/p&gt;</t>
        </is>
      </c>
      <c r="Y976" s="262" t="n">
        <v>147000</v>
      </c>
      <c r="Z976" s="226" t="n"/>
      <c r="AA976" s="241">
        <f>Y1358*Z1358</f>
        <v/>
      </c>
      <c r="AB976" s="237" t="inlineStr">
        <is>
          <t>1e32e956-8b62-4f0c-82f3-a647f0eb69ac</t>
        </is>
      </c>
    </row>
    <row r="977" ht="15" customHeight="1" s="283">
      <c r="A977" s="109" t="n">
        <v>1350</v>
      </c>
      <c r="B977" s="222">
        <f>HYPERLINK("https://mocostore.moco.co.id/catalog/"&amp;AB1359,"Klik Disini")</f>
        <v/>
      </c>
      <c r="C977" s="223" t="inlineStr">
        <is>
          <t>Being Beauty for God</t>
        </is>
      </c>
      <c r="D977" s="223" t="n"/>
      <c r="E977" s="223" t="inlineStr">
        <is>
          <t>Debora Nieniek Meryana</t>
        </is>
      </c>
      <c r="F977" s="223" t="inlineStr">
        <is>
          <t>978-979-23-1075-9</t>
        </is>
      </c>
      <c r="G977" s="223" t="inlineStr">
        <is>
          <t>978-979-29-8819-2</t>
        </is>
      </c>
      <c r="H977" s="223" t="inlineStr">
        <is>
          <t>Agama Kristen</t>
        </is>
      </c>
      <c r="I977" s="258" t="inlineStr">
        <is>
          <t>Perguruan Tinggi</t>
        </is>
      </c>
      <c r="J977" s="186" t="inlineStr">
        <is>
          <t>009.16</t>
        </is>
      </c>
      <c r="K977" s="223" t="inlineStr">
        <is>
          <t>Tidak Tersedia</t>
        </is>
      </c>
      <c r="L977" s="264" t="n"/>
      <c r="M977" s="265" t="inlineStr">
        <is>
          <t>Tidak Tersedia</t>
        </is>
      </c>
      <c r="N977" s="223" t="inlineStr">
        <is>
          <t>Indonesia</t>
        </is>
      </c>
      <c r="O977" s="223" t="inlineStr">
        <is>
          <t>Tidak diketahui</t>
        </is>
      </c>
      <c r="P977" s="260" t="n">
        <v>2009</v>
      </c>
      <c r="Q977" s="260" t="n">
        <v>2018</v>
      </c>
      <c r="R977" s="223" t="inlineStr">
        <is>
          <t>Penerbit Andi</t>
        </is>
      </c>
      <c r="S977" s="223" t="inlineStr">
        <is>
          <t>Andi Offset CV</t>
        </is>
      </c>
      <c r="T977" s="223" t="inlineStr">
        <is>
          <t>Lokal</t>
        </is>
      </c>
      <c r="U977" s="261" t="n">
        <v>127</v>
      </c>
      <c r="V977" s="86" t="inlineStr">
        <is>
          <t>pdf</t>
        </is>
      </c>
      <c r="W977" s="223" t="inlineStr">
        <is>
          <t>2.0 MB</t>
        </is>
      </c>
      <c r="X977" s="225" t="inlineStr">
        <is>
          <t>&lt;p&gt;Seorang suami tega menuduh istrinya main mata dengan pria lain. Ada isteri yang terus-menerus dikecewakan suaminya, padahal dahulu si suami setengah mati mengejar-ngejarnya demi meraih cintanya. Ada pula kisah&amp;nbsp;ironis seorang istri yang suaminya berselingkuh dengan pekerja seks karena gengsi dengan &amp;quot;kelemahannya&amp;quot;. Masih banyak contoh nyata kehidupan rumah tangga yang tidak harmonis dan mengecewakan yang bermuara pada hal sama, yaitu istri sebagai pihak lemah, tidak dapat berbuat apa-apa dan cenderung selalu disalahkan. Pernikahan harmonis dan bahagia hanya tinggal angan-angan. Impian istri untuk disayang dan dimanja suami hanyalah impian yang entah&amp;nbsp;kapan terwujud.&lt;br /&gt;
 &lt;br /&gt;
 Apakah rumah tangga Anda mengalami hal serupa? Bagaimana Anda menyikapi keadaan tersebut? Apakah Anda bertindak sebagai penyelamat bagi pernikahan Anda atau tenggelam bersama masalah dalam pernikahan Anda?&amp;nbsp;&lt;/p&gt;
 &lt;p&gt;Buku ini menyajikan hal-hal inspiratif yang dapat menjadi kekuatan bagi Anda, para istri yang mengalami kekecewaan dalam pernikahan, tetapi masih sangat kuat memegang impian untuk mempertahankan pernikahan. Allah menawarkan &amp;quot;cara&amp;quot; bertahan pernikahan Anda seberat apa pun masalahnya. Dia meminta Anda masuk dalam proses-Nya dan membuat Anda berubah untuk memiliki pandangan baru tentang pernikahan dan lahir baru sebagai wanita milik Allah.&lt;/p&gt;</t>
        </is>
      </c>
      <c r="Y977" s="262" t="n">
        <v>47000</v>
      </c>
      <c r="Z977" s="226" t="n"/>
      <c r="AA977" s="241">
        <f>Y1359*Z1359</f>
        <v/>
      </c>
      <c r="AB977" s="237" t="inlineStr">
        <is>
          <t>a5e5ecb5-235b-4255-9a39-9001832e88ee</t>
        </is>
      </c>
    </row>
    <row r="978" ht="15" customHeight="1" s="283">
      <c r="A978" s="109" t="n">
        <v>1351</v>
      </c>
      <c r="B978" s="222">
        <f>HYPERLINK("https://mocostore.moco.co.id/catalog/"&amp;AB1360,"Klik Disini")</f>
        <v/>
      </c>
      <c r="C978" s="223" t="inlineStr">
        <is>
          <t>Membangun Warnet dan Game Center Sendiri</t>
        </is>
      </c>
      <c r="D978" s="223" t="n"/>
      <c r="E978" s="223" t="inlineStr">
        <is>
          <t>Wahana Komputer</t>
        </is>
      </c>
      <c r="F978" s="223" t="inlineStr">
        <is>
          <t>978-979-29-1302-6</t>
        </is>
      </c>
      <c r="G978" s="223" t="inlineStr">
        <is>
          <t>978-979-29-9459-9</t>
        </is>
      </c>
      <c r="H978" s="223" t="inlineStr">
        <is>
          <t>Komputer &amp; Internet</t>
        </is>
      </c>
      <c r="I978" s="258" t="inlineStr">
        <is>
          <t>Perguruan Tinggi</t>
        </is>
      </c>
      <c r="J978" s="186" t="inlineStr">
        <is>
          <t>009.05</t>
        </is>
      </c>
      <c r="K978" s="223" t="n"/>
      <c r="L978" s="264" t="n"/>
      <c r="M978" s="265" t="n"/>
      <c r="N978" s="223" t="inlineStr">
        <is>
          <t>Indonesia</t>
        </is>
      </c>
      <c r="O978" s="223" t="inlineStr">
        <is>
          <t>Tidak diketahui</t>
        </is>
      </c>
      <c r="P978" s="260" t="n">
        <v>2010</v>
      </c>
      <c r="Q978" s="260" t="n">
        <v>2018</v>
      </c>
      <c r="R978" s="223" t="inlineStr">
        <is>
          <t>Penerbit Andi</t>
        </is>
      </c>
      <c r="S978" s="223" t="inlineStr">
        <is>
          <t>Andi Offset CV</t>
        </is>
      </c>
      <c r="T978" s="223" t="inlineStr">
        <is>
          <t>Lokal</t>
        </is>
      </c>
      <c r="U978" s="261" t="n">
        <v>223</v>
      </c>
      <c r="V978" s="86" t="inlineStr">
        <is>
          <t>pdf</t>
        </is>
      </c>
      <c r="W978" s="223" t="inlineStr">
        <is>
          <t>4.4 MB</t>
        </is>
      </c>
      <c r="X978" s="225" t="inlineStr">
        <is>
          <t>&lt;p&gt;Tingginya kebutuhan masyarakat akan layanan internet mengakibatkan di berbagai tempat bermunculan warnet dan game center. Bahkan untuk beberapa tahun terakhir, bisnis warnet dan game center menjadi sebuah bisnis yang sangat menarik untuk dikembangkan.&amp;nbsp;&lt;br /&gt;
 Buku &amp;rdquo;Membangun Warnet dan Game Center Sendiri&amp;rdquo; ini membahas bagaimana membangun warnet dan game center yang dapat Anda lakukan sendiri. Buku ini merupakan panduan bagi calon pengusaha di bidang warnet dan game center untuk membuka usaha. Selain itu, buku ini memberikan informasi yang tepat guna dalam mengelola bisnis.&lt;/p&gt;
 &lt;p&gt;&lt;br /&gt;
 Buku ini akan membahas:&lt;br /&gt;
 &amp;bull;&amp;nbsp;&amp;nbsp;&amp;nbsp; Kebutuhan Hardware&lt;br /&gt;
 &amp;bull;&amp;nbsp;&amp;nbsp;&amp;nbsp; Kebutuhan Software&lt;br /&gt;
 &amp;bull;&amp;nbsp;&amp;nbsp;&amp;nbsp; Internet Service Provider&lt;br /&gt;
 &amp;bull;&amp;nbsp;&amp;nbsp;&amp;nbsp; Instalasi Jaringan Komputer&lt;br /&gt;
 &amp;bull;&amp;nbsp;&amp;nbsp;&amp;nbsp; Perhitungan Usaha&lt;br /&gt;
 &amp;bull;&amp;nbsp;&amp;nbsp;&amp;nbsp; Studi Kasus Konfigurasi Billing&lt;br /&gt;
 &amp;bull;&amp;nbsp;&amp;nbsp;&amp;nbsp; Tip-tip Efektif&lt;/p&gt;</t>
        </is>
      </c>
      <c r="Y978" s="262" t="n">
        <v>73000</v>
      </c>
      <c r="Z978" s="226" t="n"/>
      <c r="AA978" s="241">
        <f>Y1360*Z1360</f>
        <v/>
      </c>
      <c r="AB978" s="237" t="inlineStr">
        <is>
          <t>040614f1-0283-4378-8aea-e8cca1583b9f</t>
        </is>
      </c>
    </row>
    <row r="979" ht="15" customHeight="1" s="283">
      <c r="A979" s="109" t="n">
        <v>1352</v>
      </c>
      <c r="B979" s="222">
        <f>HYPERLINK("https://mocostore.moco.co.id/catalog/"&amp;AB1361,"Klik Disini")</f>
        <v/>
      </c>
      <c r="C979" s="223" t="inlineStr">
        <is>
          <t>Guide To Draw Manga Plus: Chibi dan SD Character</t>
        </is>
      </c>
      <c r="D979" s="223" t="n"/>
      <c r="E979" s="223" t="inlineStr">
        <is>
          <t>Amanokawa Osa</t>
        </is>
      </c>
      <c r="F979" s="223" t="inlineStr">
        <is>
          <t>978-979-29-0266-2</t>
        </is>
      </c>
      <c r="G979" s="223" t="inlineStr">
        <is>
          <t>978-979-29-9592-3</t>
        </is>
      </c>
      <c r="H979" s="223" t="inlineStr">
        <is>
          <t>Referensi</t>
        </is>
      </c>
      <c r="I979" s="258" t="inlineStr">
        <is>
          <t>Perguruan Tinggi</t>
        </is>
      </c>
      <c r="J979" s="186" t="inlineStr">
        <is>
          <t>009.20</t>
        </is>
      </c>
      <c r="K979" s="223" t="n"/>
      <c r="L979" s="264" t="n"/>
      <c r="M979" s="265" t="n"/>
      <c r="N979" s="223" t="inlineStr">
        <is>
          <t>Indonesia</t>
        </is>
      </c>
      <c r="O979" s="223" t="inlineStr">
        <is>
          <t>Tidak diketahui</t>
        </is>
      </c>
      <c r="P979" s="260" t="n">
        <v>2008</v>
      </c>
      <c r="Q979" s="260" t="n">
        <v>2018</v>
      </c>
      <c r="R979" s="223" t="inlineStr">
        <is>
          <t>Penerbit Andi</t>
        </is>
      </c>
      <c r="S979" s="223" t="inlineStr">
        <is>
          <t>Andi Offset CV</t>
        </is>
      </c>
      <c r="T979" s="223" t="inlineStr">
        <is>
          <t>Lokal</t>
        </is>
      </c>
      <c r="U979" s="261" t="n">
        <v>80</v>
      </c>
      <c r="V979" s="86" t="inlineStr">
        <is>
          <t>pdf</t>
        </is>
      </c>
      <c r="W979" s="223" t="inlineStr">
        <is>
          <t>6.3 MB</t>
        </is>
      </c>
      <c r="X979" s="225" t="inlineStr">
        <is>
          <t>&lt;p&gt;Guide To Draw Manga Plus&amp;nbsp;&lt;br /&gt;
 Chibi dan SD Character&amp;nbsp;&lt;/p&gt;
 &lt;p&gt;Buku ini adalah seri lanjutan dari seri Buku Guide To Draw Manga series. Buku ini khusus mengajarkan tentang cara menggambar Chibi (kecil) dan SD (Super Deformed) Character yang banyak digunakan dc1lc1m menggambar Manga. Yang diajarkan dalam buku ini, yaitu:&amp;nbsp;&lt;br /&gt;
 Mengenal Chibi dan SD Character&amp;nbsp;&lt;br /&gt;
 Menggambar Chibi Character&amp;nbsp;&lt;br /&gt;
 Menggambar SD Character&amp;nbsp;&lt;/p&gt;</t>
        </is>
      </c>
      <c r="Y979" s="262" t="n">
        <v>66000</v>
      </c>
      <c r="Z979" s="226" t="n"/>
      <c r="AA979" s="241">
        <f>Y1361*Z1361</f>
        <v/>
      </c>
      <c r="AB979" s="237" t="inlineStr">
        <is>
          <t>991fbc6d-fc12-458e-9a75-99297c6b82e4</t>
        </is>
      </c>
    </row>
    <row r="980" ht="15" customHeight="1" s="283">
      <c r="A980" s="109" t="n">
        <v>1353</v>
      </c>
      <c r="B980" s="222">
        <f>HYPERLINK("https://mocostore.moco.co.id/catalog/"&amp;AB1362,"Klik Disini")</f>
        <v/>
      </c>
      <c r="C980" s="223" t="inlineStr">
        <is>
          <t>Membangun Warung Chatting</t>
        </is>
      </c>
      <c r="D980" s="223" t="n"/>
      <c r="E980" s="223" t="inlineStr">
        <is>
          <t>Andi Pramono dan M. Syafi'i</t>
        </is>
      </c>
      <c r="F980" s="223" t="inlineStr">
        <is>
          <t>979-763-816-2</t>
        </is>
      </c>
      <c r="G980" s="223" t="inlineStr">
        <is>
          <t>978-979-29-9462-9</t>
        </is>
      </c>
      <c r="H980" s="223" t="inlineStr">
        <is>
          <t>Komputer &amp; Internet</t>
        </is>
      </c>
      <c r="I980" s="258" t="inlineStr">
        <is>
          <t>Perguruan Tinggi</t>
        </is>
      </c>
      <c r="J980" s="186" t="inlineStr">
        <is>
          <t>009.05</t>
        </is>
      </c>
      <c r="K980" s="223" t="n"/>
      <c r="L980" s="264" t="n"/>
      <c r="M980" s="265" t="n"/>
      <c r="N980" s="223" t="inlineStr">
        <is>
          <t>Indonesia</t>
        </is>
      </c>
      <c r="O980" s="223" t="inlineStr">
        <is>
          <t>Tidak diketahui</t>
        </is>
      </c>
      <c r="P980" s="260" t="n">
        <v>2007</v>
      </c>
      <c r="Q980" s="260" t="n">
        <v>2018</v>
      </c>
      <c r="R980" s="223" t="inlineStr">
        <is>
          <t>Penerbit Andi</t>
        </is>
      </c>
      <c r="S980" s="223" t="inlineStr">
        <is>
          <t>Andi Offset CV</t>
        </is>
      </c>
      <c r="T980" s="223" t="inlineStr">
        <is>
          <t>Lokal</t>
        </is>
      </c>
      <c r="U980" s="261" t="n">
        <v>128</v>
      </c>
      <c r="V980" s="86" t="inlineStr">
        <is>
          <t>pdf</t>
        </is>
      </c>
      <c r="W980" s="223" t="inlineStr">
        <is>
          <t>16.4 MB</t>
        </is>
      </c>
      <c r="X980" s="225" t="inlineStr">
        <is>
          <t>&lt;p&gt;Untuk menjalankan usaha warnet, dibutuhkan dana yang cukup besar. Dana tersebut digunakan untuk pengadaan, mulai dari pembelian perangkat komputer, antena, menyewa bandwidth, dan lain sebagainya. Belum lagi untuk membeli software sistem operasi dan program aplikasi lainnya. Seluruhnya memakan biaya belasan hingga ratusan juta rupiah.&lt;br /&gt;
 &lt;br /&gt;
 Dalam buku ini pembaca diajak untuk mencoba usaha yang mirip dengan warnet yaitu WarChat (Warung Chatting). Modal yang Anda butuhkan untuk usaha ini tidak terlalu banyak mengingat komputer setingkat Pentium I atau Pentium II dapat digunakan. Selain mengajarkan kepada Anda mengenai cara memulai usaha dengan modal kecil, dalam buku ini juga dijelaskan pengelolaannya secara teknis. Jadi sebagai pemilik, Anda pun bisa menjadi teknisi dalam usaha tersebut.&lt;br /&gt;
 &lt;br /&gt;
 Pembahasan meliputi:&lt;br /&gt;
 Kebutuhan Sistem, Konfigurasi Jaringan Server&lt;br /&gt;
 Konfigurasi JAringan Client&lt;br /&gt;
 Konfigurasi Server dan Client&lt;br /&gt;
 Software Utility&lt;/p&gt;</t>
        </is>
      </c>
      <c r="Y980" s="262" t="n">
        <v>55000</v>
      </c>
      <c r="Z980" s="226" t="n"/>
      <c r="AA980" s="241">
        <f>Y1362*Z1362</f>
        <v/>
      </c>
      <c r="AB980" s="237" t="inlineStr">
        <is>
          <t>1cdc8695-4258-44b2-9ef3-9a31fce1dc8d</t>
        </is>
      </c>
    </row>
    <row r="981" ht="15" customHeight="1" s="283">
      <c r="A981" s="109" t="n">
        <v>1354</v>
      </c>
      <c r="B981" s="222">
        <f>HYPERLINK("https://mocostore.moco.co.id/catalog/"&amp;AB1363,"Klik Disini")</f>
        <v/>
      </c>
      <c r="C981" s="223" t="inlineStr">
        <is>
          <t>Guide To Draw Manga Plus: Fantasy Character</t>
        </is>
      </c>
      <c r="D981" s="223" t="n"/>
      <c r="E981" s="223" t="inlineStr">
        <is>
          <t>Amanokawa Osa</t>
        </is>
      </c>
      <c r="F981" s="223" t="inlineStr">
        <is>
          <t>978-979-29-0475-8</t>
        </is>
      </c>
      <c r="G981" s="223" t="inlineStr">
        <is>
          <t>978-979-29-9594-7</t>
        </is>
      </c>
      <c r="H981" s="223" t="inlineStr">
        <is>
          <t>Referensi</t>
        </is>
      </c>
      <c r="I981" s="258" t="inlineStr">
        <is>
          <t>Perguruan Tinggi</t>
        </is>
      </c>
      <c r="J981" s="186" t="inlineStr">
        <is>
          <t>009.20</t>
        </is>
      </c>
      <c r="K981" s="223" t="n"/>
      <c r="L981" s="264" t="n"/>
      <c r="M981" s="265" t="n"/>
      <c r="N981" s="223" t="inlineStr">
        <is>
          <t>Indonesia</t>
        </is>
      </c>
      <c r="O981" s="223" t="inlineStr">
        <is>
          <t>Tidak diketahui</t>
        </is>
      </c>
      <c r="P981" s="260" t="n">
        <v>2008</v>
      </c>
      <c r="Q981" s="260" t="n">
        <v>2018</v>
      </c>
      <c r="R981" s="223" t="inlineStr">
        <is>
          <t>Penerbit Andi</t>
        </is>
      </c>
      <c r="S981" s="223" t="inlineStr">
        <is>
          <t>Andi Offset CV</t>
        </is>
      </c>
      <c r="T981" s="223" t="inlineStr">
        <is>
          <t>Lokal</t>
        </is>
      </c>
      <c r="U981" s="261" t="n">
        <v>72</v>
      </c>
      <c r="V981" s="86" t="inlineStr">
        <is>
          <t>pdf</t>
        </is>
      </c>
      <c r="W981" s="223" t="inlineStr">
        <is>
          <t>15.3 MB</t>
        </is>
      </c>
      <c r="X981" s="225" t="inlineStr">
        <is>
          <t>&lt;p&gt;Buku ini adalah lanjuta dari seri buku &amp;quot;guide to draw manga&amp;quot;, buku ini membahas tentang pengembangan karakter dalam serial fantasi.&lt;/p&gt;
 &lt;p&gt;&amp;nbsp;&lt;/p&gt;</t>
        </is>
      </c>
      <c r="Y981" s="262" t="n">
        <v>63000</v>
      </c>
      <c r="Z981" s="226" t="n"/>
      <c r="AA981" s="241">
        <f>Y1363*Z1363</f>
        <v/>
      </c>
      <c r="AB981" s="237" t="inlineStr">
        <is>
          <t>29ec24cb-7da3-405c-bf62-d7d35a33bbd5</t>
        </is>
      </c>
    </row>
    <row r="982" ht="15" customHeight="1" s="283">
      <c r="A982" s="109" t="n">
        <v>1356</v>
      </c>
      <c r="B982" s="222">
        <f>HYPERLINK("https://mocostore.moco.co.id/catalog/"&amp;AB1365,"Klik Disini")</f>
        <v/>
      </c>
      <c r="C982" s="223" t="inlineStr">
        <is>
          <t>Belajar Cepat AutoCAD 3D</t>
        </is>
      </c>
      <c r="D982" s="223" t="n"/>
      <c r="E982" s="223" t="inlineStr">
        <is>
          <t>Tim Penerbit Andi</t>
        </is>
      </c>
      <c r="F982" s="223" t="inlineStr">
        <is>
          <t>979-731-743-9</t>
        </is>
      </c>
      <c r="G982" s="223" t="inlineStr">
        <is>
          <t>978-979-29-8825-3</t>
        </is>
      </c>
      <c r="H982" s="223" t="inlineStr">
        <is>
          <t>Arsitektur</t>
        </is>
      </c>
      <c r="I982" s="258" t="inlineStr">
        <is>
          <t>Perguruan Tinggi</t>
        </is>
      </c>
      <c r="J982" s="186" t="inlineStr">
        <is>
          <t>009.04</t>
        </is>
      </c>
      <c r="K982" s="223" t="n"/>
      <c r="L982" s="264" t="n"/>
      <c r="M982" s="265" t="n"/>
      <c r="N982" s="223" t="inlineStr">
        <is>
          <t>Indonesia</t>
        </is>
      </c>
      <c r="O982" s="223" t="inlineStr">
        <is>
          <t>Tidak diketahui</t>
        </is>
      </c>
      <c r="P982" s="260" t="n">
        <v>2005</v>
      </c>
      <c r="Q982" s="260" t="n">
        <v>2018</v>
      </c>
      <c r="R982" s="223" t="inlineStr">
        <is>
          <t>Penerbit Andi</t>
        </is>
      </c>
      <c r="S982" s="223" t="inlineStr">
        <is>
          <t>Andi Offset CV</t>
        </is>
      </c>
      <c r="T982" s="223" t="inlineStr">
        <is>
          <t>Lokal</t>
        </is>
      </c>
      <c r="U982" s="261" t="n">
        <v>232</v>
      </c>
      <c r="V982" s="86" t="inlineStr">
        <is>
          <t>pdf</t>
        </is>
      </c>
      <c r="W982" s="223" t="inlineStr">
        <is>
          <t>12.1 MB</t>
        </is>
      </c>
      <c r="X982" s="225" t="inlineStr">
        <is>
          <t>&lt;p&gt;Buku ini memberikan dasar-dasar menggunakan AutoCAO dalam lingkungan 30, yang merupakan lingkungan yang artistik, entah untuk game, web content, film, dan televisi, atau arsitektur-artsitektur. Buku ini menggunakan metode penyajian yang membantu&amp;nbsp;pengguna untuk belajar AutoCAO 30 dengan cepat dan mudah. Latihan-latihan dalam buku ini juga membantu pengguna untuk menguasai AutoCAO 2002.&lt;/p&gt;</t>
        </is>
      </c>
      <c r="Y982" s="262" t="n">
        <v>76000</v>
      </c>
      <c r="Z982" s="226" t="n"/>
      <c r="AA982" s="241">
        <f>Y1365*Z1365</f>
        <v/>
      </c>
      <c r="AB982" s="237" t="inlineStr">
        <is>
          <t>8b30996a-3e66-44b6-8588-8d0f68bb984f</t>
        </is>
      </c>
    </row>
    <row r="983" ht="15" customHeight="1" s="283">
      <c r="A983" s="109" t="n">
        <v>1357</v>
      </c>
      <c r="B983" s="222">
        <f>HYPERLINK("https://mocostore.moco.co.id/catalog/"&amp;AB1366,"Klik Disini")</f>
        <v/>
      </c>
      <c r="C983" s="223" t="inlineStr">
        <is>
          <t>Panduan Menjadi Seorang Webmaster</t>
        </is>
      </c>
      <c r="D983" s="223" t="n"/>
      <c r="E983" s="223" t="inlineStr">
        <is>
          <t>Rahmat Rafiudin</t>
        </is>
      </c>
      <c r="F983" s="223" t="inlineStr">
        <is>
          <t>979-731-166-X</t>
        </is>
      </c>
      <c r="G983" s="223" t="inlineStr">
        <is>
          <t>978-979-29-9198-7</t>
        </is>
      </c>
      <c r="H983" s="223" t="inlineStr">
        <is>
          <t>Komputer &amp; Internet</t>
        </is>
      </c>
      <c r="I983" s="258" t="inlineStr">
        <is>
          <t>Perguruan Tinggi</t>
        </is>
      </c>
      <c r="J983" s="186" t="inlineStr">
        <is>
          <t>009.05</t>
        </is>
      </c>
      <c r="K983" s="264" t="n"/>
      <c r="L983" s="264" t="n"/>
      <c r="M983" s="259" t="n"/>
      <c r="N983" s="223" t="inlineStr">
        <is>
          <t>Indonesia</t>
        </is>
      </c>
      <c r="O983" s="223" t="inlineStr">
        <is>
          <t>Tidak diketahui</t>
        </is>
      </c>
      <c r="P983" s="260" t="n">
        <v>2004</v>
      </c>
      <c r="Q983" s="260" t="n">
        <v>2018</v>
      </c>
      <c r="R983" s="223" t="inlineStr">
        <is>
          <t>Penerbit Andi</t>
        </is>
      </c>
      <c r="S983" s="223" t="inlineStr">
        <is>
          <t>Andi Offset CV</t>
        </is>
      </c>
      <c r="T983" s="223" t="inlineStr">
        <is>
          <t>Lokal</t>
        </is>
      </c>
      <c r="U983" s="261" t="n">
        <v>241</v>
      </c>
      <c r="V983" s="86" t="inlineStr">
        <is>
          <t>pdf</t>
        </is>
      </c>
      <c r="W983" s="223" t="inlineStr">
        <is>
          <t>18.6 MB</t>
        </is>
      </c>
      <c r="X983" s="225" t="inlineStr">
        <is>
          <t>&lt;p&gt;Bila Anda berencana menjadi Webmaster, atau ingin menambah pengetahuan di bidang Webmastering, buku ini pilihan tepat untuk Anda. Buku ini akan membantu Anda sepenuhnya di dalam mewujudkan keinginan Anda untuk masuk ke lingkungan orang-orang web, entah sebagai Web Architect, System Administrator, Web Programmer, Database Administrator, Graphic Designer, HTML Cutter, Content Administrator, Trainer, maupun Project Manager. Posisi tersebut memang menggiurkan untuk saat ini dan mendatang.&lt;br /&gt;
 &amp;nbsp;&lt;/p&gt;</t>
        </is>
      </c>
      <c r="Y983" s="262" t="n">
        <v>112000</v>
      </c>
      <c r="Z983" s="226" t="n"/>
      <c r="AA983" s="241">
        <f>Y1366*Z1366</f>
        <v/>
      </c>
      <c r="AB983" s="237" t="inlineStr">
        <is>
          <t>17ed7789-2051-4644-9145-37c7600da8e8</t>
        </is>
      </c>
    </row>
    <row r="984" ht="15" customHeight="1" s="283">
      <c r="A984" s="109" t="n">
        <v>1358</v>
      </c>
      <c r="B984" s="222">
        <f>HYPERLINK("https://mocostore.moco.co.id/catalog/"&amp;AB1367,"Klik Disini")</f>
        <v/>
      </c>
      <c r="C984" s="223" t="inlineStr">
        <is>
          <t>Panduan Menulis Skenario Panggung Boneka dan Drama Anak</t>
        </is>
      </c>
      <c r="D984" s="223" t="n"/>
      <c r="E984" s="223" t="inlineStr">
        <is>
          <t>Igrea Siswanto</t>
        </is>
      </c>
      <c r="F984" s="223" t="inlineStr">
        <is>
          <t>979-763-283-0</t>
        </is>
      </c>
      <c r="G984" s="223" t="inlineStr">
        <is>
          <t>978-979-29-9205-2</t>
        </is>
      </c>
      <c r="H984" s="223" t="inlineStr">
        <is>
          <t>Agama Kristen</t>
        </is>
      </c>
      <c r="I984" s="258" t="inlineStr">
        <is>
          <t>Perguruan Tinggi</t>
        </is>
      </c>
      <c r="J984" s="186" t="inlineStr">
        <is>
          <t>009.16</t>
        </is>
      </c>
      <c r="K984" s="223" t="n"/>
      <c r="L984" s="264" t="n"/>
      <c r="M984" s="265" t="n"/>
      <c r="N984" s="223" t="inlineStr">
        <is>
          <t>Indonesia</t>
        </is>
      </c>
      <c r="O984" s="223" t="inlineStr">
        <is>
          <t>Tidak diketahui</t>
        </is>
      </c>
      <c r="P984" s="260" t="n">
        <v>2006</v>
      </c>
      <c r="Q984" s="260" t="n">
        <v>2018</v>
      </c>
      <c r="R984" s="223" t="inlineStr">
        <is>
          <t>Penerbit Andi</t>
        </is>
      </c>
      <c r="S984" s="223" t="inlineStr">
        <is>
          <t>Andi Offset CV</t>
        </is>
      </c>
      <c r="T984" s="223" t="inlineStr">
        <is>
          <t>Lokal</t>
        </is>
      </c>
      <c r="U984" s="261" t="n">
        <v>76</v>
      </c>
      <c r="V984" s="86" t="inlineStr">
        <is>
          <t>pdf</t>
        </is>
      </c>
      <c r="W984" s="223" t="inlineStr">
        <is>
          <t>12.3 MB</t>
        </is>
      </c>
      <c r="X984" s="225" t="inlineStr">
        <is>
          <t>&lt;p&gt;Ada banyak cara untuk membuat suasana sekolah minggu menjadi meriah. Di antaranya adalah dengan panggung boneka dan drama. Namun untuk menggunakan kedua media itu, ada yang harus kita persiapkan, yaitu menulis skenario. Apakah Anda kesulitan membuatnya?&lt;/p&gt;
 &lt;p&gt;Buku ini tepat berada di tangan Anda -&amp;ndash; guru sekolah minggu atau pribadi -&amp;ndash; yang berkecimpung dalam dunia pelayanan anak. Contoh-contoh skenario baik untuk panggung boneka maupun drama yang ada dalam buku ini akan memandu Anda menyajikan ide-ide cemerlang. Tidak hanya untuk sekolah minggu, skenario yang Anda tulis juga dapat Anda manfaatkan untuk acara Paskah, Natal, ulang tahun, dsb..&lt;/p&gt;
 &lt;p&gt;Jadi, segera lengkapi koleksi Anda dengan buku yang bermanfaat ini!&lt;/p&gt;</t>
        </is>
      </c>
      <c r="Y984" s="262" t="n">
        <v>41000</v>
      </c>
      <c r="Z984" s="226" t="n"/>
      <c r="AA984" s="241">
        <f>Y1367*Z1367</f>
        <v/>
      </c>
      <c r="AB984" s="237" t="inlineStr">
        <is>
          <t>3012e3c7-6389-426d-8a74-14a2c35b39dd</t>
        </is>
      </c>
    </row>
    <row r="985" ht="15" customHeight="1" s="283">
      <c r="A985" s="109" t="n">
        <v>1359</v>
      </c>
      <c r="B985" s="222">
        <f>HYPERLINK("https://mocostore.moco.co.id/catalog/"&amp;AB1368,"Klik Disini")</f>
        <v/>
      </c>
      <c r="C985" s="223" t="inlineStr">
        <is>
          <t>Belajar Cepat Microsoft Excel 2007</t>
        </is>
      </c>
      <c r="D985" s="223" t="n"/>
      <c r="E985" s="223" t="inlineStr">
        <is>
          <t>Retna G.</t>
        </is>
      </c>
      <c r="F985" s="223" t="inlineStr">
        <is>
          <t>978-979-29-0016-3</t>
        </is>
      </c>
      <c r="G985" s="223" t="inlineStr">
        <is>
          <t>978-979-29-8830-7</t>
        </is>
      </c>
      <c r="H985" s="223" t="inlineStr">
        <is>
          <t>Komputer &amp; Internet</t>
        </is>
      </c>
      <c r="I985" s="258" t="inlineStr">
        <is>
          <t>Perguruan Tinggi</t>
        </is>
      </c>
      <c r="J985" s="186" t="inlineStr">
        <is>
          <t>009.05</t>
        </is>
      </c>
      <c r="K985" s="223" t="n"/>
      <c r="L985" s="264" t="n"/>
      <c r="M985" s="265" t="n"/>
      <c r="N985" s="223" t="inlineStr">
        <is>
          <t>Indonesia</t>
        </is>
      </c>
      <c r="O985" s="223" t="inlineStr">
        <is>
          <t>Tidak diketahui</t>
        </is>
      </c>
      <c r="P985" s="260" t="n">
        <v>2007</v>
      </c>
      <c r="Q985" s="260" t="n">
        <v>2018</v>
      </c>
      <c r="R985" s="223" t="inlineStr">
        <is>
          <t>Penerbit Andi</t>
        </is>
      </c>
      <c r="S985" s="223" t="inlineStr">
        <is>
          <t>Andi Offset CV</t>
        </is>
      </c>
      <c r="T985" s="223" t="inlineStr">
        <is>
          <t>Lokal</t>
        </is>
      </c>
      <c r="U985" s="261" t="n">
        <v>192</v>
      </c>
      <c r="V985" s="86" t="inlineStr">
        <is>
          <t>pdf</t>
        </is>
      </c>
      <c r="W985" s="223" t="inlineStr">
        <is>
          <t>22.8 MB</t>
        </is>
      </c>
      <c r="X985" s="225" t="inlineStr">
        <is>
          <t>&lt;p&gt;Microsoft Excel merupakan salah satu paket program pengolah angka (spreadsheed) yang paling populer dan sangat mudah digunakan untuk menyelesaikan pekerjaan yang berhubungan dengan angka-angka.&amp;nbsp;&lt;/p&gt;
 &lt;p&gt;Aplikasi yang baru ini tidak jauh berbeda dengan versi-versi sebelumnya sehingga pengguna tidak akan banyak mengalami kesulitan untuk menggunakannya. Kalaupun ada perbedaan, tidak akan membutuhkan waktu yang terlalu lama untuk beradaptasi dengannya. Kesulitan itu tentu tak sebabnding dengan kemudahan yang ditawarkan release terbaru ini.&amp;nbsp;&lt;/p&gt;</t>
        </is>
      </c>
      <c r="Y985" s="262" t="n">
        <v>60500</v>
      </c>
      <c r="Z985" s="226" t="n"/>
      <c r="AA985" s="241">
        <f>Y1368*Z1368</f>
        <v/>
      </c>
      <c r="AB985" s="237" t="inlineStr">
        <is>
          <t>99485184-887d-42c2-990e-4f71329c33a8</t>
        </is>
      </c>
    </row>
    <row r="986" ht="15" customHeight="1" s="283">
      <c r="A986" s="109" t="n">
        <v>1360</v>
      </c>
      <c r="B986" s="222">
        <f>HYPERLINK("https://mocostore.moco.co.id/catalog/"&amp;AB1369,"Klik Disini")</f>
        <v/>
      </c>
      <c r="C986" s="223" t="inlineStr">
        <is>
          <t>Panduan Microsoft Visual Basic - Anda Pasti Bisa</t>
        </is>
      </c>
      <c r="D986" s="223" t="n"/>
      <c r="E986" s="223" t="inlineStr">
        <is>
          <t>Agung Novian</t>
        </is>
      </c>
      <c r="F986" s="223" t="inlineStr">
        <is>
          <t>979-731-514-2</t>
        </is>
      </c>
      <c r="G986" s="223" t="inlineStr">
        <is>
          <t>978-979-29-9212-0</t>
        </is>
      </c>
      <c r="H986" s="223" t="inlineStr">
        <is>
          <t>Pemograman</t>
        </is>
      </c>
      <c r="I986" s="258" t="inlineStr">
        <is>
          <t>Perguruan Tinggi</t>
        </is>
      </c>
      <c r="J986" s="186" t="inlineStr">
        <is>
          <t>009.05</t>
        </is>
      </c>
      <c r="K986" s="223" t="inlineStr">
        <is>
          <t>Tidak Tersedia</t>
        </is>
      </c>
      <c r="L986" s="264" t="n"/>
      <c r="M986" s="265" t="inlineStr">
        <is>
          <t>Tidak Tersedia</t>
        </is>
      </c>
      <c r="N986" s="223" t="inlineStr">
        <is>
          <t>Indonesia</t>
        </is>
      </c>
      <c r="O986" s="223" t="inlineStr">
        <is>
          <t>Tidak diketahui</t>
        </is>
      </c>
      <c r="P986" s="260" t="n">
        <v>2004</v>
      </c>
      <c r="Q986" s="260" t="n">
        <v>2018</v>
      </c>
      <c r="R986" s="223" t="inlineStr">
        <is>
          <t>Penerbit Andi</t>
        </is>
      </c>
      <c r="S986" s="223" t="inlineStr">
        <is>
          <t>Andi Offset CV</t>
        </is>
      </c>
      <c r="T986" s="223" t="inlineStr">
        <is>
          <t>Lokal</t>
        </is>
      </c>
      <c r="U986" s="261" t="n">
        <v>264</v>
      </c>
      <c r="V986" s="86" t="inlineStr">
        <is>
          <t>pdf</t>
        </is>
      </c>
      <c r="W986" s="223" t="inlineStr">
        <is>
          <t>3.7 MB</t>
        </is>
      </c>
      <c r="X986" s="225" t="inlineStr">
        <is>
          <t>&lt;p&gt;Visual Basic adalah salah satu bahasa pemrograman untuk pembuatan program-program aplikasi yang sangat populer karena kemudahannya. Didukung oleh tampilan yang menawan dan kemampuan-kemampuan komponen pelengkapnya yang cukup andal, pantaslah jika Visual Basic merupakan aplikasi pemrograman yang banyak digunakan oleh programer.&lt;/p&gt;
 &lt;p&gt;Buku ini di tunjuk untuk Anda ingin mengembangkan pengetahuan dan kemampuan dalam bidang pemrograman, terutama pemrograman Visual Basic. Buku ini disusun untuk mempermudah Anda memahami dasar-dasar pemrograman secara menyeluruh secara singkat, padat, dan lengkap.&lt;/p&gt;</t>
        </is>
      </c>
      <c r="Y986" s="262" t="n">
        <v>120500</v>
      </c>
      <c r="Z986" s="226" t="n"/>
      <c r="AA986" s="241">
        <f>Y1369*Z1369</f>
        <v/>
      </c>
      <c r="AB986" s="237" t="inlineStr">
        <is>
          <t>6b33bc74-a2f4-4398-aad3-f802daa2be1c</t>
        </is>
      </c>
    </row>
    <row r="987" ht="15" customHeight="1" s="283">
      <c r="A987" s="109" t="n">
        <v>1361</v>
      </c>
      <c r="B987" s="222">
        <f>HYPERLINK("https://mocostore.moco.co.id/catalog/"&amp;AB1370,"Klik Disini")</f>
        <v/>
      </c>
      <c r="C987" s="223" t="inlineStr">
        <is>
          <t>Belajar Cepat Microsoft Word 2007</t>
        </is>
      </c>
      <c r="D987" s="223" t="n"/>
      <c r="E987" s="223" t="inlineStr">
        <is>
          <t>Edi S. Mulyanta</t>
        </is>
      </c>
      <c r="F987" s="223" t="inlineStr">
        <is>
          <t>979-763-811-1</t>
        </is>
      </c>
      <c r="G987" s="223" t="inlineStr">
        <is>
          <t>978-979-29-8835-2</t>
        </is>
      </c>
      <c r="H987" s="223" t="inlineStr">
        <is>
          <t>Komputer &amp; Internet</t>
        </is>
      </c>
      <c r="I987" s="258" t="inlineStr">
        <is>
          <t>Perguruan Tinggi</t>
        </is>
      </c>
      <c r="J987" s="186" t="inlineStr">
        <is>
          <t>009.05</t>
        </is>
      </c>
      <c r="K987" s="223" t="n"/>
      <c r="L987" s="223" t="n"/>
      <c r="M987" s="259" t="n"/>
      <c r="N987" s="223" t="inlineStr">
        <is>
          <t>Indonesia</t>
        </is>
      </c>
      <c r="O987" s="223" t="inlineStr">
        <is>
          <t>Tidak diketahui</t>
        </is>
      </c>
      <c r="P987" s="260" t="n">
        <v>2007</v>
      </c>
      <c r="Q987" s="260" t="n">
        <v>2018</v>
      </c>
      <c r="R987" s="223" t="inlineStr">
        <is>
          <t>Penerbit Andi</t>
        </is>
      </c>
      <c r="S987" s="223" t="inlineStr">
        <is>
          <t>Andi Offset CV</t>
        </is>
      </c>
      <c r="T987" s="223" t="inlineStr">
        <is>
          <t>Lokal</t>
        </is>
      </c>
      <c r="U987" s="261" t="n">
        <v>177</v>
      </c>
      <c r="V987" s="86" t="inlineStr">
        <is>
          <t>pdf</t>
        </is>
      </c>
      <c r="W987" s="223" t="inlineStr">
        <is>
          <t>20.6 MB</t>
        </is>
      </c>
      <c r="X987" s="225" t="inlineStr">
        <is>
          <t>&lt;p&gt;Buku ini berawal dari keinginan penulis untuk sekedar berbagi pengalaman dan informasi tentang aplikasi pengolah kata yang&amp;nbsp;sangat populer di kalangan pengguna komputer secara umum. Begitu banyak perubahan yang dilakukan oleh Microsoft dalam upayanya mengembangkan aplikasi ini sehingga mendorong penulis untuk mencoba mendokumentasikan perubahan-perubahan pada tata letak, fungsi,&amp;nbsp;tool. dan lain-lain guna memudahkan pengguna mengenal hal-hal baru aplikasi Microsoft Word 2007.&amp;nbsp;&lt;/p&gt;
 &lt;p&gt;Buku ini disusun dengan struktur yang sederhana, mengikuti alur pembuatan dokumen secara awam, sehingga diharapkan akan dapat dipahami dengan sederhana pula oleh pembaca. Dengan contoh-contoh serta penjelasan yang apa adanya seperti di lapangan, diharapkan akan dapat memberikan informasi tentang &amp;quot;perkembangan&amp;quot; aplikasi yang telah menjadi ikon penting dunia software itu.&amp;nbsp;&lt;/p&gt;</t>
        </is>
      </c>
      <c r="Y987" s="262" t="n">
        <v>60500</v>
      </c>
      <c r="Z987" s="226" t="n"/>
      <c r="AA987" s="241">
        <f>Y1370*Z1370</f>
        <v/>
      </c>
      <c r="AB987" s="237" t="inlineStr">
        <is>
          <t>956f0137-25d7-4d68-b0d8-d3c6f35248c3</t>
        </is>
      </c>
    </row>
    <row r="988" ht="15" customHeight="1" s="283">
      <c r="A988" s="109" t="n">
        <v>1362</v>
      </c>
      <c r="B988" s="222">
        <f>HYPERLINK("https://mocostore.moco.co.id/catalog/"&amp;AB1371,"Klik Disini")</f>
        <v/>
      </c>
      <c r="C988" s="223" t="inlineStr">
        <is>
          <t>Panduan Object-Oriented Programming (OOP): Dasar Pemrograman Delphi</t>
        </is>
      </c>
      <c r="D988" s="223" t="n"/>
      <c r="E988" s="223" t="inlineStr">
        <is>
          <t>Yudha C. Setiawan</t>
        </is>
      </c>
      <c r="F988" s="223" t="inlineStr">
        <is>
          <t>979-731-442-1</t>
        </is>
      </c>
      <c r="G988" s="223" t="inlineStr">
        <is>
          <t>978-979-29-9216-8</t>
        </is>
      </c>
      <c r="H988" s="223" t="inlineStr">
        <is>
          <t>Pemograman</t>
        </is>
      </c>
      <c r="I988" s="258" t="inlineStr">
        <is>
          <t>Perguruan Tinggi</t>
        </is>
      </c>
      <c r="J988" s="186" t="inlineStr">
        <is>
          <t>009.05</t>
        </is>
      </c>
      <c r="K988" s="223" t="inlineStr">
        <is>
          <t>Edisi Ke-1</t>
        </is>
      </c>
      <c r="L988" s="223" t="n"/>
      <c r="M988" s="259" t="inlineStr">
        <is>
          <t>Tidak Tersedia</t>
        </is>
      </c>
      <c r="N988" s="223" t="inlineStr">
        <is>
          <t>Indonesia</t>
        </is>
      </c>
      <c r="O988" s="223" t="inlineStr">
        <is>
          <t>Bukan fiksi</t>
        </is>
      </c>
      <c r="P988" s="260" t="n">
        <v>2004</v>
      </c>
      <c r="Q988" s="260" t="n">
        <v>2018</v>
      </c>
      <c r="R988" s="223" t="inlineStr">
        <is>
          <t>Penerbit Andi</t>
        </is>
      </c>
      <c r="S988" s="223" t="inlineStr">
        <is>
          <t>Andi Offset CV</t>
        </is>
      </c>
      <c r="T988" s="223" t="inlineStr">
        <is>
          <t>Lokal</t>
        </is>
      </c>
      <c r="U988" s="261" t="n">
        <v>470</v>
      </c>
      <c r="V988" s="86" t="inlineStr">
        <is>
          <t>pdf</t>
        </is>
      </c>
      <c r="W988" s="223" t="inlineStr">
        <is>
          <t>16.5 MB</t>
        </is>
      </c>
      <c r="X988" s="225" t="inlineStr">
        <is>
          <t>&lt;p&gt;Objek Oriented Programming (OOP) melibatkan konsep baru untuk para programer bahasa pemrograman tradisional seperti Pascal, BASIC, dan C. OOP mengacu pada objek-objek dunia nyata untuk mengembangkan aplikasi progar,. Dalam implementasinya, OOP akan melibatkan mekanisme pembentukan Class, Object, Method, Inheritance, Encapsulation, dan Polymorphism. Bahasa pemrogramana berbasis RAD (Rapid Application Development) dewasa ini semakin digemari. Ini karena kemudahan yang ditawarkan oleh bahasa tersebut. Delphi merupakan salah satu dari bahasa pemrograman berbasis RAD yang merupakan generasi lanjutan bahasa PASCAL. Delphi menggunakan bahasa Object PASCAL yaitu bahasa PASCAL yang telah menerapkan teknik Object Oriented Programming. Buku ini menjelaskan bahsa pemrograman Obejct Pascal seperti yang digunakan di dalam berbagai tool pengembangan Borland. Bahasa Object Pascal di dalam buku ini ditulis untuk menjelaskan bahasa Object Pascal yang digunakan pada sistem operasi Linux maupun Windows.&lt;/p&gt;</t>
        </is>
      </c>
      <c r="Y988" s="262" t="n">
        <v>125500</v>
      </c>
      <c r="Z988" s="226" t="n"/>
      <c r="AA988" s="241">
        <f>Y1371*Z1371</f>
        <v/>
      </c>
      <c r="AB988" s="237" t="inlineStr">
        <is>
          <t>f24d58dd-bd0e-42c7-98f9-8ef43315ed48</t>
        </is>
      </c>
    </row>
    <row r="989" ht="15" customHeight="1" s="283">
      <c r="A989" s="109" t="n">
        <v>1363</v>
      </c>
      <c r="B989" s="222">
        <f>HYPERLINK("https://mocostore.moco.co.id/catalog/"&amp;AB1372,"Klik Disini")</f>
        <v/>
      </c>
      <c r="C989" s="223" t="inlineStr">
        <is>
          <t>Guide To Draw Manga 2: Menggambar Tubuh</t>
        </is>
      </c>
      <c r="D989" s="223" t="n"/>
      <c r="E989" s="223" t="inlineStr">
        <is>
          <t>Amanokawa Osa</t>
        </is>
      </c>
      <c r="F989" s="223" t="inlineStr">
        <is>
          <t>978-979-29-0711-7</t>
        </is>
      </c>
      <c r="G989" s="223" t="inlineStr">
        <is>
          <t>978-979-29-9779-8</t>
        </is>
      </c>
      <c r="H989" s="223" t="inlineStr">
        <is>
          <t>Referensi</t>
        </is>
      </c>
      <c r="I989" s="258" t="inlineStr">
        <is>
          <t>Perguruan Tinggi</t>
        </is>
      </c>
      <c r="J989" s="186" t="inlineStr">
        <is>
          <t>009.20</t>
        </is>
      </c>
      <c r="K989" s="223" t="n"/>
      <c r="L989" s="264" t="n"/>
      <c r="M989" s="265" t="n"/>
      <c r="N989" s="223" t="inlineStr">
        <is>
          <t>Indonesia</t>
        </is>
      </c>
      <c r="O989" s="223" t="inlineStr">
        <is>
          <t>Tidak diketahui</t>
        </is>
      </c>
      <c r="P989" s="260" t="n">
        <v>2010</v>
      </c>
      <c r="Q989" s="260" t="n">
        <v>2018</v>
      </c>
      <c r="R989" s="223" t="inlineStr">
        <is>
          <t>Nyonyo Publisher</t>
        </is>
      </c>
      <c r="S989" s="223" t="inlineStr">
        <is>
          <t>Andi Offset CV</t>
        </is>
      </c>
      <c r="T989" s="223" t="inlineStr">
        <is>
          <t>Lokal</t>
        </is>
      </c>
      <c r="U989" s="261" t="n">
        <v>96</v>
      </c>
      <c r="V989" s="86" t="inlineStr">
        <is>
          <t>pdf</t>
        </is>
      </c>
      <c r="W989" s="223" t="inlineStr">
        <is>
          <t>10.5 MB</t>
        </is>
      </c>
      <c r="X989" s="225" t="inlineStr">
        <is>
          <t>&lt;p&gt;Menyusul buku Guide to Draw Manga Menggambar Wajah, buku kedua ini diperuntukkan bagi para calon komikus (mangaka) dan pecinta komik dengan gaya jepang (manga).&lt;/p&gt;</t>
        </is>
      </c>
      <c r="Y989" s="262" t="n">
        <v>59000</v>
      </c>
      <c r="Z989" s="226" t="n"/>
      <c r="AA989" s="241">
        <f>Y1372*Z1372</f>
        <v/>
      </c>
      <c r="AB989" s="237" t="inlineStr">
        <is>
          <t>030fb9e6-9aee-42ec-81d8-4038cc6ce608</t>
        </is>
      </c>
    </row>
    <row r="990" ht="15" customHeight="1" s="283">
      <c r="A990" s="109" t="n">
        <v>1364</v>
      </c>
      <c r="B990" s="222">
        <f>HYPERLINK("https://mocostore.moco.co.id/catalog/"&amp;AB1373,"Klik Disini")</f>
        <v/>
      </c>
      <c r="C990" s="223" t="inlineStr">
        <is>
          <t>Panduan Pemrograman dan Referensi Kamus Visual Basic 6.0ï»¿</t>
        </is>
      </c>
      <c r="D990" s="223" t="n"/>
      <c r="E990" s="223" t="inlineStr">
        <is>
          <t>Madcoms</t>
        </is>
      </c>
      <c r="F990" s="223" t="inlineStr">
        <is>
          <t>979-763-336-5</t>
        </is>
      </c>
      <c r="G990" s="223" t="inlineStr">
        <is>
          <t>978-979-29-9222-9</t>
        </is>
      </c>
      <c r="H990" s="223" t="inlineStr">
        <is>
          <t>Pemograman</t>
        </is>
      </c>
      <c r="I990" s="258" t="inlineStr">
        <is>
          <t>Perguruan Tinggi</t>
        </is>
      </c>
      <c r="J990" s="186" t="inlineStr">
        <is>
          <t>009.05</t>
        </is>
      </c>
      <c r="K990" s="264" t="n"/>
      <c r="L990" s="264" t="n"/>
      <c r="M990" s="259" t="n"/>
      <c r="N990" s="223" t="inlineStr">
        <is>
          <t>Indonesia</t>
        </is>
      </c>
      <c r="O990" s="223" t="inlineStr">
        <is>
          <t>Tidak diketahui</t>
        </is>
      </c>
      <c r="P990" s="260" t="n">
        <v>2006</v>
      </c>
      <c r="Q990" s="260" t="n">
        <v>2018</v>
      </c>
      <c r="R990" s="223" t="inlineStr">
        <is>
          <t>Penerbit Andi</t>
        </is>
      </c>
      <c r="S990" s="223" t="inlineStr">
        <is>
          <t>Andi Offset CV</t>
        </is>
      </c>
      <c r="T990" s="223" t="inlineStr">
        <is>
          <t>Lokal</t>
        </is>
      </c>
      <c r="U990" s="261" t="n">
        <v>480</v>
      </c>
      <c r="V990" s="86" t="inlineStr">
        <is>
          <t>pdf</t>
        </is>
      </c>
      <c r="W990" s="223" t="inlineStr">
        <is>
          <t>8.3 MB</t>
        </is>
      </c>
      <c r="X990" s="225" t="inlineStr">
        <is>
          <t>&lt;p&gt;Visual Basic sebagai bahasa pemrograman yang menggunakan metode Graphical User Interface (GUI) dapat digunakan untuk membuat suatu aplikasi dengan cepat dan mudah. Ulasan rinci tentang properti kontrol, fungsi-fungsi, contoh aplikasi, dan beberapa fasilitas-fasilitas lain yang dimiliki Visual Basic serta referrensi kontrol, prosedur, event, metode dan fungsi-fungsi, menjadi bagian penekanan dari buku Panduan Pemrograman dan Referensi Kamus Visual Basic 6.0. Inilah yang menjadikan buku ini memiliki daya tarik dan nilai tersendiri.&lt;br /&gt;
 &lt;br /&gt;
 Pembahasan dalam Buku Panduan Pemrograman dan Referensi Kamus Visual Basic 6.0 meliputi:&lt;br /&gt;
 Mengenal Visual Basic.&lt;br /&gt;
 Bekerja dengan Project.&lt;br /&gt;
 Kontrol dan Referensi Kontrol.&lt;br /&gt;
 Properti Form dan Kontrol dan Referensi Properti.&lt;br /&gt;
 Referensi Event dan prosedur.&lt;br /&gt;
 Menu, Toolbar, Status Bar dan Kotak Dialog.&lt;br /&gt;
 Variabel dan referensi variabel.&lt;br /&gt;
 Konstanta &amp;amp; Tipe Data.&lt;br /&gt;
 Operator-operator.&lt;br /&gt;
 Referensi Fungsi-fungsi.&lt;br /&gt;
 Statement dan Pengulangan.&lt;br /&gt;
 Statement Pengulangan.&lt;br /&gt;
 Statement Kondisional.&lt;br /&gt;
 &lt;br /&gt;
 Buku Panduan Pemrograman dan Referensi Kamus Visual Basic 6.0 disusun sebagai buku pendamping Panduan Pemrograman kami yang telah terbit sebelumnya. Ucapan terima kasih kami sampaikan kepada seluruh Pembaca yang telah setia menggunakan buku-buku komputer hasil buah pikiran tim Divisi Penelitian dan Pengembangan LPKBM MADCOMS Madiun.&lt;/p&gt;</t>
        </is>
      </c>
      <c r="Y990" s="262" t="n">
        <v>122000</v>
      </c>
      <c r="Z990" s="226" t="n"/>
      <c r="AA990" s="241">
        <f>Y1373*Z1373</f>
        <v/>
      </c>
      <c r="AB990" s="237" t="inlineStr">
        <is>
          <t>c5167245-2f93-45f8-bfb7-d6f21a2c6ede</t>
        </is>
      </c>
    </row>
    <row r="991" ht="15" customHeight="1" s="283">
      <c r="A991" s="109" t="n">
        <v>1365</v>
      </c>
      <c r="B991" s="222">
        <f>HYPERLINK("https://mocostore.moco.co.id/catalog/"&amp;AB1374,"Klik Disini")</f>
        <v/>
      </c>
      <c r="C991" s="223" t="inlineStr">
        <is>
          <t>Membuat Aplikasi untuk Windows Phone</t>
        </is>
      </c>
      <c r="D991" s="223" t="n"/>
      <c r="E991" s="223" t="inlineStr">
        <is>
          <t>Puja Pramudya</t>
        </is>
      </c>
      <c r="F991" s="223" t="inlineStr">
        <is>
          <t>978-979-29-2742-9</t>
        </is>
      </c>
      <c r="G991" s="223" t="inlineStr">
        <is>
          <t>978-979-29-9510-7</t>
        </is>
      </c>
      <c r="H991" s="223" t="inlineStr">
        <is>
          <t>Pemograman</t>
        </is>
      </c>
      <c r="I991" s="258" t="inlineStr">
        <is>
          <t>Perguruan Tinggi</t>
        </is>
      </c>
      <c r="J991" s="186" t="inlineStr">
        <is>
          <t>009.05</t>
        </is>
      </c>
      <c r="K991" s="223" t="n"/>
      <c r="L991" s="264" t="n"/>
      <c r="M991" s="265" t="n"/>
      <c r="N991" s="223" t="inlineStr">
        <is>
          <t>Indonesia</t>
        </is>
      </c>
      <c r="O991" s="223" t="inlineStr">
        <is>
          <t>Tidak diketahui</t>
        </is>
      </c>
      <c r="P991" s="260" t="n">
        <v>2011</v>
      </c>
      <c r="Q991" s="260" t="n">
        <v>2018</v>
      </c>
      <c r="R991" s="223" t="inlineStr">
        <is>
          <t>Penerbit Andi</t>
        </is>
      </c>
      <c r="S991" s="223" t="inlineStr">
        <is>
          <t>Andi Offset CV</t>
        </is>
      </c>
      <c r="T991" s="223" t="inlineStr">
        <is>
          <t>Lokal</t>
        </is>
      </c>
      <c r="U991" s="261" t="n">
        <v>226</v>
      </c>
      <c r="V991" s="86" t="inlineStr">
        <is>
          <t>pdf</t>
        </is>
      </c>
      <c r="W991" s="223" t="inlineStr">
        <is>
          <t>7.4 MB</t>
        </is>
      </c>
      <c r="X991" s="225" t="inlineStr">
        <is>
          <t>&lt;p&gt;Tahun 2010 yang lalu boleh jadi merupakan milestone tersendiri bagi Microsoft dan mobile platform. Dalam industri komputer, hal yang dilakukan Microsoft adalah reboot strategy. Microsoft menyebut Windows Phone sebagai a revolutionary new platform. Microsoft membuat seluruhnya dari awal dan dengan user interface yang lebih clean dan fresh. Dengan filosofi desain yang dinamakan Metro,terinspirasi dari tanda-tanda (sign) yang terdapat pada metro subway, antarmuka Windows Phone menunjukkan ciri yang jelas, informasi yang mudah diperoleh, intuitif dan menggunakan simbol-simbol yang mudah dipahami. Integrasi Windows Phone dengan berbagai layanan di cloud yang telah dimiliki Microsoft, sebut saja Bing, Xbox Live, Push Notification, Office dan layanan pihak ketiga telah memberikan kekuatan yang unik, sesuatu yang seharusnya dimulai Microsoft sejak dulu.&lt;br /&gt;
 &lt;br /&gt;
 Buku ini disusun untuk menyambut platform pengembangan aplikasi mobile terbaru dari Microsoft tersebut. Pembaca dapat mempelajari apa itu Windows Phone dan sejarahnya, bagaimana menggunakan tools untuk mengembangkan aplikasi pada Windows Phone, fitur-fitur yang tersedia dan diakhiri dengan contoh aplikasi sederhana untuk Windows Phone. Dengan adanya buku ini diharapkan para pengembang aplikasi dapat mempelajari platform tersebut untuk mengembangkan aplikasi. Pengetahuan tentang bahasa C# dan teknologi Silverlight akan sangat membantu meskipun bukan menjadi keharusan untuk dapat mempelajari buku ini.&lt;br /&gt;
 &lt;br /&gt;
 Secara garis besar, buku ini lebih lanjut akan membahas dengan tuntas mengenai :&lt;br /&gt;
 Windows Phone&lt;br /&gt;
 Silverlight dan Windows Phone&lt;/p&gt;</t>
        </is>
      </c>
      <c r="Y991" s="262" t="n">
        <v>100500</v>
      </c>
      <c r="Z991" s="226" t="n"/>
      <c r="AA991" s="241">
        <f>Y1374*Z1374</f>
        <v/>
      </c>
      <c r="AB991" s="237" t="inlineStr">
        <is>
          <t>eedbe789-4397-46bf-96f1-4678e1cde1e4</t>
        </is>
      </c>
    </row>
    <row r="992" ht="15" customHeight="1" s="283">
      <c r="A992" s="109" t="n">
        <v>1366</v>
      </c>
      <c r="B992" s="222">
        <f>HYPERLINK("https://mocostore.moco.co.id/catalog/"&amp;AB1375,"Klik Disini")</f>
        <v/>
      </c>
      <c r="C992" s="223" t="inlineStr">
        <is>
          <t>Belajar Database dengan ASP (Membuat Aplikasi Portal Berita)</t>
        </is>
      </c>
      <c r="D992" s="223" t="n"/>
      <c r="E992" s="223" t="inlineStr">
        <is>
          <t>Wahana Komputer</t>
        </is>
      </c>
      <c r="F992" s="223" t="inlineStr">
        <is>
          <t>979-763-050-1</t>
        </is>
      </c>
      <c r="G992" s="223" t="inlineStr">
        <is>
          <t>978-979-29-8838-3</t>
        </is>
      </c>
      <c r="H992" s="223" t="inlineStr">
        <is>
          <t>Pemograman</t>
        </is>
      </c>
      <c r="I992" s="258" t="inlineStr">
        <is>
          <t>Perguruan Tinggi</t>
        </is>
      </c>
      <c r="J992" s="186" t="inlineStr">
        <is>
          <t>009.05</t>
        </is>
      </c>
      <c r="K992" s="223" t="n"/>
      <c r="L992" s="264" t="n"/>
      <c r="M992" s="265" t="n"/>
      <c r="N992" s="223" t="inlineStr">
        <is>
          <t>Indonesia</t>
        </is>
      </c>
      <c r="O992" s="223" t="inlineStr">
        <is>
          <t>Tidak diketahui</t>
        </is>
      </c>
      <c r="P992" s="260" t="n">
        <v>2005</v>
      </c>
      <c r="Q992" s="260" t="n">
        <v>2018</v>
      </c>
      <c r="R992" s="223" t="inlineStr">
        <is>
          <t>Penerbit Andi</t>
        </is>
      </c>
      <c r="S992" s="223" t="inlineStr">
        <is>
          <t>Andi Offset CV</t>
        </is>
      </c>
      <c r="T992" s="223" t="inlineStr">
        <is>
          <t>Lokal</t>
        </is>
      </c>
      <c r="U992" s="261" t="n">
        <v>252</v>
      </c>
      <c r="V992" s="86" t="inlineStr">
        <is>
          <t>pdf</t>
        </is>
      </c>
      <c r="W992" s="223" t="inlineStr">
        <is>
          <t>15.3 MB</t>
        </is>
      </c>
      <c r="X992" s="225" t="inlineStr">
        <is>
          <t>&lt;p&gt;Buku Belajar Database dengan&amp;nbsp;ASP (membuat Aplikasi Portal Berita) ini menjelaskan tentang pembuatan aplikasi NewsPaper atau situs berita online dengan ASP. Buku ini ditujukan bagi Anda yang tertarik di bidang pemrograman web, khususnya ASP, dan ingin menambah pengetahuan dengan memperhanyak latihan membuat aplikasi. Bagi Anda yang ingin membuat aplikasi News Paper sendiri, dapat langsung memanfaatkan buku ini.&lt;/p&gt;</t>
        </is>
      </c>
      <c r="Y992" s="262" t="n">
        <v>94000</v>
      </c>
      <c r="Z992" s="226" t="n"/>
      <c r="AA992" s="241">
        <f>Y1375*Z1375</f>
        <v/>
      </c>
      <c r="AB992" s="237" t="inlineStr">
        <is>
          <t>73bf99dc-0245-4e13-856c-fe7dc03102f2</t>
        </is>
      </c>
    </row>
    <row r="993" ht="15" customHeight="1" s="283">
      <c r="A993" s="109" t="n">
        <v>1367</v>
      </c>
      <c r="B993" s="222">
        <f>HYPERLINK("https://mocostore.moco.co.id/catalog/"&amp;AB1376,"Klik Disini")</f>
        <v/>
      </c>
      <c r="C993" s="223" t="inlineStr">
        <is>
          <t>Guide To Draw Manga Vol. 3: Menggambar Background</t>
        </is>
      </c>
      <c r="D993" s="223" t="n"/>
      <c r="E993" s="223" t="inlineStr">
        <is>
          <t>Amanokawa Osa</t>
        </is>
      </c>
      <c r="F993" s="223" t="inlineStr">
        <is>
          <t>979-763-801-4</t>
        </is>
      </c>
      <c r="G993" s="223" t="inlineStr">
        <is>
          <t>978-979-29-9598-5</t>
        </is>
      </c>
      <c r="H993" s="223" t="inlineStr">
        <is>
          <t>Referensi</t>
        </is>
      </c>
      <c r="I993" s="258" t="inlineStr">
        <is>
          <t>Perguruan Tinggi</t>
        </is>
      </c>
      <c r="J993" s="186" t="inlineStr">
        <is>
          <t>009.20</t>
        </is>
      </c>
      <c r="K993" s="223" t="n"/>
      <c r="L993" s="223" t="n"/>
      <c r="M993" s="259" t="n"/>
      <c r="N993" s="223" t="inlineStr">
        <is>
          <t>Indonesia</t>
        </is>
      </c>
      <c r="O993" s="223" t="inlineStr">
        <is>
          <t>Tidak diketahui</t>
        </is>
      </c>
      <c r="P993" s="260" t="n">
        <v>2007</v>
      </c>
      <c r="Q993" s="260" t="n">
        <v>2018</v>
      </c>
      <c r="R993" s="223" t="inlineStr">
        <is>
          <t>Penerbit Andi</t>
        </is>
      </c>
      <c r="S993" s="223" t="inlineStr">
        <is>
          <t>Andi Offset CV</t>
        </is>
      </c>
      <c r="T993" s="223" t="inlineStr">
        <is>
          <t>Lokal</t>
        </is>
      </c>
      <c r="U993" s="261" t="n">
        <v>88</v>
      </c>
      <c r="V993" s="86" t="inlineStr">
        <is>
          <t>pdf</t>
        </is>
      </c>
      <c r="W993" s="223" t="inlineStr">
        <is>
          <t>9.6 MB</t>
        </is>
      </c>
      <c r="X993" s="225" t="inlineStr">
        <is>
          <t>&lt;p&gt;Buku guide to draw manga kali ini dikhususkan untuk belajar cara menggambar background. Buku ketiga ini diperuntukan bagi para calon komikus (mangaka) dan pecinta komik dengan gaya jepang (manga).&lt;/p&gt;</t>
        </is>
      </c>
      <c r="Y993" s="262" t="n">
        <v>67500</v>
      </c>
      <c r="Z993" s="226" t="n"/>
      <c r="AA993" s="241">
        <f>Y1376*Z1376</f>
        <v/>
      </c>
      <c r="AB993" s="237" t="inlineStr">
        <is>
          <t>8b78c278-b2ef-4d7d-9121-817713918fce</t>
        </is>
      </c>
    </row>
    <row r="994" ht="15" customHeight="1" s="283">
      <c r="A994" s="109" t="n">
        <v>1368</v>
      </c>
      <c r="B994" s="222">
        <f>HYPERLINK("https://mocostore.moco.co.id/catalog/"&amp;AB1377,"Klik Disini")</f>
        <v/>
      </c>
      <c r="C994" s="223" t="inlineStr">
        <is>
          <t>Panduan Praktis 3D Studio Max 2009</t>
        </is>
      </c>
      <c r="D994" s="223" t="n"/>
      <c r="E994" s="223" t="inlineStr">
        <is>
          <t>Wahana Komputer</t>
        </is>
      </c>
      <c r="F994" s="223" t="inlineStr">
        <is>
          <t>978-979-29-0662-2</t>
        </is>
      </c>
      <c r="G994" s="223" t="inlineStr">
        <is>
          <t>978-979-29-9226-7</t>
        </is>
      </c>
      <c r="H994" s="223" t="inlineStr">
        <is>
          <t>Komputer &amp; Internet</t>
        </is>
      </c>
      <c r="I994" s="258" t="inlineStr">
        <is>
          <t>Perguruan Tinggi</t>
        </is>
      </c>
      <c r="J994" s="186" t="inlineStr">
        <is>
          <t>009.05</t>
        </is>
      </c>
      <c r="K994" s="223" t="n"/>
      <c r="L994" s="264" t="n"/>
      <c r="M994" s="265" t="n"/>
      <c r="N994" s="223" t="inlineStr">
        <is>
          <t>Indonesia</t>
        </is>
      </c>
      <c r="O994" s="223" t="inlineStr">
        <is>
          <t>Tidak diketahui</t>
        </is>
      </c>
      <c r="P994" s="260" t="n">
        <v>2008</v>
      </c>
      <c r="Q994" s="260" t="n">
        <v>2018</v>
      </c>
      <c r="R994" s="223" t="inlineStr">
        <is>
          <t>Penerbit Andi</t>
        </is>
      </c>
      <c r="S994" s="223" t="inlineStr">
        <is>
          <t>Andi Offset CV</t>
        </is>
      </c>
      <c r="T994" s="223" t="inlineStr">
        <is>
          <t>Lokal</t>
        </is>
      </c>
      <c r="U994" s="261" t="n">
        <v>320</v>
      </c>
      <c r="V994" s="86" t="inlineStr">
        <is>
          <t>pdf</t>
        </is>
      </c>
      <c r="W994" s="223" t="inlineStr">
        <is>
          <t>10.0 MB</t>
        </is>
      </c>
      <c r="X994" s="225" t="inlineStr">
        <is>
          <t>&lt;p&gt;3D Studio Max Design 2009 merupakan software graphic keluaran Autodesk yang dirilis untuk mendampingi 3ds Max 2009. 3ds Max Design merupakan nama baru dari aplikasi serupa milik Autodesk yakni 3ds Viz, aplikasi ini sudah discontinue atau tidak dijual lagi.&lt;br /&gt;
 &lt;br /&gt;
 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2009.&lt;br /&gt;
 &lt;br /&gt;
 Buku Panduan Praktis: 3D Studio Max Design 2009 untuk Pemodelan 3 Dimensi ini membahas pemanfaatan aplikasi 3ds Max Design 2009 untuk membuat objek 3D modeling. Berbagai teknik yang berhubungan dengan pembuatan objek 3 dimensi akan diulas disertai dengan gambar dan petunjuk langkah demi langkah, mulai dari pengenalan aplikasi 3ds Max Design, teknik dasar menggambar objek 2D dan 3D, editing objek, teknik pencahayaan, hingga teknik membuat animasi objek 3 dimensi.&lt;br /&gt;
 &lt;br /&gt;
 Lebih jelas, buku ini akan membahas:&lt;br /&gt;
 -Pengenalan 3ds Max Design 2009&lt;br /&gt;
 -Menggambar Objek 3D&lt;br /&gt;
 -Perintah Transform&lt;br /&gt;
 -Teknik Pencahayaan&lt;br /&gt;
 -Camera, Material dan Rendering&lt;br /&gt;
 -Teknik Penggunaan Animasi&lt;/p&gt;</t>
        </is>
      </c>
      <c r="Y994" s="262" t="n">
        <v>99500</v>
      </c>
      <c r="Z994" s="226" t="n"/>
      <c r="AA994" s="241">
        <f>Y1377*Z1377</f>
        <v/>
      </c>
      <c r="AB994" s="237" t="inlineStr">
        <is>
          <t>57e444c2-4bb6-4d08-94c9-d34903278d03</t>
        </is>
      </c>
    </row>
    <row r="995" ht="15" customHeight="1" s="283">
      <c r="A995" s="109" t="n">
        <v>1369</v>
      </c>
      <c r="B995" s="222">
        <f>HYPERLINK("https://mocostore.moco.co.id/catalog/"&amp;AB1378,"Klik Disini")</f>
        <v/>
      </c>
      <c r="C995" s="223" t="inlineStr">
        <is>
          <t>Membuat Desain Web untuk Pemula</t>
        </is>
      </c>
      <c r="D995" s="223" t="n"/>
      <c r="E995" s="223" t="inlineStr">
        <is>
          <t>Madcoms</t>
        </is>
      </c>
      <c r="F995" s="223" t="inlineStr">
        <is>
          <t>978-979-29-0634-9</t>
        </is>
      </c>
      <c r="G995" s="223" t="inlineStr">
        <is>
          <t>978-979-29-9511-4</t>
        </is>
      </c>
      <c r="H995" s="223" t="inlineStr">
        <is>
          <t>Komputer &amp; Internet</t>
        </is>
      </c>
      <c r="I995" s="258" t="inlineStr">
        <is>
          <t>Perguruan Tinggi</t>
        </is>
      </c>
      <c r="J995" s="186" t="inlineStr">
        <is>
          <t>009.05</t>
        </is>
      </c>
      <c r="K995" s="223" t="n"/>
      <c r="L995" s="264" t="n"/>
      <c r="M995" s="265" t="n"/>
      <c r="N995" s="223" t="inlineStr">
        <is>
          <t>Indonesia</t>
        </is>
      </c>
      <c r="O995" s="223" t="inlineStr">
        <is>
          <t>Tidak diketahui</t>
        </is>
      </c>
      <c r="P995" s="260" t="n">
        <v>2008</v>
      </c>
      <c r="Q995" s="260" t="n">
        <v>2018</v>
      </c>
      <c r="R995" s="223" t="inlineStr">
        <is>
          <t>Penerbit Andi</t>
        </is>
      </c>
      <c r="S995" s="223" t="inlineStr">
        <is>
          <t>Andi Offset CV</t>
        </is>
      </c>
      <c r="T995" s="223" t="inlineStr">
        <is>
          <t>Lokal</t>
        </is>
      </c>
      <c r="U995" s="261" t="n">
        <v>242</v>
      </c>
      <c r="V995" s="86" t="inlineStr">
        <is>
          <t>pdf</t>
        </is>
      </c>
      <c r="W995" s="223" t="inlineStr">
        <is>
          <t>19.2 MB</t>
        </is>
      </c>
      <c r="X995" s="225" t="inlineStr">
        <is>
          <t>&lt;p&gt;Buku ini disusun dengan pola pembahasan yang simpel, ringan, dan tidak bertele-tele, dan cocok menjdi teman belajar yang asyik, mudah untuk dipelajari dan menyenangkan.&lt;br /&gt;
 &lt;br /&gt;
 Setiap pokok bahasan disertai dengan sampel dan contoh latihan yang akan membantu Anda memahami isi materi dan penerapannya.&lt;br /&gt;
 &lt;br /&gt;
 Buku komputer Membuat Desain Web untuk Pemula ini sangat cocok digunakan oleh para pelajar dan pemula yang ingin mengenal dan dapat membuat desain halaman web dengan baik.&lt;br /&gt;
 &lt;br /&gt;
 Meskipun buku ini lebih dikhususkanuntuk para pemula, namun isi materi yang dibahas ciukup kompleks, yaitu meliputi :&lt;br /&gt;
 - Pengenalan Fireworks, Flash dan Dreamweaver&lt;br /&gt;
 - Membuat Desain Halaman Web dengan Fireworks&lt;br /&gt;
 - Mempercantik Tampilan Halaman Web dengan Fireworks&lt;br /&gt;
 - Menyimpan Desain halaman untuk File Web&lt;br /&gt;
 - Membuat Animasi dengan Flash&lt;br /&gt;
 - Membuat Tombol dengan Flash&lt;br /&gt;
 - Memasukkan Sound pada Animasi&lt;br /&gt;
 - Membuat Site dan mengamil Desain Halaman dari Freworks&lt;br /&gt;
 - Membuat Template Halaman Web&lt;br /&gt;
 - Membuat Form dan Foto Gallery&lt;br /&gt;
 - Mengambil Animasi dari Flash&lt;/p&gt;</t>
        </is>
      </c>
      <c r="Y995" s="262" t="n">
        <v>90000</v>
      </c>
      <c r="Z995" s="226" t="n"/>
      <c r="AA995" s="241">
        <f>Y1378*Z1378</f>
        <v/>
      </c>
      <c r="AB995" s="237" t="inlineStr">
        <is>
          <t>dc9e7613-6fec-4470-b992-32443d41151d</t>
        </is>
      </c>
    </row>
    <row r="996" ht="15" customHeight="1" s="283">
      <c r="A996" s="109" t="n">
        <v>1370</v>
      </c>
      <c r="B996" s="222">
        <f>HYPERLINK("https://mocostore.moco.co.id/catalog/"&amp;AB1379,"Klik Disini")</f>
        <v/>
      </c>
      <c r="C996" s="223" t="inlineStr">
        <is>
          <t>Belajar JavaScript Menggunakan JQuery</t>
        </is>
      </c>
      <c r="D996" s="223" t="n"/>
      <c r="E996" s="223" t="inlineStr">
        <is>
          <t>Wahana Komputer</t>
        </is>
      </c>
      <c r="F996" s="223" t="inlineStr">
        <is>
          <t>978-979-29-3257-7</t>
        </is>
      </c>
      <c r="G996" s="223" t="inlineStr">
        <is>
          <t>978-979-29-8841-3</t>
        </is>
      </c>
      <c r="H996" s="223" t="inlineStr">
        <is>
          <t>Pemograman</t>
        </is>
      </c>
      <c r="I996" s="258" t="inlineStr">
        <is>
          <t>Perguruan Tinggi</t>
        </is>
      </c>
      <c r="J996" s="186" t="inlineStr">
        <is>
          <t>009.05</t>
        </is>
      </c>
      <c r="K996" s="223" t="n"/>
      <c r="L996" s="264" t="n"/>
      <c r="M996" s="265" t="n"/>
      <c r="N996" s="223" t="inlineStr">
        <is>
          <t>Indonesia</t>
        </is>
      </c>
      <c r="O996" s="223" t="inlineStr">
        <is>
          <t>Tidak diketahui</t>
        </is>
      </c>
      <c r="P996" s="260" t="n">
        <v>2012</v>
      </c>
      <c r="Q996" s="260" t="n">
        <v>2018</v>
      </c>
      <c r="R996" s="223" t="inlineStr">
        <is>
          <t>Penerbit Andi</t>
        </is>
      </c>
      <c r="S996" s="223" t="inlineStr">
        <is>
          <t>Andi Offset CV</t>
        </is>
      </c>
      <c r="T996" s="223" t="inlineStr">
        <is>
          <t>Lokal</t>
        </is>
      </c>
      <c r="U996" s="261" t="n">
        <v>238</v>
      </c>
      <c r="V996" s="86" t="inlineStr">
        <is>
          <t>pdf</t>
        </is>
      </c>
      <c r="W996" s="223" t="inlineStr">
        <is>
          <t>20.0 MB</t>
        </is>
      </c>
      <c r="X996" s="225" t="inlineStr">
        <is>
          <t>&lt;p&gt;Ada banyak sekali framework JavaScript yang ada sekarang ini. Diantaranya adalah JQuery. JQuery merupakan framework yang paling banyak digunakan dan sangat popular dalam dunia web karenalebih sederhana serta mudah digunakan dan dipelajari. Selain itu terdapat pula ribuan plugin yang telah dikembangkan dari JQuery sehingga menambah kemudahan developer untuk membangun website. Buku Belajar JavaScript Menggunakan JQuery ini akan mengajak Anda untuk mempelajari dasar-dasar JQuery, animasi, Ajax, hingga merancang plugin Anda sendiri.&lt;/p&gt;</t>
        </is>
      </c>
      <c r="Y996" s="262" t="n">
        <v>68000</v>
      </c>
      <c r="Z996" s="226" t="n"/>
      <c r="AA996" s="241">
        <f>Y1379*Z1379</f>
        <v/>
      </c>
      <c r="AB996" s="237" t="inlineStr">
        <is>
          <t>0603dd97-33a9-42f3-b247-893d5c778ca9</t>
        </is>
      </c>
    </row>
    <row r="997" ht="15" customHeight="1" s="283">
      <c r="A997" s="109" t="n">
        <v>1371</v>
      </c>
      <c r="B997" s="222">
        <f>HYPERLINK("https://mocostore.moco.co.id/catalog/"&amp;AB1380,"Klik Disini")</f>
        <v/>
      </c>
      <c r="C997" s="223" t="inlineStr">
        <is>
          <t>Membuat Game RPG dengan RPG Maker</t>
        </is>
      </c>
      <c r="D997" s="223" t="n"/>
      <c r="E997" s="223" t="inlineStr">
        <is>
          <t>Wahana Komputer</t>
        </is>
      </c>
      <c r="F997" s="223" t="inlineStr">
        <is>
          <t>978-979-29-2141-0</t>
        </is>
      </c>
      <c r="G997" s="223" t="inlineStr">
        <is>
          <t>978-979-29-9513-8</t>
        </is>
      </c>
      <c r="H997" s="223" t="inlineStr">
        <is>
          <t>Pemograman</t>
        </is>
      </c>
      <c r="I997" s="258" t="inlineStr">
        <is>
          <t>Perguruan Tinggi</t>
        </is>
      </c>
      <c r="J997" s="186" t="inlineStr">
        <is>
          <t>009.05</t>
        </is>
      </c>
      <c r="K997" s="223" t="n"/>
      <c r="L997" s="223" t="n"/>
      <c r="M997" s="259" t="n"/>
      <c r="N997" s="223" t="inlineStr">
        <is>
          <t>Indonesia</t>
        </is>
      </c>
      <c r="O997" s="223" t="inlineStr">
        <is>
          <t>Tidak diketahui</t>
        </is>
      </c>
      <c r="P997" s="260" t="n">
        <v>2013</v>
      </c>
      <c r="Q997" s="260" t="n">
        <v>2018</v>
      </c>
      <c r="R997" s="223" t="inlineStr">
        <is>
          <t>Penerbit Andi</t>
        </is>
      </c>
      <c r="S997" s="223" t="inlineStr">
        <is>
          <t>Andi Offset CV</t>
        </is>
      </c>
      <c r="T997" s="223" t="inlineStr">
        <is>
          <t>Lokal</t>
        </is>
      </c>
      <c r="U997" s="261" t="n">
        <v>280</v>
      </c>
      <c r="V997" s="86" t="inlineStr">
        <is>
          <t>pdf</t>
        </is>
      </c>
      <c r="W997" s="223" t="inlineStr">
        <is>
          <t>15.0 MB</t>
        </is>
      </c>
      <c r="X997" s="225" t="inlineStr">
        <is>
          <t>&lt;p&gt;Game RPG merupakan game yang para pemainnya memainkan peran tokoh-tokoh khayalan dan berkolaborasi untuk merajut sebuah cerita bersama. Para pemain memilih aksi tokok-tokoh mereka berdasarkan karakteristik tokoh tersebut. Keberhasilan aksi mereka tergantung dari sistem peraturan permainan yang telah ditentukan. Asal tetap mengikuti peraturan yang ditetapkan, para pemain bisa berimprovisasi membentuk arah dan hasil akhir permainan ini. Saat ini game RPG sudah banyak judulnya, sebut saja Final Fantasy, Suikoden, Legend Of Zelda, dan lain sebagainya. Akan tetapi, kebanyakan game RPG merupakan game dari luar. Untuk Indonesia sendiri pengembangan game RPG sudah ada meskipun masih kalah bersaing dengan game dari luar.&amp;nbsp;&lt;br /&gt;
 Untuk membuat game RPG Anda dapat menggunakan aplikasi RPG Maker. Aplikasi ini memang dikhususkan untuk membuat game RPG, sehingga kebutuhan dasar untuk membuat game RPG sudah diikutsertakan dalam aplikasi ini. RPG Maker yang dibahas pada buku ini adalah RPG Maker VX Ace. RPG Maker versi ini adalah RGP Maker terbaru untuk PC. RPG Maker versi ini jauh lebih mudah digunakan oleh orang yang baru pertama kali menggunakannya.&lt;br /&gt;
 Buku ini membahas:&lt;br /&gt;
 &amp;nbsp;Bab 1 Pengenalan RPG Maker&lt;br /&gt;
 &amp;nbsp;Bab 2 Pengenalan Modifikasi Sistem Game&lt;br /&gt;
 &amp;nbsp;Bab 3 Mapping&lt;br /&gt;
 &amp;nbsp;Bab 4 Perancangan Desain Karakter dan Monster.&lt;br /&gt;
 &amp;nbsp;Bab 5 Event&lt;br /&gt;
 &amp;nbsp;Bab 6 Finishing Game&lt;/p&gt;</t>
        </is>
      </c>
      <c r="Y997" s="262" t="n">
        <v>78000</v>
      </c>
      <c r="Z997" s="226" t="n"/>
      <c r="AA997" s="241">
        <f>Y1380*Z1380</f>
        <v/>
      </c>
      <c r="AB997" s="237" t="inlineStr">
        <is>
          <t>44651c9a-dd34-414d-a671-9376899a4aa3</t>
        </is>
      </c>
    </row>
    <row r="998" ht="15" customHeight="1" s="283">
      <c r="A998" s="109" t="n">
        <v>1372</v>
      </c>
      <c r="B998" s="222">
        <f>HYPERLINK("https://mocostore.moco.co.id/catalog/"&amp;AB1381,"Klik Disini")</f>
        <v/>
      </c>
      <c r="C998" s="223" t="inlineStr">
        <is>
          <t>Panduan Praktis Menggunakan 3D Studio Max 9</t>
        </is>
      </c>
      <c r="D998" s="223" t="n"/>
      <c r="E998" s="223" t="inlineStr">
        <is>
          <t>Wahana Komputer</t>
        </is>
      </c>
      <c r="F998" s="223" t="inlineStr">
        <is>
          <t>978-979-29-0480-2</t>
        </is>
      </c>
      <c r="G998" s="223" t="inlineStr">
        <is>
          <t>978-979-29-9246-5</t>
        </is>
      </c>
      <c r="H998" s="223" t="inlineStr">
        <is>
          <t>Komputer &amp; Internet</t>
        </is>
      </c>
      <c r="I998" s="258" t="inlineStr">
        <is>
          <t>Perguruan Tinggi</t>
        </is>
      </c>
      <c r="J998" s="186" t="inlineStr">
        <is>
          <t>009.05</t>
        </is>
      </c>
      <c r="K998" s="223" t="n"/>
      <c r="L998" s="264" t="n"/>
      <c r="M998" s="265" t="n"/>
      <c r="N998" s="223" t="inlineStr">
        <is>
          <t>Indonesia</t>
        </is>
      </c>
      <c r="O998" s="223" t="inlineStr">
        <is>
          <t>Tidak diketahui</t>
        </is>
      </c>
      <c r="P998" s="260" t="n">
        <v>2008</v>
      </c>
      <c r="Q998" s="260" t="n">
        <v>2018</v>
      </c>
      <c r="R998" s="223" t="inlineStr">
        <is>
          <t>Penerbit Andi</t>
        </is>
      </c>
      <c r="S998" s="223" t="inlineStr">
        <is>
          <t>Andi Offset CV</t>
        </is>
      </c>
      <c r="T998" s="223" t="inlineStr">
        <is>
          <t>Lokal</t>
        </is>
      </c>
      <c r="U998" s="261" t="n">
        <v>322</v>
      </c>
      <c r="V998" s="86" t="inlineStr">
        <is>
          <t>pdf</t>
        </is>
      </c>
      <c r="W998" s="223" t="inlineStr">
        <is>
          <t>9.7 MB</t>
        </is>
      </c>
      <c r="X998" s="225" t="inlineStr">
        <is>
          <t>&lt;p&gt;3D Studio Max 9 merupakan program untuk mengolah objek 3 dimensi dan animasi yang telah menjadi standar dalam dunia 3D modelling. Program Studio Max dapat Anda gunakan untuk menciptakan berbagai karya objek 3 dimensi, baik untuk bidang arsitektur, teknik mesin, game, animasi, dan lain sebagainya. Berbagai fitur dan fasilitas baru yang ada akan mendukung terealisasikannya ide atau gagasan yang Anda miliki sehingga hasil yang diperoleh benar-benar seperti yang Anda inginkan .&lt;br /&gt;
 &lt;br /&gt;
 Buku Panduan Paraktis Menggunakan 3D Studio Max9 ini membahas berbagai teknik praktis pemanfaatan 3D Studio Max secara lebih optimal untuk membuat berbagai permodelan objek 3 dimensi. Materi yang dibahas meliputi pengenalan program, interface, pembuatan objek sederhana, pencahayaan dan kamera, menggunakan material, hingga teknik rendering dengan mental ray. Diharapkan setelah mempelajari buku ini, pembaca akan lebih mudah dalam mengoperasikan 3D Studio Max 9 untuk menghasilkan desain objek 3 dimensi yang lebih berkualitas.&lt;br /&gt;
 &lt;br /&gt;
 Adapun yang dibahas dalam buku ini :&lt;br /&gt;
 &lt;br /&gt;
 - Pengenalan 3DS Max&lt;br /&gt;
 - Objek Shape&lt;br /&gt;
 - Objek Geometri&lt;br /&gt;
 - Objek Extended Primitives&lt;br /&gt;
 - Objek AEC Extended&lt;br /&gt;
 - Transformasi Objek&lt;br /&gt;
 - Perintah Modifier dan compound Objects&lt;br /&gt;
 - Pencahayaan dan kamera&lt;br /&gt;
 - Menggunakan material&lt;br /&gt;
 - Teknik rendering&lt;br /&gt;
 - Mental Ray&lt;/p&gt;</t>
        </is>
      </c>
      <c r="Y998" s="262" t="n">
        <v>109500</v>
      </c>
      <c r="Z998" s="226" t="n"/>
      <c r="AA998" s="241">
        <f>Y1381*Z1381</f>
        <v/>
      </c>
      <c r="AB998" s="237" t="inlineStr">
        <is>
          <t>d78fa274-5b1a-487b-8718-e4a3412e885b</t>
        </is>
      </c>
    </row>
    <row r="999" ht="15" customHeight="1" s="283">
      <c r="A999" s="109" t="n">
        <v>1373</v>
      </c>
      <c r="B999" s="222">
        <f>HYPERLINK("https://mocostore.moco.co.id/catalog/"&amp;AB1382,"Klik Disini")</f>
        <v/>
      </c>
      <c r="C999" s="223" t="inlineStr">
        <is>
          <t>Panduan Praktis Matlab</t>
        </is>
      </c>
      <c r="D999" s="223" t="n"/>
      <c r="E999" s="223" t="inlineStr">
        <is>
          <t>Drs. Sahid, M. Se.</t>
        </is>
      </c>
      <c r="F999" s="223" t="inlineStr">
        <is>
          <t>979-731-810-9</t>
        </is>
      </c>
      <c r="G999" s="223" t="inlineStr">
        <is>
          <t>978-979-29-9242-7</t>
        </is>
      </c>
      <c r="H999" s="223" t="inlineStr">
        <is>
          <t>Komputer &amp; Internet</t>
        </is>
      </c>
      <c r="I999" s="258" t="inlineStr">
        <is>
          <t>Perguruan Tinggi</t>
        </is>
      </c>
      <c r="J999" s="186" t="inlineStr">
        <is>
          <t>009.05</t>
        </is>
      </c>
      <c r="K999" s="223" t="n"/>
      <c r="L999" s="223" t="n"/>
      <c r="M999" s="259" t="n"/>
      <c r="N999" s="223" t="inlineStr">
        <is>
          <t>Indonesia</t>
        </is>
      </c>
      <c r="O999" s="223" t="inlineStr">
        <is>
          <t>Tidak diketahui</t>
        </is>
      </c>
      <c r="P999" s="260" t="n">
        <v>2006</v>
      </c>
      <c r="Q999" s="260" t="n">
        <v>2018</v>
      </c>
      <c r="R999" s="223" t="inlineStr">
        <is>
          <t>Penerbit Andi</t>
        </is>
      </c>
      <c r="S999" s="223" t="inlineStr">
        <is>
          <t>Andi Offset CV</t>
        </is>
      </c>
      <c r="T999" s="223" t="inlineStr">
        <is>
          <t>Lokal</t>
        </is>
      </c>
      <c r="U999" s="261" t="n">
        <v>214</v>
      </c>
      <c r="V999" s="86" t="inlineStr">
        <is>
          <t>pdf</t>
        </is>
      </c>
      <c r="W999" s="223" t="inlineStr">
        <is>
          <t>5.1 MB</t>
        </is>
      </c>
      <c r="X999" s="225" t="inlineStr">
        <is>
          <t>&lt;p&gt;MATLAB adalah salah satu software aplikasi untuk matematika yang sangat handal untuk menyelesaikan berbagai masalah matematika, namun pemakaiannya sangat mudah dengan antarmuka yang sederhana. Selain sebagai alat bantu pemecahan masalah matematika, baik secara interaktif maupun melalui pemrograman, MATLAB juga merupakan software untuk pendidikan.Para ilmuwan dan pendidik menggunakan MATLAB untuk melakukan riset dalam bentuk komputasi, pemodelan, simulasi, dan demonstrasi (visualisasi). Pengguna MATLAB mencakup matematikawan, pendidik matematika, pelajar dan mahasiswa, praktisi, dan insinyur. Di Indonesia MATLAB sudah mulai populer penggunaanya selama beberapa tahun terakhir, namun buku tentang MATLAB masih sangat langka.&lt;br /&gt;
 &lt;br /&gt;
 Buku Panduan Praktis MATLAB ini dimaksudkan untuk memberikan panduan singkat dan praktis bagi anda yang hendak mulai belajar MATLAB maupun sudah terbiasa menggunakannya. Uraian di dalam buku ini tidak hanya sekedar teoritis,namun langsung dengan contoh-contoh praktis yang dapat dipraktikkan oleh pembaca. Pada setiap bahasan disediakan soal-soal latihan, baik yang sederhana maupun cukup menantang. Setiap contoh disertai tampilan hasil perhitungan atau gambar. Dengan demikian pembaca dapat membandingkan hasilnya dengan yang dipraktikkan.&lt;br /&gt;
 &lt;br /&gt;
 Meskipun singkat namun isi buku ini cukup padat, baik dari segi materi maupun aktivitas yang harus dilakukan pembaca. Uraian dimulai dari cara menggunakan MATLAB dan dasar-dasar perhitungan matematika, pembuatan grafik 2D dan 3D, perhitungan matriks dan vektor, statistika, persamaan diferensial, sampai pada pemrograman MATLAB. Pada bagian akhir buku ini disediakan lampiran daftar fungsi/perintah MATLAB yang dikelompokkan berdasarkan permasalahan. Hal ini akan memudahkan pembaca menggunakan MATLAB untuk menyelesaikan masalah yang dihadapi.&lt;br /&gt;
 &lt;br /&gt;
 Penulis buku ini adalah pengguna MATLAB yang sudah cukup lama, sejak 1994. Pada waktu itu yang ada masih MATLAB versi 3.1. Buku panduan ini didasarkan pada MATLAB versi 5.2 dan 6.1. Versi manapun yang anda pakai, cara kerja dan perintah-perintah MATLAB tidak banyak berbeda pada MATLAB anda harus menuliskan perintah di baris perintah. Hal ini berbeda dengan pemakaian software-software aplikasi lain yang berbasis menu. Akan tetapi justru itulah letak fleksibilitas MATLAB, karena kita dapat menyelesaikan masalah hanya dengan menuliskan perintah atau menuliskannya dalam bentuk program sederhana. Buku ini memberikan penuntun bagaimana melakukan hal itu. Dengan mengikuti panduan dalam buku ini diharapkan anda akan menguasai MATLAB dan dapat menjadi pengguna tingkat lanjut.&lt;br /&gt;
 &lt;br /&gt;
 Daftar Isi&lt;br /&gt;
 Bab 1 Pendahuluan&lt;br /&gt;
 Bab 2 Perhitungan sederhana&lt;br /&gt;
 Bab 3 Plot fungsi sederhana&lt;br /&gt;
 Bab 4 Menggambar garis data data&lt;br /&gt;
 Bab 5 Matriks dan vektor&lt;br /&gt;
 Bab 6 Fungsi pada MATLAB&lt;br /&gt;
 Bab 7 Persamaan diferensial&lt;br /&gt;
 Bab 8 Pemrograman MATLAB&lt;br /&gt;
 Bab 9 Analisis data statistik&lt;/p&gt;</t>
        </is>
      </c>
      <c r="Y999" s="262" t="n">
        <v>69000</v>
      </c>
      <c r="Z999" s="226" t="n"/>
      <c r="AA999" s="241">
        <f>Y1382*Z1382</f>
        <v/>
      </c>
      <c r="AB999" s="237" t="inlineStr">
        <is>
          <t>2935801d-fe70-4f8d-8068-43132b3a4f6c</t>
        </is>
      </c>
    </row>
    <row r="1000" ht="15" customHeight="1" s="283">
      <c r="A1000" s="109" t="n">
        <v>1374</v>
      </c>
      <c r="B1000" s="222">
        <f>HYPERLINK("https://mocostore.moco.co.id/catalog/"&amp;AB1383,"Klik Disini")</f>
        <v/>
      </c>
      <c r="C1000" s="223" t="inlineStr">
        <is>
          <t>Membuat Panggung Boneka untuk Sekolah Minggu</t>
        </is>
      </c>
      <c r="D1000" s="223" t="n"/>
      <c r="E1000" s="223" t="inlineStr">
        <is>
          <t>Igrea Siswanto</t>
        </is>
      </c>
      <c r="F1000" s="223" t="inlineStr">
        <is>
          <t>979-731-925-3</t>
        </is>
      </c>
      <c r="G1000" s="223" t="inlineStr">
        <is>
          <t>978-979-29-9517-6</t>
        </is>
      </c>
      <c r="H1000" s="223" t="inlineStr">
        <is>
          <t>Agama Kristen</t>
        </is>
      </c>
      <c r="I1000" s="258" t="inlineStr">
        <is>
          <t>Perguruan Tinggi</t>
        </is>
      </c>
      <c r="J1000" s="186" t="inlineStr">
        <is>
          <t>009.16</t>
        </is>
      </c>
      <c r="K1000" s="223" t="n"/>
      <c r="L1000" s="264" t="n"/>
      <c r="M1000" s="265" t="n"/>
      <c r="N1000" s="223" t="inlineStr">
        <is>
          <t>Indonesia</t>
        </is>
      </c>
      <c r="O1000" s="223" t="inlineStr">
        <is>
          <t>Tidak diketahui</t>
        </is>
      </c>
      <c r="P1000" s="260" t="n">
        <v>2004</v>
      </c>
      <c r="Q1000" s="260" t="n">
        <v>2018</v>
      </c>
      <c r="R1000" s="223" t="inlineStr">
        <is>
          <t>Penerbit Andi</t>
        </is>
      </c>
      <c r="S1000" s="223" t="inlineStr">
        <is>
          <t>Andi Offset CV</t>
        </is>
      </c>
      <c r="T1000" s="223" t="inlineStr">
        <is>
          <t>Lokal</t>
        </is>
      </c>
      <c r="U1000" s="261" t="n">
        <v>72</v>
      </c>
      <c r="V1000" s="86" t="inlineStr">
        <is>
          <t>pdf</t>
        </is>
      </c>
      <c r="W1000" s="223" t="inlineStr">
        <is>
          <t>15.0 MB</t>
        </is>
      </c>
      <c r="X1000" s="225" t="inlineStr">
        <is>
          <t>&lt;p&gt;Bayangkan jika anak-anak tercekam, tegang, terisak dan ...hahahahaha, tertawa riang begitu mendengarkan Anda. Suasana sekolah minggu lalu terasa hidup dan segar karena Anda berhasil memikat mereka.&lt;br /&gt;
 Panggung boneka ini tidak sekedar menyegarkan suasana tapi juga membuat pesan yang Anda sampaikan mudah dicerna serta diingat anak-anak didik Anda dan tentunya membuat pengajar terlatih lebih kreatif!&lt;/p&gt;</t>
        </is>
      </c>
      <c r="Y1000" s="262" t="n">
        <v>46500</v>
      </c>
      <c r="Z1000" s="226" t="n"/>
      <c r="AA1000" s="241">
        <f>Y1383*Z1383</f>
        <v/>
      </c>
      <c r="AB1000" s="237" t="inlineStr">
        <is>
          <t>8de9ba53-5c29-48ca-a272-62e465c6e380</t>
        </is>
      </c>
    </row>
    <row r="1001" ht="15" customHeight="1" s="283">
      <c r="A1001" s="109" t="n">
        <v>1375</v>
      </c>
      <c r="B1001" s="222">
        <f>HYPERLINK("https://mocostore.moco.co.id/catalog/"&amp;AB1384,"Klik Disini")</f>
        <v/>
      </c>
      <c r="C1001" s="223" t="inlineStr">
        <is>
          <t>Hacker dan Keamanan</t>
        </is>
      </c>
      <c r="D1001" s="223" t="n"/>
      <c r="E1001" s="223" t="inlineStr">
        <is>
          <t>Eryanto Sitorus</t>
        </is>
      </c>
      <c r="F1001" s="223" t="inlineStr">
        <is>
          <t>979-731-581-9</t>
        </is>
      </c>
      <c r="G1001" s="223" t="inlineStr">
        <is>
          <t>978-979-29-9600-5</t>
        </is>
      </c>
      <c r="H1001" s="223" t="inlineStr">
        <is>
          <t>Komputer &amp; Internet</t>
        </is>
      </c>
      <c r="I1001" s="258" t="inlineStr">
        <is>
          <t>Perguruan Tinggi</t>
        </is>
      </c>
      <c r="J1001" s="186" t="inlineStr">
        <is>
          <t>009.05</t>
        </is>
      </c>
      <c r="K1001" s="223" t="n"/>
      <c r="L1001" s="223" t="n"/>
      <c r="M1001" s="259" t="n"/>
      <c r="N1001" s="223" t="inlineStr">
        <is>
          <t>Indonesia</t>
        </is>
      </c>
      <c r="O1001" s="223" t="inlineStr">
        <is>
          <t>Tidak diketahui</t>
        </is>
      </c>
      <c r="P1001" s="260" t="n">
        <v>2004</v>
      </c>
      <c r="Q1001" s="260" t="n">
        <v>2018</v>
      </c>
      <c r="R1001" s="223" t="inlineStr">
        <is>
          <t>Penerbit Andi</t>
        </is>
      </c>
      <c r="S1001" s="223" t="inlineStr">
        <is>
          <t>Andi Offset CV</t>
        </is>
      </c>
      <c r="T1001" s="223" t="inlineStr">
        <is>
          <t>Lokal</t>
        </is>
      </c>
      <c r="U1001" s="261" t="n">
        <v>175</v>
      </c>
      <c r="V1001" s="86" t="inlineStr">
        <is>
          <t>pdf</t>
        </is>
      </c>
      <c r="W1001" s="223" t="inlineStr">
        <is>
          <t>4.9 MB</t>
        </is>
      </c>
      <c r="X1001" s="225" t="inlineStr">
        <is>
          <t>&lt;p&gt;Maraknya serangan,atau yanglebih tepat disebut sebagai &amp;rdquo;aksi unjung kebolehan&amp;rdquo; yang dilakukan oleh para hacker akhir-akhir ini telah membuka kesadaran semua pihak akan pentingnnya faktor keamanan (scurity) dalam internet. Bahkan,tidak hanya internet,orang-orang yang sudah mulai terbiasa bekerja pada jaringan intranet ikut terimbas dengan &amp;ldquo;momok&amp;rdquo;yang menakutkan itu.&lt;br /&gt;
 Kehadiran para hacker dalam sistem jaringan komputer telah membuat banyak orang menjadi super panik,khawatir,dan takut. Mereka takut data-data penting yang ada di dalam hard disk disabot oleh orang-orang yang tidak bertangungjawab. Mereka juga merasa kawatir setiap kali akan mengetik kata sandi(pasword). Lebuh parah lagi, mereka (para pengguna internet) menjadi gelisah, karena yamg yang namanya privacy&lt;/p&gt;</t>
        </is>
      </c>
      <c r="Y1001" s="262" t="n">
        <v>62000</v>
      </c>
      <c r="Z1001" s="226" t="n"/>
      <c r="AA1001" s="241">
        <f>Y1384*Z1384</f>
        <v/>
      </c>
      <c r="AB1001" s="237" t="inlineStr">
        <is>
          <t>f5f3f9b6-5a09-4054-98b7-c412b0bdacbe</t>
        </is>
      </c>
    </row>
    <row r="1002" ht="15" customHeight="1" s="283">
      <c r="A1002" s="109" t="n">
        <v>1376</v>
      </c>
      <c r="B1002" s="222">
        <f>HYPERLINK("https://mocostore.moco.co.id/catalog/"&amp;AB1385,"Klik Disini")</f>
        <v/>
      </c>
      <c r="C1002" s="223" t="inlineStr">
        <is>
          <t>Panduan Praktis PHP dan MySQL untuk Profesional</t>
        </is>
      </c>
      <c r="D1002" s="223" t="n"/>
      <c r="E1002" s="223" t="inlineStr">
        <is>
          <t>Dr. Eng R.H. Sianipar</t>
        </is>
      </c>
      <c r="F1002" s="223" t="inlineStr">
        <is>
          <t>978-979-29-5320-6</t>
        </is>
      </c>
      <c r="G1002" s="223" t="inlineStr">
        <is>
          <t>978-979-29-9250-2</t>
        </is>
      </c>
      <c r="H1002" s="223" t="inlineStr">
        <is>
          <t>Pemograman</t>
        </is>
      </c>
      <c r="I1002" s="258" t="inlineStr">
        <is>
          <t>Perguruan Tinggi</t>
        </is>
      </c>
      <c r="J1002" s="186" t="inlineStr">
        <is>
          <t>009.05</t>
        </is>
      </c>
      <c r="K1002" s="223" t="n"/>
      <c r="L1002" s="264" t="n"/>
      <c r="M1002" s="265" t="n"/>
      <c r="N1002" s="223" t="n"/>
      <c r="O1002" s="223" t="n"/>
      <c r="P1002" s="260" t="n">
        <v>2017</v>
      </c>
      <c r="Q1002" s="260" t="n">
        <v>2018</v>
      </c>
      <c r="R1002" s="223" t="inlineStr">
        <is>
          <t>Penerbit Andi</t>
        </is>
      </c>
      <c r="S1002" s="223" t="inlineStr">
        <is>
          <t>Andi Offset CV</t>
        </is>
      </c>
      <c r="T1002" s="223" t="n"/>
      <c r="U1002" s="261" t="n">
        <v>144</v>
      </c>
      <c r="V1002" s="86" t="inlineStr">
        <is>
          <t>pdf</t>
        </is>
      </c>
      <c r="W1002" s="223" t="inlineStr">
        <is>
          <t>5.1 MB</t>
        </is>
      </c>
      <c r="X1002" s="225" t="inlineStr">
        <is>
          <t>&lt;p&gt;Berikut merupakan topik-topik yang dibahas pada buku ini:&lt;br /&gt;
 &amp;bull; Menciptakan Halaman Web Interaktif&lt;br /&gt;
 &amp;bull; Login/Logout untuk User dan Administrator&lt;br /&gt;
 &amp;bull; Table keanggotaan untuk Administrator&lt;br /&gt;
 &amp;bull; Registrasi Alamat dan Nomor telepon&lt;br /&gt;
 &amp;bull; Sentuhan Akhir&lt;br /&gt;
 &amp;bull; Aplikasi: Katalog Produk&lt;br /&gt;
 &amp;bull; Situs Web dengan Multutabel&lt;/p&gt;</t>
        </is>
      </c>
      <c r="Y1002" s="262" t="n">
        <v>63500</v>
      </c>
      <c r="Z1002" s="226" t="n"/>
      <c r="AA1002" s="241">
        <f>Y1385*Z1385</f>
        <v/>
      </c>
      <c r="AB1002" s="237" t="inlineStr">
        <is>
          <t>6366c443-f9e8-4923-b38f-2679046bd215</t>
        </is>
      </c>
    </row>
    <row r="1003" ht="15" customHeight="1" s="283">
      <c r="A1003" s="109" t="n">
        <v>1377</v>
      </c>
      <c r="B1003" s="222">
        <f>HYPERLINK("https://mocostore.moco.co.id/catalog/"&amp;AB1386,"Klik Disini")</f>
        <v/>
      </c>
      <c r="C1003" s="223" t="inlineStr">
        <is>
          <t>Membuat Aplikasi Program Nyata dengan Visual Basic 6.0</t>
        </is>
      </c>
      <c r="D1003" s="223" t="n"/>
      <c r="E1003" s="223" t="inlineStr">
        <is>
          <t>Indra Putra</t>
        </is>
      </c>
      <c r="F1003" s="223" t="inlineStr">
        <is>
          <t>979-731-344-1</t>
        </is>
      </c>
      <c r="G1003" s="223" t="inlineStr">
        <is>
          <t>978-979-29-9526-8</t>
        </is>
      </c>
      <c r="H1003" s="223" t="inlineStr">
        <is>
          <t>Pemograman</t>
        </is>
      </c>
      <c r="I1003" s="258" t="inlineStr">
        <is>
          <t>Perguruan Tinggi</t>
        </is>
      </c>
      <c r="J1003" s="186" t="inlineStr">
        <is>
          <t>009.05</t>
        </is>
      </c>
      <c r="K1003" s="223" t="n"/>
      <c r="L1003" s="264" t="n"/>
      <c r="M1003" s="265" t="n"/>
      <c r="N1003" s="223" t="inlineStr">
        <is>
          <t>Indonesia</t>
        </is>
      </c>
      <c r="O1003" s="223" t="inlineStr">
        <is>
          <t>Tidak diketahui</t>
        </is>
      </c>
      <c r="P1003" s="260" t="n">
        <v>2004</v>
      </c>
      <c r="Q1003" s="260" t="n">
        <v>2018</v>
      </c>
      <c r="R1003" s="223" t="inlineStr">
        <is>
          <t>Penerbit Andi</t>
        </is>
      </c>
      <c r="S1003" s="223" t="inlineStr">
        <is>
          <t>Andi Offset CV</t>
        </is>
      </c>
      <c r="T1003" s="223" t="inlineStr">
        <is>
          <t>Lokal</t>
        </is>
      </c>
      <c r="U1003" s="261" t="n">
        <v>302</v>
      </c>
      <c r="V1003" s="86" t="inlineStr">
        <is>
          <t>pdf</t>
        </is>
      </c>
      <c r="W1003" s="223" t="inlineStr">
        <is>
          <t>20.6 MB</t>
        </is>
      </c>
      <c r="X1003" s="225" t="inlineStr">
        <is>
          <t>&lt;p&gt;Saat ini banyak perusahaan yang menggunakan program aplikasi Visual Basic untuk meningkatkan efektifitas kerja. Program ini mampu membuat berbagai aplikasi dengan mudah. Buku ini membahas beberapa program aplikasi praktis. Setiap listing program aplikasi disertai penjelasan yang memudahkan Anda memahami maksud program. Anda dapat merancang tampilan, membuat laporan bertingkat, dan mengembangkan aplikasi program.&amp;nbsp;&lt;br /&gt;
 &lt;br /&gt;
 Daftar Isi:&lt;br /&gt;
 BAB 1 RUTIN&lt;br /&gt;
 BAB 2 LIST BOX&lt;br /&gt;
 BAB 3 OPERASI FILE&lt;br /&gt;
 BAB 4 APLIKASI CHAT&lt;br /&gt;
 BAB 5 PROGRAM MENCARI HARI&lt;br /&gt;
 BAB 6 PROGRAM MENGHITUNG KOMISI&lt;br /&gt;
 BAB 7 BUKU HARIAN&lt;br /&gt;
 BAB 8 OPERATOR 108&lt;br /&gt;
 Lampiran A&lt;br /&gt;
 Listing Kode Program: (Semua BAB)&lt;br /&gt;
 Listing program Bab I (prjATM)&lt;br /&gt;
 Listing program Bab II (prjlist)&lt;br /&gt;
 Listing program Bab V (prjPencarihari)&lt;br /&gt;
 Listing program Bab VI (prjKOMISI)&lt;br /&gt;
 Listing program Bab VII (prjBUKUHARIAN)&lt;br /&gt;
 Lampiran B&lt;br /&gt;
 Cara Mengoperasikan Program&lt;/p&gt;</t>
        </is>
      </c>
      <c r="Y1003" s="262" t="n">
        <v>101000</v>
      </c>
      <c r="Z1003" s="226" t="n"/>
      <c r="AA1003" s="241">
        <f>Y1386*Z1386</f>
        <v/>
      </c>
      <c r="AB1003" s="237" t="inlineStr">
        <is>
          <t>f197ab05-c41a-4fe8-918b-56ac6894d05b</t>
        </is>
      </c>
    </row>
    <row r="1004" ht="15" customHeight="1" s="283">
      <c r="A1004" s="109" t="n">
        <v>1378</v>
      </c>
      <c r="B1004" s="222">
        <f>HYPERLINK("https://mocostore.moco.co.id/catalog/"&amp;AB1387,"Klik Disini")</f>
        <v/>
      </c>
      <c r="C1004" s="223" t="inlineStr">
        <is>
          <t>Seri Belajar Kilat Adobe InDesign CS5</t>
        </is>
      </c>
      <c r="D1004" s="223" t="n"/>
      <c r="E1004" s="223" t="inlineStr">
        <is>
          <t>ELCOM</t>
        </is>
      </c>
      <c r="F1004" s="223" t="inlineStr">
        <is>
          <t>978-979-29-2036-9</t>
        </is>
      </c>
      <c r="G1004" s="223" t="inlineStr">
        <is>
          <t>978-979-29-8846-8</t>
        </is>
      </c>
      <c r="H1004" s="223" t="inlineStr">
        <is>
          <t>Desain Grafis &amp; Multimedia</t>
        </is>
      </c>
      <c r="I1004" s="258" t="inlineStr">
        <is>
          <t>Perguruan Tinggi</t>
        </is>
      </c>
      <c r="J1004" s="186" t="inlineStr">
        <is>
          <t>009.05</t>
        </is>
      </c>
      <c r="K1004" s="223" t="n"/>
      <c r="L1004" s="264" t="n"/>
      <c r="M1004" s="265" t="n"/>
      <c r="N1004" s="223" t="inlineStr">
        <is>
          <t>Indonesia</t>
        </is>
      </c>
      <c r="O1004" s="223" t="inlineStr">
        <is>
          <t>Tidak diketahui</t>
        </is>
      </c>
      <c r="P1004" s="260" t="n">
        <v>2011</v>
      </c>
      <c r="Q1004" s="260" t="n">
        <v>2018</v>
      </c>
      <c r="R1004" s="223" t="inlineStr">
        <is>
          <t>Penerbit Andi</t>
        </is>
      </c>
      <c r="S1004" s="223" t="inlineStr">
        <is>
          <t>Andi Offset CV</t>
        </is>
      </c>
      <c r="T1004" s="223" t="inlineStr">
        <is>
          <t>Lokal</t>
        </is>
      </c>
      <c r="U1004" s="261" t="n">
        <v>124</v>
      </c>
      <c r="V1004" s="86" t="inlineStr">
        <is>
          <t>pdf</t>
        </is>
      </c>
      <c r="W1004" s="223" t="inlineStr">
        <is>
          <t>15.6 MB</t>
        </is>
      </c>
      <c r="X1004" s="225" t="inlineStr">
        <is>
          <t>&lt;p&gt;Adobe InDesign merupakan software yang sangat populer dan sudah diakui kecanggihannya dalam dunia desain. Fasilitas yang lengkap dan kemampuan yang luar biasa dalam mendesain tata letak dokumen publikasi menjadikan software ini paling banyak dipakai oleh para desainer komputer. Keberadaannya benar-benar mampu membantu dan memudahkan pemakai dalam menyelesaikan pekerjaan cetak desain.&lt;br /&gt;
 Pembuatan media cetak saat ini telah mengalami perkembangan yang sangat pesat. Terbukti dengan makin banyaknya berbagai media cetak yang muncul seperti buku, koran, tabloid, majalah, buletin, dan lain lain. Peran Adobe InDesign diperlukan di sini untuk membuat dan mengatur lembar kerja yang berbentuk dokumen.&lt;br /&gt;
 Saat ini, Adobe InDesign hadir dalam versi terbaru, yaitu Adobe InDesign CS5. Berbagai kemudahan, serta keandalan aneka fitur dan tool yang terdapat dalam software ini sangat perlu Anda kuasai agar dapat semakin berkreasi dan berinovasi dengan bebas terhadap tata letak dokumen. Melalui software ini, Anda akan mampu menghasilkan sebuah tata letak layout yang layak dan handal dalam waktu singkat. Fitur baru yang makin handal di antaranya adalah dokumen dan presentasi interaktif, Simplified Object Selection and Editing, integrasi dengan Adobe CS Review, Track Text Changes, Multiple Page Sizes, Redesigned Layers Panel, paragraf yang dapat span dan split sebuah kolom, Production Enhancements, dan Live Captions.&lt;br /&gt;
 Semua fitur baru tersebut semakin memantapkan pengguna Adobe InDesign CS5 untuk mengeksplorasi dan mengeksploitasi ide kreasi pengolahan video mereka. Buku disusun dengan bahasa yang ringan, to the point, dan disusun berdasarkan kebutuhan pemakai sehingga membuat buku ini mudah dipahami dan dipraktikkan.&lt;/p&gt;</t>
        </is>
      </c>
      <c r="Y1004" s="262" t="n">
        <v>63000</v>
      </c>
      <c r="Z1004" s="226" t="n"/>
      <c r="AA1004" s="241">
        <f>Y1387*Z1387</f>
        <v/>
      </c>
      <c r="AB1004" s="237" t="inlineStr">
        <is>
          <t>df811b4a-d7bd-457e-8589-5f0a16920a5f</t>
        </is>
      </c>
    </row>
    <row r="1005" ht="15" customHeight="1" s="283">
      <c r="A1005" s="109" t="n">
        <v>1379</v>
      </c>
      <c r="B1005" s="222">
        <f>HYPERLINK("https://mocostore.moco.co.id/catalog/"&amp;AB1388,"Klik Disini")</f>
        <v/>
      </c>
      <c r="C1005" s="223" t="inlineStr">
        <is>
          <t>Panduan Praktis 3D Studio Max Design 2009 untuk Pemodelan 3 Dimensi</t>
        </is>
      </c>
      <c r="D1005" s="223" t="n"/>
      <c r="E1005" s="223" t="inlineStr">
        <is>
          <t>Wahana Komputer</t>
        </is>
      </c>
      <c r="F1005" s="223" t="inlineStr">
        <is>
          <t>978-979-29-1206-7</t>
        </is>
      </c>
      <c r="G1005" s="223" t="inlineStr">
        <is>
          <t>978-979-29-9253-3</t>
        </is>
      </c>
      <c r="H1005" s="223" t="inlineStr">
        <is>
          <t>Desain Grafis &amp; Multimedia</t>
        </is>
      </c>
      <c r="I1005" s="258" t="inlineStr">
        <is>
          <t>Perguruan Tinggi</t>
        </is>
      </c>
      <c r="J1005" s="186" t="inlineStr">
        <is>
          <t>009.05</t>
        </is>
      </c>
      <c r="K1005" s="223" t="n"/>
      <c r="L1005" s="223" t="n"/>
      <c r="M1005" s="259" t="n"/>
      <c r="N1005" s="223" t="inlineStr">
        <is>
          <t>Indonesia</t>
        </is>
      </c>
      <c r="O1005" s="223" t="inlineStr">
        <is>
          <t>Tidak diketahui</t>
        </is>
      </c>
      <c r="P1005" s="260" t="n">
        <v>2009</v>
      </c>
      <c r="Q1005" s="260" t="n">
        <v>2018</v>
      </c>
      <c r="R1005" s="223" t="inlineStr">
        <is>
          <t>Penerbit Andi</t>
        </is>
      </c>
      <c r="S1005" s="223" t="inlineStr">
        <is>
          <t>Andi Offset CV</t>
        </is>
      </c>
      <c r="T1005" s="223" t="inlineStr">
        <is>
          <t>Lokal</t>
        </is>
      </c>
      <c r="U1005" s="261" t="n">
        <v>272</v>
      </c>
      <c r="V1005" s="86" t="inlineStr">
        <is>
          <t>pdf</t>
        </is>
      </c>
      <c r="W1005" s="223" t="inlineStr">
        <is>
          <t>9.0 MB</t>
        </is>
      </c>
      <c r="X1005" s="225" t="inlineStr">
        <is>
          <t>&lt;p&gt;3D Studio Max Design 2009 merupakan software graphic keluaran Autodesk yang dirilis untuk mendampingi 3ds Max 2009. 3ds Max Design merupakan nama baru dari aplikasi serupa milik Autodesk yakni 3ds Viz, aplikasi ini sudah discontinue atau tidak dijual lagi.&lt;/p&gt;
 &lt;p&gt;Aplikasi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2009.&lt;/p&gt;
 &lt;p&gt;Buku Panduan Praktis: 3D Studio Max Design 2009 untuk Pemodelan 3 Dimensi ini membahas pemanfaatan aplikasi 3ds Max Design 2009 untuk membuat objek 3D modeling. Berbagai teknik yang berhubungan dengan pembua&amp;not;tan objek 3 dimensi akan diulas disertai dengan gambar dan petunjuk langkah demi langkah, mulai dari pengenalan aplikasi 3ds Max Design, teknik dasar menggambar objek 2D dan 3D, editing objek, teknik pencahayaan, hingga teknik membuat animasi objek 3 dimensi.&lt;/p&gt;
 &lt;p&gt;Lebih jelas, buku ini akan membahas:&lt;br /&gt;
 &amp;bull;&amp;nbsp;&amp;nbsp;&amp;nbsp; Pengenalan 3ds Max Design 2009&lt;br /&gt;
 &amp;bull;&amp;nbsp;&amp;nbsp;&amp;nbsp; Menggambar Objek 3D&lt;br /&gt;
 &amp;bull;&amp;nbsp;&amp;nbsp;&amp;nbsp; Perintah Transform&lt;br /&gt;
 &amp;bull;&amp;nbsp;&amp;nbsp;&amp;nbsp; Teknik Pencahayaan&lt;br /&gt;
 &amp;bull;&amp;nbsp;&amp;nbsp;&amp;nbsp; Camera, Material dan Rendering&lt;br /&gt;
 &amp;bull;&amp;nbsp;&amp;nbsp;&amp;nbsp; Teknik Penggunaan Animasi&lt;br /&gt;
 &amp;bull;&amp;nbsp;&amp;nbsp;&amp;nbsp; Membuat Objek Realistis&lt;/p&gt;</t>
        </is>
      </c>
      <c r="Y1005" s="262" t="n">
        <v>91000</v>
      </c>
      <c r="Z1005" s="226" t="n"/>
      <c r="AA1005" s="241">
        <f>Y1388*Z1388</f>
        <v/>
      </c>
      <c r="AB1005" s="237" t="inlineStr">
        <is>
          <t>39fabd5f-8401-41df-9511-d4dee8f2b02f</t>
        </is>
      </c>
    </row>
    <row r="1006" ht="15" customHeight="1" s="283">
      <c r="A1006" s="109" t="n">
        <v>1380</v>
      </c>
      <c r="B1006" s="222">
        <f>HYPERLINK("https://mocostore.moco.co.id/catalog/"&amp;AB1389,"Klik Disini")</f>
        <v/>
      </c>
      <c r="C1006" s="223" t="inlineStr">
        <is>
          <t>Membuat Skripsi, Tesis, dan Disertasi dengan Partial Least Square SEM (PLS - SEM)</t>
        </is>
      </c>
      <c r="D1006" s="223" t="n"/>
      <c r="E1006" s="223" t="inlineStr">
        <is>
          <t>Jonathan Sarwono dan Umi Narimawati</t>
        </is>
      </c>
      <c r="F1006" s="223" t="inlineStr">
        <is>
          <t>978-979-29-5084-7</t>
        </is>
      </c>
      <c r="G1006" s="223" t="inlineStr">
        <is>
          <t>978-979-29-9528-2</t>
        </is>
      </c>
      <c r="H1006" s="223" t="inlineStr">
        <is>
          <t>Statistika</t>
        </is>
      </c>
      <c r="I1006" s="258" t="inlineStr">
        <is>
          <t>Perguruan Tinggi</t>
        </is>
      </c>
      <c r="J1006" s="186" t="inlineStr">
        <is>
          <t>009.01</t>
        </is>
      </c>
      <c r="K1006" s="223" t="n"/>
      <c r="L1006" s="223" t="n"/>
      <c r="M1006" s="259" t="n"/>
      <c r="N1006" s="223" t="n"/>
      <c r="O1006" s="223" t="n"/>
      <c r="P1006" s="260" t="n">
        <v>2015</v>
      </c>
      <c r="Q1006" s="260" t="n">
        <v>2018</v>
      </c>
      <c r="R1006" s="223" t="inlineStr">
        <is>
          <t>Penerbit Andi</t>
        </is>
      </c>
      <c r="S1006" s="223" t="inlineStr">
        <is>
          <t>Andi Offset CV</t>
        </is>
      </c>
      <c r="T1006" s="223" t="n"/>
      <c r="U1006" s="261" t="n">
        <v>240</v>
      </c>
      <c r="V1006" s="86" t="inlineStr">
        <is>
          <t>pdf</t>
        </is>
      </c>
      <c r="W1006" s="223" t="inlineStr">
        <is>
          <t>17.9 MB</t>
        </is>
      </c>
      <c r="X1006" s="225" t="inlineStr">
        <is>
          <t>&lt;p&gt;Saat ini terjadi pergeseran bagi para pengguna SEM di kalangan para peneliti di perguruan tinggi. Orang cenderung menggunakan PLS SEM sebagai alternatif selain SEM yang berbasis kovarian yang selama ini digunakan oleh para peneliti di kalangan perguruan tinggi. PLS SEM mempunyai persyaratan-persyaratan yang lebih longgar digunakan dalam riset serta lebih mudah dipahami. Di samping itu, tersedia perangkat lunak gratis untuk dipergunakan dalam membantu menghitung parameter-parameter dalam SEM. Untuk itu, buku ini dihadirkan kepada para pembaca yang ingin mengenal PLS SEM dengan alat bantu SmartPLS. Selengkapnya, buku ini berisi. &amp;Atilde;&amp;cent;&amp;iuml;&amp;iquest;&amp;frac12;&amp;Acirc;&amp;cent; Mengenal apa itu PLS-SEM &amp;Atilde;&amp;cent;&amp;iuml;&amp;iquest;&amp;frac12;&amp;Acirc;&amp;cent; Teori yang mendasari PLS-SEM &amp;Atilde;&amp;cent;&amp;iuml;&amp;iquest;&amp;frac12;&amp;Acirc;&amp;cent; Perangkat lunak PLS SEM &amp;Atilde;&amp;cent;&amp;iuml;&amp;iquest;&amp;frac12;&amp;Acirc;&amp;cent; Cara membuat proyek dalam PLS-SEM &amp;Atilde;&amp;cent;&amp;iuml;&amp;iquest;&amp;frac12;&amp;Acirc;&amp;cent; Cara membuat model dalam PLS-SEM &amp;Atilde;&amp;cent;&amp;iuml;&amp;iquest;&amp;frac12;&amp;Acirc;&amp;cent; Pemodelan untuk riset skripsi, tesis, dan disertasi &amp;Atilde;&amp;cent;&amp;iuml;&amp;iquest;&amp;frac12;&amp;Acirc;&amp;cent; Perbedaan pokok SEM berbasis kovarian (CBSEM) dan SEM yang menggunakan PLS (PLS &amp;Atilde;&amp;cent;&amp;iuml;&amp;iquest;&amp;frac12;&amp;iuml;&amp;iquest;&amp;frac12; SEM)&lt;/p&gt;</t>
        </is>
      </c>
      <c r="Y1006" s="262" t="n">
        <v>59000</v>
      </c>
      <c r="Z1006" s="226" t="n"/>
      <c r="AA1006" s="241">
        <f>Y1389*Z1389</f>
        <v/>
      </c>
      <c r="AB1006" s="237" t="inlineStr">
        <is>
          <t>4b84ac7d-9eb8-464b-a206-72aa4d3964fb</t>
        </is>
      </c>
    </row>
    <row r="1007" ht="15" customHeight="1" s="283">
      <c r="A1007" s="109" t="n">
        <v>1381</v>
      </c>
      <c r="B1007" s="222">
        <f>HYPERLINK("https://mocostore.moco.co.id/catalog/"&amp;AB1390,"Klik Disini")</f>
        <v/>
      </c>
      <c r="C1007" s="223" t="inlineStr">
        <is>
          <t>Seri Belajar Kilat Memperoleh Income Melalui eBay</t>
        </is>
      </c>
      <c r="D1007" s="223" t="n"/>
      <c r="E1007" s="223" t="inlineStr">
        <is>
          <t>ELCOM</t>
        </is>
      </c>
      <c r="F1007" s="223" t="inlineStr">
        <is>
          <t>978-979-29-2042-0</t>
        </is>
      </c>
      <c r="G1007" s="223" t="inlineStr">
        <is>
          <t>978-979-29-8849-9</t>
        </is>
      </c>
      <c r="H1007" s="223" t="inlineStr">
        <is>
          <t>Komputer &amp; Internet</t>
        </is>
      </c>
      <c r="I1007" s="258" t="inlineStr">
        <is>
          <t>Perguruan Tinggi</t>
        </is>
      </c>
      <c r="J1007" s="186" t="inlineStr">
        <is>
          <t>009.05</t>
        </is>
      </c>
      <c r="K1007" s="223" t="n"/>
      <c r="L1007" s="264" t="n"/>
      <c r="M1007" s="265" t="n"/>
      <c r="N1007" s="223" t="inlineStr">
        <is>
          <t>Indonesia</t>
        </is>
      </c>
      <c r="O1007" s="223" t="inlineStr">
        <is>
          <t>Tidak diketahui</t>
        </is>
      </c>
      <c r="P1007" s="260" t="n">
        <v>2011</v>
      </c>
      <c r="Q1007" s="260" t="n">
        <v>2018</v>
      </c>
      <c r="R1007" s="223" t="inlineStr">
        <is>
          <t>Penerbit Andi</t>
        </is>
      </c>
      <c r="S1007" s="223" t="inlineStr">
        <is>
          <t>Andi Offset CV</t>
        </is>
      </c>
      <c r="T1007" s="223" t="inlineStr">
        <is>
          <t>Lokal</t>
        </is>
      </c>
      <c r="U1007" s="261" t="n">
        <v>160</v>
      </c>
      <c r="V1007" s="86" t="inlineStr">
        <is>
          <t>pdf</t>
        </is>
      </c>
      <c r="W1007" s="223" t="inlineStr">
        <is>
          <t>13.5 MB</t>
        </is>
      </c>
      <c r="X1007" s="225" t="inlineStr">
        <is>
          <t>&lt;p&gt;Perubahan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eBay.&lt;br /&gt;
 Melalui buku Belajar Kilat ini, Anda akan dituntun secara step by step memulai bisnis Anda di eBay, mulai dari pengenalan akan eBay sendiri, teknik membeli dan menjual di eBay, hingga menutup proses jual beli Anda. Tidak sampai di situ saja, dibahas pula strategi jual beli yang aman bagi Anda, cara proteksi diri sendiri terhadap hal-hal yang tidak diinginkan dalam proses jual beli, serta penanganan dalam permasalahan jual beli. Bukan hal yang mustahil jika Anda ingin mengubah bisnis konvensional anda menjadi bisnis internet dengan skala global dan tidak terbatas oleh tempat.&lt;br /&gt;
 Selamat datang di dunia bisnis tanpa batas!&lt;/p&gt;</t>
        </is>
      </c>
      <c r="Y1007" s="262" t="n">
        <v>58500</v>
      </c>
      <c r="Z1007" s="226" t="n"/>
      <c r="AA1007" s="241">
        <f>Y1390*Z1390</f>
        <v/>
      </c>
      <c r="AB1007" s="237" t="inlineStr">
        <is>
          <t>bcf9dfaf-c0f7-45d8-a87d-7f35f880104b</t>
        </is>
      </c>
    </row>
    <row r="1008" ht="15" customHeight="1" s="283">
      <c r="A1008" s="109" t="n">
        <v>1382</v>
      </c>
      <c r="B1008" s="222">
        <f>HYPERLINK("https://mocostore.moco.co.id/catalog/"&amp;AB1391,"Klik Disini")</f>
        <v/>
      </c>
      <c r="C1008" s="223" t="inlineStr">
        <is>
          <t>Hamba Sejati</t>
        </is>
      </c>
      <c r="D1008" s="223" t="n"/>
      <c r="E1008" s="223" t="inlineStr">
        <is>
          <t>Pdt. Daniel Alexander</t>
        </is>
      </c>
      <c r="F1008" s="223" t="inlineStr">
        <is>
          <t>979-763-270-9</t>
        </is>
      </c>
      <c r="G1008" s="223" t="inlineStr">
        <is>
          <t>978-979-29-9602-9</t>
        </is>
      </c>
      <c r="H1008" s="223" t="inlineStr">
        <is>
          <t>Agama Kristen</t>
        </is>
      </c>
      <c r="I1008" s="258" t="inlineStr">
        <is>
          <t>Perguruan Tinggi</t>
        </is>
      </c>
      <c r="J1008" s="186" t="inlineStr">
        <is>
          <t>009.16</t>
        </is>
      </c>
      <c r="K1008" s="223" t="inlineStr">
        <is>
          <t>Tidak Tersedia</t>
        </is>
      </c>
      <c r="L1008" s="223" t="n"/>
      <c r="M1008" s="259" t="inlineStr">
        <is>
          <t>Tidak Tersedia</t>
        </is>
      </c>
      <c r="N1008" s="223" t="inlineStr">
        <is>
          <t>Indonesia</t>
        </is>
      </c>
      <c r="O1008" s="223" t="inlineStr">
        <is>
          <t>Tidak diketahui</t>
        </is>
      </c>
      <c r="P1008" s="260" t="n">
        <v>2006</v>
      </c>
      <c r="Q1008" s="260" t="n">
        <v>2018</v>
      </c>
      <c r="R1008" s="223" t="inlineStr">
        <is>
          <t>Penerbit Andi</t>
        </is>
      </c>
      <c r="S1008" s="223" t="inlineStr">
        <is>
          <t>Andi Offset CV</t>
        </is>
      </c>
      <c r="T1008" s="223" t="inlineStr">
        <is>
          <t>Lokal</t>
        </is>
      </c>
      <c r="U1008" s="261" t="n">
        <v>104</v>
      </c>
      <c r="V1008" s="86" t="inlineStr">
        <is>
          <t>pdf</t>
        </is>
      </c>
      <c r="W1008" s="223" t="inlineStr">
        <is>
          <t>8.2 MB</t>
        </is>
      </c>
      <c r="X1008" s="225" t="inlineStr">
        <is>
          <t>&lt;p&gt;Pelayanan, kata yang diperkenalkan Yesus 200 Tahun yang lalu, sekarang ini artinya terpelintir dari makna asli seperti yang digaungkan penciptanya. Pelayanan seakan-akan telah kehilangan kekuatannya. Bisa jadi karena rentang waktu yang sangat lama sejak dikenalkan. Bisa juga karena secara naluri manusia tidak senang melayani&lt;/p&gt;
 &lt;p&gt;Saat anda membaca buku ini, Anda akan menemukan kebenaran-kebenaran yang mungkin saja selama ini terabaikan di tengah kesibukan pelayanan Anda. Dengan demikian, buku ini bisa Anda jadika panduan untuk mengarahkan kembali pelayanan Anda kepada Sang Pelayan Sejati, Yesus Kristus.&lt;/p&gt;</t>
        </is>
      </c>
      <c r="Y1008" s="262" t="n">
        <v>46500</v>
      </c>
      <c r="Z1008" s="226" t="n"/>
      <c r="AA1008" s="241">
        <f>Y1391*Z1391</f>
        <v/>
      </c>
      <c r="AB1008" s="237" t="inlineStr">
        <is>
          <t>7481c1c9-06e5-489c-b4ca-db7d94c9dd78</t>
        </is>
      </c>
    </row>
    <row r="1009" ht="15" customHeight="1" s="283">
      <c r="A1009" s="109" t="n">
        <v>1383</v>
      </c>
      <c r="B1009" s="222">
        <f>HYPERLINK("https://mocostore.moco.co.id/catalog/"&amp;AB1392,"Klik Disini")</f>
        <v/>
      </c>
      <c r="C1009" s="223" t="inlineStr">
        <is>
          <t>Membuat Website dengan ASP dan Microsoft Access</t>
        </is>
      </c>
      <c r="D1009" s="223" t="n"/>
      <c r="E1009" s="223" t="inlineStr">
        <is>
          <t>Bowo Ekowidodo</t>
        </is>
      </c>
      <c r="F1009" s="223" t="inlineStr">
        <is>
          <t>979-731-767-6</t>
        </is>
      </c>
      <c r="G1009" s="223" t="inlineStr">
        <is>
          <t>978-979-29-9529-9</t>
        </is>
      </c>
      <c r="H1009" s="223" t="inlineStr">
        <is>
          <t>Komputer &amp; Internet</t>
        </is>
      </c>
      <c r="I1009" s="258" t="inlineStr">
        <is>
          <t>Perguruan Tinggi</t>
        </is>
      </c>
      <c r="J1009" s="186" t="inlineStr">
        <is>
          <t>009.05</t>
        </is>
      </c>
      <c r="K1009" s="223" t="n"/>
      <c r="L1009" s="264" t="n"/>
      <c r="M1009" s="265" t="n"/>
      <c r="N1009" s="223" t="inlineStr">
        <is>
          <t>Indonesia</t>
        </is>
      </c>
      <c r="O1009" s="223" t="inlineStr">
        <is>
          <t>Tidak diketahui</t>
        </is>
      </c>
      <c r="P1009" s="260" t="n">
        <v>2005</v>
      </c>
      <c r="Q1009" s="260" t="n">
        <v>2018</v>
      </c>
      <c r="R1009" s="223" t="inlineStr">
        <is>
          <t>Penerbit Andi</t>
        </is>
      </c>
      <c r="S1009" s="223" t="inlineStr">
        <is>
          <t>Andi Offset CV</t>
        </is>
      </c>
      <c r="T1009" s="223" t="inlineStr">
        <is>
          <t>Lokal</t>
        </is>
      </c>
      <c r="U1009" s="261" t="n">
        <v>352</v>
      </c>
      <c r="V1009" s="86" t="inlineStr">
        <is>
          <t>pdf</t>
        </is>
      </c>
      <c r="W1009" s="223" t="inlineStr">
        <is>
          <t>24.6 MB</t>
        </is>
      </c>
      <c r="X1009" s="225" t="inlineStr">
        <is>
          <t>&lt;p&gt;Memiliki sebuah website merupakan idaman dan menjadi kebanggaan tersendiri. Dengan membuat website, seseorang bisa belajar, berpikir dan berkarya. Memiliki website berarti terus dipacu untuk menarik pengunjung agar mereka selalu datang menggunakan aplikasi yang Anda sediakan di dalam website itu.&amp;nbsp;&lt;br /&gt;
 &lt;br /&gt;
 Buku ini membantu Anda untuk memahami dan memanfaatkan ASP dan MS.Access untuk membuat website yang professional.&amp;nbsp;&lt;br /&gt;
 &lt;br /&gt;
 Daftar Isi :&lt;br /&gt;
 Bab I Pendahuluan&amp;nbsp;&lt;br /&gt;
 Bab II Dasar-dasar HTML&lt;br /&gt;
 Bab III Mengenal ASP&lt;br /&gt;
 Bab IV VB Script&lt;br /&gt;
 Bab V Sekilas Data Base&lt;br /&gt;
 Bab VI Dasar-dasar ASP&lt;br /&gt;
 Bab VII Membuat file ASP&lt;br /&gt;
 Bab VIII Membuat Hit Counter&lt;br /&gt;
 Bab IX Membuat Polling&lt;br /&gt;
 Bab X Membuat Web Berita&lt;br /&gt;
 Bab XI Membuat Buku Tamu&lt;br /&gt;
 Bab XII Membuat Forum&lt;br /&gt;
 Bab XIII Membuat Banner Rotator&lt;br /&gt;
 Bab XIV Membuat Site Search&lt;br /&gt;
 Bab XV Penanganan Kesalahan&lt;br /&gt;
 Bab XVI Penyelesaian&lt;/p&gt;</t>
        </is>
      </c>
      <c r="Y1009" s="262" t="n">
        <v>101000</v>
      </c>
      <c r="Z1009" s="226" t="n"/>
      <c r="AA1009" s="241">
        <f>Y1392*Z1392</f>
        <v/>
      </c>
      <c r="AB1009" s="237" t="inlineStr">
        <is>
          <t>9f9f545a-1c55-4823-9103-ab0b4159315b</t>
        </is>
      </c>
    </row>
    <row r="1010" ht="15" customHeight="1" s="283">
      <c r="A1010" s="109" t="n">
        <v>1384</v>
      </c>
      <c r="B1010" s="222">
        <f>HYPERLINK("https://mocostore.moco.co.id/catalog/"&amp;AB1393,"Klik Disini")</f>
        <v/>
      </c>
      <c r="C1010" s="223" t="inlineStr">
        <is>
          <t>Membuat Website eye Catching dengan Flash CS5</t>
        </is>
      </c>
      <c r="D1010" s="223" t="n"/>
      <c r="E1010" s="223" t="inlineStr">
        <is>
          <t>ELCOM</t>
        </is>
      </c>
      <c r="F1010" s="223" t="inlineStr">
        <is>
          <t>978-979-29-2052-9</t>
        </is>
      </c>
      <c r="G1010" s="223" t="inlineStr">
        <is>
          <t>978-979-29-9533-6</t>
        </is>
      </c>
      <c r="H1010" s="223" t="inlineStr">
        <is>
          <t>Komputer &amp; Internet</t>
        </is>
      </c>
      <c r="I1010" s="258" t="inlineStr">
        <is>
          <t>Perguruan Tinggi</t>
        </is>
      </c>
      <c r="J1010" s="186" t="inlineStr">
        <is>
          <t>009.05</t>
        </is>
      </c>
      <c r="K1010" s="223" t="n"/>
      <c r="L1010" s="223" t="n"/>
      <c r="M1010" s="259" t="n"/>
      <c r="N1010" s="223" t="inlineStr">
        <is>
          <t>Indonesia</t>
        </is>
      </c>
      <c r="O1010" s="223" t="inlineStr">
        <is>
          <t>Tidak diketahui</t>
        </is>
      </c>
      <c r="P1010" s="260" t="n">
        <v>2012</v>
      </c>
      <c r="Q1010" s="260" t="n">
        <v>2018</v>
      </c>
      <c r="R1010" s="223" t="inlineStr">
        <is>
          <t>Penerbit Andi</t>
        </is>
      </c>
      <c r="S1010" s="223" t="inlineStr">
        <is>
          <t>Andi Offset CV</t>
        </is>
      </c>
      <c r="T1010" s="223" t="inlineStr">
        <is>
          <t>Lokal</t>
        </is>
      </c>
      <c r="U1010" s="261" t="n">
        <v>114</v>
      </c>
      <c r="V1010" s="86" t="inlineStr">
        <is>
          <t>pdf</t>
        </is>
      </c>
      <c r="W1010" s="223" t="inlineStr">
        <is>
          <t>14.6 MB</t>
        </is>
      </c>
      <c r="X1010" s="225" t="inlineStr">
        <is>
          <t>&lt;p&gt;Hadapilah kenyataan bahwa desain yang buruk dari sebuah web statis sudah tidak diminati lagi. Web memang telah cukup lama hadir di sekitar Anda dan banyak orang telah cukup terbiasa berhadapan dengan sebuah web. Namun, banyak orang juga ingin dan berharap bila sebuah web dapat disajikan dengan Eye Catching (menarik) pada saat online. Isi buku ini akan menunjukkan bagaimana cara membuat desain web yang menarik.&lt;br /&gt;
 Saat atasan mengharapkan Anda untuk meramaikan situs web perusahaan atau Anda ingin mencoba membuat web beranimasi untuk sebuah proyek, buku berbasis panduan praktis ini akan menunjukkan kepada Anda tentang cara memulai membuat animasi Flash secara instan pada sebuah web. Isi buku ini disampaikan dengan praktis, step by step yang efisien, serta didukung gambar petunjuk yang jelas sehingga membuat Anda dapat menggunakan tool Flash dengan efisien, misal: membuat dan menganimasikan grafis, membuat tweening, menambahkan sound, membuat animasi web Flash secara instan, dan masih banyak lagi.&lt;/p&gt;</t>
        </is>
      </c>
      <c r="Y1010" s="262" t="n">
        <v>42000</v>
      </c>
      <c r="Z1010" s="226" t="n"/>
      <c r="AA1010" s="241">
        <f>Y1393*Z1393</f>
        <v/>
      </c>
      <c r="AB1010" s="237" t="inlineStr">
        <is>
          <t>39706b57-b615-4788-affa-479b0bde0218</t>
        </is>
      </c>
    </row>
    <row r="1011" ht="15" customHeight="1" s="283">
      <c r="A1011" s="109" t="n">
        <v>1385</v>
      </c>
      <c r="B1011" s="222">
        <f>HYPERLINK("https://mocostore.moco.co.id/catalog/"&amp;AB1394,"Klik Disini")</f>
        <v/>
      </c>
      <c r="C1011" s="223" t="inlineStr">
        <is>
          <t>Panduan Praktis Analisis Struktur Bangunan dan Gedung dengan SAP 2000 Versi 14</t>
        </is>
      </c>
      <c r="D1011" s="223" t="n"/>
      <c r="E1011" s="223" t="inlineStr">
        <is>
          <t>Wahana Komputer</t>
        </is>
      </c>
      <c r="F1011" s="223" t="inlineStr">
        <is>
          <t>978-979-29-1524-2</t>
        </is>
      </c>
      <c r="G1011" s="223" t="inlineStr">
        <is>
          <t>978-979-29-9266-3</t>
        </is>
      </c>
      <c r="H1011" s="223" t="inlineStr">
        <is>
          <t>Profesional dan Teknis</t>
        </is>
      </c>
      <c r="I1011" s="258" t="inlineStr">
        <is>
          <t>Perguruan Tinggi</t>
        </is>
      </c>
      <c r="J1011" s="186" t="inlineStr">
        <is>
          <t>009.05</t>
        </is>
      </c>
      <c r="K1011" s="223" t="inlineStr">
        <is>
          <t>Tidak Tersedia</t>
        </is>
      </c>
      <c r="L1011" s="264" t="n"/>
      <c r="M1011" s="265" t="inlineStr">
        <is>
          <t>Tidak Tersedia</t>
        </is>
      </c>
      <c r="N1011" s="223" t="inlineStr">
        <is>
          <t>Indonesia</t>
        </is>
      </c>
      <c r="O1011" s="223" t="inlineStr">
        <is>
          <t>Tidak diketahui</t>
        </is>
      </c>
      <c r="P1011" s="260" t="n">
        <v>2010</v>
      </c>
      <c r="Q1011" s="260" t="n">
        <v>2018</v>
      </c>
      <c r="R1011" s="223" t="inlineStr">
        <is>
          <t>Penerbit Andi</t>
        </is>
      </c>
      <c r="S1011" s="223" t="inlineStr">
        <is>
          <t>Andi Offset CV</t>
        </is>
      </c>
      <c r="T1011" s="223" t="inlineStr">
        <is>
          <t>Lokal</t>
        </is>
      </c>
      <c r="U1011" s="261" t="n">
        <v>256</v>
      </c>
      <c r="V1011" s="86" t="inlineStr">
        <is>
          <t>pdf</t>
        </is>
      </c>
      <c r="W1011" s="223" t="inlineStr">
        <is>
          <t>17.1 MB</t>
        </is>
      </c>
      <c r="X1011" s="225" t="inlineStr">
        <is>
          <t>&lt;p&gt;SAP 2000 merupakan program yang menghadirkan state of the art dalam teknologi tiga dimensi finite element method bagi struktur teknik. SAP 2000 secara utuh terintegrasi dalam Windows 95/ NT, dan menyediakan metode antarmuka secara grafis yang sangat mudah digunakan selama proses pengembangan dalam aktivitas analisis teknik.&lt;br /&gt;
 SAP (Structural Analysis Program) merupakan program struktur yang berbeda dari program struktur yang lainnya seperti ETAB, RISA, STAAD, STRUDL, GRASP, MICROFEAP, hal inilah yang nantinya akan, menjebak para pengguna dalam banyak hal, di mana pengetahuan tentang struktur harus dilandasi dengan teori yang kuat pula.&lt;br /&gt;
 Buku Panduan Praktis: Ana/isis Struktur Bangunan dan Gedung dengan SAP 2000 versi 14 ini membahas se.cara praktis dan tuntas berbagai hal yang berhubungan dengan perhitungan struktur, lengkap dengan gambar dan petunjuk langkah demi langkah, dan juga contoh yang diaplikasikan pada struktur sederhana.&lt;br /&gt;
 Buku ini akan membahas:&lt;br /&gt;
 &amp;bull; Bab 1 Teknik Dasar SAP 2000 Versi 14,&lt;br /&gt;
 &amp;bull; Bab 2 Struktur Beton,&lt;br /&gt;
 &amp;bull; Bab 3 Analisis Struktur,&lt;br /&gt;
 &amp;bull; Bab 4 Metode Struktur Beton,&lt;br /&gt;
 &amp;bull; Bab 5 Struktur Baja.&lt;br /&gt;
 &amp;nbsp;&lt;/p&gt;</t>
        </is>
      </c>
      <c r="Y1011" s="262" t="n">
        <v>92500</v>
      </c>
      <c r="Z1011" s="226" t="n"/>
      <c r="AA1011" s="241">
        <f>Y1394*Z1394</f>
        <v/>
      </c>
      <c r="AB1011" s="237" t="inlineStr">
        <is>
          <t>2bdef041-0c3c-426f-9469-793dc31e0e4f</t>
        </is>
      </c>
    </row>
    <row r="1012" ht="15" customHeight="1" s="283">
      <c r="A1012" s="109" t="n">
        <v>1386</v>
      </c>
      <c r="B1012" s="222">
        <f>HYPERLINK("https://mocostore.moco.co.id/catalog/"&amp;AB1395,"Klik Disini")</f>
        <v/>
      </c>
      <c r="C1012" s="223" t="inlineStr">
        <is>
          <t>Seri Belajar Kilat Microsoft Office 2010</t>
        </is>
      </c>
      <c r="D1012" s="223" t="n"/>
      <c r="E1012" s="223" t="inlineStr">
        <is>
          <t>ELCOM</t>
        </is>
      </c>
      <c r="F1012" s="223" t="inlineStr">
        <is>
          <t>978-979-29-2027-7</t>
        </is>
      </c>
      <c r="G1012" s="223" t="inlineStr">
        <is>
          <t>978-979-29-8851-2</t>
        </is>
      </c>
      <c r="H1012" s="223" t="inlineStr">
        <is>
          <t>Komputer &amp; Internet</t>
        </is>
      </c>
      <c r="I1012" s="258" t="inlineStr">
        <is>
          <t>Perguruan Tinggi</t>
        </is>
      </c>
      <c r="J1012" s="186" t="inlineStr">
        <is>
          <t>009.05</t>
        </is>
      </c>
      <c r="K1012" s="223" t="n"/>
      <c r="L1012" s="264" t="n"/>
      <c r="M1012" s="265" t="n"/>
      <c r="N1012" s="223" t="inlineStr">
        <is>
          <t>Indonesia</t>
        </is>
      </c>
      <c r="O1012" s="223" t="inlineStr">
        <is>
          <t>Tidak diketahui</t>
        </is>
      </c>
      <c r="P1012" s="260" t="n">
        <v>2010</v>
      </c>
      <c r="Q1012" s="260" t="n">
        <v>2018</v>
      </c>
      <c r="R1012" s="223" t="inlineStr">
        <is>
          <t>Penerbit Andi</t>
        </is>
      </c>
      <c r="S1012" s="223" t="inlineStr">
        <is>
          <t>Andi Offset CV</t>
        </is>
      </c>
      <c r="T1012" s="223" t="inlineStr">
        <is>
          <t>Lokal</t>
        </is>
      </c>
      <c r="U1012" s="261" t="n">
        <v>136</v>
      </c>
      <c r="V1012" s="86" t="inlineStr">
        <is>
          <t>pdf</t>
        </is>
      </c>
      <c r="W1012" s="223" t="inlineStr">
        <is>
          <t>9.6 MB</t>
        </is>
      </c>
      <c r="X1012" s="225" t="inlineStr">
        <is>
          <t>&lt;p&gt;Meskipun Anda sudah sering menggunakan produk dari Microsoft Office namun mungkin Anda belum mencicipi produk terbarunya yaitu Microsoft Office 2010. Varian baru dari produk Office ini memiliki berbagai fitur baru tambahan dari versi sebelumnya yang layak Anda coba. Anda dapat membuat dokumen, pengolahan data, dan presentasi menjadi lebih menarik dengan fitur yang disediakan.&amp;nbsp;&lt;br /&gt;
 Pada Microsoft Word, Anda bisa mengolah tulisan, gambar, atau grafik menjadi tiga dimensi, membuat cover judul tulisan, memberi background pada tulisan, dan masih banyak yang dapat dilakukan dengan fitur Microsoft Words 2010. Saat bekerja dengan Microsoft Excel, Anda bisa menambahkan komentar pada sel, menyembunyikan sel, memberi password, dan sebagainya. Pada Microsoft PowerPoint, Anda bisa membuat album foto, menyisipkan video, menyalin format lebih cepat, memberikan efek animasi yang lebih beragam, sehingga Anda bisa membuat presentasi jauh lebih menarik. Demikian pula dengan Microsoft Outlook dan Microsoft Acces, di mana pengguna akan semakin dimanjakan dengan makin lengkapnya fitur Microsoft Office yang memberikan lebih banyak pilihan penggunaan aplikasi office ini.&lt;br /&gt;
 Untuk menguasai hal tersebut di atas, Anda tidak perlu membeli bukunya satu per satu karena pada buku ini dibahas lengkap mengenai produk Office varian terbaru ini yaitu Microsoft Word, Excel, PowerPoint, Outlook, dan Access. Buku ini disajikan secara step by step sehingga Anda akan lebih mudah memahami dan langsung dapat mempraktekkan isinya&lt;/p&gt;</t>
        </is>
      </c>
      <c r="Y1012" s="262" t="n">
        <v>53500</v>
      </c>
      <c r="Z1012" s="226" t="n"/>
      <c r="AA1012" s="241">
        <f>Y1395*Z1395</f>
        <v/>
      </c>
      <c r="AB1012" s="237" t="inlineStr">
        <is>
          <t>fbb76831-d410-456e-adb4-5bac8932f478</t>
        </is>
      </c>
    </row>
    <row r="1013" ht="15" customHeight="1" s="283">
      <c r="A1013" s="109" t="n">
        <v>1387</v>
      </c>
      <c r="B1013" s="222">
        <f>HYPERLINK("https://mocostore.moco.co.id/catalog/"&amp;AB1396,"Klik Disini")</f>
        <v/>
      </c>
      <c r="C1013" s="223" t="inlineStr">
        <is>
          <t>Membuat Website Interaktif dengan Macromedia Dreamweaver MX</t>
        </is>
      </c>
      <c r="D1013" s="223" t="n"/>
      <c r="E1013" s="223" t="inlineStr">
        <is>
          <t>Wahana Komputer</t>
        </is>
      </c>
      <c r="F1013" s="223" t="inlineStr">
        <is>
          <t>979-731-414-6</t>
        </is>
      </c>
      <c r="G1013" s="223" t="inlineStr">
        <is>
          <t>978-979-29-9534-3</t>
        </is>
      </c>
      <c r="H1013" s="223" t="inlineStr">
        <is>
          <t>Komputer &amp; Internet</t>
        </is>
      </c>
      <c r="I1013" s="258" t="inlineStr">
        <is>
          <t>Perguruan Tinggi</t>
        </is>
      </c>
      <c r="J1013" s="186" t="inlineStr">
        <is>
          <t>009.05</t>
        </is>
      </c>
      <c r="K1013" s="223" t="n"/>
      <c r="L1013" s="223" t="n"/>
      <c r="M1013" s="259" t="n"/>
      <c r="N1013" s="223" t="inlineStr">
        <is>
          <t>Indonesia</t>
        </is>
      </c>
      <c r="O1013" s="223" t="inlineStr">
        <is>
          <t>Tidak diketahui</t>
        </is>
      </c>
      <c r="P1013" s="260" t="n">
        <v>2004</v>
      </c>
      <c r="Q1013" s="260" t="n">
        <v>2018</v>
      </c>
      <c r="R1013" s="223" t="inlineStr">
        <is>
          <t>Penerbit Andi</t>
        </is>
      </c>
      <c r="S1013" s="223" t="inlineStr">
        <is>
          <t>Andi Offset CV</t>
        </is>
      </c>
      <c r="T1013" s="223" t="inlineStr">
        <is>
          <t>Lokal</t>
        </is>
      </c>
      <c r="U1013" s="261" t="n">
        <v>325</v>
      </c>
      <c r="V1013" s="86" t="inlineStr">
        <is>
          <t>pdf</t>
        </is>
      </c>
      <c r="W1013" s="223" t="inlineStr">
        <is>
          <t>8.8 MB</t>
        </is>
      </c>
      <c r="X1013" s="225" t="inlineStr">
        <is>
          <t>&lt;p&gt;Macromedia Dreamweaver MX merupakan program aplikasi profesioanal untuk mengedit HTML dan mengelola Website serta pages.Karena tampil secara visual, program ini mudah dioprasikan.Program ini menyediakan banyak perangkat yang dapat meningkatkan kemampuan user didalam membuat Web&amp;nbsp;&lt;br /&gt;
 &lt;br /&gt;
 DAFTAR ISI&lt;br /&gt;
 BAB I PENDAHULUAN&lt;br /&gt;
 BAB II MENGENAL AREA KERJA DREAMWEAVER MX&lt;br /&gt;
 BAB III MENGENAL SITE&lt;br /&gt;
 BAB IV MEMFORMAT DOKUMEN&lt;br /&gt;
 BAB V BEKERJA DENGAN LAYER&lt;br /&gt;
 BAB VI BEKERJA DENGAN FORM&lt;br /&gt;
 BAB VII BEKERJA DENGAN FRAME&lt;br /&gt;
 BAB VIII MENGGUNAKAN HEAD&lt;br /&gt;
 BAB IX MEMBUAT MENU NAVIGASI&lt;br /&gt;
 BAB X MEMBUAT ANIMASI&lt;br /&gt;
 BAB XI MENGGUNAKAN CSS STYLE&lt;br /&gt;
 BAB XII MENGGUNAKAN BEHAVIOR&lt;br /&gt;
 BAB XIII MENGGUNAKAN ASSET &amp;amp; HISTORY&lt;br /&gt;
 BAB XIV MEMBUAT TEMPLATE&lt;br /&gt;
 BAB XV MEMPUBLISH SITE&lt;/p&gt;</t>
        </is>
      </c>
      <c r="Y1013" s="262" t="n">
        <v>111000</v>
      </c>
      <c r="Z1013" s="226" t="n"/>
      <c r="AA1013" s="241">
        <f>Y1396*Z1396</f>
        <v/>
      </c>
      <c r="AB1013" s="237" t="inlineStr">
        <is>
          <t>6046dd18-e7e9-4ef1-a192-b02e5b862172</t>
        </is>
      </c>
    </row>
    <row r="1014" ht="15" customHeight="1" s="283">
      <c r="A1014" s="109" t="n">
        <v>1388</v>
      </c>
      <c r="B1014" s="222">
        <f>HYPERLINK("https://mocostore.moco.co.id/catalog/"&amp;AB1397,"Klik Disini")</f>
        <v/>
      </c>
      <c r="C1014" s="223" t="inlineStr">
        <is>
          <t>Panduan Praktis: ArchiCAD 12</t>
        </is>
      </c>
      <c r="D1014" s="223" t="n"/>
      <c r="E1014" s="223" t="inlineStr">
        <is>
          <t>Wahana Komputer</t>
        </is>
      </c>
      <c r="F1014" s="223" t="inlineStr">
        <is>
          <t>978-979-29-0881-7</t>
        </is>
      </c>
      <c r="G1014" s="223" t="inlineStr">
        <is>
          <t>978-979-29-9269-4</t>
        </is>
      </c>
      <c r="H1014" s="223" t="inlineStr">
        <is>
          <t>Profesional dan Teknis</t>
        </is>
      </c>
      <c r="I1014" s="258" t="inlineStr">
        <is>
          <t>Perguruan Tinggi</t>
        </is>
      </c>
      <c r="J1014" s="186" t="inlineStr">
        <is>
          <t>009.05</t>
        </is>
      </c>
      <c r="K1014" s="223" t="n"/>
      <c r="L1014" s="264" t="n"/>
      <c r="M1014" s="265" t="n"/>
      <c r="N1014" s="223" t="inlineStr">
        <is>
          <t>Indonesia</t>
        </is>
      </c>
      <c r="O1014" s="223" t="inlineStr">
        <is>
          <t>Tidak diketahui</t>
        </is>
      </c>
      <c r="P1014" s="260" t="n">
        <v>2009</v>
      </c>
      <c r="Q1014" s="260" t="n">
        <v>2018</v>
      </c>
      <c r="R1014" s="223" t="inlineStr">
        <is>
          <t>Penerbit Andi</t>
        </is>
      </c>
      <c r="S1014" s="223" t="inlineStr">
        <is>
          <t>Andi Offset CV</t>
        </is>
      </c>
      <c r="T1014" s="223" t="inlineStr">
        <is>
          <t>Lokal</t>
        </is>
      </c>
      <c r="U1014" s="261" t="n">
        <v>272</v>
      </c>
      <c r="V1014" s="86" t="inlineStr">
        <is>
          <t>pdf</t>
        </is>
      </c>
      <c r="W1014" s="223" t="inlineStr">
        <is>
          <t>18.3 MB</t>
        </is>
      </c>
      <c r="X1014" s="225" t="inlineStr">
        <is>
          <t>&lt;p&gt;Aplikasi ArchiCAD merupakan bagian dari CAD (Computer Aided Design) bidang desain yang banyak digunakan dalam bidang arsitektur. Aplikasi ini dimiliki oleh Graphisoft, sebuah perusahaan pembuat software CAD. ArchiCAD mempunyai kemampuan untuk menampilkan desain rancangan dalam bentuk 3D secara cepat sehingga seorang desainer tidak perlu menghabis&amp;not;kan banyak waktu untuk mengonversikan desain denah bangunan menjadi model arsitektur 3 dimensi. Selain itu, aplikasi ini juga didukung oleh teknologi rendering yang mempunyai kemampuan untuk menampilkan hasil desain yang mendekati kenyataan.&lt;/p&gt;
 &lt;p&gt;&lt;br /&gt;
 Buku Panduan Praktis: ArchiCAD 12, Teknik Pembuatan Desain Arsitektur Bangunan&amp;mdash; Dilengkapi dengan Contoh Aplikasi ini membahas pemanfaatan aplikasi ArchiCAD 12 untuk kebutuhan desain arsitektur bangunan. Berbagai teknik yang berhubungan dengan pembua&amp;not;tan model arsitektur akan diulas, disertai dengan gambar dan petunjuk langkah demi langkah, mulai dari konsep dasar pembuatan elemen bangunan dan konstruksi sampai dengan contoh pembuatan bangunan sederhana dengan ArchiCAD.&lt;br /&gt;
 Lebih jelas, buku ini akan membahas:&lt;/p&gt;
 &lt;ul&gt;
 &lt;li&gt;Pengenalan ArchiCAD,&lt;/li&gt;
 &lt;li&gt;Penggambaran Objek Bangunan,&lt;/li&gt;
 &lt;li&gt;Penggambaran Objek ArchiCAD 2D,&lt;/li&gt;
 &lt;li&gt;Konstruksi Atap Bangunan dengan ArchiCAD,&lt;/li&gt;
 &lt;li&gt;Editing dan Pengolahan Gambar ArchiCAD, dan&lt;/li&gt;
 &lt;li&gt;Penggambaran Model Arsitektur.&lt;/li&gt;
 &lt;/ul&gt;</t>
        </is>
      </c>
      <c r="Y1014" s="262" t="n">
        <v>97000</v>
      </c>
      <c r="Z1014" s="226" t="n"/>
      <c r="AA1014" s="241">
        <f>Y1397*Z1397</f>
        <v/>
      </c>
      <c r="AB1014" s="237" t="inlineStr">
        <is>
          <t>2bef2ca9-3007-447d-8004-22e68222227e</t>
        </is>
      </c>
    </row>
    <row r="1015" ht="15" customHeight="1" s="283">
      <c r="A1015" s="109" t="n">
        <v>1389</v>
      </c>
      <c r="B1015" s="222">
        <f>HYPERLINK("https://mocostore.moco.co.id/catalog/"&amp;AB1398,"Klik Disini")</f>
        <v/>
      </c>
      <c r="C1015" s="223" t="inlineStr">
        <is>
          <t>Hancurkan Kuasa Iblis dalam Diri Anda</t>
        </is>
      </c>
      <c r="D1015" s="223" t="n"/>
      <c r="E1015" s="223" t="inlineStr">
        <is>
          <t>Pdt. Thomas J. Sappington</t>
        </is>
      </c>
      <c r="F1015" s="223" t="inlineStr">
        <is>
          <t>979-29-1084-1</t>
        </is>
      </c>
      <c r="G1015" s="223" t="inlineStr">
        <is>
          <t>978-979-29-9604-3</t>
        </is>
      </c>
      <c r="H1015" s="223" t="inlineStr">
        <is>
          <t>Agama Kristen</t>
        </is>
      </c>
      <c r="I1015" s="258" t="inlineStr">
        <is>
          <t>Perguruan Tinggi</t>
        </is>
      </c>
      <c r="J1015" s="186" t="inlineStr">
        <is>
          <t>009.16</t>
        </is>
      </c>
      <c r="K1015" s="223" t="inlineStr">
        <is>
          <t>Tidak Tersedia</t>
        </is>
      </c>
      <c r="L1015" s="264" t="n"/>
      <c r="M1015" s="265" t="inlineStr">
        <is>
          <t>Tidak Tersedia</t>
        </is>
      </c>
      <c r="N1015" s="223" t="inlineStr">
        <is>
          <t>Indonesia</t>
        </is>
      </c>
      <c r="O1015" s="223" t="inlineStr">
        <is>
          <t>Tidak diketahui</t>
        </is>
      </c>
      <c r="P1015" s="260" t="n">
        <v>1998</v>
      </c>
      <c r="Q1015" s="260" t="n">
        <v>2018</v>
      </c>
      <c r="R1015" s="223" t="inlineStr">
        <is>
          <t>Penerbit Andi</t>
        </is>
      </c>
      <c r="S1015" s="223" t="inlineStr">
        <is>
          <t>Andi Offset CV</t>
        </is>
      </c>
      <c r="T1015" s="223" t="inlineStr">
        <is>
          <t>Lokal</t>
        </is>
      </c>
      <c r="U1015" s="261" t="n">
        <v>296</v>
      </c>
      <c r="V1015" s="86" t="inlineStr">
        <is>
          <t>pdf</t>
        </is>
      </c>
      <c r="W1015" s="223" t="inlineStr">
        <is>
          <t>18.5 MB</t>
        </is>
      </c>
      <c r="X1015" s="225" t="inlineStr">
        <is>
          <t>&lt;p&gt;Topik yang dibahas dalam buku ini sungguh-sungguh penting bagi setiap orang kristen. Mengapa? Ada tiga alasan yang medasarinya.&lt;/p&gt;
 &lt;p&gt;Pertama, dalam kenyataanya, msalah keterlibatan orang kristen dengan kuasa gelap besar sekali. Ternyata masih ada banyak orang kristen yang dipengaruhi iblis karena dosa dan keterlibatan mereka dengan kuasa gelap.&lt;/p&gt;
 &lt;p&gt;kedua, ada banyak hamba Tuhan yang mersa frustasi sebab mereka tidak dapat secara efektif menolong orang-orang tertentu yang mereka pimpin dan layani. Hal ini dikarenakan mereka tidak menyadari bahwa sebenarnya ada banyak masalah yang timbul dalam kehidupan orang kristen bukan bersumber dari diri sendiri melainkan juga dari sumber yang lain yaitu iblis&lt;/p&gt;
 &lt;p&gt;ketiga, ternyata tak sedikit orang kristen. termasuk juga hamba Tuhan merasa frustasi dan berkecil hati. DI satu oihak mereka ingin sekali dapat berjalan dalam kemerdekaan dan kemenangan di dalam Kristus: namun dipihak lain. Pengaruh dunia, ekinginan daging dan iblis dalam kehidupan mereka ternyata masih kuat sehingga mereka terus-menerus terjerat dan terikat dalam dosa-dosa tertentu&lt;/p&gt;
 &lt;p&gt;Buku ini akan emnajwabketiga permasalahn diatas secara jelas dan tuntas, Sehingga setiap umat Allah sungguh-sungguh dapat mengenal Allah serta dapat menikmati kemerdekaan dan kemenangan sebagaimana Allah telah menjanjikan dalam firmannya&lt;/p&gt;</t>
        </is>
      </c>
      <c r="Y1015" s="262" t="n">
        <v>95500</v>
      </c>
      <c r="Z1015" s="226" t="n"/>
      <c r="AA1015" s="241">
        <f>Y1398*Z1398</f>
        <v/>
      </c>
      <c r="AB1015" s="237" t="inlineStr">
        <is>
          <t>9a0e58ec-9c55-4e39-9bb2-b82da3910e0d</t>
        </is>
      </c>
    </row>
    <row r="1016" ht="15" customHeight="1" s="283">
      <c r="A1016" s="109" t="n">
        <v>1390</v>
      </c>
      <c r="B1016" s="222">
        <f>HYPERLINK("https://mocostore.moco.co.id/catalog/"&amp;AB1399,"Klik Disini")</f>
        <v/>
      </c>
      <c r="C1016" s="223" t="inlineStr">
        <is>
          <t>Memilih dan Merawat Periferal Notebook</t>
        </is>
      </c>
      <c r="D1016" s="223" t="n"/>
      <c r="E1016" s="223" t="inlineStr">
        <is>
          <t>Wahana Komputer</t>
        </is>
      </c>
      <c r="F1016" s="223" t="inlineStr">
        <is>
          <t>978-979-29-1783-3</t>
        </is>
      </c>
      <c r="G1016" s="223" t="inlineStr">
        <is>
          <t>978-979-29-9536-7</t>
        </is>
      </c>
      <c r="H1016" s="223" t="inlineStr">
        <is>
          <t>Komputer &amp; Internet</t>
        </is>
      </c>
      <c r="I1016" s="258" t="inlineStr">
        <is>
          <t>Perguruan Tinggi</t>
        </is>
      </c>
      <c r="J1016" s="186" t="inlineStr">
        <is>
          <t>009.05</t>
        </is>
      </c>
      <c r="K1016" s="223" t="n"/>
      <c r="L1016" s="223" t="n"/>
      <c r="M1016" s="259" t="n"/>
      <c r="N1016" s="223" t="inlineStr">
        <is>
          <t>Indonesia</t>
        </is>
      </c>
      <c r="O1016" s="223" t="inlineStr">
        <is>
          <t>Tidak diketahui</t>
        </is>
      </c>
      <c r="P1016" s="260" t="n">
        <v>2011</v>
      </c>
      <c r="Q1016" s="260" t="n">
        <v>2018</v>
      </c>
      <c r="R1016" s="223" t="inlineStr">
        <is>
          <t>Penerbit Andi</t>
        </is>
      </c>
      <c r="S1016" s="223" t="inlineStr">
        <is>
          <t>Andi Offset CV</t>
        </is>
      </c>
      <c r="T1016" s="223" t="inlineStr">
        <is>
          <t>Lokal</t>
        </is>
      </c>
      <c r="U1016" s="261" t="n">
        <v>171</v>
      </c>
      <c r="V1016" s="86" t="inlineStr">
        <is>
          <t>pdf</t>
        </is>
      </c>
      <c r="W1016" s="223" t="inlineStr">
        <is>
          <t>4.0 MB</t>
        </is>
      </c>
      <c r="X1016" s="225" t="inlineStr">
        <is>
          <t>&lt;p&gt;Komputer jinjing atau yang biasa disebut laptop sekarang ini bukan lagi menjadi barang mewah atau gaya hidup melainkan suatu kebutuhan bagi orang-orang yang melakukan aktivitas mobilitas yang cukup tinggi. Hal tersebut juga diimbangi dengan perkembangan teknologi dari perangkat ini.&lt;/p&gt;
 &lt;p&gt;Berbagai inovasi terus dilakukan untuk memberikan kemudahan bagi pengguna.&amp;nbsp;&lt;/p&gt;
 &lt;p&gt;Buku Memilih dan Merawat Periferal Notebook ini membahas secara praktis dan tuntas berbagai hal yang berhubungan dengan teknologi notebook, pemilihan notebook, dan cara merawat notebook, lengkap dengan gambar dan petunjuk langkah demi langkah penggunaan aplikasi pendukung perawatan notebook, mulai dari perawatan hardware, hal-hal yang harus dihindari, dan penggunaan software pendukung.&lt;/p&gt;
 &lt;p&gt;Pembahasan dalam buku ini berisi:&lt;/p&gt;
 &lt;ul&gt;
 &lt;li&gt;Perkembangan Notebook dan Periferalnya&lt;/li&gt;
 &lt;li&gt;Tip Memilih Periferal Notebook&lt;/li&gt;
 &lt;li&gt;Tip Merawat Periferal Notebook.&lt;/li&gt;
 &lt;li&gt;Troubleshooting&lt;/li&gt;
 &lt;/ul&gt;</t>
        </is>
      </c>
      <c r="Y1016" s="262" t="n">
        <v>49500</v>
      </c>
      <c r="Z1016" s="226" t="n"/>
      <c r="AA1016" s="241">
        <f>Y1399*Z1399</f>
        <v/>
      </c>
      <c r="AB1016" s="237" t="inlineStr">
        <is>
          <t>efaf6d56-649e-4fe1-9208-d50fca203f51</t>
        </is>
      </c>
    </row>
    <row r="1017" ht="15" customHeight="1" s="283">
      <c r="A1017" s="109" t="n">
        <v>1391</v>
      </c>
      <c r="B1017" s="222">
        <f>HYPERLINK("https://mocostore.moco.co.id/catalog/"&amp;AB1400,"Klik Disini")</f>
        <v/>
      </c>
      <c r="C1017" s="223" t="inlineStr">
        <is>
          <t>Panduan Praktis: Kreasi Grafis Menarik Menggunakan CorelDraw X4</t>
        </is>
      </c>
      <c r="D1017" s="223" t="n"/>
      <c r="E1017" s="223" t="inlineStr">
        <is>
          <t>Wahana Komputer</t>
        </is>
      </c>
      <c r="F1017" s="223" t="inlineStr">
        <is>
          <t>978-979-29-0599-1</t>
        </is>
      </c>
      <c r="G1017" s="223" t="inlineStr">
        <is>
          <t>978-979-29-9271-7</t>
        </is>
      </c>
      <c r="H1017" s="223" t="inlineStr">
        <is>
          <t>Desain Grafis &amp; Multimedia</t>
        </is>
      </c>
      <c r="I1017" s="258" t="inlineStr">
        <is>
          <t>Perguruan Tinggi</t>
        </is>
      </c>
      <c r="J1017" s="186" t="inlineStr">
        <is>
          <t>009.05</t>
        </is>
      </c>
      <c r="K1017" s="223" t="n"/>
      <c r="L1017" s="264" t="n"/>
      <c r="M1017" s="265" t="n"/>
      <c r="N1017" s="223" t="inlineStr">
        <is>
          <t>Indonesia</t>
        </is>
      </c>
      <c r="O1017" s="223" t="inlineStr">
        <is>
          <t>Tidak diketahui</t>
        </is>
      </c>
      <c r="P1017" s="260" t="n">
        <v>2008</v>
      </c>
      <c r="Q1017" s="260" t="n">
        <v>2018</v>
      </c>
      <c r="R1017" s="223" t="inlineStr">
        <is>
          <t>Penerbit Andi</t>
        </is>
      </c>
      <c r="S1017" s="223" t="inlineStr">
        <is>
          <t>Andi Offset CV</t>
        </is>
      </c>
      <c r="T1017" s="223" t="inlineStr">
        <is>
          <t>Lokal</t>
        </is>
      </c>
      <c r="U1017" s="261" t="n">
        <v>214</v>
      </c>
      <c r="V1017" s="86" t="inlineStr">
        <is>
          <t>pdf</t>
        </is>
      </c>
      <c r="W1017" s="223" t="inlineStr">
        <is>
          <t>5.8 MB</t>
        </is>
      </c>
      <c r="X1017" s="225" t="inlineStr">
        <is>
          <t>&lt;p&gt;Membuat gambar adalah salah satu cara untuk menuangkan ide. demi menghasilkan gambar yang kreatif, Anda perlu mengembangkan dengan banyak melihat keadaan sekitar, mulai dari bentuk yang beragam, berbagai ekspresi manusia maupun binatang, bahkan keanekaragaman warna pada benda tersebut. Oleh karena itu, buku membuat beragam karya grafis menggunakan Corel Draw X4ini disajikan untuk membantu Anda mengaplikasikan ide yang tertahan. Program tersebut memiliki berbagai tool dan efek yang menghasilkan bentuk, ekspresi, bahkan warna yang sama dengan keadaan sesungguhnya.&lt;br /&gt;
 &lt;br /&gt;
 Di dalam buku ini Anda akan menemukan teknik lengkap membuat beragam karya grafis, meliputi:&lt;br /&gt;
 &lt;br /&gt;
 - Pengenalan dan pemanfaatan tool&lt;br /&gt;
 - Membuat beragam desain sederhana&lt;br /&gt;
 - Membuat desain background&lt;br /&gt;
 - Membuat beragam ekspresi&lt;br /&gt;
 - Membuat manga&lt;br /&gt;
 - Membuat desain clothing&lt;/p&gt;</t>
        </is>
      </c>
      <c r="Y1017" s="262" t="n">
        <v>85500</v>
      </c>
      <c r="Z1017" s="226" t="n"/>
      <c r="AA1017" s="241">
        <f>Y1400*Z1400</f>
        <v/>
      </c>
      <c r="AB1017" s="237" t="inlineStr">
        <is>
          <t>e9430806-baba-4b20-bc01-ae01047cadfc</t>
        </is>
      </c>
    </row>
    <row r="1018" ht="15" customHeight="1" s="283">
      <c r="A1018" s="109" t="n">
        <v>1392</v>
      </c>
      <c r="B1018" s="222">
        <f>HYPERLINK("https://mocostore.moco.co.id/catalog/"&amp;AB1401,"Klik Disini")</f>
        <v/>
      </c>
      <c r="C1018" s="223" t="inlineStr">
        <is>
          <t>Handbook: Referensi Cepat Menggunakan Microsoft Word 2007</t>
        </is>
      </c>
      <c r="D1018" s="223" t="n"/>
      <c r="E1018" s="223" t="inlineStr">
        <is>
          <t>Dwi Astuti</t>
        </is>
      </c>
      <c r="F1018" s="223" t="inlineStr">
        <is>
          <t>978-979-29-0123-8</t>
        </is>
      </c>
      <c r="G1018" s="223" t="inlineStr">
        <is>
          <t>978-979-29-9757-6</t>
        </is>
      </c>
      <c r="H1018" s="223" t="inlineStr">
        <is>
          <t>Komputer &amp; Internet</t>
        </is>
      </c>
      <c r="I1018" s="258" t="inlineStr">
        <is>
          <t>Perguruan Tinggi</t>
        </is>
      </c>
      <c r="J1018" s="186" t="inlineStr">
        <is>
          <t>009.05</t>
        </is>
      </c>
      <c r="K1018" s="223" t="n"/>
      <c r="L1018" s="264" t="n"/>
      <c r="M1018" s="265" t="n"/>
      <c r="N1018" s="223" t="inlineStr">
        <is>
          <t>Indonesia</t>
        </is>
      </c>
      <c r="O1018" s="223" t="inlineStr">
        <is>
          <t>Tidak diketahui</t>
        </is>
      </c>
      <c r="P1018" s="260" t="n">
        <v>2007</v>
      </c>
      <c r="Q1018" s="260" t="n">
        <v>2018</v>
      </c>
      <c r="R1018" s="223" t="inlineStr">
        <is>
          <t>Penerbit Andi</t>
        </is>
      </c>
      <c r="S1018" s="223" t="inlineStr">
        <is>
          <t>Andi Offset CV</t>
        </is>
      </c>
      <c r="T1018" s="223" t="inlineStr">
        <is>
          <t>Lokal</t>
        </is>
      </c>
      <c r="U1018" s="261" t="n">
        <v>266</v>
      </c>
      <c r="V1018" s="86" t="inlineStr">
        <is>
          <t>pdf</t>
        </is>
      </c>
      <c r="W1018" s="223" t="inlineStr">
        <is>
          <t>15.7 MB</t>
        </is>
      </c>
      <c r="X1018" s="225" t="inlineStr">
        <is>
          <t>&lt;p&gt;Microsoft word merupakan aplikasi pengolah dokumen yang sangat populer di berbagai kalangan. Namun demikian, masih banyak fasilitas microsoft word yang belum dikenal dan dimanfaatkan secara maksimal, terlebih pada microsoft word 2007.&lt;br /&gt;
 &lt;br /&gt;
 Buku ini akan memberi pedoman pada Anda dalam menggunakan beragam fitur dan kemampuan microsoft word 2007. Pembahasan disajikan dengan memaparkan kegunaan setiap fitur dan cara pemakaiannya. Untuk mempermudah dan mempercepat pencarian referensi, buku ini disusun berdasarkan kategori menu dan fungsional fitur aplikasi. Dengan buku ini Anda akan mampu menggunakan fasilitas microsoft word 2007 secara mudah, cepat, dan tepat sesuai kebutuhan.&lt;br /&gt;
 &lt;br /&gt;
 Adapun yang dibahas dalam buku ini meliputi :&lt;/p&gt;
 &lt;ol&gt;
 &lt;li&gt;Office Button : Fungsi pengelolaan file dokumen&lt;/li&gt;
 &lt;li&gt;Home : Fungsi pengeditan naskah dokumen&lt;/li&gt;
 &lt;li&gt;Insert : Fungsi penyisipan pada dokumen&lt;/li&gt;
 &lt;li&gt;Page layout : Fungsi pengaturanlayout halaman&lt;/li&gt;
 &lt;li&gt;References : Fungsi pembuatan surat massal&lt;/li&gt;
 &lt;li&gt;Mailings : Fungsi pemeriksaan dokumen&lt;/li&gt;
 &lt;li&gt;Review : Fungsi pengaturan tampilan dokumen&lt;/li&gt;
 &lt;/ol&gt;
 &lt;p&gt;Dengan demikian setelah Anda baca buku ini, Anda akan sangat mudah untuk membuat dokumen yang baik sesuai kebutuhan Anda karena petunjuk penggunaan fitur microsoft word 2007 semuanya akan dibahas dalam buku ini.&lt;/p&gt;</t>
        </is>
      </c>
      <c r="Y1018" s="262" t="n">
        <v>80000</v>
      </c>
      <c r="Z1018" s="226" t="n"/>
      <c r="AA1018" s="241">
        <f>Y1401*Z1401</f>
        <v/>
      </c>
      <c r="AB1018" s="237" t="inlineStr">
        <is>
          <t>e2130c42-def1-4e07-b3c9-46438b0085cd</t>
        </is>
      </c>
    </row>
    <row r="1019" ht="15" customHeight="1" s="283">
      <c r="A1019" s="109" t="n">
        <v>1393</v>
      </c>
      <c r="B1019" s="222">
        <f>HYPERLINK("https://mocostore.moco.co.id/catalog/"&amp;AB1402,"Klik Disini")</f>
        <v/>
      </c>
      <c r="C1019" s="223" t="inlineStr">
        <is>
          <t>Hardware PC - Panduan Komplit Tanpa Pake Sulit</t>
        </is>
      </c>
      <c r="D1019" s="223" t="n"/>
      <c r="E1019" s="223" t="inlineStr">
        <is>
          <t>ELCOM</t>
        </is>
      </c>
      <c r="F1019" s="223" t="inlineStr">
        <is>
          <t>978-979-29-2049-9</t>
        </is>
      </c>
      <c r="G1019" s="223" t="inlineStr">
        <is>
          <t>978-979-29-9606-7</t>
        </is>
      </c>
      <c r="H1019" s="223" t="inlineStr">
        <is>
          <t>Agama Kristen</t>
        </is>
      </c>
      <c r="I1019" s="258" t="inlineStr">
        <is>
          <t>Perguruan Tinggi</t>
        </is>
      </c>
      <c r="J1019" s="186" t="inlineStr">
        <is>
          <t>009.16</t>
        </is>
      </c>
      <c r="K1019" s="223" t="inlineStr">
        <is>
          <t>Tidak Tersedia</t>
        </is>
      </c>
      <c r="L1019" s="264" t="n"/>
      <c r="M1019" s="265" t="inlineStr">
        <is>
          <t>Tidak Tersedia</t>
        </is>
      </c>
      <c r="N1019" s="223" t="inlineStr">
        <is>
          <t>Indonesia</t>
        </is>
      </c>
      <c r="O1019" s="223" t="inlineStr">
        <is>
          <t>Tidak diketahui</t>
        </is>
      </c>
      <c r="P1019" s="260" t="n">
        <v>2011</v>
      </c>
      <c r="Q1019" s="260" t="n">
        <v>2018</v>
      </c>
      <c r="R1019" s="223" t="inlineStr">
        <is>
          <t>Penerbit Andi</t>
        </is>
      </c>
      <c r="S1019" s="223" t="inlineStr">
        <is>
          <t>Andi Offset CV</t>
        </is>
      </c>
      <c r="T1019" s="223" t="inlineStr">
        <is>
          <t>Lokal</t>
        </is>
      </c>
      <c r="U1019" s="261" t="n">
        <v>169</v>
      </c>
      <c r="V1019" s="86" t="inlineStr">
        <is>
          <t>pdf</t>
        </is>
      </c>
      <c r="W1019" s="223" t="inlineStr">
        <is>
          <t>8.4 MB</t>
        </is>
      </c>
      <c r="X1019" s="225" t="inlineStr">
        <is>
          <t>&lt;p&gt;Untuk merakit dan memperbaiki komputer, bagi sebagian orang awam merupakan pekerjaan yang sulit. Namun, hal itu tidak akan pernah terjadi lagi bila Anda membaca buku Managing dan Maintaining PC ini. Buku ini mengajarkan banyak hal, mulai dari pengenalan komponen PC, cara merawatnya PC, dan cara untuk memperbaiki komputer Anda sendiri.&amp;nbsp;&lt;br /&gt;
 Buku ini berisi, antara lain tentang:&lt;br /&gt;
 &amp;bull; Pengenalan Hardware&lt;br /&gt;
 &amp;bull; Faktor Pembentuk, Pasokan Daya, dan Bekerja dengan Komputer&lt;br /&gt;
 &amp;bull; Segalanya Tentang Motherboard&lt;br /&gt;
 &amp;bull; Segalanya Tentang Prosesor&lt;br /&gt;
 &amp;bull; Segalanya Tentang Memori&lt;br /&gt;
 &amp;bull; Segalanya Tentang Harddrives&lt;br /&gt;
 &amp;bull; Instalasi dan Segalanya Tentang Perangkat I/O&lt;br /&gt;
 &amp;bull; Perangkat Multimedia dan Media Penyimpanan&lt;br /&gt;
 Untuk bisa menguasai hal-hal yang telah disebutkan tadi, kuncinya adalah berani mencoba, sebab bila masih takut untuk mengutak-atik komputer Anda sendiri maka skill tidak dapat berkembang. Selamat mencoba dan bereksperimen..!&lt;/p&gt;</t>
        </is>
      </c>
      <c r="Y1019" s="262" t="n">
        <v>57500</v>
      </c>
      <c r="Z1019" s="226" t="n"/>
      <c r="AA1019" s="241">
        <f>Y1402*Z1402</f>
        <v/>
      </c>
      <c r="AB1019" s="237" t="inlineStr">
        <is>
          <t>b008541a-de39-477d-a137-103d2bd72562</t>
        </is>
      </c>
    </row>
    <row r="1020" ht="15" customHeight="1" s="283">
      <c r="A1020" s="109" t="n">
        <v>1394</v>
      </c>
      <c r="B1020" s="222">
        <f>HYPERLINK("https://mocostore.moco.co.id/catalog/"&amp;AB1403,"Klik Disini")</f>
        <v/>
      </c>
      <c r="C1020" s="223" t="inlineStr">
        <is>
          <t>Seri Panduan Praktis Membangun Jaringan Diskless Universal dengan PXES</t>
        </is>
      </c>
      <c r="D1020" s="223" t="n"/>
      <c r="E1020" s="223" t="inlineStr">
        <is>
          <t>Wahana Komputer</t>
        </is>
      </c>
      <c r="F1020" s="223" t="inlineStr">
        <is>
          <t>979-763-005-6</t>
        </is>
      </c>
      <c r="G1020" s="223" t="inlineStr">
        <is>
          <t>978-979-29-9275-5</t>
        </is>
      </c>
      <c r="H1020" s="223" t="inlineStr">
        <is>
          <t>Komputer &amp; Internet</t>
        </is>
      </c>
      <c r="I1020" s="258" t="inlineStr">
        <is>
          <t>Perguruan Tinggi</t>
        </is>
      </c>
      <c r="J1020" s="186" t="inlineStr">
        <is>
          <t>009.05</t>
        </is>
      </c>
      <c r="K1020" s="223" t="n"/>
      <c r="L1020" s="264" t="n"/>
      <c r="M1020" s="265" t="n"/>
      <c r="N1020" s="223" t="inlineStr">
        <is>
          <t>Indonesia</t>
        </is>
      </c>
      <c r="O1020" s="223" t="inlineStr">
        <is>
          <t>Tidak diketahui</t>
        </is>
      </c>
      <c r="P1020" s="260" t="n">
        <v>2005</v>
      </c>
      <c r="Q1020" s="260" t="n">
        <v>2018</v>
      </c>
      <c r="R1020" s="223" t="inlineStr">
        <is>
          <t>Penerbit Andi</t>
        </is>
      </c>
      <c r="S1020" s="223" t="inlineStr">
        <is>
          <t>Andi Offset CV</t>
        </is>
      </c>
      <c r="T1020" s="223" t="inlineStr">
        <is>
          <t>Lokal</t>
        </is>
      </c>
      <c r="U1020" s="261" t="n">
        <v>192</v>
      </c>
      <c r="V1020" s="86" t="inlineStr">
        <is>
          <t>pdf</t>
        </is>
      </c>
      <c r="W1020" s="223" t="inlineStr">
        <is>
          <t>21.2 MB</t>
        </is>
      </c>
      <c r="X1020" s="225" t="inlineStr">
        <is>
          <t>&lt;p&gt;Jaringan diskless universal menggunakan PXES merupakan sebuah terobosan baru dalam teknologi diskless. Melalui teknologi ini, kita akan mendapatkan beberapa fasilitas yang lebih baik dari sistem diskless yang lain. Kelebihan tersebut di antaranya adalah semakin berkurangnya servis-servis yang dibutuhkan untuk menerapkan teknologi ini . Di sisi lain, teknologi ini juga memiliki sekuritas yang lebih baik, kemudahan instalasi dan konfigurasi serta berbagai keuntungan lainnya .&lt;br /&gt;
 &amp;nbsp;&lt;/p&gt;</t>
        </is>
      </c>
      <c r="Y1020" s="262" t="n">
        <v>73000</v>
      </c>
      <c r="Z1020" s="226" t="n"/>
      <c r="AA1020" s="241">
        <f>Y1403*Z1403</f>
        <v/>
      </c>
      <c r="AB1020" s="237" t="inlineStr">
        <is>
          <t>2aea853a-3bbe-452b-a98a-5e854de4e8b3</t>
        </is>
      </c>
    </row>
    <row r="1021" ht="15" customHeight="1" s="283">
      <c r="A1021" s="109" t="n">
        <v>1395</v>
      </c>
      <c r="B1021" s="222">
        <f>HYPERLINK("https://mocostore.moco.co.id/catalog/"&amp;AB1404,"Klik Disini")</f>
        <v/>
      </c>
      <c r="C1021" s="223" t="inlineStr">
        <is>
          <t>Memulihkan Taman Eden Dalam Keluarga</t>
        </is>
      </c>
      <c r="D1021" s="223" t="n"/>
      <c r="E1021" s="223" t="inlineStr">
        <is>
          <t>Julius Ishak Abraham</t>
        </is>
      </c>
      <c r="F1021" s="223" t="inlineStr">
        <is>
          <t>979-763-700-x</t>
        </is>
      </c>
      <c r="G1021" s="223" t="inlineStr">
        <is>
          <t>978-979-29-9538-1</t>
        </is>
      </c>
      <c r="H1021" s="223" t="inlineStr">
        <is>
          <t>Agama Kristen</t>
        </is>
      </c>
      <c r="I1021" s="258" t="inlineStr">
        <is>
          <t>Perguruan Tinggi</t>
        </is>
      </c>
      <c r="J1021" s="186" t="inlineStr">
        <is>
          <t>009.16</t>
        </is>
      </c>
      <c r="K1021" s="223" t="n"/>
      <c r="L1021" s="264" t="n"/>
      <c r="M1021" s="265" t="n"/>
      <c r="N1021" s="223" t="inlineStr">
        <is>
          <t>Indonesia</t>
        </is>
      </c>
      <c r="O1021" s="223" t="inlineStr">
        <is>
          <t>Tidak diketahui</t>
        </is>
      </c>
      <c r="P1021" s="260" t="n">
        <v>2007</v>
      </c>
      <c r="Q1021" s="260" t="n">
        <v>2018</v>
      </c>
      <c r="R1021" s="223" t="inlineStr">
        <is>
          <t>Penerbit Andi</t>
        </is>
      </c>
      <c r="S1021" s="223" t="inlineStr">
        <is>
          <t>Andi Offset CV</t>
        </is>
      </c>
      <c r="T1021" s="223" t="inlineStr">
        <is>
          <t>Lokal</t>
        </is>
      </c>
      <c r="U1021" s="261" t="n">
        <v>130</v>
      </c>
      <c r="V1021" s="86" t="inlineStr">
        <is>
          <t>pdf</t>
        </is>
      </c>
      <c r="W1021" s="223" t="inlineStr">
        <is>
          <t>10.8 MB</t>
        </is>
      </c>
      <c r="X1021" s="225" t="inlineStr">
        <is>
          <t>&lt;p&gt;Keluarga Kristen pada masa kini menghadapi tantangan-tantangan&amp;nbsp; yang semakin berat. Era globalisasi semakin mengb,asilkan benih&amp;shy; jahat yang merusak keharmonisan keluarga dan juga tidak mustahil memengaruhi pertumbuhan serta perkembangan-anak. Egoisme, materialisnie, hedonisme, dan paham-paham new morality lainnya hanyalah sebagian contoh ilah-ilah zaman yang patut diwaspadai oleh semua keluarga Kristen. Bagaimana solusinya?&amp;nbsp;&lt;br /&gt;
 Buku ini mengajak kita untuk kembali ke prinsip back to the bible. dalam membina dan membangun keharmonisan hubungan suami isfri serta mendidik anak agar menjadi generasi pemenang. Melalui buku ini Anda bisa memperoleh banyak pelajaran berharga yang dijelaskan oleh Pdt. Julius Ishak Abraham&amp;nbsp;dengan singkat, padat, dan jelas. Topik-topik yang dibahas antara lain:&lt;/p&gt;
 &lt;p&gt;&amp;bull;&amp;nbsp;&amp;nbsp; &amp;nbsp;Kekudusan dan kesetiaan suami istri&lt;br /&gt;
 &amp;bull;&amp;nbsp;&amp;nbsp; &amp;nbsp;Membangun mezbah keluarga&lt;br /&gt;
 &amp;bull;&amp;nbsp;&amp;nbsp; &amp;nbsp;Keluarga yang sehat&lt;br /&gt;
 &amp;bull;&amp;nbsp;&amp;nbsp; &amp;nbsp;Warisan terbesar keluarga dll.&lt;/p&gt;
 &lt;p&gt;Memulihkan Taman Eden dalam Keluarga tidak hanya berbicara soal mengembalikan keindahan dan keelokannya, tetapi juga menghasilkan buah&amp;shy;-buah manis yang indah, manis, dan sedap di mata Tuhan serta sesama. Bagaimana dengan keluarga Anda? Pelajarilah langkah-langkah dalam buku ini untuk menghasilkan buah-buah semacam itu.&amp;nbsp;&lt;/p&gt;</t>
        </is>
      </c>
      <c r="Y1021" s="262" t="n">
        <v>50500</v>
      </c>
      <c r="Z1021" s="226" t="n"/>
      <c r="AA1021" s="241">
        <f>Y1404*Z1404</f>
        <v/>
      </c>
      <c r="AB1021" s="237" t="inlineStr">
        <is>
          <t>f457a5df-8110-4530-bfc2-0fc3e3adb425</t>
        </is>
      </c>
    </row>
    <row r="1022" ht="15" customHeight="1" s="283">
      <c r="A1022" s="109" t="n">
        <v>1396</v>
      </c>
      <c r="B1022" s="222">
        <f>HYPERLINK("https://mocostore.moco.co.id/catalog/"&amp;AB1405,"Klik Disini")</f>
        <v/>
      </c>
      <c r="C1022" s="223" t="inlineStr">
        <is>
          <t>Seri Belajar Kilat Adobe Photoshop CS5</t>
        </is>
      </c>
      <c r="D1022" s="223" t="n"/>
      <c r="E1022" s="223" t="inlineStr">
        <is>
          <t>ELCOM</t>
        </is>
      </c>
      <c r="F1022" s="223" t="inlineStr">
        <is>
          <t>978-979-29-2020-8</t>
        </is>
      </c>
      <c r="G1022" s="223" t="inlineStr">
        <is>
          <t>978-979-29-9738-5</t>
        </is>
      </c>
      <c r="H1022" s="223" t="inlineStr">
        <is>
          <t>Desain Grafis &amp; Multimedia</t>
        </is>
      </c>
      <c r="I1022" s="258" t="inlineStr">
        <is>
          <t>Perguruan Tinggi</t>
        </is>
      </c>
      <c r="J1022" s="186" t="inlineStr">
        <is>
          <t>009.05</t>
        </is>
      </c>
      <c r="K1022" s="223" t="n"/>
      <c r="L1022" s="264" t="n"/>
      <c r="M1022" s="265" t="n"/>
      <c r="N1022" s="223" t="inlineStr">
        <is>
          <t>Indonesia</t>
        </is>
      </c>
      <c r="O1022" s="223" t="inlineStr">
        <is>
          <t>Tidak diketahui</t>
        </is>
      </c>
      <c r="P1022" s="260" t="n">
        <v>2010</v>
      </c>
      <c r="Q1022" s="260" t="n">
        <v>2018</v>
      </c>
      <c r="R1022" s="223" t="inlineStr">
        <is>
          <t>Penerbit Andi</t>
        </is>
      </c>
      <c r="S1022" s="223" t="inlineStr">
        <is>
          <t>Andi Offset CV</t>
        </is>
      </c>
      <c r="T1022" s="223" t="inlineStr">
        <is>
          <t>Lokal</t>
        </is>
      </c>
      <c r="U1022" s="261" t="n">
        <v>143</v>
      </c>
      <c r="V1022" s="86" t="inlineStr">
        <is>
          <t>pdf</t>
        </is>
      </c>
      <c r="W1022" s="223" t="inlineStr">
        <is>
          <t>26.1 MB</t>
        </is>
      </c>
      <c r="X1022" s="225" t="inlineStr">
        <is>
          <t>&lt;p&gt;Dalam perkembangannya, Adobe Photoshop telah mencapai versinya yang kedua belas atau lebih dikenal dengan Adobe Photoshop CS5. Fitur-fitur yang dimiliki semakin lengkap dan andal, membuat pengguna Photoshop CS5 makin dapat berkreasi dan berinovasi dengan bebas terhadap foto/gambar.&lt;/p&gt;
 &lt;p&gt;Fitur abru yanga da di antaranya adalah penambahan tool baru untuk penanganan seleksi yang kompleks dengan beberapa klik saja; Content-Aware Fill sebagai pengembangan lebih lanjut dari Clone Stamp Tools; extraordinary painting effects; Puppet Warp; dan automatic lens correction. Semua fitur baru tersebut semakin memantapkan pengguna Adobe Photoshop CS5 untuk semakin mengeksplorasi dan mengeksploitasi ide kreasi pengolahan gambar mereka. Buku disusun dengan bahasa yang ringan, to the point, dan disusun berdasarkan kebutuhan pemakai, membuat buku ini mudah dipahami dan dipraktikkan.&lt;/p&gt;</t>
        </is>
      </c>
      <c r="Y1022" s="262" t="n">
        <v>56000</v>
      </c>
      <c r="Z1022" s="226" t="n"/>
      <c r="AA1022" s="241">
        <f>Y1405*Z1405</f>
        <v/>
      </c>
      <c r="AB1022" s="237" t="inlineStr">
        <is>
          <t>44f9f9b7-90ac-4fe6-906b-d3559dad483b</t>
        </is>
      </c>
    </row>
    <row r="1023" ht="15" customHeight="1" s="283">
      <c r="A1023" s="109" t="n">
        <v>1397</v>
      </c>
      <c r="B1023" s="222">
        <f>HYPERLINK("https://mocostore.moco.co.id/catalog/"&amp;AB1406,"Klik Disini")</f>
        <v/>
      </c>
      <c r="C1023" s="223" t="inlineStr">
        <is>
          <t>Panduan Praktis Mengolah Proyek Konstruksi dengan Primavera 6.0</t>
        </is>
      </c>
      <c r="D1023" s="223" t="n"/>
      <c r="E1023" s="223" t="inlineStr">
        <is>
          <t>Wahana Komputer</t>
        </is>
      </c>
      <c r="F1023" s="223" t="inlineStr">
        <is>
          <t>978-979-29-0816-9</t>
        </is>
      </c>
      <c r="G1023" s="223" t="inlineStr">
        <is>
          <t>978-979-29-9282-3</t>
        </is>
      </c>
      <c r="H1023" s="223" t="inlineStr">
        <is>
          <t>Komputer &amp; Internet</t>
        </is>
      </c>
      <c r="I1023" s="258" t="inlineStr">
        <is>
          <t>Perguruan Tinggi</t>
        </is>
      </c>
      <c r="J1023" s="186" t="inlineStr">
        <is>
          <t>009.05</t>
        </is>
      </c>
      <c r="K1023" s="223" t="n"/>
      <c r="L1023" s="264" t="n"/>
      <c r="M1023" s="265" t="n"/>
      <c r="N1023" s="223" t="inlineStr">
        <is>
          <t>Indonesia</t>
        </is>
      </c>
      <c r="O1023" s="223" t="inlineStr">
        <is>
          <t>Tidak diketahui</t>
        </is>
      </c>
      <c r="P1023" s="260" t="n">
        <v>2009</v>
      </c>
      <c r="Q1023" s="260" t="n">
        <v>2018</v>
      </c>
      <c r="R1023" s="223" t="inlineStr">
        <is>
          <t>Penerbit Andi</t>
        </is>
      </c>
      <c r="S1023" s="223" t="inlineStr">
        <is>
          <t>Andi Offset CV</t>
        </is>
      </c>
      <c r="T1023" s="223" t="inlineStr">
        <is>
          <t>Lokal</t>
        </is>
      </c>
      <c r="U1023" s="261" t="n">
        <v>242</v>
      </c>
      <c r="V1023" s="86" t="inlineStr">
        <is>
          <t>pdf</t>
        </is>
      </c>
      <c r="W1023" s="223" t="inlineStr">
        <is>
          <t>21.5 MB</t>
        </is>
      </c>
      <c r="X1023" s="225" t="inlineStr">
        <is>
          <t>&lt;p&gt;Aplikasi Primavera Project Management didesain secara khusus bagi para praktisi dan profesional yang bergerak di bidang proyek pembangunan. Aplikasi ini menyediakan beragam kemampuan yang sangat memadai untuk menjawab semua kebutuhan seorang engineer untuk pengelolaan proyek konstruksi. Melalui buku ini, diharapkan para pengguna dapat mengembangkan pemanfaatan aplikasi Primavera Project Management untuk diterapkan pada pelaksanaan proyek yang dikelolanya.&lt;br /&gt;
 &lt;br /&gt;
 Buku Panduan Praktis: Mengelola Proyek Konstruksi dengan Primavera 6.0 ini akan menyajikan kepada Anda bagaimana memanfaatkan Primavera 6.0 untuk berbagai kebutuhan pengelolaan proyek konstruksi mulai dari perencanaan, pemodelan, pelaksanaan, pengawasan, hingga pengendalian proyek. Pembahasan materi mengetengahkan contoh-contoh latihan dalam konteks dunia proyek konstruksi sehingga lebih familier dengan aktivitas proyek sehari-hari.&lt;br /&gt;
 &lt;br /&gt;
 Selengkapnya buku ini membahas:&lt;br /&gt;
 &amp;bull; Merencanakan Suatu Proyek Konstruksi&lt;br /&gt;
 &amp;bull; Pemodelan Pekerjaan pada Suatu Proyek&lt;br /&gt;
 &amp;bull; Menentukan Skala Prioritas pada Proyek&lt;br /&gt;
 &amp;bull; Batasan Pekerjaan pada Proyek&lt;br /&gt;
 &amp;bull; Work Breakdown Schedule&lt;br /&gt;
 &amp;bull; Activity Code&lt;br /&gt;
 &amp;bull; Alokasi Sumber Daya&lt;br /&gt;
 &amp;bull; Leveling Resources&lt;br /&gt;
 &amp;bull; Tracking Project&lt;br /&gt;
 &amp;bull; Pengendalian Proyek&lt;/p&gt;</t>
        </is>
      </c>
      <c r="Y1023" s="262" t="n">
        <v>83000</v>
      </c>
      <c r="Z1023" s="226" t="n"/>
      <c r="AA1023" s="241">
        <f>Y1406*Z1406</f>
        <v/>
      </c>
      <c r="AB1023" s="237" t="inlineStr">
        <is>
          <t>65281850-77e3-4d34-b05c-8924cb0e0e4b</t>
        </is>
      </c>
    </row>
    <row r="1024" ht="15" customHeight="1" s="283">
      <c r="A1024" s="109" t="n">
        <v>1399</v>
      </c>
      <c r="B1024" s="222">
        <f>HYPERLINK("https://mocostore.moco.co.id/catalog/"&amp;AB1408,"Klik Disini")</f>
        <v/>
      </c>
      <c r="C1024" s="223" t="inlineStr">
        <is>
          <t>Menang Atas Penderitaan</t>
        </is>
      </c>
      <c r="D1024" s="223" t="n"/>
      <c r="E1024" s="223" t="inlineStr">
        <is>
          <t>K.A.M. Jusuf Roni</t>
        </is>
      </c>
      <c r="F1024" s="223" t="inlineStr">
        <is>
          <t>979-763-233-4</t>
        </is>
      </c>
      <c r="G1024" s="223" t="inlineStr">
        <is>
          <t>978-979-29-9540-4</t>
        </is>
      </c>
      <c r="H1024" s="223" t="inlineStr">
        <is>
          <t>Agama Kristen</t>
        </is>
      </c>
      <c r="I1024" s="258" t="inlineStr">
        <is>
          <t>Perguruan Tinggi</t>
        </is>
      </c>
      <c r="J1024" s="186" t="inlineStr">
        <is>
          <t>009.16</t>
        </is>
      </c>
      <c r="K1024" s="223" t="n"/>
      <c r="L1024" s="264" t="n"/>
      <c r="M1024" s="265" t="n"/>
      <c r="N1024" s="223" t="inlineStr">
        <is>
          <t>Indonesia</t>
        </is>
      </c>
      <c r="O1024" s="223" t="inlineStr">
        <is>
          <t>Tidak diketahui</t>
        </is>
      </c>
      <c r="P1024" s="260" t="n">
        <v>1993</v>
      </c>
      <c r="Q1024" s="260" t="n">
        <v>2018</v>
      </c>
      <c r="R1024" s="223" t="inlineStr">
        <is>
          <t>Penerbit Andi</t>
        </is>
      </c>
      <c r="S1024" s="223" t="inlineStr">
        <is>
          <t>Andi Offset CV</t>
        </is>
      </c>
      <c r="T1024" s="223" t="inlineStr">
        <is>
          <t>Lokal</t>
        </is>
      </c>
      <c r="U1024" s="261" t="n">
        <v>115</v>
      </c>
      <c r="V1024" s="86" t="inlineStr">
        <is>
          <t>pdf</t>
        </is>
      </c>
      <c r="W1024" s="223" t="inlineStr">
        <is>
          <t>9.3 MB</t>
        </is>
      </c>
      <c r="X1024" s="225" t="inlineStr">
        <is>
          <t>&lt;p&gt;Dalam nubuatan-Nya, Tuhan Yesus telah menyatakan bahwa menjelang kedatangan-Nya yang kedua kali akan ada masa kesukaran dan penderitaan yang dialami setiap orang percaya. Dan bila memperhatikan tanda-tanda zaman yang terjadi di dunia sekarang, masa kesukaran itu tampaknya tidak lama lagi akan banyak dialami oleh umat Tuhan.&amp;nbsp;&lt;br /&gt;
 Dalam buku Menang Alas Penderitaan Pdt. K.A.M. Jusuf Roni menguraikan kebenaran Firman Tuhan yang sungguh-sungguh akan menguatkan iman setiap orang Kristen, terutama sekali di dalam menghadapi masa&amp;shy;-masa yang penuh dengan kesukaran dan penderitaan. Pokok-pokok bahasan yang diuraikan dalam buku ini, antara lain:&amp;nbsp;&lt;/p&gt;
 &lt;p&gt;&amp;bull;&amp;nbsp;&amp;nbsp; &amp;nbsp;Roh Kudus Sumber Penghiburan.&lt;br /&gt;
 &amp;bull;&amp;nbsp;&amp;nbsp; &amp;nbsp;Tantangan Melatih Kita Kuat.&lt;br /&gt;
 &amp;bull;&amp;nbsp;&amp;nbsp; &amp;nbsp;Mengatasi Kepahitan Hidup.&lt;br /&gt;
 &amp;bull;&amp;nbsp;&amp;nbsp; &amp;nbsp;Mengalahkan Kuasa Gelap.&lt;br /&gt;
 &amp;bull;&amp;nbsp;&amp;nbsp; &amp;nbsp;Masih Ada Harapan.&lt;br /&gt;
 &amp;bull;&amp;nbsp;&amp;nbsp; &amp;nbsp;Kemuliaan di Balik Penderitaan.&lt;/p&gt;
 &lt;p&gt;Buku ini bukan saja dapat menguatkan iman, tetapi setiap Pembaca juga akan dapat mengalami kemenangan demi kemenangan bersama Yesus di dalam menghadapi setiap kesukaran ataupun penderitaan yang terjadi dalam kehidupan sehari-hari.&amp;nbsp;&lt;/p&gt;</t>
        </is>
      </c>
      <c r="Y1024" s="262" t="n">
        <v>62000</v>
      </c>
      <c r="Z1024" s="226" t="n"/>
      <c r="AA1024" s="241">
        <f>Y1408*Z1408</f>
        <v/>
      </c>
      <c r="AB1024" s="237" t="inlineStr">
        <is>
          <t>1ececa44-8825-4687-ae54-e9614b6b2384</t>
        </is>
      </c>
    </row>
    <row r="1025" ht="15" customHeight="1" s="283">
      <c r="A1025" s="109" t="n">
        <v>1401</v>
      </c>
      <c r="B1025" s="222">
        <f>HYPERLINK("https://mocostore.moco.co.id/catalog/"&amp;AB1410,"Klik Disini")</f>
        <v/>
      </c>
      <c r="C1025" s="223" t="inlineStr">
        <is>
          <t>Panduan Praktis Menggambar Bangunan Gedung dengan AutoCAD 2002</t>
        </is>
      </c>
      <c r="D1025" s="223" t="n"/>
      <c r="E1025" s="223" t="inlineStr">
        <is>
          <t>Wahana Komputer</t>
        </is>
      </c>
      <c r="F1025" s="223" t="inlineStr">
        <is>
          <t>979-731-031-0</t>
        </is>
      </c>
      <c r="G1025" s="223" t="inlineStr">
        <is>
          <t>978-979-29-9285-4</t>
        </is>
      </c>
      <c r="H1025" s="223" t="inlineStr">
        <is>
          <t>Arsitektur</t>
        </is>
      </c>
      <c r="I1025" s="258" t="inlineStr">
        <is>
          <t>Perguruan Tinggi</t>
        </is>
      </c>
      <c r="J1025" s="186" t="inlineStr">
        <is>
          <t>009.04</t>
        </is>
      </c>
      <c r="K1025" s="223" t="n"/>
      <c r="L1025" s="223" t="n"/>
      <c r="M1025" s="259" t="n"/>
      <c r="N1025" s="223" t="inlineStr">
        <is>
          <t>Indonesia</t>
        </is>
      </c>
      <c r="O1025" s="223" t="inlineStr">
        <is>
          <t>Tidak diketahui</t>
        </is>
      </c>
      <c r="P1025" s="260" t="n">
        <v>2003</v>
      </c>
      <c r="Q1025" s="260" t="n">
        <v>2018</v>
      </c>
      <c r="R1025" s="223" t="inlineStr">
        <is>
          <t>Penerbit Andi</t>
        </is>
      </c>
      <c r="S1025" s="223" t="inlineStr">
        <is>
          <t>Andi Offset CV</t>
        </is>
      </c>
      <c r="T1025" s="223" t="inlineStr">
        <is>
          <t>Lokal</t>
        </is>
      </c>
      <c r="U1025" s="261" t="n">
        <v>320</v>
      </c>
      <c r="V1025" s="86" t="inlineStr">
        <is>
          <t>pdf</t>
        </is>
      </c>
      <c r="W1025" s="223" t="inlineStr">
        <is>
          <t>7.8 MB</t>
        </is>
      </c>
      <c r="X1025" s="225" t="inlineStr">
        <is>
          <t>&lt;p&gt;Salah satu program aptikasi (software) yang sangat menunjang bidang teknik adatah CAD (Computer Aided Design), yang merupakan program aptikasi yang menghasilkan gambar dua dimensi maupun tiga dimensi menggunakan komputer. AutoCAD merupakan salah satu contohnya. Saat ini versi AutoCAD telah mencapai release 2002. Ada berbagai perubahan dan pengembangan datam release terbaru ini, namun dengan tetap menjaga kompatibititasnya dengan release sebelumnya. Berbagai fasilitas baru sangat membantu sehingga kita dapat membuat gambar dengan lebih cepat, efisien dan dengan hasil&amp;nbsp;yang lebih baik. Contohnya adatah dengan disediakannya fasititas 3D Orbit dan Camera yang memudahkan membuat tampilan secara perspektif.&lt;br /&gt;
 Buku ini sangat cocok untuk pemula maupun pemakai tingkat lanjut yang bekerja di bidang teknik khususnya teknik bangunan dengan menggunakan AutoCAD 2002.&lt;br /&gt;
 &amp;nbsp;&lt;/p&gt;</t>
        </is>
      </c>
      <c r="Y1025" s="262" t="n">
        <v>74500</v>
      </c>
      <c r="Z1025" s="226" t="n"/>
      <c r="AA1025" s="241">
        <f>Y1410*Z1410</f>
        <v/>
      </c>
      <c r="AB1025" s="237" t="inlineStr">
        <is>
          <t>10644600-67ce-4110-9700-b3a0a94c2309</t>
        </is>
      </c>
    </row>
    <row r="1026" ht="15" customHeight="1" s="283">
      <c r="A1026" s="109" t="n">
        <v>1402</v>
      </c>
      <c r="B1026" s="222">
        <f>HYPERLINK("https://mocostore.moco.co.id/catalog/"&amp;AB1411,"Klik Disini")</f>
        <v/>
      </c>
      <c r="C1026" s="223" t="inlineStr">
        <is>
          <t>Menang dengan Strategi Daud</t>
        </is>
      </c>
      <c r="D1026" s="223" t="n"/>
      <c r="E1026" s="223" t="inlineStr">
        <is>
          <t>Bagus Surjantoro</t>
        </is>
      </c>
      <c r="F1026" s="223" t="inlineStr">
        <is>
          <t>979-731-889-3</t>
        </is>
      </c>
      <c r="G1026" s="223" t="inlineStr">
        <is>
          <t>978-979-29-9542-8</t>
        </is>
      </c>
      <c r="H1026" s="223" t="inlineStr">
        <is>
          <t>Agama Kristen</t>
        </is>
      </c>
      <c r="I1026" s="258" t="inlineStr">
        <is>
          <t>Perguruan Tinggi</t>
        </is>
      </c>
      <c r="J1026" s="186" t="inlineStr">
        <is>
          <t>009.16</t>
        </is>
      </c>
      <c r="K1026" s="223" t="n"/>
      <c r="L1026" s="223" t="n"/>
      <c r="M1026" s="259" t="n"/>
      <c r="N1026" s="223" t="inlineStr">
        <is>
          <t>Indonesia</t>
        </is>
      </c>
      <c r="O1026" s="223" t="inlineStr">
        <is>
          <t>Tidak diketahui</t>
        </is>
      </c>
      <c r="P1026" s="260" t="n">
        <v>2005</v>
      </c>
      <c r="Q1026" s="260" t="n">
        <v>2018</v>
      </c>
      <c r="R1026" s="223" t="inlineStr">
        <is>
          <t>Penerbit Andi</t>
        </is>
      </c>
      <c r="S1026" s="223" t="inlineStr">
        <is>
          <t>Andi Offset CV</t>
        </is>
      </c>
      <c r="T1026" s="223" t="inlineStr">
        <is>
          <t>Lokal</t>
        </is>
      </c>
      <c r="U1026" s="261" t="n">
        <v>138</v>
      </c>
      <c r="V1026" s="86" t="inlineStr">
        <is>
          <t>pdf</t>
        </is>
      </c>
      <c r="W1026" s="223" t="inlineStr">
        <is>
          <t>15.6 MB</t>
        </is>
      </c>
      <c r="X1026" s="225" t="inlineStr">
        <is>
          <t>&lt;p&gt;Buku ini mengajak Anda menyadap prinsip-prinsip kehidupan Daud. Alkitab mencatat, dalam kesederhanaannya, Daud mengalahkan musuh yang nampaknya mustahil ia kalahkan. Kemenangannya spektakuler dan caranya luar biasa. Pemenang adalah orang yang sanggup menyelesaikan masalahnya dan masalah orang lain. Sebelum Daud menjadi raja israel, ia adalah pemuda yang biasa dan sederhana. Namun prinsip-prinsip hidupnya dapat kita petik dan terapkan dalam hidup kita, supaya kita dapat keluar sebagai pemenang dan membawa orang lain hidup berkemenangan.&lt;/p&gt;</t>
        </is>
      </c>
      <c r="Y1026" s="262" t="n">
        <v>59000</v>
      </c>
      <c r="Z1026" s="226" t="n"/>
      <c r="AA1026" s="241">
        <f>Y1411*Z1411</f>
        <v/>
      </c>
      <c r="AB1026" s="237" t="inlineStr">
        <is>
          <t>0ac9f26b-2477-42a1-b125-8408fe6ff360</t>
        </is>
      </c>
    </row>
    <row r="1027" ht="15" customHeight="1" s="283">
      <c r="A1027" s="109" t="n">
        <v>1403</v>
      </c>
      <c r="B1027" s="222">
        <f>HYPERLINK("https://mocostore.moco.co.id/catalog/"&amp;AB1412,"Klik Disini")</f>
        <v/>
      </c>
      <c r="C1027" s="223" t="inlineStr">
        <is>
          <t>Panduan Praktis Menggunakan Fasilitas Internet: Surfing, Email, SMS, Chatting, E-Card, dan Download</t>
        </is>
      </c>
      <c r="D1027" s="223" t="n"/>
      <c r="E1027" s="223" t="inlineStr">
        <is>
          <t>Jasmadi</t>
        </is>
      </c>
      <c r="F1027" s="223" t="inlineStr">
        <is>
          <t>979-731-441-3</t>
        </is>
      </c>
      <c r="G1027" s="223" t="inlineStr">
        <is>
          <t>978-979-29-9289-2</t>
        </is>
      </c>
      <c r="H1027" s="223" t="inlineStr">
        <is>
          <t>Komputer &amp; Internet</t>
        </is>
      </c>
      <c r="I1027" s="258" t="inlineStr">
        <is>
          <t>Perguruan Tinggi</t>
        </is>
      </c>
      <c r="J1027" s="186" t="inlineStr">
        <is>
          <t>009.05</t>
        </is>
      </c>
      <c r="K1027" s="223" t="n"/>
      <c r="L1027" s="264" t="n"/>
      <c r="M1027" s="265" t="n"/>
      <c r="N1027" s="223" t="inlineStr">
        <is>
          <t>Indonesia</t>
        </is>
      </c>
      <c r="O1027" s="223" t="inlineStr">
        <is>
          <t>Tidak diketahui</t>
        </is>
      </c>
      <c r="P1027" s="260" t="n">
        <v>2004</v>
      </c>
      <c r="Q1027" s="260" t="n">
        <v>2018</v>
      </c>
      <c r="R1027" s="223" t="inlineStr">
        <is>
          <t>Penerbit Andi</t>
        </is>
      </c>
      <c r="S1027" s="223" t="inlineStr">
        <is>
          <t>Andi Offset CV</t>
        </is>
      </c>
      <c r="T1027" s="223" t="inlineStr">
        <is>
          <t>Lokal</t>
        </is>
      </c>
      <c r="U1027" s="261" t="n">
        <v>240</v>
      </c>
      <c r="V1027" s="86" t="inlineStr">
        <is>
          <t>pdf</t>
        </is>
      </c>
      <c r="W1027" s="223" t="inlineStr">
        <is>
          <t>6.6 MB</t>
        </is>
      </c>
      <c r="X1027" s="225" t="inlineStr">
        <is>
          <t>&lt;p&gt;Beberapa keunggulan Internet antara lain: bersifat global tanpa batas, tersedia berbagai macam informasi, sarana komunikasi yang efektif dan efisien untuk berbagai keperluan, dan biaya lebih ringan. Internet ibarat lautan ilmu pengetahuan dan informasi tak bertepi yang siap dijelajahi dan dieksplorasi. Internet merupakan sarana komunikasi terkini yang siap memenuhi berbagai kebutuhan. Karena itu, inilah saatnya Anda memberi nilai tambah bagi berbagai kepentingan dengan menggunakan jasa internet secara optimal.&lt;br /&gt;
 &lt;br /&gt;
 Buku tutorial ini akan membawa anda melihat betapa mudahnya ber-internet. Dunia usaha, pendidikan, informasi, dan hiburan yang semua tersedia di Internet akan Anda kuasai dalam waktu singkat. Buku ini disusun menggunakan bahasa yang simpel dan mudah dimengerti, disertai petunjuk langkah per langkah, dilengkapi gambar, contoh, maupun tips, dan yang terpenting setiap topik pembahasan dapat langsung dipraktekkan tanpa harus menyelesaikan seluruh materi.&lt;br /&gt;
 &lt;br /&gt;
 Daftar isi:&lt;/p&gt;
 &lt;ul&gt;
 &lt;li&gt;KUasai dan manfaatkan internet&lt;/li&gt;
 &lt;li&gt;Berselancar menjelajahi internet (surfing)&lt;/li&gt;
 &lt;li&gt;Surat elektronik (E-mail)&lt;/li&gt;
 &lt;li&gt;Berkomunikasi secara langsung(Chatting)&lt;/li&gt;
 &lt;li&gt;Mengirim sms gratis via internet&lt;/li&gt;
 &lt;li&gt;Mengirim kartu ucapan (E-card)&lt;/li&gt;
 &lt;li&gt;Membuat alamat internet pribadi (personal homepage)&lt;/li&gt;
 &lt;li&gt;Bertukar file melalui internet (FTP)&lt;/li&gt;
 &lt;/ul&gt;</t>
        </is>
      </c>
      <c r="Y1027" s="262" t="n">
        <v>61000</v>
      </c>
      <c r="Z1027" s="226" t="n"/>
      <c r="AA1027" s="241">
        <f>Y1412*Z1412</f>
        <v/>
      </c>
      <c r="AB1027" s="237" t="inlineStr">
        <is>
          <t>2bbb6927-e357-4b65-b714-53b349dfa6f7</t>
        </is>
      </c>
    </row>
    <row r="1028" ht="15" customHeight="1" s="283">
      <c r="A1028" s="109" t="n">
        <v>1404</v>
      </c>
      <c r="B1028" s="222">
        <f>HYPERLINK("https://mocostore.moco.co.id/catalog/"&amp;AB1413,"Klik Disini")</f>
        <v/>
      </c>
      <c r="C1028" s="223" t="inlineStr">
        <is>
          <t>Harta: Berkat Atau Bencana?</t>
        </is>
      </c>
      <c r="D1028" s="223" t="n"/>
      <c r="E1028" s="223" t="inlineStr">
        <is>
          <t>Rubin Adi</t>
        </is>
      </c>
      <c r="F1028" s="223" t="inlineStr">
        <is>
          <t>979-731-873-7</t>
        </is>
      </c>
      <c r="G1028" s="223" t="inlineStr">
        <is>
          <t>978-979-29-9610-4</t>
        </is>
      </c>
      <c r="H1028" s="223" t="inlineStr">
        <is>
          <t>Agama Kristen</t>
        </is>
      </c>
      <c r="I1028" s="258" t="inlineStr">
        <is>
          <t>Perguruan Tinggi</t>
        </is>
      </c>
      <c r="J1028" s="186" t="inlineStr">
        <is>
          <t>009.16</t>
        </is>
      </c>
      <c r="K1028" s="223" t="inlineStr">
        <is>
          <t>Tidak Tersedia</t>
        </is>
      </c>
      <c r="L1028" s="223" t="n"/>
      <c r="M1028" s="259" t="inlineStr">
        <is>
          <t>Tidak Tersedia</t>
        </is>
      </c>
      <c r="N1028" s="223" t="inlineStr">
        <is>
          <t>Indonesia</t>
        </is>
      </c>
      <c r="O1028" s="223" t="inlineStr">
        <is>
          <t>Tidak diketahui</t>
        </is>
      </c>
      <c r="P1028" s="260" t="n">
        <v>2006</v>
      </c>
      <c r="Q1028" s="260" t="n">
        <v>2018</v>
      </c>
      <c r="R1028" s="223" t="inlineStr">
        <is>
          <t>Penerbit Andi</t>
        </is>
      </c>
      <c r="S1028" s="223" t="inlineStr">
        <is>
          <t>Andi Offset CV</t>
        </is>
      </c>
      <c r="T1028" s="223" t="inlineStr">
        <is>
          <t>Lokal</t>
        </is>
      </c>
      <c r="U1028" s="261" t="n">
        <v>119</v>
      </c>
      <c r="V1028" s="86" t="inlineStr">
        <is>
          <t>pdf</t>
        </is>
      </c>
      <c r="W1028" s="223" t="inlineStr">
        <is>
          <t>8.2 MB</t>
        </is>
      </c>
      <c r="X1028" s="225" t="inlineStr">
        <is>
          <t>&lt;p&gt;Bagi sebagian orang, harta adalah segala-galanya. i&amp;#39;u Tak he ran bila banyak orang menghalalkan segala cara untuk mendapatkannya, sebanyak mungkin dan secepat mungkin. Saking maniaknya terhadap harta, banyak orang lupa kepada Yang Punya Atas Segalanya. Bagaimana dengan Anda?&lt;/p&gt;
 &lt;p&gt;Harta (uang) memang penting. Namun tidak berarti hal ini menjadikan kita untuk menempatkannya di atas segalanya.&lt;/p&gt;
 &lt;p&gt;Dengan gaya dan ilustrasi yang ringan, buku kumpulan khotbah ini mengajak kita untuk waspada. Jangan sampai harta menjadi bencana bagi kita. Jangan sampai Anda terjebak dalam arus zaman yang semakin mendewakan harta. Pilihan ada di tangan Anda untuk menjadikan harta: berkat atau bencana.&lt;/p&gt;</t>
        </is>
      </c>
      <c r="Y1028" s="262" t="n">
        <v>66000</v>
      </c>
      <c r="Z1028" s="226" t="n"/>
      <c r="AA1028" s="241">
        <f>Y1413*Z1413</f>
        <v/>
      </c>
      <c r="AB1028" s="237" t="inlineStr">
        <is>
          <t>30f13492-545d-4892-af8f-727bc4232b0f</t>
        </is>
      </c>
    </row>
    <row r="1029" ht="15" customHeight="1" s="283">
      <c r="A1029" s="109" t="n">
        <v>1405</v>
      </c>
      <c r="B1029" s="222">
        <f>HYPERLINK("https://mocostore.moco.co.id/catalog/"&amp;AB1414,"Klik Disini")</f>
        <v/>
      </c>
      <c r="C1029" s="223" t="inlineStr">
        <is>
          <t>Belajar Sendiri SQL dalam 10 Menit</t>
        </is>
      </c>
      <c r="D1029" s="223" t="n"/>
      <c r="E1029" s="223" t="inlineStr">
        <is>
          <t>Ben Forta</t>
        </is>
      </c>
      <c r="F1029" s="223" t="inlineStr">
        <is>
          <t>979-763-302-0</t>
        </is>
      </c>
      <c r="G1029" s="223" t="inlineStr">
        <is>
          <t>978-979-29-8858-1</t>
        </is>
      </c>
      <c r="H1029" s="223" t="inlineStr">
        <is>
          <t>Pemograman</t>
        </is>
      </c>
      <c r="I1029" s="258" t="inlineStr">
        <is>
          <t>Perguruan Tinggi</t>
        </is>
      </c>
      <c r="J1029" s="186" t="inlineStr">
        <is>
          <t>009.05</t>
        </is>
      </c>
      <c r="K1029" s="223" t="n"/>
      <c r="L1029" s="264" t="n"/>
      <c r="M1029" s="265" t="n"/>
      <c r="N1029" s="223" t="inlineStr">
        <is>
          <t>Indonesia</t>
        </is>
      </c>
      <c r="O1029" s="223" t="inlineStr">
        <is>
          <t>Tidak diketahui</t>
        </is>
      </c>
      <c r="P1029" s="260" t="n">
        <v>2002</v>
      </c>
      <c r="Q1029" s="260" t="n">
        <v>2018</v>
      </c>
      <c r="R1029" s="223" t="inlineStr">
        <is>
          <t>Penerbit Andi</t>
        </is>
      </c>
      <c r="S1029" s="223" t="inlineStr">
        <is>
          <t>Andi Offset CV</t>
        </is>
      </c>
      <c r="T1029" s="223" t="inlineStr">
        <is>
          <t>Lokal</t>
        </is>
      </c>
      <c r="U1029" s="261" t="n">
        <v>228</v>
      </c>
      <c r="V1029" s="86" t="inlineStr">
        <is>
          <t>pdf</t>
        </is>
      </c>
      <c r="W1029" s="223" t="inlineStr">
        <is>
          <t>18.7 MB</t>
        </is>
      </c>
      <c r="X1029" s="225" t="inlineStr">
        <is>
          <t>&lt;p&gt;JikaAnda membutuhkan hasil yang cepat, maka buku inilahjawabannya. Dengan 10 men it untuk setiap pelajaran, Anda akan memelajari semua yangAnda perlukan untuk memanfaatkan SQL.&lt;/p&gt;</t>
        </is>
      </c>
      <c r="Y1029" s="262" t="n">
        <v>69000</v>
      </c>
      <c r="Z1029" s="226" t="n"/>
      <c r="AA1029" s="241">
        <f>Y1414*Z1414</f>
        <v/>
      </c>
      <c r="AB1029" s="237" t="inlineStr">
        <is>
          <t>c2feb2a9-4c22-4e5b-99bf-b1729f419e8a</t>
        </is>
      </c>
    </row>
    <row r="1030" ht="15" customHeight="1" s="283">
      <c r="A1030" s="109" t="n">
        <v>1406</v>
      </c>
      <c r="B1030" s="222">
        <f>HYPERLINK("https://mocostore.moco.co.id/catalog/"&amp;AB1415,"Klik Disini")</f>
        <v/>
      </c>
      <c r="C1030" s="223" t="inlineStr">
        <is>
          <t>Hidup Tanpa Kekurangan</t>
        </is>
      </c>
      <c r="D1030" s="223" t="n"/>
      <c r="E1030" s="223" t="inlineStr">
        <is>
          <t>Rudi Gunawan</t>
        </is>
      </c>
      <c r="F1030" s="223" t="inlineStr">
        <is>
          <t>979-763-751-4</t>
        </is>
      </c>
      <c r="G1030" s="223" t="inlineStr">
        <is>
          <t>978-979-29-9612-8</t>
        </is>
      </c>
      <c r="H1030" s="223" t="inlineStr">
        <is>
          <t>Agama Kristen</t>
        </is>
      </c>
      <c r="I1030" s="258" t="inlineStr">
        <is>
          <t>Perguruan Tinggi</t>
        </is>
      </c>
      <c r="J1030" s="186" t="inlineStr">
        <is>
          <t>009.16</t>
        </is>
      </c>
      <c r="K1030" s="223" t="inlineStr">
        <is>
          <t>Tidak Tersedia</t>
        </is>
      </c>
      <c r="L1030" s="264" t="n"/>
      <c r="M1030" s="265" t="inlineStr">
        <is>
          <t>Tidak Tersedia</t>
        </is>
      </c>
      <c r="N1030" s="223" t="inlineStr">
        <is>
          <t>Indonesia</t>
        </is>
      </c>
      <c r="O1030" s="223" t="inlineStr">
        <is>
          <t>Tidak diketahui</t>
        </is>
      </c>
      <c r="P1030" s="260" t="n">
        <v>2007</v>
      </c>
      <c r="Q1030" s="260" t="n">
        <v>2018</v>
      </c>
      <c r="R1030" s="223" t="inlineStr">
        <is>
          <t>Penerbit Andi</t>
        </is>
      </c>
      <c r="S1030" s="223" t="inlineStr">
        <is>
          <t>Andi Offset CV</t>
        </is>
      </c>
      <c r="T1030" s="223" t="inlineStr">
        <is>
          <t>Lokal</t>
        </is>
      </c>
      <c r="U1030" s="261" t="n">
        <v>112</v>
      </c>
      <c r="V1030" s="86" t="inlineStr">
        <is>
          <t>pdf</t>
        </is>
      </c>
      <c r="W1030" s="223" t="inlineStr">
        <is>
          <t>9.9 MB</t>
        </is>
      </c>
      <c r="X1030" s="225" t="inlineStr">
        <is>
          <t>&lt;p&gt;Hidup Tanpa Kekurangan - siapa pun pasti tidak menolaknya. Namun bukan hal mudah untuk mewujudkannya. Banyak sikap hidup kita yang tak sejalan dengan firman-Nya yang akan menghalangi berkat tuhan mencapai kita. Karena itu banyak anak Tuhan yang merasa tidak diberkati dalam hidup mereka, entah dalam hal finansial ataupun dalam kehidupan rohani mereka.&lt;br /&gt;
 &lt;br /&gt;
 Buku ini ditulis untuk membantu dan membuka pikiran kita agar mengerti dan melakukan kebenaran firman Tuhan. Dengan melaksanakan firman Tuhan kita sedang dipersiapkan untuk menerima hidup yang berlimpah anugerah. Ada delapan langkah yang akan diuraikan dalam buku ini, yaitu mengenal diri sendiri, mengalahkan situasi, menjaga lidah, membentuk karakter, beriman, memberikan persepuluhan, hidup dalam anugerah, dan membuat terobosan.&lt;br /&gt;
 &lt;br /&gt;
 Tidak ada kemenangan tanpa tantangan. Kedelapan langkah tersebut adalah tantangan bagi kita. Tuhan tidak pernah menjanjikan jalan hidup yang mulus, tetapi Dia menjanjikan penyertaan-Nya kepada kita. Selalu berpegang pada janji dan firman-Nya adalah kunci untuk mengalahkan kedelapan tantangan tersebut dan hidup berkelimpahan dalam Tuhan.&lt;/p&gt;</t>
        </is>
      </c>
      <c r="Y1030" s="262" t="n">
        <v>52000</v>
      </c>
      <c r="Z1030" s="226" t="n"/>
      <c r="AA1030" s="241">
        <f>Y1415*Z1415</f>
        <v/>
      </c>
      <c r="AB1030" s="237" t="inlineStr">
        <is>
          <t>6a66e63f-4d38-4f63-a670-ddaf49719359</t>
        </is>
      </c>
    </row>
    <row r="1031" ht="15" customHeight="1" s="283">
      <c r="A1031" s="109" t="n">
        <v>1407</v>
      </c>
      <c r="B1031" s="222">
        <f>HYPERLINK("https://mocostore.moco.co.id/catalog/"&amp;AB1416,"Klik Disini")</f>
        <v/>
      </c>
      <c r="C1031" s="223" t="inlineStr">
        <is>
          <t>Menang Sukses Berhasil</t>
        </is>
      </c>
      <c r="D1031" s="223" t="n"/>
      <c r="E1031" s="223" t="inlineStr">
        <is>
          <t>K.A.M. Jusuf Roni</t>
        </is>
      </c>
      <c r="F1031" s="223" t="inlineStr">
        <is>
          <t>979-763-896-0</t>
        </is>
      </c>
      <c r="G1031" s="223" t="inlineStr">
        <is>
          <t>978-979-29-9545-9</t>
        </is>
      </c>
      <c r="H1031" s="223" t="inlineStr">
        <is>
          <t>Agama Kristen</t>
        </is>
      </c>
      <c r="I1031" s="258" t="inlineStr">
        <is>
          <t>Perguruan Tinggi</t>
        </is>
      </c>
      <c r="J1031" s="186" t="inlineStr">
        <is>
          <t>009.16</t>
        </is>
      </c>
      <c r="K1031" s="223" t="n"/>
      <c r="L1031" s="264" t="n"/>
      <c r="M1031" s="265" t="n"/>
      <c r="N1031" s="223" t="inlineStr">
        <is>
          <t>Indonesia</t>
        </is>
      </c>
      <c r="O1031" s="223" t="inlineStr">
        <is>
          <t>Tidak diketahui</t>
        </is>
      </c>
      <c r="P1031" s="260" t="n">
        <v>1991</v>
      </c>
      <c r="Q1031" s="260" t="n">
        <v>2018</v>
      </c>
      <c r="R1031" s="223" t="inlineStr">
        <is>
          <t>Penerbit Andi</t>
        </is>
      </c>
      <c r="S1031" s="223" t="inlineStr">
        <is>
          <t>Andi Offset CV</t>
        </is>
      </c>
      <c r="T1031" s="223" t="inlineStr">
        <is>
          <t>Lokal</t>
        </is>
      </c>
      <c r="U1031" s="261" t="n">
        <v>92</v>
      </c>
      <c r="V1031" s="86" t="inlineStr">
        <is>
          <t>pdf</t>
        </is>
      </c>
      <c r="W1031" s="223" t="inlineStr">
        <is>
          <t>4.1 MB</t>
        </is>
      </c>
      <c r="X1031" s="225" t="inlineStr">
        <is>
          <t>&lt;p&gt;Kemenangan dan keberhasilan yang gemilang&amp;nbsp;adalah dambaan setiap insan. Tidak ada&amp;nbsp;manusia yang mengharapkan kekalahan dan&amp;nbsp;kegagalan di dalam hidupnya. Namun kenyataannya, dambaan itu seringkali terasa jauh. Termasuk bagi orang Kristen! Justru orang percaya banyak kali harus menghadapi berbagai macam pergumulan, penderitaan, dan kesukaran hid up karena imannya kepada Sang Juru Selamat.&amp;nbsp;&lt;br /&gt;
 Akan tetapi, apakah keadaan yang sukar itu terus menerus akan menimpa diri orang Kristen? Tidak! Allah yang setia terhadap janji-Nya pasti membela dan memberikan jalan keluar bagi umat-Nya untuk mengatasi segala permasalahan yang terjadi. Bahkan melalui semua perkara ini Dia mempunyai rencana yang indah, yaitu untuk meninggikan umat-Nya di antara segala bangsa bagi hormat dan kemuliaan-Nya.&amp;nbsp;&lt;br /&gt;
 Buku kecil karya Pdt.K.A.M. Jusuf Roni ini sangat menolong setiap orang Kristen yang mendambakan kemenangan dan keberhasilan sejati di dalam Tuhan. Melalui buku ini Anda akan dibawa menuju kehidupan Kristen yang berkemenangan dan selalu berhasil dalam segala&amp;nbsp;&lt;/p&gt;</t>
        </is>
      </c>
      <c r="Y1031" s="262" t="n">
        <v>55000</v>
      </c>
      <c r="Z1031" s="226" t="n"/>
      <c r="AA1031" s="241">
        <f>Y1416*Z1416</f>
        <v/>
      </c>
      <c r="AB1031" s="237" t="inlineStr">
        <is>
          <t>f00e2a14-797f-4517-9a00-fbe99b6ecacd</t>
        </is>
      </c>
    </row>
    <row r="1032" ht="15" customHeight="1" s="283">
      <c r="A1032" s="109" t="n">
        <v>1408</v>
      </c>
      <c r="B1032" s="222">
        <f>HYPERLINK("https://mocostore.moco.co.id/catalog/"&amp;AB1417,"Klik Disini")</f>
        <v/>
      </c>
      <c r="C1032" s="223" t="inlineStr">
        <is>
          <t>Panduan Praktis Menggunakan Microsoft Office Word 2003</t>
        </is>
      </c>
      <c r="D1032" s="223" t="n"/>
      <c r="E1032" s="223" t="inlineStr">
        <is>
          <t>Deli Publishing</t>
        </is>
      </c>
      <c r="F1032" s="223" t="inlineStr">
        <is>
          <t>979-731-467-7</t>
        </is>
      </c>
      <c r="G1032" s="223" t="inlineStr">
        <is>
          <t>978-979-29-9292-2</t>
        </is>
      </c>
      <c r="H1032" s="223" t="inlineStr">
        <is>
          <t>Komputer &amp; Internet</t>
        </is>
      </c>
      <c r="I1032" s="258" t="inlineStr">
        <is>
          <t>Perguruan Tinggi</t>
        </is>
      </c>
      <c r="J1032" s="186" t="inlineStr">
        <is>
          <t>009.05</t>
        </is>
      </c>
      <c r="K1032" s="223" t="n"/>
      <c r="L1032" s="264" t="n"/>
      <c r="M1032" s="265" t="n"/>
      <c r="N1032" s="223" t="inlineStr">
        <is>
          <t>Indonesia</t>
        </is>
      </c>
      <c r="O1032" s="223" t="inlineStr">
        <is>
          <t>Tidak diketahui</t>
        </is>
      </c>
      <c r="P1032" s="260" t="n">
        <v>2004</v>
      </c>
      <c r="Q1032" s="260" t="n">
        <v>2018</v>
      </c>
      <c r="R1032" s="223" t="inlineStr">
        <is>
          <t>Penerbit Andi</t>
        </is>
      </c>
      <c r="S1032" s="223" t="inlineStr">
        <is>
          <t>Andi Offset CV</t>
        </is>
      </c>
      <c r="T1032" s="223" t="inlineStr">
        <is>
          <t>Lokal</t>
        </is>
      </c>
      <c r="U1032" s="261" t="n">
        <v>184</v>
      </c>
      <c r="V1032" s="86" t="inlineStr">
        <is>
          <t>pdf</t>
        </is>
      </c>
      <c r="W1032" s="223" t="inlineStr">
        <is>
          <t>11.7 MB</t>
        </is>
      </c>
      <c r="X1032" s="225" t="inlineStr">
        <is>
          <t>&lt;p&gt;Buku ini ditulis untuk mengungkap kelebihan-kelebihan serta kemudahan-kemudahan yang dimiliki Microsoft Office Word 2003. Pembahasan dari Bab I sampai Bab VII diurutkan dari pokok bahasan yang sederhana menuju pokok bahasan yang lebih rumit. Bagian akhir buku ini mengungkapkan sebagian kecil proyek-proyek yang dapat dikerjakan dengan Microsoft Office Word 2003. Akan tetapi, kiranya ini juga dapat menjadi sumber ide bagi pembaca untuk mengembangkan proyek-proyek yang lain sesuai kebutuhan.&lt;/p&gt;</t>
        </is>
      </c>
      <c r="Y1032" s="262" t="n">
        <v>74500</v>
      </c>
      <c r="Z1032" s="226" t="n"/>
      <c r="AA1032" s="241">
        <f>Y1417*Z1417</f>
        <v/>
      </c>
      <c r="AB1032" s="237" t="inlineStr">
        <is>
          <t>5cc59f3e-31ef-4b32-9674-955193986c42</t>
        </is>
      </c>
    </row>
    <row r="1033" ht="15" customHeight="1" s="283">
      <c r="A1033" s="109" t="n">
        <v>1409</v>
      </c>
      <c r="B1033" s="222">
        <f>HYPERLINK("https://mocostore.moco.co.id/catalog/"&amp;AB1418,"Klik Disini")</f>
        <v/>
      </c>
      <c r="C1033" s="223" t="inlineStr">
        <is>
          <t>Belajar Sendiri dalam 24 Jam ASP. Net</t>
        </is>
      </c>
      <c r="D1033" s="223" t="n"/>
      <c r="E1033" s="223" t="inlineStr">
        <is>
          <t>Joe Martin and Brett Tomson</t>
        </is>
      </c>
      <c r="F1033" s="223" t="inlineStr">
        <is>
          <t>979-731-159-7</t>
        </is>
      </c>
      <c r="G1033" s="223" t="inlineStr">
        <is>
          <t>978-979-29-8860-4</t>
        </is>
      </c>
      <c r="H1033" s="223" t="inlineStr">
        <is>
          <t>Pemograman</t>
        </is>
      </c>
      <c r="I1033" s="258" t="inlineStr">
        <is>
          <t>Perguruan Tinggi</t>
        </is>
      </c>
      <c r="J1033" s="186" t="inlineStr">
        <is>
          <t>009.05</t>
        </is>
      </c>
      <c r="K1033" s="223" t="n"/>
      <c r="L1033" s="264" t="n"/>
      <c r="M1033" s="265" t="n"/>
      <c r="N1033" s="223" t="inlineStr">
        <is>
          <t>Indonesia</t>
        </is>
      </c>
      <c r="O1033" s="223" t="inlineStr">
        <is>
          <t>Tidak diketahui</t>
        </is>
      </c>
      <c r="P1033" s="260" t="n">
        <v>2004</v>
      </c>
      <c r="Q1033" s="260" t="n">
        <v>2018</v>
      </c>
      <c r="R1033" s="223" t="inlineStr">
        <is>
          <t>Penerbit Andi</t>
        </is>
      </c>
      <c r="S1033" s="223" t="inlineStr">
        <is>
          <t>Andi Offset CV</t>
        </is>
      </c>
      <c r="T1033" s="223" t="inlineStr">
        <is>
          <t>Lokal</t>
        </is>
      </c>
      <c r="U1033" s="261" t="n">
        <v>490</v>
      </c>
      <c r="V1033" s="86" t="inlineStr">
        <is>
          <t>pdf</t>
        </is>
      </c>
      <c r="W1033" s="223" t="inlineStr">
        <is>
          <t>18.9 MB</t>
        </is>
      </c>
      <c r="X1033" s="225" t="inlineStr">
        <is>
          <t>&lt;p&gt;Buku ini menyajikan latar belakang dan teori bahwa seorang programer Web ASP .NET perlu memulai dengan cerdas pemrograman page ASP.NET. Buku ini praktis dan menyediakan banyak tugas langkah demi langkah yang dapat Anda kerjakan untuk memperoleh fungsionalitas baru.&lt;/p&gt;</t>
        </is>
      </c>
      <c r="Y1033" s="262" t="n">
        <v>147000</v>
      </c>
      <c r="Z1033" s="226" t="n"/>
      <c r="AA1033" s="241">
        <f>Y1418*Z1418</f>
        <v/>
      </c>
      <c r="AB1033" s="237" t="inlineStr">
        <is>
          <t>e0be326f-0de4-453a-90e3-8da8be26c6dd</t>
        </is>
      </c>
    </row>
    <row r="1034" ht="15" customHeight="1" s="283">
      <c r="A1034" s="109" t="n">
        <v>1410</v>
      </c>
      <c r="B1034" s="222">
        <f>HYPERLINK("https://mocostore.moco.co.id/catalog/"&amp;AB1419,"Klik Disini")</f>
        <v/>
      </c>
      <c r="C1034" s="223" t="inlineStr">
        <is>
          <t>Himpunan Lengkap Peraturan Perpajakan (Buku-1)</t>
        </is>
      </c>
      <c r="D1034" s="223" t="n"/>
      <c r="E1034" s="223" t="inlineStr">
        <is>
          <t>Dadi Adriana</t>
        </is>
      </c>
      <c r="F1034" s="223" t="inlineStr">
        <is>
          <t>979-731-039-6</t>
        </is>
      </c>
      <c r="G1034" s="223" t="inlineStr">
        <is>
          <t>978-979-29-9614-2</t>
        </is>
      </c>
      <c r="H1034" s="223" t="inlineStr">
        <is>
          <t>Hukum</t>
        </is>
      </c>
      <c r="I1034" s="258" t="inlineStr">
        <is>
          <t>Perguruan Tinggi</t>
        </is>
      </c>
      <c r="J1034" s="186" t="inlineStr">
        <is>
          <t>009.12</t>
        </is>
      </c>
      <c r="K1034" s="223" t="n"/>
      <c r="L1034" s="223" t="n"/>
      <c r="M1034" s="259" t="n"/>
      <c r="N1034" s="223" t="inlineStr">
        <is>
          <t>Indonesia</t>
        </is>
      </c>
      <c r="O1034" s="223" t="inlineStr">
        <is>
          <t>Tidak diketahui</t>
        </is>
      </c>
      <c r="P1034" s="260" t="n">
        <v>2003</v>
      </c>
      <c r="Q1034" s="260" t="n">
        <v>2018</v>
      </c>
      <c r="R1034" s="223" t="inlineStr">
        <is>
          <t>Penerbit Andi</t>
        </is>
      </c>
      <c r="S1034" s="223" t="inlineStr">
        <is>
          <t>Andi Offset CV</t>
        </is>
      </c>
      <c r="T1034" s="223" t="inlineStr">
        <is>
          <t>Lokal</t>
        </is>
      </c>
      <c r="U1034" s="261" t="n">
        <v>886</v>
      </c>
      <c r="V1034" s="86" t="inlineStr">
        <is>
          <t>pdf</t>
        </is>
      </c>
      <c r="W1034" s="223" t="inlineStr">
        <is>
          <t>10.1 MB</t>
        </is>
      </c>
      <c r="X1034" s="225" t="inlineStr">
        <is>
          <t>&lt;p&gt;Himpunan Lengkap Peraturan Perpajakan (Buku 1)&lt;/p&gt;</t>
        </is>
      </c>
      <c r="Y1034" s="262" t="n">
        <v>195000</v>
      </c>
      <c r="Z1034" s="226" t="n"/>
      <c r="AA1034" s="241">
        <f>Y1419*Z1419</f>
        <v/>
      </c>
      <c r="AB1034" s="237" t="inlineStr">
        <is>
          <t>235a126c-3685-4cae-86b1-e5de5d27389c</t>
        </is>
      </c>
    </row>
    <row r="1035" ht="15" customHeight="1" s="283">
      <c r="A1035" s="109" t="n">
        <v>1411</v>
      </c>
      <c r="B1035" s="222">
        <f>HYPERLINK("https://mocostore.moco.co.id/catalog/"&amp;AB1420,"Klik Disini")</f>
        <v/>
      </c>
      <c r="C1035" s="223" t="inlineStr">
        <is>
          <t>Menari di Atas Air</t>
        </is>
      </c>
      <c r="D1035" s="223" t="n"/>
      <c r="E1035" s="223" t="inlineStr">
        <is>
          <t>Daniel Agus Setianto</t>
        </is>
      </c>
      <c r="F1035" s="223" t="inlineStr">
        <is>
          <t>978-979-29-5786-0</t>
        </is>
      </c>
      <c r="G1035" s="223" t="inlineStr">
        <is>
          <t>978-979-29-9546-6</t>
        </is>
      </c>
      <c r="H1035" s="223" t="inlineStr">
        <is>
          <t>Agama Kristen</t>
        </is>
      </c>
      <c r="I1035" s="258" t="inlineStr">
        <is>
          <t>Perguruan Tinggi</t>
        </is>
      </c>
      <c r="J1035" s="186" t="inlineStr">
        <is>
          <t>009.16</t>
        </is>
      </c>
      <c r="K1035" s="223" t="n"/>
      <c r="L1035" s="264" t="n"/>
      <c r="M1035" s="265" t="n"/>
      <c r="N1035" s="223" t="inlineStr">
        <is>
          <t>Indonesia</t>
        </is>
      </c>
      <c r="O1035" s="223" t="inlineStr">
        <is>
          <t>Tidak diketahui</t>
        </is>
      </c>
      <c r="P1035" s="260" t="n">
        <v>2017</v>
      </c>
      <c r="Q1035" s="260" t="n">
        <v>2018</v>
      </c>
      <c r="R1035" s="223" t="inlineStr">
        <is>
          <t>Penerbit Andi</t>
        </is>
      </c>
      <c r="S1035" s="223" t="inlineStr">
        <is>
          <t>Andi Offset CV</t>
        </is>
      </c>
      <c r="T1035" s="223" t="inlineStr">
        <is>
          <t>Lokal</t>
        </is>
      </c>
      <c r="U1035" s="261" t="n">
        <v>264</v>
      </c>
      <c r="V1035" s="86" t="inlineStr">
        <is>
          <t>pdf</t>
        </is>
      </c>
      <c r="W1035" s="223" t="inlineStr">
        <is>
          <t>26.8 MB</t>
        </is>
      </c>
      <c r="X1035" s="225" t="inlineStr">
        <is>
          <t>&lt;p&gt;Tujuan pernikahan adalah pertumbuhan. Janji nikah berisi tujuan pernikahan, sehati sepikir dan setia dalam suka dan duka, sehat atau sakit, cukup atau kurang dan seterusnya. Pertumbuhan dialami karena melewati dua kondisi secara seimbang: susah dan senang perkawinan.&lt;br /&gt;
 &lt;br /&gt;
 Buku ini mengintegrasikan refleksi iman dengan pengalaman pribadi. Ditambah pengetahuan yang memadai dalam memberikan prinsip-prinsip membangun keluarga yang sehat. Buku ini membantu pembaca untuk membuat hidup lebih berarti bagi pasangan, lebih produktif membangun keluarga kreatif.&lt;/p&gt;</t>
        </is>
      </c>
      <c r="Y1035" s="262" t="n">
        <v>61000</v>
      </c>
      <c r="Z1035" s="226" t="n"/>
      <c r="AA1035" s="241">
        <f>Y1420*Z1420</f>
        <v/>
      </c>
      <c r="AB1035" s="237" t="inlineStr">
        <is>
          <t>109b7ec3-9c54-4c36-92b4-3e448d6f533f</t>
        </is>
      </c>
    </row>
    <row r="1036" ht="15" customHeight="1" s="283">
      <c r="A1036" s="109" t="n">
        <v>1412</v>
      </c>
      <c r="B1036" s="222">
        <f>HYPERLINK("https://mocostore.moco.co.id/catalog/"&amp;AB1421,"Klik Disini")</f>
        <v/>
      </c>
      <c r="C1036" s="223" t="inlineStr">
        <is>
          <t>Panduan Praktis Menggunakan Microsoft Outlook Express 6</t>
        </is>
      </c>
      <c r="D1036" s="223" t="n"/>
      <c r="E1036" s="223" t="inlineStr">
        <is>
          <t>Wahana Komputer</t>
        </is>
      </c>
      <c r="F1036" s="223" t="inlineStr">
        <is>
          <t>979-731-335-2</t>
        </is>
      </c>
      <c r="G1036" s="223" t="inlineStr">
        <is>
          <t>978-979-29-9295-3</t>
        </is>
      </c>
      <c r="H1036" s="223" t="inlineStr">
        <is>
          <t>Komputer &amp; Internet</t>
        </is>
      </c>
      <c r="I1036" s="258" t="inlineStr">
        <is>
          <t>Perguruan Tinggi</t>
        </is>
      </c>
      <c r="J1036" s="186" t="inlineStr">
        <is>
          <t>009.05</t>
        </is>
      </c>
      <c r="K1036" s="223" t="n"/>
      <c r="L1036" s="264" t="n"/>
      <c r="M1036" s="265" t="n"/>
      <c r="N1036" s="223" t="inlineStr">
        <is>
          <t>Indonesia</t>
        </is>
      </c>
      <c r="O1036" s="223" t="inlineStr">
        <is>
          <t>Tidak diketahui</t>
        </is>
      </c>
      <c r="P1036" s="260" t="n">
        <v>2004</v>
      </c>
      <c r="Q1036" s="260" t="n">
        <v>2018</v>
      </c>
      <c r="R1036" s="223" t="inlineStr">
        <is>
          <t>Penerbit Andi</t>
        </is>
      </c>
      <c r="S1036" s="223" t="inlineStr">
        <is>
          <t>Andi Offset CV</t>
        </is>
      </c>
      <c r="T1036" s="223" t="inlineStr">
        <is>
          <t>Lokal</t>
        </is>
      </c>
      <c r="U1036" s="261" t="n">
        <v>219</v>
      </c>
      <c r="V1036" s="86" t="inlineStr">
        <is>
          <t>pdf</t>
        </is>
      </c>
      <c r="W1036" s="223" t="inlineStr">
        <is>
          <t>7.3 MB</t>
        </is>
      </c>
      <c r="X1036" s="225" t="inlineStr">
        <is>
          <t>&lt;p&gt;Buku Panduan Praktis Menggunakan&amp;nbsp;Microsoft Outlook Express 6 ini menjelaskan secara praktis penggunaan&amp;nbsp;Microsoft Outlook Express 6 untuk pengelolaan email. Software ini memberikan begitu banyak kemudahan di dalam melakukan komunikasi dengan email, maupun untuk ikut serta dalam mailing list maupun grups.&lt;/p&gt;</t>
        </is>
      </c>
      <c r="Y1036" s="262" t="n">
        <v>85500</v>
      </c>
      <c r="Z1036" s="226" t="n"/>
      <c r="AA1036" s="241">
        <f>Y1421*Z1421</f>
        <v/>
      </c>
      <c r="AB1036" s="237" t="inlineStr">
        <is>
          <t>4caf319b-89ac-40f6-a994-599ad8debbc4</t>
        </is>
      </c>
    </row>
    <row r="1037" ht="15" customHeight="1" s="283">
      <c r="A1037" s="109" t="n">
        <v>1413</v>
      </c>
      <c r="B1037" s="222">
        <f>HYPERLINK("https://mocostore.moco.co.id/catalog/"&amp;AB1422,"Klik Disini")</f>
        <v/>
      </c>
      <c r="C1037" s="223" t="inlineStr">
        <is>
          <t>History of YHWH</t>
        </is>
      </c>
      <c r="D1037" s="223" t="n"/>
      <c r="E1037" s="223" t="inlineStr">
        <is>
          <t>Oky Otto Otto</t>
        </is>
      </c>
      <c r="F1037" s="223" t="inlineStr">
        <is>
          <t>978-979-29-3630-8</t>
        </is>
      </c>
      <c r="G1037" s="223" t="inlineStr">
        <is>
          <t>978-979-29-9616-6</t>
        </is>
      </c>
      <c r="H1037" s="223" t="inlineStr">
        <is>
          <t>Agama Kristen</t>
        </is>
      </c>
      <c r="I1037" s="258" t="inlineStr">
        <is>
          <t>Perguruan Tinggi</t>
        </is>
      </c>
      <c r="J1037" s="186" t="inlineStr">
        <is>
          <t>009.16</t>
        </is>
      </c>
      <c r="K1037" s="223" t="inlineStr">
        <is>
          <t>Tidak Tersedia</t>
        </is>
      </c>
      <c r="L1037" s="264" t="n"/>
      <c r="M1037" s="265" t="inlineStr">
        <is>
          <t>Tidak Tersedia</t>
        </is>
      </c>
      <c r="N1037" s="223" t="inlineStr">
        <is>
          <t>Indonesia</t>
        </is>
      </c>
      <c r="O1037" s="223" t="inlineStr">
        <is>
          <t>Tidak diketahui</t>
        </is>
      </c>
      <c r="P1037" s="260" t="n">
        <v>2013</v>
      </c>
      <c r="Q1037" s="260" t="n">
        <v>2018</v>
      </c>
      <c r="R1037" s="223" t="inlineStr">
        <is>
          <t>Penerbit Andi</t>
        </is>
      </c>
      <c r="S1037" s="223" t="inlineStr">
        <is>
          <t>Andi Offset CV</t>
        </is>
      </c>
      <c r="T1037" s="223" t="inlineStr">
        <is>
          <t>Lokal</t>
        </is>
      </c>
      <c r="U1037" s="261" t="n">
        <v>128</v>
      </c>
      <c r="V1037" s="86" t="inlineStr">
        <is>
          <t>pdf</t>
        </is>
      </c>
      <c r="W1037" s="223" t="inlineStr">
        <is>
          <t>11.7 MB</t>
        </is>
      </c>
      <c r="X1037" s="225" t="inlineStr">
        <is>
          <t>&lt;p&gt;Kemunculan kelompok pengagum nama Yahweh membuat kebingungan di banyak kalangan anak-anak Tuhan. Mereka memperdebatkan penggunaan kata Allah dalam Alkitab&amp;nbsp;terjemahan bahasa Indonesia maupun ibadah. Perdebatan ini sudah mencapai tahap kontroversi. Bolehkah kita&amp;nbsp;&lt;br /&gt;
 menggunakan kata &amp;quot;Allah&amp;quot;? Apakah kata &amp;quot;Allah&amp;quot; dalam Alkitab harus diganti dengan Yahweh?&amp;nbsp;&lt;br /&gt;
 History of YHWH mengupas kontroversi tersebut. Pemaparan sejarah perkembangan dan penggunaan kata&amp;nbsp; &amp;quot;YHWH&amp;quot; dengan bukti-buktinya untuk menjawab kebingungan umat Tuhan dewasa ini. Anda akan mendapatkan pemahaman yang benar sehingga tidak dibingungkan oleh berbagai kontroversi yang muncul. Kebenaran dalam buku ini bisa menjadi dasar yang Anda pegang untuk meyakini kebenaran yang Anda percayai.&amp;nbsp;&lt;/p&gt;</t>
        </is>
      </c>
      <c r="Y1037" s="262" t="n">
        <v>47000</v>
      </c>
      <c r="Z1037" s="226" t="n"/>
      <c r="AA1037" s="241">
        <f>Y1422*Z1422</f>
        <v/>
      </c>
      <c r="AB1037" s="237" t="inlineStr">
        <is>
          <t>eaebfbed-3a49-402f-9793-4202ed456e36</t>
        </is>
      </c>
    </row>
    <row r="1038" ht="15" customHeight="1" s="283">
      <c r="A1038" s="109" t="n">
        <v>1414</v>
      </c>
      <c r="B1038" s="222">
        <f>HYPERLINK("https://mocostore.moco.co.id/catalog/"&amp;AB1423,"Klik Disini")</f>
        <v/>
      </c>
      <c r="C1038" s="223" t="inlineStr">
        <is>
          <t>Hi-Tech Prophecy</t>
        </is>
      </c>
      <c r="D1038" s="223" t="n"/>
      <c r="E1038" s="223" t="inlineStr">
        <is>
          <t>Ir.Harold V.Lolowang,M.Sc</t>
        </is>
      </c>
      <c r="F1038" s="223" t="inlineStr">
        <is>
          <t>979-763-910-x</t>
        </is>
      </c>
      <c r="G1038" s="223" t="inlineStr">
        <is>
          <t>978-979-29-9617-3</t>
        </is>
      </c>
      <c r="H1038" s="223" t="inlineStr">
        <is>
          <t>Agama Kristen</t>
        </is>
      </c>
      <c r="I1038" s="258" t="inlineStr">
        <is>
          <t>Perguruan Tinggi</t>
        </is>
      </c>
      <c r="J1038" s="186" t="inlineStr">
        <is>
          <t>009.16</t>
        </is>
      </c>
      <c r="K1038" s="223" t="inlineStr">
        <is>
          <t>Tidak Tersedia</t>
        </is>
      </c>
      <c r="L1038" s="264" t="n"/>
      <c r="M1038" s="265" t="inlineStr">
        <is>
          <t>Tidak Tersedia</t>
        </is>
      </c>
      <c r="N1038" s="223" t="n"/>
      <c r="O1038" s="223" t="n"/>
      <c r="P1038" s="260" t="n">
        <v>2008</v>
      </c>
      <c r="Q1038" s="260" t="n">
        <v>2018</v>
      </c>
      <c r="R1038" s="223" t="inlineStr">
        <is>
          <t>Penerbit Andi</t>
        </is>
      </c>
      <c r="S1038" s="223" t="inlineStr">
        <is>
          <t>Andi Offset CV</t>
        </is>
      </c>
      <c r="T1038" s="223" t="n"/>
      <c r="U1038" s="261" t="n">
        <v>266</v>
      </c>
      <c r="V1038" s="86" t="inlineStr">
        <is>
          <t>pdf</t>
        </is>
      </c>
      <c r="W1038" s="223" t="inlineStr">
        <is>
          <t>15.6 MB</t>
        </is>
      </c>
      <c r="X1038" s="225" t="inlineStr">
        <is>
          <t>&lt;p&gt;Apakah kaitan antara nubuat dan teknologi? Sepintas kcduanya bcrtolak belakang. Nubuat bersifat supernatural; sementara teknologi bersifat rasional. Nubuat sering kali tidak masuk akal; teknologi harus masuk aka!. Namun ingatkah Anda akan The Bible Code karya Michael Drosnin yang sempat menggemparkan dunia? Ia bukan orang percaya, tetapi toh Tuhan memberinya &amp;quot;hikmat&amp;quot; untuk memecahkan beberapa sandi di Alkitab yang temyata menyimpan informasi rahasia tentang berbagai peristiwa bersejarah. Misalnya, pembunuhan Yitzhak Rabin. Kalau Drosnin saja bisa mengungkap penemuan dahsyat ini yang bersumber dari Alkitab, bagaimana dengan orang percaya&amp;#39;? Apakah hanya diam sambil angguk-angguk kepala tanda keheranan atau memang baru tahu bahwa Alkitab bukan sekadar rangkaian huruf dan kalimat melainkan juga mengandung rahasia ilmu pengetahuan yang luar biasa?&amp;nbsp;&lt;br /&gt;
 Hi-Teel, Prophecy membuktikan bahwa Alkitab telah menubuatkan beberapa penemuan seperti gelombang elektromagnet, bom atom, televisi, telepon, mobil, radio, komputer. satelit, dll. yang sebenamya sudah dinubuatkan di Perjanjian Lama. Wah, temyata Alkitab memang luar biasa! Tidak hanya berisi pengajaran, hikmat, kisah kehidupan, dan pekerjaan Allah yang luar biasa, tetapi juga menjadi rahasia di balik penemuan-penemuan besar&amp;nbsp;di dunia. Bersiap-siaplah untuk tersentak dengan kebenaran Alkitab yang diungkap di buku ini mengenai penemuan bidang ilmu pengetahuan terutama yang dikaitkan dengan detik-detik menjelang kedatangan Tuhan Yesus yang kedua.&amp;nbsp;&lt;br /&gt;
 Buku ini cocok bagi siapa saja yang ingin lcbih mendalami kebenaran ilahi melampaui aka! sehat manusia. Buku ini menyadarkan kita bahwa Allah Mahacerdas di balik semua teknologi modem yang termanifestasi dalam karya-karya manusia yang luar biasa ini.&amp;nbsp;&lt;/p&gt;</t>
        </is>
      </c>
      <c r="Y1038" s="262" t="n">
        <v>79000</v>
      </c>
      <c r="Z1038" s="226" t="n"/>
      <c r="AA1038" s="241">
        <f>Y1423*Z1423</f>
        <v/>
      </c>
      <c r="AB1038" s="237" t="inlineStr">
        <is>
          <t>416b46df-8711-47fc-83d7-6d30b1466ff8</t>
        </is>
      </c>
    </row>
    <row r="1039" ht="15" customHeight="1" s="283">
      <c r="A1039" s="109" t="n">
        <v>1415</v>
      </c>
      <c r="B1039" s="222">
        <f>HYPERLINK("https://mocostore.moco.co.id/catalog/"&amp;AB1424,"Klik Disini")</f>
        <v/>
      </c>
      <c r="C1039" s="223" t="inlineStr">
        <is>
          <t>Homiletika: Pengkhotbah dan Khotbahnya</t>
        </is>
      </c>
      <c r="D1039" s="223" t="n"/>
      <c r="E1039" s="223" t="inlineStr">
        <is>
          <t>Dr. E. P. Gintings</t>
        </is>
      </c>
      <c r="F1039" s="223" t="inlineStr">
        <is>
          <t>978-979-29-3615-5</t>
        </is>
      </c>
      <c r="G1039" s="223" t="inlineStr">
        <is>
          <t>978-979-29-9620-3</t>
        </is>
      </c>
      <c r="H1039" s="223" t="inlineStr">
        <is>
          <t>Agama Kristen</t>
        </is>
      </c>
      <c r="I1039" s="258" t="inlineStr">
        <is>
          <t>Perguruan Tinggi</t>
        </is>
      </c>
      <c r="J1039" s="186" t="inlineStr">
        <is>
          <t>009.16</t>
        </is>
      </c>
      <c r="K1039" s="223" t="inlineStr">
        <is>
          <t>Tidak Tersedia</t>
        </is>
      </c>
      <c r="L1039" s="264" t="n"/>
      <c r="M1039" s="265" t="inlineStr">
        <is>
          <t>Tidak Tersedia</t>
        </is>
      </c>
      <c r="N1039" s="223" t="inlineStr">
        <is>
          <t>Indonesia</t>
        </is>
      </c>
      <c r="O1039" s="223" t="inlineStr">
        <is>
          <t>Tidak diketahui</t>
        </is>
      </c>
      <c r="P1039" s="260" t="n">
        <v>2013</v>
      </c>
      <c r="Q1039" s="260" t="n">
        <v>2018</v>
      </c>
      <c r="R1039" s="223" t="inlineStr">
        <is>
          <t>Penerbit Andi</t>
        </is>
      </c>
      <c r="S1039" s="223" t="inlineStr">
        <is>
          <t>Andi Offset CV</t>
        </is>
      </c>
      <c r="T1039" s="223" t="inlineStr">
        <is>
          <t>Lokal</t>
        </is>
      </c>
      <c r="U1039" s="261" t="n">
        <v>272</v>
      </c>
      <c r="V1039" s="86" t="inlineStr">
        <is>
          <t>pdf</t>
        </is>
      </c>
      <c r="W1039" s="223" t="inlineStr">
        <is>
          <t>17.0 MB</t>
        </is>
      </c>
      <c r="X1039" s="225" t="inlineStr">
        <is>
          <t>&lt;p&gt;Beritakanlah firman (2Tim 4:2). Perintah ini sesungguhnya ditujukan kepada semua orang percaya.&amp;nbsp;Di dalam gereja, khotbah menempati peran sentral karena gereja dipanggil untuk memberitakan firman Tuhan. Oleh karena itu,&amp;nbsp; khotbah harus dipersiapkan dengan baik dan benar, tidak boleh sembarangan. Khotbah yang baik dan benar adalah makanan&amp;nbsp; sehat bagi para domba Allah. Sebaliknya, khotbah yang tidak baik dan benar seumpama racun mematikan bagi domba-domba Allah.&amp;nbsp; Seorang pengkhotbah harus mempersiapkan dirinya dan&amp;nbsp; khotbahnya dengan baik karena ia akan mempertanggungjawabkan semua itu di hadapan Allah.&amp;nbsp;&lt;/p&gt;
 &lt;p&gt;Buku ini menyajikan kepada Anda prinsip-prinsip&amp;nbsp; mempersiapkan khotbah yang baik dan benar menjawab kebutuhan&amp;nbsp; umat Tuhan akan khotbah yang alkitabiah. Buku ini mengupas tentang khotbah, bentuk khotbah, serta cara mempersiapkan dan&amp;nbsp; menyampaikan khotbah. Anda akan ditolong dengan prinsip-prinsip hermeneutika untuk memahami teks firman Allah dan prinsip-prinsip&amp;nbsp; berkhotbah untuk menyampaikan kebenaran yang Anda dapatkan.&amp;nbsp; Buku ini tidak akan menjadi sekadar penambah koleksi buku Anda&amp;nbsp; karena buku ini sangat informatif dan aplikatif.&amp;nbsp;&lt;/p&gt;</t>
        </is>
      </c>
      <c r="Y1039" s="262" t="n">
        <v>73000</v>
      </c>
      <c r="Z1039" s="226" t="n"/>
      <c r="AA1039" s="241">
        <f>Y1424*Z1424</f>
        <v/>
      </c>
      <c r="AB1039" s="237" t="inlineStr">
        <is>
          <t>63abbc12-f9e6-497b-b25f-913866ef3a5a</t>
        </is>
      </c>
    </row>
    <row r="1040" ht="15" customHeight="1" s="283">
      <c r="A1040" s="109" t="n">
        <v>1416</v>
      </c>
      <c r="B1040" s="222">
        <f>HYPERLINK("https://mocostore.moco.co.id/catalog/"&amp;AB1425,"Klik Disini")</f>
        <v/>
      </c>
      <c r="C1040" s="223" t="inlineStr">
        <is>
          <t>Hotter Than Gossip</t>
        </is>
      </c>
      <c r="D1040" s="223" t="n"/>
      <c r="E1040" s="223" t="inlineStr">
        <is>
          <t>Danny A. Gamadhi</t>
        </is>
      </c>
      <c r="F1040" s="223" t="inlineStr">
        <is>
          <t>978-979-29-6421-9</t>
        </is>
      </c>
      <c r="G1040" s="223" t="inlineStr">
        <is>
          <t>978-979-29-9623-4</t>
        </is>
      </c>
      <c r="H1040" s="223" t="inlineStr">
        <is>
          <t>Agama Kristen</t>
        </is>
      </c>
      <c r="I1040" s="258" t="inlineStr">
        <is>
          <t>Perguruan Tinggi</t>
        </is>
      </c>
      <c r="J1040" s="186" t="inlineStr">
        <is>
          <t>009.16</t>
        </is>
      </c>
      <c r="K1040" s="223" t="inlineStr">
        <is>
          <t>Tidak Tersedia</t>
        </is>
      </c>
      <c r="L1040" s="223" t="n"/>
      <c r="M1040" s="259" t="inlineStr">
        <is>
          <t>Tidak Tersedia</t>
        </is>
      </c>
      <c r="N1040" s="223" t="inlineStr">
        <is>
          <t>Indonesia</t>
        </is>
      </c>
      <c r="O1040" s="223" t="inlineStr">
        <is>
          <t>Tidak diketahui</t>
        </is>
      </c>
      <c r="P1040" s="260" t="n">
        <v>2017</v>
      </c>
      <c r="Q1040" s="260" t="n">
        <v>2018</v>
      </c>
      <c r="R1040" s="223" t="inlineStr">
        <is>
          <t>Penerbit Andi</t>
        </is>
      </c>
      <c r="S1040" s="223" t="inlineStr">
        <is>
          <t>Andi Offset CV</t>
        </is>
      </c>
      <c r="T1040" s="223" t="inlineStr">
        <is>
          <t>Lokal</t>
        </is>
      </c>
      <c r="U1040" s="261" t="n">
        <v>224</v>
      </c>
      <c r="V1040" s="86" t="inlineStr">
        <is>
          <t>pdf</t>
        </is>
      </c>
      <c r="W1040" s="223" t="inlineStr">
        <is>
          <t>17.3 MB</t>
        </is>
      </c>
      <c r="X1040" s="225" t="inlineStr">
        <is>
          <t>&lt;p&gt;Menyentuh hati, membuka wawasan kesadaran diri tentang perlunya pengenalan akan Allah yang hidup.&amp;nbsp;&lt;/p&gt;
 &lt;p&gt;Pdt. Yakub Susabda, Ph.D. Founder, STT Reformed Indonesia&amp;nbsp;&lt;/p&gt;
 &lt;p&gt;&amp;nbsp;&lt;/p&gt;
 &lt;p&gt;Apa panggilan yang lebih mulia bagi seorang pengikut Kristus selain pergi dan menjadikan semua bangsa murid Yesus? Namun, banyak dari kaum awam seperti kita tidak menggenapi panggilan agung itu karena merasa tidak layak dan tidak mampu. Buku ini memberikan pencerahan dan tips praktis untuk melakukannya.&amp;nbsp;&lt;/p&gt;
 &lt;p&gt;Eloy Zalukhu, MBA.&amp;nbsp;&lt;br /&gt;
 Theocentric Motivator, Founder &amp;amp; CEO Capstone Consulting&amp;nbsp;&lt;/p&gt;</t>
        </is>
      </c>
      <c r="Y1040" s="262" t="n">
        <v>56500</v>
      </c>
      <c r="Z1040" s="226" t="n"/>
      <c r="AA1040" s="241">
        <f>Y1425*Z1425</f>
        <v/>
      </c>
      <c r="AB1040" s="237" t="inlineStr">
        <is>
          <t>6f673c6c-0780-45d0-b781-e6629150a5c2</t>
        </is>
      </c>
    </row>
    <row r="1041" ht="15" customHeight="1" s="283">
      <c r="A1041" s="109" t="n">
        <v>1417</v>
      </c>
      <c r="B1041" s="222">
        <f>HYPERLINK("https://mocostore.moco.co.id/catalog/"&amp;AB1426,"Klik Disini")</f>
        <v/>
      </c>
      <c r="C1041" s="223" t="inlineStr">
        <is>
          <t>How to Become A Smart Entrepreneur and to Star A New Business</t>
        </is>
      </c>
      <c r="D1041" s="223" t="n"/>
      <c r="E1041" s="223" t="inlineStr">
        <is>
          <t>Ir. Hendro, MM</t>
        </is>
      </c>
      <c r="F1041" s="223" t="inlineStr">
        <is>
          <t>979-731-789-7</t>
        </is>
      </c>
      <c r="G1041" s="223" t="inlineStr">
        <is>
          <t>978-979-29-9624-1</t>
        </is>
      </c>
      <c r="H1041" s="223" t="inlineStr">
        <is>
          <t>Bisnis</t>
        </is>
      </c>
      <c r="I1041" s="258" t="inlineStr">
        <is>
          <t>Perguruan Tinggi</t>
        </is>
      </c>
      <c r="J1041" s="186" t="inlineStr">
        <is>
          <t>009.25</t>
        </is>
      </c>
      <c r="K1041" s="223" t="n"/>
      <c r="L1041" s="264" t="n"/>
      <c r="M1041" s="265" t="n"/>
      <c r="N1041" s="223" t="inlineStr">
        <is>
          <t>Indonesia</t>
        </is>
      </c>
      <c r="O1041" s="223" t="inlineStr">
        <is>
          <t>Tidak diketahui</t>
        </is>
      </c>
      <c r="P1041" s="260" t="n">
        <v>2005</v>
      </c>
      <c r="Q1041" s="260" t="n">
        <v>2018</v>
      </c>
      <c r="R1041" s="223" t="inlineStr">
        <is>
          <t>Penerbit Andi</t>
        </is>
      </c>
      <c r="S1041" s="223" t="inlineStr">
        <is>
          <t>Andi Offset CV</t>
        </is>
      </c>
      <c r="T1041" s="223" t="inlineStr">
        <is>
          <t>Lokal</t>
        </is>
      </c>
      <c r="U1041" s="261" t="n">
        <v>329</v>
      </c>
      <c r="V1041" s="86" t="inlineStr">
        <is>
          <t>pdf</t>
        </is>
      </c>
      <c r="W1041" s="223" t="inlineStr">
        <is>
          <t>9.0 MB</t>
        </is>
      </c>
      <c r="X1041" s="225" t="inlineStr">
        <is>
          <t>&lt;p&gt;SETIAP ORANG BISA SUKSES, termasuk Anda. Hanya sering kali Anda tidak berani untuk berubah dan menaklukkan hati Anda yang dipenuhi rasa ketakutan yang lebih besar dibandingkan harapan dan mimpi Anda sendiri.&amp;nbsp;&lt;br /&gt;
 Untuk memulai berwirausaha, Anda membutuhkan langkah besar yang mampu mengubah paradigma Anda yang selalu menghalangi &amp;quot;penglihatan&amp;quot; Anda serta pikiran Anda sendiri yang menyatakan bahwa Anda tidak berbakat, tidak mampu, tidak tahu, atau bahwa Anda bukan keturunan pebisnis. ltu semuanya merupakan ketakutan Anda yang tidak beralasan, karena yang benar adalah bahwa Anda tidak mau mencobanya. Segeralah mengambil langkah besar, a &amp;quot;giant step&amp;quot;. Mulailah sekarang juga. Berubahlah ... now or never.&amp;nbsp;&lt;br /&gt;
 Buku How to Become A Smart Entrepreneur and to Start A New Business ini disusun untuk menjadi bahan dasar, pedoman dan acuan bagi pemula (beginner), atau yang telah memulai usaha, tetapi belum menemukan perubahan yang berarti sehingga diperlukan suatu rekayasa atau restrategi dalam bisnisnya (reengineering business) untuk membentuk platform perusahaan yang lebih baik lagi.&amp;nbsp;&lt;br /&gt;
 Menjadi pengusaha bukanlah suatu pekerjaan atau pilihan yang lebih rendah. Bahkan, rasio kesuksesannya jauh lebih besar dan cepat dibandingkan menjadi pegawai, selama Anda dibekali dengan konsep, strategi, kemampuan, dan kreativitas yang terus diasah untuk menjadikan Anda lebih percaya diri dan berani untuk berwirausaha dengan lebih &amp;quot;SMART&amp;quot;. Setelah membaca buku ini, Anda diharapkan dapat:&amp;nbsp;&lt;/p&gt;</t>
        </is>
      </c>
      <c r="Y1041" s="262" t="n">
        <v>146000</v>
      </c>
      <c r="Z1041" s="226" t="n"/>
      <c r="AA1041" s="241">
        <f>Y1426*Z1426</f>
        <v/>
      </c>
      <c r="AB1041" s="237" t="inlineStr">
        <is>
          <t>9fc8ea58-bf15-450c-9ee8-5e6ef8b77a75</t>
        </is>
      </c>
    </row>
    <row r="1042" ht="15" customHeight="1" s="283">
      <c r="A1042" s="109" t="n">
        <v>1418</v>
      </c>
      <c r="B1042" s="222">
        <f>HYPERLINK("https://mocostore.moco.co.id/catalog/"&amp;AB1427,"Klik Disini")</f>
        <v/>
      </c>
      <c r="C1042" s="223" t="inlineStr">
        <is>
          <t>Panduan Praktis: Mengolah Angka dan Tabel dengan Microsoft Excel 2007</t>
        </is>
      </c>
      <c r="D1042" s="223" t="n"/>
      <c r="E1042" s="223" t="inlineStr">
        <is>
          <t>Wahana Komputer</t>
        </is>
      </c>
      <c r="F1042" s="223" t="inlineStr">
        <is>
          <t>978-979-29-0130-6</t>
        </is>
      </c>
      <c r="G1042" s="223" t="inlineStr">
        <is>
          <t>978-979-29-9298-4</t>
        </is>
      </c>
      <c r="H1042" s="223" t="inlineStr">
        <is>
          <t>Komputer &amp; Internet</t>
        </is>
      </c>
      <c r="I1042" s="258" t="inlineStr">
        <is>
          <t>Perguruan Tinggi</t>
        </is>
      </c>
      <c r="J1042" s="186" t="inlineStr">
        <is>
          <t>009.05</t>
        </is>
      </c>
      <c r="K1042" s="223" t="n"/>
      <c r="L1042" s="264" t="n"/>
      <c r="M1042" s="265" t="n"/>
      <c r="N1042" s="223" t="inlineStr">
        <is>
          <t>Indonesia</t>
        </is>
      </c>
      <c r="O1042" s="223" t="inlineStr">
        <is>
          <t>Tidak diketahui</t>
        </is>
      </c>
      <c r="P1042" s="260" t="n">
        <v>2007</v>
      </c>
      <c r="Q1042" s="260" t="n">
        <v>2018</v>
      </c>
      <c r="R1042" s="223" t="inlineStr">
        <is>
          <t>Penerbit Andi</t>
        </is>
      </c>
      <c r="S1042" s="223" t="inlineStr">
        <is>
          <t>Andi Offset CV</t>
        </is>
      </c>
      <c r="T1042" s="223" t="inlineStr">
        <is>
          <t>Lokal</t>
        </is>
      </c>
      <c r="U1042" s="261" t="n">
        <v>266</v>
      </c>
      <c r="V1042" s="86" t="inlineStr">
        <is>
          <t>pdf</t>
        </is>
      </c>
      <c r="W1042" s="223" t="inlineStr">
        <is>
          <t>17.7 MB</t>
        </is>
      </c>
      <c r="X1042" s="225" t="inlineStr">
        <is>
          <t>&lt;p&gt;Excel merupakan program aplikasi spreadsheet canggih yang dijalankan di bawah sistem operasi Windows. Program ini menjadi andalan untuk mengolah, menganalisis, dan mempresentasi data. Microsoft Excel telah berkembang dengan penampilan yang menawan dengan fitur-fitur baru, diantaranya User Interface yang lebih tangguh, koneksi data eksternal lebih cepat, SmartArt, Conditional Formatting, WordArt, AutoShape, 3-D, Setting, Clip Art, Comment IGX Graphics dan lainnya.&lt;br /&gt;
 &lt;br /&gt;
 Microsoft Excel menjadi pilihan tepat bagi para profesional yang menjaga performa dan kualitas untuk mengolah spreadsheet dibandingkan dengan aplikasi sejenis lainnya. Buku Panduan Praktis ini sangat tepat bagi para pelaku bisnis, kalangan akademisi, dan masyarakat lain yang ingin mengolah spreadsheet secara profesional.&lt;br /&gt;
 &lt;br /&gt;
 Bahasan meliputi:&lt;br /&gt;
 Bekerja dengan Workbook dan Worksheet&lt;br /&gt;
 Memasukkan dan Mengedit Data&lt;br /&gt;
 Menggunakan Formula dan Fungsi&lt;br /&gt;
 Mengatur Format Worksheet&lt;br /&gt;
 Diagram Chart&lt;br /&gt;
 Bekerja dengan Template dan Grafis&lt;br /&gt;
 Mencetak Dokumen&lt;/p&gt;</t>
        </is>
      </c>
      <c r="Y1042" s="262" t="n">
        <v>94000</v>
      </c>
      <c r="Z1042" s="226" t="n"/>
      <c r="AA1042" s="241">
        <f>Y1427*Z1427</f>
        <v/>
      </c>
      <c r="AB1042" s="237" t="inlineStr">
        <is>
          <t>e6b5bdcf-1a33-4986-b2d0-bfdb96d1c65b</t>
        </is>
      </c>
    </row>
    <row r="1043" ht="15" customHeight="1" s="283">
      <c r="A1043" s="109" t="n">
        <v>1419</v>
      </c>
      <c r="B1043" s="222">
        <f>HYPERLINK("https://mocostore.moco.co.id/catalog/"&amp;AB1428,"Klik Disini")</f>
        <v/>
      </c>
      <c r="C1043" s="223" t="inlineStr">
        <is>
          <t>Panduan Praktis Microsoft Access 2003</t>
        </is>
      </c>
      <c r="D1043" s="223" t="n"/>
      <c r="E1043" s="223" t="inlineStr">
        <is>
          <t>Frieyadie, S. Kom.</t>
        </is>
      </c>
      <c r="F1043" s="223" t="inlineStr">
        <is>
          <t>979-731-422-7</t>
        </is>
      </c>
      <c r="G1043" s="223" t="inlineStr">
        <is>
          <t>978-979-29-9301-1</t>
        </is>
      </c>
      <c r="H1043" s="223" t="inlineStr">
        <is>
          <t>Komputer &amp; Internet</t>
        </is>
      </c>
      <c r="I1043" s="258" t="inlineStr">
        <is>
          <t>Perguruan Tinggi</t>
        </is>
      </c>
      <c r="J1043" s="186" t="inlineStr">
        <is>
          <t>009.05</t>
        </is>
      </c>
      <c r="K1043" s="223" t="n"/>
      <c r="L1043" s="223" t="n"/>
      <c r="M1043" s="259" t="n"/>
      <c r="N1043" s="223" t="inlineStr">
        <is>
          <t>Indonesia</t>
        </is>
      </c>
      <c r="O1043" s="223" t="inlineStr">
        <is>
          <t>Tidak diketahui</t>
        </is>
      </c>
      <c r="P1043" s="260" t="n">
        <v>2004</v>
      </c>
      <c r="Q1043" s="260" t="n">
        <v>2018</v>
      </c>
      <c r="R1043" s="223" t="inlineStr">
        <is>
          <t>Penerbit Andi</t>
        </is>
      </c>
      <c r="S1043" s="223" t="inlineStr">
        <is>
          <t>Andi Offset CV</t>
        </is>
      </c>
      <c r="T1043" s="223" t="inlineStr">
        <is>
          <t>Lokal</t>
        </is>
      </c>
      <c r="U1043" s="261" t="n">
        <v>152</v>
      </c>
      <c r="V1043" s="86" t="inlineStr">
        <is>
          <t>pdf</t>
        </is>
      </c>
      <c r="W1043" s="223" t="inlineStr">
        <is>
          <t>16.2 MB</t>
        </is>
      </c>
      <c r="X1043" s="225" t="inlineStr">
        <is>
          <t>&lt;p&gt;Microsoft Access 2003 merupakan software database yang sangat mudah dipelajari dan dipahami. Bukan hanya sekedar software database, Anda bisa juga merancang dan merelasikan tabel-tabel, query, form, report, macro dan switchboard dengan mudah dan singkat untuk membuat dan menyesuaikan aplikasi database. Buku ini memandu dan membantu Anda membuat aplikasi database sederhana melalui contoh kasus Sistem Penjualan Secara Tunai/Kredit.DAFTAR ISI:&lt;/p&gt;
 &lt;p&gt;&amp;nbsp;&lt;/p&gt;
 &lt;ul&gt;
 &lt;li&gt;Pengenalan Microsoft Access 2003&lt;/li&gt;
 &lt;li&gt;Modifikasi Tabel dan Pengolahan Record&lt;/li&gt;
 &lt;li&gt;Pengurutan dan Penyeleksian Data&lt;/li&gt;
 &lt;li&gt;Relasi Antartabel&lt;/li&gt;
 &lt;li&gt;Query&lt;/li&gt;
 &lt;li&gt;Form&lt;/li&gt;
 &lt;li&gt;Report&lt;/li&gt;
 &lt;li&gt;Makro dan Switchboard&lt;/li&gt;
 &lt;li&gt;Visual Basic for Application&lt;/li&gt;
 &lt;/ul&gt;</t>
        </is>
      </c>
      <c r="Y1043" s="262" t="n">
        <v>127000</v>
      </c>
      <c r="Z1043" s="226" t="n"/>
      <c r="AA1043" s="241">
        <f>Y1428*Z1428</f>
        <v/>
      </c>
      <c r="AB1043" s="237" t="inlineStr">
        <is>
          <t>d0bd022d-58a5-4d1f-aeb5-37c8b832c083</t>
        </is>
      </c>
    </row>
    <row r="1044" ht="15" customHeight="1" s="283">
      <c r="A1044" s="109" t="n">
        <v>1420</v>
      </c>
      <c r="B1044" s="222">
        <f>HYPERLINK("https://mocostore.moco.co.id/catalog/"&amp;AB1429,"Klik Disini")</f>
        <v/>
      </c>
      <c r="C1044" s="223" t="inlineStr">
        <is>
          <t>Mendekat ke Surga</t>
        </is>
      </c>
      <c r="D1044" s="223" t="n"/>
      <c r="E1044" s="223" t="inlineStr">
        <is>
          <t>Sulistyanto</t>
        </is>
      </c>
      <c r="F1044" s="223" t="inlineStr">
        <is>
          <t>978-979-29-2932-4</t>
        </is>
      </c>
      <c r="G1044" s="223" t="inlineStr">
        <is>
          <t>978-979-29-9552-7</t>
        </is>
      </c>
      <c r="H1044" s="223" t="inlineStr">
        <is>
          <t>Agama Kristen</t>
        </is>
      </c>
      <c r="I1044" s="258" t="inlineStr">
        <is>
          <t>Perguruan Tinggi</t>
        </is>
      </c>
      <c r="J1044" s="186" t="inlineStr">
        <is>
          <t>009.16</t>
        </is>
      </c>
      <c r="K1044" s="223" t="n"/>
      <c r="L1044" s="223" t="n"/>
      <c r="M1044" s="259" t="n"/>
      <c r="N1044" s="223" t="inlineStr">
        <is>
          <t>Indonesia</t>
        </is>
      </c>
      <c r="O1044" s="223" t="inlineStr">
        <is>
          <t>Tidak diketahui</t>
        </is>
      </c>
      <c r="P1044" s="260" t="n">
        <v>2012</v>
      </c>
      <c r="Q1044" s="260" t="n">
        <v>2018</v>
      </c>
      <c r="R1044" s="223" t="inlineStr">
        <is>
          <t>Penerbit Andi</t>
        </is>
      </c>
      <c r="S1044" s="223" t="inlineStr">
        <is>
          <t>Andi Offset CV</t>
        </is>
      </c>
      <c r="T1044" s="223" t="inlineStr">
        <is>
          <t>Lokal</t>
        </is>
      </c>
      <c r="U1044" s="261" t="n">
        <v>320</v>
      </c>
      <c r="V1044" s="86" t="inlineStr">
        <is>
          <t>pdf</t>
        </is>
      </c>
      <c r="W1044" s="223" t="inlineStr">
        <is>
          <t>4.9 MB</t>
        </is>
      </c>
      <c r="X1044" s="225" t="inlineStr">
        <is>
          <t>&lt;p&gt;Buku ini berisi kumpulan renungan yang berisi hal-hal agar siapa saja yang membacanya dapat memaknai kembali hidup mereka, hari demi hari. Ada ilustrasi-ilustrasi yang memberi kekuatan kepada para pembaca sehingga mereka dapat lebih dekat kepada Tuhan dan memaknai hidup dengan lebih baik lagi.&lt;br /&gt;
 Buku ini membantu para pembaca untuk memaknai kembali hidup melalui 108 renungan. Dilengkapi dengan ilustrasi-ilustrasi yang menguatkan, buku ini akan membantu orang-orang peraya untuk semakin dekat dengan-Nya dan memandang hidup dengan lebih optimis dan positif.&lt;br /&gt;
 Selamat mengalami hidup baru bersama Tuhan.&lt;/p&gt;</t>
        </is>
      </c>
      <c r="Y1044" s="262" t="n">
        <v>86000</v>
      </c>
      <c r="Z1044" s="226" t="n"/>
      <c r="AA1044" s="241">
        <f>Y1429*Z1429</f>
        <v/>
      </c>
      <c r="AB1044" s="237" t="inlineStr">
        <is>
          <t>34350dd0-a042-46c7-b709-c075991967fa</t>
        </is>
      </c>
    </row>
    <row r="1045" ht="15" customHeight="1" s="283">
      <c r="A1045" s="109" t="n">
        <v>1421</v>
      </c>
      <c r="B1045" s="222">
        <f>HYPERLINK("https://mocostore.moco.co.id/catalog/"&amp;AB1430,"Klik Disini")</f>
        <v/>
      </c>
      <c r="C1045" s="223" t="inlineStr">
        <is>
          <t>Panduan Praktis Microsoft Visio 2010 untuk Beragam Desain Diagram</t>
        </is>
      </c>
      <c r="D1045" s="223" t="n"/>
      <c r="E1045" s="223" t="inlineStr">
        <is>
          <t>Wahana Komputer</t>
        </is>
      </c>
      <c r="F1045" s="223" t="inlineStr">
        <is>
          <t>978-979-29-2487-9</t>
        </is>
      </c>
      <c r="G1045" s="223" t="inlineStr">
        <is>
          <t>978-979-29-9307-3</t>
        </is>
      </c>
      <c r="H1045" s="223" t="inlineStr">
        <is>
          <t>Komputer &amp; Internet</t>
        </is>
      </c>
      <c r="I1045" s="258" t="inlineStr">
        <is>
          <t>Perguruan Tinggi</t>
        </is>
      </c>
      <c r="J1045" s="186" t="inlineStr">
        <is>
          <t>009.05</t>
        </is>
      </c>
      <c r="K1045" s="223" t="n"/>
      <c r="L1045" s="264" t="n"/>
      <c r="M1045" s="265" t="n"/>
      <c r="N1045" s="223" t="inlineStr">
        <is>
          <t>Indonesia</t>
        </is>
      </c>
      <c r="O1045" s="223" t="inlineStr">
        <is>
          <t>Tidak diketahui</t>
        </is>
      </c>
      <c r="P1045" s="260" t="n">
        <v>2011</v>
      </c>
      <c r="Q1045" s="260" t="n">
        <v>2018</v>
      </c>
      <c r="R1045" s="223" t="inlineStr">
        <is>
          <t>Penerbit Andi</t>
        </is>
      </c>
      <c r="S1045" s="223" t="inlineStr">
        <is>
          <t>Andi Offset CV</t>
        </is>
      </c>
      <c r="T1045" s="223" t="inlineStr">
        <is>
          <t>Lokal</t>
        </is>
      </c>
      <c r="U1045" s="261" t="n">
        <v>270</v>
      </c>
      <c r="V1045" s="86" t="inlineStr">
        <is>
          <t>pdf</t>
        </is>
      </c>
      <c r="W1045" s="223" t="inlineStr">
        <is>
          <t>8.7 MB</t>
        </is>
      </c>
      <c r="X1045" s="225" t="inlineStr">
        <is>
          <t>&lt;p&gt;Microsoft Visio 2010 merupakan versi terbaru dari aplikasi Visio yang merupakan aplikasi desain bagan atau diagram yang paling baynak digunakan. Salah satu alasannya adalah penggunaannya yang sangat mudah dan juga akurasi yang baik dengan adanya setting Snap and Glue.&lt;br /&gt;
 &lt;br /&gt;
 Di versi terbarunya ini, Visio menawarkan banyak fitur baru, seperti Office Fluent Interface, berbagai template baru, Live Preview, Auto Size, Auto Align and Shape, pengembangan fitur AutoConnect. Selain itu, Visio 2010 juga mendukung berbagai format CAD yang biasa digunakan dalam aplikasi AutoCAD.&lt;br /&gt;
 &lt;br /&gt;
 Buku Panduan Praktis: Microsoft Visio 2010 untuk Beragam Desain Diagram ini akan membahas pemanfaatan aplikasi Microsoft Visio 2010 untuk beragam kebutuhan pembuatan chart dan diagram. Berbagai fasilitas dan template yang lengkap akan diketengahkan dalam contoh-contoh latihan. Setelah membaca buku ini, Anda diharapkan akan lebih optimal dalam menggunakan Microsoft Visio 2010 untuk membuat berbagai diagram yang Anda butuhkan dengan cepat. Lebih lengkap buku ini membahas:&lt;br /&gt;
 &lt;br /&gt;
 Bab 1 Pengantar Visio 2010&lt;br /&gt;
 &lt;br /&gt;
 Bab 2 Mengelola Shape dan Teks&lt;br /&gt;
 &lt;br /&gt;
 Bab 3 Mengelola Shape dan Objek&lt;br /&gt;
 &lt;br /&gt;
 Bab 4 Mengelola Desain Diagram Kerja&lt;br /&gt;
 &lt;br /&gt;
 Bab 5 Pengenalan Data Graphics&lt;br /&gt;
 &lt;br /&gt;
 Bab 6 Process Diagram&lt;br /&gt;
 &lt;br /&gt;
 Bab 7 Utilitas Visio 2010&lt;/p&gt;</t>
        </is>
      </c>
      <c r="Y1045" s="262" t="n">
        <v>84500</v>
      </c>
      <c r="Z1045" s="226" t="n"/>
      <c r="AA1045" s="241">
        <f>Y1430*Z1430</f>
        <v/>
      </c>
      <c r="AB1045" s="237" t="inlineStr">
        <is>
          <t>338305cc-fafd-42dc-9a8c-ee6d135debba</t>
        </is>
      </c>
    </row>
    <row r="1046" ht="15" customHeight="1" s="283">
      <c r="A1046" s="109" t="n">
        <v>1423</v>
      </c>
      <c r="B1046" s="222">
        <f>HYPERLINK("https://mocostore.moco.co.id/catalog/"&amp;AB1432,"Klik Disini")</f>
        <v/>
      </c>
      <c r="C1046" s="223" t="inlineStr">
        <is>
          <t>How to Coloring Manga Digital Coloring Menggunakan Adobe Photoshop CS4</t>
        </is>
      </c>
      <c r="D1046" s="223" t="n"/>
      <c r="E1046" s="223" t="inlineStr">
        <is>
          <t>Jule Kimui</t>
        </is>
      </c>
      <c r="F1046" s="223" t="inlineStr">
        <is>
          <t>978-979-29-1278-4</t>
        </is>
      </c>
      <c r="G1046" s="223" t="inlineStr">
        <is>
          <t>978-979-29-9639-5</t>
        </is>
      </c>
      <c r="H1046" s="223" t="inlineStr">
        <is>
          <t>Komputer &amp; Internet</t>
        </is>
      </c>
      <c r="I1046" s="258" t="inlineStr">
        <is>
          <t>Perguruan Tinggi</t>
        </is>
      </c>
      <c r="J1046" s="186" t="inlineStr">
        <is>
          <t>009.05</t>
        </is>
      </c>
      <c r="K1046" s="223" t="n"/>
      <c r="L1046" s="264" t="n"/>
      <c r="M1046" s="265" t="n"/>
      <c r="N1046" s="223" t="inlineStr">
        <is>
          <t>Indonesia</t>
        </is>
      </c>
      <c r="O1046" s="223" t="inlineStr">
        <is>
          <t>Tidak diketahui</t>
        </is>
      </c>
      <c r="P1046" s="260" t="n">
        <v>2010</v>
      </c>
      <c r="Q1046" s="260" t="n">
        <v>2018</v>
      </c>
      <c r="R1046" s="223" t="inlineStr">
        <is>
          <t>Penerbit Andi</t>
        </is>
      </c>
      <c r="S1046" s="223" t="inlineStr">
        <is>
          <t>Andi Offset CV</t>
        </is>
      </c>
      <c r="T1046" s="223" t="inlineStr">
        <is>
          <t>Lokal</t>
        </is>
      </c>
      <c r="U1046" s="261" t="n">
        <v>128</v>
      </c>
      <c r="V1046" s="86" t="inlineStr">
        <is>
          <t>pdf</t>
        </is>
      </c>
      <c r="W1046" s="223" t="inlineStr">
        <is>
          <t>15.3 MB</t>
        </is>
      </c>
      <c r="X1046" s="225" t="inlineStr">
        <is>
          <t>&lt;p&gt;Sudah bisa menggambar manga, tapi belum tahu cara&amp;nbsp; mewarnainya dengan menggunakan media&amp;nbsp; komputer? Inilah jawabannya!&amp;nbsp;&lt;br /&gt;
 Digital coloring adalah suatu teknik pewarnaan gambar dengan menggunakan media komputer (pewarnaan digital). Salah satu teknik digital coloring yang sangat populer adalah dengan gaya anime (anime-styled coloring). Buku ini akan menjelaskan dua jenis teknik digital coloring dengan gaya anime.&amp;nbsp;&lt;/p&gt;
 &lt;p&gt;&amp;bull;&amp;nbsp;&amp;nbsp; &amp;nbsp;Solid Cell Shading, pewarnaan bayangan dilakukan dengan menggunakan warna&amp;shy;warna pekat (flat color).&lt;br /&gt;
 &amp;bull;&amp;nbsp;&amp;nbsp; &amp;nbsp;Soft Cell Shading, pewarnaan bayangan dilakukan dengan menggunakan warna-warna yang pada beberapa bagian atau seluruhnya dibuat bergradasi.&lt;/p&gt;
 &lt;p&gt;Penjelasan dalam buku disajikan dengan bahasa yang mudah dimenge1&amp;middot;ti dan dipahami sehingga pembaca dapat langsung mempraktikannya.&amp;nbsp;&lt;br /&gt;
 Pembaca dapat memindai gambar tersebut untuk kemudian mewarnainya berdasa1&amp;middot;ka11 penjelasan yang ada dalam buku.&amp;nbsp;&lt;br /&gt;
 Jadi. tunggu apalagi ... Selamat mencoba111&amp;nbsp;&lt;/p&gt;</t>
        </is>
      </c>
      <c r="Y1046" s="262" t="n">
        <v>78500</v>
      </c>
      <c r="Z1046" s="226" t="n"/>
      <c r="AA1046" s="241">
        <f>Y1432*Z1432</f>
        <v/>
      </c>
      <c r="AB1046" s="237" t="inlineStr">
        <is>
          <t>2f9b7a85-57a4-4375-82e1-0b3b865b4479</t>
        </is>
      </c>
    </row>
    <row r="1047" ht="15" customHeight="1" s="283">
      <c r="A1047" s="109" t="n">
        <v>1424</v>
      </c>
      <c r="B1047" s="222">
        <f>HYPERLINK("https://mocostore.moco.co.id/catalog/"&amp;AB1433,"Klik Disini")</f>
        <v/>
      </c>
      <c r="C1047" s="223" t="inlineStr">
        <is>
          <t>HTTP Attack</t>
        </is>
      </c>
      <c r="D1047" s="223" t="n"/>
      <c r="E1047" s="223" t="inlineStr">
        <is>
          <t>Rachmad Saleh</t>
        </is>
      </c>
      <c r="F1047" s="223" t="inlineStr">
        <is>
          <t>979-763-193-1</t>
        </is>
      </c>
      <c r="G1047" s="223" t="inlineStr">
        <is>
          <t>978-979-29-9641-8</t>
        </is>
      </c>
      <c r="H1047" s="223" t="inlineStr">
        <is>
          <t>Komputer &amp; Internet</t>
        </is>
      </c>
      <c r="I1047" s="258" t="inlineStr">
        <is>
          <t>Perguruan Tinggi</t>
        </is>
      </c>
      <c r="J1047" s="186" t="inlineStr">
        <is>
          <t>009.05</t>
        </is>
      </c>
      <c r="K1047" s="223" t="n"/>
      <c r="L1047" s="223" t="n"/>
      <c r="M1047" s="259" t="n"/>
      <c r="N1047" s="223" t="inlineStr">
        <is>
          <t>Indonesia</t>
        </is>
      </c>
      <c r="O1047" s="223" t="inlineStr">
        <is>
          <t>Tidak diketahui</t>
        </is>
      </c>
      <c r="P1047" s="260" t="n">
        <v>2006</v>
      </c>
      <c r="Q1047" s="260" t="n">
        <v>2018</v>
      </c>
      <c r="R1047" s="223" t="inlineStr">
        <is>
          <t>Penerbit Andi</t>
        </is>
      </c>
      <c r="S1047" s="223" t="inlineStr">
        <is>
          <t>Andi Offset CV</t>
        </is>
      </c>
      <c r="T1047" s="223" t="inlineStr">
        <is>
          <t>Lokal</t>
        </is>
      </c>
      <c r="U1047" s="261" t="n">
        <v>128</v>
      </c>
      <c r="V1047" s="86" t="inlineStr">
        <is>
          <t>pdf</t>
        </is>
      </c>
      <c r="W1047" s="223" t="inlineStr">
        <is>
          <t>24.1 MB</t>
        </is>
      </c>
      <c r="X1047" s="225" t="inlineStr">
        <is>
          <t>&lt;p&gt;Bagi Anda pengguna komputer, khususnya internet, Anda pasti sering mendengar istilah hacking. Berita tentang aktivitas para hacker (leb1h tepatnya cracker) sudah banyak kita dengar. Bagaimana mereka membobol suatu situs web, melakukan defacing, atau mendapatkan akses root dari suatu sistem operasi. Diakui atau tidak, dengan semakin berkembangnya pengetahuan seorang attacker/ penyusup maka internet menjadi seperti sekarang ini karena tanpa ada pihak yang berusaha untuk mencari/mencoba kelemahan sebuah keamanan jaringan, khususnya website/situs, maka pengelola situs tersebut tidak akan tahu sejauh mana kehebatan / kelemahan racikannya.&amp;nbsp;&lt;br /&gt;
 Buku ini berisi kumpulan teknik yang sering digunakan oleh para attacker untuk melakukan penetrasi terhadap suatu situs. Dengan membaca buku ini para pemula yang belum berpengalaman sekalipun akan dapat dengan mudah mengerti bagaimana teknik yang digunakan oleh seorang attacker dalam rnelakukan penetrasi.&amp;nbsp;&lt;br /&gt;
 Pada buku ini dikupas tuntas bagairnana hacker melakukan hacking sebuah situs dengan memanfaatkan kelemahan (bug) yang terdapat pada situs itu sendiri. Buku ini akan sangat membantu Anda dalam mendapatkan akses root/ administrator sebuah situs. Tidak tertutup kemungkinan Anda akan memperoleh akses sebagai root pada server situs tersebut.&amp;nbsp;&lt;/p&gt;</t>
        </is>
      </c>
      <c r="Y1047" s="262" t="n">
        <v>57500</v>
      </c>
      <c r="Z1047" s="226" t="n"/>
      <c r="AA1047" s="241">
        <f>Y1433*Z1433</f>
        <v/>
      </c>
      <c r="AB1047" s="237" t="inlineStr">
        <is>
          <t>752580de-908e-462f-a316-344cb628bd9a</t>
        </is>
      </c>
    </row>
    <row r="1048" ht="15" customHeight="1" s="283">
      <c r="A1048" s="109" t="n">
        <v>1425</v>
      </c>
      <c r="B1048" s="222">
        <f>HYPERLINK("https://mocostore.moco.co.id/catalog/"&amp;AB1434,"Klik Disini")</f>
        <v/>
      </c>
      <c r="C1048" s="223" t="inlineStr">
        <is>
          <t>Menempuh Jalan Damai</t>
        </is>
      </c>
      <c r="D1048" s="223" t="n"/>
      <c r="E1048" s="223" t="inlineStr">
        <is>
          <t>David K.</t>
        </is>
      </c>
      <c r="F1048" s="223" t="inlineStr">
        <is>
          <t>978-979-291-109-1</t>
        </is>
      </c>
      <c r="G1048" s="223" t="inlineStr">
        <is>
          <t>978-979-29-9556-5</t>
        </is>
      </c>
      <c r="H1048" s="223" t="inlineStr">
        <is>
          <t>Agama Kristen</t>
        </is>
      </c>
      <c r="I1048" s="258" t="inlineStr">
        <is>
          <t>Perguruan Tinggi</t>
        </is>
      </c>
      <c r="J1048" s="186" t="inlineStr">
        <is>
          <t>009.16</t>
        </is>
      </c>
      <c r="K1048" s="223" t="n"/>
      <c r="L1048" s="264" t="n"/>
      <c r="M1048" s="265" t="n"/>
      <c r="N1048" s="223" t="inlineStr">
        <is>
          <t>Indonesia</t>
        </is>
      </c>
      <c r="O1048" s="223" t="inlineStr">
        <is>
          <t>Tidak diketahui</t>
        </is>
      </c>
      <c r="P1048" s="260" t="n">
        <v>2009</v>
      </c>
      <c r="Q1048" s="260" t="n">
        <v>2018</v>
      </c>
      <c r="R1048" s="223" t="inlineStr">
        <is>
          <t>Penerbit Andi</t>
        </is>
      </c>
      <c r="S1048" s="223" t="inlineStr">
        <is>
          <t>Andi Offset CV</t>
        </is>
      </c>
      <c r="T1048" s="223" t="inlineStr">
        <is>
          <t>Lokal</t>
        </is>
      </c>
      <c r="U1048" s="261" t="n">
        <v>224</v>
      </c>
      <c r="V1048" s="86" t="inlineStr">
        <is>
          <t>pdf</t>
        </is>
      </c>
      <c r="W1048" s="223" t="inlineStr">
        <is>
          <t>23.4 MB</t>
        </is>
      </c>
      <c r="X1048" s="225" t="inlineStr">
        <is>
          <t>&lt;p&gt;Sebagai umat kristiani, kita masih perlu belajar, bahkan mungkin sepanjang hidup kita, apa yang dikatakan dalam surat Efesus 4:15 tentang &amp;quot;speaking the truth in love&amp;quot; (menyampaikan hal yang sebenarnya, namun dengan motivasi dan semangat kasih). Sering kali kita membiarkan &amp;quot;budaya Timur&amp;quot; (yang kadang-kadang berseberangan dengan prinsip-prinsip Alkitab) membelenggu kita sehingga kita tidak berani menyatakan kebenaran, karena khawatir atau takut menyinggung perasaan orang lain, dan lainnya. Buku ini menyadarkan kita terhadap kelemahan kita sendiri dalam berkomunikasi dan memberikan solusi untuk memperbaikinya.&lt;/p&gt;</t>
        </is>
      </c>
      <c r="Y1048" s="262" t="n">
        <v>81500</v>
      </c>
      <c r="Z1048" s="226" t="n"/>
      <c r="AA1048" s="241">
        <f>Y1434*Z1434</f>
        <v/>
      </c>
      <c r="AB1048" s="237" t="inlineStr">
        <is>
          <t>bdd5a31e-8703-4db2-ba1a-a4a8784310bf</t>
        </is>
      </c>
    </row>
    <row r="1049" ht="15" customHeight="1" s="283">
      <c r="A1049" s="109" t="n">
        <v>1426</v>
      </c>
      <c r="B1049" s="222">
        <f>HYPERLINK("https://mocostore.moco.co.id/catalog/"&amp;AB1435,"Klik Disini")</f>
        <v/>
      </c>
      <c r="C1049" s="223" t="inlineStr">
        <is>
          <t>Belajar Sendiri Pasti Bisa Javascript</t>
        </is>
      </c>
      <c r="D1049" s="223" t="n"/>
      <c r="E1049" s="223" t="inlineStr">
        <is>
          <t>Abdul Kadir</t>
        </is>
      </c>
      <c r="F1049" s="223" t="inlineStr">
        <is>
          <t>978-979-29-5103-5</t>
        </is>
      </c>
      <c r="G1049" s="223" t="inlineStr">
        <is>
          <t>978-979-29-8869-7</t>
        </is>
      </c>
      <c r="H1049" s="223" t="inlineStr">
        <is>
          <t>Pemograman</t>
        </is>
      </c>
      <c r="I1049" s="258" t="inlineStr">
        <is>
          <t>Perguruan Tinggi</t>
        </is>
      </c>
      <c r="J1049" s="186" t="inlineStr">
        <is>
          <t>009.05</t>
        </is>
      </c>
      <c r="K1049" s="223" t="n"/>
      <c r="L1049" s="264" t="n"/>
      <c r="M1049" s="265" t="n"/>
      <c r="N1049" s="223" t="inlineStr">
        <is>
          <t>Indonesia</t>
        </is>
      </c>
      <c r="O1049" s="223" t="inlineStr">
        <is>
          <t>Tidak diketahui</t>
        </is>
      </c>
      <c r="P1049" s="260" t="n">
        <v>2015</v>
      </c>
      <c r="Q1049" s="260" t="n">
        <v>2018</v>
      </c>
      <c r="R1049" s="223" t="inlineStr">
        <is>
          <t>Penerbit Andi</t>
        </is>
      </c>
      <c r="S1049" s="223" t="inlineStr">
        <is>
          <t>Andi Offset CV</t>
        </is>
      </c>
      <c r="T1049" s="223" t="inlineStr">
        <is>
          <t>Lokal</t>
        </is>
      </c>
      <c r="U1049" s="261" t="n">
        <v>344</v>
      </c>
      <c r="V1049" s="86" t="inlineStr">
        <is>
          <t>pdf</t>
        </is>
      </c>
      <c r="W1049" s="223" t="inlineStr">
        <is>
          <t>21.1 MB</t>
        </is>
      </c>
      <c r="X1049" s="225" t="inlineStr">
        <is>
          <t>&lt;p&gt;Belajar Sendiri Pasti Bisa Javascript&lt;/p&gt;</t>
        </is>
      </c>
      <c r="Y1049" s="262" t="n">
        <v>150000</v>
      </c>
      <c r="Z1049" s="226" t="n"/>
      <c r="AA1049" s="241">
        <f>Y1435*Z1435</f>
        <v/>
      </c>
      <c r="AB1049" s="237" t="inlineStr">
        <is>
          <t>77fdab3c-fa18-4b01-a10a-0b098b5e34cf</t>
        </is>
      </c>
    </row>
    <row r="1050" ht="15" customHeight="1" s="283">
      <c r="A1050" s="109" t="n">
        <v>1428</v>
      </c>
      <c r="B1050" s="222">
        <f>HYPERLINK("https://mocostore.moco.co.id/catalog/"&amp;AB1437,"Klik Disini")</f>
        <v/>
      </c>
      <c r="C1050" s="223" t="inlineStr">
        <is>
          <t>Humor Balita yang Mengocok Perut</t>
        </is>
      </c>
      <c r="D1050" s="223" t="n"/>
      <c r="E1050" s="223" t="inlineStr">
        <is>
          <t>Risdauli Sigalingging</t>
        </is>
      </c>
      <c r="F1050" s="223" t="inlineStr">
        <is>
          <t>978-979-29-1049-0</t>
        </is>
      </c>
      <c r="G1050" s="223" t="inlineStr">
        <is>
          <t>978-979-29-9643-2</t>
        </is>
      </c>
      <c r="H1050" s="223" t="inlineStr">
        <is>
          <t>Agama Kristen</t>
        </is>
      </c>
      <c r="I1050" s="258" t="inlineStr">
        <is>
          <t>Perguruan Tinggi</t>
        </is>
      </c>
      <c r="J1050" s="186" t="inlineStr">
        <is>
          <t>009.16</t>
        </is>
      </c>
      <c r="K1050" s="223" t="n"/>
      <c r="L1050" s="223" t="n"/>
      <c r="M1050" s="259" t="n"/>
      <c r="N1050" s="223" t="inlineStr">
        <is>
          <t>Indonesia</t>
        </is>
      </c>
      <c r="O1050" s="223" t="inlineStr">
        <is>
          <t>Tidak diketahui</t>
        </is>
      </c>
      <c r="P1050" s="260" t="n">
        <v>2009</v>
      </c>
      <c r="Q1050" s="260" t="n">
        <v>2018</v>
      </c>
      <c r="R1050" s="223" t="inlineStr">
        <is>
          <t>Penerbit Andi</t>
        </is>
      </c>
      <c r="S1050" s="223" t="inlineStr">
        <is>
          <t>Andi Offset CV</t>
        </is>
      </c>
      <c r="T1050" s="223" t="inlineStr">
        <is>
          <t>Lokal</t>
        </is>
      </c>
      <c r="U1050" s="261" t="n">
        <v>128</v>
      </c>
      <c r="V1050" s="86" t="inlineStr">
        <is>
          <t>pdf</t>
        </is>
      </c>
      <c r="W1050" s="223" t="inlineStr">
        <is>
          <t>6.6 MB</t>
        </is>
      </c>
      <c r="X1050" s="225" t="inlineStr">
        <is>
          <t>&lt;p&gt;Kepolosan dan kelucuan anak kecil sering kali mengocok perut. Tak jarang tawa kita akan meledak mendengar celoteh mereka yang tak terduga . Terlebih apabila kita melihat tingkah laku lucu mereka . Sesuatu yang tidak kita dapati pada orang dewasa .&lt;br /&gt;
 Humor Balita yang Mengocok Perut merangkum humor- humor lucu para balita yang muncul dari kepolosan dan spontanitas mereka . Kelucuan mereka dapat menghibur hati dan merupakan obat yang tepat untuk stres .&lt;/p&gt;</t>
        </is>
      </c>
      <c r="Y1050" s="262" t="n">
        <v>53500</v>
      </c>
      <c r="Z1050" s="226" t="n"/>
      <c r="AA1050" s="241">
        <f>Y1437*Z1437</f>
        <v/>
      </c>
      <c r="AB1050" s="237" t="inlineStr">
        <is>
          <t>caf03639-d5bd-4ca2-9089-aeb3681a1d01</t>
        </is>
      </c>
    </row>
    <row r="1051" ht="15" customHeight="1" s="283">
      <c r="A1051" s="109" t="n">
        <v>1429</v>
      </c>
      <c r="B1051" s="222">
        <f>HYPERLINK("https://mocostore.moco.co.id/catalog/"&amp;AB1438,"Klik Disini")</f>
        <v/>
      </c>
      <c r="C1051" s="223" t="inlineStr">
        <is>
          <t>Mengapa Saya Sakit, Tuhan?</t>
        </is>
      </c>
      <c r="D1051" s="223" t="n"/>
      <c r="E1051" s="223" t="inlineStr">
        <is>
          <t>Andreas Christandy</t>
        </is>
      </c>
      <c r="F1051" s="223" t="inlineStr">
        <is>
          <t>979-763-935-5</t>
        </is>
      </c>
      <c r="G1051" s="223" t="inlineStr">
        <is>
          <t>978-979-29-9559-6</t>
        </is>
      </c>
      <c r="H1051" s="223" t="inlineStr">
        <is>
          <t>Agama Kristen</t>
        </is>
      </c>
      <c r="I1051" s="258" t="inlineStr">
        <is>
          <t>Perguruan Tinggi</t>
        </is>
      </c>
      <c r="J1051" s="186" t="inlineStr">
        <is>
          <t>009.16</t>
        </is>
      </c>
      <c r="K1051" s="223" t="n"/>
      <c r="L1051" s="264" t="n"/>
      <c r="M1051" s="265" t="n"/>
      <c r="N1051" s="223" t="inlineStr">
        <is>
          <t>Indonesia</t>
        </is>
      </c>
      <c r="O1051" s="223" t="inlineStr">
        <is>
          <t>Tidak diketahui</t>
        </is>
      </c>
      <c r="P1051" s="260" t="n">
        <v>2008</v>
      </c>
      <c r="Q1051" s="260" t="n">
        <v>2018</v>
      </c>
      <c r="R1051" s="223" t="inlineStr">
        <is>
          <t>Penerbit Andi</t>
        </is>
      </c>
      <c r="S1051" s="223" t="inlineStr">
        <is>
          <t>Andi Offset CV</t>
        </is>
      </c>
      <c r="T1051" s="223" t="inlineStr">
        <is>
          <t>Lokal</t>
        </is>
      </c>
      <c r="U1051" s="261" t="n">
        <v>72</v>
      </c>
      <c r="V1051" s="86" t="inlineStr">
        <is>
          <t>pdf</t>
        </is>
      </c>
      <c r="W1051" s="223" t="inlineStr">
        <is>
          <t>7.5 MB</t>
        </is>
      </c>
      <c r="X1051" s="225" t="inlineStr">
        <is>
          <t>&lt;p&gt;Inilah buku yang tepat! Memberi jawaban praktis, lugas, dengan gaya penulisan yang enak dan mudah dipahami. Membangkitkan iman siapa pun yang membacanya.&lt;br /&gt;
 Pdt. Peter Hiendarto&lt;br /&gt;
 Gembala GKMI Gloria Patri&lt;br /&gt;
 &lt;br /&gt;
 Melalui buku ini saudara-saudara kita yang sedang sakit diajak untuk merenungkan beberapa peristiwa dalam Alkitab tentang bagaimana umat Tuhan mengatasi rasa sakit atau penyakit yang dideritanya. Saat seseorang sakit, sebenarnya Tuhan memberi waktu untuk merenungkan kembali kehidupan kita selama ini di hadapan Tuhan. Dengan membaca dan merenungkan buku ini, diharapkan saudara kita yang sakit tidak hanya dihiburkan, diyakinkan bahwa Tuhan tetap mengasihi kita, tetapi juga diberi waktu untuk merenungkan diri sendiri seberapa dalam kita telah mengasihi Tuhan dan seberapa jauh kita telah menyenangkan hati Tuhan serta berkenan kepada-Nya sebelum kita jatuh sakit.&lt;br /&gt;
 Dr. Sri Kadarsih Subroto&lt;br /&gt;
 Direktur RS Panti Wilasa &amp;uml;Dr. Cipto&amp;uml; Semarang&lt;br /&gt;
 &lt;br /&gt;
 RINGKASAN ISI:&lt;br /&gt;
 &lt;br /&gt;
 Tak seorang pun pernah luput dari sakit. Sekalipun hanya sekali. Karena sakit adalah bagian dari hidup semua manusia. Buku ini menjawab berbagai pertanyaan:&lt;br /&gt;
 &lt;br /&gt;
 - Mengapa saya sakit dan tidak kunjung sembuh?&lt;br /&gt;
 - Mengapa sakit saya kambuh?&lt;br /&gt;
 - Bagaimana saya dapat hidup sehat dan tetap sehat?&lt;br /&gt;
 - Tepat digunakan sebagai bahan renungan pribadi maupun pelayanan kunjungan orang sakit.&lt;/p&gt;</t>
        </is>
      </c>
      <c r="Y1051" s="262" t="n">
        <v>42000</v>
      </c>
      <c r="Z1051" s="226" t="n"/>
      <c r="AA1051" s="241">
        <f>Y1438*Z1438</f>
        <v/>
      </c>
      <c r="AB1051" s="237" t="inlineStr">
        <is>
          <t>708faec6-5f08-480b-9341-13914cef0d9d</t>
        </is>
      </c>
    </row>
    <row r="1052" ht="15" customHeight="1" s="283">
      <c r="A1052" s="109" t="n">
        <v>1430</v>
      </c>
      <c r="B1052" s="222">
        <f>HYPERLINK("https://mocostore.moco.co.id/catalog/"&amp;AB1439,"Klik Disini")</f>
        <v/>
      </c>
      <c r="C1052" s="223" t="inlineStr">
        <is>
          <t>Humor Gaul yang Ngga` Jadul</t>
        </is>
      </c>
      <c r="D1052" s="223" t="n"/>
      <c r="E1052" s="223" t="inlineStr">
        <is>
          <t>Eddy Nugroho</t>
        </is>
      </c>
      <c r="F1052" s="223" t="inlineStr">
        <is>
          <t>979-763-877-4</t>
        </is>
      </c>
      <c r="G1052" s="223" t="inlineStr">
        <is>
          <t>978-979-29-9644-9</t>
        </is>
      </c>
      <c r="H1052" s="223" t="inlineStr">
        <is>
          <t>Agama Kristen</t>
        </is>
      </c>
      <c r="I1052" s="258" t="inlineStr">
        <is>
          <t>Perguruan Tinggi</t>
        </is>
      </c>
      <c r="J1052" s="186" t="inlineStr">
        <is>
          <t>009.16</t>
        </is>
      </c>
      <c r="K1052" s="223" t="n"/>
      <c r="L1052" s="264" t="n"/>
      <c r="M1052" s="265" t="n"/>
      <c r="N1052" s="223" t="inlineStr">
        <is>
          <t>Indonesia</t>
        </is>
      </c>
      <c r="O1052" s="223" t="inlineStr">
        <is>
          <t>Tidak diketahui</t>
        </is>
      </c>
      <c r="P1052" s="260" t="n">
        <v>2008</v>
      </c>
      <c r="Q1052" s="260" t="n">
        <v>2018</v>
      </c>
      <c r="R1052" s="223" t="inlineStr">
        <is>
          <t>Penerbit Andi</t>
        </is>
      </c>
      <c r="S1052" s="223" t="inlineStr">
        <is>
          <t>Andi Offset CV</t>
        </is>
      </c>
      <c r="T1052" s="223" t="inlineStr">
        <is>
          <t>Lokal</t>
        </is>
      </c>
      <c r="U1052" s="261" t="n">
        <v>144</v>
      </c>
      <c r="V1052" s="86" t="inlineStr">
        <is>
          <t>pdf</t>
        </is>
      </c>
      <c r="W1052" s="223" t="inlineStr">
        <is>
          <t>6.9 MB</t>
        </is>
      </c>
      <c r="X1052" s="225" t="inlineStr">
        <is>
          <t>&lt;p&gt;Seorang bapak berniat membeli semangka dari seorang pedagang di pasar. Dengan jaminan si pedagang bahwa semangkanya berwarna merah. bapak tersebut membelinya kemudian dibawa pakai motor. Di tengah jalan. terjadi sesuatu yang tidak diinginkan sehingga semangka terse but jatuh dan pecah. Ternyata warnanya masih belum merah benar alias masih muda. Dengan geram bapak tadi balik ke penjualnya.&lt;br /&gt;
 Pembeli: &amp;quot;Ternyata sampeyan ini penipu. Katanya semangkanya merah, ternyata&lt;br /&gt;
 masih putih begini.&amp;quot;&lt;br /&gt;
 Dengan tenang si penjual bertanya, &amp;quot;Kok bisa pecah seperti ini tadi kenapa, Pak?&amp;quot;&lt;br /&gt;
 Pembeli: &amp;quot;Jatuh dari motor!!&amp;quot;&lt;br /&gt;
 Penjual: &amp;quot;Kayaknya semangkanya kaget Pak, jadi pucetdeh&amp;quot;.&lt;/p&gt;</t>
        </is>
      </c>
      <c r="Y1052" s="262" t="n">
        <v>49000</v>
      </c>
      <c r="Z1052" s="226" t="n"/>
      <c r="AA1052" s="241">
        <f>Y1439*Z1439</f>
        <v/>
      </c>
      <c r="AB1052" s="237" t="inlineStr">
        <is>
          <t>90014bf4-db69-4a4c-8ab9-06b87d27ee87</t>
        </is>
      </c>
    </row>
    <row r="1053" ht="15" customHeight="1" s="283">
      <c r="A1053" s="109" t="n">
        <v>1431</v>
      </c>
      <c r="B1053" s="222">
        <f>HYPERLINK("https://mocostore.moco.co.id/catalog/"&amp;AB1440,"Klik Disini")</f>
        <v/>
      </c>
      <c r="C1053" s="223" t="inlineStr">
        <is>
          <t>Belajar Sendiri.net dengan Visual C# 2005</t>
        </is>
      </c>
      <c r="D1053" s="223" t="n"/>
      <c r="E1053" s="223" t="inlineStr">
        <is>
          <t>Jaenudin, ST</t>
        </is>
      </c>
      <c r="F1053" s="223" t="inlineStr">
        <is>
          <t>979-763-150-8</t>
        </is>
      </c>
      <c r="G1053" s="223" t="inlineStr">
        <is>
          <t>978-979-29-8873-4</t>
        </is>
      </c>
      <c r="H1053" s="223" t="inlineStr">
        <is>
          <t>Pemograman</t>
        </is>
      </c>
      <c r="I1053" s="258" t="inlineStr">
        <is>
          <t>Perguruan Tinggi</t>
        </is>
      </c>
      <c r="J1053" s="186" t="inlineStr">
        <is>
          <t>009.05</t>
        </is>
      </c>
      <c r="K1053" s="223" t="n"/>
      <c r="L1053" s="264" t="n"/>
      <c r="M1053" s="265" t="n"/>
      <c r="N1053" s="223" t="inlineStr">
        <is>
          <t>Indonesia</t>
        </is>
      </c>
      <c r="O1053" s="223" t="inlineStr">
        <is>
          <t>Tidak diketahui</t>
        </is>
      </c>
      <c r="P1053" s="260" t="n">
        <v>2006</v>
      </c>
      <c r="Q1053" s="260" t="n">
        <v>2018</v>
      </c>
      <c r="R1053" s="223" t="inlineStr">
        <is>
          <t>Penerbit Andi</t>
        </is>
      </c>
      <c r="S1053" s="223" t="inlineStr">
        <is>
          <t>Andi Offset CV</t>
        </is>
      </c>
      <c r="T1053" s="223" t="inlineStr">
        <is>
          <t>Lokal</t>
        </is>
      </c>
      <c r="U1053" s="261" t="n">
        <v>298</v>
      </c>
      <c r="V1053" s="86" t="inlineStr">
        <is>
          <t>pdf</t>
        </is>
      </c>
      <c r="W1053" s="223" t="inlineStr">
        <is>
          <t>10.8 MB</t>
        </is>
      </c>
      <c r="X1053" s="225" t="inlineStr">
        <is>
          <t>&lt;p&gt;Visual C# 2005 merupakan sebuah teknologi baru dari Microsoft . NET, yang dikembangkan dengan kemampuan lebih andal dan dinamis. Visual C# pun memberikan kesan bahasa modern.&lt;/p&gt;
 &lt;p&gt;Buku ini bertujuan membantu para pemula dan mahasiswa yang ingin memahami &amp;middot; bahasa pemrograman Visual C# 2005. Pembahasan dalam buku ini menyertakan pula contoh-contoh sehingga pembaca mudah memahami isinya. Ruang lingkup buku ini antara lain bekerja dengan aplikasi Visual C#, mendesain windows form, dan melakukan koneksi dari aplikasi terhadap database dengan menggunakan teknologi ADO. NET.&lt;/p&gt;</t>
        </is>
      </c>
      <c r="Y1053" s="262" t="n">
        <v>94000</v>
      </c>
      <c r="Z1053" s="226" t="n"/>
      <c r="AA1053" s="241">
        <f>Y1440*Z1440</f>
        <v/>
      </c>
      <c r="AB1053" s="237" t="inlineStr">
        <is>
          <t>970b7155-98d0-49de-a3c6-ea85bb4eca9e</t>
        </is>
      </c>
    </row>
    <row r="1054" ht="15" customHeight="1" s="283">
      <c r="A1054" s="109" t="n">
        <v>1433</v>
      </c>
      <c r="B1054" s="222">
        <f>HYPERLINK("https://mocostore.moco.co.id/catalog/"&amp;AB1442,"Klik Disini")</f>
        <v/>
      </c>
      <c r="C1054" s="223" t="inlineStr">
        <is>
          <t>Belajar Trading - Pahami Trading Sebelum Anda Memulai</t>
        </is>
      </c>
      <c r="D1054" s="223" t="n"/>
      <c r="E1054" s="223" t="inlineStr">
        <is>
          <t>Kusumarsono Hendarto</t>
        </is>
      </c>
      <c r="F1054" s="223" t="inlineStr">
        <is>
          <t>978-979-29-0783-4</t>
        </is>
      </c>
      <c r="G1054" s="223" t="inlineStr">
        <is>
          <t>978-979-29-8874-1</t>
        </is>
      </c>
      <c r="H1054" s="223" t="inlineStr">
        <is>
          <t>Manajemen</t>
        </is>
      </c>
      <c r="I1054" s="258" t="inlineStr">
        <is>
          <t>Perguruan Tinggi</t>
        </is>
      </c>
      <c r="J1054" s="186" t="inlineStr">
        <is>
          <t>009.09</t>
        </is>
      </c>
      <c r="K1054" s="223" t="n"/>
      <c r="L1054" s="264" t="n"/>
      <c r="M1054" s="265" t="n"/>
      <c r="N1054" s="223" t="inlineStr">
        <is>
          <t>Indonesia</t>
        </is>
      </c>
      <c r="O1054" s="223" t="inlineStr">
        <is>
          <t>Tidak diketahui</t>
        </is>
      </c>
      <c r="P1054" s="260" t="n">
        <v>2009</v>
      </c>
      <c r="Q1054" s="260" t="n">
        <v>2018</v>
      </c>
      <c r="R1054" s="223" t="inlineStr">
        <is>
          <t>Penerbit Andi</t>
        </is>
      </c>
      <c r="S1054" s="223" t="inlineStr">
        <is>
          <t>Andi Offset CV</t>
        </is>
      </c>
      <c r="T1054" s="223" t="inlineStr">
        <is>
          <t>Lokal</t>
        </is>
      </c>
      <c r="U1054" s="261" t="n">
        <v>163</v>
      </c>
      <c r="V1054" s="86" t="inlineStr">
        <is>
          <t>pdf</t>
        </is>
      </c>
      <c r="W1054" s="223" t="inlineStr">
        <is>
          <t>12.5 MB</t>
        </is>
      </c>
      <c r="X1054" s="225" t="inlineStr">
        <is>
          <t>&lt;p&gt;Belajar trading adalah buku yang memberikan pengetahuan dan referensi bagi anda yang ingin mengetahui dan mempelajari dunia trading baik itu forex (valuta asing), saham, option, dan perdagangan berjangka, baik yang dilakukan melalui media internet ataupun melalui prusahaan broker. Pembahasan ini mencakup tentang pengertian trading, macam-macam trading, aspek resiko manajemen keuangan metodologi, analisis dan probabilitas pisikologi trading serta panduan umum tahapan memulai trading. Buku ini membahas: *karakter trading. *investor atau spekulator *apa yang diperdagangkan? *analisis *lebih jauh tentang analisis teknikal *chart analysis *indikator analisis *melakukan trading *lebih dalam tentang probabilitas *trading dan probabilitas.&lt;/p&gt;</t>
        </is>
      </c>
      <c r="Y1054" s="262" t="n">
        <v>52000</v>
      </c>
      <c r="Z1054" s="226" t="n"/>
      <c r="AA1054" s="241">
        <f>Y1442*Z1442</f>
        <v/>
      </c>
      <c r="AB1054" s="237" t="inlineStr">
        <is>
          <t>cb8208a2-88b6-4439-8da5-080f24596836</t>
        </is>
      </c>
    </row>
    <row r="1055" ht="15" customHeight="1" s="283">
      <c r="A1055" s="109" t="n">
        <v>1434</v>
      </c>
      <c r="B1055" s="222">
        <f>HYPERLINK("https://mocostore.moco.co.id/catalog/"&amp;AB1443,"Klik Disini")</f>
        <v/>
      </c>
      <c r="C1055" s="223" t="inlineStr">
        <is>
          <t>Idea Cash Machine: Disertai 100++ Ide Bisnis yang Layak Anda Perhitungkan!</t>
        </is>
      </c>
      <c r="D1055" s="223" t="n"/>
      <c r="E1055" s="223" t="inlineStr">
        <is>
          <t>Sukatna Panca Miharja dan Johanes Arifin Wijaya</t>
        </is>
      </c>
      <c r="F1055" s="223" t="inlineStr">
        <is>
          <t>978-979-29-1654-6</t>
        </is>
      </c>
      <c r="G1055" s="223" t="inlineStr">
        <is>
          <t>978-979-29-9653-1</t>
        </is>
      </c>
      <c r="H1055" s="223" t="inlineStr">
        <is>
          <t>Bisnis</t>
        </is>
      </c>
      <c r="I1055" s="258" t="inlineStr">
        <is>
          <t>Perguruan Tinggi</t>
        </is>
      </c>
      <c r="J1055" s="186" t="inlineStr">
        <is>
          <t>009.25</t>
        </is>
      </c>
      <c r="K1055" s="223" t="n"/>
      <c r="L1055" s="223" t="n"/>
      <c r="M1055" s="259" t="n"/>
      <c r="N1055" s="223" t="inlineStr">
        <is>
          <t>Indonesia</t>
        </is>
      </c>
      <c r="O1055" s="223" t="inlineStr">
        <is>
          <t>Tidak diketahui</t>
        </is>
      </c>
      <c r="P1055" s="260" t="n">
        <v>2010</v>
      </c>
      <c r="Q1055" s="260" t="n">
        <v>2018</v>
      </c>
      <c r="R1055" s="223" t="inlineStr">
        <is>
          <t>Penerbit Andi</t>
        </is>
      </c>
      <c r="S1055" s="223" t="inlineStr">
        <is>
          <t>Andi Offset CV</t>
        </is>
      </c>
      <c r="T1055" s="223" t="inlineStr">
        <is>
          <t>Lokal</t>
        </is>
      </c>
      <c r="U1055" s="261" t="n">
        <v>72</v>
      </c>
      <c r="V1055" s="86" t="inlineStr">
        <is>
          <t>pdf</t>
        </is>
      </c>
      <c r="W1055" s="223" t="inlineStr">
        <is>
          <t>8.6 MB</t>
        </is>
      </c>
      <c r="X1055" s="225" t="inlineStr">
        <is>
          <t>&lt;p&gt;Tahukah Anda bahwa hanya dari sebuah ide, seseorang bisa menghasilkan sesuatu&amp;nbsp; yang sangat bernilai mahal?&amp;nbsp;&lt;/p&gt;
 &lt;p&gt;Dari ide Wright bersaudara yang sangat luar biasa, mereka menghasilkan sebuah karya yaitu pesawat terbang yang sangat memudahkan manusia untuk berpergian.&amp;nbsp;&lt;/p&gt;
 &lt;p&gt;Buku ini membahas tentang kekuatan sebuah ide, bahwa pada dasarnya setiap manusia itu pasti dan tentunya memiliki ide-ide yang sangat luar biasa dan jika ide itu dapat diwujudkan menjadi kenyataan, tentunya hasilnya akan menjadi sangat luar biasa. Buku ini ditulis dengan bahasa yang sangat membumi, dilengkapi dengan lebih dari 100 peluang bisnis yang sangat menarik.&amp;nbsp;&lt;/p&gt;
 &lt;p&gt;Segera baca buku ini, Anda pasti akan mendapatkan&amp;nbsp; hal-hal yang menarik tentang ide Anda yang sangat luar biasa. Buktikan!&amp;nbsp;&lt;/p&gt;
 &lt;p&gt;&amp;nbsp;&lt;/p&gt;</t>
        </is>
      </c>
      <c r="Y1055" s="262" t="n">
        <v>36500</v>
      </c>
      <c r="Z1055" s="226" t="n"/>
      <c r="AA1055" s="241">
        <f>Y1443*Z1443</f>
        <v/>
      </c>
      <c r="AB1055" s="237" t="inlineStr">
        <is>
          <t>05a1032e-59db-4a0d-a1c0-5d20d851aaad</t>
        </is>
      </c>
    </row>
    <row r="1056" ht="15" customHeight="1" s="283">
      <c r="A1056" s="109" t="n">
        <v>1436</v>
      </c>
      <c r="B1056" s="222">
        <f>HYPERLINK("https://mocostore.moco.co.id/catalog/"&amp;AB1445,"Klik Disini")</f>
        <v/>
      </c>
      <c r="C1056" s="223" t="inlineStr">
        <is>
          <t>Mengenal Agama Manusia</t>
        </is>
      </c>
      <c r="D1056" s="223" t="n"/>
      <c r="E1056" s="223" t="inlineStr">
        <is>
          <t>Jonar Situmorang</t>
        </is>
      </c>
      <c r="F1056" s="223" t="inlineStr">
        <is>
          <t>978-979-29-5769-3</t>
        </is>
      </c>
      <c r="G1056" s="223" t="inlineStr">
        <is>
          <t>978-979-29-9564-0</t>
        </is>
      </c>
      <c r="H1056" s="223" t="inlineStr">
        <is>
          <t>Agama &amp; Spiritual</t>
        </is>
      </c>
      <c r="I1056" s="258" t="inlineStr">
        <is>
          <t>Perguruan Tinggi</t>
        </is>
      </c>
      <c r="J1056" s="186" t="inlineStr">
        <is>
          <t>009.16</t>
        </is>
      </c>
      <c r="K1056" s="223" t="inlineStr">
        <is>
          <t>Tidak Tersedia</t>
        </is>
      </c>
      <c r="L1056" s="264" t="n"/>
      <c r="M1056" s="265" t="inlineStr">
        <is>
          <t>Tidak Tersedia</t>
        </is>
      </c>
      <c r="N1056" s="223" t="inlineStr">
        <is>
          <t>Indonesia</t>
        </is>
      </c>
      <c r="O1056" s="223" t="inlineStr">
        <is>
          <t>Tidak diketahui</t>
        </is>
      </c>
      <c r="P1056" s="260" t="n">
        <v>2017</v>
      </c>
      <c r="Q1056" s="260" t="n">
        <v>2018</v>
      </c>
      <c r="R1056" s="223" t="inlineStr">
        <is>
          <t>Penerbit Andi</t>
        </is>
      </c>
      <c r="S1056" s="223" t="inlineStr">
        <is>
          <t>Andi Offset CV</t>
        </is>
      </c>
      <c r="T1056" s="223" t="inlineStr">
        <is>
          <t>Lokal</t>
        </is>
      </c>
      <c r="U1056" s="261" t="n">
        <v>544</v>
      </c>
      <c r="V1056" s="86" t="inlineStr">
        <is>
          <t>pdf</t>
        </is>
      </c>
      <c r="W1056" s="223" t="inlineStr">
        <is>
          <t>9.6 MB</t>
        </is>
      </c>
      <c r="X1056" s="225" t="inlineStr">
        <is>
          <t>&lt;p&gt;Tidak mudah mempelajari dan memahami agama-agama yang ada di di dunia ini. Dalam dunia akademis, bahkan ada bidang khusus yang mempelajari hal ini, yaitu ilmu perbandingan agama. Berbicara tentang perbandingan agama bagaikan sedang mengarungi samudra yang sangat luas, yang terlihat tidak berujung. Namun, harus tetap dijelajahi untuk melihat dan mengetahui keindahan dan keanekaragaman agama-agama tersebut. Ketika sedang menjelajahinya, ada rasa kekaguman yang menunjukkan kehausan dan kerinduan hati manusia untuk mencari Sang Ilahi.&lt;br /&gt;
 &lt;br /&gt;
 Secara garis besar, pokok yang dibahas dalam buku ini adalah asal-muasal agama, agama primitif, sampai agama modern, serta perkembangan konsepsi tentang kepercayaan kepada Tuhan. Agama modern yang dimaksud adalah di mana keagamaan manusia itu mulai mengagungkan rasio sehingga mulai mengarah pada penolakan akan keberadaan Tuhan.&lt;br /&gt;
 &lt;br /&gt;
 Dengan mempelajari buku ini kita akan memiliki pemahaman yang komprehensif tentang lahirnya agama-agama manusia. Pemahaman tersebut diharapkan akan membukakan wawasan kita lebih luas lagi sehingga kita bisa saling menghormati dan menghargai antarpemeluk agama.&lt;/p&gt;</t>
        </is>
      </c>
      <c r="Y1056" s="262" t="n">
        <v>126500</v>
      </c>
      <c r="Z1056" s="226" t="n"/>
      <c r="AA1056" s="241">
        <f>Y1445*Z1445</f>
        <v/>
      </c>
      <c r="AB1056" s="237" t="inlineStr">
        <is>
          <t>dbe1c04b-1e43-44e4-8d6c-a824202a571e</t>
        </is>
      </c>
    </row>
    <row r="1057" ht="15" customHeight="1" s="283">
      <c r="A1057" s="109" t="n">
        <v>1437</v>
      </c>
      <c r="B1057" s="222">
        <f>HYPERLINK("https://mocostore.moco.co.id/catalog/"&amp;AB1446,"Klik Disini")</f>
        <v/>
      </c>
      <c r="C1057" s="223" t="inlineStr">
        <is>
          <t>Iman di Atas Garis</t>
        </is>
      </c>
      <c r="D1057" s="223" t="n"/>
      <c r="E1057" s="223" t="inlineStr">
        <is>
          <t>Ev. Meriana Rungkat</t>
        </is>
      </c>
      <c r="F1057" s="223" t="inlineStr">
        <is>
          <t>978-979-29-4990-2</t>
        </is>
      </c>
      <c r="G1057" s="223" t="inlineStr">
        <is>
          <t>978-979-29-9657-9</t>
        </is>
      </c>
      <c r="H1057" s="223" t="inlineStr">
        <is>
          <t>Agama Kristen</t>
        </is>
      </c>
      <c r="I1057" s="258" t="inlineStr">
        <is>
          <t>Perguruan Tinggi</t>
        </is>
      </c>
      <c r="J1057" s="186" t="inlineStr">
        <is>
          <t>009.16</t>
        </is>
      </c>
      <c r="K1057" s="223" t="inlineStr">
        <is>
          <t>Tidak Tersedia</t>
        </is>
      </c>
      <c r="L1057" s="264" t="n"/>
      <c r="M1057" s="265" t="inlineStr">
        <is>
          <t>Tidak Tersedia</t>
        </is>
      </c>
      <c r="N1057" s="223" t="inlineStr">
        <is>
          <t>Indonesia</t>
        </is>
      </c>
      <c r="O1057" s="223" t="inlineStr">
        <is>
          <t>Tidak diketahui</t>
        </is>
      </c>
      <c r="P1057" s="260" t="n">
        <v>2016</v>
      </c>
      <c r="Q1057" s="260" t="n">
        <v>2018</v>
      </c>
      <c r="R1057" s="223" t="inlineStr">
        <is>
          <t>Penerbit Andi</t>
        </is>
      </c>
      <c r="S1057" s="223" t="inlineStr">
        <is>
          <t>Andi Offset CV</t>
        </is>
      </c>
      <c r="T1057" s="223" t="inlineStr">
        <is>
          <t>Lokal</t>
        </is>
      </c>
      <c r="U1057" s="261" t="n">
        <v>160</v>
      </c>
      <c r="V1057" s="86" t="inlineStr">
        <is>
          <t>pdf</t>
        </is>
      </c>
      <c r="W1057" s="223" t="inlineStr">
        <is>
          <t>25.7 MB</t>
        </is>
      </c>
      <c r="X1057" s="225" t="inlineStr">
        <is>
          <t>&lt;p&gt;Seorang penderita kanker darah (leukemia) tipe AML, yang mengispirasi banyak orang melalui akun medsos Facebook&amp;shy;nya, membukukan kisah-kisah hebat kehidupannya. Mariana Rungkat adalah seorang ibu rumah tangga yang saat memenuhi nazarnya sebagai seorang hamba Tuhan harus melalui proses antara hidup dan mati berulang kali dalam sakit. Justru dalam kelemahan, ia menemukan berkat alih-alih kutuk. Kesaksian imannya yang melampaui batas memancarkan terang kuat kuasa campur tangan Allah dalam kehidupannya bersama keluarga. Bagi Mariana, kehidupannya setiap detik dijalani dengan menjadikan hidup lebih hidup.&amp;nbsp;&lt;br /&gt;
 Melalui buku Iman di Atas Garis, Anda akan menemukan suatu bukti hid up keteladanan iman dan semangat juang yang melampaui, mampu menguatkan dalam menghadapi setiap tantangan, kelemahan, dan keterbatasan. Bahkan Anda akan mendapat dukungan untuk semakin aktif dalam memenuhi pangggilan Tuhan di setiap cita-cita dan harapan masa depan.&amp;nbsp;&lt;/p&gt;</t>
        </is>
      </c>
      <c r="Y1057" s="262" t="n">
        <v>69000</v>
      </c>
      <c r="Z1057" s="226" t="n"/>
      <c r="AA1057" s="241">
        <f>Y1446*Z1446</f>
        <v/>
      </c>
      <c r="AB1057" s="237" t="inlineStr">
        <is>
          <t>6559a805-e425-440c-9914-d8d251f610a9</t>
        </is>
      </c>
    </row>
    <row r="1058" ht="15" customHeight="1" s="283">
      <c r="A1058" s="109" t="n">
        <v>1438</v>
      </c>
      <c r="B1058" s="222">
        <f>HYPERLINK("https://mocostore.moco.co.id/catalog/"&amp;AB1447,"Klik Disini")</f>
        <v/>
      </c>
      <c r="C1058" s="223" t="inlineStr">
        <is>
          <t>Bercerita Itu Gampang</t>
        </is>
      </c>
      <c r="D1058" s="223" t="n"/>
      <c r="E1058" s="223" t="inlineStr">
        <is>
          <t>Igrea Siswanto</t>
        </is>
      </c>
      <c r="F1058" s="223" t="inlineStr">
        <is>
          <t>979-763-923-1</t>
        </is>
      </c>
      <c r="G1058" s="223" t="inlineStr">
        <is>
          <t>978-979-29-8878-9</t>
        </is>
      </c>
      <c r="H1058" s="223" t="inlineStr">
        <is>
          <t>Agama Kristen</t>
        </is>
      </c>
      <c r="I1058" s="258" t="inlineStr">
        <is>
          <t>Perguruan Tinggi</t>
        </is>
      </c>
      <c r="J1058" s="186" t="inlineStr">
        <is>
          <t>009.16</t>
        </is>
      </c>
      <c r="K1058" s="223" t="inlineStr">
        <is>
          <t>Tidak Tersedia</t>
        </is>
      </c>
      <c r="L1058" s="264" t="n"/>
      <c r="M1058" s="265" t="inlineStr">
        <is>
          <t>Tidak Tersedia</t>
        </is>
      </c>
      <c r="N1058" s="223" t="inlineStr">
        <is>
          <t>Indonesia</t>
        </is>
      </c>
      <c r="O1058" s="223" t="inlineStr">
        <is>
          <t>Tidak diketahui</t>
        </is>
      </c>
      <c r="P1058" s="260" t="n">
        <v>2008</v>
      </c>
      <c r="Q1058" s="260" t="n">
        <v>2018</v>
      </c>
      <c r="R1058" s="223" t="inlineStr">
        <is>
          <t>Penerbit Andi</t>
        </is>
      </c>
      <c r="S1058" s="223" t="inlineStr">
        <is>
          <t>Andi Offset CV</t>
        </is>
      </c>
      <c r="T1058" s="223" t="inlineStr">
        <is>
          <t>Lokal</t>
        </is>
      </c>
      <c r="U1058" s="261" t="n">
        <v>72</v>
      </c>
      <c r="V1058" s="86" t="inlineStr">
        <is>
          <t>pdf</t>
        </is>
      </c>
      <c r="W1058" s="223" t="inlineStr">
        <is>
          <t>9.7 MB</t>
        </is>
      </c>
      <c r="X1058" s="225" t="inlineStr">
        <is>
          <t>&lt;p&gt;Bercerita adalah suatu keahlian yang harus dimiliki oleh setiap pengajar Sekolah Minggu atau pelayan anak. Sudah selayaknya seorang pengajar Sekolah Minggu mengembangkan keahlian bercerita. Mengapa? Sebab dua pertiga dari Perjanjian Lama dan sepertiga Perjanjian Baru dikarang dalam bentuk cerita.&lt;br /&gt;
 &lt;br /&gt;
 Buku ini merupakan olahan dari kumpulan materi yang pernah penulis sampaikan pada Lokakarya Pengajar Sekolah Minggu dibeberapa tempat, antaralain di Klasis GKJ Gunung Kidul-Yogyakarta, Gereja-gereja se-Dolok Sanggul Kab.Humbang Hasundutan-Sumatra Utara, dan PGIW Jawa Barat di Bandung.&lt;/p&gt;</t>
        </is>
      </c>
      <c r="Y1058" s="262" t="n">
        <v>35500</v>
      </c>
      <c r="Z1058" s="226" t="n"/>
      <c r="AA1058" s="241">
        <f>Y1447*Z1447</f>
        <v/>
      </c>
      <c r="AB1058" s="237" t="inlineStr">
        <is>
          <t>1409ea2f-f5ad-4bab-9e18-34dfcb80069a</t>
        </is>
      </c>
    </row>
    <row r="1059" ht="15" customHeight="1" s="283">
      <c r="A1059" s="109" t="n">
        <v>1439</v>
      </c>
      <c r="B1059" s="222">
        <f>HYPERLINK("https://mocostore.moco.co.id/catalog/"&amp;AB1448,"Klik Disini")</f>
        <v/>
      </c>
      <c r="C1059" s="223" t="inlineStr">
        <is>
          <t>Kamus Alkitab dan Theologi</t>
        </is>
      </c>
      <c r="D1059" s="223" t="n"/>
      <c r="E1059" s="223" t="inlineStr">
        <is>
          <t>Jonar Situmorang</t>
        </is>
      </c>
      <c r="F1059" s="223" t="inlineStr">
        <is>
          <t>978-979-29-5674-0</t>
        </is>
      </c>
      <c r="G1059" s="223" t="inlineStr">
        <is>
          <t>978-979-29-9636-4</t>
        </is>
      </c>
      <c r="H1059" s="223" t="inlineStr">
        <is>
          <t>Agama Kristen</t>
        </is>
      </c>
      <c r="I1059" s="258" t="inlineStr">
        <is>
          <t>Perguruan Tinggi</t>
        </is>
      </c>
      <c r="J1059" s="186" t="inlineStr">
        <is>
          <t>009.16</t>
        </is>
      </c>
      <c r="K1059" s="223" t="inlineStr">
        <is>
          <t>Tidak Tersedia</t>
        </is>
      </c>
      <c r="L1059" s="264" t="n"/>
      <c r="M1059" s="265" t="inlineStr">
        <is>
          <t>Tidak Tersedia</t>
        </is>
      </c>
      <c r="N1059" s="223" t="inlineStr">
        <is>
          <t>Indonesia</t>
        </is>
      </c>
      <c r="O1059" s="223" t="inlineStr">
        <is>
          <t>Tidak diketahui</t>
        </is>
      </c>
      <c r="P1059" s="260" t="n">
        <v>2016</v>
      </c>
      <c r="Q1059" s="260" t="n">
        <v>2018</v>
      </c>
      <c r="R1059" s="223" t="inlineStr">
        <is>
          <t>Penerbit Andi</t>
        </is>
      </c>
      <c r="S1059" s="223" t="inlineStr">
        <is>
          <t>Andi Offset CV</t>
        </is>
      </c>
      <c r="T1059" s="223" t="inlineStr">
        <is>
          <t>Lokal</t>
        </is>
      </c>
      <c r="U1059" s="261" t="n">
        <v>512</v>
      </c>
      <c r="V1059" s="86" t="inlineStr">
        <is>
          <t>pdf</t>
        </is>
      </c>
      <c r="W1059" s="223" t="inlineStr">
        <is>
          <t>3.4 MB</t>
        </is>
      </c>
      <c r="X1059" s="225" t="inlineStr">
        <is>
          <t>&lt;p&gt;Kita sering membaca atau mendengar sebuah istilah dalam Alkitab atau gereja, tetapi tidak mengetahui arti kata tersebut. Istilah itu bisa nama tempat, nama benda, atau istilah-istilah yang diadopsi atau bersumber dari bahasa lain, seperti Ibrani, Yunani, atau Latin. Akibatnya, kita tidak tahu maksud perkataan tersebut dan mungkin menjadi bingung. Buku ini menolong Anda untuk memahami istilah-istilah yang ada dalam Alkitab atau gereja. Buku ini menjelaskan dengan baik istilah-istilah dalam Alkitab dan gereja. Pemaparan dalam buku ini menggunakan bahasa yang sederhana sehingga mudah dimengerti, bahkan oleh kaum awam. Buku ini menolong Anda untuk bertumbuh dalam pemahaman akan firman Tuhan.&lt;/p&gt;</t>
        </is>
      </c>
      <c r="Y1059" s="262" t="n">
        <v>114000</v>
      </c>
      <c r="Z1059" s="226" t="n"/>
      <c r="AA1059" s="241">
        <f>Y1448*Z1448</f>
        <v/>
      </c>
      <c r="AB1059" s="237" t="inlineStr">
        <is>
          <t>b36c7fa9-2900-41ca-ad28-e1538be31e00</t>
        </is>
      </c>
    </row>
    <row r="1060" ht="15" customHeight="1" s="283">
      <c r="A1060" s="109" t="n">
        <v>1440</v>
      </c>
      <c r="B1060" s="222">
        <f>HYPERLINK("https://mocostore.moco.co.id/catalog/"&amp;AB1449,"Klik Disini")</f>
        <v/>
      </c>
      <c r="C1060" s="223" t="inlineStr">
        <is>
          <t>Iman Kristen di Tengah Realita</t>
        </is>
      </c>
      <c r="D1060" s="223" t="n"/>
      <c r="E1060" s="223" t="inlineStr">
        <is>
          <t>M. Th. Mawene</t>
        </is>
      </c>
      <c r="F1060" s="223" t="inlineStr">
        <is>
          <t>978-979-29-2867-9</t>
        </is>
      </c>
      <c r="G1060" s="223" t="inlineStr">
        <is>
          <t>978-979-29-9660-9</t>
        </is>
      </c>
      <c r="H1060" s="223" t="inlineStr">
        <is>
          <t>Agama Kristen</t>
        </is>
      </c>
      <c r="I1060" s="258" t="inlineStr">
        <is>
          <t>Perguruan Tinggi</t>
        </is>
      </c>
      <c r="J1060" s="186" t="inlineStr">
        <is>
          <t>009.16</t>
        </is>
      </c>
      <c r="K1060" s="223" t="inlineStr">
        <is>
          <t>Tidak Tersedia</t>
        </is>
      </c>
      <c r="L1060" s="264" t="n"/>
      <c r="M1060" s="265" t="inlineStr">
        <is>
          <t>Tidak Tersedia</t>
        </is>
      </c>
      <c r="N1060" s="223" t="inlineStr">
        <is>
          <t>Indonesia</t>
        </is>
      </c>
      <c r="O1060" s="223" t="inlineStr">
        <is>
          <t>Tidak diketahui</t>
        </is>
      </c>
      <c r="P1060" s="260" t="n">
        <v>2002</v>
      </c>
      <c r="Q1060" s="260" t="n">
        <v>2018</v>
      </c>
      <c r="R1060" s="223" t="inlineStr">
        <is>
          <t>Penerbit Andi</t>
        </is>
      </c>
      <c r="S1060" s="223" t="inlineStr">
        <is>
          <t>Andi Offset CV</t>
        </is>
      </c>
      <c r="T1060" s="223" t="inlineStr">
        <is>
          <t>Lokal</t>
        </is>
      </c>
      <c r="U1060" s="261" t="n">
        <v>136</v>
      </c>
      <c r="V1060" s="86" t="inlineStr">
        <is>
          <t>pdf</t>
        </is>
      </c>
      <c r="W1060" s="223" t="inlineStr">
        <is>
          <t>13.5 MB</t>
        </is>
      </c>
      <c r="X1060" s="225" t="inlineStr">
        <is>
          <t>&lt;p&gt;Berbagai krisis yang melanda negeri ini telah membuat setiap sudut negeri ini menangis pedih. Tambahan lagi, krisis moneter ini telah menyeret gerbong-gerbong krisis dii berbagai bidang memasuki dan menggilas kemapanan bangsa kita.&lt;/p&gt;
 &lt;p&gt;DIsalah satu sudut negeri ini, berbagai kritik tajam atas pelanggaran HAM dan pelecehan kekhawatiran dan ketakutan gereja dan masyarakat terhadap dampak krisis menjadi kenyataan ketika terjadi tragedi berdarah di negeri ini.&amp;nbsp;&lt;/p&gt;
 &lt;p&gt;Buku ini merupakan sebuah kumpulan khotbah yang mengangkat pergumulan gereja Tuhan di tanah Papua. Iman kristen di tengah realita adalah sebuah jawaban bagi masyarakat Papua bahwa dia selalu menyertai umat-Nya&lt;/p&gt;</t>
        </is>
      </c>
      <c r="Y1060" s="262" t="n">
        <v>47000</v>
      </c>
      <c r="Z1060" s="226" t="n"/>
      <c r="AA1060" s="241">
        <f>Y1449*Z1449</f>
        <v/>
      </c>
      <c r="AB1060" s="237" t="inlineStr">
        <is>
          <t>91e41a60-d7df-420f-b194-48b870d1d594</t>
        </is>
      </c>
    </row>
    <row r="1061" ht="15" customHeight="1" s="283">
      <c r="A1061" s="109" t="n">
        <v>1441</v>
      </c>
      <c r="B1061" s="222">
        <f>HYPERLINK("https://mocostore.moco.co.id/catalog/"&amp;AB1450,"Klik Disini")</f>
        <v/>
      </c>
      <c r="C1061" s="223" t="inlineStr">
        <is>
          <t>Beribadah dengan Akal Sehat</t>
        </is>
      </c>
      <c r="D1061" s="223" t="n"/>
      <c r="E1061" s="223" t="inlineStr">
        <is>
          <t>Pdt. Pengky Andu</t>
        </is>
      </c>
      <c r="F1061" s="223" t="inlineStr">
        <is>
          <t>979-731-969-5</t>
        </is>
      </c>
      <c r="G1061" s="223" t="inlineStr">
        <is>
          <t>978-979-29-8879-6</t>
        </is>
      </c>
      <c r="H1061" s="223" t="inlineStr">
        <is>
          <t>Agama Kristen</t>
        </is>
      </c>
      <c r="I1061" s="258" t="inlineStr">
        <is>
          <t>Perguruan Tinggi</t>
        </is>
      </c>
      <c r="J1061" s="186" t="inlineStr">
        <is>
          <t>009.16</t>
        </is>
      </c>
      <c r="K1061" s="223" t="inlineStr">
        <is>
          <t>Tidak Tersedia</t>
        </is>
      </c>
      <c r="L1061" s="264" t="n"/>
      <c r="M1061" s="265" t="inlineStr">
        <is>
          <t>Tidak Tersedia</t>
        </is>
      </c>
      <c r="N1061" s="223" t="inlineStr">
        <is>
          <t>Indonesia</t>
        </is>
      </c>
      <c r="O1061" s="223" t="inlineStr">
        <is>
          <t>Tidak diketahui</t>
        </is>
      </c>
      <c r="P1061" s="260" t="n">
        <v>2005</v>
      </c>
      <c r="Q1061" s="260" t="n">
        <v>2018</v>
      </c>
      <c r="R1061" s="223" t="inlineStr">
        <is>
          <t>Penerbit Andi</t>
        </is>
      </c>
      <c r="S1061" s="223" t="inlineStr">
        <is>
          <t>Andi Offset CV</t>
        </is>
      </c>
      <c r="T1061" s="223" t="inlineStr">
        <is>
          <t>Lokal</t>
        </is>
      </c>
      <c r="U1061" s="261" t="n">
        <v>92</v>
      </c>
      <c r="V1061" s="86" t="inlineStr">
        <is>
          <t>pdf</t>
        </is>
      </c>
      <c r="W1061" s="223" t="inlineStr">
        <is>
          <t>10.1 MB</t>
        </is>
      </c>
      <c r="X1061" s="225" t="inlineStr">
        <is>
          <t>&lt;p&gt;Berjuta-juta bintang bertebaran di langit, tetapi ketika Yesus lahir mengapa Tuhan memberikan tanda kepada orang-orang Majus justru dengan bintang? Mengapa mereka berhasil bertemu Yesus dengan panduan bintang? Sebab mereka peka terhadap tanda yang Tuhan berikan. Sebab itu, mereka dapat menyembah Yesus dan pulang dengan hati yang penuh dengan sukacita.&lt;/p&gt;
 &lt;p&gt;Kita memang perlu memiliki kepekaan terhadap kehendak Tuhan supaya kita dapat sungguh-sungguh beribadah dan menyembah kepada Tuhan. Dengan demikian, kita akan mengalami dan merasakan berkat-berkat surgawi.&lt;/p&gt;
 &lt;p&gt;Beribadah dengan Aka/ Sehat membahas topik-topik yang dapat memberikan pemahaman cara pandang baru kepada Anda tentang kehidupan bergereja, antara lain: Gerejaku Rumahku, Menjadi Manusia Seutuhnya, Dipercaya untuk Menerima Berkat, Cacat Rohani, dan lainnya. Selain itu, buku ini juga mengajak Anda merenungkan kembali sudah sejauh mana maju-mundur langkah Anda dalam kehidupan beribadah dan bergereja.&lt;/p&gt;</t>
        </is>
      </c>
      <c r="Y1061" s="262" t="n">
        <v>50500</v>
      </c>
      <c r="Z1061" s="226" t="n"/>
      <c r="AA1061" s="241">
        <f>Y1450*Z1450</f>
        <v/>
      </c>
      <c r="AB1061" s="237" t="inlineStr">
        <is>
          <t>9245796e-c0f5-4c3f-80a5-9c3a67c488e1</t>
        </is>
      </c>
    </row>
    <row r="1062" ht="15" customHeight="1" s="283">
      <c r="A1062" s="109" t="n">
        <v>1442</v>
      </c>
      <c r="B1062" s="222">
        <f>HYPERLINK("https://mocostore.moco.co.id/catalog/"&amp;AB1451,"Klik Disini")</f>
        <v/>
      </c>
      <c r="C1062" s="223" t="inlineStr">
        <is>
          <t>Iman Kristen Menjawab</t>
        </is>
      </c>
      <c r="D1062" s="223" t="n"/>
      <c r="E1062" s="223" t="inlineStr">
        <is>
          <t>Hananto Kusumo</t>
        </is>
      </c>
      <c r="F1062" s="223" t="inlineStr">
        <is>
          <t>978-979-29-1055-1</t>
        </is>
      </c>
      <c r="G1062" s="223" t="inlineStr">
        <is>
          <t>978-979-29-9595-4</t>
        </is>
      </c>
      <c r="H1062" s="223" t="inlineStr">
        <is>
          <t>Agama Kristen</t>
        </is>
      </c>
      <c r="I1062" s="258" t="inlineStr">
        <is>
          <t>Perguruan Tinggi</t>
        </is>
      </c>
      <c r="J1062" s="186" t="inlineStr">
        <is>
          <t>009.16</t>
        </is>
      </c>
      <c r="K1062" s="223" t="inlineStr">
        <is>
          <t>Tidak Tersedia</t>
        </is>
      </c>
      <c r="L1062" s="264" t="n"/>
      <c r="M1062" s="265" t="inlineStr">
        <is>
          <t>Tidak Tersedia</t>
        </is>
      </c>
      <c r="N1062" s="223" t="inlineStr">
        <is>
          <t>Indonesia</t>
        </is>
      </c>
      <c r="O1062" s="223" t="inlineStr">
        <is>
          <t>Tidak diketahui</t>
        </is>
      </c>
      <c r="P1062" s="260" t="n">
        <v>2009</v>
      </c>
      <c r="Q1062" s="260" t="n">
        <v>2018</v>
      </c>
      <c r="R1062" s="223" t="inlineStr">
        <is>
          <t>Penerbit Andi</t>
        </is>
      </c>
      <c r="S1062" s="223" t="inlineStr">
        <is>
          <t>Andi Offset CV</t>
        </is>
      </c>
      <c r="T1062" s="223" t="inlineStr">
        <is>
          <t>Lokal</t>
        </is>
      </c>
      <c r="U1062" s="261" t="n">
        <v>112</v>
      </c>
      <c r="V1062" s="86" t="inlineStr">
        <is>
          <t>pdf</t>
        </is>
      </c>
      <c r="W1062" s="223" t="inlineStr">
        <is>
          <t>17.2 MB</t>
        </is>
      </c>
      <c r="X1062" s="225" t="inlineStr">
        <is>
          <t>&lt;p&gt;&amp;nbsp;Apakah selama ini Anda memiliki pertanyaan-pertanyaan seputar Allah, keselamatan, gereja, ibadah, dan Alkitab? Anda ingin lebih mendalami dan menggali pengetahuan seputar iman Kristen? Mungkin beberapa pertanyaan ini pernah muncul di benak Anda:&lt;/p&gt;
 &lt;ul&gt;
 &lt;li&gt;Kalau Tuhan itu essa, bagaimana dengan Allah Tritunggal?&lt;/li&gt;
 &lt;li&gt;Bagaimana mungkin Allah yang Mahakuasa menjadi manusia biasa?&lt;/li&gt;
 &lt;li&gt;Jika Yesus adalah Allah, mengapa bisa mati?&lt;/li&gt;
 &lt;li&gt;Yesus sendiri mengatakan Ia adalah utusan Bapa, mengkinkah Ia mengutus diri-Nya sendiri?&lt;/li&gt;
 &lt;li&gt;Tidakakah meyakini bahwa kita pasti diselamatkan mendahului keputusan Allah?&lt;/li&gt;
 &lt;li&gt;Mengapa didirikan bermacam-macam gereja?&lt;/li&gt;
 &lt;li&gt;Tidakkah penemuan-penemuan seperti the Davinci Code dan the Jesus dinasty membuktikan isi Injil salah?&lt;/li&gt;
 &lt;/ul&gt;
 &lt;p&gt;&lt;br /&gt;
 Temukan jawaban atas pertanyaan-pertanyaan ini, serta 50 pertanyaan lainnya yang sering ditanyakan orang tentang Allah, keselamatan, Alkitab, ibadah, dan gereja dalam buku ini! Dengan penjelasan yang jitu, sederhana, lugas, to the point, alkitabiah, dan inklusif, rasa ingin tahu Anda akan terpuaskan. Tidak hanya para pelayan Tuhan dan pemimpin umat, namun juga orang-orang yang belajar atau ingin lebih mendalami iman Kristen akan diberkati dengan pencerahan pengetahuan iman Kristen lewat buku ini.&lt;/p&gt;</t>
        </is>
      </c>
      <c r="Y1062" s="262" t="n">
        <v>45500</v>
      </c>
      <c r="Z1062" s="226" t="n"/>
      <c r="AA1062" s="241">
        <f>Y1451*Z1451</f>
        <v/>
      </c>
      <c r="AB1062" s="237" t="inlineStr">
        <is>
          <t>3a31db66-a775-4722-ae8e-601983e10d68</t>
        </is>
      </c>
    </row>
    <row r="1063" ht="15" customHeight="1" s="283">
      <c r="A1063" s="109" t="n">
        <v>1443</v>
      </c>
      <c r="B1063" s="222">
        <f>HYPERLINK("https://mocostore.moco.co.id/catalog/"&amp;AB1452,"Klik Disini")</f>
        <v/>
      </c>
      <c r="C1063" s="223" t="inlineStr">
        <is>
          <t>Beriman atau GR?</t>
        </is>
      </c>
      <c r="D1063" s="223" t="n"/>
      <c r="E1063" s="223" t="inlineStr">
        <is>
          <t>R.H. Pakpahan dan Evan K. Soendjojo</t>
        </is>
      </c>
      <c r="F1063" s="223" t="inlineStr">
        <is>
          <t>979-29-1054-4</t>
        </is>
      </c>
      <c r="G1063" s="223" t="inlineStr">
        <is>
          <t>978-979-29-8880-2</t>
        </is>
      </c>
      <c r="H1063" s="223" t="inlineStr">
        <is>
          <t>Agama Kristen</t>
        </is>
      </c>
      <c r="I1063" s="258" t="inlineStr">
        <is>
          <t>Perguruan Tinggi</t>
        </is>
      </c>
      <c r="J1063" s="186" t="inlineStr">
        <is>
          <t>009.16</t>
        </is>
      </c>
      <c r="K1063" s="223" t="inlineStr">
        <is>
          <t>Tidak Tersedia</t>
        </is>
      </c>
      <c r="L1063" s="264" t="n"/>
      <c r="M1063" s="265" t="inlineStr">
        <is>
          <t>Tidak Tersedia</t>
        </is>
      </c>
      <c r="N1063" s="223" t="inlineStr">
        <is>
          <t>Indonesia</t>
        </is>
      </c>
      <c r="O1063" s="223" t="inlineStr">
        <is>
          <t>Tidak diketahui</t>
        </is>
      </c>
      <c r="P1063" s="260" t="n">
        <v>2009</v>
      </c>
      <c r="Q1063" s="260" t="n">
        <v>2018</v>
      </c>
      <c r="R1063" s="223" t="inlineStr">
        <is>
          <t>Penerbit Andi</t>
        </is>
      </c>
      <c r="S1063" s="223" t="inlineStr">
        <is>
          <t>Andi Offset CV</t>
        </is>
      </c>
      <c r="T1063" s="223" t="inlineStr">
        <is>
          <t>Lokal</t>
        </is>
      </c>
      <c r="U1063" s="261" t="n">
        <v>184</v>
      </c>
      <c r="V1063" s="86" t="inlineStr">
        <is>
          <t>pdf</t>
        </is>
      </c>
      <c r="W1063" s="223" t="inlineStr">
        <is>
          <t>25.7 MB</t>
        </is>
      </c>
      <c r="X1063" s="225" t="inlineStr">
        <is>
          <t>&lt;p&gt;Apakah yang terpenting dalam kehidupan orang percaya? Pemulihankah? Jawaban atas berbagai pergumulan? Kesembuhan dari segala sakit penyakit? Ataukah kelimpahan? banyak orang yang datang ke gereja, KKR, atau acara-acara rohani lainnya karena janji bahwa yang sakit akan sembuh, yang mengalami pergumulan berat akan memperoleh kemenangan, yang kekurangan akan diberkati, dan lain sebagainya. itukah yang terpenting bagi Allah? Dan apakah hanya itu yang kita butuhkan?&lt;br /&gt;
 &lt;br /&gt;
 Hakikat kekristenan adalah Yesus mati untuk menebus manusia. Dia menjadi jalan keselamatan agar manusia dapat datang kepada Allah. Dia mencari orang yang beriman kepada-Nya. lantas, seperti apakah iman yang sejati itu?&lt;br /&gt;
 &lt;br /&gt;
 Beriman atau GR berbicara sejujurnya mengenai iman. Dikemas secara ringkas dan enak dibaca, buku ini akan menjadi cermin bagi kehidupan iman Anda. anda akan segera mengetahui apakah Anda beriman atau hanya GR begitu menyelami isi buku ini. Buku ini bisa menyentuh hati anda atau mungkin menyakiti hati Anda, bahkan membuat Anda marah. Tetapi kalau Anda mau dengan berbesar hati mencari kebenaran yang hakiki mengenai iman Anda, Anda justru akan bersyukur telah mengetahuinya. Jika Anda sungguh-sungguh menganggap iman adalah hal terpenting dalam hidup Anda, keputusan Anda untuk membaca buku ini adlah pilihan bijaksana. Izinkan Roh Kudus membukakan kebenaran bagi Anda melalui pernyataan dan kesaksian hidup dalam buku ini.&lt;/p&gt;</t>
        </is>
      </c>
      <c r="Y1063" s="262" t="n">
        <v>61500</v>
      </c>
      <c r="Z1063" s="226" t="n"/>
      <c r="AA1063" s="241">
        <f>Y1452*Z1452</f>
        <v/>
      </c>
      <c r="AB1063" s="237" t="inlineStr">
        <is>
          <t>8cd45865-69f4-4396-aa73-e63f355dd067</t>
        </is>
      </c>
    </row>
    <row r="1064" ht="15" customHeight="1" s="283">
      <c r="A1064" s="109" t="n">
        <v>1444</v>
      </c>
      <c r="B1064" s="222">
        <f>HYPERLINK("https://mocostore.moco.co.id/catalog/"&amp;AB1453,"Klik Disini")</f>
        <v/>
      </c>
      <c r="C1064" s="223" t="inlineStr">
        <is>
          <t>Implementasi Jaringan Komputer dengan Linux Redhat 9</t>
        </is>
      </c>
      <c r="D1064" s="223" t="n"/>
      <c r="E1064" s="223" t="inlineStr">
        <is>
          <t>Husni</t>
        </is>
      </c>
      <c r="F1064" s="223" t="inlineStr">
        <is>
          <t>979-731-212-7</t>
        </is>
      </c>
      <c r="G1064" s="223" t="inlineStr">
        <is>
          <t>978-979-29-9597-8</t>
        </is>
      </c>
      <c r="H1064" s="223" t="inlineStr">
        <is>
          <t>Komputer &amp; Internet</t>
        </is>
      </c>
      <c r="I1064" s="258" t="inlineStr">
        <is>
          <t>Perguruan Tinggi</t>
        </is>
      </c>
      <c r="J1064" s="186" t="inlineStr">
        <is>
          <t>009.05</t>
        </is>
      </c>
      <c r="K1064" s="223" t="n"/>
      <c r="L1064" s="264" t="n"/>
      <c r="M1064" s="265" t="n"/>
      <c r="N1064" s="223" t="inlineStr">
        <is>
          <t>Indonesia</t>
        </is>
      </c>
      <c r="O1064" s="223" t="inlineStr">
        <is>
          <t>Tidak diketahui</t>
        </is>
      </c>
      <c r="P1064" s="260" t="n">
        <v>2004</v>
      </c>
      <c r="Q1064" s="260" t="n">
        <v>2018</v>
      </c>
      <c r="R1064" s="223" t="inlineStr">
        <is>
          <t>Penerbit Andi</t>
        </is>
      </c>
      <c r="S1064" s="223" t="inlineStr">
        <is>
          <t>Andi Offset CV</t>
        </is>
      </c>
      <c r="T1064" s="223" t="inlineStr">
        <is>
          <t>Lokal</t>
        </is>
      </c>
      <c r="U1064" s="261" t="n">
        <v>372</v>
      </c>
      <c r="V1064" s="86" t="inlineStr">
        <is>
          <t>pdf</t>
        </is>
      </c>
      <c r="W1064" s="223" t="inlineStr">
        <is>
          <t>6.8 MB</t>
        </is>
      </c>
      <c r="X1064" s="225" t="inlineStr">
        <is>
          <t>&lt;p&gt;Bagaimana membangun jaringan komputer menggunakan linux distribusi Redhat 9 dengan mudah? Buku inilah jawabannya!. Melalui buku ini , Anda diajak menelususri uraian yang membawa Anda pada langkah-langkah solusi berdasarkan contoh kasus utama. Nikmatilah bab demi bab dan anda akan menemukan keunggulan bku ini dalam membahas linux redhat 9 yang merupakan versi terbaru dan paling terkenal di lingkungan server. AKhirnya anda akan tahu bagaimana buku ini memperlihatkan kemudahan mengkonfigurasi jaringan komputer menggunakan berbagai tool grafis yang disediakan oleh linux redhat&lt;/p&gt;</t>
        </is>
      </c>
      <c r="Y1064" s="262" t="n">
        <v>88500</v>
      </c>
      <c r="Z1064" s="226" t="n"/>
      <c r="AA1064" s="241">
        <f>Y1453*Z1453</f>
        <v/>
      </c>
      <c r="AB1064" s="237" t="inlineStr">
        <is>
          <t>8868f3cf-77da-4086-93dd-4a4539261757</t>
        </is>
      </c>
    </row>
    <row r="1065" ht="15" customHeight="1" s="283">
      <c r="A1065" s="109" t="n">
        <v>1445</v>
      </c>
      <c r="B1065" s="222">
        <f>HYPERLINK("https://mocostore.moco.co.id/catalog/"&amp;AB1454,"Klik Disini")</f>
        <v/>
      </c>
      <c r="C1065" s="223" t="inlineStr">
        <is>
          <t>Berinternet dengan Facebook dan Twitter untuk Pemula</t>
        </is>
      </c>
      <c r="D1065" s="223" t="n"/>
      <c r="E1065" s="223" t="inlineStr">
        <is>
          <t>Madcoms</t>
        </is>
      </c>
      <c r="F1065" s="223" t="inlineStr">
        <is>
          <t>978-979-29-1765-9</t>
        </is>
      </c>
      <c r="G1065" s="223" t="inlineStr">
        <is>
          <t>978-979-29-8881-9</t>
        </is>
      </c>
      <c r="H1065" s="223" t="inlineStr">
        <is>
          <t>Komputer &amp; Internet</t>
        </is>
      </c>
      <c r="I1065" s="258" t="inlineStr">
        <is>
          <t>Perguruan Tinggi</t>
        </is>
      </c>
      <c r="J1065" s="186" t="inlineStr">
        <is>
          <t>009.05</t>
        </is>
      </c>
      <c r="K1065" s="223" t="n"/>
      <c r="L1065" s="264" t="n"/>
      <c r="M1065" s="265" t="n"/>
      <c r="N1065" s="223" t="inlineStr">
        <is>
          <t>Indonesia</t>
        </is>
      </c>
      <c r="O1065" s="223" t="inlineStr">
        <is>
          <t>Tidak diketahui</t>
        </is>
      </c>
      <c r="P1065" s="260" t="n">
        <v>2011</v>
      </c>
      <c r="Q1065" s="260" t="n">
        <v>2018</v>
      </c>
      <c r="R1065" s="223" t="inlineStr">
        <is>
          <t>Penerbit Andi</t>
        </is>
      </c>
      <c r="S1065" s="223" t="inlineStr">
        <is>
          <t>Andi Offset CV</t>
        </is>
      </c>
      <c r="T1065" s="223" t="inlineStr">
        <is>
          <t>Lokal</t>
        </is>
      </c>
      <c r="U1065" s="261" t="n">
        <v>240</v>
      </c>
      <c r="V1065" s="86" t="inlineStr">
        <is>
          <t>pdf</t>
        </is>
      </c>
      <c r="W1065" s="223" t="inlineStr">
        <is>
          <t>28.4 MB</t>
        </is>
      </c>
      <c r="X1065" s="225" t="inlineStr">
        <is>
          <t>&lt;p&gt;Buku ini disusun dengan pola pembahasan yang simpel, ringan, dan tidak bertele-tele, sehingga menjadikan buku ini mudah untuk dipelajari dan sangat pas jadi teman belajar yang asyik dan menyenangkan.&amp;nbsp;&lt;br /&gt;
 Setiap pokok bahasan disertai dengan sampel dan contoh latihan yang akan membantu Anda dalam memahami isi materi dan pengelolaannya.&amp;nbsp;&lt;br /&gt;
 Seri buku komputer Ber-Internet dengan Facebook dan Twitter untuk Pemula ini sangat cocok digunakan oleh para pelajar dan pemula yang ingin mengenal dan mengelola Facebook dan Twitter.&amp;nbsp;&lt;/p&gt;</t>
        </is>
      </c>
      <c r="Y1065" s="262" t="n">
        <v>94000</v>
      </c>
      <c r="Z1065" s="226" t="n"/>
      <c r="AA1065" s="241">
        <f>Y1454*Z1454</f>
        <v/>
      </c>
      <c r="AB1065" s="237" t="inlineStr">
        <is>
          <t>dbd6883b-f187-4b61-9cd4-d5f228517277</t>
        </is>
      </c>
    </row>
    <row r="1066" ht="15" customHeight="1" s="283">
      <c r="A1066" s="109" t="n">
        <v>1446</v>
      </c>
      <c r="B1066" s="222">
        <f>HYPERLINK("https://mocostore.moco.co.id/catalog/"&amp;AB1455,"Klik Disini")</f>
        <v/>
      </c>
      <c r="C1066" s="223" t="inlineStr">
        <is>
          <t>Impossible Is Nothing</t>
        </is>
      </c>
      <c r="D1066" s="223" t="n"/>
      <c r="E1066" s="223" t="inlineStr">
        <is>
          <t>Johny The</t>
        </is>
      </c>
      <c r="F1066" s="223" t="inlineStr">
        <is>
          <t>979-763-724-7</t>
        </is>
      </c>
      <c r="G1066" s="223" t="inlineStr">
        <is>
          <t>978-979-29-9601-2</t>
        </is>
      </c>
      <c r="H1066" s="223" t="inlineStr">
        <is>
          <t>Agama Kristen</t>
        </is>
      </c>
      <c r="I1066" s="258" t="inlineStr">
        <is>
          <t>Perguruan Tinggi</t>
        </is>
      </c>
      <c r="J1066" s="186" t="inlineStr">
        <is>
          <t>009.16</t>
        </is>
      </c>
      <c r="K1066" s="223" t="inlineStr">
        <is>
          <t>Tidak Tersedia</t>
        </is>
      </c>
      <c r="L1066" s="264" t="n"/>
      <c r="M1066" s="265" t="inlineStr">
        <is>
          <t>Tidak Tersedia</t>
        </is>
      </c>
      <c r="N1066" s="223" t="inlineStr">
        <is>
          <t>Indonesia</t>
        </is>
      </c>
      <c r="O1066" s="223" t="inlineStr">
        <is>
          <t>Tidak diketahui</t>
        </is>
      </c>
      <c r="P1066" s="260" t="n">
        <v>2007</v>
      </c>
      <c r="Q1066" s="260" t="n">
        <v>2018</v>
      </c>
      <c r="R1066" s="223" t="inlineStr">
        <is>
          <t>Penerbit Andi</t>
        </is>
      </c>
      <c r="S1066" s="223" t="inlineStr">
        <is>
          <t>Andi Offset CV</t>
        </is>
      </c>
      <c r="T1066" s="223" t="inlineStr">
        <is>
          <t>Lokal</t>
        </is>
      </c>
      <c r="U1066" s="261" t="n">
        <v>248</v>
      </c>
      <c r="V1066" s="86" t="inlineStr">
        <is>
          <t>pdf</t>
        </is>
      </c>
      <c r="W1066" s="223" t="inlineStr">
        <is>
          <t>9.1 MB</t>
        </is>
      </c>
      <c r="X1066" s="225" t="inlineStr">
        <is>
          <t>&lt;p&gt;Kehidupan tak pernah lepas dari proses menghadapi perubahan,&amp;nbsp; mengambil keputusan, mengatasi rintangan, dan meraih tujuan.&amp;nbsp;Di ujung perjalanan itu, setiap manusia mendambakan keberhasilan dan . kebahagiaan. Dan mimpi menguatkan manusia melewati perjalanannya.&amp;nbsp;Semua orang punya mimpi. Tapi hanya sedikit yang berhasil meraihnya karena sebagian besar lainnya hanya menatap mimpi mereka. Ciputra, Prof. Herman Johannes, Bill Cosby, Nelson Mandela, Steve Irwin, Michael Dell, dan Edmund Hillary adalah beberapa di antara sedikit orang itu. Mereka adalah orang-orang yang punya mimpi besar. Hebatnya, mereka tidak hanya terpana menatap mimpi-mimpi itu. Mimpi mereka membentuk keyakinan. Keyakinan membentuk tindakan. Dan tindakan itu mengantar mereka pada keberhasilan.&amp;nbsp;&lt;br /&gt;
 Semua mimpi, kerja keras, dan keberhasilan mereka terpapar dalam buku ini bersama sederetan tokoh sukses lainnya. Buku ini memberi daya pada kita untuk mengatasi tantangan dan perubahan hidup sehari-hari. Karena ternyata kita lebih kuat dari anggapan kita dan karena hidup adalah pilihan, bukan sekadar peluang.&amp;nbsp;&lt;/p&gt;</t>
        </is>
      </c>
      <c r="Y1066" s="262" t="n">
        <v>85500</v>
      </c>
      <c r="Z1066" s="226" t="n"/>
      <c r="AA1066" s="241">
        <f>Y1455*Z1455</f>
        <v/>
      </c>
      <c r="AB1066" s="237" t="inlineStr">
        <is>
          <t>9ad4776e-636d-419d-9ec9-d458fc9d5d5e</t>
        </is>
      </c>
    </row>
    <row r="1067" ht="15" customHeight="1" s="283">
      <c r="A1067" s="109" t="n">
        <v>1447</v>
      </c>
      <c r="B1067" s="222">
        <f>HYPERLINK("https://mocostore.moco.co.id/catalog/"&amp;AB1456,"Klik Disini")</f>
        <v/>
      </c>
      <c r="C1067" s="223" t="inlineStr">
        <is>
          <t>Inner Healing: Seri Pesona Firman</t>
        </is>
      </c>
      <c r="D1067" s="223" t="n"/>
      <c r="E1067" s="223" t="inlineStr">
        <is>
          <t>Daniel Alexander</t>
        </is>
      </c>
      <c r="F1067" s="223" t="inlineStr">
        <is>
          <t>979-763-284-9</t>
        </is>
      </c>
      <c r="G1067" s="223" t="inlineStr">
        <is>
          <t>978-979-29-9603-6</t>
        </is>
      </c>
      <c r="H1067" s="223" t="inlineStr">
        <is>
          <t>Agama Kristen</t>
        </is>
      </c>
      <c r="I1067" s="258" t="inlineStr">
        <is>
          <t>Perguruan Tinggi</t>
        </is>
      </c>
      <c r="J1067" s="186" t="inlineStr">
        <is>
          <t>009.16</t>
        </is>
      </c>
      <c r="K1067" s="223" t="inlineStr">
        <is>
          <t>Tidak Tersedia</t>
        </is>
      </c>
      <c r="L1067" s="223" t="n"/>
      <c r="M1067" s="259" t="inlineStr">
        <is>
          <t>Tidak Tersedia</t>
        </is>
      </c>
      <c r="N1067" s="223" t="inlineStr">
        <is>
          <t>Indonesia</t>
        </is>
      </c>
      <c r="O1067" s="223" t="inlineStr">
        <is>
          <t>Tidak diketahui</t>
        </is>
      </c>
      <c r="P1067" s="260" t="n">
        <v>2006</v>
      </c>
      <c r="Q1067" s="260" t="n">
        <v>2018</v>
      </c>
      <c r="R1067" s="223" t="inlineStr">
        <is>
          <t>Penerbit Andi</t>
        </is>
      </c>
      <c r="S1067" s="223" t="inlineStr">
        <is>
          <t>Andi Offset CV</t>
        </is>
      </c>
      <c r="T1067" s="223" t="inlineStr">
        <is>
          <t>Lokal</t>
        </is>
      </c>
      <c r="U1067" s="261" t="n">
        <v>168</v>
      </c>
      <c r="V1067" s="86" t="inlineStr">
        <is>
          <t>pdf</t>
        </is>
      </c>
      <c r="W1067" s="223" t="inlineStr">
        <is>
          <t>3.6 MB</t>
        </is>
      </c>
      <c r="X1067" s="225" t="inlineStr">
        <is>
          <t>&lt;p&gt;Suatu kali ketika Tuhan Yes us sedang mengajar murid-muridNya, Filipus berkata, &amp;quot;Tuhan, tunjukkanlah Bapa itu kepada kami, itu sudah cukup bagi kami!&amp;quot; (Yohanes 14:8). Sampai saat ini jeritan Filipus mewakili dunia. Mengapa? Figur bapa telah hancur dan generasi kita mengalami luka-luka batin akibat bapa-bapa tidak menjalankan fungsinya dalam keluarga.&lt;/p&gt;
 &lt;p&gt;Hurt people hurting people-orang yang terluka cenderung akan melukai orang lainnya-inilah tipikal generasi yang diturunkan oleh para bapa yang tidak bertanggung jawab.&lt;/p&gt;
 &lt;p&gt;Hanya gereja, kita yang telah mengalami inner healing (kesembuhan batin), yang bisa menyembuhkan generasi ini! Buku kumpulan khotbah ini menawari Anda mengalami inner healing dan masuk dalam pelayanan yang sangat dibutuhkan dan dinantinantikan dunia!&lt;/p&gt;</t>
        </is>
      </c>
      <c r="Y1067" s="262" t="n">
        <v>63000</v>
      </c>
      <c r="Z1067" s="226" t="n"/>
      <c r="AA1067" s="241">
        <f>Y1456*Z1456</f>
        <v/>
      </c>
      <c r="AB1067" s="237" t="inlineStr">
        <is>
          <t>ff5c02b6-90e1-400d-8aea-32ee0210e9d6</t>
        </is>
      </c>
    </row>
    <row r="1068" ht="15" customHeight="1" s="283">
      <c r="A1068" s="109" t="n">
        <v>1448</v>
      </c>
      <c r="B1068" s="222">
        <f>HYPERLINK("https://mocostore.moco.co.id/catalog/"&amp;AB1457,"Klik Disini")</f>
        <v/>
      </c>
      <c r="C1068" s="223" t="inlineStr">
        <is>
          <t>Instalasi dan Konfigurasi Jaringan Windows dan Linux</t>
        </is>
      </c>
      <c r="D1068" s="223" t="n"/>
      <c r="E1068" s="223" t="inlineStr">
        <is>
          <t>Bunafit Nugroho</t>
        </is>
      </c>
      <c r="F1068" s="223" t="inlineStr">
        <is>
          <t>979-731-790-0</t>
        </is>
      </c>
      <c r="G1068" s="223" t="inlineStr">
        <is>
          <t>978-979-29-9605-0</t>
        </is>
      </c>
      <c r="H1068" s="223" t="inlineStr">
        <is>
          <t>Komputer &amp; Internet</t>
        </is>
      </c>
      <c r="I1068" s="258" t="inlineStr">
        <is>
          <t>Perguruan Tinggi</t>
        </is>
      </c>
      <c r="J1068" s="186" t="inlineStr">
        <is>
          <t>009.05</t>
        </is>
      </c>
      <c r="K1068" s="223" t="n"/>
      <c r="L1068" s="264" t="n"/>
      <c r="M1068" s="265" t="n"/>
      <c r="N1068" s="223" t="inlineStr">
        <is>
          <t>Indonesia</t>
        </is>
      </c>
      <c r="O1068" s="223" t="inlineStr">
        <is>
          <t>Tidak diketahui</t>
        </is>
      </c>
      <c r="P1068" s="260" t="n">
        <v>2005</v>
      </c>
      <c r="Q1068" s="260" t="n">
        <v>2018</v>
      </c>
      <c r="R1068" s="223" t="inlineStr">
        <is>
          <t>Penerbit Andi</t>
        </is>
      </c>
      <c r="S1068" s="223" t="inlineStr">
        <is>
          <t>Andi Offset CV</t>
        </is>
      </c>
      <c r="T1068" s="223" t="inlineStr">
        <is>
          <t>Lokal</t>
        </is>
      </c>
      <c r="U1068" s="261" t="n">
        <v>527</v>
      </c>
      <c r="V1068" s="86" t="inlineStr">
        <is>
          <t>pdf</t>
        </is>
      </c>
      <c r="W1068" s="223" t="inlineStr">
        <is>
          <t>12.8 MB</t>
        </is>
      </c>
      <c r="X1068" s="225" t="inlineStr">
        <is>
          <t>&lt;p&gt;Buku ini merupakan buku teks yang bersifat praktis. Mulai dari bab pertama hingga bab terakhir Anda akan diajarkan bagaimana melakukan persiapan, perancangan, instalasi, dan konfigurasi jaringan yang dimulai dari platform Windows 98. Kemudian dilanjutkan pada platform Windows XP sampai dengan penggunaan jaringan dalam platform Linux Redhat/Fedora Core dan Slackware.&lt;/p&gt;
 &lt;p&gt;Anda dapat membangun jaringan yang memiliki heterogenitas sistem operasi dengan menggunakan samba server. Heterogenitas sistem operasi tersebut dapat Anda aplikasikan pada platform Linux dan Windows. Karena itu, tuntunan dan praktik yang ada dalam buku ini akan menuntunAnda untuk lebih mengerti jaringan, sehingga Anda mampu membangun jaringan dalam instansi Anda.&lt;/p&gt;
 &lt;p&gt;Buku ini bersifat teknis karena menggunakan metode &amp;#39;Belajar Sambil&amp;nbsp;Mencoba&amp;#39;. Buku ini tidak berisi teori saja, akan tetapi lebih menitikberatkan pada praktik dengan menggunakan beberapa komputer berplatform Windows dan Linux.&lt;/p&gt;</t>
        </is>
      </c>
      <c r="Y1068" s="262" t="n">
        <v>137500</v>
      </c>
      <c r="Z1068" s="226" t="n"/>
      <c r="AA1068" s="241">
        <f>Y1457*Z1457</f>
        <v/>
      </c>
      <c r="AB1068" s="237" t="inlineStr">
        <is>
          <t>5651d8ef-e42d-4178-aecd-ae6e609f210b</t>
        </is>
      </c>
    </row>
    <row r="1069" ht="15" customHeight="1" s="283">
      <c r="A1069" s="109" t="n">
        <v>1449</v>
      </c>
      <c r="B1069" s="222">
        <f>HYPERLINK("https://mocostore.moco.co.id/catalog/"&amp;AB1458,"Klik Disini")</f>
        <v/>
      </c>
      <c r="C1069" s="223" t="inlineStr">
        <is>
          <t>Keselamatan dalam Kristus</t>
        </is>
      </c>
      <c r="D1069" s="223" t="n"/>
      <c r="E1069" s="223" t="inlineStr">
        <is>
          <t>K.A.M. Jusuf Roni</t>
        </is>
      </c>
      <c r="F1069" s="223" t="inlineStr">
        <is>
          <t>979-731-986-5</t>
        </is>
      </c>
      <c r="G1069" s="223" t="inlineStr">
        <is>
          <t>978-979-29-9658-6</t>
        </is>
      </c>
      <c r="H1069" s="223" t="inlineStr">
        <is>
          <t>Agama Kristen</t>
        </is>
      </c>
      <c r="I1069" s="258" t="inlineStr">
        <is>
          <t>Perguruan Tinggi</t>
        </is>
      </c>
      <c r="J1069" s="186" t="inlineStr">
        <is>
          <t>009.16</t>
        </is>
      </c>
      <c r="K1069" s="264" t="n"/>
      <c r="L1069" s="264" t="n"/>
      <c r="M1069" s="265" t="n"/>
      <c r="N1069" s="223" t="inlineStr">
        <is>
          <t>Indonesia</t>
        </is>
      </c>
      <c r="O1069" s="223" t="inlineStr">
        <is>
          <t>Tidak diketahui</t>
        </is>
      </c>
      <c r="P1069" s="260" t="n">
        <v>2005</v>
      </c>
      <c r="Q1069" s="260" t="n">
        <v>2018</v>
      </c>
      <c r="R1069" s="223" t="inlineStr">
        <is>
          <t>Penerbit Andi</t>
        </is>
      </c>
      <c r="S1069" s="223" t="inlineStr">
        <is>
          <t>Andi Offset CV</t>
        </is>
      </c>
      <c r="T1069" s="223" t="inlineStr">
        <is>
          <t>Lokal</t>
        </is>
      </c>
      <c r="U1069" s="261" t="n">
        <v>70</v>
      </c>
      <c r="V1069" s="86" t="inlineStr">
        <is>
          <t>pdf</t>
        </is>
      </c>
      <c r="W1069" s="223" t="inlineStr">
        <is>
          <t>4.0 MB</t>
        </is>
      </c>
      <c r="X1069" s="225" t="inlineStr">
        <is>
          <t>&lt;p&gt;Sejak jatuh dalam dosa, manusia harus menanggung enam kesengsaraan: Perasaan bersalah dan tertuduh, penindasan oleh iblis, rasa sakit dan penderitaan, kecemasan dan kesusahan, kematian, penolakan dan keterpisahan dari Allah. Kesengsaraan yang keenam adalah landasan hakiki penyelamatan Allah atas manusia. Ingatkah Anda jeritan di kayu salib itu: &amp;quot;Allahku, Allahku mengapa Engkau meninggalkan Aku?&amp;quot; Yesus &amp;quot;ditinggalkan&amp;quot; Bapa-Nya demi Anda dan saya.&lt;br /&gt;
 &lt;br /&gt;
 Jika demikian, bagaimanakah sikap kita dalam menanggapi kasih Allah yang begitu besar kepada manusia itu? Buku ini mengajar kita memahami karya keselamatan Allah dan memanifestasikannya dalam kehidupan sehari-hari. Bagi Anda pendeta ataupun kaum awam yang ingin memahami dan merenungkan karya penyelamatan Allah lebih dalam, buku ini tepat untuk Anda&lt;/p&gt;</t>
        </is>
      </c>
      <c r="Y1069" s="262" t="n">
        <v>48000</v>
      </c>
      <c r="Z1069" s="226" t="n"/>
      <c r="AA1069" s="241">
        <f>Y1458*Z1458</f>
        <v/>
      </c>
      <c r="AB1069" s="237" t="inlineStr">
        <is>
          <t>bf2217bb-ca63-4eae-80ad-3d281394c775</t>
        </is>
      </c>
    </row>
    <row r="1070" ht="15" customHeight="1" s="283">
      <c r="A1070" s="109" t="n">
        <v>1450</v>
      </c>
      <c r="B1070" s="222">
        <f>HYPERLINK("https://mocostore.moco.co.id/catalog/"&amp;AB1459,"Klik Disini")</f>
        <v/>
      </c>
      <c r="C1070" s="223" t="inlineStr">
        <is>
          <t>Beritakanlah Firman!</t>
        </is>
      </c>
      <c r="D1070" s="223" t="n"/>
      <c r="E1070" s="223" t="inlineStr">
        <is>
          <t>Yusak B. Hermawan, M.Th.</t>
        </is>
      </c>
      <c r="F1070" s="223" t="inlineStr">
        <is>
          <t>978-979-29-1170-1</t>
        </is>
      </c>
      <c r="G1070" s="223" t="inlineStr">
        <is>
          <t>978-979-29-8882-6</t>
        </is>
      </c>
      <c r="H1070" s="223" t="inlineStr">
        <is>
          <t>Agama Kristen</t>
        </is>
      </c>
      <c r="I1070" s="258" t="inlineStr">
        <is>
          <t>Perguruan Tinggi</t>
        </is>
      </c>
      <c r="J1070" s="186" t="inlineStr">
        <is>
          <t>009.16</t>
        </is>
      </c>
      <c r="K1070" s="223" t="inlineStr">
        <is>
          <t>Tidak Tersedia</t>
        </is>
      </c>
      <c r="L1070" s="223" t="n"/>
      <c r="M1070" s="259" t="inlineStr">
        <is>
          <t>Tidak Tersedia</t>
        </is>
      </c>
      <c r="N1070" s="223" t="inlineStr">
        <is>
          <t>Indonesia</t>
        </is>
      </c>
      <c r="O1070" s="223" t="inlineStr">
        <is>
          <t>Tidak diketahui</t>
        </is>
      </c>
      <c r="P1070" s="260" t="n">
        <v>2010</v>
      </c>
      <c r="Q1070" s="260" t="n">
        <v>2018</v>
      </c>
      <c r="R1070" s="223" t="inlineStr">
        <is>
          <t>Penerbit Andi</t>
        </is>
      </c>
      <c r="S1070" s="223" t="inlineStr">
        <is>
          <t>Andi Offset CV</t>
        </is>
      </c>
      <c r="T1070" s="223" t="inlineStr">
        <is>
          <t>Lokal</t>
        </is>
      </c>
      <c r="U1070" s="261" t="n">
        <v>157</v>
      </c>
      <c r="V1070" s="86" t="inlineStr">
        <is>
          <t>pdf</t>
        </is>
      </c>
      <c r="W1070" s="223" t="inlineStr">
        <is>
          <t>4.8 MB</t>
        </is>
      </c>
      <c r="X1070" s="225" t="inlineStr">
        <is>
          <t>&lt;p&gt;Banyak umat Kristen yang menyangka bahwa tugas pemberian firman hanyalah tugas Pendeta. Benarkah demikian?&lt;/p&gt;
 &lt;p&gt;Melalui buku ini, Yusak B.Hermawan, M.Th. mencoba mematahkan pendapat tersebut. Sesuai dengan yang tertulis dalam 2 Timotius 4:2-4, tugas pemberitaan firman berlaku bagi semua umat kristen.&lt;/p&gt;
 &lt;p&gt;Beritakanlah Firman! merupakan buku panduan yang praktis bagi semua orang yang ingin memahami kebenaran Alkitab secara mendalam sehingga dapat turut menajadi murid Kristus dalam memberitakan firman-Nya.&lt;/p&gt;
 &lt;p&gt;Dilengkapi dengan panduan pemahaman Alkitab serta tahapan penyusunan khotbah yang Alkitabiah, buku ini sangat cocok bagi Anda yang sedang mempersiapkan diri untuk menjadi pewarta firman-Nya.&lt;/p&gt;
 &lt;p&gt;Mulailah bertindak, jadilah pewarta firman yang sesuai dengan kehendak-Nya.&lt;/p&gt;</t>
        </is>
      </c>
      <c r="Y1070" s="262" t="n">
        <v>55000</v>
      </c>
      <c r="Z1070" s="226" t="n"/>
      <c r="AA1070" s="241">
        <f>Y1459*Z1459</f>
        <v/>
      </c>
      <c r="AB1070" s="237" t="inlineStr">
        <is>
          <t>c7730cf9-113c-433e-8878-2ac0b49c45c8</t>
        </is>
      </c>
    </row>
    <row r="1071" ht="15" customHeight="1" s="283">
      <c r="A1071" s="109" t="n">
        <v>1451</v>
      </c>
      <c r="B1071" s="222">
        <f>HYPERLINK("https://mocostore.moco.co.id/catalog/"&amp;AB1460,"Klik Disini")</f>
        <v/>
      </c>
      <c r="C1071" s="223" t="inlineStr">
        <is>
          <t>Interaksi Data Antar Program Microsoft Office 2003/XP : Mengolah Data Lebih Efektif</t>
        </is>
      </c>
      <c r="D1071" s="223" t="n"/>
      <c r="E1071" s="223" t="inlineStr">
        <is>
          <t>Madcoms</t>
        </is>
      </c>
      <c r="F1071" s="223" t="inlineStr">
        <is>
          <t>979-731-693-9</t>
        </is>
      </c>
      <c r="G1071" s="223" t="inlineStr">
        <is>
          <t>978-979-29-9607-4</t>
        </is>
      </c>
      <c r="H1071" s="223" t="inlineStr">
        <is>
          <t>Komputer &amp; Internet</t>
        </is>
      </c>
      <c r="I1071" s="258" t="inlineStr">
        <is>
          <t>Perguruan Tinggi</t>
        </is>
      </c>
      <c r="J1071" s="186" t="inlineStr">
        <is>
          <t>009.05</t>
        </is>
      </c>
      <c r="K1071" s="223" t="n"/>
      <c r="L1071" s="264" t="n"/>
      <c r="M1071" s="265" t="n"/>
      <c r="N1071" s="223" t="inlineStr">
        <is>
          <t>Indonesia</t>
        </is>
      </c>
      <c r="O1071" s="223" t="inlineStr">
        <is>
          <t>Tidak diketahui</t>
        </is>
      </c>
      <c r="P1071" s="260" t="n">
        <v>2005</v>
      </c>
      <c r="Q1071" s="260" t="n">
        <v>2018</v>
      </c>
      <c r="R1071" s="223" t="inlineStr">
        <is>
          <t>Penerbit Andi</t>
        </is>
      </c>
      <c r="S1071" s="223" t="inlineStr">
        <is>
          <t>Andi Offset CV</t>
        </is>
      </c>
      <c r="T1071" s="223" t="inlineStr">
        <is>
          <t>Lokal</t>
        </is>
      </c>
      <c r="U1071" s="261" t="n">
        <v>296</v>
      </c>
      <c r="V1071" s="86" t="inlineStr">
        <is>
          <t>pdf</t>
        </is>
      </c>
      <c r="W1071" s="223" t="inlineStr">
        <is>
          <t>16.0 MB</t>
        </is>
      </c>
      <c r="X1071" s="225" t="inlineStr">
        <is>
          <t>&lt;p&gt;Interaksi Data AntarProgram Microsoft Office 2003/XP merupakan suatu proses tukar-menukar data pada beberapa program Microsoft Office. Hal ini bertujuan untuk mempermudah dan mempercepat proses pengolahan data oleh seorang operator komputer, tanpa harus mengulang-pekerjaan yang memiliki kesamaan data padahal harus dikerjakan dengan program berbeda.&amp;nbsp;&lt;/p&gt;</t>
        </is>
      </c>
      <c r="Y1071" s="262" t="n">
        <v>92500</v>
      </c>
      <c r="Z1071" s="226" t="n"/>
      <c r="AA1071" s="241">
        <f>Y1460*Z1460</f>
        <v/>
      </c>
      <c r="AB1071" s="237" t="inlineStr">
        <is>
          <t>31ceef53-08bf-4c25-8f0f-ddb68ca36d52</t>
        </is>
      </c>
    </row>
    <row r="1072" ht="15" customHeight="1" s="283">
      <c r="A1072" s="109" t="n">
        <v>1452</v>
      </c>
      <c r="B1072" s="222">
        <f>HYPERLINK("https://mocostore.moco.co.id/catalog/"&amp;AB1461,"Klik Disini")</f>
        <v/>
      </c>
      <c r="C1072" s="223" t="inlineStr">
        <is>
          <t>Internet@pelayanan.sm</t>
        </is>
      </c>
      <c r="D1072" s="223" t="n"/>
      <c r="E1072" s="223" t="inlineStr">
        <is>
          <t>Igrea Siswanto</t>
        </is>
      </c>
      <c r="F1072" s="223" t="inlineStr">
        <is>
          <t>979-763-936-3</t>
        </is>
      </c>
      <c r="G1072" s="223" t="inlineStr">
        <is>
          <t>978-979-29-9611-1</t>
        </is>
      </c>
      <c r="H1072" s="223" t="inlineStr">
        <is>
          <t>Agama Kristen</t>
        </is>
      </c>
      <c r="I1072" s="258" t="inlineStr">
        <is>
          <t>Perguruan Tinggi</t>
        </is>
      </c>
      <c r="J1072" s="186" t="inlineStr">
        <is>
          <t>009.16</t>
        </is>
      </c>
      <c r="K1072" s="223" t="inlineStr">
        <is>
          <t>Tidak Tersedia</t>
        </is>
      </c>
      <c r="L1072" s="264" t="n"/>
      <c r="M1072" s="265" t="inlineStr">
        <is>
          <t>Tidak Tersedia</t>
        </is>
      </c>
      <c r="N1072" s="223" t="inlineStr">
        <is>
          <t>Indonesia</t>
        </is>
      </c>
      <c r="O1072" s="223" t="inlineStr">
        <is>
          <t>Tidak diketahui</t>
        </is>
      </c>
      <c r="P1072" s="260" t="n">
        <v>2008</v>
      </c>
      <c r="Q1072" s="260" t="n">
        <v>2018</v>
      </c>
      <c r="R1072" s="223" t="inlineStr">
        <is>
          <t>Penerbit Andi</t>
        </is>
      </c>
      <c r="S1072" s="223" t="inlineStr">
        <is>
          <t>Andi Offset CV</t>
        </is>
      </c>
      <c r="T1072" s="223" t="inlineStr">
        <is>
          <t>Lokal</t>
        </is>
      </c>
      <c r="U1072" s="261" t="n">
        <v>296</v>
      </c>
      <c r="V1072" s="86" t="inlineStr">
        <is>
          <t>pdf</t>
        </is>
      </c>
      <c r="W1072" s="223" t="inlineStr">
        <is>
          <t>8.9 MB</t>
        </is>
      </c>
      <c r="X1072" s="225" t="inlineStr">
        <is>
          <t>&lt;p&gt;Harus diakui, keberadaan teknologi internet telah mengubah wajah dunia.&lt;br /&gt;
 Dengan internet, tiap detik, dunia dibanjiri berbagai arus informasi. Internet telah memungkinkan orang-orang di seluruh dunia berbagi dan bertukar segala jenis informasi, dari yang bermanfaat hingga yang tak berguna.&amp;nbsp;&lt;br /&gt;
 Potensi inilah yang selayaknya dimanfaatkan oleh Sekolah Minggu dan pelayanan anak. Sekolah Minggu harus menjadi pelayanan yang dinamis dan peka terhadap perkembangan zaman. Dengan adanya internet, para pelayan anak dan guru Sekolah Minggu kini dapat menggali banyak ide, kreativitas, dan wawasan tentang dunia pelayanannya sekaligus berbagi dan menyuarakan pendapatnya kepada seluruh dunia.&amp;nbsp;&lt;br /&gt;
 Pertanyaannya, bagaimana caranya? Untuk itulah buku ini ditulis. Buku ini sengaja disusun secara praktis agar mudah dipahami dan dipraktikkan oleh para pelayan anak dan guru Sekolah Minggu yang belum pernah mengoperasi&amp;shy;kan internet sekalipun. Mulai dari pengetahuan dan cara membuat serta memanfaatkan e-mail, blog, perangkat filter internet sampai berbagai sumber mengenai dunia pelayanan anak yang banyak tersebar di internet. Bagi Anda yang merindukan pelayanan anak dan Sekolah Minggu Anda berkembang, buku ini untuk Anda!&amp;nbsp;&lt;/p&gt;</t>
        </is>
      </c>
      <c r="Y1072" s="262" t="n">
        <v>61500</v>
      </c>
      <c r="Z1072" s="226" t="n"/>
      <c r="AA1072" s="241">
        <f>Y1461*Z1461</f>
        <v/>
      </c>
      <c r="AB1072" s="237" t="inlineStr">
        <is>
          <t>288d5dea-fccb-4971-91b5-8383763c3e2f</t>
        </is>
      </c>
    </row>
    <row r="1073" ht="15" customHeight="1" s="283">
      <c r="A1073" s="109" t="n">
        <v>1453</v>
      </c>
      <c r="B1073" s="222">
        <f>HYPERLINK("https://mocostore.moco.co.id/catalog/"&amp;AB1462,"Klik Disini")</f>
        <v/>
      </c>
      <c r="C1073" s="223" t="inlineStr">
        <is>
          <t>Khotbah Ekspositori yang Berkualitas</t>
        </is>
      </c>
      <c r="D1073" s="223" t="n"/>
      <c r="E1073" s="223" t="inlineStr">
        <is>
          <t>Iswara Rintis Purwantara</t>
        </is>
      </c>
      <c r="F1073" s="223" t="inlineStr">
        <is>
          <t>978-979-29-4802-8</t>
        </is>
      </c>
      <c r="G1073" s="223" t="inlineStr">
        <is>
          <t>978-979-29-9619-7</t>
        </is>
      </c>
      <c r="H1073" s="223" t="inlineStr">
        <is>
          <t>Agama Kristen</t>
        </is>
      </c>
      <c r="I1073" s="258" t="inlineStr">
        <is>
          <t>Perguruan Tinggi</t>
        </is>
      </c>
      <c r="J1073" s="186" t="inlineStr">
        <is>
          <t>009.16</t>
        </is>
      </c>
      <c r="K1073" s="223" t="inlineStr">
        <is>
          <t>Tidak Tersedia</t>
        </is>
      </c>
      <c r="L1073" s="264" t="n"/>
      <c r="M1073" s="265" t="inlineStr">
        <is>
          <t>Tidak Tersedia</t>
        </is>
      </c>
      <c r="N1073" s="223" t="inlineStr">
        <is>
          <t>Indonesia</t>
        </is>
      </c>
      <c r="O1073" s="223" t="inlineStr">
        <is>
          <t>Tidak diketahui</t>
        </is>
      </c>
      <c r="P1073" s="260" t="n">
        <v>2014</v>
      </c>
      <c r="Q1073" s="260" t="n">
        <v>2018</v>
      </c>
      <c r="R1073" s="223" t="inlineStr">
        <is>
          <t>Penerbit Andi</t>
        </is>
      </c>
      <c r="S1073" s="223" t="inlineStr">
        <is>
          <t>Andi Offset CV</t>
        </is>
      </c>
      <c r="T1073" s="223" t="inlineStr">
        <is>
          <t>Lokal</t>
        </is>
      </c>
      <c r="U1073" s="261" t="n">
        <v>296</v>
      </c>
      <c r="V1073" s="86" t="inlineStr">
        <is>
          <t>pdf</t>
        </is>
      </c>
      <c r="W1073" s="223" t="inlineStr">
        <is>
          <t>16.9 MB</t>
        </is>
      </c>
      <c r="X1073" s="225" t="inlineStr">
        <is>
          <t>&lt;p&gt;Pengkhotbah adalah orang yang selalu diperhadapkan dengan berbagai ketegangan. Ketika berusaha memahami arti nas Alkitab, ia sedang berada di antara pentingnya menemukan makna deskriptif Kitab Suci dan keharusan untuk menemukan makna normatifnya; di antara perlunya mengakui subjektivitas kemanusiaannya yang berdosa dan keharusan untuk mengakui objektivitas firman Allah yang mutlak; di antara pentingnya memiliki semangat eksegesis dan perlunya memiliki semangat theologis.&amp;nbsp;&lt;br /&gt;
 Ketika berusaha untuk menyampaikan pesan nas, pengkhotbah juga berada dalam sejumlah ketegangan: ketegangan antara perlunya pemahaman akan teks yang harus menjadi pegangan hidup dan pentingnya pengenalan akan konteks di mana para pendengar hidup&amp;nbsp;&amp;nbsp;ketegangan antara perlunya penafsiran yang akurat dan pentingnya penyampaian yang tepat.&amp;nbsp;&lt;br /&gt;
 Buku ini bertujuan untuk meyakinkan para pembaca bahwa sermonisasi ekspositori adalah solusi terbaik untuk mengatasi krisis yang diakibatkan oleh berbagai ketegangan homiletis di atas. Sermonisasi ekspositori adalah proses menyiapkan khotbah ekspositori yang pelaksanaannya meliputi tiga langkah pokok: memahami arti nas, menemukan struktur nas, dan mengomunikasikan pesan nas.&amp;nbsp;&lt;br /&gt;
 Tujuan akhir yang diharapkan dari proses sermonisasi ekspositori adalah dihasilkannya struktur khotbah yang di satu sisi mencerminkan struktur nas, tetapi di sisi lain bersifat komunikatif. Alasannya jelas: penyampaian khotbah yang berhasil adalah penyampaian khotbah yang setia kepada Kitab Suci dan bersamaan dengan itu berkomitmen kepada para pendengar.&amp;nbsp;&lt;/p&gt;</t>
        </is>
      </c>
      <c r="Y1073" s="262" t="n">
        <v>83000</v>
      </c>
      <c r="Z1073" s="226" t="n"/>
      <c r="AA1073" s="241">
        <f>Y1462*Z1462</f>
        <v/>
      </c>
      <c r="AB1073" s="237" t="inlineStr">
        <is>
          <t>6772e689-7cd2-4f11-af50-a81b584148ea</t>
        </is>
      </c>
    </row>
    <row r="1074" ht="15" customHeight="1" s="283">
      <c r="A1074" s="109" t="n">
        <v>1454</v>
      </c>
      <c r="B1074" s="222">
        <f>HYPERLINK("https://mocostore.moco.co.id/catalog/"&amp;AB1463,"Klik Disini")</f>
        <v/>
      </c>
      <c r="C1074" s="223" t="inlineStr">
        <is>
          <t>Jack Welch and the GE Way</t>
        </is>
      </c>
      <c r="D1074" s="223" t="n"/>
      <c r="E1074" s="223" t="inlineStr">
        <is>
          <t>Robert Slater</t>
        </is>
      </c>
      <c r="F1074" s="223" t="inlineStr">
        <is>
          <t>979-533-695-9</t>
        </is>
      </c>
      <c r="G1074" s="223" t="inlineStr">
        <is>
          <t>978-979-29-9613-5</t>
        </is>
      </c>
      <c r="H1074" s="223" t="inlineStr">
        <is>
          <t>Biografi</t>
        </is>
      </c>
      <c r="I1074" s="258" t="inlineStr">
        <is>
          <t>Perguruan Tinggi</t>
        </is>
      </c>
      <c r="J1074" s="186" t="inlineStr">
        <is>
          <t>009.07</t>
        </is>
      </c>
      <c r="K1074" s="223" t="n"/>
      <c r="L1074" s="264" t="n"/>
      <c r="M1074" s="265" t="n"/>
      <c r="N1074" s="223" t="inlineStr">
        <is>
          <t>Indonesia</t>
        </is>
      </c>
      <c r="O1074" s="223" t="inlineStr">
        <is>
          <t>Tidak diketahui</t>
        </is>
      </c>
      <c r="P1074" s="260" t="n">
        <v>2001</v>
      </c>
      <c r="Q1074" s="260" t="n">
        <v>2018</v>
      </c>
      <c r="R1074" s="223" t="inlineStr">
        <is>
          <t>Penerbit Andi</t>
        </is>
      </c>
      <c r="S1074" s="223" t="inlineStr">
        <is>
          <t>Andi Offset CV</t>
        </is>
      </c>
      <c r="T1074" s="223" t="inlineStr">
        <is>
          <t>Lokal</t>
        </is>
      </c>
      <c r="U1074" s="261" t="n">
        <v>345</v>
      </c>
      <c r="V1074" s="86" t="inlineStr">
        <is>
          <t>pdf</t>
        </is>
      </c>
      <c r="W1074" s="223" t="inlineStr">
        <is>
          <t>13.1 MB</t>
        </is>
      </c>
      <c r="X1074" s="225" t="inlineStr">
        <is>
          <t>&lt;p&gt;&amp;quot;Jack Welch adalah seorang jenius yang membuat semua orang yang bekerja&lt;br /&gt;
 untuknya mencapai batas atas kemampuan mereka. Kami mempunyai&lt;br /&gt;
 beberapa perbedaan, tetapi kami selalu menemukan dasar yang sama; Saya&lt;br /&gt;
 kira ia atasan paling cerdas yang pernah saya miliki dan ia menanda-tangani&lt;br /&gt;
 cek gaji saya!&amp;quot;&lt;/p&gt;
 &lt;p&gt;&lt;br /&gt;
 -Tom Brokaw, Anchor &amp;amp; Managing Editor&lt;br /&gt;
 &amp;quot;NBC Nightly News with Tom Brokaw&amp;quot;&lt;/p&gt;
 &lt;p&gt;&lt;br /&gt;
 &amp;quot;Jika kepemimpinan adalah seni, maka jelas Welch telah membuktikan dirinya&lt;br /&gt;
 sebagai pelukis ulung.&amp;quot;&lt;br /&gt;
 -Business Week tentang Jack Welch&lt;/p&gt;</t>
        </is>
      </c>
      <c r="Y1074" s="262" t="n">
        <v>122000</v>
      </c>
      <c r="Z1074" s="226" t="n"/>
      <c r="AA1074" s="241">
        <f>Y1463*Z1463</f>
        <v/>
      </c>
      <c r="AB1074" s="237" t="inlineStr">
        <is>
          <t>a35bc816-9b83-4d76-ab56-62af37d1bf22</t>
        </is>
      </c>
    </row>
    <row r="1075" ht="15" customHeight="1" s="283">
      <c r="A1075" s="109" t="n">
        <v>1455</v>
      </c>
      <c r="B1075" s="222">
        <f>HYPERLINK("https://mocostore.moco.co.id/catalog/"&amp;AB1464,"Klik Disini")</f>
        <v/>
      </c>
      <c r="C1075" s="223" t="inlineStr">
        <is>
          <t>Mengoptimalkan Query pada Microsoft SQL Server</t>
        </is>
      </c>
      <c r="D1075" s="223" t="n"/>
      <c r="E1075" s="223" t="inlineStr">
        <is>
          <t>Ema Utami dan Sukrisno</t>
        </is>
      </c>
      <c r="F1075" s="223" t="inlineStr">
        <is>
          <t>978-979-29-0550-2</t>
        </is>
      </c>
      <c r="G1075" s="223" t="inlineStr">
        <is>
          <t>978-979-29-9118-5</t>
        </is>
      </c>
      <c r="H1075" s="223" t="inlineStr">
        <is>
          <t>Pemograman</t>
        </is>
      </c>
      <c r="I1075" s="258" t="inlineStr">
        <is>
          <t>Perguruan Tinggi</t>
        </is>
      </c>
      <c r="J1075" s="186" t="inlineStr">
        <is>
          <t>009.05</t>
        </is>
      </c>
      <c r="K1075" s="223" t="n"/>
      <c r="L1075" s="264" t="n"/>
      <c r="M1075" s="265" t="n"/>
      <c r="N1075" s="223" t="inlineStr">
        <is>
          <t>Indonesia</t>
        </is>
      </c>
      <c r="O1075" s="223" t="inlineStr">
        <is>
          <t>Tidak diketahui</t>
        </is>
      </c>
      <c r="P1075" s="260" t="n">
        <v>2008</v>
      </c>
      <c r="Q1075" s="260" t="n">
        <v>2018</v>
      </c>
      <c r="R1075" s="223" t="inlineStr">
        <is>
          <t>Penerbit Andi</t>
        </is>
      </c>
      <c r="S1075" s="223" t="inlineStr">
        <is>
          <t>Andi Offset CV</t>
        </is>
      </c>
      <c r="T1075" s="223" t="inlineStr">
        <is>
          <t>Lokal</t>
        </is>
      </c>
      <c r="U1075" s="261" t="n">
        <v>128</v>
      </c>
      <c r="V1075" s="86" t="inlineStr">
        <is>
          <t>pdf</t>
        </is>
      </c>
      <c r="W1075" s="223" t="inlineStr">
        <is>
          <t>14.1 MB</t>
        </is>
      </c>
      <c r="X1075" s="225" t="inlineStr">
        <is>
          <t>&lt;p&gt;DBNS apapun memiliki keterbatasan. Namun keterbatasan itu bisa diatasi dengan mengoptimalkan kombinasi query. Apa yang diinginkan bisa dibuat dengan menggunakan query saja sehingga kode programnya tidak terlalu panjang&lt;/p&gt;</t>
        </is>
      </c>
      <c r="Y1075" s="262" t="n">
        <v>57500</v>
      </c>
      <c r="Z1075" s="226" t="n"/>
      <c r="AA1075" s="241">
        <f>Y1464*Z1464</f>
        <v/>
      </c>
      <c r="AB1075" s="237" t="inlineStr">
        <is>
          <t>e2c1c38f-f972-4805-a24d-dc00b23561a8</t>
        </is>
      </c>
    </row>
    <row r="1076" ht="15" customHeight="1" s="283">
      <c r="A1076" s="109" t="n">
        <v>1456</v>
      </c>
      <c r="B1076" s="222">
        <f>HYPERLINK("https://mocostore.moco.co.id/catalog/"&amp;AB1465,"Klik Disini")</f>
        <v/>
      </c>
      <c r="C1076" s="223" t="inlineStr">
        <is>
          <t>Bermain Program dan Robot Menggunakan Scratch</t>
        </is>
      </c>
      <c r="D1076" s="223" t="n"/>
      <c r="E1076" s="223" t="inlineStr">
        <is>
          <t>Abdul Kadir dan Aditya Kurnia Putra</t>
        </is>
      </c>
      <c r="F1076" s="223" t="inlineStr">
        <is>
          <t>978-979-29-5078-6</t>
        </is>
      </c>
      <c r="G1076" s="223" t="inlineStr">
        <is>
          <t>978-979-29-8884-0</t>
        </is>
      </c>
      <c r="H1076" s="223" t="inlineStr">
        <is>
          <t>Pemograman</t>
        </is>
      </c>
      <c r="I1076" s="258" t="inlineStr">
        <is>
          <t>Perguruan Tinggi</t>
        </is>
      </c>
      <c r="J1076" s="186" t="inlineStr">
        <is>
          <t>009.05</t>
        </is>
      </c>
      <c r="K1076" s="264" t="n"/>
      <c r="L1076" s="264" t="n"/>
      <c r="M1076" s="259" t="n"/>
      <c r="N1076" s="223" t="inlineStr">
        <is>
          <t>Indonesia</t>
        </is>
      </c>
      <c r="O1076" s="223" t="inlineStr">
        <is>
          <t>Tidak diketahui</t>
        </is>
      </c>
      <c r="P1076" s="260" t="n">
        <v>2015</v>
      </c>
      <c r="Q1076" s="260" t="n">
        <v>2018</v>
      </c>
      <c r="R1076" s="223" t="inlineStr">
        <is>
          <t>Penerbit Andi</t>
        </is>
      </c>
      <c r="S1076" s="223" t="inlineStr">
        <is>
          <t>Andi Offset CV</t>
        </is>
      </c>
      <c r="T1076" s="223" t="inlineStr">
        <is>
          <t>Lokal</t>
        </is>
      </c>
      <c r="U1076" s="261" t="n">
        <v>199</v>
      </c>
      <c r="V1076" s="86" t="inlineStr">
        <is>
          <t>pdf</t>
        </is>
      </c>
      <c r="W1076" s="223" t="inlineStr">
        <is>
          <t>14.5 MB</t>
        </is>
      </c>
      <c r="X1076" s="225" t="inlineStr">
        <is>
          <t>&lt;p&gt;Buku menarik yang mesti dibaca dan dipraktikkan oleh anak-anak untuk meningkatkan kreativitas mereka dalam mewujudkan robot sederhana yang dapat diprogram. Buku iini membahas cara menggunakan motor, sensor gerakkan, dan sensor kemiringan, dan dapat di terapkan untuk membuat berbagai model seperti model yang bisa maju dan mundur, kipas angin yang berputar kalau ada orang didekatnya, mesin Derek untuk menaikkan dan menurunkan barang, dan anjing yang menjulurkan lidahnya. Semua model yang dibahasnya dapat dipraktikkan oleh anak-anak meulai usia 7 tahun&lt;/p&gt;</t>
        </is>
      </c>
      <c r="Y1076" s="262" t="n">
        <v>116500</v>
      </c>
      <c r="Z1076" s="226" t="n"/>
      <c r="AA1076" s="241">
        <f>Y1465*Z1465</f>
        <v/>
      </c>
      <c r="AB1076" s="237" t="inlineStr">
        <is>
          <t>ee2ba23c-acc0-4f54-b51d-3a873d2662fe</t>
        </is>
      </c>
    </row>
    <row r="1077" ht="15" customHeight="1" s="283">
      <c r="A1077" s="109" t="n">
        <v>1457</v>
      </c>
      <c r="B1077" s="222">
        <f>HYPERLINK("https://mocostore.moco.co.id/catalog/"&amp;AB1466,"Klik Disini")</f>
        <v/>
      </c>
      <c r="C1077" s="223" t="inlineStr">
        <is>
          <t>Kiat Sukses Mengelola dan Mengajar Sekolah Minggu</t>
        </is>
      </c>
      <c r="D1077" s="223" t="n"/>
      <c r="E1077" s="223" t="inlineStr">
        <is>
          <t>Sutanto Leo</t>
        </is>
      </c>
      <c r="F1077" s="223" t="inlineStr">
        <is>
          <t>979-763-998-3</t>
        </is>
      </c>
      <c r="G1077" s="223" t="inlineStr">
        <is>
          <t>978-979-29-9630-2</t>
        </is>
      </c>
      <c r="H1077" s="223" t="inlineStr">
        <is>
          <t>Agama Kristen</t>
        </is>
      </c>
      <c r="I1077" s="258" t="inlineStr">
        <is>
          <t>Perguruan Tinggi</t>
        </is>
      </c>
      <c r="J1077" s="186" t="inlineStr">
        <is>
          <t>009.16</t>
        </is>
      </c>
      <c r="K1077" s="223" t="inlineStr">
        <is>
          <t>Tidak Tersedia</t>
        </is>
      </c>
      <c r="L1077" s="264" t="n"/>
      <c r="M1077" s="265" t="inlineStr">
        <is>
          <t>Tidak Tersedia</t>
        </is>
      </c>
      <c r="N1077" s="223" t="inlineStr">
        <is>
          <t>Indonesia</t>
        </is>
      </c>
      <c r="O1077" s="223" t="inlineStr">
        <is>
          <t>Tidak diketahui</t>
        </is>
      </c>
      <c r="P1077" s="260" t="n">
        <v>2008</v>
      </c>
      <c r="Q1077" s="260" t="n">
        <v>2018</v>
      </c>
      <c r="R1077" s="223" t="inlineStr">
        <is>
          <t>Penerbit Andi</t>
        </is>
      </c>
      <c r="S1077" s="223" t="inlineStr">
        <is>
          <t>Andi Offset CV</t>
        </is>
      </c>
      <c r="T1077" s="223" t="inlineStr">
        <is>
          <t>Lokal</t>
        </is>
      </c>
      <c r="U1077" s="261" t="n">
        <v>248</v>
      </c>
      <c r="V1077" s="86" t="inlineStr">
        <is>
          <t>pdf</t>
        </is>
      </c>
      <c r="W1077" s="223" t="inlineStr">
        <is>
          <t>9.4 MB</t>
        </is>
      </c>
      <c r="X1077" s="225" t="inlineStr">
        <is>
          <t>&lt;p&gt;Banyak orang mendengar kebenaran firman Tuhan melalui Sekolah Minggu dan diselamatkan. Namun, lebih banyak lagi yang belum mendengar apalagi diselamatkan. Sekolah Minggu merupakan tempat yang terbuka untuk memahami maksud dan rencana Allah bagi mereka. Bila Sekolah Minggu dikelola dengan baik, maka semakin banyak jiwa yang dapat diselamatkan.&lt;/p&gt;
 &lt;p&gt;Dengan pemikiran yang mendalam, buku ini membahas:&lt;/p&gt;
 &lt;ul&gt;
 &lt;li&gt;Pengelolaan Sekolah Minggu dengan bahasan, antara lain: peran dan fungsi kurikulum, silabus, dan bahan ajar; administrasi; panggilan dan perekrutan guru; upah guru; evaluasi dan pengembangan.&lt;/li&gt;
 &lt;li&gt;Pengajaran Sekolah Minggu dengan paparannya, yaitu kurikulum, silabus, dan bahan ajar; teori mengajar; metode dan peran guru; praktik mengajar; permainan dalam mengajar, lomba, evaluasi guru, dan pengembangan guru.&lt;/li&gt;
 &lt;/ul&gt;</t>
        </is>
      </c>
      <c r="Y1077" s="262" t="n">
        <v>70500</v>
      </c>
      <c r="Z1077" s="226" t="n"/>
      <c r="AA1077" s="241">
        <f>Y1466*Z1466</f>
        <v/>
      </c>
      <c r="AB1077" s="237" t="inlineStr">
        <is>
          <t>a1a1aaf3-d841-4e99-a87a-085aa76639d8</t>
        </is>
      </c>
    </row>
    <row r="1078" ht="15" customHeight="1" s="283">
      <c r="A1078" s="109" t="n">
        <v>1458</v>
      </c>
      <c r="B1078" s="222">
        <f>HYPERLINK("https://mocostore.moco.co.id/catalog/"&amp;AB1467,"Klik Disini")</f>
        <v/>
      </c>
      <c r="C1078" s="223" t="inlineStr">
        <is>
          <t>Jalan Masuk Kerajaan Surga</t>
        </is>
      </c>
      <c r="D1078" s="223" t="n"/>
      <c r="E1078" s="223" t="inlineStr">
        <is>
          <t>Kalis Stevanus</t>
        </is>
      </c>
      <c r="F1078" s="223" t="inlineStr">
        <is>
          <t>978-979-29-6406-6</t>
        </is>
      </c>
      <c r="G1078" s="223" t="inlineStr">
        <is>
          <t>978-979-29-9615-9</t>
        </is>
      </c>
      <c r="H1078" s="223" t="inlineStr">
        <is>
          <t>Agama Kristen</t>
        </is>
      </c>
      <c r="I1078" s="258" t="inlineStr">
        <is>
          <t>Perguruan Tinggi</t>
        </is>
      </c>
      <c r="J1078" s="186" t="inlineStr">
        <is>
          <t>009.16</t>
        </is>
      </c>
      <c r="K1078" s="223" t="inlineStr">
        <is>
          <t>Tidak Tersedia</t>
        </is>
      </c>
      <c r="L1078" s="264" t="n"/>
      <c r="M1078" s="265" t="inlineStr">
        <is>
          <t>Tidak Tersedia</t>
        </is>
      </c>
      <c r="N1078" s="223" t="inlineStr">
        <is>
          <t>Indonesia</t>
        </is>
      </c>
      <c r="O1078" s="223" t="inlineStr">
        <is>
          <t>Tidak diketahui</t>
        </is>
      </c>
      <c r="P1078" s="260" t="n">
        <v>2017</v>
      </c>
      <c r="Q1078" s="260" t="n">
        <v>2018</v>
      </c>
      <c r="R1078" s="223" t="inlineStr">
        <is>
          <t>Penerbit Andi</t>
        </is>
      </c>
      <c r="S1078" s="223" t="inlineStr">
        <is>
          <t>Andi Offset CV</t>
        </is>
      </c>
      <c r="T1078" s="223" t="inlineStr">
        <is>
          <t>Lokal</t>
        </is>
      </c>
      <c r="U1078" s="261" t="n">
        <v>288</v>
      </c>
      <c r="V1078" s="86" t="inlineStr">
        <is>
          <t>pdf</t>
        </is>
      </c>
      <c r="W1078" s="223" t="inlineStr">
        <is>
          <t>18.8 MB</t>
        </is>
      </c>
      <c r="X1078" s="225" t="inlineStr">
        <is>
          <t>&lt;p&gt;Tidak ada yang lebih penting dan indah daripada&amp;nbsp;&lt;br /&gt;
 menemukan jalan kembali kepada Allah,&amp;nbsp;&lt;br /&gt;
 yaitu membina hubungan pribadi&amp;nbsp;&lt;br /&gt;
 dengan Allah dan tinggal bersama-Nya.&amp;nbsp;&lt;br /&gt;
 Dan sekaranglah waktunya untuk mengenal Dia.&amp;nbsp;&lt;br /&gt;
 Buku ini menempatkan urut-urutan bagaimana karya keselamatan Kristus diterapkan bagi orang percaya. Urutannya dimulai dari penebusan, pertobatan, iman yang menyelamatkan, kelahiran baru, pembenaran, pengangkatan/menjadi anak Allah, pengudusan, ketekunan sampai akhir, dan pemuliaan.&amp;nbsp;&lt;br /&gt;
 Peristiwa kelahiran baru (regenerasi) adalah awal dari proses suci; dan penyucian/pengudusan merupakan kelanjutannya hingga mencapai puncaknya, yaitu pemuliaan. Pemuliaan menjadi bagian akhir dari proses yang menuju penyempurnaan.&amp;nbsp;&lt;br /&gt;
 Buku ini dipersembahkan bagi orang yang rindu menyerahkan hidupnya kepada Yesus Kristus sebagai Tuhan dan Juruselamat.&amp;nbsp;&lt;/p&gt;</t>
        </is>
      </c>
      <c r="Y1078" s="262" t="n">
        <v>75000</v>
      </c>
      <c r="Z1078" s="226" t="n"/>
      <c r="AA1078" s="241">
        <f>Y1467*Z1467</f>
        <v/>
      </c>
      <c r="AB1078" s="237" t="inlineStr">
        <is>
          <t>e0fa4988-57b2-4a76-beff-70acb5895b14</t>
        </is>
      </c>
    </row>
    <row r="1079" ht="15" customHeight="1" s="283">
      <c r="A1079" s="109" t="n">
        <v>1459</v>
      </c>
      <c r="B1079" s="222">
        <f>HYPERLINK("https://mocostore.moco.co.id/catalog/"&amp;AB1468,"Klik Disini")</f>
        <v/>
      </c>
      <c r="C1079" s="223" t="inlineStr">
        <is>
          <t>Menyiapkan Khotbah Ekspositori Secara Praktis</t>
        </is>
      </c>
      <c r="D1079" s="223" t="n"/>
      <c r="E1079" s="223" t="inlineStr">
        <is>
          <t>Pdt. Noor Anggraito, M. Div.</t>
        </is>
      </c>
      <c r="F1079" s="223" t="inlineStr">
        <is>
          <t>978-979-763-274-1</t>
        </is>
      </c>
      <c r="G1079" s="223" t="inlineStr">
        <is>
          <t>978-979-29-9161-1</t>
        </is>
      </c>
      <c r="H1079" s="223" t="inlineStr">
        <is>
          <t>Agama Kristen</t>
        </is>
      </c>
      <c r="I1079" s="258" t="inlineStr">
        <is>
          <t>Perguruan Tinggi</t>
        </is>
      </c>
      <c r="J1079" s="186" t="inlineStr">
        <is>
          <t>009.16</t>
        </is>
      </c>
      <c r="K1079" s="223" t="inlineStr">
        <is>
          <t>Tidak Tersedia</t>
        </is>
      </c>
      <c r="L1079" s="264" t="n"/>
      <c r="M1079" s="265" t="inlineStr">
        <is>
          <t>Tidak Tersedia</t>
        </is>
      </c>
      <c r="N1079" s="223" t="inlineStr">
        <is>
          <t>Indonesia</t>
        </is>
      </c>
      <c r="O1079" s="223" t="inlineStr">
        <is>
          <t>Tidak diketahui</t>
        </is>
      </c>
      <c r="P1079" s="260" t="n">
        <v>2001</v>
      </c>
      <c r="Q1079" s="260" t="n">
        <v>2018</v>
      </c>
      <c r="R1079" s="223" t="inlineStr">
        <is>
          <t>Penerbit Andi</t>
        </is>
      </c>
      <c r="S1079" s="223" t="inlineStr">
        <is>
          <t>Andi Offset CV</t>
        </is>
      </c>
      <c r="T1079" s="223" t="inlineStr">
        <is>
          <t>Lokal</t>
        </is>
      </c>
      <c r="U1079" s="261" t="n">
        <v>144</v>
      </c>
      <c r="V1079" s="86" t="inlineStr">
        <is>
          <t>pdf</t>
        </is>
      </c>
      <c r="W1079" s="223" t="inlineStr">
        <is>
          <t>21.6 MB</t>
        </is>
      </c>
      <c r="X1079" s="225" t="inlineStr">
        <is>
          <t>&lt;p&gt;Kitab Suci diilhamkan Allah sangat penting bagi kehidupan manusia pada umumnya, dan secara khusus kepada umat Kristen. Bagi manusia pada umumnya, Kitab Suci dapat menuntun orang pada keselamatan sejati di dalam Kristus. Bagi orang Kristen, Kitab Suci dapat memperkuat iman dan memperlengkapi pelayanan. Karena begitu pentingnya Kitab Suci, maka seorang hamba Tuhan seharusnya memiliki panggilan yang kuat untuk menyampaikan firman Allah.&lt;/p&gt;
 &lt;p&gt;John Stott, seorang penulis Injili berkata, &amp;ldquo;Seorang pengkhotbah yang baik, di tangan kirinya memegang Alkitab sedangkan di tangan kanannya memegang koran.&amp;rdquo; Artinya, berita yang disampaikan oleh seorang pengkhotbah harus berpusat pada Alkitab, dan mampu memberi jawaban-jawaban terhadap pergumulan hidup manusia di masa kini.&lt;/p&gt;
 &lt;p&gt;Buku&amp;nbsp;&lt;em&gt;Menyiapkan Khotbah Ekspositori Secara Praktis&lt;/em&gt;&amp;nbsp;akan menjawab kerinduan Anda untuk menyampaikan firman Allah secara sistematis dan praktis. Selain itu, buku yang dilengkapi dengan berbagai contoh mempersiapkan khotbah ini akan menuntun Anda melakukan proses penggalian kebenaran secara benar dan menyampaikan khotbah dengan menggunakan kerangka berpikir pendengar sehingga mereka mengerti kebenaran Alkitab sesuai dengan bahasa, kemampuan, dan dunia mereka&lt;/p&gt;</t>
        </is>
      </c>
      <c r="Y1079" s="262" t="n">
        <v>63000</v>
      </c>
      <c r="Z1079" s="226" t="n"/>
      <c r="AA1079" s="241">
        <f>Y1468*Z1468</f>
        <v/>
      </c>
      <c r="AB1079" s="237" t="inlineStr">
        <is>
          <t>ac558ce3-5e12-4a62-a1f2-65765e194622</t>
        </is>
      </c>
    </row>
    <row r="1080" ht="15" customHeight="1" s="283">
      <c r="A1080" s="109" t="n">
        <v>1461</v>
      </c>
      <c r="B1080" s="222">
        <f>HYPERLINK("https://mocostore.moco.co.id/catalog/"&amp;AB1470,"Klik Disini")</f>
        <v/>
      </c>
      <c r="C1080" s="223" t="inlineStr">
        <is>
          <t>Bertemu Tuhan dalam Keheningan: Panduan Retreat Lengkap bagi Pemimpin dan Peserta</t>
        </is>
      </c>
      <c r="D1080" s="223" t="n"/>
      <c r="E1080" s="223" t="inlineStr">
        <is>
          <t>Lukas Eko Sukoco,M.Th., Pdt</t>
        </is>
      </c>
      <c r="F1080" s="223" t="inlineStr">
        <is>
          <t>979-763-265-2</t>
        </is>
      </c>
      <c r="G1080" s="223" t="inlineStr">
        <is>
          <t>978-979-29-8887-1</t>
        </is>
      </c>
      <c r="H1080" s="223" t="inlineStr">
        <is>
          <t>Agama Kristen</t>
        </is>
      </c>
      <c r="I1080" s="258" t="inlineStr">
        <is>
          <t>Perguruan Tinggi</t>
        </is>
      </c>
      <c r="J1080" s="186" t="inlineStr">
        <is>
          <t>009.16</t>
        </is>
      </c>
      <c r="K1080" s="223" t="inlineStr">
        <is>
          <t>Tidak Tersedia</t>
        </is>
      </c>
      <c r="L1080" s="264" t="n"/>
      <c r="M1080" s="265" t="inlineStr">
        <is>
          <t>Tidak Tersedia</t>
        </is>
      </c>
      <c r="N1080" s="223" t="inlineStr">
        <is>
          <t>Indonesia</t>
        </is>
      </c>
      <c r="O1080" s="223" t="inlineStr">
        <is>
          <t>Tidak diketahui</t>
        </is>
      </c>
      <c r="P1080" s="260" t="n">
        <v>2002</v>
      </c>
      <c r="Q1080" s="260" t="n">
        <v>2018</v>
      </c>
      <c r="R1080" s="223" t="inlineStr">
        <is>
          <t>Penerbit Andi</t>
        </is>
      </c>
      <c r="S1080" s="223" t="inlineStr">
        <is>
          <t>Andi Offset CV</t>
        </is>
      </c>
      <c r="T1080" s="223" t="inlineStr">
        <is>
          <t>Lokal</t>
        </is>
      </c>
      <c r="U1080" s="261" t="n">
        <v>104</v>
      </c>
      <c r="V1080" s="86" t="inlineStr">
        <is>
          <t>pdf</t>
        </is>
      </c>
      <c r="W1080" s="223" t="inlineStr">
        <is>
          <t>8.2 MB</t>
        </is>
      </c>
      <c r="X1080" s="225" t="inlineStr">
        <is>
          <t>&lt;p&gt;Retreat sering kali diidentikkan sebagai suatu acara untuk berkumpul, kangen-kangenan, santai, dan hura-hura. Benarkah demikian rnakna retreat itu?&lt;/p&gt;
 &lt;p&gt;Berternu Tuhan dalam Keheningan akan menjelaskan apa dan bagaimana sebenarnya retreat tersebut dan mengapa orang percaya perlu menjalani sebuah retreat.&lt;/p&gt;
 &lt;p&gt;Buku ini dilengkapi dengan contoh-contoh menyusun acara retreat agar efektif dan efisien. Oleh sebab itu, buku ini cocok digunakan sebagai panduan bagi pemimpin dan peserta retreat.&lt;/p&gt;</t>
        </is>
      </c>
      <c r="Y1080" s="262" t="n">
        <v>38000</v>
      </c>
      <c r="Z1080" s="226" t="n"/>
      <c r="AA1080" s="241">
        <f>Y1470*Z1470</f>
        <v/>
      </c>
      <c r="AB1080" s="237" t="inlineStr">
        <is>
          <t>6bb97dc2-1d37-4e20-b06e-6d652849080b</t>
        </is>
      </c>
    </row>
    <row r="1081" ht="15" customHeight="1" s="283">
      <c r="A1081" s="109" t="n">
        <v>1462</v>
      </c>
      <c r="B1081" s="222">
        <f>HYPERLINK("https://mocostore.moco.co.id/catalog/"&amp;AB1471,"Klik Disini")</f>
        <v/>
      </c>
      <c r="C1081" s="223" t="inlineStr">
        <is>
          <t>Best Tools Hacking and Recovery Password</t>
        </is>
      </c>
      <c r="D1081" s="223" t="n"/>
      <c r="E1081" s="223" t="inlineStr">
        <is>
          <t>Jaja Jamaludin Malik</t>
        </is>
      </c>
      <c r="F1081" s="223" t="inlineStr">
        <is>
          <t>978-979-29-0991-3</t>
        </is>
      </c>
      <c r="G1081" s="223" t="inlineStr">
        <is>
          <t>978-979-29-8888-8</t>
        </is>
      </c>
      <c r="H1081" s="223" t="inlineStr">
        <is>
          <t>Komputer &amp; Internet</t>
        </is>
      </c>
      <c r="I1081" s="258" t="inlineStr">
        <is>
          <t>Perguruan Tinggi</t>
        </is>
      </c>
      <c r="J1081" s="186" t="inlineStr">
        <is>
          <t>009.05</t>
        </is>
      </c>
      <c r="K1081" s="223" t="n"/>
      <c r="L1081" s="264" t="n"/>
      <c r="M1081" s="265" t="n"/>
      <c r="N1081" s="223" t="inlineStr">
        <is>
          <t>Indonesia</t>
        </is>
      </c>
      <c r="O1081" s="223" t="inlineStr">
        <is>
          <t>Tidak diketahui</t>
        </is>
      </c>
      <c r="P1081" s="260" t="n">
        <v>2009</v>
      </c>
      <c r="Q1081" s="260" t="n">
        <v>2018</v>
      </c>
      <c r="R1081" s="223" t="inlineStr">
        <is>
          <t>Penerbit Andi</t>
        </is>
      </c>
      <c r="S1081" s="223" t="inlineStr">
        <is>
          <t>Andi Offset CV</t>
        </is>
      </c>
      <c r="T1081" s="223" t="inlineStr">
        <is>
          <t>Lokal</t>
        </is>
      </c>
      <c r="U1081" s="261" t="n">
        <v>208</v>
      </c>
      <c r="V1081" s="86" t="inlineStr">
        <is>
          <t>pdf</t>
        </is>
      </c>
      <c r="W1081" s="223" t="inlineStr">
        <is>
          <t>15.0 MB</t>
        </is>
      </c>
      <c r="X1081" s="225" t="inlineStr">
        <is>
          <t>&lt;p&gt;Lupa password? Dan Anda segera ingin mendapatkan kembali password tersebut atau sekedar ingin tahu bagaimana teknik untuk &amp;quot;menjebol&amp;quot; serangkaian kata kunci pada sebuah file, browser, e-mail, messenger, operating system, database, atau yang lainnya?&lt;/p&gt;
 &lt;p&gt;Buku ini hadir untuk memberikan wawasan ilmu pengetahuan. bagi Anda tentang penggunaan beberapa tool yang seringkali digunakan sebagai media recovery password. Setelah membaca buku ini; tentunya wawasan/pengetahuan Anda akan bertambah, khususnya pengetahuan mencari solusi dalam melakukan aktivitas recovery password pada sebuah dokumen dan hal lainnya yang memiliki informasi bernilai tinggi.&lt;/p&gt;</t>
        </is>
      </c>
      <c r="Y1081" s="262" t="n">
        <v>78500</v>
      </c>
      <c r="Z1081" s="226" t="n"/>
      <c r="AA1081" s="241">
        <f>Y1471*Z1471</f>
        <v/>
      </c>
      <c r="AB1081" s="237" t="inlineStr">
        <is>
          <t>09fc67fc-ca32-43e5-8caa-6dac4ab8b785</t>
        </is>
      </c>
    </row>
    <row r="1082" ht="15" customHeight="1" s="283">
      <c r="A1082" s="109" t="n">
        <v>1463</v>
      </c>
      <c r="B1082" s="222">
        <f>HYPERLINK("https://mocostore.moco.co.id/catalog/"&amp;AB1472,"Klik Disini")</f>
        <v/>
      </c>
      <c r="C1082" s="223" t="inlineStr">
        <is>
          <t>John Wesley: Manusia Dibenarkan, Dikuduskan, dan Disempurnakan</t>
        </is>
      </c>
      <c r="D1082" s="223" t="n"/>
      <c r="E1082" s="223" t="inlineStr">
        <is>
          <t>Pdt. Sih Budidoyo</t>
        </is>
      </c>
      <c r="F1082" s="223" t="inlineStr">
        <is>
          <t>978-979-29-3779-4</t>
        </is>
      </c>
      <c r="G1082" s="223" t="inlineStr">
        <is>
          <t>978-979-29-9621-0</t>
        </is>
      </c>
      <c r="H1082" s="223" t="inlineStr">
        <is>
          <t>Agama Kristen</t>
        </is>
      </c>
      <c r="I1082" s="258" t="inlineStr">
        <is>
          <t>Perguruan Tinggi</t>
        </is>
      </c>
      <c r="J1082" s="186" t="inlineStr">
        <is>
          <t>009.16</t>
        </is>
      </c>
      <c r="K1082" s="223" t="inlineStr">
        <is>
          <t>Tidak Tersedia</t>
        </is>
      </c>
      <c r="L1082" s="264" t="n"/>
      <c r="M1082" s="265" t="inlineStr">
        <is>
          <t>Tidak Tersedia</t>
        </is>
      </c>
      <c r="N1082" s="223" t="inlineStr">
        <is>
          <t>Indonesia</t>
        </is>
      </c>
      <c r="O1082" s="223" t="inlineStr">
        <is>
          <t>Tidak diketahui</t>
        </is>
      </c>
      <c r="P1082" s="260" t="n">
        <v>2014</v>
      </c>
      <c r="Q1082" s="260" t="n">
        <v>2018</v>
      </c>
      <c r="R1082" s="223" t="inlineStr">
        <is>
          <t>Penerbit Andi</t>
        </is>
      </c>
      <c r="S1082" s="223" t="inlineStr">
        <is>
          <t>Andi Offset CV</t>
        </is>
      </c>
      <c r="T1082" s="223" t="inlineStr">
        <is>
          <t>Lokal</t>
        </is>
      </c>
      <c r="U1082" s="261" t="n">
        <v>240</v>
      </c>
      <c r="V1082" s="86" t="inlineStr">
        <is>
          <t>pdf</t>
        </is>
      </c>
      <c r="W1082" s="223" t="inlineStr">
        <is>
          <t>7.2 MB</t>
        </is>
      </c>
      <c r="X1082" s="225" t="inlineStr">
        <is>
          <t>&lt;p&gt;KETIKA berbicara tentang arti keselamatan, kita tidak lepas dari pandangan theolog, termasuk di sini John Wesley. Ada tiga teori klasik dari rumusan teori &amp;quot;atonemenf&amp;#39;, yaitu pendamaian antara Allah dan manusia melalui kematian Tuhan Yesus Kristus. Pet1ama, teori Penebusan, yaitu penebusan dari kuasa setan yang dikembangkan oleh lreneus pada abad ke-2. Kedua, teori Kepuasan yang dikembangkan oleh Aselmus pada abad ke-11. Ketiga, teori Pengaruh Moral yang dikembangkan oleh Abelardus, filsuf dan teolog pada abad pertengahan.&amp;nbsp;&lt;/p&gt;
 &lt;p&gt;Pandangan John Wesley adalah gabungan ketiga teori tersebut. Pandangannya yang dibahas dalam buku ini dibagi menjadi empat bagian utama. Bagian pertama membahas dasar theologis keselamatan, baik yang ada dalam Perjanjian Lama maupun dalam Perjanjian baru. Bagian dua berisi uraian tentang keselamatan menurut John Wesley, yang menyangkut Anugerah Pendahuluan (Prevenient Grace), Anugerah Pembenaran (Justifying Grace), dan Anugerah Pengudusan&amp;nbsp;&lt;br /&gt;
 ( Sanctification). Bagian tiga berbicara tentang sarana manusia memperoleh dan masuk karya penyelamatan Allah dalam Yesus Kristus. Bagian akhir buku ini menyoroti bentuk aktualisasi keselamatan yang sudah diperoleh dalam kehidupan seseorang yang terwujud dalam sikap dan perilaku hidup bersama yang harmoni dengan sesama.&amp;nbsp;&lt;/p&gt;</t>
        </is>
      </c>
      <c r="Y1082" s="262" t="n">
        <v>71000</v>
      </c>
      <c r="Z1082" s="226" t="n"/>
      <c r="AA1082" s="241">
        <f>Y1472*Z1472</f>
        <v/>
      </c>
      <c r="AB1082" s="237" t="inlineStr">
        <is>
          <t>66455611-d910-48bd-86fd-67c79d4b5868</t>
        </is>
      </c>
    </row>
    <row r="1083" ht="15" customHeight="1" s="283">
      <c r="A1083" s="109" t="n">
        <v>1465</v>
      </c>
      <c r="B1083" s="222">
        <f>HYPERLINK("https://mocostore.moco.co.id/catalog/"&amp;AB1474,"Klik Disini")</f>
        <v/>
      </c>
      <c r="C1083" s="223" t="inlineStr">
        <is>
          <t>Microsoft Office XP</t>
        </is>
      </c>
      <c r="D1083" s="223" t="n"/>
      <c r="E1083" s="223" t="inlineStr">
        <is>
          <t>Laboratorium Sertifikasi Universitas Stikubank (Unisbank)</t>
        </is>
      </c>
      <c r="F1083" s="223" t="inlineStr">
        <is>
          <t>979-731-471-5</t>
        </is>
      </c>
      <c r="G1083" s="223" t="inlineStr">
        <is>
          <t>978-979-29-9221-2</t>
        </is>
      </c>
      <c r="H1083" s="223" t="inlineStr">
        <is>
          <t>Komputer &amp; Internet</t>
        </is>
      </c>
      <c r="I1083" s="258" t="inlineStr">
        <is>
          <t>Perguruan Tinggi</t>
        </is>
      </c>
      <c r="J1083" s="186" t="inlineStr">
        <is>
          <t>009.05</t>
        </is>
      </c>
      <c r="K1083" s="264" t="n"/>
      <c r="L1083" s="264" t="n"/>
      <c r="M1083" s="265" t="n"/>
      <c r="N1083" s="223" t="inlineStr">
        <is>
          <t>Indonesia</t>
        </is>
      </c>
      <c r="O1083" s="223" t="inlineStr">
        <is>
          <t>Tidak diketahui</t>
        </is>
      </c>
      <c r="P1083" s="260" t="n">
        <v>2004</v>
      </c>
      <c r="Q1083" s="260" t="n">
        <v>2018</v>
      </c>
      <c r="R1083" s="223" t="inlineStr">
        <is>
          <t>Penerbit Andi</t>
        </is>
      </c>
      <c r="S1083" s="223" t="inlineStr">
        <is>
          <t>Andi Offset CV</t>
        </is>
      </c>
      <c r="T1083" s="223" t="inlineStr">
        <is>
          <t>Lokal</t>
        </is>
      </c>
      <c r="U1083" s="261" t="n">
        <v>284</v>
      </c>
      <c r="V1083" s="86" t="inlineStr">
        <is>
          <t>pdf</t>
        </is>
      </c>
      <c r="W1083" s="223" t="inlineStr">
        <is>
          <t>10.0 MB</t>
        </is>
      </c>
      <c r="X1083" s="225" t="inlineStr">
        <is>
          <t>&lt;p&gt;Microsoft Office XP merupakan lanjutan dari Aplikasi Microsoft Office 2000. Microsoft mulai menyempurnakan Apliksi Perkantorannya dengan menambahkan beberapa fitur baru dan tentunya semakin mempermudah user untuk menggunakannya.&lt;/p&gt;
 &lt;p&gt;Pembahasan dalam buku ini mengacu pada Standar Kurikulum Microsoft Office Xp dimana Anda akan dituntun secara detail mulai dari dasar, menengah, sampai dengan trampil. Meski ringkas, namun penulis berharap bahwa pembahasan dalam buku ini akan sangat membantu anda untuk belajar Microsoft Office XP secara optimal.&lt;br /&gt;
 &amp;nbsp;&lt;/p&gt;</t>
        </is>
      </c>
      <c r="Y1083" s="262" t="n">
        <v>153000</v>
      </c>
      <c r="Z1083" s="226" t="n"/>
      <c r="AA1083" s="241">
        <f>Y1474*Z1474</f>
        <v/>
      </c>
      <c r="AB1083" s="237" t="inlineStr">
        <is>
          <t>084da35b-1fdb-4801-b76d-d74da459cee9</t>
        </is>
      </c>
    </row>
    <row r="1084" ht="15" customHeight="1" s="283">
      <c r="A1084" s="109" t="n">
        <v>1466</v>
      </c>
      <c r="B1084" s="222">
        <f>HYPERLINK("https://mocostore.moco.co.id/catalog/"&amp;AB1475,"Klik Disini")</f>
        <v/>
      </c>
      <c r="C1084" s="223" t="inlineStr">
        <is>
          <t>Jomblo Tapi Hepi</t>
        </is>
      </c>
      <c r="D1084" s="223" t="n"/>
      <c r="E1084" s="223" t="inlineStr">
        <is>
          <t>Magdalena A. Lodiay</t>
        </is>
      </c>
      <c r="F1084" s="223" t="inlineStr">
        <is>
          <t>979-763-937-1</t>
        </is>
      </c>
      <c r="G1084" s="223" t="inlineStr">
        <is>
          <t>978-979-29-9626-5</t>
        </is>
      </c>
      <c r="H1084" s="223" t="inlineStr">
        <is>
          <t>Agama Kristen</t>
        </is>
      </c>
      <c r="I1084" s="258" t="inlineStr">
        <is>
          <t>Perguruan Tinggi</t>
        </is>
      </c>
      <c r="J1084" s="186" t="inlineStr">
        <is>
          <t>009.16</t>
        </is>
      </c>
      <c r="K1084" s="223" t="n"/>
      <c r="L1084" s="264" t="n"/>
      <c r="M1084" s="265" t="n"/>
      <c r="N1084" s="223" t="inlineStr">
        <is>
          <t>Indonesia</t>
        </is>
      </c>
      <c r="O1084" s="223" t="inlineStr">
        <is>
          <t>Tidak diketahui</t>
        </is>
      </c>
      <c r="P1084" s="260" t="n">
        <v>2008</v>
      </c>
      <c r="Q1084" s="260" t="n">
        <v>2018</v>
      </c>
      <c r="R1084" s="223" t="inlineStr">
        <is>
          <t>Penerbit Andi</t>
        </is>
      </c>
      <c r="S1084" s="223" t="inlineStr">
        <is>
          <t>Andi Offset CV</t>
        </is>
      </c>
      <c r="T1084" s="223" t="inlineStr">
        <is>
          <t>Lokal</t>
        </is>
      </c>
      <c r="U1084" s="261" t="n">
        <v>120</v>
      </c>
      <c r="V1084" s="86" t="inlineStr">
        <is>
          <t>pdf</t>
        </is>
      </c>
      <c r="W1084" s="223" t="inlineStr">
        <is>
          <t>10.8 MB</t>
        </is>
      </c>
      <c r="X1084" s="225" t="inlineStr">
        <is>
          <t>&lt;p&gt;Udah lama ngejomblo?&amp;quot; &amp;quot;Udah pernah pacaran?&amp;quot; &amp;quot;Kenapa nggakcari lagi?&amp;quot; &amp;quot;Kamu nggak gaul sih!&amp;quot; &amp;quot;Jangan-jangan kamu .. .&amp;quot; Hii, sejuta pertanyaan terlontar dari bibir orang-orang di sekitarmu tentang statusmu.&lt;/p&gt;
 &lt;p&gt;Predikat jomblo terkadang bikin bete dan sesak napas. Mungkin kamu menyanggah dengan mengatakan: &amp;quot;Yah, belum jodoh kalee!&amp;quot; atau &amp;quot;Ya, emang nggak cocok. Trus -mau diapain?&amp;quot; atau kamu cuek bebek&amp;nbsp;menghadapi semua cibiran (lebih tepatnya pertanyaan-pertanyaan tidak bermutu itu). A tau kamu (cowok)justru puny a prinsip: No Woman, No Cry (judullagunya Bob Marley)? Well, pilihan ada di tanganmu.&lt;/p&gt;
 &lt;p&gt;Nggak usah takut apalagi parno bergelar jomblo. Toh di luar sana masih ada jutaan jomblo yang tidak tergabung dalam orkes sa kit hati. Mereka terus berkarya dan berprestasi. Merekalah &amp;quot;high quality jomblo&amp;quot;. 0 K, tanpa basa-basi, buku ini akan menguak mitos-mitos seputar jomblo.&lt;/p&gt;
 &lt;p&gt;Ada juga jomblo at the moment. Apaan tuh? Buka aja di bab 2. Di bab terakhir (nih dia yang ditunggu-tunggu) penulis membagikan cara menemukan jodoh dari Tuhan. J adi, jangan berkecil hati or rendah diri. Dijamin kamu tetap hepi. Tetap semangat dan terus kembangkan diri untuk raih prestasi. Just be jomblo and be hepi!&lt;/p&gt;</t>
        </is>
      </c>
      <c r="Y1084" s="262" t="n">
        <v>42000</v>
      </c>
      <c r="Z1084" s="226" t="n"/>
      <c r="AA1084" s="241">
        <f>Y1475*Z1475</f>
        <v/>
      </c>
      <c r="AB1084" s="237" t="inlineStr">
        <is>
          <t>b8306dfd-b9a3-49f2-9347-65e6f7c0106e</t>
        </is>
      </c>
    </row>
    <row r="1085" ht="15" customHeight="1" s="283">
      <c r="A1085" s="109" t="n">
        <v>1467</v>
      </c>
      <c r="B1085" s="222">
        <f>HYPERLINK("https://mocostore.moco.co.id/catalog/"&amp;AB1476,"Klik Disini")</f>
        <v/>
      </c>
      <c r="C1085" s="223" t="inlineStr">
        <is>
          <t>Beyond The Secret</t>
        </is>
      </c>
      <c r="D1085" s="223" t="n"/>
      <c r="E1085" s="223" t="inlineStr">
        <is>
          <t>Bram Soei Ndoen</t>
        </is>
      </c>
      <c r="F1085" s="223" t="inlineStr">
        <is>
          <t>978-979-29-1025-4</t>
        </is>
      </c>
      <c r="G1085" s="223" t="inlineStr">
        <is>
          <t>978-979-29-8889-5</t>
        </is>
      </c>
      <c r="H1085" s="223" t="inlineStr">
        <is>
          <t>Agama Kristen</t>
        </is>
      </c>
      <c r="I1085" s="258" t="inlineStr">
        <is>
          <t>Perguruan Tinggi</t>
        </is>
      </c>
      <c r="J1085" s="186" t="inlineStr">
        <is>
          <t>009.16</t>
        </is>
      </c>
      <c r="K1085" s="223" t="inlineStr">
        <is>
          <t>Tidak Tersedia</t>
        </is>
      </c>
      <c r="L1085" s="264" t="n"/>
      <c r="M1085" s="265" t="inlineStr">
        <is>
          <t>Tidak Tersedia</t>
        </is>
      </c>
      <c r="N1085" s="223" t="inlineStr">
        <is>
          <t>Indonesia</t>
        </is>
      </c>
      <c r="O1085" s="223" t="inlineStr">
        <is>
          <t>Tidak diketahui</t>
        </is>
      </c>
      <c r="P1085" s="260" t="n">
        <v>2009</v>
      </c>
      <c r="Q1085" s="260" t="n">
        <v>2018</v>
      </c>
      <c r="R1085" s="223" t="inlineStr">
        <is>
          <t>Penerbit Andi</t>
        </is>
      </c>
      <c r="S1085" s="223" t="inlineStr">
        <is>
          <t>Andi Offset CV</t>
        </is>
      </c>
      <c r="T1085" s="223" t="inlineStr">
        <is>
          <t>Lokal</t>
        </is>
      </c>
      <c r="U1085" s="261" t="n">
        <v>227</v>
      </c>
      <c r="V1085" s="86" t="inlineStr">
        <is>
          <t>pdf</t>
        </is>
      </c>
      <c r="W1085" s="223" t="inlineStr">
        <is>
          <t>6.3 MB</t>
        </is>
      </c>
      <c r="X1085" s="225" t="inlineStr">
        <is>
          <t>&lt;p&gt;Jika di zaman modern ini, ajaran New Age Movement dan berpikir positif menjadi marak, itu karena orang-orang membutuhkan motivasi dalam hidup mereka. Seperti halnya butuh mandi setiap hari, manusia juga perlu motivasi tiap hari. Apalagi, telah terbit buku The Secret yang fenomenal. Orang-orang makin mengandalkan pikiran dan rasa percaya diri mereka. Tetapi, mereka tidak menyadari seretan arus mengandalkan diri sendiri. Buku ini akan mengajak Anda melampaui semua itu. Beyond the Secret. Jika mereka yang berpikir positif dan percaya diri saja bisa berhasil, apalagi kita, anak-anak Allah yang berpikir positif sesuai dengan kebenaran Tuhan. Pokok bahasan buku ini antara lain: Apa itu iman secati&amp;nbsp;&lt;br /&gt;
 Iman sejati vs New Age&lt;br /&gt;
 Iman dan realistis&amp;nbsp;&lt;br /&gt;
 Kuasa pikiran dan perkataan&lt;br /&gt;
 Kuasa mendengar dan melihat&lt;br /&gt;
 Iman : Doa, kesembuhan, penderitaan, impartasi, kemakmuran dan kegoncangan akhir zaman&lt;/p&gt;</t>
        </is>
      </c>
      <c r="Y1085" s="262" t="n">
        <v>81500</v>
      </c>
      <c r="Z1085" s="226" t="n"/>
      <c r="AA1085" s="241">
        <f>Y1476*Z1476</f>
        <v/>
      </c>
      <c r="AB1085" s="237" t="inlineStr">
        <is>
          <t>27ea457f-bbcc-4bb0-ab59-fd38b958c5ee</t>
        </is>
      </c>
    </row>
    <row r="1086" ht="15" customHeight="1" s="283">
      <c r="A1086" s="109" t="n">
        <v>1469</v>
      </c>
      <c r="B1086" s="222">
        <f>HYPERLINK("https://mocostore.moco.co.id/catalog/"&amp;AB1478,"Klik Disini")</f>
        <v/>
      </c>
      <c r="C1086" s="223" t="inlineStr">
        <is>
          <t>Panduan Aplikatif dan Solusi (PAS): Desain Arsitektur Perkantoran dengan ArchiCAD 12</t>
        </is>
      </c>
      <c r="D1086" s="223" t="n"/>
      <c r="E1086" s="223" t="inlineStr">
        <is>
          <t>Wahana Komputer</t>
        </is>
      </c>
      <c r="F1086" s="223" t="inlineStr">
        <is>
          <t>978-979-29-0952-4</t>
        </is>
      </c>
      <c r="G1086" s="223" t="inlineStr">
        <is>
          <t>978-979-29-9412-4</t>
        </is>
      </c>
      <c r="H1086" s="223" t="inlineStr">
        <is>
          <t>Arsitektur</t>
        </is>
      </c>
      <c r="I1086" s="258" t="inlineStr">
        <is>
          <t>Perguruan Tinggi</t>
        </is>
      </c>
      <c r="J1086" s="186" t="inlineStr">
        <is>
          <t>009.04</t>
        </is>
      </c>
      <c r="K1086" s="264" t="n"/>
      <c r="L1086" s="264" t="n"/>
      <c r="M1086" s="259" t="n"/>
      <c r="N1086" s="223" t="inlineStr">
        <is>
          <t>Indonesia</t>
        </is>
      </c>
      <c r="O1086" s="223" t="inlineStr">
        <is>
          <t>Tidak diketahui</t>
        </is>
      </c>
      <c r="P1086" s="260" t="n">
        <v>2009</v>
      </c>
      <c r="Q1086" s="260" t="n">
        <v>2018</v>
      </c>
      <c r="R1086" s="223" t="inlineStr">
        <is>
          <t>Penerbit Andi</t>
        </is>
      </c>
      <c r="S1086" s="223" t="inlineStr">
        <is>
          <t>Andi Offset CV</t>
        </is>
      </c>
      <c r="T1086" s="223" t="inlineStr">
        <is>
          <t>Lokal</t>
        </is>
      </c>
      <c r="U1086" s="261" t="n">
        <v>328</v>
      </c>
      <c r="V1086" s="86" t="inlineStr">
        <is>
          <t>pdf</t>
        </is>
      </c>
      <c r="W1086" s="223" t="inlineStr">
        <is>
          <t>28.4 MB</t>
        </is>
      </c>
      <c r="X1086" s="225" t="inlineStr">
        <is>
          <t>&lt;p&gt;ArchiCAD merupakan aplikasi bagian dari CAD (Computer Aided Design) bidang desain yang banyak dipergunakan dalam bidang arsitektur dan milik sebuah perusahaan pembuat software CAD, yaitu Graphisoft. Aplikasi ini mempunyai kemampuan untuk menampilkan desain rancangan dalam bentuk 3 dimensi secara cepat. Selain itu, juga adanya dukungan teknologi rendering yang mempunyai kemampuan menampilkan hasil mendekati kenyataan.&lt;/p&gt;
 &lt;p&gt;&lt;br /&gt;
 Buku Panduan Aplikatif dan Solusi Desain Arsitektur Perkantoran dengan ArchiCAD 12 ini dibuat untuk Anda kaum arsitek, mahasiswa dan kalangan umum untuk dapat mendesain arsitektur perkantoran dengan beragam model desain. Buku ini menyajikan berbagai teknik penerapan ArchiCAD 12 untuk menggambar pemodelan desain perkantoran mulai dari menggambar dinding,&amp;nbsp; menggambar pintu jendela, menggambar kanopi teras, menggambar kelengkapan bangunan dan masih banyak lagi.&lt;/p&gt;
 &lt;p&gt;Lebih lengkap, buku ini akan membahas:&lt;/p&gt;
 &lt;ul&gt;
 &lt;li&gt;Desain Kantor 1 Lantai&lt;/li&gt;
 &lt;li&gt;Finishing Desain Kantor&lt;/li&gt;
 &lt;li&gt;Desain Kantor 2 Lantai&lt;/li&gt;
 &lt;li&gt;Konstruksi Atap Kantor&lt;/li&gt;
 &lt;li&gt;Desain Kantor Bertingkat&lt;/li&gt;
 &lt;li&gt;Konstruksi Bangunan Bertingkat&lt;/li&gt;
 &lt;/ul&gt;</t>
        </is>
      </c>
      <c r="Y1086" s="262" t="n">
        <v>102500</v>
      </c>
      <c r="Z1086" s="226" t="n"/>
      <c r="AA1086" s="241">
        <f>Y1478*Z1478</f>
        <v/>
      </c>
      <c r="AB1086" s="237" t="inlineStr">
        <is>
          <t>e9eaad74-deb1-440d-88f1-fb6bfbad70da</t>
        </is>
      </c>
    </row>
    <row r="1087" ht="15" customHeight="1" s="283">
      <c r="A1087" s="109" t="n">
        <v>1470</v>
      </c>
      <c r="B1087" s="222">
        <f>HYPERLINK("https://mocostore.moco.co.id/catalog/"&amp;AB1479,"Klik Disini")</f>
        <v/>
      </c>
      <c r="C1087" s="223" t="inlineStr">
        <is>
          <t>Jurus Pintar Asuransi - Agar Anda Tenang, Aman, dan Nyaman</t>
        </is>
      </c>
      <c r="D1087" s="223" t="n"/>
      <c r="E1087" s="223" t="inlineStr">
        <is>
          <t>SiGma</t>
        </is>
      </c>
      <c r="F1087" s="223" t="inlineStr">
        <is>
          <t>978-979-29-2223-3</t>
        </is>
      </c>
      <c r="G1087" s="223" t="inlineStr">
        <is>
          <t>978-979-29-9628-9</t>
        </is>
      </c>
      <c r="H1087" s="223" t="inlineStr">
        <is>
          <t>Manajemen</t>
        </is>
      </c>
      <c r="I1087" s="258" t="inlineStr">
        <is>
          <t>Perguruan Tinggi</t>
        </is>
      </c>
      <c r="J1087" s="186" t="inlineStr">
        <is>
          <t>009.09</t>
        </is>
      </c>
      <c r="K1087" s="223" t="n"/>
      <c r="L1087" s="264" t="n"/>
      <c r="M1087" s="265" t="n"/>
      <c r="N1087" s="223" t="inlineStr">
        <is>
          <t>Indonesia</t>
        </is>
      </c>
      <c r="O1087" s="223" t="inlineStr">
        <is>
          <t>Tidak diketahui</t>
        </is>
      </c>
      <c r="P1087" s="260" t="n">
        <v>2011</v>
      </c>
      <c r="Q1087" s="260" t="n">
        <v>2018</v>
      </c>
      <c r="R1087" s="223" t="inlineStr">
        <is>
          <t>G-Media Publisher</t>
        </is>
      </c>
      <c r="S1087" s="223" t="inlineStr">
        <is>
          <t>Andi Offset CV</t>
        </is>
      </c>
      <c r="T1087" s="223" t="inlineStr">
        <is>
          <t>Lokal</t>
        </is>
      </c>
      <c r="U1087" s="261" t="n">
        <v>243</v>
      </c>
      <c r="V1087" s="86" t="inlineStr">
        <is>
          <t>pdf</t>
        </is>
      </c>
      <c r="W1087" s="223" t="inlineStr">
        <is>
          <t>13.5 MB</t>
        </is>
      </c>
      <c r="X1087" s="225" t="inlineStr">
        <is>
          <t>&lt;p&gt;Hidup kita penuh dengan risiko. Mulai dari saat kita membuka mata, terlelap, dan terbangun lagi, kita menanggung beban risiko atas diri sendiri, keluarga, dan seluruh harta benda kita. Seseorang&amp;middot;akan dikatakan bijakjika ia mampu memperhitungkan risiko yang ada di depannya dan mengantisipasinya mulai dari awal. Secara sederhana, prinsip inilah yang mendasari kelahiran asuran.si.&lt;/p&gt;
 &lt;p&gt;Kita tidak dapat memprediksi secara akurat setiap kejadian. Saat ini, bisa jadi kita berada dalam kecemerlangan, tetapi peristiwa di luar kendali kita, seperti bencana alam, huru-hara, bisa saja dalam sekejqp mata menghanguskan hasil kerja keras kita. Tanpa pengendalian risiko yang matang, bukan mustahil kejadian-kejadian yang tidak diiriginkan di masa mendatang (unforeseen events) memaksa kita mengumpulkan harta kita mulai dari titik ool (start from the scratch) karena kerusakan yang diakibatkannya.&lt;/p&gt;
 &lt;p&gt;Masyarakat kita cenderung masih sangat awam dengan asuransi dan belum banyak mengenal jenis-jenis produk asuransi yang tersedTa. Buku ini ditulis untuk memberikan pemahaman mengenai asuransi, jenis-jenis asuransi yang tersedia, plus minusnya, bagaimana memilih asuransi yang Anda butuhkan-untuk diri sendiri, keluarga, dan usaha-sampai pada cara mengurus klaim asuransi. Buku ini juga disertai dengan daftar istilah asuransi untuk membantu Anda yang masih awam terhadap dunia asuransi. Harapan penulis, masyarakat menjadi aware terhadap perlindungan yang perlu disediakan agar terhindar dari kejadian yang tidak diinginkan&lt;/p&gt;</t>
        </is>
      </c>
      <c r="Y1087" s="262" t="n">
        <v>68000</v>
      </c>
      <c r="Z1087" s="226" t="n"/>
      <c r="AA1087" s="241">
        <f>Y1479*Z1479</f>
        <v/>
      </c>
      <c r="AB1087" s="237" t="inlineStr">
        <is>
          <t>a4eef487-cd2a-4ce6-9859-624f12ccc528</t>
        </is>
      </c>
    </row>
    <row r="1088" ht="15" customHeight="1" s="283">
      <c r="A1088" s="109" t="n">
        <v>1472</v>
      </c>
      <c r="B1088" s="222">
        <f>HYPERLINK("https://mocostore.moco.co.id/catalog/"&amp;AB1481,"Klik Disini")</f>
        <v/>
      </c>
      <c r="C1088" s="223" t="inlineStr">
        <is>
          <t>Kabar Baik</t>
        </is>
      </c>
      <c r="D1088" s="223" t="n"/>
      <c r="E1088" s="223" t="inlineStr">
        <is>
          <t>Antakirana</t>
        </is>
      </c>
      <c r="F1088" s="223" t="inlineStr">
        <is>
          <t>979-291-133-6</t>
        </is>
      </c>
      <c r="G1088" s="223" t="inlineStr">
        <is>
          <t>978-979-29-9629-6</t>
        </is>
      </c>
      <c r="H1088" s="223" t="inlineStr">
        <is>
          <t>Agama Kristen</t>
        </is>
      </c>
      <c r="I1088" s="258" t="inlineStr">
        <is>
          <t>Perguruan Tinggi</t>
        </is>
      </c>
      <c r="J1088" s="186" t="inlineStr">
        <is>
          <t>009.16</t>
        </is>
      </c>
      <c r="K1088" s="223" t="inlineStr">
        <is>
          <t>Tidak Tersedia</t>
        </is>
      </c>
      <c r="L1088" s="264" t="n"/>
      <c r="M1088" s="265" t="inlineStr">
        <is>
          <t>Tidak Tersedia</t>
        </is>
      </c>
      <c r="N1088" s="223" t="inlineStr">
        <is>
          <t>Indonesia</t>
        </is>
      </c>
      <c r="O1088" s="223" t="inlineStr">
        <is>
          <t>Tidak diketahui</t>
        </is>
      </c>
      <c r="P1088" s="260" t="n">
        <v>2009</v>
      </c>
      <c r="Q1088" s="260" t="n">
        <v>2018</v>
      </c>
      <c r="R1088" s="223" t="inlineStr">
        <is>
          <t>Penerbit Andi</t>
        </is>
      </c>
      <c r="S1088" s="223" t="inlineStr">
        <is>
          <t>Andi Offset CV</t>
        </is>
      </c>
      <c r="T1088" s="223" t="inlineStr">
        <is>
          <t>Lokal</t>
        </is>
      </c>
      <c r="U1088" s="261" t="n">
        <v>160</v>
      </c>
      <c r="V1088" s="86" t="inlineStr">
        <is>
          <t>pdf</t>
        </is>
      </c>
      <c r="W1088" s="223" t="inlineStr">
        <is>
          <t>17.3 MB</t>
        </is>
      </c>
      <c r="X1088" s="225" t="inlineStr">
        <is>
          <t>&lt;p&gt;SUKA atau tidak, kita hampir setiap hari diperhadapkan dengan kenyataan bahwa umumnya orang sangat suka membicarakan ha I&amp;shy;ha I yang bersifat negatif. Gosip dan desas-desus alias kabar burung sangat cepat melesat dari mulut ke mulut. Pendek kata, kabar buruk/kabar miring selalu beredar di sekitar kita.&amp;nbsp;&lt;br /&gt;
 Lalu, apa yang bisa kita perbuat jika kita tidak mau terpengaruh oleh kenyataan tersebut? Salah satu langkah yang bisa kita ambil adalah kita harus berkomitmen untuk menangkal setiap kabar buruk yang muncul. Caranya adalah kita harus punya akses untuk mendapatkan kabar baik.&amp;nbsp;&lt;br /&gt;
 Jika Anda telah berkeputusan untuk mengisi hidup Anda dengan sesuatu yang positif, Kabar Baik menyajikan 45 bacaan pendek bersifat inspirasional-motivasional yang akan mengubah cara pandang dan hidup Anda.&amp;nbsp;&lt;br /&gt;
 Melalui buku ini Anda dapat menggali inspirasi positif, yang akhirnya akan memampukan Anda untuk mengubah diri sendiri dan orang lain.&amp;nbsp;&lt;/p&gt;</t>
        </is>
      </c>
      <c r="Y1088" s="262" t="n">
        <v>56000</v>
      </c>
      <c r="Z1088" s="226" t="n"/>
      <c r="AA1088" s="241">
        <f>Y1481*Z1481</f>
        <v/>
      </c>
      <c r="AB1088" s="237" t="inlineStr">
        <is>
          <t>018c7297-b83e-4717-943f-ff9abd7ac4a6</t>
        </is>
      </c>
    </row>
    <row r="1089" ht="15" customHeight="1" s="283">
      <c r="A1089" s="109" t="n">
        <v>1473</v>
      </c>
      <c r="B1089" s="222">
        <f>HYPERLINK("https://mocostore.moco.co.id/catalog/"&amp;AB1482,"Klik Disini")</f>
        <v/>
      </c>
      <c r="C1089" s="223" t="inlineStr">
        <is>
          <t>Bibliologi</t>
        </is>
      </c>
      <c r="D1089" s="223" t="n"/>
      <c r="E1089" s="223" t="inlineStr">
        <is>
          <t>Jonar T.H. Situmorang, MA.</t>
        </is>
      </c>
      <c r="F1089" s="223" t="inlineStr">
        <is>
          <t>978-979-29-2983-6</t>
        </is>
      </c>
      <c r="G1089" s="223" t="inlineStr">
        <is>
          <t>978-979-29-8891-8</t>
        </is>
      </c>
      <c r="H1089" s="223" t="inlineStr">
        <is>
          <t>Agama Kristen</t>
        </is>
      </c>
      <c r="I1089" s="258" t="inlineStr">
        <is>
          <t>Perguruan Tinggi</t>
        </is>
      </c>
      <c r="J1089" s="186" t="inlineStr">
        <is>
          <t>009.16</t>
        </is>
      </c>
      <c r="K1089" s="223" t="inlineStr">
        <is>
          <t>Tidak Tersedia</t>
        </is>
      </c>
      <c r="L1089" s="264" t="n"/>
      <c r="M1089" s="265" t="inlineStr">
        <is>
          <t>Tidak Tersedia</t>
        </is>
      </c>
      <c r="N1089" s="223" t="inlineStr">
        <is>
          <t>Indonesia</t>
        </is>
      </c>
      <c r="O1089" s="223" t="inlineStr">
        <is>
          <t>Tidak diketahui</t>
        </is>
      </c>
      <c r="P1089" s="260" t="n">
        <v>2013</v>
      </c>
      <c r="Q1089" s="260" t="n">
        <v>2018</v>
      </c>
      <c r="R1089" s="223" t="inlineStr">
        <is>
          <t>Penerbit Andi</t>
        </is>
      </c>
      <c r="S1089" s="223" t="inlineStr">
        <is>
          <t>Andi Offset CV</t>
        </is>
      </c>
      <c r="T1089" s="223" t="inlineStr">
        <is>
          <t>Lokal</t>
        </is>
      </c>
      <c r="U1089" s="261" t="n">
        <v>336</v>
      </c>
      <c r="V1089" s="86" t="inlineStr">
        <is>
          <t>pdf</t>
        </is>
      </c>
      <c r="W1089" s="223" t="inlineStr">
        <is>
          <t>19.6 MB</t>
        </is>
      </c>
      <c r="X1089" s="225" t="inlineStr">
        <is>
          <t>&lt;p&gt;Banyak orang, bahkan dari kalangan orang Kristen sendiri, &amp;nbsp;mempertanyakan keabsahan, keautentikan, dan keakuratan Alkitab yang mereka miliki saat ini. Sadar&amp;nbsp;atau tidak, jika pertanyaan ini tidak terjawab, pasti akan menggoyahkan keyakinan kita bahwa Alkitab adalah firman Allah yang benar dan tidak ada kesalahan di dalamnya.&amp;nbsp;&lt;/p&gt;</t>
        </is>
      </c>
      <c r="Y1089" s="262" t="n">
        <v>92500</v>
      </c>
      <c r="Z1089" s="226" t="n"/>
      <c r="AA1089" s="241">
        <f>Y1482*Z1482</f>
        <v/>
      </c>
      <c r="AB1089" s="237" t="inlineStr">
        <is>
          <t>4d84de98-ccc5-4279-89e3-ac8c73a54e4a</t>
        </is>
      </c>
    </row>
    <row r="1090" ht="15" customHeight="1" s="283">
      <c r="A1090" s="109" t="n">
        <v>1474</v>
      </c>
      <c r="B1090" s="222">
        <f>HYPERLINK("https://mocostore.moco.co.id/catalog/"&amp;AB1483,"Klik Disini")</f>
        <v/>
      </c>
      <c r="C1090" s="223" t="inlineStr">
        <is>
          <t>Kisah Inspirasional untuk Menumbuhkan Benih Keunggulan 3</t>
        </is>
      </c>
      <c r="D1090" s="223" t="n"/>
      <c r="E1090" s="223" t="inlineStr">
        <is>
          <t>Johny The</t>
        </is>
      </c>
      <c r="F1090" s="223" t="inlineStr">
        <is>
          <t>979-763-472-8</t>
        </is>
      </c>
      <c r="G1090" s="223" t="inlineStr">
        <is>
          <t>978-979-29-9646-3</t>
        </is>
      </c>
      <c r="H1090" s="223" t="inlineStr">
        <is>
          <t>Agama Kristen</t>
        </is>
      </c>
      <c r="I1090" s="258" t="inlineStr">
        <is>
          <t>Perguruan Tinggi</t>
        </is>
      </c>
      <c r="J1090" s="186" t="inlineStr">
        <is>
          <t>009.16</t>
        </is>
      </c>
      <c r="K1090" s="223" t="n"/>
      <c r="L1090" s="264" t="n"/>
      <c r="M1090" s="265" t="n"/>
      <c r="N1090" s="223" t="inlineStr">
        <is>
          <t>Indonesia</t>
        </is>
      </c>
      <c r="O1090" s="223" t="inlineStr">
        <is>
          <t>Tidak diketahui</t>
        </is>
      </c>
      <c r="P1090" s="260" t="n">
        <v>2007</v>
      </c>
      <c r="Q1090" s="260" t="n">
        <v>2018</v>
      </c>
      <c r="R1090" s="223" t="inlineStr">
        <is>
          <t>Penerbit Andi</t>
        </is>
      </c>
      <c r="S1090" s="223" t="inlineStr">
        <is>
          <t>Andi Offset CV</t>
        </is>
      </c>
      <c r="T1090" s="223" t="inlineStr">
        <is>
          <t>Lokal</t>
        </is>
      </c>
      <c r="U1090" s="261" t="n">
        <v>288</v>
      </c>
      <c r="V1090" s="86" t="inlineStr">
        <is>
          <t>pdf</t>
        </is>
      </c>
      <c r="W1090" s="223" t="inlineStr">
        <is>
          <t>12.3 MB</t>
        </is>
      </c>
      <c r="X1090" s="225" t="inlineStr">
        <is>
          <t>&lt;p&gt;Tahukah Anda kedalaman&amp;nbsp;cinta Dana Reeve kepada suaminya, Christopher Reeve, yang menderita lumpuh? Sikap dan nilai apa yang bisa Anda petik dari seekor burung Sterna? Apakah makna sebuah impian seorang francesco Totti? pesan apa yang tersirat pada&amp;nbsp; bait-bait lagu &amp;#39;Imagine&amp;#39; karya The Beatles?&amp;nbsp;&lt;/p&gt;
 &lt;p&gt;Kehidupan manusia sungguh kaya akan inspirasi. Alam menyediakan segudang inspirasi untuk digali dan diambil manfaatnya. Kisah-kisah hidup di sekitar kita, yang ditorehkan oleh sejarah di rnasa lampau atau masa kini, sungguh aplikatif dengan firman Tuhan. Allah menghendaki supaya kita diperkaya dalam hikmat sehingga kelak kita akan menuai buah-buahnya.&amp;nbsp;&lt;br /&gt;
 Ketika Anda kehabisan ide atau &amp;quot;kosong&amp;quot;, bacalah buku ini. Paling tidak, Kisah Inspirasional 3 ini menghangatkan hati dan mengisi pikiran Anda dengan ide-ide cemerlang yang membangkitkan semangat hidup. Ada beberapa topik yang disuguhkan da1am buku ini, antara lain:&amp;nbsp;&lt;/p&gt;
 &lt;p&gt;&amp;bull;&amp;nbsp;&amp;nbsp; &amp;nbsp;Cinta&lt;br /&gt;
 &amp;bull;&amp;nbsp;&amp;nbsp; &amp;nbsp;Sikap Pribadi&lt;br /&gt;
 &amp;bull;&amp;nbsp;&amp;nbsp; &amp;nbsp;Atlet dan Sport&lt;br /&gt;
 &amp;bull;&amp;nbsp;&amp;nbsp; &amp;nbsp;LaguPop&lt;br /&gt;
 dan masih banyak lagi&lt;/p&gt;
 &lt;p&gt;Buku yang kaya akan pengetahuan dan pemikiran refleksional akan relasi dan firman Tuhan dalam kehidupan sehari-hari ini akan menjadikan Anda insan yang berhikmat dan bijaksana. Selamat membaca!&amp;nbsp;&lt;br /&gt;
 &amp;nbsp;&lt;/p&gt;</t>
        </is>
      </c>
      <c r="Y1090" s="262" t="n">
        <v>75500</v>
      </c>
      <c r="Z1090" s="226" t="n"/>
      <c r="AA1090" s="241">
        <f>Y1483*Z1483</f>
        <v/>
      </c>
      <c r="AB1090" s="237" t="inlineStr">
        <is>
          <t>031d88c3-dbdb-4144-bccb-a31a787901e1</t>
        </is>
      </c>
    </row>
    <row r="1091" ht="15" customHeight="1" s="283">
      <c r="A1091" s="109" t="n">
        <v>1475</v>
      </c>
      <c r="B1091" s="222">
        <f>HYPERLINK("https://mocostore.moco.co.id/catalog/"&amp;AB1484,"Klik Disini")</f>
        <v/>
      </c>
      <c r="C1091" s="223" t="inlineStr">
        <is>
          <t>Bincang-Bincang dengan Guru Agung</t>
        </is>
      </c>
      <c r="D1091" s="223" t="n"/>
      <c r="E1091" s="223" t="inlineStr">
        <is>
          <t>Timotius Bakti Surono</t>
        </is>
      </c>
      <c r="F1091" s="223" t="inlineStr">
        <is>
          <t>979-731-872-9</t>
        </is>
      </c>
      <c r="G1091" s="223" t="inlineStr">
        <is>
          <t>978-979-29-8900-7</t>
        </is>
      </c>
      <c r="H1091" s="223" t="inlineStr">
        <is>
          <t>Agama Kristen</t>
        </is>
      </c>
      <c r="I1091" s="258" t="inlineStr">
        <is>
          <t>Perguruan Tinggi</t>
        </is>
      </c>
      <c r="J1091" s="186" t="inlineStr">
        <is>
          <t>009.16</t>
        </is>
      </c>
      <c r="K1091" s="223" t="inlineStr">
        <is>
          <t>Tidak Tersedia</t>
        </is>
      </c>
      <c r="L1091" s="223" t="n"/>
      <c r="M1091" s="259" t="inlineStr">
        <is>
          <t>Tidak Tersedia</t>
        </is>
      </c>
      <c r="N1091" s="223" t="inlineStr">
        <is>
          <t>Indonesia</t>
        </is>
      </c>
      <c r="O1091" s="223" t="inlineStr">
        <is>
          <t>Tidak diketahui</t>
        </is>
      </c>
      <c r="P1091" s="260" t="n">
        <v>2005</v>
      </c>
      <c r="Q1091" s="260" t="n">
        <v>2018</v>
      </c>
      <c r="R1091" s="223" t="inlineStr">
        <is>
          <t>Penerbit Andi</t>
        </is>
      </c>
      <c r="S1091" s="223" t="inlineStr">
        <is>
          <t>Andi Offset CV</t>
        </is>
      </c>
      <c r="T1091" s="223" t="inlineStr">
        <is>
          <t>Lokal</t>
        </is>
      </c>
      <c r="U1091" s="261" t="n">
        <v>160</v>
      </c>
      <c r="V1091" s="86" t="inlineStr">
        <is>
          <t>pdf</t>
        </is>
      </c>
      <c r="W1091" s="223" t="inlineStr">
        <is>
          <t>9.1 MB</t>
        </is>
      </c>
      <c r="X1091" s="225" t="inlineStr">
        <is>
          <t>&lt;p&gt;Sang Sabda setalh memaklumkan, &amp;quot;Akulah jalan, kebenaran dan hidup.&amp;quot; Sebab itu kebenaran sejati bersumber dari Sang Sabda. Kenyataannya, orang mencari kebenaran yang bersumber dari gagasan dan ajaran manusia. Sesungguhnya, di luar Dia yang ada hanyalah kebenaran versi manusia, apa pun vonis kaum fanatik yang menyatakanbahwa inilah kebenaran baru.&lt;br /&gt;
 &lt;br /&gt;
 Buku ini menyajikan topik-topik antara lain: pelecehan nama Yahweh, bahasa roh palsu, sidang pengadilan Yudas Iskariot, Antikris, dan neraka.&lt;br /&gt;
 &lt;br /&gt;
 Bincang-bincang imajiner yang dikemas di buku ini mengajak Anda untuk mendekat kepada Dia Sang Sabda. Pesan yang tersirat dalam buku ini adalah siapa pun yang mau mendekati-Nya harus berani membunuh ego pribadi dan membiarkan Sang Sabda bertakhta di dalam hati kita.&lt;/p&gt;</t>
        </is>
      </c>
      <c r="Y1091" s="262" t="n">
        <v>71500</v>
      </c>
      <c r="Z1091" s="226" t="n"/>
      <c r="AA1091" s="241">
        <f>Y1484*Z1484</f>
        <v/>
      </c>
      <c r="AB1091" s="237" t="inlineStr">
        <is>
          <t>85be9484-eceb-48f0-ba76-983862a059e3</t>
        </is>
      </c>
    </row>
    <row r="1092" ht="15" customHeight="1" s="283">
      <c r="A1092" s="109" t="n">
        <v>1477</v>
      </c>
      <c r="B1092" s="222">
        <f>HYPERLINK("https://mocostore.moco.co.id/catalog/"&amp;AB1486,"Klik Disini")</f>
        <v/>
      </c>
      <c r="C1092" s="223" t="inlineStr">
        <is>
          <t>Kajian Strategis Cost Benefit Teknologi Informasi</t>
        </is>
      </c>
      <c r="D1092" s="223" t="n"/>
      <c r="E1092" s="223" t="inlineStr">
        <is>
          <t>Dr. Richardus Eko Indrajit</t>
        </is>
      </c>
      <c r="F1092" s="223" t="inlineStr">
        <is>
          <t>979-731-198-8</t>
        </is>
      </c>
      <c r="G1092" s="223" t="inlineStr">
        <is>
          <t>978-979-29-8886-4</t>
        </is>
      </c>
      <c r="H1092" s="223" t="inlineStr">
        <is>
          <t>Komputer &amp; Internet</t>
        </is>
      </c>
      <c r="I1092" s="258" t="inlineStr">
        <is>
          <t>Perguruan Tinggi</t>
        </is>
      </c>
      <c r="J1092" s="186" t="inlineStr">
        <is>
          <t>009.05</t>
        </is>
      </c>
      <c r="K1092" s="223" t="n"/>
      <c r="L1092" s="264" t="n"/>
      <c r="M1092" s="265" t="n"/>
      <c r="N1092" s="223" t="inlineStr">
        <is>
          <t>Indonesia</t>
        </is>
      </c>
      <c r="O1092" s="223" t="inlineStr">
        <is>
          <t>Tidak diketahui</t>
        </is>
      </c>
      <c r="P1092" s="260" t="n">
        <v>2004</v>
      </c>
      <c r="Q1092" s="260" t="n">
        <v>2018</v>
      </c>
      <c r="R1092" s="223" t="inlineStr">
        <is>
          <t>Penerbit Andi</t>
        </is>
      </c>
      <c r="S1092" s="223" t="inlineStr">
        <is>
          <t>Andi Offset CV</t>
        </is>
      </c>
      <c r="T1092" s="223" t="inlineStr">
        <is>
          <t>Lokal</t>
        </is>
      </c>
      <c r="U1092" s="261" t="n">
        <v>182</v>
      </c>
      <c r="V1092" s="86" t="inlineStr">
        <is>
          <t>pdf</t>
        </is>
      </c>
      <c r="W1092" s="223" t="inlineStr">
        <is>
          <t>18.2 MB</t>
        </is>
      </c>
      <c r="X1092" s="225" t="inlineStr">
        <is>
          <t>&lt;p&gt;Buku ini berisi sejumlah tulisan pendek mengenai bagaimana berbagai perusahaan berusaha menggunakan konsep analisis dan perhitungan cost-benefit yang efektif dan dapat diterima oleh sejumlah pihak&lt;/p&gt;</t>
        </is>
      </c>
      <c r="Y1092" s="262" t="n">
        <v>80000</v>
      </c>
      <c r="Z1092" s="226" t="n"/>
      <c r="AA1092" s="241">
        <f>Y1486*Z1486</f>
        <v/>
      </c>
      <c r="AB1092" s="237" t="inlineStr">
        <is>
          <t>7ddd6d4d-7de5-47ff-bf3a-cc52734c4ecf</t>
        </is>
      </c>
    </row>
    <row r="1093" ht="15" customHeight="1" s="283">
      <c r="A1093" s="109" t="n">
        <v>1478</v>
      </c>
      <c r="B1093" s="222">
        <f>HYPERLINK("https://mocostore.moco.co.id/catalog/"&amp;AB1487,"Klik Disini")</f>
        <v/>
      </c>
      <c r="C1093" s="223" t="inlineStr">
        <is>
          <t>Bugar dan Sehat dengan Berolahraga</t>
        </is>
      </c>
      <c r="D1093" s="223" t="n"/>
      <c r="E1093" s="223" t="inlineStr">
        <is>
          <t>Djoko Pekik Irianto, Drs.,M.Kes.</t>
        </is>
      </c>
      <c r="F1093" s="223" t="inlineStr">
        <is>
          <t>979-763-579-1</t>
        </is>
      </c>
      <c r="G1093" s="223" t="inlineStr">
        <is>
          <t>978-979-29-8903-8</t>
        </is>
      </c>
      <c r="H1093" s="223" t="inlineStr">
        <is>
          <t>Kesehatan</t>
        </is>
      </c>
      <c r="I1093" s="258" t="inlineStr">
        <is>
          <t>Perguruan Tinggi</t>
        </is>
      </c>
      <c r="J1093" s="186" t="inlineStr">
        <is>
          <t>009.24</t>
        </is>
      </c>
      <c r="K1093" s="223" t="n"/>
      <c r="L1093" s="223" t="n"/>
      <c r="M1093" s="259" t="n"/>
      <c r="N1093" s="223" t="inlineStr">
        <is>
          <t>Indonesia</t>
        </is>
      </c>
      <c r="O1093" s="223" t="inlineStr">
        <is>
          <t>Tidak diketahui</t>
        </is>
      </c>
      <c r="P1093" s="260" t="n">
        <v>2006</v>
      </c>
      <c r="Q1093" s="260" t="n">
        <v>2018</v>
      </c>
      <c r="R1093" s="223" t="inlineStr">
        <is>
          <t>Penerbit Andi</t>
        </is>
      </c>
      <c r="S1093" s="223" t="inlineStr">
        <is>
          <t>Andi Offset CV</t>
        </is>
      </c>
      <c r="T1093" s="223" t="inlineStr">
        <is>
          <t>Lokal</t>
        </is>
      </c>
      <c r="U1093" s="261" t="n">
        <v>135</v>
      </c>
      <c r="V1093" s="86" t="inlineStr">
        <is>
          <t>pdf</t>
        </is>
      </c>
      <c r="W1093" s="223" t="inlineStr">
        <is>
          <t>20.6 MB</t>
        </is>
      </c>
      <c r="X1093" s="225" t="inlineStr">
        <is>
          <t>&lt;p&gt;Maik maraknya klub-klub olahraga, seperti jantung sehat, senam tera, taichi, senam pernafasan, serta menjamurnya fitness centre yang ramai dikunjungi orang menunjukkan makin besarnya kebutuhan masyarakat untuk mendapatkan kebugaran. Dengan kebugaran yang prima, manusia dapat menikmati hidup dan mampu berperan aktif di masyarakat sekaligus mampu turut serta berkompetisi dalam era hidup global dewasa ini.&lt;br /&gt;
 &lt;br /&gt;
 Sayang, masih banyak ditemukan cara-cara berolahraga yang belum benar, misalnya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cedera.&lt;br /&gt;
 &lt;br /&gt;
 Buku ini hadir untuk membimbing para penggemar olahraga kebugaran agar dapat berlatih dengan cara benar sehingga aman dan efektif mampu meningkatkan kebugarannya. Para pemandu (instruktur) dan Konsultan Kebugaran dapat menggunakan buku ini sebagai tambahan pengetahuan sehingga memperluas wawasan untuk menyusun program dan memandu latihan kebugaran. Buku ini dirancang secara praktis dan sederhana dilengkapi dengan gambar dan contoh sehingga mudah dipahami dan diterapkan dalam latihan kebugaran sehari-hari.&lt;/p&gt;</t>
        </is>
      </c>
      <c r="Y1093" s="262" t="n">
        <v>56000</v>
      </c>
      <c r="Z1093" s="226" t="n"/>
      <c r="AA1093" s="241">
        <f>Y1487*Z1487</f>
        <v/>
      </c>
      <c r="AB1093" s="237" t="inlineStr">
        <is>
          <t>31beb849-9778-4149-a716-9832f95ee8b7</t>
        </is>
      </c>
    </row>
    <row r="1094" ht="15" customHeight="1" s="283">
      <c r="A1094" s="109" t="n">
        <v>1479</v>
      </c>
      <c r="B1094" s="222">
        <f>HYPERLINK("https://mocostore.moco.co.id/catalog/"&amp;AB1488,"Klik Disini")</f>
        <v/>
      </c>
      <c r="C1094" s="223" t="inlineStr">
        <is>
          <t>Ilmu Belajar dan Didaktika Pendidikan Kristen</t>
        </is>
      </c>
      <c r="D1094" s="223" t="n"/>
      <c r="E1094" s="223" t="inlineStr">
        <is>
          <t>Junihot Simanjuntak</t>
        </is>
      </c>
      <c r="F1094" s="223" t="inlineStr">
        <is>
          <t>978-979-29-5768-6</t>
        </is>
      </c>
      <c r="G1094" s="223" t="inlineStr">
        <is>
          <t>978-979-29-9655-5</t>
        </is>
      </c>
      <c r="H1094" s="223" t="inlineStr">
        <is>
          <t>Agama Kristen</t>
        </is>
      </c>
      <c r="I1094" s="258" t="inlineStr">
        <is>
          <t>Perguruan Tinggi</t>
        </is>
      </c>
      <c r="J1094" s="186" t="inlineStr">
        <is>
          <t>009.16</t>
        </is>
      </c>
      <c r="K1094" s="223" t="inlineStr">
        <is>
          <t>Tidak Tersedia</t>
        </is>
      </c>
      <c r="L1094" s="264" t="n"/>
      <c r="M1094" s="265" t="inlineStr">
        <is>
          <t>Tidak Tersedia</t>
        </is>
      </c>
      <c r="N1094" s="223" t="inlineStr">
        <is>
          <t>Indonesia</t>
        </is>
      </c>
      <c r="O1094" s="223" t="inlineStr">
        <is>
          <t>Tidak diketahui</t>
        </is>
      </c>
      <c r="P1094" s="260" t="n">
        <v>2017</v>
      </c>
      <c r="Q1094" s="260" t="n">
        <v>2018</v>
      </c>
      <c r="R1094" s="223" t="inlineStr">
        <is>
          <t>Penerbit Andi</t>
        </is>
      </c>
      <c r="S1094" s="223" t="inlineStr">
        <is>
          <t>Andi Offset CV</t>
        </is>
      </c>
      <c r="T1094" s="223" t="inlineStr">
        <is>
          <t>Lokal</t>
        </is>
      </c>
      <c r="U1094" s="261" t="n">
        <v>288</v>
      </c>
      <c r="V1094" s="86" t="inlineStr">
        <is>
          <t>pdf</t>
        </is>
      </c>
      <c r="W1094" s="223" t="inlineStr">
        <is>
          <t>2.7 MB</t>
        </is>
      </c>
      <c r="X1094" s="225" t="inlineStr">
        <is>
          <t>&lt;p&gt;Salah satu upaya untuk mempersiapkan tenaga pendidik dalam profesi keguruan di bidang studi PAK adalah menyediakan buku acuan atau referensi yang representatif. Warna theologi yang dimiliki oleh seorang guru atau calon guru akan berpengaruh pada praksis mengenai pekerjaan atau profesi yang ditekuninya. Selanjutnya, sifat dan model praksis pendidikan yang dipahami oleh seorang guru atau calon guru akan berdampak pada pemikiran guru atau calon guru itu sendiri.&amp;nbsp;&lt;br /&gt;
 Sebagai wujud upaya tersebut penulis menerbitkan buku ini, yang dimaksudkan untuk memberikan sumbangan pemikiran kepada para praktisi pendidikan Kristen. Bahasan topik-topik dalam buku ini dibagi menjadi dua bagian: Bagian pertama membahas ilmu belajar dalam konteks penyelenggaraan pendidikan Kristen itu sendiri; bagian kedua membahas berbagai pemikiran tentang konsep dan praktik didaktika dan metodik PAK.&amp;nbsp;&lt;br /&gt;
 Diharapkan bahwa buku ini dapat mengembangkan kualitas panggilan keguruan semua orang percaya dalam konteks keluarga, sekolah, dan pelayanan jemaat di Tanah Air.&amp;nbsp;&lt;/p&gt;</t>
        </is>
      </c>
      <c r="Y1094" s="262" t="n">
        <v>85500</v>
      </c>
      <c r="Z1094" s="226" t="n"/>
      <c r="AA1094" s="241">
        <f>Y1488*Z1488</f>
        <v/>
      </c>
      <c r="AB1094" s="237" t="inlineStr">
        <is>
          <t>7b30e1de-5d5d-4f9d-80b9-7bb37507844b</t>
        </is>
      </c>
    </row>
    <row r="1095" ht="15" customHeight="1" s="283">
      <c r="A1095" s="109" t="n">
        <v>1480</v>
      </c>
      <c r="B1095" s="222">
        <f>HYPERLINK("https://mocostore.moco.co.id/catalog/"&amp;AB1489,"Klik Disini")</f>
        <v/>
      </c>
      <c r="C1095" s="223" t="inlineStr">
        <is>
          <t>My Unforgettable Experience</t>
        </is>
      </c>
      <c r="D1095" s="223" t="n"/>
      <c r="E1095" s="223" t="inlineStr">
        <is>
          <t>Imelda Saputra</t>
        </is>
      </c>
      <c r="F1095" s="223" t="inlineStr">
        <is>
          <t>979-763-939-8</t>
        </is>
      </c>
      <c r="G1095" s="223" t="inlineStr">
        <is>
          <t>978-979-29-9352-3</t>
        </is>
      </c>
      <c r="H1095" s="223" t="inlineStr">
        <is>
          <t>Agama Kristen</t>
        </is>
      </c>
      <c r="I1095" s="258" t="inlineStr">
        <is>
          <t>Perguruan Tinggi</t>
        </is>
      </c>
      <c r="J1095" s="186" t="inlineStr">
        <is>
          <t>009.16</t>
        </is>
      </c>
      <c r="K1095" s="223" t="n"/>
      <c r="L1095" s="223" t="n"/>
      <c r="M1095" s="259" t="n"/>
      <c r="N1095" s="223" t="inlineStr">
        <is>
          <t>Indonesia</t>
        </is>
      </c>
      <c r="O1095" s="223" t="inlineStr">
        <is>
          <t>Tidak diketahui</t>
        </is>
      </c>
      <c r="P1095" s="260" t="n">
        <v>2008</v>
      </c>
      <c r="Q1095" s="260" t="n">
        <v>2018</v>
      </c>
      <c r="R1095" s="223" t="inlineStr">
        <is>
          <t>Penerbit Andi</t>
        </is>
      </c>
      <c r="S1095" s="223" t="inlineStr">
        <is>
          <t>Andi Offset CV</t>
        </is>
      </c>
      <c r="T1095" s="223" t="inlineStr">
        <is>
          <t>Lokal</t>
        </is>
      </c>
      <c r="U1095" s="261" t="n">
        <v>147</v>
      </c>
      <c r="V1095" s="86" t="inlineStr">
        <is>
          <t>pdf</t>
        </is>
      </c>
      <c r="W1095" s="223" t="inlineStr">
        <is>
          <t>2.4 MB</t>
        </is>
      </c>
      <c r="X1095" s="225" t="inlineStr">
        <is>
          <t>&lt;p&gt;Apakah yang Anda rasakan ketika tubuh Anda mengalami sesuatu yang tidak menyenangkan? Anda merasa tidak berharga, tidak berguna, bahkan mungkin merasa menjadi beban keluarga atau orang lain. Jika Anda saat ini merasakan dan mengalaminya, Anda tidak berbeda dengan Imelda Saputra. buku ini mengisahkan kehidupan seorang gadis yang lumpuh sejak kecil karena malpraktik saat dokter mengoperasi benjolan besar di punggungnya. Kesalahan sang dokter menyebabkan syaraf kakinya tertarik sehingga lumpuh.&lt;br /&gt;
 &lt;br /&gt;
 Imelda tumbuh seperti gadis pada umumnya. Tetapi ia memendam iri hati kepada teman-temanya dan rendah diri (minder) karena &amp;quot;keterbatasanya&amp;quot;. Hari-hari dilaluinya di atas kursi roda. Namun demikian, ia tetap menyandarkan hidupnya kepada Tuhan Yesus. Bagaimana kisah selanjutnya?&lt;br /&gt;
 &lt;br /&gt;
 Simaklah pengalaman hidup Imelda yang tak terlupakan, antara lain:&lt;br /&gt;
 &lt;br /&gt;
 -Bagaimana usahanya mengalahkan rasa iri dan rendah diri?&lt;br /&gt;
 -Apa saja peristiwa yang dialaminya bersama Tuhan Yesus ketika ia masuk sekolah?&lt;br /&gt;
 -Bagaimana ia bisa membuat orangtua dan buyutnya bertobat dan menerima Yesus sebagai Juruselamat?&lt;br /&gt;
 -Bagaimana ia bisa menerima kenyataan bahwa nubuat kesembuhan yang disampaikan oleh hamba Tuhan ternyata tidak terjadi?&lt;br /&gt;
 -Bagaimana jatuh bangun perjalanan imanya bersama Tuhan?&lt;br /&gt;
 -Bagaimana kehidupan cintanya?&lt;br /&gt;
 &lt;br /&gt;
 Semuanya ada di buku ini.&lt;br /&gt;
 &lt;br /&gt;
 Buku ini adalah sebuah kisah nyata. Tepat sebagai inspirasi dan motivasi saat Anda mengalami kelemahan fisik atau situasi hidup yang tidak menyenangkan. Semua itu hanya bisa dihadapi dan dijalani bersama Tuhan Yesus&lt;/p&gt;</t>
        </is>
      </c>
      <c r="Y1095" s="262" t="n">
        <v>63000</v>
      </c>
      <c r="Z1095" s="226" t="n"/>
      <c r="AA1095" s="241">
        <f>Y1489*Z1489</f>
        <v/>
      </c>
      <c r="AB1095" s="237" t="inlineStr">
        <is>
          <t>53d70297-f6ec-4922-a2cf-4552aceea751</t>
        </is>
      </c>
    </row>
    <row r="1096" ht="15" customHeight="1" s="283">
      <c r="A1096" s="109" t="n">
        <v>1481</v>
      </c>
      <c r="B1096" s="222">
        <f>HYPERLINK("https://mocostore.moco.co.id/catalog/"&amp;AB1490,"Klik Disini")</f>
        <v/>
      </c>
      <c r="C1096" s="223" t="inlineStr">
        <is>
          <t>Exploring Android On Your Own PC</t>
        </is>
      </c>
      <c r="D1096" s="223" t="n"/>
      <c r="E1096" s="223" t="inlineStr">
        <is>
          <t>ELCOM</t>
        </is>
      </c>
      <c r="F1096" s="223" t="inlineStr">
        <is>
          <t>978-979-29-2053-6</t>
        </is>
      </c>
      <c r="G1096" s="223" t="inlineStr">
        <is>
          <t>978-979-29-9030-0</t>
        </is>
      </c>
      <c r="H1096" s="223" t="inlineStr">
        <is>
          <t>Komputer &amp; Internet</t>
        </is>
      </c>
      <c r="I1096" s="258" t="inlineStr">
        <is>
          <t>Perguruan Tinggi</t>
        </is>
      </c>
      <c r="J1096" s="186" t="inlineStr">
        <is>
          <t>009.05</t>
        </is>
      </c>
      <c r="K1096" s="223" t="n"/>
      <c r="L1096" s="223" t="n"/>
      <c r="M1096" s="259" t="n"/>
      <c r="N1096" s="223" t="inlineStr">
        <is>
          <t>Indonesia</t>
        </is>
      </c>
      <c r="O1096" s="223" t="inlineStr">
        <is>
          <t>Tidak diketahui</t>
        </is>
      </c>
      <c r="P1096" s="260" t="n">
        <v>2012</v>
      </c>
      <c r="Q1096" s="260" t="n">
        <v>2018</v>
      </c>
      <c r="R1096" s="223" t="inlineStr">
        <is>
          <t>Penerbit Andi</t>
        </is>
      </c>
      <c r="S1096" s="223" t="inlineStr">
        <is>
          <t>Andi Offset CV</t>
        </is>
      </c>
      <c r="T1096" s="223" t="inlineStr">
        <is>
          <t>Lokal</t>
        </is>
      </c>
      <c r="U1096" s="261" t="n">
        <v>105</v>
      </c>
      <c r="V1096" s="86" t="inlineStr">
        <is>
          <t>pdf</t>
        </is>
      </c>
      <c r="W1096" s="223" t="inlineStr">
        <is>
          <t>14.9 MB</t>
        </is>
      </c>
      <c r="X1096" s="225" t="inlineStr">
        <is>
          <t>&lt;p&gt;Sebelumnya, Anda pasti sudah pernah mendengar tentang Android. Namun, apakah kehebatan Android sehingga dapat laku keras di pasaran? Android sendiri adalah sistem operasi untuk telepon seluler yang berbasis Linux. Android menyediakan platform terbuka bagi para pengembang untuk menciptakan aplikasi mereka sendiri agar bisa digunakan di berbagai macam peranti bergerak. Selain itu, terdapat Android Market yang menyediakan ribuan aplikasi, baik yg gratis maupun berbayar, serta memiliki aplikasi native Google yang terintegrasi, seperti push email GMail, Google Maps, dan Google Calendar.&amp;nbsp;&lt;br /&gt;
 Anda bisa mendapatkan berbagai keunggulan di Android, misal sistemnya yang multitasking, kemudahan dalam notifikasi, akses mudah terhadap ribuan aplikasi Android lewat Google Android App Market, bisa menginstal ROM yang dimodifikasi, adanya Widget, dukungan penuh layanan Google (seperti Gmail, Youtube, dan fasilitas Google lainnya), stabil dan tidak mudah error atau hang, aman dari virus karena berbasis Linux (kernel 2.6), aplikasi game 3D-nya sangat stabil dan mantap, serta konektivitas yang lengkap (Bluetooth, Wifi, GPS).&lt;br /&gt;
 Sudah ingin beralih ke gadget Android? Eiit... tunggu dulu! Sebaiknya, sebelum membeli gadget Android yang saat ini masih relatif mahal, Anda dapat mencobanya dahulu, bahkan bereksplorasi dengan Android di PC sendiri. Tak seperti emulator-emulator gadget pada umumnya yang memiliki banyak kekurangan, aplikasi Android for PC ini mendukung semua layanan yang disediakan oleh Android, bahkan juga dapat terkoneksi dengan dunia maya. Melalui buku ini, Anda akan dipandu dalam menginstal Android for PC, pengeksplorasian dan pengaturan Android, pembahasan aplikasi-aplikasi Android, bahkan dibahas tentang game-game terlaris dan terpopuler tahun 2011 untuk aplikasi Android. Tunggu apa lagi? Buku ini merupakan buku wajib bagi para gadget freak yang ingin beralih atau ingin mengeksplorasi Android secara lebih lanjut.&lt;/p&gt;</t>
        </is>
      </c>
      <c r="Y1096" s="262" t="n">
        <v>38000</v>
      </c>
      <c r="Z1096" s="226" t="n"/>
      <c r="AA1096" s="241">
        <f>Y1490*Z1490</f>
        <v/>
      </c>
      <c r="AB1096" s="237" t="inlineStr">
        <is>
          <t>8a45f8a1-1cef-4485-be11-755092f732c9</t>
        </is>
      </c>
    </row>
    <row r="1097" ht="15" customHeight="1" s="283">
      <c r="A1097" s="109" t="n">
        <v>1482</v>
      </c>
      <c r="B1097" s="222">
        <f>HYPERLINK("https://mocostore.moco.co.id/catalog/"&amp;AB1491,"Klik Disini")</f>
        <v/>
      </c>
      <c r="C1097" s="223" t="inlineStr">
        <is>
          <t>Build Your Blogger XML Template</t>
        </is>
      </c>
      <c r="D1097" s="223" t="n"/>
      <c r="E1097" s="223" t="inlineStr">
        <is>
          <t>Wahyu Sya`ban</t>
        </is>
      </c>
      <c r="F1097" s="223" t="inlineStr">
        <is>
          <t>978-979-29-1245-6</t>
        </is>
      </c>
      <c r="G1097" s="223" t="inlineStr">
        <is>
          <t>978-979-29-8905-2</t>
        </is>
      </c>
      <c r="H1097" s="223" t="inlineStr">
        <is>
          <t>Komputer &amp; Internet</t>
        </is>
      </c>
      <c r="I1097" s="258" t="inlineStr">
        <is>
          <t>Perguruan Tinggi</t>
        </is>
      </c>
      <c r="J1097" s="186" t="inlineStr">
        <is>
          <t>009.05</t>
        </is>
      </c>
      <c r="K1097" s="223" t="n"/>
      <c r="L1097" s="264" t="n"/>
      <c r="M1097" s="265" t="n"/>
      <c r="N1097" s="223" t="inlineStr">
        <is>
          <t>Indonesia</t>
        </is>
      </c>
      <c r="O1097" s="223" t="inlineStr">
        <is>
          <t>Tidak diketahui</t>
        </is>
      </c>
      <c r="P1097" s="260" t="n">
        <v>2010</v>
      </c>
      <c r="Q1097" s="260" t="n">
        <v>2018</v>
      </c>
      <c r="R1097" s="223" t="inlineStr">
        <is>
          <t>Penerbit Andi</t>
        </is>
      </c>
      <c r="S1097" s="223" t="inlineStr">
        <is>
          <t>Andi Offset CV</t>
        </is>
      </c>
      <c r="T1097" s="223" t="inlineStr">
        <is>
          <t>Lokal</t>
        </is>
      </c>
      <c r="U1097" s="261" t="n">
        <v>240</v>
      </c>
      <c r="V1097" s="86" t="inlineStr">
        <is>
          <t>pdf</t>
        </is>
      </c>
      <c r="W1097" s="223" t="inlineStr">
        <is>
          <t>7.7 MB</t>
        </is>
      </c>
      <c r="X1097" s="225" t="inlineStr">
        <is>
          <t>&lt;p&gt;Membuat Template blog sangat mudah mungkian bisa disamakan dengan membuat mie instant karena dalam proses pembuatannya hanya butuh beberapa menit saja. Berapa lama waktu yang Anda butuhkan untuk membuat mie instant, nah selama itu pula Anda membuat template blog. Pada saat ini, template blog ada dua macam, yaitu Classic template dan XML template. Yang banyak digunakan oleh para pengguna blog adalam XML template karena banyak fitur dan kemudhan yang ditawarkan.&lt;/p&gt;</t>
        </is>
      </c>
      <c r="Y1097" s="262" t="n">
        <v>78500</v>
      </c>
      <c r="Z1097" s="226" t="n"/>
      <c r="AA1097" s="241">
        <f>Y1491*Z1491</f>
        <v/>
      </c>
      <c r="AB1097" s="237" t="inlineStr">
        <is>
          <t>a88ac01c-f95c-4f1a-9bf0-98b2a319d131</t>
        </is>
      </c>
    </row>
    <row r="1098" ht="15" customHeight="1" s="283">
      <c r="A1098" s="109" t="n">
        <v>1483</v>
      </c>
      <c r="B1098" s="222">
        <f>HYPERLINK("https://mocostore.moco.co.id/catalog/"&amp;AB1492,"Klik Disini")</f>
        <v/>
      </c>
      <c r="C1098" s="223" t="inlineStr">
        <is>
          <t>Build Your Own Line Follower Robot</t>
        </is>
      </c>
      <c r="D1098" s="223" t="n"/>
      <c r="E1098" s="223" t="inlineStr">
        <is>
          <t>Taufiq Dwi Septian Suyadhi</t>
        </is>
      </c>
      <c r="F1098" s="223" t="inlineStr">
        <is>
          <t>978-979-29-0633-2</t>
        </is>
      </c>
      <c r="G1098" s="223" t="inlineStr">
        <is>
          <t>978-979-29-8907-6</t>
        </is>
      </c>
      <c r="H1098" s="223" t="inlineStr">
        <is>
          <t>Pemograman</t>
        </is>
      </c>
      <c r="I1098" s="258" t="inlineStr">
        <is>
          <t>Perguruan Tinggi</t>
        </is>
      </c>
      <c r="J1098" s="186" t="inlineStr">
        <is>
          <t>009.05</t>
        </is>
      </c>
      <c r="K1098" s="223" t="inlineStr">
        <is>
          <t>Tidak Tersedia</t>
        </is>
      </c>
      <c r="L1098" s="223" t="n"/>
      <c r="M1098" s="259" t="inlineStr">
        <is>
          <t>Tidak Tersedia</t>
        </is>
      </c>
      <c r="N1098" s="223" t="inlineStr">
        <is>
          <t>Indonesia</t>
        </is>
      </c>
      <c r="O1098" s="223" t="inlineStr">
        <is>
          <t>Tidak diketahui</t>
        </is>
      </c>
      <c r="P1098" s="260" t="n">
        <v>2008</v>
      </c>
      <c r="Q1098" s="260" t="n">
        <v>2018</v>
      </c>
      <c r="R1098" s="223" t="inlineStr">
        <is>
          <t>Penerbit Andi</t>
        </is>
      </c>
      <c r="S1098" s="223" t="inlineStr">
        <is>
          <t>Andi Offset CV</t>
        </is>
      </c>
      <c r="T1098" s="223" t="inlineStr">
        <is>
          <t>Lokal</t>
        </is>
      </c>
      <c r="U1098" s="261" t="n">
        <v>172</v>
      </c>
      <c r="V1098" s="86" t="inlineStr">
        <is>
          <t>pdf</t>
        </is>
      </c>
      <c r="W1098" s="223" t="inlineStr">
        <is>
          <t>16.9 MB</t>
        </is>
      </c>
      <c r="X1098" s="225" t="inlineStr">
        <is>
          <t>&lt;p&gt;Buku ini menjelaskan pengenalan dasar pembuatan proyek mobile robot pengikut garis.Di dalam buku ini dijelaskan langkah-langkah dan cara perancangan robot pengikut garis menggunakan komponen IC yang tidak bisa diprogram ulang (unprogrammable LFR) serta robot pengikut garis yang menggunakan komponen IC yang bisa diprogram lagi (programmable LFR).&amp;nbsp; Penyajian yang sangat sederhana memudahkan pembaca dari kalangan penghobi elektronika tingkat pemula maupun advance, mahasiswa dan umum untuk memahaminya. Selain sebagai modul praktikum otomasi/robotika, buku ini bisa dimanfaatkan sebagai bahan ajar&amp;nbsp; mata kuliah mengenai kendali otomatis dan robotika. Bagi para mahasiswa yang ingin mengikuti event kontes robot Line Follower yang cukup sering diselenggarakan, baik skala lokal maupun nasional (Indonesia), buku ini bisa digunakan sebagai referensi. Keunggulan buku ini terletak pada penjelasannya yang sederhana mengenai proses perancangan robot pengikut garis karena&amp;nbsp; disajikan secara bertahap muali dari tahap pencarian ide (ketertarikan), pembuatan desain dan sistem mekanik, pembuatan sistem elektronik, pembuatan PCB, pemasangan sensor dan pembuatan program pengendalian (untuk programmable LFR). Manfaat yang&amp;nbsp;akan diperoleh setelah membaca buku ini adalah pembaca bisa langsung mempraktikan proses pembuatan robot pengikut garis.&lt;/p&gt;</t>
        </is>
      </c>
      <c r="Y1098" s="262" t="n">
        <v>115000</v>
      </c>
      <c r="Z1098" s="226" t="n"/>
      <c r="AA1098" s="241">
        <f>Y1492*Z1492</f>
        <v/>
      </c>
      <c r="AB1098" s="237" t="inlineStr">
        <is>
          <t>0d1bed4c-d8cc-404d-ab79-835773c46978</t>
        </is>
      </c>
    </row>
    <row r="1099" ht="15" customHeight="1" s="283">
      <c r="A1099" s="109" t="n">
        <v>1485</v>
      </c>
      <c r="B1099" s="222">
        <f>HYPERLINK("https://mocostore.moco.co.id/catalog/"&amp;AB1494,"Klik Disini")</f>
        <v/>
      </c>
      <c r="C1099" s="223" t="inlineStr">
        <is>
          <t>Buku Latihan: Modeling Furniture dengan 3ds Max dan Vray</t>
        </is>
      </c>
      <c r="D1099" s="223" t="n"/>
      <c r="E1099" s="223" t="inlineStr">
        <is>
          <t>Mikael Sugianto</t>
        </is>
      </c>
      <c r="F1099" s="223" t="inlineStr">
        <is>
          <t>978-979-29-1675-1</t>
        </is>
      </c>
      <c r="G1099" s="223" t="inlineStr">
        <is>
          <t>978-979-29-8908-3</t>
        </is>
      </c>
      <c r="H1099" s="223" t="inlineStr">
        <is>
          <t>Desain Grafis &amp; Multimedia</t>
        </is>
      </c>
      <c r="I1099" s="258" t="inlineStr">
        <is>
          <t>Perguruan Tinggi</t>
        </is>
      </c>
      <c r="J1099" s="186" t="inlineStr">
        <is>
          <t>009.05</t>
        </is>
      </c>
      <c r="K1099" s="264" t="n"/>
      <c r="L1099" s="264" t="n"/>
      <c r="M1099" s="265" t="n"/>
      <c r="N1099" s="223" t="inlineStr">
        <is>
          <t>Indonesia</t>
        </is>
      </c>
      <c r="O1099" s="223" t="inlineStr">
        <is>
          <t>Tidak diketahui</t>
        </is>
      </c>
      <c r="P1099" s="260" t="n">
        <v>2010</v>
      </c>
      <c r="Q1099" s="260" t="n">
        <v>2018</v>
      </c>
      <c r="R1099" s="223" t="inlineStr">
        <is>
          <t>Penerbit Andi</t>
        </is>
      </c>
      <c r="S1099" s="223" t="inlineStr">
        <is>
          <t>Andi Offset CV</t>
        </is>
      </c>
      <c r="T1099" s="223" t="inlineStr">
        <is>
          <t>Lokal</t>
        </is>
      </c>
      <c r="U1099" s="261" t="n">
        <v>176</v>
      </c>
      <c r="V1099" s="86" t="inlineStr">
        <is>
          <t>pdf</t>
        </is>
      </c>
      <c r="W1099" s="223" t="inlineStr">
        <is>
          <t>29.3 MB</t>
        </is>
      </c>
      <c r="X1099" s="225" t="inlineStr">
        <is>
          <t>&lt;p&gt;Modeling pada aplikasi 3ds Max merupakan tahapan awal yang memegang peranan penting dalam proses desain. Teknik modeling furniture modern dalam 3ds Max sedikit banyak memerlukan keahlian dalam pembuatan modeling yang khusus. Dalam sebuah perancangan interior menggunakan bantuan komputer gratis, modeling objek furniture modern mempunyai peranan yang cukup penting. Sebagai tahap akhir, dalam modeling furniture modem digunakan plug-in VRay untuk keperluan visualisasi yang paling populer.&lt;/p&gt;
 &lt;p&gt;Buku Latihan: Modeling Furniture Modem dengan 3ds Max don VRay ini secara khusus ditujukan, bagi pengguna 3D&amp;nbsp;untuk dapat membuat modeling furniture modem menggunakan 3D Sudio Max secara praktis, cepat&amp;nbsp;dan aplikatif sesuai kebutuhan. Buku ini menyajikan berbagai&amp;nbsp;teknik modeling 3ds Max,&amp;nbsp;pencahayaan, material hingga teknik-teknik presentasi furniture modern. Buku ini diharapkan dapat membantu para arsitek dan pembaca agar mampu menyajikan karya desainnya secara profesional.&lt;/p&gt;</t>
        </is>
      </c>
      <c r="Y1099" s="262" t="n">
        <v>92500</v>
      </c>
      <c r="Z1099" s="226" t="n"/>
      <c r="AA1099" s="241">
        <f>Y1494*Z1494</f>
        <v/>
      </c>
      <c r="AB1099" s="237" t="inlineStr">
        <is>
          <t>617f6e3c-fb35-48a9-8d85-4a454a6fcc9f</t>
        </is>
      </c>
    </row>
    <row r="1100" ht="15" customHeight="1" s="283">
      <c r="A1100" s="109" t="n">
        <v>1486</v>
      </c>
      <c r="B1100" s="222">
        <f>HYPERLINK("https://mocostore.moco.co.id/catalog/"&amp;AB1495,"Klik Disini")</f>
        <v/>
      </c>
      <c r="C1100" s="223" t="inlineStr">
        <is>
          <t>Buku Pendidikan Karakter Menjadi Seperti Yesus</t>
        </is>
      </c>
      <c r="D1100" s="223" t="n"/>
      <c r="E1100" s="223" t="inlineStr">
        <is>
          <t>Kak Tuti Gunawan</t>
        </is>
      </c>
      <c r="F1100" s="223" t="inlineStr">
        <is>
          <t>978-979-29-3699-5</t>
        </is>
      </c>
      <c r="G1100" s="223" t="inlineStr">
        <is>
          <t>978-979-29-8915-1</t>
        </is>
      </c>
      <c r="H1100" s="223" t="inlineStr">
        <is>
          <t>Agama Kristen</t>
        </is>
      </c>
      <c r="I1100" s="258" t="inlineStr">
        <is>
          <t>Perguruan Tinggi</t>
        </is>
      </c>
      <c r="J1100" s="186" t="inlineStr">
        <is>
          <t>009.16</t>
        </is>
      </c>
      <c r="K1100" s="223" t="inlineStr">
        <is>
          <t>Tidak Tersedia</t>
        </is>
      </c>
      <c r="L1100" s="264" t="n"/>
      <c r="M1100" s="265" t="inlineStr">
        <is>
          <t>Tidak Tersedia</t>
        </is>
      </c>
      <c r="N1100" s="223" t="inlineStr">
        <is>
          <t>Indonesia</t>
        </is>
      </c>
      <c r="O1100" s="223" t="inlineStr">
        <is>
          <t>Tidak diketahui</t>
        </is>
      </c>
      <c r="P1100" s="260" t="n">
        <v>2013</v>
      </c>
      <c r="Q1100" s="260" t="n">
        <v>2018</v>
      </c>
      <c r="R1100" s="223" t="inlineStr">
        <is>
          <t>Penerbit Andi</t>
        </is>
      </c>
      <c r="S1100" s="223" t="inlineStr">
        <is>
          <t>Andi Offset CV</t>
        </is>
      </c>
      <c r="T1100" s="223" t="inlineStr">
        <is>
          <t>Lokal</t>
        </is>
      </c>
      <c r="U1100" s="261" t="n">
        <v>104</v>
      </c>
      <c r="V1100" s="86" t="inlineStr">
        <is>
          <t>pdf</t>
        </is>
      </c>
      <c r="W1100" s="223" t="inlineStr">
        <is>
          <t>5.0 MB</t>
        </is>
      </c>
      <c r="X1100" s="225" t="inlineStr">
        <is>
          <t>&lt;p&gt;Buku pendidikan karakter, Menjadi seperti Yesus adalah buku pegangan untuk pengajaran di TK, PAUD dan Sekolah Minggu kelompok balita. Melalui buku ini diharapkan anak akan belajar nilai karakter dalam buah Roh yang diaplikasikan secara sederhana sehingga anak akan mengerti. Buku menjadi seperti Yesus memperkenalkan proses pembentukan katakter yang akan ditempuh melalui beberapa langkah: yaitu 1) pengenalan nilai melalui cerita, 2) pendalaman nilai melalui aktifitas, 3) mengingat nilai melalui ayat hafalan dan craft, 4) pembiasaan melalui tugas yang diapresiasi melalui kartu karakter.&lt;br /&gt;
 Dalam satu bulan anak belajar satu nilai karakter. Diharapkan anak belajar secara sederhana dan melalui pembiasaan dan proses yang dilalui maka nilai karakter akan menjadi pola dan gaya hidup, menjadi karakter anak .&lt;/p&gt;</t>
        </is>
      </c>
      <c r="Y1100" s="262" t="n">
        <v>51000</v>
      </c>
      <c r="Z1100" s="226" t="n"/>
      <c r="AA1100" s="241">
        <f>Y1495*Z1495</f>
        <v/>
      </c>
      <c r="AB1100" s="237" t="inlineStr">
        <is>
          <t>220dd100-017d-44c1-b0b3-41f7dabbcabb</t>
        </is>
      </c>
    </row>
    <row r="1101" ht="15" customHeight="1" s="283">
      <c r="A1101" s="109" t="n">
        <v>1487</v>
      </c>
      <c r="B1101" s="222">
        <f>HYPERLINK("https://mocostore.moco.co.id/catalog/"&amp;AB1496,"Klik Disini")</f>
        <v/>
      </c>
      <c r="C1101" s="223" t="inlineStr">
        <is>
          <t>Kupas Tuntas Nero Multimedia Suite 10</t>
        </is>
      </c>
      <c r="D1101" s="223" t="n"/>
      <c r="E1101" s="223" t="inlineStr">
        <is>
          <t>Madcoms</t>
        </is>
      </c>
      <c r="F1101" s="223" t="inlineStr">
        <is>
          <t>978-979-29-2642-2</t>
        </is>
      </c>
      <c r="G1101" s="223" t="inlineStr">
        <is>
          <t>978-979-29-9156-7</t>
        </is>
      </c>
      <c r="H1101" s="223" t="inlineStr">
        <is>
          <t>Komputer &amp; Internet</t>
        </is>
      </c>
      <c r="I1101" s="258" t="inlineStr">
        <is>
          <t>Perguruan Tinggi</t>
        </is>
      </c>
      <c r="J1101" s="186" t="inlineStr">
        <is>
          <t>009.05</t>
        </is>
      </c>
      <c r="K1101" s="223" t="n"/>
      <c r="L1101" s="223" t="n"/>
      <c r="M1101" s="259" t="n"/>
      <c r="N1101" s="223" t="inlineStr">
        <is>
          <t>Indonesia</t>
        </is>
      </c>
      <c r="O1101" s="223" t="inlineStr">
        <is>
          <t>Tidak diketahui</t>
        </is>
      </c>
      <c r="P1101" s="260" t="n">
        <v>2017</v>
      </c>
      <c r="Q1101" s="260" t="n">
        <v>2018</v>
      </c>
      <c r="R1101" s="223" t="inlineStr">
        <is>
          <t>Penerbit Andi</t>
        </is>
      </c>
      <c r="S1101" s="223" t="inlineStr">
        <is>
          <t>Andi Offset CV</t>
        </is>
      </c>
      <c r="T1101" s="223" t="inlineStr">
        <is>
          <t>Lokal</t>
        </is>
      </c>
      <c r="U1101" s="261" t="n">
        <v>272</v>
      </c>
      <c r="V1101" s="86" t="inlineStr">
        <is>
          <t>pdf</t>
        </is>
      </c>
      <c r="W1101" s="223" t="inlineStr">
        <is>
          <t>20.3 MB</t>
        </is>
      </c>
      <c r="X1101" s="225" t="inlineStr">
        <is>
          <t>&lt;p&gt;Salah jika Anda menganggap Nero hanyalah sebuah aplikasi utility yang berfungsi untuk mem-burning. Lebih dari itu Nero 10 telah menggabungkan tiga kategori aplikasi yang dibutuhkan para user komputer saat ini, seperti Aplikasi untuk Burning, Backup Data dan Mengedit File Multimedia (Foto, Audio dan Video). Karena itulah nero menyebut dirinya dengan nama Nero Multimedia Suite 10 yang wajib Anda coba, serta menggunakan buku ini sebagai panduannya.&lt;/p&gt;
 &lt;p&gt;Dalam setiap pokok bahasan, penulis berusaha mengulasnya secara simpel dan disertai dengan contoh praktis. Sajian bahasan yang terstruktur diharapkan dapat digunakan sebagai bahan belajar bagi pembaca untuk lebih menguasai beragam layanan Nero 10 ini.&lt;/p&gt;
 &lt;p&gt;Pokok bahasan yang disajikan dalam buku seri Kupas Tuntas Nero Multimedia Suite 10 ini meliputi:&lt;/p&gt;
 &lt;p&gt;&amp;uml;&amp;nbsp;&amp;nbsp;&amp;nbsp;&amp;nbsp;&amp;nbsp;&amp;nbsp;&amp;nbsp;&amp;nbsp;Mengenal segala hal tentang Nero Multimedia Suite 10&lt;/p&gt;
 &lt;p&gt;&amp;uml;&amp;nbsp;&amp;nbsp;&amp;nbsp;&amp;nbsp;&amp;nbsp;&amp;nbsp;&amp;nbsp;&amp;nbsp;Memburning Data Disk lengkap dengan SecurDisc untuk disk terproteksi dengan password.&lt;/p&gt;
 &lt;p&gt;&amp;uml;&amp;nbsp;&amp;nbsp;&amp;nbsp;&amp;nbsp;&amp;nbsp;&amp;nbsp;&amp;nbsp;&amp;nbsp;Memburning Audio Disk (membuat Audio CD, Jukebox MP3 CD/DVD)&lt;/p&gt;
 &lt;p&gt;&amp;uml;&amp;nbsp;&amp;nbsp;&amp;nbsp;&amp;nbsp;&amp;nbsp;&amp;nbsp;&amp;nbsp;&amp;nbsp;Memburning Video Disk (membuat VCD dan DVD Movie)&lt;/p&gt;
 &lt;p&gt;&amp;uml;&amp;nbsp;&amp;nbsp;&amp;nbsp;&amp;nbsp;&amp;nbsp;&amp;nbsp;&amp;nbsp;&amp;nbsp;Memburning Mixed Disk (menyimpan AudioCD &amp;amp; Data dalam satu disk)&lt;/p&gt;
 &lt;p&gt;&amp;uml;&amp;nbsp;&amp;nbsp;&amp;nbsp;&amp;nbsp;&amp;nbsp;&amp;nbsp;&amp;nbsp;&amp;nbsp;Copy Disk dan Image Burning (menggandakan disk ke disk atau disk ke dalam bentuk file/image)&lt;/p&gt;
 &lt;p&gt;&amp;uml;&amp;nbsp;&amp;nbsp;&amp;nbsp;&amp;nbsp;&amp;nbsp;&amp;nbsp;&amp;nbsp;&amp;nbsp;Virtual Disk &amp;amp; Virtual Optical Drive&lt;/p&gt;
 &lt;p&gt;&amp;uml;&amp;nbsp;&amp;nbsp;&amp;nbsp;&amp;nbsp;&amp;nbsp;&amp;nbsp;&amp;nbsp;&amp;nbsp;Mendesain Cover Disk&lt;/p&gt;
 &lt;p&gt;&amp;uml;&amp;nbsp;&amp;nbsp;&amp;nbsp;&amp;nbsp;&amp;nbsp;&amp;nbsp;&amp;nbsp;&amp;nbsp;Backup dan Recovery Disk&lt;/p&gt;
 &lt;p&gt;&amp;uml;&amp;nbsp;&amp;nbsp;&amp;nbsp;&amp;nbsp;&amp;nbsp;&amp;nbsp;&amp;nbsp;&amp;nbsp;Video Editing&lt;/p&gt;
 &lt;p&gt;&amp;uml;&amp;nbsp;&amp;nbsp;&amp;nbsp;&amp;nbsp;&amp;nbsp;&amp;nbsp;&amp;nbsp;&amp;nbsp;Audio Editing&lt;/p&gt;
 &lt;p&gt;&amp;uml;&amp;nbsp;&amp;nbsp;&amp;nbsp;&amp;nbsp;&amp;nbsp;&amp;nbsp;&amp;nbsp;&amp;nbsp;Menyalin isi DVD Movie&lt;/p&gt;</t>
        </is>
      </c>
      <c r="Y1101" s="262" t="n">
        <v>91000</v>
      </c>
      <c r="Z1101" s="226" t="n"/>
      <c r="AA1101" s="241">
        <f>Y1496*Z1496</f>
        <v/>
      </c>
      <c r="AB1101" s="237" t="inlineStr">
        <is>
          <t>cb0feb16-ea6d-4a72-9e4a-888cd72782af</t>
        </is>
      </c>
    </row>
    <row r="1102" ht="15" customHeight="1" s="283">
      <c r="A1102" s="109" t="n">
        <v>1488</v>
      </c>
      <c r="B1102" s="222">
        <f>HYPERLINK("https://mocostore.moco.co.id/catalog/"&amp;AB1497,"Klik Disini")</f>
        <v/>
      </c>
      <c r="C1102" s="223" t="inlineStr">
        <is>
          <t>Panduan Praktis: Pemodelan 3 Dimensi dengan Autodesk VIZï»¿</t>
        </is>
      </c>
      <c r="D1102" s="223" t="n"/>
      <c r="E1102" s="223" t="inlineStr">
        <is>
          <t>Wahana Komputer</t>
        </is>
      </c>
      <c r="F1102" s="223" t="inlineStr">
        <is>
          <t>978-979-29-0121-4</t>
        </is>
      </c>
      <c r="G1102" s="223" t="inlineStr">
        <is>
          <t>978-979-29-9322-6</t>
        </is>
      </c>
      <c r="H1102" s="223" t="inlineStr">
        <is>
          <t>Desain Grafis &amp; Multimedia</t>
        </is>
      </c>
      <c r="I1102" s="258" t="inlineStr">
        <is>
          <t>Perguruan Tinggi</t>
        </is>
      </c>
      <c r="J1102" s="186" t="inlineStr">
        <is>
          <t>009.05</t>
        </is>
      </c>
      <c r="K1102" s="223" t="n"/>
      <c r="L1102" s="264" t="n"/>
      <c r="M1102" s="265" t="n"/>
      <c r="N1102" s="223" t="inlineStr">
        <is>
          <t>Indonesia</t>
        </is>
      </c>
      <c r="O1102" s="223" t="inlineStr">
        <is>
          <t>Tidak diketahui</t>
        </is>
      </c>
      <c r="P1102" s="260" t="n">
        <v>2007</v>
      </c>
      <c r="Q1102" s="260" t="n">
        <v>2018</v>
      </c>
      <c r="R1102" s="223" t="inlineStr">
        <is>
          <t>Penerbit Andi</t>
        </is>
      </c>
      <c r="S1102" s="223" t="inlineStr">
        <is>
          <t>Andi Offset CV</t>
        </is>
      </c>
      <c r="T1102" s="223" t="inlineStr">
        <is>
          <t>Lokal</t>
        </is>
      </c>
      <c r="U1102" s="261" t="n">
        <v>430</v>
      </c>
      <c r="V1102" s="86" t="inlineStr">
        <is>
          <t>pdf</t>
        </is>
      </c>
      <c r="W1102" s="223" t="inlineStr">
        <is>
          <t>11.4 MB</t>
        </is>
      </c>
      <c r="X1102" s="225" t="inlineStr">
        <is>
          <t>&lt;p&gt;Autodesk VIZ adalah salah satu aplikasi desain grafis yang kini mulai banyak digunakan. Aplikasi ini memiliki kelebihan berupa kemampuan menggabungkan objek berbentuk image dengan objek ber&amp;not;sifat vektor menjadi sebuah file image dengan teknologi rendering yang telah disempurnakan. Hal ini menunjukkan semakin berkembangnya kemampuan desain grafis dalam bidang modeling. Dengan kehadiran aplikasi ini, para desainer sangat terbantu untuk menunjukkan desain yang nyata.&lt;br /&gt;
 &lt;br /&gt;
 Buku Seri Panduan Praktis Pemodelan 3 Dimensi dengan Autodesk VIZ ini membahas secara praktis dan tuntas berbagai hal yang berhubungan dengan pembuatan objek 3 dimensi serta animasi sederhana yang dilengkapi dengan gambar dan petunjuk langkah demi langkah, mulai dari teknik pembuatan objek sampai dengan contoh yang diaplikasikan pada objek sederhana.&lt;/p&gt;</t>
        </is>
      </c>
      <c r="Y1102" s="262" t="n">
        <v>108000</v>
      </c>
      <c r="Z1102" s="226" t="n"/>
      <c r="AA1102" s="241">
        <f>Y1497*Z1497</f>
        <v/>
      </c>
      <c r="AB1102" s="237" t="inlineStr">
        <is>
          <t>5f136936-1f75-4ad1-b025-15965bb69303</t>
        </is>
      </c>
    </row>
    <row r="1103" ht="15" customHeight="1" s="283">
      <c r="A1103" s="109" t="n">
        <v>1489</v>
      </c>
      <c r="B1103" s="222">
        <f>HYPERLINK("https://mocostore.moco.co.id/catalog/"&amp;AB1498,"Klik Disini")</f>
        <v/>
      </c>
      <c r="C1103" s="223" t="inlineStr">
        <is>
          <t>Panduan Praktis Pengolahan Audio Digital dengan Adobe Audition 3.0</t>
        </is>
      </c>
      <c r="D1103" s="223" t="n"/>
      <c r="E1103" s="223" t="inlineStr">
        <is>
          <t>Wahana Komputer</t>
        </is>
      </c>
      <c r="F1103" s="223" t="inlineStr">
        <is>
          <t>978-979-29-0818-3</t>
        </is>
      </c>
      <c r="G1103" s="223" t="inlineStr">
        <is>
          <t>978-979-29-9376-9</t>
        </is>
      </c>
      <c r="H1103" s="223" t="inlineStr">
        <is>
          <t>Desain Grafis &amp; Multimedia</t>
        </is>
      </c>
      <c r="I1103" s="258" t="inlineStr">
        <is>
          <t>Perguruan Tinggi</t>
        </is>
      </c>
      <c r="J1103" s="186" t="inlineStr">
        <is>
          <t>009.05</t>
        </is>
      </c>
      <c r="K1103" s="223" t="n"/>
      <c r="L1103" s="223" t="n"/>
      <c r="M1103" s="259" t="n"/>
      <c r="N1103" s="223" t="inlineStr">
        <is>
          <t>Indonesia</t>
        </is>
      </c>
      <c r="O1103" s="223" t="inlineStr">
        <is>
          <t>Tidak diketahui</t>
        </is>
      </c>
      <c r="P1103" s="260" t="n">
        <v>2009</v>
      </c>
      <c r="Q1103" s="260" t="n">
        <v>2018</v>
      </c>
      <c r="R1103" s="223" t="inlineStr">
        <is>
          <t>Penerbit Andi</t>
        </is>
      </c>
      <c r="S1103" s="223" t="inlineStr">
        <is>
          <t>Andi Offset CV</t>
        </is>
      </c>
      <c r="T1103" s="223" t="inlineStr">
        <is>
          <t>Lokal</t>
        </is>
      </c>
      <c r="U1103" s="261" t="n">
        <v>256</v>
      </c>
      <c r="V1103" s="86" t="inlineStr">
        <is>
          <t>pdf</t>
        </is>
      </c>
      <c r="W1103" s="223" t="inlineStr">
        <is>
          <t>8.1 MB</t>
        </is>
      </c>
      <c r="X1103" s="225" t="inlineStr">
        <is>
          <t>&lt;p&gt;Adobe Audition 3.0 adalah salah satu aplikasi milik Adobe System Incorporated yang khusus digunakan untuk melakukan berbagai pengolahan audio. Pada versi 3.0 ini, Adobe Audition menyediakan lebih banyak tool, fitur, dan kemudahan pengoperasian. Tidak perlu repot-repot seperti halnya editing pada perangkat konvensional, dengan aplikasi ini semua proses tinggal klik dan drag, dan hasilnya langsung dapat dimainkan. Bahkan versi ini mendukung format video untuk pembuatan video clip.&lt;br /&gt;
 &lt;br /&gt;
 Buku Panduan Praktis: Pengolahan Audio Digital dengan Adobe Audition 3.0 ini akan menuntun Anda dalam mengolah audio dan membuat komposisi musik menggunakan Adobe Audition 3.0. Materi yang diulas meliputi pengenalan program, teknik dasar editing audio, efek audio, hingga export dan pembuatan CD audio.&lt;/p&gt;</t>
        </is>
      </c>
      <c r="Y1103" s="262" t="n">
        <v>88500</v>
      </c>
      <c r="Z1103" s="226" t="n"/>
      <c r="AA1103" s="241">
        <f>Y1498*Z1498</f>
        <v/>
      </c>
      <c r="AB1103" s="237" t="inlineStr">
        <is>
          <t>bfd97503-933d-44ca-aa3d-3ce86ace93f7</t>
        </is>
      </c>
    </row>
    <row r="1104" ht="15" customHeight="1" s="283">
      <c r="A1104" s="109" t="n">
        <v>1490</v>
      </c>
      <c r="B1104" s="222">
        <f>HYPERLINK("https://mocostore.moco.co.id/catalog/"&amp;AB1499,"Klik Disini")</f>
        <v/>
      </c>
      <c r="C1104" s="223" t="inlineStr">
        <is>
          <t>Membesarkan Anak dengan Kreatif (Edisi Revisi)</t>
        </is>
      </c>
      <c r="D1104" s="223" t="n"/>
      <c r="E1104" s="223" t="inlineStr">
        <is>
          <t>B.S. Sidjabat</t>
        </is>
      </c>
      <c r="F1104" s="223" t="inlineStr">
        <is>
          <t>978-979-29-2923-2</t>
        </is>
      </c>
      <c r="G1104" s="223" t="inlineStr">
        <is>
          <t>978-979-29-9496-4</t>
        </is>
      </c>
      <c r="H1104" s="223" t="inlineStr">
        <is>
          <t>Agama Kristen</t>
        </is>
      </c>
      <c r="I1104" s="258" t="inlineStr">
        <is>
          <t>Perguruan Tinggi</t>
        </is>
      </c>
      <c r="J1104" s="186" t="inlineStr">
        <is>
          <t>009.16</t>
        </is>
      </c>
      <c r="K1104" s="264" t="n"/>
      <c r="L1104" s="264" t="n"/>
      <c r="M1104" s="265" t="n"/>
      <c r="N1104" s="223" t="inlineStr">
        <is>
          <t>Indonesia</t>
        </is>
      </c>
      <c r="O1104" s="223" t="inlineStr">
        <is>
          <t>Tidak diketahui</t>
        </is>
      </c>
      <c r="P1104" s="260" t="n">
        <v>2012</v>
      </c>
      <c r="Q1104" s="260" t="n">
        <v>2018</v>
      </c>
      <c r="R1104" s="223" t="inlineStr">
        <is>
          <t>Penerbit Andi</t>
        </is>
      </c>
      <c r="S1104" s="223" t="inlineStr">
        <is>
          <t>Andi Offset CV</t>
        </is>
      </c>
      <c r="T1104" s="223" t="inlineStr">
        <is>
          <t>Lokal</t>
        </is>
      </c>
      <c r="U1104" s="261" t="n">
        <v>277</v>
      </c>
      <c r="V1104" s="86" t="inlineStr">
        <is>
          <t>pdf</t>
        </is>
      </c>
      <c r="W1104" s="223" t="inlineStr">
        <is>
          <t>4.1 MB</t>
        </is>
      </c>
      <c r="X1104" s="225" t="inlineStr">
        <is>
          <t>&lt;p&gt;Membesarkan anak dan mendidiknya dalam iman dan moral adalah tugas orangtua. Pendidikan anak dalam keluarga merupakan peletakan dasar kepribadian dalam rangka mengahadapi tugas perkembangan berikutnya. Kalau pembentukan dalam keluarga sudah berjalan baik dan benar, pengemabangan pribadi anak selanjutnya akan berlangsung lebih kondusif.&lt;/p&gt;
 &lt;p&gt;Karena anak merupakan pribadi yang berkembang secara dinamis seraya mengahadapi beragam tantangan, para pengasuh dan pendidik memerlukan kreativitas. Buku ini secara khusus memberikan masukan bagi orangtua bagaimana bersikap arif menuntun anak bertumbuh secara sehat dalam iman dan watak.&lt;/p&gt;
 &lt;p&gt;Konsep tahapan perkembangan anak hingga remaja menurut ahli psikologi Erik H. Erikson (1902-1994) diintergrasikan dengan pandangan psikologi, teologi, dan pendidikan Kristen, dipergunakan membangun pemikiran dalam karya ini. Pengalaman penulis membesarkan tiga anak yang telah menjadi kaum muda saat ini, diharapkan turut pula memperkaya pemahaman pembaca.&lt;/p&gt;
 &lt;p&gt;Selain berguna bagi orangtua, buku ini sangat bermanfaat bagi warga jemaat dan para pemimpin di dalam gereja. Signifikansi karya ini juga dapat dirasakan oleh mahasiswa dan dosen sekolah Tinggi Teologi/ Agama Kristen dalam studi pendidikan anak, pembinaan keluarga, pengembangan kepribadian serta pembangunan karakter dan moral.&lt;br /&gt;
 &amp;nbsp;&lt;/p&gt;</t>
        </is>
      </c>
      <c r="Y1104" s="262" t="n">
        <v>84500</v>
      </c>
      <c r="Z1104" s="226" t="n"/>
      <c r="AA1104" s="241">
        <f>Y1499*Z1499</f>
        <v/>
      </c>
      <c r="AB1104" s="237" t="inlineStr">
        <is>
          <t>8aa4f763-09b0-46d5-b64e-77aef1f02d63</t>
        </is>
      </c>
    </row>
    <row r="1105" ht="15" customHeight="1" s="283">
      <c r="A1105" s="109" t="n">
        <v>1491</v>
      </c>
      <c r="B1105" s="222">
        <f>HYPERLINK("https://mocostore.moco.co.id/catalog/"&amp;AB1500,"Klik Disini")</f>
        <v/>
      </c>
      <c r="C1105" s="223" t="inlineStr">
        <is>
          <t>Panduan Praktis Pengoperasian Microsoft Visual FoxPro 6.0 Secara Interaktif</t>
        </is>
      </c>
      <c r="D1105" s="223" t="n"/>
      <c r="E1105" s="223" t="inlineStr">
        <is>
          <t>Wahana Komputer</t>
        </is>
      </c>
      <c r="F1105" s="223" t="inlineStr">
        <is>
          <t>979-533-984-2</t>
        </is>
      </c>
      <c r="G1105" s="223" t="inlineStr">
        <is>
          <t>978-979-29-9381-3</t>
        </is>
      </c>
      <c r="H1105" s="223" t="inlineStr">
        <is>
          <t>Komputer &amp; Internet</t>
        </is>
      </c>
      <c r="I1105" s="258" t="inlineStr">
        <is>
          <t>Perguruan Tinggi</t>
        </is>
      </c>
      <c r="J1105" s="186" t="inlineStr">
        <is>
          <t>009.05</t>
        </is>
      </c>
      <c r="K1105" s="223" t="n"/>
      <c r="L1105" s="223" t="n"/>
      <c r="M1105" s="259" t="n"/>
      <c r="N1105" s="223" t="inlineStr">
        <is>
          <t>Indonesia</t>
        </is>
      </c>
      <c r="O1105" s="223" t="inlineStr">
        <is>
          <t>Tidak diketahui</t>
        </is>
      </c>
      <c r="P1105" s="260" t="n">
        <v>2003</v>
      </c>
      <c r="Q1105" s="260" t="n">
        <v>2018</v>
      </c>
      <c r="R1105" s="223" t="inlineStr">
        <is>
          <t>Penerbit Andi</t>
        </is>
      </c>
      <c r="S1105" s="223" t="inlineStr">
        <is>
          <t>Andi Offset CV</t>
        </is>
      </c>
      <c r="T1105" s="223" t="inlineStr">
        <is>
          <t>Lokal</t>
        </is>
      </c>
      <c r="U1105" s="261" t="n">
        <v>244</v>
      </c>
      <c r="V1105" s="86" t="inlineStr">
        <is>
          <t>pdf</t>
        </is>
      </c>
      <c r="W1105" s="223" t="inlineStr">
        <is>
          <t>11.2 MB</t>
        </is>
      </c>
      <c r="X1105" s="225" t="inlineStr">
        <is>
          <t>&lt;p&gt;Membahas tentang: cara mempersiapkan dan menggunakan Microsoft visual FoxPro 6.0, termasuk di dalamnya cara menginstal, cara mengatur dan mengoptimalkan sistemnya, mengenai Microsoft Visual FoxPro 6.0, membuat table dan index, mengorganisasikan table dalam database, membuat dan mengatur query data, memperbarui data dengan view, mendesain Report dan Label, memproses data lewat form, cara mengimpor dan mengekspor data, dan cara mensharing data dengan aplikasi lain.&lt;/p&gt;</t>
        </is>
      </c>
      <c r="Y1105" s="262" t="n">
        <v>55000</v>
      </c>
      <c r="Z1105" s="226" t="n"/>
      <c r="AA1105" s="241">
        <f>Y1500*Z1500</f>
        <v/>
      </c>
      <c r="AB1105" s="237" t="inlineStr">
        <is>
          <t>0378fa09-eda7-4052-b606-55ebe357df4e</t>
        </is>
      </c>
    </row>
    <row r="1106" ht="15" customHeight="1" s="283">
      <c r="A1106" s="109" t="n">
        <v>1492</v>
      </c>
      <c r="B1106" s="222">
        <f>HYPERLINK("https://mocostore.moco.co.id/catalog/"&amp;AB1501,"Klik Disini")</f>
        <v/>
      </c>
      <c r="C1106" s="223" t="inlineStr">
        <is>
          <t>Mencari Kehendak-nya: 63 Renungan lnspiratif untuk Pribadi</t>
        </is>
      </c>
      <c r="D1106" s="223" t="n"/>
      <c r="E1106" s="223" t="inlineStr">
        <is>
          <t>Bambang Subandrijo</t>
        </is>
      </c>
      <c r="F1106" s="223" t="inlineStr">
        <is>
          <t>979-731-941-5</t>
        </is>
      </c>
      <c r="G1106" s="223" t="inlineStr">
        <is>
          <t>978-979-29-9549-7</t>
        </is>
      </c>
      <c r="H1106" s="223" t="inlineStr">
        <is>
          <t>Agama Kristen</t>
        </is>
      </c>
      <c r="I1106" s="258" t="inlineStr">
        <is>
          <t>Perguruan Tinggi</t>
        </is>
      </c>
      <c r="J1106" s="186" t="inlineStr">
        <is>
          <t>009.16</t>
        </is>
      </c>
      <c r="K1106" s="223" t="n"/>
      <c r="L1106" s="264" t="n"/>
      <c r="M1106" s="265" t="n"/>
      <c r="N1106" s="223" t="inlineStr">
        <is>
          <t>Indonesia</t>
        </is>
      </c>
      <c r="O1106" s="223" t="inlineStr">
        <is>
          <t>Tidak diketahui</t>
        </is>
      </c>
      <c r="P1106" s="260" t="n">
        <v>2005</v>
      </c>
      <c r="Q1106" s="260" t="n">
        <v>2018</v>
      </c>
      <c r="R1106" s="223" t="inlineStr">
        <is>
          <t>Penerbit Andi</t>
        </is>
      </c>
      <c r="S1106" s="223" t="inlineStr">
        <is>
          <t>Andi Offset CV</t>
        </is>
      </c>
      <c r="T1106" s="223" t="inlineStr">
        <is>
          <t>Lokal</t>
        </is>
      </c>
      <c r="U1106" s="261" t="n">
        <v>232</v>
      </c>
      <c r="V1106" s="86" t="inlineStr">
        <is>
          <t>pdf</t>
        </is>
      </c>
      <c r="W1106" s="223" t="inlineStr">
        <is>
          <t>20.5 MB</t>
        </is>
      </c>
      <c r="X1106" s="225" t="inlineStr">
        <is>
          <t>&lt;p&gt;Ada cara mudah untuk menguji pertumbuhan rohani Anda. Bertanyalah kepada diri Anda sendiri apakah Anda semakin mengasihi orang lain, semakin berbelas kasihan, semakin sabar, semakin memerhatikan, semakin memberi, semakin mengampuni dibandingkan setahun yang lalu. Daftar ini masih bisa diperpanjang. Jika sebagian besar jawaban Anda Ya, Anda sedang berada dalam proses menuju keserupaan dengan gam bar Kristus. Dan, itulah kehendak Bapa bagi orang yang percaya kepada-Nya.&lt;/p&gt;
 &lt;p&gt;Mencari Kehendak-Nya adalah kumpulan 63 renungan yang akan membimbing Anda untuk bertumbuh semakin serupa dengan gambar-Nya. Dengan gayanya yang &amp;quot;menggelitik dan menyentil&amp;quot;, buku ini dijamin akan segera memperbarui karakter Anda untuk semakin berakar, bertumbuh, dan berbuah di dalam Kristus.&lt;/p&gt;
 &lt;p&gt;Tunggu apa lagi, jadikan buku ini sebagai bahan khotbah ataupun renungan pribadi!&lt;/p&gt;</t>
        </is>
      </c>
      <c r="Y1106" s="262" t="n">
        <v>78500</v>
      </c>
      <c r="Z1106" s="226" t="n"/>
      <c r="AA1106" s="241">
        <f>Y1501*Z1501</f>
        <v/>
      </c>
      <c r="AB1106" s="237" t="inlineStr">
        <is>
          <t>f29beb1b-369a-46a3-988e-b1fab685bca5</t>
        </is>
      </c>
    </row>
    <row r="1107" ht="15" customHeight="1" s="283">
      <c r="A1107" s="109" t="n">
        <v>1493</v>
      </c>
      <c r="B1107" s="222">
        <f>HYPERLINK("https://mocostore.moco.co.id/catalog/"&amp;AB1502,"Klik Disini")</f>
        <v/>
      </c>
      <c r="C1107" s="223" t="inlineStr">
        <is>
          <t>Panduan Praktis Rancang Bangun 3 Dimensi dengan AutoCAD</t>
        </is>
      </c>
      <c r="D1107" s="223" t="n"/>
      <c r="E1107" s="223" t="inlineStr">
        <is>
          <t>Wahana Komputer</t>
        </is>
      </c>
      <c r="F1107" s="223" t="inlineStr">
        <is>
          <t>979-763-611-9</t>
        </is>
      </c>
      <c r="G1107" s="223" t="inlineStr">
        <is>
          <t>978-979-29-9387-5</t>
        </is>
      </c>
      <c r="H1107" s="223" t="inlineStr">
        <is>
          <t>Arsitektur</t>
        </is>
      </c>
      <c r="I1107" s="258" t="inlineStr">
        <is>
          <t>Perguruan Tinggi</t>
        </is>
      </c>
      <c r="J1107" s="186" t="inlineStr">
        <is>
          <t>009.04</t>
        </is>
      </c>
      <c r="K1107" s="223" t="inlineStr">
        <is>
          <t>Tidak Tersedia</t>
        </is>
      </c>
      <c r="L1107" s="223" t="n"/>
      <c r="M1107" s="259" t="inlineStr">
        <is>
          <t>Tidak Tersedia</t>
        </is>
      </c>
      <c r="N1107" s="223" t="inlineStr">
        <is>
          <t>Indonesia</t>
        </is>
      </c>
      <c r="O1107" s="223" t="inlineStr">
        <is>
          <t>Tidak diketahui</t>
        </is>
      </c>
      <c r="P1107" s="260" t="n">
        <v>2006</v>
      </c>
      <c r="Q1107" s="260" t="n">
        <v>2018</v>
      </c>
      <c r="R1107" s="223" t="inlineStr">
        <is>
          <t>Penerbit Andi</t>
        </is>
      </c>
      <c r="S1107" s="223" t="inlineStr">
        <is>
          <t>Andi Offset CV</t>
        </is>
      </c>
      <c r="T1107" s="223" t="inlineStr">
        <is>
          <t>Lokal</t>
        </is>
      </c>
      <c r="U1107" s="261" t="n">
        <v>375</v>
      </c>
      <c r="V1107" s="86" t="inlineStr">
        <is>
          <t>pdf</t>
        </is>
      </c>
      <c r="W1107" s="223" t="inlineStr">
        <is>
          <t>19.2 MB</t>
        </is>
      </c>
      <c r="X1107" s="225" t="inlineStr">
        <is>
          <t>&lt;p&gt;Menggambar objek secara 3 dimensi akan membantuAnda merasakan bentuk dan rupa objek yang Anda gambar dalam bentuk sebenarnya. Konsep rancangan gambar teknik 3 dimensi memudahkanAnda mengambil keputusan terhadap hasil rancangan yang lebih baik. Hal ini juga memudahkan mereka yang a warn dalam bidang perancangan ban gun untuk menangkap gagasanAnda.&lt;/p&gt;
 &lt;p&gt;AutoCAD 2006 membantu Anda menerapkan hasil rancangan ke dalam bentuk tiga dimensi. Sebagai pengembangan dari versi yang sudah ada, versi ini dilengkapi dengan berbagai fitur istimewa yang sangat menunjang kinerja para perancang bangun. Buku panduan ini mengenalkan detail AutoCAD 2006 dengan cara yang mudah dipahami. Anda akan belajar sekaligus berlatih sehingga semakin mematangkan Anda dalam perancangan bangun menggunakan AutoCAD 2006.&lt;/p&gt;</t>
        </is>
      </c>
      <c r="Y1107" s="262" t="n">
        <v>102500</v>
      </c>
      <c r="Z1107" s="226" t="n"/>
      <c r="AA1107" s="241">
        <f>Y1502*Z1502</f>
        <v/>
      </c>
      <c r="AB1107" s="237" t="inlineStr">
        <is>
          <t>502b71fd-527c-4936-8855-2439a0a9f62a</t>
        </is>
      </c>
    </row>
    <row r="1108" ht="15" customHeight="1" s="283">
      <c r="A1108" s="109" t="n">
        <v>1495</v>
      </c>
      <c r="B1108" s="222">
        <f>HYPERLINK("https://mocostore.moco.co.id/catalog/"&amp;AB1504,"Klik Disini")</f>
        <v/>
      </c>
      <c r="C1108" s="223" t="inlineStr">
        <is>
          <t>Pasti Bisa! Belajar Sendiri Adobe Illustrator CS5</t>
        </is>
      </c>
      <c r="D1108" s="223" t="n"/>
      <c r="E1108" s="223" t="inlineStr">
        <is>
          <t>Madcoms</t>
        </is>
      </c>
      <c r="F1108" s="223" t="inlineStr">
        <is>
          <t>978-979-29-2446-6</t>
        </is>
      </c>
      <c r="G1108" s="223" t="inlineStr">
        <is>
          <t>978-979-29-9414-8</t>
        </is>
      </c>
      <c r="H1108" s="223" t="inlineStr">
        <is>
          <t>Desain Grafis &amp; Multimedia</t>
        </is>
      </c>
      <c r="I1108" s="258" t="inlineStr">
        <is>
          <t>Perguruan Tinggi</t>
        </is>
      </c>
      <c r="J1108" s="186" t="inlineStr">
        <is>
          <t>009.05</t>
        </is>
      </c>
      <c r="K1108" s="223" t="n"/>
      <c r="L1108" s="223" t="n"/>
      <c r="M1108" s="259" t="n"/>
      <c r="N1108" s="223" t="inlineStr">
        <is>
          <t>Indonesia</t>
        </is>
      </c>
      <c r="O1108" s="223" t="inlineStr">
        <is>
          <t>Tidak diketahui</t>
        </is>
      </c>
      <c r="P1108" s="260" t="n">
        <v>2011</v>
      </c>
      <c r="Q1108" s="260" t="n">
        <v>2018</v>
      </c>
      <c r="R1108" s="223" t="inlineStr">
        <is>
          <t>Penerbit Andi</t>
        </is>
      </c>
      <c r="S1108" s="223" t="inlineStr">
        <is>
          <t>Andi Offset CV</t>
        </is>
      </c>
      <c r="T1108" s="223" t="inlineStr">
        <is>
          <t>Lokal</t>
        </is>
      </c>
      <c r="U1108" s="261" t="n">
        <v>208</v>
      </c>
      <c r="V1108" s="86" t="inlineStr">
        <is>
          <t>pdf</t>
        </is>
      </c>
      <c r="W1108" s="223" t="inlineStr">
        <is>
          <t>6.4 MB</t>
        </is>
      </c>
      <c r="X1108" s="225" t="inlineStr">
        <is>
          <t>&lt;p&gt;Buku Pasti Bisa!! Belajar Sendiri Adobe Illustrator CSS merupakan cara belajar yang mudah untuk menjadi pintar. Diperuntukkan bagi pemula untuk dapat menggunakan komponen kerja hingga terampil membuat desain vektor.&lt;/p&gt;
 &lt;p&gt;Buku ini mempelajari berbagai fasilitas yang disediakan Adobe Illustrator CS5. Dilengkapi gambar-gambar dan uraian secara rinci pad a tiap pokok bahasan, serta contoh latihan yang tertuang dalam buku ini diharapkan dapat digunakan sebagai bahan panduan dan latihan bagi pembaca untuk lebih memahami dan menguasai program Adobe Illustrator CS5 dengan baik.&lt;/p&gt;</t>
        </is>
      </c>
      <c r="Y1108" s="262" t="n">
        <v>58500</v>
      </c>
      <c r="Z1108" s="226" t="n"/>
      <c r="AA1108" s="241">
        <f>Y1504*Z1504</f>
        <v/>
      </c>
      <c r="AB1108" s="237" t="inlineStr">
        <is>
          <t>e5589509-a071-4a8f-b847-65c84e65d086</t>
        </is>
      </c>
    </row>
    <row r="1109" ht="15" customHeight="1" s="283">
      <c r="A1109" s="109" t="n">
        <v>1496</v>
      </c>
      <c r="B1109" s="222">
        <f>HYPERLINK("https://mocostore.moco.co.id/catalog/"&amp;AB1505,"Klik Disini")</f>
        <v/>
      </c>
      <c r="C1109" s="223" t="inlineStr">
        <is>
          <t>Konsep dan Penerapan Microsoft TCP/IP</t>
        </is>
      </c>
      <c r="D1109" s="223" t="n"/>
      <c r="E1109" s="223" t="inlineStr">
        <is>
          <t>Drew Heywood</t>
        </is>
      </c>
      <c r="F1109" s="223" t="inlineStr">
        <is>
          <t>979-533-612-6</t>
        </is>
      </c>
      <c r="G1109" s="223" t="inlineStr">
        <is>
          <t>978-979-29-9674-6</t>
        </is>
      </c>
      <c r="H1109" s="223" t="inlineStr">
        <is>
          <t>Komputer &amp; Internet</t>
        </is>
      </c>
      <c r="I1109" s="258" t="inlineStr">
        <is>
          <t>Perguruan Tinggi</t>
        </is>
      </c>
      <c r="J1109" s="186" t="inlineStr">
        <is>
          <t>009.05</t>
        </is>
      </c>
      <c r="K1109" s="223" t="n"/>
      <c r="L1109" s="264" t="n"/>
      <c r="M1109" s="265" t="n"/>
      <c r="N1109" s="223" t="inlineStr">
        <is>
          <t>Indonesia</t>
        </is>
      </c>
      <c r="O1109" s="223" t="inlineStr">
        <is>
          <t>Tidak diketahui</t>
        </is>
      </c>
      <c r="P1109" s="260" t="n">
        <v>1997</v>
      </c>
      <c r="Q1109" s="260" t="n">
        <v>2018</v>
      </c>
      <c r="R1109" s="223" t="inlineStr">
        <is>
          <t>Penerbit Andi</t>
        </is>
      </c>
      <c r="S1109" s="223" t="inlineStr">
        <is>
          <t>Andi Offset CV</t>
        </is>
      </c>
      <c r="T1109" s="223" t="inlineStr">
        <is>
          <t>Lokal</t>
        </is>
      </c>
      <c r="U1109" s="261" t="n">
        <v>504</v>
      </c>
      <c r="V1109" s="86" t="inlineStr">
        <is>
          <t>pdf</t>
        </is>
      </c>
      <c r="W1109" s="223" t="inlineStr">
        <is>
          <t>8.1 MB</t>
        </is>
      </c>
      <c r="X1109" s="225" t="inlineStr">
        <is>
          <t>&lt;p&gt;Konsep dan penerapan Microsoft TCP/IP adalah suatu referensi dan buku pegangan lengkap untuk menggunakan Microsoft TCP/IP pada network anda.&lt;/p&gt;
 &lt;p&gt;Buku ini lengkap membahas latar&amp;nbsp;belakang teknologi TCP/IP. Dengan buku ini anda akan memahami layanan Microsoft yang berkerja pada lingkungan TCP/IP, seperti &lt;em&gt;Windows Internet Naming Services &lt;/em&gt;(WINS). Selain itu Anda akan menguasai kerumitan TCP/IP dan mempelajari bagaimana menginstal, menyusun, dan mengatur &lt;em&gt;Dynamic Host Configuration Protocol &lt;/em&gt;(DHCP)&lt;/p&gt;</t>
        </is>
      </c>
      <c r="Y1109" s="262" t="n">
        <v>122000</v>
      </c>
      <c r="Z1109" s="226" t="n"/>
      <c r="AA1109" s="241">
        <f>Y1505*Z1505</f>
        <v/>
      </c>
      <c r="AB1109" s="237" t="inlineStr">
        <is>
          <t>ea5c6f89-894a-46d1-a9fb-cf478e67b729</t>
        </is>
      </c>
    </row>
    <row r="1110" ht="15" customHeight="1" s="283">
      <c r="A1110" s="109" t="n">
        <v>1497</v>
      </c>
      <c r="B1110" s="222">
        <f>HYPERLINK("https://mocostore.moco.co.id/catalog/"&amp;AB1506,"Klik Disini")</f>
        <v/>
      </c>
      <c r="C1110" s="223" t="inlineStr">
        <is>
          <t>Pasti Bisa Communicative Grammar Focus and Excercise for Easier Conversation and Better Assessment</t>
        </is>
      </c>
      <c r="D1110" s="223" t="n"/>
      <c r="E1110" s="223" t="inlineStr">
        <is>
          <t>Pardiyono</t>
        </is>
      </c>
      <c r="F1110" s="223" t="inlineStr">
        <is>
          <t>979-763-259-3</t>
        </is>
      </c>
      <c r="G1110" s="223" t="inlineStr">
        <is>
          <t>978-979-29-9419-3</t>
        </is>
      </c>
      <c r="H1110" s="223" t="inlineStr">
        <is>
          <t>Bahasa asing</t>
        </is>
      </c>
      <c r="I1110" s="258" t="inlineStr">
        <is>
          <t>Perguruan Tinggi</t>
        </is>
      </c>
      <c r="J1110" s="186" t="inlineStr">
        <is>
          <t>009.19</t>
        </is>
      </c>
      <c r="K1110" s="223" t="n"/>
      <c r="L1110" s="223" t="n"/>
      <c r="M1110" s="259" t="n"/>
      <c r="N1110" s="223" t="inlineStr">
        <is>
          <t>Indonesia</t>
        </is>
      </c>
      <c r="O1110" s="223" t="inlineStr">
        <is>
          <t>Tidak diketahui</t>
        </is>
      </c>
      <c r="P1110" s="260" t="n">
        <v>2004</v>
      </c>
      <c r="Q1110" s="260" t="n">
        <v>2018</v>
      </c>
      <c r="R1110" s="223" t="inlineStr">
        <is>
          <t>Penerbit Andi</t>
        </is>
      </c>
      <c r="S1110" s="223" t="inlineStr">
        <is>
          <t>Andi Offset CV</t>
        </is>
      </c>
      <c r="T1110" s="223" t="inlineStr">
        <is>
          <t>Lokal</t>
        </is>
      </c>
      <c r="U1110" s="261" t="n">
        <v>191</v>
      </c>
      <c r="V1110" s="86" t="inlineStr">
        <is>
          <t>pdf</t>
        </is>
      </c>
      <c r="W1110" s="223" t="inlineStr">
        <is>
          <t>14.8 MB</t>
        </is>
      </c>
      <c r="X1110" s="225" t="inlineStr">
        <is>
          <t>&lt;p&gt;What makes this book different from other English grammar books available is that it is designed communicatively, to be a more effective means to acquire speaking as well as writing skills through the communicative exercises . Each exercise is always in use of language related to the daily context of situation. Thus, the acquisition of speaking as well as writing skill is guaranteed easier !&lt;/p&gt;
 &lt;p&gt;Within thirteen chapters, this book presents you a number of grammar exercises related&amp;nbsp;to the&amp;nbsp;daily conversation topics done in different context of situation, Each topic is intensively enlightened and discussed, then followed by some practical dialogues and exercises related to the daily activities and events . Therefore, no other excuses for anyone to say that grammar is something difficult learn!&lt;/p&gt;</t>
        </is>
      </c>
      <c r="Y1110" s="262" t="n">
        <v>71500</v>
      </c>
      <c r="Z1110" s="226" t="n"/>
      <c r="AA1110" s="241">
        <f>Y1506*Z1506</f>
        <v/>
      </c>
      <c r="AB1110" s="237" t="inlineStr">
        <is>
          <t>626fae8c-4e2c-4cf9-8154-d82729057012</t>
        </is>
      </c>
    </row>
    <row r="1111" ht="15" customHeight="1" s="283">
      <c r="A1111" s="109" t="n">
        <v>1498</v>
      </c>
      <c r="B1111" s="222">
        <f>HYPERLINK("https://mocostore.moco.co.id/catalog/"&amp;AB1507,"Klik Disini")</f>
        <v/>
      </c>
      <c r="C1111" s="223" t="inlineStr">
        <is>
          <t>Pasti Bisa! Belajar Sendiri Microsoft Excel 2010</t>
        </is>
      </c>
      <c r="D1111" s="223" t="n"/>
      <c r="E1111" s="223" t="inlineStr">
        <is>
          <t>Madcoms</t>
        </is>
      </c>
      <c r="F1111" s="223" t="inlineStr">
        <is>
          <t>978-979-29-2697-2</t>
        </is>
      </c>
      <c r="G1111" s="223" t="inlineStr">
        <is>
          <t>978-979-29-9426-1</t>
        </is>
      </c>
      <c r="H1111" s="223" t="inlineStr">
        <is>
          <t>Komputer &amp; Internet</t>
        </is>
      </c>
      <c r="I1111" s="258" t="inlineStr">
        <is>
          <t>Perguruan Tinggi</t>
        </is>
      </c>
      <c r="J1111" s="186" t="inlineStr">
        <is>
          <t>009.05</t>
        </is>
      </c>
      <c r="K1111" s="223" t="n"/>
      <c r="L1111" s="264" t="n"/>
      <c r="M1111" s="265" t="n"/>
      <c r="N1111" s="223" t="inlineStr">
        <is>
          <t>Indonesia</t>
        </is>
      </c>
      <c r="O1111" s="223" t="inlineStr">
        <is>
          <t>Tidak diketahui</t>
        </is>
      </c>
      <c r="P1111" s="260" t="n">
        <v>2011</v>
      </c>
      <c r="Q1111" s="260" t="n">
        <v>2018</v>
      </c>
      <c r="R1111" s="223" t="inlineStr">
        <is>
          <t>Penerbit Andi</t>
        </is>
      </c>
      <c r="S1111" s="223" t="inlineStr">
        <is>
          <t>Andi Offset CV</t>
        </is>
      </c>
      <c r="T1111" s="223" t="inlineStr">
        <is>
          <t>Lokal</t>
        </is>
      </c>
      <c r="U1111" s="261" t="n">
        <v>208</v>
      </c>
      <c r="V1111" s="86" t="inlineStr">
        <is>
          <t>pdf</t>
        </is>
      </c>
      <c r="W1111" s="223" t="inlineStr">
        <is>
          <t>20.4 MB</t>
        </is>
      </c>
      <c r="X1111" s="225" t="inlineStr">
        <is>
          <t>&lt;p&gt;Buku Pasti Bisa!! Be/ajar Sendiri Microsoft Excel 2010 merupakan cara belajar yang mudah untuk menjadi pintar. Ditujukan untuk umum serta bagi pemula sekalipun untuk dapat menggunakan komponen kerja hingga terampil membuat dan mengolah Data dalam Microsoft Excel 2010.&lt;/p&gt;
 &lt;p&gt;Buku ini mempelajari berbagai fasilitas yang disediakan Microsoft Office Excel 2010. Dengan dilengkapi gambar-gambar dan uraian secara rinci pada tiap pokok bahasan serta contoh latihan yang tertuang di dalamnya, buku ini diharapkan dapat digunakan sebagai bahan panduan dan latihan bagi pembaca untuk lebih memahami dan menguasai program Microsoft Office Excel 2010 dengan baik.&lt;/p&gt;</t>
        </is>
      </c>
      <c r="Y1111" s="262" t="n">
        <v>62500</v>
      </c>
      <c r="Z1111" s="226" t="n"/>
      <c r="AA1111" s="241">
        <f>Y1507*Z1507</f>
        <v/>
      </c>
      <c r="AB1111" s="237" t="inlineStr">
        <is>
          <t>8beb03d1-0d43-4669-bcb5-b4c17ad073e7</t>
        </is>
      </c>
    </row>
    <row r="1112" ht="15" customHeight="1" s="283">
      <c r="A1112" s="109" t="n">
        <v>1499</v>
      </c>
      <c r="B1112" s="222">
        <f>HYPERLINK("https://mocostore.moco.co.id/catalog/"&amp;AB1508,"Klik Disini")</f>
        <v/>
      </c>
      <c r="C1112" s="223" t="inlineStr">
        <is>
          <t>Kala Wanita Percaya</t>
        </is>
      </c>
      <c r="D1112" s="223" t="n"/>
      <c r="E1112" s="223" t="inlineStr">
        <is>
          <t>Sarah Audrey Christie</t>
        </is>
      </c>
      <c r="F1112" s="223" t="inlineStr">
        <is>
          <t>979-763-929-0</t>
        </is>
      </c>
      <c r="G1112" s="223" t="inlineStr">
        <is>
          <t>978-979-29-9633-3</t>
        </is>
      </c>
      <c r="H1112" s="223" t="inlineStr">
        <is>
          <t>Agama Kristen</t>
        </is>
      </c>
      <c r="I1112" s="258" t="inlineStr">
        <is>
          <t>Perguruan Tinggi</t>
        </is>
      </c>
      <c r="J1112" s="186" t="inlineStr">
        <is>
          <t>009.16</t>
        </is>
      </c>
      <c r="K1112" s="223" t="inlineStr">
        <is>
          <t>Tidak Tersedia</t>
        </is>
      </c>
      <c r="L1112" s="223" t="n"/>
      <c r="M1112" s="259" t="inlineStr">
        <is>
          <t>Tidak Tersedia</t>
        </is>
      </c>
      <c r="N1112" s="223" t="inlineStr">
        <is>
          <t>Indonesia</t>
        </is>
      </c>
      <c r="O1112" s="223" t="inlineStr">
        <is>
          <t>Tidak diketahui</t>
        </is>
      </c>
      <c r="P1112" s="260" t="n">
        <v>2008</v>
      </c>
      <c r="Q1112" s="260" t="n">
        <v>2018</v>
      </c>
      <c r="R1112" s="223" t="inlineStr">
        <is>
          <t>Penerbit Andi</t>
        </is>
      </c>
      <c r="S1112" s="223" t="inlineStr">
        <is>
          <t>Andi Offset CV</t>
        </is>
      </c>
      <c r="T1112" s="223" t="inlineStr">
        <is>
          <t>Lokal</t>
        </is>
      </c>
      <c r="U1112" s="261" t="n">
        <v>154</v>
      </c>
      <c r="V1112" s="86" t="inlineStr">
        <is>
          <t>pdf</t>
        </is>
      </c>
      <c r="W1112" s="223" t="inlineStr">
        <is>
          <t>9.9 MB</t>
        </is>
      </c>
      <c r="X1112" s="225" t="inlineStr">
        <is>
          <t>&lt;p&gt;Sepasang mata kecil mengintip dari balik pintu. Tampak olehnya sang papa menampar sang mama. Ingin rasanya ia menolong mama. Tapi, ia terlalu takut. Nyaris tanpa suara ia menutup pintu itu dan kembaii ke kamar. Sembari bersembunyi di balik selimut, pikirannya melayang. Andai saja aku bisa menolong mama ...&lt;br /&gt;
 Menyaksikan pertengkaran kedua orangtuanya adalah pemandangan biasa. Situasi ini membuat luka hatinya. Rendah diri menderanya hingga ia tak mampu bergaul dengan ternan sebaya. Saat sang mama harus bekerja dan menjadi tulang punggung keluarga karena papa yang tidak bertanggungjawab, ia menemukan pribadi yang begitu mengasihinya, sang oma.&lt;br /&gt;
 Melalui sang oma, ia mengenal Tuhan dan mendapat bimbingan rohani. Di tengah kegalauan jiwanya, sinar kasih Tuhan mencerahkan hidupnya. Sayang, Tuhan begitu cepat memanggil oma ketika ia sedang merasakan hangatnya kasih sa yang dan bimbingannya. Tidak hanya dirinya yang tidak bisa menerima kepergian sang oma. Mama dan kakaknya tidak dapat melawan dukacita yang mendalam. Keluarganya kern bali lim bung ...&lt;br /&gt;
 Kala Wanita Percaya adalah sebuah kesaksian tentang perjalanan hidup seorang anak yang pernah mengalami penghinaan, penolakan, penelantaran, dan pelecehan. Namun, sentuhan kasih Tuhan telah mengubahnya menjadi wanita yang mandiri dan takut akan Tuhan.&lt;/p&gt;</t>
        </is>
      </c>
      <c r="Y1112" s="262" t="n">
        <v>59000</v>
      </c>
      <c r="Z1112" s="226" t="n"/>
      <c r="AA1112" s="241">
        <f>Y1508*Z1508</f>
        <v/>
      </c>
      <c r="AB1112" s="237" t="inlineStr">
        <is>
          <t>49e0c4ea-2b79-4028-a08e-c36cf0b58d6b</t>
        </is>
      </c>
    </row>
    <row r="1113" ht="15" customHeight="1" s="283">
      <c r="A1113" s="109" t="n">
        <v>1500</v>
      </c>
      <c r="B1113" s="222">
        <f>HYPERLINK("https://mocostore.moco.co.id/catalog/"&amp;AB1509,"Klik Disini")</f>
        <v/>
      </c>
      <c r="C1113" s="223" t="inlineStr">
        <is>
          <t>Pasti Bisa! Belajar Sendiri Microsoft Word 2010</t>
        </is>
      </c>
      <c r="D1113" s="223" t="n"/>
      <c r="E1113" s="223" t="inlineStr">
        <is>
          <t>Madcoms</t>
        </is>
      </c>
      <c r="F1113" s="223" t="inlineStr">
        <is>
          <t>978-979-29-2565-4</t>
        </is>
      </c>
      <c r="G1113" s="223" t="inlineStr">
        <is>
          <t>978-979-29-9429-2</t>
        </is>
      </c>
      <c r="H1113" s="223" t="inlineStr">
        <is>
          <t>Komputer &amp; Internet</t>
        </is>
      </c>
      <c r="I1113" s="258" t="inlineStr">
        <is>
          <t>Perguruan Tinggi</t>
        </is>
      </c>
      <c r="J1113" s="186" t="inlineStr">
        <is>
          <t>009.05</t>
        </is>
      </c>
      <c r="K1113" s="223" t="n"/>
      <c r="L1113" s="223" t="n"/>
      <c r="M1113" s="259" t="n"/>
      <c r="N1113" s="223" t="inlineStr">
        <is>
          <t>Indonesia</t>
        </is>
      </c>
      <c r="O1113" s="223" t="inlineStr">
        <is>
          <t>Tidak diketahui</t>
        </is>
      </c>
      <c r="P1113" s="260" t="n">
        <v>2011</v>
      </c>
      <c r="Q1113" s="260" t="n">
        <v>2018</v>
      </c>
      <c r="R1113" s="223" t="inlineStr">
        <is>
          <t>Penerbit Andi</t>
        </is>
      </c>
      <c r="S1113" s="223" t="inlineStr">
        <is>
          <t>Andi Offset CV</t>
        </is>
      </c>
      <c r="T1113" s="223" t="inlineStr">
        <is>
          <t>Lokal</t>
        </is>
      </c>
      <c r="U1113" s="261" t="n">
        <v>208</v>
      </c>
      <c r="V1113" s="86" t="inlineStr">
        <is>
          <t>pdf</t>
        </is>
      </c>
      <c r="W1113" s="223" t="inlineStr">
        <is>
          <t>26.6 MB</t>
        </is>
      </c>
      <c r="X1113" s="225" t="inlineStr">
        <is>
          <t>&lt;p&gt;Menggunakan buku ini merupakan cara belajar yang mudah untuk menjadi pintar. Buku ditujukan untuk umum dan pemula untuk dapat menggunakan komponen kerja hingga terampil membuat dan mengolah dokumen dalam Microsoft Word 2010.&amp;nbsp;&lt;/p&gt;
 &lt;p&gt;Buku ini membahas berbagai fasilitas yang disediakan Microsoft Office Word 2010, dilengkapi dengan gambar-gambar dan uraian secara rinci pada tiap-tiap pokok bahasan serta contoh-contoh latihan yang tertuang dalam buku ini diharapkan dapat digunakan sebagai bahan panduan dan latihan bagi pembaca untuk lebih memahami dan menguasai program Microsoft Office Word 2010 dengan baik.&lt;/p&gt;</t>
        </is>
      </c>
      <c r="Y1113" s="262" t="n">
        <v>58500</v>
      </c>
      <c r="Z1113" s="226" t="n"/>
      <c r="AA1113" s="241">
        <f>Y1509*Z1509</f>
        <v/>
      </c>
      <c r="AB1113" s="237" t="inlineStr">
        <is>
          <t>00e425c5-158e-402e-b0d4-8f6e7b726e78</t>
        </is>
      </c>
    </row>
    <row r="1114" ht="15" customHeight="1" s="283">
      <c r="A1114" s="109" t="n">
        <v>1501</v>
      </c>
      <c r="B1114" s="222">
        <f>HYPERLINK("https://mocostore.moco.co.id/catalog/"&amp;AB1510,"Klik Disini")</f>
        <v/>
      </c>
      <c r="C1114" s="223" t="inlineStr">
        <is>
          <t>Pastoral Konseling Alkitabiah 2: Kebenaran Alkitab Menjawab Masalah Anda</t>
        </is>
      </c>
      <c r="D1114" s="223" t="n"/>
      <c r="E1114" s="223" t="inlineStr">
        <is>
          <t>June Hunt</t>
        </is>
      </c>
      <c r="F1114" s="223" t="inlineStr">
        <is>
          <t>978-979-29-4817-2</t>
        </is>
      </c>
      <c r="G1114" s="223" t="inlineStr">
        <is>
          <t>978-979-29-9437-7</t>
        </is>
      </c>
      <c r="H1114" s="223" t="inlineStr">
        <is>
          <t>Agama Kristen</t>
        </is>
      </c>
      <c r="I1114" s="258" t="inlineStr">
        <is>
          <t>Perguruan Tinggi</t>
        </is>
      </c>
      <c r="J1114" s="186" t="inlineStr">
        <is>
          <t>009.16</t>
        </is>
      </c>
      <c r="K1114" s="264" t="n"/>
      <c r="L1114" s="264" t="n"/>
      <c r="M1114" s="265" t="n"/>
      <c r="N1114" s="223" t="inlineStr">
        <is>
          <t>Indonesia</t>
        </is>
      </c>
      <c r="O1114" s="223" t="inlineStr">
        <is>
          <t>Tidak diketahui</t>
        </is>
      </c>
      <c r="P1114" s="260" t="n">
        <v>2015</v>
      </c>
      <c r="Q1114" s="260" t="n">
        <v>2018</v>
      </c>
      <c r="R1114" s="223" t="inlineStr">
        <is>
          <t>Penerbit Andi</t>
        </is>
      </c>
      <c r="S1114" s="223" t="inlineStr">
        <is>
          <t>Andi Offset CV</t>
        </is>
      </c>
      <c r="T1114" s="223" t="inlineStr">
        <is>
          <t>Lokal</t>
        </is>
      </c>
      <c r="U1114" s="261" t="n">
        <v>464</v>
      </c>
      <c r="V1114" s="86" t="inlineStr">
        <is>
          <t>pdf</t>
        </is>
      </c>
      <c r="W1114" s="223" t="inlineStr">
        <is>
          <t>19.7 MB</t>
        </is>
      </c>
      <c r="X1114" s="225" t="inlineStr">
        <is>
          <t>&lt;p&gt;Buku ini akan memberi perubahan dalam cara berpikir dan juga dalam menangani orang-orang yang sudah terjerumus ke dalam dosa homoseksual, penyalahgunaan obat-obatan, disfungsi dalam keluarga, ketakutan, kecemburuan, kekhawatiran, dll karena buku ini bukan hanya memaparkan mengenai maksud dari masalah-masalah di atas, tetapi juga ada tanya jawab yang diperoleh melalui pelayanan penulis.&amp;nbsp;&lt;/p&gt;
 &lt;p&gt;Dengan membaca dan memahami buku ini, maka baik konselor maupun konsele akan menyadari identitas mereka dihadapan Tuhan. Seorang konselor akan tertolong untuk membawa orang lain menyadari akan krisis yang sedang dialami. Semuanya ini bertujuan supaya krisis bisa diatasi dan semua orang mengenal Tuhan yang pada akhirnya semua orang menyembah Tuhan sebagai pemilik kehidupan yang mutlak.&lt;/p&gt;</t>
        </is>
      </c>
      <c r="Y1114" s="262" t="n">
        <v>114000</v>
      </c>
      <c r="Z1114" s="226" t="n"/>
      <c r="AA1114" s="241">
        <f>Y1510*Z1510</f>
        <v/>
      </c>
      <c r="AB1114" s="237" t="inlineStr">
        <is>
          <t>3bc4f3d6-2745-4d35-9de3-6792d5e16a9a</t>
        </is>
      </c>
    </row>
    <row r="1115" ht="15" customHeight="1" s="283">
      <c r="A1115" s="109" t="n">
        <v>1502</v>
      </c>
      <c r="B1115" s="222">
        <f>HYPERLINK("https://mocostore.moco.co.id/catalog/"&amp;AB1511,"Klik Disini")</f>
        <v/>
      </c>
      <c r="C1115" s="223" t="inlineStr">
        <is>
          <t>Seri Populer: Daftar Alamat Situs Indonesia Populer</t>
        </is>
      </c>
      <c r="D1115" s="223" t="n"/>
      <c r="E1115" s="223" t="inlineStr">
        <is>
          <t>Wahana Komputer</t>
        </is>
      </c>
      <c r="F1115" s="223" t="inlineStr">
        <is>
          <t>979-731-788-9</t>
        </is>
      </c>
      <c r="G1115" s="223" t="inlineStr">
        <is>
          <t>978-979-29-9586-2</t>
        </is>
      </c>
      <c r="H1115" s="223" t="inlineStr">
        <is>
          <t>Komputer &amp; Internet</t>
        </is>
      </c>
      <c r="I1115" s="258" t="inlineStr">
        <is>
          <t>Perguruan Tinggi</t>
        </is>
      </c>
      <c r="J1115" s="186" t="inlineStr">
        <is>
          <t>009.05</t>
        </is>
      </c>
      <c r="K1115" s="223" t="n"/>
      <c r="L1115" s="223" t="n"/>
      <c r="M1115" s="259" t="n"/>
      <c r="N1115" s="223" t="inlineStr">
        <is>
          <t>Indonesia</t>
        </is>
      </c>
      <c r="O1115" s="223" t="inlineStr">
        <is>
          <t>Tidak diketahui</t>
        </is>
      </c>
      <c r="P1115" s="260" t="n">
        <v>2005</v>
      </c>
      <c r="Q1115" s="260" t="n">
        <v>2018</v>
      </c>
      <c r="R1115" s="223" t="inlineStr">
        <is>
          <t>Penerbit Andi</t>
        </is>
      </c>
      <c r="S1115" s="223" t="inlineStr">
        <is>
          <t>Andi Offset CV</t>
        </is>
      </c>
      <c r="T1115" s="223" t="inlineStr">
        <is>
          <t>Lokal</t>
        </is>
      </c>
      <c r="U1115" s="261" t="n">
        <v>256</v>
      </c>
      <c r="V1115" s="86" t="inlineStr">
        <is>
          <t>pdf</t>
        </is>
      </c>
      <c r="W1115" s="223" t="inlineStr">
        <is>
          <t>22.5 MB</t>
        </is>
      </c>
      <c r="X1115" s="225" t="inlineStr">
        <is>
          <t>&lt;p&gt;Buku Daftar Alamat Situs Populer Indonesia ini hadir untuk membantu para netter Indonesia didalam mendapatkan informasi-informasi penting sesuai keperluan.&amp;nbsp;&lt;br /&gt;
 &lt;br /&gt;
 Daftar Isi :&lt;br /&gt;
 Bab I Lembaga Pemerintahan&lt;br /&gt;
 Bab II Situs Portal&lt;br /&gt;
 Bab III Ekonomi, Bisnis dan Komersial&lt;br /&gt;
 Bab IV Seni dan Budaya&lt;br /&gt;
 Bab V Pendidikan&lt;br /&gt;
 Bab VI Pustaka dan Ilmu Pengetahuan&lt;br /&gt;
 Bab VII Peta dan Wilayah&lt;br /&gt;
 Bab VIII Berita dan Media Massa&lt;br /&gt;
 Bab IX Informasi dan Hiburan&lt;br /&gt;
 Bab X Teknologi dan Komputer&lt;br /&gt;
 Bab XI Layanan Email&lt;br /&gt;
 Bab XII Kesehatan&lt;br /&gt;
 Bab XIII Olahraga&lt;br /&gt;
 Bab XIV Mailing List&lt;br /&gt;
 Bab XV Pencarian (Search Engine)&lt;/p&gt;</t>
        </is>
      </c>
      <c r="Y1115" s="262" t="n">
        <v>80000</v>
      </c>
      <c r="Z1115" s="226" t="n"/>
      <c r="AA1115" s="241">
        <f>Y1511*Z1511</f>
        <v/>
      </c>
      <c r="AB1115" s="237" t="inlineStr">
        <is>
          <t>0df48d69-eb25-4a28-b5ae-e4e36c3f577c</t>
        </is>
      </c>
    </row>
    <row r="1116" ht="15" customHeight="1" s="283">
      <c r="A1116" s="109" t="n">
        <v>1503</v>
      </c>
      <c r="B1116" s="222">
        <f>HYPERLINK("https://mocostore.moco.co.id/catalog/"&amp;AB1512,"Klik Disini")</f>
        <v/>
      </c>
      <c r="C1116" s="223" t="inlineStr">
        <is>
          <t>Pedoman Praktis Pengembangan Aplikasi Web Database Menggunakan Java Server Page</t>
        </is>
      </c>
      <c r="D1116" s="223" t="n"/>
      <c r="E1116" s="223" t="inlineStr">
        <is>
          <t>Foenadioen,S.Kom.MM Dan Samuel Prakoso,S.Kom</t>
        </is>
      </c>
      <c r="F1116" s="223" t="inlineStr">
        <is>
          <t>978-979-29-0291-4</t>
        </is>
      </c>
      <c r="G1116" s="223" t="inlineStr">
        <is>
          <t>978-979-29-9447-6</t>
        </is>
      </c>
      <c r="H1116" s="223" t="inlineStr">
        <is>
          <t>Pemograman</t>
        </is>
      </c>
      <c r="I1116" s="258" t="inlineStr">
        <is>
          <t>Perguruan Tinggi</t>
        </is>
      </c>
      <c r="J1116" s="186" t="inlineStr">
        <is>
          <t>009.05</t>
        </is>
      </c>
      <c r="K1116" s="223" t="n"/>
      <c r="L1116" s="223" t="n"/>
      <c r="M1116" s="259" t="n"/>
      <c r="N1116" s="223" t="inlineStr">
        <is>
          <t>Indonesia</t>
        </is>
      </c>
      <c r="O1116" s="223" t="inlineStr">
        <is>
          <t>Tidak diketahui</t>
        </is>
      </c>
      <c r="P1116" s="260" t="n">
        <v>2008</v>
      </c>
      <c r="Q1116" s="260" t="n">
        <v>2018</v>
      </c>
      <c r="R1116" s="223" t="inlineStr">
        <is>
          <t>Penerbit Andi</t>
        </is>
      </c>
      <c r="S1116" s="223" t="inlineStr">
        <is>
          <t>Andi Offset CV</t>
        </is>
      </c>
      <c r="T1116" s="223" t="inlineStr">
        <is>
          <t>Lokal</t>
        </is>
      </c>
      <c r="U1116" s="261" t="n">
        <v>304</v>
      </c>
      <c r="V1116" s="86" t="inlineStr">
        <is>
          <t>pdf</t>
        </is>
      </c>
      <c r="W1116" s="223" t="inlineStr">
        <is>
          <t>13.5 MB</t>
        </is>
      </c>
      <c r="X1116" s="225" t="inlineStr">
        <is>
          <t>&lt;p&gt;Wilayah jelajah teknologi internet semakin luas. Semakin banyak orang yang bergabung dengan jaringan koputer global ini. Kebutuhan untuk pembangunan web bagi berbagai lembaga, organisasi, perusahaan bahkan perorangan sudah semakin mendesak.&lt;br /&gt;
 &lt;br /&gt;
 Buku ini disusun secara sistematis dan terstruktur, ditujukan untuk pemrograma pemula dan menengah, para mahasiswa Teknik Informatika, sistem Informasi, Teknik Komputer, dan Ilmu Komputer serta pemerhati teknologi internet, agardapat memahami konsep tata cara penggunaan perintah-perintah HTML, java scrip, scrip JSP dan teknologi Java Database Connectivity, serta teknik-teknik pemrograman berorientasi objek yang dilengkapi dengan contoh-contoh aplikasi yang aktual.&lt;/p&gt;</t>
        </is>
      </c>
      <c r="Y1116" s="262" t="n">
        <v>95500</v>
      </c>
      <c r="Z1116" s="226" t="n"/>
      <c r="AA1116" s="241">
        <f>Y1512*Z1512</f>
        <v/>
      </c>
      <c r="AB1116" s="237" t="inlineStr">
        <is>
          <t>6e9f564f-c3fa-4076-a8ba-004bcc106311</t>
        </is>
      </c>
    </row>
    <row r="1117" ht="15" customHeight="1" s="283">
      <c r="A1117" s="109" t="n">
        <v>1504</v>
      </c>
      <c r="B1117" s="222">
        <f>HYPERLINK("https://mocostore.moco.co.id/catalog/"&amp;AB1513,"Klik Disini")</f>
        <v/>
      </c>
      <c r="C1117" s="223" t="inlineStr">
        <is>
          <t>Pelafalan Mandarin Dasar</t>
        </is>
      </c>
      <c r="D1117" s="223" t="n"/>
      <c r="E1117" s="223" t="inlineStr">
        <is>
          <t>Wulandari Tri Susilowati</t>
        </is>
      </c>
      <c r="F1117" s="223" t="inlineStr">
        <is>
          <t>978-979-29-0302-7</t>
        </is>
      </c>
      <c r="G1117" s="223" t="inlineStr">
        <is>
          <t>978-979-29-9451-3</t>
        </is>
      </c>
      <c r="H1117" s="223" t="inlineStr">
        <is>
          <t>Bahasa asing</t>
        </is>
      </c>
      <c r="I1117" s="258" t="inlineStr">
        <is>
          <t>Perguruan Tinggi</t>
        </is>
      </c>
      <c r="J1117" s="186" t="inlineStr">
        <is>
          <t>009.10</t>
        </is>
      </c>
      <c r="K1117" s="223" t="n"/>
      <c r="L1117" s="223" t="n"/>
      <c r="M1117" s="259" t="n"/>
      <c r="N1117" s="223" t="inlineStr">
        <is>
          <t>Indonesia</t>
        </is>
      </c>
      <c r="O1117" s="223" t="inlineStr">
        <is>
          <t>Tidak diketahui</t>
        </is>
      </c>
      <c r="P1117" s="260" t="n">
        <v>2008</v>
      </c>
      <c r="Q1117" s="260" t="n">
        <v>2018</v>
      </c>
      <c r="R1117" s="223" t="inlineStr">
        <is>
          <t>Penerbit Andi</t>
        </is>
      </c>
      <c r="S1117" s="223" t="inlineStr">
        <is>
          <t>Andi Offset CV</t>
        </is>
      </c>
      <c r="T1117" s="223" t="inlineStr">
        <is>
          <t>Lokal</t>
        </is>
      </c>
      <c r="U1117" s="261" t="n">
        <v>64</v>
      </c>
      <c r="V1117" s="86" t="inlineStr">
        <is>
          <t>pdf</t>
        </is>
      </c>
      <c r="W1117" s="223" t="inlineStr">
        <is>
          <t>3.1 MB</t>
        </is>
      </c>
      <c r="X1117" s="225" t="inlineStr">
        <is>
          <t>&lt;p&gt;Banyak pihak meyakini bahwa bahasa Mandarin akan menjadi bahasa internasional kedua setelah bahasa inggris. Oleh karena itu saat ini bahasa Mandarin semakin dikenal luas dan banyak dipelajari di Indonesia.&lt;br /&gt;
 &lt;br /&gt;
 Buku Pelafalan Mandarin Dasar merupakan buku kedua dari buku sebelumnya yang berjudul Karakter Mandarin Dasar. Buku ini memperkenalkan teknik dasar pelafalan bahasa Mandarin yang akan membantu Anda menguasai teknik percakapan bahasa Mandarin. Latihan-latihan yang ada dalam buku ini akan membawa Anda menguasai teknik pelafalan bahasa Mandarin secara lebih sempurna.&lt;br /&gt;
 &lt;br /&gt;
 Buku ini akan membuat Anda terutama para pemula, untuk melihat bahasa Mandarin dari sisi yang lebih sederhana.&lt;/p&gt;</t>
        </is>
      </c>
      <c r="Y1117" s="262" t="n">
        <v>50500</v>
      </c>
      <c r="Z1117" s="226" t="n"/>
      <c r="AA1117" s="241">
        <f>Y1513*Z1513</f>
        <v/>
      </c>
      <c r="AB1117" s="237" t="inlineStr">
        <is>
          <t>91bc83d5-be21-438f-8321-13503c1556b1</t>
        </is>
      </c>
    </row>
    <row r="1118" ht="15" customHeight="1" s="283">
      <c r="A1118" s="109" t="n">
        <v>1505</v>
      </c>
      <c r="B1118" s="222">
        <f>HYPERLINK("https://mocostore.moco.co.id/catalog/"&amp;AB1514,"Klik Disini")</f>
        <v/>
      </c>
      <c r="C1118" s="223" t="inlineStr">
        <is>
          <t>Pelangi Kasih di Balik Awan</t>
        </is>
      </c>
      <c r="D1118" s="223" t="n"/>
      <c r="E1118" s="223" t="inlineStr">
        <is>
          <t>Paulus Lie Dan Tim Efata</t>
        </is>
      </c>
      <c r="F1118" s="223" t="inlineStr">
        <is>
          <t>978-979-29-1108-4</t>
        </is>
      </c>
      <c r="G1118" s="223" t="inlineStr">
        <is>
          <t>978-979-29-9463-6</t>
        </is>
      </c>
      <c r="H1118" s="223" t="inlineStr">
        <is>
          <t>Agama Kristen</t>
        </is>
      </c>
      <c r="I1118" s="258" t="inlineStr">
        <is>
          <t>Perguruan Tinggi</t>
        </is>
      </c>
      <c r="J1118" s="186" t="inlineStr">
        <is>
          <t>009.16</t>
        </is>
      </c>
      <c r="K1118" s="223" t="n"/>
      <c r="L1118" s="264" t="n"/>
      <c r="M1118" s="265" t="n"/>
      <c r="N1118" s="223" t="inlineStr">
        <is>
          <t>Indonesia</t>
        </is>
      </c>
      <c r="O1118" s="223" t="inlineStr">
        <is>
          <t>Tidak diketahui</t>
        </is>
      </c>
      <c r="P1118" s="260" t="n">
        <v>2009</v>
      </c>
      <c r="Q1118" s="260" t="n">
        <v>2018</v>
      </c>
      <c r="R1118" s="223" t="inlineStr">
        <is>
          <t>Penerbit Andi</t>
        </is>
      </c>
      <c r="S1118" s="223" t="inlineStr">
        <is>
          <t>Andi Offset CV</t>
        </is>
      </c>
      <c r="T1118" s="223" t="inlineStr">
        <is>
          <t>Lokal</t>
        </is>
      </c>
      <c r="U1118" s="261" t="n">
        <v>262</v>
      </c>
      <c r="V1118" s="86" t="inlineStr">
        <is>
          <t>pdf</t>
        </is>
      </c>
      <c r="W1118" s="223" t="inlineStr">
        <is>
          <t>3.9 MB</t>
        </is>
      </c>
      <c r="X1118" s="225" t="inlineStr">
        <is>
          <t>&lt;p&gt;Pelangi Kasih di BalikAwan menggambarkan beta pa kasih Allah tidak selalu tampak indah. Namun barangsiapa percaya tanpa melihat pasti akan menemukan pelangi kasih Allah yang besar di balik awan.&amp;nbsp;&lt;/p&gt;
 &lt;p&gt;Dalam buku ini dapat Anda temukan solusi kehidupan dengan ilustrasi-ilustrasi yang membangun, menarik, dan kreatif. Dapat juga digunakan sebagai ilustrasi khotbah. Rasakan penguatan Allah dalam kehidupan Anda, sctiap saat, detik, dan sampai selamanya.&amp;nbsp;&lt;/p&gt;</t>
        </is>
      </c>
      <c r="Y1118" s="262" t="n">
        <v>69000</v>
      </c>
      <c r="Z1118" s="226" t="n"/>
      <c r="AA1118" s="241">
        <f>Y1514*Z1514</f>
        <v/>
      </c>
      <c r="AB1118" s="237" t="inlineStr">
        <is>
          <t>afc4f992-fef7-4037-a126-ee90f64816ec</t>
        </is>
      </c>
    </row>
    <row r="1119" ht="15" customHeight="1" s="283">
      <c r="A1119" s="109" t="n">
        <v>1506</v>
      </c>
      <c r="B1119" s="222">
        <f>HYPERLINK("https://mocostore.moco.co.id/catalog/"&amp;AB1515,"Klik Disini")</f>
        <v/>
      </c>
      <c r="C1119" s="223" t="inlineStr">
        <is>
          <t>Pelayanan Api</t>
        </is>
      </c>
      <c r="D1119" s="223" t="n"/>
      <c r="E1119" s="223" t="inlineStr">
        <is>
          <t>Timotius Subekti</t>
        </is>
      </c>
      <c r="F1119" s="223" t="inlineStr">
        <is>
          <t>978-979-2964-75-2</t>
        </is>
      </c>
      <c r="G1119" s="223" t="inlineStr">
        <is>
          <t>978-979-29-9465-0</t>
        </is>
      </c>
      <c r="H1119" s="223" t="inlineStr">
        <is>
          <t>Agama Kristen</t>
        </is>
      </c>
      <c r="I1119" s="258" t="inlineStr">
        <is>
          <t>Perguruan Tinggi</t>
        </is>
      </c>
      <c r="J1119" s="186" t="inlineStr">
        <is>
          <t>009.16</t>
        </is>
      </c>
      <c r="K1119" s="223" t="n"/>
      <c r="L1119" s="223" t="n"/>
      <c r="M1119" s="259" t="n"/>
      <c r="N1119" s="223" t="inlineStr">
        <is>
          <t>Indonesia</t>
        </is>
      </c>
      <c r="O1119" s="223" t="inlineStr">
        <is>
          <t>Tidak diketahui</t>
        </is>
      </c>
      <c r="P1119" s="260" t="n">
        <v>2018</v>
      </c>
      <c r="Q1119" s="260" t="n">
        <v>2018</v>
      </c>
      <c r="R1119" s="223" t="inlineStr">
        <is>
          <t>Penerbit Andi</t>
        </is>
      </c>
      <c r="S1119" s="223" t="inlineStr">
        <is>
          <t>Andi Offset CV</t>
        </is>
      </c>
      <c r="T1119" s="223" t="inlineStr">
        <is>
          <t>Lokal</t>
        </is>
      </c>
      <c r="U1119" s="261" t="n">
        <v>136</v>
      </c>
      <c r="V1119" s="86" t="inlineStr">
        <is>
          <t>pdf</t>
        </is>
      </c>
      <c r="W1119" s="223" t="inlineStr">
        <is>
          <t>5.9 MB</t>
        </is>
      </c>
      <c r="X1119" s="225" t="inlineStr">
        <is>
          <t>&lt;p&gt;Api dapat menyalakan putaran awal kehidupan,&amp;nbsp;&lt;br /&gt;
 entah itu dalam sisi negatif atau positif.&lt;br /&gt;
 &lt;br /&gt;
 Tuhan memberikan mandat pelayanan kepada orang percaya untuk menjadi orang percaya yang berdampak luas; diberikan wewenang menjadi rasul, nabi, gembalagembala, para penginjil dan pengajar-pengajar. Hal itu menjadi fokus Allah dalam menggenapi rancangan-Nya dalam dunia ini.&lt;br /&gt;
 &lt;br /&gt;
 Buku ini membahas tentang awal pelayanan seorang Pelayan Api yang harus dimulai dari &amp;ldquo;tanah yang kudus&amp;rdquo;&amp;mdash;artinya dasar pijakan semua pelayanan haruslah kekudusan Tuhan&amp;mdash;harus selalu hidup dalam pimpinan Roh Kudus! Penulis mengajarkan bagaimana mengenal Tuhan sebagai Yang Mahakudus dengan merendahkan diri dan hidup kudus supaya memiliki visi yang searah dengan rencana-Nya yang kudus dan mulia sehingga kita pun suatu kali akan dipermuliakan.&lt;br /&gt;
 &lt;br /&gt;
 Bila kita ingin mengalami api kudus-Nya yang menguduskan dan membuat firman-Nya tertulis dalam hati, Anda harus memiliki kemauan yang sungguh-sungguh untuk berani memisahkan diri dari keinginan-keinginan daging (Roma 8:13).&lt;/p&gt;</t>
        </is>
      </c>
      <c r="Y1119" s="262" t="n">
        <v>40000</v>
      </c>
      <c r="Z1119" s="226" t="n"/>
      <c r="AA1119" s="241">
        <f>Y1515*Z1515</f>
        <v/>
      </c>
      <c r="AB1119" s="237" t="inlineStr">
        <is>
          <t>ade8715b-6994-40a0-9106-eff109548741</t>
        </is>
      </c>
    </row>
    <row r="1120" ht="15" customHeight="1" s="283">
      <c r="A1120" s="109" t="n">
        <v>1507</v>
      </c>
      <c r="B1120" s="222">
        <f>HYPERLINK("https://mocostore.moco.co.id/catalog/"&amp;AB1516,"Klik Disini")</f>
        <v/>
      </c>
      <c r="C1120" s="223" t="inlineStr">
        <is>
          <t>Pelayanan Konseling Melalui Telepon</t>
        </is>
      </c>
      <c r="D1120" s="223" t="n"/>
      <c r="E1120" s="223" t="inlineStr">
        <is>
          <t>Pdt.Yakub B.Susabda Ph.D.,dkk</t>
        </is>
      </c>
      <c r="F1120" s="223" t="inlineStr">
        <is>
          <t>979-763-767-0</t>
        </is>
      </c>
      <c r="G1120" s="223" t="inlineStr">
        <is>
          <t>978-979-29-9468-1</t>
        </is>
      </c>
      <c r="H1120" s="223" t="inlineStr">
        <is>
          <t>Agama Kristen</t>
        </is>
      </c>
      <c r="I1120" s="258" t="inlineStr">
        <is>
          <t>Perguruan Tinggi</t>
        </is>
      </c>
      <c r="J1120" s="186" t="inlineStr">
        <is>
          <t>009.16</t>
        </is>
      </c>
      <c r="K1120" s="223" t="n"/>
      <c r="L1120" s="223" t="n"/>
      <c r="M1120" s="259" t="n"/>
      <c r="N1120" s="223" t="inlineStr">
        <is>
          <t>Indonesia</t>
        </is>
      </c>
      <c r="O1120" s="223" t="inlineStr">
        <is>
          <t>Tidak diketahui</t>
        </is>
      </c>
      <c r="P1120" s="260" t="n">
        <v>2007</v>
      </c>
      <c r="Q1120" s="260" t="n">
        <v>2018</v>
      </c>
      <c r="R1120" s="223" t="inlineStr">
        <is>
          <t>Penerbit Andi</t>
        </is>
      </c>
      <c r="S1120" s="223" t="inlineStr">
        <is>
          <t>Andi Offset CV</t>
        </is>
      </c>
      <c r="T1120" s="223" t="inlineStr">
        <is>
          <t>Lokal</t>
        </is>
      </c>
      <c r="U1120" s="261" t="n">
        <v>150</v>
      </c>
      <c r="V1120" s="86" t="inlineStr">
        <is>
          <t>pdf</t>
        </is>
      </c>
      <c r="W1120" s="223" t="inlineStr">
        <is>
          <t>8.1 MB</t>
        </is>
      </c>
      <c r="X1120" s="225" t="inlineStr">
        <is>
          <t>&lt;p&gt;Pelayanan konseling adalah salah satu jawaban paling nyata untuk manusia yang hidup dalam keputusasaan, kerapuhan, tekanan, dan ketidakberdayaan. Sayangnya, pelayanan ini kadang-kadang tidak efektifkarena klien hams membuatjanji dan menunggu berhari-hari sebelum menceritakan pergumulannya padahal ia ingin segera membagi beban penderitaannya. Di samping itu, kendala budaya mulai menghambat. Klien lebih suka memilih untuk menekan perasaan dan menyimpan persoalan dalam hati mereka sendiri daripada menceritakannya secara blak-blakan.&lt;br /&gt;
 &lt;br /&gt;
 Di tengah kondisi ini, pelayanan konseling melalui telepon menjadi altematif terbaik. Pelayanan konseling melalui telepon bukan sekadar pelayanan yang non-threatening (&amp;quot;tidak menakutkan&amp;quot;) bagi siapa saja, tetapijuga dapat menembus batas ruang dan waktu. Pelayanan ini dapat dilakukan kapan saja dan di mana saja. Klien tak perlu membuat janji, menunggu berhari-hari, dan merasa takut rahasia kehidupan pribadinya diketahui oleh lingkungan tertentu. Ia bahkan dengan bebas dapat mengutarakan apa saj a tanpa perlu menyebutkan nama dan identitas pribadinya.&lt;/p&gt;
 &lt;p&gt;Buku ini tepat bagi Anda-konselor yang melakukan pelayanan konseling melalui telepon maupun formal (tatap muka). Dijamin pelayanan Anda akan menjadi lebih efektif dan banyak orang menderita ditolong.&lt;/p&gt;</t>
        </is>
      </c>
      <c r="Y1120" s="262" t="n">
        <v>97000</v>
      </c>
      <c r="Z1120" s="226" t="n"/>
      <c r="AA1120" s="241">
        <f>Y1516*Z1516</f>
        <v/>
      </c>
      <c r="AB1120" s="237" t="inlineStr">
        <is>
          <t>e2f8eeeb-1131-46d6-b770-8cd91feffe31</t>
        </is>
      </c>
    </row>
    <row r="1121" ht="15" customHeight="1" s="283">
      <c r="A1121" s="109" t="n">
        <v>1508</v>
      </c>
      <c r="B1121" s="222">
        <f>HYPERLINK("https://mocostore.moco.co.id/catalog/"&amp;AB1517,"Klik Disini")</f>
        <v/>
      </c>
      <c r="C1121" s="223" t="inlineStr">
        <is>
          <t>Seri Teknik Penerbangan Cara Kerja Auto Pilot</t>
        </is>
      </c>
      <c r="D1121" s="223" t="n"/>
      <c r="E1121" s="223" t="inlineStr">
        <is>
          <t>Ir. Moc. Slamet Waluyo</t>
        </is>
      </c>
      <c r="F1121" s="223" t="inlineStr">
        <is>
          <t>979-533-389-5</t>
        </is>
      </c>
      <c r="G1121" s="223" t="inlineStr">
        <is>
          <t>978-979-29-9588-6</t>
        </is>
      </c>
      <c r="H1121" s="223" t="inlineStr">
        <is>
          <t>Profesional dan Teknis</t>
        </is>
      </c>
      <c r="I1121" s="258" t="inlineStr">
        <is>
          <t>Perguruan Tinggi</t>
        </is>
      </c>
      <c r="J1121" s="186" t="inlineStr">
        <is>
          <t>009.03</t>
        </is>
      </c>
      <c r="K1121" s="223" t="n"/>
      <c r="L1121" s="223" t="n"/>
      <c r="M1121" s="259" t="n"/>
      <c r="N1121" s="223" t="inlineStr">
        <is>
          <t>Indonesia</t>
        </is>
      </c>
      <c r="O1121" s="223" t="inlineStr">
        <is>
          <t>Tidak diketahui</t>
        </is>
      </c>
      <c r="P1121" s="260" t="n">
        <v>1997</v>
      </c>
      <c r="Q1121" s="260" t="n">
        <v>2018</v>
      </c>
      <c r="R1121" s="223" t="inlineStr">
        <is>
          <t>Penerbit Andi</t>
        </is>
      </c>
      <c r="S1121" s="223" t="inlineStr">
        <is>
          <t>Andi Offset CV</t>
        </is>
      </c>
      <c r="T1121" s="223" t="inlineStr">
        <is>
          <t>Lokal</t>
        </is>
      </c>
      <c r="U1121" s="261" t="n">
        <v>81</v>
      </c>
      <c r="V1121" s="86" t="inlineStr">
        <is>
          <t>pdf</t>
        </is>
      </c>
      <c r="W1121" s="223" t="inlineStr">
        <is>
          <t>8.1 MB</t>
        </is>
      </c>
      <c r="X1121" s="225" t="inlineStr">
        <is>
          <t>&lt;p&gt;Automatic pilot (autopilot) bias digunakan pada peluru kendali. Fungsi penerbang digantikan oleh peralatan otomatis yang canggih. Pesawat terbang juga mulai&amp;nbsp; menggunakan autopilot (seperti pada N-250), yang terutama digunakan pada pesawat menembus cuaca yang sangat buruk.&lt;/p&gt;</t>
        </is>
      </c>
      <c r="Y1121" s="262" t="n">
        <v>11500</v>
      </c>
      <c r="Z1121" s="226" t="n"/>
      <c r="AA1121" s="241">
        <f>Y1517*Z1517</f>
        <v/>
      </c>
      <c r="AB1121" s="237" t="inlineStr">
        <is>
          <t>602ef30d-6917-4804-93e1-841481a0ca0b</t>
        </is>
      </c>
    </row>
    <row r="1122" ht="15" customHeight="1" s="283">
      <c r="A1122" s="109" t="n">
        <v>1509</v>
      </c>
      <c r="B1122" s="222">
        <f>HYPERLINK("https://mocostore.moco.co.id/catalog/"&amp;AB1518,"Klik Disini")</f>
        <v/>
      </c>
      <c r="C1122" s="223" t="inlineStr">
        <is>
          <t>Pria Antik, Wanita Unik</t>
        </is>
      </c>
      <c r="D1122" s="223" t="n"/>
      <c r="E1122" s="223" t="inlineStr">
        <is>
          <t>Pdt. Dr. Rubin Adi Abraham</t>
        </is>
      </c>
      <c r="F1122" s="223" t="inlineStr">
        <is>
          <t>979-731-874-5</t>
        </is>
      </c>
      <c r="G1122" s="223" t="inlineStr">
        <is>
          <t>978-979-29-9223-6</t>
        </is>
      </c>
      <c r="H1122" s="223" t="inlineStr">
        <is>
          <t>Agama Kristen</t>
        </is>
      </c>
      <c r="I1122" s="258" t="inlineStr">
        <is>
          <t>Perguruan Tinggi</t>
        </is>
      </c>
      <c r="J1122" s="186" t="inlineStr">
        <is>
          <t>009.16</t>
        </is>
      </c>
      <c r="K1122" s="264" t="n"/>
      <c r="L1122" s="264" t="n"/>
      <c r="M1122" s="265" t="n"/>
      <c r="N1122" s="223" t="inlineStr">
        <is>
          <t>Indonesia</t>
        </is>
      </c>
      <c r="O1122" s="223" t="inlineStr">
        <is>
          <t>Tidak diketahui</t>
        </is>
      </c>
      <c r="P1122" s="260" t="n">
        <v>2006</v>
      </c>
      <c r="Q1122" s="260" t="n">
        <v>2018</v>
      </c>
      <c r="R1122" s="223" t="inlineStr">
        <is>
          <t>Penerbit Andi</t>
        </is>
      </c>
      <c r="S1122" s="223" t="inlineStr">
        <is>
          <t>Andi Offset CV</t>
        </is>
      </c>
      <c r="T1122" s="223" t="inlineStr">
        <is>
          <t>Lokal</t>
        </is>
      </c>
      <c r="U1122" s="261" t="n">
        <v>206</v>
      </c>
      <c r="V1122" s="86" t="inlineStr">
        <is>
          <t>pdf</t>
        </is>
      </c>
      <c r="W1122" s="223" t="inlineStr">
        <is>
          <t>13.5 MB</t>
        </is>
      </c>
      <c r="X1122" s="225" t="inlineStr">
        <is>
          <t>&lt;p&gt;Tidak baik kalau manusia itu seorang diri saja. Aku akan menjadikan penolong baginya, yang sepadan dengan dia&amp;quot; (Kej. 2:18). Sejak saat itulah manusia itu memperoleh pasangan yang sepadan, yaitu Hawa sebagai isterinya. Mereka dipersatukan dalam perbedaan.. Persatuan di antara keduanya membentuk keluarga.&lt;/p&gt;
 &lt;p&gt;Setelah terbentuk, mereka menjumpai &amp;quot;dunia baru&amp;quot; yang masih asing bagi mereka. Sesuatu yang indah terbayang dalam benak mereka. Namun berbagai masalah juga senantiasa mendera. Mereka harus menegakkan berbagai pilar sehingga terbentuk keluarga yang kokoh, memahami perbedaan pria dan wanita dalam relasi suami~isteri sehingga mereka dapat hidup dalam keharmonisan.&lt;/p&gt;
 &lt;p&gt;Sungguh alangkah baiknya jika suami-isteri hidup rukun karena memang itu yang dikehendaki Tuhan. Kumpulan khotbah &amp;nbsp;alam buku ini sangat tepat bagi Anda yang berkeluarga atau hendak membangun &amp;quot;bahtera&amp;quot; keluarga.&lt;/p&gt;</t>
        </is>
      </c>
      <c r="Y1122" s="262" t="n">
        <v>70000</v>
      </c>
      <c r="Z1122" s="226" t="n"/>
      <c r="AA1122" s="241">
        <f>Y1518*Z1518</f>
        <v/>
      </c>
      <c r="AB1122" s="237" t="inlineStr">
        <is>
          <t>ed9d3904-fd70-41c0-a67d-77358b5e6ade</t>
        </is>
      </c>
    </row>
    <row r="1123" ht="15" customHeight="1" s="283">
      <c r="A1123" s="109" t="n">
        <v>1510</v>
      </c>
      <c r="B1123" s="222">
        <f>HYPERLINK("https://mocostore.moco.co.id/catalog/"&amp;AB1519,"Klik Disini")</f>
        <v/>
      </c>
      <c r="C1123" s="223" t="inlineStr">
        <is>
          <t>Pelayanan Pelepasan dari Belenggu Kuasa Gelap</t>
        </is>
      </c>
      <c r="D1123" s="223" t="n"/>
      <c r="E1123" s="223" t="inlineStr">
        <is>
          <t>Heru Johananta</t>
        </is>
      </c>
      <c r="F1123" s="223" t="inlineStr">
        <is>
          <t>978-979-291-148-0</t>
        </is>
      </c>
      <c r="G1123" s="223" t="inlineStr">
        <is>
          <t>978-979-29-9471-1</t>
        </is>
      </c>
      <c r="H1123" s="223" t="inlineStr">
        <is>
          <t>Agama Kristen</t>
        </is>
      </c>
      <c r="I1123" s="258" t="inlineStr">
        <is>
          <t>Perguruan Tinggi</t>
        </is>
      </c>
      <c r="J1123" s="186" t="inlineStr">
        <is>
          <t>009.16</t>
        </is>
      </c>
      <c r="K1123" s="223" t="n"/>
      <c r="L1123" s="223" t="n"/>
      <c r="M1123" s="259" t="n"/>
      <c r="N1123" s="223" t="inlineStr">
        <is>
          <t>Indonesia</t>
        </is>
      </c>
      <c r="O1123" s="223" t="inlineStr">
        <is>
          <t>Tidak diketahui</t>
        </is>
      </c>
      <c r="P1123" s="260" t="n">
        <v>2009</v>
      </c>
      <c r="Q1123" s="260" t="n">
        <v>2018</v>
      </c>
      <c r="R1123" s="223" t="inlineStr">
        <is>
          <t>Penerbit Andi</t>
        </is>
      </c>
      <c r="S1123" s="223" t="inlineStr">
        <is>
          <t>Andi Offset CV</t>
        </is>
      </c>
      <c r="T1123" s="223" t="inlineStr">
        <is>
          <t>Lokal</t>
        </is>
      </c>
      <c r="U1123" s="261" t="n">
        <v>133</v>
      </c>
      <c r="V1123" s="86" t="inlineStr">
        <is>
          <t>pdf</t>
        </is>
      </c>
      <c r="W1123" s="223" t="inlineStr">
        <is>
          <t>7.9 MB</t>
        </is>
      </c>
      <c r="X1123" s="225" t="inlineStr">
        <is>
          <t>&lt;p&gt;Pelayanan memang tidak sekadar berbicara tentang penyelesaian tugas atau hubungan baik, tetapi pelayanan juga dituntut untuk memberikan dampak. Artinya, pribadi yang dilayani bisa mengalami seberapa besar tingkat perubahan atau pemulihan dari pelayanan tersebut. Fokus utama pembicaraan buku ini adalah pelayanan pribadi. Penulis berpendapat bahwa pelayanan pribadi lebih berdampak dibanding dengan pelayanan ibadah atau pelayanan sosial.&lt;/p&gt;</t>
        </is>
      </c>
      <c r="Y1123" s="262" t="n">
        <v>64500</v>
      </c>
      <c r="Z1123" s="226" t="n"/>
      <c r="AA1123" s="241">
        <f>Y1519*Z1519</f>
        <v/>
      </c>
      <c r="AB1123" s="237" t="inlineStr">
        <is>
          <t>f80e03f9-399a-4e81-ab37-a482c358e647</t>
        </is>
      </c>
    </row>
    <row r="1124" ht="15" customHeight="1" s="283">
      <c r="A1124" s="109" t="n">
        <v>1511</v>
      </c>
      <c r="B1124" s="222">
        <f>HYPERLINK("https://mocostore.moco.co.id/catalog/"&amp;AB1520,"Klik Disini")</f>
        <v/>
      </c>
      <c r="C1124" s="223" t="inlineStr">
        <is>
          <t>Seri Tutorial: Video Editing dengan Pinnacle Studio 9</t>
        </is>
      </c>
      <c r="D1124" s="223" t="n"/>
      <c r="E1124" s="223" t="inlineStr">
        <is>
          <t>Wahana Komputer</t>
        </is>
      </c>
      <c r="F1124" s="223" t="inlineStr">
        <is>
          <t>979-731-768-4</t>
        </is>
      </c>
      <c r="G1124" s="223" t="inlineStr">
        <is>
          <t>978-979-29-9590-9</t>
        </is>
      </c>
      <c r="H1124" s="223" t="inlineStr">
        <is>
          <t>Desain Grafis &amp; Multimedia</t>
        </is>
      </c>
      <c r="I1124" s="258" t="inlineStr">
        <is>
          <t>Perguruan Tinggi</t>
        </is>
      </c>
      <c r="J1124" s="186" t="inlineStr">
        <is>
          <t>009.05</t>
        </is>
      </c>
      <c r="K1124" s="223" t="n"/>
      <c r="L1124" s="264" t="n"/>
      <c r="M1124" s="265" t="n"/>
      <c r="N1124" s="223" t="inlineStr">
        <is>
          <t>Indonesia</t>
        </is>
      </c>
      <c r="O1124" s="223" t="inlineStr">
        <is>
          <t>Tidak diketahui</t>
        </is>
      </c>
      <c r="P1124" s="260" t="n">
        <v>2005</v>
      </c>
      <c r="Q1124" s="260" t="n">
        <v>2018</v>
      </c>
      <c r="R1124" s="223" t="inlineStr">
        <is>
          <t>Penerbit Andi</t>
        </is>
      </c>
      <c r="S1124" s="223" t="inlineStr">
        <is>
          <t>Andi Offset CV</t>
        </is>
      </c>
      <c r="T1124" s="223" t="inlineStr">
        <is>
          <t>Lokal</t>
        </is>
      </c>
      <c r="U1124" s="261" t="n">
        <v>320</v>
      </c>
      <c r="V1124" s="86" t="inlineStr">
        <is>
          <t>pdf</t>
        </is>
      </c>
      <c r="W1124" s="223" t="inlineStr">
        <is>
          <t>9.7 MB</t>
        </is>
      </c>
      <c r="X1124" s="225" t="inlineStr">
        <is>
          <t>&lt;p&gt;Pinnacle merupakan salah satu ikon utama ddalam dunia video editing profesional, khususnya real-time 3D maupun non-linier editing environment. Salah satu produk Pinnacle yang cukup dikenal adalah Pinnacle Studio dimana versi barunya adalah Pinnacle 9.&amp;nbsp;&lt;br /&gt;
 &lt;br /&gt;
 Dengan tampilan interface yang mudah digunakan, fitur automatic scene detection, SmartMovie, SmartSound, full-screen preview, background rendering, serta fasilitas video dan audio effect yang komplit,membuat video editing menjadi lebih mudah dan menyenangkan. Tak mengherankan bila Pinnacle Studio berhasil meraih delapan penghargaan Emmy Award untuk kategori technical achievement dan excellence video terbaik.&amp;nbsp;&lt;br /&gt;
 &lt;br /&gt;
 Daftar Isi :&lt;br /&gt;
 Bab I Pendahuluan&lt;br /&gt;
 Bab II Sekilas Tentang Pinnacle Studio 9&lt;br /&gt;
 Bab III Tahap Capture Video&lt;br /&gt;
 Bab IV Mengenal Album dan Movie Window&lt;br /&gt;
 Bab V Mengolah Video Clip&lt;br /&gt;
 Bab VI Menggunakan Video Effect&lt;br /&gt;
 Bab VII Menggunakan Efek Transisi&lt;br /&gt;
 Bab VIII Membuat dan Menggunakan Still Images&lt;br /&gt;
 Bab IX Menggunakan Musik dan Sound Effect&lt;br /&gt;
 Bab X Membuat Title&lt;br /&gt;
 Bab XI Membuat dan Menggunakan Disc Menu&lt;br /&gt;
 Bab XII Tahap Make Movie&lt;br /&gt;
 Bab XIII Tip dan Trik&lt;/p&gt;</t>
        </is>
      </c>
      <c r="Y1124" s="262" t="n">
        <v>92500</v>
      </c>
      <c r="Z1124" s="226" t="n"/>
      <c r="AA1124" s="241">
        <f>Y1520*Z1520</f>
        <v/>
      </c>
      <c r="AB1124" s="237" t="inlineStr">
        <is>
          <t>baafafb7-e3db-469b-bf71-f788e71d1059</t>
        </is>
      </c>
    </row>
    <row r="1125" ht="15" customHeight="1" s="283">
      <c r="A1125" s="109" t="n">
        <v>1513</v>
      </c>
      <c r="B1125" s="222">
        <f>HYPERLINK("https://mocostore.moco.co.id/catalog/"&amp;AB1522,"Klik Disini")</f>
        <v/>
      </c>
      <c r="C1125" s="223" t="inlineStr">
        <is>
          <t>Pribadi Tangguh</t>
        </is>
      </c>
      <c r="D1125" s="223" t="n"/>
      <c r="E1125" s="223" t="inlineStr">
        <is>
          <t>Pdt.Yuyung Nehemia</t>
        </is>
      </c>
      <c r="F1125" s="223" t="inlineStr">
        <is>
          <t>979-763-946-0</t>
        </is>
      </c>
      <c r="G1125" s="223" t="inlineStr">
        <is>
          <t>978-979-29-9228-1</t>
        </is>
      </c>
      <c r="H1125" s="223" t="inlineStr">
        <is>
          <t>Agama Kristen</t>
        </is>
      </c>
      <c r="I1125" s="258" t="inlineStr">
        <is>
          <t>Perguruan Tinggi</t>
        </is>
      </c>
      <c r="J1125" s="186" t="inlineStr">
        <is>
          <t>009.16</t>
        </is>
      </c>
      <c r="K1125" s="264" t="n"/>
      <c r="L1125" s="264" t="n"/>
      <c r="M1125" s="265" t="n"/>
      <c r="N1125" s="223" t="inlineStr">
        <is>
          <t>Indonesia</t>
        </is>
      </c>
      <c r="O1125" s="223" t="inlineStr">
        <is>
          <t>Tidak diketahui</t>
        </is>
      </c>
      <c r="P1125" s="260" t="n">
        <v>2008</v>
      </c>
      <c r="Q1125" s="260" t="n">
        <v>2018</v>
      </c>
      <c r="R1125" s="223" t="inlineStr">
        <is>
          <t>Penerbit Andi</t>
        </is>
      </c>
      <c r="S1125" s="223" t="inlineStr">
        <is>
          <t>Andi Offset CV</t>
        </is>
      </c>
      <c r="T1125" s="223" t="inlineStr">
        <is>
          <t>Lokal</t>
        </is>
      </c>
      <c r="U1125" s="261" t="n">
        <v>102</v>
      </c>
      <c r="V1125" s="86" t="inlineStr">
        <is>
          <t>pdf</t>
        </is>
      </c>
      <c r="W1125" s="223" t="inlineStr">
        <is>
          <t>19.7 MB</t>
        </is>
      </c>
      <c r="X1125" s="225" t="inlineStr">
        <is>
          <t>&lt;p&gt;Kehidupan orang percaya tidak lepas dari berbagai&amp;nbsp; persoalan. Alkitab pun menegaskan ha! tersebut. Namun, apakah kita hanya berkutat pada persoalan yang membuat&amp;nbsp; kita terkadang merasa putus asa?&amp;nbsp;&lt;/p&gt;
 &lt;p&gt;Kabar baiknya, ada campur tangan Allah dalam hidup&amp;nbsp; orang percaya. Allah mengizinkan kita menghadapi&amp;nbsp; masalah, tantangan, dan ujian untuk suatu maksud baik. Di balik semua itu, Ia ingin membentuk karakter kita. Dalam&amp;nbsp; segala keadaan yang dihadapi, Allah ingin orang percaya&amp;nbsp; menjadi pribadi yang tangguh. Sikap yang tampak dari&amp;nbsp;&amp;nbsp;&amp;nbsp;pribadi yang tangguh adalah mengandalkan Tuhan, tegar di masa sukar, menerima diri, mampu &amp;quot;menggarami&amp;quot;,&amp;nbsp; terfokus pada Kristus, dan melihat kesempatan dalam kesulitan.&amp;nbsp;&lt;/p&gt;
 &lt;p&gt;Dalam buku kumpulan khotbah ini Anda akan diajak untuk&amp;nbsp; memandang segala persoalan dengan benar menurut sudut pandang Allah. Anda juga dapat melihat pergumulan&amp;nbsp; tokoh-tokoh Alkitab dan bagaimana Tuhan menolong mereka.&amp;nbsp;&amp;nbsp;&lt;/p&gt;</t>
        </is>
      </c>
      <c r="Y1125" s="262" t="n">
        <v>50500</v>
      </c>
      <c r="Z1125" s="226" t="n"/>
      <c r="AA1125" s="241">
        <f>Y1522*Z1522</f>
        <v/>
      </c>
      <c r="AB1125" s="237" t="inlineStr">
        <is>
          <t>7703e932-32f9-4c7a-bd3c-a594fb1744fb</t>
        </is>
      </c>
    </row>
    <row r="1126" ht="15" customHeight="1" s="283">
      <c r="A1126" s="109" t="n">
        <v>1514</v>
      </c>
      <c r="B1126" s="222">
        <f>HYPERLINK("https://mocostore.moco.co.id/catalog/"&amp;AB1523,"Klik Disini")</f>
        <v/>
      </c>
      <c r="C1126" s="223" t="inlineStr">
        <is>
          <t>Primavera Project Planner</t>
        </is>
      </c>
      <c r="D1126" s="223" t="n"/>
      <c r="E1126" s="223" t="inlineStr">
        <is>
          <t>Sin Adesti Berutu</t>
        </is>
      </c>
      <c r="F1126" s="223" t="inlineStr">
        <is>
          <t>979-731-668-8</t>
        </is>
      </c>
      <c r="G1126" s="223" t="inlineStr">
        <is>
          <t>978-979-29-9231-1</t>
        </is>
      </c>
      <c r="H1126" s="223" t="inlineStr">
        <is>
          <t>Komputer &amp; Internet</t>
        </is>
      </c>
      <c r="I1126" s="258" t="inlineStr">
        <is>
          <t>Perguruan Tinggi</t>
        </is>
      </c>
      <c r="J1126" s="186" t="inlineStr">
        <is>
          <t>009.05</t>
        </is>
      </c>
      <c r="K1126" s="264" t="n"/>
      <c r="L1126" s="264" t="n"/>
      <c r="M1126" s="265" t="n"/>
      <c r="N1126" s="223" t="inlineStr">
        <is>
          <t>Indonesia</t>
        </is>
      </c>
      <c r="O1126" s="223" t="inlineStr">
        <is>
          <t>Tidak diketahui</t>
        </is>
      </c>
      <c r="P1126" s="260" t="n">
        <v>2005</v>
      </c>
      <c r="Q1126" s="260" t="n">
        <v>2018</v>
      </c>
      <c r="R1126" s="223" t="inlineStr">
        <is>
          <t>Penerbit Andi</t>
        </is>
      </c>
      <c r="S1126" s="223" t="inlineStr">
        <is>
          <t>Andi Offset CV</t>
        </is>
      </c>
      <c r="T1126" s="223" t="inlineStr">
        <is>
          <t>Lokal</t>
        </is>
      </c>
      <c r="U1126" s="261" t="n">
        <v>137</v>
      </c>
      <c r="V1126" s="86" t="inlineStr">
        <is>
          <t>pdf</t>
        </is>
      </c>
      <c r="W1126" s="223" t="inlineStr">
        <is>
          <t>23.4 MB</t>
        </is>
      </c>
      <c r="X1126" s="225" t="inlineStr">
        <is>
          <t>&lt;p&gt;Perencanaan sebuah proyek kini telah terbantu dengan adanya program aplikasi komputer yang mampu membantu mempercepat, mempermudah, dan mendapatkan hasil yang lebih akurat, yang disebut dengan Primavera Project Planner (P3). Dengan fasilitas yang ada dalam program ini, pengerjaan sebuah proyek&amp;nbsp;akan menjadi lebih dinamis. Kita tidak lagi memerlukan kertas-kertas yang tebal dan rumit untuk perencanaan jaringan kerja, alokasi, jadwal sumber . daya, anggaran, sistem&amp;nbsp;pengendalian, pencatatan kemajuan, dan pengendalian biaya dan durasi proyek.&lt;/p&gt;</t>
        </is>
      </c>
      <c r="Y1126" s="262" t="n">
        <v>59000</v>
      </c>
      <c r="Z1126" s="226" t="n"/>
      <c r="AA1126" s="241">
        <f>Y1523*Z1523</f>
        <v/>
      </c>
      <c r="AB1126" s="237" t="inlineStr">
        <is>
          <t>009c68b3-09f2-4a34-86a5-e747fef3d7d4</t>
        </is>
      </c>
    </row>
    <row r="1127" ht="15" customHeight="1" s="283">
      <c r="A1127" s="109" t="n">
        <v>1516</v>
      </c>
      <c r="B1127" s="222">
        <f>HYPERLINK("https://mocostore.moco.co.id/catalog/"&amp;AB1525,"Klik Disini")</f>
        <v/>
      </c>
      <c r="C1127" s="223" t="inlineStr">
        <is>
          <t>Pemanfaatan Search Engine Sebagai Sarana Penunjang Proses Pembelajaran</t>
        </is>
      </c>
      <c r="D1127" s="223" t="n"/>
      <c r="E1127" s="223" t="inlineStr">
        <is>
          <t>Richardus Eko Indrajit, Alexander Rusli, dan Martha Adi Darma</t>
        </is>
      </c>
      <c r="F1127" s="223" t="inlineStr">
        <is>
          <t>979-763-143-5</t>
        </is>
      </c>
      <c r="G1127" s="223" t="inlineStr">
        <is>
          <t>978-979-29-9475-9</t>
        </is>
      </c>
      <c r="H1127" s="223" t="inlineStr">
        <is>
          <t>Komputer &amp; Internet</t>
        </is>
      </c>
      <c r="I1127" s="258" t="inlineStr">
        <is>
          <t>Perguruan Tinggi</t>
        </is>
      </c>
      <c r="J1127" s="186" t="inlineStr">
        <is>
          <t>009.05</t>
        </is>
      </c>
      <c r="K1127" s="223" t="n"/>
      <c r="L1127" s="264" t="n"/>
      <c r="M1127" s="265" t="n"/>
      <c r="N1127" s="223" t="inlineStr">
        <is>
          <t>Indonesia</t>
        </is>
      </c>
      <c r="O1127" s="223" t="inlineStr">
        <is>
          <t>Tidak diketahui</t>
        </is>
      </c>
      <c r="P1127" s="260" t="n">
        <v>2006</v>
      </c>
      <c r="Q1127" s="260" t="n">
        <v>2018</v>
      </c>
      <c r="R1127" s="223" t="inlineStr">
        <is>
          <t>Penerbit Andi</t>
        </is>
      </c>
      <c r="S1127" s="223" t="inlineStr">
        <is>
          <t>Andi Offset CV</t>
        </is>
      </c>
      <c r="T1127" s="223" t="inlineStr">
        <is>
          <t>Lokal</t>
        </is>
      </c>
      <c r="U1127" s="261" t="n">
        <v>114</v>
      </c>
      <c r="V1127" s="86" t="inlineStr">
        <is>
          <t>pdf</t>
        </is>
      </c>
      <c r="W1127" s="223" t="inlineStr">
        <is>
          <t>19.6 MB</t>
        </is>
      </c>
      <c r="X1127" s="225" t="inlineStr">
        <is>
          <t>&lt;p&gt;Sebagian besar pengguna internet baru menggunakan 5-10% &amp;quot;kekuatan&amp;quot; internet yang sebenarnya. Banyak netter belum mengetahui teknik searching yang tepat dan efektif agar ia memperoleh data, informasi, maupun pengetahuan yang dibutuhkannya. Padahal, kemahiran tingkat lanjut untuk mengakses internet adalah prasyarat utama yang harus dimiliki oleh stakeholder pendidikan, agar sekolah-sekolah di Indonesia menjadi lembaga pendidikan yang ideal dan berkualitas.&amp;nbsp;Buku ini sengaja disusun bagi para stakeholder pendidikan (guru, murid, orang tua, kepala sekolah, dosen, peneliti, profesor dan para praktisi pendidikan lainnya) yang ingin meningkatkan kualitas penyelenggaraan proses belajar mengajarnya melalui pemanfaatan search engine sebagai alat bantu .&lt;/p&gt;</t>
        </is>
      </c>
      <c r="Y1127" s="262" t="n">
        <v>53500</v>
      </c>
      <c r="Z1127" s="226" t="n"/>
      <c r="AA1127" s="241">
        <f>Y1525*Z1525</f>
        <v/>
      </c>
      <c r="AB1127" s="237" t="inlineStr">
        <is>
          <t>c1ff3438-8ce5-433f-b001-b2e39331e0d2</t>
        </is>
      </c>
    </row>
    <row r="1128" ht="15" customHeight="1" s="283">
      <c r="A1128" s="109" t="n">
        <v>1518</v>
      </c>
      <c r="B1128" s="222">
        <f>HYPERLINK("https://mocostore.moco.co.id/catalog/"&amp;AB1527,"Klik Disini")</f>
        <v/>
      </c>
      <c r="C1128" s="223" t="inlineStr">
        <is>
          <t>Tertawa Sampai Teler</t>
        </is>
      </c>
      <c r="D1128" s="223" t="n"/>
      <c r="E1128" s="223" t="inlineStr">
        <is>
          <t>Bayu Satya DS</t>
        </is>
      </c>
      <c r="F1128" s="223" t="inlineStr">
        <is>
          <t>978-979-29-2767-2</t>
        </is>
      </c>
      <c r="G1128" s="223" t="inlineStr">
        <is>
          <t>978-979-29-9371-4</t>
        </is>
      </c>
      <c r="H1128" s="223" t="inlineStr">
        <is>
          <t>Humor</t>
        </is>
      </c>
      <c r="I1128" s="258" t="inlineStr">
        <is>
          <t>Perguruan Tinggi</t>
        </is>
      </c>
      <c r="J1128" s="186" t="inlineStr">
        <is>
          <t>009.09</t>
        </is>
      </c>
      <c r="K1128" s="223" t="n"/>
      <c r="L1128" s="223" t="n"/>
      <c r="M1128" s="259" t="n"/>
      <c r="N1128" s="223" t="inlineStr">
        <is>
          <t>Indonesia</t>
        </is>
      </c>
      <c r="O1128" s="223" t="inlineStr">
        <is>
          <t>Tidak diketahui</t>
        </is>
      </c>
      <c r="P1128" s="260" t="n">
        <v>2011</v>
      </c>
      <c r="Q1128" s="260" t="n">
        <v>2018</v>
      </c>
      <c r="R1128" s="223" t="inlineStr">
        <is>
          <t>Penerbit Andi</t>
        </is>
      </c>
      <c r="S1128" s="223" t="inlineStr">
        <is>
          <t>Andi Offset CV</t>
        </is>
      </c>
      <c r="T1128" s="223" t="inlineStr">
        <is>
          <t>Lokal</t>
        </is>
      </c>
      <c r="U1128" s="261" t="n">
        <v>155</v>
      </c>
      <c r="V1128" s="86" t="inlineStr">
        <is>
          <t>pdf</t>
        </is>
      </c>
      <c r="W1128" s="223" t="inlineStr">
        <is>
          <t>7.6 MB</t>
        </is>
      </c>
      <c r="X1128" s="225" t="inlineStr">
        <is>
          <t>&lt;p&gt;Persekongkolah seorang kakek dengan cucunya yang bolos sekolah..&lt;br /&gt;
 Kakek : &amp;ldquo;Cu, sembunyi.. cepetan. Ada beberapa Guru dan teman-temanmu yang datang. Mungkin kamu di kira sakit beneran&amp;hellip;&amp;rdquo;&lt;br /&gt;
 Cucu : &amp;ldquo;Nggak.., Kakek saja yang sembunyi. Soalnya aku bilang ke Bu Guru kalau aku nggak masuk sekolah karena Kakek meninggal..&amp;rdquo;&amp;nbsp;&lt;br /&gt;
 Siapa bilang yang bisa membuat teler hanya minuman beralkohol atau zat adiktif. Tertawa pun bisa membuat orang teler, dan telernya pun jauh lebih sehat dari pada perilaku negatif seperti tersebut di atas. Melalui buku Tertawa Sampai Teler ini Anda akan diajak menikmati humor-humor segar yang menyehatkan badan dan pikiran.&lt;/p&gt;</t>
        </is>
      </c>
      <c r="Y1128" s="262" t="n">
        <v>38000</v>
      </c>
      <c r="Z1128" s="226" t="n"/>
      <c r="AA1128" s="241">
        <f>Y1527*Z1527</f>
        <v/>
      </c>
      <c r="AB1128" s="237" t="inlineStr">
        <is>
          <t>4fc729b2-f844-463b-abe3-0fe0743dfac2</t>
        </is>
      </c>
    </row>
    <row r="1129" ht="15" customHeight="1" s="283">
      <c r="A1129" s="109" t="n">
        <v>1519</v>
      </c>
      <c r="B1129" s="222">
        <f>HYPERLINK("https://mocostore.moco.co.id/catalog/"&amp;AB1528,"Klik Disini")</f>
        <v/>
      </c>
      <c r="C1129" s="223" t="inlineStr">
        <is>
          <t>Program Komputer untuk Analisa Ekonomi</t>
        </is>
      </c>
      <c r="D1129" s="223" t="n"/>
      <c r="E1129" s="223" t="inlineStr">
        <is>
          <t>Jogiyanto H.M</t>
        </is>
      </c>
      <c r="F1129" s="223" t="inlineStr">
        <is>
          <t>979-533-074-8</t>
        </is>
      </c>
      <c r="G1129" s="223" t="inlineStr">
        <is>
          <t>978-979-29-9238-0</t>
        </is>
      </c>
      <c r="H1129" s="223" t="inlineStr">
        <is>
          <t>Komputer &amp; Internet</t>
        </is>
      </c>
      <c r="I1129" s="258" t="inlineStr">
        <is>
          <t>Perguruan Tinggi</t>
        </is>
      </c>
      <c r="J1129" s="186" t="inlineStr">
        <is>
          <t>009.05</t>
        </is>
      </c>
      <c r="K1129" s="264" t="n"/>
      <c r="L1129" s="264" t="n"/>
      <c r="M1129" s="265" t="n"/>
      <c r="N1129" s="223" t="inlineStr">
        <is>
          <t>Indonesia</t>
        </is>
      </c>
      <c r="O1129" s="223" t="inlineStr">
        <is>
          <t>Tidak diketahui</t>
        </is>
      </c>
      <c r="P1129" s="260" t="n">
        <v>1992</v>
      </c>
      <c r="Q1129" s="260" t="n">
        <v>2018</v>
      </c>
      <c r="R1129" s="223" t="inlineStr">
        <is>
          <t>Penerbit Andi</t>
        </is>
      </c>
      <c r="S1129" s="223" t="inlineStr">
        <is>
          <t>Andi Offset CV</t>
        </is>
      </c>
      <c r="T1129" s="223" t="inlineStr">
        <is>
          <t>Lokal</t>
        </is>
      </c>
      <c r="U1129" s="261" t="n">
        <v>340</v>
      </c>
      <c r="V1129" s="86" t="inlineStr">
        <is>
          <t>pdf</t>
        </is>
      </c>
      <c r="W1129" s="223" t="inlineStr">
        <is>
          <t>5.4 MB</t>
        </is>
      </c>
      <c r="X1129" s="225" t="inlineStr">
        <is>
          <t>&lt;p&gt;Dalam era innformasi dan teknologi ini, tak pelak lagi komputer berperan penting sekali di dalam seluruh aspek kehidupan manusia. Termasuk juga di dalam hampir semua disiplin ilmu. Penggunaan komputer di dalam suatu disiplin ilmu misalnya dalam penerapan suatu analisis ekonomi, akan sangat membantu sekali. Komputer akan mampu menganalisis dan memberikan informasi sangatlah luar biasa. Sehingga berguna sekali untuk suatu pengambilan keputusan yang tepat. Oleh karena alasan-alasan itulah, Penulis mencoba menerapkan penggunaan komputer pada analisis ekonomi. Penjelasan di dalamnya begitu detail, lengkap, namun mudah dipahami dan sangat praktis. Buku ini sangat membantu dan berguna bagi para mahasiswa bidang studi ekonomi maupun komputer, manajer dan siap saja yang berminat untuk mempelajarinya&lt;/p&gt;</t>
        </is>
      </c>
      <c r="Y1129" s="262" t="n">
        <v>50500</v>
      </c>
      <c r="Z1129" s="226" t="n"/>
      <c r="AA1129" s="241">
        <f>Y1528*Z1528</f>
        <v/>
      </c>
      <c r="AB1129" s="237" t="inlineStr">
        <is>
          <t>31aedf85-3ae4-4afa-b9e1-f7bf30019a38</t>
        </is>
      </c>
    </row>
    <row r="1130" ht="15" customHeight="1" s="283">
      <c r="A1130" s="109" t="n">
        <v>1520</v>
      </c>
      <c r="B1130" s="222">
        <f>HYPERLINK("https://mocostore.moco.co.id/catalog/"&amp;AB1529,"Klik Disini")</f>
        <v/>
      </c>
      <c r="C1130" s="223" t="inlineStr">
        <is>
          <t>Pembacaan Alkitab Secara Menyeluruh</t>
        </is>
      </c>
      <c r="D1130" s="223" t="n"/>
      <c r="E1130" s="223" t="inlineStr">
        <is>
          <t>Pdt. Ro, Woo Ho</t>
        </is>
      </c>
      <c r="F1130" s="223" t="inlineStr">
        <is>
          <t>978-979-29-4838-7</t>
        </is>
      </c>
      <c r="G1130" s="223" t="inlineStr">
        <is>
          <t>978-979-29-9477-3</t>
        </is>
      </c>
      <c r="H1130" s="223" t="inlineStr">
        <is>
          <t>Agama Kristen</t>
        </is>
      </c>
      <c r="I1130" s="258" t="inlineStr">
        <is>
          <t>Perguruan Tinggi</t>
        </is>
      </c>
      <c r="J1130" s="186" t="inlineStr">
        <is>
          <t>009.16</t>
        </is>
      </c>
      <c r="K1130" s="264" t="n"/>
      <c r="L1130" s="264" t="n"/>
      <c r="M1130" s="265" t="n"/>
      <c r="N1130" s="223" t="inlineStr">
        <is>
          <t>Indonesia</t>
        </is>
      </c>
      <c r="O1130" s="223" t="inlineStr">
        <is>
          <t>Tidak diketahui</t>
        </is>
      </c>
      <c r="P1130" s="260" t="n">
        <v>2015</v>
      </c>
      <c r="Q1130" s="260" t="n">
        <v>2018</v>
      </c>
      <c r="R1130" s="223" t="inlineStr">
        <is>
          <t>Penerbit Andi</t>
        </is>
      </c>
      <c r="S1130" s="223" t="inlineStr">
        <is>
          <t>Andi Offset CV</t>
        </is>
      </c>
      <c r="T1130" s="223" t="inlineStr">
        <is>
          <t>Lokal</t>
        </is>
      </c>
      <c r="U1130" s="261" t="n">
        <v>360</v>
      </c>
      <c r="V1130" s="86" t="inlineStr">
        <is>
          <t>pdf</t>
        </is>
      </c>
      <c r="W1130" s="223" t="inlineStr">
        <is>
          <t>3.0 MB</t>
        </is>
      </c>
      <c r="X1130" s="225" t="inlineStr">
        <is>
          <t>&lt;p&gt;Penulis buku ini mengajak pembaca meluangkan waktu lebih ba yak untuk membaca Alkitab dan memahaminya seumur hidup. Banyaknya pengajaran yang menyimpang dari kebenaran firman Tuhan dikarenakan salah memahami Alkitab. Salah memahami disebabkan minimnya pemahaman yang benar dan tidak lagi mengujinya berdasarkan Alkitab. Selain itu, para teolog dan mahasiswa teologi memiliki semangat yang tinggi dalam pemberitaan firman tanpa disertai pemahaman yang benar. Akibatnya, kesesatan dimulai dalam gereja. Oleh karena itu, gereja-gereja perlu mengikuti seminar-seminar atau pertemuan-pertemuan khusus ang berhubungan dengan isi Alkitab.&amp;nbsp;&lt;/p&gt;</t>
        </is>
      </c>
      <c r="Y1130" s="262" t="n">
        <v>83000</v>
      </c>
      <c r="Z1130" s="226" t="n"/>
      <c r="AA1130" s="241">
        <f>Y1529*Z1529</f>
        <v/>
      </c>
      <c r="AB1130" s="237" t="inlineStr">
        <is>
          <t>30aa80b7-57aa-4b11-b295-0fd813e14d2c</t>
        </is>
      </c>
    </row>
    <row r="1131" ht="15" customHeight="1" s="283">
      <c r="A1131" s="109" t="n">
        <v>1521</v>
      </c>
      <c r="B1131" s="222">
        <f>HYPERLINK("https://mocostore.moco.co.id/catalog/"&amp;AB1530,"Klik Disini")</f>
        <v/>
      </c>
      <c r="C1131" s="223" t="inlineStr">
        <is>
          <t>The 1st Student's Choice Changing TIMES Changing TENSES - Cara Mudah Memahami dan Menggunakan Tenses dengan Banyak Contoh Praktis</t>
        </is>
      </c>
      <c r="D1131" s="223" t="n"/>
      <c r="E1131" s="223" t="inlineStr">
        <is>
          <t>Drs. Slamet Riyanto, M.Pd.</t>
        </is>
      </c>
      <c r="F1131" s="223" t="inlineStr">
        <is>
          <t>978-979-29-4640-6</t>
        </is>
      </c>
      <c r="G1131" s="223" t="inlineStr">
        <is>
          <t>978-979-29-9377-6</t>
        </is>
      </c>
      <c r="H1131" s="223" t="inlineStr">
        <is>
          <t>Bahasa asing</t>
        </is>
      </c>
      <c r="I1131" s="258" t="inlineStr">
        <is>
          <t>Perguruan Tinggi</t>
        </is>
      </c>
      <c r="J1131" s="186" t="inlineStr">
        <is>
          <t>009.10</t>
        </is>
      </c>
      <c r="K1131" s="223" t="n"/>
      <c r="L1131" s="223" t="n"/>
      <c r="M1131" s="259" t="n"/>
      <c r="N1131" s="223" t="inlineStr">
        <is>
          <t>Indonesia</t>
        </is>
      </c>
      <c r="O1131" s="223" t="inlineStr">
        <is>
          <t>Tidak diketahui</t>
        </is>
      </c>
      <c r="P1131" s="260" t="n">
        <v>2014</v>
      </c>
      <c r="Q1131" s="260" t="n">
        <v>2018</v>
      </c>
      <c r="R1131" s="223" t="inlineStr">
        <is>
          <t>Penerbit Andi</t>
        </is>
      </c>
      <c r="S1131" s="223" t="inlineStr">
        <is>
          <t>Andi Offset CV</t>
        </is>
      </c>
      <c r="T1131" s="223" t="inlineStr">
        <is>
          <t>Lokal</t>
        </is>
      </c>
      <c r="U1131" s="261" t="n">
        <v>94</v>
      </c>
      <c r="V1131" s="86" t="inlineStr">
        <is>
          <t>pdf</t>
        </is>
      </c>
      <c r="W1131" s="223" t="inlineStr">
        <is>
          <t>9.3 MB</t>
        </is>
      </c>
      <c r="X1131" s="225" t="inlineStr">
        <is>
          <t>&lt;p&gt;Buku Changing TIMES Changing TENSES ini mengulas mengenai hubungan antara waktu (times) dan bentuk kata kerja yang menyatakan waktu (tenses) dalam bahasa Inggris. Buku ini dimaksudkan bagi siapa saja yang masih belum memahami penggunaan Tenses.&lt;br /&gt;
 Sistim Tenses ini agak sedikit rumit. Namun demikian, kerumitan ini akan berangsur hilang apabila Anda sudah memiliki pengetahuan yang cukup tentang apa itu Tenses. Masalah yang umum terjadi adalah memilih atau menggunakan Tenses mana yang sesuai dengan situasi ketika Anda sedang berbicara, berpidato ataupun menulis bahasa Inggris.&lt;br /&gt;
 Oleh karena itu, penyajian buku Tenses ini dibagi menjadi tiga bagian, yaitu: PRESENT Time, PAST Time dan FUTURE Time. Penyajian dan penjelasan masing-masing Tenses sangat jelas, mudah dan kontekstual disertai dengan latihan dan berbagai bacaan sesuai dengan Tensesnya.&lt;/p&gt;</t>
        </is>
      </c>
      <c r="Y1131" s="262" t="n">
        <v>34000</v>
      </c>
      <c r="Z1131" s="226" t="n"/>
      <c r="AA1131" s="241">
        <f>Y1530*Z1530</f>
        <v/>
      </c>
      <c r="AB1131" s="237" t="inlineStr">
        <is>
          <t>3c61be9c-9197-4401-84bf-3c6f41f04395</t>
        </is>
      </c>
    </row>
    <row r="1132" ht="15" customHeight="1" s="283">
      <c r="A1132" s="109" t="n">
        <v>1522</v>
      </c>
      <c r="B1132" s="222">
        <f>HYPERLINK("https://mocostore.moco.co.id/catalog/"&amp;AB1531,"Klik Disini")</f>
        <v/>
      </c>
      <c r="C1132" s="223" t="inlineStr">
        <is>
          <t>Setiap Anak Bisa Pintar</t>
        </is>
      </c>
      <c r="D1132" s="223" t="n"/>
      <c r="E1132" s="223" t="inlineStr">
        <is>
          <t>Junihot Simanjuntank</t>
        </is>
      </c>
      <c r="F1132" s="223" t="inlineStr">
        <is>
          <t>978-979-29-2931-7</t>
        </is>
      </c>
      <c r="G1132" s="223" t="inlineStr">
        <is>
          <t>978-979-29-9102-4</t>
        </is>
      </c>
      <c r="H1132" s="223" t="inlineStr">
        <is>
          <t>Agama Kristen</t>
        </is>
      </c>
      <c r="I1132" s="258" t="inlineStr">
        <is>
          <t>Perguruan Tinggi</t>
        </is>
      </c>
      <c r="J1132" s="186" t="inlineStr">
        <is>
          <t>009.16</t>
        </is>
      </c>
      <c r="K1132" s="264" t="n"/>
      <c r="L1132" s="264" t="n"/>
      <c r="M1132" s="265" t="n"/>
      <c r="N1132" s="223" t="inlineStr">
        <is>
          <t>Indonesia</t>
        </is>
      </c>
      <c r="O1132" s="223" t="inlineStr">
        <is>
          <t>Tidak diketahui</t>
        </is>
      </c>
      <c r="P1132" s="260" t="n">
        <v>2012</v>
      </c>
      <c r="Q1132" s="260" t="n">
        <v>2018</v>
      </c>
      <c r="R1132" s="223" t="inlineStr">
        <is>
          <t>Penerbit Andi</t>
        </is>
      </c>
      <c r="S1132" s="223" t="inlineStr">
        <is>
          <t>Andi Offset CV</t>
        </is>
      </c>
      <c r="T1132" s="223" t="inlineStr">
        <is>
          <t>Lokal</t>
        </is>
      </c>
      <c r="U1132" s="261" t="n">
        <v>136</v>
      </c>
      <c r="V1132" s="86" t="inlineStr">
        <is>
          <t>pdf</t>
        </is>
      </c>
      <c r="W1132" s="223" t="inlineStr">
        <is>
          <t>10.4 MB</t>
        </is>
      </c>
      <c r="X1132" s="225" t="inlineStr">
        <is>
          <t>&lt;p&gt;Setiap anak dilahirkan unik dan pintar, secara prinsip tidak ada anak yang bodoh. Namun, ada anak tertentu yang mengalami kesulitan dalam belajarnya. Anak yang berkesulitan belajar memerlukan perhatian khusus dari para orangtua dan pendidik (guru). Buku ini menawarkan bantuan kepada para pendidik anak, orangtua dan guru, yang mengalami kesulitan dalam mendidik anak-anak yang mengalami kesulitan belajar. Buku ini mendorong kepada orangtua dan para pendidik (guru) untuk memiliki kepedulian yang besar terhadap anak-anak yang berkusulitan belajar. Buku ini menunjukkan kepada Anda masalah, kesulitan, kesalahan yang sering terjadi dalam menangani anak berkesulitan belajar, dan usulan untuk menolong anak berkesulitan belajar. Buku ini sangat bermanfaat bagi orangtua, mahasiswa, dan para praktisi pendidikan.&lt;/p&gt;</t>
        </is>
      </c>
      <c r="Y1132" s="262" t="n">
        <v>44500</v>
      </c>
      <c r="Z1132" s="226" t="n"/>
      <c r="AA1132" s="241">
        <f>Y1531*Z1531</f>
        <v/>
      </c>
      <c r="AB1132" s="237" t="inlineStr">
        <is>
          <t>080c7fbe-ec75-4120-9b60-12279cece227</t>
        </is>
      </c>
    </row>
    <row r="1133" ht="15" customHeight="1" s="283">
      <c r="A1133" s="109" t="n">
        <v>1523</v>
      </c>
      <c r="B1133" s="222">
        <f>HYPERLINK("https://mocostore.moco.co.id/catalog/"&amp;AB1532,"Klik Disini")</f>
        <v/>
      </c>
      <c r="C1133" s="223" t="inlineStr">
        <is>
          <t>The 1st Student's Choice - Idiomatic Expressions in English</t>
        </is>
      </c>
      <c r="D1133" s="223" t="n"/>
      <c r="E1133" s="223" t="inlineStr">
        <is>
          <t>Slamet Riyanto</t>
        </is>
      </c>
      <c r="F1133" s="223" t="inlineStr">
        <is>
          <t>978-979-29-2764-1</t>
        </is>
      </c>
      <c r="G1133" s="223" t="inlineStr">
        <is>
          <t>978-979-29-9379-0</t>
        </is>
      </c>
      <c r="H1133" s="223" t="inlineStr">
        <is>
          <t>Bahasa asing</t>
        </is>
      </c>
      <c r="I1133" s="258" t="inlineStr">
        <is>
          <t>Perguruan Tinggi</t>
        </is>
      </c>
      <c r="J1133" s="186" t="inlineStr">
        <is>
          <t>009.10</t>
        </is>
      </c>
      <c r="K1133" s="264" t="n"/>
      <c r="L1133" s="264" t="n"/>
      <c r="M1133" s="265" t="n"/>
      <c r="N1133" s="223" t="inlineStr">
        <is>
          <t>Indonesia</t>
        </is>
      </c>
      <c r="O1133" s="223" t="inlineStr">
        <is>
          <t>Tidak diketahui</t>
        </is>
      </c>
      <c r="P1133" s="260" t="n">
        <v>2012</v>
      </c>
      <c r="Q1133" s="260" t="n">
        <v>2018</v>
      </c>
      <c r="R1133" s="223" t="inlineStr">
        <is>
          <t>Penerbit Andi</t>
        </is>
      </c>
      <c r="S1133" s="223" t="inlineStr">
        <is>
          <t>Andi Offset CV</t>
        </is>
      </c>
      <c r="T1133" s="223" t="inlineStr">
        <is>
          <t>Lokal</t>
        </is>
      </c>
      <c r="U1133" s="261" t="n">
        <v>272</v>
      </c>
      <c r="V1133" s="86" t="inlineStr">
        <is>
          <t>pdf</t>
        </is>
      </c>
      <c r="W1133" s="223" t="inlineStr">
        <is>
          <t>19.1 MB</t>
        </is>
      </c>
      <c r="X1133" s="225" t="inlineStr">
        <is>
          <t>&lt;p&gt;Idiom adalah kelompok kata (phrases) atau ungkapan yang digunakan bersama-sama dengan arti dan susunan yang tetap. Bahasa Inggris memiliki banyak sekali Idiom. Arti Idiom tak dapat diterka/ditebak dari kata per kata atau tata bahasanya itu secara terpisah dan tidak dapat diubah, misalnya: kata &amp;rdquo;BRING ABOUT&amp;rdquo; artinya menyebabkan, bukan BRING yang artinyamembawadan ABOUT yangartinya tentang.&amp;nbsp;&lt;br /&gt;
 Oleh karena itu Idiom hanya dapat dipelajari ataupun dikuasai dengan cara membiasakan diri menggunakan Idiom tersebut sesering mungkin, secara rutin atau dapat juga dengan cara dihafalkan.&amp;nbsp;&lt;br /&gt;
 Buku Idiomatic Expressions In Englishmemuat Idiom yang menurut hemat penulis paling sering digunakan oleh Native Speaker bahasa Inggris. Tanpa memahami Idiom anda akan kesulitan memahami Native Speaker (penutur asli) yang menggunakan bahasa Inggris dalam kehidupan sehari-hari mereka baik di TV, radio, novel, cerpen, majalah atau surat kabar.&lt;br /&gt;
 Tanpa memahami Idiom anda akan kesulitan memahami Native Speaker (penutur asli) yang menggunakan bahasa Inggris dalam kehidupan sehari-hari mereka baik di TV, radio, novel, cerpen, majalah atau surat kabar.&lt;/p&gt;</t>
        </is>
      </c>
      <c r="Y1133" s="262" t="n">
        <v>84500</v>
      </c>
      <c r="Z1133" s="226" t="n"/>
      <c r="AA1133" s="241">
        <f>Y1532*Z1532</f>
        <v/>
      </c>
      <c r="AB1133" s="237" t="inlineStr">
        <is>
          <t>57427a23-b31b-4e09-895d-87a3473b9fb8</t>
        </is>
      </c>
    </row>
    <row r="1134" ht="15" customHeight="1" s="283">
      <c r="A1134" s="109" t="n">
        <v>1524</v>
      </c>
      <c r="B1134" s="222">
        <f>HYPERLINK("https://mocostore.moco.co.id/catalog/"&amp;AB1533,"Klik Disini")</f>
        <v/>
      </c>
      <c r="C1134" s="223" t="inlineStr">
        <is>
          <t>The Fire of Praise and Worship: Tujuh Langkah Menjaga Api Pujian dan Penyembahan Tetap Menyala dengan Urapan Baru</t>
        </is>
      </c>
      <c r="D1134" s="223" t="n"/>
      <c r="E1134" s="223" t="inlineStr">
        <is>
          <t>Djohan E.Handojo</t>
        </is>
      </c>
      <c r="F1134" s="223" t="inlineStr">
        <is>
          <t>979-763-703-4</t>
        </is>
      </c>
      <c r="G1134" s="223" t="inlineStr">
        <is>
          <t>978-979-29-9382-0</t>
        </is>
      </c>
      <c r="H1134" s="223" t="inlineStr">
        <is>
          <t>Agama Kristen</t>
        </is>
      </c>
      <c r="I1134" s="258" t="inlineStr">
        <is>
          <t>Perguruan Tinggi</t>
        </is>
      </c>
      <c r="J1134" s="186" t="inlineStr">
        <is>
          <t>009.16</t>
        </is>
      </c>
      <c r="K1134" s="223" t="n"/>
      <c r="L1134" s="223" t="n"/>
      <c r="M1134" s="259" t="n"/>
      <c r="N1134" s="223" t="inlineStr">
        <is>
          <t>Indonesia</t>
        </is>
      </c>
      <c r="O1134" s="223" t="inlineStr">
        <is>
          <t>Tidak diketahui</t>
        </is>
      </c>
      <c r="P1134" s="260" t="n">
        <v>2007</v>
      </c>
      <c r="Q1134" s="260" t="n">
        <v>2018</v>
      </c>
      <c r="R1134" s="223" t="inlineStr">
        <is>
          <t>Penerbit Andi</t>
        </is>
      </c>
      <c r="S1134" s="223" t="inlineStr">
        <is>
          <t>Andi Offset CV</t>
        </is>
      </c>
      <c r="T1134" s="223" t="inlineStr">
        <is>
          <t>Lokal</t>
        </is>
      </c>
      <c r="U1134" s="261" t="n">
        <v>160</v>
      </c>
      <c r="V1134" s="86" t="inlineStr">
        <is>
          <t>pdf</t>
        </is>
      </c>
      <c r="W1134" s="223" t="inlineStr">
        <is>
          <t>18.1 MB</t>
        </is>
      </c>
      <c r="X1134" s="225" t="inlineStr">
        <is>
          <t>&lt;p&gt;Buku ini menjelaskan hal-hal mengenai pentingnya menyembah dan kehidupan sebagai seorang penyembah. Di dalam buku ini Pdt. Djohan mengurutkan tujuh langkah praktis apa yang dimaksud dengan seorang penyembah yang benar, penggunaan pujian dan penyembahan dalam peperangan rohani, dan bagaimana mengembangkan sebuah gaya hidup yang dikelilingi oleh pujian dan penyembahan.&lt;/p&gt;</t>
        </is>
      </c>
      <c r="Y1134" s="262" t="n">
        <v>70000</v>
      </c>
      <c r="Z1134" s="226" t="n"/>
      <c r="AA1134" s="241">
        <f>Y1533*Z1533</f>
        <v/>
      </c>
      <c r="AB1134" s="237" t="inlineStr">
        <is>
          <t>68db8be5-53cf-49c9-892f-e1c1ca7375a9</t>
        </is>
      </c>
    </row>
    <row r="1135" ht="15" customHeight="1" s="283">
      <c r="A1135" s="109" t="n">
        <v>1525</v>
      </c>
      <c r="B1135" s="222">
        <f>HYPERLINK("https://mocostore.moco.co.id/catalog/"&amp;AB1534,"Klik Disini")</f>
        <v/>
      </c>
      <c r="C1135" s="223" t="inlineStr">
        <is>
          <t>The Giant Killer</t>
        </is>
      </c>
      <c r="D1135" s="223" t="n"/>
      <c r="E1135" s="223" t="inlineStr">
        <is>
          <t>Yohanes Heryjanto</t>
        </is>
      </c>
      <c r="F1135" s="223" t="inlineStr">
        <is>
          <t>978-979-29-1013-1</t>
        </is>
      </c>
      <c r="G1135" s="223" t="inlineStr">
        <is>
          <t>978-979-29-9391-2</t>
        </is>
      </c>
      <c r="H1135" s="223" t="inlineStr">
        <is>
          <t>Agama Kristen</t>
        </is>
      </c>
      <c r="I1135" s="258" t="inlineStr">
        <is>
          <t>Perguruan Tinggi</t>
        </is>
      </c>
      <c r="J1135" s="186" t="inlineStr">
        <is>
          <t>009.16</t>
        </is>
      </c>
      <c r="K1135" s="264" t="n"/>
      <c r="L1135" s="264" t="n"/>
      <c r="M1135" s="265" t="n"/>
      <c r="N1135" s="223" t="inlineStr">
        <is>
          <t>Indonesia</t>
        </is>
      </c>
      <c r="O1135" s="223" t="inlineStr">
        <is>
          <t>Tidak diketahui</t>
        </is>
      </c>
      <c r="P1135" s="260" t="n">
        <v>2009</v>
      </c>
      <c r="Q1135" s="260" t="n">
        <v>2018</v>
      </c>
      <c r="R1135" s="223" t="inlineStr">
        <is>
          <t>Penerbit Andi</t>
        </is>
      </c>
      <c r="S1135" s="223" t="inlineStr">
        <is>
          <t>Andi Offset CV</t>
        </is>
      </c>
      <c r="T1135" s="223" t="inlineStr">
        <is>
          <t>Lokal</t>
        </is>
      </c>
      <c r="U1135" s="261" t="n">
        <v>144</v>
      </c>
      <c r="V1135" s="86" t="inlineStr">
        <is>
          <t>pdf</t>
        </is>
      </c>
      <c r="W1135" s="223" t="inlineStr">
        <is>
          <t>11.8 MB</t>
        </is>
      </c>
      <c r="X1135" s="225" t="inlineStr">
        <is>
          <t>&lt;p&gt;Siapa pun di antara kita pernah mengalami masalah. Masalah berat atau sederhana. Seringkali masalah membuat kita terkapar tak berdaya. Mengapa demikian? Karena kita memandang masalah terlalu besar sedangkan kemampuan kita terlalu kecil. Masalah itu bak raksasa menakutkan, mencekam dan mengerikan. Benar begitu?&amp;nbsp;&lt;br /&gt;
 &lt;br /&gt;
 Menurut Heryjanto sebenarnya tidak demikian. Manusia punya potensi untuk mengalahkan raksasa itu. &amp;rdquo;Anda memiliki DNA pembunuh raksasa,&amp;rdquo; katanya. Karena itu, umat Tuhan seharusnya mampu mengalahkan raksasa tersebut. Memang perlu dicatat, mengalahkan raksasa dengan kekuatan sendiri jelas tidak mampu. Ada benarnya jika orang berpikir bahwa masalah itu terlalu besar. Namun, jika kita menghadapinya bersama Tuhan, tak ada perkara mustahil.&lt;/p&gt;</t>
        </is>
      </c>
      <c r="Y1135" s="262" t="n">
        <v>59000</v>
      </c>
      <c r="Z1135" s="226" t="n"/>
      <c r="AA1135" s="241">
        <f>Y1534*Z1534</f>
        <v/>
      </c>
      <c r="AB1135" s="237" t="inlineStr">
        <is>
          <t>a260e6bb-079f-4fb9-8f30-564b31123e33</t>
        </is>
      </c>
    </row>
    <row r="1136" ht="15" customHeight="1" s="283">
      <c r="A1136" s="109" t="n">
        <v>1526</v>
      </c>
      <c r="B1136" s="222">
        <f>HYPERLINK("https://mocostore.moco.co.id/catalog/"&amp;AB1535,"Klik Disini")</f>
        <v/>
      </c>
      <c r="C1136" s="223" t="inlineStr">
        <is>
          <t>Shortcourse: Adobe Illustrator CS4</t>
        </is>
      </c>
      <c r="D1136" s="223" t="n"/>
      <c r="E1136" s="223" t="inlineStr">
        <is>
          <t>Wahana Komputer</t>
        </is>
      </c>
      <c r="F1136" s="223" t="inlineStr">
        <is>
          <t>978-979-29-1434-4</t>
        </is>
      </c>
      <c r="G1136" s="223" t="inlineStr">
        <is>
          <t>978-979-29-9108-6</t>
        </is>
      </c>
      <c r="H1136" s="223" t="inlineStr">
        <is>
          <t>Desain Grafis &amp; Multimedia</t>
        </is>
      </c>
      <c r="I1136" s="258" t="inlineStr">
        <is>
          <t>Perguruan Tinggi</t>
        </is>
      </c>
      <c r="J1136" s="186" t="inlineStr">
        <is>
          <t>009.05</t>
        </is>
      </c>
      <c r="K1136" s="223" t="n"/>
      <c r="L1136" s="223" t="n"/>
      <c r="M1136" s="259" t="n"/>
      <c r="N1136" s="223" t="inlineStr">
        <is>
          <t>Indonesia</t>
        </is>
      </c>
      <c r="O1136" s="223" t="inlineStr">
        <is>
          <t>Tidak diketahui</t>
        </is>
      </c>
      <c r="P1136" s="260" t="n">
        <v>2010</v>
      </c>
      <c r="Q1136" s="260" t="n">
        <v>2018</v>
      </c>
      <c r="R1136" s="223" t="inlineStr">
        <is>
          <t>Penerbit Andi</t>
        </is>
      </c>
      <c r="S1136" s="223" t="inlineStr">
        <is>
          <t>Andi Offset CV</t>
        </is>
      </c>
      <c r="T1136" s="223" t="inlineStr">
        <is>
          <t>Lokal</t>
        </is>
      </c>
      <c r="U1136" s="261" t="n">
        <v>262</v>
      </c>
      <c r="V1136" s="86" t="inlineStr">
        <is>
          <t>pdf</t>
        </is>
      </c>
      <c r="W1136" s="223" t="inlineStr">
        <is>
          <t>18.9 MB</t>
        </is>
      </c>
      <c r="X1136" s="225" t="inlineStr">
        <is>
          <t>&lt;p&gt;Dewasa ini, perkembangan desain grafis mengalami kemajuan yang begitu pesat. Dan, Adobe Illustrator CS4 adalah pilihan yang tepat sebagai software grafis berbasis vektor dan bitmap dibanding software lain. Adobe Illustrator CS4 menyediakan beragam fasilitas yang ramah pengguna (user friendly) sehingga memudahkan pemakaiannya.&lt;br /&gt;
 &lt;br /&gt;
 &lt;br /&gt;
 Adobe Illustrator CS4 adalah program grafis untuk desain vektor dan bitmap maka tidaklah mengherankan jika dunia grafis menjadikan program ini sebagai program standar untuk mengolah dan memodifikasi objek-objek vektor dan bitmap. Dengan segala keunggulan dan sistem pengoperasiannya yang khas, Adobe Illustrator CS4 memiliki banyak nilai lebih dibanding program-program sejenis.&lt;br /&gt;
 Adobe Illustrator CS4 memungkinkan Anda menambahkan simbol-simbol dan efek 3 dimensi yang lebih menarik. Beragam fitur dan fasilitas baru menjadikan Adobe Illustrator CS4 tidak hanya bisa digunakan untuk membuat desain verbal, tetapi juga bisa digunakan untuk berbagai keperluan advertising, misalnya desain produk, iklan, company profile, ilustrasi panggung, dan masih banyak lagi.&lt;/p&gt;</t>
        </is>
      </c>
      <c r="Y1136" s="262" t="n">
        <v>92500</v>
      </c>
      <c r="Z1136" s="226" t="n"/>
      <c r="AA1136" s="241">
        <f>Y1535*Z1535</f>
        <v/>
      </c>
      <c r="AB1136" s="237" t="inlineStr">
        <is>
          <t>a2532494-4a57-45d9-93de-e29211a46203</t>
        </is>
      </c>
    </row>
    <row r="1137" ht="15" customHeight="1" s="283">
      <c r="A1137" s="109" t="n">
        <v>1527</v>
      </c>
      <c r="B1137" s="222">
        <f>HYPERLINK("https://mocostore.moco.co.id/catalog/"&amp;AB1536,"Klik Disini")</f>
        <v/>
      </c>
      <c r="C1137" s="223" t="inlineStr">
        <is>
          <t>Protel Schematic Design for Windows</t>
        </is>
      </c>
      <c r="D1137" s="223" t="n"/>
      <c r="E1137" s="223" t="inlineStr">
        <is>
          <t>Wahana Komputer</t>
        </is>
      </c>
      <c r="F1137" s="223" t="inlineStr">
        <is>
          <t>979-731-576-2</t>
        </is>
      </c>
      <c r="G1137" s="223" t="inlineStr">
        <is>
          <t>978-979-29-9241-0</t>
        </is>
      </c>
      <c r="H1137" s="223" t="inlineStr">
        <is>
          <t>Komputer &amp; Internet</t>
        </is>
      </c>
      <c r="I1137" s="258" t="inlineStr">
        <is>
          <t>Perguruan Tinggi</t>
        </is>
      </c>
      <c r="J1137" s="186" t="inlineStr">
        <is>
          <t>009.05</t>
        </is>
      </c>
      <c r="K1137" s="223" t="n"/>
      <c r="L1137" s="264" t="n"/>
      <c r="M1137" s="265" t="n"/>
      <c r="N1137" s="223" t="inlineStr">
        <is>
          <t>Indonesia</t>
        </is>
      </c>
      <c r="O1137" s="223" t="inlineStr">
        <is>
          <t>Tidak diketahui</t>
        </is>
      </c>
      <c r="P1137" s="260" t="n">
        <v>2004</v>
      </c>
      <c r="Q1137" s="260" t="n">
        <v>2018</v>
      </c>
      <c r="R1137" s="223" t="inlineStr">
        <is>
          <t>Penerbit Andi</t>
        </is>
      </c>
      <c r="S1137" s="223" t="inlineStr">
        <is>
          <t>Andi Offset CV</t>
        </is>
      </c>
      <c r="T1137" s="223" t="inlineStr">
        <is>
          <t>Lokal</t>
        </is>
      </c>
      <c r="U1137" s="261" t="n">
        <v>138</v>
      </c>
      <c r="V1137" s="86" t="inlineStr">
        <is>
          <t>pdf</t>
        </is>
      </c>
      <c r="W1137" s="223" t="inlineStr">
        <is>
          <t>7.7 MB</t>
        </is>
      </c>
      <c r="X1137" s="225" t="inlineStr">
        <is>
          <t>&lt;p&gt;Di dalam buku ini dibahas langkah demi langkah bagaimana memanfaatkan Protel Schematic Desain untuk merancang suatu skema elektronika dengan mudah, kemudian bagaimana memanfaatkan berbagai library yang telah disediakan oleh program dengan benar, hingga bagaimana mencetak rancangan skema tersebut menjadi rancangan PCB-nya&lt;/p&gt;</t>
        </is>
      </c>
      <c r="Y1137" s="262" t="n">
        <v>63000</v>
      </c>
      <c r="Z1137" s="226" t="n"/>
      <c r="AA1137" s="241">
        <f>Y1536*Z1536</f>
        <v/>
      </c>
      <c r="AB1137" s="237" t="inlineStr">
        <is>
          <t>aab08394-165d-46fa-ac7b-b0fa0198475d</t>
        </is>
      </c>
    </row>
    <row r="1138" ht="15" customHeight="1" s="283">
      <c r="A1138" s="109" t="n">
        <v>1528</v>
      </c>
      <c r="B1138" s="222">
        <f>HYPERLINK("https://mocostore.moco.co.id/catalog/"&amp;AB1537,"Klik Disini")</f>
        <v/>
      </c>
      <c r="C1138" s="223" t="inlineStr">
        <is>
          <t>Kemuliaan Pernikahan</t>
        </is>
      </c>
      <c r="D1138" s="223" t="n"/>
      <c r="E1138" s="223" t="inlineStr">
        <is>
          <t>Abraham Soei Ndoen</t>
        </is>
      </c>
      <c r="F1138" s="223" t="inlineStr">
        <is>
          <t>979-763-881-2</t>
        </is>
      </c>
      <c r="G1138" s="223" t="inlineStr">
        <is>
          <t>978-979-29-9399-8</t>
        </is>
      </c>
      <c r="H1138" s="223" t="inlineStr">
        <is>
          <t>Agama Kristen</t>
        </is>
      </c>
      <c r="I1138" s="258" t="inlineStr">
        <is>
          <t>Perguruan Tinggi</t>
        </is>
      </c>
      <c r="J1138" s="186" t="inlineStr">
        <is>
          <t>009.16</t>
        </is>
      </c>
      <c r="K1138" s="223" t="n"/>
      <c r="L1138" s="264" t="n"/>
      <c r="M1138" s="265" t="n"/>
      <c r="N1138" s="223" t="inlineStr">
        <is>
          <t>Indonesia</t>
        </is>
      </c>
      <c r="O1138" s="223" t="inlineStr">
        <is>
          <t>Tidak diketahui</t>
        </is>
      </c>
      <c r="P1138" s="260" t="n">
        <v>2007</v>
      </c>
      <c r="Q1138" s="260" t="n">
        <v>2018</v>
      </c>
      <c r="R1138" s="223" t="inlineStr">
        <is>
          <t>Penerbit Andi</t>
        </is>
      </c>
      <c r="S1138" s="223" t="inlineStr">
        <is>
          <t>Andi Offset CV</t>
        </is>
      </c>
      <c r="T1138" s="223" t="inlineStr">
        <is>
          <t>Lokal</t>
        </is>
      </c>
      <c r="U1138" s="261" t="n">
        <v>142</v>
      </c>
      <c r="V1138" s="86" t="inlineStr">
        <is>
          <t>pdf</t>
        </is>
      </c>
      <c r="W1138" s="223" t="inlineStr">
        <is>
          <t>9.0 MB</t>
        </is>
      </c>
      <c r="X1138" s="225" t="inlineStr">
        <is>
          <t>&lt;p&gt;Melalui buku ini Anda akan dituntun berjalan di padang gurun belantara pernikahan yang menyesakkan, menemukan arah menuju oase dan mata air. Temukan kembali kesejukan pernikahan yang Anda impikan. Allah yang akan memberikan kompasnya dan Anda berdua bisa pulang bersama-sama&lt;/p&gt;</t>
        </is>
      </c>
      <c r="Y1138" s="262" t="n">
        <v>60500</v>
      </c>
      <c r="Z1138" s="226" t="n"/>
      <c r="AA1138" s="241">
        <f>Y1537*Z1537</f>
        <v/>
      </c>
      <c r="AB1138" s="237" t="inlineStr">
        <is>
          <t>23fc3a6b-7c8b-4512-9ea5-3bbe92e2e2e1</t>
        </is>
      </c>
    </row>
    <row r="1139" ht="15" customHeight="1" s="283">
      <c r="A1139" s="109" t="n">
        <v>1529</v>
      </c>
      <c r="B1139" s="222">
        <f>HYPERLINK("https://mocostore.moco.co.id/catalog/"&amp;AB1538,"Klik Disini")</f>
        <v/>
      </c>
      <c r="C1139" s="223" t="inlineStr">
        <is>
          <t>The Glory of Purity (Hidup Lurus dalam Masyarakat Bengkok)</t>
        </is>
      </c>
      <c r="D1139" s="223" t="n"/>
      <c r="E1139" s="223" t="inlineStr">
        <is>
          <t>Agus Vianus</t>
        </is>
      </c>
      <c r="F1139" s="223" t="inlineStr">
        <is>
          <t>979-763-886-3</t>
        </is>
      </c>
      <c r="G1139" s="223" t="inlineStr">
        <is>
          <t>978-979-29-9402-5</t>
        </is>
      </c>
      <c r="H1139" s="223" t="inlineStr">
        <is>
          <t>Agama Kristen</t>
        </is>
      </c>
      <c r="I1139" s="258" t="inlineStr">
        <is>
          <t>Perguruan Tinggi</t>
        </is>
      </c>
      <c r="J1139" s="186" t="inlineStr">
        <is>
          <t>009.16</t>
        </is>
      </c>
      <c r="K1139" s="264" t="n"/>
      <c r="L1139" s="264" t="n"/>
      <c r="M1139" s="265" t="n"/>
      <c r="N1139" s="223" t="inlineStr">
        <is>
          <t>Indonesia</t>
        </is>
      </c>
      <c r="O1139" s="223" t="inlineStr">
        <is>
          <t>Tidak diketahui</t>
        </is>
      </c>
      <c r="P1139" s="260" t="n">
        <v>2008</v>
      </c>
      <c r="Q1139" s="260" t="n">
        <v>2018</v>
      </c>
      <c r="R1139" s="223" t="inlineStr">
        <is>
          <t>Penerbit Andi</t>
        </is>
      </c>
      <c r="S1139" s="223" t="inlineStr">
        <is>
          <t>Andi Offset CV</t>
        </is>
      </c>
      <c r="T1139" s="223" t="inlineStr">
        <is>
          <t>Lokal</t>
        </is>
      </c>
      <c r="U1139" s="261" t="n">
        <v>152</v>
      </c>
      <c r="V1139" s="86" t="inlineStr">
        <is>
          <t>pdf</t>
        </is>
      </c>
      <c r="W1139" s="223" t="inlineStr">
        <is>
          <t>15.6 MB</t>
        </is>
      </c>
      <c r="X1139" s="225" t="inlineStr">
        <is>
          <t>&lt;p&gt;Salah satu hal yang paling mendasar dalam kehidupan kristen adalah kemurnian hati. Alkitab mencatat bukti-bukti yang menunjukan bahwa Tuhan sangat menghormati orang yang menjaga kemurnian hati. memang tidak mudah untuk memiliki hati yang murni. Itu menuntut suatu oroses yang berlangsung seumur hidup. Dalam proses itu kadang-kadang muncul hal-hal yang tidak nyaman bagi tubuh. Berdasarkan kenyataan itu buku ini ditulis.&lt;br /&gt;
 &lt;br /&gt;
 Tujuan utama buku ini adalah memotivasi pembaca supaya mengalami dua hal. Pertama, proses pemurnian terhadap hal-hal yang mencemari hati, seperti kebencian, kekecewaan, dosa, masa lalu yang kelam dan semacamnya. Kedua, kemurnian hati tetap terjaga meskipun pencobaan-pencobaan yang mencemarkan hidup muncul. Denan panduan berisi 15 renungan tentang kemurnian hati di bagian akhir buku ini, pembaca akan diajak memulai tahap menuju kehidupan yang murni. Selanjutnya, kemurnian hati Anda akan dirasakan oleh orang sekitar Anda, karena Anda akan menjai pribadi yang penuh cinta, penyabar dan mudah mengampuni. Semakin murni hati dan hidup kita, semakin mahal dan mulia kita di hadapan Tuhan.&lt;br /&gt;
 &lt;br /&gt;
 Buku ini akan menuntun Anda untuk hidup murni dalam 15 hari dengan 15 pokok bahasan :&lt;br /&gt;
 &lt;br /&gt;
 - Upah kemurnian hati&lt;br /&gt;
 - Tidak semua yang menarik adalah baik&lt;br /&gt;
 - Bayarlah harganya&lt;br /&gt;
 - Benar luar-dalam&lt;br /&gt;
 - Mahkota kesuksesan&lt;br /&gt;
 - Dikasihi-nya&lt;br /&gt;
 - Memikul kuk&lt;br /&gt;
 - Menjaga hati&lt;br /&gt;
 - Hari kesempatan&lt;br /&gt;
 - Bersihkan hati&lt;br /&gt;
 - Landasan kokoh&lt;br /&gt;
 - Berhenti mendukaknnya&lt;br /&gt;
 - Ada kemurnian, ada kemuliaan&lt;br /&gt;
 - Jalan sempurna&lt;br /&gt;
 - Kuasa kemurnian&lt;/p&gt;</t>
        </is>
      </c>
      <c r="Y1139" s="262" t="n">
        <v>60500</v>
      </c>
      <c r="Z1139" s="226" t="n"/>
      <c r="AA1139" s="241">
        <f>Y1538*Z1538</f>
        <v/>
      </c>
      <c r="AB1139" s="237" t="inlineStr">
        <is>
          <t>ec79a273-50fd-45f5-9c46-d5a224428d4e</t>
        </is>
      </c>
    </row>
    <row r="1140" ht="15" customHeight="1" s="283">
      <c r="A1140" s="109" t="n">
        <v>1531</v>
      </c>
      <c r="B1140" s="222">
        <f>HYPERLINK("https://mocostore.moco.co.id/catalog/"&amp;AB1540,"Klik Disini")</f>
        <v/>
      </c>
      <c r="C1140" s="223" t="inlineStr">
        <is>
          <t>The Living Word in You</t>
        </is>
      </c>
      <c r="D1140" s="223" t="n"/>
      <c r="E1140" s="223" t="inlineStr">
        <is>
          <t>Agus Vianus</t>
        </is>
      </c>
      <c r="F1140" s="223" t="inlineStr">
        <is>
          <t>978-979-29-6409-7</t>
        </is>
      </c>
      <c r="G1140" s="223" t="inlineStr">
        <is>
          <t>978-979-29-9410-0</t>
        </is>
      </c>
      <c r="H1140" s="223" t="inlineStr">
        <is>
          <t>Agama Kristen</t>
        </is>
      </c>
      <c r="I1140" s="258" t="inlineStr">
        <is>
          <t>Perguruan Tinggi</t>
        </is>
      </c>
      <c r="J1140" s="186" t="inlineStr">
        <is>
          <t>009.16</t>
        </is>
      </c>
      <c r="K1140" s="223" t="n"/>
      <c r="L1140" s="264" t="n"/>
      <c r="M1140" s="265" t="n"/>
      <c r="N1140" s="223" t="inlineStr">
        <is>
          <t>Indonesia</t>
        </is>
      </c>
      <c r="O1140" s="223" t="inlineStr">
        <is>
          <t>Tidak diketahui</t>
        </is>
      </c>
      <c r="P1140" s="260" t="n">
        <v>2017</v>
      </c>
      <c r="Q1140" s="260" t="n">
        <v>2018</v>
      </c>
      <c r="R1140" s="223" t="inlineStr">
        <is>
          <t>Penerbit Andi</t>
        </is>
      </c>
      <c r="S1140" s="223" t="inlineStr">
        <is>
          <t>Andi Offset CV</t>
        </is>
      </c>
      <c r="T1140" s="223" t="inlineStr">
        <is>
          <t>Lokal</t>
        </is>
      </c>
      <c r="U1140" s="261" t="n">
        <v>104</v>
      </c>
      <c r="V1140" s="86" t="inlineStr">
        <is>
          <t>pdf</t>
        </is>
      </c>
      <c r="W1140" s="223" t="inlineStr">
        <is>
          <t>7.3 MB</t>
        </is>
      </c>
      <c r="X1140" s="225" t="inlineStr">
        <is>
          <t>&lt;p&gt;Kebutuhan yang mendesak bagi umat Tuhan adalah memiliki firman dalam hidup dan mengingatnya dengan baik. Namun, banyak umat Tuhan yang belum tahu caranya. Buku ini menjabarkan prinsip dan langkah-langkah praktis yang dapat Anda lakukan untuk memasukkan firman Tuhan dalam memori. Firman Tuhan masuk tidak hanya dalam memori saja tetapi dalam memori jangka panjang yang bersifat permanen. Dengan demikian, Anda dapat mengingat atau menghafal firman dan firman yang hidup itu tinggal di dalam memori jangka panjang Anda.&lt;br /&gt;
 Ketika firman Tuhan hidup dalam memori Anda, ia akan menghasilkan hal-hal yang menakjubkan. Hal itu seperti kuasa-Nya dinyatakan, mukjizat terjadi, karakter Kristus bertumbuh dan perubahan-perubahan hidup yang tetap. Ketika Anda hidup di dalam firman dan firman hidup di dalam diri Anda, maka hidup Anda akan berjalan sesuai rencana-Nya dan lihatlah betapa mengagumkan kehidupan Anda di dalam Dia.&lt;/p&gt;</t>
        </is>
      </c>
      <c r="Y1140" s="262" t="n">
        <v>33500</v>
      </c>
      <c r="Z1140" s="226" t="n"/>
      <c r="AA1140" s="241">
        <f>Y1540*Z1540</f>
        <v/>
      </c>
      <c r="AB1140" s="237" t="inlineStr">
        <is>
          <t>1a1c9a6d-12f6-45a6-b80c-75e6d79cde45</t>
        </is>
      </c>
    </row>
    <row r="1141" ht="15" customHeight="1" s="283">
      <c r="A1141" s="109" t="n">
        <v>1532</v>
      </c>
      <c r="B1141" s="222">
        <f>HYPERLINK("https://mocostore.moco.co.id/catalog/"&amp;AB1541,"Klik Disini")</f>
        <v/>
      </c>
      <c r="C1141" s="223" t="inlineStr">
        <is>
          <t>ShortCourse: Adobe Photoshop CS4</t>
        </is>
      </c>
      <c r="D1141" s="223" t="n"/>
      <c r="E1141" s="223" t="inlineStr">
        <is>
          <t>Wahana Komputer</t>
        </is>
      </c>
      <c r="F1141" s="223" t="inlineStr">
        <is>
          <t>978-979-29-0883-1</t>
        </is>
      </c>
      <c r="G1141" s="223" t="inlineStr">
        <is>
          <t>978-979-29-9523-7</t>
        </is>
      </c>
      <c r="H1141" s="223" t="inlineStr">
        <is>
          <t>Desain Grafis &amp; Multimedia</t>
        </is>
      </c>
      <c r="I1141" s="258" t="inlineStr">
        <is>
          <t>Perguruan Tinggi</t>
        </is>
      </c>
      <c r="J1141" s="186" t="inlineStr">
        <is>
          <t>009.05</t>
        </is>
      </c>
      <c r="K1141" s="223" t="n"/>
      <c r="L1141" s="264" t="n"/>
      <c r="M1141" s="265" t="n"/>
      <c r="N1141" s="223" t="inlineStr">
        <is>
          <t>Indonesia</t>
        </is>
      </c>
      <c r="O1141" s="223" t="inlineStr">
        <is>
          <t>Tidak diketahui</t>
        </is>
      </c>
      <c r="P1141" s="260" t="n">
        <v>2009</v>
      </c>
      <c r="Q1141" s="260" t="n">
        <v>2018</v>
      </c>
      <c r="R1141" s="223" t="inlineStr">
        <is>
          <t>Penerbit Andi</t>
        </is>
      </c>
      <c r="S1141" s="223" t="inlineStr">
        <is>
          <t>Andi Offset CV</t>
        </is>
      </c>
      <c r="T1141" s="223" t="inlineStr">
        <is>
          <t>Lokal</t>
        </is>
      </c>
      <c r="U1141" s="261" t="n">
        <v>257</v>
      </c>
      <c r="V1141" s="86" t="inlineStr">
        <is>
          <t>pdf</t>
        </is>
      </c>
      <c r="W1141" s="223" t="inlineStr">
        <is>
          <t>23.2 MB</t>
        </is>
      </c>
      <c r="X1141" s="225" t="inlineStr">
        <is>
          <t>&lt;p&gt;Adobe Photoshop CS4 merupakan salah satu produk terbaru dari Adobe Creative Suite 4. Produk Adobe Photoshop CS4 tersedia dalam 2 versi, yaitu: Adobe Photoshop CS4 dan Adobe Photoshop CS4 Extended. Produk Adobe Photoshop CS4 ditujukan bagi profesional photographer, serious amateur photographer, graphic designer, dan web designer, sedangkan produk Adobe Photoshop CS4 Extended untuk film, video dan multimedia profesional; graphic dan desain menggunakan fasilitas 3D dan motion; untuk skala perusahaan besar; untuk animasi kesehatan; untuk para arsitek serta untuk para peneliti.&lt;br /&gt;
 &lt;br /&gt;
 &lt;br /&gt;
 Fitur baru dari Adobe Photoshop CS4 sangat membantu Anda untuk mengolah gambar, seperti: Adobe Bridge, Vanishing Point, Image Warp, Noise Reduction, Spot Healing Brush, Red Eye Correction, Optical Lens Correction, Animation, Smart Sharpen, Smart Guides, dan masih banyak lagi.&lt;br /&gt;
 &lt;br /&gt;
 &lt;br /&gt;
 Buku Shortcourse: Adobe Photoshop CS4 akan membahas tentang pemanfaatan aplikasi Adobe Photoshop CS4 untuk mengolah image digital. Materi yang diberikan mulai dari pengenalan Photoshop CS4, manipulasi objek, menerapkan efek, hingga teknik pencetakan. Materi disusun dalam bentuk tutorial yang sesuai untuk kegiatan kursus atau pelatihan komputer.&lt;br /&gt;
 Selengkapnya, buku ini akan membahas:&lt;br /&gt;
 Sesi I Pendahuluan&lt;br /&gt;
 Sesi II Manipulasi Objek&lt;br /&gt;
 Sesi III Mengolah Image dan Warna&lt;br /&gt;
 Sesi IV Bekerja dengan Teks&lt;br /&gt;
 Sesi V Memanfaatkan Spesial Efek&lt;br /&gt;
 Sesi VI Teknik Pencetakan&lt;/p&gt;</t>
        </is>
      </c>
      <c r="Y1141" s="262" t="n">
        <v>94000</v>
      </c>
      <c r="Z1141" s="226" t="n"/>
      <c r="AA1141" s="241">
        <f>Y1541*Z1541</f>
        <v/>
      </c>
      <c r="AB1141" s="237" t="inlineStr">
        <is>
          <t>74a21f66-c233-465c-b087-e03ee74cba9c</t>
        </is>
      </c>
    </row>
    <row r="1142" ht="15" customHeight="1" s="283">
      <c r="A1142" s="109" t="n">
        <v>1533</v>
      </c>
      <c r="B1142" s="222">
        <f>HYPERLINK("https://mocostore.moco.co.id/catalog/"&amp;AB1542,"Klik Disini")</f>
        <v/>
      </c>
      <c r="C1142" s="223" t="inlineStr">
        <is>
          <t>The Magic of Speaking English: Jurus Andal Belajar Bicara dalam Bahasa Inggris</t>
        </is>
      </c>
      <c r="D1142" s="223" t="n"/>
      <c r="E1142" s="223" t="inlineStr">
        <is>
          <t>Endro Dwi Hatmanto</t>
        </is>
      </c>
      <c r="F1142" s="223" t="inlineStr">
        <is>
          <t>978-979-29-0786-5</t>
        </is>
      </c>
      <c r="G1142" s="223" t="inlineStr">
        <is>
          <t>978-979-29-9416-2</t>
        </is>
      </c>
      <c r="H1142" s="223" t="inlineStr">
        <is>
          <t>Bahasa asing</t>
        </is>
      </c>
      <c r="I1142" s="258" t="inlineStr">
        <is>
          <t>Perguruan Tinggi</t>
        </is>
      </c>
      <c r="J1142" s="186" t="inlineStr">
        <is>
          <t>009.19</t>
        </is>
      </c>
      <c r="K1142" s="223" t="n"/>
      <c r="L1142" s="223" t="n"/>
      <c r="M1142" s="259" t="n"/>
      <c r="N1142" s="223" t="inlineStr">
        <is>
          <t>Indonesia</t>
        </is>
      </c>
      <c r="O1142" s="223" t="inlineStr">
        <is>
          <t>Tidak diketahui</t>
        </is>
      </c>
      <c r="P1142" s="260" t="n">
        <v>2009</v>
      </c>
      <c r="Q1142" s="260" t="n">
        <v>2018</v>
      </c>
      <c r="R1142" s="223" t="inlineStr">
        <is>
          <t>Penerbit Andi</t>
        </is>
      </c>
      <c r="S1142" s="223" t="inlineStr">
        <is>
          <t>Andi Offset CV</t>
        </is>
      </c>
      <c r="T1142" s="223" t="inlineStr">
        <is>
          <t>Lokal</t>
        </is>
      </c>
      <c r="U1142" s="261" t="n">
        <v>160</v>
      </c>
      <c r="V1142" s="86" t="inlineStr">
        <is>
          <t>pdf</t>
        </is>
      </c>
      <c r="W1142" s="223" t="inlineStr">
        <is>
          <t>27.3 MB</t>
        </is>
      </c>
      <c r="X1142" s="225" t="inlineStr">
        <is>
          <t>&lt;p&gt;Sejak sekolah dasar kita telah mendapatkan pelajaran bahasa Inggris. Namnun, dalam jenjang pendidikan SMA sampai perguruan tinggi, banyak pelajar, mahasiswa, dan sarjana tidak menguasai bahasa Inggris secara aktif. Fakta yang lain, lusinan buku conversation telah ditawarkan di toko-toko buku. Namun, tetap saja buku-buku tersebut tidak banyak membantu kelancaran bahasa Inggris Anda. Mengapa? Pertama, banyak pelajar dan maahsiswa terjebak penggunaan paradigma bahasa Indonesia dalam berbahasa Inggris. Akibatnya, kalimat baahsa Inggris pun susah diucapkan. Kedua, tragisnya, buku-buku conversation pada umumnya hanya menyediakan daftar ekspresi untuk Anda hafalkan. Tentu, sistem hafalan ujaran-ujaran ini tidak akan melatih kemampuan Anda untuk kreatif memproduksi ujaran-ujaran bahasa inggris. Solusinya, bacalah buku luar biasa ini. The Magic of Speaking English. Inilah sebuah buku yang ditunggu kehadirannya oleh para pembelajar bahasa Inggris. Buku ini akan mengubah paradigma bahasa Indonesia Anda menjadi paradigma berbahasa Inggris. Buku ini juga akan meningkatkan kelancaran Anda dalam menggunakan bahasa Inggris.&lt;/p&gt;</t>
        </is>
      </c>
      <c r="Y1142" s="262" t="n">
        <v>57500</v>
      </c>
      <c r="Z1142" s="226" t="n"/>
      <c r="AA1142" s="241">
        <f>Y1542*Z1542</f>
        <v/>
      </c>
      <c r="AB1142" s="237" t="inlineStr">
        <is>
          <t>6305c4d4-a65c-4ee8-bf47-9919a6d5ac18</t>
        </is>
      </c>
    </row>
    <row r="1143" ht="15" customHeight="1" s="283">
      <c r="A1143" s="109" t="n">
        <v>1534</v>
      </c>
      <c r="B1143" s="222">
        <f>HYPERLINK("https://mocostore.moco.co.id/catalog/"&amp;AB1543,"Klik Disini")</f>
        <v/>
      </c>
      <c r="C1143" s="223" t="inlineStr">
        <is>
          <t>Protokol-Protokol Esensial Internet</t>
        </is>
      </c>
      <c r="D1143" s="223" t="n"/>
      <c r="E1143" s="223" t="inlineStr">
        <is>
          <t>Rahmat Rafiudin</t>
        </is>
      </c>
      <c r="F1143" s="223" t="inlineStr">
        <is>
          <t>979-763-196-6</t>
        </is>
      </c>
      <c r="G1143" s="223" t="inlineStr">
        <is>
          <t>978-979-29-9244-1</t>
        </is>
      </c>
      <c r="H1143" s="223" t="inlineStr">
        <is>
          <t>Komputer &amp; Internet</t>
        </is>
      </c>
      <c r="I1143" s="258" t="inlineStr">
        <is>
          <t>Perguruan Tinggi</t>
        </is>
      </c>
      <c r="J1143" s="186" t="inlineStr">
        <is>
          <t>009.05</t>
        </is>
      </c>
      <c r="K1143" s="223" t="n"/>
      <c r="L1143" s="223" t="n"/>
      <c r="M1143" s="259" t="n"/>
      <c r="N1143" s="223" t="inlineStr">
        <is>
          <t>Indonesia</t>
        </is>
      </c>
      <c r="O1143" s="223" t="inlineStr">
        <is>
          <t>Tidak diketahui</t>
        </is>
      </c>
      <c r="P1143" s="260" t="n">
        <v>2006</v>
      </c>
      <c r="Q1143" s="260" t="n">
        <v>2018</v>
      </c>
      <c r="R1143" s="223" t="inlineStr">
        <is>
          <t>Penerbit Andi</t>
        </is>
      </c>
      <c r="S1143" s="223" t="inlineStr">
        <is>
          <t>Andi Offset CV</t>
        </is>
      </c>
      <c r="T1143" s="223" t="inlineStr">
        <is>
          <t>Lokal</t>
        </is>
      </c>
      <c r="U1143" s="261" t="n">
        <v>217</v>
      </c>
      <c r="V1143" s="86" t="inlineStr">
        <is>
          <t>pdf</t>
        </is>
      </c>
      <c r="W1143" s="223" t="inlineStr">
        <is>
          <t>14.3 MB</t>
        </is>
      </c>
      <c r="X1143" s="225" t="inlineStr">
        <is>
          <t>&lt;p&gt;Buku Protokol Esensial Internet mengajak pembaca mengenal teknologi protokol yang menjadi tulang punggung komunikasi jaringan komputer dan Internet. Namun, buku ini hanya akan membahas beberapa protokol utama yang terangkum dalam suit protokol TCP/IP. Penjelasan menyertakan contoh-contoh agar pembaca semakin mudah memahami isinya. Lebih lanjut,&amp;nbsp;administrator jaringan dapat pula mengambil manfaat dari materi yang disuguhkan di sini. Pembahasan dalam buku ini meliputi:&lt;br /&gt;
 &amp;bull; OSI Reference Model&lt;br /&gt;
 &amp;bull; Requests for Comments&lt;br /&gt;
 &amp;bull; TCP/IP&lt;br /&gt;
 &amp;bull; Internet Protocol&lt;br /&gt;
 &amp;bull; 1Pv6&lt;br /&gt;
 &amp;bull; Transmission Control Protocol&lt;br /&gt;
 &amp;bull; User Datagram Protocol&lt;br /&gt;
 &amp;bull; Address Resolution Protocol&lt;br /&gt;
 &amp;bull; Multicasting dan Internet&lt;br /&gt;
 &amp;bull; Group Management Protocol&lt;/p&gt;</t>
        </is>
      </c>
      <c r="Y1143" s="262" t="n">
        <v>78500</v>
      </c>
      <c r="Z1143" s="226" t="n"/>
      <c r="AA1143" s="241">
        <f>Y1543*Z1543</f>
        <v/>
      </c>
      <c r="AB1143" s="237" t="inlineStr">
        <is>
          <t>5fbc006d-804a-41d3-aa60-58761ee04614</t>
        </is>
      </c>
    </row>
    <row r="1144" ht="15" customHeight="1" s="283">
      <c r="A1144" s="109" t="n">
        <v>1535</v>
      </c>
      <c r="B1144" s="222">
        <f>HYPERLINK("https://mocostore.moco.co.id/catalog/"&amp;AB1544,"Klik Disini")</f>
        <v/>
      </c>
      <c r="C1144" s="223" t="inlineStr">
        <is>
          <t>Pembinaan Warga Gereja Selaras dengan Tantangan Zaman</t>
        </is>
      </c>
      <c r="D1144" s="223" t="n"/>
      <c r="E1144" s="223" t="inlineStr">
        <is>
          <t>Drie S. Brotosudarmo</t>
        </is>
      </c>
      <c r="F1144" s="223" t="inlineStr">
        <is>
          <t>978-979-29-5775-4</t>
        </is>
      </c>
      <c r="G1144" s="223" t="inlineStr">
        <is>
          <t>978-979-29-9481-0</t>
        </is>
      </c>
      <c r="H1144" s="223" t="inlineStr">
        <is>
          <t>Agama Kristen</t>
        </is>
      </c>
      <c r="I1144" s="258" t="inlineStr">
        <is>
          <t>Perguruan Tinggi</t>
        </is>
      </c>
      <c r="J1144" s="186" t="inlineStr">
        <is>
          <t>009.16</t>
        </is>
      </c>
      <c r="K1144" s="223" t="n"/>
      <c r="L1144" s="223" t="n"/>
      <c r="M1144" s="259" t="n"/>
      <c r="N1144" s="223" t="inlineStr">
        <is>
          <t>Indonesia</t>
        </is>
      </c>
      <c r="O1144" s="223" t="inlineStr">
        <is>
          <t>Tidak diketahui</t>
        </is>
      </c>
      <c r="P1144" s="260" t="n">
        <v>2017</v>
      </c>
      <c r="Q1144" s="260" t="n">
        <v>2018</v>
      </c>
      <c r="R1144" s="223" t="inlineStr">
        <is>
          <t>Penerbit Andi</t>
        </is>
      </c>
      <c r="S1144" s="223" t="inlineStr">
        <is>
          <t>Andi Offset CV</t>
        </is>
      </c>
      <c r="T1144" s="223" t="inlineStr">
        <is>
          <t>Lokal</t>
        </is>
      </c>
      <c r="U1144" s="261" t="n">
        <v>224</v>
      </c>
      <c r="V1144" s="86" t="inlineStr">
        <is>
          <t>pdf</t>
        </is>
      </c>
      <c r="W1144" s="223" t="inlineStr">
        <is>
          <t>15.3 MB</t>
        </is>
      </c>
      <c r="X1144" s="225" t="inlineStr">
        <is>
          <t>&lt;p&gt;Sudah lama gereja hadir di Indonesia, dengan segala macam dinamika dan masalah yang terjadi dalam perkembangan selanjutnya hingga hari ini. Dalam memenuhi Amanat Agung yang Yesus berikan, gereja mengalami banyak kendala dan tantangan, baik secara internal maupun eksternal. Oleh karena itu, program Pembinaan Warga Gereja (PWG) diharapkan dapat melengkapi warga gereja atau umat Tuhan agar bertumbuh dan berkembang, baik dalam kerohanian, karakter, dan mentalitas, serta memiliki kekuatan yang cukup untuk menghadapi tantangan zaman yang semakin kompleks.&lt;br /&gt;
 Buku ini disusun dengan sederhana, dengan bahasa yang mudah dipahami, dan disertai contoh-contoh yang aplikatif supaya mudah dimengerti dan diterapkan oleh pembaca. Pembaca dapat segera menerapkan ilmu yang diperoleh setelah membaca buku ini hingga tuntas. Buku ini cocok untuk dipelajari oleh para mahasiwa teologia, para dosen teologia, para pengajar, hingga para pendeta dan gembala sidang, yang ingin memperluas wawasan dan memerlukan bahan pelengkap terkait materi pembinaan warga gereja. Selamat membaca dan menerapkan ilmu yang diperoleh lewat buku ini!&lt;/p&gt;</t>
        </is>
      </c>
      <c r="Y1144" s="262" t="n">
        <v>68000</v>
      </c>
      <c r="Z1144" s="226" t="n"/>
      <c r="AA1144" s="241">
        <f>Y1544*Z1544</f>
        <v/>
      </c>
      <c r="AB1144" s="237" t="inlineStr">
        <is>
          <t>c0e43f0a-4f88-41c6-b620-569a066d5d1b</t>
        </is>
      </c>
    </row>
    <row r="1145" ht="15" customHeight="1" s="283">
      <c r="A1145" s="109" t="n">
        <v>1536</v>
      </c>
      <c r="B1145" s="222">
        <f>HYPERLINK("https://mocostore.moco.co.id/catalog/"&amp;AB1545,"Klik Disini")</f>
        <v/>
      </c>
      <c r="C1145" s="223" t="inlineStr">
        <is>
          <t>The New Concept of Newborn Christian</t>
        </is>
      </c>
      <c r="D1145" s="223" t="n"/>
      <c r="E1145" s="223" t="inlineStr">
        <is>
          <t>M. Sudhi Dharma</t>
        </is>
      </c>
      <c r="F1145" s="223" t="inlineStr">
        <is>
          <t>978-979-29-2922-5</t>
        </is>
      </c>
      <c r="G1145" s="223" t="inlineStr">
        <is>
          <t>978-979-29-9420-9</t>
        </is>
      </c>
      <c r="H1145" s="223" t="inlineStr">
        <is>
          <t>Agama Kristen</t>
        </is>
      </c>
      <c r="I1145" s="258" t="inlineStr">
        <is>
          <t>Perguruan Tinggi</t>
        </is>
      </c>
      <c r="J1145" s="186" t="inlineStr">
        <is>
          <t>009.16</t>
        </is>
      </c>
      <c r="K1145" s="223" t="n"/>
      <c r="L1145" s="264" t="n"/>
      <c r="M1145" s="265" t="n"/>
      <c r="N1145" s="223" t="inlineStr">
        <is>
          <t>Indonesia</t>
        </is>
      </c>
      <c r="O1145" s="223" t="inlineStr">
        <is>
          <t>Tidak diketahui</t>
        </is>
      </c>
      <c r="P1145" s="260" t="n">
        <v>2012</v>
      </c>
      <c r="Q1145" s="260" t="n">
        <v>2018</v>
      </c>
      <c r="R1145" s="223" t="inlineStr">
        <is>
          <t>Penerbit Andi</t>
        </is>
      </c>
      <c r="S1145" s="223" t="inlineStr">
        <is>
          <t>Andi Offset CV</t>
        </is>
      </c>
      <c r="T1145" s="223" t="inlineStr">
        <is>
          <t>Lokal</t>
        </is>
      </c>
      <c r="U1145" s="261" t="n">
        <v>392</v>
      </c>
      <c r="V1145" s="86" t="inlineStr">
        <is>
          <t>pdf</t>
        </is>
      </c>
      <c r="W1145" s="223" t="inlineStr">
        <is>
          <t>6.4 MB</t>
        </is>
      </c>
      <c r="X1145" s="225" t="inlineStr">
        <is>
          <t>&lt;p&gt;Buku ini secara keseluruhan berisi mengenai manusia baru yang didasarkan pada tiga hal utama dalam kehidupan Kristen, yaitu manusia baru, hidup dalam iman, hidup dalam pengharapan, dan hidup dalam kasih. Selanjutnya, dalam keempat bab tersebut, penulis membagi lagi dalam enam sub bab yang disertai pendahuluan, penutup dan buku yang direkomendasikan dalam setiap bab besarnya. Dengan demikian, pembaca diharapkan dapat memahami lebih dalam mengenai manusia baru dan cara hidupnya dalam konteks Alkitab seara keseluruhan.&lt;/p&gt;</t>
        </is>
      </c>
      <c r="Y1145" s="262" t="n">
        <v>94000</v>
      </c>
      <c r="Z1145" s="226" t="n"/>
      <c r="AA1145" s="241">
        <f>Y1545*Z1545</f>
        <v/>
      </c>
      <c r="AB1145" s="237" t="inlineStr">
        <is>
          <t>995b83b0-e1b6-4a4f-98aa-c421c6739cc0</t>
        </is>
      </c>
    </row>
    <row r="1146" ht="15" customHeight="1" s="283">
      <c r="A1146" s="109" t="n">
        <v>1537</v>
      </c>
      <c r="B1146" s="222">
        <f>HYPERLINK("https://mocostore.moco.co.id/catalog/"&amp;AB1546,"Klik Disini")</f>
        <v/>
      </c>
      <c r="C1146" s="223" t="inlineStr">
        <is>
          <t>The Perfect You</t>
        </is>
      </c>
      <c r="D1146" s="223" t="n"/>
      <c r="E1146" s="223" t="inlineStr">
        <is>
          <t>Evelyn Jingga</t>
        </is>
      </c>
      <c r="F1146" s="223" t="inlineStr">
        <is>
          <t>978-979-29-1110-7</t>
        </is>
      </c>
      <c r="G1146" s="223" t="inlineStr">
        <is>
          <t>978-979-29-9423-0</t>
        </is>
      </c>
      <c r="H1146" s="223" t="inlineStr">
        <is>
          <t>Agama Kristen</t>
        </is>
      </c>
      <c r="I1146" s="258" t="inlineStr">
        <is>
          <t>Perguruan Tinggi</t>
        </is>
      </c>
      <c r="J1146" s="186" t="inlineStr">
        <is>
          <t>009.16</t>
        </is>
      </c>
      <c r="K1146" s="223" t="n"/>
      <c r="L1146" s="223" t="n"/>
      <c r="M1146" s="259" t="n"/>
      <c r="N1146" s="223" t="inlineStr">
        <is>
          <t>Indonesia</t>
        </is>
      </c>
      <c r="O1146" s="223" t="inlineStr">
        <is>
          <t>Tidak diketahui</t>
        </is>
      </c>
      <c r="P1146" s="260" t="n">
        <v>2009</v>
      </c>
      <c r="Q1146" s="260" t="n">
        <v>2018</v>
      </c>
      <c r="R1146" s="223" t="inlineStr">
        <is>
          <t>Penerbit Andi</t>
        </is>
      </c>
      <c r="S1146" s="223" t="inlineStr">
        <is>
          <t>Andi Offset CV</t>
        </is>
      </c>
      <c r="T1146" s="223" t="inlineStr">
        <is>
          <t>Lokal</t>
        </is>
      </c>
      <c r="U1146" s="261" t="n">
        <v>154</v>
      </c>
      <c r="V1146" s="86" t="inlineStr">
        <is>
          <t>pdf</t>
        </is>
      </c>
      <c r="W1146" s="223" t="inlineStr">
        <is>
          <t>4.8 MB</t>
        </is>
      </c>
      <c r="X1146" s="225" t="inlineStr">
        <is>
          <t>&lt;p&gt;Buku ini mengembalikan kesadaran kita bahwa semua hal yang kita lalui dan alami telah diataur dan diizinkan terjadi secara sempurna dalam hidup kita. Apa pun yang terlah terjadi dengan diri Anda, percayalah Anda telah dan sedang mengalami the perfect experiences, the perfect conditions, the perfect mistakes, dan tentunya the perfect life.&lt;/p&gt;</t>
        </is>
      </c>
      <c r="Y1146" s="262" t="n">
        <v>56000</v>
      </c>
      <c r="Z1146" s="226" t="n"/>
      <c r="AA1146" s="241">
        <f>Y1546*Z1546</f>
        <v/>
      </c>
      <c r="AB1146" s="237" t="inlineStr">
        <is>
          <t>bb9e6b0f-7c86-4201-9182-bafd7bca65de</t>
        </is>
      </c>
    </row>
    <row r="1147" ht="15" customHeight="1" s="283">
      <c r="A1147" s="109" t="n">
        <v>1538</v>
      </c>
      <c r="B1147" s="222">
        <f>HYPERLINK("https://mocostore.moco.co.id/catalog/"&amp;AB1547,"Klik Disini")</f>
        <v/>
      </c>
      <c r="C1147" s="223" t="inlineStr">
        <is>
          <t>Pemodelan Desain Arsitektur 2D dan 3D Menggunakan AutoCAD</t>
        </is>
      </c>
      <c r="D1147" s="223" t="n"/>
      <c r="E1147" s="223" t="inlineStr">
        <is>
          <t>Suparno Sastra M.</t>
        </is>
      </c>
      <c r="F1147" s="223" t="inlineStr">
        <is>
          <t>978-979-29-0864-0</t>
        </is>
      </c>
      <c r="G1147" s="223" t="inlineStr">
        <is>
          <t>978-979-29-9484-1</t>
        </is>
      </c>
      <c r="H1147" s="223" t="inlineStr">
        <is>
          <t>Arsitektur</t>
        </is>
      </c>
      <c r="I1147" s="258" t="inlineStr">
        <is>
          <t>Perguruan Tinggi</t>
        </is>
      </c>
      <c r="J1147" s="186" t="inlineStr">
        <is>
          <t>009.04</t>
        </is>
      </c>
      <c r="K1147" s="223" t="n"/>
      <c r="L1147" s="264" t="n"/>
      <c r="M1147" s="265" t="n"/>
      <c r="N1147" s="223" t="inlineStr">
        <is>
          <t>Indonesia</t>
        </is>
      </c>
      <c r="O1147" s="223" t="inlineStr">
        <is>
          <t>Tidak diketahui</t>
        </is>
      </c>
      <c r="P1147" s="260" t="n">
        <v>2009</v>
      </c>
      <c r="Q1147" s="260" t="n">
        <v>2018</v>
      </c>
      <c r="R1147" s="223" t="inlineStr">
        <is>
          <t>Penerbit Andi</t>
        </is>
      </c>
      <c r="S1147" s="223" t="inlineStr">
        <is>
          <t>Andi Offset CV</t>
        </is>
      </c>
      <c r="T1147" s="223" t="inlineStr">
        <is>
          <t>Lokal</t>
        </is>
      </c>
      <c r="U1147" s="261" t="n">
        <v>250</v>
      </c>
      <c r="V1147" s="86" t="inlineStr">
        <is>
          <t>pdf</t>
        </is>
      </c>
      <c r="W1147" s="223" t="inlineStr">
        <is>
          <t>7.4 MB</t>
        </is>
      </c>
      <c r="X1147" s="225" t="inlineStr">
        <is>
          <t>&lt;p&gt;Buku &amp;ldquo;Pemodelan Desain Arsitektur 2D dan 3D Menggunakan AutoCAD&amp;rdquo;, merupakan sebuah buku panduan yang berisi tutorial dan latihan untuk mambuat desain Arsitektur. Secara spesifik buku ini akan membahas tentang metode-metode pembuatan desain rancang bangun, dalam bentuk 2D dan 3D menggunakan fasilitas-fasilitas yang ada pada AutoCAD. Jenis pemodelan desain Arsitektur yang disajikan adalah membuat berbagai desain rumah dengan type yang banyak diminati orang, misalnya type 36, type 45, type 54, dan type 60. Tutorial dan latihan yang disajikan dalam bentuk 2D meliputi cara membuat denah lengkap dengan notasi teks dan ukuran, serta landscape maupun membuat tampak bangunan lengkap dengan notasinya.&lt;br /&gt;
 &lt;br /&gt;
 Jenis pemodelan 3D disajikan tutorial dan latihan membuat desain rumah dalam bentuk 3D, di mana materi pembahasannya meliputi cara membuat denah 3D, membuat semua kelengkapan elemen konstruksi dan bangunan serta lanscapenya. Pembahasan buku ini, dilengkapi juga cara untuk melakukan finishing terhadap desain 3D hingga teknik rendering. Setelah membaca buku ini pembaca akan memiliki kemampuan untuk membuat desain Arsitektur dalam bentuk 2D dan 3D, serta cara finishing dan teknik rendering desain dalam waktu yang singkat menggunakan AutoCAD berbagai release.&lt;/p&gt;</t>
        </is>
      </c>
      <c r="Y1147" s="262" t="n">
        <v>105000</v>
      </c>
      <c r="Z1147" s="226" t="n"/>
      <c r="AA1147" s="241">
        <f>Y1547*Z1547</f>
        <v/>
      </c>
      <c r="AB1147" s="237" t="inlineStr">
        <is>
          <t>11fd06f0-aa06-4b0b-8218-e90685604013</t>
        </is>
      </c>
    </row>
    <row r="1148" ht="15" customHeight="1" s="283">
      <c r="A1148" s="109" t="n">
        <v>1539</v>
      </c>
      <c r="B1148" s="222">
        <f>HYPERLINK("https://mocostore.moco.co.id/catalog/"&amp;AB1548,"Klik Disini")</f>
        <v/>
      </c>
      <c r="C1148" s="223" t="inlineStr">
        <is>
          <t>Psikologi yang Sebenarnya</t>
        </is>
      </c>
      <c r="D1148" s="223" t="n"/>
      <c r="E1148" s="223" t="inlineStr">
        <is>
          <t>W. Stanley Heath</t>
        </is>
      </c>
      <c r="F1148" s="223" t="inlineStr">
        <is>
          <t>978-979-29-2877-8</t>
        </is>
      </c>
      <c r="G1148" s="223" t="inlineStr">
        <is>
          <t>978-979-29-9247-2</t>
        </is>
      </c>
      <c r="H1148" s="223" t="inlineStr">
        <is>
          <t>Agama Kristen</t>
        </is>
      </c>
      <c r="I1148" s="258" t="inlineStr">
        <is>
          <t>Perguruan Tinggi</t>
        </is>
      </c>
      <c r="J1148" s="186" t="inlineStr">
        <is>
          <t>009.16</t>
        </is>
      </c>
      <c r="K1148" s="223" t="n"/>
      <c r="L1148" s="223" t="n"/>
      <c r="M1148" s="259" t="n"/>
      <c r="N1148" s="223" t="inlineStr">
        <is>
          <t>Indonesia</t>
        </is>
      </c>
      <c r="O1148" s="223" t="inlineStr">
        <is>
          <t>Tidak diketahui</t>
        </is>
      </c>
      <c r="P1148" s="260" t="n">
        <v>1997</v>
      </c>
      <c r="Q1148" s="260" t="n">
        <v>2018</v>
      </c>
      <c r="R1148" s="223" t="inlineStr">
        <is>
          <t>Penerbit Andi</t>
        </is>
      </c>
      <c r="S1148" s="223" t="inlineStr">
        <is>
          <t>Andi Offset CV</t>
        </is>
      </c>
      <c r="T1148" s="223" t="inlineStr">
        <is>
          <t>Lokal</t>
        </is>
      </c>
      <c r="U1148" s="261" t="n">
        <v>264</v>
      </c>
      <c r="V1148" s="86" t="inlineStr">
        <is>
          <t>pdf</t>
        </is>
      </c>
      <c r="W1148" s="223" t="inlineStr">
        <is>
          <t>24.3 MB</t>
        </is>
      </c>
      <c r="X1148" s="225" t="inlineStr">
        <is>
          <t>&lt;p&gt;Orang suka bertanya,&amp;nbsp;&lt;br /&gt;
 &amp;quot;Apakah mungkin ada psikologi Kristen?&amp;#39;&amp;#39;&amp;nbsp;&lt;br /&gt;
 Untuk menjawab pertanyaan tersebut tidaklah mudah.&amp;nbsp; orang sudah terlanjur beranggapan bahwa antara&amp;nbsp; psikologi dan kekristenan merupakan dua bidang yang&amp;nbsp; tidak dapat ditemukan.&amp;nbsp;&lt;br /&gt;
 Namun benarkah demikian? Dalam buku ini, penulis&amp;nbsp; mencoba mcnyajikan hasil pemikiran, pengamatan dan&amp;nbsp; pengkajiannya yang mendalam sebagai usaha untuk&amp;nbsp; merumuskan suatu psikologi berdasarkan Alkitab.&amp;nbsp;&lt;/p&gt;</t>
        </is>
      </c>
      <c r="Y1148" s="262" t="n">
        <v>68000</v>
      </c>
      <c r="Z1148" s="226" t="n"/>
      <c r="AA1148" s="241">
        <f>Y1548*Z1548</f>
        <v/>
      </c>
      <c r="AB1148" s="237" t="inlineStr">
        <is>
          <t>e542c1b3-bde0-4563-ba00-111045f40bfe</t>
        </is>
      </c>
    </row>
    <row r="1149" ht="15" customHeight="1" s="283">
      <c r="A1149" s="109" t="n">
        <v>1540</v>
      </c>
      <c r="B1149" s="222">
        <f>HYPERLINK("https://mocostore.moco.co.id/catalog/"&amp;AB1549,"Klik Disini")</f>
        <v/>
      </c>
      <c r="C1149" s="223" t="inlineStr">
        <is>
          <t>Shortcourse Adobe Illustrator CS5</t>
        </is>
      </c>
      <c r="D1149" s="223" t="n"/>
      <c r="E1149" s="223" t="inlineStr">
        <is>
          <t>Wahana Komputer</t>
        </is>
      </c>
      <c r="F1149" s="223" t="inlineStr">
        <is>
          <t>978-979-29-2499-2</t>
        </is>
      </c>
      <c r="G1149" s="223" t="inlineStr">
        <is>
          <t>978-979-29-9109-3</t>
        </is>
      </c>
      <c r="H1149" s="223" t="inlineStr">
        <is>
          <t>Desain Grafis &amp; Multimedia</t>
        </is>
      </c>
      <c r="I1149" s="258" t="inlineStr">
        <is>
          <t>Perguruan Tinggi</t>
        </is>
      </c>
      <c r="J1149" s="186" t="inlineStr">
        <is>
          <t>009.05</t>
        </is>
      </c>
      <c r="K1149" s="223" t="n"/>
      <c r="L1149" s="264" t="n"/>
      <c r="M1149" s="265" t="n"/>
      <c r="N1149" s="223" t="inlineStr">
        <is>
          <t>Indonesia</t>
        </is>
      </c>
      <c r="O1149" s="223" t="inlineStr">
        <is>
          <t>Tidak diketahui</t>
        </is>
      </c>
      <c r="P1149" s="260" t="n">
        <v>2011</v>
      </c>
      <c r="Q1149" s="260" t="n">
        <v>2018</v>
      </c>
      <c r="R1149" s="223" t="inlineStr">
        <is>
          <t>Penerbit Andi</t>
        </is>
      </c>
      <c r="S1149" s="223" t="inlineStr">
        <is>
          <t>Andi Offset CV</t>
        </is>
      </c>
      <c r="T1149" s="223" t="inlineStr">
        <is>
          <t>Lokal</t>
        </is>
      </c>
      <c r="U1149" s="261" t="n">
        <v>245</v>
      </c>
      <c r="V1149" s="86" t="inlineStr">
        <is>
          <t>pdf</t>
        </is>
      </c>
      <c r="W1149" s="223" t="inlineStr">
        <is>
          <t>7.5 MB</t>
        </is>
      </c>
      <c r="X1149" s="225" t="inlineStr">
        <is>
          <t>&lt;p&gt;Adobe Illustrator merupakan program grafis berbasis vektor yang paling tangguh dan populer. Hal ini karena fasilitas-fasilitas di dalamnya dapat digunakan untuk membentuk objek secara tiga dimensi sehingga hasil yang diperoleh menyerupai objek yang sebenarnya. Program aplikasi Illustrator versi terbaru adalah Adobe Illustrator Creative Suite 5 (Adobe Illustrator CS5) yang merupakan penyempurnaan dari versi sebelumnya. Apabila fasilitas yang diberikan pada versi sebelumnya sudah sedemikian bagus untuk membuat berbagai macam objek, dapat dibayangkan fasilitas pada versi barunya. Dengan versi terbaru ini, proses menggambar tentu menjadi jauh lebih mudah dan hasil yang diperoleh lebih mengagumkan.&lt;br /&gt;
 &lt;br /&gt;
 Buku Short Course: Adobe Illustrator CS5 ini juga membahas materi dengan model langkah-langkah yang disertai ilustrasi. Buku ini akan membantu Anda untuk menguasai Adobe Illustrator CS5 dalam waktu singkat. Selain itu, buku ini juga membahas hal-hal dasar yang paling banyak digunakan oleh para desainer untuk membuat desain.&lt;br /&gt;
 &lt;br /&gt;
 Lebih lengkap, buku ini akan membahas:&lt;br /&gt;
 &lt;br /&gt;
 Sesi I Mengenal Adobe Illustrator CS5&lt;br /&gt;
 &lt;br /&gt;
 Sesi II Menggambar Objek&lt;br /&gt;
 &lt;br /&gt;
 Sesi III Membuat Objek Sederhana&lt;br /&gt;
 &lt;br /&gt;
 Sesi IV Mengedit Objek&lt;br /&gt;
 &lt;br /&gt;
 Sesi V Bekerja dengan Teks&lt;br /&gt;
 &lt;br /&gt;
 Sesi VI Bekerja dengan Warna&lt;br /&gt;
 &lt;br /&gt;
 Sesi VII Menggunakan Spesial Efek&lt;/p&gt;</t>
        </is>
      </c>
      <c r="Y1149" s="262" t="n">
        <v>73000</v>
      </c>
      <c r="Z1149" s="226" t="n"/>
      <c r="AA1149" s="241">
        <f>Y1549*Z1549</f>
        <v/>
      </c>
      <c r="AB1149" s="237" t="inlineStr">
        <is>
          <t>742212b0-88bb-4f1f-babc-3b214c8ea549</t>
        </is>
      </c>
    </row>
    <row r="1150" ht="15" customHeight="1" s="283">
      <c r="A1150" s="109" t="n">
        <v>1541</v>
      </c>
      <c r="B1150" s="222">
        <f>HYPERLINK("https://mocostore.moco.co.id/catalog/"&amp;AB1550,"Klik Disini")</f>
        <v/>
      </c>
      <c r="C1150" s="223" t="inlineStr">
        <is>
          <t>The Power of Change</t>
        </is>
      </c>
      <c r="D1150" s="223" t="n"/>
      <c r="E1150" s="223" t="inlineStr">
        <is>
          <t>Xavier Quentin Pranata</t>
        </is>
      </c>
      <c r="F1150" s="223" t="inlineStr">
        <is>
          <t>979-763-901-0</t>
        </is>
      </c>
      <c r="G1150" s="223" t="inlineStr">
        <is>
          <t>978-979-29-9427-8</t>
        </is>
      </c>
      <c r="H1150" s="223" t="inlineStr">
        <is>
          <t>Agama Kristen</t>
        </is>
      </c>
      <c r="I1150" s="258" t="inlineStr">
        <is>
          <t>Perguruan Tinggi</t>
        </is>
      </c>
      <c r="J1150" s="186" t="inlineStr">
        <is>
          <t>009.16</t>
        </is>
      </c>
      <c r="K1150" s="223" t="n"/>
      <c r="L1150" s="264" t="n"/>
      <c r="M1150" s="265" t="n"/>
      <c r="N1150" s="223" t="inlineStr">
        <is>
          <t>Indonesia</t>
        </is>
      </c>
      <c r="O1150" s="223" t="inlineStr">
        <is>
          <t>Tidak diketahui</t>
        </is>
      </c>
      <c r="P1150" s="260" t="n">
        <v>2008</v>
      </c>
      <c r="Q1150" s="260" t="n">
        <v>2018</v>
      </c>
      <c r="R1150" s="223" t="inlineStr">
        <is>
          <t>Penerbit Andi</t>
        </is>
      </c>
      <c r="S1150" s="223" t="inlineStr">
        <is>
          <t>Andi Offset CV</t>
        </is>
      </c>
      <c r="T1150" s="223" t="inlineStr">
        <is>
          <t>Lokal</t>
        </is>
      </c>
      <c r="U1150" s="261" t="n">
        <v>138</v>
      </c>
      <c r="V1150" s="86" t="inlineStr">
        <is>
          <t>pdf</t>
        </is>
      </c>
      <c r="W1150" s="223" t="inlineStr">
        <is>
          <t>7.3 MB</t>
        </is>
      </c>
      <c r="X1150" s="225" t="inlineStr">
        <is>
          <t>&lt;p&gt;Buku ini berisi kumpulan tulisan pendek yang bisa Anda baca ketika duduk di kendaraan pribadi maupun umum, di terminal, stasiun atau bandara. Bisa juga untuk menemani saat Anda menunggu istri di salon, menunggu giliran dipanggil masuk ruang dokter atau aktivitas apa pun yang memberi Anda sedikit waktu untuk membaca.&lt;/p&gt;</t>
        </is>
      </c>
      <c r="Y1150" s="262" t="n">
        <v>47000</v>
      </c>
      <c r="Z1150" s="226" t="n"/>
      <c r="AA1150" s="241">
        <f>Y1550*Z1550</f>
        <v/>
      </c>
      <c r="AB1150" s="237" t="inlineStr">
        <is>
          <t>476a586c-bc1d-49d3-994b-656b5fc45edc</t>
        </is>
      </c>
    </row>
    <row r="1151" ht="15" customHeight="1" s="283">
      <c r="A1151" s="109" t="n">
        <v>1542</v>
      </c>
      <c r="B1151" s="222">
        <f>HYPERLINK("https://mocostore.moco.co.id/catalog/"&amp;AB1551,"Klik Disini")</f>
        <v/>
      </c>
      <c r="C1151" s="223" t="inlineStr">
        <is>
          <t>ShortCourse: RPG Maker VX Ace</t>
        </is>
      </c>
      <c r="D1151" s="223" t="n"/>
      <c r="E1151" s="223" t="inlineStr">
        <is>
          <t>Wahana Komputer</t>
        </is>
      </c>
      <c r="F1151" s="223" t="inlineStr">
        <is>
          <t>978-979-29-4694-9</t>
        </is>
      </c>
      <c r="G1151" s="223" t="inlineStr">
        <is>
          <t>978-979-29-9141-3</t>
        </is>
      </c>
      <c r="H1151" s="223" t="inlineStr">
        <is>
          <t>Game</t>
        </is>
      </c>
      <c r="I1151" s="258" t="inlineStr">
        <is>
          <t>Perguruan Tinggi</t>
        </is>
      </c>
      <c r="J1151" s="186" t="inlineStr">
        <is>
          <t>009.05</t>
        </is>
      </c>
      <c r="K1151" s="223" t="n"/>
      <c r="L1151" s="223" t="n"/>
      <c r="M1151" s="259" t="n"/>
      <c r="N1151" s="223" t="inlineStr">
        <is>
          <t>Indonesia</t>
        </is>
      </c>
      <c r="O1151" s="223" t="inlineStr">
        <is>
          <t>Tidak diketahui</t>
        </is>
      </c>
      <c r="P1151" s="260" t="n">
        <v>2014</v>
      </c>
      <c r="Q1151" s="260" t="n">
        <v>2018</v>
      </c>
      <c r="R1151" s="223" t="inlineStr">
        <is>
          <t>Penerbit Andi</t>
        </is>
      </c>
      <c r="S1151" s="223" t="inlineStr">
        <is>
          <t>Andi Offset CV</t>
        </is>
      </c>
      <c r="T1151" s="223" t="inlineStr">
        <is>
          <t>Lokal</t>
        </is>
      </c>
      <c r="U1151" s="261" t="n">
        <v>258</v>
      </c>
      <c r="V1151" s="86" t="inlineStr">
        <is>
          <t>pdf</t>
        </is>
      </c>
      <c r="W1151" s="223" t="inlineStr">
        <is>
          <t>9.2 MB</t>
        </is>
      </c>
      <c r="X1151" s="225" t="inlineStr">
        <is>
          <t>&lt;p&gt;Adalah RPG Maker VX Ace, solusi mudah bagi para pemula yang ingin belajar membuat game. RPG maker VX Ace adalah sebuah software yang dapat digunakan untuk membuat game. Sesuai namanya, software ini digunakan untuk membuat game bergenre RPG atau Role Playing Game. Software ini sangat mudah digunakan karena disertai perintah-perintah langsung tanpa harus memahami atau bahkan mengetik kode program.&lt;br /&gt;
 &lt;br /&gt;
 Buku Shortcourse RPG Maker VX Ace ini akan membahas tentang penggunaan software RPG Maker VX Ace beserta komponen-komponennya untuk membuat game bergenre RPG. Anda akan belajar secara cepat karena buku ini ditulis menggunakan contoh-contoh yang mudah dipahami sehingga memudahkan pembaca dalam memahami isi yang dijelaskan.&lt;br /&gt;
 &lt;br /&gt;
 Buku ini membahas:&lt;br /&gt;
 Sesi I Mengenal RPG Maker VX Ace&lt;br /&gt;
 Sesi II Membuat Peta Game&lt;br /&gt;
 Sesi III Membuat Desain Karakter&lt;br /&gt;
 Sesi IV Membuat Desain Musuh&lt;br /&gt;
 Sesi V Membuat Event Game&lt;br /&gt;
 Sesi VI Konversi dan Testing&lt;/p&gt;</t>
        </is>
      </c>
      <c r="Y1151" s="262" t="n">
        <v>59000</v>
      </c>
      <c r="Z1151" s="226" t="n"/>
      <c r="AA1151" s="241">
        <f>Y1551*Z1551</f>
        <v/>
      </c>
      <c r="AB1151" s="237" t="inlineStr">
        <is>
          <t>00f9ebe6-6b46-49e4-8500-c4145cfa6c65</t>
        </is>
      </c>
    </row>
    <row r="1152" ht="15" customHeight="1" s="283">
      <c r="A1152" s="109" t="n">
        <v>1543</v>
      </c>
      <c r="B1152" s="222">
        <f>HYPERLINK("https://mocostore.moco.co.id/catalog/"&amp;AB1552,"Klik Disini")</f>
        <v/>
      </c>
      <c r="C1152" s="223" t="inlineStr">
        <is>
          <t>ShortCourse: Membuat Aplikasi Database dengan Java dan MySQL</t>
        </is>
      </c>
      <c r="D1152" s="223" t="n"/>
      <c r="E1152" s="223" t="inlineStr">
        <is>
          <t>Wahana Komputer</t>
        </is>
      </c>
      <c r="F1152" s="223" t="inlineStr">
        <is>
          <t>978-979-29-0642-4</t>
        </is>
      </c>
      <c r="G1152" s="223" t="inlineStr">
        <is>
          <t>978-979-29-9139-0</t>
        </is>
      </c>
      <c r="H1152" s="223" t="inlineStr">
        <is>
          <t>Komputer &amp; Internet</t>
        </is>
      </c>
      <c r="I1152" s="258" t="inlineStr">
        <is>
          <t>Perguruan Tinggi</t>
        </is>
      </c>
      <c r="J1152" s="186" t="inlineStr">
        <is>
          <t>009.05</t>
        </is>
      </c>
      <c r="K1152" s="223" t="n"/>
      <c r="L1152" s="264" t="n"/>
      <c r="M1152" s="265" t="n"/>
      <c r="N1152" s="223" t="inlineStr">
        <is>
          <t>Indonesia</t>
        </is>
      </c>
      <c r="O1152" s="223" t="inlineStr">
        <is>
          <t>Tidak diketahui</t>
        </is>
      </c>
      <c r="P1152" s="260" t="n">
        <v>2008</v>
      </c>
      <c r="Q1152" s="260" t="n">
        <v>2018</v>
      </c>
      <c r="R1152" s="223" t="inlineStr">
        <is>
          <t>Penerbit Andi</t>
        </is>
      </c>
      <c r="S1152" s="223" t="inlineStr">
        <is>
          <t>Andi Offset CV</t>
        </is>
      </c>
      <c r="T1152" s="223" t="inlineStr">
        <is>
          <t>Lokal</t>
        </is>
      </c>
      <c r="U1152" s="261" t="n">
        <v>280</v>
      </c>
      <c r="V1152" s="86" t="inlineStr">
        <is>
          <t>pdf</t>
        </is>
      </c>
      <c r="W1152" s="223" t="inlineStr">
        <is>
          <t>19.3 MB</t>
        </is>
      </c>
      <c r="X1152" s="225" t="inlineStr">
        <is>
          <t>&lt;p&gt;Java dan mysql adalah contoh aplikasi yang dapat dimanfaatkan dalam pemrograman database. Keduanya merupakan dua aplikasi&lt;br /&gt;
 powerfull untuk membangun sistem database. Selain itu, keduanya merupakan freeware sehingga Anda tidak perlu menyisihkan&lt;br /&gt;
 anggaran untuk membayar lisensi. Bahasa pemrograman java relatif sederhana, mudah,handal, dan digunakan oleh berbagai&lt;br /&gt;
 &lt;br /&gt;
 lembaga, baik bidang bisnis, pendidikan, dan lain-lain. Sedangkan mySQL, seperti Anda tahu, merupakan aplikasi yang telah&lt;br /&gt;
 populer dan banyak digunakan.&lt;br /&gt;
 &lt;br /&gt;
 Buku ini menyajikan materi yang lengkap tentang penggunaan java dan mySQL untuk membuat aplikasi database. Materi yang&lt;br /&gt;
 disajikan mulai dari pengenalan pemrograman java beserta instalasi paket programnya, konsep database dan perancangannya,&lt;br /&gt;
 hingga membuat aplikasi database adventori barang.&lt;br /&gt;
 &lt;br /&gt;
 Sajian dalam buku ini meliputi :&lt;br /&gt;
 &lt;br /&gt;
 Pendahuluan&lt;br /&gt;
 Mengenal database&lt;br /&gt;
 SQL dan MySQL&lt;br /&gt;
 Program pendukung&lt;br /&gt;
 Membuat program aplikasi Adventori barang&lt;br /&gt;
 Membuat program aplikasi proses transaksi&lt;br /&gt;
 Menggabungkan aplikasi dalam satu window&lt;/p&gt;</t>
        </is>
      </c>
      <c r="Y1152" s="262" t="n">
        <v>98000</v>
      </c>
      <c r="Z1152" s="226" t="n"/>
      <c r="AA1152" s="241">
        <f>Y1552*Z1552</f>
        <v/>
      </c>
      <c r="AB1152" s="237" t="inlineStr">
        <is>
          <t>485d7df3-a176-4a87-a09d-c1a968fa7b10</t>
        </is>
      </c>
    </row>
    <row r="1153" ht="15" customHeight="1" s="283">
      <c r="A1153" s="109" t="n">
        <v>1544</v>
      </c>
      <c r="B1153" s="222">
        <f>HYPERLINK("https://mocostore.moco.co.id/catalog/"&amp;AB1553,"Klik Disini")</f>
        <v/>
      </c>
      <c r="C1153" s="223" t="inlineStr">
        <is>
          <t>ShortCourse: Solusi Lengkap Manajemen Bisnis dengan MYOB Accounting V18</t>
        </is>
      </c>
      <c r="D1153" s="223" t="n"/>
      <c r="E1153" s="223" t="inlineStr">
        <is>
          <t>Wahana Komputer</t>
        </is>
      </c>
      <c r="F1153" s="223" t="inlineStr">
        <is>
          <t>978-979-29-2582-1</t>
        </is>
      </c>
      <c r="G1153" s="223" t="inlineStr">
        <is>
          <t>978-979-29-9146-8</t>
        </is>
      </c>
      <c r="H1153" s="223" t="inlineStr">
        <is>
          <t>Komputer &amp; Internet</t>
        </is>
      </c>
      <c r="I1153" s="258" t="inlineStr">
        <is>
          <t>Perguruan Tinggi</t>
        </is>
      </c>
      <c r="J1153" s="186" t="inlineStr">
        <is>
          <t>009.05</t>
        </is>
      </c>
      <c r="K1153" s="223" t="n"/>
      <c r="L1153" s="264" t="n"/>
      <c r="M1153" s="265" t="n"/>
      <c r="N1153" s="223" t="inlineStr">
        <is>
          <t>Indonesia</t>
        </is>
      </c>
      <c r="O1153" s="223" t="inlineStr">
        <is>
          <t>Tidak diketahui</t>
        </is>
      </c>
      <c r="P1153" s="260" t="n">
        <v>2011</v>
      </c>
      <c r="Q1153" s="260" t="n">
        <v>2018</v>
      </c>
      <c r="R1153" s="223" t="inlineStr">
        <is>
          <t>Penerbit Andi</t>
        </is>
      </c>
      <c r="S1153" s="223" t="inlineStr">
        <is>
          <t>Andi Offset CV</t>
        </is>
      </c>
      <c r="T1153" s="223" t="inlineStr">
        <is>
          <t>Lokal</t>
        </is>
      </c>
      <c r="U1153" s="261" t="n">
        <v>254</v>
      </c>
      <c r="V1153" s="86" t="inlineStr">
        <is>
          <t>pdf</t>
        </is>
      </c>
      <c r="W1153" s="223" t="inlineStr">
        <is>
          <t>7.2 MB</t>
        </is>
      </c>
      <c r="X1153" s="225" t="inlineStr">
        <is>
          <t>&lt;p&gt;MYOB merupakan salah satu aplikasi bisnis popular dan banyak dipakai oleh perusahaan-perusahaan kecil hingga menengah di berbagai negara. Banyak keunggulan yang dimiliki MYOB dibandingkan dengan aplikasi bisnis sejenis. Beberapa keunggulan MYOB antara lain tampilannya yang menarik dengan susunan menu yang simple, interaktif, dan terstruktur sehingga memudahkan pengguna dalam melakukan pencatatan akuntansi. MYOB juga mulai banyak digunakan oleh perusahaan-perusahaan di Indonesia karena fasilitas-fasilitas yang disediakan mempunyai banyak kecocokan dengan Standar Akuntansi Keuangan (SAK) di Indonesia. Buku ShortCourse Series: Solusi Lengkap Manajemen Bisnis dengan MYOB Accounting v18 ini akan membahas penggunaan fungsi-fungsi pada MYOB secara lengkap dan terstruktur. Materi yang dibahas cukup lengkap, mulai dari pengenalan MYOB Accounting v18, membuat daftar akun, membuat daftar pajak, mengelola kartu pelanggan, pemasok dan persediaan, membuat berbagai laporan keuangan, melakukan analisa. Lebih lengkap buku ini membahas: * Sesi I Mengenal MYOB Accounting v18 * Sesi II Mengenal dan Mengelola Daftar Akun * Sesi III Mengelola Kartu dan Saldo Awal Saldo * Sesi IV Mencatat Transaksi pada MYOB * Sesi V Aktivitas Akhir Periode&lt;/p&gt;</t>
        </is>
      </c>
      <c r="Y1153" s="262" t="n">
        <v>82000</v>
      </c>
      <c r="Z1153" s="226" t="n"/>
      <c r="AA1153" s="241">
        <f>Y1553*Z1553</f>
        <v/>
      </c>
      <c r="AB1153" s="237" t="inlineStr">
        <is>
          <t>171db3e4-7054-47dc-bcf5-00e94819f7de</t>
        </is>
      </c>
    </row>
    <row r="1154" ht="15" customHeight="1" s="283">
      <c r="A1154" s="109" t="n">
        <v>1545</v>
      </c>
      <c r="B1154" s="222">
        <f>HYPERLINK("https://mocostore.moco.co.id/catalog/"&amp;AB1554,"Klik Disini")</f>
        <v/>
      </c>
      <c r="C1154" s="223" t="inlineStr">
        <is>
          <t>The Purpose Driven Teen</t>
        </is>
      </c>
      <c r="D1154" s="223" t="n"/>
      <c r="E1154" s="223" t="inlineStr">
        <is>
          <t>Kristine Batasina</t>
        </is>
      </c>
      <c r="F1154" s="223" t="inlineStr">
        <is>
          <t>979-763-924-x</t>
        </is>
      </c>
      <c r="G1154" s="223" t="inlineStr">
        <is>
          <t>978-979-29-9438-4</t>
        </is>
      </c>
      <c r="H1154" s="223" t="inlineStr">
        <is>
          <t>Agama Kristen</t>
        </is>
      </c>
      <c r="I1154" s="258" t="inlineStr">
        <is>
          <t>Perguruan Tinggi</t>
        </is>
      </c>
      <c r="J1154" s="186" t="inlineStr">
        <is>
          <t>009.16</t>
        </is>
      </c>
      <c r="K1154" s="223" t="n"/>
      <c r="L1154" s="264" t="n"/>
      <c r="M1154" s="265" t="n"/>
      <c r="N1154" s="223" t="inlineStr">
        <is>
          <t>Indonesia</t>
        </is>
      </c>
      <c r="O1154" s="223" t="inlineStr">
        <is>
          <t>Tidak diketahui</t>
        </is>
      </c>
      <c r="P1154" s="260" t="n">
        <v>2008</v>
      </c>
      <c r="Q1154" s="260" t="n">
        <v>2018</v>
      </c>
      <c r="R1154" s="223" t="inlineStr">
        <is>
          <t>Penerbit Andi</t>
        </is>
      </c>
      <c r="S1154" s="223" t="inlineStr">
        <is>
          <t>Andi Offset CV</t>
        </is>
      </c>
      <c r="T1154" s="223" t="inlineStr">
        <is>
          <t>Lokal</t>
        </is>
      </c>
      <c r="U1154" s="261" t="n">
        <v>143</v>
      </c>
      <c r="V1154" s="86" t="inlineStr">
        <is>
          <t>pdf</t>
        </is>
      </c>
      <c r="W1154" s="223" t="inlineStr">
        <is>
          <t>12.5 MB</t>
        </is>
      </c>
      <c r="X1154" s="225" t="inlineStr">
        <is>
          <t>&lt;p&gt;I hate myself and i want to die! Begitulah kata Kurt Cobain, pentolan band Nirvana yang sangat digemari pada tahun 90-an. Bagaimana mungkin selebriti kaya raya, populer, yang bisa hidup semaunya, dan disebut sebagai jenius itu membenci dirinya? Bagaimana juga dengan diva pop Britney Spears yang sampai harus masuk panti rehab dan kepalanya dibotakin sendiri karena depresi? Tau nngk sih? Jawabannya adalah karena mereka tidak lagi punya tujuan hidup!.&lt;br /&gt;
 &lt;br /&gt;
 Apa cita-citamu? Apakah jadi milyuner terkaya, artis paling beken, ilmuwan paling jenius, atlet paling jago, model paling cakep, punya pacar terkeren sedunia, atau apa? Sebagai remaja, Tuhan pingin kamu punya cita-cita. Apapun keadaan mu saat ini, bagaimanapun masa lalu mu, masa depan gemilang sudah Tuhan rencanakan buatmu! Kamu bisa jadi apa aja, asal tau tujuan hidupmu dan cara meraihnya.&lt;br /&gt;
 &lt;br /&gt;
 Buku ini akan memberi tahu kamu 10 hal yang Tuhan ingin kamu lakukan terhadap hidupmu. Bayangin, cuma 10 hal yang Ia inginkan. 10 hal itulah yang akan mengantarmu meraih semua cita-cita. So, langsung aja kamu baca dan lakukan langkah-langkah yang ada dibuku ini. Be a Purpose Driven Teen!.&lt;/p&gt;</t>
        </is>
      </c>
      <c r="Y1154" s="262" t="n">
        <v>62000</v>
      </c>
      <c r="Z1154" s="226" t="n"/>
      <c r="AA1154" s="241">
        <f>Y1554*Z1554</f>
        <v/>
      </c>
      <c r="AB1154" s="237" t="inlineStr">
        <is>
          <t>4c84d2d9-9d63-40c7-9fb6-a1b226724908</t>
        </is>
      </c>
    </row>
    <row r="1155" ht="15" customHeight="1" s="283">
      <c r="A1155" s="109" t="n">
        <v>1546</v>
      </c>
      <c r="B1155" s="222">
        <f>HYPERLINK("https://mocostore.moco.co.id/catalog/"&amp;AB1555,"Klik Disini")</f>
        <v/>
      </c>
      <c r="C1155" s="223" t="inlineStr">
        <is>
          <t>Pemrograman Aplikasi Android dengan Sencha Touch</t>
        </is>
      </c>
      <c r="D1155" s="223" t="n"/>
      <c r="E1155" s="223" t="inlineStr">
        <is>
          <t>Wahana Komputer</t>
        </is>
      </c>
      <c r="F1155" s="223" t="inlineStr">
        <is>
          <t>978-979-29-5059-5</t>
        </is>
      </c>
      <c r="G1155" s="223" t="inlineStr">
        <is>
          <t>978-979-29-9488-9</t>
        </is>
      </c>
      <c r="H1155" s="223" t="inlineStr">
        <is>
          <t>Pemograman</t>
        </is>
      </c>
      <c r="I1155" s="258" t="inlineStr">
        <is>
          <t>Perguruan Tinggi</t>
        </is>
      </c>
      <c r="J1155" s="186" t="inlineStr">
        <is>
          <t>009.05</t>
        </is>
      </c>
      <c r="K1155" s="223" t="n"/>
      <c r="L1155" s="264" t="n"/>
      <c r="M1155" s="265" t="n"/>
      <c r="N1155" s="223" t="inlineStr">
        <is>
          <t>Indonesia</t>
        </is>
      </c>
      <c r="O1155" s="223" t="inlineStr">
        <is>
          <t>Tidak diketahui</t>
        </is>
      </c>
      <c r="P1155" s="260" t="n">
        <v>2015</v>
      </c>
      <c r="Q1155" s="260" t="n">
        <v>2018</v>
      </c>
      <c r="R1155" s="223" t="inlineStr">
        <is>
          <t>Penerbit Andi</t>
        </is>
      </c>
      <c r="S1155" s="223" t="inlineStr">
        <is>
          <t>Andi Offset CV</t>
        </is>
      </c>
      <c r="T1155" s="223" t="inlineStr">
        <is>
          <t>Lokal</t>
        </is>
      </c>
      <c r="U1155" s="261" t="n">
        <v>162</v>
      </c>
      <c r="V1155" s="86" t="inlineStr">
        <is>
          <t>pdf</t>
        </is>
      </c>
      <c r="W1155" s="223" t="inlineStr">
        <is>
          <t>18.1 MB</t>
        </is>
      </c>
      <c r="X1155" s="225" t="inlineStr">
        <is>
          <t>&lt;p&gt;Menjamurnya smartphone berbasis Android tidak lain dikarenakan ragam aplikasi dan permainan yang didukung oleh platform Android. Sistem operasi Android yang bersifat open source memang memudahkan para pengembang dalam membuat beragam aplikasi. Kesuksesan Android ini ternyata juga telah menarik perhatian para pengembang aplikasi berbasis web. Banyaknya peminat dari kalangan pengembang web ini telah memancing para developer program untuk menghadirkan model pemrograman Android berbasis web. Sencha adalah salah satu yang tergerak untuk mengakomodasi para pengembang web dalam membuat aplikasi Android. Dengan Sencha Touch, Anda dapat membuat aplikasi Android menggunakan bahasa pemrograman web, yaitu HTML, CSS, dan JavaScript. Buku Pemrograman Aplikasi Android dengan Sencha Touch ini membahas secara praktis dan tuntas bagaimana membuat aplikasi Android menggunakan Sencha Touch. Setelah memahami semua materi yang disajikan, Anda akan mampu membuat program aplikasi Android menggunakan bahasa pemrograman web.&lt;/p&gt;</t>
        </is>
      </c>
      <c r="Y1155" s="262" t="n">
        <v>55500</v>
      </c>
      <c r="Z1155" s="226" t="n"/>
      <c r="AA1155" s="241">
        <f>Y1555*Z1555</f>
        <v/>
      </c>
      <c r="AB1155" s="237" t="inlineStr">
        <is>
          <t>f4564897-9cc3-4a21-a37d-aff09428256d</t>
        </is>
      </c>
    </row>
    <row r="1156" ht="15" customHeight="1" s="283">
      <c r="A1156" s="109" t="n">
        <v>1547</v>
      </c>
      <c r="B1156" s="222">
        <f>HYPERLINK("https://mocostore.moco.co.id/catalog/"&amp;AB1556,"Klik Disini")</f>
        <v/>
      </c>
      <c r="C1156" s="223" t="inlineStr">
        <is>
          <t>The Transforming Power of the Holy Spirit</t>
        </is>
      </c>
      <c r="D1156" s="223" t="n"/>
      <c r="E1156" s="223" t="inlineStr">
        <is>
          <t>Ishak Sugianto</t>
        </is>
      </c>
      <c r="F1156" s="223" t="inlineStr">
        <is>
          <t>978-979-29-1029-2</t>
        </is>
      </c>
      <c r="G1156" s="223" t="inlineStr">
        <is>
          <t>978-979-29-9452-0</t>
        </is>
      </c>
      <c r="H1156" s="223" t="inlineStr">
        <is>
          <t>Agama Kristen</t>
        </is>
      </c>
      <c r="I1156" s="258" t="inlineStr">
        <is>
          <t>Perguruan Tinggi</t>
        </is>
      </c>
      <c r="J1156" s="186" t="inlineStr">
        <is>
          <t>009.16</t>
        </is>
      </c>
      <c r="K1156" s="223" t="n"/>
      <c r="L1156" s="223" t="n"/>
      <c r="M1156" s="259" t="n"/>
      <c r="N1156" s="223" t="inlineStr">
        <is>
          <t>Indonesia</t>
        </is>
      </c>
      <c r="O1156" s="223" t="inlineStr">
        <is>
          <t>Tidak diketahui</t>
        </is>
      </c>
      <c r="P1156" s="260" t="n">
        <v>2009</v>
      </c>
      <c r="Q1156" s="260" t="n">
        <v>2018</v>
      </c>
      <c r="R1156" s="223" t="inlineStr">
        <is>
          <t>Penerbit Andi</t>
        </is>
      </c>
      <c r="S1156" s="223" t="inlineStr">
        <is>
          <t>Andi Offset CV</t>
        </is>
      </c>
      <c r="T1156" s="223" t="inlineStr">
        <is>
          <t>Lokal</t>
        </is>
      </c>
      <c r="U1156" s="261" t="n">
        <v>407</v>
      </c>
      <c r="V1156" s="86" t="inlineStr">
        <is>
          <t>pdf</t>
        </is>
      </c>
      <c r="W1156" s="223" t="inlineStr">
        <is>
          <t>16.7 MB</t>
        </is>
      </c>
      <c r="X1156" s="225" t="inlineStr">
        <is>
          <t>&lt;p&gt;Kelahiran gereja mula-mula sangat dipengaruhi oleh peran Roh Kudus yang bekerja dalam pelayanan para rasul. Perjuangan, kepemimpinan, dan karakter-karakter para rasul yang ideal bagi kulifikasi sebagai &amp;quot;pendiri gereja&amp;quot; sungguh menggugah untuk dipelajari, disimak, dan diterapkan dalam memperjuangkan ketahanan, pertumbuhan, dan perkembangan gereja masa kini. Kegigihan dan semangat penginjilan para rasul pada gereja mula-mula harus terus ada dalam penginjilan gereja masa kini.&lt;/p&gt;</t>
        </is>
      </c>
      <c r="Y1156" s="262" t="n">
        <v>99500</v>
      </c>
      <c r="Z1156" s="226" t="n"/>
      <c r="AA1156" s="241">
        <f>Y1556*Z1556</f>
        <v/>
      </c>
      <c r="AB1156" s="237" t="inlineStr">
        <is>
          <t>fa856d18-d500-46e5-9935-6e0a6ac5562e</t>
        </is>
      </c>
    </row>
    <row r="1157" ht="15" customHeight="1" s="283">
      <c r="A1157" s="109" t="n">
        <v>1549</v>
      </c>
      <c r="B1157" s="222">
        <f>HYPERLINK("https://mocostore.moco.co.id/catalog/"&amp;AB1558,"Klik Disini")</f>
        <v/>
      </c>
      <c r="C1157" s="223" t="inlineStr">
        <is>
          <t>Theologi Perjanjian Lama</t>
        </is>
      </c>
      <c r="D1157" s="223" t="n"/>
      <c r="E1157" s="223" t="inlineStr">
        <is>
          <t>V. M. Siringoringo</t>
        </is>
      </c>
      <c r="F1157" s="223" t="inlineStr">
        <is>
          <t>978-979-29-3637-7</t>
        </is>
      </c>
      <c r="G1157" s="223" t="inlineStr">
        <is>
          <t>978-979-29-9461-2</t>
        </is>
      </c>
      <c r="H1157" s="223" t="inlineStr">
        <is>
          <t>Agama Kristen</t>
        </is>
      </c>
      <c r="I1157" s="258" t="inlineStr">
        <is>
          <t>Perguruan Tinggi</t>
        </is>
      </c>
      <c r="J1157" s="186" t="inlineStr">
        <is>
          <t>009.16</t>
        </is>
      </c>
      <c r="K1157" s="223" t="n"/>
      <c r="L1157" s="223" t="n"/>
      <c r="M1157" s="259" t="n"/>
      <c r="N1157" s="223" t="inlineStr">
        <is>
          <t>Indonesia</t>
        </is>
      </c>
      <c r="O1157" s="223" t="inlineStr">
        <is>
          <t>Tidak diketahui</t>
        </is>
      </c>
      <c r="P1157" s="260" t="n">
        <v>2013</v>
      </c>
      <c r="Q1157" s="260" t="n">
        <v>2018</v>
      </c>
      <c r="R1157" s="223" t="inlineStr">
        <is>
          <t>Penerbit Andi</t>
        </is>
      </c>
      <c r="S1157" s="223" t="inlineStr">
        <is>
          <t>Andi Offset CV</t>
        </is>
      </c>
      <c r="T1157" s="223" t="inlineStr">
        <is>
          <t>Lokal</t>
        </is>
      </c>
      <c r="U1157" s="261" t="n">
        <v>264</v>
      </c>
      <c r="V1157" s="86" t="inlineStr">
        <is>
          <t>pdf</t>
        </is>
      </c>
      <c r="W1157" s="223" t="inlineStr">
        <is>
          <t>3.8 MB</t>
        </is>
      </c>
      <c r="X1157" s="225" t="inlineStr">
        <is>
          <t>&lt;p&gt;Buku ini merupakan uraian tentang theologi Perjanjian Lama. Penulis menguraikan theologia Perjanjian Lama dengan mengangkat tema-tema penting/pokok dalam Perjanjian Lama. Penulis menyajikan sejarah perkembangan ilmu theologi Perjanjian Lama, tema sentral, penciptaan, sampai kedatangan Mesias sebagai penggenapan pengharapan Perjanjian Lama. Buku ini sangat berguna bagi Gembala sidang, pengajar, pendeta, hamba-hamba Tuhan, mahasiswa theologi, dan semua orang yang tertarik dengan memelajari theologi Perjanjian Lama.&lt;/p&gt;</t>
        </is>
      </c>
      <c r="Y1157" s="262" t="n">
        <v>58500</v>
      </c>
      <c r="Z1157" s="226" t="n"/>
      <c r="AA1157" s="241">
        <f>Y1558*Z1558</f>
        <v/>
      </c>
      <c r="AB1157" s="237" t="inlineStr">
        <is>
          <t>de98b7e3-1dd8-45da-a705-3ec773789453</t>
        </is>
      </c>
    </row>
    <row r="1158" ht="15" customHeight="1" s="283">
      <c r="A1158" s="109" t="n">
        <v>1550</v>
      </c>
      <c r="B1158" s="222">
        <f>HYPERLINK("https://mocostore.moco.co.id/catalog/"&amp;AB1559,"Klik Disini")</f>
        <v/>
      </c>
      <c r="C1158" s="223" t="inlineStr">
        <is>
          <t>Rahasia Keberhasilan Gereja di Korea</t>
        </is>
      </c>
      <c r="D1158" s="223" t="n"/>
      <c r="E1158" s="223" t="inlineStr">
        <is>
          <t>Sukamto M. Div</t>
        </is>
      </c>
      <c r="F1158" s="223" t="inlineStr">
        <is>
          <t>979-763-425-6</t>
        </is>
      </c>
      <c r="G1158" s="223" t="inlineStr">
        <is>
          <t>978-979-29-9252-6</t>
        </is>
      </c>
      <c r="H1158" s="223" t="inlineStr">
        <is>
          <t>Agama Kristen</t>
        </is>
      </c>
      <c r="I1158" s="258" t="inlineStr">
        <is>
          <t>Perguruan Tinggi</t>
        </is>
      </c>
      <c r="J1158" s="186" t="inlineStr">
        <is>
          <t>009.16</t>
        </is>
      </c>
      <c r="K1158" s="223" t="n"/>
      <c r="L1158" s="264" t="n"/>
      <c r="M1158" s="265" t="n"/>
      <c r="N1158" s="223" t="inlineStr">
        <is>
          <t>Indonesia</t>
        </is>
      </c>
      <c r="O1158" s="223" t="inlineStr">
        <is>
          <t>Tidak diketahui</t>
        </is>
      </c>
      <c r="P1158" s="260" t="n">
        <v>2006</v>
      </c>
      <c r="Q1158" s="260" t="n">
        <v>2018</v>
      </c>
      <c r="R1158" s="223" t="inlineStr">
        <is>
          <t>Penerbit Andi</t>
        </is>
      </c>
      <c r="S1158" s="223" t="inlineStr">
        <is>
          <t>Andi Offset CV</t>
        </is>
      </c>
      <c r="T1158" s="223" t="inlineStr">
        <is>
          <t>Lokal</t>
        </is>
      </c>
      <c r="U1158" s="261" t="n">
        <v>160</v>
      </c>
      <c r="V1158" s="86" t="inlineStr">
        <is>
          <t>pdf</t>
        </is>
      </c>
      <c r="W1158" s="223" t="inlineStr">
        <is>
          <t>19.5 MB</t>
        </is>
      </c>
      <c r="X1158" s="225" t="inlineStr">
        <is>
          <t>&lt;p&gt;Fakta menunjukan bawha laju pertumbuhan gereja di korea sangat mengagumkan dibandingkan di indonesia. Padahal usia kekristenan di korea jauh lebih muda.&lt;/p&gt;
 &lt;p&gt;Bayangkan saja, gereja Yoido Full Gospel yang dirintis oleh Paul Yonggi Cho (sekarang David Yonggi Cho) dan Jashil Cho pada tahun 1958 yang anggotanya lima orang, tahun 1992 telah menjadi 750.00 jemaat.&lt;/p&gt;
 &lt;p&gt;Fenomena macam apakah ini? Mengapa gereja di korea melaju begitu cepat? Inilah buku yang akan membeberkan kepada anda ahasia keberhasilan pemberitaan kabar baik di korea. Peristiwa ini, tentu saja, tidak dapat dilihat hanya dari faktor nonspiritual. Ada bukti nyata bahwa gereja di korea bertumbuh karena pemberian Allah, yang merupakan misteri bagi kita semua.&lt;/p&gt;</t>
        </is>
      </c>
      <c r="Y1158" s="262" t="n">
        <v>64500</v>
      </c>
      <c r="Z1158" s="226" t="n"/>
      <c r="AA1158" s="241">
        <f>Y1559*Z1559</f>
        <v/>
      </c>
      <c r="AB1158" s="237" t="inlineStr">
        <is>
          <t>e63ebd06-eaf2-4be3-9c85-2f97099b03a5</t>
        </is>
      </c>
    </row>
    <row r="1159" ht="15" customHeight="1" s="283">
      <c r="A1159" s="109" t="n">
        <v>1551</v>
      </c>
      <c r="B1159" s="222">
        <f>HYPERLINK("https://mocostore.moco.co.id/catalog/"&amp;AB1560,"Klik Disini")</f>
        <v/>
      </c>
      <c r="C1159" s="223" t="inlineStr">
        <is>
          <t>ShortCource: Mendesain Website Dinamis dan Menarik dengan Adobe Dreamweaver CS4</t>
        </is>
      </c>
      <c r="D1159" s="223" t="n"/>
      <c r="E1159" s="223" t="inlineStr">
        <is>
          <t>Wahana Komputer</t>
        </is>
      </c>
      <c r="F1159" s="223" t="inlineStr">
        <is>
          <t>978-979-29-1285-2</t>
        </is>
      </c>
      <c r="G1159" s="223" t="inlineStr">
        <is>
          <t>978-979-29-9154-3</t>
        </is>
      </c>
      <c r="H1159" s="223" t="inlineStr">
        <is>
          <t>Komputer &amp; Internet</t>
        </is>
      </c>
      <c r="I1159" s="258" t="inlineStr">
        <is>
          <t>Perguruan Tinggi</t>
        </is>
      </c>
      <c r="J1159" s="186" t="inlineStr">
        <is>
          <t>009.05</t>
        </is>
      </c>
      <c r="K1159" s="264" t="n"/>
      <c r="L1159" s="264" t="n"/>
      <c r="M1159" s="265" t="n"/>
      <c r="N1159" s="223" t="inlineStr">
        <is>
          <t>Indonesia</t>
        </is>
      </c>
      <c r="O1159" s="223" t="inlineStr">
        <is>
          <t>Tidak diketahui</t>
        </is>
      </c>
      <c r="P1159" s="260" t="n">
        <v>2010</v>
      </c>
      <c r="Q1159" s="260" t="n">
        <v>2018</v>
      </c>
      <c r="R1159" s="223" t="inlineStr">
        <is>
          <t>Penerbit Andi</t>
        </is>
      </c>
      <c r="S1159" s="223" t="inlineStr">
        <is>
          <t>Andi Offset CV</t>
        </is>
      </c>
      <c r="T1159" s="223" t="inlineStr">
        <is>
          <t>Lokal</t>
        </is>
      </c>
      <c r="U1159" s="261" t="n">
        <v>272</v>
      </c>
      <c r="V1159" s="86" t="inlineStr">
        <is>
          <t>pdf</t>
        </is>
      </c>
      <c r="W1159" s="223" t="inlineStr">
        <is>
          <t>21.3 MB</t>
        </is>
      </c>
      <c r="X1159" s="225" t="inlineStr">
        <is>
          <t>&lt;p&gt;Website saat ini telah menjadi sebuah kebutuhan, tidak hanya digunakan untuk menyampaikan informasi secara online, namun sekarang website telah menunjang aktivitas bisnis, seperti e-commerce, e-marketing, online transaction dan lainnya.&lt;br /&gt;
 Buku Short Course: Mendesain Website Dinamis dan Menarik dengan Adobe Dreamweaver CS4 ini membahas secara lengkap bagaimana membuat website yang dinamis. Buku ini akan mengajarkan pembuatan elemen head, yaitu tag meta secara mudah, pembuatan banner, menu hyperlink, mengatur halaman content, membuat halaman yang interaktif dan terakhir membangun halaman dinamis yang terhubung dengan database menggunakan Adobe Dreamweaver CS4. Dengan membaca dan mempraktikkan contoh dalam buku ini dan sedikit kreativitas, maka anda akan dapat membangun website yang menarik dan dinmis. Pokok bahasan dalam buku ini meliputi :&lt;br /&gt;
 &lt;br /&gt;
 Pengenalan Adobe Dreamweaver CS4&lt;br /&gt;
 Menambah Elemen Head&lt;br /&gt;
 Mengatur Layout Halaman Web&lt;br /&gt;
 Mengatura Benar dan Menu Navigasi&lt;br /&gt;
 Mengelola Teks&lt;br /&gt;
 Membuat Website Dinamis&lt;/p&gt;</t>
        </is>
      </c>
      <c r="Y1159" s="262" t="n">
        <v>87000</v>
      </c>
      <c r="Z1159" s="226" t="n"/>
      <c r="AA1159" s="241">
        <f>Y1560*Z1560</f>
        <v/>
      </c>
      <c r="AB1159" s="237" t="inlineStr">
        <is>
          <t>bc0c7878-29d9-4d7a-91ef-bfc0691a66e7</t>
        </is>
      </c>
    </row>
    <row r="1160" ht="15" customHeight="1" s="283">
      <c r="A1160" s="109" t="n">
        <v>1552</v>
      </c>
      <c r="B1160" s="222">
        <f>HYPERLINK("https://mocostore.moco.co.id/catalog/"&amp;AB1561,"Klik Disini")</f>
        <v/>
      </c>
      <c r="C1160" s="223" t="inlineStr">
        <is>
          <t>Pemrograman Basis Data dengan Visual FoxPro 5 (Jilid 1)</t>
        </is>
      </c>
      <c r="D1160" s="223" t="n"/>
      <c r="E1160" s="223" t="inlineStr">
        <is>
          <t>Abdul Kadir</t>
        </is>
      </c>
      <c r="F1160" s="223" t="inlineStr">
        <is>
          <t>979-533-765-3</t>
        </is>
      </c>
      <c r="G1160" s="223" t="inlineStr">
        <is>
          <t>978-979-29-9491-9</t>
        </is>
      </c>
      <c r="H1160" s="223" t="inlineStr">
        <is>
          <t>Pemograman</t>
        </is>
      </c>
      <c r="I1160" s="258" t="inlineStr">
        <is>
          <t>Perguruan Tinggi</t>
        </is>
      </c>
      <c r="J1160" s="186" t="inlineStr">
        <is>
          <t>009.05</t>
        </is>
      </c>
      <c r="K1160" s="264" t="n"/>
      <c r="L1160" s="264" t="n"/>
      <c r="M1160" s="265" t="n"/>
      <c r="N1160" s="223" t="inlineStr">
        <is>
          <t>Indonesia</t>
        </is>
      </c>
      <c r="O1160" s="223" t="inlineStr">
        <is>
          <t>Tidak diketahui</t>
        </is>
      </c>
      <c r="P1160" s="260" t="n">
        <v>1999</v>
      </c>
      <c r="Q1160" s="260" t="n">
        <v>2018</v>
      </c>
      <c r="R1160" s="223" t="inlineStr">
        <is>
          <t>Penerbit Andi</t>
        </is>
      </c>
      <c r="S1160" s="223" t="inlineStr">
        <is>
          <t>Andi Offset CV</t>
        </is>
      </c>
      <c r="T1160" s="223" t="inlineStr">
        <is>
          <t>Lokal</t>
        </is>
      </c>
      <c r="U1160" s="261" t="n">
        <v>292</v>
      </c>
      <c r="V1160" s="86" t="inlineStr">
        <is>
          <t>pdf</t>
        </is>
      </c>
      <c r="W1160" s="223" t="inlineStr">
        <is>
          <t>9.5 MB</t>
        </is>
      </c>
      <c r="X1160" s="225" t="inlineStr">
        <is>
          <t>&lt;p&gt;Pemrograman Visual merupakan model pemrograman yang akhir-akhir ini populer di lingkungan Windows. Salah satu perangkat-lunak yang berbasis pemrograman visual adalah Visual FoxPro. Dengan menggunakan perangkat lunak ini, pembuatan program aplikasi dapat dilakukan dengan mudah dan cepat. Pembuatan antarmuka kepada pemakai yang bersifat menarik dan mudah dipakai dapat dibuat secara visual, dan tanpa harus banyak menuliskan kode. Laporan, menu, dan hal-hal lain yang erat kaitannya dengan suatu aplikasi juga dapat dibuat dengan mudah, sehingga akan terasa sekali bahwa Visual FoxPro dapat meniingkatkan produktifitas pemrogram.&lt;/p&gt;
 &lt;p&gt;Dengan menggunakan pendekatan belajar sambil mencoba, buku ini dimaksudkan agar pembaca dengan mudah dapat mempelajari perangkat-lunak Visual FoxPro, sekalipun belum memiliki pengalaman memprogram di lingkungan Windows.&lt;/p&gt;</t>
        </is>
      </c>
      <c r="Y1160" s="262" t="n">
        <v>88500</v>
      </c>
      <c r="Z1160" s="226" t="n"/>
      <c r="AA1160" s="241">
        <f>Y1561*Z1561</f>
        <v/>
      </c>
      <c r="AB1160" s="237" t="inlineStr">
        <is>
          <t>80a7827e-63d4-4692-bde4-168bafbe0f30</t>
        </is>
      </c>
    </row>
    <row r="1161" ht="15" customHeight="1" s="283">
      <c r="A1161" s="109" t="n">
        <v>1553</v>
      </c>
      <c r="B1161" s="222">
        <f>HYPERLINK("https://mocostore.moco.co.id/catalog/"&amp;AB1562,"Klik Disini")</f>
        <v/>
      </c>
      <c r="C1161" s="223" t="inlineStr">
        <is>
          <t>Theologi Proper</t>
        </is>
      </c>
      <c r="D1161" s="223" t="n"/>
      <c r="E1161" s="223" t="inlineStr">
        <is>
          <t>Jonar T.H. Situmorang</t>
        </is>
      </c>
      <c r="F1161" s="223" t="inlineStr">
        <is>
          <t>978-979-29-4978-0</t>
        </is>
      </c>
      <c r="G1161" s="223" t="inlineStr">
        <is>
          <t>978-979-29-9467-4</t>
        </is>
      </c>
      <c r="H1161" s="223" t="inlineStr">
        <is>
          <t>Agama Kristen</t>
        </is>
      </c>
      <c r="I1161" s="258" t="inlineStr">
        <is>
          <t>Perguruan Tinggi</t>
        </is>
      </c>
      <c r="J1161" s="186" t="inlineStr">
        <is>
          <t>009.16</t>
        </is>
      </c>
      <c r="K1161" s="264" t="n"/>
      <c r="L1161" s="264" t="n"/>
      <c r="M1161" s="265" t="n"/>
      <c r="N1161" s="223" t="inlineStr">
        <is>
          <t>Indonesia</t>
        </is>
      </c>
      <c r="O1161" s="223" t="inlineStr">
        <is>
          <t>Tidak diketahui</t>
        </is>
      </c>
      <c r="P1161" s="260" t="n">
        <v>2015</v>
      </c>
      <c r="Q1161" s="260" t="n">
        <v>2018</v>
      </c>
      <c r="R1161" s="223" t="inlineStr">
        <is>
          <t>Penerbit Andi</t>
        </is>
      </c>
      <c r="S1161" s="223" t="inlineStr">
        <is>
          <t>Andi Offset CV</t>
        </is>
      </c>
      <c r="T1161" s="223" t="inlineStr">
        <is>
          <t>Lokal</t>
        </is>
      </c>
      <c r="U1161" s="261" t="n">
        <v>400</v>
      </c>
      <c r="V1161" s="86" t="inlineStr">
        <is>
          <t>pdf</t>
        </is>
      </c>
      <c r="W1161" s="223" t="inlineStr">
        <is>
          <t>9.5 MB</t>
        </is>
      </c>
      <c r="X1161" s="225" t="inlineStr">
        <is>
          <t>&lt;p&gt;Tidak bisa disangkal lagi bahwa jaman sekarang masih ada orang-orang yang menolak keberadaan Allah (agnotisisme). Pertanyaan yang sering diajukan adalah kalau memang Allah itu ada, buktikanlah! Ada beberapa theolog yang menolak akan keberadaan Allah, tetapi bagaimanapun theolog Injil mengatakan bahwa manusia tidak bisa mengenal Allah, jika Allah tidak menyatakan diri kepadanya. Penyataan diri Allah dapat diketahui dari Alkitab. Allah selalu menyatakan diri dalam sejarah manusia. Oleh karena itu keberadaan Allah tidak bisa dipisahkan dari hakikat Allah, sifat-sifat Allah, hukum Allah, dll. Pengenalan akan Allah sangat penting karena dengan mengenal Allah dengan benar, gereja akan menjadi kuat, hidup di dalam kekudusan dan mengasihi Dia.&lt;/p&gt;</t>
        </is>
      </c>
      <c r="Y1161" s="262" t="n">
        <v>107000</v>
      </c>
      <c r="Z1161" s="226" t="n"/>
      <c r="AA1161" s="241">
        <f>Y1562*Z1562</f>
        <v/>
      </c>
      <c r="AB1161" s="237" t="inlineStr">
        <is>
          <t>28305340-2f6b-44da-937b-e3cbf133432a</t>
        </is>
      </c>
    </row>
    <row r="1162" ht="15" customHeight="1" s="283">
      <c r="A1162" s="109" t="n">
        <v>1555</v>
      </c>
      <c r="B1162" s="222">
        <f>HYPERLINK("https://mocostore.moco.co.id/catalog/"&amp;AB1564,"Klik Disini")</f>
        <v/>
      </c>
      <c r="C1162" s="223" t="inlineStr">
        <is>
          <t>ShortCourse: Mahir Digital Imaging dengan Photoshop CS5</t>
        </is>
      </c>
      <c r="D1162" s="223" t="n"/>
      <c r="E1162" s="223" t="inlineStr">
        <is>
          <t>Wahana Komputer</t>
        </is>
      </c>
      <c r="F1162" s="223" t="inlineStr">
        <is>
          <t>978-979-29-2589-0</t>
        </is>
      </c>
      <c r="G1162" s="223" t="inlineStr">
        <is>
          <t>978-979-29-9131-4</t>
        </is>
      </c>
      <c r="H1162" s="223" t="inlineStr">
        <is>
          <t>Desain Grafis &amp; Multimedia</t>
        </is>
      </c>
      <c r="I1162" s="258" t="inlineStr">
        <is>
          <t>Perguruan Tinggi</t>
        </is>
      </c>
      <c r="J1162" s="186" t="inlineStr">
        <is>
          <t>009.05</t>
        </is>
      </c>
      <c r="K1162" s="264" t="n"/>
      <c r="L1162" s="264" t="n"/>
      <c r="M1162" s="265" t="n"/>
      <c r="N1162" s="223" t="inlineStr">
        <is>
          <t>Indonesia</t>
        </is>
      </c>
      <c r="O1162" s="223" t="inlineStr">
        <is>
          <t>Tidak diketahui</t>
        </is>
      </c>
      <c r="P1162" s="260" t="n">
        <v>2011</v>
      </c>
      <c r="Q1162" s="260" t="n">
        <v>2018</v>
      </c>
      <c r="R1162" s="223" t="inlineStr">
        <is>
          <t>Penerbit Andi</t>
        </is>
      </c>
      <c r="S1162" s="223" t="inlineStr">
        <is>
          <t>Andi Offset CV</t>
        </is>
      </c>
      <c r="T1162" s="223" t="inlineStr">
        <is>
          <t>Lokal</t>
        </is>
      </c>
      <c r="U1162" s="261" t="n">
        <v>256</v>
      </c>
      <c r="V1162" s="86" t="inlineStr">
        <is>
          <t>pdf</t>
        </is>
      </c>
      <c r="W1162" s="223" t="inlineStr">
        <is>
          <t>7.5 MB</t>
        </is>
      </c>
      <c r="X1162" s="225" t="inlineStr">
        <is>
          <t>&lt;p&gt;Adobe Photoshop merupakan perangkat lunak yang tak asing lagi dalam dunia desain grafis. Kelengkapan fitur, kemudahan penggunaan serta berbagai faktor lain menjadikannya sebagai salah satu software wajib di dunia pengolahan citra dan foto.&lt;br /&gt;
 &lt;br /&gt;
 Saat ini, Adobe telah merilis versi terbaru dari Photoshop yaitu Adobe Photoshop CS5. Fasilitas yang ditambahkan membantu Anda berkreasi dengan imajinasi Anda sebebas mungkin. Fitur-fitur tersebut antara lain mencakup kemampuan untuk mengolah objek 3D.&lt;br /&gt;
 &lt;br /&gt;
 Buku Shortcourse Series:Mahir Digital Imaging dengan Adobe Photoshop CS5 ini akan membimbing Anda menguasai Adobe Photoshop CS5 langkah demi langkah, hingga Anda dapat menuangkan ide kreatif ke dalam sebuah bentuk desain citra.&lt;br /&gt;
 &lt;br /&gt;
 Buku ini membahas::&lt;br /&gt;
 &lt;br /&gt;
 &amp;middot; Sesi I : Pengenalan Adobe Photoshop CS5&lt;br /&gt;
 &lt;br /&gt;
 &amp;middot; Sesi II : Seleksi, Layer, dan Mask&lt;br /&gt;
 &lt;br /&gt;
 &amp;middot; Sesi III : Teknik Manipulasi Citra&lt;br /&gt;
 &lt;br /&gt;
 &amp;middot; Sesi IV : Bekerja dengan Teks dan Efek Digital&lt;br /&gt;
 &lt;br /&gt;
 &amp;middot; Sesi V : Memberi Sentuhan Artistik&lt;/p&gt;</t>
        </is>
      </c>
      <c r="Y1162" s="262" t="n">
        <v>81000</v>
      </c>
      <c r="Z1162" s="226" t="n"/>
      <c r="AA1162" s="241">
        <f>Y1564*Z1564</f>
        <v/>
      </c>
      <c r="AB1162" s="237" t="inlineStr">
        <is>
          <t>9e3a7679-f6b4-466e-9976-022249ee8ebe</t>
        </is>
      </c>
    </row>
    <row r="1163" ht="15" customHeight="1" s="283">
      <c r="A1163" s="109" t="n">
        <v>1556</v>
      </c>
      <c r="B1163" s="222">
        <f>HYPERLINK("https://mocostore.moco.co.id/catalog/"&amp;AB1565,"Klik Disini")</f>
        <v/>
      </c>
      <c r="C1163" s="223" t="inlineStr">
        <is>
          <t>Pemrograman Database MySQL dengan Bahasa Pascal di Linux</t>
        </is>
      </c>
      <c r="D1163" s="223" t="n"/>
      <c r="E1163" s="223" t="inlineStr">
        <is>
          <t>Kristophorus Hadiono &amp; Ridwan Sanjaya</t>
        </is>
      </c>
      <c r="F1163" s="223" t="inlineStr">
        <is>
          <t>979-731-830-3</t>
        </is>
      </c>
      <c r="G1163" s="223" t="inlineStr">
        <is>
          <t>978-979-29-9494-0</t>
        </is>
      </c>
      <c r="H1163" s="223" t="inlineStr">
        <is>
          <t>Pemograman</t>
        </is>
      </c>
      <c r="I1163" s="258" t="inlineStr">
        <is>
          <t>Perguruan Tinggi</t>
        </is>
      </c>
      <c r="J1163" s="186" t="inlineStr">
        <is>
          <t>009.05</t>
        </is>
      </c>
      <c r="K1163" s="223" t="n"/>
      <c r="L1163" s="264" t="n"/>
      <c r="M1163" s="265" t="n"/>
      <c r="N1163" s="223" t="inlineStr">
        <is>
          <t>Indonesia</t>
        </is>
      </c>
      <c r="O1163" s="223" t="inlineStr">
        <is>
          <t>Tidak diketahui</t>
        </is>
      </c>
      <c r="P1163" s="260" t="n">
        <v>2005</v>
      </c>
      <c r="Q1163" s="260" t="n">
        <v>2018</v>
      </c>
      <c r="R1163" s="223" t="inlineStr">
        <is>
          <t>Penerbit Andi</t>
        </is>
      </c>
      <c r="S1163" s="223" t="inlineStr">
        <is>
          <t>Andi Offset CV</t>
        </is>
      </c>
      <c r="T1163" s="223" t="inlineStr">
        <is>
          <t>Lokal</t>
        </is>
      </c>
      <c r="U1163" s="261" t="n">
        <v>176</v>
      </c>
      <c r="V1163" s="86" t="inlineStr">
        <is>
          <t>pdf</t>
        </is>
      </c>
      <c r="W1163" s="223" t="inlineStr">
        <is>
          <t>18.7 MB</t>
        </is>
      </c>
      <c r="X1163" s="225" t="inlineStr">
        <is>
          <t>&lt;p&gt;Sampai saat ini, bahasa Pascal masih populer dan banyak digunakan di berbagai institusi pendidikan di Indonesia. Bahasa ini digunakan seba.gai sarana pembelajaran logika pemrograman yang cukup mudah dipahami oleh para programer pemula. Selain bahasa yang digunakan mempunyai kemiripan yang sangat dekat dengan bahasa lnggris, kemampuannya cukup handal jika ditekuni lebih lanjut.&lt;/p&gt;
 &lt;p&gt;Buku ini mengupas pembuatan program database berbasis Linux dengan bahasa Pascal. Sasaran buku ini antara lain adalah mempermudah Anda yang baru pertama kali mempelajari maupun yang telah mahir. Dalam setiap langkah pembahasan, Anda akan mempelajari pembuatan program database secara mudah untuk kemudian dapat diterapkan dalam pemrograman di dunia nyata.&lt;/p&gt;
 &lt;p&gt;Dengan memanfaatkan Free Pascal yang merupakan IDE sejenis Turbo Pascal di lingkungan sistem operasi Linux, pembuatan program database dengan bahasa Pascal akan terasa semakin mudah. Buku ini disusun untuk mengembangkan kemampuan pemrograman Pascal di Linux, terutama yang mengarah pada pembuatan aplikasi database, sehingga para pemula tak perlu ragu tag-i melanjutkan peman-faatan bahasa Pascal untuk kepentingan bisnis di sistem operasi Unux.&lt;/p&gt;
 &lt;p&gt;MySQL dipilih sebagai database dalam pemrograman kal-i ini karena gratis, familier bagi programer, dan merupakan database standar dalam setiap instatasi Linux, serta dirancang untuk penggunaan aplikasi berbasis client/server. &amp;middot;Kemampuan MySQL tidak perlu lagi diragukan karena saat ini sudah banyak programer yang membangun aplikasi berbasis web, jaringan, dan desktop dengan menggunakan MySQL.&lt;/p&gt;
 &lt;p&gt;Pemrograman database di sistem operasi Linux mempunyai masa depan yang cerah karena semakin banyak perusahaan yang membutuhkan aplikasi database dengan arsitektur client/server. Ketertarikan perusahaan akan semakin besar karena biaya yang dikeluarkan relatif lebih murah bila dibandingkan dengan sistem operasi lain.&lt;/p&gt;</t>
        </is>
      </c>
      <c r="Y1163" s="262" t="n">
        <v>97000</v>
      </c>
      <c r="Z1163" s="226" t="n"/>
      <c r="AA1163" s="241">
        <f>Y1565*Z1565</f>
        <v/>
      </c>
      <c r="AB1163" s="237" t="inlineStr">
        <is>
          <t>6e65007d-9eb9-4b47-acc2-41ad67a5fdc3</t>
        </is>
      </c>
    </row>
    <row r="1164" ht="15" customHeight="1" s="283">
      <c r="A1164" s="109" t="n">
        <v>1558</v>
      </c>
      <c r="B1164" s="222">
        <f>HYPERLINK("https://mocostore.moco.co.id/catalog/"&amp;AB1567,"Klik Disini")</f>
        <v/>
      </c>
      <c r="C1164" s="223" t="inlineStr">
        <is>
          <t>Siapa pun Bisa Hiragana dan Katakana</t>
        </is>
      </c>
      <c r="D1164" s="223" t="n"/>
      <c r="E1164" s="223" t="inlineStr">
        <is>
          <t>Darjat</t>
        </is>
      </c>
      <c r="F1164" s="223" t="inlineStr">
        <is>
          <t>979-763-676-3</t>
        </is>
      </c>
      <c r="G1164" s="223" t="inlineStr">
        <is>
          <t>978-979-29-9157-4</t>
        </is>
      </c>
      <c r="H1164" s="223" t="inlineStr">
        <is>
          <t>Bahasa asing</t>
        </is>
      </c>
      <c r="I1164" s="258" t="inlineStr">
        <is>
          <t>Perguruan Tinggi</t>
        </is>
      </c>
      <c r="J1164" s="186" t="inlineStr">
        <is>
          <t>009.19</t>
        </is>
      </c>
      <c r="K1164" s="223" t="n"/>
      <c r="L1164" s="264" t="n"/>
      <c r="M1164" s="265" t="n"/>
      <c r="N1164" s="223" t="inlineStr">
        <is>
          <t>Indonesia</t>
        </is>
      </c>
      <c r="O1164" s="223" t="inlineStr">
        <is>
          <t>Tidak diketahui</t>
        </is>
      </c>
      <c r="P1164" s="260" t="n">
        <v>2007</v>
      </c>
      <c r="Q1164" s="260" t="n">
        <v>2018</v>
      </c>
      <c r="R1164" s="223" t="inlineStr">
        <is>
          <t>Penerbit Andi</t>
        </is>
      </c>
      <c r="S1164" s="223" t="inlineStr">
        <is>
          <t>Andi Offset CV</t>
        </is>
      </c>
      <c r="T1164" s="223" t="inlineStr">
        <is>
          <t>Lokal</t>
        </is>
      </c>
      <c r="U1164" s="261" t="n">
        <v>80</v>
      </c>
      <c r="V1164" s="86" t="inlineStr">
        <is>
          <t>pdf</t>
        </is>
      </c>
      <c r="W1164" s="223" t="inlineStr">
        <is>
          <t>9.2 MB</t>
        </is>
      </c>
      <c r="X1164" s="225" t="inlineStr">
        <is>
          <t>&lt;p&gt;Belajar bahasa terkadang menjemukan bagi seseorang. Namun, jangan khawatir buku Siapa pun Bisa Bahasa Jepang sangat cocok bagi pembelajarn pemula yang ingin menguasai bahasa Jepang secara mandiri dan menyenangkan. Buku ini menyuguhkan materi belajar yang sangat aktual mengenai kultur masyarakat Jepang dwasa ini. Pembahasan tata bahasa Jepang menggunakan gaya penceritaan yang lugas. Kemudian, Anda pun akan semakin menikmati belajar bahasa Jepang karena ilistrasi gambar yang menarik untuk dipahami. Setelah membaca buku ini, Anda akan menyadari bahwa belajar dengan cara menyenangkan akan mengubah keterampilan berbahasa Anda dalam sekejap.&lt;br /&gt;
 &lt;br /&gt;
 Dengan membaca buku ini, Anda akan belajar tentang : . Huruf KataKana dan Hiragana&lt;br /&gt;
 . Kata bilangan&lt;br /&gt;
 . Verba bentuk kamus&lt;br /&gt;
 . Verba bentuk ~TE dan ~TA&lt;br /&gt;
 . Kalimat Teinetai dan Futsutai&lt;br /&gt;
 . Perluasan kalimat&lt;br /&gt;
 . Kalimat bersyarat&lt;br /&gt;
 . Ungkapan memberi dan menerima&lt;/p&gt;</t>
        </is>
      </c>
      <c r="Y1164" s="262" t="n">
        <v>48000</v>
      </c>
      <c r="Z1164" s="226" t="n"/>
      <c r="AA1164" s="241">
        <f>Y1567*Z1567</f>
        <v/>
      </c>
      <c r="AB1164" s="237" t="inlineStr">
        <is>
          <t>1d39dc83-a3ec-4c10-b967-9ed748cb1c7c</t>
        </is>
      </c>
    </row>
    <row r="1165" ht="15" customHeight="1" s="283">
      <c r="A1165" s="109" t="n">
        <v>1559</v>
      </c>
      <c r="B1165" s="222">
        <f>HYPERLINK("https://mocostore.moco.co.id/catalog/"&amp;AB1568,"Klik Disini")</f>
        <v/>
      </c>
      <c r="C1165" s="223" t="inlineStr">
        <is>
          <t>Siapa saja Bisa Membuat Website dengan CSS dan HTML</t>
        </is>
      </c>
      <c r="D1165" s="223" t="n"/>
      <c r="E1165" s="223" t="inlineStr">
        <is>
          <t>Untung Rahardja, Augury El Rayeb dan Asep Saefullah</t>
        </is>
      </c>
      <c r="F1165" s="223" t="inlineStr">
        <is>
          <t>978-979-29-0913-5</t>
        </is>
      </c>
      <c r="G1165" s="223" t="inlineStr">
        <is>
          <t>978-979-29-9162-8</t>
        </is>
      </c>
      <c r="H1165" s="223" t="inlineStr">
        <is>
          <t>Pemograman</t>
        </is>
      </c>
      <c r="I1165" s="258" t="inlineStr">
        <is>
          <t>Perguruan Tinggi</t>
        </is>
      </c>
      <c r="J1165" s="186" t="inlineStr">
        <is>
          <t>009.05</t>
        </is>
      </c>
      <c r="K1165" s="223" t="n"/>
      <c r="L1165" s="264" t="n"/>
      <c r="M1165" s="265" t="n"/>
      <c r="N1165" s="223" t="inlineStr">
        <is>
          <t>Indonesia</t>
        </is>
      </c>
      <c r="O1165" s="223" t="inlineStr">
        <is>
          <t>Tidak diketahui</t>
        </is>
      </c>
      <c r="P1165" s="260" t="n">
        <v>2009</v>
      </c>
      <c r="Q1165" s="260" t="n">
        <v>2018</v>
      </c>
      <c r="R1165" s="223" t="inlineStr">
        <is>
          <t>Penerbit Andi</t>
        </is>
      </c>
      <c r="S1165" s="223" t="inlineStr">
        <is>
          <t>Andi Offset CV</t>
        </is>
      </c>
      <c r="T1165" s="223" t="inlineStr">
        <is>
          <t>Lokal</t>
        </is>
      </c>
      <c r="U1165" s="261" t="n">
        <v>128</v>
      </c>
      <c r="V1165" s="86" t="inlineStr">
        <is>
          <t>pdf</t>
        </is>
      </c>
      <c r="W1165" s="223" t="inlineStr">
        <is>
          <t>7.3 MB</t>
        </is>
      </c>
      <c r="X1165" s="225" t="inlineStr">
        <is>
          <t>&lt;p&gt;website saat ini menjadi salah satu kebutuhan bagi.semua orang. Untuk membangun sebuah website yang menarik dibutuhkan pengetahuan tentang desain dan kemampuan dasar pemrograman untuk membuat website, yaitu CSS dan HTML. cSS merupakan singkatan dari Cascading Style Sheef, yaitu&lt;br /&gt;
 sebuah fasilitas pemrograman HTML yang membantu pengaturan dan desain tampilan suatu web-page menjadi lebih baik. Pembahasan pada buku ini&lt;br /&gt;
 yaitu :&lt;br /&gt;
 . Dasar Pemrograman HTML&lt;br /&gt;
 . Membuat Tampilan Website Sederhana&lt;br /&gt;
 . Dasar-dasar CSS&lt;br /&gt;
 . Penggunaan Objek&lt;br /&gt;
 . Penggunaan CSS pada Desain Website&lt;/p&gt;</t>
        </is>
      </c>
      <c r="Y1165" s="262" t="n">
        <v>59000</v>
      </c>
      <c r="Z1165" s="226" t="n"/>
      <c r="AA1165" s="241">
        <f>Y1568*Z1568</f>
        <v/>
      </c>
      <c r="AB1165" s="237" t="inlineStr">
        <is>
          <t>ae664e49-f826-45f6-be09-7124aac0de6d</t>
        </is>
      </c>
    </row>
    <row r="1166" ht="15" customHeight="1" s="283">
      <c r="A1166" s="109" t="n">
        <v>1560</v>
      </c>
      <c r="B1166" s="222">
        <f>HYPERLINK("https://mocostore.moco.co.id/catalog/"&amp;AB1569,"Klik Disini")</f>
        <v/>
      </c>
      <c r="C1166" s="223" t="inlineStr">
        <is>
          <t>Rahasia Membuat Efek dan Obyek 3D dengan Photoshop CS</t>
        </is>
      </c>
      <c r="D1166" s="223" t="n"/>
      <c r="E1166" s="223" t="inlineStr">
        <is>
          <t>Andri Ansari</t>
        </is>
      </c>
      <c r="F1166" s="223" t="inlineStr">
        <is>
          <t>979-731-460-x</t>
        </is>
      </c>
      <c r="G1166" s="223" t="inlineStr">
        <is>
          <t>978-979-29-9258-8</t>
        </is>
      </c>
      <c r="H1166" s="223" t="inlineStr">
        <is>
          <t>Komputer &amp; Internet</t>
        </is>
      </c>
      <c r="I1166" s="258" t="inlineStr">
        <is>
          <t>Perguruan Tinggi</t>
        </is>
      </c>
      <c r="J1166" s="186" t="inlineStr">
        <is>
          <t>009.05</t>
        </is>
      </c>
      <c r="K1166" s="223" t="n"/>
      <c r="L1166" s="264" t="n"/>
      <c r="M1166" s="265" t="n"/>
      <c r="N1166" s="223" t="inlineStr">
        <is>
          <t>Indonesia</t>
        </is>
      </c>
      <c r="O1166" s="223" t="inlineStr">
        <is>
          <t>Tidak diketahui</t>
        </is>
      </c>
      <c r="P1166" s="260" t="n">
        <v>2004</v>
      </c>
      <c r="Q1166" s="260" t="n">
        <v>2018</v>
      </c>
      <c r="R1166" s="223" t="inlineStr">
        <is>
          <t>Penerbit Andi</t>
        </is>
      </c>
      <c r="S1166" s="223" t="inlineStr">
        <is>
          <t>Andi Offset CV</t>
        </is>
      </c>
      <c r="T1166" s="223" t="inlineStr">
        <is>
          <t>Lokal</t>
        </is>
      </c>
      <c r="U1166" s="261" t="n">
        <v>183</v>
      </c>
      <c r="V1166" s="86" t="inlineStr">
        <is>
          <t>pdf</t>
        </is>
      </c>
      <c r="W1166" s="223" t="inlineStr">
        <is>
          <t>9.6 MB</t>
        </is>
      </c>
      <c r="X1166" s="225" t="inlineStr">
        <is>
          <t>&lt;p&gt;Melalui buku ini Anda dapat menemukan cara-cara : membuat 15 efek dan bentuk seperti suatu benda :yang terbakar dengan efek lidah api, disket, rokok, lensa mata, mouse, microphone, gulungan tali, baling-baling, dan sebagainya yang terlihat natural.&amp;nbsp;&lt;/p&gt;
 &lt;p&gt;Selain membahas cara membuat 15 efek dan obyek 3D pada Photoshop CS, buku ini juga memuat tabe yang berisi Keyboard Shortcut (jalan Pintas) untuk memudahkan Anda mengakses fitur-fitur yang ada pada Photoshop CS.&amp;nbsp;&lt;/p&gt;</t>
        </is>
      </c>
      <c r="Y1166" s="262" t="n">
        <v>62000</v>
      </c>
      <c r="Z1166" s="226" t="n"/>
      <c r="AA1166" s="241">
        <f>Y1569*Z1569</f>
        <v/>
      </c>
      <c r="AB1166" s="237" t="inlineStr">
        <is>
          <t>53a0bc40-3a98-4698-9d39-ebe2fa11e110</t>
        </is>
      </c>
    </row>
    <row r="1167" ht="15" customHeight="1" s="283">
      <c r="A1167" s="109" t="n">
        <v>1562</v>
      </c>
      <c r="B1167" s="222">
        <f>HYPERLINK("https://mocostore.moco.co.id/catalog/"&amp;AB1571,"Klik Disini")</f>
        <v/>
      </c>
      <c r="C1167" s="223" t="inlineStr">
        <is>
          <t>Pemrograman GUI di GNU/Linux Menggunakan Glade</t>
        </is>
      </c>
      <c r="D1167" s="223" t="n"/>
      <c r="E1167" s="223" t="inlineStr">
        <is>
          <t>Ema Utami, dkk</t>
        </is>
      </c>
      <c r="F1167" s="223" t="inlineStr">
        <is>
          <t>979-731-462-6</t>
        </is>
      </c>
      <c r="G1167" s="223" t="inlineStr">
        <is>
          <t>978-979-29-9498-8</t>
        </is>
      </c>
      <c r="H1167" s="223" t="inlineStr">
        <is>
          <t>Pemograman</t>
        </is>
      </c>
      <c r="I1167" s="258" t="inlineStr">
        <is>
          <t>Perguruan Tinggi</t>
        </is>
      </c>
      <c r="J1167" s="186" t="inlineStr">
        <is>
          <t>009.05</t>
        </is>
      </c>
      <c r="K1167" s="223" t="n"/>
      <c r="L1167" s="264" t="n"/>
      <c r="M1167" s="265" t="n"/>
      <c r="N1167" s="223" t="inlineStr">
        <is>
          <t>Indonesia</t>
        </is>
      </c>
      <c r="O1167" s="223" t="inlineStr">
        <is>
          <t>Tidak diketahui</t>
        </is>
      </c>
      <c r="P1167" s="260" t="n">
        <v>2004</v>
      </c>
      <c r="Q1167" s="260" t="n">
        <v>2018</v>
      </c>
      <c r="R1167" s="223" t="inlineStr">
        <is>
          <t>Penerbit Andi</t>
        </is>
      </c>
      <c r="S1167" s="223" t="inlineStr">
        <is>
          <t>Andi Offset CV</t>
        </is>
      </c>
      <c r="T1167" s="223" t="inlineStr">
        <is>
          <t>Lokal</t>
        </is>
      </c>
      <c r="U1167" s="261" t="n">
        <v>204</v>
      </c>
      <c r="V1167" s="86" t="inlineStr">
        <is>
          <t>pdf</t>
        </is>
      </c>
      <c r="W1167" s="223" t="inlineStr">
        <is>
          <t>19.1 MB</t>
        </is>
      </c>
      <c r="X1167" s="225" t="inlineStr">
        <is>
          <t>&lt;p&gt;Buku ini mengenalkan dasar-dasar pemrograman berbasis X Window: mengulas mengenai topik pembuatan program menggunakan GTK dan dilanjutkan dengan Glade yang merupakan antarmuka yang mempermudah pembuatan program dan lingkungan X Window. Koneksi antara GTK dan database MySQL juga turut disampaikan dalam buku ini. Karenanya, buku ini akan sangat tepat bagi mahasiswa Teknik Informatika, mahasiswa Ilmu Komputer, atau pembaca yang tertarik pemrograman berbasis X Window di GNU/Linux.&lt;/p&gt;</t>
        </is>
      </c>
      <c r="Y1167" s="262" t="n">
        <v>76000</v>
      </c>
      <c r="Z1167" s="226" t="n"/>
      <c r="AA1167" s="241">
        <f>Y1571*Z1571</f>
        <v/>
      </c>
      <c r="AB1167" s="237" t="inlineStr">
        <is>
          <t>2b9250ff-7e0d-4c38-b97c-f50ed2ddbf54</t>
        </is>
      </c>
    </row>
    <row r="1168" ht="15" customHeight="1" s="283">
      <c r="A1168" s="109" t="n">
        <v>1563</v>
      </c>
      <c r="B1168" s="222">
        <f>HYPERLINK("https://mocostore.moco.co.id/catalog/"&amp;AB1572,"Klik Disini")</f>
        <v/>
      </c>
      <c r="C1168" s="223" t="inlineStr">
        <is>
          <t>Siapakah Kristus</t>
        </is>
      </c>
      <c r="D1168" s="223" t="n"/>
      <c r="E1168" s="223" t="inlineStr">
        <is>
          <t>Pdt. Ro, Woo Ho</t>
        </is>
      </c>
      <c r="F1168" s="223" t="inlineStr">
        <is>
          <t>978-979-29-4848-6</t>
        </is>
      </c>
      <c r="G1168" s="223" t="inlineStr">
        <is>
          <t>978-979-29-9167-3</t>
        </is>
      </c>
      <c r="H1168" s="223" t="inlineStr">
        <is>
          <t>Agama Kristen</t>
        </is>
      </c>
      <c r="I1168" s="258" t="inlineStr">
        <is>
          <t>Perguruan Tinggi</t>
        </is>
      </c>
      <c r="J1168" s="186" t="inlineStr">
        <is>
          <t>009.16</t>
        </is>
      </c>
      <c r="K1168" s="223" t="n"/>
      <c r="L1168" s="264" t="n"/>
      <c r="M1168" s="265" t="n"/>
      <c r="N1168" s="223" t="inlineStr">
        <is>
          <t>Indonesia</t>
        </is>
      </c>
      <c r="O1168" s="223" t="inlineStr">
        <is>
          <t>Tidak diketahui</t>
        </is>
      </c>
      <c r="P1168" s="260" t="n">
        <v>2015</v>
      </c>
      <c r="Q1168" s="260" t="n">
        <v>2018</v>
      </c>
      <c r="R1168" s="223" t="inlineStr">
        <is>
          <t>Penerbit Andi</t>
        </is>
      </c>
      <c r="S1168" s="223" t="inlineStr">
        <is>
          <t>Andi Offset CV</t>
        </is>
      </c>
      <c r="T1168" s="223" t="inlineStr">
        <is>
          <t>Lokal</t>
        </is>
      </c>
      <c r="U1168" s="261" t="n">
        <v>392</v>
      </c>
      <c r="V1168" s="86" t="inlineStr">
        <is>
          <t>pdf</t>
        </is>
      </c>
      <c r="W1168" s="223" t="inlineStr">
        <is>
          <t>22.1 MB</t>
        </is>
      </c>
      <c r="X1168" s="225" t="inlineStr">
        <is>
          <t>&lt;p&gt;SIAPAKAH KRISTUS? adalah ceramah dalam SPIK (Seminar Pembinaan Iman Kristen) ke-9 di Jakarta pada tahun 1991.&lt;br /&gt;
 &lt;br /&gt;
 SIAPAKAH KRISTUS? telah menjadi pertanyaan paling kontroversial di sepanjang sejarah umat manusia, sebab kehadiran Kristus di dalam sejarah merupakan sebuah tantangan bagi eksistensi manusia. Sejarah telah membuktikan bahwa sejak kehadiran Kristus di dalam dunia ini sampai sekarang, dunia telah melihat berjuta-juta orang yang mencintai Dia dan rela mati bagi Dia, sementara di sisi lain ada begitu banyak orang yang membenci Dia. Sebagian bukan saja membunuh-Nya, tetapi juga merencanakan pemusnahan terhadap semua pengaruh yang telah diberikan-Nya bagi umat manusia, dan berusaha menghapus semua kesan yang telah diberikan-Nya dari dalam otak manusia.&amp;nbsp;&lt;br /&gt;
 &lt;br /&gt;
 Sejarah juga mencatat ada banyak orang yang semula begitu membenci Dia namun kemudian berbalik mencintai Dia, dan ada orang yang semula mencintai Dia namun kemudian berbalik membenci-Nya.&lt;br /&gt;
 &lt;br /&gt;
 Ceramah ini mengupas tentang sifat dan karya Kristus dengan pemaparan yang reflektif dari berbagai aspek.&lt;/p&gt;</t>
        </is>
      </c>
      <c r="Y1168" s="262" t="n">
        <v>95000</v>
      </c>
      <c r="Z1168" s="226" t="n"/>
      <c r="AA1168" s="241">
        <f>Y1572*Z1572</f>
        <v/>
      </c>
      <c r="AB1168" s="237" t="inlineStr">
        <is>
          <t>494618b0-8f90-4e74-b563-e91ef5e63f95</t>
        </is>
      </c>
    </row>
    <row r="1169" ht="15" customHeight="1" s="283">
      <c r="A1169" s="109" t="n">
        <v>1564</v>
      </c>
      <c r="B1169" s="222">
        <f>HYPERLINK("https://mocostore.moco.co.id/catalog/"&amp;AB1573,"Klik Disini")</f>
        <v/>
      </c>
      <c r="C1169" s="223" t="inlineStr">
        <is>
          <t>Tip Mudah Membuat Blog Bergaya dan Interaktif</t>
        </is>
      </c>
      <c r="D1169" s="223" t="n"/>
      <c r="E1169" s="223" t="inlineStr">
        <is>
          <t>SmitDev Comnumity</t>
        </is>
      </c>
      <c r="F1169" s="223" t="inlineStr">
        <is>
          <t>979-763-346-2</t>
        </is>
      </c>
      <c r="G1169" s="223" t="inlineStr">
        <is>
          <t>978-979-29-9476-6</t>
        </is>
      </c>
      <c r="H1169" s="223" t="inlineStr">
        <is>
          <t>Komputer &amp; Internet</t>
        </is>
      </c>
      <c r="I1169" s="258" t="inlineStr">
        <is>
          <t>Perguruan Tinggi</t>
        </is>
      </c>
      <c r="J1169" s="186" t="inlineStr">
        <is>
          <t>009.05</t>
        </is>
      </c>
      <c r="K1169" s="264" t="n"/>
      <c r="L1169" s="264" t="n"/>
      <c r="M1169" s="265" t="n"/>
      <c r="N1169" s="223" t="inlineStr">
        <is>
          <t>Indonesia</t>
        </is>
      </c>
      <c r="O1169" s="223" t="inlineStr">
        <is>
          <t>Tidak diketahui</t>
        </is>
      </c>
      <c r="P1169" s="260" t="n">
        <v>2006</v>
      </c>
      <c r="Q1169" s="260" t="n">
        <v>2018</v>
      </c>
      <c r="R1169" s="223" t="inlineStr">
        <is>
          <t>Penerbit Andi</t>
        </is>
      </c>
      <c r="S1169" s="223" t="inlineStr">
        <is>
          <t>Andi Offset CV</t>
        </is>
      </c>
      <c r="T1169" s="223" t="inlineStr">
        <is>
          <t>Lokal</t>
        </is>
      </c>
      <c r="U1169" s="261" t="n">
        <v>189</v>
      </c>
      <c r="V1169" s="86" t="inlineStr">
        <is>
          <t>pdf</t>
        </is>
      </c>
      <c r="W1169" s="223" t="inlineStr">
        <is>
          <t>15.2 MB</t>
        </is>
      </c>
      <c r="X1169" s="225" t="inlineStr">
        <is>
          <t>&lt;p&gt;Layanan buku harian online atau lazim disebut blog kini semakin populer bagi para pengguna internet. Daya tarik layanan terletak pada kemudahan pengguna dan kelengkapan fasilitas yang tersedia di dalam layanan blog. Secara instan, sekumpulan informasi dalam sebuah blog dapat disajikan secara profesional seolah dibuat oleh ahli desainer web. Hal ini ditambah dengan banyaknya situs penyedia blog yang menyediakan layanan tersebut secara gratis dan bebes bagi siapa saja yang ingin memenfaatkannya.&amp;nbsp;&lt;br /&gt;
 &lt;br /&gt;
 Sifat blog yang serba cepat, interaktif, menarik, dan mudah di-update ini tentunya seiring dengan dinamika kaum muda pengguna internet yang slalu menginginkan kecepatan dan kemudahan. Blog mampu menjadi media interaksi, ajang aktualisasi diri, dan media penuangan daya kreasi penggunanya, yang lazim disebut Blogger. Di samping itu, blog juga merupakan karya seni. Tentunya untuk mencapai sebuah blog yang berseni, menarik, unik, dan berkarakter, dibutuhkan suatu kejelian dan ketekunan dalam mengelolanya.&amp;nbsp;&lt;br /&gt;
 &lt;br /&gt;
 DAFTAR ISI&amp;nbsp;&lt;br /&gt;
 &lt;br /&gt;
 Kata Pengantar&lt;br /&gt;
 BAB 1 Pendahuluan&amp;nbsp;&lt;br /&gt;
 BAB 2 Pengetahuan dasar Blog&lt;br /&gt;
 BAB 3 Tip Membuat Blog Unik&amp;nbsp;&lt;br /&gt;
 BAB 4 Tip Mempercantik Blog&lt;br /&gt;
 BAB 5 Tip Membuat Blog Interaktif&lt;br /&gt;
 BAB 6 Tip Publikasi Blog&lt;/p&gt;</t>
        </is>
      </c>
      <c r="Y1169" s="262" t="n">
        <v>64500</v>
      </c>
      <c r="Z1169" s="226" t="n"/>
      <c r="AA1169" s="241">
        <f>Y1573*Z1573</f>
        <v/>
      </c>
      <c r="AB1169" s="237" t="inlineStr">
        <is>
          <t>5f5b2633-885e-40fd-a38e-2309aea44f93</t>
        </is>
      </c>
    </row>
    <row r="1170" ht="15" customHeight="1" s="283">
      <c r="A1170" s="109" t="n">
        <v>1565</v>
      </c>
      <c r="B1170" s="222">
        <f>HYPERLINK("https://mocostore.moco.co.id/catalog/"&amp;AB1574,"Klik Disini")</f>
        <v/>
      </c>
      <c r="C1170" s="223" t="inlineStr">
        <is>
          <t>Tips dan Tricks Series - Microsoft Excel Tip dan Trik Andal Pengolahan Proses Akuntansi</t>
        </is>
      </c>
      <c r="D1170" s="223" t="n"/>
      <c r="E1170" s="223" t="inlineStr">
        <is>
          <t>ELCOM</t>
        </is>
      </c>
      <c r="F1170" s="223" t="inlineStr">
        <is>
          <t>978-979-29-2047-5</t>
        </is>
      </c>
      <c r="G1170" s="223" t="inlineStr">
        <is>
          <t>978-979-29-9482-7</t>
        </is>
      </c>
      <c r="H1170" s="223" t="inlineStr">
        <is>
          <t>Komputer &amp; Internet</t>
        </is>
      </c>
      <c r="I1170" s="258" t="inlineStr">
        <is>
          <t>Perguruan Tinggi</t>
        </is>
      </c>
      <c r="J1170" s="186" t="inlineStr">
        <is>
          <t>009.05</t>
        </is>
      </c>
      <c r="K1170" s="223" t="n"/>
      <c r="L1170" s="264" t="n"/>
      <c r="M1170" s="265" t="n"/>
      <c r="N1170" s="223" t="inlineStr">
        <is>
          <t>Indonesia</t>
        </is>
      </c>
      <c r="O1170" s="223" t="inlineStr">
        <is>
          <t>Tidak diketahui</t>
        </is>
      </c>
      <c r="P1170" s="260" t="n">
        <v>2011</v>
      </c>
      <c r="Q1170" s="260" t="n">
        <v>2018</v>
      </c>
      <c r="R1170" s="223" t="inlineStr">
        <is>
          <t>Penerbit Andi</t>
        </is>
      </c>
      <c r="S1170" s="223" t="inlineStr">
        <is>
          <t>Andi Offset CV</t>
        </is>
      </c>
      <c r="T1170" s="223" t="inlineStr">
        <is>
          <t>Lokal</t>
        </is>
      </c>
      <c r="U1170" s="261" t="n">
        <v>222</v>
      </c>
      <c r="V1170" s="86" t="inlineStr">
        <is>
          <t>pdf</t>
        </is>
      </c>
      <c r="W1170" s="223" t="inlineStr">
        <is>
          <t>26.6 MB</t>
        </is>
      </c>
      <c r="X1170" s="225" t="inlineStr">
        <is>
          <t>&lt;p&gt;Buku Tips &amp;amp; Tricks Series ini merupakan buku khusus yang berisi kumpulan tips-triks yang dapat Anda terapkan pada suatu software aplikasi. Tentunya, tips-triks tersebut akan sangat membantu Anda saat bekerja menggunakan aplikasi tersebut. Tak seperti buku tutorial yang membahas dasar dari penggunaan software aplikasi, dengan buku ini, pembaca akan dituntut untuk lebih dahulu mengerti minimal dasar-dasar dari aplikasi yang dibahas sehingga tips-triks yang disajikan akan membantu Anda untuk mengeksplorasi lebih dalam aplikasi tersebut, mengoptimalkan kinerja Anda, serta memudahkan pengoperasian aplikasi.&lt;br /&gt;
 Buku Tips &amp;amp; Tricks Series disusun dengan pola pembahasan step-by-step yang simpel, ringan, dan tidak bertele-tele sehingga mudah untuk dipelajari dan dipraktekkan. Secara ringkas, materi di dalam buku ini akan membahas, yaitu:&amp;nbsp;&lt;br /&gt;
 &amp;bull; Pivot Table&lt;br /&gt;
 &amp;bull; Pengolahan Chart&lt;br /&gt;
 &amp;bull; Tools untuk Akuntan&lt;br /&gt;
 &amp;bull; Scenarios pada Excel&lt;br /&gt;
 &amp;bull; Fungsi Payment&lt;br /&gt;
 &amp;bull; Fungsi Depresiasi&lt;/p&gt;</t>
        </is>
      </c>
      <c r="Y1170" s="262" t="n">
        <v>64000</v>
      </c>
      <c r="Z1170" s="226" t="n"/>
      <c r="AA1170" s="241">
        <f>Y1574*Z1574</f>
        <v/>
      </c>
      <c r="AB1170" s="237" t="inlineStr">
        <is>
          <t>b6b5b3ca-463a-4c8b-8f17-d082fcf1fa51</t>
        </is>
      </c>
    </row>
    <row r="1171" ht="15" customHeight="1" s="283">
      <c r="A1171" s="109" t="n">
        <v>1567</v>
      </c>
      <c r="B1171" s="222">
        <f>HYPERLINK("https://mocostore.moco.co.id/catalog/"&amp;AB1576,"Klik Disini")</f>
        <v/>
      </c>
      <c r="C1171" s="223" t="inlineStr">
        <is>
          <t>Raising Up Your Standard</t>
        </is>
      </c>
      <c r="D1171" s="223" t="n"/>
      <c r="E1171" s="223" t="inlineStr">
        <is>
          <t>H. Petrus Nawawi</t>
        </is>
      </c>
      <c r="F1171" s="223" t="inlineStr">
        <is>
          <t>978-979-29-1125-1</t>
        </is>
      </c>
      <c r="G1171" s="223" t="inlineStr">
        <is>
          <t>978-979-29-9267-0</t>
        </is>
      </c>
      <c r="H1171" s="223" t="inlineStr">
        <is>
          <t>Agama Kristen</t>
        </is>
      </c>
      <c r="I1171" s="258" t="inlineStr">
        <is>
          <t>Perguruan Tinggi</t>
        </is>
      </c>
      <c r="J1171" s="186" t="inlineStr">
        <is>
          <t>009.16</t>
        </is>
      </c>
      <c r="K1171" s="223" t="n"/>
      <c r="L1171" s="223" t="n"/>
      <c r="M1171" s="259" t="n"/>
      <c r="N1171" s="223" t="inlineStr">
        <is>
          <t>Indonesia</t>
        </is>
      </c>
      <c r="O1171" s="223" t="inlineStr">
        <is>
          <t>Tidak diketahui</t>
        </is>
      </c>
      <c r="P1171" s="260" t="n">
        <v>2009</v>
      </c>
      <c r="Q1171" s="260" t="n">
        <v>2018</v>
      </c>
      <c r="R1171" s="223" t="inlineStr">
        <is>
          <t>Penerbit Andi</t>
        </is>
      </c>
      <c r="S1171" s="223" t="inlineStr">
        <is>
          <t>Andi Offset CV</t>
        </is>
      </c>
      <c r="T1171" s="223" t="inlineStr">
        <is>
          <t>Lokal</t>
        </is>
      </c>
      <c r="U1171" s="261" t="n">
        <v>192</v>
      </c>
      <c r="V1171" s="86" t="inlineStr">
        <is>
          <t>pdf</t>
        </is>
      </c>
      <c r="W1171" s="223" t="inlineStr">
        <is>
          <t>1.2 MB</t>
        </is>
      </c>
      <c r="X1171" s="225" t="inlineStr">
        <is>
          <t>&lt;p&gt;&amp;quot;Jika besi menjadi tumpul dan tidak diasah, maka orang harus memperbesar tenaga, tetapi yang terpenting untuk berhasil adalah&amp;nbsp;&lt;br /&gt;
 hikmat,&amp;quot; kata Pengkhotbah l 0: l 0. Konkretnya adalah ketika mmggunakan sebuah kapak yang sudah tumptil untuk mcnebang sebacang pohon, Anda tentu perlu tenaga lebih besar dibanding ketika Anda menggunakan kapak yang sangat tajam. Begitu juga, ibarat sebuah kapak, kehidupan Anda ridak cukup Anda jalani hanya dengan bekcrja keras, tetapi Anda juga perlu mempertajam pikiran, wawasan, dan hikmat.&amp;nbsp;&lt;br /&gt;
 Selain itu, setiap orang berkcwajiban untuk membcrdayakan diri guna mencapai taraf kehidupan yang lebih baik. Untuk icu, salah satu upaya yang bisa dilakukan adalah mcngasah pikiran dan memperluas wawasan.&amp;nbsp;&lt;br /&gt;
 Raising Up Your Standard berisi artikel-artikel bersifat motivasional/inspirasional yang dapat mmolong Anda untuk mengasah atau mempertajam pikiran dan mempcrluas wawasan Anda.&amp;nbsp;&lt;/p&gt;</t>
        </is>
      </c>
      <c r="Y1171" s="262" t="n">
        <v>57500</v>
      </c>
      <c r="Z1171" s="226" t="n"/>
      <c r="AA1171" s="241">
        <f>Y1576*Z1576</f>
        <v/>
      </c>
      <c r="AB1171" s="237" t="inlineStr">
        <is>
          <t>646dcdcd-f4a9-4165-b71c-ce166aa87cf1</t>
        </is>
      </c>
    </row>
    <row r="1172" ht="15" customHeight="1" s="283">
      <c r="A1172" s="109" t="n">
        <v>1568</v>
      </c>
      <c r="B1172" s="222">
        <f>HYPERLINK("https://mocostore.moco.co.id/catalog/"&amp;AB1577,"Klik Disini")</f>
        <v/>
      </c>
      <c r="C1172" s="223" t="inlineStr">
        <is>
          <t>Tips dan Tricks Series - Google SEO Mendongkrak Situs Anda ke Peringkat Puncak pada Search Engine</t>
        </is>
      </c>
      <c r="D1172" s="223" t="n"/>
      <c r="E1172" s="223" t="inlineStr">
        <is>
          <t>ELCOM</t>
        </is>
      </c>
      <c r="F1172" s="223" t="inlineStr">
        <is>
          <t>978-979-29-2040-6</t>
        </is>
      </c>
      <c r="G1172" s="223" t="inlineStr">
        <is>
          <t>978-979-29-9490-2</t>
        </is>
      </c>
      <c r="H1172" s="223" t="inlineStr">
        <is>
          <t>Komputer &amp; Internet</t>
        </is>
      </c>
      <c r="I1172" s="258" t="inlineStr">
        <is>
          <t>Perguruan Tinggi</t>
        </is>
      </c>
      <c r="J1172" s="186" t="inlineStr">
        <is>
          <t>009.05</t>
        </is>
      </c>
      <c r="K1172" s="223" t="n"/>
      <c r="L1172" s="264" t="n"/>
      <c r="M1172" s="265" t="n"/>
      <c r="N1172" s="223" t="inlineStr">
        <is>
          <t>Indonesia</t>
        </is>
      </c>
      <c r="O1172" s="223" t="inlineStr">
        <is>
          <t>Tidak diketahui</t>
        </is>
      </c>
      <c r="P1172" s="260" t="n">
        <v>2011</v>
      </c>
      <c r="Q1172" s="260" t="n">
        <v>2018</v>
      </c>
      <c r="R1172" s="223" t="inlineStr">
        <is>
          <t>Penerbit Andi</t>
        </is>
      </c>
      <c r="S1172" s="223" t="inlineStr">
        <is>
          <t>Andi Offset CV</t>
        </is>
      </c>
      <c r="T1172" s="223" t="inlineStr">
        <is>
          <t>Lokal</t>
        </is>
      </c>
      <c r="U1172" s="261" t="n">
        <v>176</v>
      </c>
      <c r="V1172" s="86" t="inlineStr">
        <is>
          <t>pdf</t>
        </is>
      </c>
      <c r="W1172" s="223" t="inlineStr">
        <is>
          <t>17.3 MB</t>
        </is>
      </c>
      <c r="X1172" s="225" t="inlineStr">
        <is>
          <t>&lt;p&gt;&amp;nbsp;Buku Tips &amp;amp; Tricks Series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aplikasi.&lt;/p&gt;
 &lt;p&gt;&amp;nbsp;Buku Tips &amp;amp; Tricks Series disusun dengan pola pembahasan step-by-step yang simpel, ringan, dan tidak bertele-tele, sehingga menjadikan buku ini mudah untuk dipelajari dan dipraktekkan. Secara ringkas, materi di dalam buku ini akan membahas:&lt;/p&gt;
 &lt;p&gt;&amp;nbsp;&amp;bull; Teknik perencanaan dan persiapan, termasuk analisis keyword dan pengaturan situs Anda&lt;/p&gt;
 &lt;p&gt;&amp;nbsp;&amp;bull; Teknik mempromosikan situs&lt;/p&gt;
 &lt;p&gt;&amp;nbsp;&amp;bull; Tip dan teknik monitoring dan maintenance&lt;/p&gt;
 &lt;p&gt;&amp;nbsp;&amp;bull; Tip-trik sukses di search engine&lt;/p&gt;</t>
        </is>
      </c>
      <c r="Y1172" s="262" t="n">
        <v>49500</v>
      </c>
      <c r="Z1172" s="226" t="n"/>
      <c r="AA1172" s="241">
        <f>Y1577*Z1577</f>
        <v/>
      </c>
      <c r="AB1172" s="237" t="inlineStr">
        <is>
          <t>6ee43e34-f030-407e-8f4f-8d534e5236a8</t>
        </is>
      </c>
    </row>
    <row r="1173" ht="15" customHeight="1" s="283">
      <c r="A1173" s="109" t="n">
        <v>1569</v>
      </c>
      <c r="B1173" s="222">
        <f>HYPERLINK("https://mocostore.moco.co.id/catalog/"&amp;AB1578,"Klik Disini")</f>
        <v/>
      </c>
      <c r="C1173" s="223" t="inlineStr">
        <is>
          <t>Tips dan Tricks Series - Microsoft Excel 2010 Tip dan Trik Pengolahan Data Error</t>
        </is>
      </c>
      <c r="D1173" s="223" t="n"/>
      <c r="E1173" s="223" t="inlineStr">
        <is>
          <t>ELCOM</t>
        </is>
      </c>
      <c r="F1173" s="223" t="inlineStr">
        <is>
          <t>978-979-29-2048-2</t>
        </is>
      </c>
      <c r="G1173" s="223" t="inlineStr">
        <is>
          <t>978-979-29-9492-6</t>
        </is>
      </c>
      <c r="H1173" s="223" t="inlineStr">
        <is>
          <t>Komputer &amp; Internet</t>
        </is>
      </c>
      <c r="I1173" s="258" t="inlineStr">
        <is>
          <t>Perguruan Tinggi</t>
        </is>
      </c>
      <c r="J1173" s="186" t="inlineStr">
        <is>
          <t>009.05</t>
        </is>
      </c>
      <c r="K1173" s="223" t="n"/>
      <c r="L1173" s="264" t="n"/>
      <c r="M1173" s="265" t="n"/>
      <c r="N1173" s="223" t="n"/>
      <c r="O1173" s="223" t="n"/>
      <c r="P1173" s="260" t="n">
        <v>2011</v>
      </c>
      <c r="Q1173" s="260" t="n">
        <v>2018</v>
      </c>
      <c r="R1173" s="223" t="inlineStr">
        <is>
          <t>Penerbit Andi</t>
        </is>
      </c>
      <c r="S1173" s="223" t="inlineStr">
        <is>
          <t>Andi Offset CV</t>
        </is>
      </c>
      <c r="T1173" s="223" t="n"/>
      <c r="U1173" s="261" t="n">
        <v>232</v>
      </c>
      <c r="V1173" s="86" t="inlineStr">
        <is>
          <t>pdf</t>
        </is>
      </c>
      <c r="W1173" s="223" t="inlineStr">
        <is>
          <t>12.5 MB</t>
        </is>
      </c>
      <c r="X1173" s="225" t="inlineStr">
        <is>
          <t>&lt;p&gt;Buku Tips &amp;amp; Tricks Series disusun dengan pola pembahasan step-by-step yang simpel, ringan, dan tidak bertele-tele sehingga buku ini menjadi mudah untuk dipelajari dan dipraktekkan. Secara ringkas, materi di dalam buku ini akan membahas:&lt;br /&gt;
 &amp;bull; Entri Data&lt;br /&gt;
 &amp;bull; Formatting&lt;br /&gt;
 &amp;bull; Formula dan Fungsi&lt;br /&gt;
 &amp;bull; Kumpulan Contoh Formula yang Sangat Berguna&lt;br /&gt;
 &amp;bull; Melihat, Memperbaiki, dan Mencegah Error&lt;/p&gt;</t>
        </is>
      </c>
      <c r="Y1173" s="262" t="n">
        <v>61500</v>
      </c>
      <c r="Z1173" s="226" t="n"/>
      <c r="AA1173" s="241">
        <f>Y1578*Z1578</f>
        <v/>
      </c>
      <c r="AB1173" s="237" t="inlineStr">
        <is>
          <t>80811f93-d1c2-4607-81e9-600862660287</t>
        </is>
      </c>
    </row>
    <row r="1174" ht="15" customHeight="1" s="283">
      <c r="A1174" s="109" t="n">
        <v>1570</v>
      </c>
      <c r="B1174" s="222">
        <f>HYPERLINK("https://mocostore.moco.co.id/catalog/"&amp;AB1579,"Klik Disini")</f>
        <v/>
      </c>
      <c r="C1174" s="223" t="inlineStr">
        <is>
          <t>Simple Drawing - Menggambar Wajah</t>
        </is>
      </c>
      <c r="D1174" s="223" t="n"/>
      <c r="E1174" s="223" t="inlineStr">
        <is>
          <t>Oryza Zativa</t>
        </is>
      </c>
      <c r="F1174" s="223" t="inlineStr">
        <is>
          <t>978-979-29-1586-0</t>
        </is>
      </c>
      <c r="G1174" s="223" t="inlineStr">
        <is>
          <t>978-979-29-9171-0</t>
        </is>
      </c>
      <c r="H1174" s="223" t="inlineStr">
        <is>
          <t>Seni</t>
        </is>
      </c>
      <c r="I1174" s="258" t="inlineStr">
        <is>
          <t>Perguruan Tinggi</t>
        </is>
      </c>
      <c r="J1174" s="186" t="inlineStr">
        <is>
          <t>009.20</t>
        </is>
      </c>
      <c r="K1174" s="223" t="n"/>
      <c r="L1174" s="264" t="n"/>
      <c r="M1174" s="265" t="n"/>
      <c r="N1174" s="223" t="inlineStr">
        <is>
          <t>Indonesia</t>
        </is>
      </c>
      <c r="O1174" s="223" t="inlineStr">
        <is>
          <t>Tidak diketahui</t>
        </is>
      </c>
      <c r="P1174" s="260" t="n">
        <v>2010</v>
      </c>
      <c r="Q1174" s="260" t="n">
        <v>2018</v>
      </c>
      <c r="R1174" s="223" t="inlineStr">
        <is>
          <t>Penerbit Andi</t>
        </is>
      </c>
      <c r="S1174" s="223" t="inlineStr">
        <is>
          <t>Andi Offset CV</t>
        </is>
      </c>
      <c r="T1174" s="223" t="inlineStr">
        <is>
          <t>Lokal</t>
        </is>
      </c>
      <c r="U1174" s="261" t="n">
        <v>72</v>
      </c>
      <c r="V1174" s="86" t="inlineStr">
        <is>
          <t>pdf</t>
        </is>
      </c>
      <c r="W1174" s="223" t="inlineStr">
        <is>
          <t>11.2 MB</t>
        </is>
      </c>
      <c r="X1174" s="225" t="inlineStr">
        <is>
          <t>&lt;p&gt;Simple Drawing Series ini membantu para calon komikus mapun ilustrator untuk memperdalam dasar-dasar menggambar karakter.&lt;br /&gt;
 Buku pertama ini berisi:&lt;br /&gt;
 &amp;bull; Langkah-langkah menggambar kepala,&lt;br /&gt;
 &amp;bull; Menggambar bagian-bagian kepala,&lt;br /&gt;
 &amp;bull; Ekspresi,&lt;br /&gt;
 &amp;bull; Jenis-jenis wajah,&lt;br /&gt;
 &amp;bull; Simbol-simbol ekspresi,&lt;br /&gt;
 &amp;bull; Bayangan.&lt;br /&gt;
 Materi atau isinya dilengkapi latihan-latihan ringan yang semakin memantapkan skill atau keahlian kalian.&lt;/p&gt;</t>
        </is>
      </c>
      <c r="Y1174" s="262" t="n">
        <v>63000</v>
      </c>
      <c r="Z1174" s="226" t="n"/>
      <c r="AA1174" s="241">
        <f>Y1579*Z1579</f>
        <v/>
      </c>
      <c r="AB1174" s="237" t="inlineStr">
        <is>
          <t>585da8c0-f26d-4ece-855a-6118d1663d5c</t>
        </is>
      </c>
    </row>
    <row r="1175" ht="15" customHeight="1" s="283">
      <c r="A1175" s="109" t="n">
        <v>1572</v>
      </c>
      <c r="B1175" s="222">
        <f>HYPERLINK("https://mocostore.moco.co.id/catalog/"&amp;AB1581,"Klik Disini")</f>
        <v/>
      </c>
      <c r="C1175" s="223" t="inlineStr">
        <is>
          <t>Reach to the Highest</t>
        </is>
      </c>
      <c r="D1175" s="223" t="n"/>
      <c r="E1175" s="223" t="inlineStr">
        <is>
          <t>Johny The</t>
        </is>
      </c>
      <c r="F1175" s="223" t="inlineStr">
        <is>
          <t>978-979-29-1015-5</t>
        </is>
      </c>
      <c r="G1175" s="223" t="inlineStr">
        <is>
          <t>978-979-29-9270-0</t>
        </is>
      </c>
      <c r="H1175" s="223" t="inlineStr">
        <is>
          <t>Agama Kristen</t>
        </is>
      </c>
      <c r="I1175" s="258" t="inlineStr">
        <is>
          <t>Perguruan Tinggi</t>
        </is>
      </c>
      <c r="J1175" s="186" t="inlineStr">
        <is>
          <t>009.16</t>
        </is>
      </c>
      <c r="K1175" s="223" t="n"/>
      <c r="L1175" s="264" t="n"/>
      <c r="M1175" s="265" t="n"/>
      <c r="N1175" s="223" t="inlineStr">
        <is>
          <t>Indonesia</t>
        </is>
      </c>
      <c r="O1175" s="223" t="inlineStr">
        <is>
          <t>Tidak diketahui</t>
        </is>
      </c>
      <c r="P1175" s="260" t="n">
        <v>2009</v>
      </c>
      <c r="Q1175" s="260" t="n">
        <v>2018</v>
      </c>
      <c r="R1175" s="223" t="inlineStr">
        <is>
          <t>Penerbit Andi</t>
        </is>
      </c>
      <c r="S1175" s="223" t="inlineStr">
        <is>
          <t>Andi Offset CV</t>
        </is>
      </c>
      <c r="T1175" s="223" t="inlineStr">
        <is>
          <t>Lokal</t>
        </is>
      </c>
      <c r="U1175" s="261" t="n">
        <v>186</v>
      </c>
      <c r="V1175" s="86" t="inlineStr">
        <is>
          <t>pdf</t>
        </is>
      </c>
      <c r="W1175" s="223" t="inlineStr">
        <is>
          <t>23.4 MB</t>
        </is>
      </c>
      <c r="X1175" s="225" t="inlineStr">
        <is>
          <t>&lt;p&gt;ni Ea eckson mengalami kecelakaan dan tidak&amp;nbsp;&lt;br /&gt;
 mampu lagi menggerakkan tangan dan kakinya,&amp;nbsp;&lt;br /&gt;
 kecuali bagian tubuh dari leher ke atas. Namun ia menyadari rencana Tuhan yang indah di balik penderitaannya.&amp;nbsp;&lt;br /&gt;
 Yakub dan Yusuf adalah tokoh-tokoh Alkitab yang membuktikan keajaiban imajinasi untuk mencapai tujuan.&amp;nbsp;&lt;br /&gt;
 Conrad Hilton mengalami pertolongan Tuhan yang ajaib karena doanya yang sungguh-sungguh sehingga dapat menghindari beberapa kali kebangkrutan.&amp;nbsp;&lt;br /&gt;
 Ada banyak pelajaran dapat kita petik dari kisah-kisah mereka. Keadaan mungkin tidak tampak baik dan menyenangkan. Tetapi mereka berhasil melaluinya. Bahkan dalam perjalanan hidup, kerohanian mereka semakin naik.&amp;nbsp;&lt;br /&gt;
 Bukalah halaman pertama dan mulailah langkah menanjak Anda! Praktikkan poin-poin yang terbagi dalam 10 bab dalam buku ini. Dan Anda akan mendapati terobosan&amp;shy;terobosan yang membawa Anda terns naik hingga mencapai pertumbuhan yang sehat dan maksimal. Raihlah kedewasaan di dalam Tuhan!&amp;nbsp;&lt;/p&gt;</t>
        </is>
      </c>
      <c r="Y1175" s="262" t="n">
        <v>56000</v>
      </c>
      <c r="Z1175" s="226" t="n"/>
      <c r="AA1175" s="241">
        <f>Y1581*Z1581</f>
        <v/>
      </c>
      <c r="AB1175" s="237" t="inlineStr">
        <is>
          <t>4582673f-88af-4d02-b7b1-b9bafb7b46c8</t>
        </is>
      </c>
    </row>
    <row r="1176" ht="15" customHeight="1" s="283">
      <c r="A1176" s="109" t="n">
        <v>1574</v>
      </c>
      <c r="B1176" s="222">
        <f>HYPERLINK("https://mocostore.moco.co.id/catalog/"&amp;AB1583,"Klik Disini")</f>
        <v/>
      </c>
      <c r="C1176" s="223" t="inlineStr">
        <is>
          <t>Tokoh-tokoh Kristen yang Mewarnai Dunia</t>
        </is>
      </c>
      <c r="D1176" s="223" t="n"/>
      <c r="E1176" s="223" t="inlineStr">
        <is>
          <t>Rudy N. Assa</t>
        </is>
      </c>
      <c r="F1176" s="223" t="inlineStr">
        <is>
          <t>979-763-278-4</t>
        </is>
      </c>
      <c r="G1176" s="223" t="inlineStr">
        <is>
          <t>978-979-29-9504-6</t>
        </is>
      </c>
      <c r="H1176" s="223" t="inlineStr">
        <is>
          <t>Agama Kristen</t>
        </is>
      </c>
      <c r="I1176" s="258" t="inlineStr">
        <is>
          <t>Perguruan Tinggi</t>
        </is>
      </c>
      <c r="J1176" s="186" t="inlineStr">
        <is>
          <t>009.16</t>
        </is>
      </c>
      <c r="K1176" s="223" t="n"/>
      <c r="L1176" s="223" t="n"/>
      <c r="M1176" s="259" t="n"/>
      <c r="N1176" s="223" t="inlineStr">
        <is>
          <t>Indonesia</t>
        </is>
      </c>
      <c r="O1176" s="223" t="inlineStr">
        <is>
          <t>Tidak diketahui</t>
        </is>
      </c>
      <c r="P1176" s="260" t="n">
        <v>2002</v>
      </c>
      <c r="Q1176" s="260" t="n">
        <v>2018</v>
      </c>
      <c r="R1176" s="223" t="inlineStr">
        <is>
          <t>Penerbit Andi</t>
        </is>
      </c>
      <c r="S1176" s="223" t="inlineStr">
        <is>
          <t>Andi Offset CV</t>
        </is>
      </c>
      <c r="T1176" s="223" t="inlineStr">
        <is>
          <t>Lokal</t>
        </is>
      </c>
      <c r="U1176" s="261" t="n">
        <v>392</v>
      </c>
      <c r="V1176" s="86" t="inlineStr">
        <is>
          <t>pdf</t>
        </is>
      </c>
      <c r="W1176" s="223" t="inlineStr">
        <is>
          <t>10.6 MB</t>
        </is>
      </c>
      <c r="X1176" s="225" t="inlineStr">
        <is>
          <t>&lt;p&gt;Di era modernisasi ini, gereja tidak sekadar membutuhkan teolog dan pengkhotbah andal denganformulasi-formulasi teologi spektakuler serta khotbah-khotbah menarik. Namun, gereja membutuhkan tokoh-tokoh panutan yang bersandar pada Kristus.&amp;nbsp;&lt;br /&gt;
 &lt;br /&gt;
 Saat ini gereja memiliki potret buram tentang pemimpin, pelayan, dan umat Tuhan yang sungguh-sungguh menyandarkan hidup kepada-Nya. Kita seolah telah kehilangan citra kekristenan sejati.&amp;nbsp;&lt;br /&gt;
 &lt;br /&gt;
 Di dalam buku Tokoh-tokoh Kristen yang Mengubah Dunia ini, Anda akan menjumpai perjuangan tokoh-tokoh Kristen sejati dari berbagai latar belakang tingkat pendidikan, bidang yang ditekuni, talenta, dan sebagainya. Tulisan ini bisa merangsang pembaca untuk menyadari talenta dan keunikan masing-masing. Sebab kita dicipta secara unik dan memiliki tugas dari Tuhan, yang bila kita tekuni akan menjadikan kita hamba-Nya yang sejati dan berguna di tangan Yesus.&amp;nbsp;&lt;br /&gt;
 &lt;br /&gt;
 Dalam lintasan sejarah gereja selalu ada masa gelap dan masa jayanya. Di masa-masa yang kelam, gereja ditindas oleh kuasa kegelapan dan tidak sedikit umat yang meninggalkan imannya. Namun begitu, tidak sedikit juga umat yang setia karena menyadari bahwa Tuhan tidak akan meninggalkan mereka.&amp;nbsp;&lt;br /&gt;
 &lt;br /&gt;
 Di dalam buku ini pembaca diharap mampu mengambil kristal-kristal kristiani yang sudah mengental dan menyatu di dalam diri para tokoh yang ditulis dalam buku ini. Selanjutnya, pembaca ditantang untuk meneruskan dan melantangkan gema teriakan mereka sebagai alat Tuhan untuk menyelamatkan manusia.&amp;nbsp;&lt;br /&gt;
 &lt;br /&gt;
 Buku Tokoh-tokoh Kristen yang Mewamai Dunia ini memuat berbagai kisah perjuangan panjang orang yang hidup dalam Kristus. Pengalaman dan proses hidup telah membuat mereka menjadi orang Kristen sejati. Di dalam buku ini, kita juga aka menyaksikan karya-karya kristiani sejati yang berdampak luar biasa bagi hidup manusia: Suatu karya penyelamatan Allah bagi manusia dan melalui manusia.&amp;nbsp;&lt;br /&gt;
 &lt;br /&gt;
 DAFTAR ISI:&lt;br /&gt;
 Prakata&amp;nbsp;&lt;br /&gt;
 BAGIAN 1: PENGINJILAN&lt;br /&gt;
 1. Adoniram Judson&amp;nbsp;&lt;br /&gt;
 2. Albert Schweitzer&lt;br /&gt;
 3. Charles de Foucauld&lt;br /&gt;
 4. John Sung&amp;nbsp;&lt;br /&gt;
 5. Maria Woodworth - Etter&amp;nbsp;&lt;br /&gt;
 6. Oscar Amulfo Romero&amp;nbsp;&lt;br /&gt;
 7. Polikarpus&amp;nbsp;&lt;br /&gt;
 8. Robert A. Jaffiray&amp;nbsp;&lt;br /&gt;
 9. Robert Raikes&amp;nbsp;&lt;br /&gt;
 10. Susana Annesley&lt;br /&gt;
 11. William Booth&amp;nbsp;&lt;br /&gt;
 12. Wiliam Carey&amp;nbsp;&lt;br /&gt;
 13. Yohanes Chrysostomus&amp;nbsp;&lt;br /&gt;
 14. AM. Tozer&amp;nbsp;&lt;br /&gt;
 15. Hendrietta Cornelia Mears&amp;nbsp;&lt;br /&gt;
 16. Hieronymus&amp;nbsp;&lt;br /&gt;
 17. Horace Bushnel&amp;nbsp;&lt;br /&gt;
 18. Ingwer Ludwig Nommensen&amp;nbsp;&lt;br /&gt;
 19. James Abraham Garfield&amp;nbsp;&lt;br /&gt;
 20. John R. Mott&amp;nbsp;&lt;br /&gt;
 21. Johathan Edwards&lt;br /&gt;
 22. Mary Jones&amp;nbsp;&lt;br /&gt;
 23. Matteo Ricci&amp;nbsp;&lt;br /&gt;
 24. C.S. Lewis&amp;nbsp;&lt;br /&gt;
 25. David Livingstone&amp;nbsp;&lt;br /&gt;
 &lt;br /&gt;
 Bagian 2: Sosial Budaya&amp;nbsp;&lt;br /&gt;
 26. Charles Dickens&amp;nbsp;&lt;br /&gt;
 27. Hans Christian Andersen&amp;nbsp;&lt;br /&gt;
 28. Johann Sebastian Bach&amp;nbsp;&lt;br /&gt;
 29. William Wilberforce&amp;nbsp;&lt;br /&gt;
 30. Johann Heinrich Pestalozzi&amp;nbsp;&lt;br /&gt;
 31. John Milton&amp;nbsp;&lt;br /&gt;
 32. Robert Louis Balfour Stevenson&amp;nbsp;&lt;br /&gt;
 33. Toyohiko Kagawa&amp;nbsp;&lt;br /&gt;
 34. Francke&amp;nbsp;&lt;br /&gt;
 35. Florence Nightingale&amp;nbsp;&lt;br /&gt;
 36. Dostoyewsky&amp;nbsp;&lt;br /&gt;
 37. Gabriel Marcel&amp;nbsp;&lt;br /&gt;
 38. Damian&amp;nbsp;&lt;br /&gt;
 &lt;br /&gt;
 BAGIAN 3: Politik&amp;nbsp;&lt;br /&gt;
 39. Dietrich Bonhoeffer&lt;br /&gt;
 40. Martin Luther King, Jr&amp;nbsp;&lt;br /&gt;
 41. Woodrow Wilson&amp;nbsp;&lt;br /&gt;
 42. Ambrosius&amp;nbsp;&lt;br /&gt;
 43. Michael Faraday&lt;br /&gt;
 44. Berdyaev&amp;nbsp;&lt;br /&gt;
 45. Desmond Mpilo Tutu&amp;nbsp;&lt;br /&gt;
 46. Yoan of Arc&amp;nbsp;&lt;br /&gt;
 &lt;br /&gt;
 BAGIAN 4: Ilmu Pengetahuan dan Teknologi&amp;nbsp;&lt;br /&gt;
 47. Charles Babbage&amp;nbsp;&lt;br /&gt;
 48. James Clerk Maxwell&amp;nbsp;&lt;br /&gt;
 49. Louis Braille&amp;nbsp;&lt;br /&gt;
 50. Wernher Von Braun&lt;/p&gt;</t>
        </is>
      </c>
      <c r="Y1176" s="262" t="n">
        <v>112000</v>
      </c>
      <c r="Z1176" s="226" t="n"/>
      <c r="AA1176" s="241">
        <f>Y1583*Z1583</f>
        <v/>
      </c>
      <c r="AB1176" s="237" t="inlineStr">
        <is>
          <t>890347d6-1b93-4539-8d25-21868e4c5221</t>
        </is>
      </c>
    </row>
    <row r="1177" ht="15" customHeight="1" s="283">
      <c r="A1177" s="109" t="n">
        <v>1575</v>
      </c>
      <c r="B1177" s="222">
        <f>HYPERLINK("https://mocostore.moco.co.id/catalog/"&amp;AB1584,"Klik Disini")</f>
        <v/>
      </c>
      <c r="C1177" s="223" t="inlineStr">
        <is>
          <t>Sin Trap Map (Peta Jerat Dosa)</t>
        </is>
      </c>
      <c r="D1177" s="223" t="n"/>
      <c r="E1177" s="223" t="inlineStr">
        <is>
          <t>Hananto Kusumo</t>
        </is>
      </c>
      <c r="F1177" s="223" t="inlineStr">
        <is>
          <t>979-763-235-0</t>
        </is>
      </c>
      <c r="G1177" s="223" t="inlineStr">
        <is>
          <t>978-979-29-9174-1</t>
        </is>
      </c>
      <c r="H1177" s="223" t="inlineStr">
        <is>
          <t>Agama Kristen</t>
        </is>
      </c>
      <c r="I1177" s="258" t="inlineStr">
        <is>
          <t>Perguruan Tinggi</t>
        </is>
      </c>
      <c r="J1177" s="186" t="inlineStr">
        <is>
          <t>009.16</t>
        </is>
      </c>
      <c r="K1177" s="223" t="n"/>
      <c r="L1177" s="223" t="n"/>
      <c r="M1177" s="259" t="n"/>
      <c r="N1177" s="223" t="inlineStr">
        <is>
          <t>Indonesia</t>
        </is>
      </c>
      <c r="O1177" s="223" t="inlineStr">
        <is>
          <t>Tidak diketahui</t>
        </is>
      </c>
      <c r="P1177" s="260" t="n">
        <v>2006</v>
      </c>
      <c r="Q1177" s="260" t="n">
        <v>2018</v>
      </c>
      <c r="R1177" s="223" t="inlineStr">
        <is>
          <t>Penerbit Andi</t>
        </is>
      </c>
      <c r="S1177" s="223" t="inlineStr">
        <is>
          <t>Andi Offset CV</t>
        </is>
      </c>
      <c r="T1177" s="223" t="inlineStr">
        <is>
          <t>Lokal</t>
        </is>
      </c>
      <c r="U1177" s="261" t="n">
        <v>242</v>
      </c>
      <c r="V1177" s="86" t="inlineStr">
        <is>
          <t>pdf</t>
        </is>
      </c>
      <c r="W1177" s="223" t="inlineStr">
        <is>
          <t>13.8 MB</t>
        </is>
      </c>
      <c r="X1177" s="225" t="inlineStr">
        <is>
          <t>&lt;p&gt;Buku ini menyingkapkan berbagai jebakan lblis yang&amp;nbsp;menjerumuskan orang ke dalam JERAT DOSA yang&amp;nbsp;cenderung memanfaatkan kecenderungan umum, dan kecenderungan khusus manusia. Buku ini pun akan&amp;nbsp; membantu Anda mengidentifikasi tabiat dosa atau &amp;quot;daerah&amp;nbsp; rawan&amp;quot; Anda sendiri serta memberi Anda jalan keluar dari jerat dosa itu.&amp;nbsp;Dilengkapi 100 ilustrasi tentang dosa yang perlu kita kenali dan waspadai, buku &amp;quot;peta&amp;quot; ini akan menolong para pelayan Tuhan atau jemaat-Nya untuk menyadari dan menghadapi &amp;quot;awan gelap&amp;quot; yang sering mengancam.&amp;nbsp;&lt;/p&gt;</t>
        </is>
      </c>
      <c r="Y1177" s="262" t="n">
        <v>80000</v>
      </c>
      <c r="Z1177" s="226" t="n"/>
      <c r="AA1177" s="241">
        <f>Y1584*Z1584</f>
        <v/>
      </c>
      <c r="AB1177" s="237" t="inlineStr">
        <is>
          <t>fddafb2b-c382-45a8-b00e-2778161ac5b8</t>
        </is>
      </c>
    </row>
    <row r="1178" ht="15" customHeight="1" s="283">
      <c r="A1178" s="109" t="n">
        <v>1576</v>
      </c>
      <c r="B1178" s="222">
        <f>HYPERLINK("https://mocostore.moco.co.id/catalog/"&amp;AB1585,"Klik Disini")</f>
        <v/>
      </c>
      <c r="C1178" s="223" t="inlineStr">
        <is>
          <t>Tokoku Maya Untungku Nyata</t>
        </is>
      </c>
      <c r="D1178" s="223" t="n"/>
      <c r="E1178" s="223" t="inlineStr">
        <is>
          <t>Madcoms</t>
        </is>
      </c>
      <c r="F1178" s="223" t="inlineStr">
        <is>
          <t>978-979-29-0758-2</t>
        </is>
      </c>
      <c r="G1178" s="223" t="inlineStr">
        <is>
          <t>978-979-29-9507-7</t>
        </is>
      </c>
      <c r="H1178" s="223" t="inlineStr">
        <is>
          <t>Komputer &amp; Internet</t>
        </is>
      </c>
      <c r="I1178" s="258" t="inlineStr">
        <is>
          <t>Perguruan Tinggi</t>
        </is>
      </c>
      <c r="J1178" s="186" t="inlineStr">
        <is>
          <t>009.09</t>
        </is>
      </c>
      <c r="K1178" s="223" t="n"/>
      <c r="L1178" s="223" t="n"/>
      <c r="M1178" s="259" t="n"/>
      <c r="N1178" s="223" t="inlineStr">
        <is>
          <t>Indonesia</t>
        </is>
      </c>
      <c r="O1178" s="223" t="inlineStr">
        <is>
          <t>Tidak diketahui</t>
        </is>
      </c>
      <c r="P1178" s="260" t="n">
        <v>2009</v>
      </c>
      <c r="Q1178" s="260" t="n">
        <v>2018</v>
      </c>
      <c r="R1178" s="223" t="inlineStr">
        <is>
          <t>Penerbit Andi</t>
        </is>
      </c>
      <c r="S1178" s="223" t="inlineStr">
        <is>
          <t>Andi Offset CV</t>
        </is>
      </c>
      <c r="T1178" s="223" t="inlineStr">
        <is>
          <t>Lokal</t>
        </is>
      </c>
      <c r="U1178" s="261" t="n">
        <v>208</v>
      </c>
      <c r="V1178" s="86" t="inlineStr">
        <is>
          <t>pdf</t>
        </is>
      </c>
      <c r="W1178" s="223" t="inlineStr">
        <is>
          <t>20.8 MB</t>
        </is>
      </c>
      <c r="X1178" s="225" t="inlineStr">
        <is>
          <t>&lt;p&gt;Joomla! adalah salah satu CMS yang banyak diminati. Mengapa Joomla! diminati? Karena Joomla! dapat diperoleh secara gratis dan bersifat open source. Selain itu, pengoperasian Joomla! sangat mudah. Banyaknya fitur Joomla! mendukung penciptaan web yang profesional.&lt;/p&gt;
 &lt;p&gt;&lt;br /&gt;
 Buku ini dirancang sebagai panduan untuk belajar menggunakan Joomla! Tujuan akhirnya pembaca diharapkan mampu membuat website sendiri berupa Toko Online dan VirtueMart. Lewat buku ini pembaca dibantu untuk dapat menciptakan sebuah toko online dalam waktu yang cukup singkat dan dengan cara yang mudah.&lt;/p&gt;
 &lt;p&gt;&lt;br /&gt;
 Pokok bahasan yang disajikan dalam buku ini meliputi:&lt;br /&gt;
 &amp;bull;&amp;nbsp;&amp;nbsp;&amp;nbsp; Menginstal Xampp dan Joomla!&lt;br /&gt;
 &amp;bull;&amp;nbsp;&amp;nbsp;&amp;nbsp; Mengenal Administrator Joomla!&lt;br /&gt;
 &amp;bull;&amp;nbsp;&amp;nbsp;&amp;nbsp; Mengatur Template Joomla!&lt;br /&gt;
 &amp;bull;&amp;nbsp;&amp;nbsp;&amp;nbsp; Membuat Menu Joomla!&lt;br /&gt;
 &amp;bull;&amp;nbsp;&amp;nbsp;&amp;nbsp; Membuat Section, Kategori, dan Artikel Joomla!&lt;br /&gt;
 &amp;bull;&amp;nbsp;&amp;nbsp;&amp;nbsp; Membuat Banner Iklan, Kontak, News Feeds, Poling, dan Mass Mail&lt;br /&gt;
 &amp;bull;&amp;nbsp;&amp;nbsp;&amp;nbsp; Menambahkan Modul dan Komponen Virtuemart&lt;br /&gt;
 &amp;bull;&amp;nbsp;&amp;nbsp;&amp;nbsp; Membuat Toko Online dengan Virtuemart&lt;br /&gt;
 &amp;bull;&amp;nbsp;&amp;nbsp;&amp;nbsp; Mengatur Halaman Web Toko&lt;br /&gt;
 &amp;bull;&amp;nbsp;&amp;nbsp;&amp;nbsp; Mengelola Toko Online&lt;br /&gt;
 &amp;bull;&amp;nbsp;&amp;nbsp;&amp;nbsp; Mem-Publish Toko ke Web Hosting&lt;br /&gt;
 &amp;bull;&amp;nbsp;&amp;nbsp;&amp;nbsp; Membuat Backup Data&lt;br /&gt;
 &amp;bull;&amp;nbsp;&amp;nbsp;&amp;nbsp; Meng-Upgrade Joomla! ke Versi Terbaru&lt;/p&gt;</t>
        </is>
      </c>
      <c r="Y1178" s="262" t="n">
        <v>106500</v>
      </c>
      <c r="Z1178" s="226" t="n"/>
      <c r="AA1178" s="241">
        <f>Y1585*Z1585</f>
        <v/>
      </c>
      <c r="AB1178" s="237" t="inlineStr">
        <is>
          <t>fd6a05a0-4c2c-47ef-9645-3d99e086de29</t>
        </is>
      </c>
    </row>
    <row r="1179" ht="15" customHeight="1" s="283">
      <c r="A1179" s="109" t="n">
        <v>1577</v>
      </c>
      <c r="B1179" s="222">
        <f>HYPERLINK("https://mocostore.moco.co.id/catalog/"&amp;AB1586,"Klik Disini")</f>
        <v/>
      </c>
      <c r="C1179" s="223" t="inlineStr">
        <is>
          <t>Total Pack Rahasia Sukses Membangun Bisnis Internet</t>
        </is>
      </c>
      <c r="D1179" s="223" t="n"/>
      <c r="E1179" s="223" t="inlineStr">
        <is>
          <t>Hengki Ferdianto</t>
        </is>
      </c>
      <c r="F1179" s="223" t="inlineStr">
        <is>
          <t>978-979-29-0677-6</t>
        </is>
      </c>
      <c r="G1179" s="223" t="inlineStr">
        <is>
          <t>978-979-29-9689-0</t>
        </is>
      </c>
      <c r="H1179" s="223" t="inlineStr">
        <is>
          <t>Bisnis</t>
        </is>
      </c>
      <c r="I1179" s="258" t="inlineStr">
        <is>
          <t>Perguruan Tinggi</t>
        </is>
      </c>
      <c r="J1179" s="186" t="inlineStr">
        <is>
          <t>009.25</t>
        </is>
      </c>
      <c r="K1179" s="223" t="inlineStr">
        <is>
          <t>Edisi Ke-1</t>
        </is>
      </c>
      <c r="L1179" s="264" t="n"/>
      <c r="M1179" s="265" t="inlineStr">
        <is>
          <t>Tidak Tersedia</t>
        </is>
      </c>
      <c r="N1179" s="223" t="inlineStr">
        <is>
          <t>Indonesia</t>
        </is>
      </c>
      <c r="O1179" s="223" t="inlineStr">
        <is>
          <t>Bukan fiksi</t>
        </is>
      </c>
      <c r="P1179" s="260" t="n">
        <v>2009</v>
      </c>
      <c r="Q1179" s="260" t="n">
        <v>2018</v>
      </c>
      <c r="R1179" s="223" t="inlineStr">
        <is>
          <t>Penerbit Andi</t>
        </is>
      </c>
      <c r="S1179" s="223" t="inlineStr">
        <is>
          <t>Andi Offset CV</t>
        </is>
      </c>
      <c r="T1179" s="223" t="inlineStr">
        <is>
          <t>Lokal</t>
        </is>
      </c>
      <c r="U1179" s="261" t="n">
        <v>306</v>
      </c>
      <c r="V1179" s="86" t="inlineStr">
        <is>
          <t>pdf</t>
        </is>
      </c>
      <c r="W1179" s="223" t="inlineStr">
        <is>
          <t>9.3 MB</t>
        </is>
      </c>
      <c r="X1179" s="225" t="inlineStr">
        <is>
          <t>&lt;p&gt;Pengembangan bisnis internet membutuhkan suatu gebrakan bersama, yang menyadarkan pentingnya bisnis ini dan menjadi suatu isu nasional hingga ke pelosok tanah air agar bisnis internet ini dapat menjadi bagian dari kehidupan masyarakat seutuhnya. Dengan demikian, transaksi di&amp;nbsp; internet akan semakin bertambah dan tidak terbatas hanya bagi kalangan tertentu. Selain itu, Usaha Kecil Menengah berbasis internet juga akan banyak bermunculan untuk memperkuat perekonomian bangsa kita.&lt;br /&gt;
 &amp;nbsp;Buku ini membahas secara mendalam tentang berbagai bisnis internet antara lain : toko online produk tunggal, toko online produk banyak, bisnis afiliasi, reseller, blogging for money, bisnis portal , PPC, paid per review sampai parkir domain. Buku ini tidak hanya membahas pengenalan ataupun pengertian, tapi lebih dari itu buku ini akan memberikan tutorial step by step untuk aplikasi langsung dari setiap bisnis internet tersebut. Buku ini tidak hanya memberitahukan Anda jalan tapi mengantarkan Anda sampai ke tujuan dimana harta karun internet bisa Anda temukan.&lt;/p&gt;
 &lt;p&gt;&lt;br /&gt;
 Buku ini memandang bahwa bisnis internet merupakan segala bentuk bisnis yang terkait dengan penggunaan media internet, baik internet sebagai inti dari bisnis dan internet sebagai sebuah media pendukung bisnis inti, bisnis internet adalah sebuah hutan belantara yang memerlukan suatu peta, Anda akan tersesat jika tidak memiliki peta. Maka buku ini adalah peta yang akan mengantarkan Anda ke harta karun dari bisnis internet tersebut.&lt;br /&gt;
 &lt;br /&gt;
 Materi yang dibahasa dalam buku ini adalah&lt;/p&gt;
 &lt;ul&gt;
 &lt;li&gt;Toko Online&lt;/li&gt;
 &lt;li&gt;Pay Per Click&lt;/li&gt;
 &lt;li&gt;Paid to Review&lt;/li&gt;
 &lt;li&gt;Affiliasi&lt;/li&gt;
 &lt;li&gt;Parking Domain&lt;/li&gt;
 &lt;li&gt;27 rahasi Promosi Terhebat di Internet&lt;/li&gt;
 &lt;/ul&gt;</t>
        </is>
      </c>
      <c r="Y1179" s="262" t="n">
        <v>125000</v>
      </c>
      <c r="Z1179" s="226" t="n"/>
      <c r="AA1179" s="241">
        <f>Y1586*Z1586</f>
        <v/>
      </c>
      <c r="AB1179" s="237" t="inlineStr">
        <is>
          <t>99364a31-f00b-4c01-9cd7-3b8a86458fd1</t>
        </is>
      </c>
    </row>
    <row r="1180" ht="15" customHeight="1" s="283">
      <c r="A1180" s="109" t="n">
        <v>1578</v>
      </c>
      <c r="B1180" s="222">
        <f>HYPERLINK("https://mocostore.moco.co.id/catalog/"&amp;AB1587,"Klik Disini")</f>
        <v/>
      </c>
      <c r="C1180" s="223" t="inlineStr">
        <is>
          <t>Totally for Jesus</t>
        </is>
      </c>
      <c r="D1180" s="223" t="n"/>
      <c r="E1180" s="223" t="inlineStr">
        <is>
          <t>Tim Roti Hidup</t>
        </is>
      </c>
      <c r="F1180" s="223" t="inlineStr">
        <is>
          <t>978-979-29-1142-8</t>
        </is>
      </c>
      <c r="G1180" s="223" t="inlineStr">
        <is>
          <t>978-979-29-9690-6</t>
        </is>
      </c>
      <c r="H1180" s="223" t="inlineStr">
        <is>
          <t>Agama Kristen</t>
        </is>
      </c>
      <c r="I1180" s="258" t="inlineStr">
        <is>
          <t>Perguruan Tinggi</t>
        </is>
      </c>
      <c r="J1180" s="186" t="inlineStr">
        <is>
          <t>009.16</t>
        </is>
      </c>
      <c r="K1180" s="223" t="n"/>
      <c r="L1180" s="264" t="n"/>
      <c r="M1180" s="265" t="n"/>
      <c r="N1180" s="223" t="inlineStr">
        <is>
          <t>Indonesia</t>
        </is>
      </c>
      <c r="O1180" s="223" t="inlineStr">
        <is>
          <t>Tidak diketahui</t>
        </is>
      </c>
      <c r="P1180" s="260" t="n">
        <v>2009</v>
      </c>
      <c r="Q1180" s="260" t="n">
        <v>2018</v>
      </c>
      <c r="R1180" s="223" t="inlineStr">
        <is>
          <t>Penerbit Andi</t>
        </is>
      </c>
      <c r="S1180" s="223" t="inlineStr">
        <is>
          <t>Andi Offset CV</t>
        </is>
      </c>
      <c r="T1180" s="223" t="inlineStr">
        <is>
          <t>Lokal</t>
        </is>
      </c>
      <c r="U1180" s="261" t="n">
        <v>118</v>
      </c>
      <c r="V1180" s="86" t="inlineStr">
        <is>
          <t>pdf</t>
        </is>
      </c>
      <c r="W1180" s="223" t="inlineStr">
        <is>
          <t>13.1 MB</t>
        </is>
      </c>
      <c r="X1180" s="225" t="inlineStr">
        <is>
          <t>&lt;p&gt;Totally for Jesus merupakan kumpulan renungan yang akan membangun hidup Anda untuk menyerahkan diri secara penuh kepada Tuhan. Buku ini sangat praktis sehingga mudah dipahami. Ada sejumlah tokoh dalam Alkitab menjadi bahan renungan dalam buku ini. Penulis mengajak kita merenungkan dan menyelami lebih dalam pengalaman dan perasaan dari tokoh-tokoh Alkitab, seperti Petrus, perempuan Kanaan, dan lainnya. Narasi dan penjiwaan yang ada dalam tulisan ini menolong kita untuk memahami pergumulan batin mereka sampai mereka bisa menyerahkan hidup secara penuh kepada Tuhan Yesus. Buku ini bisa menjadi teman saat teduh Anda setiap hari yang akan mengantar Anda hidup dalam penyerahan secara total kepada Tuhan Yesus.&lt;/p&gt;</t>
        </is>
      </c>
      <c r="Y1180" s="262" t="n">
        <v>44000</v>
      </c>
      <c r="Z1180" s="226" t="n"/>
      <c r="AA1180" s="241">
        <f>Y1587*Z1587</f>
        <v/>
      </c>
      <c r="AB1180" s="237" t="inlineStr">
        <is>
          <t>4a9806ac-7a5b-4c46-894e-dcb23a299ab8</t>
        </is>
      </c>
    </row>
    <row r="1181" ht="15" customHeight="1" s="283">
      <c r="A1181" s="109" t="n">
        <v>1579</v>
      </c>
      <c r="B1181" s="222">
        <f>HYPERLINK("https://mocostore.moco.co.id/catalog/"&amp;AB1588,"Klik Disini")</f>
        <v/>
      </c>
      <c r="C1181" s="223" t="inlineStr">
        <is>
          <t>Totally Restoration in Christ</t>
        </is>
      </c>
      <c r="D1181" s="223" t="n"/>
      <c r="E1181" s="223" t="inlineStr">
        <is>
          <t>Heru Tri Budi (HaTeBe)</t>
        </is>
      </c>
      <c r="F1181" s="223" t="inlineStr">
        <is>
          <t>978-979-29-5767-9</t>
        </is>
      </c>
      <c r="G1181" s="223" t="inlineStr">
        <is>
          <t>978-979-29-9691-3</t>
        </is>
      </c>
      <c r="H1181" s="223" t="inlineStr">
        <is>
          <t>Agama Kristen</t>
        </is>
      </c>
      <c r="I1181" s="258" t="inlineStr">
        <is>
          <t>Perguruan Tinggi</t>
        </is>
      </c>
      <c r="J1181" s="186" t="inlineStr">
        <is>
          <t>009.16</t>
        </is>
      </c>
      <c r="K1181" s="223" t="n"/>
      <c r="L1181" s="264" t="n"/>
      <c r="M1181" s="265" t="n"/>
      <c r="N1181" s="223" t="inlineStr">
        <is>
          <t>Indonesia</t>
        </is>
      </c>
      <c r="O1181" s="223" t="inlineStr">
        <is>
          <t>Tidak diketahui</t>
        </is>
      </c>
      <c r="P1181" s="260" t="n">
        <v>2017</v>
      </c>
      <c r="Q1181" s="260" t="n">
        <v>2018</v>
      </c>
      <c r="R1181" s="223" t="inlineStr">
        <is>
          <t>Penerbit Andi</t>
        </is>
      </c>
      <c r="S1181" s="223" t="inlineStr">
        <is>
          <t>Andi Offset CV</t>
        </is>
      </c>
      <c r="T1181" s="223" t="inlineStr">
        <is>
          <t>Lokal</t>
        </is>
      </c>
      <c r="U1181" s="261" t="n">
        <v>240</v>
      </c>
      <c r="V1181" s="86" t="inlineStr">
        <is>
          <t>pdf</t>
        </is>
      </c>
      <c r="W1181" s="223" t="inlineStr">
        <is>
          <t>2.2 MB</t>
        </is>
      </c>
      <c r="X1181" s="225" t="inlineStr">
        <is>
          <t>&lt;p&gt;Pemulihan adalah kebutuhan kita yang mendesak. Kerusakan yang diakibatkan oleh dosa semakin menyeluruh dan manusia tidak berdaya mengatasinya. Tuhan telah menyampaikan janji pemulihannya melalui para nabi-Nya, dengan Yohanes Pembaptis sebagai pembuka jalan, dan digenapi oleh Yesus Kristus.&amp;nbsp;&lt;br /&gt;
 Selama di dunia, Yesus melayani manusia berdosa dengan mengajar, memberitakan Injil Kerajaan Surga, serta melenyapkan segala penyakit dan kelemahan (Mat. 9:35). Sebuah pelayanan pemulihan yang total&amp;mdash;utuh dan menyeluruh. Roh, jiwa, dan tubuh, serta semua potensi manusia sebagai gambar dan rupa Allah dikembalikan pada keadaan dan rencana Allah semula.&amp;nbsp;&lt;br /&gt;
 Melalui buku ini, HATEBE akan menjelaskan secara praktis proses pemulihan yang terjadi dalam hidup kita secara utuh dan menyeluruh.&lt;br /&gt;
 &amp;bull; Pemulihan total yang terjadi di dalam Yesus Kristus.&lt;br /&gt;
 &amp;bull; Pemulihan menjadi proses yang mengubah hidup kita.&lt;br /&gt;
 &amp;bull; Pemulihan akan menumbuhkan karakter Kristus dalam diri kita.&lt;br /&gt;
 &amp;bull; Pemulihan akan menumbuhkan kapasitas kasih kita.&lt;br /&gt;
 &amp;bull; Pemulihan akan memaksimalkan potensi kita.&lt;br /&gt;
 &amp;bull; Pemulihan akan mengarahkan kita pada panggilan Allah.&lt;br /&gt;
 Ketika kita mengalami proses pemulihan dari Allah, kita akan memiliki status dan identitas yang baru di dalam Kristus. Bagian hidup kita yang &amp;ldquo;patah&amp;rdquo; dan terluka disembuhan sehingga kita bisa hidup sebagaimana mestinya. &amp;ldquo;Jala kita yang koyak&amp;rdquo; diperbaiki sehingga karakter, kapasitas, dan potensi kita siap untuk dipakai Tuhan bagi pekerjaan yang besar dan hasil yang berlimpah.&lt;/p&gt;</t>
        </is>
      </c>
      <c r="Y1181" s="262" t="n">
        <v>72500</v>
      </c>
      <c r="Z1181" s="226" t="n"/>
      <c r="AA1181" s="241">
        <f>Y1588*Z1588</f>
        <v/>
      </c>
      <c r="AB1181" s="237" t="inlineStr">
        <is>
          <t>a83d49b4-0153-4482-85a5-b515ff423224</t>
        </is>
      </c>
    </row>
    <row r="1182" ht="15" customHeight="1" s="283">
      <c r="A1182" s="109" t="n">
        <v>1580</v>
      </c>
      <c r="B1182" s="222">
        <f>HYPERLINK("https://mocostore.moco.co.id/catalog/"&amp;AB1589,"Klik Disini")</f>
        <v/>
      </c>
      <c r="C1182" s="223" t="inlineStr">
        <is>
          <t>Pemrograman WEB dengan Java Servlet</t>
        </is>
      </c>
      <c r="D1182" s="223" t="n"/>
      <c r="E1182" s="223" t="inlineStr">
        <is>
          <t>Isak Rickyanto</t>
        </is>
      </c>
      <c r="F1182" s="223" t="inlineStr">
        <is>
          <t>979-731-163-5</t>
        </is>
      </c>
      <c r="G1182" s="223" t="inlineStr">
        <is>
          <t>978-979-29-9505-3</t>
        </is>
      </c>
      <c r="H1182" s="223" t="inlineStr">
        <is>
          <t>Pemograman</t>
        </is>
      </c>
      <c r="I1182" s="258" t="inlineStr">
        <is>
          <t>Perguruan Tinggi</t>
        </is>
      </c>
      <c r="J1182" s="186" t="inlineStr">
        <is>
          <t>009.05</t>
        </is>
      </c>
      <c r="K1182" s="223" t="n"/>
      <c r="L1182" s="223" t="n"/>
      <c r="M1182" s="259" t="n"/>
      <c r="N1182" s="223" t="inlineStr">
        <is>
          <t>Indonesia</t>
        </is>
      </c>
      <c r="O1182" s="223" t="inlineStr">
        <is>
          <t>Tidak diketahui</t>
        </is>
      </c>
      <c r="P1182" s="260" t="n">
        <v>2004</v>
      </c>
      <c r="Q1182" s="260" t="n">
        <v>2018</v>
      </c>
      <c r="R1182" s="223" t="inlineStr">
        <is>
          <t>Penerbit Andi</t>
        </is>
      </c>
      <c r="S1182" s="223" t="inlineStr">
        <is>
          <t>Andi Offset CV</t>
        </is>
      </c>
      <c r="T1182" s="223" t="inlineStr">
        <is>
          <t>Lokal</t>
        </is>
      </c>
      <c r="U1182" s="261" t="n">
        <v>204</v>
      </c>
      <c r="V1182" s="86" t="inlineStr">
        <is>
          <t>pdf</t>
        </is>
      </c>
      <c r="W1182" s="223" t="inlineStr">
        <is>
          <t>19.1 MB</t>
        </is>
      </c>
      <c r="X1182" s="225" t="inlineStr">
        <is>
          <t>&lt;p&gt;Buku ini membahas pemrograman web dengan teknologi Java Servlet untuk memahami berbagai aspek penting yang diperlukan untuk menghasilkan aplikasi web dengan pembahasan yang sistematis. Dengan mempelajari pembahasan buku ini, pembaca dapat mengerti dan menghasilkan aplikasi web dengan teknologi Java Servlet, sehingga dapat mempersiapkan diri dalam penguasaan teknologi JSP maupun J2EE secara keseluruhan.&lt;/p&gt;</t>
        </is>
      </c>
      <c r="Y1182" s="262" t="n">
        <v>112000</v>
      </c>
      <c r="Z1182" s="226" t="n"/>
      <c r="AA1182" s="241">
        <f>Y1589*Z1589</f>
        <v/>
      </c>
      <c r="AB1182" s="237" t="inlineStr">
        <is>
          <t>6a328047-f283-4363-a066-bd80e113590f</t>
        </is>
      </c>
    </row>
    <row r="1183" ht="15" customHeight="1" s="283">
      <c r="A1183" s="109" t="n">
        <v>1581</v>
      </c>
      <c r="B1183" s="222">
        <f>HYPERLINK("https://mocostore.moco.co.id/catalog/"&amp;AB1590,"Klik Disini")</f>
        <v/>
      </c>
      <c r="C1183" s="223" t="inlineStr">
        <is>
          <t>Transformasi Ekonomi Komunitas</t>
        </is>
      </c>
      <c r="D1183" s="223" t="n"/>
      <c r="E1183" s="223" t="inlineStr">
        <is>
          <t>Elia Paul Ang</t>
        </is>
      </c>
      <c r="F1183" s="223" t="inlineStr">
        <is>
          <t>978-979-29-3716-9</t>
        </is>
      </c>
      <c r="G1183" s="223" t="inlineStr">
        <is>
          <t>978-979-29-9692-0</t>
        </is>
      </c>
      <c r="H1183" s="223" t="inlineStr">
        <is>
          <t>Agama Kristen</t>
        </is>
      </c>
      <c r="I1183" s="258" t="inlineStr">
        <is>
          <t>Perguruan Tinggi</t>
        </is>
      </c>
      <c r="J1183" s="186" t="inlineStr">
        <is>
          <t>009.16</t>
        </is>
      </c>
      <c r="K1183" s="223" t="n"/>
      <c r="L1183" s="264" t="n"/>
      <c r="M1183" s="265" t="n"/>
      <c r="N1183" s="223" t="inlineStr">
        <is>
          <t>Indonesia</t>
        </is>
      </c>
      <c r="O1183" s="223" t="inlineStr">
        <is>
          <t>Tidak diketahui</t>
        </is>
      </c>
      <c r="P1183" s="260" t="n">
        <v>2014</v>
      </c>
      <c r="Q1183" s="260" t="n">
        <v>2018</v>
      </c>
      <c r="R1183" s="223" t="inlineStr">
        <is>
          <t>Penerbit Andi</t>
        </is>
      </c>
      <c r="S1183" s="223" t="inlineStr">
        <is>
          <t>Andi Offset CV</t>
        </is>
      </c>
      <c r="T1183" s="223" t="inlineStr">
        <is>
          <t>Lokal</t>
        </is>
      </c>
      <c r="U1183" s="261" t="n">
        <v>200</v>
      </c>
      <c r="V1183" s="86" t="inlineStr">
        <is>
          <t>pdf</t>
        </is>
      </c>
      <c r="W1183" s="223" t="inlineStr">
        <is>
          <t>3.7 MB</t>
        </is>
      </c>
      <c r="X1183" s="225" t="inlineStr">
        <is>
          <t>&lt;p&gt;Sebagai manusia yang terlahir dengan segala kebutuhan tentunya uang merupakan salah satu penunjang kebutuhan tersebut. Uang juga merupakan salah satu faktor dalam bersosialisasi dengan masyarakat sekitar. Penulis buku Transformasi Ekonomi ini ingin memperkenalkan suatu kegerakan revolusi keuangan bagi komunitas usaha kecil dan juga menengah melalui Credit Union. Mungkin Anda masih asing dengan nama tersebut dibandingkan dengan Koperasi dan juga Bank-bank yang ada. Credit Union merupakan transfomasi ekonomi yang didasarkan pada peningkatan kesejahteraan bersama. Oelah karena itu, yang perlu diubah dari diri seseorang adalah mindsetnya (pola pikrnya) mengenai uang supaya dapat memiliki financial destination dalam hidupnya. George Soros seorang seorang pialang yang pawai berkata bahwa untuk mengatasi ketidakstabilan maka harus lah berinvesatasi. Di dalam buku ini ada banyak contoh yang telah menerapkan transformasi komunitas ini dengan bergabung pada Credit Union. Transformasi ekonomi ini juga dapat meningkatkan pendapatan. Bahkan dapat juga melibatkan komunitas yang lain untuk memecahkan masalah yang dihadapi oleh satu orang. Credit Union adalah koperasi dengan konsep modern yang sangat flexible yang dapat menampung aspirasi yang ada di dalam komunitas. Mari kita belajar bersama memahami kekuatan di dalam komunitas kita sehingga kita memiliki ketahanan ekonomi yang kokoh dan Indonesia dapat menjadi negara yang maju secara ekonomi memimpin di dunia. Kita tidak perlu minder, karena sejak lama negara Barat telah terkagum-kagum akan kekayaan negeri kita dan mereka berusaha menguasai negeri kita lewat penjajahan langsung dan saat ini mereka berusaha kembali menapakkan kakinya di bumi Indonesia kembali melalui jalur ekonomi dan perbankan. Saya yakin, kita bisa bangun ekonomi kita sendiri dengan bahu membahu. Jangan remehkan kekuatan kecil, air yang menetes terus-menerus dapat membelah batu yang keras dan raksasa, seperti itulah kekuatan kecil yang disatukan dan tetap kokoh dalam situasi apapun.&lt;/p&gt;</t>
        </is>
      </c>
      <c r="Y1183" s="262" t="n">
        <v>48000</v>
      </c>
      <c r="Z1183" s="226" t="n"/>
      <c r="AA1183" s="241">
        <f>Y1590*Z1590</f>
        <v/>
      </c>
      <c r="AB1183" s="237" t="inlineStr">
        <is>
          <t>0831e066-94f4-45e4-bbe8-b061842c29f3</t>
        </is>
      </c>
    </row>
    <row r="1184" ht="15" customHeight="1" s="283">
      <c r="A1184" s="109" t="n">
        <v>1582</v>
      </c>
      <c r="B1184" s="222">
        <f>HYPERLINK("https://mocostore.moco.co.id/catalog/"&amp;AB1591,"Klik Disini")</f>
        <v/>
      </c>
      <c r="C1184" s="223" t="inlineStr">
        <is>
          <t>Recharge Your Spirit</t>
        </is>
      </c>
      <c r="D1184" s="223" t="n"/>
      <c r="E1184" s="223" t="inlineStr">
        <is>
          <t>Meylani Ong</t>
        </is>
      </c>
      <c r="F1184" s="223" t="inlineStr">
        <is>
          <t>978-979-29-1073-5</t>
        </is>
      </c>
      <c r="G1184" s="223" t="inlineStr">
        <is>
          <t>978-979-29-9277-9</t>
        </is>
      </c>
      <c r="H1184" s="223" t="inlineStr">
        <is>
          <t>Agama Kristen</t>
        </is>
      </c>
      <c r="I1184" s="258" t="inlineStr">
        <is>
          <t>Perguruan Tinggi</t>
        </is>
      </c>
      <c r="J1184" s="186" t="inlineStr">
        <is>
          <t>009.16</t>
        </is>
      </c>
      <c r="K1184" s="223" t="n"/>
      <c r="L1184" s="264" t="n"/>
      <c r="M1184" s="265" t="n"/>
      <c r="N1184" s="223" t="inlineStr">
        <is>
          <t>Indonesia</t>
        </is>
      </c>
      <c r="O1184" s="223" t="inlineStr">
        <is>
          <t>Tidak diketahui</t>
        </is>
      </c>
      <c r="P1184" s="260" t="n">
        <v>2009</v>
      </c>
      <c r="Q1184" s="260" t="n">
        <v>2018</v>
      </c>
      <c r="R1184" s="223" t="inlineStr">
        <is>
          <t>Penerbit Andi</t>
        </is>
      </c>
      <c r="S1184" s="223" t="inlineStr">
        <is>
          <t>Andi Offset CV</t>
        </is>
      </c>
      <c r="T1184" s="223" t="inlineStr">
        <is>
          <t>Lokal</t>
        </is>
      </c>
      <c r="U1184" s="261" t="n">
        <v>210</v>
      </c>
      <c r="V1184" s="86" t="inlineStr">
        <is>
          <t>pdf</t>
        </is>
      </c>
      <c r="W1184" s="223" t="inlineStr">
        <is>
          <t>1.9 MB</t>
        </is>
      </c>
      <c r="X1184" s="225" t="inlineStr">
        <is>
          <t>&lt;p&gt;Recharge your spirit bercerita tentang Paijo, seorang yang menjalani hidupnya secara lugu dan unik, kocak untuk diikuti. Setiap cerita dalam buku ini akan mengingatkan kita, khususnya kaum muda, mengenai hal-hal sederhana yang sering kita alami di sekitar kita dan menyelaraskannya dengan kehendak Allah yang dapat kita ketahui melalui firmannya dalam Alkitab. Tokoh Paijo secara implisit akan membuat kita mereflesikan hidup kita sehingga mendorong kita untuk menjadi lebih baik. Dengan gaya bahasa sederhan dan gaul banget, kita nggak akan bosen deh mengikuti setiap kisah Paijo. Buku ini dapat pula dipakai sebagai ilustrasi Khotbah dan renungan pribadi&lt;/p&gt;</t>
        </is>
      </c>
      <c r="Y1184" s="262" t="n">
        <v>64000</v>
      </c>
      <c r="Z1184" s="226" t="n"/>
      <c r="AA1184" s="241">
        <f>Y1591*Z1591</f>
        <v/>
      </c>
      <c r="AB1184" s="237" t="inlineStr">
        <is>
          <t>d2006212-4c6c-492d-ab5d-d4d7d03a0e79</t>
        </is>
      </c>
    </row>
    <row r="1185" ht="15" customHeight="1" s="283">
      <c r="A1185" s="109" t="n">
        <v>1583</v>
      </c>
      <c r="B1185" s="222">
        <f>HYPERLINK("https://mocostore.moco.co.id/catalog/"&amp;AB1592,"Klik Disini")</f>
        <v/>
      </c>
      <c r="C1185" s="223" t="inlineStr">
        <is>
          <t>Trik Menjebak Hacker dengan Honeypot</t>
        </is>
      </c>
      <c r="D1185" s="223" t="n"/>
      <c r="E1185" s="223" t="inlineStr">
        <is>
          <t>Firrar Utdirartatmo</t>
        </is>
      </c>
      <c r="F1185" s="223" t="inlineStr">
        <is>
          <t>979-731-708-0</t>
        </is>
      </c>
      <c r="G1185" s="223" t="inlineStr">
        <is>
          <t>978-979-29-9693-7</t>
        </is>
      </c>
      <c r="H1185" s="223" t="inlineStr">
        <is>
          <t>Komputer &amp; Internet</t>
        </is>
      </c>
      <c r="I1185" s="258" t="inlineStr">
        <is>
          <t>Perguruan Tinggi</t>
        </is>
      </c>
      <c r="J1185" s="186" t="inlineStr">
        <is>
          <t>009.05</t>
        </is>
      </c>
      <c r="K1185" s="223" t="n"/>
      <c r="L1185" s="223" t="n"/>
      <c r="M1185" s="259" t="n"/>
      <c r="N1185" s="223" t="inlineStr">
        <is>
          <t>Indonesia</t>
        </is>
      </c>
      <c r="O1185" s="223" t="inlineStr">
        <is>
          <t>Tidak diketahui</t>
        </is>
      </c>
      <c r="P1185" s="260" t="n">
        <v>2005</v>
      </c>
      <c r="Q1185" s="260" t="n">
        <v>2018</v>
      </c>
      <c r="R1185" s="223" t="inlineStr">
        <is>
          <t>Penerbit Andi</t>
        </is>
      </c>
      <c r="S1185" s="223" t="inlineStr">
        <is>
          <t>Andi Offset CV</t>
        </is>
      </c>
      <c r="T1185" s="223" t="inlineStr">
        <is>
          <t>Lokal</t>
        </is>
      </c>
      <c r="U1185" s="261" t="n">
        <v>156</v>
      </c>
      <c r="V1185" s="86" t="inlineStr">
        <is>
          <t>pdf</t>
        </is>
      </c>
      <c r="W1185" s="223" t="inlineStr">
        <is>
          <t>15.6 MB</t>
        </is>
      </c>
      <c r="X1185" s="225" t="inlineStr">
        <is>
          <t>&lt;p&gt;Gangguan keamanan komputer memiliki bermacam bentuk, dari probing/scanning, cracking, buffer overflow, deface web, worm, trojan, spam, sampai DOS. Selama ini para admin jaringan hanya dapat berupaya membuat pertahanan sebaik-baiknya, seperti dengan firewall dan IDS, agar jaringan tidak ditembus hacker.&lt;br /&gt;
 Kemunculan honeypot membuat keadaan menjadi imbang. Para admin kini dapat mengecoh usaha penyusup, mencatat aktivitasnya, mempelajarinya, bahkan kemudian melacaknya bila perlu. Honeypot mampu melakukan tindakan ofensif terhadap penyerang sehingga akan mengurangi serangan pada server.&amp;nbsp;&lt;br /&gt;
 &lt;br /&gt;
 Buku ini membahas:&lt;br /&gt;
 Mengapa Diperlukan Honeypot?&lt;br /&gt;
 Teroris cyber, ancaman dari masa depan&lt;br /&gt;
 Menghadapi hacking: menyerang atau bertahan?&lt;br /&gt;
 Teknik ofensif menghadapi hacker&lt;br /&gt;
 Potensi pemanfaatan Honeypot&lt;br /&gt;
 Bentuk Honeypot&lt;br /&gt;
 Pendekatan keamanan IDS/Firewall vs Honeypot&lt;br /&gt;
 Deteksi efektif dengan Honeypot&lt;br /&gt;
 Melawan worm dengan Honeypot&lt;br /&gt;
 NetBuster&lt;br /&gt;
 BackOfficer Friendly&lt;br /&gt;
 PatriotBox&lt;br /&gt;
 Honeyd&lt;br /&gt;
 Jackpot&lt;br /&gt;
 HoneyWeb&lt;br /&gt;
 Honeynet&lt;br /&gt;
 Virtual Honeypot dengan VMware&lt;/p&gt;</t>
        </is>
      </c>
      <c r="Y1185" s="262" t="n">
        <v>88500</v>
      </c>
      <c r="Z1185" s="226" t="n"/>
      <c r="AA1185" s="241">
        <f>Y1592*Z1592</f>
        <v/>
      </c>
      <c r="AB1185" s="237" t="inlineStr">
        <is>
          <t>ede68431-bfee-4e89-8925-726abf329739</t>
        </is>
      </c>
    </row>
    <row r="1186" ht="15" customHeight="1" s="283">
      <c r="A1186" s="109" t="n">
        <v>1584</v>
      </c>
      <c r="B1186" s="222">
        <f>HYPERLINK("https://mocostore.moco.co.id/catalog/"&amp;AB1593,"Klik Disini")</f>
        <v/>
      </c>
      <c r="C1186" s="223" t="inlineStr">
        <is>
          <t>Pemrograman X Window Linux: Aplikasi Persediaan dan Penjualan GUI dengan QT Designer</t>
        </is>
      </c>
      <c r="D1186" s="223" t="n"/>
      <c r="E1186" s="223" t="inlineStr">
        <is>
          <t>B. Herry Suharto</t>
        </is>
      </c>
      <c r="F1186" s="223" t="inlineStr">
        <is>
          <t>979-763-525-2</t>
        </is>
      </c>
      <c r="G1186" s="223" t="inlineStr">
        <is>
          <t>978-979-29-9509-1</t>
        </is>
      </c>
      <c r="H1186" s="223" t="inlineStr">
        <is>
          <t>Pemograman</t>
        </is>
      </c>
      <c r="I1186" s="258" t="inlineStr">
        <is>
          <t>Perguruan Tinggi</t>
        </is>
      </c>
      <c r="J1186" s="186" t="inlineStr">
        <is>
          <t>009.05</t>
        </is>
      </c>
      <c r="K1186" s="223" t="inlineStr">
        <is>
          <t>Edisi Ke-1</t>
        </is>
      </c>
      <c r="L1186" s="223" t="n"/>
      <c r="M1186" s="259" t="inlineStr">
        <is>
          <t>Tidak Tersedia</t>
        </is>
      </c>
      <c r="N1186" s="223" t="inlineStr">
        <is>
          <t>Indonesia</t>
        </is>
      </c>
      <c r="O1186" s="223" t="inlineStr">
        <is>
          <t>Bukan fiksi</t>
        </is>
      </c>
      <c r="P1186" s="260" t="n">
        <v>2006</v>
      </c>
      <c r="Q1186" s="260" t="n">
        <v>2018</v>
      </c>
      <c r="R1186" s="223" t="inlineStr">
        <is>
          <t>Penerbit Andi</t>
        </is>
      </c>
      <c r="S1186" s="223" t="inlineStr">
        <is>
          <t>Andi Offset CV</t>
        </is>
      </c>
      <c r="T1186" s="223" t="inlineStr">
        <is>
          <t>Lokal</t>
        </is>
      </c>
      <c r="U1186" s="261" t="n">
        <v>612</v>
      </c>
      <c r="V1186" s="86" t="inlineStr">
        <is>
          <t>pdf</t>
        </is>
      </c>
      <c r="W1186" s="223" t="inlineStr">
        <is>
          <t>11.2 MB</t>
        </is>
      </c>
      <c r="X1186" s="225" t="inlineStr">
        <is>
          <t>&lt;p&gt;Buku ini ditulis untuk memenuhi kebutuhan pasar program akuntansi yang bebas biaya lisensi. Kalau bicara mengenai bebas biaya lisensi, maka pilihan paling mudah adalah dengan masuk ke ranah sistem GNU/Linux. Program akuntansi dal.am buku ini merupakan program siap &amp;middot; pakai untuk akuntansi persediaan dan penjualan.&lt;/p&gt;</t>
        </is>
      </c>
      <c r="Y1186" s="262" t="n">
        <v>154000</v>
      </c>
      <c r="Z1186" s="226" t="n"/>
      <c r="AA1186" s="241">
        <f>Y1593*Z1593</f>
        <v/>
      </c>
      <c r="AB1186" s="237" t="inlineStr">
        <is>
          <t>581e2653-456b-4cd8-a1fa-dacf70ec6bb5</t>
        </is>
      </c>
    </row>
    <row r="1187" ht="15" customHeight="1" s="283">
      <c r="A1187" s="109" t="n">
        <v>1585</v>
      </c>
      <c r="B1187" s="222">
        <f>HYPERLINK("https://mocostore.moco.co.id/catalog/"&amp;AB1594,"Klik Disini")</f>
        <v/>
      </c>
      <c r="C1187" s="223" t="inlineStr">
        <is>
          <t>Trik Searching Efektif di Internet (Menggunakan 7 Search Engine Terbaik di Dunia)</t>
        </is>
      </c>
      <c r="D1187" s="223" t="n"/>
      <c r="E1187" s="223" t="inlineStr">
        <is>
          <t>Tony Hendroyono</t>
        </is>
      </c>
      <c r="F1187" s="223" t="inlineStr">
        <is>
          <t>979-731-656-4</t>
        </is>
      </c>
      <c r="G1187" s="223" t="inlineStr">
        <is>
          <t>978-979-29-9694-4</t>
        </is>
      </c>
      <c r="H1187" s="223" t="inlineStr">
        <is>
          <t>Komputer &amp; Internet</t>
        </is>
      </c>
      <c r="I1187" s="258" t="inlineStr">
        <is>
          <t>Perguruan Tinggi</t>
        </is>
      </c>
      <c r="J1187" s="186" t="inlineStr">
        <is>
          <t>009.05</t>
        </is>
      </c>
      <c r="K1187" s="223" t="n"/>
      <c r="L1187" s="264" t="n"/>
      <c r="M1187" s="265" t="n"/>
      <c r="N1187" s="223" t="inlineStr">
        <is>
          <t>Indonesia</t>
        </is>
      </c>
      <c r="O1187" s="223" t="inlineStr">
        <is>
          <t>Tidak diketahui</t>
        </is>
      </c>
      <c r="P1187" s="260" t="n">
        <v>2005</v>
      </c>
      <c r="Q1187" s="260" t="n">
        <v>2018</v>
      </c>
      <c r="R1187" s="223" t="inlineStr">
        <is>
          <t>Penerbit Andi</t>
        </is>
      </c>
      <c r="S1187" s="223" t="inlineStr">
        <is>
          <t>Andi Offset CV</t>
        </is>
      </c>
      <c r="T1187" s="223" t="inlineStr">
        <is>
          <t>Lokal</t>
        </is>
      </c>
      <c r="U1187" s="261" t="n">
        <v>132</v>
      </c>
      <c r="V1187" s="86" t="inlineStr">
        <is>
          <t>pdf</t>
        </is>
      </c>
      <c r="W1187" s="223" t="inlineStr">
        <is>
          <t>14.5 MB</t>
        </is>
      </c>
      <c r="X1187" s="225" t="inlineStr">
        <is>
          <t>&lt;p&gt;Ada kepuasan tersendiri jika kita menemukan sesuatu yang kita cari dengan mudah dan cepat. Mesin pencari di Internet pun tanggap akan hal ini. Berbagai fitur dan bantuan disediakan untuk memberi kemudahan bagi para netter untuk mencari informasi dengan cepat dan akurat. Namun ada hal lain yang menggelitik selain soal cari-mencari data, yaitu bagaimana awal ide cemerlang munculnya sebuah search engine itu sendiri, bagaimana cara kerjanya, serta fasilitas-fasilitas &amp;acirc;&amp;euro;&amp;ldquo; di luar pencarian -- apa saja yang disediakannya. Dengan sedikit eksperimen, pembaca akan dapat meningkatkan kualitas penggunaan search engine dan menemukan rahasia yang tersembunyi di dalamnya. Buku ini membahas beberapa search engine, meliputi Google, Yahoo!, AltaVista, Alltheweb, Lycos, Excite, WebCrawler.&lt;/p&gt;</t>
        </is>
      </c>
      <c r="Y1187" s="262" t="n">
        <v>60500</v>
      </c>
      <c r="Z1187" s="226" t="n"/>
      <c r="AA1187" s="241">
        <f>Y1594*Z1594</f>
        <v/>
      </c>
      <c r="AB1187" s="237" t="inlineStr">
        <is>
          <t>32a7bf45-7700-44bd-a535-52f4872dbaea</t>
        </is>
      </c>
    </row>
    <row r="1188" ht="15" customHeight="1" s="283">
      <c r="A1188" s="109" t="n">
        <v>1586</v>
      </c>
      <c r="B1188" s="222">
        <f>HYPERLINK("https://mocostore.moco.co.id/catalog/"&amp;AB1595,"Klik Disini")</f>
        <v/>
      </c>
      <c r="C1188" s="223" t="inlineStr">
        <is>
          <t>Refactoring pada Object Oriented Software dan Object Database</t>
        </is>
      </c>
      <c r="D1188" s="223" t="n"/>
      <c r="E1188" s="223" t="inlineStr">
        <is>
          <t>Djon Irwanto</t>
        </is>
      </c>
      <c r="F1188" s="223" t="inlineStr">
        <is>
          <t>978-979-29-1372-9</t>
        </is>
      </c>
      <c r="G1188" s="223" t="inlineStr">
        <is>
          <t>978-979-29-9283-0</t>
        </is>
      </c>
      <c r="H1188" s="223" t="inlineStr">
        <is>
          <t>Komputer &amp; Internet</t>
        </is>
      </c>
      <c r="I1188" s="258" t="inlineStr">
        <is>
          <t>Perguruan Tinggi</t>
        </is>
      </c>
      <c r="J1188" s="186" t="inlineStr">
        <is>
          <t>009.14</t>
        </is>
      </c>
      <c r="K1188" s="223" t="n"/>
      <c r="L1188" s="264" t="n"/>
      <c r="M1188" s="265" t="n"/>
      <c r="N1188" s="223" t="inlineStr">
        <is>
          <t>Indonesia</t>
        </is>
      </c>
      <c r="O1188" s="223" t="inlineStr">
        <is>
          <t>Tidak diketahui</t>
        </is>
      </c>
      <c r="P1188" s="260" t="n">
        <v>2010</v>
      </c>
      <c r="Q1188" s="260" t="n">
        <v>2018</v>
      </c>
      <c r="R1188" s="223" t="inlineStr">
        <is>
          <t>Penerbit Andi</t>
        </is>
      </c>
      <c r="S1188" s="223" t="inlineStr">
        <is>
          <t>Andi Offset CV</t>
        </is>
      </c>
      <c r="T1188" s="223" t="inlineStr">
        <is>
          <t>Lokal</t>
        </is>
      </c>
      <c r="U1188" s="261" t="n">
        <v>277</v>
      </c>
      <c r="V1188" s="86" t="inlineStr">
        <is>
          <t>pdf</t>
        </is>
      </c>
      <c r="W1188" s="223" t="inlineStr">
        <is>
          <t>18.4 MB</t>
        </is>
      </c>
      <c r="X1188" s="225" t="inlineStr">
        <is>
          <t>&lt;p&gt;lrwanto Milky Way framework adalah sebuah framework&amp;nbsp;&lt;br /&gt;
 pelaksanaan proses refactoring yang dipetakan melalui sebuah refactoring life-cycle untuk menjawab tantangan&amp;nbsp;&lt;br /&gt;
 di dalam proses manajemen software. Proses ini&amp;nbsp;&lt;br /&gt;
 mengintegrasikan kualitas di dalam aktivitas software&amp;nbsp;&lt;br /&gt;
 development.&amp;nbsp;&lt;br /&gt;
 Framework ini diciptakan sedemikian rupa sehingga ia tidak dependent terhadap sebuah methodology object oriented software development tertentu. Ia bukanlah sebuah teori tentang refactoring, melainkan sebuah framework yang akan menunjukan best practice proses pelaksanaan refactoring secara ter-system di dalam proses development software&amp;quot; Djon Irwanto (2009).&amp;nbsp;&lt;/p&gt;</t>
        </is>
      </c>
      <c r="Y1188" s="262" t="n">
        <v>108000</v>
      </c>
      <c r="Z1188" s="226" t="n"/>
      <c r="AA1188" s="241">
        <f>Y1595*Z1595</f>
        <v/>
      </c>
      <c r="AB1188" s="237" t="inlineStr">
        <is>
          <t>494b8de3-5c07-42dd-930b-e6886f01df27</t>
        </is>
      </c>
    </row>
    <row r="1189" ht="15" customHeight="1" s="283">
      <c r="A1189" s="109" t="n">
        <v>1587</v>
      </c>
      <c r="B1189" s="222">
        <f>HYPERLINK("https://mocostore.moco.co.id/catalog/"&amp;AB1596,"Klik Disini")</f>
        <v/>
      </c>
      <c r="C1189" s="223" t="inlineStr">
        <is>
          <t>Sistem Informasi Geografis dengan MapInfo Professional</t>
        </is>
      </c>
      <c r="D1189" s="223" t="n"/>
      <c r="E1189" s="223" t="inlineStr">
        <is>
          <t>Yeyep Yousman</t>
        </is>
      </c>
      <c r="F1189" s="223" t="inlineStr">
        <is>
          <t>979-731-417-0</t>
        </is>
      </c>
      <c r="G1189" s="223" t="inlineStr">
        <is>
          <t>978-979-29-9178-9</t>
        </is>
      </c>
      <c r="H1189" s="223" t="inlineStr">
        <is>
          <t>Komputer &amp; Internet</t>
        </is>
      </c>
      <c r="I1189" s="258" t="inlineStr">
        <is>
          <t>Perguruan Tinggi</t>
        </is>
      </c>
      <c r="J1189" s="186" t="inlineStr">
        <is>
          <t>009.05</t>
        </is>
      </c>
      <c r="K1189" s="223" t="n"/>
      <c r="L1189" s="264" t="n"/>
      <c r="M1189" s="265" t="n"/>
      <c r="N1189" s="223" t="inlineStr">
        <is>
          <t>Indonesia</t>
        </is>
      </c>
      <c r="O1189" s="223" t="inlineStr">
        <is>
          <t>Tidak diketahui</t>
        </is>
      </c>
      <c r="P1189" s="260" t="n">
        <v>2004</v>
      </c>
      <c r="Q1189" s="260" t="n">
        <v>2018</v>
      </c>
      <c r="R1189" s="223" t="inlineStr">
        <is>
          <t>Penerbit Andi</t>
        </is>
      </c>
      <c r="S1189" s="223" t="inlineStr">
        <is>
          <t>Andi Offset CV</t>
        </is>
      </c>
      <c r="T1189" s="223" t="inlineStr">
        <is>
          <t>Lokal</t>
        </is>
      </c>
      <c r="U1189" s="261" t="n">
        <v>192</v>
      </c>
      <c r="V1189" s="86" t="inlineStr">
        <is>
          <t>pdf</t>
        </is>
      </c>
      <c r="W1189" s="223" t="inlineStr">
        <is>
          <t>23.1 MB</t>
        </is>
      </c>
      <c r="X1189" s="225" t="inlineStr">
        <is>
          <t>&lt;p&gt;Sistem Informasimasi Geografis atau disingkat SIG merupkan sistem berbasis komputer yang mampu menghasilkan informasi angka maupun peta aktual, SIG memiliki kemampuan memvisualissikan suatu informasi yang berguna untuk merencanakan, mengelola serta memantau perkembangan suatu pekerjaan geografis, SIG digunakan untuk mengumpulkan, menyimpan, menggabungkan, mengatur, mentransformasi, memanipulasi dan menganalisis data-data yang erat kaitanya dibidang-bidang spasial dan geo-informasi. SIG juga dapat diguankan sebagai alat komunikasi dan intergrasi antar disiplin ilmu, terutama disiplin ilmu yang memerlukan informasi-informasi yang berhubungan dengan permukaan bumi (&lt;em&gt;geosiences&lt;/em&gt;). Dewasa ini, SIG diaplikasikan di berbagai bidang dan disiplin ilmu yang erat kaitanya dengan permukaan bumi, perencanaan wilayah, pembangunan perkotaan, real estate, kehutanan, pertanian, transportasi sampai bidang ekonomi dan bisnis&lt;/p&gt;</t>
        </is>
      </c>
      <c r="Y1189" s="262" t="n">
        <v>77000</v>
      </c>
      <c r="Z1189" s="226" t="n"/>
      <c r="AA1189" s="241">
        <f>Y1596*Z1596</f>
        <v/>
      </c>
      <c r="AB1189" s="237" t="inlineStr">
        <is>
          <t>12ab83ad-e2f7-4f44-aa60-bed3771f4928</t>
        </is>
      </c>
    </row>
    <row r="1190" ht="15" customHeight="1" s="283">
      <c r="A1190" s="109" t="n">
        <v>1588</v>
      </c>
      <c r="B1190" s="222">
        <f>HYPERLINK("https://mocostore.moco.co.id/catalog/"&amp;AB1597,"Klik Disini")</f>
        <v/>
      </c>
      <c r="C1190" s="223" t="inlineStr">
        <is>
          <t>Sistem Informasi Manajemen dengan Visual Basic 6</t>
        </is>
      </c>
      <c r="D1190" s="223" t="n"/>
      <c r="E1190" s="223" t="inlineStr">
        <is>
          <t>Bagus Karuniawan</t>
        </is>
      </c>
      <c r="F1190" s="223" t="inlineStr">
        <is>
          <t>979-731-218-6</t>
        </is>
      </c>
      <c r="G1190" s="223" t="inlineStr">
        <is>
          <t>978-979-29-9180-2</t>
        </is>
      </c>
      <c r="H1190" s="223" t="inlineStr">
        <is>
          <t>Komputer &amp; Internet</t>
        </is>
      </c>
      <c r="I1190" s="258" t="inlineStr">
        <is>
          <t>Perguruan Tinggi</t>
        </is>
      </c>
      <c r="J1190" s="186" t="inlineStr">
        <is>
          <t>009.05</t>
        </is>
      </c>
      <c r="K1190" s="223" t="n"/>
      <c r="L1190" s="223" t="n"/>
      <c r="M1190" s="259" t="n"/>
      <c r="N1190" s="223" t="inlineStr">
        <is>
          <t>Indonesia</t>
        </is>
      </c>
      <c r="O1190" s="223" t="inlineStr">
        <is>
          <t>Tidak diketahui</t>
        </is>
      </c>
      <c r="P1190" s="260" t="n">
        <v>2004</v>
      </c>
      <c r="Q1190" s="260" t="n">
        <v>2018</v>
      </c>
      <c r="R1190" s="223" t="inlineStr">
        <is>
          <t>Penerbit Andi</t>
        </is>
      </c>
      <c r="S1190" s="223" t="inlineStr">
        <is>
          <t>Andi Offset CV</t>
        </is>
      </c>
      <c r="T1190" s="223" t="inlineStr">
        <is>
          <t>Lokal</t>
        </is>
      </c>
      <c r="U1190" s="261" t="n">
        <v>150</v>
      </c>
      <c r="V1190" s="86" t="inlineStr">
        <is>
          <t>pdf</t>
        </is>
      </c>
      <c r="W1190" s="223" t="inlineStr">
        <is>
          <t>7.8 MB</t>
        </is>
      </c>
      <c r="X1190" s="225" t="inlineStr">
        <is>
          <t>&lt;p&gt;Akhir-akhir ini banyak sekali aktivitas manusia yang telah digantikan oleh sistem komputer. Dengan adanya sistem komputer maka pekerjaan dapat diselesaikan secara cepat dan terstruktur. Hal di atas dirasakan sangat perlu&lt;br /&gt;
 terutama di dalam dunia usaha atau perekonomian. Perhitungan-perhitungan yang selama ini dilakukan secara manual, kini dapat terselesaikan secara cepat. Pencarian data yang bertele-tele, kini telah tersubstitusikan dengan&lt;br /&gt;
 proses pencarian yang lebih cepat dan akurat oleh komputer. Masih banyak lagi kegunaan dari sistem komputer dalam rangka meringankan beban manusia dalam aktivitas bisnis.&lt;br /&gt;
 Dengan buku ini Anda diajak untuk menjadi seorang analis yang dapat membuat dan mendesain sebuah sistem komputer terpadu di bidang ekonomi atau lebih dikenal dengan istilah Sistem lnformasi Manajemen. Pada bab terakhir Anda akan diajak untuk meninjau sebuah studi kasus yang dapat Anda perhatikan sebagai langkah awal dalam menganalisis sebuah sistem dalam kehidupan sehari-hari.&lt;/p&gt;</t>
        </is>
      </c>
      <c r="Y1190" s="262" t="n">
        <v>63000</v>
      </c>
      <c r="Z1190" s="226" t="n"/>
      <c r="AA1190" s="241">
        <f>Y1597*Z1597</f>
        <v/>
      </c>
      <c r="AB1190" s="237" t="inlineStr">
        <is>
          <t>330d84b6-7ff0-4bb3-95fa-05c7d75b666b</t>
        </is>
      </c>
    </row>
    <row r="1191" ht="15" customHeight="1" s="283">
      <c r="A1191" s="109" t="n">
        <v>1589</v>
      </c>
      <c r="B1191" s="222">
        <f>HYPERLINK("https://mocostore.moco.co.id/catalog/"&amp;AB1598,"Klik Disini")</f>
        <v/>
      </c>
      <c r="C1191" s="223" t="inlineStr">
        <is>
          <t>Tuhan Memberkati dalam Duka</t>
        </is>
      </c>
      <c r="D1191" s="223" t="n"/>
      <c r="E1191" s="223" t="inlineStr">
        <is>
          <t>Samuel Hutabarat</t>
        </is>
      </c>
      <c r="F1191" s="223" t="inlineStr">
        <is>
          <t>978-979-29-1062-9</t>
        </is>
      </c>
      <c r="G1191" s="223" t="inlineStr">
        <is>
          <t>978-979-29-9697-5</t>
        </is>
      </c>
      <c r="H1191" s="223" t="inlineStr">
        <is>
          <t>Agama Kristen</t>
        </is>
      </c>
      <c r="I1191" s="258" t="inlineStr">
        <is>
          <t>Perguruan Tinggi</t>
        </is>
      </c>
      <c r="J1191" s="186" t="inlineStr">
        <is>
          <t>009.16</t>
        </is>
      </c>
      <c r="K1191" s="223" t="n"/>
      <c r="L1191" s="264" t="n"/>
      <c r="M1191" s="265" t="n"/>
      <c r="N1191" s="223" t="inlineStr">
        <is>
          <t>Indonesia</t>
        </is>
      </c>
      <c r="O1191" s="223" t="inlineStr">
        <is>
          <t>Tidak diketahui</t>
        </is>
      </c>
      <c r="P1191" s="260" t="n">
        <v>2009</v>
      </c>
      <c r="Q1191" s="260" t="n">
        <v>2018</v>
      </c>
      <c r="R1191" s="223" t="inlineStr">
        <is>
          <t>Penerbit Andi</t>
        </is>
      </c>
      <c r="S1191" s="223" t="inlineStr">
        <is>
          <t>Andi Offset CV</t>
        </is>
      </c>
      <c r="T1191" s="223" t="inlineStr">
        <is>
          <t>Lokal</t>
        </is>
      </c>
      <c r="U1191" s="261" t="n">
        <v>129</v>
      </c>
      <c r="V1191" s="86" t="inlineStr">
        <is>
          <t>pdf</t>
        </is>
      </c>
      <c r="W1191" s="223" t="inlineStr">
        <is>
          <t>2.7 MB</t>
        </is>
      </c>
      <c r="X1191" s="225" t="inlineStr">
        <is>
          <t>&lt;p&gt;Kematian adalah suatu peristiwa yang alami yang akan dilalui setiap manusia. Kematian adalah suatu proses yang tidak nikmat untuk dijalani bagi yang ditinggalkan. Kematian adalah tragedi dan malapetaka.&lt;/p&gt;
 &lt;p&gt;Itulah pandangan orang-orang terhadap kamatian. Pada 2 Agustus 2008, kedua orang tua saya dirampok dan dibunuh di rumah mereka. Peristiwa ini memang menyedihkan dan menyakitkan, namun telah mengubah cara pandang saya tentang kematian. Saya menyaksikan dan merasakan sendiri bagaimana tangan Tuhan yang perkasa mampu menuntun anak-anakNYA untuk mengubah dukacita menjadi sukacita. Buku ini adalah gabungan antara jurnal saya ketika melewati masa-masa duka pelajaran-pelajaran yang saya petik saat menghadapi masa-masa yang sulit itu.&lt;/p&gt;
 &lt;p&gt;Mengapa buku ini penting? Melalui buku ini saya akan mengajak Anda untuk melihat :&lt;/p&gt;
 &lt;ul&gt;
 &lt;li&gt;Cara menikapi kematian&lt;/li&gt;
 &lt;li&gt;Arti kematian bagi Tuhan&lt;/li&gt;
 &lt;li&gt;Kemana orang-orang yang meninggal pergi?&lt;/li&gt;
 &lt;li&gt;Apa bedanya Sheol, Gehenna, Firdaus dan Surga?&lt;/li&gt;
 &lt;li&gt;Apa yang harus dilakukan untuk mencapai kehidupan kekal?&lt;/li&gt;
 &lt;li&gt;Mengapa tragedi atau malapetaka diizinkan Tuhan terjadi dalam hidup manusia?&lt;/li&gt;
 &lt;li&gt;Apa yang Tuhan inginkan dari kehidupan Anda?&lt;/li&gt;
 &lt;/ul&gt;</t>
        </is>
      </c>
      <c r="Y1191" s="262" t="n">
        <v>85500</v>
      </c>
      <c r="Z1191" s="226" t="n"/>
      <c r="AA1191" s="241">
        <f>Y1598*Z1598</f>
        <v/>
      </c>
      <c r="AB1191" s="237" t="inlineStr">
        <is>
          <t>795a7ac0-2b80-4a08-8e13-9cdd8cd141f9</t>
        </is>
      </c>
    </row>
    <row r="1192" ht="15" customHeight="1" s="283">
      <c r="A1192" s="109" t="n">
        <v>1590</v>
      </c>
      <c r="B1192" s="222">
        <f>HYPERLINK("https://mocostore.moco.co.id/catalog/"&amp;AB1599,"Klik Disini")</f>
        <v/>
      </c>
      <c r="C1192" s="223" t="inlineStr">
        <is>
          <t>Tuhan, Aku Punya Rahasia</t>
        </is>
      </c>
      <c r="D1192" s="223" t="n"/>
      <c r="E1192" s="223" t="inlineStr">
        <is>
          <t>Debora Vivi</t>
        </is>
      </c>
      <c r="F1192" s="223" t="inlineStr">
        <is>
          <t>978-979-29-2944-7</t>
        </is>
      </c>
      <c r="G1192" s="223" t="inlineStr">
        <is>
          <t>978-979-29-9698-2</t>
        </is>
      </c>
      <c r="H1192" s="223" t="inlineStr">
        <is>
          <t>Agama Kristen</t>
        </is>
      </c>
      <c r="I1192" s="258" t="inlineStr">
        <is>
          <t>Perguruan Tinggi</t>
        </is>
      </c>
      <c r="J1192" s="186" t="inlineStr">
        <is>
          <t>009.16</t>
        </is>
      </c>
      <c r="K1192" s="223" t="n"/>
      <c r="L1192" s="264" t="n"/>
      <c r="M1192" s="265" t="n"/>
      <c r="N1192" s="223" t="inlineStr">
        <is>
          <t>Indonesia</t>
        </is>
      </c>
      <c r="O1192" s="223" t="inlineStr">
        <is>
          <t>Tidak diketahui</t>
        </is>
      </c>
      <c r="P1192" s="260" t="n">
        <v>2012</v>
      </c>
      <c r="Q1192" s="260" t="n">
        <v>2018</v>
      </c>
      <c r="R1192" s="223" t="inlineStr">
        <is>
          <t>Penerbit Andi</t>
        </is>
      </c>
      <c r="S1192" s="223" t="inlineStr">
        <is>
          <t>Andi Offset CV</t>
        </is>
      </c>
      <c r="T1192" s="223" t="inlineStr">
        <is>
          <t>Lokal</t>
        </is>
      </c>
      <c r="U1192" s="261" t="n">
        <v>200</v>
      </c>
      <c r="V1192" s="86" t="inlineStr">
        <is>
          <t>pdf</t>
        </is>
      </c>
      <c r="W1192" s="223" t="inlineStr">
        <is>
          <t>6.5 MB</t>
        </is>
      </c>
      <c r="X1192" s="225" t="inlineStr">
        <is>
          <t>&lt;p&gt;Buku ini berisi 55 kisah hidu penulis dan renungan yang berkesan bagi penulis. Dari setiap kisah hidup yang disampaikan penulis, ada nilai-nilai rohani yang dipetik dan bermanfaat bagi pembaca.&lt;/p&gt;</t>
        </is>
      </c>
      <c r="Y1192" s="262" t="n">
        <v>55000</v>
      </c>
      <c r="Z1192" s="226" t="n"/>
      <c r="AA1192" s="241">
        <f>Y1599*Z1599</f>
        <v/>
      </c>
      <c r="AB1192" s="237" t="inlineStr">
        <is>
          <t>529c3a80-ace0-4084-b51f-a6fb2255cc5b</t>
        </is>
      </c>
    </row>
    <row r="1193" ht="15" customHeight="1" s="283">
      <c r="A1193" s="109" t="n">
        <v>1591</v>
      </c>
      <c r="B1193" s="222">
        <f>HYPERLINK("https://mocostore.moco.co.id/catalog/"&amp;AB1600,"Klik Disini")</f>
        <v/>
      </c>
      <c r="C1193" s="223" t="inlineStr">
        <is>
          <t>Pemrograman XML di Java dengan JBuilder</t>
        </is>
      </c>
      <c r="D1193" s="223" t="n"/>
      <c r="E1193" s="223" t="inlineStr">
        <is>
          <t>Firrar Utdirartatmo</t>
        </is>
      </c>
      <c r="F1193" s="223" t="inlineStr">
        <is>
          <t>979-731-305-0</t>
        </is>
      </c>
      <c r="G1193" s="223" t="inlineStr">
        <is>
          <t>978-979-29-9512-1</t>
        </is>
      </c>
      <c r="H1193" s="223" t="inlineStr">
        <is>
          <t>Pemograman</t>
        </is>
      </c>
      <c r="I1193" s="258" t="inlineStr">
        <is>
          <t>Perguruan Tinggi</t>
        </is>
      </c>
      <c r="J1193" s="186" t="inlineStr">
        <is>
          <t>009.05</t>
        </is>
      </c>
      <c r="K1193" s="223" t="inlineStr">
        <is>
          <t>Tidak Tersedia</t>
        </is>
      </c>
      <c r="L1193" s="223" t="n"/>
      <c r="M1193" s="259" t="inlineStr">
        <is>
          <t>Tidak Tersedia</t>
        </is>
      </c>
      <c r="N1193" s="223" t="inlineStr">
        <is>
          <t>Indonesia</t>
        </is>
      </c>
      <c r="O1193" s="223" t="inlineStr">
        <is>
          <t>Tidak diketahui</t>
        </is>
      </c>
      <c r="P1193" s="260" t="n">
        <v>2004</v>
      </c>
      <c r="Q1193" s="260" t="n">
        <v>2018</v>
      </c>
      <c r="R1193" s="223" t="inlineStr">
        <is>
          <t>Penerbit Andi</t>
        </is>
      </c>
      <c r="S1193" s="223" t="inlineStr">
        <is>
          <t>Andi Offset CV</t>
        </is>
      </c>
      <c r="T1193" s="223" t="inlineStr">
        <is>
          <t>Lokal</t>
        </is>
      </c>
      <c r="U1193" s="261" t="n">
        <v>170</v>
      </c>
      <c r="V1193" s="86" t="inlineStr">
        <is>
          <t>pdf</t>
        </is>
      </c>
      <c r="W1193" s="223" t="inlineStr">
        <is>
          <t>18.2 MB</t>
        </is>
      </c>
      <c r="X1193" s="225" t="inlineStr">
        <is>
          <t>&lt;p&gt;Buku ini menyajikan bermacam tutorial dan cara memanfaatkan JBuilder sebagai suatu lingkungan integral untuk pemrograman XML berbasis Java. Dengan segala fasilitas, bermacam tool, dan wizard kita dapat mengembangkan pemanfaatan XML secara cepat dan efektif. JBuilder membantu Anda dengan mekanisme interaksi yang mudah untuk tidak membiarkan pemrogram terbebani banyak kerumitan.&lt;/p&gt;</t>
        </is>
      </c>
      <c r="Y1193" s="262" t="n">
        <v>101000</v>
      </c>
      <c r="Z1193" s="226" t="n"/>
      <c r="AA1193" s="241">
        <f>Y1600*Z1600</f>
        <v/>
      </c>
      <c r="AB1193" s="237" t="inlineStr">
        <is>
          <t>ac026f5b-3274-49b0-8e6f-2747baab7867</t>
        </is>
      </c>
    </row>
    <row r="1194" ht="15" customHeight="1" s="283">
      <c r="A1194" s="109" t="n">
        <v>1592</v>
      </c>
      <c r="B1194" s="222">
        <f>HYPERLINK("https://mocostore.moco.co.id/catalog/"&amp;AB1601,"Klik Disini")</f>
        <v/>
      </c>
      <c r="C1194" s="223" t="inlineStr">
        <is>
          <t>Smart Book of Christianity: Perjanjian Baru</t>
        </is>
      </c>
      <c r="D1194" s="223" t="n"/>
      <c r="E1194" s="223" t="inlineStr">
        <is>
          <t>Lukas Adi S</t>
        </is>
      </c>
      <c r="F1194" s="223" t="inlineStr">
        <is>
          <t>978-979-29-2824-2</t>
        </is>
      </c>
      <c r="G1194" s="223" t="inlineStr">
        <is>
          <t>978-979-29-9184-0</t>
        </is>
      </c>
      <c r="H1194" s="223" t="inlineStr">
        <is>
          <t>Agama Kristen</t>
        </is>
      </c>
      <c r="I1194" s="258" t="inlineStr">
        <is>
          <t>Perguruan Tinggi</t>
        </is>
      </c>
      <c r="J1194" s="186" t="inlineStr">
        <is>
          <t>009.16</t>
        </is>
      </c>
      <c r="K1194" s="223" t="n"/>
      <c r="L1194" s="264" t="n"/>
      <c r="M1194" s="265" t="n"/>
      <c r="N1194" s="223" t="inlineStr">
        <is>
          <t>Indonesia</t>
        </is>
      </c>
      <c r="O1194" s="223" t="inlineStr">
        <is>
          <t>Tidak diketahui</t>
        </is>
      </c>
      <c r="P1194" s="260" t="n">
        <v>2012</v>
      </c>
      <c r="Q1194" s="260" t="n">
        <v>2018</v>
      </c>
      <c r="R1194" s="223" t="inlineStr">
        <is>
          <t>Penerbit Andi</t>
        </is>
      </c>
      <c r="S1194" s="223" t="inlineStr">
        <is>
          <t>Andi Offset CV</t>
        </is>
      </c>
      <c r="T1194" s="223" t="inlineStr">
        <is>
          <t>Lokal</t>
        </is>
      </c>
      <c r="U1194" s="261" t="n">
        <v>468</v>
      </c>
      <c r="V1194" s="86" t="inlineStr">
        <is>
          <t>pdf</t>
        </is>
      </c>
      <c r="W1194" s="223" t="inlineStr">
        <is>
          <t>27.7 MB</t>
        </is>
      </c>
      <c r="X1194" s="225" t="inlineStr">
        <is>
          <t>&lt;p&gt;Smart Book of Christianity: Perjanjian Baru berisi data, fakta, peristiwa, dan nama-nama istilah dan tempat-tempat yang disebutkan dan berkaitan dengan zaman Alkitab Perjanjian Baru. Selain itu, juga dijelaskan berbagai hal yang tidak diceritakan dalam Alkitab Perjanjian Baru, misalnya arti nama-nama Allah, latar belakang Kitab-kitab dalam perjanjian baru, makanan dan minuman yang dikenal pada masa Perjanjian Baru, dsb. Dilengkapi peta dan gambar-gambar pendukung, membuat pembaca lebih mudah memahami penjelasan-penjelasan dalam buku ini.&lt;br /&gt;
 &lt;br /&gt;
 &amp;nbsp;&lt;/p&gt;</t>
        </is>
      </c>
      <c r="Y1194" s="262" t="n">
        <v>155000</v>
      </c>
      <c r="Z1194" s="226" t="n"/>
      <c r="AA1194" s="241">
        <f>Y1601*Z1601</f>
        <v/>
      </c>
      <c r="AB1194" s="237" t="inlineStr">
        <is>
          <t>40d4ba35-9a08-498c-aa1a-ad52655b38ac</t>
        </is>
      </c>
    </row>
    <row r="1195" ht="15" customHeight="1" s="283">
      <c r="A1195" s="109" t="n">
        <v>1594</v>
      </c>
      <c r="B1195" s="222">
        <f>HYPERLINK("https://mocostore.moco.co.id/catalog/"&amp;AB1603,"Klik Disini")</f>
        <v/>
      </c>
      <c r="C1195" s="223" t="inlineStr">
        <is>
          <t>Smart Christian Leadership</t>
        </is>
      </c>
      <c r="D1195" s="223" t="n"/>
      <c r="E1195" s="223" t="inlineStr">
        <is>
          <t>Pudjiarto Boestam</t>
        </is>
      </c>
      <c r="F1195" s="223" t="inlineStr">
        <is>
          <t>978-979-29-1085-8</t>
        </is>
      </c>
      <c r="G1195" s="223" t="inlineStr">
        <is>
          <t>978-979-29-9186-4</t>
        </is>
      </c>
      <c r="H1195" s="223" t="inlineStr">
        <is>
          <t>Agama Kristen</t>
        </is>
      </c>
      <c r="I1195" s="258" t="inlineStr">
        <is>
          <t>Perguruan Tinggi</t>
        </is>
      </c>
      <c r="J1195" s="186" t="inlineStr">
        <is>
          <t>009.16</t>
        </is>
      </c>
      <c r="K1195" s="223" t="n"/>
      <c r="L1195" s="264" t="n"/>
      <c r="M1195" s="265" t="n"/>
      <c r="N1195" s="223" t="inlineStr">
        <is>
          <t>Indonesia</t>
        </is>
      </c>
      <c r="O1195" s="223" t="inlineStr">
        <is>
          <t>Tidak diketahui</t>
        </is>
      </c>
      <c r="P1195" s="260" t="n">
        <v>2009</v>
      </c>
      <c r="Q1195" s="260" t="n">
        <v>2018</v>
      </c>
      <c r="R1195" s="223" t="inlineStr">
        <is>
          <t>Penerbit Andi</t>
        </is>
      </c>
      <c r="S1195" s="223" t="inlineStr">
        <is>
          <t>Andi Offset CV</t>
        </is>
      </c>
      <c r="T1195" s="223" t="inlineStr">
        <is>
          <t>Lokal</t>
        </is>
      </c>
      <c r="U1195" s="261" t="n">
        <v>126</v>
      </c>
      <c r="V1195" s="86" t="inlineStr">
        <is>
          <t>pdf</t>
        </is>
      </c>
      <c r="W1195" s="223" t="inlineStr">
        <is>
          <t>2.1 MB</t>
        </is>
      </c>
      <c r="X1195" s="225" t="inlineStr">
        <is>
          <t>&lt;p&gt;Smart Christian Leadership lahir dari suatu visi melihat orang sukses dalam hidup ini. Setiap orang adalah pemimpin, paling tidak bagi diri sendiri. Kesuksesan memimpin diri sendiri maupun orang lain tidak datang tanpa usaha. Kesuksesan bukanlah perkara nasib atau takdir, melainkan perjuangan yang tidak mengenal lelah.&lt;br /&gt;
 &lt;br /&gt;
 Bagian dari perjuangan itu adalah pembaruan dan pembentukan karakter Serta pelatihan pengembangan kecakapan yang penuh pengorbanan. Prinsip-prinsip kepemimpinan yang berhasil ini telah terbukti melalui kehidupan dan pelayanan para pemimpin terbesar segala abad, Musa dan Nehemia, Anda ingin sukses dalam kepemimpinan? Prinsip-prinsip dalam buku inilah yang Anda butuhkan!&lt;/p&gt;</t>
        </is>
      </c>
      <c r="Y1195" s="262" t="n">
        <v>49000</v>
      </c>
      <c r="Z1195" s="226" t="n"/>
      <c r="AA1195" s="241">
        <f>Y1603*Z1603</f>
        <v/>
      </c>
      <c r="AB1195" s="237" t="inlineStr">
        <is>
          <t>3799af55-d37a-4ec5-a670-18861ee252c8</t>
        </is>
      </c>
    </row>
    <row r="1196" ht="15" customHeight="1" s="283">
      <c r="A1196" s="109" t="n">
        <v>1595</v>
      </c>
      <c r="B1196" s="222">
        <f>HYPERLINK("https://mocostore.moco.co.id/catalog/"&amp;AB1604,"Klik Disini")</f>
        <v/>
      </c>
      <c r="C1196" s="223" t="inlineStr">
        <is>
          <t>Turning Point</t>
        </is>
      </c>
      <c r="D1196" s="223" t="n"/>
      <c r="E1196" s="223" t="inlineStr">
        <is>
          <t>Sandy Triyasa</t>
        </is>
      </c>
      <c r="F1196" s="223" t="inlineStr">
        <is>
          <t>979-763-928-2</t>
        </is>
      </c>
      <c r="G1196" s="223" t="inlineStr">
        <is>
          <t>978-979-29-9700-2</t>
        </is>
      </c>
      <c r="H1196" s="223" t="inlineStr">
        <is>
          <t>Agama Kristen</t>
        </is>
      </c>
      <c r="I1196" s="258" t="inlineStr">
        <is>
          <t>Perguruan Tinggi</t>
        </is>
      </c>
      <c r="J1196" s="186" t="inlineStr">
        <is>
          <t>009.16</t>
        </is>
      </c>
      <c r="K1196" s="223" t="n"/>
      <c r="L1196" s="223" t="n"/>
      <c r="M1196" s="259" t="n"/>
      <c r="N1196" s="223" t="inlineStr">
        <is>
          <t>Indonesia</t>
        </is>
      </c>
      <c r="O1196" s="223" t="inlineStr">
        <is>
          <t>Tidak diketahui</t>
        </is>
      </c>
      <c r="P1196" s="260" t="n">
        <v>2008</v>
      </c>
      <c r="Q1196" s="260" t="n">
        <v>2018</v>
      </c>
      <c r="R1196" s="223" t="inlineStr">
        <is>
          <t>Penerbit Andi</t>
        </is>
      </c>
      <c r="S1196" s="223" t="inlineStr">
        <is>
          <t>Andi Offset CV</t>
        </is>
      </c>
      <c r="T1196" s="223" t="inlineStr">
        <is>
          <t>Lokal</t>
        </is>
      </c>
      <c r="U1196" s="261" t="n">
        <v>168</v>
      </c>
      <c r="V1196" s="86" t="inlineStr">
        <is>
          <t>pdf</t>
        </is>
      </c>
      <c r="W1196" s="223" t="inlineStr">
        <is>
          <t>2.7 MB</t>
        </is>
      </c>
      <c r="X1196" s="225" t="inlineStr">
        <is>
          <t>&lt;p&gt;Puaskah Anda dengan hidup Anda sekarang? Ataukah Anda merasa berada dalam labirin kehidupan yang tak berjuang? Anda mendambakan sebuah keajaiban utnuk membalikkan keadaan? Jika perubahan harus terjadi dalam hidup Anda, sekaranglah saatnya. Perubahan itu harus dimulai dari diri sendiri. Tetapkan tujuan, miliki impian. Kenali dan terima diri Anda, kembangkan sikap positif, dan bangun integritas. Pahami masalah dan kegagalan sebagai bagian dari proses.&lt;br /&gt;
 &lt;br /&gt;
 Setiap inspirasi dalam buku ini akan mengubahkan cara pandang Anda terhadap liku-liku kehidupan. Siapkan diri sekarang, ini saat titik balik bagi hidup Anda.&lt;br /&gt;
 &lt;br /&gt;
 Daftar Isi :&lt;br /&gt;
 &lt;br /&gt;
 - Perubahan&lt;br /&gt;
 - Kegagalan&lt;br /&gt;
 - Masalah&lt;br /&gt;
 - Tujuan Hidup&lt;br /&gt;
 - Kesuksesan&lt;br /&gt;
 - Citra Diri&lt;br /&gt;
 - Impian&lt;br /&gt;
 - Integritas&lt;br /&gt;
 - Uang&lt;br /&gt;
 - Sikap&lt;/p&gt;</t>
        </is>
      </c>
      <c r="Y1196" s="262" t="n">
        <v>50500</v>
      </c>
      <c r="Z1196" s="226" t="n"/>
      <c r="AA1196" s="241">
        <f>Y1604*Z1604</f>
        <v/>
      </c>
      <c r="AB1196" s="237" t="inlineStr">
        <is>
          <t>9cdbd8b4-8a2f-4d96-9de6-c27ab79988a5</t>
        </is>
      </c>
    </row>
    <row r="1197" ht="15" customHeight="1" s="283">
      <c r="A1197" s="109" t="n">
        <v>1596</v>
      </c>
      <c r="B1197" s="222">
        <f>HYPERLINK("https://mocostore.moco.co.id/catalog/"&amp;AB1605,"Klik Disini")</f>
        <v/>
      </c>
      <c r="C1197" s="223" t="inlineStr">
        <is>
          <t>Pemulihan Pria Sejati dan Wanita Bijak</t>
        </is>
      </c>
      <c r="D1197" s="223" t="n"/>
      <c r="E1197" s="223" t="inlineStr">
        <is>
          <t>Jarot Wijanarko</t>
        </is>
      </c>
      <c r="F1197" s="223" t="inlineStr">
        <is>
          <t>978-979-29-5764-8</t>
        </is>
      </c>
      <c r="G1197" s="223" t="inlineStr">
        <is>
          <t>978-979-29-9516-9</t>
        </is>
      </c>
      <c r="H1197" s="223" t="inlineStr">
        <is>
          <t>Agama Kristen</t>
        </is>
      </c>
      <c r="I1197" s="258" t="inlineStr">
        <is>
          <t>Perguruan Tinggi</t>
        </is>
      </c>
      <c r="J1197" s="186" t="inlineStr">
        <is>
          <t>009.16</t>
        </is>
      </c>
      <c r="K1197" s="223" t="n"/>
      <c r="L1197" s="264" t="n"/>
      <c r="M1197" s="265" t="n"/>
      <c r="N1197" s="223" t="inlineStr">
        <is>
          <t>Indonesia</t>
        </is>
      </c>
      <c r="O1197" s="223" t="inlineStr">
        <is>
          <t>Tidak diketahui</t>
        </is>
      </c>
      <c r="P1197" s="260" t="n">
        <v>2017</v>
      </c>
      <c r="Q1197" s="260" t="n">
        <v>2018</v>
      </c>
      <c r="R1197" s="223" t="inlineStr">
        <is>
          <t>Penerbit Andi</t>
        </is>
      </c>
      <c r="S1197" s="223" t="inlineStr">
        <is>
          <t>Andi Offset CV</t>
        </is>
      </c>
      <c r="T1197" s="223" t="inlineStr">
        <is>
          <t>Lokal</t>
        </is>
      </c>
      <c r="U1197" s="261" t="n">
        <v>192</v>
      </c>
      <c r="V1197" s="86" t="inlineStr">
        <is>
          <t>pdf</t>
        </is>
      </c>
      <c r="W1197" s="223" t="inlineStr">
        <is>
          <t>1.7 MB</t>
        </is>
      </c>
      <c r="X1197" s="225" t="inlineStr">
        <is>
          <t>&lt;p&gt;Buku ini membahas pentingnya pelayanan pemulihan keluarga-keluarga Kristen dan langkah-langkah untuk mengalaminya. Dilengkapi dengan pembahasan dari beberapa pertanyaan mengenai pernikahan, buku ini akan sangat memberkati kehidupan berkeluarga orang Kristen maupun pelayanan, khususnya pelayanan keluarga Kristen.&amp;nbsp;&lt;/p&gt;</t>
        </is>
      </c>
      <c r="Y1197" s="262" t="n">
        <v>56500</v>
      </c>
      <c r="Z1197" s="226" t="n"/>
      <c r="AA1197" s="241">
        <f>Y1605*Z1605</f>
        <v/>
      </c>
      <c r="AB1197" s="237" t="inlineStr">
        <is>
          <t>3ed5029e-3edc-4066-9821-f743944680f4</t>
        </is>
      </c>
    </row>
    <row r="1198" ht="15" customHeight="1" s="283">
      <c r="A1198" s="109" t="n">
        <v>1597</v>
      </c>
      <c r="B1198" s="222">
        <f>HYPERLINK("https://mocostore.moco.co.id/catalog/"&amp;AB1606,"Klik Disini")</f>
        <v/>
      </c>
      <c r="C1198" s="223" t="inlineStr">
        <is>
          <t>Refresh Your Vocabulary Fun Learning English Vocabulary</t>
        </is>
      </c>
      <c r="D1198" s="223" t="n"/>
      <c r="E1198" s="223" t="inlineStr">
        <is>
          <t>Lie Pu Hwa</t>
        </is>
      </c>
      <c r="F1198" s="223" t="inlineStr">
        <is>
          <t>978-979-29-0755-1</t>
        </is>
      </c>
      <c r="G1198" s="223" t="inlineStr">
        <is>
          <t>978-979-29-9302-8</t>
        </is>
      </c>
      <c r="H1198" s="223" t="inlineStr">
        <is>
          <t>Bahasa asing</t>
        </is>
      </c>
      <c r="I1198" s="258" t="inlineStr">
        <is>
          <t>Perguruan Tinggi</t>
        </is>
      </c>
      <c r="J1198" s="186" t="inlineStr">
        <is>
          <t>009.19</t>
        </is>
      </c>
      <c r="K1198" s="223" t="n"/>
      <c r="L1198" s="264" t="n"/>
      <c r="M1198" s="265" t="n"/>
      <c r="N1198" s="223" t="inlineStr">
        <is>
          <t>Indonesia</t>
        </is>
      </c>
      <c r="O1198" s="223" t="inlineStr">
        <is>
          <t>Tidak diketahui</t>
        </is>
      </c>
      <c r="P1198" s="260" t="n">
        <v>2009</v>
      </c>
      <c r="Q1198" s="260" t="n">
        <v>2018</v>
      </c>
      <c r="R1198" s="223" t="inlineStr">
        <is>
          <t>Penerbit Andi</t>
        </is>
      </c>
      <c r="S1198" s="223" t="inlineStr">
        <is>
          <t>Andi Offset CV</t>
        </is>
      </c>
      <c r="T1198" s="223" t="inlineStr">
        <is>
          <t>Lokal</t>
        </is>
      </c>
      <c r="U1198" s="261" t="n">
        <v>80</v>
      </c>
      <c r="V1198" s="86" t="inlineStr">
        <is>
          <t>pdf</t>
        </is>
      </c>
      <c r="W1198" s="223" t="inlineStr">
        <is>
          <t>7.7 MB</t>
        </is>
      </c>
      <c r="X1198" s="225" t="inlineStr">
        <is>
          <t>&lt;p&gt;One of the problems that has to be faced by English teachers,&amp;nbsp; students, or other English&amp;nbsp; learners is how to deal with&amp;nbsp; vocabulary. This book is&amp;nbsp; intended to give an alternative to refresh and, at the same time, to add their vocabulary in a&amp;nbsp;more enjoyable way.&lt;/p&gt;
 &lt;p&gt;&amp;nbsp;By applying a fun learning approach using riddles, synonyms, antonyms,&amp;nbsp; crosswords, etc, this book creates a&amp;nbsp; livelier atmosphere in the study of&amp;nbsp;English vocabulary. Teachers can use this book to stimulate and to create more fun learning activities in classes. The students can use this book, either individually or in pairs. In addition, this book is arranged freely so that the&amp;nbsp; students can start anywhere on the&amp;nbsp; sections which interest them greatly&amp;nbsp; and are suitable for themselves. Some sections will need students to use not only their English skill but also their&amp;nbsp; intelligence.&amp;nbsp;&lt;br /&gt;
 Refresh Your Vocabulary is suitable for the students, lower intermediate to the high level students, English teachers, and other English learners.&amp;nbsp;&lt;/p&gt;</t>
        </is>
      </c>
      <c r="Y1198" s="262" t="n">
        <v>39500</v>
      </c>
      <c r="Z1198" s="226" t="n"/>
      <c r="AA1198" s="241">
        <f>Y1606*Z1606</f>
        <v/>
      </c>
      <c r="AB1198" s="237" t="inlineStr">
        <is>
          <t>422c4774-1c43-4bee-b608-13f98e9b770c</t>
        </is>
      </c>
    </row>
    <row r="1199" ht="15" customHeight="1" s="283">
      <c r="A1199" s="109" t="n">
        <v>1598</v>
      </c>
      <c r="B1199" s="222">
        <f>HYPERLINK("https://mocostore.moco.co.id/catalog/"&amp;AB1607,"Klik Disini")</f>
        <v/>
      </c>
      <c r="C1199" s="223" t="inlineStr">
        <is>
          <t>Tutorial 5 Hari: Belajar Hacking dari Nol</t>
        </is>
      </c>
      <c r="D1199" s="223" t="n"/>
      <c r="E1199" s="223" t="inlineStr">
        <is>
          <t>Wahana Komputer</t>
        </is>
      </c>
      <c r="F1199" s="223" t="inlineStr">
        <is>
          <t>978-979-29-1330-9</t>
        </is>
      </c>
      <c r="G1199" s="223" t="inlineStr">
        <is>
          <t>978-979-29-9701-9</t>
        </is>
      </c>
      <c r="H1199" s="223" t="inlineStr">
        <is>
          <t>Komputer &amp; Internet</t>
        </is>
      </c>
      <c r="I1199" s="258" t="inlineStr">
        <is>
          <t>Perguruan Tinggi</t>
        </is>
      </c>
      <c r="J1199" s="186" t="inlineStr">
        <is>
          <t>009.05</t>
        </is>
      </c>
      <c r="K1199" s="223" t="n"/>
      <c r="L1199" s="264" t="n"/>
      <c r="M1199" s="265" t="n"/>
      <c r="N1199" s="223" t="inlineStr">
        <is>
          <t>Indonesia</t>
        </is>
      </c>
      <c r="O1199" s="223" t="inlineStr">
        <is>
          <t>Tidak diketahui</t>
        </is>
      </c>
      <c r="P1199" s="260" t="n">
        <v>2010</v>
      </c>
      <c r="Q1199" s="260" t="n">
        <v>2018</v>
      </c>
      <c r="R1199" s="223" t="inlineStr">
        <is>
          <t>Penerbit Andi</t>
        </is>
      </c>
      <c r="S1199" s="223" t="inlineStr">
        <is>
          <t>Andi Offset CV</t>
        </is>
      </c>
      <c r="T1199" s="223" t="inlineStr">
        <is>
          <t>Lokal</t>
        </is>
      </c>
      <c r="U1199" s="261" t="n">
        <v>256</v>
      </c>
      <c r="V1199" s="86" t="inlineStr">
        <is>
          <t>pdf</t>
        </is>
      </c>
      <c r="W1199" s="223" t="inlineStr">
        <is>
          <t>25.4 MB</t>
        </is>
      </c>
      <c r="X1199" s="225" t="inlineStr">
        <is>
          <t>&lt;p&gt;Hacker, begitu mendengar namanya banyak asumsi yang mengatakan profesi tersebut merupakan tindakan seorang kriminal di dunia maya. Kata nge-hack aau Hacking ternyata sedang populernya di Indonesia baik di kalangan pelajar, mahasiswa, para pekerja kantor, hingga para ahli di bidang komputer dan keamanan informasi. Sebenarnya hacking sendiri bisa dikatakan suatu profesi atau hobi dari seseorang yang sangat suka menjelajahi seluk beluk dunia maya&lt;/p&gt;
 &lt;p&gt;Buku Tutorial 5 hari - Belajar hacking dari nol ini akan mengajarkan pada Anda teknik-teknik dasar seni hacking tentang seluk-beluk keamanan komputer hanya dalam waktu lima hari. Materi yang dibahas mulai dari pengenalan Registry Editor, hacking jaringan dengan memanfaatkan berbagai tools hacking, tekinik hack password BIOS, dan administrator Windows, hingg teknik Google hack.&lt;/p&gt;
 &lt;p&gt;Buku ini akan membahas :&lt;/p&gt;
 &lt;ul&gt;
 &lt;li&gt;Hari pertama : Hacking registry Windows&lt;/li&gt;
 &lt;li&gt;Hari kedua : Hacking Jaringan&lt;/li&gt;
 &lt;li&gt;Hari ketiga : Hacking Hardware&lt;/li&gt;
 &lt;li&gt;Hari keempat : Hacking File Executable&lt;/li&gt;
 &lt;li&gt;Hari kelima : Hacking Web&lt;/li&gt;
 &lt;/ul&gt;</t>
        </is>
      </c>
      <c r="Y1199" s="262" t="n">
        <v>81500</v>
      </c>
      <c r="Z1199" s="226" t="n"/>
      <c r="AA1199" s="241">
        <f>Y1607*Z1607</f>
        <v/>
      </c>
      <c r="AB1199" s="237" t="inlineStr">
        <is>
          <t>f61d6e1e-44e2-4ddc-872e-17305390a7d6</t>
        </is>
      </c>
    </row>
    <row r="1200" ht="15" customHeight="1" s="283">
      <c r="A1200" s="109" t="n">
        <v>1599</v>
      </c>
      <c r="B1200" s="222">
        <f>HYPERLINK("https://mocostore.moco.co.id/catalog/"&amp;AB1608,"Klik Disini")</f>
        <v/>
      </c>
      <c r="C1200" s="223" t="inlineStr">
        <is>
          <t>Soteriologi (Doktrin Keselamatan)</t>
        </is>
      </c>
      <c r="D1200" s="223" t="n"/>
      <c r="E1200" s="223" t="inlineStr">
        <is>
          <t>Jonar T.H. Situmorang, MA.</t>
        </is>
      </c>
      <c r="F1200" s="223" t="inlineStr">
        <is>
          <t>978-979-29-4818-9</t>
        </is>
      </c>
      <c r="G1200" s="223" t="inlineStr">
        <is>
          <t>978-979-29-9189-5</t>
        </is>
      </c>
      <c r="H1200" s="223" t="inlineStr">
        <is>
          <t>Agama Kristen</t>
        </is>
      </c>
      <c r="I1200" s="258" t="inlineStr">
        <is>
          <t>Perguruan Tinggi</t>
        </is>
      </c>
      <c r="J1200" s="186" t="inlineStr">
        <is>
          <t>009.16</t>
        </is>
      </c>
      <c r="K1200" s="223" t="n"/>
      <c r="L1200" s="264" t="n"/>
      <c r="M1200" s="265" t="n"/>
      <c r="N1200" s="223" t="inlineStr">
        <is>
          <t>Indonesia</t>
        </is>
      </c>
      <c r="O1200" s="223" t="inlineStr">
        <is>
          <t>Tidak diketahui</t>
        </is>
      </c>
      <c r="P1200" s="260" t="n">
        <v>2015</v>
      </c>
      <c r="Q1200" s="260" t="n">
        <v>2018</v>
      </c>
      <c r="R1200" s="223" t="inlineStr">
        <is>
          <t>Penerbit Andi</t>
        </is>
      </c>
      <c r="S1200" s="223" t="inlineStr">
        <is>
          <t>Andi Offset CV</t>
        </is>
      </c>
      <c r="T1200" s="223" t="inlineStr">
        <is>
          <t>Lokal</t>
        </is>
      </c>
      <c r="U1200" s="261" t="n">
        <v>336</v>
      </c>
      <c r="V1200" s="86" t="inlineStr">
        <is>
          <t>pdf</t>
        </is>
      </c>
      <c r="W1200" s="223" t="inlineStr">
        <is>
          <t>2.0 MB</t>
        </is>
      </c>
      <c r="X1200" s="225" t="inlineStr">
        <is>
          <t>&lt;p&gt;Keselamatan tidak mungkin dialami oleh manusia apabila tidak jatuh ke dalam dosa. Kemuliaan Allah dalam diri manusia telah rusak dan hukuman yang menanti adalah maut (Rm. 6:23). Ada beberapa fakta yang perlu diketahui mengenai keselamatan:&lt;br /&gt;
 &amp;bull; keselamatan adalah rencana Allah&lt;br /&gt;
 &amp;bull; keselamatan menghancurkan setan&lt;br /&gt;
 &amp;bull; keselamatan memengaruhi pribadi, bahkan juga bangsa&lt;br /&gt;
 &amp;bull; keselamatan datang melalui Perantara yang mengambil rupa sebagai manusia&lt;br /&gt;
 &amp;bull; keselamatan terkait dengan penderitaan Penebus&lt;br /&gt;
 Keselamatan hanya ada di dalam Yesus Kristus. Tidak ada nama lain di bawah kolong langit ini yang olehnya kita diselamatkan. Yesus satu-satunya Juruselamat manusia yang diturunkan dari surga, bagi seluruh umat manusia. Yesus satu-satunya Juruselamat yang diutus oleh Tuhan Allah untuk datang ke dunia. Pengutusan ini tidak pernah dimandatkan kepada siapa pun selain Yesus. Kematian-Nya di kayu salib menggantikan kita manusia berdosa yang seharusnya mati karena dosa kita. Oleh karena itu mari kita sebagai umat tebusan melakukan kehendak Penebus kita sampai akhir hidup sebagai ucapan syukur kita kepada-Nya.&lt;/p&gt;</t>
        </is>
      </c>
      <c r="Y1200" s="262" t="n">
        <v>83000</v>
      </c>
      <c r="Z1200" s="226" t="n"/>
      <c r="AA1200" s="241">
        <f>Y1608*Z1608</f>
        <v/>
      </c>
      <c r="AB1200" s="237" t="inlineStr">
        <is>
          <t>ad428799-6d1d-4a98-aa90-c2b77ba8a072</t>
        </is>
      </c>
    </row>
    <row r="1201" ht="15" customHeight="1" s="283">
      <c r="A1201" s="109" t="n">
        <v>1600</v>
      </c>
      <c r="B1201" s="222">
        <f>HYPERLINK("https://mocostore.moco.co.id/catalog/"&amp;AB1609,"Klik Disini")</f>
        <v/>
      </c>
      <c r="C1201" s="223" t="inlineStr">
        <is>
          <t>Rehabeam The Forgotten King</t>
        </is>
      </c>
      <c r="D1201" s="223" t="n"/>
      <c r="E1201" s="223" t="inlineStr">
        <is>
          <t>Paulus Igunata Sutedjo</t>
        </is>
      </c>
      <c r="F1201" s="223" t="inlineStr">
        <is>
          <t>978-979-2964-81-3</t>
        </is>
      </c>
      <c r="G1201" s="223" t="inlineStr">
        <is>
          <t>978-979-29-9306-6</t>
        </is>
      </c>
      <c r="H1201" s="223" t="inlineStr">
        <is>
          <t>Agama Kristen</t>
        </is>
      </c>
      <c r="I1201" s="258" t="inlineStr">
        <is>
          <t>Perguruan Tinggi</t>
        </is>
      </c>
      <c r="J1201" s="186" t="inlineStr">
        <is>
          <t>009.16</t>
        </is>
      </c>
      <c r="K1201" s="223" t="n"/>
      <c r="L1201" s="264" t="n"/>
      <c r="M1201" s="265" t="n"/>
      <c r="N1201" s="223" t="inlineStr">
        <is>
          <t>Indonesia</t>
        </is>
      </c>
      <c r="O1201" s="223" t="inlineStr">
        <is>
          <t>Tidak diketahui</t>
        </is>
      </c>
      <c r="P1201" s="260" t="n">
        <v>2018</v>
      </c>
      <c r="Q1201" s="260" t="n">
        <v>2018</v>
      </c>
      <c r="R1201" s="223" t="inlineStr">
        <is>
          <t>Penerbit Andi</t>
        </is>
      </c>
      <c r="S1201" s="223" t="inlineStr">
        <is>
          <t>Andi Offset CV</t>
        </is>
      </c>
      <c r="T1201" s="223" t="inlineStr">
        <is>
          <t>Lokal</t>
        </is>
      </c>
      <c r="U1201" s="261" t="n">
        <v>280</v>
      </c>
      <c r="V1201" s="86" t="inlineStr">
        <is>
          <t>pdf</t>
        </is>
      </c>
      <c r="W1201" s="223" t="inlineStr">
        <is>
          <t>16.0 MB</t>
        </is>
      </c>
      <c r="X1201" s="225" t="inlineStr">
        <is>
          <t>&lt;p&gt;Pada umumnya, jemaat kristiani familiar dengan nama raja Israel pertama, kedua, dan ketiga, yaitu Saul, Daud, dan Salomo. Na mun, sebenarnya ada raja lain yang terlupakan. Siapakah dia? Setelah Daud memerintah bangsa Israel selama 40 tahun, anaknya yang bernama Salomo menggantikannya. Berarti Salomo menempati&amp;nbsp;posisi ketiga sebagai Raja Kerajaan Israel Bersatu.&amp;nbsp; Salomo memerintah bangsa Israel selama 40 tahun. Setelah ia&amp;nbsp; meninggal, anaknya yang bernama Rehabeam menjadi raja&amp;nbsp; menggantikan dia. Setelah itu, ada pemberontakan dari Yerobeam sebagai pemimpin suku-suku utara. Akibatnya, Kerajaan Israel Bersatu pecah menjadi dua sesuai dengan nubuat Tuhan kepada&amp;nbsp; Salomo, ayah Rehabeam, saat Salomo tidak lagi berjalan di jalur Tuhan.&amp;nbsp; Dalam pemerintahan dan seluruh kehidupannya, Rehabeam&amp;nbsp; meninggalkan pelajaran yang menarik bagi kita, orang-orang percaya. Apa saja pelajaran dari Rehabeam? Temukanlah dalam&amp;nbsp; buku ini.&amp;nbsp;&lt;/p&gt;</t>
        </is>
      </c>
      <c r="Y1201" s="262" t="n">
        <v>74000</v>
      </c>
      <c r="Z1201" s="226" t="n"/>
      <c r="AA1201" s="241">
        <f>Y1609*Z1609</f>
        <v/>
      </c>
      <c r="AB1201" s="237" t="inlineStr">
        <is>
          <t>6f5a9c0c-ed8a-4bfd-9c55-b4d598edb3a9</t>
        </is>
      </c>
    </row>
    <row r="1202" ht="15" customHeight="1" s="283">
      <c r="A1202" s="109" t="n">
        <v>1601</v>
      </c>
      <c r="B1202" s="222">
        <f>HYPERLINK("https://mocostore.moco.co.id/catalog/"&amp;AB1610,"Klik Disini")</f>
        <v/>
      </c>
      <c r="C1202" s="223" t="inlineStr">
        <is>
          <t>SPAM dan Hijacking E-Mail</t>
        </is>
      </c>
      <c r="D1202" s="223" t="n"/>
      <c r="E1202" s="223" t="inlineStr">
        <is>
          <t>Rachmad Saleh</t>
        </is>
      </c>
      <c r="F1202" s="223" t="inlineStr">
        <is>
          <t>979-763-627-5</t>
        </is>
      </c>
      <c r="G1202" s="223" t="inlineStr">
        <is>
          <t>978-979-29-9195-6</t>
        </is>
      </c>
      <c r="H1202" s="223" t="inlineStr">
        <is>
          <t>Komputer &amp; Internet</t>
        </is>
      </c>
      <c r="I1202" s="258" t="inlineStr">
        <is>
          <t>Perguruan Tinggi</t>
        </is>
      </c>
      <c r="J1202" s="186" t="inlineStr">
        <is>
          <t>009.05</t>
        </is>
      </c>
      <c r="K1202" s="223" t="n"/>
      <c r="L1202" s="264" t="n"/>
      <c r="M1202" s="265" t="n"/>
      <c r="N1202" s="223" t="inlineStr">
        <is>
          <t>Indonesia</t>
        </is>
      </c>
      <c r="O1202" s="223" t="inlineStr">
        <is>
          <t>Tidak diketahui</t>
        </is>
      </c>
      <c r="P1202" s="260" t="n">
        <v>2007</v>
      </c>
      <c r="Q1202" s="260" t="n">
        <v>2018</v>
      </c>
      <c r="R1202" s="223" t="inlineStr">
        <is>
          <t>Penerbit Andi</t>
        </is>
      </c>
      <c r="S1202" s="223" t="inlineStr">
        <is>
          <t>Andi Offset CV</t>
        </is>
      </c>
      <c r="T1202" s="223" t="inlineStr">
        <is>
          <t>Lokal</t>
        </is>
      </c>
      <c r="U1202" s="261" t="n">
        <v>98</v>
      </c>
      <c r="V1202" s="86" t="inlineStr">
        <is>
          <t>pdf</t>
        </is>
      </c>
      <c r="W1202" s="223" t="inlineStr">
        <is>
          <t>4.4 MB</t>
        </is>
      </c>
      <c r="X1202" s="225" t="inlineStr">
        <is>
          <t>&lt;p&gt;Mereka yang telah lama menggunakan internet pasti akan lebih tergantung pada sarana komunikasi email daripada menggunakan web. Email merupakan bagian yang tidak dapat dipisahkan, bagaikan nyawa bagi para pengguna internet. Sayangnya email bukannya tanpa masalah. Spam dan pencurian email sangat menyebalkan bagi mereka yang menggunakan internet.&lt;br /&gt;
 &lt;br /&gt;
 Buku ini membahas spam dan hijack email, yang dapat menjadi acuan bagi mereka yang ingin mengamankan mailbox-nya maupun pada tingkat lanjut untuk mengetahui berbagai detail teknik proses pengamanan.&lt;br /&gt;
 &lt;br /&gt;
 Secara teknis buku ini menjelaskan teknik menghapus email dari daftar mailing spammers serta berbagai hal jahat yang dilakukan terhadap keamanan email, mulai dari hijacking email, pemalsuan email, penyusupan virus melalui email, spam, mailbomb, hingga mail relay.&lt;br /&gt;
 &lt;br /&gt;
 Pokok-pokok bahasan :&lt;br /&gt;
 Surat elektronik (Email)&lt;br /&gt;
 Menjalankan aplikasi email&lt;br /&gt;
 Istilah dalam email dan etika berkirim email&lt;br /&gt;
 Bulk folder, CC dan BCC, serta MMS&lt;br /&gt;
 Keamanan email&lt;br /&gt;
 Worm melalui email&lt;br /&gt;
 Mengurangi email-email spam&lt;br /&gt;
 Trik-trik yang sering digunakan spammer&lt;br /&gt;
 Yahoo Mail Hijacking&lt;/p&gt;</t>
        </is>
      </c>
      <c r="Y1202" s="262" t="n">
        <v>53500</v>
      </c>
      <c r="Z1202" s="226" t="n"/>
      <c r="AA1202" s="241">
        <f>Y1610*Z1610</f>
        <v/>
      </c>
      <c r="AB1202" s="237" t="inlineStr">
        <is>
          <t>b6865471-7b74-4253-99d1-fb95fc01bdf5</t>
        </is>
      </c>
    </row>
    <row r="1203" ht="15" customHeight="1" s="283">
      <c r="A1203" s="109" t="n">
        <v>1602</v>
      </c>
      <c r="B1203" s="222">
        <f>HYPERLINK("https://mocostore.moco.co.id/catalog/"&amp;AB1611,"Klik Disini")</f>
        <v/>
      </c>
      <c r="C1203" s="223" t="inlineStr">
        <is>
          <t>Pendekatan Fenomenologis terhadap Teori Penciptaan</t>
        </is>
      </c>
      <c r="D1203" s="223" t="n"/>
      <c r="E1203" s="223" t="inlineStr">
        <is>
          <t>Parlaungan Gultom, Ph.D.</t>
        </is>
      </c>
      <c r="F1203" s="223" t="inlineStr">
        <is>
          <t>978-979-29-6418-9</t>
        </is>
      </c>
      <c r="G1203" s="223" t="inlineStr">
        <is>
          <t>978-979-29-9525-1</t>
        </is>
      </c>
      <c r="H1203" s="223" t="inlineStr">
        <is>
          <t>Agama Kristen</t>
        </is>
      </c>
      <c r="I1203" s="258" t="inlineStr">
        <is>
          <t>Perguruan Tinggi</t>
        </is>
      </c>
      <c r="J1203" s="186" t="inlineStr">
        <is>
          <t>009.16</t>
        </is>
      </c>
      <c r="K1203" s="223" t="n"/>
      <c r="L1203" s="264" t="n"/>
      <c r="M1203" s="265" t="n"/>
      <c r="N1203" s="223" t="inlineStr">
        <is>
          <t>Indonesia</t>
        </is>
      </c>
      <c r="O1203" s="223" t="inlineStr">
        <is>
          <t>Tidak diketahui</t>
        </is>
      </c>
      <c r="P1203" s="260" t="n">
        <v>2017</v>
      </c>
      <c r="Q1203" s="260" t="n">
        <v>2018</v>
      </c>
      <c r="R1203" s="223" t="inlineStr">
        <is>
          <t>Penerbit Andi</t>
        </is>
      </c>
      <c r="S1203" s="223" t="inlineStr">
        <is>
          <t>Andi Offset CV</t>
        </is>
      </c>
      <c r="T1203" s="223" t="inlineStr">
        <is>
          <t>Lokal</t>
        </is>
      </c>
      <c r="U1203" s="261" t="n">
        <v>352</v>
      </c>
      <c r="V1203" s="86" t="inlineStr">
        <is>
          <t>pdf</t>
        </is>
      </c>
      <c r="W1203" s="223" t="inlineStr">
        <is>
          <t>3.1 MB</t>
        </is>
      </c>
      <c r="X1203" s="225" t="inlineStr">
        <is>
          <t>&lt;p&gt;Dalam&amp;nbsp;buku ini, penulis memberikan analisis mengenai pemaparan kisah-kisah penciptaan oleh lima pakar teologi. Masing-masing pakar menyatakan pandangan mereka mengenai cerita penciptaan: Secara umum, cerita penciptaan dalam Kejadian 1-2 diterima sebagai fakta&amp;nbsp; historis oleh&amp;middot;gereja Kristen. Pakar-pakar tersebut adalah Gerhard Von Rad, Claus Westermann, Brevard S. Childs., Walter Brueggemann,&amp;nbsp;Willem A. VanGemeren. Bagian&amp;nbsp;akhir, penulis&amp;nbsp;akan memberikan&amp;nbsp;kesimpulan.&lt;/p&gt;</t>
        </is>
      </c>
      <c r="Y1203" s="262" t="n">
        <v>98000</v>
      </c>
      <c r="Z1203" s="226" t="n"/>
      <c r="AA1203" s="241">
        <f>Y1611*Z1611</f>
        <v/>
      </c>
      <c r="AB1203" s="237" t="inlineStr">
        <is>
          <t>b5346984-2e5c-449e-a1d9-3ab10c7adc1c</t>
        </is>
      </c>
    </row>
    <row r="1204" ht="15" customHeight="1" s="283">
      <c r="A1204" s="109" t="n">
        <v>1603</v>
      </c>
      <c r="B1204" s="222">
        <f>HYPERLINK("https://mocostore.moco.co.id/catalog/"&amp;AB1612,"Klik Disini")</f>
        <v/>
      </c>
      <c r="C1204" s="223" t="inlineStr">
        <is>
          <t>Two Become One</t>
        </is>
      </c>
      <c r="D1204" s="223" t="n"/>
      <c r="E1204" s="223" t="inlineStr">
        <is>
          <t>Jonathan A. Trisna</t>
        </is>
      </c>
      <c r="F1204" s="223" t="inlineStr">
        <is>
          <t>978-979-29-2898-3</t>
        </is>
      </c>
      <c r="G1204" s="223" t="inlineStr">
        <is>
          <t>978-979-29-9703-3</t>
        </is>
      </c>
      <c r="H1204" s="223" t="inlineStr">
        <is>
          <t>Agama Kristen</t>
        </is>
      </c>
      <c r="I1204" s="258" t="inlineStr">
        <is>
          <t>Perguruan Tinggi</t>
        </is>
      </c>
      <c r="J1204" s="186" t="inlineStr">
        <is>
          <t>009.16</t>
        </is>
      </c>
      <c r="K1204" s="223" t="n"/>
      <c r="L1204" s="264" t="n"/>
      <c r="M1204" s="265" t="n"/>
      <c r="N1204" s="223" t="inlineStr">
        <is>
          <t>Indonesia</t>
        </is>
      </c>
      <c r="O1204" s="223" t="inlineStr">
        <is>
          <t>Tidak diketahui</t>
        </is>
      </c>
      <c r="P1204" s="260" t="n">
        <v>2013</v>
      </c>
      <c r="Q1204" s="260" t="n">
        <v>2018</v>
      </c>
      <c r="R1204" s="223" t="inlineStr">
        <is>
          <t>Penerbit Andi</t>
        </is>
      </c>
      <c r="S1204" s="223" t="inlineStr">
        <is>
          <t>Andi Offset CV</t>
        </is>
      </c>
      <c r="T1204" s="223" t="inlineStr">
        <is>
          <t>Lokal</t>
        </is>
      </c>
      <c r="U1204" s="261" t="n">
        <v>320</v>
      </c>
      <c r="V1204" s="86" t="inlineStr">
        <is>
          <t>pdf</t>
        </is>
      </c>
      <c r="W1204" s="223" t="inlineStr">
        <is>
          <t>18.4 MB</t>
        </is>
      </c>
      <c r="X1204" s="225" t="inlineStr">
        <is>
          <t>&lt;p&gt;Pernikahan dan keluarga memang menjadi salah satu topik bahasan yang tidak ada habisnya, sama seperti yang dibahas dalam buku ini. Pokok-pokok bahasan dalam buku ini di antaranya, prinsip-prinsip pernikahan Kristen, kasih dan penerapannya, hierarki dalam keluarga Kristen, penyesuaian dalam pernikahan, seks dalam pernikahan Kristen, komunikasi dalam pernikahan, peringatan kepada suami-istri, harga pernikahan har&amp;shy;monis, komitmen dalam pernikahan, visi misi keluarga Kristen, dan menutup dosa.&lt;/p&gt;</t>
        </is>
      </c>
      <c r="Y1204" s="262" t="n">
        <v>72000</v>
      </c>
      <c r="Z1204" s="226" t="n"/>
      <c r="AA1204" s="241">
        <f>Y1612*Z1612</f>
        <v/>
      </c>
      <c r="AB1204" s="237" t="inlineStr">
        <is>
          <t>e03a0150-633d-47a0-be2e-6b64535cda54</t>
        </is>
      </c>
    </row>
    <row r="1205" ht="15" customHeight="1" s="283">
      <c r="A1205" s="109" t="n">
        <v>1604</v>
      </c>
      <c r="B1205" s="222">
        <f>HYPERLINK("https://mocostore.moco.co.id/catalog/"&amp;AB1613,"Klik Disini")</f>
        <v/>
      </c>
      <c r="C1205" s="223" t="inlineStr">
        <is>
          <t>Spirit Motivitamin</t>
        </is>
      </c>
      <c r="D1205" s="223" t="n"/>
      <c r="E1205" s="223" t="inlineStr">
        <is>
          <t>Samuel Cahyadi</t>
        </is>
      </c>
      <c r="F1205" s="223" t="inlineStr">
        <is>
          <t>979-763-469-8</t>
        </is>
      </c>
      <c r="G1205" s="223" t="inlineStr">
        <is>
          <t>978-979-29-9199-4</t>
        </is>
      </c>
      <c r="H1205" s="223" t="inlineStr">
        <is>
          <t>Agama Kristen</t>
        </is>
      </c>
      <c r="I1205" s="258" t="inlineStr">
        <is>
          <t>Perguruan Tinggi</t>
        </is>
      </c>
      <c r="J1205" s="186" t="inlineStr">
        <is>
          <t>009.16</t>
        </is>
      </c>
      <c r="K1205" s="223" t="n"/>
      <c r="L1205" s="223" t="n"/>
      <c r="M1205" s="259" t="n"/>
      <c r="N1205" s="223" t="inlineStr">
        <is>
          <t>Indonesia</t>
        </is>
      </c>
      <c r="O1205" s="223" t="inlineStr">
        <is>
          <t>Tidak diketahui</t>
        </is>
      </c>
      <c r="P1205" s="260" t="n">
        <v>2006</v>
      </c>
      <c r="Q1205" s="260" t="n">
        <v>2018</v>
      </c>
      <c r="R1205" s="223" t="inlineStr">
        <is>
          <t>Penerbit Andi</t>
        </is>
      </c>
      <c r="S1205" s="223" t="inlineStr">
        <is>
          <t>Andi Offset CV</t>
        </is>
      </c>
      <c r="T1205" s="223" t="inlineStr">
        <is>
          <t>Lokal</t>
        </is>
      </c>
      <c r="U1205" s="261" t="n">
        <v>344</v>
      </c>
      <c r="V1205" s="86" t="inlineStr">
        <is>
          <t>pdf</t>
        </is>
      </c>
      <c r="W1205" s="223" t="inlineStr">
        <is>
          <t>29.4 MB</t>
        </is>
      </c>
      <c r="X1205" s="225" t="inlineStr">
        <is>
          <t>&lt;p&gt;Orang bisa saja membantah perkataan kita, tapi tidak satupun bisa membantah pengalaman dan kesaksian hidup kita. Kesaksian berbicara jauh lebih nyaring daripada sebuah perkataan atau filosofi kehidupan.&amp;nbsp;&lt;strong&gt;Spirit Motivitamin&lt;/strong&gt;&amp;nbsp;sebuah buku dari&amp;nbsp;&lt;strong&gt;Samuel Cahyadi&lt;/strong&gt;&amp;nbsp;menyajikan kesaksian-kesaksian luar biasa tentang pertolongan Tuhan-diselamatkan dari cengkeraman sakit penyakit, dibebaskan dari belitan utang, juga diselamatkan dari kematian. Kerap mereka merasa Tuhan begitu jauh, tapi akhirnya mereka mendapati bahwa Tuhan bukan Allah yang berlambat-lambat mengulurkan pertolongan. Anda merasa beban hidup ini begitu berat menghimpit? Anda merasa sesak melihat kenyataan hidup yang tidak pasti? Anda menyimpan kesedihan mendalam karena sakit yang tidak kunjung sembuh? Mengapa tidak sejenak menenangkan diri dan membaca kisah-kisah luar biasa di dalam buku ini? Siapa tahu, Anda berikutnya yang akan mengalami mukjizat Allah!&lt;/p&gt;</t>
        </is>
      </c>
      <c r="Y1205" s="262" t="n">
        <v>87000</v>
      </c>
      <c r="Z1205" s="226" t="n"/>
      <c r="AA1205" s="241">
        <f>Y1613*Z1613</f>
        <v/>
      </c>
      <c r="AB1205" s="237" t="inlineStr">
        <is>
          <t>38b7a670-a225-46d8-bc35-5abe94447cbc</t>
        </is>
      </c>
    </row>
    <row r="1206" ht="15" customHeight="1" s="283">
      <c r="A1206" s="109" t="n">
        <v>1605</v>
      </c>
      <c r="B1206" s="222">
        <f>HYPERLINK("https://mocostore.moco.co.id/catalog/"&amp;AB1614,"Klik Disini")</f>
        <v/>
      </c>
      <c r="C1206" s="223" t="inlineStr">
        <is>
          <t>Pendidikan Agama Kristen dalam Alkitab dan Dunia Pendidikan Masa Kini</t>
        </is>
      </c>
      <c r="D1206" s="223" t="n"/>
      <c r="E1206" s="223" t="inlineStr">
        <is>
          <t>Harianto GP</t>
        </is>
      </c>
      <c r="F1206" s="223" t="inlineStr">
        <is>
          <t>978-979-29-2883-9</t>
        </is>
      </c>
      <c r="G1206" s="223" t="inlineStr">
        <is>
          <t>978-979-29-9531-2</t>
        </is>
      </c>
      <c r="H1206" s="223" t="inlineStr">
        <is>
          <t>Agama Kristen</t>
        </is>
      </c>
      <c r="I1206" s="258" t="inlineStr">
        <is>
          <t>Perguruan Tinggi</t>
        </is>
      </c>
      <c r="J1206" s="186" t="inlineStr">
        <is>
          <t>009.16</t>
        </is>
      </c>
      <c r="K1206" s="223" t="n"/>
      <c r="L1206" s="264" t="n"/>
      <c r="M1206" s="265" t="n"/>
      <c r="N1206" s="223" t="inlineStr">
        <is>
          <t>Indonesia</t>
        </is>
      </c>
      <c r="O1206" s="223" t="inlineStr">
        <is>
          <t>Tidak diketahui</t>
        </is>
      </c>
      <c r="P1206" s="260" t="n">
        <v>2012</v>
      </c>
      <c r="Q1206" s="260" t="n">
        <v>2018</v>
      </c>
      <c r="R1206" s="223" t="inlineStr">
        <is>
          <t>Penerbit Andi</t>
        </is>
      </c>
      <c r="S1206" s="223" t="inlineStr">
        <is>
          <t>Andi Offset CV</t>
        </is>
      </c>
      <c r="T1206" s="223" t="inlineStr">
        <is>
          <t>Lokal</t>
        </is>
      </c>
      <c r="U1206" s="261" t="n">
        <v>248</v>
      </c>
      <c r="V1206" s="86" t="inlineStr">
        <is>
          <t>pdf</t>
        </is>
      </c>
      <c r="W1206" s="223" t="inlineStr">
        <is>
          <t>5.7 MB</t>
        </is>
      </c>
      <c r="X1206" s="225" t="inlineStr">
        <is>
          <t>&lt;p&gt;Buku ini membahas pendidikan agama Kristen secara lengkap, mulai dari pendidikan agama dalam Perjanjian Lama, Perjanjian Baru, dan masa kini, secara aplikatif dan praktis. Selain itu, pembahasan yang lengkap dan mendalam, tetapi tetap fokus menjadikan buku ini makin kaya.&lt;/p&gt;</t>
        </is>
      </c>
      <c r="Y1206" s="262" t="n">
        <v>78000</v>
      </c>
      <c r="Z1206" s="226" t="n"/>
      <c r="AA1206" s="241">
        <f>Y1614*Z1614</f>
        <v/>
      </c>
      <c r="AB1206" s="237" t="inlineStr">
        <is>
          <t>19becb46-d223-493f-a093-36db8490b001</t>
        </is>
      </c>
    </row>
    <row r="1207" ht="15" customHeight="1" s="283">
      <c r="A1207" s="109" t="n">
        <v>1606</v>
      </c>
      <c r="B1207" s="222">
        <f>HYPERLINK("https://mocostore.moco.co.id/catalog/"&amp;AB1615,"Klik Disini")</f>
        <v/>
      </c>
      <c r="C1207" s="223" t="inlineStr">
        <is>
          <t>Renungan Generasi Maximal</t>
        </is>
      </c>
      <c r="D1207" s="223" t="n"/>
      <c r="E1207" s="223" t="inlineStr">
        <is>
          <t>Budi Abdipatra dan Eva Yunita</t>
        </is>
      </c>
      <c r="F1207" s="223" t="inlineStr">
        <is>
          <t>979-763-400-0</t>
        </is>
      </c>
      <c r="G1207" s="223" t="inlineStr">
        <is>
          <t>978-979-29-9311-0</t>
        </is>
      </c>
      <c r="H1207" s="223" t="inlineStr">
        <is>
          <t>Agama Kristen</t>
        </is>
      </c>
      <c r="I1207" s="258" t="inlineStr">
        <is>
          <t>Perguruan Tinggi</t>
        </is>
      </c>
      <c r="J1207" s="186" t="inlineStr">
        <is>
          <t>009.16</t>
        </is>
      </c>
      <c r="K1207" s="223" t="n"/>
      <c r="L1207" s="264" t="n"/>
      <c r="M1207" s="265" t="n"/>
      <c r="N1207" s="223" t="inlineStr">
        <is>
          <t>Indonesia</t>
        </is>
      </c>
      <c r="O1207" s="223" t="inlineStr">
        <is>
          <t>Tidak diketahui</t>
        </is>
      </c>
      <c r="P1207" s="260" t="n">
        <v>2006</v>
      </c>
      <c r="Q1207" s="260" t="n">
        <v>2018</v>
      </c>
      <c r="R1207" s="223" t="inlineStr">
        <is>
          <t>Penerbit Andi</t>
        </is>
      </c>
      <c r="S1207" s="223" t="inlineStr">
        <is>
          <t>Andi Offset CV</t>
        </is>
      </c>
      <c r="T1207" s="223" t="inlineStr">
        <is>
          <t>Lokal</t>
        </is>
      </c>
      <c r="U1207" s="261" t="n">
        <v>160</v>
      </c>
      <c r="V1207" s="86" t="inlineStr">
        <is>
          <t>pdf</t>
        </is>
      </c>
      <c r="W1207" s="223" t="inlineStr">
        <is>
          <t>4.6 MB</t>
        </is>
      </c>
      <c r="X1207" s="225" t="inlineStr">
        <is>
          <t>&lt;p&gt;Ayahnya hidup berpoligami dengan empat istri. Setelah remaja, dia dijual sebagai budak oleh saudara tirinya; dan pada waktu bekerja, dia diJebloskan ke dalam penjara karena fitnah keji . Apakah kamu pernah meng alami nasib lebih sial darinya? Atau apakah hidupmu pernah setragis ini? Selama 3 tahun berturut-turut, usahanya bangkrut, istrinya mati , dan mengalami depresi berat.&lt;/p&gt;
 &lt;p&gt;Yup, jika kamu teliti , kamu akan tahu bahwa mereka adalah Yusuf anak Yakub dan Abraham Lincoln mantan presiden Amerika Serikat. Mungkin kamu hanya tahu akhir kisah bahagia mereka , namun apakah yang membuat mereka bertahan mendapat tekanan sehebat itu? Jawabnya ada di buku ini.&lt;/p&gt;
 &lt;p&gt;Selain kisah mereka ada juga kisah-kisah , contoh-contoh, dan ide-ide lain dalam buku ini yang menyentuh dan menolongmu supaya hidup maksimal di hadapan Allah. Oleh sebab itu , temukanlah rahasia-rahasia mereka sebelum terlambat&lt;/p&gt;</t>
        </is>
      </c>
      <c r="Y1207" s="262" t="n">
        <v>60500</v>
      </c>
      <c r="Z1207" s="226" t="n"/>
      <c r="AA1207" s="241">
        <f>Y1615*Z1615</f>
        <v/>
      </c>
      <c r="AB1207" s="237" t="inlineStr">
        <is>
          <t>18e2dffd-1204-4230-a52e-7c257249481e</t>
        </is>
      </c>
    </row>
    <row r="1208" ht="15" customHeight="1" s="283">
      <c r="A1208" s="109" t="n">
        <v>1608</v>
      </c>
      <c r="B1208" s="222">
        <f>HYPERLINK("https://mocostore.moco.co.id/catalog/"&amp;AB1617,"Klik Disini")</f>
        <v/>
      </c>
      <c r="C1208" s="223" t="inlineStr">
        <is>
          <t>Spiritual Fathering</t>
        </is>
      </c>
      <c r="D1208" s="223" t="n"/>
      <c r="E1208" s="223" t="inlineStr">
        <is>
          <t>Samuel Devianus Wijaya</t>
        </is>
      </c>
      <c r="F1208" s="223" t="inlineStr">
        <is>
          <t>978-979-29-6429-5</t>
        </is>
      </c>
      <c r="G1208" s="223" t="inlineStr">
        <is>
          <t>978-979-29-9209-0</t>
        </is>
      </c>
      <c r="H1208" s="223" t="inlineStr">
        <is>
          <t>Agama Kristen</t>
        </is>
      </c>
      <c r="I1208" s="258" t="inlineStr">
        <is>
          <t>Perguruan Tinggi</t>
        </is>
      </c>
      <c r="J1208" s="186" t="inlineStr">
        <is>
          <t>009.16</t>
        </is>
      </c>
      <c r="K1208" s="223" t="n"/>
      <c r="L1208" s="264" t="n"/>
      <c r="M1208" s="265" t="n"/>
      <c r="N1208" s="223" t="inlineStr">
        <is>
          <t>Indonesia</t>
        </is>
      </c>
      <c r="O1208" s="223" t="inlineStr">
        <is>
          <t>Tidak diketahui</t>
        </is>
      </c>
      <c r="P1208" s="260" t="n">
        <v>2017</v>
      </c>
      <c r="Q1208" s="260" t="n">
        <v>2018</v>
      </c>
      <c r="R1208" s="223" t="inlineStr">
        <is>
          <t>Penerbit Andi</t>
        </is>
      </c>
      <c r="S1208" s="223" t="inlineStr">
        <is>
          <t>Andi Offset CV</t>
        </is>
      </c>
      <c r="T1208" s="223" t="inlineStr">
        <is>
          <t>Lokal</t>
        </is>
      </c>
      <c r="U1208" s="261" t="n">
        <v>296</v>
      </c>
      <c r="V1208" s="86" t="inlineStr">
        <is>
          <t>pdf</t>
        </is>
      </c>
      <c r="W1208" s="223" t="inlineStr">
        <is>
          <t>14.8 MB</t>
        </is>
      </c>
      <c r="X1208" s="225" t="inlineStr">
        <is>
          <t>&lt;p&gt;Bagaimana kita menang atas segala kondisi yang terjadi pada akhir zaman, sekarang ini, maupun yang akan datang? Kedewasaan rohani setiap orang Kristen memegang peran keberhasilan yang signifikan.&lt;br /&gt;
 &lt;br /&gt;
 Secara umum buku ini menyajikan uraian panjang lebar, mendasar, alkitabiah, dan praktis tentang pelayanan pembapaan rohani. Pelayanan ini menjadi suatu ide menuju jalan keluar dalam menyikapi situasi dan kondisi akhir zaman, dengan berbagai tantangannya bagi kehidupan rohani kita. Tantangan-tantangan itu bisa berwujud aniaya, munculnya berbagai ajaran, atau bahkan potensi-potensi penyesatan yang sedang dan akan terus berkembang seiring dengan kemajuan zaman, seperti yang dinubuatkan oleh Rasul Paulus dalam 2 Timotius 3. Hal-hal tersebut terungkap saat Rasul Paulus menasihati anak rohaninya, Timotius.&amp;nbsp;&lt;br /&gt;
 &lt;br /&gt;
 Buku ini layak dijadikan referensi pendukung dalam mengupayakan jalan keluar, pengembang sikap dan wawasan terkait dengan dunia pelayanan pada akhir zaman.&lt;/p&gt;</t>
        </is>
      </c>
      <c r="Y1208" s="262" t="n">
        <v>69000</v>
      </c>
      <c r="Z1208" s="226" t="n"/>
      <c r="AA1208" s="241">
        <f>Y1617*Z1617</f>
        <v/>
      </c>
      <c r="AB1208" s="237" t="inlineStr">
        <is>
          <t>b0585e96-72c6-4889-b977-a171db3d72d1</t>
        </is>
      </c>
    </row>
    <row r="1209" ht="15" customHeight="1" s="283">
      <c r="A1209" s="109" t="n">
        <v>1609</v>
      </c>
      <c r="B1209" s="222">
        <f>HYPERLINK("https://mocostore.moco.co.id/catalog/"&amp;AB1618,"Klik Disini")</f>
        <v/>
      </c>
      <c r="C1209" s="223" t="inlineStr">
        <is>
          <t>Resep Cespleng Memanfaatkan Jurus Tersembunyi Access</t>
        </is>
      </c>
      <c r="D1209" s="223" t="n"/>
      <c r="E1209" s="223" t="inlineStr">
        <is>
          <t>Firrar Utdirartatmo</t>
        </is>
      </c>
      <c r="F1209" s="223" t="inlineStr">
        <is>
          <t>979-763-595-3</t>
        </is>
      </c>
      <c r="G1209" s="223" t="inlineStr">
        <is>
          <t>978-979-29-9327-1</t>
        </is>
      </c>
      <c r="H1209" s="223" t="inlineStr">
        <is>
          <t>Komputer &amp; Internet</t>
        </is>
      </c>
      <c r="I1209" s="258" t="inlineStr">
        <is>
          <t>Perguruan Tinggi</t>
        </is>
      </c>
      <c r="J1209" s="186" t="inlineStr">
        <is>
          <t>009.05</t>
        </is>
      </c>
      <c r="K1209" s="223" t="n"/>
      <c r="L1209" s="264" t="n"/>
      <c r="M1209" s="265" t="n"/>
      <c r="N1209" s="223" t="inlineStr">
        <is>
          <t>Indonesia</t>
        </is>
      </c>
      <c r="O1209" s="223" t="inlineStr">
        <is>
          <t>Tidak diketahui</t>
        </is>
      </c>
      <c r="P1209" s="260" t="n">
        <v>2006</v>
      </c>
      <c r="Q1209" s="260" t="n">
        <v>2018</v>
      </c>
      <c r="R1209" s="223" t="inlineStr">
        <is>
          <t>Penerbit Andi</t>
        </is>
      </c>
      <c r="S1209" s="223" t="inlineStr">
        <is>
          <t>Andi Offset CV</t>
        </is>
      </c>
      <c r="T1209" s="223" t="inlineStr">
        <is>
          <t>Lokal</t>
        </is>
      </c>
      <c r="U1209" s="261" t="n">
        <v>160</v>
      </c>
      <c r="V1209" s="86" t="inlineStr">
        <is>
          <t>pdf</t>
        </is>
      </c>
      <c r="W1209" s="223" t="inlineStr">
        <is>
          <t>11.3 MB</t>
        </is>
      </c>
      <c r="X1209" s="225" t="inlineStr">
        <is>
          <t>&lt;p&gt;Buku ini menguak fitur-fitur tersembunyi yang selama ini masih tenggelam di kedalaman Access. Kenali properti-properti penting pada suatu objek karena tidak mungkin kita hapal&amp;nbsp;semuanya. Transfer data dapat dilakukan secara cepat ke dalam bentuk atau format lain. Temukan trik untuk mengonstruksi query dan strategi praktis saat berurusan dengan rekord dan field.&amp;nbsp;&lt;br /&gt;
 Access cukup fleksibel untuk kustomisasi. Cobalah memodifikasi bermacam option default yang bisa mengubah perilaku dasar Access sehingga sesuai dengan kebutuhan Anda. Dengan sejumlah setting Anda bisa menghemat banyak waktu dalam entry data.&amp;nbsp;&lt;/p&gt;</t>
        </is>
      </c>
      <c r="Y1209" s="262" t="n">
        <v>52000</v>
      </c>
      <c r="Z1209" s="226" t="n"/>
      <c r="AA1209" s="241">
        <f>Y1618*Z1618</f>
        <v/>
      </c>
      <c r="AB1209" s="237" t="inlineStr">
        <is>
          <t>30f56cf6-4b02-4a33-9287-8e8ab9010e35</t>
        </is>
      </c>
    </row>
    <row r="1210" ht="15" customHeight="1" s="283">
      <c r="A1210" s="109" t="n">
        <v>1610</v>
      </c>
      <c r="B1210" s="222">
        <f>HYPERLINK("https://mocostore.moco.co.id/catalog/"&amp;AB1619,"Klik Disini")</f>
        <v/>
      </c>
      <c r="C1210" s="223" t="inlineStr">
        <is>
          <t>Ultimate game Design Building RPG Games Using Adobe Flash Action Script</t>
        </is>
      </c>
      <c r="D1210" s="223" t="n"/>
      <c r="E1210" s="223" t="inlineStr">
        <is>
          <t>Kristo Radion</t>
        </is>
      </c>
      <c r="F1210" s="223" t="inlineStr">
        <is>
          <t>978-979-29-0703-2</t>
        </is>
      </c>
      <c r="G1210" s="223" t="inlineStr">
        <is>
          <t>978-979-29-9705-7</t>
        </is>
      </c>
      <c r="H1210" s="223" t="inlineStr">
        <is>
          <t>Komputer &amp; Internet</t>
        </is>
      </c>
      <c r="I1210" s="258" t="inlineStr">
        <is>
          <t>Perguruan Tinggi</t>
        </is>
      </c>
      <c r="J1210" s="186" t="inlineStr">
        <is>
          <t>009.05</t>
        </is>
      </c>
      <c r="K1210" s="223" t="n"/>
      <c r="L1210" s="264" t="n"/>
      <c r="M1210" s="265" t="n"/>
      <c r="N1210" s="223" t="inlineStr">
        <is>
          <t>Indonesia</t>
        </is>
      </c>
      <c r="O1210" s="223" t="inlineStr">
        <is>
          <t>Tidak diketahui</t>
        </is>
      </c>
      <c r="P1210" s="260" t="n">
        <v>2009</v>
      </c>
      <c r="Q1210" s="260" t="n">
        <v>2018</v>
      </c>
      <c r="R1210" s="223" t="inlineStr">
        <is>
          <t>Penerbit Andi</t>
        </is>
      </c>
      <c r="S1210" s="223" t="inlineStr">
        <is>
          <t>Andi Offset CV</t>
        </is>
      </c>
      <c r="T1210" s="223" t="inlineStr">
        <is>
          <t>Lokal</t>
        </is>
      </c>
      <c r="U1210" s="261" t="n">
        <v>192</v>
      </c>
      <c r="V1210" s="86" t="inlineStr">
        <is>
          <t>pdf</t>
        </is>
      </c>
      <c r="W1210" s="223" t="inlineStr">
        <is>
          <t>11.3 MB</t>
        </is>
      </c>
      <c r="X1210" s="225" t="inlineStr">
        <is>
          <t>&lt;p&gt;Macromedia Flash (sekarang Adobe Flash) merupakan perangkat lunak yang cukup ampuh dan mudah digunakan untuk membuat game segala tipe. Program Flash menyediakan tool untuk desain, juga ActionScript untuk pengodean yang memungkinkan pemunculan fitur-fitur kompleks dalam game yang Anda buat. Flash sangat unggul dalam meng-handle game-game kecil karena ringan dan hanya butuh satu file .exe.&lt;/p&gt;
 &lt;p&gt;&lt;br /&gt;
 Dengan bantuan Adobe Flash, Anda diajak untuk membangun sendiri game bertipe RPG (role-playing game). Buku ini menyertakan CD yang berisi game &amp;ldquo;Quest for The Invisible&amp;rdquo;, sebuah game &amp;ldquo;permainan peran&amp;rdquo; yang cukup sederhana. Lewat game tersebut Anda dapat belajar tentang dasar-dasar pembuatan RPG dan bahkan mengembangkan lagi game yang sudah ada lewat scripting yang Anda buat sendiri.&lt;/p&gt;
 &lt;ul&gt;
 &lt;li&gt;Lewat buku ini, temukanlah jawaban untuk pertanyaan-pertanyaan berikut.&lt;/li&gt;
 &lt;li&gt;Tokoh-tokoh apa saja yang harus Anda buat dalam game RPG?&lt;/li&gt;
 &lt;li&gt;Misi apa yang perlu dibuat sebagai jalan cerita permainan?&lt;/li&gt;
 &lt;li&gt;Bagaimana mengelola respons dan gerakan pelaku-pelaku yang ada dalam permainan itu?&lt;/li&gt;
 &lt;li&gt;Objek apa saja yang dibutuhkan sebagai pengisi dalam medan permainan?&lt;/li&gt;
 &lt;li&gt;Bagaimana mengatur dan mengelola perpindahan level?&lt;/li&gt;
 &lt;li&gt;Bagaimana cara membuat sistem penskoran dan pemakaian skrip curang (cheat)?&lt;/li&gt;
 &lt;/ul&gt;</t>
        </is>
      </c>
      <c r="Y1210" s="262" t="n">
        <v>95500</v>
      </c>
      <c r="Z1210" s="226" t="n"/>
      <c r="AA1210" s="241">
        <f>Y1619*Z1619</f>
        <v/>
      </c>
      <c r="AB1210" s="237" t="inlineStr">
        <is>
          <t>55c40331-a495-4bfb-bb4f-4997584b3554</t>
        </is>
      </c>
    </row>
    <row r="1211" ht="15" customHeight="1" s="283">
      <c r="A1211" s="109" t="n">
        <v>1611</v>
      </c>
      <c r="B1211" s="222">
        <f>HYPERLINK("https://mocostore.moco.co.id/catalog/"&amp;AB1620,"Klik Disini")</f>
        <v/>
      </c>
      <c r="C1211" s="223" t="inlineStr">
        <is>
          <t>Pendidikan Agama Kristen untuk Perguruan Tinggi</t>
        </is>
      </c>
      <c r="D1211" s="223" t="n"/>
      <c r="E1211" s="223" t="inlineStr">
        <is>
          <t>Drie Brotosudarmo</t>
        </is>
      </c>
      <c r="F1211" s="223" t="inlineStr">
        <is>
          <t>979-763-882-0</t>
        </is>
      </c>
      <c r="G1211" s="223" t="inlineStr">
        <is>
          <t>978-979-29-9535-0</t>
        </is>
      </c>
      <c r="H1211" s="223" t="inlineStr">
        <is>
          <t>Agama Kristen</t>
        </is>
      </c>
      <c r="I1211" s="258" t="inlineStr">
        <is>
          <t>Perguruan Tinggi</t>
        </is>
      </c>
      <c r="J1211" s="186" t="inlineStr">
        <is>
          <t>009.16</t>
        </is>
      </c>
      <c r="K1211" s="223" t="n"/>
      <c r="L1211" s="264" t="n"/>
      <c r="M1211" s="265" t="n"/>
      <c r="N1211" s="223" t="inlineStr">
        <is>
          <t>Indonesia</t>
        </is>
      </c>
      <c r="O1211" s="223" t="inlineStr">
        <is>
          <t>Tidak diketahui</t>
        </is>
      </c>
      <c r="P1211" s="260" t="n">
        <v>2008</v>
      </c>
      <c r="Q1211" s="260" t="n">
        <v>2018</v>
      </c>
      <c r="R1211" s="223" t="inlineStr">
        <is>
          <t>Penerbit Andi</t>
        </is>
      </c>
      <c r="S1211" s="223" t="inlineStr">
        <is>
          <t>Andi Offset CV</t>
        </is>
      </c>
      <c r="T1211" s="223" t="inlineStr">
        <is>
          <t>Lokal</t>
        </is>
      </c>
      <c r="U1211" s="261" t="n">
        <v>199</v>
      </c>
      <c r="V1211" s="86" t="inlineStr">
        <is>
          <t>pdf</t>
        </is>
      </c>
      <c r="W1211" s="223" t="inlineStr">
        <is>
          <t>7.1 MB</t>
        </is>
      </c>
      <c r="X1211" s="225" t="inlineStr">
        <is>
          <t>&lt;p&gt;Pcndidikan Agama Kristen untuk Perguruan Tinggi ini sebagai bahan perkuliahan di sernua fakultas non-teologi. Sesuai dengan realitas sosial yang terjadi di Indonesia pada akhir abad XX dan awal abad XXI, ketika banyak ketegangan dan konflik (khususnya dalam bidang hidup beragama), perkuliahan Pendidikan Agama Kristen diusahakan terbuka bagi penyelenggaraan dialog antar umat beragama agar timbul&amp;nbsp;toleransi yang berkualitas tinggi. Hal itu berarti Pendidikan Agama Kristen perlu dipahami dengan baik&amp;nbsp;sehingga perkuliahannya harus memerhatikan kenyataan sosial seperti yang pernah terjadi di Indonesia dan harapan, bagi persatuan dari kesatuan bangsa menjadi sangat penting&lt;/p&gt;</t>
        </is>
      </c>
      <c r="Y1211" s="262" t="n">
        <v>70000</v>
      </c>
      <c r="Z1211" s="226" t="n"/>
      <c r="AA1211" s="241">
        <f>Y1620*Z1620</f>
        <v/>
      </c>
      <c r="AB1211" s="237" t="inlineStr">
        <is>
          <t>744ed797-7dea-4c18-9283-d4cc4d28cc9a</t>
        </is>
      </c>
    </row>
    <row r="1212" ht="15" customHeight="1" s="283">
      <c r="A1212" s="109" t="n">
        <v>1612</v>
      </c>
      <c r="B1212" s="222">
        <f>HYPERLINK("https://mocostore.moco.co.id/catalog/"&amp;AB1621,"Klik Disini")</f>
        <v/>
      </c>
      <c r="C1212" s="223" t="inlineStr">
        <is>
          <t>Unggul dalam Persaingan</t>
        </is>
      </c>
      <c r="D1212" s="223" t="n"/>
      <c r="E1212" s="223" t="inlineStr">
        <is>
          <t>Sugiyanto Wiryaputro</t>
        </is>
      </c>
      <c r="F1212" s="223" t="inlineStr">
        <is>
          <t>979-731-958-x</t>
        </is>
      </c>
      <c r="G1212" s="223" t="inlineStr">
        <is>
          <t>978-979-29-9706-4</t>
        </is>
      </c>
      <c r="H1212" s="223" t="inlineStr">
        <is>
          <t>Agama Kristen</t>
        </is>
      </c>
      <c r="I1212" s="258" t="inlineStr">
        <is>
          <t>Perguruan Tinggi</t>
        </is>
      </c>
      <c r="J1212" s="186" t="inlineStr">
        <is>
          <t>009.16</t>
        </is>
      </c>
      <c r="K1212" s="223" t="n"/>
      <c r="L1212" s="264" t="n"/>
      <c r="M1212" s="265" t="n"/>
      <c r="N1212" s="223" t="inlineStr">
        <is>
          <t>Indonesia</t>
        </is>
      </c>
      <c r="O1212" s="223" t="inlineStr">
        <is>
          <t>Tidak diketahui</t>
        </is>
      </c>
      <c r="P1212" s="260" t="n">
        <v>2005</v>
      </c>
      <c r="Q1212" s="260" t="n">
        <v>2018</v>
      </c>
      <c r="R1212" s="223" t="inlineStr">
        <is>
          <t>Penerbit Andi</t>
        </is>
      </c>
      <c r="S1212" s="223" t="inlineStr">
        <is>
          <t>Andi Offset CV</t>
        </is>
      </c>
      <c r="T1212" s="223" t="inlineStr">
        <is>
          <t>Lokal</t>
        </is>
      </c>
      <c r="U1212" s="261" t="n">
        <v>160</v>
      </c>
      <c r="V1212" s="86" t="inlineStr">
        <is>
          <t>pdf</t>
        </is>
      </c>
      <c r="W1212" s="223" t="inlineStr">
        <is>
          <t>12.5 MB</t>
        </is>
      </c>
      <c r="X1212" s="225" t="inlineStr">
        <is>
          <t>&lt;p&gt;&amp;nbsp;&lt;/p&gt;
 &lt;p&gt;Fakta membuktikan bahwa ambisi bersaing sudah ada sejak manusia diciptakan. Anda ingin bukti? Lihatlah bagaimana Kain dan Habel berlomba memberikan persembahan di hadapan Tuhan! Rupanya, persaingan itu terus terjadi sampai detik ini. Tidak hanya di dunia bisnis, tapi juga di dunia pelayanan: &amp;quot;jegal-menjegal&amp;quot;, &amp;quot;sikut-menyikut&amp;quot;, mencari &amp;quot;muka&amp;quot; masih saja menjadi cara untuk mengalahkan lawan. Buku ini menyediakan jawabannya! Unggul dalam Persaingan menyajikan berbagai petunjuk alkitabiah yang akan menuntun Anda memenangkan persaingan ini dengan cara Tuhan.&amp;nbsp;&lt;br /&gt;
 &lt;br /&gt;
 DAFTAR ISI:&lt;br /&gt;
 Pendahuluan&lt;br /&gt;
 Pentingnya Manajemen Mutu&lt;br /&gt;
 Beberapa Petunjuk Alkitab&lt;br /&gt;
 Penyakit dan Kesalahan Entitas&lt;br /&gt;
 Merencanakan Perubahan&lt;br /&gt;
 Daftar Pustaka&lt;br /&gt;
 Sekilas Tentang Penulis&lt;/p&gt;</t>
        </is>
      </c>
      <c r="Y1212" s="262" t="n">
        <v>70000</v>
      </c>
      <c r="Z1212" s="226" t="n"/>
      <c r="AA1212" s="241">
        <f>Y1621*Z1621</f>
        <v/>
      </c>
      <c r="AB1212" s="237" t="inlineStr">
        <is>
          <t>9cf0afb5-652c-4fce-b2e4-4654c2a487f0</t>
        </is>
      </c>
    </row>
    <row r="1213" ht="15" customHeight="1" s="283">
      <c r="A1213" s="109" t="n">
        <v>1613</v>
      </c>
      <c r="B1213" s="222">
        <f>HYPERLINK("https://mocostore.moco.co.id/catalog/"&amp;AB1622,"Klik Disini")</f>
        <v/>
      </c>
      <c r="C1213" s="223" t="inlineStr">
        <is>
          <t>Resep Cespleng Memanfaatkan Jurus Tersembunyi PowerPoint</t>
        </is>
      </c>
      <c r="D1213" s="223" t="n"/>
      <c r="E1213" s="223" t="inlineStr">
        <is>
          <t>Firrar Utdirartatmo</t>
        </is>
      </c>
      <c r="F1213" s="223" t="inlineStr">
        <is>
          <t>979-763-596-1</t>
        </is>
      </c>
      <c r="G1213" s="223" t="inlineStr">
        <is>
          <t>978-979-29-9331-8</t>
        </is>
      </c>
      <c r="H1213" s="223" t="inlineStr">
        <is>
          <t>Komputer &amp; Internet</t>
        </is>
      </c>
      <c r="I1213" s="258" t="inlineStr">
        <is>
          <t>Perguruan Tinggi</t>
        </is>
      </c>
      <c r="J1213" s="186" t="inlineStr">
        <is>
          <t>009.05</t>
        </is>
      </c>
      <c r="K1213" s="264" t="n"/>
      <c r="L1213" s="264" t="n"/>
      <c r="M1213" s="259" t="n"/>
      <c r="N1213" s="223" t="inlineStr">
        <is>
          <t>Indonesia</t>
        </is>
      </c>
      <c r="O1213" s="223" t="inlineStr">
        <is>
          <t>Tidak diketahui</t>
        </is>
      </c>
      <c r="P1213" s="260" t="n">
        <v>2007</v>
      </c>
      <c r="Q1213" s="260" t="n">
        <v>2018</v>
      </c>
      <c r="R1213" s="223" t="inlineStr">
        <is>
          <t>Penerbit Andi</t>
        </is>
      </c>
      <c r="S1213" s="223" t="inlineStr">
        <is>
          <t>Andi Offset CV</t>
        </is>
      </c>
      <c r="T1213" s="223" t="inlineStr">
        <is>
          <t>Lokal</t>
        </is>
      </c>
      <c r="U1213" s="261" t="n">
        <v>162</v>
      </c>
      <c r="V1213" s="86" t="inlineStr">
        <is>
          <t>pdf</t>
        </is>
      </c>
      <c r="W1213" s="223" t="inlineStr">
        <is>
          <t>9.6 MB</t>
        </is>
      </c>
      <c r="X1213" s="225" t="inlineStr">
        <is>
          <t>&lt;p&gt;Buku ini berisi jurus-jurus yang disajikan secara &amp;nbsp;praktis sehingga Anda tidak akan seperti membaca buku referensi yang membosankan. Di sini hanya&amp;nbsp;diungkap hal-hal yang sering menjadi kendala dalam melakukan pekerjaan dengan PowerPoint, seperti dalam pengolahan background, template, pemanfaatan sound, font, penempatan image, manipulasi autoshape, action button, dan animasi.&amp;nbsp;&lt;br /&gt;
 Anda yang terlanjur cinta dengan PowerPoint, manfaatkanlah resep-resep dalam buku ini untuk membuat presentasi yang lebih baik, unik, dan efektif!&amp;nbsp;&lt;/p&gt;</t>
        </is>
      </c>
      <c r="Y1213" s="262" t="n">
        <v>59000</v>
      </c>
      <c r="Z1213" s="226" t="n"/>
      <c r="AA1213" s="241">
        <f>Y1622*Z1622</f>
        <v/>
      </c>
      <c r="AB1213" s="237" t="inlineStr">
        <is>
          <t>9c4aff43-f4c0-4cc5-95de-9d4e29167a14</t>
        </is>
      </c>
    </row>
    <row r="1214" ht="15" customHeight="1" s="283">
      <c r="A1214" s="109" t="n">
        <v>1614</v>
      </c>
      <c r="B1214" s="222">
        <f>HYPERLINK("https://mocostore.moco.co.id/catalog/"&amp;AB1623,"Klik Disini")</f>
        <v/>
      </c>
      <c r="C1214" s="223" t="inlineStr">
        <is>
          <t>Pengantar Misiologi</t>
        </is>
      </c>
      <c r="D1214" s="223" t="n"/>
      <c r="E1214" s="223" t="inlineStr">
        <is>
          <t>Harianto GP</t>
        </is>
      </c>
      <c r="F1214" s="223" t="inlineStr">
        <is>
          <t>978-979-29-2855-6</t>
        </is>
      </c>
      <c r="G1214" s="223" t="inlineStr">
        <is>
          <t>978-979-29-9541-1</t>
        </is>
      </c>
      <c r="H1214" s="223" t="inlineStr">
        <is>
          <t>Agama Kristen</t>
        </is>
      </c>
      <c r="I1214" s="258" t="inlineStr">
        <is>
          <t>Perguruan Tinggi</t>
        </is>
      </c>
      <c r="J1214" s="186" t="inlineStr">
        <is>
          <t>009.16</t>
        </is>
      </c>
      <c r="K1214" s="223" t="n"/>
      <c r="L1214" s="223" t="n"/>
      <c r="M1214" s="259" t="n"/>
      <c r="N1214" s="223" t="inlineStr">
        <is>
          <t>Indonesia</t>
        </is>
      </c>
      <c r="O1214" s="223" t="inlineStr">
        <is>
          <t>Tidak diketahui</t>
        </is>
      </c>
      <c r="P1214" s="260" t="n">
        <v>2012</v>
      </c>
      <c r="Q1214" s="260" t="n">
        <v>2018</v>
      </c>
      <c r="R1214" s="223" t="inlineStr">
        <is>
          <t>Penerbit Andi</t>
        </is>
      </c>
      <c r="S1214" s="223" t="inlineStr">
        <is>
          <t>Andi Offset CV</t>
        </is>
      </c>
      <c r="T1214" s="223" t="inlineStr">
        <is>
          <t>Lokal</t>
        </is>
      </c>
      <c r="U1214" s="261" t="n">
        <v>120</v>
      </c>
      <c r="V1214" s="86" t="inlineStr">
        <is>
          <t>pdf</t>
        </is>
      </c>
      <c r="W1214" s="223" t="inlineStr">
        <is>
          <t>6.4 MB</t>
        </is>
      </c>
      <c r="X1214" s="225" t="inlineStr">
        <is>
          <t>&lt;p&gt;Misiologi sendiri merupakan ca bang ilmu pengetahuan yang mempelajari pekerjaan misi dan pertumbuhan gereja. Oleh karenanya, sangatlah penting mempelajari bidang ilmu ini sebagai bekal menjalankan misi Allah. Bila Anda memiliki kerinduan untuk mengerjakan misi Amanat Agung a tau menghadapi pergumulan dan tantangan dalam mengerjakannya.&lt;/p&gt;</t>
        </is>
      </c>
      <c r="Y1214" s="262" t="n">
        <v>47000</v>
      </c>
      <c r="Z1214" s="226" t="n"/>
      <c r="AA1214" s="241">
        <f>Y1623*Z1623</f>
        <v/>
      </c>
      <c r="AB1214" s="237" t="inlineStr">
        <is>
          <t>eaba6b30-d824-4f76-b9b2-cb3b9f998abd</t>
        </is>
      </c>
    </row>
    <row r="1215" ht="15" customHeight="1" s="283">
      <c r="A1215" s="109" t="n">
        <v>1615</v>
      </c>
      <c r="B1215" s="222">
        <f>HYPERLINK("https://mocostore.moco.co.id/catalog/"&amp;AB1624,"Klik Disini")</f>
        <v/>
      </c>
      <c r="C1215" s="223" t="inlineStr">
        <is>
          <t>Pengantar Perjanjian Baru</t>
        </is>
      </c>
      <c r="D1215" s="223" t="n"/>
      <c r="E1215" s="223" t="inlineStr">
        <is>
          <t>Drie Brotosudarmo</t>
        </is>
      </c>
      <c r="F1215" s="223" t="inlineStr">
        <is>
          <t>978-979-29-6407-3</t>
        </is>
      </c>
      <c r="G1215" s="223" t="inlineStr">
        <is>
          <t>978-979-29-9543-5</t>
        </is>
      </c>
      <c r="H1215" s="223" t="inlineStr">
        <is>
          <t>Agama Kristen</t>
        </is>
      </c>
      <c r="I1215" s="258" t="inlineStr">
        <is>
          <t>Perguruan Tinggi</t>
        </is>
      </c>
      <c r="J1215" s="186" t="inlineStr">
        <is>
          <t>009.16</t>
        </is>
      </c>
      <c r="K1215" s="223" t="n"/>
      <c r="L1215" s="264" t="n"/>
      <c r="M1215" s="265" t="n"/>
      <c r="N1215" s="223" t="inlineStr">
        <is>
          <t>Indonesia</t>
        </is>
      </c>
      <c r="O1215" s="223" t="inlineStr">
        <is>
          <t>Tidak diketahui</t>
        </is>
      </c>
      <c r="P1215" s="260" t="n">
        <v>2017</v>
      </c>
      <c r="Q1215" s="260" t="n">
        <v>2018</v>
      </c>
      <c r="R1215" s="223" t="inlineStr">
        <is>
          <t>Penerbit Andi</t>
        </is>
      </c>
      <c r="S1215" s="223" t="inlineStr">
        <is>
          <t>Andi Offset CV</t>
        </is>
      </c>
      <c r="T1215" s="223" t="inlineStr">
        <is>
          <t>Lokal</t>
        </is>
      </c>
      <c r="U1215" s="261" t="n">
        <v>304</v>
      </c>
      <c r="V1215" s="86" t="inlineStr">
        <is>
          <t>pdf</t>
        </is>
      </c>
      <c r="W1215" s="223" t="inlineStr">
        <is>
          <t>3.7 MB</t>
        </is>
      </c>
      <c r="X1215" s="225" t="inlineStr">
        <is>
          <t>&lt;p&gt;Para penulis Alkitab adalah orang-orang yang dilibatkan Allah dalam rangka penyelamatan umat manusia. Dalam hal ini, manusia adalah rekan sekerja Allah. Buku ini menyumbangkan bahan-bahan formal untuk pengertian yang sebaik-baiknya tentang firman Allah. Terdapat kesatuan yang erat antara Perjanjian Baru dan Perjanjian Lama. Kesatuan tersebut berkaitan dengan kontekstualisasi. Kita juga dapat belajar mengenai pembentukan Alkitab, khususnya bagaimana urutan kanonika dalam Alkitab. Hukum Kanon tidak menganut urutan waktu terbit suatu buku, melainkan menurut bobot/isi/kualitas kerohanian, siapa yang menulis (rasul atau paling tidak dekat dengan rasul atau murid rasul) dan pengakuan seluruh gereja yang ada (oikumenis) pada waktu itu.&lt;br /&gt;
 Masing-masing kitab mempunyai misi sendiri secara khusus. Itu berarti masing-masing misi mempunyai kaidah profesional yang saling melengkapi sehingga merupakan satu kesatuan dalam kepelbagaian (unity in diversity, diversity in unity).&lt;/p&gt;</t>
        </is>
      </c>
      <c r="Y1215" s="262" t="n">
        <v>86500</v>
      </c>
      <c r="Z1215" s="226" t="n"/>
      <c r="AA1215" s="241">
        <f>Y1624*Z1624</f>
        <v/>
      </c>
      <c r="AB1215" s="237" t="inlineStr">
        <is>
          <t>c2ea8035-e090-49fa-842e-a031c6d1441e</t>
        </is>
      </c>
    </row>
    <row r="1216" ht="15" customHeight="1" s="283">
      <c r="A1216" s="109" t="n">
        <v>1616</v>
      </c>
      <c r="B1216" s="222">
        <f>HYPERLINK("https://mocostore.moco.co.id/catalog/"&amp;AB1625,"Klik Disini")</f>
        <v/>
      </c>
      <c r="C1216" s="223" t="inlineStr">
        <is>
          <t>Pengembangan Aplikasi Database dengan Microsoft Access 2007</t>
        </is>
      </c>
      <c r="D1216" s="223" t="n"/>
      <c r="E1216" s="223" t="inlineStr">
        <is>
          <t>Wahana Komputer</t>
        </is>
      </c>
      <c r="F1216" s="223" t="inlineStr">
        <is>
          <t>978-979-29-0187-0</t>
        </is>
      </c>
      <c r="G1216" s="223" t="inlineStr">
        <is>
          <t>978-979-29-9548-0</t>
        </is>
      </c>
      <c r="H1216" s="223" t="inlineStr">
        <is>
          <t>Komputer &amp; Internet</t>
        </is>
      </c>
      <c r="I1216" s="258" t="inlineStr">
        <is>
          <t>Perguruan Tinggi</t>
        </is>
      </c>
      <c r="J1216" s="186" t="inlineStr">
        <is>
          <t>009.05</t>
        </is>
      </c>
      <c r="K1216" s="264" t="n"/>
      <c r="L1216" s="264" t="n"/>
      <c r="M1216" s="259" t="n"/>
      <c r="N1216" s="223" t="inlineStr">
        <is>
          <t>Indonesia</t>
        </is>
      </c>
      <c r="O1216" s="223" t="inlineStr">
        <is>
          <t>Tidak diketahui</t>
        </is>
      </c>
      <c r="P1216" s="260" t="n">
        <v>2007</v>
      </c>
      <c r="Q1216" s="260" t="n">
        <v>2018</v>
      </c>
      <c r="R1216" s="223" t="inlineStr">
        <is>
          <t>Penerbit Andi</t>
        </is>
      </c>
      <c r="S1216" s="223" t="inlineStr">
        <is>
          <t>Andi Offset CV</t>
        </is>
      </c>
      <c r="T1216" s="223" t="inlineStr">
        <is>
          <t>Lokal</t>
        </is>
      </c>
      <c r="U1216" s="261" t="n">
        <v>192</v>
      </c>
      <c r="V1216" s="86" t="inlineStr">
        <is>
          <t>pdf</t>
        </is>
      </c>
      <c r="W1216" s="223" t="inlineStr">
        <is>
          <t>28.3 MB</t>
        </is>
      </c>
      <c r="X1216" s="225" t="inlineStr">
        <is>
          <t>&lt;p&gt;Buku Pengembangan Aplikasi Database dengan Microsoft Access 2007 ini membahas secara praktis bagaimana membuat aplikasi-aplikasi menggunakan Microsoft Access 2007 seperti aplikasi inventaris, penjualan dan persewaan. Diharapkan dengan teori-teori singkat dan beberapa contoh aplikasi yang ditulis dengan bahasa yang sederhana dan jelas, seorang pemula menjadi lebih mudah membuat aplikasi sendiri.&amp;nbsp;&lt;/p&gt;</t>
        </is>
      </c>
      <c r="Y1216" s="262" t="n">
        <v>71500</v>
      </c>
      <c r="Z1216" s="226" t="n"/>
      <c r="AA1216" s="241">
        <f>Y1625*Z1625</f>
        <v/>
      </c>
      <c r="AB1216" s="237" t="inlineStr">
        <is>
          <t>50b8f376-441b-4e7f-881f-317cc95ee99c</t>
        </is>
      </c>
    </row>
    <row r="1217" ht="15" customHeight="1" s="283">
      <c r="A1217" s="109" t="n">
        <v>1617</v>
      </c>
      <c r="B1217" s="222">
        <f>HYPERLINK("https://mocostore.moco.co.id/catalog/"&amp;AB1626,"Klik Disini")</f>
        <v/>
      </c>
      <c r="C1217" s="223" t="inlineStr">
        <is>
          <t>Pengembangan Web dengan JQuery</t>
        </is>
      </c>
      <c r="D1217" s="223" t="n"/>
      <c r="E1217" s="223" t="inlineStr">
        <is>
          <t>Wahana Komputer</t>
        </is>
      </c>
      <c r="F1217" s="223" t="inlineStr">
        <is>
          <t>978-979-29-4695-6</t>
        </is>
      </c>
      <c r="G1217" s="223" t="inlineStr">
        <is>
          <t>978-979-29-9550-3</t>
        </is>
      </c>
      <c r="H1217" s="223" t="inlineStr">
        <is>
          <t>Pemograman</t>
        </is>
      </c>
      <c r="I1217" s="258" t="inlineStr">
        <is>
          <t>Perguruan Tinggi</t>
        </is>
      </c>
      <c r="J1217" s="186" t="inlineStr">
        <is>
          <t>009.05</t>
        </is>
      </c>
      <c r="K1217" s="223" t="n"/>
      <c r="L1217" s="264" t="n"/>
      <c r="M1217" s="265" t="n"/>
      <c r="N1217" s="223" t="inlineStr">
        <is>
          <t>Indonesia</t>
        </is>
      </c>
      <c r="O1217" s="223" t="inlineStr">
        <is>
          <t>Tidak diketahui</t>
        </is>
      </c>
      <c r="P1217" s="260" t="n">
        <v>2014</v>
      </c>
      <c r="Q1217" s="260" t="n">
        <v>2018</v>
      </c>
      <c r="R1217" s="223" t="inlineStr">
        <is>
          <t>Penerbit Andi</t>
        </is>
      </c>
      <c r="S1217" s="223" t="inlineStr">
        <is>
          <t>Andi Offset CV</t>
        </is>
      </c>
      <c r="T1217" s="223" t="inlineStr">
        <is>
          <t>Lokal</t>
        </is>
      </c>
      <c r="U1217" s="261" t="n">
        <v>170</v>
      </c>
      <c r="V1217" s="86" t="inlineStr">
        <is>
          <t>pdf</t>
        </is>
      </c>
      <c r="W1217" s="223" t="inlineStr">
        <is>
          <t>12.4 MB</t>
        </is>
      </c>
      <c r="X1217" s="225" t="inlineStr">
        <is>
          <t>&lt;p&gt;Buku Pengembangan Web dengan JQuery ini membahas secara praktis bagaimana memanfaatkan JQuery sebagai senjata utama dalam menyajikan halaman web secara menarik dan memudahkan pengguna. Setelah memahami semua materi yang disajikan, proses pengembangan web Anda akan jauh lebih cepat dan interaktif dari sebelumnya. Dengan begitu, Anda akan mampu bersaing dengan para developer web lainnya.&amp;nbsp;&lt;/p&gt;</t>
        </is>
      </c>
      <c r="Y1217" s="262" t="n">
        <v>50500</v>
      </c>
      <c r="Z1217" s="226" t="n"/>
      <c r="AA1217" s="241">
        <f>Y1626*Z1626</f>
        <v/>
      </c>
      <c r="AB1217" s="237" t="inlineStr">
        <is>
          <t>675887c4-0b12-45f8-bfd5-e41e51b90243</t>
        </is>
      </c>
    </row>
    <row r="1218" ht="15" customHeight="1" s="283">
      <c r="A1218" s="109" t="n">
        <v>1618</v>
      </c>
      <c r="B1218" s="222">
        <f>HYPERLINK("https://mocostore.moco.co.id/catalog/"&amp;AB1627,"Klik Disini")</f>
        <v/>
      </c>
      <c r="C1218" s="223" t="inlineStr">
        <is>
          <t>Pengenalan AutoCAD 2D dan 3D untuk Industri Manufaktur</t>
        </is>
      </c>
      <c r="D1218" s="223" t="n"/>
      <c r="E1218" s="223" t="inlineStr">
        <is>
          <t>Adi Sulistio</t>
        </is>
      </c>
      <c r="F1218" s="223" t="inlineStr">
        <is>
          <t>979-763-330-6</t>
        </is>
      </c>
      <c r="G1218" s="223" t="inlineStr">
        <is>
          <t>978-979-29-9554-1</t>
        </is>
      </c>
      <c r="H1218" s="223" t="inlineStr">
        <is>
          <t>Arsitektur</t>
        </is>
      </c>
      <c r="I1218" s="258" t="inlineStr">
        <is>
          <t>Perguruan Tinggi</t>
        </is>
      </c>
      <c r="J1218" s="186" t="inlineStr">
        <is>
          <t>009.03</t>
        </is>
      </c>
      <c r="K1218" s="223" t="n"/>
      <c r="L1218" s="223" t="n"/>
      <c r="M1218" s="259" t="n"/>
      <c r="N1218" s="223" t="n"/>
      <c r="O1218" s="223" t="n"/>
      <c r="P1218" s="260" t="n">
        <v>2006</v>
      </c>
      <c r="Q1218" s="260" t="n">
        <v>2018</v>
      </c>
      <c r="R1218" s="223" t="inlineStr">
        <is>
          <t>Penerbit Andi</t>
        </is>
      </c>
      <c r="S1218" s="223" t="inlineStr">
        <is>
          <t>Andi Offset CV</t>
        </is>
      </c>
      <c r="T1218" s="223" t="n"/>
      <c r="U1218" s="261" t="n">
        <v>124</v>
      </c>
      <c r="V1218" s="86" t="inlineStr">
        <is>
          <t>pdf</t>
        </is>
      </c>
      <c r="W1218" s="223" t="inlineStr">
        <is>
          <t>6.7 MB</t>
        </is>
      </c>
      <c r="X1218" s="225" t="inlineStr">
        <is>
          <t>&lt;p&gt;Buku Pengenalan AutoCAD 2D dan 3D untuk lndustri Manufaktur menyaj ikan aplikasi AutoCAD 2D dan 3D dengan membahas fungsi-fungsi AutoCAD yang dipakai pada rancang bangun dan desain di bidang teknik manufaktur. Buku mi menyertakan pula gambar-gambar yang memperjelas pembahasan agar Anda lebih mudah memahaminya. Penulis menggunakan release AutoCAD 2000 yang merupakan sumber pengembangan AutoCAD 2002 dan sering digunakan dalam industri manufaktur.&lt;/p&gt;
 &lt;p&gt;Buku ini dapat digunakan oleh stat dan manajer teknik, baik yang sudah terbiasa menggunakan maupun baru mengenal AutoCAD.&lt;/p&gt;</t>
        </is>
      </c>
      <c r="Y1218" s="262" t="n">
        <v>50500</v>
      </c>
      <c r="Z1218" s="226" t="n"/>
      <c r="AA1218" s="241">
        <f>Y1627*Z1627</f>
        <v/>
      </c>
      <c r="AB1218" s="237" t="inlineStr">
        <is>
          <t>a5a1270d-5577-4b32-9d81-ac0628fa5d3a</t>
        </is>
      </c>
    </row>
    <row r="1219" ht="15" customHeight="1" s="283">
      <c r="A1219" s="109" t="n">
        <v>1619</v>
      </c>
      <c r="B1219" s="222">
        <f>HYPERLINK("https://mocostore.moco.co.id/catalog/"&amp;AB1628,"Klik Disini")</f>
        <v/>
      </c>
      <c r="C1219" s="223" t="inlineStr">
        <is>
          <t>Revolusi Penyembahan Profetik</t>
        </is>
      </c>
      <c r="D1219" s="223" t="n"/>
      <c r="E1219" s="223" t="inlineStr">
        <is>
          <t>Bram Soei Ndoen</t>
        </is>
      </c>
      <c r="F1219" s="223" t="inlineStr">
        <is>
          <t>979-763-771-9</t>
        </is>
      </c>
      <c r="G1219" s="223" t="inlineStr">
        <is>
          <t>978-979-29-9336-3</t>
        </is>
      </c>
      <c r="H1219" s="223" t="inlineStr">
        <is>
          <t>Agama Kristen</t>
        </is>
      </c>
      <c r="I1219" s="258" t="inlineStr">
        <is>
          <t>Perguruan Tinggi</t>
        </is>
      </c>
      <c r="J1219" s="186" t="inlineStr">
        <is>
          <t>009.16</t>
        </is>
      </c>
      <c r="K1219" s="223" t="n"/>
      <c r="L1219" s="264" t="n"/>
      <c r="M1219" s="265" t="n"/>
      <c r="N1219" s="223" t="inlineStr">
        <is>
          <t>Indonesia</t>
        </is>
      </c>
      <c r="O1219" s="223" t="inlineStr">
        <is>
          <t>Tidak diketahui</t>
        </is>
      </c>
      <c r="P1219" s="260" t="n">
        <v>2007</v>
      </c>
      <c r="Q1219" s="260" t="n">
        <v>2018</v>
      </c>
      <c r="R1219" s="223" t="inlineStr">
        <is>
          <t>Penerbit Andi</t>
        </is>
      </c>
      <c r="S1219" s="223" t="inlineStr">
        <is>
          <t>Andi Offset CV</t>
        </is>
      </c>
      <c r="T1219" s="223" t="inlineStr">
        <is>
          <t>Lokal</t>
        </is>
      </c>
      <c r="U1219" s="261" t="n">
        <v>154</v>
      </c>
      <c r="V1219" s="86" t="inlineStr">
        <is>
          <t>pdf</t>
        </is>
      </c>
      <c r="W1219" s="223" t="inlineStr">
        <is>
          <t>12.5 MB</t>
        </is>
      </c>
      <c r="X1219" s="225" t="inlineStr">
        <is>
          <t>&lt;p&gt;Satu hal yang Tuhan tidak mau lakukan adalah menyembah dan memuji diri&amp;shy;Nya sendiri. Maka Dia sangat berkenan kita menyembah Dia dengan&amp;nbsp;segenap hidup kita.&amp;nbsp;&lt;br /&gt;
 Kita juga perlu mendengar suara-Nya. Masih banyak orang Kristen yang sulit mendengar suara Tuhan. Karena itu, buku ini dimaksudkan untuk membantu mereka supaya terbiasa mendengar suara Tuhan dan mengalami kemuliaan surgawi.&amp;nbsp;&lt;br /&gt;
 Selain disusun sebagai panduan praktis, buku ini mencakup tiga bagian utama: bagian pertama membahas dimensi penyembahan dan konsep penyembahan prnfetik. Bagian kedua membahas hal-hal teknis dan praktis dalam mengembangkan terobosan penyembahan. Bagian ketiga menyajikan cara-cara praktis mendengar suara Tuhan.&amp;nbsp;&lt;br /&gt;
 Kiranya buku ini bisa mengilhami setiap pembaca untuk mengalami terobosan dan paradigma baru dalam kehidupan ibadah penyembahan dan pujian.&amp;nbsp;&lt;br /&gt;
 &amp;quot;Inilah waktunya gereja Tuhan mengalami revolusi dalam menyembah Tuhan&amp;quot;.&amp;nbsp;&lt;/p&gt;</t>
        </is>
      </c>
      <c r="Y1219" s="262" t="n">
        <v>58500</v>
      </c>
      <c r="Z1219" s="226" t="n"/>
      <c r="AA1219" s="241">
        <f>Y1628*Z1628</f>
        <v/>
      </c>
      <c r="AB1219" s="237" t="inlineStr">
        <is>
          <t>04f2023d-0c03-4adc-a8bf-52376adc051b</t>
        </is>
      </c>
    </row>
    <row r="1220" ht="15" customHeight="1" s="283">
      <c r="A1220" s="109" t="n">
        <v>1620</v>
      </c>
      <c r="B1220" s="222">
        <f>HYPERLINK("https://mocostore.moco.co.id/catalog/"&amp;AB1629,"Klik Disini")</f>
        <v/>
      </c>
      <c r="C1220" s="223" t="inlineStr">
        <is>
          <t>Rindu untuk Melayani</t>
        </is>
      </c>
      <c r="D1220" s="223" t="n"/>
      <c r="E1220" s="223" t="inlineStr">
        <is>
          <t>Rubin Adi</t>
        </is>
      </c>
      <c r="F1220" s="223" t="inlineStr">
        <is>
          <t>979-731-880-X</t>
        </is>
      </c>
      <c r="G1220" s="223" t="inlineStr">
        <is>
          <t>978-979-29-9342-4</t>
        </is>
      </c>
      <c r="H1220" s="223" t="inlineStr">
        <is>
          <t>Agama Kristen</t>
        </is>
      </c>
      <c r="I1220" s="258" t="inlineStr">
        <is>
          <t>Perguruan Tinggi</t>
        </is>
      </c>
      <c r="J1220" s="186" t="inlineStr">
        <is>
          <t>009.16</t>
        </is>
      </c>
      <c r="K1220" s="223" t="n"/>
      <c r="L1220" s="264" t="n"/>
      <c r="M1220" s="265" t="n"/>
      <c r="N1220" s="223" t="inlineStr">
        <is>
          <t>Indonesia</t>
        </is>
      </c>
      <c r="O1220" s="223" t="inlineStr">
        <is>
          <t>Tidak diketahui</t>
        </is>
      </c>
      <c r="P1220" s="260" t="n">
        <v>2005</v>
      </c>
      <c r="Q1220" s="260" t="n">
        <v>2018</v>
      </c>
      <c r="R1220" s="223" t="inlineStr">
        <is>
          <t>Penerbit Andi</t>
        </is>
      </c>
      <c r="S1220" s="223" t="inlineStr">
        <is>
          <t>Andi Offset CV</t>
        </is>
      </c>
      <c r="T1220" s="223" t="inlineStr">
        <is>
          <t>Lokal</t>
        </is>
      </c>
      <c r="U1220" s="261" t="n">
        <v>109</v>
      </c>
      <c r="V1220" s="86" t="inlineStr">
        <is>
          <t>pdf</t>
        </is>
      </c>
      <c r="W1220" s="223" t="inlineStr">
        <is>
          <t>5.6 MB</t>
        </is>
      </c>
      <c r="X1220" s="225" t="inlineStr">
        <is>
          <t>&lt;p&gt;Buku ini membuka wawasan Anda tentang pelayanan. Sebenarnya Allah menginginkan setiap umat-Nya untuk melayani-Nya. Kita tidak boleh hanya datang, duduk, dan bikin &amp;quot;rusak&amp;quot; bangku gereja. Maksudnya adalah jangan menjadi jemaat pasif, yang tidak mau terlibat dalam pelayanan.&lt;/p&gt;
 &lt;p&gt;Allah ingin agar roh kita menyala-nyala dengan penuh cinta kepada-Nya dan terlibat dalam pelayanan sesuai dengan talenta dan karunia yang Dia berikan kepada kita. Selain itu, buku ini juga mengupas kehidupan pelayanan para tokoh Alkitab seperti Abraham, Henokh, dan Yusuf.&lt;/p&gt;
 &lt;p&gt;Ditulis dengan bahasa yang sederhana, jelas dan alkitabiah, buku kumpulan khotbah Pendeta Rubin Adi Abraham ini tidak hanya bagi Anda yang berprofesi sebagai pendeta tapi juga bagi setiap umat Allah yang rindu melayaniNya.&lt;/p&gt;
 &lt;p&gt;Jadi, seperti halnya iman yang tanpa perbuatan adalah mati demikian juga melayani. Memiliki kerinduan saja tidak cukup, kita harus melakukannya.&lt;/p&gt;</t>
        </is>
      </c>
      <c r="Y1220" s="262" t="n">
        <v>42000</v>
      </c>
      <c r="Z1220" s="226" t="n"/>
      <c r="AA1220" s="241">
        <f>Y1629*Z1629</f>
        <v/>
      </c>
      <c r="AB1220" s="237" t="inlineStr">
        <is>
          <t>7249d9f6-b9cf-4ab7-b676-17c9b66852f2</t>
        </is>
      </c>
    </row>
    <row r="1221" ht="15" customHeight="1" s="283">
      <c r="A1221" s="109" t="n">
        <v>1621</v>
      </c>
      <c r="B1221" s="222">
        <f>HYPERLINK("https://mocostore.moco.co.id/catalog/"&amp;AB1630,"Klik Disini")</f>
        <v/>
      </c>
      <c r="C1221" s="223" t="inlineStr">
        <is>
          <t>Router Linux Menggunakan Freesco dan FloppyFW</t>
        </is>
      </c>
      <c r="D1221" s="223" t="n"/>
      <c r="E1221" s="223" t="inlineStr">
        <is>
          <t>Harijanto Pribadi</t>
        </is>
      </c>
      <c r="F1221" s="223" t="inlineStr">
        <is>
          <t>979-731-572-X</t>
        </is>
      </c>
      <c r="G1221" s="223" t="inlineStr">
        <is>
          <t>978-979-29-9348-6</t>
        </is>
      </c>
      <c r="H1221" s="223" t="inlineStr">
        <is>
          <t>Komputer &amp; Internet</t>
        </is>
      </c>
      <c r="I1221" s="258" t="inlineStr">
        <is>
          <t>Perguruan Tinggi</t>
        </is>
      </c>
      <c r="J1221" s="186" t="inlineStr">
        <is>
          <t>009.05</t>
        </is>
      </c>
      <c r="K1221" s="223" t="n"/>
      <c r="L1221" s="264" t="n"/>
      <c r="M1221" s="265" t="n"/>
      <c r="N1221" s="223" t="inlineStr">
        <is>
          <t>Indonesia</t>
        </is>
      </c>
      <c r="O1221" s="223" t="inlineStr">
        <is>
          <t>Tidak diketahui</t>
        </is>
      </c>
      <c r="P1221" s="260" t="n">
        <v>2004</v>
      </c>
      <c r="Q1221" s="260" t="n">
        <v>2018</v>
      </c>
      <c r="R1221" s="223" t="inlineStr">
        <is>
          <t>Penerbit Andi</t>
        </is>
      </c>
      <c r="S1221" s="223" t="inlineStr">
        <is>
          <t>Andi Offset CV</t>
        </is>
      </c>
      <c r="T1221" s="223" t="inlineStr">
        <is>
          <t>Lokal</t>
        </is>
      </c>
      <c r="U1221" s="261" t="n">
        <v>144</v>
      </c>
      <c r="V1221" s="86" t="inlineStr">
        <is>
          <t>pdf</t>
        </is>
      </c>
      <c r="W1221" s="223" t="inlineStr">
        <is>
          <t>13.5 MB</t>
        </is>
      </c>
      <c r="X1221" s="225" t="inlineStr">
        <is>
          <t>&lt;p&gt;Melalui buku ini, Anda dapat membuat router yang handal dan murah menggunakan satu buah disket Linux pada komputer biasa tanpa harus melakukan kompilasi. Buku ini bagi Anda yang berprofesi sebagai operator Warnet, Network Administrator untuk institusi pendidikan, UKM, dan SOHO (Small Office Home Office), serta Linux Newbie. Melalui buku ini Anda akan dituntun untuk mengimplementasi router Linux 1 disket menggunakan distro FREESCO dan Floppy FW, sebagai alternatif solusi yang ekonomis, praktis, dan handal. Untuk memperdalam pemahaman, disertakan juga pembahasan tentang TCP/IP, NAT, Packet Filtering menggunakan IPTABLES dan MRTG pada FloppyFW .&lt;/p&gt;</t>
        </is>
      </c>
      <c r="Y1221" s="262" t="n">
        <v>34000</v>
      </c>
      <c r="Z1221" s="226" t="n"/>
      <c r="AA1221" s="241">
        <f>Y1630*Z1630</f>
        <v/>
      </c>
      <c r="AB1221" s="237" t="inlineStr">
        <is>
          <t>c9fc109a-c102-4024-93d5-2377199875eb</t>
        </is>
      </c>
    </row>
    <row r="1222" ht="15" customHeight="1" s="283">
      <c r="A1222" s="109" t="n">
        <v>1622</v>
      </c>
      <c r="B1222" s="222">
        <f>HYPERLINK("https://mocostore.moco.co.id/catalog/"&amp;AB1631,"Klik Disini")</f>
        <v/>
      </c>
      <c r="C1222" s="223" t="inlineStr">
        <is>
          <t>Rumus dan Fungsi pada Microsoft Access (Versi 97, 2000, XP, 2003)</t>
        </is>
      </c>
      <c r="D1222" s="223" t="n"/>
      <c r="E1222" s="223" t="inlineStr">
        <is>
          <t>Madcoms</t>
        </is>
      </c>
      <c r="F1222" s="223" t="inlineStr">
        <is>
          <t>979-731-427-8</t>
        </is>
      </c>
      <c r="G1222" s="223" t="inlineStr">
        <is>
          <t>978-979-29-9356-1</t>
        </is>
      </c>
      <c r="H1222" s="223" t="inlineStr">
        <is>
          <t>Komputer &amp; Internet</t>
        </is>
      </c>
      <c r="I1222" s="258" t="inlineStr">
        <is>
          <t>Perguruan Tinggi</t>
        </is>
      </c>
      <c r="J1222" s="186" t="inlineStr">
        <is>
          <t>009.05</t>
        </is>
      </c>
      <c r="K1222" s="223" t="n"/>
      <c r="L1222" s="264" t="n"/>
      <c r="M1222" s="265" t="n"/>
      <c r="N1222" s="223" t="inlineStr">
        <is>
          <t>Indonesia</t>
        </is>
      </c>
      <c r="O1222" s="223" t="inlineStr">
        <is>
          <t>Tidak diketahui</t>
        </is>
      </c>
      <c r="P1222" s="260" t="n">
        <v>2004</v>
      </c>
      <c r="Q1222" s="260" t="n">
        <v>2018</v>
      </c>
      <c r="R1222" s="223" t="inlineStr">
        <is>
          <t>Penerbit Andi</t>
        </is>
      </c>
      <c r="S1222" s="223" t="inlineStr">
        <is>
          <t>Andi Offset CV</t>
        </is>
      </c>
      <c r="T1222" s="223" t="inlineStr">
        <is>
          <t>Lokal</t>
        </is>
      </c>
      <c r="U1222" s="261" t="n">
        <v>180</v>
      </c>
      <c r="V1222" s="86" t="inlineStr">
        <is>
          <t>pdf</t>
        </is>
      </c>
      <c r="W1222" s="223" t="inlineStr">
        <is>
          <t>15.1 MB</t>
        </is>
      </c>
      <c r="X1222" s="225" t="inlineStr">
        <is>
          <t>&lt;p&gt;Buku ini ditulis agar para pengguna Microsot Accesss dapat memanfaatkan fungsi-fungsi yang tersedia secara maksimal sehingga mempermudah serta mempercepat proses perhitungan atau kalkulasi data tersebut. Beberapa fungsi yang relevanjuga dapat digabung untuk menghasilkan rangkaian rumus perhitungan yang dibutuhkan.&lt;/p&gt;</t>
        </is>
      </c>
      <c r="Y1222" s="262" t="n">
        <v>63000</v>
      </c>
      <c r="Z1222" s="226" t="n"/>
      <c r="AA1222" s="241">
        <f>Y1631*Z1631</f>
        <v/>
      </c>
      <c r="AB1222" s="237" t="inlineStr">
        <is>
          <t>ee257a3f-8122-4b51-bd43-016d5845343b</t>
        </is>
      </c>
    </row>
    <row r="1223" ht="15" customHeight="1" s="283">
      <c r="A1223" s="109" t="n">
        <v>1623</v>
      </c>
      <c r="B1223" s="222">
        <f>HYPERLINK("https://mocostore.moco.co.id/catalog/"&amp;AB1632,"Klik Disini")</f>
        <v/>
      </c>
      <c r="C1223" s="223" t="inlineStr">
        <is>
          <t>Utility Windows Password Recovery</t>
        </is>
      </c>
      <c r="D1223" s="223" t="n"/>
      <c r="E1223" s="223" t="inlineStr">
        <is>
          <t>Eryanto Sitorus</t>
        </is>
      </c>
      <c r="F1223" s="223" t="inlineStr">
        <is>
          <t>979-731-822-2</t>
        </is>
      </c>
      <c r="G1223" s="223" t="inlineStr">
        <is>
          <t>978-979-29-9708-8</t>
        </is>
      </c>
      <c r="H1223" s="223" t="inlineStr">
        <is>
          <t>Komputer &amp; Internet</t>
        </is>
      </c>
      <c r="I1223" s="258" t="inlineStr">
        <is>
          <t>Perguruan Tinggi</t>
        </is>
      </c>
      <c r="J1223" s="186" t="inlineStr">
        <is>
          <t>009.05</t>
        </is>
      </c>
      <c r="K1223" s="223" t="n"/>
      <c r="L1223" s="264" t="n"/>
      <c r="M1223" s="265" t="n"/>
      <c r="N1223" s="223" t="inlineStr">
        <is>
          <t>Indonesia</t>
        </is>
      </c>
      <c r="O1223" s="223" t="inlineStr">
        <is>
          <t>Tidak diketahui</t>
        </is>
      </c>
      <c r="P1223" s="260" t="n">
        <v>2005</v>
      </c>
      <c r="Q1223" s="260" t="n">
        <v>2018</v>
      </c>
      <c r="R1223" s="223" t="inlineStr">
        <is>
          <t>Penerbit Andi</t>
        </is>
      </c>
      <c r="S1223" s="223" t="inlineStr">
        <is>
          <t>Andi Offset CV</t>
        </is>
      </c>
      <c r="T1223" s="223" t="inlineStr">
        <is>
          <t>Lokal</t>
        </is>
      </c>
      <c r="U1223" s="261" t="n">
        <v>140</v>
      </c>
      <c r="V1223" s="86" t="inlineStr">
        <is>
          <t>pdf</t>
        </is>
      </c>
      <c r="W1223" s="223" t="inlineStr">
        <is>
          <t>19.7 MB</t>
        </is>
      </c>
      <c r="X1223" s="225" t="inlineStr">
        <is>
          <t>&lt;p&gt;Lupa password merupakan masalah klasik yang seringkali dialami oleh hampir sebagian besar pengguna komputer. Kalau harus dijelaskan mengapa bisa sampai hlang atau kelupaan, tentu alasannya bisa bermacam-macam. Namun apapun alasannya, yang pasti masalah ini terjadi sebagai akibat dari banyaknya objek yang harus diproteksi membuat jumlah password yang harus dihafal semakin banyak. Karena banyaknya yang harus dihafal, tentu siapapun bisa saja lupa. Itulah fakta yang tidak bisa dipungkiri.&lt;br /&gt;
 &lt;br /&gt;
 Pembahasan dalam buku ini akan membantu Anda mendapatkan kembali secara mudah password penting yang lupa/hilang tadi menggunkan utilitas Windows yang disebut sebagai password recovery. Hal itu dimungkinkan karena semua fasilitas utilitas password recovery yang dibahas dalam buku ini merupakan utilitas pilihan dan yang terbaik.&lt;br /&gt;
 &lt;br /&gt;
 Pokok-pokok bahasan dalam buku ini adalah :&amp;nbsp;&lt;br /&gt;
 &lt;br /&gt;
 - Advances Office 2000 Password Recovery&lt;br /&gt;
 - Advances lotus Password Recovery&lt;br /&gt;
 - Advances zip Password Recovery&lt;br /&gt;
 - Advances archived Password Recovery&lt;br /&gt;
 - Password Recovery Suite&lt;br /&gt;
 - Cain and Abel (Password Recovery Utility)&lt;/p&gt;</t>
        </is>
      </c>
      <c r="Y1223" s="262" t="n">
        <v>74500</v>
      </c>
      <c r="Z1223" s="226" t="n"/>
      <c r="AA1223" s="241">
        <f>Y1632*Z1632</f>
        <v/>
      </c>
      <c r="AB1223" s="237" t="inlineStr">
        <is>
          <t>77af2287-e3c0-40c3-ba18-70cc4280958a</t>
        </is>
      </c>
    </row>
    <row r="1224" ht="15" customHeight="1" s="283">
      <c r="A1224" s="109" t="n">
        <v>1626</v>
      </c>
      <c r="B1224" s="222">
        <f>HYPERLINK("https://mocostore.moco.co.id/catalog/"&amp;AB1635,"Klik Disini")</f>
        <v/>
      </c>
      <c r="C1224" s="223" t="inlineStr">
        <is>
          <t>Squid Koneksi Anti Mogok</t>
        </is>
      </c>
      <c r="D1224" s="223" t="n"/>
      <c r="E1224" s="223" t="inlineStr">
        <is>
          <t>Rahmat Rafiudin</t>
        </is>
      </c>
      <c r="F1224" s="223" t="inlineStr">
        <is>
          <t>978-979-29-0545-8</t>
        </is>
      </c>
      <c r="G1224" s="223" t="inlineStr">
        <is>
          <t>978-979-29-9227-4</t>
        </is>
      </c>
      <c r="H1224" s="223" t="inlineStr">
        <is>
          <t>Komputer &amp; Internet</t>
        </is>
      </c>
      <c r="I1224" s="258" t="inlineStr">
        <is>
          <t>Perguruan Tinggi</t>
        </is>
      </c>
      <c r="J1224" s="186" t="inlineStr">
        <is>
          <t>009.05</t>
        </is>
      </c>
      <c r="K1224" s="223" t="n"/>
      <c r="L1224" s="264" t="n"/>
      <c r="M1224" s="265" t="n"/>
      <c r="N1224" s="223" t="inlineStr">
        <is>
          <t>Indonesia</t>
        </is>
      </c>
      <c r="O1224" s="223" t="inlineStr">
        <is>
          <t>Tidak diketahui</t>
        </is>
      </c>
      <c r="P1224" s="260" t="n">
        <v>2008</v>
      </c>
      <c r="Q1224" s="260" t="n">
        <v>2018</v>
      </c>
      <c r="R1224" s="223" t="inlineStr">
        <is>
          <t>Penerbit Andi</t>
        </is>
      </c>
      <c r="S1224" s="223" t="inlineStr">
        <is>
          <t>Andi Offset CV</t>
        </is>
      </c>
      <c r="T1224" s="223" t="inlineStr">
        <is>
          <t>Lokal</t>
        </is>
      </c>
      <c r="U1224" s="261" t="n">
        <v>241</v>
      </c>
      <c r="V1224" s="86" t="inlineStr">
        <is>
          <t>pdf</t>
        </is>
      </c>
      <c r="W1224" s="223" t="inlineStr">
        <is>
          <t>12.2 MB</t>
        </is>
      </c>
      <c r="X1224" s="225" t="inlineStr">
        <is>
          <t>&lt;p&gt;Buku ini membahas tentang penggunaan squit pada jaringan, umumnya seorang administrator akan berfikir bagaimana membuat pengguna jaringan terasa nyaman seperti loading situs yang diakses pengguna menjadi lebih cepat, dapat memblokir situs-situs porno yang sering membawa masalah atau melakukan pengalihan situs porno ke situs lain, membatasi ukuran download file shingga tidak terjadi kemacetan dijaringan, otentikasi user mana saja yang diizinkan untuk melakukan browsing di jaringan yang kita miliki.&lt;br /&gt;
 &lt;br /&gt;
 Pembaca akan di pandu secara detail tentang bagaimana melakukan proses instalasi, konfigurasi, dan pengoperasian Squid selain itu dibahas juga beragam permasalahan yang sering muncul dalam menggunakan Squid, termasuk bagaimana cara mengatasinya, serta bahasan mengenai informasi log Squid sebagai sumber berharga untuk melihat kinerja dan kualitas Squid. Log tersebut tidak hanya merekam informasi seputar akses, tetapi juga merekam error pada sistem konfigurasi dan konsumsi sumber daya (semisal memori, spasi disk).&amp;nbsp;&lt;br /&gt;
 &lt;br /&gt;
 Pokok Bahasan dalam buku ini meliputi :&lt;br /&gt;
 &amp;#39;&amp;#39; Pengenalan Squit&lt;br /&gt;
 &amp;#39;&amp;#39; Installasi Squit&lt;br /&gt;
 &amp;#39;&amp;#39; Konfigurasi Squit&lt;br /&gt;
 &amp;#39;&amp;#39; Menjalankan Squit&lt;br /&gt;
 &amp;#39;&amp;#39; Konfigurasi Browser untuk Squit&lt;/p&gt;</t>
        </is>
      </c>
      <c r="Y1224" s="262" t="n">
        <v>80000</v>
      </c>
      <c r="Z1224" s="226" t="n"/>
      <c r="AA1224" s="241">
        <f>Y1635*Z1635</f>
        <v/>
      </c>
      <c r="AB1224" s="237" t="inlineStr">
        <is>
          <t>f41f7770-1e92-427f-9e69-578aafc9d09b</t>
        </is>
      </c>
    </row>
    <row r="1225" ht="15" customHeight="1" s="283">
      <c r="A1225" s="109" t="n">
        <v>1627</v>
      </c>
      <c r="B1225" s="222">
        <f>HYPERLINK("https://mocostore.moco.co.id/catalog/"&amp;AB1636,"Klik Disini")</f>
        <v/>
      </c>
      <c r="C1225" s="223" t="inlineStr">
        <is>
          <t>Virus, Worm dan Trojan Horse</t>
        </is>
      </c>
      <c r="D1225" s="223" t="n"/>
      <c r="E1225" s="223" t="inlineStr">
        <is>
          <t>Happy Chandraleka</t>
        </is>
      </c>
      <c r="F1225" s="223" t="inlineStr">
        <is>
          <t>979-731-482-0</t>
        </is>
      </c>
      <c r="G1225" s="223" t="inlineStr">
        <is>
          <t>978-979-29-9711-8</t>
        </is>
      </c>
      <c r="H1225" s="223" t="inlineStr">
        <is>
          <t>Komputer &amp; Internet</t>
        </is>
      </c>
      <c r="I1225" s="258" t="inlineStr">
        <is>
          <t>Perguruan Tinggi</t>
        </is>
      </c>
      <c r="J1225" s="186" t="inlineStr">
        <is>
          <t>009.05</t>
        </is>
      </c>
      <c r="K1225" s="223" t="n"/>
      <c r="L1225" s="264" t="n"/>
      <c r="M1225" s="265" t="n"/>
      <c r="N1225" s="223" t="inlineStr">
        <is>
          <t>Indonesia</t>
        </is>
      </c>
      <c r="O1225" s="223" t="inlineStr">
        <is>
          <t>Tidak diketahui</t>
        </is>
      </c>
      <c r="P1225" s="260" t="n">
        <v>2004</v>
      </c>
      <c r="Q1225" s="260" t="n">
        <v>2018</v>
      </c>
      <c r="R1225" s="223" t="inlineStr">
        <is>
          <t>Penerbit Andi</t>
        </is>
      </c>
      <c r="S1225" s="223" t="inlineStr">
        <is>
          <t>Andi Offset CV</t>
        </is>
      </c>
      <c r="T1225" s="223" t="inlineStr">
        <is>
          <t>Lokal</t>
        </is>
      </c>
      <c r="U1225" s="261" t="n">
        <v>223</v>
      </c>
      <c r="V1225" s="86" t="inlineStr">
        <is>
          <t>pdf</t>
        </is>
      </c>
      <c r="W1225" s="223" t="inlineStr">
        <is>
          <t>12.0 MB</t>
        </is>
      </c>
      <c r="X1225" s="225" t="inlineStr">
        <is>
          <t>&lt;p&gt;Malicious software yang dibahas dalam buku ini utamanya mencakup virus, worm, dan torjan horse. Sebenarnya yang dimaksudmalicious softare tidak hanya tiga kelompok ini. Setiap perangkat lunak (baik masih berupa kode atau executable) yang mengandung aksi yang tidak diinginkan user dapat disebut malicious software.&lt;/p&gt;</t>
        </is>
      </c>
      <c r="Y1225" s="262" t="n">
        <v>73000</v>
      </c>
      <c r="Z1225" s="226" t="n"/>
      <c r="AA1225" s="241">
        <f>Y1636*Z1636</f>
        <v/>
      </c>
      <c r="AB1225" s="237" t="inlineStr">
        <is>
          <t>38c5cb4d-205c-404d-a775-f90d68b905b1</t>
        </is>
      </c>
    </row>
    <row r="1226" ht="15" customHeight="1" s="283">
      <c r="A1226" s="109" t="n">
        <v>1628</v>
      </c>
      <c r="B1226" s="222">
        <f>HYPERLINK("https://mocostore.moco.co.id/catalog/"&amp;AB1637,"Klik Disini")</f>
        <v/>
      </c>
      <c r="C1226" s="223" t="inlineStr">
        <is>
          <t>Statistik itu Mudah: Panduan Lengkap untuk Belajar Komputasi Statistik Menggunakan SPSS 16</t>
        </is>
      </c>
      <c r="D1226" s="223" t="n"/>
      <c r="E1226" s="223" t="inlineStr">
        <is>
          <t>Jonathan Sarwono</t>
        </is>
      </c>
      <c r="F1226" s="223" t="inlineStr">
        <is>
          <t>978-979-29-0659-2</t>
        </is>
      </c>
      <c r="G1226" s="223" t="inlineStr">
        <is>
          <t>978-979-29-9229-8</t>
        </is>
      </c>
      <c r="H1226" s="223" t="inlineStr">
        <is>
          <t>Statistika</t>
        </is>
      </c>
      <c r="I1226" s="258" t="inlineStr">
        <is>
          <t>Perguruan Tinggi</t>
        </is>
      </c>
      <c r="J1226" s="186" t="inlineStr">
        <is>
          <t>009.01</t>
        </is>
      </c>
      <c r="K1226" s="223" t="n"/>
      <c r="L1226" s="223" t="n"/>
      <c r="M1226" s="259" t="n"/>
      <c r="N1226" s="223" t="inlineStr">
        <is>
          <t>Indonesia</t>
        </is>
      </c>
      <c r="O1226" s="223" t="inlineStr">
        <is>
          <t>Tidak diketahui</t>
        </is>
      </c>
      <c r="P1226" s="260" t="n">
        <v>2009</v>
      </c>
      <c r="Q1226" s="260" t="n">
        <v>2018</v>
      </c>
      <c r="R1226" s="223" t="inlineStr">
        <is>
          <t>Penerbit Andi</t>
        </is>
      </c>
      <c r="S1226" s="223" t="inlineStr">
        <is>
          <t>Andi Offset CV</t>
        </is>
      </c>
      <c r="T1226" s="223" t="inlineStr">
        <is>
          <t>Lokal</t>
        </is>
      </c>
      <c r="U1226" s="261" t="n">
        <v>360</v>
      </c>
      <c r="V1226" s="86" t="inlineStr">
        <is>
          <t>pdf</t>
        </is>
      </c>
      <c r="W1226" s="223" t="inlineStr">
        <is>
          <t>20.1 MB</t>
        </is>
      </c>
      <c r="X1226" s="225" t="inlineStr">
        <is>
          <t>&lt;p&gt;Buku ini membahas teori dan cara penggunaan SPSS. Buku ini mempunyai keunggulan adanya landasan teori yang mendalam untuk setiap rumus yang dibahas sehingga pembaca akan dengan mudah dapat memahami dan menggunakan rumus tertentu serta membuat penafsiran yang sesuai dengan teori dan tepat. Keunggulan lain pembaca akan dipandu untuk memahami setiap bahasan dengan diberikan petunjuk mengenai konsep-konsep penting dalam setiap rumus dan juga disertai pertanyaan-pertanyaan mengenai teori dan latihan untuk mempraktikkan penghitungan dalam SPSS. Pemilihan rumus atau teknik-teknik analisis dalam buku ini didasarkan pada tingkat popularitas dan seringnya teknik analisis tersebut digunakan oleh pengguna (mahasiswa, peneliti, dan praktisi di dunia bisnis). Dengan mendalami buku ini, pembaca akan memperoleh manfaat yang aplikatif dalam pekerjaannya. Topik bahasan dalam buku ini meliputi: * Pengenalan SPSS * Konsep-konsep dasar yang melandasi SPSS * Statistik deskriptif * Korelasi * Regresi * Uji T * Time Series * Chi Square * Analisis Model Tingkat Lanjut * Metode Penarikan Sampe&lt;/p&gt;</t>
        </is>
      </c>
      <c r="Y1226" s="262" t="n">
        <v>106500</v>
      </c>
      <c r="Z1226" s="226" t="n"/>
      <c r="AA1226" s="241">
        <f>Y1637*Z1637</f>
        <v/>
      </c>
      <c r="AB1226" s="237" t="inlineStr">
        <is>
          <t>654dc15d-5374-4725-95d0-40b420664743</t>
        </is>
      </c>
    </row>
    <row r="1227" ht="15" customHeight="1" s="283">
      <c r="A1227" s="109" t="n">
        <v>1629</v>
      </c>
      <c r="B1227" s="222">
        <f>HYPERLINK("https://mocostore.moco.co.id/catalog/"&amp;AB1638,"Klik Disini")</f>
        <v/>
      </c>
      <c r="C1227" s="223" t="inlineStr">
        <is>
          <t>VM Ware Solusi Menjalankan Beberapa Sistem Operasi</t>
        </is>
      </c>
      <c r="D1227" s="223" t="n"/>
      <c r="E1227" s="223" t="inlineStr">
        <is>
          <t>Sugiri &amp; Haris Saputro</t>
        </is>
      </c>
      <c r="F1227" s="223" t="inlineStr">
        <is>
          <t>979-763-134-6</t>
        </is>
      </c>
      <c r="G1227" s="223" t="inlineStr">
        <is>
          <t>978-979-29-9712-5</t>
        </is>
      </c>
      <c r="H1227" s="223" t="inlineStr">
        <is>
          <t>Komputer &amp; Internet</t>
        </is>
      </c>
      <c r="I1227" s="258" t="inlineStr">
        <is>
          <t>Perguruan Tinggi</t>
        </is>
      </c>
      <c r="J1227" s="186" t="inlineStr">
        <is>
          <t>009.05</t>
        </is>
      </c>
      <c r="K1227" s="223" t="n"/>
      <c r="L1227" s="264" t="n"/>
      <c r="M1227" s="265" t="n"/>
      <c r="N1227" s="223" t="inlineStr">
        <is>
          <t>Indonesia</t>
        </is>
      </c>
      <c r="O1227" s="223" t="inlineStr">
        <is>
          <t>Tidak diketahui</t>
        </is>
      </c>
      <c r="P1227" s="260" t="n">
        <v>2006</v>
      </c>
      <c r="Q1227" s="260" t="n">
        <v>2018</v>
      </c>
      <c r="R1227" s="223" t="inlineStr">
        <is>
          <t>Penerbit Andi</t>
        </is>
      </c>
      <c r="S1227" s="223" t="inlineStr">
        <is>
          <t>Andi Offset CV</t>
        </is>
      </c>
      <c r="T1227" s="223" t="inlineStr">
        <is>
          <t>Lokal</t>
        </is>
      </c>
      <c r="U1227" s="261" t="n">
        <v>223</v>
      </c>
      <c r="V1227" s="86" t="inlineStr">
        <is>
          <t>pdf</t>
        </is>
      </c>
      <c r="W1227" s="223" t="inlineStr">
        <is>
          <t>28.4 MB</t>
        </is>
      </c>
      <c r="X1227" s="225" t="inlineStr">
        <is>
          <t>&lt;p&gt;Pernahkah Anda membayangkan beberapa sistem operasi (misalnya Windows dan Linux) dapat berjalan secara bersamaan pada satu waktu? Seiring dengan perkembangan teknologi komputer, Anda saat ini telah dapat melakukannya dengan bantuan software.&amp;nbsp;&lt;br /&gt;
 &lt;br /&gt;
 VMware merupakan salah satu software yang digunakan untuk membuat virtual machine di dalam komputer Anda. Dengan VMware inilah Anda dapat menjalankan beberapa sistem operasi secara bersamaan. Keunggulan Vmware antara lain performa tinggi, tidak mudah crash, serta mudah dalam hal instalasi. Anda akan mudah bermigrasi dari satu sistem operasi ke sistem operasi yang lain dengan aman tanpa harus khawatir kehilangan data, kerusakan sistem, maupun kerusakan partisi harddisk.&amp;nbsp;&lt;br /&gt;
 &lt;br /&gt;
 Buku ini akan membahas secara tuntas, rinci, dan jelas hal-hal yang berhubungan dengan VMware. Penjelasan disusun secara sistematis, praktis, dan terstruktur sehingga mudah untuk Anda pahami. Setelah membaca buku ini, Anda dapat menjalankan berbagai macam sistem operasi pada satu komputer secara bersamaan tanpa masalah yang menyulitkan.&amp;nbsp;&lt;br /&gt;
 &lt;br /&gt;
 Pembahasan dalam buku ini:&lt;br /&gt;
 &amp;sect; Seluk-beluk VMware&lt;br /&gt;
 &amp;sect; Sistem operasi&lt;br /&gt;
 &amp;sect; Instalasi VMware&lt;br /&gt;
 &amp;sect; Konfigurasi virtual machine&lt;br /&gt;
 &amp;sect; Instalasi sistem operasi guest&lt;br /&gt;
 &amp;sect; Penggunaan disk pada virtual machine&lt;br /&gt;
 &amp;sect; Penambahan drive pada virtual machine&lt;br /&gt;
 &amp;sect; Networking&lt;br /&gt;
 &amp;sect; Konfigurasi file server menggunakan Samba&lt;br /&gt;
 &amp;sect; Video dan sound&lt;br /&gt;
 &amp;sect; Koneksi device&lt;br /&gt;
 &amp;sect; Performance tuning&lt;/p&gt;</t>
        </is>
      </c>
      <c r="Y1227" s="262" t="n">
        <v>71500</v>
      </c>
      <c r="Z1227" s="226" t="n"/>
      <c r="AA1227" s="241">
        <f>Y1638*Z1638</f>
        <v/>
      </c>
      <c r="AB1227" s="237" t="inlineStr">
        <is>
          <t>88124b26-bd38-4843-85eb-607db34c799f</t>
        </is>
      </c>
    </row>
    <row r="1228" ht="15" customHeight="1" s="283">
      <c r="A1228" s="109" t="n">
        <v>1630</v>
      </c>
      <c r="B1228" s="222">
        <f>HYPERLINK("https://mocostore.moco.co.id/catalog/"&amp;AB1639,"Klik Disini")</f>
        <v/>
      </c>
      <c r="C1228" s="223" t="inlineStr">
        <is>
          <t>Sahabat Sejatiku</t>
        </is>
      </c>
      <c r="D1228" s="223" t="n"/>
      <c r="E1228" s="223" t="inlineStr">
        <is>
          <t>Denny Rope</t>
        </is>
      </c>
      <c r="F1228" s="223" t="inlineStr">
        <is>
          <t>979-731-979-2</t>
        </is>
      </c>
      <c r="G1228" s="223" t="inlineStr">
        <is>
          <t>978-979-29-9367-7</t>
        </is>
      </c>
      <c r="H1228" s="223" t="inlineStr">
        <is>
          <t>Agama Kristen</t>
        </is>
      </c>
      <c r="I1228" s="258" t="inlineStr">
        <is>
          <t>Perguruan Tinggi</t>
        </is>
      </c>
      <c r="J1228" s="186" t="inlineStr">
        <is>
          <t>009.16</t>
        </is>
      </c>
      <c r="K1228" s="223" t="n"/>
      <c r="L1228" s="264" t="n"/>
      <c r="M1228" s="265" t="n"/>
      <c r="N1228" s="223" t="inlineStr">
        <is>
          <t>Indonesia</t>
        </is>
      </c>
      <c r="O1228" s="223" t="inlineStr">
        <is>
          <t>Tidak diketahui</t>
        </is>
      </c>
      <c r="P1228" s="260" t="n">
        <v>2005</v>
      </c>
      <c r="Q1228" s="260" t="n">
        <v>2018</v>
      </c>
      <c r="R1228" s="223" t="inlineStr">
        <is>
          <t>Penerbit Andi</t>
        </is>
      </c>
      <c r="S1228" s="223" t="inlineStr">
        <is>
          <t>Andi Offset CV</t>
        </is>
      </c>
      <c r="T1228" s="223" t="inlineStr">
        <is>
          <t>Lokal</t>
        </is>
      </c>
      <c r="U1228" s="261" t="n">
        <v>63</v>
      </c>
      <c r="V1228" s="86" t="inlineStr">
        <is>
          <t>pdf</t>
        </is>
      </c>
      <c r="W1228" s="223" t="inlineStr">
        <is>
          <t>13.4 MB</t>
        </is>
      </c>
      <c r="X1228" s="225" t="inlineStr">
        <is>
          <t>&lt;p&gt;Dalam buku Sahabat Sejatiku ini, youngsters bakal nemuin banyak hal biar jadi anak gaul yang sesuai dengan firman Tuhan, mulai dari gaul berbahasa, berbusana, berpacaran, berprilaku, dsb. Buku ini gak cuma buat anak-anak muda. Tapi juga orang tua, Pendeta, Konselor atau siapa saja yang berkecimpung di dunia pendidikan dan seks bagi anak-anak muda.&lt;/p&gt;</t>
        </is>
      </c>
      <c r="Y1228" s="262" t="n">
        <v>46500</v>
      </c>
      <c r="Z1228" s="226" t="n"/>
      <c r="AA1228" s="241">
        <f>Y1639*Z1639</f>
        <v/>
      </c>
      <c r="AB1228" s="237" t="inlineStr">
        <is>
          <t>1733dfe3-f538-4864-89e2-b619f44f5912</t>
        </is>
      </c>
    </row>
    <row r="1229" ht="15" customHeight="1" s="283">
      <c r="A1229" s="109" t="n">
        <v>1631</v>
      </c>
      <c r="B1229" s="222">
        <f>HYPERLINK("https://mocostore.moco.co.id/catalog/"&amp;AB1640,"Klik Disini")</f>
        <v/>
      </c>
      <c r="C1229" s="223" t="inlineStr">
        <is>
          <t>Wanita Milik Tuhan yang Sangat Berharga</t>
        </is>
      </c>
      <c r="D1229" s="223" t="n"/>
      <c r="E1229" s="223" t="inlineStr">
        <is>
          <t>Wanda Kennedy Sanseri</t>
        </is>
      </c>
      <c r="F1229" s="223" t="inlineStr">
        <is>
          <t>978-979-29-1885-4</t>
        </is>
      </c>
      <c r="G1229" s="223" t="inlineStr">
        <is>
          <t>978-979-29-9713-2</t>
        </is>
      </c>
      <c r="H1229" s="223" t="inlineStr">
        <is>
          <t>Agama Kristen</t>
        </is>
      </c>
      <c r="I1229" s="258" t="inlineStr">
        <is>
          <t>Perguruan Tinggi</t>
        </is>
      </c>
      <c r="J1229" s="186" t="inlineStr">
        <is>
          <t>009.16</t>
        </is>
      </c>
      <c r="K1229" s="223" t="n"/>
      <c r="L1229" s="223" t="n"/>
      <c r="M1229" s="259" t="n"/>
      <c r="N1229" s="223" t="inlineStr">
        <is>
          <t>Indonesia</t>
        </is>
      </c>
      <c r="O1229" s="223" t="inlineStr">
        <is>
          <t>Tidak diketahui</t>
        </is>
      </c>
      <c r="P1229" s="260" t="n">
        <v>2011</v>
      </c>
      <c r="Q1229" s="260" t="n">
        <v>2018</v>
      </c>
      <c r="R1229" s="223" t="inlineStr">
        <is>
          <t>Penerbit Andi</t>
        </is>
      </c>
      <c r="S1229" s="223" t="inlineStr">
        <is>
          <t>Andi Offset CV</t>
        </is>
      </c>
      <c r="T1229" s="223" t="inlineStr">
        <is>
          <t>Lokal</t>
        </is>
      </c>
      <c r="U1229" s="261" t="n">
        <v>383</v>
      </c>
      <c r="V1229" s="86" t="inlineStr">
        <is>
          <t>pdf</t>
        </is>
      </c>
      <c r="W1229" s="223" t="inlineStr">
        <is>
          <t>6.5 MB</t>
        </is>
      </c>
      <c r="X1229" s="225" t="inlineStr">
        <is>
          <t>&lt;p&gt;Buku ini berisi tentang pembelajaran praktis yang dapat mengubah kehidupan wanita. Buku ini didasarkan pada Titus 2:3-5 sehingga para wanita yang membaca buku ini diarahkan untuk dapat memahami peranan wanita yang sesungguhnya sesuai dengan yang tertulis dalam Alkitab. Buku ini juga mengarahkan setiap wanita untuk dapat mengalami kebahagiaan yang sejati dalam Tuhan.&lt;/p&gt;
 &lt;p&gt;Pada dasarnya buku ini dapat dibaca secara pribadi, tetapi sangat disarankan untuk membentuk kelompok yang terdiri dari wanita senior dan wanita yang masih muda agar wanita muda dapat belajar dari kehidupan para seniornya dan berbagi pengalaman bersama sembari membahas topik-topik yang disajikan dalam buku ini.&lt;/p&gt;</t>
        </is>
      </c>
      <c r="Y1229" s="262" t="n">
        <v>100500</v>
      </c>
      <c r="Z1229" s="226" t="n"/>
      <c r="AA1229" s="241">
        <f>Y1640*Z1640</f>
        <v/>
      </c>
      <c r="AB1229" s="237" t="inlineStr">
        <is>
          <t>b670f213-78ba-41db-8734-25fb07276e9e</t>
        </is>
      </c>
    </row>
    <row r="1230" ht="15" customHeight="1" s="283">
      <c r="A1230" s="109" t="n">
        <v>1632</v>
      </c>
      <c r="B1230" s="222">
        <f>HYPERLINK("https://mocostore.moco.co.id/catalog/"&amp;AB1641,"Klik Disini")</f>
        <v/>
      </c>
      <c r="C1230" s="223" t="inlineStr">
        <is>
          <t>Step by Step Menjadi Programmer Android</t>
        </is>
      </c>
      <c r="D1230" s="223" t="n"/>
      <c r="E1230" s="223" t="inlineStr">
        <is>
          <t>Wahana Komputer</t>
        </is>
      </c>
      <c r="F1230" s="223" t="inlineStr">
        <is>
          <t>978-979-29-3511-0</t>
        </is>
      </c>
      <c r="G1230" s="223" t="inlineStr">
        <is>
          <t>978-979-29-9233-5</t>
        </is>
      </c>
      <c r="H1230" s="223" t="inlineStr">
        <is>
          <t>Pemograman</t>
        </is>
      </c>
      <c r="I1230" s="258" t="inlineStr">
        <is>
          <t>Perguruan Tinggi</t>
        </is>
      </c>
      <c r="J1230" s="186" t="inlineStr">
        <is>
          <t>009.05</t>
        </is>
      </c>
      <c r="K1230" s="223" t="n"/>
      <c r="L1230" s="264" t="n"/>
      <c r="M1230" s="265" t="n"/>
      <c r="N1230" s="223" t="inlineStr">
        <is>
          <t>Indonesia</t>
        </is>
      </c>
      <c r="O1230" s="223" t="inlineStr">
        <is>
          <t>Tidak diketahui</t>
        </is>
      </c>
      <c r="P1230" s="260" t="n">
        <v>2013</v>
      </c>
      <c r="Q1230" s="260" t="n">
        <v>2018</v>
      </c>
      <c r="R1230" s="223" t="inlineStr">
        <is>
          <t>Penerbit Andi</t>
        </is>
      </c>
      <c r="S1230" s="223" t="inlineStr">
        <is>
          <t>Andi Offset CV</t>
        </is>
      </c>
      <c r="T1230" s="223" t="inlineStr">
        <is>
          <t>Lokal</t>
        </is>
      </c>
      <c r="U1230" s="261" t="n">
        <v>238</v>
      </c>
      <c r="V1230" s="86" t="inlineStr">
        <is>
          <t>pdf</t>
        </is>
      </c>
      <c r="W1230" s="223" t="inlineStr">
        <is>
          <t>10.7 MB</t>
        </is>
      </c>
      <c r="X1230" s="225" t="inlineStr">
        <is>
          <t>&lt;p&gt;Popularitas Android yang kian meroket bukan hanya menguntungkan penggunanya, tetapi juga para developer aplikasi, mengingat sifat Android yang open source membuat semua orang dapat dengan bebas mengembangkan maupun menciptakan berbagai aplikasi dalam platform Android&lt;br /&gt;
 Namun, bagi programmer pemula, pengembangan aplikasi dalam platform Android juga memberikan tantangan sendiri mengingat platform Android terbilang baru. Tetapi, bukan berarti Anda akan mengalami kesulitan dalam mengembangkannya.&lt;br /&gt;
 Buku Step by Step Menjadi Programmer Androidini akan membahas secara detail langkah demi langkah untuk menjadi programmer Android, mulai dari dasar-dasar pemrograman Android hingga contoh pembuatan aplikasi sederhana. Lebih lengkapnya, buku ini membahas:&lt;br /&gt;
 &amp;nbsp;Bab 1 : Memulai Pemrograman Android&lt;br /&gt;
 &amp;nbsp;Bab 2 : Mengenal Activity dan Intents&lt;br /&gt;
 &amp;nbsp;Bab 3 : User Interface&lt;br /&gt;
 &amp;nbsp;Bab 4 : Desain User Interface Menggunakan View&lt;br /&gt;
 &amp;nbsp;Bab 5 : Data Persistent&lt;/p&gt;</t>
        </is>
      </c>
      <c r="Y1230" s="262" t="n">
        <v>70500</v>
      </c>
      <c r="Z1230" s="226" t="n"/>
      <c r="AA1230" s="241">
        <f>Y1641*Z1641</f>
        <v/>
      </c>
      <c r="AB1230" s="237" t="inlineStr">
        <is>
          <t>ca5030a4-bd4e-4860-b1f5-4030348e7f15</t>
        </is>
      </c>
    </row>
    <row r="1231" ht="15" customHeight="1" s="283">
      <c r="A1231" s="109" t="n">
        <v>1633</v>
      </c>
      <c r="B1231" s="222">
        <f>HYPERLINK("https://mocostore.moco.co.id/catalog/"&amp;AB1642,"Klik Disini")</f>
        <v/>
      </c>
      <c r="C1231" s="223" t="inlineStr">
        <is>
          <t>Sari Kehidupan: Kumpulan Kisah Nyata yang Membuat Anda Memahami Hati Yesus</t>
        </is>
      </c>
      <c r="D1231" s="223" t="n"/>
      <c r="E1231" s="223" t="inlineStr">
        <is>
          <t>Basuki</t>
        </is>
      </c>
      <c r="F1231" s="223" t="inlineStr">
        <is>
          <t>978-979-29-2881-5</t>
        </is>
      </c>
      <c r="G1231" s="223" t="inlineStr">
        <is>
          <t>978-979-29-9370-7</t>
        </is>
      </c>
      <c r="H1231" s="223" t="inlineStr">
        <is>
          <t>Agama Kristen</t>
        </is>
      </c>
      <c r="I1231" s="258" t="inlineStr">
        <is>
          <t>Perguruan Tinggi</t>
        </is>
      </c>
      <c r="J1231" s="186" t="inlineStr">
        <is>
          <t>009.16</t>
        </is>
      </c>
      <c r="K1231" s="264" t="n"/>
      <c r="L1231" s="264" t="n"/>
      <c r="M1231" s="265" t="n"/>
      <c r="N1231" s="223" t="inlineStr">
        <is>
          <t>Indonesia</t>
        </is>
      </c>
      <c r="O1231" s="223" t="inlineStr">
        <is>
          <t>Tidak diketahui</t>
        </is>
      </c>
      <c r="P1231" s="260" t="n">
        <v>2000</v>
      </c>
      <c r="Q1231" s="260" t="n">
        <v>2018</v>
      </c>
      <c r="R1231" s="223" t="inlineStr">
        <is>
          <t>Penerbit Andi</t>
        </is>
      </c>
      <c r="S1231" s="223" t="inlineStr">
        <is>
          <t>Andi Offset CV</t>
        </is>
      </c>
      <c r="T1231" s="223" t="inlineStr">
        <is>
          <t>Lokal</t>
        </is>
      </c>
      <c r="U1231" s="261" t="n">
        <v>128</v>
      </c>
      <c r="V1231" s="86" t="inlineStr">
        <is>
          <t>pdf</t>
        </is>
      </c>
      <c r="W1231" s="223" t="inlineStr">
        <is>
          <t>11.8 MB</t>
        </is>
      </c>
      <c r="X1231" s="225" t="inlineStr">
        <is>
          <t>&lt;p&gt;... &amp;quot;Pak Pendeta, doakan saya,&amp;quot; katanya. Tapi sebelum sayaberdoa, si pengemis itu malah mendahului berdoa. Sambil katanya, &amp;quot;Aku sebenarnya sudah tahu kalau engkau tidak punya apa-apa. Oleh karena itu, aku datang untuk memberkati engkau&amp;quot;. Usai berdoa, pengemis itu langsung pamit. .. Tapi baru melangkah kurang dari tiga meter di depan rumah, pengemis itu hilang dari pandangan ...&amp;nbsp;&lt;br /&gt;
 Sepenggal kisah di atas adalah cuplikan dari pengalaman nyata yang&amp;nbsp;dialami oleh seorang hamba Tuhan. Betapa ia merasakan kasih Yesus &amp;quot;&amp;quot;tidak pernah meninggalkannya.&amp;nbsp;&lt;/p&gt;
 &lt;p&gt;Sari Kehidupan adalah kumpulan berbagai kisah pengalaman orang&amp;shy;orang yang merasakan kasih Yesus dalam kehidupan mereka. Melalui buku ini mereka ingin mengungkapkan puncak-puncak pengalaman eksistensial yang mereka alami agar orang lain juga terberkati.&amp;nbsp;&lt;/p&gt;
 &lt;p&gt;Buku ini akan membantu Anda memiliki hati Yesus dan merasakan kasih-Nya dalam kehidupanAnda.&amp;nbsp;&lt;/p&gt;</t>
        </is>
      </c>
      <c r="Y1231" s="262" t="n">
        <v>51000</v>
      </c>
      <c r="Z1231" s="226" t="n"/>
      <c r="AA1231" s="241">
        <f>Y1642*Z1642</f>
        <v/>
      </c>
      <c r="AB1231" s="237" t="inlineStr">
        <is>
          <t>9fc3b24c-2249-4d95-b15e-53dbeff3c98d</t>
        </is>
      </c>
    </row>
    <row r="1232" ht="15" customHeight="1" s="283">
      <c r="A1232" s="109" t="n">
        <v>1634</v>
      </c>
      <c r="B1232" s="222">
        <f>HYPERLINK("https://mocostore.moco.co.id/catalog/"&amp;AB1643,"Klik Disini")</f>
        <v/>
      </c>
      <c r="C1232" s="223" t="inlineStr">
        <is>
          <t>Penilaian dalam Kurikulum 2013 - Membantu Guru dan Calon Guru Mengetahui Langkah-langkah Penilaian Pembelajaran</t>
        </is>
      </c>
      <c r="D1232" s="223" t="n"/>
      <c r="E1232" s="223" t="inlineStr">
        <is>
          <t>Dr. Sunarti, M.Pd dan Selly Rahmawati, M.Pd</t>
        </is>
      </c>
      <c r="F1232" s="223" t="inlineStr">
        <is>
          <t>978-979-29-4639-0</t>
        </is>
      </c>
      <c r="G1232" s="223" t="inlineStr">
        <is>
          <t>978-979-29-9560-2</t>
        </is>
      </c>
      <c r="H1232" s="223" t="inlineStr">
        <is>
          <t>Pendidikan</t>
        </is>
      </c>
      <c r="I1232" s="258" t="inlineStr">
        <is>
          <t>Perguruan Tinggi</t>
        </is>
      </c>
      <c r="J1232" s="186" t="inlineStr">
        <is>
          <t>009.10</t>
        </is>
      </c>
      <c r="K1232" s="223" t="n"/>
      <c r="L1232" s="264" t="n"/>
      <c r="M1232" s="265" t="n"/>
      <c r="N1232" s="223" t="inlineStr">
        <is>
          <t>Indonesia</t>
        </is>
      </c>
      <c r="O1232" s="223" t="inlineStr">
        <is>
          <t>Tidak diketahui</t>
        </is>
      </c>
      <c r="P1232" s="260" t="n">
        <v>2014</v>
      </c>
      <c r="Q1232" s="260" t="n">
        <v>2018</v>
      </c>
      <c r="R1232" s="223" t="inlineStr">
        <is>
          <t>Penerbit Andi</t>
        </is>
      </c>
      <c r="S1232" s="223" t="inlineStr">
        <is>
          <t>Andi Offset CV</t>
        </is>
      </c>
      <c r="T1232" s="223" t="inlineStr">
        <is>
          <t>Lokal</t>
        </is>
      </c>
      <c r="U1232" s="261" t="n">
        <v>254</v>
      </c>
      <c r="V1232" s="86" t="inlineStr">
        <is>
          <t>pdf</t>
        </is>
      </c>
      <c r="W1232" s="223" t="inlineStr">
        <is>
          <t>4.3 MB</t>
        </is>
      </c>
      <c r="X1232" s="225" t="inlineStr">
        <is>
          <t>&lt;p&gt;Kurikulum 2013 bertujuan untuk mendorong siswa melakukan observasi, bertanya, bernalar, dan mempresentasikan apa yang mereka peroleh atau mereka ketahui setelah menerima materi pembelajaran. Siswa diharapkan dapat memiliki kompetensi sikap, ketrampilan, dan pengetahuan yang lebih sehingga mereka akan lebih kreatif, inovatif, dan produktif. Hal tersebut nanti akan menjadi bekal mereka dalam menghadapi berbagai persoalan dan tantangan di zamannya. Kurikulum 2013 mencakup kompetensi sikap, pengetahuan, dan keterampilan secara terpadu, sebagaimana amanat UU 20 tahun 2003 tentang sistem pendidikan nasional pada penjelasan pasal 35, di mana kompetensi lulusan merupakan kualifikasi kemampuan lulusan yang mencakup sikap, pengetahuan, dan ketrampilan sesuai dengan standar nasional yang telah disepakati. Guru bukan hanya dituntut untuk dapat melakukan berbagai pendekatan dalam pembelajran. Namun juga dituntut untuk melakukan penilaian sesuai permendikbud No 66 Tahun 2013 tenteng standar penilaian pendidikan yaitu penilaian secara profesional, terbuka, edukatif, efektif, efisien dan sesuai konteks sosial budaya. Untuk itu ketrampilan dalam melakukan penilaian hasil belajar merupakan sesuatu yang penting dimiliki oleh seorang guru. Buku ini mengandung berbagai pengetahuan mengenai penilaian kurikulum 2013 yang perlu diketahui oleh para guru maupun calon guru. Berbagai contoh instrumen penilaian sikap, keterampilan dan pengetahuan yang aplikatif dibahas sesuai dengan kebutuhan guru . Buku ini disusun guna memudahkan guru dan calon guru dalam memahami dan menerapkan pinaliaian kurikulum 2013 sehingga guru dapat memiliki ketrampilan penilaian hasil belajar siswa secara prosional, terbuka, edukatif, efektif dan sesuai konteks sosial budaya.&lt;/p&gt;</t>
        </is>
      </c>
      <c r="Y1232" s="262" t="n">
        <v>65000</v>
      </c>
      <c r="Z1232" s="226" t="n"/>
      <c r="AA1232" s="241">
        <f>Y1643*Z1643</f>
        <v/>
      </c>
      <c r="AB1232" s="237" t="inlineStr">
        <is>
          <t>62d7a605-51a3-4c4f-8d19-b113aa72ff5c</t>
        </is>
      </c>
    </row>
    <row r="1233" ht="15" customHeight="1" s="283">
      <c r="A1233" s="109" t="n">
        <v>1637</v>
      </c>
      <c r="B1233" s="222">
        <f>HYPERLINK("https://mocostore.moco.co.id/catalog/"&amp;AB1646,"Klik Disini")</f>
        <v/>
      </c>
      <c r="C1233" s="223" t="inlineStr">
        <is>
          <t>Penuntun Sepuluh Menit Kiat Sukses Manajemen Pribadi (Getting Organized)</t>
        </is>
      </c>
      <c r="D1233" s="223" t="n"/>
      <c r="E1233" s="223" t="inlineStr">
        <is>
          <t>Janet Bigham Bernstel &amp; Stephen Windhaus</t>
        </is>
      </c>
      <c r="F1233" s="223" t="inlineStr">
        <is>
          <t>979-533-891-9</t>
        </is>
      </c>
      <c r="G1233" s="223" t="inlineStr">
        <is>
          <t>978-979-29-9563-3</t>
        </is>
      </c>
      <c r="H1233" s="223" t="inlineStr">
        <is>
          <t>Manajemen</t>
        </is>
      </c>
      <c r="I1233" s="258" t="inlineStr">
        <is>
          <t>Perguruan Tinggi</t>
        </is>
      </c>
      <c r="J1233" s="186" t="inlineStr">
        <is>
          <t>009.09</t>
        </is>
      </c>
      <c r="K1233" s="223" t="n"/>
      <c r="L1233" s="264" t="n"/>
      <c r="M1233" s="265" t="n"/>
      <c r="N1233" s="223" t="inlineStr">
        <is>
          <t>Indonesia</t>
        </is>
      </c>
      <c r="O1233" s="223" t="inlineStr">
        <is>
          <t>Tidak diketahui</t>
        </is>
      </c>
      <c r="P1233" s="260" t="n">
        <v>2002</v>
      </c>
      <c r="Q1233" s="260" t="n">
        <v>2018</v>
      </c>
      <c r="R1233" s="223" t="inlineStr">
        <is>
          <t>Penerbit Andi</t>
        </is>
      </c>
      <c r="S1233" s="223" t="inlineStr">
        <is>
          <t>Andi Offset CV</t>
        </is>
      </c>
      <c r="T1233" s="223" t="inlineStr">
        <is>
          <t>Lokal</t>
        </is>
      </c>
      <c r="U1233" s="261" t="n">
        <v>158</v>
      </c>
      <c r="V1233" s="86" t="inlineStr">
        <is>
          <t>pdf</t>
        </is>
      </c>
      <c r="W1233" s="223" t="inlineStr">
        <is>
          <t>10.2 MB</t>
        </is>
      </c>
      <c r="X1233" s="225" t="inlineStr">
        <is>
          <t>&lt;p&gt;Penuntun 10 Menit Kiat Sukses Manajemen Pribadi (Getting Organized) menawarkan bantuan sederhana dan praktis bagi mereka yang sibuk dan ingin memperoleh hasil yang cepat. Melalui pelajaran-pelajaran berorientasi sasaran yang dapat diselesaikan dalam 10 menit, Anda akan mempelajari semua keahlian yang Anda pcrlukan untuk mendapatkan setiap aspek dari pekerjaan Anda untuk menggunakan teknik-teknik pengorganisasian yang telah terbukti berhasil.&amp;nbsp;&lt;/p&gt;</t>
        </is>
      </c>
      <c r="Y1233" s="262" t="n">
        <v>74500</v>
      </c>
      <c r="Z1233" s="226" t="n"/>
      <c r="AA1233" s="241">
        <f>Y1646*Z1646</f>
        <v/>
      </c>
      <c r="AB1233" s="237" t="inlineStr">
        <is>
          <t>87e3e9b3-688c-4f1b-beab-a529d01ddd13</t>
        </is>
      </c>
    </row>
    <row r="1234" ht="15" customHeight="1" s="283">
      <c r="A1234" s="109" t="n">
        <v>1639</v>
      </c>
      <c r="B1234" s="222">
        <f>HYPERLINK("https://mocostore.moco.co.id/catalog/"&amp;AB1648,"Klik Disini")</f>
        <v/>
      </c>
      <c r="C1234" s="223" t="inlineStr">
        <is>
          <t>Strategi Jitu Memilih Metode Statistik Penelitian dengan SPSS</t>
        </is>
      </c>
      <c r="D1234" s="223" t="n"/>
      <c r="E1234" s="223" t="inlineStr">
        <is>
          <t>Bhuono Agung Nugroho, SE., M.Si., Akt.</t>
        </is>
      </c>
      <c r="F1234" s="223" t="inlineStr">
        <is>
          <t>979-763-032-3</t>
        </is>
      </c>
      <c r="G1234" s="223" t="inlineStr">
        <is>
          <t>978-979-29-9240-3</t>
        </is>
      </c>
      <c r="H1234" s="223" t="inlineStr">
        <is>
          <t>Statistika</t>
        </is>
      </c>
      <c r="I1234" s="258" t="inlineStr">
        <is>
          <t>Perguruan Tinggi</t>
        </is>
      </c>
      <c r="J1234" s="186" t="inlineStr">
        <is>
          <t>009.01</t>
        </is>
      </c>
      <c r="K1234" s="223" t="n"/>
      <c r="L1234" s="264" t="n"/>
      <c r="M1234" s="265" t="n"/>
      <c r="N1234" s="223" t="inlineStr">
        <is>
          <t>Indonesia</t>
        </is>
      </c>
      <c r="O1234" s="223" t="inlineStr">
        <is>
          <t>Tidak diketahui</t>
        </is>
      </c>
      <c r="P1234" s="260" t="n">
        <v>2005</v>
      </c>
      <c r="Q1234" s="260" t="n">
        <v>2018</v>
      </c>
      <c r="R1234" s="223" t="inlineStr">
        <is>
          <t>Penerbit Andi</t>
        </is>
      </c>
      <c r="S1234" s="223" t="inlineStr">
        <is>
          <t>Andi Offset CV</t>
        </is>
      </c>
      <c r="T1234" s="223" t="inlineStr">
        <is>
          <t>Lokal</t>
        </is>
      </c>
      <c r="U1234" s="261" t="n">
        <v>152</v>
      </c>
      <c r="V1234" s="86" t="inlineStr">
        <is>
          <t>pdf</t>
        </is>
      </c>
      <c r="W1234" s="223" t="inlineStr">
        <is>
          <t>10.7 MB</t>
        </is>
      </c>
      <c r="X1234" s="225" t="inlineStr">
        <is>
          <t>&lt;p&gt;Buku ini membahas teknik-teknik statistik parametrik yang sering digunakan dalam penelitian, dan bagaimana mengaplikasikannya secara langsung pada software SPSS. Dengan demikian buku ini dapat menjadi panduan bagi mereka yang sedang melaksanakan penelitian dan menggunakan SPSS sebagai alat bantunya. Di samping itu buku ini juga dilengkapi dengan cara-cara menginterpretasikan ouput SPSS secara terstruktur sesuai dengan teknik statistik yang dipilih.&lt;br /&gt;
 Pokok bahasan buku ini:&lt;br /&gt;
 &amp;bull;&amp;nbsp;&amp;nbsp; &amp;nbsp;Metode Statistik&lt;br /&gt;
 &amp;bull;&amp;nbsp;&amp;nbsp; &amp;nbsp;Mengoperasikan SPSS dan Menu Analize&lt;br /&gt;
 &amp;bull;&amp;nbsp;&amp;nbsp; &amp;nbsp;Uji Deskriptive dan Normalitas Data&lt;br /&gt;
 &amp;bull;&amp;nbsp;&amp;nbsp; &amp;nbsp;Uji Beda Dua Sampel Berpasangan&lt;br /&gt;
 &amp;bull;&amp;nbsp;&amp;nbsp; &amp;nbsp;Uji Korelasi&lt;br /&gt;
 &amp;bull;&amp;nbsp;&amp;nbsp; &amp;nbsp;Uji Regresi&lt;br /&gt;
 &amp;bull;&amp;nbsp;&amp;nbsp; &amp;nbsp;Uji Asumsi Klasis Statistik&lt;br /&gt;
 &amp;bull;&amp;nbsp;&amp;nbsp; &amp;nbsp;Uji Validitas dan Realibilitas Suatu Kuisinoner&lt;/p&gt;
 &lt;p&gt;&amp;bull;&amp;nbsp;&amp;nbsp; &amp;nbsp;Analisis Diskriminan&lt;br /&gt;
 &amp;bull;&amp;nbsp;&amp;nbsp; &amp;nbsp;Analisis Faktor&lt;br /&gt;
 &amp;bull;&amp;nbsp;&amp;nbsp; &amp;nbsp;Analisis Binominal&lt;br /&gt;
 &amp;bull;&amp;nbsp;&amp;nbsp; &amp;nbsp;Analisis Kolmogorov-Smirnov&lt;br /&gt;
 &amp;bull;&amp;nbsp;&amp;nbsp; &amp;nbsp;AnalisisMann-Whitney&lt;br /&gt;
 &amp;bull;&amp;nbsp;&amp;nbsp; &amp;nbsp;Analisis Friedman&lt;/p&gt;</t>
        </is>
      </c>
      <c r="Y1234" s="262" t="n">
        <v>59000</v>
      </c>
      <c r="Z1234" s="226" t="n"/>
      <c r="AA1234" s="241">
        <f>Y1648*Z1648</f>
        <v/>
      </c>
      <c r="AB1234" s="237" t="inlineStr">
        <is>
          <t>3d350dfb-641e-41e0-8709-e6c39787fbe1</t>
        </is>
      </c>
    </row>
    <row r="1235" ht="15" customHeight="1" s="283">
      <c r="A1235" s="109" t="n">
        <v>1640</v>
      </c>
      <c r="B1235" s="222">
        <f>HYPERLINK("https://mocostore.moco.co.id/catalog/"&amp;AB1649,"Klik Disini")</f>
        <v/>
      </c>
      <c r="C1235" s="223" t="inlineStr">
        <is>
          <t>Penuntun 10 Menit Presentasi Bisnis</t>
        </is>
      </c>
      <c r="D1235" s="223" t="n"/>
      <c r="E1235" s="223" t="inlineStr">
        <is>
          <t>George J. Kops</t>
        </is>
      </c>
      <c r="F1235" s="223" t="inlineStr">
        <is>
          <t>979-731-464-2</t>
        </is>
      </c>
      <c r="G1235" s="223" t="inlineStr">
        <is>
          <t>978-979-29-9565-7</t>
        </is>
      </c>
      <c r="H1235" s="223" t="inlineStr">
        <is>
          <t>Bisnis</t>
        </is>
      </c>
      <c r="I1235" s="258" t="inlineStr">
        <is>
          <t>Perguruan Tinggi</t>
        </is>
      </c>
      <c r="J1235" s="186" t="inlineStr">
        <is>
          <t>009.25</t>
        </is>
      </c>
      <c r="K1235" s="223" t="n"/>
      <c r="L1235" s="264" t="n"/>
      <c r="M1235" s="265" t="n"/>
      <c r="N1235" s="223" t="inlineStr">
        <is>
          <t>Indonesia</t>
        </is>
      </c>
      <c r="O1235" s="223" t="inlineStr">
        <is>
          <t>Tidak diketahui</t>
        </is>
      </c>
      <c r="P1235" s="260" t="n">
        <v>2000</v>
      </c>
      <c r="Q1235" s="260" t="n">
        <v>2018</v>
      </c>
      <c r="R1235" s="223" t="inlineStr">
        <is>
          <t>Penerbit Andi</t>
        </is>
      </c>
      <c r="S1235" s="223" t="inlineStr">
        <is>
          <t>Andi Offset CV</t>
        </is>
      </c>
      <c r="T1235" s="223" t="inlineStr">
        <is>
          <t>Lokal</t>
        </is>
      </c>
      <c r="U1235" s="261" t="n">
        <v>230</v>
      </c>
      <c r="V1235" s="86" t="inlineStr">
        <is>
          <t>pdf</t>
        </is>
      </c>
      <c r="W1235" s="223" t="inlineStr">
        <is>
          <t>15.3 MB</t>
        </is>
      </c>
      <c r="X1235" s="225" t="inlineStr">
        <is>
          <t>&lt;p&gt;Penuntun 10 Menit Presentasi Bisnis menawarkan bantuan sederhana dan praktis bagi mereka yang sibuk dan ingin memperoleh hasil yang cepat. Melalui pelajaran-pelajaran yang berorientasi sasaran yang dapat diselesaikan dalam 10 menit, Anda akan mempelajari semua keahlian yang Anda perlukan untuk menarik audiens yang paling sulit sekalipun dan menyampaikan maksud Anda secara efektif!&lt;/p&gt;</t>
        </is>
      </c>
      <c r="Y1235" s="262" t="n">
        <v>62000</v>
      </c>
      <c r="Z1235" s="226" t="n"/>
      <c r="AA1235" s="241">
        <f>Y1649*Z1649</f>
        <v/>
      </c>
      <c r="AB1235" s="237" t="inlineStr">
        <is>
          <t>51b5c975-b153-4fd2-b64a-11afdbfca42e</t>
        </is>
      </c>
    </row>
    <row r="1236" ht="15" customHeight="1" s="283">
      <c r="A1236" s="109" t="n">
        <v>1641</v>
      </c>
      <c r="B1236" s="222">
        <f>HYPERLINK("https://mocostore.moco.co.id/catalog/"&amp;AB1650,"Klik Disini")</f>
        <v/>
      </c>
      <c r="C1236" s="223" t="inlineStr">
        <is>
          <t>Strategi Pendidikan Kristen</t>
        </is>
      </c>
      <c r="D1236" s="223" t="n"/>
      <c r="E1236" s="223" t="inlineStr">
        <is>
          <t>BS. Sidjabat</t>
        </is>
      </c>
      <c r="F1236" s="223" t="inlineStr">
        <is>
          <t>978-979-29-3715-2</t>
        </is>
      </c>
      <c r="G1236" s="223" t="inlineStr">
        <is>
          <t>978-979-29-9248-9</t>
        </is>
      </c>
      <c r="H1236" s="223" t="inlineStr">
        <is>
          <t>Agama Kristen</t>
        </is>
      </c>
      <c r="I1236" s="258" t="inlineStr">
        <is>
          <t>Perguruan Tinggi</t>
        </is>
      </c>
      <c r="J1236" s="186" t="inlineStr">
        <is>
          <t>009.16</t>
        </is>
      </c>
      <c r="K1236" s="223" t="n"/>
      <c r="L1236" s="264" t="n"/>
      <c r="M1236" s="265" t="n"/>
      <c r="N1236" s="223" t="inlineStr">
        <is>
          <t>Indonesia</t>
        </is>
      </c>
      <c r="O1236" s="223" t="inlineStr">
        <is>
          <t>Tidak diketahui</t>
        </is>
      </c>
      <c r="P1236" s="260" t="n">
        <v>1996</v>
      </c>
      <c r="Q1236" s="260" t="n">
        <v>2018</v>
      </c>
      <c r="R1236" s="223" t="inlineStr">
        <is>
          <t>Penerbit Andi</t>
        </is>
      </c>
      <c r="S1236" s="223" t="inlineStr">
        <is>
          <t>Andi Offset CV</t>
        </is>
      </c>
      <c r="T1236" s="223" t="inlineStr">
        <is>
          <t>Lokal</t>
        </is>
      </c>
      <c r="U1236" s="261" t="n">
        <v>288</v>
      </c>
      <c r="V1236" s="86" t="inlineStr">
        <is>
          <t>pdf</t>
        </is>
      </c>
      <c r="W1236" s="223" t="inlineStr">
        <is>
          <t>4.9 MB</t>
        </is>
      </c>
      <c r="X1236" s="225" t="inlineStr">
        <is>
          <t>&lt;p&gt;Shalom selamat sore Bp/Ibu/Sdr/I, buku strategi pendidikan Kristen merupakan suatu tinjauan teologis-filosofis.&lt;br /&gt;
 Dalam buku ini, Anda akan diajak mempelajari pendidikan kristen sampai kepada pembentukan suara hati.&lt;br /&gt;
 Ya, B Samuel Sidjabat mengatakan bahwa tugas seorang pendidik adalah membentuk suara hati,&lt;br /&gt;
 Rasul Paulus sebagai hamba Tuhan yang giat bekerja untuk injil merefleksikan bisikan hati nurani. Ia tidak takut menyuarakan hati nuraninya. Yang benar, ia katakan benar, yang salah, ia katakan salah.&lt;br /&gt;
 Pendirian hidup demikian sangatlah penting dalam kehidupan pelayan Tuhan. Hati nurani yang kuat merupakam modal dasar yang teguh bagi pengembangan profesi keguruan.&lt;/p&gt;</t>
        </is>
      </c>
      <c r="Y1236" s="262" t="n">
        <v>95500</v>
      </c>
      <c r="Z1236" s="226" t="n"/>
      <c r="AA1236" s="241">
        <f>Y1650*Z1650</f>
        <v/>
      </c>
      <c r="AB1236" s="237" t="inlineStr">
        <is>
          <t>a3867283-3b12-4c8d-8f33-61da90587017</t>
        </is>
      </c>
    </row>
    <row r="1237" ht="15" customHeight="1" s="283">
      <c r="A1237" s="109" t="n">
        <v>1642</v>
      </c>
      <c r="B1237" s="222">
        <f>HYPERLINK("https://mocostore.moco.co.id/catalog/"&amp;AB1651,"Klik Disini")</f>
        <v/>
      </c>
      <c r="C1237" s="223" t="inlineStr">
        <is>
          <t>Why Me, Lord?</t>
        </is>
      </c>
      <c r="D1237" s="223" t="n"/>
      <c r="E1237" s="223" t="inlineStr">
        <is>
          <t>Pengky Andu</t>
        </is>
      </c>
      <c r="F1237" s="223" t="inlineStr">
        <is>
          <t>979-763-729-8</t>
        </is>
      </c>
      <c r="G1237" s="223" t="inlineStr">
        <is>
          <t>978-979-29-9716-3</t>
        </is>
      </c>
      <c r="H1237" s="223" t="inlineStr">
        <is>
          <t>Agama Kristen</t>
        </is>
      </c>
      <c r="I1237" s="258" t="inlineStr">
        <is>
          <t>Perguruan Tinggi</t>
        </is>
      </c>
      <c r="J1237" s="186" t="inlineStr">
        <is>
          <t>009.16</t>
        </is>
      </c>
      <c r="K1237" s="223" t="n"/>
      <c r="L1237" s="264" t="n"/>
      <c r="M1237" s="265" t="n"/>
      <c r="N1237" s="223" t="inlineStr">
        <is>
          <t>Indonesia</t>
        </is>
      </c>
      <c r="O1237" s="223" t="inlineStr">
        <is>
          <t>Tidak diketahui</t>
        </is>
      </c>
      <c r="P1237" s="260" t="n">
        <v>2007</v>
      </c>
      <c r="Q1237" s="260" t="n">
        <v>2018</v>
      </c>
      <c r="R1237" s="223" t="inlineStr">
        <is>
          <t>Penerbit Andi</t>
        </is>
      </c>
      <c r="S1237" s="223" t="inlineStr">
        <is>
          <t>Andi Offset CV</t>
        </is>
      </c>
      <c r="T1237" s="223" t="inlineStr">
        <is>
          <t>Lokal</t>
        </is>
      </c>
      <c r="U1237" s="261" t="n">
        <v>103</v>
      </c>
      <c r="V1237" s="86" t="inlineStr">
        <is>
          <t>pdf</t>
        </is>
      </c>
      <c r="W1237" s="223" t="inlineStr">
        <is>
          <t>7.8 MB</t>
        </is>
      </c>
      <c r="X1237" s="225" t="inlineStr">
        <is>
          <t>&lt;p&gt;Dalam buku kumpulan kotbahnya ini, Pdt. Pengky Andu menuntun kita dengan melihat kisah kegagalan, keputusasaan, da tentunya keberhasilan sikap hidup para tokoh besar dalam menghadapi permasalahan mereka. Kita dapat melihat dan mengambil pelajaran dari Elia, Maria ibu Yesus, Pilatus, Ayub, dan banyak nama lainnya.&lt;/p&gt;</t>
        </is>
      </c>
      <c r="Y1237" s="262" t="n">
        <v>56000</v>
      </c>
      <c r="Z1237" s="226" t="n"/>
      <c r="AA1237" s="241">
        <f>Y1651*Z1651</f>
        <v/>
      </c>
      <c r="AB1237" s="237" t="inlineStr">
        <is>
          <t>2bf865d8-c049-49f9-8bfb-4f98fc2772c5</t>
        </is>
      </c>
    </row>
    <row r="1238" ht="15" customHeight="1" s="283">
      <c r="A1238" s="109" t="n">
        <v>1644</v>
      </c>
      <c r="B1238" s="222">
        <f>HYPERLINK("https://mocostore.moco.co.id/catalog/"&amp;AB1653,"Klik Disini")</f>
        <v/>
      </c>
      <c r="C1238" s="223" t="inlineStr">
        <is>
          <t>Wireless Networks First-Step</t>
        </is>
      </c>
      <c r="D1238" s="223" t="n"/>
      <c r="E1238" s="223" t="inlineStr">
        <is>
          <t>Jim Geier</t>
        </is>
      </c>
      <c r="F1238" s="223" t="inlineStr">
        <is>
          <t>979-763-073-0</t>
        </is>
      </c>
      <c r="G1238" s="223" t="inlineStr">
        <is>
          <t>978-979-29-9717-0</t>
        </is>
      </c>
      <c r="H1238" s="223" t="inlineStr">
        <is>
          <t>Komputer &amp; Internet</t>
        </is>
      </c>
      <c r="I1238" s="258" t="inlineStr">
        <is>
          <t>Perguruan Tinggi</t>
        </is>
      </c>
      <c r="J1238" s="186" t="inlineStr">
        <is>
          <t>009.05</t>
        </is>
      </c>
      <c r="K1238" s="223" t="inlineStr">
        <is>
          <t>Edisi Ke-1</t>
        </is>
      </c>
      <c r="L1238" s="223" t="n"/>
      <c r="M1238" s="259" t="inlineStr">
        <is>
          <t>Tidak Tersedia</t>
        </is>
      </c>
      <c r="N1238" s="223" t="inlineStr">
        <is>
          <t>Indonesia</t>
        </is>
      </c>
      <c r="O1238" s="223" t="inlineStr">
        <is>
          <t>Bukan fiksi</t>
        </is>
      </c>
      <c r="P1238" s="260" t="n">
        <v>2005</v>
      </c>
      <c r="Q1238" s="260" t="n">
        <v>2018</v>
      </c>
      <c r="R1238" s="223" t="inlineStr">
        <is>
          <t>Penerbit Andi</t>
        </is>
      </c>
      <c r="S1238" s="223" t="inlineStr">
        <is>
          <t>Andi Offset CV</t>
        </is>
      </c>
      <c r="T1238" s="223" t="inlineStr">
        <is>
          <t>Lokal</t>
        </is>
      </c>
      <c r="U1238" s="261" t="n">
        <v>296</v>
      </c>
      <c r="V1238" s="86" t="inlineStr">
        <is>
          <t>pdf</t>
        </is>
      </c>
      <c r="W1238" s="223" t="inlineStr">
        <is>
          <t>17.5 MB</t>
        </is>
      </c>
      <c r="X1238" s="225" t="inlineStr">
        <is>
          <t>&lt;p&gt;Langkah awal Anda memelajari jaringan nirkabel dimulai di sini!&lt;br /&gt;
 âž¢ Memelajari bagaimana jaringan nirkabel mengirim dan menerima informasi&lt;br /&gt;
 âž¢ Mengetahui konsep key radio frekuensi (RF) dan sinyal cahaya&lt;br /&gt;
 âž¢ Mengenali terminologi dasar jaringan nirkabel&lt;br /&gt;
 âž¢ Mendapatkan teknik penting untuk melindungi jaringan nirkabel&amp;nbsp;&lt;br /&gt;
 &lt;br /&gt;
 Jim Geier adalah pendiri dan konsultan utama pada Wireless-Nets, Ltd. (www.wireless-nets.com), firma konsultasi yang membantu perusahaan dengan pengembangan dan penyebaran jaringan nirkabel. Jim adalah penulis berpengalaman, kolumnis yang disegani, dan sering menjadi public speaker dengan topik-topik nirkabel.&amp;nbsp;&lt;br /&gt;
 &lt;br /&gt;
 Selamat datang di dunia nirkabel!&lt;br /&gt;
 Teknologi nirkabel memiliki kekuatan untuk mentransformasikan komunikasi suara dan data seperti yang kita kenal sekarang. Mulai dari cell phone dan laptop nirkabel hingga jaringan nirkabel rumah dan solusi-solusi nirkabel outdoor, sebuah dunia yang mengasyikkan, baru, dan tidak kasat mata untuk ditemukan.&amp;nbsp;&lt;br /&gt;
 &lt;br /&gt;
 Tidak perlu pengalaman!&lt;br /&gt;
 Wireless Network First-Step menjelaskan dasar-dasar jaringan nirkabel dalam bahasa yang sederhana sehingga mudah dipahami. Buku ini akan memandu Anda dalam perjalanan mengenal konsep-konsep utama di balik komunikasi nirkabel. Apakah Anda sedang meniti awal karier di jaringan nirkabel, mempertimbangkan opsi nirkabel untuk bisnis Anda, merencanakan memasang sistem nirkabel di rumah, atau sekadar tertarik memperoleh pengetahuan umum tentang teknologi, buku ini cocok untuk Anda!&lt;/p&gt;</t>
        </is>
      </c>
      <c r="Y1238" s="262" t="n">
        <v>94000</v>
      </c>
      <c r="Z1238" s="226" t="n"/>
      <c r="AA1238" s="241">
        <f>Y1653*Z1653</f>
        <v/>
      </c>
      <c r="AB1238" s="237" t="inlineStr">
        <is>
          <t>e63a0a60-998c-4d26-b7bb-f0b3bb23da40</t>
        </is>
      </c>
    </row>
    <row r="1239" ht="15" customHeight="1" s="283">
      <c r="A1239" s="109" t="n">
        <v>1645</v>
      </c>
      <c r="B1239" s="222">
        <f>HYPERLINK("https://mocostore.moco.co.id/catalog/"&amp;AB1654,"Klik Disini")</f>
        <v/>
      </c>
      <c r="C1239" s="223" t="inlineStr">
        <is>
          <t>Strategi Serangan Internet Marketing</t>
        </is>
      </c>
      <c r="D1239" s="223" t="n"/>
      <c r="E1239" s="223" t="inlineStr">
        <is>
          <t>Riyeke Ustadiyanto, dan Silvia Ratna Ariani</t>
        </is>
      </c>
      <c r="F1239" s="223" t="inlineStr">
        <is>
          <t>978-979-29-0024-8</t>
        </is>
      </c>
      <c r="G1239" s="223" t="inlineStr">
        <is>
          <t>978-979-29-9255-7</t>
        </is>
      </c>
      <c r="H1239" s="223" t="inlineStr">
        <is>
          <t>Komputer &amp; Internet</t>
        </is>
      </c>
      <c r="I1239" s="258" t="inlineStr">
        <is>
          <t>Perguruan Tinggi</t>
        </is>
      </c>
      <c r="J1239" s="186" t="inlineStr">
        <is>
          <t>009.05</t>
        </is>
      </c>
      <c r="K1239" s="264" t="n"/>
      <c r="L1239" s="264" t="n"/>
      <c r="M1239" s="265" t="n"/>
      <c r="N1239" s="223" t="inlineStr">
        <is>
          <t>Indonesia</t>
        </is>
      </c>
      <c r="O1239" s="223" t="inlineStr">
        <is>
          <t>Tidak diketahui</t>
        </is>
      </c>
      <c r="P1239" s="260" t="n">
        <v>2007</v>
      </c>
      <c r="Q1239" s="260" t="n">
        <v>2018</v>
      </c>
      <c r="R1239" s="223" t="inlineStr">
        <is>
          <t>Penerbit Andi</t>
        </is>
      </c>
      <c r="S1239" s="223" t="inlineStr">
        <is>
          <t>Andi Offset CV</t>
        </is>
      </c>
      <c r="T1239" s="223" t="inlineStr">
        <is>
          <t>Lokal</t>
        </is>
      </c>
      <c r="U1239" s="261" t="n">
        <v>178</v>
      </c>
      <c r="V1239" s="86" t="inlineStr">
        <is>
          <t>pdf</t>
        </is>
      </c>
      <c r="W1239" s="223" t="inlineStr">
        <is>
          <t>11.6 MB</t>
        </is>
      </c>
      <c r="X1239" s="225" t="inlineStr">
        <is>
          <t>&lt;p&gt;Buku ini ditulis oleh Riyeke Ustadiyanto dan Silvia Ratna Aryani yang keduanya merupakan pendiri sekaligus pengelola situs e-marketing Indonesia dan online course www.marketbiz.net. Buku ini ditulis sebagai suatu bentuk nyata visi dan misi untuk ikut membangun Public Key Infrastructure Indonesia.&lt;br /&gt;
 &lt;br /&gt;
 Apa itu e-marketing?&lt;br /&gt;
 e-marketing adalah strategi pemasaran online dengan tingkat efisiensi dan efektivitas tinggi dalam dunia bisnis global sekarang ini. Sebagaimana Anda memulai bisnis online, tidaklah semudah apa yang kita bayangkan. Bisnis online Anda dapat dikenal, terjual dan eksis di bisnis Dot Com.&lt;br /&gt;
 &lt;br /&gt;
 Learning Integrator e-marketing, Cyberlaw, e-Cash (online course). Di sini Anda akan mendapatkan manfaat dalam memulai ketepatan di bisnis online.&lt;/p&gt;</t>
        </is>
      </c>
      <c r="Y1239" s="262" t="n">
        <v>53500</v>
      </c>
      <c r="Z1239" s="226" t="n"/>
      <c r="AA1239" s="241">
        <f>Y1654*Z1654</f>
        <v/>
      </c>
      <c r="AB1239" s="237" t="inlineStr">
        <is>
          <t>805df468-ee08-4da6-aac4-7a900a08b426</t>
        </is>
      </c>
    </row>
    <row r="1240" ht="15" customHeight="1" s="283">
      <c r="A1240" s="109" t="n">
        <v>1647</v>
      </c>
      <c r="B1240" s="222">
        <f>HYPERLINK("https://mocostore.moco.co.id/catalog/"&amp;AB1656,"Klik Disini")</f>
        <v/>
      </c>
      <c r="C1240" s="223" t="inlineStr">
        <is>
          <t>Words of Distinction</t>
        </is>
      </c>
      <c r="D1240" s="223" t="n"/>
      <c r="E1240" s="223" t="inlineStr">
        <is>
          <t>Ishak Sugianto</t>
        </is>
      </c>
      <c r="F1240" s="223" t="inlineStr">
        <is>
          <t>978-979-291-135-0</t>
        </is>
      </c>
      <c r="G1240" s="223" t="inlineStr">
        <is>
          <t>978-979-29-9720-0</t>
        </is>
      </c>
      <c r="H1240" s="223" t="inlineStr">
        <is>
          <t>Agama Kristen</t>
        </is>
      </c>
      <c r="I1240" s="258" t="inlineStr">
        <is>
          <t>Perguruan Tinggi</t>
        </is>
      </c>
      <c r="J1240" s="186" t="inlineStr">
        <is>
          <t>009.16</t>
        </is>
      </c>
      <c r="K1240" s="223" t="n"/>
      <c r="L1240" s="264" t="n"/>
      <c r="M1240" s="265" t="n"/>
      <c r="N1240" s="223" t="inlineStr">
        <is>
          <t>Indonesia</t>
        </is>
      </c>
      <c r="O1240" s="223" t="inlineStr">
        <is>
          <t>Tidak diketahui</t>
        </is>
      </c>
      <c r="P1240" s="260" t="n">
        <v>2009</v>
      </c>
      <c r="Q1240" s="260" t="n">
        <v>2018</v>
      </c>
      <c r="R1240" s="223" t="inlineStr">
        <is>
          <t>Penerbit Andi</t>
        </is>
      </c>
      <c r="S1240" s="223" t="inlineStr">
        <is>
          <t>Andi Offset CV</t>
        </is>
      </c>
      <c r="T1240" s="223" t="inlineStr">
        <is>
          <t>Lokal</t>
        </is>
      </c>
      <c r="U1240" s="261" t="n">
        <v>242</v>
      </c>
      <c r="V1240" s="86" t="inlineStr">
        <is>
          <t>pdf</t>
        </is>
      </c>
      <c r="W1240" s="223" t="inlineStr">
        <is>
          <t>2.0 MB</t>
        </is>
      </c>
      <c r="X1240" s="225" t="inlineStr">
        <is>
          <t>&lt;p&gt;Pengungkapan 12 Istilah Bermakna Dalam Iman Kristen&lt;/p&gt;
 &lt;p&gt;Buku ini sebenarnya merupakan pengembangan serial khotbah di gereja yang saya gembalakan, GBI Aletheia Yogyakarta, dengan tema: Words of Distinction. Saya menyampaikan tema ini selama beberapa minggu sebagai bentuk kupas tuntas tentang kata&amp;shy;kata bermakna dalam firman Tuhan. Ini merupakan respons atas kerinduan jemaat untuk terus belajar firman Tuhan secara mendalam. Kali ini, saya menuliskan kata&amp;shy;kata bermakna dalam bentuk buku yang bisa dibaca secara luas oleh anak&amp;shy;anak Tuhan supaya bermanfaat sebagai bahan perenungan.&lt;br /&gt;
 &amp;nbsp;&lt;/p&gt;</t>
        </is>
      </c>
      <c r="Y1240" s="262" t="n">
        <v>74500</v>
      </c>
      <c r="Z1240" s="226" t="n"/>
      <c r="AA1240" s="241">
        <f>Y1656*Z1656</f>
        <v/>
      </c>
      <c r="AB1240" s="237" t="inlineStr">
        <is>
          <t>9b3cf2cd-0784-4c75-b5d0-169a281deab1</t>
        </is>
      </c>
    </row>
    <row r="1241" ht="15" customHeight="1" s="283">
      <c r="A1241" s="109" t="n">
        <v>1648</v>
      </c>
      <c r="B1241" s="222">
        <f>HYPERLINK("https://mocostore.moco.co.id/catalog/"&amp;AB1657,"Klik Disini")</f>
        <v/>
      </c>
      <c r="C1241" s="223" t="inlineStr">
        <is>
          <t>Secrets Of Customer Relationship Management (Rahasia Manajemen Hubungan Pelanggan)</t>
        </is>
      </c>
      <c r="D1241" s="223" t="n"/>
      <c r="E1241" s="223" t="inlineStr">
        <is>
          <t>James G.Barnes</t>
        </is>
      </c>
      <c r="F1241" s="223" t="inlineStr">
        <is>
          <t>978-979-29-0096-5</t>
        </is>
      </c>
      <c r="G1241" s="223" t="inlineStr">
        <is>
          <t>978-979-29-9392-9</t>
        </is>
      </c>
      <c r="H1241" s="223" t="inlineStr">
        <is>
          <t>Manajemen</t>
        </is>
      </c>
      <c r="I1241" s="258" t="inlineStr">
        <is>
          <t>Perguruan Tinggi</t>
        </is>
      </c>
      <c r="J1241" s="186" t="inlineStr">
        <is>
          <t>009.09</t>
        </is>
      </c>
      <c r="K1241" s="223" t="n"/>
      <c r="L1241" s="264" t="n"/>
      <c r="M1241" s="265" t="n"/>
      <c r="N1241" s="223" t="inlineStr">
        <is>
          <t>Indonesia</t>
        </is>
      </c>
      <c r="O1241" s="223" t="inlineStr">
        <is>
          <t>Tidak diketahui</t>
        </is>
      </c>
      <c r="P1241" s="260" t="n">
        <v>2003</v>
      </c>
      <c r="Q1241" s="260" t="n">
        <v>2018</v>
      </c>
      <c r="R1241" s="223" t="inlineStr">
        <is>
          <t>Penerbit Andi</t>
        </is>
      </c>
      <c r="S1241" s="223" t="inlineStr">
        <is>
          <t>Andi Offset CV</t>
        </is>
      </c>
      <c r="T1241" s="223" t="inlineStr">
        <is>
          <t>Lokal</t>
        </is>
      </c>
      <c r="U1241" s="261" t="n">
        <v>388</v>
      </c>
      <c r="V1241" s="86" t="inlineStr">
        <is>
          <t>pdf</t>
        </is>
      </c>
      <c r="W1241" s="223" t="inlineStr">
        <is>
          <t>6.1 MB</t>
        </is>
      </c>
      <c r="X1241" s="225" t="inlineStr">
        <is>
          <t>&lt;p&gt;Sampai saat ini, semua sisi emosional yang penting dari hubungan pelanggan, tidak tereksplorasi secara luas. Secrets of Customer Relationship Management adalah buku pertama yang memberikan pemahaman yang lengkap mengenai penggerak dari hubungan pelanggan yang sukses - dan dengan rinci mengulas teknik-teknik khusus untuk menerapkannya dalam lingkungan bisnis saat ini yang semakin kurang bersifat personal.&amp;nbsp;&lt;/p&gt;</t>
        </is>
      </c>
      <c r="Y1241" s="262" t="n">
        <v>108000</v>
      </c>
      <c r="Z1241" s="226" t="n"/>
      <c r="AA1241" s="241">
        <f>Y1657*Z1657</f>
        <v/>
      </c>
      <c r="AB1241" s="237" t="inlineStr">
        <is>
          <t>a76092c6-eb93-416a-b93a-3265eaa21455</t>
        </is>
      </c>
    </row>
    <row r="1242" ht="15" customHeight="1" s="283">
      <c r="A1242" s="109" t="n">
        <v>1649</v>
      </c>
      <c r="B1242" s="222">
        <f>HYPERLINK("https://mocostore.moco.co.id/catalog/"&amp;AB1658,"Klik Disini")</f>
        <v/>
      </c>
      <c r="C1242" s="223" t="inlineStr">
        <is>
          <t>Penuntun Praktis Belajar Database Menggunakan Microsoft Access</t>
        </is>
      </c>
      <c r="D1242" s="223" t="n"/>
      <c r="E1242" s="223" t="inlineStr">
        <is>
          <t>Abdul Kadir</t>
        </is>
      </c>
      <c r="F1242" s="223" t="inlineStr">
        <is>
          <t>979-731-377-8</t>
        </is>
      </c>
      <c r="G1242" s="223" t="inlineStr">
        <is>
          <t>978-979-29-9568-8</t>
        </is>
      </c>
      <c r="H1242" s="223" t="inlineStr">
        <is>
          <t>Komputer &amp; Internet</t>
        </is>
      </c>
      <c r="I1242" s="258" t="inlineStr">
        <is>
          <t>Perguruan Tinggi</t>
        </is>
      </c>
      <c r="J1242" s="186" t="inlineStr">
        <is>
          <t>009.05</t>
        </is>
      </c>
      <c r="K1242" s="223" t="n"/>
      <c r="L1242" s="264" t="n"/>
      <c r="M1242" s="265" t="n"/>
      <c r="N1242" s="223" t="inlineStr">
        <is>
          <t>Indonesia</t>
        </is>
      </c>
      <c r="O1242" s="223" t="inlineStr">
        <is>
          <t>Tidak diketahui</t>
        </is>
      </c>
      <c r="P1242" s="260" t="n">
        <v>2004</v>
      </c>
      <c r="Q1242" s="260" t="n">
        <v>2018</v>
      </c>
      <c r="R1242" s="223" t="inlineStr">
        <is>
          <t>Penerbit Andi</t>
        </is>
      </c>
      <c r="S1242" s="223" t="inlineStr">
        <is>
          <t>Andi Offset CV</t>
        </is>
      </c>
      <c r="T1242" s="223" t="inlineStr">
        <is>
          <t>Lokal</t>
        </is>
      </c>
      <c r="U1242" s="261" t="n">
        <v>284</v>
      </c>
      <c r="V1242" s="86" t="inlineStr">
        <is>
          <t>pdf</t>
        </is>
      </c>
      <c r="W1242" s="223" t="inlineStr">
        <is>
          <t>24.8 MB</t>
        </is>
      </c>
      <c r="X1242" s="225" t="inlineStr">
        <is>
          <t>&lt;p&gt;Buku ini dapat digunakan boleh siapa saja tanpa perlu memiliki latar belakang teknis sebagai pemrogram. Melalui pendekatan &amp;quot;Belajar dengan mencoba&amp;quot;, buku ini akan menuntun siapapun untuk segera menguasai cara membuat dan menggunakan database dengan Microsoft Access.&lt;/p&gt;
 &lt;p&gt;Siapapun Anda, bila Anda hendak membuat aplikasi database dengan Microsoft Access, baca dahulu buku ini. Anda akan mendapatkan pembimbing yang handal karenanya.&lt;/p&gt;</t>
        </is>
      </c>
      <c r="Y1242" s="262" t="n">
        <v>172500</v>
      </c>
      <c r="Z1242" s="226" t="n"/>
      <c r="AA1242" s="241">
        <f>Y1658*Z1658</f>
        <v/>
      </c>
      <c r="AB1242" s="237" t="inlineStr">
        <is>
          <t>ea6b1253-36aa-4518-b27c-7860227ea569</t>
        </is>
      </c>
    </row>
    <row r="1243" ht="15" customHeight="1" s="283">
      <c r="A1243" s="109" t="n">
        <v>1650</v>
      </c>
      <c r="B1243" s="222">
        <f>HYPERLINK("https://mocostore.moco.co.id/catalog/"&amp;AB1659,"Klik Disini")</f>
        <v/>
      </c>
      <c r="C1243" s="223" t="inlineStr">
        <is>
          <t>Work Smarter and Think Creative Everyday with MindManager</t>
        </is>
      </c>
      <c r="D1243" s="223" t="n"/>
      <c r="E1243" s="223" t="inlineStr">
        <is>
          <t>DigiBook Technology</t>
        </is>
      </c>
      <c r="F1243" s="223" t="inlineStr">
        <is>
          <t>978-979-29-0837-4</t>
        </is>
      </c>
      <c r="G1243" s="223" t="inlineStr">
        <is>
          <t>978-979-29-9721-7</t>
        </is>
      </c>
      <c r="H1243" s="223" t="inlineStr">
        <is>
          <t>Komputer &amp; Internet</t>
        </is>
      </c>
      <c r="I1243" s="258" t="inlineStr">
        <is>
          <t>Perguruan Tinggi</t>
        </is>
      </c>
      <c r="J1243" s="186" t="inlineStr">
        <is>
          <t>009.05</t>
        </is>
      </c>
      <c r="K1243" s="223" t="n"/>
      <c r="L1243" s="264" t="n"/>
      <c r="M1243" s="265" t="n"/>
      <c r="N1243" s="223" t="inlineStr">
        <is>
          <t>Indonesia</t>
        </is>
      </c>
      <c r="O1243" s="223" t="inlineStr">
        <is>
          <t>Tidak diketahui</t>
        </is>
      </c>
      <c r="P1243" s="260" t="n">
        <v>2009</v>
      </c>
      <c r="Q1243" s="260" t="n">
        <v>2018</v>
      </c>
      <c r="R1243" s="223" t="inlineStr">
        <is>
          <t>Penerbit Andi</t>
        </is>
      </c>
      <c r="S1243" s="223" t="inlineStr">
        <is>
          <t>Andi Offset CV</t>
        </is>
      </c>
      <c r="T1243" s="223" t="inlineStr">
        <is>
          <t>Lokal</t>
        </is>
      </c>
      <c r="U1243" s="261" t="n">
        <v>214</v>
      </c>
      <c r="V1243" s="86" t="inlineStr">
        <is>
          <t>pdf</t>
        </is>
      </c>
      <c r="W1243" s="223" t="inlineStr">
        <is>
          <t>26.9 MB</t>
        </is>
      </c>
      <c r="X1243" s="225" t="inlineStr">
        <is>
          <t>&lt;p&gt;Sebuah sistem telah dikembangkan untuk memacu kreativitas dan produktivitas secara simultan. Sistem tersebut disebut mind mapping. Sistem ini telah dikembangkan dan menjadi sebuah sistem yang populer di negara-negara maju. Sistem inijuga telah digunakan oleh lebih dari 300juta orang.&lt;br /&gt;
 Buku ini akan mengajak Anda untuk menajamkan kreativitas Anda setiap hari menggunakan mind mopping. Anda dapat menggunakan mind mapping untuk memacu kreativitas Anda dalam bidang apa pun, entah itu bisnis, pendidikan, bahkan problem rumah tangga sekalipun. Yang jelas, mind mopping telah meningkatkan kreativitas ratusan juta orang. Bagaimana dengan Anda?&lt;br /&gt;
 &amp;nbsp;&lt;/p&gt;</t>
        </is>
      </c>
      <c r="Y1243" s="262" t="n">
        <v>83000</v>
      </c>
      <c r="Z1243" s="226" t="n"/>
      <c r="AA1243" s="241">
        <f>Y1659*Z1659</f>
        <v/>
      </c>
      <c r="AB1243" s="237" t="inlineStr">
        <is>
          <t>3b45ee29-fb38-4c05-b340-03abce0a8640</t>
        </is>
      </c>
    </row>
    <row r="1244" ht="15" customHeight="1" s="283">
      <c r="A1244" s="109" t="n">
        <v>1651</v>
      </c>
      <c r="B1244" s="222">
        <f>HYPERLINK("https://mocostore.moco.co.id/catalog/"&amp;AB1660,"Klik Disini")</f>
        <v/>
      </c>
      <c r="C1244" s="223" t="inlineStr">
        <is>
          <t>Student Book Series: Adobe Dreamweaver CS4</t>
        </is>
      </c>
      <c r="D1244" s="223" t="n"/>
      <c r="E1244" s="223" t="inlineStr">
        <is>
          <t>Madcoms</t>
        </is>
      </c>
      <c r="F1244" s="223" t="inlineStr">
        <is>
          <t>978-979-29-0905-0</t>
        </is>
      </c>
      <c r="G1244" s="223" t="inlineStr">
        <is>
          <t>978-979-29-9257-1</t>
        </is>
      </c>
      <c r="H1244" s="223" t="inlineStr">
        <is>
          <t>Komputer &amp; Internet</t>
        </is>
      </c>
      <c r="I1244" s="258" t="inlineStr">
        <is>
          <t>Perguruan Tinggi</t>
        </is>
      </c>
      <c r="J1244" s="186" t="inlineStr">
        <is>
          <t>009.05</t>
        </is>
      </c>
      <c r="K1244" s="223" t="n"/>
      <c r="L1244" s="264" t="n"/>
      <c r="M1244" s="265" t="n"/>
      <c r="N1244" s="223" t="inlineStr">
        <is>
          <t>Indonesia</t>
        </is>
      </c>
      <c r="O1244" s="223" t="inlineStr">
        <is>
          <t>Tidak diketahui</t>
        </is>
      </c>
      <c r="P1244" s="260" t="n">
        <v>2009</v>
      </c>
      <c r="Q1244" s="260" t="n">
        <v>2018</v>
      </c>
      <c r="R1244" s="223" t="inlineStr">
        <is>
          <t>YESCOM</t>
        </is>
      </c>
      <c r="S1244" s="223" t="inlineStr">
        <is>
          <t>Andi Offset CV</t>
        </is>
      </c>
      <c r="T1244" s="223" t="inlineStr">
        <is>
          <t>Lokal</t>
        </is>
      </c>
      <c r="U1244" s="261" t="n">
        <v>176</v>
      </c>
      <c r="V1244" s="86" t="inlineStr">
        <is>
          <t>pdf</t>
        </is>
      </c>
      <c r="W1244" s="223" t="inlineStr">
        <is>
          <t>16.7 MB</t>
        </is>
      </c>
      <c r="X1244" s="225" t="inlineStr">
        <is>
          <t>&lt;p&gt;Buku ini merupakan media untuk mempelajari sistem operasi komputer terbaru keluaran Microsoft, yaitu Windows 7. Buku ini dijabarkan dengan kalimat yang sederhana, namun lengkap dengan dasar-dasar pengenalan Windows 7, mulai dari kebutuhan sistem, penginstalan, bekerja dengan Window 7, penggunaan tool dan aplikasi hingga pengoptimalan Window 7. Pembaca akan diajak langkah demi langkah menggunakan Windows 7 dari tingkat dasar hingga mampu menguasainya dalam waktu yang relatif singkat. Buku Student Book Series : Adobe Dreamweaver CS4 menawarkan cara belajar yang mudah untuk menjadi pintar. Buku ini ditujukan bagi para siswa SMP/SMA serta bagi pemula sekalipun untuk dapat menggunakan komponen kerja hingga terampil membuat dan mendesain web dengan menggunakan Adobe Dreamweaver CS4. Buku ini mempelajari berbagai fasilitas yang disediakan Adobe Dreamweaver CS4. Gambar-gambar dan uraian secara rinci pada tiap pokok bahasan serta contoh latihan yang tertuang dalam buku ini diharapkan dapat digunakan sebagai bahan panduan dan latihan bagi pembaca untuk lebih memahami dan menguasai Adobe Dreamweaver CS4 dengan baik. Dengan mempelajari buku Student Book Series Adobe Dreamweaver CS4 ini, diharapkan pembaca akan dapat: - Mengoperasikan Dreamweaver CS4 dan menggunakan komponen-komponen yang ada di dalamnya - Membuat situs dan mengolah situs - Membuat dan mendesain halaman web - Membuat dan mengolah tabel dalam halaman web - Membuat dan memodifikasi form dalam halaman web - Membuat dan mengolah gambar - Membuat link dalam halaman web serta menampilkannya dalam jendela browser&amp;nbsp;&lt;/p&gt;</t>
        </is>
      </c>
      <c r="Y1244" s="262" t="n">
        <v>62000</v>
      </c>
      <c r="Z1244" s="226" t="n"/>
      <c r="AA1244" s="241">
        <f>Y1660*Z1660</f>
        <v/>
      </c>
      <c r="AB1244" s="237" t="inlineStr">
        <is>
          <t>ab124cf5-ba55-4498-b615-c44db7115af3</t>
        </is>
      </c>
    </row>
    <row r="1245" ht="15" customHeight="1" s="283">
      <c r="A1245" s="109" t="n">
        <v>1652</v>
      </c>
      <c r="B1245" s="222">
        <f>HYPERLINK("https://mocostore.moco.co.id/catalog/"&amp;AB1661,"Klik Disini")</f>
        <v/>
      </c>
      <c r="C1245" s="223" t="inlineStr">
        <is>
          <t>Seri Workshop Onno: Intel Platform Administration Technology</t>
        </is>
      </c>
      <c r="D1245" s="223" t="n"/>
      <c r="E1245" s="223" t="inlineStr">
        <is>
          <t>Onno W Purbo</t>
        </is>
      </c>
      <c r="F1245" s="223" t="inlineStr">
        <is>
          <t>978-979-29-0158-0</t>
        </is>
      </c>
      <c r="G1245" s="223" t="inlineStr">
        <is>
          <t>978-979-29-9722-4</t>
        </is>
      </c>
      <c r="H1245" s="223" t="inlineStr">
        <is>
          <t>Komputer &amp; Internet</t>
        </is>
      </c>
      <c r="I1245" s="258" t="inlineStr">
        <is>
          <t>Perguruan Tinggi</t>
        </is>
      </c>
      <c r="J1245" s="186" t="inlineStr">
        <is>
          <t>009.05</t>
        </is>
      </c>
      <c r="K1245" s="264" t="n"/>
      <c r="L1245" s="264" t="n"/>
      <c r="M1245" s="265" t="n"/>
      <c r="N1245" s="223" t="inlineStr">
        <is>
          <t>Indonesia</t>
        </is>
      </c>
      <c r="O1245" s="223" t="inlineStr">
        <is>
          <t>Tidak diketahui</t>
        </is>
      </c>
      <c r="P1245" s="260" t="n">
        <v>2007</v>
      </c>
      <c r="Q1245" s="260" t="n">
        <v>2018</v>
      </c>
      <c r="R1245" s="223" t="inlineStr">
        <is>
          <t>Penerbit Andi</t>
        </is>
      </c>
      <c r="S1245" s="223" t="inlineStr">
        <is>
          <t>Andi Offset CV</t>
        </is>
      </c>
      <c r="T1245" s="223" t="inlineStr">
        <is>
          <t>Lokal</t>
        </is>
      </c>
      <c r="U1245" s="261" t="n">
        <v>102</v>
      </c>
      <c r="V1245" s="86" t="inlineStr">
        <is>
          <t>pdf</t>
        </is>
      </c>
      <c r="W1245" s="223" t="inlineStr">
        <is>
          <t>25.4 MB</t>
        </is>
      </c>
      <c r="X1245" s="225" t="inlineStr">
        <is>
          <t>&lt;p&gt;Proses instalasi ulang sistem operasi ataupun aplikasi biasanya membutuhkan waktu lama. Tidak menjadi masalah bila itu dilakukan hanya pada satu komputer. Namun, bagaimana bila instalasi itu dilakukan pada jaringan yang mempunyai banyak client, Misalnya saja pada sebuah perusahaan ataupun warnet? sang operator jelas-jelas akan kerepotan melakukannya satu persatu. Pekerjaan tersebut bukan hanya melelahkan fisik, melainkan juga akan memakan waktu yang begitu banyak. Untungnya, saat ini ada teknologi yang dapat mengatasi masalah tersebut. Teknologi iPAT membantu mengontrol puluhan komputer dalam jaringan secara serentak. Operator bisa menginstal ulang, mematikan, menginstal software secara bersamaan dan semua itu bisa dilakukan secara remote dari jauh. Bisa dibayangkan banyaknya waktu dan tenaga yang bisa dihemat. Bagi para operator yang menginginkan bekerja dengan lebih efisien, anda patut membaca buku ini.&lt;/p&gt;</t>
        </is>
      </c>
      <c r="Y1245" s="262" t="n">
        <v>67500</v>
      </c>
      <c r="Z1245" s="226" t="n"/>
      <c r="AA1245" s="241">
        <f>Y1661*Z1661</f>
        <v/>
      </c>
      <c r="AB1245" s="237" t="inlineStr">
        <is>
          <t>c77fb672-ba04-44ee-869e-9c46c053d81a</t>
        </is>
      </c>
    </row>
    <row r="1246" ht="15" customHeight="1" s="283">
      <c r="A1246" s="109" t="n">
        <v>1653</v>
      </c>
      <c r="B1246" s="222">
        <f>HYPERLINK("https://mocostore.moco.co.id/catalog/"&amp;AB1662,"Klik Disini")</f>
        <v/>
      </c>
      <c r="C1246" s="223" t="inlineStr">
        <is>
          <t>Sehari 10 Kata - Pintar Kosakata Bahasa Inggris</t>
        </is>
      </c>
      <c r="D1246" s="223" t="n"/>
      <c r="E1246" s="223" t="inlineStr">
        <is>
          <t>Surawan Martinus</t>
        </is>
      </c>
      <c r="F1246" s="223" t="inlineStr">
        <is>
          <t>978-979-29-2768-9</t>
        </is>
      </c>
      <c r="G1246" s="223" t="inlineStr">
        <is>
          <t>978-979-29-9397-4</t>
        </is>
      </c>
      <c r="H1246" s="223" t="inlineStr">
        <is>
          <t>Bahasa asing</t>
        </is>
      </c>
      <c r="I1246" s="258" t="inlineStr">
        <is>
          <t>Perguruan Tinggi</t>
        </is>
      </c>
      <c r="J1246" s="186" t="inlineStr">
        <is>
          <t>009.19</t>
        </is>
      </c>
      <c r="K1246" s="264" t="n"/>
      <c r="L1246" s="264" t="n"/>
      <c r="M1246" s="265" t="n"/>
      <c r="N1246" s="223" t="inlineStr">
        <is>
          <t>Indonesia</t>
        </is>
      </c>
      <c r="O1246" s="223" t="inlineStr">
        <is>
          <t>Tidak diketahui</t>
        </is>
      </c>
      <c r="P1246" s="260" t="n">
        <v>2011</v>
      </c>
      <c r="Q1246" s="260" t="n">
        <v>2018</v>
      </c>
      <c r="R1246" s="223" t="inlineStr">
        <is>
          <t>Penerbit Andi</t>
        </is>
      </c>
      <c r="S1246" s="223" t="inlineStr">
        <is>
          <t>Andi Offset CV</t>
        </is>
      </c>
      <c r="T1246" s="223" t="inlineStr">
        <is>
          <t>Lokal</t>
        </is>
      </c>
      <c r="U1246" s="261" t="n">
        <v>415</v>
      </c>
      <c r="V1246" s="86" t="inlineStr">
        <is>
          <t>pdf</t>
        </is>
      </c>
      <c r="W1246" s="223" t="inlineStr">
        <is>
          <t>20.3 MB</t>
        </is>
      </c>
      <c r="X1246" s="225" t="inlineStr">
        <is>
          <t>&lt;p&gt;Buku ini menawarkan cara menghafalkan kosakata dengan cara yang terbaik. Buku Sehari 10 Kata. Pintar Kosakata Bahasa lnggris ini dimaksudkan sebagai penolong untuk menjembatani agar proses penguasaan kosakata bisa berjalan baik dan memberikan hasil yang efektif dan efisien. Sepuluh kata setiap hari sebagai rutin selama sepuluh hari berturut-turut akan jauh lebih baik daripada menghafalkan seratus kata sekaligus pada hari kesepuluh. Arti kata, contoh-contoh pemakaian, dan tes kosakata disertakan untuk lebih meneguhkan penguasaan kosakata Anda.&amp;nbsp;&lt;/p&gt;</t>
        </is>
      </c>
      <c r="Y1246" s="262" t="n">
        <v>101500</v>
      </c>
      <c r="Z1246" s="226" t="n"/>
      <c r="AA1246" s="241">
        <f>Y1662*Z1662</f>
        <v/>
      </c>
      <c r="AB1246" s="237" t="inlineStr">
        <is>
          <t>49e35a2b-2a53-4baf-be48-c26309c6e62f</t>
        </is>
      </c>
    </row>
    <row r="1247" ht="15" customHeight="1" s="283">
      <c r="A1247" s="109" t="n">
        <v>1654</v>
      </c>
      <c r="B1247" s="222">
        <f>HYPERLINK("https://mocostore.moco.co.id/catalog/"&amp;AB1663,"Klik Disini")</f>
        <v/>
      </c>
      <c r="C1247" s="223" t="inlineStr">
        <is>
          <t>Penuntun Praktis Belajar Microsoft Excel</t>
        </is>
      </c>
      <c r="D1247" s="223" t="n"/>
      <c r="E1247" s="223" t="inlineStr">
        <is>
          <t>Terra Ch. Triwahyuni &amp; Abdul Kadir</t>
        </is>
      </c>
      <c r="F1247" s="223" t="inlineStr">
        <is>
          <t>979-731-627-0</t>
        </is>
      </c>
      <c r="G1247" s="223" t="inlineStr">
        <is>
          <t>978-979-29-9573-2</t>
        </is>
      </c>
      <c r="H1247" s="223" t="inlineStr">
        <is>
          <t>Komputer &amp; Internet</t>
        </is>
      </c>
      <c r="I1247" s="258" t="inlineStr">
        <is>
          <t>Perguruan Tinggi</t>
        </is>
      </c>
      <c r="J1247" s="186" t="inlineStr">
        <is>
          <t>009.05</t>
        </is>
      </c>
      <c r="K1247" s="223" t="n"/>
      <c r="L1247" s="264" t="n"/>
      <c r="M1247" s="265" t="n"/>
      <c r="N1247" s="223" t="inlineStr">
        <is>
          <t>Indonesia</t>
        </is>
      </c>
      <c r="O1247" s="223" t="inlineStr">
        <is>
          <t>Tidak diketahui</t>
        </is>
      </c>
      <c r="P1247" s="260" t="n">
        <v>2005</v>
      </c>
      <c r="Q1247" s="260" t="n">
        <v>2018</v>
      </c>
      <c r="R1247" s="223" t="inlineStr">
        <is>
          <t>Penerbit Andi</t>
        </is>
      </c>
      <c r="S1247" s="223" t="inlineStr">
        <is>
          <t>Andi Offset CV</t>
        </is>
      </c>
      <c r="T1247" s="223" t="inlineStr">
        <is>
          <t>Lokal</t>
        </is>
      </c>
      <c r="U1247" s="261" t="n">
        <v>558</v>
      </c>
      <c r="V1247" s="86" t="inlineStr">
        <is>
          <t>pdf</t>
        </is>
      </c>
      <c r="W1247" s="223" t="inlineStr">
        <is>
          <t>13.7 MB</t>
        </is>
      </c>
      <c r="X1247" s="225" t="inlineStr">
        <is>
          <t>&lt;p&gt;Panduan Praktis Belajar Microsoft Excel merupakan buku yang dirancang secara khusus untuk Anda yang ingin mempelajari Microsoft Excel secara mandiri. Dengan pembahasan yang lugas disertai dengan contoh yang sederhana tetapi cukup lengkap, buku ini menuntun Anda untuk menguasai penggunaan Microsoft Excel secara cepat&lt;/p&gt;</t>
        </is>
      </c>
      <c r="Y1247" s="262" t="n">
        <v>150000</v>
      </c>
      <c r="Z1247" s="226" t="n"/>
      <c r="AA1247" s="241">
        <f>Y1663*Z1663</f>
        <v/>
      </c>
      <c r="AB1247" s="237" t="inlineStr">
        <is>
          <t>9873d4fe-f66e-4015-ad2c-db7530f933f2</t>
        </is>
      </c>
    </row>
    <row r="1248" ht="15" customHeight="1" s="283">
      <c r="A1248" s="109" t="n">
        <v>1655</v>
      </c>
      <c r="B1248" s="222">
        <f>HYPERLINK("https://mocostore.moco.co.id/catalog/"&amp;AB1664,"Klik Disini")</f>
        <v/>
      </c>
      <c r="C1248" s="223" t="inlineStr">
        <is>
          <t>Seri Workshop Onno: Membangun Pemancar FM BroadCast Komunitas</t>
        </is>
      </c>
      <c r="D1248" s="223" t="n"/>
      <c r="E1248" s="223" t="inlineStr">
        <is>
          <t>Onno W Purbo</t>
        </is>
      </c>
      <c r="F1248" s="223" t="inlineStr">
        <is>
          <t>978-979-29-0455-0</t>
        </is>
      </c>
      <c r="G1248" s="223" t="inlineStr">
        <is>
          <t>978-979-29-9723-1</t>
        </is>
      </c>
      <c r="H1248" s="223" t="inlineStr">
        <is>
          <t>Profesional dan Teknis</t>
        </is>
      </c>
      <c r="I1248" s="258" t="inlineStr">
        <is>
          <t>Perguruan Tinggi</t>
        </is>
      </c>
      <c r="J1248" s="186" t="inlineStr">
        <is>
          <t>009.08</t>
        </is>
      </c>
      <c r="K1248" s="223" t="n"/>
      <c r="L1248" s="264" t="n"/>
      <c r="M1248" s="265" t="n"/>
      <c r="N1248" s="223" t="inlineStr">
        <is>
          <t>Indonesia</t>
        </is>
      </c>
      <c r="O1248" s="223" t="inlineStr">
        <is>
          <t>Tidak diketahui</t>
        </is>
      </c>
      <c r="P1248" s="260" t="n">
        <v>2008</v>
      </c>
      <c r="Q1248" s="260" t="n">
        <v>2018</v>
      </c>
      <c r="R1248" s="223" t="inlineStr">
        <is>
          <t>Penerbit Andi</t>
        </is>
      </c>
      <c r="S1248" s="223" t="inlineStr">
        <is>
          <t>Andi Offset CV</t>
        </is>
      </c>
      <c r="T1248" s="223" t="inlineStr">
        <is>
          <t>Lokal</t>
        </is>
      </c>
      <c r="U1248" s="261" t="n">
        <v>96</v>
      </c>
      <c r="V1248" s="86" t="inlineStr">
        <is>
          <t>pdf</t>
        </is>
      </c>
      <c r="W1248" s="223" t="inlineStr">
        <is>
          <t>18.4 MB</t>
        </is>
      </c>
      <c r="X1248" s="225" t="inlineStr">
        <is>
          <t>&lt;p&gt;Saat ini kita sudah semakin bebas membangun sarana penyiaran dan mudah pula mengurus perijinan radio pemancar FM komunitas. Sayangnya, tidak banyak buku tentang cara membangun pemancar radio FM komunitas yang baik, tetapi sederhana. Buku Membangun Pemancar FM Broadcasting Komunitas diharapkan dapat memenuhi kebutuhan pengetahuan untuk membangun stasiun broadcasting FM komunitas yang sederhana dan murah, tapi berkualitas baik.&lt;br /&gt;
 &lt;br /&gt;
 Buku ini dapat menjadi panduan praktis bagi mereka yang akan membangun stasiun radio broadcasting FM komunitas. Lebih lanjut, buku ini lebih mengarah pad setting atau konfigurasi peralatan untuk stasiun pemancar FM. Kemudian, buku ini menerangkan teknik menginstal, konfigurasi, dan pengoperasian Campcaster Studio maupun Camcaster Web. Ada pula penjelasan detail tentang teknik merekam suara ke komputer, mengedit suara, maupun menggabungkan suara.&lt;br /&gt;
 &lt;br /&gt;
 Adapun yang dibahas dalam buku ini :&lt;br /&gt;
 &lt;br /&gt;
 - Gambaran Umum pemancar FM komunitas&lt;br /&gt;
 - Prosedur permohonan ijin penyelenggaraan penyiaran&lt;br /&gt;
 - Merakit dan menaikkan antena FM&lt;br /&gt;
 - Belanja pemancar FM&lt;br /&gt;
 - Mixer dan bagian suara&lt;br /&gt;
 - Menginstal Campcaster&lt;br /&gt;
 - Mengkonfigurasi sound card melalui Campcaster Studio&lt;br /&gt;
 - Upload audiclip melalui Campcaster Web&lt;br /&gt;
 - Melakukan backup dan restore database Campcaster PostgresQL&lt;br /&gt;
 - Rekaman dan editing suara dengan audacity&lt;/p&gt;</t>
        </is>
      </c>
      <c r="Y1248" s="262" t="n">
        <v>56000</v>
      </c>
      <c r="Z1248" s="226" t="n"/>
      <c r="AA1248" s="241">
        <f>Y1664*Z1664</f>
        <v/>
      </c>
      <c r="AB1248" s="237" t="inlineStr">
        <is>
          <t>c4eb809b-b131-49db-896d-3eeb28505a53</t>
        </is>
      </c>
    </row>
    <row r="1249" ht="15" customHeight="1" s="283">
      <c r="A1249" s="109" t="n">
        <v>1656</v>
      </c>
      <c r="B1249" s="222">
        <f>HYPERLINK("https://mocostore.moco.co.id/catalog/"&amp;AB1665,"Klik Disini")</f>
        <v/>
      </c>
      <c r="C1249" s="223" t="inlineStr">
        <is>
          <t>Penuntun Praktis Belajar SQL</t>
        </is>
      </c>
      <c r="D1249" s="223" t="n"/>
      <c r="E1249" s="223" t="inlineStr">
        <is>
          <t>Abdul Kadir</t>
        </is>
      </c>
      <c r="F1249" s="223" t="inlineStr">
        <is>
          <t>979-533-838-2</t>
        </is>
      </c>
      <c r="G1249" s="223" t="inlineStr">
        <is>
          <t>978-979-29-9093-5</t>
        </is>
      </c>
      <c r="H1249" s="223" t="inlineStr">
        <is>
          <t>Pemograman</t>
        </is>
      </c>
      <c r="I1249" s="258" t="inlineStr">
        <is>
          <t>Perguruan Tinggi</t>
        </is>
      </c>
      <c r="J1249" s="186" t="inlineStr">
        <is>
          <t>009.05</t>
        </is>
      </c>
      <c r="K1249" s="223" t="n"/>
      <c r="L1249" s="264" t="n"/>
      <c r="M1249" s="265" t="n"/>
      <c r="N1249" s="223" t="inlineStr">
        <is>
          <t>Indonesia</t>
        </is>
      </c>
      <c r="O1249" s="223" t="inlineStr">
        <is>
          <t>Tidak diketahui</t>
        </is>
      </c>
      <c r="P1249" s="260" t="n">
        <v>2002</v>
      </c>
      <c r="Q1249" s="260" t="n">
        <v>2018</v>
      </c>
      <c r="R1249" s="223" t="inlineStr">
        <is>
          <t>Penerbit Andi</t>
        </is>
      </c>
      <c r="S1249" s="223" t="inlineStr">
        <is>
          <t>Andi Offset CV</t>
        </is>
      </c>
      <c r="T1249" s="223" t="inlineStr">
        <is>
          <t>Lokal</t>
        </is>
      </c>
      <c r="U1249" s="261" t="n">
        <v>232</v>
      </c>
      <c r="V1249" s="86" t="inlineStr">
        <is>
          <t>pdf</t>
        </is>
      </c>
      <c r="W1249" s="223" t="inlineStr">
        <is>
          <t>13.6 MB</t>
        </is>
      </c>
      <c r="X1249" s="225" t="inlineStr">
        <is>
          <t>&lt;p&gt;SQL telah menjadi standar pada kebanyakan RDBMS (Relational DataBase Management System). Oleh karena itu, mempelajari SQL merupakan suatu keharusan yang dirasakan oleh para pengakses basis data, entah ebagai pemrogram ataupun pemakai interaktif.&lt;/p&gt;</t>
        </is>
      </c>
      <c r="Y1249" s="262" t="n">
        <v>88500</v>
      </c>
      <c r="Z1249" s="226" t="n"/>
      <c r="AA1249" s="241">
        <f>Y1665*Z1665</f>
        <v/>
      </c>
      <c r="AB1249" s="237" t="inlineStr">
        <is>
          <t>a5916a16-956a-41c2-b6f8-d73a1e88c950</t>
        </is>
      </c>
    </row>
    <row r="1250" ht="15" customHeight="1" s="283">
      <c r="A1250" s="109" t="n">
        <v>1657</v>
      </c>
      <c r="B1250" s="222">
        <f>HYPERLINK("https://mocostore.moco.co.id/catalog/"&amp;AB1666,"Klik Disini")</f>
        <v/>
      </c>
      <c r="C1250" s="223" t="inlineStr">
        <is>
          <t>Sejarah Gereja Umum</t>
        </is>
      </c>
      <c r="D1250" s="223" t="n"/>
      <c r="E1250" s="223" t="inlineStr">
        <is>
          <t>Jonar T.H. Situmorang, MA.</t>
        </is>
      </c>
      <c r="F1250" s="223" t="inlineStr">
        <is>
          <t>978-979-29-3770-1</t>
        </is>
      </c>
      <c r="G1250" s="223" t="inlineStr">
        <is>
          <t>978-979-29-9406-3</t>
        </is>
      </c>
      <c r="H1250" s="223" t="inlineStr">
        <is>
          <t>Agama Kristen</t>
        </is>
      </c>
      <c r="I1250" s="258" t="inlineStr">
        <is>
          <t>Perguruan Tinggi</t>
        </is>
      </c>
      <c r="J1250" s="186" t="inlineStr">
        <is>
          <t>009.16</t>
        </is>
      </c>
      <c r="K1250" s="264" t="n"/>
      <c r="L1250" s="264" t="n"/>
      <c r="M1250" s="265" t="n"/>
      <c r="N1250" s="223" t="inlineStr">
        <is>
          <t>Indonesia</t>
        </is>
      </c>
      <c r="O1250" s="223" t="inlineStr">
        <is>
          <t>Tidak diketahui</t>
        </is>
      </c>
      <c r="P1250" s="260" t="n">
        <v>2014</v>
      </c>
      <c r="Q1250" s="260" t="n">
        <v>2018</v>
      </c>
      <c r="R1250" s="223" t="inlineStr">
        <is>
          <t>Penerbit Andi</t>
        </is>
      </c>
      <c r="S1250" s="223" t="inlineStr">
        <is>
          <t>Andi Offset CV</t>
        </is>
      </c>
      <c r="T1250" s="223" t="inlineStr">
        <is>
          <t>Lokal</t>
        </is>
      </c>
      <c r="U1250" s="261" t="n">
        <v>472</v>
      </c>
      <c r="V1250" s="86" t="inlineStr">
        <is>
          <t>pdf</t>
        </is>
      </c>
      <c r="W1250" s="223" t="inlineStr">
        <is>
          <t>4.0 MB</t>
        </is>
      </c>
      <c r="X1250" s="225" t="inlineStr">
        <is>
          <t>&lt;p&gt;Buku ini menyajikan sejarah gereja umum dan dalam buku ini juga dijelaskan ke-12 murid Tuhan Yesus dan bagaimana iman mereka dalam menghadapi tekanan, bagaimana gereja Tuhan hidup dalam masa pergantian kaisar demi kaisar dalam kekaisaran ROma. Gereja Tuhan selalu saja mendapat serangan baik dari dalam maupun luar. Dari dalam berupa penyesatan; dari luar berupa penganiayaan dan berbagai perusakan secara material, mengenai tokoh sejarah gereja mula-mula, asal mula kepausan dalam gereja katolik, dan gereja reformasi dalam gereja dan perkembangannya.&lt;/p&gt;</t>
        </is>
      </c>
      <c r="Y1250" s="262" t="n">
        <v>102000</v>
      </c>
      <c r="Z1250" s="226" t="n"/>
      <c r="AA1250" s="241">
        <f>Y1666*Z1666</f>
        <v/>
      </c>
      <c r="AB1250" s="237" t="inlineStr">
        <is>
          <t>22f30003-2cb7-42f7-8244-83ede72bc63c</t>
        </is>
      </c>
    </row>
    <row r="1251" ht="15" customHeight="1" s="283">
      <c r="A1251" s="109" t="n">
        <v>1658</v>
      </c>
      <c r="B1251" s="222">
        <f>HYPERLINK("https://mocostore.moco.co.id/catalog/"&amp;AB1667,"Klik Disini")</f>
        <v/>
      </c>
      <c r="C1251" s="223" t="inlineStr">
        <is>
          <t>Sejuta Sehari</t>
        </is>
      </c>
      <c r="D1251" s="223" t="n"/>
      <c r="E1251" s="223" t="inlineStr">
        <is>
          <t>Hendra Rey</t>
        </is>
      </c>
      <c r="F1251" s="223" t="inlineStr">
        <is>
          <t>979-763-913-4</t>
        </is>
      </c>
      <c r="G1251" s="223" t="inlineStr">
        <is>
          <t>978-979-29-9413-1</t>
        </is>
      </c>
      <c r="H1251" s="223" t="inlineStr">
        <is>
          <t>Agama Kristen</t>
        </is>
      </c>
      <c r="I1251" s="258" t="inlineStr">
        <is>
          <t>Perguruan Tinggi</t>
        </is>
      </c>
      <c r="J1251" s="186" t="inlineStr">
        <is>
          <t>009.16</t>
        </is>
      </c>
      <c r="K1251" s="223" t="n"/>
      <c r="L1251" s="223" t="n"/>
      <c r="M1251" s="259" t="n"/>
      <c r="N1251" s="223" t="inlineStr">
        <is>
          <t>Indonesia</t>
        </is>
      </c>
      <c r="O1251" s="223" t="inlineStr">
        <is>
          <t>Tidak diketahui</t>
        </is>
      </c>
      <c r="P1251" s="260" t="n">
        <v>2008</v>
      </c>
      <c r="Q1251" s="260" t="n">
        <v>2018</v>
      </c>
      <c r="R1251" s="223" t="inlineStr">
        <is>
          <t>Penerbit Andi</t>
        </is>
      </c>
      <c r="S1251" s="223" t="inlineStr">
        <is>
          <t>Andi Offset CV</t>
        </is>
      </c>
      <c r="T1251" s="223" t="inlineStr">
        <is>
          <t>Lokal</t>
        </is>
      </c>
      <c r="U1251" s="261" t="n">
        <v>189</v>
      </c>
      <c r="V1251" s="86" t="inlineStr">
        <is>
          <t>pdf</t>
        </is>
      </c>
      <c r="W1251" s="223" t="inlineStr">
        <is>
          <t>7.6 MB</t>
        </is>
      </c>
      <c r="X1251" s="225" t="inlineStr">
        <is>
          <t>&lt;p&gt;Buku ini berisi tentang semua peristiwa yang ditemui dan terjadi selama penulis di negeri China. Di China penulis banyak belajar hal-hal yang tampaknya kecil dan sepele terlalu sayang untuk dilewatkan begitu saja. Oleh karena ada banyak makna yang bisa kita ambil, ada hikmat yang bisa kita timbang.&amp;nbsp;&lt;br /&gt;
 &lt;br /&gt;
 Buku ini mengajarkan pada kita untuk terus bertumbuh dalam kehidupan dan menyerupai Kristus, melalui hal-hal sederhana yang memiliki makna dalam. Kita juga bisa melihat tangan Tuhan yang selalu setia menyertai dan memelihara kehidupan anak-anak-Nya. .&lt;/p&gt;</t>
        </is>
      </c>
      <c r="Y1251" s="262" t="n">
        <v>70000</v>
      </c>
      <c r="Z1251" s="226" t="n"/>
      <c r="AA1251" s="241">
        <f>Y1667*Z1667</f>
        <v/>
      </c>
      <c r="AB1251" s="237" t="inlineStr">
        <is>
          <t>25c86ecb-8c25-4901-bf38-566638612c6e</t>
        </is>
      </c>
    </row>
    <row r="1252" ht="15" customHeight="1" s="283">
      <c r="A1252" s="109" t="n">
        <v>1659</v>
      </c>
      <c r="B1252" s="222">
        <f>HYPERLINK("https://mocostore.moco.co.id/catalog/"&amp;AB1668,"Klik Disini")</f>
        <v/>
      </c>
      <c r="C1252" s="223" t="inlineStr">
        <is>
          <t>Student Book Series: Adobe Photoshop CS4</t>
        </is>
      </c>
      <c r="D1252" s="223" t="n"/>
      <c r="E1252" s="223" t="inlineStr">
        <is>
          <t>Madcoms</t>
        </is>
      </c>
      <c r="F1252" s="223" t="inlineStr">
        <is>
          <t>978-979-29-0911-1</t>
        </is>
      </c>
      <c r="G1252" s="223" t="inlineStr">
        <is>
          <t>978-979-29-9262-5</t>
        </is>
      </c>
      <c r="H1252" s="223" t="inlineStr">
        <is>
          <t>Desain Grafis &amp; Multimedia</t>
        </is>
      </c>
      <c r="I1252" s="258" t="inlineStr">
        <is>
          <t>Perguruan Tinggi</t>
        </is>
      </c>
      <c r="J1252" s="186" t="inlineStr">
        <is>
          <t>009.05</t>
        </is>
      </c>
      <c r="K1252" s="223" t="n"/>
      <c r="L1252" s="264" t="n"/>
      <c r="M1252" s="265" t="n"/>
      <c r="N1252" s="223" t="inlineStr">
        <is>
          <t>Indonesia</t>
        </is>
      </c>
      <c r="O1252" s="223" t="inlineStr">
        <is>
          <t>Tidak diketahui</t>
        </is>
      </c>
      <c r="P1252" s="260" t="n">
        <v>2009</v>
      </c>
      <c r="Q1252" s="260" t="n">
        <v>2018</v>
      </c>
      <c r="R1252" s="223" t="inlineStr">
        <is>
          <t>YESCOM</t>
        </is>
      </c>
      <c r="S1252" s="223" t="inlineStr">
        <is>
          <t>Andi Offset CV</t>
        </is>
      </c>
      <c r="T1252" s="223" t="inlineStr">
        <is>
          <t>Lokal</t>
        </is>
      </c>
      <c r="U1252" s="261" t="n">
        <v>176</v>
      </c>
      <c r="V1252" s="86" t="inlineStr">
        <is>
          <t>pdf</t>
        </is>
      </c>
      <c r="W1252" s="223" t="inlineStr">
        <is>
          <t>23.0 MB</t>
        </is>
      </c>
      <c r="X1252" s="225" t="inlineStr">
        <is>
          <t>&lt;p&gt;Buku Student Book Series: Adobe Photoshop CS4 merupakan cara belajar mudah untuk menjadi pintar. Ditujukan untuk para siswa SMP/SMA serta bagi &amp;nbsp;pemula sekalipun untuk dapat menggunakan komponen kerja hingga terampil dalam mengedit dan mengolah foto.&amp;nbsp;&lt;br /&gt;
 Buku ini mempelajari berbagai fasilitas yang disediakan oleh Adobe Pholoshop CS4. Dilengkapi gambar-gambar dan uraian pada setiap pokok bahasan, serta contoh latihan yang tertuang dalam buku ini diharapkan dapat digunakan sebagai bahan pancluan dasar latihan bagi pembaca untuk rebih memahami dan menguasai Adobe Photoshop CS4 dengan baik.&amp;nbsp;&lt;br /&gt;
 Dengan mempelajarl buku Student Book Series: Adobe Photoshop CS4 ini, diharapkan pembaca akan&amp;nbsp;dapat :&lt;/p&gt;
 &lt;p&gt;Mengenal peranti terbaru Photoshop CS4&amp;nbsp;&lt;br /&gt;
 Menggunakan peranti-peranti Photoshop CS4&amp;nbsp;&lt;br /&gt;
 Mengolah layer dan menyeleksi objek dengan berbagagai cara&amp;nbsp;&lt;br /&gt;
 Mentransformasikan objek mulai&amp;nbsp;dari proses mernindah, memutar, sampai mengubah ukuran objek&amp;nbsp;&lt;br /&gt;
 Mengolah teks&amp;nbsp;mulai dari mengubah format paragraf, font, mengolah teks dengan path, hingga memberi efek clengan fasilitas wrap&lt;br /&gt;
 Memberi efek pada objek dengan menggunakan fasilitas filter&amp;nbsp;&lt;/p&gt;</t>
        </is>
      </c>
      <c r="Y1252" s="262" t="n">
        <v>62000</v>
      </c>
      <c r="Z1252" s="226" t="n"/>
      <c r="AA1252" s="241">
        <f>Y1668*Z1668</f>
        <v/>
      </c>
      <c r="AB1252" s="237" t="inlineStr">
        <is>
          <t>27212a1c-2222-4a21-9499-687dd84c3c86</t>
        </is>
      </c>
    </row>
    <row r="1253" ht="15" customHeight="1" s="283">
      <c r="A1253" s="109" t="n">
        <v>1660</v>
      </c>
      <c r="B1253" s="222">
        <f>HYPERLINK("https://mocostore.moco.co.id/catalog/"&amp;AB1669,"Klik Disini")</f>
        <v/>
      </c>
      <c r="C1253" s="223" t="inlineStr">
        <is>
          <t>Selimut Gorun Ditarik Tikus</t>
        </is>
      </c>
      <c r="D1253" s="223" t="n"/>
      <c r="E1253" s="223" t="inlineStr">
        <is>
          <t>Timotius Tirsan</t>
        </is>
      </c>
      <c r="F1253" s="223" t="inlineStr">
        <is>
          <t>978-979-29-3789-3</t>
        </is>
      </c>
      <c r="G1253" s="223" t="inlineStr">
        <is>
          <t>978-979-29-9418-6</t>
        </is>
      </c>
      <c r="H1253" s="223" t="inlineStr">
        <is>
          <t>Agama Kristen</t>
        </is>
      </c>
      <c r="I1253" s="258" t="inlineStr">
        <is>
          <t>Perguruan Tinggi</t>
        </is>
      </c>
      <c r="J1253" s="186" t="inlineStr">
        <is>
          <t>009.16</t>
        </is>
      </c>
      <c r="K1253" s="223" t="n"/>
      <c r="L1253" s="223" t="n"/>
      <c r="M1253" s="259" t="n"/>
      <c r="N1253" s="223" t="inlineStr">
        <is>
          <t>Indonesia</t>
        </is>
      </c>
      <c r="O1253" s="223" t="inlineStr">
        <is>
          <t>Tidak diketahui</t>
        </is>
      </c>
      <c r="P1253" s="260" t="n">
        <v>2014</v>
      </c>
      <c r="Q1253" s="260" t="n">
        <v>2018</v>
      </c>
      <c r="R1253" s="223" t="inlineStr">
        <is>
          <t>Penerbit Andi</t>
        </is>
      </c>
      <c r="S1253" s="223" t="inlineStr">
        <is>
          <t>Andi Offset CV</t>
        </is>
      </c>
      <c r="T1253" s="223" t="inlineStr">
        <is>
          <t>Lokal</t>
        </is>
      </c>
      <c r="U1253" s="261" t="n">
        <v>176</v>
      </c>
      <c r="V1253" s="86" t="inlineStr">
        <is>
          <t>pdf</t>
        </is>
      </c>
      <c r="W1253" s="223" t="inlineStr">
        <is>
          <t>1.0 MB</t>
        </is>
      </c>
      <c r="X1253" s="225" t="inlineStr">
        <is>
          <t>&lt;p&gt;Kebanyakan orang menyukai cerita. Oleh karena itu, dalam buku ini disajikan banyak cerita-dari yang kuno sampai modern-yang disarikan dari berbagai sumber dan dikemas dengan apik sesuai konteks zaman. Beberapa di antaranya juga ada anekdot yang menggelitik, tetapi tidak mengurangi kedalaman makna. Kisah-kisah dalam buku ini mengandung berbagai makna: teguran, nasihat, inspirasi, maupun informasi.&amp;nbsp;&lt;br /&gt;
 Pesan moral dan etis dalam setiap kisah akan menggerakkan Anda untuk menilai dan memaknai kehidupan, menemukan hikmat, serta mampu menghidupkan nilai-nilai kekristenan dalam arus zaman yang terus berubah.&amp;nbsp;&lt;/p&gt;</t>
        </is>
      </c>
      <c r="Y1253" s="262" t="n">
        <v>54000</v>
      </c>
      <c r="Z1253" s="226" t="n"/>
      <c r="AA1253" s="241">
        <f>Y1669*Z1669</f>
        <v/>
      </c>
      <c r="AB1253" s="237" t="inlineStr">
        <is>
          <t>11c71390-a110-4131-b58d-783baed74fd2</t>
        </is>
      </c>
    </row>
    <row r="1254" ht="15" customHeight="1" s="283">
      <c r="A1254" s="109" t="n">
        <v>1661</v>
      </c>
      <c r="B1254" s="222">
        <f>HYPERLINK("https://mocostore.moco.co.id/catalog/"&amp;AB1670,"Klik Disini")</f>
        <v/>
      </c>
      <c r="C1254" s="223" t="inlineStr">
        <is>
          <t>SEMANTICS An Introduction to the Basic Concepts</t>
        </is>
      </c>
      <c r="D1254" s="223" t="n"/>
      <c r="E1254" s="223" t="inlineStr">
        <is>
          <t>Wagiman Adisutrisno</t>
        </is>
      </c>
      <c r="F1254" s="223" t="inlineStr">
        <is>
          <t>978-979-29-0613-4</t>
        </is>
      </c>
      <c r="G1254" s="223" t="inlineStr">
        <is>
          <t>978-979-29-9422-3</t>
        </is>
      </c>
      <c r="H1254" s="223" t="inlineStr">
        <is>
          <t>Sastra &amp; Budaya</t>
        </is>
      </c>
      <c r="I1254" s="258" t="inlineStr">
        <is>
          <t>Perguruan Tinggi</t>
        </is>
      </c>
      <c r="J1254" s="186" t="inlineStr">
        <is>
          <t>009.08</t>
        </is>
      </c>
      <c r="K1254" s="223" t="n"/>
      <c r="L1254" s="264" t="n"/>
      <c r="M1254" s="265" t="n"/>
      <c r="N1254" s="223" t="n"/>
      <c r="O1254" s="223" t="n"/>
      <c r="P1254" s="260" t="n">
        <v>2008</v>
      </c>
      <c r="Q1254" s="260" t="n">
        <v>2018</v>
      </c>
      <c r="R1254" s="223" t="inlineStr">
        <is>
          <t>Penerbit Andi</t>
        </is>
      </c>
      <c r="S1254" s="223" t="inlineStr">
        <is>
          <t>Andi Offset CV</t>
        </is>
      </c>
      <c r="T1254" s="223" t="n"/>
      <c r="U1254" s="261" t="n">
        <v>96</v>
      </c>
      <c r="V1254" s="86" t="inlineStr">
        <is>
          <t>pdf</t>
        </is>
      </c>
      <c r="W1254" s="223" t="inlineStr">
        <is>
          <t>21.9 MB</t>
        </is>
      </c>
      <c r="X1254" s="225" t="inlineStr">
        <is>
          <t>&lt;p&gt;Students of semantics in Indonesia find it hard to read and understand books on semantics which are written by famous experts in semantics, like Geoffrey Leech, F.R. Palmer, Ruth Kempson, or Charles W. Kreidler. As a result, they can only obtain a vague understanding of the materials of semantics.&amp;nbsp;&lt;br /&gt;
 &lt;br /&gt;
 This fact inspires me to compile this thin book on semantics. This book discusses The Scope of Semantics, Approaches to the Study of Semantics, Word Meaning, Sentence Meaning, and Utterance Meaning.&lt;br /&gt;
 &lt;br /&gt;
 I do really hope that this book can inspire them to study language and semantics, especially the conceptual meaning&lt;/p&gt;</t>
        </is>
      </c>
      <c r="Y1254" s="262" t="n">
        <v>49000</v>
      </c>
      <c r="Z1254" s="226" t="n"/>
      <c r="AA1254" s="241">
        <f>Y1670*Z1670</f>
        <v/>
      </c>
      <c r="AB1254" s="237" t="inlineStr">
        <is>
          <t>02e9096e-59ef-40a8-8c92-ae7bdb5f560d</t>
        </is>
      </c>
    </row>
    <row r="1255" ht="15" customHeight="1" s="283">
      <c r="A1255" s="109" t="n">
        <v>1662</v>
      </c>
      <c r="B1255" s="222">
        <f>HYPERLINK("https://mocostore.moco.co.id/catalog/"&amp;AB1671,"Klik Disini")</f>
        <v/>
      </c>
      <c r="C1255" s="223" t="inlineStr">
        <is>
          <t>Student Book Series: Panduan Praktis Berinternet</t>
        </is>
      </c>
      <c r="D1255" s="223" t="n"/>
      <c r="E1255" s="223" t="inlineStr">
        <is>
          <t>Madcoms</t>
        </is>
      </c>
      <c r="F1255" s="223" t="inlineStr">
        <is>
          <t>978-979-29-0745-2</t>
        </is>
      </c>
      <c r="G1255" s="223" t="inlineStr">
        <is>
          <t>978-979-29-9264-9</t>
        </is>
      </c>
      <c r="H1255" s="223" t="inlineStr">
        <is>
          <t>Komputer &amp; Internet</t>
        </is>
      </c>
      <c r="I1255" s="258" t="inlineStr">
        <is>
          <t>Perguruan Tinggi</t>
        </is>
      </c>
      <c r="J1255" s="186" t="inlineStr">
        <is>
          <t>009.05</t>
        </is>
      </c>
      <c r="K1255" s="223" t="n"/>
      <c r="L1255" s="223" t="n"/>
      <c r="M1255" s="259" t="n"/>
      <c r="N1255" s="223" t="inlineStr">
        <is>
          <t>Indonesia</t>
        </is>
      </c>
      <c r="O1255" s="223" t="inlineStr">
        <is>
          <t>Tidak diketahui</t>
        </is>
      </c>
      <c r="P1255" s="260" t="n">
        <v>2009</v>
      </c>
      <c r="Q1255" s="260" t="n">
        <v>2018</v>
      </c>
      <c r="R1255" s="223" t="inlineStr">
        <is>
          <t>YESCOM</t>
        </is>
      </c>
      <c r="S1255" s="223" t="inlineStr">
        <is>
          <t>Andi Offset CV</t>
        </is>
      </c>
      <c r="T1255" s="223" t="inlineStr">
        <is>
          <t>Lokal</t>
        </is>
      </c>
      <c r="U1255" s="261" t="n">
        <v>176</v>
      </c>
      <c r="V1255" s="86" t="inlineStr">
        <is>
          <t>pdf</t>
        </is>
      </c>
      <c r="W1255" s="223" t="inlineStr">
        <is>
          <t>20.6 MB</t>
        </is>
      </c>
      <c r="X1255" s="225" t="inlineStr">
        <is>
          <t>&lt;p&gt;Kalian ingin melakukan aktivitas-aktivitas dengan internet seperti browsing, mailing, chatting, blogging, hingga Friendster, tetapi belum tahu caranya? Buku Student Book Series Panduan Praktis Berinternet merupakan buku pendamping belajar yang mudah untuk menjadi pintar. Buku ini ditujukan untuk kalian, para siswa SMP/SMA, serta pemula yang ingin maju dalam teknologi informasi dan komunikasi terbaru.&lt;br /&gt;
 &lt;br /&gt;
 &lt;br /&gt;
 Beragam aktivitas berinternet lengkap dengan gambar-gambarnya diuraikan secara terperinci. Contoh-contoh yang tertuang dalam buku ini dapat kalian gunakan sebagai bahan panduan dan latihan. Pastikan diri kalian tidak ketinggalan dengan perkembangan teknologi dan mampu memahami dan menguasai internet dengan lebih baik.&lt;br /&gt;
 &lt;br /&gt;
 &lt;br /&gt;
 Ayo, temukan Panduan Praktis Berinternet berikut dalam buku ini.&lt;br /&gt;
 &lt;br /&gt;
 Mengenal asal mula dan sistem kerja internet.&lt;br /&gt;
 Memilih program pelihat situs dan mengoptimalkan browser.&lt;br /&gt;
 Mencari informasi dengan search engine.&lt;br /&gt;
 Berkirim surat dengan email.&lt;br /&gt;
 Berdiskusi dan merumpi lewat chatting.&lt;br /&gt;
 Membuat situs pribadi dengan blogger.&lt;br /&gt;
 Menjalin persahabatan lewat Friendster.&lt;/p&gt;</t>
        </is>
      </c>
      <c r="Y1255" s="262" t="n">
        <v>62000</v>
      </c>
      <c r="Z1255" s="226" t="n"/>
      <c r="AA1255" s="241">
        <f>Y1671*Z1671</f>
        <v/>
      </c>
      <c r="AB1255" s="237" t="inlineStr">
        <is>
          <t>47b784d2-c414-4457-800d-aab97fd96629</t>
        </is>
      </c>
    </row>
    <row r="1256" ht="15" customHeight="1" s="283">
      <c r="A1256" s="109" t="n">
        <v>1663</v>
      </c>
      <c r="B1256" s="222">
        <f>HYPERLINK("https://mocostore.moco.co.id/catalog/"&amp;AB1672,"Klik Disini")</f>
        <v/>
      </c>
      <c r="C1256" s="223" t="inlineStr">
        <is>
          <t>Seni Berkhotbah dan Public Speaking</t>
        </is>
      </c>
      <c r="D1256" s="223" t="n"/>
      <c r="E1256" s="223" t="inlineStr">
        <is>
          <t>Pdt. Em. Dr. R.M. Drie S. Brotosudarmo, M.Th., M.Si.</t>
        </is>
      </c>
      <c r="F1256" s="223" t="inlineStr">
        <is>
          <t>978-979-29-6417-2</t>
        </is>
      </c>
      <c r="G1256" s="223" t="inlineStr">
        <is>
          <t>978-979-29-9425-4</t>
        </is>
      </c>
      <c r="H1256" s="223" t="inlineStr">
        <is>
          <t>Agama Kristen</t>
        </is>
      </c>
      <c r="I1256" s="258" t="inlineStr">
        <is>
          <t>Perguruan Tinggi</t>
        </is>
      </c>
      <c r="J1256" s="186" t="inlineStr">
        <is>
          <t>009.16</t>
        </is>
      </c>
      <c r="K1256" s="223" t="n"/>
      <c r="L1256" s="264" t="n"/>
      <c r="M1256" s="265" t="n"/>
      <c r="N1256" s="223" t="inlineStr">
        <is>
          <t>Indonesia</t>
        </is>
      </c>
      <c r="O1256" s="223" t="inlineStr">
        <is>
          <t>Tidak diketahui</t>
        </is>
      </c>
      <c r="P1256" s="260" t="n">
        <v>2017</v>
      </c>
      <c r="Q1256" s="260" t="n">
        <v>2018</v>
      </c>
      <c r="R1256" s="223" t="inlineStr">
        <is>
          <t>Penerbit Andi</t>
        </is>
      </c>
      <c r="S1256" s="223" t="inlineStr">
        <is>
          <t>Andi Offset CV</t>
        </is>
      </c>
      <c r="T1256" s="223" t="inlineStr">
        <is>
          <t>Lokal</t>
        </is>
      </c>
      <c r="U1256" s="261" t="n">
        <v>272</v>
      </c>
      <c r="V1256" s="86" t="inlineStr">
        <is>
          <t>pdf</t>
        </is>
      </c>
      <c r="W1256" s="223" t="inlineStr">
        <is>
          <t>3.8 MB</t>
        </is>
      </c>
      <c r="X1256" s="225" t="inlineStr">
        <is>
          <t>&lt;p&gt;&amp;ldquo;Seni Berkhotbah dan Public Speaking&amp;rdquo; merupakan dua ilmu penting yang tidak terpisahkan dan amat penting untuk dipelajari oleh pendeta dan mahasiswa Teologi. Homilitika atau ilmu berkhotbah penting bagi para pendeta agar materi khotbah yang disampaikan kepada jemaat tidak menyimpang dari maksud Firman Tuhan yang sebenarnya sedangkan ilmu Public Speaking atau seni berbicara di depan umum penting agar materi yang telah tersusun dengan baik dapat tersampaikan dengan baik pula kepada para jemaat. Jika materi berkhotbah bagus, tetapi cara penyampaian atau penuturannya kurang pas, jemaat tidak akan dapat memahami maksud khotbah tersebut dengan baik.&lt;br /&gt;
 Memahami pentingnya kedua hal tersebut, penulis pun ingin membagikan ilmu yang telah ia praktikkan selama menjadi dosen Teologi maupun ketika memimpin jemaat sebagai pendeta. Dengan demikian, ilmu yang ia bagikan dalam buku ini tidak sekadar teori, tetapi merupakan hal-hal yang selama ini telah ia hidupi dalam kehidupannya sehari-hari.&lt;br /&gt;
 Semoga melalui buku ini, ada banyak hamba Tuhan yang terberkati sehingga dapat turut membagikan berkat tersebut kepada jemaat melalui pemberitaan Firman Tuhan yang benar sesuai yang Tuhan kehendaki.&lt;/p&gt;</t>
        </is>
      </c>
      <c r="Y1256" s="262" t="n">
        <v>79500</v>
      </c>
      <c r="Z1256" s="226" t="n"/>
      <c r="AA1256" s="241">
        <f>Y1672*Z1672</f>
        <v/>
      </c>
      <c r="AB1256" s="237" t="inlineStr">
        <is>
          <t>dc53d070-5b71-4577-b366-b16eaf201d32</t>
        </is>
      </c>
    </row>
    <row r="1257" ht="15" customHeight="1" s="283">
      <c r="A1257" s="109" t="n">
        <v>1664</v>
      </c>
      <c r="B1257" s="222">
        <f>HYPERLINK("https://mocostore.moco.co.id/catalog/"&amp;AB1673,"Klik Disini")</f>
        <v/>
      </c>
      <c r="C1257" s="223" t="inlineStr">
        <is>
          <t>Penuntun Praktis Pembuatan Video CD</t>
        </is>
      </c>
      <c r="D1257" s="223" t="n"/>
      <c r="E1257" s="223" t="inlineStr">
        <is>
          <t>Wahana Komputer</t>
        </is>
      </c>
      <c r="F1257" s="223" t="inlineStr">
        <is>
          <t>979-731-378-6</t>
        </is>
      </c>
      <c r="G1257" s="223" t="inlineStr">
        <is>
          <t>978-979-29-9095-9</t>
        </is>
      </c>
      <c r="H1257" s="223" t="inlineStr">
        <is>
          <t>Desain Grafis &amp; Multimedia</t>
        </is>
      </c>
      <c r="I1257" s="258" t="inlineStr">
        <is>
          <t>Perguruan Tinggi</t>
        </is>
      </c>
      <c r="J1257" s="186" t="inlineStr">
        <is>
          <t>009.05</t>
        </is>
      </c>
      <c r="K1257" s="223" t="n"/>
      <c r="L1257" s="223" t="n"/>
      <c r="M1257" s="259" t="n"/>
      <c r="N1257" s="223" t="inlineStr">
        <is>
          <t>Indonesia</t>
        </is>
      </c>
      <c r="O1257" s="223" t="inlineStr">
        <is>
          <t>Tidak diketahui</t>
        </is>
      </c>
      <c r="P1257" s="260" t="n">
        <v>2004</v>
      </c>
      <c r="Q1257" s="260" t="n">
        <v>2018</v>
      </c>
      <c r="R1257" s="223" t="inlineStr">
        <is>
          <t>Penerbit Andi</t>
        </is>
      </c>
      <c r="S1257" s="223" t="inlineStr">
        <is>
          <t>Andi Offset CV</t>
        </is>
      </c>
      <c r="T1257" s="223" t="inlineStr">
        <is>
          <t>Lokal</t>
        </is>
      </c>
      <c r="U1257" s="261" t="n">
        <v>304</v>
      </c>
      <c r="V1257" s="86" t="inlineStr">
        <is>
          <t>pdf</t>
        </is>
      </c>
      <c r="W1257" s="223" t="inlineStr">
        <is>
          <t>9.1 MB</t>
        </is>
      </c>
      <c r="X1257" s="225" t="inlineStr">
        <is>
          <t>&lt;p&gt;Perkembangan teknologi komputer saat ini telah memungkinkan Anda untuk membuat VCD layaknya seorang profesional. Capturing dari sebuah VCR, camcorder atau bahkan dari tuner TV dapat dengan mudah dilakukan. Dengan memilih media yang tepat, penggunaan kompresi yang sesuai, Anda dapat menjadi sutradara sekaligus editor dan produser untuk produksi video Anda.&lt;/p&gt;
 &lt;p&gt;Program yang paling tepat untuk ini adalah Ulead MediaStudio Pro. Program ini menyediakan fasilitas yang lebih dari sekedar cukup untuk mengolah video. Ulead MediaStudio Pro merupakan suite yang berisi lima program editing audio dan video profesional yang mudah digunakan. Berjalan di bawah Windows 9x, Windows Me, Windows 2000 dan Windows XP, MediaStudio Pro memberikan kemudahan dalam membuat file multimedia.&lt;/p&gt;</t>
        </is>
      </c>
      <c r="Y1257" s="262" t="n">
        <v>70000</v>
      </c>
      <c r="Z1257" s="226" t="n"/>
      <c r="AA1257" s="241">
        <f>Y1673*Z1673</f>
        <v/>
      </c>
      <c r="AB1257" s="237" t="inlineStr">
        <is>
          <t>4aa1966d-0825-41f1-be40-ad982fde4909</t>
        </is>
      </c>
    </row>
    <row r="1258" ht="15" customHeight="1" s="283">
      <c r="A1258" s="109" t="n">
        <v>1665</v>
      </c>
      <c r="B1258" s="222">
        <f>HYPERLINK("https://mocostore.moco.co.id/catalog/"&amp;AB1674,"Klik Disini")</f>
        <v/>
      </c>
      <c r="C1258" s="223" t="inlineStr">
        <is>
          <t>Sepuluh Ajaran yang Keliru Tentang Kasih</t>
        </is>
      </c>
      <c r="D1258" s="223" t="n"/>
      <c r="E1258" s="223" t="inlineStr">
        <is>
          <t>Iswara Rintis Purwantara</t>
        </is>
      </c>
      <c r="F1258" s="223" t="inlineStr">
        <is>
          <t>978-979-29-6666-4</t>
        </is>
      </c>
      <c r="G1258" s="223" t="inlineStr">
        <is>
          <t>978-979-29-9433-9</t>
        </is>
      </c>
      <c r="H1258" s="223" t="inlineStr">
        <is>
          <t>Agama Kristen</t>
        </is>
      </c>
      <c r="I1258" s="258" t="inlineStr">
        <is>
          <t>Perguruan Tinggi</t>
        </is>
      </c>
      <c r="J1258" s="186" t="inlineStr">
        <is>
          <t>009.16</t>
        </is>
      </c>
      <c r="K1258" s="264" t="n"/>
      <c r="L1258" s="264" t="n"/>
      <c r="M1258" s="265" t="n"/>
      <c r="N1258" s="223" t="inlineStr">
        <is>
          <t>Indonesia</t>
        </is>
      </c>
      <c r="O1258" s="223" t="inlineStr">
        <is>
          <t>Tidak diketahui</t>
        </is>
      </c>
      <c r="P1258" s="260" t="n">
        <v>2018</v>
      </c>
      <c r="Q1258" s="260" t="n">
        <v>2018</v>
      </c>
      <c r="R1258" s="223" t="inlineStr">
        <is>
          <t>Penerbit Andi</t>
        </is>
      </c>
      <c r="S1258" s="223" t="inlineStr">
        <is>
          <t>Andi Offset CV</t>
        </is>
      </c>
      <c r="T1258" s="223" t="inlineStr">
        <is>
          <t>Lokal</t>
        </is>
      </c>
      <c r="U1258" s="261" t="n">
        <v>272</v>
      </c>
      <c r="V1258" s="86" t="inlineStr">
        <is>
          <t>pdf</t>
        </is>
      </c>
      <c r="W1258" s="223" t="inlineStr">
        <is>
          <t>6.6 MB</t>
        </is>
      </c>
      <c r="X1258" s="225" t="inlineStr">
        <is>
          <t>&lt;p&gt;Tidak dapat dipungkiri bahwa kasih adalah salah satu (kalau bukan satu-satunya) kebajikan Kristen yang paling luhur. Namun, hal itu paling sering disalahpahami. Buku ini berusaha untuk menyingkap sekaligus mengkritisi berbagai kesalahpahaman tersebut seperti:&lt;br /&gt;
 &amp;bull;Kasih tanpa keterlibatan emosi&amp;bull; &amp;ldquo;Agape&amp;rdquo; versus &amp;ldquo;eros&amp;rdquo; &amp;bull;Yang diperlukan hanyalah kasih &amp;bull;Kasih adalah &amp;ldquo;allah&amp;rdquo; &amp;bull;Kasih tanpa kebenaran &amp;bull;Tidak melakukan apa-apa atas nama kasih &amp;bull;Kasih yang tidak berkeadilan &amp;bull;Kasih tanpa kasih akan diri sendiri &amp;bull;Tidak marah atas nama kasih &amp;bull;Kasih yang mentolerir kejahatan &amp;bull; &amp;ldquo;Perang&amp;rdquo; versus kasih &amp;bull;Kasih horizontal tanpa kasih vertikal &amp;bull;Kasih yang menomorduakan Allah &amp;bull;Dll.&lt;br /&gt;
 Buku ini memang berfokus pada kesalahan-kesalahan&amp;mdash;kita perlu peka dan waspada terhadap berbagai peyimpangan, penyelewengan, dan penyalahgunaan ajaran Alkitab tentang kasih&amp;mdash;tetapi kesalahan-kesalahan itu hanyalah fokus sementara, demi fokus yang sebenarnya, yaitu kebenaran.&lt;/p&gt;</t>
        </is>
      </c>
      <c r="Y1258" s="262" t="n">
        <v>82500</v>
      </c>
      <c r="Z1258" s="226" t="n"/>
      <c r="AA1258" s="241">
        <f>Y1674*Z1674</f>
        <v/>
      </c>
      <c r="AB1258" s="237" t="inlineStr">
        <is>
          <t>fd4429c7-a655-411a-b234-aa405ed95c23</t>
        </is>
      </c>
    </row>
    <row r="1259" ht="15" customHeight="1" s="283">
      <c r="A1259" s="109" t="n">
        <v>1667</v>
      </c>
      <c r="B1259" s="222">
        <f>HYPERLINK("https://mocostore.moco.co.id/catalog/"&amp;AB1676,"Klik Disini")</f>
        <v/>
      </c>
      <c r="C1259" s="223" t="inlineStr">
        <is>
          <t>Seri 30 Menit Menguasai Adobe Fireworks CS6</t>
        </is>
      </c>
      <c r="D1259" s="223" t="n"/>
      <c r="E1259" s="223" t="inlineStr">
        <is>
          <t>ELCOM</t>
        </is>
      </c>
      <c r="F1259" s="223" t="inlineStr">
        <is>
          <t>978-979-29-4020-6</t>
        </is>
      </c>
      <c r="G1259" s="223" t="inlineStr">
        <is>
          <t>978-979-29-9441-4</t>
        </is>
      </c>
      <c r="H1259" s="223" t="inlineStr">
        <is>
          <t>Komputer &amp; Internet</t>
        </is>
      </c>
      <c r="I1259" s="258" t="inlineStr">
        <is>
          <t>Perguruan Tinggi</t>
        </is>
      </c>
      <c r="J1259" s="186" t="inlineStr">
        <is>
          <t>009.05</t>
        </is>
      </c>
      <c r="K1259" s="264" t="n"/>
      <c r="L1259" s="264" t="n"/>
      <c r="M1259" s="265" t="n"/>
      <c r="N1259" s="223" t="inlineStr">
        <is>
          <t>Indonesia</t>
        </is>
      </c>
      <c r="O1259" s="223" t="inlineStr">
        <is>
          <t>Tidak diketahui</t>
        </is>
      </c>
      <c r="P1259" s="260" t="n">
        <v>2013</v>
      </c>
      <c r="Q1259" s="260" t="n">
        <v>2018</v>
      </c>
      <c r="R1259" s="223" t="inlineStr">
        <is>
          <t>Penerbit Andi</t>
        </is>
      </c>
      <c r="S1259" s="223" t="inlineStr">
        <is>
          <t>Andi Offset CV</t>
        </is>
      </c>
      <c r="T1259" s="223" t="inlineStr">
        <is>
          <t>Lokal</t>
        </is>
      </c>
      <c r="U1259" s="261" t="n">
        <v>240</v>
      </c>
      <c r="V1259" s="86" t="inlineStr">
        <is>
          <t>pdf</t>
        </is>
      </c>
      <c r="W1259" s="223" t="inlineStr">
        <is>
          <t>7.7 MB</t>
        </is>
      </c>
      <c r="X1259" s="225" t="inlineStr">
        <is>
          <t>&lt;p&gt;Seri 30 Menit&lt;br /&gt;
 Menguasai Adobe Fireworks CS6&lt;br /&gt;
 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tinggi.&lt;br /&gt;
 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web.&lt;br /&gt;
 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is>
      </c>
      <c r="Y1259" s="262" t="n">
        <v>49500</v>
      </c>
      <c r="Z1259" s="226" t="n"/>
      <c r="AA1259" s="241">
        <f>Y1676*Z1676</f>
        <v/>
      </c>
      <c r="AB1259" s="237" t="inlineStr">
        <is>
          <t>d9c1caf5-662b-4d73-9285-ed3eabf1cf18</t>
        </is>
      </c>
    </row>
    <row r="1260" ht="15" customHeight="1" s="283">
      <c r="A1260" s="109" t="n">
        <v>1668</v>
      </c>
      <c r="B1260" s="222">
        <f>HYPERLINK("https://mocostore.moco.co.id/catalog/"&amp;AB1677,"Klik Disini")</f>
        <v/>
      </c>
      <c r="C1260" s="223" t="inlineStr">
        <is>
          <t>Penyegar Jiwa (Kisah Inspirasional dan Kata Mutiara Rohani Pilihan)</t>
        </is>
      </c>
      <c r="D1260" s="223" t="n"/>
      <c r="E1260" s="223" t="inlineStr">
        <is>
          <t>Jahja Handjojo</t>
        </is>
      </c>
      <c r="F1260" s="223" t="inlineStr">
        <is>
          <t>979-703-911-8</t>
        </is>
      </c>
      <c r="G1260" s="223" t="inlineStr">
        <is>
          <t>978-979-29-9096-6</t>
        </is>
      </c>
      <c r="H1260" s="223" t="inlineStr">
        <is>
          <t>Agama Kristen</t>
        </is>
      </c>
      <c r="I1260" s="258" t="inlineStr">
        <is>
          <t>Perguruan Tinggi</t>
        </is>
      </c>
      <c r="J1260" s="186" t="inlineStr">
        <is>
          <t>009.16</t>
        </is>
      </c>
      <c r="K1260" s="223" t="n"/>
      <c r="L1260" s="264" t="n"/>
      <c r="M1260" s="265" t="n"/>
      <c r="N1260" s="223" t="inlineStr">
        <is>
          <t>Indonesia</t>
        </is>
      </c>
      <c r="O1260" s="223" t="inlineStr">
        <is>
          <t>Tidak diketahui</t>
        </is>
      </c>
      <c r="P1260" s="260" t="n">
        <v>2008</v>
      </c>
      <c r="Q1260" s="260" t="n">
        <v>2018</v>
      </c>
      <c r="R1260" s="223" t="inlineStr">
        <is>
          <t>Penerbit Andi</t>
        </is>
      </c>
      <c r="S1260" s="223" t="inlineStr">
        <is>
          <t>Andi Offset CV</t>
        </is>
      </c>
      <c r="T1260" s="223" t="inlineStr">
        <is>
          <t>Lokal</t>
        </is>
      </c>
      <c r="U1260" s="261" t="n">
        <v>79</v>
      </c>
      <c r="V1260" s="86" t="inlineStr">
        <is>
          <t>pdf</t>
        </is>
      </c>
      <c r="W1260" s="223" t="inlineStr">
        <is>
          <t>4.9 MB</t>
        </is>
      </c>
      <c r="X1260" s="225" t="inlineStr">
        <is>
          <t>&lt;p&gt;Ada yang pernah bertanya kepada Haydn, komponis besar Austria, di suatu perjamuan. &amp;quot;Apa yang membuat lagu-lagu gubahan Anda mampu membawa rasa gembira di segala suasana?&amp;quot;. Haydn menjawab, &amp;quot;Saya selalu mengingat kasih Yesus Kristus setiap saya menggubah lagu. ltulah sebabnya nada-nada lagunya seperti menari-nari penuh kegirangan.&amp;quot;&lt;/p&gt;
 &lt;p&gt;ltu salah satu cuplikan kisah dalam buku ini yang mengingatkan kita agar suka cita memenuhi hidup kita, menyegarkan jiwa kita. Ada kisah-kisah lain yang lebih menginspirasi, kata-kata mutiara dan nilai-nilai kristiani yang memperteguh iman. Pembaca akan diajak menyusuri perjalanan rohani yang mengubahkan lewat setiap halaman.&lt;/p&gt;
 &lt;p&gt;Buku ini untuk siapa saja yang ingin lebih mengenal Allah dan berjalan bersama-Nya. Anda yang belum percaya akan menjadi percaya. lman yang lemah akan dikuatkan. Siapkah Anda menyegarkan jiwa?&lt;/p&gt;</t>
        </is>
      </c>
      <c r="Y1260" s="262" t="n">
        <v>39500</v>
      </c>
      <c r="Z1260" s="226" t="n"/>
      <c r="AA1260" s="241">
        <f>Y1677*Z1677</f>
        <v/>
      </c>
      <c r="AB1260" s="237" t="inlineStr">
        <is>
          <t>9a7efc95-9380-4e61-9eb4-ca312d4f676e</t>
        </is>
      </c>
    </row>
    <row r="1261" ht="15" customHeight="1" s="283">
      <c r="A1261" s="109" t="n">
        <v>1669</v>
      </c>
      <c r="B1261" s="222">
        <f>HYPERLINK("https://mocostore.moco.co.id/catalog/"&amp;AB1678,"Klik Disini")</f>
        <v/>
      </c>
      <c r="C1261" s="223" t="inlineStr">
        <is>
          <t>The Seasons of life</t>
        </is>
      </c>
      <c r="D1261" s="223" t="n"/>
      <c r="E1261" s="223" t="inlineStr">
        <is>
          <t>Guana Tandjung</t>
        </is>
      </c>
      <c r="F1261" s="223" t="inlineStr">
        <is>
          <t>979-763-723-9</t>
        </is>
      </c>
      <c r="G1261" s="223" t="inlineStr">
        <is>
          <t>978-979-29-9444-5</t>
        </is>
      </c>
      <c r="H1261" s="223" t="inlineStr">
        <is>
          <t>Agama Kristen</t>
        </is>
      </c>
      <c r="I1261" s="258" t="inlineStr">
        <is>
          <t>Perguruan Tinggi</t>
        </is>
      </c>
      <c r="J1261" s="186" t="inlineStr">
        <is>
          <t>009.16</t>
        </is>
      </c>
      <c r="K1261" s="223" t="n"/>
      <c r="L1261" s="223" t="n"/>
      <c r="M1261" s="259" t="n"/>
      <c r="N1261" s="223" t="inlineStr">
        <is>
          <t>Indonesia</t>
        </is>
      </c>
      <c r="O1261" s="223" t="inlineStr">
        <is>
          <t>Tidak diketahui</t>
        </is>
      </c>
      <c r="P1261" s="260" t="n">
        <v>2007</v>
      </c>
      <c r="Q1261" s="260" t="n">
        <v>2018</v>
      </c>
      <c r="R1261" s="223" t="inlineStr">
        <is>
          <t>Penerbit Andi</t>
        </is>
      </c>
      <c r="S1261" s="223" t="inlineStr">
        <is>
          <t>Andi Offset CV</t>
        </is>
      </c>
      <c r="T1261" s="223" t="inlineStr">
        <is>
          <t>Lokal</t>
        </is>
      </c>
      <c r="U1261" s="261" t="n">
        <v>92</v>
      </c>
      <c r="V1261" s="86" t="inlineStr">
        <is>
          <t>pdf</t>
        </is>
      </c>
      <c r="W1261" s="223" t="inlineStr">
        <is>
          <t>10.4 MB</t>
        </is>
      </c>
      <c r="X1261" s="225" t="inlineStr">
        <is>
          <t>&lt;p&gt;Hidup itu seperti musim, selalu berganti pada periode tertentu sesuai dengan waktu yang ditetapkan Sang Pencipta. Waktu terus maju dan tidak bisa diulang kembali. Sekali salah mengambil langkah awau keputusan, hasilnya adalah penyesalan. Ini terjadi karena sering kali manusia tidak berjalan sesuai dengan waktu-Nya (kairos) sehingga tidak memahami &amp;quot;musim&amp;quot; yang telah berganti.&lt;br /&gt;
 &lt;br /&gt;
 Ingatkah Anda dengan kegagalan bangsa Israel memasuki Tanah Kanaan karena pemberontakannya? Mereka diampuni Tuhan, tetapi kehilangan kesempatan untuk masuk dan merebut Tanah Perjanjian. Mereka harus berputar-putar sampai 40 tahun karena menyia-nyiakan kairos. Jangan sampai tragedi ini terulang dalam hidup Anda. Tuhan ingin memberkati dan membuat Anda menjadi pemenang kehidupan. Gunakanlah kairos sebaik-baiknya!&lt;br /&gt;
 &lt;br /&gt;
 Buku ini mengajak Anda memahami waktu-Nya dan memanfaatkan sebaik-baiknya supaya tidak ada penyesalan ketika tiba saatnya memasuki tanah perjanjian, yaitu kehidupan kekal. Beberapa hal yang disajikan buku ini antara lain:&lt;br /&gt;
 &lt;br /&gt;
 Waktu - Dimensi Kehidupan&lt;br /&gt;
 Ketika Waktu Kehidupan Berlalu&lt;br /&gt;
 Segala Sesuatu Bekerja Menurut Waktu-Nya&lt;br /&gt;
 Musim Kehidupan - Bagaimana Kita Memahaminya?&lt;br /&gt;
 Ketika Musim Kehidupan Berganti&lt;br /&gt;
 Kehidupan yang Dipimpipn oleh Roh-Nya&lt;br /&gt;
 &lt;br /&gt;
 The Season of Life adalah perenungan akan makna dan tujuan hidup manusia yang tidak pernah lepas dari hukum kehidupan yang ditetapkan-Nya. Karena itu marilah kita pergunakan waktu yang ada dengan bijaksana.&lt;/p&gt;</t>
        </is>
      </c>
      <c r="Y1261" s="262" t="n">
        <v>52000</v>
      </c>
      <c r="Z1261" s="226" t="n"/>
      <c r="AA1261" s="241">
        <f>Y1678*Z1678</f>
        <v/>
      </c>
      <c r="AB1261" s="237" t="inlineStr">
        <is>
          <t>93ff1f8b-fb46-48f2-9488-1930fc23fe26</t>
        </is>
      </c>
    </row>
    <row r="1262" ht="15" customHeight="1" s="283">
      <c r="A1262" s="109" t="n">
        <v>1670</v>
      </c>
      <c r="B1262" s="222">
        <f>HYPERLINK("https://mocostore.moco.co.id/catalog/"&amp;AB1679,"Klik Disini")</f>
        <v/>
      </c>
      <c r="C1262" s="223" t="inlineStr">
        <is>
          <t>Success Through Character (Sukses Melalui Karakter)</t>
        </is>
      </c>
      <c r="D1262" s="223" t="n"/>
      <c r="E1262" s="223" t="inlineStr">
        <is>
          <t>Jakoep Ezra</t>
        </is>
      </c>
      <c r="F1262" s="223" t="inlineStr">
        <is>
          <t>979-763-299-7</t>
        </is>
      </c>
      <c r="G1262" s="223" t="inlineStr">
        <is>
          <t>978-979-29-9272-4</t>
        </is>
      </c>
      <c r="H1262" s="223" t="inlineStr">
        <is>
          <t>Agama Kristen</t>
        </is>
      </c>
      <c r="I1262" s="258" t="inlineStr">
        <is>
          <t>Perguruan Tinggi</t>
        </is>
      </c>
      <c r="J1262" s="186" t="inlineStr">
        <is>
          <t>009.16</t>
        </is>
      </c>
      <c r="K1262" s="264" t="n"/>
      <c r="L1262" s="264" t="n"/>
      <c r="M1262" s="265" t="n"/>
      <c r="N1262" s="223" t="inlineStr">
        <is>
          <t>Indonesia</t>
        </is>
      </c>
      <c r="O1262" s="223" t="inlineStr">
        <is>
          <t>Tidak diketahui</t>
        </is>
      </c>
      <c r="P1262" s="260" t="n">
        <v>2006</v>
      </c>
      <c r="Q1262" s="260" t="n">
        <v>2018</v>
      </c>
      <c r="R1262" s="223" t="inlineStr">
        <is>
          <t>Penerbit Andi</t>
        </is>
      </c>
      <c r="S1262" s="223" t="inlineStr">
        <is>
          <t>Andi Offset CV</t>
        </is>
      </c>
      <c r="T1262" s="223" t="inlineStr">
        <is>
          <t>Lokal</t>
        </is>
      </c>
      <c r="U1262" s="261" t="n">
        <v>129</v>
      </c>
      <c r="V1262" s="86" t="inlineStr">
        <is>
          <t>pdf</t>
        </is>
      </c>
      <c r="W1262" s="223" t="inlineStr">
        <is>
          <t>13.0 MB</t>
        </is>
      </c>
      <c r="X1262" s="225" t="inlineStr">
        <is>
          <t>&lt;p&gt;Success Through Character: Sukses Melalui Karakter&lt;/p&gt;</t>
        </is>
      </c>
      <c r="Y1262" s="262" t="n">
        <v>66000</v>
      </c>
      <c r="Z1262" s="226" t="n"/>
      <c r="AA1262" s="241">
        <f>Y1679*Z1679</f>
        <v/>
      </c>
      <c r="AB1262" s="237" t="inlineStr">
        <is>
          <t>6dd6abac-8e2a-40e7-ac4f-fb920e805aad</t>
        </is>
      </c>
    </row>
    <row r="1263" ht="15" customHeight="1" s="283">
      <c r="A1263" s="109" t="n">
        <v>1671</v>
      </c>
      <c r="B1263" s="222">
        <f>HYPERLINK("https://mocostore.moco.co.id/catalog/"&amp;AB1680,"Klik Disini")</f>
        <v/>
      </c>
      <c r="C1263" s="223" t="inlineStr">
        <is>
          <t>Seri 30 Menit Menguasai Adobe Flash CS5</t>
        </is>
      </c>
      <c r="D1263" s="223" t="n"/>
      <c r="E1263" s="223" t="inlineStr">
        <is>
          <t>ELCOM</t>
        </is>
      </c>
      <c r="F1263" s="223" t="inlineStr">
        <is>
          <t>978-979-29-2022-2</t>
        </is>
      </c>
      <c r="G1263" s="223" t="inlineStr">
        <is>
          <t>978-979-29-9445-2</t>
        </is>
      </c>
      <c r="H1263" s="223" t="inlineStr">
        <is>
          <t>Komputer &amp; Internet</t>
        </is>
      </c>
      <c r="I1263" s="258" t="inlineStr">
        <is>
          <t>Perguruan Tinggi</t>
        </is>
      </c>
      <c r="J1263" s="186" t="inlineStr">
        <is>
          <t>009.05</t>
        </is>
      </c>
      <c r="K1263" s="223" t="n"/>
      <c r="L1263" s="264" t="n"/>
      <c r="M1263" s="265" t="n"/>
      <c r="N1263" s="223" t="inlineStr">
        <is>
          <t>Indonesia</t>
        </is>
      </c>
      <c r="O1263" s="223" t="inlineStr">
        <is>
          <t>Tidak diketahui</t>
        </is>
      </c>
      <c r="P1263" s="260" t="n">
        <v>2010</v>
      </c>
      <c r="Q1263" s="260" t="n">
        <v>2018</v>
      </c>
      <c r="R1263" s="223" t="inlineStr">
        <is>
          <t>Penerbit Andi</t>
        </is>
      </c>
      <c r="S1263" s="223" t="inlineStr">
        <is>
          <t>Andi Offset CV</t>
        </is>
      </c>
      <c r="T1263" s="223" t="inlineStr">
        <is>
          <t>Lokal</t>
        </is>
      </c>
      <c r="U1263" s="261" t="n">
        <v>112</v>
      </c>
      <c r="V1263" s="86" t="inlineStr">
        <is>
          <t>pdf</t>
        </is>
      </c>
      <c r="W1263" s="223" t="inlineStr">
        <is>
          <t>12.9 MB</t>
        </is>
      </c>
      <c r="X1263" s="225" t="inlineStr">
        <is>
          <t>&lt;p&gt;Setiap saat pada jaman teknologi digital sekarang ini, kita selalu disuguhi dengan produk-produk digital termasuk animasi. Adobe Flash, merupakan sebuah software animasi multimedia paling populer saat ini yang dimiliki oleh perusahaan software raksasa Adobe. Fitur handal dan fasilitas lengkap dari produk ini menjadikannya sebagai raja dalam pengolahan animasi multimedia. Software ini dapat digunakan mulai dari pemula sampai para profesional. Demikian pula Flash juga dapat menghasilkan hasil karya sederhana hingga karya animasi yang kompleks dan canggih.&lt;/p&gt;
 &lt;p&gt;Dalam perkembangannya, Adobe Flash telah mencapai versinya yang terbaru atau lebih dikenal dengan Adobe Photoshop CS5. Fitur-fitur yang dimiliki semakin lengkap dan andal, membuat pengguna Flash CS5 makin dapat berkreasi dan berinovasi dengan bebas dengan animasi multimedia.&lt;/p&gt;
 &lt;p&gt;Fitur baru pada Adobe Flash CS5 ini di antaranya adalah text engine, panel Code Snippets, integrasi Flash Builder, Spring for Bones, dan Deco Drawing Tools .&amp;nbsp;&amp;nbsp;Semua fitur ciamik di atas akan dibahas dalam buku&amp;nbsp;&lt;strong&gt;30 Menit Menguasai Adobe Flash CS5&lt;/strong&gt;&amp;nbsp;ini. Ditulis dengan bahasa yang ringan, to the point, dan disusun berdasarkan kebutuhan pemakai, membuat buku ini mudah dipahami dan dipraktikkan.&lt;/p&gt;</t>
        </is>
      </c>
      <c r="Y1263" s="262" t="n">
        <v>109500</v>
      </c>
      <c r="Z1263" s="226" t="n"/>
      <c r="AA1263" s="241">
        <f>Y1680*Z1680</f>
        <v/>
      </c>
      <c r="AB1263" s="237" t="inlineStr">
        <is>
          <t>4866684c-0376-466d-8cdf-99cf20a59d86</t>
        </is>
      </c>
    </row>
    <row r="1264" ht="15" customHeight="1" s="283">
      <c r="A1264" s="109" t="n">
        <v>1672</v>
      </c>
      <c r="B1264" s="222">
        <f>HYPERLINK("https://mocostore.moco.co.id/catalog/"&amp;AB1681,"Klik Disini")</f>
        <v/>
      </c>
      <c r="C1264" s="223" t="inlineStr">
        <is>
          <t>Penyingkapan Kitab Wahyu</t>
        </is>
      </c>
      <c r="D1264" s="223" t="n"/>
      <c r="E1264" s="223" t="inlineStr">
        <is>
          <t>Pdt. Ranto Sari Siahaan</t>
        </is>
      </c>
      <c r="F1264" s="223" t="inlineStr">
        <is>
          <t>978-979-29-4934-6</t>
        </is>
      </c>
      <c r="G1264" s="223" t="inlineStr">
        <is>
          <t>978-979-29-9100-0</t>
        </is>
      </c>
      <c r="H1264" s="223" t="inlineStr">
        <is>
          <t>Agama Kristen</t>
        </is>
      </c>
      <c r="I1264" s="258" t="inlineStr">
        <is>
          <t>Perguruan Tinggi</t>
        </is>
      </c>
      <c r="J1264" s="186" t="inlineStr">
        <is>
          <t>009.16</t>
        </is>
      </c>
      <c r="K1264" s="264" t="n"/>
      <c r="L1264" s="264" t="n"/>
      <c r="M1264" s="265" t="n"/>
      <c r="N1264" s="223" t="inlineStr">
        <is>
          <t>Indonesia</t>
        </is>
      </c>
      <c r="O1264" s="223" t="inlineStr">
        <is>
          <t>Tidak diketahui</t>
        </is>
      </c>
      <c r="P1264" s="260" t="n">
        <v>2015</v>
      </c>
      <c r="Q1264" s="260" t="n">
        <v>2018</v>
      </c>
      <c r="R1264" s="223" t="inlineStr">
        <is>
          <t>Penerbit Andi</t>
        </is>
      </c>
      <c r="S1264" s="223" t="inlineStr">
        <is>
          <t>Andi Offset CV</t>
        </is>
      </c>
      <c r="T1264" s="223" t="inlineStr">
        <is>
          <t>Lokal</t>
        </is>
      </c>
      <c r="U1264" s="261" t="n">
        <v>216</v>
      </c>
      <c r="V1264" s="86" t="inlineStr">
        <is>
          <t>pdf</t>
        </is>
      </c>
      <c r="W1264" s="223" t="inlineStr">
        <is>
          <t>1.4 MB</t>
        </is>
      </c>
      <c r="X1264" s="225" t="inlineStr">
        <is>
          <t>&lt;p&gt;Buku kajian tentang Kitab Wahyu yang disajikan oleh Ranto Sari Siahaan ini merupakan pustaka yang memperkaya khasanah ilmu biblika dalam pustaka berbahasa Indonesia. Secara faktual harus diakui bahwa telah ada banyak buku yang diterbitkan dalam bahasa Indonesia tentang kajian dan tafsir Kitab Wahyu.&lt;/p&gt;
 &lt;p&gt;Namun, dalam buku ini, Rantosari Siahaan memaparkannya berdasarkan struktur teks. Ia menguraikan dengan sederhana dan lugas dalam sepuluh bagian yang terkelompok dalam tiga tema besar. Pertama, apa yang telah dilihat oleh rasul Yohanes. Kedua, apa yang terjadi sekarang. Ketiga, apa yang terjadi sesudah ini. Buku ini layak untuk dibaca oleh semua orang yang sadar dan merindukan kedatangan Tuhan Yesus Kristus kembali ke bumi ini serta datangnya langit baru dan bumi baru.&lt;/p&gt;</t>
        </is>
      </c>
      <c r="Y1264" s="262" t="n">
        <v>48000</v>
      </c>
      <c r="Z1264" s="226" t="n"/>
      <c r="AA1264" s="241">
        <f>Y1681*Z1681</f>
        <v/>
      </c>
      <c r="AB1264" s="237" t="inlineStr">
        <is>
          <t>ea96d99f-ae68-4c19-b765-43563b7c575f</t>
        </is>
      </c>
    </row>
    <row r="1265" ht="15" customHeight="1" s="283">
      <c r="A1265" s="109" t="n">
        <v>1673</v>
      </c>
      <c r="B1265" s="222">
        <f>HYPERLINK("https://mocostore.moco.co.id/catalog/"&amp;AB1682,"Klik Disini")</f>
        <v/>
      </c>
      <c r="C1265" s="223" t="inlineStr">
        <is>
          <t>Seri 30 Menit Menguasai Dreamweaver CS5</t>
        </is>
      </c>
      <c r="D1265" s="223" t="n"/>
      <c r="E1265" s="223" t="inlineStr">
        <is>
          <t>ELCOM</t>
        </is>
      </c>
      <c r="F1265" s="223" t="inlineStr">
        <is>
          <t>978-979-29-2023-9</t>
        </is>
      </c>
      <c r="G1265" s="223" t="inlineStr">
        <is>
          <t>978-979-29-9450-6</t>
        </is>
      </c>
      <c r="H1265" s="223" t="inlineStr">
        <is>
          <t>Komputer &amp; Internet</t>
        </is>
      </c>
      <c r="I1265" s="258" t="inlineStr">
        <is>
          <t>Perguruan Tinggi</t>
        </is>
      </c>
      <c r="J1265" s="186" t="inlineStr">
        <is>
          <t>009.05</t>
        </is>
      </c>
      <c r="K1265" s="223" t="n"/>
      <c r="L1265" s="223" t="n"/>
      <c r="M1265" s="259" t="n"/>
      <c r="N1265" s="223" t="inlineStr">
        <is>
          <t>Indonesia</t>
        </is>
      </c>
      <c r="O1265" s="223" t="inlineStr">
        <is>
          <t>Tidak diketahui</t>
        </is>
      </c>
      <c r="P1265" s="260" t="n">
        <v>2010</v>
      </c>
      <c r="Q1265" s="260" t="n">
        <v>2018</v>
      </c>
      <c r="R1265" s="223" t="inlineStr">
        <is>
          <t>Penerbit Andi</t>
        </is>
      </c>
      <c r="S1265" s="223" t="inlineStr">
        <is>
          <t>Andi Offset CV</t>
        </is>
      </c>
      <c r="T1265" s="223" t="inlineStr">
        <is>
          <t>Lokal</t>
        </is>
      </c>
      <c r="U1265" s="261" t="n">
        <v>208</v>
      </c>
      <c r="V1265" s="86" t="inlineStr">
        <is>
          <t>pdf</t>
        </is>
      </c>
      <c r="W1265" s="223" t="inlineStr">
        <is>
          <t>16.5 MB</t>
        </is>
      </c>
      <c r="X1265" s="225" t="inlineStr">
        <is>
          <t>&lt;p&gt;Internet telah mendominasi sebagian besar hajat hidup orang banyak. Perkembangan teknologi internet yang sangat pesat ditunjukkan dengan perkembangan web sebagai sebuah kebutuhan. Tidak hanya digunakan untuk menyampaikan informasi secara online, website saat ini juga digunakan untuk menunjang aktivitas bisnis, seperti e-commerce, e-marketing, online transaction, dan lainnya. Adobe Dreamweaver sebagai salah satu aplikasi populer untuk membangun website, memberikan fasilitas editing HTML secara visual serta memberikan berbagai fasilitas dan teknologi pemrograman web terkini seperti HTML, CSS, dan Javascript. Selain itu, aplikasi ini juga memungkinkan editing Javascript, XML, dan dokumen teks lainnya secara langsung, serta mendukung pemrograman Script Server Side seperti PHP, Active Server Page (ASP), ASP.NET, ASP JavaScript, ASP VBScript, ColdFusion, dan Java Server Page (JSP).&lt;/p&gt;
 &lt;p&gt;Saat ini&amp;nbsp;Adobe Dreamweaver&amp;nbsp;hadir dalam versi terbaru, yaitu&amp;nbsp;Adobe Dreamweaver CS5. Berbagai kemudahan, serta keandalan aneka fitur dan tool yang terdapat dalam software ini sangat perlu Anda kuasai karena Anda dapat&amp;nbsp;makin berkreasi dan berinovasi dengan bebas terhadap sebuah website. Melalui software ini, Anda akan mampu menghasilkan sebuah website yang handal&amp;nbsp;dalam waktu singkat.&lt;/p&gt;
 &lt;p&gt;Fitur baru yang makin handal untuk versi terbaru ini di antaranya adalah Integrated CMS Support, CSS Inspection, PHP custom class code hinting, dan site-specific code hinting.&amp;nbsp; Semua fitur baru tersebut semakin memantapkan pengguna Adobe Dreamweaver CS5 untuk semakin mengeksplorasi dan mengeksploitasi ide kreasi pengolahan website mereka. Buku disusun dengan bahasa yang ringan, praktis, dan berdasarkan kebutuhan pengguna, menjadikan buku ini mudah dipahami dan dipraktikkan.&lt;/p&gt;</t>
        </is>
      </c>
      <c r="Y1265" s="262" t="n">
        <v>73000</v>
      </c>
      <c r="Z1265" s="226" t="n"/>
      <c r="AA1265" s="241">
        <f>Y1682*Z1682</f>
        <v/>
      </c>
      <c r="AB1265" s="237" t="inlineStr">
        <is>
          <t>f0d51179-14b7-45c4-96a7-5e8c601071c5</t>
        </is>
      </c>
    </row>
    <row r="1266" ht="15" customHeight="1" s="283">
      <c r="A1266" s="109" t="n">
        <v>1674</v>
      </c>
      <c r="B1266" s="222">
        <f>HYPERLINK("https://mocostore.moco.co.id/catalog/"&amp;AB1683,"Klik Disini")</f>
        <v/>
      </c>
      <c r="C1266" s="223" t="inlineStr">
        <is>
          <t>Tool Pemrograman Bahasa C/C++ di GNU/Linux</t>
        </is>
      </c>
      <c r="D1266" s="223" t="n"/>
      <c r="E1266" s="223" t="inlineStr">
        <is>
          <t>Tedi Heriyanto Dan Eko Bono Suprijadi</t>
        </is>
      </c>
      <c r="F1266" s="223" t="inlineStr">
        <is>
          <t>979-731-666-1</t>
        </is>
      </c>
      <c r="G1266" s="223" t="inlineStr">
        <is>
          <t>978-979-29-9688-3</t>
        </is>
      </c>
      <c r="H1266" s="223" t="inlineStr">
        <is>
          <t>Pemograman</t>
        </is>
      </c>
      <c r="I1266" s="258" t="inlineStr">
        <is>
          <t>Perguruan Tinggi</t>
        </is>
      </c>
      <c r="J1266" s="186" t="inlineStr">
        <is>
          <t>009.05</t>
        </is>
      </c>
      <c r="K1266" s="223" t="n"/>
      <c r="L1266" s="223" t="n"/>
      <c r="M1266" s="259" t="n"/>
      <c r="N1266" s="223" t="inlineStr">
        <is>
          <t>Indonesia</t>
        </is>
      </c>
      <c r="O1266" s="223" t="inlineStr">
        <is>
          <t>Tidak diketahui</t>
        </is>
      </c>
      <c r="P1266" s="260" t="n">
        <v>2005</v>
      </c>
      <c r="Q1266" s="260" t="n">
        <v>2018</v>
      </c>
      <c r="R1266" s="223" t="inlineStr">
        <is>
          <t>Penerbit Andi</t>
        </is>
      </c>
      <c r="S1266" s="223" t="inlineStr">
        <is>
          <t>Andi Offset CV</t>
        </is>
      </c>
      <c r="T1266" s="223" t="inlineStr">
        <is>
          <t>Lokal</t>
        </is>
      </c>
      <c r="U1266" s="261" t="n">
        <v>175</v>
      </c>
      <c r="V1266" s="86" t="inlineStr">
        <is>
          <t>pdf</t>
        </is>
      </c>
      <c r="W1266" s="223" t="inlineStr">
        <is>
          <t>16.7 MB</t>
        </is>
      </c>
      <c r="X1266" s="225" t="inlineStr">
        <is>
          <t>&lt;p&gt;Beberapa tahun terakhir, penggunaan Linux di Indonesia mulai semarak. Hal itu juga terjadi di berbagai tempat di dunia karena beberapa faktor, antara lain adalah faktor harga yang cukup bersaing, kelengkapan aplikasi dan tentu saja adalah masalah faktor keamanan. Mengingat kelebihan yang dimiliki Linux, tak heran jika IBM rela mengeluarkan dana besar untuk penelitian di bidang Linux.&amp;nbsp;&lt;br /&gt;
 &lt;br /&gt;
 Seiring dengan popularitasnya yang semakin meningkat, bahasa-bahasa pemrograman yang sesuai mulai bermunculan. Dari sekian banyak bahasa pemrograman, diajukan bahasa C. Dengan sifatnya yang portabel, Anda tidak perlu kerepotan saat harus mengkompilasinya ke mesin atau sisitem operasi lain. Selain itu, bahasa C sudah cukup matang. Artinya, karena sudah cukup lama berkiprah di dunia pemrograman sejak tahun 60-an, bahasa ini relatif sedikit mengalami perubahan.&amp;nbsp;&lt;br /&gt;
 &lt;br /&gt;
 Buku ini terdiri dari 8 pokok bahasan:&lt;br /&gt;
 * Linux dan Pemrograman Linux&lt;br /&gt;
 * Berkenalan dengan GCC&lt;br /&gt;
 * Berkenalan dengan Makefile diff dan patch&lt;br /&gt;
 * Berkenalan dengan GDB&lt;br /&gt;
 * Bekerja dengan Librari&lt;br /&gt;
 * Program&lt;br /&gt;
 * Berkolaborasi dengan CVS&lt;br /&gt;
 * Membuat dokumentasi&amp;nbsp;&lt;br /&gt;
 &lt;br /&gt;
 Buku ini akan sangat membantu peminat Linux dalam mengembangkan program-program baru menggunakan bahasa C. Setelah mempelajari bahasa C di Linux, bukan tidak mungkin jika salah satu dari pembaca dapat mengharumkan nama negara ini dengan turut serta mengembangkan Linux.&lt;/p&gt;</t>
        </is>
      </c>
      <c r="Y1266" s="262" t="n">
        <v>67500</v>
      </c>
      <c r="Z1266" s="226" t="n"/>
      <c r="AA1266" s="241">
        <f>Y1683*Z1683</f>
        <v/>
      </c>
      <c r="AB1266" s="237" t="inlineStr">
        <is>
          <t>f0d44145-2304-4e02-a897-2fd58c9f6c26</t>
        </is>
      </c>
    </row>
    <row r="1267" ht="15" customHeight="1" s="283">
      <c r="A1267" s="109" t="n">
        <v>1675</v>
      </c>
      <c r="B1267" s="222">
        <f>HYPERLINK("https://mocostore.moco.co.id/catalog/"&amp;AB1684,"Klik Disini")</f>
        <v/>
      </c>
      <c r="C1267" s="223" t="inlineStr">
        <is>
          <t>Sukses ++ Wawancara Kerja Dilengkapi 201 Pertanyaan Terbaik</t>
        </is>
      </c>
      <c r="D1267" s="223" t="n"/>
      <c r="E1267" s="223" t="inlineStr">
        <is>
          <t>John Kador</t>
        </is>
      </c>
      <c r="F1267" s="223" t="inlineStr">
        <is>
          <t>978-979-29-0903-6</t>
        </is>
      </c>
      <c r="G1267" s="223" t="inlineStr">
        <is>
          <t>978-979-29-9274-8</t>
        </is>
      </c>
      <c r="H1267" s="223" t="inlineStr">
        <is>
          <t>Motivasi</t>
        </is>
      </c>
      <c r="I1267" s="258" t="inlineStr">
        <is>
          <t>Perguruan Tinggi</t>
        </is>
      </c>
      <c r="J1267" s="186" t="inlineStr">
        <is>
          <t>009.09</t>
        </is>
      </c>
      <c r="K1267" s="264" t="n"/>
      <c r="L1267" s="264" t="n"/>
      <c r="M1267" s="265" t="n"/>
      <c r="N1267" s="223" t="inlineStr">
        <is>
          <t>Indonesia</t>
        </is>
      </c>
      <c r="O1267" s="223" t="inlineStr">
        <is>
          <t>Tidak diketahui</t>
        </is>
      </c>
      <c r="P1267" s="260" t="n">
        <v>2009</v>
      </c>
      <c r="Q1267" s="260" t="n">
        <v>2018</v>
      </c>
      <c r="R1267" s="223" t="inlineStr">
        <is>
          <t>Penerbit Andi</t>
        </is>
      </c>
      <c r="S1267" s="223" t="inlineStr">
        <is>
          <t>Andi Offset CV</t>
        </is>
      </c>
      <c r="T1267" s="223" t="inlineStr">
        <is>
          <t>Lokal</t>
        </is>
      </c>
      <c r="U1267" s="261" t="n">
        <v>300</v>
      </c>
      <c r="V1267" s="86" t="inlineStr">
        <is>
          <t>pdf</t>
        </is>
      </c>
      <c r="W1267" s="223" t="inlineStr">
        <is>
          <t>16.4 MB</t>
        </is>
      </c>
      <c r="X1267" s="225" t="inlineStr">
        <is>
          <t>&lt;p&gt;Untuk benar-benar melancarkan proses wawancara Anda dan mendapatkan pekerjaan impian Anda, pertanyaan-pertanyaan yang Anda ajukan paling tidak dapat diingat sesuai denganjbwaban yang Anda berikan. Hari ini, pertanyaan yang Anda ajukan akan membuat diri Anda berbeda dibanding puluhan atau bahkan ratusan kandidat lain yang bersaing untuk mendapatkan pekerjaan. Buatlah pertanyaan yang mencerminkan bahwa Anda adalah orang yang tepat untuk posisi tersebut. Tunjukkanlah bahwa Anda adalah seorang kandidat kelas dunia yang akan memberikan nilai tambah bagi perusahaan sejak hari pertama bekerja.&lt;br /&gt;
 Sukses++ Wawancoro Kerja Dilengkopi 201 Pertanyoon Terboik mempersenjatai diri Anda dengan berbagai macam pertanyaan dan teknik yang Anda perlukan untuk mengatasi bagian penting dari proses wawancara.&lt;/p&gt;
 &lt;p&gt;Buku ini dilengkapi dengan 201 pertanyaan yang telah terbukti keampuhannya, termasuk beberapa contoh pertanyaan wawancara yang paling bagus dan yang paling konyol dari ratusan perekrut, pelatih pekerjaan, manajer perekrutan, dan dari Fortune 500 (sumber profesional). Buku petunjuk ini memberikan apa_yang Anda perlukan. Tingkatkan kemampuan Anda.&amp;nbsp;&lt;/p&gt;
 &lt;p&gt;&amp;nbsp;&lt;/p&gt;</t>
        </is>
      </c>
      <c r="Y1267" s="262" t="n">
        <v>87000</v>
      </c>
      <c r="Z1267" s="226" t="n"/>
      <c r="AA1267" s="241">
        <f>Y1684*Z1684</f>
        <v/>
      </c>
      <c r="AB1267" s="237" t="inlineStr">
        <is>
          <t>c890f273-4360-4f2e-80d8-1915b188a012</t>
        </is>
      </c>
    </row>
    <row r="1268" ht="15" customHeight="1" s="283">
      <c r="A1268" s="109" t="n">
        <v>1676</v>
      </c>
      <c r="B1268" s="222">
        <f>HYPERLINK("https://mocostore.moco.co.id/catalog/"&amp;AB1685,"Klik Disini")</f>
        <v/>
      </c>
      <c r="C1268" s="223" t="inlineStr">
        <is>
          <t>Seri 45 Menit Master Pemasaran â€“ 18 Jurus Ampuh Menyiasati Persaingan Bisnis</t>
        </is>
      </c>
      <c r="D1268" s="223" t="n"/>
      <c r="E1268" s="223" t="inlineStr">
        <is>
          <t>Jenu Widjaja Tandjung</t>
        </is>
      </c>
      <c r="F1268" s="223" t="inlineStr">
        <is>
          <t>978-979-29-2417-6</t>
        </is>
      </c>
      <c r="G1268" s="223" t="inlineStr">
        <is>
          <t>978-979-29-9457-5</t>
        </is>
      </c>
      <c r="H1268" s="223" t="inlineStr">
        <is>
          <t>Bisnis</t>
        </is>
      </c>
      <c r="I1268" s="258" t="inlineStr">
        <is>
          <t>Perguruan Tinggi</t>
        </is>
      </c>
      <c r="J1268" s="186" t="inlineStr">
        <is>
          <t>009.25</t>
        </is>
      </c>
      <c r="K1268" s="264" t="n"/>
      <c r="L1268" s="264" t="n"/>
      <c r="M1268" s="265" t="n"/>
      <c r="N1268" s="223" t="inlineStr">
        <is>
          <t>Indonesia</t>
        </is>
      </c>
      <c r="O1268" s="223" t="inlineStr">
        <is>
          <t>Tidak diketahui</t>
        </is>
      </c>
      <c r="P1268" s="260" t="n">
        <v>2011</v>
      </c>
      <c r="Q1268" s="260" t="n">
        <v>2018</v>
      </c>
      <c r="R1268" s="223" t="inlineStr">
        <is>
          <t>Penerbit Andi</t>
        </is>
      </c>
      <c r="S1268" s="223" t="inlineStr">
        <is>
          <t>Andi Offset CV</t>
        </is>
      </c>
      <c r="T1268" s="223" t="inlineStr">
        <is>
          <t>Lokal</t>
        </is>
      </c>
      <c r="U1268" s="261" t="n">
        <v>99</v>
      </c>
      <c r="V1268" s="86" t="inlineStr">
        <is>
          <t>pdf</t>
        </is>
      </c>
      <c r="W1268" s="223" t="inlineStr">
        <is>
          <t>2.6 MB</t>
        </is>
      </c>
      <c r="X1268" s="225" t="inlineStr">
        <is>
          <t>&lt;p&gt;Anda hanya cukup meluangkan waktu 45 menit saja untuk menjadi Master Pemasaran! Pelajari sekarang juga 18 Jurus ampuh dalam menyiasati persaingan bisnis! Hanya di buku ini!&lt;/p&gt;</t>
        </is>
      </c>
      <c r="Y1268" s="262" t="n">
        <v>36500</v>
      </c>
      <c r="Z1268" s="226" t="n"/>
      <c r="AA1268" s="241">
        <f>Y1685*Z1685</f>
        <v/>
      </c>
      <c r="AB1268" s="237" t="inlineStr">
        <is>
          <t>1465f8e6-35a1-4399-968f-bf65927c6a09</t>
        </is>
      </c>
    </row>
    <row r="1269" ht="15" customHeight="1" s="283">
      <c r="A1269" s="109" t="n">
        <v>1677</v>
      </c>
      <c r="B1269" s="222">
        <f>HYPERLINK("https://mocostore.moco.co.id/catalog/"&amp;AB1686,"Klik Disini")</f>
        <v/>
      </c>
      <c r="C1269" s="223" t="inlineStr">
        <is>
          <t>Seri Belajar Cepat: SPSS 18</t>
        </is>
      </c>
      <c r="D1269" s="223" t="n"/>
      <c r="E1269" s="223" t="inlineStr">
        <is>
          <t>Mikael Sugianto</t>
        </is>
      </c>
      <c r="F1269" s="223" t="inlineStr">
        <is>
          <t>978-979-29-1662-1</t>
        </is>
      </c>
      <c r="G1269" s="223" t="inlineStr">
        <is>
          <t>978-979-29-9487-2</t>
        </is>
      </c>
      <c r="H1269" s="223" t="inlineStr">
        <is>
          <t>Statistika</t>
        </is>
      </c>
      <c r="I1269" s="258" t="inlineStr">
        <is>
          <t>Perguruan Tinggi</t>
        </is>
      </c>
      <c r="J1269" s="186" t="inlineStr">
        <is>
          <t>009.01</t>
        </is>
      </c>
      <c r="K1269" s="223" t="n"/>
      <c r="L1269" s="264" t="n"/>
      <c r="M1269" s="265" t="n"/>
      <c r="N1269" s="223" t="inlineStr">
        <is>
          <t>Indonesia</t>
        </is>
      </c>
      <c r="O1269" s="223" t="inlineStr">
        <is>
          <t>Tidak diketahui</t>
        </is>
      </c>
      <c r="P1269" s="260" t="n">
        <v>2010</v>
      </c>
      <c r="Q1269" s="260" t="n">
        <v>2018</v>
      </c>
      <c r="R1269" s="223" t="inlineStr">
        <is>
          <t>Penerbit Andi</t>
        </is>
      </c>
      <c r="S1269" s="223" t="inlineStr">
        <is>
          <t>Andi Offset CV</t>
        </is>
      </c>
      <c r="T1269" s="223" t="inlineStr">
        <is>
          <t>Lokal</t>
        </is>
      </c>
      <c r="U1269" s="261" t="n">
        <v>200</v>
      </c>
      <c r="V1269" s="86" t="inlineStr">
        <is>
          <t>pdf</t>
        </is>
      </c>
      <c r="W1269" s="223" t="inlineStr">
        <is>
          <t>15.4 MB</t>
        </is>
      </c>
      <c r="X1269" s="225" t="inlineStr">
        <is>
          <t>&lt;p&gt;&lt;strong&gt;Sinopsis&lt;/strong&gt;&lt;/p&gt;
 &lt;p&gt;SPSS 18 merupakan sebuah program aplikasi untuk pengolahan data statistik yang memiliki kemampuan analisis statistik cukup tinggi. Sistem manajemen data pada lingkungan grafisnya menggunakan menu deskriptif dan kotak dialog yang sederhana sehingga mudah dipahami pengoperasiannya.&amp;nbsp;Aplikasi SPSS 18 dibuat untuk penggunaan single user dan multiuser.&lt;/p&gt;
 &lt;p&gt;Buku ini membahas berbagai teknik dasar pemanfaatan SPSS 18, ditujukan bagi para mahasiswa, karyawan, dan praktisi di bidang pengolahan data dan statistik. Melalui buku ini Anda akan dapat belajar secara cepat dan dapat segera mengimplementasikannya untuk kebutuhan pengolahan data statistik Anda.&lt;/p&gt;</t>
        </is>
      </c>
      <c r="Y1269" s="262" t="n">
        <v>69000</v>
      </c>
      <c r="Z1269" s="226" t="n"/>
      <c r="AA1269" s="241">
        <f>Y1686*Z1686</f>
        <v/>
      </c>
      <c r="AB1269" s="237" t="inlineStr">
        <is>
          <t>6c834c31-438c-4516-bd52-ed4db7095c7a</t>
        </is>
      </c>
    </row>
    <row r="1270" ht="15" customHeight="1" s="283">
      <c r="A1270" s="109" t="n">
        <v>1679</v>
      </c>
      <c r="B1270" s="222">
        <f>HYPERLINK("https://mocostore.moco.co.id/catalog/"&amp;AB1688,"Klik Disini")</f>
        <v/>
      </c>
      <c r="C1270" s="223" t="inlineStr">
        <is>
          <t>Woman Power</t>
        </is>
      </c>
      <c r="D1270" s="223" t="n"/>
      <c r="E1270" s="223" t="inlineStr">
        <is>
          <t>Johny The</t>
        </is>
      </c>
      <c r="F1270" s="223" t="inlineStr">
        <is>
          <t>979-763-895-2</t>
        </is>
      </c>
      <c r="G1270" s="223" t="inlineStr">
        <is>
          <t>978-979-29-9718-7</t>
        </is>
      </c>
      <c r="H1270" s="223" t="inlineStr">
        <is>
          <t>Agama Kristen</t>
        </is>
      </c>
      <c r="I1270" s="258" t="inlineStr">
        <is>
          <t>Perguruan Tinggi</t>
        </is>
      </c>
      <c r="J1270" s="186" t="inlineStr">
        <is>
          <t>009.16</t>
        </is>
      </c>
      <c r="K1270" s="223" t="n"/>
      <c r="L1270" s="223" t="n"/>
      <c r="M1270" s="259" t="n"/>
      <c r="N1270" s="223" t="inlineStr">
        <is>
          <t>Indonesia</t>
        </is>
      </c>
      <c r="O1270" s="223" t="inlineStr">
        <is>
          <t>Tidak diketahui</t>
        </is>
      </c>
      <c r="P1270" s="260" t="n">
        <v>2008</v>
      </c>
      <c r="Q1270" s="260" t="n">
        <v>2018</v>
      </c>
      <c r="R1270" s="223" t="inlineStr">
        <is>
          <t>Penerbit Andi</t>
        </is>
      </c>
      <c r="S1270" s="223" t="inlineStr">
        <is>
          <t>Andi Offset CV</t>
        </is>
      </c>
      <c r="T1270" s="223" t="inlineStr">
        <is>
          <t>Lokal</t>
        </is>
      </c>
      <c r="U1270" s="261" t="n">
        <v>160</v>
      </c>
      <c r="V1270" s="86" t="inlineStr">
        <is>
          <t>pdf</t>
        </is>
      </c>
      <c r="W1270" s="223" t="inlineStr">
        <is>
          <t>1.5 MB</t>
        </is>
      </c>
      <c r="X1270" s="225" t="inlineStr">
        <is>
          <t>&lt;p&gt;Melalui buku ini kita akan memelajari kisah 10 tokoh wanita dengan berbagai pengalaman yang unik dan menonjol dalam hidup mereka. Kisah mereka pasti akan memberikan inspirasi dan sangat bermanfaat bagi kita&lt;br /&gt;
 &amp;nbsp;&lt;/p&gt;</t>
        </is>
      </c>
      <c r="Y1270" s="262" t="n">
        <v>62000</v>
      </c>
      <c r="Z1270" s="226" t="n"/>
      <c r="AA1270" s="241">
        <f>Y1688*Z1688</f>
        <v/>
      </c>
      <c r="AB1270" s="237" t="inlineStr">
        <is>
          <t>55de7d78-9821-46c1-a044-39ee9e9f0fa5</t>
        </is>
      </c>
    </row>
    <row r="1271" ht="15" customHeight="1" s="283">
      <c r="A1271" s="109" t="n">
        <v>1680</v>
      </c>
      <c r="B1271" s="222">
        <f>HYPERLINK("https://mocostore.moco.co.id/catalog/"&amp;AB1689,"Klik Disini")</f>
        <v/>
      </c>
      <c r="C1271" s="223" t="inlineStr">
        <is>
          <t>Perlombaan yang Berbahaya</t>
        </is>
      </c>
      <c r="D1271" s="223" t="n"/>
      <c r="E1271" s="223" t="inlineStr">
        <is>
          <t>Budianto Gunawan</t>
        </is>
      </c>
      <c r="F1271" s="223" t="inlineStr">
        <is>
          <t>979-731-982-2</t>
        </is>
      </c>
      <c r="G1271" s="223" t="inlineStr">
        <is>
          <t>978-979-29-9106-2</t>
        </is>
      </c>
      <c r="H1271" s="223" t="inlineStr">
        <is>
          <t>Agama Kristen</t>
        </is>
      </c>
      <c r="I1271" s="258" t="inlineStr">
        <is>
          <t>Perguruan Tinggi</t>
        </is>
      </c>
      <c r="J1271" s="186" t="inlineStr">
        <is>
          <t>009.16</t>
        </is>
      </c>
      <c r="K1271" s="223" t="n"/>
      <c r="L1271" s="264" t="n"/>
      <c r="M1271" s="265" t="n"/>
      <c r="N1271" s="223" t="inlineStr">
        <is>
          <t>Indonesia</t>
        </is>
      </c>
      <c r="O1271" s="223" t="inlineStr">
        <is>
          <t>Tidak diketahui</t>
        </is>
      </c>
      <c r="P1271" s="260" t="n">
        <v>2005</v>
      </c>
      <c r="Q1271" s="260" t="n">
        <v>2018</v>
      </c>
      <c r="R1271" s="223" t="inlineStr">
        <is>
          <t>Penerbit Andi</t>
        </is>
      </c>
      <c r="S1271" s="223" t="inlineStr">
        <is>
          <t>Andi Offset CV</t>
        </is>
      </c>
      <c r="T1271" s="223" t="inlineStr">
        <is>
          <t>Lokal</t>
        </is>
      </c>
      <c r="U1271" s="261" t="n">
        <v>160</v>
      </c>
      <c r="V1271" s="86" t="inlineStr">
        <is>
          <t>pdf</t>
        </is>
      </c>
      <c r="W1271" s="223" t="inlineStr">
        <is>
          <t>8.3 MB</t>
        </is>
      </c>
      <c r="X1271" s="225" t="inlineStr">
        <is>
          <t>&lt;p&gt;Perlombaan ibarat pedang bermata dua. Di satu sisi ia memacu prestasi, di sisi lain ia memicu ambisi. Fakta membuktikan bahwa perlombaan yang diadalak di gereja-gereja sudah mencapai tataran memicu ambisi. Bagaimana tidak, perlombaan untuk meraih &amp;quot;gelar&amp;quot; seperti pelayan terbaik dan berdedikasi atau departemen paling berbuah di gereja yang tujuan utamanya adalah memacu prestasi malah membuat tergelincir pihak-pihak yang mendapatkannya.&lt;/p&gt;
 &lt;p&gt;Lantas, bagaimana mengantisipasi atau mengupayakan agar kita tidak jatuh dalam jebakan perlombaan? Anda&amp;nbsp; harus menghindari tujuh jebakan&amp;nbsp;yang terselubung di dalamnya!&lt;/p&gt;
 &lt;p&gt;Perlombaan yang Berbahaya akan membantu Anda&amp;nbsp;memahami ketujuh jebakan itu. Dengan demikian, Anda dapat tiba di garis akhir perlombaan yang sesungguhnya, yaitu perlombaan yang diselenggarakan oleh Allah. Dan kelak Anda memperoleh mahkota kemuliaan yang disediakan-Nya bagi setiap peserta.&lt;/p&gt;</t>
        </is>
      </c>
      <c r="Y1271" s="262" t="n">
        <v>67500</v>
      </c>
      <c r="Z1271" s="226" t="n"/>
      <c r="AA1271" s="241">
        <f>Y1689*Z1689</f>
        <v/>
      </c>
      <c r="AB1271" s="237" t="inlineStr">
        <is>
          <t>23ad94a7-f7ac-4ad1-8077-5f96d94064e2</t>
        </is>
      </c>
    </row>
    <row r="1272" ht="15" customHeight="1" s="283">
      <c r="A1272" s="109" t="n">
        <v>1681</v>
      </c>
      <c r="B1272" s="222">
        <f>HYPERLINK("https://mocostore.moco.co.id/catalog/"&amp;AB1690,"Klik Disini")</f>
        <v/>
      </c>
      <c r="C1272" s="223" t="inlineStr">
        <is>
          <t>Sulap Injil</t>
        </is>
      </c>
      <c r="D1272" s="223" t="n"/>
      <c r="E1272" s="223" t="inlineStr">
        <is>
          <t>Lee Randolph Robertson</t>
        </is>
      </c>
      <c r="F1272" s="223" t="inlineStr">
        <is>
          <t>979-763-925-8</t>
        </is>
      </c>
      <c r="G1272" s="223" t="inlineStr">
        <is>
          <t>978-979-29-9281-6</t>
        </is>
      </c>
      <c r="H1272" s="223" t="inlineStr">
        <is>
          <t>Agama Kristen</t>
        </is>
      </c>
      <c r="I1272" s="258" t="inlineStr">
        <is>
          <t>Perguruan Tinggi</t>
        </is>
      </c>
      <c r="J1272" s="186" t="inlineStr">
        <is>
          <t>009.16</t>
        </is>
      </c>
      <c r="K1272" s="223" t="n"/>
      <c r="L1272" s="223" t="n"/>
      <c r="M1272" s="259" t="n"/>
      <c r="N1272" s="223" t="inlineStr">
        <is>
          <t>Indonesia</t>
        </is>
      </c>
      <c r="O1272" s="223" t="inlineStr">
        <is>
          <t>Tidak diketahui</t>
        </is>
      </c>
      <c r="P1272" s="260" t="n">
        <v>2009</v>
      </c>
      <c r="Q1272" s="260" t="n">
        <v>2018</v>
      </c>
      <c r="R1272" s="223" t="inlineStr">
        <is>
          <t>Penerbit Andi</t>
        </is>
      </c>
      <c r="S1272" s="223" t="inlineStr">
        <is>
          <t>Andi Offset CV</t>
        </is>
      </c>
      <c r="T1272" s="223" t="inlineStr">
        <is>
          <t>Lokal</t>
        </is>
      </c>
      <c r="U1272" s="261" t="n">
        <v>64</v>
      </c>
      <c r="V1272" s="86" t="inlineStr">
        <is>
          <t>pdf</t>
        </is>
      </c>
      <c r="W1272" s="223" t="inlineStr">
        <is>
          <t>5.9 MB</t>
        </is>
      </c>
      <c r="X1272" s="225" t="inlineStr">
        <is>
          <t>&lt;p&gt;Siapa bilang mengabarkan Injil itu sulit? Kita seringkali lebih dulu berpikir bahwa tugas itu memerlukan kepandaian berkata-kata dan teknik yang rumit. Mulut seakan terkunci dan lidah terasa kaku saat akan memulainya. Itulah yang kadang dijadikan alasan untuk menghindar dari tugas penginjilan.&lt;br /&gt;
 &lt;br /&gt;
 Memperkenalkan Injil bisa dilakukan dengan cara yang asyik dan unik. Banyak sarana di sekitar kita yang dapat kita pakai. Salah satunya adalah permainan kartu. Banyak orang tertarik dengan permainan sulap kartu dan suka menyaksikan pertunjukannya. Anda pun bisa menggunakannya untuk mengabarkan tentang sukacita dari surga. Bagaimana caranya?&lt;br /&gt;
 &lt;br /&gt;
 Buku SULAP INJIL ini akan mengajarkan rahasia sulap memakai kartu. Anda akan diajar mulai dari gerakan-gerakan dasar sulap kartu hingga trik-triknya. Buku ini juga dilengkapi foto-foto yang memudahkan Anda mempelajari permaianan sulap kartu. Kini menyampaikan Kabar Baik akan menjadi lebih mudah dan mengasyikkan.&lt;br /&gt;
 &amp;nbsp;&lt;/p&gt;</t>
        </is>
      </c>
      <c r="Y1272" s="262" t="n">
        <v>39500</v>
      </c>
      <c r="Z1272" s="226" t="n"/>
      <c r="AA1272" s="241">
        <f>Y1690*Z1690</f>
        <v/>
      </c>
      <c r="AB1272" s="237" t="inlineStr">
        <is>
          <t>da9bde36-3fef-48b9-b50d-03cacb4227e8</t>
        </is>
      </c>
    </row>
    <row r="1273" ht="15" customHeight="1" s="283">
      <c r="A1273" s="109" t="n">
        <v>1682</v>
      </c>
      <c r="B1273" s="222">
        <f>HYPERLINK("https://mocostore.moco.co.id/catalog/"&amp;AB1691,"Klik Disini")</f>
        <v/>
      </c>
      <c r="C1273" s="223" t="inlineStr">
        <is>
          <t>Seri Belajar Sekejab: Google Docs, Olah Dokumen di Mana Saja</t>
        </is>
      </c>
      <c r="D1273" s="223" t="n"/>
      <c r="E1273" s="223" t="inlineStr">
        <is>
          <t>Wahana Komputer</t>
        </is>
      </c>
      <c r="F1273" s="223" t="inlineStr">
        <is>
          <t>978-979-29-1628-7</t>
        </is>
      </c>
      <c r="G1273" s="223" t="inlineStr">
        <is>
          <t>978-979-29-9489-6</t>
        </is>
      </c>
      <c r="H1273" s="223" t="inlineStr">
        <is>
          <t>Komputer &amp; Internet</t>
        </is>
      </c>
      <c r="I1273" s="258" t="inlineStr">
        <is>
          <t>Perguruan Tinggi</t>
        </is>
      </c>
      <c r="J1273" s="186" t="inlineStr">
        <is>
          <t>009.05</t>
        </is>
      </c>
      <c r="K1273" s="223" t="n"/>
      <c r="L1273" s="223" t="n"/>
      <c r="M1273" s="259" t="n"/>
      <c r="N1273" s="223" t="n"/>
      <c r="O1273" s="223" t="n"/>
      <c r="P1273" s="260" t="n">
        <v>2010</v>
      </c>
      <c r="Q1273" s="260" t="n">
        <v>2018</v>
      </c>
      <c r="R1273" s="223" t="inlineStr">
        <is>
          <t>Penerbit Andi</t>
        </is>
      </c>
      <c r="S1273" s="223" t="inlineStr">
        <is>
          <t>Andi Offset CV</t>
        </is>
      </c>
      <c r="T1273" s="223" t="n"/>
      <c r="U1273" s="261" t="n">
        <v>194</v>
      </c>
      <c r="V1273" s="86" t="inlineStr">
        <is>
          <t>pdf</t>
        </is>
      </c>
      <c r="W1273" s="223" t="inlineStr">
        <is>
          <t>24.2 MB</t>
        </is>
      </c>
      <c r="X1273" s="225" t="inlineStr">
        <is>
          <t>&lt;p&gt;Buku Seri Belajar Sekejap.:&amp;nbsp;Google Docs,. Oalah Dokumen di Mana saja membahas&amp;nbsp;langkah demi langkah pemanfaatan Google Docs untuk mengolah dokumen Anda, mulai dari pembuatan akun hingga langkah - langkah pengolahan dokumen menggunakan Google&amp;nbsp;Docs.&lt;br /&gt;
 &amp;nbsp;&lt;/p&gt;</t>
        </is>
      </c>
      <c r="Y1273" s="262" t="n">
        <v>63000</v>
      </c>
      <c r="Z1273" s="226" t="n"/>
      <c r="AA1273" s="241">
        <f>Y1691*Z1691</f>
        <v/>
      </c>
      <c r="AB1273" s="237" t="inlineStr">
        <is>
          <t>7c94e5c9-bbd4-4aa5-856d-83ae31b98168</t>
        </is>
      </c>
    </row>
    <row r="1274" ht="15" customHeight="1" s="283">
      <c r="A1274" s="109" t="n">
        <v>1683</v>
      </c>
      <c r="B1274" s="222">
        <f>HYPERLINK("https://mocostore.moco.co.id/catalog/"&amp;AB1692,"Klik Disini")</f>
        <v/>
      </c>
      <c r="C1274" s="223" t="inlineStr">
        <is>
          <t>Yesus Sahabat Anak: Pendidikan Agama Kristen dan Budi Pekerti untuk Anak Usia Dini</t>
        </is>
      </c>
      <c r="D1274" s="223" t="n"/>
      <c r="E1274" s="223" t="inlineStr">
        <is>
          <t>Igrea Siswanto</t>
        </is>
      </c>
      <c r="F1274" s="223" t="inlineStr">
        <is>
          <t>978-979-29-3634-6</t>
        </is>
      </c>
      <c r="G1274" s="223" t="inlineStr">
        <is>
          <t>978-979-29-9728-6</t>
        </is>
      </c>
      <c r="H1274" s="223" t="inlineStr">
        <is>
          <t>Agama Kristen</t>
        </is>
      </c>
      <c r="I1274" s="258" t="inlineStr">
        <is>
          <t>Perguruan Tinggi</t>
        </is>
      </c>
      <c r="J1274" s="186" t="inlineStr">
        <is>
          <t>009.16</t>
        </is>
      </c>
      <c r="K1274" s="223" t="n"/>
      <c r="L1274" s="264" t="n"/>
      <c r="M1274" s="265" t="n"/>
      <c r="N1274" s="223" t="inlineStr">
        <is>
          <t>Indonesia</t>
        </is>
      </c>
      <c r="O1274" s="223" t="inlineStr">
        <is>
          <t>Tidak diketahui</t>
        </is>
      </c>
      <c r="P1274" s="260" t="n">
        <v>2013</v>
      </c>
      <c r="Q1274" s="260" t="n">
        <v>2018</v>
      </c>
      <c r="R1274" s="223" t="inlineStr">
        <is>
          <t>Penerbit Andi</t>
        </is>
      </c>
      <c r="S1274" s="223" t="inlineStr">
        <is>
          <t>Andi Offset CV</t>
        </is>
      </c>
      <c r="T1274" s="223" t="inlineStr">
        <is>
          <t>Lokal</t>
        </is>
      </c>
      <c r="U1274" s="261" t="n">
        <v>136</v>
      </c>
      <c r="V1274" s="86" t="inlineStr">
        <is>
          <t>pdf</t>
        </is>
      </c>
      <c r="W1274" s="223" t="inlineStr">
        <is>
          <t>7.5 MB</t>
        </is>
      </c>
      <c r="X1274" s="225" t="inlineStr">
        <is>
          <t>&lt;p&gt;Buku ini memberikan pengenalan, pemahaman, dan penanaman nilai-nilai agama Kristen yang mudah diaplikasikan dalam keseharian anak. Buku ini tidak hanya bermanfaat bagi orangtua maupun guru agama Kristen bagi anak usia TK, tetapi juga dapat menjadi bahan pendamping para pengajar PAUD (Pendidikan Anak Usia Dini)&lt;br /&gt;
 Melalui buku ini anak dapat belajar tentang: Doa, Allah Sang Pencipta, Manusia Berdosa, Yesus Kristus sebagai Juruselamat, Menjadi Anak yang Taat dan Setia.&lt;br /&gt;
 Buku ini dilengkapi dengan gambar-gambar berwarna yang membuat anak tidak bosan. Selain itu, setiap materi dalam buku ini disertai aktivitas yang melatih kecerdasan majemuk anak, antara lain: mewarnai, menjodohkan, mengisi titik-titik. Tidak hanya mempersiapkan iman anak, buku ini juga membantu anak mengembangkan kreativitas dan mengekpresikan diri mereka&lt;/p&gt;</t>
        </is>
      </c>
      <c r="Y1274" s="262" t="n">
        <v>117000</v>
      </c>
      <c r="Z1274" s="226" t="n"/>
      <c r="AA1274" s="241">
        <f>Y1692*Z1692</f>
        <v/>
      </c>
      <c r="AB1274" s="237" t="inlineStr">
        <is>
          <t>016415a2-5883-4331-95e4-4e3e33ce820d</t>
        </is>
      </c>
    </row>
    <row r="1275" ht="15" customHeight="1" s="283">
      <c r="A1275" s="109" t="n">
        <v>1684</v>
      </c>
      <c r="B1275" s="222">
        <f>HYPERLINK("https://mocostore.moco.co.id/catalog/"&amp;AB1693,"Klik Disini")</f>
        <v/>
      </c>
      <c r="C1275" s="223" t="inlineStr">
        <is>
          <t>Sungguh Saya Baru Sadar Sekarang ...</t>
        </is>
      </c>
      <c r="D1275" s="223" t="n"/>
      <c r="E1275" s="223" t="inlineStr">
        <is>
          <t>Dr. Sutaryo MD</t>
        </is>
      </c>
      <c r="F1275" s="223" t="inlineStr">
        <is>
          <t>979-763-428-0</t>
        </is>
      </c>
      <c r="G1275" s="223" t="inlineStr">
        <is>
          <t>978-979-29-9286-1</t>
        </is>
      </c>
      <c r="H1275" s="223" t="inlineStr">
        <is>
          <t>Agama Kristen</t>
        </is>
      </c>
      <c r="I1275" s="258" t="inlineStr">
        <is>
          <t>Perguruan Tinggi</t>
        </is>
      </c>
      <c r="J1275" s="186" t="inlineStr">
        <is>
          <t>009.16</t>
        </is>
      </c>
      <c r="K1275" s="223" t="n"/>
      <c r="L1275" s="264" t="n"/>
      <c r="M1275" s="265" t="n"/>
      <c r="N1275" s="223" t="inlineStr">
        <is>
          <t>Indonesia</t>
        </is>
      </c>
      <c r="O1275" s="223" t="inlineStr">
        <is>
          <t>Tidak diketahui</t>
        </is>
      </c>
      <c r="P1275" s="260" t="n">
        <v>2006</v>
      </c>
      <c r="Q1275" s="260" t="n">
        <v>2018</v>
      </c>
      <c r="R1275" s="223" t="inlineStr">
        <is>
          <t>Penerbit Andi</t>
        </is>
      </c>
      <c r="S1275" s="223" t="inlineStr">
        <is>
          <t>Andi Offset CV</t>
        </is>
      </c>
      <c r="T1275" s="223" t="inlineStr">
        <is>
          <t>Lokal</t>
        </is>
      </c>
      <c r="U1275" s="261" t="n">
        <v>135</v>
      </c>
      <c r="V1275" s="86" t="inlineStr">
        <is>
          <t>pdf</t>
        </is>
      </c>
      <c r="W1275" s="223" t="inlineStr">
        <is>
          <t>13.9 MB</t>
        </is>
      </c>
      <c r="X1275" s="225" t="inlineStr">
        <is>
          <t>&lt;p&gt;Jalan panjang yang berliku dilaluinya. Suka duka meniti karier sebagai seorang dokter dan memimpin rumah sakit diraihnya. Dalam kegelisahan spiritual, penulis mendapat pencerahan dan &amp;quot;&amp;#39;menemukan Kebenaran Sejati.&lt;br /&gt;
 Ia mencatat dan menuangkannya dalam buku ini. Ia ungkapkan isi hatinya dalam bentuk syair dan ayat-ayat pilihan. Ia&lt;br /&gt;
 tanggalkan atribut keduniawiannya. Ia mengakui kelemahan manusiawinya di hadapan Bapa. Apa adanya. Itulah kelebihan buku ini. Bukan sekadar hasil olah logika.&lt;br /&gt;
 Bukan karya ilmiah akademis. Tapi, pengakuan dari lubuk hati yang&amp;nbsp;terdalam. Kejujurannya membuka diri menyentuh nurani. Memang di hadapan Allah tidak ada yang&amp;nbsp; bisa kita sembunyikan.&lt;br /&gt;
 Tentu saja buku ini tidak dimaksudkan sebagai bahan pengajaran doktrin-doktrin teologis, tapi ini adalah catatan sebuah episode kehidupan. Berisi pernyataan iman seorang manusia yang kebetulan juga adalah seorang dokter. Bahwa pada suatu titik semua orang sampai di muara yang sama&amp;nbsp;mencari hakikat kebenaran.&lt;/p&gt;</t>
        </is>
      </c>
      <c r="Y1275" s="262" t="n">
        <v>56000</v>
      </c>
      <c r="Z1275" s="226" t="n"/>
      <c r="AA1275" s="241">
        <f>Y1693*Z1693</f>
        <v/>
      </c>
      <c r="AB1275" s="237" t="inlineStr">
        <is>
          <t>2294dd96-7f73-4a2d-b871-0243c3c931e2</t>
        </is>
      </c>
    </row>
    <row r="1276" ht="15" customHeight="1" s="283">
      <c r="A1276" s="109" t="n">
        <v>1685</v>
      </c>
      <c r="B1276" s="222">
        <f>HYPERLINK("https://mocostore.moco.co.id/catalog/"&amp;AB1694,"Klik Disini")</f>
        <v/>
      </c>
      <c r="C1276" s="223" t="inlineStr">
        <is>
          <t>Seri Aplikasi Macromedia Flash MX 2004: Membuat Animasi Movie Clip dengan Actions Script</t>
        </is>
      </c>
      <c r="D1276" s="223" t="n"/>
      <c r="E1276" s="223" t="inlineStr">
        <is>
          <t>Madcoms</t>
        </is>
      </c>
      <c r="F1276" s="223" t="inlineStr">
        <is>
          <t>979-731-258-5</t>
        </is>
      </c>
      <c r="G1276" s="223" t="inlineStr">
        <is>
          <t>978-979-29-9473-5</t>
        </is>
      </c>
      <c r="H1276" s="223" t="inlineStr">
        <is>
          <t>Komputer &amp; Internet</t>
        </is>
      </c>
      <c r="I1276" s="258" t="inlineStr">
        <is>
          <t>Perguruan Tinggi</t>
        </is>
      </c>
      <c r="J1276" s="186" t="inlineStr">
        <is>
          <t>009.05</t>
        </is>
      </c>
      <c r="K1276" s="223" t="n"/>
      <c r="L1276" s="264" t="n"/>
      <c r="M1276" s="265" t="n"/>
      <c r="N1276" s="223" t="inlineStr">
        <is>
          <t>Indonesia</t>
        </is>
      </c>
      <c r="O1276" s="223" t="inlineStr">
        <is>
          <t>Tidak diketahui</t>
        </is>
      </c>
      <c r="P1276" s="260" t="n">
        <v>2004</v>
      </c>
      <c r="Q1276" s="260" t="n">
        <v>2018</v>
      </c>
      <c r="R1276" s="223" t="inlineStr">
        <is>
          <t>Penerbit Andi</t>
        </is>
      </c>
      <c r="S1276" s="223" t="inlineStr">
        <is>
          <t>Andi Offset CV</t>
        </is>
      </c>
      <c r="T1276" s="223" t="inlineStr">
        <is>
          <t>Lokal</t>
        </is>
      </c>
      <c r="U1276" s="261" t="n">
        <v>194</v>
      </c>
      <c r="V1276" s="86" t="inlineStr">
        <is>
          <t>pdf</t>
        </is>
      </c>
      <c r="W1276" s="223" t="inlineStr">
        <is>
          <t>13.5 MB</t>
        </is>
      </c>
      <c r="X1276" s="225" t="inlineStr">
        <is>
          <t>&lt;p&gt;Buku ini membahas langkah-langkah dalam membuat movie clip, mendesain animasi objek gratis dengan perintah actions script, .serta mengulas latihan aplikasi dalam membuat movie clip dengan perintah actions script. Buku ini sangat cocok digunakan sebagai buku panduan belajar bagi para pemula maupun orang-orang yang telah mengenal dasar-dasar program Flash.&lt;/p&gt;</t>
        </is>
      </c>
      <c r="Y1276" s="262" t="n">
        <v>84000</v>
      </c>
      <c r="Z1276" s="226" t="n"/>
      <c r="AA1276" s="241">
        <f>Y1694*Z1694</f>
        <v/>
      </c>
      <c r="AB1276" s="237" t="inlineStr">
        <is>
          <t>7f533efb-a1a7-419c-8e33-898ddcdbf72b</t>
        </is>
      </c>
    </row>
    <row r="1277" ht="15" customHeight="1" s="283">
      <c r="A1277" s="109" t="n">
        <v>1686</v>
      </c>
      <c r="B1277" s="222">
        <f>HYPERLINK("https://mocostore.moco.co.id/catalog/"&amp;AB1695,"Klik Disini")</f>
        <v/>
      </c>
      <c r="C1277" s="223" t="inlineStr">
        <is>
          <t>Yesus, Tuhan yang Melayani</t>
        </is>
      </c>
      <c r="D1277" s="223" t="n"/>
      <c r="E1277" s="223" t="inlineStr">
        <is>
          <t>Frans P. Tamarol</t>
        </is>
      </c>
      <c r="F1277" s="223" t="inlineStr">
        <is>
          <t>978-979-29-5740-2</t>
        </is>
      </c>
      <c r="G1277" s="223" t="inlineStr">
        <is>
          <t>978-979-29-9729-3</t>
        </is>
      </c>
      <c r="H1277" s="223" t="inlineStr">
        <is>
          <t>Agama Kristen</t>
        </is>
      </c>
      <c r="I1277" s="258" t="inlineStr">
        <is>
          <t>Perguruan Tinggi</t>
        </is>
      </c>
      <c r="J1277" s="186" t="inlineStr">
        <is>
          <t>009.16</t>
        </is>
      </c>
      <c r="K1277" s="223" t="n"/>
      <c r="L1277" s="264" t="n"/>
      <c r="M1277" s="265" t="n"/>
      <c r="N1277" s="223" t="inlineStr">
        <is>
          <t>Indonesia</t>
        </is>
      </c>
      <c r="O1277" s="223" t="inlineStr">
        <is>
          <t>Tidak diketahui</t>
        </is>
      </c>
      <c r="P1277" s="260" t="n">
        <v>2017</v>
      </c>
      <c r="Q1277" s="260" t="n">
        <v>2018</v>
      </c>
      <c r="R1277" s="223" t="inlineStr">
        <is>
          <t>Penerbit Andi</t>
        </is>
      </c>
      <c r="S1277" s="223" t="inlineStr">
        <is>
          <t>Andi Offset CV</t>
        </is>
      </c>
      <c r="T1277" s="223" t="inlineStr">
        <is>
          <t>Lokal</t>
        </is>
      </c>
      <c r="U1277" s="261" t="n">
        <v>336</v>
      </c>
      <c r="V1277" s="86" t="inlineStr">
        <is>
          <t>pdf</t>
        </is>
      </c>
      <c r="W1277" s="223" t="inlineStr">
        <is>
          <t>1.8 MB</t>
        </is>
      </c>
      <c r="X1277" s="225" t="inlineStr">
        <is>
          <t>&lt;p&gt;Kitab-kitab Injil memiliki keunikan masing-masing. Tujuan utama penulisan Injil Markus adalah menyatakan Yesus sebagai Anak Manusia, Anak Allah, dan Juruselamat setiap orang yang percaya. Markus memaparkan Tuhan Yesus sebagai Tuhan yang melayani. Dia memedulikan umat-Nya yang tersisihkan dari dunia ini. Hal ini ditunjukkan Markus melalui tulisannya yang menekankan pelayanan-Nya kepada orang-orang yang tersisihkan.&lt;br /&gt;
 Buku ini merupakan seri pelajaran Kitab Injil Markus yang ditulis secara praktis dan sederhana. Hal ini membuat buku ini mudah dimengerti oleh siapa pun. Buku ini disiapkan secara khusus bagi jemaat umum, tetapi juga sangat bermanfaat bagi semua hamba Tuhan, dosen dan mahasiswa theologi, dan semua orang yang rindu mengenal Tuhan lebih dalam.&lt;/p&gt;</t>
        </is>
      </c>
      <c r="Y1277" s="262" t="n">
        <v>78500</v>
      </c>
      <c r="Z1277" s="226" t="n"/>
      <c r="AA1277" s="241">
        <f>Y1695*Z1695</f>
        <v/>
      </c>
      <c r="AB1277" s="237" t="inlineStr">
        <is>
          <t>9a6e71a0-247e-4390-882c-3a8e52a9abd0</t>
        </is>
      </c>
    </row>
    <row r="1278" ht="15" customHeight="1" s="283">
      <c r="A1278" s="109" t="n">
        <v>1687</v>
      </c>
      <c r="B1278" s="222">
        <f>HYPERLINK("https://mocostore.moco.co.id/catalog/"&amp;AB1696,"Klik Disini")</f>
        <v/>
      </c>
      <c r="C1278" s="223" t="inlineStr">
        <is>
          <t>Surat Menyurat dengan Microsoft Word XP</t>
        </is>
      </c>
      <c r="D1278" s="223" t="n"/>
      <c r="E1278" s="223" t="inlineStr">
        <is>
          <t>Budi Rahardjo dan Joko Irawan M</t>
        </is>
      </c>
      <c r="F1278" s="223" t="inlineStr">
        <is>
          <t>979-533-975-3</t>
        </is>
      </c>
      <c r="G1278" s="223" t="inlineStr">
        <is>
          <t>978-979-29-9288-5</t>
        </is>
      </c>
      <c r="H1278" s="223" t="inlineStr">
        <is>
          <t>Komputer &amp; Internet</t>
        </is>
      </c>
      <c r="I1278" s="258" t="inlineStr">
        <is>
          <t>Perguruan Tinggi</t>
        </is>
      </c>
      <c r="J1278" s="186" t="inlineStr">
        <is>
          <t>009.05</t>
        </is>
      </c>
      <c r="K1278" s="223" t="n"/>
      <c r="L1278" s="223" t="n"/>
      <c r="M1278" s="259" t="n"/>
      <c r="N1278" s="223" t="inlineStr">
        <is>
          <t>Indonesia</t>
        </is>
      </c>
      <c r="O1278" s="223" t="inlineStr">
        <is>
          <t>Tidak diketahui</t>
        </is>
      </c>
      <c r="P1278" s="260" t="n">
        <v>2003</v>
      </c>
      <c r="Q1278" s="260" t="n">
        <v>2018</v>
      </c>
      <c r="R1278" s="223" t="inlineStr">
        <is>
          <t>Penerbit Andi</t>
        </is>
      </c>
      <c r="S1278" s="223" t="inlineStr">
        <is>
          <t>Andi Offset CV</t>
        </is>
      </c>
      <c r="T1278" s="223" t="inlineStr">
        <is>
          <t>Lokal</t>
        </is>
      </c>
      <c r="U1278" s="261" t="n">
        <v>306</v>
      </c>
      <c r="V1278" s="86" t="inlineStr">
        <is>
          <t>pdf</t>
        </is>
      </c>
      <c r="W1278" s="223" t="inlineStr">
        <is>
          <t>11.9 MB</t>
        </is>
      </c>
      <c r="X1278" s="225" t="inlineStr">
        <is>
          <t>&lt;p&gt;Surat menyurat dengan Microsoft Word XP merupakan buku yang aplikatif khususnya memanfaatkan paket program Microsoft Word untuk kegiatan surat menyurat. Buku ini dapat digunakan oleh para pemula dalam bidang komputer, maupun mereka yang sedang belajar surat menyurat. Buku ini bukan saja menjelaskan penggunaan paket Microsoft Word, tetapi juga hal yang berkaitan dengan surat-menyurat secara umum, seperti bentuk-bentuk surat yang ada, dengan disertai berbagai contoh, sehingga pembaca lebih mudah memahaminya.&amp;nbsp;&lt;br /&gt;
 &lt;br /&gt;
 Dalam buku ini dijelaskan semua fasilitas Microsoft Word guna mendukung kegiatan surat-menyurat, mulai dari yang paling sederhana hingga yang paling rumit.&lt;/p&gt;</t>
        </is>
      </c>
      <c r="Y1278" s="262" t="n">
        <v>101000</v>
      </c>
      <c r="Z1278" s="226" t="n"/>
      <c r="AA1278" s="241">
        <f>Y1696*Z1696</f>
        <v/>
      </c>
      <c r="AB1278" s="237" t="inlineStr">
        <is>
          <t>7bc1c8de-4063-4efe-a609-84d7b8060435</t>
        </is>
      </c>
    </row>
    <row r="1279" ht="15" customHeight="1" s="283">
      <c r="A1279" s="109" t="n">
        <v>1688</v>
      </c>
      <c r="B1279" s="222">
        <f>HYPERLINK("https://mocostore.moco.co.id/catalog/"&amp;AB1697,"Klik Disini")</f>
        <v/>
      </c>
      <c r="C1279" s="223" t="inlineStr">
        <is>
          <t>Personal Excellence</t>
        </is>
      </c>
      <c r="D1279" s="223" t="n"/>
      <c r="E1279" s="223" t="inlineStr">
        <is>
          <t>Pdt. Pengky Andu</t>
        </is>
      </c>
      <c r="F1279" s="223" t="inlineStr">
        <is>
          <t>979-763-766-2</t>
        </is>
      </c>
      <c r="G1279" s="223" t="inlineStr">
        <is>
          <t>978-979-29-9115-4</t>
        </is>
      </c>
      <c r="H1279" s="223" t="inlineStr">
        <is>
          <t>Agama Kristen</t>
        </is>
      </c>
      <c r="I1279" s="258" t="inlineStr">
        <is>
          <t>Perguruan Tinggi</t>
        </is>
      </c>
      <c r="J1279" s="186" t="inlineStr">
        <is>
          <t>009.16</t>
        </is>
      </c>
      <c r="K1279" s="223" t="n"/>
      <c r="L1279" s="264" t="n"/>
      <c r="M1279" s="265" t="n"/>
      <c r="N1279" s="223" t="inlineStr">
        <is>
          <t>Indonesia</t>
        </is>
      </c>
      <c r="O1279" s="223" t="inlineStr">
        <is>
          <t>Tidak diketahui</t>
        </is>
      </c>
      <c r="P1279" s="260" t="n">
        <v>2007</v>
      </c>
      <c r="Q1279" s="260" t="n">
        <v>2018</v>
      </c>
      <c r="R1279" s="223" t="inlineStr">
        <is>
          <t>Penerbit Andi</t>
        </is>
      </c>
      <c r="S1279" s="223" t="inlineStr">
        <is>
          <t>Andi Offset CV</t>
        </is>
      </c>
      <c r="T1279" s="223" t="inlineStr">
        <is>
          <t>Lokal</t>
        </is>
      </c>
      <c r="U1279" s="261" t="n">
        <v>95</v>
      </c>
      <c r="V1279" s="86" t="inlineStr">
        <is>
          <t>pdf</t>
        </is>
      </c>
      <c r="W1279" s="223" t="inlineStr">
        <is>
          <t>6.8 MB</t>
        </is>
      </c>
      <c r="X1279" s="225" t="inlineStr">
        <is>
          <t>&lt;p&gt;Setiap orang memiliki personal excellence di dalam dirinya. Sayangnya, untuk mengejar dan menerima&amp;nbsp;pengakuan orang lain, kita sering hanya menampilkan sisi baik pribadi kita, dan menutup-nutupi sisi buruknya. Tak jarang, kita pun menjadi lelah karena berusaha untuk selalu tampil baik, sempurna, dan menyenangkan orang lain. Hasilnya? Pribadi kita menjadi tidak utuh. Ujung-ujungnya? Kita tidak bisa menerima orang lain! Bagaimana bisa menerima orang lain apa adanya, jika kita sendiri tidak bisa menerima diri kita apa adanya?&amp;nbsp;&lt;/p&gt;
 &lt;p&gt;Personal Excellence tak hanya sampai di situ. Kelemahan boleh saja ada, tapi jangan berhenti merenovasi diri. Agar tetap bertahan dalam masa-masa sukar bahkan untuk meraih sukses, milikilah kelenturan dan mental penakluk! Buku kumpulan khotbah Pdt. Pengky Andu ini menguatkan serta mendorong kita untuk menjadi diri sendiri dan berhenti dari sekadar menyenangkan manusia beralih ke menyenangkan Tuhan. Dan, menyenangkan Tuhan hanya bisa dilakukan oleh orang-orang dengan pribadi utuh! Selamat menggali personal excellence dalam diri Anda!&amp;nbsp;&lt;/p&gt;</t>
        </is>
      </c>
      <c r="Y1279" s="262" t="n">
        <v>48000</v>
      </c>
      <c r="Z1279" s="226" t="n"/>
      <c r="AA1279" s="241">
        <f>Y1697*Z1697</f>
        <v/>
      </c>
      <c r="AB1279" s="237" t="inlineStr">
        <is>
          <t>2c60f31a-30c4-4008-8c17-2b8a9ac8423c</t>
        </is>
      </c>
    </row>
    <row r="1280" ht="15" customHeight="1" s="283">
      <c r="A1280" s="109" t="n">
        <v>1689</v>
      </c>
      <c r="B1280" s="222">
        <f>HYPERLINK("https://mocostore.moco.co.id/catalog/"&amp;AB1698,"Klik Disini")</f>
        <v/>
      </c>
      <c r="C1280" s="223" t="inlineStr">
        <is>
          <t>Seri Buku Latihan Exterior Minimalis dengan AutoCAD dan 3ds Max</t>
        </is>
      </c>
      <c r="D1280" s="223" t="n"/>
      <c r="E1280" s="223" t="inlineStr">
        <is>
          <t>SmithDev Community</t>
        </is>
      </c>
      <c r="F1280" s="223" t="inlineStr">
        <is>
          <t>978-979-29-1655-3</t>
        </is>
      </c>
      <c r="G1280" s="223" t="inlineStr">
        <is>
          <t>978-979-29-9493-3</t>
        </is>
      </c>
      <c r="H1280" s="223" t="inlineStr">
        <is>
          <t>Komputer &amp; Internet</t>
        </is>
      </c>
      <c r="I1280" s="258" t="inlineStr">
        <is>
          <t>Perguruan Tinggi</t>
        </is>
      </c>
      <c r="J1280" s="186" t="inlineStr">
        <is>
          <t>009.08</t>
        </is>
      </c>
      <c r="K1280" s="223" t="n"/>
      <c r="L1280" s="264" t="n"/>
      <c r="M1280" s="265" t="n"/>
      <c r="N1280" s="223" t="inlineStr">
        <is>
          <t>Indonesia</t>
        </is>
      </c>
      <c r="O1280" s="223" t="inlineStr">
        <is>
          <t>Tidak diketahui</t>
        </is>
      </c>
      <c r="P1280" s="260" t="n">
        <v>2010</v>
      </c>
      <c r="Q1280" s="260" t="n">
        <v>2018</v>
      </c>
      <c r="R1280" s="223" t="inlineStr">
        <is>
          <t>Penerbit Andi</t>
        </is>
      </c>
      <c r="S1280" s="223" t="inlineStr">
        <is>
          <t>Andi Offset CV</t>
        </is>
      </c>
      <c r="T1280" s="223" t="inlineStr">
        <is>
          <t>Lokal</t>
        </is>
      </c>
      <c r="U1280" s="261" t="n">
        <v>208</v>
      </c>
      <c r="V1280" s="86" t="inlineStr">
        <is>
          <t>pdf</t>
        </is>
      </c>
      <c r="W1280" s="223" t="inlineStr">
        <is>
          <t>16.0 MB</t>
        </is>
      </c>
      <c r="X1280" s="225" t="inlineStr">
        <is>
          <t>&lt;p&gt;Buku Seri Buku Latihan: Eksterior Minima/is dengan Auto CAD + 3ds Max ini secara khusus ditujukan sebagai referensi dan tutorial bagi para arsitek, profesional, dan mahasiswa yang ingin menguasai&amp;nbsp; penggunaan AutoCAD dan 3ds Max secara praktis, cepat, dan&amp;nbsp;aplikatif sesuai ke butuhan. Buku ini menyajikan berbagai studi&amp;nbsp; kasus desain eksterior dengan gaya minimalis dan Anda akan&amp;nbsp;dituntun dari nol sa mpai dengan mampu menyelesaikan desain minimalis.&amp;nbsp;&lt;/p&gt;</t>
        </is>
      </c>
      <c r="Y1280" s="262" t="n">
        <v>64500</v>
      </c>
      <c r="Z1280" s="226" t="n"/>
      <c r="AA1280" s="241">
        <f>Y1698*Z1698</f>
        <v/>
      </c>
      <c r="AB1280" s="237" t="inlineStr">
        <is>
          <t>0743dd8c-41f2-4268-bfd5-cc522149e663</t>
        </is>
      </c>
    </row>
    <row r="1281" ht="15" customHeight="1" s="283">
      <c r="A1281" s="109" t="n">
        <v>1690</v>
      </c>
      <c r="B1281" s="222">
        <f>HYPERLINK("https://mocostore.moco.co.id/catalog/"&amp;AB1699,"Klik Disini")</f>
        <v/>
      </c>
      <c r="C1281" s="223" t="inlineStr">
        <is>
          <t>Sure You Can! Mastering The Gambits for Natural Conversation : Ekspresi Penyantun Komunikasi untuk Aneka Topik Percakapan Sehari-hari</t>
        </is>
      </c>
      <c r="D1281" s="223" t="n"/>
      <c r="E1281" s="223" t="inlineStr">
        <is>
          <t>Pardiyono</t>
        </is>
      </c>
      <c r="F1281" s="223" t="inlineStr">
        <is>
          <t>978-979-29-4301-6</t>
        </is>
      </c>
      <c r="G1281" s="223" t="inlineStr">
        <is>
          <t>978-979-29-9291-5</t>
        </is>
      </c>
      <c r="H1281" s="223" t="inlineStr">
        <is>
          <t>Bahasa asing</t>
        </is>
      </c>
      <c r="I1281" s="258" t="inlineStr">
        <is>
          <t>Perguruan Tinggi</t>
        </is>
      </c>
      <c r="J1281" s="186" t="inlineStr">
        <is>
          <t>009.10</t>
        </is>
      </c>
      <c r="K1281" s="223" t="n"/>
      <c r="L1281" s="264" t="n"/>
      <c r="M1281" s="265" t="n"/>
      <c r="N1281" s="223" t="inlineStr">
        <is>
          <t>Indonesia</t>
        </is>
      </c>
      <c r="O1281" s="223" t="inlineStr">
        <is>
          <t>Tidak diketahui</t>
        </is>
      </c>
      <c r="P1281" s="260" t="n">
        <v>2014</v>
      </c>
      <c r="Q1281" s="260" t="n">
        <v>2018</v>
      </c>
      <c r="R1281" s="223" t="inlineStr">
        <is>
          <t>Penerbit Andi</t>
        </is>
      </c>
      <c r="S1281" s="223" t="inlineStr">
        <is>
          <t>Andi Offset CV</t>
        </is>
      </c>
      <c r="T1281" s="223" t="inlineStr">
        <is>
          <t>Lokal</t>
        </is>
      </c>
      <c r="U1281" s="261" t="n">
        <v>272</v>
      </c>
      <c r="V1281" s="86" t="inlineStr">
        <is>
          <t>pdf</t>
        </is>
      </c>
      <c r="W1281" s="223" t="inlineStr">
        <is>
          <t>14.4 MB</t>
        </is>
      </c>
      <c r="X1281" s="225" t="inlineStr">
        <is>
          <t>&lt;p&gt;Dalam komunikasi tertulis (written), kita cenderung menggunakan bahasa inggris secara formal, lugas, dan tidak menggunakan ekspresi tembahan penyantun atau penatural namun demikian , dalam konteks penggunaan bahsa inggris dalam komunkasi lisan (spoken), kita cenderung bersikap lebih elaboratis dalam berbicara, yaitu dengan menggunakan tambahan ekspresi-ekspresi tertentu sehingga kalimat yang kita ucapkan akan terdengar menjadi sopan (polite), lebih alami (natural), lebih ramah(friendly), dan lebih beradap(civized). Ragam ekpresi tembahan yang dipergunakan dalam konteks komunikasi lisan tersebut disebut gambits. Gambits berbentuk ekspresi yang ditambahakan dalam kalimat agar pesan dan kalimat yang diucapkan terdengar lebih santu, sopan, ramah, dan beradap. Buku sure you can ! mastering the gambits for natural conversation ini telah disusun secara praktis, sehingga mudah dipelajarindan dipraktikan dalam melakukan aktivitas komunikasi lisan sehari-hari. Di dalam buku ini dipaparkan secara praktis tiga macam pemngelompokan gambits, yaitu opening gambits, linking gambits, dan responding gambits.&lt;/p&gt;</t>
        </is>
      </c>
      <c r="Y1281" s="262" t="n">
        <v>34000</v>
      </c>
      <c r="Z1281" s="226" t="n"/>
      <c r="AA1281" s="241">
        <f>Y1699*Z1699</f>
        <v/>
      </c>
      <c r="AB1281" s="237" t="inlineStr">
        <is>
          <t>eb33e228-acc1-44c8-92b3-6cdc0d823d39</t>
        </is>
      </c>
    </row>
    <row r="1282" ht="15" customHeight="1" s="283">
      <c r="A1282" s="109" t="n">
        <v>1691</v>
      </c>
      <c r="B1282" s="222">
        <f>HYPERLINK("https://mocostore.moco.co.id/catalog/"&amp;AB1700,"Klik Disini")</f>
        <v/>
      </c>
      <c r="C1282" s="223" t="inlineStr">
        <is>
          <t>Pertobatan yang Membawa Kelimpahan</t>
        </is>
      </c>
      <c r="D1282" s="223" t="n"/>
      <c r="E1282" s="223" t="inlineStr">
        <is>
          <t>Benny Santoso</t>
        </is>
      </c>
      <c r="F1282" s="223" t="inlineStr">
        <is>
          <t>979-731-966-0</t>
        </is>
      </c>
      <c r="G1282" s="223" t="inlineStr">
        <is>
          <t>978-979-29-9133-8</t>
        </is>
      </c>
      <c r="H1282" s="223" t="inlineStr">
        <is>
          <t>Agama Kristen</t>
        </is>
      </c>
      <c r="I1282" s="258" t="inlineStr">
        <is>
          <t>Perguruan Tinggi</t>
        </is>
      </c>
      <c r="J1282" s="186" t="inlineStr">
        <is>
          <t>009.16</t>
        </is>
      </c>
      <c r="K1282" s="223" t="n"/>
      <c r="L1282" s="264" t="n"/>
      <c r="M1282" s="265" t="n"/>
      <c r="N1282" s="223" t="inlineStr">
        <is>
          <t>Indonesia</t>
        </is>
      </c>
      <c r="O1282" s="223" t="inlineStr">
        <is>
          <t>Tidak diketahui</t>
        </is>
      </c>
      <c r="P1282" s="260" t="n">
        <v>2005</v>
      </c>
      <c r="Q1282" s="260" t="n">
        <v>2018</v>
      </c>
      <c r="R1282" s="223" t="inlineStr">
        <is>
          <t>Penerbit Andi</t>
        </is>
      </c>
      <c r="S1282" s="223" t="inlineStr">
        <is>
          <t>Andi Offset CV</t>
        </is>
      </c>
      <c r="T1282" s="223" t="inlineStr">
        <is>
          <t>Lokal</t>
        </is>
      </c>
      <c r="U1282" s="261" t="n">
        <v>184</v>
      </c>
      <c r="V1282" s="86" t="inlineStr">
        <is>
          <t>pdf</t>
        </is>
      </c>
      <c r="W1282" s="223" t="inlineStr">
        <is>
          <t>14.1 MB</t>
        </is>
      </c>
      <c r="X1282" s="225" t="inlineStr">
        <is>
          <t>&lt;p&gt;Hidup berkelimpahan, bukankah ini yang diinginkan dan dicari oleh setiap orang, tak terkecuali umat Tuhan? Memang benar bahwa hidup berkelimpahan merupakan salah satu janji yang Tuhan berikan bagi setiap umat-Nya dan juga merupakan salah satu dampak dari adanya pertobatan yang sejati.&lt;/p&gt;
 &lt;p&gt;Sayangnya, banyak umat Tuhan menganggap bahwa hidup berkelimpahan berarti memiliki segala sesuatu yang sifatnya materi sehingga banyak diantara mereka yang bertobat dengan tujuan dan motivasi hanya untuk memperoleh materi saja. Dan, hal ini telah menjadi sebuah &amp;quot;kebenaran&amp;quot; di kalangan umat Tuhan. Ditambah dengan mitos, menerima lebih berbahagia daripada memberi dan menerima sesuatu selalu identik dengan Tuhan berkenan, membuat umat Tuhan menyalahartikan makna sesungguhnya dari hidup berkelimpahan dan pertobatan. Padahal, sesungguhnya makna hidup berkelimpahan dan pertobatan yang Tuhan inginkan dari umatNya adalah untuk menyelesaikan rencana dan kehendak Tuhan di muka bumi ini.&lt;/p&gt;
 &lt;p&gt;Buku yang ditulis oleh Benny Santoso ini mengajak umat Tuhan untuk mengungkap kebenaran dari hidup berkelimpahan dan pertobatan sejati yang selama ini maknanya telah menyimpang dari firman Tuhan. Buku yang dilengkapi dan sarat dengan pengetahuan dan dasar-dasar Alkitab ini dapat memperbarui pandangan kita mengenai makna pertobatan dan kelimpahan yang sebenarnya Tuhan inginkan dalam hidupkita.&lt;/p&gt;</t>
        </is>
      </c>
      <c r="Y1282" s="262" t="n">
        <v>80000</v>
      </c>
      <c r="Z1282" s="226" t="n"/>
      <c r="AA1282" s="241">
        <f>Y1700*Z1700</f>
        <v/>
      </c>
      <c r="AB1282" s="237" t="inlineStr">
        <is>
          <t>f2e9474b-c821-42af-b035-533c88d3cf00</t>
        </is>
      </c>
    </row>
    <row r="1283" ht="15" customHeight="1" s="283">
      <c r="A1283" s="109" t="n">
        <v>1692</v>
      </c>
      <c r="B1283" s="222">
        <f>HYPERLINK("https://mocostore.moco.co.id/catalog/"&amp;AB1701,"Klik Disini")</f>
        <v/>
      </c>
      <c r="C1283" s="223" t="inlineStr">
        <is>
          <t>Sure, You Can! Ujian Nasional Bahasa lnggris</t>
        </is>
      </c>
      <c r="D1283" s="223" t="n"/>
      <c r="E1283" s="223" t="inlineStr">
        <is>
          <t>Pardiyono</t>
        </is>
      </c>
      <c r="F1283" s="223" t="inlineStr">
        <is>
          <t>978-979-29-3017-7</t>
        </is>
      </c>
      <c r="G1283" s="223" t="inlineStr">
        <is>
          <t>978-979-29-9294-6</t>
        </is>
      </c>
      <c r="H1283" s="223" t="inlineStr">
        <is>
          <t>Bahasa asing</t>
        </is>
      </c>
      <c r="I1283" s="258" t="inlineStr">
        <is>
          <t>Perguruan Tinggi</t>
        </is>
      </c>
      <c r="J1283" s="186" t="inlineStr">
        <is>
          <t>009.19</t>
        </is>
      </c>
      <c r="K1283" s="264" t="n"/>
      <c r="L1283" s="264" t="n"/>
      <c r="M1283" s="259" t="n"/>
      <c r="N1283" s="223" t="inlineStr">
        <is>
          <t>Indonesia</t>
        </is>
      </c>
      <c r="O1283" s="223" t="inlineStr">
        <is>
          <t>Tidak diketahui</t>
        </is>
      </c>
      <c r="P1283" s="260" t="n">
        <v>2011</v>
      </c>
      <c r="Q1283" s="260" t="n">
        <v>2018</v>
      </c>
      <c r="R1283" s="223" t="inlineStr">
        <is>
          <t>Penerbit Andi</t>
        </is>
      </c>
      <c r="S1283" s="223" t="inlineStr">
        <is>
          <t>Andi Offset CV</t>
        </is>
      </c>
      <c r="T1283" s="223" t="inlineStr">
        <is>
          <t>Lokal</t>
        </is>
      </c>
      <c r="U1283" s="261" t="n">
        <v>112</v>
      </c>
      <c r="V1283" s="86" t="inlineStr">
        <is>
          <t>pdf</t>
        </is>
      </c>
      <c r="W1283" s="223" t="inlineStr">
        <is>
          <t>5.6 MB</t>
        </is>
      </c>
      <c r="X1283" s="225" t="inlineStr">
        <is>
          <t>&lt;p&gt;Untuk lulus Ujian Nasional (UN) dan mendapatkan nilai yang tinggi,&amp;nbsp;&lt;br /&gt;
 senantiasa diperlukan persiapan yang matang. Persiapan tersebut meliputi&lt;br /&gt;
 persiapan ï¿½ Ilmu dan Strategiï¿½.&amp;nbsp;&lt;br /&gt;
 &lt;br /&gt;
 Buku ini sengaja disusun&amp;nbsp;&lt;br /&gt;
 untuk membantu para siswa SMU untuk mempersiapkan diri lebih baik dalam&amp;nbsp;&lt;br /&gt;
 menghadapi Ujian Nasional (UN), khususnya bidang studi bahasa Inggris.&amp;nbsp;&lt;br /&gt;
 Buku ini telah disusun sedemikian cermat dengan memperhatikan kisi-kisi&amp;nbsp;&lt;br /&gt;
 materi Ujian Nasional (UN) sebagai hasil dari analisa soal-soal Ujian&amp;nbsp;&lt;br /&gt;
 Nasional bidang studi bahasa Inggris SMU dalam lima tahun terakhir.&lt;br /&gt;
 &lt;br /&gt;
 &lt;br /&gt;
 Berdasarkan hasil analisa, materi Ujian Nasional (UN) difokuskan pada&amp;nbsp;&lt;br /&gt;
 materi uji: (1) Listening Comprehension, (2) Reading Comprehension, yang&lt;br /&gt;
 berupa eksplorasi ragam teks (genre), (3) Text Completion, yang berupa&amp;nbsp;&lt;br /&gt;
 penerapan materi grammar dalam teks.&lt;br /&gt;
 &lt;br /&gt;
 Sure, You Can!&lt;br /&gt;
 &amp;nbsp;&lt;/p&gt;</t>
        </is>
      </c>
      <c r="Y1283" s="262" t="n">
        <v>49500</v>
      </c>
      <c r="Z1283" s="226" t="n"/>
      <c r="AA1283" s="241">
        <f>Y1701*Z1701</f>
        <v/>
      </c>
      <c r="AB1283" s="237" t="inlineStr">
        <is>
          <t>8cf8b77f-d08c-4084-835a-8d4fa3ce20e4</t>
        </is>
      </c>
    </row>
    <row r="1284" ht="15" customHeight="1" s="283">
      <c r="A1284" s="109" t="n">
        <v>1693</v>
      </c>
      <c r="B1284" s="222">
        <f>HYPERLINK("https://mocostore.moco.co.id/catalog/"&amp;AB1702,"Klik Disini")</f>
        <v/>
      </c>
      <c r="C1284" s="223" t="inlineStr">
        <is>
          <t>Seri Desain Web: Berbagai Teknik Mengupload Web</t>
        </is>
      </c>
      <c r="D1284" s="223" t="n"/>
      <c r="E1284" s="223" t="inlineStr">
        <is>
          <t>Jasmadi</t>
        </is>
      </c>
      <c r="F1284" s="223" t="inlineStr">
        <is>
          <t>979-731-207-0</t>
        </is>
      </c>
      <c r="G1284" s="223" t="inlineStr">
        <is>
          <t>978-979-29-9499-5</t>
        </is>
      </c>
      <c r="H1284" s="223" t="inlineStr">
        <is>
          <t>Komputer &amp; Internet</t>
        </is>
      </c>
      <c r="I1284" s="258" t="inlineStr">
        <is>
          <t>Perguruan Tinggi</t>
        </is>
      </c>
      <c r="J1284" s="186" t="inlineStr">
        <is>
          <t>009.05</t>
        </is>
      </c>
      <c r="K1284" s="223" t="n"/>
      <c r="L1284" s="264" t="n"/>
      <c r="M1284" s="265" t="n"/>
      <c r="N1284" s="223" t="inlineStr">
        <is>
          <t>Indonesia</t>
        </is>
      </c>
      <c r="O1284" s="223" t="inlineStr">
        <is>
          <t>Tidak diketahui</t>
        </is>
      </c>
      <c r="P1284" s="260" t="n">
        <v>2004</v>
      </c>
      <c r="Q1284" s="260" t="n">
        <v>2018</v>
      </c>
      <c r="R1284" s="223" t="inlineStr">
        <is>
          <t>Penerbit Andi</t>
        </is>
      </c>
      <c r="S1284" s="223" t="inlineStr">
        <is>
          <t>Andi Offset CV</t>
        </is>
      </c>
      <c r="T1284" s="223" t="inlineStr">
        <is>
          <t>Lokal</t>
        </is>
      </c>
      <c r="U1284" s="261" t="n">
        <v>137</v>
      </c>
      <c r="V1284" s="86" t="inlineStr">
        <is>
          <t>pdf</t>
        </is>
      </c>
      <c r="W1284" s="223" t="inlineStr">
        <is>
          <t>20.4 MB</t>
        </is>
      </c>
      <c r="X1284" s="225" t="inlineStr">
        <is>
          <t>&lt;p&gt;Buku ini akan menjelaskan upload web dengan menggunakan beberapa program aplikasi, misalnya aplikasi untuk membuat halaman web itu sendiri, aplikasi yang khusus untuk upload web, dan cara menggunakan program upload web yang aman dengan secureFX. ANda dapat menggunakan browser untuk mengupload web apabila tidak ada program FTP pada komputer anda. Jadi tidak diperlukan keahlian&lt;/p&gt;</t>
        </is>
      </c>
      <c r="Y1284" s="262" t="n">
        <v>55000</v>
      </c>
      <c r="Z1284" s="226" t="n"/>
      <c r="AA1284" s="241">
        <f>Y1702*Z1702</f>
        <v/>
      </c>
      <c r="AB1284" s="237" t="inlineStr">
        <is>
          <t>041f2778-e748-45a6-b2ad-32e6a05d94b2</t>
        </is>
      </c>
    </row>
    <row r="1285" ht="15" customHeight="1" s="283">
      <c r="A1285" s="109" t="n">
        <v>1694</v>
      </c>
      <c r="B1285" s="222">
        <f>HYPERLINK("https://mocostore.moco.co.id/catalog/"&amp;AB1703,"Klik Disini")</f>
        <v/>
      </c>
      <c r="C1285" s="223" t="inlineStr">
        <is>
          <t>Sure... You Can! EFIKA: English for Knowledge and Information Access</t>
        </is>
      </c>
      <c r="D1285" s="223" t="n"/>
      <c r="E1285" s="223" t="inlineStr">
        <is>
          <t>Pardiyono</t>
        </is>
      </c>
      <c r="F1285" s="223" t="inlineStr">
        <is>
          <t>978-979-29-3284-3</t>
        </is>
      </c>
      <c r="G1285" s="223" t="inlineStr">
        <is>
          <t>978-979-29-9299-1</t>
        </is>
      </c>
      <c r="H1285" s="223" t="inlineStr">
        <is>
          <t>Bahasa asing</t>
        </is>
      </c>
      <c r="I1285" s="258" t="inlineStr">
        <is>
          <t>Perguruan Tinggi</t>
        </is>
      </c>
      <c r="J1285" s="186" t="inlineStr">
        <is>
          <t>009.10</t>
        </is>
      </c>
      <c r="K1285" s="223" t="n"/>
      <c r="L1285" s="264" t="n"/>
      <c r="M1285" s="265" t="n"/>
      <c r="N1285" s="223" t="inlineStr">
        <is>
          <t>Indonesia</t>
        </is>
      </c>
      <c r="O1285" s="223" t="inlineStr">
        <is>
          <t>Tidak diketahui</t>
        </is>
      </c>
      <c r="P1285" s="260" t="n">
        <v>2012</v>
      </c>
      <c r="Q1285" s="260" t="n">
        <v>2018</v>
      </c>
      <c r="R1285" s="223" t="inlineStr">
        <is>
          <t>Penerbit Andi</t>
        </is>
      </c>
      <c r="S1285" s="223" t="inlineStr">
        <is>
          <t>Andi Offset CV</t>
        </is>
      </c>
      <c r="T1285" s="223" t="inlineStr">
        <is>
          <t>Lokal</t>
        </is>
      </c>
      <c r="U1285" s="261" t="n">
        <v>128</v>
      </c>
      <c r="V1285" s="86" t="inlineStr">
        <is>
          <t>pdf</t>
        </is>
      </c>
      <c r="W1285" s="223" t="inlineStr">
        <is>
          <t>25.9 MB</t>
        </is>
      </c>
      <c r="X1285" s="225" t="inlineStr">
        <is>
          <t>&lt;p&gt;Memasuki era global, dunia pendidikan tidak bisa lepas dari kebutuhan dan pemanfaatan bahasa Inggris sebagai bahasa global. Banyak buku dan berbagai sumber pengetahuan dan informasi ditulis dengan menggunakan bahasa Inggris.&lt;br /&gt;
 Salah satu kecakapan yang harus kita miliki adalah kemampuan dalam mengakses informasi dan ilmu pengetahuan dari berbagai sumber yang ditulis dalam bahasa Inggris tersebut.&amp;nbsp;&lt;br /&gt;
 Untuk mampu memahami isi buku-buku dan berbagai jenis teks berbahasa Inggris, diperlukan kemampuan interpretasi teks dengan baik. Dan sebuah buku panduan yang efektif sangat diperlukan.&amp;nbsp;&lt;br /&gt;
 Buku &amp;ldquo;English for Knowledge and Information Access (EFKIA)&amp;rdquo; ini telah disusun sedemikian cermat dan praktis untuk memenuhi kebutuhan tersebut. Dengan menggunakan buku ini Anda dipandu untuk dapat lebih mudah memiliki kemampuan memahami isi berbagai jenis teks berbahasa Inggris melalui pemaparan yang koheren, tanpa harus repot menerjemahkan.&lt;br /&gt;
 Buku EFKIA ini sangat bermanfaat untuk para pelajar, mahasiwa, guru, dan dosen non-bahasa Inggris di dunia pendidikan masa kini.&lt;br /&gt;
 &lt;br /&gt;
 Sure, You Can!&lt;/p&gt;</t>
        </is>
      </c>
      <c r="Y1285" s="262" t="n">
        <v>45500</v>
      </c>
      <c r="Z1285" s="226" t="n"/>
      <c r="AA1285" s="241">
        <f>Y1703*Z1703</f>
        <v/>
      </c>
      <c r="AB1285" s="237" t="inlineStr">
        <is>
          <t>c69b9155-0a03-404c-b149-abbc16ee5eff</t>
        </is>
      </c>
    </row>
    <row r="1286" ht="15" customHeight="1" s="283">
      <c r="A1286" s="109" t="n">
        <v>1695</v>
      </c>
      <c r="B1286" s="222">
        <f>HYPERLINK("https://mocostore.moco.co.id/catalog/"&amp;AB1704,"Klik Disini")</f>
        <v/>
      </c>
      <c r="C1286" s="223" t="inlineStr">
        <is>
          <t>Pesona Alkitab</t>
        </is>
      </c>
      <c r="D1286" s="223" t="n"/>
      <c r="E1286" s="223" t="inlineStr">
        <is>
          <t>Dede Wijaya</t>
        </is>
      </c>
      <c r="F1286" s="223" t="inlineStr">
        <is>
          <t>979-763-445-0</t>
        </is>
      </c>
      <c r="G1286" s="223" t="inlineStr">
        <is>
          <t>978-979-29-9138-3</t>
        </is>
      </c>
      <c r="H1286" s="223" t="inlineStr">
        <is>
          <t>Agama Kristen</t>
        </is>
      </c>
      <c r="I1286" s="258" t="inlineStr">
        <is>
          <t>Perguruan Tinggi</t>
        </is>
      </c>
      <c r="J1286" s="186" t="inlineStr">
        <is>
          <t>009.16</t>
        </is>
      </c>
      <c r="K1286" s="223" t="n"/>
      <c r="L1286" s="264" t="n"/>
      <c r="M1286" s="265" t="n"/>
      <c r="N1286" s="223" t="inlineStr">
        <is>
          <t>Indonesia</t>
        </is>
      </c>
      <c r="O1286" s="223" t="inlineStr">
        <is>
          <t>Tidak diketahui</t>
        </is>
      </c>
      <c r="P1286" s="260" t="n">
        <v>2006</v>
      </c>
      <c r="Q1286" s="260" t="n">
        <v>2018</v>
      </c>
      <c r="R1286" s="223" t="inlineStr">
        <is>
          <t>Penerbit Andi</t>
        </is>
      </c>
      <c r="S1286" s="223" t="inlineStr">
        <is>
          <t>Andi Offset CV</t>
        </is>
      </c>
      <c r="T1286" s="223" t="inlineStr">
        <is>
          <t>Lokal</t>
        </is>
      </c>
      <c r="U1286" s="261" t="n">
        <v>160</v>
      </c>
      <c r="V1286" s="86" t="inlineStr">
        <is>
          <t>pdf</t>
        </is>
      </c>
      <c r="W1286" s="223" t="inlineStr">
        <is>
          <t>21.5 MB</t>
        </is>
      </c>
      <c r="X1286" s="225" t="inlineStr">
        <is>
          <t>&lt;p&gt;Rasul Paulus memberikan nasihat kepada kita bahwa Alkitab bermanfaat untuk &amp;quot;mengajar, menyatakan kesalahan, memperbaiki kelakuan, dan mendidik orang dalam kebenaran&amp;quot; (2 Tim. 3 : 16). Selain itu, Alkitab juga menyimpan berbagai misteri dan pesona.&lt;/p&gt;</t>
        </is>
      </c>
      <c r="Y1286" s="262" t="n">
        <v>55000</v>
      </c>
      <c r="Z1286" s="226" t="n"/>
      <c r="AA1286" s="241">
        <f>Y1704*Z1704</f>
        <v/>
      </c>
      <c r="AB1286" s="237" t="inlineStr">
        <is>
          <t>81092f1f-2b86-4c16-a38f-8d9e472cc584</t>
        </is>
      </c>
    </row>
    <row r="1287" ht="15" customHeight="1" s="283">
      <c r="A1287" s="109" t="n">
        <v>1696</v>
      </c>
      <c r="B1287" s="222">
        <f>HYPERLINK("https://mocostore.moco.co.id/catalog/"&amp;AB1705,"Klik Disini")</f>
        <v/>
      </c>
      <c r="C1287" s="223" t="inlineStr">
        <is>
          <t>Seri Digital Video Production: Step By Step Animasi 3D Instan Menggunakan Ulead Cool 3D Studio</t>
        </is>
      </c>
      <c r="D1287" s="223" t="n"/>
      <c r="E1287" s="223" t="inlineStr">
        <is>
          <t>Winastawan Gora S.</t>
        </is>
      </c>
      <c r="F1287" s="223" t="inlineStr">
        <is>
          <t>979-731-347-6</t>
        </is>
      </c>
      <c r="G1287" s="223" t="inlineStr">
        <is>
          <t>978-979-29-9506-0</t>
        </is>
      </c>
      <c r="H1287" s="223" t="inlineStr">
        <is>
          <t>Komputer &amp; Internet</t>
        </is>
      </c>
      <c r="I1287" s="258" t="inlineStr">
        <is>
          <t>Perguruan Tinggi</t>
        </is>
      </c>
      <c r="J1287" s="186" t="inlineStr">
        <is>
          <t>009.05</t>
        </is>
      </c>
      <c r="K1287" s="223" t="n"/>
      <c r="L1287" s="264" t="n"/>
      <c r="M1287" s="265" t="n"/>
      <c r="N1287" s="223" t="inlineStr">
        <is>
          <t>Indonesia</t>
        </is>
      </c>
      <c r="O1287" s="223" t="inlineStr">
        <is>
          <t>Tidak diketahui</t>
        </is>
      </c>
      <c r="P1287" s="260" t="n">
        <v>2004</v>
      </c>
      <c r="Q1287" s="260" t="n">
        <v>2018</v>
      </c>
      <c r="R1287" s="223" t="inlineStr">
        <is>
          <t>Penerbit Andi</t>
        </is>
      </c>
      <c r="S1287" s="223" t="inlineStr">
        <is>
          <t>Andi Offset CV</t>
        </is>
      </c>
      <c r="T1287" s="223" t="inlineStr">
        <is>
          <t>Lokal</t>
        </is>
      </c>
      <c r="U1287" s="261" t="n">
        <v>116</v>
      </c>
      <c r="V1287" s="86" t="inlineStr">
        <is>
          <t>pdf</t>
        </is>
      </c>
      <c r="W1287" s="223" t="inlineStr">
        <is>
          <t>13.8 MB</t>
        </is>
      </c>
      <c r="X1287" s="225" t="inlineStr">
        <is>
          <t>&lt;p&gt;Ulead Cool 3D Studio adalah software animasi 3D yang dibuat oleh Ulead System Inc. Program ini merupakan program aplikasi animasi yang banyak digunakan oleh para profesional di bidang digital video. Keunggulannya adalah sifatnya yang instan sehingga dapat dengan cepat menghasilkan obyek-obyek 3D yang &amp;quot;cool&amp;quot;. Penyajian buku ini dikemas dalam format tutorial Step by Step dengan bahasa yang lugas sehingga mudah dipahami oleh para pemula yang ingin mempelajari digital video production.&amp;nbsp;&lt;br /&gt;
 &lt;br /&gt;
 Pokok-pokok Bahasan:&lt;br /&gt;
 Konsep Dasar Animasi&lt;br /&gt;
 Membuat Animasi Teks 3D&lt;br /&gt;
 Membuat Animasi Bebas&lt;br /&gt;
 Animasi Objek Geometrik 3D&lt;br /&gt;
 Menggunakan Template Objek Lathe&lt;br /&gt;
 Global Effects dan Particle Effects&lt;br /&gt;
 Menggabungkan Video Menggunakan Adobe Premiere Pro&lt;/p&gt;</t>
        </is>
      </c>
      <c r="Y1287" s="262" t="n">
        <v>59000</v>
      </c>
      <c r="Z1287" s="226" t="n"/>
      <c r="AA1287" s="241">
        <f>Y1705*Z1705</f>
        <v/>
      </c>
      <c r="AB1287" s="237" t="inlineStr">
        <is>
          <t>90c26846-716e-477a-99d9-b26fc1a5d5c0</t>
        </is>
      </c>
    </row>
    <row r="1288" ht="15" customHeight="1" s="283">
      <c r="A1288" s="109" t="n">
        <v>1697</v>
      </c>
      <c r="B1288" s="222">
        <f>HYPERLINK("https://mocostore.moco.co.id/catalog/"&amp;AB1706,"Klik Disini")</f>
        <v/>
      </c>
      <c r="C1288" s="223" t="inlineStr">
        <is>
          <t>Seri Digital Video Production: Step by Step Capturing dan Editing Menggunakan Adobe Premiere Pro</t>
        </is>
      </c>
      <c r="D1288" s="223" t="n"/>
      <c r="E1288" s="223" t="inlineStr">
        <is>
          <t>Winastawan Gora S.</t>
        </is>
      </c>
      <c r="F1288" s="223" t="inlineStr">
        <is>
          <t>979-731-343-3</t>
        </is>
      </c>
      <c r="G1288" s="223" t="inlineStr">
        <is>
          <t>978-979-29-9514-5</t>
        </is>
      </c>
      <c r="H1288" s="223" t="inlineStr">
        <is>
          <t>Komputer &amp; Internet</t>
        </is>
      </c>
      <c r="I1288" s="258" t="inlineStr">
        <is>
          <t>Perguruan Tinggi</t>
        </is>
      </c>
      <c r="J1288" s="186" t="inlineStr">
        <is>
          <t>009.05</t>
        </is>
      </c>
      <c r="K1288" s="223" t="n"/>
      <c r="L1288" s="223" t="n"/>
      <c r="M1288" s="259" t="n"/>
      <c r="N1288" s="223" t="inlineStr">
        <is>
          <t>Indonesia</t>
        </is>
      </c>
      <c r="O1288" s="223" t="inlineStr">
        <is>
          <t>Tidak diketahui</t>
        </is>
      </c>
      <c r="P1288" s="260" t="n">
        <v>2004</v>
      </c>
      <c r="Q1288" s="260" t="n">
        <v>2018</v>
      </c>
      <c r="R1288" s="223" t="inlineStr">
        <is>
          <t>Penerbit Andi</t>
        </is>
      </c>
      <c r="S1288" s="223" t="inlineStr">
        <is>
          <t>Andi Offset CV</t>
        </is>
      </c>
      <c r="T1288" s="223" t="inlineStr">
        <is>
          <t>Lokal</t>
        </is>
      </c>
      <c r="U1288" s="261" t="n">
        <v>113</v>
      </c>
      <c r="V1288" s="86" t="inlineStr">
        <is>
          <t>pdf</t>
        </is>
      </c>
      <c r="W1288" s="223" t="inlineStr">
        <is>
          <t>24.7 MB</t>
        </is>
      </c>
      <c r="X1288" s="225" t="inlineStr">
        <is>
          <t>&lt;p&gt;Buku seri digital video produktion: Step by step capturing dan editing menggunakan adobe premiere pro merupakan buku pertama dari buku seri digital video produktion, membahas cara kerja capture dan editing video digital dengan menggunakan program aplikasi adobe premier pro. Program aplikasi ini merupakan program video editing yang biasa digunakan oleh para profesional editing video. Buku ini sangat tepat bagi mereka yang ingin membuka studio transper dan editing video serta studio post produktion, khususnya yang menggunakan program aplikasi adobe premier pro.&lt;/p&gt;</t>
        </is>
      </c>
      <c r="Y1288" s="262" t="n">
        <v>80000</v>
      </c>
      <c r="Z1288" s="226" t="n"/>
      <c r="AA1288" s="241">
        <f>Y1706*Z1706</f>
        <v/>
      </c>
      <c r="AB1288" s="237" t="inlineStr">
        <is>
          <t>f4e57c89-e0e0-47f0-837c-e0256e044940</t>
        </is>
      </c>
    </row>
    <row r="1289" ht="15" customHeight="1" s="283">
      <c r="A1289" s="109" t="n">
        <v>1699</v>
      </c>
      <c r="B1289" s="222">
        <f>HYPERLINK("https://mocostore.moco.co.id/catalog/"&amp;AB1708,"Klik Disini")</f>
        <v/>
      </c>
      <c r="C1289" s="223" t="inlineStr">
        <is>
          <t>Tafsiran Kitab Wahyu</t>
        </is>
      </c>
      <c r="D1289" s="223" t="n"/>
      <c r="E1289" s="223" t="inlineStr">
        <is>
          <t>Dave Hagelberg</t>
        </is>
      </c>
      <c r="F1289" s="223" t="inlineStr">
        <is>
          <t>979-731-971-7</t>
        </is>
      </c>
      <c r="G1289" s="223" t="inlineStr">
        <is>
          <t>978-979-29-9304-2</t>
        </is>
      </c>
      <c r="H1289" s="223" t="inlineStr">
        <is>
          <t>Agama Kristen</t>
        </is>
      </c>
      <c r="I1289" s="258" t="inlineStr">
        <is>
          <t>Perguruan Tinggi</t>
        </is>
      </c>
      <c r="J1289" s="186" t="inlineStr">
        <is>
          <t>009.16</t>
        </is>
      </c>
      <c r="K1289" s="223" t="n"/>
      <c r="L1289" s="264" t="n"/>
      <c r="M1289" s="265" t="n"/>
      <c r="N1289" s="223" t="inlineStr">
        <is>
          <t>Indonesia</t>
        </is>
      </c>
      <c r="O1289" s="223" t="inlineStr">
        <is>
          <t>Tidak diketahui</t>
        </is>
      </c>
      <c r="P1289" s="260" t="n">
        <v>2005</v>
      </c>
      <c r="Q1289" s="260" t="n">
        <v>2018</v>
      </c>
      <c r="R1289" s="223" t="inlineStr">
        <is>
          <t>Penerbit Andi</t>
        </is>
      </c>
      <c r="S1289" s="223" t="inlineStr">
        <is>
          <t>Andi Offset CV</t>
        </is>
      </c>
      <c r="T1289" s="223" t="inlineStr">
        <is>
          <t>Lokal</t>
        </is>
      </c>
      <c r="U1289" s="261" t="n">
        <v>333</v>
      </c>
      <c r="V1289" s="86" t="inlineStr">
        <is>
          <t>pdf</t>
        </is>
      </c>
      <c r="W1289" s="223" t="inlineStr">
        <is>
          <t>8.5 MB</t>
        </is>
      </c>
      <c r="X1289" s="225" t="inlineStr">
        <is>
          <t>&lt;p&gt;&amp;nbsp;&lt;/p&gt;
 &lt;p&gt;Buku Rohani Tafsiran Kitab Wahyu dari Bahasa Yunani - Edisi Revisi&lt;br /&gt;
 Penerbit : ANDI&lt;br /&gt;
 &lt;br /&gt;
 Isi Kitab Wahyu tidak bersifat spekulatif, tetapi kitab ini menekankan penerapan yang benar, bukan pikiran yang sia-sia. Selain itu, kitab ini juga memiliki khas sastra apokaliptik. Dalam tulisan-tulisan apokaliptik, sejarah Israel, atau sejarah manusia dinyatakan bahwa meskipun kejahatan akan merusak, tujuan dan maksud Yang Mahakuasa akan diteruskan dan dikembangkan sampai puncak kemenangan-Nya.&lt;br /&gt;
 &lt;br /&gt;
 Sebelum kita mempelajari Kitab Wahyu, kita perlu memikirkan hal penafsiran secara matang, sebab rumitnya kitab ini dan adanya banyak lambang, baik yang dijelaskan (1:20) maupun yang tidak dijelaskan (3:12), menyulitkan penafsirannya.&lt;br /&gt;
 &lt;br /&gt;
 Mengingat hal itu, penulis Tafsiran Kitab Wahyu memberikan prinsip-prinsip penafsiran sebagai berikut : pertama, penafsiran berdasarkan konteks serta struktur, kedua, penafsiran dengan menimbang latar belakang si penulis kitab dan para pembaca mula-mula, ketiga, penafsiran yang cenderung menerima arti harfiah, kecuali alasan kuat yang menuntuk arti kiasan, dan terakhir, penafsiran secara menyeluruh (komprehensif), yaitu penafsiran dengan menimbang seluruh ajaran Alkitab.&lt;br /&gt;
 &lt;br /&gt;
 Tafsiran-tafsiran dalam buku ini disusun secara langsung dari Kitab Wahyu berbahasa asli Yunani, sehingga para pembaca awam bisa menangkap pesan dan makna sesuai dengan maksud penulis aslinya.&amp;nbsp;&lt;br /&gt;
 &amp;nbsp;&lt;/p&gt;</t>
        </is>
      </c>
      <c r="Y1289" s="262" t="n">
        <v>120500</v>
      </c>
      <c r="Z1289" s="226" t="n"/>
      <c r="AA1289" s="241">
        <f>Y1708*Z1708</f>
        <v/>
      </c>
      <c r="AB1289" s="237" t="inlineStr">
        <is>
          <t>e031a4fc-c9c4-4828-aa28-72bf49b753ef</t>
        </is>
      </c>
    </row>
    <row r="1290" ht="15" customHeight="1" s="283">
      <c r="A1290" s="109" t="n">
        <v>1700</v>
      </c>
      <c r="B1290" s="222">
        <f>HYPERLINK("https://mocostore.moco.co.id/catalog/"&amp;AB1709,"Klik Disini")</f>
        <v/>
      </c>
      <c r="C1290" s="223" t="inlineStr">
        <is>
          <t>Seri Hidup Sehat: Kiat Hidup Sukses dan Berumur Panjang</t>
        </is>
      </c>
      <c r="D1290" s="223" t="n"/>
      <c r="E1290" s="223" t="inlineStr">
        <is>
          <t>Sulistyanto</t>
        </is>
      </c>
      <c r="F1290" s="223" t="inlineStr">
        <is>
          <t>978-979-29-64-69-1</t>
        </is>
      </c>
      <c r="G1290" s="223" t="inlineStr">
        <is>
          <t>978-979-29-9524-4</t>
        </is>
      </c>
      <c r="H1290" s="223" t="inlineStr">
        <is>
          <t>Kesehatan</t>
        </is>
      </c>
      <c r="I1290" s="258" t="inlineStr">
        <is>
          <t>Perguruan Tinggi</t>
        </is>
      </c>
      <c r="J1290" s="186" t="inlineStr">
        <is>
          <t>009.24</t>
        </is>
      </c>
      <c r="K1290" s="223" t="n"/>
      <c r="L1290" s="264" t="n"/>
      <c r="M1290" s="265" t="n"/>
      <c r="N1290" s="223" t="inlineStr">
        <is>
          <t>Indonesia</t>
        </is>
      </c>
      <c r="O1290" s="223" t="inlineStr">
        <is>
          <t>Tidak diketahui</t>
        </is>
      </c>
      <c r="P1290" s="260" t="n">
        <v>2018</v>
      </c>
      <c r="Q1290" s="260" t="n">
        <v>2018</v>
      </c>
      <c r="R1290" s="223" t="inlineStr">
        <is>
          <t>Penerbit Andi</t>
        </is>
      </c>
      <c r="S1290" s="223" t="inlineStr">
        <is>
          <t>Andi Offset CV</t>
        </is>
      </c>
      <c r="T1290" s="223" t="inlineStr">
        <is>
          <t>Lokal</t>
        </is>
      </c>
      <c r="U1290" s="261" t="n">
        <v>352</v>
      </c>
      <c r="V1290" s="86" t="inlineStr">
        <is>
          <t>pdf</t>
        </is>
      </c>
      <c r="W1290" s="223" t="inlineStr">
        <is>
          <t>8.1 MB</t>
        </is>
      </c>
      <c r="X1290" s="225" t="inlineStr">
        <is>
          <t>&lt;p&gt;Siapa yang tidak ingin berumur panjang, sehat, dan sukses? Kalau sudah sukses, tetapi tidak sehat, apa yang bisa kita lakukan? Atau sebaliknya, kalau kita tidak sehat, bagaimana kita bisa berupaya menu ju sukses?&amp;nbsp;&lt;br /&gt;
 Buku ini menceritakan mengenai bagaimana menjadi orang yang sukses dengan metode yang menarik. Penulis memaparkan proses kehidupan tanaman-tanaman untuk memotivasi seseorang supaya hidup sehat. Tanaman-tanaman, termasuk buah-buahan merupakan ciptaan Tuhan yang berfungsi bagi metabolisme tubuh manusia.&amp;nbsp;&lt;br /&gt;
 Ada 80 topik tentang tanaman dan makanan yang dibahas dalam buku ini, antara lain padi, pepaya, mangga, wortel, pisang jeruk, apel, tomat, dan masih banyak lainnya. Dalam masing-masing topik dipaparkan sifat dan kegunaan tanaman atau makanan tersebut, disertai dengan ilustrasi dan renungan supaya kita tidak hanya hidup sehat, tetapi juga bertumbuh dalam hal karakter. Selain itu, pada akhir seluruh bagian dicantumkan kata-kata bijaksana mengenai sukses dengan mengutip pandangan orang-orang hebat. Sela mat membaca.&amp;nbsp;&lt;/p&gt;</t>
        </is>
      </c>
      <c r="Y1290" s="262" t="n">
        <v>80000</v>
      </c>
      <c r="Z1290" s="226" t="n"/>
      <c r="AA1290" s="241">
        <f>Y1709*Z1709</f>
        <v/>
      </c>
      <c r="AB1290" s="237" t="inlineStr">
        <is>
          <t>93a28b15-9330-47ff-8153-4219a4422b63</t>
        </is>
      </c>
    </row>
    <row r="1291" ht="15" customHeight="1" s="283">
      <c r="A1291" s="109" t="n">
        <v>1701</v>
      </c>
      <c r="B1291" s="222">
        <f>HYPERLINK("https://mocostore.moco.co.id/catalog/"&amp;AB1710,"Klik Disini")</f>
        <v/>
      </c>
      <c r="C1291" s="223" t="inlineStr">
        <is>
          <t>Tafsiran Surat Filipi</t>
        </is>
      </c>
      <c r="D1291" s="223" t="n"/>
      <c r="E1291" s="223" t="inlineStr">
        <is>
          <t>Dave Hagelberg</t>
        </is>
      </c>
      <c r="F1291" s="223" t="inlineStr">
        <is>
          <t>978-979-29-1006-3</t>
        </is>
      </c>
      <c r="G1291" s="223" t="inlineStr">
        <is>
          <t>978-979-29-9309-7</t>
        </is>
      </c>
      <c r="H1291" s="223" t="inlineStr">
        <is>
          <t>Agama Kristen</t>
        </is>
      </c>
      <c r="I1291" s="258" t="inlineStr">
        <is>
          <t>Perguruan Tinggi</t>
        </is>
      </c>
      <c r="J1291" s="186" t="inlineStr">
        <is>
          <t>009.16</t>
        </is>
      </c>
      <c r="K1291" s="223" t="n"/>
      <c r="L1291" s="264" t="n"/>
      <c r="M1291" s="265" t="n"/>
      <c r="N1291" s="223" t="n"/>
      <c r="O1291" s="223" t="n"/>
      <c r="P1291" s="260" t="n">
        <v>2008</v>
      </c>
      <c r="Q1291" s="260" t="n">
        <v>2018</v>
      </c>
      <c r="R1291" s="223" t="inlineStr">
        <is>
          <t>Penerbit Andi</t>
        </is>
      </c>
      <c r="S1291" s="223" t="inlineStr">
        <is>
          <t>Andi Offset CV</t>
        </is>
      </c>
      <c r="T1291" s="223" t="n"/>
      <c r="U1291" s="261" t="n">
        <v>192</v>
      </c>
      <c r="V1291" s="86" t="inlineStr">
        <is>
          <t>pdf</t>
        </is>
      </c>
      <c r="W1291" s="223" t="inlineStr">
        <is>
          <t>14.9 MB</t>
        </is>
      </c>
      <c r="X1291" s="225" t="inlineStr">
        <is>
          <t>&lt;p&gt;Surat Filipi adalah salah satu surat Rasul Paulus kepada gereja mula-mula. Surat ini berisi ucapan terima kasihnya&amp;nbsp;&lt;br /&gt;
 kepada jemaat Filipi atas dukungan bantuan mereka dalam pelayanan misi. Jemaat Filipi adalah mitra Paulus dalam&amp;nbsp;&lt;br /&gt;
 pelayanan Injil.&lt;br /&gt;
 Dengan membaca seluruh surat yang terdiri dari 4 pasal ini, kita akan mendapati bahwa semua yang Paulus bagikan kepada&amp;nbsp;jemaat Filipi saat itu tetap relevan bagi gereja dan misionaris masa kini sebagai mitra Injil.&lt;br /&gt;
 Inti dari semua nasihat dan imbauan Paulus adalah meneladani Yesus Kristus dan menempatkan sukacita serta kemegahan&amp;nbsp;kita dalam-Nya. Bukan dalam pencapaian religius kita. Tidak juga tergantung pada situasi atau pujian manusia. Dengan&amp;nbsp;dasar hidup seperti ini, kita dapat menunaikan Amanat Agung dengan efektif.&lt;br /&gt;
 &amp;nbsp;&lt;/p&gt;</t>
        </is>
      </c>
      <c r="Y1291" s="262" t="n">
        <v>62500</v>
      </c>
      <c r="Z1291" s="226" t="n"/>
      <c r="AA1291" s="241">
        <f>Y1710*Z1710</f>
        <v/>
      </c>
      <c r="AB1291" s="237" t="inlineStr">
        <is>
          <t>c10307d2-da4e-4677-a26c-463c3bc61f78</t>
        </is>
      </c>
    </row>
    <row r="1292" ht="15" customHeight="1" s="283">
      <c r="A1292" s="109" t="n">
        <v>1702</v>
      </c>
      <c r="B1292" s="222">
        <f>HYPERLINK("https://mocostore.moco.co.id/catalog/"&amp;AB1711,"Klik Disini")</f>
        <v/>
      </c>
      <c r="C1292" s="223" t="inlineStr">
        <is>
          <t>Tips dan Tricks Series - Microsoft Excel: Teknik, Rumus, dan Fungsi Matematis Serta Manajemen File</t>
        </is>
      </c>
      <c r="D1292" s="223" t="n"/>
      <c r="E1292" s="223" t="inlineStr">
        <is>
          <t>ELCOM</t>
        </is>
      </c>
      <c r="F1292" s="223" t="inlineStr">
        <is>
          <t>978-979-29-2046-8</t>
        </is>
      </c>
      <c r="G1292" s="223" t="inlineStr">
        <is>
          <t>978-979-29-9495-7</t>
        </is>
      </c>
      <c r="H1292" s="223" t="inlineStr">
        <is>
          <t>Komputer &amp; Internet</t>
        </is>
      </c>
      <c r="I1292" s="258" t="inlineStr">
        <is>
          <t>Perguruan Tinggi</t>
        </is>
      </c>
      <c r="J1292" s="186" t="inlineStr">
        <is>
          <t>009.05</t>
        </is>
      </c>
      <c r="K1292" s="223" t="n"/>
      <c r="L1292" s="264" t="n"/>
      <c r="M1292" s="265" t="n"/>
      <c r="N1292" s="223" t="inlineStr">
        <is>
          <t>Indonesia</t>
        </is>
      </c>
      <c r="O1292" s="223" t="inlineStr">
        <is>
          <t>Tidak diketahui</t>
        </is>
      </c>
      <c r="P1292" s="260" t="n">
        <v>2011</v>
      </c>
      <c r="Q1292" s="260" t="n">
        <v>2018</v>
      </c>
      <c r="R1292" s="223" t="inlineStr">
        <is>
          <t>Penerbit Andi</t>
        </is>
      </c>
      <c r="S1292" s="223" t="inlineStr">
        <is>
          <t>Andi Offset CV</t>
        </is>
      </c>
      <c r="T1292" s="223" t="inlineStr">
        <is>
          <t>Lokal</t>
        </is>
      </c>
      <c r="U1292" s="261" t="n">
        <v>170</v>
      </c>
      <c r="V1292" s="86" t="inlineStr">
        <is>
          <t>pdf</t>
        </is>
      </c>
      <c r="W1292" s="223" t="inlineStr">
        <is>
          <t>14.4 MB</t>
        </is>
      </c>
      <c r="X1292" s="225" t="inlineStr">
        <is>
          <t>&lt;p&gt;Buku ini disusun dengan pola pembahasan step-by-step yang simpel, ringan, dan tidak bertele-tele sehingga menjadikan buku ini mudah untuk dipelajari dan dipraktikkan. Secara ringkas, materi di dalam buku ini membahas:&lt;br /&gt;
 &amp;bull; Konversi dan Perhitungan Matematis&lt;br /&gt;
 &amp;bull; Diagram dan Grafik&lt;br /&gt;
 &amp;bull; Analisis Data dan Bekerja dengan List&lt;br /&gt;
 &amp;bull; Bekerja dengan File&lt;br /&gt;
 &amp;bull; Printing&lt;/p&gt;</t>
        </is>
      </c>
      <c r="Y1292" s="262" t="n">
        <v>55000</v>
      </c>
      <c r="Z1292" s="226" t="n"/>
      <c r="AA1292" s="241">
        <f>Y1711*Z1711</f>
        <v/>
      </c>
      <c r="AB1292" s="237" t="inlineStr">
        <is>
          <t>e5caa41d-eac8-4d27-8444-117738e0da8a</t>
        </is>
      </c>
    </row>
    <row r="1293" ht="15" customHeight="1" s="283">
      <c r="A1293" s="109" t="n">
        <v>1703</v>
      </c>
      <c r="B1293" s="222">
        <f>HYPERLINK("https://mocostore.moco.co.id/catalog/"&amp;AB1712,"Klik Disini")</f>
        <v/>
      </c>
      <c r="C1293" s="223" t="inlineStr">
        <is>
          <t>Seri Humor dan Ilustrasi: 100 Kisah Kocak yang Membuat Bijak</t>
        </is>
      </c>
      <c r="D1293" s="223" t="n"/>
      <c r="E1293" s="223" t="inlineStr">
        <is>
          <t>Xavier Quentin Pranata</t>
        </is>
      </c>
      <c r="F1293" s="223" t="inlineStr">
        <is>
          <t>978-979-29-3700-8</t>
        </is>
      </c>
      <c r="G1293" s="223" t="inlineStr">
        <is>
          <t>978-979-29-9527-5</t>
        </is>
      </c>
      <c r="H1293" s="223" t="inlineStr">
        <is>
          <t>Agama Kristen</t>
        </is>
      </c>
      <c r="I1293" s="258" t="inlineStr">
        <is>
          <t>Perguruan Tinggi</t>
        </is>
      </c>
      <c r="J1293" s="186" t="inlineStr">
        <is>
          <t>009.16</t>
        </is>
      </c>
      <c r="K1293" s="223" t="n"/>
      <c r="L1293" s="264" t="n"/>
      <c r="M1293" s="265" t="n"/>
      <c r="N1293" s="223" t="inlineStr">
        <is>
          <t>Indonesia</t>
        </is>
      </c>
      <c r="O1293" s="223" t="inlineStr">
        <is>
          <t>Tidak diketahui</t>
        </is>
      </c>
      <c r="P1293" s="260" t="n">
        <v>2014</v>
      </c>
      <c r="Q1293" s="260" t="n">
        <v>2018</v>
      </c>
      <c r="R1293" s="223" t="inlineStr">
        <is>
          <t>Penerbit Andi</t>
        </is>
      </c>
      <c r="S1293" s="223" t="inlineStr">
        <is>
          <t>Andi Offset CV</t>
        </is>
      </c>
      <c r="T1293" s="223" t="inlineStr">
        <is>
          <t>Lokal</t>
        </is>
      </c>
      <c r="U1293" s="261" t="n">
        <v>168</v>
      </c>
      <c r="V1293" s="86" t="inlineStr">
        <is>
          <t>pdf</t>
        </is>
      </c>
      <c r="W1293" s="223" t="inlineStr">
        <is>
          <t>4.9 MB</t>
        </is>
      </c>
      <c r="X1293" s="225" t="inlineStr">
        <is>
          <t>&lt;p&gt;BANYAK cara untuk meningkatkan upaya pemberdayaan dan pembelajaran seseorang dan salah satu cara yang sangat populer adalah lewat bacaan. ltu sebabnya, dalam rangka meningkatkan upaya tersebut, buku ini diterbitkan. Sangat mungkin buku-buku yang menyajikan kisah-kisah lucu sudah banyak, namun kumpulan kisah lucu yang disajikan dalam buku ini datang dari berbagai sumber yang sempat dikumpulkan oleh penulis.&amp;nbsp;&lt;br /&gt;
 Mengapa kisah-kisah lucu perlu dibukukan? Sebab, dengan cara demikian kisah-kisah tersebut bisa didokumentasikan sehingga isinya, yang berupa pesan-pesan atau ajaran-ajaran yang bersifat moral, motivasional, atau inspirasional, tidak mudah lenyap begitu saja.&amp;nbsp;&lt;br /&gt;
 Nah, 100 Kisah Kocak yang Membuat Bijak ini menyajikan kisah-kisah atau cerita-cerita lucu yang dapat memotivasi atau menginspirasi Anda. Selain itu, Anda juga bisa menggunakannya sebagai bahan ice breaker (pembangkit suasana) ketika Anda hendak memulai suatu pertemuan, yang suasananya tampak kaku atau tegang.&amp;nbsp;&lt;/p&gt;</t>
        </is>
      </c>
      <c r="Y1293" s="262" t="n">
        <v>42000</v>
      </c>
      <c r="Z1293" s="226" t="n"/>
      <c r="AA1293" s="241">
        <f>Y1712*Z1712</f>
        <v/>
      </c>
      <c r="AB1293" s="237" t="inlineStr">
        <is>
          <t>44c44210-1b05-4567-8494-a489737a5bc9</t>
        </is>
      </c>
    </row>
    <row r="1294" ht="15" customHeight="1" s="283">
      <c r="A1294" s="109" t="n">
        <v>1705</v>
      </c>
      <c r="B1294" s="222">
        <f>HYPERLINK("https://mocostore.moco.co.id/catalog/"&amp;AB1714,"Klik Disini")</f>
        <v/>
      </c>
      <c r="C1294" s="223" t="inlineStr">
        <is>
          <t>Seri Jurus Para Pakar: Solusi Instan Animasi Karakter dengan Adobe Flash</t>
        </is>
      </c>
      <c r="D1294" s="223" t="n"/>
      <c r="E1294" s="223" t="inlineStr">
        <is>
          <t>Muchammad Abrori</t>
        </is>
      </c>
      <c r="F1294" s="223" t="inlineStr">
        <is>
          <t>978-979-29-0773-5</t>
        </is>
      </c>
      <c r="G1294" s="223" t="inlineStr">
        <is>
          <t>978-979-29-9532-9</t>
        </is>
      </c>
      <c r="H1294" s="223" t="inlineStr">
        <is>
          <t>Komputer &amp; Internet</t>
        </is>
      </c>
      <c r="I1294" s="258" t="inlineStr">
        <is>
          <t>Perguruan Tinggi</t>
        </is>
      </c>
      <c r="J1294" s="186" t="inlineStr">
        <is>
          <t>009.05</t>
        </is>
      </c>
      <c r="K1294" s="223" t="n"/>
      <c r="L1294" s="264" t="n"/>
      <c r="M1294" s="265" t="n"/>
      <c r="N1294" s="223" t="inlineStr">
        <is>
          <t>Indonesia</t>
        </is>
      </c>
      <c r="O1294" s="223" t="inlineStr">
        <is>
          <t>Tidak diketahui</t>
        </is>
      </c>
      <c r="P1294" s="260" t="n">
        <v>2009</v>
      </c>
      <c r="Q1294" s="260" t="n">
        <v>2018</v>
      </c>
      <c r="R1294" s="223" t="inlineStr">
        <is>
          <t>Penerbit Andi</t>
        </is>
      </c>
      <c r="S1294" s="223" t="inlineStr">
        <is>
          <t>Andi Offset CV</t>
        </is>
      </c>
      <c r="T1294" s="223" t="inlineStr">
        <is>
          <t>Lokal</t>
        </is>
      </c>
      <c r="U1294" s="261" t="n">
        <v>178</v>
      </c>
      <c r="V1294" s="86" t="inlineStr">
        <is>
          <t>pdf</t>
        </is>
      </c>
      <c r="W1294" s="223" t="inlineStr">
        <is>
          <t>3.7 MB</t>
        </is>
      </c>
      <c r="X1294" s="225" t="inlineStr">
        <is>
          <t>&lt;p&gt;Saat ini Adobe Flash CS4 tidak hanya digunakan untuk membuat animasi benda-benda saja, tetapi juga digunakan untuk membuat animasi karakter atau animasi manusia. Bagi orang awam, untuk membuat gerakan, seperti gerakan kungfu, berlari, atau bernyanyi akan terasa sangat rumit. Tidak terbayang bagaimana cara membuatnya, pasti dibutuhkan pengetahuan dan pengalaman yang mendalam tentang Flash.&lt;br /&gt;
 &lt;br /&gt;
 Buku ini akan membuka mata pembaca bahwa membuat animasi karakter tidaklah sesulit yang diperkirakan. Pembaca hanya membutuhkan sebuah teknik kunci. Teknik kunci dengan tool yang tepat tersebut akan membantu pembuatan animasi karakter menjadi lebih mudah dan cepat. Semua gerakan yang rumit juga dapat diwujudkan dengan mudah dan cepat.&lt;br /&gt;
 &lt;br /&gt;
 Untuk menguasai teknik-teknik tersebut, tidaklah dibutuhkan kemampuan yang mendalam tentang Flash. Buku ini akan menuntun pembaca untuk menguasai teknik-teknik tersebut dengan cepat, tidak memerlukan waktu berminggu-minggu untuk menguasainya.&lt;/p&gt;</t>
        </is>
      </c>
      <c r="Y1294" s="262" t="n">
        <v>66000</v>
      </c>
      <c r="Z1294" s="226" t="n"/>
      <c r="AA1294" s="241">
        <f>Y1714*Z1714</f>
        <v/>
      </c>
      <c r="AB1294" s="237" t="inlineStr">
        <is>
          <t>551d8739-31ca-41fe-b47f-3e51b43bad53</t>
        </is>
      </c>
    </row>
    <row r="1295" ht="15" customHeight="1" s="283">
      <c r="A1295" s="109" t="n">
        <v>1707</v>
      </c>
      <c r="B1295" s="222">
        <f>HYPERLINK("https://mocostore.moco.co.id/catalog/"&amp;AB1716,"Klik Disini")</f>
        <v/>
      </c>
      <c r="C1295" s="223" t="inlineStr">
        <is>
          <t>Tafsiran Surat Kolose</t>
        </is>
      </c>
      <c r="D1295" s="223" t="n"/>
      <c r="E1295" s="223" t="inlineStr">
        <is>
          <t>Dave Hagelberg</t>
        </is>
      </c>
      <c r="F1295" s="223" t="inlineStr">
        <is>
          <t>978-979-29-2827-3</t>
        </is>
      </c>
      <c r="G1295" s="223" t="inlineStr">
        <is>
          <t>978-979-29-9314-1</t>
        </is>
      </c>
      <c r="H1295" s="223" t="inlineStr">
        <is>
          <t>Agama Kristen</t>
        </is>
      </c>
      <c r="I1295" s="258" t="inlineStr">
        <is>
          <t>Perguruan Tinggi</t>
        </is>
      </c>
      <c r="J1295" s="186" t="inlineStr">
        <is>
          <t>009.16</t>
        </is>
      </c>
      <c r="K1295" s="223" t="n"/>
      <c r="L1295" s="264" t="n"/>
      <c r="M1295" s="265" t="n"/>
      <c r="N1295" s="223" t="inlineStr">
        <is>
          <t>Indonesia</t>
        </is>
      </c>
      <c r="O1295" s="223" t="inlineStr">
        <is>
          <t>Tidak diketahui</t>
        </is>
      </c>
      <c r="P1295" s="260" t="n">
        <v>2013</v>
      </c>
      <c r="Q1295" s="260" t="n">
        <v>2018</v>
      </c>
      <c r="R1295" s="223" t="inlineStr">
        <is>
          <t>Penerbit Andi</t>
        </is>
      </c>
      <c r="S1295" s="223" t="inlineStr">
        <is>
          <t>Andi Offset CV</t>
        </is>
      </c>
      <c r="T1295" s="223" t="inlineStr">
        <is>
          <t>Lokal</t>
        </is>
      </c>
      <c r="U1295" s="261" t="n">
        <v>296</v>
      </c>
      <c r="V1295" s="86" t="inlineStr">
        <is>
          <t>pdf</t>
        </is>
      </c>
      <c r="W1295" s="223" t="inlineStr">
        <is>
          <t>3.5 MB</t>
        </is>
      </c>
      <c r="X1295" s="225" t="inlineStr">
        <is>
          <t>&lt;p&gt;Sinopsis: Buku ini memaparkan secara mendetail surat Paulus kepada jemaat di Kolose. Ini merupakan pendalaman materi yang cerdas dan lengkap yang membawa Anda ke dalam dunia Paulus dan situasi yang terjadi di Kolose. Anda akan mendapatkan wawasan yang lebih dalam, luas dan matang tentang Surat Kolose secara menyeluruh.&lt;/p&gt;</t>
        </is>
      </c>
      <c r="Y1295" s="262" t="n">
        <v>77000</v>
      </c>
      <c r="Z1295" s="226" t="n"/>
      <c r="AA1295" s="241">
        <f>Y1716*Z1716</f>
        <v/>
      </c>
      <c r="AB1295" s="237" t="inlineStr">
        <is>
          <t>fafd22e2-f909-4b1a-b4b5-9d5f433fb07f</t>
        </is>
      </c>
    </row>
    <row r="1296" ht="15" customHeight="1" s="283">
      <c r="A1296" s="109" t="n">
        <v>1708</v>
      </c>
      <c r="B1296" s="222">
        <f>HYPERLINK("https://mocostore.moco.co.id/catalog/"&amp;AB1717,"Klik Disini")</f>
        <v/>
      </c>
      <c r="C1296" s="223" t="inlineStr">
        <is>
          <t>Seri Kebut Semalam: Ayo Belajar Mudah Animasi Flash CS4</t>
        </is>
      </c>
      <c r="D1296" s="223" t="n"/>
      <c r="E1296" s="223" t="inlineStr">
        <is>
          <t>DigiBook Technology</t>
        </is>
      </c>
      <c r="F1296" s="223" t="inlineStr">
        <is>
          <t>978-979-29-0829-9</t>
        </is>
      </c>
      <c r="G1296" s="223" t="inlineStr">
        <is>
          <t>978-979-29-9539-8</t>
        </is>
      </c>
      <c r="H1296" s="223" t="inlineStr">
        <is>
          <t>Komputer &amp; Internet</t>
        </is>
      </c>
      <c r="I1296" s="258" t="inlineStr">
        <is>
          <t>Perguruan Tinggi</t>
        </is>
      </c>
      <c r="J1296" s="186" t="inlineStr">
        <is>
          <t>009.05</t>
        </is>
      </c>
      <c r="K1296" s="223" t="n"/>
      <c r="L1296" s="264" t="n"/>
      <c r="M1296" s="265" t="n"/>
      <c r="N1296" s="223" t="inlineStr">
        <is>
          <t>Indonesia</t>
        </is>
      </c>
      <c r="O1296" s="223" t="inlineStr">
        <is>
          <t>Tidak diketahui</t>
        </is>
      </c>
      <c r="P1296" s="260" t="n">
        <v>2009</v>
      </c>
      <c r="Q1296" s="260" t="n">
        <v>2018</v>
      </c>
      <c r="R1296" s="223" t="inlineStr">
        <is>
          <t>Penerbit Andi</t>
        </is>
      </c>
      <c r="S1296" s="223" t="inlineStr">
        <is>
          <t>Andi Offset CV</t>
        </is>
      </c>
      <c r="T1296" s="223" t="inlineStr">
        <is>
          <t>Lokal</t>
        </is>
      </c>
      <c r="U1296" s="261" t="n">
        <v>220</v>
      </c>
      <c r="V1296" s="86" t="inlineStr">
        <is>
          <t>pdf</t>
        </is>
      </c>
      <c r="W1296" s="223" t="inlineStr">
        <is>
          <t>11.7 MB</t>
        </is>
      </c>
      <c r="X1296" s="225" t="inlineStr">
        <is>
          <t>&lt;p&gt;Sekarang adalah zamannya dunia digital. Dengan mudah, setiap hari, kita akan bersentuhan dengan produk-produk digital termasuk animasi. Saat kita membuka akan disuguhi animasi iklan, clip, bahkan desain web itu sendiri dibuat dengan animasi.&lt;br /&gt;
 Adobe Flash adalah software paling popular untuk membuat animasi. Software ini dapat digunakan mulai dari pemula sampai para profesional. Hasil karya dari flash mulai dari karya sederhana sampai karya animasi yang kompleks dan canggih, semuanya bisa dibuat dengan Adobe Flash.&lt;br /&gt;
 Buku ini mengajak Anda untuk mengenal software Adobe Flash setahap demi setahap. Modul-modul yang dibahas dalam buku ini telah diseleksi dengan ketat. Anda tidak akan mubazir belajar. Dengan buku ini, Anda akan bisa menguasai flash dan siap berkembang hanya dalam waktu semalam. Cobalah!&lt;/p&gt;</t>
        </is>
      </c>
      <c r="Y1296" s="262" t="n">
        <v>76000</v>
      </c>
      <c r="Z1296" s="226" t="n"/>
      <c r="AA1296" s="241">
        <f>Y1717*Z1717</f>
        <v/>
      </c>
      <c r="AB1296" s="237" t="inlineStr">
        <is>
          <t>4fb20f1b-ac32-4e53-bf25-af66ef055d68</t>
        </is>
      </c>
    </row>
    <row r="1297" ht="15" customHeight="1" s="283">
      <c r="A1297" s="109" t="n">
        <v>1710</v>
      </c>
      <c r="B1297" s="222">
        <f>HYPERLINK("https://mocostore.moco.co.id/catalog/"&amp;AB1719,"Klik Disini")</f>
        <v/>
      </c>
      <c r="C1297" s="223" t="inlineStr">
        <is>
          <t>Tafsiran Surat Roma</t>
        </is>
      </c>
      <c r="D1297" s="223" t="n"/>
      <c r="E1297" s="223" t="inlineStr">
        <is>
          <t>Pdt.David Ibrahim</t>
        </is>
      </c>
      <c r="F1297" s="223" t="inlineStr">
        <is>
          <t>978-979-29-1980-6</t>
        </is>
      </c>
      <c r="G1297" s="223" t="inlineStr">
        <is>
          <t>978-979-29-9318-9</t>
        </is>
      </c>
      <c r="H1297" s="223" t="inlineStr">
        <is>
          <t>Agama Kristen</t>
        </is>
      </c>
      <c r="I1297" s="258" t="inlineStr">
        <is>
          <t>Perguruan Tinggi</t>
        </is>
      </c>
      <c r="J1297" s="186" t="inlineStr">
        <is>
          <t>009.16</t>
        </is>
      </c>
      <c r="K1297" s="264" t="n"/>
      <c r="L1297" s="264" t="n"/>
      <c r="M1297" s="259" t="n"/>
      <c r="N1297" s="223" t="inlineStr">
        <is>
          <t>Indonesia</t>
        </is>
      </c>
      <c r="O1297" s="223" t="inlineStr">
        <is>
          <t>Tidak diketahui</t>
        </is>
      </c>
      <c r="P1297" s="260" t="n">
        <v>2011</v>
      </c>
      <c r="Q1297" s="260" t="n">
        <v>2018</v>
      </c>
      <c r="R1297" s="223" t="inlineStr">
        <is>
          <t>Penerbit Andi</t>
        </is>
      </c>
      <c r="S1297" s="223" t="inlineStr">
        <is>
          <t>Andi Offset CV</t>
        </is>
      </c>
      <c r="T1297" s="223" t="inlineStr">
        <is>
          <t>Lokal</t>
        </is>
      </c>
      <c r="U1297" s="261" t="n">
        <v>360</v>
      </c>
      <c r="V1297" s="86" t="inlineStr">
        <is>
          <t>pdf</t>
        </is>
      </c>
      <c r="W1297" s="223" t="inlineStr">
        <is>
          <t>9.1 MB</t>
        </is>
      </c>
      <c r="X1297" s="225" t="inlineStr">
        <is>
          <t>&lt;p&gt;Paulus adalah rasul yang melayani bangsa kafir. &amp;nbsp;Kemungkinan Paulus menulis surat Roma ini antara 56-58&amp;nbsp;M. Surat ini adalah salah satu surat terkaya dari Paulus. Di&amp;nbsp;dalamnya kita melihat wahyu dasar dari Alkitab berhubungan dengan manusia, yaitu tidak seorang pun menerima keselamatan dari Allah, tanpa dasar pembenaran oleh iman. lni adalah kitab pada masa reformasi yang dipakai oleh Marthin&amp;nbsp;Luther King, Jr melawan pengajaran yang tidak benar. Surat Roma menjawab pertanyaan bagaimana mungkin seseorang dibenarkan di hadapan Allah melalui iman dan menjelaskan&amp;nbsp;pengajaran yang lengkap tentang cara pembenaran oleh Allah melalui iman.&amp;nbsp;Tafsiran Surat Roma mengupas secara mendalam Surat Roma dari sudut pandang yang berbeda. Mengkaji ayat demi ayat dengan detail dan lengkap, dan menggali dari kata-kata dalam bahasa Yunani, buku ini akan&amp;nbsp;, membantu Anda untuk lebih memahami Surat Roma. Tidak hanya itu, kajian yang termuat di dalamnya mudah untuk dimengerti dan diaplikasikan dalam kehidupan sehari-hari. Buku ini sangat tepat untuk&amp;nbsp;Anda yang tertarik meneliti surat-surat kiriman&amp;nbsp;&amp;nbsp;Rasul Paulus, para teolog, atau orang awam&amp;nbsp;yang rindu mempelajari firman Tuhan yang&amp;nbsp;ada dalam Surat Roma&amp;nbsp;&lt;/p&gt;</t>
        </is>
      </c>
      <c r="Y1297" s="262" t="n">
        <v>95000</v>
      </c>
      <c r="Z1297" s="226" t="n"/>
      <c r="AA1297" s="241">
        <f>Y1719*Z1719</f>
        <v/>
      </c>
      <c r="AB1297" s="237" t="inlineStr">
        <is>
          <t>4aa15cd2-544e-44ec-86a5-bf88576ed808</t>
        </is>
      </c>
    </row>
    <row r="1298" ht="15" customHeight="1" s="283">
      <c r="A1298" s="109" t="n">
        <v>1711</v>
      </c>
      <c r="B1298" s="222">
        <f>HYPERLINK("https://mocostore.moco.co.id/catalog/"&amp;AB1720,"Klik Disini")</f>
        <v/>
      </c>
      <c r="C1298" s="223" t="inlineStr">
        <is>
          <t>Seri Kebut Semalam: Ayo Belajar Mudah Dreamweaver CS4</t>
        </is>
      </c>
      <c r="D1298" s="223" t="n"/>
      <c r="E1298" s="223" t="inlineStr">
        <is>
          <t>DigiBook Technology</t>
        </is>
      </c>
      <c r="F1298" s="223" t="inlineStr">
        <is>
          <t>978-979-29-0912-8</t>
        </is>
      </c>
      <c r="G1298" s="223" t="inlineStr">
        <is>
          <t>978-979-29-9544-2</t>
        </is>
      </c>
      <c r="H1298" s="223" t="inlineStr">
        <is>
          <t>Komputer &amp; Internet</t>
        </is>
      </c>
      <c r="I1298" s="258" t="inlineStr">
        <is>
          <t>Perguruan Tinggi</t>
        </is>
      </c>
      <c r="J1298" s="186" t="inlineStr">
        <is>
          <t>009.05</t>
        </is>
      </c>
      <c r="K1298" s="223" t="n"/>
      <c r="L1298" s="264" t="n"/>
      <c r="M1298" s="265" t="n"/>
      <c r="N1298" s="223" t="inlineStr">
        <is>
          <t>Indonesia</t>
        </is>
      </c>
      <c r="O1298" s="223" t="inlineStr">
        <is>
          <t>Tidak diketahui</t>
        </is>
      </c>
      <c r="P1298" s="260" t="n">
        <v>2009</v>
      </c>
      <c r="Q1298" s="260" t="n">
        <v>2018</v>
      </c>
      <c r="R1298" s="223" t="inlineStr">
        <is>
          <t>Penerbit Andi</t>
        </is>
      </c>
      <c r="S1298" s="223" t="inlineStr">
        <is>
          <t>Andi Offset CV</t>
        </is>
      </c>
      <c r="T1298" s="223" t="inlineStr">
        <is>
          <t>Lokal</t>
        </is>
      </c>
      <c r="U1298" s="261" t="n">
        <v>222</v>
      </c>
      <c r="V1298" s="86" t="inlineStr">
        <is>
          <t>pdf</t>
        </is>
      </c>
      <c r="W1298" s="223" t="inlineStr">
        <is>
          <t>12.3 MB</t>
        </is>
      </c>
      <c r="X1298" s="225" t="inlineStr">
        <is>
          <t>&lt;p&gt;Internet menjadi salah salah trent saat ini perkembangan teknologinya pun sangat pesat, banyak orang yang ingin menadi seorang programmer web atau pun desain web. Untuk membuat sebuah website yang menarik dibutuhkan sebuah tool yang dapat memudahkan kita dalam mendesain dan memprogram website sehingga kita dapat menghasilkan website dalam wantu singkat.&lt;br /&gt;
 &lt;br /&gt;
 Dreamweaver adalah tool/software yang digunakan membuat sebuah halaman website mulai dari desain sampai program. Software ini telah banyak digunakan oleh para progammer web di seluruh dunia dan menhasilkan website-website yang menarik dan profesional.&lt;br /&gt;
 &lt;br /&gt;
 Buku ini mengajak anda untuk mempelajari Adobe Dreamweaver CS4. Dengan mahir menggunakan Adobe Dreamweaver CS4, maka anda telah memliki bekal penting untuk menjadi programmer web yang profesional. Adobe Dreamweaver CS4 merupakan tools yang tepat untuk menjadikan anda seorang programmer web yang profesional.&lt;br /&gt;
 &lt;br /&gt;
 Ayo kuasai Adobe Dreanweaver CS4 sekarang juga&lt;/p&gt;</t>
        </is>
      </c>
      <c r="Y1298" s="262" t="n">
        <v>76000</v>
      </c>
      <c r="Z1298" s="226" t="n"/>
      <c r="AA1298" s="241">
        <f>Y1720*Z1720</f>
        <v/>
      </c>
      <c r="AB1298" s="237" t="inlineStr">
        <is>
          <t>748d27a5-e397-4d53-a985-2c0d9e28ee98</t>
        </is>
      </c>
    </row>
    <row r="1299" ht="15" customHeight="1" s="283">
      <c r="A1299" s="109" t="n">
        <v>1712</v>
      </c>
      <c r="B1299" s="222">
        <f>HYPERLINK("https://mocostore.moco.co.id/catalog/"&amp;AB1721,"Klik Disini")</f>
        <v/>
      </c>
      <c r="C1299" s="223" t="inlineStr">
        <is>
          <t>Petualangan Bahasa C (Implementasi Pemrograman Bahasa C dalam Berbagai Bidang)</t>
        </is>
      </c>
      <c r="D1299" s="223" t="n"/>
      <c r="E1299" s="223" t="inlineStr">
        <is>
          <t>Jasson Prestiliano</t>
        </is>
      </c>
      <c r="F1299" s="223" t="inlineStr">
        <is>
          <t>979-731-753-6</t>
        </is>
      </c>
      <c r="G1299" s="223" t="inlineStr">
        <is>
          <t>978-979-29-9160-4</t>
        </is>
      </c>
      <c r="H1299" s="223" t="inlineStr">
        <is>
          <t>Pemograman</t>
        </is>
      </c>
      <c r="I1299" s="258" t="inlineStr">
        <is>
          <t>Perguruan Tinggi</t>
        </is>
      </c>
      <c r="J1299" s="186" t="inlineStr">
        <is>
          <t>009.05</t>
        </is>
      </c>
      <c r="K1299" s="223" t="n"/>
      <c r="L1299" s="264" t="n"/>
      <c r="M1299" s="265" t="n"/>
      <c r="N1299" s="223" t="inlineStr">
        <is>
          <t>Indonesia</t>
        </is>
      </c>
      <c r="O1299" s="223" t="inlineStr">
        <is>
          <t>Tidak diketahui</t>
        </is>
      </c>
      <c r="P1299" s="260" t="n">
        <v>2005</v>
      </c>
      <c r="Q1299" s="260" t="n">
        <v>2018</v>
      </c>
      <c r="R1299" s="223" t="inlineStr">
        <is>
          <t>Penerbit Andi</t>
        </is>
      </c>
      <c r="S1299" s="223" t="inlineStr">
        <is>
          <t>Andi Offset CV</t>
        </is>
      </c>
      <c r="T1299" s="223" t="inlineStr">
        <is>
          <t>Lokal</t>
        </is>
      </c>
      <c r="U1299" s="261" t="n">
        <v>248</v>
      </c>
      <c r="V1299" s="86" t="inlineStr">
        <is>
          <t>pdf</t>
        </is>
      </c>
      <c r="W1299" s="223" t="inlineStr">
        <is>
          <t>11.4 MB</t>
        </is>
      </c>
      <c r="X1299" s="225" t="inlineStr">
        <is>
          <t>&lt;p&gt;Bahasa C merupakan salah satu bahasa pemrograman yang secara de facto telah diakui sebagai bahasa standar pemrograman. Bahasa C digolongkan dalam bahasa tingkat tinggi dari segi mudahnya dipahami manusia. Semakin tinggi tingkat bahasa pemrograman akan semakin mudah bahasa pemrograman tersebut diakses manusia.&lt;/p&gt;
 &lt;p&gt;Buku Petualangan Bahasa C mencoba menelusuri penerapan bahasa C untuk&amp;nbsp;berbagai keperluan. Kasus-kasus yang&amp;nbsp;diberikan cukup lengkap, mulai dari&amp;nbsp;penerapan dalam kehidupan sehari-hari sampai pada penerapannya di bidang teknis dan grafis. Buku ini berisi programprogram praktis siap pakai, bukan pelajaran dasar ten tang bahasa C.&lt;/p&gt;</t>
        </is>
      </c>
      <c r="Y1299" s="262" t="n">
        <v>84000</v>
      </c>
      <c r="Z1299" s="226" t="n"/>
      <c r="AA1299" s="241">
        <f>Y1721*Z1721</f>
        <v/>
      </c>
      <c r="AB1299" s="237" t="inlineStr">
        <is>
          <t>5b3c27c7-dfa1-45b3-a5f6-2b7e4bfb1933</t>
        </is>
      </c>
    </row>
    <row r="1300" ht="15" customHeight="1" s="283">
      <c r="A1300" s="109" t="n">
        <v>1713</v>
      </c>
      <c r="B1300" s="222">
        <f>HYPERLINK("https://mocostore.moco.co.id/catalog/"&amp;AB1722,"Klik Disini")</f>
        <v/>
      </c>
      <c r="C1300" s="223" t="inlineStr">
        <is>
          <t>Tafsiran Surat Yakobus: Iman dan Perbuatan</t>
        </is>
      </c>
      <c r="D1300" s="223" t="n"/>
      <c r="E1300" s="223" t="inlineStr">
        <is>
          <t>Dr. Rainer Scheunemann</t>
        </is>
      </c>
      <c r="F1300" s="223" t="inlineStr">
        <is>
          <t>978-979-29-3606-3</t>
        </is>
      </c>
      <c r="G1300" s="223" t="inlineStr">
        <is>
          <t>978-979-29-9321-9</t>
        </is>
      </c>
      <c r="H1300" s="223" t="inlineStr">
        <is>
          <t>Agama Kristen</t>
        </is>
      </c>
      <c r="I1300" s="258" t="inlineStr">
        <is>
          <t>Perguruan Tinggi</t>
        </is>
      </c>
      <c r="J1300" s="186" t="inlineStr">
        <is>
          <t>009.16</t>
        </is>
      </c>
      <c r="K1300" s="223" t="n"/>
      <c r="L1300" s="264" t="n"/>
      <c r="M1300" s="265" t="n"/>
      <c r="N1300" s="223" t="inlineStr">
        <is>
          <t>Indonesia</t>
        </is>
      </c>
      <c r="O1300" s="223" t="inlineStr">
        <is>
          <t>Tidak diketahui</t>
        </is>
      </c>
      <c r="P1300" s="260" t="n">
        <v>2013</v>
      </c>
      <c r="Q1300" s="260" t="n">
        <v>2018</v>
      </c>
      <c r="R1300" s="223" t="inlineStr">
        <is>
          <t>Penerbit Andi</t>
        </is>
      </c>
      <c r="S1300" s="223" t="inlineStr">
        <is>
          <t>Andi Offset CV</t>
        </is>
      </c>
      <c r="T1300" s="223" t="inlineStr">
        <is>
          <t>Lokal</t>
        </is>
      </c>
      <c r="U1300" s="261" t="n">
        <v>160</v>
      </c>
      <c r="V1300" s="86" t="inlineStr">
        <is>
          <t>pdf</t>
        </is>
      </c>
      <c r="W1300" s="223" t="inlineStr">
        <is>
          <t>5.8 MB</t>
        </is>
      </c>
      <c r="X1300" s="225" t="inlineStr">
        <is>
          <t>&lt;p&gt;Surat Yakobus merupakan surat yang bersifat praktis daripada theologis. Buku ini merupakan tafsiran dari surat Yakobus. Penulis dalam bagian awal memaparkan introduksi surat ini untuk membantu pembaca memahami isi surat. Penulis memaparkan uraiannya dengan memerhatikan arti kata dan gramatika teks untuk mendasari penafsirannya sehingga dihasilkan penafsiran yang akurat. Buku ini dikemas dengan bahasa yang sederhana sehingga mudah dipahami. Buku ini akan menolong Anda memahami surat Yakobus dan mengaplikasikan kebenaran itu dalam hidup sehari-hari.&lt;br /&gt;
 &amp;nbsp;&lt;/p&gt;</t>
        </is>
      </c>
      <c r="Y1300" s="262" t="n">
        <v>55000</v>
      </c>
      <c r="Z1300" s="226" t="n"/>
      <c r="AA1300" s="241">
        <f>Y1722*Z1722</f>
        <v/>
      </c>
      <c r="AB1300" s="237" t="inlineStr">
        <is>
          <t>78f80db2-8e3f-4ece-901b-c30c524fbba7</t>
        </is>
      </c>
    </row>
    <row r="1301" ht="15" customHeight="1" s="283">
      <c r="A1301" s="109" t="n">
        <v>1714</v>
      </c>
      <c r="B1301" s="222">
        <f>HYPERLINK("https://mocostore.moco.co.id/catalog/"&amp;AB1723,"Klik Disini")</f>
        <v/>
      </c>
      <c r="C1301" s="223" t="inlineStr">
        <is>
          <t>Seri Kebut Semalam: Ayo Belajar Mudah Fireworks CS4</t>
        </is>
      </c>
      <c r="D1301" s="223" t="n"/>
      <c r="E1301" s="223" t="inlineStr">
        <is>
          <t>DigiBook Technology</t>
        </is>
      </c>
      <c r="F1301" s="223" t="inlineStr">
        <is>
          <t>978-979-29-0828-2</t>
        </is>
      </c>
      <c r="G1301" s="223" t="inlineStr">
        <is>
          <t>978-979-29-9547-3</t>
        </is>
      </c>
      <c r="H1301" s="223" t="inlineStr">
        <is>
          <t>Komputer &amp; Internet</t>
        </is>
      </c>
      <c r="I1301" s="258" t="inlineStr">
        <is>
          <t>Perguruan Tinggi</t>
        </is>
      </c>
      <c r="J1301" s="186" t="inlineStr">
        <is>
          <t>009.05</t>
        </is>
      </c>
      <c r="K1301" s="223" t="n"/>
      <c r="L1301" s="264" t="n"/>
      <c r="M1301" s="265" t="n"/>
      <c r="N1301" s="223" t="inlineStr">
        <is>
          <t>Indonesia</t>
        </is>
      </c>
      <c r="O1301" s="223" t="inlineStr">
        <is>
          <t>Tidak diketahui</t>
        </is>
      </c>
      <c r="P1301" s="260" t="n">
        <v>2009</v>
      </c>
      <c r="Q1301" s="260" t="n">
        <v>2018</v>
      </c>
      <c r="R1301" s="223" t="inlineStr">
        <is>
          <t>Penerbit Andi</t>
        </is>
      </c>
      <c r="S1301" s="223" t="inlineStr">
        <is>
          <t>Andi Offset CV</t>
        </is>
      </c>
      <c r="T1301" s="223" t="inlineStr">
        <is>
          <t>Lokal</t>
        </is>
      </c>
      <c r="U1301" s="261" t="n">
        <v>224</v>
      </c>
      <c r="V1301" s="86" t="inlineStr">
        <is>
          <t>pdf</t>
        </is>
      </c>
      <c r="W1301" s="223" t="inlineStr">
        <is>
          <t>13.0 MB</t>
        </is>
      </c>
      <c r="X1301" s="225" t="inlineStr">
        <is>
          <t>&lt;p&gt;Buku ini mengajak Anda untuk mempelajari Fireworks CS4. Dengan mahir menggunakan Fireworks CS4, Anda telah mempunyai sebuah bekal penting untuk mendesain web. Firewoks CS4 adalah media yang tepat untuk memvisualisasikan ide-ide Anda ke dalam sebuah desain web dengan cara yang sangat mudah, cepat, dan imajinatif.&lt;br /&gt;
 Ayo kuasai Fireworks CS4 sekarang juga!&lt;/p&gt;</t>
        </is>
      </c>
      <c r="Y1301" s="262" t="n">
        <v>76000</v>
      </c>
      <c r="Z1301" s="226" t="n"/>
      <c r="AA1301" s="241">
        <f>Y1723*Z1723</f>
        <v/>
      </c>
      <c r="AB1301" s="237" t="inlineStr">
        <is>
          <t>bc47e5e1-84dd-4b57-9ee8-4ff269f72b49</t>
        </is>
      </c>
    </row>
    <row r="1302" ht="15" customHeight="1" s="283">
      <c r="A1302" s="109" t="n">
        <v>1715</v>
      </c>
      <c r="B1302" s="222">
        <f>HYPERLINK("https://mocostore.moco.co.id/catalog/"&amp;AB1724,"Klik Disini")</f>
        <v/>
      </c>
      <c r="C1302" s="223" t="inlineStr">
        <is>
          <t>PHP Profesional: Pengembangan Data Array dalam Membuat Aplikasi Web</t>
        </is>
      </c>
      <c r="D1302" s="223" t="n"/>
      <c r="E1302" s="223" t="inlineStr">
        <is>
          <t>Bunafit Nugroho</t>
        </is>
      </c>
      <c r="F1302" s="223" t="inlineStr">
        <is>
          <t>978-979-29-0053-8</t>
        </is>
      </c>
      <c r="G1302" s="223" t="inlineStr">
        <is>
          <t>978-979-29-9172-7</t>
        </is>
      </c>
      <c r="H1302" s="223" t="inlineStr">
        <is>
          <t>Pemograman</t>
        </is>
      </c>
      <c r="I1302" s="258" t="inlineStr">
        <is>
          <t>Perguruan Tinggi</t>
        </is>
      </c>
      <c r="J1302" s="186" t="inlineStr">
        <is>
          <t>009.05</t>
        </is>
      </c>
      <c r="K1302" s="223" t="n"/>
      <c r="L1302" s="223" t="n"/>
      <c r="M1302" s="259" t="n"/>
      <c r="N1302" s="223" t="inlineStr">
        <is>
          <t>Indonesia</t>
        </is>
      </c>
      <c r="O1302" s="223" t="inlineStr">
        <is>
          <t>Tidak diketahui</t>
        </is>
      </c>
      <c r="P1302" s="260" t="n">
        <v>2007</v>
      </c>
      <c r="Q1302" s="260" t="n">
        <v>2018</v>
      </c>
      <c r="R1302" s="223" t="inlineStr">
        <is>
          <t>Penerbit Andi</t>
        </is>
      </c>
      <c r="S1302" s="223" t="inlineStr">
        <is>
          <t>Andi Offset CV</t>
        </is>
      </c>
      <c r="T1302" s="223" t="inlineStr">
        <is>
          <t>Lokal</t>
        </is>
      </c>
      <c r="U1302" s="261" t="n">
        <v>352</v>
      </c>
      <c r="V1302" s="86" t="inlineStr">
        <is>
          <t>pdf</t>
        </is>
      </c>
      <c r="W1302" s="223" t="inlineStr">
        <is>
          <t>10.1 MB</t>
        </is>
      </c>
      <c r="X1302" s="225" t="inlineStr">
        <is>
          <t>&lt;p&gt;Buku ini berisi referensi fungsi PHP yang lerkait dengan data array, termasuk di antaranya fungsi string, date, image, dan array. Setiap fungsi yang dibahas akan dilengkapi gambaran penggunaan dan contoh.&lt;br /&gt;
 Buku ini secara khusus membahas dan mendalami data array dalam pemrograman web. Dengan array kita dapat mempermudah pembuatan aplikasi terulama dalam pembuatan form dinamis&lt;/p&gt;</t>
        </is>
      </c>
      <c r="Y1302" s="262" t="n">
        <v>92500</v>
      </c>
      <c r="Z1302" s="226" t="n"/>
      <c r="AA1302" s="241">
        <f>Y1724*Z1724</f>
        <v/>
      </c>
      <c r="AB1302" s="237" t="inlineStr">
        <is>
          <t>cbbc2d71-8ff0-4462-960d-d8f66d932567</t>
        </is>
      </c>
    </row>
    <row r="1303" ht="15" customHeight="1" s="283">
      <c r="A1303" s="109" t="n">
        <v>1716</v>
      </c>
      <c r="B1303" s="222">
        <f>HYPERLINK("https://mocostore.moco.co.id/catalog/"&amp;AB1725,"Klik Disini")</f>
        <v/>
      </c>
      <c r="C1303" s="223" t="inlineStr">
        <is>
          <t>Seri Kebut Semalam: Ayo Belajar Mudah Photoshop CS4</t>
        </is>
      </c>
      <c r="D1303" s="223" t="n"/>
      <c r="E1303" s="223" t="inlineStr">
        <is>
          <t>DigiBook Technology</t>
        </is>
      </c>
      <c r="F1303" s="223" t="inlineStr">
        <is>
          <t>978-979-29-0827-5</t>
        </is>
      </c>
      <c r="G1303" s="223" t="inlineStr">
        <is>
          <t>978-979-29-9551-0</t>
        </is>
      </c>
      <c r="H1303" s="223" t="inlineStr">
        <is>
          <t>Komputer &amp; Internet</t>
        </is>
      </c>
      <c r="I1303" s="258" t="inlineStr">
        <is>
          <t>Perguruan Tinggi</t>
        </is>
      </c>
      <c r="J1303" s="186" t="inlineStr">
        <is>
          <t>009.05</t>
        </is>
      </c>
      <c r="K1303" s="223" t="n"/>
      <c r="L1303" s="264" t="n"/>
      <c r="M1303" s="265" t="n"/>
      <c r="N1303" s="223" t="inlineStr">
        <is>
          <t>Indonesia</t>
        </is>
      </c>
      <c r="O1303" s="223" t="inlineStr">
        <is>
          <t>Tidak diketahui</t>
        </is>
      </c>
      <c r="P1303" s="260" t="n">
        <v>2009</v>
      </c>
      <c r="Q1303" s="260" t="n">
        <v>2018</v>
      </c>
      <c r="R1303" s="223" t="inlineStr">
        <is>
          <t>Penerbit Andi</t>
        </is>
      </c>
      <c r="S1303" s="223" t="inlineStr">
        <is>
          <t>Andi Offset CV</t>
        </is>
      </c>
      <c r="T1303" s="223" t="inlineStr">
        <is>
          <t>Lokal</t>
        </is>
      </c>
      <c r="U1303" s="261" t="n">
        <v>224</v>
      </c>
      <c r="V1303" s="86" t="inlineStr">
        <is>
          <t>pdf</t>
        </is>
      </c>
      <c r="W1303" s="223" t="inlineStr">
        <is>
          <t>14.2 MB</t>
        </is>
      </c>
      <c r="X1303" s="225" t="inlineStr">
        <is>
          <t>&lt;p&gt;Buku ini mengajak Anda untuk mempelajari Adobe Photoshop CS4. Tidak perlu harus berhari-hari. Bab-bab dalam buku ini telah dipilih yang benar-benar Anda butuhkan. Jadi, Anda dapat menguasai Photoshop CS4 hanya dalam waktu semalam.&amp;nbsp;&lt;/p&gt;</t>
        </is>
      </c>
      <c r="Y1303" s="262" t="n">
        <v>76000</v>
      </c>
      <c r="Z1303" s="226" t="n"/>
      <c r="AA1303" s="241">
        <f>Y1725*Z1725</f>
        <v/>
      </c>
      <c r="AB1303" s="237" t="inlineStr">
        <is>
          <t>e860b2bd-beae-4fa2-8fcc-3b431c7d2f11</t>
        </is>
      </c>
    </row>
    <row r="1304" ht="15" customHeight="1" s="283">
      <c r="A1304" s="109" t="n">
        <v>1718</v>
      </c>
      <c r="B1304" s="222">
        <f>HYPERLINK("https://mocostore.moco.co.id/catalog/"&amp;AB1727,"Klik Disini")</f>
        <v/>
      </c>
      <c r="C1304" s="223" t="inlineStr">
        <is>
          <t>Seri Komputer Sahabatku (SKS) Yuk, Bikin Presentasi - Saatnya Anak Indonesia Berkomputer Ria</t>
        </is>
      </c>
      <c r="D1304" s="223" t="n"/>
      <c r="E1304" s="223" t="inlineStr">
        <is>
          <t>ELCOM</t>
        </is>
      </c>
      <c r="F1304" s="223" t="inlineStr">
        <is>
          <t>978-979-29-2000-0</t>
        </is>
      </c>
      <c r="G1304" s="223" t="inlineStr">
        <is>
          <t>978-979-29-9555-8</t>
        </is>
      </c>
      <c r="H1304" s="223" t="inlineStr">
        <is>
          <t>Komputer &amp; Internet</t>
        </is>
      </c>
      <c r="I1304" s="258" t="inlineStr">
        <is>
          <t>Perguruan Tinggi</t>
        </is>
      </c>
      <c r="J1304" s="186" t="inlineStr">
        <is>
          <t>009.05</t>
        </is>
      </c>
      <c r="K1304" s="223" t="n"/>
      <c r="L1304" s="264" t="n"/>
      <c r="M1304" s="265" t="n"/>
      <c r="N1304" s="223" t="inlineStr">
        <is>
          <t>Indonesia</t>
        </is>
      </c>
      <c r="O1304" s="223" t="inlineStr">
        <is>
          <t>Tidak diketahui</t>
        </is>
      </c>
      <c r="P1304" s="260" t="n">
        <v>2010</v>
      </c>
      <c r="Q1304" s="260" t="n">
        <v>2018</v>
      </c>
      <c r="R1304" s="223" t="inlineStr">
        <is>
          <t>Penerbit Andi</t>
        </is>
      </c>
      <c r="S1304" s="223" t="inlineStr">
        <is>
          <t>Andi Offset CV</t>
        </is>
      </c>
      <c r="T1304" s="223" t="inlineStr">
        <is>
          <t>Lokal</t>
        </is>
      </c>
      <c r="U1304" s="261" t="n">
        <v>64</v>
      </c>
      <c r="V1304" s="86" t="inlineStr">
        <is>
          <t>pdf</t>
        </is>
      </c>
      <c r="W1304" s="223" t="inlineStr">
        <is>
          <t>3.6 MB</t>
        </is>
      </c>
      <c r="X1304" s="225" t="inlineStr">
        <is>
          <t>&lt;p&gt;Buku ini ditujuka~ bagi teman-teman yang duduk di kelas 6-9. Buku ini mengajarkan kalian bagaimana membuat presentasi dengan menggunakan software PowerPoint. Dalam buku ini tidak dibahas pengenalan dasar komputer karena pastilah teman-teman sudah diajarkan di sekolah. Diharapkan setelah membaca buku ini, kalian akan bisa membuat presentasi dengan baik seperti menyisipkan gambar, grafik, dan video.&lt;/p&gt;
 &lt;p&gt;Bagi orang tua, buku ini juga cocok dijadikan sebagai buku belajar untuk anak-anak Anda di rumah. Sehingga dapat dipraktikkan langsung dengan komputer yang Anda miliki, dengan pendampingan dari Anda atau bahkan bisa belajar bersama dengan Anda.&lt;/p&gt;
 &lt;p&gt;Selamat membaca.&lt;/p&gt;</t>
        </is>
      </c>
      <c r="Y1304" s="262" t="n">
        <v>46500</v>
      </c>
      <c r="Z1304" s="226" t="n"/>
      <c r="AA1304" s="241">
        <f>Y1727*Z1727</f>
        <v/>
      </c>
      <c r="AB1304" s="237" t="inlineStr">
        <is>
          <t>9548b0b3-80bd-4f67-906a-093cb1b9c11c</t>
        </is>
      </c>
    </row>
    <row r="1305" ht="15" customHeight="1" s="283">
      <c r="A1305" s="109" t="n">
        <v>1719</v>
      </c>
      <c r="B1305" s="222">
        <f>HYPERLINK("https://mocostore.moco.co.id/catalog/"&amp;AB1728,"Klik Disini")</f>
        <v/>
      </c>
      <c r="C1305" s="223" t="inlineStr">
        <is>
          <t>Tak Mengambang Tak Meleset</t>
        </is>
      </c>
      <c r="D1305" s="223" t="n"/>
      <c r="E1305" s="223" t="inlineStr">
        <is>
          <t>W. Stanley Heath</t>
        </is>
      </c>
      <c r="F1305" s="223" t="inlineStr">
        <is>
          <t>979-763-410-8</t>
        </is>
      </c>
      <c r="G1305" s="223" t="inlineStr">
        <is>
          <t>978-979-29-9328-8</t>
        </is>
      </c>
      <c r="H1305" s="223" t="inlineStr">
        <is>
          <t>Agama Kristen</t>
        </is>
      </c>
      <c r="I1305" s="258" t="inlineStr">
        <is>
          <t>Perguruan Tinggi</t>
        </is>
      </c>
      <c r="J1305" s="186" t="inlineStr">
        <is>
          <t>009.16</t>
        </is>
      </c>
      <c r="K1305" s="223" t="n"/>
      <c r="L1305" s="264" t="n"/>
      <c r="M1305" s="265" t="n"/>
      <c r="N1305" s="223" t="inlineStr">
        <is>
          <t>Indonesia</t>
        </is>
      </c>
      <c r="O1305" s="223" t="inlineStr">
        <is>
          <t>Tidak diketahui</t>
        </is>
      </c>
      <c r="P1305" s="260" t="n">
        <v>2007</v>
      </c>
      <c r="Q1305" s="260" t="n">
        <v>2018</v>
      </c>
      <c r="R1305" s="223" t="inlineStr">
        <is>
          <t>Penerbit Andi</t>
        </is>
      </c>
      <c r="S1305" s="223" t="inlineStr">
        <is>
          <t>Andi Offset CV</t>
        </is>
      </c>
      <c r="T1305" s="223" t="inlineStr">
        <is>
          <t>Lokal</t>
        </is>
      </c>
      <c r="U1305" s="261" t="n">
        <v>116</v>
      </c>
      <c r="V1305" s="86" t="inlineStr">
        <is>
          <t>pdf</t>
        </is>
      </c>
      <c r="W1305" s="223" t="inlineStr">
        <is>
          <t>17.7 MB</t>
        </is>
      </c>
      <c r="X1305" s="225" t="inlineStr">
        <is>
          <t>&lt;p&gt;Dalam segala hal, orang menginginkan suatu kepastian. Apalagi dalam hal keselamatan. Semua orang berlomba-lomba mencari jawaban untuk satu pertanyaan, &amp;quot;Apa yang harus aku lakukan supaya aku selamat?&amp;quot; Di dunia ini tidak ada yang dapat menunjukkan jalan keselamatan, selain Firman Tuhan. &amp;quot;lngatlah juga bahwa dari kecU engkau sudah mengenal Kitab Suci yang dapat memberi hjkmat kepadamu dan menuntun engkau kepada keselamatan oleh ;man kepada Yesus Kristus&amp;quot; ( II Timotius 3: 15)&amp;nbsp;&lt;br /&gt;
 Dibutuhkan suatu upaya untuk mengerti kebenaran yang dipaparkan oleh Kitab Suci, agar kita dapat mengenal jalan keselamatan itu. Selamat belajar dari Firman Tuhan dan Anda akan mengerti jalan keselamatan itu. Kiranya buku ini dapat bermanfaat membantu Anda memahami rencana keselamatan yang sudah ditetapkan &amp;middot; Allah secara pasti di dalam Firman-Nya.&amp;nbsp;&lt;/p&gt;</t>
        </is>
      </c>
      <c r="Y1305" s="262" t="n">
        <v>63000</v>
      </c>
      <c r="Z1305" s="226" t="n"/>
      <c r="AA1305" s="241">
        <f>Y1728*Z1728</f>
        <v/>
      </c>
      <c r="AB1305" s="237" t="inlineStr">
        <is>
          <t>75401f61-7b40-4843-ba24-57cd85e0eb65</t>
        </is>
      </c>
    </row>
    <row r="1306" ht="15" customHeight="1" s="283">
      <c r="A1306" s="109" t="n">
        <v>1720</v>
      </c>
      <c r="B1306" s="222">
        <f>HYPERLINK("https://mocostore.moco.co.id/catalog/"&amp;AB1729,"Klik Disini")</f>
        <v/>
      </c>
      <c r="C1306" s="223" t="inlineStr">
        <is>
          <t>Pintu</t>
        </is>
      </c>
      <c r="D1306" s="223" t="n"/>
      <c r="E1306" s="223" t="inlineStr">
        <is>
          <t>David Iman Sutikno</t>
        </is>
      </c>
      <c r="F1306" s="223" t="inlineStr">
        <is>
          <t>979-763-753-0</t>
        </is>
      </c>
      <c r="G1306" s="223" t="inlineStr">
        <is>
          <t>978-979-29-9179-6</t>
        </is>
      </c>
      <c r="H1306" s="223" t="inlineStr">
        <is>
          <t>Agama Kristen</t>
        </is>
      </c>
      <c r="I1306" s="258" t="inlineStr">
        <is>
          <t>Perguruan Tinggi</t>
        </is>
      </c>
      <c r="J1306" s="186" t="inlineStr">
        <is>
          <t>009.16</t>
        </is>
      </c>
      <c r="K1306" s="223" t="n"/>
      <c r="L1306" s="264" t="n"/>
      <c r="M1306" s="265" t="n"/>
      <c r="N1306" s="223" t="inlineStr">
        <is>
          <t>Indonesia</t>
        </is>
      </c>
      <c r="O1306" s="223" t="inlineStr">
        <is>
          <t>Tidak diketahui</t>
        </is>
      </c>
      <c r="P1306" s="260" t="n">
        <v>2007</v>
      </c>
      <c r="Q1306" s="260" t="n">
        <v>2018</v>
      </c>
      <c r="R1306" s="223" t="inlineStr">
        <is>
          <t>Penerbit Andi</t>
        </is>
      </c>
      <c r="S1306" s="223" t="inlineStr">
        <is>
          <t>Andi Offset CV</t>
        </is>
      </c>
      <c r="T1306" s="223" t="inlineStr">
        <is>
          <t>Lokal</t>
        </is>
      </c>
      <c r="U1306" s="261" t="n">
        <v>168</v>
      </c>
      <c r="V1306" s="86" t="inlineStr">
        <is>
          <t>pdf</t>
        </is>
      </c>
      <c r="W1306" s="223" t="inlineStr">
        <is>
          <t>13.8 MB</t>
        </is>
      </c>
      <c r="X1306" s="225" t="inlineStr">
        <is>
          <t>&lt;p&gt;Ada apa dengan pintu? Sungguhkah pintu memiliki makna tersendiri dalam rumah tangga? Benda satu ini memang sering :Kita abaikan dan acuhkan, tapi tidak bagi David lman Sutikno. Ternyata kalau diteliti dan ditelaah dengan mendalam, pintu mengandung arti dan nilai filosofis yang patut kita ketahui bersama.&lt;/p&gt;
 &lt;p&gt;Berkeluarga ibarat membangun rumah. Dan membangun rumah adalalh sebuah seni. Namun, rumah tidak akan memiliki seni yang indah jika kita salah menempatkan pintu. Pintu-dalam sebuah rumah-adalah hal vital. Rumah tak nerpint ? Tentu tak layak disebut rumah, bukan?&lt;/p&gt;
 &lt;p&gt;Berumah tangga juga seni. Jika kita tidak mendapatkan pengertian yang benar, justru seni berumah tangga akan menjadi rusak. Akibatnya, keluarga bukan mendatangkan surga di dunia, tapi neraka adanya. MaraKnya perceraian, perselingkuhan, dan kekerasan dalam ruman tangga memjadi indikasi kuat bahwa seni ini telah dirusak oleh orang-orang yang tidak mengerti milai-nilai kebenaran yang alkitabiah. Pernikahan. Kristen haruslah dibangun di atas dasar yang benar, yaitu firman Tuhan. Dan filosofi pintu akan membuka rahasia rumah tangga harmonis yang selama ini belum Anda ketahui.&lt;/p&gt;
 &lt;p&gt;Buku ini secara menarik membuka pengertian kita. Bahwa berumah tangga dan pintu itu erat kaitannya. Wah, Anda tidak percaya Berarti buku ini memang tepat untuk Anda!&lt;/p&gt;</t>
        </is>
      </c>
      <c r="Y1306" s="262" t="n">
        <v>63000</v>
      </c>
      <c r="Z1306" s="226" t="n"/>
      <c r="AA1306" s="241">
        <f>Y1729*Z1729</f>
        <v/>
      </c>
      <c r="AB1306" s="237" t="inlineStr">
        <is>
          <t>d916d917-4bee-4002-b8ef-1f5180c87ef3</t>
        </is>
      </c>
    </row>
    <row r="1307" ht="15" customHeight="1" s="283">
      <c r="A1307" s="109" t="n">
        <v>1721</v>
      </c>
      <c r="B1307" s="222">
        <f>HYPERLINK("https://mocostore.moco.co.id/catalog/"&amp;AB1730,"Klik Disini")</f>
        <v/>
      </c>
      <c r="C1307" s="223" t="inlineStr">
        <is>
          <t>Seri Latihan 9 Jam 3D Studio Max</t>
        </is>
      </c>
      <c r="D1307" s="223" t="n"/>
      <c r="E1307" s="223" t="inlineStr">
        <is>
          <t>Laksamana Media</t>
        </is>
      </c>
      <c r="F1307" s="223" t="inlineStr">
        <is>
          <t>978-979-29-0145-0</t>
        </is>
      </c>
      <c r="G1307" s="223" t="inlineStr">
        <is>
          <t>978-979-29-9562-6</t>
        </is>
      </c>
      <c r="H1307" s="223" t="inlineStr">
        <is>
          <t>Komputer &amp; Internet</t>
        </is>
      </c>
      <c r="I1307" s="258" t="inlineStr">
        <is>
          <t>Perguruan Tinggi</t>
        </is>
      </c>
      <c r="J1307" s="186" t="inlineStr">
        <is>
          <t>009.05</t>
        </is>
      </c>
      <c r="K1307" s="264" t="n"/>
      <c r="L1307" s="264" t="n"/>
      <c r="M1307" s="265" t="n"/>
      <c r="N1307" s="223" t="inlineStr">
        <is>
          <t>Indonesia</t>
        </is>
      </c>
      <c r="O1307" s="223" t="inlineStr">
        <is>
          <t>Tidak diketahui</t>
        </is>
      </c>
      <c r="P1307" s="260" t="n">
        <v>2007</v>
      </c>
      <c r="Q1307" s="260" t="n">
        <v>2018</v>
      </c>
      <c r="R1307" s="223" t="inlineStr">
        <is>
          <t>Penerbit Andi</t>
        </is>
      </c>
      <c r="S1307" s="223" t="inlineStr">
        <is>
          <t>Andi Offset CV</t>
        </is>
      </c>
      <c r="T1307" s="223" t="inlineStr">
        <is>
          <t>Lokal</t>
        </is>
      </c>
      <c r="U1307" s="261" t="n">
        <v>150</v>
      </c>
      <c r="V1307" s="86" t="inlineStr">
        <is>
          <t>pdf</t>
        </is>
      </c>
      <c r="W1307" s="223" t="inlineStr">
        <is>
          <t>24.8 MB</t>
        </is>
      </c>
      <c r="X1307" s="225" t="inlineStr">
        <is>
          <t>&lt;p&gt;3D Studio Max merupakan software yang eksotis. Anda bisa membuat objek yang sangat realistis mendekati aslinya dengan menggunakan software yang sudah banyak terlibat dalam pembuatan bestseller movie produksi hollywood. Namun sayangnya, 3D Studio Max merupakan software yang sangat kompleks, sehingga membayangkan untuk menguasainya merupakan sebuah kemustahilan apabila kita menargetkan waktu yang sangat pendek.&lt;br /&gt;
 &lt;br /&gt;
 Jika Anda ingin menguasai 3D Studio Max secara cepat, maka buku Seri Latihan 9 jam 3D Studio Max sangat tepat bagi Anda. anda dapat menguasai modeling dan animasi serta pemberian material pada objek 3 dimensi secara cepat, 9 jam atau bahkan kurang dari 9 jam.&lt;br /&gt;
 &lt;br /&gt;
 Buku ini menekankan pada aspek latihan. Maka, latihan-latihan di dalam buku akan memandu Anda menguasai 3D Studio Max secara cepat. Anda akan belajar teknik modeling dari yang sedarhana sampai kompleks. Andapun akan mempelajari teknik pemberian material untuk objek-objek dengan tema yang beragam. Anda akan belajar pula teknik membuat teks 3 dmensi dan animasi. Anda bisa mempraktikkan buku ini dengan menggunakan 3D Studio Max versi 7, 8 dan 9.&lt;/p&gt;</t>
        </is>
      </c>
      <c r="Y1307" s="262" t="n">
        <v>73000</v>
      </c>
      <c r="Z1307" s="226" t="n"/>
      <c r="AA1307" s="241">
        <f>Y1730*Z1730</f>
        <v/>
      </c>
      <c r="AB1307" s="237" t="inlineStr">
        <is>
          <t>a71e814c-86ff-4179-87e0-e216b8ab982c</t>
        </is>
      </c>
    </row>
    <row r="1308" ht="15" customHeight="1" s="283">
      <c r="A1308" s="109" t="n">
        <v>1722</v>
      </c>
      <c r="B1308" s="222">
        <f>HYPERLINK("https://mocostore.moco.co.id/catalog/"&amp;AB1731,"Klik Disini")</f>
        <v/>
      </c>
      <c r="C1308" s="223" t="inlineStr">
        <is>
          <t>Pneumatologi</t>
        </is>
      </c>
      <c r="D1308" s="223" t="n"/>
      <c r="E1308" s="223" t="inlineStr">
        <is>
          <t>Jonar T.H. Situmorang</t>
        </is>
      </c>
      <c r="F1308" s="223" t="inlineStr">
        <is>
          <t>978-979-29-5655-9</t>
        </is>
      </c>
      <c r="G1308" s="223" t="inlineStr">
        <is>
          <t>978-979-29-9187-1</t>
        </is>
      </c>
      <c r="H1308" s="223" t="inlineStr">
        <is>
          <t>Agama Kristen</t>
        </is>
      </c>
      <c r="I1308" s="258" t="inlineStr">
        <is>
          <t>Perguruan Tinggi</t>
        </is>
      </c>
      <c r="J1308" s="186" t="inlineStr">
        <is>
          <t>009.16</t>
        </is>
      </c>
      <c r="K1308" s="223" t="n"/>
      <c r="L1308" s="264" t="n"/>
      <c r="M1308" s="265" t="n"/>
      <c r="N1308" s="223" t="inlineStr">
        <is>
          <t>Indonesia</t>
        </is>
      </c>
      <c r="O1308" s="223" t="inlineStr">
        <is>
          <t>Tidak diketahui</t>
        </is>
      </c>
      <c r="P1308" s="260" t="n">
        <v>2016</v>
      </c>
      <c r="Q1308" s="260" t="n">
        <v>2018</v>
      </c>
      <c r="R1308" s="223" t="inlineStr">
        <is>
          <t>Penerbit Andi</t>
        </is>
      </c>
      <c r="S1308" s="223" t="inlineStr">
        <is>
          <t>Andi Offset CV</t>
        </is>
      </c>
      <c r="T1308" s="223" t="inlineStr">
        <is>
          <t>Lokal</t>
        </is>
      </c>
      <c r="U1308" s="261" t="n">
        <v>416</v>
      </c>
      <c r="V1308" s="86" t="inlineStr">
        <is>
          <t>pdf</t>
        </is>
      </c>
      <c r="W1308" s="223" t="inlineStr">
        <is>
          <t>2.4 MB</t>
        </is>
      </c>
      <c r="X1308" s="225" t="inlineStr">
        <is>
          <t>&lt;p&gt;Pneumatologi adalah ilmu yang mempelajari mengenai Pribadi Roh Kudus dan karya-Nya bagi gereja, bukan hanya dalam pertumbuhan rohani, melainkan juga pertumbuhan secara kuantitas, di mana jumlah orang yang percaya kepada Tuhan semakin bertambah. Roh Kudus juga menolong jemaat untuk tetap teguh dalam menghadapi pengajaran sesat yang semakin merebak. Gereja lahir saat peristiwa Pentakosta. Apa yang dikerjakan oleh Roh Kudus tidak mungkin bisa dibendung oleh manusia dengan cara apa pun.&amp;nbsp;&lt;br /&gt;
 Tiap orang percaya diberi karunia oleh Roh Kudus sehingga tidak boleh menganggap karunia yang satu lebih hebat daripada yang lain, karena akan menyebabkan perpecahan. Semua karunia berguna untuk membangun jemaat Tuhan sebagai tubuh Kristus. Membaca buku ini tentunya menarik karena bukan hanya memuat mengenai pekerjaan Roh Kudus, melainkan ada kisah-kisah yang dimuat di dalamnya.&amp;nbsp;&lt;/p&gt;</t>
        </is>
      </c>
      <c r="Y1308" s="262" t="n">
        <v>102500</v>
      </c>
      <c r="Z1308" s="226" t="n"/>
      <c r="AA1308" s="241">
        <f>Y1731*Z1731</f>
        <v/>
      </c>
      <c r="AB1308" s="237" t="inlineStr">
        <is>
          <t>ac586786-98a5-44d9-b520-d06bc4252523</t>
        </is>
      </c>
    </row>
    <row r="1309" ht="15" customHeight="1" s="283">
      <c r="A1309" s="109" t="n">
        <v>1723</v>
      </c>
      <c r="B1309" s="222">
        <f>HYPERLINK("https://mocostore.moco.co.id/catalog/"&amp;AB1732,"Klik Disini")</f>
        <v/>
      </c>
      <c r="C1309" s="223" t="inlineStr">
        <is>
          <t>Tangan Kiri Allah</t>
        </is>
      </c>
      <c r="D1309" s="223" t="n"/>
      <c r="E1309" s="223" t="inlineStr">
        <is>
          <t>Timotius Arifin</t>
        </is>
      </c>
      <c r="F1309" s="223" t="inlineStr">
        <is>
          <t>978-979-29-1082-7</t>
        </is>
      </c>
      <c r="G1309" s="223" t="inlineStr">
        <is>
          <t>978-979-29-9330-1</t>
        </is>
      </c>
      <c r="H1309" s="223" t="inlineStr">
        <is>
          <t>Agama Kristen</t>
        </is>
      </c>
      <c r="I1309" s="258" t="inlineStr">
        <is>
          <t>Perguruan Tinggi</t>
        </is>
      </c>
      <c r="J1309" s="186" t="inlineStr">
        <is>
          <t>009.16</t>
        </is>
      </c>
      <c r="K1309" s="223" t="n"/>
      <c r="L1309" s="264" t="n"/>
      <c r="M1309" s="265" t="n"/>
      <c r="N1309" s="223" t="inlineStr">
        <is>
          <t>Indonesia</t>
        </is>
      </c>
      <c r="O1309" s="223" t="inlineStr">
        <is>
          <t>Tidak diketahui</t>
        </is>
      </c>
      <c r="P1309" s="260" t="n">
        <v>2009</v>
      </c>
      <c r="Q1309" s="260" t="n">
        <v>2018</v>
      </c>
      <c r="R1309" s="223" t="inlineStr">
        <is>
          <t>Penerbit Andi</t>
        </is>
      </c>
      <c r="S1309" s="223" t="inlineStr">
        <is>
          <t>Andi Offset CV</t>
        </is>
      </c>
      <c r="T1309" s="223" t="inlineStr">
        <is>
          <t>Lokal</t>
        </is>
      </c>
      <c r="U1309" s="261" t="n">
        <v>158</v>
      </c>
      <c r="V1309" s="86" t="inlineStr">
        <is>
          <t>pdf</t>
        </is>
      </c>
      <c r="W1309" s="223" t="inlineStr">
        <is>
          <t>13.8 MB</t>
        </is>
      </c>
      <c r="X1309" s="225" t="inlineStr">
        <is>
          <t>&lt;p&gt;Tangan Kiri Allah - Apa Yang Tidak Berarti bagi Dunia-Dipilih oleh Allah&lt;br /&gt;
 &lt;br /&gt;
 Allah mempunyai dua belah tangan yang selalu siap digunakan-Nya untuk umat-Nya. Selama ini mungkin Anda hanya mengerti makna tangan kanan Allah. Tangan kanan itu memberi kemenangan.&amp;nbsp;&lt;br /&gt;
 &lt;br /&gt;
 Namun,tidak banyak orang memahami makna &amp;quot;the left hand of God&amp;quot;, tangan kiri Allah. Dengan tangan kiri itu, apa yang tidak berarti bagi dunia, dipilih dan dijadikan-Nya berarti.&lt;br /&gt;
 &lt;br /&gt;
 Kelemahan yang ada digunakan-Nya menjadi kemenangan. Selain kemenangan, dengan memprioritaskan Kerajaan Allah, Anda juga akan mendapatkan reward dari Allah.&lt;br /&gt;
 Dalam buku ini, Anda akan menemukan kebenaran mengenai tangan kiri Allah, cara memprioritaskan Kerajaan Allah dalam hidup Anda, dan tindakan yang harus Anda lakukan untuk memperoleh reward dari Allah tersebut.&lt;br /&gt;
 &lt;br /&gt;
 Tangan kiri Allah adalah bukti inspirasional. Dengan penjelasan yang gamblang an contoh konkret pengalaman hidup tokoh-tokoh Alkitab, Anda akan mendapatkan pemahaman baru yang menguatkan iman dan mengubah hidup Anda.&lt;/p&gt;</t>
        </is>
      </c>
      <c r="Y1309" s="262" t="n">
        <v>60500</v>
      </c>
      <c r="Z1309" s="226" t="n"/>
      <c r="AA1309" s="241">
        <f>Y1732*Z1732</f>
        <v/>
      </c>
      <c r="AB1309" s="237" t="inlineStr">
        <is>
          <t>29884e1e-8a46-4781-94d8-99cecbc2410c</t>
        </is>
      </c>
    </row>
    <row r="1310" ht="15" customHeight="1" s="283">
      <c r="A1310" s="109" t="n">
        <v>1724</v>
      </c>
      <c r="B1310" s="222">
        <f>HYPERLINK("https://mocostore.moco.co.id/catalog/"&amp;AB1733,"Klik Disini")</f>
        <v/>
      </c>
      <c r="C1310" s="223" t="inlineStr">
        <is>
          <t>Seri Mobile Cellular: Kupas Tuntas Telepon Selular Anda</t>
        </is>
      </c>
      <c r="D1310" s="223" t="n"/>
      <c r="E1310" s="223" t="inlineStr">
        <is>
          <t>Edi S. Mulyanta</t>
        </is>
      </c>
      <c r="F1310" s="223" t="inlineStr">
        <is>
          <t>979-731-786-2</t>
        </is>
      </c>
      <c r="G1310" s="223" t="inlineStr">
        <is>
          <t>978-979-29-9566-4</t>
        </is>
      </c>
      <c r="H1310" s="223" t="inlineStr">
        <is>
          <t>Komputer &amp; Internet</t>
        </is>
      </c>
      <c r="I1310" s="258" t="inlineStr">
        <is>
          <t>Perguruan Tinggi</t>
        </is>
      </c>
      <c r="J1310" s="186" t="inlineStr">
        <is>
          <t>009.05</t>
        </is>
      </c>
      <c r="K1310" s="223" t="n"/>
      <c r="L1310" s="264" t="n"/>
      <c r="M1310" s="265" t="n"/>
      <c r="N1310" s="223" t="inlineStr">
        <is>
          <t>Indonesia</t>
        </is>
      </c>
      <c r="O1310" s="223" t="inlineStr">
        <is>
          <t>Tidak diketahui</t>
        </is>
      </c>
      <c r="P1310" s="260" t="n">
        <v>2005</v>
      </c>
      <c r="Q1310" s="260" t="n">
        <v>2018</v>
      </c>
      <c r="R1310" s="223" t="inlineStr">
        <is>
          <t>Penerbit Andi</t>
        </is>
      </c>
      <c r="S1310" s="223" t="inlineStr">
        <is>
          <t>Andi Offset CV</t>
        </is>
      </c>
      <c r="T1310" s="223" t="inlineStr">
        <is>
          <t>Lokal</t>
        </is>
      </c>
      <c r="U1310" s="261" t="n">
        <v>346</v>
      </c>
      <c r="V1310" s="86" t="inlineStr">
        <is>
          <t>pdf</t>
        </is>
      </c>
      <c r="W1310" s="223" t="inlineStr">
        <is>
          <t>5.8 MB</t>
        </is>
      </c>
      <c r="X1310" s="225" t="inlineStr">
        <is>
          <t>&lt;p&gt;Layanan telepon selular telah menjadi kebutuhan penting, yang saat ini tealah mampu menggeser layanantelepon tradisional. Dengan kemampuannya yang semakin berkembang, ternyata media telepon selular mempunyai ruang gerak perkembangan teknologi yang tidak terbendung lagi. Belum banyaknya buku-buku yang membahas teknologi wireless pada umumnya dan teknologi selular pada khususnya, mendorong penulis untuk mencoba lebih menggali lebih lanjut tentang teknologi yang saat ini menjadi teknologi yang ambisius dikembangkan dan diterapkan dalam kehidupan sehari-hari. Buku ini juga berisi tuntunan praktis memperbaiki telepon selular yang terkena masalah secara umum. Anda dapat mempraktikan pada telepon selular anda secara langsung tanpa harus menyerahkannya kepada teknisi telepon selular. Pada edisi revisi ini, penulis memberikan beberapa tabahan kupasan teknologi baru yang berubah dengan cepat mengikuti jaman. Buku in juga megupas masalah perkembangan jaringan personal yang cukup rentan keamanan datanya, sehingga user harus selalu waspada terhadap beberapa kemungkinan celah keamanan jaringan personal yang sedang digunakannya tersebut. Tindakan mitigasi dapat dilakukan sebelum permasalahan yang lebih besar akan muncul.&lt;/p&gt;</t>
        </is>
      </c>
      <c r="Y1310" s="262" t="n">
        <v>74500</v>
      </c>
      <c r="Z1310" s="226" t="n"/>
      <c r="AA1310" s="241">
        <f>Y1733*Z1733</f>
        <v/>
      </c>
      <c r="AB1310" s="237" t="inlineStr">
        <is>
          <t>d52a2b58-7436-4ece-9d19-2c8d31d60539</t>
        </is>
      </c>
    </row>
    <row r="1311" ht="15" customHeight="1" s="283">
      <c r="A1311" s="109" t="n">
        <v>1725</v>
      </c>
      <c r="B1311" s="222">
        <f>HYPERLINK("https://mocostore.moco.co.id/catalog/"&amp;AB1734,"Klik Disini")</f>
        <v/>
      </c>
      <c r="C1311" s="223" t="inlineStr">
        <is>
          <t>Prapenginjilan</t>
        </is>
      </c>
      <c r="D1311" s="223" t="n"/>
      <c r="E1311" s="223" t="inlineStr">
        <is>
          <t>Iswara Rintis Purwantara</t>
        </is>
      </c>
      <c r="F1311" s="223" t="inlineStr">
        <is>
          <t>978-979-29-2947-8</t>
        </is>
      </c>
      <c r="G1311" s="223" t="inlineStr">
        <is>
          <t>978-979-29-9214-4</t>
        </is>
      </c>
      <c r="H1311" s="223" t="inlineStr">
        <is>
          <t>Agama Kristen</t>
        </is>
      </c>
      <c r="I1311" s="258" t="inlineStr">
        <is>
          <t>Perguruan Tinggi</t>
        </is>
      </c>
      <c r="J1311" s="186" t="inlineStr">
        <is>
          <t>009.16</t>
        </is>
      </c>
      <c r="K1311" s="223" t="n"/>
      <c r="L1311" s="264" t="n"/>
      <c r="M1311" s="265" t="n"/>
      <c r="N1311" s="223" t="inlineStr">
        <is>
          <t>Indonesia</t>
        </is>
      </c>
      <c r="O1311" s="223" t="inlineStr">
        <is>
          <t>Tidak diketahui</t>
        </is>
      </c>
      <c r="P1311" s="260" t="n">
        <v>2012</v>
      </c>
      <c r="Q1311" s="260" t="n">
        <v>2018</v>
      </c>
      <c r="R1311" s="223" t="inlineStr">
        <is>
          <t>Penerbit Andi</t>
        </is>
      </c>
      <c r="S1311" s="223" t="inlineStr">
        <is>
          <t>Andi Offset CV</t>
        </is>
      </c>
      <c r="T1311" s="223" t="inlineStr">
        <is>
          <t>Lokal</t>
        </is>
      </c>
      <c r="U1311" s="261" t="n">
        <v>424</v>
      </c>
      <c r="V1311" s="86" t="inlineStr">
        <is>
          <t>pdf</t>
        </is>
      </c>
      <c r="W1311" s="223" t="inlineStr">
        <is>
          <t>12.2 MB</t>
        </is>
      </c>
      <c r="X1311" s="225" t="inlineStr">
        <is>
          <t>&lt;p&gt;Tema utama buku ini berkisar bagaimana melakukan pendekatan penginjilan pentingnya prapenginjilan, mengidentifikasi sasaran prapenginjilan, percakapan dalam prapenginjilan, dan strategi menerapkan prapenginjilan. Buku ini bertujuan melengkapi dan mempersiapkan pembaca supaya mampu menolong orang lain mengambil langkah pertama dari serangkaian proses untuk menerima Yesus sebagai Juruselamat pribadi.&lt;/p&gt;</t>
        </is>
      </c>
      <c r="Y1311" s="262" t="n">
        <v>101500</v>
      </c>
      <c r="Z1311" s="226" t="n"/>
      <c r="AA1311" s="241">
        <f>Y1734*Z1734</f>
        <v/>
      </c>
      <c r="AB1311" s="237" t="inlineStr">
        <is>
          <t>f0877aac-9723-4cdc-a918-05063dbbe7bf</t>
        </is>
      </c>
    </row>
    <row r="1312" ht="15" customHeight="1" s="283">
      <c r="A1312" s="109" t="n">
        <v>1726</v>
      </c>
      <c r="B1312" s="222">
        <f>HYPERLINK("https://mocostore.moco.co.id/catalog/"&amp;AB1735,"Klik Disini")</f>
        <v/>
      </c>
      <c r="C1312" s="223" t="inlineStr">
        <is>
          <t>The Power Of Owncloud: Membangun dan Mengelola Sendiri Teknologi Cloud di Lingkungan Anda</t>
        </is>
      </c>
      <c r="D1312" s="223" t="n"/>
      <c r="E1312" s="223" t="inlineStr">
        <is>
          <t>Dedy Setyo Afrianto</t>
        </is>
      </c>
      <c r="F1312" s="223" t="inlineStr">
        <is>
          <t>978-979-29-5852-2</t>
        </is>
      </c>
      <c r="G1312" s="223" t="inlineStr">
        <is>
          <t>978-979-29-9434-6</t>
        </is>
      </c>
      <c r="H1312" s="223" t="inlineStr">
        <is>
          <t>Komputer &amp; Internet</t>
        </is>
      </c>
      <c r="I1312" s="258" t="inlineStr">
        <is>
          <t>Perguruan Tinggi</t>
        </is>
      </c>
      <c r="J1312" s="186" t="inlineStr">
        <is>
          <t>009.05</t>
        </is>
      </c>
      <c r="K1312" s="223" t="n"/>
      <c r="L1312" s="264" t="n"/>
      <c r="M1312" s="265" t="n"/>
      <c r="N1312" s="223" t="inlineStr">
        <is>
          <t>Indonesia</t>
        </is>
      </c>
      <c r="O1312" s="223" t="inlineStr">
        <is>
          <t>Tidak diketahui</t>
        </is>
      </c>
      <c r="P1312" s="260" t="n">
        <v>2017</v>
      </c>
      <c r="Q1312" s="260" t="n">
        <v>2018</v>
      </c>
      <c r="R1312" s="223" t="inlineStr">
        <is>
          <t>Penerbit Andi</t>
        </is>
      </c>
      <c r="S1312" s="223" t="inlineStr">
        <is>
          <t>Andi Offset CV</t>
        </is>
      </c>
      <c r="T1312" s="223" t="inlineStr">
        <is>
          <t>Lokal</t>
        </is>
      </c>
      <c r="U1312" s="261" t="n">
        <v>160</v>
      </c>
      <c r="V1312" s="86" t="inlineStr">
        <is>
          <t>pdf</t>
        </is>
      </c>
      <c r="W1312" s="223" t="inlineStr">
        <is>
          <t>12.8 MB</t>
        </is>
      </c>
      <c r="X1312" s="225" t="inlineStr">
        <is>
          <t>&lt;p&gt;Teknologi saat ini dirasakan telah berkontribusi banyak dalam kehidupan umat manusia, berbagai kemudahan dari urusan-urusan sederhana sampai dengan alat bantu pekerjaan sehari hari pun bisa ditangani. Dengan teknologi, waktu dan ruangpun kini tak menjadi batasan lagi.&lt;/p&gt;
 &lt;p&gt;Cloud sendiri merupakan metafora dari internet/jaringan bahwa setiap[ penggunaan dapat menggunakan fasilitas di insfrastruktur ini dimana saja dan kapan saja seperti awan yang setiap saat ada di atas. Salah satu varian teknologi cloud ini adalah sloud storage yang akan dibahas dalam buku ini.&lt;/p&gt;
 &lt;p&gt;Dengan ownCloud ini anda akan membuat pusat integrasi file dan data setiap pengguna dengan otentifikasi yang berbeda-beda, sehingga setiap pengguna dapat mengatur peruntukan filenya masing-masing dan konektivitas dengan berbagai device dan platform. Sesuai dengan judul ini buku ini, harapannya hanya dengan 10 langkah mudah, anda akan bisa membangun sendiri dan menerapkan teknologi ownCloud di lingkungan anda.&lt;/p&gt;</t>
        </is>
      </c>
      <c r="Y1312" s="262" t="n">
        <v>48500</v>
      </c>
      <c r="Z1312" s="226" t="n"/>
      <c r="AA1312" s="241">
        <f>Y1735*Z1735</f>
        <v/>
      </c>
      <c r="AB1312" s="237" t="inlineStr">
        <is>
          <t>eb69687d-14f4-4cee-87f3-70d5769eda5e</t>
        </is>
      </c>
    </row>
    <row r="1313" ht="15" customHeight="1" s="283">
      <c r="A1313" s="109" t="n">
        <v>1727</v>
      </c>
      <c r="B1313" s="222">
        <f>HYPERLINK("https://mocostore.moco.co.id/catalog/"&amp;AB1736,"Klik Disini")</f>
        <v/>
      </c>
      <c r="C1313" s="223" t="inlineStr">
        <is>
          <t>Tangga Bumi ke Surga</t>
        </is>
      </c>
      <c r="D1313" s="223" t="n"/>
      <c r="E1313" s="223" t="inlineStr">
        <is>
          <t>KAM. Jusuf Roni</t>
        </is>
      </c>
      <c r="F1313" s="223" t="inlineStr">
        <is>
          <t>979-763-405-1</t>
        </is>
      </c>
      <c r="G1313" s="223" t="inlineStr">
        <is>
          <t>978-979-29-9334-9</t>
        </is>
      </c>
      <c r="H1313" s="223" t="inlineStr">
        <is>
          <t>Agama Kristen</t>
        </is>
      </c>
      <c r="I1313" s="258" t="inlineStr">
        <is>
          <t>Perguruan Tinggi</t>
        </is>
      </c>
      <c r="J1313" s="186" t="inlineStr">
        <is>
          <t>009.16</t>
        </is>
      </c>
      <c r="K1313" s="223" t="n"/>
      <c r="L1313" s="223" t="n"/>
      <c r="M1313" s="259" t="n"/>
      <c r="N1313" s="223" t="inlineStr">
        <is>
          <t>Indonesia</t>
        </is>
      </c>
      <c r="O1313" s="223" t="inlineStr">
        <is>
          <t>Tidak diketahui</t>
        </is>
      </c>
      <c r="P1313" s="260" t="n">
        <v>2006</v>
      </c>
      <c r="Q1313" s="260" t="n">
        <v>2018</v>
      </c>
      <c r="R1313" s="223" t="inlineStr">
        <is>
          <t>Penerbit Andi</t>
        </is>
      </c>
      <c r="S1313" s="223" t="inlineStr">
        <is>
          <t>Andi Offset CV</t>
        </is>
      </c>
      <c r="T1313" s="223" t="inlineStr">
        <is>
          <t>Lokal</t>
        </is>
      </c>
      <c r="U1313" s="261" t="n">
        <v>152</v>
      </c>
      <c r="V1313" s="86" t="inlineStr">
        <is>
          <t>pdf</t>
        </is>
      </c>
      <c r="W1313" s="223" t="inlineStr">
        <is>
          <t>5.3 MB</t>
        </is>
      </c>
      <c r="X1313" s="225" t="inlineStr">
        <is>
          <t>&lt;p&gt;Apakah ciri-ciri orang yang memiliki kedewasaan iman? Menjawab pertanyaan ini, tidaklah semudah membalik telapak tangan. Sebab Iman seseorang bukanlah sesuatu yang kasat mata. Seperti iman perempuan yang berhasil memegang jumbai jubah Yesus, siapa mengira ia memiliki iman yang begitu dewasa, bahkan namanya pun tak seorangpun yang tahu.&lt;br /&gt;
 &lt;br /&gt;
 Dalam buku ini Jusuf Roni mengajak Anda untuk menaiki tangga iman, setapak demi setapak, menuju iman yang dewasa, matang dan tahan uji. Ia memberikan contoh-contoh melalui perjalanan kisah hidup tokoh-tokoh Alkitab.&lt;br /&gt;
 &lt;br /&gt;
 Buku ini juga dilengkapi dengan beberapa kosa kata naskah asli Alkitab (Ibrani untuk Kitab Perjanjian Lama dan Yunani untuk Kitab Perjanjian Baru) yang membuat Anda semakin paham arti yang paling mendekati maksud penulis kisah-kisah tersebut. Selain itu beberapa pertanyaan yang mengakhiri setiap bab akan menolong Anda untuk merenungkan kembali apa yang telah Anda baca dan bisa juga Anda gunakan sebagai bahan diskusi.&lt;br /&gt;
 &lt;br /&gt;
 DAFTAR ISI:&lt;br /&gt;
 1. Tangga Bumi Ke Surga&lt;br /&gt;
 2. Roh Allah Mengubah&lt;br /&gt;
 3. Ketidakmengertian Manusia Terhadap Derita&lt;br /&gt;
 4. Barangsiapa Percaya, Tidak Perlu Takut&lt;br /&gt;
 5. Janji Allah Tidak Goyah&lt;br /&gt;
 6. Roh yang Menghidupkan&lt;br /&gt;
 7. Jamahan Allah&lt;/p&gt;</t>
        </is>
      </c>
      <c r="Y1313" s="262" t="n">
        <v>56000</v>
      </c>
      <c r="Z1313" s="226" t="n"/>
      <c r="AA1313" s="241">
        <f>Y1736*Z1736</f>
        <v/>
      </c>
      <c r="AB1313" s="237" t="inlineStr">
        <is>
          <t>feeed93f-9b98-419c-a7cb-f64c441103c9</t>
        </is>
      </c>
    </row>
    <row r="1314" ht="15" customHeight="1" s="283">
      <c r="A1314" s="109" t="n">
        <v>1728</v>
      </c>
      <c r="B1314" s="222">
        <f>HYPERLINK("https://mocostore.moco.co.id/catalog/"&amp;AB1737,"Klik Disini")</f>
        <v/>
      </c>
      <c r="C1314" s="223" t="inlineStr">
        <is>
          <t>Seri Mobile Cellular: Teleakses Database Pendidikan Berbasis Ponsel</t>
        </is>
      </c>
      <c r="D1314" s="223" t="n"/>
      <c r="E1314" s="223" t="inlineStr">
        <is>
          <t>Budi Sutedjo &amp; Yosia Handoko</t>
        </is>
      </c>
      <c r="F1314" s="223" t="inlineStr">
        <is>
          <t>979-731-020-5</t>
        </is>
      </c>
      <c r="G1314" s="223" t="inlineStr">
        <is>
          <t>978-979-29-9570-1</t>
        </is>
      </c>
      <c r="H1314" s="223" t="inlineStr">
        <is>
          <t>Komputer &amp; Internet</t>
        </is>
      </c>
      <c r="I1314" s="258" t="inlineStr">
        <is>
          <t>Perguruan Tinggi</t>
        </is>
      </c>
      <c r="J1314" s="186" t="inlineStr">
        <is>
          <t>009.05</t>
        </is>
      </c>
      <c r="K1314" s="264" t="n"/>
      <c r="L1314" s="264" t="n"/>
      <c r="M1314" s="265" t="n"/>
      <c r="N1314" s="223" t="inlineStr">
        <is>
          <t>Indonesia</t>
        </is>
      </c>
      <c r="O1314" s="223" t="inlineStr">
        <is>
          <t>Tidak diketahui</t>
        </is>
      </c>
      <c r="P1314" s="260" t="n">
        <v>2003</v>
      </c>
      <c r="Q1314" s="260" t="n">
        <v>2018</v>
      </c>
      <c r="R1314" s="223" t="inlineStr">
        <is>
          <t>Penerbit Andi</t>
        </is>
      </c>
      <c r="S1314" s="223" t="inlineStr">
        <is>
          <t>Andi Offset CV</t>
        </is>
      </c>
      <c r="T1314" s="223" t="inlineStr">
        <is>
          <t>Lokal</t>
        </is>
      </c>
      <c r="U1314" s="261" t="n">
        <v>162</v>
      </c>
      <c r="V1314" s="86" t="inlineStr">
        <is>
          <t>pdf</t>
        </is>
      </c>
      <c r="W1314" s="223" t="inlineStr">
        <is>
          <t>3.3 MB</t>
        </is>
      </c>
      <c r="X1314" s="225" t="inlineStr">
        <is>
          <t>&lt;p&gt;Buku ini membahas konsep teknologi ponsel dan aplikasi-aplikasi&amp;nbsp; yang menyertainya, serta teknik koneksi dan pensinyalannya. Setelah itu, pembahasan dilanjutkan dengan tahapan pembangunan sistem termasuk penyusunan basis data yang akan digunakan dalam pengujian aplikasi teleakses ini&lt;/p&gt;</t>
        </is>
      </c>
      <c r="Y1314" s="262" t="n">
        <v>74500</v>
      </c>
      <c r="Z1314" s="226" t="n"/>
      <c r="AA1314" s="241">
        <f>Y1737*Z1737</f>
        <v/>
      </c>
      <c r="AB1314" s="237" t="inlineStr">
        <is>
          <t>a08ee2e9-59b1-44e0-a8e1-f2872dee06f6</t>
        </is>
      </c>
    </row>
    <row r="1315" ht="15" customHeight="1" s="283">
      <c r="A1315" s="109" t="n">
        <v>1729</v>
      </c>
      <c r="B1315" s="222">
        <f>HYPERLINK("https://mocostore.moco.co.id/catalog/"&amp;AB1738,"Klik Disini")</f>
        <v/>
      </c>
      <c r="C1315" s="223" t="inlineStr">
        <is>
          <t>Praktis Membangun Portal Server</t>
        </is>
      </c>
      <c r="D1315" s="223" t="n"/>
      <c r="E1315" s="223" t="inlineStr">
        <is>
          <t>Rahmat Rafiudin</t>
        </is>
      </c>
      <c r="F1315" s="223" t="inlineStr">
        <is>
          <t>979-763-189-3</t>
        </is>
      </c>
      <c r="G1315" s="223" t="inlineStr">
        <is>
          <t>978-979-29-9196-3</t>
        </is>
      </c>
      <c r="H1315" s="223" t="inlineStr">
        <is>
          <t>Komputer &amp; Internet</t>
        </is>
      </c>
      <c r="I1315" s="258" t="inlineStr">
        <is>
          <t>Perguruan Tinggi</t>
        </is>
      </c>
      <c r="J1315" s="186" t="inlineStr">
        <is>
          <t>009.05</t>
        </is>
      </c>
      <c r="K1315" s="223" t="n"/>
      <c r="L1315" s="264" t="n"/>
      <c r="M1315" s="265" t="n"/>
      <c r="N1315" s="223" t="inlineStr">
        <is>
          <t>Indonesia</t>
        </is>
      </c>
      <c r="O1315" s="223" t="inlineStr">
        <is>
          <t>Tidak diketahui</t>
        </is>
      </c>
      <c r="P1315" s="260" t="n">
        <v>2006</v>
      </c>
      <c r="Q1315" s="260" t="n">
        <v>2018</v>
      </c>
      <c r="R1315" s="223" t="inlineStr">
        <is>
          <t>Penerbit Andi</t>
        </is>
      </c>
      <c r="S1315" s="223" t="inlineStr">
        <is>
          <t>Andi Offset CV</t>
        </is>
      </c>
      <c r="T1315" s="223" t="inlineStr">
        <is>
          <t>Lokal</t>
        </is>
      </c>
      <c r="U1315" s="261" t="n">
        <v>206</v>
      </c>
      <c r="V1315" s="86" t="inlineStr">
        <is>
          <t>pdf</t>
        </is>
      </c>
      <c r="W1315" s="223" t="inlineStr">
        <is>
          <t>18.4 MB</t>
        </is>
      </c>
      <c r="X1315" s="225" t="inlineStr">
        <is>
          <t>&lt;p&gt;Apa itu Web Portal? Web Portal merupakan suatu rancangan website yang membentuk environment spesifik. Fitur kuncinya adalah kapabilitas untuk memanajemen content secara terpadu dan langsung di atas Web, dan dilakukan oleh administrator dan para member.&lt;/p&gt;
 &lt;p&gt;Dalam environment standar, sebuah Portal Server menawarkan beragam fitur/layanan interaktif bagi usernya,&amp;nbsp;seperti newsletter dan e-mail, feedback form, tagboard, polling&amp;nbsp;Et voting system, forum diskusi, agenda Et kalender, instant messaging, members list, IRC chat, IP banning, statistik site Et server, image gallery, manajemen banner, direktori link-link, ruang berita dan artikel, search engine, ruang download dan upload, dan sebagainya. Semua layanan tersebut sudah terkonfigurasi secara default pada saat instalasi portal.&lt;/p&gt;</t>
        </is>
      </c>
      <c r="Y1315" s="262" t="n">
        <v>78500</v>
      </c>
      <c r="Z1315" s="226" t="n"/>
      <c r="AA1315" s="241">
        <f>Y1738*Z1738</f>
        <v/>
      </c>
      <c r="AB1315" s="237" t="inlineStr">
        <is>
          <t>98c8a488-ba96-45a8-86c5-34fedc52d607</t>
        </is>
      </c>
    </row>
    <row r="1316" ht="15" customHeight="1" s="283">
      <c r="A1316" s="109" t="n">
        <v>1730</v>
      </c>
      <c r="B1316" s="222">
        <f>HYPERLINK("https://mocostore.moco.co.id/catalog/"&amp;AB1739,"Klik Disini")</f>
        <v/>
      </c>
      <c r="C1316" s="223" t="inlineStr">
        <is>
          <t>Teka-teki Alkitab Asyik</t>
        </is>
      </c>
      <c r="D1316" s="223" t="n"/>
      <c r="E1316" s="223" t="inlineStr">
        <is>
          <t>I. Kriswanda</t>
        </is>
      </c>
      <c r="F1316" s="223" t="inlineStr">
        <is>
          <t>979-763-295-4</t>
        </is>
      </c>
      <c r="G1316" s="223" t="inlineStr">
        <is>
          <t>978-979-29-9530-5</t>
        </is>
      </c>
      <c r="H1316" s="223" t="inlineStr">
        <is>
          <t>Agama Kristen</t>
        </is>
      </c>
      <c r="I1316" s="258" t="inlineStr">
        <is>
          <t>Perguruan Tinggi</t>
        </is>
      </c>
      <c r="J1316" s="186" t="inlineStr">
        <is>
          <t>009.16</t>
        </is>
      </c>
      <c r="K1316" s="264" t="n"/>
      <c r="L1316" s="264" t="n"/>
      <c r="M1316" s="259" t="n"/>
      <c r="N1316" s="223" t="inlineStr">
        <is>
          <t>Indonesia</t>
        </is>
      </c>
      <c r="O1316" s="223" t="inlineStr">
        <is>
          <t>Tidak diketahui</t>
        </is>
      </c>
      <c r="P1316" s="260" t="n">
        <v>2006</v>
      </c>
      <c r="Q1316" s="260" t="n">
        <v>2018</v>
      </c>
      <c r="R1316" s="223" t="inlineStr">
        <is>
          <t>Penerbit Andi</t>
        </is>
      </c>
      <c r="S1316" s="223" t="inlineStr">
        <is>
          <t>Andi Offset CV</t>
        </is>
      </c>
      <c r="T1316" s="223" t="inlineStr">
        <is>
          <t>Lokal</t>
        </is>
      </c>
      <c r="U1316" s="261" t="n">
        <v>128</v>
      </c>
      <c r="V1316" s="86" t="inlineStr">
        <is>
          <t>pdf</t>
        </is>
      </c>
      <c r="W1316" s="223" t="inlineStr">
        <is>
          <t>3.3 MB</t>
        </is>
      </c>
      <c r="X1316" s="225" t="inlineStr">
        <is>
          <t>&lt;p&gt;Seberapa banyak Anda, anak Anda, atau murid Anda menguasai Alkitab? Banyak cara mempelajari Alkitab. Teka-teki silang adalah salah satu cara yang unik, menarik, dan asyik. Untuk orangtua, buku ini bisa meningkatkan minak anak Anda dalam mempelajari dan mengenal Alkitab dengan cara yang berbeda. Untuk guru agama atau Sekolah Minggu, buku ini bisa dijadikan alternatif dalam mengasah pemahaman murid. Tanpa melihat kunci jawaban, buktikan bahwa Anda menguasai Alkitab dengan mengerjakan seluruh teka-teki dalam buku ini!&lt;/p&gt;</t>
        </is>
      </c>
      <c r="Y1316" s="262" t="n">
        <v>43000</v>
      </c>
      <c r="Z1316" s="226" t="n"/>
      <c r="AA1316" s="241">
        <f>Y1739*Z1739</f>
        <v/>
      </c>
      <c r="AB1316" s="237" t="inlineStr">
        <is>
          <t>8df92c4f-c0ef-49f9-b7d9-7d86779f8fb9</t>
        </is>
      </c>
    </row>
    <row r="1317" ht="15" customHeight="1" s="283">
      <c r="A1317" s="109" t="n">
        <v>1731</v>
      </c>
      <c r="B1317" s="222">
        <f>HYPERLINK("https://mocostore.moco.co.id/catalog/"&amp;AB1740,"Klik Disini")</f>
        <v/>
      </c>
      <c r="C1317" s="223" t="inlineStr">
        <is>
          <t>Seri Panduan Lengkap: Adobe Premiere Pro 2.0</t>
        </is>
      </c>
      <c r="D1317" s="223" t="n"/>
      <c r="E1317" s="223" t="inlineStr">
        <is>
          <t>Madcoms</t>
        </is>
      </c>
      <c r="F1317" s="223" t="inlineStr">
        <is>
          <t>979-763-651-8</t>
        </is>
      </c>
      <c r="G1317" s="223" t="inlineStr">
        <is>
          <t>978-979-29-9575-6</t>
        </is>
      </c>
      <c r="H1317" s="223" t="inlineStr">
        <is>
          <t>Komputer &amp; Internet</t>
        </is>
      </c>
      <c r="I1317" s="258" t="inlineStr">
        <is>
          <t>Perguruan Tinggi</t>
        </is>
      </c>
      <c r="J1317" s="186" t="inlineStr">
        <is>
          <t>009.05</t>
        </is>
      </c>
      <c r="K1317" s="223" t="n"/>
      <c r="L1317" s="223" t="n"/>
      <c r="M1317" s="259" t="n"/>
      <c r="N1317" s="223" t="inlineStr">
        <is>
          <t>Indonesia</t>
        </is>
      </c>
      <c r="O1317" s="223" t="inlineStr">
        <is>
          <t>Tidak diketahui</t>
        </is>
      </c>
      <c r="P1317" s="260" t="n">
        <v>2007</v>
      </c>
      <c r="Q1317" s="260" t="n">
        <v>2018</v>
      </c>
      <c r="R1317" s="223" t="inlineStr">
        <is>
          <t>Penerbit Andi</t>
        </is>
      </c>
      <c r="S1317" s="223" t="inlineStr">
        <is>
          <t>Andi Offset CV</t>
        </is>
      </c>
      <c r="T1317" s="223" t="inlineStr">
        <is>
          <t>Lokal</t>
        </is>
      </c>
      <c r="U1317" s="261" t="n">
        <v>208</v>
      </c>
      <c r="V1317" s="86" t="inlineStr">
        <is>
          <t>pdf</t>
        </is>
      </c>
      <c r="W1317" s="223" t="inlineStr">
        <is>
          <t>5.9 MB</t>
        </is>
      </c>
      <c r="X1317" s="225" t="inlineStr">
        <is>
          <t>&lt;p&gt;Buku ini membahas langkah-langkah untuk mengoperasikan program Adobe Premiere Pro 2.0, serta membahas kelebihan&amp;shy;kelebihan Adobe Premiere Pro 2.0. Buku ini juga menjelaskan langkah-langkah pemberian efek pada suatu video sehingga akan menghasilkan video yang bagus. Dala m pembahasannya, buku ini . disertai dengan petunjuk dan gambar yang akan membantu Anda mempelajari dan memahami proses pembuatan dan pengeditan sebuah video.&amp;nbsp;&lt;/p&gt;</t>
        </is>
      </c>
      <c r="Y1317" s="262" t="n">
        <v>80000</v>
      </c>
      <c r="Z1317" s="226" t="n"/>
      <c r="AA1317" s="241">
        <f>Y1740*Z1740</f>
        <v/>
      </c>
      <c r="AB1317" s="237" t="inlineStr">
        <is>
          <t>37e34c3a-b0d2-49b3-ad1c-168d385a7fbf</t>
        </is>
      </c>
    </row>
    <row r="1318" ht="15" customHeight="1" s="283">
      <c r="A1318" s="109" t="n">
        <v>1732</v>
      </c>
      <c r="B1318" s="222">
        <f>HYPERLINK("https://mocostore.moco.co.id/catalog/"&amp;AB1741,"Klik Disini")</f>
        <v/>
      </c>
      <c r="C1318" s="223" t="inlineStr">
        <is>
          <t>Teka-teki Alkitab Asyik 2</t>
        </is>
      </c>
      <c r="D1318" s="223" t="n"/>
      <c r="E1318" s="223" t="inlineStr">
        <is>
          <t>I. Kriswanda</t>
        </is>
      </c>
      <c r="F1318" s="223" t="inlineStr">
        <is>
          <t>979-763-402-7</t>
        </is>
      </c>
      <c r="G1318" s="223" t="inlineStr">
        <is>
          <t>978-979-29-9344-8</t>
        </is>
      </c>
      <c r="H1318" s="223" t="inlineStr">
        <is>
          <t>Agama Kristen</t>
        </is>
      </c>
      <c r="I1318" s="258" t="inlineStr">
        <is>
          <t>Perguruan Tinggi</t>
        </is>
      </c>
      <c r="J1318" s="186" t="inlineStr">
        <is>
          <t>009.16</t>
        </is>
      </c>
      <c r="K1318" s="223" t="n"/>
      <c r="L1318" s="223" t="n"/>
      <c r="M1318" s="259" t="n"/>
      <c r="N1318" s="223" t="inlineStr">
        <is>
          <t>Indonesia</t>
        </is>
      </c>
      <c r="O1318" s="223" t="inlineStr">
        <is>
          <t>Tidak diketahui</t>
        </is>
      </c>
      <c r="P1318" s="260" t="n">
        <v>2006</v>
      </c>
      <c r="Q1318" s="260" t="n">
        <v>2018</v>
      </c>
      <c r="R1318" s="223" t="inlineStr">
        <is>
          <t>Penerbit Andi</t>
        </is>
      </c>
      <c r="S1318" s="223" t="inlineStr">
        <is>
          <t>Andi Offset CV</t>
        </is>
      </c>
      <c r="T1318" s="223" t="inlineStr">
        <is>
          <t>Lokal</t>
        </is>
      </c>
      <c r="U1318" s="261" t="n">
        <v>141</v>
      </c>
      <c r="V1318" s="86" t="inlineStr">
        <is>
          <t>pdf</t>
        </is>
      </c>
      <c r="W1318" s="223" t="inlineStr">
        <is>
          <t>8.9 MB</t>
        </is>
      </c>
      <c r="X1318" s="225" t="inlineStr">
        <is>
          <t>&lt;p&gt;Siapa ayah Abraham? Siapa nama lain Daniel? Di mana tempat tinggal mertua Yakub? Berapa sentikah 1 hasta?&lt;br /&gt;
 Berapa literkah 1 sukat? ... Apakah Anda mampu menjawab semua pertanyaan ini dengan tepat?&lt;br /&gt;
 Bila yat, Anda perlu membuktikan pengetahuan Alkitab Anda dengan aneka pertanyaan lain dalam berbagai variasi&lt;br /&gt;
 dala buku ini! Seperti: TTS Alkitab, melengkapi nama kota, tau hakim-hakim, membandingkan ukuran orang&lt;br /&gt;
 Israel llengan ukuran yang kita pakai, membangun kata-kata yang bisa dibaca dari kiri ke kanan dan dari atas ke&lt;br /&gt;
 bawah, dan masih banyak lagi.&lt;/p&gt;
 &lt;p&gt;Baik Anda sebagai guru agama, guru Sekolah Minggu, hamba Tuhan, maupun mahas~swa teologi, bahkan orang biasa yang ingin mempelajari Alkitab dengan cara asyik dan menyehangkan, buku ini tepat untuk Anda!&lt;/p&gt;</t>
        </is>
      </c>
      <c r="Y1318" s="262" t="n">
        <v>49500</v>
      </c>
      <c r="Z1318" s="226" t="n"/>
      <c r="AA1318" s="241">
        <f>Y1741*Z1741</f>
        <v/>
      </c>
      <c r="AB1318" s="237" t="inlineStr">
        <is>
          <t>b5572076-627b-49dc-87eb-7564cad4144e</t>
        </is>
      </c>
    </row>
    <row r="1319" ht="15" customHeight="1" s="283">
      <c r="A1319" s="109" t="n">
        <v>1733</v>
      </c>
      <c r="B1319" s="222">
        <f>HYPERLINK("https://mocostore.moco.co.id/catalog/"&amp;AB1742,"Klik Disini")</f>
        <v/>
      </c>
      <c r="C1319" s="223" t="inlineStr">
        <is>
          <t>Seri Panduan Lengkap Macromedia Flash MX 2004</t>
        </is>
      </c>
      <c r="D1319" s="223" t="n"/>
      <c r="E1319" s="223" t="inlineStr">
        <is>
          <t>Madcoms</t>
        </is>
      </c>
      <c r="F1319" s="223" t="inlineStr">
        <is>
          <t>979-731-484-7</t>
        </is>
      </c>
      <c r="G1319" s="223" t="inlineStr">
        <is>
          <t>978-979-29-9576-3</t>
        </is>
      </c>
      <c r="H1319" s="223" t="inlineStr">
        <is>
          <t>Komputer &amp; Internet</t>
        </is>
      </c>
      <c r="I1319" s="258" t="inlineStr">
        <is>
          <t>Perguruan Tinggi</t>
        </is>
      </c>
      <c r="J1319" s="186" t="inlineStr">
        <is>
          <t>009.05</t>
        </is>
      </c>
      <c r="K1319" s="223" t="n"/>
      <c r="L1319" s="264" t="n"/>
      <c r="M1319" s="265" t="n"/>
      <c r="N1319" s="223" t="inlineStr">
        <is>
          <t>Indonesia</t>
        </is>
      </c>
      <c r="O1319" s="223" t="inlineStr">
        <is>
          <t>Tidak diketahui</t>
        </is>
      </c>
      <c r="P1319" s="260" t="n">
        <v>2004</v>
      </c>
      <c r="Q1319" s="260" t="n">
        <v>2018</v>
      </c>
      <c r="R1319" s="223" t="inlineStr">
        <is>
          <t>Penerbit Andi</t>
        </is>
      </c>
      <c r="S1319" s="223" t="inlineStr">
        <is>
          <t>Andi Offset CV</t>
        </is>
      </c>
      <c r="T1319" s="223" t="inlineStr">
        <is>
          <t>Lokal</t>
        </is>
      </c>
      <c r="U1319" s="261" t="n">
        <v>491</v>
      </c>
      <c r="V1319" s="86" t="inlineStr">
        <is>
          <t>pdf</t>
        </is>
      </c>
      <c r="W1319" s="223" t="inlineStr">
        <is>
          <t>26.3 MB</t>
        </is>
      </c>
      <c r="X1319" s="225" t="inlineStr">
        <is>
          <t>&lt;p&gt;Buku ini membahas langkah-langkah dasar membuat animasi dengan program Macromedia Flash MX 2004. Buku ini juga memberikan beberapa latihan aplikasi membuat animasi untuk memudahkan pembaca mempelajari program Macromedia Flash&lt;/p&gt;</t>
        </is>
      </c>
      <c r="Y1319" s="262" t="n">
        <v>83000</v>
      </c>
      <c r="Z1319" s="226" t="n"/>
      <c r="AA1319" s="241">
        <f>Y1742*Z1742</f>
        <v/>
      </c>
      <c r="AB1319" s="237" t="inlineStr">
        <is>
          <t>3a0ea59a-0122-400b-8caf-349a82821897</t>
        </is>
      </c>
    </row>
    <row r="1320" ht="15" customHeight="1" s="283">
      <c r="A1320" s="109" t="n">
        <v>1734</v>
      </c>
      <c r="B1320" s="222">
        <f>HYPERLINK("https://mocostore.moco.co.id/catalog/"&amp;AB1743,"Klik Disini")</f>
        <v/>
      </c>
      <c r="C1320" s="223" t="inlineStr">
        <is>
          <t>Presentasi Multimedia dengan Macromedia Flash</t>
        </is>
      </c>
      <c r="D1320" s="223" t="n"/>
      <c r="E1320" s="223" t="inlineStr">
        <is>
          <t>Andi Pramono</t>
        </is>
      </c>
      <c r="F1320" s="223" t="inlineStr">
        <is>
          <t>979-763-182-6</t>
        </is>
      </c>
      <c r="G1320" s="223" t="inlineStr">
        <is>
          <t>978-979-29-9220-5</t>
        </is>
      </c>
      <c r="H1320" s="223" t="inlineStr">
        <is>
          <t>Desain Grafis &amp; Multimedia</t>
        </is>
      </c>
      <c r="I1320" s="258" t="inlineStr">
        <is>
          <t>Perguruan Tinggi</t>
        </is>
      </c>
      <c r="J1320" s="186" t="inlineStr">
        <is>
          <t>009.05</t>
        </is>
      </c>
      <c r="K1320" s="223" t="n"/>
      <c r="L1320" s="264" t="n"/>
      <c r="M1320" s="265" t="n"/>
      <c r="N1320" s="223" t="inlineStr">
        <is>
          <t>Indonesia</t>
        </is>
      </c>
      <c r="O1320" s="223" t="inlineStr">
        <is>
          <t>Tidak diketahui</t>
        </is>
      </c>
      <c r="P1320" s="260" t="n">
        <v>2006</v>
      </c>
      <c r="Q1320" s="260" t="n">
        <v>2018</v>
      </c>
      <c r="R1320" s="223" t="inlineStr">
        <is>
          <t>Penerbit Andi</t>
        </is>
      </c>
      <c r="S1320" s="223" t="inlineStr">
        <is>
          <t>Andi Offset CV</t>
        </is>
      </c>
      <c r="T1320" s="223" t="inlineStr">
        <is>
          <t>Lokal</t>
        </is>
      </c>
      <c r="U1320" s="261" t="n">
        <v>264</v>
      </c>
      <c r="V1320" s="86" t="inlineStr">
        <is>
          <t>pdf</t>
        </is>
      </c>
      <c r="W1320" s="223" t="inlineStr">
        <is>
          <t>25.9 MB</t>
        </is>
      </c>
      <c r="X1320" s="225" t="inlineStr">
        <is>
          <t>&lt;p&gt;Bagi seorang presenter, ada &amp;nbsp;berbagai cara untuk mendapatkan simpati dari&amp;nbsp;audience. Salah satunya adalah dengan menggunakan multimedia. Kini ada banyak software untuk menangani presentasi multimedia, termasuk Flash. Produk Macromedia, Inc. ini memiliki berbagai kelebihan yang tidak dimiliki oleh para pesaingnya.&amp;nbsp;&lt;br /&gt;
 Buku ini tidak mengkhususkan diri pada penggunaan Flash versi tertentu, karena lebih menitik&amp;shy;beratkan pada teknik pembuatan presentasi. Buku ini cocok untuk para mahasiswa, dosen, staf kantor, dan semua pihak yang membutuhkan Flash sebagai sarana presentasi multimedia.&amp;nbsp;&lt;/p&gt;</t>
        </is>
      </c>
      <c r="Y1320" s="262" t="n">
        <v>105000</v>
      </c>
      <c r="Z1320" s="226" t="n"/>
      <c r="AA1320" s="241">
        <f>Y1743*Z1743</f>
        <v/>
      </c>
      <c r="AB1320" s="237" t="inlineStr">
        <is>
          <t>ac2dad9b-62af-4d68-a501-136e85786185</t>
        </is>
      </c>
    </row>
    <row r="1321" ht="15" customHeight="1" s="283">
      <c r="A1321" s="109" t="n">
        <v>1735</v>
      </c>
      <c r="B1321" s="222">
        <f>HYPERLINK("https://mocostore.moco.co.id/catalog/"&amp;AB1744,"Klik Disini")</f>
        <v/>
      </c>
      <c r="C1321" s="223" t="inlineStr">
        <is>
          <t>Teknik Kolaborasi Antar Program Microsoft Office 2007</t>
        </is>
      </c>
      <c r="D1321" s="223" t="n"/>
      <c r="E1321" s="223" t="inlineStr">
        <is>
          <t>Madcoms</t>
        </is>
      </c>
      <c r="F1321" s="223" t="inlineStr">
        <is>
          <t>978-979-29-0366-9</t>
        </is>
      </c>
      <c r="G1321" s="223" t="inlineStr">
        <is>
          <t>978-979-29-9347-9</t>
        </is>
      </c>
      <c r="H1321" s="223" t="inlineStr">
        <is>
          <t>Komputer &amp; Internet</t>
        </is>
      </c>
      <c r="I1321" s="258" t="inlineStr">
        <is>
          <t>Perguruan Tinggi</t>
        </is>
      </c>
      <c r="J1321" s="186" t="inlineStr">
        <is>
          <t>009.05</t>
        </is>
      </c>
      <c r="K1321" s="223" t="n"/>
      <c r="L1321" s="223" t="n"/>
      <c r="M1321" s="259" t="n"/>
      <c r="N1321" s="223" t="inlineStr">
        <is>
          <t>Indonesia</t>
        </is>
      </c>
      <c r="O1321" s="223" t="inlineStr">
        <is>
          <t>Tidak diketahui</t>
        </is>
      </c>
      <c r="P1321" s="260" t="n">
        <v>2008</v>
      </c>
      <c r="Q1321" s="260" t="n">
        <v>2018</v>
      </c>
      <c r="R1321" s="223" t="inlineStr">
        <is>
          <t>Penerbit Andi</t>
        </is>
      </c>
      <c r="S1321" s="223" t="inlineStr">
        <is>
          <t>Andi Offset CV</t>
        </is>
      </c>
      <c r="T1321" s="223" t="inlineStr">
        <is>
          <t>Lokal</t>
        </is>
      </c>
      <c r="U1321" s="261" t="n">
        <v>208</v>
      </c>
      <c r="V1321" s="86" t="inlineStr">
        <is>
          <t>pdf</t>
        </is>
      </c>
      <c r="W1321" s="223" t="inlineStr">
        <is>
          <t>18.8 MB</t>
        </is>
      </c>
      <c r="X1321" s="225" t="inlineStr">
        <is>
          <t>&lt;p&gt;Banyak buku office yang terbit saat ini hanya membahas satu aplikasi dari office saja. Namun dari buku ini, Anda akan menemukan program aplikasi Microsoft seperti Microsoft Word, Microsoft Excel, Microsoft Access, Microsoft PowerPoint, dan Microsoft Outlook. Beberapa aplikasi tersebut memiliki fasilitas untuk saling berinteraksi satu sama lain. Buku ini akan mengungkap fasilitas-fasilitas tersebut.&lt;br /&gt;
 &lt;br /&gt;
 Buku Teknik Kolaborasi Antar Program pada Microsoft Office 2007 membahas teknik interaksi data dari beberapa aplikasi Microsoft Office 2007. Penyelesaian suatu pekerjaan dengan Microsoft Office yang dilahadapi para pengguna komputer diharapkan dapat terselesaikan dengan cepat dengan teknik ini. Buku ini pun disertai dengan petunjuk dan latihan soal pengolahan data antar program yang akan membantu Anda untuk lebih mudah mempelajari dan memahami fungsi interaksi data kolaborasi antar program Microsoft Office 2007.&lt;br /&gt;
 &lt;br /&gt;
 Pokok bahasan yang disajikan dalam buku ini meliputi:&lt;br /&gt;
 &lt;br /&gt;
 - Proses pengiriman data antar program, seperti proses menyalin dan memindah data antar program Office&lt;br /&gt;
 - Proses pembuatan mailmerge, label, serta amplop dalam Microsoft Word yang sumber datanya diambil dari program-program Microsoft Office yang lain&amp;nbsp;&lt;br /&gt;
 - Proses pembuatan Query pada Microsoft Excel yang berguna untuk pengelompokan data dengan syarat dan kriteria tertentu&lt;br /&gt;
 - Proses pembuatan laporan dalam bentuk Pivot Table untuk meringkas data-data dalam jumlah besar&amp;nbsp;&lt;br /&gt;
 - Proses pengiriman e-mail dengan menggunakan berbagai tipe sumber data program Microsoft Office.&lt;/p&gt;</t>
        </is>
      </c>
      <c r="Y1321" s="262" t="n">
        <v>78500</v>
      </c>
      <c r="Z1321" s="226" t="n"/>
      <c r="AA1321" s="241">
        <f>Y1744*Z1744</f>
        <v/>
      </c>
      <c r="AB1321" s="237" t="inlineStr">
        <is>
          <t>0aeb0f7a-8531-47b7-98bf-3b496c03c708</t>
        </is>
      </c>
    </row>
    <row r="1322" ht="15" customHeight="1" s="283">
      <c r="A1322" s="109" t="n">
        <v>1736</v>
      </c>
      <c r="B1322" s="222">
        <f>HYPERLINK("https://mocostore.moco.co.id/catalog/"&amp;AB1745,"Klik Disini")</f>
        <v/>
      </c>
      <c r="C1322" s="223" t="inlineStr">
        <is>
          <t>Teknik Kreatif dan Terpadu dalam Mengajar Sekolah Minggu</t>
        </is>
      </c>
      <c r="D1322" s="223" t="n"/>
      <c r="E1322" s="223" t="inlineStr">
        <is>
          <t>Paulus Lie</t>
        </is>
      </c>
      <c r="F1322" s="223" t="inlineStr">
        <is>
          <t>978-979-29-1102-2</t>
        </is>
      </c>
      <c r="G1322" s="223" t="inlineStr">
        <is>
          <t>978-979-29-9349-3</t>
        </is>
      </c>
      <c r="H1322" s="223" t="inlineStr">
        <is>
          <t>Agama Kristen</t>
        </is>
      </c>
      <c r="I1322" s="258" t="inlineStr">
        <is>
          <t>Perguruan Tinggi</t>
        </is>
      </c>
      <c r="J1322" s="186" t="inlineStr">
        <is>
          <t>009.16</t>
        </is>
      </c>
      <c r="K1322" s="223" t="inlineStr">
        <is>
          <t>Tidak Tersedia</t>
        </is>
      </c>
      <c r="L1322" s="264" t="n"/>
      <c r="M1322" s="265" t="inlineStr">
        <is>
          <t>Tidak Tersedia</t>
        </is>
      </c>
      <c r="N1322" s="223" t="inlineStr">
        <is>
          <t>Indonesia</t>
        </is>
      </c>
      <c r="O1322" s="223" t="inlineStr">
        <is>
          <t>Tidak diketahui</t>
        </is>
      </c>
      <c r="P1322" s="260" t="n">
        <v>2017</v>
      </c>
      <c r="Q1322" s="260" t="n">
        <v>2018</v>
      </c>
      <c r="R1322" s="223" t="inlineStr">
        <is>
          <t>Penerbit Andi</t>
        </is>
      </c>
      <c r="S1322" s="223" t="inlineStr">
        <is>
          <t>Andi Offset CV</t>
        </is>
      </c>
      <c r="T1322" s="223" t="inlineStr">
        <is>
          <t>Lokal</t>
        </is>
      </c>
      <c r="U1322" s="261" t="n">
        <v>196</v>
      </c>
      <c r="V1322" s="86" t="inlineStr">
        <is>
          <t>pdf</t>
        </is>
      </c>
      <c r="W1322" s="223" t="inlineStr">
        <is>
          <t>6.1 MB</t>
        </is>
      </c>
      <c r="X1322" s="225" t="inlineStr">
        <is>
          <t>&lt;p&gt;Anda mendapatkan apa dari buku ini? Sebuah contoh sekolah minggu dengan metode anak aktif dengan dilengkapi contoh yang jelas dan mudah diterapkan. Jadi Anda dapat membangun suasana sekolah minggi yang menarik!&amp;nbsp;&lt;br /&gt;
 DAFTAR ISI:&amp;nbsp;&lt;br /&gt;
 I. Pujian yang Kreatif&amp;nbsp;&lt;br /&gt;
 2. Krisis SM: Mendidik Tanda Rencana?&amp;nbsp;&lt;br /&gt;
 3. Kurikulum Mengajarkan Berdoa: Suatu Teknik Mengajarkan Berdoa Secara Bertahap dan Menarik&amp;nbsp;&lt;br /&gt;
 4. Kreasi Mengajarkan Ajaran Kristen&amp;nbsp;&lt;br /&gt;
 5. Satu Paket Acara Sekolah Minggu Yang Interaktif&amp;nbsp;&lt;br /&gt;
 6. Warnasari Lampiran Lagu Sekolah Minggu.&lt;/p&gt;</t>
        </is>
      </c>
      <c r="Y1322" s="262" t="n">
        <v>56000</v>
      </c>
      <c r="Z1322" s="226" t="n"/>
      <c r="AA1322" s="241">
        <f>Y1745*Z1745</f>
        <v/>
      </c>
      <c r="AB1322" s="237" t="inlineStr">
        <is>
          <t>d8258782-0ac4-4491-ad11-1facb158efb3</t>
        </is>
      </c>
    </row>
    <row r="1323" ht="15" customHeight="1" s="283">
      <c r="A1323" s="109" t="n">
        <v>1737</v>
      </c>
      <c r="B1323" s="222">
        <f>HYPERLINK("https://mocostore.moco.co.id/catalog/"&amp;AB1746,"Klik Disini")</f>
        <v/>
      </c>
      <c r="C1323" s="223" t="inlineStr">
        <is>
          <t>Seri Panduan Lengkap Microsoft PowerPoint XP</t>
        </is>
      </c>
      <c r="D1323" s="223" t="n"/>
      <c r="E1323" s="223" t="inlineStr">
        <is>
          <t>Madcoms</t>
        </is>
      </c>
      <c r="F1323" s="223" t="inlineStr">
        <is>
          <t>979-731-265-8</t>
        </is>
      </c>
      <c r="G1323" s="223" t="inlineStr">
        <is>
          <t>978-979-29-9578-7</t>
        </is>
      </c>
      <c r="H1323" s="223" t="inlineStr">
        <is>
          <t>Komputer &amp; Internet</t>
        </is>
      </c>
      <c r="I1323" s="258" t="inlineStr">
        <is>
          <t>Perguruan Tinggi</t>
        </is>
      </c>
      <c r="J1323" s="186" t="inlineStr">
        <is>
          <t>009.05</t>
        </is>
      </c>
      <c r="K1323" s="223" t="n"/>
      <c r="L1323" s="223" t="n"/>
      <c r="M1323" s="259" t="n"/>
      <c r="N1323" s="223" t="inlineStr">
        <is>
          <t>Indonesia</t>
        </is>
      </c>
      <c r="O1323" s="223" t="inlineStr">
        <is>
          <t>Tidak diketahui</t>
        </is>
      </c>
      <c r="P1323" s="260" t="n">
        <v>2004</v>
      </c>
      <c r="Q1323" s="260" t="n">
        <v>2018</v>
      </c>
      <c r="R1323" s="223" t="inlineStr">
        <is>
          <t>Penerbit Andi</t>
        </is>
      </c>
      <c r="S1323" s="223" t="inlineStr">
        <is>
          <t>Andi Offset CV</t>
        </is>
      </c>
      <c r="T1323" s="223" t="inlineStr">
        <is>
          <t>Lokal</t>
        </is>
      </c>
      <c r="U1323" s="261" t="n">
        <v>226</v>
      </c>
      <c r="V1323" s="86" t="inlineStr">
        <is>
          <t>pdf</t>
        </is>
      </c>
      <c r="W1323" s="223" t="inlineStr">
        <is>
          <t>5.1 MB</t>
        </is>
      </c>
      <c r="X1323" s="225" t="inlineStr">
        <is>
          <t>&lt;p&gt;Buku ini membahas secara rinci bagaimana mengoperasikan program tersebut, mulai dari pembuatan aplikasi sederhana hingga yang profesional dengan aneka perniknya. Dengan bahasanya yang sederhana, setahap demi setahap, buku ini akan membimbing Anda hingga dapat menguasai program aplikasi ini&lt;/p&gt;</t>
        </is>
      </c>
      <c r="Y1323" s="262" t="n">
        <v>59000</v>
      </c>
      <c r="Z1323" s="226" t="n"/>
      <c r="AA1323" s="241">
        <f>Y1746*Z1746</f>
        <v/>
      </c>
      <c r="AB1323" s="237" t="inlineStr">
        <is>
          <t>197dff0f-c936-459e-b05c-b14ab7d66654</t>
        </is>
      </c>
    </row>
    <row r="1324" ht="15" customHeight="1" s="283">
      <c r="A1324" s="109" t="n">
        <v>1738</v>
      </c>
      <c r="B1324" s="222">
        <f>HYPERLINK("https://mocostore.moco.co.id/catalog/"&amp;AB1747,"Klik Disini")</f>
        <v/>
      </c>
      <c r="C1324" s="223" t="inlineStr">
        <is>
          <t>Seri Panduan Lengkap Microsoft Visual FoxPro 9.0</t>
        </is>
      </c>
      <c r="D1324" s="223" t="n"/>
      <c r="E1324" s="223" t="inlineStr">
        <is>
          <t>Madcoms</t>
        </is>
      </c>
      <c r="F1324" s="223" t="inlineStr">
        <is>
          <t>979-763-019-6</t>
        </is>
      </c>
      <c r="G1324" s="223" t="inlineStr">
        <is>
          <t>978-979-29-9579-4</t>
        </is>
      </c>
      <c r="H1324" s="223" t="inlineStr">
        <is>
          <t>Komputer &amp; Internet</t>
        </is>
      </c>
      <c r="I1324" s="258" t="inlineStr">
        <is>
          <t>Perguruan Tinggi</t>
        </is>
      </c>
      <c r="J1324" s="186" t="inlineStr">
        <is>
          <t>009.05</t>
        </is>
      </c>
      <c r="K1324" s="264" t="n"/>
      <c r="L1324" s="264" t="n"/>
      <c r="M1324" s="265" t="n"/>
      <c r="N1324" s="223" t="inlineStr">
        <is>
          <t>Indonesia</t>
        </is>
      </c>
      <c r="O1324" s="223" t="inlineStr">
        <is>
          <t>Tidak diketahui</t>
        </is>
      </c>
      <c r="P1324" s="260" t="n">
        <v>2005</v>
      </c>
      <c r="Q1324" s="260" t="n">
        <v>2018</v>
      </c>
      <c r="R1324" s="223" t="inlineStr">
        <is>
          <t>Penerbit Andi</t>
        </is>
      </c>
      <c r="S1324" s="223" t="inlineStr">
        <is>
          <t>Andi Offset CV</t>
        </is>
      </c>
      <c r="T1324" s="223" t="inlineStr">
        <is>
          <t>Lokal</t>
        </is>
      </c>
      <c r="U1324" s="261" t="n">
        <v>338</v>
      </c>
      <c r="V1324" s="86" t="inlineStr">
        <is>
          <t>pdf</t>
        </is>
      </c>
      <c r="W1324" s="223" t="inlineStr">
        <is>
          <t>14.6 MB</t>
        </is>
      </c>
      <c r="X1324" s="225" t="inlineStr">
        <is>
          <t>&lt;p&gt;Buku seri ini menje[askan elemen-elemen awal yang penting dari program Microsoft Visual FoxPro, seperti Event, Property dan &amp;middot; Method sebagai dasar Listing Program (S0urce Code) . dan contoh aplikasi sederhana yang membahas data, grafik dan pengambilali&amp;#39;I me gambar atau foto. Buku ini sangat cocok untuk Anda yang ingin belajar &amp;middot; menyusun aplikasi database dengan Visual FoxPro atau para Analis Data yan1 ingin . menambah ) referensinya dalam pemrograman database.&lt;/p&gt;</t>
        </is>
      </c>
      <c r="Y1324" s="262" t="n">
        <v>91000</v>
      </c>
      <c r="Z1324" s="226" t="n"/>
      <c r="AA1324" s="241">
        <f>Y1747*Z1747</f>
        <v/>
      </c>
      <c r="AB1324" s="237" t="inlineStr">
        <is>
          <t>d328c8b6-d866-4af5-a9cd-e118fedac3e5</t>
        </is>
      </c>
    </row>
    <row r="1325" ht="15" customHeight="1" s="283">
      <c r="A1325" s="109" t="n">
        <v>1739</v>
      </c>
      <c r="B1325" s="222">
        <f>HYPERLINK("https://mocostore.moco.co.id/catalog/"&amp;AB1748,"Klik Disini")</f>
        <v/>
      </c>
      <c r="C1325" s="223" t="inlineStr">
        <is>
          <t>Teknik Menggambar 2D dengan AutoCAD</t>
        </is>
      </c>
      <c r="D1325" s="223" t="n"/>
      <c r="E1325" s="223" t="inlineStr">
        <is>
          <t>Suparno Sastra M.</t>
        </is>
      </c>
      <c r="F1325" s="223" t="inlineStr">
        <is>
          <t>979-763-546-5</t>
        </is>
      </c>
      <c r="G1325" s="223" t="inlineStr">
        <is>
          <t>978-979-29-9350-9</t>
        </is>
      </c>
      <c r="H1325" s="223" t="inlineStr">
        <is>
          <t>Desain Grafis &amp; Multimedia</t>
        </is>
      </c>
      <c r="I1325" s="258" t="inlineStr">
        <is>
          <t>Perguruan Tinggi</t>
        </is>
      </c>
      <c r="J1325" s="186" t="inlineStr">
        <is>
          <t>009.05</t>
        </is>
      </c>
      <c r="K1325" s="264" t="n"/>
      <c r="L1325" s="264" t="n"/>
      <c r="M1325" s="265" t="n"/>
      <c r="N1325" s="223" t="inlineStr">
        <is>
          <t>Indonesia</t>
        </is>
      </c>
      <c r="O1325" s="223" t="inlineStr">
        <is>
          <t>Tidak diketahui</t>
        </is>
      </c>
      <c r="P1325" s="260" t="n">
        <v>2006</v>
      </c>
      <c r="Q1325" s="260" t="n">
        <v>2018</v>
      </c>
      <c r="R1325" s="223" t="inlineStr">
        <is>
          <t>Penerbit Andi</t>
        </is>
      </c>
      <c r="S1325" s="223" t="inlineStr">
        <is>
          <t>Andi Offset CV</t>
        </is>
      </c>
      <c r="T1325" s="223" t="inlineStr">
        <is>
          <t>Lokal</t>
        </is>
      </c>
      <c r="U1325" s="261" t="n">
        <v>384</v>
      </c>
      <c r="V1325" s="86" t="inlineStr">
        <is>
          <t>pdf</t>
        </is>
      </c>
      <c r="W1325" s="223" t="inlineStr">
        <is>
          <t>25.9 MB</t>
        </is>
      </c>
      <c r="X1325" s="225" t="inlineStr">
        <is>
          <t>&lt;p&gt;Buku ini membahas tentang metode-metode pembuatan pemodelan desain teknik maupun rancang bangun dalam bentuk 2 dimensi (2D) dengan menggunakan fasilitas-fasilitas yang ada pada AutoCAD. ADapun jenis pemodelan dan penggambaran 2D yang dibahas dalam buku ini meliputi model maupun gambar-gambar 2D yang sering kita temukan dalam pembuatan obyek di bidang manufaktur, rancang bangun, desain grafis pada umumnya. Materi pembahasan dalam buku ini sangat aplikatif dan fleksibel karena buku ini bisa Anda aplikasikan untuk AutoCAD 2002 hingga AutoCAD 2007&lt;br /&gt;
 &lt;br /&gt;
 Pokok bahasan:&lt;br /&gt;
 Konsep dasar penggunaan AutoCAD&lt;br /&gt;
 Perintah Gambar dan Aplikasinya&lt;br /&gt;
 Perintah Edit Gambar dan Aplikasinya&lt;br /&gt;
 Sistem Koordinat dan Perputaran Sudut&lt;br /&gt;
 Dimensi dan Teks&lt;br /&gt;
 Perintah Tersembunyi pada AutoCAD&lt;br /&gt;
 Setting Pra Penggambaran&lt;br /&gt;
 Pemodelan Desain Teknik&lt;br /&gt;
 Pemodelan Rancang Bangun&lt;br /&gt;
 Utiliy AutoCAD&lt;br /&gt;
 Membuat Block Model 2D&lt;br /&gt;
 Membuat Block elemen Bangunan 2D&lt;br /&gt;
 Perangkat Pengolah Tampilan Gambar&lt;br /&gt;
 Teknik Pencetakan Gambar&lt;/p&gt;</t>
        </is>
      </c>
      <c r="Y1325" s="262" t="n">
        <v>102500</v>
      </c>
      <c r="Z1325" s="226" t="n"/>
      <c r="AA1325" s="241">
        <f>Y1748*Z1748</f>
        <v/>
      </c>
      <c r="AB1325" s="237" t="inlineStr">
        <is>
          <t>4bc9d20c-313c-425d-9f5b-321c9f3ed730</t>
        </is>
      </c>
    </row>
    <row r="1326" ht="15" customHeight="1" s="283">
      <c r="A1326" s="109" t="n">
        <v>1740</v>
      </c>
      <c r="B1326" s="222">
        <f>HYPERLINK("https://mocostore.moco.co.id/catalog/"&amp;AB1749,"Klik Disini")</f>
        <v/>
      </c>
      <c r="C1326" s="223" t="inlineStr">
        <is>
          <t>Seri Panduan Lengkap: MYOB Accounting</t>
        </is>
      </c>
      <c r="D1326" s="223" t="n"/>
      <c r="E1326" s="223" t="inlineStr">
        <is>
          <t>Madcoms</t>
        </is>
      </c>
      <c r="F1326" s="223" t="inlineStr">
        <is>
          <t>979-763-312-8</t>
        </is>
      </c>
      <c r="G1326" s="223" t="inlineStr">
        <is>
          <t>978-979-29-9580-0</t>
        </is>
      </c>
      <c r="H1326" s="223" t="inlineStr">
        <is>
          <t>Komputer &amp; Internet</t>
        </is>
      </c>
      <c r="I1326" s="258" t="inlineStr">
        <is>
          <t>Perguruan Tinggi</t>
        </is>
      </c>
      <c r="J1326" s="186" t="inlineStr">
        <is>
          <t>009.05</t>
        </is>
      </c>
      <c r="K1326" s="223" t="n"/>
      <c r="L1326" s="223" t="n"/>
      <c r="M1326" s="259" t="n"/>
      <c r="N1326" s="223" t="inlineStr">
        <is>
          <t>Indonesia</t>
        </is>
      </c>
      <c r="O1326" s="223" t="inlineStr">
        <is>
          <t>Tidak diketahui</t>
        </is>
      </c>
      <c r="P1326" s="260" t="n">
        <v>2006</v>
      </c>
      <c r="Q1326" s="260" t="n">
        <v>2018</v>
      </c>
      <c r="R1326" s="223" t="inlineStr">
        <is>
          <t>Penerbit Andi</t>
        </is>
      </c>
      <c r="S1326" s="223" t="inlineStr">
        <is>
          <t>Andi Offset CV</t>
        </is>
      </c>
      <c r="T1326" s="223" t="inlineStr">
        <is>
          <t>Lokal</t>
        </is>
      </c>
      <c r="U1326" s="261" t="n">
        <v>272</v>
      </c>
      <c r="V1326" s="86" t="inlineStr">
        <is>
          <t>pdf</t>
        </is>
      </c>
      <c r="W1326" s="223" t="inlineStr">
        <is>
          <t>24.4 MB</t>
        </is>
      </c>
      <c r="X1326" s="225" t="inlineStr">
        <is>
          <t>&lt;p&gt;MYOB Accounting merupakan program akuntansi berbasis komputer yang paling populer saat ini . Perintah dan fungsi yang di sediakan oleh software ini sangat menunjang pembuatan laporan keuangansecara lengkap yang meliputi neraca saldo , perubahanmodal , laporan rugi - laba maupun laporan pengetolaanpersediaan barang . Dengan panduan perintah - peri ntahyang sistematis dan pengenalan akuntansi , Anda dapat dengan mudah memelajari buku ini .&lt;/p&gt;</t>
        </is>
      </c>
      <c r="Y1326" s="262" t="n">
        <v>92500</v>
      </c>
      <c r="Z1326" s="226" t="n"/>
      <c r="AA1326" s="241">
        <f>Y1749*Z1749</f>
        <v/>
      </c>
      <c r="AB1326" s="237" t="inlineStr">
        <is>
          <t>c989e61b-b9e8-445f-ad77-5d17fdf86543</t>
        </is>
      </c>
    </row>
    <row r="1327" ht="15" customHeight="1" s="283">
      <c r="A1327" s="109" t="n">
        <v>1741</v>
      </c>
      <c r="B1327" s="222">
        <f>HYPERLINK("https://mocostore.moco.co.id/catalog/"&amp;AB1750,"Klik Disini")</f>
        <v/>
      </c>
      <c r="C1327" s="223" t="inlineStr">
        <is>
          <t>Seri Panduan Lengkap Windows Server 2003 Web Edition</t>
        </is>
      </c>
      <c r="D1327" s="223" t="n"/>
      <c r="E1327" s="223" t="inlineStr">
        <is>
          <t>Madcoms</t>
        </is>
      </c>
      <c r="F1327" s="223" t="inlineStr">
        <is>
          <t>979-731-337-9</t>
        </is>
      </c>
      <c r="G1327" s="223" t="inlineStr">
        <is>
          <t>978-979-29-9582-4</t>
        </is>
      </c>
      <c r="H1327" s="223" t="inlineStr">
        <is>
          <t>Komputer &amp; Internet</t>
        </is>
      </c>
      <c r="I1327" s="258" t="inlineStr">
        <is>
          <t>Perguruan Tinggi</t>
        </is>
      </c>
      <c r="J1327" s="186" t="inlineStr">
        <is>
          <t>009.05</t>
        </is>
      </c>
      <c r="K1327" s="223" t="n"/>
      <c r="L1327" s="223" t="n"/>
      <c r="M1327" s="259" t="n"/>
      <c r="N1327" s="223" t="inlineStr">
        <is>
          <t>Indonesia</t>
        </is>
      </c>
      <c r="O1327" s="223" t="inlineStr">
        <is>
          <t>Tidak diketahui</t>
        </is>
      </c>
      <c r="P1327" s="260" t="n">
        <v>2004</v>
      </c>
      <c r="Q1327" s="260" t="n">
        <v>2018</v>
      </c>
      <c r="R1327" s="223" t="inlineStr">
        <is>
          <t>Penerbit Andi</t>
        </is>
      </c>
      <c r="S1327" s="223" t="inlineStr">
        <is>
          <t>Andi Offset CV</t>
        </is>
      </c>
      <c r="T1327" s="223" t="inlineStr">
        <is>
          <t>Lokal</t>
        </is>
      </c>
      <c r="U1327" s="261" t="n">
        <v>270</v>
      </c>
      <c r="V1327" s="86" t="inlineStr">
        <is>
          <t>pdf</t>
        </is>
      </c>
      <c r="W1327" s="223" t="inlineStr">
        <is>
          <t>8.1 MB</t>
        </is>
      </c>
      <c r="X1327" s="225" t="inlineStr">
        <is>
          <t>&lt;p&gt;Buku ini membahas tuntas pemanfaatan software tersebut dalam pengelolaan jaringan&lt;/p&gt;</t>
        </is>
      </c>
      <c r="Y1327" s="262" t="n">
        <v>72000</v>
      </c>
      <c r="Z1327" s="226" t="n"/>
      <c r="AA1327" s="241">
        <f>Y1750*Z1750</f>
        <v/>
      </c>
      <c r="AB1327" s="237" t="inlineStr">
        <is>
          <t>28d4336a-7e77-4cc0-b1ff-26d883b83628</t>
        </is>
      </c>
    </row>
    <row r="1328" ht="15" customHeight="1" s="283">
      <c r="A1328" s="109" t="n">
        <v>1742</v>
      </c>
      <c r="B1328" s="222">
        <f>HYPERLINK("https://mocostore.moco.co.id/catalog/"&amp;AB1751,"Klik Disini")</f>
        <v/>
      </c>
      <c r="C1328" s="223" t="inlineStr">
        <is>
          <t>Teknik Modern Fotografi Digital</t>
        </is>
      </c>
      <c r="D1328" s="223" t="n"/>
      <c r="E1328" s="223" t="inlineStr">
        <is>
          <t>Edi S. Mulyanta</t>
        </is>
      </c>
      <c r="F1328" s="223" t="inlineStr">
        <is>
          <t>978-979-29-0504-5</t>
        </is>
      </c>
      <c r="G1328" s="223" t="inlineStr">
        <is>
          <t>978-979-29-9353-0</t>
        </is>
      </c>
      <c r="H1328" s="223" t="inlineStr">
        <is>
          <t>Desain Grafis &amp; Multimedia</t>
        </is>
      </c>
      <c r="I1328" s="258" t="inlineStr">
        <is>
          <t>Perguruan Tinggi</t>
        </is>
      </c>
      <c r="J1328" s="186" t="inlineStr">
        <is>
          <t>009.05</t>
        </is>
      </c>
      <c r="K1328" s="223" t="inlineStr">
        <is>
          <t>Tidak Tersedia</t>
        </is>
      </c>
      <c r="L1328" s="264" t="n"/>
      <c r="M1328" s="265" t="inlineStr">
        <is>
          <t>Tidak Tersedia</t>
        </is>
      </c>
      <c r="N1328" s="223" t="inlineStr">
        <is>
          <t>Indonesia</t>
        </is>
      </c>
      <c r="O1328" s="223" t="inlineStr">
        <is>
          <t>Belum didefenisikan</t>
        </is>
      </c>
      <c r="P1328" s="260" t="n">
        <v>2008</v>
      </c>
      <c r="Q1328" s="260" t="n">
        <v>2018</v>
      </c>
      <c r="R1328" s="223" t="inlineStr">
        <is>
          <t>Penerbit Andi</t>
        </is>
      </c>
      <c r="S1328" s="223" t="inlineStr">
        <is>
          <t>Andi Offset CV</t>
        </is>
      </c>
      <c r="T1328" s="223" t="inlineStr">
        <is>
          <t>Lokal</t>
        </is>
      </c>
      <c r="U1328" s="261" t="n">
        <v>324</v>
      </c>
      <c r="V1328" s="86" t="inlineStr">
        <is>
          <t>pdf</t>
        </is>
      </c>
      <c r="W1328" s="223" t="inlineStr">
        <is>
          <t>18.4 MB</t>
        </is>
      </c>
      <c r="X1328" s="225" t="inlineStr">
        <is>
          <t>&lt;p&gt;Dunia digital telah semakin merasuk ke segala penjuru sendi-sendi kehidupan manusia. melukislah dengan cahaya, seperti wejangan para fotografer yang telah berkutat lama dengan lembar-lembar film negatif saat teknologi masih mengandalkan dunia analog. Kegagapan teknologi menjadi kendala utama para fotografer, yang selama ini antipati terhadap dunia digital komputer dan khususnya dan kemudian harus menghadapi gilasan teknologi digital yang semakin tidak mengenal kompromi&lt;br /&gt;
 &lt;br /&gt;
 Melukislah dengan cahaya, sekali lagi masih merupakan kata-kata ampuh yang masih menjadi tumpuan konsep dasar yang masih menjadi pegangan di dunia digital saat ini. Teknologi fotografi, dapat dikatakan sebagai penemuan teknologi &amp;quot;Penghenti Waktu&amp;quot; yang dapat merekam setiap detik perjalanan waktu lalu kemudian menghentikannya dengan disertai suara pelepas rana yang sangat unik&lt;br /&gt;
 &lt;br /&gt;
 Buku ini dibuat sebenarnya untuk menjembatani dunia mekanis analog dan digital komputer secara umum, dengan dunia yang selama ini tidak berhubungan dengannya yaitu dunia fotografi. buku ini merupakan hasil dari pengembaraan penulis dalam dunia digital, serta dunia fotografi yang telah ditekini semenjak masih di dunia sekolah menengah.&lt;br /&gt;
 &lt;br /&gt;
 Bahasan di buku ini adalah :&lt;br /&gt;
 &lt;br /&gt;
 Sejarah fotografi digital&lt;br /&gt;
 Konsep gamabr digital&lt;br /&gt;
 Sistem kamera SLR&lt;br /&gt;
 Sensor digital&lt;br /&gt;
 Teknologi lensa&lt;br /&gt;
 Teknologi terbaru kamera digital&lt;br /&gt;
 Komposisi, lighting dan pengolahan digital&lt;/p&gt;</t>
        </is>
      </c>
      <c r="Y1328" s="262" t="n">
        <v>151500</v>
      </c>
      <c r="Z1328" s="226" t="n"/>
      <c r="AA1328" s="241">
        <f>Y1751*Z1751</f>
        <v/>
      </c>
      <c r="AB1328" s="237" t="inlineStr">
        <is>
          <t>56d4b63d-a2ad-46b1-a955-378beaa3521f</t>
        </is>
      </c>
    </row>
    <row r="1329" ht="15" customHeight="1" s="283">
      <c r="A1329" s="109" t="n">
        <v>1743</v>
      </c>
      <c r="B1329" s="222">
        <f>HYPERLINK("https://mocostore.moco.co.id/catalog/"&amp;AB1752,"Klik Disini")</f>
        <v/>
      </c>
      <c r="C1329" s="223" t="inlineStr">
        <is>
          <t>Panduan Praktis AutoCAD 2010 untuk Desain Arsitektur Profesional</t>
        </is>
      </c>
      <c r="D1329" s="223" t="n"/>
      <c r="E1329" s="223" t="inlineStr">
        <is>
          <t>Wahana Komputer</t>
        </is>
      </c>
      <c r="F1329" s="223" t="inlineStr">
        <is>
          <t>978-979-29-1393-4</t>
        </is>
      </c>
      <c r="G1329" s="223" t="inlineStr">
        <is>
          <t>978-979-29-9235-9</t>
        </is>
      </c>
      <c r="H1329" s="223" t="inlineStr">
        <is>
          <t>Arsitektur</t>
        </is>
      </c>
      <c r="I1329" s="258" t="inlineStr">
        <is>
          <t>Perguruan Tinggi</t>
        </is>
      </c>
      <c r="J1329" s="186" t="inlineStr">
        <is>
          <t>009.04</t>
        </is>
      </c>
      <c r="K1329" s="264" t="n"/>
      <c r="L1329" s="264" t="n"/>
      <c r="M1329" s="265" t="n"/>
      <c r="N1329" s="223" t="inlineStr">
        <is>
          <t>Indonesia</t>
        </is>
      </c>
      <c r="O1329" s="223" t="inlineStr">
        <is>
          <t>Tidak diketahui</t>
        </is>
      </c>
      <c r="P1329" s="260" t="n">
        <v>2010</v>
      </c>
      <c r="Q1329" s="260" t="n">
        <v>2018</v>
      </c>
      <c r="R1329" s="223" t="inlineStr">
        <is>
          <t>Penerbit Andi</t>
        </is>
      </c>
      <c r="S1329" s="223" t="inlineStr">
        <is>
          <t>Andi Offset CV</t>
        </is>
      </c>
      <c r="T1329" s="223" t="inlineStr">
        <is>
          <t>Lokal</t>
        </is>
      </c>
      <c r="U1329" s="261" t="n">
        <v>266</v>
      </c>
      <c r="V1329" s="86" t="inlineStr">
        <is>
          <t>pdf</t>
        </is>
      </c>
      <c r="W1329" s="223" t="inlineStr">
        <is>
          <t>11.7 MB</t>
        </is>
      </c>
      <c r="X1329" s="225" t="inlineStr">
        <is>
          <t>&lt;p&gt;Dengan kemajuan teknologi sekarang ini, untuk meng&amp;not;gam&amp;not;bar dan mendesain gambar-gambar teknik tidak lagi dilakukan secara manual, tetapi telah dilakukan dengan bantuan program aplikasi komputer. Banyak program aplikasi komputer yang mendukung pembuatan gambar teknik. Salah satunya adalah AutoCAD 2010. AutoCAD 2010 merupakan pengembangan terbaru dari pembuat software AutoCAD yaitu Autodesk yang menawarkan berbagai fasilitas baru yang lebih fleksibel dibandingkan dengan versi sebelumnya. Ke-mampuan AutoCAD ini di antaranya adalah mendesain gambar arsitek dan konstruksi baik dalam bentuk dua dimensi maupun tiga dimensi, dapat untuk melakukan revisi gambar tanpa harus mengulang gambar yang telah dibuat, dan masih banyak lagi ke&amp;not;mampuan dan kelebihan yang dimiliki AutoCAD&lt;/p&gt;
 &lt;p&gt;&lt;br /&gt;
 Buku Panduan Praktis AutoCAD 2010 untuk Desain Arsitektur Profesional ini membahas secara praktis dan tuntas berbagai hal yang berhubungan dengan prinsip-prinsip dan teknik menggambar objek 2D dan 3D. Diharapkan dengan membaca buku ini dapat lebih meningkatkan kemampuan untuk menggunakan tool-tool yang disediakan AutoCAD 2010 yang nantinya dapat dimanfaatkan secara maksimal dalam pengerjaan gambar teknik.&lt;/p&gt;
 &lt;p&gt;Lebih jelas, buku ini akan membahas :&lt;br /&gt;
 &amp;bull;&amp;nbsp;&amp;nbsp;&amp;nbsp; Teknik Dasar AutoCAD2010&amp;nbsp;&amp;nbsp;&amp;nbsp; &amp;nbsp;&amp;nbsp;&amp;nbsp; &amp;nbsp;&amp;nbsp;&amp;nbsp;&amp;nbsp;&lt;br /&gt;
 &amp;bull;&amp;nbsp;&amp;nbsp;&amp;nbsp; Menggambar Objek AutoCAD 2D&lt;br /&gt;
 &amp;bull;&amp;nbsp;&amp;nbsp;&amp;nbsp; Menggambar Denah&lt;br /&gt;
 &amp;bull;&amp;nbsp;&amp;nbsp;&amp;nbsp; Dimensi Objek&lt;br /&gt;
 &amp;bull;&amp;nbsp;&amp;nbsp;&amp;nbsp; Melengkapi Gambar Denah&lt;br /&gt;
 &amp;bull;&amp;nbsp;&amp;nbsp;&amp;nbsp; Menggambar Objek AutoCAD 3D&lt;br /&gt;
 &amp;bull;&amp;nbsp;&amp;nbsp;&amp;nbsp; Berlatih Membuat Objek 3D&lt;/p&gt;</t>
        </is>
      </c>
      <c r="Y1329" s="262" t="n">
        <v>85500</v>
      </c>
      <c r="Z1329" s="226" t="n"/>
      <c r="AA1329" s="241">
        <f>Y1752*Z1752</f>
        <v/>
      </c>
      <c r="AB1329" s="237" t="inlineStr">
        <is>
          <t>856b3772-a1e7-4a93-af2f-2076ef42288a</t>
        </is>
      </c>
    </row>
    <row r="1330" ht="15" customHeight="1" s="283">
      <c r="A1330" s="109" t="n">
        <v>1744</v>
      </c>
      <c r="B1330" s="222">
        <f>HYPERLINK("https://mocostore.moco.co.id/catalog/"&amp;AB1753,"Klik Disini")</f>
        <v/>
      </c>
      <c r="C1330" s="223" t="inlineStr">
        <is>
          <t>Teknologi Backup dan Recovery</t>
        </is>
      </c>
      <c r="D1330" s="223" t="n"/>
      <c r="E1330" s="223" t="inlineStr">
        <is>
          <t>Rahmat Rafiudin</t>
        </is>
      </c>
      <c r="F1330" s="223" t="inlineStr">
        <is>
          <t>978-979-29-2416-9</t>
        </is>
      </c>
      <c r="G1330" s="223" t="inlineStr">
        <is>
          <t>978-979-29-9358-5</t>
        </is>
      </c>
      <c r="H1330" s="223" t="inlineStr">
        <is>
          <t>Komputer &amp; Internet</t>
        </is>
      </c>
      <c r="I1330" s="258" t="inlineStr">
        <is>
          <t>Perguruan Tinggi</t>
        </is>
      </c>
      <c r="J1330" s="186" t="inlineStr">
        <is>
          <t>009.05</t>
        </is>
      </c>
      <c r="K1330" s="223" t="n"/>
      <c r="L1330" s="264" t="n"/>
      <c r="M1330" s="265" t="n"/>
      <c r="N1330" s="223" t="n"/>
      <c r="O1330" s="223" t="n"/>
      <c r="P1330" s="260" t="n">
        <v>2011</v>
      </c>
      <c r="Q1330" s="260" t="n">
        <v>2018</v>
      </c>
      <c r="R1330" s="223" t="inlineStr">
        <is>
          <t>Penerbit Andi</t>
        </is>
      </c>
      <c r="S1330" s="223" t="inlineStr">
        <is>
          <t>Andi Offset CV</t>
        </is>
      </c>
      <c r="T1330" s="223" t="n"/>
      <c r="U1330" s="261" t="n">
        <v>224</v>
      </c>
      <c r="V1330" s="86" t="inlineStr">
        <is>
          <t>pdf</t>
        </is>
      </c>
      <c r="W1330" s="223" t="inlineStr">
        <is>
          <t>14.5 MB</t>
        </is>
      </c>
      <c r="X1330" s="225" t="inlineStr">
        <is>
          <t>&lt;p&gt;Buku ini memberikan panduan dasar tentang teknologi backup dan recovery. Sebagaimana kita maklumi, backup merupakan aset yang tak ternilai. Ketika sebuah insiden yang melenyapkan data terjadi tanpa diduga, misalnya server mengalami crash, serangan virus, aksi hacking, kesalahan user, atau bencana lainnya yang mengakibatkan rusak atau terhapusnya data-data dalam sistemapa rencana kita selanjutnya? Jika kita tidak memiliki satu untuk pemulihan, maka ini adalah sebuah bencana.&lt;br /&gt;
 &lt;br /&gt;
 Buku ini bukan saja sangat tepat dimiliki oleh administrator-administrator database, melainkan juga oleh user-user perseorangan yang ingin data-data mereka aman dari kemusnahan. Melalui buku ini, pembaca bukan saja diperkenalkan tentang strategi-strategi backup yang efektif, melainkan juga dipandu bagaimana mempraktikkan backup dan restorasi pada beragam sistem.&lt;/p&gt;</t>
        </is>
      </c>
      <c r="Y1330" s="262" t="n">
        <v>62500</v>
      </c>
      <c r="Z1330" s="226" t="n"/>
      <c r="AA1330" s="241">
        <f>Y1753*Z1753</f>
        <v/>
      </c>
      <c r="AB1330" s="237" t="inlineStr">
        <is>
          <t>67413821-2433-4a08-bbbe-fabaef32be70</t>
        </is>
      </c>
    </row>
    <row r="1331" ht="15" customHeight="1" s="283">
      <c r="A1331" s="109" t="n">
        <v>1745</v>
      </c>
      <c r="B1331" s="222">
        <f>HYPERLINK("https://mocostore.moco.co.id/catalog/"&amp;AB1754,"Klik Disini")</f>
        <v/>
      </c>
      <c r="C1331" s="223" t="inlineStr">
        <is>
          <t>Teologi Misi: dari Missio Dei menuju Missio Ecclesia</t>
        </is>
      </c>
      <c r="D1331" s="223" t="n"/>
      <c r="E1331" s="223" t="inlineStr">
        <is>
          <t>Harianto GP</t>
        </is>
      </c>
      <c r="F1331" s="223" t="inlineStr">
        <is>
          <t>978-979-29-5788-4</t>
        </is>
      </c>
      <c r="G1331" s="223" t="inlineStr">
        <is>
          <t>978-979-29-9360-8</t>
        </is>
      </c>
      <c r="H1331" s="223" t="inlineStr">
        <is>
          <t>Agama Kristen</t>
        </is>
      </c>
      <c r="I1331" s="258" t="inlineStr">
        <is>
          <t>Perguruan Tinggi</t>
        </is>
      </c>
      <c r="J1331" s="186" t="inlineStr">
        <is>
          <t>009.16</t>
        </is>
      </c>
      <c r="K1331" s="223" t="n"/>
      <c r="L1331" s="264" t="n"/>
      <c r="M1331" s="265" t="n"/>
      <c r="N1331" s="223" t="inlineStr">
        <is>
          <t>Indonesia</t>
        </is>
      </c>
      <c r="O1331" s="223" t="inlineStr">
        <is>
          <t>Tidak diketahui</t>
        </is>
      </c>
      <c r="P1331" s="260" t="n">
        <v>2017</v>
      </c>
      <c r="Q1331" s="260" t="n">
        <v>2018</v>
      </c>
      <c r="R1331" s="223" t="inlineStr">
        <is>
          <t>Penerbit Andi</t>
        </is>
      </c>
      <c r="S1331" s="223" t="inlineStr">
        <is>
          <t>Andi Offset CV</t>
        </is>
      </c>
      <c r="T1331" s="223" t="inlineStr">
        <is>
          <t>Lokal</t>
        </is>
      </c>
      <c r="U1331" s="261" t="n">
        <v>400</v>
      </c>
      <c r="V1331" s="86" t="inlineStr">
        <is>
          <t>pdf</t>
        </is>
      </c>
      <c r="W1331" s="223" t="inlineStr">
        <is>
          <t>24.2 MB</t>
        </is>
      </c>
      <c r="X1331" s="225" t="inlineStr">
        <is>
          <t>&lt;p&gt;Misi adalah inisiatif Allah. Misi dimulai sejak manusia diciptakan. Oleh karena itu, misi harus bergantung pada Allah. Melalui misi, Allah menyatakan bahwa Dia bukan hanya Allah orang Israel, tetapi juga bangsa lain. Allah berkehendak supaya manusia menyembah-Nya sehingga Dia melakukan rekonsiliasi. Misi Allah juga tetap berlanjut dalam kehidupan para patriakh (bapa leluhur). Ada kalanya misi Allah tidak ditanggapi oleh umat sehingga Tuhan menghukum umat-Nya dengan memakai bangsa lain (yang tidak mengenal Tuhan). Allah ingin mengembalikan manusia kepada kekudusan-Nya.&lt;br /&gt;
 &lt;br /&gt;
 Dalam bukunya ada banyak bab yang dibahas, diantaranya yaitu: Missio Dei (Injil dalam Penciptaan), manusia jatuh dalam dosa, misi dalam patriakh, dipilih untuk melayani, penebusan dari Mesir, dasar-dasar perjanjian misi, peranan bangsa-bangsa, Allah peduli dengan orang asing, misi Allah berdasarkan Kitab Mazmur, dll.&lt;/p&gt;</t>
        </is>
      </c>
      <c r="Y1331" s="262" t="n">
        <v>138000</v>
      </c>
      <c r="Z1331" s="226" t="n"/>
      <c r="AA1331" s="241">
        <f>Y1754*Z1754</f>
        <v/>
      </c>
      <c r="AB1331" s="237" t="inlineStr">
        <is>
          <t>830d8a8a-9b7e-4789-9196-10dbe9267427</t>
        </is>
      </c>
    </row>
    <row r="1332" ht="15" customHeight="1" s="283">
      <c r="A1332" s="109" t="n">
        <v>1746</v>
      </c>
      <c r="B1332" s="222">
        <f>HYPERLINK("https://mocostore.moco.co.id/catalog/"&amp;AB1755,"Klik Disini")</f>
        <v/>
      </c>
      <c r="C1332" s="223" t="inlineStr">
        <is>
          <t>Mendidik Anak dengan Permainan Kreatif</t>
        </is>
      </c>
      <c r="D1332" s="223" t="n"/>
      <c r="E1332" s="223" t="inlineStr">
        <is>
          <t>Igrea Siswanto</t>
        </is>
      </c>
      <c r="F1332" s="223" t="inlineStr">
        <is>
          <t>979-763-988-6</t>
        </is>
      </c>
      <c r="G1332" s="223" t="inlineStr">
        <is>
          <t>978-979-29-9585-5</t>
        </is>
      </c>
      <c r="H1332" s="223" t="inlineStr">
        <is>
          <t>Agama Kristen</t>
        </is>
      </c>
      <c r="I1332" s="258" t="inlineStr">
        <is>
          <t>Perguruan Tinggi</t>
        </is>
      </c>
      <c r="J1332" s="186" t="inlineStr">
        <is>
          <t>009.16</t>
        </is>
      </c>
      <c r="K1332" s="223" t="n"/>
      <c r="L1332" s="264" t="n"/>
      <c r="M1332" s="265" t="n"/>
      <c r="N1332" s="223" t="inlineStr">
        <is>
          <t>Indonesia</t>
        </is>
      </c>
      <c r="O1332" s="223" t="inlineStr">
        <is>
          <t>Tidak diketahui</t>
        </is>
      </c>
      <c r="P1332" s="260" t="n">
        <v>2008</v>
      </c>
      <c r="Q1332" s="260" t="n">
        <v>2018</v>
      </c>
      <c r="R1332" s="223" t="inlineStr">
        <is>
          <t>Penerbit Andi</t>
        </is>
      </c>
      <c r="S1332" s="223" t="inlineStr">
        <is>
          <t>Andi Offset CV</t>
        </is>
      </c>
      <c r="T1332" s="223" t="inlineStr">
        <is>
          <t>Lokal</t>
        </is>
      </c>
      <c r="U1332" s="261" t="n">
        <v>177</v>
      </c>
      <c r="V1332" s="86" t="inlineStr">
        <is>
          <t>pdf</t>
        </is>
      </c>
      <c r="W1332" s="223" t="inlineStr">
        <is>
          <t>8.2 MB</t>
        </is>
      </c>
      <c r="X1332" s="225" t="inlineStr">
        <is>
          <t>&lt;p&gt;Usia 2-6 tahun adalah &amp;nbsp;tahun-tahun penting saat anak mulai mengerti&amp;nbsp;keadaan sekitarnya dan belajar dengan&amp;nbsp; seluruh panca indranya. Karena itu sangat&amp;nbsp; penting bagi orangtua dan guru untuk meletakkan dasar yang benar dan terarah. lnilah yang kemudian disebut Pendidikan Anak Usia Dini.&amp;nbsp;&lt;/p&gt;
 &lt;p&gt;Dengan pengetahuan dan pemahaman bahwa kecerdasan tidak sebatas IQ, dan bahwa setiap anak dilahirkan dengan bakat dan kepandaian yang luar biasa, orangtua dan guru dapat mendidik anak mencapai potensi maksimalnya.&amp;nbsp;&lt;/p&gt;
 &lt;p&gt;Dengan menerapkan permainan-permainan kreatif dalam buku ini, anak-anak bisa belajar sambil bermain untuk mencapai pertumbuhan dan perkembangan maksimal dalam seluruh area kecerdasan,&lt;/p&gt;</t>
        </is>
      </c>
      <c r="Y1332" s="262" t="n">
        <v>70000</v>
      </c>
      <c r="Z1332" s="226" t="n"/>
      <c r="AA1332" s="241">
        <f>Y1755*Z1755</f>
        <v/>
      </c>
      <c r="AB1332" s="237" t="inlineStr">
        <is>
          <t>c06a585c-0fe8-4602-9c7f-5c525bc02731</t>
        </is>
      </c>
    </row>
    <row r="1333" ht="15" customHeight="1" s="283">
      <c r="A1333" s="109" t="n">
        <v>1747</v>
      </c>
      <c r="B1333" s="222">
        <f>HYPERLINK("https://mocostore.moco.co.id/catalog/"&amp;AB1756,"Klik Disini")</f>
        <v/>
      </c>
      <c r="C1333" s="223" t="inlineStr">
        <is>
          <t>Belajar AutoCad 3D Itu Mudah</t>
        </is>
      </c>
      <c r="D1333" s="223" t="n"/>
      <c r="E1333" s="223" t="inlineStr">
        <is>
          <t>Triono Subagio &amp; Sri Handayani</t>
        </is>
      </c>
      <c r="F1333" s="223" t="inlineStr">
        <is>
          <t>978-979-29-2586-9</t>
        </is>
      </c>
      <c r="G1333" s="223" t="inlineStr">
        <is>
          <t>978-979-29-8822-2</t>
        </is>
      </c>
      <c r="H1333" s="223" t="inlineStr">
        <is>
          <t>Arsitektur</t>
        </is>
      </c>
      <c r="I1333" s="258" t="inlineStr">
        <is>
          <t>Perguruan Tinggi</t>
        </is>
      </c>
      <c r="J1333" s="186" t="inlineStr">
        <is>
          <t>009.04</t>
        </is>
      </c>
      <c r="K1333" s="264" t="n"/>
      <c r="L1333" s="264" t="n"/>
      <c r="M1333" s="265" t="n"/>
      <c r="N1333" s="223" t="inlineStr">
        <is>
          <t>Indonesia</t>
        </is>
      </c>
      <c r="O1333" s="223" t="inlineStr">
        <is>
          <t>Tidak diketahui</t>
        </is>
      </c>
      <c r="P1333" s="260" t="n">
        <v>2011</v>
      </c>
      <c r="Q1333" s="260" t="n">
        <v>2018</v>
      </c>
      <c r="R1333" s="223" t="inlineStr">
        <is>
          <t>Penerbit Andi</t>
        </is>
      </c>
      <c r="S1333" s="223" t="inlineStr">
        <is>
          <t>Andi Offset CV</t>
        </is>
      </c>
      <c r="T1333" s="223" t="inlineStr">
        <is>
          <t>Lokal</t>
        </is>
      </c>
      <c r="U1333" s="261" t="n">
        <v>143</v>
      </c>
      <c r="V1333" s="86" t="inlineStr">
        <is>
          <t>pdf</t>
        </is>
      </c>
      <c r="W1333" s="223" t="inlineStr">
        <is>
          <t>5.1 MB</t>
        </is>
      </c>
      <c r="X1333" s="225" t="inlineStr">
        <is>
          <t>&lt;p&gt;AutoCAD merupakan salah satu software yang digunakan dalam bidang perancangan. Kemampuan autoCAD yang fleksibel dan kemampuannya dalam tingkat akurasi yang tinggi sering digunakan dalam proses desain. Hal itu yang menyebabkan autoCAD merupakan salah satu software favorit di bidang teknik.&lt;br /&gt;
 &lt;br /&gt;
 &amp;nbsp;Perkembangan versi autoCAD yang cepat merupakan salah satu keunggulan tersendiri. Perkembangan tersebut tentu saja semakin memanjakan pengguna untuk memaksimalkan proses desainnya. Meskipun demikian, konsekuensi perkembangan versi yang cepat tersebut juga menuntut peningkatan hardware yang digunakan.&amp;nbsp;&lt;br /&gt;
 &lt;br /&gt;
 &amp;nbsp;Berpijak dari kedua hal tersebut di atas, maka buku ini hadir di tengah pengguna autoCAD. Penggunaan autoCAD dengan versi apapun secara maksimal adalah target dari buku ini. Pembahasan yang ada di dalam buku ini merupakan pembahasan mendalam dengan menggunakan perintah-perintah generik dan sering digunakan dalam pemodelan 3 dimensi. Dengan demikian, pembaca tidak perlu khawatir karena harus menginstal autoCAD versi terbaru.&lt;br /&gt;
 &lt;br /&gt;
 &amp;nbsp;Pemodelan yang dibahas di dalam buku ini meliputi 3 pokok bahasan utama. Ketiga bahasan tersebut adalah wireframe model, surface model, dan solid model. Disertai dengan CD pendamping yang akan semakin memudahkan dalam pemahaman pemodelan 3 dimensi. Pembahasan dan contoh-contoh latihan yang tidak bertele-tele tetapi langsung pada pokok bahasan merupakan kekuatan buku ini.&amp;nbsp;&lt;br /&gt;
 &amp;nbsp;&lt;/p&gt;</t>
        </is>
      </c>
      <c r="Y1333" s="262" t="n">
        <v>82000</v>
      </c>
      <c r="Z1333" s="226" t="n"/>
      <c r="AA1333" s="241">
        <f>Y1756*Z1756</f>
        <v/>
      </c>
      <c r="AB1333" s="237" t="inlineStr">
        <is>
          <t>e4c7f38c-c811-498d-ac6f-bdc33373714d</t>
        </is>
      </c>
    </row>
    <row r="1334" ht="15" customHeight="1" s="283">
      <c r="A1334" s="109" t="n">
        <v>1748</v>
      </c>
      <c r="B1334" s="222">
        <f>HYPERLINK("https://mocostore.moco.co.id/catalog/"&amp;AB1757,"Klik Disini")</f>
        <v/>
      </c>
      <c r="C1334" s="223" t="inlineStr">
        <is>
          <t>Guruku Sahabatku</t>
        </is>
      </c>
      <c r="D1334" s="223" t="n"/>
      <c r="E1334" s="223" t="inlineStr">
        <is>
          <t>Novelina Laheba</t>
        </is>
      </c>
      <c r="F1334" s="223" t="inlineStr">
        <is>
          <t>979-763-739-5</t>
        </is>
      </c>
      <c r="G1334" s="223" t="inlineStr">
        <is>
          <t>978-979-29-9599-2</t>
        </is>
      </c>
      <c r="H1334" s="223" t="inlineStr">
        <is>
          <t>Agama Kristen</t>
        </is>
      </c>
      <c r="I1334" s="258" t="inlineStr">
        <is>
          <t>Perguruan Tinggi</t>
        </is>
      </c>
      <c r="J1334" s="186" t="inlineStr">
        <is>
          <t>009.16</t>
        </is>
      </c>
      <c r="K1334" s="223" t="inlineStr">
        <is>
          <t>Tidak Tersedia</t>
        </is>
      </c>
      <c r="L1334" s="223" t="n"/>
      <c r="M1334" s="259" t="inlineStr">
        <is>
          <t>Tidak Tersedia</t>
        </is>
      </c>
      <c r="N1334" s="223" t="inlineStr">
        <is>
          <t>Indonesia</t>
        </is>
      </c>
      <c r="O1334" s="223" t="inlineStr">
        <is>
          <t>Tidak diketahui</t>
        </is>
      </c>
      <c r="P1334" s="260" t="n">
        <v>2007</v>
      </c>
      <c r="Q1334" s="260" t="n">
        <v>2018</v>
      </c>
      <c r="R1334" s="223" t="inlineStr">
        <is>
          <t>Penerbit Andi</t>
        </is>
      </c>
      <c r="S1334" s="223" t="inlineStr">
        <is>
          <t>Andi Offset CV</t>
        </is>
      </c>
      <c r="T1334" s="223" t="inlineStr">
        <is>
          <t>Lokal</t>
        </is>
      </c>
      <c r="U1334" s="261" t="n">
        <v>178</v>
      </c>
      <c r="V1334" s="86" t="inlineStr">
        <is>
          <t>pdf</t>
        </is>
      </c>
      <c r="W1334" s="223" t="inlineStr">
        <is>
          <t>7.7 MB</t>
        </is>
      </c>
      <c r="X1334" s="225" t="inlineStr">
        <is>
          <t>&lt;p&gt;Dibandingkan dengan kondisi di masa lalu, Sekolah Minggu saat ini menghadapi banyak tantangan. Perubahan zaman, tuntutan lingkungan, serta kebutuhan anak-anak saat ini membuat pola pendidikan rohani di Sekolah Minggu tak bisa lagi memakai cara-cara lama. Konsep 3D ( duduk, dengar, diam), di mana guru sebagai sumber informasi dan anak menerima apa yang dikatakan guru secara bulat tanpa ada kesempatan untuk bersikap kritis terbukti menghambat kreativitas anak dan menimbulkan kebosanan.&amp;nbsp;&lt;br /&gt;
 Melalui buku ini, penulis yang seorang aktivis dan pemerhati pendidikan anak akan memperkenalkan metode be la jar yang disebut Active Learning. Inilah metode belajar yang menekankan partisipasi aktif murid sementara para guru lebih bertindak sebagai fasilitator dan juga sahabat untuk saling berbagi, tertawa, dan belajar bersama.&amp;nbsp;&lt;br /&gt;
 Pengenalan Active Learning di buku ini tidak hanya disajikan dalam bentuk paparan teori, namun lebih pada praktik dan contoh langsung dalam bentuk modul pelatihan yang disusun secara komprehensif. Karena itu, buku ini sangat direkomendasikan untuk para pelayan anak, guru Sekolah Minggu, guru Pemli&lt;/p&gt;</t>
        </is>
      </c>
      <c r="Y1334" s="262" t="n">
        <v>57500</v>
      </c>
      <c r="Z1334" s="226" t="n"/>
      <c r="AA1334" s="241">
        <f>Y1757*Z1757</f>
        <v/>
      </c>
      <c r="AB1334" s="237" t="inlineStr">
        <is>
          <t>539bb41f-0182-4a0e-b43c-eeb212dcb874</t>
        </is>
      </c>
    </row>
    <row r="1335" ht="15" customHeight="1" s="283">
      <c r="A1335" s="109" t="n">
        <v>1749</v>
      </c>
      <c r="B1335" s="222">
        <f>HYPERLINK("https://mocostore.moco.co.id/catalog/"&amp;AB1758,"Klik Disini")</f>
        <v/>
      </c>
      <c r="C1335" s="223" t="inlineStr">
        <is>
          <t>Teologi PAK</t>
        </is>
      </c>
      <c r="D1335" s="223" t="n"/>
      <c r="E1335" s="223" t="inlineStr">
        <is>
          <t>Harianto GP</t>
        </is>
      </c>
      <c r="F1335" s="223" t="inlineStr">
        <is>
          <t>978-979-29-6434-9</t>
        </is>
      </c>
      <c r="G1335" s="223" t="inlineStr">
        <is>
          <t>978-979-29-9363-9</t>
        </is>
      </c>
      <c r="H1335" s="223" t="inlineStr">
        <is>
          <t>Agama Kristen</t>
        </is>
      </c>
      <c r="I1335" s="258" t="inlineStr">
        <is>
          <t>Perguruan Tinggi</t>
        </is>
      </c>
      <c r="J1335" s="186" t="inlineStr">
        <is>
          <t>009.16</t>
        </is>
      </c>
      <c r="K1335" s="223" t="n"/>
      <c r="L1335" s="223" t="n"/>
      <c r="M1335" s="259" t="n"/>
      <c r="N1335" s="223" t="inlineStr">
        <is>
          <t>Indonesia</t>
        </is>
      </c>
      <c r="O1335" s="223" t="inlineStr">
        <is>
          <t>Tidak diketahui</t>
        </is>
      </c>
      <c r="P1335" s="260" t="n">
        <v>2017</v>
      </c>
      <c r="Q1335" s="260" t="n">
        <v>2018</v>
      </c>
      <c r="R1335" s="223" t="inlineStr">
        <is>
          <t>Penerbit Andi</t>
        </is>
      </c>
      <c r="S1335" s="223" t="inlineStr">
        <is>
          <t>Andi Offset CV</t>
        </is>
      </c>
      <c r="T1335" s="223" t="inlineStr">
        <is>
          <t>Lokal</t>
        </is>
      </c>
      <c r="U1335" s="261" t="n">
        <v>744</v>
      </c>
      <c r="V1335" s="86" t="inlineStr">
        <is>
          <t>pdf</t>
        </is>
      </c>
      <c r="W1335" s="223" t="inlineStr">
        <is>
          <t>15.6 MB</t>
        </is>
      </c>
      <c r="X1335" s="225" t="inlineStr">
        <is>
          <t>&lt;p&gt;Didiklah orang muda menurut jalan yang patut baginya, maka pada masa tuanya punia tidak akan menyimpang dari pada jalan itu&amp;rdquo; (Ams. 22:6). Bagi orang Yahudi pendidikan adalah segala-galanya (kebanyakan orang pandai di dunia berasal dari Yahudi). Pendidikan adalah suatu perintah Allah untuk manusia.&lt;br /&gt;
 Keberhasilan dalam proses pendidikan tidak sepenuhnya bergantung pada pengajar, tetapi juga metode yang digunakan, dan peserta didik dengan karakter yang dimilikinya. Manajemen (kurikulum) juga tidak kalah penting dalam mencapai keberhasilan dalam pembelajaran. Semua hal tersebut adalah penunjang keberhasilan dalam proses belajar mengajar.&lt;br /&gt;
 Buku ini memberikan penjelasan, pemahaman yang luar biasa mengenai metode pembelajaran yang efektif, mudah, dan berdampak, baik bagi pengajar/pemimpin gereja maupun bagi peserta didik/jemaat. Bacalah buku ini karena buku ini dapat memberikan manfaat yang baik bagi pengetahuan Anda tentang metode-metode, menganalisis dan mengevaluasi dalam menerapkan cara mengajar yang baik dan berkualitas,yang akhirnya menghasilkan alumni-alumni yang berkualitas.&lt;/p&gt;</t>
        </is>
      </c>
      <c r="Y1335" s="262" t="n">
        <v>245000</v>
      </c>
      <c r="Z1335" s="226" t="n"/>
      <c r="AA1335" s="241">
        <f>Y1758*Z1758</f>
        <v/>
      </c>
      <c r="AB1335" s="237" t="inlineStr">
        <is>
          <t>302ef167-a169-4ddd-9424-29faafa1d083</t>
        </is>
      </c>
    </row>
    <row r="1336" ht="15" customHeight="1" s="283">
      <c r="A1336" s="109" t="n">
        <v>1750</v>
      </c>
      <c r="B1336" s="222">
        <f>HYPERLINK("https://mocostore.moco.co.id/catalog/"&amp;AB1759,"Klik Disini")</f>
        <v/>
      </c>
      <c r="C1336" s="223" t="inlineStr">
        <is>
          <t>Macromedia Authorware 6</t>
        </is>
      </c>
      <c r="D1336" s="223" t="n"/>
      <c r="E1336" s="223" t="inlineStr">
        <is>
          <t>Drs. Heribertus Satya Adi S</t>
        </is>
      </c>
      <c r="F1336" s="223" t="inlineStr">
        <is>
          <t>979-533-936-2</t>
        </is>
      </c>
      <c r="G1336" s="223" t="inlineStr">
        <is>
          <t>978-979-29-9211-3</t>
        </is>
      </c>
      <c r="H1336" s="223" t="inlineStr">
        <is>
          <t>Desain Grafis &amp; Multimedia</t>
        </is>
      </c>
      <c r="I1336" s="258" t="inlineStr">
        <is>
          <t>Perguruan Tinggi</t>
        </is>
      </c>
      <c r="J1336" s="186" t="inlineStr">
        <is>
          <t>009.05</t>
        </is>
      </c>
      <c r="K1336" s="223" t="n"/>
      <c r="L1336" s="264" t="n"/>
      <c r="M1336" s="265" t="n"/>
      <c r="N1336" s="223" t="inlineStr">
        <is>
          <t>Indonesia</t>
        </is>
      </c>
      <c r="O1336" s="223" t="inlineStr">
        <is>
          <t>Tidak diketahui</t>
        </is>
      </c>
      <c r="P1336" s="260" t="n">
        <v>2003</v>
      </c>
      <c r="Q1336" s="260" t="n">
        <v>2018</v>
      </c>
      <c r="R1336" s="223" t="inlineStr">
        <is>
          <t>Penerbit Andi</t>
        </is>
      </c>
      <c r="S1336" s="223" t="inlineStr">
        <is>
          <t>Andi Offset CV</t>
        </is>
      </c>
      <c r="T1336" s="223" t="inlineStr">
        <is>
          <t>Lokal</t>
        </is>
      </c>
      <c r="U1336" s="261" t="n">
        <v>238</v>
      </c>
      <c r="V1336" s="86" t="inlineStr">
        <is>
          <t>pdf</t>
        </is>
      </c>
      <c r="W1336" s="223" t="inlineStr">
        <is>
          <t>27.7 MB</t>
        </is>
      </c>
      <c r="X1336" s="225" t="inlineStr">
        <is>
          <t>&lt;p&gt;Buku ini memandu Anda mempelajari &amp;nbsp;penggunaan Authorware tahap demi tahap dan aplikatif. Bagi Anda yang masih awam dengan software Authorware 6, latihan membuat&amp;nbsp;&amp;nbsp;presentasi interaktif dan bank soal yang&amp;nbsp;memanfaatkan Knowledge Object dapat dengan sangat mudah Anda ikuti.&amp;nbsp;&lt;br /&gt;
 Authorware 6 sangat popular dengan kemampuannya sebagai software multimedia yang mampu mengolah sound, koneksi secara langsung dengan VCD player, package atau pengemasan dalam CD sangat membantu untuk publikasi hasil karya kita. Dalam buku ini Anda juga akan&amp;nbsp;menjumpai bagaimana merekam sound,&amp;nbsp;mengolah dengan dukungan software&amp;nbsp;MusicMatch Jukebox.&amp;nbsp;&lt;br /&gt;
 Buku ini dapat membantu Anda membuat paket program multimedia yang professional.&amp;nbsp;&lt;/p&gt;</t>
        </is>
      </c>
      <c r="Y1336" s="262" t="n">
        <v>88500</v>
      </c>
      <c r="Z1336" s="226" t="n"/>
      <c r="AA1336" s="241">
        <f>Y1759*Z1759</f>
        <v/>
      </c>
      <c r="AB1336" s="237" t="inlineStr">
        <is>
          <t>71c947d4-b608-4747-90b1-eb19fd547b82</t>
        </is>
      </c>
    </row>
    <row r="1337" ht="15" customHeight="1" s="283">
      <c r="A1337" s="109" t="n">
        <v>1751</v>
      </c>
      <c r="B1337" s="222">
        <f>HYPERLINK("https://mocostore.moco.co.id/catalog/"&amp;AB1760,"Klik Disini")</f>
        <v/>
      </c>
      <c r="C1337" s="223" t="inlineStr">
        <is>
          <t>ShortCourse Adobe Dreamweaver CS5 untuk Beragam Desain Website Interaktif</t>
        </is>
      </c>
      <c r="D1337" s="223" t="n"/>
      <c r="E1337" s="223" t="inlineStr">
        <is>
          <t>Wahana Komputer</t>
        </is>
      </c>
      <c r="F1337" s="223" t="inlineStr">
        <is>
          <t>978-979-29-2623-1</t>
        </is>
      </c>
      <c r="G1337" s="223" t="inlineStr">
        <is>
          <t>978-979-29-9105-5</t>
        </is>
      </c>
      <c r="H1337" s="223" t="inlineStr">
        <is>
          <t>Komputer &amp; Internet</t>
        </is>
      </c>
      <c r="I1337" s="258" t="inlineStr">
        <is>
          <t>Perguruan Tinggi</t>
        </is>
      </c>
      <c r="J1337" s="186" t="inlineStr">
        <is>
          <t>009.05</t>
        </is>
      </c>
      <c r="K1337" s="264" t="n"/>
      <c r="L1337" s="264" t="n"/>
      <c r="M1337" s="265" t="n"/>
      <c r="N1337" s="223" t="inlineStr">
        <is>
          <t>Indonesia</t>
        </is>
      </c>
      <c r="O1337" s="223" t="inlineStr">
        <is>
          <t>Tidak diketahui</t>
        </is>
      </c>
      <c r="P1337" s="260" t="n">
        <v>2011</v>
      </c>
      <c r="Q1337" s="260" t="n">
        <v>2018</v>
      </c>
      <c r="R1337" s="223" t="inlineStr">
        <is>
          <t>Penerbit Andi</t>
        </is>
      </c>
      <c r="S1337" s="223" t="inlineStr">
        <is>
          <t>Andi Offset CV</t>
        </is>
      </c>
      <c r="T1337" s="223" t="inlineStr">
        <is>
          <t>Lokal</t>
        </is>
      </c>
      <c r="U1337" s="261" t="n">
        <v>266</v>
      </c>
      <c r="V1337" s="86" t="inlineStr">
        <is>
          <t>pdf</t>
        </is>
      </c>
      <c r="W1337" s="223" t="inlineStr">
        <is>
          <t>24.9 MB</t>
        </is>
      </c>
      <c r="X1337" s="225" t="inlineStr">
        <is>
          <t>&lt;p&gt;Dalam membuat sebuah website memerlukan program aplikasi yang andal sekaligus mudah dalam membangun web tersebut. Salah satu program aplikasi yang sekarang ini banyak digunakan adalah Adobe Dreamweaver CS5. Aplikasi ini mendukung banyak fitur dan pengkodean seperti HTML, CSS, JavaScript dan juga memungkinkan pengeditan JavaScript, XML, PHP, ASP dan dokumen teks lainnya secara langsung. Fitur-fitur editing yang ditampilkan secara visual dalam aplikasi ini dapat mempercepat proses kerja Anda dalam membangun website yang profesional.&lt;br /&gt;
 &amp;nbsp;Buku Shortcourse: Adobe Dreamweaver CS5 untuk Beragam Desain Website Interaktif ini juga membahas berbagai teknik dalam membangun sebuah website menggunakan aplikasi Adobe Dreamweaver CS5. Dengan mempelajari buku ini, diharapkan pembaca dapat memanfaatkan fitur dan fasilitas Adobe Dreamweaver secara optimal untuk membangun sebuah website yang kreatif dan profesional.&lt;br /&gt;
 &amp;nbsp;Lebih lengkap buku ini membahas::&lt;br /&gt;
 &amp;nbsp;&amp;bull; Sesi I : Mengenal Adobe Dreamweaver CS5&lt;br /&gt;
 &amp;nbsp;&amp;bull; Sesi II : Mengenal Website&lt;br /&gt;
 &amp;nbsp;&amp;bull; Bab III : Memformat Halaman Web&lt;br /&gt;
 &amp;nbsp;&amp;bull; Bab IV : Mengolah Teks&lt;br /&gt;
 &amp;nbsp;&amp;bull; Bab V : Menggunakan CSS Style&lt;br /&gt;
 &amp;nbsp;&amp;bull; Bab VI : Bekerja dengan Form&lt;br /&gt;
 &amp;nbsp;&amp;bull; Bab VII : Menggunakan Frame dan Template&lt;br /&gt;
 &amp;nbsp;&amp;bull; Bab VIII: Menggunakan Gambar&lt;br /&gt;
 &amp;nbsp;&amp;bull; Bab IX : Menggunakan Link dan Navigasi&lt;/p&gt;</t>
        </is>
      </c>
      <c r="Y1337" s="262" t="n">
        <v>84500</v>
      </c>
      <c r="Z1337" s="226" t="n"/>
      <c r="AA1337" s="241">
        <f>Y1760*Z1760</f>
        <v/>
      </c>
      <c r="AB1337" s="237" t="inlineStr">
        <is>
          <t>5dfa55bf-18fa-4759-ad55-723c6fa59c68</t>
        </is>
      </c>
    </row>
    <row r="1338" ht="15" customHeight="1" s="283">
      <c r="A1338" s="109" t="n">
        <v>1752</v>
      </c>
      <c r="B1338" s="222">
        <f>HYPERLINK("https://mocostore.moco.co.id/catalog/"&amp;AB1761,"Klik Disini")</f>
        <v/>
      </c>
      <c r="C1338" s="223" t="inlineStr">
        <is>
          <t>Step by Step Web Design Theory and Practices</t>
        </is>
      </c>
      <c r="D1338" s="223" t="n"/>
      <c r="E1338" s="223" t="inlineStr">
        <is>
          <t>Asep Herman Suyanto</t>
        </is>
      </c>
      <c r="F1338" s="223" t="inlineStr">
        <is>
          <t>978-979-29-0030-9</t>
        </is>
      </c>
      <c r="G1338" s="223" t="inlineStr">
        <is>
          <t>978-979-29-9236-6</t>
        </is>
      </c>
      <c r="H1338" s="223" t="inlineStr">
        <is>
          <t>Komputer &amp; Internet</t>
        </is>
      </c>
      <c r="I1338" s="258" t="inlineStr">
        <is>
          <t>Perguruan Tinggi</t>
        </is>
      </c>
      <c r="J1338" s="186" t="inlineStr">
        <is>
          <t>009.05</t>
        </is>
      </c>
      <c r="K1338" s="223" t="n"/>
      <c r="L1338" s="264" t="n"/>
      <c r="M1338" s="265" t="n"/>
      <c r="N1338" s="223" t="inlineStr">
        <is>
          <t>Indonesia</t>
        </is>
      </c>
      <c r="O1338" s="223" t="inlineStr">
        <is>
          <t>Tidak diketahui</t>
        </is>
      </c>
      <c r="P1338" s="260" t="n">
        <v>2009</v>
      </c>
      <c r="Q1338" s="260" t="n">
        <v>2018</v>
      </c>
      <c r="R1338" s="223" t="inlineStr">
        <is>
          <t>Penerbit Andi</t>
        </is>
      </c>
      <c r="S1338" s="223" t="inlineStr">
        <is>
          <t>Andi Offset CV</t>
        </is>
      </c>
      <c r="T1338" s="223" t="inlineStr">
        <is>
          <t>Lokal</t>
        </is>
      </c>
      <c r="U1338" s="261" t="n">
        <v>264</v>
      </c>
      <c r="V1338" s="86" t="inlineStr">
        <is>
          <t>pdf</t>
        </is>
      </c>
      <c r="W1338" s="223" t="inlineStr">
        <is>
          <t>23.6 MB</t>
        </is>
      </c>
      <c r="X1338" s="225" t="inlineStr">
        <is>
          <t>&lt;p&gt;Komputer,Desain, Web&lt;/p&gt;</t>
        </is>
      </c>
      <c r="Y1338" s="262" t="n">
        <v>92500</v>
      </c>
      <c r="Z1338" s="226" t="n"/>
      <c r="AA1338" s="241">
        <f>Y1761*Z1761</f>
        <v/>
      </c>
      <c r="AB1338" s="237" t="inlineStr">
        <is>
          <t>d8e472b9-ae3e-49ab-9c92-06e2295c877f</t>
        </is>
      </c>
    </row>
    <row r="1339" ht="15" customHeight="1" s="283">
      <c r="A1339" s="109" t="n">
        <v>1753</v>
      </c>
      <c r="B1339" s="222">
        <f>HYPERLINK("https://mocostore.moco.co.id/catalog/"&amp;AB1762,"Klik Disini")</f>
        <v/>
      </c>
      <c r="C1339" s="223" t="inlineStr">
        <is>
          <t>Surga dalam Keluarga</t>
        </is>
      </c>
      <c r="D1339" s="223" t="n"/>
      <c r="E1339" s="223" t="inlineStr">
        <is>
          <t>Bagus Surjantoro</t>
        </is>
      </c>
      <c r="F1339" s="223" t="inlineStr">
        <is>
          <t>979-763-9940</t>
        </is>
      </c>
      <c r="G1339" s="223" t="inlineStr">
        <is>
          <t>978-979-29-9300-4</t>
        </is>
      </c>
      <c r="H1339" s="223" t="inlineStr">
        <is>
          <t>Agama Kristen</t>
        </is>
      </c>
      <c r="I1339" s="258" t="inlineStr">
        <is>
          <t>Perguruan Tinggi</t>
        </is>
      </c>
      <c r="J1339" s="186" t="inlineStr">
        <is>
          <t>009.16</t>
        </is>
      </c>
      <c r="K1339" s="223" t="n"/>
      <c r="L1339" s="223" t="n"/>
      <c r="M1339" s="259" t="n"/>
      <c r="N1339" s="223" t="inlineStr">
        <is>
          <t>Indonesia</t>
        </is>
      </c>
      <c r="O1339" s="223" t="inlineStr">
        <is>
          <t>Tidak diketahui</t>
        </is>
      </c>
      <c r="P1339" s="260" t="n">
        <v>2008</v>
      </c>
      <c r="Q1339" s="260" t="n">
        <v>2018</v>
      </c>
      <c r="R1339" s="223" t="inlineStr">
        <is>
          <t>Penerbit Andi</t>
        </is>
      </c>
      <c r="S1339" s="223" t="inlineStr">
        <is>
          <t>Andi Offset CV</t>
        </is>
      </c>
      <c r="T1339" s="223" t="inlineStr">
        <is>
          <t>Lokal</t>
        </is>
      </c>
      <c r="U1339" s="261" t="n">
        <v>102</v>
      </c>
      <c r="V1339" s="86" t="inlineStr">
        <is>
          <t>pdf</t>
        </is>
      </c>
      <c r="W1339" s="223" t="inlineStr">
        <is>
          <t>15.0 MB</t>
        </is>
      </c>
      <c r="X1339" s="225" t="inlineStr">
        <is>
          <t>&lt;p&gt;Apakah Anda orangtua yang masih berjuang mengendalikan emosi saat Anda perlu didisiplin? Atau Anda kewalahan mengatur waktu untuk keluarga danpelayanan? Anda merasa membutuhkan sesuatu yang lebih dari sekadar teori untuk membantu Anda menjadi orantua seperti yang Tuhan inginkan?&lt;/p&gt;
 &lt;p&gt;Temukan pelajaran-pelajaran berharga melalui pengalaman penulis dalam buku ini! Anda akan temukan cara-cara praktis mengajar anak berterima kasih dan meminta maaf serta mengajarkan tentang uang dan cara mendisiplin anak tanpa meledak dalam emosi&lt;/p&gt;</t>
        </is>
      </c>
      <c r="Y1339" s="262" t="n">
        <v>44500</v>
      </c>
      <c r="Z1339" s="226" t="n"/>
      <c r="AA1339" s="241">
        <f>Y1762*Z1762</f>
        <v/>
      </c>
      <c r="AB1339" s="237" t="inlineStr">
        <is>
          <t>7caea4a4-e55c-421e-ba71-f8f1c3f2d653</t>
        </is>
      </c>
    </row>
    <row r="1340" ht="15" customHeight="1" s="283">
      <c r="A1340" s="109" t="n">
        <v>1755</v>
      </c>
      <c r="B1340" s="222">
        <f>HYPERLINK("https://mocostore.moco.co.id/catalog/"&amp;AB1764,"Klik Disini")</f>
        <v/>
      </c>
      <c r="C1340" s="223" t="inlineStr">
        <is>
          <t>101 Situs Populer yang Anda Butuhkan</t>
        </is>
      </c>
      <c r="D1340" s="223" t="n"/>
      <c r="E1340" s="223" t="inlineStr">
        <is>
          <t>Wahana Komputer</t>
        </is>
      </c>
      <c r="F1340" s="223" t="inlineStr">
        <is>
          <t>979-731-338-7</t>
        </is>
      </c>
      <c r="G1340" s="223" t="inlineStr">
        <is>
          <t>978-979-29-8699-0</t>
        </is>
      </c>
      <c r="H1340" s="223" t="inlineStr">
        <is>
          <t>Komputer &amp; Internet</t>
        </is>
      </c>
      <c r="I1340" s="258" t="inlineStr">
        <is>
          <t>Perguruan Tinggi</t>
        </is>
      </c>
      <c r="J1340" s="186" t="inlineStr">
        <is>
          <t>009.05</t>
        </is>
      </c>
      <c r="K1340" s="223" t="n"/>
      <c r="L1340" s="223" t="n"/>
      <c r="M1340" s="259" t="n"/>
      <c r="N1340" s="223" t="inlineStr">
        <is>
          <t>Indonesia</t>
        </is>
      </c>
      <c r="O1340" s="223" t="inlineStr">
        <is>
          <t>Tidak diketahui</t>
        </is>
      </c>
      <c r="P1340" s="260" t="n">
        <v>2004</v>
      </c>
      <c r="Q1340" s="260" t="n">
        <v>2018</v>
      </c>
      <c r="R1340" s="223" t="inlineStr">
        <is>
          <t>Penerbit Andi</t>
        </is>
      </c>
      <c r="S1340" s="223" t="inlineStr">
        <is>
          <t>Andi Offset CV</t>
        </is>
      </c>
      <c r="T1340" s="223" t="inlineStr">
        <is>
          <t>Lokal</t>
        </is>
      </c>
      <c r="U1340" s="261" t="n">
        <v>332</v>
      </c>
      <c r="V1340" s="86" t="inlineStr">
        <is>
          <t>pdf</t>
        </is>
      </c>
      <c r="W1340" s="223" t="inlineStr">
        <is>
          <t>13.9 MB</t>
        </is>
      </c>
      <c r="X1340" s="225" t="inlineStr">
        <is>
          <t>&lt;p&gt;Internet saat ini mengalami kemajuan yang pesat baik dalam hal teknologi maupun penggunaannya. Internet bukan merupakan hak milik kaum intelektual maupun mereka yang bergerak dibidang IT(Informasi Teknologi), namun sudah merupakan milik semua golongan, dari anak-anak sampai orang dewasa, dari ibu rumah tangga hingga eksekutif muda. Seorang calon ibu dapat dengan mudahnya mencari informasi tentang bagaimana merawat bayinya. Seorang siswa dapat mempelajari Matematika, Fisika, maupun Kimia secara online dengan metode yang lebih menarik dibandingkan dengan disekolah. Terdapat berbagai situs yang menyediakan contoh produk informasi, uang, musik, SMS, e-mail atau hosting secara gratis. Bahkan, Anda dapat melakukan panggilan telpon dengan lebih murah melalui internet. Buku 101 Situs Popular Yang Anda Butuhkan ini berisi review singkat tentang berbagai situs yang dikelompokkan kedalam bidang-bidang tertentu untuk memudahkan mengakses situs sesuai yang Anda butuhkan.&lt;/p&gt;</t>
        </is>
      </c>
      <c r="Y1340" s="262" t="n">
        <v>84000</v>
      </c>
      <c r="Z1340" s="226" t="n"/>
      <c r="AA1340" s="241">
        <f>Y1764*Z1764</f>
        <v/>
      </c>
      <c r="AB1340" s="237" t="inlineStr">
        <is>
          <t>5469dc44-2ed0-4292-ab62-aecb3fec8c88</t>
        </is>
      </c>
    </row>
    <row r="1341" ht="15" customHeight="1" s="283">
      <c r="A1341" s="109" t="n">
        <v>1756</v>
      </c>
      <c r="B1341" s="222">
        <f>HYPERLINK("https://mocostore.moco.co.id/catalog/"&amp;AB1765,"Klik Disini")</f>
        <v/>
      </c>
      <c r="C1341" s="223" t="inlineStr">
        <is>
          <t>Seri Oneday Solution: Ayo Belajar Mudah Microsoft Excel 2007</t>
        </is>
      </c>
      <c r="D1341" s="223" t="n"/>
      <c r="E1341" s="223" t="inlineStr">
        <is>
          <t>DigiBook Technology</t>
        </is>
      </c>
      <c r="F1341" s="223" t="inlineStr">
        <is>
          <t>978-979-29-0045-3</t>
        </is>
      </c>
      <c r="G1341" s="223" t="inlineStr">
        <is>
          <t>978-979-29-8741-6</t>
        </is>
      </c>
      <c r="H1341" s="223" t="inlineStr">
        <is>
          <t>Komputer &amp; Internet</t>
        </is>
      </c>
      <c r="I1341" s="258" t="inlineStr">
        <is>
          <t>Perguruan Tinggi</t>
        </is>
      </c>
      <c r="J1341" s="186" t="inlineStr">
        <is>
          <t>009.05</t>
        </is>
      </c>
      <c r="K1341" s="223" t="n"/>
      <c r="L1341" s="264" t="n"/>
      <c r="M1341" s="265" t="n"/>
      <c r="N1341" s="223" t="inlineStr">
        <is>
          <t>Indonesia</t>
        </is>
      </c>
      <c r="O1341" s="223" t="inlineStr">
        <is>
          <t>Tidak diketahui</t>
        </is>
      </c>
      <c r="P1341" s="260" t="n">
        <v>2007</v>
      </c>
      <c r="Q1341" s="260" t="n">
        <v>2018</v>
      </c>
      <c r="R1341" s="223" t="inlineStr">
        <is>
          <t>Penerbit Andi</t>
        </is>
      </c>
      <c r="S1341" s="223" t="inlineStr">
        <is>
          <t>Andi Offset CV</t>
        </is>
      </c>
      <c r="T1341" s="223" t="inlineStr">
        <is>
          <t>Lokal</t>
        </is>
      </c>
      <c r="U1341" s="261" t="n">
        <v>110</v>
      </c>
      <c r="V1341" s="86" t="inlineStr">
        <is>
          <t>pdf</t>
        </is>
      </c>
      <c r="W1341" s="223" t="inlineStr">
        <is>
          <t>8.4 MB</t>
        </is>
      </c>
      <c r="X1341" s="225" t="inlineStr">
        <is>
          <t>&lt;p&gt;Microsoft Excel 2007 adalah produk terbaru dari Microsoft yang tergabung dalam Microsoft Office 2007. Sebagaimana kita ketahui, Microsoft Excel merupakan standar aplikasi yang digunakan di kantor-kantor. Artinya , menguasai Microsoft Excel 2007 memberikan banyak keuntungan. Buku Seri One Day Solution: Ayo Belajar Mudah Microsoft Excel 2007 memberikan panduan praktis bagi Anda. Materi yang disajikan merupakan materi pilihan yang&amp;nbsp;benar-benar dibutuhkan dan sering digunakan dalam praktik sehari-hari.&lt;/p&gt;</t>
        </is>
      </c>
      <c r="Y1341" s="262" t="n">
        <v>50500</v>
      </c>
      <c r="Z1341" s="226" t="n"/>
      <c r="AA1341" s="241">
        <f>Y1765*Z1765</f>
        <v/>
      </c>
      <c r="AB1341" s="237" t="inlineStr">
        <is>
          <t>4bb437bd-b5ca-4614-ac24-889c9e84d8f6</t>
        </is>
      </c>
    </row>
    <row r="1342" ht="15" customHeight="1" s="283">
      <c r="A1342" s="109" t="n">
        <v>1757</v>
      </c>
      <c r="B1342" s="222">
        <f>HYPERLINK("https://mocostore.moco.co.id/catalog/"&amp;AB1766,"Klik Disini")</f>
        <v/>
      </c>
      <c r="C1342" s="223" t="inlineStr">
        <is>
          <t>Pasti 6 Jam Windows Vista</t>
        </is>
      </c>
      <c r="D1342" s="223" t="n"/>
      <c r="E1342" s="223" t="inlineStr">
        <is>
          <t>Laksamana Media</t>
        </is>
      </c>
      <c r="F1342" s="223" t="inlineStr">
        <is>
          <t>978-979-29-0009-5</t>
        </is>
      </c>
      <c r="G1342" s="223" t="inlineStr">
        <is>
          <t>978-979-29-9401-8</t>
        </is>
      </c>
      <c r="H1342" s="223" t="inlineStr">
        <is>
          <t>Komputer &amp; Internet</t>
        </is>
      </c>
      <c r="I1342" s="258" t="inlineStr">
        <is>
          <t>Perguruan Tinggi</t>
        </is>
      </c>
      <c r="J1342" s="186" t="inlineStr">
        <is>
          <t>009.13</t>
        </is>
      </c>
      <c r="K1342" s="223" t="n"/>
      <c r="L1342" s="264" t="n"/>
      <c r="M1342" s="265" t="n"/>
      <c r="N1342" s="223" t="inlineStr">
        <is>
          <t>Indonesia</t>
        </is>
      </c>
      <c r="O1342" s="223" t="inlineStr">
        <is>
          <t>Tidak diketahui</t>
        </is>
      </c>
      <c r="P1342" s="260" t="n">
        <v>2007</v>
      </c>
      <c r="Q1342" s="260" t="n">
        <v>2018</v>
      </c>
      <c r="R1342" s="223" t="inlineStr">
        <is>
          <t>Penerbit Andi</t>
        </is>
      </c>
      <c r="S1342" s="223" t="inlineStr">
        <is>
          <t>Andi Offset CV</t>
        </is>
      </c>
      <c r="T1342" s="223" t="inlineStr">
        <is>
          <t>Lokal</t>
        </is>
      </c>
      <c r="U1342" s="261" t="n">
        <v>156</v>
      </c>
      <c r="V1342" s="86" t="inlineStr">
        <is>
          <t>pdf</t>
        </is>
      </c>
      <c r="W1342" s="223" t="inlineStr">
        <is>
          <t>26.3 MB</t>
        </is>
      </c>
      <c r="X1342" s="225" t="inlineStr">
        <is>
          <t>&lt;p&gt;Seri Pasti 6 Jam Windows Vista akan membantu Anda untuk mempelajari cara mengoperasikan Windows Vista mulai dari mengguna:kan Start Menu, menjalankan Windows Explorer, mengganti Wallpaper, hingga mengupas fitur-fitur terbaru yang ada dalam sistem operasi ini. Aplikasi yang tersedia dalam program ini antara lain Windows Photo Gallery, Parental Control, Windows Sidebar, dan Windows Defender.&lt;/p&gt;
 &lt;p&gt;Anda juga akan langsung belajar menggunakan aplikasi bawaan Windows Vista, seperti WordPad, Windows Media Player, Windows Contact, dan Windows Calendar. Selain itu, ada juga tema-tema menarik yang berkenaan dengan manajemen file, seperti memindah, mengopi, menghapus, dan mentransfer file-file yang ada di dalam harddisk ke dalam USB Flash Disk yang akhir-akhir ini sangat populer.&lt;/p&gt;</t>
        </is>
      </c>
      <c r="Y1342" s="262" t="n">
        <v>60500</v>
      </c>
      <c r="Z1342" s="226" t="n"/>
      <c r="AA1342" s="241">
        <f>Y1766*Z1766</f>
        <v/>
      </c>
      <c r="AB1342" s="237" t="inlineStr">
        <is>
          <t>5c0b5ab4-877c-4e01-9bc4-a494d02737a1</t>
        </is>
      </c>
    </row>
    <row r="1343" ht="15" customHeight="1" s="283">
      <c r="A1343" s="109" t="n">
        <v>1758</v>
      </c>
      <c r="B1343" s="222">
        <f>HYPERLINK("https://mocostore.moco.co.id/catalog/"&amp;AB1767,"Klik Disini")</f>
        <v/>
      </c>
      <c r="C1343" s="223" t="inlineStr">
        <is>
          <t>Penerapan Psikologi dalam Perawatan</t>
        </is>
      </c>
      <c r="D1343" s="223" t="n"/>
      <c r="E1343" s="223" t="inlineStr">
        <is>
          <t>Andrew McGhie</t>
        </is>
      </c>
      <c r="F1343" s="223" t="inlineStr">
        <is>
          <t>979-533-337-2</t>
        </is>
      </c>
      <c r="G1343" s="223" t="inlineStr">
        <is>
          <t>978-979-29-9537-4</t>
        </is>
      </c>
      <c r="H1343" s="223" t="inlineStr">
        <is>
          <t>Psikologi</t>
        </is>
      </c>
      <c r="I1343" s="258" t="inlineStr">
        <is>
          <t>Perguruan Tinggi</t>
        </is>
      </c>
      <c r="J1343" s="186" t="inlineStr">
        <is>
          <t>009.13</t>
        </is>
      </c>
      <c r="K1343" s="223" t="n"/>
      <c r="L1343" s="264" t="n"/>
      <c r="M1343" s="265" t="n"/>
      <c r="N1343" s="223" t="inlineStr">
        <is>
          <t>Indonesia</t>
        </is>
      </c>
      <c r="O1343" s="223" t="inlineStr">
        <is>
          <t>Tidak diketahui</t>
        </is>
      </c>
      <c r="P1343" s="260" t="n">
        <v>1996</v>
      </c>
      <c r="Q1343" s="260" t="n">
        <v>2018</v>
      </c>
      <c r="R1343" s="223" t="inlineStr">
        <is>
          <t>Penerbit Andi</t>
        </is>
      </c>
      <c r="S1343" s="223" t="inlineStr">
        <is>
          <t>Andi Offset CV</t>
        </is>
      </c>
      <c r="T1343" s="223" t="inlineStr">
        <is>
          <t>Lokal</t>
        </is>
      </c>
      <c r="U1343" s="261" t="n">
        <v>398</v>
      </c>
      <c r="V1343" s="86" t="inlineStr">
        <is>
          <t>pdf</t>
        </is>
      </c>
      <c r="W1343" s="223" t="inlineStr">
        <is>
          <t>12.1 MB</t>
        </is>
      </c>
      <c r="X1343" s="225" t="inlineStr">
        <is>
          <t>&lt;p&gt;Penerapan Psikologi Dalam Perawatan&lt;/p&gt;</t>
        </is>
      </c>
      <c r="Y1343" s="262" t="n">
        <v>42000</v>
      </c>
      <c r="Z1343" s="226" t="n"/>
      <c r="AA1343" s="241">
        <f>Y1767*Z1767</f>
        <v/>
      </c>
      <c r="AB1343" s="237" t="inlineStr">
        <is>
          <t>c9bc7d3f-5dd8-44d5-9fb9-9d9ed577f6f2</t>
        </is>
      </c>
    </row>
    <row r="1344" ht="15" customHeight="1" s="283">
      <c r="A1344" s="109" t="n">
        <v>1759</v>
      </c>
      <c r="B1344" s="222">
        <f>HYPERLINK("https://mocostore.moco.co.id/catalog/"&amp;AB1768,"Klik Disini")</f>
        <v/>
      </c>
      <c r="C1344" s="223" t="inlineStr">
        <is>
          <t>How To Prepare Toefl and Twe</t>
        </is>
      </c>
      <c r="D1344" s="223" t="n"/>
      <c r="E1344" s="223" t="inlineStr">
        <is>
          <t>Dadang Dachjar, Drs</t>
        </is>
      </c>
      <c r="F1344" s="223" t="inlineStr">
        <is>
          <t>979-731-663-7</t>
        </is>
      </c>
      <c r="G1344" s="223" t="inlineStr">
        <is>
          <t>978-979-29-9637-1</t>
        </is>
      </c>
      <c r="H1344" s="223" t="inlineStr">
        <is>
          <t>Bahasa asing</t>
        </is>
      </c>
      <c r="I1344" s="258" t="inlineStr">
        <is>
          <t>Perguruan Tinggi</t>
        </is>
      </c>
      <c r="J1344" s="186" t="inlineStr">
        <is>
          <t>009.19</t>
        </is>
      </c>
      <c r="K1344" s="223" t="n"/>
      <c r="L1344" s="264" t="n"/>
      <c r="M1344" s="265" t="n"/>
      <c r="N1344" s="223" t="inlineStr">
        <is>
          <t>Indonesia</t>
        </is>
      </c>
      <c r="O1344" s="223" t="inlineStr">
        <is>
          <t>Tidak diketahui</t>
        </is>
      </c>
      <c r="P1344" s="260" t="n">
        <v>2005</v>
      </c>
      <c r="Q1344" s="260" t="n">
        <v>2018</v>
      </c>
      <c r="R1344" s="223" t="inlineStr">
        <is>
          <t>Penerbit Andi</t>
        </is>
      </c>
      <c r="S1344" s="223" t="inlineStr">
        <is>
          <t>Andi Offset CV</t>
        </is>
      </c>
      <c r="T1344" s="223" t="inlineStr">
        <is>
          <t>Lokal</t>
        </is>
      </c>
      <c r="U1344" s="261" t="n">
        <v>290</v>
      </c>
      <c r="V1344" s="86" t="inlineStr">
        <is>
          <t>pdf</t>
        </is>
      </c>
      <c r="W1344" s="223" t="inlineStr">
        <is>
          <t>8.6 MB</t>
        </is>
      </c>
      <c r="X1344" s="225" t="inlineStr">
        <is>
          <t>&lt;p&gt;buku ini membahas 14 point grammar, secara panjang dan lebar. dengan latihan yang sangat banyak dengan dipadukan latihan vocabulary dan reading comprehension&amp;nbsp;&lt;/p&gt;</t>
        </is>
      </c>
      <c r="Y1344" s="262" t="n">
        <v>76000</v>
      </c>
      <c r="Z1344" s="226" t="n"/>
      <c r="AA1344" s="241">
        <f>Y1768*Z1768</f>
        <v/>
      </c>
      <c r="AB1344" s="237" t="inlineStr">
        <is>
          <t>a1d68e36-2082-48a5-888e-b3949f11ab11</t>
        </is>
      </c>
    </row>
    <row r="1345" ht="15" customHeight="1" s="283">
      <c r="A1345" s="109" t="n">
        <v>1760</v>
      </c>
      <c r="B1345" s="222">
        <f>HYPERLINK("https://mocostore.moco.co.id/catalog/"&amp;AB1769,"Klik Disini")</f>
        <v/>
      </c>
      <c r="C1345" s="223" t="inlineStr">
        <is>
          <t>WordPress Blog Magic</t>
        </is>
      </c>
      <c r="D1345" s="223" t="n"/>
      <c r="E1345" s="223" t="inlineStr">
        <is>
          <t>Ali Zaki</t>
        </is>
      </c>
      <c r="F1345" s="223" t="inlineStr">
        <is>
          <t>978-979-29-0831-2</t>
        </is>
      </c>
      <c r="G1345" s="223" t="inlineStr">
        <is>
          <t>978-979-29-9719-4</t>
        </is>
      </c>
      <c r="H1345" s="223" t="inlineStr">
        <is>
          <t>Komputer &amp; Internet</t>
        </is>
      </c>
      <c r="I1345" s="258" t="inlineStr">
        <is>
          <t>Perguruan Tinggi</t>
        </is>
      </c>
      <c r="J1345" s="186" t="inlineStr">
        <is>
          <t>009.05</t>
        </is>
      </c>
      <c r="K1345" s="223" t="n"/>
      <c r="L1345" s="264" t="n"/>
      <c r="M1345" s="265" t="n"/>
      <c r="N1345" s="223" t="inlineStr">
        <is>
          <t>Indonesia</t>
        </is>
      </c>
      <c r="O1345" s="223" t="inlineStr">
        <is>
          <t>Tidak diketahui</t>
        </is>
      </c>
      <c r="P1345" s="260" t="n">
        <v>2009</v>
      </c>
      <c r="Q1345" s="260" t="n">
        <v>2018</v>
      </c>
      <c r="R1345" s="223" t="inlineStr">
        <is>
          <t>Penerbit Andi</t>
        </is>
      </c>
      <c r="S1345" s="223" t="inlineStr">
        <is>
          <t>Andi Offset CV</t>
        </is>
      </c>
      <c r="T1345" s="223" t="inlineStr">
        <is>
          <t>Lokal</t>
        </is>
      </c>
      <c r="U1345" s="261" t="n">
        <v>168</v>
      </c>
      <c r="V1345" s="86" t="inlineStr">
        <is>
          <t>pdf</t>
        </is>
      </c>
      <c r="W1345" s="223" t="inlineStr">
        <is>
          <t>13.7 MB</t>
        </is>
      </c>
      <c r="X1345" s="225" t="inlineStr">
        <is>
          <t>&lt;p&gt;WordPress adalah sebuah platform, sebuah software, dan sebuah teknologi mutakhir yang memungkinkan tiap orang memiliki website berbasis blog sendiri dengan tampilan yang cantik, sesuai dengan standar web, dan mudah digunakan. WordPress bisa digunakan secara gratis. Dengan menggunakan WordPress, Anda dapat dengan mudah membangun website untuk blog atau untuk keperluan lainnya.&amp;nbsp;&lt;br /&gt;
 &lt;br /&gt;
 Buku ini membahas bagaimana menyetting WordPress dari awal, mulai dari urusan domain dan hosting, instalasi, pengaturan plugin, pemasukan artikel, manajemen artikel dan komentar, setting WordPress, hingga menggunakan WordPress untuk berbagai keperluan lainnya. Kelebihan buku ini terletak pada pembahasannya yang lengkap namun singkat. Dengan menggunakan buku ini, Anda bisa membuat website atau blog sendiri dengan cepat dan mudah.&lt;br /&gt;
 &lt;br /&gt;
 Buku ini cocok digunakan oleh semua orang, karena saat ini blog sudah jamak dimanfaatkan oleh semua kalangan, dari mulai akademisi, praktisi, mahasiswa, maupun orang awam.&lt;/p&gt;</t>
        </is>
      </c>
      <c r="Y1345" s="262" t="n">
        <v>59000</v>
      </c>
      <c r="Z1345" s="226" t="n"/>
      <c r="AA1345" s="241">
        <f>Y1769*Z1769</f>
        <v/>
      </c>
      <c r="AB1345" s="237" t="inlineStr">
        <is>
          <t>a4d7b855-ca92-4209-842e-c88133591a83</t>
        </is>
      </c>
    </row>
    <row r="1346" ht="15" customHeight="1" s="283">
      <c r="A1346" s="109" t="n">
        <v>1761</v>
      </c>
      <c r="B1346" s="222">
        <f>HYPERLINK("https://mocostore.moco.co.id/catalog/"&amp;AB1770,"Klik Disini")</f>
        <v/>
      </c>
      <c r="C1346" s="223" t="inlineStr">
        <is>
          <t>Video Editing Profesional dengan Pinnacle Studio 17 Plus</t>
        </is>
      </c>
      <c r="D1346" s="223" t="n"/>
      <c r="E1346" s="223" t="inlineStr">
        <is>
          <t>Wahana Komputer</t>
        </is>
      </c>
      <c r="F1346" s="223" t="inlineStr">
        <is>
          <t>978-979-29-5089-2</t>
        </is>
      </c>
      <c r="G1346" s="223" t="inlineStr">
        <is>
          <t>978-979-29-9710-1</t>
        </is>
      </c>
      <c r="H1346" s="223" t="inlineStr">
        <is>
          <t>Desain Grafis &amp; Multimedia</t>
        </is>
      </c>
      <c r="I1346" s="258" t="inlineStr">
        <is>
          <t>Perguruan Tinggi</t>
        </is>
      </c>
      <c r="J1346" s="186" t="inlineStr">
        <is>
          <t>009.05</t>
        </is>
      </c>
      <c r="K1346" s="223" t="n"/>
      <c r="L1346" s="223" t="n"/>
      <c r="M1346" s="259" t="n"/>
      <c r="N1346" s="223" t="n"/>
      <c r="O1346" s="223" t="n"/>
      <c r="P1346" s="260" t="n">
        <v>2015</v>
      </c>
      <c r="Q1346" s="260" t="n">
        <v>2018</v>
      </c>
      <c r="R1346" s="223" t="inlineStr">
        <is>
          <t>Penerbit Andi</t>
        </is>
      </c>
      <c r="S1346" s="223" t="inlineStr">
        <is>
          <t>Andi Offset CV</t>
        </is>
      </c>
      <c r="T1346" s="223" t="n"/>
      <c r="U1346" s="261" t="n">
        <v>224</v>
      </c>
      <c r="V1346" s="86" t="inlineStr">
        <is>
          <t>pdf</t>
        </is>
      </c>
      <c r="W1346" s="223" t="inlineStr">
        <is>
          <t>11.7 MB</t>
        </is>
      </c>
      <c r="X1346" s="225" t="inlineStr">
        <is>
          <t>&lt;p&gt;Video editing merupakan proses yang selalu dilalui dalam proses pembuatan film atau video klip. Tujuan dari proses editing adalah memilih bagian-bagian yang akan digunakan dan menghilangkan bagian yang tidak diperlukan. Proses editing juga meliputi peningkatan kualitas video dengan menambahkan animasi, suara, teks, dan lain sebagainya. Pinnacle merupakan aplikasi yang digunakan untuk proses video editing. Saat ini versi terbaru adalah Pinnacle 17. Program ini memiliki berbagai tool yang dapat memudahkan Anda dalam proses editing video. Pinnacle menyediakan banyak track untuk memudahkan proses editing. Buku Video Editing Profesional dengan Pinnacle Studio 17 Plus ini akan mengajarkan kepada Anda cara mengedit video menggunakan Pinnacle 17. Buku ini ditulis dengan bahasa yang mudah dipahami sehingga dapat diikuti oleh siapa pun. Buku ini akan membahas: &amp;acirc;&amp;euro;&amp;cent; Pengaturan Pinnacle 17 &amp;acirc;&amp;euro;&amp;cent; Melakukan Impor &amp;acirc;&amp;euro;&amp;cent; Melakukan Editing &amp;acirc;&amp;euro;&amp;cent; Membuat Teks &amp;acirc;&amp;euro;&amp;cent; Memberi Efek dan Transisi &amp;acirc;&amp;euro;&amp;cent; Ekspor Movie &amp;acirc;&amp;euro;&amp;cent; Video Editing Perjalanan Wisata &amp;acirc;&amp;euro;&amp;cent; Video Editing Iklan Produk &amp;acirc;&amp;euro;&amp;cent; Video Editing Kegiatan&lt;/p&gt;</t>
        </is>
      </c>
      <c r="Y1346" s="262" t="n">
        <v>62500</v>
      </c>
      <c r="Z1346" s="226" t="n"/>
      <c r="AA1346" s="241">
        <f>Y1770*Z1770</f>
        <v/>
      </c>
      <c r="AB1346" s="237" t="inlineStr">
        <is>
          <t>820d619a-97ab-40a9-a463-0006c4c89985</t>
        </is>
      </c>
    </row>
    <row r="1347" ht="15" customHeight="1" s="283">
      <c r="A1347" s="109" t="n">
        <v>1762</v>
      </c>
      <c r="B1347" s="222">
        <f>HYPERLINK("https://mocostore.moco.co.id/catalog/"&amp;AB1771,"Klik Disini")</f>
        <v/>
      </c>
      <c r="C1347" s="223" t="inlineStr">
        <is>
          <t>10 Model Penelitian dan Pengolahannya dengan SPSS 14</t>
        </is>
      </c>
      <c r="D1347" s="223" t="n"/>
      <c r="E1347" s="223" t="inlineStr">
        <is>
          <t>Wahana Komputer</t>
        </is>
      </c>
      <c r="F1347" s="223" t="inlineStr">
        <is>
          <t>979-763-523-6</t>
        </is>
      </c>
      <c r="G1347" s="223" t="inlineStr">
        <is>
          <t>978-979-29-8672-3</t>
        </is>
      </c>
      <c r="H1347" s="223" t="inlineStr">
        <is>
          <t>Statistika</t>
        </is>
      </c>
      <c r="I1347" s="258" t="inlineStr">
        <is>
          <t>Perguruan Tinggi</t>
        </is>
      </c>
      <c r="J1347" s="186" t="inlineStr">
        <is>
          <t>009.01</t>
        </is>
      </c>
      <c r="K1347" s="223" t="n"/>
      <c r="L1347" s="264" t="n"/>
      <c r="M1347" s="265" t="n"/>
      <c r="N1347" s="223" t="inlineStr">
        <is>
          <t>Indonesia</t>
        </is>
      </c>
      <c r="O1347" s="223" t="inlineStr">
        <is>
          <t>Tidak diketahui</t>
        </is>
      </c>
      <c r="P1347" s="260" t="n">
        <v>2006</v>
      </c>
      <c r="Q1347" s="260" t="n">
        <v>2018</v>
      </c>
      <c r="R1347" s="223" t="inlineStr">
        <is>
          <t>Penerbit Andi</t>
        </is>
      </c>
      <c r="S1347" s="223" t="inlineStr">
        <is>
          <t>Andi Offset CV</t>
        </is>
      </c>
      <c r="T1347" s="223" t="inlineStr">
        <is>
          <t>Lokal</t>
        </is>
      </c>
      <c r="U1347" s="261" t="n">
        <v>230</v>
      </c>
      <c r="V1347" s="86" t="inlineStr">
        <is>
          <t>pdf</t>
        </is>
      </c>
      <c r="W1347" s="223" t="inlineStr">
        <is>
          <t>6.5 MB</t>
        </is>
      </c>
      <c r="X1347" s="225" t="inlineStr">
        <is>
          <t>&lt;p&gt;Di dalam suatu penelitian, baik dalam penelitian yang bersifat pengkajian literatur maupun penelitian yang bersifat statistik, pasti terlibat ejumlah data kuantitatif. Data-data tersebut kemudian harus diolah dalam sebuah proses pengambilan keputusan.&lt;br /&gt;
 &lt;br /&gt;
 Bagi para peneliti yang belum memahami dan belum memiliki pengalaman, yaitu mereka yang masih bertaraf semula, angkah penentuan model dan hipotesis yang berakhir kepada inferensi hasil analisis merupakan langkah yang cukup membingungkan. Hal ini sering terjadi terutama dalam sebuah penelitian yang menuntut penggunaan metode statistika.&lt;br /&gt;
 &lt;br /&gt;
 Didesain dalam bahasan yang praktis, ringkas, dan mudah, buku ini ditujukan untuk menjadi panduan praktis bagi para pengguna pemula, menengah, dan tingkat lanjutan, baik yang belum menguasai dasar-dasar metode penelitian dan pemakaian sofware aplikasi statistik maupun yang telah menguasai dasar-dasar peggunaan sofware aplikasi statistik.&lt;br /&gt;
 &amp;nbsp;&lt;/p&gt;</t>
        </is>
      </c>
      <c r="Y1347" s="262" t="n">
        <v>73000</v>
      </c>
      <c r="Z1347" s="226" t="n"/>
      <c r="AA1347" s="241">
        <f>Y1771*Z1771</f>
        <v/>
      </c>
      <c r="AB1347" s="237" t="inlineStr">
        <is>
          <t>a6827159-1499-43c6-bad7-8dfcedb445bf</t>
        </is>
      </c>
    </row>
    <row r="1348" ht="15" customHeight="1" s="283">
      <c r="A1348" s="109" t="n">
        <v>1764</v>
      </c>
      <c r="B1348" s="222">
        <f>HYPERLINK("https://mocostore.moco.co.id/catalog/"&amp;AB1773,"Klik Disini")</f>
        <v/>
      </c>
      <c r="C1348" s="223" t="inlineStr">
        <is>
          <t>Panduan Belajar Desain Grafis CorelDraw X3</t>
        </is>
      </c>
      <c r="D1348" s="223" t="n"/>
      <c r="E1348" s="223" t="inlineStr">
        <is>
          <t>Madcoms</t>
        </is>
      </c>
      <c r="F1348" s="223" t="inlineStr">
        <is>
          <t>979-763-660-7</t>
        </is>
      </c>
      <c r="G1348" s="223" t="inlineStr">
        <is>
          <t>978-979-29-9125-3</t>
        </is>
      </c>
      <c r="H1348" s="223" t="inlineStr">
        <is>
          <t>Desain Grafis &amp; Multimedia</t>
        </is>
      </c>
      <c r="I1348" s="258" t="inlineStr">
        <is>
          <t>Perguruan Tinggi</t>
        </is>
      </c>
      <c r="J1348" s="186" t="inlineStr">
        <is>
          <t>009.05</t>
        </is>
      </c>
      <c r="K1348" s="223" t="n"/>
      <c r="L1348" s="264" t="n"/>
      <c r="M1348" s="265" t="n"/>
      <c r="N1348" s="223" t="inlineStr">
        <is>
          <t>Indonesia</t>
        </is>
      </c>
      <c r="O1348" s="223" t="inlineStr">
        <is>
          <t>Tidak diketahui</t>
        </is>
      </c>
      <c r="P1348" s="260" t="n">
        <v>2007</v>
      </c>
      <c r="Q1348" s="260" t="n">
        <v>2018</v>
      </c>
      <c r="R1348" s="223" t="inlineStr">
        <is>
          <t>Penerbit Andi</t>
        </is>
      </c>
      <c r="S1348" s="223" t="inlineStr">
        <is>
          <t>Andi Offset CV</t>
        </is>
      </c>
      <c r="T1348" s="223" t="inlineStr">
        <is>
          <t>Lokal</t>
        </is>
      </c>
      <c r="U1348" s="261" t="n">
        <v>342</v>
      </c>
      <c r="V1348" s="86" t="inlineStr">
        <is>
          <t>pdf</t>
        </is>
      </c>
      <c r="W1348" s="223" t="inlineStr">
        <is>
          <t>11.4 MB</t>
        </is>
      </c>
      <c r="X1348" s="225" t="inlineStr">
        <is>
          <t>&lt;p&gt;Buku ini sangat cocok dijadikan panduan bagi para pemula untuk belajar Corel draw X3&lt;/p&gt;</t>
        </is>
      </c>
      <c r="Y1348" s="262" t="n">
        <v>94000</v>
      </c>
      <c r="Z1348" s="226" t="n"/>
      <c r="AA1348" s="241">
        <f>Y1773*Z1773</f>
        <v/>
      </c>
      <c r="AB1348" s="237" t="inlineStr">
        <is>
          <t>f5f6edaa-30a8-4527-843d-8ad3deeb316d</t>
        </is>
      </c>
    </row>
    <row r="1349" ht="15" customHeight="1" s="283">
      <c r="A1349" s="109" t="n">
        <v>1765</v>
      </c>
      <c r="B1349" s="222">
        <f>HYPERLINK("https://mocostore.moco.co.id/catalog/"&amp;AB1774,"Klik Disini")</f>
        <v/>
      </c>
      <c r="C1349" s="223" t="inlineStr">
        <is>
          <t>Spiritual Theology 2</t>
        </is>
      </c>
      <c r="D1349" s="223" t="n"/>
      <c r="E1349" s="223" t="inlineStr">
        <is>
          <t>Simon Chan</t>
        </is>
      </c>
      <c r="F1349" s="223" t="inlineStr">
        <is>
          <t>978-979-29-2813-6</t>
        </is>
      </c>
      <c r="G1349" s="223" t="inlineStr">
        <is>
          <t>978-979-29-9210-6</t>
        </is>
      </c>
      <c r="H1349" s="223" t="inlineStr">
        <is>
          <t>Agama Kristen</t>
        </is>
      </c>
      <c r="I1349" s="258" t="inlineStr">
        <is>
          <t>Perguruan Tinggi</t>
        </is>
      </c>
      <c r="J1349" s="186" t="inlineStr">
        <is>
          <t>009.16</t>
        </is>
      </c>
      <c r="K1349" s="223" t="n"/>
      <c r="L1349" s="264" t="n"/>
      <c r="M1349" s="265" t="n"/>
      <c r="N1349" s="223" t="inlineStr">
        <is>
          <t>Indonesia</t>
        </is>
      </c>
      <c r="O1349" s="223" t="inlineStr">
        <is>
          <t>Tidak diketahui</t>
        </is>
      </c>
      <c r="P1349" s="260" t="n">
        <v>2002</v>
      </c>
      <c r="Q1349" s="260" t="n">
        <v>2018</v>
      </c>
      <c r="R1349" s="223" t="inlineStr">
        <is>
          <t>Penerbit Andi</t>
        </is>
      </c>
      <c r="S1349" s="223" t="inlineStr">
        <is>
          <t>Andi Offset CV</t>
        </is>
      </c>
      <c r="T1349" s="223" t="inlineStr">
        <is>
          <t>Lokal</t>
        </is>
      </c>
      <c r="U1349" s="261" t="n">
        <v>212</v>
      </c>
      <c r="V1349" s="86" t="inlineStr">
        <is>
          <t>pdf</t>
        </is>
      </c>
      <c r="W1349" s="223" t="inlineStr">
        <is>
          <t>9.6 MB</t>
        </is>
      </c>
      <c r="X1349" s="225" t="inlineStr">
        <is>
          <t>&lt;p&gt;Buku langka yang mengajarkan theologi dari sudut pandang sistematis dan praktis dalam kekudusan&lt;/p&gt;</t>
        </is>
      </c>
      <c r="Y1349" s="262" t="n">
        <v>62500</v>
      </c>
      <c r="Z1349" s="226" t="n"/>
      <c r="AA1349" s="241">
        <f>Y1774*Z1774</f>
        <v/>
      </c>
      <c r="AB1349" s="237" t="inlineStr">
        <is>
          <t>8d710f21-c42f-4d62-a92f-b6ac5158c030</t>
        </is>
      </c>
    </row>
    <row r="1350" ht="15" customHeight="1" s="283">
      <c r="A1350" s="109" t="n">
        <v>1766</v>
      </c>
      <c r="B1350" s="222">
        <f>HYPERLINK("https://mocostore.moco.co.id/catalog/"&amp;AB1775,"Klik Disini")</f>
        <v/>
      </c>
      <c r="C1350" s="223" t="inlineStr">
        <is>
          <t>SPSS 13.0 Terapan: Riset Statistik Parametrik</t>
        </is>
      </c>
      <c r="D1350" s="223" t="n"/>
      <c r="E1350" s="223" t="inlineStr">
        <is>
          <t>Triton Prawira Budi</t>
        </is>
      </c>
      <c r="F1350" s="223" t="inlineStr">
        <is>
          <t>979-763-115-x</t>
        </is>
      </c>
      <c r="G1350" s="223" t="inlineStr">
        <is>
          <t>978-979-29-9218-2</t>
        </is>
      </c>
      <c r="H1350" s="223" t="inlineStr">
        <is>
          <t>Komputer &amp; Internet</t>
        </is>
      </c>
      <c r="I1350" s="258" t="inlineStr">
        <is>
          <t>Perguruan Tinggi</t>
        </is>
      </c>
      <c r="J1350" s="186" t="inlineStr">
        <is>
          <t>009.05</t>
        </is>
      </c>
      <c r="K1350" s="223" t="n"/>
      <c r="L1350" s="264" t="n"/>
      <c r="M1350" s="265" t="n"/>
      <c r="N1350" s="223" t="inlineStr">
        <is>
          <t>Indonesia</t>
        </is>
      </c>
      <c r="O1350" s="223" t="inlineStr">
        <is>
          <t>Tidak diketahui</t>
        </is>
      </c>
      <c r="P1350" s="260" t="n">
        <v>2006</v>
      </c>
      <c r="Q1350" s="260" t="n">
        <v>2018</v>
      </c>
      <c r="R1350" s="223" t="inlineStr">
        <is>
          <t>Penerbit Andi</t>
        </is>
      </c>
      <c r="S1350" s="223" t="inlineStr">
        <is>
          <t>Andi Offset CV</t>
        </is>
      </c>
      <c r="T1350" s="223" t="inlineStr">
        <is>
          <t>Lokal</t>
        </is>
      </c>
      <c r="U1350" s="261" t="n">
        <v>285</v>
      </c>
      <c r="V1350" s="86" t="inlineStr">
        <is>
          <t>pdf</t>
        </is>
      </c>
      <c r="W1350" s="223" t="inlineStr">
        <is>
          <t>24.9 MB</t>
        </is>
      </c>
      <c r="X1350" s="225" t="inlineStr">
        <is>
          <t>&lt;p&gt;SPSS memang fantastis. Dalam banyak kasus, SPSS&lt;br /&gt;
 mampu menjawab impian para peminat statistik. Sejak&lt;br /&gt;
 peluncuran software SPSS, terutama sejak SPSS for&lt;br /&gt;
 Windows pertama kali rilis, statistik bagi para peneliti&lt;br /&gt;
 bukanlah suatu problem yang terlalu pelik. Berbagai proses&lt;br /&gt;
 perhitungan yang memakan waktu berhari-hari apabila&lt;br /&gt;
 dihitung dengan cara manual, kini menjadi sesuatu yang&lt;br /&gt;
 mengasyikkan. Penggunaan SPSS memungkinkan proses&lt;br /&gt;
 perhitungan-p~rhitungan tersebut dapat diselesaikan&lt;br /&gt;
 dengan waktu yang jauh lebih cepat dan akurasi yang lebih&lt;br /&gt;
 terjamin.&lt;/p&gt;</t>
        </is>
      </c>
      <c r="Y1350" s="262" t="n">
        <v>84000</v>
      </c>
      <c r="Z1350" s="226" t="n"/>
      <c r="AA1350" s="241">
        <f>Y1775*Z1775</f>
        <v/>
      </c>
      <c r="AB1350" s="237" t="inlineStr">
        <is>
          <t>0ea7d75e-0963-4d02-ad15-31e6aca7e3c5</t>
        </is>
      </c>
    </row>
    <row r="1351" ht="15" customHeight="1" s="283">
      <c r="A1351" s="109" t="n">
        <v>1767</v>
      </c>
      <c r="B1351" s="222">
        <f>HYPERLINK("https://mocostore.moco.co.id/catalog/"&amp;AB1776,"Klik Disini")</f>
        <v/>
      </c>
      <c r="C1351" s="223" t="inlineStr">
        <is>
          <t>The Power Of Motivation</t>
        </is>
      </c>
      <c r="D1351" s="223" t="n"/>
      <c r="E1351" s="223" t="inlineStr">
        <is>
          <t>Xavier Quentin Pranata</t>
        </is>
      </c>
      <c r="F1351" s="223" t="inlineStr">
        <is>
          <t>979-763-219-9</t>
        </is>
      </c>
      <c r="G1351" s="223" t="inlineStr">
        <is>
          <t>978-979-29-9430-8</t>
        </is>
      </c>
      <c r="H1351" s="223" t="inlineStr">
        <is>
          <t>Agama &amp; Spiritual</t>
        </is>
      </c>
      <c r="I1351" s="258" t="inlineStr">
        <is>
          <t>Perguruan Tinggi</t>
        </is>
      </c>
      <c r="J1351" s="186" t="inlineStr">
        <is>
          <t>009.16</t>
        </is>
      </c>
      <c r="K1351" s="223" t="inlineStr">
        <is>
          <t>Tidak Tersedia</t>
        </is>
      </c>
      <c r="L1351" s="264" t="n"/>
      <c r="M1351" s="265" t="inlineStr">
        <is>
          <t>Tidak Tersedia</t>
        </is>
      </c>
      <c r="N1351" s="223" t="inlineStr">
        <is>
          <t>Indonesia</t>
        </is>
      </c>
      <c r="O1351" s="223" t="inlineStr">
        <is>
          <t>Tidak diketahui</t>
        </is>
      </c>
      <c r="P1351" s="260" t="n">
        <v>2006</v>
      </c>
      <c r="Q1351" s="260" t="n">
        <v>2018</v>
      </c>
      <c r="R1351" s="223" t="inlineStr">
        <is>
          <t>Penerbit Andi</t>
        </is>
      </c>
      <c r="S1351" s="223" t="inlineStr">
        <is>
          <t>Andi Offset CV</t>
        </is>
      </c>
      <c r="T1351" s="223" t="inlineStr">
        <is>
          <t>Lokal</t>
        </is>
      </c>
      <c r="U1351" s="261" t="n">
        <v>145</v>
      </c>
      <c r="V1351" s="86" t="inlineStr">
        <is>
          <t>pdf</t>
        </is>
      </c>
      <c r="W1351" s="223" t="inlineStr">
        <is>
          <t>18.3 MB</t>
        </is>
      </c>
      <c r="X1351" s="225" t="inlineStr">
        <is>
          <t>&lt;p&gt;Ketika sama sekali tidak disangka-sangka, kehidupanjustru menyodori kita tantangan untuk menguji keberanian dan kemauan untuk berubah ...&lt;/p&gt;
 &lt;p&gt;Di saat-saat seperti itulah, kita terkadang rnernbutuhkan ternan untuk rnernbangkitkan kern bali sernangat kita. Buku ini berrnula dari kurnpulan kolorn &amp;quot;Sentuhan Akhir&amp;quot; di Bahana yang dirnaknai secara pribadi oleh penulis sebagai &amp;quot;Sapaan Hati&amp;#39;&amp;#39; kepada setiap pernbaca. Tulisan-tulisan dalarn buku ini terinspirasi dari ternpat-ternpat yang dikunjungi penulis -terutarna dari orang-orang yang dijurnpainya. Kisah-kisah yang disarnpaikan sungguh rnenyentuh kekedalarnan hati dan sanggup rneninggalkan &amp;quot;sesuatu&amp;quot; di hati Anda ketika Anda rnelornpat dari kisah yang satu kekisah yang lain.&lt;/p&gt;
 &lt;p&gt;Bagairnana? Apakah saat ini Anda rnernbutuhkan ternan untuk rnernbangkitkan kernbali sernangat, keberanian, dan kemauan Anda? Dalarn kediarnannya, buku ini akan rnenjadi ternan sekaligus The Power ofMotivation bagi Anda.&lt;/p&gt;</t>
        </is>
      </c>
      <c r="Y1351" s="262" t="n">
        <v>56000</v>
      </c>
      <c r="Z1351" s="226" t="n"/>
      <c r="AA1351" s="241">
        <f>Y1776*Z1776</f>
        <v/>
      </c>
      <c r="AB1351" s="237" t="inlineStr">
        <is>
          <t>14f9f10e-21dd-4cbb-9e88-83df77c432b1</t>
        </is>
      </c>
    </row>
    <row r="1352" ht="15" customHeight="1" s="283">
      <c r="A1352" s="109" t="n">
        <v>1768</v>
      </c>
      <c r="B1352" s="222">
        <f>HYPERLINK("https://mocostore.moco.co.id/catalog/"&amp;AB1777,"Klik Disini")</f>
        <v/>
      </c>
      <c r="C1352" s="223" t="inlineStr">
        <is>
          <t>24 Jam Mengubah Perilaku dengan Outbound Training</t>
        </is>
      </c>
      <c r="D1352" s="223" t="n"/>
      <c r="E1352" s="223" t="inlineStr">
        <is>
          <t>Rudianto</t>
        </is>
      </c>
      <c r="F1352" s="223" t="inlineStr">
        <is>
          <t>978-979-29-1517-4</t>
        </is>
      </c>
      <c r="G1352" s="223" t="inlineStr">
        <is>
          <t>978-979-29-9879-5</t>
        </is>
      </c>
      <c r="H1352" s="223" t="inlineStr">
        <is>
          <t>Referensi</t>
        </is>
      </c>
      <c r="I1352" s="258" t="inlineStr">
        <is>
          <t>Perguruan Tinggi</t>
        </is>
      </c>
      <c r="J1352" s="186" t="inlineStr">
        <is>
          <t>009.09</t>
        </is>
      </c>
      <c r="K1352" s="264" t="n"/>
      <c r="L1352" s="264" t="n"/>
      <c r="M1352" s="259" t="n"/>
      <c r="N1352" s="223" t="n"/>
      <c r="O1352" s="223" t="n"/>
      <c r="P1352" s="260" t="n">
        <v>2010</v>
      </c>
      <c r="Q1352" s="260" t="n">
        <v>2019</v>
      </c>
      <c r="R1352" s="223" t="inlineStr">
        <is>
          <t>Penerbit Andi</t>
        </is>
      </c>
      <c r="S1352" s="223" t="inlineStr">
        <is>
          <t>Andi Offset CV</t>
        </is>
      </c>
      <c r="T1352" s="223" t="n"/>
      <c r="U1352" s="261" t="n">
        <v>104</v>
      </c>
      <c r="V1352" s="86" t="inlineStr">
        <is>
          <t>pdf</t>
        </is>
      </c>
      <c r="W1352" s="223" t="inlineStr">
        <is>
          <t>10.9 MB</t>
        </is>
      </c>
      <c r="X1352" s="225" t="inlineStr">
        <is>
          <t>&lt;p&gt;24 Jam Mengubah Perilaku Dengan Outbound Training&lt;/p&gt;</t>
        </is>
      </c>
      <c r="Y1352" s="262" t="n">
        <v>45000</v>
      </c>
      <c r="Z1352" s="226" t="n"/>
      <c r="AA1352" s="241">
        <f>Y1777*Z1777</f>
        <v/>
      </c>
      <c r="AB1352" s="237" t="inlineStr">
        <is>
          <t>fa3dac8e-2293-4fef-81e5-b05d2848d469</t>
        </is>
      </c>
    </row>
    <row r="1353" ht="15" customHeight="1" s="283">
      <c r="A1353" s="109" t="n">
        <v>1769</v>
      </c>
      <c r="B1353" s="222">
        <f>HYPERLINK("https://mocostore.moco.co.id/catalog/"&amp;AB1778,"Klik Disini")</f>
        <v/>
      </c>
      <c r="C1353" s="223" t="inlineStr">
        <is>
          <t>36 Ide Tokcer Bisnis dan Investasi</t>
        </is>
      </c>
      <c r="D1353" s="223" t="n"/>
      <c r="E1353" s="223" t="inlineStr">
        <is>
          <t>John Simon</t>
        </is>
      </c>
      <c r="F1353" s="223" t="inlineStr">
        <is>
          <t>978-979-29-0856-5</t>
        </is>
      </c>
      <c r="G1353" s="223" t="inlineStr">
        <is>
          <t>978-979-29-9880-1</t>
        </is>
      </c>
      <c r="H1353" s="223" t="inlineStr">
        <is>
          <t>Bisnis-Investasi</t>
        </is>
      </c>
      <c r="I1353" s="258" t="inlineStr">
        <is>
          <t>Perguruan Tinggi</t>
        </is>
      </c>
      <c r="J1353" s="186" t="inlineStr">
        <is>
          <t>009.25</t>
        </is>
      </c>
      <c r="K1353" s="223" t="n"/>
      <c r="L1353" s="264" t="n"/>
      <c r="M1353" s="265" t="n"/>
      <c r="N1353" s="223" t="n"/>
      <c r="O1353" s="223" t="n"/>
      <c r="P1353" s="260" t="n">
        <v>2009</v>
      </c>
      <c r="Q1353" s="260" t="n">
        <v>2019</v>
      </c>
      <c r="R1353" s="223" t="inlineStr">
        <is>
          <t>Penerbit Andi</t>
        </is>
      </c>
      <c r="S1353" s="223" t="inlineStr">
        <is>
          <t>Andi Offset CV</t>
        </is>
      </c>
      <c r="T1353" s="223" t="n"/>
      <c r="U1353" s="261" t="n">
        <v>160</v>
      </c>
      <c r="V1353" s="86" t="inlineStr">
        <is>
          <t>pdf</t>
        </is>
      </c>
      <c r="W1353" s="223" t="inlineStr">
        <is>
          <t>14.4 MB</t>
        </is>
      </c>
      <c r="X1353" s="225" t="inlineStr">
        <is>
          <t>&lt;p&gt;&lt;strong&gt;Sinopsis&lt;/strong&gt;&lt;/p&gt;
 &lt;p&gt;Banyak orang ingin terjun di bidang bisnis dan investasi, namun mengalami kebingungan karena kurangnya informasi yang diperoleh.&lt;br /&gt;
 &lt;br /&gt;
 Buku yang berjudul 36 Ide Tokcer Bisnis dan Investasi ini berisi aneka jurus sukses dalam bidang bisnis dan investasi. Aneka jurus sukses tersebut meliputi:&lt;br /&gt;
 1.&amp;nbsp;&amp;nbsp;&amp;nbsp; Bisnis skala mikro&lt;br /&gt;
 2.&amp;nbsp;&amp;nbsp;&amp;nbsp; Bisnis skala menengah&lt;br /&gt;
 3.&amp;nbsp;&amp;nbsp;&amp;nbsp; Aplikasi investasi&lt;br /&gt;
 &lt;br /&gt;
 Dalam buku ini, terdapat berbagai contoh bisnis dan investasi praktis yang sesuai dengan kondisi riil di Indonesia. Buku ini patut dimiliki bila Anda tertantang untuk terjun di dunia bisnis dan investasi.&lt;/p&gt;</t>
        </is>
      </c>
      <c r="Y1353" s="262" t="n">
        <v>55000</v>
      </c>
      <c r="Z1353" s="226" t="n"/>
      <c r="AA1353" s="241">
        <f>Y1778*Z1778</f>
        <v/>
      </c>
      <c r="AB1353" s="237" t="inlineStr">
        <is>
          <t>47922e4a-e9a0-4bbd-9e92-589c63b23cc5</t>
        </is>
      </c>
    </row>
    <row r="1354" ht="15" customHeight="1" s="283">
      <c r="A1354" s="109" t="n">
        <v>1770</v>
      </c>
      <c r="B1354" s="222">
        <f>HYPERLINK("https://mocostore.moco.co.id/catalog/"&amp;AB1779,"Klik Disini")</f>
        <v/>
      </c>
      <c r="C1354" s="223" t="inlineStr">
        <is>
          <t>100+ Permainan Tradisional Indonesia untuk Kreativitas, Ketangkasan dan Keakraban</t>
        </is>
      </c>
      <c r="D1354" s="223" t="n"/>
      <c r="E1354" s="223" t="inlineStr">
        <is>
          <t>A. Husna M</t>
        </is>
      </c>
      <c r="F1354" s="223" t="inlineStr">
        <is>
          <t>978-979-29-0988-3</t>
        </is>
      </c>
      <c r="G1354" s="223" t="inlineStr">
        <is>
          <t>978-979-29-9882-5</t>
        </is>
      </c>
      <c r="H1354" s="223" t="inlineStr">
        <is>
          <t>Referensi</t>
        </is>
      </c>
      <c r="I1354" s="258" t="inlineStr">
        <is>
          <t>Umum</t>
        </is>
      </c>
      <c r="J1354" s="186" t="inlineStr">
        <is>
          <t>005.01</t>
        </is>
      </c>
      <c r="K1354" s="223" t="n"/>
      <c r="L1354" s="223" t="n"/>
      <c r="M1354" s="259" t="n"/>
      <c r="N1354" s="223" t="inlineStr">
        <is>
          <t>Indonesia</t>
        </is>
      </c>
      <c r="O1354" s="223" t="inlineStr">
        <is>
          <t>Tidak diketahui</t>
        </is>
      </c>
      <c r="P1354" s="260" t="n">
        <v>2009</v>
      </c>
      <c r="Q1354" s="260" t="n">
        <v>2019</v>
      </c>
      <c r="R1354" s="223" t="inlineStr">
        <is>
          <t>Penerbit Andi</t>
        </is>
      </c>
      <c r="S1354" s="223" t="inlineStr">
        <is>
          <t>Andi Offset CV</t>
        </is>
      </c>
      <c r="T1354" s="223" t="inlineStr">
        <is>
          <t>Lokal</t>
        </is>
      </c>
      <c r="U1354" s="261" t="n">
        <v>228</v>
      </c>
      <c r="V1354" s="86" t="inlineStr">
        <is>
          <t>pdf</t>
        </is>
      </c>
      <c r="W1354" s="223" t="inlineStr">
        <is>
          <t>17.6 MB</t>
        </is>
      </c>
      <c r="X1354" s="225" t="inlineStr">
        <is>
          <t>&lt;p&gt;100+ Permainan Tradisional Indonesia, Untuk Kreativitas, Ketangkasan Dan Keakraban&lt;/p&gt;</t>
        </is>
      </c>
      <c r="Y1354" s="262" t="n">
        <v>69000</v>
      </c>
      <c r="Z1354" s="226" t="n"/>
      <c r="AA1354" s="241">
        <f>Y1779*Z1779</f>
        <v/>
      </c>
      <c r="AB1354" s="237" t="inlineStr">
        <is>
          <t>585ecc32-78ab-43fc-a6fc-e4c3d3b868f3</t>
        </is>
      </c>
    </row>
    <row r="1355" ht="15" customHeight="1" s="283">
      <c r="A1355" s="109" t="n">
        <v>1771</v>
      </c>
      <c r="B1355" s="222">
        <f>HYPERLINK("https://mocostore.moco.co.id/catalog/"&amp;AB1780,"Klik Disini")</f>
        <v/>
      </c>
      <c r="C1355" s="223" t="inlineStr">
        <is>
          <t>A to Z Food Supplement</t>
        </is>
      </c>
      <c r="D1355" s="223" t="n"/>
      <c r="E1355" s="223" t="inlineStr">
        <is>
          <t>Nurheti Yuliarti</t>
        </is>
      </c>
      <c r="F1355" s="223" t="inlineStr">
        <is>
          <t>978-979-29-1212-8</t>
        </is>
      </c>
      <c r="G1355" s="223" t="inlineStr">
        <is>
          <t>978-623-01-0889-1</t>
        </is>
      </c>
      <c r="H1355" s="223" t="inlineStr">
        <is>
          <t>Kesehatan &amp; Obat-obatan</t>
        </is>
      </c>
      <c r="I1355" s="258" t="inlineStr">
        <is>
          <t>Perguruan Tinggi</t>
        </is>
      </c>
      <c r="J1355" s="186" t="inlineStr">
        <is>
          <t>009.24</t>
        </is>
      </c>
      <c r="K1355" s="223" t="inlineStr">
        <is>
          <t>Tidak Tersedia</t>
        </is>
      </c>
      <c r="L1355" s="264" t="n"/>
      <c r="M1355" s="265" t="inlineStr">
        <is>
          <t>Tidak Tersedia</t>
        </is>
      </c>
      <c r="N1355" s="223" t="inlineStr">
        <is>
          <t>Indonesia</t>
        </is>
      </c>
      <c r="O1355" s="223" t="inlineStr">
        <is>
          <t>Bukan fiksi</t>
        </is>
      </c>
      <c r="P1355" s="260" t="n">
        <v>2009</v>
      </c>
      <c r="Q1355" s="260" t="n">
        <v>2019</v>
      </c>
      <c r="R1355" s="223" t="inlineStr">
        <is>
          <t>Penerbit Andi</t>
        </is>
      </c>
      <c r="S1355" s="223" t="inlineStr">
        <is>
          <t>Andi Offset CV</t>
        </is>
      </c>
      <c r="T1355" s="223" t="inlineStr">
        <is>
          <t>Lokal</t>
        </is>
      </c>
      <c r="U1355" s="261" t="n">
        <v>168</v>
      </c>
      <c r="V1355" s="86" t="inlineStr">
        <is>
          <t>pdf</t>
        </is>
      </c>
      <c r="W1355" s="223" t="inlineStr">
        <is>
          <t>13.9 MB</t>
        </is>
      </c>
      <c r="X1355" s="225" t="inlineStr">
        <is>
          <t>&lt;p&gt;&lt;strong&gt;Sinopsis&lt;/strong&gt;&lt;/p&gt;
 &lt;p&gt;Makanan tambahan atau yang lebih dikenal sebagai food supplement kini tidak lagi asing di masyarakat. Suplemen ini dikenal sebagai &amp;ldquo;zat sakti&amp;rdquo; yang besar manfaatnya untuk menjaga kesehatan dan kecantikan, bahkan menyembuhkan penyakit. Benarkah demikian?&lt;br /&gt;
 &lt;br /&gt;
 Tidak semua orang sepakat dengan hal ini. Meskipun penggunaan food supplement masih menjadi perdebatan di kalangan peneliti, akhir-akhir ini penggunaannya makin populer di berbagai lapisan masyarakat. Food supplement memang menguntungkan bagi kesehatan dan kecantikan, tetapi penggunaan yang salah justru akan membahayakan kesehatan.&lt;br /&gt;
 &lt;br /&gt;
 Buku ini mengupas tuntas food supplement, mulai dari kelebihan dan kekurangannya hingga panduan penggunaannya agar aman dan menyehatkan. Buku ini juga menampilkan profil food supplement berikut dosis penggunaan serta kandungan bahan alaminya, juga daftar bahan pembuat food supplement yang diizinkan maupun yang dilarang BPOM, dengan harapan dapat menjadi bahan pertimbangan Anda dalam mengonsumsi food supplement. Selain itu juga terdapat beberapa penjelasan tentang hidup sehat tanpa food supplement. Dengan penggunaan yang tepat, nikmati kesehatan, kecantikan, dan kebugaran setiap hari.&lt;/p&gt;</t>
        </is>
      </c>
      <c r="Y1355" s="262" t="n">
        <v>64500</v>
      </c>
      <c r="Z1355" s="226" t="n"/>
      <c r="AA1355" s="241">
        <f>Y1780*Z1780</f>
        <v/>
      </c>
      <c r="AB1355" s="237" t="inlineStr">
        <is>
          <t>b388585b-dbc1-467b-8fa5-7ea9df6f939f</t>
        </is>
      </c>
    </row>
    <row r="1356" ht="15" customHeight="1" s="283">
      <c r="A1356" s="109" t="n">
        <v>1772</v>
      </c>
      <c r="B1356" s="222">
        <f>HYPERLINK("https://mocostore.moco.co.id/catalog/"&amp;AB1781,"Klik Disini")</f>
        <v/>
      </c>
      <c r="C1356" s="223" t="inlineStr">
        <is>
          <t>Teknik Profesional Menggambar Vektor Grafis dengan CorelDraw X3</t>
        </is>
      </c>
      <c r="D1356" s="223" t="n"/>
      <c r="E1356" s="223" t="inlineStr">
        <is>
          <t>Dhani Yudhiantoro</t>
        </is>
      </c>
      <c r="F1356" s="223" t="inlineStr">
        <is>
          <t>979-763-562-7</t>
        </is>
      </c>
      <c r="G1356" s="223" t="inlineStr">
        <is>
          <t>978-623-01-3208-7</t>
        </is>
      </c>
      <c r="H1356" s="223" t="inlineStr">
        <is>
          <t>Desain Grafis &amp; Multimedia</t>
        </is>
      </c>
      <c r="I1356" s="258" t="inlineStr">
        <is>
          <t>Perguruan Tinggi</t>
        </is>
      </c>
      <c r="J1356" s="186" t="inlineStr">
        <is>
          <t>009.05</t>
        </is>
      </c>
      <c r="K1356" s="223" t="inlineStr">
        <is>
          <t>Edisi Ke-1</t>
        </is>
      </c>
      <c r="L1356" s="264" t="n"/>
      <c r="M1356" s="265" t="inlineStr">
        <is>
          <t>Tidak Tersedia</t>
        </is>
      </c>
      <c r="N1356" s="223" t="inlineStr">
        <is>
          <t>Indonesia</t>
        </is>
      </c>
      <c r="O1356" s="223" t="inlineStr">
        <is>
          <t>Bukan fiksi</t>
        </is>
      </c>
      <c r="P1356" s="260" t="n">
        <v>2007</v>
      </c>
      <c r="Q1356" s="260" t="n">
        <v>2018</v>
      </c>
      <c r="R1356" s="223" t="inlineStr">
        <is>
          <t>Penerbit Andi</t>
        </is>
      </c>
      <c r="S1356" s="223" t="inlineStr">
        <is>
          <t>Andi Offset CV</t>
        </is>
      </c>
      <c r="T1356" s="223" t="inlineStr">
        <is>
          <t>Lokal</t>
        </is>
      </c>
      <c r="U1356" s="261" t="n">
        <v>272</v>
      </c>
      <c r="V1356" s="86" t="inlineStr">
        <is>
          <t>pdf</t>
        </is>
      </c>
      <c r="W1356" s="223" t="inlineStr">
        <is>
          <t>24.5 MB</t>
        </is>
      </c>
      <c r="X1356" s="225" t="inlineStr">
        <is>
          <t>&lt;p&gt;Corel Corporation mencoba mempertahankan kedudukannya sebagai leader dalam pasar software grafis. Setelah Macromedia melepas seri MX dan kemudian Flash Profesional, sementara Adobe dengan Creative Suite yang telah mencapai 2 seri, CorelDRAW agak terlambat mengeluarkan versi terbarunya yang sampai ke versi 13. Agar tidak terkesan konvensional, rilis terbaru ini diberi nama Core!DRAW X3 Graphic Suite. Nama belakang X3 bukanlah kode tetapi merupakan cara menulis yang lain dari angka 13 .&lt;/p&gt;</t>
        </is>
      </c>
      <c r="Y1356" s="262" t="n">
        <v>87000</v>
      </c>
      <c r="Z1356" s="226" t="n"/>
      <c r="AA1356" s="241">
        <f>Y1781*Z1781</f>
        <v/>
      </c>
      <c r="AB1356" s="237" t="inlineStr">
        <is>
          <t>b9634b57-392c-4d59-8d9d-aed2d2d10b67</t>
        </is>
      </c>
    </row>
    <row r="1357" ht="15" customHeight="1" s="283">
      <c r="A1357" s="109" t="n">
        <v>1774</v>
      </c>
      <c r="B1357" s="222">
        <f>HYPERLINK("https://mocostore.moco.co.id/catalog/"&amp;AB1783,"Klik Disini")</f>
        <v/>
      </c>
      <c r="C1357" s="223" t="inlineStr">
        <is>
          <t>Tux Paint For Kids: Program Gambar Terkemuka untuk Usia 3 Tahun Keatas</t>
        </is>
      </c>
      <c r="D1357" s="223" t="n"/>
      <c r="E1357" s="223" t="inlineStr">
        <is>
          <t>Raden Teja Yokanan</t>
        </is>
      </c>
      <c r="F1357" s="223" t="inlineStr">
        <is>
          <t>978-979-29-0568-7</t>
        </is>
      </c>
      <c r="G1357" s="223" t="inlineStr">
        <is>
          <t>978-623-6701-67-6</t>
        </is>
      </c>
      <c r="H1357" s="223" t="inlineStr">
        <is>
          <t>Desain Grafis &amp; Multimedia</t>
        </is>
      </c>
      <c r="I1357" s="258" t="inlineStr">
        <is>
          <t>Perguruan Tinggi</t>
        </is>
      </c>
      <c r="J1357" s="186" t="inlineStr">
        <is>
          <t>009.05</t>
        </is>
      </c>
      <c r="K1357" s="223" t="inlineStr">
        <is>
          <t>Edisi Ke-1</t>
        </is>
      </c>
      <c r="L1357" s="264" t="n"/>
      <c r="M1357" s="265" t="inlineStr">
        <is>
          <t>Tidak Tersedia</t>
        </is>
      </c>
      <c r="N1357" s="223" t="inlineStr">
        <is>
          <t>Indonesia</t>
        </is>
      </c>
      <c r="O1357" s="223" t="inlineStr">
        <is>
          <t>Bukan fiksi</t>
        </is>
      </c>
      <c r="P1357" s="260" t="n">
        <v>2008</v>
      </c>
      <c r="Q1357" s="260" t="n">
        <v>2018</v>
      </c>
      <c r="R1357" s="223" t="inlineStr">
        <is>
          <t>YESCOM</t>
        </is>
      </c>
      <c r="S1357" s="223" t="inlineStr">
        <is>
          <t>Andi Offset CV</t>
        </is>
      </c>
      <c r="T1357" s="223" t="inlineStr">
        <is>
          <t>Lokal</t>
        </is>
      </c>
      <c r="U1357" s="261" t="n">
        <v>110</v>
      </c>
      <c r="V1357" s="86" t="inlineStr">
        <is>
          <t>pdf</t>
        </is>
      </c>
      <c r="W1357" s="223" t="inlineStr">
        <is>
          <t>3.5 MB</t>
        </is>
      </c>
      <c r="X1357" s="225" t="inlineStr">
        <is>
          <t>&lt;p&gt;&lt;strong&gt;Sinopsis&lt;/strong&gt;&lt;/p&gt;
 &lt;p&gt;TUX PAINT for KIDS adalah buku yang mengulas program menggambar terkemuka untuk anak usia 3 tahun ke atas. Buku ini hadir sebagai sarana untuk merintis dan menumbuhkembangkan kreativitas dan daya cipta anak dalam dunia komputer grafis. Utamanya adalah merangsang perkembangan otak si anak sejak dini dalam hal&amp;nbsp; imajinasi, melukis, disamping matematika dan bahasa.&amp;nbsp;&lt;br /&gt;
 Program Tux Paint memang simpel. Dari yang simpel ini, kamu sendiri akan mudah memahami dan menerapkan berbagai tools dan colors untuk membuat kreasi gambar yang menarik.&lt;/p&gt;
 &lt;p&gt;&lt;br /&gt;
 Buku ini akan memandu kamu, sehingga nantinya kamu pasti mampu membuat kreasi gambar-gambar berikut ini.&lt;/p&gt;
 &lt;ul&gt;
 &lt;li&gt;Bendera &amp;lsquo;Hinomaru&amp;rsquo;&lt;/li&gt;
 &lt;li&gt;Melelehkan uang logam dengan&amp;nbsp; efek&amp;nbsp; Magic&lt;/li&gt;
 &lt;li&gt;Jam dinding kelinci&lt;/li&gt;
 &lt;li&gt;Sistem tata surya&lt;/li&gt;
 &lt;/ul&gt;
 &lt;p&gt;Dan masih banyak contoh menarik lainnya. Selain itu, simak efek suara dan tips si Penguin yang pasti menyenangkan dan membuatmu terhibur.&lt;/p&gt;</t>
        </is>
      </c>
      <c r="Y1357" s="262" t="n">
        <v>80000</v>
      </c>
      <c r="Z1357" s="226" t="n"/>
      <c r="AA1357" s="241">
        <f>Y1783*Z1783</f>
        <v/>
      </c>
      <c r="AB1357" s="237" t="inlineStr">
        <is>
          <t>5ec63b40-8dc0-4731-8653-5d877d43f3d2</t>
        </is>
      </c>
    </row>
    <row r="1358" ht="15" customHeight="1" s="283">
      <c r="A1358" s="109" t="n">
        <v>1776</v>
      </c>
      <c r="B1358" s="222">
        <f>HYPERLINK("https://mocostore.moco.co.id/catalog/"&amp;AB1785,"Klik Disini")</f>
        <v/>
      </c>
      <c r="C1358" s="223" t="inlineStr">
        <is>
          <t>Seri Panduan Pemrograman: Pemrograman Borland Delphi 7 (Jilid 2)</t>
        </is>
      </c>
      <c r="D1358" s="223" t="n"/>
      <c r="E1358" s="223" t="inlineStr">
        <is>
          <t>Madcoms</t>
        </is>
      </c>
      <c r="F1358" s="223" t="inlineStr">
        <is>
          <t>979-533-954-0</t>
        </is>
      </c>
      <c r="G1358" s="223" t="inlineStr">
        <is>
          <t>978-979-29-9583-1</t>
        </is>
      </c>
      <c r="H1358" s="223" t="inlineStr">
        <is>
          <t>Komputer &amp; Internet</t>
        </is>
      </c>
      <c r="I1358" s="258" t="inlineStr">
        <is>
          <t>Perguruan Tinggi</t>
        </is>
      </c>
      <c r="J1358" s="186" t="inlineStr">
        <is>
          <t>009.05</t>
        </is>
      </c>
      <c r="K1358" s="223" t="n"/>
      <c r="L1358" s="264" t="n"/>
      <c r="M1358" s="265" t="n"/>
      <c r="N1358" s="223" t="inlineStr">
        <is>
          <t>Indonesia</t>
        </is>
      </c>
      <c r="O1358" s="223" t="inlineStr">
        <is>
          <t>Tidak diketahui</t>
        </is>
      </c>
      <c r="P1358" s="260" t="n">
        <v>2003</v>
      </c>
      <c r="Q1358" s="260" t="n">
        <v>2018</v>
      </c>
      <c r="R1358" s="223" t="inlineStr">
        <is>
          <t>Penerbit Andi</t>
        </is>
      </c>
      <c r="S1358" s="223" t="inlineStr">
        <is>
          <t>Andi Offset CV</t>
        </is>
      </c>
      <c r="T1358" s="223" t="inlineStr">
        <is>
          <t>Lokal</t>
        </is>
      </c>
      <c r="U1358" s="261" t="n">
        <v>280</v>
      </c>
      <c r="V1358" s="86" t="inlineStr">
        <is>
          <t>pdf</t>
        </is>
      </c>
      <c r="W1358" s="223" t="inlineStr">
        <is>
          <t>24.8 MB</t>
        </is>
      </c>
      <c r="X1358" s="225" t="inlineStr">
        <is>
          <t>&lt;p&gt;Buku panduan ini disusun dalam bentuk ulasan teori disertai contoh aplikasi program dengan menggunakan fasilitas-fasilitas yang disediakan Delphi 7. Dengan bahasanya yang sederhana dan mudah dimengerti, buku ini diharapkan akan dapat dengan mudah dipahami.&lt;/p&gt;
 &lt;p&gt;Delphi 7 merupakan pengembangan dari program Delphi 6. Lebih banyak keunggulan dan fasilitas baru yang diberikan oleh Delphi 7 dibandingkan versi-versi sebelumnya.&lt;/p&gt;</t>
        </is>
      </c>
      <c r="Y1358" s="262" t="n">
        <v>104000</v>
      </c>
      <c r="Z1358" s="226" t="n"/>
      <c r="AA1358" s="241">
        <f>Y1785*Z1785</f>
        <v/>
      </c>
      <c r="AB1358" s="237" t="inlineStr">
        <is>
          <t>25de9daa-5bdc-4afc-939a-53991e3246c3</t>
        </is>
      </c>
    </row>
    <row r="1359" ht="15" customHeight="1" s="283">
      <c r="A1359" s="109" t="n">
        <v>1778</v>
      </c>
      <c r="B1359" s="222">
        <f>HYPERLINK("https://mocostore.moco.co.id/catalog/"&amp;AB1787,"Klik Disini")</f>
        <v/>
      </c>
      <c r="C1359" s="223" t="inlineStr">
        <is>
          <t>Success Spirit - Yes, I Can !!</t>
        </is>
      </c>
      <c r="D1359" s="223" t="n"/>
      <c r="E1359" s="223" t="inlineStr">
        <is>
          <t>Benny Lo</t>
        </is>
      </c>
      <c r="F1359" s="223" t="inlineStr">
        <is>
          <t>978-979-29-1207-4</t>
        </is>
      </c>
      <c r="G1359" s="223" t="inlineStr">
        <is>
          <t>978-979-29-8412-5</t>
        </is>
      </c>
      <c r="H1359" s="223" t="inlineStr">
        <is>
          <t>Bisnis</t>
        </is>
      </c>
      <c r="I1359" s="258" t="inlineStr">
        <is>
          <t>Perguruan Tinggi</t>
        </is>
      </c>
      <c r="J1359" s="186" t="inlineStr">
        <is>
          <t>009.25</t>
        </is>
      </c>
      <c r="K1359" s="223" t="n"/>
      <c r="L1359" s="223" t="n"/>
      <c r="M1359" s="259" t="n"/>
      <c r="N1359" s="223" t="inlineStr">
        <is>
          <t>Indonesia</t>
        </is>
      </c>
      <c r="O1359" s="223" t="inlineStr">
        <is>
          <t>Tidak diketahui</t>
        </is>
      </c>
      <c r="P1359" s="260" t="n">
        <v>2009</v>
      </c>
      <c r="Q1359" s="260" t="n">
        <v>2018</v>
      </c>
      <c r="R1359" s="223" t="inlineStr">
        <is>
          <t>Penerbit Andi</t>
        </is>
      </c>
      <c r="S1359" s="223" t="inlineStr">
        <is>
          <t>Andi Offset CV</t>
        </is>
      </c>
      <c r="T1359" s="223" t="inlineStr">
        <is>
          <t>Lokal</t>
        </is>
      </c>
      <c r="U1359" s="261" t="n">
        <v>224</v>
      </c>
      <c r="V1359" s="86" t="inlineStr">
        <is>
          <t>pdf</t>
        </is>
      </c>
      <c r="W1359" s="223" t="inlineStr">
        <is>
          <t>3.3 MB</t>
        </is>
      </c>
      <c r="X1359" s="225" t="inlineStr">
        <is>
          <t>&lt;p&gt;&amp;quot;Mereka tertawa ketika saya datang naik bajaj ke kantor, tetapi kemudian terpana ketika saya....&amp;rdquo;&lt;br /&gt;
 Ya...begitulah saat saya memulai profesi sebagai pemasar properti di salah satu real estate agen pada tahun 2001. Hanya dengan bermodalkan tekad dan percaya diri, saya menjalani profesi tersebut tanpa berpikir panjang dan rasa malu. Tanpa memiliki pekerjaan tetap setelah terkena PHK, saya harus memberi nafkah kepada seorang istri dan 2 orang anak saat itu.&amp;nbsp;&lt;br /&gt;
 &lt;br /&gt;
 Saat itu saya tidak tahu apa arti kesuksesan, yang saya mengerti bahwa ketika saya melakukan suatu pekerjaan yang saya sukai dengan sungguh-sungguh maka saya akan mencapai keberhasilan. Keberhasilan menurut ukuran saya tetapi tidak bagi orang lain, atau sebaliknya. Jadi saya hanya melakukan yang terbaik, dan biarlah Tuhan akan menyempurnakannya.&amp;nbsp;&lt;br /&gt;
 Setelah berjuang dengan stamina tanpa kenal menyerah, pada tahun 2003 saya berhasil meraih prestasi sebagai 50 pemasar berpenghasilan tertinggi. Perjalanan seribu mil memang harus di mulai dengan satu langkah, apapun situasi dan kondisinya. Dan sebagian perjalanan sudah saya lewati. Kini saya sedang melanjutkan perjalanan saya, perjalanan menuju keberhasilan untuk masa depan nan gemilang yang saya impikan. Dan ternyata masih panjang untuk dilalui.&amp;nbsp;&lt;br /&gt;
 &lt;br /&gt;
 Karena itu saya ingin bergandeng tangan, berbagi keberhasilan dengan anda melalui buku ini. Karena KEBERHASILAN itu MENULAR!!!&lt;br /&gt;
 &lt;br /&gt;
 &lt;br /&gt;
 &amp;ldquo;Salah satu ciri otak kanan adalah berani mengambil risiko. Benny Lo adalah salah satunya dan ia telah memetik hasilnya. Ini pelajaran berharga bagi kita semua. Miliki buku ini segera!&amp;rdquo;&lt;/p&gt;
 &lt;p&gt;Ippho Santosa&lt;br /&gt;
 Penulis Megabestseller dan No. 1 Creative Marketer di Indonesia.&lt;/p&gt;</t>
        </is>
      </c>
      <c r="Y1359" s="262" t="n">
        <v>73000</v>
      </c>
      <c r="Z1359" s="226" t="n"/>
      <c r="AA1359" s="241">
        <f>Y1787*Z1787</f>
        <v/>
      </c>
      <c r="AB1359" s="237" t="inlineStr">
        <is>
          <t>9d9842ad-584c-4d45-a194-c08ed874032d</t>
        </is>
      </c>
    </row>
    <row r="1360" ht="15" customHeight="1" s="283">
      <c r="A1360" s="109" t="n">
        <v>1779</v>
      </c>
      <c r="B1360" s="222">
        <f>HYPERLINK("https://mocostore.moco.co.id/catalog/"&amp;AB1788,"Klik Disini")</f>
        <v/>
      </c>
      <c r="C1360" s="223" t="inlineStr">
        <is>
          <t>101 Hikmat Menjadi Orang Hebat</t>
        </is>
      </c>
      <c r="D1360" s="223" t="n"/>
      <c r="E1360" s="223" t="inlineStr">
        <is>
          <t>Inggrid Tan, SE</t>
        </is>
      </c>
      <c r="F1360" s="223" t="inlineStr">
        <is>
          <t>978-979-29-2852-5</t>
        </is>
      </c>
      <c r="G1360" s="223" t="inlineStr">
        <is>
          <t>978-623-7966-78-4</t>
        </is>
      </c>
      <c r="H1360" s="223" t="inlineStr">
        <is>
          <t>Agama Kristen</t>
        </is>
      </c>
      <c r="I1360" s="258" t="inlineStr">
        <is>
          <t>Perguruan Tinggi</t>
        </is>
      </c>
      <c r="J1360" s="186" t="inlineStr">
        <is>
          <t>009.16</t>
        </is>
      </c>
      <c r="K1360" s="223" t="n"/>
      <c r="L1360" s="264" t="n"/>
      <c r="M1360" s="265" t="n"/>
      <c r="N1360" s="223" t="inlineStr">
        <is>
          <t>Indonesia</t>
        </is>
      </c>
      <c r="O1360" s="223" t="inlineStr">
        <is>
          <t>Bukan fiksi</t>
        </is>
      </c>
      <c r="P1360" s="260" t="n">
        <v>2013</v>
      </c>
      <c r="Q1360" s="260" t="n">
        <v>2019</v>
      </c>
      <c r="R1360" s="223" t="inlineStr">
        <is>
          <t>Penerbit Andi</t>
        </is>
      </c>
      <c r="S1360" s="223" t="inlineStr">
        <is>
          <t>Andi Offset CV</t>
        </is>
      </c>
      <c r="T1360" s="223" t="inlineStr">
        <is>
          <t>Lokal</t>
        </is>
      </c>
      <c r="U1360" s="261" t="n">
        <v>128</v>
      </c>
      <c r="V1360" s="86" t="inlineStr">
        <is>
          <t>pdf</t>
        </is>
      </c>
      <c r="W1360" s="223" t="inlineStr">
        <is>
          <t>3.9 MB</t>
        </is>
      </c>
      <c r="X1360" s="225" t="inlineStr">
        <is>
          <t>&lt;p&gt;101 Hikmat Menjadi Orang Hebat&lt;/p&gt;
 &lt;p&gt;&amp;nbsp;&lt;/p&gt;</t>
        </is>
      </c>
      <c r="Y1360" s="262" t="n">
        <v>39000</v>
      </c>
      <c r="Z1360" s="226" t="n"/>
      <c r="AA1360" s="241">
        <f>Y1788*Z1788</f>
        <v/>
      </c>
      <c r="AB1360" s="237" t="inlineStr">
        <is>
          <t>f980c59c-cc03-49d1-a36c-e7a3c05a14a0</t>
        </is>
      </c>
    </row>
    <row r="1361" ht="15" customHeight="1" s="283">
      <c r="A1361" s="109" t="n">
        <v>1780</v>
      </c>
      <c r="B1361" s="222">
        <f>HYPERLINK("https://mocostore.moco.co.id/catalog/"&amp;AB1789,"Klik Disini")</f>
        <v/>
      </c>
      <c r="C1361" s="223" t="inlineStr">
        <is>
          <t>57 Pilihan Hidup, Kisah-kisah Inspiratif Tentang Pilihan yang Mengubah Hidup Anda</t>
        </is>
      </c>
      <c r="D1361" s="223" t="n"/>
      <c r="E1361" s="223" t="inlineStr">
        <is>
          <t>Jonar T.H. Situmorang, MA.</t>
        </is>
      </c>
      <c r="F1361" s="223" t="inlineStr">
        <is>
          <t>978-979-29-2826-6</t>
        </is>
      </c>
      <c r="G1361" s="223" t="inlineStr">
        <is>
          <t>978-623-7966-82-1</t>
        </is>
      </c>
      <c r="H1361" s="223" t="inlineStr">
        <is>
          <t>Agama Kristen</t>
        </is>
      </c>
      <c r="I1361" s="258" t="inlineStr">
        <is>
          <t>Perguruan Tinggi</t>
        </is>
      </c>
      <c r="J1361" s="186" t="inlineStr">
        <is>
          <t>009.16</t>
        </is>
      </c>
      <c r="K1361" s="264" t="n"/>
      <c r="L1361" s="264" t="n"/>
      <c r="M1361" s="259" t="n"/>
      <c r="N1361" s="223" t="inlineStr">
        <is>
          <t>Indonesia</t>
        </is>
      </c>
      <c r="O1361" s="223" t="inlineStr">
        <is>
          <t>Bukan fiksi</t>
        </is>
      </c>
      <c r="P1361" s="260" t="n">
        <v>2013</v>
      </c>
      <c r="Q1361" s="260" t="n">
        <v>2019</v>
      </c>
      <c r="R1361" s="223" t="inlineStr">
        <is>
          <t>Penerbit Andi</t>
        </is>
      </c>
      <c r="S1361" s="223" t="inlineStr">
        <is>
          <t>Andi Offset CV</t>
        </is>
      </c>
      <c r="T1361" s="223" t="inlineStr">
        <is>
          <t>Lokal</t>
        </is>
      </c>
      <c r="U1361" s="261" t="n">
        <v>244</v>
      </c>
      <c r="V1361" s="86" t="inlineStr">
        <is>
          <t>pdf</t>
        </is>
      </c>
      <c r="W1361" s="223" t="inlineStr">
        <is>
          <t>3.9 MB</t>
        </is>
      </c>
      <c r="X1361" s="225" t="inlineStr">
        <is>
          <t>&lt;p&gt;57 Pilihan Hidup, Kisah-kisah Inspiratif Tentang Pilihan Yang Mengubah Hidup Anda&lt;/p&gt;</t>
        </is>
      </c>
      <c r="Y1361" s="262" t="n">
        <v>61500</v>
      </c>
      <c r="Z1361" s="226" t="n"/>
      <c r="AA1361" s="241">
        <f>Y1789*Z1789</f>
        <v/>
      </c>
      <c r="AB1361" s="237" t="inlineStr">
        <is>
          <t>4ee07689-82ee-4a00-92a9-7f73f6985afa</t>
        </is>
      </c>
    </row>
    <row r="1362" ht="15" customHeight="1" s="283">
      <c r="A1362" s="109" t="n">
        <v>1781</v>
      </c>
      <c r="B1362" s="222">
        <f>HYPERLINK("https://mocostore.moco.co.id/catalog/"&amp;AB1790,"Klik Disini")</f>
        <v/>
      </c>
      <c r="C1362" s="223" t="inlineStr">
        <is>
          <t>Ensiklopedia Pendidikan dan Psikologi</t>
        </is>
      </c>
      <c r="D1362" s="223" t="n"/>
      <c r="E1362" s="223" t="inlineStr">
        <is>
          <t>Zainal Aqib dan Ahmad Amrullah</t>
        </is>
      </c>
      <c r="F1362" s="223" t="inlineStr">
        <is>
          <t>978-979-29-6621-3</t>
        </is>
      </c>
      <c r="G1362" s="223" t="inlineStr">
        <is>
          <t>978-979-29-7037-1</t>
        </is>
      </c>
      <c r="H1362" s="223" t="inlineStr">
        <is>
          <t>Referensi dan Kamus</t>
        </is>
      </c>
      <c r="I1362" s="258" t="inlineStr">
        <is>
          <t>Perguruan Tinggi</t>
        </is>
      </c>
      <c r="J1362" s="186" t="inlineStr">
        <is>
          <t>009.13</t>
        </is>
      </c>
      <c r="K1362" s="223" t="inlineStr">
        <is>
          <t>Tidak Tersedia</t>
        </is>
      </c>
      <c r="L1362" s="264" t="n"/>
      <c r="M1362" s="265" t="inlineStr">
        <is>
          <t>Tidak Tersedia</t>
        </is>
      </c>
      <c r="N1362" s="223" t="inlineStr">
        <is>
          <t>Indonesia</t>
        </is>
      </c>
      <c r="O1362" s="223" t="inlineStr">
        <is>
          <t>Bukan fiksi</t>
        </is>
      </c>
      <c r="P1362" s="260" t="n">
        <v>2018</v>
      </c>
      <c r="Q1362" s="260" t="n">
        <v>2019</v>
      </c>
      <c r="R1362" s="223" t="inlineStr">
        <is>
          <t>Penerbit Andi</t>
        </is>
      </c>
      <c r="S1362" s="223" t="inlineStr">
        <is>
          <t>Andi Offset CV</t>
        </is>
      </c>
      <c r="T1362" s="223" t="inlineStr">
        <is>
          <t>Lokal</t>
        </is>
      </c>
      <c r="U1362" s="261" t="n">
        <v>272</v>
      </c>
      <c r="V1362" s="86" t="inlineStr">
        <is>
          <t>pdf</t>
        </is>
      </c>
      <c r="W1362" s="223" t="inlineStr">
        <is>
          <t>8.3 MB</t>
        </is>
      </c>
      <c r="X1362" s="225" t="inlineStr">
        <is>
          <t>&lt;p&gt;Suatu keniscayaan, bahwa buku ensiklopedi sangat dibutuhkan oleh semua kalangan, lebih-lebih bagi masyarakat pembelajar atau masyarakat terpelajar. Selain itu, buku ini berisi sumber ilmu dari beragam disiplin ilmu.&amp;nbsp;&lt;br /&gt;
 Di lapangan, baik di perpustakaan maupun toko buku, masih terbilang belum banyak buku ensiklopedi pendidikan dan psikologi. Berangkat dari sinilah disusun buku ensiklopedi pendidikan dan psikologi, yang sekarang di tangan anda.&amp;nbsp;&lt;br /&gt;
 Buku ini berisi 196 istilah pendidikan dan 75 istilah psikologi. Buku ini juga dilengkapi CD yang berisi 33 video yang terkait dengan kedua disiplin ilmu tersebut.&amp;nbsp;&lt;/p&gt;</t>
        </is>
      </c>
      <c r="Y1362" s="262" t="n">
        <v>92500</v>
      </c>
      <c r="Z1362" s="226" t="n"/>
      <c r="AA1362" s="241">
        <f>Y1790*Z1790</f>
        <v/>
      </c>
      <c r="AB1362" s="237" t="inlineStr">
        <is>
          <t>4daf649b-259e-4336-827e-59cbaacb462e</t>
        </is>
      </c>
    </row>
    <row r="1363" ht="15" customHeight="1" s="283">
      <c r="A1363" s="109" t="n">
        <v>1783</v>
      </c>
      <c r="B1363" s="222">
        <f>HYPERLINK("https://mocostore.moco.co.id/catalog/"&amp;AB1792,"Klik Disini")</f>
        <v/>
      </c>
      <c r="C1363" s="223" t="inlineStr">
        <is>
          <t>Hidup Produktif, Mengembangkan Etos Kerja dan Karakter Pribadi Sukses</t>
        </is>
      </c>
      <c r="D1363" s="223" t="n"/>
      <c r="E1363" s="223" t="inlineStr">
        <is>
          <t>Jarot Wijanarko</t>
        </is>
      </c>
      <c r="F1363" s="223" t="inlineStr">
        <is>
          <t>978-979-29-2899-0</t>
        </is>
      </c>
      <c r="G1363" s="223" t="inlineStr">
        <is>
          <t>978-623-7966-87-6</t>
        </is>
      </c>
      <c r="H1363" s="223" t="inlineStr">
        <is>
          <t>Agama Kristen</t>
        </is>
      </c>
      <c r="I1363" s="258" t="inlineStr">
        <is>
          <t>Perguruan Tinggi</t>
        </is>
      </c>
      <c r="J1363" s="186" t="inlineStr">
        <is>
          <t>009.16</t>
        </is>
      </c>
      <c r="K1363" s="223" t="n"/>
      <c r="L1363" s="264" t="n"/>
      <c r="M1363" s="265" t="n"/>
      <c r="N1363" s="223" t="inlineStr">
        <is>
          <t>Indonesia</t>
        </is>
      </c>
      <c r="O1363" s="223" t="inlineStr">
        <is>
          <t>Bukan fiksi</t>
        </is>
      </c>
      <c r="P1363" s="260" t="n">
        <v>2012</v>
      </c>
      <c r="Q1363" s="260" t="n">
        <v>2019</v>
      </c>
      <c r="R1363" s="223" t="inlineStr">
        <is>
          <t>Penerbit Andi</t>
        </is>
      </c>
      <c r="S1363" s="223" t="inlineStr">
        <is>
          <t>Andi Offset CV</t>
        </is>
      </c>
      <c r="T1363" s="223" t="inlineStr">
        <is>
          <t>Lokal</t>
        </is>
      </c>
      <c r="U1363" s="261" t="n">
        <v>160</v>
      </c>
      <c r="V1363" s="86" t="inlineStr">
        <is>
          <t>pdf</t>
        </is>
      </c>
      <c r="W1363" s="223" t="inlineStr">
        <is>
          <t>2.5 MB</t>
        </is>
      </c>
      <c r="X1363" s="225" t="inlineStr">
        <is>
          <t>&lt;p&gt;Pada 1987, majalah Forbes secara resmi menobatkan Bill&amp;nbsp;Gates-pendiri Microsoft-sebagai miliarder. Majalah Time menamai Gates sebagai satu dari 100 orang paling berpengaruh pada abad ke-20, serta satu dari 100 orang paling berpengaruh pada 2004, 2005, dan 2006. Gates masuk dalam daftar orang terkuat Sunday Times pada 1999, dan dijuluki CEO tahun ini oleh majalah Chief Executive Officers pada 1994. Masih ada sederet prestasi Bill Gates yang berskala internasional. Namun, tahukah Anda bahwa Bill Gates sempat drop out dari Harvard College? Ya, pada awal masa perkuliahannya, pada 1973, Bill Gates memutuskan keluar dari Harvard College untuk mengembangkan Microsoft.&amp;nbsp;&lt;br /&gt;
 Prestasi Bill Gates patut kita acungi jempol. Prestasi seperti itu juga tidak mustahil kita raih karena tiap orang memiliki potensi untuk sukses. Namun, potensi saja tidak cukup tanpa pengelolaan. Hidup Produktif menguraikan beberapa hal pokok dalam hidup kita yang mesti kita kelola. Dimulai dari pengelolaan pribadi dan hati kita hingga ke pengelolaan mimpi. Berbekal dari pengalamannya sebagai enterpreneur, penulis berbagi tips dan kunci untuk membuat hidup produktif. Buku ini akan mengilhami pembaca untuk memimpikan keberhasilan hidup dan mewujudkannya.&amp;nbsp;&lt;/p&gt;</t>
        </is>
      </c>
      <c r="Y1363" s="262" t="n">
        <v>41000</v>
      </c>
      <c r="Z1363" s="226" t="n"/>
      <c r="AA1363" s="241">
        <f>Y1792*Z1792</f>
        <v/>
      </c>
      <c r="AB1363" s="237" t="inlineStr">
        <is>
          <t>2b0eb11c-2831-4adb-b57b-be49d6c2e5be</t>
        </is>
      </c>
    </row>
    <row r="1364" ht="15" customHeight="1" s="283">
      <c r="A1364" s="109" t="n">
        <v>1784</v>
      </c>
      <c r="B1364" s="222">
        <f>HYPERLINK("https://mocostore.moco.co.id/catalog/"&amp;AB1793,"Klik Disini")</f>
        <v/>
      </c>
      <c r="C1364" s="223" t="inlineStr">
        <is>
          <t>Sekolah Kematian</t>
        </is>
      </c>
      <c r="D1364" s="223" t="n"/>
      <c r="E1364" s="223" t="inlineStr">
        <is>
          <t>Tulus Raharjo</t>
        </is>
      </c>
      <c r="F1364" s="223" t="n"/>
      <c r="G1364" s="223" t="inlineStr">
        <is>
          <t>978-623-7966-64-7</t>
        </is>
      </c>
      <c r="H1364" s="223" t="inlineStr">
        <is>
          <t>Agama Kristen</t>
        </is>
      </c>
      <c r="I1364" s="258" t="inlineStr">
        <is>
          <t>Perguruan Tinggi</t>
        </is>
      </c>
      <c r="J1364" s="186" t="inlineStr">
        <is>
          <t>009.16</t>
        </is>
      </c>
      <c r="K1364" s="264" t="n"/>
      <c r="L1364" s="264" t="n"/>
      <c r="M1364" s="265" t="n"/>
      <c r="N1364" s="223" t="inlineStr">
        <is>
          <t>Indonesia</t>
        </is>
      </c>
      <c r="O1364" s="223" t="inlineStr">
        <is>
          <t>Bukan fiksi</t>
        </is>
      </c>
      <c r="P1364" s="260" t="n">
        <v>2007</v>
      </c>
      <c r="Q1364" s="260" t="n">
        <v>2019</v>
      </c>
      <c r="R1364" s="223" t="inlineStr">
        <is>
          <t>Penerbit Andi</t>
        </is>
      </c>
      <c r="S1364" s="223" t="inlineStr">
        <is>
          <t>Andi Offset CV</t>
        </is>
      </c>
      <c r="T1364" s="223" t="inlineStr">
        <is>
          <t>Lokal</t>
        </is>
      </c>
      <c r="U1364" s="261" t="n">
        <v>108</v>
      </c>
      <c r="V1364" s="86" t="inlineStr">
        <is>
          <t>pdf</t>
        </is>
      </c>
      <c r="W1364" s="223" t="inlineStr">
        <is>
          <t>12.7 MB</t>
        </is>
      </c>
      <c r="X1364" s="225" t="inlineStr">
        <is>
          <t>&lt;p&gt;Karena bagiku hidup adalah Kristus dan mati adalah keuntungan&amp;quot;&lt;/p&gt;
 &lt;p&gt;Kematian selalu membawa duka. Karena itu, ungkapannya juga Turut berduka cita. Celakanya, tak seorang pun bisa Lepas dari kematian: entah ditinggal mati orang yang dicintai, entah harus menghibur orang yang kebetulan sedang berdukacita, atau bahkan harus menghadapi kematian itu sendiri. Di sinilah perlunya buku yang kini ada di tangan Anda: memahami seluk-beluk kematian secara alkitabiah!&lt;/p&gt;
 &lt;p&gt;Di dalam buku ini Anda akan menemukan penjelasan yang gamblang mengenai:&lt;/p&gt;
 &lt;p&gt;&amp;bull; Pengertian kematian&lt;br /&gt;
 &amp;bull; Usia ideal kematian&lt;br /&gt;
 &amp;bull; Janji-janji Tuhan di balik kematian&lt;br /&gt;
 &amp;bull; Dsb.&lt;/p&gt;
 &lt;p&gt;Ditulis oleh seorang hamba Tuhan yang telah malang melintang dalam pelayanan kematian, buku ini menjadi memiliki bobot tersendiri.&lt;/p&gt;</t>
        </is>
      </c>
      <c r="Y1364" s="262" t="n">
        <v>42000</v>
      </c>
      <c r="Z1364" s="226" t="n"/>
      <c r="AA1364" s="241">
        <f>Y1793*Z1793</f>
        <v/>
      </c>
      <c r="AB1364" s="237" t="inlineStr">
        <is>
          <t>154c2dce-d549-4f5b-8a5a-79e50228da62</t>
        </is>
      </c>
    </row>
    <row r="1365" ht="15" customHeight="1" s="283">
      <c r="A1365" s="109" t="n">
        <v>1785</v>
      </c>
      <c r="B1365" s="222">
        <f>HYPERLINK("https://mocostore.moco.co.id/catalog/"&amp;AB1794,"Klik Disini")</f>
        <v/>
      </c>
      <c r="C1365" s="223" t="inlineStr">
        <is>
          <t>Membangun Rumus dan Fungsi pada Microsoft Excel 2010-2013-2016</t>
        </is>
      </c>
      <c r="D1365" s="223" t="n"/>
      <c r="E1365" s="223" t="inlineStr">
        <is>
          <t>Madcoms</t>
        </is>
      </c>
      <c r="F1365" s="223" t="inlineStr">
        <is>
          <t>978-979-29-6690-9</t>
        </is>
      </c>
      <c r="G1365" s="223" t="inlineStr">
        <is>
          <t>978-623-01-0929-4</t>
        </is>
      </c>
      <c r="H1365" s="223" t="inlineStr">
        <is>
          <t>Komputer &amp; Internet</t>
        </is>
      </c>
      <c r="I1365" s="258" t="inlineStr">
        <is>
          <t>Perguruan Tinggi</t>
        </is>
      </c>
      <c r="J1365" s="186" t="inlineStr">
        <is>
          <t>009.05</t>
        </is>
      </c>
      <c r="K1365" s="223" t="inlineStr">
        <is>
          <t>Tidak Tersedia</t>
        </is>
      </c>
      <c r="L1365" s="264" t="n"/>
      <c r="M1365" s="265" t="inlineStr">
        <is>
          <t>Tidak Tersedia</t>
        </is>
      </c>
      <c r="N1365" s="223" t="inlineStr">
        <is>
          <t>Indonesia</t>
        </is>
      </c>
      <c r="O1365" s="223" t="inlineStr">
        <is>
          <t>Bukan fiksi</t>
        </is>
      </c>
      <c r="P1365" s="260" t="n">
        <v>2018</v>
      </c>
      <c r="Q1365" s="260" t="n">
        <v>2019</v>
      </c>
      <c r="R1365" s="223" t="inlineStr">
        <is>
          <t>Penerbit Andi</t>
        </is>
      </c>
      <c r="S1365" s="223" t="inlineStr">
        <is>
          <t>Andi Offset CV</t>
        </is>
      </c>
      <c r="T1365" s="223" t="inlineStr">
        <is>
          <t>Lokal</t>
        </is>
      </c>
      <c r="U1365" s="261" t="n">
        <v>456</v>
      </c>
      <c r="V1365" s="86" t="inlineStr">
        <is>
          <t>pdf</t>
        </is>
      </c>
      <c r="W1365" s="223" t="inlineStr">
        <is>
          <t>12.3 MB</t>
        </is>
      </c>
      <c r="X1365" s="225" t="inlineStr">
        <is>
          <t>&lt;p&gt;Microsoft Excel adalah program operator spreadsheet yang sangat populer yang merupakan salah satu program aplikasi dalam keluarga Microsoft Office. Di dalam Microsoft Excel tersedia banyak fasilitas yang dapat digunakan untuk memaksimalkan pembuatan laporan dalam bentuk tabel. Salah satu fasilitas tersebut adalah adanya fasilitas Fungsi (function). Microsoft Excel menyediakan banyak fungsi yang dikelompokkan dalam beberapa kategori untuk melakukan proses perhitungan atau kalkulasi data.&lt;br /&gt;
 Buku &amp;ldquo;Membangun Rumus dan Fungsi pada MS-Excel 2010, 2013 dan 2016&amp;rdquo; ditulis bagi para pemakai program operator Microsoft Excel agar dapat memanfaatkan fungsi-fungsi yang tersedia secara maksimal untuk mempermudah serta mempercepat proses perhitungan atau kalkulasi data. Bahasan rumus dan fungsi dalam buku ini meliputi :&lt;br /&gt;
 Pokok bahasan yang disajikan dalam buku &amp;ldquo;Membangun Rumus dan Fungsi pada MS-Excel 2010, 2013 dan 2016&amp;rdquo; ini meliputi:&lt;br /&gt;
 &amp;bull; Mengenal sekilas tentang MS-Excel versi 2010, 2013, dan 2016 beserta tata cara penulisan rumus atau Formula di dalamnya.&lt;br /&gt;
 &amp;bull; Bagaimana memaksimalkan perintah-perintah dalam Tab Formulas untuk penulisan rumus&lt;br /&gt;
 &amp;bull; Memahami fungsi-fungsi baru dan yang dihilangkan dalam MS-Excel 2016&lt;br /&gt;
 &amp;bull; Memahami Fungsi-fungsi apa saja yang termasuk kategori AutoSum dan Logika&lt;br /&gt;
 &amp;bull; Memahami Fungsi-fungsi yang digunakan untuk mengolah Data Teks.&lt;br /&gt;
 &amp;bull; Memahami Fungsi-fungsi apa saja yang termasuk kategori Lookup dan Referensi.&lt;br /&gt;
 &amp;bull; Memahami Fungsi-fungsi yang digunakan untuk mengolah data Tanggal dan Waktu.&lt;br /&gt;
 &amp;bull; Memahami Fungsi-fungsi apa saja yang termasuk kategori Matematika &amp;amp; Trigonometri&lt;br /&gt;
 &amp;bull; Memahami Fungsi-fungsi yang digunakan untuk mengolah data Finansial&lt;br /&gt;
 &amp;bull; Memahami Fungsi-fungsi yang digunakan untuk mengolah data Statistik.&lt;br /&gt;
 &amp;bull; Memahami Fungsi-fungsi yang termasuk kategori Informasi.&lt;br /&gt;
 &amp;bull; Memahami Fungsi-fungsi yang termasuk kategori Engineering.&lt;br /&gt;
 &amp;bull; Memahami Fungsi-fungsi yang termasuk kategori Database, Cube, dan Web.&lt;/p&gt;</t>
        </is>
      </c>
      <c r="Y1365" s="262" t="n">
        <v>143500</v>
      </c>
      <c r="Z1365" s="226" t="n"/>
      <c r="AA1365" s="241">
        <f>Y1794*Z1794</f>
        <v/>
      </c>
      <c r="AB1365" s="237" t="inlineStr">
        <is>
          <t>04e31954-fbc1-4363-ba60-49bb3fe662bb</t>
        </is>
      </c>
    </row>
    <row r="1366" ht="15" customHeight="1" s="283">
      <c r="A1366" s="109" t="n">
        <v>1789</v>
      </c>
      <c r="B1366" s="222">
        <f>HYPERLINK("https://mocostore.moco.co.id/catalog/"&amp;AB1798,"Klik Disini")</f>
        <v/>
      </c>
      <c r="C1366" s="223" t="inlineStr">
        <is>
          <t>Mindset Sukses Penentu Pribadi Sukses</t>
        </is>
      </c>
      <c r="D1366" s="223" t="n"/>
      <c r="E1366" s="223" t="inlineStr">
        <is>
          <t>Soeparno Brotoraharjo</t>
        </is>
      </c>
      <c r="F1366" s="223" t="inlineStr">
        <is>
          <t>978-979-292-830-3</t>
        </is>
      </c>
      <c r="G1366" s="223" t="inlineStr">
        <is>
          <t>978-623-7966-61-6</t>
        </is>
      </c>
      <c r="H1366" s="223" t="inlineStr">
        <is>
          <t>Agama Kristen</t>
        </is>
      </c>
      <c r="I1366" s="258" t="inlineStr">
        <is>
          <t>Perguruan Tinggi</t>
        </is>
      </c>
      <c r="J1366" s="186" t="inlineStr">
        <is>
          <t>009.16</t>
        </is>
      </c>
      <c r="K1366" s="223" t="n"/>
      <c r="L1366" s="264" t="n"/>
      <c r="M1366" s="265" t="n"/>
      <c r="N1366" s="223" t="inlineStr">
        <is>
          <t>Indonesia</t>
        </is>
      </c>
      <c r="O1366" s="223" t="inlineStr">
        <is>
          <t>Belum didefenisikan</t>
        </is>
      </c>
      <c r="P1366" s="260" t="n">
        <v>2012</v>
      </c>
      <c r="Q1366" s="260" t="n">
        <v>2019</v>
      </c>
      <c r="R1366" s="223" t="inlineStr">
        <is>
          <t>Penerbit Andi</t>
        </is>
      </c>
      <c r="S1366" s="223" t="inlineStr">
        <is>
          <t>Andi Offset CV</t>
        </is>
      </c>
      <c r="T1366" s="223" t="inlineStr">
        <is>
          <t>Lokal</t>
        </is>
      </c>
      <c r="U1366" s="261" t="n">
        <v>184</v>
      </c>
      <c r="V1366" s="86" t="inlineStr">
        <is>
          <t>pdf</t>
        </is>
      </c>
      <c r="W1366" s="223" t="inlineStr">
        <is>
          <t>1.7 MB</t>
        </is>
      </c>
      <c r="X1366" s="225" t="inlineStr">
        <is>
          <t>&lt;p&gt;Hidup ini bukanlah sekedar kumpulan nasib. Itu sebabnya, jangan terlalu berlebihan memaknai nasib, apalagi menyadarkan hidup pada suratan nasib. Pasrah pada nasib dapat diibaratkan mimpi menang lotre dapat diibaratkan mimpi menang lotre yang probabilitas keberhasilannya hanya satu dibandingkan ratusan juta.&lt;/p&gt;</t>
        </is>
      </c>
      <c r="Y1366" s="262" t="n">
        <v>52000</v>
      </c>
      <c r="Z1366" s="226" t="n"/>
      <c r="AA1366" s="241">
        <f>Y1798*Z1798</f>
        <v/>
      </c>
      <c r="AB1366" s="237" t="inlineStr">
        <is>
          <t>9e7f8b34-8f7e-4ac8-a4d0-86822c6ccd57</t>
        </is>
      </c>
    </row>
    <row r="1367" ht="15" customHeight="1" s="283">
      <c r="A1367" s="109" t="n">
        <v>1792</v>
      </c>
      <c r="B1367" s="222">
        <f>HYPERLINK("https://mocostore.moco.co.id/catalog/"&amp;AB1801,"Klik Disini")</f>
        <v/>
      </c>
      <c r="C1367" s="223" t="inlineStr">
        <is>
          <t>Mutiara yang Terpendam</t>
        </is>
      </c>
      <c r="D1367" s="223" t="n"/>
      <c r="E1367" s="223" t="inlineStr">
        <is>
          <t>KAM. Jusuf Roni</t>
        </is>
      </c>
      <c r="F1367" s="223" t="n"/>
      <c r="G1367" s="223" t="inlineStr">
        <is>
          <t>978-623-7966-56-2</t>
        </is>
      </c>
      <c r="H1367" s="223" t="inlineStr">
        <is>
          <t>Agama Kristen</t>
        </is>
      </c>
      <c r="I1367" s="258" t="inlineStr">
        <is>
          <t>Perguruan Tinggi</t>
        </is>
      </c>
      <c r="J1367" s="186" t="inlineStr">
        <is>
          <t>009.16</t>
        </is>
      </c>
      <c r="K1367" s="223" t="n"/>
      <c r="L1367" s="264" t="n"/>
      <c r="M1367" s="265" t="n"/>
      <c r="N1367" s="223" t="inlineStr">
        <is>
          <t>Indonesia</t>
        </is>
      </c>
      <c r="O1367" s="223" t="inlineStr">
        <is>
          <t>Bukan fiksi</t>
        </is>
      </c>
      <c r="P1367" s="260" t="n">
        <v>2001</v>
      </c>
      <c r="Q1367" s="260" t="n">
        <v>2019</v>
      </c>
      <c r="R1367" s="223" t="inlineStr">
        <is>
          <t>Penerbit Andi</t>
        </is>
      </c>
      <c r="S1367" s="223" t="inlineStr">
        <is>
          <t>Andi Offset CV</t>
        </is>
      </c>
      <c r="T1367" s="223" t="inlineStr">
        <is>
          <t>Lokal</t>
        </is>
      </c>
      <c r="U1367" s="261" t="n">
        <v>108</v>
      </c>
      <c r="V1367" s="86" t="inlineStr">
        <is>
          <t>pdf</t>
        </is>
      </c>
      <c r="W1367" s="223" t="inlineStr">
        <is>
          <t>14.3 MB</t>
        </is>
      </c>
      <c r="X1367" s="225" t="inlineStr">
        <is>
          <t>&lt;p&gt;Mutiara yang Terpendam akan mengupas ayat (Mat. 13:44-46) menjelaskan inti sesungguhnya pengajaran kekristenan&lt;/p&gt;</t>
        </is>
      </c>
      <c r="Y1367" s="262" t="n">
        <v>40500</v>
      </c>
      <c r="Z1367" s="226" t="n"/>
      <c r="AA1367" s="241">
        <f>Y1801*Z1801</f>
        <v/>
      </c>
      <c r="AB1367" s="237" t="inlineStr">
        <is>
          <t>8bd3becb-6e42-4df7-907f-049acb6c83cd</t>
        </is>
      </c>
    </row>
    <row r="1368" ht="15" customHeight="1" s="283">
      <c r="A1368" s="109" t="n">
        <v>1794</v>
      </c>
      <c r="B1368" s="222">
        <f>HYPERLINK("https://mocostore.moco.co.id/catalog/"&amp;AB1803,"Klik Disini")</f>
        <v/>
      </c>
      <c r="C1368" s="223" t="inlineStr">
        <is>
          <t>New Venture Creation: Entrepreneurship for the 21st Century 6th Edition</t>
        </is>
      </c>
      <c r="D1368" s="223" t="n"/>
      <c r="E1368" s="223" t="inlineStr">
        <is>
          <t>Jeffry A.Timmons And Stephen Spinelli</t>
        </is>
      </c>
      <c r="F1368" s="223" t="inlineStr">
        <is>
          <t>979-763-375-6</t>
        </is>
      </c>
      <c r="G1368" s="223" t="inlineStr">
        <is>
          <t>978-623-01-0948-5</t>
        </is>
      </c>
      <c r="H1368" s="223" t="inlineStr">
        <is>
          <t>Referensi</t>
        </is>
      </c>
      <c r="I1368" s="258" t="inlineStr">
        <is>
          <t>Perguruan Tinggi</t>
        </is>
      </c>
      <c r="J1368" s="186" t="inlineStr">
        <is>
          <t>009.25</t>
        </is>
      </c>
      <c r="K1368" s="223" t="inlineStr">
        <is>
          <t>Edisi Ke-6</t>
        </is>
      </c>
      <c r="L1368" s="264" t="n"/>
      <c r="M1368" s="265" t="inlineStr">
        <is>
          <t>Tidak Tersedia</t>
        </is>
      </c>
      <c r="N1368" s="223" t="inlineStr">
        <is>
          <t>Indonesia</t>
        </is>
      </c>
      <c r="O1368" s="223" t="inlineStr">
        <is>
          <t>Bukan fiksi</t>
        </is>
      </c>
      <c r="P1368" s="260" t="n">
        <v>2008</v>
      </c>
      <c r="Q1368" s="260" t="n">
        <v>2018</v>
      </c>
      <c r="R1368" s="223" t="inlineStr">
        <is>
          <t>Penerbit Andi</t>
        </is>
      </c>
      <c r="S1368" s="223" t="inlineStr">
        <is>
          <t>Andi Offset CV</t>
        </is>
      </c>
      <c r="T1368" s="223" t="inlineStr">
        <is>
          <t>Lokal</t>
        </is>
      </c>
      <c r="U1368" s="261" t="n">
        <v>560</v>
      </c>
      <c r="V1368" s="86" t="inlineStr">
        <is>
          <t>pdf</t>
        </is>
      </c>
      <c r="W1368" s="223" t="inlineStr">
        <is>
          <t>19.3 MB</t>
        </is>
      </c>
      <c r="X1368" s="225" t="inlineStr">
        <is>
          <t>&lt;p&gt;New Venture Creation Entrepreneurship for the 21st Century - Kitab bagi Calon Wirausahawan Sukses&lt;br /&gt;
 Penulis : Jeffry and Stephen Spinelli&lt;br /&gt;
 - The McGraw-Hill Companies, Inc&lt;br /&gt;
 UkuranHalaman: 20x28 cm xxxvi+524 halaman&lt;br /&gt;
 EdisiCetakan: I, 1st Published&lt;br /&gt;
 Kondisi stok lama, segel penerbit, bagus&lt;br /&gt;
 &lt;br /&gt;
 Buku ini cocok untuk calon pemimpin kewirausahaan sehingga mampu untuk terlibat langsung di dalam sebuah perusahaan yang sedang bertumbuh dan dinamis. Buku ini juga memuat kasus yang merekam dinamika naik turunnya perusahaan baru selama satu periode waktu tertentu. Dengan menganalisis pergulatan pengambilan keputusan yang dihadapi oleh perusahaan baru selama tahun pertama, tahun kedua dan lima tahun berikutnya serta dua puluh tahun berikutnya, diharapkan dapat memperluas dan memperkaya prespektif Anda mengenai lingkungan yang bergolak dan tidak dapat diprediksi yang mesti dihadapi dalam proses kewirausahaan.&lt;br /&gt;
 &lt;br /&gt;
 Pokok-pokok bahasan dalam buku ini adalah :&lt;br /&gt;
 &lt;br /&gt;
 - Revolusi Kewirausahaan&lt;br /&gt;
 - Proses Kewirausahaan&lt;br /&gt;
 - Menciptakan, Membentuk, Mengenali, dan Meraih Peluang&lt;br /&gt;
 - Menyaring Peluang Ventura&lt;br /&gt;
 - Wirausahawan dan Revolusi Internet : Wilayah Baru&lt;br /&gt;
 - Franchising&lt;br /&gt;
 - Jiwa Kewirausahaan dalam Tindakan dan Perilaku&lt;br /&gt;
 - Manajer Kewirausahaan&lt;br /&gt;
 - Tim Ventura Baru&lt;br /&gt;
 - Wirausahawan dan Etika Pribadi&lt;br /&gt;
 - Kebutuhan Sumber Daya&lt;br /&gt;
 - Rencana Bisnis&lt;br /&gt;
 - Keuangan Kewirausahaan&lt;br /&gt;
 - Mendapatkan Modal Ventura dan Modal Pertumbuhan&lt;br /&gt;
 - Kesepakatan : Penilaian, Struktur, dan Negosiasi&lt;br /&gt;
 - Memperoleh Modal Utang&lt;br /&gt;
 - Mengelola Pertumbuhan yang cepat : Kewirausahaan Lanjutan - Wirausahawan dan Perusahaan Bermasalah&lt;br /&gt;
 - Masa Panen dan Sesudahnya&lt;br /&gt;
 - Menyusun Strategi Kewirausahaan Pribadi&lt;/p&gt;</t>
        </is>
      </c>
      <c r="Y1368" s="262" t="n">
        <v>223500</v>
      </c>
      <c r="Z1368" s="226" t="n"/>
      <c r="AA1368" s="241">
        <f>Y1803*Z1803</f>
        <v/>
      </c>
      <c r="AB1368" s="237" t="inlineStr">
        <is>
          <t>bdb10115-8a19-4131-9e16-2c4a5f62feac</t>
        </is>
      </c>
    </row>
    <row r="1369" ht="15" customHeight="1" s="283">
      <c r="A1369" s="109" t="n">
        <v>1796</v>
      </c>
      <c r="B1369" s="222">
        <f>HYPERLINK("https://mocostore.moco.co.id/catalog/"&amp;AB1805,"Klik Disini")</f>
        <v/>
      </c>
      <c r="C1369" s="223" t="inlineStr">
        <is>
          <t>Halaman Organik Minimalis - Sehat dengan Menyulap Taman Sempit Rumah Jadi Taman Sayuran Organik</t>
        </is>
      </c>
      <c r="D1369" s="223" t="n"/>
      <c r="E1369" s="223" t="inlineStr">
        <is>
          <t>Hieronymus Budi Susanto</t>
        </is>
      </c>
      <c r="F1369" s="223" t="inlineStr">
        <is>
          <t>978-979-29-5859-1</t>
        </is>
      </c>
      <c r="G1369" s="223" t="inlineStr">
        <is>
          <t>978-623-90502-8-3</t>
        </is>
      </c>
      <c r="H1369" s="223" t="inlineStr">
        <is>
          <t>Kesehatan &amp; Obat-obatan</t>
        </is>
      </c>
      <c r="I1369" s="258" t="inlineStr">
        <is>
          <t>Perguruan Tinggi</t>
        </is>
      </c>
      <c r="J1369" s="186" t="inlineStr">
        <is>
          <t>009.24</t>
        </is>
      </c>
      <c r="K1369" s="223" t="inlineStr">
        <is>
          <t>Tidak Tersedia</t>
        </is>
      </c>
      <c r="L1369" s="223" t="n"/>
      <c r="M1369" s="259" t="inlineStr">
        <is>
          <t>Tidak Tersedia</t>
        </is>
      </c>
      <c r="N1369" s="223" t="inlineStr">
        <is>
          <t>Indonesia</t>
        </is>
      </c>
      <c r="O1369" s="223" t="inlineStr">
        <is>
          <t>Tidak diketahui</t>
        </is>
      </c>
      <c r="P1369" s="260" t="n">
        <v>2016</v>
      </c>
      <c r="Q1369" s="260" t="n">
        <v>2019</v>
      </c>
      <c r="R1369" s="223" t="inlineStr">
        <is>
          <t>Penerbit Andi</t>
        </is>
      </c>
      <c r="S1369" s="223" t="inlineStr">
        <is>
          <t>Andi Offset CV</t>
        </is>
      </c>
      <c r="T1369" s="223" t="inlineStr">
        <is>
          <t>Lokal</t>
        </is>
      </c>
      <c r="U1369" s="261" t="n">
        <v>128</v>
      </c>
      <c r="V1369" s="86" t="inlineStr">
        <is>
          <t>pdf</t>
        </is>
      </c>
      <c r="W1369" s="223" t="inlineStr">
        <is>
          <t>14.6 MB</t>
        </is>
      </c>
      <c r="X1369" s="225" t="inlineStr">
        <is>
          <t>&lt;p&gt;Kebun sayuran yang kita rancang dalam buku ini memiliki cirri khas keunggulan. Pertama, teknik bertanamnya dilakukan secara organic. Kedua, jenis-jenis sayuran yang dipilih mempunyai manfaat dan khasiat bagi kesehatan kita. Kita memilih 15 jenis sayuran sebagai berikut: bawang Bombay, bayam, caisin, gambas, kalian, kangkung air, kecipir, kemangi, leunca,okra, pakchoy, sawi hijau, selada, terung dan tomat.&lt;br /&gt;
 Mari kita konsumsi sayuran sehat dari kebun sendiri, sekarang juga!&lt;/p&gt;</t>
        </is>
      </c>
      <c r="Y1369" s="262" t="n">
        <v>72500</v>
      </c>
      <c r="Z1369" s="226" t="n"/>
      <c r="AA1369" s="241">
        <f>Y1805*Z1805</f>
        <v/>
      </c>
      <c r="AB1369" s="237" t="inlineStr">
        <is>
          <t>d180f72c-7ef3-48e9-83f3-0fa2de41d56b</t>
        </is>
      </c>
    </row>
    <row r="1370" ht="15" customHeight="1" s="283">
      <c r="A1370" s="109" t="n">
        <v>1797</v>
      </c>
      <c r="B1370" s="222">
        <f>HYPERLINK("https://mocostore.moco.co.id/catalog/"&amp;AB1806,"Klik Disini")</f>
        <v/>
      </c>
      <c r="C1370" s="223" t="inlineStr">
        <is>
          <t>Kapasitas Tanpa Batas: 7 Faktor Penentu dalam Pengembangan Diri dan Prestasi</t>
        </is>
      </c>
      <c r="D1370" s="223" t="n"/>
      <c r="E1370" s="223" t="inlineStr">
        <is>
          <t>Sukamal Bin Fadelan</t>
        </is>
      </c>
      <c r="F1370" s="223" t="inlineStr">
        <is>
          <t>978-979-29-2906-5</t>
        </is>
      </c>
      <c r="G1370" s="223" t="inlineStr">
        <is>
          <t>978-623-7966-49-4</t>
        </is>
      </c>
      <c r="H1370" s="223" t="inlineStr">
        <is>
          <t>Agama Kristen</t>
        </is>
      </c>
      <c r="I1370" s="258" t="inlineStr">
        <is>
          <t>Perguruan Tinggi</t>
        </is>
      </c>
      <c r="J1370" s="186" t="inlineStr">
        <is>
          <t>009.16</t>
        </is>
      </c>
      <c r="K1370" s="223" t="n"/>
      <c r="L1370" s="264" t="n"/>
      <c r="M1370" s="265" t="n"/>
      <c r="N1370" s="223" t="inlineStr">
        <is>
          <t>Indonesia</t>
        </is>
      </c>
      <c r="O1370" s="223" t="inlineStr">
        <is>
          <t>Bukan fiksi</t>
        </is>
      </c>
      <c r="P1370" s="260" t="n">
        <v>2013</v>
      </c>
      <c r="Q1370" s="260" t="n">
        <v>2019</v>
      </c>
      <c r="R1370" s="223" t="inlineStr">
        <is>
          <t>Penerbit Andi</t>
        </is>
      </c>
      <c r="S1370" s="223" t="inlineStr">
        <is>
          <t>Andi Offset CV</t>
        </is>
      </c>
      <c r="T1370" s="223" t="inlineStr">
        <is>
          <t>Lokal</t>
        </is>
      </c>
      <c r="U1370" s="261" t="n">
        <v>168</v>
      </c>
      <c r="V1370" s="86" t="inlineStr">
        <is>
          <t>pdf</t>
        </is>
      </c>
      <c r="W1370" s="223" t="inlineStr">
        <is>
          <t>2.6 MB</t>
        </is>
      </c>
      <c r="X1370" s="225" t="inlineStr">
        <is>
          <t>&lt;p&gt;Suatu hari seseorang mendapatkan sehelai cek senilai lima juta rupiah. Karena tenggat penecirannya masih agak lama, ia menyimpannya di dompet. Namun, entah mengapa, ia lupa dengan cek itu. Selang beberapa waktu, ia baru teringat kembali. Sayangnya, tenggat waktu peneairannya sudah terlampaui cukup lama sehingga cek itu tidak berlaku lagi. Akibatnya, nilai cek yang ia miliki menjadi sia-sia dan uang sejumlah itu pun melayang.&amp;nbsp;&lt;br /&gt;
 Demikian pula dengan manusia. Setiap orang memiliki potensi tersimpan yang mesti &amp;quot;dicairkan&amp;quot;. Potensi itu akan menjadi sia-sia jika hanya tersimpan, Anda merasa tidak memilikinya, tidak ada beban yang harus diangkat, tidak dilepaskan, dan tidak disertai Tuhan. Kapasitas Tanpa Batas ditulis untuk mengilhami Anda supaya menghidupkan dan mengaplikasikan 7 potensi yang positif, permanen, dan penuh daya. Setiap potensi tersebut sanggup mengantar Anda meneapai prestasi dan pengembangan diri seeara maksimal. Ingat, seperti cek yang memiliki batas waktu peneairan, gunakan dan kembangkan potensi Anda sebelum tenggat waktu tersebut berakhir.&amp;nbsp;&lt;/p&gt;</t>
        </is>
      </c>
      <c r="Y1370" s="262" t="n">
        <v>47000</v>
      </c>
      <c r="Z1370" s="226" t="n"/>
      <c r="AA1370" s="241">
        <f>Y1806*Z1806</f>
        <v/>
      </c>
      <c r="AB1370" s="237" t="inlineStr">
        <is>
          <t>761a1dfe-fd6b-48c8-989d-4457ebaf738b</t>
        </is>
      </c>
    </row>
    <row r="1371" ht="15" customHeight="1" s="283">
      <c r="A1371" s="109" t="n">
        <v>1798</v>
      </c>
      <c r="B1371" s="222">
        <f>HYPERLINK("https://mocostore.moco.co.id/catalog/"&amp;AB1807,"Klik Disini")</f>
        <v/>
      </c>
      <c r="C1371" s="223" t="inlineStr">
        <is>
          <t>Karismatik Bercampur dengan Perdukunan</t>
        </is>
      </c>
      <c r="D1371" s="223" t="n"/>
      <c r="E1371" s="223" t="inlineStr">
        <is>
          <t>Djaka Christianto Silalahi, S.Th</t>
        </is>
      </c>
      <c r="F1371" s="223" t="n"/>
      <c r="G1371" s="223" t="inlineStr">
        <is>
          <t>978-623-7966-50-0</t>
        </is>
      </c>
      <c r="H1371" s="223" t="inlineStr">
        <is>
          <t>Agama Kristen</t>
        </is>
      </c>
      <c r="I1371" s="258" t="inlineStr">
        <is>
          <t>Perguruan Tinggi</t>
        </is>
      </c>
      <c r="J1371" s="186" t="inlineStr">
        <is>
          <t>009.16</t>
        </is>
      </c>
      <c r="K1371" s="223" t="n"/>
      <c r="L1371" s="223" t="n"/>
      <c r="M1371" s="259" t="n"/>
      <c r="N1371" s="223" t="inlineStr">
        <is>
          <t>Indonesia</t>
        </is>
      </c>
      <c r="O1371" s="223" t="inlineStr">
        <is>
          <t>Bukan fiksi</t>
        </is>
      </c>
      <c r="P1371" s="260" t="n">
        <v>2003</v>
      </c>
      <c r="Q1371" s="260" t="n">
        <v>2019</v>
      </c>
      <c r="R1371" s="223" t="inlineStr">
        <is>
          <t>Penerbit Andi</t>
        </is>
      </c>
      <c r="S1371" s="223" t="inlineStr">
        <is>
          <t>Andi Offset CV</t>
        </is>
      </c>
      <c r="T1371" s="223" t="inlineStr">
        <is>
          <t>Lokal</t>
        </is>
      </c>
      <c r="U1371" s="261" t="n">
        <v>264</v>
      </c>
      <c r="V1371" s="86" t="inlineStr">
        <is>
          <t>pdf</t>
        </is>
      </c>
      <c r="W1371" s="223" t="inlineStr">
        <is>
          <t>10.1 MB</t>
        </is>
      </c>
      <c r="X1371" s="225" t="inlineStr">
        <is>
          <t>&lt;p&gt;Nubuat penglihatan, penafsiran bahasa roh, mimpi, karunia kata-kata, hikmat, karunia kata-kata pengetahuan dan sebagainya merupakan sarana Allah yang Ia gunakan pada Zaman Alkitab. Kelompok&amp;nbsp;sarana Allah yang Ia gunakan pada Zaman Alkitab. Kelompok Karismatik percaya bahwa Allah masih berbicara hingga hari ini dengan menggunakan sarana tersebut. Kelompok karismatik percaya bahwa mam.isia bisa memiliki pengalaman pribadi dengan Allah dan merasakan pekerjaan-pekerjaan Allah yang bersifat suprarasional dan supranatural.&lt;/p&gt;
 &lt;p&gt;Pendapat-pendapat yang tidak setuju dengan aliran karismatik banyak bermunculan, salah satunya menuduh bahwa aliran Karismatik merupakan sebuah aliran Kristen yang bercampur dengan perdukunan&amp;nbsp;merupakan sebuah aliran Kristen yang bercampur dengan perdukunan.&amp;nbsp;&lt;br /&gt;
 Sanggahan dari tuduhan-tuduhan yang menyatakan bahwa Karismatik bercampur dengan perdukunan dituangkan dalam buku ini. Buku yang ditulis Djaka Christianto Silalahi ini berusaha memberikan suatu perspektif berpikir u:ntuk memahami aliran Karismatik dari sudut pandang alkitabiah.&lt;/p&gt;</t>
        </is>
      </c>
      <c r="Y1371" s="262" t="n">
        <v>77000</v>
      </c>
      <c r="Z1371" s="226" t="n"/>
      <c r="AA1371" s="241">
        <f>Y1807*Z1807</f>
        <v/>
      </c>
      <c r="AB1371" s="237" t="inlineStr">
        <is>
          <t>58e39a0f-f961-4b7e-95e3-3e70c0856365</t>
        </is>
      </c>
    </row>
    <row r="1372" ht="15" customHeight="1" s="283">
      <c r="A1372" s="109" t="n">
        <v>1799</v>
      </c>
      <c r="B1372" s="222">
        <f>HYPERLINK("https://mocostore.moco.co.id/catalog/"&amp;AB1808,"Klik Disini")</f>
        <v/>
      </c>
      <c r="C1372" s="223" t="inlineStr">
        <is>
          <t>Kemuliaan Dibalik Penderitaan</t>
        </is>
      </c>
      <c r="D1372" s="223" t="n"/>
      <c r="E1372" s="223" t="inlineStr">
        <is>
          <t>KAM. Jusuf Roni</t>
        </is>
      </c>
      <c r="F1372" s="223" t="n"/>
      <c r="G1372" s="223" t="inlineStr">
        <is>
          <t>978-623-7966-52-4</t>
        </is>
      </c>
      <c r="H1372" s="223" t="inlineStr">
        <is>
          <t>Agama Kristen</t>
        </is>
      </c>
      <c r="I1372" s="258" t="inlineStr">
        <is>
          <t>Perguruan Tinggi</t>
        </is>
      </c>
      <c r="J1372" s="186" t="inlineStr">
        <is>
          <t>009.16</t>
        </is>
      </c>
      <c r="K1372" s="264" t="n"/>
      <c r="L1372" s="264" t="n"/>
      <c r="M1372" s="265" t="n"/>
      <c r="N1372" s="223" t="inlineStr">
        <is>
          <t>Indonesia</t>
        </is>
      </c>
      <c r="O1372" s="223" t="inlineStr">
        <is>
          <t>Bukan fiksi</t>
        </is>
      </c>
      <c r="P1372" s="260" t="n">
        <v>2003</v>
      </c>
      <c r="Q1372" s="260" t="n">
        <v>2019</v>
      </c>
      <c r="R1372" s="223" t="inlineStr">
        <is>
          <t>Penerbit Andi</t>
        </is>
      </c>
      <c r="S1372" s="223" t="inlineStr">
        <is>
          <t>Andi Offset CV</t>
        </is>
      </c>
      <c r="T1372" s="223" t="inlineStr">
        <is>
          <t>Lokal</t>
        </is>
      </c>
      <c r="U1372" s="261" t="n">
        <v>64</v>
      </c>
      <c r="V1372" s="86" t="inlineStr">
        <is>
          <t>pdf</t>
        </is>
      </c>
      <c r="W1372" s="223" t="inlineStr">
        <is>
          <t>9.0 MB</t>
        </is>
      </c>
      <c r="X1372" s="225" t="inlineStr">
        <is>
          <t>&lt;p&gt;Sejak&amp;middot;semula orang Kristen mengalami penderitaan dan aniaya. Penderitaan ini sesungguhnya berawal dari kejatuhan manusia ke dalam dosa.&amp;nbsp;&lt;br /&gt;
 Di dalam penderitaan tersebut, manusia selalu merasa bahwa Tuhan telah meninggalkannya. Namun, sesungguhnya Dia tidak pernah meninggalkan kita.&amp;nbsp;Melalui buku ini, para pembaca diajak untuk melihat bahwa sesungguhnya di balik semua penderitaan tersembunyi pelangi kasih yang indah dari Tuhan.&amp;nbsp;&lt;/p&gt;</t>
        </is>
      </c>
      <c r="Y1372" s="262" t="n">
        <v>42000</v>
      </c>
      <c r="Z1372" s="226" t="n"/>
      <c r="AA1372" s="241">
        <f>Y1808*Z1808</f>
        <v/>
      </c>
      <c r="AB1372" s="237" t="inlineStr">
        <is>
          <t>b1ab1597-8d58-491f-b00c-1d5b2a2e4cb8</t>
        </is>
      </c>
    </row>
    <row r="1373" ht="15" customHeight="1" s="283">
      <c r="A1373" s="109" t="n">
        <v>1802</v>
      </c>
      <c r="B1373" s="222">
        <f>HYPERLINK("https://mocostore.moco.co.id/catalog/"&amp;AB1811,"Klik Disini")</f>
        <v/>
      </c>
      <c r="C1373" s="223" t="inlineStr">
        <is>
          <t>2019-nCOV - Jangan Takut Virus Corona</t>
        </is>
      </c>
      <c r="D1373" s="223" t="n"/>
      <c r="E1373" s="223" t="inlineStr">
        <is>
          <t>Baharuddin &amp; Fatimah Andi Rumpa</t>
        </is>
      </c>
      <c r="F1373" s="223" t="inlineStr">
        <is>
          <t>978-623-7239-60-4</t>
        </is>
      </c>
      <c r="G1373" s="223" t="inlineStr">
        <is>
          <t>978-623-7239-61-1</t>
        </is>
      </c>
      <c r="H1373" s="223" t="inlineStr">
        <is>
          <t>Kesehatan</t>
        </is>
      </c>
      <c r="I1373" s="258" t="inlineStr">
        <is>
          <t>Perguruan Tinggi</t>
        </is>
      </c>
      <c r="J1373" s="186" t="inlineStr">
        <is>
          <t>009.24</t>
        </is>
      </c>
      <c r="K1373" s="223" t="n"/>
      <c r="L1373" s="264" t="n"/>
      <c r="M1373" s="265" t="n"/>
      <c r="N1373" s="223" t="inlineStr">
        <is>
          <t>Indonesia</t>
        </is>
      </c>
      <c r="O1373" s="223" t="inlineStr">
        <is>
          <t>Bukan fiksi</t>
        </is>
      </c>
      <c r="P1373" s="260" t="n">
        <v>2020</v>
      </c>
      <c r="Q1373" s="260" t="n">
        <v>2020</v>
      </c>
      <c r="R1373" s="223" t="inlineStr">
        <is>
          <t>Rapha Publishing</t>
        </is>
      </c>
      <c r="S1373" s="223" t="inlineStr">
        <is>
          <t>Andi Offset CV</t>
        </is>
      </c>
      <c r="T1373" s="223" t="inlineStr">
        <is>
          <t>Lokal</t>
        </is>
      </c>
      <c r="U1373" s="261" t="n">
        <v>128</v>
      </c>
      <c r="V1373" s="86" t="inlineStr">
        <is>
          <t>pdf</t>
        </is>
      </c>
      <c r="W1373" s="223" t="inlineStr">
        <is>
          <t>8.2 MB</t>
        </is>
      </c>
      <c r="X1373" s="225" t="inlineStr">
        <is>
          <t>&lt;p&gt;2019-nCOV - COVID-19Melindungi Diri Sendiri dengan Lebih Memahami Virus Corona. Jangan Takut Virus CoronaVirus Corona baru 2019 (nCOV) telah menyebar ke berbagai negara. Menginfeksi 25.000 jiwa lebih di seluruh dunia. Menewaskan 500 orang lebih. Adapun pusat sumber infeksi virus ini adalah kota Wuhan, Provinsi Hubei, Tiongkok. Kini seluruh negara telah bersiap dengan kondisi terburuk. Kita sebagai masyarakat juga harus waspada dan tetap menjaga kesehatan. Langkah berbaik saat ini adalah kenali virus corona ini untuk pencegahan yang maksimal.Buku ini berisi informasi penting tentang virus corona baru 2019. Berbagai topik penting telah dimasukkan dalam buku ini agar pemahaman menjadi menyeluruh. Topik tersebut telah disusun sedemikian rupa sehingga terbentuk aliran informasi yang kuat dalam pikiran pembaca sekalian. Penyusunan buku ini juga telah memperhatikan kebahasaan agar mudah dipahami oleh orang yang awam tentang dunia virus. Tidak lupa sumber rujukan terpercaya telah ditambahkan pula dalam buku ini.&lt;/p&gt;</t>
        </is>
      </c>
      <c r="Y1373" s="262" t="n">
        <v>61000</v>
      </c>
      <c r="Z1373" s="226" t="n"/>
      <c r="AA1373" s="241">
        <f>Y1811*Z1811</f>
        <v/>
      </c>
      <c r="AB1373" s="237" t="inlineStr">
        <is>
          <t>b46ba021-16e7-4936-a248-16fdeb1af700</t>
        </is>
      </c>
    </row>
    <row r="1374" ht="15" customHeight="1" s="283">
      <c r="A1374" s="109" t="n">
        <v>1803</v>
      </c>
      <c r="B1374" s="222">
        <f>HYPERLINK("https://mocostore.moco.co.id/catalog/"&amp;AB1812,"Klik Disini")</f>
        <v/>
      </c>
      <c r="C1374" s="223" t="inlineStr">
        <is>
          <t>100 Ide Kreatif Blog</t>
        </is>
      </c>
      <c r="D1374" s="223" t="n"/>
      <c r="E1374" s="223" t="inlineStr">
        <is>
          <t>ELCOM</t>
        </is>
      </c>
      <c r="F1374" s="223" t="inlineStr">
        <is>
          <t>978-979-29-2008-6</t>
        </is>
      </c>
      <c r="G1374" s="223" t="inlineStr">
        <is>
          <t>978-623-01-0484-8</t>
        </is>
      </c>
      <c r="H1374" s="223" t="inlineStr">
        <is>
          <t>Komputer &amp; Internet</t>
        </is>
      </c>
      <c r="I1374" s="258" t="inlineStr">
        <is>
          <t>Perguruan Tinggi</t>
        </is>
      </c>
      <c r="J1374" s="186" t="inlineStr">
        <is>
          <t>009.05</t>
        </is>
      </c>
      <c r="K1374" s="223" t="inlineStr">
        <is>
          <t>Edisi Ke-1</t>
        </is>
      </c>
      <c r="L1374" s="264" t="n"/>
      <c r="M1374" s="265" t="inlineStr">
        <is>
          <t>Jilid 1</t>
        </is>
      </c>
      <c r="N1374" s="223" t="inlineStr">
        <is>
          <t>Indonesia</t>
        </is>
      </c>
      <c r="O1374" s="223" t="inlineStr">
        <is>
          <t>Bukan fiksi</t>
        </is>
      </c>
      <c r="P1374" s="260" t="n">
        <v>2010</v>
      </c>
      <c r="Q1374" s="260" t="n">
        <v>2018</v>
      </c>
      <c r="R1374" s="223" t="inlineStr">
        <is>
          <t>Penerbit Andi</t>
        </is>
      </c>
      <c r="S1374" s="223" t="inlineStr">
        <is>
          <t>Andi Offset CV</t>
        </is>
      </c>
      <c r="T1374" s="223" t="inlineStr">
        <is>
          <t>Lokal</t>
        </is>
      </c>
      <c r="U1374" s="261" t="n">
        <v>217</v>
      </c>
      <c r="V1374" s="86" t="inlineStr">
        <is>
          <t>pdf</t>
        </is>
      </c>
      <c r="W1374" s="223" t="inlineStr">
        <is>
          <t>18.0 MB</t>
        </is>
      </c>
      <c r="X1374" s="225" t="inlineStr">
        <is>
          <t>&lt;p&gt;Tema Internet menjadi sangat populer akhir-akhir ini. Semua hal yang berhubungan dengan internet selalu menjadi topik yang menarik, dan salah satunya adalah blog. Banyak orang yang tertarik dengan blog, mulai dari sekedar ingin tahu sampai ingin mendapatkan keuntungan atau income dari sebuah blog.&lt;br /&gt;
 Untuk mendapatkan keuntungan dari blog, hal utama yang paling menentukan adalah tema dari blog tersebut. Semakin menarik tema yang diangkat, maka semakin banyak pengunjung yang akan membuka blog Anda. Jika banyak yang mengunjungi blog Anda, maka pundi-pundi uang yang berasal dari iklan dan lain-lain akan terus mangalir.&lt;br /&gt;
 Buku ini akan membahas 100 ide tema menarik penulisan blog, sehingga diharapkan Anda akan memiliki minat yang tinggi untuk membuat dan menulis blog.&lt;/p&gt;</t>
        </is>
      </c>
      <c r="Y1374" s="262" t="n">
        <v>63000</v>
      </c>
      <c r="Z1374" s="226" t="n"/>
      <c r="AA1374" s="241">
        <f>Y1812*Z1812</f>
        <v/>
      </c>
      <c r="AB1374" s="237" t="inlineStr">
        <is>
          <t>feab44d7-e53a-443f-a3dc-20b56d01a078</t>
        </is>
      </c>
    </row>
    <row r="1375" ht="15" customHeight="1" s="283">
      <c r="A1375" s="109" t="n">
        <v>1804</v>
      </c>
      <c r="B1375" s="222">
        <f>HYPERLINK("https://mocostore.moco.co.id/catalog/"&amp;AB1813,"Klik Disini")</f>
        <v/>
      </c>
      <c r="C1375" s="223" t="inlineStr">
        <is>
          <t>100 Kisah Yang Menggetarkan Jiwa Anda</t>
        </is>
      </c>
      <c r="D1375" s="223" t="n"/>
      <c r="E1375" s="223" t="inlineStr">
        <is>
          <t>Xavier Quentin Pranata</t>
        </is>
      </c>
      <c r="F1375" s="223" t="n"/>
      <c r="G1375" s="223" t="inlineStr">
        <is>
          <t>978-623-7519-95-9</t>
        </is>
      </c>
      <c r="H1375" s="223" t="inlineStr">
        <is>
          <t>Agama Kristen</t>
        </is>
      </c>
      <c r="I1375" s="258" t="inlineStr">
        <is>
          <t>Perguruan Tinggi</t>
        </is>
      </c>
      <c r="J1375" s="186" t="inlineStr">
        <is>
          <t>009.16</t>
        </is>
      </c>
      <c r="K1375" s="223" t="n"/>
      <c r="L1375" s="264" t="n"/>
      <c r="M1375" s="265" t="n"/>
      <c r="N1375" s="223" t="inlineStr">
        <is>
          <t>Indonesia</t>
        </is>
      </c>
      <c r="O1375" s="223" t="inlineStr">
        <is>
          <t>Bukan fiksi</t>
        </is>
      </c>
      <c r="P1375" s="260" t="n">
        <v>2000</v>
      </c>
      <c r="Q1375" s="260" t="n">
        <v>2018</v>
      </c>
      <c r="R1375" s="223" t="inlineStr">
        <is>
          <t>Penerbit Andi</t>
        </is>
      </c>
      <c r="S1375" s="223" t="inlineStr">
        <is>
          <t>Andi Offset CV</t>
        </is>
      </c>
      <c r="T1375" s="223" t="inlineStr">
        <is>
          <t>Lokal</t>
        </is>
      </c>
      <c r="U1375" s="261" t="n">
        <v>278</v>
      </c>
      <c r="V1375" s="86" t="inlineStr">
        <is>
          <t>pdf</t>
        </is>
      </c>
      <c r="W1375" s="223" t="inlineStr">
        <is>
          <t>15.3 MB</t>
        </is>
      </c>
      <c r="X1375" s="225" t="inlineStr">
        <is>
          <t>&lt;p&gt;Sebuah kisah adalah seperti jendela yang membiarkan cahaya matahari masuk dan menyinari benda-benda di baliknya. Sebuah kisah merupakan penolong yang sangat bermanfaat bagi pelayanan, yaitu sebagai &amp;quot;bumbu penyedap&amp;quot; bagi&amp;nbsp; &amp;quot;masukan&amp;quot; yang disajikan.&lt;/p&gt;
 &lt;p&gt;100 kisah Yang Menggetarkan Jiwa Anda ini adalah seri ketiga dari 100 kisah. Buku ini akan mengajak Anda untuk menceritakan dan menyebarkan kebenaran-kebenaran hakiki tanpa kesan memaksakan kehendakan dan menggurui.&lt;/p&gt;</t>
        </is>
      </c>
      <c r="Y1375" s="262" t="n">
        <v>77000</v>
      </c>
      <c r="Z1375" s="226" t="n"/>
      <c r="AA1375" s="241">
        <f>Y1813*Z1813</f>
        <v/>
      </c>
      <c r="AB1375" s="237" t="inlineStr">
        <is>
          <t>8165b137-5bbb-4eea-8d2e-e01737a5c181</t>
        </is>
      </c>
    </row>
    <row r="1376" ht="15" customHeight="1" s="283">
      <c r="A1376" s="109" t="n">
        <v>1805</v>
      </c>
      <c r="B1376" s="222">
        <f>HYPERLINK("https://mocostore.moco.co.id/catalog/"&amp;AB1814,"Klik Disini")</f>
        <v/>
      </c>
      <c r="C1376" s="223" t="inlineStr">
        <is>
          <t>100 Kisah Yang Menggugah Hati Anda</t>
        </is>
      </c>
      <c r="D1376" s="223" t="n"/>
      <c r="E1376" s="223" t="inlineStr">
        <is>
          <t>Xavier Quentin Pranata</t>
        </is>
      </c>
      <c r="F1376" s="223" t="n"/>
      <c r="G1376" s="223" t="inlineStr">
        <is>
          <t>978-623-7519-96-6</t>
        </is>
      </c>
      <c r="H1376" s="223" t="inlineStr">
        <is>
          <t>Agama Kristen</t>
        </is>
      </c>
      <c r="I1376" s="258" t="inlineStr">
        <is>
          <t>Perguruan Tinggi</t>
        </is>
      </c>
      <c r="J1376" s="186" t="inlineStr">
        <is>
          <t>009.16</t>
        </is>
      </c>
      <c r="K1376" s="264" t="n"/>
      <c r="L1376" s="264" t="n"/>
      <c r="M1376" s="265" t="n"/>
      <c r="N1376" s="223" t="inlineStr">
        <is>
          <t>Indonesia</t>
        </is>
      </c>
      <c r="O1376" s="223" t="inlineStr">
        <is>
          <t>Bukan fiksi</t>
        </is>
      </c>
      <c r="P1376" s="260" t="n">
        <v>2006</v>
      </c>
      <c r="Q1376" s="260" t="n">
        <v>2018</v>
      </c>
      <c r="R1376" s="223" t="inlineStr">
        <is>
          <t>Penerbit Andi</t>
        </is>
      </c>
      <c r="S1376" s="223" t="inlineStr">
        <is>
          <t>Andi Offset CV</t>
        </is>
      </c>
      <c r="T1376" s="223" t="inlineStr">
        <is>
          <t>Lokal</t>
        </is>
      </c>
      <c r="U1376" s="261" t="n">
        <v>208</v>
      </c>
      <c r="V1376" s="86" t="inlineStr">
        <is>
          <t>pdf</t>
        </is>
      </c>
      <c r="W1376" s="223" t="inlineStr">
        <is>
          <t>11.2 MB</t>
        </is>
      </c>
      <c r="X1376" s="225" t="inlineStr">
        <is>
          <t>&lt;p&gt;Ini adalah buku ilustrasi kedua dari seri &amp;quot;100 kisah&amp;quot; yang disusun oleh penulis yang sama. Sejak buku ilustrasi pertama dari seri &amp;quot;100 kisah&amp;quot; ini diterbitkan, berjudul100 kisah yang Mengubah Hidup Anda, ada banyak orang yang mengatakan bahwa mereka memerlukan lebih banyak lagi kisah, baik untuk pencerahan diri mereka sendiri maupununtuk dibagikan kepada orang lain, baik lewat obrolan santai maupun lewat khotbah di gereja, baik disaat istirahat di kantor maupun disaat presentasi resmi, baik untuk mengajar anak-anak Sekolah Minggu maupun mahasiswa teologia.&lt;/p&gt;
 &lt;p&gt;Seperti buku pertama, buku kedua ini pun disusun dengan teknik &amp;quot;three-in-one&amp;quot;, yaitu merupakan suatu kesatuan yang utuh antara peribahasa/pepatah/kata mutiara, ilustrasi/kisah dan ayat firman yang mendukungnya. Disamping itu, ilustrasi/kisah dalam buku ini disusun menurut abjad sehingga memudahkan pembaca untuk mencari tema atau bagian tertentu yang dibutuhkan.&lt;/p&gt;
 &lt;p&gt;Kiranya buku ilustrasi 100 kisah yang Menggugah Hidup Anda ini dapat benar-benar bermanfaat bagi setiap pembaca. Tidak saja untuk menambah khazanah buku ilustrasi yang telah ada, namun juga untuk menjadikan hidup ini lebih bijaksana dan berguna bagi Allah.&lt;/p&gt;
 &lt;p&gt;&amp;quot;Buku ini sangat bermanfaat bagi saya sebagai Seorang pengkhotbah dan telah menjadi berkat Bagi banyak jemaat yang saya layani&amp;quot;&lt;/p&gt;</t>
        </is>
      </c>
      <c r="Y1376" s="262" t="n">
        <v>77000</v>
      </c>
      <c r="Z1376" s="226" t="n"/>
      <c r="AA1376" s="241">
        <f>Y1814*Z1814</f>
        <v/>
      </c>
      <c r="AB1376" s="237" t="inlineStr">
        <is>
          <t>d04cdb09-e315-4549-919d-a647842e075e</t>
        </is>
      </c>
    </row>
    <row r="1377" ht="15" customHeight="1" s="283">
      <c r="A1377" s="109" t="n">
        <v>1806</v>
      </c>
      <c r="B1377" s="222">
        <f>HYPERLINK("https://mocostore.moco.co.id/catalog/"&amp;AB1815,"Klik Disini")</f>
        <v/>
      </c>
      <c r="C1377" s="223" t="inlineStr">
        <is>
          <t>28 The Best Tips Of Joomla!, Membuat Website Anda Lebih Keren</t>
        </is>
      </c>
      <c r="D1377" s="223" t="n"/>
      <c r="E1377" s="223" t="inlineStr">
        <is>
          <t>M. Zamakh Syarifani</t>
        </is>
      </c>
      <c r="F1377" s="223" t="inlineStr">
        <is>
          <t>978-979-29-0946-3</t>
        </is>
      </c>
      <c r="G1377" s="223" t="inlineStr">
        <is>
          <t>978-623-01-0480-0</t>
        </is>
      </c>
      <c r="H1377" s="223" t="inlineStr">
        <is>
          <t>Komputer &amp; Internet</t>
        </is>
      </c>
      <c r="I1377" s="258" t="inlineStr">
        <is>
          <t>Perguruan Tinggi</t>
        </is>
      </c>
      <c r="J1377" s="186" t="inlineStr">
        <is>
          <t>009.05</t>
        </is>
      </c>
      <c r="K1377" s="223" t="n"/>
      <c r="L1377" s="264" t="n"/>
      <c r="M1377" s="265" t="n"/>
      <c r="N1377" s="223" t="inlineStr">
        <is>
          <t>Indonesia</t>
        </is>
      </c>
      <c r="O1377" s="223" t="inlineStr">
        <is>
          <t>Bukan fiksi</t>
        </is>
      </c>
      <c r="P1377" s="260" t="n">
        <v>2009</v>
      </c>
      <c r="Q1377" s="260" t="n">
        <v>2018</v>
      </c>
      <c r="R1377" s="223" t="inlineStr">
        <is>
          <t>Penerbit Andi</t>
        </is>
      </c>
      <c r="S1377" s="223" t="inlineStr">
        <is>
          <t>Andi Offset CV</t>
        </is>
      </c>
      <c r="T1377" s="223" t="inlineStr">
        <is>
          <t>Lokal</t>
        </is>
      </c>
      <c r="U1377" s="261" t="n">
        <v>154</v>
      </c>
      <c r="V1377" s="86" t="inlineStr">
        <is>
          <t>pdf</t>
        </is>
      </c>
      <c r="W1377" s="223" t="inlineStr">
        <is>
          <t>7.3 MB</t>
        </is>
      </c>
      <c r="X1377" s="225" t="inlineStr">
        <is>
          <t>&lt;p&gt;Joomla merupakan CMS yang banyak digunakan saat ini untuk membangun website, mulai website sederhana sampai toko online yang rumit. Walaupun telah banyak yang menggunakan Joomla! hanya sedikit yang menggunakan kemampuan Joomla! secara maksimal sehingga website yang dibangun tidak begitu optimal. Untuk mengatasi permasalahan tersebut hadirlah buku yang berjudul 28 The Best Tips of Joomla!. Buku ini bermanfaat karena bukuini dibuat langkah demi langkah sehingga mudah untuk dipelajari oleh setiap orang dengan berbagai latar kemampuan komputer. Setiap tips yang diberikan disajikan dengan gambar-gambar yang dapat memudahkan pembaca dalam memahamisetiap penjelasan diberikan. Selain itu 28 tips yang ada sudah dipraktekkan langsung oleh penulis sehingga tidak ada tips yang tidak dapat dipraktekkan.&lt;/p&gt;</t>
        </is>
      </c>
      <c r="Y1377" s="262" t="n">
        <v>60500</v>
      </c>
      <c r="Z1377" s="226" t="n"/>
      <c r="AA1377" s="241">
        <f>Y1815*Z1815</f>
        <v/>
      </c>
      <c r="AB1377" s="237" t="inlineStr">
        <is>
          <t>51d955d7-af21-4695-93e2-1a3f8d4172ad</t>
        </is>
      </c>
    </row>
    <row r="1378" ht="15" customHeight="1" s="283">
      <c r="A1378" s="109" t="n">
        <v>1807</v>
      </c>
      <c r="B1378" s="222">
        <f>HYPERLINK("https://mocostore.moco.co.id/catalog/"&amp;AB1816,"Klik Disini")</f>
        <v/>
      </c>
      <c r="C1378" s="223" t="inlineStr">
        <is>
          <t>Berani Menembus Batas: Meninggalkan Zona Kenyamanan Menuju Kemaksimalan</t>
        </is>
      </c>
      <c r="D1378" s="223" t="n"/>
      <c r="E1378" s="223" t="inlineStr">
        <is>
          <t>Jarot Wijanarko</t>
        </is>
      </c>
      <c r="F1378" s="223" t="inlineStr">
        <is>
          <t>978-979-29-2918-8</t>
        </is>
      </c>
      <c r="G1378" s="223" t="inlineStr">
        <is>
          <t>978-623-7966-01-2</t>
        </is>
      </c>
      <c r="H1378" s="223" t="inlineStr">
        <is>
          <t>Agama Kristen</t>
        </is>
      </c>
      <c r="I1378" s="258" t="inlineStr">
        <is>
          <t>Perguruan Tinggi</t>
        </is>
      </c>
      <c r="J1378" s="186" t="inlineStr">
        <is>
          <t>009.16</t>
        </is>
      </c>
      <c r="K1378" s="223" t="n"/>
      <c r="L1378" s="264" t="n"/>
      <c r="M1378" s="265" t="n"/>
      <c r="N1378" s="223" t="inlineStr">
        <is>
          <t>Indonesia</t>
        </is>
      </c>
      <c r="O1378" s="223" t="inlineStr">
        <is>
          <t>Bukan fiksi</t>
        </is>
      </c>
      <c r="P1378" s="260" t="n">
        <v>2013</v>
      </c>
      <c r="Q1378" s="260" t="n">
        <v>2018</v>
      </c>
      <c r="R1378" s="223" t="inlineStr">
        <is>
          <t>Penerbit Andi</t>
        </is>
      </c>
      <c r="S1378" s="223" t="inlineStr">
        <is>
          <t>Andi Offset CV</t>
        </is>
      </c>
      <c r="T1378" s="223" t="inlineStr">
        <is>
          <t>Lokal</t>
        </is>
      </c>
      <c r="U1378" s="261" t="n">
        <v>176</v>
      </c>
      <c r="V1378" s="86" t="inlineStr">
        <is>
          <t>pdf</t>
        </is>
      </c>
      <c r="W1378" s="223" t="inlineStr">
        <is>
          <t>4.9 MB</t>
        </is>
      </c>
      <c r="X1378" s="225" t="inlineStr">
        <is>
          <t>&lt;p&gt;Berani Menembus Batas: Meninggalkan Zona Kenyamanan Menuju Kemaksimalan Penulis: Jarot Wijanarko Buku ini mendorong pembaca untuk memiliki hidup tanpa batas sehingga dapat meraih prestasi tertinggi dan memiliki hidup maksimal. Batas-batas itu biasanya berupa pikiran tentang suku, keadaan, fisik, pendidikan, ekonomi, agama, temperamen, atau umur. Untuk menembusnya diperlukan 3 hal, yaitu visi, pencerahan, dan kekuatan. Buku ini mengulas penghalang untuk mencapai hidup maksimal dan cara untuk mengatasinya&lt;/p&gt;</t>
        </is>
      </c>
      <c r="Y1378" s="262" t="n">
        <v>55000</v>
      </c>
      <c r="Z1378" s="226" t="n"/>
      <c r="AA1378" s="241">
        <f>Y1816*Z1816</f>
        <v/>
      </c>
      <c r="AB1378" s="237" t="inlineStr">
        <is>
          <t>59cafb98-308f-45b1-a8f3-19cf0c28a1c9</t>
        </is>
      </c>
    </row>
    <row r="1379" ht="15" customHeight="1" s="283">
      <c r="A1379" s="109" t="n">
        <v>1808</v>
      </c>
      <c r="B1379" s="222">
        <f>HYPERLINK("https://mocostore.moco.co.id/catalog/"&amp;AB1817,"Klik Disini")</f>
        <v/>
      </c>
      <c r="C1379" s="223" t="inlineStr">
        <is>
          <t>Bagaimana Diselamatkan di Dalam Kristus</t>
        </is>
      </c>
      <c r="D1379" s="223" t="n"/>
      <c r="E1379" s="223" t="inlineStr">
        <is>
          <t>Daniel Puspo Wardojo</t>
        </is>
      </c>
      <c r="F1379" s="223" t="inlineStr">
        <is>
          <t>978-623-7370-60-4</t>
        </is>
      </c>
      <c r="G1379" s="223" t="inlineStr">
        <is>
          <t>978-623-7370-61-1</t>
        </is>
      </c>
      <c r="H1379" s="223" t="inlineStr">
        <is>
          <t>Agama</t>
        </is>
      </c>
      <c r="I1379" s="258" t="inlineStr">
        <is>
          <t>Perguruan Tinggi</t>
        </is>
      </c>
      <c r="J1379" s="186" t="inlineStr">
        <is>
          <t>009.16</t>
        </is>
      </c>
      <c r="K1379" s="223" t="inlineStr">
        <is>
          <t>Tidak Tersedia</t>
        </is>
      </c>
      <c r="L1379" s="264" t="n"/>
      <c r="M1379" s="265" t="inlineStr">
        <is>
          <t>Tidak Tersedia</t>
        </is>
      </c>
      <c r="N1379" s="223" t="inlineStr">
        <is>
          <t>Indonesia</t>
        </is>
      </c>
      <c r="O1379" s="223" t="inlineStr">
        <is>
          <t>Bukan fiksi</t>
        </is>
      </c>
      <c r="P1379" s="260" t="n">
        <v>2019</v>
      </c>
      <c r="Q1379" s="260" t="n">
        <v>2020</v>
      </c>
      <c r="R1379" s="223" t="inlineStr">
        <is>
          <t>Penerbit Andi</t>
        </is>
      </c>
      <c r="S1379" s="223" t="inlineStr">
        <is>
          <t>Andi Offset CV</t>
        </is>
      </c>
      <c r="T1379" s="223" t="inlineStr">
        <is>
          <t>Lokal</t>
        </is>
      </c>
      <c r="U1379" s="261" t="n">
        <v>176</v>
      </c>
      <c r="V1379" s="86" t="inlineStr">
        <is>
          <t>pdf</t>
        </is>
      </c>
      <c r="W1379" s="223" t="inlineStr">
        <is>
          <t>12.3 MB</t>
        </is>
      </c>
      <c r="X1379" s="225" t="inlineStr">
        <is>
          <t>&lt;p&gt;Bagaimana Diselamatkan di Dalam Kristus&lt;/p&gt;</t>
        </is>
      </c>
      <c r="Y1379" s="262" t="n">
        <v>49000</v>
      </c>
      <c r="Z1379" s="226" t="n"/>
      <c r="AA1379" s="241">
        <f>Y1817*Z1817</f>
        <v/>
      </c>
      <c r="AB1379" s="237" t="inlineStr">
        <is>
          <t>f546823c-cea8-42ce-b711-e6f1f9c89818</t>
        </is>
      </c>
    </row>
    <row r="1380" ht="15" customHeight="1" s="283">
      <c r="A1380" s="109" t="n">
        <v>1809</v>
      </c>
      <c r="B1380" s="222">
        <f>HYPERLINK("https://mocostore.moco.co.id/catalog/"&amp;AB1818,"Klik Disini")</f>
        <v/>
      </c>
      <c r="C1380" s="223" t="inlineStr">
        <is>
          <t>Bahasa Indonesia Keilmuan , Buku Ajar Bahasa Indonesia Akademik</t>
        </is>
      </c>
      <c r="D1380" s="223" t="n"/>
      <c r="E1380" s="223" t="inlineStr">
        <is>
          <t>Zainal Aqib &amp;amp; Hendrix Irawan</t>
        </is>
      </c>
      <c r="F1380" s="223" t="inlineStr">
        <is>
          <t>978-623-01-0081-9</t>
        </is>
      </c>
      <c r="G1380" s="223" t="inlineStr">
        <is>
          <t>978-623-01-0080-2</t>
        </is>
      </c>
      <c r="H1380" s="223" t="inlineStr">
        <is>
          <t>Bahasa</t>
        </is>
      </c>
      <c r="I1380" s="258" t="inlineStr">
        <is>
          <t>Perguruan Tinggi</t>
        </is>
      </c>
      <c r="J1380" s="186" t="inlineStr">
        <is>
          <t>009.10</t>
        </is>
      </c>
      <c r="K1380" s="223" t="n"/>
      <c r="L1380" s="264" t="n"/>
      <c r="M1380" s="265" t="n"/>
      <c r="N1380" s="223" t="inlineStr">
        <is>
          <t>Indonesia</t>
        </is>
      </c>
      <c r="O1380" s="223" t="inlineStr">
        <is>
          <t>Bukan fiksi</t>
        </is>
      </c>
      <c r="P1380" s="260" t="n">
        <v>2019</v>
      </c>
      <c r="Q1380" s="260" t="n">
        <v>2020</v>
      </c>
      <c r="R1380" s="223" t="inlineStr">
        <is>
          <t>Penerbit Andi</t>
        </is>
      </c>
      <c r="S1380" s="223" t="inlineStr">
        <is>
          <t>Andi Offset CV</t>
        </is>
      </c>
      <c r="T1380" s="223" t="inlineStr">
        <is>
          <t>Lokal</t>
        </is>
      </c>
      <c r="U1380" s="261" t="n">
        <v>176</v>
      </c>
      <c r="V1380" s="86" t="inlineStr">
        <is>
          <t>pdf</t>
        </is>
      </c>
      <c r="W1380" s="223" t="inlineStr">
        <is>
          <t>6.0 MB</t>
        </is>
      </c>
      <c r="X1380" s="225" t="inlineStr">
        <is>
          <t>&lt;p&gt;Bahasa Indonesia Keilmuan , Buku Ajar Bahasa Indonesia Akademik&lt;/p&gt;</t>
        </is>
      </c>
      <c r="Y1380" s="262" t="n">
        <v>65000</v>
      </c>
      <c r="Z1380" s="226" t="n"/>
      <c r="AA1380" s="241">
        <f>Y1818*Z1818</f>
        <v/>
      </c>
      <c r="AB1380" s="237" t="inlineStr">
        <is>
          <t>0042f663-e80b-4994-b6db-26be54c27c01</t>
        </is>
      </c>
    </row>
    <row r="1381" ht="15" customHeight="1" s="283">
      <c r="A1381" s="109" t="n">
        <v>1810</v>
      </c>
      <c r="B1381" s="222">
        <f>HYPERLINK("https://mocostore.moco.co.id/catalog/"&amp;AB1819,"Klik Disini")</f>
        <v/>
      </c>
      <c r="C1381" s="223" t="inlineStr">
        <is>
          <t>Be A Winner in Spiritual Warfare</t>
        </is>
      </c>
      <c r="D1381" s="223" t="n"/>
      <c r="E1381" s="223" t="inlineStr">
        <is>
          <t>Neil T. Anderson</t>
        </is>
      </c>
      <c r="F1381" s="223" t="inlineStr">
        <is>
          <t>978-623-7519-26-3</t>
        </is>
      </c>
      <c r="G1381" s="223" t="inlineStr">
        <is>
          <t>978-623-7519-27-0</t>
        </is>
      </c>
      <c r="H1381" s="223" t="inlineStr">
        <is>
          <t>Agama &amp; Spiritual</t>
        </is>
      </c>
      <c r="I1381" s="258" t="inlineStr">
        <is>
          <t>Perguruan Tinggi</t>
        </is>
      </c>
      <c r="J1381" s="186" t="inlineStr">
        <is>
          <t>009.16</t>
        </is>
      </c>
      <c r="K1381" s="223" t="inlineStr">
        <is>
          <t>Tidak Tersedia</t>
        </is>
      </c>
      <c r="L1381" s="264" t="n"/>
      <c r="M1381" s="265" t="inlineStr">
        <is>
          <t>Tidak Tersedia</t>
        </is>
      </c>
      <c r="N1381" s="223" t="inlineStr">
        <is>
          <t>Indonesia</t>
        </is>
      </c>
      <c r="O1381" s="223" t="inlineStr">
        <is>
          <t>Bukan fiksi</t>
        </is>
      </c>
      <c r="P1381" s="260" t="n">
        <v>2019</v>
      </c>
      <c r="Q1381" s="260" t="n">
        <v>2020</v>
      </c>
      <c r="R1381" s="223" t="inlineStr">
        <is>
          <t>Penerbit Andi</t>
        </is>
      </c>
      <c r="S1381" s="223" t="inlineStr">
        <is>
          <t>Andi Offset CV</t>
        </is>
      </c>
      <c r="T1381" s="223" t="inlineStr">
        <is>
          <t>Lokal</t>
        </is>
      </c>
      <c r="U1381" s="261" t="n">
        <v>203</v>
      </c>
      <c r="V1381" s="86" t="inlineStr">
        <is>
          <t>pdf</t>
        </is>
      </c>
      <c r="W1381" s="223" t="inlineStr">
        <is>
          <t>10.2 MB</t>
        </is>
      </c>
      <c r="X1381" s="225" t="inlineStr">
        <is>
          <t>&lt;p&gt;Dalam buku ini, Neil T Anderson dan Timothy M. Warner mendeskripsikan pertempuran yang sesungguhnya antara Kerajaan Allah dan kerajaan kegelapan, pertempuran bagi keluarga dan teman-teman anda. Sebaik hati dan pikiran Anda Sendiri.kabar baiknya adalah kemenangan ada di pihak Anda, jika anda tahu siapa diri anda dalam Kristus. Anda akan belajar tentang pentingnya memiliki pandangan dunia yang alkitabiah bagaimana anda siap menghadapi pertempuran yang menjadi panggilan anda.&lt;/p&gt;</t>
        </is>
      </c>
      <c r="Y1381" s="262" t="n">
        <v>68000</v>
      </c>
      <c r="Z1381" s="226" t="n"/>
      <c r="AA1381" s="241">
        <f>Y1819*Z1819</f>
        <v/>
      </c>
      <c r="AB1381" s="237" t="inlineStr">
        <is>
          <t>0930b78b-7ea3-4a0a-9574-5a1659f04c26</t>
        </is>
      </c>
    </row>
    <row r="1382" ht="15" customHeight="1" s="283">
      <c r="A1382" s="109" t="n">
        <v>1812</v>
      </c>
      <c r="B1382" s="222">
        <f>HYPERLINK("https://mocostore.moco.co.id/catalog/"&amp;AB1821,"Klik Disini")</f>
        <v/>
      </c>
      <c r="C1382" s="223" t="inlineStr">
        <is>
          <t>Biografi Kehidupan dan Pelayanan Paulus</t>
        </is>
      </c>
      <c r="D1382" s="223" t="n"/>
      <c r="E1382" s="223" t="inlineStr">
        <is>
          <t>Lukas Kuswanto</t>
        </is>
      </c>
      <c r="F1382" s="223" t="inlineStr">
        <is>
          <t>978-623-7519-32-4</t>
        </is>
      </c>
      <c r="G1382" s="223" t="inlineStr">
        <is>
          <t>978-623-7519-33-1</t>
        </is>
      </c>
      <c r="H1382" s="223" t="inlineStr">
        <is>
          <t>Agama &amp; Spiritual</t>
        </is>
      </c>
      <c r="I1382" s="258" t="inlineStr">
        <is>
          <t>Perguruan Tinggi</t>
        </is>
      </c>
      <c r="J1382" s="186" t="inlineStr">
        <is>
          <t>009.16</t>
        </is>
      </c>
      <c r="K1382" s="223" t="inlineStr">
        <is>
          <t>Tidak Tersedia</t>
        </is>
      </c>
      <c r="L1382" s="264" t="n"/>
      <c r="M1382" s="265" t="inlineStr">
        <is>
          <t>Tidak Tersedia</t>
        </is>
      </c>
      <c r="N1382" s="223" t="inlineStr">
        <is>
          <t>Indonesia</t>
        </is>
      </c>
      <c r="O1382" s="223" t="inlineStr">
        <is>
          <t>Bukan fiksi</t>
        </is>
      </c>
      <c r="P1382" s="260" t="n">
        <v>2019</v>
      </c>
      <c r="Q1382" s="260" t="n">
        <v>2020</v>
      </c>
      <c r="R1382" s="223" t="inlineStr">
        <is>
          <t>Penerbit Andi</t>
        </is>
      </c>
      <c r="S1382" s="223" t="inlineStr">
        <is>
          <t>Andi Offset CV</t>
        </is>
      </c>
      <c r="T1382" s="223" t="inlineStr">
        <is>
          <t>Lokal</t>
        </is>
      </c>
      <c r="U1382" s="261" t="n">
        <v>240</v>
      </c>
      <c r="V1382" s="86" t="inlineStr">
        <is>
          <t>pdf</t>
        </is>
      </c>
      <c r="W1382" s="223" t="inlineStr">
        <is>
          <t>14.3 MB</t>
        </is>
      </c>
      <c r="X1382" s="225" t="inlineStr">
        <is>
          <t>&lt;p&gt;Biografi Kehidupan dan Pelayanan Paulus&lt;/p&gt;</t>
        </is>
      </c>
      <c r="Y1382" s="262" t="n">
        <v>72000</v>
      </c>
      <c r="Z1382" s="226" t="n"/>
      <c r="AA1382" s="241">
        <f>Y1821*Z1821</f>
        <v/>
      </c>
      <c r="AB1382" s="237" t="inlineStr">
        <is>
          <t>7a122e3b-c501-448a-a1d7-7cc9c8ca126e</t>
        </is>
      </c>
    </row>
    <row r="1383" ht="15" customHeight="1" s="283">
      <c r="A1383" s="109" t="n">
        <v>1813</v>
      </c>
      <c r="B1383" s="222">
        <f>HYPERLINK("https://mocostore.moco.co.id/catalog/"&amp;AB1822,"Klik Disini")</f>
        <v/>
      </c>
      <c r="C1383" s="223" t="inlineStr">
        <is>
          <t>Diabetes Masih Bisa Dikalahkan, 5 Rahasia Mengalahkan Diabetes</t>
        </is>
      </c>
      <c r="D1383" s="223" t="n"/>
      <c r="E1383" s="223" t="inlineStr">
        <is>
          <t>Prof. Dr. Hans Tandra, SpPD-KEMD, Ph.D., FINASIM, FACE</t>
        </is>
      </c>
      <c r="F1383" s="223" t="inlineStr">
        <is>
          <t>978-602-53994-9-7</t>
        </is>
      </c>
      <c r="G1383" s="223" t="inlineStr">
        <is>
          <t>978-602-53994-8-0</t>
        </is>
      </c>
      <c r="H1383" s="223" t="inlineStr">
        <is>
          <t>Kesehatan</t>
        </is>
      </c>
      <c r="I1383" s="258" t="inlineStr">
        <is>
          <t>Perguruan Tinggi</t>
        </is>
      </c>
      <c r="J1383" s="186" t="inlineStr">
        <is>
          <t>009.24</t>
        </is>
      </c>
      <c r="K1383" s="223" t="inlineStr">
        <is>
          <t>Tidak Tersedia</t>
        </is>
      </c>
      <c r="L1383" s="264" t="n"/>
      <c r="M1383" s="265" t="inlineStr">
        <is>
          <t>Tidak Tersedia</t>
        </is>
      </c>
      <c r="N1383" s="223" t="inlineStr">
        <is>
          <t>Indonesia</t>
        </is>
      </c>
      <c r="O1383" s="223" t="inlineStr">
        <is>
          <t>Bukan fiksi</t>
        </is>
      </c>
      <c r="P1383" s="260" t="n">
        <v>2019</v>
      </c>
      <c r="Q1383" s="260" t="n">
        <v>2020</v>
      </c>
      <c r="R1383" s="223" t="inlineStr">
        <is>
          <t>Penerbit Andi</t>
        </is>
      </c>
      <c r="S1383" s="223" t="inlineStr">
        <is>
          <t>Andi Offset CV</t>
        </is>
      </c>
      <c r="T1383" s="223" t="inlineStr">
        <is>
          <t>Lokal</t>
        </is>
      </c>
      <c r="U1383" s="261" t="n">
        <v>128</v>
      </c>
      <c r="V1383" s="86" t="inlineStr">
        <is>
          <t>pdf</t>
        </is>
      </c>
      <c r="W1383" s="223" t="inlineStr">
        <is>
          <t>5.4 MB</t>
        </is>
      </c>
      <c r="X1383" s="225" t="inlineStr">
        <is>
          <t>&lt;p&gt;Buku ini untuk Anda yang mau sehat dan berumur panjang, yang bernyali, bersemangat, dan bersedia melangkah untuk berubah, baik lifestyle maupun pola makan. Dalam buku ini juga dikupas lima rahasia untuk memerangi dan mengalahkan diabetes, tip-tip penting menghindari komplikasi dan berumur panjang. Memberi petunjuk praktis mengenai diet yang benar, cara berolahraga yang seharusnya Anda lakukan dan apa sebenarnya gaya hidup yang sehat itu. Tertarik?&lt;/p&gt;</t>
        </is>
      </c>
      <c r="Y1383" s="262" t="n">
        <v>58000</v>
      </c>
      <c r="Z1383" s="226" t="n"/>
      <c r="AA1383" s="241">
        <f>Y1822*Z1822</f>
        <v/>
      </c>
      <c r="AB1383" s="237" t="inlineStr">
        <is>
          <t>53449b22-93d7-4b42-ac61-83d07e9f0568</t>
        </is>
      </c>
    </row>
    <row r="1384" ht="15" customHeight="1" s="283">
      <c r="A1384" s="109" t="n">
        <v>1814</v>
      </c>
      <c r="B1384" s="222">
        <f>HYPERLINK("https://mocostore.moco.co.id/catalog/"&amp;AB1823,"Klik Disini")</f>
        <v/>
      </c>
      <c r="C1384" s="223" t="inlineStr">
        <is>
          <t>Grace-Full Child, Menghadirkan Anak-anak Yang Hidup Dalam Anugerah Tuhan</t>
        </is>
      </c>
      <c r="D1384" s="223" t="n"/>
      <c r="E1384" s="223" t="inlineStr">
        <is>
          <t>K. B. Primasanti</t>
        </is>
      </c>
      <c r="F1384" s="223" t="inlineStr">
        <is>
          <t>978-623-7370-62-8</t>
        </is>
      </c>
      <c r="G1384" s="223" t="inlineStr">
        <is>
          <t>978-623-7370-63-5</t>
        </is>
      </c>
      <c r="H1384" s="223" t="inlineStr">
        <is>
          <t>Agama</t>
        </is>
      </c>
      <c r="I1384" s="258" t="inlineStr">
        <is>
          <t>Perguruan Tinggi</t>
        </is>
      </c>
      <c r="J1384" s="186" t="inlineStr">
        <is>
          <t>009.16</t>
        </is>
      </c>
      <c r="K1384" s="223" t="n"/>
      <c r="L1384" s="264" t="n"/>
      <c r="M1384" s="265" t="n"/>
      <c r="N1384" s="223" t="inlineStr">
        <is>
          <t>Indonesia</t>
        </is>
      </c>
      <c r="O1384" s="223" t="inlineStr">
        <is>
          <t>Bukan fiksi</t>
        </is>
      </c>
      <c r="P1384" s="260" t="n">
        <v>2019</v>
      </c>
      <c r="Q1384" s="260" t="n">
        <v>2020</v>
      </c>
      <c r="R1384" s="223" t="inlineStr">
        <is>
          <t>Penerbit Andi</t>
        </is>
      </c>
      <c r="S1384" s="223" t="inlineStr">
        <is>
          <t>Andi Offset CV</t>
        </is>
      </c>
      <c r="T1384" s="223" t="inlineStr">
        <is>
          <t>Lokal</t>
        </is>
      </c>
      <c r="U1384" s="261" t="n">
        <v>144</v>
      </c>
      <c r="V1384" s="86" t="inlineStr">
        <is>
          <t>pdf</t>
        </is>
      </c>
      <c r="W1384" s="223" t="inlineStr">
        <is>
          <t>4.4 MB</t>
        </is>
      </c>
      <c r="X1384" s="225" t="inlineStr">
        <is>
          <t>&lt;p&gt;Grace-Full Child, Menghadirkan Anak-anak Yang Hidup Dalam Anugerah Tuhan&lt;/p&gt;</t>
        </is>
      </c>
      <c r="Y1384" s="262" t="n">
        <v>49000</v>
      </c>
      <c r="Z1384" s="226" t="n"/>
      <c r="AA1384" s="241">
        <f>Y1823*Z1823</f>
        <v/>
      </c>
      <c r="AB1384" s="237" t="inlineStr">
        <is>
          <t>156b6a4e-f91d-4467-8e74-3d7ecb017743</t>
        </is>
      </c>
    </row>
    <row r="1385" ht="15" customHeight="1" s="283">
      <c r="A1385" s="109" t="n">
        <v>1815</v>
      </c>
      <c r="B1385" s="222">
        <f>HYPERLINK("https://mocostore.moco.co.id/catalog/"&amp;AB1824,"Klik Disini")</f>
        <v/>
      </c>
      <c r="C1385" s="223" t="inlineStr">
        <is>
          <t>Kenali Kanker Usus Besar (Kolorektal) Sejak Dini</t>
        </is>
      </c>
      <c r="D1385" s="223" t="n"/>
      <c r="E1385" s="223" t="inlineStr">
        <is>
          <t>dr. Sony Prabowo</t>
        </is>
      </c>
      <c r="F1385" s="223" t="inlineStr">
        <is>
          <t>978-602-53994-5-9</t>
        </is>
      </c>
      <c r="G1385" s="223" t="inlineStr">
        <is>
          <t>978-602-53994-4-2</t>
        </is>
      </c>
      <c r="H1385" s="223" t="inlineStr">
        <is>
          <t>Kesehatan</t>
        </is>
      </c>
      <c r="I1385" s="258" t="inlineStr">
        <is>
          <t>Perguruan Tinggi</t>
        </is>
      </c>
      <c r="J1385" s="186" t="inlineStr">
        <is>
          <t>009.24</t>
        </is>
      </c>
      <c r="K1385" s="223" t="n"/>
      <c r="L1385" s="264" t="n"/>
      <c r="M1385" s="265" t="n"/>
      <c r="N1385" s="223" t="inlineStr">
        <is>
          <t>Indonesia</t>
        </is>
      </c>
      <c r="O1385" s="223" t="inlineStr">
        <is>
          <t>Bukan fiksi</t>
        </is>
      </c>
      <c r="P1385" s="260" t="n">
        <v>2019</v>
      </c>
      <c r="Q1385" s="260" t="n">
        <v>2020</v>
      </c>
      <c r="R1385" s="223" t="inlineStr">
        <is>
          <t>Penerbit Andi</t>
        </is>
      </c>
      <c r="S1385" s="223" t="inlineStr">
        <is>
          <t>Andi Offset CV</t>
        </is>
      </c>
      <c r="T1385" s="223" t="inlineStr">
        <is>
          <t>Lokal</t>
        </is>
      </c>
      <c r="U1385" s="261" t="n">
        <v>112</v>
      </c>
      <c r="V1385" s="86" t="inlineStr">
        <is>
          <t>pdf</t>
        </is>
      </c>
      <c r="W1385" s="223" t="inlineStr">
        <is>
          <t>5.3 MB</t>
        </is>
      </c>
      <c r="X1385" s="225" t="inlineStr">
        <is>
          <t>&lt;p&gt;Buku ini mengupas tuntas definisi kanker usus besar, faktor-faktor risiko yang dapat menyebabkannya, cara pencegahan, cara deteksi dini kanker, dan pengobatan yang diberikan.&lt;/p&gt;</t>
        </is>
      </c>
      <c r="Y1385" s="262" t="n">
        <v>63000</v>
      </c>
      <c r="Z1385" s="226" t="n"/>
      <c r="AA1385" s="241">
        <f>Y1824*Z1824</f>
        <v/>
      </c>
      <c r="AB1385" s="237" t="inlineStr">
        <is>
          <t>043bd718-c3e8-492a-96f0-ddb1a3a4e019</t>
        </is>
      </c>
    </row>
    <row r="1386" ht="15" customHeight="1" s="283">
      <c r="A1386" s="109" t="n">
        <v>1816</v>
      </c>
      <c r="B1386" s="222">
        <f>HYPERLINK("https://mocostore.moco.co.id/catalog/"&amp;AB1825,"Klik Disini")</f>
        <v/>
      </c>
      <c r="C1386" s="223" t="inlineStr">
        <is>
          <t>Kolagen dan Gelatin untuk Industri Pangan dan Kesehatan</t>
        </is>
      </c>
      <c r="D1386" s="223" t="n"/>
      <c r="E1386" s="223" t="inlineStr">
        <is>
          <t>Sugiharto, Yuny Erwanto, Rina Wahyuningsih</t>
        </is>
      </c>
      <c r="F1386" s="223" t="inlineStr">
        <is>
          <t>987-623-7267-13-3</t>
        </is>
      </c>
      <c r="G1386" s="223" t="inlineStr">
        <is>
          <t>978-623-7267-14-0</t>
        </is>
      </c>
      <c r="H1386" s="223" t="inlineStr">
        <is>
          <t>Kesehatan</t>
        </is>
      </c>
      <c r="I1386" s="258" t="inlineStr">
        <is>
          <t>Perguruan Tinggi</t>
        </is>
      </c>
      <c r="J1386" s="186" t="inlineStr">
        <is>
          <t>009.03</t>
        </is>
      </c>
      <c r="K1386" s="264" t="n"/>
      <c r="L1386" s="264" t="n"/>
      <c r="M1386" s="259" t="n"/>
      <c r="N1386" s="223" t="inlineStr">
        <is>
          <t>Indonesia</t>
        </is>
      </c>
      <c r="O1386" s="223" t="inlineStr">
        <is>
          <t>Bukan fiksi</t>
        </is>
      </c>
      <c r="P1386" s="260" t="n">
        <v>2019</v>
      </c>
      <c r="Q1386" s="260" t="n">
        <v>2020</v>
      </c>
      <c r="R1386" s="223" t="inlineStr">
        <is>
          <t>Lily Publisher</t>
        </is>
      </c>
      <c r="S1386" s="223" t="inlineStr">
        <is>
          <t>Andi Offset CV</t>
        </is>
      </c>
      <c r="T1386" s="223" t="inlineStr">
        <is>
          <t>Lokal</t>
        </is>
      </c>
      <c r="U1386" s="261" t="n">
        <v>144</v>
      </c>
      <c r="V1386" s="86" t="inlineStr">
        <is>
          <t>pdf</t>
        </is>
      </c>
      <c r="W1386" s="223" t="inlineStr">
        <is>
          <t>14.7 MB</t>
        </is>
      </c>
      <c r="X1386" s="225" t="inlineStr">
        <is>
          <t>&lt;p&gt;Buku ini disusun berdasarkan atas pengalaman dan hasil penelitian penyusun serta rujukan dari berbagai sumber dan pustaka. Berisikan tujuan pengolahan, gambaran dan komposisi kimia kulit binatang, sumber dan proses pengolahan, sifat fisika-kimia, standar kualitas gelatin dan pemanfaatan kolagen dan gelatin. Dimaksudkan untuk menambah pengetahuan masyarakat khususnya yang ingin dan sedang mendalami maupun yang melakukan usaha pengolahan kolagen atau gelatin&lt;/p&gt;</t>
        </is>
      </c>
      <c r="Y1386" s="262" t="n">
        <v>75000</v>
      </c>
      <c r="Z1386" s="226" t="n"/>
      <c r="AA1386" s="241">
        <f>Y1825*Z1825</f>
        <v/>
      </c>
      <c r="AB1386" s="237" t="inlineStr">
        <is>
          <t>96450af1-11e2-4e73-9c3f-6cd41c5f4516</t>
        </is>
      </c>
    </row>
    <row r="1387" ht="15" customHeight="1" s="283">
      <c r="A1387" s="109" t="n">
        <v>1817</v>
      </c>
      <c r="B1387" s="222">
        <f>HYPERLINK("https://mocostore.moco.co.id/catalog/"&amp;AB1826,"Klik Disini")</f>
        <v/>
      </c>
      <c r="C1387" s="223" t="inlineStr">
        <is>
          <t>Komitmen Mengajar</t>
        </is>
      </c>
      <c r="D1387" s="223" t="n"/>
      <c r="E1387" s="223" t="inlineStr">
        <is>
          <t>Dr. Heny Pratiwi, S.Kom., M.Pd., M.TI</t>
        </is>
      </c>
      <c r="F1387" s="223" t="inlineStr">
        <is>
          <t>978-979-29-9961-7</t>
        </is>
      </c>
      <c r="G1387" s="223" t="inlineStr">
        <is>
          <t>978-979-29-9962-4</t>
        </is>
      </c>
      <c r="H1387" s="223" t="inlineStr">
        <is>
          <t>Buku Sekolah</t>
        </is>
      </c>
      <c r="I1387" s="258" t="inlineStr">
        <is>
          <t>Perguruan Tinggi</t>
        </is>
      </c>
      <c r="J1387" s="186" t="inlineStr">
        <is>
          <t>009.10</t>
        </is>
      </c>
      <c r="K1387" s="223" t="inlineStr">
        <is>
          <t>Tidak Tersedia</t>
        </is>
      </c>
      <c r="L1387" s="264" t="n"/>
      <c r="M1387" s="265" t="inlineStr">
        <is>
          <t>Tidak Tersedia</t>
        </is>
      </c>
      <c r="N1387" s="223" t="inlineStr">
        <is>
          <t>Indonesia</t>
        </is>
      </c>
      <c r="O1387" s="223" t="inlineStr">
        <is>
          <t>Bukan fiksi</t>
        </is>
      </c>
      <c r="P1387" s="260" t="n">
        <v>2019</v>
      </c>
      <c r="Q1387" s="260" t="n">
        <v>2020</v>
      </c>
      <c r="R1387" s="223" t="inlineStr">
        <is>
          <t>Penerbit Andi</t>
        </is>
      </c>
      <c r="S1387" s="223" t="inlineStr">
        <is>
          <t>Andi Offset CV</t>
        </is>
      </c>
      <c r="T1387" s="223" t="inlineStr">
        <is>
          <t>Lokal</t>
        </is>
      </c>
      <c r="U1387" s="261" t="n">
        <v>158</v>
      </c>
      <c r="V1387" s="86" t="inlineStr">
        <is>
          <t>pdf</t>
        </is>
      </c>
      <c r="W1387" s="223" t="inlineStr">
        <is>
          <t>4.5 MB</t>
        </is>
      </c>
      <c r="X1387" s="225" t="inlineStr">
        <is>
          <t>&lt;p&gt;Buku tentang Komitmen Mengajar Dosen ini meruRal&lt;/p&gt;</t>
        </is>
      </c>
      <c r="Y1387" s="262" t="n">
        <v>55000</v>
      </c>
      <c r="Z1387" s="226" t="n"/>
      <c r="AA1387" s="241">
        <f>Y1826*Z1826</f>
        <v/>
      </c>
      <c r="AB1387" s="237" t="inlineStr">
        <is>
          <t>1bf1cb89-2136-4620-9270-0b7ac832cfd3</t>
        </is>
      </c>
    </row>
    <row r="1388" ht="15" customHeight="1" s="283">
      <c r="A1388" s="109" t="n">
        <v>1819</v>
      </c>
      <c r="B1388" s="222">
        <f>HYPERLINK("https://mocostore.moco.co.id/catalog/"&amp;AB1828,"Klik Disini")</f>
        <v/>
      </c>
      <c r="C1388" s="223" t="inlineStr">
        <is>
          <t>Manajemen Belajar dan Pembelajaran di Sekolah</t>
        </is>
      </c>
      <c r="D1388" s="223" t="n"/>
      <c r="E1388" s="223" t="inlineStr">
        <is>
          <t>Zainal Aqib &amp; Ahmad Amrullah</t>
        </is>
      </c>
      <c r="F1388" s="223" t="inlineStr">
        <is>
          <t>978-623-7400-47-9</t>
        </is>
      </c>
      <c r="G1388" s="223" t="inlineStr">
        <is>
          <t>978-623-7400-48-6</t>
        </is>
      </c>
      <c r="H1388" s="223" t="inlineStr">
        <is>
          <t>Buku Sekolah</t>
        </is>
      </c>
      <c r="I1388" s="258" t="inlineStr">
        <is>
          <t>Perguruan Tinggi</t>
        </is>
      </c>
      <c r="J1388" s="186" t="inlineStr">
        <is>
          <t>009.10</t>
        </is>
      </c>
      <c r="K1388" s="223" t="n"/>
      <c r="L1388" s="264" t="n"/>
      <c r="M1388" s="265" t="n"/>
      <c r="N1388" s="223" t="inlineStr">
        <is>
          <t>Indonesia</t>
        </is>
      </c>
      <c r="O1388" s="223" t="inlineStr">
        <is>
          <t>Bukan fiksi</t>
        </is>
      </c>
      <c r="P1388" s="260" t="n">
        <v>2019</v>
      </c>
      <c r="Q1388" s="260" t="n">
        <v>2020</v>
      </c>
      <c r="R1388" s="223" t="inlineStr">
        <is>
          <t>Penerbit Andi</t>
        </is>
      </c>
      <c r="S1388" s="223" t="inlineStr">
        <is>
          <t>Andi Offset CV</t>
        </is>
      </c>
      <c r="T1388" s="223" t="inlineStr">
        <is>
          <t>Lokal</t>
        </is>
      </c>
      <c r="U1388" s="261" t="n">
        <v>192</v>
      </c>
      <c r="V1388" s="86" t="inlineStr">
        <is>
          <t>pdf</t>
        </is>
      </c>
      <c r="W1388" s="223" t="inlineStr">
        <is>
          <t>5.2 MB</t>
        </is>
      </c>
      <c r="X1388" s="225" t="inlineStr">
        <is>
          <t>&lt;p&gt;Belajar menurut pandangan teori kognitif diartika proses untuk membangun persepsi seseorang dari sebuah obyek yang dilihat. Oleh sebab itu belajarmenurut teori ini adalah lebih mementingankan proses daripada hasil. Belajar menurut pandangan teori konstruktivisme adalah upaya untuk membangun pemahaman atau persepsi atas dasar pengalaman yang dialami siswa oleh sebab itu be;lajar menurut pandangan teori ini adalah proses untuk memberikan pengalaman nyata bagi siswa. Ada toga potensi yang harus dirubah melalui belajar, yaitu potensi intelektual (kognitif), potensi moral kepribadain (affektif) dan ketrampilan mekanik/otot (psikomotorik). Sedangkan mengajar adalah kemampuan mengkondisikan situasi yang dapat dijadikan proses belajar bagi siswa. Oleh sebab itu, mengajar tidak harus terikat ruang/tempat atau waktu. Inti mengajar adalah kemampuan guru mendesain situasi dan kondisi yang dapat mendukung praktek belajar siswa secara utuh, tepat dan baik.&lt;/p&gt;</t>
        </is>
      </c>
      <c r="Y1388" s="262" t="n">
        <v>68000</v>
      </c>
      <c r="Z1388" s="226" t="n"/>
      <c r="AA1388" s="241">
        <f>Y1828*Z1828</f>
        <v/>
      </c>
      <c r="AB1388" s="237" t="inlineStr">
        <is>
          <t>45040c75-be22-427f-9b59-3487a072321c</t>
        </is>
      </c>
    </row>
    <row r="1389" ht="15" customHeight="1" s="283">
      <c r="A1389" s="109" t="n">
        <v>1820</v>
      </c>
      <c r="B1389" s="222">
        <f>HYPERLINK("https://mocostore.moco.co.id/catalog/"&amp;AB1829,"Klik Disini")</f>
        <v/>
      </c>
      <c r="C1389" s="223" t="inlineStr">
        <is>
          <t>Master Your Business Communication Skills</t>
        </is>
      </c>
      <c r="D1389" s="223" t="n"/>
      <c r="E1389" s="223" t="inlineStr">
        <is>
          <t>Henricus W. Ismanthono</t>
        </is>
      </c>
      <c r="F1389" s="223" t="inlineStr">
        <is>
          <t>978-623-01-0119-9</t>
        </is>
      </c>
      <c r="G1389" s="223" t="inlineStr">
        <is>
          <t>978-623-01-0122-9</t>
        </is>
      </c>
      <c r="H1389" s="223" t="inlineStr">
        <is>
          <t>Bisnis-Investasi</t>
        </is>
      </c>
      <c r="I1389" s="258" t="inlineStr">
        <is>
          <t>Perguruan Tinggi</t>
        </is>
      </c>
      <c r="J1389" s="186" t="inlineStr">
        <is>
          <t>009.25</t>
        </is>
      </c>
      <c r="K1389" s="223" t="n"/>
      <c r="L1389" s="264" t="n"/>
      <c r="M1389" s="265" t="n"/>
      <c r="N1389" s="223" t="inlineStr">
        <is>
          <t>Indonesia</t>
        </is>
      </c>
      <c r="O1389" s="223" t="inlineStr">
        <is>
          <t>Bukan fiksi</t>
        </is>
      </c>
      <c r="P1389" s="260" t="n">
        <v>2019</v>
      </c>
      <c r="Q1389" s="260" t="n">
        <v>2020</v>
      </c>
      <c r="R1389" s="223" t="inlineStr">
        <is>
          <t>Penerbit Andi</t>
        </is>
      </c>
      <c r="S1389" s="223" t="inlineStr">
        <is>
          <t>Andi Offset CV</t>
        </is>
      </c>
      <c r="T1389" s="223" t="inlineStr">
        <is>
          <t>Lokal</t>
        </is>
      </c>
      <c r="U1389" s="261" t="n">
        <v>192</v>
      </c>
      <c r="V1389" s="86" t="inlineStr">
        <is>
          <t>pdf</t>
        </is>
      </c>
      <c r="W1389" s="223" t="inlineStr">
        <is>
          <t>3.0 MB</t>
        </is>
      </c>
      <c r="X1389" s="225" t="inlineStr">
        <is>
          <t>&lt;p&gt;Master Your Business Communication Skills&lt;/p&gt;</t>
        </is>
      </c>
      <c r="Y1389" s="262" t="n">
        <v>68000</v>
      </c>
      <c r="Z1389" s="226" t="n"/>
      <c r="AA1389" s="241">
        <f>Y1829*Z1829</f>
        <v/>
      </c>
      <c r="AB1389" s="237" t="inlineStr">
        <is>
          <t>067e0894-ebd5-4039-a91a-34f8978dca4b</t>
        </is>
      </c>
    </row>
    <row r="1390" ht="15" customHeight="1" s="283">
      <c r="A1390" s="109" t="n">
        <v>1824</v>
      </c>
      <c r="B1390" s="222">
        <f>HYPERLINK("https://mocostore.moco.co.id/catalog/"&amp;AB1833,"Klik Disini")</f>
        <v/>
      </c>
      <c r="C1390" s="223" t="inlineStr">
        <is>
          <t>Panduan Langkah Demi Langkah Pentingnya Keterampilan Klinis untuk Perawat â€“ EssentialClinical Skills for Nurses</t>
        </is>
      </c>
      <c r="D1390" s="223" t="n"/>
      <c r="E1390" s="223" t="inlineStr">
        <is>
          <t>Catherine Delves-Yates</t>
        </is>
      </c>
      <c r="F1390" s="223" t="inlineStr">
        <is>
          <t>978-623-7239-15-4</t>
        </is>
      </c>
      <c r="G1390" s="223" t="inlineStr">
        <is>
          <t>978-623-7239-16-1</t>
        </is>
      </c>
      <c r="H1390" s="223" t="inlineStr">
        <is>
          <t>Kesehatan</t>
        </is>
      </c>
      <c r="I1390" s="258" t="inlineStr">
        <is>
          <t>Perguruan Tinggi</t>
        </is>
      </c>
      <c r="J1390" s="186" t="inlineStr">
        <is>
          <t>009.11</t>
        </is>
      </c>
      <c r="K1390" s="223" t="n"/>
      <c r="L1390" s="264" t="n"/>
      <c r="M1390" s="265" t="n"/>
      <c r="N1390" s="223" t="inlineStr">
        <is>
          <t>Indonesia</t>
        </is>
      </c>
      <c r="O1390" s="223" t="inlineStr">
        <is>
          <t>Bukan fiksi</t>
        </is>
      </c>
      <c r="P1390" s="260" t="n">
        <v>2019</v>
      </c>
      <c r="Q1390" s="260" t="n">
        <v>2020</v>
      </c>
      <c r="R1390" s="223" t="inlineStr">
        <is>
          <t>Rapha Publishing</t>
        </is>
      </c>
      <c r="S1390" s="223" t="inlineStr">
        <is>
          <t>Andi Offset CV</t>
        </is>
      </c>
      <c r="T1390" s="223" t="inlineStr">
        <is>
          <t>Lokal</t>
        </is>
      </c>
      <c r="U1390" s="261" t="n">
        <v>256</v>
      </c>
      <c r="V1390" s="86" t="inlineStr">
        <is>
          <t>pdf</t>
        </is>
      </c>
      <c r="W1390" s="223" t="inlineStr">
        <is>
          <t>9.2 MB</t>
        </is>
      </c>
      <c r="X1390" s="225" t="inlineStr">
        <is>
          <t>&lt;p&gt;Buku ini merupakan referensi keterampilan klinis yang ideal untuk mahasiswa keperawatan dan praktisi perawatan kesehatan junior. Desainnya memudahkan untuk memandu dan dengan pendekatan step by step memungkinkan informasi dapat diakses dengan cepat untuk membantu mahasiswa dalam meninjau keterampilan pada saat penempatan dan mempersiapkan ujian OSCE mereka.&lt;/p&gt;</t>
        </is>
      </c>
      <c r="Y1390" s="262" t="n">
        <v>72000</v>
      </c>
      <c r="Z1390" s="226" t="n"/>
      <c r="AA1390" s="241">
        <f>Y1833*Z1833</f>
        <v/>
      </c>
      <c r="AB1390" s="237" t="inlineStr">
        <is>
          <t>06ee026a-5f2c-4cdd-9237-6df23c8ac9a6</t>
        </is>
      </c>
    </row>
    <row r="1391" ht="15" customHeight="1" s="283">
      <c r="A1391" s="109" t="n">
        <v>1825</v>
      </c>
      <c r="B1391" s="222">
        <f>HYPERLINK("https://mocostore.moco.co.id/catalog/"&amp;AB1834,"Klik Disini")</f>
        <v/>
      </c>
      <c r="C1391" s="223" t="inlineStr">
        <is>
          <t>Panduan Lengkap Ilmu Butchery</t>
        </is>
      </c>
      <c r="D1391" s="223" t="n"/>
      <c r="E1391" s="223" t="inlineStr">
        <is>
          <t>Yanto Budidarma</t>
        </is>
      </c>
      <c r="F1391" s="223" t="inlineStr">
        <is>
          <t>978-623-01-0217-2</t>
        </is>
      </c>
      <c r="G1391" s="223" t="inlineStr">
        <is>
          <t>978-623-01-0218-9</t>
        </is>
      </c>
      <c r="H1391" s="223" t="inlineStr">
        <is>
          <t>Peternakan</t>
        </is>
      </c>
      <c r="I1391" s="258" t="inlineStr">
        <is>
          <t>Perguruan Tinggi</t>
        </is>
      </c>
      <c r="J1391" s="186" t="inlineStr">
        <is>
          <t>009.06</t>
        </is>
      </c>
      <c r="K1391" s="223" t="n"/>
      <c r="L1391" s="223" t="n"/>
      <c r="M1391" s="259" t="n"/>
      <c r="N1391" s="223" t="inlineStr">
        <is>
          <t>Indonesia</t>
        </is>
      </c>
      <c r="O1391" s="223" t="inlineStr">
        <is>
          <t>Bukan fiksi</t>
        </is>
      </c>
      <c r="P1391" s="260" t="n">
        <v>2019</v>
      </c>
      <c r="Q1391" s="260" t="n">
        <v>2020</v>
      </c>
      <c r="R1391" s="223" t="inlineStr">
        <is>
          <t>Penerbit Andi</t>
        </is>
      </c>
      <c r="S1391" s="223" t="inlineStr">
        <is>
          <t>Andi Offset CV</t>
        </is>
      </c>
      <c r="T1391" s="223" t="inlineStr">
        <is>
          <t>Lokal</t>
        </is>
      </c>
      <c r="U1391" s="261" t="n">
        <v>112</v>
      </c>
      <c r="V1391" s="86" t="inlineStr">
        <is>
          <t>pdf</t>
        </is>
      </c>
      <c r="W1391" s="223" t="inlineStr">
        <is>
          <t>11.0 MB</t>
        </is>
      </c>
      <c r="X1391" s="225" t="inlineStr">
        <is>
          <t>&lt;p&gt;Panduan Lengkap Ilmu Butchery&lt;/p&gt;</t>
        </is>
      </c>
      <c r="Y1391" s="262" t="n">
        <v>63000</v>
      </c>
      <c r="Z1391" s="226" t="n"/>
      <c r="AA1391" s="241">
        <f>Y1834*Z1834</f>
        <v/>
      </c>
      <c r="AB1391" s="237" t="inlineStr">
        <is>
          <t>a009c457-7fd1-4c8a-b6a7-345917eea64b</t>
        </is>
      </c>
    </row>
    <row r="1392" ht="15" customHeight="1" s="283">
      <c r="A1392" s="109" t="n">
        <v>1826</v>
      </c>
      <c r="B1392" s="222">
        <f>HYPERLINK("https://mocostore.moco.co.id/catalog/"&amp;AB1835,"Klik Disini")</f>
        <v/>
      </c>
      <c r="C1392" s="223" t="inlineStr">
        <is>
          <t>Pembangunan Pertanian, Membangun Ideologi Pangan Nasional</t>
        </is>
      </c>
      <c r="D1392" s="223" t="n"/>
      <c r="E1392" s="223" t="inlineStr">
        <is>
          <t>Triwibowo Yuwono, Ir., PhD</t>
        </is>
      </c>
      <c r="F1392" s="223" t="inlineStr">
        <is>
          <t>978-623-7267-18-8</t>
        </is>
      </c>
      <c r="G1392" s="223" t="inlineStr">
        <is>
          <t>978-623-7267-17-1</t>
        </is>
      </c>
      <c r="H1392" s="223" t="inlineStr">
        <is>
          <t>Pertanian</t>
        </is>
      </c>
      <c r="I1392" s="258" t="inlineStr">
        <is>
          <t>Perguruan Tinggi</t>
        </is>
      </c>
      <c r="J1392" s="186" t="inlineStr">
        <is>
          <t>009.06</t>
        </is>
      </c>
      <c r="K1392" s="223" t="n"/>
      <c r="L1392" s="264" t="n"/>
      <c r="M1392" s="265" t="n"/>
      <c r="N1392" s="223" t="inlineStr">
        <is>
          <t>Indonesia</t>
        </is>
      </c>
      <c r="O1392" s="223" t="inlineStr">
        <is>
          <t>Bukan fiksi</t>
        </is>
      </c>
      <c r="P1392" s="260" t="n">
        <v>2019</v>
      </c>
      <c r="Q1392" s="260" t="n">
        <v>2020</v>
      </c>
      <c r="R1392" s="223" t="inlineStr">
        <is>
          <t>Lily Publisher</t>
        </is>
      </c>
      <c r="S1392" s="223" t="inlineStr">
        <is>
          <t>Andi Offset CV</t>
        </is>
      </c>
      <c r="T1392" s="223" t="inlineStr">
        <is>
          <t>Lokal</t>
        </is>
      </c>
      <c r="U1392" s="261" t="n">
        <v>112</v>
      </c>
      <c r="V1392" s="86" t="inlineStr">
        <is>
          <t>pdf</t>
        </is>
      </c>
      <c r="W1392" s="223" t="inlineStr">
        <is>
          <t>16.2 MB</t>
        </is>
      </c>
      <c r="X1392" s="225" t="inlineStr">
        <is>
          <t>&lt;p&gt;Buku ini mencoba menyajikan pemikiran bagaimana bangsa Indonesia sebagai suatu kesatuan harus mengembangkan ideologi pangan nasional yang menjadi rujukan bagi setiap kebijakan yang dibuat untuk menyediakan pangan bagi warga bangsa.&lt;/p&gt;</t>
        </is>
      </c>
      <c r="Y1392" s="262" t="n">
        <v>45000</v>
      </c>
      <c r="Z1392" s="226" t="n"/>
      <c r="AA1392" s="241">
        <f>Y1835*Z1835</f>
        <v/>
      </c>
      <c r="AB1392" s="237" t="inlineStr">
        <is>
          <t>18805892-5cbf-4279-ba08-95bab0d07146</t>
        </is>
      </c>
    </row>
    <row r="1393" ht="15" customHeight="1" s="283">
      <c r="A1393" s="109" t="n">
        <v>1827</v>
      </c>
      <c r="B1393" s="222">
        <f>HYPERLINK("https://mocostore.moco.co.id/catalog/"&amp;AB1836,"Klik Disini")</f>
        <v/>
      </c>
      <c r="C1393" s="223" t="inlineStr">
        <is>
          <t>Pengantar Pasar Modal, Didesain untuk Mempelajari Pasar Modal Dengan Mudah Dan Praktis (Edisi Revisi)</t>
        </is>
      </c>
      <c r="D1393" s="223" t="n"/>
      <c r="E1393" s="223" t="inlineStr">
        <is>
          <t>Martalena Dan Maya Malinda</t>
        </is>
      </c>
      <c r="F1393" s="223" t="inlineStr">
        <is>
          <t>978-623-01-0063-5</t>
        </is>
      </c>
      <c r="G1393" s="223" t="inlineStr">
        <is>
          <t>978-623-01-0064-2</t>
        </is>
      </c>
      <c r="H1393" s="223" t="inlineStr">
        <is>
          <t>Bisnis-Investasi</t>
        </is>
      </c>
      <c r="I1393" s="258" t="inlineStr">
        <is>
          <t>Perguruan Tinggi</t>
        </is>
      </c>
      <c r="J1393" s="186" t="inlineStr">
        <is>
          <t>009.25</t>
        </is>
      </c>
      <c r="K1393" s="223" t="n"/>
      <c r="L1393" s="264" t="n"/>
      <c r="M1393" s="265" t="n"/>
      <c r="N1393" s="223" t="inlineStr">
        <is>
          <t>Indonesia</t>
        </is>
      </c>
      <c r="O1393" s="223" t="inlineStr">
        <is>
          <t>Bukan fiksi</t>
        </is>
      </c>
      <c r="P1393" s="260" t="n">
        <v>2019</v>
      </c>
      <c r="Q1393" s="260" t="n">
        <v>2020</v>
      </c>
      <c r="R1393" s="223" t="inlineStr">
        <is>
          <t>Penerbit Andi</t>
        </is>
      </c>
      <c r="S1393" s="223" t="inlineStr">
        <is>
          <t>Andi Offset CV</t>
        </is>
      </c>
      <c r="T1393" s="223" t="inlineStr">
        <is>
          <t>Lokal</t>
        </is>
      </c>
      <c r="U1393" s="261" t="n">
        <v>144</v>
      </c>
      <c r="V1393" s="86" t="inlineStr">
        <is>
          <t>pdf</t>
        </is>
      </c>
      <c r="W1393" s="223" t="inlineStr">
        <is>
          <t>4.4 MB</t>
        </is>
      </c>
      <c r="X1393" s="225" t="inlineStr">
        <is>
          <t>&lt;p&gt;Pengantar Pasar Modal, Didesain untuk Mempelajari Pasar Modal Dengan Mudah Dan Praktis (Edisi Revisi)&lt;/p&gt;</t>
        </is>
      </c>
      <c r="Y1393" s="262" t="n">
        <v>55000</v>
      </c>
      <c r="Z1393" s="226" t="n"/>
      <c r="AA1393" s="241">
        <f>Y1836*Z1836</f>
        <v/>
      </c>
      <c r="AB1393" s="237" t="inlineStr">
        <is>
          <t>7d219fe2-2664-41bb-a180-6fc691e3cf94</t>
        </is>
      </c>
    </row>
    <row r="1394" ht="15" customHeight="1" s="283">
      <c r="A1394" s="109" t="n">
        <v>1835</v>
      </c>
      <c r="B1394" s="222">
        <f>HYPERLINK("https://mocostore.moco.co.id/catalog/"&amp;AB1844,"Klik Disini")</f>
        <v/>
      </c>
      <c r="C1394" s="223" t="inlineStr">
        <is>
          <t>Untung Selangit dari Agribisnis Aren</t>
        </is>
      </c>
      <c r="D1394" s="223" t="n"/>
      <c r="E1394" s="223" t="inlineStr">
        <is>
          <t>H. Rahmat Rukmana</t>
        </is>
      </c>
      <c r="F1394" s="223" t="inlineStr">
        <is>
          <t>978-602-53793-6-9</t>
        </is>
      </c>
      <c r="G1394" s="223" t="inlineStr">
        <is>
          <t>978-602-53793-7-6</t>
        </is>
      </c>
      <c r="H1394" s="223" t="inlineStr">
        <is>
          <t>Pertanian</t>
        </is>
      </c>
      <c r="I1394" s="258" t="inlineStr">
        <is>
          <t>Perguruan Tinggi</t>
        </is>
      </c>
      <c r="J1394" s="186" t="inlineStr">
        <is>
          <t>009.06</t>
        </is>
      </c>
      <c r="K1394" s="223" t="n"/>
      <c r="L1394" s="223" t="n"/>
      <c r="M1394" s="259" t="n"/>
      <c r="N1394" s="223" t="inlineStr">
        <is>
          <t>Indonesia</t>
        </is>
      </c>
      <c r="O1394" s="223" t="inlineStr">
        <is>
          <t>Bukan fiksi</t>
        </is>
      </c>
      <c r="P1394" s="260" t="n">
        <v>2019</v>
      </c>
      <c r="Q1394" s="260" t="n">
        <v>2020</v>
      </c>
      <c r="R1394" s="223" t="inlineStr">
        <is>
          <t>Lily Publisher</t>
        </is>
      </c>
      <c r="S1394" s="223" t="inlineStr">
        <is>
          <t>Andi Offset CV</t>
        </is>
      </c>
      <c r="T1394" s="223" t="inlineStr">
        <is>
          <t>Lokal</t>
        </is>
      </c>
      <c r="U1394" s="261" t="n">
        <v>96</v>
      </c>
      <c r="V1394" s="86" t="inlineStr">
        <is>
          <t>pdf</t>
        </is>
      </c>
      <c r="W1394" s="223" t="inlineStr">
        <is>
          <t>9.3 MB</t>
        </is>
      </c>
      <c r="X1394" s="225" t="inlineStr">
        <is>
          <t>&lt;p&gt;Untung Selangit dari Agribisnis Aren&lt;/p&gt;</t>
        </is>
      </c>
      <c r="Y1394" s="262" t="n">
        <v>59000</v>
      </c>
      <c r="Z1394" s="226" t="n"/>
      <c r="AA1394" s="241">
        <f>Y1844*Z1844</f>
        <v/>
      </c>
      <c r="AB1394" s="237" t="inlineStr">
        <is>
          <t>164f3028-3020-464d-97a8-46a6e4f0f703</t>
        </is>
      </c>
    </row>
    <row r="1395" ht="15" customHeight="1" s="283">
      <c r="A1395" s="109" t="n">
        <v>1837</v>
      </c>
      <c r="B1395" s="222">
        <f>HYPERLINK("https://mocostore.moco.co.id/catalog/"&amp;AB1846,"Klik Disini")</f>
        <v/>
      </c>
      <c r="C1395" s="223" t="inlineStr">
        <is>
          <t>Mandarin For Dating, Lengkap Dengan Fonetik Dan Daftar Kosakata</t>
        </is>
      </c>
      <c r="D1395" s="223" t="n"/>
      <c r="E1395" s="223" t="inlineStr">
        <is>
          <t>Sudono Noto Pradono</t>
        </is>
      </c>
      <c r="F1395" s="223" t="inlineStr">
        <is>
          <t>978-623-01-0052-9</t>
        </is>
      </c>
      <c r="G1395" s="223" t="inlineStr">
        <is>
          <t>978-623-01-0055-0</t>
        </is>
      </c>
      <c r="H1395" s="223" t="inlineStr">
        <is>
          <t>Bahasa</t>
        </is>
      </c>
      <c r="I1395" s="258" t="inlineStr">
        <is>
          <t>Perguruan Tinggi</t>
        </is>
      </c>
      <c r="J1395" s="186" t="inlineStr">
        <is>
          <t>009.10</t>
        </is>
      </c>
      <c r="K1395" s="264" t="n"/>
      <c r="L1395" s="264" t="n"/>
      <c r="M1395" s="265" t="n"/>
      <c r="N1395" s="223" t="inlineStr">
        <is>
          <t>Indonesia</t>
        </is>
      </c>
      <c r="O1395" s="223" t="inlineStr">
        <is>
          <t>Bukan fiksi</t>
        </is>
      </c>
      <c r="P1395" s="260" t="n">
        <v>2019</v>
      </c>
      <c r="Q1395" s="260" t="n">
        <v>2020</v>
      </c>
      <c r="R1395" s="223" t="inlineStr">
        <is>
          <t>Penerbit Andi</t>
        </is>
      </c>
      <c r="S1395" s="223" t="inlineStr">
        <is>
          <t>Andi Offset CV</t>
        </is>
      </c>
      <c r="T1395" s="223" t="inlineStr">
        <is>
          <t>Lokal</t>
        </is>
      </c>
      <c r="U1395" s="261" t="n">
        <v>240</v>
      </c>
      <c r="V1395" s="86" t="inlineStr">
        <is>
          <t>pdf</t>
        </is>
      </c>
      <c r="W1395" s="223" t="inlineStr">
        <is>
          <t>3.0 MB</t>
        </is>
      </c>
      <c r="X1395" s="225" t="inlineStr">
        <is>
          <t>&lt;p&gt;Buku ini berisi topik-topik yang sering anda jumpai dalam berpacaran seperti orang ketiga, Bahagia, bertengkar, cemburu, pacarana jarak jauh, menipu, prinsip, hobi, kebiasaan, dan lain-lain. Segeralah memiliki buku ini, aga anda dapat menggunakan bahasa Mandarin untuk berpacaran.&lt;/p&gt;</t>
        </is>
      </c>
      <c r="Y1395" s="262" t="n">
        <v>75000</v>
      </c>
      <c r="Z1395" s="226" t="n"/>
      <c r="AA1395" s="241">
        <f>Y1846*Z1846</f>
        <v/>
      </c>
      <c r="AB1395" s="237" t="inlineStr">
        <is>
          <t>59d301b4-41cf-46bf-aede-4e5417978d9d</t>
        </is>
      </c>
    </row>
    <row r="1396" ht="15" customHeight="1" s="283">
      <c r="A1396" s="109" t="n">
        <v>1838</v>
      </c>
      <c r="B1396" s="222">
        <f>HYPERLINK("https://mocostore.moco.co.id/catalog/"&amp;AB1847,"Klik Disini")</f>
        <v/>
      </c>
      <c r="C1396" s="223" t="inlineStr">
        <is>
          <t>Life is Like Puzzle</t>
        </is>
      </c>
      <c r="D1396" s="223" t="n"/>
      <c r="E1396" s="223" t="inlineStr">
        <is>
          <t>Edie Gunawan</t>
        </is>
      </c>
      <c r="F1396" s="223" t="inlineStr">
        <is>
          <t>978-623-7370-68-0</t>
        </is>
      </c>
      <c r="G1396" s="223" t="inlineStr">
        <is>
          <t>978-623-7370-69-7</t>
        </is>
      </c>
      <c r="H1396" s="223" t="inlineStr">
        <is>
          <t>Agama &amp; Spiritual</t>
        </is>
      </c>
      <c r="I1396" s="258" t="inlineStr">
        <is>
          <t>Perguruan Tinggi</t>
        </is>
      </c>
      <c r="J1396" s="186" t="inlineStr">
        <is>
          <t>009.16</t>
        </is>
      </c>
      <c r="K1396" s="223" t="inlineStr">
        <is>
          <t>Tidak Tersedia</t>
        </is>
      </c>
      <c r="L1396" s="264" t="n"/>
      <c r="M1396" s="265" t="inlineStr">
        <is>
          <t>Tidak Tersedia</t>
        </is>
      </c>
      <c r="N1396" s="223" t="inlineStr">
        <is>
          <t>Indonesia</t>
        </is>
      </c>
      <c r="O1396" s="223" t="inlineStr">
        <is>
          <t>Bukan fiksi</t>
        </is>
      </c>
      <c r="P1396" s="260" t="n">
        <v>2019</v>
      </c>
      <c r="Q1396" s="260" t="n">
        <v>2020</v>
      </c>
      <c r="R1396" s="223" t="inlineStr">
        <is>
          <t>Penerbit Andi</t>
        </is>
      </c>
      <c r="S1396" s="223" t="inlineStr">
        <is>
          <t>Andi Offset CV</t>
        </is>
      </c>
      <c r="T1396" s="223" t="inlineStr">
        <is>
          <t>Lokal</t>
        </is>
      </c>
      <c r="U1396" s="261" t="n">
        <v>128</v>
      </c>
      <c r="V1396" s="86" t="inlineStr">
        <is>
          <t>pdf</t>
        </is>
      </c>
      <c r="W1396" s="223" t="inlineStr">
        <is>
          <t>6.9 MB</t>
        </is>
      </c>
      <c r="X1396" s="225" t="inlineStr">
        <is>
          <t>&lt;p&gt;Ada sebuah bingkai yang di dalamnya terdiri dari puluhan, ratusan, atau bahkan ribuan keping gambar. ltu adalah sebuah puzzle, Sebuah gambar yang utuh. Sebuah gambar yang sempurna. Yang sejak awalnya telah ada dan telah terbentuk. Sebuah gambaran dari kehidupan. Firman Tuhan mengatakan, bahwa, semua dan segala sesuatu di dalam hidup Anda, telah dipersiapkan dengan sempurna oleh Tuhan. Sebuah kehidupan yang baik, yang indah, yang akan membawa Anda kepada keselamatan, serta kehidupan yang kekal. Setiap keping gambar itu adalah, segala hal. peristiwa, dan perjalanan hidup, yang akan dan harus Anda hadapi serta lalui bersama-Nya. Baik susah, senang, sedih, gembira, tertawa, atau menangis.&amp;nbsp;&lt;/p&gt;</t>
        </is>
      </c>
      <c r="Y1396" s="262" t="n">
        <v>44000</v>
      </c>
      <c r="Z1396" s="226" t="n"/>
      <c r="AA1396" s="241">
        <f>Y1847*Z1847</f>
        <v/>
      </c>
      <c r="AB1396" s="237" t="inlineStr">
        <is>
          <t>73dd8469-9130-470a-abe0-6a8a37a3eb10</t>
        </is>
      </c>
    </row>
    <row r="1397" ht="15" customHeight="1" s="283">
      <c r="A1397" s="109" t="n">
        <v>1839</v>
      </c>
      <c r="B1397" s="222">
        <f>HYPERLINK("https://mocostore.moco.co.id/catalog/"&amp;AB1848,"Klik Disini")</f>
        <v/>
      </c>
      <c r="C1397" s="223" t="inlineStr">
        <is>
          <t>Malaikat Agen Supranatural Allah</t>
        </is>
      </c>
      <c r="D1397" s="223" t="n"/>
      <c r="E1397" s="223" t="inlineStr">
        <is>
          <t>Ed Rocha</t>
        </is>
      </c>
      <c r="F1397" s="223" t="inlineStr">
        <is>
          <t>978-623-751906-5</t>
        </is>
      </c>
      <c r="G1397" s="223" t="inlineStr">
        <is>
          <t>978-623-7519-07-2</t>
        </is>
      </c>
      <c r="H1397" s="223" t="inlineStr">
        <is>
          <t>Agama &amp; Spiritual</t>
        </is>
      </c>
      <c r="I1397" s="258" t="inlineStr">
        <is>
          <t>Perguruan Tinggi</t>
        </is>
      </c>
      <c r="J1397" s="186" t="inlineStr">
        <is>
          <t>009.16</t>
        </is>
      </c>
      <c r="K1397" s="223" t="n"/>
      <c r="L1397" s="264" t="n"/>
      <c r="M1397" s="265" t="n"/>
      <c r="N1397" s="223" t="inlineStr">
        <is>
          <t>Indonesia</t>
        </is>
      </c>
      <c r="O1397" s="223" t="inlineStr">
        <is>
          <t>Bukan fiksi</t>
        </is>
      </c>
      <c r="P1397" s="260" t="n">
        <v>2019</v>
      </c>
      <c r="Q1397" s="260" t="n">
        <v>2020</v>
      </c>
      <c r="R1397" s="223" t="inlineStr">
        <is>
          <t>Penerbit Andi</t>
        </is>
      </c>
      <c r="S1397" s="223" t="inlineStr">
        <is>
          <t>Andi Offset CV</t>
        </is>
      </c>
      <c r="T1397" s="223" t="inlineStr">
        <is>
          <t>Lokal</t>
        </is>
      </c>
      <c r="U1397" s="261" t="n">
        <v>208</v>
      </c>
      <c r="V1397" s="86" t="inlineStr">
        <is>
          <t>pdf</t>
        </is>
      </c>
      <c r="W1397" s="223" t="inlineStr">
        <is>
          <t>6.8 MB</t>
        </is>
      </c>
      <c r="X1397" s="225" t="inlineStr">
        <is>
          <t>&lt;p&gt;Setelah suatu perjumpaan dahsyat dengan Roh Allah, kehidupan Ed Rocha dan visinya selama diubah. Ia mulai melihat hal-hal supernatural dengan matanya sendiri, termasuk kesembuhan, tanda-tanda, keajaiban-keajaiban serta malaikat-malaikat. Dalam buku yang kaya, yang didasarkan secara alkitabiah ini, Rocha seorang pemimpin pelayanan dibidang kesembuhan interasional, mengundang para pembaca untuk bergabung dalam suatu petualangan yang memesona dan penuh dengan pengalaman supernatural. Lewat kisah-kisah yang menginspirasi iman tentang perjumpaan dengan malaikat dalam kehidupan nyata dan penelaahan mendalam terhadap Alkitab, anda akan lebih memahami kuasa malaikat-malaikat untuk membawa kesembuhan, kekuatan dan kelepasan.&lt;/p&gt;</t>
        </is>
      </c>
      <c r="Y1397" s="262" t="n">
        <v>69000</v>
      </c>
      <c r="Z1397" s="226" t="n"/>
      <c r="AA1397" s="241">
        <f>Y1848*Z1848</f>
        <v/>
      </c>
      <c r="AB1397" s="237" t="inlineStr">
        <is>
          <t>be3c6ac9-72a2-4afd-b2a1-5b997dd64c74</t>
        </is>
      </c>
    </row>
    <row r="1398" ht="15" customHeight="1" s="283">
      <c r="A1398" s="109" t="n">
        <v>1842</v>
      </c>
      <c r="B1398" s="222">
        <f>HYPERLINK("https://mocostore.moco.co.id/catalog/"&amp;AB1851,"Klik Disini")</f>
        <v/>
      </c>
      <c r="C1398" s="223" t="inlineStr">
        <is>
          <t>Aku Disleksia</t>
        </is>
      </c>
      <c r="D1398" s="223" t="n"/>
      <c r="E1398" s="223" t="inlineStr">
        <is>
          <t>Diba Tesi Zalziyati</t>
        </is>
      </c>
      <c r="F1398" s="223" t="inlineStr">
        <is>
          <t>978-979-29-7377-8</t>
        </is>
      </c>
      <c r="G1398" s="223" t="inlineStr">
        <is>
          <t>978-979-29-7378-5</t>
        </is>
      </c>
      <c r="H1398" s="223" t="inlineStr">
        <is>
          <t>Kesehatan &amp; Kepribadian</t>
        </is>
      </c>
      <c r="I1398" s="258" t="inlineStr">
        <is>
          <t>Perguruan Tinggi</t>
        </is>
      </c>
      <c r="J1398" s="186" t="inlineStr">
        <is>
          <t>009.24</t>
        </is>
      </c>
      <c r="K1398" s="223" t="n"/>
      <c r="L1398" s="223" t="n"/>
      <c r="M1398" s="259" t="n"/>
      <c r="N1398" s="223" t="inlineStr">
        <is>
          <t>Indonesia</t>
        </is>
      </c>
      <c r="O1398" s="223" t="inlineStr">
        <is>
          <t>Bukan fiksi</t>
        </is>
      </c>
      <c r="P1398" s="260" t="n">
        <v>2019</v>
      </c>
      <c r="Q1398" s="260" t="n">
        <v>2020</v>
      </c>
      <c r="R1398" s="223" t="inlineStr">
        <is>
          <t>Penerbit Andi</t>
        </is>
      </c>
      <c r="S1398" s="223" t="inlineStr">
        <is>
          <t>Andi Offset CV</t>
        </is>
      </c>
      <c r="T1398" s="223" t="inlineStr">
        <is>
          <t>Lokal</t>
        </is>
      </c>
      <c r="U1398" s="261" t="n">
        <v>192</v>
      </c>
      <c r="V1398" s="86" t="inlineStr">
        <is>
          <t>pdf</t>
        </is>
      </c>
      <c r="W1398" s="223" t="inlineStr">
        <is>
          <t>3.3 MB</t>
        </is>
      </c>
      <c r="X1398" s="225" t="inlineStr">
        <is>
          <t>&lt;p&gt;Disleksia merupakan gangguan belajar spesifik terbanyak di Dunia. Secara etimologi, gangguan ini disandang oleh 10% dari populasi. Dengan rata-rata jumlah penduduk 250.000.000 jiwa di Indonesia, berarti ada terdapat 25.000.000 jiwa penyandang disleksia. Sayangnya disleksia saat ini hanya dikenal sebagai gangguan yang mempengaruhi baca, tulis, dan hitung saja. Padahal gejalanya bisa sangat luas, dan karena sangat luas, karakteristik penyandangnya bisa bermacam-macam, sehingga susah diketahui.&lt;/p&gt;</t>
        </is>
      </c>
      <c r="Y1398" s="262" t="n">
        <v>53000</v>
      </c>
      <c r="Z1398" s="226" t="n"/>
      <c r="AA1398" s="241">
        <f>Y1851*Z1851</f>
        <v/>
      </c>
      <c r="AB1398" s="237" t="inlineStr">
        <is>
          <t>b51a6244-787c-42e2-b0c8-bf5cf90874a7</t>
        </is>
      </c>
    </row>
    <row r="1399" ht="15" customHeight="1" s="283">
      <c r="A1399" s="109" t="n">
        <v>1844</v>
      </c>
      <c r="B1399" s="222">
        <f>HYPERLINK("https://mocostore.moco.co.id/catalog/"&amp;AB1853,"Klik Disini")</f>
        <v/>
      </c>
      <c r="C1399" s="223" t="inlineStr">
        <is>
          <t>Untung Selangit dari Agribisnis Minyak Asiri</t>
        </is>
      </c>
      <c r="D1399" s="223" t="n"/>
      <c r="E1399" s="223" t="inlineStr">
        <is>
          <t>Prasetya Ramadhan</t>
        </is>
      </c>
      <c r="F1399" s="223" t="inlineStr">
        <is>
          <t>978-602-53793-1-4</t>
        </is>
      </c>
      <c r="G1399" s="223" t="inlineStr">
        <is>
          <t>978-602-53793-2-1</t>
        </is>
      </c>
      <c r="H1399" s="223" t="inlineStr">
        <is>
          <t>Umum</t>
        </is>
      </c>
      <c r="I1399" s="258" t="inlineStr">
        <is>
          <t>Perguruan Tinggi</t>
        </is>
      </c>
      <c r="J1399" s="186" t="inlineStr">
        <is>
          <t>009.06</t>
        </is>
      </c>
      <c r="K1399" s="223" t="n"/>
      <c r="L1399" s="264" t="n"/>
      <c r="M1399" s="265" t="n"/>
      <c r="N1399" s="223" t="inlineStr">
        <is>
          <t>Indonesia</t>
        </is>
      </c>
      <c r="O1399" s="223" t="inlineStr">
        <is>
          <t>Bukan fiksi</t>
        </is>
      </c>
      <c r="P1399" s="260" t="n">
        <v>2019</v>
      </c>
      <c r="Q1399" s="260" t="n">
        <v>2020</v>
      </c>
      <c r="R1399" s="223" t="inlineStr">
        <is>
          <t>Lily Publisher</t>
        </is>
      </c>
      <c r="S1399" s="223" t="inlineStr">
        <is>
          <t>Andi Offset CV</t>
        </is>
      </c>
      <c r="T1399" s="223" t="inlineStr">
        <is>
          <t>Lokal</t>
        </is>
      </c>
      <c r="U1399" s="261" t="n">
        <v>144</v>
      </c>
      <c r="V1399" s="86" t="inlineStr">
        <is>
          <t>pdf</t>
        </is>
      </c>
      <c r="W1399" s="223" t="inlineStr">
        <is>
          <t>5.4 MB</t>
        </is>
      </c>
      <c r="X1399" s="225" t="inlineStr">
        <is>
          <t>&lt;p&gt;Minyak asiri atau minyak esensial (essential oil) memang sejak lama dikenal sebagai minyak yang bernilai ekonomis tinggi. Indonesia sebagai negara dengan kekayaan hayati yang melimpah tentu menyimpan potensi yang sangat besar sebagai pemain utama dalam suplai minyak asiri dunia. Hal ini dibuktikan dengan besarnya kontribusi produksi minyak asiri dari Indonesia terhadap kebutuhan minyak asiri dunia. Namun, intensifikasi yang belum maksimal terhadap produksi minyak asiri di dalam negeri kerap membuat jumlah permintaan pasar masih lebih besar daripada kapasitas produksi dalam negeri.&lt;/p&gt;</t>
        </is>
      </c>
      <c r="Y1399" s="262" t="n">
        <v>61000</v>
      </c>
      <c r="Z1399" s="226" t="n"/>
      <c r="AA1399" s="241">
        <f>Y1853*Z1853</f>
        <v/>
      </c>
      <c r="AB1399" s="237" t="inlineStr">
        <is>
          <t>674ccabb-3d9b-41f9-b411-0b5ca0ed6182</t>
        </is>
      </c>
    </row>
    <row r="1400" ht="15" customHeight="1" s="283">
      <c r="A1400" s="109" t="n">
        <v>1845</v>
      </c>
      <c r="B1400" s="222">
        <f>HYPERLINK("https://mocostore.moco.co.id/catalog/"&amp;AB1854,"Klik Disini")</f>
        <v/>
      </c>
      <c r="C1400" s="223" t="inlineStr">
        <is>
          <t>Analisis Regresi, Pengolahan Data Gizi Dan Kesehatan</t>
        </is>
      </c>
      <c r="D1400" s="223" t="n"/>
      <c r="E1400" s="223" t="inlineStr">
        <is>
          <t>Idrus Jus At, M.Sc., Ph.D</t>
        </is>
      </c>
      <c r="F1400" s="223" t="inlineStr">
        <is>
          <t>978-602-53-4713-9</t>
        </is>
      </c>
      <c r="G1400" s="223" t="inlineStr">
        <is>
          <t>978-602-53-4715-3</t>
        </is>
      </c>
      <c r="H1400" s="223" t="inlineStr">
        <is>
          <t>Kesehatan</t>
        </is>
      </c>
      <c r="I1400" s="258" t="inlineStr">
        <is>
          <t>Perguruan Tinggi</t>
        </is>
      </c>
      <c r="J1400" s="186" t="inlineStr">
        <is>
          <t>009.02</t>
        </is>
      </c>
      <c r="K1400" s="223" t="n"/>
      <c r="L1400" s="264" t="n"/>
      <c r="M1400" s="265" t="n"/>
      <c r="N1400" s="223" t="inlineStr">
        <is>
          <t>Indonesia</t>
        </is>
      </c>
      <c r="O1400" s="223" t="inlineStr">
        <is>
          <t>Bukan fiksi</t>
        </is>
      </c>
      <c r="P1400" s="260" t="n">
        <v>2018</v>
      </c>
      <c r="Q1400" s="260" t="n">
        <v>2020</v>
      </c>
      <c r="R1400" s="223" t="inlineStr">
        <is>
          <t>Rapha Publishing</t>
        </is>
      </c>
      <c r="S1400" s="223" t="inlineStr">
        <is>
          <t>Andi Offset CV</t>
        </is>
      </c>
      <c r="T1400" s="223" t="inlineStr">
        <is>
          <t>Lokal</t>
        </is>
      </c>
      <c r="U1400" s="261" t="n">
        <v>256</v>
      </c>
      <c r="V1400" s="86" t="inlineStr">
        <is>
          <t>pdf</t>
        </is>
      </c>
      <c r="W1400" s="223" t="inlineStr">
        <is>
          <t>19.6 MB</t>
        </is>
      </c>
      <c r="X1400" s="225" t="inlineStr">
        <is>
          <t>&lt;p&gt;Analisis regresi banyak digunakan dalam penarikan kesimpulan suatu penelitian. Buku ini dimaksudkan untuk memperkenalkan analisis regresi bagi mahasiswa yang akan atau sedang melakukan penelitian dan peneliti pemula yang akan meniti karir sebagai peneliti.&lt;/p&gt;</t>
        </is>
      </c>
      <c r="Y1400" s="262" t="n">
        <v>61000</v>
      </c>
      <c r="Z1400" s="226" t="n"/>
      <c r="AA1400" s="241">
        <f>Y1854*Z1854</f>
        <v/>
      </c>
      <c r="AB1400" s="237" t="inlineStr">
        <is>
          <t>1ba4618b-0c4f-465e-b047-c6cbb38979fd</t>
        </is>
      </c>
    </row>
    <row r="1401" ht="15" customHeight="1" s="283">
      <c r="A1401" s="109" t="n">
        <v>1847</v>
      </c>
      <c r="B1401" s="222">
        <f>HYPERLINK("https://mocostore.moco.co.id/catalog/"&amp;AB1856,"Klik Disini")</f>
        <v/>
      </c>
      <c r="C1401" s="223" t="inlineStr">
        <is>
          <t>Filsafat Yunani, Mengupas Tuntas Sejarah Perkembangan Filsafat Yunani dan Pengajarannya</t>
        </is>
      </c>
      <c r="D1401" s="223" t="n"/>
      <c r="E1401" s="223" t="inlineStr">
        <is>
          <t>Jonar Situmorang</t>
        </is>
      </c>
      <c r="F1401" s="223" t="inlineStr">
        <is>
          <t>978-623-7519-64-5</t>
        </is>
      </c>
      <c r="G1401" s="223" t="inlineStr">
        <is>
          <t>978-623-7519-63-8</t>
        </is>
      </c>
      <c r="H1401" s="223" t="inlineStr">
        <is>
          <t>Agama Kristen</t>
        </is>
      </c>
      <c r="I1401" s="258" t="inlineStr">
        <is>
          <t>Perguruan Tinggi</t>
        </is>
      </c>
      <c r="J1401" s="186" t="inlineStr">
        <is>
          <t>009.16</t>
        </is>
      </c>
      <c r="K1401" s="264" t="n"/>
      <c r="L1401" s="264" t="n"/>
      <c r="M1401" s="265" t="n"/>
      <c r="N1401" s="223" t="inlineStr">
        <is>
          <t>Indonesia</t>
        </is>
      </c>
      <c r="O1401" s="223" t="inlineStr">
        <is>
          <t>Bukan fiksi</t>
        </is>
      </c>
      <c r="P1401" s="260" t="n">
        <v>2020</v>
      </c>
      <c r="Q1401" s="260" t="n">
        <v>2020</v>
      </c>
      <c r="R1401" s="223" t="inlineStr">
        <is>
          <t>Penerbit Andi</t>
        </is>
      </c>
      <c r="S1401" s="223" t="inlineStr">
        <is>
          <t>Andi Offset CV</t>
        </is>
      </c>
      <c r="T1401" s="223" t="inlineStr">
        <is>
          <t>Lokal</t>
        </is>
      </c>
      <c r="U1401" s="261" t="n">
        <v>272</v>
      </c>
      <c r="V1401" s="86" t="inlineStr">
        <is>
          <t>pdf</t>
        </is>
      </c>
      <c r="W1401" s="223" t="inlineStr">
        <is>
          <t>3.3 MB</t>
        </is>
      </c>
      <c r="X1401" s="225" t="inlineStr">
        <is>
          <t>&lt;p&gt;Meski ada yang beranggapan bahwa belajar filsafat itu berbahaya dan berpotensi melemahkan iman, tetapi penulis justru meyakini bahwa mengetahui seluk-beluk filsafat Yunani justru dapat menyingkapkan tabir yang selama ini menyelubungi dalam pola pikir yang sempit dan terlihat abu-abu. Harapannya, pemikiran menjadi jernih dan realistis, serta membawa iman kita terhadap Sang Khalik menjadi semakin murni dan tulus apa adanya, sehingga kita dapat pergunakan bagi kemuliaan Allah.&lt;/p&gt;</t>
        </is>
      </c>
      <c r="Y1401" s="262" t="n">
        <v>61000</v>
      </c>
      <c r="Z1401" s="226" t="n"/>
      <c r="AA1401" s="241">
        <f>Y1856*Z1856</f>
        <v/>
      </c>
      <c r="AB1401" s="237" t="inlineStr">
        <is>
          <t>c58dc3f3-69b0-4dc2-a47f-1620d2801e42</t>
        </is>
      </c>
    </row>
    <row r="1402" ht="15" customHeight="1" s="283">
      <c r="A1402" s="109" t="n">
        <v>1851</v>
      </c>
      <c r="B1402" s="222">
        <f>HYPERLINK("https://mocostore.moco.co.id/catalog/"&amp;AB1860,"Klik Disini")</f>
        <v/>
      </c>
      <c r="C1402" s="223" t="inlineStr">
        <is>
          <t>Menjadi Kristen Wajar : Menggali Rahasia Kehidupan yang Berubah dan Berbuah</t>
        </is>
      </c>
      <c r="D1402" s="223" t="n"/>
      <c r="E1402" s="223" t="inlineStr">
        <is>
          <t>Kornelius Sabat</t>
        </is>
      </c>
      <c r="F1402" s="223" t="inlineStr">
        <is>
          <t>978-623-7519-12-6</t>
        </is>
      </c>
      <c r="G1402" s="223" t="inlineStr">
        <is>
          <t>978-623-7519-13-3</t>
        </is>
      </c>
      <c r="H1402" s="223" t="inlineStr">
        <is>
          <t>Agama Kristen</t>
        </is>
      </c>
      <c r="I1402" s="258" t="inlineStr">
        <is>
          <t>Perguruan Tinggi</t>
        </is>
      </c>
      <c r="J1402" s="186" t="inlineStr">
        <is>
          <t>009.16</t>
        </is>
      </c>
      <c r="K1402" s="223" t="n"/>
      <c r="L1402" s="223" t="n"/>
      <c r="M1402" s="259" t="n"/>
      <c r="N1402" s="223" t="inlineStr">
        <is>
          <t>Indonesia</t>
        </is>
      </c>
      <c r="O1402" s="223" t="inlineStr">
        <is>
          <t>Bukan fiksi</t>
        </is>
      </c>
      <c r="P1402" s="260" t="n">
        <v>2019</v>
      </c>
      <c r="Q1402" s="260" t="n">
        <v>2020</v>
      </c>
      <c r="R1402" s="223" t="inlineStr">
        <is>
          <t>Penerbit Andi</t>
        </is>
      </c>
      <c r="S1402" s="223" t="inlineStr">
        <is>
          <t>Andi Offset CV</t>
        </is>
      </c>
      <c r="T1402" s="223" t="inlineStr">
        <is>
          <t>Lokal</t>
        </is>
      </c>
      <c r="U1402" s="261" t="n">
        <v>112</v>
      </c>
      <c r="V1402" s="86" t="inlineStr">
        <is>
          <t>pdf</t>
        </is>
      </c>
      <c r="W1402" s="223" t="inlineStr">
        <is>
          <t>6.2 MB</t>
        </is>
      </c>
      <c r="X1402" s="225" t="inlineStr">
        <is>
          <t>&lt;p&gt;Jadi Kristen dan Kristen yang jadi adalah dua hal yang sangat berbeda. Menjadi Kristen berbicara status kita ketika ada peralihan posisi di luar Kristus dan di dalam Kristus sedang Kristen yang jadi adalah Kristen yang menghidupi Kristus, Kristen yang berbuah, Kristen yang berdampak!&lt;/p&gt;</t>
        </is>
      </c>
      <c r="Y1402" s="262" t="n">
        <v>36000</v>
      </c>
      <c r="Z1402" s="226" t="n"/>
      <c r="AA1402" s="241">
        <f>Y1860*Z1860</f>
        <v/>
      </c>
      <c r="AB1402" s="237" t="inlineStr">
        <is>
          <t>447e225c-4c6f-43a6-9dd4-c30178bba785</t>
        </is>
      </c>
    </row>
    <row r="1403" ht="15" customHeight="1" s="283">
      <c r="A1403" s="109" t="n">
        <v>1852</v>
      </c>
      <c r="B1403" s="222">
        <f>HYPERLINK("https://mocostore.moco.co.id/catalog/"&amp;AB1861,"Klik Disini")</f>
        <v/>
      </c>
      <c r="C1403" s="223" t="inlineStr">
        <is>
          <t>Mentor Revolution - Cara Mencari Mentor yang Tepat untuk Meledakkan Bisnis, Kekayaan, dan Kehidupan Anda</t>
        </is>
      </c>
      <c r="D1403" s="223" t="n"/>
      <c r="E1403" s="223" t="inlineStr">
        <is>
          <t>Mr. Roy Li, S.E., M.M., M.H., M.B.A., C.N.L.P., C.H.</t>
        </is>
      </c>
      <c r="F1403" s="223" t="inlineStr">
        <is>
          <t>978-623-92718-0-0</t>
        </is>
      </c>
      <c r="G1403" s="223" t="inlineStr">
        <is>
          <t>978-623-92718-1-7</t>
        </is>
      </c>
      <c r="H1403" s="223" t="inlineStr">
        <is>
          <t>Bisnis &amp; Karier</t>
        </is>
      </c>
      <c r="I1403" s="258" t="inlineStr">
        <is>
          <t>Perguruan Tinggi</t>
        </is>
      </c>
      <c r="J1403" s="186" t="inlineStr">
        <is>
          <t>009.25</t>
        </is>
      </c>
      <c r="K1403" s="223" t="n"/>
      <c r="L1403" s="264" t="n"/>
      <c r="M1403" s="265" t="n"/>
      <c r="N1403" s="223" t="inlineStr">
        <is>
          <t>Indonesia</t>
        </is>
      </c>
      <c r="O1403" s="223" t="inlineStr">
        <is>
          <t>Bukan fiksi</t>
        </is>
      </c>
      <c r="P1403" s="260" t="n">
        <v>2020</v>
      </c>
      <c r="Q1403" s="260" t="n">
        <v>2020</v>
      </c>
      <c r="R1403" s="223" t="inlineStr">
        <is>
          <t>Lautan Pustaka</t>
        </is>
      </c>
      <c r="S1403" s="223" t="inlineStr">
        <is>
          <t>Andi Offset CV</t>
        </is>
      </c>
      <c r="T1403" s="223" t="inlineStr">
        <is>
          <t>Lokal</t>
        </is>
      </c>
      <c r="U1403" s="261" t="n">
        <v>208</v>
      </c>
      <c r="V1403" s="86" t="inlineStr">
        <is>
          <t>pdf</t>
        </is>
      </c>
      <c r="W1403" s="223" t="inlineStr">
        <is>
          <t>8.6 MB</t>
        </is>
      </c>
      <c r="X1403" s="225" t="inlineStr">
        <is>
          <t>&lt;p&gt;KENAPA BUKU INI LAYAK UNTUK ANDA BACA? - Ditulis oleh Entrepreneur dengan beberapa bisnis, properti, developer, keagenan real estate, kafe, dan distribusi yang sudah berpengalaman selama sepuluh tahun lebih. - Berisi tentang teknik, cara, dan metode yang sudah teruji untuk mendapatkan mentor yang berpengalaman. - Bahasa MUDAH DIMENGERTI oleh berbagai kalangan - Cara jitu untuk menemukan Mentor pembimbing Anda - Investasi yang 100% PASTI KEMBALI berlipat-lipat SIAPA YANG AKAN SANGAT TERBANTU DENGAN ADANYA BUKU INI? - Pengusaha yang ingin mencari mentor bisnis yang berpengalaman - Semua orang yang ingin mendapatkan pembimbing bisnis. - Entrepreneur muda yang masih START-UP - Semua orang yang ingin belajar MINDSET Pengusaha&lt;/p&gt;</t>
        </is>
      </c>
      <c r="Y1403" s="262" t="n">
        <v>61000</v>
      </c>
      <c r="Z1403" s="226" t="n"/>
      <c r="AA1403" s="241">
        <f>Y1861*Z1861</f>
        <v/>
      </c>
      <c r="AB1403" s="237" t="inlineStr">
        <is>
          <t>67dc265e-4fc9-46d3-ad4f-725100393d48</t>
        </is>
      </c>
    </row>
    <row r="1404" ht="15" customHeight="1" s="283">
      <c r="A1404" s="109" t="n">
        <v>1856</v>
      </c>
      <c r="B1404" s="222">
        <f>HYPERLINK("https://mocostore.moco.co.id/catalog/"&amp;AB1865,"Klik Disini")</f>
        <v/>
      </c>
      <c r="C1404" s="223" t="inlineStr">
        <is>
          <t>Panduan Ortu Kekinian, Mengasuh Anak Sehat &amp; Cerdas Sejak Dini Pada Periode Emas Kehidupan (0-2 Tahun)</t>
        </is>
      </c>
      <c r="D1404" s="223" t="n"/>
      <c r="E1404" s="223" t="inlineStr">
        <is>
          <t>dr. Vicka Farah Diba M.Sc.,Sp.A.</t>
        </is>
      </c>
      <c r="F1404" s="223" t="inlineStr">
        <is>
          <t>978-623-91163-3-0</t>
        </is>
      </c>
      <c r="G1404" s="223" t="inlineStr">
        <is>
          <t>978-623-91163-2-3</t>
        </is>
      </c>
      <c r="H1404" s="223" t="inlineStr">
        <is>
          <t>Kesehatan Bayi</t>
        </is>
      </c>
      <c r="I1404" s="258" t="inlineStr">
        <is>
          <t>Perguruan Tinggi</t>
        </is>
      </c>
      <c r="J1404" s="186" t="inlineStr">
        <is>
          <t>009.24</t>
        </is>
      </c>
      <c r="K1404" s="223" t="n"/>
      <c r="L1404" s="264" t="n"/>
      <c r="M1404" s="265" t="n"/>
      <c r="N1404" s="223" t="inlineStr">
        <is>
          <t>Indonesia</t>
        </is>
      </c>
      <c r="O1404" s="223" t="inlineStr">
        <is>
          <t>Bukan fiksi</t>
        </is>
      </c>
      <c r="P1404" s="260" t="n">
        <v>2020</v>
      </c>
      <c r="Q1404" s="260" t="n">
        <v>2020</v>
      </c>
      <c r="R1404" s="223" t="inlineStr">
        <is>
          <t>Penerbit Andi</t>
        </is>
      </c>
      <c r="S1404" s="223" t="inlineStr">
        <is>
          <t>Andi Offset CV</t>
        </is>
      </c>
      <c r="T1404" s="223" t="inlineStr">
        <is>
          <t>Lokal</t>
        </is>
      </c>
      <c r="U1404" s="261" t="n">
        <v>144</v>
      </c>
      <c r="V1404" s="86" t="inlineStr">
        <is>
          <t>pdf</t>
        </is>
      </c>
      <c r="W1404" s="223" t="inlineStr">
        <is>
          <t>10.3 MB</t>
        </is>
      </c>
      <c r="X1404" s="225" t="inlineStr">
        <is>
          <t>&lt;p&gt;Buku ini merupakan panduan yang ideal dan baik dalam mengasuh serta mengatasi berbagai masalah kesehatan anak pada Periode Emas Kehidupan baik secara medis, maupun menurut pandangan Islam. Berbagai pandangan keliru dan pengetahuan yang sebenarnya tentang pengasuhan dan ilmu kesehatan anak modern dalam tinjauan Islam pada dapat ditemukan dalam buku ini.&lt;/p&gt;</t>
        </is>
      </c>
      <c r="Y1404" s="262" t="n">
        <v>61000</v>
      </c>
      <c r="Z1404" s="226" t="n"/>
      <c r="AA1404" s="241">
        <f>Y1865*Z1865</f>
        <v/>
      </c>
      <c r="AB1404" s="237" t="inlineStr">
        <is>
          <t>423c5939-b427-4dcb-8a27-de714e0f5132</t>
        </is>
      </c>
    </row>
    <row r="1405" ht="15" customHeight="1" s="283">
      <c r="A1405" s="109" t="n">
        <v>1858</v>
      </c>
      <c r="B1405" s="222">
        <f>HYPERLINK("https://mocostore.moco.co.id/catalog/"&amp;AB1867,"Klik Disini")</f>
        <v/>
      </c>
      <c r="C1405" s="223" t="inlineStr">
        <is>
          <t>Wanita Luar Biasa - Perubahan Paradigma Terhadap Wanita Yang Dipandang Rendah</t>
        </is>
      </c>
      <c r="D1405" s="223" t="n"/>
      <c r="E1405" s="223" t="inlineStr">
        <is>
          <t>Christine Sofia Dimu Here</t>
        </is>
      </c>
      <c r="F1405" s="223" t="inlineStr">
        <is>
          <t>978-979-29-5709-9</t>
        </is>
      </c>
      <c r="G1405" s="223" t="inlineStr">
        <is>
          <t>978-623-7370-80-2</t>
        </is>
      </c>
      <c r="H1405" s="223" t="inlineStr">
        <is>
          <t>Agama Kristen</t>
        </is>
      </c>
      <c r="I1405" s="258" t="inlineStr">
        <is>
          <t>Perguruan Tinggi</t>
        </is>
      </c>
      <c r="J1405" s="186" t="inlineStr">
        <is>
          <t>009.16</t>
        </is>
      </c>
      <c r="K1405" s="264" t="n"/>
      <c r="L1405" s="264" t="n"/>
      <c r="M1405" s="265" t="n"/>
      <c r="N1405" s="223" t="inlineStr">
        <is>
          <t>Indonesia</t>
        </is>
      </c>
      <c r="O1405" s="223" t="inlineStr">
        <is>
          <t>Bukan fiksi</t>
        </is>
      </c>
      <c r="P1405" s="260" t="n">
        <v>2016</v>
      </c>
      <c r="Q1405" s="260" t="n">
        <v>2018</v>
      </c>
      <c r="R1405" s="223" t="inlineStr">
        <is>
          <t>Penerbit Andi</t>
        </is>
      </c>
      <c r="S1405" s="223" t="inlineStr">
        <is>
          <t>Andi Offset CV</t>
        </is>
      </c>
      <c r="T1405" s="223" t="inlineStr">
        <is>
          <t>Lokal</t>
        </is>
      </c>
      <c r="U1405" s="261" t="n">
        <v>152</v>
      </c>
      <c r="V1405" s="86" t="inlineStr">
        <is>
          <t>pdf</t>
        </is>
      </c>
      <c r="W1405" s="223" t="inlineStr">
        <is>
          <t>4.3 MB</t>
        </is>
      </c>
      <c r="X1405" s="225" t="inlineStr">
        <is>
          <t>&lt;p&gt;Tidak dapat dipungkiri bahwa dari dulu, wanita selalu saja dipandang rendah oleh laki-laki. Tidak heran apabila muncul revolusi kaum wanita yang menuntut kebebasan dan kesetaraan (dalam upah, kerja dan juga memilih).&lt;br /&gt;
 Kalau belajar dari Alkitab, Tuhan memberikan perhatian juga kepada beberapa wanita (PL); Yesus juga menunjukkan perhatian kepada wanita-wanita, bahkan mengikutsertakan mereka dalam pekerjaan-Nya (PB).&lt;br /&gt;
 Adapun topik-topik yang dibahas terkait judul adalah sbb: Yesus menyembuhkan Mertua Petrus, Menyembuhkan Anak Perempuan Yairus, Tuhan Yesus Menghargai Iman Wanita, Yesus Menjangkau Wanita Secara Pribadi, dll.&lt;br /&gt;
 Membaca buku ini akan mengubah paradigma wanita yang menganggap dirinya rendah dan direndahkan.&lt;/p&gt;</t>
        </is>
      </c>
      <c r="Y1405" s="262" t="n">
        <v>46000</v>
      </c>
      <c r="Z1405" s="226" t="n"/>
      <c r="AA1405" s="241">
        <f>Y1867*Z1867</f>
        <v/>
      </c>
      <c r="AB1405" s="237" t="inlineStr">
        <is>
          <t>a7998553-2e57-47eb-b571-7932507fda30</t>
        </is>
      </c>
    </row>
    <row r="1406" ht="15" customHeight="1" s="283">
      <c r="A1406" s="109" t="n">
        <v>1859</v>
      </c>
      <c r="B1406" s="222">
        <f>HYPERLINK("https://mocostore.moco.co.id/catalog/"&amp;AB1868,"Klik Disini")</f>
        <v/>
      </c>
      <c r="C1406" s="223" t="inlineStr">
        <is>
          <t>Learning English Made Easy For A Brighter Career - Belajar Bahasa Inggris untuk Masa Depan</t>
        </is>
      </c>
      <c r="D1406" s="223" t="n"/>
      <c r="E1406" s="223" t="inlineStr">
        <is>
          <t>Henricus W. Ismanthono</t>
        </is>
      </c>
      <c r="F1406" s="223" t="inlineStr">
        <is>
          <t>978-623-7400-49-3</t>
        </is>
      </c>
      <c r="G1406" s="223" t="inlineStr">
        <is>
          <t>978-623-7400-50-9</t>
        </is>
      </c>
      <c r="H1406" s="223" t="inlineStr">
        <is>
          <t>Bahasa</t>
        </is>
      </c>
      <c r="I1406" s="258" t="inlineStr">
        <is>
          <t>Perguruan Tinggi</t>
        </is>
      </c>
      <c r="J1406" s="186" t="inlineStr">
        <is>
          <t>009.19</t>
        </is>
      </c>
      <c r="K1406" s="264" t="n"/>
      <c r="L1406" s="264" t="n"/>
      <c r="M1406" s="265" t="n"/>
      <c r="N1406" s="223" t="inlineStr">
        <is>
          <t>Indonesia</t>
        </is>
      </c>
      <c r="O1406" s="223" t="inlineStr">
        <is>
          <t>Bukan fiksi</t>
        </is>
      </c>
      <c r="P1406" s="260" t="n">
        <v>2020</v>
      </c>
      <c r="Q1406" s="260" t="n">
        <v>2019</v>
      </c>
      <c r="R1406" s="223" t="inlineStr">
        <is>
          <t>Penerbit Andi</t>
        </is>
      </c>
      <c r="S1406" s="223" t="inlineStr">
        <is>
          <t>Andi Offset CV</t>
        </is>
      </c>
      <c r="T1406" s="223" t="inlineStr">
        <is>
          <t>Lokal</t>
        </is>
      </c>
      <c r="U1406" s="261" t="n">
        <v>240</v>
      </c>
      <c r="V1406" s="86" t="inlineStr">
        <is>
          <t>pdf</t>
        </is>
      </c>
      <c r="W1406" s="223" t="inlineStr">
        <is>
          <t>14.5 MB</t>
        </is>
      </c>
      <c r="X1406" s="225" t="inlineStr">
        <is>
          <t>&lt;p&gt;Buku kecil ini ditujukan tidak hanya bagi pemula yang ingin belajar bahasa Inggris namun juga bagi mereka yang ingin menguasai lebih dalam agar pandangan tentang bahasa serta penggunaan bahasa Inggris direalisasikan, selain bahasa Indonesia sebagai bahasa utama, dalam kehidupan sehari-hari.&lt;/p&gt;</t>
        </is>
      </c>
      <c r="Y1406" s="262" t="n">
        <v>61000</v>
      </c>
      <c r="Z1406" s="226" t="n"/>
      <c r="AA1406" s="241">
        <f>Y1868*Z1868</f>
        <v/>
      </c>
      <c r="AB1406" s="237" t="inlineStr">
        <is>
          <t>796b7bd1-f856-4604-bea2-0b2007bb8989</t>
        </is>
      </c>
    </row>
    <row r="1407" ht="15" customHeight="1" s="283">
      <c r="A1407" s="109" t="n">
        <v>1865</v>
      </c>
      <c r="B1407" s="222">
        <f>HYPERLINK("https://mocostore.moco.co.id/catalog/"&amp;AB1874,"Klik Disini")</f>
        <v/>
      </c>
      <c r="C1407" s="223" t="inlineStr">
        <is>
          <t>Sehat Saat Puasa, Panduan Nutrisi Tetap Sehat Selama Berpuasa</t>
        </is>
      </c>
      <c r="D1407" s="223" t="n"/>
      <c r="E1407" s="223" t="inlineStr">
        <is>
          <t>Yohanes Sunardi</t>
        </is>
      </c>
      <c r="F1407" s="223" t="inlineStr">
        <is>
          <t>978-979-29-5894-2</t>
        </is>
      </c>
      <c r="G1407" s="223" t="inlineStr">
        <is>
          <t>978-623-6822-03-6</t>
        </is>
      </c>
      <c r="H1407" s="223" t="inlineStr">
        <is>
          <t>Kesehatan</t>
        </is>
      </c>
      <c r="I1407" s="258" t="inlineStr">
        <is>
          <t>Perguruan Tinggi</t>
        </is>
      </c>
      <c r="J1407" s="186" t="inlineStr">
        <is>
          <t>009.24</t>
        </is>
      </c>
      <c r="K1407" s="223" t="n"/>
      <c r="L1407" s="264" t="n"/>
      <c r="M1407" s="265" t="n"/>
      <c r="N1407" s="223" t="inlineStr">
        <is>
          <t>Indonesia</t>
        </is>
      </c>
      <c r="O1407" s="223" t="inlineStr">
        <is>
          <t>Bukan fiksi</t>
        </is>
      </c>
      <c r="P1407" s="260" t="n">
        <v>2016</v>
      </c>
      <c r="Q1407" s="260" t="n">
        <v>2020</v>
      </c>
      <c r="R1407" s="223" t="inlineStr">
        <is>
          <t>Rapha Publishing</t>
        </is>
      </c>
      <c r="S1407" s="223" t="inlineStr">
        <is>
          <t>Andi Offset CV</t>
        </is>
      </c>
      <c r="T1407" s="223" t="inlineStr">
        <is>
          <t>Lokal</t>
        </is>
      </c>
      <c r="U1407" s="261" t="n">
        <v>118</v>
      </c>
      <c r="V1407" s="86" t="inlineStr">
        <is>
          <t>pdf</t>
        </is>
      </c>
      <c r="W1407" s="223" t="inlineStr">
        <is>
          <t>3.8 MB</t>
        </is>
      </c>
      <c r="X1407" s="225" t="inlineStr">
        <is>
          <t>&lt;p&gt;Dalam setiap agama memiliki konsep, &amp;lsquo;Kesehatan jiwa diperkuat dengan puasa&amp;rsquo;. Namun, akan sangat miris ketika dalam penerapannya, kesehatan fisik atau tubuh menjadi terganggu. Puasa memberi manfaat yang sangat banyak bagi kesehatan tubuh, seperti membantu mengeliminasi racun dan mengurangi lemak yang berbahaya. Hal ini dikarenakan puasa mengurangi asupan kalori sekitar 20-30%. Seiring berkembangnya ilmu, puasa dijadikan salah satu terapi untuk mencegah atau melawan beberapa penyakit degeneratif. Penyumbatan pembuluh darah dalam bentuk aterosklerosis (pengerasan atau pengapuran pembuluh darah) disebabkan kadar tinggi kolesterol darah yang terjadi dalam jangka panjang. Jika keadaan menghantam otak, maka akan mengakibatkan stroke. Sementara itu, jika keadaan tersebut menyerang jantung, maka akan menyebabkan penyakit pada jantung. Hasil penelitian menunjukkan bahwa peningkatan HDL (kolesterol sehat/baik) dan penurunan lemak tligiserol sekitar 20 titik dapat dilakukan melalui puasa. Sekadar informasi, lemak trigliserol berperan dalam pembentukan LDL (kolesterol yang merusak kesehatan).x SEHAT SAAT PUASA Kolesterol dalam jumlah tinggi dan dapat merugikan kesehatan terdapat dalam pangan hewani, sedangkan kolesterol baik terkandung dalam pangan nabati. Oleh karena itu, agar manfaat kesehatan dapat ditingkatkan selama puasa, seperti mengurangi risiko stroke dan penyakit jantung, maka makanan dengan kadar kolesterol serta lemak tinggi harus dikurangi pada saat sahur dan berbuka puasa. Sebagai contoh, jangan terlalu berlebihan mengonsumsi daging merah (daging sapi, kambing, kerbau, dll), sedangkan daging putih, seperti daging ayam, boleh dikonsumsi dalam jumlah sedang. Perbanyaklah makan ikan, terutama ikan laut karena kaya akan protein, omega-3, omega-6, mineral, dan vitamin yang membantu menjaga kesehatan pembuluh darah dan jantung. Buah dan sayur pun sangat berguna bagi kesehatan karena dapat mencegah penyakit jantung dan stroke. Secara perlahan, sayur dan buah juga menyuplai energi ke tubuh. Bagi orang sehat, puasa dapat mengurangi risiko terserang penyakit diabetes tipe-2. Secara fisiologis, pengonsumsian kalori berkurang yang mampu mengurangi kadar gula darah dan sirkulasi hormon insulin. Hal ini akan meningkatkan sensitifitas hormon insulin dalam menurunkan suhu tubuh dan menormalkan kadar gula darah. Jika gula darah dikontrol dengan baik, maka penyakit diabetes tipe-2 dapat dicegah. Penyakit diabetes tipe- 2 terjadi karena tingkat sensitivitas hormon insulin berkurangKATA PENGANTAR xi sehingga tidak dapat mengontrol gula darah. Melalui buku ini, saya berharap pembaca mendapatkan pengertian dasar sehingga puasa menjadi sesuatu yang berguna baik untuk kesehatan jiwa maupun tubuh kita. Selamat berpuasa&lt;/p&gt;</t>
        </is>
      </c>
      <c r="Y1407" s="262" t="n">
        <v>63500</v>
      </c>
      <c r="Z1407" s="226" t="n"/>
      <c r="AA1407" s="241">
        <f>Y1874*Z1874</f>
        <v/>
      </c>
      <c r="AB1407" s="237" t="inlineStr">
        <is>
          <t>511a0fd2-75c6-4c1d-b41e-7dbe04578ff8</t>
        </is>
      </c>
    </row>
    <row r="1408" ht="15" customHeight="1" s="283">
      <c r="A1408" s="109" t="n">
        <v>1866</v>
      </c>
      <c r="B1408" s="222">
        <f>HYPERLINK("https://mocostore.moco.co.id/catalog/"&amp;AB1875,"Klik Disini")</f>
        <v/>
      </c>
      <c r="C1408" s="223" t="inlineStr">
        <is>
          <t>Smart Eating, dilengkapi Dengan Kamus Makanan, Minuman, jajanan Dan Sayuran Sehat Dan Ideal Dengan 4 M</t>
        </is>
      </c>
      <c r="D1408" s="223" t="n"/>
      <c r="E1408" s="223" t="inlineStr">
        <is>
          <t>Yohanes Sunardi</t>
        </is>
      </c>
      <c r="F1408" s="223" t="inlineStr">
        <is>
          <t>978-979-29-5805-8</t>
        </is>
      </c>
      <c r="G1408" s="223" t="inlineStr">
        <is>
          <t>978-623-6822-04-3</t>
        </is>
      </c>
      <c r="H1408" s="223" t="inlineStr">
        <is>
          <t>Kesehatan</t>
        </is>
      </c>
      <c r="I1408" s="258" t="inlineStr">
        <is>
          <t>Perguruan Tinggi</t>
        </is>
      </c>
      <c r="J1408" s="186" t="inlineStr">
        <is>
          <t>009.24</t>
        </is>
      </c>
      <c r="K1408" s="223" t="n"/>
      <c r="L1408" s="264" t="n"/>
      <c r="M1408" s="265" t="n"/>
      <c r="N1408" s="223" t="inlineStr">
        <is>
          <t>Indonesia</t>
        </is>
      </c>
      <c r="O1408" s="223" t="inlineStr">
        <is>
          <t>Bukan fiksi</t>
        </is>
      </c>
      <c r="P1408" s="260" t="n">
        <v>2016</v>
      </c>
      <c r="Q1408" s="260" t="n">
        <v>2020</v>
      </c>
      <c r="R1408" s="223" t="inlineStr">
        <is>
          <t>Rapha Publishing</t>
        </is>
      </c>
      <c r="S1408" s="223" t="inlineStr">
        <is>
          <t>Andi Offset CV</t>
        </is>
      </c>
      <c r="T1408" s="223" t="inlineStr">
        <is>
          <t>Lokal</t>
        </is>
      </c>
      <c r="U1408" s="261" t="n">
        <v>160</v>
      </c>
      <c r="V1408" s="86" t="inlineStr">
        <is>
          <t>pdf</t>
        </is>
      </c>
      <c r="W1408" s="223" t="inlineStr">
        <is>
          <t>3.3 MB</t>
        </is>
      </c>
      <c r="X1408" s="225" t="inlineStr">
        <is>
          <t>&lt;p&gt;Agus Budiarto, Pemilik G+MANAGEMENT CONSULTANT &amp;quot;Pekerjaan menuntut saya untuk mengelilingi Nusantara guna membantu klien mengubah sistem pabriknya yang lemah agar menjadi tertata dengan baik. Dari Jakarta hingga Papua sudah saya jelajahi. Setiap daerah memiliki keunikan makanan tersendiri dan terkadang pengetahuan kesehatan yang saya miliki masih terbatas. Namun, kesulitan itu sudah dapat diatasi karena melalui buku Smart Eating tulisan saudara saya, Yohanes Sunardi, saya bisa hidup sehat tanpa kelaparan. Teori yang disajikan sedikit unik, membobol teori-teori kesehatan selama ini, tetapi penuh dengan alasan masuk akal yang dapat dipertanggungjawabkan. Buku ini layak untuk dibaca karena saya ingin Anda diberkati, seperti saya.&amp;quot;&lt;/p&gt;</t>
        </is>
      </c>
      <c r="Y1408" s="262" t="n">
        <v>79500</v>
      </c>
      <c r="Z1408" s="226" t="n"/>
      <c r="AA1408" s="241">
        <f>Y1875*Z1875</f>
        <v/>
      </c>
      <c r="AB1408" s="237" t="inlineStr">
        <is>
          <t>815b6a05-e622-41ed-9f2c-57f165a7beda</t>
        </is>
      </c>
    </row>
    <row r="1409" ht="15" customHeight="1" s="283">
      <c r="A1409" s="109" t="n">
        <v>1867</v>
      </c>
      <c r="B1409" s="222">
        <f>HYPERLINK("https://mocostore.moco.co.id/catalog/"&amp;AB1876,"Klik Disini")</f>
        <v/>
      </c>
      <c r="C1409" s="223" t="inlineStr">
        <is>
          <t>Keajaiban Air &amp; Buah Jadi Satu: Infused Water, Mendapatkan Air Yang Bervitamin, Sehat, Segar &amp; Berkelas!</t>
        </is>
      </c>
      <c r="D1409" s="223" t="n"/>
      <c r="E1409" s="223" t="inlineStr">
        <is>
          <t>Feri Sulianta</t>
        </is>
      </c>
      <c r="F1409" s="223" t="inlineStr">
        <is>
          <t>978-979-29-5206-3</t>
        </is>
      </c>
      <c r="G1409" s="223" t="inlineStr">
        <is>
          <t>978-623-6822-10-4</t>
        </is>
      </c>
      <c r="H1409" s="223" t="inlineStr">
        <is>
          <t>Kesehatan</t>
        </is>
      </c>
      <c r="I1409" s="258" t="inlineStr">
        <is>
          <t>Perguruan Tinggi</t>
        </is>
      </c>
      <c r="J1409" s="186" t="inlineStr">
        <is>
          <t>009.24</t>
        </is>
      </c>
      <c r="K1409" s="264" t="inlineStr">
        <is>
          <t>Tidak Tersedia</t>
        </is>
      </c>
      <c r="L1409" s="264" t="n"/>
      <c r="M1409" s="265" t="inlineStr">
        <is>
          <t>Tidak Tersedia</t>
        </is>
      </c>
      <c r="N1409" s="223" t="inlineStr">
        <is>
          <t>Indonesia</t>
        </is>
      </c>
      <c r="O1409" s="223" t="inlineStr">
        <is>
          <t>Bukan fiksi</t>
        </is>
      </c>
      <c r="P1409" s="260" t="n">
        <v>2016</v>
      </c>
      <c r="Q1409" s="260" t="n">
        <v>2020</v>
      </c>
      <c r="R1409" s="223" t="inlineStr">
        <is>
          <t>Rapha Publishing</t>
        </is>
      </c>
      <c r="S1409" s="223" t="inlineStr">
        <is>
          <t>Andi Offset CV</t>
        </is>
      </c>
      <c r="T1409" s="223" t="inlineStr">
        <is>
          <t>Lokal</t>
        </is>
      </c>
      <c r="U1409" s="261" t="n">
        <v>112</v>
      </c>
      <c r="V1409" s="86" t="inlineStr">
        <is>
          <t>pdf</t>
        </is>
      </c>
      <c r="W1409" s="223" t="inlineStr">
        <is>
          <t>4.0 MB</t>
        </is>
      </c>
      <c r="X1409" s="225" t="inlineStr">
        <is>
          <t>&lt;p&gt;&amp;ldquo;Keajaiban Air &amp;amp; Buah Jadi Satu: Infused Water&amp;rdquo; ditujukan bagi Anda yang ingin menerapkan pola hidup sehat. Media air dan padu padan dengan buah, sayuran, dan herba ternyata mendatangkan kenikmatan tersediri plus segudang manfaat bagi tubuh. Buku ini juga menyajikan cara memilih peralatan tepat untuk membuat infused water, memberikan ragam pilihan material yang akan digunakan dalam infusi, dan berbagai tip dalam menciptakan water spa yang pasti Anda sukai&lt;/p&gt;</t>
        </is>
      </c>
      <c r="Y1409" s="262" t="n">
        <v>56500</v>
      </c>
      <c r="Z1409" s="226" t="n"/>
      <c r="AA1409" s="241">
        <f>Y1876*Z1876</f>
        <v/>
      </c>
      <c r="AB1409" s="237" t="inlineStr">
        <is>
          <t>8e6886f3-36cd-4a07-8088-4389c53ac1a0</t>
        </is>
      </c>
    </row>
    <row r="1410" ht="15" customHeight="1" s="283">
      <c r="A1410" s="109" t="n">
        <v>1870</v>
      </c>
      <c r="B1410" s="222">
        <f>HYPERLINK("https://mocostore.moco.co.id/catalog/"&amp;AB1879,"Klik Disini")</f>
        <v/>
      </c>
      <c r="C1410" s="223" t="inlineStr">
        <is>
          <t>Making Indonesia 4.0 â€“ Transformasi Industri Manufaktur Nasional ke Industri 4.0</t>
        </is>
      </c>
      <c r="D1410" s="223" t="n"/>
      <c r="E1410" s="223" t="inlineStr">
        <is>
          <t>Ngakan Timur Antara, Bambang Riznanto, Rizalul Kalam, Dimas Muhamad, &amp; Hari Wisnu Murti</t>
        </is>
      </c>
      <c r="F1410" s="223" t="inlineStr">
        <is>
          <t>978-623-01-0274-5</t>
        </is>
      </c>
      <c r="G1410" s="223" t="inlineStr">
        <is>
          <t>978-623-01-0275-2</t>
        </is>
      </c>
      <c r="H1410" s="223" t="inlineStr">
        <is>
          <t>Profesional dan Teknis</t>
        </is>
      </c>
      <c r="I1410" s="258" t="inlineStr">
        <is>
          <t>Perguruan Tinggi</t>
        </is>
      </c>
      <c r="J1410" s="186" t="inlineStr">
        <is>
          <t>009.03</t>
        </is>
      </c>
      <c r="K1410" s="223" t="n"/>
      <c r="L1410" s="264" t="n"/>
      <c r="M1410" s="265" t="n"/>
      <c r="N1410" s="223" t="inlineStr">
        <is>
          <t>Indonesia</t>
        </is>
      </c>
      <c r="O1410" s="223" t="inlineStr">
        <is>
          <t>Bukan fiksi</t>
        </is>
      </c>
      <c r="P1410" s="260" t="n">
        <v>2019</v>
      </c>
      <c r="Q1410" s="260" t="n">
        <v>2019</v>
      </c>
      <c r="R1410" s="223" t="inlineStr">
        <is>
          <t>Penerbit Andi</t>
        </is>
      </c>
      <c r="S1410" s="223" t="inlineStr">
        <is>
          <t>Andi Offset CV</t>
        </is>
      </c>
      <c r="T1410" s="223" t="inlineStr">
        <is>
          <t>Lokal</t>
        </is>
      </c>
      <c r="U1410" s="261" t="n">
        <v>142</v>
      </c>
      <c r="V1410" s="86" t="inlineStr">
        <is>
          <t>pdf</t>
        </is>
      </c>
      <c r="W1410" s="223" t="inlineStr">
        <is>
          <t>3.5 MB</t>
        </is>
      </c>
      <c r="X1410" s="225" t="inlineStr">
        <is>
          <t>&lt;p&gt;Buku Making Indonesia 4.0 &amp;ndash; Transformasi Industri Manufaktur Nasional ke Industri 4.0 dapat selesai disusun dan diterbitkan. Buku yang mengangkat tema industri&lt;br /&gt;
 4.0 ini merupakan buku kedua penulis, di mana sebelumnya, buku&lt;br /&gt;
 pertama penulis yang berjudul Making Indonesia 4.0: Perjalanan&lt;br /&gt;
 Indonesia Menyongsong Revolusi Industri Keempat telah terbit pada&lt;br /&gt;
 awal tahun 2019. Industri 4.0 masih menjadi topik pembicaraan yang hangat di&lt;br /&gt;
 media massa dan masyarakat karena membawa dampak yang&lt;br /&gt;
 bersifat disruptif, sehingga buku referensi terkait industri 4.0 masih&lt;br /&gt;
 dibutuhkan di masyarakat secara luas. Buku ini disusun secara sistematik, dimulai dari dampak perang dagang terhadap perekonomian dunia dan Indonesia, pentingnya&lt;br /&gt;
 daya saing dan kemandirian industri untuk menopang pertumbuhan&lt;br /&gt;
 ekonomi, sampai pada pembahasan kesiapan negara-negara di&lt;br /&gt;
 dunia dalam bertransformasi di era Revolusi Industri Ke-4, termasuk&lt;br /&gt;
 kesiapan transformasi industri. Secara khusus, buku ini membahas&lt;br /&gt;
 peta tingkat kesiapan industri di Indonesia untuk bertransformasi ke&lt;br /&gt;
 industri 4.0.&lt;br /&gt;
 &amp;nbsp;&lt;/p&gt;</t>
        </is>
      </c>
      <c r="Y1410" s="262" t="n">
        <v>61000</v>
      </c>
      <c r="Z1410" s="226" t="n"/>
      <c r="AA1410" s="241">
        <f>Y1879*Z1879</f>
        <v/>
      </c>
      <c r="AB1410" s="237" t="inlineStr">
        <is>
          <t>da30ba3b-ba0b-4dbf-95ba-d8b18d48b9d4</t>
        </is>
      </c>
    </row>
    <row r="1411" ht="15" customHeight="1" s="283">
      <c r="A1411" s="109" t="n">
        <v>1871</v>
      </c>
      <c r="B1411" s="222">
        <f>HYPERLINK("https://mocostore.moco.co.id/catalog/"&amp;AB1880,"Klik Disini")</f>
        <v/>
      </c>
      <c r="C1411" s="223" t="inlineStr">
        <is>
          <t>Modecular Docking Parasetamol Dan Analognya Menggunakan Plants</t>
        </is>
      </c>
      <c r="D1411" s="223" t="n"/>
      <c r="E1411" s="223" t="inlineStr">
        <is>
          <t>Hari Purnomo</t>
        </is>
      </c>
      <c r="F1411" s="223" t="inlineStr">
        <is>
          <t>978-623-7239-40-6</t>
        </is>
      </c>
      <c r="G1411" s="223" t="inlineStr">
        <is>
          <t>978-623-7239-39-0</t>
        </is>
      </c>
      <c r="H1411" s="223" t="inlineStr">
        <is>
          <t>Kesehatan</t>
        </is>
      </c>
      <c r="I1411" s="258" t="inlineStr">
        <is>
          <t>Perguruan Tinggi</t>
        </is>
      </c>
      <c r="J1411" s="186" t="inlineStr">
        <is>
          <t>009.24</t>
        </is>
      </c>
      <c r="K1411" s="223" t="n"/>
      <c r="L1411" s="264" t="n"/>
      <c r="M1411" s="265" t="n"/>
      <c r="N1411" s="223" t="inlineStr">
        <is>
          <t>Indonesia</t>
        </is>
      </c>
      <c r="O1411" s="223" t="inlineStr">
        <is>
          <t>Bukan fiksi</t>
        </is>
      </c>
      <c r="P1411" s="260" t="n">
        <v>2019</v>
      </c>
      <c r="Q1411" s="260" t="n">
        <v>2020</v>
      </c>
      <c r="R1411" s="223" t="inlineStr">
        <is>
          <t>Rapha Publishing</t>
        </is>
      </c>
      <c r="S1411" s="223" t="inlineStr">
        <is>
          <t>Andi Offset CV</t>
        </is>
      </c>
      <c r="T1411" s="223" t="inlineStr">
        <is>
          <t>Lokal</t>
        </is>
      </c>
      <c r="U1411" s="261" t="n">
        <v>240</v>
      </c>
      <c r="V1411" s="86" t="inlineStr">
        <is>
          <t>pdf</t>
        </is>
      </c>
      <c r="W1411" s="223" t="inlineStr">
        <is>
          <t>10.6 MB</t>
        </is>
      </c>
      <c r="X1411" s="225" t="inlineStr">
        <is>
          <t>&lt;p&gt;Buku ini membahas Molecular Docking (dapat dipraktekkan), merupakan aplikasi dari SBDD (Structure Base Drugs Design). SBDD adalah bagian dari CADD (Computer Aid Drug Design) atau Desain Obat Berbantuan Komputer. Seperti diketahui secara garis besar CADD meliputi SBDD dan LBDD (Ligand Base Drug Design). SBDD adalah desain obat berbasi struktur, struktur dalam hal ini adalah reseptor. Dengan demikian untuk mendesain obat perlu diketahui reseptor tempat kerja obat tersebut. Reseptor sebagai template dan molecular docking sebagai aplikasi cara ini. Selain untuk mendesain molekul, molecular docking dapat digunakan untuk memprediksi mekanisme kerja molekuler suatu obat. Software dalam buku ini beroperasi di windows bit64 (laptop/pc). Sebaiknya dengan RAM minimum 4GB.&lt;/p&gt;</t>
        </is>
      </c>
      <c r="Y1411" s="262" t="n">
        <v>158000</v>
      </c>
      <c r="Z1411" s="226" t="n"/>
      <c r="AA1411" s="241">
        <f>Y1880*Z1880</f>
        <v/>
      </c>
      <c r="AB1411" s="237" t="inlineStr">
        <is>
          <t>5dd59c9e-fe57-4866-b7a4-d49a82d20c81</t>
        </is>
      </c>
    </row>
    <row r="1412" ht="15" customHeight="1" s="283">
      <c r="A1412" s="109" t="n">
        <v>1872</v>
      </c>
      <c r="B1412" s="222">
        <f>HYPERLINK("https://mocostore.moco.co.id/catalog/"&amp;AB1881,"Klik Disini")</f>
        <v/>
      </c>
      <c r="C1412" s="223" t="inlineStr">
        <is>
          <t>Hubungan Kuantitatif Struktur Dan Aktivitas</t>
        </is>
      </c>
      <c r="D1412" s="223" t="n"/>
      <c r="E1412" s="223" t="inlineStr">
        <is>
          <t>Hari Purnomo</t>
        </is>
      </c>
      <c r="F1412" s="223" t="inlineStr">
        <is>
          <t>978-602-53471-6-0</t>
        </is>
      </c>
      <c r="G1412" s="223" t="inlineStr">
        <is>
          <t>978-602-53471-7-7</t>
        </is>
      </c>
      <c r="H1412" s="223" t="inlineStr">
        <is>
          <t>Kedokteran &amp; Medis</t>
        </is>
      </c>
      <c r="I1412" s="258" t="inlineStr">
        <is>
          <t>Perguruan Tinggi</t>
        </is>
      </c>
      <c r="J1412" s="186" t="inlineStr">
        <is>
          <t>009.02</t>
        </is>
      </c>
      <c r="K1412" s="223" t="inlineStr">
        <is>
          <t>Tidak Tersedia</t>
        </is>
      </c>
      <c r="L1412" s="264" t="n"/>
      <c r="M1412" s="265" t="inlineStr">
        <is>
          <t>Tidak Tersedia</t>
        </is>
      </c>
      <c r="N1412" s="223" t="inlineStr">
        <is>
          <t>Indonesia</t>
        </is>
      </c>
      <c r="O1412" s="223" t="inlineStr">
        <is>
          <t>Bukan fiksi</t>
        </is>
      </c>
      <c r="P1412" s="260" t="n">
        <v>2019</v>
      </c>
      <c r="Q1412" s="260" t="n">
        <v>2020</v>
      </c>
      <c r="R1412" s="223" t="inlineStr">
        <is>
          <t>Rapha Publishing</t>
        </is>
      </c>
      <c r="S1412" s="223" t="inlineStr">
        <is>
          <t>Andi Offset CV</t>
        </is>
      </c>
      <c r="T1412" s="223" t="inlineStr">
        <is>
          <t>Lokal</t>
        </is>
      </c>
      <c r="U1412" s="261" t="n">
        <v>192</v>
      </c>
      <c r="V1412" s="86" t="inlineStr">
        <is>
          <t>pdf</t>
        </is>
      </c>
      <c r="W1412" s="223" t="inlineStr">
        <is>
          <t>7.1 MB</t>
        </is>
      </c>
      <c r="X1412" s="225" t="inlineStr">
        <is>
          <t>&lt;p&gt;Buku ini merupakan aplikasi dari HKSA (Hubungan Kuantitatif Struktur dan Aktifitas). HKSA adalah bagian dari Kimia Komputasi dalam bidang Kimia Medisinal. Kimia Medisinal adalah mata kuliah wajib bagi mahasiswa Fakultas Farmasi di seluruh Indonesia. Beberapa buku uang membahas HKSA baik dalam bahasa Indonesia maupun dalam bahasa asing membahas HKSA dari segi teori. Keunggulan buku ini selain berisi teori juga praktek yang disertai software buidqsar free yang dapat digunaka untuk mengolah data sehingga mendapatkan persamaan garis yang &amp;#39;membumi&amp;#39;, artinya pembaca dapat mendesain senyawa baru yang elbih unggul dari yang sudah ada.&lt;/p&gt;</t>
        </is>
      </c>
      <c r="Y1412" s="262" t="n">
        <v>114000</v>
      </c>
      <c r="Z1412" s="226" t="n"/>
      <c r="AA1412" s="241">
        <f>Y1881*Z1881</f>
        <v/>
      </c>
      <c r="AB1412" s="237" t="inlineStr">
        <is>
          <t>e4eb7f83-a606-422b-b521-8732fc9c17b2</t>
        </is>
      </c>
    </row>
    <row r="1413" ht="15" customHeight="1" s="283">
      <c r="A1413" s="109" t="n">
        <v>1875</v>
      </c>
      <c r="B1413" s="222">
        <f>HYPERLINK("https://mocostore.moco.co.id/catalog/"&amp;AB1884,"Klik Disini")</f>
        <v/>
      </c>
      <c r="C1413" s="223" t="inlineStr">
        <is>
          <t>96 Nutrisi Kehidupan</t>
        </is>
      </c>
      <c r="D1413" s="223" t="n"/>
      <c r="E1413" s="223" t="inlineStr">
        <is>
          <t>Sulistyanto</t>
        </is>
      </c>
      <c r="F1413" s="223" t="inlineStr">
        <is>
          <t>978-623-7519-10-2</t>
        </is>
      </c>
      <c r="G1413" s="223" t="inlineStr">
        <is>
          <t>978-623-7519-11-9</t>
        </is>
      </c>
      <c r="H1413" s="223" t="inlineStr">
        <is>
          <t>Agama Kristen</t>
        </is>
      </c>
      <c r="I1413" s="258" t="inlineStr">
        <is>
          <t>Perguruan Tinggi</t>
        </is>
      </c>
      <c r="J1413" s="186" t="inlineStr">
        <is>
          <t>009.16</t>
        </is>
      </c>
      <c r="K1413" s="223" t="inlineStr">
        <is>
          <t>Edisi Ke-1</t>
        </is>
      </c>
      <c r="L1413" s="223" t="n"/>
      <c r="M1413" s="259" t="inlineStr">
        <is>
          <t>Tidak Tersedia</t>
        </is>
      </c>
      <c r="N1413" s="223" t="inlineStr">
        <is>
          <t>Indonesia</t>
        </is>
      </c>
      <c r="O1413" s="223" t="inlineStr">
        <is>
          <t>Bukan fiksi</t>
        </is>
      </c>
      <c r="P1413" s="260" t="n">
        <v>2020</v>
      </c>
      <c r="Q1413" s="260" t="n">
        <v>2021</v>
      </c>
      <c r="R1413" s="223" t="inlineStr">
        <is>
          <t>PBMR Andi</t>
        </is>
      </c>
      <c r="S1413" s="223" t="inlineStr">
        <is>
          <t>Andi Offset CV</t>
        </is>
      </c>
      <c r="T1413" s="223" t="inlineStr">
        <is>
          <t>Lokal</t>
        </is>
      </c>
      <c r="U1413" s="261" t="n">
        <v>402</v>
      </c>
      <c r="V1413" s="86" t="inlineStr">
        <is>
          <t>pdf</t>
        </is>
      </c>
      <c r="W1413" s="223" t="inlineStr">
        <is>
          <t>4.4 MB</t>
        </is>
      </c>
      <c r="X1413" s="225" t="inlineStr">
        <is>
          <t>&lt;p&gt;Nutrisi adalah zat yang terkandung dalam makanan yang berguna bagi tubuh, sehingga seseorang dapat menjalani hidup dengan lebih optimal. Buku ini pun ditulis untuk tujuan yang sama, tak sekadar untuk menambah wawasan, tetapi dapat menjadi acuan, petunjuk, maupun pedoman bagi pembaca dalam mengarungi kehidupan ini. 96 Nutrisi Kehidupan berisi kumpulan artikel yang dibagi dalam 7 kategori, yakni: 1) Nutrisi bagi batin; 2) Nutrisi bagi hati; 3) Nutrisi bagi jiwa; 4) Nutrisi bagi kesenangan; 5) Nutrisi bagi perasaan; 6)Nutrisi bagi pikiran; dan 7) Nutrisi bagi tubuh. Kumpulan tulisan hasil dari melihat, mendengar, mengalami, dan merenung ini diharapkan dapat menggugah ingatan pembaca untuk selalu berperilaku arif dan bijaksana dalam menyikapi hidup. Buku ini pun diyakini dapat mengubah hidup apabila dibaca dengan baik, direnungkan, dan dipraktikkan!&lt;/p&gt;</t>
        </is>
      </c>
      <c r="Y1413" s="262" t="n">
        <v>80000</v>
      </c>
      <c r="Z1413" s="226" t="n"/>
      <c r="AA1413" s="241">
        <f>Y1884*Z1884</f>
        <v/>
      </c>
      <c r="AB1413" s="237" t="inlineStr">
        <is>
          <t>1c3e8aa6-be47-4949-a87b-aeec99c515f5</t>
        </is>
      </c>
    </row>
    <row r="1414" ht="15" customHeight="1" s="283">
      <c r="A1414" s="109" t="n">
        <v>1878</v>
      </c>
      <c r="B1414" s="222">
        <f>HYPERLINK("https://mocostore.moco.co.id/catalog/"&amp;AB1887,"Klik Disini")</f>
        <v/>
      </c>
      <c r="C1414" s="223" t="inlineStr">
        <is>
          <t>Mitologi Yunani, Mengupas Tuntas Mitos-mitos Dalam Kebudayaan Yunani</t>
        </is>
      </c>
      <c r="D1414" s="223" t="n"/>
      <c r="E1414" s="223" t="inlineStr">
        <is>
          <t>Jonar S</t>
        </is>
      </c>
      <c r="F1414" s="223" t="inlineStr">
        <is>
          <t>978-623-7519-28-7</t>
        </is>
      </c>
      <c r="G1414" s="223" t="inlineStr">
        <is>
          <t>978-623-7519-29-4</t>
        </is>
      </c>
      <c r="H1414" s="223" t="inlineStr">
        <is>
          <t>Agama Kristen</t>
        </is>
      </c>
      <c r="I1414" s="258" t="inlineStr">
        <is>
          <t>Perguruan Tinggi</t>
        </is>
      </c>
      <c r="J1414" s="186" t="inlineStr">
        <is>
          <t>009.16</t>
        </is>
      </c>
      <c r="K1414" s="264" t="inlineStr">
        <is>
          <t>Edisi Ke-1</t>
        </is>
      </c>
      <c r="L1414" s="264" t="n"/>
      <c r="M1414" s="265" t="inlineStr">
        <is>
          <t>Tidak Tersedia</t>
        </is>
      </c>
      <c r="N1414" s="223" t="inlineStr">
        <is>
          <t>Indonesia</t>
        </is>
      </c>
      <c r="O1414" s="223" t="inlineStr">
        <is>
          <t>Bukan fiksi</t>
        </is>
      </c>
      <c r="P1414" s="260" t="n">
        <v>2020</v>
      </c>
      <c r="Q1414" s="260" t="n">
        <v>2021</v>
      </c>
      <c r="R1414" s="223" t="inlineStr">
        <is>
          <t>PBMR Andi</t>
        </is>
      </c>
      <c r="S1414" s="223" t="inlineStr">
        <is>
          <t>Andi Offset CV</t>
        </is>
      </c>
      <c r="T1414" s="223" t="inlineStr">
        <is>
          <t>Lokal</t>
        </is>
      </c>
      <c r="U1414" s="261" t="n">
        <v>274</v>
      </c>
      <c r="V1414" s="86" t="inlineStr">
        <is>
          <t>pdf</t>
        </is>
      </c>
      <c r="W1414" s="223" t="inlineStr">
        <is>
          <t>4.3 MB</t>
        </is>
      </c>
      <c r="X1414" s="225" t="inlineStr">
        <is>
          <t>&lt;p&gt;Mitologi dalam kebudayaan Yunani sudah dimulai sejak zaman dahulu, tetapi pengaruhnya masih terasa, bahkan sampai hari ini. Kita mungkin sudah familiar dengan nama-nama seperti Zeus, Hera, Hermes atau Hercules yang akan dibahas dalam buku ini beserta beberapa nama dewa-dewi lainnya negeri yang dikenal sebagai Negeri Sejuta Dewa tersebut. Dengan mengenal dan memahami beberapa tokoh dewa dewi Yunani ini, selain menambah wawasan, kita pun dapat memahami latar belakang Perjanjian Baru, dimana beberapa kota yang pernah dikunjungi Rasul Paulus, atau nama-nam kota yang disebutkan dalam Perjanjian Baru yang menyinggung kebiasan di beberapa tempat tentang pendirian kuil dan pemujaan patung para dewa yang dikultuskan. Buku ini juga berkaitan dengan Filsafat Yunani, ditulis oleh Jonar Situmorang juga, yang dapat semakin melengkapi pemahaman kita terkait kebudayaan dan pemikiran Yunani.&lt;/p&gt;</t>
        </is>
      </c>
      <c r="Y1414" s="262" t="n">
        <v>72000</v>
      </c>
      <c r="Z1414" s="226" t="n"/>
      <c r="AA1414" s="241">
        <f>Y1887*Z1887</f>
        <v/>
      </c>
      <c r="AB1414" s="237" t="inlineStr">
        <is>
          <t>15439375-530d-4136-87c0-db38ba188548</t>
        </is>
      </c>
    </row>
    <row r="1415" ht="15" customHeight="1" s="283">
      <c r="A1415" s="109" t="n">
        <v>1879</v>
      </c>
      <c r="B1415" s="222">
        <f>HYPERLINK("https://mocostore.moco.co.id/catalog/"&amp;AB1888,"Klik Disini")</f>
        <v/>
      </c>
      <c r="C1415" s="223" t="inlineStr">
        <is>
          <t>Dogmatika Kristen</t>
        </is>
      </c>
      <c r="D1415" s="223" t="n"/>
      <c r="E1415" s="223" t="inlineStr">
        <is>
          <t>Kresbinol Labobar</t>
        </is>
      </c>
      <c r="F1415" s="223" t="inlineStr">
        <is>
          <t>978-623-7519-50-8</t>
        </is>
      </c>
      <c r="G1415" s="223" t="inlineStr">
        <is>
          <t>978-623-7519-51-5</t>
        </is>
      </c>
      <c r="H1415" s="223" t="inlineStr">
        <is>
          <t>Agama Kristen</t>
        </is>
      </c>
      <c r="I1415" s="258" t="inlineStr">
        <is>
          <t>Perguruan Tinggi</t>
        </is>
      </c>
      <c r="J1415" s="186" t="inlineStr">
        <is>
          <t>009.16</t>
        </is>
      </c>
      <c r="K1415" s="223" t="inlineStr">
        <is>
          <t>Edisi Ke-1</t>
        </is>
      </c>
      <c r="L1415" s="223" t="n"/>
      <c r="M1415" s="259" t="inlineStr">
        <is>
          <t>Tidak Tersedia</t>
        </is>
      </c>
      <c r="N1415" s="223" t="inlineStr">
        <is>
          <t>Indonesia</t>
        </is>
      </c>
      <c r="O1415" s="223" t="inlineStr">
        <is>
          <t>Bukan fiksi</t>
        </is>
      </c>
      <c r="P1415" s="260" t="n">
        <v>2020</v>
      </c>
      <c r="Q1415" s="260" t="n">
        <v>2021</v>
      </c>
      <c r="R1415" s="223" t="inlineStr">
        <is>
          <t>Penerbit Andi</t>
        </is>
      </c>
      <c r="S1415" s="223" t="inlineStr">
        <is>
          <t>Andi Offset CV</t>
        </is>
      </c>
      <c r="T1415" s="223" t="inlineStr">
        <is>
          <t>Lokal</t>
        </is>
      </c>
      <c r="U1415" s="261" t="n">
        <v>163</v>
      </c>
      <c r="V1415" s="86" t="inlineStr">
        <is>
          <t>pdf</t>
        </is>
      </c>
      <c r="W1415" s="223" t="inlineStr">
        <is>
          <t>3.2 MB</t>
        </is>
      </c>
      <c r="X1415" s="225" t="inlineStr">
        <is>
          <t>&lt;p&gt;Kehadiran gereja di dunia erat hubungannya dengan misi Allah. Sebagai persekutuan orang-orang percaya, gereja diutus oleh Allah untuk melakukan tugas misi di dunia ini, yakni menjadikan segala bangsa murid Tuhan Yesus.&lt;br /&gt;
 Untuk menunaikan misi Allah tersebut, gereja memerlukan kuasa Allah, sebagai penggerak utama dari misi yang dikerjakan itu. Tanpa campur tangan Allah, gereja tidak dapat melakukan misi yang dipercayakan Allah secara baik dan penuh campur tanggung jawab.&lt;br /&gt;
 Buku ini berisi hal-hal penting yang bermanfaat bagi para pembaca berkaitan dengan cara persekutuan orang-orang percaya (gereja) dapat mengenali misi Allah dan mampu melakukan misi itu di dunia secara baik, benar dan bertanggung jawab kepada Allah Sang Pemberi Misi.&lt;/p&gt;</t>
        </is>
      </c>
      <c r="Y1415" s="262" t="n">
        <v>46000</v>
      </c>
      <c r="Z1415" s="226" t="n"/>
      <c r="AA1415" s="241">
        <f>Y1888*Z1888</f>
        <v/>
      </c>
      <c r="AB1415" s="237" t="inlineStr">
        <is>
          <t>93faa542-7756-4538-85b1-c0b6238fe2b3</t>
        </is>
      </c>
    </row>
    <row r="1416" ht="15" customHeight="1" s="283">
      <c r="A1416" s="109" t="n">
        <v>1881</v>
      </c>
      <c r="B1416" s="222">
        <f>HYPERLINK("https://mocostore.moco.co.id/catalog/"&amp;AB1890,"Klik Disini")</f>
        <v/>
      </c>
      <c r="C1416" s="223" t="inlineStr">
        <is>
          <t>Disiplidemia, Nutrisi Untuk Mengatasi Gangguan Kolesterol Dan Komplikasinya</t>
        </is>
      </c>
      <c r="D1416" s="223" t="n"/>
      <c r="E1416" s="223" t="inlineStr">
        <is>
          <t>Yohanes Sunardi</t>
        </is>
      </c>
      <c r="F1416" s="223" t="inlineStr">
        <is>
          <t>978-623-7239-36-9</t>
        </is>
      </c>
      <c r="G1416" s="223" t="inlineStr">
        <is>
          <t>978-623-7239-35-2</t>
        </is>
      </c>
      <c r="H1416" s="223" t="inlineStr">
        <is>
          <t>Kesehatan</t>
        </is>
      </c>
      <c r="I1416" s="258" t="inlineStr">
        <is>
          <t>Perguruan Tinggi</t>
        </is>
      </c>
      <c r="J1416" s="186" t="inlineStr">
        <is>
          <t>009.24</t>
        </is>
      </c>
      <c r="K1416" s="223" t="inlineStr">
        <is>
          <t>Edisi Ke-1</t>
        </is>
      </c>
      <c r="L1416" s="264" t="n"/>
      <c r="M1416" s="265" t="inlineStr">
        <is>
          <t>Tidak Tersedia</t>
        </is>
      </c>
      <c r="N1416" s="223" t="inlineStr">
        <is>
          <t>Indonesia</t>
        </is>
      </c>
      <c r="O1416" s="223" t="inlineStr">
        <is>
          <t>Bukan fiksi</t>
        </is>
      </c>
      <c r="P1416" s="260" t="n">
        <v>2019</v>
      </c>
      <c r="Q1416" s="260" t="n">
        <v>2019</v>
      </c>
      <c r="R1416" s="223" t="inlineStr">
        <is>
          <t>Rapha Publishing</t>
        </is>
      </c>
      <c r="S1416" s="223" t="inlineStr">
        <is>
          <t>Andi Offset CV</t>
        </is>
      </c>
      <c r="T1416" s="223" t="inlineStr">
        <is>
          <t>Lokal</t>
        </is>
      </c>
      <c r="U1416" s="261" t="n">
        <v>180</v>
      </c>
      <c r="V1416" s="86" t="inlineStr">
        <is>
          <t>pdf</t>
        </is>
      </c>
      <c r="W1416" s="223" t="inlineStr">
        <is>
          <t>12.3 MB</t>
        </is>
      </c>
      <c r="X1416" s="225" t="inlineStr">
        <is>
          <t>&lt;p&gt;Buku ini mengupas tentang cara mengatasi kolesterol dan berbagai hal yang berpotensi untuk mengganggu kadar lemak yang jahat dalam darah alias kolesterol yang jahat yang bisa menyebabkan berbagai penyakit, diantaranya adalah jantung. Dilengkapi dengan Jus Sehat dan tip olahraga.&lt;/p&gt;</t>
        </is>
      </c>
      <c r="Y1416" s="262" t="n">
        <v>80000</v>
      </c>
      <c r="Z1416" s="226" t="n"/>
      <c r="AA1416" s="241">
        <f>Y1890*Z1890</f>
        <v/>
      </c>
      <c r="AB1416" s="237" t="inlineStr">
        <is>
          <t>3d12cf47-cc8b-48ad-8266-fb0bcb8fd9c2</t>
        </is>
      </c>
    </row>
    <row r="1417" ht="15" customHeight="1" s="283">
      <c r="A1417" s="109" t="n">
        <v>1883</v>
      </c>
      <c r="B1417" s="222">
        <f>HYPERLINK("https://mocostore.moco.co.id/catalog/"&amp;AB1892,"Klik Disini")</f>
        <v/>
      </c>
      <c r="C1417" s="223" t="inlineStr">
        <is>
          <t>Nutrisi Dan Imunitas</t>
        </is>
      </c>
      <c r="D1417" s="223" t="n"/>
      <c r="E1417" s="223" t="inlineStr">
        <is>
          <t>Yohanes Sunardi</t>
        </is>
      </c>
      <c r="F1417" s="223" t="inlineStr">
        <is>
          <t>978-623-7239-71-0</t>
        </is>
      </c>
      <c r="G1417" s="223" t="inlineStr">
        <is>
          <t>978-623-7239-70-3</t>
        </is>
      </c>
      <c r="H1417" s="223" t="inlineStr">
        <is>
          <t>Kesehatan</t>
        </is>
      </c>
      <c r="I1417" s="258" t="inlineStr">
        <is>
          <t>Perguruan Tinggi</t>
        </is>
      </c>
      <c r="J1417" s="186" t="inlineStr">
        <is>
          <t>009.24</t>
        </is>
      </c>
      <c r="K1417" s="223" t="inlineStr">
        <is>
          <t>Edisi Ke-1</t>
        </is>
      </c>
      <c r="L1417" s="264" t="n"/>
      <c r="M1417" s="265" t="inlineStr">
        <is>
          <t>Tidak Tersedia</t>
        </is>
      </c>
      <c r="N1417" s="223" t="inlineStr">
        <is>
          <t>Indonesia</t>
        </is>
      </c>
      <c r="O1417" s="223" t="inlineStr">
        <is>
          <t>Bukan fiksi</t>
        </is>
      </c>
      <c r="P1417" s="260" t="n">
        <v>2020</v>
      </c>
      <c r="Q1417" s="260" t="n">
        <v>2021</v>
      </c>
      <c r="R1417" s="223" t="inlineStr">
        <is>
          <t>Rapha Publishing</t>
        </is>
      </c>
      <c r="S1417" s="223" t="inlineStr">
        <is>
          <t>Andi Offset CV</t>
        </is>
      </c>
      <c r="T1417" s="223" t="inlineStr">
        <is>
          <t>Lokal</t>
        </is>
      </c>
      <c r="U1417" s="261" t="n">
        <v>162</v>
      </c>
      <c r="V1417" s="86" t="inlineStr">
        <is>
          <t>pdf</t>
        </is>
      </c>
      <c r="W1417" s="223" t="inlineStr">
        <is>
          <t>17.7 MB</t>
        </is>
      </c>
      <c r="X1417" s="225" t="inlineStr">
        <is>
          <t>&lt;p&gt;Seperti buku sehat dengan jus yang ditulis Mas Yohanes Sunardi dengan para dosennya, buku &amp;ldquo;Nutrisi dan Imunitas&amp;rdquo; ini juga sangat bermutu untuk dibaca. Yohanes Sunardi adalah salah satu mahasiswa saya yang rajin menulis. Saya percaya ini adalah warisan hidup sehat yang bisa dibaca oleh masyarakat luas. Jangan ragu untuk membacanya, di dalamnya ada tip jus yang luar biasa. Buku ini berbeda karena ada proses GMP dan memperhatikan titik kritis. Di bab awal diajarkan sortasi buah (proses GMP) dan menyimpannya. Bab proses dipilahkan berdasarkan fungsi buah, urutan membuatnya sangat detail (titik kritis sangat diperhatikan). Ikuti caranya sepersis mungkin dan Anda akan memperoleh hasilnya. Buku gizi ini berwarna sehingga sangat menarik bagi seluruh masyarakat.&lt;/p&gt;
 &lt;p&gt;&amp;quot;Ir. Bambang Sigit, M.P&amp;quot;&lt;/p&gt;
 &lt;p&gt;&amp;nbsp;&lt;/p&gt;
 &lt;p&gt;Sekadar info bagi Anda, kalau bisa mencegah sakit mengapa harus sakit? Ahli nutrisi yang satu ini suka berbagi kesehatan, baik di media elektronik maupun media cetak. Ilmu yang dibagi sekitar hidup sehat dengan mengatur makanan dan minuman seharihari. Buku &amp;ldquo;Nutrisi dan Imunitas&amp;rdquo; ini bukan pengganti dokter, tetapi pendamping hidup Anda dalam seharihari. Isi buku ini sangat informatif, sederhana, tetapi didukung dengan sisi ilmiah. Jika Anda suka keliling dan kuliner, Anda wajib menjaga kesehatan sesuai yang dianjurkan pada buku ini. Selamat menikmati hidup sehat.&lt;/p&gt;
 &lt;p&gt;&amp;quot;Dr. Victor Joseph Sp.JP., FIHA&amp;quot;&lt;/p&gt;</t>
        </is>
      </c>
      <c r="Y1417" s="262" t="n">
        <v>80000</v>
      </c>
      <c r="Z1417" s="226" t="n"/>
      <c r="AA1417" s="241">
        <f>Y1892*Z1892</f>
        <v/>
      </c>
      <c r="AB1417" s="237" t="inlineStr">
        <is>
          <t>df1a5127-f2de-407e-8ca2-5cbbcdc04a54</t>
        </is>
      </c>
    </row>
    <row r="1418" ht="15" customHeight="1" s="283">
      <c r="A1418" s="109" t="n">
        <v>1887</v>
      </c>
      <c r="B1418" s="222">
        <f>HYPERLINK("https://mocostore.moco.co.id/catalog/"&amp;AB1896,"Klik Disini")</f>
        <v/>
      </c>
      <c r="C1418" s="223" t="inlineStr">
        <is>
          <t>Grief Psychotherapy</t>
        </is>
      </c>
      <c r="D1418" s="223" t="n"/>
      <c r="E1418" s="223" t="inlineStr">
        <is>
          <t>Totok S. Wiryasaputra</t>
        </is>
      </c>
      <c r="F1418" s="223" t="inlineStr">
        <is>
          <t>978-623-90809-0-7</t>
        </is>
      </c>
      <c r="G1418" s="223" t="inlineStr">
        <is>
          <t>978-623-90809-1-4</t>
        </is>
      </c>
      <c r="H1418" s="223" t="inlineStr">
        <is>
          <t>Psikologi</t>
        </is>
      </c>
      <c r="I1418" s="258" t="inlineStr">
        <is>
          <t>Perguruan Tinggi</t>
        </is>
      </c>
      <c r="J1418" s="186" t="inlineStr">
        <is>
          <t>009.13</t>
        </is>
      </c>
      <c r="K1418" s="223" t="inlineStr">
        <is>
          <t>Edisi Ke-1</t>
        </is>
      </c>
      <c r="L1418" s="264" t="n"/>
      <c r="M1418" s="265" t="inlineStr">
        <is>
          <t>Tidak Tersedia</t>
        </is>
      </c>
      <c r="N1418" s="223" t="inlineStr">
        <is>
          <t>Indonesia</t>
        </is>
      </c>
      <c r="O1418" s="223" t="inlineStr">
        <is>
          <t>Bukan fiksi</t>
        </is>
      </c>
      <c r="P1418" s="260" t="n">
        <v>2019</v>
      </c>
      <c r="Q1418" s="260" t="n">
        <v>2019</v>
      </c>
      <c r="R1418" s="223" t="inlineStr">
        <is>
          <t>Pustaka Referensi</t>
        </is>
      </c>
      <c r="S1418" s="223" t="inlineStr">
        <is>
          <t>Andi Offset CV</t>
        </is>
      </c>
      <c r="T1418" s="223" t="inlineStr">
        <is>
          <t>Lokal</t>
        </is>
      </c>
      <c r="U1418" s="261" t="n">
        <v>400</v>
      </c>
      <c r="V1418" s="86" t="inlineStr">
        <is>
          <t>pdf</t>
        </is>
      </c>
      <c r="W1418" s="223" t="inlineStr">
        <is>
          <t>5.1 MB</t>
        </is>
      </c>
      <c r="X1418" s="225" t="inlineStr">
        <is>
          <t>&lt;p&gt;Buku ini membahas seluk-beluk kedukaan, sejarah dan perkembangan studi kedukaan, pengertian, kondisi, sifat, jenis, tahap kedukaan, jenis kedukaan, dan kedukaan abnormal. Semuanya dibahas secara lengkap dan rinci. Berdasarkan pengalaman praktik psikoterapi dan konseling penulis sendiri, buku ini menyajikan kiat cerdas menangani kedukaan kita sendiri dan kedukaan sesama. Tidak lupa juga buku ini membahas secara rinci dan lengkap melakukan psikoterapi dan konseling kedukaan secara kreatif dan efektif. Bahkan buku ini menyajikan contoh cara menangani kasus kedukaan berjangka waktu pendek (short-term) secara lengkap dan rinci.&lt;/p&gt;</t>
        </is>
      </c>
      <c r="Y1418" s="262" t="n">
        <v>80000</v>
      </c>
      <c r="Z1418" s="226" t="n"/>
      <c r="AA1418" s="241">
        <f>Y1896*Z1896</f>
        <v/>
      </c>
      <c r="AB1418" s="237" t="inlineStr">
        <is>
          <t>59183216-6110-49fb-b753-9f8201811a6d</t>
        </is>
      </c>
    </row>
    <row r="1419" ht="15" customHeight="1" s="283">
      <c r="A1419" s="109" t="n">
        <v>1891</v>
      </c>
      <c r="B1419" s="222">
        <f>HYPERLINK("https://mocostore.moco.co.id/catalog/"&amp;AB1900,"Klik Disini")</f>
        <v/>
      </c>
      <c r="C1419" s="223" t="inlineStr">
        <is>
          <t>Seri Desain Web: Promosi WEB Dan Registrasi Domain (Dengan Berbagai Teknik Dan Tool)</t>
        </is>
      </c>
      <c r="D1419" s="223" t="n"/>
      <c r="E1419" s="223" t="inlineStr">
        <is>
          <t>Jasmadi, ST.P</t>
        </is>
      </c>
      <c r="F1419" s="223" t="inlineStr">
        <is>
          <t>979-731-351-4</t>
        </is>
      </c>
      <c r="G1419" s="223" t="inlineStr">
        <is>
          <t>978-623-01-1555-4</t>
        </is>
      </c>
      <c r="H1419" s="223" t="inlineStr">
        <is>
          <t>Komputer &amp; Internet</t>
        </is>
      </c>
      <c r="I1419" s="258" t="inlineStr">
        <is>
          <t>Perguruan Tinggi</t>
        </is>
      </c>
      <c r="J1419" s="186" t="inlineStr">
        <is>
          <t>009.05</t>
        </is>
      </c>
      <c r="K1419" s="223" t="inlineStr">
        <is>
          <t>Edisi Ke-1</t>
        </is>
      </c>
      <c r="L1419" s="264" t="n"/>
      <c r="M1419" s="265" t="inlineStr">
        <is>
          <t>Tidak Tersedia</t>
        </is>
      </c>
      <c r="N1419" s="223" t="inlineStr">
        <is>
          <t>Indonesia</t>
        </is>
      </c>
      <c r="O1419" s="223" t="inlineStr">
        <is>
          <t>Bukan fiksi</t>
        </is>
      </c>
      <c r="P1419" s="260" t="n">
        <v>2004</v>
      </c>
      <c r="Q1419" s="260" t="n">
        <v>2018</v>
      </c>
      <c r="R1419" s="223" t="inlineStr">
        <is>
          <t>Penerbit Andi</t>
        </is>
      </c>
      <c r="S1419" s="223" t="inlineStr">
        <is>
          <t>Andi Offset CV</t>
        </is>
      </c>
      <c r="T1419" s="223" t="inlineStr">
        <is>
          <t>Lokal</t>
        </is>
      </c>
      <c r="U1419" s="261" t="n">
        <v>289</v>
      </c>
      <c r="V1419" s="86" t="inlineStr">
        <is>
          <t>pdf</t>
        </is>
      </c>
      <c r="W1419" s="223" t="inlineStr">
        <is>
          <t>10.6 MB</t>
        </is>
      </c>
      <c r="X1419" s="225" t="inlineStr">
        <is>
          <t>&lt;p&gt;Promosi web merupakan suatu cara mengenalkan website agar dikenal dan dapat dijangkau oleh pengguna Internet di seluruh dunia. Sebuah website, selain membutuhkan pengelolaan yang baik, juga perlu promo i yang cukup agar diak&amp;#39;ses oleh pengunjung. Promosi web dapat dilakukan dengan memasang website tersebut ke berbagai mesin pencari (search engine), mesin direktori, EFA (Free for All Link), dan berbagai tempat strategis lain.&lt;br /&gt;
 Buku &lt;em&gt;Seri Web Desainer &lt;/em&gt;&lt;em&gt;: &lt;/em&gt;&lt;em&gt;Promosi Web dengan Berbagai Teknik dan&lt;/em&gt;&lt;em&gt; &lt;/em&gt;&lt;em&gt;Tool Serta Registrasi &lt;/em&gt;&lt;em&gt;Domain &lt;/em&gt;&lt;strong&gt;ini akan &lt;/strong&gt;membantu Anda sebagai web desainer yang mempunyai tanggung Jawab untuk mengelola website dan promosinya.&lt;/p&gt;</t>
        </is>
      </c>
      <c r="Y1419" s="262" t="n">
        <v>80000</v>
      </c>
      <c r="Z1419" s="226" t="n"/>
      <c r="AA1419" s="241">
        <f>Y1900*Z1900</f>
        <v/>
      </c>
      <c r="AB1419" s="237" t="inlineStr">
        <is>
          <t>40dc2ba6-be97-4916-83df-d28fba1f8913</t>
        </is>
      </c>
    </row>
    <row r="1420" ht="15" customHeight="1" s="283">
      <c r="A1420" s="109" t="n">
        <v>1894</v>
      </c>
      <c r="B1420" s="222">
        <f>HYPERLINK("https://mocostore.moco.co.id/catalog/"&amp;AB1903,"Klik Disini")</f>
        <v/>
      </c>
      <c r="C1420" s="223" t="inlineStr">
        <is>
          <t>Ayo Deteksi Dini Atresia Bilier</t>
        </is>
      </c>
      <c r="D1420" s="223" t="n"/>
      <c r="E1420" s="223" t="inlineStr">
        <is>
          <t>Dr. dr. Bagus Setyoboedi, Sp.A. (K), dkk</t>
        </is>
      </c>
      <c r="F1420" s="223" t="inlineStr">
        <is>
          <t>978-623-6822-12-8</t>
        </is>
      </c>
      <c r="G1420" s="223" t="inlineStr">
        <is>
          <t>978-623-6822-11-1</t>
        </is>
      </c>
      <c r="H1420" s="223" t="inlineStr">
        <is>
          <t>Kesehatan Bayi</t>
        </is>
      </c>
      <c r="I1420" s="258" t="inlineStr">
        <is>
          <t>Perguruan Tinggi</t>
        </is>
      </c>
      <c r="J1420" s="186" t="inlineStr">
        <is>
          <t>009.24</t>
        </is>
      </c>
      <c r="K1420" s="264" t="inlineStr">
        <is>
          <t>Edisi Ke-1</t>
        </is>
      </c>
      <c r="L1420" s="264" t="n"/>
      <c r="M1420" s="265" t="inlineStr">
        <is>
          <t>Tidak Tersedia</t>
        </is>
      </c>
      <c r="N1420" s="223" t="inlineStr">
        <is>
          <t>Indonesia</t>
        </is>
      </c>
      <c r="O1420" s="223" t="inlineStr">
        <is>
          <t>Bukan fiksi</t>
        </is>
      </c>
      <c r="P1420" s="260" t="n">
        <v>2020</v>
      </c>
      <c r="Q1420" s="260" t="n">
        <v>2021</v>
      </c>
      <c r="R1420" s="223" t="inlineStr">
        <is>
          <t>Rapha Publishing</t>
        </is>
      </c>
      <c r="S1420" s="223" t="inlineStr">
        <is>
          <t>Andi Offset CV</t>
        </is>
      </c>
      <c r="T1420" s="223" t="inlineStr">
        <is>
          <t>Lokal</t>
        </is>
      </c>
      <c r="U1420" s="261" t="n">
        <v>96</v>
      </c>
      <c r="V1420" s="86" t="inlineStr">
        <is>
          <t>pdf</t>
        </is>
      </c>
      <c r="W1420" s="223" t="inlineStr">
        <is>
          <t>13.4 MB</t>
        </is>
      </c>
      <c r="X1420" s="225" t="inlineStr">
        <is>
          <t>&lt;p&gt;Atresia Bilier merupakan suatu proses peradangan yang terjadi pada saluran bilier di luar hati yang mengakibatkan tersumbatnya saluran empedu. Atresia bilier menyebabkan kolestasis, kerusakan hati kronis, dan merupakan penyebab transplantasi hati pada anak yang paling sering terjadi. Angka kejadian atresia bilier bervariasi dengan jumlah lebih banyak pada negara Asia dibanding negara Eropa dan Amerika. Peningkatan angka kejadian atresia bilier menyebabkan angka kesakitan dan kematian semakin tinggi. Atresia bilier dapat dideteksi sejak dini. Namun, seringkali orang tua membawa anak berobat ke rumah sakit dalam kondisi terlambat. Dengan deteksi dini atresia bilier, diharapkan angka kematian akibat atresia bilier menurun dan anak dapat hidup dengan kualitas yang lebih baik.&lt;/p&gt;</t>
        </is>
      </c>
      <c r="Y1420" s="262" t="n">
        <v>54000</v>
      </c>
      <c r="Z1420" s="226" t="n"/>
      <c r="AA1420" s="241">
        <f>Y1903*Z1903</f>
        <v/>
      </c>
      <c r="AB1420" s="237" t="inlineStr">
        <is>
          <t>2b7c21a5-88ad-4611-93de-aaff46358466</t>
        </is>
      </c>
    </row>
    <row r="1421" ht="15" customHeight="1" s="283">
      <c r="A1421" s="109" t="n">
        <v>1895</v>
      </c>
      <c r="B1421" s="222">
        <f>HYPERLINK("https://mocostore.moco.co.id/catalog/"&amp;AB1904,"Klik Disini")</f>
        <v/>
      </c>
      <c r="C1421" s="223" t="inlineStr">
        <is>
          <t>Hukum &amp; Peradilan Konstitusi Indonesia Sebuah Kajian Teori danPraktek Hukum Acara Konstitusi</t>
        </is>
      </c>
      <c r="D1421" s="223" t="n"/>
      <c r="E1421" s="223" t="inlineStr">
        <is>
          <t>Harrys Pratama Teguh</t>
        </is>
      </c>
      <c r="F1421" s="223" t="inlineStr">
        <is>
          <t>978-623-90809-4-5</t>
        </is>
      </c>
      <c r="G1421" s="223" t="inlineStr">
        <is>
          <t>978-623-90809-5-2</t>
        </is>
      </c>
      <c r="H1421" s="223" t="inlineStr">
        <is>
          <t>Hukum</t>
        </is>
      </c>
      <c r="I1421" s="258" t="inlineStr">
        <is>
          <t>Perguruan Tinggi</t>
        </is>
      </c>
      <c r="J1421" s="186" t="inlineStr">
        <is>
          <t>009.12</t>
        </is>
      </c>
      <c r="K1421" s="223" t="inlineStr">
        <is>
          <t>Edisi Ke-1</t>
        </is>
      </c>
      <c r="L1421" s="264" t="n"/>
      <c r="M1421" s="265" t="inlineStr">
        <is>
          <t>Tidak Tersedia</t>
        </is>
      </c>
      <c r="N1421" s="223" t="inlineStr">
        <is>
          <t>Indonesia</t>
        </is>
      </c>
      <c r="O1421" s="223" t="inlineStr">
        <is>
          <t>Bukan fiksi</t>
        </is>
      </c>
      <c r="P1421" s="260" t="n">
        <v>2019</v>
      </c>
      <c r="Q1421" s="260" t="n">
        <v>2019</v>
      </c>
      <c r="R1421" s="223" t="inlineStr">
        <is>
          <t>Pustaka Referensi</t>
        </is>
      </c>
      <c r="S1421" s="223" t="inlineStr">
        <is>
          <t>Andi Offset CV</t>
        </is>
      </c>
      <c r="T1421" s="223" t="inlineStr">
        <is>
          <t>Lokal</t>
        </is>
      </c>
      <c r="U1421" s="261" t="n">
        <v>402</v>
      </c>
      <c r="V1421" s="86" t="inlineStr">
        <is>
          <t>pdf</t>
        </is>
      </c>
      <c r="W1421" s="223" t="inlineStr">
        <is>
          <t>4.5 MB</t>
        </is>
      </c>
      <c r="X1421" s="225" t="inlineStr">
        <is>
          <t>&lt;p&gt;Buku Hukum Acara MK ini dimaksudkan untuk merespons perkembangan peradilan konstitusi yang dijalankan oleh Mahkamah Konstitusi yang di satu Sisi telah memberikan kontribusi besar terhadap perkembangan h u kum dan ketatanegaraan Indonesia, dan di Sisi lain telah memunculkan studi baru yang perlu dikaji dan diajarkan di perguruan tinggi yaitu Hukum Berita Acara Peradilan Konstitusi Di Indonesia.&lt;/p&gt;
 &lt;p&gt;Dengan semakin meluasnya studi tentang Hukum Berita Acara Peradilan Konstitusi Di Indonesia diharapkan dapat mendorong penyebarluasan dan peningkatan pemahaman peradilan konstitusi yang dijalankan oleh MK sehingga dalam jangka panjang akan memperlancar proses persidangan di MK dan pada akhirnya ikut mewujudkan visi membangun konstitusionalitas Indonesia dan mewujudkan budaya sadar berkonstitusi.&lt;/p&gt;
 &lt;p&gt;Penyusunan buku ini mengacu pada HukumAcara MK sebagaimana diatur dalam IJU MK dan Peraturan Mahkamah Konstitusi (PMK), serta diperkaya dari perspektif teoritis, komparasi, dan praktik. Di dalamnya tidak hanya berisi uraian normatif, tetapi didahului dengan penjelasan teoritis yang diikuti dengan pendalaman komparatif. Dalam penggambaran hukum acara juga diuraikan perkembangan-perkembangan yang terjadi dalam praktik peradilan di MK, disertai dengan rujukan kepada putusan-putusan MK yang telah ada dan menjadi dasar dari praktik Hukum Acara MK. Buku ini disusun sebagai salah satu rujukan pengajaran Hukum Acara Mahkamah Konstitusi. Di samping itu, dapat pula menjadi referensi yang cukup kaya bagi mahasiswa, praktisi, dan semua pembaca yang berminat mempelajari HukumAcara MK.&lt;/p&gt;</t>
        </is>
      </c>
      <c r="Y1421" s="262" t="n">
        <v>80000</v>
      </c>
      <c r="Z1421" s="226" t="n"/>
      <c r="AA1421" s="241">
        <f>Y1904*Z1904</f>
        <v/>
      </c>
      <c r="AB1421" s="237" t="inlineStr">
        <is>
          <t>81c39479-ab8d-4327-bd8d-4238b71eebd3</t>
        </is>
      </c>
    </row>
    <row r="1422" ht="15" customHeight="1" s="283">
      <c r="A1422" s="109" t="n">
        <v>1897</v>
      </c>
      <c r="B1422" s="222">
        <f>HYPERLINK("https://mocostore.moco.co.id/catalog/"&amp;AB1906,"Klik Disini")</f>
        <v/>
      </c>
      <c r="C1422" s="223" t="inlineStr">
        <is>
          <t>Step by Step SPSS 20 Analisis Data Statistik</t>
        </is>
      </c>
      <c r="D1422" s="223" t="n"/>
      <c r="E1422" s="223" t="inlineStr">
        <is>
          <t>C. Trihendradi</t>
        </is>
      </c>
      <c r="F1422" s="223" t="inlineStr">
        <is>
          <t>978-979-29-3147-1</t>
        </is>
      </c>
      <c r="G1422" s="223" t="inlineStr">
        <is>
          <t>978-623-01-1558-5</t>
        </is>
      </c>
      <c r="H1422" s="223" t="inlineStr">
        <is>
          <t>Komputer &amp; Internet</t>
        </is>
      </c>
      <c r="I1422" s="258" t="inlineStr">
        <is>
          <t>Perguruan Tinggi</t>
        </is>
      </c>
      <c r="J1422" s="186" t="inlineStr">
        <is>
          <t>009.05</t>
        </is>
      </c>
      <c r="K1422" s="223" t="inlineStr">
        <is>
          <t>Edisi Ke-1</t>
        </is>
      </c>
      <c r="L1422" s="223" t="n"/>
      <c r="M1422" s="259" t="inlineStr">
        <is>
          <t>Tidak Tersedia</t>
        </is>
      </c>
      <c r="N1422" s="223" t="inlineStr">
        <is>
          <t>Indonesia</t>
        </is>
      </c>
      <c r="O1422" s="223" t="inlineStr">
        <is>
          <t>Bukan fiksi</t>
        </is>
      </c>
      <c r="P1422" s="260" t="n">
        <v>2015</v>
      </c>
      <c r="Q1422" s="260" t="n">
        <v>2018</v>
      </c>
      <c r="R1422" s="223" t="inlineStr">
        <is>
          <t>Penerbit Andi</t>
        </is>
      </c>
      <c r="S1422" s="223" t="inlineStr">
        <is>
          <t>Andi Offset CV</t>
        </is>
      </c>
      <c r="T1422" s="223" t="inlineStr">
        <is>
          <t>Lokal</t>
        </is>
      </c>
      <c r="U1422" s="261" t="n">
        <v>322</v>
      </c>
      <c r="V1422" s="86" t="inlineStr">
        <is>
          <t>pdf</t>
        </is>
      </c>
      <c r="W1422" s="223" t="inlineStr">
        <is>
          <t>17.7 MB</t>
        </is>
      </c>
      <c r="X1422" s="225" t="inlineStr">
        <is>
          <t>&lt;p&gt;Anda kesulitan dalam memecahkan kasus statistik? Buku ini memberikan jalan&lt;/p&gt;
 &lt;p&gt;keluarnya. Anda akan mendapat berbagai macam contoh kasus statistik sekaligus&lt;/p&gt;
 &lt;p&gt;tuntunan untuk memecahkannya langkah demi langkah, mulai dari membangun&lt;/p&gt;
 &lt;p&gt;data, melakukan analisis, dan kemudian membaca hasilnya.&lt;/p&gt;
 &lt;p&gt;Buku ini juga disertai CD yang berisi data sampel yang Anda pergunakan dalam&lt;/p&gt;
 &lt;p&gt;analisis, sehingga akan mempercepat dan mempermudah Anda menguasai materi&lt;/p&gt;
 &lt;p&gt;buku ini.&lt;/p&gt;
 &lt;p&gt;Materi buku ini meliputi:&lt;/p&gt;
 &lt;ul&gt;
 &lt;li&gt;Mengenal SPSS &amp;amp; Membangun Data&lt;/li&gt;
 &lt;li&gt;Grafik &amp;amp; Tabel&lt;/li&gt;
 &lt;li&gt;Statistik Deskriptif&lt;/li&gt;
 &lt;li&gt;Probabilitas&lt;/li&gt;
 &lt;li&gt;Analisis Perbandingan Rata-rata&lt;/li&gt;
 &lt;li&gt;Korelasi &amp;amp; Regresi&lt;/li&gt;
 &lt;li&gt;Analisis Jalur&lt;/li&gt;
 &lt;li&gt;General Linear Model&lt;/li&gt;
 &lt;li&gt;Statistik Non-Parametrik&lt;/li&gt;
 &lt;li&gt;Pengendalian Kualitas&lt;/li&gt;
 &lt;li&gt;Direct Marketing&lt;/li&gt;
 &lt;li&gt;Uji Validitas &amp;amp; Realibilitas&lt;/li&gt;
 &lt;/ul&gt;
 &lt;p&gt;&amp;nbsp;&lt;/p&gt;</t>
        </is>
      </c>
      <c r="Y1422" s="262" t="n">
        <v>80000</v>
      </c>
      <c r="Z1422" s="226" t="n"/>
      <c r="AA1422" s="241">
        <f>Y1906*Z1906</f>
        <v/>
      </c>
      <c r="AB1422" s="237" t="inlineStr">
        <is>
          <t>e40d0514-2b85-46a2-9413-e5a190a72eb5</t>
        </is>
      </c>
    </row>
    <row r="1423" ht="15" customHeight="1" s="283">
      <c r="A1423" s="109" t="n">
        <v>1898</v>
      </c>
      <c r="B1423" s="222">
        <f>HYPERLINK("https://mocostore.moco.co.id/catalog/"&amp;AB1907,"Klik Disini")</f>
        <v/>
      </c>
      <c r="C1423" s="223" t="inlineStr">
        <is>
          <t>Strategi Misi Paulus - Mengulas Kontekstualisasi Paulus dalam Pelayanan Lintas Budaya</t>
        </is>
      </c>
      <c r="D1423" s="223" t="n"/>
      <c r="E1423" s="223" t="inlineStr">
        <is>
          <t>Jonar T.H. Situmorang, MA.</t>
        </is>
      </c>
      <c r="F1423" s="223" t="inlineStr">
        <is>
          <t>978-623-7519-74-4</t>
        </is>
      </c>
      <c r="G1423" s="223" t="inlineStr">
        <is>
          <t>978-623-7519-75-1</t>
        </is>
      </c>
      <c r="H1423" s="223" t="inlineStr">
        <is>
          <t>Agama Kristen</t>
        </is>
      </c>
      <c r="I1423" s="258" t="inlineStr">
        <is>
          <t>Perguruan Tinggi</t>
        </is>
      </c>
      <c r="J1423" s="186" t="inlineStr">
        <is>
          <t>009.16</t>
        </is>
      </c>
      <c r="K1423" s="223" t="inlineStr">
        <is>
          <t>Edisi Ke-1</t>
        </is>
      </c>
      <c r="L1423" s="223" t="n"/>
      <c r="M1423" s="259" t="inlineStr">
        <is>
          <t>Tidak Tersedia</t>
        </is>
      </c>
      <c r="N1423" s="223" t="inlineStr">
        <is>
          <t>Indonesia</t>
        </is>
      </c>
      <c r="O1423" s="223" t="inlineStr">
        <is>
          <t>Bukan fiksi</t>
        </is>
      </c>
      <c r="P1423" s="260" t="n">
        <v>2020</v>
      </c>
      <c r="Q1423" s="260" t="n">
        <v>2021</v>
      </c>
      <c r="R1423" s="223" t="inlineStr">
        <is>
          <t>PBMR Andi</t>
        </is>
      </c>
      <c r="S1423" s="223" t="inlineStr">
        <is>
          <t>Andi Offset CV</t>
        </is>
      </c>
      <c r="T1423" s="223" t="inlineStr">
        <is>
          <t>Lokal</t>
        </is>
      </c>
      <c r="U1423" s="261" t="n">
        <v>260</v>
      </c>
      <c r="V1423" s="86" t="inlineStr">
        <is>
          <t>pdf</t>
        </is>
      </c>
      <c r="W1423" s="223" t="inlineStr">
        <is>
          <t>9.7 MB</t>
        </is>
      </c>
      <c r="X1423" s="225" t="inlineStr">
        <is>
          <t>&lt;p&gt;Rasul Paulus mengadakan perjalanan pemberitaan Injil dari kota ke kota, dengan tujuan utama menyampaikan kabar baik. Korintus, salah satu kota yang dikunjunginya, sangatlah strategis sehingga mudah dijangkau oleh para pendatang yang mau berdagang ke berbagai daerah. Korintus juga dikenal sebagai tempat berbaurnya berbagai budaya dan paham keagamaan yang berbeda. Di kota ini terdapat kuil-kuil dan di setiap kuil dilayani oleh para perempuan muda. Kota ini juga dikenal sebagai kota maksiat. Namun, Paulus melakukan pelayanan misi di sana, bahkan mendirikan jemaat, dengan model pelayanan lintas budaya dan kontekstualisasi. Rasul Paulus berusaha &amp;acirc;&amp;euro;&amp;oelig;menjadi seperti, tetapi tanpa kompromi dengan dosa dan dunia. Melalui pendekatan ini, banyak jiwa dimenangkan oleh Paulus. Pendekatan &amp;acirc;&amp;euro;&amp;oelig;menjadi seperti inilah yang disebut kontekstualisasi. Teologi yang tepat adalah memberitakan Injil dalam konteks supaya orang lain dapat memahami dengan benar dan tepat, tanpa adanya upaya mendiskreditkan firman Allah. Dengan membaca buku ini, Anda dapat mempelajari strategi pelayanan misi yang dilakukan Rasul Paulus. Kiranya model pelayanan ini dapat menjadi model pelayanan gereja di masa kini.&lt;/p&gt;</t>
        </is>
      </c>
      <c r="Y1423" s="262" t="n">
        <v>64000</v>
      </c>
      <c r="Z1423" s="226" t="n"/>
      <c r="AA1423" s="241">
        <f>Y1907*Z1907</f>
        <v/>
      </c>
      <c r="AB1423" s="237" t="inlineStr">
        <is>
          <t>4f4101e1-e77b-4e3c-9ef2-fcad483442e1</t>
        </is>
      </c>
    </row>
    <row r="1424" ht="15" customHeight="1" s="283">
      <c r="A1424" s="109" t="n">
        <v>1899</v>
      </c>
      <c r="B1424" s="222">
        <f>HYPERLINK("https://mocostore.moco.co.id/catalog/"&amp;AB1908,"Klik Disini")</f>
        <v/>
      </c>
      <c r="C1424" s="223" t="inlineStr">
        <is>
          <t>Penanganan Demensia dalam Keperawatan</t>
        </is>
      </c>
      <c r="D1424" s="223" t="n"/>
      <c r="E1424" s="223" t="inlineStr">
        <is>
          <t>Sue Barker &amp; Michele Board</t>
        </is>
      </c>
      <c r="F1424" s="223" t="inlineStr">
        <is>
          <t>978-623-90504-0-5</t>
        </is>
      </c>
      <c r="G1424" s="223" t="inlineStr">
        <is>
          <t>978-623-90504-9-8</t>
        </is>
      </c>
      <c r="H1424" s="223" t="inlineStr">
        <is>
          <t>Kesehatan</t>
        </is>
      </c>
      <c r="I1424" s="258" t="inlineStr">
        <is>
          <t>Perguruan Tinggi</t>
        </is>
      </c>
      <c r="J1424" s="186" t="inlineStr">
        <is>
          <t>009.24</t>
        </is>
      </c>
      <c r="K1424" s="223" t="inlineStr">
        <is>
          <t>Edisi Ke-1</t>
        </is>
      </c>
      <c r="L1424" s="223" t="n"/>
      <c r="M1424" s="259" t="inlineStr">
        <is>
          <t>Tidak Tersedia</t>
        </is>
      </c>
      <c r="N1424" s="223" t="inlineStr">
        <is>
          <t>Indonesia</t>
        </is>
      </c>
      <c r="O1424" s="223" t="inlineStr">
        <is>
          <t>Bukan fiksi</t>
        </is>
      </c>
      <c r="P1424" s="260" t="n">
        <v>2019</v>
      </c>
      <c r="Q1424" s="260" t="n">
        <v>2019</v>
      </c>
      <c r="R1424" s="223" t="inlineStr">
        <is>
          <t>Rapha Publishing</t>
        </is>
      </c>
      <c r="S1424" s="223" t="inlineStr">
        <is>
          <t>Andi Offset CV</t>
        </is>
      </c>
      <c r="T1424" s="223" t="inlineStr">
        <is>
          <t>Lokal</t>
        </is>
      </c>
      <c r="U1424" s="261" t="n">
        <v>290</v>
      </c>
      <c r="V1424" s="86" t="inlineStr">
        <is>
          <t>pdf</t>
        </is>
      </c>
      <c r="W1424" s="223" t="inlineStr">
        <is>
          <t>3.6 MB</t>
        </is>
      </c>
      <c r="X1424" s="225" t="inlineStr">
        <is>
          <t>&lt;p&gt;Buku ini merupakan bagian dari Seri Transforming Nursing Practice (Transformasi Praktik Keperawatan) dan ditulis secara khusus untuk mendukung mahasiswa keperawatan pada program-program level gelar pra-registrasi. Perawatan Demensia menyajikan tantangan besar bagi perawatan kesehatan dan sosial baik di masa sekarang maupun di masa yang akan datang seiring dengan pertambahan jumlah penderita demensia. Terlepas dari bidang keperawatan mereka, semua perawatan perlu memahami cara bagaimana memberikan perawatan bagi para penderita demensia dan memperhatikan orang-orang di sekitar pasien. Buku ini menyediakan sebuah pengenalan kepada perawatan demensia bagi mahasiswa keperawatan dengan berfokus pada perawatan yang memanusiakan pasien melalui studi-studi kasus di kehidupan nyata. Buku ini mengeksplorasi tantangan-tantangan dan dilema-dilema etis yang biasa dihadapi oleh para perawat dalam melakukan perawatan kepada para penderita demensia dan membantu para perawat untuk memberikan perawatan sebaik mungkin. Fitur-fitur Utama: Terhubung dengan standar terbaru untuk tingkat level pendididikan NMC dan ESC. Studi-studi kasus di kehidupan nyata dan teori yang menghubungkann pengalaman pasien dengan perawatan pasien yang sebenarnya. Aktivitas-aktivitas yang membantu membangun pemikiran kritis, proses pembelajaran mandiri, dan keterampilan dalam membuat keputusan. Menunjukkan bagaimana perawatan kepada penderita demensia adalah sesuatu yang relevan untuk semua bidang praktik keperawatan.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kesehatan di masa depan. Editor Seri ini : Dr Shirley Bach, adalah seorang Kepala Sekolah Keperawatan dan Kebidanan di Universitas Brighton.&lt;/p&gt;</t>
        </is>
      </c>
      <c r="Y1424" s="262" t="n">
        <v>94000</v>
      </c>
      <c r="Z1424" s="226" t="n"/>
      <c r="AA1424" s="241">
        <f>Y1908*Z1908</f>
        <v/>
      </c>
      <c r="AB1424" s="237" t="inlineStr">
        <is>
          <t>761b3144-dcf9-492b-bcec-b5ea2fae5b60</t>
        </is>
      </c>
    </row>
    <row r="1425" ht="15" customHeight="1" s="283">
      <c r="A1425" s="109" t="n">
        <v>1900</v>
      </c>
      <c r="B1425" s="222">
        <f>HYPERLINK("https://mocostore.moco.co.id/catalog/"&amp;AB1909,"Klik Disini")</f>
        <v/>
      </c>
      <c r="C1425" s="223" t="inlineStr">
        <is>
          <t>Ibadah Harian Januari-Maret</t>
        </is>
      </c>
      <c r="D1425" s="223" t="n"/>
      <c r="E1425" s="223" t="inlineStr">
        <is>
          <t>Bambang Widjaja</t>
        </is>
      </c>
      <c r="F1425" s="223" t="inlineStr">
        <is>
          <t>978-623-7519-44-7</t>
        </is>
      </c>
      <c r="G1425" s="223" t="inlineStr">
        <is>
          <t>978-623-7519-43-0</t>
        </is>
      </c>
      <c r="H1425" s="223" t="inlineStr">
        <is>
          <t>Agama Kristen</t>
        </is>
      </c>
      <c r="I1425" s="258" t="inlineStr">
        <is>
          <t>Perguruan Tinggi</t>
        </is>
      </c>
      <c r="J1425" s="186" t="inlineStr">
        <is>
          <t>009.16</t>
        </is>
      </c>
      <c r="K1425" s="223" t="inlineStr">
        <is>
          <t>Edisi Ke-1</t>
        </is>
      </c>
      <c r="L1425" s="223" t="n"/>
      <c r="M1425" s="259" t="inlineStr">
        <is>
          <t>Tidak Tersedia</t>
        </is>
      </c>
      <c r="N1425" s="223" t="inlineStr">
        <is>
          <t>Indonesia</t>
        </is>
      </c>
      <c r="O1425" s="223" t="inlineStr">
        <is>
          <t>Bukan fiksi</t>
        </is>
      </c>
      <c r="P1425" s="260" t="n">
        <v>2019</v>
      </c>
      <c r="Q1425" s="260" t="n">
        <v>2019</v>
      </c>
      <c r="R1425" s="223" t="inlineStr">
        <is>
          <t>Penerbit Andi</t>
        </is>
      </c>
      <c r="S1425" s="223" t="inlineStr">
        <is>
          <t>Andi Offset CV</t>
        </is>
      </c>
      <c r="T1425" s="223" t="inlineStr">
        <is>
          <t>Lokal</t>
        </is>
      </c>
      <c r="U1425" s="261" t="n">
        <v>496</v>
      </c>
      <c r="V1425" s="86" t="inlineStr">
        <is>
          <t>pdf</t>
        </is>
      </c>
      <c r="W1425" s="223" t="inlineStr">
        <is>
          <t>2.5 MB</t>
        </is>
      </c>
      <c r="X1425" s="225" t="inlineStr">
        <is>
          <t>&lt;p&gt;Berbicara tentang ibadah kepada Tuhan, hal ini tidak cukup dilakukan hanya&lt;br /&gt;
 seminggu sekali. Namun seperti yang dicatat di dalam Alkitab, baik di dalam&lt;br /&gt;
 kitab Perjanjian Lama maupun Perjanjian Baru, umat Tuhan rata-rata beribadah&lt;br /&gt;
 tiga kali sehari. Hal itulah yang dilakukan oleh Daud, Daniel, dan para rasul.&lt;br /&gt;
 Bahkan Yesus sendiri semasa Ia berada di dunia juga melakukannya. Tidak&lt;br /&gt;
 mengherankan bila pola ibadah ini pula yang dipraktikkan oleh gereja mulamula.&lt;br /&gt;
 Di dalam kitab Didache, yaitu kitab yang ditulis di Abad Pertama dan yang&lt;br /&gt;
 antara lain mencatat pola kehidupan gereja mula-mula, dikatakan bahwa para&lt;br /&gt;
 pengikut Kristus di masa itu berdoa tiga kali sehari.&lt;/p&gt;</t>
        </is>
      </c>
      <c r="Y1425" s="262" t="n">
        <v>80000</v>
      </c>
      <c r="Z1425" s="226" t="n"/>
      <c r="AA1425" s="241">
        <f>Y1909*Z1909</f>
        <v/>
      </c>
      <c r="AB1425" s="237" t="inlineStr">
        <is>
          <t>14c8eb93-b49b-46a5-92e7-9b28efada353</t>
        </is>
      </c>
    </row>
    <row r="1426" ht="15" customHeight="1" s="283">
      <c r="A1426" s="109" t="n">
        <v>1901</v>
      </c>
      <c r="B1426" s="222">
        <f>HYPERLINK("https://mocostore.moco.co.id/catalog/"&amp;AB1910,"Klik Disini")</f>
        <v/>
      </c>
      <c r="C1426" s="223" t="inlineStr">
        <is>
          <t>Pengantar Hukum Kawasan Perbatasan Dan Pulau-Pulau Terluar Indonesia</t>
        </is>
      </c>
      <c r="D1426" s="223" t="n"/>
      <c r="E1426" s="223" t="inlineStr">
        <is>
          <t>Cornelis Djelfie Massie</t>
        </is>
      </c>
      <c r="F1426" s="223" t="inlineStr">
        <is>
          <t>978-623-90809-7-6</t>
        </is>
      </c>
      <c r="G1426" s="223" t="inlineStr">
        <is>
          <t>978-623-90809-6-9</t>
        </is>
      </c>
      <c r="H1426" s="223" t="inlineStr">
        <is>
          <t>Hukum</t>
        </is>
      </c>
      <c r="I1426" s="258" t="inlineStr">
        <is>
          <t>Perguruan Tinggi</t>
        </is>
      </c>
      <c r="J1426" s="186" t="inlineStr">
        <is>
          <t>009.09</t>
        </is>
      </c>
      <c r="K1426" s="223" t="inlineStr">
        <is>
          <t>Edisi Ke-1</t>
        </is>
      </c>
      <c r="L1426" s="264" t="n"/>
      <c r="M1426" s="265" t="inlineStr">
        <is>
          <t>Tidak Tersedia</t>
        </is>
      </c>
      <c r="N1426" s="223" t="inlineStr">
        <is>
          <t>Indonesia</t>
        </is>
      </c>
      <c r="O1426" s="223" t="inlineStr">
        <is>
          <t>Bukan fiksi</t>
        </is>
      </c>
      <c r="P1426" s="260" t="n">
        <v>2019</v>
      </c>
      <c r="Q1426" s="260" t="n">
        <v>2019</v>
      </c>
      <c r="R1426" s="223" t="inlineStr">
        <is>
          <t>Pustaka Referensi</t>
        </is>
      </c>
      <c r="S1426" s="223" t="inlineStr">
        <is>
          <t>Andi Offset CV</t>
        </is>
      </c>
      <c r="T1426" s="223" t="inlineStr">
        <is>
          <t>Lokal</t>
        </is>
      </c>
      <c r="U1426" s="261" t="n">
        <v>258</v>
      </c>
      <c r="V1426" s="86" t="inlineStr">
        <is>
          <t>pdf</t>
        </is>
      </c>
      <c r="W1426" s="223" t="inlineStr">
        <is>
          <t>15.9 MB</t>
        </is>
      </c>
      <c r="X1426" s="225" t="inlineStr">
        <is>
          <t>&lt;p&gt;Letak dan kondisi geografis Wilayah negara Indonesia yang berbatasan darat dan laut dengan 10 negara yakni Malaysia, Singapura, Papua New Guinea, Timor Leste, India, Thailand, Vietnam, Filipina, Palau dan Australia, beserta konsekuensi hukum berikut problematika lainnya merupakan kenyataan yang harus diterima. Klaim Indonesia terhadap Kawasan perbatasan Wilayah negara yang dimulai dari Deklarasi Djuanda, 1957 dan penegasannya melalui UU No.4 Tahun 1960 sebagai penguatan atas rezim negara kepulauan, pengesahan Indonesia atas UNCLOS, 1982 (UU No.17 Tahun 1985) serta belajar dari kasus dua pulau kecil terluar Pulau Sipadan dan Ligitan yang kini menjadi bagian Wilayah kedaulatan negara (asing) Malaysia sesuai dengan Putusan Mahkamah Internasional (ICJ) No.102/2002, 17 Desember 2002, seluruhnya merupakan peristiwa hukum laut internasional yang berakibat pada perubahan batas Wilayah negara. Berkaitan dengan pulau-pulau terluar pemerintah RI telah mengumumkan secara resmi 111 pulau terluar dan menetapkan dengan Keputusan Presiden No.6 Tahun 2017 tentang Penetapan Pulau-pulau Kecil Terluar. Sedangkan menyangkut kawasan perbatasan telah diatur melalui &amp;#39;UU No.43 Tahun 2008 tentang Wilayah Negara dan Peraturan Pemerintah RI Now38 Tahun 2002, sebagaimana telah diubah dengan Peraturan Pemerintah RI Now37 Tahun 2008 tentang Daftar Koordinat Geografis Titik-titik Garis Pangkal Kepulauan Indonesia. Terkait dengan perubahan batas Wilayah negara, menurut hukum &amp;#39;internasional agar tegas eksistensi Wilayah negara itu harus diikuti penguatan kedaulatan atas Wilayah negara secara efektif (asas effective occupation) termasuk effective administration. Kini seiring dengan dinamika kemajuan Ipteks, implementasi kedaulatan Wilayah negara Indonesia telah dan sedang diwujudkan melalui&amp;#39; pembangunan masyarakat kawasan perbatasan dengan konsep geostrategis poros maritim dunia. Sehubungan itu, buku yang diberijudul&amp;quot;Pengantar Hukum Kawasan Perbatasan dan Pulau-pulau Terluar Indonesia, Perspektif Hukum Laut Internasional&amp;quot; mencoba menguraikan tentang dasar peristiwa hukum di atas. Untuk itu Penulis mengawali penulisan ini dengan uraian Pendahuluan yang ingin mengarahkan para pembaca memahami secara global substansi dari judul buku ini. Uraian selanjutnya oleh Penulis membagi menjadi 5 bab penting yang masing-masing menguraikan seputar Negara dan Kedaulatan, Pulau-pulau Terluar dan Status Hukum, Pengaturan Kawasan Perbatasan dan Pulau-pulau Terluar, Penentuan Status Hukum Wilayah Perbatasan, yang kemudian berakhir dengan bab Penutup. Sebagai buku &amp;quot;Pengantd&amp;#39;, maka buku ini pantas dan layak dibaca dan menjadi referensi bagi para mahasiswa dan dosen fakultas hukum atau fakultas lainnya, para peneliti, politisi dan birokrat, pemerhati hukum lainnya yang baru memulai mendalami terkait dengan ilmu hukum kawasan perbatasan dan pulau-pulau terluan Akhirnya semoga buku ini bermanfaat bagi kemajuan literasi dan dunia ilmu pengetahuan.&lt;/p&gt;</t>
        </is>
      </c>
      <c r="Y1426" s="262" t="n">
        <v>80000</v>
      </c>
      <c r="Z1426" s="226" t="n"/>
      <c r="AA1426" s="241">
        <f>Y1910*Z1910</f>
        <v/>
      </c>
      <c r="AB1426" s="237" t="inlineStr">
        <is>
          <t>5859fbca-59de-4407-acfe-2e4dc859e4b8</t>
        </is>
      </c>
    </row>
    <row r="1427" ht="15" customHeight="1" s="283">
      <c r="A1427" s="109" t="n">
        <v>1905</v>
      </c>
      <c r="B1427" s="222">
        <f>HYPERLINK("https://mocostore.moco.co.id/catalog/"&amp;AB1914,"Klik Disini")</f>
        <v/>
      </c>
      <c r="C1427" s="223" t="inlineStr">
        <is>
          <t>Sukses Membangun Toko Online dengan PHP dan MySQL</t>
        </is>
      </c>
      <c r="D1427" s="223" t="n"/>
      <c r="E1427" s="223" t="inlineStr">
        <is>
          <t>Madcoms</t>
        </is>
      </c>
      <c r="F1427" s="223" t="inlineStr">
        <is>
          <t>978-979-29-5382-4</t>
        </is>
      </c>
      <c r="G1427" s="223" t="inlineStr">
        <is>
          <t>978-623-01-1560-8</t>
        </is>
      </c>
      <c r="H1427" s="223" t="inlineStr">
        <is>
          <t>Komputer &amp; Internet</t>
        </is>
      </c>
      <c r="I1427" s="258" t="inlineStr">
        <is>
          <t>Perguruan Tinggi</t>
        </is>
      </c>
      <c r="J1427" s="186" t="inlineStr">
        <is>
          <t>009.05</t>
        </is>
      </c>
      <c r="K1427" s="223" t="inlineStr">
        <is>
          <t>Edisi Ke-1</t>
        </is>
      </c>
      <c r="L1427" s="264" t="n"/>
      <c r="M1427" s="265" t="inlineStr">
        <is>
          <t>Tidak Tersedia</t>
        </is>
      </c>
      <c r="N1427" s="223" t="inlineStr">
        <is>
          <t>Indonesia</t>
        </is>
      </c>
      <c r="O1427" s="223" t="inlineStr">
        <is>
          <t>Bukan fiksi</t>
        </is>
      </c>
      <c r="P1427" s="260" t="n">
        <v>2016</v>
      </c>
      <c r="Q1427" s="260" t="n">
        <v>2019</v>
      </c>
      <c r="R1427" s="223" t="inlineStr">
        <is>
          <t>Penerbit Andi</t>
        </is>
      </c>
      <c r="S1427" s="223" t="inlineStr">
        <is>
          <t>Andi Offset CV</t>
        </is>
      </c>
      <c r="T1427" s="223" t="inlineStr">
        <is>
          <t>Lokal</t>
        </is>
      </c>
      <c r="U1427" s="261" t="n">
        <v>258</v>
      </c>
      <c r="V1427" s="86" t="inlineStr">
        <is>
          <t>pdf</t>
        </is>
      </c>
      <c r="W1427" s="223" t="inlineStr">
        <is>
          <t>11.8 MB</t>
        </is>
      </c>
      <c r="X1427" s="225" t="inlineStr">
        <is>
          <t>&lt;p&gt;Membangun sebuah halaman website toko online membutuhkan beberapa pemrograman sekaligus. Dibutuhkan HTML, CSS, serta JavaScript untuk membangun desain halamannya. Sedangkan pemrograman PHP dan database MySQL memegang peranan yang sangat penting untuk pengolahan database sehingga halaman website toko online menjadi interaktif dan dinamis baik dari segi pengunjung maupun administrator toko online. Pokok bahasan yang disajikan dalam buku Sukses Membangun Toko Online dengan PHP&amp;amp; MySQL (HTML, CSS, JavaScript) ini meliputi: Memahami sistem yang berkaitan dengan toko online, yang meliputi pemahaman sistem kerja serta semua hal yang berkaitan dengan toko online.&lt;/p&gt;
 &lt;p&gt;Mempersiapkan software-software yang akan digunakan untuk membangun sebuah website toko online,.&lt;/p&gt;
 &lt;p&gt;Memahami pemrograman untuk desain halaman web, mulai HTML, CSS, dan JavaScript.&lt;/p&gt;
 &lt;p&gt;Memahami pemrograman Web dengan PHP untuk memaksimalkan hasil layout halaman web.&lt;/p&gt;
 &lt;p&gt;Bagaimana memaksimalkan function-function di dalam PHP untuk aplikasi toko online, diantaranya modularitas, session, dan lain-lain.&lt;/p&gt;
 &lt;p&gt;Bagaimana menyiapkan sebuah database MySQL untuk menampung data dari toko online, kemudian melakukan manajemen database MySQL tersebut sekaligus membuat aplikasinya pada toko online yang sedang dibangun.&lt;/p&gt;
 &lt;p&gt;Buku ini juga disertai dengan latihan dan langkah-langkah yang mudah dipahami, 1 dan tentunya pembahasan yang rinci dan menampilkan hasil nyata dari sebuah pembuatan toko online. Mudah-mudahan buku ini bisa sangat membantu Anda agar dapat membangun sendiri sebuah toko online dengan kemampuan sendiri mulai dari nol.&lt;/p&gt;</t>
        </is>
      </c>
      <c r="Y1427" s="262" t="n">
        <v>80000</v>
      </c>
      <c r="Z1427" s="226" t="n"/>
      <c r="AA1427" s="241">
        <f>Y1914*Z1914</f>
        <v/>
      </c>
      <c r="AB1427" s="237" t="inlineStr">
        <is>
          <t>3eaa7e0a-9d8e-4a40-b58b-9047e2682b68</t>
        </is>
      </c>
    </row>
    <row r="1428" ht="15" customHeight="1" s="283">
      <c r="A1428" s="109" t="n">
        <v>1909</v>
      </c>
      <c r="B1428" s="222">
        <f>HYPERLINK("https://mocostore.moco.co.id/catalog/"&amp;AB1918,"Klik Disini")</f>
        <v/>
      </c>
      <c r="C1428" s="223" t="inlineStr">
        <is>
          <t>Pergumulan di Sekitar Gereja dan Pendidikan</t>
        </is>
      </c>
      <c r="D1428" s="223" t="n"/>
      <c r="E1428" s="223" t="inlineStr">
        <is>
          <t>Otoriteit Dachi (Pdt., M.Si), dkk</t>
        </is>
      </c>
      <c r="F1428" s="223" t="inlineStr">
        <is>
          <t>978-623-90897-6-4</t>
        </is>
      </c>
      <c r="G1428" s="223" t="inlineStr">
        <is>
          <t>978-623-90897-5-7</t>
        </is>
      </c>
      <c r="H1428" s="223" t="inlineStr">
        <is>
          <t>Agama Kristen</t>
        </is>
      </c>
      <c r="I1428" s="258" t="inlineStr">
        <is>
          <t>Perguruan Tinggi</t>
        </is>
      </c>
      <c r="J1428" s="186" t="inlineStr">
        <is>
          <t>009.16</t>
        </is>
      </c>
      <c r="K1428" s="223" t="inlineStr">
        <is>
          <t>Edisi Ke-1</t>
        </is>
      </c>
      <c r="L1428" s="264" t="n"/>
      <c r="M1428" s="265" t="inlineStr">
        <is>
          <t>Tidak Tersedia</t>
        </is>
      </c>
      <c r="N1428" s="223" t="inlineStr">
        <is>
          <t>Indonesia</t>
        </is>
      </c>
      <c r="O1428" s="223" t="inlineStr">
        <is>
          <t>Bukan fiksi</t>
        </is>
      </c>
      <c r="P1428" s="260" t="n">
        <v>2019</v>
      </c>
      <c r="Q1428" s="260" t="n">
        <v>2019</v>
      </c>
      <c r="R1428" s="223" t="inlineStr">
        <is>
          <t>PBMR Andi</t>
        </is>
      </c>
      <c r="S1428" s="223" t="inlineStr">
        <is>
          <t>Andi Offset CV</t>
        </is>
      </c>
      <c r="T1428" s="223" t="inlineStr">
        <is>
          <t>Lokal</t>
        </is>
      </c>
      <c r="U1428" s="261" t="n">
        <v>308</v>
      </c>
      <c r="V1428" s="86" t="inlineStr">
        <is>
          <t>pdf</t>
        </is>
      </c>
      <c r="W1428" s="223" t="inlineStr">
        <is>
          <t>6.4 MB</t>
        </is>
      </c>
      <c r="X1428" s="225" t="inlineStr">
        <is>
          <t>&lt;p&gt;Buku Pergumulan di Sekitar Gereja dan Pendidikan ini merupakan kumpulan penelitian yang mengetengahkan permasalahan gereja-gereja dan pendidikan di Kepulauan Nias, terutama di Kota Gunungsitoli. Buku ini ditulis oleh beberapa peniliti yang ahli pada bidangnya, seperti dalam masalah gerejawi oleh para sarjana teologi dan masalah pendidikan oleh para sarjana pendidikan. Bagian pertama buku ini berisikan pembahasan mengenai etos kerja pendeta-pendeta terutama yang melayani di Banua Niha Keriso Protestan (BNKP). Para pendeta ini memiliki etos kerja yang belum optimal karena sebagian besar para pendeta melaksanakan tugas pelayanan hanya merupakan rutinitas saja tanpa terobosan dan inovasi- Hal itu terjadi hampir di semua aspek pelayanan baik dalam mempersiapkan khotbah yang baik, kunjungan rumah tangga, pelaksanaan sakramen, pengajaran maupun dalam kepemimpinan. Bahasan berikutnya adalah mengenai fenomena pendeta perempuan dalam kalangan BNKP yang meningkat tajam dalam 10 tahun belakangan ini, yang cenderung bukan benar-benar karena panggilan untuk mengabdikan hidup kepada Tuhan. Permasalahan yang masih berlangsung sampai saat ini adalah konsep adat yang mendahului konsep gereja. Konsep ini disebut Banua, yang sudah ada sebelum Injil masuk ke Nias, sehingga sering terjadi kerancuan dalam pelaksanaan amanat Agung Kristus dan konsep tubuh Kristus (Eksklesiologi)e Selanjutnya, buku ini juga mengetengahkan pelayanan diakonia gereja yang direalisasikan melalui Credit Union atau koperasi kredit untuk memperbaiki taraf hidup jemaat dan masyarakat. Terdapat dua bab yang membahas tentang pelayanan marturia, yaitu pelayanan yang bertujuan mengajar dan mendidik baik di dalam gereja maupun dalam satuan pendidikan umum. Pettama, mengenai tingkat profesionalitas para pendidik dan yang kedua, adalah pentingnya mengajarkan firman Tuhan kepada anak-anak dari sejak dini karena mereka bukan hanya masa depan bangsa, tetapi juga penerus dalam kepemimpinan gereja.&lt;/p&gt;</t>
        </is>
      </c>
      <c r="Y1428" s="262" t="n">
        <v>80000</v>
      </c>
      <c r="Z1428" s="226" t="n"/>
      <c r="AA1428" s="241">
        <f>Y1918*Z1918</f>
        <v/>
      </c>
      <c r="AB1428" s="237" t="inlineStr">
        <is>
          <t>f6cfb4b4-30bd-46d1-a424-e23133b167c5</t>
        </is>
      </c>
    </row>
    <row r="1429" ht="15" customHeight="1" s="283">
      <c r="A1429" s="109" t="n">
        <v>1910</v>
      </c>
      <c r="B1429" s="222">
        <f>HYPERLINK("https://mocostore.moco.co.id/catalog/"&amp;AB1919,"Klik Disini")</f>
        <v/>
      </c>
      <c r="C1429" s="223" t="inlineStr">
        <is>
          <t>KAWAL</t>
        </is>
      </c>
      <c r="D1429" s="223" t="inlineStr">
        <is>
          <t>Karena Anda adalah Wanitanya Allah</t>
        </is>
      </c>
      <c r="E1429" s="223" t="inlineStr">
        <is>
          <t>Ps. Sarlin Mataheru</t>
        </is>
      </c>
      <c r="F1429" s="223" t="inlineStr">
        <is>
          <t>978-623-7966-24-1</t>
        </is>
      </c>
      <c r="G1429" s="223" t="inlineStr">
        <is>
          <t>978-623-7966-25-8</t>
        </is>
      </c>
      <c r="H1429" s="223" t="inlineStr">
        <is>
          <t>Agama Kristen</t>
        </is>
      </c>
      <c r="I1429" s="258" t="inlineStr">
        <is>
          <t>Perguruan Tinggi</t>
        </is>
      </c>
      <c r="J1429" s="186" t="inlineStr">
        <is>
          <t>009.16</t>
        </is>
      </c>
      <c r="K1429" s="223" t="inlineStr">
        <is>
          <t>Edisi Ke-1</t>
        </is>
      </c>
      <c r="L1429" s="264" t="n"/>
      <c r="M1429" s="265" t="inlineStr">
        <is>
          <t>Tidak Tersedia</t>
        </is>
      </c>
      <c r="N1429" s="223" t="inlineStr">
        <is>
          <t>Indonesia</t>
        </is>
      </c>
      <c r="O1429" s="223" t="inlineStr">
        <is>
          <t>Bukan fiksi</t>
        </is>
      </c>
      <c r="P1429" s="260" t="n">
        <v>2018</v>
      </c>
      <c r="Q1429" s="260" t="n">
        <v>2021</v>
      </c>
      <c r="R1429" s="223" t="inlineStr">
        <is>
          <t>PBMR Andi</t>
        </is>
      </c>
      <c r="S1429" s="223" t="inlineStr">
        <is>
          <t>Andi Offset CV</t>
        </is>
      </c>
      <c r="T1429" s="223" t="inlineStr">
        <is>
          <t>Lokal</t>
        </is>
      </c>
      <c r="U1429" s="261" t="n">
        <v>362</v>
      </c>
      <c r="V1429" s="86" t="inlineStr">
        <is>
          <t>pdf</t>
        </is>
      </c>
      <c r="W1429" s="223" t="inlineStr">
        <is>
          <t>5.6 MB</t>
        </is>
      </c>
      <c r="X1429" s="225" t="inlineStr">
        <is>
          <t>&lt;p&gt;Kaum wanita memiliki bagian penting dalam memenuhi kehendak dan rencana Allah melalui kehidupannya di dunia ini. Sebagaimana para wanita yang dituliskan dalam Alkitab, baik dalam Perjanjian Lama maupun Perjanjian Baru, para wanita Allah masa kini juga memiliki tujuan besar dalam hidupnya, sebagai penolong, penerobos, maupun pembuat sejarah di dunia ini.&lt;br /&gt;
 &lt;br /&gt;
 Buku ini berisi pengajaran khusus bagi para wanita, berdasarkan prinsip-prinsip dan contoh para tokoh wanita hebat yang tertulis di dalam Alkitab. Jika Allah dapat memakai para wanita di Alkitab secara luar biasa, di tengah keterbatasan maupun masa lalu mereka yang kelam, maka Allah pun dapat memakai Anda, sebagai wanita Allah, untuk berperan penting dan mencatat sejarah Anda sendiri dalam kehidupan masa kini.&lt;br /&gt;
 &lt;br /&gt;
 Bacalah buku ini dan jadilah wanita seutuhnya, yang cakap menjalankan fungsi sebagai wanita dengan maksimal, juga berdampak dalam berbagai sisi kehidupan, baik dalam keluarga, masyarakat, gereja dan komunitas, bangsa dan negara, bahkan sampai ke ujung bumi dalam kasih karunia Tuhan.&lt;/p&gt;</t>
        </is>
      </c>
      <c r="Y1429" s="262" t="n">
        <v>80000</v>
      </c>
      <c r="Z1429" s="226" t="n"/>
      <c r="AA1429" s="241">
        <f>Y1919*Z1919</f>
        <v/>
      </c>
      <c r="AB1429" s="237" t="inlineStr">
        <is>
          <t>98a18f59-988e-4fd6-baa5-6faa9a18b4f9</t>
        </is>
      </c>
    </row>
    <row r="1430" ht="15" customHeight="1" s="283">
      <c r="A1430" s="109" t="n">
        <v>1911</v>
      </c>
      <c r="B1430" s="222">
        <f>HYPERLINK("https://mocostore.moco.co.id/catalog/"&amp;AB1920,"Klik Disini")</f>
        <v/>
      </c>
      <c r="C1430" s="223" t="inlineStr">
        <is>
          <t>Perpajakan Digital</t>
        </is>
      </c>
      <c r="D1430" s="223" t="n"/>
      <c r="E1430" s="223" t="inlineStr">
        <is>
          <t>Irsan Lubis, M. Akt., BKP., CAP; Suryani, SE., M. Akt., BKP., CAP</t>
        </is>
      </c>
      <c r="F1430" s="223" t="inlineStr">
        <is>
          <t>978-623-7851-02-8</t>
        </is>
      </c>
      <c r="G1430" s="223" t="inlineStr">
        <is>
          <t>978-623-7851-03-5</t>
        </is>
      </c>
      <c r="H1430" s="223" t="inlineStr">
        <is>
          <t>Ekonomi &amp; Keuangan</t>
        </is>
      </c>
      <c r="I1430" s="258" t="inlineStr">
        <is>
          <t>Perguruan Tinggi</t>
        </is>
      </c>
      <c r="J1430" s="186" t="inlineStr">
        <is>
          <t>009.09</t>
        </is>
      </c>
      <c r="K1430" s="223" t="inlineStr">
        <is>
          <t>Edisi Ke-1</t>
        </is>
      </c>
      <c r="L1430" s="264" t="n"/>
      <c r="M1430" s="265" t="inlineStr">
        <is>
          <t>Tidak Tersedia</t>
        </is>
      </c>
      <c r="N1430" s="223" t="inlineStr">
        <is>
          <t>Indonesia</t>
        </is>
      </c>
      <c r="O1430" s="223" t="inlineStr">
        <is>
          <t>Bukan fiksi</t>
        </is>
      </c>
      <c r="P1430" s="260" t="n">
        <v>2020</v>
      </c>
      <c r="Q1430" s="260" t="n">
        <v>2021</v>
      </c>
      <c r="R1430" s="223" t="inlineStr">
        <is>
          <t>Lautan Pustaka</t>
        </is>
      </c>
      <c r="S1430" s="223" t="inlineStr">
        <is>
          <t>Andi Offset CV</t>
        </is>
      </c>
      <c r="T1430" s="223" t="inlineStr">
        <is>
          <t>Lokal</t>
        </is>
      </c>
      <c r="U1430" s="261" t="n">
        <v>336</v>
      </c>
      <c r="V1430" s="86" t="inlineStr">
        <is>
          <t>pdf</t>
        </is>
      </c>
      <c r="W1430" s="223" t="inlineStr">
        <is>
          <t>17.8 MB</t>
        </is>
      </c>
      <c r="X1430" s="225" t="inlineStr">
        <is>
          <t>&lt;p&gt;Pesatnya pengguna teknologi internet pada masa Revolusi Industri 4.0 ini, memengaruhi pelayanan yang disediakan oleh Direktorat Jenderal Pajak (DJP) bagi Wajib Pajak dalam rangka membantu Wajib Pajak memenuhi kewajiban perpajakannya dengan lebih mudah, lebih cepat, dan lebih akurat. Kewajiban perpajakan, sesuai dengan prinsip SelfAssessment System, memberi wewenang penuh kepada Wajib Pajak untuk melakukan perhitungan, menyetor, dan melaporkan sendiri atas pajak yang wajib dibayarkan. DJP telah memulai konsep modernisasi perpajakan dengan mengeluarkan aplikasi pajak serba elektronik. Dalam hal Pajak Penghasilan (PPh), telah disediakan aplikasi e-SPT, digunakan untuk membantu wajib pajak dalam melaporkan perhitungan dan pembayaran PPh yang terutang dan membuat SPT Masa PPh dan SPT Tahunan PPh. Dalam hal Pajak Pertambahan Nilai (PPN), telah disediakan aplikasi e-Faktur, digunakan oleh Pengusaha Kena Pajak (PKP) untuk membuat Faktur Pajak berbentuk elektronik dan membuat SPT Masa melakukan pembayaran/penyetoran pajak kapan dan di mana saja sepanjang tidak melewati batas waktu yang telah ditentukan. Dalam hal pelaporan pajak, telah disediakan e-Filing, digunakan oleh Wajib Pajak dapat melaporkan pajak kapan dan di mana saja sepanjang tidak melewati batas waktu yang telah ditentukan. Buku ini ditulis untuk melengkapi literatur buku-buku praktik pajak elektronik yang minim dijual di toko-toko buku, dan merupakan buku pertama yang membahas praktik perpajakan menggunakan pendekatan kasus secara komperehensif dan tuntas. Buku ini dapat digunakan oleh mahasiswa jurusan Akuntansi Perguruan Tinggi untuk mata kuliah Laboratorium/Praktik Perpajakan; siswa jurusan Akuntansi Kelas XII SMK Bisnis Manajemen untuk mata pelajaran PraktikAdministrasi Pajak; Karyawan Bagian Pajak yang ingin menguasai aplikasi perpajakan; dan Orang Pribadi yang ingin melaporkan pajak tahunan.&lt;/p&gt;</t>
        </is>
      </c>
      <c r="Y1430" s="262" t="n">
        <v>80000</v>
      </c>
      <c r="Z1430" s="226" t="n"/>
      <c r="AA1430" s="241">
        <f>Y1920*Z1920</f>
        <v/>
      </c>
      <c r="AB1430" s="237" t="inlineStr">
        <is>
          <t>34b86429-a5e1-47ea-871c-37e3f1d95110</t>
        </is>
      </c>
    </row>
    <row r="1431" ht="15" customHeight="1" s="283">
      <c r="A1431" s="109" t="n">
        <v>1912</v>
      </c>
      <c r="B1431" s="222">
        <f>HYPERLINK("https://mocostore.moco.co.id/catalog/"&amp;AB1921,"Klik Disini")</f>
        <v/>
      </c>
      <c r="C1431" s="223" t="inlineStr">
        <is>
          <t>Promosi Kesehatan dan Kesehatan Masyarakat untuk Mahasiswa Keperawatan - Health Promotion and Public Health for Nursing Student</t>
        </is>
      </c>
      <c r="D1431" s="223" t="n"/>
      <c r="E1431" s="223" t="inlineStr">
        <is>
          <t>Daryl Evans, Dina Coutsaftiki, &amp; C. Patricia Fathers</t>
        </is>
      </c>
      <c r="F1431" s="223" t="inlineStr">
        <is>
          <t>978-623-7239-21-5</t>
        </is>
      </c>
      <c r="G1431" s="223" t="inlineStr">
        <is>
          <t>978-623-7239-22-2</t>
        </is>
      </c>
      <c r="H1431" s="223" t="inlineStr">
        <is>
          <t>Kesehatan</t>
        </is>
      </c>
      <c r="I1431" s="258" t="inlineStr">
        <is>
          <t>Perguruan Tinggi</t>
        </is>
      </c>
      <c r="J1431" s="186" t="inlineStr">
        <is>
          <t>009.11</t>
        </is>
      </c>
      <c r="K1431" s="223" t="inlineStr">
        <is>
          <t>Edisi Ke-1</t>
        </is>
      </c>
      <c r="L1431" s="264" t="n"/>
      <c r="M1431" s="265" t="inlineStr">
        <is>
          <t>Tidak Tersedia</t>
        </is>
      </c>
      <c r="N1431" s="223" t="inlineStr">
        <is>
          <t>Indonesia</t>
        </is>
      </c>
      <c r="O1431" s="223" t="inlineStr">
        <is>
          <t>Bukan fiksi</t>
        </is>
      </c>
      <c r="P1431" s="260" t="n">
        <v>2019</v>
      </c>
      <c r="Q1431" s="260" t="n">
        <v>2019</v>
      </c>
      <c r="R1431" s="223" t="inlineStr">
        <is>
          <t>Rapha Publishing</t>
        </is>
      </c>
      <c r="S1431" s="223" t="inlineStr">
        <is>
          <t>Andi Offset CV</t>
        </is>
      </c>
      <c r="T1431" s="223" t="inlineStr">
        <is>
          <t>Lokal</t>
        </is>
      </c>
      <c r="U1431" s="261" t="n">
        <v>307</v>
      </c>
      <c r="V1431" s="86" t="inlineStr">
        <is>
          <t>pdf</t>
        </is>
      </c>
      <c r="W1431" s="223" t="inlineStr">
        <is>
          <t>6.2 MB</t>
        </is>
      </c>
      <c r="X1431" s="225" t="inlineStr">
        <is>
          <t>&lt;p&gt;Transforming Nursing Practice merupakan sebuah seri dari yang dibuat khusus bagi mahasiswa keperawatan pra-registrasi, Setiap buku dalam seri ini: Terjangkau Dipetakan dengan standar NMC dan Essential Skills Clusters &amp;bull; Penuh dengan fiturpembelajaran aktif Fokus pada pengaplikasian teori ke praktik &amp;#39;Buku-buku dari seri ini merupakan sumber yang bagus untuk mahasiwa. Seri ini juga kecil, mudah dibawa-bawa, dan berharga. Saya menggunakan semua buku dari seri ini secara teratur. &amp;#39; Fiona Davies, Dosen Senior Keperawatan, Universitas Derby Mencegah penyakit dan meningkatkan kesehatan umum populasi adalah prioritas vital bagi layanan kesehatan dengan perawat yang diharapkan untuk memainkan peran sentral. Ditulis dengan bahasa yang jelas, buku ini menjelaskan apa itu promosi kesehatan bagaimana itu mempengaruhi kesehatan masyarakat. Buku ini menunjukkan bagaimana promosi kesehatan dapat diimplementasikan dengan mengambil teori-teori utama, model, dan petunjuk ke dalam praktik, Buku ini mencakup topik-topik penting seperti perubahan gaya hidup, pemeriksaan kesehatan, dan edukasi pasien yang memberi Anda pedoman-pedoman yang penting dan kepercayaan diri untuk mengintegrasikan promosi kesehatan ke dalam praktik keperawatan sehari-hari.&lt;/p&gt;</t>
        </is>
      </c>
      <c r="Y1431" s="262" t="n">
        <v>80000</v>
      </c>
      <c r="Z1431" s="226" t="n"/>
      <c r="AA1431" s="241">
        <f>Y1921*Z1921</f>
        <v/>
      </c>
      <c r="AB1431" s="237" t="inlineStr">
        <is>
          <t>3ef48e52-bd77-4945-8008-f49badbbb763</t>
        </is>
      </c>
    </row>
    <row r="1432" ht="15" customHeight="1" s="283">
      <c r="A1432" s="109" t="n">
        <v>1914</v>
      </c>
      <c r="B1432" s="222">
        <f>HYPERLINK("https://mocostore.moco.co.id/catalog/"&amp;AB1923,"Klik Disini")</f>
        <v/>
      </c>
      <c r="C1432" s="223" t="inlineStr">
        <is>
          <t>Kepemimpinan, Manajemen dan Team Work dalam Keperawatan-Leadership,Management &amp; Team Working in Nursing</t>
        </is>
      </c>
      <c r="D1432" s="223" t="n"/>
      <c r="E1432" s="223" t="inlineStr">
        <is>
          <t>Peter Ellis &amp; Shirley Bach</t>
        </is>
      </c>
      <c r="F1432" s="223" t="inlineStr">
        <is>
          <t>978-623-7239-26-0</t>
        </is>
      </c>
      <c r="G1432" s="223" t="inlineStr">
        <is>
          <t>978-623-7239-25-3</t>
        </is>
      </c>
      <c r="H1432" s="223" t="inlineStr">
        <is>
          <t>Keperawatan &amp; Kebidanan</t>
        </is>
      </c>
      <c r="I1432" s="258" t="inlineStr">
        <is>
          <t>Perguruan Tinggi</t>
        </is>
      </c>
      <c r="J1432" s="186" t="inlineStr">
        <is>
          <t>009.11</t>
        </is>
      </c>
      <c r="K1432" s="223" t="inlineStr">
        <is>
          <t>Edisi Ke-1</t>
        </is>
      </c>
      <c r="L1432" s="264" t="n"/>
      <c r="M1432" s="265" t="inlineStr">
        <is>
          <t>Tidak Tersedia</t>
        </is>
      </c>
      <c r="N1432" s="223" t="inlineStr">
        <is>
          <t>Indonesia</t>
        </is>
      </c>
      <c r="O1432" s="223" t="inlineStr">
        <is>
          <t>Bukan fiksi</t>
        </is>
      </c>
      <c r="P1432" s="260" t="n">
        <v>2019</v>
      </c>
      <c r="Q1432" s="260" t="n">
        <v>2019</v>
      </c>
      <c r="R1432" s="223" t="inlineStr">
        <is>
          <t>Rapha Publishing</t>
        </is>
      </c>
      <c r="S1432" s="223" t="inlineStr">
        <is>
          <t>Andi Offset CV</t>
        </is>
      </c>
      <c r="T1432" s="223" t="inlineStr">
        <is>
          <t>Lokal</t>
        </is>
      </c>
      <c r="U1432" s="261" t="n">
        <v>288</v>
      </c>
      <c r="V1432" s="86" t="inlineStr">
        <is>
          <t>pdf</t>
        </is>
      </c>
      <c r="W1432" s="223" t="inlineStr">
        <is>
          <t>6.1 MB</t>
        </is>
      </c>
      <c r="X1432" s="225" t="inlineStr">
        <is>
          <t>&lt;p&gt;Tahap di mana pun Anda berada dalam karier keperawatan Anda, kepemimpinan, manajemen, dan keterampilan kerja, tim Anda akan menjadi pusat dari peran Anda sebagai perawat modern. Buku ini dirancang untuk memperlengkapi Anda dengan keterampilan-keterampilan tersebut yang akan dapat membantu Anda untuk memahami pentingnya kepemimpinan dan manajemen dalam keperawatan, dan bagaimana hal tersebut dapat memenuhi kebutuhan praktik harian Anda, serta apa saja teori dan pengetahuan kuncinya. Buku ini akan menjadi sumber yang bagus sepanjang tiga tahun program pendidikan keperawatan dan menjadi sebuah alat untuk membantu Anda bertumbuh menjadi seorang pemimpin perawat di masa depan.&lt;/p&gt;</t>
        </is>
      </c>
      <c r="Y1432" s="262" t="n">
        <v>80000</v>
      </c>
      <c r="Z1432" s="226" t="n"/>
      <c r="AA1432" s="241">
        <f>Y1923*Z1923</f>
        <v/>
      </c>
      <c r="AB1432" s="237" t="inlineStr">
        <is>
          <t>d6c32ae7-3eef-4b31-9e53-7a27c74efd51</t>
        </is>
      </c>
    </row>
    <row r="1433" ht="15" customHeight="1" s="283">
      <c r="A1433" s="109" t="n">
        <v>1917</v>
      </c>
      <c r="B1433" s="222">
        <f>HYPERLINK("https://mocostore.moco.co.id/catalog/"&amp;AB1926,"Klik Disini")</f>
        <v/>
      </c>
      <c r="C1433" s="223" t="inlineStr">
        <is>
          <t>Sebuah Pengantar Manajemen Obat dalam Keperawatan</t>
        </is>
      </c>
      <c r="D1433" s="223" t="n"/>
      <c r="E1433" s="223" t="inlineStr">
        <is>
          <t>Martina Oâ€™Brien,Alison Spires,&amp;Kirsty Andrews</t>
        </is>
      </c>
      <c r="F1433" s="223" t="inlineStr">
        <is>
          <t>978-623-7239-29-1</t>
        </is>
      </c>
      <c r="G1433" s="223" t="inlineStr">
        <is>
          <t>978-623-7239-30-7</t>
        </is>
      </c>
      <c r="H1433" s="223" t="inlineStr">
        <is>
          <t>Kesehatan</t>
        </is>
      </c>
      <c r="I1433" s="258" t="inlineStr">
        <is>
          <t>Perguruan Tinggi</t>
        </is>
      </c>
      <c r="J1433" s="186" t="inlineStr">
        <is>
          <t>009.24</t>
        </is>
      </c>
      <c r="K1433" s="223" t="inlineStr">
        <is>
          <t>Edisi Ke-1</t>
        </is>
      </c>
      <c r="L1433" s="264" t="n"/>
      <c r="M1433" s="265" t="inlineStr">
        <is>
          <t>Tidak Tersedia</t>
        </is>
      </c>
      <c r="N1433" s="223" t="inlineStr">
        <is>
          <t>Indonesia</t>
        </is>
      </c>
      <c r="O1433" s="223" t="inlineStr">
        <is>
          <t>Bukan fiksi</t>
        </is>
      </c>
      <c r="P1433" s="260" t="n">
        <v>2019</v>
      </c>
      <c r="Q1433" s="260" t="n">
        <v>2019</v>
      </c>
      <c r="R1433" s="223" t="inlineStr">
        <is>
          <t>Rapha Publishing</t>
        </is>
      </c>
      <c r="S1433" s="223" t="inlineStr">
        <is>
          <t>Andi Offset CV</t>
        </is>
      </c>
      <c r="T1433" s="223" t="inlineStr">
        <is>
          <t>Lokal</t>
        </is>
      </c>
      <c r="U1433" s="261" t="n">
        <v>275</v>
      </c>
      <c r="V1433" s="86" t="inlineStr">
        <is>
          <t>pdf</t>
        </is>
      </c>
      <c r="W1433" s="223" t="inlineStr">
        <is>
          <t>4.0 MB</t>
        </is>
      </c>
      <c r="X1433" s="225" t="inlineStr">
        <is>
          <t>&lt;p&gt;Pengelolaan obat-obatan bisa menjadi sebuah kemungkinan yang menakutkan bagi mahasiswa keperawatan baru. Namun keterampilan dan pengetahuan ini merupakan sebuah keahlian krusial yang harus mereka kembangkan sejak awal untuk menyediakan penanganan yang aman bagi pasien mereka ke depannya. Buku ini dirancang secara khusus untuk mendukung mahasiswa pra-registrasi tahun pertama dalam memenuhi kompetensi yang diperlukan dalam manajemen obat-obatan yang diperlukan untuk pengembangan ke tahun kedua. Buku yang disusun berdasarkan NMC Essential Skills Clusters ini memberikan pengantar yang jelas dalam hal hukum, perhitungan, administrasi, farmakologi pengantar, komunikasi pasien, dan masalah kontekstual yang diterapkan pada manajemen obat-obatan. Buku ini ditulis dalam bahasa yang mudah dimengerti dan menyediakan skenario-skenario pasien untuk menjelaskan konsep- konsep yang ada dan menerapkan teori ke dalam praktik. Meskipun buku ini akan mengasumsikan tingkat dasar penghitungan, buku ini juga mencakup bab tentang keterampilan matematika dan perhitungan dosis obat-obatan untuk mereka yang memerlukan praktek ulang/revisi ataupun praktik lebih lanjut. Buku ini memperkenalkan siswa keperawatan pada persyaratan untuk manajemen obat-obatan dan pendidikan keperawatan pasien serta bagaimana menetapkannya dalam kerangka hukum, profesional dan etika untuk memastikan praktik manajemen Obat yang aman dan kompeten.&lt;/p&gt;</t>
        </is>
      </c>
      <c r="Y1433" s="262" t="n">
        <v>80000</v>
      </c>
      <c r="Z1433" s="226" t="n"/>
      <c r="AA1433" s="241">
        <f>Y1926*Z1926</f>
        <v/>
      </c>
      <c r="AB1433" s="237" t="inlineStr">
        <is>
          <t>926120b6-1820-4c32-804f-cd057789e516</t>
        </is>
      </c>
    </row>
    <row r="1434" ht="15" customHeight="1" s="283">
      <c r="A1434" s="109" t="n">
        <v>1918</v>
      </c>
      <c r="B1434" s="222">
        <f>HYPERLINK("https://mocostore.moco.co.id/catalog/"&amp;AB1927,"Klik Disini")</f>
        <v/>
      </c>
      <c r="C1434" s="223" t="inlineStr">
        <is>
          <t>Tafsiran Surat Filipi: Teguh Dan Berakar Dalam Kristus</t>
        </is>
      </c>
      <c r="D1434" s="223" t="n"/>
      <c r="E1434" s="223" t="inlineStr">
        <is>
          <t>Dr. Jonar T.H. Situmorang, M.A., M.Th</t>
        </is>
      </c>
      <c r="F1434" s="223" t="inlineStr">
        <is>
          <t>978-623-7966-12-8</t>
        </is>
      </c>
      <c r="G1434" s="223" t="inlineStr">
        <is>
          <t>978-623-7966-13-5</t>
        </is>
      </c>
      <c r="H1434" s="223" t="inlineStr">
        <is>
          <t>Agama Kristen</t>
        </is>
      </c>
      <c r="I1434" s="258" t="inlineStr">
        <is>
          <t>Perguruan Tinggi</t>
        </is>
      </c>
      <c r="J1434" s="186" t="inlineStr">
        <is>
          <t>009.16</t>
        </is>
      </c>
      <c r="K1434" s="264" t="inlineStr">
        <is>
          <t>Edisi Ke-1</t>
        </is>
      </c>
      <c r="L1434" s="264" t="n"/>
      <c r="M1434" s="265" t="inlineStr">
        <is>
          <t>Tidak Tersedia</t>
        </is>
      </c>
      <c r="N1434" s="223" t="inlineStr">
        <is>
          <t>Indonesia</t>
        </is>
      </c>
      <c r="O1434" s="223" t="inlineStr">
        <is>
          <t>Bukan fiksi</t>
        </is>
      </c>
      <c r="P1434" s="260" t="n">
        <v>2020</v>
      </c>
      <c r="Q1434" s="260" t="n">
        <v>2021</v>
      </c>
      <c r="R1434" s="223" t="inlineStr">
        <is>
          <t>PBMR Andi</t>
        </is>
      </c>
      <c r="S1434" s="223" t="inlineStr">
        <is>
          <t>Andi Offset CV</t>
        </is>
      </c>
      <c r="T1434" s="223" t="inlineStr">
        <is>
          <t>Lokal</t>
        </is>
      </c>
      <c r="U1434" s="261" t="n">
        <v>258</v>
      </c>
      <c r="V1434" s="86" t="inlineStr">
        <is>
          <t>pdf</t>
        </is>
      </c>
      <c r="W1434" s="223" t="inlineStr">
        <is>
          <t>17.7 MB</t>
        </is>
      </c>
      <c r="X1434" s="225" t="inlineStr">
        <is>
          <t>&lt;p&gt;Surat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Akhirnya, melalui buku ini kita akan mengerti rahasia Rasul Paulus tetap mampu bersukacita dalam penderitaan, yakni karena Paulus teguh dan berakar di dalam Kristus, sehingga ia mampu berkata, Segala perkara dalam kutanggung di dalam Dia yang memberi kekuatan kepadaku&amp;nbsp;(Flp. 4:13).&lt;/p&gt;</t>
        </is>
      </c>
      <c r="Y1434" s="262" t="n">
        <v>74000</v>
      </c>
      <c r="Z1434" s="226" t="n"/>
      <c r="AA1434" s="241">
        <f>Y1927*Z1927</f>
        <v/>
      </c>
      <c r="AB1434" s="237" t="inlineStr">
        <is>
          <t>c2e49976-0c18-4b6d-b208-f19d3e131968</t>
        </is>
      </c>
    </row>
    <row r="1435" ht="15" customHeight="1" s="283">
      <c r="A1435" s="109" t="n">
        <v>1919</v>
      </c>
      <c r="B1435" s="222">
        <f>HYPERLINK("https://mocostore.moco.co.id/catalog/"&amp;AB1928,"Klik Disini")</f>
        <v/>
      </c>
      <c r="C1435" s="223" t="inlineStr">
        <is>
          <t>Sehat dan Panjang Umur</t>
        </is>
      </c>
      <c r="D1435" s="223" t="n"/>
      <c r="E1435" s="223" t="inlineStr">
        <is>
          <t>Yohanes Sunardi</t>
        </is>
      </c>
      <c r="F1435" s="223" t="inlineStr">
        <is>
          <t>978-623-7239-68-0</t>
        </is>
      </c>
      <c r="G1435" s="223" t="inlineStr">
        <is>
          <t>978-623-7239-69-7</t>
        </is>
      </c>
      <c r="H1435" s="223" t="inlineStr">
        <is>
          <t>Kesehatan</t>
        </is>
      </c>
      <c r="I1435" s="258" t="inlineStr">
        <is>
          <t>Perguruan Tinggi</t>
        </is>
      </c>
      <c r="J1435" s="186" t="inlineStr">
        <is>
          <t>009.24</t>
        </is>
      </c>
      <c r="K1435" s="264" t="inlineStr">
        <is>
          <t>Edisi Ke-1</t>
        </is>
      </c>
      <c r="L1435" s="264" t="n"/>
      <c r="M1435" s="265" t="inlineStr">
        <is>
          <t>Tidak Tersedia</t>
        </is>
      </c>
      <c r="N1435" s="223" t="inlineStr">
        <is>
          <t>Indonesia</t>
        </is>
      </c>
      <c r="O1435" s="223" t="inlineStr">
        <is>
          <t>Bukan fiksi</t>
        </is>
      </c>
      <c r="P1435" s="260" t="n">
        <v>2020</v>
      </c>
      <c r="Q1435" s="260" t="n">
        <v>2020</v>
      </c>
      <c r="R1435" s="223" t="inlineStr">
        <is>
          <t>Rapha Publishing</t>
        </is>
      </c>
      <c r="S1435" s="223" t="inlineStr">
        <is>
          <t>Andi Offset CV</t>
        </is>
      </c>
      <c r="T1435" s="223" t="inlineStr">
        <is>
          <t>Lokal</t>
        </is>
      </c>
      <c r="U1435" s="261" t="n">
        <v>160</v>
      </c>
      <c r="V1435" s="86" t="inlineStr">
        <is>
          <t>pdf</t>
        </is>
      </c>
      <c r="W1435" s="223" t="inlineStr">
        <is>
          <t>14.5 MB</t>
        </is>
      </c>
      <c r="X1435" s="225" t="inlineStr">
        <is>
          <t>&lt;p&gt;&amp;#39;Panjang umur adalah suatu mimpi bagi semua orange Panjang umur disertai dengan kesehatan adalah mutlak bagi saya secara pribadi. Dalam buku ini Yohanes Sunardi mengatakan: &amp;quot;Awet muda bertambah tua tetapi kondisinya seperti anak muda&amp;quot;. Tidak menjanjikan mimpi, tapi membuat mimpi Anda menjadi kenyataan, Tidak menghapus kenyataan hidup tetapi membuat hidup jadi kenyataan, Pastikan Anda memilikinya!&amp;quot;&lt;/p&gt;</t>
        </is>
      </c>
      <c r="Y1435" s="262" t="n">
        <v>80000</v>
      </c>
      <c r="Z1435" s="226" t="n"/>
      <c r="AA1435" s="241">
        <f>Y1928*Z1928</f>
        <v/>
      </c>
      <c r="AB1435" s="237" t="inlineStr">
        <is>
          <t>b65a8c31-54e7-47e6-907f-d4b0061dc888</t>
        </is>
      </c>
    </row>
    <row r="1436" ht="15" customHeight="1" s="283">
      <c r="A1436" s="109" t="n">
        <v>1923</v>
      </c>
      <c r="B1436" s="222">
        <f>HYPERLINK("https://mocostore.moco.co.id/catalog/"&amp;AB1932,"Klik Disini")</f>
        <v/>
      </c>
      <c r="C1436" s="223" t="inlineStr">
        <is>
          <t>Teknik Mengembangkan Aplikasi Enterprise dengan Teknologi Open Source Berbasis JAVA</t>
        </is>
      </c>
      <c r="D1436" s="223" t="n"/>
      <c r="E1436" s="223" t="inlineStr">
        <is>
          <t>Frans Thamura</t>
        </is>
      </c>
      <c r="F1436" s="223" t="inlineStr">
        <is>
          <t>979-763-021-8</t>
        </is>
      </c>
      <c r="G1436" s="223" t="inlineStr">
        <is>
          <t>978-623-01-1562-2</t>
        </is>
      </c>
      <c r="H1436" s="223" t="inlineStr">
        <is>
          <t>Komputer &amp; Internet</t>
        </is>
      </c>
      <c r="I1436" s="258" t="inlineStr">
        <is>
          <t>Perguruan Tinggi</t>
        </is>
      </c>
      <c r="J1436" s="186" t="inlineStr">
        <is>
          <t>009.05</t>
        </is>
      </c>
      <c r="K1436" s="223" t="inlineStr">
        <is>
          <t>Edisi Ke-1</t>
        </is>
      </c>
      <c r="L1436" s="264" t="inlineStr">
        <is>
          <t>Seri Pemrograman "Damai dengan Java"</t>
        </is>
      </c>
      <c r="M1436" s="265" t="inlineStr">
        <is>
          <t>Tidak Tersedia</t>
        </is>
      </c>
      <c r="N1436" s="223" t="inlineStr">
        <is>
          <t>Indonesia</t>
        </is>
      </c>
      <c r="O1436" s="223" t="inlineStr">
        <is>
          <t>Bukan fiksi</t>
        </is>
      </c>
      <c r="P1436" s="260" t="n">
        <v>2005</v>
      </c>
      <c r="Q1436" s="260" t="n">
        <v>2018</v>
      </c>
      <c r="R1436" s="223" t="inlineStr">
        <is>
          <t>Penerbit Andi</t>
        </is>
      </c>
      <c r="S1436" s="223" t="inlineStr">
        <is>
          <t>Andi Offset CV</t>
        </is>
      </c>
      <c r="T1436" s="223" t="inlineStr">
        <is>
          <t>Lokal</t>
        </is>
      </c>
      <c r="U1436" s="261" t="n">
        <v>220</v>
      </c>
      <c r="V1436" s="86" t="inlineStr">
        <is>
          <t>pdf</t>
        </is>
      </c>
      <c r="W1436" s="223" t="inlineStr">
        <is>
          <t>5.3 MB</t>
        </is>
      </c>
      <c r="X1436" s="225" t="inlineStr">
        <is>
          <t>&lt;p&gt;Buku ini ditulis untuk memberikan cara cepat dan praktis bagi para programmer Java untuk membekali dirinya menjadi seorang developer Java yang handal. Selain itu buku ini juga dirancang sebagai buku bacaan teknis praktis bagi mereka yang hendak menjadi manager pengembangan ataupun untuk mereka yang hendak memulai suatu bidang usaha ataupun mengelola bisnis pengembangan aplikasi berbasis Java.&lt;br /&gt;
 &lt;br /&gt;
 Buku ini memberikan gambaran mengenai teknologi-teknologi Open Source berbasis Java seperti Eclipse, Tomcat, Velocity, dan MySQL, juga menjelaskan mengenai posisi Java di dalam dunia Open Source dan Open Standard, sehingga dapat dijadikan acuan yang independen dalam mengembangkan teknologi di dalam teknologi Java itu sendiri. Teknologi Java dipilih sebagai topik utama karena Java adalah sebuah teknologi yang benar-benar independen, portable, multiplatform, karena didukung oleh komunitas Open Source berbasis Java (OS/J).&lt;br /&gt;
 &lt;br /&gt;
 Bilamana TCP/IP diposisikan sebagai protokol defacto dalam komunikasi data di era internet, tentu saja setelah memenangkan persaingan dengan IPX/SPX, SNA dan NetBEUI. Java adalah protokol berikutnya, tentu saja di dunia pengembangan aplikasi.&lt;br /&gt;
 &lt;br /&gt;
 Frans Thamura adalah CE Intercitra Prima Integrasi, sebuah perusahaan integrator Teknologi Informasi khususnya Teknologi Java yang berlokasi di Jakarta. Beliau merupakan pendiri Java User Group (), komunitas Java terbesar di Indonesia, pendiri Federasi BlueOxygen (), sebuah proyek workspace Open Source berbasis Java.&lt;/p&gt;</t>
        </is>
      </c>
      <c r="Y1436" s="262" t="n">
        <v>80000</v>
      </c>
      <c r="Z1436" s="226" t="n"/>
      <c r="AA1436" s="241">
        <f>Y1932*Z1932</f>
        <v/>
      </c>
      <c r="AB1436" s="237" t="inlineStr">
        <is>
          <t>519985b2-4378-44a2-84e9-3c7fc276e31c</t>
        </is>
      </c>
    </row>
    <row r="1437" ht="15" customHeight="1" s="283">
      <c r="A1437" s="109" t="n">
        <v>1925</v>
      </c>
      <c r="B1437" s="222">
        <f>HYPERLINK("https://mocostore.moco.co.id/catalog/"&amp;AB1934,"Klik Disini")</f>
        <v/>
      </c>
      <c r="C1437" s="223" t="inlineStr">
        <is>
          <t>The Intelligent Network: Mengkustomasi Layanan Dan Jaringan Telekomunikasi</t>
        </is>
      </c>
      <c r="D1437" s="223" t="n"/>
      <c r="E1437" s="223" t="inlineStr">
        <is>
          <t>Uyless Black</t>
        </is>
      </c>
      <c r="F1437" s="223" t="inlineStr">
        <is>
          <t>979-533-771-8</t>
        </is>
      </c>
      <c r="G1437" s="223" t="inlineStr">
        <is>
          <t>978-623-01-1566-0</t>
        </is>
      </c>
      <c r="H1437" s="223" t="inlineStr">
        <is>
          <t>Komputer &amp; Internet</t>
        </is>
      </c>
      <c r="I1437" s="258" t="inlineStr">
        <is>
          <t>Perguruan Tinggi</t>
        </is>
      </c>
      <c r="J1437" s="186" t="inlineStr">
        <is>
          <t>009.05</t>
        </is>
      </c>
      <c r="K1437" s="223" t="inlineStr">
        <is>
          <t>Edisi Ke-1</t>
        </is>
      </c>
      <c r="L1437" s="264" t="n"/>
      <c r="M1437" s="265" t="inlineStr">
        <is>
          <t>None</t>
        </is>
      </c>
      <c r="N1437" s="223" t="inlineStr">
        <is>
          <t>Indonesia</t>
        </is>
      </c>
      <c r="O1437" s="223" t="inlineStr">
        <is>
          <t>Bukan fiksi</t>
        </is>
      </c>
      <c r="P1437" s="260" t="n">
        <v>2002</v>
      </c>
      <c r="Q1437" s="260" t="n">
        <v>2018</v>
      </c>
      <c r="R1437" s="223" t="inlineStr">
        <is>
          <t>Penerbit Andi</t>
        </is>
      </c>
      <c r="S1437" s="223" t="inlineStr">
        <is>
          <t>Andi Offset CV</t>
        </is>
      </c>
      <c r="T1437" s="223" t="inlineStr">
        <is>
          <t>Lokal</t>
        </is>
      </c>
      <c r="U1437" s="261" t="n">
        <v>248</v>
      </c>
      <c r="V1437" s="86" t="inlineStr">
        <is>
          <t>pdf</t>
        </is>
      </c>
      <c r="W1437" s="223" t="inlineStr">
        <is>
          <t>4.1 MB</t>
        </is>
      </c>
      <c r="X1437" s="225" t="inlineStr">
        <is>
          <t>&lt;p&gt;Pada layanan Anda: jaringan pintar untuk seluruh antarmuka Para pengguna telepon semakin merasa nyaman dengan antarmuka terotomasi.&lt;/p&gt;
 &lt;p&gt;Di luar layanan pengembangan yang masih konvensional, seperti call waiting, layanan 800, voice mail, sekarang provider telepon memberikan fungsi tambahan dengan layer aplikasi untuk meningkatkan efisiensi jaringan. Sampai tahun 2000, ada 30% perusahaan telepon yang telah tersentuh oleh jaringan cerdas (IN) dan pengembangannya (AIN).&lt;/p&gt;
 &lt;p&gt;IN didesain untuk menjadi layanan independen, prosedur dan protokol yang terstandarisasi, sehingga semua pemakai dapat berinteraksi secara independen. Dalam buku ini, Uyless Black menjelaskan konsep-konsep kunci di balik teknologi ini. Sejarah, spesifikasi, arsitektur, dan arah ke depan dari teknologi ini pun dijelaskan. Secara khusus buku ini memberikan beberapa tujuan pengembangan jaringan cerdas, yakni: Pemberian layanan baru kepada pelanggan; Mendukung beberapa layanan dengan daya jangkau luas, baik layanan yang telah ada maupun layanan baru; Kemampuan perawatan yang lebih efisien; dan Antarmuka tanpa kelim antar beberapa sistem vendor. Dengan segala kemudahannya dan keluasan aplikasinya, Jaringan Cerdas adalah untuk para ahli telekomunikasi saat ini.&lt;/p&gt;
 &lt;p&gt;&amp;nbsp;&lt;/p&gt;</t>
        </is>
      </c>
      <c r="Y1437" s="262" t="n">
        <v>80000</v>
      </c>
      <c r="Z1437" s="226" t="n"/>
      <c r="AA1437" s="241">
        <f>Y1934*Z1934</f>
        <v/>
      </c>
      <c r="AB1437" s="237" t="inlineStr">
        <is>
          <t>227a1841-ea6c-4bef-a2e8-77d1ccceb024</t>
        </is>
      </c>
    </row>
    <row r="1438" ht="15" customHeight="1" s="283">
      <c r="A1438" s="109" t="n">
        <v>1927</v>
      </c>
      <c r="B1438" s="222">
        <f>HYPERLINK("https://mocostore.moco.co.id/catalog/"&amp;AB1936,"Klik Disini")</f>
        <v/>
      </c>
      <c r="C1438" s="223" t="inlineStr">
        <is>
          <t>The Story of David Jacobs, Weak Hand, Iron Will</t>
        </is>
      </c>
      <c r="D1438" s="223" t="n"/>
      <c r="E1438" s="223" t="inlineStr">
        <is>
          <t>Pierre Jacobs</t>
        </is>
      </c>
      <c r="F1438" s="223" t="inlineStr">
        <is>
          <t>978-623-7966-21-0</t>
        </is>
      </c>
      <c r="G1438" s="223" t="inlineStr">
        <is>
          <t>978-623-7966-20-3</t>
        </is>
      </c>
      <c r="H1438" s="223" t="inlineStr">
        <is>
          <t>Agama Kristen</t>
        </is>
      </c>
      <c r="I1438" s="258" t="inlineStr">
        <is>
          <t>Perguruan Tinggi</t>
        </is>
      </c>
      <c r="J1438" s="186" t="inlineStr">
        <is>
          <t>009.16</t>
        </is>
      </c>
      <c r="K1438" s="223" t="inlineStr">
        <is>
          <t>Edisi Ke-1</t>
        </is>
      </c>
      <c r="L1438" s="264" t="n"/>
      <c r="M1438" s="265" t="inlineStr">
        <is>
          <t>Tidak Tersedia</t>
        </is>
      </c>
      <c r="N1438" s="223" t="inlineStr">
        <is>
          <t>Indonesia</t>
        </is>
      </c>
      <c r="O1438" s="223" t="inlineStr">
        <is>
          <t>Bukan fiksi</t>
        </is>
      </c>
      <c r="P1438" s="260" t="n">
        <v>2020</v>
      </c>
      <c r="Q1438" s="260" t="n">
        <v>2021</v>
      </c>
      <c r="R1438" s="223" t="inlineStr">
        <is>
          <t>PBMR Andi</t>
        </is>
      </c>
      <c r="S1438" s="223" t="inlineStr">
        <is>
          <t>Andi Offset CV</t>
        </is>
      </c>
      <c r="T1438" s="223" t="inlineStr">
        <is>
          <t>Lokal</t>
        </is>
      </c>
      <c r="U1438" s="261" t="n">
        <v>194</v>
      </c>
      <c r="V1438" s="86" t="inlineStr">
        <is>
          <t>pdf</t>
        </is>
      </c>
      <c r="W1438" s="223" t="inlineStr">
        <is>
          <t>16.7 MB</t>
        </is>
      </c>
      <c r="X1438" s="225" t="inlineStr">
        <is>
          <t>&lt;p&gt;David Jacobs adalah juara nasional tenis meja Indonesia pada 2000 dan sejak saat itu menjadi langganan pemain nasional. Kiprahnya sebagai pemain tenis meja dijalani sejak kecil dengan bertanding sebagai pemain normal. Namun, setelah pensiun David beralih sebagai pemain tenis meja difabel dengan karier yang justru mendunia. David dikenal oleh semua kalangan karena kerendahhatian dan tekad yang sangat kuat untuk berprestasi, ditunjang dengan skill tenis meja yang sangat baik. Berkat semuanya itu, David pun berhasil meraih banyak prestasi, salah satunya medali perunggu pada Paralimpik Games London 2012 dan mengukir sejarah bagi olahraga Indonesia di tingkat dunia. Dalam buku ini, penulis mengisahkan tentang kehidupan David Jacobs agar para pembaca dapat memperoleh gambaran dan inspirasi dari karakter yang dimiliki David Jacobs sebagai pribadi dan petenis meja kelas dunia. Di samping itu, dalam buku ini pembaca juga dapat menambah wawasan seputar tenis meja, baik di Indonesia maupun tingkat dunia. Semoga buku ini dapat memotivasi para pembaca, tak hanya bagi para pecinta tenis meja, tetapi juga bagi mereka yang mempunyai keterbatasan fisik agar tidak menyerah dalam menjalani kehidupan.&lt;/p&gt;</t>
        </is>
      </c>
      <c r="Y1438" s="262" t="n">
        <v>56000</v>
      </c>
      <c r="Z1438" s="226" t="n"/>
      <c r="AA1438" s="241">
        <f>Y1936*Z1936</f>
        <v/>
      </c>
      <c r="AB1438" s="237" t="inlineStr">
        <is>
          <t>d6165c4c-408d-4573-8106-c23e03b1708b</t>
        </is>
      </c>
    </row>
    <row r="1439" ht="15" customHeight="1" s="283">
      <c r="A1439" s="109" t="n">
        <v>1931</v>
      </c>
      <c r="B1439" s="222">
        <f>HYPERLINK("https://mocostore.moco.co.id/catalog/"&amp;AB1940,"Klik Disini")</f>
        <v/>
      </c>
      <c r="C1439" s="223" t="inlineStr">
        <is>
          <t>Virus Corona Baru Covid-19: Kenali, Cegah, Lindungi Diri Sendiri Dan Orang Lain</t>
        </is>
      </c>
      <c r="D1439" s="223" t="n"/>
      <c r="E1439" s="223" t="inlineStr">
        <is>
          <t>Dr. dr. Hans Tandra</t>
        </is>
      </c>
      <c r="F1439" s="223" t="inlineStr">
        <is>
          <t>978-623-7239-64-2</t>
        </is>
      </c>
      <c r="G1439" s="223" t="inlineStr">
        <is>
          <t>978-623-7239-65-9</t>
        </is>
      </c>
      <c r="H1439" s="223" t="inlineStr">
        <is>
          <t>Pengetahuan Kesehatan</t>
        </is>
      </c>
      <c r="I1439" s="258" t="inlineStr">
        <is>
          <t>Perguruan Tinggi</t>
        </is>
      </c>
      <c r="J1439" s="186" t="inlineStr">
        <is>
          <t>009.24</t>
        </is>
      </c>
      <c r="K1439" s="223" t="inlineStr">
        <is>
          <t>Edisi Ke-1</t>
        </is>
      </c>
      <c r="L1439" s="264" t="n"/>
      <c r="M1439" s="265" t="inlineStr">
        <is>
          <t>Tidak Tersedia</t>
        </is>
      </c>
      <c r="N1439" s="223" t="inlineStr">
        <is>
          <t>Indonesia</t>
        </is>
      </c>
      <c r="O1439" s="223" t="inlineStr">
        <is>
          <t>Bukan fiksi</t>
        </is>
      </c>
      <c r="P1439" s="260" t="n">
        <v>2020</v>
      </c>
      <c r="Q1439" s="260" t="n">
        <v>2021</v>
      </c>
      <c r="R1439" s="223" t="inlineStr">
        <is>
          <t>Rapha Publishing</t>
        </is>
      </c>
      <c r="S1439" s="223" t="inlineStr">
        <is>
          <t>Andi Offset CV</t>
        </is>
      </c>
      <c r="T1439" s="223" t="inlineStr">
        <is>
          <t>Lokal</t>
        </is>
      </c>
      <c r="U1439" s="261" t="n">
        <v>114</v>
      </c>
      <c r="V1439" s="86" t="inlineStr">
        <is>
          <t>pdf</t>
        </is>
      </c>
      <c r="W1439" s="223" t="inlineStr">
        <is>
          <t>12.4 MB</t>
        </is>
      </c>
      <c r="X1439" s="225" t="inlineStr">
        <is>
          <t>&lt;h2&gt;Dunia sedang digemparkan oleh virus yang terkenal dengan nama Covid-19. Penyebaran virus ini begitu cepat. Dampak yang ditimbulkan mulai merambah ke segala sektor, tidak hanya kesehatan dan jiwa saja tapi juga sampai ke sektor ekonomi dan keberlangsungan suatu negara. Orang-orang pun menjadi panik dan berita hoax pun menyebar kemana-mana. Di Indonesia, rata-rata terjadi pelipatan kasus per dua hari. CNN Indonesia mencatat bahwa per Rabu, 1 April 2020, jumlah orang yang terinfeksi virus ini di Indonesia mencapai 1.677 kasus. Dari jumlah itu, korban meninggal mencapai 157 jiwa, dan jumlah orang yang sembuh mencapai 103 orang.&lt;/h2&gt;
 &lt;h2&gt;Apa sebenarnya virus Covid-19 ini? Seberapa bahayakah virus ini bagi kelangsungan hidup manusia? Bagaimana cara kita menghadapi dan menyikapi pandemi ini dengan benar dan aman untuk diri kita dan juga orang lain di sekitar kita?&lt;/h2&gt;
 &lt;h2&gt;Buku Virus Corona Baru: Covid-19 ini akan memberi pencerahan kepada para pembaca agar tidak panik berlebihan dalam menghadapi pandemi virus ini. Dengan mengetahui kelemahan virus dan metode penanganan yang tepat, serta pemenuhan gizi yang tepat, pembaca akan tahu cara untuk terhindar dari infeksi virus ini dan imun tubuh pun menjadi kuat untuk menghadapi virus Covid-19 ini. Dengan panduan yang tepat, niscaya kita dapat tetap hidup sehat di tengah pandemi yang sedang menggemparkan dunia ini dan tentu saja untuk kelanjutan kesehatan kita.&lt;/h2&gt;</t>
        </is>
      </c>
      <c r="Y1439" s="262" t="n">
        <v>68000</v>
      </c>
      <c r="Z1439" s="226" t="n"/>
      <c r="AA1439" s="241">
        <f>Y1940*Z1940</f>
        <v/>
      </c>
      <c r="AB1439" s="237" t="inlineStr">
        <is>
          <t>3b392b34-f585-47cb-a1b9-661eb88a11c2</t>
        </is>
      </c>
    </row>
    <row r="1440" ht="15" customHeight="1" s="283">
      <c r="A1440" s="109" t="n">
        <v>1932</v>
      </c>
      <c r="B1440" s="222">
        <f>HYPERLINK("https://mocostore.moco.co.id/catalog/"&amp;AB1941,"Klik Disini")</f>
        <v/>
      </c>
      <c r="C1440" s="223" t="inlineStr">
        <is>
          <t>Wanita dan Kesehatan</t>
        </is>
      </c>
      <c r="D1440" s="223" t="n"/>
      <c r="E1440" s="223" t="inlineStr">
        <is>
          <t>YM Datoâ€™ Seri Paduka Prof. Dr. Noor Zaman Khan MD. Ph.D.</t>
        </is>
      </c>
      <c r="F1440" s="223" t="inlineStr">
        <is>
          <t>978-623-7239-44-4</t>
        </is>
      </c>
      <c r="G1440" s="223" t="inlineStr">
        <is>
          <t>978-623-7239-43-7</t>
        </is>
      </c>
      <c r="H1440" s="223" t="inlineStr">
        <is>
          <t>Kesehatan &amp; Kecantikan</t>
        </is>
      </c>
      <c r="I1440" s="258" t="inlineStr">
        <is>
          <t>Perguruan Tinggi</t>
        </is>
      </c>
      <c r="J1440" s="186" t="inlineStr">
        <is>
          <t>009.24</t>
        </is>
      </c>
      <c r="K1440" s="264" t="inlineStr">
        <is>
          <t>Edisi Ke-1</t>
        </is>
      </c>
      <c r="L1440" s="264" t="n"/>
      <c r="M1440" s="265" t="inlineStr">
        <is>
          <t>Tidak Tersedia</t>
        </is>
      </c>
      <c r="N1440" s="223" t="inlineStr">
        <is>
          <t>Indonesia</t>
        </is>
      </c>
      <c r="O1440" s="223" t="inlineStr">
        <is>
          <t>Bukan fiksi</t>
        </is>
      </c>
      <c r="P1440" s="260" t="n">
        <v>2019</v>
      </c>
      <c r="Q1440" s="260" t="n">
        <v>2019</v>
      </c>
      <c r="R1440" s="223" t="inlineStr">
        <is>
          <t>Rapha Publishing</t>
        </is>
      </c>
      <c r="S1440" s="223" t="inlineStr">
        <is>
          <t>Andi Offset CV</t>
        </is>
      </c>
      <c r="T1440" s="223" t="inlineStr">
        <is>
          <t>Lokal</t>
        </is>
      </c>
      <c r="U1440" s="261" t="n">
        <v>162</v>
      </c>
      <c r="V1440" s="86" t="inlineStr">
        <is>
          <t>pdf</t>
        </is>
      </c>
      <c r="W1440" s="223" t="inlineStr">
        <is>
          <t>8.8 MB</t>
        </is>
      </c>
      <c r="X1440" s="225" t="inlineStr">
        <is>
          <t>&lt;p&gt;Kedokteran adalah ilmu yang dinamis, sering berubah seiring berjalannya waktu. Berbagai hal, seperti penelitian terbaru dan pengalaman klinis telah membantu memperluas pengetahuan; perubahan dalam metode penyembuhan dan terapi pengobatan juga diperlukan.&lt;/p&gt;
 &lt;p&gt;Dalam buku wanita dan kesehatan ini, penulis banyak membahas berbagai penyakit yang seringkali mengganggu kesehatan kaum wanita. Berbagai penyakit yang banyak dipengaruhi baik oleh kecenderungan perubahan hormon, tekanan psikologis yang tanpa disadari dialami oleh sebagian besar wanita, sehingga bisa mengganggu kesehatannya. Antara lain yang dibahas adalah mengenai kesehatan payudara, diabetes, hipertensi, stress, penyakit, radang panggul, disfungsi seksual pada wanita hingga seks yang menyakitkan bagi wanita.&lt;/p&gt;
 &lt;p&gt;Buku Wanita dan Kesehatan ini, khusus untuk para wanita dan juga untuk Anda sekalian yang mencintai pasangan Anda, ibu, saudari, anak perempuan, kakak atau adik wanita Anda dan juga teman wanita Anda.&lt;/p&gt;</t>
        </is>
      </c>
      <c r="Y1440" s="262" t="n">
        <v>80000</v>
      </c>
      <c r="Z1440" s="226" t="n"/>
      <c r="AA1440" s="241">
        <f>Y1941*Z1941</f>
        <v/>
      </c>
      <c r="AB1440" s="237" t="inlineStr">
        <is>
          <t>9d4128f5-662a-426f-b4a2-1884334a2da5</t>
        </is>
      </c>
    </row>
    <row r="1441" ht="15" customHeight="1" s="283">
      <c r="A1441" s="109" t="n">
        <v>1933</v>
      </c>
      <c r="B1441" s="222">
        <f>HYPERLINK("https://mocostore.moco.co.id/catalog/"&amp;AB1942,"Klik Disini")</f>
        <v/>
      </c>
      <c r="C1441" s="223" t="inlineStr">
        <is>
          <t>Keperawatan Gerontik Asuhan Keperawatan Pada Lansia</t>
        </is>
      </c>
      <c r="D1441" s="223" t="n"/>
      <c r="E1441" s="223" t="inlineStr">
        <is>
          <t>Sue Barker</t>
        </is>
      </c>
      <c r="F1441" s="223" t="inlineStr">
        <is>
          <t>978-623-7239-17-8</t>
        </is>
      </c>
      <c r="G1441" s="223" t="inlineStr">
        <is>
          <t>978-623-7239-20-8</t>
        </is>
      </c>
      <c r="H1441" s="223" t="inlineStr">
        <is>
          <t>Kesehatan</t>
        </is>
      </c>
      <c r="I1441" s="258" t="inlineStr">
        <is>
          <t>Perguruan Tinggi</t>
        </is>
      </c>
      <c r="J1441" s="186" t="inlineStr">
        <is>
          <t>009.11</t>
        </is>
      </c>
      <c r="K1441" s="223" t="inlineStr">
        <is>
          <t>Edisi Ke-1</t>
        </is>
      </c>
      <c r="L1441" s="264" t="n"/>
      <c r="M1441" s="265" t="inlineStr">
        <is>
          <t>Tidak Tersedia</t>
        </is>
      </c>
      <c r="N1441" s="223" t="inlineStr">
        <is>
          <t>Indonesia</t>
        </is>
      </c>
      <c r="O1441" s="223" t="inlineStr">
        <is>
          <t>Bukan fiksi</t>
        </is>
      </c>
      <c r="P1441" s="260" t="n">
        <v>2019</v>
      </c>
      <c r="Q1441" s="260" t="n">
        <v>2019</v>
      </c>
      <c r="R1441" s="223" t="inlineStr">
        <is>
          <t>Rapha Publishing</t>
        </is>
      </c>
      <c r="S1441" s="223" t="inlineStr">
        <is>
          <t>Andi Offset CV</t>
        </is>
      </c>
      <c r="T1441" s="223" t="inlineStr">
        <is>
          <t>Lokal</t>
        </is>
      </c>
      <c r="U1441" s="261" t="n">
        <v>368</v>
      </c>
      <c r="V1441" s="86" t="inlineStr">
        <is>
          <t>pdf</t>
        </is>
      </c>
      <c r="W1441" s="223" t="inlineStr">
        <is>
          <t>5.1 MB</t>
        </is>
      </c>
      <c r="X1441" s="225" t="inlineStr">
        <is>
          <t>&lt;p&gt;Buku ini merupakan bagian dari Seri Transforming Nursing Practice (Transformasi Praktik Keperawatan) dan ditulis secara khusus untuk mendukung mahasiswa keperawatan pada program pada program gelar baru&lt;br /&gt;
 &lt;br /&gt;
 Seiring dengan kemajuan medis yang semakin maju, harapan hidup rata-rata terus tumbuh. Ini menghadirkan tantangan yang signifikan terhadap sistem perawatan kesehatan, dan merawat orang tua sekarang menjadi perhatian setiap perawat. Buku ini bertujuan untuk membantu Anda memahami cara merawat orang tua di lingkungan keperawatan apa pun. Buku ini secara unik fokus pada perawatan manusiawi yang berpusat pada perseorangan di samping perawatan fisik, yang membantu Anda untuk mengkaji sikap terhadap orang tua dalam perawatan kesehatan dan memerangi stereotip negatif. Buku ini mengambil sikap positif pada penuaan, merayakan fakta bahwa di dunia Barat kita hidup lebih lama dan lebih sehat dengan fokus pada kesejahteraan individu.&lt;br /&gt;
 &lt;br /&gt;
 Fitur utama:&lt;br /&gt;
 &amp;bull; Pendahuluan yang mudah dibaca yang ditulis khusus untuk mahasiswa keperawatan, dengan pembahasan bab yang mengupas tentang memaksimalkan penugasan Anda dalam keperawatan pada orang tua&lt;br /&gt;
 &amp;bull; Teori yang terkait erat dengan praktik melalui studi kasus dan skenario, dan menunjukkan pengalaman hidup orang yang lebih tua&lt;br /&gt;
 &amp;bull; Terhubung ke Standar NMC terbaru dan Essential Skills Clusters untuk pendidikan tingkat sarjana&lt;br /&gt;
 &amp;bull; Banyak kegiatan yang dapat membantu Anda untuk membangun pemikiran kritis dan keterampilan para lulusan.&lt;br /&gt;
 &lt;br /&gt;
 Tentang Seri Ini&lt;br /&gt;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depan.&lt;br /&gt;
 &lt;br /&gt;
 Tentang Penulis&lt;br /&gt;
 Dr Sue Barker adalah seorang perawat kesehatan mental yang terlisensi dan psikolog charter; dia bekerja di Universitas Bournemouth di Sekolah Kesehatan dan Perawatan Sosial sebagai Dosen Senior. Dia juga anggota Bournemouth University Dementia Institute sebagai bagian dari ini dia telah melakukan pekerjaan konsultasi dan evaluasi. Dia memiliki minat khusus dalam kesejahteraan mental dan emosional, serta PhD-nya mengeksplorasi perawatan emosional yang diberikan kepada wanita yang menjadi ibu. Sue memimpin sebuah unit pada program perawatan kesehatan mental yang berjudul &amp;ldquo;Mental Health And Wellbeing In Later Life&amp;rdquo;.&lt;/p&gt;</t>
        </is>
      </c>
      <c r="Y1441" s="262" t="n">
        <v>80000</v>
      </c>
      <c r="Z1441" s="226" t="n"/>
      <c r="AA1441" s="241">
        <f>Y1942*Z1942</f>
        <v/>
      </c>
      <c r="AB1441" s="237" t="inlineStr">
        <is>
          <t>65b24274-69af-43c5-85fd-424b04fe930d</t>
        </is>
      </c>
    </row>
    <row r="1442" ht="15" customHeight="1" s="283">
      <c r="A1442" s="109" t="n">
        <v>1934</v>
      </c>
      <c r="B1442" s="222">
        <f>HYPERLINK("https://mocostore.moco.co.id/catalog/"&amp;AB1943,"Klik Disini")</f>
        <v/>
      </c>
      <c r="C1442" s="223" t="inlineStr">
        <is>
          <t>Khasiat Obat Tradisional Sebagai Antioksidan Diabetes</t>
        </is>
      </c>
      <c r="D1442" s="223" t="n"/>
      <c r="E1442" s="223" t="inlineStr">
        <is>
          <t>Prof. Dr. R.A. Oetari, S.U., M.M., M.Sc., Apt.</t>
        </is>
      </c>
      <c r="F1442" s="223" t="inlineStr">
        <is>
          <t>978-602-53994-0-4</t>
        </is>
      </c>
      <c r="G1442" s="223" t="inlineStr">
        <is>
          <t>978-602-53994-1-1</t>
        </is>
      </c>
      <c r="H1442" s="223" t="inlineStr">
        <is>
          <t>Kesehatan &amp; Obat-obatan</t>
        </is>
      </c>
      <c r="I1442" s="258" t="inlineStr">
        <is>
          <t>Perguruan Tinggi</t>
        </is>
      </c>
      <c r="J1442" s="186" t="inlineStr">
        <is>
          <t>009.09</t>
        </is>
      </c>
      <c r="K1442" s="223" t="inlineStr">
        <is>
          <t>Edisi Ke-1</t>
        </is>
      </c>
      <c r="L1442" s="264" t="n"/>
      <c r="M1442" s="265" t="inlineStr">
        <is>
          <t>Tidak Tersedia</t>
        </is>
      </c>
      <c r="N1442" s="223" t="inlineStr">
        <is>
          <t>Indonesia</t>
        </is>
      </c>
      <c r="O1442" s="223" t="inlineStr">
        <is>
          <t>Bukan fiksi</t>
        </is>
      </c>
      <c r="P1442" s="260" t="n">
        <v>2019</v>
      </c>
      <c r="Q1442" s="260" t="n">
        <v>2019</v>
      </c>
      <c r="R1442" s="223" t="inlineStr">
        <is>
          <t>Rapha Publishing</t>
        </is>
      </c>
      <c r="S1442" s="223" t="inlineStr">
        <is>
          <t>Andi Offset CV</t>
        </is>
      </c>
      <c r="T1442" s="223" t="inlineStr">
        <is>
          <t>Lokal</t>
        </is>
      </c>
      <c r="U1442" s="261" t="n">
        <v>226</v>
      </c>
      <c r="V1442" s="86" t="inlineStr">
        <is>
          <t>pdf</t>
        </is>
      </c>
      <c r="W1442" s="223" t="inlineStr">
        <is>
          <t>2.8 MB</t>
        </is>
      </c>
      <c r="X1442" s="225" t="inlineStr">
        <is>
          <t>&lt;p&gt;Buku &amp;ldquo;Khasiat Obat Tradisional Sebagai Antioksidan Diabetes&amp;ldquo; mengulas tentang pencetus penyakit Diabetes Mellitus, Penggolongan penyakit Diabetes Mellitus beserta dengan ciri-cirinya, Komplikasi yang disebabkan oleh DM, Penanganan DM baik secara obat konvensional maupun obat herbal, beberapa macam tanaman yang mampu menurunkan kadar glukosa darah pada penderita DM, beberapa resep tradisonal tanaman antidiabetes. Selain DM pada buku ini juga membahas kekayaan yang terkandung dalam berbagai tanaman herbal yang mempunyai khasiat sebagai antioksidan untuk diabetes. Terutama juga dikupas mengenai buah manggis yang sering disebut sebagai Queen of Fruit, Khasiat Utama Buah Manggis, Pengaruh Buah Manggis terhadap penderita DM, kandungan apa saja dari Buah Manggis yang bisa menurunkan Kadar glukosa darah. Penyusunan buku ini juga didukung dengan penelitian yang sedang berlangsung dengan dukungan Penelitian Tim Pascasarjana oleh KEMENRISTEK DIKTI Tahun 2017.&lt;/p&gt;</t>
        </is>
      </c>
      <c r="Y1442" s="262" t="n">
        <v>80000</v>
      </c>
      <c r="Z1442" s="226" t="n"/>
      <c r="AA1442" s="241">
        <f>Y1943*Z1943</f>
        <v/>
      </c>
      <c r="AB1442" s="237" t="inlineStr">
        <is>
          <t>13ae5a59-ce58-4807-a5f0-6fafa95d868d</t>
        </is>
      </c>
    </row>
    <row r="1443" ht="15" customHeight="1" s="283">
      <c r="A1443" s="109" t="n">
        <v>1935</v>
      </c>
      <c r="B1443" s="222">
        <f>HYPERLINK("https://mocostore.moco.co.id/catalog/"&amp;AB1944,"Klik Disini")</f>
        <v/>
      </c>
      <c r="C1443" s="223" t="inlineStr">
        <is>
          <t>Konsep Sistem Informasi Dari BIT Sampai Ke Database</t>
        </is>
      </c>
      <c r="D1443" s="223" t="n"/>
      <c r="E1443" s="223" t="inlineStr">
        <is>
          <t>Bambang Wahyudi, Skom., MMSi.</t>
        </is>
      </c>
      <c r="F1443" s="223" t="inlineStr">
        <is>
          <t>978-979-29-0286-0</t>
        </is>
      </c>
      <c r="G1443" s="223" t="inlineStr">
        <is>
          <t>978-623-01-1526-4</t>
        </is>
      </c>
      <c r="H1443" s="223" t="inlineStr">
        <is>
          <t>Komputer &amp; Internet</t>
        </is>
      </c>
      <c r="I1443" s="258" t="inlineStr">
        <is>
          <t>Perguruan Tinggi</t>
        </is>
      </c>
      <c r="J1443" s="186" t="inlineStr">
        <is>
          <t>009.05</t>
        </is>
      </c>
      <c r="K1443" s="264" t="inlineStr">
        <is>
          <t>Edisi Ke-1</t>
        </is>
      </c>
      <c r="L1443" s="264" t="n"/>
      <c r="M1443" s="265" t="inlineStr">
        <is>
          <t>None</t>
        </is>
      </c>
      <c r="N1443" s="223" t="inlineStr">
        <is>
          <t>Indonesia</t>
        </is>
      </c>
      <c r="O1443" s="223" t="inlineStr">
        <is>
          <t>Bukan fiksi</t>
        </is>
      </c>
      <c r="P1443" s="260" t="n">
        <v>2008</v>
      </c>
      <c r="Q1443" s="260" t="n">
        <v>2018</v>
      </c>
      <c r="R1443" s="223" t="inlineStr">
        <is>
          <t>Penerbit Andi</t>
        </is>
      </c>
      <c r="S1443" s="223" t="inlineStr">
        <is>
          <t>Andi Offset CV</t>
        </is>
      </c>
      <c r="T1443" s="223" t="inlineStr">
        <is>
          <t>Lokal</t>
        </is>
      </c>
      <c r="U1443" s="261" t="n">
        <v>355</v>
      </c>
      <c r="V1443" s="86" t="inlineStr">
        <is>
          <t>pdf</t>
        </is>
      </c>
      <c r="W1443" s="223" t="inlineStr">
        <is>
          <t>10.4 MB</t>
        </is>
      </c>
      <c r="X1443" s="225" t="inlineStr">
        <is>
          <t>&lt;p&gt;Buku ini membahas perjalanan data, terutama data yang ada di komputer, dimulai dari ukuran yang paling kecil, yaitu bit (binary digit) hingga ke database, khususnya mengenai database relasional. Buku ini kami tujuakn kepada para pembelajar, baik dosen, mahasiswa, pelajar maupun masyarakat umum yang memiliki minat untuk mengetahui sebagian kecil dari computer scient yang saat ini berkembang pesat, baik dalam aspek hardware maupun software. Yang dibahas dalam buku ini antara lain : - Pengertian data - Sistem bilangan - Tipe-tipe data dan operasinya - Organisasi dan akses file - Database - SQL - Data mining&lt;/p&gt;</t>
        </is>
      </c>
      <c r="Y1443" s="262" t="n">
        <v>80000</v>
      </c>
      <c r="Z1443" s="226" t="n"/>
      <c r="AA1443" s="241">
        <f>Y1944*Z1944</f>
        <v/>
      </c>
      <c r="AB1443" s="237" t="inlineStr">
        <is>
          <t>4fdbfac0-f2fd-4993-959d-eaacdc41ed70</t>
        </is>
      </c>
    </row>
    <row r="1444" ht="15" customHeight="1" s="283">
      <c r="A1444" s="109" t="n">
        <v>1936</v>
      </c>
      <c r="B1444" s="222">
        <f>HYPERLINK("https://mocostore.moco.co.id/catalog/"&amp;AB1945,"Klik Disini")</f>
        <v/>
      </c>
      <c r="C1444" s="223" t="inlineStr">
        <is>
          <t>Building Your Future: Pembentukan Watak Dan Tata Nilai Untuk Menjadi Pribadi Unggul</t>
        </is>
      </c>
      <c r="D1444" s="223" t="n"/>
      <c r="E1444" s="223" t="inlineStr">
        <is>
          <t>Daud Manno</t>
        </is>
      </c>
      <c r="F1444" s="223" t="inlineStr">
        <is>
          <t>978-623-7519-79-9</t>
        </is>
      </c>
      <c r="G1444" s="223" t="inlineStr">
        <is>
          <t>978-623-7519-80-5</t>
        </is>
      </c>
      <c r="H1444" s="223" t="inlineStr">
        <is>
          <t>Agama Kristen</t>
        </is>
      </c>
      <c r="I1444" s="258" t="inlineStr">
        <is>
          <t>Perguruan Tinggi</t>
        </is>
      </c>
      <c r="J1444" s="186" t="inlineStr">
        <is>
          <t>009.16</t>
        </is>
      </c>
      <c r="K1444" s="223" t="inlineStr">
        <is>
          <t>Edisi Ke-1</t>
        </is>
      </c>
      <c r="L1444" s="264" t="n"/>
      <c r="M1444" s="265" t="inlineStr">
        <is>
          <t>Tidak Tersedia</t>
        </is>
      </c>
      <c r="N1444" s="223" t="inlineStr">
        <is>
          <t>Indonesia</t>
        </is>
      </c>
      <c r="O1444" s="223" t="inlineStr">
        <is>
          <t>Bukan fiksi</t>
        </is>
      </c>
      <c r="P1444" s="260" t="n">
        <v>2020</v>
      </c>
      <c r="Q1444" s="260" t="n">
        <v>2020</v>
      </c>
      <c r="R1444" s="223" t="inlineStr">
        <is>
          <t>Penerbit Andi</t>
        </is>
      </c>
      <c r="S1444" s="223" t="inlineStr">
        <is>
          <t>Andi Offset CV</t>
        </is>
      </c>
      <c r="T1444" s="223" t="inlineStr">
        <is>
          <t>Lokal</t>
        </is>
      </c>
      <c r="U1444" s="261" t="n">
        <v>275</v>
      </c>
      <c r="V1444" s="86" t="inlineStr">
        <is>
          <t>pdf</t>
        </is>
      </c>
      <c r="W1444" s="223" t="inlineStr">
        <is>
          <t>5.7 MB</t>
        </is>
      </c>
      <c r="X1444" s="225" t="inlineStr">
        <is>
          <t>&lt;p&gt;Keharuman setangkai bunga dirasakan karena diterpa angin, tetapi kehormatan dan keharuman nama baik seseorang dibawa terbang ke seluruh dunia walaupun tanpa angin.&lt;br /&gt;
 Watak dan tata nilai kristiani, merupakan sikap batin manusia yang muncul dari pikiran, perilaku dan budi pekerti yang dipengaruhi oleh Firman Allah dan mengikuti teladan Yesus Kristus, berjiwa seperti Kristus (Flp. 2:5), dan memiliki buah kehidupan seperti Dia (Mat 7:17-18). Tujuannya, terbentuk kualitas pribadi yang baik, bijaksana, dan berkepribadian unggul secara moral, lebih dari sekadar menjadi manusia yang cerdas. Dosa telah membuat manusia memiliki citra dan perilaku yang buruk, meskipun semula manusia diciptakan menurut gambar dan rupa Allah. Itulah sebabnya, untuk kembali menjadi pribadi yang unggul, diperlukan pendidikan karakter dengan menjadikan Yesus Kristus sebagai teladan hidup manusia unggul secara moral yang sesungguhnya. Namun, semua itu dimulai dari respons pribadi terkait keselamatan (kelahiran baru), juga tuntunan firman Allah dan pertolongan Roh Kudus, karena tanpa itu semua, mustahil terjadi perubahan watak dan tata nilai dari seseorang, terlebih jika ingin menjadi serupa dengan Yesus Kristus. Buku ini mencoba untuk menjelaskan mengenai contoh dan dasar Alkitab tentang karakter (watak) dan tata nilai kristiani, yang dibentuk dalam keluaraga, gereja, dan masyarakat.&lt;/p&gt;</t>
        </is>
      </c>
      <c r="Y1444" s="262" t="n">
        <v>80000</v>
      </c>
      <c r="Z1444" s="226" t="n"/>
      <c r="AA1444" s="241">
        <f>Y1945*Z1945</f>
        <v/>
      </c>
      <c r="AB1444" s="237" t="inlineStr">
        <is>
          <t>77e7e576-4ac3-46ed-bb2d-0899305e3b33</t>
        </is>
      </c>
    </row>
    <row r="1445" ht="15" customHeight="1" s="283">
      <c r="A1445" s="109" t="n">
        <v>1937</v>
      </c>
      <c r="B1445" s="222">
        <f>HYPERLINK("https://mocostore.moco.co.id/catalog/"&amp;AB1946,"Klik Disini")</f>
        <v/>
      </c>
      <c r="C1445" s="223" t="inlineStr">
        <is>
          <t>Listening Markets Heartbeat</t>
        </is>
      </c>
      <c r="D1445" s="223" t="n"/>
      <c r="E1445" s="223" t="inlineStr">
        <is>
          <t>Julius Eko Prabowo dan Edwin Santoso</t>
        </is>
      </c>
      <c r="F1445" s="223" t="inlineStr">
        <is>
          <t>978-623-91077-8-9</t>
        </is>
      </c>
      <c r="G1445" s="223" t="inlineStr">
        <is>
          <t>978-623-91077-9-6</t>
        </is>
      </c>
      <c r="H1445" s="223" t="inlineStr">
        <is>
          <t>Bisnis &amp; Ekonomi</t>
        </is>
      </c>
      <c r="I1445" s="258" t="inlineStr">
        <is>
          <t>Perguruan Tinggi</t>
        </is>
      </c>
      <c r="J1445" s="186" t="inlineStr">
        <is>
          <t>009.25</t>
        </is>
      </c>
      <c r="K1445" s="223" t="inlineStr">
        <is>
          <t>Edisi Ke-1</t>
        </is>
      </c>
      <c r="L1445" s="223" t="n"/>
      <c r="M1445" s="259" t="inlineStr">
        <is>
          <t>Tidak Tersedia</t>
        </is>
      </c>
      <c r="N1445" s="223" t="inlineStr">
        <is>
          <t>Indonesia</t>
        </is>
      </c>
      <c r="O1445" s="223" t="inlineStr">
        <is>
          <t>Bukan fiksi</t>
        </is>
      </c>
      <c r="P1445" s="260" t="n">
        <v>2019</v>
      </c>
      <c r="Q1445" s="260" t="n">
        <v>2019</v>
      </c>
      <c r="R1445" s="223" t="inlineStr">
        <is>
          <t>Lautan Pustaka</t>
        </is>
      </c>
      <c r="S1445" s="223" t="inlineStr">
        <is>
          <t>Andi Offset CV</t>
        </is>
      </c>
      <c r="T1445" s="223" t="inlineStr">
        <is>
          <t>Impor</t>
        </is>
      </c>
      <c r="U1445" s="261" t="n">
        <v>192</v>
      </c>
      <c r="V1445" s="86" t="inlineStr">
        <is>
          <t>pdf</t>
        </is>
      </c>
      <c r="W1445" s="223" t="inlineStr">
        <is>
          <t>15.1 MB</t>
        </is>
      </c>
      <c r="X1445" s="225" t="inlineStr">
        <is>
          <t>&lt;p&gt;Apabila Anda ingin mengais rezeki di pasar saham, tentunya Anda harus mengetahui terlebih dahulu &amp;#39;cara main&amp;#39; yang benar untuk bisa untung dari setiap pergerakan saham yang terjadi. Analisa teknikal sebagai salah satu metode analisis yang paling digemari masyarakat yang menyukai jual-beli (trading) saham sendiri memberikan Anda kesempatan untuk bisa meraup profit setinggi-tingginya; tentunya selama Anda bisa menangkap &amp;#39;pesan&amp;#39; dari candlestick maupun indikator teknikal yang terdapat pada jenis analisa tersebut. Buku Listening Market&amp;#39;s Heartbeat ini akan membantu Anda untuk bisa memahami dasar-dasar dari pergerakan suatu saham yang tampaknya acak namun sebenarnya memiliki sebuah pola layaknya detak jantung manusia. Melalui buku ini, Anda akan diajarkan untuk:&lt;br /&gt;
 &lt;br /&gt;
 &amp;bull; Memahami dasar-dasar dari analisis teknikal dan mengapa hal tersebut sangat penting terhadap keberhasilan profitable trading Anda.&lt;br /&gt;
 &lt;br /&gt;
 &amp;bull; Penerapan money management yang baik dalam setiap aktivitas trading Anda yang tentunya akan membantu Anda dalam mengoptimalisasikan profit dan meminimalkan loss.&lt;br /&gt;
 &lt;br /&gt;
 &amp;bull; Membantu Anda dalam memahami setiap &amp;#39;pesan&amp;#39; yang ada dalam suatu candlestick chart maupun indikator teknikal.&lt;br /&gt;
 &lt;br /&gt;
 &lt;br /&gt;
 Ditulis oleh tim trader saham berpengalaman di bidangnya, ilmu yang ada dalam buku ini akan membantu Anda untuk bisa memperoleh profit seoptimal mungkin dari trading di pasar saham. Buku ini wajib Anda miliki apabila Anda berencana untuk menekuni trading saham menggunakan analisis teknikal secara serius.&lt;/p&gt;</t>
        </is>
      </c>
      <c r="Y1445" s="262" t="n">
        <v>80000</v>
      </c>
      <c r="Z1445" s="226" t="n"/>
      <c r="AA1445" s="241">
        <f>Y1946*Z1946</f>
        <v/>
      </c>
      <c r="AB1445" s="237" t="inlineStr">
        <is>
          <t>761baffe-c91e-4def-b626-7ecff9a0a4bd</t>
        </is>
      </c>
    </row>
    <row r="1446" ht="15" customHeight="1" s="283">
      <c r="A1446" s="109" t="n">
        <v>1938</v>
      </c>
      <c r="B1446" s="222">
        <f>HYPERLINK("https://mocostore.moco.co.id/catalog/"&amp;AB1947,"Klik Disini")</f>
        <v/>
      </c>
      <c r="C1446" s="223" t="inlineStr">
        <is>
          <t>Buku Pintar Akuntansi Syariah</t>
        </is>
      </c>
      <c r="D1446" s="223" t="n"/>
      <c r="E1446" s="223" t="inlineStr">
        <is>
          <t>Djoko Muljono</t>
        </is>
      </c>
      <c r="F1446" s="223" t="inlineStr">
        <is>
          <t>978-979-29-9884-9</t>
        </is>
      </c>
      <c r="G1446" s="223" t="inlineStr">
        <is>
          <t>978-979-29-9883-2</t>
        </is>
      </c>
      <c r="H1446" s="223" t="inlineStr">
        <is>
          <t>Ekonomi &amp; Keuangan</t>
        </is>
      </c>
      <c r="I1446" s="258" t="inlineStr">
        <is>
          <t>Perguruan Tinggi</t>
        </is>
      </c>
      <c r="J1446" s="186" t="inlineStr">
        <is>
          <t>009.09</t>
        </is>
      </c>
      <c r="K1446" s="223" t="inlineStr">
        <is>
          <t>Edisi Ke-1</t>
        </is>
      </c>
      <c r="L1446" s="223" t="n"/>
      <c r="M1446" s="259" t="inlineStr">
        <is>
          <t>Tidak Tersedia</t>
        </is>
      </c>
      <c r="N1446" s="223" t="inlineStr">
        <is>
          <t>Indonesia</t>
        </is>
      </c>
      <c r="O1446" s="223" t="inlineStr">
        <is>
          <t>Bukan fiksi</t>
        </is>
      </c>
      <c r="P1446" s="260" t="n">
        <v>2019</v>
      </c>
      <c r="Q1446" s="260" t="n">
        <v>2019</v>
      </c>
      <c r="R1446" s="223" t="inlineStr">
        <is>
          <t>Penerbit Andi</t>
        </is>
      </c>
      <c r="S1446" s="223" t="inlineStr">
        <is>
          <t>Andi Offset CV</t>
        </is>
      </c>
      <c r="T1446" s="223" t="inlineStr">
        <is>
          <t>Lokal</t>
        </is>
      </c>
      <c r="U1446" s="261" t="n">
        <v>292</v>
      </c>
      <c r="V1446" s="86" t="inlineStr">
        <is>
          <t>pdf</t>
        </is>
      </c>
      <c r="W1446" s="223" t="inlineStr">
        <is>
          <t>4.6 MB</t>
        </is>
      </c>
      <c r="X1446" s="225" t="inlineStr">
        <is>
          <t>&lt;p&gt;Akuntansi Syariah sangat diperlukan oleh semua perusahaan syariah yang melakukan transaksi keuangan sesuai tuntunan agama Islam. Buku Pintar Akuntansi Syariah ini membahas: Dasar-dasar Akuntansi Syariah, Perlakuan akuntansi terhadap transaksi pada berbagai kegiatan usaha yang mempergunakan berbagai akad, Perlakuan akuntansi terhadap berbagai pembiayaan pada lembaga keuangan atau lembaga pembiayaan dengan berbagai akad, Perlakuan akuntansi terhadap berbagai pajak yang dikenakan kepada perusahaan syariah atau yang menjadi kewajiban perusahaan syariah.&lt;/p&gt;</t>
        </is>
      </c>
      <c r="Y1446" s="262" t="n">
        <v>80000</v>
      </c>
      <c r="Z1446" s="226" t="n"/>
      <c r="AA1446" s="241">
        <f>Y1947*Z1947</f>
        <v/>
      </c>
      <c r="AB1446" s="237" t="inlineStr">
        <is>
          <t>223eff24-6c30-4499-a16e-b5ad81a4f164</t>
        </is>
      </c>
    </row>
    <row r="1447" ht="15" customHeight="1" s="283">
      <c r="A1447" s="109" t="n">
        <v>1939</v>
      </c>
      <c r="B1447" s="222">
        <f>HYPERLINK("https://mocostore.moco.co.id/catalog/"&amp;AB1948,"Klik Disini")</f>
        <v/>
      </c>
      <c r="C1447" s="223" t="inlineStr">
        <is>
          <t>Manajemen Obat dalam Keperawatan Anak Medicines Managementin Children Nursing</t>
        </is>
      </c>
      <c r="D1447" s="223" t="n"/>
      <c r="E1447" s="223" t="inlineStr">
        <is>
          <t>Karen Blair</t>
        </is>
      </c>
      <c r="F1447" s="223" t="inlineStr">
        <is>
          <t>978-623-7239-19-2</t>
        </is>
      </c>
      <c r="G1447" s="223" t="inlineStr">
        <is>
          <t>978-623-7239-18-5</t>
        </is>
      </c>
      <c r="H1447" s="223" t="inlineStr">
        <is>
          <t>Kesehatan</t>
        </is>
      </c>
      <c r="I1447" s="258" t="inlineStr">
        <is>
          <t>Perguruan Tinggi</t>
        </is>
      </c>
      <c r="J1447" s="186" t="inlineStr">
        <is>
          <t>009.11</t>
        </is>
      </c>
      <c r="K1447" s="223" t="inlineStr">
        <is>
          <t>Edisi Ke-1</t>
        </is>
      </c>
      <c r="L1447" s="223" t="n"/>
      <c r="M1447" s="259" t="inlineStr">
        <is>
          <t>Tidak Tersedia</t>
        </is>
      </c>
      <c r="N1447" s="223" t="inlineStr">
        <is>
          <t>Indonesia</t>
        </is>
      </c>
      <c r="O1447" s="223" t="inlineStr">
        <is>
          <t>Bukan fiksi</t>
        </is>
      </c>
      <c r="P1447" s="260" t="n">
        <v>2019</v>
      </c>
      <c r="Q1447" s="260" t="n">
        <v>2019</v>
      </c>
      <c r="R1447" s="223" t="inlineStr">
        <is>
          <t>Rapha Publishing</t>
        </is>
      </c>
      <c r="S1447" s="223" t="inlineStr">
        <is>
          <t>Andi Offset CV</t>
        </is>
      </c>
      <c r="T1447" s="223" t="inlineStr">
        <is>
          <t>Impor</t>
        </is>
      </c>
      <c r="U1447" s="261" t="n">
        <v>338</v>
      </c>
      <c r="V1447" s="86" t="inlineStr">
        <is>
          <t>pdf</t>
        </is>
      </c>
      <c r="W1447" s="223" t="inlineStr">
        <is>
          <t>7.4 MB</t>
        </is>
      </c>
      <c r="X1447" s="225" t="inlineStr">
        <is>
          <t>&lt;p&gt;Buku ini merupakan bagian dari Seri Transforming Nursing Practice (Transformasi Praktik Keperawatan) dan ditulis secara khusus untuk mendukung mahasiswa keperawatan Obat-obatan adalah bagian penting dari potongan puzzle, ketika harus mempertimbangkan bagaimana memberikan perawatan yang berfokus pada pemulihan dalam kesehatan mental. Penting bagi perawat kesehatan mental untuk memahami cara kerja obat-obatan psikiatrik, perawatan umum yang harus diberikan dan bagaimana harus menghargai dimensi etis dan hukum yang memengaruhi bagaimana obat dapat dan harus digunakan dalam perawatan kesehatan mental. Menggunakan kegiatan inovatif dan studi kasus kehidupan nyata, buku ini telah dirancang dengan hati-hati untuk menyediakan semua yang dibutuhkan dan menjadikannya sebagai sumber informasi yang ideal untuk membangun pengetahuan dan kepercayaan diri dalam bidang praktik penting ini. Fitur utama &amp;Acirc;&amp;middot; Penjelasan yang jelas tentang biologi dan farmakologi yang mendasari serta praktik yang lebih luas dari bekerja dengan obat-obatan &amp;Acirc;&amp;middot; Memberikan informasi yang dapat diakses tentang kondisi dan perawatan yang paling umum &amp;Acirc;&amp;middot; Terkait dengan standar NMC dan kelompok keterampilan penting &amp;Acirc;&amp;middot; Kegiatan dan studi kasus membantu siswa untuk menerapkan apa yang telah mereka pelajari untuk dipraktikkan dan mempertimbangkan dampak penuh obat-obatan terhadap pengguna layanan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depan.&lt;/p&gt;</t>
        </is>
      </c>
      <c r="Y1447" s="262" t="n">
        <v>80000</v>
      </c>
      <c r="Z1447" s="226" t="n"/>
      <c r="AA1447" s="241">
        <f>Y1948*Z1948</f>
        <v/>
      </c>
      <c r="AB1447" s="237" t="inlineStr">
        <is>
          <t>76b1f836-6cf2-4089-ae9f-ee15f397b27f</t>
        </is>
      </c>
    </row>
    <row r="1448" ht="15" customHeight="1" s="283">
      <c r="A1448" s="109" t="n">
        <v>1941</v>
      </c>
      <c r="B1448" s="222">
        <f>HYPERLINK("https://mocostore.moco.co.id/catalog/"&amp;AB1950,"Klik Disini")</f>
        <v/>
      </c>
      <c r="C1448" s="223" t="inlineStr">
        <is>
          <t>Manajemen Obat dalam Keperawatan Dewasa-Medicines Management in Adult Nursing</t>
        </is>
      </c>
      <c r="D1448" s="223" t="n"/>
      <c r="E1448" s="223" t="inlineStr">
        <is>
          <t>Elizabeth Lawson &amp; Dawn L. Hennefer</t>
        </is>
      </c>
      <c r="F1448" s="223" t="inlineStr">
        <is>
          <t>978-623-7239-01-7</t>
        </is>
      </c>
      <c r="G1448" s="223" t="inlineStr">
        <is>
          <t>978-623-7239-02-4</t>
        </is>
      </c>
      <c r="H1448" s="223" t="inlineStr">
        <is>
          <t>Keperawatan &amp; Kebidanan</t>
        </is>
      </c>
      <c r="I1448" s="258" t="inlineStr">
        <is>
          <t>Perguruan Tinggi</t>
        </is>
      </c>
      <c r="J1448" s="186" t="inlineStr">
        <is>
          <t>009.11</t>
        </is>
      </c>
      <c r="K1448" s="223" t="inlineStr">
        <is>
          <t>Edisi Ke-1</t>
        </is>
      </c>
      <c r="L1448" s="223" t="n"/>
      <c r="M1448" s="259" t="inlineStr">
        <is>
          <t>Tidak Tersedia</t>
        </is>
      </c>
      <c r="N1448" s="223" t="inlineStr">
        <is>
          <t>Indonesia</t>
        </is>
      </c>
      <c r="O1448" s="223" t="inlineStr">
        <is>
          <t>Bukan fiksi</t>
        </is>
      </c>
      <c r="P1448" s="260" t="n">
        <v>2019</v>
      </c>
      <c r="Q1448" s="260" t="n">
        <v>2019</v>
      </c>
      <c r="R1448" s="223" t="inlineStr">
        <is>
          <t>Rapha Publishing</t>
        </is>
      </c>
      <c r="S1448" s="223" t="inlineStr">
        <is>
          <t>Andi Offset CV</t>
        </is>
      </c>
      <c r="T1448" s="223" t="inlineStr">
        <is>
          <t>Impor</t>
        </is>
      </c>
      <c r="U1448" s="261" t="n">
        <v>303</v>
      </c>
      <c r="V1448" s="86" t="inlineStr">
        <is>
          <t>pdf</t>
        </is>
      </c>
      <c r="W1448" s="223" t="inlineStr">
        <is>
          <t>4.3 MB</t>
        </is>
      </c>
      <c r="X1448" s="225" t="inlineStr">
        <is>
          <t>&lt;p&gt;Buku ini adalah bagian dari seri Transforming Nursing Practice(Transformasi Praktik Keperawatan) yang ditulis secara khusus untuk membantu mahasiswa pada program-program keperawatan pra-registrasi.&lt;br /&gt;
 Mananjemen obat dalam keperawatan dewasa yang benar adalah hal krusial yang harus dikembangkan mahasiswa keperawatan dewasa dalam rangka menyediakan perawatan yang aman bagi pasien-pasien mereka. Buku ini secara khusus membantu mahasiswa pra-registrasi memenuhi syarat kompetensi manajemen obat yang dibutuhkan agar dapat lulus pada penilaian formal dan memenuhi kualifikasi sebagai perawat pasien dewasa. Buku ini terstruktur jelas dengan NMC Essential Skills Clusters untuk manajemen obat, meliputi perhitungan obat, aspek hukum dan etika, pengantar farmakologi, administrasi obat, kerjasama dengan pasien, dan menggunakan informasi dan petunjuk terkini untuk mendukung praktik yang aman. Buku ini ditulis dengan bahasa yang mudah dipahami dan menggunakan skenario-skenario pasien untuk menjelaskan konsep-konsep yang ada dan mengaplikasikan teori ke dalam praktik.&lt;br /&gt;
 Fitur Kunci :&lt;br /&gt;
 - Terhubung dengan NMC Standards and Essential Skills Cluster terbaru&lt;br /&gt;
 - Skenario-skenario keperawatan dewasa untuk menunjukkan bagaimana mengaplikasikan teori ke dalam praktik&lt;br /&gt;
 - Berbagai macam aktivitas yang membantu membangun kepercayaan diri dan keterampilan belajar mandiri&lt;br /&gt;
 - Penjelasan yang jelas dan percobaan-percobaan praktik dalam kalkulasi keperawatan dewasa&lt;br /&gt;
 Tentang Seri Ini&lt;br /&gt;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akan memastikan mahasiwa belajar mengenai kepentingan pokok berpikir kritis mengenai keperawatan.&lt;/p&gt;</t>
        </is>
      </c>
      <c r="Y1448" s="262" t="n">
        <v>80000</v>
      </c>
      <c r="Z1448" s="226" t="n"/>
      <c r="AA1448" s="241">
        <f>Y1950*Z1950</f>
        <v/>
      </c>
      <c r="AB1448" s="237" t="inlineStr">
        <is>
          <t>5e9c878c-d35b-4bbb-870f-a7f31c7e2e86</t>
        </is>
      </c>
    </row>
    <row r="1449" ht="15" customHeight="1" s="283">
      <c r="A1449" s="109" t="n">
        <v>1946</v>
      </c>
      <c r="B1449" s="222">
        <f>HYPERLINK("https://mocostore.moco.co.id/catalog/"&amp;AB1955,"Klik Disini")</f>
        <v/>
      </c>
      <c r="C1449" s="223" t="inlineStr">
        <is>
          <t>Mikrobiologi Medis, Pencegahan Dan Kontrol Pada Infeksi Untuk Keperawatan</t>
        </is>
      </c>
      <c r="D1449" s="223" t="n"/>
      <c r="E1449" s="223" t="inlineStr">
        <is>
          <t>Debora Ward</t>
        </is>
      </c>
      <c r="F1449" s="223" t="inlineStr">
        <is>
          <t>978-623-7239-13-0</t>
        </is>
      </c>
      <c r="G1449" s="223" t="inlineStr">
        <is>
          <t>978-623-7239-14-7</t>
        </is>
      </c>
      <c r="H1449" s="223" t="inlineStr">
        <is>
          <t>Kesehatan</t>
        </is>
      </c>
      <c r="I1449" s="258" t="inlineStr">
        <is>
          <t>Perguruan Tinggi</t>
        </is>
      </c>
      <c r="J1449" s="186" t="inlineStr">
        <is>
          <t>009.07</t>
        </is>
      </c>
      <c r="K1449" s="223" t="inlineStr">
        <is>
          <t>Edisi Ke-1</t>
        </is>
      </c>
      <c r="L1449" s="223" t="n"/>
      <c r="M1449" s="259" t="inlineStr">
        <is>
          <t>Tidak Tersedia</t>
        </is>
      </c>
      <c r="N1449" s="223" t="inlineStr">
        <is>
          <t>Indonesia</t>
        </is>
      </c>
      <c r="O1449" s="223" t="inlineStr">
        <is>
          <t>Bukan fiksi</t>
        </is>
      </c>
      <c r="P1449" s="260" t="n">
        <v>2019</v>
      </c>
      <c r="Q1449" s="260" t="n">
        <v>2019</v>
      </c>
      <c r="R1449" s="223" t="inlineStr">
        <is>
          <t>Rapha Publishing</t>
        </is>
      </c>
      <c r="S1449" s="223" t="inlineStr">
        <is>
          <t>Andi Offset CV</t>
        </is>
      </c>
      <c r="T1449" s="223" t="inlineStr">
        <is>
          <t>Lokal</t>
        </is>
      </c>
      <c r="U1449" s="261" t="n">
        <v>274</v>
      </c>
      <c r="V1449" s="86" t="inlineStr">
        <is>
          <t>pdf</t>
        </is>
      </c>
      <c r="W1449" s="223" t="inlineStr">
        <is>
          <t>3.4 MB</t>
        </is>
      </c>
      <c r="X1449" s="225" t="inlineStr">
        <is>
          <t>&lt;p&gt;Transforming Nursing Practice merupakan sebuah seri dari yang dibuat khusus bagi mahasiswa keperawatan pra-registrasi. Setiap buku dalam seri ini:&lt;br /&gt;
 - Terjangkau&lt;br /&gt;
 - Dipetakan dengan standar NMC dan Essential Skills Clusters&lt;br /&gt;
 - Focus pada pengapllikasian teori ke praktik&lt;br /&gt;
 - Penuh dengan fitur pembelajaran aktif&lt;br /&gt;
 Buku-buku dari seri ini merupakan sumber yang bagus untuk mahasiswa. Seri ini juga kecil, mudah dibawa, dan berharga. Saya menggunakan semua buku dari seri ini secara teratur.&lt;br /&gt;
 Fiona Davies, Dosen Senior Keperawatan, Universitas Derby.&lt;/p&gt;</t>
        </is>
      </c>
      <c r="Y1449" s="262" t="n">
        <v>80000</v>
      </c>
      <c r="Z1449" s="226" t="n"/>
      <c r="AA1449" s="241">
        <f>Y1955*Z1955</f>
        <v/>
      </c>
      <c r="AB1449" s="237" t="inlineStr">
        <is>
          <t>a1336145-562a-4361-80d5-4cd48460ecff</t>
        </is>
      </c>
    </row>
    <row r="1450" ht="15" customHeight="1" s="283">
      <c r="A1450" s="109" t="n">
        <v>1947</v>
      </c>
      <c r="B1450" s="222">
        <f>HYPERLINK("https://mocostore.moco.co.id/catalog/"&amp;AB1956,"Klik Disini")</f>
        <v/>
      </c>
      <c r="C1450" s="223" t="inlineStr">
        <is>
          <t>Coronavirus - Kupas TUntas Sejarah, Sumber, Penyebaran, Patogenesis, Pendekatan Diagnosis dan Gejala Klinis Coronavirus pada Hewan dan Manusia</t>
        </is>
      </c>
      <c r="D1450" s="223" t="n"/>
      <c r="E1450" s="223" t="inlineStr">
        <is>
          <t>Prof. drh. H. R. Wasito, M.Sc., Ph.D &amp; Prof. drh. Hj. Hastari Wuryastuti, M.Sc., Ph.D</t>
        </is>
      </c>
      <c r="F1450" s="223" t="inlineStr">
        <is>
          <t>978-623-7267-31-7</t>
        </is>
      </c>
      <c r="G1450" s="223" t="inlineStr">
        <is>
          <t>978-623-7267-30-0</t>
        </is>
      </c>
      <c r="H1450" s="223" t="inlineStr">
        <is>
          <t>Kesehatan</t>
        </is>
      </c>
      <c r="I1450" s="258" t="inlineStr">
        <is>
          <t>Perguruan Tinggi</t>
        </is>
      </c>
      <c r="J1450" s="186" t="inlineStr">
        <is>
          <t>009.24</t>
        </is>
      </c>
      <c r="K1450" s="223" t="inlineStr">
        <is>
          <t>Edisi Ke-1</t>
        </is>
      </c>
      <c r="L1450" s="223" t="n"/>
      <c r="M1450" s="259" t="inlineStr">
        <is>
          <t>Tidak Tersedia</t>
        </is>
      </c>
      <c r="N1450" s="223" t="inlineStr">
        <is>
          <t>Indonesia</t>
        </is>
      </c>
      <c r="O1450" s="223" t="inlineStr">
        <is>
          <t>Bukan fiksi</t>
        </is>
      </c>
      <c r="P1450" s="260" t="n">
        <v>2020</v>
      </c>
      <c r="Q1450" s="260" t="n">
        <v>2021</v>
      </c>
      <c r="R1450" s="223" t="inlineStr">
        <is>
          <t>Lily Publisher</t>
        </is>
      </c>
      <c r="S1450" s="223" t="inlineStr">
        <is>
          <t>Andi Offset CV</t>
        </is>
      </c>
      <c r="T1450" s="223" t="inlineStr">
        <is>
          <t>Lokal</t>
        </is>
      </c>
      <c r="U1450" s="261" t="n">
        <v>128</v>
      </c>
      <c r="V1450" s="86" t="inlineStr">
        <is>
          <t>pdf</t>
        </is>
      </c>
      <c r="W1450" s="223" t="inlineStr">
        <is>
          <t>6.9 MB</t>
        </is>
      </c>
      <c r="X1450" s="225" t="inlineStr">
        <is>
          <t>&lt;p&gt;Munculnya wabah coronavirus baru dan ganas yang dikenal dengan nama SARS-CoV-2 yang menyebabkan COVID-19, yaitu: penyakit pneumonia berat yang terjadi pada awal Desember 2019 di Provinsi Wuhan, Cina dan telah mewabah di hampir seluruh penjuru dunia, menyadarkan kita bahaya coronavirus terhadap kesehatan masyarakat global. Pada hewan ternak dan unggas, coronavirus, pada umumnya, akan menyebabkan penyakit pada saluran pernapasan dan pencernaan yang berat dan bersifat fatal (mematikan), terutama pada ayam, babi, kucing dan hewan mamalia yang lainnya.&lt;/p&gt;</t>
        </is>
      </c>
      <c r="Y1450" s="262" t="n">
        <v>80000</v>
      </c>
      <c r="Z1450" s="226" t="n"/>
      <c r="AA1450" s="241">
        <f>Y1956*Z1956</f>
        <v/>
      </c>
      <c r="AB1450" s="237" t="inlineStr">
        <is>
          <t>35597d76-691c-463c-86b8-6ccb56942bc6</t>
        </is>
      </c>
    </row>
    <row r="1451" ht="15" customHeight="1" s="283">
      <c r="A1451" s="109" t="n">
        <v>1948</v>
      </c>
      <c r="B1451" s="222">
        <f>HYPERLINK("https://mocostore.moco.co.id/catalog/"&amp;AB1957,"Klik Disini")</f>
        <v/>
      </c>
      <c r="C1451" s="223" t="inlineStr">
        <is>
          <t>Memahami Flu Burung pada Unggas di Indonesia &amp; Keterkaitan Penyakit Lain</t>
        </is>
      </c>
      <c r="D1451" s="223" t="n"/>
      <c r="E1451" s="223" t="inlineStr">
        <is>
          <t>Prof. drh. H. R. Wasito, M.Sc., Ph.D &amp; Prof. drh. Hj. Hastari Wuryastuti, M.Sc., Ph.D</t>
        </is>
      </c>
      <c r="F1451" s="223" t="inlineStr">
        <is>
          <t>978-623-7267-23-2</t>
        </is>
      </c>
      <c r="G1451" s="223" t="inlineStr">
        <is>
          <t>978-623-7267-24-9</t>
        </is>
      </c>
      <c r="H1451" s="223" t="inlineStr">
        <is>
          <t>Pengetahuan Kesehatan</t>
        </is>
      </c>
      <c r="I1451" s="258" t="inlineStr">
        <is>
          <t>Perguruan Tinggi</t>
        </is>
      </c>
      <c r="J1451" s="186" t="inlineStr">
        <is>
          <t>009.09</t>
        </is>
      </c>
      <c r="K1451" s="223" t="inlineStr">
        <is>
          <t>Edisi Ke-1</t>
        </is>
      </c>
      <c r="L1451" s="223" t="n"/>
      <c r="M1451" s="259" t="inlineStr">
        <is>
          <t>Tidak Tersedia</t>
        </is>
      </c>
      <c r="N1451" s="223" t="inlineStr">
        <is>
          <t>Indonesia</t>
        </is>
      </c>
      <c r="O1451" s="223" t="inlineStr">
        <is>
          <t>Bukan fiksi</t>
        </is>
      </c>
      <c r="P1451" s="260" t="n">
        <v>2019</v>
      </c>
      <c r="Q1451" s="260" t="n">
        <v>2019</v>
      </c>
      <c r="R1451" s="223" t="inlineStr">
        <is>
          <t>Lily Publisher</t>
        </is>
      </c>
      <c r="S1451" s="223" t="inlineStr">
        <is>
          <t>Andi Offset CV</t>
        </is>
      </c>
      <c r="T1451" s="223" t="inlineStr">
        <is>
          <t>Lokal</t>
        </is>
      </c>
      <c r="U1451" s="261" t="n">
        <v>160</v>
      </c>
      <c r="V1451" s="86" t="inlineStr">
        <is>
          <t>pdf</t>
        </is>
      </c>
      <c r="W1451" s="223" t="inlineStr">
        <is>
          <t>12.8 MB</t>
        </is>
      </c>
      <c r="X1451" s="225" t="inlineStr">
        <is>
          <t>&lt;p&gt;enyakit viral akibat virus flu burung atau avian influenza virus (AIV) pada unggas, merupakan penyakit zoonotik yang telah tersebar luas di dunia. Pada awalnya, AIV yang disebabkan oleh AIV subtipe H5N1 mewabah di Asia Tenggara pada akhir tahun 2003 yang selanjutnya wabah AIV tersebut merebak ke negara-negara lain. Di Indonesia, AIV subtipe H5N1 tersebut bersifat sangat ganas (highly pathogenic avian influenza virus H5N1) (AIV H5N1 HPAI). Berdasarkan pengamatan penulis, sejak tahun 2006 sampai sekarang, AIV yang bersirkulasi di Indonesia, pada umumnya, sudah berubah menjadi AIV subtipe H5N1 yang bersifat tidak ganas (low pathogenic avian influenza virus H5N1 (AIV H5N1 LPAI). Unggas yang terinfeksi AIV H5N1 LPAI tampak normal (sehat), tidak menunjukkan gejala klinis, tetapi merupakan sumber AIV yang secara terus menerus akan mngeluarkan dan menularkan AIV pada unggas lain. Jika terjadi gejala klinis, maka yang terlihat adalah penururunan produksi telur, Infeksi AIV dapat menular dari unggas ke unggas lain yang peka dan menyebabkan banyak kematian pada unggas akibat adanya resiko mutasi yang disebut antigenic drift pada AIV H5N1 LPAI menjadi AIV H5N1 HPAI. AIV H5N1 LPAI juga dapat mengalami reaksi silang hospes (genetic shift atau genetic reassortment) yang memungkinkan AIV dapat menular ke manusia.&lt;br /&gt;
 Pada kejadian wabah penyakit pada unggas di lapangan, jika terjadi ayam sakit ataupun mati, pada umumnya, diakibatkan oleh infeksi campuran antara AIV dengan Escherichia coli, Newcastle disease virus, infectious bronchitis virus, infectious bursal disease maupun aspergillus. Mengingat, bahwa AIV telah menyatu dengan unggas di Indonesia, dan beraksi sebagai penyebab utama penyakit viral dan sekaligus pemicu terjadinya infeksi sekunder, maka perlu upaya diaplikasikan produk dalam bentuk jasa dan barang berbasis bioteknologi modern yang mampu mendeteksi dini AIV dan mampu mencegah ikatan AIV dengan receptor (asam sialat) hospes, meningkatkan sistem kekebalan tubuh, mengaktifasi sel T, sekaligus anti bakteri Gram positif dan Gram negatif, serta antitoksin. Produk berbasis bioteknologi modern anti AIV juga diharapkan mampu menginaktivasi AIV yang sudah menginfeksi dan masuk ke dalam sel hospes. Selain itu, kondisi di dalam tubuh ayam perlu diperkuat dengan pemberian elektrolit, vitamin E, selenium, multivitamin. Kondisi stress diminimalisir dan kesehatan/kebersihan perlu diperketat.&lt;br /&gt;
 &lt;br /&gt;
 ,&lt;/p&gt;</t>
        </is>
      </c>
      <c r="Y1451" s="262" t="n">
        <v>80000</v>
      </c>
      <c r="Z1451" s="226" t="n"/>
      <c r="AA1451" s="241">
        <f>Y1957*Z1957</f>
        <v/>
      </c>
      <c r="AB1451" s="237" t="inlineStr">
        <is>
          <t>b267d834-5462-4b08-8b50-6a57573a398b</t>
        </is>
      </c>
    </row>
    <row r="1452" ht="15" customHeight="1" s="283">
      <c r="A1452" s="109" t="n">
        <v>1949</v>
      </c>
      <c r="B1452" s="222">
        <f>HYPERLINK("https://mocostore.moco.co.id/catalog/"&amp;AB1958,"Klik Disini")</f>
        <v/>
      </c>
      <c r="C1452" s="223" t="inlineStr">
        <is>
          <t>Kewirausahaan: Technopreneurship untuk Mahasiswa Ilmu-ilmu Eksakta</t>
        </is>
      </c>
      <c r="D1452" s="223" t="n"/>
      <c r="E1452" s="223" t="inlineStr">
        <is>
          <t>Bambang Murdaka Eka Jati &amp; Tri Kuntoro Priyambodo</t>
        </is>
      </c>
      <c r="F1452" s="223" t="inlineStr">
        <is>
          <t>978-979-29-5138-7</t>
        </is>
      </c>
      <c r="G1452" s="223" t="inlineStr">
        <is>
          <t>978-623-01-1523-3</t>
        </is>
      </c>
      <c r="H1452" s="223" t="inlineStr">
        <is>
          <t>Bisnis-Investasi</t>
        </is>
      </c>
      <c r="I1452" s="258" t="inlineStr">
        <is>
          <t>Perguruan Tinggi</t>
        </is>
      </c>
      <c r="J1452" s="186" t="inlineStr">
        <is>
          <t>009.25</t>
        </is>
      </c>
      <c r="K1452" s="223" t="inlineStr">
        <is>
          <t>Edisi Ke-1</t>
        </is>
      </c>
      <c r="L1452" s="223" t="n"/>
      <c r="M1452" s="259" t="inlineStr">
        <is>
          <t>Tidak Tersedia</t>
        </is>
      </c>
      <c r="N1452" s="223" t="inlineStr">
        <is>
          <t>Indonesia</t>
        </is>
      </c>
      <c r="O1452" s="223" t="inlineStr">
        <is>
          <t>Bukan fiksi</t>
        </is>
      </c>
      <c r="P1452" s="260" t="n">
        <v>2015</v>
      </c>
      <c r="Q1452" s="260" t="n">
        <v>2018</v>
      </c>
      <c r="R1452" s="223" t="inlineStr">
        <is>
          <t>Penerbit Andi</t>
        </is>
      </c>
      <c r="S1452" s="223" t="inlineStr">
        <is>
          <t>Andi Offset CV</t>
        </is>
      </c>
      <c r="T1452" s="223" t="inlineStr">
        <is>
          <t>Lokal</t>
        </is>
      </c>
      <c r="U1452" s="261" t="n">
        <v>434</v>
      </c>
      <c r="V1452" s="86" t="inlineStr">
        <is>
          <t>pdf</t>
        </is>
      </c>
      <c r="W1452" s="223" t="inlineStr">
        <is>
          <t>4.5 MB</t>
        </is>
      </c>
      <c r="X1452" s="225" t="inlineStr">
        <is>
          <t>&lt;p&gt;Setelah membaca buku ini anda diharapkan dapat memilih falsafah dan gaya hidup yang konsisten dengan KWU, menumbuhkembangkan jiwa KWU anda , percaya diri untuk mampu menciptakan lapangan kerja sesuai dengan bidang ilmunya, bisa menjadi pemimpin dan berwiraswasta serta menjalin hubungan baik dan mampu menjual produk Anda. Selain itu, anda juga diharapkan dapat mendirikan dan mengelola usaha mandiri dengan menghormati HAK Kekayaan intelektual (HKI) dan hokum perjanjian yang ada, Bahkan melaksanakan etika yang ada ada dalam KWU, serta memiliki gambaran implementasinya .&lt;/p&gt;</t>
        </is>
      </c>
      <c r="Y1452" s="262" t="n">
        <v>80000</v>
      </c>
      <c r="Z1452" s="226" t="n"/>
      <c r="AA1452" s="241">
        <f>Y1958*Z1958</f>
        <v/>
      </c>
      <c r="AB1452" s="237" t="inlineStr">
        <is>
          <t>99debb40-2857-4ea0-8555-b84011291c51</t>
        </is>
      </c>
    </row>
    <row r="1453" ht="15" customHeight="1" s="283">
      <c r="A1453" s="109" t="n">
        <v>1950</v>
      </c>
      <c r="B1453" s="222">
        <f>HYPERLINK("https://mocostore.moco.co.id/catalog/"&amp;AB1959,"Klik Disini")</f>
        <v/>
      </c>
      <c r="C1453" s="223" t="inlineStr">
        <is>
          <t>Komplikasi Pada Mata Karena Diabetes â€“ Pencegahan dan Penanganan Diabetes Pada Mata</t>
        </is>
      </c>
      <c r="D1453" s="223" t="n"/>
      <c r="E1453" s="223" t="inlineStr">
        <is>
          <t>dr. Chalid Kurniawan, Sp.M., M.Kes</t>
        </is>
      </c>
      <c r="F1453" s="223" t="inlineStr">
        <is>
          <t>978-979-29-6590-2</t>
        </is>
      </c>
      <c r="G1453" s="223" t="inlineStr">
        <is>
          <t>978-979-29-7192-7</t>
        </is>
      </c>
      <c r="H1453" s="223" t="inlineStr">
        <is>
          <t>Kesehatan</t>
        </is>
      </c>
      <c r="I1453" s="258" t="inlineStr">
        <is>
          <t>Perguruan Tinggi</t>
        </is>
      </c>
      <c r="J1453" s="186" t="inlineStr">
        <is>
          <t>009.08</t>
        </is>
      </c>
      <c r="K1453" s="223" t="inlineStr">
        <is>
          <t>Edisi Ke-1</t>
        </is>
      </c>
      <c r="L1453" s="264" t="n"/>
      <c r="M1453" s="265" t="inlineStr">
        <is>
          <t>Tidak Tersedia</t>
        </is>
      </c>
      <c r="N1453" s="223" t="inlineStr">
        <is>
          <t>Indonesia</t>
        </is>
      </c>
      <c r="O1453" s="223" t="inlineStr">
        <is>
          <t>Bukan fiksi</t>
        </is>
      </c>
      <c r="P1453" s="260" t="n">
        <v>2018</v>
      </c>
      <c r="Q1453" s="260" t="n">
        <v>2021</v>
      </c>
      <c r="R1453" s="223" t="inlineStr">
        <is>
          <t>Rapha Publishing</t>
        </is>
      </c>
      <c r="S1453" s="223" t="inlineStr">
        <is>
          <t>Andi Offset CV</t>
        </is>
      </c>
      <c r="T1453" s="223" t="inlineStr">
        <is>
          <t>Lokal</t>
        </is>
      </c>
      <c r="U1453" s="261" t="n">
        <v>178</v>
      </c>
      <c r="V1453" s="86" t="inlineStr">
        <is>
          <t>pdf</t>
        </is>
      </c>
      <c r="W1453" s="223" t="inlineStr">
        <is>
          <t>8.0 MB</t>
        </is>
      </c>
      <c r="X1453" s="225" t="inlineStr">
        <is>
          <t>&lt;p&gt;Diabetes melitus merupakan suatu kelainan metabolik berhubungan dengan tidak adanya atau kurang bertungsinya insulin di dalam tubuh. Angka kejadian akibat diabetes terus meninakat setiap tahunnya, hingga diperkirakan pada tahun 2030 akan ada 20,1 juta penyandang diabetes di Indonesia. Indonesia sendiri merupakan negara dengan Jumlah penyandang diabetes terbanyak keempatdi dunia. Penyandang diabetes akan mengalami masalah yang tidak hanya disebabkan oleh gangguan metabolik akibat diabetes itu sendiri, namun Juga meliputi komplikasi yang akan timbul akibat diabetes. Hampir seluruh organ tubuh akan terpengaruh dengan diabetes dan tidak terkecuali mata. Diabetes merupakan penvebab kebutaan utama pada dewasa usia 20-74 tahun, terutama oleh retinopati diabetik. Namun, ternyata seluruh bagian mata dapat terpenaaruhi oleh diabetes im. Bagian pertama buku ini akan dipaparkan secara singkat mengenai diabetes sebagai pengingat sebelum dibahas mengenai komplikasi yana dapat terjadi pada masing- maslng bagian mata Komplikasi diabetes pada bagian depan bola mata yang dibahas adalah pada kelopak mata dan butu mata, konjungtiva, kornea, iris dan pupil, lensa terutama katarak diabetiknya. Di semua bagian mata tersebut dijelaskan terperinci mengenai penyakit yang dapat muncul beserta penatalaksanaannya. Tak lupa dibahas mengenai penyakit glaukoma dan gangguan refraksi yang sering terjadi pada penyandang diabetes. gerlanjut ke bagian belakang mata yang akan membahas mengenai vitreus dan kelainan yang dapat terjadi, bagian retina dengan manifestasi penyakit seperti retinopati diabetik, ablasio retina traksional dan oklusi vena atau arteri retina,Tidak kurang akan dijelaskan pula kelainan pada nervus optikus akibat diabetes dan menaenai kelemahan saraf kranial terutama yang dibahas saraf kranial Ill, IV, dan VI. Bagian akhir menjelaskan mengenai penapisan, baik untuk penyandang diabetes maupun penyandang komplikasi akibat diabetes terutama retinopati.&lt;/p&gt;</t>
        </is>
      </c>
      <c r="Y1453" s="262" t="n">
        <v>82000</v>
      </c>
      <c r="Z1453" s="226" t="n"/>
      <c r="AA1453" s="241">
        <f>Y1959*Z1959</f>
        <v/>
      </c>
      <c r="AB1453" s="237" t="inlineStr">
        <is>
          <t>1583bb1a-0b9a-4706-8c6d-2edc121d52a3</t>
        </is>
      </c>
    </row>
    <row r="1454" ht="15" customHeight="1" s="283">
      <c r="A1454" s="109" t="n">
        <v>1951</v>
      </c>
      <c r="B1454" s="222">
        <f>HYPERLINK("https://mocostore.moco.co.id/catalog/"&amp;AB1960,"Klik Disini")</f>
        <v/>
      </c>
      <c r="C1454" s="223" t="inlineStr">
        <is>
          <t>Komunikasi Dan Keterampilan Interpersonal Dalam Keperawatan</t>
        </is>
      </c>
      <c r="D1454" s="223" t="n"/>
      <c r="E1454" s="223" t="inlineStr">
        <is>
          <t>Shirley Bach &amp; Alec Grant</t>
        </is>
      </c>
      <c r="F1454" s="223" t="inlineStr">
        <is>
          <t>978-979-29-7105-7</t>
        </is>
      </c>
      <c r="G1454" s="223" t="inlineStr">
        <is>
          <t>978-979-29-7187-3</t>
        </is>
      </c>
      <c r="H1454" s="223" t="inlineStr">
        <is>
          <t>Kesehatan</t>
        </is>
      </c>
      <c r="I1454" s="258" t="inlineStr">
        <is>
          <t>Perguruan Tinggi</t>
        </is>
      </c>
      <c r="J1454" s="186" t="inlineStr">
        <is>
          <t>009.11</t>
        </is>
      </c>
      <c r="K1454" s="223" t="inlineStr">
        <is>
          <t>Edisi Ke-1</t>
        </is>
      </c>
      <c r="L1454" s="264" t="n"/>
      <c r="M1454" s="265" t="inlineStr">
        <is>
          <t>Tidak Tersedia</t>
        </is>
      </c>
      <c r="N1454" s="223" t="inlineStr">
        <is>
          <t>Indonesia</t>
        </is>
      </c>
      <c r="O1454" s="223" t="inlineStr">
        <is>
          <t>Bukan fiksi</t>
        </is>
      </c>
      <c r="P1454" s="260" t="n">
        <v>2018</v>
      </c>
      <c r="Q1454" s="260" t="n">
        <v>2021</v>
      </c>
      <c r="R1454" s="223" t="inlineStr">
        <is>
          <t>Rapha Publishing</t>
        </is>
      </c>
      <c r="S1454" s="223" t="inlineStr">
        <is>
          <t>Andi Offset CV</t>
        </is>
      </c>
      <c r="T1454" s="223" t="inlineStr">
        <is>
          <t>Lokal</t>
        </is>
      </c>
      <c r="U1454" s="261" t="n">
        <v>338</v>
      </c>
      <c r="V1454" s="86" t="inlineStr">
        <is>
          <t>pdf</t>
        </is>
      </c>
      <c r="W1454" s="223" t="inlineStr">
        <is>
          <t>3.9 MB</t>
        </is>
      </c>
      <c r="X1454" s="225" t="inlineStr">
        <is>
          <t>&lt;p&gt;Tranformasi Praktik Keperawatan adalah serial yang dibuat khusus untuk siswa perawat sebelum terdaftar. Setiap buku dalam seri ini:&amp;nbsp;&lt;/p&gt;
 &lt;ul&gt;
 &lt;li&gt;Terjangkau&lt;/li&gt;
 &lt;li&gt;Dipetakan berdasar Standar NMC dan Kluster Keahlian Pokok&lt;/li&gt;
 &lt;li&gt;Lengkap dengan fitur pembelajaran aktif&lt;/li&gt;
 &lt;li&gt;Terfokus pada penerapan teori untuk praktik&lt;/li&gt;
 &lt;/ul&gt;
 &lt;p&gt;Setiap buku membahas topik inti, dan hal itu telah dikembangkan secara cermat agar mudah digunakan, cepat dibaca, dan ditulis dalam bahasa yang jelas.&lt;/p&gt;</t>
        </is>
      </c>
      <c r="Y1454" s="262" t="n">
        <v>99000</v>
      </c>
      <c r="Z1454" s="226" t="n"/>
      <c r="AA1454" s="241">
        <f>Y1960*Z1960</f>
        <v/>
      </c>
      <c r="AB1454" s="237" t="inlineStr">
        <is>
          <t>a9072173-eb51-4e8a-bd14-3b510e3df56b</t>
        </is>
      </c>
    </row>
    <row r="1455" ht="15" customHeight="1" s="283">
      <c r="A1455" s="109" t="n">
        <v>1952</v>
      </c>
      <c r="B1455" s="222">
        <f>HYPERLINK("https://mocostore.moco.co.id/catalog/"&amp;AB1961,"Klik Disini")</f>
        <v/>
      </c>
      <c r="C1455" s="223" t="inlineStr">
        <is>
          <t>Praktis dan jitu atasi penyakit infeksi dan problematika kesehatan</t>
        </is>
      </c>
      <c r="D1455" s="223" t="n"/>
      <c r="E1455" s="223" t="inlineStr">
        <is>
          <t>DR. dr. H. Muchlis AU Sofro, SpPD-KPTI FINASIM &amp; dr. Dito Anurogo, M.Sc.</t>
        </is>
      </c>
      <c r="F1455" s="223" t="inlineStr">
        <is>
          <t>978-602-53-4710-8</t>
        </is>
      </c>
      <c r="G1455" s="223" t="inlineStr">
        <is>
          <t>978-602-53-4711-5</t>
        </is>
      </c>
      <c r="H1455" s="223" t="inlineStr">
        <is>
          <t>Kesehatan</t>
        </is>
      </c>
      <c r="I1455" s="258" t="inlineStr">
        <is>
          <t>Perguruan Tinggi</t>
        </is>
      </c>
      <c r="J1455" s="186" t="inlineStr">
        <is>
          <t>009.24</t>
        </is>
      </c>
      <c r="K1455" s="223" t="inlineStr">
        <is>
          <t>Edisi Ke-1</t>
        </is>
      </c>
      <c r="L1455" s="223" t="n"/>
      <c r="M1455" s="259" t="inlineStr">
        <is>
          <t>Tidak Tersedia</t>
        </is>
      </c>
      <c r="N1455" s="223" t="inlineStr">
        <is>
          <t>Indonesia</t>
        </is>
      </c>
      <c r="O1455" s="223" t="inlineStr">
        <is>
          <t>Bukan fiksi</t>
        </is>
      </c>
      <c r="P1455" s="260" t="n">
        <v>2018</v>
      </c>
      <c r="Q1455" s="260" t="n">
        <v>2021</v>
      </c>
      <c r="R1455" s="223" t="inlineStr">
        <is>
          <t>Rapha Publishing</t>
        </is>
      </c>
      <c r="S1455" s="223" t="inlineStr">
        <is>
          <t>Andi Offset CV</t>
        </is>
      </c>
      <c r="T1455" s="223" t="inlineStr">
        <is>
          <t>Lokal</t>
        </is>
      </c>
      <c r="U1455" s="261" t="n">
        <v>368</v>
      </c>
      <c r="V1455" s="86" t="inlineStr">
        <is>
          <t>pdf</t>
        </is>
      </c>
      <c r="W1455" s="223" t="inlineStr">
        <is>
          <t>7.2 MB</t>
        </is>
      </c>
      <c r="X1455" s="225" t="inlineStr">
        <is>
          <t>&lt;p&gt;Pengetahuan tentang ragam penyakit bagi orang awam dibutuhkan sebagai informasi dini bagaimana seharusnya melangkah ketika menghadapi berbagai sakit yang dideritanya. Lebih penting dari itu, pengetahuan untuk berkembang dalam kebiasaan sehat pun tidak kalah pentingnya bagi setiap orang. Mulai dari infeksi, diare, hepatitis dan leptospirosis, HIV-AIDS, radang, demam, problematika saluran pemapasan, batu ginjal pemicu infeksi saluran kemih, keracunan, hingga dinamika kesehatan terkini yang berkembang pada masyarakat modern. Pengenalan terhadap informasi penanganan dini adalah hal penting untuk tetap mempertahankan tubuh kita sehatwallafiat. Buku ini menarik untuk dibaca oleh siapa saja, terutama orang yang tidak memiliki dasar pendidikan kesehatan. Buku ini membantu setiap orang untuk mampu menangani atau mencegah secara dini agar kita tidakjatuh pada kubangan penyakit yang semakin parah, Semoga buku ini bermanfaat, pembaca dapat lebih memahami, dan bisa diaplikasikan oleh semua kalangan guna membantu mengatasi berbagai penyakit infeksi dan dinamika kesehatan. Terlebih lagi dengan keberadaan EditorAhIi, yakni Prof. dr. Taruna Ikrar, M.D., M.Pharm., Ph.D., dan juga kedua penulis yang tentunya membuat kredibilitas, reliabilitas, dan validitas buku ini semakin kuat dan tak perlu diragukan Iagi. Selamat membaca dan memetik manfaat dari buku ini.&lt;/p&gt;</t>
        </is>
      </c>
      <c r="Y1455" s="262" t="n">
        <v>155000</v>
      </c>
      <c r="Z1455" s="226" t="n"/>
      <c r="AA1455" s="241">
        <f>Y1961*Z1961</f>
        <v/>
      </c>
      <c r="AB1455" s="237" t="inlineStr">
        <is>
          <t>c97e35f4-2245-4d38-b287-b5d4729cbd55</t>
        </is>
      </c>
    </row>
    <row r="1456" ht="15" customHeight="1" s="283">
      <c r="A1456" s="109" t="n">
        <v>1953</v>
      </c>
      <c r="B1456" s="222">
        <f>HYPERLINK("https://mocostore.moco.co.id/catalog/"&amp;AB1962,"Klik Disini")</f>
        <v/>
      </c>
      <c r="C1456" s="223" t="inlineStr">
        <is>
          <t>Computer Security</t>
        </is>
      </c>
      <c r="D1456" s="223" t="n"/>
      <c r="E1456" s="223" t="inlineStr">
        <is>
          <t>Dony Ariyus</t>
        </is>
      </c>
      <c r="F1456" s="223" t="inlineStr">
        <is>
          <t>979-763-163-x</t>
        </is>
      </c>
      <c r="G1456" s="223" t="inlineStr">
        <is>
          <t>978-979-29-8964-9</t>
        </is>
      </c>
      <c r="H1456" s="223" t="inlineStr">
        <is>
          <t>Komputer &amp; Internet</t>
        </is>
      </c>
      <c r="I1456" s="258" t="inlineStr">
        <is>
          <t>Perguruan Tinggi</t>
        </is>
      </c>
      <c r="J1456" s="186" t="inlineStr">
        <is>
          <t>009.05</t>
        </is>
      </c>
      <c r="K1456" s="223" t="inlineStr">
        <is>
          <t>Edisi Ke-1</t>
        </is>
      </c>
      <c r="L1456" s="223" t="n"/>
      <c r="M1456" s="259" t="inlineStr">
        <is>
          <t>Tidak Tersedia</t>
        </is>
      </c>
      <c r="N1456" s="223" t="inlineStr">
        <is>
          <t>Indonesia</t>
        </is>
      </c>
      <c r="O1456" s="223" t="inlineStr">
        <is>
          <t>Bukan fiksi</t>
        </is>
      </c>
      <c r="P1456" s="260" t="n">
        <v>2006</v>
      </c>
      <c r="Q1456" s="260" t="n">
        <v>2021</v>
      </c>
      <c r="R1456" s="223" t="inlineStr">
        <is>
          <t>Penerbit Andi</t>
        </is>
      </c>
      <c r="S1456" s="223" t="inlineStr">
        <is>
          <t>Andi Offset CV</t>
        </is>
      </c>
      <c r="T1456" s="223" t="inlineStr">
        <is>
          <t>Lokal</t>
        </is>
      </c>
      <c r="U1456" s="261" t="n">
        <v>400</v>
      </c>
      <c r="V1456" s="86" t="inlineStr">
        <is>
          <t>pdf</t>
        </is>
      </c>
      <c r="W1456" s="223" t="inlineStr">
        <is>
          <t>16.3 MB</t>
        </is>
      </c>
      <c r="X1456" s="225" t="inlineStr">
        <is>
          <t>&lt;p&gt;Hampir seluruh aspek kehidupan manusia memerlukan komputer sebagai alat bantu dalam kehidupan sehari-hari. Informasi-informasi lebih mudah didapatkan dengan adanya jaringan komputer, seperti LAN (Local Area Network) dan Internet, yang memungkinkan informasi tersedia secara cepat dan akurat. Seiring perkembangan komputer yang begitu pesat, muncul pula dampak positif dan dampak negatif yang juga semakin berkembang. Buku ini mengajak para mahasiswa untuk mengerti seluk-beluk keamanan komputer dari yang paling dasar sampai pada tahap analisis, bagaimana membangun suatu sistem yang aman dari gangguan cracker dan sejenisnya, serta bagaimana meminimalkan resiko.&lt;/p&gt;
 &lt;p&gt;Buku ini dibagi menjadi beberapa bab yang membahas:&lt;/p&gt;
 &lt;p&gt;- Kejahatan Komputer&lt;/p&gt;
 &lt;p&gt;- Dasar-dasar Keamanan Komputer&lt;/p&gt;
 &lt;p&gt;- Lapisan Keamanan Jaringan&lt;/p&gt;
 &lt;p&gt;- Malicious Code&lt;/p&gt;</t>
        </is>
      </c>
      <c r="Y1456" s="262" t="n">
        <v>105000</v>
      </c>
      <c r="Z1456" s="226" t="n"/>
      <c r="AA1456" s="241">
        <f>Y1962*Z1962</f>
        <v/>
      </c>
      <c r="AB1456" s="237" t="inlineStr">
        <is>
          <t>f67cc870-c0a2-4b83-8c2e-0e18cf665783</t>
        </is>
      </c>
    </row>
    <row r="1457" ht="15" customHeight="1" s="283">
      <c r="A1457" s="109" t="n">
        <v>1956</v>
      </c>
      <c r="B1457" s="222">
        <f>HYPERLINK("https://mocostore.moco.co.id/catalog/"&amp;AB1965,"Klik Disini")</f>
        <v/>
      </c>
      <c r="C1457" s="223" t="inlineStr">
        <is>
          <t>Panduan Desain Grafis dengan CorelDRAW 12</t>
        </is>
      </c>
      <c r="D1457" s="223" t="n"/>
      <c r="E1457" s="223" t="inlineStr">
        <is>
          <t>Andri Setyawan, S. Kom.</t>
        </is>
      </c>
      <c r="F1457" s="223" t="inlineStr">
        <is>
          <t>979-731-661-0</t>
        </is>
      </c>
      <c r="G1457" s="223" t="inlineStr">
        <is>
          <t>978-623-01-1650-6</t>
        </is>
      </c>
      <c r="H1457" s="223" t="inlineStr">
        <is>
          <t>Komputer &amp; Internet</t>
        </is>
      </c>
      <c r="I1457" s="258" t="inlineStr">
        <is>
          <t>Perguruan Tinggi</t>
        </is>
      </c>
      <c r="J1457" s="186" t="inlineStr">
        <is>
          <t>009.05</t>
        </is>
      </c>
      <c r="K1457" s="264" t="inlineStr">
        <is>
          <t>Edisi Ke-1</t>
        </is>
      </c>
      <c r="L1457" s="264" t="n"/>
      <c r="M1457" s="265" t="inlineStr">
        <is>
          <t>Tidak Tersedia</t>
        </is>
      </c>
      <c r="N1457" s="223" t="inlineStr">
        <is>
          <t>Indonesia</t>
        </is>
      </c>
      <c r="O1457" s="223" t="inlineStr">
        <is>
          <t>Bukan fiksi</t>
        </is>
      </c>
      <c r="P1457" s="260" t="n">
        <v>2005</v>
      </c>
      <c r="Q1457" s="260" t="n">
        <v>2021</v>
      </c>
      <c r="R1457" s="223" t="inlineStr">
        <is>
          <t>Penerbit Andi</t>
        </is>
      </c>
      <c r="S1457" s="223" t="inlineStr">
        <is>
          <t>Andi Offset CV</t>
        </is>
      </c>
      <c r="T1457" s="223" t="inlineStr">
        <is>
          <t>Lokal</t>
        </is>
      </c>
      <c r="U1457" s="261" t="n">
        <v>258</v>
      </c>
      <c r="V1457" s="86" t="inlineStr">
        <is>
          <t>pdf</t>
        </is>
      </c>
      <c r="W1457" s="223" t="inlineStr">
        <is>
          <t>5.2 MB</t>
        </is>
      </c>
      <c r="X1457" s="225" t="inlineStr">
        <is>
          <t>&lt;p&gt;CorelDRAW terbaru hadir lagi! Perangkat lunak desain grafis yang terbaru dan populer tersebut adalah CorelDRAW 12 dari CorelCorp Kanada.&lt;/p&gt;
 &lt;p&gt;CorelDRAW merupakan sebuah progam rancang grafis yang diminati dan banyak digunakan oleh profesional maupun pemula. Muncul dengan berbagai fasilitasnya yang lebih lengkap seperti misalnya tambahan tool-tool dan menu-menu yang lebih sempurna dibandingkan dengan versi sebelumnya, CorelDRAW 12 juga memiliki kemampuan terbaru antara lain Smart Drawing Tool, Virtual Segment Delete, Kemampuan bekerja dengan aplikasi Microsoft Office, Dynamic Guides, Snapping Objects, To Align Text To An Object, Improved File Compatibility. Buku ini disusun untuk tingkat pemula maupun tingkat lanjut yang ingin mempelajari CorelDRAW 12 tahap demi tahap. Penulisan dalam buku ini menggunakan bahasa yang enak, sehingga mudah dicerna dan diikuti. Pada bab terakhir, dibahas cara membuat berbagai desain objek sebagai latihan.&lt;br /&gt;
 &lt;br /&gt;
 Pembahasan dalam setiap bab dijelaskan secara rinci dan ringkas, sehingga Anda seolah-olah mempunyai pembimbing pribadi! Berawal dari buku ini, jadilah desainer grafis professional.&lt;/p&gt;</t>
        </is>
      </c>
      <c r="Y1457" s="262" t="n">
        <v>90000</v>
      </c>
      <c r="Z1457" s="226" t="n"/>
      <c r="AA1457" s="241">
        <f>Y1965*Z1965</f>
        <v/>
      </c>
      <c r="AB1457" s="237" t="inlineStr">
        <is>
          <t>71679335-03a6-45a6-9751-230514d8a270</t>
        </is>
      </c>
    </row>
    <row r="1458" ht="15" customHeight="1" s="283">
      <c r="A1458" s="109" t="n">
        <v>1957</v>
      </c>
      <c r="B1458" s="222">
        <f>HYPERLINK("https://mocostore.moco.co.id/catalog/"&amp;AB1966,"Klik Disini")</f>
        <v/>
      </c>
      <c r="C1458" s="223" t="inlineStr">
        <is>
          <t>Pemberdayaan Wanita dalam Bidang Kesehatan</t>
        </is>
      </c>
      <c r="D1458" s="223" t="n"/>
      <c r="E1458" s="223" t="inlineStr">
        <is>
          <t>A. August Burns, Ronnie Lovich, Jane Maxwell and Katharine Shapiro</t>
        </is>
      </c>
      <c r="F1458" s="223" t="inlineStr">
        <is>
          <t>978-979-29-3876-0</t>
        </is>
      </c>
      <c r="G1458" s="223" t="inlineStr">
        <is>
          <t>978-623-01-0938-6</t>
        </is>
      </c>
      <c r="H1458" s="223" t="inlineStr">
        <is>
          <t>Kesehatan Seksual dan Keperawatan</t>
        </is>
      </c>
      <c r="I1458" s="258" t="inlineStr">
        <is>
          <t>Perguruan Tinggi</t>
        </is>
      </c>
      <c r="J1458" s="186" t="inlineStr">
        <is>
          <t>009.11</t>
        </is>
      </c>
      <c r="K1458" s="223" t="inlineStr">
        <is>
          <t>Edisi Ke-1</t>
        </is>
      </c>
      <c r="L1458" s="264" t="n"/>
      <c r="M1458" s="265" t="inlineStr">
        <is>
          <t>Tidak Tersedia</t>
        </is>
      </c>
      <c r="N1458" s="223" t="inlineStr">
        <is>
          <t>Indonesia</t>
        </is>
      </c>
      <c r="O1458" s="223" t="inlineStr">
        <is>
          <t>Bukan fiksi</t>
        </is>
      </c>
      <c r="P1458" s="260" t="n">
        <v>2016</v>
      </c>
      <c r="Q1458" s="260" t="n">
        <v>2021</v>
      </c>
      <c r="R1458" s="223" t="inlineStr">
        <is>
          <t>Penerbit Andi</t>
        </is>
      </c>
      <c r="S1458" s="223" t="inlineStr">
        <is>
          <t>Andi Offset CV</t>
        </is>
      </c>
      <c r="T1458" s="223" t="inlineStr">
        <is>
          <t>Impor</t>
        </is>
      </c>
      <c r="U1458" s="261" t="n">
        <v>861</v>
      </c>
      <c r="V1458" s="86" t="inlineStr">
        <is>
          <t>pdf</t>
        </is>
      </c>
      <c r="W1458" s="223" t="inlineStr">
        <is>
          <t>17.3 MB</t>
        </is>
      </c>
      <c r="X1458" s="225" t="inlineStr">
        <is>
          <t>&lt;p&gt;Buku ini berisi kombinasi pemberdayaan wanita dibidang kesehatan disertai penjelasan peran factor kemiskinan, diskriminasi dan beberapa segi kebiasaan local yang menghambat kemajuan tingkat kesehatan wanita dan jangkuan pelayanan kesehatan. Disusun dengan jelas dan dilengkapi lebih dari 1000 gambar, Buku Pemberdayaan Wanita dalam Bidang Kesehatan ini merupakan sumber informasi bagi kaum wanita yang ingin meningkatkan kesehatan mereka, dan bagi tenaga/kader kesehatan untuk mengenal masalah kesehatan yang khusus dihadapi wanita ataupun yang mempunyai dampak berbeda dari pria. Buku ini membantu kaum wanita mengenal hambatan-hambatan bagi peningkatan kesehatan di lingkungannya serta cara menggalang kerja sama untuk mengatasinya.&lt;/p&gt;</t>
        </is>
      </c>
      <c r="Y1458" s="262" t="n">
        <v>276000</v>
      </c>
      <c r="Z1458" s="226" t="n"/>
      <c r="AA1458" s="241">
        <f>Y1966*Z1966</f>
        <v/>
      </c>
      <c r="AB1458" s="237" t="inlineStr">
        <is>
          <t>c0255042-7aa7-4ad7-9a8c-1822e2615533</t>
        </is>
      </c>
    </row>
    <row r="1459" ht="15" customHeight="1" s="283">
      <c r="A1459" s="109" t="n">
        <v>1960</v>
      </c>
      <c r="B1459" s="222">
        <f>HYPERLINK("https://mocostore.moco.co.id/catalog/"&amp;AB1969,"Klik Disini")</f>
        <v/>
      </c>
      <c r="C1459" s="223" t="inlineStr">
        <is>
          <t>PTK, PTS Dan PTBK: Penelitian Tindakan Kelas, Penelitia Tindakan Sekolah Dan Penelitian Tindakan Bimbingan Konseling</t>
        </is>
      </c>
      <c r="D1459" s="223" t="n"/>
      <c r="E1459" s="223" t="inlineStr">
        <is>
          <t>Zainal Aqib &amp; Ahmad Amrullah</t>
        </is>
      </c>
      <c r="F1459" s="223" t="inlineStr">
        <is>
          <t>978-623-01-0054-3</t>
        </is>
      </c>
      <c r="G1459" s="223" t="inlineStr">
        <is>
          <t>978-623-01-0053-6</t>
        </is>
      </c>
      <c r="H1459" s="223" t="inlineStr">
        <is>
          <t>Sekolah-Pengawasan</t>
        </is>
      </c>
      <c r="I1459" s="258" t="inlineStr">
        <is>
          <t>Perguruan Tinggi</t>
        </is>
      </c>
      <c r="J1459" s="186" t="inlineStr">
        <is>
          <t>009.10</t>
        </is>
      </c>
      <c r="K1459" s="223" t="inlineStr">
        <is>
          <t>Edisi Ke-1</t>
        </is>
      </c>
      <c r="L1459" s="223" t="n"/>
      <c r="M1459" s="259" t="inlineStr">
        <is>
          <t>Tidak Tersedia</t>
        </is>
      </c>
      <c r="N1459" s="223" t="inlineStr">
        <is>
          <t>Indonesia</t>
        </is>
      </c>
      <c r="O1459" s="223" t="inlineStr">
        <is>
          <t>Bukan fiksi</t>
        </is>
      </c>
      <c r="P1459" s="260" t="n">
        <v>2019</v>
      </c>
      <c r="Q1459" s="260" t="n">
        <v>2021</v>
      </c>
      <c r="R1459" s="223" t="inlineStr">
        <is>
          <t>Penerbit Andi</t>
        </is>
      </c>
      <c r="S1459" s="223" t="inlineStr">
        <is>
          <t>Andi Offset CV</t>
        </is>
      </c>
      <c r="T1459" s="223" t="inlineStr">
        <is>
          <t>Lokal</t>
        </is>
      </c>
      <c r="U1459" s="261" t="n">
        <v>320</v>
      </c>
      <c r="V1459" s="86" t="inlineStr">
        <is>
          <t>pdf</t>
        </is>
      </c>
      <c r="W1459" s="223" t="inlineStr">
        <is>
          <t>4.5 MB</t>
        </is>
      </c>
      <c r="X1459" s="225" t="inlineStr">
        <is>
          <t>&lt;p&gt;Buku ini patut dimiliki oleh guru, kepala sekolah, dan pengawas sekolah untuk meningkatkan profesionalitasnya. Buku ini berisi panduan teori dan praktik tentang bagaimana menyiapkan, melaksanakan, dan melaporkan hasil PTK, PTS, dan PTBK.&lt;/p&gt;</t>
        </is>
      </c>
      <c r="Y1459" s="262" t="n">
        <v>80000</v>
      </c>
      <c r="Z1459" s="226" t="n"/>
      <c r="AA1459" s="241">
        <f>Y1969*Z1969</f>
        <v/>
      </c>
      <c r="AB1459" s="237" t="inlineStr">
        <is>
          <t>6fc3b0db-5c53-4b4c-95cd-50a656b4a7fc</t>
        </is>
      </c>
    </row>
    <row r="1460" ht="15" customHeight="1" s="283">
      <c r="A1460" s="109" t="n">
        <v>1963</v>
      </c>
      <c r="B1460" s="222">
        <f>HYPERLINK("https://mocostore.moco.co.id/catalog/"&amp;AB1972,"Klik Disini")</f>
        <v/>
      </c>
      <c r="C1460" s="223" t="inlineStr">
        <is>
          <t>Program Terpadu Operasional &amp; Akuntansi Siap Pakai K-System Perdagangan Umum</t>
        </is>
      </c>
      <c r="D1460" s="223" t="n"/>
      <c r="E1460" s="223" t="inlineStr">
        <is>
          <t>Susan HK</t>
        </is>
      </c>
      <c r="F1460" s="223" t="inlineStr">
        <is>
          <t>979-731-626-2</t>
        </is>
      </c>
      <c r="G1460" s="223" t="inlineStr">
        <is>
          <t>978-623-01-1659-9</t>
        </is>
      </c>
      <c r="H1460" s="223" t="inlineStr">
        <is>
          <t>Komputer &amp; Internet</t>
        </is>
      </c>
      <c r="I1460" s="258" t="inlineStr">
        <is>
          <t>Perguruan Tinggi</t>
        </is>
      </c>
      <c r="J1460" s="186" t="inlineStr">
        <is>
          <t>009.05</t>
        </is>
      </c>
      <c r="K1460" s="223" t="inlineStr">
        <is>
          <t>Edisi Ke-2</t>
        </is>
      </c>
      <c r="L1460" s="264" t="n"/>
      <c r="M1460" s="265" t="inlineStr">
        <is>
          <t>Tidak Tersedia</t>
        </is>
      </c>
      <c r="N1460" s="223" t="inlineStr">
        <is>
          <t>Indonesia</t>
        </is>
      </c>
      <c r="O1460" s="223" t="inlineStr">
        <is>
          <t>Bukan fiksi</t>
        </is>
      </c>
      <c r="P1460" s="260" t="n">
        <v>2005</v>
      </c>
      <c r="Q1460" s="260" t="n">
        <v>2021</v>
      </c>
      <c r="R1460" s="223" t="inlineStr">
        <is>
          <t>Penerbit Andi</t>
        </is>
      </c>
      <c r="S1460" s="223" t="inlineStr">
        <is>
          <t>Andi Offset CV</t>
        </is>
      </c>
      <c r="T1460" s="223" t="inlineStr">
        <is>
          <t>Lokal</t>
        </is>
      </c>
      <c r="U1460" s="261" t="n">
        <v>436</v>
      </c>
      <c r="V1460" s="86" t="inlineStr">
        <is>
          <t>pdf</t>
        </is>
      </c>
      <c r="W1460" s="223" t="inlineStr">
        <is>
          <t>14.7 MB</t>
        </is>
      </c>
      <c r="X1460" s="225" t="inlineStr">
        <is>
          <t>&lt;p&gt;Banyak? perusahaan melakukan komputerisasi karena .dapat mempercepat operasional dan mempermudah kontrol. Data cukup diisi satu kali di bagian operasional, faktur dicetak dari komputer dan proses pembukuan selanjutnya otomatis dikerjakan oleh komputer. Laporan yang dibutuhkanpun tersedia setiap saat.&lt;br /&gt;
 Kendala yang dihadapi adalah komputerisasi bukanlah hal yang mudah. Tidak semua program sudah terpadu (integrated), lengkap, teruji atau mudah disesuaikan dengan kebutuhan perusahaan.&lt;br /&gt;
 Untuk memudahkan perusahaan melakukan komputerasi, kami menyediakan program K-System single user yang lengkap, terpadu penuh, sudah teruji, jumlah data tak terbatas dan dilengkapi dengan buku petunjuk yang jelas.&lt;br /&gt;
 Program K-System adalah program yang sudah baku dan sepenuhnya ditulis dalam bahasa Indonesia untuk kondisi riil di Indonesia. Program mempunyai sistem pengaturan user yang rapi dan dapat disesuaikan dengan kebutuhan perusahaan.&lt;/p&gt;</t>
        </is>
      </c>
      <c r="Y1460" s="262" t="n">
        <v>146000</v>
      </c>
      <c r="Z1460" s="226" t="n"/>
      <c r="AA1460" s="241">
        <f>Y1972*Z1972</f>
        <v/>
      </c>
      <c r="AB1460" s="237" t="inlineStr">
        <is>
          <t>49c44442-7cb8-4a0c-96fa-6edd1c75bda1</t>
        </is>
      </c>
    </row>
    <row r="1461" ht="15" customHeight="1" s="283">
      <c r="A1461" s="109" t="n">
        <v>1965</v>
      </c>
      <c r="B1461" s="222">
        <f>HYPERLINK("https://mocostore.moco.co.id/catalog/"&amp;AB1974,"Klik Disini")</f>
        <v/>
      </c>
      <c r="C1461" s="223" t="inlineStr">
        <is>
          <t>Khasiat Madu untuk Kesehatan dan Kecantikan</t>
        </is>
      </c>
      <c r="D1461" s="223" t="n"/>
      <c r="E1461" s="223" t="inlineStr">
        <is>
          <t>Nurheti Yuliarti</t>
        </is>
      </c>
      <c r="F1461" s="223" t="inlineStr">
        <is>
          <t>978-979-29-4688-8</t>
        </is>
      </c>
      <c r="G1461" s="223" t="inlineStr">
        <is>
          <t>978-979-29-8303-6</t>
        </is>
      </c>
      <c r="H1461" s="223" t="inlineStr">
        <is>
          <t>Kesehatan &amp; Kecantikan</t>
        </is>
      </c>
      <c r="I1461" s="258" t="inlineStr">
        <is>
          <t>Perguruan Tinggi</t>
        </is>
      </c>
      <c r="J1461" s="186" t="inlineStr">
        <is>
          <t>009.24</t>
        </is>
      </c>
      <c r="K1461" s="223" t="inlineStr">
        <is>
          <t>Edisi Ke-1</t>
        </is>
      </c>
      <c r="L1461" s="223" t="n"/>
      <c r="M1461" s="259" t="inlineStr">
        <is>
          <t>Tidak Tersedia</t>
        </is>
      </c>
      <c r="N1461" s="223" t="inlineStr">
        <is>
          <t>Indonesia</t>
        </is>
      </c>
      <c r="O1461" s="223" t="inlineStr">
        <is>
          <t>Bukan fiksi</t>
        </is>
      </c>
      <c r="P1461" s="260" t="n">
        <v>2015</v>
      </c>
      <c r="Q1461" s="260" t="n">
        <v>2020</v>
      </c>
      <c r="R1461" s="223" t="inlineStr">
        <is>
          <t>Rapha Publishing</t>
        </is>
      </c>
      <c r="S1461" s="223" t="inlineStr">
        <is>
          <t>Andi Offset CV</t>
        </is>
      </c>
      <c r="T1461" s="223" t="inlineStr">
        <is>
          <t>Lokal</t>
        </is>
      </c>
      <c r="U1461" s="261" t="n">
        <v>144</v>
      </c>
      <c r="V1461" s="86" t="inlineStr">
        <is>
          <t>pdf</t>
        </is>
      </c>
      <c r="W1461" s="223" t="inlineStr">
        <is>
          <t>8.7 MB</t>
        </is>
      </c>
      <c r="X1461" s="225" t="inlineStr">
        <is>
          <t>&lt;p&gt;Madu seperti yang kita kenal sejak lama merupakan cairan kental yang dihasilkan oleh lebah. Madu begitu populer di masyarakat, karena beragam khasiatnya yang dikenal sejak ribuan tahun yang lalu untuk menyembuhkan penyakit, bahkan menjaga kecantikan kulit. Khasiat madu telah disebutkan di dalam Alquran sejak ribuan tahun yang lalu. Buku ini menyajikan segala hal tentang madu secara lengkap, mulai dari pengenalan madu, khasiat madu, tip memilih dan menyimpan madu, sampai aneka resep ramuan untuk menyembuhkan penyakit maupun merawat kecantikan kulit dengan madu. Buku ini dilengkapi juga dengan sejumlah nama dan alamat peternak lebah di Indonesia, jika Anda masih penasaran dengan madu asli, Anda dapat langsung berkunjung ke peternakan lebah ini guna mendapatkan madu yang benar-benar 100% asli.&lt;/p&gt;</t>
        </is>
      </c>
      <c r="Y1461" s="262" t="n">
        <v>71000</v>
      </c>
      <c r="Z1461" s="226" t="n"/>
      <c r="AA1461" s="241">
        <f>Y1974*Z1974</f>
        <v/>
      </c>
      <c r="AB1461" s="237" t="inlineStr">
        <is>
          <t>6584f8d8-5885-4aea-be25-39334d7ebd33</t>
        </is>
      </c>
    </row>
    <row r="1462" ht="15" customHeight="1" s="283">
      <c r="A1462" s="109" t="n">
        <v>1966</v>
      </c>
      <c r="B1462" s="222">
        <f>HYPERLINK("https://mocostore.moco.co.id/catalog/"&amp;AB1975,"Klik Disini")</f>
        <v/>
      </c>
      <c r="C1462" s="223" t="inlineStr">
        <is>
          <t>Kepemimpinan dan Manajemen dalam Pelayanan Kesehatan â€“ Leadership and Management in Healthcare</t>
        </is>
      </c>
      <c r="D1462" s="223" t="n"/>
      <c r="E1462" s="223" t="inlineStr">
        <is>
          <t>Neil Gopee &amp; Jo Galloway</t>
        </is>
      </c>
      <c r="F1462" s="223" t="inlineStr">
        <is>
          <t>978-623-7239-11-6</t>
        </is>
      </c>
      <c r="G1462" s="223" t="inlineStr">
        <is>
          <t>978-623-7239-12-3</t>
        </is>
      </c>
      <c r="H1462" s="223" t="inlineStr">
        <is>
          <t>Kesehatan</t>
        </is>
      </c>
      <c r="I1462" s="258" t="inlineStr">
        <is>
          <t>Perguruan Tinggi</t>
        </is>
      </c>
      <c r="J1462" s="186" t="inlineStr">
        <is>
          <t>009.24</t>
        </is>
      </c>
      <c r="K1462" s="223" t="inlineStr">
        <is>
          <t>Edisi Ke-1</t>
        </is>
      </c>
      <c r="L1462" s="223" t="n"/>
      <c r="M1462" s="259" t="inlineStr">
        <is>
          <t>Tidak Tersedia</t>
        </is>
      </c>
      <c r="N1462" s="223" t="inlineStr">
        <is>
          <t>Indonesia</t>
        </is>
      </c>
      <c r="O1462" s="223" t="inlineStr">
        <is>
          <t>Bukan fiksi</t>
        </is>
      </c>
      <c r="P1462" s="260" t="n">
        <v>2019</v>
      </c>
      <c r="Q1462" s="260" t="n">
        <v>2019</v>
      </c>
      <c r="R1462" s="223" t="inlineStr">
        <is>
          <t>Rapha Publishing</t>
        </is>
      </c>
      <c r="S1462" s="223" t="inlineStr">
        <is>
          <t>Andi Offset CV</t>
        </is>
      </c>
      <c r="T1462" s="223" t="inlineStr">
        <is>
          <t>Lokal</t>
        </is>
      </c>
      <c r="U1462" s="261" t="n">
        <v>492</v>
      </c>
      <c r="V1462" s="86" t="inlineStr">
        <is>
          <t>pdf</t>
        </is>
      </c>
      <c r="W1462" s="223" t="inlineStr">
        <is>
          <t>10.6 MB</t>
        </is>
      </c>
      <c r="X1462" s="225" t="inlineStr">
        <is>
          <t>&lt;p&gt;Buku ini merupakan referensi keterampilan klinis yang ideal untuk mahasiswa keperawatan dan praktisi perawatan kesehatan junior. Desainnya yang memudahkan untuk memandu dan dengan pendekatan step-by-step yang memungkinkan informasi dapat diakses dengan cepat untuk membantu mahasiswa dalam meninjau keterampilan pada saat penempatan dan mempersiapkan ujian OSCE mereka. Edisi Ketiga teks terlaris ini mendukung pembaca dalam perjalanan mereka dari para profesional kesehatan yang baru muncul menjadi manajer perawatan yang kompeten. Poin tindakan, studi kasus, dan pedoman praktik yang kuat memungkinkan Anda untuk memahami bagaimana teori kepemimpinan dan manajemen berlaku untuk perawatan disampaikan dalam berbagai pengaturan perawatan. Kepemimpinan dan Manajemen dalam Perawatan Kesehatan penting bagi keperawatan, kesehatan, dan mahasiswa perawatan sosial yang mengambil modul tentang kepemimpinan, manajemen, dan yang sedang menghadapi tahun terakhir perkuliahan, serta keterampilan baru. Tentang Seri Ini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dari seri ini akan memastikan mahasiwa belajar mengenai kepentingan pokok berpikir kritis mengenai keperawatan.&lt;/p&gt;</t>
        </is>
      </c>
      <c r="Y1462" s="262" t="n">
        <v>212000</v>
      </c>
      <c r="Z1462" s="226" t="n"/>
      <c r="AA1462" s="241">
        <f>Y1975*Z1975</f>
        <v/>
      </c>
      <c r="AB1462" s="237" t="inlineStr">
        <is>
          <t>2b829057-fd59-4449-b9b9-77b29a07eb00</t>
        </is>
      </c>
    </row>
    <row r="1463" ht="15" customHeight="1" s="283">
      <c r="A1463" s="109" t="n">
        <v>1968</v>
      </c>
      <c r="B1463" s="222">
        <f>HYPERLINK("https://mocostore.moco.co.id/catalog/"&amp;AB1977,"Klik Disini")</f>
        <v/>
      </c>
      <c r="C1463" s="223" t="inlineStr">
        <is>
          <t>Biologi Kelautan</t>
        </is>
      </c>
      <c r="D1463" s="223" t="n"/>
      <c r="E1463" s="223" t="inlineStr">
        <is>
          <t>Prof. Andi Iqbal Burhanuddin, M.Fish.Sc., Ph.D</t>
        </is>
      </c>
      <c r="F1463" s="223" t="inlineStr">
        <is>
          <t>978-602-53-7930-7</t>
        </is>
      </c>
      <c r="G1463" s="223" t="inlineStr">
        <is>
          <t>978-602-53-7935-2</t>
        </is>
      </c>
      <c r="H1463" s="223" t="inlineStr">
        <is>
          <t>Alam &amp; Lingkungan</t>
        </is>
      </c>
      <c r="I1463" s="258" t="inlineStr">
        <is>
          <t>Perguruan Tinggi</t>
        </is>
      </c>
      <c r="J1463" s="186" t="inlineStr">
        <is>
          <t>009.06</t>
        </is>
      </c>
      <c r="K1463" s="223" t="inlineStr">
        <is>
          <t>Edisi Ke-1</t>
        </is>
      </c>
      <c r="L1463" s="264" t="n"/>
      <c r="M1463" s="265" t="inlineStr">
        <is>
          <t>Tidak Tersedia</t>
        </is>
      </c>
      <c r="N1463" s="223" t="inlineStr">
        <is>
          <t>Indonesia</t>
        </is>
      </c>
      <c r="O1463" s="223" t="inlineStr">
        <is>
          <t>Bukan fiksi</t>
        </is>
      </c>
      <c r="P1463" s="260" t="n">
        <v>2019</v>
      </c>
      <c r="Q1463" s="260" t="n">
        <v>2021</v>
      </c>
      <c r="R1463" s="223" t="inlineStr">
        <is>
          <t>Lily Publisher</t>
        </is>
      </c>
      <c r="S1463" s="223" t="inlineStr">
        <is>
          <t>Andi Offset CV</t>
        </is>
      </c>
      <c r="T1463" s="223" t="inlineStr">
        <is>
          <t>Lokal</t>
        </is>
      </c>
      <c r="U1463" s="261" t="n">
        <v>241</v>
      </c>
      <c r="V1463" s="86" t="inlineStr">
        <is>
          <t>pdf</t>
        </is>
      </c>
      <c r="W1463" s="223" t="inlineStr">
        <is>
          <t>9.9 MB</t>
        </is>
      </c>
      <c r="X1463" s="225" t="inlineStr">
        <is>
          <t>&lt;p&gt;&amp;nbsp;&lt;/p&gt;
 &lt;p&gt;Biologi kelautan adalah ilmu yang mempelajari kehidupan di laut yaitu kehidupan makhluk hidup beserta interaksinya dengan lingkungan. Ada banyak alasan untuk mempelajari spesies yang hidup di laut, khususnya mencakup studi aspek yang berbeda dari organisme, termasuk perilaku binatang di lingkungan laut, adaptasi untuk hidup di air garam dan interaksi antara organisme yang ada di lingkunganya. Kemajuan ilmu dan teknologi, seiring dengan rasa ingin tahu manusia terhadap gejala-gejala alam, serta peningkatan jumlah penghuni planet bumi, serta pemanfaatan biota yang ada di laut bagi peningkatan kesejahteraan pun semakin tinggi. Buku yang disusun secara singkat dan disajikan ke dalam beberapa bab ini, mencoba untuk memberikan informasi mengenai lautan sebagai habitat dan hubungan timbal balik antara organisme dan lingkungannya yang terjadi dalam habitat laut.&lt;/p&gt;</t>
        </is>
      </c>
      <c r="Y1463" s="262" t="n">
        <v>125500</v>
      </c>
      <c r="Z1463" s="226" t="n"/>
      <c r="AA1463" s="241">
        <f>Y1977*Z1977</f>
        <v/>
      </c>
      <c r="AB1463" s="237" t="inlineStr">
        <is>
          <t>b34ce999-1774-4359-8d17-1707ad7eb05e</t>
        </is>
      </c>
    </row>
    <row r="1464" ht="15" customHeight="1" s="283">
      <c r="A1464" s="109" t="n">
        <v>1969</v>
      </c>
      <c r="B1464" s="222">
        <f>HYPERLINK("https://mocostore.moco.co.id/catalog/"&amp;AB1978,"Klik Disini")</f>
        <v/>
      </c>
      <c r="C1464" s="223" t="inlineStr">
        <is>
          <t>Fabel Asyik Yang Mendidik 3: 15 Cerita Binatang Yang Menarik Dan Memberi Teladan</t>
        </is>
      </c>
      <c r="D1464" s="223" t="n"/>
      <c r="E1464" s="223" t="inlineStr">
        <is>
          <t>Donatus Soji</t>
        </is>
      </c>
      <c r="F1464" s="223" t="inlineStr">
        <is>
          <t>978-623-7370-99-4</t>
        </is>
      </c>
      <c r="G1464" s="223" t="inlineStr">
        <is>
          <t>978-623-7519-03-4</t>
        </is>
      </c>
      <c r="H1464" s="223" t="inlineStr">
        <is>
          <t>Agama Kristen</t>
        </is>
      </c>
      <c r="I1464" s="258" t="inlineStr">
        <is>
          <t>Perguruan Tinggi</t>
        </is>
      </c>
      <c r="J1464" s="186" t="inlineStr">
        <is>
          <t>009.16</t>
        </is>
      </c>
      <c r="K1464" s="264" t="inlineStr">
        <is>
          <t>Tidak Tersedia</t>
        </is>
      </c>
      <c r="L1464" s="264" t="n"/>
      <c r="M1464" s="265" t="inlineStr">
        <is>
          <t>Tidak Tersedia</t>
        </is>
      </c>
      <c r="N1464" s="223" t="inlineStr">
        <is>
          <t>Indonesia</t>
        </is>
      </c>
      <c r="O1464" s="223" t="inlineStr">
        <is>
          <t>Bukan fiksi</t>
        </is>
      </c>
      <c r="P1464" s="260" t="n">
        <v>2019</v>
      </c>
      <c r="Q1464" s="260" t="n">
        <v>2019</v>
      </c>
      <c r="R1464" s="223" t="inlineStr">
        <is>
          <t>PBMR Andi</t>
        </is>
      </c>
      <c r="S1464" s="223" t="inlineStr">
        <is>
          <t>Andi Offset CV</t>
        </is>
      </c>
      <c r="T1464" s="223" t="inlineStr">
        <is>
          <t>Lokal</t>
        </is>
      </c>
      <c r="U1464" s="261" t="n">
        <v>96</v>
      </c>
      <c r="V1464" s="86" t="inlineStr">
        <is>
          <t>pdf</t>
        </is>
      </c>
      <c r="W1464" s="223" t="inlineStr">
        <is>
          <t>1.8 MB</t>
        </is>
      </c>
      <c r="X1464" s="225" t="inlineStr">
        <is>
          <t>&lt;p&gt;Negeri Binatang adalah Negeri yang menarik. Ada cerita-cerita seru dan asyik yang dapat kamu ikuti. Selain itu, kamu juga dapat belajar banyak hal dari para penghuni negeri binatang. Misalnya, belajar bertanggung jawab seperti Kongki, belajar berani dan mengasihi keluarga seperti Jelly, atau belajar tekun dan tidak mudah menyerah seperti Papa Bolo. Selain mereka masih banyak penghuni Negeri Binatang yang dapat memeberikan teladan, seperti Percu, Guguk, Kurkur dan lainnya.&lt;br /&gt;
 Cerita-cerita dalam buku ini juga akan mengenalkan kamu pada firman Tuhan tentang hal yang Tuhan ingin kamu lakukan. Gambar dalam buku ini juga menarik dan memudahkan kamu mengenali tiap tokoh. Kamu tidak akan bosan membacanya.&lt;/p&gt;</t>
        </is>
      </c>
      <c r="Y1464" s="262" t="n">
        <v>80000</v>
      </c>
      <c r="Z1464" s="226" t="n"/>
      <c r="AA1464" s="241">
        <f>Y1978*Z1978</f>
        <v/>
      </c>
      <c r="AB1464" s="237" t="inlineStr">
        <is>
          <t>d47cc54f-cc8f-4bf9-a6e3-69018bd02e8d</t>
        </is>
      </c>
    </row>
    <row r="1465" ht="15" customHeight="1" s="283">
      <c r="A1465" s="109" t="n">
        <v>1970</v>
      </c>
      <c r="B1465" s="222">
        <f>HYPERLINK("https://mocostore.moco.co.id/catalog/"&amp;AB1979,"Klik Disini")</f>
        <v/>
      </c>
      <c r="C1465" s="223" t="inlineStr">
        <is>
          <t>Mastering Toefl Essay, Penuntun Praktis Menghadapi Writing Section</t>
        </is>
      </c>
      <c r="D1465" s="223" t="n"/>
      <c r="E1465" s="223" t="inlineStr">
        <is>
          <t>Hotben D. Lingga, M.A.</t>
        </is>
      </c>
      <c r="F1465" s="223" t="inlineStr">
        <is>
          <t>978-979-29-2501-2</t>
        </is>
      </c>
      <c r="G1465" s="223" t="inlineStr">
        <is>
          <t>978-979-29-9398-1</t>
        </is>
      </c>
      <c r="H1465" s="223" t="inlineStr">
        <is>
          <t>Bahasa asing</t>
        </is>
      </c>
      <c r="I1465" s="258" t="inlineStr">
        <is>
          <t>Perguruan Tinggi</t>
        </is>
      </c>
      <c r="J1465" s="186" t="inlineStr">
        <is>
          <t>009.19</t>
        </is>
      </c>
      <c r="K1465" s="223" t="inlineStr">
        <is>
          <t>Edisi Ke-1</t>
        </is>
      </c>
      <c r="L1465" s="264" t="n"/>
      <c r="M1465" s="265" t="inlineStr">
        <is>
          <t>Tidak Tersedia</t>
        </is>
      </c>
      <c r="N1465" s="223" t="inlineStr">
        <is>
          <t>Indonesia</t>
        </is>
      </c>
      <c r="O1465" s="223" t="inlineStr">
        <is>
          <t>Bukan fiksi</t>
        </is>
      </c>
      <c r="P1465" s="260" t="n">
        <v>2011</v>
      </c>
      <c r="Q1465" s="260" t="n">
        <v>2018</v>
      </c>
      <c r="R1465" s="223" t="inlineStr">
        <is>
          <t>Penerbit Andi</t>
        </is>
      </c>
      <c r="S1465" s="223" t="inlineStr">
        <is>
          <t>Andi Offset CV</t>
        </is>
      </c>
      <c r="T1465" s="223" t="inlineStr">
        <is>
          <t>Lokal</t>
        </is>
      </c>
      <c r="U1465" s="261" t="n">
        <v>362</v>
      </c>
      <c r="V1465" s="86" t="inlineStr">
        <is>
          <t>pdf</t>
        </is>
      </c>
      <c r="W1465" s="223" t="inlineStr">
        <is>
          <t>6.0 MB</t>
        </is>
      </c>
      <c r="X1465" s="225" t="inlineStr">
        <is>
          <t>&lt;p&gt;Buku Mastering TOEFL Essay ini berisi panduan singkat tentang Writing Section dalam ujian TOEFL iBT. Seluk-beluk dan informasi tentang TOEFL iBT Writing Section dipaparkan secara singkat dan komprehensif. Jika Anda ingin meningkatkan kemampuan, kompetensi dan rasa percaya diri dalam menghadapi ujian TOEFL iBT Writing Section, milikilah buku ini karena buku ini akan memandu Anda dalam memahami apa itu TOEFL iBT Writing Section secara singkat, cepat dan komprehensif. Selain itu, buku ini berisi berbagai tip dan panduan praktis dalam mempersiapkan diri untuk menaklukkan TOEFL iBT Writing Section sehingga akan memampukan Anda terbiasa dan terlatih untuk mengerjakan atau menghadapi bagian Writing ini. Semua topik esai yang selalu diuji dalam tes TOEFL disajikan lengkap dalam buku ini. Anda bisa memilih topik esai yang menarik perhatian Anda, menganalisis dan mengorganisasi ide-ide Anda sehingga Anda bisa mendapat nilai setinggi mungkin. Ada 450 contoh esai yang dapat menjadi acuan dan pilihan untuk membantu mengembangkan ide-ide Anda sendiri. Buku ini pun dilengkapi daftar kosakata dasar TOEFL yang wajib untuk Anda kuasai karena kosa-kata ini hampir selalu muncul dalam setiap ujian TOEFL. Anda tidak akan pernah ragu menghadapi TOEFL iBT Writing Section jika Anda memilih buku ini sebagai sumber referensi dan teman belajar Anda.&lt;/p&gt;</t>
        </is>
      </c>
      <c r="Y1465" s="262" t="n">
        <v>143500</v>
      </c>
      <c r="Z1465" s="226" t="n"/>
      <c r="AA1465" s="241">
        <f>Y1979*Z1979</f>
        <v/>
      </c>
      <c r="AB1465" s="237" t="inlineStr">
        <is>
          <t>c876f5a3-8d5b-4780-bfed-7daa229584de</t>
        </is>
      </c>
    </row>
    <row r="1466" ht="15" customHeight="1" s="283">
      <c r="A1466" s="109" t="n">
        <v>1972</v>
      </c>
      <c r="B1466" s="222">
        <f>HYPERLINK("https://mocostore.moco.co.id/catalog/"&amp;AB1981,"Klik Disini")</f>
        <v/>
      </c>
      <c r="C1466" s="223" t="inlineStr">
        <is>
          <t>Mastering English Tenses, Grammar, Vocabulary: Belajar Autodidak Bahasa Inggris</t>
        </is>
      </c>
      <c r="D1466" s="223" t="n"/>
      <c r="E1466" s="223" t="inlineStr">
        <is>
          <t>Nindita Putri Nofitasari</t>
        </is>
      </c>
      <c r="F1466" s="223" t="inlineStr">
        <is>
          <t>978-623-01-0156-4</t>
        </is>
      </c>
      <c r="G1466" s="223" t="inlineStr">
        <is>
          <t>978-623-01-015-7</t>
        </is>
      </c>
      <c r="H1466" s="223" t="inlineStr">
        <is>
          <t>Bahasa asing</t>
        </is>
      </c>
      <c r="I1466" s="258" t="inlineStr">
        <is>
          <t>Perguruan Tinggi</t>
        </is>
      </c>
      <c r="J1466" s="186" t="inlineStr">
        <is>
          <t>009.19</t>
        </is>
      </c>
      <c r="K1466" s="223" t="inlineStr">
        <is>
          <t>Edisi Ke-1</t>
        </is>
      </c>
      <c r="L1466" s="223" t="n"/>
      <c r="M1466" s="259" t="inlineStr">
        <is>
          <t>Tidak Tersedia</t>
        </is>
      </c>
      <c r="N1466" s="223" t="inlineStr">
        <is>
          <t>Indonesia</t>
        </is>
      </c>
      <c r="O1466" s="223" t="inlineStr">
        <is>
          <t>Bukan fiksi</t>
        </is>
      </c>
      <c r="P1466" s="260" t="n">
        <v>2019</v>
      </c>
      <c r="Q1466" s="260" t="n">
        <v>2019</v>
      </c>
      <c r="R1466" s="223" t="inlineStr">
        <is>
          <t>Penerbit Andi</t>
        </is>
      </c>
      <c r="S1466" s="223" t="inlineStr">
        <is>
          <t>Andi Offset CV</t>
        </is>
      </c>
      <c r="T1466" s="223" t="inlineStr">
        <is>
          <t>Lokal</t>
        </is>
      </c>
      <c r="U1466" s="261" t="n">
        <v>288</v>
      </c>
      <c r="V1466" s="86" t="inlineStr">
        <is>
          <t>pdf</t>
        </is>
      </c>
      <c r="W1466" s="223" t="inlineStr">
        <is>
          <t>3.4 MB</t>
        </is>
      </c>
      <c r="X1466" s="225" t="inlineStr">
        <is>
          <t>&lt;p&gt;Belajar bahasa Inggris kadang menjadi sangat sulit bagi para pemula. Bukan karena kita malas, tapi karena kita tidak tahu harus mulai belajar darimana. Karena pada kebanyakan buku, materi disajikan secaraterpisah dan sepotong-sepotong.Seperti misalnya saat kita diberikan suatu teka-tekitentang gajah dengan mata kita ditutup lalu diminta untuk merabakaki gajah, kita akan membayangkan suatu benda yang besar dan bisa saja kita mengira itu adalah tiang.Lalu saat merabaekor gajah, kita akan membayangkan suatu benda yang panjang dan bisa saja kita mengira itu adalah tali dadung. Namun jika kita melihat secara keseluruhan, maka kita akan tahu kalau itu adalah gajah. Sama halnya dengan hal tersebut, buku panduan yang materinya disajikan dengan terpotong-potong dapat menjadi salah satu penghambat kita untuk belajar Bahasa Inggris. Sehingga penguasaan bahasa Inggis kita tak kunjung meningkat.Padahal di era global saat ini, penguasaan Bahasa Inggris yang baik dan benar sangat diperlukan karena dapat menjadi nilai tambah bagi kita baik di dunia kerja, bisnis, maupun pendidikan.&lt;/p&gt;
 &lt;p&gt;Buku ini menyajikan materi secara keseluruh tentang Bahasa Inggris yang pemula perlukan, yaitu tenses, grammar dan vocabulary. Materi diberikan dengan tabel dan grafik yang terstruktur dan sistematis agar pembaca dapat memahami materi dengan mudah dan menyeluruh. Sehingga kita dapat meningkatkan kemampuan Bahasa Inggris.&lt;/p&gt;</t>
        </is>
      </c>
      <c r="Y1466" s="262" t="n">
        <v>80000</v>
      </c>
      <c r="Z1466" s="226" t="n"/>
      <c r="AA1466" s="241">
        <f>Y1981*Z1981</f>
        <v/>
      </c>
      <c r="AB1466" s="237" t="inlineStr">
        <is>
          <t>df56c613-e986-4990-b24f-75464c9467ef</t>
        </is>
      </c>
    </row>
    <row r="1467" ht="15" customHeight="1" s="283">
      <c r="A1467" s="109" t="n">
        <v>1973</v>
      </c>
      <c r="B1467" s="222">
        <f>HYPERLINK("https://mocostore.moco.co.id/catalog/"&amp;AB1982,"Klik Disini")</f>
        <v/>
      </c>
      <c r="C1467" s="223" t="inlineStr">
        <is>
          <t>Kompendium Penyakit-penyakit Cabai</t>
        </is>
      </c>
      <c r="D1467" s="223" t="n"/>
      <c r="E1467" s="223" t="inlineStr">
        <is>
          <t>Prof. Ir. Loekas Soesanto, M.S., Ph.D</t>
        </is>
      </c>
      <c r="F1467" s="223" t="inlineStr">
        <is>
          <t>978-623-7267-10-2</t>
        </is>
      </c>
      <c r="G1467" s="223" t="inlineStr">
        <is>
          <t>978-623-7267-11-9</t>
        </is>
      </c>
      <c r="H1467" s="223" t="inlineStr">
        <is>
          <t>Pertanian</t>
        </is>
      </c>
      <c r="I1467" s="258" t="inlineStr">
        <is>
          <t>Perguruan Tinggi</t>
        </is>
      </c>
      <c r="J1467" s="186" t="inlineStr">
        <is>
          <t>009.06</t>
        </is>
      </c>
      <c r="K1467" s="223" t="inlineStr">
        <is>
          <t>Tidak Tersedia</t>
        </is>
      </c>
      <c r="L1467" s="223" t="n"/>
      <c r="M1467" s="259" t="inlineStr">
        <is>
          <t>Tidak Tersedia</t>
        </is>
      </c>
      <c r="N1467" s="223" t="inlineStr">
        <is>
          <t>Indonesia</t>
        </is>
      </c>
      <c r="O1467" s="223" t="inlineStr">
        <is>
          <t>Bukan fiksi</t>
        </is>
      </c>
      <c r="P1467" s="260" t="n">
        <v>2019</v>
      </c>
      <c r="Q1467" s="260" t="n">
        <v>2019</v>
      </c>
      <c r="R1467" s="223" t="inlineStr">
        <is>
          <t>Lily Publisher</t>
        </is>
      </c>
      <c r="S1467" s="223" t="inlineStr">
        <is>
          <t>Andi Offset CV</t>
        </is>
      </c>
      <c r="T1467" s="223" t="inlineStr">
        <is>
          <t>Lokal</t>
        </is>
      </c>
      <c r="U1467" s="261" t="n">
        <v>738</v>
      </c>
      <c r="V1467" s="86" t="inlineStr">
        <is>
          <t>pdf</t>
        </is>
      </c>
      <c r="W1467" s="223" t="inlineStr">
        <is>
          <t>8.8 MB</t>
        </is>
      </c>
      <c r="X1467" s="225" t="inlineStr">
        <is>
          <t>&lt;p&gt;Buku Kompendium Penyakit-Penyakit Cabai merupakan satu-satunya buku yang memberikan informasi terlengkap dan terkini tentang semua jenis penyakit tanaman cabai, baik disebabkan oleh jamur, bakteri, virus, nematoda, kahat hara, dan penyebab lain, baik di pesemaian, di pertanaman, maupun di pasca-panen, baik yang sudah dijumpai di pertanaman cabai di Indonesia maupun yang belum ada di pertanaman cabai di Indonesia.&lt;br /&gt;
 &lt;br /&gt;
 Bahasan dalam buku ini diberikan sejak dari penyebab penyakit, klasifikasi penyebab penyakit, gejala penyakit tanaman, tanaman inang penyebab penyakit, faktor yang berpengaruh terhadap munculnya penyakit tanaman, sampai upaya pengelolaan penyakit dengan pengetahuan terkini tentang pengendalian hayati dan pengelolaan penyakit terpadu. Bahasan dilengkapi dengan gambar atau foto berwarna, yang dapat dipakai sebagai buku pegangan identifikasi penyakit cabai di lapangan. Selain itu, buku ini juga dilengkapi dengan takarir (glosarium) dan indeks untuk mempermudah menemukan bahasan secara cepat di dalam buku.&lt;br /&gt;
 &lt;br /&gt;
 Buku ini disajikan dalam Bahasa Indonesia baku yang mudah dipahami, yang sesuai untuk semua kalangan, sampai saat buku ini ditulis. Buku ini sangat penting dan berguna bagi mahasiswa, praktisi atau petani cabai, dan pebisnis cabai, serta pemerhati masalah cabai, sebagai sumber ilmu penyakit tanaman cabai dan sebagai bahan pertimbangan dalam mengambil keputusan untuk mencegah atau mengelola penyakit tanaman cabai di pertanaman cabai Indonesia.&lt;/p&gt;</t>
        </is>
      </c>
      <c r="Y1467" s="262" t="n">
        <v>407000</v>
      </c>
      <c r="Z1467" s="226" t="n"/>
      <c r="AA1467" s="241">
        <f>Y1982*Z1982</f>
        <v/>
      </c>
      <c r="AB1467" s="237" t="inlineStr">
        <is>
          <t>683c986d-35a5-4f75-b3ed-35cf9b965082</t>
        </is>
      </c>
    </row>
    <row r="1468" ht="15" customHeight="1" s="283">
      <c r="A1468" s="109" t="n">
        <v>1974</v>
      </c>
      <c r="B1468" s="222">
        <f>HYPERLINK("https://mocostore.moco.co.id/catalog/"&amp;AB1983,"Klik Disini")</f>
        <v/>
      </c>
      <c r="C1468" s="223" t="inlineStr">
        <is>
          <t>UPSUS PAJALE</t>
        </is>
      </c>
      <c r="D1468" s="223" t="inlineStr">
        <is>
          <t>Upaya Khusus (UPSUS) Peningkatan Produksi Komoditas Padi, Jagung, dan Kedelai (PAJALE) melalui Penerapan Teknologi untuk Mendukung Pencapaian Swasembada Pangan</t>
        </is>
      </c>
      <c r="E1468" s="223" t="inlineStr">
        <is>
          <t>Tim UPSUS PAJALE (2015-2017) Fakultas Pertanian UGM Yogyakarta</t>
        </is>
      </c>
      <c r="F1468" s="223" t="inlineStr">
        <is>
          <t>978-623-7267-19-5</t>
        </is>
      </c>
      <c r="G1468" s="223" t="inlineStr">
        <is>
          <t>978-623-7267-20-1</t>
        </is>
      </c>
      <c r="H1468" s="223" t="inlineStr">
        <is>
          <t>Pertanian</t>
        </is>
      </c>
      <c r="I1468" s="258" t="inlineStr">
        <is>
          <t>Perguruan Tinggi</t>
        </is>
      </c>
      <c r="J1468" s="186" t="inlineStr">
        <is>
          <t>009.09</t>
        </is>
      </c>
      <c r="K1468" s="223" t="inlineStr">
        <is>
          <t>Edisi Ke-1</t>
        </is>
      </c>
      <c r="L1468" s="223" t="n"/>
      <c r="M1468" s="259" t="inlineStr">
        <is>
          <t>Tidak Tersedia</t>
        </is>
      </c>
      <c r="N1468" s="223" t="inlineStr">
        <is>
          <t>Indonesia</t>
        </is>
      </c>
      <c r="O1468" s="223" t="inlineStr">
        <is>
          <t>Bukan fiksi</t>
        </is>
      </c>
      <c r="P1468" s="260" t="n">
        <v>2019</v>
      </c>
      <c r="Q1468" s="260" t="n">
        <v>2019</v>
      </c>
      <c r="R1468" s="223" t="inlineStr">
        <is>
          <t>Lily Publisher</t>
        </is>
      </c>
      <c r="S1468" s="223" t="inlineStr">
        <is>
          <t>Andi Offset CV</t>
        </is>
      </c>
      <c r="T1468" s="223" t="inlineStr">
        <is>
          <t>Lokal</t>
        </is>
      </c>
      <c r="U1468" s="261" t="n">
        <v>322</v>
      </c>
      <c r="V1468" s="86" t="inlineStr">
        <is>
          <t>pdf</t>
        </is>
      </c>
      <c r="W1468" s="223" t="inlineStr">
        <is>
          <t>15.3 MB</t>
        </is>
      </c>
      <c r="X1468" s="225" t="inlineStr">
        <is>
          <t>&lt;p&gt;Pangan merupakan kebutuhan dasar manusia paling utama. Namun kecukupan pangan dari produksi dalam negeri hampir belum pernah tercapai secara meyakinkan. Sebagai upaya mewujudkan kedaulatan dan ketahanan pangan, Kementerian Pertanian menjabarkan melalui kebijakan pembangunan pertanian dalam program &amp;acirc;&amp;euro;&amp;oelig;Swasembada Padi, Jagung dan Kedelai&amp;acirc;&amp;euro;&amp;oelig; dan menggandeng perguruan tinggi mitra antara lain UGM untuk menerjunkan dosen dan alumni/mahasiswa selama 6 bulan (2015) atau 3 bulan (2016 dan 2017) di Jawa Tengah dan DIY.&lt;br /&gt;
 Kegiatan Pendampingan Mahasiswa dalam Upaya Khusus Peningkatan Produksi Padi, Jagung dan Kedelai (UPSUS PAJALE) adalah salah satu kegiatan Kementerian Pertanian untuk mewujudkan swasembada pangan tersebut. Salah satu kegiatan UPSUS PAJALE di lapangan adalah kegiatan pengujian teknologi berupa penerapan lapangan teknologi budi daya tanaman padi, jagung atau kedelai, mau pun teknologi pendukungnya, yang memiliki keunggulan tertentu dan belum pernah dilaksanakan di kawasan/lokasi UPSUS PAJALE atau apabila teknologi serupa pernah ada maka terdapat pembeda untuk lebih meningkatkan keuntungan atau pun bisa lebih mudah dan dapat diadopsi masyarakat sekitar.&lt;br /&gt;
 Dalam rangkaian kegiatan tersebut UGM telah melakukan kegiatan demplot (demontrasi plot) Uji Teknologi UGM dengan lebih 100 demplot di Jawa Tengah dan 20 demplot di DIY (2015-2017). Semua demplot telah berjalan dengan kegiatan SLPHT dan sebagian besar demplot menunjukkan hasil panen yang sangat memuaskan. Aplikasi teknologi UGM tersebut akhirnya dibukukan di buku ini sehingga bias menjadi bahan pembelajaran dan referensi bagi masyarakat yang lebih luas.&lt;/p&gt;</t>
        </is>
      </c>
      <c r="Y1468" s="262" t="n">
        <v>154000</v>
      </c>
      <c r="Z1468" s="226" t="n"/>
      <c r="AA1468" s="241">
        <f>Y1983*Z1983</f>
        <v/>
      </c>
      <c r="AB1468" s="237" t="inlineStr">
        <is>
          <t>f8a04a60-085e-4615-83d4-41f995b963fb</t>
        </is>
      </c>
    </row>
    <row r="1469" ht="15" customHeight="1" s="283">
      <c r="A1469" s="109" t="n">
        <v>1975</v>
      </c>
      <c r="B1469" s="222">
        <f>HYPERLINK("https://mocostore.moco.co.id/catalog/"&amp;AB1984,"Klik Disini")</f>
        <v/>
      </c>
      <c r="C1469" s="223" t="inlineStr">
        <is>
          <t>Untung Selangit dari Agribisnis Pala</t>
        </is>
      </c>
      <c r="D1469" s="223" t="n"/>
      <c r="E1469" s="223" t="inlineStr">
        <is>
          <t>H. Rahmat Rukmana</t>
        </is>
      </c>
      <c r="F1469" s="223" t="inlineStr">
        <is>
          <t>978-979-29-6754-8</t>
        </is>
      </c>
      <c r="G1469" s="223" t="inlineStr">
        <is>
          <t>978-623-7267-70-6</t>
        </is>
      </c>
      <c r="H1469" s="223" t="inlineStr">
        <is>
          <t>Pertanian</t>
        </is>
      </c>
      <c r="I1469" s="258" t="inlineStr">
        <is>
          <t>Perguruan Tinggi</t>
        </is>
      </c>
      <c r="J1469" s="186" t="inlineStr">
        <is>
          <t>009.06</t>
        </is>
      </c>
      <c r="K1469" s="264" t="inlineStr">
        <is>
          <t>Edisi Ke-1</t>
        </is>
      </c>
      <c r="L1469" s="264" t="n"/>
      <c r="M1469" s="265" t="inlineStr">
        <is>
          <t>Tidak Tersedia</t>
        </is>
      </c>
      <c r="N1469" s="223" t="inlineStr">
        <is>
          <t>Indonesia</t>
        </is>
      </c>
      <c r="O1469" s="223" t="inlineStr">
        <is>
          <t>Bukan fiksi</t>
        </is>
      </c>
      <c r="P1469" s="260" t="n">
        <v>2018</v>
      </c>
      <c r="Q1469" s="260" t="n">
        <v>2021</v>
      </c>
      <c r="R1469" s="223" t="inlineStr">
        <is>
          <t>Lily Publisher</t>
        </is>
      </c>
      <c r="S1469" s="223" t="inlineStr">
        <is>
          <t>Andi Offset CV</t>
        </is>
      </c>
      <c r="T1469" s="223" t="inlineStr">
        <is>
          <t>Lokal</t>
        </is>
      </c>
      <c r="U1469" s="261" t="n">
        <v>162</v>
      </c>
      <c r="V1469" s="86" t="inlineStr">
        <is>
          <t>pdf</t>
        </is>
      </c>
      <c r="W1469" s="223" t="inlineStr">
        <is>
          <t>12.3 MB</t>
        </is>
      </c>
      <c r="X1469" s="225" t="inlineStr">
        <is>
          <t>&lt;p&gt;Indonesia termasuk produsen dan eksportir utama pala dunia. Pala dikenal sebagai tanaman rempah yang memiliki nilai ekonomis dan multiguna karena setiap bagian tanaman dapat dimanfaatkan dalam berbagai industri. Biji, fuli dan minyak pala merupakan komoditas ekspor yang digunakan dalam industri makanan dan minuman. Selain itu, minyak yang berasal dari biji, fuli, dan daun pala banyak digunakan untuk industri obat-obatan, parfum dan kosmetik. Kebutuhan dalam negeri untuk pala cukup tinggi, dan sebagai komoditas ekspor, pala mempunyai prospek yang baik karena selalu dibutuhkan secara kontinu, baik dalam industri makanan, minuman, maupun obat-obatan dan lain-lain.&lt;br /&gt;
 Pembangunan tanaman perkebunan pala dihadapkan pada ketersediaan benih (bibit) dari varietas tanaman unggul yang belum memadai, adanya Organisme Pengganggu Tumbuhan (OPT) di penanaman, dan kualitas produk utama serta turunannya baru sebagian yang sesuai dengan standar permintaan pasar. Upaya untuk meningkatkan produksi, produktivitas, dan kualitas pala perlu didukung dengan inisiasi dan pengembangan inovasi teknologi tepat guna di lapangan, baik hasil-hasil penelitian para pakar di bidangnya maupun kearifan sosial yang berkembang di masyarakat. Banyak inovasi menjadi besar bukan karena kebaruan temuan, tetapi karena upaya terus-menerus memperbaikinya, dan membebaskannya dari berbagai hambatan dan persyaratan dalam pemakaian. Inovasi teknologi varietas unggul, teknik budi daya dan penanganan pascapanen pala dapat ditemukan dalam buku ini, semuanya diharapkan demi memuaskan dan memudahkan para pengguna.&lt;/p&gt;</t>
        </is>
      </c>
      <c r="Y1469" s="262" t="n">
        <v>87000</v>
      </c>
      <c r="Z1469" s="226" t="n"/>
      <c r="AA1469" s="241">
        <f>Y1984*Z1984</f>
        <v/>
      </c>
      <c r="AB1469" s="237" t="inlineStr">
        <is>
          <t>050efbec-5b39-4cb2-b65d-00d0964ddf16</t>
        </is>
      </c>
    </row>
    <row r="1470" ht="15" customHeight="1" s="283">
      <c r="A1470" s="109" t="n">
        <v>1979</v>
      </c>
      <c r="B1470" s="222">
        <f>HYPERLINK("https://mocostore.moco.co.id/catalog/"&amp;AB1988,"Klik Disini")</f>
        <v/>
      </c>
      <c r="C1470" s="223" t="inlineStr">
        <is>
          <t>Ensiklopedia Indonesia Provinsi KALIMANTAN SELATAN</t>
        </is>
      </c>
      <c r="D1470" s="223" t="n"/>
      <c r="E1470" s="223" t="inlineStr">
        <is>
          <t>Kusnadi Wasrie</t>
        </is>
      </c>
      <c r="F1470" s="223" t="inlineStr">
        <is>
          <t>978-623-91148-4-8</t>
        </is>
      </c>
      <c r="G1470" s="223" t="inlineStr">
        <is>
          <t>978-623-91148-3-1</t>
        </is>
      </c>
      <c r="H1470" s="223" t="inlineStr">
        <is>
          <t>Referensi</t>
        </is>
      </c>
      <c r="I1470" s="258" t="inlineStr">
        <is>
          <t>Umum</t>
        </is>
      </c>
      <c r="J1470" s="186" t="inlineStr">
        <is>
          <t>005.01</t>
        </is>
      </c>
      <c r="K1470" s="223" t="inlineStr">
        <is>
          <t>Edisi Ke-1</t>
        </is>
      </c>
      <c r="L1470" s="223" t="n"/>
      <c r="M1470" s="259" t="inlineStr">
        <is>
          <t>Tidak Tersedia</t>
        </is>
      </c>
      <c r="N1470" s="223" t="inlineStr">
        <is>
          <t>Indonesia</t>
        </is>
      </c>
      <c r="O1470" s="223" t="inlineStr">
        <is>
          <t>Bukan fiksi</t>
        </is>
      </c>
      <c r="P1470" s="260" t="n">
        <v>2019</v>
      </c>
      <c r="Q1470" s="260" t="n">
        <v>2021</v>
      </c>
      <c r="R1470" s="223" t="inlineStr">
        <is>
          <t>Pustaka Referensi</t>
        </is>
      </c>
      <c r="S1470" s="223" t="inlineStr">
        <is>
          <t>Andi Offset CV</t>
        </is>
      </c>
      <c r="T1470" s="223" t="inlineStr">
        <is>
          <t>Lokal</t>
        </is>
      </c>
      <c r="U1470" s="261" t="n">
        <v>192</v>
      </c>
      <c r="V1470" s="86" t="inlineStr">
        <is>
          <t>pdf</t>
        </is>
      </c>
      <c r="W1470" s="223" t="inlineStr">
        <is>
          <t>14.1 MB</t>
        </is>
      </c>
      <c r="X1470"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70" s="262" t="n">
        <v>285000</v>
      </c>
      <c r="Z1470" s="226" t="n"/>
      <c r="AA1470" s="241">
        <f>Y1988*Z1988</f>
        <v/>
      </c>
      <c r="AB1470" s="237" t="inlineStr">
        <is>
          <t>413fb443-28b0-48ad-b368-63961e43bbc6</t>
        </is>
      </c>
    </row>
    <row r="1471" ht="15" customHeight="1" s="283">
      <c r="A1471" s="109" t="n">
        <v>1980</v>
      </c>
      <c r="B1471" s="222">
        <f>HYPERLINK("https://mocostore.moco.co.id/catalog/"&amp;AB1989,"Klik Disini")</f>
        <v/>
      </c>
      <c r="C1471" s="223" t="inlineStr">
        <is>
          <t>Ensiklopedia Indonesia Provinsi KALIMANTAN TENGAH</t>
        </is>
      </c>
      <c r="D1471" s="223" t="n"/>
      <c r="E1471" s="223" t="inlineStr">
        <is>
          <t>Kusnadi Wasrie</t>
        </is>
      </c>
      <c r="F1471" s="223" t="inlineStr">
        <is>
          <t>978-623-91148-5-5</t>
        </is>
      </c>
      <c r="G1471" s="223" t="inlineStr">
        <is>
          <t>978-623-91148-6-2</t>
        </is>
      </c>
      <c r="H1471" s="223" t="inlineStr">
        <is>
          <t>Referensi</t>
        </is>
      </c>
      <c r="I1471" s="258" t="inlineStr">
        <is>
          <t>Umum</t>
        </is>
      </c>
      <c r="J1471" s="186" t="inlineStr">
        <is>
          <t>005.01</t>
        </is>
      </c>
      <c r="K1471" s="264" t="inlineStr">
        <is>
          <t>Edisi Ke-1</t>
        </is>
      </c>
      <c r="L1471" s="264" t="n"/>
      <c r="M1471" s="265" t="inlineStr">
        <is>
          <t>Tidak Tersedia</t>
        </is>
      </c>
      <c r="N1471" s="223" t="inlineStr">
        <is>
          <t>Indonesia</t>
        </is>
      </c>
      <c r="O1471" s="223" t="inlineStr">
        <is>
          <t>Bukan fiksi</t>
        </is>
      </c>
      <c r="P1471" s="260" t="n">
        <v>2019</v>
      </c>
      <c r="Q1471" s="260" t="n">
        <v>2021</v>
      </c>
      <c r="R1471" s="223" t="inlineStr">
        <is>
          <t>Pustaka Referensi</t>
        </is>
      </c>
      <c r="S1471" s="223" t="inlineStr">
        <is>
          <t>Andi Offset CV</t>
        </is>
      </c>
      <c r="T1471" s="223" t="inlineStr">
        <is>
          <t>Lokal</t>
        </is>
      </c>
      <c r="U1471" s="261" t="n">
        <v>176</v>
      </c>
      <c r="V1471" s="86" t="inlineStr">
        <is>
          <t>pdf</t>
        </is>
      </c>
      <c r="W1471" s="223" t="inlineStr">
        <is>
          <t>17.8 MB</t>
        </is>
      </c>
      <c r="X1471"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71" s="262" t="n">
        <v>264000</v>
      </c>
      <c r="Z1471" s="226" t="n"/>
      <c r="AA1471" s="241">
        <f>Y1989*Z1989</f>
        <v/>
      </c>
      <c r="AB1471" s="237" t="inlineStr">
        <is>
          <t>22cb51a8-10a5-4f8c-9423-71d7607c3d98</t>
        </is>
      </c>
    </row>
    <row r="1472" ht="15" customHeight="1" s="283">
      <c r="A1472" s="109" t="n">
        <v>1981</v>
      </c>
      <c r="B1472" s="222">
        <f>HYPERLINK("https://mocostore.moco.co.id/catalog/"&amp;AB1990,"Klik Disini")</f>
        <v/>
      </c>
      <c r="C1472" s="223" t="inlineStr">
        <is>
          <t>Ensiklopedia Indonesia Provinsi KALIMANTAN TIMUR</t>
        </is>
      </c>
      <c r="D1472" s="223" t="n"/>
      <c r="E1472" s="223" t="inlineStr">
        <is>
          <t>Kusnadi Wasrie</t>
        </is>
      </c>
      <c r="F1472" s="223" t="inlineStr">
        <is>
          <t>978-623-91148-8-6</t>
        </is>
      </c>
      <c r="G1472" s="223" t="inlineStr">
        <is>
          <t>978-623-91148-7-9</t>
        </is>
      </c>
      <c r="H1472" s="223" t="inlineStr">
        <is>
          <t>Referensi</t>
        </is>
      </c>
      <c r="I1472" s="258" t="inlineStr">
        <is>
          <t>Umum</t>
        </is>
      </c>
      <c r="J1472" s="186" t="inlineStr">
        <is>
          <t>005.01</t>
        </is>
      </c>
      <c r="K1472" s="223" t="inlineStr">
        <is>
          <t>Edisi Ke-1</t>
        </is>
      </c>
      <c r="L1472" s="223" t="n"/>
      <c r="M1472" s="259" t="inlineStr">
        <is>
          <t>Tidak Tersedia</t>
        </is>
      </c>
      <c r="N1472" s="223" t="inlineStr">
        <is>
          <t>Indonesia</t>
        </is>
      </c>
      <c r="O1472" s="223" t="inlineStr">
        <is>
          <t>Bukan fiksi</t>
        </is>
      </c>
      <c r="P1472" s="260" t="n">
        <v>2019</v>
      </c>
      <c r="Q1472" s="260" t="n">
        <v>2021</v>
      </c>
      <c r="R1472" s="223" t="inlineStr">
        <is>
          <t>Pustaka Referensi</t>
        </is>
      </c>
      <c r="S1472" s="223" t="inlineStr">
        <is>
          <t>Andi Offset CV</t>
        </is>
      </c>
      <c r="T1472" s="223" t="inlineStr">
        <is>
          <t>Lokal</t>
        </is>
      </c>
      <c r="U1472" s="261" t="n">
        <v>184</v>
      </c>
      <c r="V1472" s="86" t="inlineStr">
        <is>
          <t>pdf</t>
        </is>
      </c>
      <c r="W1472" s="223" t="inlineStr">
        <is>
          <t>15.8 MB</t>
        </is>
      </c>
      <c r="X1472"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72" s="262" t="n">
        <v>275000</v>
      </c>
      <c r="Z1472" s="226" t="n"/>
      <c r="AA1472" s="241">
        <f>Y1990*Z1990</f>
        <v/>
      </c>
      <c r="AB1472" s="237" t="inlineStr">
        <is>
          <t>1cc873d6-932b-40cc-b569-ea780d2ac7af</t>
        </is>
      </c>
    </row>
    <row r="1473" ht="15" customHeight="1" s="283">
      <c r="A1473" s="109" t="n">
        <v>1982</v>
      </c>
      <c r="B1473" s="222">
        <f>HYPERLINK("https://mocostore.moco.co.id/catalog/"&amp;AB1991,"Klik Disini")</f>
        <v/>
      </c>
      <c r="C1473" s="223" t="inlineStr">
        <is>
          <t>Ensiklopedia Indonesia Provinsi SUMATERA UTARA</t>
        </is>
      </c>
      <c r="D1473" s="223" t="n"/>
      <c r="E1473" s="223" t="inlineStr">
        <is>
          <t>Kusnadi Wasrie</t>
        </is>
      </c>
      <c r="F1473" s="223" t="inlineStr">
        <is>
          <t>978-623-91104-4-4</t>
        </is>
      </c>
      <c r="G1473" s="223" t="inlineStr">
        <is>
          <t>978-623-91104-3-7</t>
        </is>
      </c>
      <c r="H1473" s="223" t="inlineStr">
        <is>
          <t>Referensi</t>
        </is>
      </c>
      <c r="I1473" s="258" t="inlineStr">
        <is>
          <t>Umum</t>
        </is>
      </c>
      <c r="J1473" s="186" t="inlineStr">
        <is>
          <t>005.01</t>
        </is>
      </c>
      <c r="K1473" s="264" t="inlineStr">
        <is>
          <t>Edisi Ke-1</t>
        </is>
      </c>
      <c r="L1473" s="264" t="n"/>
      <c r="M1473" s="265" t="inlineStr">
        <is>
          <t>Tidak Tersedia</t>
        </is>
      </c>
      <c r="N1473" s="223" t="inlineStr">
        <is>
          <t>Indonesia</t>
        </is>
      </c>
      <c r="O1473" s="223" t="inlineStr">
        <is>
          <t>Bukan fiksi</t>
        </is>
      </c>
      <c r="P1473" s="260" t="n">
        <v>2019</v>
      </c>
      <c r="Q1473" s="260" t="n">
        <v>2021</v>
      </c>
      <c r="R1473" s="223" t="inlineStr">
        <is>
          <t>Penerbit Andi</t>
        </is>
      </c>
      <c r="S1473" s="223" t="inlineStr">
        <is>
          <t>Andi Offset CV</t>
        </is>
      </c>
      <c r="T1473" s="223" t="inlineStr">
        <is>
          <t>Lokal</t>
        </is>
      </c>
      <c r="U1473" s="261" t="n">
        <v>170</v>
      </c>
      <c r="V1473" s="86" t="inlineStr">
        <is>
          <t>pdf</t>
        </is>
      </c>
      <c r="W1473" s="223" t="inlineStr">
        <is>
          <t>8.6 MB</t>
        </is>
      </c>
      <c r="X1473"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73" s="262" t="n">
        <v>254000</v>
      </c>
      <c r="Z1473" s="226" t="n"/>
      <c r="AA1473" s="241">
        <f>Y1991*Z1991</f>
        <v/>
      </c>
      <c r="AB1473" s="237" t="inlineStr">
        <is>
          <t>aabb0f68-176a-4b14-a69b-54429d3b45bf</t>
        </is>
      </c>
    </row>
    <row r="1474" ht="15" customHeight="1" s="283">
      <c r="A1474" s="109" t="n">
        <v>1983</v>
      </c>
      <c r="B1474" s="222">
        <f>HYPERLINK("https://mocostore.moco.co.id/catalog/"&amp;AB1992,"Klik Disini")</f>
        <v/>
      </c>
      <c r="C1474" s="223" t="inlineStr">
        <is>
          <t>Ensiklopedia Indonesia Provinsi KALIMANTAN UTARA</t>
        </is>
      </c>
      <c r="D1474" s="223" t="n"/>
      <c r="E1474" s="223" t="inlineStr">
        <is>
          <t>Kusnadi Wasrie</t>
        </is>
      </c>
      <c r="F1474" s="223" t="inlineStr">
        <is>
          <t>978-623-91148-9-3</t>
        </is>
      </c>
      <c r="G1474" s="223" t="inlineStr">
        <is>
          <t>978-623-7400-00-4</t>
        </is>
      </c>
      <c r="H1474" s="223" t="inlineStr">
        <is>
          <t>Referensi</t>
        </is>
      </c>
      <c r="I1474" s="258" t="inlineStr">
        <is>
          <t>Umum</t>
        </is>
      </c>
      <c r="J1474" s="186" t="inlineStr">
        <is>
          <t>005.01</t>
        </is>
      </c>
      <c r="K1474" s="223" t="inlineStr">
        <is>
          <t>Edisi Ke-1</t>
        </is>
      </c>
      <c r="L1474" s="264" t="n"/>
      <c r="M1474" s="265" t="inlineStr">
        <is>
          <t>Tidak Tersedia</t>
        </is>
      </c>
      <c r="N1474" s="223" t="inlineStr">
        <is>
          <t>Indonesia</t>
        </is>
      </c>
      <c r="O1474" s="223" t="inlineStr">
        <is>
          <t>Bukan fiksi</t>
        </is>
      </c>
      <c r="P1474" s="260" t="n">
        <v>2019</v>
      </c>
      <c r="Q1474" s="260" t="n">
        <v>2021</v>
      </c>
      <c r="R1474" s="223" t="inlineStr">
        <is>
          <t>Pustaka Referensi</t>
        </is>
      </c>
      <c r="S1474" s="223" t="inlineStr">
        <is>
          <t>Andi Offset CV</t>
        </is>
      </c>
      <c r="T1474" s="223" t="inlineStr">
        <is>
          <t>Lokal</t>
        </is>
      </c>
      <c r="U1474" s="261" t="n">
        <v>144</v>
      </c>
      <c r="V1474" s="86" t="inlineStr">
        <is>
          <t>pdf</t>
        </is>
      </c>
      <c r="W1474" s="223" t="inlineStr">
        <is>
          <t>11.2 MB</t>
        </is>
      </c>
      <c r="X1474"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74" s="262" t="n">
        <v>225000</v>
      </c>
      <c r="Z1474" s="226" t="n"/>
      <c r="AA1474" s="241">
        <f>Y1992*Z1992</f>
        <v/>
      </c>
      <c r="AB1474" s="237" t="inlineStr">
        <is>
          <t>a8460c39-2283-4e5d-a286-bf1d3b4a2fd6</t>
        </is>
      </c>
    </row>
    <row r="1475" ht="15" customHeight="1" s="283">
      <c r="A1475" s="109" t="n">
        <v>1984</v>
      </c>
      <c r="B1475" s="222">
        <f>HYPERLINK("https://mocostore.moco.co.id/catalog/"&amp;AB1993,"Klik Disini")</f>
        <v/>
      </c>
      <c r="C1475" s="223" t="inlineStr">
        <is>
          <t>Ensiklopedia Indonesia Provinsi KEPULAUAN RIAU</t>
        </is>
      </c>
      <c r="D1475" s="223" t="n"/>
      <c r="E1475" s="223" t="inlineStr">
        <is>
          <t>Kusnadi Wasrie</t>
        </is>
      </c>
      <c r="F1475" s="223" t="inlineStr">
        <is>
          <t>978-623-91093-6-3</t>
        </is>
      </c>
      <c r="G1475" s="223" t="inlineStr">
        <is>
          <t>978-623-91093-5-6</t>
        </is>
      </c>
      <c r="H1475" s="223" t="inlineStr">
        <is>
          <t>Referensi</t>
        </is>
      </c>
      <c r="I1475" s="258" t="inlineStr">
        <is>
          <t>Umum</t>
        </is>
      </c>
      <c r="J1475" s="186" t="inlineStr">
        <is>
          <t>005.01</t>
        </is>
      </c>
      <c r="K1475" s="264" t="inlineStr">
        <is>
          <t>Edisi Ke-1</t>
        </is>
      </c>
      <c r="L1475" s="264" t="n"/>
      <c r="M1475" s="265" t="inlineStr">
        <is>
          <t>Tidak Tersedia</t>
        </is>
      </c>
      <c r="N1475" s="223" t="inlineStr">
        <is>
          <t>Indonesia</t>
        </is>
      </c>
      <c r="O1475" s="223" t="inlineStr">
        <is>
          <t>Bukan fiksi</t>
        </is>
      </c>
      <c r="P1475" s="260" t="n">
        <v>2019</v>
      </c>
      <c r="Q1475" s="260" t="n">
        <v>2021</v>
      </c>
      <c r="R1475" s="223" t="inlineStr">
        <is>
          <t>Pustaka Referensi</t>
        </is>
      </c>
      <c r="S1475" s="223" t="inlineStr">
        <is>
          <t>Andi Offset CV</t>
        </is>
      </c>
      <c r="T1475" s="223" t="inlineStr">
        <is>
          <t>Lokal</t>
        </is>
      </c>
      <c r="U1475" s="261" t="n">
        <v>176</v>
      </c>
      <c r="V1475" s="86" t="inlineStr">
        <is>
          <t>pdf</t>
        </is>
      </c>
      <c r="W1475" s="223" t="inlineStr">
        <is>
          <t>16.9 MB</t>
        </is>
      </c>
      <c r="X1475"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75" s="262" t="n">
        <v>254000</v>
      </c>
      <c r="Z1475" s="226" t="n"/>
      <c r="AA1475" s="241">
        <f>Y1993*Z1993</f>
        <v/>
      </c>
      <c r="AB1475" s="237" t="inlineStr">
        <is>
          <t>8301b67a-f992-4e4f-bf05-ed02f8866973</t>
        </is>
      </c>
    </row>
    <row r="1476" ht="15" customHeight="1" s="283">
      <c r="A1476" s="109" t="n">
        <v>1985</v>
      </c>
      <c r="B1476" s="222">
        <f>HYPERLINK("https://mocostore.moco.co.id/catalog/"&amp;AB1994,"Klik Disini")</f>
        <v/>
      </c>
      <c r="C1476" s="223" t="inlineStr">
        <is>
          <t>Ensiklopedia Indonesia Provinsi LAMPUNG</t>
        </is>
      </c>
      <c r="D1476" s="223" t="n"/>
      <c r="E1476" s="223" t="inlineStr">
        <is>
          <t>Kusnadi Wasrie</t>
        </is>
      </c>
      <c r="F1476" s="223" t="inlineStr">
        <is>
          <t>978-623-91104-8-2</t>
        </is>
      </c>
      <c r="G1476" s="223" t="inlineStr">
        <is>
          <t>978-623-91104-7-5</t>
        </is>
      </c>
      <c r="H1476" s="223" t="inlineStr">
        <is>
          <t>Referensi</t>
        </is>
      </c>
      <c r="I1476" s="258" t="inlineStr">
        <is>
          <t>Umum</t>
        </is>
      </c>
      <c r="J1476" s="186" t="inlineStr">
        <is>
          <t>005.01</t>
        </is>
      </c>
      <c r="K1476" s="223" t="inlineStr">
        <is>
          <t>Edisi Ke-1</t>
        </is>
      </c>
      <c r="L1476" s="223" t="n"/>
      <c r="M1476" s="259" t="inlineStr">
        <is>
          <t>Tidak Tersedia</t>
        </is>
      </c>
      <c r="N1476" s="223" t="inlineStr">
        <is>
          <t>Indonesia</t>
        </is>
      </c>
      <c r="O1476" s="223" t="inlineStr">
        <is>
          <t>Bukan fiksi</t>
        </is>
      </c>
      <c r="P1476" s="260" t="n">
        <v>2019</v>
      </c>
      <c r="Q1476" s="260" t="n">
        <v>2021</v>
      </c>
      <c r="R1476" s="223" t="inlineStr">
        <is>
          <t>Pustaka Referensi</t>
        </is>
      </c>
      <c r="S1476" s="223" t="inlineStr">
        <is>
          <t>Andi Offset CV</t>
        </is>
      </c>
      <c r="T1476" s="223" t="inlineStr">
        <is>
          <t>Lokal</t>
        </is>
      </c>
      <c r="U1476" s="261" t="n">
        <v>184</v>
      </c>
      <c r="V1476" s="86" t="inlineStr">
        <is>
          <t>pdf</t>
        </is>
      </c>
      <c r="W1476" s="223" t="inlineStr">
        <is>
          <t>7.7 MB</t>
        </is>
      </c>
      <c r="X1476"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76" s="262" t="n">
        <v>275000</v>
      </c>
      <c r="Z1476" s="226" t="n"/>
      <c r="AA1476" s="241">
        <f>Y1994*Z1994</f>
        <v/>
      </c>
      <c r="AB1476" s="237" t="inlineStr">
        <is>
          <t>1d69958d-9747-47b9-aa3c-4584b920dada</t>
        </is>
      </c>
    </row>
    <row r="1477" ht="15" customHeight="1" s="283">
      <c r="A1477" s="109" t="n">
        <v>1986</v>
      </c>
      <c r="B1477" s="222">
        <f>HYPERLINK("https://mocostore.moco.co.id/catalog/"&amp;AB1995,"Klik Disini")</f>
        <v/>
      </c>
      <c r="C1477" s="223" t="inlineStr">
        <is>
          <t>Ensiklopedia Indonesia Provinsi ACEH</t>
        </is>
      </c>
      <c r="D1477" s="223" t="n"/>
      <c r="E1477" s="223" t="inlineStr">
        <is>
          <t>Kusnadi Wasrie</t>
        </is>
      </c>
      <c r="F1477" s="223" t="inlineStr">
        <is>
          <t>978-623-91093-0-1</t>
        </is>
      </c>
      <c r="G1477" s="223" t="inlineStr">
        <is>
          <t>978-623-90809-9-0</t>
        </is>
      </c>
      <c r="H1477" s="223" t="inlineStr">
        <is>
          <t>Referensi dan Kamus</t>
        </is>
      </c>
      <c r="I1477" s="258" t="inlineStr">
        <is>
          <t>Perguruan Tinggi</t>
        </is>
      </c>
      <c r="J1477" s="186" t="inlineStr">
        <is>
          <t>009.19</t>
        </is>
      </c>
      <c r="K1477" s="264" t="inlineStr">
        <is>
          <t>Edisi Ke-1</t>
        </is>
      </c>
      <c r="L1477" s="264" t="n"/>
      <c r="M1477" s="265" t="inlineStr">
        <is>
          <t>Tidak Tersedia</t>
        </is>
      </c>
      <c r="N1477" s="223" t="inlineStr">
        <is>
          <t>Indonesia</t>
        </is>
      </c>
      <c r="O1477" s="223" t="inlineStr">
        <is>
          <t>Bukan fiksi</t>
        </is>
      </c>
      <c r="P1477" s="260" t="n">
        <v>2019</v>
      </c>
      <c r="Q1477" s="260" t="n">
        <v>2021</v>
      </c>
      <c r="R1477" s="223" t="inlineStr">
        <is>
          <t>Pustaka Referensi</t>
        </is>
      </c>
      <c r="S1477" s="223" t="inlineStr">
        <is>
          <t>Andi Offset CV</t>
        </is>
      </c>
      <c r="T1477" s="223" t="inlineStr">
        <is>
          <t>Lokal</t>
        </is>
      </c>
      <c r="U1477" s="261" t="n">
        <v>182</v>
      </c>
      <c r="V1477" s="86" t="inlineStr">
        <is>
          <t>pdf</t>
        </is>
      </c>
      <c r="W1477" s="223" t="inlineStr">
        <is>
          <t>8.1 MB</t>
        </is>
      </c>
      <c r="X1477"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 yang perlu kita jaga dan rawat. Buku ini bisa bermanfaat dan berguna bagi kita semua dan akan semakin menambah wawasan dan serta pengetahuan kita akan negara kita tercinta Indonesia, sehingga kita akan semakin mencintai negara tercinta Indonesia ini.&lt;/p&gt;</t>
        </is>
      </c>
      <c r="Y1477" s="262" t="n">
        <v>275000</v>
      </c>
      <c r="Z1477" s="226" t="n"/>
      <c r="AA1477" s="241">
        <f>Y1995*Z1995</f>
        <v/>
      </c>
      <c r="AB1477" s="237" t="inlineStr">
        <is>
          <t>96c5f3f4-2a70-44f3-ae20-b5ab60cf217f</t>
        </is>
      </c>
    </row>
    <row r="1478" ht="15" customHeight="1" s="283">
      <c r="A1478" s="109" t="n">
        <v>1987</v>
      </c>
      <c r="B1478" s="222">
        <f>HYPERLINK("https://mocostore.moco.co.id/catalog/"&amp;AB1996,"Klik Disini")</f>
        <v/>
      </c>
      <c r="C1478" s="223" t="inlineStr">
        <is>
          <t>Ensiklopedia Lengkap Narkoba: Dampak Bahaya Narkoba dan Zat Adiktif Lainnya (Seri 2)</t>
        </is>
      </c>
      <c r="D1478" s="223" t="n"/>
      <c r="E1478" s="223" t="inlineStr">
        <is>
          <t>Muh. Fajaruddin Atsnan, M.Pd. &amp; Rahmita Yuliana Gazali, M.Pd.</t>
        </is>
      </c>
      <c r="F1478" s="223" t="inlineStr">
        <is>
          <t>978-979-29-6487-5</t>
        </is>
      </c>
      <c r="G1478" s="223" t="inlineStr">
        <is>
          <t>978-623-01-3187-5</t>
        </is>
      </c>
      <c r="H1478" s="223" t="inlineStr">
        <is>
          <t>Referensi</t>
        </is>
      </c>
      <c r="I1478" s="258" t="inlineStr">
        <is>
          <t>Umum</t>
        </is>
      </c>
      <c r="J1478" s="186" t="inlineStr">
        <is>
          <t>005.01</t>
        </is>
      </c>
      <c r="K1478" s="223" t="inlineStr">
        <is>
          <t>Edisi Ke-1</t>
        </is>
      </c>
      <c r="L1478" s="264" t="n"/>
      <c r="M1478" s="265" t="inlineStr">
        <is>
          <t>Tidak Tersedia</t>
        </is>
      </c>
      <c r="N1478" s="223" t="inlineStr">
        <is>
          <t>Indonesia</t>
        </is>
      </c>
      <c r="O1478" s="223" t="inlineStr">
        <is>
          <t>Bukan fiksi</t>
        </is>
      </c>
      <c r="P1478" s="260" t="n">
        <v>2018</v>
      </c>
      <c r="Q1478" s="260" t="n">
        <v>2021</v>
      </c>
      <c r="R1478" s="223" t="inlineStr">
        <is>
          <t>Penerbit Andi</t>
        </is>
      </c>
      <c r="S1478" s="223" t="inlineStr">
        <is>
          <t>Andi Offset CV</t>
        </is>
      </c>
      <c r="T1478" s="223" t="inlineStr">
        <is>
          <t>Lokal</t>
        </is>
      </c>
      <c r="U1478" s="261" t="n">
        <v>242</v>
      </c>
      <c r="V1478" s="86" t="inlineStr">
        <is>
          <t>pdf</t>
        </is>
      </c>
      <c r="W1478" s="223" t="inlineStr">
        <is>
          <t>4.9 MB</t>
        </is>
      </c>
      <c r="X1478" s="225" t="inlineStr">
        <is>
          <t>&lt;p&gt;Generasi sekarang yang diproyeksikan sebagai generasi emas (2045) dihadapkan pada tantangan dan ancaman serius. Salah satunya tentu datang dari godaan untu mencicipi barang haram narkoba.&lt;/p&gt;
 &lt;p&gt;Untuk menangkal ancaman serius dari narkoba dengan melihat dampak buruk kecanduan narkoba, maka diperlukan cara-cara smart antara lain dengan senantiasa mengisi waktu dengan aneka kegiatan positif, sehingga celah narkoba masuk semakin sempit dan terbatas. Buku ini menyajikan bagaimana seharusnya kita menyikapi dampak buruk narkoba melalui berbagai langkah cerdas dan berani katakan &amp;quot;Tidak&amp;quot; pada narkoba, serta jangan coba-coba.&lt;/p&gt;</t>
        </is>
      </c>
      <c r="Y1478" s="262" t="n">
        <v>308500</v>
      </c>
      <c r="Z1478" s="226" t="n"/>
      <c r="AA1478" s="241">
        <f>Y1996*Z1996</f>
        <v/>
      </c>
      <c r="AB1478" s="237" t="inlineStr">
        <is>
          <t>2d2af60c-486d-418e-96c7-369859f380df</t>
        </is>
      </c>
    </row>
    <row r="1479" ht="15" customHeight="1" s="283">
      <c r="A1479" s="109" t="n">
        <v>1988</v>
      </c>
      <c r="B1479" s="222">
        <f>HYPERLINK("https://mocostore.moco.co.id/catalog/"&amp;AB1997,"Klik Disini")</f>
        <v/>
      </c>
      <c r="C1479" s="223" t="inlineStr">
        <is>
          <t>Ensiklopedia Indonesia Provinsi MALUKU</t>
        </is>
      </c>
      <c r="D1479" s="223" t="n"/>
      <c r="E1479" s="223" t="inlineStr">
        <is>
          <t>Kusnadi Wasrie</t>
        </is>
      </c>
      <c r="F1479" s="223" t="inlineStr">
        <is>
          <t>978-623-7400-03-5</t>
        </is>
      </c>
      <c r="G1479" s="223" t="inlineStr">
        <is>
          <t>978-623-7400-04-2</t>
        </is>
      </c>
      <c r="H1479" s="223" t="inlineStr">
        <is>
          <t>Referensi</t>
        </is>
      </c>
      <c r="I1479" s="258" t="inlineStr">
        <is>
          <t>Umum</t>
        </is>
      </c>
      <c r="J1479" s="186" t="inlineStr">
        <is>
          <t>005.01</t>
        </is>
      </c>
      <c r="K1479" s="264" t="inlineStr">
        <is>
          <t>Edisi Ke-1</t>
        </is>
      </c>
      <c r="L1479" s="264" t="n"/>
      <c r="M1479" s="265" t="inlineStr">
        <is>
          <t>Tidak Tersedia</t>
        </is>
      </c>
      <c r="N1479" s="223" t="inlineStr">
        <is>
          <t>Indonesia</t>
        </is>
      </c>
      <c r="O1479" s="223" t="inlineStr">
        <is>
          <t>Bukan fiksi</t>
        </is>
      </c>
      <c r="P1479" s="260" t="n">
        <v>2019</v>
      </c>
      <c r="Q1479" s="260" t="n">
        <v>2021</v>
      </c>
      <c r="R1479" s="223" t="inlineStr">
        <is>
          <t>Pustaka Referensi</t>
        </is>
      </c>
      <c r="S1479" s="223" t="inlineStr">
        <is>
          <t>Andi Offset CV</t>
        </is>
      </c>
      <c r="T1479" s="223" t="inlineStr">
        <is>
          <t>Lokal</t>
        </is>
      </c>
      <c r="U1479" s="261" t="n">
        <v>168</v>
      </c>
      <c r="V1479" s="86" t="inlineStr">
        <is>
          <t>pdf</t>
        </is>
      </c>
      <c r="W1479" s="223" t="inlineStr">
        <is>
          <t>8.8 MB</t>
        </is>
      </c>
      <c r="X1479"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79" s="262" t="n">
        <v>254000</v>
      </c>
      <c r="Z1479" s="226" t="n"/>
      <c r="AA1479" s="241">
        <f>Y1997*Z1997</f>
        <v/>
      </c>
      <c r="AB1479" s="237" t="inlineStr">
        <is>
          <t>4199b2ef-a2ba-4bfa-b0b3-02110c65a414</t>
        </is>
      </c>
    </row>
    <row r="1480" ht="15" customHeight="1" s="283">
      <c r="A1480" s="109" t="n">
        <v>1989</v>
      </c>
      <c r="B1480" s="222">
        <f>HYPERLINK("https://mocostore.moco.co.id/catalog/"&amp;AB1998,"Klik Disini")</f>
        <v/>
      </c>
      <c r="C1480" s="223" t="inlineStr">
        <is>
          <t>Ensiklopedia Indonesia Provinsi BALI</t>
        </is>
      </c>
      <c r="D1480" s="223" t="n"/>
      <c r="E1480" s="223" t="inlineStr">
        <is>
          <t>Kusnadi Wasrie</t>
        </is>
      </c>
      <c r="F1480" s="223" t="inlineStr">
        <is>
          <t>978-623-91123-6-3</t>
        </is>
      </c>
      <c r="G1480" s="223" t="inlineStr">
        <is>
          <t>978-623-91123-7-0</t>
        </is>
      </c>
      <c r="H1480" s="223" t="inlineStr">
        <is>
          <t>Referensi dan Kamus</t>
        </is>
      </c>
      <c r="I1480" s="258" t="inlineStr">
        <is>
          <t>Perguruan Tinggi</t>
        </is>
      </c>
      <c r="J1480" s="186" t="inlineStr">
        <is>
          <t>009.19</t>
        </is>
      </c>
      <c r="K1480" s="264" t="inlineStr">
        <is>
          <t>Edisi Ke-1</t>
        </is>
      </c>
      <c r="L1480" s="264" t="n"/>
      <c r="M1480" s="265" t="inlineStr">
        <is>
          <t>Tidak Tersedia</t>
        </is>
      </c>
      <c r="N1480" s="223" t="inlineStr">
        <is>
          <t>Indonesia</t>
        </is>
      </c>
      <c r="O1480" s="223" t="inlineStr">
        <is>
          <t>Bukan fiksi</t>
        </is>
      </c>
      <c r="P1480" s="260" t="n">
        <v>2019</v>
      </c>
      <c r="Q1480" s="260" t="n">
        <v>2021</v>
      </c>
      <c r="R1480" s="223" t="inlineStr">
        <is>
          <t>Pustaka Referensi</t>
        </is>
      </c>
      <c r="S1480" s="223" t="inlineStr">
        <is>
          <t>Andi Offset CV</t>
        </is>
      </c>
      <c r="T1480" s="223" t="inlineStr">
        <is>
          <t>Lokal</t>
        </is>
      </c>
      <c r="U1480" s="261" t="n">
        <v>184</v>
      </c>
      <c r="V1480" s="86" t="inlineStr">
        <is>
          <t>pdf</t>
        </is>
      </c>
      <c r="W1480" s="223" t="inlineStr">
        <is>
          <t>7.7 MB</t>
        </is>
      </c>
      <c r="X1480"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is>
      </c>
      <c r="Y1480" s="262" t="n">
        <v>275000</v>
      </c>
      <c r="Z1480" s="226" t="n"/>
      <c r="AA1480" s="241">
        <f>Y1998*Z1998</f>
        <v/>
      </c>
      <c r="AB1480" s="237" t="inlineStr">
        <is>
          <t>3d36a8a5-2a40-481a-b42a-df4146af447d</t>
        </is>
      </c>
    </row>
    <row r="1481" ht="15" customHeight="1" s="283">
      <c r="A1481" s="109" t="n">
        <v>1990</v>
      </c>
      <c r="B1481" s="222">
        <f>HYPERLINK("https://mocostore.moco.co.id/catalog/"&amp;AB1999,"Klik Disini")</f>
        <v/>
      </c>
      <c r="C1481" s="223" t="inlineStr">
        <is>
          <t>Ensiklopedia Indonesia Provinsi MALUKU UTARA</t>
        </is>
      </c>
      <c r="D1481" s="223" t="n"/>
      <c r="E1481" s="223" t="inlineStr">
        <is>
          <t>Kusnadi Wasrie</t>
        </is>
      </c>
      <c r="F1481" s="223" t="inlineStr">
        <is>
          <t>978-623-7400-02-8</t>
        </is>
      </c>
      <c r="G1481" s="223" t="inlineStr">
        <is>
          <t>978-623-7400-01-1</t>
        </is>
      </c>
      <c r="H1481" s="223" t="inlineStr">
        <is>
          <t>Referensi</t>
        </is>
      </c>
      <c r="I1481" s="258" t="inlineStr">
        <is>
          <t>Umum</t>
        </is>
      </c>
      <c r="J1481" s="186" t="inlineStr">
        <is>
          <t>005.01</t>
        </is>
      </c>
      <c r="K1481" s="223" t="inlineStr">
        <is>
          <t>Edisi Ke-1</t>
        </is>
      </c>
      <c r="L1481" s="223" t="n"/>
      <c r="M1481" s="259" t="inlineStr">
        <is>
          <t>Tidak Tersedia</t>
        </is>
      </c>
      <c r="N1481" s="223" t="inlineStr">
        <is>
          <t>Indonesia</t>
        </is>
      </c>
      <c r="O1481" s="223" t="inlineStr">
        <is>
          <t>Bukan fiksi</t>
        </is>
      </c>
      <c r="P1481" s="260" t="n">
        <v>2019</v>
      </c>
      <c r="Q1481" s="260" t="n">
        <v>2021</v>
      </c>
      <c r="R1481" s="223" t="inlineStr">
        <is>
          <t>Pustaka Referensi</t>
        </is>
      </c>
      <c r="S1481" s="223" t="inlineStr">
        <is>
          <t>Andi Offset CV</t>
        </is>
      </c>
      <c r="T1481" s="223" t="inlineStr">
        <is>
          <t>Lokal</t>
        </is>
      </c>
      <c r="U1481" s="261" t="n">
        <v>168</v>
      </c>
      <c r="V1481" s="86" t="inlineStr">
        <is>
          <t>pdf</t>
        </is>
      </c>
      <c r="W1481" s="223" t="inlineStr">
        <is>
          <t>11.1 MB</t>
        </is>
      </c>
      <c r="X1481"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81" s="262" t="n">
        <v>254000</v>
      </c>
      <c r="Z1481" s="226" t="n"/>
      <c r="AA1481" s="241">
        <f>Y1999*Z1999</f>
        <v/>
      </c>
      <c r="AB1481" s="237" t="inlineStr">
        <is>
          <t>19dae963-d59c-43d6-848e-3e84a1a3ec0c</t>
        </is>
      </c>
    </row>
    <row r="1482" ht="15" customHeight="1" s="283">
      <c r="A1482" s="109" t="n">
        <v>1991</v>
      </c>
      <c r="B1482" s="222">
        <f>HYPERLINK("https://mocostore.moco.co.id/catalog/"&amp;AB2000,"Klik Disini")</f>
        <v/>
      </c>
      <c r="C1482" s="223" t="inlineStr">
        <is>
          <t>Ensiklopedia Indonesia Provinsi NUSA TENGGARA BARAT</t>
        </is>
      </c>
      <c r="D1482" s="223" t="n"/>
      <c r="E1482" s="223" t="inlineStr">
        <is>
          <t>Kusnadi Wasrie</t>
        </is>
      </c>
      <c r="F1482" s="223" t="inlineStr">
        <is>
          <t>978-623-91129-6-7</t>
        </is>
      </c>
      <c r="G1482" s="223" t="inlineStr">
        <is>
          <t>978-623-91129-5-0</t>
        </is>
      </c>
      <c r="H1482" s="223" t="inlineStr">
        <is>
          <t>Referensi</t>
        </is>
      </c>
      <c r="I1482" s="258" t="inlineStr">
        <is>
          <t>Umum</t>
        </is>
      </c>
      <c r="J1482" s="186" t="inlineStr">
        <is>
          <t>005.01</t>
        </is>
      </c>
      <c r="K1482" s="223" t="inlineStr">
        <is>
          <t>Edisi Ke-1</t>
        </is>
      </c>
      <c r="L1482" s="223" t="n"/>
      <c r="M1482" s="259" t="inlineStr">
        <is>
          <t>Tidak Tersedia</t>
        </is>
      </c>
      <c r="N1482" s="223" t="inlineStr">
        <is>
          <t>Indonesia</t>
        </is>
      </c>
      <c r="O1482" s="223" t="inlineStr">
        <is>
          <t>Bukan fiksi</t>
        </is>
      </c>
      <c r="P1482" s="260" t="n">
        <v>2019</v>
      </c>
      <c r="Q1482" s="260" t="n">
        <v>2021</v>
      </c>
      <c r="R1482" s="223" t="inlineStr">
        <is>
          <t>Pustaka Referensi</t>
        </is>
      </c>
      <c r="S1482" s="223" t="inlineStr">
        <is>
          <t>Andi Offset CV</t>
        </is>
      </c>
      <c r="T1482" s="223" t="inlineStr">
        <is>
          <t>Lokal</t>
        </is>
      </c>
      <c r="U1482" s="261" t="n">
        <v>176</v>
      </c>
      <c r="V1482" s="86" t="inlineStr">
        <is>
          <t>pdf</t>
        </is>
      </c>
      <c r="W1482" s="223" t="inlineStr">
        <is>
          <t>10.9 MB</t>
        </is>
      </c>
      <c r="X1482"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82" s="262" t="n">
        <v>264000</v>
      </c>
      <c r="Z1482" s="226" t="n"/>
      <c r="AA1482" s="241">
        <f>Y2000*Z2000</f>
        <v/>
      </c>
      <c r="AB1482" s="237" t="inlineStr">
        <is>
          <t>31c5b305-08b6-47ed-8b7a-bd71ee35b763</t>
        </is>
      </c>
    </row>
    <row r="1483" ht="15" customHeight="1" s="283">
      <c r="A1483" s="109" t="n">
        <v>1992</v>
      </c>
      <c r="B1483" s="222">
        <f>HYPERLINK("https://mocostore.moco.co.id/catalog/"&amp;AB2001,"Klik Disini")</f>
        <v/>
      </c>
      <c r="C1483" s="223" t="inlineStr">
        <is>
          <t>Ensiklopedia Indonesia Provinsi BANGKA BELITUNG</t>
        </is>
      </c>
      <c r="D1483" s="223" t="n"/>
      <c r="E1483" s="223" t="inlineStr">
        <is>
          <t>Kusnadi Wasrie</t>
        </is>
      </c>
      <c r="F1483" s="223" t="inlineStr">
        <is>
          <t>978-623-91104-5-1</t>
        </is>
      </c>
      <c r="G1483" s="223" t="inlineStr">
        <is>
          <t>978-623-91104-6-8</t>
        </is>
      </c>
      <c r="H1483" s="223" t="inlineStr">
        <is>
          <t>Referensi dan Kamus</t>
        </is>
      </c>
      <c r="I1483" s="258" t="inlineStr">
        <is>
          <t>Perguruan Tinggi</t>
        </is>
      </c>
      <c r="J1483" s="186" t="inlineStr">
        <is>
          <t>009.19</t>
        </is>
      </c>
      <c r="K1483" s="223" t="inlineStr">
        <is>
          <t>Edisi Ke-1</t>
        </is>
      </c>
      <c r="L1483" s="264" t="n"/>
      <c r="M1483" s="265" t="inlineStr">
        <is>
          <t>Tidak Tersedia</t>
        </is>
      </c>
      <c r="N1483" s="223" t="inlineStr">
        <is>
          <t>Indonesia</t>
        </is>
      </c>
      <c r="O1483" s="223" t="inlineStr">
        <is>
          <t>Bukan fiksi</t>
        </is>
      </c>
      <c r="P1483" s="260" t="n">
        <v>2019</v>
      </c>
      <c r="Q1483" s="260" t="n">
        <v>2021</v>
      </c>
      <c r="R1483" s="223" t="inlineStr">
        <is>
          <t>Pustaka Referensi</t>
        </is>
      </c>
      <c r="S1483" s="223" t="inlineStr">
        <is>
          <t>Andi Offset CV</t>
        </is>
      </c>
      <c r="T1483" s="223" t="inlineStr">
        <is>
          <t>Lokal</t>
        </is>
      </c>
      <c r="U1483" s="261" t="n">
        <v>183</v>
      </c>
      <c r="V1483" s="86" t="inlineStr">
        <is>
          <t>pdf</t>
        </is>
      </c>
      <c r="W1483" s="223" t="inlineStr">
        <is>
          <t>8.1 MB</t>
        </is>
      </c>
      <c r="X1483"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telab eljelaskan di atas, di dalam buku Ensiklopedia Indonesia ini pada setiap buku setiap provinsi) masih banyak muatan-muatan lainnya yang akan memberikan gambaran dan wawasan kepada pembaca untuk lebih tahu dan lebih mengenal apa saja yang dimiliki dan menjadi kekayaan bangsatndonesia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is>
      </c>
      <c r="Y1483" s="262" t="n">
        <v>275000</v>
      </c>
      <c r="Z1483" s="226" t="n"/>
      <c r="AA1483" s="241">
        <f>Y2001*Z2001</f>
        <v/>
      </c>
      <c r="AB1483" s="237" t="inlineStr">
        <is>
          <t>1097307f-1595-4c2d-81a0-689cdc9e622b</t>
        </is>
      </c>
    </row>
    <row r="1484" ht="15" customHeight="1" s="283">
      <c r="A1484" s="109" t="n">
        <v>1993</v>
      </c>
      <c r="B1484" s="222">
        <f>HYPERLINK("https://mocostore.moco.co.id/catalog/"&amp;AB2002,"Klik Disini")</f>
        <v/>
      </c>
      <c r="C1484" s="223" t="inlineStr">
        <is>
          <t>Ensiklopedia Indonesia Provinsi BANTEN</t>
        </is>
      </c>
      <c r="D1484" s="223" t="n"/>
      <c r="E1484" s="223" t="inlineStr">
        <is>
          <t>Kusnadi Wasrie</t>
        </is>
      </c>
      <c r="F1484" s="223" t="inlineStr">
        <is>
          <t>978-623-91104-9-9</t>
        </is>
      </c>
      <c r="G1484" s="223" t="inlineStr">
        <is>
          <t>978-623-91123-8-7</t>
        </is>
      </c>
      <c r="H1484" s="223" t="inlineStr">
        <is>
          <t>Referensi dan Kamus</t>
        </is>
      </c>
      <c r="I1484" s="258" t="inlineStr">
        <is>
          <t>Perguruan Tinggi</t>
        </is>
      </c>
      <c r="J1484" s="186" t="inlineStr">
        <is>
          <t>009.19</t>
        </is>
      </c>
      <c r="K1484" s="223" t="inlineStr">
        <is>
          <t>Edisi Ke-1</t>
        </is>
      </c>
      <c r="L1484" s="223" t="n"/>
      <c r="M1484" s="259" t="inlineStr">
        <is>
          <t>Tidak Tersedia</t>
        </is>
      </c>
      <c r="N1484" s="223" t="inlineStr">
        <is>
          <t>Indonesia</t>
        </is>
      </c>
      <c r="O1484" s="223" t="inlineStr">
        <is>
          <t>Bukan fiksi</t>
        </is>
      </c>
      <c r="P1484" s="260" t="n">
        <v>2019</v>
      </c>
      <c r="Q1484" s="260" t="n">
        <v>2021</v>
      </c>
      <c r="R1484" s="223" t="inlineStr">
        <is>
          <t>Pustaka Referensi</t>
        </is>
      </c>
      <c r="S1484" s="223" t="inlineStr">
        <is>
          <t>Andi Offset CV</t>
        </is>
      </c>
      <c r="T1484" s="223" t="inlineStr">
        <is>
          <t>Lokal</t>
        </is>
      </c>
      <c r="U1484" s="261" t="n">
        <v>177</v>
      </c>
      <c r="V1484" s="86" t="inlineStr">
        <is>
          <t>pdf</t>
        </is>
      </c>
      <c r="W1484" s="223" t="inlineStr">
        <is>
          <t>7.7 MB</t>
        </is>
      </c>
      <c r="X1484"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84" s="262" t="n">
        <v>264000</v>
      </c>
      <c r="Z1484" s="226" t="n"/>
      <c r="AA1484" s="241">
        <f>Y2002*Z2002</f>
        <v/>
      </c>
      <c r="AB1484" s="237" t="inlineStr">
        <is>
          <t>a087f0d7-f884-498b-b69f-13635dff35d4</t>
        </is>
      </c>
    </row>
    <row r="1485" ht="15" customHeight="1" s="283">
      <c r="A1485" s="109" t="n">
        <v>1994</v>
      </c>
      <c r="B1485" s="222">
        <f>HYPERLINK("https://mocostore.moco.co.id/catalog/"&amp;AB2003,"Klik Disini")</f>
        <v/>
      </c>
      <c r="C1485" s="223" t="inlineStr">
        <is>
          <t>Ensiklopedia Indonesia Provinsi NUSA TENGGARA TIMUR</t>
        </is>
      </c>
      <c r="D1485" s="223" t="n"/>
      <c r="E1485" s="223" t="inlineStr">
        <is>
          <t>Kusnadi Wasrie</t>
        </is>
      </c>
      <c r="F1485" s="223" t="inlineStr">
        <is>
          <t>978-623-91129-7-4</t>
        </is>
      </c>
      <c r="G1485" s="223" t="inlineStr">
        <is>
          <t>978-623-91129-8-1</t>
        </is>
      </c>
      <c r="H1485" s="223" t="inlineStr">
        <is>
          <t>Referensi</t>
        </is>
      </c>
      <c r="I1485" s="258" t="inlineStr">
        <is>
          <t>Umum</t>
        </is>
      </c>
      <c r="J1485" s="186" t="inlineStr">
        <is>
          <t>005.01</t>
        </is>
      </c>
      <c r="K1485" s="264" t="inlineStr">
        <is>
          <t>Edisi Ke-1</t>
        </is>
      </c>
      <c r="L1485" s="264" t="n"/>
      <c r="M1485" s="265" t="inlineStr">
        <is>
          <t>Tidak Tersedia</t>
        </is>
      </c>
      <c r="N1485" s="223" t="inlineStr">
        <is>
          <t>Indonesia</t>
        </is>
      </c>
      <c r="O1485" s="223" t="inlineStr">
        <is>
          <t>Bukan fiksi</t>
        </is>
      </c>
      <c r="P1485" s="260" t="n">
        <v>2019</v>
      </c>
      <c r="Q1485" s="260" t="n">
        <v>2021</v>
      </c>
      <c r="R1485" s="223" t="inlineStr">
        <is>
          <t>Pustaka Referensi</t>
        </is>
      </c>
      <c r="S1485" s="223" t="inlineStr">
        <is>
          <t>Andi Offset CV</t>
        </is>
      </c>
      <c r="T1485" s="223" t="inlineStr">
        <is>
          <t>Lokal</t>
        </is>
      </c>
      <c r="U1485" s="261" t="n">
        <v>216</v>
      </c>
      <c r="V1485" s="86" t="inlineStr">
        <is>
          <t>pdf</t>
        </is>
      </c>
      <c r="W1485" s="223" t="inlineStr">
        <is>
          <t>14.8 MB</t>
        </is>
      </c>
      <c r="X1485"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85" s="262" t="n">
        <v>315000</v>
      </c>
      <c r="Z1485" s="226" t="n"/>
      <c r="AA1485" s="241">
        <f>Y2003*Z2003</f>
        <v/>
      </c>
      <c r="AB1485" s="237" t="inlineStr">
        <is>
          <t>722ac449-c930-4361-8691-ed61a2f2b606</t>
        </is>
      </c>
    </row>
    <row r="1486" ht="15" customHeight="1" s="283">
      <c r="A1486" s="109" t="n">
        <v>1995</v>
      </c>
      <c r="B1486" s="222">
        <f>HYPERLINK("https://mocostore.moco.co.id/catalog/"&amp;AB2004,"Klik Disini")</f>
        <v/>
      </c>
      <c r="C1486" s="223" t="inlineStr">
        <is>
          <t>Ensiklopedia Lengkap Narkoba: Kamus Narkoba dan Zat Adiktif Lainnya (Seri 6)</t>
        </is>
      </c>
      <c r="D1486" s="223" t="n"/>
      <c r="E1486" s="223" t="inlineStr">
        <is>
          <t>Muh. Fajaruddin Atsnan, M.Pd. &amp; Rahmita Yuliana Gazali, M.Pd.</t>
        </is>
      </c>
      <c r="F1486" s="223" t="inlineStr">
        <is>
          <t>978-979-29-6490-5</t>
        </is>
      </c>
      <c r="G1486" s="223" t="inlineStr">
        <is>
          <t>978-623-01-3188-2</t>
        </is>
      </c>
      <c r="H1486" s="223" t="inlineStr">
        <is>
          <t>Referensi</t>
        </is>
      </c>
      <c r="I1486" s="258" t="inlineStr">
        <is>
          <t>Umum</t>
        </is>
      </c>
      <c r="J1486" s="186" t="inlineStr">
        <is>
          <t>005.01</t>
        </is>
      </c>
      <c r="K1486" s="223" t="inlineStr">
        <is>
          <t>Edisi Ke-1</t>
        </is>
      </c>
      <c r="L1486" s="264" t="n"/>
      <c r="M1486" s="265" t="inlineStr">
        <is>
          <t>Tidak Tersedia</t>
        </is>
      </c>
      <c r="N1486" s="223" t="inlineStr">
        <is>
          <t>Indonesia</t>
        </is>
      </c>
      <c r="O1486" s="223" t="inlineStr">
        <is>
          <t>Bukan fiksi</t>
        </is>
      </c>
      <c r="P1486" s="260" t="n">
        <v>2018</v>
      </c>
      <c r="Q1486" s="260" t="n">
        <v>2021</v>
      </c>
      <c r="R1486" s="223" t="inlineStr">
        <is>
          <t>Penerbit Andi</t>
        </is>
      </c>
      <c r="S1486" s="223" t="inlineStr">
        <is>
          <t>Andi Offset CV</t>
        </is>
      </c>
      <c r="T1486" s="223" t="inlineStr">
        <is>
          <t>Lokal</t>
        </is>
      </c>
      <c r="U1486" s="261" t="n">
        <v>186</v>
      </c>
      <c r="V1486" s="86" t="inlineStr">
        <is>
          <t>pdf</t>
        </is>
      </c>
      <c r="W1486" s="223" t="inlineStr">
        <is>
          <t>2.9 MB</t>
        </is>
      </c>
      <c r="X1486" s="225" t="inlineStr">
        <is>
          <t>&lt;p&gt;Sebanding dengan pesatnya perkembangan zaman yang semakin canggih dan modern, maka laju peredaran dan penyalahgunaan narkoba semakin mengkhawatirkan. Salah satunya ditunjukkan dengan munculnya varian narkoba jenis baru, yang terkadang sulit dideteksi secara dini. Selain diperlukan sosialisasi dari pihak-pihak yang digadang- gadang menjadi ujung tombak dalam membasmi narkoba terutama memberikan pengenalan dan pemahaman tentang macam-macam narkobajenis baru, maka diperlukan suatu kamus narkoba.&lt;/p&gt;
 &lt;p&gt;Guna menambah perbendaharaan diksi dan kosataka khususnya tentang narkoba dan obat-obat seputaran medis, maka disusunlah buku Kamus Narkoba dan Zat Adiktif Lainnya ini. Harapannya, buku ini dapat membantu para pembaca sekalian untuk menemukan berbagai istilah dalam narkoba dan obat-obat medis yang terkait narkoba.&lt;/p&gt;</t>
        </is>
      </c>
      <c r="Y1486" s="262" t="n">
        <v>443000</v>
      </c>
      <c r="Z1486" s="226" t="n"/>
      <c r="AA1486" s="241">
        <f>Y2004*Z2004</f>
        <v/>
      </c>
      <c r="AB1486" s="237" t="inlineStr">
        <is>
          <t>e74f9b16-df05-48d1-8e0f-464ac0f4eb23</t>
        </is>
      </c>
    </row>
    <row r="1487" ht="15" customHeight="1" s="283">
      <c r="A1487" s="109" t="n">
        <v>1996</v>
      </c>
      <c r="B1487" s="222">
        <f>HYPERLINK("https://mocostore.moco.co.id/catalog/"&amp;AB2005,"Klik Disini")</f>
        <v/>
      </c>
      <c r="C1487" s="223" t="inlineStr">
        <is>
          <t>Ensiklopedia Indonesia Provinsi BENGKULU</t>
        </is>
      </c>
      <c r="D1487" s="223" t="n"/>
      <c r="E1487" s="223" t="inlineStr">
        <is>
          <t>Kusnadi Wasrie</t>
        </is>
      </c>
      <c r="F1487" s="223" t="inlineStr">
        <is>
          <t>978-623-91093-2-5</t>
        </is>
      </c>
      <c r="G1487" s="223" t="inlineStr">
        <is>
          <t>978-623-91093-1-8</t>
        </is>
      </c>
      <c r="H1487" s="223" t="inlineStr">
        <is>
          <t>Referensi dan Kamus</t>
        </is>
      </c>
      <c r="I1487" s="258" t="inlineStr">
        <is>
          <t>Perguruan Tinggi</t>
        </is>
      </c>
      <c r="J1487" s="186" t="inlineStr">
        <is>
          <t>009.19</t>
        </is>
      </c>
      <c r="K1487" s="264" t="inlineStr">
        <is>
          <t>Edisi Ke-1</t>
        </is>
      </c>
      <c r="L1487" s="264" t="n"/>
      <c r="M1487" s="265" t="inlineStr">
        <is>
          <t>Tidak Tersedia</t>
        </is>
      </c>
      <c r="N1487" s="223" t="inlineStr">
        <is>
          <t>Indonesia</t>
        </is>
      </c>
      <c r="O1487" s="223" t="inlineStr">
        <is>
          <t>Bukan fiksi</t>
        </is>
      </c>
      <c r="P1487" s="260" t="n">
        <v>2019</v>
      </c>
      <c r="Q1487" s="260" t="n">
        <v>2021</v>
      </c>
      <c r="R1487" s="223" t="inlineStr">
        <is>
          <t>Pustaka Referensi</t>
        </is>
      </c>
      <c r="S1487" s="223" t="inlineStr">
        <is>
          <t>Andi Offset CV</t>
        </is>
      </c>
      <c r="T1487" s="223" t="inlineStr">
        <is>
          <t>Lokal</t>
        </is>
      </c>
      <c r="U1487" s="261" t="n">
        <v>168</v>
      </c>
      <c r="V1487" s="86" t="inlineStr">
        <is>
          <t>pdf</t>
        </is>
      </c>
      <c r="W1487" s="223" t="inlineStr">
        <is>
          <t>7.9 MB</t>
        </is>
      </c>
      <c r="X1487"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87" s="262" t="n">
        <v>254000</v>
      </c>
      <c r="Z1487" s="226" t="n"/>
      <c r="AA1487" s="241">
        <f>Y2005*Z2005</f>
        <v/>
      </c>
      <c r="AB1487" s="237" t="inlineStr">
        <is>
          <t>d3b7d95d-7a8c-4e1a-8bfc-cae40998a667</t>
        </is>
      </c>
    </row>
    <row r="1488" ht="15" customHeight="1" s="283">
      <c r="A1488" s="109" t="n">
        <v>1997</v>
      </c>
      <c r="B1488" s="222">
        <f>HYPERLINK("https://mocostore.moco.co.id/catalog/"&amp;AB2006,"Klik Disini")</f>
        <v/>
      </c>
      <c r="C1488" s="223" t="inlineStr">
        <is>
          <t>Ensiklopedia Indonesia Provinsi PAPUA</t>
        </is>
      </c>
      <c r="D1488" s="223" t="n"/>
      <c r="E1488" s="223" t="inlineStr">
        <is>
          <t>Kusnadi Wasrie</t>
        </is>
      </c>
      <c r="F1488" s="223" t="inlineStr">
        <is>
          <t>978-623-7400-06-6</t>
        </is>
      </c>
      <c r="G1488" s="223" t="inlineStr">
        <is>
          <t>978-623-7400-05-9</t>
        </is>
      </c>
      <c r="H1488" s="223" t="inlineStr">
        <is>
          <t>Referensi</t>
        </is>
      </c>
      <c r="I1488" s="258" t="inlineStr">
        <is>
          <t>Umum</t>
        </is>
      </c>
      <c r="J1488" s="186" t="inlineStr">
        <is>
          <t>005.01</t>
        </is>
      </c>
      <c r="K1488" s="223" t="inlineStr">
        <is>
          <t>Edisi Ke-1</t>
        </is>
      </c>
      <c r="L1488" s="223" t="n"/>
      <c r="M1488" s="259" t="inlineStr">
        <is>
          <t>Tidak Tersedia</t>
        </is>
      </c>
      <c r="N1488" s="223" t="inlineStr">
        <is>
          <t>Indonesia</t>
        </is>
      </c>
      <c r="O1488" s="223" t="inlineStr">
        <is>
          <t>Bukan fiksi</t>
        </is>
      </c>
      <c r="P1488" s="260" t="n">
        <v>2019</v>
      </c>
      <c r="Q1488" s="260" t="n">
        <v>2021</v>
      </c>
      <c r="R1488" s="223" t="inlineStr">
        <is>
          <t>Pustaka Referensi</t>
        </is>
      </c>
      <c r="S1488" s="223" t="inlineStr">
        <is>
          <t>Andi Offset CV</t>
        </is>
      </c>
      <c r="T1488" s="223" t="inlineStr">
        <is>
          <t>Lokal</t>
        </is>
      </c>
      <c r="U1488" s="261" t="n">
        <v>184</v>
      </c>
      <c r="V1488" s="86" t="inlineStr">
        <is>
          <t>pdf</t>
        </is>
      </c>
      <c r="W1488" s="223" t="inlineStr">
        <is>
          <t>13.0 MB</t>
        </is>
      </c>
      <c r="X1488"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88" s="262" t="n">
        <v>285000</v>
      </c>
      <c r="Z1488" s="226" t="n"/>
      <c r="AA1488" s="241">
        <f>Y2006*Z2006</f>
        <v/>
      </c>
      <c r="AB1488" s="237" t="inlineStr">
        <is>
          <t>38d6c22e-d05a-40eb-b47f-93324c3c0416</t>
        </is>
      </c>
    </row>
    <row r="1489" ht="15" customHeight="1" s="283">
      <c r="A1489" s="109" t="n">
        <v>1998</v>
      </c>
      <c r="B1489" s="222">
        <f>HYPERLINK("https://mocostore.moco.co.id/catalog/"&amp;AB2007,"Klik Disini")</f>
        <v/>
      </c>
      <c r="C1489" s="223" t="inlineStr">
        <is>
          <t>Ensiklopedia Indonesia Provinsi DI YOGYAKARTA</t>
        </is>
      </c>
      <c r="D1489" s="223" t="n"/>
      <c r="E1489" s="223" t="inlineStr">
        <is>
          <t>Kusnadi Wasrie</t>
        </is>
      </c>
      <c r="F1489" s="223" t="inlineStr">
        <is>
          <t>978-623-91123-1-8</t>
        </is>
      </c>
      <c r="G1489" s="223" t="inlineStr">
        <is>
          <t>978-623-91123-0-1</t>
        </is>
      </c>
      <c r="H1489" s="223" t="inlineStr">
        <is>
          <t>Referensi dan Kamus</t>
        </is>
      </c>
      <c r="I1489" s="258" t="inlineStr">
        <is>
          <t>Perguruan Tinggi</t>
        </is>
      </c>
      <c r="J1489" s="186" t="inlineStr">
        <is>
          <t>009.19</t>
        </is>
      </c>
      <c r="K1489" s="264" t="inlineStr">
        <is>
          <t>Edisi Ke-1</t>
        </is>
      </c>
      <c r="L1489" s="264" t="n"/>
      <c r="M1489" s="265" t="inlineStr">
        <is>
          <t>Tidak Tersedia</t>
        </is>
      </c>
      <c r="N1489" s="223" t="inlineStr">
        <is>
          <t>Indonesia</t>
        </is>
      </c>
      <c r="O1489" s="223" t="inlineStr">
        <is>
          <t>Bukan fiksi</t>
        </is>
      </c>
      <c r="P1489" s="260" t="n">
        <v>2019</v>
      </c>
      <c r="Q1489" s="260" t="n">
        <v>2021</v>
      </c>
      <c r="R1489" s="223" t="inlineStr">
        <is>
          <t>Pustaka Referensi</t>
        </is>
      </c>
      <c r="S1489" s="223" t="inlineStr">
        <is>
          <t>Andi Offset CV</t>
        </is>
      </c>
      <c r="T1489" s="223" t="inlineStr">
        <is>
          <t>Lokal</t>
        </is>
      </c>
      <c r="U1489" s="261" t="n">
        <v>200</v>
      </c>
      <c r="V1489" s="86" t="inlineStr">
        <is>
          <t>pdf</t>
        </is>
      </c>
      <c r="W1489" s="223" t="inlineStr">
        <is>
          <t>11.0 MB</t>
        </is>
      </c>
      <c r="X1489"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89" s="262" t="n">
        <v>293000</v>
      </c>
      <c r="Z1489" s="226" t="n"/>
      <c r="AA1489" s="241">
        <f>Y2007*Z2007</f>
        <v/>
      </c>
      <c r="AB1489" s="237" t="inlineStr">
        <is>
          <t>f36a9169-b934-4636-b594-dfe75391bc2d</t>
        </is>
      </c>
    </row>
    <row r="1490" ht="15" customHeight="1" s="283">
      <c r="A1490" s="109" t="n">
        <v>1999</v>
      </c>
      <c r="B1490" s="222">
        <f>HYPERLINK("https://mocostore.moco.co.id/catalog/"&amp;AB2008,"Klik Disini")</f>
        <v/>
      </c>
      <c r="C1490" s="223" t="inlineStr">
        <is>
          <t>Ensiklopedia Lengkap Narkoba: Pencegahan-Penanggulangan Penyalahgunaan Narkoba dan Zat Adiktif Lainnya (Seri 5)</t>
        </is>
      </c>
      <c r="D1490" s="223" t="n"/>
      <c r="E1490" s="223" t="inlineStr">
        <is>
          <t>Muh. Fajaruddin Atsnan, M.Pd. &amp; Rahmita Yuliana Gazali, M.Pd.ita Yuliana Gazali, Mpd</t>
        </is>
      </c>
      <c r="F1490" s="223" t="inlineStr">
        <is>
          <t>978-979-29-6489-9</t>
        </is>
      </c>
      <c r="G1490" s="223" t="inlineStr">
        <is>
          <t>978-623-01-3191-2</t>
        </is>
      </c>
      <c r="H1490" s="223" t="inlineStr">
        <is>
          <t>Referensi</t>
        </is>
      </c>
      <c r="I1490" s="258" t="inlineStr">
        <is>
          <t>Umum</t>
        </is>
      </c>
      <c r="J1490" s="186" t="inlineStr">
        <is>
          <t>005.01</t>
        </is>
      </c>
      <c r="K1490" s="223" t="inlineStr">
        <is>
          <t>Edisi Ke-1</t>
        </is>
      </c>
      <c r="L1490" s="264" t="n"/>
      <c r="M1490" s="265" t="inlineStr">
        <is>
          <t>Tidak Tersedia</t>
        </is>
      </c>
      <c r="N1490" s="223" t="inlineStr">
        <is>
          <t>Indonesia</t>
        </is>
      </c>
      <c r="O1490" s="223" t="inlineStr">
        <is>
          <t>Bukan fiksi</t>
        </is>
      </c>
      <c r="P1490" s="260" t="n">
        <v>2018</v>
      </c>
      <c r="Q1490" s="260" t="n">
        <v>2021</v>
      </c>
      <c r="R1490" s="223" t="inlineStr">
        <is>
          <t>Penerbit Andi</t>
        </is>
      </c>
      <c r="S1490" s="223" t="inlineStr">
        <is>
          <t>Andi Offset CV</t>
        </is>
      </c>
      <c r="T1490" s="223" t="inlineStr">
        <is>
          <t>Lokal</t>
        </is>
      </c>
      <c r="U1490" s="261" t="n">
        <v>322</v>
      </c>
      <c r="V1490" s="86" t="inlineStr">
        <is>
          <t>pdf</t>
        </is>
      </c>
      <c r="W1490" s="223" t="inlineStr">
        <is>
          <t>13.6 MB</t>
        </is>
      </c>
      <c r="X1490" s="225" t="inlineStr">
        <is>
          <t>&lt;p&gt;&amp;quot;Lebih baik mencegah daripada mengobati&amp;quot;. Pepatah tersebut mengandung makna filosofis mendalam, terlebih jika dikaitkan dengan masalah maraknya peredaran dan penyalahgunaan narkoba di Indonesia. Dalam konteks upaya membumihanguskan narkoba, kita semua dihadapkan pada dua pilihan yaitu &amp;quot;mencegah&amp;quot; atau &amp;quot;mengobati&amp;quot;? Bentuk-bentuk pencegahan untuk meminimalisir masifnya peredaran dan penyalahgunaan narkoba, tentu salah satunya dapat dilakukan melalui kegiatan sosialisasi bahaya dan dampak narkoba.&lt;/p&gt;
 &lt;p&gt;Namun, sosialisasi dampak dan bahaya narkoba oleh BNN maupun LSM anti narkoba, perlu diimbangi dengan optimalisasi peran keluarga, tokoh masyarakat, dan para pendidik di sekolah maupun Perguruan Tinggi, agar bisa benar-benar dapat mengantisipasi kemungkinan kebocoran akibat kecolongan peredaran narkoba. Harapannya, melalui buku ini masing-masing domain mampu berpartisipasi dalam upaya pencegahan peredaran dan penyalahgunaan narkoba, demi selamatnya generasi penerus dari jeratan narkoba.&lt;/p&gt;</t>
        </is>
      </c>
      <c r="Y1490" s="262" t="n">
        <v>432500</v>
      </c>
      <c r="Z1490" s="226" t="n"/>
      <c r="AA1490" s="241">
        <f>Y2008*Z2008</f>
        <v/>
      </c>
      <c r="AB1490" s="237" t="inlineStr">
        <is>
          <t>070e1e84-6bf2-4c9f-ad82-726593f0b918</t>
        </is>
      </c>
    </row>
    <row r="1491" ht="15" customHeight="1" s="283">
      <c r="A1491" s="109" t="n">
        <v>2000</v>
      </c>
      <c r="B1491" s="222">
        <f>HYPERLINK("https://mocostore.moco.co.id/catalog/"&amp;AB2009,"Klik Disini")</f>
        <v/>
      </c>
      <c r="C1491" s="223" t="inlineStr">
        <is>
          <t>Ensiklopedia Indonesia Provinsi DKI JAKARTA</t>
        </is>
      </c>
      <c r="D1491" s="223" t="n"/>
      <c r="E1491" s="223" t="inlineStr">
        <is>
          <t>Kusnadi Wasrie</t>
        </is>
      </c>
      <c r="F1491" s="223" t="inlineStr">
        <is>
          <t>978-623-91123-2-5</t>
        </is>
      </c>
      <c r="G1491" s="223" t="inlineStr">
        <is>
          <t>978-623-91123-3-2</t>
        </is>
      </c>
      <c r="H1491" s="223" t="inlineStr">
        <is>
          <t>Referensi dan Kamus</t>
        </is>
      </c>
      <c r="I1491" s="258" t="inlineStr">
        <is>
          <t>Perguruan Tinggi</t>
        </is>
      </c>
      <c r="J1491" s="186" t="inlineStr">
        <is>
          <t>009.19</t>
        </is>
      </c>
      <c r="K1491" s="264" t="inlineStr">
        <is>
          <t>Edisi Ke-1</t>
        </is>
      </c>
      <c r="L1491" s="264" t="n"/>
      <c r="M1491" s="265" t="inlineStr">
        <is>
          <t>Tidak Tersedia</t>
        </is>
      </c>
      <c r="N1491" s="223" t="inlineStr">
        <is>
          <t>Indonesia</t>
        </is>
      </c>
      <c r="O1491" s="223" t="inlineStr">
        <is>
          <t>Bukan fiksi</t>
        </is>
      </c>
      <c r="P1491" s="260" t="n">
        <v>2019</v>
      </c>
      <c r="Q1491" s="260" t="n">
        <v>2021</v>
      </c>
      <c r="R1491" s="223" t="inlineStr">
        <is>
          <t>Pustaka Referensi</t>
        </is>
      </c>
      <c r="S1491" s="223" t="inlineStr">
        <is>
          <t>Andi Offset CV</t>
        </is>
      </c>
      <c r="T1491" s="223" t="inlineStr">
        <is>
          <t>Lokal</t>
        </is>
      </c>
      <c r="U1491" s="261" t="n">
        <v>184</v>
      </c>
      <c r="V1491" s="86" t="inlineStr">
        <is>
          <t>pdf</t>
        </is>
      </c>
      <c r="W1491" s="223" t="inlineStr">
        <is>
          <t>9.7 MB</t>
        </is>
      </c>
      <c r="X1491"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91" s="262" t="n">
        <v>275000</v>
      </c>
      <c r="Z1491" s="226" t="n"/>
      <c r="AA1491" s="241">
        <f>Y2009*Z2009</f>
        <v/>
      </c>
      <c r="AB1491" s="237" t="inlineStr">
        <is>
          <t>888a001e-3b86-4c3d-826c-5c013051a8ef</t>
        </is>
      </c>
    </row>
    <row r="1492" ht="15" customHeight="1" s="283">
      <c r="A1492" s="109" t="n">
        <v>2001</v>
      </c>
      <c r="B1492" s="222">
        <f>HYPERLINK("https://mocostore.moco.co.id/catalog/"&amp;AB2010,"Klik Disini")</f>
        <v/>
      </c>
      <c r="C1492" s="223" t="inlineStr">
        <is>
          <t>Ensiklopedia Indonesia Provinsi PAPUA BARAT</t>
        </is>
      </c>
      <c r="D1492" s="223" t="n"/>
      <c r="E1492" s="223" t="inlineStr">
        <is>
          <t>Kusnadi Wasrie</t>
        </is>
      </c>
      <c r="F1492" s="223" t="inlineStr">
        <is>
          <t>978-623-91148-0-0</t>
        </is>
      </c>
      <c r="G1492" s="223" t="inlineStr">
        <is>
          <t>978-623-91129-9-8</t>
        </is>
      </c>
      <c r="H1492" s="223" t="inlineStr">
        <is>
          <t>Referensi</t>
        </is>
      </c>
      <c r="I1492" s="258" t="inlineStr">
        <is>
          <t>Umum</t>
        </is>
      </c>
      <c r="J1492" s="186" t="inlineStr">
        <is>
          <t>005.01</t>
        </is>
      </c>
      <c r="K1492" s="223" t="inlineStr">
        <is>
          <t>Edisi Ke-1</t>
        </is>
      </c>
      <c r="L1492" s="223" t="n"/>
      <c r="M1492" s="259" t="inlineStr">
        <is>
          <t>Tidak Tersedia</t>
        </is>
      </c>
      <c r="N1492" s="223" t="inlineStr">
        <is>
          <t>Indonesia</t>
        </is>
      </c>
      <c r="O1492" s="223" t="inlineStr">
        <is>
          <t>Bukan fiksi</t>
        </is>
      </c>
      <c r="P1492" s="260" t="n">
        <v>2019</v>
      </c>
      <c r="Q1492" s="260" t="n">
        <v>2021</v>
      </c>
      <c r="R1492" s="223" t="inlineStr">
        <is>
          <t>Pustaka Referensi</t>
        </is>
      </c>
      <c r="S1492" s="223" t="inlineStr">
        <is>
          <t>Andi Offset CV</t>
        </is>
      </c>
      <c r="T1492" s="223" t="inlineStr">
        <is>
          <t>Lokal</t>
        </is>
      </c>
      <c r="U1492" s="261" t="n">
        <v>144</v>
      </c>
      <c r="V1492" s="86" t="inlineStr">
        <is>
          <t>pdf</t>
        </is>
      </c>
      <c r="W1492" s="223" t="inlineStr">
        <is>
          <t>7.6 MB</t>
        </is>
      </c>
      <c r="X1492"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92" s="262" t="n">
        <v>225000</v>
      </c>
      <c r="Z1492" s="226" t="n"/>
      <c r="AA1492" s="241">
        <f>Y2010*Z2010</f>
        <v/>
      </c>
      <c r="AB1492" s="237" t="inlineStr">
        <is>
          <t>58f5e68d-e999-48af-b4b2-394e3a05431d</t>
        </is>
      </c>
    </row>
    <row r="1493" ht="15" customHeight="1" s="283">
      <c r="A1493" s="109" t="n">
        <v>2002</v>
      </c>
      <c r="B1493" s="222">
        <f>HYPERLINK("https://mocostore.moco.co.id/catalog/"&amp;AB2011,"Klik Disini")</f>
        <v/>
      </c>
      <c r="C1493" s="223" t="inlineStr">
        <is>
          <t>Ensiklopedia Indonesia Provinsi RIAU</t>
        </is>
      </c>
      <c r="D1493" s="223" t="n"/>
      <c r="E1493" s="223" t="inlineStr">
        <is>
          <t>Kusnadi Wasrie</t>
        </is>
      </c>
      <c r="F1493" s="223" t="inlineStr">
        <is>
          <t>978-623-91093-7-0</t>
        </is>
      </c>
      <c r="G1493" s="223" t="inlineStr">
        <is>
          <t>978-623-91093-8-7</t>
        </is>
      </c>
      <c r="H1493" s="223" t="inlineStr">
        <is>
          <t>Referensi</t>
        </is>
      </c>
      <c r="I1493" s="258" t="inlineStr">
        <is>
          <t>Umum</t>
        </is>
      </c>
      <c r="J1493" s="186" t="inlineStr">
        <is>
          <t>005.01</t>
        </is>
      </c>
      <c r="K1493" s="223" t="inlineStr">
        <is>
          <t>Edisi Ke-1</t>
        </is>
      </c>
      <c r="L1493" s="264" t="n"/>
      <c r="M1493" s="265" t="inlineStr">
        <is>
          <t>Tidak Tersedia</t>
        </is>
      </c>
      <c r="N1493" s="223" t="inlineStr">
        <is>
          <t>Indonesia</t>
        </is>
      </c>
      <c r="O1493" s="223" t="inlineStr">
        <is>
          <t>Bukan fiksi</t>
        </is>
      </c>
      <c r="P1493" s="260" t="n">
        <v>2019</v>
      </c>
      <c r="Q1493" s="260" t="n">
        <v>2021</v>
      </c>
      <c r="R1493" s="223" t="inlineStr">
        <is>
          <t>Pustaka Referensi</t>
        </is>
      </c>
      <c r="S1493" s="223" t="inlineStr">
        <is>
          <t>Andi Offset CV</t>
        </is>
      </c>
      <c r="T1493" s="223" t="inlineStr">
        <is>
          <t>Lokal</t>
        </is>
      </c>
      <c r="U1493" s="261" t="n">
        <v>200</v>
      </c>
      <c r="V1493" s="86" t="inlineStr">
        <is>
          <t>pdf</t>
        </is>
      </c>
      <c r="W1493" s="223" t="inlineStr">
        <is>
          <t>19.5 MB</t>
        </is>
      </c>
      <c r="X1493"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93" s="262" t="n">
        <v>293000</v>
      </c>
      <c r="Z1493" s="226" t="n"/>
      <c r="AA1493" s="241">
        <f>Y2011*Z2011</f>
        <v/>
      </c>
      <c r="AB1493" s="237" t="inlineStr">
        <is>
          <t>3ffb0227-48e9-4212-ba5c-ed43d84051b9</t>
        </is>
      </c>
    </row>
    <row r="1494" ht="15" customHeight="1" s="283">
      <c r="A1494" s="109" t="n">
        <v>2003</v>
      </c>
      <c r="B1494" s="222">
        <f>HYPERLINK("https://mocostore.moco.co.id/catalog/"&amp;AB2012,"Klik Disini")</f>
        <v/>
      </c>
      <c r="C1494" s="223" t="inlineStr">
        <is>
          <t>Ensiklopedia Indonesia Provinsi GORONTALO</t>
        </is>
      </c>
      <c r="D1494" s="223" t="n"/>
      <c r="E1494" s="223" t="inlineStr">
        <is>
          <t>Kusnadi Wasrie</t>
        </is>
      </c>
      <c r="F1494" s="223" t="inlineStr">
        <is>
          <t>978-623-91148-1-7</t>
        </is>
      </c>
      <c r="G1494" s="223" t="inlineStr">
        <is>
          <t>978-623-91148-2-4</t>
        </is>
      </c>
      <c r="H1494" s="223" t="inlineStr">
        <is>
          <t>Referensi dan Kamus</t>
        </is>
      </c>
      <c r="I1494" s="258" t="inlineStr">
        <is>
          <t>Perguruan Tinggi</t>
        </is>
      </c>
      <c r="J1494" s="186" t="inlineStr">
        <is>
          <t>009.19</t>
        </is>
      </c>
      <c r="K1494" s="264" t="inlineStr">
        <is>
          <t>Edisi Ke-1</t>
        </is>
      </c>
      <c r="L1494" s="264" t="n"/>
      <c r="M1494" s="265" t="inlineStr">
        <is>
          <t>Tidak Tersedia</t>
        </is>
      </c>
      <c r="N1494" s="223" t="inlineStr">
        <is>
          <t>Indonesia</t>
        </is>
      </c>
      <c r="O1494" s="223" t="inlineStr">
        <is>
          <t>Bukan fiksi</t>
        </is>
      </c>
      <c r="P1494" s="260" t="n">
        <v>2019</v>
      </c>
      <c r="Q1494" s="260" t="n">
        <v>2021</v>
      </c>
      <c r="R1494" s="223" t="inlineStr">
        <is>
          <t>Pustaka Referensi</t>
        </is>
      </c>
      <c r="S1494" s="223" t="inlineStr">
        <is>
          <t>Andi Offset CV</t>
        </is>
      </c>
      <c r="T1494" s="223" t="inlineStr">
        <is>
          <t>Lokal</t>
        </is>
      </c>
      <c r="U1494" s="261" t="n">
        <v>167</v>
      </c>
      <c r="V1494" s="86" t="inlineStr">
        <is>
          <t>pdf</t>
        </is>
      </c>
      <c r="W1494" s="223" t="inlineStr">
        <is>
          <t>8.3 MB</t>
        </is>
      </c>
      <c r="X1494"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94" s="262" t="n">
        <v>254000</v>
      </c>
      <c r="Z1494" s="226" t="n"/>
      <c r="AA1494" s="241">
        <f>Y2012*Z2012</f>
        <v/>
      </c>
      <c r="AB1494" s="237" t="inlineStr">
        <is>
          <t>01771bb3-9a3a-4f10-aadd-931524442949</t>
        </is>
      </c>
    </row>
    <row r="1495" ht="15" customHeight="1" s="283">
      <c r="A1495" s="109" t="n">
        <v>2004</v>
      </c>
      <c r="B1495" s="222">
        <f>HYPERLINK("https://mocostore.moco.co.id/catalog/"&amp;AB2013,"Klik Disini")</f>
        <v/>
      </c>
      <c r="C1495" s="223" t="inlineStr">
        <is>
          <t>Ensiklopedia Indonesia Provinsi SULAWESI BARAT</t>
        </is>
      </c>
      <c r="D1495" s="223" t="n"/>
      <c r="E1495" s="223" t="inlineStr">
        <is>
          <t>Kusnadi Wasrie</t>
        </is>
      </c>
      <c r="F1495" s="223" t="inlineStr">
        <is>
          <t>978-623-7400-10-3</t>
        </is>
      </c>
      <c r="G1495" s="223" t="inlineStr">
        <is>
          <t>978-623-7400-09-7</t>
        </is>
      </c>
      <c r="H1495" s="223" t="inlineStr">
        <is>
          <t>Referensi</t>
        </is>
      </c>
      <c r="I1495" s="258" t="inlineStr">
        <is>
          <t>Umum</t>
        </is>
      </c>
      <c r="J1495" s="186" t="inlineStr">
        <is>
          <t>005.01</t>
        </is>
      </c>
      <c r="K1495" s="223" t="inlineStr">
        <is>
          <t>Edisi Ke-1</t>
        </is>
      </c>
      <c r="L1495" s="223" t="n"/>
      <c r="M1495" s="259" t="inlineStr">
        <is>
          <t>Tidak Tersedia</t>
        </is>
      </c>
      <c r="N1495" s="223" t="inlineStr">
        <is>
          <t>Indonesia</t>
        </is>
      </c>
      <c r="O1495" s="223" t="inlineStr">
        <is>
          <t>Bukan fiksi</t>
        </is>
      </c>
      <c r="P1495" s="260" t="n">
        <v>2019</v>
      </c>
      <c r="Q1495" s="260" t="n">
        <v>2021</v>
      </c>
      <c r="R1495" s="223" t="inlineStr">
        <is>
          <t>Pustaka Referensi</t>
        </is>
      </c>
      <c r="S1495" s="223" t="inlineStr">
        <is>
          <t>Andi Offset CV</t>
        </is>
      </c>
      <c r="T1495" s="223" t="inlineStr">
        <is>
          <t>Lokal</t>
        </is>
      </c>
      <c r="U1495" s="261" t="n">
        <v>160</v>
      </c>
      <c r="V1495" s="86" t="inlineStr">
        <is>
          <t>pdf</t>
        </is>
      </c>
      <c r="W1495" s="223" t="inlineStr">
        <is>
          <t>13.4 MB</t>
        </is>
      </c>
      <c r="X1495"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95" s="262" t="n">
        <v>254000</v>
      </c>
      <c r="Z1495" s="226" t="n"/>
      <c r="AA1495" s="241">
        <f>Y2013*Z2013</f>
        <v/>
      </c>
      <c r="AB1495" s="237" t="inlineStr">
        <is>
          <t>f1ee3bc4-a291-4628-a145-7c5a81f48e48</t>
        </is>
      </c>
    </row>
    <row r="1496" ht="15" customHeight="1" s="283">
      <c r="A1496" s="109" t="n">
        <v>2005</v>
      </c>
      <c r="B1496" s="222">
        <f>HYPERLINK("https://mocostore.moco.co.id/catalog/"&amp;AB2014,"Klik Disini")</f>
        <v/>
      </c>
      <c r="C1496" s="223" t="inlineStr">
        <is>
          <t>Ensiklopedia Indonesia Provinsi JAMBI</t>
        </is>
      </c>
      <c r="D1496" s="223" t="n"/>
      <c r="E1496" s="223" t="inlineStr">
        <is>
          <t>Kusnadi Wasrie</t>
        </is>
      </c>
      <c r="F1496" s="223" t="inlineStr">
        <is>
          <t>978-623-91093-3-2</t>
        </is>
      </c>
      <c r="G1496" s="223" t="inlineStr">
        <is>
          <t>978-623-91093-4-9</t>
        </is>
      </c>
      <c r="H1496" s="223" t="inlineStr">
        <is>
          <t>Referensi dan Kamus</t>
        </is>
      </c>
      <c r="I1496" s="258" t="inlineStr">
        <is>
          <t>Perguruan Tinggi</t>
        </is>
      </c>
      <c r="J1496" s="186" t="inlineStr">
        <is>
          <t>009.19</t>
        </is>
      </c>
      <c r="K1496" s="264" t="inlineStr">
        <is>
          <t>Edisi Ke-1</t>
        </is>
      </c>
      <c r="L1496" s="264" t="n"/>
      <c r="M1496" s="265" t="inlineStr">
        <is>
          <t>Tidak Tersedia</t>
        </is>
      </c>
      <c r="N1496" s="223" t="inlineStr">
        <is>
          <t>Indonesia</t>
        </is>
      </c>
      <c r="O1496" s="223" t="inlineStr">
        <is>
          <t>Bukan fiksi</t>
        </is>
      </c>
      <c r="P1496" s="260" t="n">
        <v>2019</v>
      </c>
      <c r="Q1496" s="260" t="n">
        <v>2021</v>
      </c>
      <c r="R1496" s="223" t="inlineStr">
        <is>
          <t>Pustaka Referensi</t>
        </is>
      </c>
      <c r="S1496" s="223" t="inlineStr">
        <is>
          <t>Andi Offset CV</t>
        </is>
      </c>
      <c r="T1496" s="223" t="inlineStr">
        <is>
          <t>Lokal</t>
        </is>
      </c>
      <c r="U1496" s="261" t="n">
        <v>191</v>
      </c>
      <c r="V1496" s="86" t="inlineStr">
        <is>
          <t>pdf</t>
        </is>
      </c>
      <c r="W1496" s="223" t="inlineStr">
        <is>
          <t>8.1 MB</t>
        </is>
      </c>
      <c r="X1496"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96" s="262" t="n">
        <v>275000</v>
      </c>
      <c r="Z1496" s="226" t="n"/>
      <c r="AA1496" s="241">
        <f>Y2014*Z2014</f>
        <v/>
      </c>
      <c r="AB1496" s="237" t="inlineStr">
        <is>
          <t>61a5bc21-c9d1-4fb0-a024-b4ee1d06a08e</t>
        </is>
      </c>
    </row>
    <row r="1497" ht="15" customHeight="1" s="283">
      <c r="A1497" s="109" t="n">
        <v>2006</v>
      </c>
      <c r="B1497" s="222">
        <f>HYPERLINK("https://mocostore.moco.co.id/catalog/"&amp;AB2015,"Klik Disini")</f>
        <v/>
      </c>
      <c r="C1497" s="223" t="inlineStr">
        <is>
          <t>Ensiklopedia Indonesia Provinsi JAWA BARAT</t>
        </is>
      </c>
      <c r="D1497" s="223" t="n"/>
      <c r="E1497" s="223" t="inlineStr">
        <is>
          <t>Kusnadi Wasrie</t>
        </is>
      </c>
      <c r="F1497" s="223" t="inlineStr">
        <is>
          <t>978-623-91123-5-6</t>
        </is>
      </c>
      <c r="G1497" s="223" t="inlineStr">
        <is>
          <t>978-623-91123-4-9</t>
        </is>
      </c>
      <c r="H1497" s="223" t="inlineStr">
        <is>
          <t>Referensi dan Kamus</t>
        </is>
      </c>
      <c r="I1497" s="258" t="inlineStr">
        <is>
          <t>Perguruan Tinggi</t>
        </is>
      </c>
      <c r="J1497" s="186" t="inlineStr">
        <is>
          <t>009.19</t>
        </is>
      </c>
      <c r="K1497" s="223" t="inlineStr">
        <is>
          <t>Edisi Ke-1</t>
        </is>
      </c>
      <c r="L1497" s="264" t="n"/>
      <c r="M1497" s="265" t="inlineStr">
        <is>
          <t>Tidak Tersedia</t>
        </is>
      </c>
      <c r="N1497" s="223" t="inlineStr">
        <is>
          <t>Indonesia</t>
        </is>
      </c>
      <c r="O1497" s="223" t="inlineStr">
        <is>
          <t>Bukan fiksi</t>
        </is>
      </c>
      <c r="P1497" s="260" t="n">
        <v>2021</v>
      </c>
      <c r="Q1497" s="260" t="n">
        <v>2021</v>
      </c>
      <c r="R1497" s="223" t="inlineStr">
        <is>
          <t>Pustaka Referensi</t>
        </is>
      </c>
      <c r="S1497" s="223" t="inlineStr">
        <is>
          <t>Andi Offset CV</t>
        </is>
      </c>
      <c r="T1497" s="223" t="inlineStr">
        <is>
          <t>Lokal</t>
        </is>
      </c>
      <c r="U1497" s="261" t="n">
        <v>192</v>
      </c>
      <c r="V1497" s="86" t="inlineStr">
        <is>
          <t>pdf</t>
        </is>
      </c>
      <c r="W1497" s="223" t="inlineStr">
        <is>
          <t>8.1 MB</t>
        </is>
      </c>
      <c r="X1497"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97" s="262" t="n">
        <v>285000</v>
      </c>
      <c r="Z1497" s="226" t="n"/>
      <c r="AA1497" s="241">
        <f>Y2015*Z2015</f>
        <v/>
      </c>
      <c r="AB1497" s="237" t="inlineStr">
        <is>
          <t>1801aea7-c2dd-40a8-809c-7f1cb6cd5d8d</t>
        </is>
      </c>
    </row>
    <row r="1498" ht="15" customHeight="1" s="283">
      <c r="A1498" s="109" t="n">
        <v>2007</v>
      </c>
      <c r="B1498" s="222">
        <f>HYPERLINK("https://mocostore.moco.co.id/catalog/"&amp;AB2016,"Klik Disini")</f>
        <v/>
      </c>
      <c r="C1498" s="223" t="inlineStr">
        <is>
          <t>Ensiklopedia Indonesia Provinsi SULAWESI SELATAN</t>
        </is>
      </c>
      <c r="D1498" s="223" t="n"/>
      <c r="E1498" s="223" t="inlineStr">
        <is>
          <t>Kusnadi Wasrie</t>
        </is>
      </c>
      <c r="F1498" s="223" t="inlineStr">
        <is>
          <t>978-623-7400-11-0</t>
        </is>
      </c>
      <c r="G1498" s="223" t="inlineStr">
        <is>
          <t>978-623-7400-12-7</t>
        </is>
      </c>
      <c r="H1498" s="223" t="inlineStr">
        <is>
          <t>Referensi</t>
        </is>
      </c>
      <c r="I1498" s="258" t="inlineStr">
        <is>
          <t>Umum</t>
        </is>
      </c>
      <c r="J1498" s="186" t="inlineStr">
        <is>
          <t>005.01</t>
        </is>
      </c>
      <c r="K1498" s="264" t="inlineStr">
        <is>
          <t>Edisi Ke-1</t>
        </is>
      </c>
      <c r="L1498" s="264" t="n"/>
      <c r="M1498" s="265" t="inlineStr">
        <is>
          <t>Tidak Tersedia</t>
        </is>
      </c>
      <c r="N1498" s="223" t="inlineStr">
        <is>
          <t>Indonesia</t>
        </is>
      </c>
      <c r="O1498" s="223" t="inlineStr">
        <is>
          <t>Bukan fiksi</t>
        </is>
      </c>
      <c r="P1498" s="260" t="n">
        <v>2019</v>
      </c>
      <c r="Q1498" s="260" t="n">
        <v>2021</v>
      </c>
      <c r="R1498" s="223" t="inlineStr">
        <is>
          <t>Pustaka Referensi</t>
        </is>
      </c>
      <c r="S1498" s="223" t="inlineStr">
        <is>
          <t>Andi Offset CV</t>
        </is>
      </c>
      <c r="T1498" s="223" t="inlineStr">
        <is>
          <t>Lokal</t>
        </is>
      </c>
      <c r="U1498" s="261" t="n">
        <v>192</v>
      </c>
      <c r="V1498" s="86" t="inlineStr">
        <is>
          <t>pdf</t>
        </is>
      </c>
      <c r="W1498" s="223" t="inlineStr">
        <is>
          <t>16.6 MB</t>
        </is>
      </c>
      <c r="X1498"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498" s="262" t="n">
        <v>285000</v>
      </c>
      <c r="Z1498" s="226" t="n"/>
      <c r="AA1498" s="241">
        <f>Y2016*Z2016</f>
        <v/>
      </c>
      <c r="AB1498" s="237" t="inlineStr">
        <is>
          <t>002ccf75-786b-42b7-a3fb-6f295f66edfd</t>
        </is>
      </c>
    </row>
    <row r="1499" ht="15" customHeight="1" s="283">
      <c r="A1499" s="109" t="n">
        <v>2008</v>
      </c>
      <c r="B1499" s="222">
        <f>HYPERLINK("https://mocostore.moco.co.id/catalog/"&amp;AB2017,"Klik Disini")</f>
        <v/>
      </c>
      <c r="C1499" s="223" t="inlineStr">
        <is>
          <t>Ensiklopedia Indonesia Provinsi JAWA TENGAH</t>
        </is>
      </c>
      <c r="D1499" s="223" t="n"/>
      <c r="E1499" s="223" t="inlineStr">
        <is>
          <t>Kusnadi Wasrie</t>
        </is>
      </c>
      <c r="F1499" s="223" t="inlineStr">
        <is>
          <t>978-623-91123-9-4</t>
        </is>
      </c>
      <c r="G1499" s="223" t="inlineStr">
        <is>
          <t>978-623-91129-0-5</t>
        </is>
      </c>
      <c r="H1499" s="223" t="inlineStr">
        <is>
          <t>Referensi dan Kamus</t>
        </is>
      </c>
      <c r="I1499" s="258" t="inlineStr">
        <is>
          <t>Perguruan Tinggi</t>
        </is>
      </c>
      <c r="J1499" s="186" t="inlineStr">
        <is>
          <t>009.19</t>
        </is>
      </c>
      <c r="K1499" s="223" t="inlineStr">
        <is>
          <t>Edisi Ke-1</t>
        </is>
      </c>
      <c r="L1499" s="264" t="n"/>
      <c r="M1499" s="265" t="inlineStr">
        <is>
          <t>Tidak Tersedia</t>
        </is>
      </c>
      <c r="N1499" s="223" t="inlineStr">
        <is>
          <t>Indonesia</t>
        </is>
      </c>
      <c r="O1499" s="223" t="inlineStr">
        <is>
          <t>Bukan fiksi</t>
        </is>
      </c>
      <c r="P1499" s="260" t="n">
        <v>2019</v>
      </c>
      <c r="Q1499" s="260" t="n">
        <v>2021</v>
      </c>
      <c r="R1499" s="223" t="inlineStr">
        <is>
          <t>Pustaka Referensi</t>
        </is>
      </c>
      <c r="S1499" s="223" t="inlineStr">
        <is>
          <t>Andi Offset CV</t>
        </is>
      </c>
      <c r="T1499" s="223" t="inlineStr">
        <is>
          <t>Lokal</t>
        </is>
      </c>
      <c r="U1499" s="261" t="n">
        <v>201</v>
      </c>
      <c r="V1499" s="86" t="inlineStr">
        <is>
          <t>pdf</t>
        </is>
      </c>
      <c r="W1499" s="223" t="inlineStr">
        <is>
          <t>8.2 MB</t>
        </is>
      </c>
      <c r="X1499"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499" s="262" t="n">
        <v>293000</v>
      </c>
      <c r="Z1499" s="226" t="n"/>
      <c r="AA1499" s="241">
        <f>Y2017*Z2017</f>
        <v/>
      </c>
      <c r="AB1499" s="237" t="inlineStr">
        <is>
          <t>5b667577-0953-43a6-a2b5-7edcaf9c3f3d</t>
        </is>
      </c>
    </row>
    <row r="1500" ht="15" customHeight="1" s="283">
      <c r="A1500" s="109" t="n">
        <v>2009</v>
      </c>
      <c r="B1500" s="222">
        <f>HYPERLINK("https://mocostore.moco.co.id/catalog/"&amp;AB2018,"Klik Disini")</f>
        <v/>
      </c>
      <c r="C1500" s="223" t="inlineStr">
        <is>
          <t>Ensiklopedia Lengkap Narkoba: Penyalahgunaan Narkoba dan Zat Adiktif Lainnya (Seri 3)</t>
        </is>
      </c>
      <c r="D1500" s="223" t="n"/>
      <c r="E1500" s="223" t="inlineStr">
        <is>
          <t>Muh. Fajaruddin Atsnan, M.Pd. &amp; Drs. H. Muhammad Gazali, M.Pd.I</t>
        </is>
      </c>
      <c r="F1500" s="223" t="inlineStr">
        <is>
          <t>978-979-29-6485-1</t>
        </is>
      </c>
      <c r="G1500" s="223" t="inlineStr">
        <is>
          <t>978-623-01-3192-9</t>
        </is>
      </c>
      <c r="H1500" s="223" t="inlineStr">
        <is>
          <t>Referensi</t>
        </is>
      </c>
      <c r="I1500" s="258" t="inlineStr">
        <is>
          <t>Umum</t>
        </is>
      </c>
      <c r="J1500" s="186" t="inlineStr">
        <is>
          <t>005.01</t>
        </is>
      </c>
      <c r="K1500" s="264" t="inlineStr">
        <is>
          <t>Edisi Ke-1</t>
        </is>
      </c>
      <c r="L1500" s="264" t="n"/>
      <c r="M1500" s="265" t="inlineStr">
        <is>
          <t>Tidak Tersedia</t>
        </is>
      </c>
      <c r="N1500" s="223" t="inlineStr">
        <is>
          <t>Indonesia</t>
        </is>
      </c>
      <c r="O1500" s="223" t="inlineStr">
        <is>
          <t>Bukan fiksi</t>
        </is>
      </c>
      <c r="P1500" s="260" t="n">
        <v>2018</v>
      </c>
      <c r="Q1500" s="260" t="n">
        <v>2021</v>
      </c>
      <c r="R1500" s="223" t="inlineStr">
        <is>
          <t>Penerbit Andi</t>
        </is>
      </c>
      <c r="S1500" s="223" t="inlineStr">
        <is>
          <t>Andi Offset CV</t>
        </is>
      </c>
      <c r="T1500" s="223" t="inlineStr">
        <is>
          <t>Lokal</t>
        </is>
      </c>
      <c r="U1500" s="261" t="n">
        <v>274</v>
      </c>
      <c r="V1500" s="86" t="inlineStr">
        <is>
          <t>pdf</t>
        </is>
      </c>
      <c r="W1500" s="223" t="inlineStr">
        <is>
          <t>14.6 MB</t>
        </is>
      </c>
      <c r="X1500" s="225" t="inlineStr">
        <is>
          <t>&lt;p&gt;Sebagaimana kita ketahui bersama, perkara narkoba di Indonesia belum juga usai. Bahkan, mirisnya lagi, laju penyalahgunaan dan peredaran gelap narkoba di tanah air telah memasuki fase kritis sehingga kualitas generasi penerus berada di titik nadir jika kondisi seperti ini terus dibiarkan. Melalui buku ini penulis mengajak seluruh pembaca untuk memahami bagaimana penyalahgunaan dan peredaran gelap narkoba terjadi di Indonesia, yang didukung oleh fakta empiris dan peraturan perundang-undangan yang berlaku. Dengan mengetahui dan menggali pemahaman tentang penyalahgunaan narkoba, kita akan menjadi semakin peka dengan kondisi darurat narkoba di bumi pertiwi, sehingga mampu berpartisipasi dalam pemberantasan narkoba hingga ke akar-akarnya.&lt;/p&gt;</t>
        </is>
      </c>
      <c r="Y1500" s="262" t="n">
        <v>362500</v>
      </c>
      <c r="Z1500" s="226" t="n"/>
      <c r="AA1500" s="241">
        <f>Y2018*Z2018</f>
        <v/>
      </c>
      <c r="AB1500" s="237" t="inlineStr">
        <is>
          <t>462c3223-fec6-4ea4-864a-606bb44dca87</t>
        </is>
      </c>
    </row>
    <row r="1501" ht="15" customHeight="1" s="283">
      <c r="A1501" s="109" t="n">
        <v>2010</v>
      </c>
      <c r="B1501" s="222">
        <f>HYPERLINK("https://mocostore.moco.co.id/catalog/"&amp;AB2019,"Klik Disini")</f>
        <v/>
      </c>
      <c r="C1501" s="223" t="inlineStr">
        <is>
          <t>Ensiklopedia Indonesia Provinsi JAWA TIMUR</t>
        </is>
      </c>
      <c r="D1501" s="223" t="n"/>
      <c r="E1501" s="223" t="inlineStr">
        <is>
          <t>Kusnadi Wasrie</t>
        </is>
      </c>
      <c r="F1501" s="223" t="inlineStr">
        <is>
          <t>978-623-91129-2-9</t>
        </is>
      </c>
      <c r="G1501" s="223" t="inlineStr">
        <is>
          <t>978-623-91129-1-2</t>
        </is>
      </c>
      <c r="H1501" s="223" t="inlineStr">
        <is>
          <t>Referensi dan Kamus</t>
        </is>
      </c>
      <c r="I1501" s="258" t="inlineStr">
        <is>
          <t>Perguruan Tinggi</t>
        </is>
      </c>
      <c r="J1501" s="186" t="inlineStr">
        <is>
          <t>009.19</t>
        </is>
      </c>
      <c r="K1501" s="223" t="inlineStr">
        <is>
          <t>Edisi Ke-1</t>
        </is>
      </c>
      <c r="L1501" s="264" t="n"/>
      <c r="M1501" s="265" t="inlineStr">
        <is>
          <t>Tidak Tersedia</t>
        </is>
      </c>
      <c r="N1501" s="223" t="inlineStr">
        <is>
          <t>Indonesia</t>
        </is>
      </c>
      <c r="O1501" s="223" t="inlineStr">
        <is>
          <t>Bukan fiksi</t>
        </is>
      </c>
      <c r="P1501" s="260" t="n">
        <v>2019</v>
      </c>
      <c r="Q1501" s="260" t="n">
        <v>2021</v>
      </c>
      <c r="R1501" s="223" t="inlineStr">
        <is>
          <t>Pustaka Referensi</t>
        </is>
      </c>
      <c r="S1501" s="223" t="inlineStr">
        <is>
          <t>Andi Offset CV</t>
        </is>
      </c>
      <c r="T1501" s="223" t="inlineStr">
        <is>
          <t>Lokal</t>
        </is>
      </c>
      <c r="U1501" s="261" t="n">
        <v>216</v>
      </c>
      <c r="V1501" s="86" t="inlineStr">
        <is>
          <t>pdf</t>
        </is>
      </c>
      <c r="W1501" s="223" t="inlineStr">
        <is>
          <t>8.5 MB</t>
        </is>
      </c>
      <c r="X1501"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501" s="262" t="n">
        <v>315000</v>
      </c>
      <c r="Z1501" s="226" t="n"/>
      <c r="AA1501" s="241">
        <f>Y2019*Z2019</f>
        <v/>
      </c>
      <c r="AB1501" s="237" t="inlineStr">
        <is>
          <t>f53c17c3-2f4e-49e1-9a84-98c08e2e9c40</t>
        </is>
      </c>
    </row>
    <row r="1502" ht="15" customHeight="1" s="283">
      <c r="A1502" s="109" t="n">
        <v>2011</v>
      </c>
      <c r="B1502" s="222">
        <f>HYPERLINK("https://mocostore.moco.co.id/catalog/"&amp;AB2020,"Klik Disini")</f>
        <v/>
      </c>
      <c r="C1502" s="223" t="inlineStr">
        <is>
          <t>Ensiklopedia Indonesia Provinsi SULAWESI TENGAH</t>
        </is>
      </c>
      <c r="D1502" s="223" t="n"/>
      <c r="E1502" s="223" t="inlineStr">
        <is>
          <t>Kusnadi Wasrie</t>
        </is>
      </c>
      <c r="F1502" s="223" t="inlineStr">
        <is>
          <t>978-623-7400-14-1</t>
        </is>
      </c>
      <c r="G1502" s="223" t="inlineStr">
        <is>
          <t>978-623-7400-13-4</t>
        </is>
      </c>
      <c r="H1502" s="223" t="inlineStr">
        <is>
          <t>Referensi</t>
        </is>
      </c>
      <c r="I1502" s="258" t="inlineStr">
        <is>
          <t>Umum</t>
        </is>
      </c>
      <c r="J1502" s="186" t="inlineStr">
        <is>
          <t>005.01</t>
        </is>
      </c>
      <c r="K1502" s="223" t="inlineStr">
        <is>
          <t>Edisi Ke-1</t>
        </is>
      </c>
      <c r="L1502" s="223" t="n"/>
      <c r="M1502" s="259" t="inlineStr">
        <is>
          <t>Tidak Tersedia</t>
        </is>
      </c>
      <c r="N1502" s="223" t="inlineStr">
        <is>
          <t>Indonesia</t>
        </is>
      </c>
      <c r="O1502" s="223" t="inlineStr">
        <is>
          <t>Bukan fiksi</t>
        </is>
      </c>
      <c r="P1502" s="260" t="n">
        <v>2019</v>
      </c>
      <c r="Q1502" s="260" t="n">
        <v>2021</v>
      </c>
      <c r="R1502" s="223" t="inlineStr">
        <is>
          <t>Pustaka Referensi</t>
        </is>
      </c>
      <c r="S1502" s="223" t="inlineStr">
        <is>
          <t>Andi Offset CV</t>
        </is>
      </c>
      <c r="T1502" s="223" t="inlineStr">
        <is>
          <t>Lokal</t>
        </is>
      </c>
      <c r="U1502" s="261" t="n">
        <v>192</v>
      </c>
      <c r="V1502" s="86" t="inlineStr">
        <is>
          <t>pdf</t>
        </is>
      </c>
      <c r="W1502" s="223" t="inlineStr">
        <is>
          <t>13.6 MB</t>
        </is>
      </c>
      <c r="X1502"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502" s="262" t="n">
        <v>285000</v>
      </c>
      <c r="Z1502" s="226" t="n"/>
      <c r="AA1502" s="241">
        <f>Y2020*Z2020</f>
        <v/>
      </c>
      <c r="AB1502" s="237" t="inlineStr">
        <is>
          <t>abe550f1-7f43-4fab-a5a1-bfa081d3865b</t>
        </is>
      </c>
    </row>
    <row r="1503" ht="15" customHeight="1" s="283">
      <c r="A1503" s="109" t="n">
        <v>2012</v>
      </c>
      <c r="B1503" s="222">
        <f>HYPERLINK("https://mocostore.moco.co.id/catalog/"&amp;AB2021,"Klik Disini")</f>
        <v/>
      </c>
      <c r="C1503" s="223" t="inlineStr">
        <is>
          <t>Ensiklopedia Indonesia Provinsi KALIMANTAN BARAT</t>
        </is>
      </c>
      <c r="D1503" s="223" t="n"/>
      <c r="E1503" s="223" t="inlineStr">
        <is>
          <t>Kusnadi Wasrie</t>
        </is>
      </c>
      <c r="F1503" s="223" t="inlineStr">
        <is>
          <t>978-623-91129-4-3</t>
        </is>
      </c>
      <c r="G1503" s="223" t="inlineStr">
        <is>
          <t>978-623-91129-3-6</t>
        </is>
      </c>
      <c r="H1503" s="223" t="inlineStr">
        <is>
          <t>Referensi dan Kamus</t>
        </is>
      </c>
      <c r="I1503" s="258" t="inlineStr">
        <is>
          <t>Perguruan Tinggi</t>
        </is>
      </c>
      <c r="J1503" s="186" t="inlineStr">
        <is>
          <t>009.19</t>
        </is>
      </c>
      <c r="K1503" s="223" t="inlineStr">
        <is>
          <t>Edisi Ke-1</t>
        </is>
      </c>
      <c r="L1503" s="264" t="n"/>
      <c r="M1503" s="265" t="inlineStr">
        <is>
          <t>Tidak Tersedia</t>
        </is>
      </c>
      <c r="N1503" s="223" t="inlineStr">
        <is>
          <t>Indonesia</t>
        </is>
      </c>
      <c r="O1503" s="223" t="inlineStr">
        <is>
          <t>Bukan fiksi</t>
        </is>
      </c>
      <c r="P1503" s="260" t="n">
        <v>2019</v>
      </c>
      <c r="Q1503" s="260" t="n">
        <v>2021</v>
      </c>
      <c r="R1503" s="223" t="inlineStr">
        <is>
          <t>Pustaka Referensi</t>
        </is>
      </c>
      <c r="S1503" s="223" t="inlineStr">
        <is>
          <t>Andi Offset CV</t>
        </is>
      </c>
      <c r="T1503" s="223" t="inlineStr">
        <is>
          <t>Lokal</t>
        </is>
      </c>
      <c r="U1503" s="261" t="n">
        <v>168</v>
      </c>
      <c r="V1503" s="86" t="inlineStr">
        <is>
          <t>pdf</t>
        </is>
      </c>
      <c r="W1503" s="223" t="inlineStr">
        <is>
          <t>4.9 MB</t>
        </is>
      </c>
      <c r="X1503" s="225"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503" s="262" t="n">
        <v>254000</v>
      </c>
      <c r="Z1503" s="226" t="n"/>
      <c r="AA1503" s="241">
        <f>Y2021*Z2021</f>
        <v/>
      </c>
      <c r="AB1503" s="237" t="inlineStr">
        <is>
          <t>20dcb56f-7922-462d-81d2-2f003f0225d5</t>
        </is>
      </c>
    </row>
    <row r="1504" ht="15" customHeight="1" s="283">
      <c r="A1504" s="109" t="n">
        <v>2013</v>
      </c>
      <c r="B1504" s="222">
        <f>HYPERLINK("https://mocostore.moco.co.id/catalog/"&amp;AB2022,"Klik Disini")</f>
        <v/>
      </c>
      <c r="C1504" s="223" t="inlineStr">
        <is>
          <t>Ensiklopedia Lengkap Narkoba: Rehabilitasi Bagi Pecandu Narkoba (Seri 4)</t>
        </is>
      </c>
      <c r="D1504" s="223" t="n"/>
      <c r="E1504" s="223" t="inlineStr">
        <is>
          <t>Muh. Fajaruddin Atsnan, M.Pd. &amp; Rahmita Yuliana Gazali, M.Pd.</t>
        </is>
      </c>
      <c r="F1504" s="223" t="inlineStr">
        <is>
          <t>978-979-29-6488-2</t>
        </is>
      </c>
      <c r="G1504" s="223" t="inlineStr">
        <is>
          <t>978-623-01-3193-6</t>
        </is>
      </c>
      <c r="H1504" s="223" t="inlineStr">
        <is>
          <t>Referensi</t>
        </is>
      </c>
      <c r="I1504" s="258" t="inlineStr">
        <is>
          <t>Perguruan Tinggi</t>
        </is>
      </c>
      <c r="J1504" s="186" t="inlineStr">
        <is>
          <t>009.07</t>
        </is>
      </c>
      <c r="K1504" s="223" t="inlineStr">
        <is>
          <t>Edisi Ke-1</t>
        </is>
      </c>
      <c r="L1504" s="264" t="n"/>
      <c r="M1504" s="265" t="inlineStr">
        <is>
          <t>Tidak Tersedia</t>
        </is>
      </c>
      <c r="N1504" s="223" t="inlineStr">
        <is>
          <t>Indonesia</t>
        </is>
      </c>
      <c r="O1504" s="223" t="inlineStr">
        <is>
          <t>Bukan fiksi</t>
        </is>
      </c>
      <c r="P1504" s="260" t="n">
        <v>2018</v>
      </c>
      <c r="Q1504" s="260" t="n">
        <v>2021</v>
      </c>
      <c r="R1504" s="223" t="inlineStr">
        <is>
          <t>Penerbit Andi</t>
        </is>
      </c>
      <c r="S1504" s="223" t="inlineStr">
        <is>
          <t>Andi Offset CV</t>
        </is>
      </c>
      <c r="T1504" s="223" t="inlineStr">
        <is>
          <t>Lokal</t>
        </is>
      </c>
      <c r="U1504" s="261" t="n">
        <v>322</v>
      </c>
      <c r="V1504" s="86" t="inlineStr">
        <is>
          <t>pdf</t>
        </is>
      </c>
      <c r="W1504" s="223" t="inlineStr">
        <is>
          <t>4.3 MB</t>
        </is>
      </c>
      <c r="X1504" s="225" t="inlineStr">
        <is>
          <t>&lt;p&gt;Membincangkan tentang narkoba memang tidak ada habisnya. Terlebih lagi, dengan status &amp;ldquo;Darurat Narkoba&amp;rdquo; yang dikumandangkan oleh Presiden Joko Widodo, sehingga memerlukan cara-cara yang luar biasa untuk bisa menekan seminimal mungkin peredaran dan penyalahgunaan narkoba terjadi di tanah air. Tidak memungkiri memang, ganjaran yang pantas untuk para Bandar gelap narkoba, adalah hukuman setimpal, setidaknya guna &amp;ldquo;menakuti-nakuti&amp;rdquo; para bandar yang lain untuk berpikir dua, tiga kali untuk mengedarkan narkoba di Indonesia. Namun, bagaimana dengan mereka, para korban penyalahgunaan narkoba? Jika memosisikan para penyalah guna sebagai korban, maka sejatinya solusi terbaik adalah bagaimana menggiring mereka untuk mengikuti program rehabilitasi dari pemerintah. Harapannya tidak lain agar mereka mampu lepas dari candu narkoba dan mampu membuka lembaran baru yang jauh dari narkoba.&lt;/p&gt;</t>
        </is>
      </c>
      <c r="Y1504" s="262" t="n">
        <v>374000</v>
      </c>
      <c r="Z1504" s="226" t="n"/>
      <c r="AA1504" s="241">
        <f>Y2022*Z2022</f>
        <v/>
      </c>
      <c r="AB1504" s="237" t="inlineStr">
        <is>
          <t>b6ce94f2-6732-4a88-8181-3b822b659b17</t>
        </is>
      </c>
    </row>
    <row r="1505" ht="15" customHeight="1" s="283">
      <c r="A1505" s="109" t="n">
        <v>2014</v>
      </c>
      <c r="B1505" s="222">
        <f>HYPERLINK("https://mocostore.moco.co.id/catalog/"&amp;AB2023,"Klik Disini")</f>
        <v/>
      </c>
      <c r="C1505" s="223" t="inlineStr">
        <is>
          <t>Ensiklopedia Lengkap Narkoba: Sejarah Narkoba dan Zat Adiktif Lainnya (Seri 1)</t>
        </is>
      </c>
      <c r="D1505" s="223" t="n"/>
      <c r="E1505" s="223" t="inlineStr">
        <is>
          <t>Muh. Fajaruddin Atsnan, M.Pd. &amp; Rahmita Yuliana Gazali, M.Pd.</t>
        </is>
      </c>
      <c r="F1505" s="223" t="inlineStr">
        <is>
          <t>978-979-29-6486-8</t>
        </is>
      </c>
      <c r="G1505" s="223" t="inlineStr">
        <is>
          <t>978-623-01-3194-3</t>
        </is>
      </c>
      <c r="H1505" s="223" t="inlineStr">
        <is>
          <t>Referensi</t>
        </is>
      </c>
      <c r="I1505" s="258" t="inlineStr">
        <is>
          <t>Umum</t>
        </is>
      </c>
      <c r="J1505" s="186" t="inlineStr">
        <is>
          <t>005.01</t>
        </is>
      </c>
      <c r="K1505" s="223" t="inlineStr">
        <is>
          <t>Edisi Ke-1</t>
        </is>
      </c>
      <c r="L1505" s="264" t="n"/>
      <c r="M1505" s="265" t="inlineStr">
        <is>
          <t>Tidak Tersedia</t>
        </is>
      </c>
      <c r="N1505" s="223" t="inlineStr">
        <is>
          <t>Indonesia</t>
        </is>
      </c>
      <c r="O1505" s="223" t="inlineStr">
        <is>
          <t>Bukan fiksi</t>
        </is>
      </c>
      <c r="P1505" s="260" t="n">
        <v>2018</v>
      </c>
      <c r="Q1505" s="260" t="n">
        <v>2021</v>
      </c>
      <c r="R1505" s="223" t="inlineStr">
        <is>
          <t>Penerbit Andi</t>
        </is>
      </c>
      <c r="S1505" s="223" t="inlineStr">
        <is>
          <t>Andi Offset CV</t>
        </is>
      </c>
      <c r="T1505" s="223" t="inlineStr">
        <is>
          <t>Lokal</t>
        </is>
      </c>
      <c r="U1505" s="261" t="n">
        <v>274</v>
      </c>
      <c r="V1505" s="86" t="inlineStr">
        <is>
          <t>pdf</t>
        </is>
      </c>
      <c r="W1505" s="223" t="inlineStr">
        <is>
          <t>13.8 MB</t>
        </is>
      </c>
      <c r="X1505" s="225" t="inlineStr">
        <is>
          <t>&lt;p&gt;Bagi kita sebagai Warga Negara Indonesia (WNI), tentu familier dengan kata-kata presiden pertama RI, Ir. Soekarno, yang mengatakan bahwa &amp;ldquo;Bangsa yang besar adalah yang menghargai sejarah.&amp;rdquo; Dalam konteks barang haram, narkoba perlu kiranya dipaparkan tentang asal mula narkoba (narkotika, psikotropika, dan zat/bahan adiktif lainnya), agar nantinya tidak salah kaprah dalam menyikapi maraknya penyalahgunaan dan peredaran gelap narkoba. Dalam ranah kedokteran dan dalam takaran yang pas, tentu sebagian jenis narkoba masuk dalam kategori &amp;ldquo;obat,&amp;rdquo; hanya saja yang patut disesalkan adalah tangan-tangan kreatif manusia usil menjadikan narkoba sebagai ladang bisnis yang menggiurkan.&lt;/p&gt;</t>
        </is>
      </c>
      <c r="Y1505" s="262" t="n">
        <v>362500</v>
      </c>
      <c r="Z1505" s="226" t="n"/>
      <c r="AA1505" s="241">
        <f>Y2023*Z2023</f>
        <v/>
      </c>
      <c r="AB1505" s="237" t="inlineStr">
        <is>
          <t>462424f3-c55f-4070-aed4-8b59d0de312a</t>
        </is>
      </c>
    </row>
    <row r="1506" ht="15" customHeight="1" s="283">
      <c r="A1506" s="109" t="n">
        <v>2015</v>
      </c>
      <c r="B1506" s="222">
        <f>HYPERLINK("https://mocostore.moco.co.id/catalog/"&amp;AB2024,"Klik Disini")</f>
        <v/>
      </c>
      <c r="C1506" s="223" t="inlineStr">
        <is>
          <t>Ensiklopedia Indonesia Provinsi SULAWESI TENGGARA</t>
        </is>
      </c>
      <c r="D1506" s="223" t="n"/>
      <c r="E1506" s="223" t="inlineStr">
        <is>
          <t>Kusnadi Wasrie</t>
        </is>
      </c>
      <c r="F1506" s="223" t="inlineStr">
        <is>
          <t>978-623-7400-15-8</t>
        </is>
      </c>
      <c r="G1506" s="223" t="inlineStr">
        <is>
          <t>978-623-7400-16-5</t>
        </is>
      </c>
      <c r="H1506" s="223" t="inlineStr">
        <is>
          <t>Referensi</t>
        </is>
      </c>
      <c r="I1506" s="258" t="inlineStr">
        <is>
          <t>Umum</t>
        </is>
      </c>
      <c r="J1506" s="186" t="inlineStr">
        <is>
          <t>005.01</t>
        </is>
      </c>
      <c r="K1506" s="223" t="inlineStr">
        <is>
          <t>Edisi Ke-1</t>
        </is>
      </c>
      <c r="L1506" s="264" t="n"/>
      <c r="M1506" s="265" t="inlineStr">
        <is>
          <t>Tidak Tersedia</t>
        </is>
      </c>
      <c r="N1506" s="223" t="inlineStr">
        <is>
          <t>Indonesia</t>
        </is>
      </c>
      <c r="O1506" s="223" t="inlineStr">
        <is>
          <t>Bukan fiksi</t>
        </is>
      </c>
      <c r="P1506" s="260" t="n">
        <v>2019</v>
      </c>
      <c r="Q1506" s="260" t="n">
        <v>2021</v>
      </c>
      <c r="R1506" s="223" t="inlineStr">
        <is>
          <t>Pustaka Referensi</t>
        </is>
      </c>
      <c r="S1506" s="223" t="inlineStr">
        <is>
          <t>Andi Offset CV</t>
        </is>
      </c>
      <c r="T1506" s="223" t="inlineStr">
        <is>
          <t>Lokal</t>
        </is>
      </c>
      <c r="U1506" s="261" t="n">
        <v>176</v>
      </c>
      <c r="V1506" s="86" t="inlineStr">
        <is>
          <t>pdf</t>
        </is>
      </c>
      <c r="W1506" s="223" t="inlineStr">
        <is>
          <t>13.5 MB</t>
        </is>
      </c>
      <c r="X1506"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506" s="262" t="n">
        <v>264000</v>
      </c>
      <c r="Z1506" s="226" t="n"/>
      <c r="AA1506" s="241">
        <f>Y2024*Z2024</f>
        <v/>
      </c>
      <c r="AB1506" s="237" t="inlineStr">
        <is>
          <t>4f83a3e1-bbf9-488c-a411-c22af4a66b13</t>
        </is>
      </c>
    </row>
    <row r="1507" ht="15" customHeight="1" s="283">
      <c r="A1507" s="109" t="n">
        <v>2016</v>
      </c>
      <c r="B1507" s="222">
        <f>HYPERLINK("https://mocostore.moco.co.id/catalog/"&amp;AB2025,"Klik Disini")</f>
        <v/>
      </c>
      <c r="C1507" s="223" t="inlineStr">
        <is>
          <t>Ensiklopedia Indonesia Provinsi SULAWESI UTARA</t>
        </is>
      </c>
      <c r="D1507" s="223" t="n"/>
      <c r="E1507" s="223" t="inlineStr">
        <is>
          <t>Kusnadi Wasrie</t>
        </is>
      </c>
      <c r="F1507" s="223" t="inlineStr">
        <is>
          <t>978-623-7400-07-3</t>
        </is>
      </c>
      <c r="G1507" s="223" t="inlineStr">
        <is>
          <t>978-623-7400-08-0</t>
        </is>
      </c>
      <c r="H1507" s="223" t="inlineStr">
        <is>
          <t>Referensi</t>
        </is>
      </c>
      <c r="I1507" s="258" t="inlineStr">
        <is>
          <t>Umum</t>
        </is>
      </c>
      <c r="J1507" s="186" t="inlineStr">
        <is>
          <t>005.01</t>
        </is>
      </c>
      <c r="K1507" s="223" t="inlineStr">
        <is>
          <t>Edisi Ke-1</t>
        </is>
      </c>
      <c r="L1507" s="264" t="n"/>
      <c r="M1507" s="265" t="inlineStr">
        <is>
          <t>Tidak Tersedia</t>
        </is>
      </c>
      <c r="N1507" s="223" t="inlineStr">
        <is>
          <t>Indonesia</t>
        </is>
      </c>
      <c r="O1507" s="223" t="inlineStr">
        <is>
          <t>Bukan fiksi</t>
        </is>
      </c>
      <c r="P1507" s="260" t="n">
        <v>2019</v>
      </c>
      <c r="Q1507" s="260" t="n">
        <v>2021</v>
      </c>
      <c r="R1507" s="223" t="inlineStr">
        <is>
          <t>Pustaka Referensi</t>
        </is>
      </c>
      <c r="S1507" s="223" t="inlineStr">
        <is>
          <t>Andi Offset CV</t>
        </is>
      </c>
      <c r="T1507" s="223" t="inlineStr">
        <is>
          <t>Lokal</t>
        </is>
      </c>
      <c r="U1507" s="261" t="n">
        <v>162</v>
      </c>
      <c r="V1507" s="86" t="inlineStr">
        <is>
          <t>pdf</t>
        </is>
      </c>
      <c r="W1507" s="223" t="inlineStr">
        <is>
          <t>11.3 MB</t>
        </is>
      </c>
      <c r="X1507"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507" s="262" t="n">
        <v>254000</v>
      </c>
      <c r="Z1507" s="226" t="n"/>
      <c r="AA1507" s="241">
        <f>Y2025*Z2025</f>
        <v/>
      </c>
      <c r="AB1507" s="237" t="inlineStr">
        <is>
          <t>14fb65b7-1016-4d9a-bbf2-26674b0ffe0b</t>
        </is>
      </c>
    </row>
    <row r="1508" ht="15" customHeight="1" s="283">
      <c r="A1508" s="109" t="n">
        <v>2017</v>
      </c>
      <c r="B1508" s="222">
        <f>HYPERLINK("https://mocostore.moco.co.id/catalog/"&amp;AB2026,"Klik Disini")</f>
        <v/>
      </c>
      <c r="C1508" s="223" t="inlineStr">
        <is>
          <t>Ensiklopedia Indonesia Provinsi SUMATERA BARAT</t>
        </is>
      </c>
      <c r="D1508" s="223" t="n"/>
      <c r="E1508" s="223" t="inlineStr">
        <is>
          <t>Kusnadi Wasrie</t>
        </is>
      </c>
      <c r="F1508" s="223" t="inlineStr">
        <is>
          <t>978-623-91104-0-6</t>
        </is>
      </c>
      <c r="G1508" s="223" t="inlineStr">
        <is>
          <t>978-623-91093-9-4</t>
        </is>
      </c>
      <c r="H1508" s="223" t="inlineStr">
        <is>
          <t>Referensi</t>
        </is>
      </c>
      <c r="I1508" s="258" t="inlineStr">
        <is>
          <t>Umum</t>
        </is>
      </c>
      <c r="J1508" s="186" t="inlineStr">
        <is>
          <t>005.01</t>
        </is>
      </c>
      <c r="K1508" s="223" t="inlineStr">
        <is>
          <t>Edisi Ke-1</t>
        </is>
      </c>
      <c r="L1508" s="223" t="n"/>
      <c r="M1508" s="259" t="inlineStr">
        <is>
          <t>Tidak Tersedia</t>
        </is>
      </c>
      <c r="N1508" s="223" t="inlineStr">
        <is>
          <t>Indonesia</t>
        </is>
      </c>
      <c r="O1508" s="223" t="inlineStr">
        <is>
          <t>Bukan fiksi</t>
        </is>
      </c>
      <c r="P1508" s="260" t="n">
        <v>2019</v>
      </c>
      <c r="Q1508" s="260" t="n">
        <v>2021</v>
      </c>
      <c r="R1508" s="223" t="inlineStr">
        <is>
          <t>Pustaka Referensi</t>
        </is>
      </c>
      <c r="S1508" s="223" t="inlineStr">
        <is>
          <t>Andi Offset CV</t>
        </is>
      </c>
      <c r="T1508" s="223" t="inlineStr">
        <is>
          <t>Lokal</t>
        </is>
      </c>
      <c r="U1508" s="261" t="n">
        <v>170</v>
      </c>
      <c r="V1508" s="86" t="inlineStr">
        <is>
          <t>pdf</t>
        </is>
      </c>
      <c r="W1508" s="223" t="inlineStr">
        <is>
          <t>7.5 MB</t>
        </is>
      </c>
      <c r="X1508"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508" s="262" t="n">
        <v>254000</v>
      </c>
      <c r="Z1508" s="226" t="n"/>
      <c r="AA1508" s="241">
        <f>Y2026*Z2026</f>
        <v/>
      </c>
      <c r="AB1508" s="237" t="inlineStr">
        <is>
          <t>df4729e0-db14-4ef1-a71c-97afe0c320e0</t>
        </is>
      </c>
    </row>
    <row r="1509" ht="15" customHeight="1" s="283">
      <c r="A1509" s="109" t="n">
        <v>2018</v>
      </c>
      <c r="B1509" s="222">
        <f>HYPERLINK("https://mocostore.moco.co.id/catalog/"&amp;AB2027,"Klik Disini")</f>
        <v/>
      </c>
      <c r="C1509" s="223" t="inlineStr">
        <is>
          <t>Ensiklopedia Indonesia Provinsi SUMATERA SELATAN</t>
        </is>
      </c>
      <c r="D1509" s="223" t="n"/>
      <c r="E1509" s="223" t="inlineStr">
        <is>
          <t>Kusnadi Wasrie</t>
        </is>
      </c>
      <c r="F1509" s="223" t="inlineStr">
        <is>
          <t>978-623-91104-1-3</t>
        </is>
      </c>
      <c r="G1509" s="223" t="inlineStr">
        <is>
          <t>978-623-91104-2-0</t>
        </is>
      </c>
      <c r="H1509" s="223" t="inlineStr">
        <is>
          <t>Referensi</t>
        </is>
      </c>
      <c r="I1509" s="258" t="inlineStr">
        <is>
          <t>Umum</t>
        </is>
      </c>
      <c r="J1509" s="186" t="inlineStr">
        <is>
          <t>005.01</t>
        </is>
      </c>
      <c r="K1509" s="223" t="inlineStr">
        <is>
          <t>Edisi Ke-1</t>
        </is>
      </c>
      <c r="L1509" s="264" t="n"/>
      <c r="M1509" s="265" t="inlineStr">
        <is>
          <t>Tidak Tersedia</t>
        </is>
      </c>
      <c r="N1509" s="223" t="inlineStr">
        <is>
          <t>Indonesia</t>
        </is>
      </c>
      <c r="O1509" s="223" t="inlineStr">
        <is>
          <t>Bukan fiksi</t>
        </is>
      </c>
      <c r="P1509" s="260" t="n">
        <v>2019</v>
      </c>
      <c r="Q1509" s="260" t="n">
        <v>2021</v>
      </c>
      <c r="R1509" s="223" t="inlineStr">
        <is>
          <t>Pustaka Referensi</t>
        </is>
      </c>
      <c r="S1509" s="223" t="inlineStr">
        <is>
          <t>Andi Offset CV</t>
        </is>
      </c>
      <c r="T1509" s="223" t="inlineStr">
        <is>
          <t>Lokal</t>
        </is>
      </c>
      <c r="U1509" s="261" t="n">
        <v>162</v>
      </c>
      <c r="V1509" s="86" t="inlineStr">
        <is>
          <t>pdf</t>
        </is>
      </c>
      <c r="W1509" s="223" t="inlineStr">
        <is>
          <t>7.6 MB</t>
        </is>
      </c>
      <c r="X1509" s="22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509" s="262" t="n">
        <v>245000</v>
      </c>
      <c r="Z1509" s="226" t="n"/>
      <c r="AA1509" s="241">
        <f>Y2027*Z2027</f>
        <v/>
      </c>
      <c r="AB1509" s="237" t="inlineStr">
        <is>
          <t>5ca4017c-8607-4d3d-a7fd-db7d8405366f</t>
        </is>
      </c>
    </row>
    <row r="1510" ht="15" customHeight="1" s="283">
      <c r="A1510" s="109" t="n">
        <v>2019</v>
      </c>
      <c r="B1510" s="222">
        <f>HYPERLINK("https://mocostore.moco.co.id/catalog/"&amp;AB2028,"Klik Disini")</f>
        <v/>
      </c>
      <c r="C1510" s="223" t="inlineStr">
        <is>
          <t>Agent of Peace</t>
        </is>
      </c>
      <c r="D1510" s="223" t="inlineStr">
        <is>
          <t>Menjadi Pembawa Damai seperti Teladan Kristus</t>
        </is>
      </c>
      <c r="E1510" s="223" t="inlineStr">
        <is>
          <t>Dr. Irawan Budi Lukmono, S. Sos., M.Th.</t>
        </is>
      </c>
      <c r="F1510" s="223" t="n"/>
      <c r="G1510" s="223" t="inlineStr">
        <is>
          <t>978-623-314-016-4</t>
        </is>
      </c>
      <c r="H1510" s="223" t="inlineStr">
        <is>
          <t>Agama Kristen</t>
        </is>
      </c>
      <c r="I1510" s="258" t="inlineStr">
        <is>
          <t>Perguruan Tinggi</t>
        </is>
      </c>
      <c r="J1510" s="186" t="inlineStr">
        <is>
          <t>009.16</t>
        </is>
      </c>
      <c r="K1510" s="223" t="inlineStr">
        <is>
          <t>Edisi Ke-1</t>
        </is>
      </c>
      <c r="L1510" s="264" t="n"/>
      <c r="M1510" s="265" t="inlineStr">
        <is>
          <t>Tidak Tersedia</t>
        </is>
      </c>
      <c r="N1510" s="223" t="inlineStr">
        <is>
          <t>Indonesia</t>
        </is>
      </c>
      <c r="O1510" s="223" t="inlineStr">
        <is>
          <t>Bukan fiksi</t>
        </is>
      </c>
      <c r="P1510" s="260" t="inlineStr">
        <is>
          <t>Tidak Tersedia</t>
        </is>
      </c>
      <c r="Q1510" s="260" t="n">
        <v>2021</v>
      </c>
      <c r="R1510" s="223" t="inlineStr">
        <is>
          <t>PBMR Andi</t>
        </is>
      </c>
      <c r="S1510" s="223" t="inlineStr">
        <is>
          <t>Andi Offset CV</t>
        </is>
      </c>
      <c r="T1510" s="223" t="inlineStr">
        <is>
          <t>Lokal</t>
        </is>
      </c>
      <c r="U1510" s="261" t="n">
        <v>231</v>
      </c>
      <c r="V1510" s="86" t="inlineStr">
        <is>
          <t>pdf</t>
        </is>
      </c>
      <c r="W1510" s="223" t="inlineStr">
        <is>
          <t>4.9 MB</t>
        </is>
      </c>
      <c r="X1510" s="225" t="inlineStr">
        <is>
          <t>&lt;p&gt;Tuhan memberi damai dalam hati manusia. Namun, dosa telah merusak damai tersebut. Damai diganti dengan kebencian, pertikaian dan permusuhan. Konflik muncul di mana-mana. Kekerasan hadir di sekeliling kita. Dengan maraknya konflik dan kekerasan yang terjadi di masyarakat, dibutuhkan sosok pemimpin Kristen yang mampu menciptakan perdamaian. Pemimpin yang menghadirkan tanda-tanda Kerajaan Allah, yaitu damai sejahtera. Memang benar jika tugas pelayanan perdamaian ini tidak banyak yang terpanggil karena penuh risiko. Akan tetapi, pelayanan perdamaian tidak boleh berhenti, harus dimunculkan pemimpin- pemimpin Kristen pembawa damai. Pemimpin Kristen dipanggil untuk menggarami dan menerangi dunia. Pemimpin Kristen harus menjadi motor penggerak perdamaian. lde, gagasan, dan konsep mengenai perdamaian harus disebarkan, ditanamkan, dipupuk, dan ditumbuhkan di tengah-tengah masyarakat yang majemuk. Pemimpin Kristen perlu mempromosikan perdamaian kepada umat dalam berbagai kesempatan, misalnya khotbah, pengajaran, materi katekisasi, pendalaman Alkitab, dan lain sebagainya. Pemimpin Kristen (dan gereja) dapat membuat anggaran dan program perdamaian, berjejaring dengan lintas agama dalam menciptakan perdamaian, saling membantu menjaga perdamaian, meminimalisasi konflik, mencegah kekerasan, gotong royong memupuk persatuan, kesatuan, dan kerukunan. Pemimpin Kristen membutuhkan teladan dalam menciptakan perdamaian. Yesus teladan dalam perdamaian. la mengajar kita agar mengasihi musuh dan mendoakan orang yang menganiaya kita. Yesus mendorong kita secara kreatif untuk menghentikan kekerasan. Yesus Kristus mematahkan siklus kekerasan dengan menantang kita agar tidak membalas kejahatan dengan kejahatan. Kekerasan tidak boleh dilawan dengan kekerasan. Kebencian tidak boleh dibalas dengan kebencian. Kekerasan tidak dapat meredam konflik, justru sebaliknya akan menimbulkan kekerasan yang lebih besar. Yesus menawarkan kasih sejati. Yesus turun ke dunia untuk membela rakyat kecil, miskin, dan tertindas. Yesus memperjuangkan perdamaian dan keadilan. Salib Kristus menunjukkan kekerasan yang terjadi dan dialami oleh Yesus Kristus. Salib melambangkan kuasa kemenangan kasih Allah atas kebencian, pengampunan, dan penyerahan nyawa. Salib adalah kasih, pengorbanan yang mulia, dan sikap nirkekerasan dari Sumber Kasih yang sesungguhnya. Kristus menderita luka-luka, tetapi tidak membalas, apalagi melakukan kekerasan.Ajaran Yesus Kristus menekankan tindakan nirkekerasan. Dalam buku ini, kita diajak untuk meneladani Yesus sebagai pemimpin pembawa damai dengan mempraktikkan: kepemimpinan pembawa damai; karakter pemimpin pembawa damai; gerakan antikekerasan; paradigma berbasis teologi multicultural; dialog resolusi konflik.&lt;/p&gt;</t>
        </is>
      </c>
      <c r="Y1510" s="262" t="n">
        <v>59000</v>
      </c>
      <c r="Z1510" s="226" t="n"/>
      <c r="AA1510" s="241">
        <f>Y2028*Z2028</f>
        <v/>
      </c>
      <c r="AB1510" s="237" t="inlineStr">
        <is>
          <t>43ec6c42-a049-456a-8b14-771016ee694a</t>
        </is>
      </c>
    </row>
    <row r="1511" ht="15" customHeight="1" s="283">
      <c r="A1511" s="109" t="n">
        <v>2020</v>
      </c>
      <c r="B1511" s="222">
        <f>HYPERLINK("https://mocostore.moco.co.id/catalog/"&amp;AB2029,"Klik Disini")</f>
        <v/>
      </c>
      <c r="C1511" s="223" t="inlineStr">
        <is>
          <t>Dunia Startup</t>
        </is>
      </c>
      <c r="D1511" s="223" t="n"/>
      <c r="E1511" s="223" t="inlineStr">
        <is>
          <t>Ayouvi Poerna Wardhanie, S.M.B., M.M.</t>
        </is>
      </c>
      <c r="F1511" s="223" t="n"/>
      <c r="G1511" s="223" t="inlineStr">
        <is>
          <t>978-623-01-1877-7</t>
        </is>
      </c>
      <c r="H1511" s="223" t="inlineStr">
        <is>
          <t>Komputer &amp; Internet</t>
        </is>
      </c>
      <c r="I1511" s="258" t="inlineStr">
        <is>
          <t>Perguruan Tinggi</t>
        </is>
      </c>
      <c r="J1511" s="186" t="inlineStr">
        <is>
          <t>009.09</t>
        </is>
      </c>
      <c r="K1511" s="223" t="inlineStr">
        <is>
          <t>Edisi Ke-1</t>
        </is>
      </c>
      <c r="L1511" s="264" t="n"/>
      <c r="M1511" s="265" t="inlineStr">
        <is>
          <t>Tidak Tersedia</t>
        </is>
      </c>
      <c r="N1511" s="223" t="inlineStr">
        <is>
          <t>Indonesia</t>
        </is>
      </c>
      <c r="O1511" s="223" t="inlineStr">
        <is>
          <t>Bukan fiksi</t>
        </is>
      </c>
      <c r="P1511" s="260" t="inlineStr">
        <is>
          <t>Tidak Tersedia</t>
        </is>
      </c>
      <c r="Q1511" s="260" t="n">
        <v>2021</v>
      </c>
      <c r="R1511" s="223" t="inlineStr">
        <is>
          <t>Cahaya Harapan</t>
        </is>
      </c>
      <c r="S1511" s="223" t="inlineStr">
        <is>
          <t>Andi Offset CV</t>
        </is>
      </c>
      <c r="T1511" s="223" t="inlineStr">
        <is>
          <t>Lokal</t>
        </is>
      </c>
      <c r="U1511" s="261" t="n">
        <v>642</v>
      </c>
      <c r="V1511" s="86" t="inlineStr">
        <is>
          <t>pdf</t>
        </is>
      </c>
      <c r="W1511" s="223" t="inlineStr">
        <is>
          <t>7.9 MB</t>
        </is>
      </c>
      <c r="X1511" s="225" t="inlineStr">
        <is>
          <t>&lt;p&gt;Di penghujung tahun 2019 lalu, Startup masih terus diperbin cangkan oleh masya ra kat Indonesia, kemudian muncullah istilah seperti Unicorn dan Decacorn yang turut mewarnai perbincangan tentang Startup ini. Istilah tersebut mengacu pada nilai valuasi sebuah bisnis Startup. Di Indonesia sendiri sudah memiliki berapa Startup yang mencapai valuasi Unicorn, Decacorn, antara lain Gojek, Bukalapak, Tokopedia, dan Traveloka. Perusahaan tersebut bergerak diberbaga i bidang yaitu transportasi, fintech, dan juga e-commerce. Dengan adanya situasi New Normal dan Physical Distancing seperti yang terjadi saat ini adalah suatu momen bagi para Startup untuk berinovasi dan Penulis menyadari sebagai manusia biasa, penulis tak luput dari kesalahan ataupun kekhilafan baik pada segiiv. Dunia Startup teknik penulisan ataupun tata bahasa itu sendiri. Buku ini dibuat sedemikian rupa semata-mata hanya untuk membangkitkan kembali minat baca masyarakat Indonesia, khususnya para generasi muda (mahasiswa/i) serta sebagai motivasi dalam berkarya khususnya pada karya tulis.&lt;/p&gt;</t>
        </is>
      </c>
      <c r="Y1511" s="262" t="n">
        <v>80000</v>
      </c>
      <c r="Z1511" s="226" t="n"/>
      <c r="AA1511" s="241">
        <f>Y2029*Z2029</f>
        <v/>
      </c>
      <c r="AB1511" s="237" t="inlineStr">
        <is>
          <t>bf4d331a-e570-443f-9a5e-c6108eb9e4fe</t>
        </is>
      </c>
    </row>
    <row r="1512" ht="15" customHeight="1" s="283">
      <c r="A1512" s="109" t="n">
        <v>2021</v>
      </c>
      <c r="B1512" s="222">
        <f>HYPERLINK("https://mocostore.moco.co.id/catalog/"&amp;AB2030,"Klik Disini")</f>
        <v/>
      </c>
      <c r="C1512" s="223" t="inlineStr">
        <is>
          <t>Ekonomi Syariah</t>
        </is>
      </c>
      <c r="D1512" s="223" t="n"/>
      <c r="E1512" s="223" t="inlineStr">
        <is>
          <t>Dr. Alexander Thian, M.Si</t>
        </is>
      </c>
      <c r="F1512" s="223" t="n"/>
      <c r="G1512" s="223" t="inlineStr">
        <is>
          <t>978-623-01-1285-0</t>
        </is>
      </c>
      <c r="H1512" s="223" t="inlineStr">
        <is>
          <t>Bisnis &amp; Ekonomi</t>
        </is>
      </c>
      <c r="I1512" s="258" t="inlineStr">
        <is>
          <t>Perguruan Tinggi</t>
        </is>
      </c>
      <c r="J1512" s="186" t="inlineStr">
        <is>
          <t>009.25</t>
        </is>
      </c>
      <c r="K1512" s="223" t="inlineStr">
        <is>
          <t>Edisi Ke-1</t>
        </is>
      </c>
      <c r="L1512" s="264" t="n"/>
      <c r="M1512" s="265" t="inlineStr">
        <is>
          <t>Tidak Tersedia</t>
        </is>
      </c>
      <c r="N1512" s="223" t="inlineStr">
        <is>
          <t>Indonesia</t>
        </is>
      </c>
      <c r="O1512" s="223" t="inlineStr">
        <is>
          <t>Bukan fiksi</t>
        </is>
      </c>
      <c r="P1512" s="260" t="inlineStr">
        <is>
          <t>Tidak Tersedia</t>
        </is>
      </c>
      <c r="Q1512" s="260" t="n">
        <v>2021</v>
      </c>
      <c r="R1512" s="223" t="inlineStr">
        <is>
          <t>Penerbit Andi</t>
        </is>
      </c>
      <c r="S1512" s="223" t="inlineStr">
        <is>
          <t>Andi Offset CV</t>
        </is>
      </c>
      <c r="T1512" s="223" t="inlineStr">
        <is>
          <t>Lokal</t>
        </is>
      </c>
      <c r="U1512" s="261" t="n">
        <v>212</v>
      </c>
      <c r="V1512" s="86" t="inlineStr">
        <is>
          <t>pdf</t>
        </is>
      </c>
      <c r="W1512" s="223" t="inlineStr">
        <is>
          <t>3.7 MB</t>
        </is>
      </c>
      <c r="X1512" s="225" t="inlineStr">
        <is>
          <t>&lt;p&gt;Buku ini dapat digunakan sebagai bahan referensi, khususnya bagi para mahasiswa yang sedang mengambil mata kuliah Ekonomi Syariah. Pembahasan yang ada dalam buku ini disajikan dengan menggunakan bahasa yang sangat sederhana dan mudah dipahami, sehingga akan membantu para mahasiswa dalam mempelajarinya secara lebih cepat, mudah, dan praktis.&lt;/p&gt;</t>
        </is>
      </c>
      <c r="Y1512" s="262" t="n">
        <v>59000</v>
      </c>
      <c r="Z1512" s="226" t="n"/>
      <c r="AA1512" s="241">
        <f>Y2030*Z2030</f>
        <v/>
      </c>
      <c r="AB1512" s="237" t="inlineStr">
        <is>
          <t>c7bd2c87-f725-482f-9a8a-a02870d7f9ea</t>
        </is>
      </c>
    </row>
    <row r="1513" ht="15" customHeight="1" s="283">
      <c r="A1513" s="109" t="n">
        <v>2022</v>
      </c>
      <c r="B1513" s="222">
        <f>HYPERLINK("https://mocostore.moco.co.id/catalog/"&amp;AB2031,"Klik Disini")</f>
        <v/>
      </c>
      <c r="C1513" s="223" t="inlineStr">
        <is>
          <t>Hukum Dagang</t>
        </is>
      </c>
      <c r="D1513" s="223" t="n"/>
      <c r="E1513" s="223" t="inlineStr">
        <is>
          <t>Dr. Alexander Thian, M.Si</t>
        </is>
      </c>
      <c r="F1513" s="223" t="n"/>
      <c r="G1513" s="223" t="inlineStr">
        <is>
          <t>978-623-01-1289-8</t>
        </is>
      </c>
      <c r="H1513" s="223" t="inlineStr">
        <is>
          <t>Bisnis &amp; Ekonomi</t>
        </is>
      </c>
      <c r="I1513" s="258" t="inlineStr">
        <is>
          <t>Perguruan Tinggi</t>
        </is>
      </c>
      <c r="J1513" s="186" t="inlineStr">
        <is>
          <t>009.25</t>
        </is>
      </c>
      <c r="K1513" s="223" t="inlineStr">
        <is>
          <t>Edisi Ke-1</t>
        </is>
      </c>
      <c r="L1513" s="264" t="n"/>
      <c r="M1513" s="265" t="inlineStr">
        <is>
          <t>Tidak Tersedia</t>
        </is>
      </c>
      <c r="N1513" s="223" t="inlineStr">
        <is>
          <t>Indonesia</t>
        </is>
      </c>
      <c r="O1513" s="223" t="inlineStr">
        <is>
          <t>Bukan fiksi</t>
        </is>
      </c>
      <c r="P1513" s="260" t="inlineStr">
        <is>
          <t>Tidak Tersedia</t>
        </is>
      </c>
      <c r="Q1513" s="260" t="n">
        <v>2021</v>
      </c>
      <c r="R1513" s="223" t="inlineStr">
        <is>
          <t>Penerbit Andi</t>
        </is>
      </c>
      <c r="S1513" s="223" t="inlineStr">
        <is>
          <t>Andi Offset CV</t>
        </is>
      </c>
      <c r="T1513" s="223" t="inlineStr">
        <is>
          <t>Lokal</t>
        </is>
      </c>
      <c r="U1513" s="261" t="n">
        <v>400</v>
      </c>
      <c r="V1513" s="86" t="inlineStr">
        <is>
          <t>pdf</t>
        </is>
      </c>
      <c r="W1513" s="223" t="inlineStr">
        <is>
          <t>2.1 MB</t>
        </is>
      </c>
      <c r="X1513" s="225" t="inlineStr">
        <is>
          <t>&lt;p&gt;Buku ini dapat dipakai sebagai bahan referensi bagi para mahasiswa yang sedang mengambil mata kuliah Hukum Dagang. Pembahasan yang ada dalam buku ini disajikan dengan menggunakan bahasa yang sangat sederhana, lugas, dan mudah dipahami, sehingga akan membantu para mahasiswa dalam mempelajarinya secara lebih cepat, mudah, dan praktis.&lt;/p&gt;</t>
        </is>
      </c>
      <c r="Y1513" s="262" t="n">
        <v>80000</v>
      </c>
      <c r="Z1513" s="226" t="n"/>
      <c r="AA1513" s="241">
        <f>Y2031*Z2031</f>
        <v/>
      </c>
      <c r="AB1513" s="237" t="inlineStr">
        <is>
          <t>8528a64d-565e-4195-af03-d2921321671e</t>
        </is>
      </c>
    </row>
    <row r="1514" ht="15" customHeight="1" s="283">
      <c r="A1514" s="109" t="n">
        <v>2023</v>
      </c>
      <c r="B1514" s="222">
        <f>HYPERLINK("https://mocostore.moco.co.id/catalog/"&amp;AB2032,"Klik Disini")</f>
        <v/>
      </c>
      <c r="C1514" s="223" t="inlineStr">
        <is>
          <t>Kewirausahaan - Untuk Mahasiswa dan Umum</t>
        </is>
      </c>
      <c r="D1514" s="223" t="n"/>
      <c r="E1514" s="223" t="inlineStr">
        <is>
          <t>Dr. Alexander Thian, M.Si</t>
        </is>
      </c>
      <c r="F1514" s="223" t="n"/>
      <c r="G1514" s="223" t="inlineStr">
        <is>
          <t>978-623-01-1286-7</t>
        </is>
      </c>
      <c r="H1514" s="223" t="inlineStr">
        <is>
          <t>Bisnis &amp; Ekonomi</t>
        </is>
      </c>
      <c r="I1514" s="258" t="inlineStr">
        <is>
          <t>Perguruan Tinggi</t>
        </is>
      </c>
      <c r="J1514" s="186" t="inlineStr">
        <is>
          <t>009.25</t>
        </is>
      </c>
      <c r="K1514" s="223" t="inlineStr">
        <is>
          <t>Edisi Ke-1</t>
        </is>
      </c>
      <c r="L1514" s="264" t="n"/>
      <c r="M1514" s="265" t="inlineStr">
        <is>
          <t>Tidak Tersedia</t>
        </is>
      </c>
      <c r="N1514" s="223" t="inlineStr">
        <is>
          <t>Indonesia</t>
        </is>
      </c>
      <c r="O1514" s="223" t="inlineStr">
        <is>
          <t>Bukan fiksi</t>
        </is>
      </c>
      <c r="P1514" s="260" t="n">
        <v>2022</v>
      </c>
      <c r="Q1514" s="260" t="n">
        <v>2022</v>
      </c>
      <c r="R1514" s="223" t="inlineStr">
        <is>
          <t>Penerbit Andi</t>
        </is>
      </c>
      <c r="S1514" s="223" t="inlineStr">
        <is>
          <t>Andi Offset CV</t>
        </is>
      </c>
      <c r="T1514" s="223" t="inlineStr">
        <is>
          <t>Lokal</t>
        </is>
      </c>
      <c r="U1514" s="261" t="n">
        <v>252</v>
      </c>
      <c r="V1514" s="86" t="inlineStr">
        <is>
          <t>pdf</t>
        </is>
      </c>
      <c r="W1514" s="223" t="inlineStr">
        <is>
          <t>3.3 MB</t>
        </is>
      </c>
      <c r="X1514" s="225" t="inlineStr">
        <is>
          <t>&lt;p&gt;Buku ini dapat digunakan sebagai bahan referensi bagi para mahasiswa yang sedang mengambil mata kuliah Kewirausahaan, maupun bagi kalangan umum. Pembahasan yang ada dalam buku ini disajikan dengan menggunakan bahasa yang sangat sederhana, lugas, dan mudah dipahami, sehingga akan membantu para mahasiswa maupun wirausahawan dalam mempelajarinya secara lebih cepat, mudah, dan praktis.&lt;/p&gt;</t>
        </is>
      </c>
      <c r="Y1514" s="262" t="n">
        <v>74000</v>
      </c>
      <c r="Z1514" s="226" t="n"/>
      <c r="AA1514" s="241">
        <f>Y2032*Z2032</f>
        <v/>
      </c>
      <c r="AB1514" s="237" t="inlineStr">
        <is>
          <t>0762954b-208e-4259-900f-685e133eb609</t>
        </is>
      </c>
    </row>
    <row r="1515" ht="15" customHeight="1" s="283">
      <c r="A1515" s="109" t="n">
        <v>2024</v>
      </c>
      <c r="B1515" s="222">
        <f>HYPERLINK("https://mocostore.moco.co.id/catalog/"&amp;AB2033,"Klik Disini")</f>
        <v/>
      </c>
      <c r="C1515" s="223" t="inlineStr">
        <is>
          <t>Pasar Modal Syariah - Mengenal dan Memahami Ruang Lingkup Pasar Modal Islam di Indonesia</t>
        </is>
      </c>
      <c r="D1515" s="223" t="n"/>
      <c r="E1515" s="223" t="inlineStr">
        <is>
          <t>Dr. Alexander Thian, M.Si</t>
        </is>
      </c>
      <c r="F1515" s="223" t="n"/>
      <c r="G1515" s="223" t="inlineStr">
        <is>
          <t>978-623-01-1287-4</t>
        </is>
      </c>
      <c r="H1515" s="223" t="inlineStr">
        <is>
          <t>Bisnis &amp; Ekonomi</t>
        </is>
      </c>
      <c r="I1515" s="258" t="inlineStr">
        <is>
          <t>Perguruan Tinggi</t>
        </is>
      </c>
      <c r="J1515" s="186" t="inlineStr">
        <is>
          <t>009.25</t>
        </is>
      </c>
      <c r="K1515" s="223" t="inlineStr">
        <is>
          <t>Edisi Ke-1</t>
        </is>
      </c>
      <c r="L1515" s="264" t="n"/>
      <c r="M1515" s="265" t="inlineStr">
        <is>
          <t>Tidak Tersedia</t>
        </is>
      </c>
      <c r="N1515" s="223" t="inlineStr">
        <is>
          <t>Indonesia</t>
        </is>
      </c>
      <c r="O1515" s="223" t="inlineStr">
        <is>
          <t>Bukan fiksi</t>
        </is>
      </c>
      <c r="P1515" s="260" t="inlineStr">
        <is>
          <t>Tidak Tersedia</t>
        </is>
      </c>
      <c r="Q1515" s="260" t="n">
        <v>2021</v>
      </c>
      <c r="R1515" s="223" t="inlineStr">
        <is>
          <t>Penerbit Andi</t>
        </is>
      </c>
      <c r="S1515" s="223" t="inlineStr">
        <is>
          <t>Andi Offset CV</t>
        </is>
      </c>
      <c r="T1515" s="223" t="inlineStr">
        <is>
          <t>Lokal</t>
        </is>
      </c>
      <c r="U1515" s="261" t="n">
        <v>237</v>
      </c>
      <c r="V1515" s="86" t="inlineStr">
        <is>
          <t>pdf</t>
        </is>
      </c>
      <c r="W1515" s="223" t="inlineStr">
        <is>
          <t>4.8 MB</t>
        </is>
      </c>
      <c r="X1515" s="225" t="inlineStr">
        <is>
          <t>&lt;p&gt;Pasar modal Islam menjalankan fungsi intermediasi dengan menyediakan produk investasi berbasis Islam, yang menghubungkan antara pihak yang membutuhkan dana dengan pemilik dana. Efek atau sekuritas syariah yang diterbitkan akan ditawarkan kepada investor melalui mekanisme intermediasi di pasar modal Islam. Buku ini hadir untuk membantu para pembaca dalam mengenal dan memahami ruang lingkup pasar modal Islam di Indonesia&lt;/p&gt;</t>
        </is>
      </c>
      <c r="Y1515" s="262" t="n">
        <v>69000</v>
      </c>
      <c r="Z1515" s="226" t="n"/>
      <c r="AA1515" s="241">
        <f>Y2033*Z2033</f>
        <v/>
      </c>
      <c r="AB1515" s="237" t="inlineStr">
        <is>
          <t>4e09a2b6-da89-421d-9774-3013361b1a40</t>
        </is>
      </c>
    </row>
    <row r="1516" ht="15" customHeight="1" s="283">
      <c r="A1516" s="109" t="n">
        <v>2025</v>
      </c>
      <c r="B1516" s="222">
        <f>HYPERLINK("https://mocostore.moco.co.id/catalog/"&amp;AB2034,"Klik Disini")</f>
        <v/>
      </c>
      <c r="C1516" s="223" t="inlineStr">
        <is>
          <t>Teknik Pengelolaan Laboratorium</t>
        </is>
      </c>
      <c r="D1516" s="223" t="n"/>
      <c r="E1516" s="223" t="inlineStr">
        <is>
          <t>R. Susanti, Lina Herlina, Fitri Arum Sasi</t>
        </is>
      </c>
      <c r="F1516" s="223" t="n"/>
      <c r="G1516" s="223" t="inlineStr">
        <is>
          <t>978-623-01-1892-0</t>
        </is>
      </c>
      <c r="H1516" s="223" t="inlineStr">
        <is>
          <t>Sains &amp; Teknologi</t>
        </is>
      </c>
      <c r="I1516" s="258" t="inlineStr">
        <is>
          <t>Perguruan Tinggi</t>
        </is>
      </c>
      <c r="J1516" s="186" t="inlineStr">
        <is>
          <t>009.22</t>
        </is>
      </c>
      <c r="K1516" s="223" t="inlineStr">
        <is>
          <t>Edisi Ke-1</t>
        </is>
      </c>
      <c r="L1516" s="264" t="n"/>
      <c r="M1516" s="265" t="inlineStr">
        <is>
          <t>Tidak Tersedia</t>
        </is>
      </c>
      <c r="N1516" s="223" t="inlineStr">
        <is>
          <t>Indonesia</t>
        </is>
      </c>
      <c r="O1516" s="223" t="inlineStr">
        <is>
          <t>Bukan fiksi</t>
        </is>
      </c>
      <c r="P1516" s="260" t="inlineStr">
        <is>
          <t>Tidak Tersedia</t>
        </is>
      </c>
      <c r="Q1516" s="260" t="n">
        <v>2021</v>
      </c>
      <c r="R1516" s="223" t="inlineStr">
        <is>
          <t>Cahaya Harapan</t>
        </is>
      </c>
      <c r="S1516" s="223" t="inlineStr">
        <is>
          <t>Andi Offset CV</t>
        </is>
      </c>
      <c r="T1516" s="223" t="inlineStr">
        <is>
          <t>Lokal</t>
        </is>
      </c>
      <c r="U1516" s="261" t="n">
        <v>242</v>
      </c>
      <c r="V1516" s="86" t="inlineStr">
        <is>
          <t>pdf</t>
        </is>
      </c>
      <c r="W1516" s="223" t="inlineStr">
        <is>
          <t>5.4 MB</t>
        </is>
      </c>
      <c r="X1516" s="225" t="inlineStr">
        <is>
          <t>&lt;p&gt;Buku ini sangat berguna bagi pengguna dan pengelola laboratorium di Perguruan Tinggi dan Sekolah (SMP dan SMA) khususnya Kepala Laboratorium, Pranata Laboratorium Pendidikan (PLP) maupun unsur Pimpinan di Perguruan Tinggi dan Sekolah. Buku setebal 134 halaman dan 11 bab ini menguraikan tentang elemen laboratorium yang utama, yaitu personil laboratorium atau sumber daya manusia (SDM), peralatan, bahan, dan sarana-prasarana. Bila keempat elemen laboratorium ini telah sesuai standar GLP (Good Laboratory Practice) bahkan standar SNI ISO/IEC 17025 maka laboratorium akan berjalan efektif dan efisien sesuai tujuan pengelolaan. Selain itu, buku ini juga dilengkapai dengan uraian tentangketerampilan kerja laboratorium, keselamatan kerja dixi || laboratorium, biosafety dan biosecurity, serta penanganan limbah laboratorium. Keempat bab terakhir ini merupakan topik bahasan yang menarik dikaitkan dengan Sistem Manajemen Biorisiko Laboratorium (SMBL). Badan Standardisasi Nasional (BSN) telah menetapkan SMBL sebagai standar baru SNI ISO/IEC 35001:2019. Pengguna laboratorium di Perguruan Tinggi maupun sekolah menengah (SMP dan SMA) perlu memahami standar internasional tentang laboratorium (ISO 17025) sejak dini, agar para mahasiswa/siswa serta peneliti memiliki pengetahuan dan keterampilan berlaboratorium yang baik dan benar sesuai standar internasional. Uraian lengkap tentang manajemen labora-torium dalam buku ini dapat dijadikan sebagai salah satu referensi dalam mengelola laboratorium IPA di Perguruan Tinggi dan Sekolah&lt;/p&gt;</t>
        </is>
      </c>
      <c r="Y1516" s="262" t="n">
        <v>77350</v>
      </c>
      <c r="Z1516" s="226" t="n"/>
      <c r="AA1516" s="241">
        <f>Y2034*Z2034</f>
        <v/>
      </c>
      <c r="AB1516" s="237" t="inlineStr">
        <is>
          <t>564934ca-3e17-48d6-b623-6f6e148c3fe1</t>
        </is>
      </c>
    </row>
    <row r="1517" ht="15" customHeight="1" s="283">
      <c r="A1517" s="109" t="n">
        <v>2027</v>
      </c>
      <c r="B1517" s="222">
        <f>HYPERLINK("https://mocostore.moco.co.id/catalog/"&amp;AB2036,"Klik Disini")</f>
        <v/>
      </c>
      <c r="C1517" s="223" t="inlineStr">
        <is>
          <t>Akuntansi untuk UMKM</t>
        </is>
      </c>
      <c r="D1517" s="223" t="n"/>
      <c r="E1517" s="223" t="inlineStr">
        <is>
          <t>Dr. Alexander Thian, M.Si</t>
        </is>
      </c>
      <c r="F1517" s="223" t="n"/>
      <c r="G1517" s="223" t="inlineStr">
        <is>
          <t>978-623-01-1196-9</t>
        </is>
      </c>
      <c r="H1517" s="223" t="inlineStr">
        <is>
          <t>Bisnis &amp; Ekonomi</t>
        </is>
      </c>
      <c r="I1517" s="258" t="inlineStr">
        <is>
          <t>Perguruan Tinggi</t>
        </is>
      </c>
      <c r="J1517" s="186" t="inlineStr">
        <is>
          <t>009.25</t>
        </is>
      </c>
      <c r="K1517" s="223" t="inlineStr">
        <is>
          <t>Edisi Ke-1</t>
        </is>
      </c>
      <c r="L1517" s="264" t="n"/>
      <c r="M1517" s="265" t="inlineStr">
        <is>
          <t>Tidak Tersedia</t>
        </is>
      </c>
      <c r="N1517" s="223" t="inlineStr">
        <is>
          <t>Indonesia</t>
        </is>
      </c>
      <c r="O1517" s="223" t="inlineStr">
        <is>
          <t>Bukan fiksi</t>
        </is>
      </c>
      <c r="P1517" s="260" t="inlineStr">
        <is>
          <t>Tidak Tersedia</t>
        </is>
      </c>
      <c r="Q1517" s="260" t="n">
        <v>2021</v>
      </c>
      <c r="R1517" s="223" t="inlineStr">
        <is>
          <t>Penerbit Andi</t>
        </is>
      </c>
      <c r="S1517" s="223" t="inlineStr">
        <is>
          <t>Andi Offset CV</t>
        </is>
      </c>
      <c r="T1517" s="223" t="inlineStr">
        <is>
          <t>Lokal</t>
        </is>
      </c>
      <c r="U1517" s="261" t="n">
        <v>239</v>
      </c>
      <c r="V1517" s="86" t="inlineStr">
        <is>
          <t>pdf</t>
        </is>
      </c>
      <c r="W1517" s="223" t="inlineStr">
        <is>
          <t>5.0 MB</t>
        </is>
      </c>
      <c r="X1517" s="225" t="inlineStr">
        <is>
          <t>&lt;p&gt;Buku ini ditujukan terutama bagi para pihak yang terlibat dalam usaha kecil dan menengah, agar dapat membuat pembukuan serta pelaporan keuangan atas transaksi kegiatan usahanya secara terampil dan akurat sesuai dengan prinsip dan standar akuntansi yang berlaku. Pembahasan yang ada dalam buku ini disajikan dengan menggunakan bahasa yang sangat sederhana, lugas, dan mudah dipahami sehingga akan membantu para usahawan dalam mempelajari materi secara lebih cepat, mudah, dan praktis&lt;/p&gt;</t>
        </is>
      </c>
      <c r="Y1517" s="262" t="n">
        <v>64000</v>
      </c>
      <c r="Z1517" s="226" t="n"/>
      <c r="AA1517" s="241">
        <f>Y2036*Z2036</f>
        <v/>
      </c>
      <c r="AB1517" s="237" t="inlineStr">
        <is>
          <t>2df4c94a-cc87-47d3-942a-e4f00fd04ac9</t>
        </is>
      </c>
    </row>
    <row r="1518" ht="15" customHeight="1" s="283">
      <c r="A1518" s="109" t="n">
        <v>2028</v>
      </c>
      <c r="B1518" s="222">
        <f>HYPERLINK("https://mocostore.moco.co.id/catalog/"&amp;AB2037,"Klik Disini")</f>
        <v/>
      </c>
      <c r="C1518" s="223" t="inlineStr">
        <is>
          <t>Dasar-dasar Auditing, Integrated and Comprehensive Edition</t>
        </is>
      </c>
      <c r="D1518" s="223" t="n"/>
      <c r="E1518" s="223" t="inlineStr">
        <is>
          <t>Dr. Alexander Thian, M.Si</t>
        </is>
      </c>
      <c r="F1518" s="223" t="n"/>
      <c r="G1518" s="223" t="inlineStr">
        <is>
          <t>978-623-01-1197-6</t>
        </is>
      </c>
      <c r="H1518" s="223" t="inlineStr">
        <is>
          <t>Ekonomi &amp; Keuangan</t>
        </is>
      </c>
      <c r="I1518" s="258" t="inlineStr">
        <is>
          <t>Perguruan Tinggi</t>
        </is>
      </c>
      <c r="J1518" s="186" t="inlineStr">
        <is>
          <t>009.09</t>
        </is>
      </c>
      <c r="K1518" s="223" t="inlineStr">
        <is>
          <t>Edisi Ke-1</t>
        </is>
      </c>
      <c r="L1518" s="264" t="n"/>
      <c r="M1518" s="265" t="inlineStr">
        <is>
          <t>Tidak Tersedia</t>
        </is>
      </c>
      <c r="N1518" s="223" t="inlineStr">
        <is>
          <t>Indonesia</t>
        </is>
      </c>
      <c r="O1518" s="223" t="inlineStr">
        <is>
          <t>Bukan fiksi</t>
        </is>
      </c>
      <c r="P1518" s="260" t="inlineStr">
        <is>
          <t>Tidak Tersedia</t>
        </is>
      </c>
      <c r="Q1518" s="260" t="n">
        <v>2021</v>
      </c>
      <c r="R1518" s="223" t="inlineStr">
        <is>
          <t>Penerbit Andi</t>
        </is>
      </c>
      <c r="S1518" s="223" t="inlineStr">
        <is>
          <t>Andi Offset CV</t>
        </is>
      </c>
      <c r="T1518" s="223" t="inlineStr">
        <is>
          <t>Lokal</t>
        </is>
      </c>
      <c r="U1518" s="261" t="n">
        <v>256</v>
      </c>
      <c r="V1518" s="86" t="inlineStr">
        <is>
          <t>pdf</t>
        </is>
      </c>
      <c r="W1518" s="223" t="inlineStr">
        <is>
          <t>3.4 MB</t>
        </is>
      </c>
      <c r="X1518" s="225" t="inlineStr">
        <is>
          <t>&lt;p&gt;Buku ini dapat dijadikan sebagai bahan referensi bagi para mahasiswa S1 maupun S2 Akuntansi, khususnya yang sedang mengambil mata kuliah Auditing. Buku ini diharapkan dapat membantu para pembaca dalam memahami aspek-aspek dasar pemeriksaan akuntansi yang dilakukan oleh para akuntan publik. Pembahasan yang ada dalam buku ini disajikan dengan menggunakan bahasa yang sangat sederhana, lugas, dan mudah dipahami, sehingga akan membantu para mahasiswa dalam mempelajarinya secara lebih cepat, mudah, dan praktis&lt;/p&gt;</t>
        </is>
      </c>
      <c r="Y1518" s="262" t="n">
        <v>72000</v>
      </c>
      <c r="Z1518" s="226" t="n"/>
      <c r="AA1518" s="241">
        <f>Y2037*Z2037</f>
        <v/>
      </c>
      <c r="AB1518" s="237" t="inlineStr">
        <is>
          <t>6feb6ec9-08f0-4446-aee7-193f4eee2178</t>
        </is>
      </c>
    </row>
    <row r="1519" ht="15" customHeight="1" s="283">
      <c r="A1519" s="109" t="n">
        <v>2029</v>
      </c>
      <c r="B1519" s="222">
        <f>HYPERLINK("https://mocostore.moco.co.id/catalog/"&amp;AB2038,"Klik Disini")</f>
        <v/>
      </c>
      <c r="C1519" s="223" t="inlineStr">
        <is>
          <t>Dasar-Dasar Perencanaan Bisnis</t>
        </is>
      </c>
      <c r="D1519" s="223" t="n"/>
      <c r="E1519" s="223" t="inlineStr">
        <is>
          <t>Dr. Alexander Thian, M.Si</t>
        </is>
      </c>
      <c r="F1519" s="223" t="n"/>
      <c r="G1519" s="223" t="inlineStr">
        <is>
          <t>978-623-01-1192-1</t>
        </is>
      </c>
      <c r="H1519" s="223" t="inlineStr">
        <is>
          <t>Bisnis</t>
        </is>
      </c>
      <c r="I1519" s="258" t="inlineStr">
        <is>
          <t>Perguruan Tinggi</t>
        </is>
      </c>
      <c r="J1519" s="186" t="inlineStr">
        <is>
          <t>009.09</t>
        </is>
      </c>
      <c r="K1519" s="223" t="inlineStr">
        <is>
          <t>Edisi Ke-1</t>
        </is>
      </c>
      <c r="L1519" s="264" t="n"/>
      <c r="M1519" s="265" t="inlineStr">
        <is>
          <t>Tidak Tersedia</t>
        </is>
      </c>
      <c r="N1519" s="223" t="inlineStr">
        <is>
          <t>Indonesia</t>
        </is>
      </c>
      <c r="O1519" s="223" t="inlineStr">
        <is>
          <t>Bukan fiksi</t>
        </is>
      </c>
      <c r="P1519" s="260" t="inlineStr">
        <is>
          <t>Tidak Tersedia</t>
        </is>
      </c>
      <c r="Q1519" s="260" t="n">
        <v>2021</v>
      </c>
      <c r="R1519" s="223" t="inlineStr">
        <is>
          <t>Penerbit Andi</t>
        </is>
      </c>
      <c r="S1519" s="223" t="inlineStr">
        <is>
          <t>Andi Offset CV</t>
        </is>
      </c>
      <c r="T1519" s="223" t="inlineStr">
        <is>
          <t>Lokal</t>
        </is>
      </c>
      <c r="U1519" s="261" t="n">
        <v>192</v>
      </c>
      <c r="V1519" s="86" t="inlineStr">
        <is>
          <t>pdf</t>
        </is>
      </c>
      <c r="W1519" s="223" t="inlineStr">
        <is>
          <t>3.6 MB</t>
        </is>
      </c>
      <c r="X1519" s="225" t="inlineStr">
        <is>
          <t>&lt;p&gt;Buku ini dapat digunakan sebagai bahan referensi serta pedoman bagi para wirausahawan dalam menyusun rencana bisnis yang unggul dan kompetitif. Pembahasan yang ada dalam buku ini disajikan dengan menggunakan bahasa yang sangat sederhana, lugas, dan mudah dipahami, sehingga akan membantu wirausahawan dalam mempelajarinya secara lebih cepat, mudah, dan praktis&lt;/p&gt;</t>
        </is>
      </c>
      <c r="Y1519" s="262" t="n">
        <v>58000</v>
      </c>
      <c r="Z1519" s="226" t="n"/>
      <c r="AA1519" s="241">
        <f>Y2038*Z2038</f>
        <v/>
      </c>
      <c r="AB1519" s="237" t="inlineStr">
        <is>
          <t>851f722b-8b5e-443e-b36f-a887e1abb003</t>
        </is>
      </c>
    </row>
    <row r="1520" ht="15" customHeight="1" s="283">
      <c r="A1520" s="109" t="n">
        <v>2030</v>
      </c>
      <c r="B1520" s="222">
        <f>HYPERLINK("https://mocostore.moco.co.id/catalog/"&amp;AB2039,"Klik Disini")</f>
        <v/>
      </c>
      <c r="C1520" s="223" t="inlineStr">
        <is>
          <t>How to Make Money In Stocks - Panduan Sukses Berbisnis Saham bagi Pemula</t>
        </is>
      </c>
      <c r="D1520" s="223" t="n"/>
      <c r="E1520" s="223" t="inlineStr">
        <is>
          <t>Dr. Alexander Thian, M.Si</t>
        </is>
      </c>
      <c r="F1520" s="223" t="n"/>
      <c r="G1520" s="223" t="inlineStr">
        <is>
          <t>978-623-01-1194-5</t>
        </is>
      </c>
      <c r="H1520" s="223" t="inlineStr">
        <is>
          <t>Bisnis-Investasi</t>
        </is>
      </c>
      <c r="I1520" s="258" t="inlineStr">
        <is>
          <t>Perguruan Tinggi</t>
        </is>
      </c>
      <c r="J1520" s="186" t="inlineStr">
        <is>
          <t>009.25</t>
        </is>
      </c>
      <c r="K1520" s="223" t="inlineStr">
        <is>
          <t>Edisi Ke-1</t>
        </is>
      </c>
      <c r="L1520" s="264" t="n"/>
      <c r="M1520" s="265" t="inlineStr">
        <is>
          <t>Tidak Tersedia</t>
        </is>
      </c>
      <c r="N1520" s="223" t="inlineStr">
        <is>
          <t>Indonesia</t>
        </is>
      </c>
      <c r="O1520" s="223" t="inlineStr">
        <is>
          <t>Bukan fiksi</t>
        </is>
      </c>
      <c r="P1520" s="260" t="inlineStr">
        <is>
          <t>Tidak Tersedia</t>
        </is>
      </c>
      <c r="Q1520" s="260" t="n">
        <v>2021</v>
      </c>
      <c r="R1520" s="223" t="inlineStr">
        <is>
          <t>Penerbit Andi</t>
        </is>
      </c>
      <c r="S1520" s="223" t="inlineStr">
        <is>
          <t>Andi Offset CV</t>
        </is>
      </c>
      <c r="T1520" s="223" t="inlineStr">
        <is>
          <t>Lokal</t>
        </is>
      </c>
      <c r="U1520" s="261" t="n">
        <v>103</v>
      </c>
      <c r="V1520" s="86" t="inlineStr">
        <is>
          <t>pdf</t>
        </is>
      </c>
      <c r="W1520" s="223" t="inlineStr">
        <is>
          <t>2.5 MB</t>
        </is>
      </c>
      <c r="X1520" s="225" t="inlineStr">
        <is>
          <t>&lt;p&gt;Buku ini hadir untuk memberikan panduan sukses atau strategi langkah demi langkah bagi para pemula dalam melakukan investasi dan trading saham di pasar modal. Semoga dengan adanya panduan ini, masyarakat Indonesia dapat menjadi lebih berani untuk berinvestasi. Pembahasan yang ada dalam buku ini disajikan dengan menggunakan bahasa yang sangat sederhana, lugas, dan mudah dipahami, sehingga akan membantu para calon investor dan trader saham dalam memahaminya secara lebih cepat, mudah, dan praktis&lt;/p&gt;</t>
        </is>
      </c>
      <c r="Y1520" s="262" t="n">
        <v>36000</v>
      </c>
      <c r="Z1520" s="226" t="n"/>
      <c r="AA1520" s="241">
        <f>Y2039*Z2039</f>
        <v/>
      </c>
      <c r="AB1520" s="237" t="inlineStr">
        <is>
          <t>af49a476-2699-4b82-ae0b-5e3ad3c51faf</t>
        </is>
      </c>
    </row>
    <row r="1521" ht="15" customHeight="1" s="283">
      <c r="A1521" s="109" t="n">
        <v>2031</v>
      </c>
      <c r="B1521" s="222">
        <f>HYPERLINK("https://mocostore.moco.co.id/catalog/"&amp;AB2040,"Klik Disini")</f>
        <v/>
      </c>
      <c r="C1521" s="223" t="inlineStr">
        <is>
          <t>MANAJEMEN KRISIS WAJAH LAIN DARI KRISIS</t>
        </is>
      </c>
      <c r="D1521" s="223" t="n"/>
      <c r="E1521" s="223" t="inlineStr">
        <is>
          <t>Radiani Kalvari; S.Pd.K.; Leni Marlin S. Lase; S.S.; Martha Kaesarina; S.I.Kom.; Vicky Johanna Delarosa; Nandhes Adi Firmanto; Pambudi Pulosari; S.Sos; M.A.C.E.; dan Pdm. P. Budi Raharjo</t>
        </is>
      </c>
      <c r="F1521" s="223" t="n"/>
      <c r="G1521" s="223" t="inlineStr">
        <is>
          <t>978-623-314-331-8</t>
        </is>
      </c>
      <c r="H1521" s="223" t="inlineStr">
        <is>
          <t>Agama Kristen</t>
        </is>
      </c>
      <c r="I1521" s="258" t="inlineStr">
        <is>
          <t>Perguruan Tinggi</t>
        </is>
      </c>
      <c r="J1521" s="186" t="inlineStr">
        <is>
          <t>009.16</t>
        </is>
      </c>
      <c r="K1521" s="264" t="inlineStr">
        <is>
          <t>Tidak Tersedia</t>
        </is>
      </c>
      <c r="L1521" s="264" t="n"/>
      <c r="M1521" s="265" t="inlineStr">
        <is>
          <t>Tidak Tersedia</t>
        </is>
      </c>
      <c r="N1521" s="223" t="inlineStr">
        <is>
          <t>Indonesia</t>
        </is>
      </c>
      <c r="O1521" s="223" t="inlineStr">
        <is>
          <t>Bukan fiksi</t>
        </is>
      </c>
      <c r="P1521" s="260" t="inlineStr">
        <is>
          <t>Tidak Tersedia</t>
        </is>
      </c>
      <c r="Q1521" s="260" t="n">
        <v>2021</v>
      </c>
      <c r="R1521" s="223" t="inlineStr">
        <is>
          <t>PBMR Andi</t>
        </is>
      </c>
      <c r="S1521" s="223" t="inlineStr">
        <is>
          <t>Andi Offset CV</t>
        </is>
      </c>
      <c r="T1521" s="223" t="inlineStr">
        <is>
          <t>Lokal</t>
        </is>
      </c>
      <c r="U1521" s="261" t="n">
        <v>69</v>
      </c>
      <c r="V1521" s="86" t="inlineStr">
        <is>
          <t>pdf</t>
        </is>
      </c>
      <c r="W1521" s="223" t="inlineStr">
        <is>
          <t>1.8 MB</t>
        </is>
      </c>
      <c r="X152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21" s="262" t="n">
        <v>60000</v>
      </c>
      <c r="Z1521" s="226" t="n"/>
      <c r="AA1521" s="241">
        <f>Y2040*Z2040</f>
        <v/>
      </c>
      <c r="AB1521" s="237" t="inlineStr">
        <is>
          <t>ce5ff6b4-8174-417d-8da4-cb39242e752b</t>
        </is>
      </c>
    </row>
    <row r="1522" ht="15" customHeight="1" s="283">
      <c r="A1522" s="109" t="n">
        <v>2035</v>
      </c>
      <c r="B1522" s="222">
        <f>HYPERLINK("https://mocostore.moco.co.id/catalog/"&amp;AB2044,"Klik Disini")</f>
        <v/>
      </c>
      <c r="C1522" s="223" t="inlineStr">
        <is>
          <t>Kumpulan Peribahasa, Majas, Dan Ungkapan Bahasa Indonesia Untuk SD, SMP, SMA, Mahasiswa Dan Umum</t>
        </is>
      </c>
      <c r="D1522" s="223" t="n"/>
      <c r="E1522" s="223" t="inlineStr">
        <is>
          <t>Yettik Wulandari, S.Pd</t>
        </is>
      </c>
      <c r="F1522" s="223" t="inlineStr">
        <is>
          <t>978-623-01-0057-4</t>
        </is>
      </c>
      <c r="G1522" s="223" t="inlineStr">
        <is>
          <t>978-623-01-0056-7</t>
        </is>
      </c>
      <c r="H1522" s="223" t="inlineStr">
        <is>
          <t>Bahasa</t>
        </is>
      </c>
      <c r="I1522" s="258" t="inlineStr">
        <is>
          <t>Perguruan Tinggi</t>
        </is>
      </c>
      <c r="J1522" s="186" t="inlineStr">
        <is>
          <t>009.19</t>
        </is>
      </c>
      <c r="K1522" s="223" t="inlineStr">
        <is>
          <t>Edisi Ke-1</t>
        </is>
      </c>
      <c r="L1522" s="264" t="n"/>
      <c r="M1522" s="265" t="inlineStr">
        <is>
          <t>Tidak Tersedia</t>
        </is>
      </c>
      <c r="N1522" s="223" t="inlineStr">
        <is>
          <t>Indonesia</t>
        </is>
      </c>
      <c r="O1522" s="223" t="inlineStr">
        <is>
          <t>Bukan fiksi</t>
        </is>
      </c>
      <c r="P1522" s="260" t="n">
        <v>2019</v>
      </c>
      <c r="Q1522" s="260" t="n">
        <v>2021</v>
      </c>
      <c r="R1522" s="223" t="inlineStr">
        <is>
          <t>Penerbit Andi</t>
        </is>
      </c>
      <c r="S1522" s="223" t="inlineStr">
        <is>
          <t>Andi Offset CV</t>
        </is>
      </c>
      <c r="T1522" s="223" t="inlineStr">
        <is>
          <t>Lokal</t>
        </is>
      </c>
      <c r="U1522" s="261" t="n">
        <v>208</v>
      </c>
      <c r="V1522" s="86" t="inlineStr">
        <is>
          <t>pdf</t>
        </is>
      </c>
      <c r="W1522" s="223" t="inlineStr">
        <is>
          <t>3.0 MB</t>
        </is>
      </c>
      <c r="X1522" s="225" t="inlineStr">
        <is>
          <t>&lt;p&gt;Buku Kumpulan Peribahasa, Majas, Dan Ungkapan Bahasa Indonesia Untuk SD, SMP, SMA, Mahasiswa Dan Umum dapat anda dapatkan di toko buku Andi Publisher terdekat di kota anda, atau dibeli melalui website toko buku online kami Buku ini memuat kumpulan paribahasa, majas, dan ungkapan dalam bahasa Indonesia yang dapat dijadikan sebagai panduan praktis bagi kalangan pelajar dan umum. Materi dalam buku ini terdiri dari 3 bagian: 1. Peribahasa Berisi lebih dari 1000 peribahasa beserta maknanya. Peribahasa disusun secara alfabetis untuk mempermudah dalam pencarian dan pemahaman pembaca. 2. Majas Berisi lebih dari 50 jenis majas beserta contoh-contohnya. Majas dalam buku ini diklasifikasikan menjadi majas penegasan, perbandingan, pertentangan, sindiran, dan perulangan. Hal tersebut akan mempermudah pencarian dan pemahaman tentang majas berdasarkan jenis-jenisnya secara spesifik. 3. Ungkapan Berisi lebih dari 250 daftar ungkapan/ idiom dalam bahasa Indonesia beserta artinya. Daftar ungkapan disusun secara runtut dari A sampai Z yang disajikan dalam sebuah tabel. Diharapkan bab-bab di atas dapat memberikan inspirasi dan mempermudah para pelajar maupun praktisi bahasa dalam memahami khasanah budaya, bahasa, dan kesusastraan Indonesia. Buku ini dapat pula digunakan sebagai referensi para guru bahasa Indonesia untuk mencari arti peribahasa, majas, dan ungkapan bahasa Indonesia&lt;/p&gt;</t>
        </is>
      </c>
      <c r="Y1522" s="262" t="n">
        <v>79000</v>
      </c>
      <c r="Z1522" s="226" t="n"/>
      <c r="AA1522" s="241">
        <f>Y2044*Z2044</f>
        <v/>
      </c>
      <c r="AB1522" s="237" t="inlineStr">
        <is>
          <t>80cd8833-4188-4690-af6e-c898ad3bdc99</t>
        </is>
      </c>
    </row>
    <row r="1523" ht="15" customHeight="1" s="283">
      <c r="A1523" s="109" t="n">
        <v>2042</v>
      </c>
      <c r="B1523" s="222">
        <f>HYPERLINK("https://mocostore.moco.co.id/catalog/"&amp;AB2051,"Klik Disini")</f>
        <v/>
      </c>
      <c r="C1523" s="223" t="inlineStr">
        <is>
          <t>SKD (Seleksi Kemampuan Dasar) + SKB (Seleksi Kemampuan Bidang) Pasti Lolos CPNS-CP3K</t>
        </is>
      </c>
      <c r="D1523" s="223" t="n"/>
      <c r="E1523" s="223" t="inlineStr">
        <is>
          <t>Muhamad Akrom</t>
        </is>
      </c>
      <c r="F1523" s="223" t="inlineStr">
        <is>
          <t>978-623-01-0446-6</t>
        </is>
      </c>
      <c r="G1523" s="223" t="inlineStr">
        <is>
          <t>978-623-01-0447-3</t>
        </is>
      </c>
      <c r="H1523" s="223" t="inlineStr">
        <is>
          <t>Referensi dan Kamus</t>
        </is>
      </c>
      <c r="I1523" s="258" t="inlineStr">
        <is>
          <t>Perguruan Tinggi</t>
        </is>
      </c>
      <c r="J1523" s="186" t="inlineStr">
        <is>
          <t>009.27</t>
        </is>
      </c>
      <c r="K1523" s="223" t="inlineStr">
        <is>
          <t>Edisi Ke-1</t>
        </is>
      </c>
      <c r="L1523" s="264" t="n"/>
      <c r="M1523" s="265" t="inlineStr">
        <is>
          <t>Tidak Tersedia</t>
        </is>
      </c>
      <c r="N1523" s="223" t="inlineStr">
        <is>
          <t>Indonesia</t>
        </is>
      </c>
      <c r="O1523" s="223" t="inlineStr">
        <is>
          <t>Bukan fiksi</t>
        </is>
      </c>
      <c r="P1523" s="260" t="n">
        <v>2020</v>
      </c>
      <c r="Q1523" s="260" t="n">
        <v>2021</v>
      </c>
      <c r="R1523" s="223" t="inlineStr">
        <is>
          <t>Penerbit Andi</t>
        </is>
      </c>
      <c r="S1523" s="223" t="inlineStr">
        <is>
          <t>Andi Offset CV</t>
        </is>
      </c>
      <c r="T1523" s="223" t="inlineStr">
        <is>
          <t>Lokal</t>
        </is>
      </c>
      <c r="U1523" s="261" t="n">
        <v>258</v>
      </c>
      <c r="V1523" s="86" t="inlineStr">
        <is>
          <t>pdf</t>
        </is>
      </c>
      <c r="W1523" s="223" t="inlineStr">
        <is>
          <t>3.8 MB</t>
        </is>
      </c>
      <c r="X1523" s="225" t="inlineStr">
        <is>
          <t>&lt;p&gt;Bagi Anda yang akan mengikuti seleksi CPNS ataupun CP3K, maka dengan buku ini Anda akan lebih siap menghadapi tes dengan hasil yang maksimal. Buku ini memuat soal-soal ter-update, kunci jawaban, dan pembahasan persiapan tes CPNS dan CP3K yang terdiri atas soal SKD (TWK, TIU, TKP) dan SKB (Bidang Pendidikan; Kesehatan; Pertanian, Kelautan dan Lingkungan Hidup; Hukum; Administrasi Perkantoran dan Kearsipan; Akuntansi dan Keuangan; Ekonomi dan Industri). Jadi, tunggu apa lagi! Segera miliki buku ini dan berlatihlah untuk mempersiapkan tes CPNS atau CP3K agar Anda dapat diterima. Selamat belajar dan semoga sukses!&lt;/p&gt;</t>
        </is>
      </c>
      <c r="Y1523" s="262" t="n">
        <v>80000</v>
      </c>
      <c r="Z1523" s="226" t="n"/>
      <c r="AA1523" s="241">
        <f>Y2051*Z2051</f>
        <v/>
      </c>
      <c r="AB1523" s="237" t="inlineStr">
        <is>
          <t>0c0e6c3d-23f7-43e0-9ff4-ac4686ab656f</t>
        </is>
      </c>
    </row>
    <row r="1524" ht="15" customHeight="1" s="283">
      <c r="A1524" s="109" t="n">
        <v>2047</v>
      </c>
      <c r="B1524" s="222">
        <f>HYPERLINK("https://mocostore.moco.co.id/catalog/"&amp;AB2056,"Klik Disini")</f>
        <v/>
      </c>
      <c r="C1524" s="223" t="inlineStr">
        <is>
          <t>Panduan Obat Dan Suplemen Indonesia, Buku Panduan Penting Seputar Obat Dan Suplemen Yang Beredar Di Indonesia</t>
        </is>
      </c>
      <c r="D1524" s="223" t="n"/>
      <c r="E1524" s="223" t="inlineStr">
        <is>
          <t>Iskandar Junaidi</t>
        </is>
      </c>
      <c r="F1524" s="223" t="inlineStr">
        <is>
          <t>978-602-53994-6-6</t>
        </is>
      </c>
      <c r="G1524" s="223" t="inlineStr">
        <is>
          <t>978-602-53994-7-3</t>
        </is>
      </c>
      <c r="H1524" s="223" t="inlineStr">
        <is>
          <t>Kedokteran &amp; Medis</t>
        </is>
      </c>
      <c r="I1524" s="258" t="inlineStr">
        <is>
          <t>Perguruan Tinggi</t>
        </is>
      </c>
      <c r="J1524" s="186" t="inlineStr">
        <is>
          <t>009.02</t>
        </is>
      </c>
      <c r="K1524" s="264" t="inlineStr">
        <is>
          <t>Edisi Ke-1</t>
        </is>
      </c>
      <c r="L1524" s="264" t="n"/>
      <c r="M1524" s="265" t="inlineStr">
        <is>
          <t>Tidak Tersedia</t>
        </is>
      </c>
      <c r="N1524" s="223" t="inlineStr">
        <is>
          <t>Indonesia</t>
        </is>
      </c>
      <c r="O1524" s="223" t="inlineStr">
        <is>
          <t>Bukan fiksi</t>
        </is>
      </c>
      <c r="P1524" s="260" t="n">
        <v>2019</v>
      </c>
      <c r="Q1524" s="260" t="n">
        <v>2021</v>
      </c>
      <c r="R1524" s="223" t="inlineStr">
        <is>
          <t>Rapha Publishing</t>
        </is>
      </c>
      <c r="S1524" s="223" t="inlineStr">
        <is>
          <t>Andi Offset CV</t>
        </is>
      </c>
      <c r="T1524" s="223" t="inlineStr">
        <is>
          <t>Lokal</t>
        </is>
      </c>
      <c r="U1524" s="261" t="n">
        <v>514</v>
      </c>
      <c r="V1524" s="86" t="inlineStr">
        <is>
          <t>pdf</t>
        </is>
      </c>
      <c r="W1524" s="223" t="inlineStr">
        <is>
          <t>20.1 MB</t>
        </is>
      </c>
      <c r="X1524" s="225" t="inlineStr">
        <is>
          <t>&lt;p&gt;Masalah kesehatan yang berkenaan dengan penyakit, baik penyakit ringan yang sering kita hadapi sehari-hari maupun penyakit yang berat seperti penyakit jantung dan stroke semakin sering dijumpai. Hal &amp;acirc;&amp;euro;&amp;ldquo; hal yang menyebabkan timbulnya penyakit acapkali disebabkan gaya hidup manusia moderen dewasa ini. Upaya yang sebaiknya dilakukan adalah dengan mencegah dan mengobati secara dini setiap penyakit yang kemungkinan dapat dideteksi secara dini. Maka tentu diperlukan tersedianya informasi akan obat-obatan dan suplemen sangatlah membantu guna mengatasi setiap gejala yang dirasakan, sehingga penyakit tersebut tidak berlanjut menjadi lebih berat. Untuk maksud itulah buku Panduan Obat &amp;amp; Suplemen Indonesia ( POIN ) ini ditulis, dimana informasi obat secara cepat dapat diketahui. Harapan kami buku Panduan Obat &amp;amp; Suplemen Indonesia ( POIN) ini dapat memberikan informasi yang cukup bagi para pembaca, dan tentunya semoga bermanfaat. Buku yang pantas untuk Anda miliki, sebab buku ini berisi banyak informasi seputar obat dan penggunaannya. Buku yang memberikan pedoman cara menggunakan obat dengan baik, benar, tepat dan rasional serta praktis tentang Obat yang beredar di Indonesia. Ditulis dengan sistimatis.&lt;/p&gt;</t>
        </is>
      </c>
      <c r="Y1524" s="262" t="n">
        <v>142000</v>
      </c>
      <c r="Z1524" s="226" t="n"/>
      <c r="AA1524" s="241">
        <f>Y2056*Z2056</f>
        <v/>
      </c>
      <c r="AB1524" s="237" t="inlineStr">
        <is>
          <t>554a613f-d85f-4727-93da-d255ebdbb8c7</t>
        </is>
      </c>
    </row>
    <row r="1525" ht="15" customHeight="1" s="283">
      <c r="A1525" s="109" t="n">
        <v>2055</v>
      </c>
      <c r="B1525" s="222">
        <f>HYPERLINK("https://mocostore.moco.co.id/catalog/"&amp;AB2064,"Klik Disini")</f>
        <v/>
      </c>
      <c r="C1525" s="223" t="inlineStr">
        <is>
          <t>Top up Your TOEIC Scores, Test Of English For International Communication</t>
        </is>
      </c>
      <c r="D1525" s="223" t="n"/>
      <c r="E1525" s="223" t="inlineStr">
        <is>
          <t>Henricus W. Ismanthono</t>
        </is>
      </c>
      <c r="F1525" s="223" t="inlineStr">
        <is>
          <t>978-979-29-7202-3</t>
        </is>
      </c>
      <c r="G1525" s="223" t="inlineStr">
        <is>
          <t>978-979-29-7233-7</t>
        </is>
      </c>
      <c r="H1525" s="223" t="inlineStr">
        <is>
          <t>Bahasa</t>
        </is>
      </c>
      <c r="I1525" s="258" t="inlineStr">
        <is>
          <t>Perguruan Tinggi</t>
        </is>
      </c>
      <c r="J1525" s="186" t="inlineStr">
        <is>
          <t>009.19</t>
        </is>
      </c>
      <c r="K1525" s="223" t="inlineStr">
        <is>
          <t>Edisi Ke-1</t>
        </is>
      </c>
      <c r="L1525" s="264" t="n"/>
      <c r="M1525" s="265" t="inlineStr">
        <is>
          <t>Tidak Tersedia</t>
        </is>
      </c>
      <c r="N1525" s="223" t="inlineStr">
        <is>
          <t>Indonesia</t>
        </is>
      </c>
      <c r="O1525" s="223" t="inlineStr">
        <is>
          <t>Bukan fiksi</t>
        </is>
      </c>
      <c r="P1525" s="260" t="n">
        <v>2019</v>
      </c>
      <c r="Q1525" s="260" t="n">
        <v>2021</v>
      </c>
      <c r="R1525" s="223" t="inlineStr">
        <is>
          <t>Penerbit Andi</t>
        </is>
      </c>
      <c r="S1525" s="223" t="inlineStr">
        <is>
          <t>Andi Offset CV</t>
        </is>
      </c>
      <c r="T1525" s="223" t="inlineStr">
        <is>
          <t>Lokal</t>
        </is>
      </c>
      <c r="U1525" s="261" t="n">
        <v>354</v>
      </c>
      <c r="V1525" s="86" t="inlineStr">
        <is>
          <t>pdf</t>
        </is>
      </c>
      <c r="W1525" s="223" t="inlineStr">
        <is>
          <t>5.6 MB</t>
        </is>
      </c>
      <c r="X1525" s="225" t="inlineStr">
        <is>
          <t>&lt;p&gt;Buku Top up Your TOEIC Scores, Test Of English For International Communication&amp;nbsp; Communication is believed to be one of the keys in life by which people can cooperate and interact with others for the benefits of every end user. Without appropriate communication life is nothing as the world is so large yet development seems to run very quickly and we have to catch the running advancement these days. The TOEIC (Test of English for International Communication) test is the preferred English-language assessment tool for organizations worldwide. We all know the importance of developing strong communication skills to remain competitive in today&amp;#39;s global economy. The TOEIC Speaking and Writing tests provide an authentic measure of English-language proficiency that can help you in and out who has the language skills to succeed. Now more than ever, English proficiency is a necessity in the global work environment.Whether you are an individual who wants to stand out against the competition or an organization seeking to build a more skilled team or prepare work-ready students, the TOEIC program can help you achieve your goal. As the industry leader noted, the TOEIC program has set the standard for assessing English-language skills needed in the workplace for over 35 years. With about 7 million tests administered every year, the TOEIC tests are the most widely used around the world. More than 14,000 organizations across more than 160 countries trust TOEIC scores to make decisions. This book is designed to give learners and test takers an overview of the types of questions test they encounter on the actual TOEIC Speaking and Writing tests. It is also aimed to help learners to guide them through the test experience. In addition to the TOEIC tests sample quLanjut estion, it has included information on the authenticand real topics to provide test takers with a comprehensive overview of the TOEIC testing experience.This book is provided with sufficient practice in grammar, vocabulary development as well as practice in TOEIC supported with appropriate recording. The writer would like to appreciate courtesy of book writers, media and of course the publisher for without which the book would not stand out on readers desk.&lt;/p&gt;</t>
        </is>
      </c>
      <c r="Y1525" s="262" t="n">
        <v>89000</v>
      </c>
      <c r="Z1525" s="226" t="n"/>
      <c r="AA1525" s="241">
        <f>Y2064*Z2064</f>
        <v/>
      </c>
      <c r="AB1525" s="237" t="inlineStr">
        <is>
          <t>209ee9a5-cedb-4dc5-acef-53d8083043ab</t>
        </is>
      </c>
    </row>
    <row r="1526" ht="15" customHeight="1" s="283">
      <c r="A1526" s="109" t="n">
        <v>2060</v>
      </c>
      <c r="B1526" s="222">
        <f>HYPERLINK("https://mocostore.moco.co.id/catalog/"&amp;AB2069,"Klik Disini")</f>
        <v/>
      </c>
      <c r="C1526" s="223" t="inlineStr">
        <is>
          <t>Cepat Mahir Menjadi Youtuber Dan Content Creator</t>
        </is>
      </c>
      <c r="D1526" s="223" t="n"/>
      <c r="E1526" s="223" t="inlineStr">
        <is>
          <t>Arif Budi Permana</t>
        </is>
      </c>
      <c r="F1526" s="223" t="inlineStr">
        <is>
          <t>978-623-01-0246-2</t>
        </is>
      </c>
      <c r="G1526" s="223" t="inlineStr">
        <is>
          <t>978-623-01-3200-1</t>
        </is>
      </c>
      <c r="H1526" s="223" t="inlineStr">
        <is>
          <t>Komputer &amp; Internet</t>
        </is>
      </c>
      <c r="I1526" s="258" t="inlineStr">
        <is>
          <t>Perguruan Tinggi</t>
        </is>
      </c>
      <c r="J1526" s="186" t="inlineStr">
        <is>
          <t>009.05</t>
        </is>
      </c>
      <c r="K1526" s="223" t="inlineStr">
        <is>
          <t>Edisi Ke-1</t>
        </is>
      </c>
      <c r="L1526" s="264" t="n"/>
      <c r="M1526" s="265" t="inlineStr">
        <is>
          <t>None</t>
        </is>
      </c>
      <c r="N1526" s="223" t="inlineStr">
        <is>
          <t>Indonesia</t>
        </is>
      </c>
      <c r="O1526" s="223" t="inlineStr">
        <is>
          <t>Bukan fiksi</t>
        </is>
      </c>
      <c r="P1526" s="260" t="n">
        <v>2019</v>
      </c>
      <c r="Q1526" s="260" t="n">
        <v>2021</v>
      </c>
      <c r="R1526" s="223" t="inlineStr">
        <is>
          <t>Penerbit Andi</t>
        </is>
      </c>
      <c r="S1526" s="223" t="inlineStr">
        <is>
          <t>Andi Offset CV</t>
        </is>
      </c>
      <c r="T1526" s="223" t="inlineStr">
        <is>
          <t>Lokal</t>
        </is>
      </c>
      <c r="U1526" s="261" t="n">
        <v>242</v>
      </c>
      <c r="V1526" s="86" t="inlineStr">
        <is>
          <t>pdf</t>
        </is>
      </c>
      <c r="W1526" s="223" t="inlineStr">
        <is>
          <t>8.0 MB</t>
        </is>
      </c>
      <c r="X1526" s="225" t="inlineStr">
        <is>
          <t>&lt;p&gt;Buku Cepat Mahir Menjadi Youtuber Dan Content Creator dapat anda dapatkan di toko buku Andi Publisher terdekat di kota anda, atau dibeli melalui website toko buku online kami. Youtuber sudah menjadi pekerjaan yang menjanjikan sekarang ini dan merebak ke berbagai kalangan. Di buku ini kamu akan mendapatkan informasi mengenai bagaimana cara menjadi youtuber yang menghasilkan uang meskipun hanya dengan bermodalkan hp saja, mengoptimalkan channel YouTube, hingga bagaimana mempromosikan channel YouTube. Menjadi content creator itu mudah. Tetapi jika ingin menjadi content creator yang berkualitas, tentu juga harus berbekal keterampilan dalam mengolah video. Kualitas tidak hanya dari sisi visual saja, tetapi juga isinya yang positif, informatif dan inspiratif.&lt;/p&gt;</t>
        </is>
      </c>
      <c r="Y1526" s="262" t="n">
        <v>65000</v>
      </c>
      <c r="Z1526" s="226" t="n"/>
      <c r="AA1526" s="241">
        <f>Y2069*Z2069</f>
        <v/>
      </c>
      <c r="AB1526" s="237" t="inlineStr">
        <is>
          <t>4adac8f7-6b0c-4a93-b779-f3615acc6824</t>
        </is>
      </c>
    </row>
    <row r="1527" ht="15" customHeight="1" s="283">
      <c r="A1527" s="109" t="n">
        <v>2061</v>
      </c>
      <c r="B1527" s="222">
        <f>HYPERLINK("https://mocostore.moco.co.id/catalog/"&amp;AB2070,"Klik Disini")</f>
        <v/>
      </c>
      <c r="C1527" s="223" t="inlineStr">
        <is>
          <t>Yerusalem Baru Pada Era Baru</t>
        </is>
      </c>
      <c r="D1527" s="223" t="n"/>
      <c r="E1527" s="223" t="inlineStr">
        <is>
          <t>Radiani Kalvari, S.Pd.K., Leni Marlin S. Lase, S.S., Martha Kaesarina, S.I.Kom., Vicky Johanna Delarosa, Nandhes Adi Firmanto, Pambudi Pulosari, S.Sos, M.A.C.E., dan Pdm. P. Budi Raharjo.</t>
        </is>
      </c>
      <c r="F1527" s="223" t="n"/>
      <c r="G1527" s="223" t="inlineStr">
        <is>
          <t>978-623-314-106-2</t>
        </is>
      </c>
      <c r="H1527" s="223" t="inlineStr">
        <is>
          <t>Agama Kristen</t>
        </is>
      </c>
      <c r="I1527" s="258" t="inlineStr">
        <is>
          <t>Perguruan Tinggi</t>
        </is>
      </c>
      <c r="J1527" s="186" t="inlineStr">
        <is>
          <t>009.16</t>
        </is>
      </c>
      <c r="K1527" s="223" t="inlineStr">
        <is>
          <t>Edisi Ke-1</t>
        </is>
      </c>
      <c r="L1527" s="264" t="n"/>
      <c r="M1527" s="265" t="inlineStr">
        <is>
          <t>Tidak Tersedia</t>
        </is>
      </c>
      <c r="N1527" s="223" t="inlineStr">
        <is>
          <t>Indonesia</t>
        </is>
      </c>
      <c r="O1527" s="223" t="inlineStr">
        <is>
          <t>Bukan fiksi</t>
        </is>
      </c>
      <c r="P1527" s="260" t="n">
        <v>2021</v>
      </c>
      <c r="Q1527" s="260" t="n">
        <v>2021</v>
      </c>
      <c r="R1527" s="223" t="inlineStr">
        <is>
          <t>PBMR Andi</t>
        </is>
      </c>
      <c r="S1527" s="223" t="inlineStr">
        <is>
          <t>Andi Offset CV</t>
        </is>
      </c>
      <c r="T1527" s="223" t="inlineStr">
        <is>
          <t>Lokal</t>
        </is>
      </c>
      <c r="U1527" s="261" t="n">
        <v>74</v>
      </c>
      <c r="V1527" s="86" t="inlineStr">
        <is>
          <t>pdf</t>
        </is>
      </c>
      <c r="W1527" s="223" t="inlineStr">
        <is>
          <t>2.0 MB</t>
        </is>
      </c>
      <c r="X1527"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527" s="262" t="n">
        <v>60000</v>
      </c>
      <c r="Z1527" s="226" t="n"/>
      <c r="AA1527" s="241">
        <f>Y2070*Z2070</f>
        <v/>
      </c>
      <c r="AB1527" s="237" t="inlineStr">
        <is>
          <t>1dbd5225-cb85-46bc-8621-1fe159a41d72</t>
        </is>
      </c>
    </row>
    <row r="1528" ht="15" customHeight="1" s="283">
      <c r="A1528" s="109" t="n">
        <v>2064</v>
      </c>
      <c r="B1528" s="222">
        <f>HYPERLINK("https://mocostore.moco.co.id/catalog/"&amp;AB2073,"Klik Disini")</f>
        <v/>
      </c>
      <c r="C1528" s="223" t="inlineStr">
        <is>
          <t>Was-was Ekonomi Pandemi</t>
        </is>
      </c>
      <c r="D1528" s="223" t="n"/>
      <c r="E1528" s="223" t="inlineStr">
        <is>
          <t>Radiani Kalvari, S.Pd.K., Leni Marlin S. Lase, S.S., Martha Kaesarina, S.I.Kom., Vicky Johanna Delarosa, Nandhes Adi Firmanto, Pambudi Pulosari, S.Sos, M.A.C.E., dan Pdm. P. Budi Raharjo.</t>
        </is>
      </c>
      <c r="F1528" s="223" t="n"/>
      <c r="G1528" s="223" t="inlineStr">
        <is>
          <t>978-623-5830-93-3</t>
        </is>
      </c>
      <c r="H1528" s="223" t="inlineStr">
        <is>
          <t>Agama Kristen</t>
        </is>
      </c>
      <c r="I1528" s="258" t="inlineStr">
        <is>
          <t>Perguruan Tinggi</t>
        </is>
      </c>
      <c r="J1528" s="186" t="inlineStr">
        <is>
          <t>009.16</t>
        </is>
      </c>
      <c r="K1528" s="223" t="inlineStr">
        <is>
          <t>Edisi Ke-1</t>
        </is>
      </c>
      <c r="L1528" s="264" t="n"/>
      <c r="M1528" s="265" t="inlineStr">
        <is>
          <t>None</t>
        </is>
      </c>
      <c r="N1528" s="223" t="inlineStr">
        <is>
          <t>Indonesia</t>
        </is>
      </c>
      <c r="O1528" s="223" t="inlineStr">
        <is>
          <t>Bukan fiksi</t>
        </is>
      </c>
      <c r="P1528" s="260" t="n">
        <v>2021</v>
      </c>
      <c r="Q1528" s="260" t="n">
        <v>2021</v>
      </c>
      <c r="R1528" s="223" t="inlineStr">
        <is>
          <t>Pustaka Referensi</t>
        </is>
      </c>
      <c r="S1528" s="223" t="inlineStr">
        <is>
          <t>Andi Offset CV</t>
        </is>
      </c>
      <c r="T1528" s="223" t="inlineStr">
        <is>
          <t>Lokal</t>
        </is>
      </c>
      <c r="U1528" s="261" t="n">
        <v>111</v>
      </c>
      <c r="V1528" s="86" t="inlineStr">
        <is>
          <t>pdf</t>
        </is>
      </c>
      <c r="W1528" s="223" t="inlineStr">
        <is>
          <t>4.6 MB</t>
        </is>
      </c>
      <c r="X1528" s="225" t="inlineStr">
        <is>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is>
      </c>
      <c r="Y1528" s="262" t="n">
        <v>60000</v>
      </c>
      <c r="Z1528" s="226" t="n"/>
      <c r="AA1528" s="241">
        <f>Y2073*Z2073</f>
        <v/>
      </c>
      <c r="AB1528" s="237" t="inlineStr">
        <is>
          <t>71c079c0-d837-4f44-81c6-ab3299eb32c6</t>
        </is>
      </c>
    </row>
    <row r="1529" ht="15" customHeight="1" s="283">
      <c r="A1529" s="109" t="n">
        <v>2065</v>
      </c>
      <c r="B1529" s="222">
        <f>HYPERLINK("https://mocostore.moco.co.id/catalog/"&amp;AB2074,"Klik Disini")</f>
        <v/>
      </c>
      <c r="C1529" s="223" t="inlineStr">
        <is>
          <t>Coreldraw X8 untuk Pemula</t>
        </is>
      </c>
      <c r="D1529" s="223" t="n"/>
      <c r="E1529" s="223" t="inlineStr">
        <is>
          <t>Madcoms</t>
        </is>
      </c>
      <c r="F1529" s="223" t="inlineStr">
        <is>
          <t>978-979-29-6632-9</t>
        </is>
      </c>
      <c r="G1529" s="223" t="inlineStr">
        <is>
          <t>978-623-01-1733-6</t>
        </is>
      </c>
      <c r="H1529" s="223" t="inlineStr">
        <is>
          <t>Desain Grafis &amp; Multimedia</t>
        </is>
      </c>
      <c r="I1529" s="258" t="inlineStr">
        <is>
          <t>Perguruan Tinggi</t>
        </is>
      </c>
      <c r="J1529" s="186" t="inlineStr">
        <is>
          <t>009.05</t>
        </is>
      </c>
      <c r="K1529" s="223" t="inlineStr">
        <is>
          <t>Edisi Ke-1</t>
        </is>
      </c>
      <c r="L1529" s="264" t="n"/>
      <c r="M1529" s="265" t="inlineStr">
        <is>
          <t>Jilid 1</t>
        </is>
      </c>
      <c r="N1529" s="223" t="inlineStr">
        <is>
          <t>Indonesia</t>
        </is>
      </c>
      <c r="O1529" s="223" t="inlineStr">
        <is>
          <t>Bukan fiksi</t>
        </is>
      </c>
      <c r="P1529" s="260" t="n">
        <v>2018</v>
      </c>
      <c r="Q1529" s="260" t="n">
        <v>2021</v>
      </c>
      <c r="R1529" s="223" t="inlineStr">
        <is>
          <t>Penerbit Andi</t>
        </is>
      </c>
      <c r="S1529" s="223" t="inlineStr">
        <is>
          <t>Andi Offset CV</t>
        </is>
      </c>
      <c r="T1529" s="223" t="inlineStr">
        <is>
          <t>Lokal</t>
        </is>
      </c>
      <c r="U1529" s="261" t="n">
        <v>256</v>
      </c>
      <c r="V1529" s="86" t="inlineStr">
        <is>
          <t>pdf</t>
        </is>
      </c>
      <c r="W1529" s="223" t="inlineStr">
        <is>
          <t>18.4 MB</t>
        </is>
      </c>
      <c r="X1529" s="225" t="inlineStr">
        <is>
          <t>&lt;p&gt;Setiap pokok bahasan disertai dengan contoh latihan yang akan membantu anda dalam memahami isi materi dan pengaplikasiannya. Seri buku komputer CoerlDraw X8 untuk pemula ini sangat cocok digunakan oleh para pelajar dan pemula yang ingin mengenal dan dapat menggunakan CorelDraw X8 dengan baik.&lt;/p&gt;</t>
        </is>
      </c>
      <c r="Y1529" s="262" t="n">
        <v>80000</v>
      </c>
      <c r="Z1529" s="226" t="n"/>
      <c r="AA1529" s="241">
        <f>Y2074*Z2074</f>
        <v/>
      </c>
      <c r="AB1529" s="237" t="inlineStr">
        <is>
          <t>403ace64-264b-4992-8041-b97640e69a30</t>
        </is>
      </c>
    </row>
    <row r="1530" ht="15" customHeight="1" s="283">
      <c r="A1530" s="109" t="n">
        <v>2066</v>
      </c>
      <c r="B1530" s="222">
        <f>HYPERLINK("https://mocostore.moco.co.id/catalog/"&amp;AB2075,"Klik Disini")</f>
        <v/>
      </c>
      <c r="C1530" s="223" t="inlineStr">
        <is>
          <t>Waspadai Pola Asuh Perfeksionis</t>
        </is>
      </c>
      <c r="D1530" s="223" t="n"/>
      <c r="E1530" s="223" t="inlineStr">
        <is>
          <t>Radiani Kalvari, S.Pd.K., Leni Marlin S. Lase, S.S., Martha Kaesarina, S.I.Kom., Vicky Johanna Delarosa, Nandhes Adi Firmanto, Pambudi Pulosari, S.Sos, M.A.C.E., dan Pdm. P. Budi Raharjo.</t>
        </is>
      </c>
      <c r="F1530" s="223" t="n"/>
      <c r="G1530" s="223" t="inlineStr">
        <is>
          <t>978-623-314-137-6</t>
        </is>
      </c>
      <c r="H1530" s="223" t="inlineStr">
        <is>
          <t>Agama Kristen</t>
        </is>
      </c>
      <c r="I1530" s="258" t="inlineStr">
        <is>
          <t>Perguruan Tinggi</t>
        </is>
      </c>
      <c r="J1530" s="186" t="inlineStr">
        <is>
          <t>009.16</t>
        </is>
      </c>
      <c r="K1530" s="223" t="inlineStr">
        <is>
          <t>Edisi Ke-1</t>
        </is>
      </c>
      <c r="L1530" s="264" t="n"/>
      <c r="M1530" s="265" t="inlineStr">
        <is>
          <t>Tidak Tersedia</t>
        </is>
      </c>
      <c r="N1530" s="223" t="inlineStr">
        <is>
          <t>Indonesia</t>
        </is>
      </c>
      <c r="O1530" s="223" t="inlineStr">
        <is>
          <t>Bukan fiksi</t>
        </is>
      </c>
      <c r="P1530" s="260" t="n">
        <v>2021</v>
      </c>
      <c r="Q1530" s="260" t="n">
        <v>2021</v>
      </c>
      <c r="R1530" s="223" t="inlineStr">
        <is>
          <t>PBMR Andi</t>
        </is>
      </c>
      <c r="S1530" s="223" t="inlineStr">
        <is>
          <t>Andi Offset CV</t>
        </is>
      </c>
      <c r="T1530" s="223" t="inlineStr">
        <is>
          <t>Lokal</t>
        </is>
      </c>
      <c r="U1530" s="261" t="n">
        <v>61</v>
      </c>
      <c r="V1530" s="86" t="inlineStr">
        <is>
          <t>pdf</t>
        </is>
      </c>
      <c r="W1530" s="223" t="inlineStr">
        <is>
          <t>1.7 MB</t>
        </is>
      </c>
      <c r="X1530"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30" s="262" t="n">
        <v>60000</v>
      </c>
      <c r="Z1530" s="226" t="n"/>
      <c r="AA1530" s="241">
        <f>Y2075*Z2075</f>
        <v/>
      </c>
      <c r="AB1530" s="237" t="inlineStr">
        <is>
          <t>d1fd9f99-b0e9-4d2f-ad46-913ada8f2bbe</t>
        </is>
      </c>
    </row>
    <row r="1531" ht="15" customHeight="1" s="283">
      <c r="A1531" s="109" t="n">
        <v>2067</v>
      </c>
      <c r="B1531" s="222">
        <f>HYPERLINK("https://mocostore.moco.co.id/catalog/"&amp;AB2076,"Klik Disini")</f>
        <v/>
      </c>
      <c r="C1531" s="223" t="inlineStr">
        <is>
          <t>Diabetes Mellitus Dan Infeksi Tuberkulosis, Diagnosis Dan Pendekatan Terapi</t>
        </is>
      </c>
      <c r="D1531" s="223" t="n"/>
      <c r="E1531" s="223" t="inlineStr">
        <is>
          <t>Dr. Bernadette Dian Novita Dewi, dr,. M.Ked.</t>
        </is>
      </c>
      <c r="F1531" s="223" t="inlineStr">
        <is>
          <t>978-979-29-9912-9</t>
        </is>
      </c>
      <c r="G1531" s="223" t="inlineStr">
        <is>
          <t>978-623-01-3184-4</t>
        </is>
      </c>
      <c r="H1531" s="223" t="inlineStr">
        <is>
          <t>Kesehatan</t>
        </is>
      </c>
      <c r="I1531" s="258" t="inlineStr">
        <is>
          <t>Perguruan Tinggi</t>
        </is>
      </c>
      <c r="J1531" s="186" t="inlineStr">
        <is>
          <t>009.24</t>
        </is>
      </c>
      <c r="K1531" s="223" t="inlineStr">
        <is>
          <t>Edisi Ke-1</t>
        </is>
      </c>
      <c r="L1531" s="264" t="n"/>
      <c r="M1531" s="265" t="inlineStr">
        <is>
          <t>None</t>
        </is>
      </c>
      <c r="N1531" s="223" t="inlineStr">
        <is>
          <t>Indonesia</t>
        </is>
      </c>
      <c r="O1531" s="223" t="inlineStr">
        <is>
          <t>Bukan fiksi</t>
        </is>
      </c>
      <c r="P1531" s="260" t="n">
        <v>2019</v>
      </c>
      <c r="Q1531" s="260" t="n">
        <v>2021</v>
      </c>
      <c r="R1531" s="223" t="inlineStr">
        <is>
          <t>Penerbit Andi</t>
        </is>
      </c>
      <c r="S1531" s="223" t="inlineStr">
        <is>
          <t>Andi Offset CV</t>
        </is>
      </c>
      <c r="T1531" s="223" t="inlineStr">
        <is>
          <t>Lokal</t>
        </is>
      </c>
      <c r="U1531" s="261" t="n">
        <v>130</v>
      </c>
      <c r="V1531" s="86" t="inlineStr">
        <is>
          <t>pdf</t>
        </is>
      </c>
      <c r="W1531" s="223" t="inlineStr">
        <is>
          <t>7.3 MB</t>
        </is>
      </c>
      <c r="X1531" s="225" t="inlineStr">
        <is>
          <t>&lt;p&gt;Buku Diabetes Mellitus Dan Infeksi Tuberkulosis, Diagnosis Dan Pendekatan Terapi dapat anda dapatkan di toko buku Andi Publisher terdekat di kota anda, atau dibeli melalui website toko buku online kami Tuberkolosis (TB) paru merupakan infeksi kronis yang disebabkan oleh Mycobacterium tuberculosis (M. Tuberculosis) yang menyerang jaringan paremkim paru. Buku Diabetes Melitus dan Infeksi Tuberkulosis: Diagnosis dan Pendekatan Terapi ini memberikan informasi tentang Imunologi dan mekanisme risiko infeksi tuberculosis pada pasien diabetes mellitus. Informasi ini diharapkan dapat memberikan masukan dan ide untuk pengembangan literasi kesehatan bagi pasien diabetes melitus. Selain itu, buku ini juga memberikan informasi tentang mekanisme kegagalan terapi tuberculosis dan target pengembangan terapi dengan pendekatan imunofarmakologi. Buku ini akan sangat bermanfaat untuk memberikan informaso kepada para peneliti muda, mahasiswa, dokter tenaga kesehatan dan para pemerhati diabetes mellitus.&lt;/p&gt;</t>
        </is>
      </c>
      <c r="Y1531" s="262" t="n">
        <v>68000</v>
      </c>
      <c r="Z1531" s="226" t="n"/>
      <c r="AA1531" s="241">
        <f>Y2076*Z2076</f>
        <v/>
      </c>
      <c r="AB1531" s="237" t="inlineStr">
        <is>
          <t>3d2cdc32-8ce1-4e11-9426-8477c996b4fb</t>
        </is>
      </c>
    </row>
    <row r="1532" ht="15" customHeight="1" s="283">
      <c r="A1532" s="109" t="n">
        <v>2068</v>
      </c>
      <c r="B1532" s="222">
        <f>HYPERLINK("https://mocostore.moco.co.id/catalog/"&amp;AB2077,"Klik Disini")</f>
        <v/>
      </c>
      <c r="C1532" s="223" t="inlineStr">
        <is>
          <t>Waras di Paruh Pandemi</t>
        </is>
      </c>
      <c r="D1532" s="223" t="n"/>
      <c r="E1532" s="223" t="inlineStr">
        <is>
          <t>Radiani Kalvari, S.Pd.K., Leni Marlin S. Lase, S.S., Martha Kaesarina, S.I.Kom., Vicky Johanna Delarosa, Nandhes Adi Firmanto, Pambudi Pulosari, S.Sos, M.A.C.E., dan Pdm. P. Budi Raharjo.</t>
        </is>
      </c>
      <c r="F1532" s="223" t="n"/>
      <c r="G1532" s="223" t="inlineStr">
        <is>
          <t>978-623-6174-67-8</t>
        </is>
      </c>
      <c r="H1532" s="223" t="inlineStr">
        <is>
          <t>Agama Kristen</t>
        </is>
      </c>
      <c r="I1532" s="258" t="inlineStr">
        <is>
          <t>Perguruan Tinggi</t>
        </is>
      </c>
      <c r="J1532" s="186" t="inlineStr">
        <is>
          <t>009.16</t>
        </is>
      </c>
      <c r="K1532" s="223" t="inlineStr">
        <is>
          <t>Edisi Ke-1</t>
        </is>
      </c>
      <c r="L1532" s="264" t="n"/>
      <c r="M1532" s="265" t="inlineStr">
        <is>
          <t>Tidak Tersedia</t>
        </is>
      </c>
      <c r="N1532" s="223" t="inlineStr">
        <is>
          <t>Indonesia</t>
        </is>
      </c>
      <c r="O1532" s="223" t="inlineStr">
        <is>
          <t>Bukan fiksi</t>
        </is>
      </c>
      <c r="P1532" s="260" t="n">
        <v>2022</v>
      </c>
      <c r="Q1532" s="260" t="n">
        <v>2022</v>
      </c>
      <c r="R1532" s="223" t="inlineStr">
        <is>
          <t>Pustaka Referensi</t>
        </is>
      </c>
      <c r="S1532" s="223" t="inlineStr">
        <is>
          <t>Andi Offset CV</t>
        </is>
      </c>
      <c r="T1532" s="223" t="inlineStr">
        <is>
          <t>Lokal</t>
        </is>
      </c>
      <c r="U1532" s="261" t="n">
        <v>93</v>
      </c>
      <c r="V1532" s="86" t="inlineStr">
        <is>
          <t>pdf</t>
        </is>
      </c>
      <c r="W1532" s="223" t="inlineStr">
        <is>
          <t>2.7 MB</t>
        </is>
      </c>
      <c r="X1532" s="225" t="inlineStr">
        <is>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is>
      </c>
      <c r="Y1532" s="262" t="n">
        <v>60000</v>
      </c>
      <c r="Z1532" s="226" t="n"/>
      <c r="AA1532" s="241">
        <f>Y2077*Z2077</f>
        <v/>
      </c>
      <c r="AB1532" s="237" t="inlineStr">
        <is>
          <t>bbb5a444-5d66-4528-ba9b-f7680817d1ee</t>
        </is>
      </c>
    </row>
    <row r="1533" ht="15" customHeight="1" s="283">
      <c r="A1533" s="109" t="n">
        <v>2069</v>
      </c>
      <c r="B1533" s="222">
        <f>HYPERLINK("https://mocostore.moco.co.id/catalog/"&amp;AB2078,"Klik Disini")</f>
        <v/>
      </c>
      <c r="C1533" s="223" t="inlineStr">
        <is>
          <t>Gaya hidup enak, menurunkan berat badan - langsung langsing</t>
        </is>
      </c>
      <c r="D1533" s="223" t="n"/>
      <c r="E1533" s="223" t="inlineStr">
        <is>
          <t>Prof. Dr. Hans Tandra, SpPD-KEMD, Ph.D., FINASIM, FACE</t>
        </is>
      </c>
      <c r="F1533" s="223" t="inlineStr">
        <is>
          <t>978-623-7239-37-6</t>
        </is>
      </c>
      <c r="G1533" s="223" t="inlineStr">
        <is>
          <t>978-623-7239-38-3</t>
        </is>
      </c>
      <c r="H1533" s="223" t="inlineStr">
        <is>
          <t>Kesehatan</t>
        </is>
      </c>
      <c r="I1533" s="258" t="inlineStr">
        <is>
          <t>Perguruan Tinggi</t>
        </is>
      </c>
      <c r="J1533" s="186" t="inlineStr">
        <is>
          <t>009.24</t>
        </is>
      </c>
      <c r="K1533" s="223" t="inlineStr">
        <is>
          <t>Edisi Ke-1</t>
        </is>
      </c>
      <c r="L1533" s="264" t="n"/>
      <c r="M1533" s="265" t="inlineStr">
        <is>
          <t>Tidak Tersedia</t>
        </is>
      </c>
      <c r="N1533" s="223" t="inlineStr">
        <is>
          <t>Indonesia</t>
        </is>
      </c>
      <c r="O1533" s="223" t="inlineStr">
        <is>
          <t>Bukan fiksi</t>
        </is>
      </c>
      <c r="P1533" s="260" t="n">
        <v>2018</v>
      </c>
      <c r="Q1533" s="260" t="n">
        <v>2021</v>
      </c>
      <c r="R1533" s="223" t="inlineStr">
        <is>
          <t>Rapha Publishing</t>
        </is>
      </c>
      <c r="S1533" s="223" t="inlineStr">
        <is>
          <t>Andi Offset CV</t>
        </is>
      </c>
      <c r="T1533" s="223" t="inlineStr">
        <is>
          <t>Lokal</t>
        </is>
      </c>
      <c r="U1533" s="261" t="n">
        <v>176</v>
      </c>
      <c r="V1533" s="86" t="inlineStr">
        <is>
          <t>pdf</t>
        </is>
      </c>
      <c r="W1533" s="223" t="inlineStr">
        <is>
          <t>11.7 MB</t>
        </is>
      </c>
      <c r="X1533" s="225" t="inlineStr">
        <is>
          <t>&lt;p&gt;Semua orang perlu membaca buku ini karena gaya hidup modern cenderung membuat Anda semakin gemuk. Mengalahkan obesitas bukan hanya urusan diet atau berolahraga, melainkan juga menjalani gaya hidup yang benar. Buku ini membahas secara rinci apa dan bagaimana obesitas itu. Anda bisa menikmati makan enak dan tetap kenyang, tetapi tidak sampai menjadi gemuk, bahkan bisa menurunkan berat badan. Setelah membaca buku ini, Anda bisa hidup sehat, tidak gemuk, dan terhindar dari banyak penyakit. Anda dapat mencegah, memerangi, dan mengalahkan obesitas. Anda pasti bisa.&lt;/p&gt;</t>
        </is>
      </c>
      <c r="Y1533" s="262" t="n">
        <v>68000</v>
      </c>
      <c r="Z1533" s="226" t="n"/>
      <c r="AA1533" s="241">
        <f>Y2078*Z2078</f>
        <v/>
      </c>
      <c r="AB1533" s="237" t="inlineStr">
        <is>
          <t>7eb86346-ea6d-4290-aa26-f4c8e0e566d1</t>
        </is>
      </c>
    </row>
    <row r="1534" ht="15" customHeight="1" s="283">
      <c r="A1534" s="109" t="n">
        <v>2070</v>
      </c>
      <c r="B1534" s="222">
        <f>HYPERLINK("https://mocostore.moco.co.id/catalog/"&amp;AB2079,"Klik Disini")</f>
        <v/>
      </c>
      <c r="C1534" s="223" t="inlineStr">
        <is>
          <t>Unity Cake and Bakery</t>
        </is>
      </c>
      <c r="D1534" s="223" t="n"/>
      <c r="E1534" s="223" t="inlineStr">
        <is>
          <t>Radiani Kalvari, S.Pd.K., Leni Marlin S. Lase, S.S., Martha Kaesarina, S.I.Kom., Vicky Johanna Delarosa, Nandhes Adi Firmanto, Pambudi Pulosari, S.Sos, M.A.C.E., dan Pdm. P. Budi Raharjo.</t>
        </is>
      </c>
      <c r="F1534" s="223" t="n"/>
      <c r="G1534" s="223" t="inlineStr">
        <is>
          <t>978-623-314-117-8</t>
        </is>
      </c>
      <c r="H1534" s="223" t="inlineStr">
        <is>
          <t>Agama Kristen</t>
        </is>
      </c>
      <c r="I1534" s="258" t="inlineStr">
        <is>
          <t>Perguruan Tinggi</t>
        </is>
      </c>
      <c r="J1534" s="186" t="inlineStr">
        <is>
          <t>009.16</t>
        </is>
      </c>
      <c r="K1534" s="223" t="inlineStr">
        <is>
          <t>Edisi Ke-1</t>
        </is>
      </c>
      <c r="L1534" s="264" t="n"/>
      <c r="M1534" s="265" t="inlineStr">
        <is>
          <t>Tidak Tersedia</t>
        </is>
      </c>
      <c r="N1534" s="223" t="inlineStr">
        <is>
          <t>Indonesia</t>
        </is>
      </c>
      <c r="O1534" s="223" t="inlineStr">
        <is>
          <t>Bukan fiksi</t>
        </is>
      </c>
      <c r="P1534" s="260" t="n">
        <v>2021</v>
      </c>
      <c r="Q1534" s="260" t="n">
        <v>2021</v>
      </c>
      <c r="R1534" s="223" t="inlineStr">
        <is>
          <t>PBMR Andi</t>
        </is>
      </c>
      <c r="S1534" s="223" t="inlineStr">
        <is>
          <t>Andi Offset CV</t>
        </is>
      </c>
      <c r="T1534" s="223" t="inlineStr">
        <is>
          <t>Lokal</t>
        </is>
      </c>
      <c r="U1534" s="261" t="n">
        <v>78</v>
      </c>
      <c r="V1534" s="86" t="inlineStr">
        <is>
          <t>pdf</t>
        </is>
      </c>
      <c r="W1534" s="223" t="inlineStr">
        <is>
          <t>3.1 MB</t>
        </is>
      </c>
      <c r="X1534"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534" s="262" t="n">
        <v>60000</v>
      </c>
      <c r="Z1534" s="226" t="n"/>
      <c r="AA1534" s="241">
        <f>Y2079*Z2079</f>
        <v/>
      </c>
      <c r="AB1534" s="237" t="inlineStr">
        <is>
          <t>b1968c42-4270-40ce-8f13-3fefc64dfa92</t>
        </is>
      </c>
    </row>
    <row r="1535" ht="15" customHeight="1" s="283">
      <c r="A1535" s="109" t="n">
        <v>2071</v>
      </c>
      <c r="B1535" s="222">
        <f>HYPERLINK("https://mocostore.moco.co.id/catalog/"&amp;AB2080,"Klik Disini")</f>
        <v/>
      </c>
      <c r="C1535" s="223" t="inlineStr">
        <is>
          <t>Ulat yang melangkahi singa</t>
        </is>
      </c>
      <c r="D1535" s="223" t="n"/>
      <c r="E1535" s="223" t="inlineStr">
        <is>
          <t>Radiani Kalvari, S.Pd.K., Leni Marlin S. Lase, S.S., Martha Kaesarina, S.I.Kom., Vicky Johanna Delarosa, Nandhes Adi Firmanto, Pambudi Pulosari, S.Sos, M.A.C.E., dan Pdm. P. Budi Raharjo.</t>
        </is>
      </c>
      <c r="F1535" s="223" t="n"/>
      <c r="G1535" s="223" t="inlineStr">
        <is>
          <t>978-623-6174-66-1</t>
        </is>
      </c>
      <c r="H1535" s="223" t="inlineStr">
        <is>
          <t>Agama Kristen</t>
        </is>
      </c>
      <c r="I1535" s="258" t="inlineStr">
        <is>
          <t>Perguruan Tinggi</t>
        </is>
      </c>
      <c r="J1535" s="186" t="inlineStr">
        <is>
          <t>009.16</t>
        </is>
      </c>
      <c r="K1535" s="223" t="inlineStr">
        <is>
          <t>Edisi Ke-1</t>
        </is>
      </c>
      <c r="L1535" s="264" t="n"/>
      <c r="M1535" s="265" t="inlineStr">
        <is>
          <t>Tidak Tersedia</t>
        </is>
      </c>
      <c r="N1535" s="223" t="inlineStr">
        <is>
          <t>Indonesia</t>
        </is>
      </c>
      <c r="O1535" s="223" t="inlineStr">
        <is>
          <t>Bukan fiksi</t>
        </is>
      </c>
      <c r="P1535" s="260" t="n">
        <v>2020</v>
      </c>
      <c r="Q1535" s="260" t="n">
        <v>2021</v>
      </c>
      <c r="R1535" s="223" t="inlineStr">
        <is>
          <t>Pustaka Referensi</t>
        </is>
      </c>
      <c r="S1535" s="223" t="inlineStr">
        <is>
          <t>Andi Offset CV</t>
        </is>
      </c>
      <c r="T1535" s="223" t="inlineStr">
        <is>
          <t>Lokal</t>
        </is>
      </c>
      <c r="U1535" s="261" t="n">
        <v>62</v>
      </c>
      <c r="V1535" s="86" t="inlineStr">
        <is>
          <t>pdf</t>
        </is>
      </c>
      <c r="W1535" s="223" t="inlineStr">
        <is>
          <t>3.5 MB</t>
        </is>
      </c>
      <c r="X1535"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535" s="262" t="n">
        <v>60000</v>
      </c>
      <c r="Z1535" s="226" t="n"/>
      <c r="AA1535" s="241">
        <f>Y2080*Z2080</f>
        <v/>
      </c>
      <c r="AB1535" s="237" t="inlineStr">
        <is>
          <t>b1b1554c-e2d9-4b06-8675-b78dfd4c23e8</t>
        </is>
      </c>
    </row>
    <row r="1536" ht="15" customHeight="1" s="283">
      <c r="A1536" s="109" t="n">
        <v>2072</v>
      </c>
      <c r="B1536" s="222">
        <f>HYPERLINK("https://mocostore.moco.co.id/catalog/"&amp;AB2081,"Klik Disini")</f>
        <v/>
      </c>
      <c r="C1536" s="223" t="inlineStr">
        <is>
          <t>HEALTHY EATING-Kesehatan Dimulai dari Meja Makan</t>
        </is>
      </c>
      <c r="D1536" s="223" t="n"/>
      <c r="E1536" s="223" t="inlineStr">
        <is>
          <t>Yohanes Sunardi</t>
        </is>
      </c>
      <c r="F1536" s="223" t="inlineStr">
        <is>
          <t>978-623-7239-33-8</t>
        </is>
      </c>
      <c r="G1536" s="223" t="inlineStr">
        <is>
          <t>978-623-7239-34-5</t>
        </is>
      </c>
      <c r="H1536" s="223" t="inlineStr">
        <is>
          <t>Kesehatan</t>
        </is>
      </c>
      <c r="I1536" s="258" t="inlineStr">
        <is>
          <t>Perguruan Tinggi</t>
        </is>
      </c>
      <c r="J1536" s="186" t="inlineStr">
        <is>
          <t>009.24</t>
        </is>
      </c>
      <c r="K1536" s="264" t="inlineStr">
        <is>
          <t>Edisi Ke-1</t>
        </is>
      </c>
      <c r="L1536" s="264" t="n"/>
      <c r="M1536" s="265" t="inlineStr">
        <is>
          <t>Tidak Tersedia</t>
        </is>
      </c>
      <c r="N1536" s="223" t="inlineStr">
        <is>
          <t>Indonesia</t>
        </is>
      </c>
      <c r="O1536" s="223" t="inlineStr">
        <is>
          <t>Bukan fiksi</t>
        </is>
      </c>
      <c r="P1536" s="260" t="n">
        <v>2019</v>
      </c>
      <c r="Q1536" s="260" t="n">
        <v>2021</v>
      </c>
      <c r="R1536" s="223" t="inlineStr">
        <is>
          <t>Rapha Publishing</t>
        </is>
      </c>
      <c r="S1536" s="223" t="inlineStr">
        <is>
          <t>Andi Offset CV</t>
        </is>
      </c>
      <c r="T1536" s="223" t="inlineStr">
        <is>
          <t>Lokal</t>
        </is>
      </c>
      <c r="U1536" s="261" t="n">
        <v>127</v>
      </c>
      <c r="V1536" s="86" t="inlineStr">
        <is>
          <t>pdf</t>
        </is>
      </c>
      <c r="W1536" s="223" t="inlineStr">
        <is>
          <t>4.7 MB</t>
        </is>
      </c>
      <c r="X1536" s="225" t="inlineStr">
        <is>
          <t>&lt;p&gt;Buku ini mengupas tentang kesehatan yang mula-mula bisa dilakukan dengan apa yang kita makan di meja makan. Singkatnya merubah pola makan kita untuk menjadi lebih sehat.&lt;/p&gt;</t>
        </is>
      </c>
      <c r="Y1536" s="262" t="n">
        <v>88000</v>
      </c>
      <c r="Z1536" s="226" t="n"/>
      <c r="AA1536" s="241">
        <f>Y2081*Z2081</f>
        <v/>
      </c>
      <c r="AB1536" s="237" t="inlineStr">
        <is>
          <t>06a2d239-daac-433a-8d0d-ba512b1618db</t>
        </is>
      </c>
    </row>
    <row r="1537" ht="15" customHeight="1" s="283">
      <c r="A1537" s="109" t="n">
        <v>2075</v>
      </c>
      <c r="B1537" s="222">
        <f>HYPERLINK("https://mocostore.moco.co.id/catalog/"&amp;AB2084,"Klik Disini")</f>
        <v/>
      </c>
      <c r="C1537" s="223" t="inlineStr">
        <is>
          <t>Tongkat Didikan Bagi Anak</t>
        </is>
      </c>
      <c r="D1537" s="223" t="n"/>
      <c r="E1537" s="223" t="inlineStr">
        <is>
          <t>Radiani Kalvari, S.Pd.K., Leni Marlin S. Lase, S.S., Martha Kaesarina, S.I.Kom., Vicky Johanna Delarosa, Nandhes Adi Firmanto, Pambudi Pulosari, S.Sos, M.A.C.E., dan Pdm. P. Budi Raharjo.</t>
        </is>
      </c>
      <c r="F1537" s="223" t="n"/>
      <c r="G1537" s="223" t="inlineStr">
        <is>
          <t>978-623-314-123-9</t>
        </is>
      </c>
      <c r="H1537" s="223" t="inlineStr">
        <is>
          <t>Agama Kristen</t>
        </is>
      </c>
      <c r="I1537" s="258" t="inlineStr">
        <is>
          <t>Perguruan Tinggi</t>
        </is>
      </c>
      <c r="J1537" s="186" t="inlineStr">
        <is>
          <t>009.16</t>
        </is>
      </c>
      <c r="K1537" s="223" t="inlineStr">
        <is>
          <t>Tidak Tersedia</t>
        </is>
      </c>
      <c r="L1537" s="264" t="n"/>
      <c r="M1537" s="265" t="inlineStr">
        <is>
          <t>Tidak Tersedia</t>
        </is>
      </c>
      <c r="N1537" s="223" t="inlineStr">
        <is>
          <t>Indonesia</t>
        </is>
      </c>
      <c r="O1537" s="223" t="inlineStr">
        <is>
          <t>Bukan fiksi</t>
        </is>
      </c>
      <c r="P1537" s="260" t="n">
        <v>2021</v>
      </c>
      <c r="Q1537" s="260" t="n">
        <v>2021</v>
      </c>
      <c r="R1537" s="223" t="inlineStr">
        <is>
          <t>PBMR Andi</t>
        </is>
      </c>
      <c r="S1537" s="223" t="inlineStr">
        <is>
          <t>Andi Offset CV</t>
        </is>
      </c>
      <c r="T1537" s="223" t="inlineStr">
        <is>
          <t>Lokal</t>
        </is>
      </c>
      <c r="U1537" s="261" t="n">
        <v>83</v>
      </c>
      <c r="V1537" s="86" t="inlineStr">
        <is>
          <t>pdf</t>
        </is>
      </c>
      <c r="W1537" s="223" t="inlineStr">
        <is>
          <t>2.9 MB</t>
        </is>
      </c>
      <c r="X1537"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37" s="262" t="n">
        <v>60000</v>
      </c>
      <c r="Z1537" s="226" t="n"/>
      <c r="AA1537" s="241">
        <f>Y2084*Z2084</f>
        <v/>
      </c>
      <c r="AB1537" s="237" t="inlineStr">
        <is>
          <t>bc627f4b-16b0-40dd-9bc4-e5bbbacc3059</t>
        </is>
      </c>
    </row>
    <row r="1538" ht="15" customHeight="1" s="283">
      <c r="A1538" s="109" t="n">
        <v>2076</v>
      </c>
      <c r="B1538" s="222">
        <f>HYPERLINK("https://mocostore.moco.co.id/catalog/"&amp;AB2085,"Klik Disini")</f>
        <v/>
      </c>
      <c r="C1538" s="223" t="inlineStr">
        <is>
          <t>Tidak Anti Kritik</t>
        </is>
      </c>
      <c r="D1538" s="223" t="n"/>
      <c r="E1538" s="223" t="inlineStr">
        <is>
          <t>Radiani Kalvari, S.Pd.K., Leni Marlin S. Lase, S.S., Martha Kaesarina, S.I.Kom., Vicky Johanna Delarosa, Nandhes Adi Firmanto, Pambudi Pulosari, S.Sos, M.A.C.E., dan Pdm. P. Budi Raharjo.</t>
        </is>
      </c>
      <c r="F1538" s="223" t="n"/>
      <c r="G1538" s="223" t="inlineStr">
        <is>
          <t>978-623-314-354-7</t>
        </is>
      </c>
      <c r="H1538" s="223" t="inlineStr">
        <is>
          <t>Agama Kristen</t>
        </is>
      </c>
      <c r="I1538" s="258" t="inlineStr">
        <is>
          <t>Perguruan Tinggi</t>
        </is>
      </c>
      <c r="J1538" s="186" t="inlineStr">
        <is>
          <t>009.16</t>
        </is>
      </c>
      <c r="K1538" s="223" t="inlineStr">
        <is>
          <t>Edisi Ke-1</t>
        </is>
      </c>
      <c r="L1538" s="264" t="n"/>
      <c r="M1538" s="265" t="inlineStr">
        <is>
          <t>Tidak Tersedia</t>
        </is>
      </c>
      <c r="N1538" s="223" t="inlineStr">
        <is>
          <t>Indonesia</t>
        </is>
      </c>
      <c r="O1538" s="223" t="inlineStr">
        <is>
          <t>Bukan fiksi</t>
        </is>
      </c>
      <c r="P1538" s="260" t="n">
        <v>2020</v>
      </c>
      <c r="Q1538" s="260" t="n">
        <v>2021</v>
      </c>
      <c r="R1538" s="223" t="inlineStr">
        <is>
          <t>PBMR Andi</t>
        </is>
      </c>
      <c r="S1538" s="223" t="inlineStr">
        <is>
          <t>Andi Offset CV</t>
        </is>
      </c>
      <c r="T1538" s="223" t="inlineStr">
        <is>
          <t>Lokal</t>
        </is>
      </c>
      <c r="U1538" s="261" t="n">
        <v>83</v>
      </c>
      <c r="V1538" s="86" t="inlineStr">
        <is>
          <t>pdf</t>
        </is>
      </c>
      <c r="W1538" s="223" t="inlineStr">
        <is>
          <t>1.5 MB</t>
        </is>
      </c>
      <c r="X1538"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38" s="262" t="n">
        <v>60000</v>
      </c>
      <c r="Z1538" s="226" t="n"/>
      <c r="AA1538" s="241">
        <f>Y2085*Z2085</f>
        <v/>
      </c>
      <c r="AB1538" s="237" t="inlineStr">
        <is>
          <t>9c803f7d-37ad-4658-abc4-635069a49bbf</t>
        </is>
      </c>
    </row>
    <row r="1539" ht="15" customHeight="1" s="283">
      <c r="A1539" s="109" t="n">
        <v>2077</v>
      </c>
      <c r="B1539" s="222">
        <f>HYPERLINK("https://mocostore.moco.co.id/catalog/"&amp;AB2086,"Klik Disini")</f>
        <v/>
      </c>
      <c r="C1539" s="223" t="inlineStr">
        <is>
          <t>The Worst Recession, Di Manakah Tuhan?</t>
        </is>
      </c>
      <c r="D1539" s="223" t="n"/>
      <c r="E1539" s="223" t="inlineStr">
        <is>
          <t>Radiani Kalvari, S.Pd.K., Leni Marlin S. Lase, S.S., Martha Kaesarina, S.I.Kom., Vicky Johanna Delarosa, Nandhes Adi Firmanto, Pambudi Pulosari, S.Sos, M.A.C.E., dan Pdm. P. Budi Raharjo.</t>
        </is>
      </c>
      <c r="F1539" s="223" t="n"/>
      <c r="G1539" s="223" t="inlineStr">
        <is>
          <t>978-623-314-126-0</t>
        </is>
      </c>
      <c r="H1539" s="223" t="inlineStr">
        <is>
          <t>Agama Kristen</t>
        </is>
      </c>
      <c r="I1539" s="258" t="inlineStr">
        <is>
          <t>Perguruan Tinggi</t>
        </is>
      </c>
      <c r="J1539" s="186" t="inlineStr">
        <is>
          <t>009.16</t>
        </is>
      </c>
      <c r="K1539" s="223" t="inlineStr">
        <is>
          <t>Edisi Ke-1</t>
        </is>
      </c>
      <c r="L1539" s="264" t="n"/>
      <c r="M1539" s="265" t="inlineStr">
        <is>
          <t>Tidak Tersedia</t>
        </is>
      </c>
      <c r="N1539" s="223" t="inlineStr">
        <is>
          <t>Indonesia</t>
        </is>
      </c>
      <c r="O1539" s="223" t="inlineStr">
        <is>
          <t>Bukan fiksi</t>
        </is>
      </c>
      <c r="P1539" s="260" t="n">
        <v>2021</v>
      </c>
      <c r="Q1539" s="260" t="n">
        <v>2021</v>
      </c>
      <c r="R1539" s="223" t="inlineStr">
        <is>
          <t>Pustaka Referensi</t>
        </is>
      </c>
      <c r="S1539" s="223" t="inlineStr">
        <is>
          <t>Andi Offset CV</t>
        </is>
      </c>
      <c r="T1539" s="223" t="inlineStr">
        <is>
          <t>Lokal</t>
        </is>
      </c>
      <c r="U1539" s="261" t="n">
        <v>82</v>
      </c>
      <c r="V1539" s="86" t="inlineStr">
        <is>
          <t>pdf</t>
        </is>
      </c>
      <c r="W1539" s="223" t="inlineStr">
        <is>
          <t>2.7 MB</t>
        </is>
      </c>
      <c r="X153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39" s="262" t="n">
        <v>60000</v>
      </c>
      <c r="Z1539" s="226" t="n"/>
      <c r="AA1539" s="241">
        <f>Y2086*Z2086</f>
        <v/>
      </c>
      <c r="AB1539" s="237" t="inlineStr">
        <is>
          <t>0503b2c8-70ab-4a3e-97e9-ee4f9a80ef5a</t>
        </is>
      </c>
    </row>
    <row r="1540" ht="15" customHeight="1" s="283">
      <c r="A1540" s="109" t="n">
        <v>2078</v>
      </c>
      <c r="B1540" s="222">
        <f>HYPERLINK("https://mocostore.moco.co.id/catalog/"&amp;AB2087,"Klik Disini")</f>
        <v/>
      </c>
      <c r="C1540" s="223" t="inlineStr">
        <is>
          <t>Terpanggil dari Kebencian</t>
        </is>
      </c>
      <c r="D1540" s="223" t="n"/>
      <c r="E1540" s="223" t="inlineStr">
        <is>
          <t>Radiani Kalvari, S.Pd.K., Leni Marlin S. Lase, S.S., Martha Kaesarina, S.I.Kom., Vicky Johanna Delarosa, Nandhes Adi Firmanto, Pambudi Pulosari, S.Sos, M.A.C.E., dan Pdm. P. Budi Raharjo.</t>
        </is>
      </c>
      <c r="F1540" s="223" t="n"/>
      <c r="G1540" s="223" t="inlineStr">
        <is>
          <t>978-623-314-105-5</t>
        </is>
      </c>
      <c r="H1540" s="223" t="inlineStr">
        <is>
          <t>Agama Kristen</t>
        </is>
      </c>
      <c r="I1540" s="258" t="inlineStr">
        <is>
          <t>Perguruan Tinggi</t>
        </is>
      </c>
      <c r="J1540" s="186" t="inlineStr">
        <is>
          <t>009.16</t>
        </is>
      </c>
      <c r="K1540" s="223" t="inlineStr">
        <is>
          <t>Tidak Tersedia</t>
        </is>
      </c>
      <c r="L1540" s="264" t="n"/>
      <c r="M1540" s="265" t="inlineStr">
        <is>
          <t>Tidak Tersedia</t>
        </is>
      </c>
      <c r="N1540" s="223" t="inlineStr">
        <is>
          <t>Indonesia</t>
        </is>
      </c>
      <c r="O1540" s="223" t="inlineStr">
        <is>
          <t>Bukan fiksi</t>
        </is>
      </c>
      <c r="P1540" s="260" t="n">
        <v>2021</v>
      </c>
      <c r="Q1540" s="260" t="n">
        <v>2021</v>
      </c>
      <c r="R1540" s="223" t="inlineStr">
        <is>
          <t>PBMR Andi</t>
        </is>
      </c>
      <c r="S1540" s="223" t="inlineStr">
        <is>
          <t>Andi Offset CV</t>
        </is>
      </c>
      <c r="T1540" s="223" t="inlineStr">
        <is>
          <t>Lokal</t>
        </is>
      </c>
      <c r="U1540" s="261" t="n">
        <v>76</v>
      </c>
      <c r="V1540" s="86" t="inlineStr">
        <is>
          <t>pdf</t>
        </is>
      </c>
      <c r="W1540" s="223" t="inlineStr">
        <is>
          <t>1.7 MB</t>
        </is>
      </c>
      <c r="X1540"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540" s="262" t="n">
        <v>60000</v>
      </c>
      <c r="Z1540" s="226" t="n"/>
      <c r="AA1540" s="241">
        <f>Y2087*Z2087</f>
        <v/>
      </c>
      <c r="AB1540" s="237" t="inlineStr">
        <is>
          <t>f6515743-ab65-4284-b9a1-00da2909ac5d</t>
        </is>
      </c>
    </row>
    <row r="1541" ht="15" customHeight="1" s="283">
      <c r="A1541" s="109" t="n">
        <v>2079</v>
      </c>
      <c r="B1541" s="222">
        <f>HYPERLINK("https://mocostore.moco.co.id/catalog/"&amp;AB2088,"Klik Disini")</f>
        <v/>
      </c>
      <c r="C1541" s="223" t="inlineStr">
        <is>
          <t>Terawan &amp; Covid</t>
        </is>
      </c>
      <c r="D1541" s="223" t="n"/>
      <c r="E1541" s="223" t="inlineStr">
        <is>
          <t>Radiani Kalvari, S.Pd.K., Leni Marlin S. Lase, S.S., Martha Kaesarina, S.I.Kom., Vicky Johanna Delarosa, Nandhes Adi Firmanto, Pambudi Pulosari, S.Sos, M.A.C.E., dan Pdm. P. Budi Raharjo.</t>
        </is>
      </c>
      <c r="F1541" s="223" t="n"/>
      <c r="G1541" s="223" t="inlineStr">
        <is>
          <t>978-623-314-353-0</t>
        </is>
      </c>
      <c r="H1541" s="223" t="inlineStr">
        <is>
          <t>Agama Kristen</t>
        </is>
      </c>
      <c r="I1541" s="258" t="inlineStr">
        <is>
          <t>Perguruan Tinggi</t>
        </is>
      </c>
      <c r="J1541" s="186" t="inlineStr">
        <is>
          <t>009.16</t>
        </is>
      </c>
      <c r="K1541" s="264" t="inlineStr">
        <is>
          <t>Edisi Ke-1</t>
        </is>
      </c>
      <c r="L1541" s="264" t="n"/>
      <c r="M1541" s="265" t="inlineStr">
        <is>
          <t>None</t>
        </is>
      </c>
      <c r="N1541" s="223" t="inlineStr">
        <is>
          <t>Indonesia</t>
        </is>
      </c>
      <c r="O1541" s="223" t="inlineStr">
        <is>
          <t>Bukan fiksi</t>
        </is>
      </c>
      <c r="P1541" s="260" t="n">
        <v>2020</v>
      </c>
      <c r="Q1541" s="260" t="n">
        <v>2021</v>
      </c>
      <c r="R1541" s="223" t="inlineStr">
        <is>
          <t>PBMR Andi</t>
        </is>
      </c>
      <c r="S1541" s="223" t="inlineStr">
        <is>
          <t>Andi Offset CV</t>
        </is>
      </c>
      <c r="T1541" s="223" t="inlineStr">
        <is>
          <t>Lokal</t>
        </is>
      </c>
      <c r="U1541" s="261" t="n">
        <v>124</v>
      </c>
      <c r="V1541" s="86" t="inlineStr">
        <is>
          <t>pdf</t>
        </is>
      </c>
      <c r="W1541" s="223" t="inlineStr">
        <is>
          <t>2.9 MB</t>
        </is>
      </c>
      <c r="X154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41" s="262" t="n">
        <v>60000</v>
      </c>
      <c r="Z1541" s="226" t="n"/>
      <c r="AA1541" s="241">
        <f>Y2088*Z2088</f>
        <v/>
      </c>
      <c r="AB1541" s="237" t="inlineStr">
        <is>
          <t>c2a707d1-47fb-4668-9b05-6ff56bde7693</t>
        </is>
      </c>
    </row>
    <row r="1542" ht="15" customHeight="1" s="283">
      <c r="A1542" s="109" t="n">
        <v>2080</v>
      </c>
      <c r="B1542" s="222">
        <f>HYPERLINK("https://mocostore.moco.co.id/catalog/"&amp;AB2089,"Klik Disini")</f>
        <v/>
      </c>
      <c r="C1542" s="223" t="inlineStr">
        <is>
          <t>Tatkala Kesehatan Semakin Mahal</t>
        </is>
      </c>
      <c r="D1542" s="223" t="n"/>
      <c r="E1542" s="223" t="inlineStr">
        <is>
          <t>Radiani Kalvari, S.Pd.K., Leni Marlin S. Lase, S.S., Martha Kaesarina, S.I.Kom., Vicky Johanna Delarosa, Nandhes Adi Firmanto, Pambudi Pulosari, S.Sos, M.A.C.E., dan Pdm. P. Budi Raharjo.</t>
        </is>
      </c>
      <c r="F1542" s="223" t="n"/>
      <c r="G1542" s="223" t="inlineStr">
        <is>
          <t>978-623-6174-79-1</t>
        </is>
      </c>
      <c r="H1542" s="223" t="inlineStr">
        <is>
          <t>Agama Kristen</t>
        </is>
      </c>
      <c r="I1542" s="258" t="inlineStr">
        <is>
          <t>Perguruan Tinggi</t>
        </is>
      </c>
      <c r="J1542" s="186" t="inlineStr">
        <is>
          <t>009.16</t>
        </is>
      </c>
      <c r="K1542" s="223" t="inlineStr">
        <is>
          <t>Edisi Ke-1</t>
        </is>
      </c>
      <c r="L1542" s="264" t="n"/>
      <c r="M1542" s="265" t="inlineStr">
        <is>
          <t>Tidak Tersedia</t>
        </is>
      </c>
      <c r="N1542" s="223" t="inlineStr">
        <is>
          <t>Indonesia</t>
        </is>
      </c>
      <c r="O1542" s="223" t="inlineStr">
        <is>
          <t>Bukan fiksi</t>
        </is>
      </c>
      <c r="P1542" s="260" t="n">
        <v>2020</v>
      </c>
      <c r="Q1542" s="260" t="n">
        <v>2021</v>
      </c>
      <c r="R1542" s="223" t="inlineStr">
        <is>
          <t>PBMR Andi</t>
        </is>
      </c>
      <c r="S1542" s="223" t="inlineStr">
        <is>
          <t>Andi Offset CV</t>
        </is>
      </c>
      <c r="T1542" s="223" t="inlineStr">
        <is>
          <t>Lokal</t>
        </is>
      </c>
      <c r="U1542" s="261" t="n">
        <v>61</v>
      </c>
      <c r="V1542" s="86" t="inlineStr">
        <is>
          <t>pdf</t>
        </is>
      </c>
      <c r="W1542" s="223" t="inlineStr">
        <is>
          <t>3.8 MB</t>
        </is>
      </c>
      <c r="X1542" s="225" t="inlineStr">
        <is>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is>
      </c>
      <c r="Y1542" s="262" t="n">
        <v>60000</v>
      </c>
      <c r="Z1542" s="226" t="n"/>
      <c r="AA1542" s="241">
        <f>Y2089*Z2089</f>
        <v/>
      </c>
      <c r="AB1542" s="237" t="inlineStr">
        <is>
          <t>85423dbc-30a4-413b-95d0-ff233ba6ee22</t>
        </is>
      </c>
    </row>
    <row r="1543" ht="15" customHeight="1" s="283">
      <c r="A1543" s="109" t="n">
        <v>2083</v>
      </c>
      <c r="B1543" s="222">
        <f>HYPERLINK("https://mocostore.moco.co.id/catalog/"&amp;AB2092,"Klik Disini")</f>
        <v/>
      </c>
      <c r="C1543" s="223" t="inlineStr">
        <is>
          <t>Si Bola Pingpong</t>
        </is>
      </c>
      <c r="D1543" s="223" t="n"/>
      <c r="E1543" s="223" t="inlineStr">
        <is>
          <t>Niken</t>
        </is>
      </c>
      <c r="F1543" s="223" t="n"/>
      <c r="G1543" s="223" t="inlineStr">
        <is>
          <t>978-623-8117-14-7</t>
        </is>
      </c>
      <c r="H1543" s="223" t="inlineStr">
        <is>
          <t>Agama Kristen</t>
        </is>
      </c>
      <c r="I1543" s="258" t="inlineStr">
        <is>
          <t>Perguruan Tinggi</t>
        </is>
      </c>
      <c r="J1543" s="186" t="inlineStr">
        <is>
          <t>009.16</t>
        </is>
      </c>
      <c r="K1543" s="223" t="inlineStr">
        <is>
          <t>Edisi Ke-1</t>
        </is>
      </c>
      <c r="L1543" s="264" t="n"/>
      <c r="M1543" s="265" t="inlineStr">
        <is>
          <t>Tidak Tersedia</t>
        </is>
      </c>
      <c r="N1543" s="223" t="inlineStr">
        <is>
          <t>Indonesia</t>
        </is>
      </c>
      <c r="O1543" s="223" t="inlineStr">
        <is>
          <t>Bukan fiksi</t>
        </is>
      </c>
      <c r="P1543" s="260" t="n">
        <v>2021</v>
      </c>
      <c r="Q1543" s="260" t="n">
        <v>2021</v>
      </c>
      <c r="R1543" s="223" t="inlineStr">
        <is>
          <t>Cahaya Harapan</t>
        </is>
      </c>
      <c r="S1543" s="223" t="inlineStr">
        <is>
          <t>Andi Offset CV</t>
        </is>
      </c>
      <c r="T1543" s="223" t="inlineStr">
        <is>
          <t>Lokal</t>
        </is>
      </c>
      <c r="U1543" s="261" t="n">
        <v>69</v>
      </c>
      <c r="V1543" s="86" t="inlineStr">
        <is>
          <t>pdf</t>
        </is>
      </c>
      <c r="W1543" s="223" t="inlineStr">
        <is>
          <t>1.3 MB</t>
        </is>
      </c>
      <c r="X1543"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543" s="262" t="n">
        <v>60000</v>
      </c>
      <c r="Z1543" s="226" t="n"/>
      <c r="AA1543" s="241">
        <f>Y2092*Z2092</f>
        <v/>
      </c>
      <c r="AB1543" s="237" t="inlineStr">
        <is>
          <t>2e43be4b-baf4-4ca0-ad16-ded752591062</t>
        </is>
      </c>
    </row>
    <row r="1544" ht="15" customHeight="1" s="283">
      <c r="A1544" s="109" t="n">
        <v>2085</v>
      </c>
      <c r="B1544" s="222">
        <f>HYPERLINK("https://mocostore.moco.co.id/catalog/"&amp;AB2094,"Klik Disini")</f>
        <v/>
      </c>
      <c r="C1544" s="223" t="inlineStr">
        <is>
          <t>Setia Memuji Tuhan Walau Hanya Satu Ginjal</t>
        </is>
      </c>
      <c r="D1544" s="223" t="n"/>
      <c r="E1544" s="223" t="inlineStr">
        <is>
          <t>Radiani Kalvari, S.Pd.K., Leni Marlin S. Lase, S.S., Martha Kaesarina, S.I.Kom., Vicky Johanna Delarosa, Nandhes Adi Firmanto, Pambudi Pulosari, S.Sos, M.A.C.E., dan Pdm. P. Budi Raharjo.</t>
        </is>
      </c>
      <c r="F1544" s="223" t="n"/>
      <c r="G1544" s="223" t="inlineStr">
        <is>
          <t>978-623-5830-92-6</t>
        </is>
      </c>
      <c r="H1544" s="223" t="inlineStr">
        <is>
          <t>Agama Kristen</t>
        </is>
      </c>
      <c r="I1544" s="258" t="inlineStr">
        <is>
          <t>Perguruan Tinggi</t>
        </is>
      </c>
      <c r="J1544" s="186" t="inlineStr">
        <is>
          <t>009.16</t>
        </is>
      </c>
      <c r="K1544" s="264" t="inlineStr">
        <is>
          <t>Edisi Ke-1</t>
        </is>
      </c>
      <c r="L1544" s="264" t="n"/>
      <c r="M1544" s="265" t="inlineStr">
        <is>
          <t>Tidak Tersedia</t>
        </is>
      </c>
      <c r="N1544" s="223" t="inlineStr">
        <is>
          <t>Indonesia</t>
        </is>
      </c>
      <c r="O1544" s="223" t="inlineStr">
        <is>
          <t>Bukan fiksi</t>
        </is>
      </c>
      <c r="P1544" s="260" t="n">
        <v>2021</v>
      </c>
      <c r="Q1544" s="260" t="n">
        <v>2021</v>
      </c>
      <c r="R1544" s="223" t="inlineStr">
        <is>
          <t>Pustaka Referensi</t>
        </is>
      </c>
      <c r="S1544" s="223" t="inlineStr">
        <is>
          <t>Andi Offset CV</t>
        </is>
      </c>
      <c r="T1544" s="223" t="inlineStr">
        <is>
          <t>Lokal</t>
        </is>
      </c>
      <c r="U1544" s="261" t="n">
        <v>139</v>
      </c>
      <c r="V1544" s="86" t="inlineStr">
        <is>
          <t>pdf</t>
        </is>
      </c>
      <c r="W1544" s="223" t="inlineStr">
        <is>
          <t>1.7 MB</t>
        </is>
      </c>
      <c r="X1544"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44" s="262" t="n">
        <v>60000</v>
      </c>
      <c r="Z1544" s="226" t="n"/>
      <c r="AA1544" s="241">
        <f>Y2094*Z2094</f>
        <v/>
      </c>
      <c r="AB1544" s="237" t="inlineStr">
        <is>
          <t>ef133c15-1871-496a-82e9-0b0862128de3</t>
        </is>
      </c>
    </row>
    <row r="1545" ht="15" customHeight="1" s="283">
      <c r="A1545" s="109" t="n">
        <v>2092</v>
      </c>
      <c r="B1545" s="222">
        <f>HYPERLINK("https://mocostore.moco.co.id/catalog/"&amp;AB2101,"Klik Disini")</f>
        <v/>
      </c>
      <c r="C1545" s="223" t="inlineStr">
        <is>
          <t>"Bisakah Yesus Bersalah?" adalah Pertanyaan Salah</t>
        </is>
      </c>
      <c r="D1545" s="223" t="n"/>
      <c r="E1545" s="223" t="inlineStr">
        <is>
          <t>Benni E.Matindas</t>
        </is>
      </c>
      <c r="F1545" s="223" t="n"/>
      <c r="G1545" s="223" t="inlineStr">
        <is>
          <t>978-623-314-274-8</t>
        </is>
      </c>
      <c r="H1545" s="223" t="inlineStr">
        <is>
          <t>Agama Kristen</t>
        </is>
      </c>
      <c r="I1545" s="258" t="inlineStr">
        <is>
          <t>Perguruan Tinggi</t>
        </is>
      </c>
      <c r="J1545" s="186" t="inlineStr">
        <is>
          <t>009.16</t>
        </is>
      </c>
      <c r="K1545" s="223" t="inlineStr">
        <is>
          <t>Edisi Ke-1</t>
        </is>
      </c>
      <c r="L1545" s="264" t="n"/>
      <c r="M1545" s="265" t="inlineStr">
        <is>
          <t>Tidak Tersedia</t>
        </is>
      </c>
      <c r="N1545" s="223" t="inlineStr">
        <is>
          <t>Indonesia</t>
        </is>
      </c>
      <c r="O1545" s="223" t="inlineStr">
        <is>
          <t>Bukan fiksi</t>
        </is>
      </c>
      <c r="P1545" s="260" t="n">
        <v>2021</v>
      </c>
      <c r="Q1545" s="260" t="n">
        <v>2021</v>
      </c>
      <c r="R1545" s="223" t="inlineStr">
        <is>
          <t>Pustaka Referensi</t>
        </is>
      </c>
      <c r="S1545" s="223" t="inlineStr">
        <is>
          <t>Andi Offset CV</t>
        </is>
      </c>
      <c r="T1545" s="223" t="inlineStr">
        <is>
          <t>Lokal</t>
        </is>
      </c>
      <c r="U1545" s="261" t="n">
        <v>67</v>
      </c>
      <c r="V1545" s="86" t="inlineStr">
        <is>
          <t>pdf</t>
        </is>
      </c>
      <c r="W1545" s="223" t="inlineStr">
        <is>
          <t>3.3 MB</t>
        </is>
      </c>
      <c r="X1545"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545" s="262" t="n">
        <v>60000</v>
      </c>
      <c r="Z1545" s="226" t="n"/>
      <c r="AA1545" s="241">
        <f>Y2101*Z2101</f>
        <v/>
      </c>
      <c r="AB1545" s="237" t="inlineStr">
        <is>
          <t>65845b87-fdca-4c6d-b3e6-f42bda31037e</t>
        </is>
      </c>
    </row>
    <row r="1546" ht="15" customHeight="1" s="283">
      <c r="A1546" s="109" t="n">
        <v>2093</v>
      </c>
      <c r="B1546" s="222">
        <f>HYPERLINK("https://mocostore.moco.co.id/catalog/"&amp;AB2102,"Klik Disini")</f>
        <v/>
      </c>
      <c r="C1546" s="223" t="inlineStr">
        <is>
          <t>â€˜Selenâ€™ Tapi Keren</t>
        </is>
      </c>
      <c r="D1546" s="223" t="n"/>
      <c r="E1546" s="223" t="inlineStr">
        <is>
          <t>Radiani Kalvari, S.Pd.K., Leni Marlin S. Lase, S.S., Martha Kaesarina, S.I.Kom., Vicky Johanna Delarosa, Nandhes Adi Firmanto, Pambudi Pulosari, S.Sos, M.A.C.E., dan Pdm. P. Budi Raharjo.</t>
        </is>
      </c>
      <c r="F1546" s="223" t="n"/>
      <c r="G1546" s="223" t="inlineStr">
        <is>
          <t>978-623-314-275-5</t>
        </is>
      </c>
      <c r="H1546" s="223" t="inlineStr">
        <is>
          <t>Agama Kristen</t>
        </is>
      </c>
      <c r="I1546" s="258" t="inlineStr">
        <is>
          <t>Perguruan Tinggi</t>
        </is>
      </c>
      <c r="J1546" s="186" t="inlineStr">
        <is>
          <t>009.16</t>
        </is>
      </c>
      <c r="K1546" s="223" t="inlineStr">
        <is>
          <t>Edisi Ke-1</t>
        </is>
      </c>
      <c r="L1546" s="264" t="n"/>
      <c r="M1546" s="265" t="inlineStr">
        <is>
          <t>Tidak Tersedia</t>
        </is>
      </c>
      <c r="N1546" s="223" t="inlineStr">
        <is>
          <t>Indonesia</t>
        </is>
      </c>
      <c r="O1546" s="223" t="inlineStr">
        <is>
          <t>Bukan fiksi</t>
        </is>
      </c>
      <c r="P1546" s="260" t="n">
        <v>2021</v>
      </c>
      <c r="Q1546" s="260" t="n">
        <v>2021</v>
      </c>
      <c r="R1546" s="223" t="inlineStr">
        <is>
          <t>PBMR Andi</t>
        </is>
      </c>
      <c r="S1546" s="223" t="inlineStr">
        <is>
          <t>Andi Offset CV</t>
        </is>
      </c>
      <c r="T1546" s="223" t="inlineStr">
        <is>
          <t>Lokal</t>
        </is>
      </c>
      <c r="U1546" s="261" t="n">
        <v>63</v>
      </c>
      <c r="V1546" s="86" t="inlineStr">
        <is>
          <t>pdf</t>
        </is>
      </c>
      <c r="W1546" s="223" t="inlineStr">
        <is>
          <t>4.5 MB</t>
        </is>
      </c>
      <c r="X1546"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546" s="262" t="n">
        <v>60000</v>
      </c>
      <c r="Z1546" s="226" t="n"/>
      <c r="AA1546" s="241">
        <f>Y2102*Z2102</f>
        <v/>
      </c>
      <c r="AB1546" s="237" t="inlineStr">
        <is>
          <t>d14c5352-db29-470b-b9a4-8276abf0b1f2</t>
        </is>
      </c>
    </row>
    <row r="1547" ht="15" customHeight="1" s="283">
      <c r="A1547" s="109" t="n">
        <v>2094</v>
      </c>
      <c r="B1547" s="222">
        <f>HYPERLINK("https://mocostore.moco.co.id/catalog/"&amp;AB2103,"Klik Disini")</f>
        <v/>
      </c>
      <c r="C1547" s="223" t="inlineStr">
        <is>
          <t>â€œDeklarasi Baliâ€ Selamatkan Hutan Demi Indonesiaku Tercinta</t>
        </is>
      </c>
      <c r="D1547" s="223" t="n"/>
      <c r="E1547" s="223" t="inlineStr">
        <is>
          <t>Radiani Kalvari, S.Pd.K., Leni Marlin S. Lase, S.S., Martha Kaesarina, S.I.Kom., Vicky Johanna Delarosa, Nandhes Adi Firmanto, Pambudi Pulosari, S.Sos, M.A.C.E., dan Pdm. P. Budi Raharjo.</t>
        </is>
      </c>
      <c r="F1547" s="223" t="n"/>
      <c r="G1547" s="223" t="inlineStr">
        <is>
          <t>978-623-5830-39-1</t>
        </is>
      </c>
      <c r="H1547" s="223" t="inlineStr">
        <is>
          <t>Agama Kristen</t>
        </is>
      </c>
      <c r="I1547" s="258" t="inlineStr">
        <is>
          <t>Perguruan Tinggi</t>
        </is>
      </c>
      <c r="J1547" s="186" t="inlineStr">
        <is>
          <t>009.16</t>
        </is>
      </c>
      <c r="K1547" s="264" t="inlineStr">
        <is>
          <t>Edisi Ke-1</t>
        </is>
      </c>
      <c r="L1547" s="264" t="n"/>
      <c r="M1547" s="265" t="inlineStr">
        <is>
          <t>Tidak Tersedia</t>
        </is>
      </c>
      <c r="N1547" s="223" t="inlineStr">
        <is>
          <t>Indonesia</t>
        </is>
      </c>
      <c r="O1547" s="223" t="inlineStr">
        <is>
          <t>Bukan fiksi</t>
        </is>
      </c>
      <c r="P1547" s="260" t="n">
        <v>2021</v>
      </c>
      <c r="Q1547" s="260" t="n">
        <v>2021</v>
      </c>
      <c r="R1547" s="223" t="inlineStr">
        <is>
          <t>Pustaka Referensi</t>
        </is>
      </c>
      <c r="S1547" s="223" t="inlineStr">
        <is>
          <t>Andi Offset CV</t>
        </is>
      </c>
      <c r="T1547" s="223" t="inlineStr">
        <is>
          <t>Lokal</t>
        </is>
      </c>
      <c r="U1547" s="261" t="n">
        <v>109</v>
      </c>
      <c r="V1547" s="86" t="inlineStr">
        <is>
          <t>pdf</t>
        </is>
      </c>
      <c r="W1547" s="223" t="inlineStr">
        <is>
          <t>6.8 MB</t>
        </is>
      </c>
      <c r="X1547"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47" s="262" t="n">
        <v>60000</v>
      </c>
      <c r="Z1547" s="226" t="n"/>
      <c r="AA1547" s="241">
        <f>Y2103*Z2103</f>
        <v/>
      </c>
      <c r="AB1547" s="237" t="inlineStr">
        <is>
          <t>2d58dc4e-7288-4bbc-ad45-14eec6a442f1</t>
        </is>
      </c>
    </row>
    <row r="1548" ht="15" customHeight="1" s="283">
      <c r="A1548" s="109" t="n">
        <v>2095</v>
      </c>
      <c r="B1548" s="222">
        <f>HYPERLINK("https://mocostore.moco.co.id/catalog/"&amp;AB2104,"Klik Disini")</f>
        <v/>
      </c>
      <c r="C1548" s="223" t="inlineStr">
        <is>
          <t>Absent Fathers, Lost Sons</t>
        </is>
      </c>
      <c r="D1548" s="223" t="n"/>
      <c r="E1548" s="223" t="inlineStr">
        <is>
          <t>Radiani Kalvari, S.Pd.K., Leni Marlin S. Lase, S.S., Martha Kaesarina, S.I.Kom., Vicky Johanna Delarosa, Nandhes Adi Firmanto, Pambudi Pulosari, S.Sos, M.A.C.E., dan Pdm. P. Budi Raharjo.</t>
        </is>
      </c>
      <c r="F1548" s="223" t="n"/>
      <c r="G1548" s="223" t="inlineStr">
        <is>
          <t>978-623-314-276-2</t>
        </is>
      </c>
      <c r="H1548" s="223" t="inlineStr">
        <is>
          <t>Agama Kristen</t>
        </is>
      </c>
      <c r="I1548" s="258" t="inlineStr">
        <is>
          <t>Perguruan Tinggi</t>
        </is>
      </c>
      <c r="J1548" s="186" t="inlineStr">
        <is>
          <t>009.16</t>
        </is>
      </c>
      <c r="K1548" s="264" t="inlineStr">
        <is>
          <t>Edisi Ke-1</t>
        </is>
      </c>
      <c r="L1548" s="264" t="n"/>
      <c r="M1548" s="265" t="inlineStr">
        <is>
          <t>Tidak Tersedia</t>
        </is>
      </c>
      <c r="N1548" s="223" t="inlineStr">
        <is>
          <t>Indonesia</t>
        </is>
      </c>
      <c r="O1548" s="223" t="inlineStr">
        <is>
          <t>Bukan fiksi</t>
        </is>
      </c>
      <c r="P1548" s="260" t="n">
        <v>2021</v>
      </c>
      <c r="Q1548" s="260" t="n">
        <v>2021</v>
      </c>
      <c r="R1548" s="223" t="inlineStr">
        <is>
          <t>PBMR Andi</t>
        </is>
      </c>
      <c r="S1548" s="223" t="inlineStr">
        <is>
          <t>Andi Offset CV</t>
        </is>
      </c>
      <c r="T1548" s="223" t="inlineStr">
        <is>
          <t>Lokal</t>
        </is>
      </c>
      <c r="U1548" s="261" t="n">
        <v>97</v>
      </c>
      <c r="V1548" s="86" t="inlineStr">
        <is>
          <t>pdf</t>
        </is>
      </c>
      <c r="W1548" s="223" t="inlineStr">
        <is>
          <t>5.0 MB</t>
        </is>
      </c>
      <c r="X154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48" s="262" t="n">
        <v>60000</v>
      </c>
      <c r="Z1548" s="226" t="n"/>
      <c r="AA1548" s="241">
        <f>Y2104*Z2104</f>
        <v/>
      </c>
      <c r="AB1548" s="237" t="inlineStr">
        <is>
          <t>b70c7c1e-b5d2-4e0b-af1e-50df94b43853</t>
        </is>
      </c>
    </row>
    <row r="1549" ht="15" customHeight="1" s="283">
      <c r="A1549" s="109" t="n">
        <v>2096</v>
      </c>
      <c r="B1549" s="222">
        <f>HYPERLINK("https://mocostore.moco.co.id/catalog/"&amp;AB2105,"Klik Disini")</f>
        <v/>
      </c>
      <c r="C1549" s="223" t="inlineStr">
        <is>
          <t>Ada Dua Jalur</t>
        </is>
      </c>
      <c r="D1549" s="223" t="n"/>
      <c r="E1549" s="223" t="inlineStr">
        <is>
          <t>Radiani Kalvari, S.Pd.K., Leni Marlin S. Lase, S.S., Martha Kaesarina, S.I.Kom., Vicky Johanna Delarosa, Nandhes Adi Firmanto, Pambudi Pulosari, S.Sos, M.A.C.E., dan Pdm. P. Budi Raharjo.</t>
        </is>
      </c>
      <c r="F1549" s="223" t="n"/>
      <c r="G1549" s="223" t="inlineStr">
        <is>
          <t>978-623-314-278-6</t>
        </is>
      </c>
      <c r="H1549" s="223" t="inlineStr">
        <is>
          <t>Agama Kristen</t>
        </is>
      </c>
      <c r="I1549" s="258" t="inlineStr">
        <is>
          <t>Perguruan Tinggi</t>
        </is>
      </c>
      <c r="J1549" s="186" t="inlineStr">
        <is>
          <t>009.16</t>
        </is>
      </c>
      <c r="K1549" s="223" t="inlineStr">
        <is>
          <t>Edisi Ke-1</t>
        </is>
      </c>
      <c r="L1549" s="264" t="n"/>
      <c r="M1549" s="265" t="inlineStr">
        <is>
          <t>Tidak Tersedia</t>
        </is>
      </c>
      <c r="N1549" s="223" t="inlineStr">
        <is>
          <t>Indonesia</t>
        </is>
      </c>
      <c r="O1549" s="223" t="inlineStr">
        <is>
          <t>Bukan fiksi</t>
        </is>
      </c>
      <c r="P1549" s="260" t="n">
        <v>2021</v>
      </c>
      <c r="Q1549" s="260" t="n">
        <v>2021</v>
      </c>
      <c r="R1549" s="223" t="inlineStr">
        <is>
          <t>PBMR Andi</t>
        </is>
      </c>
      <c r="S1549" s="223" t="inlineStr">
        <is>
          <t>Andi Offset CV</t>
        </is>
      </c>
      <c r="T1549" s="223" t="inlineStr">
        <is>
          <t>Lokal</t>
        </is>
      </c>
      <c r="U1549" s="261" t="n">
        <v>93</v>
      </c>
      <c r="V1549" s="86" t="inlineStr">
        <is>
          <t>pdf</t>
        </is>
      </c>
      <c r="W1549" s="223" t="inlineStr">
        <is>
          <t>4.1 MB</t>
        </is>
      </c>
      <c r="X1549"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549" s="262" t="n">
        <v>60000</v>
      </c>
      <c r="Z1549" s="226" t="n"/>
      <c r="AA1549" s="241">
        <f>Y2105*Z2105</f>
        <v/>
      </c>
      <c r="AB1549" s="237" t="inlineStr">
        <is>
          <t>0daf6467-aada-473d-b3a6-30b9fd0cc34a</t>
        </is>
      </c>
    </row>
    <row r="1550" ht="15" customHeight="1" s="283">
      <c r="A1550" s="109" t="n">
        <v>2097</v>
      </c>
      <c r="B1550" s="222">
        <f>HYPERLINK("https://mocostore.moco.co.id/catalog/"&amp;AB2106,"Klik Disini")</f>
        <v/>
      </c>
      <c r="C1550" s="223" t="inlineStr">
        <is>
          <t>Adaptasi di Tengah Pandemi</t>
        </is>
      </c>
      <c r="D1550" s="223" t="n"/>
      <c r="E1550" s="223" t="inlineStr">
        <is>
          <t>Radiani Kalvari, S.Pd.K., Leni Marlin S. Lase, S.S., Martha Kaesarina, S.I.Kom., Vicky Johanna Delarosa, Nandhes Adi Firmanto, Pambudi Pulosari, S.Sos, M.A.C.E., dan Pdm. P. Budi Raharjo.</t>
        </is>
      </c>
      <c r="F1550" s="223" t="n"/>
      <c r="G1550" s="223" t="inlineStr">
        <is>
          <t>978-623-314-279-3</t>
        </is>
      </c>
      <c r="H1550" s="223" t="inlineStr">
        <is>
          <t>Agama Kristen</t>
        </is>
      </c>
      <c r="I1550" s="258" t="inlineStr">
        <is>
          <t>Perguruan Tinggi</t>
        </is>
      </c>
      <c r="J1550" s="186" t="inlineStr">
        <is>
          <t>009.16</t>
        </is>
      </c>
      <c r="K1550" s="223" t="inlineStr">
        <is>
          <t>Edisi Ke-1</t>
        </is>
      </c>
      <c r="L1550" s="264" t="n"/>
      <c r="M1550" s="265" t="inlineStr">
        <is>
          <t>Tidak Tersedia</t>
        </is>
      </c>
      <c r="N1550" s="223" t="inlineStr">
        <is>
          <t>Indonesia</t>
        </is>
      </c>
      <c r="O1550" s="223" t="inlineStr">
        <is>
          <t>Bukan fiksi</t>
        </is>
      </c>
      <c r="P1550" s="260" t="n">
        <v>2021</v>
      </c>
      <c r="Q1550" s="260" t="n">
        <v>2021</v>
      </c>
      <c r="R1550" s="223" t="inlineStr">
        <is>
          <t>PBMR Andi</t>
        </is>
      </c>
      <c r="S1550" s="223" t="inlineStr">
        <is>
          <t>Andi Offset CV</t>
        </is>
      </c>
      <c r="T1550" s="223" t="inlineStr">
        <is>
          <t>Lokal</t>
        </is>
      </c>
      <c r="U1550" s="261" t="n">
        <v>63</v>
      </c>
      <c r="V1550" s="86" t="inlineStr">
        <is>
          <t>pdf</t>
        </is>
      </c>
      <c r="W1550" s="223" t="inlineStr">
        <is>
          <t>2.5 MB</t>
        </is>
      </c>
      <c r="X1550"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550" s="262" t="n">
        <v>60000</v>
      </c>
      <c r="Z1550" s="226" t="n"/>
      <c r="AA1550" s="241">
        <f>Y2106*Z2106</f>
        <v/>
      </c>
      <c r="AB1550" s="237" t="inlineStr">
        <is>
          <t>aa9002b4-a396-4497-bbfb-abf77c0b312e</t>
        </is>
      </c>
    </row>
    <row r="1551" ht="15" customHeight="1" s="283">
      <c r="A1551" s="109" t="n">
        <v>2098</v>
      </c>
      <c r="B1551" s="222">
        <f>HYPERLINK("https://mocostore.moco.co.id/catalog/"&amp;AB2107,"Klik Disini")</f>
        <v/>
      </c>
      <c r="C1551" s="223" t="inlineStr">
        <is>
          <t>Agent Of Change</t>
        </is>
      </c>
      <c r="D1551" s="223" t="n"/>
      <c r="E1551" s="223" t="inlineStr">
        <is>
          <t>Radiani Kalvari, S.Pd.K., Leni Marlin S. Lase, S.S., Martha Kaesarina, S.I.Kom., Vicky Johanna Delarosa, Nandhes Adi Firmanto, Pambudi Pulosari, S.Sos, M.A.C.E., dan Pdm. P. Budi Raharjo.</t>
        </is>
      </c>
      <c r="F1551" s="223" t="n"/>
      <c r="G1551" s="223" t="inlineStr">
        <is>
          <t>978-623-314-125-3</t>
        </is>
      </c>
      <c r="H1551" s="223" t="inlineStr">
        <is>
          <t>Agama Kristen</t>
        </is>
      </c>
      <c r="I1551" s="258" t="inlineStr">
        <is>
          <t>Perguruan Tinggi</t>
        </is>
      </c>
      <c r="J1551" s="186" t="inlineStr">
        <is>
          <t>009.16</t>
        </is>
      </c>
      <c r="K1551" s="264" t="inlineStr">
        <is>
          <t>Edisi Ke-1</t>
        </is>
      </c>
      <c r="L1551" s="264" t="n"/>
      <c r="M1551" s="265" t="inlineStr">
        <is>
          <t>Tidak Tersedia</t>
        </is>
      </c>
      <c r="N1551" s="223" t="inlineStr">
        <is>
          <t>Indonesia</t>
        </is>
      </c>
      <c r="O1551" s="223" t="inlineStr">
        <is>
          <t>Bukan fiksi</t>
        </is>
      </c>
      <c r="P1551" s="260" t="n">
        <v>2021</v>
      </c>
      <c r="Q1551" s="260" t="n">
        <v>2021</v>
      </c>
      <c r="R1551" s="223" t="inlineStr">
        <is>
          <t>PBMR Andi</t>
        </is>
      </c>
      <c r="S1551" s="223" t="inlineStr">
        <is>
          <t>Andi Offset CV</t>
        </is>
      </c>
      <c r="T1551" s="223" t="inlineStr">
        <is>
          <t>Lokal</t>
        </is>
      </c>
      <c r="U1551" s="261" t="n">
        <v>77</v>
      </c>
      <c r="V1551" s="86" t="inlineStr">
        <is>
          <t>pdf</t>
        </is>
      </c>
      <c r="W1551" s="223" t="inlineStr">
        <is>
          <t>1.4 MB</t>
        </is>
      </c>
      <c r="X1551"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551" s="262" t="n">
        <v>60000</v>
      </c>
      <c r="Z1551" s="226" t="n"/>
      <c r="AA1551" s="241">
        <f>Y2107*Z2107</f>
        <v/>
      </c>
      <c r="AB1551" s="237" t="inlineStr">
        <is>
          <t>54b0c660-6982-4df0-a016-0e7c3d41b59d</t>
        </is>
      </c>
    </row>
    <row r="1552" ht="15" customHeight="1" s="283">
      <c r="A1552" s="109" t="n">
        <v>2099</v>
      </c>
      <c r="B1552" s="222">
        <f>HYPERLINK("https://mocostore.moco.co.id/catalog/"&amp;AB2108,"Klik Disini")</f>
        <v/>
      </c>
      <c r="C1552" s="223" t="inlineStr">
        <is>
          <t>Anak-Anak Manusia</t>
        </is>
      </c>
      <c r="D1552" s="223" t="n"/>
      <c r="E1552" s="223" t="inlineStr">
        <is>
          <t>Pdt. Dr. Noor Anggraito</t>
        </is>
      </c>
      <c r="F1552" s="223" t="n"/>
      <c r="G1552" s="223" t="inlineStr">
        <is>
          <t>978-623-88218-1-5</t>
        </is>
      </c>
      <c r="H1552" s="223" t="inlineStr">
        <is>
          <t>Agama Kristen</t>
        </is>
      </c>
      <c r="I1552" s="258" t="inlineStr">
        <is>
          <t>Perguruan Tinggi</t>
        </is>
      </c>
      <c r="J1552" s="186" t="inlineStr">
        <is>
          <t>009.16</t>
        </is>
      </c>
      <c r="K1552" s="223" t="inlineStr">
        <is>
          <t>Edisi Ke-1</t>
        </is>
      </c>
      <c r="L1552" s="264" t="n"/>
      <c r="M1552" s="265" t="inlineStr">
        <is>
          <t>Tidak Tersedia</t>
        </is>
      </c>
      <c r="N1552" s="223" t="inlineStr">
        <is>
          <t>Indonesia</t>
        </is>
      </c>
      <c r="O1552" s="223" t="inlineStr">
        <is>
          <t>Bukan fiksi</t>
        </is>
      </c>
      <c r="P1552" s="260" t="n">
        <v>2021</v>
      </c>
      <c r="Q1552" s="260" t="n">
        <v>2021</v>
      </c>
      <c r="R1552" s="223" t="inlineStr">
        <is>
          <t>Cahaya Harapan</t>
        </is>
      </c>
      <c r="S1552" s="223" t="inlineStr">
        <is>
          <t>Andi Offset CV</t>
        </is>
      </c>
      <c r="T1552" s="223" t="inlineStr">
        <is>
          <t>Lokal</t>
        </is>
      </c>
      <c r="U1552" s="261" t="n">
        <v>61</v>
      </c>
      <c r="V1552" s="86" t="inlineStr">
        <is>
          <t>pdf</t>
        </is>
      </c>
      <c r="W1552" s="223" t="inlineStr">
        <is>
          <t>3.5 MB</t>
        </is>
      </c>
      <c r="X1552"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552" s="262" t="n">
        <v>60000</v>
      </c>
      <c r="Z1552" s="226" t="n"/>
      <c r="AA1552" s="241">
        <f>Y2108*Z2108</f>
        <v/>
      </c>
      <c r="AB1552" s="237" t="inlineStr">
        <is>
          <t>8dfc5300-cdc7-456a-9648-43666d03adb6</t>
        </is>
      </c>
    </row>
    <row r="1553" ht="15" customHeight="1" s="283">
      <c r="A1553" s="109" t="n">
        <v>2100</v>
      </c>
      <c r="B1553" s="222">
        <f>HYPERLINK("https://mocostore.moco.co.id/catalog/"&amp;AB2109,"Klik Disini")</f>
        <v/>
      </c>
      <c r="C1553" s="223" t="inlineStr">
        <is>
          <t>Antara Feeling dan Thinking</t>
        </is>
      </c>
      <c r="D1553" s="223" t="n"/>
      <c r="E1553" s="223" t="inlineStr">
        <is>
          <t>Imanuel Kristo</t>
        </is>
      </c>
      <c r="F1553" s="223" t="n"/>
      <c r="G1553" s="223" t="inlineStr">
        <is>
          <t>978-623-314-281-6</t>
        </is>
      </c>
      <c r="H1553" s="223" t="inlineStr">
        <is>
          <t>Agama Kristen</t>
        </is>
      </c>
      <c r="I1553" s="258" t="inlineStr">
        <is>
          <t>Perguruan Tinggi</t>
        </is>
      </c>
      <c r="J1553" s="186" t="inlineStr">
        <is>
          <t>009.16</t>
        </is>
      </c>
      <c r="K1553" s="223" t="inlineStr">
        <is>
          <t>Edisi Ke-1</t>
        </is>
      </c>
      <c r="L1553" s="264" t="n"/>
      <c r="M1553" s="265" t="inlineStr">
        <is>
          <t>Tidak Tersedia</t>
        </is>
      </c>
      <c r="N1553" s="223" t="inlineStr">
        <is>
          <t>Indonesia</t>
        </is>
      </c>
      <c r="O1553" s="223" t="inlineStr">
        <is>
          <t>Bukan fiksi</t>
        </is>
      </c>
      <c r="P1553" s="260" t="n">
        <v>2021</v>
      </c>
      <c r="Q1553" s="260" t="n">
        <v>2021</v>
      </c>
      <c r="R1553" s="223" t="inlineStr">
        <is>
          <t>PBMR Andi</t>
        </is>
      </c>
      <c r="S1553" s="223" t="inlineStr">
        <is>
          <t>Andi Offset CV</t>
        </is>
      </c>
      <c r="T1553" s="223" t="inlineStr">
        <is>
          <t>Lokal</t>
        </is>
      </c>
      <c r="U1553" s="261" t="n">
        <v>61</v>
      </c>
      <c r="V1553" s="86" t="inlineStr">
        <is>
          <t>pdf</t>
        </is>
      </c>
      <c r="W1553" s="223" t="inlineStr">
        <is>
          <t>6.6 MB</t>
        </is>
      </c>
      <c r="X1553" s="225" t="inlineStr">
        <is>
          <t>&lt;p&gt;Buku ini merupakan kumpulan tulisan yang mengangkat masalah-masalah aktual yang sedang dihadapi masyarakat umum. Pemaparannya disajikan dengan sudut pandang rohani dan tidak bersifat informatif tanpa menggurui&lt;/p&gt;</t>
        </is>
      </c>
      <c r="Y1553" s="262" t="n">
        <v>60000</v>
      </c>
      <c r="Z1553" s="226" t="n"/>
      <c r="AA1553" s="241">
        <f>Y2109*Z2109</f>
        <v/>
      </c>
      <c r="AB1553" s="237" t="inlineStr">
        <is>
          <t>62de1005-6bb3-48bd-8ed9-2dca7abe2522</t>
        </is>
      </c>
    </row>
    <row r="1554" ht="15" customHeight="1" s="283">
      <c r="A1554" s="109" t="n">
        <v>2101</v>
      </c>
      <c r="B1554" s="222">
        <f>HYPERLINK("https://mocostore.moco.co.id/catalog/"&amp;AB2110,"Klik Disini")</f>
        <v/>
      </c>
      <c r="C1554" s="223" t="inlineStr">
        <is>
          <t>Aplikasi PHP Dan Microsoft Access Pada Bidang Akuntansi Dan Bisnis, Program Studi S-1 Akuntansi Tahun Akademik 2019/2020</t>
        </is>
      </c>
      <c r="D1554" s="223" t="n"/>
      <c r="E1554" s="223" t="inlineStr">
        <is>
          <t>Hening Widi Oetomo</t>
        </is>
      </c>
      <c r="F1554" s="223" t="inlineStr">
        <is>
          <t>978-623-01-0173-1</t>
        </is>
      </c>
      <c r="G1554" s="223" t="inlineStr">
        <is>
          <t>978-623-01-3179-0</t>
        </is>
      </c>
      <c r="H1554" s="223" t="inlineStr">
        <is>
          <t>Komputer &amp; Internet</t>
        </is>
      </c>
      <c r="I1554" s="258" t="inlineStr">
        <is>
          <t>Perguruan Tinggi</t>
        </is>
      </c>
      <c r="J1554" s="186" t="inlineStr">
        <is>
          <t>009.05</t>
        </is>
      </c>
      <c r="K1554" s="223" t="inlineStr">
        <is>
          <t>Edisi Ke-1</t>
        </is>
      </c>
      <c r="L1554" s="264" t="n"/>
      <c r="M1554" s="265" t="inlineStr">
        <is>
          <t>None</t>
        </is>
      </c>
      <c r="N1554" s="223" t="inlineStr">
        <is>
          <t>Indonesia</t>
        </is>
      </c>
      <c r="O1554" s="223" t="inlineStr">
        <is>
          <t>Bukan fiksi</t>
        </is>
      </c>
      <c r="P1554" s="260" t="n">
        <v>2019</v>
      </c>
      <c r="Q1554" s="260" t="n">
        <v>2021</v>
      </c>
      <c r="R1554" s="223" t="inlineStr">
        <is>
          <t>Penerbit Andi</t>
        </is>
      </c>
      <c r="S1554" s="223" t="inlineStr">
        <is>
          <t>Andi Offset CV</t>
        </is>
      </c>
      <c r="T1554" s="223" t="inlineStr">
        <is>
          <t>Lokal</t>
        </is>
      </c>
      <c r="U1554" s="261" t="n">
        <v>102</v>
      </c>
      <c r="V1554" s="86" t="inlineStr">
        <is>
          <t>pdf</t>
        </is>
      </c>
      <c r="W1554" s="223" t="inlineStr">
        <is>
          <t>20.0 MB</t>
        </is>
      </c>
      <c r="X1554" s="225" t="inlineStr">
        <is>
          <t>&lt;p&gt;Microsoft Access merupakan aplikasi desktop, di mana otomasi informasi dilakukan pada satu lokasi. Otomasi stok barang adalah suatu proses di mana setiap pembelian barang otomati s akan menambah stok barang sedangkan seti ap penjualan otomati s akan mengurangi stok barang. Dengan otomasi tersebut maka monitoring stok barang tidak perlu dilakukan dengan perhitungan fisik di gudang. MySQL merupakan aplikasi database yang dapat di-update melalui WEB, materi yang digunakan sama dengan Microsoft Access yaitu stok barang, namun apabila pihak manajemen berada di lokasi yang berbeda dapat memonitor ataupun apabila perlu melakukan perubahan atas database stok barang.&lt;/p&gt;</t>
        </is>
      </c>
      <c r="Y1554" s="262" t="n">
        <v>101500</v>
      </c>
      <c r="Z1554" s="226" t="n"/>
      <c r="AA1554" s="241">
        <f>Y2110*Z2110</f>
        <v/>
      </c>
      <c r="AB1554" s="237" t="inlineStr">
        <is>
          <t>8e57a3b3-311c-4d28-aa01-b33812136b1e</t>
        </is>
      </c>
    </row>
    <row r="1555" ht="15" customHeight="1" s="283">
      <c r="A1555" s="109" t="n">
        <v>2102</v>
      </c>
      <c r="B1555" s="222">
        <f>HYPERLINK("https://mocostore.moco.co.id/catalog/"&amp;AB2111,"Klik Disini")</f>
        <v/>
      </c>
      <c r="C1555" s="223" t="inlineStr">
        <is>
          <t>Asal Kreatif, Bisnis Bakal Jalan Terus</t>
        </is>
      </c>
      <c r="D1555" s="223" t="n"/>
      <c r="E1555" s="223" t="inlineStr">
        <is>
          <t>Radiani Kalvari, S.Pd.K., Leni Marlin S. Lase, S.S., Martha Kaesarina, S.I.Kom., Vicky Johanna Delarosa, Nandhes Adi Firmanto, Pambudi Pulosari, S.Sos, M.A.C.E., dan Pdm. P. Budi Raharjo.</t>
        </is>
      </c>
      <c r="F1555" s="223" t="n"/>
      <c r="G1555" s="223" t="inlineStr">
        <is>
          <t>978-623-314-282-3</t>
        </is>
      </c>
      <c r="H1555" s="223" t="inlineStr">
        <is>
          <t>Agama Kristen</t>
        </is>
      </c>
      <c r="I1555" s="258" t="inlineStr">
        <is>
          <t>Perguruan Tinggi</t>
        </is>
      </c>
      <c r="J1555" s="186" t="inlineStr">
        <is>
          <t>009.16</t>
        </is>
      </c>
      <c r="K1555" s="223" t="inlineStr">
        <is>
          <t>Edisi Ke-1</t>
        </is>
      </c>
      <c r="L1555" s="264" t="n"/>
      <c r="M1555" s="265" t="inlineStr">
        <is>
          <t>Tidak Tersedia</t>
        </is>
      </c>
      <c r="N1555" s="223" t="inlineStr">
        <is>
          <t>Indonesia</t>
        </is>
      </c>
      <c r="O1555" s="223" t="inlineStr">
        <is>
          <t>Bukan fiksi</t>
        </is>
      </c>
      <c r="P1555" s="260" t="n">
        <v>2021</v>
      </c>
      <c r="Q1555" s="260" t="n">
        <v>2021</v>
      </c>
      <c r="R1555" s="223" t="inlineStr">
        <is>
          <t>PBMR Andi</t>
        </is>
      </c>
      <c r="S1555" s="223" t="inlineStr">
        <is>
          <t>Andi Offset CV</t>
        </is>
      </c>
      <c r="T1555" s="223" t="inlineStr">
        <is>
          <t>Lokal</t>
        </is>
      </c>
      <c r="U1555" s="261" t="n">
        <v>78</v>
      </c>
      <c r="V1555" s="86" t="inlineStr">
        <is>
          <t>pdf</t>
        </is>
      </c>
      <c r="W1555" s="223" t="inlineStr">
        <is>
          <t>6.4 MB</t>
        </is>
      </c>
      <c r="X1555"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555" s="262" t="n">
        <v>60000</v>
      </c>
      <c r="Z1555" s="226" t="n"/>
      <c r="AA1555" s="241">
        <f>Y2111*Z2111</f>
        <v/>
      </c>
      <c r="AB1555" s="237" t="inlineStr">
        <is>
          <t>5b1aba24-b0de-4381-b44e-c3d6dd2392d5</t>
        </is>
      </c>
    </row>
    <row r="1556" ht="15" customHeight="1" s="283">
      <c r="A1556" s="109" t="n">
        <v>2103</v>
      </c>
      <c r="B1556" s="222">
        <f>HYPERLINK("https://mocostore.moco.co.id/catalog/"&amp;AB2112,"Klik Disini")</f>
        <v/>
      </c>
      <c r="C1556" s="223" t="inlineStr">
        <is>
          <t>Teknik Mengelola Image Digital Secara Profesional Menggunakan Adobe Photoshop CS2</t>
        </is>
      </c>
      <c r="D1556" s="223" t="n"/>
      <c r="E1556" s="223" t="inlineStr">
        <is>
          <t>Andi Judjajanto</t>
        </is>
      </c>
      <c r="F1556" s="223" t="inlineStr">
        <is>
          <t>979-763-345-4</t>
        </is>
      </c>
      <c r="G1556" s="223" t="inlineStr">
        <is>
          <t>978-623-01-3207-0</t>
        </is>
      </c>
      <c r="H1556" s="223" t="inlineStr">
        <is>
          <t>Desain Grafis &amp; Multimedia</t>
        </is>
      </c>
      <c r="I1556" s="258" t="inlineStr">
        <is>
          <t>Perguruan Tinggi</t>
        </is>
      </c>
      <c r="J1556" s="186" t="inlineStr">
        <is>
          <t>009.05</t>
        </is>
      </c>
      <c r="K1556" s="223" t="inlineStr">
        <is>
          <t>Edisi Ke-1</t>
        </is>
      </c>
      <c r="L1556" s="264" t="n"/>
      <c r="M1556" s="265" t="inlineStr">
        <is>
          <t>Tidak Tersedia</t>
        </is>
      </c>
      <c r="N1556" s="223" t="inlineStr">
        <is>
          <t>Indonesia</t>
        </is>
      </c>
      <c r="O1556" s="223" t="inlineStr">
        <is>
          <t>Bukan fiksi</t>
        </is>
      </c>
      <c r="P1556" s="260" t="n">
        <v>2007</v>
      </c>
      <c r="Q1556" s="260" t="n">
        <v>2021</v>
      </c>
      <c r="R1556" s="223" t="inlineStr">
        <is>
          <t>Penerbit Andi</t>
        </is>
      </c>
      <c r="S1556" s="223" t="inlineStr">
        <is>
          <t>Andi Offset CV</t>
        </is>
      </c>
      <c r="T1556" s="223" t="inlineStr">
        <is>
          <t>Lokal</t>
        </is>
      </c>
      <c r="U1556" s="261" t="n">
        <v>290</v>
      </c>
      <c r="V1556" s="86" t="inlineStr">
        <is>
          <t>pdf</t>
        </is>
      </c>
      <c r="W1556" s="223" t="inlineStr">
        <is>
          <t>11.4 MB</t>
        </is>
      </c>
      <c r="X1556" s="225" t="inlineStr">
        <is>
          <t>&lt;p&gt;Bagi Anda yang masih pemula, melalui buku ini Anda dapat mempelajari&lt;br /&gt;
 beragam teknik penggunaan program Photoshop CS2. Berbagai teknik&lt;br /&gt;
 pengelolaan image digital akan dipaparkan secm&amp;middot;a jelas dan mudah&lt;br /&gt;
 langkah demi langkah, sehingga dalam Waktu singkat Anda akan mampu&lt;br /&gt;
 melakukan imaging dan retouching foto. Dagi para pengguna tingkat&lt;br /&gt;
 menengah ataupun mahir, buku ini akan chlpat memberikan tambahan&lt;br /&gt;
 wawasan dan dapat menjadi salah satu sumber referensi.&lt;/p&gt;</t>
        </is>
      </c>
      <c r="Y1556" s="262" t="n">
        <v>80000</v>
      </c>
      <c r="Z1556" s="226" t="n"/>
      <c r="AA1556" s="241">
        <f>Y2112*Z2112</f>
        <v/>
      </c>
      <c r="AB1556" s="237" t="inlineStr">
        <is>
          <t>f70f5b32-30fc-4b7e-b396-b1a6ba1a0cb7</t>
        </is>
      </c>
    </row>
    <row r="1557" ht="15" customHeight="1" s="283">
      <c r="A1557" s="109" t="n">
        <v>2104</v>
      </c>
      <c r="B1557" s="222">
        <f>HYPERLINK("https://mocostore.moco.co.id/catalog/"&amp;AB2113,"Klik Disini")</f>
        <v/>
      </c>
      <c r="C1557" s="223" t="inlineStr">
        <is>
          <t>Ayah, Ikutlah Mengasuhku</t>
        </is>
      </c>
      <c r="D1557" s="223" t="n"/>
      <c r="E1557" s="223" t="inlineStr">
        <is>
          <t>Radiani Kalvari, S.Pd.K., Leni Marlin S. Lase, S.S., Martha Kaesarina, S.I.Kom., Vicky Johanna Delarosa, Nandhes Adi Firmanto, Pambudi Pulosari, S.Sos, M.A.C.E., dan Pdm. P. Budi Raharjo.</t>
        </is>
      </c>
      <c r="F1557" s="223" t="n"/>
      <c r="G1557" s="223" t="inlineStr">
        <is>
          <t>978-623-314-284-7</t>
        </is>
      </c>
      <c r="H1557" s="223" t="inlineStr">
        <is>
          <t>Agama Kristen</t>
        </is>
      </c>
      <c r="I1557" s="258" t="inlineStr">
        <is>
          <t>Perguruan Tinggi</t>
        </is>
      </c>
      <c r="J1557" s="186" t="inlineStr">
        <is>
          <t>009.16</t>
        </is>
      </c>
      <c r="K1557" s="264" t="inlineStr">
        <is>
          <t>Edisi Ke-1</t>
        </is>
      </c>
      <c r="L1557" s="264" t="n"/>
      <c r="M1557" s="265" t="inlineStr">
        <is>
          <t>Tidak Tersedia</t>
        </is>
      </c>
      <c r="N1557" s="223" t="inlineStr">
        <is>
          <t>Indonesia</t>
        </is>
      </c>
      <c r="O1557" s="223" t="inlineStr">
        <is>
          <t>Bukan fiksi</t>
        </is>
      </c>
      <c r="P1557" s="260" t="n">
        <v>2021</v>
      </c>
      <c r="Q1557" s="260" t="n">
        <v>2021</v>
      </c>
      <c r="R1557" s="223" t="inlineStr">
        <is>
          <t>PBMR Andi</t>
        </is>
      </c>
      <c r="S1557" s="223" t="inlineStr">
        <is>
          <t>Andi Offset CV</t>
        </is>
      </c>
      <c r="T1557" s="223" t="inlineStr">
        <is>
          <t>Lokal</t>
        </is>
      </c>
      <c r="U1557" s="261" t="n">
        <v>78</v>
      </c>
      <c r="V1557" s="86" t="inlineStr">
        <is>
          <t>pdf</t>
        </is>
      </c>
      <c r="W1557" s="223" t="inlineStr">
        <is>
          <t>5.9 MB</t>
        </is>
      </c>
      <c r="X1557"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57" s="262" t="n">
        <v>60000</v>
      </c>
      <c r="Z1557" s="226" t="n"/>
      <c r="AA1557" s="241">
        <f>Y2113*Z2113</f>
        <v/>
      </c>
      <c r="AB1557" s="237" t="inlineStr">
        <is>
          <t>61b28633-6401-40d2-8374-faefd66fd1d1</t>
        </is>
      </c>
    </row>
    <row r="1558" ht="15" customHeight="1" s="283">
      <c r="A1558" s="109" t="n">
        <v>2105</v>
      </c>
      <c r="B1558" s="222">
        <f>HYPERLINK("https://mocostore.moco.co.id/catalog/"&amp;AB2114,"Klik Disini")</f>
        <v/>
      </c>
      <c r="C1558" s="223" t="inlineStr">
        <is>
          <t>Sehatkan Mental Lewat Sosmed</t>
        </is>
      </c>
      <c r="D1558" s="223" t="n"/>
      <c r="E1558" s="223" t="inlineStr">
        <is>
          <t>Radiani Kalvari, S.Pd.K., Leni Marlin S. Lase, S.S., Martha Kaesarina, S.I.Kom., Vicky Johanna Delarosa, Nandhes Adi Firmanto, Pambudi Pulosari, S.Sos, M.A.C.E., dan Pdm. P. Budi Raharjo.</t>
        </is>
      </c>
      <c r="F1558" s="223" t="n"/>
      <c r="G1558" s="223" t="inlineStr">
        <is>
          <t>978-623-314-352-3</t>
        </is>
      </c>
      <c r="H1558" s="223" t="inlineStr">
        <is>
          <t>Agama Kristen</t>
        </is>
      </c>
      <c r="I1558" s="258" t="inlineStr">
        <is>
          <t>Perguruan Tinggi</t>
        </is>
      </c>
      <c r="J1558" s="186" t="inlineStr">
        <is>
          <t>009.16</t>
        </is>
      </c>
      <c r="K1558" s="223" t="inlineStr">
        <is>
          <t>Edisi Ke-1</t>
        </is>
      </c>
      <c r="L1558" s="264" t="n"/>
      <c r="M1558" s="265" t="inlineStr">
        <is>
          <t>Tidak Tersedia</t>
        </is>
      </c>
      <c r="N1558" s="223" t="inlineStr">
        <is>
          <t>Indonesia</t>
        </is>
      </c>
      <c r="O1558" s="223" t="inlineStr">
        <is>
          <t>Bukan fiksi</t>
        </is>
      </c>
      <c r="P1558" s="260" t="n">
        <v>2021</v>
      </c>
      <c r="Q1558" s="260" t="n">
        <v>2021</v>
      </c>
      <c r="R1558" s="223" t="inlineStr">
        <is>
          <t>PBMR Andi</t>
        </is>
      </c>
      <c r="S1558" s="223" t="inlineStr">
        <is>
          <t>Andi Offset CV</t>
        </is>
      </c>
      <c r="T1558" s="223" t="inlineStr">
        <is>
          <t>Lokal</t>
        </is>
      </c>
      <c r="U1558" s="261" t="n">
        <v>61</v>
      </c>
      <c r="V1558" s="86" t="inlineStr">
        <is>
          <t>pdf</t>
        </is>
      </c>
      <c r="W1558" s="223" t="inlineStr">
        <is>
          <t>1.9 MB</t>
        </is>
      </c>
      <c r="X1558" s="225"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1558" s="262" t="n">
        <v>60000</v>
      </c>
      <c r="Z1558" s="226" t="n"/>
      <c r="AA1558" s="241">
        <f>Y2114*Z2114</f>
        <v/>
      </c>
      <c r="AB1558" s="237" t="inlineStr">
        <is>
          <t>21bc8ca5-d8ce-47ab-bb4a-110532dcc9a6</t>
        </is>
      </c>
    </row>
    <row r="1559" ht="15" customHeight="1" s="283">
      <c r="A1559" s="109" t="n">
        <v>2106</v>
      </c>
      <c r="B1559" s="222">
        <f>HYPERLINK("https://mocostore.moco.co.id/catalog/"&amp;AB2115,"Klik Disini")</f>
        <v/>
      </c>
      <c r="C1559" s="223" t="inlineStr">
        <is>
          <t>Bahagia Sejahtera dan Diberkati</t>
        </is>
      </c>
      <c r="D1559" s="223" t="n"/>
      <c r="E1559" s="223" t="inlineStr">
        <is>
          <t>Radiani Kalvari, S.Pd.K., Leni Marlin S. Lase, S.S., Martha Kaesarina, S.I.Kom., Vicky Johanna Delarosa, Nandhes Adi Firmanto, Pambudi Pulosari, S.Sos, M.A.C.E., dan Pdm. P. Budi Raharjo.</t>
        </is>
      </c>
      <c r="F1559" s="223" t="n"/>
      <c r="G1559" s="223" t="inlineStr">
        <is>
          <t>978-623-314-285-4</t>
        </is>
      </c>
      <c r="H1559" s="223" t="inlineStr">
        <is>
          <t>Agama Kristen</t>
        </is>
      </c>
      <c r="I1559" s="258" t="inlineStr">
        <is>
          <t>Perguruan Tinggi</t>
        </is>
      </c>
      <c r="J1559" s="186" t="inlineStr">
        <is>
          <t>009.16</t>
        </is>
      </c>
      <c r="K1559" s="223" t="inlineStr">
        <is>
          <t>Edisi Ke-1</t>
        </is>
      </c>
      <c r="L1559" s="264" t="n"/>
      <c r="M1559" s="265" t="inlineStr">
        <is>
          <t>Tidak Tersedia</t>
        </is>
      </c>
      <c r="N1559" s="223" t="inlineStr">
        <is>
          <t>Indonesia</t>
        </is>
      </c>
      <c r="O1559" s="223" t="inlineStr">
        <is>
          <t>Bukan fiksi</t>
        </is>
      </c>
      <c r="P1559" s="260" t="n">
        <v>2021</v>
      </c>
      <c r="Q1559" s="260" t="n">
        <v>2021</v>
      </c>
      <c r="R1559" s="223" t="inlineStr">
        <is>
          <t>PBMR Andi</t>
        </is>
      </c>
      <c r="S1559" s="223" t="inlineStr">
        <is>
          <t>Andi Offset CV</t>
        </is>
      </c>
      <c r="T1559" s="223" t="inlineStr">
        <is>
          <t>Lokal</t>
        </is>
      </c>
      <c r="U1559" s="261" t="n">
        <v>61</v>
      </c>
      <c r="V1559" s="86" t="inlineStr">
        <is>
          <t>pdf</t>
        </is>
      </c>
      <c r="W1559" s="223" t="inlineStr">
        <is>
          <t>4.4 MB</t>
        </is>
      </c>
      <c r="X1559" s="225" t="inlineStr">
        <is>
          <t>&lt;p&gt;Buku ini berisi kumpulan tulisan Pdt. Niko Njotorahardjo yang dimuat dalam majalan Bahana. Materi pembahasannya mencakup mengenai hal-hal spiritual seperti kebangunan dan pertumbuhan rohani.&lt;br /&gt;
 Kiranya buku ini dapat membantu para pembaca untuk memiliki kehidupan spiritual yang lebih baik bersama dengan Tuhan Yesus.&lt;/p&gt;</t>
        </is>
      </c>
      <c r="Y1559" s="262" t="n">
        <v>60000</v>
      </c>
      <c r="Z1559" s="226" t="n"/>
      <c r="AA1559" s="241">
        <f>Y2115*Z2115</f>
        <v/>
      </c>
      <c r="AB1559" s="237" t="inlineStr">
        <is>
          <t>743997ec-72fc-4365-b0c0-53a542323f67</t>
        </is>
      </c>
    </row>
    <row r="1560" ht="15" customHeight="1" s="283">
      <c r="A1560" s="109" t="n">
        <v>2107</v>
      </c>
      <c r="B1560" s="222">
        <f>HYPERLINK("https://mocostore.moco.co.id/catalog/"&amp;AB2116,"Klik Disini")</f>
        <v/>
      </c>
      <c r="C1560" s="223" t="inlineStr">
        <is>
          <t>Rising Cross in Korea</t>
        </is>
      </c>
      <c r="D1560" s="223" t="n"/>
      <c r="E1560" s="223" t="inlineStr">
        <is>
          <t>Radiani Kalvari, S.Pd.K., Leni Marlin S. Lase, S.S., Martha Kaesarina, S.I.Kom., Vicky Johanna Delarosa, Nandhes Adi Firmanto, Pambudi Pulosari, S.Sos, M.A.C.E., dan Pdm. P. Budi Raharjo.</t>
        </is>
      </c>
      <c r="F1560" s="223" t="n"/>
      <c r="G1560" s="223" t="inlineStr">
        <is>
          <t>978-623-6174-69-2</t>
        </is>
      </c>
      <c r="H1560" s="223" t="inlineStr">
        <is>
          <t>Agama Kristen</t>
        </is>
      </c>
      <c r="I1560" s="258" t="inlineStr">
        <is>
          <t>Perguruan Tinggi</t>
        </is>
      </c>
      <c r="J1560" s="186" t="inlineStr">
        <is>
          <t>009.16</t>
        </is>
      </c>
      <c r="K1560" s="223" t="inlineStr">
        <is>
          <t>Edisi Ke-1</t>
        </is>
      </c>
      <c r="L1560" s="264" t="n"/>
      <c r="M1560" s="265" t="inlineStr">
        <is>
          <t>Tidak Tersedia</t>
        </is>
      </c>
      <c r="N1560" s="223" t="inlineStr">
        <is>
          <t>Indonesia</t>
        </is>
      </c>
      <c r="O1560" s="223" t="inlineStr">
        <is>
          <t>Bukan fiksi</t>
        </is>
      </c>
      <c r="P1560" s="260" t="inlineStr">
        <is>
          <t>Tidak Tersedia</t>
        </is>
      </c>
      <c r="Q1560" s="260" t="n">
        <v>2021</v>
      </c>
      <c r="R1560" s="223" t="inlineStr">
        <is>
          <t>PBMR Andi</t>
        </is>
      </c>
      <c r="S1560" s="223" t="inlineStr">
        <is>
          <t>Andi Offset CV</t>
        </is>
      </c>
      <c r="T1560" s="223" t="inlineStr">
        <is>
          <t>Lokal</t>
        </is>
      </c>
      <c r="U1560" s="261" t="n">
        <v>98</v>
      </c>
      <c r="V1560" s="86" t="inlineStr">
        <is>
          <t>pdf</t>
        </is>
      </c>
      <c r="W1560" s="223" t="inlineStr">
        <is>
          <t>3.0 MB</t>
        </is>
      </c>
      <c r="X1560" s="225" t="inlineStr">
        <is>
          <t>&lt;p&gt;Tidak dapat dimungkiri bahwa laju pertumbuhan gereja di Korea sangat mengagumkan. Kekristen di Korea, bukan hanya sebagai agama, tetapi juga sebagai pendukung masyarakat. Kekristenan telah memberikan pengharapan dan dukungan bagi masyarakat Korea. Namun, kemajuan zaman menjadi tantangan tersendiri bagi pertumbuhan gereja di Korea. Temukan ulasan lengkap mengenai pertumbuhan dan tantangan kekristenan di Korea melalui buku Rising Cross in Korea.&lt;/p&gt;</t>
        </is>
      </c>
      <c r="Y1560" s="262" t="n">
        <v>60000</v>
      </c>
      <c r="Z1560" s="226" t="n"/>
      <c r="AA1560" s="241">
        <f>Y2116*Z2116</f>
        <v/>
      </c>
      <c r="AB1560" s="237" t="inlineStr">
        <is>
          <t>2bebea96-d3bb-465c-b418-3055de363bd8</t>
        </is>
      </c>
    </row>
    <row r="1561" ht="15" customHeight="1" s="283">
      <c r="A1561" s="109" t="n">
        <v>2108</v>
      </c>
      <c r="B1561" s="222">
        <f>HYPERLINK("https://mocostore.moco.co.id/catalog/"&amp;AB2117,"Klik Disini")</f>
        <v/>
      </c>
      <c r="C1561" s="223" t="inlineStr">
        <is>
          <t>Bahana Gelar Webinar, Berkhotbah Tanpa Jemaat</t>
        </is>
      </c>
      <c r="D1561" s="223" t="n"/>
      <c r="E1561" s="223" t="inlineStr">
        <is>
          <t>Radiani Kalvari, S.Pd.K., Leni Marlin S. Lase, S.S., Martha Kaesarina, S.I.Kom., Vicky Johanna Delarosa, Nandhes Adi Firmanto, Pambudi Pulosari, S.Sos, M.A.C.E., dan Pdm. P. Budi Raharjo.</t>
        </is>
      </c>
      <c r="F1561" s="223" t="n"/>
      <c r="G1561" s="223" t="inlineStr">
        <is>
          <t>978-623-5830-40-7</t>
        </is>
      </c>
      <c r="H1561" s="223" t="inlineStr">
        <is>
          <t>Agama Kristen</t>
        </is>
      </c>
      <c r="I1561" s="258" t="inlineStr">
        <is>
          <t>Perguruan Tinggi</t>
        </is>
      </c>
      <c r="J1561" s="186" t="inlineStr">
        <is>
          <t>009.16</t>
        </is>
      </c>
      <c r="K1561" s="223" t="inlineStr">
        <is>
          <t>Edisi Ke-1</t>
        </is>
      </c>
      <c r="L1561" s="264" t="n"/>
      <c r="M1561" s="265" t="inlineStr">
        <is>
          <t>Tidak Tersedia</t>
        </is>
      </c>
      <c r="N1561" s="223" t="inlineStr">
        <is>
          <t>Indonesia</t>
        </is>
      </c>
      <c r="O1561" s="223" t="inlineStr">
        <is>
          <t>Bukan fiksi</t>
        </is>
      </c>
      <c r="P1561" s="260" t="n">
        <v>2022</v>
      </c>
      <c r="Q1561" s="260" t="n">
        <v>2022</v>
      </c>
      <c r="R1561" s="223" t="inlineStr">
        <is>
          <t>Pustaka Referensi</t>
        </is>
      </c>
      <c r="S1561" s="223" t="inlineStr">
        <is>
          <t>Andi Offset CV</t>
        </is>
      </c>
      <c r="T1561" s="223" t="inlineStr">
        <is>
          <t>Lokal</t>
        </is>
      </c>
      <c r="U1561" s="261" t="n">
        <v>117</v>
      </c>
      <c r="V1561" s="86" t="inlineStr">
        <is>
          <t>pdf</t>
        </is>
      </c>
      <c r="W1561" s="223" t="inlineStr">
        <is>
          <t>4.6 MB</t>
        </is>
      </c>
      <c r="X1561"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61" s="262" t="n">
        <v>60000</v>
      </c>
      <c r="Z1561" s="226" t="n"/>
      <c r="AA1561" s="241">
        <f>Y2117*Z2117</f>
        <v/>
      </c>
      <c r="AB1561" s="237" t="inlineStr">
        <is>
          <t>211be8a6-a2e9-4823-b0a4-d20e04760dc0</t>
        </is>
      </c>
    </row>
    <row r="1562" ht="15" customHeight="1" s="283">
      <c r="A1562" s="109" t="n">
        <v>2109</v>
      </c>
      <c r="B1562" s="222">
        <f>HYPERLINK("https://mocostore.moco.co.id/catalog/"&amp;AB2118,"Klik Disini")</f>
        <v/>
      </c>
      <c r="C1562" s="223" t="inlineStr">
        <is>
          <t>Bakti Sosial STT Moriah, Aplikasi Firman</t>
        </is>
      </c>
      <c r="D1562" s="223" t="n"/>
      <c r="E1562" s="223" t="inlineStr">
        <is>
          <t>Radiani Kalvari, S.Pd.K., Leni Marlin S. Lase, S.S., Martha Kaesarina, S.I.Kom., Vicky Johanna Delarosa, Nandhes Adi Firmanto, Pambudi Pulosari, S.Sos, M.A.C.E., dan Pdm. P. Budi Raharjo.</t>
        </is>
      </c>
      <c r="F1562" s="223" t="n"/>
      <c r="G1562" s="223" t="inlineStr">
        <is>
          <t>978-623-5830-41-4</t>
        </is>
      </c>
      <c r="H1562" s="223" t="inlineStr">
        <is>
          <t>Agama Kristen</t>
        </is>
      </c>
      <c r="I1562" s="258" t="inlineStr">
        <is>
          <t>Perguruan Tinggi</t>
        </is>
      </c>
      <c r="J1562" s="186" t="inlineStr">
        <is>
          <t>009.16</t>
        </is>
      </c>
      <c r="K1562" s="223" t="inlineStr">
        <is>
          <t>Edisi Ke-1</t>
        </is>
      </c>
      <c r="L1562" s="264" t="n"/>
      <c r="M1562" s="265" t="inlineStr">
        <is>
          <t>Tidak Tersedia</t>
        </is>
      </c>
      <c r="N1562" s="223" t="inlineStr">
        <is>
          <t>Indonesia</t>
        </is>
      </c>
      <c r="O1562" s="223" t="inlineStr">
        <is>
          <t>Bukan fiksi</t>
        </is>
      </c>
      <c r="P1562" s="260" t="n">
        <v>2021</v>
      </c>
      <c r="Q1562" s="260" t="n">
        <v>2021</v>
      </c>
      <c r="R1562" s="223" t="inlineStr">
        <is>
          <t>Pustaka Referensi</t>
        </is>
      </c>
      <c r="S1562" s="223" t="inlineStr">
        <is>
          <t>Andi Offset CV</t>
        </is>
      </c>
      <c r="T1562" s="223" t="inlineStr">
        <is>
          <t>Lokal</t>
        </is>
      </c>
      <c r="U1562" s="261" t="n">
        <v>81</v>
      </c>
      <c r="V1562" s="86" t="inlineStr">
        <is>
          <t>pdf</t>
        </is>
      </c>
      <c r="W1562" s="223" t="inlineStr">
        <is>
          <t>5.4 MB</t>
        </is>
      </c>
      <c r="X1562"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62" s="262" t="n">
        <v>60000</v>
      </c>
      <c r="Z1562" s="226" t="n"/>
      <c r="AA1562" s="241">
        <f>Y2118*Z2118</f>
        <v/>
      </c>
      <c r="AB1562" s="237" t="inlineStr">
        <is>
          <t>b41f448a-a06f-40c4-8419-2456d2ed34b3</t>
        </is>
      </c>
    </row>
    <row r="1563" ht="15" customHeight="1" s="283">
      <c r="A1563" s="109" t="n">
        <v>2111</v>
      </c>
      <c r="B1563" s="222">
        <f>HYPERLINK("https://mocostore.moco.co.id/catalog/"&amp;AB2120,"Klik Disini")</f>
        <v/>
      </c>
      <c r="C1563" s="223" t="inlineStr">
        <is>
          <t>Reformasi Kehidupan Doa Anda (Doa Bukan Sekedar Meraih Keuntungan)</t>
        </is>
      </c>
      <c r="D1563" s="223" t="n"/>
      <c r="E1563" s="223" t="inlineStr">
        <is>
          <t>Radiani Kalvari, S.Pd.K., Leni Marlin S. Lase, S.S., Martha Kaesarina, S.I.Kom., Vicky Johanna Delarosa, Nandhes Adi Firmanto, Pambudi Pulosari, S.Sos, M.A.C.E., dan Pdm. P. Budi Raharjo.</t>
        </is>
      </c>
      <c r="F1563" s="223" t="n"/>
      <c r="G1563" s="223" t="inlineStr">
        <is>
          <t>978-623-6174-80-7</t>
        </is>
      </c>
      <c r="H1563" s="223" t="inlineStr">
        <is>
          <t>Agama Kristen</t>
        </is>
      </c>
      <c r="I1563" s="258" t="inlineStr">
        <is>
          <t>Perguruan Tinggi</t>
        </is>
      </c>
      <c r="J1563" s="186" t="inlineStr">
        <is>
          <t>009.16</t>
        </is>
      </c>
      <c r="K1563" s="264" t="inlineStr">
        <is>
          <t>Edisi Ke-1</t>
        </is>
      </c>
      <c r="L1563" s="264" t="n"/>
      <c r="M1563" s="265" t="inlineStr">
        <is>
          <t>Tidak Tersedia</t>
        </is>
      </c>
      <c r="N1563" s="223" t="inlineStr">
        <is>
          <t>Indonesia</t>
        </is>
      </c>
      <c r="O1563" s="223" t="inlineStr">
        <is>
          <t>Bukan fiksi</t>
        </is>
      </c>
      <c r="P1563" s="260" t="inlineStr">
        <is>
          <t>Tidak Tersedia</t>
        </is>
      </c>
      <c r="Q1563" s="260" t="n">
        <v>2021</v>
      </c>
      <c r="R1563" s="223" t="inlineStr">
        <is>
          <t>PBMR Andi</t>
        </is>
      </c>
      <c r="S1563" s="223" t="inlineStr">
        <is>
          <t>Andi Offset CV</t>
        </is>
      </c>
      <c r="T1563" s="223" t="inlineStr">
        <is>
          <t>Lokal</t>
        </is>
      </c>
      <c r="U1563" s="261" t="n">
        <v>61</v>
      </c>
      <c r="V1563" s="86" t="inlineStr">
        <is>
          <t>pdf</t>
        </is>
      </c>
      <c r="W1563" s="223" t="inlineStr">
        <is>
          <t>937.2 kB</t>
        </is>
      </c>
      <c r="X156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63" s="262" t="n">
        <v>60000</v>
      </c>
      <c r="Z1563" s="226" t="n"/>
      <c r="AA1563" s="241">
        <f>Y2120*Z2120</f>
        <v/>
      </c>
      <c r="AB1563" s="237" t="inlineStr">
        <is>
          <t>3d62195f-fb55-4f77-839b-cd79e852d37b</t>
        </is>
      </c>
    </row>
    <row r="1564" ht="15" customHeight="1" s="283">
      <c r="A1564" s="109" t="n">
        <v>2112</v>
      </c>
      <c r="B1564" s="222">
        <f>HYPERLINK("https://mocostore.moco.co.id/catalog/"&amp;AB2121,"Klik Disini")</f>
        <v/>
      </c>
      <c r="C1564" s="223" t="inlineStr">
        <is>
          <t>Bangkitnya Gereja Setan</t>
        </is>
      </c>
      <c r="D1564" s="223" t="n"/>
      <c r="E1564" s="223" t="inlineStr">
        <is>
          <t>Radiani Kalvari, S.Pd.K., Leni Marlin S. Lase, S.S., Martha Kaesarina, S.I.Kom., Vicky Johanna Delarosa, Nandhes Adi Firmanto, Pambudi Pulosari, S.Sos, M.A.C.E., dan Pdm. P. Budi Raharjo.</t>
        </is>
      </c>
      <c r="F1564" s="223" t="n"/>
      <c r="G1564" s="223" t="inlineStr">
        <is>
          <t>978-623-314-286-1</t>
        </is>
      </c>
      <c r="H1564" s="223" t="inlineStr">
        <is>
          <t>Agama Kristen</t>
        </is>
      </c>
      <c r="I1564" s="258" t="inlineStr">
        <is>
          <t>Perguruan Tinggi</t>
        </is>
      </c>
      <c r="J1564" s="186" t="inlineStr">
        <is>
          <t>009.16</t>
        </is>
      </c>
      <c r="K1564" s="223" t="inlineStr">
        <is>
          <t>Edisi Ke-1</t>
        </is>
      </c>
      <c r="L1564" s="264" t="n"/>
      <c r="M1564" s="265" t="inlineStr">
        <is>
          <t>Tidak Tersedia</t>
        </is>
      </c>
      <c r="N1564" s="223" t="inlineStr">
        <is>
          <t>Indonesia</t>
        </is>
      </c>
      <c r="O1564" s="223" t="inlineStr">
        <is>
          <t>Bukan fiksi</t>
        </is>
      </c>
      <c r="P1564" s="260" t="inlineStr">
        <is>
          <t>Tidak Tersedia</t>
        </is>
      </c>
      <c r="Q1564" s="260" t="n">
        <v>2021</v>
      </c>
      <c r="R1564" s="223" t="inlineStr">
        <is>
          <t>PBMR Andi</t>
        </is>
      </c>
      <c r="S1564" s="223" t="inlineStr">
        <is>
          <t>Andi Offset CV</t>
        </is>
      </c>
      <c r="T1564" s="223" t="inlineStr">
        <is>
          <t>Lokal</t>
        </is>
      </c>
      <c r="U1564" s="261" t="n">
        <v>72</v>
      </c>
      <c r="V1564" s="86" t="inlineStr">
        <is>
          <t>pdf</t>
        </is>
      </c>
      <c r="W1564" s="223" t="inlineStr">
        <is>
          <t>5.7 MB</t>
        </is>
      </c>
      <c r="X156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64" s="262" t="n">
        <v>60000</v>
      </c>
      <c r="Z1564" s="226" t="n"/>
      <c r="AA1564" s="241">
        <f>Y2121*Z2121</f>
        <v/>
      </c>
      <c r="AB1564" s="237" t="inlineStr">
        <is>
          <t>fe655cc5-de68-4208-9bae-6ee2d5cd7b39</t>
        </is>
      </c>
    </row>
    <row r="1565" ht="15" customHeight="1" s="283">
      <c r="A1565" s="109" t="n">
        <v>2113</v>
      </c>
      <c r="B1565" s="222">
        <f>HYPERLINK("https://mocostore.moco.co.id/catalog/"&amp;AB2122,"Klik Disini")</f>
        <v/>
      </c>
      <c r="C1565" s="223" t="inlineStr">
        <is>
          <t>Rajutlah Cinta dari Perbedaan, Upayakan Keseimbangan dalam Segala Hal</t>
        </is>
      </c>
      <c r="D1565" s="223" t="n"/>
      <c r="E1565" s="223" t="inlineStr">
        <is>
          <t>Radiani Kalvari, S.Pd.K., Leni Marlin S. Lase, S.S., Martha Kaesarina, S.I.Kom., Vicky Johanna Delarosa, Nandhes Adi Firmanto, Pambudi Pulosari, S.Sos, M.A.C.E., dan Pdm. P. Budi Raharjo.</t>
        </is>
      </c>
      <c r="F1565" s="223" t="n"/>
      <c r="G1565" s="223" t="inlineStr">
        <is>
          <t>978-623-7851-69-1</t>
        </is>
      </c>
      <c r="H1565" s="223" t="inlineStr">
        <is>
          <t>Agama Kristen</t>
        </is>
      </c>
      <c r="I1565" s="258" t="inlineStr">
        <is>
          <t>Perguruan Tinggi</t>
        </is>
      </c>
      <c r="J1565" s="186" t="inlineStr">
        <is>
          <t>009.16</t>
        </is>
      </c>
      <c r="K1565" s="264" t="inlineStr">
        <is>
          <t>Edisi Ke-1</t>
        </is>
      </c>
      <c r="L1565" s="264" t="n"/>
      <c r="M1565" s="265" t="inlineStr">
        <is>
          <t>Tidak Tersedia</t>
        </is>
      </c>
      <c r="N1565" s="223" t="inlineStr">
        <is>
          <t>Indonesia</t>
        </is>
      </c>
      <c r="O1565" s="223" t="inlineStr">
        <is>
          <t>Bukan fiksi</t>
        </is>
      </c>
      <c r="P1565" s="260" t="inlineStr">
        <is>
          <t>Tidak Tersedia</t>
        </is>
      </c>
      <c r="Q1565" s="260" t="n">
        <v>2021</v>
      </c>
      <c r="R1565" s="223" t="inlineStr">
        <is>
          <t>Lautan Pustaka</t>
        </is>
      </c>
      <c r="S1565" s="223" t="inlineStr">
        <is>
          <t>Andi Offset CV</t>
        </is>
      </c>
      <c r="T1565" s="223" t="inlineStr">
        <is>
          <t>Lokal</t>
        </is>
      </c>
      <c r="U1565" s="261" t="n">
        <v>81</v>
      </c>
      <c r="V1565" s="86" t="inlineStr">
        <is>
          <t>pdf</t>
        </is>
      </c>
      <c r="W1565" s="223" t="inlineStr">
        <is>
          <t>2.0 MB</t>
        </is>
      </c>
      <c r="X1565"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65" s="262" t="n">
        <v>60000</v>
      </c>
      <c r="Z1565" s="226" t="n"/>
      <c r="AA1565" s="241">
        <f>Y2122*Z2122</f>
        <v/>
      </c>
      <c r="AB1565" s="237" t="inlineStr">
        <is>
          <t>6a5b92ff-4294-4a0d-859f-5eb633676719</t>
        </is>
      </c>
    </row>
    <row r="1566" ht="15" customHeight="1" s="283">
      <c r="A1566" s="109" t="n">
        <v>2114</v>
      </c>
      <c r="B1566" s="222">
        <f>HYPERLINK("https://mocostore.moco.co.id/catalog/"&amp;AB2123,"Klik Disini")</f>
        <v/>
      </c>
      <c r="C1566" s="223" t="inlineStr">
        <is>
          <t>Profesionalitas Menuntut Totalitas dan Loyalitas</t>
        </is>
      </c>
      <c r="D1566" s="223" t="n"/>
      <c r="E1566" s="223" t="inlineStr">
        <is>
          <t>Radiani Kalvari, S.Pd.K., Leni Marlin S. Lase, S.S., Martha Kaesarina, S.I.Kom., Vicky Johanna Delarosa, Nandhes Adi Firmanto, Pambudi Pulosari, S.Sos, M.A.C.E., dan Pdm. P. Budi Raharjo.</t>
        </is>
      </c>
      <c r="F1566" s="223" t="n"/>
      <c r="G1566" s="223" t="inlineStr">
        <is>
          <t>978-623-7851-68-4</t>
        </is>
      </c>
      <c r="H1566" s="223" t="inlineStr">
        <is>
          <t>Agama Kristen</t>
        </is>
      </c>
      <c r="I1566" s="258" t="inlineStr">
        <is>
          <t>Perguruan Tinggi</t>
        </is>
      </c>
      <c r="J1566" s="186" t="inlineStr">
        <is>
          <t>009.16</t>
        </is>
      </c>
      <c r="K1566" s="264" t="inlineStr">
        <is>
          <t>Edisi Ke-1</t>
        </is>
      </c>
      <c r="L1566" s="264" t="n"/>
      <c r="M1566" s="259" t="inlineStr">
        <is>
          <t>Tidak Tersedia</t>
        </is>
      </c>
      <c r="N1566" s="223" t="inlineStr">
        <is>
          <t>Indonesia</t>
        </is>
      </c>
      <c r="O1566" s="223" t="inlineStr">
        <is>
          <t>Bukan fiksi</t>
        </is>
      </c>
      <c r="P1566" s="260" t="inlineStr">
        <is>
          <t>Tidak Tersedia</t>
        </is>
      </c>
      <c r="Q1566" s="260" t="n">
        <v>2021</v>
      </c>
      <c r="R1566" s="223" t="inlineStr">
        <is>
          <t>Lautan Pustaka</t>
        </is>
      </c>
      <c r="S1566" s="223" t="inlineStr">
        <is>
          <t>Andi Offset CV</t>
        </is>
      </c>
      <c r="T1566" s="223" t="inlineStr">
        <is>
          <t>Lokal</t>
        </is>
      </c>
      <c r="U1566" s="261" t="n">
        <v>165</v>
      </c>
      <c r="V1566" s="86" t="inlineStr">
        <is>
          <t>pdf</t>
        </is>
      </c>
      <c r="W1566" s="223" t="inlineStr">
        <is>
          <t>2.0 MB</t>
        </is>
      </c>
      <c r="X1566"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66" s="262" t="n">
        <v>60000</v>
      </c>
      <c r="Z1566" s="226" t="n"/>
      <c r="AA1566" s="241">
        <f>Y2123*Z2123</f>
        <v/>
      </c>
      <c r="AB1566" s="237" t="inlineStr">
        <is>
          <t>474d8f12-f913-4693-aa0d-1da0e686ff20</t>
        </is>
      </c>
    </row>
    <row r="1567" ht="15" customHeight="1" s="283">
      <c r="A1567" s="109" t="n">
        <v>2115</v>
      </c>
      <c r="B1567" s="222">
        <f>HYPERLINK("https://mocostore.moco.co.id/catalog/"&amp;AB2124,"Klik Disini")</f>
        <v/>
      </c>
      <c r="C1567" s="223" t="inlineStr">
        <is>
          <t>Perhatikan Anak</t>
        </is>
      </c>
      <c r="D1567" s="223" t="n"/>
      <c r="E1567" s="223" t="inlineStr">
        <is>
          <t>Radiani Kalvari, S.Pd.K., Leni Marlin S. Lase, S.S., Martha Kaesarina, S.I.Kom., Vicky Johanna Delarosa, Nandhes Adi Firmanto, Pambudi Pulosari, S.Sos, M.A.C.E., dan Pdm. P. Budi Raharjo.</t>
        </is>
      </c>
      <c r="F1567" s="223" t="n"/>
      <c r="G1567" s="223" t="inlineStr">
        <is>
          <t>978-623-314-351-6</t>
        </is>
      </c>
      <c r="H1567" s="223" t="inlineStr">
        <is>
          <t>Agama Kristen</t>
        </is>
      </c>
      <c r="I1567" s="258" t="inlineStr">
        <is>
          <t>Perguruan Tinggi</t>
        </is>
      </c>
      <c r="J1567" s="186" t="inlineStr">
        <is>
          <t>009.16</t>
        </is>
      </c>
      <c r="K1567" s="223" t="inlineStr">
        <is>
          <t>Edisi Ke-1</t>
        </is>
      </c>
      <c r="L1567" s="264" t="n"/>
      <c r="M1567" s="265" t="inlineStr">
        <is>
          <t>Tidak Tersedia</t>
        </is>
      </c>
      <c r="N1567" s="223" t="inlineStr">
        <is>
          <t>Indonesia</t>
        </is>
      </c>
      <c r="O1567" s="223" t="inlineStr">
        <is>
          <t>Bukan fiksi</t>
        </is>
      </c>
      <c r="P1567" s="260" t="inlineStr">
        <is>
          <t>Tidak Tersedia</t>
        </is>
      </c>
      <c r="Q1567" s="260" t="n">
        <v>2021</v>
      </c>
      <c r="R1567" s="223" t="inlineStr">
        <is>
          <t>PBMR Andi</t>
        </is>
      </c>
      <c r="S1567" s="223" t="inlineStr">
        <is>
          <t>Andi Offset CV</t>
        </is>
      </c>
      <c r="T1567" s="223" t="inlineStr">
        <is>
          <t>Lokal</t>
        </is>
      </c>
      <c r="U1567" s="261" t="n">
        <v>119</v>
      </c>
      <c r="V1567" s="86" t="inlineStr">
        <is>
          <t>pdf</t>
        </is>
      </c>
      <c r="W1567" s="223" t="inlineStr">
        <is>
          <t>3.2 MB</t>
        </is>
      </c>
      <c r="X1567"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67" s="262" t="n">
        <v>60000</v>
      </c>
      <c r="Z1567" s="226" t="n"/>
      <c r="AA1567" s="241">
        <f>Y2124*Z2124</f>
        <v/>
      </c>
      <c r="AB1567" s="237" t="inlineStr">
        <is>
          <t>ee108b5b-b0f5-44fd-811c-e2ee5a946fba</t>
        </is>
      </c>
    </row>
    <row r="1568" ht="15" customHeight="1" s="283">
      <c r="A1568" s="109" t="n">
        <v>2116</v>
      </c>
      <c r="B1568" s="222">
        <f>HYPERLINK("https://mocostore.moco.co.id/catalog/"&amp;AB2125,"Klik Disini")</f>
        <v/>
      </c>
      <c r="C1568" s="223" t="inlineStr">
        <is>
          <t>Pendeta Harus Belajar Pastoral</t>
        </is>
      </c>
      <c r="D1568" s="223" t="n"/>
      <c r="E1568" s="223" t="inlineStr">
        <is>
          <t>Radiani Kalvari, S.Pd.K., Leni Marlin S. Lase, S.S., Martha Kaesarina, S.I.Kom., Vicky Johanna Delarosa, Nandhes Adi Firmanto, Pambudi Pulosari, S.Sos, M.A.C.E., dan Pdm. P. Budi Raharjo.</t>
        </is>
      </c>
      <c r="F1568" s="223" t="n"/>
      <c r="G1568" s="223" t="inlineStr">
        <is>
          <t>978-623-7851-67-7</t>
        </is>
      </c>
      <c r="H1568" s="223" t="inlineStr">
        <is>
          <t>Agama Kristen</t>
        </is>
      </c>
      <c r="I1568" s="258" t="inlineStr">
        <is>
          <t>Perguruan Tinggi</t>
        </is>
      </c>
      <c r="J1568" s="186" t="inlineStr">
        <is>
          <t>009.16</t>
        </is>
      </c>
      <c r="K1568" s="223" t="inlineStr">
        <is>
          <t>Edisi Ke-1</t>
        </is>
      </c>
      <c r="L1568" s="264" t="n"/>
      <c r="M1568" s="265" t="inlineStr">
        <is>
          <t>Tidak Tersedia</t>
        </is>
      </c>
      <c r="N1568" s="223" t="inlineStr">
        <is>
          <t>Indonesia</t>
        </is>
      </c>
      <c r="O1568" s="223" t="inlineStr">
        <is>
          <t>Bukan fiksi</t>
        </is>
      </c>
      <c r="P1568" s="260" t="inlineStr">
        <is>
          <t>Tidak Tersedia</t>
        </is>
      </c>
      <c r="Q1568" s="260" t="n">
        <v>2021</v>
      </c>
      <c r="R1568" s="223" t="inlineStr">
        <is>
          <t>Lautan Pustaka</t>
        </is>
      </c>
      <c r="S1568" s="223" t="inlineStr">
        <is>
          <t>Andi Offset CV</t>
        </is>
      </c>
      <c r="T1568" s="223" t="inlineStr">
        <is>
          <t>Lokal</t>
        </is>
      </c>
      <c r="U1568" s="261" t="n">
        <v>85</v>
      </c>
      <c r="V1568" s="86" t="inlineStr">
        <is>
          <t>pdf</t>
        </is>
      </c>
      <c r="W1568" s="223" t="inlineStr">
        <is>
          <t>2.5 MB</t>
        </is>
      </c>
      <c r="X1568"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68" s="262" t="n">
        <v>60000</v>
      </c>
      <c r="Z1568" s="226" t="n"/>
      <c r="AA1568" s="241">
        <f>Y2125*Z2125</f>
        <v/>
      </c>
      <c r="AB1568" s="237" t="inlineStr">
        <is>
          <t>de931440-e36a-4462-994d-ce071ee4b90e</t>
        </is>
      </c>
    </row>
    <row r="1569" ht="15" customHeight="1" s="283">
      <c r="A1569" s="109" t="n">
        <v>2117</v>
      </c>
      <c r="B1569" s="222">
        <f>HYPERLINK("https://mocostore.moco.co.id/catalog/"&amp;AB2126,"Klik Disini")</f>
        <v/>
      </c>
      <c r="C1569" s="223" t="inlineStr">
        <is>
          <t>Pasti Sukses Ujian Masuk STAN, Kumpulan Soal Tes Masuk</t>
        </is>
      </c>
      <c r="D1569" s="223" t="n"/>
      <c r="E1569" s="223" t="inlineStr">
        <is>
          <t>Djoko Muljono</t>
        </is>
      </c>
      <c r="F1569" s="223" t="inlineStr">
        <is>
          <t>978-979-29-2796-2</t>
        </is>
      </c>
      <c r="G1569" s="223" t="inlineStr">
        <is>
          <t>978-623-01-3199-8</t>
        </is>
      </c>
      <c r="H1569" s="223" t="inlineStr">
        <is>
          <t>Agama Kristen</t>
        </is>
      </c>
      <c r="I1569" s="258" t="inlineStr">
        <is>
          <t>Perguruan Tinggi</t>
        </is>
      </c>
      <c r="J1569" s="186" t="inlineStr">
        <is>
          <t>009.16</t>
        </is>
      </c>
      <c r="K1569" s="223" t="inlineStr">
        <is>
          <t>Edisi Ke-1</t>
        </is>
      </c>
      <c r="L1569" s="264" t="n"/>
      <c r="M1569" s="265" t="inlineStr">
        <is>
          <t>None</t>
        </is>
      </c>
      <c r="N1569" s="223" t="inlineStr">
        <is>
          <t>Indonesia</t>
        </is>
      </c>
      <c r="O1569" s="223" t="inlineStr">
        <is>
          <t>Bukan fiksi</t>
        </is>
      </c>
      <c r="P1569" s="260" t="n">
        <v>2012</v>
      </c>
      <c r="Q1569" s="260" t="n">
        <v>2021</v>
      </c>
      <c r="R1569" s="223" t="inlineStr">
        <is>
          <t>Penerbit Andi</t>
        </is>
      </c>
      <c r="S1569" s="223" t="inlineStr">
        <is>
          <t>Andi Offset CV</t>
        </is>
      </c>
      <c r="T1569" s="223" t="inlineStr">
        <is>
          <t>Lokal</t>
        </is>
      </c>
      <c r="U1569" s="261" t="n">
        <v>274</v>
      </c>
      <c r="V1569" s="86" t="inlineStr">
        <is>
          <t>pdf</t>
        </is>
      </c>
      <c r="W1569" s="223" t="inlineStr">
        <is>
          <t>11.8 MB</t>
        </is>
      </c>
      <c r="X1569" s="225" t="inlineStr">
        <is>
          <t>&lt;p&gt;Sekolah Tinggi Akuntansi Negara (STAN) sekarang ini menjadi alternatif pilihan utama bagi lulusan SLTA maupun yang sederjat dari berbagai jurusan. Keterbatasan daya tampung mahasiswa STAN, membuat persaingan penerimaan mahasiswa semakin ketat. Buku ini merupakan kumpulan dari ujian masuk STAN mulai tahun 2002 sampai dengan 2010, dan juga pembahasannya. Pembahasan pada buku telah dibuat untuk mudah dipahami dan dilakukan dengan cepat. Hal tersebut karena salah satu kunci dari keberhasilan lulus ujian masuk ini selain tahu jawabannya, juga kecepatan menyelesaikan soal-soal.&lt;/p&gt;</t>
        </is>
      </c>
      <c r="Y1569" s="262" t="n">
        <v>80000</v>
      </c>
      <c r="Z1569" s="226" t="n"/>
      <c r="AA1569" s="241">
        <f>Y2126*Z2126</f>
        <v/>
      </c>
      <c r="AB1569" s="237" t="inlineStr">
        <is>
          <t>0e0d5c70-18da-41b4-9887-720bdd8aaab8</t>
        </is>
      </c>
    </row>
    <row r="1570" ht="15" customHeight="1" s="283">
      <c r="A1570" s="109" t="n">
        <v>2118</v>
      </c>
      <c r="B1570" s="222">
        <f>HYPERLINK("https://mocostore.moco.co.id/catalog/"&amp;AB2127,"Klik Disini")</f>
        <v/>
      </c>
      <c r="C1570" s="223" t="inlineStr">
        <is>
          <t>Becoming an Exceptional Person - Menemukan Potensi Diri Maksimal Demi Kepentingan-Nya</t>
        </is>
      </c>
      <c r="D1570" s="223" t="n"/>
      <c r="E1570" s="223" t="inlineStr">
        <is>
          <t>Radiani Kalvari, S.Pd.K., Leni Marlin S. Lase, S.S., Martha Kaesarina, S.I.Kom., Vicky Johanna Delarosa, Nandhes Adi Firmanto, Pambudi Pulosari, S.Sos, M.A.C.E., dan Pdm. P. Budi Raharjo.</t>
        </is>
      </c>
      <c r="F1570" s="223" t="n"/>
      <c r="G1570" s="223" t="inlineStr">
        <is>
          <t>978-623-6174-82-1</t>
        </is>
      </c>
      <c r="H1570" s="223" t="inlineStr">
        <is>
          <t>Agama Kristen</t>
        </is>
      </c>
      <c r="I1570" s="258" t="inlineStr">
        <is>
          <t>Perguruan Tinggi</t>
        </is>
      </c>
      <c r="J1570" s="186" t="inlineStr">
        <is>
          <t>009.16</t>
        </is>
      </c>
      <c r="K1570" s="223" t="inlineStr">
        <is>
          <t>Edisi Ke-1</t>
        </is>
      </c>
      <c r="L1570" s="264" t="n"/>
      <c r="M1570" s="265" t="inlineStr">
        <is>
          <t>Tidak Tersedia</t>
        </is>
      </c>
      <c r="N1570" s="223" t="inlineStr">
        <is>
          <t>Indonesia</t>
        </is>
      </c>
      <c r="O1570" s="223" t="inlineStr">
        <is>
          <t>Bukan fiksi</t>
        </is>
      </c>
      <c r="P1570" s="260" t="n">
        <v>2021</v>
      </c>
      <c r="Q1570" s="260" t="n">
        <v>2021</v>
      </c>
      <c r="R1570" s="223" t="inlineStr">
        <is>
          <t>PBMR Andi</t>
        </is>
      </c>
      <c r="S1570" s="223" t="inlineStr">
        <is>
          <t>Andi Offset CV</t>
        </is>
      </c>
      <c r="T1570" s="223" t="inlineStr">
        <is>
          <t>Lokal</t>
        </is>
      </c>
      <c r="U1570" s="261" t="n">
        <v>67</v>
      </c>
      <c r="V1570" s="86" t="inlineStr">
        <is>
          <t>pdf</t>
        </is>
      </c>
      <c r="W1570" s="223" t="inlineStr">
        <is>
          <t>1.1 MB</t>
        </is>
      </c>
      <c r="X157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70" s="262" t="n">
        <v>60000</v>
      </c>
      <c r="Z1570" s="226" t="n"/>
      <c r="AA1570" s="241">
        <f>Y2127*Z2127</f>
        <v/>
      </c>
      <c r="AB1570" s="237" t="inlineStr">
        <is>
          <t>742b3c39-24d3-4fad-877f-16843ef9eff5</t>
        </is>
      </c>
    </row>
    <row r="1571" ht="15" customHeight="1" s="283">
      <c r="A1571" s="109" t="n">
        <v>2119</v>
      </c>
      <c r="B1571" s="222">
        <f>HYPERLINK("https://mocostore.moco.co.id/catalog/"&amp;AB2128,"Klik Disini")</f>
        <v/>
      </c>
      <c r="C1571" s="223" t="inlineStr">
        <is>
          <t>Papua Punya Segalanya</t>
        </is>
      </c>
      <c r="D1571" s="223" t="n"/>
      <c r="E1571" s="223" t="inlineStr">
        <is>
          <t>Radiani Kalvari, S.Pd.K., Leni Marlin S. Lase, S.S., Martha Kaesarina, S.I.Kom., Vicky Johanna Delarosa, Nandhes Adi Firmanto, Pambudi Pulosari, S.Sos, M.A.C.E., dan Pdm. P. Budi Raharjo.</t>
        </is>
      </c>
      <c r="F1571" s="223" t="n"/>
      <c r="G1571" s="223" t="inlineStr">
        <is>
          <t>978-623-314-130-7</t>
        </is>
      </c>
      <c r="H1571" s="223" t="inlineStr">
        <is>
          <t>Agama Kristen</t>
        </is>
      </c>
      <c r="I1571" s="258" t="inlineStr">
        <is>
          <t>Perguruan Tinggi</t>
        </is>
      </c>
      <c r="J1571" s="186" t="inlineStr">
        <is>
          <t>009.16</t>
        </is>
      </c>
      <c r="K1571" s="223" t="inlineStr">
        <is>
          <t>Edisi Ke-1</t>
        </is>
      </c>
      <c r="L1571" s="264" t="n"/>
      <c r="M1571" s="265" t="inlineStr">
        <is>
          <t>Tidak Tersedia</t>
        </is>
      </c>
      <c r="N1571" s="223" t="inlineStr">
        <is>
          <t>Indonesia</t>
        </is>
      </c>
      <c r="O1571" s="223" t="inlineStr">
        <is>
          <t>Bukan fiksi</t>
        </is>
      </c>
      <c r="P1571" s="260" t="inlineStr">
        <is>
          <t>Tidak Tersedia</t>
        </is>
      </c>
      <c r="Q1571" s="260" t="n">
        <v>2021</v>
      </c>
      <c r="R1571" s="223" t="inlineStr">
        <is>
          <t>PBMR Andi</t>
        </is>
      </c>
      <c r="S1571" s="223" t="inlineStr">
        <is>
          <t>Andi Offset CV</t>
        </is>
      </c>
      <c r="T1571" s="223" t="inlineStr">
        <is>
          <t>Lokal</t>
        </is>
      </c>
      <c r="U1571" s="261" t="n">
        <v>91</v>
      </c>
      <c r="V1571" s="86" t="inlineStr">
        <is>
          <t>pdf</t>
        </is>
      </c>
      <c r="W1571" s="223" t="inlineStr">
        <is>
          <t>3.8 MB</t>
        </is>
      </c>
      <c r="X1571"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71" s="262" t="n">
        <v>60000</v>
      </c>
      <c r="Z1571" s="226" t="n"/>
      <c r="AA1571" s="241">
        <f>Y2128*Z2128</f>
        <v/>
      </c>
      <c r="AB1571" s="237" t="inlineStr">
        <is>
          <t>4869f30b-a025-4075-84a8-3bd2d95e63d9</t>
        </is>
      </c>
    </row>
    <row r="1572" ht="15" customHeight="1" s="283">
      <c r="A1572" s="109" t="n">
        <v>2120</v>
      </c>
      <c r="B1572" s="222">
        <f>HYPERLINK("https://mocostore.moco.co.id/catalog/"&amp;AB2129,"Klik Disini")</f>
        <v/>
      </c>
      <c r="C1572" s="223" t="inlineStr">
        <is>
          <t>Beda Zaman, Beda Media, Beda Tantangannya</t>
        </is>
      </c>
      <c r="D1572" s="223" t="n"/>
      <c r="E1572" s="223" t="inlineStr">
        <is>
          <t>Radiani Kalvari, S.Pd.K., Leni Marlin S. Lase, S.S., Martha Kaesarina, S.I.Kom., Vicky Johanna Delarosa, Nandhes Adi Firmanto, Pambudi Pulosari, S.Sos, M.A.C.E., dan Pdm. P. Budi Raharjo.</t>
        </is>
      </c>
      <c r="F1572" s="223" t="n"/>
      <c r="G1572" s="223" t="inlineStr">
        <is>
          <t>978-623-314-110-9</t>
        </is>
      </c>
      <c r="H1572" s="223" t="inlineStr">
        <is>
          <t>Agama Kristen</t>
        </is>
      </c>
      <c r="I1572" s="258" t="inlineStr">
        <is>
          <t>Perguruan Tinggi</t>
        </is>
      </c>
      <c r="J1572" s="186" t="inlineStr">
        <is>
          <t>009.16</t>
        </is>
      </c>
      <c r="K1572" s="223" t="inlineStr">
        <is>
          <t>Edisi Ke-1</t>
        </is>
      </c>
      <c r="L1572" s="264" t="n"/>
      <c r="M1572" s="265" t="inlineStr">
        <is>
          <t>Tidak Tersedia</t>
        </is>
      </c>
      <c r="N1572" s="223" t="inlineStr">
        <is>
          <t>Indonesia</t>
        </is>
      </c>
      <c r="O1572" s="223" t="inlineStr">
        <is>
          <t>Bukan fiksi</t>
        </is>
      </c>
      <c r="P1572" s="260" t="inlineStr">
        <is>
          <t>Tidak Tersedia</t>
        </is>
      </c>
      <c r="Q1572" s="260" t="n">
        <v>2021</v>
      </c>
      <c r="R1572" s="223" t="inlineStr">
        <is>
          <t>PBMR Andi</t>
        </is>
      </c>
      <c r="S1572" s="223" t="inlineStr">
        <is>
          <t>Andi Offset CV</t>
        </is>
      </c>
      <c r="T1572" s="223" t="inlineStr">
        <is>
          <t>Lokal</t>
        </is>
      </c>
      <c r="U1572" s="261" t="n">
        <v>65</v>
      </c>
      <c r="V1572" s="86" t="inlineStr">
        <is>
          <t>pdf</t>
        </is>
      </c>
      <c r="W1572" s="223" t="inlineStr">
        <is>
          <t>1.9 MB</t>
        </is>
      </c>
      <c r="X1572" s="225" t="inlineStr">
        <is>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is>
      </c>
      <c r="Y1572" s="262" t="n">
        <v>60000</v>
      </c>
      <c r="Z1572" s="226" t="n"/>
      <c r="AA1572" s="241">
        <f>Y2129*Z2129</f>
        <v/>
      </c>
      <c r="AB1572" s="237" t="inlineStr">
        <is>
          <t>26c98eb8-a2f2-4d4b-b701-81abcd6878dc</t>
        </is>
      </c>
    </row>
    <row r="1573" ht="15" customHeight="1" s="283">
      <c r="A1573" s="109" t="n">
        <v>2121</v>
      </c>
      <c r="B1573" s="222">
        <f>HYPERLINK("https://mocostore.moco.co.id/catalog/"&amp;AB2130,"Klik Disini")</f>
        <v/>
      </c>
      <c r="C1573" s="223" t="inlineStr">
        <is>
          <t>Belajar Hidup Sederhana</t>
        </is>
      </c>
      <c r="D1573" s="223" t="n"/>
      <c r="E1573" s="223" t="inlineStr">
        <is>
          <t>Pdt. Dr. Rubin Adi Abraham</t>
        </is>
      </c>
      <c r="F1573" s="223" t="n"/>
      <c r="G1573" s="223" t="inlineStr">
        <is>
          <t>978-623-7851-39-4</t>
        </is>
      </c>
      <c r="H1573" s="223" t="inlineStr">
        <is>
          <t>Agama Kristen</t>
        </is>
      </c>
      <c r="I1573" s="258" t="inlineStr">
        <is>
          <t>Perguruan Tinggi</t>
        </is>
      </c>
      <c r="J1573" s="186" t="inlineStr">
        <is>
          <t>009.16</t>
        </is>
      </c>
      <c r="K1573" s="223" t="inlineStr">
        <is>
          <t>Edisi Ke-1</t>
        </is>
      </c>
      <c r="L1573" s="264" t="n"/>
      <c r="M1573" s="265" t="inlineStr">
        <is>
          <t>None</t>
        </is>
      </c>
      <c r="N1573" s="223" t="inlineStr">
        <is>
          <t>Indonesia</t>
        </is>
      </c>
      <c r="O1573" s="223" t="inlineStr">
        <is>
          <t>Bukan fiksi</t>
        </is>
      </c>
      <c r="P1573" s="260" t="inlineStr">
        <is>
          <t>Tidak Tersedia</t>
        </is>
      </c>
      <c r="Q1573" s="260" t="n">
        <v>2021</v>
      </c>
      <c r="R1573" s="223" t="inlineStr">
        <is>
          <t>Lautan Pustaka</t>
        </is>
      </c>
      <c r="S1573" s="223" t="inlineStr">
        <is>
          <t>Andi Offset CV</t>
        </is>
      </c>
      <c r="T1573" s="223" t="inlineStr">
        <is>
          <t>Lokal</t>
        </is>
      </c>
      <c r="U1573" s="261" t="n">
        <v>61</v>
      </c>
      <c r="V1573" s="86" t="inlineStr">
        <is>
          <t>pdf</t>
        </is>
      </c>
      <c r="W1573" s="223" t="inlineStr">
        <is>
          <t>3.1 MB</t>
        </is>
      </c>
      <c r="X1573"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1573" s="262" t="n">
        <v>60000</v>
      </c>
      <c r="Z1573" s="226" t="n"/>
      <c r="AA1573" s="241">
        <f>Y2130*Z2130</f>
        <v/>
      </c>
      <c r="AB1573" s="237" t="inlineStr">
        <is>
          <t>4942f9cb-cb90-4e40-9135-dfc0b91b6c13</t>
        </is>
      </c>
    </row>
    <row r="1574" ht="15" customHeight="1" s="283">
      <c r="A1574" s="109" t="n">
        <v>2122</v>
      </c>
      <c r="B1574" s="222">
        <f>HYPERLINK("https://mocostore.moco.co.id/catalog/"&amp;AB2131,"Klik Disini")</f>
        <v/>
      </c>
      <c r="C1574" s="223" t="inlineStr">
        <is>
          <t>Orangtua Harus Bisa Jadi Idola Bagi Anak-Anaknya</t>
        </is>
      </c>
      <c r="D1574" s="223" t="n"/>
      <c r="E1574" s="223" t="inlineStr">
        <is>
          <t>Radiani Kalvari, S.Pd.K., Leni Marlin S. Lase, S.S., Martha Kaesarina, S.I.Kom., Vicky Johanna Delarosa, Nandhes Adi Firmanto, Pambudi Pulosari, S.Sos, M.A.C.E., dan Pdm. P. Budi Raharjo.</t>
        </is>
      </c>
      <c r="F1574" s="223" t="n"/>
      <c r="G1574" s="223" t="inlineStr">
        <is>
          <t>978-623-7851-66-0</t>
        </is>
      </c>
      <c r="H1574" s="223" t="inlineStr">
        <is>
          <t>Agama Kristen</t>
        </is>
      </c>
      <c r="I1574" s="258" t="inlineStr">
        <is>
          <t>Perguruan Tinggi</t>
        </is>
      </c>
      <c r="J1574" s="186" t="inlineStr">
        <is>
          <t>009.16</t>
        </is>
      </c>
      <c r="K1574" s="223" t="inlineStr">
        <is>
          <t>Edisi Ke-1</t>
        </is>
      </c>
      <c r="L1574" s="264" t="n"/>
      <c r="M1574" s="265" t="inlineStr">
        <is>
          <t>Tidak Tersedia</t>
        </is>
      </c>
      <c r="N1574" s="223" t="inlineStr">
        <is>
          <t>Indonesia</t>
        </is>
      </c>
      <c r="O1574" s="223" t="inlineStr">
        <is>
          <t>Bukan fiksi</t>
        </is>
      </c>
      <c r="P1574" s="260" t="inlineStr">
        <is>
          <t>Tidak Tersedia</t>
        </is>
      </c>
      <c r="Q1574" s="260" t="n">
        <v>2021</v>
      </c>
      <c r="R1574" s="223" t="inlineStr">
        <is>
          <t>Lautan Pustaka</t>
        </is>
      </c>
      <c r="S1574" s="223" t="inlineStr">
        <is>
          <t>Andi Offset CV</t>
        </is>
      </c>
      <c r="T1574" s="223" t="inlineStr">
        <is>
          <t>Lokal</t>
        </is>
      </c>
      <c r="U1574" s="261" t="n">
        <v>111</v>
      </c>
      <c r="V1574" s="86" t="inlineStr">
        <is>
          <t>pdf</t>
        </is>
      </c>
      <c r="W1574" s="223" t="inlineStr">
        <is>
          <t>2.8 MB</t>
        </is>
      </c>
      <c r="X1574"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74" s="262" t="n">
        <v>60000</v>
      </c>
      <c r="Z1574" s="226" t="n"/>
      <c r="AA1574" s="241">
        <f>Y2131*Z2131</f>
        <v/>
      </c>
      <c r="AB1574" s="237" t="inlineStr">
        <is>
          <t>32b10398-2787-4ec9-8c69-8efc708adb43</t>
        </is>
      </c>
    </row>
    <row r="1575" ht="15" customHeight="1" s="283">
      <c r="A1575" s="109" t="n">
        <v>2123</v>
      </c>
      <c r="B1575" s="222">
        <f>HYPERLINK("https://mocostore.moco.co.id/catalog/"&amp;AB2132,"Klik Disini")</f>
        <v/>
      </c>
      <c r="C1575" s="223" t="inlineStr">
        <is>
          <t>Ngefans Hillary Clinton</t>
        </is>
      </c>
      <c r="D1575" s="223" t="n"/>
      <c r="E1575" s="223" t="inlineStr">
        <is>
          <t>Radiani Kalvari, S.Pd.K., Leni Marlin S. Lase, S.S., Martha Kaesarina, S.I.Kom., Vicky Johanna Delarosa, Nandhes Adi Firmanto, Pambudi Pulosari, S.Sos, M.A.C.E., dan Pdm. P. Budi Raharjo.</t>
        </is>
      </c>
      <c r="F1575" s="223" t="n"/>
      <c r="G1575" s="223" t="inlineStr">
        <is>
          <t>978-623-314-350-9</t>
        </is>
      </c>
      <c r="H1575" s="223" t="inlineStr">
        <is>
          <t>Agama Kristen</t>
        </is>
      </c>
      <c r="I1575" s="258" t="inlineStr">
        <is>
          <t>Perguruan Tinggi</t>
        </is>
      </c>
      <c r="J1575" s="186" t="inlineStr">
        <is>
          <t>009.16</t>
        </is>
      </c>
      <c r="K1575" s="264" t="inlineStr">
        <is>
          <t>Edisi Ke-1</t>
        </is>
      </c>
      <c r="L1575" s="264" t="n"/>
      <c r="M1575" s="259" t="inlineStr">
        <is>
          <t>Tidak Tersedia</t>
        </is>
      </c>
      <c r="N1575" s="223" t="inlineStr">
        <is>
          <t>Indonesia</t>
        </is>
      </c>
      <c r="O1575" s="223" t="inlineStr">
        <is>
          <t>Bukan fiksi</t>
        </is>
      </c>
      <c r="P1575" s="260" t="inlineStr">
        <is>
          <t>Tidak Tersedia</t>
        </is>
      </c>
      <c r="Q1575" s="260" t="n">
        <v>2021</v>
      </c>
      <c r="R1575" s="223" t="inlineStr">
        <is>
          <t>PBMR Andi</t>
        </is>
      </c>
      <c r="S1575" s="223" t="inlineStr">
        <is>
          <t>Andi Offset CV</t>
        </is>
      </c>
      <c r="T1575" s="223" t="inlineStr">
        <is>
          <t>Lokal</t>
        </is>
      </c>
      <c r="U1575" s="261" t="n">
        <v>109</v>
      </c>
      <c r="V1575" s="86" t="inlineStr">
        <is>
          <t>pdf</t>
        </is>
      </c>
      <c r="W1575" s="223" t="inlineStr">
        <is>
          <t>3.1 MB</t>
        </is>
      </c>
      <c r="X1575"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75" s="262" t="n">
        <v>60000</v>
      </c>
      <c r="Z1575" s="226" t="n"/>
      <c r="AA1575" s="241">
        <f>Y2132*Z2132</f>
        <v/>
      </c>
      <c r="AB1575" s="237" t="inlineStr">
        <is>
          <t>63c9fb4a-a0d3-4590-8e82-475e72b7650d</t>
        </is>
      </c>
    </row>
    <row r="1576" ht="15" customHeight="1" s="283">
      <c r="A1576" s="109" t="n">
        <v>2124</v>
      </c>
      <c r="B1576" s="222">
        <f>HYPERLINK("https://mocostore.moco.co.id/catalog/"&amp;AB2133,"Klik Disini")</f>
        <v/>
      </c>
      <c r="C1576" s="223" t="inlineStr">
        <is>
          <t>Never Quit Seri</t>
        </is>
      </c>
      <c r="D1576" s="223" t="n"/>
      <c r="E1576" s="223" t="inlineStr">
        <is>
          <t>Radiani Kalvari, S.Pd.K., Leni Marlin S. Lase, S.S., Martha Kaesarina, S.I.Kom., Vicky Johanna Delarosa, Nandhes Adi Firmanto, Pambudi Pulosari, S.Sos, M.A.C.E., dan Pdm. P. Budi Raharjo.</t>
        </is>
      </c>
      <c r="F1576" s="223" t="n"/>
      <c r="G1576" s="223" t="inlineStr">
        <is>
          <t>978-623-5830-90-2</t>
        </is>
      </c>
      <c r="H1576" s="223" t="inlineStr">
        <is>
          <t>Agama Kristen</t>
        </is>
      </c>
      <c r="I1576" s="258" t="inlineStr">
        <is>
          <t>Perguruan Tinggi</t>
        </is>
      </c>
      <c r="J1576" s="186" t="inlineStr">
        <is>
          <t>009.16</t>
        </is>
      </c>
      <c r="K1576" s="223" t="inlineStr">
        <is>
          <t>Edisi Ke-1</t>
        </is>
      </c>
      <c r="L1576" s="264" t="n"/>
      <c r="M1576" s="265" t="inlineStr">
        <is>
          <t>Tidak Tersedia</t>
        </is>
      </c>
      <c r="N1576" s="223" t="inlineStr">
        <is>
          <t>Indonesia</t>
        </is>
      </c>
      <c r="O1576" s="223" t="inlineStr">
        <is>
          <t>Bukan fiksi</t>
        </is>
      </c>
      <c r="P1576" s="260" t="inlineStr">
        <is>
          <t>Tidak Tersedia</t>
        </is>
      </c>
      <c r="Q1576" s="260" t="n">
        <v>2021</v>
      </c>
      <c r="R1576" s="223" t="inlineStr">
        <is>
          <t>Pustaka Referensi</t>
        </is>
      </c>
      <c r="S1576" s="223" t="inlineStr">
        <is>
          <t>Andi Offset CV</t>
        </is>
      </c>
      <c r="T1576" s="223" t="inlineStr">
        <is>
          <t>Lokal</t>
        </is>
      </c>
      <c r="U1576" s="261" t="n">
        <v>107</v>
      </c>
      <c r="V1576" s="86" t="inlineStr">
        <is>
          <t>pdf</t>
        </is>
      </c>
      <c r="W1576" s="223" t="inlineStr">
        <is>
          <t>1.8 MB</t>
        </is>
      </c>
      <c r="X1576"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576" s="262" t="n">
        <v>60000</v>
      </c>
      <c r="Z1576" s="226" t="n"/>
      <c r="AA1576" s="241">
        <f>Y2133*Z2133</f>
        <v/>
      </c>
      <c r="AB1576" s="237" t="inlineStr">
        <is>
          <t>2b1ca8b5-ec3c-4472-b58e-db75f2a1fbb7</t>
        </is>
      </c>
    </row>
    <row r="1577" ht="15" customHeight="1" s="283">
      <c r="A1577" s="109" t="n">
        <v>2126</v>
      </c>
      <c r="B1577" s="222">
        <f>HYPERLINK("https://mocostore.moco.co.id/catalog/"&amp;AB2135,"Klik Disini")</f>
        <v/>
      </c>
      <c r="C1577" s="223" t="inlineStr">
        <is>
          <t>Mewujudkan Kasih Karunia</t>
        </is>
      </c>
      <c r="D1577" s="223" t="n"/>
      <c r="E1577" s="223" t="inlineStr">
        <is>
          <t>Radiani Kalvari, S.Pd.K., Leni Marlin S. Lase, S.S., Martha Kaesarina, S.I.Kom., Vicky Johanna Delarosa, Nandhes Adi Firmanto, Pambudi Pulosari, S.Sos, M.A.C.E., dan Pdm. P. Budi Raharjo.</t>
        </is>
      </c>
      <c r="F1577" s="223" t="n"/>
      <c r="G1577" s="223" t="inlineStr">
        <is>
          <t>978-623-314-349-3</t>
        </is>
      </c>
      <c r="H1577" s="223" t="inlineStr">
        <is>
          <t>Agama Kristen</t>
        </is>
      </c>
      <c r="I1577" s="258" t="inlineStr">
        <is>
          <t>Perguruan Tinggi</t>
        </is>
      </c>
      <c r="J1577" s="186" t="inlineStr">
        <is>
          <t>009.16</t>
        </is>
      </c>
      <c r="K1577" s="223" t="inlineStr">
        <is>
          <t>Edisi Ke-1</t>
        </is>
      </c>
      <c r="L1577" s="264" t="n"/>
      <c r="M1577" s="265" t="inlineStr">
        <is>
          <t>Tidak Tersedia</t>
        </is>
      </c>
      <c r="N1577" s="223" t="inlineStr">
        <is>
          <t>Indonesia</t>
        </is>
      </c>
      <c r="O1577" s="223" t="inlineStr">
        <is>
          <t>Bukan fiksi</t>
        </is>
      </c>
      <c r="P1577" s="260" t="inlineStr">
        <is>
          <t>Tidak Tersedia</t>
        </is>
      </c>
      <c r="Q1577" s="260" t="n">
        <v>2021</v>
      </c>
      <c r="R1577" s="223" t="inlineStr">
        <is>
          <t>PBMR Andi</t>
        </is>
      </c>
      <c r="S1577" s="223" t="inlineStr">
        <is>
          <t>Andi Offset CV</t>
        </is>
      </c>
      <c r="T1577" s="223" t="inlineStr">
        <is>
          <t>Lokal</t>
        </is>
      </c>
      <c r="U1577" s="261" t="n">
        <v>80</v>
      </c>
      <c r="V1577" s="86" t="inlineStr">
        <is>
          <t>pdf</t>
        </is>
      </c>
      <c r="W1577" s="223" t="inlineStr">
        <is>
          <t>1.7 MB</t>
        </is>
      </c>
      <c r="X1577"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577" s="262" t="n">
        <v>60000</v>
      </c>
      <c r="Z1577" s="226" t="n"/>
      <c r="AA1577" s="241">
        <f>Y2135*Z2135</f>
        <v/>
      </c>
      <c r="AB1577" s="237" t="inlineStr">
        <is>
          <t>e2399951-be80-472f-bc02-59bdefb32426</t>
        </is>
      </c>
    </row>
    <row r="1578" ht="15" customHeight="1" s="283">
      <c r="A1578" s="109" t="n">
        <v>2127</v>
      </c>
      <c r="B1578" s="222">
        <f>HYPERLINK("https://mocostore.moco.co.id/catalog/"&amp;AB2136,"Klik Disini")</f>
        <v/>
      </c>
      <c r="C1578" s="223" t="inlineStr">
        <is>
          <t>Merdeka 100%</t>
        </is>
      </c>
      <c r="D1578" s="223" t="n"/>
      <c r="E1578" s="223" t="inlineStr">
        <is>
          <t>Benni E. Matindas</t>
        </is>
      </c>
      <c r="F1578" s="223" t="n"/>
      <c r="G1578" s="223" t="inlineStr">
        <is>
          <t>978-623-5830-89-6</t>
        </is>
      </c>
      <c r="H1578" s="223" t="inlineStr">
        <is>
          <t>Agama Kristen</t>
        </is>
      </c>
      <c r="I1578" s="258" t="inlineStr">
        <is>
          <t>Perguruan Tinggi</t>
        </is>
      </c>
      <c r="J1578" s="186" t="inlineStr">
        <is>
          <t>009.16</t>
        </is>
      </c>
      <c r="K1578" s="264" t="inlineStr">
        <is>
          <t>Edisi Ke-1</t>
        </is>
      </c>
      <c r="L1578" s="264" t="n"/>
      <c r="M1578" s="265" t="inlineStr">
        <is>
          <t>Tidak Tersedia</t>
        </is>
      </c>
      <c r="N1578" s="223" t="inlineStr">
        <is>
          <t>Indonesia</t>
        </is>
      </c>
      <c r="O1578" s="223" t="inlineStr">
        <is>
          <t>Bukan fiksi</t>
        </is>
      </c>
      <c r="P1578" s="260" t="inlineStr">
        <is>
          <t>Tidak Tersedia</t>
        </is>
      </c>
      <c r="Q1578" s="260" t="n">
        <v>2021</v>
      </c>
      <c r="R1578" s="223" t="inlineStr">
        <is>
          <t>Pustaka Referensi</t>
        </is>
      </c>
      <c r="S1578" s="223" t="inlineStr">
        <is>
          <t>Andi Offset CV</t>
        </is>
      </c>
      <c r="T1578" s="223" t="inlineStr">
        <is>
          <t>Lokal</t>
        </is>
      </c>
      <c r="U1578" s="261" t="n">
        <v>73</v>
      </c>
      <c r="V1578" s="86" t="inlineStr">
        <is>
          <t>pdf</t>
        </is>
      </c>
      <c r="W1578" s="223" t="inlineStr">
        <is>
          <t>1.4 MB</t>
        </is>
      </c>
      <c r="X1578"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578" s="262" t="n">
        <v>60000</v>
      </c>
      <c r="Z1578" s="226" t="n"/>
      <c r="AA1578" s="241">
        <f>Y2136*Z2136</f>
        <v/>
      </c>
      <c r="AB1578" s="237" t="inlineStr">
        <is>
          <t>78fa0d23-b6e2-453c-9e1b-8e726d3d9f19</t>
        </is>
      </c>
    </row>
    <row r="1579" ht="15" customHeight="1" s="283">
      <c r="A1579" s="109" t="n">
        <v>2128</v>
      </c>
      <c r="B1579" s="222">
        <f>HYPERLINK("https://mocostore.moco.co.id/catalog/"&amp;AB2137,"Klik Disini")</f>
        <v/>
      </c>
      <c r="C1579" s="223" t="inlineStr">
        <is>
          <t>Menyiapkan Hamba Tuhan Yang Melayani Berbasis Kearifan Lokal</t>
        </is>
      </c>
      <c r="D1579" s="223" t="n"/>
      <c r="E1579" s="223" t="inlineStr">
        <is>
          <t>Radiani Kalvari, S.Pd.K., Leni Marlin S. Lase, S.S., Martha Kaesarina, S.I.Kom., Vicky Johanna Delarosa, Nandhes Adi Firmanto, Pambudi Pulosari, S.Sos, M.A.C.E., dan Pdm. P. Budi Raharjo.</t>
        </is>
      </c>
      <c r="F1579" s="223" t="n"/>
      <c r="G1579" s="223" t="inlineStr">
        <is>
          <t>978-623-314-348-6</t>
        </is>
      </c>
      <c r="H1579" s="223" t="inlineStr">
        <is>
          <t>Agama Kristen</t>
        </is>
      </c>
      <c r="I1579" s="258" t="inlineStr">
        <is>
          <t>Perguruan Tinggi</t>
        </is>
      </c>
      <c r="J1579" s="186" t="inlineStr">
        <is>
          <t>009.16</t>
        </is>
      </c>
      <c r="K1579" s="223" t="inlineStr">
        <is>
          <t>Edisi Ke-1</t>
        </is>
      </c>
      <c r="L1579" s="264" t="n"/>
      <c r="M1579" s="265" t="inlineStr">
        <is>
          <t>Tidak Tersedia</t>
        </is>
      </c>
      <c r="N1579" s="223" t="inlineStr">
        <is>
          <t>Indonesia</t>
        </is>
      </c>
      <c r="O1579" s="223" t="inlineStr">
        <is>
          <t>Bukan fiksi</t>
        </is>
      </c>
      <c r="P1579" s="260" t="inlineStr">
        <is>
          <t>Tidak Tersedia</t>
        </is>
      </c>
      <c r="Q1579" s="260" t="n">
        <v>2021</v>
      </c>
      <c r="R1579" s="223" t="inlineStr">
        <is>
          <t>PBMR Andi</t>
        </is>
      </c>
      <c r="S1579" s="223" t="inlineStr">
        <is>
          <t>Andi Offset CV</t>
        </is>
      </c>
      <c r="T1579" s="223" t="inlineStr">
        <is>
          <t>Lokal</t>
        </is>
      </c>
      <c r="U1579" s="261" t="n">
        <v>85</v>
      </c>
      <c r="V1579" s="86" t="inlineStr">
        <is>
          <t>pdf</t>
        </is>
      </c>
      <c r="W1579" s="223" t="inlineStr">
        <is>
          <t>2.2 MB</t>
        </is>
      </c>
      <c r="X1579"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579" s="262" t="n">
        <v>60000</v>
      </c>
      <c r="Z1579" s="226" t="n"/>
      <c r="AA1579" s="241">
        <f>Y2137*Z2137</f>
        <v/>
      </c>
      <c r="AB1579" s="237" t="inlineStr">
        <is>
          <t>6ba865a6-1a57-496f-ac36-1482b2f0894f</t>
        </is>
      </c>
    </row>
    <row r="1580" ht="15" customHeight="1" s="283">
      <c r="A1580" s="109" t="n">
        <v>2129</v>
      </c>
      <c r="B1580" s="222">
        <f>HYPERLINK("https://mocostore.moco.co.id/catalog/"&amp;AB2138,"Klik Disini")</f>
        <v/>
      </c>
      <c r="C1580" s="223" t="inlineStr">
        <is>
          <t>Menyiapkan Generasi Pengubah Dunia</t>
        </is>
      </c>
      <c r="D1580" s="223" t="n"/>
      <c r="E1580" s="223" t="inlineStr">
        <is>
          <t>Radiani Kalvari, S.Pd.K., Leni Marlin S. Lase, S.S., Martha Kaesarina, S.I.Kom., Vicky Johanna Delarosa, Nandhes Adi Firmanto, Pambudi Pulosari, S.Sos, M.A.C.E., dan Pdm. P. Budi Raharjo.</t>
        </is>
      </c>
      <c r="F1580" s="223" t="n"/>
      <c r="G1580" s="223" t="inlineStr">
        <is>
          <t>978-623-314-347-9</t>
        </is>
      </c>
      <c r="H1580" s="223" t="inlineStr">
        <is>
          <t>Agama Kristen</t>
        </is>
      </c>
      <c r="I1580" s="258" t="inlineStr">
        <is>
          <t>Perguruan Tinggi</t>
        </is>
      </c>
      <c r="J1580" s="186" t="inlineStr">
        <is>
          <t>009.16</t>
        </is>
      </c>
      <c r="K1580" s="223" t="inlineStr">
        <is>
          <t>Edisi Ke-1</t>
        </is>
      </c>
      <c r="L1580" s="264" t="n"/>
      <c r="M1580" s="265" t="inlineStr">
        <is>
          <t>Tidak Tersedia</t>
        </is>
      </c>
      <c r="N1580" s="223" t="inlineStr">
        <is>
          <t>Indonesia</t>
        </is>
      </c>
      <c r="O1580" s="223" t="inlineStr">
        <is>
          <t>Bukan fiksi</t>
        </is>
      </c>
      <c r="P1580" s="260" t="inlineStr">
        <is>
          <t>Tidak Tersedia</t>
        </is>
      </c>
      <c r="Q1580" s="260" t="n">
        <v>2021</v>
      </c>
      <c r="R1580" s="223" t="inlineStr">
        <is>
          <t>PBMR Andi</t>
        </is>
      </c>
      <c r="S1580" s="223" t="inlineStr">
        <is>
          <t>Andi Offset CV</t>
        </is>
      </c>
      <c r="T1580" s="223" t="inlineStr">
        <is>
          <t>Lokal</t>
        </is>
      </c>
      <c r="U1580" s="261" t="n">
        <v>84</v>
      </c>
      <c r="V1580" s="86" t="inlineStr">
        <is>
          <t>pdf</t>
        </is>
      </c>
      <c r="W1580" s="223" t="inlineStr">
        <is>
          <t>2.0 MB</t>
        </is>
      </c>
      <c r="X1580" s="225" t="inlineStr">
        <is>
          <t>&lt;p&gt;buku ini bisa dipakai oleh pembaca untuk&amp;nbsp;menambah wawasan spiritual dan juga&amp;nbsp;meningkatkan keimanan sebagai umat&amp;nbsp;kristiani.&lt;br /&gt;
 Buku ini terbit atas pemikiran&amp;nbsp;kontributor-kontributor yang berkompeten dibidang pelayanan, aktivis Gereja dan juga&amp;nbsp;tokoh yang mempunyai pengaruh besar.&lt;br /&gt;
 Atas semua pihak yang terlihat dalam&amp;nbsp;penyusunan, penulisan, dan juga penerbitan&amp;nbsp;buku ini. Kami menyampaikan terima kasih&amp;nbsp;yang mendalam. Semoga buku ini bisa&amp;nbsp;bermanfaat dan menjadi berkat bagi kita&amp;nbsp;semua&lt;br /&gt;
 &amp;nbsp;&lt;/p&gt;</t>
        </is>
      </c>
      <c r="Y1580" s="262" t="n">
        <v>60000</v>
      </c>
      <c r="Z1580" s="226" t="n"/>
      <c r="AA1580" s="241">
        <f>Y2138*Z2138</f>
        <v/>
      </c>
      <c r="AB1580" s="237" t="inlineStr">
        <is>
          <t>d6571065-df36-44d5-a176-2fa10365fd24</t>
        </is>
      </c>
    </row>
    <row r="1581" ht="15" customHeight="1" s="283">
      <c r="A1581" s="109" t="n">
        <v>2130</v>
      </c>
      <c r="B1581" s="222">
        <f>HYPERLINK("https://mocostore.moco.co.id/catalog/"&amp;AB2139,"Klik Disini")</f>
        <v/>
      </c>
      <c r="C1581" s="223" t="inlineStr">
        <is>
          <t>Menyia-nyiakan Sahabat Terbaik</t>
        </is>
      </c>
      <c r="D1581" s="223" t="n"/>
      <c r="E1581" s="223" t="inlineStr">
        <is>
          <t>Radiani Kalvari, S.Pd.K., Leni Marlin S. Lase, S.S., Martha Kaesarina, S.I.Kom., Vicky Johanna Delarosa, Nandhes Adi Firmanto, Pambudi Pulosari, S.Sos, M.A.C.E., dan Pdm. P. Budi Raharjo.</t>
        </is>
      </c>
      <c r="F1581" s="223" t="n"/>
      <c r="G1581" s="223" t="inlineStr">
        <is>
          <t>978-623-8117-13-0</t>
        </is>
      </c>
      <c r="H1581" s="223" t="inlineStr">
        <is>
          <t>Agama Kristen</t>
        </is>
      </c>
      <c r="I1581" s="258" t="inlineStr">
        <is>
          <t>Perguruan Tinggi</t>
        </is>
      </c>
      <c r="J1581" s="186" t="inlineStr">
        <is>
          <t>009.16</t>
        </is>
      </c>
      <c r="K1581" s="264" t="inlineStr">
        <is>
          <t>Edisi Ke-1</t>
        </is>
      </c>
      <c r="L1581" s="264" t="n"/>
      <c r="M1581" s="265" t="inlineStr">
        <is>
          <t>Tidak Tersedia</t>
        </is>
      </c>
      <c r="N1581" s="223" t="inlineStr">
        <is>
          <t>Indonesia</t>
        </is>
      </c>
      <c r="O1581" s="223" t="inlineStr">
        <is>
          <t>Bukan fiksi</t>
        </is>
      </c>
      <c r="P1581" s="260" t="inlineStr">
        <is>
          <t>Tidak Tersedia</t>
        </is>
      </c>
      <c r="Q1581" s="260" t="n">
        <v>2021</v>
      </c>
      <c r="R1581" s="223" t="inlineStr">
        <is>
          <t>Cahaya Harapan</t>
        </is>
      </c>
      <c r="S1581" s="223" t="inlineStr">
        <is>
          <t>Andi Offset CV</t>
        </is>
      </c>
      <c r="T1581" s="223" t="inlineStr">
        <is>
          <t>Lokal</t>
        </is>
      </c>
      <c r="U1581" s="261" t="n">
        <v>68</v>
      </c>
      <c r="V1581" s="86" t="inlineStr">
        <is>
          <t>pdf</t>
        </is>
      </c>
      <c r="W1581" s="223" t="inlineStr">
        <is>
          <t>1.4 MB</t>
        </is>
      </c>
      <c r="X158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81" s="262" t="n">
        <v>60000</v>
      </c>
      <c r="Z1581" s="226" t="n"/>
      <c r="AA1581" s="241">
        <f>Y2139*Z2139</f>
        <v/>
      </c>
      <c r="AB1581" s="237" t="inlineStr">
        <is>
          <t>8ec1b71c-b6a6-48d9-9ba3-ec938e9f3286</t>
        </is>
      </c>
    </row>
    <row r="1582" ht="15" customHeight="1" s="283">
      <c r="A1582" s="109" t="n">
        <v>2131</v>
      </c>
      <c r="B1582" s="222">
        <f>HYPERLINK("https://mocostore.moco.co.id/catalog/"&amp;AB2140,"Klik Disini")</f>
        <v/>
      </c>
      <c r="C1582" s="223" t="inlineStr">
        <is>
          <t>MENYEMBAH DALAM API</t>
        </is>
      </c>
      <c r="D1582" s="223" t="n"/>
      <c r="E1582" s="223" t="inlineStr">
        <is>
          <t>Radiani Kalvari, S.Pd.K., Leni Marlin S. Lase, S.S., Martha Kaesarina, S.I.Kom., Vicky Johanna Delarosa, Nandhes Adi Firmanto, Pambudi Pulosari, S.Sos, M.A.C.E., dan Pdm. P. Budi Raharjo.</t>
        </is>
      </c>
      <c r="F1582" s="223" t="n"/>
      <c r="G1582" s="223" t="inlineStr">
        <is>
          <t>978-623-6174-73-9</t>
        </is>
      </c>
      <c r="H1582" s="223" t="inlineStr">
        <is>
          <t>Agama Kristen</t>
        </is>
      </c>
      <c r="I1582" s="258" t="inlineStr">
        <is>
          <t>Perguruan Tinggi</t>
        </is>
      </c>
      <c r="J1582" s="186" t="inlineStr">
        <is>
          <t>009.16</t>
        </is>
      </c>
      <c r="K1582" s="223" t="inlineStr">
        <is>
          <t>Edisi Ke-1</t>
        </is>
      </c>
      <c r="L1582" s="264" t="n"/>
      <c r="M1582" s="265" t="inlineStr">
        <is>
          <t>Tidak Tersedia</t>
        </is>
      </c>
      <c r="N1582" s="223" t="inlineStr">
        <is>
          <t>Indonesia</t>
        </is>
      </c>
      <c r="O1582" s="223" t="inlineStr">
        <is>
          <t>Bukan fiksi</t>
        </is>
      </c>
      <c r="P1582" s="260" t="inlineStr">
        <is>
          <t>Tidak Tersedia</t>
        </is>
      </c>
      <c r="Q1582" s="260" t="n">
        <v>2021</v>
      </c>
      <c r="R1582" s="223" t="inlineStr">
        <is>
          <t>Pustaka Referensi</t>
        </is>
      </c>
      <c r="S1582" s="223" t="inlineStr">
        <is>
          <t>Andi Offset CV</t>
        </is>
      </c>
      <c r="T1582" s="223" t="inlineStr">
        <is>
          <t>Lokal</t>
        </is>
      </c>
      <c r="U1582" s="261" t="n">
        <v>62</v>
      </c>
      <c r="V1582" s="86" t="inlineStr">
        <is>
          <t>pdf</t>
        </is>
      </c>
      <c r="W1582" s="223" t="inlineStr">
        <is>
          <t>3.7 MB</t>
        </is>
      </c>
      <c r="X1582"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582" s="262" t="n">
        <v>60000</v>
      </c>
      <c r="Z1582" s="226" t="n"/>
      <c r="AA1582" s="241">
        <f>Y2140*Z2140</f>
        <v/>
      </c>
      <c r="AB1582" s="237" t="inlineStr">
        <is>
          <t>5e6b4b98-3822-415a-b21b-7fb749017c4f</t>
        </is>
      </c>
    </row>
    <row r="1583" ht="15" customHeight="1" s="283">
      <c r="A1583" s="109" t="n">
        <v>2132</v>
      </c>
      <c r="B1583" s="222">
        <f>HYPERLINK("https://mocostore.moco.co.id/catalog/"&amp;AB2141,"Klik Disini")</f>
        <v/>
      </c>
      <c r="C1583" s="223" t="inlineStr">
        <is>
          <t>Menutup Sebuah Presentasi (Bagian 2)</t>
        </is>
      </c>
      <c r="D1583" s="223" t="n"/>
      <c r="E1583" s="223" t="inlineStr">
        <is>
          <t>James Gwee</t>
        </is>
      </c>
      <c r="F1583" s="223" t="n"/>
      <c r="G1583" s="223" t="inlineStr">
        <is>
          <t>978-623-5830-88-9</t>
        </is>
      </c>
      <c r="H1583" s="223" t="inlineStr">
        <is>
          <t>Agama Kristen</t>
        </is>
      </c>
      <c r="I1583" s="258" t="inlineStr">
        <is>
          <t>Perguruan Tinggi</t>
        </is>
      </c>
      <c r="J1583" s="186" t="inlineStr">
        <is>
          <t>009.16</t>
        </is>
      </c>
      <c r="K1583" s="264" t="inlineStr">
        <is>
          <t>Edisi Ke-1</t>
        </is>
      </c>
      <c r="L1583" s="264" t="n"/>
      <c r="M1583" s="265" t="inlineStr">
        <is>
          <t>Tidak Tersedia</t>
        </is>
      </c>
      <c r="N1583" s="223" t="inlineStr">
        <is>
          <t>Indonesia</t>
        </is>
      </c>
      <c r="O1583" s="223" t="inlineStr">
        <is>
          <t>Bukan fiksi</t>
        </is>
      </c>
      <c r="P1583" s="260" t="inlineStr">
        <is>
          <t>Tidak Tersedia</t>
        </is>
      </c>
      <c r="Q1583" s="260" t="n">
        <v>2021</v>
      </c>
      <c r="R1583" s="223" t="inlineStr">
        <is>
          <t>Pustaka Referensi</t>
        </is>
      </c>
      <c r="S1583" s="223" t="inlineStr">
        <is>
          <t>Andi Offset CV</t>
        </is>
      </c>
      <c r="T1583" s="223" t="inlineStr">
        <is>
          <t>Lokal</t>
        </is>
      </c>
      <c r="U1583" s="261" t="n">
        <v>67</v>
      </c>
      <c r="V1583" s="86" t="inlineStr">
        <is>
          <t>pdf</t>
        </is>
      </c>
      <c r="W1583" s="223" t="inlineStr">
        <is>
          <t>1.4 MB</t>
        </is>
      </c>
      <c r="X1583"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583" s="262" t="n">
        <v>60000</v>
      </c>
      <c r="Z1583" s="226" t="n"/>
      <c r="AA1583" s="241">
        <f>Y2141*Z2141</f>
        <v/>
      </c>
      <c r="AB1583" s="237" t="inlineStr">
        <is>
          <t>7eb323c5-a7cd-4b90-b76f-00ebe53696f5</t>
        </is>
      </c>
    </row>
    <row r="1584" ht="15" customHeight="1" s="283">
      <c r="A1584" s="109" t="n">
        <v>2133</v>
      </c>
      <c r="B1584" s="222">
        <f>HYPERLINK("https://mocostore.moco.co.id/catalog/"&amp;AB2142,"Klik Disini")</f>
        <v/>
      </c>
      <c r="C1584" s="223" t="inlineStr">
        <is>
          <t>Menumbuhkan Jiwa Wirausaha Pada Anak</t>
        </is>
      </c>
      <c r="D1584" s="223" t="n"/>
      <c r="E1584" s="223" t="inlineStr">
        <is>
          <t>Radiani Kalvari, S.Pd.K., Leni Marlin S. Lase, S.S., Martha Kaesarina, S.I.Kom., Vicky Johanna Delarosa, Nandhes Adi Firmanto, Pambudi Pulosari, S.Sos, M.A.C.E., dan Pdm. P. Budi Raharjo.</t>
        </is>
      </c>
      <c r="F1584" s="223" t="n"/>
      <c r="G1584" s="223" t="inlineStr">
        <is>
          <t>978-623-314-346-2</t>
        </is>
      </c>
      <c r="H1584" s="223" t="inlineStr">
        <is>
          <t>Agama Kristen</t>
        </is>
      </c>
      <c r="I1584" s="258" t="inlineStr">
        <is>
          <t>Perguruan Tinggi</t>
        </is>
      </c>
      <c r="J1584" s="186" t="inlineStr">
        <is>
          <t>009.16</t>
        </is>
      </c>
      <c r="K1584" s="223" t="inlineStr">
        <is>
          <t>Edisi Ke-1</t>
        </is>
      </c>
      <c r="L1584" s="264" t="n"/>
      <c r="M1584" s="265" t="inlineStr">
        <is>
          <t>Tidak Tersedia</t>
        </is>
      </c>
      <c r="N1584" s="223" t="inlineStr">
        <is>
          <t>Indonesia</t>
        </is>
      </c>
      <c r="O1584" s="223" t="inlineStr">
        <is>
          <t>Bukan fiksi</t>
        </is>
      </c>
      <c r="P1584" s="260" t="inlineStr">
        <is>
          <t>Tidak Tersedia</t>
        </is>
      </c>
      <c r="Q1584" s="260" t="n">
        <v>2021</v>
      </c>
      <c r="R1584" s="223" t="inlineStr">
        <is>
          <t>PBMR Andi</t>
        </is>
      </c>
      <c r="S1584" s="223" t="inlineStr">
        <is>
          <t>Andi Offset CV</t>
        </is>
      </c>
      <c r="T1584" s="223" t="inlineStr">
        <is>
          <t>Lokal</t>
        </is>
      </c>
      <c r="U1584" s="261" t="n">
        <v>65</v>
      </c>
      <c r="V1584" s="86" t="inlineStr">
        <is>
          <t>pdf</t>
        </is>
      </c>
      <c r="W1584" s="223" t="inlineStr">
        <is>
          <t>1.9 MB</t>
        </is>
      </c>
      <c r="X1584"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84" s="262" t="n">
        <v>60000</v>
      </c>
      <c r="Z1584" s="226" t="n"/>
      <c r="AA1584" s="241">
        <f>Y2142*Z2142</f>
        <v/>
      </c>
      <c r="AB1584" s="237" t="inlineStr">
        <is>
          <t>fbf62206-4d0c-4ab1-b8fe-2ba31ee29d6b</t>
        </is>
      </c>
    </row>
    <row r="1585" ht="15" customHeight="1" s="283">
      <c r="A1585" s="109" t="n">
        <v>2134</v>
      </c>
      <c r="B1585" s="222">
        <f>HYPERLINK("https://mocostore.moco.co.id/catalog/"&amp;AB2143,"Klik Disini")</f>
        <v/>
      </c>
      <c r="C1585" s="223" t="inlineStr">
        <is>
          <t>Menuju Gereja Yang Memberkati Bangsa-Bangsa</t>
        </is>
      </c>
      <c r="D1585" s="223" t="n"/>
      <c r="E1585" s="223" t="inlineStr">
        <is>
          <t>Radiani Kalvari, S.Pd.K., Leni Marlin S. Lase, S.S., Martha Kaesarina, S.I.Kom., Vicky Johanna Delarosa, Nandhes Adi Firmanto, Pambudi Pulosari, S.Sos, M.A.C.E., dan Pdm. P. Budi Raharjo.</t>
        </is>
      </c>
      <c r="F1585" s="223" t="n"/>
      <c r="G1585" s="223" t="inlineStr">
        <is>
          <t>978-623-5830-87-2</t>
        </is>
      </c>
      <c r="H1585" s="223" t="inlineStr">
        <is>
          <t>Agama Kristen</t>
        </is>
      </c>
      <c r="I1585" s="258" t="inlineStr">
        <is>
          <t>Perguruan Tinggi</t>
        </is>
      </c>
      <c r="J1585" s="186" t="inlineStr">
        <is>
          <t>009.16</t>
        </is>
      </c>
      <c r="K1585" s="264" t="inlineStr">
        <is>
          <t>Edisi Ke-1</t>
        </is>
      </c>
      <c r="L1585" s="264" t="n"/>
      <c r="M1585" s="265" t="inlineStr">
        <is>
          <t>Tidak Tersedia</t>
        </is>
      </c>
      <c r="N1585" s="223" t="inlineStr">
        <is>
          <t>Indonesia</t>
        </is>
      </c>
      <c r="O1585" s="223" t="inlineStr">
        <is>
          <t>Bukan fiksi</t>
        </is>
      </c>
      <c r="P1585" s="260" t="inlineStr">
        <is>
          <t>Tidak Tersedia</t>
        </is>
      </c>
      <c r="Q1585" s="260" t="n">
        <v>2021</v>
      </c>
      <c r="R1585" s="223" t="inlineStr">
        <is>
          <t>Pustaka Referensi</t>
        </is>
      </c>
      <c r="S1585" s="223" t="inlineStr">
        <is>
          <t>Andi Offset CV</t>
        </is>
      </c>
      <c r="T1585" s="223" t="inlineStr">
        <is>
          <t>Lokal</t>
        </is>
      </c>
      <c r="U1585" s="261" t="n">
        <v>61</v>
      </c>
      <c r="V1585" s="86" t="inlineStr">
        <is>
          <t>pdf</t>
        </is>
      </c>
      <c r="W1585" s="223" t="inlineStr">
        <is>
          <t>3.1 MB</t>
        </is>
      </c>
      <c r="X1585"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85" s="262" t="n">
        <v>60000</v>
      </c>
      <c r="Z1585" s="226" t="n"/>
      <c r="AA1585" s="241">
        <f>Y2143*Z2143</f>
        <v/>
      </c>
      <c r="AB1585" s="237" t="inlineStr">
        <is>
          <t>6321a115-8bac-4d42-afa3-4abbb65feafb</t>
        </is>
      </c>
    </row>
    <row r="1586" ht="15" customHeight="1" s="283">
      <c r="A1586" s="109" t="n">
        <v>2135</v>
      </c>
      <c r="B1586" s="222">
        <f>HYPERLINK("https://mocostore.moco.co.id/catalog/"&amp;AB2144,"Klik Disini")</f>
        <v/>
      </c>
      <c r="C1586" s="223" t="inlineStr">
        <is>
          <t>Menolong Anak Hipersensitif</t>
        </is>
      </c>
      <c r="D1586" s="223" t="n"/>
      <c r="E1586" s="223" t="inlineStr">
        <is>
          <t>Radiani Kalvari, S.Pd.K., Leni Marlin S. Lase, S.S., Martha Kaesarina, S.I.Kom., Vicky Johanna Delarosa, Nandhes Adi Firmanto, Pambudi Pulosari, S.Sos, M.A.C.E., dan Pdm. P. Budi Raharjo.</t>
        </is>
      </c>
      <c r="F1586" s="223" t="n"/>
      <c r="G1586" s="223" t="inlineStr">
        <is>
          <t>978-623-314-107-9</t>
        </is>
      </c>
      <c r="H1586" s="223" t="inlineStr">
        <is>
          <t>Agama Kristen</t>
        </is>
      </c>
      <c r="I1586" s="258" t="inlineStr">
        <is>
          <t>Perguruan Tinggi</t>
        </is>
      </c>
      <c r="J1586" s="186" t="inlineStr">
        <is>
          <t>009.16</t>
        </is>
      </c>
      <c r="K1586" s="223" t="inlineStr">
        <is>
          <t>Edisi Ke-1</t>
        </is>
      </c>
      <c r="L1586" s="223" t="n"/>
      <c r="M1586" s="259" t="inlineStr">
        <is>
          <t>Tidak Tersedia</t>
        </is>
      </c>
      <c r="N1586" s="223" t="inlineStr">
        <is>
          <t>Indonesia</t>
        </is>
      </c>
      <c r="O1586" s="223" t="inlineStr">
        <is>
          <t>Bukan fiksi</t>
        </is>
      </c>
      <c r="P1586" s="260" t="inlineStr">
        <is>
          <t>Tidak Tersedia</t>
        </is>
      </c>
      <c r="Q1586" s="260" t="n">
        <v>2021</v>
      </c>
      <c r="R1586" s="223" t="inlineStr">
        <is>
          <t>PBMR Andi</t>
        </is>
      </c>
      <c r="S1586" s="223" t="inlineStr">
        <is>
          <t>Andi Offset CV</t>
        </is>
      </c>
      <c r="T1586" s="223" t="inlineStr">
        <is>
          <t>Lokal</t>
        </is>
      </c>
      <c r="U1586" s="261" t="n">
        <v>80</v>
      </c>
      <c r="V1586" s="86" t="inlineStr">
        <is>
          <t>pdf</t>
        </is>
      </c>
      <c r="W1586" s="223" t="inlineStr">
        <is>
          <t>1.9 MB</t>
        </is>
      </c>
      <c r="X1586"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86" s="262" t="n">
        <v>60000</v>
      </c>
      <c r="Z1586" s="226" t="n"/>
      <c r="AA1586" s="241">
        <f>Y2144*Z2144</f>
        <v/>
      </c>
      <c r="AB1586" s="237" t="inlineStr">
        <is>
          <t>8836b9f2-e5c0-4c3a-b3a9-8a4c890b0b7f</t>
        </is>
      </c>
    </row>
    <row r="1587" ht="15" customHeight="1" s="283">
      <c r="A1587" s="109" t="n">
        <v>2136</v>
      </c>
      <c r="B1587" s="222">
        <f>HYPERLINK("https://mocostore.moco.co.id/catalog/"&amp;AB2145,"Klik Disini")</f>
        <v/>
      </c>
      <c r="C1587" s="223" t="inlineStr">
        <is>
          <t>Menjembatani Jurang Komunikasi Dengan Anak</t>
        </is>
      </c>
      <c r="D1587" s="223" t="n"/>
      <c r="E1587" s="223" t="inlineStr">
        <is>
          <t>Radiani Kalvari, S.Pd.K., Leni Marlin S. Lase, S.S., Martha Kaesarina, S.I.Kom., Vicky Johanna Delarosa, Nandhes Adi Firmanto, Pambudi Pulosari, S.Sos, M.A.C.E., dan Pdm. P. Budi Raharjo.</t>
        </is>
      </c>
      <c r="F1587" s="223" t="n"/>
      <c r="G1587" s="223" t="inlineStr">
        <is>
          <t>978-623-314-345-5</t>
        </is>
      </c>
      <c r="H1587" s="223" t="inlineStr">
        <is>
          <t>Agama Kristen</t>
        </is>
      </c>
      <c r="I1587" s="258" t="inlineStr">
        <is>
          <t>Perguruan Tinggi</t>
        </is>
      </c>
      <c r="J1587" s="186" t="inlineStr">
        <is>
          <t>009.16</t>
        </is>
      </c>
      <c r="K1587" s="223" t="inlineStr">
        <is>
          <t>Edisi Ke-1</t>
        </is>
      </c>
      <c r="L1587" s="264" t="n"/>
      <c r="M1587" s="265" t="inlineStr">
        <is>
          <t>Tidak Tersedia</t>
        </is>
      </c>
      <c r="N1587" s="223" t="inlineStr">
        <is>
          <t>Indonesia</t>
        </is>
      </c>
      <c r="O1587" s="223" t="inlineStr">
        <is>
          <t>Bukan fiksi</t>
        </is>
      </c>
      <c r="P1587" s="260" t="inlineStr">
        <is>
          <t>Tidak Tersedia</t>
        </is>
      </c>
      <c r="Q1587" s="260" t="n">
        <v>2021</v>
      </c>
      <c r="R1587" s="223" t="inlineStr">
        <is>
          <t>PBMR Andi</t>
        </is>
      </c>
      <c r="S1587" s="223" t="inlineStr">
        <is>
          <t>Andi Offset CV</t>
        </is>
      </c>
      <c r="T1587" s="223" t="inlineStr">
        <is>
          <t>Lokal</t>
        </is>
      </c>
      <c r="U1587" s="261" t="n">
        <v>83</v>
      </c>
      <c r="V1587" s="86" t="inlineStr">
        <is>
          <t>pdf</t>
        </is>
      </c>
      <c r="W1587" s="223" t="inlineStr">
        <is>
          <t>3.1 MB</t>
        </is>
      </c>
      <c r="X1587"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87" s="262" t="n">
        <v>60000</v>
      </c>
      <c r="Z1587" s="226" t="n"/>
      <c r="AA1587" s="241">
        <f>Y2145*Z2145</f>
        <v/>
      </c>
      <c r="AB1587" s="237" t="inlineStr">
        <is>
          <t>558488fe-6394-4c16-8cfb-a38f2ef7d4fe</t>
        </is>
      </c>
    </row>
    <row r="1588" ht="15" customHeight="1" s="283">
      <c r="A1588" s="109" t="n">
        <v>2137</v>
      </c>
      <c r="B1588" s="222">
        <f>HYPERLINK("https://mocostore.moco.co.id/catalog/"&amp;AB2146,"Klik Disini")</f>
        <v/>
      </c>
      <c r="C1588" s="223" t="inlineStr">
        <is>
          <t>MENJADI SAKSI KRISTUS</t>
        </is>
      </c>
      <c r="D1588" s="223" t="n"/>
      <c r="E1588" s="223" t="inlineStr">
        <is>
          <t>Radiani Kalvari, S.Pd.K., Leni Marlin S. Lase, S.S., Martha Kaesarina, S.I.Kom., Vicky Johanna Delarosa, Nandhes Adi Firmanto, Pambudi Pulosari, S.Sos, M.A.C.E., dan Pdm. P. Budi Raharjo.</t>
        </is>
      </c>
      <c r="F1588" s="223" t="n"/>
      <c r="G1588" s="223" t="inlineStr">
        <is>
          <t>978-623-314-344-8</t>
        </is>
      </c>
      <c r="H1588" s="223" t="inlineStr">
        <is>
          <t>Agama Kristen</t>
        </is>
      </c>
      <c r="I1588" s="258" t="inlineStr">
        <is>
          <t>Perguruan Tinggi</t>
        </is>
      </c>
      <c r="J1588" s="186" t="inlineStr">
        <is>
          <t>009.16</t>
        </is>
      </c>
      <c r="K1588" s="223" t="inlineStr">
        <is>
          <t>Edisi Ke-1</t>
        </is>
      </c>
      <c r="L1588" s="264" t="n"/>
      <c r="M1588" s="265" t="inlineStr">
        <is>
          <t>Tidak Tersedia</t>
        </is>
      </c>
      <c r="N1588" s="223" t="inlineStr">
        <is>
          <t>Indonesia</t>
        </is>
      </c>
      <c r="O1588" s="223" t="inlineStr">
        <is>
          <t>Bukan fiksi</t>
        </is>
      </c>
      <c r="P1588" s="260" t="inlineStr">
        <is>
          <t>Tidak Tersedia</t>
        </is>
      </c>
      <c r="Q1588" s="260" t="n">
        <v>2021</v>
      </c>
      <c r="R1588" s="223" t="inlineStr">
        <is>
          <t>PBMR Andi</t>
        </is>
      </c>
      <c r="S1588" s="223" t="inlineStr">
        <is>
          <t>Andi Offset CV</t>
        </is>
      </c>
      <c r="T1588" s="223" t="inlineStr">
        <is>
          <t>Lokal</t>
        </is>
      </c>
      <c r="U1588" s="261" t="n">
        <v>61</v>
      </c>
      <c r="V1588" s="86" t="inlineStr">
        <is>
          <t>pdf</t>
        </is>
      </c>
      <c r="W1588" s="223" t="inlineStr">
        <is>
          <t>1.7 MB</t>
        </is>
      </c>
      <c r="X1588"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88" s="262" t="n">
        <v>60000</v>
      </c>
      <c r="Z1588" s="226" t="n"/>
      <c r="AA1588" s="241">
        <f>Y2146*Z2146</f>
        <v/>
      </c>
      <c r="AB1588" s="237" t="inlineStr">
        <is>
          <t>070fdf01-5ac3-489b-8dcc-221c6bda8d69</t>
        </is>
      </c>
    </row>
    <row r="1589" ht="15" customHeight="1" s="283">
      <c r="A1589" s="109" t="n">
        <v>2138</v>
      </c>
      <c r="B1589" s="222">
        <f>HYPERLINK("https://mocostore.moco.co.id/catalog/"&amp;AB2147,"Klik Disini")</f>
        <v/>
      </c>
      <c r="C1589" s="223" t="inlineStr">
        <is>
          <t>Menjadi Ragi yang Berpengaruh di Tanah Air</t>
        </is>
      </c>
      <c r="D1589" s="223" t="n"/>
      <c r="E1589" s="223" t="inlineStr">
        <is>
          <t>Radiani Kalvari, S.Pd.K., Leni Marlin S. Lase, S.S., Martha Kaesarina, S.I.Kom., Vicky Johanna Delarosa, Nandhes Adi Firmanto, Pambudi Pulosari, S.Sos, M.A.C.E., dan Pdm. P. Budi Raharjo.</t>
        </is>
      </c>
      <c r="F1589" s="223" t="n"/>
      <c r="G1589" s="223" t="inlineStr">
        <is>
          <t>978-623-7851-65-3</t>
        </is>
      </c>
      <c r="H1589" s="223" t="inlineStr">
        <is>
          <t>Agama Kristen</t>
        </is>
      </c>
      <c r="I1589" s="258" t="inlineStr">
        <is>
          <t>Perguruan Tinggi</t>
        </is>
      </c>
      <c r="J1589" s="186" t="inlineStr">
        <is>
          <t>009.16</t>
        </is>
      </c>
      <c r="K1589" s="223" t="inlineStr">
        <is>
          <t>Edisi Ke-1</t>
        </is>
      </c>
      <c r="L1589" s="264" t="n"/>
      <c r="M1589" s="265" t="inlineStr">
        <is>
          <t>Tidak Tersedia</t>
        </is>
      </c>
      <c r="N1589" s="223" t="inlineStr">
        <is>
          <t>Indonesia</t>
        </is>
      </c>
      <c r="O1589" s="223" t="inlineStr">
        <is>
          <t>Bukan fiksi</t>
        </is>
      </c>
      <c r="P1589" s="260" t="inlineStr">
        <is>
          <t>Tidak Tersedia</t>
        </is>
      </c>
      <c r="Q1589" s="260" t="n">
        <v>2021</v>
      </c>
      <c r="R1589" s="223" t="inlineStr">
        <is>
          <t>Lautan Pustaka</t>
        </is>
      </c>
      <c r="S1589" s="223" t="inlineStr">
        <is>
          <t>Andi Offset CV</t>
        </is>
      </c>
      <c r="T1589" s="223" t="inlineStr">
        <is>
          <t>Lokal</t>
        </is>
      </c>
      <c r="U1589" s="261" t="n">
        <v>69</v>
      </c>
      <c r="V1589" s="86" t="inlineStr">
        <is>
          <t>pdf</t>
        </is>
      </c>
      <c r="W1589" s="223" t="inlineStr">
        <is>
          <t>2.8 MB</t>
        </is>
      </c>
      <c r="X1589"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589" s="262" t="n">
        <v>60000</v>
      </c>
      <c r="Z1589" s="226" t="n"/>
      <c r="AA1589" s="241">
        <f>Y2147*Z2147</f>
        <v/>
      </c>
      <c r="AB1589" s="237" t="inlineStr">
        <is>
          <t>fc66434f-e4df-40cd-8b74-487b4ad786e9</t>
        </is>
      </c>
    </row>
    <row r="1590" ht="15" customHeight="1" s="283">
      <c r="A1590" s="109" t="n">
        <v>2139</v>
      </c>
      <c r="B1590" s="222">
        <f>HYPERLINK("https://mocostore.moco.co.id/catalog/"&amp;AB2148,"Klik Disini")</f>
        <v/>
      </c>
      <c r="C1590" s="223" t="inlineStr">
        <is>
          <t>Menjadi Ayah Teladan</t>
        </is>
      </c>
      <c r="D1590" s="223" t="n"/>
      <c r="E1590" s="223" t="inlineStr">
        <is>
          <t>Radiani Kalvari, S.Pd.K., Leni Marlin S. Lase, S.S., Martha Kaesarina, S.I.Kom., Vicky Johanna Delarosa, Nandhes Adi Firmanto, Pambudi Pulosari, S.Sos, M.A.C.E., dan Pdm. P. Budi Raharjo.</t>
        </is>
      </c>
      <c r="F1590" s="223" t="n"/>
      <c r="G1590" s="223" t="inlineStr">
        <is>
          <t>978-623-314-343-1</t>
        </is>
      </c>
      <c r="H1590" s="223" t="inlineStr">
        <is>
          <t>Agama Kristen</t>
        </is>
      </c>
      <c r="I1590" s="258" t="inlineStr">
        <is>
          <t>Perguruan Tinggi</t>
        </is>
      </c>
      <c r="J1590" s="186" t="inlineStr">
        <is>
          <t>009.16</t>
        </is>
      </c>
      <c r="K1590" s="223" t="inlineStr">
        <is>
          <t>Edisi Ke-1</t>
        </is>
      </c>
      <c r="L1590" s="264" t="n"/>
      <c r="M1590" s="265" t="inlineStr">
        <is>
          <t>Tidak Tersedia</t>
        </is>
      </c>
      <c r="N1590" s="223" t="inlineStr">
        <is>
          <t>Indonesia</t>
        </is>
      </c>
      <c r="O1590" s="223" t="inlineStr">
        <is>
          <t>Bukan fiksi</t>
        </is>
      </c>
      <c r="P1590" s="260" t="inlineStr">
        <is>
          <t>Tidak Tersedia</t>
        </is>
      </c>
      <c r="Q1590" s="260" t="n">
        <v>2021</v>
      </c>
      <c r="R1590" s="223" t="inlineStr">
        <is>
          <t>PBMR Andi</t>
        </is>
      </c>
      <c r="S1590" s="223" t="inlineStr">
        <is>
          <t>Andi Offset CV</t>
        </is>
      </c>
      <c r="T1590" s="223" t="inlineStr">
        <is>
          <t>Lokal</t>
        </is>
      </c>
      <c r="U1590" s="261" t="n">
        <v>93</v>
      </c>
      <c r="V1590" s="86" t="inlineStr">
        <is>
          <t>pdf</t>
        </is>
      </c>
      <c r="W1590" s="223" t="inlineStr">
        <is>
          <t>3.5 MB</t>
        </is>
      </c>
      <c r="X1590"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90" s="262" t="n">
        <v>60000</v>
      </c>
      <c r="Z1590" s="226" t="n"/>
      <c r="AA1590" s="241">
        <f>Y2148*Z2148</f>
        <v/>
      </c>
      <c r="AB1590" s="237" t="inlineStr">
        <is>
          <t>50e8f251-d754-4009-a530-5a8ccc6578e7</t>
        </is>
      </c>
    </row>
    <row r="1591" ht="15" customHeight="1" s="283">
      <c r="A1591" s="109" t="n">
        <v>2140</v>
      </c>
      <c r="B1591" s="222">
        <f>HYPERLINK("https://mocostore.moco.co.id/catalog/"&amp;AB2149,"Klik Disini")</f>
        <v/>
      </c>
      <c r="C1591" s="223" t="inlineStr">
        <is>
          <t>Benteng Moral yang tak Berdaya</t>
        </is>
      </c>
      <c r="D1591" s="223" t="n"/>
      <c r="E1591" s="223" t="inlineStr">
        <is>
          <t>Radiani Kalvari, S.Pd.K., Leni Marlin S. Lase, S.S., Martha Kaesarina, S.I.Kom., Vicky Johanna Delarosa, Nandhes Adi Firmanto, Pambudi Pulosari, S.Sos, M.A.C.E., dan Pdm. P. Budi Raharjo.</t>
        </is>
      </c>
      <c r="F1591" s="223" t="n"/>
      <c r="G1591" s="223" t="inlineStr">
        <is>
          <t>978-623-314-289-2</t>
        </is>
      </c>
      <c r="H1591" s="223" t="inlineStr">
        <is>
          <t>Agama Kristen</t>
        </is>
      </c>
      <c r="I1591" s="258" t="inlineStr">
        <is>
          <t>Perguruan Tinggi</t>
        </is>
      </c>
      <c r="J1591" s="186" t="inlineStr">
        <is>
          <t>009.16</t>
        </is>
      </c>
      <c r="K1591" s="264" t="inlineStr">
        <is>
          <t>Edisi Ke-1</t>
        </is>
      </c>
      <c r="L1591" s="264" t="n"/>
      <c r="M1591" s="265" t="inlineStr">
        <is>
          <t>Tidak Tersedia</t>
        </is>
      </c>
      <c r="N1591" s="223" t="inlineStr">
        <is>
          <t>Indonesia</t>
        </is>
      </c>
      <c r="O1591" s="223" t="inlineStr">
        <is>
          <t>Bukan fiksi</t>
        </is>
      </c>
      <c r="P1591" s="260" t="n">
        <v>2021</v>
      </c>
      <c r="Q1591" s="260" t="n">
        <v>2021</v>
      </c>
      <c r="R1591" s="223" t="inlineStr">
        <is>
          <t>PBMR Andi</t>
        </is>
      </c>
      <c r="S1591" s="223" t="inlineStr">
        <is>
          <t>Andi Offset CV</t>
        </is>
      </c>
      <c r="T1591" s="223" t="inlineStr">
        <is>
          <t>Lokal</t>
        </is>
      </c>
      <c r="U1591" s="261" t="n">
        <v>70</v>
      </c>
      <c r="V1591" s="86" t="inlineStr">
        <is>
          <t>pdf</t>
        </is>
      </c>
      <c r="W1591" s="223" t="inlineStr">
        <is>
          <t>3.8 MB</t>
        </is>
      </c>
      <c r="X159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591" s="262" t="n">
        <v>60000</v>
      </c>
      <c r="Z1591" s="226" t="n"/>
      <c r="AA1591" s="241">
        <f>Y2149*Z2149</f>
        <v/>
      </c>
      <c r="AB1591" s="237" t="inlineStr">
        <is>
          <t>b83da17e-f4f0-4115-8cf7-cd30ded4db94</t>
        </is>
      </c>
    </row>
    <row r="1592" ht="15" customHeight="1" s="283">
      <c r="A1592" s="109" t="n">
        <v>2141</v>
      </c>
      <c r="B1592" s="222">
        <f>HYPERLINK("https://mocostore.moco.co.id/catalog/"&amp;AB2150,"Klik Disini")</f>
        <v/>
      </c>
      <c r="C1592" s="223" t="inlineStr">
        <is>
          <t>Berharap</t>
        </is>
      </c>
      <c r="D1592" s="223" t="n"/>
      <c r="E1592" s="223" t="inlineStr">
        <is>
          <t>Yonky Karman Ph.D dan Dr. Andar Ismail, Th.M</t>
        </is>
      </c>
      <c r="F1592" s="223" t="n"/>
      <c r="G1592" s="223" t="inlineStr">
        <is>
          <t>978-623-5830-44-5</t>
        </is>
      </c>
      <c r="H1592" s="223" t="inlineStr">
        <is>
          <t>Agama Kristen</t>
        </is>
      </c>
      <c r="I1592" s="258" t="inlineStr">
        <is>
          <t>Perguruan Tinggi</t>
        </is>
      </c>
      <c r="J1592" s="186" t="inlineStr">
        <is>
          <t>009.16</t>
        </is>
      </c>
      <c r="K1592" s="223" t="inlineStr">
        <is>
          <t>Edisi Ke-1</t>
        </is>
      </c>
      <c r="L1592" s="264" t="n"/>
      <c r="M1592" s="265" t="inlineStr">
        <is>
          <t>Tidak Tersedia</t>
        </is>
      </c>
      <c r="N1592" s="223" t="inlineStr">
        <is>
          <t>Indonesia</t>
        </is>
      </c>
      <c r="O1592" s="223" t="inlineStr">
        <is>
          <t>Bukan fiksi</t>
        </is>
      </c>
      <c r="P1592" s="260" t="n">
        <v>2021</v>
      </c>
      <c r="Q1592" s="260" t="n">
        <v>2021</v>
      </c>
      <c r="R1592" s="223" t="inlineStr">
        <is>
          <t>Pustaka Referensi</t>
        </is>
      </c>
      <c r="S1592" s="223" t="inlineStr">
        <is>
          <t>Andi Offset CV</t>
        </is>
      </c>
      <c r="T1592" s="223" t="inlineStr">
        <is>
          <t>Lokal</t>
        </is>
      </c>
      <c r="U1592" s="261" t="n">
        <v>65</v>
      </c>
      <c r="V1592" s="86" t="inlineStr">
        <is>
          <t>pdf</t>
        </is>
      </c>
      <c r="W1592" s="223" t="inlineStr">
        <is>
          <t>1.5 MB</t>
        </is>
      </c>
      <c r="X1592" s="225" t="inlineStr">
        <is>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is>
      </c>
      <c r="Y1592" s="262" t="n">
        <v>60000</v>
      </c>
      <c r="Z1592" s="226" t="n"/>
      <c r="AA1592" s="241">
        <f>Y2150*Z2150</f>
        <v/>
      </c>
      <c r="AB1592" s="237" t="inlineStr">
        <is>
          <t>c4345f38-d21e-495a-96b0-2091fe2727bd</t>
        </is>
      </c>
    </row>
    <row r="1593" ht="15" customHeight="1" s="283">
      <c r="A1593" s="109" t="n">
        <v>2142</v>
      </c>
      <c r="B1593" s="222">
        <f>HYPERLINK("https://mocostore.moco.co.id/catalog/"&amp;AB2151,"Klik Disini")</f>
        <v/>
      </c>
      <c r="C1593" s="223" t="inlineStr">
        <is>
          <t>Berharap Balasan Dari Tuhan Atau Manusia?</t>
        </is>
      </c>
      <c r="D1593" s="223" t="n"/>
      <c r="E1593" s="223" t="inlineStr">
        <is>
          <t>Benny Santoso, M.Com</t>
        </is>
      </c>
      <c r="F1593" s="223" t="n"/>
      <c r="G1593" s="223" t="inlineStr">
        <is>
          <t>978-623-88218-2-2</t>
        </is>
      </c>
      <c r="H1593" s="223" t="inlineStr">
        <is>
          <t>Agama Kristen</t>
        </is>
      </c>
      <c r="I1593" s="258" t="inlineStr">
        <is>
          <t>Perguruan Tinggi</t>
        </is>
      </c>
      <c r="J1593" s="186" t="inlineStr">
        <is>
          <t>009.16</t>
        </is>
      </c>
      <c r="K1593" s="223" t="inlineStr">
        <is>
          <t>Edisi Ke-1</t>
        </is>
      </c>
      <c r="L1593" s="223" t="n"/>
      <c r="M1593" s="259" t="inlineStr">
        <is>
          <t>Tidak Tersedia</t>
        </is>
      </c>
      <c r="N1593" s="223" t="inlineStr">
        <is>
          <t>Indonesia</t>
        </is>
      </c>
      <c r="O1593" s="223" t="inlineStr">
        <is>
          <t>Bukan fiksi</t>
        </is>
      </c>
      <c r="P1593" s="260" t="n">
        <v>2021</v>
      </c>
      <c r="Q1593" s="260" t="n">
        <v>2021</v>
      </c>
      <c r="R1593" s="223" t="inlineStr">
        <is>
          <t>Cahaya Harapan</t>
        </is>
      </c>
      <c r="S1593" s="223" t="inlineStr">
        <is>
          <t>Andi Offset CV</t>
        </is>
      </c>
      <c r="T1593" s="223" t="inlineStr">
        <is>
          <t>Lokal</t>
        </is>
      </c>
      <c r="U1593" s="261" t="n">
        <v>61</v>
      </c>
      <c r="V1593" s="86" t="inlineStr">
        <is>
          <t>pdf</t>
        </is>
      </c>
      <c r="W1593" s="223" t="inlineStr">
        <is>
          <t>4.0 MB</t>
        </is>
      </c>
      <c r="X1593"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1593" s="262" t="n">
        <v>60000</v>
      </c>
      <c r="Z1593" s="226" t="n"/>
      <c r="AA1593" s="241">
        <f>Y2151*Z2151</f>
        <v/>
      </c>
      <c r="AB1593" s="237" t="inlineStr">
        <is>
          <t>b052cc84-e057-480e-a243-3acec12ae935</t>
        </is>
      </c>
    </row>
    <row r="1594" ht="15" customHeight="1" s="283">
      <c r="A1594" s="109" t="n">
        <v>2143</v>
      </c>
      <c r="B1594" s="222">
        <f>HYPERLINK("https://mocostore.moco.co.id/catalog/"&amp;AB2152,"Klik Disini")</f>
        <v/>
      </c>
      <c r="C1594" s="223" t="inlineStr">
        <is>
          <t>Berkat Rohani dalam Kristus</t>
        </is>
      </c>
      <c r="D1594" s="223" t="n"/>
      <c r="E1594" s="223" t="inlineStr">
        <is>
          <t>Radiani Kalvari, S.Pd.K., Leni Marlin S. Lase, S.S., Martha Kaesarina, S.I.Kom., Vicky Johanna Delarosa, Nandhes Adi Firmanto, Pambudi Pulosari, S.Sos, M.A.C.E., dan Pdm. P. Budi Raharjo.</t>
        </is>
      </c>
      <c r="F1594" s="223" t="n"/>
      <c r="G1594" s="223" t="inlineStr">
        <is>
          <t>978-623-6174-76-0</t>
        </is>
      </c>
      <c r="H1594" s="223" t="inlineStr">
        <is>
          <t>Agama Kristen</t>
        </is>
      </c>
      <c r="I1594" s="258" t="inlineStr">
        <is>
          <t>Perguruan Tinggi</t>
        </is>
      </c>
      <c r="J1594" s="186" t="inlineStr">
        <is>
          <t>009.16</t>
        </is>
      </c>
      <c r="K1594" s="223" t="inlineStr">
        <is>
          <t>Edisi Ke-1</t>
        </is>
      </c>
      <c r="L1594" s="264" t="n"/>
      <c r="M1594" s="265" t="inlineStr">
        <is>
          <t>Tidak Tersedia</t>
        </is>
      </c>
      <c r="N1594" s="223" t="inlineStr">
        <is>
          <t>Indonesia</t>
        </is>
      </c>
      <c r="O1594" s="223" t="inlineStr">
        <is>
          <t>Bukan fiksi</t>
        </is>
      </c>
      <c r="P1594" s="260" t="n">
        <v>2021</v>
      </c>
      <c r="Q1594" s="260" t="n">
        <v>2021</v>
      </c>
      <c r="R1594" s="223" t="inlineStr">
        <is>
          <t>Pustaka Referensi</t>
        </is>
      </c>
      <c r="S1594" s="223" t="inlineStr">
        <is>
          <t>Andi Offset CV</t>
        </is>
      </c>
      <c r="T1594" s="223" t="inlineStr">
        <is>
          <t>Lokal</t>
        </is>
      </c>
      <c r="U1594" s="261" t="n">
        <v>68</v>
      </c>
      <c r="V1594" s="86" t="inlineStr">
        <is>
          <t>pdf</t>
        </is>
      </c>
      <c r="W1594" s="223" t="inlineStr">
        <is>
          <t>1.8 MB</t>
        </is>
      </c>
      <c r="X1594"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594" s="262" t="n">
        <v>60000</v>
      </c>
      <c r="Z1594" s="226" t="n"/>
      <c r="AA1594" s="241">
        <f>Y2152*Z2152</f>
        <v/>
      </c>
      <c r="AB1594" s="237" t="inlineStr">
        <is>
          <t>8f31f83f-56b5-4a84-be1f-788cf01867b8</t>
        </is>
      </c>
    </row>
    <row r="1595" ht="15" customHeight="1" s="283">
      <c r="A1595" s="109" t="n">
        <v>2144</v>
      </c>
      <c r="B1595" s="222">
        <f>HYPERLINK("https://mocostore.moco.co.id/catalog/"&amp;AB2153,"Klik Disini")</f>
        <v/>
      </c>
      <c r="C1595" s="223" t="inlineStr">
        <is>
          <t>Berkomunitas Untuk Memajukan Tubuh Kristus</t>
        </is>
      </c>
      <c r="D1595" s="223" t="n"/>
      <c r="E1595" s="223" t="inlineStr">
        <is>
          <t>Radiani Kalvari, S.Pd.K., Leni Marlin S. Lase, S.S., Martha Kaesarina, S.I.Kom., Vicky Johanna Delarosa, Nandhes Adi Firmanto, Pambudi Pulosari, S.Sos, M.A.C.E., dan Pdm. P. Budi Raharjo.</t>
        </is>
      </c>
      <c r="F1595" s="223" t="n"/>
      <c r="G1595" s="223" t="inlineStr">
        <is>
          <t>978-623-314-291-5</t>
        </is>
      </c>
      <c r="H1595" s="223" t="inlineStr">
        <is>
          <t>Agama Kristen</t>
        </is>
      </c>
      <c r="I1595" s="258" t="inlineStr">
        <is>
          <t>Perguruan Tinggi</t>
        </is>
      </c>
      <c r="J1595" s="186" t="inlineStr">
        <is>
          <t>009.16</t>
        </is>
      </c>
      <c r="K1595" s="264" t="inlineStr">
        <is>
          <t>Edisi Ke-1</t>
        </is>
      </c>
      <c r="L1595" s="264" t="n"/>
      <c r="M1595" s="265" t="inlineStr">
        <is>
          <t>Tidak Tersedia</t>
        </is>
      </c>
      <c r="N1595" s="223" t="inlineStr">
        <is>
          <t>Indonesia</t>
        </is>
      </c>
      <c r="O1595" s="223" t="inlineStr">
        <is>
          <t>Bukan fiksi</t>
        </is>
      </c>
      <c r="P1595" s="260" t="n">
        <v>2021</v>
      </c>
      <c r="Q1595" s="260" t="n">
        <v>2021</v>
      </c>
      <c r="R1595" s="223" t="inlineStr">
        <is>
          <t>PBMR Andi</t>
        </is>
      </c>
      <c r="S1595" s="223" t="inlineStr">
        <is>
          <t>Andi Offset CV</t>
        </is>
      </c>
      <c r="T1595" s="223" t="inlineStr">
        <is>
          <t>Lokal</t>
        </is>
      </c>
      <c r="U1595" s="261" t="n">
        <v>93</v>
      </c>
      <c r="V1595" s="86" t="inlineStr">
        <is>
          <t>pdf</t>
        </is>
      </c>
      <c r="W1595" s="223" t="inlineStr">
        <is>
          <t>3.6 MB</t>
        </is>
      </c>
      <c r="X1595"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595" s="262" t="n">
        <v>60000</v>
      </c>
      <c r="Z1595" s="226" t="n"/>
      <c r="AA1595" s="241">
        <f>Y2153*Z2153</f>
        <v/>
      </c>
      <c r="AB1595" s="237" t="inlineStr">
        <is>
          <t>fad3137c-fe27-41af-821e-bd06e60de0f4</t>
        </is>
      </c>
    </row>
    <row r="1596" ht="15" customHeight="1" s="283">
      <c r="A1596" s="109" t="n">
        <v>2145</v>
      </c>
      <c r="B1596" s="222">
        <f>HYPERLINK("https://mocostore.moco.co.id/catalog/"&amp;AB2154,"Klik Disini")</f>
        <v/>
      </c>
      <c r="C1596" s="223" t="inlineStr">
        <is>
          <t>Berlibur dengan Anak-anak</t>
        </is>
      </c>
      <c r="D1596" s="223" t="n"/>
      <c r="E1596" s="223" t="inlineStr">
        <is>
          <t>Radiani Kalvari, S.Pd.K., Leni Marlin S. Lase, S.S., Martha Kaesarina, S.I.Kom., Vicky Johanna Delarosa, Nandhes Adi Firmanto, Pambudi Pulosari, S.Sos, M.A.C.E., dan Pdm. P. Budi Raharjo.</t>
        </is>
      </c>
      <c r="F1596" s="223" t="n"/>
      <c r="G1596" s="223" t="inlineStr">
        <is>
          <t>978-623-314-292-2</t>
        </is>
      </c>
      <c r="H1596" s="223" t="inlineStr">
        <is>
          <t>Agama Kristen</t>
        </is>
      </c>
      <c r="I1596" s="258" t="inlineStr">
        <is>
          <t>Perguruan Tinggi</t>
        </is>
      </c>
      <c r="J1596" s="186" t="inlineStr">
        <is>
          <t>009.16</t>
        </is>
      </c>
      <c r="K1596" s="223" t="inlineStr">
        <is>
          <t>Edisi Ke-1</t>
        </is>
      </c>
      <c r="L1596" s="264" t="n"/>
      <c r="M1596" s="265" t="inlineStr">
        <is>
          <t>Tidak Tersedia</t>
        </is>
      </c>
      <c r="N1596" s="223" t="inlineStr">
        <is>
          <t>Indonesia</t>
        </is>
      </c>
      <c r="O1596" s="223" t="inlineStr">
        <is>
          <t>Bukan fiksi</t>
        </is>
      </c>
      <c r="P1596" s="260" t="n">
        <v>2021</v>
      </c>
      <c r="Q1596" s="260" t="n">
        <v>2021</v>
      </c>
      <c r="R1596" s="223" t="inlineStr">
        <is>
          <t>PBMR Andi</t>
        </is>
      </c>
      <c r="S1596" s="223" t="inlineStr">
        <is>
          <t>Andi Offset CV</t>
        </is>
      </c>
      <c r="T1596" s="223" t="inlineStr">
        <is>
          <t>Lokal</t>
        </is>
      </c>
      <c r="U1596" s="261" t="n">
        <v>93</v>
      </c>
      <c r="V1596" s="86" t="inlineStr">
        <is>
          <t>pdf</t>
        </is>
      </c>
      <c r="W1596" s="223" t="inlineStr">
        <is>
          <t>1.5 MB</t>
        </is>
      </c>
      <c r="X1596"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596" s="262" t="n">
        <v>60000</v>
      </c>
      <c r="Z1596" s="226" t="n"/>
      <c r="AA1596" s="241">
        <f>Y2154*Z2154</f>
        <v/>
      </c>
      <c r="AB1596" s="237" t="inlineStr">
        <is>
          <t>3f6764d9-d8b9-4a4f-89fc-49fde85928ff</t>
        </is>
      </c>
    </row>
    <row r="1597" ht="15" customHeight="1" s="283">
      <c r="A1597" s="109" t="n">
        <v>2146</v>
      </c>
      <c r="B1597" s="222">
        <f>HYPERLINK("https://mocostore.moco.co.id/catalog/"&amp;AB2155,"Klik Disini")</f>
        <v/>
      </c>
      <c r="C1597" s="223" t="inlineStr">
        <is>
          <t>Berpaling dan Nyaris Mati</t>
        </is>
      </c>
      <c r="D1597" s="223" t="n"/>
      <c r="E1597" s="223" t="inlineStr">
        <is>
          <t>Radiani Kalvari, S.Pd.K., Leni Marlin S. Lase, S.S., Martha Kaesarina, S.I.Kom., Vicky Johanna Delarosa, Nandhes Adi Firmanto, Pambudi Pulosari, S.Sos, M.A.C.E., dan Pdm. P. Budi Raharjo.</t>
        </is>
      </c>
      <c r="F1597" s="223" t="n"/>
      <c r="G1597" s="223" t="inlineStr">
        <is>
          <t>978-623-314-293-9</t>
        </is>
      </c>
      <c r="H1597" s="223" t="inlineStr">
        <is>
          <t>Agama Kristen</t>
        </is>
      </c>
      <c r="I1597" s="258" t="inlineStr">
        <is>
          <t>Perguruan Tinggi</t>
        </is>
      </c>
      <c r="J1597" s="186" t="inlineStr">
        <is>
          <t>009.16</t>
        </is>
      </c>
      <c r="K1597" s="223" t="inlineStr">
        <is>
          <t>Edisi Ke-1</t>
        </is>
      </c>
      <c r="L1597" s="264" t="n"/>
      <c r="M1597" s="265" t="inlineStr">
        <is>
          <t>Tidak Tersedia</t>
        </is>
      </c>
      <c r="N1597" s="223" t="inlineStr">
        <is>
          <t>Indonesia</t>
        </is>
      </c>
      <c r="O1597" s="223" t="inlineStr">
        <is>
          <t>Bukan fiksi</t>
        </is>
      </c>
      <c r="P1597" s="260" t="inlineStr">
        <is>
          <t>Tidak Tersedia</t>
        </is>
      </c>
      <c r="Q1597" s="260" t="n">
        <v>2021</v>
      </c>
      <c r="R1597" s="223" t="inlineStr">
        <is>
          <t>PBMR Andi</t>
        </is>
      </c>
      <c r="S1597" s="223" t="inlineStr">
        <is>
          <t>Andi Offset CV</t>
        </is>
      </c>
      <c r="T1597" s="223" t="inlineStr">
        <is>
          <t>Lokal</t>
        </is>
      </c>
      <c r="U1597" s="261" t="n">
        <v>63</v>
      </c>
      <c r="V1597" s="86" t="inlineStr">
        <is>
          <t>pdf</t>
        </is>
      </c>
      <c r="W1597" s="223" t="inlineStr">
        <is>
          <t>6.1 MB</t>
        </is>
      </c>
      <c r="X1597"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597" s="262" t="n">
        <v>60000</v>
      </c>
      <c r="Z1597" s="226" t="n"/>
      <c r="AA1597" s="241">
        <f>Y2155*Z2155</f>
        <v/>
      </c>
      <c r="AB1597" s="237" t="inlineStr">
        <is>
          <t>f40fe5c8-50e7-4fda-bb99-c8eeca0e6ba3</t>
        </is>
      </c>
    </row>
    <row r="1598" ht="15" customHeight="1" s="283">
      <c r="A1598" s="109" t="n">
        <v>2147</v>
      </c>
      <c r="B1598" s="222">
        <f>HYPERLINK("https://mocostore.moco.co.id/catalog/"&amp;AB2156,"Klik Disini")</f>
        <v/>
      </c>
      <c r="C1598" s="223" t="inlineStr">
        <is>
          <t>Bersama Merangkai Indonesia</t>
        </is>
      </c>
      <c r="D1598" s="223" t="n"/>
      <c r="E1598" s="223" t="inlineStr">
        <is>
          <t>Radiani Kalvari, S.Pd.K., Leni Marlin S. Lase, S.S., Martha Kaesarina, S.I.Kom., Vicky Johanna Delarosa, Nandhes Adi Firmanto, Pambudi Pulosari, S.Sos, M.A.C.E., dan Pdm. P. Budi Raharjo.</t>
        </is>
      </c>
      <c r="F1598" s="223" t="n"/>
      <c r="G1598" s="223" t="inlineStr">
        <is>
          <t>978-623-5830-45-2</t>
        </is>
      </c>
      <c r="H1598" s="223" t="inlineStr">
        <is>
          <t>Agama Kristen</t>
        </is>
      </c>
      <c r="I1598" s="258" t="inlineStr">
        <is>
          <t>Perguruan Tinggi</t>
        </is>
      </c>
      <c r="J1598" s="186" t="inlineStr">
        <is>
          <t>009.16</t>
        </is>
      </c>
      <c r="K1598" s="223" t="inlineStr">
        <is>
          <t>Edisi Ke-1</t>
        </is>
      </c>
      <c r="L1598" s="264" t="n"/>
      <c r="M1598" s="265" t="inlineStr">
        <is>
          <t>Tidak Tersedia</t>
        </is>
      </c>
      <c r="N1598" s="223" t="inlineStr">
        <is>
          <t>Indonesia</t>
        </is>
      </c>
      <c r="O1598" s="223" t="inlineStr">
        <is>
          <t>Bukan fiksi</t>
        </is>
      </c>
      <c r="P1598" s="260" t="inlineStr">
        <is>
          <t>Tidak Tersedia</t>
        </is>
      </c>
      <c r="Q1598" s="260" t="n">
        <v>2021</v>
      </c>
      <c r="R1598" s="223" t="inlineStr">
        <is>
          <t>Pustaka Referensi</t>
        </is>
      </c>
      <c r="S1598" s="223" t="inlineStr">
        <is>
          <t>Andi Offset CV</t>
        </is>
      </c>
      <c r="T1598" s="223" t="inlineStr">
        <is>
          <t>Lokal</t>
        </is>
      </c>
      <c r="U1598" s="261" t="n">
        <v>74</v>
      </c>
      <c r="V1598" s="86" t="inlineStr">
        <is>
          <t>pdf</t>
        </is>
      </c>
      <c r="W1598" s="223" t="inlineStr">
        <is>
          <t>7.3 MB</t>
        </is>
      </c>
      <c r="X1598"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598" s="262" t="n">
        <v>60000</v>
      </c>
      <c r="Z1598" s="226" t="n"/>
      <c r="AA1598" s="241">
        <f>Y2156*Z2156</f>
        <v/>
      </c>
      <c r="AB1598" s="237" t="inlineStr">
        <is>
          <t>27d6520c-0b28-4ef9-9876-d2cd0a2454fb</t>
        </is>
      </c>
    </row>
    <row r="1599" ht="15" customHeight="1" s="283">
      <c r="A1599" s="109" t="n">
        <v>2148</v>
      </c>
      <c r="B1599" s="222">
        <f>HYPERLINK("https://mocostore.moco.co.id/catalog/"&amp;AB2157,"Klik Disini")</f>
        <v/>
      </c>
      <c r="C1599" s="223" t="inlineStr">
        <is>
          <t>Berubah Secara Vertikal</t>
        </is>
      </c>
      <c r="D1599" s="223" t="n"/>
      <c r="E1599" s="223" t="inlineStr">
        <is>
          <t>James Gwee T.H., MBA</t>
        </is>
      </c>
      <c r="F1599" s="223" t="n"/>
      <c r="G1599" s="223" t="inlineStr">
        <is>
          <t>978-623-5830-46-9</t>
        </is>
      </c>
      <c r="H1599" s="223" t="inlineStr">
        <is>
          <t>Agama Kristen</t>
        </is>
      </c>
      <c r="I1599" s="258" t="inlineStr">
        <is>
          <t>Perguruan Tinggi</t>
        </is>
      </c>
      <c r="J1599" s="186" t="inlineStr">
        <is>
          <t>009.16</t>
        </is>
      </c>
      <c r="K1599" s="264" t="inlineStr">
        <is>
          <t>Edisi Ke-1</t>
        </is>
      </c>
      <c r="L1599" s="264" t="n"/>
      <c r="M1599" s="265" t="inlineStr">
        <is>
          <t>Tidak Tersedia</t>
        </is>
      </c>
      <c r="N1599" s="223" t="inlineStr">
        <is>
          <t>Indonesia</t>
        </is>
      </c>
      <c r="O1599" s="223" t="inlineStr">
        <is>
          <t>Bukan fiksi</t>
        </is>
      </c>
      <c r="P1599" s="260" t="inlineStr">
        <is>
          <t>Tidak Tersedia</t>
        </is>
      </c>
      <c r="Q1599" s="260" t="n">
        <v>2021</v>
      </c>
      <c r="R1599" s="223" t="inlineStr">
        <is>
          <t>Pustaka Referensi</t>
        </is>
      </c>
      <c r="S1599" s="223" t="inlineStr">
        <is>
          <t>Andi Offset CV</t>
        </is>
      </c>
      <c r="T1599" s="223" t="inlineStr">
        <is>
          <t>Lokal</t>
        </is>
      </c>
      <c r="U1599" s="261" t="n">
        <v>63</v>
      </c>
      <c r="V1599" s="86" t="inlineStr">
        <is>
          <t>pdf</t>
        </is>
      </c>
      <c r="W1599" s="223" t="inlineStr">
        <is>
          <t>2.1 MB</t>
        </is>
      </c>
      <c r="X1599"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599" s="262" t="n">
        <v>60000</v>
      </c>
      <c r="Z1599" s="226" t="n"/>
      <c r="AA1599" s="241">
        <f>Y2157*Z2157</f>
        <v/>
      </c>
      <c r="AB1599" s="237" t="inlineStr">
        <is>
          <t>fd28b13e-f45a-4966-9258-fe1c02293ae8</t>
        </is>
      </c>
    </row>
    <row r="1600" ht="15" customHeight="1" s="283">
      <c r="A1600" s="109" t="n">
        <v>2149</v>
      </c>
      <c r="B1600" s="222">
        <f>HYPERLINK("https://mocostore.moco.co.id/catalog/"&amp;AB2158,"Klik Disini")</f>
        <v/>
      </c>
      <c r="C1600" s="223" t="inlineStr">
        <is>
          <t>Berulangkali Diintip Maut</t>
        </is>
      </c>
      <c r="D1600" s="223" t="n"/>
      <c r="E1600" s="223" t="inlineStr">
        <is>
          <t>Niken Maria Simarmata</t>
        </is>
      </c>
      <c r="F1600" s="223" t="n"/>
      <c r="G1600" s="223" t="inlineStr">
        <is>
          <t>978-623-7851-40-0</t>
        </is>
      </c>
      <c r="H1600" s="223" t="inlineStr">
        <is>
          <t>Agama Kristen</t>
        </is>
      </c>
      <c r="I1600" s="258" t="inlineStr">
        <is>
          <t>Perguruan Tinggi</t>
        </is>
      </c>
      <c r="J1600" s="186" t="inlineStr">
        <is>
          <t>009.16</t>
        </is>
      </c>
      <c r="K1600" s="223" t="inlineStr">
        <is>
          <t>Edisi Ke-1</t>
        </is>
      </c>
      <c r="L1600" s="223" t="n"/>
      <c r="M1600" s="259" t="inlineStr">
        <is>
          <t>Tidak Tersedia</t>
        </is>
      </c>
      <c r="N1600" s="223" t="inlineStr">
        <is>
          <t>Indonesia</t>
        </is>
      </c>
      <c r="O1600" s="223" t="inlineStr">
        <is>
          <t>Bukan fiksi</t>
        </is>
      </c>
      <c r="P1600" s="260" t="inlineStr">
        <is>
          <t>Tidak Tersedia</t>
        </is>
      </c>
      <c r="Q1600" s="260" t="n">
        <v>2021</v>
      </c>
      <c r="R1600" s="223" t="inlineStr">
        <is>
          <t>Lautan Pustaka</t>
        </is>
      </c>
      <c r="S1600" s="223" t="inlineStr">
        <is>
          <t>Andi Offset CV</t>
        </is>
      </c>
      <c r="T1600" s="223" t="inlineStr">
        <is>
          <t>Lokal</t>
        </is>
      </c>
      <c r="U1600" s="261" t="n">
        <v>93</v>
      </c>
      <c r="V1600" s="86" t="inlineStr">
        <is>
          <t>pdf</t>
        </is>
      </c>
      <c r="W1600" s="223" t="inlineStr">
        <is>
          <t>2.7 MB</t>
        </is>
      </c>
      <c r="X1600"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600" s="262" t="n">
        <v>60000</v>
      </c>
      <c r="Z1600" s="226" t="n"/>
      <c r="AA1600" s="241">
        <f>Y2158*Z2158</f>
        <v/>
      </c>
      <c r="AB1600" s="237" t="inlineStr">
        <is>
          <t>cc2d74ff-f8dc-4a25-9c65-6eb6c9305b73</t>
        </is>
      </c>
    </row>
    <row r="1601" ht="15" customHeight="1" s="283">
      <c r="A1601" s="109" t="n">
        <v>2150</v>
      </c>
      <c r="B1601" s="222">
        <f>HYPERLINK("https://mocostore.moco.co.id/catalog/"&amp;AB2159,"Klik Disini")</f>
        <v/>
      </c>
      <c r="C1601" s="223" t="inlineStr">
        <is>
          <t>Biarkan Anak-anak Datang kepada-Ku</t>
        </is>
      </c>
      <c r="D1601" s="223" t="n"/>
      <c r="E1601" s="223" t="inlineStr">
        <is>
          <t>Radiani Kalvari, S.Pd.K., Leni Marlin S. Lase, S.S., Martha Kaesarina, S.I.Kom., Vicky Johanna Delarosa, Nandhes Adi Firmanto, Pambudi Pulosari, S.Sos, M.A.C.E., dan Pdm. P. Budi Raharjo.</t>
        </is>
      </c>
      <c r="F1601" s="223" t="n"/>
      <c r="G1601" s="223" t="inlineStr">
        <is>
          <t>978-623-6174-88-3</t>
        </is>
      </c>
      <c r="H1601" s="223" t="inlineStr">
        <is>
          <t>Agama Kristen</t>
        </is>
      </c>
      <c r="I1601" s="258" t="inlineStr">
        <is>
          <t>Perguruan Tinggi</t>
        </is>
      </c>
      <c r="J1601" s="186" t="inlineStr">
        <is>
          <t>009.16</t>
        </is>
      </c>
      <c r="K1601" s="223" t="inlineStr">
        <is>
          <t>Edisi Ke-1</t>
        </is>
      </c>
      <c r="L1601" s="264" t="n"/>
      <c r="M1601" s="265" t="inlineStr">
        <is>
          <t>Tidak Tersedia</t>
        </is>
      </c>
      <c r="N1601" s="223" t="inlineStr">
        <is>
          <t>Indonesia</t>
        </is>
      </c>
      <c r="O1601" s="223" t="inlineStr">
        <is>
          <t>Bukan fiksi</t>
        </is>
      </c>
      <c r="P1601" s="260" t="inlineStr">
        <is>
          <t>Tidak Tersedia</t>
        </is>
      </c>
      <c r="Q1601" s="260" t="n">
        <v>2021</v>
      </c>
      <c r="R1601" s="223" t="inlineStr">
        <is>
          <t>Pustaka Referensi</t>
        </is>
      </c>
      <c r="S1601" s="223" t="inlineStr">
        <is>
          <t>Andi Offset CV</t>
        </is>
      </c>
      <c r="T1601" s="223" t="inlineStr">
        <is>
          <t>Lokal</t>
        </is>
      </c>
      <c r="U1601" s="261" t="n">
        <v>95</v>
      </c>
      <c r="V1601" s="86" t="inlineStr">
        <is>
          <t>pdf</t>
        </is>
      </c>
      <c r="W1601" s="223" t="inlineStr">
        <is>
          <t>5.4 MB</t>
        </is>
      </c>
      <c r="X1601"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601" s="262" t="n">
        <v>60000</v>
      </c>
      <c r="Z1601" s="226" t="n"/>
      <c r="AA1601" s="241">
        <f>Y2159*Z2159</f>
        <v/>
      </c>
      <c r="AB1601" s="237" t="inlineStr">
        <is>
          <t>c5702dfd-6ff7-47a4-98ba-0349bb0c4377</t>
        </is>
      </c>
    </row>
    <row r="1602" ht="15" customHeight="1" s="283">
      <c r="A1602" s="109" t="n">
        <v>2151</v>
      </c>
      <c r="B1602" s="222">
        <f>HYPERLINK("https://mocostore.moco.co.id/catalog/"&amp;AB2160,"Klik Disini")</f>
        <v/>
      </c>
      <c r="C1602" s="223" t="inlineStr">
        <is>
          <t>Bimas Kristen Indonesia Konsultasi Pejabat Tekankan Komitmen</t>
        </is>
      </c>
      <c r="D1602" s="223" t="n"/>
      <c r="E1602" s="223" t="inlineStr">
        <is>
          <t>Radiani Kalvari, S.Pd.K., Leni Marlin S. Lase, S.S., Martha Kaesarina, S.I.Kom., Vicky Johanna Delarosa, Nandhes Adi Firmanto, Pambudi Pulosari, S.Sos, M.A.C.E., dan Pdm. P. Budi Raharjo.</t>
        </is>
      </c>
      <c r="F1602" s="223" t="n"/>
      <c r="G1602" s="223" t="inlineStr">
        <is>
          <t>978-623-5830-47-6</t>
        </is>
      </c>
      <c r="H1602" s="223" t="inlineStr">
        <is>
          <t>Agama Kristen</t>
        </is>
      </c>
      <c r="I1602" s="258" t="inlineStr">
        <is>
          <t>Perguruan Tinggi</t>
        </is>
      </c>
      <c r="J1602" s="186" t="inlineStr">
        <is>
          <t>009.16</t>
        </is>
      </c>
      <c r="K1602" s="223" t="inlineStr">
        <is>
          <t>Edisi Ke-1</t>
        </is>
      </c>
      <c r="L1602" s="264" t="n"/>
      <c r="M1602" s="265" t="inlineStr">
        <is>
          <t>Tidak Tersedia</t>
        </is>
      </c>
      <c r="N1602" s="223" t="inlineStr">
        <is>
          <t>Indonesia</t>
        </is>
      </c>
      <c r="O1602" s="223" t="inlineStr">
        <is>
          <t>Bukan fiksi</t>
        </is>
      </c>
      <c r="P1602" s="260" t="inlineStr">
        <is>
          <t>Tidak Tersedia</t>
        </is>
      </c>
      <c r="Q1602" s="260" t="n">
        <v>2021</v>
      </c>
      <c r="R1602" s="223" t="inlineStr">
        <is>
          <t>Pustaka Referensi</t>
        </is>
      </c>
      <c r="S1602" s="223" t="inlineStr">
        <is>
          <t>Andi Offset CV</t>
        </is>
      </c>
      <c r="T1602" s="223" t="inlineStr">
        <is>
          <t>Lokal</t>
        </is>
      </c>
      <c r="U1602" s="261" t="n">
        <v>81</v>
      </c>
      <c r="V1602" s="86" t="inlineStr">
        <is>
          <t>pdf</t>
        </is>
      </c>
      <c r="W1602" s="223" t="inlineStr">
        <is>
          <t>5.3 MB</t>
        </is>
      </c>
      <c r="X1602"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02" s="262" t="n">
        <v>60000</v>
      </c>
      <c r="Z1602" s="226" t="n"/>
      <c r="AA1602" s="241">
        <f>Y2160*Z2160</f>
        <v/>
      </c>
      <c r="AB1602" s="237" t="inlineStr">
        <is>
          <t>1bf9828d-95cc-475b-b05d-0f8616c124bc</t>
        </is>
      </c>
    </row>
    <row r="1603" ht="15" customHeight="1" s="283">
      <c r="A1603" s="109" t="n">
        <v>2152</v>
      </c>
      <c r="B1603" s="222">
        <f>HYPERLINK("https://mocostore.moco.co.id/catalog/"&amp;AB2161,"Klik Disini")</f>
        <v/>
      </c>
      <c r="C1603" s="223" t="inlineStr">
        <is>
          <t>Bingung Pilih Profesi</t>
        </is>
      </c>
      <c r="D1603" s="223" t="n"/>
      <c r="E1603" s="223" t="inlineStr">
        <is>
          <t>Elia Paul Ang dan Jarot Wijanarko</t>
        </is>
      </c>
      <c r="F1603" s="223" t="n"/>
      <c r="G1603" s="223" t="inlineStr">
        <is>
          <t>978-623-7851-41-7</t>
        </is>
      </c>
      <c r="H1603" s="223" t="inlineStr">
        <is>
          <t>Agama Kristen</t>
        </is>
      </c>
      <c r="I1603" s="258" t="inlineStr">
        <is>
          <t>Perguruan Tinggi</t>
        </is>
      </c>
      <c r="J1603" s="186" t="inlineStr">
        <is>
          <t>009.16</t>
        </is>
      </c>
      <c r="K1603" s="223" t="inlineStr">
        <is>
          <t>Edisi Ke-1</t>
        </is>
      </c>
      <c r="L1603" s="264" t="n"/>
      <c r="M1603" s="265" t="inlineStr">
        <is>
          <t>Tidak Tersedia</t>
        </is>
      </c>
      <c r="N1603" s="223" t="inlineStr">
        <is>
          <t>Indonesia</t>
        </is>
      </c>
      <c r="O1603" s="223" t="inlineStr">
        <is>
          <t>Bukan fiksi</t>
        </is>
      </c>
      <c r="P1603" s="260" t="inlineStr">
        <is>
          <t>Tidak Tersedia</t>
        </is>
      </c>
      <c r="Q1603" s="260" t="n">
        <v>2021</v>
      </c>
      <c r="R1603" s="223" t="inlineStr">
        <is>
          <t>Lautan Pustaka</t>
        </is>
      </c>
      <c r="S1603" s="223" t="inlineStr">
        <is>
          <t>Andi Offset CV</t>
        </is>
      </c>
      <c r="T1603" s="223" t="inlineStr">
        <is>
          <t>Lokal</t>
        </is>
      </c>
      <c r="U1603" s="261" t="n">
        <v>64</v>
      </c>
      <c r="V1603" s="86" t="inlineStr">
        <is>
          <t>pdf</t>
        </is>
      </c>
      <c r="W1603" s="223" t="inlineStr">
        <is>
          <t>2.4 MB</t>
        </is>
      </c>
      <c r="X1603"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1603" s="262" t="n">
        <v>60000</v>
      </c>
      <c r="Z1603" s="226" t="n"/>
      <c r="AA1603" s="241">
        <f>Y2161*Z2161</f>
        <v/>
      </c>
      <c r="AB1603" s="237" t="inlineStr">
        <is>
          <t>1124bf85-16a9-447f-a9bf-e34f40e4c2e3</t>
        </is>
      </c>
    </row>
    <row r="1604" ht="15" customHeight="1" s="283">
      <c r="A1604" s="109" t="n">
        <v>2153</v>
      </c>
      <c r="B1604" s="222">
        <f>HYPERLINK("https://mocostore.moco.co.id/catalog/"&amp;AB2162,"Klik Disini")</f>
        <v/>
      </c>
      <c r="C1604" s="223" t="inlineStr">
        <is>
          <t>Bosteak Steakhouse</t>
        </is>
      </c>
      <c r="D1604" s="223" t="n"/>
      <c r="E1604" s="223" t="inlineStr">
        <is>
          <t>Radiani Kalvari, S.Pd.K., Leni Marlin S. Lase, S.S., Martha Kaesarina, S.I.Kom., Vicky Johanna Delarosa, Nandhes Adi Firmanto, Pambudi Pulosari, S.Sos, M.A.C.E., dan Pdm. P. Budi Raharjo.</t>
        </is>
      </c>
      <c r="F1604" s="223" t="n"/>
      <c r="G1604" s="223" t="inlineStr">
        <is>
          <t>978-623-314-294-6</t>
        </is>
      </c>
      <c r="H1604" s="223" t="inlineStr">
        <is>
          <t>Agama Kristen</t>
        </is>
      </c>
      <c r="I1604" s="258" t="inlineStr">
        <is>
          <t>Perguruan Tinggi</t>
        </is>
      </c>
      <c r="J1604" s="186" t="inlineStr">
        <is>
          <t>009.16</t>
        </is>
      </c>
      <c r="K1604" s="264" t="inlineStr">
        <is>
          <t>Edisi Ke-1</t>
        </is>
      </c>
      <c r="L1604" s="264" t="n"/>
      <c r="M1604" s="265" t="inlineStr">
        <is>
          <t>Tidak Tersedia</t>
        </is>
      </c>
      <c r="N1604" s="223" t="inlineStr">
        <is>
          <t>Indonesia</t>
        </is>
      </c>
      <c r="O1604" s="223" t="inlineStr">
        <is>
          <t>Bukan fiksi</t>
        </is>
      </c>
      <c r="P1604" s="260" t="inlineStr">
        <is>
          <t>Tidak Tersedia</t>
        </is>
      </c>
      <c r="Q1604" s="260" t="n">
        <v>2021</v>
      </c>
      <c r="R1604" s="223" t="inlineStr">
        <is>
          <t>PBMR Andi</t>
        </is>
      </c>
      <c r="S1604" s="223" t="inlineStr">
        <is>
          <t>Andi Offset CV</t>
        </is>
      </c>
      <c r="T1604" s="223" t="inlineStr">
        <is>
          <t>Lokal</t>
        </is>
      </c>
      <c r="U1604" s="261" t="n">
        <v>83</v>
      </c>
      <c r="V1604" s="86" t="inlineStr">
        <is>
          <t>pdf</t>
        </is>
      </c>
      <c r="W1604" s="223" t="inlineStr">
        <is>
          <t>3.4 MB</t>
        </is>
      </c>
      <c r="X1604"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604" s="262" t="n">
        <v>60000</v>
      </c>
      <c r="Z1604" s="226" t="n"/>
      <c r="AA1604" s="241">
        <f>Y2162*Z2162</f>
        <v/>
      </c>
      <c r="AB1604" s="237" t="inlineStr">
        <is>
          <t>6357eae5-618f-41c9-b852-3ab8d57217b6</t>
        </is>
      </c>
    </row>
    <row r="1605" ht="15" customHeight="1" s="283">
      <c r="A1605" s="109" t="n">
        <v>2154</v>
      </c>
      <c r="B1605" s="222">
        <f>HYPERLINK("https://mocostore.moco.co.id/catalog/"&amp;AB2163,"Klik Disini")</f>
        <v/>
      </c>
      <c r="C1605" s="223" t="inlineStr">
        <is>
          <t>Budak Narkoba itu Kini Jadi Pelayan Tuhan</t>
        </is>
      </c>
      <c r="D1605" s="223" t="n"/>
      <c r="E1605" s="223" t="inlineStr">
        <is>
          <t>Niken Maria Simarmata</t>
        </is>
      </c>
      <c r="F1605" s="223" t="n"/>
      <c r="G1605" s="223" t="inlineStr">
        <is>
          <t>978-623-7851-42-4</t>
        </is>
      </c>
      <c r="H1605" s="223" t="inlineStr">
        <is>
          <t>Agama Kristen</t>
        </is>
      </c>
      <c r="I1605" s="258" t="inlineStr">
        <is>
          <t>Perguruan Tinggi</t>
        </is>
      </c>
      <c r="J1605" s="186" t="inlineStr">
        <is>
          <t>009.16</t>
        </is>
      </c>
      <c r="K1605" s="264" t="inlineStr">
        <is>
          <t>Edisi Ke-1</t>
        </is>
      </c>
      <c r="L1605" s="264" t="n"/>
      <c r="M1605" s="265" t="inlineStr">
        <is>
          <t>Tidak Tersedia</t>
        </is>
      </c>
      <c r="N1605" s="223" t="inlineStr">
        <is>
          <t>Indonesia</t>
        </is>
      </c>
      <c r="O1605" s="223" t="inlineStr">
        <is>
          <t>Bukan fiksi</t>
        </is>
      </c>
      <c r="P1605" s="260" t="inlineStr">
        <is>
          <t>Tidak Tersedia</t>
        </is>
      </c>
      <c r="Q1605" s="260" t="n">
        <v>2021</v>
      </c>
      <c r="R1605" s="223" t="inlineStr">
        <is>
          <t>Lautan Pustaka</t>
        </is>
      </c>
      <c r="S1605" s="223" t="inlineStr">
        <is>
          <t>Andi Offset CV</t>
        </is>
      </c>
      <c r="T1605" s="223" t="inlineStr">
        <is>
          <t>Lokal</t>
        </is>
      </c>
      <c r="U1605" s="261" t="n">
        <v>95</v>
      </c>
      <c r="V1605" s="86" t="inlineStr">
        <is>
          <t>pdf</t>
        </is>
      </c>
      <c r="W1605" s="223" t="inlineStr">
        <is>
          <t>3.5 MB</t>
        </is>
      </c>
      <c r="X1605"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605" s="262" t="n">
        <v>60000</v>
      </c>
      <c r="Z1605" s="226" t="n"/>
      <c r="AA1605" s="241">
        <f>Y2163*Z2163</f>
        <v/>
      </c>
      <c r="AB1605" s="237" t="inlineStr">
        <is>
          <t>00aa906a-8dd4-4f65-84b3-58a1ea6f0797</t>
        </is>
      </c>
    </row>
    <row r="1606" ht="15" customHeight="1" s="283">
      <c r="A1606" s="109" t="n">
        <v>2155</v>
      </c>
      <c r="B1606" s="222">
        <f>HYPERLINK("https://mocostore.moco.co.id/catalog/"&amp;AB2164,"Klik Disini")</f>
        <v/>
      </c>
      <c r="C1606" s="223" t="inlineStr">
        <is>
          <t>Candle Modiste</t>
        </is>
      </c>
      <c r="D1606" s="223" t="n"/>
      <c r="E1606" s="223" t="inlineStr">
        <is>
          <t>Radiani Kalvari, S.Pd.K., Leni Marlin S. Lase, S.S., Martha Kaesarina, S.I.Kom., Vicky Johanna Delarosa, Nandhes Adi Firmanto, Pambudi Pulosari, S.Sos, M.A.C.E., dan Pdm. P. Budi Raharjo.</t>
        </is>
      </c>
      <c r="F1606" s="223" t="n"/>
      <c r="G1606" s="223" t="inlineStr">
        <is>
          <t>978-623-314-295-3</t>
        </is>
      </c>
      <c r="H1606" s="223" t="inlineStr">
        <is>
          <t>Agama Kristen</t>
        </is>
      </c>
      <c r="I1606" s="258" t="inlineStr">
        <is>
          <t>Perguruan Tinggi</t>
        </is>
      </c>
      <c r="J1606" s="186" t="inlineStr">
        <is>
          <t>009.16</t>
        </is>
      </c>
      <c r="K1606" s="223" t="inlineStr">
        <is>
          <t>Edisi Ke-1</t>
        </is>
      </c>
      <c r="L1606" s="264" t="n"/>
      <c r="M1606" s="265" t="inlineStr">
        <is>
          <t>Tidak Tersedia</t>
        </is>
      </c>
      <c r="N1606" s="223" t="inlineStr">
        <is>
          <t>Indonesia</t>
        </is>
      </c>
      <c r="O1606" s="223" t="inlineStr">
        <is>
          <t>Bukan fiksi</t>
        </is>
      </c>
      <c r="P1606" s="260" t="inlineStr">
        <is>
          <t>Tidak Tersedia</t>
        </is>
      </c>
      <c r="Q1606" s="260" t="n">
        <v>2021</v>
      </c>
      <c r="R1606" s="223" t="inlineStr">
        <is>
          <t>PBMR Andi</t>
        </is>
      </c>
      <c r="S1606" s="223" t="inlineStr">
        <is>
          <t>Andi Offset CV</t>
        </is>
      </c>
      <c r="T1606" s="223" t="inlineStr">
        <is>
          <t>Lokal</t>
        </is>
      </c>
      <c r="U1606" s="261" t="n">
        <v>76</v>
      </c>
      <c r="V1606" s="86" t="inlineStr">
        <is>
          <t>pdf</t>
        </is>
      </c>
      <c r="W1606" s="223" t="inlineStr">
        <is>
          <t>5.1 MB</t>
        </is>
      </c>
      <c r="X1606"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606" s="262" t="n">
        <v>60000</v>
      </c>
      <c r="Z1606" s="226" t="n"/>
      <c r="AA1606" s="241">
        <f>Y2164*Z2164</f>
        <v/>
      </c>
      <c r="AB1606" s="237" t="inlineStr">
        <is>
          <t>2b44e34b-c155-4c34-9da1-b8f5269443b4</t>
        </is>
      </c>
    </row>
    <row r="1607" ht="15" customHeight="1" s="283">
      <c r="A1607" s="109" t="n">
        <v>2156</v>
      </c>
      <c r="B1607" s="222">
        <f>HYPERLINK("https://mocostore.moco.co.id/catalog/"&amp;AB2165,"Klik Disini")</f>
        <v/>
      </c>
      <c r="C1607" s="223" t="inlineStr">
        <is>
          <t>Cinta Luar Biasa Keluarga Motivasi Berkarya</t>
        </is>
      </c>
      <c r="D1607" s="223" t="n"/>
      <c r="E1607" s="223" t="inlineStr">
        <is>
          <t>Radiani Kalvari, S.Pd.K., Leni Marlin S. Lase, S.S., Martha Kaesarina, S.I.Kom., Vicky Johanna Delarosa, Nandhes Adi Firmanto, Pambudi Pulosari, S.Sos, M.A.C.E., dan Pdm. P. Budi Raharjo.</t>
        </is>
      </c>
      <c r="F1607" s="223" t="n"/>
      <c r="G1607" s="223" t="inlineStr">
        <is>
          <t>978-623-314-296-0</t>
        </is>
      </c>
      <c r="H1607" s="223" t="inlineStr">
        <is>
          <t>Agama Kristen</t>
        </is>
      </c>
      <c r="I1607" s="258" t="inlineStr">
        <is>
          <t>Perguruan Tinggi</t>
        </is>
      </c>
      <c r="J1607" s="186" t="inlineStr">
        <is>
          <t>009.16</t>
        </is>
      </c>
      <c r="K1607" s="223" t="inlineStr">
        <is>
          <t>Edisi Ke-1</t>
        </is>
      </c>
      <c r="L1607" s="264" t="n"/>
      <c r="M1607" s="265" t="inlineStr">
        <is>
          <t>Tidak Tersedia</t>
        </is>
      </c>
      <c r="N1607" s="223" t="inlineStr">
        <is>
          <t>Indonesia</t>
        </is>
      </c>
      <c r="O1607" s="223" t="inlineStr">
        <is>
          <t>Bukan fiksi</t>
        </is>
      </c>
      <c r="P1607" s="260" t="inlineStr">
        <is>
          <t>Tidak Tersedia</t>
        </is>
      </c>
      <c r="Q1607" s="260" t="n">
        <v>2021</v>
      </c>
      <c r="R1607" s="223" t="inlineStr">
        <is>
          <t>PBMR Andi</t>
        </is>
      </c>
      <c r="S1607" s="223" t="inlineStr">
        <is>
          <t>Andi Offset CV</t>
        </is>
      </c>
      <c r="T1607" s="223" t="inlineStr">
        <is>
          <t>Lokal</t>
        </is>
      </c>
      <c r="U1607" s="261" t="n">
        <v>93</v>
      </c>
      <c r="V1607" s="86" t="inlineStr">
        <is>
          <t>pdf</t>
        </is>
      </c>
      <c r="W1607" s="223" t="inlineStr">
        <is>
          <t>719.2 kB</t>
        </is>
      </c>
      <c r="X1607" s="225" t="inlineStr">
        <is>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is>
      </c>
      <c r="Y1607" s="262" t="n">
        <v>60000</v>
      </c>
      <c r="Z1607" s="226" t="n"/>
      <c r="AA1607" s="241">
        <f>Y2165*Z2165</f>
        <v/>
      </c>
      <c r="AB1607" s="237" t="inlineStr">
        <is>
          <t>ff12d65c-9364-4539-bddb-335cba2907b5</t>
        </is>
      </c>
    </row>
    <row r="1608" ht="15" customHeight="1" s="283">
      <c r="A1608" s="109" t="n">
        <v>2157</v>
      </c>
      <c r="B1608" s="222">
        <f>HYPERLINK("https://mocostore.moco.co.id/catalog/"&amp;AB2166,"Klik Disini")</f>
        <v/>
      </c>
      <c r="C1608" s="223" t="inlineStr">
        <is>
          <t>Conservatory Of Music UPH Brandenburg Concerto No.3 In G Mayor</t>
        </is>
      </c>
      <c r="D1608" s="223" t="n"/>
      <c r="E1608" s="223" t="inlineStr">
        <is>
          <t>Radiani Kalvari, S.Pd.K., Leni Marlin S. Lase, S.S., Martha Kaesarina, S.I.Kom., Vicky Johanna Delarosa, Nandhes Adi Firmanto, Pambudi Pulosari, S.Sos, M.A.C.E., dan Pdm. P. Budi Raharjo.</t>
        </is>
      </c>
      <c r="F1608" s="223" t="n"/>
      <c r="G1608" s="223" t="inlineStr">
        <is>
          <t>978-623-5830-48-3</t>
        </is>
      </c>
      <c r="H1608" s="223" t="inlineStr">
        <is>
          <t>Agama Kristen</t>
        </is>
      </c>
      <c r="I1608" s="258" t="inlineStr">
        <is>
          <t>Perguruan Tinggi</t>
        </is>
      </c>
      <c r="J1608" s="186" t="inlineStr">
        <is>
          <t>009.16</t>
        </is>
      </c>
      <c r="K1608" s="223" t="inlineStr">
        <is>
          <t>Edisi Ke-1</t>
        </is>
      </c>
      <c r="L1608" s="264" t="n"/>
      <c r="M1608" s="265" t="inlineStr">
        <is>
          <t>Tidak Tersedia</t>
        </is>
      </c>
      <c r="N1608" s="223" t="inlineStr">
        <is>
          <t>Indonesia</t>
        </is>
      </c>
      <c r="O1608" s="223" t="inlineStr">
        <is>
          <t>Bukan fiksi</t>
        </is>
      </c>
      <c r="P1608" s="260" t="inlineStr">
        <is>
          <t>Tidak Tersedia</t>
        </is>
      </c>
      <c r="Q1608" s="260" t="n">
        <v>2021</v>
      </c>
      <c r="R1608" s="223" t="inlineStr">
        <is>
          <t>Pustaka Referensi</t>
        </is>
      </c>
      <c r="S1608" s="223" t="inlineStr">
        <is>
          <t>Andi Offset CV</t>
        </is>
      </c>
      <c r="T1608" s="223" t="inlineStr">
        <is>
          <t>Lokal</t>
        </is>
      </c>
      <c r="U1608" s="261" t="n">
        <v>107</v>
      </c>
      <c r="V1608" s="86" t="inlineStr">
        <is>
          <t>pdf</t>
        </is>
      </c>
      <c r="W1608" s="223" t="inlineStr">
        <is>
          <t>1.7 MB</t>
        </is>
      </c>
      <c r="X1608"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08" s="262" t="n">
        <v>60000</v>
      </c>
      <c r="Z1608" s="226" t="n"/>
      <c r="AA1608" s="241">
        <f>Y2166*Z2166</f>
        <v/>
      </c>
      <c r="AB1608" s="237" t="inlineStr">
        <is>
          <t>46ff6683-bf7a-4332-b2d0-1cd7a4aeaf9c</t>
        </is>
      </c>
    </row>
    <row r="1609" ht="15" customHeight="1" s="283">
      <c r="A1609" s="109" t="n">
        <v>2158</v>
      </c>
      <c r="B1609" s="222">
        <f>HYPERLINK("https://mocostore.moco.co.id/catalog/"&amp;AB2167,"Klik Disini")</f>
        <v/>
      </c>
      <c r="C1609" s="223" t="inlineStr">
        <is>
          <t>Covid-19 Kills Everything</t>
        </is>
      </c>
      <c r="D1609" s="223" t="n"/>
      <c r="E1609" s="223" t="inlineStr">
        <is>
          <t>Dr. Tony Tedjo, M.Th</t>
        </is>
      </c>
      <c r="F1609" s="223" t="n"/>
      <c r="G1609" s="223" t="inlineStr">
        <is>
          <t>978-623-7851-43-1</t>
        </is>
      </c>
      <c r="H1609" s="223" t="inlineStr">
        <is>
          <t>Agama Kristen</t>
        </is>
      </c>
      <c r="I1609" s="258" t="inlineStr">
        <is>
          <t>Perguruan Tinggi</t>
        </is>
      </c>
      <c r="J1609" s="186" t="inlineStr">
        <is>
          <t>009.16</t>
        </is>
      </c>
      <c r="K1609" s="223" t="inlineStr">
        <is>
          <t>Edisi Ke-1</t>
        </is>
      </c>
      <c r="L1609" s="264" t="n"/>
      <c r="M1609" s="265" t="inlineStr">
        <is>
          <t>Tidak Tersedia</t>
        </is>
      </c>
      <c r="N1609" s="223" t="inlineStr">
        <is>
          <t>Indonesia</t>
        </is>
      </c>
      <c r="O1609" s="223" t="inlineStr">
        <is>
          <t>Bukan fiksi</t>
        </is>
      </c>
      <c r="P1609" s="260" t="inlineStr">
        <is>
          <t>Tidak Tersedia</t>
        </is>
      </c>
      <c r="Q1609" s="260" t="n">
        <v>2021</v>
      </c>
      <c r="R1609" s="223" t="inlineStr">
        <is>
          <t>Lautan Pustaka</t>
        </is>
      </c>
      <c r="S1609" s="223" t="inlineStr">
        <is>
          <t>Andi Offset CV</t>
        </is>
      </c>
      <c r="T1609" s="223" t="inlineStr">
        <is>
          <t>Lokal</t>
        </is>
      </c>
      <c r="U1609" s="261" t="n">
        <v>70</v>
      </c>
      <c r="V1609" s="86" t="inlineStr">
        <is>
          <t>pdf</t>
        </is>
      </c>
      <c r="W1609" s="223" t="inlineStr">
        <is>
          <t>2.4 MB</t>
        </is>
      </c>
      <c r="X1609"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1609" s="262" t="n">
        <v>60000</v>
      </c>
      <c r="Z1609" s="226" t="n"/>
      <c r="AA1609" s="241">
        <f>Y2167*Z2167</f>
        <v/>
      </c>
      <c r="AB1609" s="237" t="inlineStr">
        <is>
          <t>e205b95e-85ac-4e9e-a38b-54cf58e3fa9b</t>
        </is>
      </c>
    </row>
    <row r="1610" ht="15" customHeight="1" s="283">
      <c r="A1610" s="109" t="n">
        <v>2159</v>
      </c>
      <c r="B1610" s="222">
        <f>HYPERLINK("https://mocostore.moco.co.id/catalog/"&amp;AB2168,"Klik Disini")</f>
        <v/>
      </c>
      <c r="C1610" s="223" t="inlineStr">
        <is>
          <t>Culture of Fear Vs Culture of Hope</t>
        </is>
      </c>
      <c r="D1610" s="223" t="n"/>
      <c r="E1610" s="223" t="inlineStr">
        <is>
          <t>Radiani Kalvari, S.Pd.K., Leni Marlin S. Lase, S.S., Martha Kaesarina, S.I.Kom., Vicky Johanna Delarosa, Nandhes Adi Firmanto, Pambudi Pulosari, S.Sos, M.A.C.E., dan Pdm. P. Budi Raharjo.</t>
        </is>
      </c>
      <c r="F1610" s="223" t="n"/>
      <c r="G1610" s="223" t="inlineStr">
        <is>
          <t>978-623-314-297-7</t>
        </is>
      </c>
      <c r="H1610" s="223" t="inlineStr">
        <is>
          <t>Agama Kristen</t>
        </is>
      </c>
      <c r="I1610" s="258" t="inlineStr">
        <is>
          <t>Perguruan Tinggi</t>
        </is>
      </c>
      <c r="J1610" s="186" t="inlineStr">
        <is>
          <t>009.16</t>
        </is>
      </c>
      <c r="K1610" s="223" t="inlineStr">
        <is>
          <t>Edisi Ke-1</t>
        </is>
      </c>
      <c r="L1610" s="264" t="n"/>
      <c r="M1610" s="265" t="inlineStr">
        <is>
          <t>Tidak Tersedia</t>
        </is>
      </c>
      <c r="N1610" s="223" t="inlineStr">
        <is>
          <t>Indonesia</t>
        </is>
      </c>
      <c r="O1610" s="223" t="inlineStr">
        <is>
          <t>Bukan fiksi</t>
        </is>
      </c>
      <c r="P1610" s="260" t="inlineStr">
        <is>
          <t>Tidak Tersedia</t>
        </is>
      </c>
      <c r="Q1610" s="260" t="n">
        <v>2021</v>
      </c>
      <c r="R1610" s="223" t="inlineStr">
        <is>
          <t>PBMR Andi</t>
        </is>
      </c>
      <c r="S1610" s="223" t="inlineStr">
        <is>
          <t>Andi Offset CV</t>
        </is>
      </c>
      <c r="T1610" s="223" t="inlineStr">
        <is>
          <t>Lokal</t>
        </is>
      </c>
      <c r="U1610" s="261" t="n">
        <v>67</v>
      </c>
      <c r="V1610" s="86" t="inlineStr">
        <is>
          <t>pdf</t>
        </is>
      </c>
      <c r="W1610" s="223" t="inlineStr">
        <is>
          <t>964.6 kB</t>
        </is>
      </c>
      <c r="X161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10" s="262" t="n">
        <v>60000</v>
      </c>
      <c r="Z1610" s="226" t="n"/>
      <c r="AA1610" s="241">
        <f>Y2168*Z2168</f>
        <v/>
      </c>
      <c r="AB1610" s="237" t="inlineStr">
        <is>
          <t>3b2e69c6-52d6-44e2-9933-feb6c1f0cfe3</t>
        </is>
      </c>
    </row>
    <row r="1611" ht="15" customHeight="1" s="283">
      <c r="A1611" s="109" t="n">
        <v>2160</v>
      </c>
      <c r="B1611" s="222">
        <f>HYPERLINK("https://mocostore.moco.co.id/catalog/"&amp;AB2169,"Klik Disini")</f>
        <v/>
      </c>
      <c r="C1611" s="223" t="inlineStr">
        <is>
          <t>Dampak Kawin Campur</t>
        </is>
      </c>
      <c r="D1611" s="223" t="n"/>
      <c r="E1611" s="223" t="inlineStr">
        <is>
          <t>Radiani Kalvari, S.Pd.K., Leni Marlin S. Lase, S.S., Martha Kaesarina, S.I.Kom., Vicky Johanna Delarosa, Nandhes Adi Firmanto, Pambudi Pulosari, S.Sos, M.A.C.E., dan Pdm. P. Budi Raharjo.</t>
        </is>
      </c>
      <c r="F1611" s="223" t="n"/>
      <c r="G1611" s="223" t="inlineStr">
        <is>
          <t>978-623-5830-49-0</t>
        </is>
      </c>
      <c r="H1611" s="223" t="inlineStr">
        <is>
          <t>Agama Kristen</t>
        </is>
      </c>
      <c r="I1611" s="258" t="inlineStr">
        <is>
          <t>Perguruan Tinggi</t>
        </is>
      </c>
      <c r="J1611" s="186" t="inlineStr">
        <is>
          <t>009.16</t>
        </is>
      </c>
      <c r="K1611" s="223" t="inlineStr">
        <is>
          <t>Edisi Ke-1</t>
        </is>
      </c>
      <c r="L1611" s="264" t="n"/>
      <c r="M1611" s="265" t="inlineStr">
        <is>
          <t>Tidak Tersedia</t>
        </is>
      </c>
      <c r="N1611" s="223" t="inlineStr">
        <is>
          <t>Indonesia</t>
        </is>
      </c>
      <c r="O1611" s="223" t="inlineStr">
        <is>
          <t>Bukan fiksi</t>
        </is>
      </c>
      <c r="P1611" s="260" t="inlineStr">
        <is>
          <t>Tidak Tersedia</t>
        </is>
      </c>
      <c r="Q1611" s="260" t="n">
        <v>2021</v>
      </c>
      <c r="R1611" s="223" t="inlineStr">
        <is>
          <t>Pustaka Referensi</t>
        </is>
      </c>
      <c r="S1611" s="223" t="inlineStr">
        <is>
          <t>Andi Offset CV</t>
        </is>
      </c>
      <c r="T1611" s="223" t="inlineStr">
        <is>
          <t>Lokal</t>
        </is>
      </c>
      <c r="U1611" s="261" t="n">
        <v>117</v>
      </c>
      <c r="V1611" s="86" t="inlineStr">
        <is>
          <t>pdf</t>
        </is>
      </c>
      <c r="W1611" s="223" t="inlineStr">
        <is>
          <t>4.7 MB</t>
        </is>
      </c>
      <c r="X1611"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11" s="262" t="n">
        <v>60000</v>
      </c>
      <c r="Z1611" s="226" t="n"/>
      <c r="AA1611" s="241">
        <f>Y2169*Z2169</f>
        <v/>
      </c>
      <c r="AB1611" s="237" t="inlineStr">
        <is>
          <t>b08cd800-c5f6-4bfa-861a-700389aec7ae</t>
        </is>
      </c>
    </row>
    <row r="1612" ht="15" customHeight="1" s="283">
      <c r="A1612" s="109" t="n">
        <v>2161</v>
      </c>
      <c r="B1612" s="222">
        <f>HYPERLINK("https://mocostore.moco.co.id/catalog/"&amp;AB2170,"Klik Disini")</f>
        <v/>
      </c>
      <c r="C1612" s="223" t="inlineStr">
        <is>
          <t>Daniel Alexander Pimpin Ibadah On Air &amp; Live Streaming Radio Swameka Nabire</t>
        </is>
      </c>
      <c r="D1612" s="223" t="n"/>
      <c r="E1612" s="223" t="inlineStr">
        <is>
          <t>Radiani Kalvari, S.Pd.K., Leni Marlin S. Lase, S.S., Martha Kaesarina, S.I.Kom., Vicky Johanna Delarosa, Nandhes Adi Firmanto, Pambudi Pulosari, S.Sos, M.A.C.E., dan Pdm. P. Budi Raharjo.</t>
        </is>
      </c>
      <c r="F1612" s="223" t="n"/>
      <c r="G1612" s="223" t="inlineStr">
        <is>
          <t>978-623-5830-50-6</t>
        </is>
      </c>
      <c r="H1612" s="223" t="inlineStr">
        <is>
          <t>Agama Kristen</t>
        </is>
      </c>
      <c r="I1612" s="258" t="inlineStr">
        <is>
          <t>Perguruan Tinggi</t>
        </is>
      </c>
      <c r="J1612" s="186" t="inlineStr">
        <is>
          <t>009.16</t>
        </is>
      </c>
      <c r="K1612" s="223" t="inlineStr">
        <is>
          <t>Edisi Ke-1</t>
        </is>
      </c>
      <c r="L1612" s="264" t="n"/>
      <c r="M1612" s="265" t="inlineStr">
        <is>
          <t>Tidak Tersedia</t>
        </is>
      </c>
      <c r="N1612" s="223" t="inlineStr">
        <is>
          <t>Indonesia</t>
        </is>
      </c>
      <c r="O1612" s="223" t="inlineStr">
        <is>
          <t>Bukan fiksi</t>
        </is>
      </c>
      <c r="P1612" s="260" t="inlineStr">
        <is>
          <t>Tidak Tersedia</t>
        </is>
      </c>
      <c r="Q1612" s="260" t="n">
        <v>2021</v>
      </c>
      <c r="R1612" s="223" t="inlineStr">
        <is>
          <t>Pustaka Referensi</t>
        </is>
      </c>
      <c r="S1612" s="223" t="inlineStr">
        <is>
          <t>Andi Offset CV</t>
        </is>
      </c>
      <c r="T1612" s="223" t="inlineStr">
        <is>
          <t>Lokal</t>
        </is>
      </c>
      <c r="U1612" s="261" t="n">
        <v>97</v>
      </c>
      <c r="V1612" s="86" t="inlineStr">
        <is>
          <t>pdf</t>
        </is>
      </c>
      <c r="W1612" s="223" t="inlineStr">
        <is>
          <t>2.9 MB</t>
        </is>
      </c>
      <c r="X1612"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12" s="262" t="n">
        <v>60000</v>
      </c>
      <c r="Z1612" s="226" t="n"/>
      <c r="AA1612" s="241">
        <f>Y2170*Z2170</f>
        <v/>
      </c>
      <c r="AB1612" s="237" t="inlineStr">
        <is>
          <t>4dd54035-9959-4b4d-a7dc-93a8ee6ff586</t>
        </is>
      </c>
    </row>
    <row r="1613" ht="15" customHeight="1" s="283">
      <c r="A1613" s="109" t="n">
        <v>2162</v>
      </c>
      <c r="B1613" s="222">
        <f>HYPERLINK("https://mocostore.moco.co.id/catalog/"&amp;AB2171,"Klik Disini")</f>
        <v/>
      </c>
      <c r="C1613" s="223" t="inlineStr">
        <is>
          <t>Dari Ancol sampai Uang Sekolah</t>
        </is>
      </c>
      <c r="D1613" s="223" t="n"/>
      <c r="E1613" s="223" t="inlineStr">
        <is>
          <t>Niken Maria Simarmata</t>
        </is>
      </c>
      <c r="F1613" s="223" t="n"/>
      <c r="G1613" s="223" t="inlineStr">
        <is>
          <t>978-623-88218-4-6</t>
        </is>
      </c>
      <c r="H1613" s="223" t="inlineStr">
        <is>
          <t>Agama Kristen</t>
        </is>
      </c>
      <c r="I1613" s="258" t="inlineStr">
        <is>
          <t>Perguruan Tinggi</t>
        </is>
      </c>
      <c r="J1613" s="186" t="inlineStr">
        <is>
          <t>009.16</t>
        </is>
      </c>
      <c r="K1613" s="223" t="inlineStr">
        <is>
          <t>Edisi Ke-1</t>
        </is>
      </c>
      <c r="L1613" s="264" t="n"/>
      <c r="M1613" s="265" t="inlineStr">
        <is>
          <t>Tidak Tersedia</t>
        </is>
      </c>
      <c r="N1613" s="223" t="inlineStr">
        <is>
          <t>Indonesia</t>
        </is>
      </c>
      <c r="O1613" s="223" t="inlineStr">
        <is>
          <t>Bukan fiksi</t>
        </is>
      </c>
      <c r="P1613" s="260" t="inlineStr">
        <is>
          <t>Tidak Tersedia</t>
        </is>
      </c>
      <c r="Q1613" s="260" t="n">
        <v>2021</v>
      </c>
      <c r="R1613" s="223" t="inlineStr">
        <is>
          <t>Cahaya Harapan</t>
        </is>
      </c>
      <c r="S1613" s="223" t="inlineStr">
        <is>
          <t>Andi Offset CV</t>
        </is>
      </c>
      <c r="T1613" s="223" t="inlineStr">
        <is>
          <t>Lokal</t>
        </is>
      </c>
      <c r="U1613" s="261" t="n">
        <v>64</v>
      </c>
      <c r="V1613" s="86" t="inlineStr">
        <is>
          <t>pdf</t>
        </is>
      </c>
      <c r="W1613" s="223" t="inlineStr">
        <is>
          <t>1.0 MB</t>
        </is>
      </c>
      <c r="X1613"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613" s="262" t="n">
        <v>60000</v>
      </c>
      <c r="Z1613" s="226" t="n"/>
      <c r="AA1613" s="241">
        <f>Y2171*Z2171</f>
        <v/>
      </c>
      <c r="AB1613" s="237" t="inlineStr">
        <is>
          <t>c5d962c6-7749-444a-8d57-f379c93d29ac</t>
        </is>
      </c>
    </row>
    <row r="1614" ht="15" customHeight="1" s="283">
      <c r="A1614" s="109" t="n">
        <v>2163</v>
      </c>
      <c r="B1614" s="222">
        <f>HYPERLINK("https://mocostore.moco.co.id/catalog/"&amp;AB2172,"Klik Disini")</f>
        <v/>
      </c>
      <c r="C1614" s="223" t="inlineStr">
        <is>
          <t>Dari Gelas Menjadi Karung</t>
        </is>
      </c>
      <c r="D1614" s="223" t="n"/>
      <c r="E1614" s="223" t="inlineStr">
        <is>
          <t>Imanuel Kristo</t>
        </is>
      </c>
      <c r="F1614" s="223" t="n"/>
      <c r="G1614" s="223" t="inlineStr">
        <is>
          <t>978-623-314-298-4</t>
        </is>
      </c>
      <c r="H1614" s="223" t="inlineStr">
        <is>
          <t>Agama Kristen</t>
        </is>
      </c>
      <c r="I1614" s="258" t="inlineStr">
        <is>
          <t>Perguruan Tinggi</t>
        </is>
      </c>
      <c r="J1614" s="186" t="inlineStr">
        <is>
          <t>009.16</t>
        </is>
      </c>
      <c r="K1614" s="223" t="inlineStr">
        <is>
          <t>Edisi Ke-1</t>
        </is>
      </c>
      <c r="L1614" s="264" t="n"/>
      <c r="M1614" s="265" t="inlineStr">
        <is>
          <t>Tidak Tersedia</t>
        </is>
      </c>
      <c r="N1614" s="223" t="inlineStr">
        <is>
          <t>Indonesia</t>
        </is>
      </c>
      <c r="O1614" s="223" t="inlineStr">
        <is>
          <t>Bukan fiksi</t>
        </is>
      </c>
      <c r="P1614" s="260" t="inlineStr">
        <is>
          <t>Tidak Tersedia</t>
        </is>
      </c>
      <c r="Q1614" s="260" t="n">
        <v>2021</v>
      </c>
      <c r="R1614" s="223" t="inlineStr">
        <is>
          <t>PBMR Andi</t>
        </is>
      </c>
      <c r="S1614" s="223" t="inlineStr">
        <is>
          <t>Andi Offset CV</t>
        </is>
      </c>
      <c r="T1614" s="223" t="inlineStr">
        <is>
          <t>Lokal</t>
        </is>
      </c>
      <c r="U1614" s="261" t="n">
        <v>60</v>
      </c>
      <c r="V1614" s="86" t="inlineStr">
        <is>
          <t>pdf</t>
        </is>
      </c>
      <c r="W1614" s="223" t="inlineStr">
        <is>
          <t>4.1 MB</t>
        </is>
      </c>
      <c r="X1614" s="225" t="inlineStr">
        <is>
          <t>&lt;p&gt;Buku ini merupakan kumpulan tulisan yang mengangkat masalah-masalah aktual yang sedang dihadapi masyarakat umum. Pemaparannya disajikan dengan sudut pandang rohani dan tidak bersifat informatif tanpa menggurui&lt;/p&gt;</t>
        </is>
      </c>
      <c r="Y1614" s="262" t="n">
        <v>60000</v>
      </c>
      <c r="Z1614" s="226" t="n"/>
      <c r="AA1614" s="241">
        <f>Y2172*Z2172</f>
        <v/>
      </c>
      <c r="AB1614" s="237" t="inlineStr">
        <is>
          <t>2b684512-4733-4e5f-b44d-d8fda6f2821d</t>
        </is>
      </c>
    </row>
    <row r="1615" ht="15" customHeight="1" s="283">
      <c r="A1615" s="109" t="n">
        <v>2164</v>
      </c>
      <c r="B1615" s="222">
        <f>HYPERLINK("https://mocostore.moco.co.id/catalog/"&amp;AB2173,"Klik Disini")</f>
        <v/>
      </c>
      <c r="C1615" s="223" t="inlineStr">
        <is>
          <t>Dayaguna Kotoran Bekas Cacing</t>
        </is>
      </c>
      <c r="D1615" s="223" t="n"/>
      <c r="E1615" s="223" t="inlineStr">
        <is>
          <t>Radiani Kalvari, S.Pd.K., Leni Marlin S. Lase, S.S., Martha Kaesarina, S.I.Kom., Vicky Johanna Delarosa, Nandhes Adi Firmanto, Pambudi Pulosari, S.Sos, M.A.C.E., dan Pdm. P. Budi Raharjo.</t>
        </is>
      </c>
      <c r="F1615" s="223" t="n"/>
      <c r="G1615" s="223" t="inlineStr">
        <is>
          <t>978-623-5830-51-3</t>
        </is>
      </c>
      <c r="H1615" s="223" t="inlineStr">
        <is>
          <t>Agama Kristen</t>
        </is>
      </c>
      <c r="I1615" s="258" t="inlineStr">
        <is>
          <t>Perguruan Tinggi</t>
        </is>
      </c>
      <c r="J1615" s="186" t="inlineStr">
        <is>
          <t>009.16</t>
        </is>
      </c>
      <c r="K1615" s="223" t="inlineStr">
        <is>
          <t>Edisi Ke-1</t>
        </is>
      </c>
      <c r="L1615" s="264" t="n"/>
      <c r="M1615" s="265" t="inlineStr">
        <is>
          <t>Tidak Tersedia</t>
        </is>
      </c>
      <c r="N1615" s="223" t="inlineStr">
        <is>
          <t>Indonesia</t>
        </is>
      </c>
      <c r="O1615" s="223" t="inlineStr">
        <is>
          <t>Bukan fiksi</t>
        </is>
      </c>
      <c r="P1615" s="260" t="inlineStr">
        <is>
          <t>Tidak Tersedia</t>
        </is>
      </c>
      <c r="Q1615" s="260" t="n">
        <v>2021</v>
      </c>
      <c r="R1615" s="223" t="inlineStr">
        <is>
          <t>Pustaka Referensi</t>
        </is>
      </c>
      <c r="S1615" s="223" t="inlineStr">
        <is>
          <t>Andi Offset CV</t>
        </is>
      </c>
      <c r="T1615" s="223" t="inlineStr">
        <is>
          <t>Lokal</t>
        </is>
      </c>
      <c r="U1615" s="261" t="n">
        <v>65</v>
      </c>
      <c r="V1615" s="86" t="inlineStr">
        <is>
          <t>pdf</t>
        </is>
      </c>
      <c r="W1615" s="223" t="inlineStr">
        <is>
          <t>1.5 MB</t>
        </is>
      </c>
      <c r="X1615"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15" s="262" t="n">
        <v>60000</v>
      </c>
      <c r="Z1615" s="226" t="n"/>
      <c r="AA1615" s="241">
        <f>Y2173*Z2173</f>
        <v/>
      </c>
      <c r="AB1615" s="237" t="inlineStr">
        <is>
          <t>4b1d2b67-5d47-42bf-9723-16cea6444e1c</t>
        </is>
      </c>
    </row>
    <row r="1616" ht="15" customHeight="1" s="283">
      <c r="A1616" s="109" t="n">
        <v>2165</v>
      </c>
      <c r="B1616" s="222">
        <f>HYPERLINK("https://mocostore.moco.co.id/catalog/"&amp;AB2174,"Klik Disini")</f>
        <v/>
      </c>
      <c r="C1616" s="223" t="inlineStr">
        <is>
          <t>Dekat di Bibir, Jauh di Hati</t>
        </is>
      </c>
      <c r="D1616" s="223" t="n"/>
      <c r="E1616" s="223" t="inlineStr">
        <is>
          <t>Radiani Kalvari, S.Pd.K., Leni Marlin S. Lase, S.S., Martha Kaesarina, S.I.Kom., Vicky Johanna Delarosa, Nandhes Adi Firmanto, Pambudi Pulosari, S.Sos, M.A.C.E., dan Pdm. P. Budi Raharjo.</t>
        </is>
      </c>
      <c r="F1616" s="223" t="n"/>
      <c r="G1616" s="223" t="inlineStr">
        <is>
          <t>978-623-314-299-1</t>
        </is>
      </c>
      <c r="H1616" s="223" t="inlineStr">
        <is>
          <t>Agama Kristen</t>
        </is>
      </c>
      <c r="I1616" s="258" t="inlineStr">
        <is>
          <t>Perguruan Tinggi</t>
        </is>
      </c>
      <c r="J1616" s="186" t="inlineStr">
        <is>
          <t>009.16</t>
        </is>
      </c>
      <c r="K1616" s="223" t="inlineStr">
        <is>
          <t>Edisi Ke-1</t>
        </is>
      </c>
      <c r="L1616" s="264" t="n"/>
      <c r="M1616" s="265" t="inlineStr">
        <is>
          <t>Tidak Tersedia</t>
        </is>
      </c>
      <c r="N1616" s="223" t="inlineStr">
        <is>
          <t>Indonesia</t>
        </is>
      </c>
      <c r="O1616" s="223" t="inlineStr">
        <is>
          <t>Bukan fiksi</t>
        </is>
      </c>
      <c r="P1616" s="260" t="inlineStr">
        <is>
          <t>Tidak Tersedia</t>
        </is>
      </c>
      <c r="Q1616" s="260" t="n">
        <v>2021</v>
      </c>
      <c r="R1616" s="223" t="inlineStr">
        <is>
          <t>PBMR Andi</t>
        </is>
      </c>
      <c r="S1616" s="223" t="inlineStr">
        <is>
          <t>Andi Offset CV</t>
        </is>
      </c>
      <c r="T1616" s="223" t="inlineStr">
        <is>
          <t>Lokal</t>
        </is>
      </c>
      <c r="U1616" s="261" t="n">
        <v>108</v>
      </c>
      <c r="V1616" s="86" t="inlineStr">
        <is>
          <t>pdf</t>
        </is>
      </c>
      <c r="W1616" s="223" t="inlineStr">
        <is>
          <t>1.6 MB</t>
        </is>
      </c>
      <c r="X1616"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616" s="262" t="n">
        <v>60000</v>
      </c>
      <c r="Z1616" s="226" t="n"/>
      <c r="AA1616" s="241">
        <f>Y2174*Z2174</f>
        <v/>
      </c>
      <c r="AB1616" s="237" t="inlineStr">
        <is>
          <t>58eeaca2-6d6e-45e6-a470-e56d9b265fb7</t>
        </is>
      </c>
    </row>
    <row r="1617" ht="15" customHeight="1" s="283">
      <c r="A1617" s="109" t="n">
        <v>2166</v>
      </c>
      <c r="B1617" s="222">
        <f>HYPERLINK("https://mocostore.moco.co.id/catalog/"&amp;AB2175,"Klik Disini")</f>
        <v/>
      </c>
      <c r="C1617" s="223" t="inlineStr">
        <is>
          <t>Dies Natalis XXV STT Setia</t>
        </is>
      </c>
      <c r="D1617" s="223" t="n"/>
      <c r="E1617" s="223" t="inlineStr">
        <is>
          <t>Radiani Kalvari, S.Pd.K., Leni Marlin S. Lase, S.S., Martha Kaesarina, S.I.Kom., Vicky Johanna Delarosa, Nandhes Adi Firmanto, Pambudi Pulosari, S.Sos, M.A.C.E., dan Pdm. P. Budi Raharjo.</t>
        </is>
      </c>
      <c r="F1617" s="223" t="n"/>
      <c r="G1617" s="223" t="inlineStr">
        <is>
          <t>978-623-5830-52-0</t>
        </is>
      </c>
      <c r="H1617" s="223" t="inlineStr">
        <is>
          <t>Agama Kristen</t>
        </is>
      </c>
      <c r="I1617" s="258" t="inlineStr">
        <is>
          <t>Perguruan Tinggi</t>
        </is>
      </c>
      <c r="J1617" s="186" t="inlineStr">
        <is>
          <t>009.16</t>
        </is>
      </c>
      <c r="K1617" s="223" t="inlineStr">
        <is>
          <t>Edisi Ke-1</t>
        </is>
      </c>
      <c r="L1617" s="264" t="n"/>
      <c r="M1617" s="265" t="inlineStr">
        <is>
          <t>Tidak Tersedia</t>
        </is>
      </c>
      <c r="N1617" s="223" t="inlineStr">
        <is>
          <t>Indonesia</t>
        </is>
      </c>
      <c r="O1617" s="223" t="inlineStr">
        <is>
          <t>Bukan fiksi</t>
        </is>
      </c>
      <c r="P1617" s="260" t="inlineStr">
        <is>
          <t>Tidak Tersedia</t>
        </is>
      </c>
      <c r="Q1617" s="260" t="n">
        <v>2021</v>
      </c>
      <c r="R1617" s="223" t="inlineStr">
        <is>
          <t>Pustaka Referensi</t>
        </is>
      </c>
      <c r="S1617" s="223" t="inlineStr">
        <is>
          <t>Andi Offset CV</t>
        </is>
      </c>
      <c r="T1617" s="223" t="inlineStr">
        <is>
          <t>Lokal</t>
        </is>
      </c>
      <c r="U1617" s="261" t="n">
        <v>85</v>
      </c>
      <c r="V1617" s="86" t="inlineStr">
        <is>
          <t>pdf</t>
        </is>
      </c>
      <c r="W1617" s="223" t="inlineStr">
        <is>
          <t>1.6 MB</t>
        </is>
      </c>
      <c r="X1617"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17" s="262" t="n">
        <v>60000</v>
      </c>
      <c r="Z1617" s="226" t="n"/>
      <c r="AA1617" s="241">
        <f>Y2175*Z2175</f>
        <v/>
      </c>
      <c r="AB1617" s="237" t="inlineStr">
        <is>
          <t>79248ad2-b22e-430c-9341-e2aebbe7dbce</t>
        </is>
      </c>
    </row>
    <row r="1618" ht="15" customHeight="1" s="283">
      <c r="A1618" s="109" t="n">
        <v>2167</v>
      </c>
      <c r="B1618" s="222">
        <f>HYPERLINK("https://mocostore.moco.co.id/catalog/"&amp;AB2176,"Klik Disini")</f>
        <v/>
      </c>
      <c r="C1618" s="223" t="inlineStr">
        <is>
          <t>Dilarang Menabung</t>
        </is>
      </c>
      <c r="D1618" s="223" t="n"/>
      <c r="E1618" s="223" t="inlineStr">
        <is>
          <t>Benny Santosa, S.T., M.Com</t>
        </is>
      </c>
      <c r="F1618" s="223" t="n"/>
      <c r="G1618" s="223" t="inlineStr">
        <is>
          <t>978-623-88218-5-3</t>
        </is>
      </c>
      <c r="H1618" s="223" t="inlineStr">
        <is>
          <t>Agama Kristen</t>
        </is>
      </c>
      <c r="I1618" s="258" t="inlineStr">
        <is>
          <t>Perguruan Tinggi</t>
        </is>
      </c>
      <c r="J1618" s="186" t="inlineStr">
        <is>
          <t>009.16</t>
        </is>
      </c>
      <c r="K1618" s="264" t="inlineStr">
        <is>
          <t>Edisi Ke-1</t>
        </is>
      </c>
      <c r="L1618" s="264" t="n"/>
      <c r="M1618" s="259" t="inlineStr">
        <is>
          <t>Tidak Tersedia</t>
        </is>
      </c>
      <c r="N1618" s="223" t="inlineStr">
        <is>
          <t>Indonesia</t>
        </is>
      </c>
      <c r="O1618" s="223" t="inlineStr">
        <is>
          <t>Bukan fiksi</t>
        </is>
      </c>
      <c r="P1618" s="260" t="inlineStr">
        <is>
          <t>Tidak Tersedia</t>
        </is>
      </c>
      <c r="Q1618" s="260" t="n">
        <v>2021</v>
      </c>
      <c r="R1618" s="223" t="inlineStr">
        <is>
          <t>Cahaya Harapan</t>
        </is>
      </c>
      <c r="S1618" s="223" t="inlineStr">
        <is>
          <t>Andi Offset CV</t>
        </is>
      </c>
      <c r="T1618" s="223" t="inlineStr">
        <is>
          <t>Lokal</t>
        </is>
      </c>
      <c r="U1618" s="261" t="n">
        <v>61</v>
      </c>
      <c r="V1618" s="86" t="inlineStr">
        <is>
          <t>pdf</t>
        </is>
      </c>
      <c r="W1618" s="223" t="inlineStr">
        <is>
          <t>2.3 MB</t>
        </is>
      </c>
      <c r="X1618"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1618" s="262" t="n">
        <v>60000</v>
      </c>
      <c r="Z1618" s="226" t="n"/>
      <c r="AA1618" s="241">
        <f>Y2176*Z2176</f>
        <v/>
      </c>
      <c r="AB1618" s="237" t="inlineStr">
        <is>
          <t>6c6591e2-4d6d-4ecb-ae20-4f45601c205e</t>
        </is>
      </c>
    </row>
    <row r="1619" ht="15" customHeight="1" s="283">
      <c r="A1619" s="109" t="n">
        <v>2168</v>
      </c>
      <c r="B1619" s="222">
        <f>HYPERLINK("https://mocostore.moco.co.id/catalog/"&amp;AB2177,"Klik Disini")</f>
        <v/>
      </c>
      <c r="C1619" s="223" t="inlineStr">
        <is>
          <t>Diresmikan, Gereja Pelayanan Kristen Utamakan Misi</t>
        </is>
      </c>
      <c r="D1619" s="223" t="n"/>
      <c r="E1619" s="223" t="inlineStr">
        <is>
          <t>Radiani Kalvari, S.Pd.K., Leni Marlin S. Lase, S.S., Martha Kaesarina, S.I.Kom., Vicky Johanna Delarosa, Nandhes Adi Firmanto, Pambudi Pulosari, S.Sos, M.A.C.E., dan Pdm. P. Budi Raharjo.</t>
        </is>
      </c>
      <c r="F1619" s="223" t="n"/>
      <c r="G1619" s="223" t="inlineStr">
        <is>
          <t>978-623-5830-53-7</t>
        </is>
      </c>
      <c r="H1619" s="223" t="inlineStr">
        <is>
          <t>Agama Kristen</t>
        </is>
      </c>
      <c r="I1619" s="258" t="inlineStr">
        <is>
          <t>Perguruan Tinggi</t>
        </is>
      </c>
      <c r="J1619" s="186" t="inlineStr">
        <is>
          <t>009.16</t>
        </is>
      </c>
      <c r="K1619" s="223" t="inlineStr">
        <is>
          <t>Edisi Ke-1</t>
        </is>
      </c>
      <c r="L1619" s="264" t="n"/>
      <c r="M1619" s="265" t="inlineStr">
        <is>
          <t>Tidak Tersedia</t>
        </is>
      </c>
      <c r="N1619" s="223" t="inlineStr">
        <is>
          <t>Indonesia</t>
        </is>
      </c>
      <c r="O1619" s="223" t="inlineStr">
        <is>
          <t>Bukan fiksi</t>
        </is>
      </c>
      <c r="P1619" s="260" t="inlineStr">
        <is>
          <t>Tidak Tersedia</t>
        </is>
      </c>
      <c r="Q1619" s="260" t="n">
        <v>2021</v>
      </c>
      <c r="R1619" s="223" t="inlineStr">
        <is>
          <t>Pustaka Referensi</t>
        </is>
      </c>
      <c r="S1619" s="223" t="inlineStr">
        <is>
          <t>Andi Offset CV</t>
        </is>
      </c>
      <c r="T1619" s="223" t="inlineStr">
        <is>
          <t>Lokal</t>
        </is>
      </c>
      <c r="U1619" s="261" t="n">
        <v>121</v>
      </c>
      <c r="V1619" s="86" t="inlineStr">
        <is>
          <t>pdf</t>
        </is>
      </c>
      <c r="W1619" s="223" t="inlineStr">
        <is>
          <t>5.9 MB</t>
        </is>
      </c>
      <c r="X1619"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19" s="262" t="n">
        <v>60000</v>
      </c>
      <c r="Z1619" s="226" t="n"/>
      <c r="AA1619" s="241">
        <f>Y2177*Z2177</f>
        <v/>
      </c>
      <c r="AB1619" s="237" t="inlineStr">
        <is>
          <t>4f194904-e493-4aef-8fe7-6a5781c2cd6a</t>
        </is>
      </c>
    </row>
    <row r="1620" ht="15" customHeight="1" s="283">
      <c r="A1620" s="109" t="n">
        <v>2169</v>
      </c>
      <c r="B1620" s="222">
        <f>HYPERLINK("https://mocostore.moco.co.id/catalog/"&amp;AB2178,"Klik Disini")</f>
        <v/>
      </c>
      <c r="C1620" s="223" t="inlineStr">
        <is>
          <t>Discover Your Destiny</t>
        </is>
      </c>
      <c r="D1620" s="223" t="n"/>
      <c r="E1620" s="223" t="inlineStr">
        <is>
          <t>Radiani Kalvari, S.Pd.K., Leni Marlin S. Lase, S.S., Martha Kaesarina, S.I.Kom., Vicky Johanna Delarosa, Nandhes Adi Firmanto, Pambudi Pulosari, S.Sos, M.A.C.E., dan Pdm. P. Budi Raharjo.</t>
        </is>
      </c>
      <c r="F1620" s="223" t="n"/>
      <c r="G1620" s="223" t="inlineStr">
        <is>
          <t>978-623-5830-54-4</t>
        </is>
      </c>
      <c r="H1620" s="223" t="inlineStr">
        <is>
          <t>Agama Kristen</t>
        </is>
      </c>
      <c r="I1620" s="258" t="inlineStr">
        <is>
          <t>Perguruan Tinggi</t>
        </is>
      </c>
      <c r="J1620" s="186" t="inlineStr">
        <is>
          <t>009.16</t>
        </is>
      </c>
      <c r="K1620" s="223" t="inlineStr">
        <is>
          <t>Edisi Ke-1</t>
        </is>
      </c>
      <c r="L1620" s="264" t="n"/>
      <c r="M1620" s="265" t="inlineStr">
        <is>
          <t>Tidak Tersedia</t>
        </is>
      </c>
      <c r="N1620" s="223" t="inlineStr">
        <is>
          <t>Indonesia</t>
        </is>
      </c>
      <c r="O1620" s="223" t="inlineStr">
        <is>
          <t>Bukan fiksi</t>
        </is>
      </c>
      <c r="P1620" s="260" t="inlineStr">
        <is>
          <t>Tidak Tersedia</t>
        </is>
      </c>
      <c r="Q1620" s="260" t="n">
        <v>2021</v>
      </c>
      <c r="R1620" s="223" t="inlineStr">
        <is>
          <t>Pustaka Referensi</t>
        </is>
      </c>
      <c r="S1620" s="223" t="inlineStr">
        <is>
          <t>Andi Offset CV</t>
        </is>
      </c>
      <c r="T1620" s="223" t="inlineStr">
        <is>
          <t>Lokal</t>
        </is>
      </c>
      <c r="U1620" s="261" t="n">
        <v>123</v>
      </c>
      <c r="V1620" s="86" t="inlineStr">
        <is>
          <t>pdf</t>
        </is>
      </c>
      <c r="W1620" s="223" t="inlineStr">
        <is>
          <t>3.7 MB</t>
        </is>
      </c>
      <c r="X162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20" s="262" t="n">
        <v>60000</v>
      </c>
      <c r="Z1620" s="226" t="n"/>
      <c r="AA1620" s="241">
        <f>Y2178*Z2178</f>
        <v/>
      </c>
      <c r="AB1620" s="237" t="inlineStr">
        <is>
          <t>e4463f5e-16b7-4365-a6a3-09be28458b40</t>
        </is>
      </c>
    </row>
    <row r="1621" ht="15" customHeight="1" s="283">
      <c r="A1621" s="109" t="n">
        <v>2170</v>
      </c>
      <c r="B1621" s="222">
        <f>HYPERLINK("https://mocostore.moco.co.id/catalog/"&amp;AB2179,"Klik Disini")</f>
        <v/>
      </c>
      <c r="C1621" s="223" t="inlineStr">
        <is>
          <t>Diskusi Kebangsaan Gereja Dan Ormas-Ormas Kristen</t>
        </is>
      </c>
      <c r="D1621" s="223" t="n"/>
      <c r="E1621" s="223" t="inlineStr">
        <is>
          <t>Radiani Kalvari, S.Pd.K., Leni Marlin S. Lase, S.S., Martha Kaesarina, S.I.Kom., Vicky Johanna Delarosa, Nandhes Adi Firmanto, Pambudi Pulosari, S.Sos, M.A.C.E., dan Pdm. P. Budi Raharjo.</t>
        </is>
      </c>
      <c r="F1621" s="223" t="n"/>
      <c r="G1621" s="223" t="inlineStr">
        <is>
          <t>978-623-5830-55-1</t>
        </is>
      </c>
      <c r="H1621" s="223" t="inlineStr">
        <is>
          <t>Agama Kristen</t>
        </is>
      </c>
      <c r="I1621" s="258" t="inlineStr">
        <is>
          <t>Perguruan Tinggi</t>
        </is>
      </c>
      <c r="J1621" s="186" t="inlineStr">
        <is>
          <t>009.16</t>
        </is>
      </c>
      <c r="K1621" s="223" t="inlineStr">
        <is>
          <t>Edisi Ke-1</t>
        </is>
      </c>
      <c r="L1621" s="264" t="n"/>
      <c r="M1621" s="265" t="inlineStr">
        <is>
          <t>Tidak Tersedia</t>
        </is>
      </c>
      <c r="N1621" s="223" t="inlineStr">
        <is>
          <t>Indonesia</t>
        </is>
      </c>
      <c r="O1621" s="223" t="inlineStr">
        <is>
          <t>Bukan fiksi</t>
        </is>
      </c>
      <c r="P1621" s="260" t="inlineStr">
        <is>
          <t>Tidak Tersedia</t>
        </is>
      </c>
      <c r="Q1621" s="260" t="n">
        <v>2021</v>
      </c>
      <c r="R1621" s="223" t="inlineStr">
        <is>
          <t>Pustaka Referensi</t>
        </is>
      </c>
      <c r="S1621" s="223" t="inlineStr">
        <is>
          <t>Andi Offset CV</t>
        </is>
      </c>
      <c r="T1621" s="223" t="inlineStr">
        <is>
          <t>Lokal</t>
        </is>
      </c>
      <c r="U1621" s="261" t="n">
        <v>79</v>
      </c>
      <c r="V1621" s="86" t="inlineStr">
        <is>
          <t>pdf</t>
        </is>
      </c>
      <c r="W1621" s="223" t="inlineStr">
        <is>
          <t>3.3 MB</t>
        </is>
      </c>
      <c r="X1621"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21" s="262" t="n">
        <v>60000</v>
      </c>
      <c r="Z1621" s="226" t="n"/>
      <c r="AA1621" s="241">
        <f>Y2179*Z2179</f>
        <v/>
      </c>
      <c r="AB1621" s="237" t="inlineStr">
        <is>
          <t>e132bad8-d066-4b1a-be54-d6533d76d505</t>
        </is>
      </c>
    </row>
    <row r="1622" ht="15" customHeight="1" s="283">
      <c r="A1622" s="109" t="n">
        <v>2171</v>
      </c>
      <c r="B1622" s="222">
        <f>HYPERLINK("https://mocostore.moco.co.id/catalog/"&amp;AB2180,"Klik Disini")</f>
        <v/>
      </c>
      <c r="C1622" s="223" t="inlineStr">
        <is>
          <t>Disleksia, Anak Istimewa</t>
        </is>
      </c>
      <c r="D1622" s="223" t="n"/>
      <c r="E1622" s="223" t="inlineStr">
        <is>
          <t>Radiani Kalvari, S.Pd.K., Leni Marlin S. Lase, S.S., Martha Kaesarina, S.I.Kom., Vicky Johanna Delarosa, Nandhes Adi Firmanto, Pambudi Pulosari, S.Sos, M.A.C.E., dan Pdm. P. Budi Raharjo.</t>
        </is>
      </c>
      <c r="F1622" s="223" t="n"/>
      <c r="G1622" s="223" t="inlineStr">
        <is>
          <t>978-623-314-301-1</t>
        </is>
      </c>
      <c r="H1622" s="223" t="inlineStr">
        <is>
          <t>Agama Kristen</t>
        </is>
      </c>
      <c r="I1622" s="258" t="inlineStr">
        <is>
          <t>Perguruan Tinggi</t>
        </is>
      </c>
      <c r="J1622" s="186" t="inlineStr">
        <is>
          <t>009.16</t>
        </is>
      </c>
      <c r="K1622" s="223" t="inlineStr">
        <is>
          <t>Edisi Ke-1</t>
        </is>
      </c>
      <c r="L1622" s="264" t="n"/>
      <c r="M1622" s="265" t="inlineStr">
        <is>
          <t>Tidak Tersedia</t>
        </is>
      </c>
      <c r="N1622" s="223" t="inlineStr">
        <is>
          <t>Indonesia</t>
        </is>
      </c>
      <c r="O1622" s="223" t="inlineStr">
        <is>
          <t>Bukan fiksi</t>
        </is>
      </c>
      <c r="P1622" s="260" t="inlineStr">
        <is>
          <t>Tidak Tersedia</t>
        </is>
      </c>
      <c r="Q1622" s="260" t="n">
        <v>2021</v>
      </c>
      <c r="R1622" s="223" t="inlineStr">
        <is>
          <t>PBMR Andi</t>
        </is>
      </c>
      <c r="S1622" s="223" t="inlineStr">
        <is>
          <t>Andi Offset CV</t>
        </is>
      </c>
      <c r="T1622" s="223" t="inlineStr">
        <is>
          <t>Lokal</t>
        </is>
      </c>
      <c r="U1622" s="261" t="n">
        <v>65</v>
      </c>
      <c r="V1622" s="86" t="inlineStr">
        <is>
          <t>pdf</t>
        </is>
      </c>
      <c r="W1622" s="223" t="inlineStr">
        <is>
          <t>2.5 MB</t>
        </is>
      </c>
      <c r="X1622"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622" s="262" t="n">
        <v>60000</v>
      </c>
      <c r="Z1622" s="226" t="n"/>
      <c r="AA1622" s="241">
        <f>Y2180*Z2180</f>
        <v/>
      </c>
      <c r="AB1622" s="237" t="inlineStr">
        <is>
          <t>d07eb982-dafb-469d-b132-d33c9d3cbc71</t>
        </is>
      </c>
    </row>
    <row r="1623" ht="15" customHeight="1" s="283">
      <c r="A1623" s="109" t="n">
        <v>2172</v>
      </c>
      <c r="B1623" s="222">
        <f>HYPERLINK("https://mocostore.moco.co.id/catalog/"&amp;AB2181,"Klik Disini")</f>
        <v/>
      </c>
      <c r="C1623" s="223" t="inlineStr">
        <is>
          <t>Menghadirkan Mukjizat dengan Kebaikan</t>
        </is>
      </c>
      <c r="D1623" s="223" t="n"/>
      <c r="E1623" s="223" t="inlineStr">
        <is>
          <t>Imanuel Kristo</t>
        </is>
      </c>
      <c r="F1623" s="223" t="n"/>
      <c r="G1623" s="223" t="inlineStr">
        <is>
          <t>978-623-314-342-4</t>
        </is>
      </c>
      <c r="H1623" s="223" t="inlineStr">
        <is>
          <t>Agama Kristen</t>
        </is>
      </c>
      <c r="I1623" s="258" t="inlineStr">
        <is>
          <t>Perguruan Tinggi</t>
        </is>
      </c>
      <c r="J1623" s="186" t="inlineStr">
        <is>
          <t>009.16</t>
        </is>
      </c>
      <c r="K1623" s="223" t="inlineStr">
        <is>
          <t>Edisi Ke-1</t>
        </is>
      </c>
      <c r="L1623" s="264" t="n"/>
      <c r="M1623" s="265" t="inlineStr">
        <is>
          <t>Tidak Tersedia</t>
        </is>
      </c>
      <c r="N1623" s="223" t="inlineStr">
        <is>
          <t>Indonesia</t>
        </is>
      </c>
      <c r="O1623" s="223" t="inlineStr">
        <is>
          <t>Bukan fiksi</t>
        </is>
      </c>
      <c r="P1623" s="260" t="inlineStr">
        <is>
          <t>Tidak Tersedia</t>
        </is>
      </c>
      <c r="Q1623" s="260" t="n">
        <v>2021</v>
      </c>
      <c r="R1623" s="223" t="inlineStr">
        <is>
          <t>PBMR Andi</t>
        </is>
      </c>
      <c r="S1623" s="223" t="inlineStr">
        <is>
          <t>Andi Offset CV</t>
        </is>
      </c>
      <c r="T1623" s="223" t="inlineStr">
        <is>
          <t>Lokal</t>
        </is>
      </c>
      <c r="U1623" s="261" t="n">
        <v>61</v>
      </c>
      <c r="V1623" s="86" t="inlineStr">
        <is>
          <t>pdf</t>
        </is>
      </c>
      <c r="W1623" s="223" t="inlineStr">
        <is>
          <t>2.5 MB</t>
        </is>
      </c>
      <c r="X1623" s="225" t="inlineStr">
        <is>
          <t>&lt;p&gt;Buku ini merupakan kumpulan tulisan yang mengangkat masalah-masalah aktual yang sedang dihadapi masyarakat umum. Pemaparannya disajikan dengan sudut pandang rohani dan tidak bersifat informatif tanpa menggurui&lt;/p&gt;</t>
        </is>
      </c>
      <c r="Y1623" s="262" t="n">
        <v>60000</v>
      </c>
      <c r="Z1623" s="226" t="n"/>
      <c r="AA1623" s="241">
        <f>Y2181*Z2181</f>
        <v/>
      </c>
      <c r="AB1623" s="237" t="inlineStr">
        <is>
          <t>a620179c-7090-4d03-b41b-a700648a7236</t>
        </is>
      </c>
    </row>
    <row r="1624" ht="15" customHeight="1" s="283">
      <c r="A1624" s="109" t="n">
        <v>2173</v>
      </c>
      <c r="B1624" s="222">
        <f>HYPERLINK("https://mocostore.moco.co.id/catalog/"&amp;AB2182,"Klik Disini")</f>
        <v/>
      </c>
      <c r="C1624" s="223" t="inlineStr">
        <is>
          <t>Menggapai Kemenangan dengan Cinta</t>
        </is>
      </c>
      <c r="D1624" s="223" t="n"/>
      <c r="E1624" s="223" t="inlineStr">
        <is>
          <t>Radiani Kalvari, S.Pd.K., Leni Marlin S. Lase, S.S., Martha Kaesarina, S.I.Kom., Vicky Johanna Delarosa, Nandhes Adi Firmanto, Pambudi Pulosari, S.Sos, M.A.C.E., dan Pdm. P. Budi Raharjo.</t>
        </is>
      </c>
      <c r="F1624" s="223" t="n"/>
      <c r="G1624" s="223" t="inlineStr">
        <is>
          <t>978-623-314-341-7</t>
        </is>
      </c>
      <c r="H1624" s="223" t="inlineStr">
        <is>
          <t>Agama Kristen</t>
        </is>
      </c>
      <c r="I1624" s="258" t="inlineStr">
        <is>
          <t>Perguruan Tinggi</t>
        </is>
      </c>
      <c r="J1624" s="186" t="inlineStr">
        <is>
          <t>009.16</t>
        </is>
      </c>
      <c r="K1624" s="223" t="inlineStr">
        <is>
          <t>Edisi Ke-1</t>
        </is>
      </c>
      <c r="L1624" s="264" t="n"/>
      <c r="M1624" s="265" t="inlineStr">
        <is>
          <t>Tidak Tersedia</t>
        </is>
      </c>
      <c r="N1624" s="223" t="inlineStr">
        <is>
          <t>Indonesia</t>
        </is>
      </c>
      <c r="O1624" s="223" t="inlineStr">
        <is>
          <t>Bukan fiksi</t>
        </is>
      </c>
      <c r="P1624" s="260" t="inlineStr">
        <is>
          <t>Tidak Tersedia</t>
        </is>
      </c>
      <c r="Q1624" s="260" t="n">
        <v>2021</v>
      </c>
      <c r="R1624" s="223" t="inlineStr">
        <is>
          <t>PBMR Andi</t>
        </is>
      </c>
      <c r="S1624" s="223" t="inlineStr">
        <is>
          <t>Andi Offset CV</t>
        </is>
      </c>
      <c r="T1624" s="223" t="inlineStr">
        <is>
          <t>Lokal</t>
        </is>
      </c>
      <c r="U1624" s="261" t="n">
        <v>93</v>
      </c>
      <c r="V1624" s="86" t="inlineStr">
        <is>
          <t>pdf</t>
        </is>
      </c>
      <c r="W1624" s="223" t="inlineStr">
        <is>
          <t>4.4 MB</t>
        </is>
      </c>
      <c r="X1624" s="225" t="inlineStr">
        <is>
          <t>&lt;p&gt;&amp;quot;Buku ini mengupas permasalahan yang dihadapi oleh pendeta atau gembala sidang dalam pelayanan dan perjalanan hidupnya.&lt;br /&gt;
 Kesaksian hamba Tuhan ini kiranya dapat memberkati dan menginspirasi para pembaca dalam menjalani dinamika kehidupan, khususnya dalam dunia pelayanan.&amp;quot;&lt;/p&gt;</t>
        </is>
      </c>
      <c r="Y1624" s="262" t="n">
        <v>60000</v>
      </c>
      <c r="Z1624" s="226" t="n"/>
      <c r="AA1624" s="241">
        <f>Y2182*Z2182</f>
        <v/>
      </c>
      <c r="AB1624" s="237" t="inlineStr">
        <is>
          <t>89d62831-eda1-4972-99ea-b25c59fccb27</t>
        </is>
      </c>
    </row>
    <row r="1625" ht="15" customHeight="1" s="283">
      <c r="A1625" s="109" t="n">
        <v>2174</v>
      </c>
      <c r="B1625" s="222">
        <f>HYPERLINK("https://mocostore.moco.co.id/catalog/"&amp;AB2183,"Klik Disini")</f>
        <v/>
      </c>
      <c r="C1625" s="223" t="inlineStr">
        <is>
          <t>Mengecap Iman Membagi Berkat, Faith Like Potatoes</t>
        </is>
      </c>
      <c r="D1625" s="223" t="n"/>
      <c r="E1625" s="223" t="inlineStr">
        <is>
          <t>Radiani Kalvari, S.Pd.K., Leni Marlin S. Lase, S.S., Martha Kaesarina, S.I.Kom., Vicky Johanna Delarosa, Nandhes Adi Firmanto, Pambudi Pulosari, S.Sos, M.A.C.E., dan Pdm. P. Budi Raharjo.</t>
        </is>
      </c>
      <c r="F1625" s="223" t="n"/>
      <c r="G1625" s="223" t="inlineStr">
        <is>
          <t>978-623-314-340-0</t>
        </is>
      </c>
      <c r="H1625" s="223" t="inlineStr">
        <is>
          <t>Agama Kristen</t>
        </is>
      </c>
      <c r="I1625" s="258" t="inlineStr">
        <is>
          <t>Perguruan Tinggi</t>
        </is>
      </c>
      <c r="J1625" s="186" t="inlineStr">
        <is>
          <t>009.16</t>
        </is>
      </c>
      <c r="K1625" s="223" t="inlineStr">
        <is>
          <t>Edisi Ke-1</t>
        </is>
      </c>
      <c r="L1625" s="264" t="n"/>
      <c r="M1625" s="265" t="inlineStr">
        <is>
          <t>Tidak Tersedia</t>
        </is>
      </c>
      <c r="N1625" s="223" t="inlineStr">
        <is>
          <t>Indonesia</t>
        </is>
      </c>
      <c r="O1625" s="223" t="inlineStr">
        <is>
          <t>Bukan fiksi</t>
        </is>
      </c>
      <c r="P1625" s="260" t="inlineStr">
        <is>
          <t>Tidak Tersedia</t>
        </is>
      </c>
      <c r="Q1625" s="260" t="n">
        <v>2021</v>
      </c>
      <c r="R1625" s="223" t="inlineStr">
        <is>
          <t>PBMR Andi</t>
        </is>
      </c>
      <c r="S1625" s="223" t="inlineStr">
        <is>
          <t>Andi Offset CV</t>
        </is>
      </c>
      <c r="T1625" s="223" t="inlineStr">
        <is>
          <t>Lokal</t>
        </is>
      </c>
      <c r="U1625" s="261" t="n">
        <v>60</v>
      </c>
      <c r="V1625" s="86" t="inlineStr">
        <is>
          <t>pdf</t>
        </is>
      </c>
      <c r="W1625" s="223" t="inlineStr">
        <is>
          <t>4.4 MB</t>
        </is>
      </c>
      <c r="X1625"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25" s="262" t="n">
        <v>60000</v>
      </c>
      <c r="Z1625" s="226" t="n"/>
      <c r="AA1625" s="241">
        <f>Y2183*Z2183</f>
        <v/>
      </c>
      <c r="AB1625" s="237" t="inlineStr">
        <is>
          <t>8fd3da0d-e03c-4e40-9de9-ead03cf91c77</t>
        </is>
      </c>
    </row>
    <row r="1626" ht="15" customHeight="1" s="283">
      <c r="A1626" s="109" t="n">
        <v>2175</v>
      </c>
      <c r="B1626" s="222">
        <f>HYPERLINK("https://mocostore.moco.co.id/catalog/"&amp;AB2184,"Klik Disini")</f>
        <v/>
      </c>
      <c r="C1626" s="223" t="inlineStr">
        <is>
          <t>Mengatur Pekerjaan dengan Daftar Tugas</t>
        </is>
      </c>
      <c r="D1626" s="223" t="n"/>
      <c r="E1626" s="223" t="inlineStr">
        <is>
          <t>James Gwee T.H., MBA</t>
        </is>
      </c>
      <c r="F1626" s="223" t="n"/>
      <c r="G1626" s="223" t="inlineStr">
        <is>
          <t>978-623-5830-01-8</t>
        </is>
      </c>
      <c r="H1626" s="223" t="inlineStr">
        <is>
          <t>Agama Kristen</t>
        </is>
      </c>
      <c r="I1626" s="258" t="inlineStr">
        <is>
          <t>Perguruan Tinggi</t>
        </is>
      </c>
      <c r="J1626" s="186" t="inlineStr">
        <is>
          <t>009.16</t>
        </is>
      </c>
      <c r="K1626" s="223" t="inlineStr">
        <is>
          <t>Edisi Ke-1</t>
        </is>
      </c>
      <c r="L1626" s="264" t="n"/>
      <c r="M1626" s="265" t="inlineStr">
        <is>
          <t>Tidak Tersedia</t>
        </is>
      </c>
      <c r="N1626" s="223" t="inlineStr">
        <is>
          <t>Indonesia</t>
        </is>
      </c>
      <c r="O1626" s="223" t="inlineStr">
        <is>
          <t>Bukan fiksi</t>
        </is>
      </c>
      <c r="P1626" s="260" t="inlineStr">
        <is>
          <t>Tidak Tersedia</t>
        </is>
      </c>
      <c r="Q1626" s="260" t="n">
        <v>2021</v>
      </c>
      <c r="R1626" s="223" t="inlineStr">
        <is>
          <t>Pustaka Referensi</t>
        </is>
      </c>
      <c r="S1626" s="223" t="inlineStr">
        <is>
          <t>Andi Offset CV</t>
        </is>
      </c>
      <c r="T1626" s="223" t="inlineStr">
        <is>
          <t>Lokal</t>
        </is>
      </c>
      <c r="U1626" s="261" t="n">
        <v>66</v>
      </c>
      <c r="V1626" s="86" t="inlineStr">
        <is>
          <t>pdf</t>
        </is>
      </c>
      <c r="W1626" s="223" t="inlineStr">
        <is>
          <t>2.7 MB</t>
        </is>
      </c>
      <c r="X1626"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626" s="262" t="n">
        <v>60000</v>
      </c>
      <c r="Z1626" s="226" t="n"/>
      <c r="AA1626" s="241">
        <f>Y2184*Z2184</f>
        <v/>
      </c>
      <c r="AB1626" s="237" t="inlineStr">
        <is>
          <t>b2b1adfc-741e-484f-b481-b9c927c43dd8</t>
        </is>
      </c>
    </row>
    <row r="1627" ht="15" customHeight="1" s="283">
      <c r="A1627" s="109" t="n">
        <v>2176</v>
      </c>
      <c r="B1627" s="222">
        <f>HYPERLINK("https://mocostore.moco.co.id/catalog/"&amp;AB2185,"Klik Disini")</f>
        <v/>
      </c>
      <c r="C1627" s="223" t="inlineStr">
        <is>
          <t>Mengatasi Kendala Bersosialisasi</t>
        </is>
      </c>
      <c r="D1627" s="223" t="n"/>
      <c r="E1627" s="223" t="inlineStr">
        <is>
          <t>Dr Ir Jarot Wijanarko M.Pd, dan Elia Paul Ang, SE.</t>
        </is>
      </c>
      <c r="F1627" s="223" t="n"/>
      <c r="G1627" s="223" t="inlineStr">
        <is>
          <t>978-623-7851-63-9</t>
        </is>
      </c>
      <c r="H1627" s="223" t="inlineStr">
        <is>
          <t>Agama Kristen</t>
        </is>
      </c>
      <c r="I1627" s="258" t="inlineStr">
        <is>
          <t>Perguruan Tinggi</t>
        </is>
      </c>
      <c r="J1627" s="186" t="inlineStr">
        <is>
          <t>009.16</t>
        </is>
      </c>
      <c r="K1627" s="223" t="inlineStr">
        <is>
          <t>Edisi Ke-1</t>
        </is>
      </c>
      <c r="L1627" s="264" t="n"/>
      <c r="M1627" s="265" t="inlineStr">
        <is>
          <t>Tidak Tersedia</t>
        </is>
      </c>
      <c r="N1627" s="223" t="inlineStr">
        <is>
          <t>Indonesia</t>
        </is>
      </c>
      <c r="O1627" s="223" t="inlineStr">
        <is>
          <t>Bukan fiksi</t>
        </is>
      </c>
      <c r="P1627" s="260" t="inlineStr">
        <is>
          <t>Tidak Tersedia</t>
        </is>
      </c>
      <c r="Q1627" s="260" t="n">
        <v>2021</v>
      </c>
      <c r="R1627" s="223" t="inlineStr">
        <is>
          <t>Lautan Pustaka</t>
        </is>
      </c>
      <c r="S1627" s="223" t="inlineStr">
        <is>
          <t>Andi Offset CV</t>
        </is>
      </c>
      <c r="T1627" s="223" t="inlineStr">
        <is>
          <t>Lokal</t>
        </is>
      </c>
      <c r="U1627" s="261" t="n">
        <v>61</v>
      </c>
      <c r="V1627" s="86" t="inlineStr">
        <is>
          <t>pdf</t>
        </is>
      </c>
      <c r="W1627" s="223" t="inlineStr">
        <is>
          <t>5.8 MB</t>
        </is>
      </c>
      <c r="X1627"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1627" s="262" t="n">
        <v>60000</v>
      </c>
      <c r="Z1627" s="226" t="n"/>
      <c r="AA1627" s="241">
        <f>Y2185*Z2185</f>
        <v/>
      </c>
      <c r="AB1627" s="237" t="inlineStr">
        <is>
          <t>17efb312-7f4f-43ae-87fb-1fdfdf4227c6</t>
        </is>
      </c>
    </row>
    <row r="1628" ht="15" customHeight="1" s="283">
      <c r="A1628" s="109" t="n">
        <v>2177</v>
      </c>
      <c r="B1628" s="222">
        <f>HYPERLINK("https://mocostore.moco.co.id/catalog/"&amp;AB2186,"Klik Disini")</f>
        <v/>
      </c>
      <c r="C1628" s="223" t="inlineStr">
        <is>
          <t>Mengasihilah, Maka Merdeka!</t>
        </is>
      </c>
      <c r="D1628" s="223" t="n"/>
      <c r="E1628" s="223" t="inlineStr">
        <is>
          <t>Benni E. Matindas</t>
        </is>
      </c>
      <c r="F1628" s="223" t="n"/>
      <c r="G1628" s="223" t="inlineStr">
        <is>
          <t>978-623-5830-85-8</t>
        </is>
      </c>
      <c r="H1628" s="223" t="inlineStr">
        <is>
          <t>Agama Kristen</t>
        </is>
      </c>
      <c r="I1628" s="258" t="inlineStr">
        <is>
          <t>Perguruan Tinggi</t>
        </is>
      </c>
      <c r="J1628" s="186" t="inlineStr">
        <is>
          <t>009.16</t>
        </is>
      </c>
      <c r="K1628" s="223" t="inlineStr">
        <is>
          <t>Edisi Ke-1</t>
        </is>
      </c>
      <c r="L1628" s="264" t="n"/>
      <c r="M1628" s="265" t="inlineStr">
        <is>
          <t>Tidak Tersedia</t>
        </is>
      </c>
      <c r="N1628" s="223" t="inlineStr">
        <is>
          <t>Indonesia</t>
        </is>
      </c>
      <c r="O1628" s="223" t="inlineStr">
        <is>
          <t>Bukan fiksi</t>
        </is>
      </c>
      <c r="P1628" s="260" t="inlineStr">
        <is>
          <t>Tidak Tersedia</t>
        </is>
      </c>
      <c r="Q1628" s="260" t="n">
        <v>2021</v>
      </c>
      <c r="R1628" s="223" t="inlineStr">
        <is>
          <t>Pustaka Referensi</t>
        </is>
      </c>
      <c r="S1628" s="223" t="inlineStr">
        <is>
          <t>Andi Offset CV</t>
        </is>
      </c>
      <c r="T1628" s="223" t="inlineStr">
        <is>
          <t>Lokal</t>
        </is>
      </c>
      <c r="U1628" s="261" t="n">
        <v>73</v>
      </c>
      <c r="V1628" s="86" t="inlineStr">
        <is>
          <t>pdf</t>
        </is>
      </c>
      <c r="W1628" s="223" t="inlineStr">
        <is>
          <t>2.7 MB</t>
        </is>
      </c>
      <c r="X1628"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628" s="262" t="n">
        <v>60000</v>
      </c>
      <c r="Z1628" s="226" t="n"/>
      <c r="AA1628" s="241">
        <f>Y2186*Z2186</f>
        <v/>
      </c>
      <c r="AB1628" s="237" t="inlineStr">
        <is>
          <t>c25b1b50-1fda-409e-b871-66671a3929e2</t>
        </is>
      </c>
    </row>
    <row r="1629" ht="15" customHeight="1" s="283">
      <c r="A1629" s="109" t="n">
        <v>2178</v>
      </c>
      <c r="B1629" s="222">
        <f>HYPERLINK("https://mocostore.moco.co.id/catalog/"&amp;AB2187,"Klik Disini")</f>
        <v/>
      </c>
      <c r="C1629" s="223" t="inlineStr">
        <is>
          <t>Mengapa Orang Benar Menderita? Kesalahan Manusia Atauâ€¦</t>
        </is>
      </c>
      <c r="D1629" s="223" t="n"/>
      <c r="E1629" s="223" t="inlineStr">
        <is>
          <t>Radiani Kalvari, S.Pd.K., Leni Marlin S. Lase, S.S., Martha Kaesarina, S.I.Kom., Vicky Johanna Delarosa, Nandhes Adi Firmanto, Pambudi Pulosari, S.Sos, M.A.C.E., dan Pdm. P. Budi Raharjo.</t>
        </is>
      </c>
      <c r="F1629" s="223" t="n"/>
      <c r="G1629" s="223" t="inlineStr">
        <is>
          <t>978-623-7851-62-2</t>
        </is>
      </c>
      <c r="H1629" s="223" t="inlineStr">
        <is>
          <t>Agama Kristen</t>
        </is>
      </c>
      <c r="I1629" s="258" t="inlineStr">
        <is>
          <t>Perguruan Tinggi</t>
        </is>
      </c>
      <c r="J1629" s="186" t="inlineStr">
        <is>
          <t>009.16</t>
        </is>
      </c>
      <c r="K1629" s="223" t="inlineStr">
        <is>
          <t>Edisi Ke-1</t>
        </is>
      </c>
      <c r="L1629" s="264" t="n"/>
      <c r="M1629" s="265" t="inlineStr">
        <is>
          <t>Tidak Tersedia</t>
        </is>
      </c>
      <c r="N1629" s="223" t="inlineStr">
        <is>
          <t>Indonesia</t>
        </is>
      </c>
      <c r="O1629" s="223" t="inlineStr">
        <is>
          <t>Bukan fiksi</t>
        </is>
      </c>
      <c r="P1629" s="260" t="inlineStr">
        <is>
          <t>Tidak Tersedia</t>
        </is>
      </c>
      <c r="Q1629" s="260" t="n">
        <v>2021</v>
      </c>
      <c r="R1629" s="223" t="inlineStr">
        <is>
          <t>Lautan Pustaka</t>
        </is>
      </c>
      <c r="S1629" s="223" t="inlineStr">
        <is>
          <t>Andi Offset CV</t>
        </is>
      </c>
      <c r="T1629" s="223" t="inlineStr">
        <is>
          <t>Lokal</t>
        </is>
      </c>
      <c r="U1629" s="261" t="n">
        <v>73</v>
      </c>
      <c r="V1629" s="86" t="inlineStr">
        <is>
          <t>pdf</t>
        </is>
      </c>
      <c r="W1629" s="223" t="inlineStr">
        <is>
          <t>2.9 MB</t>
        </is>
      </c>
      <c r="X162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29" s="262" t="n">
        <v>60000</v>
      </c>
      <c r="Z1629" s="226" t="n"/>
      <c r="AA1629" s="241">
        <f>Y2187*Z2187</f>
        <v/>
      </c>
      <c r="AB1629" s="237" t="inlineStr">
        <is>
          <t>8be41d98-9b8e-467c-8356-5cbf729b1e6e</t>
        </is>
      </c>
    </row>
    <row r="1630" ht="15" customHeight="1" s="283">
      <c r="A1630" s="109" t="n">
        <v>2179</v>
      </c>
      <c r="B1630" s="222">
        <f>HYPERLINK("https://mocostore.moco.co.id/catalog/"&amp;AB2188,"Klik Disini")</f>
        <v/>
      </c>
      <c r="C1630" s="223" t="inlineStr">
        <is>
          <t>Menemukan Gadis Penjual Korek Api</t>
        </is>
      </c>
      <c r="D1630" s="223" t="n"/>
      <c r="E1630" s="223" t="inlineStr">
        <is>
          <t>Radiani Kalvari, S.Pd.K., Leni Marlin S. Lase, S.S., Martha Kaesarina, S.I.Kom., Vicky Johanna Delarosa, Nandhes Adi Firmanto, Pambudi Pulosari, S.Sos, M.A.C.E., dan Pdm. P. Budi Raharjo.</t>
        </is>
      </c>
      <c r="F1630" s="223" t="n"/>
      <c r="G1630" s="223" t="inlineStr">
        <is>
          <t>978-623-5830-84-1</t>
        </is>
      </c>
      <c r="H1630" s="223" t="inlineStr">
        <is>
          <t>Agama Kristen</t>
        </is>
      </c>
      <c r="I1630" s="258" t="inlineStr">
        <is>
          <t>Perguruan Tinggi</t>
        </is>
      </c>
      <c r="J1630" s="186" t="inlineStr">
        <is>
          <t>009.16</t>
        </is>
      </c>
      <c r="K1630" s="223" t="inlineStr">
        <is>
          <t>Edisi Ke-1</t>
        </is>
      </c>
      <c r="L1630" s="264" t="n"/>
      <c r="M1630" s="265" t="inlineStr">
        <is>
          <t>Tidak Tersedia</t>
        </is>
      </c>
      <c r="N1630" s="223" t="inlineStr">
        <is>
          <t>Indonesia</t>
        </is>
      </c>
      <c r="O1630" s="223" t="inlineStr">
        <is>
          <t>Bukan fiksi</t>
        </is>
      </c>
      <c r="P1630" s="260" t="inlineStr">
        <is>
          <t>Tidak Tersedia</t>
        </is>
      </c>
      <c r="Q1630" s="260" t="n">
        <v>2021</v>
      </c>
      <c r="R1630" s="223" t="inlineStr">
        <is>
          <t>Pustaka Referensi</t>
        </is>
      </c>
      <c r="S1630" s="223" t="inlineStr">
        <is>
          <t>Andi Offset CV</t>
        </is>
      </c>
      <c r="T1630" s="223" t="inlineStr">
        <is>
          <t>Lokal</t>
        </is>
      </c>
      <c r="U1630" s="261" t="n">
        <v>67</v>
      </c>
      <c r="V1630" s="86" t="inlineStr">
        <is>
          <t>pdf</t>
        </is>
      </c>
      <c r="W1630" s="223" t="inlineStr">
        <is>
          <t>3.4 MB</t>
        </is>
      </c>
      <c r="X1630"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30" s="262" t="n">
        <v>60000</v>
      </c>
      <c r="Z1630" s="226" t="n"/>
      <c r="AA1630" s="241">
        <f>Y2188*Z2188</f>
        <v/>
      </c>
      <c r="AB1630" s="237" t="inlineStr">
        <is>
          <t>d58ce10f-c674-4110-86e4-a099d677e6eb</t>
        </is>
      </c>
    </row>
    <row r="1631" ht="15" customHeight="1" s="283">
      <c r="A1631" s="109" t="n">
        <v>2180</v>
      </c>
      <c r="B1631" s="222">
        <f>HYPERLINK("https://mocostore.moco.co.id/catalog/"&amp;AB2189,"Klik Disini")</f>
        <v/>
      </c>
      <c r="C1631" s="223" t="inlineStr">
        <is>
          <t>Menemukan dan Memperkuat Visi Hidup Melalui Keheningan dan Refleksi</t>
        </is>
      </c>
      <c r="D1631" s="223" t="n"/>
      <c r="E1631" s="223" t="inlineStr">
        <is>
          <t>Radiani Kalvari, S.Pd.K., Leni Marlin S. Lase, S.S., Martha Kaesarina, S.I.Kom., Vicky Johanna Delarosa, Nandhes Adi Firmanto, Pambudi Pulosari, S.Sos, M.A.C.E., dan Pdm. P. Budi Raharjo.</t>
        </is>
      </c>
      <c r="F1631" s="223" t="n"/>
      <c r="G1631" s="223" t="inlineStr">
        <is>
          <t>978-623-5830-83-4</t>
        </is>
      </c>
      <c r="H1631" s="223" t="inlineStr">
        <is>
          <t>Agama Kristen</t>
        </is>
      </c>
      <c r="I1631" s="258" t="inlineStr">
        <is>
          <t>Perguruan Tinggi</t>
        </is>
      </c>
      <c r="J1631" s="186" t="inlineStr">
        <is>
          <t>009.16</t>
        </is>
      </c>
      <c r="K1631" s="223" t="inlineStr">
        <is>
          <t>Edisi Ke-1</t>
        </is>
      </c>
      <c r="L1631" s="264" t="n"/>
      <c r="M1631" s="265" t="inlineStr">
        <is>
          <t>Tidak Tersedia</t>
        </is>
      </c>
      <c r="N1631" s="223" t="inlineStr">
        <is>
          <t>Indonesia</t>
        </is>
      </c>
      <c r="O1631" s="223" t="inlineStr">
        <is>
          <t>Bukan fiksi</t>
        </is>
      </c>
      <c r="P1631" s="260" t="inlineStr">
        <is>
          <t>Tidak Tersedia</t>
        </is>
      </c>
      <c r="Q1631" s="260" t="n">
        <v>2021</v>
      </c>
      <c r="R1631" s="223" t="inlineStr">
        <is>
          <t>Pustaka Referensi</t>
        </is>
      </c>
      <c r="S1631" s="223" t="inlineStr">
        <is>
          <t>Andi Offset CV</t>
        </is>
      </c>
      <c r="T1631" s="223" t="inlineStr">
        <is>
          <t>Lokal</t>
        </is>
      </c>
      <c r="U1631" s="261" t="n">
        <v>97</v>
      </c>
      <c r="V1631" s="86" t="inlineStr">
        <is>
          <t>pdf</t>
        </is>
      </c>
      <c r="W1631" s="223" t="inlineStr">
        <is>
          <t>2.6 MB</t>
        </is>
      </c>
      <c r="X1631"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631" s="262" t="n">
        <v>60000</v>
      </c>
      <c r="Z1631" s="226" t="n"/>
      <c r="AA1631" s="241">
        <f>Y2189*Z2189</f>
        <v/>
      </c>
      <c r="AB1631" s="237" t="inlineStr">
        <is>
          <t>421e6a3f-bc3a-4d45-adbb-59333651cd69</t>
        </is>
      </c>
    </row>
    <row r="1632" ht="15" customHeight="1" s="283">
      <c r="A1632" s="109" t="n">
        <v>2181</v>
      </c>
      <c r="B1632" s="222">
        <f>HYPERLINK("https://mocostore.moco.co.id/catalog/"&amp;AB2190,"Klik Disini")</f>
        <v/>
      </c>
      <c r="C1632" s="223" t="inlineStr">
        <is>
          <t>Mendulang Rupiah Dari Bantal Cinta</t>
        </is>
      </c>
      <c r="D1632" s="223" t="n"/>
      <c r="E1632" s="223" t="inlineStr">
        <is>
          <t>Radiani Kalvari, S.Pd.K., Leni Marlin S. Lase, S.S., Martha Kaesarina, S.I.Kom., Vicky Johanna Delarosa, Nandhes Adi Firmanto, Pambudi Pulosari, S.Sos, M.A.C.E., dan Pdm. P. Budi Raharjo.</t>
        </is>
      </c>
      <c r="F1632" s="223" t="n"/>
      <c r="G1632" s="223" t="inlineStr">
        <is>
          <t>978-623-314-339-4</t>
        </is>
      </c>
      <c r="H1632" s="223" t="inlineStr">
        <is>
          <t>Agama Kristen</t>
        </is>
      </c>
      <c r="I1632" s="258" t="inlineStr">
        <is>
          <t>Perguruan Tinggi</t>
        </is>
      </c>
      <c r="J1632" s="186" t="inlineStr">
        <is>
          <t>009.16</t>
        </is>
      </c>
      <c r="K1632" s="223" t="inlineStr">
        <is>
          <t>Edisi Ke-1</t>
        </is>
      </c>
      <c r="L1632" s="264" t="n"/>
      <c r="M1632" s="265" t="inlineStr">
        <is>
          <t>Tidak Tersedia</t>
        </is>
      </c>
      <c r="N1632" s="223" t="inlineStr">
        <is>
          <t>Indonesia</t>
        </is>
      </c>
      <c r="O1632" s="223" t="inlineStr">
        <is>
          <t>Bukan fiksi</t>
        </is>
      </c>
      <c r="P1632" s="260" t="inlineStr">
        <is>
          <t>Tidak Tersedia</t>
        </is>
      </c>
      <c r="Q1632" s="260" t="n">
        <v>2021</v>
      </c>
      <c r="R1632" s="223" t="inlineStr">
        <is>
          <t>PBMR Andi</t>
        </is>
      </c>
      <c r="S1632" s="223" t="inlineStr">
        <is>
          <t>Andi Offset CV</t>
        </is>
      </c>
      <c r="T1632" s="223" t="inlineStr">
        <is>
          <t>Lokal</t>
        </is>
      </c>
      <c r="U1632" s="261" t="n">
        <v>77</v>
      </c>
      <c r="V1632" s="86" t="inlineStr">
        <is>
          <t>pdf</t>
        </is>
      </c>
      <c r="W1632" s="223" t="inlineStr">
        <is>
          <t>3.2 MB</t>
        </is>
      </c>
      <c r="X1632"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632" s="262" t="n">
        <v>60000</v>
      </c>
      <c r="Z1632" s="226" t="n"/>
      <c r="AA1632" s="241">
        <f>Y2190*Z2190</f>
        <v/>
      </c>
      <c r="AB1632" s="237" t="inlineStr">
        <is>
          <t>bd5a620a-7b69-4667-b655-04b6496dd60d</t>
        </is>
      </c>
    </row>
    <row r="1633" ht="15" customHeight="1" s="283">
      <c r="A1633" s="109" t="n">
        <v>2182</v>
      </c>
      <c r="B1633" s="222">
        <f>HYPERLINK("https://mocostore.moco.co.id/catalog/"&amp;AB2191,"Klik Disini")</f>
        <v/>
      </c>
      <c r="C1633" s="223" t="inlineStr">
        <is>
          <t>Mendiskusikan Kesetaraan Bagi Papua</t>
        </is>
      </c>
      <c r="D1633" s="223" t="n"/>
      <c r="E1633" s="223" t="inlineStr">
        <is>
          <t>Radiani Kalvari, S.Pd.K., Leni Marlin S. Lase, S.S., Martha Kaesarina, S.I.Kom., Vicky Johanna Delarosa, Nandhes Adi Firmanto, Pambudi Pulosari, S.Sos, M.A.C.E., dan Pdm. P. Budi Raharjo.</t>
        </is>
      </c>
      <c r="F1633" s="223" t="n"/>
      <c r="G1633" s="223" t="inlineStr">
        <is>
          <t>978-623-5830-82-7</t>
        </is>
      </c>
      <c r="H1633" s="223" t="inlineStr">
        <is>
          <t>Agama Kristen</t>
        </is>
      </c>
      <c r="I1633" s="258" t="inlineStr">
        <is>
          <t>Perguruan Tinggi</t>
        </is>
      </c>
      <c r="J1633" s="186" t="inlineStr">
        <is>
          <t>009.16</t>
        </is>
      </c>
      <c r="K1633" s="223" t="inlineStr">
        <is>
          <t>Tidak Tersedia</t>
        </is>
      </c>
      <c r="L1633" s="264" t="n"/>
      <c r="M1633" s="265" t="inlineStr">
        <is>
          <t>Tidak Tersedia</t>
        </is>
      </c>
      <c r="N1633" s="223" t="inlineStr">
        <is>
          <t>Indonesia</t>
        </is>
      </c>
      <c r="O1633" s="223" t="inlineStr">
        <is>
          <t>Bukan fiksi</t>
        </is>
      </c>
      <c r="P1633" s="260" t="inlineStr">
        <is>
          <t>Tidak Tersedia</t>
        </is>
      </c>
      <c r="Q1633" s="260" t="n">
        <v>2021</v>
      </c>
      <c r="R1633" s="223" t="inlineStr">
        <is>
          <t>Pustaka Referensi</t>
        </is>
      </c>
      <c r="S1633" s="223" t="inlineStr">
        <is>
          <t>Andi Offset CV</t>
        </is>
      </c>
      <c r="T1633" s="223" t="inlineStr">
        <is>
          <t>Lokal</t>
        </is>
      </c>
      <c r="U1633" s="261" t="n">
        <v>66</v>
      </c>
      <c r="V1633" s="86" t="inlineStr">
        <is>
          <t>pdf</t>
        </is>
      </c>
      <c r="W1633" s="223" t="inlineStr">
        <is>
          <t>3.9 MB</t>
        </is>
      </c>
      <c r="X1633"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33" s="262" t="n">
        <v>60000</v>
      </c>
      <c r="Z1633" s="226" t="n"/>
      <c r="AA1633" s="241">
        <f>Y2191*Z2191</f>
        <v/>
      </c>
      <c r="AB1633" s="237" t="inlineStr">
        <is>
          <t>2397bba0-f983-4c09-934e-32130f1d2a71</t>
        </is>
      </c>
    </row>
    <row r="1634" ht="15" customHeight="1" s="283">
      <c r="A1634" s="109" t="n">
        <v>2183</v>
      </c>
      <c r="B1634" s="222">
        <f>HYPERLINK("https://mocostore.moco.co.id/catalog/"&amp;AB2192,"Klik Disini")</f>
        <v/>
      </c>
      <c r="C1634" s="223" t="inlineStr">
        <is>
          <t>Mencerdaskan Generasi Marjinal</t>
        </is>
      </c>
      <c r="D1634" s="223" t="n"/>
      <c r="E1634" s="223" t="inlineStr">
        <is>
          <t>Radiani Kalvari, S.Pd.K., Leni Marlin S. Lase, S.S., Martha Kaesarina, S.I.Kom., Vicky Johanna Delarosa, Nandhes Adi Firmanto, Pambudi Pulosari, S.Sos, M.A.C.E., dan Pdm. P. Budi Raharjo.</t>
        </is>
      </c>
      <c r="F1634" s="223" t="n"/>
      <c r="G1634" s="223" t="inlineStr">
        <is>
          <t>978-623-314-338-7</t>
        </is>
      </c>
      <c r="H1634" s="223" t="inlineStr">
        <is>
          <t>Agama Kristen</t>
        </is>
      </c>
      <c r="I1634" s="258" t="inlineStr">
        <is>
          <t>Perguruan Tinggi</t>
        </is>
      </c>
      <c r="J1634" s="186" t="inlineStr">
        <is>
          <t>009.16</t>
        </is>
      </c>
      <c r="K1634" s="223" t="inlineStr">
        <is>
          <t>Edisi Ke-1</t>
        </is>
      </c>
      <c r="L1634" s="264" t="n"/>
      <c r="M1634" s="265" t="inlineStr">
        <is>
          <t>Tidak Tersedia</t>
        </is>
      </c>
      <c r="N1634" s="223" t="inlineStr">
        <is>
          <t>Indonesia</t>
        </is>
      </c>
      <c r="O1634" s="223" t="inlineStr">
        <is>
          <t>Bukan fiksi</t>
        </is>
      </c>
      <c r="P1634" s="260" t="inlineStr">
        <is>
          <t>Tidak Tersedia</t>
        </is>
      </c>
      <c r="Q1634" s="260" t="n">
        <v>2021</v>
      </c>
      <c r="R1634" s="223" t="inlineStr">
        <is>
          <t>PBMR Andi</t>
        </is>
      </c>
      <c r="S1634" s="223" t="inlineStr">
        <is>
          <t>Andi Offset CV</t>
        </is>
      </c>
      <c r="T1634" s="223" t="inlineStr">
        <is>
          <t>Lokal</t>
        </is>
      </c>
      <c r="U1634" s="261" t="n">
        <v>73</v>
      </c>
      <c r="V1634" s="86" t="inlineStr">
        <is>
          <t>pdf</t>
        </is>
      </c>
      <c r="W1634" s="223" t="inlineStr">
        <is>
          <t>3.3 MB</t>
        </is>
      </c>
      <c r="X163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34" s="262" t="n">
        <v>60000</v>
      </c>
      <c r="Z1634" s="226" t="n"/>
      <c r="AA1634" s="241">
        <f>Y2192*Z2192</f>
        <v/>
      </c>
      <c r="AB1634" s="237" t="inlineStr">
        <is>
          <t>47110017-851a-4b6e-8ceb-04ad1def5aac</t>
        </is>
      </c>
    </row>
    <row r="1635" ht="15" customHeight="1" s="283">
      <c r="A1635" s="109" t="n">
        <v>2184</v>
      </c>
      <c r="B1635" s="222">
        <f>HYPERLINK("https://mocostore.moco.co.id/catalog/"&amp;AB2193,"Klik Disini")</f>
        <v/>
      </c>
      <c r="C1635" s="223" t="inlineStr">
        <is>
          <t>Era Industri 4.0 Kabar Baik Atau Kabar Buruk?</t>
        </is>
      </c>
      <c r="D1635" s="223" t="n"/>
      <c r="E1635" s="223" t="inlineStr">
        <is>
          <t>Radiani Kalvari, S.Pd.K., Leni Marlin S. Lase, S.S., Martha Kaesarina, S.I.Kom., Vicky Johanna Delarosa, Nandhes Adi Firmanto, Pambudi Pulosari, S.Sos, M.A.C.E., dan Pdm. P. Budi Raharjo.</t>
        </is>
      </c>
      <c r="F1635" s="223" t="n"/>
      <c r="G1635" s="223" t="inlineStr">
        <is>
          <t>978-623-314-108-6</t>
        </is>
      </c>
      <c r="H1635" s="223" t="inlineStr">
        <is>
          <t>Agama Kristen</t>
        </is>
      </c>
      <c r="I1635" s="258" t="inlineStr">
        <is>
          <t>Perguruan Tinggi</t>
        </is>
      </c>
      <c r="J1635" s="186" t="inlineStr">
        <is>
          <t>009.16</t>
        </is>
      </c>
      <c r="K1635" s="223" t="inlineStr">
        <is>
          <t>Edisi Ke-1</t>
        </is>
      </c>
      <c r="L1635" s="264" t="n"/>
      <c r="M1635" s="265" t="inlineStr">
        <is>
          <t>Tidak Tersedia</t>
        </is>
      </c>
      <c r="N1635" s="223" t="inlineStr">
        <is>
          <t>Indonesia</t>
        </is>
      </c>
      <c r="O1635" s="223" t="inlineStr">
        <is>
          <t>Bukan fiksi</t>
        </is>
      </c>
      <c r="P1635" s="260" t="inlineStr">
        <is>
          <t>Tidak Tersedia</t>
        </is>
      </c>
      <c r="Q1635" s="260" t="n">
        <v>2021</v>
      </c>
      <c r="R1635" s="223" t="inlineStr">
        <is>
          <t>PBMR Andi</t>
        </is>
      </c>
      <c r="S1635" s="223" t="inlineStr">
        <is>
          <t>Andi Offset CV</t>
        </is>
      </c>
      <c r="T1635" s="223" t="inlineStr">
        <is>
          <t>Lokal</t>
        </is>
      </c>
      <c r="U1635" s="261" t="n">
        <v>81</v>
      </c>
      <c r="V1635" s="86" t="inlineStr">
        <is>
          <t>pdf</t>
        </is>
      </c>
      <c r="W1635" s="223" t="inlineStr">
        <is>
          <t>1.9 MB</t>
        </is>
      </c>
      <c r="X1635"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35" s="262" t="n">
        <v>60000</v>
      </c>
      <c r="Z1635" s="226" t="n"/>
      <c r="AA1635" s="241">
        <f>Y2193*Z2193</f>
        <v/>
      </c>
      <c r="AB1635" s="237" t="inlineStr">
        <is>
          <t>ca5b3eab-81bc-4825-a011-69152168065e</t>
        </is>
      </c>
    </row>
    <row r="1636" ht="15" customHeight="1" s="283">
      <c r="A1636" s="109" t="n">
        <v>2185</v>
      </c>
      <c r="B1636" s="222">
        <f>HYPERLINK("https://mocostore.moco.co.id/catalog/"&amp;AB2194,"Klik Disini")</f>
        <v/>
      </c>
      <c r="C1636" s="223" t="inlineStr">
        <is>
          <t>Etika Kebebasan</t>
        </is>
      </c>
      <c r="D1636" s="223" t="n"/>
      <c r="E1636" s="223" t="inlineStr">
        <is>
          <t>Benni E. Matindas</t>
        </is>
      </c>
      <c r="F1636" s="223" t="n"/>
      <c r="G1636" s="223" t="inlineStr">
        <is>
          <t>978-623-88218-6-0</t>
        </is>
      </c>
      <c r="H1636" s="223" t="inlineStr">
        <is>
          <t>Agama Kristen</t>
        </is>
      </c>
      <c r="I1636" s="258" t="inlineStr">
        <is>
          <t>Perguruan Tinggi</t>
        </is>
      </c>
      <c r="J1636" s="186" t="inlineStr">
        <is>
          <t>009.16</t>
        </is>
      </c>
      <c r="K1636" s="223" t="inlineStr">
        <is>
          <t>Edisi Ke-1</t>
        </is>
      </c>
      <c r="L1636" s="264" t="n"/>
      <c r="M1636" s="265" t="inlineStr">
        <is>
          <t>Tidak Tersedia</t>
        </is>
      </c>
      <c r="N1636" s="223" t="inlineStr">
        <is>
          <t>Indonesia</t>
        </is>
      </c>
      <c r="O1636" s="223" t="inlineStr">
        <is>
          <t>Bukan fiksi</t>
        </is>
      </c>
      <c r="P1636" s="260" t="inlineStr">
        <is>
          <t>Tidak Tersedia</t>
        </is>
      </c>
      <c r="Q1636" s="260" t="n">
        <v>2021</v>
      </c>
      <c r="R1636" s="223" t="inlineStr">
        <is>
          <t>Cahaya Harapan</t>
        </is>
      </c>
      <c r="S1636" s="223" t="inlineStr">
        <is>
          <t>Andi Offset CV</t>
        </is>
      </c>
      <c r="T1636" s="223" t="inlineStr">
        <is>
          <t>Lokal</t>
        </is>
      </c>
      <c r="U1636" s="261" t="n">
        <v>69</v>
      </c>
      <c r="V1636" s="86" t="inlineStr">
        <is>
          <t>pdf</t>
        </is>
      </c>
      <c r="W1636" s="223" t="inlineStr">
        <is>
          <t>1.6 MB</t>
        </is>
      </c>
      <c r="X1636"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636" s="262" t="n">
        <v>60000</v>
      </c>
      <c r="Z1636" s="226" t="n"/>
      <c r="AA1636" s="241">
        <f>Y2194*Z2194</f>
        <v/>
      </c>
      <c r="AB1636" s="237" t="inlineStr">
        <is>
          <t>b1ffeaa6-c33b-4267-bfe7-529a233850a8</t>
        </is>
      </c>
    </row>
    <row r="1637" ht="15" customHeight="1" s="283">
      <c r="A1637" s="109" t="n">
        <v>2186</v>
      </c>
      <c r="B1637" s="222">
        <f>HYPERLINK("https://mocostore.moco.co.id/catalog/"&amp;AB2195,"Klik Disini")</f>
        <v/>
      </c>
      <c r="C1637" s="223" t="inlineStr">
        <is>
          <t>Fakta di Balik Penggunaan Tzit-zit</t>
        </is>
      </c>
      <c r="D1637" s="223" t="n"/>
      <c r="E1637" s="223" t="inlineStr">
        <is>
          <t>Pdt. Dr. Noor Anggraito</t>
        </is>
      </c>
      <c r="F1637" s="223" t="n"/>
      <c r="G1637" s="223" t="inlineStr">
        <is>
          <t>978-623-88218-7-7</t>
        </is>
      </c>
      <c r="H1637" s="223" t="inlineStr">
        <is>
          <t>Agama Kristen</t>
        </is>
      </c>
      <c r="I1637" s="258" t="inlineStr">
        <is>
          <t>Perguruan Tinggi</t>
        </is>
      </c>
      <c r="J1637" s="186" t="inlineStr">
        <is>
          <t>009.16</t>
        </is>
      </c>
      <c r="K1637" s="264" t="inlineStr">
        <is>
          <t>Edisi Ke-1</t>
        </is>
      </c>
      <c r="L1637" s="264" t="n"/>
      <c r="M1637" s="259" t="inlineStr">
        <is>
          <t>Tidak Tersedia</t>
        </is>
      </c>
      <c r="N1637" s="223" t="inlineStr">
        <is>
          <t>Indonesia</t>
        </is>
      </c>
      <c r="O1637" s="223" t="inlineStr">
        <is>
          <t>Bukan fiksi</t>
        </is>
      </c>
      <c r="P1637" s="260" t="inlineStr">
        <is>
          <t>Tidak Tersedia</t>
        </is>
      </c>
      <c r="Q1637" s="260" t="n">
        <v>2021</v>
      </c>
      <c r="R1637" s="223" t="inlineStr">
        <is>
          <t>Cahaya Harapan</t>
        </is>
      </c>
      <c r="S1637" s="223" t="inlineStr">
        <is>
          <t>Andi Offset CV</t>
        </is>
      </c>
      <c r="T1637" s="223" t="inlineStr">
        <is>
          <t>Lokal</t>
        </is>
      </c>
      <c r="U1637" s="261" t="n">
        <v>61</v>
      </c>
      <c r="V1637" s="86" t="inlineStr">
        <is>
          <t>pdf</t>
        </is>
      </c>
      <c r="W1637" s="223" t="inlineStr">
        <is>
          <t>2.8 MB</t>
        </is>
      </c>
      <c r="X1637"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637" s="262" t="n">
        <v>60000</v>
      </c>
      <c r="Z1637" s="226" t="n"/>
      <c r="AA1637" s="241">
        <f>Y2195*Z2195</f>
        <v/>
      </c>
      <c r="AB1637" s="237" t="inlineStr">
        <is>
          <t>6726e3b8-4b8b-49d8-90d0-ef389376b7df</t>
        </is>
      </c>
    </row>
    <row r="1638" ht="15" customHeight="1" s="283">
      <c r="A1638" s="109" t="n">
        <v>2187</v>
      </c>
      <c r="B1638" s="222">
        <f>HYPERLINK("https://mocostore.moco.co.id/catalog/"&amp;AB2196,"Klik Disini")</f>
        <v/>
      </c>
      <c r="C1638" s="223" t="inlineStr">
        <is>
          <t>Film Anak untuk Anak-Anak</t>
        </is>
      </c>
      <c r="D1638" s="223" t="n"/>
      <c r="E1638" s="223" t="inlineStr">
        <is>
          <t>Radiani Kalvari, S.Pd.K., Leni Marlin S. Lase, S.S., Martha Kaesarina, S.I.Kom., Vicky Johanna Delarosa, Nandhes Adi Firmanto, Pambudi Pulosari, S.Sos, M.A.C.E., dan Pdm. P. Budi Raharjo.</t>
        </is>
      </c>
      <c r="F1638" s="223" t="n"/>
      <c r="G1638" s="223" t="inlineStr">
        <is>
          <t>978-623-314-129-1</t>
        </is>
      </c>
      <c r="H1638" s="223" t="inlineStr">
        <is>
          <t>Agama Kristen</t>
        </is>
      </c>
      <c r="I1638" s="258" t="inlineStr">
        <is>
          <t>Perguruan Tinggi</t>
        </is>
      </c>
      <c r="J1638" s="186" t="inlineStr">
        <is>
          <t>009.16</t>
        </is>
      </c>
      <c r="K1638" s="223" t="inlineStr">
        <is>
          <t>Tidak Tersedia</t>
        </is>
      </c>
      <c r="L1638" s="264" t="n"/>
      <c r="M1638" s="265" t="inlineStr">
        <is>
          <t>Tidak Tersedia</t>
        </is>
      </c>
      <c r="N1638" s="223" t="inlineStr">
        <is>
          <t>Indonesia</t>
        </is>
      </c>
      <c r="O1638" s="223" t="inlineStr">
        <is>
          <t>Bukan fiksi</t>
        </is>
      </c>
      <c r="P1638" s="260" t="inlineStr">
        <is>
          <t>Tidak Tersedia</t>
        </is>
      </c>
      <c r="Q1638" s="260" t="n">
        <v>2021</v>
      </c>
      <c r="R1638" s="223" t="inlineStr">
        <is>
          <t>Lautan Pustaka</t>
        </is>
      </c>
      <c r="S1638" s="223" t="inlineStr">
        <is>
          <t>Andi Offset CV</t>
        </is>
      </c>
      <c r="T1638" s="223" t="inlineStr">
        <is>
          <t>Lokal</t>
        </is>
      </c>
      <c r="U1638" s="261" t="n">
        <v>78</v>
      </c>
      <c r="V1638" s="86" t="inlineStr">
        <is>
          <t>pdf</t>
        </is>
      </c>
      <c r="W1638" s="223" t="inlineStr">
        <is>
          <t>2.5 MB</t>
        </is>
      </c>
      <c r="X1638"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638" s="262" t="n">
        <v>60000</v>
      </c>
      <c r="Z1638" s="226" t="n"/>
      <c r="AA1638" s="241">
        <f>Y2196*Z2196</f>
        <v/>
      </c>
      <c r="AB1638" s="237" t="inlineStr">
        <is>
          <t>9f97ed0b-6f59-4e14-bd50-3c10f51ab8de</t>
        </is>
      </c>
    </row>
    <row r="1639" ht="15" customHeight="1" s="283">
      <c r="A1639" s="109" t="n">
        <v>2188</v>
      </c>
      <c r="B1639" s="222">
        <f>HYPERLINK("https://mocostore.moco.co.id/catalog/"&amp;AB2197,"Klik Disini")</f>
        <v/>
      </c>
      <c r="C1639" s="223" t="inlineStr">
        <is>
          <t>Menaklukkan Percabulan Bagian Kelima</t>
        </is>
      </c>
      <c r="D1639" s="223" t="n"/>
      <c r="E1639" s="223" t="inlineStr">
        <is>
          <t>Dr. Jakoep Ezra, DBA, D.Th</t>
        </is>
      </c>
      <c r="F1639" s="223" t="n"/>
      <c r="G1639" s="223" t="inlineStr">
        <is>
          <t>978-623-7851-61-5</t>
        </is>
      </c>
      <c r="H1639" s="223" t="inlineStr">
        <is>
          <t>Agama Kristen</t>
        </is>
      </c>
      <c r="I1639" s="258" t="inlineStr">
        <is>
          <t>Perguruan Tinggi</t>
        </is>
      </c>
      <c r="J1639" s="186" t="inlineStr">
        <is>
          <t>009.16</t>
        </is>
      </c>
      <c r="K1639" s="223" t="inlineStr">
        <is>
          <t>Edisi Ke-1</t>
        </is>
      </c>
      <c r="L1639" s="264" t="n"/>
      <c r="M1639" s="265" t="inlineStr">
        <is>
          <t>Tidak Tersedia</t>
        </is>
      </c>
      <c r="N1639" s="223" t="inlineStr">
        <is>
          <t>Indonesia</t>
        </is>
      </c>
      <c r="O1639" s="223" t="inlineStr">
        <is>
          <t>Bukan fiksi</t>
        </is>
      </c>
      <c r="P1639" s="260" t="inlineStr">
        <is>
          <t>Tidak Tersedia</t>
        </is>
      </c>
      <c r="Q1639" s="260" t="n">
        <v>2021</v>
      </c>
      <c r="R1639" s="223" t="inlineStr">
        <is>
          <t>Lautan Pustaka</t>
        </is>
      </c>
      <c r="S1639" s="223" t="inlineStr">
        <is>
          <t>Andi Offset CV</t>
        </is>
      </c>
      <c r="T1639" s="223" t="inlineStr">
        <is>
          <t>Lokal</t>
        </is>
      </c>
      <c r="U1639" s="261" t="n">
        <v>61</v>
      </c>
      <c r="V1639" s="86" t="inlineStr">
        <is>
          <t>pdf</t>
        </is>
      </c>
      <c r="W1639" s="223" t="inlineStr">
        <is>
          <t>4.4 MB</t>
        </is>
      </c>
      <c r="X1639"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639" s="262" t="n">
        <v>60000</v>
      </c>
      <c r="Z1639" s="226" t="n"/>
      <c r="AA1639" s="241">
        <f>Y2197*Z2197</f>
        <v/>
      </c>
      <c r="AB1639" s="237" t="inlineStr">
        <is>
          <t>5d25827a-ebe8-4af8-acec-41829d98900f</t>
        </is>
      </c>
    </row>
    <row r="1640" ht="15" customHeight="1" s="283">
      <c r="A1640" s="109" t="n">
        <v>2189</v>
      </c>
      <c r="B1640" s="222">
        <f>HYPERLINK("https://mocostore.moco.co.id/catalog/"&amp;AB2198,"Klik Disini")</f>
        <v/>
      </c>
      <c r="C1640" s="223" t="inlineStr">
        <is>
          <t>Memperbarui Pikiran, Menuju Hidup yang Lebih Baik: Seri Pesona Firman Bahana</t>
        </is>
      </c>
      <c r="D1640" s="223" t="n"/>
      <c r="E1640" s="223" t="inlineStr">
        <is>
          <t>Radiani Kalvari, S.Pd.K., Leni Marlin S. Lase, S.S., Martha Kaesarina, S.I.Kom., Vicky Johanna Delarosa, Nandhes Adi Firmanto, Pambudi Pulosari, S.Sos, M.A.C.E., dan Pdm. P. Budi Raharjo.</t>
        </is>
      </c>
      <c r="F1640" s="223" t="n"/>
      <c r="G1640" s="223" t="inlineStr">
        <is>
          <t>978-623-5830-81-0</t>
        </is>
      </c>
      <c r="H1640" s="223" t="inlineStr">
        <is>
          <t>Agama Kristen</t>
        </is>
      </c>
      <c r="I1640" s="258" t="inlineStr">
        <is>
          <t>Perguruan Tinggi</t>
        </is>
      </c>
      <c r="J1640" s="186" t="inlineStr">
        <is>
          <t>009.16</t>
        </is>
      </c>
      <c r="K1640" s="223" t="inlineStr">
        <is>
          <t>Edisi Ke-1</t>
        </is>
      </c>
      <c r="L1640" s="264" t="n"/>
      <c r="M1640" s="265" t="inlineStr">
        <is>
          <t>Tidak Tersedia</t>
        </is>
      </c>
      <c r="N1640" s="223" t="inlineStr">
        <is>
          <t>Indonesia</t>
        </is>
      </c>
      <c r="O1640" s="223" t="inlineStr">
        <is>
          <t>Bukan fiksi</t>
        </is>
      </c>
      <c r="P1640" s="260" t="inlineStr">
        <is>
          <t>Tidak Tersedia</t>
        </is>
      </c>
      <c r="Q1640" s="260" t="n">
        <v>2021</v>
      </c>
      <c r="R1640" s="223" t="inlineStr">
        <is>
          <t>Pustaka Referensi</t>
        </is>
      </c>
      <c r="S1640" s="223" t="inlineStr">
        <is>
          <t>Andi Offset CV</t>
        </is>
      </c>
      <c r="T1640" s="223" t="inlineStr">
        <is>
          <t>Lokal</t>
        </is>
      </c>
      <c r="U1640" s="261" t="n">
        <v>91</v>
      </c>
      <c r="V1640" s="86" t="inlineStr">
        <is>
          <t>pdf</t>
        </is>
      </c>
      <c r="W1640" s="223" t="inlineStr">
        <is>
          <t>2.0 MB</t>
        </is>
      </c>
      <c r="X1640" s="225" t="inlineStr">
        <is>
          <t>&lt;p&gt;Memperbarui Pikiran, Menuju Hidup yang Lebih Baik&lt;/p&gt;</t>
        </is>
      </c>
      <c r="Y1640" s="262" t="n">
        <v>60000</v>
      </c>
      <c r="Z1640" s="226" t="n"/>
      <c r="AA1640" s="241">
        <f>Y2198*Z2198</f>
        <v/>
      </c>
      <c r="AB1640" s="237" t="inlineStr">
        <is>
          <t>c3301add-6829-4e0f-bba9-51286371791c</t>
        </is>
      </c>
    </row>
    <row r="1641" ht="15" customHeight="1" s="283">
      <c r="A1641" s="109" t="n">
        <v>2190</v>
      </c>
      <c r="B1641" s="222">
        <f>HYPERLINK("https://mocostore.moco.co.id/catalog/"&amp;AB2199,"Klik Disini")</f>
        <v/>
      </c>
      <c r="C1641" s="223" t="inlineStr">
        <is>
          <t>Memenuhi Panggilan, Menuai Pertolongan</t>
        </is>
      </c>
      <c r="D1641" s="223" t="n"/>
      <c r="E1641" s="223" t="inlineStr">
        <is>
          <t>Radiani Kalvari, S.Pd.K., Leni Marlin S. Lase, S.S., Martha Kaesarina, S.I.Kom., Vicky Johanna Delarosa, Nandhes Adi Firmanto, Pambudi Pulosari, S.Sos, M.A.C.E., dan Pdm. P. Budi Raharjo.</t>
        </is>
      </c>
      <c r="F1641" s="223" t="n"/>
      <c r="G1641" s="223" t="inlineStr">
        <is>
          <t>978-623-314-336-3</t>
        </is>
      </c>
      <c r="H1641" s="223" t="inlineStr">
        <is>
          <t>Agama Kristen</t>
        </is>
      </c>
      <c r="I1641" s="258" t="inlineStr">
        <is>
          <t>Perguruan Tinggi</t>
        </is>
      </c>
      <c r="J1641" s="186" t="inlineStr">
        <is>
          <t>009.16</t>
        </is>
      </c>
      <c r="K1641" s="223" t="inlineStr">
        <is>
          <t>Edisi Ke-1</t>
        </is>
      </c>
      <c r="L1641" s="264" t="n"/>
      <c r="M1641" s="265" t="inlineStr">
        <is>
          <t>Tidak Tersedia</t>
        </is>
      </c>
      <c r="N1641" s="223" t="inlineStr">
        <is>
          <t>Indonesia</t>
        </is>
      </c>
      <c r="O1641" s="223" t="inlineStr">
        <is>
          <t>Bukan fiksi</t>
        </is>
      </c>
      <c r="P1641" s="260" t="inlineStr">
        <is>
          <t>Tidak Tersedia</t>
        </is>
      </c>
      <c r="Q1641" s="260" t="n">
        <v>2021</v>
      </c>
      <c r="R1641" s="223" t="inlineStr">
        <is>
          <t>PBMR Andi</t>
        </is>
      </c>
      <c r="S1641" s="223" t="inlineStr">
        <is>
          <t>Andi Offset CV</t>
        </is>
      </c>
      <c r="T1641" s="223" t="inlineStr">
        <is>
          <t>Lokal</t>
        </is>
      </c>
      <c r="U1641" s="261" t="n">
        <v>85</v>
      </c>
      <c r="V1641" s="86" t="inlineStr">
        <is>
          <t>pdf</t>
        </is>
      </c>
      <c r="W1641" s="223" t="inlineStr">
        <is>
          <t>1.6 MB</t>
        </is>
      </c>
      <c r="X1641" s="225" t="inlineStr">
        <is>
          <t>&lt;p&gt;Menjadi gembala dan pemimpin jemaat tentu bukan tugas yang mudah. Banyak tantangan, tentangan, dan persoalan yang timbul dalam prosesnya. Melalui buku ini, kita belajar dari empat hamba Tuhan yang berhati gembala dan dengan segenap hati melayani pekerjaan Tuhan. Panggilan penggembalaan menguatkan mereka dalam perjuangan untuk menjangkau jiwa-jiwa dan memuliakan Tuhan di mana pun mereka melayani. Sungguh menginspirasi.&lt;/p&gt;</t>
        </is>
      </c>
      <c r="Y1641" s="262" t="n">
        <v>60000</v>
      </c>
      <c r="Z1641" s="226" t="n"/>
      <c r="AA1641" s="241">
        <f>Y2199*Z2199</f>
        <v/>
      </c>
      <c r="AB1641" s="237" t="inlineStr">
        <is>
          <t>cac5a3b7-ea8d-4b27-aeb7-2c59828cfb10</t>
        </is>
      </c>
    </row>
    <row r="1642" ht="15" customHeight="1" s="283">
      <c r="A1642" s="109" t="n">
        <v>2191</v>
      </c>
      <c r="B1642" s="222">
        <f>HYPERLINK("https://mocostore.moco.co.id/catalog/"&amp;AB2200,"Klik Disini")</f>
        <v/>
      </c>
      <c r="C1642" s="223" t="inlineStr">
        <is>
          <t>Membidik Singa Mimbar</t>
        </is>
      </c>
      <c r="D1642" s="223" t="n"/>
      <c r="E1642" s="223" t="inlineStr">
        <is>
          <t>Radiani Kalvari, S.Pd.K., Leni Marlin S. Lase, S.S., Martha Kaesarina, S.I.Kom., Vicky Johanna Delarosa, Nandhes Adi Firmanto, Pambudi Pulosari, S.Sos, M.A.C.E., dan Pdm. P. Budi Raharjo.</t>
        </is>
      </c>
      <c r="F1642" s="223" t="n"/>
      <c r="G1642" s="223" t="inlineStr">
        <is>
          <t>978-623-314-335-6</t>
        </is>
      </c>
      <c r="H1642" s="223" t="inlineStr">
        <is>
          <t>Agama Kristen</t>
        </is>
      </c>
      <c r="I1642" s="258" t="inlineStr">
        <is>
          <t>Perguruan Tinggi</t>
        </is>
      </c>
      <c r="J1642" s="186" t="inlineStr">
        <is>
          <t>009.16</t>
        </is>
      </c>
      <c r="K1642" s="223" t="inlineStr">
        <is>
          <t>Edisi Ke-1</t>
        </is>
      </c>
      <c r="L1642" s="264" t="n"/>
      <c r="M1642" s="265" t="inlineStr">
        <is>
          <t>Tidak Tersedia</t>
        </is>
      </c>
      <c r="N1642" s="223" t="inlineStr">
        <is>
          <t>Indonesia</t>
        </is>
      </c>
      <c r="O1642" s="223" t="inlineStr">
        <is>
          <t>Bukan fiksi</t>
        </is>
      </c>
      <c r="P1642" s="260" t="inlineStr">
        <is>
          <t>Tidak Tersedia</t>
        </is>
      </c>
      <c r="Q1642" s="260" t="n">
        <v>2021</v>
      </c>
      <c r="R1642" s="223" t="inlineStr">
        <is>
          <t>PBMR Andi</t>
        </is>
      </c>
      <c r="S1642" s="223" t="inlineStr">
        <is>
          <t>Andi Offset CV</t>
        </is>
      </c>
      <c r="T1642" s="223" t="inlineStr">
        <is>
          <t>Lokal</t>
        </is>
      </c>
      <c r="U1642" s="261" t="n">
        <v>69</v>
      </c>
      <c r="V1642" s="86" t="inlineStr">
        <is>
          <t>pdf</t>
        </is>
      </c>
      <c r="W1642" s="223" t="inlineStr">
        <is>
          <t>2.1 MB</t>
        </is>
      </c>
      <c r="X1642"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42" s="262" t="n">
        <v>60000</v>
      </c>
      <c r="Z1642" s="226" t="n"/>
      <c r="AA1642" s="241">
        <f>Y2200*Z2200</f>
        <v/>
      </c>
      <c r="AB1642" s="237" t="inlineStr">
        <is>
          <t>889aabbc-1ab8-41c6-88d0-2d33b7ea8b4d</t>
        </is>
      </c>
    </row>
    <row r="1643" ht="15" customHeight="1" s="283">
      <c r="A1643" s="109" t="n">
        <v>2192</v>
      </c>
      <c r="B1643" s="222">
        <f>HYPERLINK("https://mocostore.moco.co.id/catalog/"&amp;AB2201,"Klik Disini")</f>
        <v/>
      </c>
      <c r="C1643" s="223" t="inlineStr">
        <is>
          <t>Membebani Anak dengan Pelajaran Tambahan</t>
        </is>
      </c>
      <c r="D1643" s="223" t="n"/>
      <c r="E1643" s="223" t="inlineStr">
        <is>
          <t>Radiani Kalvari, S.Pd.K., Leni Marlin S. Lase, S.S., Martha Kaesarina, S.I.Kom., Vicky Johanna Delarosa, Nandhes Adi Firmanto, Pambudi Pulosari, S.Sos, M.A.C.E., dan Pdm. P. Budi Raharjo.</t>
        </is>
      </c>
      <c r="F1643" s="223" t="n"/>
      <c r="G1643" s="223" t="inlineStr">
        <is>
          <t>978-623-6174-83-8</t>
        </is>
      </c>
      <c r="H1643" s="223" t="inlineStr">
        <is>
          <t>Agama Kristen</t>
        </is>
      </c>
      <c r="I1643" s="258" t="inlineStr">
        <is>
          <t>Perguruan Tinggi</t>
        </is>
      </c>
      <c r="J1643" s="186" t="inlineStr">
        <is>
          <t>009.16</t>
        </is>
      </c>
      <c r="K1643" s="223" t="inlineStr">
        <is>
          <t>Edisi Ke-1</t>
        </is>
      </c>
      <c r="L1643" s="264" t="n"/>
      <c r="M1643" s="265" t="inlineStr">
        <is>
          <t>Tidak Tersedia</t>
        </is>
      </c>
      <c r="N1643" s="223" t="inlineStr">
        <is>
          <t>Indonesia</t>
        </is>
      </c>
      <c r="O1643" s="223" t="inlineStr">
        <is>
          <t>Bukan fiksi</t>
        </is>
      </c>
      <c r="P1643" s="260" t="inlineStr">
        <is>
          <t>Tidak Tersedia</t>
        </is>
      </c>
      <c r="Q1643" s="260" t="n">
        <v>2021</v>
      </c>
      <c r="R1643" s="223" t="inlineStr">
        <is>
          <t>PBMR Andi</t>
        </is>
      </c>
      <c r="S1643" s="223" t="inlineStr">
        <is>
          <t>Andi Offset CV</t>
        </is>
      </c>
      <c r="T1643" s="223" t="inlineStr">
        <is>
          <t>Lokal</t>
        </is>
      </c>
      <c r="U1643" s="261" t="n">
        <v>79</v>
      </c>
      <c r="V1643" s="86" t="inlineStr">
        <is>
          <t>pdf</t>
        </is>
      </c>
      <c r="W1643" s="223" t="inlineStr">
        <is>
          <t>1.9 MB</t>
        </is>
      </c>
      <c r="X1643"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643" s="262" t="n">
        <v>60000</v>
      </c>
      <c r="Z1643" s="226" t="n"/>
      <c r="AA1643" s="241">
        <f>Y2201*Z2201</f>
        <v/>
      </c>
      <c r="AB1643" s="237" t="inlineStr">
        <is>
          <t>2cad7b9c-d836-4095-b7d8-68a1d7920334</t>
        </is>
      </c>
    </row>
    <row r="1644" ht="15" customHeight="1" s="283">
      <c r="A1644" s="109" t="n">
        <v>2193</v>
      </c>
      <c r="B1644" s="222">
        <f>HYPERLINK("https://mocostore.moco.co.id/catalog/"&amp;AB2202,"Klik Disini")</f>
        <v/>
      </c>
      <c r="C1644" s="223" t="inlineStr">
        <is>
          <t>Membangun Fokus</t>
        </is>
      </c>
      <c r="D1644" s="223" t="n"/>
      <c r="E1644" s="223" t="inlineStr">
        <is>
          <t>Pdt. Dr. Yohanes Ratu Eda, M.Th</t>
        </is>
      </c>
      <c r="F1644" s="223" t="n"/>
      <c r="G1644" s="223" t="inlineStr">
        <is>
          <t>978-623-5830-80-3</t>
        </is>
      </c>
      <c r="H1644" s="223" t="inlineStr">
        <is>
          <t>Agama Kristen</t>
        </is>
      </c>
      <c r="I1644" s="258" t="inlineStr">
        <is>
          <t>Perguruan Tinggi</t>
        </is>
      </c>
      <c r="J1644" s="186" t="inlineStr">
        <is>
          <t>009.16</t>
        </is>
      </c>
      <c r="K1644" s="223" t="inlineStr">
        <is>
          <t>Edisi Ke-1</t>
        </is>
      </c>
      <c r="L1644" s="264" t="n"/>
      <c r="M1644" s="265" t="inlineStr">
        <is>
          <t>Tidak Tersedia</t>
        </is>
      </c>
      <c r="N1644" s="223" t="inlineStr">
        <is>
          <t>Indonesia</t>
        </is>
      </c>
      <c r="O1644" s="223" t="inlineStr">
        <is>
          <t>Bukan fiksi</t>
        </is>
      </c>
      <c r="P1644" s="260" t="inlineStr">
        <is>
          <t>Tidak Tersedia</t>
        </is>
      </c>
      <c r="Q1644" s="260" t="n">
        <v>2021</v>
      </c>
      <c r="R1644" s="223" t="inlineStr">
        <is>
          <t>Pustaka Referensi</t>
        </is>
      </c>
      <c r="S1644" s="223" t="inlineStr">
        <is>
          <t>Andi Offset CV</t>
        </is>
      </c>
      <c r="T1644" s="223" t="inlineStr">
        <is>
          <t>Lokal</t>
        </is>
      </c>
      <c r="U1644" s="261" t="n">
        <v>60</v>
      </c>
      <c r="V1644" s="86" t="inlineStr">
        <is>
          <t>pdf</t>
        </is>
      </c>
      <c r="W1644" s="223" t="inlineStr">
        <is>
          <t>3.1 MB</t>
        </is>
      </c>
      <c r="X1644"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644" s="262" t="n">
        <v>60000</v>
      </c>
      <c r="Z1644" s="226" t="n"/>
      <c r="AA1644" s="241">
        <f>Y2202*Z2202</f>
        <v/>
      </c>
      <c r="AB1644" s="237" t="inlineStr">
        <is>
          <t>348c80b3-e3af-4a01-8ed5-90f28717c2f2</t>
        </is>
      </c>
    </row>
    <row r="1645" ht="15" customHeight="1" s="283">
      <c r="A1645" s="109" t="n">
        <v>2194</v>
      </c>
      <c r="B1645" s="222">
        <f>HYPERLINK("https://mocostore.moco.co.id/catalog/"&amp;AB2203,"Klik Disini")</f>
        <v/>
      </c>
      <c r="C1645" s="223" t="inlineStr">
        <is>
          <t>Melihat yang Tidak Terlihat</t>
        </is>
      </c>
      <c r="D1645" s="223" t="n"/>
      <c r="E1645" s="223" t="inlineStr">
        <is>
          <t>Imanuel Kristo</t>
        </is>
      </c>
      <c r="F1645" s="223" t="n"/>
      <c r="G1645" s="223" t="inlineStr">
        <is>
          <t>978-623-314-334-9</t>
        </is>
      </c>
      <c r="H1645" s="223" t="inlineStr">
        <is>
          <t>Agama Kristen</t>
        </is>
      </c>
      <c r="I1645" s="258" t="inlineStr">
        <is>
          <t>Perguruan Tinggi</t>
        </is>
      </c>
      <c r="J1645" s="186" t="inlineStr">
        <is>
          <t>009.16</t>
        </is>
      </c>
      <c r="K1645" s="223" t="inlineStr">
        <is>
          <t>Edisi Ke-1</t>
        </is>
      </c>
      <c r="L1645" s="223" t="n"/>
      <c r="M1645" s="259" t="inlineStr">
        <is>
          <t>Tidak Tersedia</t>
        </is>
      </c>
      <c r="N1645" s="223" t="inlineStr">
        <is>
          <t>Indonesia</t>
        </is>
      </c>
      <c r="O1645" s="223" t="inlineStr">
        <is>
          <t>Bukan fiksi</t>
        </is>
      </c>
      <c r="P1645" s="260" t="inlineStr">
        <is>
          <t>Tidak Tersedia</t>
        </is>
      </c>
      <c r="Q1645" s="260" t="n">
        <v>2021</v>
      </c>
      <c r="R1645" s="223" t="inlineStr">
        <is>
          <t>PBMR Andi</t>
        </is>
      </c>
      <c r="S1645" s="223" t="inlineStr">
        <is>
          <t>Andi Offset CV</t>
        </is>
      </c>
      <c r="T1645" s="223" t="inlineStr">
        <is>
          <t>Lokal</t>
        </is>
      </c>
      <c r="U1645" s="261" t="n">
        <v>61</v>
      </c>
      <c r="V1645" s="86" t="inlineStr">
        <is>
          <t>pdf</t>
        </is>
      </c>
      <c r="W1645" s="223" t="inlineStr">
        <is>
          <t>3.5 MB</t>
        </is>
      </c>
      <c r="X1645" s="225" t="inlineStr">
        <is>
          <t>&lt;p&gt;Buku ini merupakan kumpulan tulisan yang mengangkat masalah-masalah aktual yang sedang dihadapi masyarakat umum. Pemaparannya disajikan dengan sudut pandang rohani dan tidak bersifat informatif tanpa menggurui&lt;/p&gt;</t>
        </is>
      </c>
      <c r="Y1645" s="262" t="n">
        <v>60000</v>
      </c>
      <c r="Z1645" s="226" t="n"/>
      <c r="AA1645" s="241">
        <f>Y2203*Z2203</f>
        <v/>
      </c>
      <c r="AB1645" s="237" t="inlineStr">
        <is>
          <t>808ab89f-c22a-4cb4-aad0-064560911d16</t>
        </is>
      </c>
    </row>
    <row r="1646" ht="15" customHeight="1" s="283">
      <c r="A1646" s="109" t="n">
        <v>2195</v>
      </c>
      <c r="B1646" s="222">
        <f>HYPERLINK("https://mocostore.moco.co.id/catalog/"&amp;AB2204,"Klik Disini")</f>
        <v/>
      </c>
      <c r="C1646" s="223" t="inlineStr">
        <is>
          <t>Melayani untuk Memperlengkapi</t>
        </is>
      </c>
      <c r="D1646" s="223" t="n"/>
      <c r="E1646" s="223" t="inlineStr">
        <is>
          <t>Radiani Kalvari, S.Pd.K., Leni Marlin S. Lase, S.S., Martha Kaesarina, S.I.Kom., Vicky Johanna Delarosa, Nandhes Adi Firmanto, Pambudi Pulosari, S.Sos, M.A.C.E., dan Pdm. P. Budi Raharjo.</t>
        </is>
      </c>
      <c r="F1646" s="223" t="n"/>
      <c r="G1646" s="223" t="inlineStr">
        <is>
          <t>978-623-314-333-2</t>
        </is>
      </c>
      <c r="H1646" s="223" t="inlineStr">
        <is>
          <t>Agama Kristen</t>
        </is>
      </c>
      <c r="I1646" s="258" t="inlineStr">
        <is>
          <t>Perguruan Tinggi</t>
        </is>
      </c>
      <c r="J1646" s="186" t="inlineStr">
        <is>
          <t>009.16</t>
        </is>
      </c>
      <c r="K1646" s="223" t="inlineStr">
        <is>
          <t>Edisi Ke-1</t>
        </is>
      </c>
      <c r="L1646" s="264" t="n"/>
      <c r="M1646" s="265" t="inlineStr">
        <is>
          <t>Tidak Tersedia</t>
        </is>
      </c>
      <c r="N1646" s="223" t="inlineStr">
        <is>
          <t>Indonesia</t>
        </is>
      </c>
      <c r="O1646" s="223" t="inlineStr">
        <is>
          <t>Bukan fiksi</t>
        </is>
      </c>
      <c r="P1646" s="260" t="inlineStr">
        <is>
          <t>Tidak Tersedia</t>
        </is>
      </c>
      <c r="Q1646" s="260" t="n">
        <v>2021</v>
      </c>
      <c r="R1646" s="223" t="inlineStr">
        <is>
          <t>PBMR Andi</t>
        </is>
      </c>
      <c r="S1646" s="223" t="inlineStr">
        <is>
          <t>Andi Offset CV</t>
        </is>
      </c>
      <c r="T1646" s="223" t="inlineStr">
        <is>
          <t>Lokal</t>
        </is>
      </c>
      <c r="U1646" s="261" t="n">
        <v>79</v>
      </c>
      <c r="V1646" s="86" t="inlineStr">
        <is>
          <t>pdf</t>
        </is>
      </c>
      <c r="W1646" s="223" t="inlineStr">
        <is>
          <t>2.4 MB</t>
        </is>
      </c>
      <c r="X1646"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646" s="262" t="n">
        <v>60000</v>
      </c>
      <c r="Z1646" s="226" t="n"/>
      <c r="AA1646" s="241">
        <f>Y2204*Z2204</f>
        <v/>
      </c>
      <c r="AB1646" s="237" t="inlineStr">
        <is>
          <t>5a04c13e-d998-4b91-9f76-33d05d122916</t>
        </is>
      </c>
    </row>
    <row r="1647" ht="15" customHeight="1" s="283">
      <c r="A1647" s="109" t="n">
        <v>2196</v>
      </c>
      <c r="B1647" s="222">
        <f>HYPERLINK("https://mocostore.moco.co.id/catalog/"&amp;AB2205,"Klik Disini")</f>
        <v/>
      </c>
      <c r="C1647" s="223" t="inlineStr">
        <is>
          <t>Melahirkan Yesus Pada Era Digital</t>
        </is>
      </c>
      <c r="D1647" s="223" t="n"/>
      <c r="E1647" s="223" t="inlineStr">
        <is>
          <t>Radiani Kalvari, S.Pd.K., Leni Marlin S. Lase, S.S., Martha Kaesarina, S.I.Kom., Vicky Johanna Delarosa, Nandhes Adi Firmanto, Pambudi Pulosari, S.Sos, M.A.C.E., dan Pdm. P. Budi Raharjo.</t>
        </is>
      </c>
      <c r="F1647" s="223" t="n"/>
      <c r="G1647" s="223" t="inlineStr">
        <is>
          <t>978-623-314-332-5</t>
        </is>
      </c>
      <c r="H1647" s="223" t="inlineStr">
        <is>
          <t>Agama Kristen</t>
        </is>
      </c>
      <c r="I1647" s="258" t="inlineStr">
        <is>
          <t>Perguruan Tinggi</t>
        </is>
      </c>
      <c r="J1647" s="186" t="inlineStr">
        <is>
          <t>009.16</t>
        </is>
      </c>
      <c r="K1647" s="223" t="inlineStr">
        <is>
          <t>Edisi Ke-1</t>
        </is>
      </c>
      <c r="L1647" s="264" t="n"/>
      <c r="M1647" s="265" t="inlineStr">
        <is>
          <t>Tidak Tersedia</t>
        </is>
      </c>
      <c r="N1647" s="223" t="inlineStr">
        <is>
          <t>Indonesia</t>
        </is>
      </c>
      <c r="O1647" s="223" t="inlineStr">
        <is>
          <t>Bukan fiksi</t>
        </is>
      </c>
      <c r="P1647" s="260" t="inlineStr">
        <is>
          <t>Tidak Tersedia</t>
        </is>
      </c>
      <c r="Q1647" s="260" t="n">
        <v>2021</v>
      </c>
      <c r="R1647" s="223" t="inlineStr">
        <is>
          <t>PBMR Andi</t>
        </is>
      </c>
      <c r="S1647" s="223" t="inlineStr">
        <is>
          <t>Andi Offset CV</t>
        </is>
      </c>
      <c r="T1647" s="223" t="inlineStr">
        <is>
          <t>Lokal</t>
        </is>
      </c>
      <c r="U1647" s="261" t="n">
        <v>65</v>
      </c>
      <c r="V1647" s="86" t="inlineStr">
        <is>
          <t>pdf</t>
        </is>
      </c>
      <c r="W1647" s="223" t="inlineStr">
        <is>
          <t>6.1 MB</t>
        </is>
      </c>
      <c r="X1647"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47" s="262" t="n">
        <v>60000</v>
      </c>
      <c r="Z1647" s="226" t="n"/>
      <c r="AA1647" s="241">
        <f>Y2205*Z2205</f>
        <v/>
      </c>
      <c r="AB1647" s="237" t="inlineStr">
        <is>
          <t>51968c01-487c-4557-9e3d-d4ba42143cc0</t>
        </is>
      </c>
    </row>
    <row r="1648" ht="15" customHeight="1" s="283">
      <c r="A1648" s="109" t="n">
        <v>2197</v>
      </c>
      <c r="B1648" s="222">
        <f>HYPERLINK("https://mocostore.moco.co.id/catalog/"&amp;AB2206,"Klik Disini")</f>
        <v/>
      </c>
      <c r="C1648" s="223" t="inlineStr">
        <is>
          <t>Manajemen Karakter</t>
        </is>
      </c>
      <c r="D1648" s="223" t="n"/>
      <c r="E1648" s="223" t="inlineStr">
        <is>
          <t>Dr. Jakoep Ezra, DBA., D.Th.</t>
        </is>
      </c>
      <c r="F1648" s="223" t="n"/>
      <c r="G1648" s="223" t="inlineStr">
        <is>
          <t>978-623-7851-58-5</t>
        </is>
      </c>
      <c r="H1648" s="223" t="inlineStr">
        <is>
          <t>Agama Kristen</t>
        </is>
      </c>
      <c r="I1648" s="258" t="inlineStr">
        <is>
          <t>Perguruan Tinggi</t>
        </is>
      </c>
      <c r="J1648" s="186" t="inlineStr">
        <is>
          <t>009.16</t>
        </is>
      </c>
      <c r="K1648" s="223" t="inlineStr">
        <is>
          <t>Edisi Ke-1</t>
        </is>
      </c>
      <c r="L1648" s="264" t="n"/>
      <c r="M1648" s="265" t="inlineStr">
        <is>
          <t>Tidak Tersedia</t>
        </is>
      </c>
      <c r="N1648" s="223" t="inlineStr">
        <is>
          <t>Indonesia</t>
        </is>
      </c>
      <c r="O1648" s="223" t="inlineStr">
        <is>
          <t>Bukan fiksi</t>
        </is>
      </c>
      <c r="P1648" s="260" t="inlineStr">
        <is>
          <t>Tidak Tersedia</t>
        </is>
      </c>
      <c r="Q1648" s="260" t="n">
        <v>2021</v>
      </c>
      <c r="R1648" s="223" t="inlineStr">
        <is>
          <t>Lautan Pustaka</t>
        </is>
      </c>
      <c r="S1648" s="223" t="inlineStr">
        <is>
          <t>Andi Offset CV</t>
        </is>
      </c>
      <c r="T1648" s="223" t="inlineStr">
        <is>
          <t>Lokal</t>
        </is>
      </c>
      <c r="U1648" s="261" t="n">
        <v>67</v>
      </c>
      <c r="V1648" s="86" t="inlineStr">
        <is>
          <t>pdf</t>
        </is>
      </c>
      <c r="W1648" s="223" t="inlineStr">
        <is>
          <t>3.0 MB</t>
        </is>
      </c>
      <c r="X1648"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648" s="262" t="n">
        <v>60000</v>
      </c>
      <c r="Z1648" s="226" t="n"/>
      <c r="AA1648" s="241">
        <f>Y2206*Z2206</f>
        <v/>
      </c>
      <c r="AB1648" s="237" t="inlineStr">
        <is>
          <t>560d8bba-d434-415c-9519-a346a9bf4de8</t>
        </is>
      </c>
    </row>
    <row r="1649" ht="15" customHeight="1" s="283">
      <c r="A1649" s="109" t="n">
        <v>2198</v>
      </c>
      <c r="B1649" s="222">
        <f>HYPERLINK("https://mocostore.moco.co.id/catalog/"&amp;AB2207,"Klik Disini")</f>
        <v/>
      </c>
      <c r="C1649" s="223" t="inlineStr">
        <is>
          <t>Managing Your Emotion</t>
        </is>
      </c>
      <c r="D1649" s="223" t="n"/>
      <c r="E1649" s="223" t="inlineStr">
        <is>
          <t>Radiani Kalvari, S.Pd.K., Leni Marlin S. Lase, S.S., Martha Kaesarina, S.I.Kom., Vicky Johanna Delarosa, Nandhes Adi Firmanto, Pambudi Pulosari, S.Sos, M.A.C.E., dan Pdm. P. Budi Raharjo.</t>
        </is>
      </c>
      <c r="F1649" s="223" t="n"/>
      <c r="G1649" s="223" t="inlineStr">
        <is>
          <t>978-623-314-330-1</t>
        </is>
      </c>
      <c r="H1649" s="223" t="inlineStr">
        <is>
          <t>Agama Kristen</t>
        </is>
      </c>
      <c r="I1649" s="258" t="inlineStr">
        <is>
          <t>Perguruan Tinggi</t>
        </is>
      </c>
      <c r="J1649" s="186" t="inlineStr">
        <is>
          <t>009.16</t>
        </is>
      </c>
      <c r="K1649" s="223" t="inlineStr">
        <is>
          <t>Edisi Ke-1</t>
        </is>
      </c>
      <c r="L1649" s="264" t="n"/>
      <c r="M1649" s="265" t="inlineStr">
        <is>
          <t>Tidak Tersedia</t>
        </is>
      </c>
      <c r="N1649" s="223" t="inlineStr">
        <is>
          <t>Indonesia</t>
        </is>
      </c>
      <c r="O1649" s="223" t="inlineStr">
        <is>
          <t>Bukan fiksi</t>
        </is>
      </c>
      <c r="P1649" s="260" t="inlineStr">
        <is>
          <t>Tidak Tersedia</t>
        </is>
      </c>
      <c r="Q1649" s="260" t="n">
        <v>2021</v>
      </c>
      <c r="R1649" s="223" t="inlineStr">
        <is>
          <t>PBMR Andi</t>
        </is>
      </c>
      <c r="S1649" s="223" t="inlineStr">
        <is>
          <t>Andi Offset CV</t>
        </is>
      </c>
      <c r="T1649" s="223" t="inlineStr">
        <is>
          <t>Lokal</t>
        </is>
      </c>
      <c r="U1649" s="261" t="n">
        <v>69</v>
      </c>
      <c r="V1649" s="86" t="inlineStr">
        <is>
          <t>pdf</t>
        </is>
      </c>
      <c r="W1649" s="223" t="inlineStr">
        <is>
          <t>3.3 MB</t>
        </is>
      </c>
      <c r="X164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49" s="262" t="n">
        <v>60000</v>
      </c>
      <c r="Z1649" s="226" t="n"/>
      <c r="AA1649" s="241">
        <f>Y2207*Z2207</f>
        <v/>
      </c>
      <c r="AB1649" s="237" t="inlineStr">
        <is>
          <t>a4b78497-a401-42c7-ba67-a825e4f58dbc</t>
        </is>
      </c>
    </row>
    <row r="1650" ht="15" customHeight="1" s="283">
      <c r="A1650" s="109" t="n">
        <v>2199</v>
      </c>
      <c r="B1650" s="222">
        <f>HYPERLINK("https://mocostore.moco.co.id/catalog/"&amp;AB2208,"Klik Disini")</f>
        <v/>
      </c>
      <c r="C1650" s="223" t="inlineStr">
        <is>
          <t>Maksimal dengan Pelatihan</t>
        </is>
      </c>
      <c r="D1650" s="223" t="n"/>
      <c r="E1650" s="223" t="inlineStr">
        <is>
          <t>James Gwee T.H., MBA</t>
        </is>
      </c>
      <c r="F1650" s="223" t="n"/>
      <c r="G1650" s="223" t="inlineStr">
        <is>
          <t>978-623-5830-79-7</t>
        </is>
      </c>
      <c r="H1650" s="223" t="inlineStr">
        <is>
          <t>Agama Kristen</t>
        </is>
      </c>
      <c r="I1650" s="258" t="inlineStr">
        <is>
          <t>Perguruan Tinggi</t>
        </is>
      </c>
      <c r="J1650" s="186" t="inlineStr">
        <is>
          <t>009.16</t>
        </is>
      </c>
      <c r="K1650" s="223" t="inlineStr">
        <is>
          <t>Edisi Ke-1</t>
        </is>
      </c>
      <c r="L1650" s="264" t="n"/>
      <c r="M1650" s="265" t="inlineStr">
        <is>
          <t>Tidak Tersedia</t>
        </is>
      </c>
      <c r="N1650" s="223" t="inlineStr">
        <is>
          <t>Indonesia</t>
        </is>
      </c>
      <c r="O1650" s="223" t="inlineStr">
        <is>
          <t>Bukan fiksi</t>
        </is>
      </c>
      <c r="P1650" s="260" t="inlineStr">
        <is>
          <t>Tidak Tersedia</t>
        </is>
      </c>
      <c r="Q1650" s="260" t="n">
        <v>2021</v>
      </c>
      <c r="R1650" s="223" t="inlineStr">
        <is>
          <t>Pustaka Referensi</t>
        </is>
      </c>
      <c r="S1650" s="223" t="inlineStr">
        <is>
          <t>Andi Offset CV</t>
        </is>
      </c>
      <c r="T1650" s="223" t="inlineStr">
        <is>
          <t>Lokal</t>
        </is>
      </c>
      <c r="U1650" s="261" t="n">
        <v>67</v>
      </c>
      <c r="V1650" s="86" t="inlineStr">
        <is>
          <t>pdf</t>
        </is>
      </c>
      <c r="W1650" s="223" t="inlineStr">
        <is>
          <t>2.6 MB</t>
        </is>
      </c>
      <c r="X1650"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650" s="262" t="n">
        <v>60000</v>
      </c>
      <c r="Z1650" s="226" t="n"/>
      <c r="AA1650" s="241">
        <f>Y2208*Z2208</f>
        <v/>
      </c>
      <c r="AB1650" s="237" t="inlineStr">
        <is>
          <t>ff3398b3-28e3-492f-b210-180c7d5b5554</t>
        </is>
      </c>
    </row>
    <row r="1651" ht="15" customHeight="1" s="283">
      <c r="A1651" s="109" t="n">
        <v>2200</v>
      </c>
      <c r="B1651" s="222">
        <f>HYPERLINK("https://mocostore.moco.co.id/catalog/"&amp;AB2209,"Klik Disini")</f>
        <v/>
      </c>
      <c r="C1651" s="223" t="inlineStr">
        <is>
          <t>Maharani, Cinta kan mencari jalan pulang</t>
        </is>
      </c>
      <c r="D1651" s="223" t="n"/>
      <c r="E1651" s="223" t="inlineStr">
        <is>
          <t>Sofia</t>
        </is>
      </c>
      <c r="F1651" s="223" t="inlineStr">
        <is>
          <t>978-623-6844-07-6</t>
        </is>
      </c>
      <c r="G1651" s="223" t="inlineStr">
        <is>
          <t>978-623-6844-04-5</t>
        </is>
      </c>
      <c r="H1651" s="223" t="inlineStr">
        <is>
          <t>Agama Kristen</t>
        </is>
      </c>
      <c r="I1651" s="258" t="inlineStr">
        <is>
          <t>Perguruan Tinggi</t>
        </is>
      </c>
      <c r="J1651" s="186" t="inlineStr">
        <is>
          <t>009.16</t>
        </is>
      </c>
      <c r="K1651" s="223" t="inlineStr">
        <is>
          <t>Edisi Ke-1</t>
        </is>
      </c>
      <c r="L1651" s="264" t="n"/>
      <c r="M1651" s="265" t="inlineStr">
        <is>
          <t>Tidak Tersedia</t>
        </is>
      </c>
      <c r="N1651" s="223" t="inlineStr">
        <is>
          <t>Indonesia</t>
        </is>
      </c>
      <c r="O1651" s="223" t="inlineStr">
        <is>
          <t>Bukan fiksi</t>
        </is>
      </c>
      <c r="P1651" s="260" t="n">
        <v>2021</v>
      </c>
      <c r="Q1651" s="260" t="n">
        <v>2021</v>
      </c>
      <c r="R1651" s="223" t="inlineStr">
        <is>
          <t>Sheila Publishing</t>
        </is>
      </c>
      <c r="S1651" s="223" t="inlineStr">
        <is>
          <t>Andi Offset CV</t>
        </is>
      </c>
      <c r="T1651" s="223" t="inlineStr">
        <is>
          <t>Lokal</t>
        </is>
      </c>
      <c r="U1651" s="261" t="n">
        <v>274</v>
      </c>
      <c r="V1651" s="86" t="inlineStr">
        <is>
          <t>pdf</t>
        </is>
      </c>
      <c r="W1651" s="223" t="inlineStr">
        <is>
          <t>5.9 MB</t>
        </is>
      </c>
      <c r="X1651" s="225" t="inlineStr">
        <is>
          <t>&lt;p&gt;Bagi Maharani dunia ini terdiri dari empat kata, yaitu kerja, karir, keluarga, dan kawan. Dia sangat menikmati kehidupannya sebagai redaktur koran Cakrawala. Pertemuan tidak terduga dengan Rasyid, teman lama sekaligus cinta pertama, menjungkirbalikkan dunia yang selama ini begitu nyaman Maharani bangun. Rasyid yang tengah berduka setelah kematian anak dan istrinya menemukan kembali gairah hidupnya karena kehadiran Maharani. Namun cinta saja tidak pernah cukup menyatukan dua hati. Ada dua anak kembar Rasyid yang lebih suka ayahnya bersanding dengan Atika, adik sepupu mendiang ibu mereka. Maharani sendiri diayun perasaan bimbang untuk memilih. Sosok Dwipa yang tampan, dewasa, perhatian, dan penyayang jelas tidak bisa diremehkan begitu saja. Ke mana akhirnya Maharani melabuhkan hati?&lt;/p&gt;</t>
        </is>
      </c>
      <c r="Y1651" s="262" t="n">
        <v>69000</v>
      </c>
      <c r="Z1651" s="226" t="n"/>
      <c r="AA1651" s="241">
        <f>Y2209*Z2209</f>
        <v/>
      </c>
      <c r="AB1651" s="237" t="inlineStr">
        <is>
          <t>ba70adbf-6aa5-488f-bbde-a6ce14835fa3</t>
        </is>
      </c>
    </row>
    <row r="1652" ht="15" customHeight="1" s="283">
      <c r="A1652" s="109" t="n">
        <v>2201</v>
      </c>
      <c r="B1652" s="222">
        <f>HYPERLINK("https://mocostore.moco.co.id/catalog/"&amp;AB2210,"Klik Disini")</f>
        <v/>
      </c>
      <c r="C1652" s="223" t="inlineStr">
        <is>
          <t>Lovely Family (Seri 1)</t>
        </is>
      </c>
      <c r="D1652" s="223" t="n"/>
      <c r="E1652" s="223" t="inlineStr">
        <is>
          <t>Dr. Jakoep Ezra, DBA, D.Th.</t>
        </is>
      </c>
      <c r="F1652" s="223" t="n"/>
      <c r="G1652" s="223" t="inlineStr">
        <is>
          <t>978-623-8117-11-6</t>
        </is>
      </c>
      <c r="H1652" s="223" t="inlineStr">
        <is>
          <t>Agama Kristen</t>
        </is>
      </c>
      <c r="I1652" s="258" t="inlineStr">
        <is>
          <t>Perguruan Tinggi</t>
        </is>
      </c>
      <c r="J1652" s="186" t="inlineStr">
        <is>
          <t>009.16</t>
        </is>
      </c>
      <c r="K1652" s="264" t="inlineStr">
        <is>
          <t>Tidak Tersedia</t>
        </is>
      </c>
      <c r="L1652" s="264" t="n"/>
      <c r="M1652" s="259" t="inlineStr">
        <is>
          <t>Tidak Tersedia</t>
        </is>
      </c>
      <c r="N1652" s="223" t="inlineStr">
        <is>
          <t>Indonesia</t>
        </is>
      </c>
      <c r="O1652" s="223" t="inlineStr">
        <is>
          <t>Bukan fiksi</t>
        </is>
      </c>
      <c r="P1652" s="260" t="inlineStr">
        <is>
          <t>Tidak Tersedia</t>
        </is>
      </c>
      <c r="Q1652" s="260" t="n">
        <v>2021</v>
      </c>
      <c r="R1652" s="223" t="inlineStr">
        <is>
          <t>Cahaya Harapan</t>
        </is>
      </c>
      <c r="S1652" s="223" t="inlineStr">
        <is>
          <t>Andi Offset CV</t>
        </is>
      </c>
      <c r="T1652" s="223" t="inlineStr">
        <is>
          <t>Lokal</t>
        </is>
      </c>
      <c r="U1652" s="261" t="n">
        <v>61</v>
      </c>
      <c r="V1652" s="86" t="inlineStr">
        <is>
          <t>pdf</t>
        </is>
      </c>
      <c r="W1652" s="223" t="inlineStr">
        <is>
          <t>1.9 MB</t>
        </is>
      </c>
      <c r="X1652"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652" s="262" t="n">
        <v>60000</v>
      </c>
      <c r="Z1652" s="226" t="n"/>
      <c r="AA1652" s="241">
        <f>Y2210*Z2210</f>
        <v/>
      </c>
      <c r="AB1652" s="237" t="inlineStr">
        <is>
          <t>86ff886b-6478-4aec-aeb4-2f54edd69c95</t>
        </is>
      </c>
    </row>
    <row r="1653" ht="15" customHeight="1" s="283">
      <c r="A1653" s="109" t="n">
        <v>2202</v>
      </c>
      <c r="B1653" s="222">
        <f>HYPERLINK("https://mocostore.moco.co.id/catalog/"&amp;AB2211,"Klik Disini")</f>
        <v/>
      </c>
      <c r="C1653" s="223" t="inlineStr">
        <is>
          <t>Living @the Next Level: Bukan Terobosan Biasa</t>
        </is>
      </c>
      <c r="D1653" s="223" t="n"/>
      <c r="E1653" s="223" t="inlineStr">
        <is>
          <t>Radiani Kalvari, S.Pd.K., Leni Marlin S. Lase, S.S., Martha Kaesarina, S.I.Kom., Vicky Johanna Delarosa, Nandhes Adi Firmanto, Pambudi Pulosari, S.Sos, M.A.C.E., dan Pdm. P. Budi Raharjo.</t>
        </is>
      </c>
      <c r="F1653" s="223" t="n"/>
      <c r="G1653" s="223" t="inlineStr">
        <is>
          <t>978-623-5830-78-0</t>
        </is>
      </c>
      <c r="H1653" s="223" t="inlineStr">
        <is>
          <t>Agama Kristen</t>
        </is>
      </c>
      <c r="I1653" s="258" t="inlineStr">
        <is>
          <t>Perguruan Tinggi</t>
        </is>
      </c>
      <c r="J1653" s="186" t="inlineStr">
        <is>
          <t>009.16</t>
        </is>
      </c>
      <c r="K1653" s="223" t="inlineStr">
        <is>
          <t>Edisi Ke-1</t>
        </is>
      </c>
      <c r="L1653" s="223" t="n"/>
      <c r="M1653" s="259" t="inlineStr">
        <is>
          <t>Tidak Tersedia</t>
        </is>
      </c>
      <c r="N1653" s="223" t="inlineStr">
        <is>
          <t>Indonesia</t>
        </is>
      </c>
      <c r="O1653" s="223" t="inlineStr">
        <is>
          <t>Bukan fiksi</t>
        </is>
      </c>
      <c r="P1653" s="260" t="inlineStr">
        <is>
          <t>Tidak Tersedia</t>
        </is>
      </c>
      <c r="Q1653" s="260" t="n">
        <v>2021</v>
      </c>
      <c r="R1653" s="223" t="inlineStr">
        <is>
          <t>Pustaka Referensi</t>
        </is>
      </c>
      <c r="S1653" s="223" t="inlineStr">
        <is>
          <t>Andi Offset CV</t>
        </is>
      </c>
      <c r="T1653" s="223" t="inlineStr">
        <is>
          <t>Lokal</t>
        </is>
      </c>
      <c r="U1653" s="261" t="n">
        <v>77</v>
      </c>
      <c r="V1653" s="86" t="inlineStr">
        <is>
          <t>pdf</t>
        </is>
      </c>
      <c r="W1653" s="223" t="inlineStr">
        <is>
          <t>4.9 MB</t>
        </is>
      </c>
      <c r="X165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53" s="262" t="n">
        <v>60000</v>
      </c>
      <c r="Z1653" s="226" t="n"/>
      <c r="AA1653" s="241">
        <f>Y2211*Z2211</f>
        <v/>
      </c>
      <c r="AB1653" s="237" t="inlineStr">
        <is>
          <t>6629b189-e76b-44e5-89bc-bb2a95e91959</t>
        </is>
      </c>
    </row>
    <row r="1654" ht="15" customHeight="1" s="283">
      <c r="A1654" s="109" t="n">
        <v>2203</v>
      </c>
      <c r="B1654" s="222">
        <f>HYPERLINK("https://mocostore.moco.co.id/catalog/"&amp;AB2212,"Klik Disini")</f>
        <v/>
      </c>
      <c r="C1654" s="223" t="inlineStr">
        <is>
          <t>Liturgi Paskah</t>
        </is>
      </c>
      <c r="D1654" s="223" t="n"/>
      <c r="E1654" s="223" t="inlineStr">
        <is>
          <t>Pdt. Dr. Noor Anggraito dan Pdt. Dr. Ir. Mangapul Sagaladan</t>
        </is>
      </c>
      <c r="F1654" s="223" t="n"/>
      <c r="G1654" s="223" t="inlineStr">
        <is>
          <t>978-623-8117-10-9</t>
        </is>
      </c>
      <c r="H1654" s="223" t="inlineStr">
        <is>
          <t>Agama Kristen</t>
        </is>
      </c>
      <c r="I1654" s="258" t="inlineStr">
        <is>
          <t>Perguruan Tinggi</t>
        </is>
      </c>
      <c r="J1654" s="186" t="inlineStr">
        <is>
          <t>009.16</t>
        </is>
      </c>
      <c r="K1654" s="223" t="inlineStr">
        <is>
          <t>Edisi Ke-1</t>
        </is>
      </c>
      <c r="L1654" s="264" t="n"/>
      <c r="M1654" s="265" t="inlineStr">
        <is>
          <t>Tidak Tersedia</t>
        </is>
      </c>
      <c r="N1654" s="223" t="inlineStr">
        <is>
          <t>Indonesia</t>
        </is>
      </c>
      <c r="O1654" s="223" t="inlineStr">
        <is>
          <t>Bukan fiksi</t>
        </is>
      </c>
      <c r="P1654" s="260" t="inlineStr">
        <is>
          <t>Tidak Tersedia</t>
        </is>
      </c>
      <c r="Q1654" s="260" t="n">
        <v>2021</v>
      </c>
      <c r="R1654" s="223" t="inlineStr">
        <is>
          <t>Cahaya Harapan</t>
        </is>
      </c>
      <c r="S1654" s="223" t="inlineStr">
        <is>
          <t>Andi Offset CV</t>
        </is>
      </c>
      <c r="T1654" s="223" t="inlineStr">
        <is>
          <t>Lokal</t>
        </is>
      </c>
      <c r="U1654" s="261" t="n">
        <v>69</v>
      </c>
      <c r="V1654" s="86" t="inlineStr">
        <is>
          <t>pdf</t>
        </is>
      </c>
      <c r="W1654" s="223" t="inlineStr">
        <is>
          <t>1.6 MB</t>
        </is>
      </c>
      <c r="X1654"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654" s="262" t="n">
        <v>60000</v>
      </c>
      <c r="Z1654" s="226" t="n"/>
      <c r="AA1654" s="241">
        <f>Y2212*Z2212</f>
        <v/>
      </c>
      <c r="AB1654" s="237" t="inlineStr">
        <is>
          <t>696c2ab4-0787-4fa8-9a4a-8fe712dd657d</t>
        </is>
      </c>
    </row>
    <row r="1655" ht="15" customHeight="1" s="283">
      <c r="A1655" s="109" t="n">
        <v>2204</v>
      </c>
      <c r="B1655" s="222">
        <f>HYPERLINK("https://mocostore.moco.co.id/catalog/"&amp;AB2213,"Klik Disini")</f>
        <v/>
      </c>
      <c r="C1655" s="223" t="inlineStr">
        <is>
          <t>Lima Bahasa Kasih, Wujudkan Surga Dalam Keluarga</t>
        </is>
      </c>
      <c r="D1655" s="223" t="n"/>
      <c r="E1655" s="266" t="inlineStr">
        <is>
          <t>Radiani Kalvari, S.Pd.K., Leni Marlin S. Lase, S.S., Martha Kaesarina, S.I.Kom., Vicky Johanna Delarosa, Nandhes Adi Firmanto, Pambudi Pulosari, S.Sos, M.A.C.E., dan Pdm. P. Budi Raharjo.</t>
        </is>
      </c>
      <c r="F1655" s="223" t="n"/>
      <c r="G1655" s="223" t="inlineStr">
        <is>
          <t>978-623-314-327-1</t>
        </is>
      </c>
      <c r="H1655" s="223" t="inlineStr">
        <is>
          <t>Agama Kristen</t>
        </is>
      </c>
      <c r="I1655" s="258" t="inlineStr">
        <is>
          <t>Perguruan Tinggi</t>
        </is>
      </c>
      <c r="J1655" s="186" t="inlineStr">
        <is>
          <t>009.16</t>
        </is>
      </c>
      <c r="K1655" s="223" t="inlineStr">
        <is>
          <t>Edisi Ke-1</t>
        </is>
      </c>
      <c r="L1655" s="264" t="n"/>
      <c r="M1655" s="265" t="inlineStr">
        <is>
          <t>Tidak Tersedia</t>
        </is>
      </c>
      <c r="N1655" s="223" t="inlineStr">
        <is>
          <t>Indonesia</t>
        </is>
      </c>
      <c r="O1655" s="223" t="inlineStr">
        <is>
          <t>Bukan fiksi</t>
        </is>
      </c>
      <c r="P1655" s="260" t="inlineStr">
        <is>
          <t>Tidak Tersedia</t>
        </is>
      </c>
      <c r="Q1655" s="260" t="n">
        <v>2021</v>
      </c>
      <c r="R1655" s="223" t="inlineStr">
        <is>
          <t>PBMR Andi</t>
        </is>
      </c>
      <c r="S1655" s="223" t="inlineStr">
        <is>
          <t>Andi Offset CV</t>
        </is>
      </c>
      <c r="T1655" s="223" t="inlineStr">
        <is>
          <t>Lokal</t>
        </is>
      </c>
      <c r="U1655" s="261" t="n">
        <v>65</v>
      </c>
      <c r="V1655" s="86" t="inlineStr">
        <is>
          <t>pdf</t>
        </is>
      </c>
      <c r="W1655" s="223" t="inlineStr">
        <is>
          <t>4.2 MB</t>
        </is>
      </c>
      <c r="X1655"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55" s="262" t="n">
        <v>60000</v>
      </c>
      <c r="Z1655" s="226" t="n"/>
      <c r="AA1655" s="241">
        <f>Y2213*Z2213</f>
        <v/>
      </c>
      <c r="AB1655" s="237" t="inlineStr">
        <is>
          <t>ab63f420-284e-48b4-8471-aa07a351cea0</t>
        </is>
      </c>
    </row>
    <row r="1656" ht="15" customHeight="1" s="283">
      <c r="A1656" s="109" t="n">
        <v>2206</v>
      </c>
      <c r="B1656" s="222">
        <f>HYPERLINK("https://mocostore.moco.co.id/catalog/"&amp;AB2215,"Klik Disini")</f>
        <v/>
      </c>
      <c r="C1656" s="223" t="inlineStr">
        <is>
          <t>Lidah Tajam Komentator</t>
        </is>
      </c>
      <c r="D1656" s="223" t="n"/>
      <c r="E1656" s="223" t="inlineStr">
        <is>
          <t>Radiani Kalvari, S.Pd.K., Leni Marlin S. Lase, S.S., Martha Kaesarina, S.I.Kom., Vicky Johanna Delarosa, Nandhes Adi Firmanto, Pambudi Pulosari, S.Sos, M.A.C.E., dan Pdm. P. Budi Raharjo.</t>
        </is>
      </c>
      <c r="F1656" s="223" t="n"/>
      <c r="G1656" s="223" t="inlineStr">
        <is>
          <t>978-623-7851-57-8</t>
        </is>
      </c>
      <c r="H1656" s="223" t="inlineStr">
        <is>
          <t>Agama Kristen</t>
        </is>
      </c>
      <c r="I1656" s="258" t="inlineStr">
        <is>
          <t>Perguruan Tinggi</t>
        </is>
      </c>
      <c r="J1656" s="186" t="inlineStr">
        <is>
          <t>009.16</t>
        </is>
      </c>
      <c r="K1656" s="223" t="inlineStr">
        <is>
          <t>Edisi Ke-1</t>
        </is>
      </c>
      <c r="L1656" s="264" t="n"/>
      <c r="M1656" s="265" t="inlineStr">
        <is>
          <t>Tidak Tersedia</t>
        </is>
      </c>
      <c r="N1656" s="223" t="inlineStr">
        <is>
          <t>Indonesia</t>
        </is>
      </c>
      <c r="O1656" s="223" t="inlineStr">
        <is>
          <t>Bukan fiksi</t>
        </is>
      </c>
      <c r="P1656" s="260" t="inlineStr">
        <is>
          <t>Tidak Tersedia</t>
        </is>
      </c>
      <c r="Q1656" s="260" t="n">
        <v>2021</v>
      </c>
      <c r="R1656" s="223" t="inlineStr">
        <is>
          <t>Lautan Pustaka</t>
        </is>
      </c>
      <c r="S1656" s="223" t="inlineStr">
        <is>
          <t>Andi Offset CV</t>
        </is>
      </c>
      <c r="T1656" s="223" t="inlineStr">
        <is>
          <t>Lokal</t>
        </is>
      </c>
      <c r="U1656" s="261" t="n">
        <v>60</v>
      </c>
      <c r="V1656" s="86" t="inlineStr">
        <is>
          <t>pdf</t>
        </is>
      </c>
      <c r="W1656" s="223" t="inlineStr">
        <is>
          <t>4.2 MB</t>
        </is>
      </c>
      <c r="X1656" s="225" t="inlineStr">
        <is>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is>
      </c>
      <c r="Y1656" s="262" t="n">
        <v>60000</v>
      </c>
      <c r="Z1656" s="226" t="n"/>
      <c r="AA1656" s="241">
        <f>Y2215*Z2215</f>
        <v/>
      </c>
      <c r="AB1656" s="237" t="inlineStr">
        <is>
          <t>89fa232d-2fa8-4f2e-83ca-777927137c82</t>
        </is>
      </c>
    </row>
    <row r="1657" ht="15" customHeight="1" s="283">
      <c r="A1657" s="109" t="n">
        <v>2207</v>
      </c>
      <c r="B1657" s="222">
        <f>HYPERLINK("https://mocostore.moco.co.id/catalog/"&amp;AB2216,"Klik Disini")</f>
        <v/>
      </c>
      <c r="C1657" s="223" t="inlineStr">
        <is>
          <t>Law of Integrity</t>
        </is>
      </c>
      <c r="D1657" s="223" t="n"/>
      <c r="E1657" s="223" t="inlineStr">
        <is>
          <t>Dr. Jakoep Ezra, DBA, D.Th.</t>
        </is>
      </c>
      <c r="F1657" s="223" t="n"/>
      <c r="G1657" s="223" t="inlineStr">
        <is>
          <t>978-623-7851-56-1</t>
        </is>
      </c>
      <c r="H1657" s="223" t="inlineStr">
        <is>
          <t>Agama Kristen</t>
        </is>
      </c>
      <c r="I1657" s="258" t="inlineStr">
        <is>
          <t>Perguruan Tinggi</t>
        </is>
      </c>
      <c r="J1657" s="186" t="inlineStr">
        <is>
          <t>009.16</t>
        </is>
      </c>
      <c r="K1657" s="223" t="inlineStr">
        <is>
          <t>Edisi Ke-1</t>
        </is>
      </c>
      <c r="L1657" s="264" t="n"/>
      <c r="M1657" s="265" t="inlineStr">
        <is>
          <t>Tidak Tersedia</t>
        </is>
      </c>
      <c r="N1657" s="223" t="inlineStr">
        <is>
          <t>Indonesia</t>
        </is>
      </c>
      <c r="O1657" s="223" t="inlineStr">
        <is>
          <t>Bukan fiksi</t>
        </is>
      </c>
      <c r="P1657" s="260" t="inlineStr">
        <is>
          <t>Tidak Tersedia</t>
        </is>
      </c>
      <c r="Q1657" s="260" t="n">
        <v>2021</v>
      </c>
      <c r="R1657" s="223" t="inlineStr">
        <is>
          <t>Lautan Pustaka</t>
        </is>
      </c>
      <c r="S1657" s="223" t="inlineStr">
        <is>
          <t>Andi Offset CV</t>
        </is>
      </c>
      <c r="T1657" s="223" t="inlineStr">
        <is>
          <t>Lokal</t>
        </is>
      </c>
      <c r="U1657" s="261" t="n">
        <v>61</v>
      </c>
      <c r="V1657" s="86" t="inlineStr">
        <is>
          <t>pdf</t>
        </is>
      </c>
      <c r="W1657" s="223" t="inlineStr">
        <is>
          <t>2.8 MB</t>
        </is>
      </c>
      <c r="X1657"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657" s="262" t="n">
        <v>60000</v>
      </c>
      <c r="Z1657" s="226" t="n"/>
      <c r="AA1657" s="241">
        <f>Y2216*Z2216</f>
        <v/>
      </c>
      <c r="AB1657" s="237" t="inlineStr">
        <is>
          <t>918a7796-ce39-4b35-a971-e0436ec02c0b</t>
        </is>
      </c>
    </row>
    <row r="1658" ht="15" customHeight="1" s="283">
      <c r="A1658" s="109" t="n">
        <v>2208</v>
      </c>
      <c r="B1658" s="222">
        <f>HYPERLINK("https://mocostore.moco.co.id/catalog/"&amp;AB2217,"Klik Disini")</f>
        <v/>
      </c>
      <c r="C1658" s="223" t="inlineStr">
        <is>
          <t>Langkah MuLus anak pendeta ke panggung entertainment</t>
        </is>
      </c>
      <c r="D1658" s="223" t="n"/>
      <c r="E1658" s="223" t="inlineStr">
        <is>
          <t>Radiani Kalvari, S.Pd.K., Leni Marlin S. Lase, S.S., Martha Kaesarina, S.I.Kom., Vicky Johanna Delarosa, Nandhes Adi Firmanto, Pambudi Pulosari, S.Sos, M.A.C.E., dan Pdm. P. Budi Raharjo.</t>
        </is>
      </c>
      <c r="F1658" s="223" t="n"/>
      <c r="G1658" s="223" t="inlineStr">
        <is>
          <t>978-623-314-326-4</t>
        </is>
      </c>
      <c r="H1658" s="223" t="inlineStr">
        <is>
          <t>Agama Kristen</t>
        </is>
      </c>
      <c r="I1658" s="258" t="inlineStr">
        <is>
          <t>Perguruan Tinggi</t>
        </is>
      </c>
      <c r="J1658" s="186" t="inlineStr">
        <is>
          <t>009.16</t>
        </is>
      </c>
      <c r="K1658" s="223" t="inlineStr">
        <is>
          <t>Edisi Ke-1</t>
        </is>
      </c>
      <c r="L1658" s="264" t="n"/>
      <c r="M1658" s="265" t="inlineStr">
        <is>
          <t>Tidak Tersedia</t>
        </is>
      </c>
      <c r="N1658" s="223" t="inlineStr">
        <is>
          <t>Indonesia</t>
        </is>
      </c>
      <c r="O1658" s="223" t="inlineStr">
        <is>
          <t>Bukan fiksi</t>
        </is>
      </c>
      <c r="P1658" s="260" t="inlineStr">
        <is>
          <t>Tidak Tersedia</t>
        </is>
      </c>
      <c r="Q1658" s="260" t="n">
        <v>2021</v>
      </c>
      <c r="R1658" s="223" t="inlineStr">
        <is>
          <t>PBMR Andi</t>
        </is>
      </c>
      <c r="S1658" s="223" t="inlineStr">
        <is>
          <t>Andi Offset CV</t>
        </is>
      </c>
      <c r="T1658" s="223" t="inlineStr">
        <is>
          <t>Lokal</t>
        </is>
      </c>
      <c r="U1658" s="261" t="n">
        <v>61</v>
      </c>
      <c r="V1658" s="86" t="inlineStr">
        <is>
          <t>pdf</t>
        </is>
      </c>
      <c r="W1658" s="223" t="inlineStr">
        <is>
          <t>2.9 MB</t>
        </is>
      </c>
      <c r="X165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58" s="262" t="n">
        <v>60000</v>
      </c>
      <c r="Z1658" s="226" t="n"/>
      <c r="AA1658" s="241">
        <f>Y2217*Z2217</f>
        <v/>
      </c>
      <c r="AB1658" s="237" t="inlineStr">
        <is>
          <t>0c965dce-4377-4dc5-87fa-c53b5aeaa47e</t>
        </is>
      </c>
    </row>
    <row r="1659" ht="15" customHeight="1" s="283">
      <c r="A1659" s="109" t="n">
        <v>2210</v>
      </c>
      <c r="B1659" s="222">
        <f>HYPERLINK("https://mocostore.moco.co.id/catalog/"&amp;AB2219,"Klik Disini")</f>
        <v/>
      </c>
      <c r="C1659" s="223" t="inlineStr">
        <is>
          <t>Kuhidup Dalam Kemenangan</t>
        </is>
      </c>
      <c r="D1659" s="223" t="n"/>
      <c r="E1659" s="223" t="inlineStr">
        <is>
          <t>Jonathan Prawira,</t>
        </is>
      </c>
      <c r="F1659" s="223" t="n"/>
      <c r="G1659" s="223" t="inlineStr">
        <is>
          <t>978-623-8117-08-6</t>
        </is>
      </c>
      <c r="H1659" s="223" t="inlineStr">
        <is>
          <t>Agama Kristen</t>
        </is>
      </c>
      <c r="I1659" s="258" t="inlineStr">
        <is>
          <t>Perguruan Tinggi</t>
        </is>
      </c>
      <c r="J1659" s="186" t="inlineStr">
        <is>
          <t>009.16</t>
        </is>
      </c>
      <c r="K1659" s="223" t="inlineStr">
        <is>
          <t>Edisi Ke-1</t>
        </is>
      </c>
      <c r="L1659" s="264" t="n"/>
      <c r="M1659" s="265" t="inlineStr">
        <is>
          <t>Tidak Tersedia</t>
        </is>
      </c>
      <c r="N1659" s="223" t="inlineStr">
        <is>
          <t>Indonesia</t>
        </is>
      </c>
      <c r="O1659" s="223" t="inlineStr">
        <is>
          <t>Bukan fiksi</t>
        </is>
      </c>
      <c r="P1659" s="260" t="inlineStr">
        <is>
          <t>Tidak Tersedia</t>
        </is>
      </c>
      <c r="Q1659" s="260" t="n">
        <v>2021</v>
      </c>
      <c r="R1659" s="223" t="inlineStr">
        <is>
          <t>Cahaya Harapan</t>
        </is>
      </c>
      <c r="S1659" s="223" t="inlineStr">
        <is>
          <t>Andi Offset CV</t>
        </is>
      </c>
      <c r="T1659" s="223" t="inlineStr">
        <is>
          <t>Lokal</t>
        </is>
      </c>
      <c r="U1659" s="261" t="n">
        <v>65</v>
      </c>
      <c r="V1659" s="86" t="inlineStr">
        <is>
          <t>pdf</t>
        </is>
      </c>
      <c r="W1659" s="223" t="inlineStr">
        <is>
          <t>2.4 MB</t>
        </is>
      </c>
      <c r="X1659"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659" s="262" t="n">
        <v>60000</v>
      </c>
      <c r="Z1659" s="226" t="n"/>
      <c r="AA1659" s="241">
        <f>Y2219*Z2219</f>
        <v/>
      </c>
      <c r="AB1659" s="237" t="inlineStr">
        <is>
          <t>1c1b8544-4dbd-4712-b2b2-11d3105c43ad</t>
        </is>
      </c>
    </row>
    <row r="1660" ht="15" customHeight="1" s="283">
      <c r="A1660" s="109" t="n">
        <v>2211</v>
      </c>
      <c r="B1660" s="222">
        <f>HYPERLINK("https://mocostore.moco.co.id/catalog/"&amp;AB2220,"Klik Disini")</f>
        <v/>
      </c>
      <c r="C1660" s="223" t="inlineStr">
        <is>
          <t>Kuasa Pengharapan</t>
        </is>
      </c>
      <c r="D1660" s="223" t="n"/>
      <c r="E1660" s="223" t="inlineStr">
        <is>
          <t>Pdt. Dr. Rubin Adi Abraham dan Dr. Xavier Quentin Pranata, MACE</t>
        </is>
      </c>
      <c r="F1660" s="223" t="n"/>
      <c r="G1660" s="223" t="inlineStr">
        <is>
          <t>978-623-7851-55-4</t>
        </is>
      </c>
      <c r="H1660" s="223" t="inlineStr">
        <is>
          <t>Agama Kristen</t>
        </is>
      </c>
      <c r="I1660" s="258" t="inlineStr">
        <is>
          <t>Perguruan Tinggi</t>
        </is>
      </c>
      <c r="J1660" s="186" t="inlineStr">
        <is>
          <t>009.16</t>
        </is>
      </c>
      <c r="K1660" s="223" t="inlineStr">
        <is>
          <t>Edisi Ke-1</t>
        </is>
      </c>
      <c r="L1660" s="264" t="n"/>
      <c r="M1660" s="265" t="inlineStr">
        <is>
          <t>Tidak Tersedia</t>
        </is>
      </c>
      <c r="N1660" s="223" t="inlineStr">
        <is>
          <t>Indonesia</t>
        </is>
      </c>
      <c r="O1660" s="223" t="inlineStr">
        <is>
          <t>Bukan fiksi</t>
        </is>
      </c>
      <c r="P1660" s="260" t="inlineStr">
        <is>
          <t>Tidak Tersedia</t>
        </is>
      </c>
      <c r="Q1660" s="260" t="n">
        <v>2021</v>
      </c>
      <c r="R1660" s="223" t="inlineStr">
        <is>
          <t>Lautan Pustaka</t>
        </is>
      </c>
      <c r="S1660" s="223" t="inlineStr">
        <is>
          <t>Andi Offset CV</t>
        </is>
      </c>
      <c r="T1660" s="223" t="inlineStr">
        <is>
          <t>Lokal</t>
        </is>
      </c>
      <c r="U1660" s="261" t="n">
        <v>65</v>
      </c>
      <c r="V1660" s="86" t="inlineStr">
        <is>
          <t>pdf</t>
        </is>
      </c>
      <c r="W1660" s="223" t="inlineStr">
        <is>
          <t>2.5 MB</t>
        </is>
      </c>
      <c r="X1660"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1660" s="262" t="n">
        <v>60000</v>
      </c>
      <c r="Z1660" s="226" t="n"/>
      <c r="AA1660" s="241">
        <f>Y2220*Z2220</f>
        <v/>
      </c>
      <c r="AB1660" s="237" t="inlineStr">
        <is>
          <t>4de38162-d509-4415-87ba-febfedda3e6f</t>
        </is>
      </c>
    </row>
    <row r="1661" ht="15" customHeight="1" s="283">
      <c r="A1661" s="109" t="n">
        <v>2212</v>
      </c>
      <c r="B1661" s="222">
        <f>HYPERLINK("https://mocostore.moco.co.id/catalog/"&amp;AB2221,"Klik Disini")</f>
        <v/>
      </c>
      <c r="C1661" s="223" t="inlineStr">
        <is>
          <t>Kuasa Dalam Bersyukur</t>
        </is>
      </c>
      <c r="D1661" s="223" t="n"/>
      <c r="E1661" s="223" t="inlineStr">
        <is>
          <t>Jonathan Prawira</t>
        </is>
      </c>
      <c r="F1661" s="223" t="n"/>
      <c r="G1661" s="223" t="inlineStr">
        <is>
          <t>978-623-8117-07-9</t>
        </is>
      </c>
      <c r="H1661" s="223" t="inlineStr">
        <is>
          <t>Agama Kristen</t>
        </is>
      </c>
      <c r="I1661" s="258" t="inlineStr">
        <is>
          <t>Perguruan Tinggi</t>
        </is>
      </c>
      <c r="J1661" s="186" t="inlineStr">
        <is>
          <t>009.16</t>
        </is>
      </c>
      <c r="K1661" s="223" t="inlineStr">
        <is>
          <t>Edisi Ke-1</t>
        </is>
      </c>
      <c r="L1661" s="264" t="n"/>
      <c r="M1661" s="265" t="inlineStr">
        <is>
          <t>Tidak Tersedia</t>
        </is>
      </c>
      <c r="N1661" s="223" t="inlineStr">
        <is>
          <t>Indonesia</t>
        </is>
      </c>
      <c r="O1661" s="223" t="inlineStr">
        <is>
          <t>Bukan fiksi</t>
        </is>
      </c>
      <c r="P1661" s="260" t="inlineStr">
        <is>
          <t>Tidak Tersedia</t>
        </is>
      </c>
      <c r="Q1661" s="260" t="n">
        <v>2021</v>
      </c>
      <c r="R1661" s="223" t="inlineStr">
        <is>
          <t>Cahaya Harapan</t>
        </is>
      </c>
      <c r="S1661" s="223" t="inlineStr">
        <is>
          <t>Andi Offset CV</t>
        </is>
      </c>
      <c r="T1661" s="223" t="inlineStr">
        <is>
          <t>Lokal</t>
        </is>
      </c>
      <c r="U1661" s="261" t="n">
        <v>61</v>
      </c>
      <c r="V1661" s="86" t="inlineStr">
        <is>
          <t>pdf</t>
        </is>
      </c>
      <c r="W1661" s="223" t="inlineStr">
        <is>
          <t>4.4 MB</t>
        </is>
      </c>
      <c r="X1661"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661" s="262" t="n">
        <v>60000</v>
      </c>
      <c r="Z1661" s="226" t="n"/>
      <c r="AA1661" s="241">
        <f>Y2221*Z2221</f>
        <v/>
      </c>
      <c r="AB1661" s="237" t="inlineStr">
        <is>
          <t>dd94723b-ee9f-4c1e-a7f3-4380604ffa13</t>
        </is>
      </c>
    </row>
    <row r="1662" ht="15" customHeight="1" s="283">
      <c r="A1662" s="109" t="n">
        <v>2213</v>
      </c>
      <c r="B1662" s="222">
        <f>HYPERLINK("https://mocostore.moco.co.id/catalog/"&amp;AB2222,"Klik Disini")</f>
        <v/>
      </c>
      <c r="C1662" s="223" t="inlineStr">
        <is>
          <t>Ku Akan Bangkit Lagi</t>
        </is>
      </c>
      <c r="D1662" s="223" t="n"/>
      <c r="E1662" s="223" t="inlineStr">
        <is>
          <t>Jonathan Prawira</t>
        </is>
      </c>
      <c r="F1662" s="223" t="n"/>
      <c r="G1662" s="223" t="inlineStr">
        <is>
          <t>978-623-8117-06-2</t>
        </is>
      </c>
      <c r="H1662" s="223" t="inlineStr">
        <is>
          <t>Agama Kristen</t>
        </is>
      </c>
      <c r="I1662" s="258" t="inlineStr">
        <is>
          <t>Perguruan Tinggi</t>
        </is>
      </c>
      <c r="J1662" s="186" t="inlineStr">
        <is>
          <t>009.16</t>
        </is>
      </c>
      <c r="K1662" s="223" t="inlineStr">
        <is>
          <t>Edisi Ke-1</t>
        </is>
      </c>
      <c r="L1662" s="264" t="n"/>
      <c r="M1662" s="265" t="inlineStr">
        <is>
          <t>Tidak Tersedia</t>
        </is>
      </c>
      <c r="N1662" s="223" t="inlineStr">
        <is>
          <t>Indonesia</t>
        </is>
      </c>
      <c r="O1662" s="223" t="inlineStr">
        <is>
          <t>Bukan fiksi</t>
        </is>
      </c>
      <c r="P1662" s="260" t="inlineStr">
        <is>
          <t>Tidak Tersedia</t>
        </is>
      </c>
      <c r="Q1662" s="260" t="n">
        <v>2021</v>
      </c>
      <c r="R1662" s="223" t="inlineStr">
        <is>
          <t>Cahaya Harapan</t>
        </is>
      </c>
      <c r="S1662" s="223" t="inlineStr">
        <is>
          <t>Andi Offset CV</t>
        </is>
      </c>
      <c r="T1662" s="223" t="inlineStr">
        <is>
          <t>Lokal</t>
        </is>
      </c>
      <c r="U1662" s="261" t="n">
        <v>61</v>
      </c>
      <c r="V1662" s="86" t="inlineStr">
        <is>
          <t>pdf</t>
        </is>
      </c>
      <c r="W1662" s="223" t="inlineStr">
        <is>
          <t>3.9 MB</t>
        </is>
      </c>
      <c r="X1662"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662" s="262" t="n">
        <v>60000</v>
      </c>
      <c r="Z1662" s="226" t="n"/>
      <c r="AA1662" s="241">
        <f>Y2222*Z2222</f>
        <v/>
      </c>
      <c r="AB1662" s="237" t="inlineStr">
        <is>
          <t>c2bedf4b-5bea-4fbf-9c2c-67e03539c95b</t>
        </is>
      </c>
    </row>
    <row r="1663" ht="15" customHeight="1" s="283">
      <c r="A1663" s="109" t="n">
        <v>2214</v>
      </c>
      <c r="B1663" s="222">
        <f>HYPERLINK("https://mocostore.moco.co.id/catalog/"&amp;AB2223,"Klik Disini")</f>
        <v/>
      </c>
      <c r="C1663" s="223" t="inlineStr">
        <is>
          <t>Kristen dalam Dunia Politik: Bagaimana Harus Bersikap?</t>
        </is>
      </c>
      <c r="D1663" s="223" t="n"/>
      <c r="E1663" s="223" t="inlineStr">
        <is>
          <t>Radiani Kalvari, S.Pd.K., Leni Marlin S. Lase, S.S., Martha Kaesarina, S.I.Kom., Vicky Johanna Delarosa, Nandhes Adi Firmanto, Pambudi Pulosari, S.Sos, M.A.C.E., dan Pdm. P. Budi Raharjo.</t>
        </is>
      </c>
      <c r="F1663" s="223" t="n"/>
      <c r="G1663" s="223" t="inlineStr">
        <is>
          <t>978-623-5830-77-3</t>
        </is>
      </c>
      <c r="H1663" s="223" t="inlineStr">
        <is>
          <t>Agama Kristen</t>
        </is>
      </c>
      <c r="I1663" s="258" t="inlineStr">
        <is>
          <t>Perguruan Tinggi</t>
        </is>
      </c>
      <c r="J1663" s="186" t="inlineStr">
        <is>
          <t>009.16</t>
        </is>
      </c>
      <c r="K1663" s="223" t="inlineStr">
        <is>
          <t>Edisi Ke-1</t>
        </is>
      </c>
      <c r="L1663" s="264" t="n"/>
      <c r="M1663" s="265" t="inlineStr">
        <is>
          <t>Tidak Tersedia</t>
        </is>
      </c>
      <c r="N1663" s="223" t="inlineStr">
        <is>
          <t>Indonesia</t>
        </is>
      </c>
      <c r="O1663" s="223" t="inlineStr">
        <is>
          <t>Bukan fiksi</t>
        </is>
      </c>
      <c r="P1663" s="260" t="inlineStr">
        <is>
          <t>Tidak Tersedia</t>
        </is>
      </c>
      <c r="Q1663" s="260" t="n">
        <v>2021</v>
      </c>
      <c r="R1663" s="223" t="inlineStr">
        <is>
          <t>Pustaka Referensi</t>
        </is>
      </c>
      <c r="S1663" s="223" t="inlineStr">
        <is>
          <t>Andi Offset CV</t>
        </is>
      </c>
      <c r="T1663" s="223" t="inlineStr">
        <is>
          <t>Lokal</t>
        </is>
      </c>
      <c r="U1663" s="261" t="n">
        <v>67</v>
      </c>
      <c r="V1663" s="86" t="inlineStr">
        <is>
          <t>pdf</t>
        </is>
      </c>
      <c r="W1663" s="223" t="inlineStr">
        <is>
          <t>2.1 MB</t>
        </is>
      </c>
      <c r="X166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63" s="262" t="n">
        <v>60000</v>
      </c>
      <c r="Z1663" s="226" t="n"/>
      <c r="AA1663" s="241">
        <f>Y2223*Z2223</f>
        <v/>
      </c>
      <c r="AB1663" s="237" t="inlineStr">
        <is>
          <t>1cf1524d-a0cf-4f04-999e-eb8f446645af</t>
        </is>
      </c>
    </row>
    <row r="1664" ht="15" customHeight="1" s="283">
      <c r="A1664" s="109" t="n">
        <v>2216</v>
      </c>
      <c r="B1664" s="222">
        <f>HYPERLINK("https://mocostore.moco.co.id/catalog/"&amp;AB2225,"Klik Disini")</f>
        <v/>
      </c>
      <c r="C1664" s="223" t="inlineStr">
        <is>
          <t>Kotak Skinner</t>
        </is>
      </c>
      <c r="D1664" s="223" t="n"/>
      <c r="E1664" s="223" t="inlineStr">
        <is>
          <t>Benni E.Matindas</t>
        </is>
      </c>
      <c r="F1664" s="223" t="n"/>
      <c r="G1664" s="223" t="inlineStr">
        <is>
          <t>978-623-5830-76-6</t>
        </is>
      </c>
      <c r="H1664" s="223" t="inlineStr">
        <is>
          <t>Agama Kristen</t>
        </is>
      </c>
      <c r="I1664" s="258" t="inlineStr">
        <is>
          <t>Perguruan Tinggi</t>
        </is>
      </c>
      <c r="J1664" s="186" t="inlineStr">
        <is>
          <t>009.16</t>
        </is>
      </c>
      <c r="K1664" s="223" t="inlineStr">
        <is>
          <t>Edisi Ke-1</t>
        </is>
      </c>
      <c r="L1664" s="264" t="n"/>
      <c r="M1664" s="265" t="inlineStr">
        <is>
          <t>Tidak Tersedia</t>
        </is>
      </c>
      <c r="N1664" s="223" t="inlineStr">
        <is>
          <t>Indonesia</t>
        </is>
      </c>
      <c r="O1664" s="223" t="inlineStr">
        <is>
          <t>Bukan fiksi</t>
        </is>
      </c>
      <c r="P1664" s="260" t="inlineStr">
        <is>
          <t>Tidak Tersedia</t>
        </is>
      </c>
      <c r="Q1664" s="260" t="n">
        <v>2021</v>
      </c>
      <c r="R1664" s="223" t="inlineStr">
        <is>
          <t>Pustaka Referensi</t>
        </is>
      </c>
      <c r="S1664" s="223" t="inlineStr">
        <is>
          <t>Andi Offset CV</t>
        </is>
      </c>
      <c r="T1664" s="223" t="inlineStr">
        <is>
          <t>Lokal</t>
        </is>
      </c>
      <c r="U1664" s="261" t="n">
        <v>64</v>
      </c>
      <c r="V1664" s="86" t="inlineStr">
        <is>
          <t>pdf</t>
        </is>
      </c>
      <c r="W1664" s="223" t="inlineStr">
        <is>
          <t>3.2 MB</t>
        </is>
      </c>
      <c r="X1664"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664" s="262" t="n">
        <v>60000</v>
      </c>
      <c r="Z1664" s="226" t="n"/>
      <c r="AA1664" s="241">
        <f>Y2225*Z2225</f>
        <v/>
      </c>
      <c r="AB1664" s="237" t="inlineStr">
        <is>
          <t>47c9fc78-c1b2-4d00-9bf5-6538edfc1550</t>
        </is>
      </c>
    </row>
    <row r="1665" ht="15" customHeight="1" s="283">
      <c r="A1665" s="109" t="n">
        <v>2217</v>
      </c>
      <c r="B1665" s="222">
        <f>HYPERLINK("https://mocostore.moco.co.id/catalog/"&amp;AB2226,"Klik Disini")</f>
        <v/>
      </c>
      <c r="C1665" s="223" t="inlineStr">
        <is>
          <t>Kopi Warisan</t>
        </is>
      </c>
      <c r="D1665" s="223" t="n"/>
      <c r="E1665" s="223" t="inlineStr">
        <is>
          <t>Radiani Kalvari, S.Pd.K., Leni Marlin S. Lase, S.S., Martha Kaesarina, S.I.Kom., Vicky Johanna Delarosa, Nandhes Adi Firmanto, Pambudi Pulosari, S.Sos, M.A.C.E., dan Pdm. P. Budi Raharjo.</t>
        </is>
      </c>
      <c r="F1665" s="223" t="n"/>
      <c r="G1665" s="223" t="inlineStr">
        <is>
          <t>978-623-314-104-8</t>
        </is>
      </c>
      <c r="H1665" s="223" t="inlineStr">
        <is>
          <t>Agama Kristen</t>
        </is>
      </c>
      <c r="I1665" s="258" t="inlineStr">
        <is>
          <t>Perguruan Tinggi</t>
        </is>
      </c>
      <c r="J1665" s="186" t="inlineStr">
        <is>
          <t>009.16</t>
        </is>
      </c>
      <c r="K1665" s="223" t="inlineStr">
        <is>
          <t>Edisi Ke-1</t>
        </is>
      </c>
      <c r="L1665" s="264" t="n"/>
      <c r="M1665" s="265" t="inlineStr">
        <is>
          <t>Tidak Tersedia</t>
        </is>
      </c>
      <c r="N1665" s="223" t="inlineStr">
        <is>
          <t>Indonesia</t>
        </is>
      </c>
      <c r="O1665" s="223" t="inlineStr">
        <is>
          <t>Bukan fiksi</t>
        </is>
      </c>
      <c r="P1665" s="260" t="inlineStr">
        <is>
          <t>Tidak Tersedia</t>
        </is>
      </c>
      <c r="Q1665" s="260" t="n">
        <v>2021</v>
      </c>
      <c r="R1665" s="223" t="inlineStr">
        <is>
          <t>PBMR Andi</t>
        </is>
      </c>
      <c r="S1665" s="223" t="inlineStr">
        <is>
          <t>Andi Offset CV</t>
        </is>
      </c>
      <c r="T1665" s="223" t="inlineStr">
        <is>
          <t>Lokal</t>
        </is>
      </c>
      <c r="U1665" s="261" t="n">
        <v>77</v>
      </c>
      <c r="V1665" s="86" t="inlineStr">
        <is>
          <t>pdf</t>
        </is>
      </c>
      <c r="W1665" s="223" t="inlineStr">
        <is>
          <t>2.4 MB</t>
        </is>
      </c>
      <c r="X1665"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665" s="262" t="n">
        <v>60000</v>
      </c>
      <c r="Z1665" s="226" t="n"/>
      <c r="AA1665" s="241">
        <f>Y2226*Z2226</f>
        <v/>
      </c>
      <c r="AB1665" s="237" t="inlineStr">
        <is>
          <t>b3f53685-92fb-4d6f-b3dd-1163e2f9ac0b</t>
        </is>
      </c>
    </row>
    <row r="1666" ht="15" customHeight="1" s="283">
      <c r="A1666" s="109" t="n">
        <v>2218</v>
      </c>
      <c r="B1666" s="222">
        <f>HYPERLINK("https://mocostore.moco.co.id/catalog/"&amp;AB2227,"Klik Disini")</f>
        <v/>
      </c>
      <c r="C1666" s="223" t="inlineStr">
        <is>
          <t>Kontroversi "Anjay"</t>
        </is>
      </c>
      <c r="D1666" s="223" t="n"/>
      <c r="E1666" s="223" t="inlineStr">
        <is>
          <t>Pdt. Roynald Stefly Mumekh, S.Th</t>
        </is>
      </c>
      <c r="F1666" s="223" t="n"/>
      <c r="G1666" s="223" t="inlineStr">
        <is>
          <t>978-623-7851-54-7</t>
        </is>
      </c>
      <c r="H1666" s="223" t="inlineStr">
        <is>
          <t>Agama Kristen</t>
        </is>
      </c>
      <c r="I1666" s="258" t="inlineStr">
        <is>
          <t>Perguruan Tinggi</t>
        </is>
      </c>
      <c r="J1666" s="186" t="inlineStr">
        <is>
          <t>009.16</t>
        </is>
      </c>
      <c r="K1666" s="223" t="inlineStr">
        <is>
          <t>Edisi Ke-1</t>
        </is>
      </c>
      <c r="L1666" s="264" t="n"/>
      <c r="M1666" s="265" t="inlineStr">
        <is>
          <t>Tidak Tersedia</t>
        </is>
      </c>
      <c r="N1666" s="223" t="inlineStr">
        <is>
          <t>Indonesia</t>
        </is>
      </c>
      <c r="O1666" s="223" t="inlineStr">
        <is>
          <t>Bukan fiksi</t>
        </is>
      </c>
      <c r="P1666" s="260" t="inlineStr">
        <is>
          <t>Tidak Tersedia</t>
        </is>
      </c>
      <c r="Q1666" s="260" t="n">
        <v>2021</v>
      </c>
      <c r="R1666" s="223" t="inlineStr">
        <is>
          <t>Lautan Pustaka</t>
        </is>
      </c>
      <c r="S1666" s="223" t="inlineStr">
        <is>
          <t>Andi Offset CV</t>
        </is>
      </c>
      <c r="T1666" s="223" t="inlineStr">
        <is>
          <t>Lokal</t>
        </is>
      </c>
      <c r="U1666" s="261" t="n">
        <v>83</v>
      </c>
      <c r="V1666" s="86" t="inlineStr">
        <is>
          <t>pdf</t>
        </is>
      </c>
      <c r="W1666" s="223" t="inlineStr">
        <is>
          <t>2.9 MB</t>
        </is>
      </c>
      <c r="X1666"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1666" s="262" t="n">
        <v>60000</v>
      </c>
      <c r="Z1666" s="226" t="n"/>
      <c r="AA1666" s="241">
        <f>Y2227*Z2227</f>
        <v/>
      </c>
      <c r="AB1666" s="237" t="inlineStr">
        <is>
          <t>dc775160-406b-49d0-b9a2-48a9cdf53156</t>
        </is>
      </c>
    </row>
    <row r="1667" ht="15" customHeight="1" s="283">
      <c r="A1667" s="109" t="n">
        <v>2219</v>
      </c>
      <c r="B1667" s="222">
        <f>HYPERLINK("https://mocostore.moco.co.id/catalog/"&amp;AB2228,"Klik Disini")</f>
        <v/>
      </c>
      <c r="C1667" s="223" t="inlineStr">
        <is>
          <t>Konsultasi Hak Cipta</t>
        </is>
      </c>
      <c r="D1667" s="223" t="n"/>
      <c r="E1667" s="223" t="inlineStr">
        <is>
          <t>Radiani Kalvari, S.Pd.K., Leni Marlin S. Lase, S.S., Martha Kaesarina, S.I.Kom., Vicky Johanna Delarosa, Nandhes Adi Firmanto, Pambudi Pulosari, S.Sos, M.A.C.E., dan Pdm. P. Budi Raharjo.</t>
        </is>
      </c>
      <c r="F1667" s="223" t="n"/>
      <c r="G1667" s="223" t="inlineStr">
        <is>
          <t>978-623-5830-75-9</t>
        </is>
      </c>
      <c r="H1667" s="223" t="inlineStr">
        <is>
          <t>Agama Kristen</t>
        </is>
      </c>
      <c r="I1667" s="258" t="inlineStr">
        <is>
          <t>Perguruan Tinggi</t>
        </is>
      </c>
      <c r="J1667" s="186" t="inlineStr">
        <is>
          <t>009.16</t>
        </is>
      </c>
      <c r="K1667" s="223" t="inlineStr">
        <is>
          <t>Edisi Ke-1</t>
        </is>
      </c>
      <c r="L1667" s="264" t="n"/>
      <c r="M1667" s="265" t="inlineStr">
        <is>
          <t>Tidak Tersedia</t>
        </is>
      </c>
      <c r="N1667" s="223" t="inlineStr">
        <is>
          <t>Indonesia</t>
        </is>
      </c>
      <c r="O1667" s="223" t="inlineStr">
        <is>
          <t>Bukan fiksi</t>
        </is>
      </c>
      <c r="P1667" s="260" t="inlineStr">
        <is>
          <t>Tidak Tersedia</t>
        </is>
      </c>
      <c r="Q1667" s="260" t="n">
        <v>2021</v>
      </c>
      <c r="R1667" s="223" t="inlineStr">
        <is>
          <t>Pustaka Referensi</t>
        </is>
      </c>
      <c r="S1667" s="223" t="inlineStr">
        <is>
          <t>Andi Offset CV</t>
        </is>
      </c>
      <c r="T1667" s="223" t="inlineStr">
        <is>
          <t>Lokal</t>
        </is>
      </c>
      <c r="U1667" s="261" t="n">
        <v>93</v>
      </c>
      <c r="V1667" s="86" t="inlineStr">
        <is>
          <t>pdf</t>
        </is>
      </c>
      <c r="W1667" s="223" t="inlineStr">
        <is>
          <t>2.1 MB</t>
        </is>
      </c>
      <c r="X1667"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67" s="262" t="n">
        <v>60000</v>
      </c>
      <c r="Z1667" s="226" t="n"/>
      <c r="AA1667" s="241">
        <f>Y2228*Z2228</f>
        <v/>
      </c>
      <c r="AB1667" s="237" t="inlineStr">
        <is>
          <t>6818ee3e-d497-442c-8452-11f2c97ad289</t>
        </is>
      </c>
    </row>
    <row r="1668" ht="15" customHeight="1" s="283">
      <c r="A1668" s="109" t="n">
        <v>2220</v>
      </c>
      <c r="B1668" s="222">
        <f>HYPERLINK("https://mocostore.moco.co.id/catalog/"&amp;AB2229,"Klik Disini")</f>
        <v/>
      </c>
      <c r="C1668" s="223" t="inlineStr">
        <is>
          <t>Konser Doa Requiem di Gereja St. Antonius Padua</t>
        </is>
      </c>
      <c r="D1668" s="223" t="n"/>
      <c r="E1668" s="223" t="inlineStr">
        <is>
          <t>Radiani Kalvari, S.Pd.K., Leni Marlin S. Lase, S.S., Martha Kaesarina, S.I.Kom., Vicky Johanna Delarosa, Nandhes Adi Firmanto, Pambudi Pulosari, S.Sos, M.A.C.E., dan Pdm. P. Budi Raharjo.</t>
        </is>
      </c>
      <c r="F1668" s="223" t="n"/>
      <c r="G1668" s="223" t="inlineStr">
        <is>
          <t>978-623-5830-74-2</t>
        </is>
      </c>
      <c r="H1668" s="223" t="inlineStr">
        <is>
          <t>Agama Kristen</t>
        </is>
      </c>
      <c r="I1668" s="258" t="inlineStr">
        <is>
          <t>Perguruan Tinggi</t>
        </is>
      </c>
      <c r="J1668" s="186" t="inlineStr">
        <is>
          <t>009.16</t>
        </is>
      </c>
      <c r="K1668" s="223" t="inlineStr">
        <is>
          <t>Edisi Ke-1</t>
        </is>
      </c>
      <c r="L1668" s="264" t="n"/>
      <c r="M1668" s="265" t="inlineStr">
        <is>
          <t>Tidak Tersedia</t>
        </is>
      </c>
      <c r="N1668" s="223" t="inlineStr">
        <is>
          <t>Indonesia</t>
        </is>
      </c>
      <c r="O1668" s="223" t="inlineStr">
        <is>
          <t>Bukan fiksi</t>
        </is>
      </c>
      <c r="P1668" s="260" t="inlineStr">
        <is>
          <t>Tidak Tersedia</t>
        </is>
      </c>
      <c r="Q1668" s="260" t="n">
        <v>2021</v>
      </c>
      <c r="R1668" s="223" t="inlineStr">
        <is>
          <t>Pustaka Referensi</t>
        </is>
      </c>
      <c r="S1668" s="223" t="inlineStr">
        <is>
          <t>Andi Offset CV</t>
        </is>
      </c>
      <c r="T1668" s="223" t="inlineStr">
        <is>
          <t>Lokal</t>
        </is>
      </c>
      <c r="U1668" s="261" t="n">
        <v>113</v>
      </c>
      <c r="V1668" s="86" t="inlineStr">
        <is>
          <t>pdf</t>
        </is>
      </c>
      <c r="W1668" s="223" t="inlineStr">
        <is>
          <t>3.5 MB</t>
        </is>
      </c>
      <c r="X1668"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68" s="262" t="n">
        <v>60000</v>
      </c>
      <c r="Z1668" s="226" t="n"/>
      <c r="AA1668" s="241">
        <f>Y2229*Z2229</f>
        <v/>
      </c>
      <c r="AB1668" s="237" t="inlineStr">
        <is>
          <t>790a215c-4c0e-4fbb-ae52-608ceb0c22bb</t>
        </is>
      </c>
    </row>
    <row r="1669" ht="15" customHeight="1" s="283">
      <c r="A1669" s="109" t="n">
        <v>2221</v>
      </c>
      <c r="B1669" s="222">
        <f>HYPERLINK("https://mocostore.moco.co.id/catalog/"&amp;AB2230,"Klik Disini")</f>
        <v/>
      </c>
      <c r="C1669" s="223" t="inlineStr">
        <is>
          <t>Konseling Pranikah, Siapkan Umat Masuki Pernikahan</t>
        </is>
      </c>
      <c r="D1669" s="223" t="n"/>
      <c r="E1669" s="223" t="inlineStr">
        <is>
          <t>Radiani Kalvari, S.Pd.K., Leni Marlin S. Lase, S.S., Martha Kaesarina, S.I.Kom., Vicky Johanna Delarosa, Nandhes Adi Firmanto, Pambudi Pulosari, S.Sos, M.A.C.E., dan Pdm. P. Budi Raharjo.</t>
        </is>
      </c>
      <c r="F1669" s="223" t="n"/>
      <c r="G1669" s="223" t="inlineStr">
        <is>
          <t>978-623-5830-73-5</t>
        </is>
      </c>
      <c r="H1669" s="223" t="inlineStr">
        <is>
          <t>Agama Kristen</t>
        </is>
      </c>
      <c r="I1669" s="258" t="inlineStr">
        <is>
          <t>Perguruan Tinggi</t>
        </is>
      </c>
      <c r="J1669" s="186" t="inlineStr">
        <is>
          <t>009.16</t>
        </is>
      </c>
      <c r="K1669" s="223" t="inlineStr">
        <is>
          <t>Edisi Ke-1</t>
        </is>
      </c>
      <c r="L1669" s="264" t="n"/>
      <c r="M1669" s="265" t="inlineStr">
        <is>
          <t>Tidak Tersedia</t>
        </is>
      </c>
      <c r="N1669" s="223" t="inlineStr">
        <is>
          <t>Indonesia</t>
        </is>
      </c>
      <c r="O1669" s="223" t="inlineStr">
        <is>
          <t>Bukan fiksi</t>
        </is>
      </c>
      <c r="P1669" s="260" t="inlineStr">
        <is>
          <t>Tidak Tersedia</t>
        </is>
      </c>
      <c r="Q1669" s="260" t="n">
        <v>2021</v>
      </c>
      <c r="R1669" s="223" t="inlineStr">
        <is>
          <t>Pustaka Referensi</t>
        </is>
      </c>
      <c r="S1669" s="223" t="inlineStr">
        <is>
          <t>Andi Offset CV</t>
        </is>
      </c>
      <c r="T1669" s="223" t="inlineStr">
        <is>
          <t>Lokal</t>
        </is>
      </c>
      <c r="U1669" s="261" t="n">
        <v>71</v>
      </c>
      <c r="V1669" s="86" t="inlineStr">
        <is>
          <t>pdf</t>
        </is>
      </c>
      <c r="W1669" s="223" t="inlineStr">
        <is>
          <t>1.5 MB</t>
        </is>
      </c>
      <c r="X166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69" s="262" t="n">
        <v>60000</v>
      </c>
      <c r="Z1669" s="226" t="n"/>
      <c r="AA1669" s="241">
        <f>Y2230*Z2230</f>
        <v/>
      </c>
      <c r="AB1669" s="237" t="inlineStr">
        <is>
          <t>e6caf65b-b3dc-47e1-9a67-b8f416f40336</t>
        </is>
      </c>
    </row>
    <row r="1670" ht="15" customHeight="1" s="283">
      <c r="A1670" s="109" t="n">
        <v>2222</v>
      </c>
      <c r="B1670" s="222">
        <f>HYPERLINK("https://mocostore.moco.co.id/catalog/"&amp;AB2231,"Klik Disini")</f>
        <v/>
      </c>
      <c r="C1670" s="223" t="inlineStr">
        <is>
          <t>Kompak Berbuat Baik</t>
        </is>
      </c>
      <c r="D1670" s="223" t="n"/>
      <c r="E1670" s="223" t="inlineStr">
        <is>
          <t>Niken Maria Simarmata</t>
        </is>
      </c>
      <c r="F1670" s="223" t="n"/>
      <c r="G1670" s="223" t="inlineStr">
        <is>
          <t>978-623-8117-05-5</t>
        </is>
      </c>
      <c r="H1670" s="223" t="inlineStr">
        <is>
          <t>Agama Kristen</t>
        </is>
      </c>
      <c r="I1670" s="258" t="inlineStr">
        <is>
          <t>Perguruan Tinggi</t>
        </is>
      </c>
      <c r="J1670" s="186" t="inlineStr">
        <is>
          <t>009.16</t>
        </is>
      </c>
      <c r="K1670" s="223" t="inlineStr">
        <is>
          <t>Edisi Ke-1</t>
        </is>
      </c>
      <c r="L1670" s="264" t="n"/>
      <c r="M1670" s="265" t="inlineStr">
        <is>
          <t>Tidak Tersedia</t>
        </is>
      </c>
      <c r="N1670" s="223" t="inlineStr">
        <is>
          <t>Indonesia</t>
        </is>
      </c>
      <c r="O1670" s="223" t="inlineStr">
        <is>
          <t>Bukan fiksi</t>
        </is>
      </c>
      <c r="P1670" s="260" t="inlineStr">
        <is>
          <t>Tidak Tersedia</t>
        </is>
      </c>
      <c r="Q1670" s="260" t="n">
        <v>2021</v>
      </c>
      <c r="R1670" s="223" t="inlineStr">
        <is>
          <t>Cahaya Harapan</t>
        </is>
      </c>
      <c r="S1670" s="223" t="inlineStr">
        <is>
          <t>Andi Offset CV</t>
        </is>
      </c>
      <c r="T1670" s="223" t="inlineStr">
        <is>
          <t>Lokal</t>
        </is>
      </c>
      <c r="U1670" s="261" t="n">
        <v>63</v>
      </c>
      <c r="V1670" s="86" t="inlineStr">
        <is>
          <t>pdf</t>
        </is>
      </c>
      <c r="W1670" s="223" t="inlineStr">
        <is>
          <t>1.4 MB</t>
        </is>
      </c>
      <c r="X1670"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670" s="262" t="n">
        <v>60000</v>
      </c>
      <c r="Z1670" s="226" t="n"/>
      <c r="AA1670" s="241">
        <f>Y2231*Z2231</f>
        <v/>
      </c>
      <c r="AB1670" s="237" t="inlineStr">
        <is>
          <t>b612c860-fa9b-4291-abe4-707d8150091d</t>
        </is>
      </c>
    </row>
    <row r="1671" ht="15" customHeight="1" s="283">
      <c r="A1671" s="109" t="n">
        <v>2223</v>
      </c>
      <c r="B1671" s="222">
        <f>HYPERLINK("https://mocostore.moco.co.id/catalog/"&amp;AB2232,"Klik Disini")</f>
        <v/>
      </c>
      <c r="C1671" s="223" t="inlineStr">
        <is>
          <t>Firman Tuhan &amp; Kehidupan Kita</t>
        </is>
      </c>
      <c r="D1671" s="223" t="n"/>
      <c r="E1671" s="223" t="inlineStr">
        <is>
          <t>Radiani Kalvari, S.Pd.K., Leni Marlin S. Lase, S.S., Martha Kaesarina, S.I.Kom., Vicky Johanna Delarosa, Nandhes Adi Firmanto, Pambudi Pulosari, S.Sos, M.A.C.E., dan Pdm. P. Budi Raharjo.</t>
        </is>
      </c>
      <c r="F1671" s="223" t="n"/>
      <c r="G1671" s="223" t="inlineStr">
        <is>
          <t>978-623-5830-56-8</t>
        </is>
      </c>
      <c r="H1671" s="223" t="inlineStr">
        <is>
          <t>Agama Kristen</t>
        </is>
      </c>
      <c r="I1671" s="258" t="inlineStr">
        <is>
          <t>Perguruan Tinggi</t>
        </is>
      </c>
      <c r="J1671" s="186" t="inlineStr">
        <is>
          <t>009.16</t>
        </is>
      </c>
      <c r="K1671" s="264" t="inlineStr">
        <is>
          <t>Edisi Ke-1</t>
        </is>
      </c>
      <c r="L1671" s="264" t="n"/>
      <c r="M1671" s="259" t="inlineStr">
        <is>
          <t>Tidak Tersedia</t>
        </is>
      </c>
      <c r="N1671" s="223" t="inlineStr">
        <is>
          <t>Indonesia</t>
        </is>
      </c>
      <c r="O1671" s="223" t="inlineStr">
        <is>
          <t>Bukan fiksi</t>
        </is>
      </c>
      <c r="P1671" s="260" t="inlineStr">
        <is>
          <t>Tidak Tersedia</t>
        </is>
      </c>
      <c r="Q1671" s="260" t="n">
        <v>2021</v>
      </c>
      <c r="R1671" s="223" t="inlineStr">
        <is>
          <t>Pustaka Referensi</t>
        </is>
      </c>
      <c r="S1671" s="223" t="inlineStr">
        <is>
          <t>Andi Offset CV</t>
        </is>
      </c>
      <c r="T1671" s="223" t="inlineStr">
        <is>
          <t>Lokal</t>
        </is>
      </c>
      <c r="U1671" s="261" t="n">
        <v>99</v>
      </c>
      <c r="V1671" s="86" t="inlineStr">
        <is>
          <t>pdf</t>
        </is>
      </c>
      <c r="W1671" s="223" t="inlineStr">
        <is>
          <t>2.1 MB</t>
        </is>
      </c>
      <c r="X1671"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671" s="262" t="n">
        <v>60000</v>
      </c>
      <c r="Z1671" s="226" t="n"/>
      <c r="AA1671" s="241">
        <f>Y2232*Z2232</f>
        <v/>
      </c>
      <c r="AB1671" s="237" t="inlineStr">
        <is>
          <t>5b848cc1-5d30-4948-ace0-e9d87ec8f7b0</t>
        </is>
      </c>
    </row>
    <row r="1672" ht="15" customHeight="1" s="283">
      <c r="A1672" s="109" t="n">
        <v>2224</v>
      </c>
      <c r="B1672" s="222">
        <f>HYPERLINK("https://mocostore.moco.co.id/catalog/"&amp;AB2233,"Klik Disini")</f>
        <v/>
      </c>
      <c r="C1672" s="223" t="inlineStr">
        <is>
          <t>Kisah-kisah Haru Di Tengah Wabah</t>
        </is>
      </c>
      <c r="D1672" s="223" t="n"/>
      <c r="E1672" s="223" t="inlineStr">
        <is>
          <t>Radiani Kalvari, S.Pd.K., Leni Marlin S. Lase, S.S., Martha Kaesarina, S.I.Kom., Vicky Johanna Delarosa, Nandhes Adi Firmanto, Pambudi Pulosari, S.Sos, M.A.C.E., dan Pdm. P. Budi Raharjo.</t>
        </is>
      </c>
      <c r="F1672" s="223" t="n"/>
      <c r="G1672" s="223" t="inlineStr">
        <is>
          <t>978-623-7851-53-0</t>
        </is>
      </c>
      <c r="H1672" s="223" t="inlineStr">
        <is>
          <t>Agama Kristen</t>
        </is>
      </c>
      <c r="I1672" s="258" t="inlineStr">
        <is>
          <t>Perguruan Tinggi</t>
        </is>
      </c>
      <c r="J1672" s="186" t="inlineStr">
        <is>
          <t>009.16</t>
        </is>
      </c>
      <c r="K1672" s="223" t="inlineStr">
        <is>
          <t>Edisi Ke-1</t>
        </is>
      </c>
      <c r="L1672" s="264" t="n"/>
      <c r="M1672" s="265" t="inlineStr">
        <is>
          <t>Tidak Tersedia</t>
        </is>
      </c>
      <c r="N1672" s="223" t="inlineStr">
        <is>
          <t>Indonesia</t>
        </is>
      </c>
      <c r="O1672" s="223" t="inlineStr">
        <is>
          <t>Bukan fiksi</t>
        </is>
      </c>
      <c r="P1672" s="260" t="inlineStr">
        <is>
          <t>Tidak Tersedia</t>
        </is>
      </c>
      <c r="Q1672" s="260" t="n">
        <v>2021</v>
      </c>
      <c r="R1672" s="223" t="inlineStr">
        <is>
          <t>Lautan Pustaka</t>
        </is>
      </c>
      <c r="S1672" s="223" t="inlineStr">
        <is>
          <t>Andi Offset CV</t>
        </is>
      </c>
      <c r="T1672" s="223" t="inlineStr">
        <is>
          <t>Lokal</t>
        </is>
      </c>
      <c r="U1672" s="261" t="n">
        <v>83</v>
      </c>
      <c r="V1672" s="86" t="inlineStr">
        <is>
          <t>pdf</t>
        </is>
      </c>
      <c r="W1672" s="223" t="inlineStr">
        <is>
          <t>4.4 MB</t>
        </is>
      </c>
      <c r="X1672" s="225" t="inlineStr">
        <is>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is>
      </c>
      <c r="Y1672" s="262" t="n">
        <v>60000</v>
      </c>
      <c r="Z1672" s="226" t="n"/>
      <c r="AA1672" s="241">
        <f>Y2233*Z2233</f>
        <v/>
      </c>
      <c r="AB1672" s="237" t="inlineStr">
        <is>
          <t>69af6ce2-3caf-406a-81dc-fcac8506e4b0</t>
        </is>
      </c>
    </row>
    <row r="1673" ht="15" customHeight="1" s="283">
      <c r="A1673" s="109" t="n">
        <v>2225</v>
      </c>
      <c r="B1673" s="222">
        <f>HYPERLINK("https://mocostore.moco.co.id/catalog/"&amp;AB2234,"Klik Disini")</f>
        <v/>
      </c>
      <c r="C1673" s="223" t="inlineStr">
        <is>
          <t>Kisah Mima Saina dan Tole Madna</t>
        </is>
      </c>
      <c r="D1673" s="223" t="n"/>
      <c r="E1673" s="223" t="inlineStr">
        <is>
          <t>Imanuel Kristo</t>
        </is>
      </c>
      <c r="F1673" s="223" t="n"/>
      <c r="G1673" s="223" t="inlineStr">
        <is>
          <t>978-623-314-324-0</t>
        </is>
      </c>
      <c r="H1673" s="223" t="inlineStr">
        <is>
          <t>Agama Kristen</t>
        </is>
      </c>
      <c r="I1673" s="258" t="inlineStr">
        <is>
          <t>Perguruan Tinggi</t>
        </is>
      </c>
      <c r="J1673" s="186" t="inlineStr">
        <is>
          <t>009.16</t>
        </is>
      </c>
      <c r="K1673" s="223" t="inlineStr">
        <is>
          <t>Edisi Ke-1</t>
        </is>
      </c>
      <c r="L1673" s="264" t="n"/>
      <c r="M1673" s="265" t="inlineStr">
        <is>
          <t>Tidak Tersedia</t>
        </is>
      </c>
      <c r="N1673" s="223" t="inlineStr">
        <is>
          <t>Indonesia</t>
        </is>
      </c>
      <c r="O1673" s="223" t="inlineStr">
        <is>
          <t>Bukan fiksi</t>
        </is>
      </c>
      <c r="P1673" s="260" t="inlineStr">
        <is>
          <t>Tidak Tersedia</t>
        </is>
      </c>
      <c r="Q1673" s="260" t="n">
        <v>2021</v>
      </c>
      <c r="R1673" s="223" t="inlineStr">
        <is>
          <t>PBMR Andi</t>
        </is>
      </c>
      <c r="S1673" s="223" t="inlineStr">
        <is>
          <t>Andi Offset CV</t>
        </is>
      </c>
      <c r="T1673" s="223" t="inlineStr">
        <is>
          <t>Lokal</t>
        </is>
      </c>
      <c r="U1673" s="261" t="n">
        <v>61</v>
      </c>
      <c r="V1673" s="86" t="inlineStr">
        <is>
          <t>pdf</t>
        </is>
      </c>
      <c r="W1673" s="223" t="inlineStr">
        <is>
          <t>2.6 MB</t>
        </is>
      </c>
      <c r="X1673" s="225" t="inlineStr">
        <is>
          <t>&lt;p&gt;Buku ini merupakan kumpulan tulisan yang mengangkat masalah-masalah aktual yang sedang dihadapi masyarakat umum. Pemaparannya disajikan dengan sudut pandang rohani dan tidak bersifat informatif tanpa menggurui&lt;/p&gt;</t>
        </is>
      </c>
      <c r="Y1673" s="262" t="n">
        <v>60000</v>
      </c>
      <c r="Z1673" s="226" t="n"/>
      <c r="AA1673" s="241">
        <f>Y2234*Z2234</f>
        <v/>
      </c>
      <c r="AB1673" s="237" t="inlineStr">
        <is>
          <t>c77feb59-5d00-459d-af3c-20e63b928490</t>
        </is>
      </c>
    </row>
    <row r="1674" ht="15" customHeight="1" s="283">
      <c r="A1674" s="109" t="n">
        <v>2226</v>
      </c>
      <c r="B1674" s="222">
        <f>HYPERLINK("https://mocostore.moco.co.id/catalog/"&amp;AB2235,"Klik Disini")</f>
        <v/>
      </c>
      <c r="C1674" s="223" t="inlineStr">
        <is>
          <t>Freedom From Bondage</t>
        </is>
      </c>
      <c r="D1674" s="223" t="n"/>
      <c r="E1674" s="223" t="inlineStr">
        <is>
          <t>Radiani Kalvari, S.Pd.K., Leni Marlin S. Lase, S.S., Martha Kaesarina, S.I.Kom., Vicky Johanna Delarosa, Nandhes Adi Firmanto, Pambudi Pulosari, S.Sos, M.A.C.E., dan Pdm. P. Budi Raharjo.</t>
        </is>
      </c>
      <c r="F1674" s="223" t="n"/>
      <c r="G1674" s="223" t="inlineStr">
        <is>
          <t>978-623-88218-8-4</t>
        </is>
      </c>
      <c r="H1674" s="223" t="inlineStr">
        <is>
          <t>Agama Kristen</t>
        </is>
      </c>
      <c r="I1674" s="258" t="inlineStr">
        <is>
          <t>Perguruan Tinggi</t>
        </is>
      </c>
      <c r="J1674" s="186" t="inlineStr">
        <is>
          <t>009.16</t>
        </is>
      </c>
      <c r="K1674" s="223" t="inlineStr">
        <is>
          <t>Edisi Ke-1</t>
        </is>
      </c>
      <c r="L1674" s="264" t="n"/>
      <c r="M1674" s="265" t="inlineStr">
        <is>
          <t>Tidak Tersedia</t>
        </is>
      </c>
      <c r="N1674" s="223" t="inlineStr">
        <is>
          <t>Indonesia</t>
        </is>
      </c>
      <c r="O1674" s="223" t="inlineStr">
        <is>
          <t>Bukan fiksi</t>
        </is>
      </c>
      <c r="P1674" s="260" t="inlineStr">
        <is>
          <t>Tidak Tersedia</t>
        </is>
      </c>
      <c r="Q1674" s="260" t="n">
        <v>2021</v>
      </c>
      <c r="R1674" s="223" t="inlineStr">
        <is>
          <t>Cahaya Harapan</t>
        </is>
      </c>
      <c r="S1674" s="223" t="inlineStr">
        <is>
          <t>Andi Offset CV</t>
        </is>
      </c>
      <c r="T1674" s="223" t="inlineStr">
        <is>
          <t>Lokal</t>
        </is>
      </c>
      <c r="U1674" s="261" t="n">
        <v>65</v>
      </c>
      <c r="V1674" s="86" t="inlineStr">
        <is>
          <t>pdf</t>
        </is>
      </c>
      <c r="W1674" s="223" t="inlineStr">
        <is>
          <t>3.3 MB</t>
        </is>
      </c>
      <c r="X167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74" s="262" t="n">
        <v>60000</v>
      </c>
      <c r="Z1674" s="226" t="n"/>
      <c r="AA1674" s="241">
        <f>Y2235*Z2235</f>
        <v/>
      </c>
      <c r="AB1674" s="237" t="inlineStr">
        <is>
          <t>0e5af4dd-93e2-457b-8826-2607952c9376</t>
        </is>
      </c>
    </row>
    <row r="1675" ht="15" customHeight="1" s="283">
      <c r="A1675" s="109" t="n">
        <v>2227</v>
      </c>
      <c r="B1675" s="222">
        <f>HYPERLINK("https://mocostore.moco.co.id/catalog/"&amp;AB2236,"Klik Disini")</f>
        <v/>
      </c>
      <c r="C1675" s="223" t="inlineStr">
        <is>
          <t>Ketulusan dalam Relasi</t>
        </is>
      </c>
      <c r="D1675" s="223" t="n"/>
      <c r="E1675" s="223" t="inlineStr">
        <is>
          <t>Imanuel Kristo</t>
        </is>
      </c>
      <c r="F1675" s="223" t="n"/>
      <c r="G1675" s="223" t="inlineStr">
        <is>
          <t>978-623-314-323-3</t>
        </is>
      </c>
      <c r="H1675" s="223" t="inlineStr">
        <is>
          <t>Agama Kristen</t>
        </is>
      </c>
      <c r="I1675" s="258" t="inlineStr">
        <is>
          <t>Perguruan Tinggi</t>
        </is>
      </c>
      <c r="J1675" s="186" t="inlineStr">
        <is>
          <t>009.16</t>
        </is>
      </c>
      <c r="K1675" s="223" t="inlineStr">
        <is>
          <t>Edisi Ke-1</t>
        </is>
      </c>
      <c r="L1675" s="264" t="n"/>
      <c r="M1675" s="265" t="inlineStr">
        <is>
          <t>Tidak Tersedia</t>
        </is>
      </c>
      <c r="N1675" s="223" t="inlineStr">
        <is>
          <t>Indonesia</t>
        </is>
      </c>
      <c r="O1675" s="223" t="inlineStr">
        <is>
          <t>Bukan fiksi</t>
        </is>
      </c>
      <c r="P1675" s="260" t="inlineStr">
        <is>
          <t>Tidak Tersedia</t>
        </is>
      </c>
      <c r="Q1675" s="260" t="n">
        <v>2021</v>
      </c>
      <c r="R1675" s="223" t="inlineStr">
        <is>
          <t>PBMR Andi</t>
        </is>
      </c>
      <c r="S1675" s="223" t="inlineStr">
        <is>
          <t>Andi Offset CV</t>
        </is>
      </c>
      <c r="T1675" s="223" t="inlineStr">
        <is>
          <t>Lokal</t>
        </is>
      </c>
      <c r="U1675" s="261" t="n">
        <v>61</v>
      </c>
      <c r="V1675" s="86" t="inlineStr">
        <is>
          <t>pdf</t>
        </is>
      </c>
      <c r="W1675" s="223" t="inlineStr">
        <is>
          <t>3.3 MB</t>
        </is>
      </c>
      <c r="X1675" s="225" t="inlineStr">
        <is>
          <t>&lt;p&gt;Buku ini merupakan kumpulan tulisan yang mengangkat masalah-masalah aktual yang sedang dihadapi masyarakat umum. Pemaparannya disajikan dengan sudut pandang rohani dan tidak bersifat informatif tanpa menggurui&lt;/p&gt;</t>
        </is>
      </c>
      <c r="Y1675" s="262" t="n">
        <v>60000</v>
      </c>
      <c r="Z1675" s="226" t="n"/>
      <c r="AA1675" s="241">
        <f>Y2236*Z2236</f>
        <v/>
      </c>
      <c r="AB1675" s="237" t="inlineStr">
        <is>
          <t>7c7505dc-f7bb-478b-9340-7ac74ed0ca4c</t>
        </is>
      </c>
    </row>
    <row r="1676" ht="15" customHeight="1" s="283">
      <c r="A1676" s="109" t="n">
        <v>2228</v>
      </c>
      <c r="B1676" s="222">
        <f>HYPERLINK("https://mocostore.moco.co.id/catalog/"&amp;AB2237,"Klik Disini")</f>
        <v/>
      </c>
      <c r="C1676" s="223" t="inlineStr">
        <is>
          <t>Ketika Anak Menghadapi Pengaruh Teman</t>
        </is>
      </c>
      <c r="D1676" s="223" t="n"/>
      <c r="E1676" s="223" t="inlineStr">
        <is>
          <t>Dr. B.S Sidjabat</t>
        </is>
      </c>
      <c r="F1676" s="223" t="n"/>
      <c r="G1676" s="223" t="inlineStr">
        <is>
          <t>978-623-314-322-6</t>
        </is>
      </c>
      <c r="H1676" s="223" t="inlineStr">
        <is>
          <t>Agama Kristen</t>
        </is>
      </c>
      <c r="I1676" s="258" t="inlineStr">
        <is>
          <t>Perguruan Tinggi</t>
        </is>
      </c>
      <c r="J1676" s="186" t="inlineStr">
        <is>
          <t>009.16</t>
        </is>
      </c>
      <c r="K1676" s="223" t="inlineStr">
        <is>
          <t>Edisi Ke-1</t>
        </is>
      </c>
      <c r="L1676" s="264" t="n"/>
      <c r="M1676" s="265" t="inlineStr">
        <is>
          <t>Tidak Tersedia</t>
        </is>
      </c>
      <c r="N1676" s="223" t="inlineStr">
        <is>
          <t>Indonesia</t>
        </is>
      </c>
      <c r="O1676" s="223" t="inlineStr">
        <is>
          <t>Bukan fiksi</t>
        </is>
      </c>
      <c r="P1676" s="260" t="inlineStr">
        <is>
          <t>Tidak Tersedia</t>
        </is>
      </c>
      <c r="Q1676" s="260" t="n">
        <v>2021</v>
      </c>
      <c r="R1676" s="223" t="inlineStr">
        <is>
          <t>PBMR Andi</t>
        </is>
      </c>
      <c r="S1676" s="223" t="inlineStr">
        <is>
          <t>Andi Offset CV</t>
        </is>
      </c>
      <c r="T1676" s="223" t="inlineStr">
        <is>
          <t>Lokal</t>
        </is>
      </c>
      <c r="U1676" s="261" t="n">
        <v>77</v>
      </c>
      <c r="V1676" s="86" t="inlineStr">
        <is>
          <t>pdf</t>
        </is>
      </c>
      <c r="W1676" s="223" t="inlineStr">
        <is>
          <t>2.5 MB</t>
        </is>
      </c>
      <c r="X1676"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676" s="262" t="n">
        <v>60000</v>
      </c>
      <c r="Z1676" s="226" t="n"/>
      <c r="AA1676" s="241">
        <f>Y2237*Z2237</f>
        <v/>
      </c>
      <c r="AB1676" s="237" t="inlineStr">
        <is>
          <t>b98af216-1a23-4bf7-9b30-4e4b092be273</t>
        </is>
      </c>
    </row>
    <row r="1677" ht="15" customHeight="1" s="283">
      <c r="A1677" s="109" t="n">
        <v>2229</v>
      </c>
      <c r="B1677" s="222">
        <f>HYPERLINK("https://mocostore.moco.co.id/catalog/"&amp;AB2238,"Klik Disini")</f>
        <v/>
      </c>
      <c r="C1677" s="223" t="inlineStr">
        <is>
          <t>Keseimbangan Hidup untuk Hidup Sehat</t>
        </is>
      </c>
      <c r="D1677" s="223" t="n"/>
      <c r="E1677" s="223" t="inlineStr">
        <is>
          <t>Radiani Kalvari, S.Pd.K., Leni Marlin S. Lase, S.S., Martha Kaesarina, S.I.Kom., Vicky Johanna Delarosa, Nandhes Adi Firmanto, Pambudi Pulosari, S.Sos, M.A.C.E., dan Pdm. P. Budi Raharjo.</t>
        </is>
      </c>
      <c r="F1677" s="223" t="n"/>
      <c r="G1677" s="223" t="inlineStr">
        <is>
          <t>978-623-314-321-9</t>
        </is>
      </c>
      <c r="H1677" s="223" t="inlineStr">
        <is>
          <t>Agama Kristen</t>
        </is>
      </c>
      <c r="I1677" s="258" t="inlineStr">
        <is>
          <t>Perguruan Tinggi</t>
        </is>
      </c>
      <c r="J1677" s="186" t="inlineStr">
        <is>
          <t>009.16</t>
        </is>
      </c>
      <c r="K1677" s="223" t="inlineStr">
        <is>
          <t>Edisi Ke-1</t>
        </is>
      </c>
      <c r="L1677" s="264" t="n"/>
      <c r="M1677" s="265" t="inlineStr">
        <is>
          <t>Tidak Tersedia</t>
        </is>
      </c>
      <c r="N1677" s="223" t="inlineStr">
        <is>
          <t>Indonesia</t>
        </is>
      </c>
      <c r="O1677" s="223" t="inlineStr">
        <is>
          <t>Bukan fiksi</t>
        </is>
      </c>
      <c r="P1677" s="260" t="inlineStr">
        <is>
          <t>Tidak Tersedia</t>
        </is>
      </c>
      <c r="Q1677" s="260" t="n">
        <v>2021</v>
      </c>
      <c r="R1677" s="223" t="inlineStr">
        <is>
          <t>PBMR Andi</t>
        </is>
      </c>
      <c r="S1677" s="223" t="inlineStr">
        <is>
          <t>Andi Offset CV</t>
        </is>
      </c>
      <c r="T1677" s="223" t="inlineStr">
        <is>
          <t>Lokal</t>
        </is>
      </c>
      <c r="U1677" s="261" t="n">
        <v>87</v>
      </c>
      <c r="V1677" s="86" t="inlineStr">
        <is>
          <t>pdf</t>
        </is>
      </c>
      <c r="W1677" s="223" t="inlineStr">
        <is>
          <t>3.2 MB</t>
        </is>
      </c>
      <c r="X1677"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1677" s="262" t="n">
        <v>60000</v>
      </c>
      <c r="Z1677" s="226" t="n"/>
      <c r="AA1677" s="241">
        <f>Y2238*Z2238</f>
        <v/>
      </c>
      <c r="AB1677" s="237" t="inlineStr">
        <is>
          <t>72dbb0c9-6faa-4b9e-9600-6531d3641c40</t>
        </is>
      </c>
    </row>
    <row r="1678" ht="15" customHeight="1" s="283">
      <c r="A1678" s="109" t="n">
        <v>2230</v>
      </c>
      <c r="B1678" s="222">
        <f>HYPERLINK("https://mocostore.moco.co.id/catalog/"&amp;AB2239,"Klik Disini")</f>
        <v/>
      </c>
      <c r="C1678" s="223" t="inlineStr">
        <is>
          <t>Gaduh-gaduh Pendekar Mimbar</t>
        </is>
      </c>
      <c r="D1678" s="223" t="n"/>
      <c r="E1678" s="223" t="inlineStr">
        <is>
          <t>Nandhes Adi F, Martha Kaesarina, Leni MS Lase, Radiani kalvari, Vicky J Delarosa, Pambudi Pulosari</t>
        </is>
      </c>
      <c r="F1678" s="223" t="n"/>
      <c r="G1678" s="223" t="inlineStr">
        <is>
          <t>978-623-314-304-2</t>
        </is>
      </c>
      <c r="H1678" s="223" t="inlineStr">
        <is>
          <t>Agama Kristen</t>
        </is>
      </c>
      <c r="I1678" s="258" t="inlineStr">
        <is>
          <t>Perguruan Tinggi</t>
        </is>
      </c>
      <c r="J1678" s="186" t="inlineStr">
        <is>
          <t>009.16</t>
        </is>
      </c>
      <c r="K1678" s="223" t="inlineStr">
        <is>
          <t>Edisi Ke-1</t>
        </is>
      </c>
      <c r="L1678" s="264" t="n"/>
      <c r="M1678" s="265" t="inlineStr">
        <is>
          <t>Tidak Tersedia</t>
        </is>
      </c>
      <c r="N1678" s="223" t="inlineStr">
        <is>
          <t>Indonesia</t>
        </is>
      </c>
      <c r="O1678" s="223" t="inlineStr">
        <is>
          <t>Bukan fiksi</t>
        </is>
      </c>
      <c r="P1678" s="260" t="inlineStr">
        <is>
          <t>Tidak Tersedia</t>
        </is>
      </c>
      <c r="Q1678" s="260" t="n">
        <v>2021</v>
      </c>
      <c r="R1678" s="223" t="inlineStr">
        <is>
          <t>PBMR Andi</t>
        </is>
      </c>
      <c r="S1678" s="223" t="inlineStr">
        <is>
          <t>Andi Offset CV</t>
        </is>
      </c>
      <c r="T1678" s="223" t="inlineStr">
        <is>
          <t>Lokal</t>
        </is>
      </c>
      <c r="U1678" s="261" t="n">
        <v>140</v>
      </c>
      <c r="V1678" s="86" t="inlineStr">
        <is>
          <t>pdf</t>
        </is>
      </c>
      <c r="W1678" s="223" t="inlineStr">
        <is>
          <t>3.0 MB</t>
        </is>
      </c>
      <c r="X167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78" s="262" t="n">
        <v>60000</v>
      </c>
      <c r="Z1678" s="226" t="n"/>
      <c r="AA1678" s="241">
        <f>Y2239*Z2239</f>
        <v/>
      </c>
      <c r="AB1678" s="237" t="inlineStr">
        <is>
          <t>454bb87f-fdf2-4555-b90a-2548fc239dc6</t>
        </is>
      </c>
    </row>
    <row r="1679" ht="15" customHeight="1" s="283">
      <c r="A1679" s="109" t="n">
        <v>2231</v>
      </c>
      <c r="B1679" s="222">
        <f>HYPERLINK("https://mocostore.moco.co.id/catalog/"&amp;AB2240,"Klik Disini")</f>
        <v/>
      </c>
      <c r="C1679" s="223" t="inlineStr">
        <is>
          <t>Kesalahan Proses Penciptaan</t>
        </is>
      </c>
      <c r="D1679" s="223" t="n"/>
      <c r="E1679" s="223" t="inlineStr">
        <is>
          <t>Pdt. Dr. Noor Anggraito</t>
        </is>
      </c>
      <c r="F1679" s="223" t="n"/>
      <c r="G1679" s="223" t="inlineStr">
        <is>
          <t>978-623-8117-04-8</t>
        </is>
      </c>
      <c r="H1679" s="223" t="inlineStr">
        <is>
          <t>Agama Kristen</t>
        </is>
      </c>
      <c r="I1679" s="258" t="inlineStr">
        <is>
          <t>Perguruan Tinggi</t>
        </is>
      </c>
      <c r="J1679" s="186" t="inlineStr">
        <is>
          <t>009.16</t>
        </is>
      </c>
      <c r="K1679" s="223" t="inlineStr">
        <is>
          <t>Edisi Ke-1</t>
        </is>
      </c>
      <c r="L1679" s="264" t="n"/>
      <c r="M1679" s="265" t="inlineStr">
        <is>
          <t>Tidak Tersedia</t>
        </is>
      </c>
      <c r="N1679" s="223" t="inlineStr">
        <is>
          <t>Indonesia</t>
        </is>
      </c>
      <c r="O1679" s="223" t="inlineStr">
        <is>
          <t>Bukan fiksi</t>
        </is>
      </c>
      <c r="P1679" s="260" t="inlineStr">
        <is>
          <t>Tidak Tersedia</t>
        </is>
      </c>
      <c r="Q1679" s="260" t="n">
        <v>2021</v>
      </c>
      <c r="R1679" s="223" t="inlineStr">
        <is>
          <t>Cahaya Harapan</t>
        </is>
      </c>
      <c r="S1679" s="223" t="inlineStr">
        <is>
          <t>Andi Offset CV</t>
        </is>
      </c>
      <c r="T1679" s="223" t="inlineStr">
        <is>
          <t>Lokal</t>
        </is>
      </c>
      <c r="U1679" s="261" t="n">
        <v>76</v>
      </c>
      <c r="V1679" s="86" t="inlineStr">
        <is>
          <t>pdf</t>
        </is>
      </c>
      <c r="W1679" s="223" t="inlineStr">
        <is>
          <t>4.9 MB</t>
        </is>
      </c>
      <c r="X1679"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679" s="262" t="n">
        <v>60000</v>
      </c>
      <c r="Z1679" s="226" t="n"/>
      <c r="AA1679" s="241">
        <f>Y2240*Z2240</f>
        <v/>
      </c>
      <c r="AB1679" s="237" t="inlineStr">
        <is>
          <t>76b79433-dbe9-4958-942b-88a2434e6737</t>
        </is>
      </c>
    </row>
    <row r="1680" ht="15" customHeight="1" s="283">
      <c r="A1680" s="109" t="n">
        <v>2232</v>
      </c>
      <c r="B1680" s="222">
        <f>HYPERLINK("https://mocostore.moco.co.id/catalog/"&amp;AB2241,"Klik Disini")</f>
        <v/>
      </c>
      <c r="C1680" s="223" t="inlineStr">
        <is>
          <t>Gambar dan Rupa</t>
        </is>
      </c>
      <c r="D1680" s="223" t="n"/>
      <c r="E1680" s="223" t="inlineStr">
        <is>
          <t>Radiani Kalvari, S.Pd.K., Leni Marlin S. Lase, S.S., Martha Kaesarina, S.I.Kom., Vicky Johanna Delarosa, Nandhes Adi Firmanto, Pambudi Pulosari, S.Sos, M.A.C.E., dan Pdm. P. Budi Raharjo.</t>
        </is>
      </c>
      <c r="F1680" s="223" t="n"/>
      <c r="G1680" s="223" t="inlineStr">
        <is>
          <t>978-623-5830-57-5</t>
        </is>
      </c>
      <c r="H1680" s="223" t="inlineStr">
        <is>
          <t>Agama Kristen</t>
        </is>
      </c>
      <c r="I1680" s="258" t="inlineStr">
        <is>
          <t>Perguruan Tinggi</t>
        </is>
      </c>
      <c r="J1680" s="186" t="inlineStr">
        <is>
          <t>009.16</t>
        </is>
      </c>
      <c r="K1680" s="223" t="inlineStr">
        <is>
          <t>Edisi Ke-1</t>
        </is>
      </c>
      <c r="L1680" s="264" t="n"/>
      <c r="M1680" s="265" t="inlineStr">
        <is>
          <t>Tidak Tersedia</t>
        </is>
      </c>
      <c r="N1680" s="223" t="inlineStr">
        <is>
          <t>Indonesia</t>
        </is>
      </c>
      <c r="O1680" s="223" t="inlineStr">
        <is>
          <t>Bukan fiksi</t>
        </is>
      </c>
      <c r="P1680" s="260" t="inlineStr">
        <is>
          <t>Tidak Tersedia</t>
        </is>
      </c>
      <c r="Q1680" s="260" t="n">
        <v>2021</v>
      </c>
      <c r="R1680" s="223" t="inlineStr">
        <is>
          <t>Pustaka Referensi</t>
        </is>
      </c>
      <c r="S1680" s="223" t="inlineStr">
        <is>
          <t>Andi Offset CV</t>
        </is>
      </c>
      <c r="T1680" s="223" t="inlineStr">
        <is>
          <t>Lokal</t>
        </is>
      </c>
      <c r="U1680" s="261" t="n">
        <v>75</v>
      </c>
      <c r="V1680" s="86" t="inlineStr">
        <is>
          <t>pdf</t>
        </is>
      </c>
      <c r="W1680" s="223" t="inlineStr">
        <is>
          <t>3.2 MB</t>
        </is>
      </c>
      <c r="X1680"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680" s="262" t="n">
        <v>60000</v>
      </c>
      <c r="Z1680" s="226" t="n"/>
      <c r="AA1680" s="241">
        <f>Y2241*Z2241</f>
        <v/>
      </c>
      <c r="AB1680" s="237" t="inlineStr">
        <is>
          <t>fce452d3-7f45-441c-b0fb-9fc6bdb41df4</t>
        </is>
      </c>
    </row>
    <row r="1681" ht="15" customHeight="1" s="283">
      <c r="A1681" s="109" t="n">
        <v>2233</v>
      </c>
      <c r="B1681" s="222">
        <f>HYPERLINK("https://mocostore.moco.co.id/catalog/"&amp;AB2242,"Klik Disini")</f>
        <v/>
      </c>
      <c r="C1681" s="223" t="inlineStr">
        <is>
          <t>Kepo</t>
        </is>
      </c>
      <c r="D1681" s="223" t="n"/>
      <c r="E1681" s="223" t="inlineStr">
        <is>
          <t>Imanuel Kristo</t>
        </is>
      </c>
      <c r="F1681" s="223" t="n"/>
      <c r="G1681" s="223" t="inlineStr">
        <is>
          <t>978-623-314-320-2</t>
        </is>
      </c>
      <c r="H1681" s="223" t="inlineStr">
        <is>
          <t>Agama Kristen</t>
        </is>
      </c>
      <c r="I1681" s="258" t="inlineStr">
        <is>
          <t>Perguruan Tinggi</t>
        </is>
      </c>
      <c r="J1681" s="186" t="inlineStr">
        <is>
          <t>009.16</t>
        </is>
      </c>
      <c r="K1681" s="223" t="inlineStr">
        <is>
          <t>Edisi Ke-1</t>
        </is>
      </c>
      <c r="L1681" s="264" t="n"/>
      <c r="M1681" s="265" t="inlineStr">
        <is>
          <t>Tidak Tersedia</t>
        </is>
      </c>
      <c r="N1681" s="223" t="inlineStr">
        <is>
          <t>Indonesia</t>
        </is>
      </c>
      <c r="O1681" s="223" t="inlineStr">
        <is>
          <t>Bukan fiksi</t>
        </is>
      </c>
      <c r="P1681" s="260" t="inlineStr">
        <is>
          <t>Tidak Tersedia</t>
        </is>
      </c>
      <c r="Q1681" s="260" t="n">
        <v>2021</v>
      </c>
      <c r="R1681" s="223" t="inlineStr">
        <is>
          <t>PBMR Andi</t>
        </is>
      </c>
      <c r="S1681" s="223" t="inlineStr">
        <is>
          <t>Andi Offset CV</t>
        </is>
      </c>
      <c r="T1681" s="223" t="inlineStr">
        <is>
          <t>Lokal</t>
        </is>
      </c>
      <c r="U1681" s="261" t="n">
        <v>68</v>
      </c>
      <c r="V1681" s="86" t="inlineStr">
        <is>
          <t>pdf</t>
        </is>
      </c>
      <c r="W1681" s="223" t="inlineStr">
        <is>
          <t>1.3 MB</t>
        </is>
      </c>
      <c r="X1681" s="225" t="inlineStr">
        <is>
          <t>&lt;p&gt;Buku ini merupakan kumpulan tulisan yang mengangkat masalah-masalah aktual yang sedang dihadapi masyarakat umum. Pemaparannya disajikan dengan sudut pandang rohani dan tidak bersifat informatif tanpa menggurui&lt;/p&gt;</t>
        </is>
      </c>
      <c r="Y1681" s="262" t="n">
        <v>60000</v>
      </c>
      <c r="Z1681" s="226" t="n"/>
      <c r="AA1681" s="241">
        <f>Y2242*Z2242</f>
        <v/>
      </c>
      <c r="AB1681" s="237" t="inlineStr">
        <is>
          <t>75652b75-32b4-4a84-907e-b63d18ba0b5a</t>
        </is>
      </c>
    </row>
    <row r="1682" ht="15" customHeight="1" s="283">
      <c r="A1682" s="109" t="n">
        <v>2234</v>
      </c>
      <c r="B1682" s="222">
        <f>HYPERLINK("https://mocostore.moco.co.id/catalog/"&amp;AB2243,"Klik Disini")</f>
        <v/>
      </c>
      <c r="C1682" s="223" t="inlineStr">
        <is>
          <t>Kepemimpinan yang Tangguh</t>
        </is>
      </c>
      <c r="D1682" s="223" t="n"/>
      <c r="E1682" s="223" t="inlineStr">
        <is>
          <t>DR. Jakoep Ezra, CBA, CPC.</t>
        </is>
      </c>
      <c r="F1682" s="223" t="n"/>
      <c r="G1682" s="223" t="inlineStr">
        <is>
          <t>978-623-7851-52-3</t>
        </is>
      </c>
      <c r="H1682" s="223" t="inlineStr">
        <is>
          <t>Agama Kristen</t>
        </is>
      </c>
      <c r="I1682" s="258" t="inlineStr">
        <is>
          <t>Perguruan Tinggi</t>
        </is>
      </c>
      <c r="J1682" s="186" t="inlineStr">
        <is>
          <t>009.16</t>
        </is>
      </c>
      <c r="K1682" s="223" t="inlineStr">
        <is>
          <t>Edisi Ke-1</t>
        </is>
      </c>
      <c r="L1682" s="264" t="n"/>
      <c r="M1682" s="265" t="inlineStr">
        <is>
          <t>Tidak Tersedia</t>
        </is>
      </c>
      <c r="N1682" s="223" t="inlineStr">
        <is>
          <t>Indonesia</t>
        </is>
      </c>
      <c r="O1682" s="223" t="inlineStr">
        <is>
          <t>Bukan fiksi</t>
        </is>
      </c>
      <c r="P1682" s="260" t="inlineStr">
        <is>
          <t>Tidak Tersedia</t>
        </is>
      </c>
      <c r="Q1682" s="260" t="n">
        <v>2021</v>
      </c>
      <c r="R1682" s="223" t="inlineStr">
        <is>
          <t>Lautan Pustaka</t>
        </is>
      </c>
      <c r="S1682" s="223" t="inlineStr">
        <is>
          <t>Andi Offset CV</t>
        </is>
      </c>
      <c r="T1682" s="223" t="inlineStr">
        <is>
          <t>Lokal</t>
        </is>
      </c>
      <c r="U1682" s="261" t="n">
        <v>65</v>
      </c>
      <c r="V1682" s="86" t="inlineStr">
        <is>
          <t>pdf</t>
        </is>
      </c>
      <c r="W1682" s="223" t="inlineStr">
        <is>
          <t>1.9 MB</t>
        </is>
      </c>
      <c r="X1682" s="22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1682" s="262" t="n">
        <v>60000</v>
      </c>
      <c r="Z1682" s="226" t="n"/>
      <c r="AA1682" s="241">
        <f>Y2243*Z2243</f>
        <v/>
      </c>
      <c r="AB1682" s="237" t="inlineStr">
        <is>
          <t>9456c4e8-b86f-4ed9-b549-92688319f74b</t>
        </is>
      </c>
    </row>
    <row r="1683" ht="15" customHeight="1" s="283">
      <c r="A1683" s="109" t="n">
        <v>2235</v>
      </c>
      <c r="B1683" s="222">
        <f>HYPERLINK("https://mocostore.moco.co.id/catalog/"&amp;AB2244,"Klik Disini")</f>
        <v/>
      </c>
      <c r="C1683" s="223" t="inlineStr">
        <is>
          <t>Kemerdekaan yang Mematikan</t>
        </is>
      </c>
      <c r="D1683" s="223" t="n"/>
      <c r="E1683" s="223" t="inlineStr">
        <is>
          <t>Radiani Kalvari, S.Pd.K., Leni Marlin S. Lase, S.S., Martha Kaesarina, S.I.Kom., Vicky Johanna Delarosa, Nandhes Adi Firmanto, Pambudi Pulosari, S.Sos, M.A.C.E., dan Pdm. P. Budi Raharjo.</t>
        </is>
      </c>
      <c r="F1683" s="223" t="n"/>
      <c r="G1683" s="223" t="inlineStr">
        <is>
          <t>978-623-314-319-6</t>
        </is>
      </c>
      <c r="H1683" s="223" t="inlineStr">
        <is>
          <t>Agama Kristen</t>
        </is>
      </c>
      <c r="I1683" s="258" t="inlineStr">
        <is>
          <t>Perguruan Tinggi</t>
        </is>
      </c>
      <c r="J1683" s="186" t="inlineStr">
        <is>
          <t>009.16</t>
        </is>
      </c>
      <c r="K1683" s="223" t="inlineStr">
        <is>
          <t>Edisi Ke-1</t>
        </is>
      </c>
      <c r="L1683" s="264" t="n"/>
      <c r="M1683" s="265" t="inlineStr">
        <is>
          <t>Tidak Tersedia</t>
        </is>
      </c>
      <c r="N1683" s="223" t="inlineStr">
        <is>
          <t>Indonesia</t>
        </is>
      </c>
      <c r="O1683" s="223" t="inlineStr">
        <is>
          <t>Bukan fiksi</t>
        </is>
      </c>
      <c r="P1683" s="260" t="inlineStr">
        <is>
          <t>Tidak Tersedia</t>
        </is>
      </c>
      <c r="Q1683" s="260" t="n">
        <v>2021</v>
      </c>
      <c r="R1683" s="223" t="inlineStr">
        <is>
          <t>PBMR Andi</t>
        </is>
      </c>
      <c r="S1683" s="223" t="inlineStr">
        <is>
          <t>Andi Offset CV</t>
        </is>
      </c>
      <c r="T1683" s="223" t="inlineStr">
        <is>
          <t>Lokal</t>
        </is>
      </c>
      <c r="U1683" s="261" t="n">
        <v>153</v>
      </c>
      <c r="V1683" s="86" t="inlineStr">
        <is>
          <t>pdf</t>
        </is>
      </c>
      <c r="W1683" s="223" t="inlineStr">
        <is>
          <t>2.7 MB</t>
        </is>
      </c>
      <c r="X1683"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83" s="262" t="n">
        <v>60000</v>
      </c>
      <c r="Z1683" s="226" t="n"/>
      <c r="AA1683" s="241">
        <f>Y2244*Z2244</f>
        <v/>
      </c>
      <c r="AB1683" s="237" t="inlineStr">
        <is>
          <t>3cbb1ea6-5a85-4f81-ba4b-e39c68e7fe4b</t>
        </is>
      </c>
    </row>
    <row r="1684" ht="15" customHeight="1" s="283">
      <c r="A1684" s="109" t="n">
        <v>2236</v>
      </c>
      <c r="B1684" s="222">
        <f>HYPERLINK("https://mocostore.moco.co.id/catalog/"&amp;AB2245,"Klik Disini")</f>
        <v/>
      </c>
      <c r="C1684" s="223" t="inlineStr">
        <is>
          <t>Kemerdekaan</t>
        </is>
      </c>
      <c r="D1684" s="223" t="n"/>
      <c r="E1684" s="223" t="inlineStr">
        <is>
          <t>Benni E. Matindas</t>
        </is>
      </c>
      <c r="F1684" s="223" t="n"/>
      <c r="G1684" s="223" t="inlineStr">
        <is>
          <t>978-623-5830-71-1</t>
        </is>
      </c>
      <c r="H1684" s="223" t="inlineStr">
        <is>
          <t>Agama Kristen</t>
        </is>
      </c>
      <c r="I1684" s="258" t="inlineStr">
        <is>
          <t>Perguruan Tinggi</t>
        </is>
      </c>
      <c r="J1684" s="186" t="inlineStr">
        <is>
          <t>009.16</t>
        </is>
      </c>
      <c r="K1684" s="223" t="inlineStr">
        <is>
          <t>Edisi Ke-1</t>
        </is>
      </c>
      <c r="L1684" s="264" t="n"/>
      <c r="M1684" s="265" t="inlineStr">
        <is>
          <t>Tidak Tersedia</t>
        </is>
      </c>
      <c r="N1684" s="223" t="inlineStr">
        <is>
          <t>Indonesia</t>
        </is>
      </c>
      <c r="O1684" s="223" t="inlineStr">
        <is>
          <t>Bukan fiksi</t>
        </is>
      </c>
      <c r="P1684" s="260" t="inlineStr">
        <is>
          <t>Tidak Tersedia</t>
        </is>
      </c>
      <c r="Q1684" s="260" t="n">
        <v>2021</v>
      </c>
      <c r="R1684" s="223" t="inlineStr">
        <is>
          <t>Pustaka Referensi</t>
        </is>
      </c>
      <c r="S1684" s="223" t="inlineStr">
        <is>
          <t>Andi Offset CV</t>
        </is>
      </c>
      <c r="T1684" s="223" t="inlineStr">
        <is>
          <t>Lokal</t>
        </is>
      </c>
      <c r="U1684" s="261" t="n">
        <v>75</v>
      </c>
      <c r="V1684" s="86" t="inlineStr">
        <is>
          <t>pdf</t>
        </is>
      </c>
      <c r="W1684" s="223" t="inlineStr">
        <is>
          <t>5.7 MB</t>
        </is>
      </c>
      <c r="X1684" s="225"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1684" s="262" t="n">
        <v>60000</v>
      </c>
      <c r="Z1684" s="226" t="n"/>
      <c r="AA1684" s="241">
        <f>Y2245*Z2245</f>
        <v/>
      </c>
      <c r="AB1684" s="237" t="inlineStr">
        <is>
          <t>7ad55325-f14f-4b8d-bd62-642ba9beab42</t>
        </is>
      </c>
    </row>
    <row r="1685" ht="15" customHeight="1" s="283">
      <c r="A1685" s="109" t="n">
        <v>2237</v>
      </c>
      <c r="B1685" s="222">
        <f>HYPERLINK("https://mocostore.moco.co.id/catalog/"&amp;AB2246,"Klik Disini")</f>
        <v/>
      </c>
      <c r="C1685" s="223" t="inlineStr">
        <is>
          <t>Gereja Batu Karang Atau Sandungan</t>
        </is>
      </c>
      <c r="D1685" s="223" t="n"/>
      <c r="E1685" s="223" t="inlineStr">
        <is>
          <t>Radiani Kalvari, S.Pd.K., Leni Marlin S. Lase, S.S., Martha Kaesarina, S.I.Kom., Vicky Johanna Delarosa, Nandhes Adi Firmanto, Pambudi Pulosari, S.Sos, M.A.C.E., dan Pdm. P. Budi Raharjo.</t>
        </is>
      </c>
      <c r="F1685" s="223" t="n"/>
      <c r="G1685" s="223" t="inlineStr">
        <is>
          <t>978-623-314-307-3</t>
        </is>
      </c>
      <c r="H1685" s="223" t="inlineStr">
        <is>
          <t>Agama Kristen</t>
        </is>
      </c>
      <c r="I1685" s="258" t="inlineStr">
        <is>
          <t>Perguruan Tinggi</t>
        </is>
      </c>
      <c r="J1685" s="186" t="inlineStr">
        <is>
          <t>009.16</t>
        </is>
      </c>
      <c r="K1685" s="223" t="inlineStr">
        <is>
          <t>Edisi Ke-1</t>
        </is>
      </c>
      <c r="L1685" s="264" t="n"/>
      <c r="M1685" s="265" t="inlineStr">
        <is>
          <t>Tidak Tersedia</t>
        </is>
      </c>
      <c r="N1685" s="223" t="inlineStr">
        <is>
          <t>Indonesia</t>
        </is>
      </c>
      <c r="O1685" s="223" t="inlineStr">
        <is>
          <t>Bukan fiksi</t>
        </is>
      </c>
      <c r="P1685" s="260" t="inlineStr">
        <is>
          <t>Tidak Tersedia</t>
        </is>
      </c>
      <c r="Q1685" s="260" t="n">
        <v>2021</v>
      </c>
      <c r="R1685" s="223" t="inlineStr">
        <is>
          <t>PBMR Andi</t>
        </is>
      </c>
      <c r="S1685" s="223" t="inlineStr">
        <is>
          <t>Andi Offset CV</t>
        </is>
      </c>
      <c r="T1685" s="223" t="inlineStr">
        <is>
          <t>Lokal</t>
        </is>
      </c>
      <c r="U1685" s="261" t="n">
        <v>70</v>
      </c>
      <c r="V1685" s="86" t="inlineStr">
        <is>
          <t>pdf</t>
        </is>
      </c>
      <c r="W1685" s="223" t="inlineStr">
        <is>
          <t>2.4 MB</t>
        </is>
      </c>
      <c r="X1685"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685" s="262" t="n">
        <v>60000</v>
      </c>
      <c r="Z1685" s="226" t="n"/>
      <c r="AA1685" s="241">
        <f>Y2246*Z2246</f>
        <v/>
      </c>
      <c r="AB1685" s="237" t="inlineStr">
        <is>
          <t>bd10d7c2-55f8-4042-90e7-7cccceaaefa1</t>
        </is>
      </c>
    </row>
    <row r="1686" ht="15" customHeight="1" s="283">
      <c r="A1686" s="109" t="n">
        <v>2238</v>
      </c>
      <c r="B1686" s="222">
        <f>HYPERLINK("https://mocostore.moco.co.id/catalog/"&amp;AB2247,"Klik Disini")</f>
        <v/>
      </c>
      <c r="C1686" s="223" t="inlineStr">
        <is>
          <t>Gereja, Gaya Hidup Allah dalam Gereja</t>
        </is>
      </c>
      <c r="D1686" s="223" t="n"/>
      <c r="E1686" s="223" t="inlineStr">
        <is>
          <t>Radiani Kalvari, S.Pd.K., Leni Marlin S. Lase, S.S., Martha Kaesarina, S.I.Kom., Vicky Johanna Delarosa, Nandhes Adi Firmanto, Pambudi Pulosari, S.Sos, M.A.C.E., dan Pdm. P. Budi Raharjo.</t>
        </is>
      </c>
      <c r="F1686" s="223" t="n"/>
      <c r="G1686" s="223" t="inlineStr">
        <is>
          <t>978-623-5830-59-9</t>
        </is>
      </c>
      <c r="H1686" s="223" t="inlineStr">
        <is>
          <t>Agama Kristen</t>
        </is>
      </c>
      <c r="I1686" s="258" t="inlineStr">
        <is>
          <t>Perguruan Tinggi</t>
        </is>
      </c>
      <c r="J1686" s="186" t="inlineStr">
        <is>
          <t>009.16</t>
        </is>
      </c>
      <c r="K1686" s="223" t="inlineStr">
        <is>
          <t>Edisi Ke-1</t>
        </is>
      </c>
      <c r="L1686" s="264" t="n"/>
      <c r="M1686" s="265" t="inlineStr">
        <is>
          <t>Tidak Tersedia</t>
        </is>
      </c>
      <c r="N1686" s="223" t="inlineStr">
        <is>
          <t>Indonesia</t>
        </is>
      </c>
      <c r="O1686" s="223" t="inlineStr">
        <is>
          <t>Bukan fiksi</t>
        </is>
      </c>
      <c r="P1686" s="260" t="inlineStr">
        <is>
          <t>Tidak Tersedia</t>
        </is>
      </c>
      <c r="Q1686" s="260" t="n">
        <v>2021</v>
      </c>
      <c r="R1686" s="223" t="inlineStr">
        <is>
          <t>Pustaka Referensi</t>
        </is>
      </c>
      <c r="S1686" s="223" t="inlineStr">
        <is>
          <t>Andi Offset CV</t>
        </is>
      </c>
      <c r="T1686" s="223" t="inlineStr">
        <is>
          <t>Lokal</t>
        </is>
      </c>
      <c r="U1686" s="261" t="n">
        <v>69</v>
      </c>
      <c r="V1686" s="86" t="inlineStr">
        <is>
          <t>pdf</t>
        </is>
      </c>
      <c r="W1686" s="223" t="inlineStr">
        <is>
          <t>2.2 MB</t>
        </is>
      </c>
      <c r="X1686"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86" s="262" t="n">
        <v>60000</v>
      </c>
      <c r="Z1686" s="226" t="n"/>
      <c r="AA1686" s="241">
        <f>Y2247*Z2247</f>
        <v/>
      </c>
      <c r="AB1686" s="237" t="inlineStr">
        <is>
          <t>ac378f24-fa5f-4beb-bfcc-35f23737e361</t>
        </is>
      </c>
    </row>
    <row r="1687" ht="15" customHeight="1" s="283">
      <c r="A1687" s="109" t="n">
        <v>2239</v>
      </c>
      <c r="B1687" s="222">
        <f>HYPERLINK("https://mocostore.moco.co.id/catalog/"&amp;AB2248,"Klik Disini")</f>
        <v/>
      </c>
      <c r="C1687" s="223" t="inlineStr">
        <is>
          <t>Hatiku Mencintai-Mu</t>
        </is>
      </c>
      <c r="D1687" s="223" t="n"/>
      <c r="E1687" s="223" t="inlineStr">
        <is>
          <t>Jonathan Prawira</t>
        </is>
      </c>
      <c r="F1687" s="223" t="n"/>
      <c r="G1687" s="223" t="inlineStr">
        <is>
          <t>978-623-88218-9-1</t>
        </is>
      </c>
      <c r="H1687" s="223" t="inlineStr">
        <is>
          <t>Agama Kristen</t>
        </is>
      </c>
      <c r="I1687" s="258" t="inlineStr">
        <is>
          <t>Perguruan Tinggi</t>
        </is>
      </c>
      <c r="J1687" s="186" t="inlineStr">
        <is>
          <t>009.16</t>
        </is>
      </c>
      <c r="K1687" s="223" t="inlineStr">
        <is>
          <t>Edisi Ke-1</t>
        </is>
      </c>
      <c r="L1687" s="264" t="n"/>
      <c r="M1687" s="265" t="inlineStr">
        <is>
          <t>Tidak Tersedia</t>
        </is>
      </c>
      <c r="N1687" s="223" t="inlineStr">
        <is>
          <t>Indonesia</t>
        </is>
      </c>
      <c r="O1687" s="223" t="inlineStr">
        <is>
          <t>Bukan fiksi</t>
        </is>
      </c>
      <c r="P1687" s="260" t="inlineStr">
        <is>
          <t>Tidak Tersedia</t>
        </is>
      </c>
      <c r="Q1687" s="260" t="n">
        <v>2021</v>
      </c>
      <c r="R1687" s="223" t="inlineStr">
        <is>
          <t>Cahaya Harapan</t>
        </is>
      </c>
      <c r="S1687" s="223" t="inlineStr">
        <is>
          <t>Andi Offset CV</t>
        </is>
      </c>
      <c r="T1687" s="223" t="inlineStr">
        <is>
          <t>Lokal</t>
        </is>
      </c>
      <c r="U1687" s="261" t="n">
        <v>61</v>
      </c>
      <c r="V1687" s="86" t="inlineStr">
        <is>
          <t>pdf</t>
        </is>
      </c>
      <c r="W1687" s="223" t="inlineStr">
        <is>
          <t>2.6 MB</t>
        </is>
      </c>
      <c r="X1687"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687" s="262" t="n">
        <v>60000</v>
      </c>
      <c r="Z1687" s="226" t="n"/>
      <c r="AA1687" s="241">
        <f>Y2248*Z2248</f>
        <v/>
      </c>
      <c r="AB1687" s="237" t="inlineStr">
        <is>
          <t>a9a47e6f-ae58-4430-89d8-9aec3fc94f21</t>
        </is>
      </c>
    </row>
    <row r="1688" ht="15" customHeight="1" s="283">
      <c r="A1688" s="109" t="n">
        <v>2240</v>
      </c>
      <c r="B1688" s="222">
        <f>HYPERLINK("https://mocostore.moco.co.id/catalog/"&amp;AB2249,"Klik Disini")</f>
        <v/>
      </c>
      <c r="C1688" s="223" t="inlineStr">
        <is>
          <t>Hidup Artinya Bekerja Memberi Buah</t>
        </is>
      </c>
      <c r="D1688" s="223" t="n"/>
      <c r="E1688" s="223" t="inlineStr">
        <is>
          <t>Niken Maria Simarmata</t>
        </is>
      </c>
      <c r="F1688" s="223" t="n"/>
      <c r="G1688" s="223" t="inlineStr">
        <is>
          <t>978-623-7851-45-5</t>
        </is>
      </c>
      <c r="H1688" s="223" t="inlineStr">
        <is>
          <t>Agama Kristen</t>
        </is>
      </c>
      <c r="I1688" s="258" t="inlineStr">
        <is>
          <t>Perguruan Tinggi</t>
        </is>
      </c>
      <c r="J1688" s="186" t="inlineStr">
        <is>
          <t>009.16</t>
        </is>
      </c>
      <c r="K1688" s="264" t="inlineStr">
        <is>
          <t>Edisi Ke-1</t>
        </is>
      </c>
      <c r="L1688" s="264" t="n"/>
      <c r="M1688" s="259" t="inlineStr">
        <is>
          <t>Tidak Tersedia</t>
        </is>
      </c>
      <c r="N1688" s="223" t="inlineStr">
        <is>
          <t>Indonesia</t>
        </is>
      </c>
      <c r="O1688" s="223" t="inlineStr">
        <is>
          <t>Bukan fiksi</t>
        </is>
      </c>
      <c r="P1688" s="260" t="inlineStr">
        <is>
          <t>Tidak Tersedia</t>
        </is>
      </c>
      <c r="Q1688" s="260" t="n">
        <v>2021</v>
      </c>
      <c r="R1688" s="223" t="inlineStr">
        <is>
          <t>Lautan Pustaka</t>
        </is>
      </c>
      <c r="S1688" s="223" t="inlineStr">
        <is>
          <t>Andi Offset CV</t>
        </is>
      </c>
      <c r="T1688" s="223" t="inlineStr">
        <is>
          <t>Lokal</t>
        </is>
      </c>
      <c r="U1688" s="261" t="n">
        <v>91</v>
      </c>
      <c r="V1688" s="86" t="inlineStr">
        <is>
          <t>pdf</t>
        </is>
      </c>
      <c r="W1688" s="223" t="inlineStr">
        <is>
          <t>3.4 MB</t>
        </is>
      </c>
      <c r="X1688"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688" s="262" t="n">
        <v>60000</v>
      </c>
      <c r="Z1688" s="226" t="n"/>
      <c r="AA1688" s="241">
        <f>Y2249*Z2249</f>
        <v/>
      </c>
      <c r="AB1688" s="237" t="inlineStr">
        <is>
          <t>dd42d674-8fc4-450a-80b9-382d8b0adb17</t>
        </is>
      </c>
    </row>
    <row r="1689" ht="15" customHeight="1" s="283">
      <c r="A1689" s="109" t="n">
        <v>2241</v>
      </c>
      <c r="B1689" s="222">
        <f>HYPERLINK("https://mocostore.moco.co.id/catalog/"&amp;AB2250,"Klik Disini")</f>
        <v/>
      </c>
      <c r="C1689" s="223" t="inlineStr">
        <is>
          <t>Hikmah Di Balik Bencana</t>
        </is>
      </c>
      <c r="D1689" s="223" t="n"/>
      <c r="E1689" s="223" t="inlineStr">
        <is>
          <t>Radiani Kalvari, S.Pd.K., Leni Marlin S. Lase, S.S., Martha Kaesarina, S.I.Kom., Vicky Johanna Delarosa, Nandhes Adi Firmanto, Pambudi Pulosari, S.Sos, M.A.C.E., dan Pdm. P. Budi Raharjo.</t>
        </is>
      </c>
      <c r="F1689" s="223" t="n"/>
      <c r="G1689" s="223" t="inlineStr">
        <is>
          <t>978-623-5830-60-5</t>
        </is>
      </c>
      <c r="H1689" s="223" t="inlineStr">
        <is>
          <t>Agama Kristen</t>
        </is>
      </c>
      <c r="I1689" s="258" t="inlineStr">
        <is>
          <t>Perguruan Tinggi</t>
        </is>
      </c>
      <c r="J1689" s="186" t="inlineStr">
        <is>
          <t>009.16</t>
        </is>
      </c>
      <c r="K1689" s="223" t="inlineStr">
        <is>
          <t>Edisi Ke-1</t>
        </is>
      </c>
      <c r="L1689" s="264" t="n"/>
      <c r="M1689" s="265" t="inlineStr">
        <is>
          <t>Tidak Tersedia</t>
        </is>
      </c>
      <c r="N1689" s="223" t="inlineStr">
        <is>
          <t>Indonesia</t>
        </is>
      </c>
      <c r="O1689" s="223" t="inlineStr">
        <is>
          <t>Bukan fiksi</t>
        </is>
      </c>
      <c r="P1689" s="260" t="inlineStr">
        <is>
          <t>Tidak Tersedia</t>
        </is>
      </c>
      <c r="Q1689" s="260" t="n">
        <v>2021</v>
      </c>
      <c r="R1689" s="223" t="inlineStr">
        <is>
          <t>Pustaka Referensi</t>
        </is>
      </c>
      <c r="S1689" s="223" t="inlineStr">
        <is>
          <t>Andi Offset CV</t>
        </is>
      </c>
      <c r="T1689" s="223" t="inlineStr">
        <is>
          <t>Lokal</t>
        </is>
      </c>
      <c r="U1689" s="261" t="n">
        <v>69</v>
      </c>
      <c r="V1689" s="86" t="inlineStr">
        <is>
          <t>pdf</t>
        </is>
      </c>
      <c r="W1689" s="223" t="inlineStr">
        <is>
          <t>3.5 MB</t>
        </is>
      </c>
      <c r="X1689"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89" s="262" t="n">
        <v>60000</v>
      </c>
      <c r="Z1689" s="226" t="n"/>
      <c r="AA1689" s="241">
        <f>Y2250*Z2250</f>
        <v/>
      </c>
      <c r="AB1689" s="237" t="inlineStr">
        <is>
          <t>2ec52dc2-df7b-4573-8656-a3345c4513bb</t>
        </is>
      </c>
    </row>
    <row r="1690" ht="15" customHeight="1" s="283">
      <c r="A1690" s="109" t="n">
        <v>2243</v>
      </c>
      <c r="B1690" s="222">
        <f>HYPERLINK("https://mocostore.moco.co.id/catalog/"&amp;AB2252,"Klik Disini")</f>
        <v/>
      </c>
      <c r="C1690" s="223" t="inlineStr">
        <is>
          <t>Iman Harus Teruji</t>
        </is>
      </c>
      <c r="D1690" s="223" t="n"/>
      <c r="E1690" s="223" t="inlineStr">
        <is>
          <t>Radiani Kalvari, S.Pd.K., Leni Marlin S. Lase, S.S., Martha Kaesarina, S.I.Kom., Vicky Johanna Delarosa, Nandhes Adi Firmanto, Pambudi Pulosari, S.Sos, M.A.C.E., dan Pdm. P. Budi Raharjo.</t>
        </is>
      </c>
      <c r="F1690" s="223" t="n"/>
      <c r="G1690" s="223" t="inlineStr">
        <is>
          <t>978-623-5830-61-2</t>
        </is>
      </c>
      <c r="H1690" s="223" t="inlineStr">
        <is>
          <t>Agama Kristen</t>
        </is>
      </c>
      <c r="I1690" s="258" t="inlineStr">
        <is>
          <t>Perguruan Tinggi</t>
        </is>
      </c>
      <c r="J1690" s="186" t="inlineStr">
        <is>
          <t>009.16</t>
        </is>
      </c>
      <c r="K1690" s="223" t="inlineStr">
        <is>
          <t>Edisi Ke-1</t>
        </is>
      </c>
      <c r="L1690" s="264" t="n"/>
      <c r="M1690" s="265" t="inlineStr">
        <is>
          <t>Tidak Tersedia</t>
        </is>
      </c>
      <c r="N1690" s="223" t="inlineStr">
        <is>
          <t>Indonesia</t>
        </is>
      </c>
      <c r="O1690" s="223" t="inlineStr">
        <is>
          <t>Bukan fiksi</t>
        </is>
      </c>
      <c r="P1690" s="260" t="inlineStr">
        <is>
          <t>Tidak Tersedia</t>
        </is>
      </c>
      <c r="Q1690" s="260" t="n">
        <v>2021</v>
      </c>
      <c r="R1690" s="223" t="inlineStr">
        <is>
          <t>Pustaka Referensi</t>
        </is>
      </c>
      <c r="S1690" s="223" t="inlineStr">
        <is>
          <t>Andi Offset CV</t>
        </is>
      </c>
      <c r="T1690" s="223" t="inlineStr">
        <is>
          <t>Lokal</t>
        </is>
      </c>
      <c r="U1690" s="261" t="n">
        <v>97</v>
      </c>
      <c r="V1690" s="86" t="inlineStr">
        <is>
          <t>pdf</t>
        </is>
      </c>
      <c r="W1690" s="223" t="inlineStr">
        <is>
          <t>1.9 MB</t>
        </is>
      </c>
      <c r="X1690"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690" s="262" t="n">
        <v>60000</v>
      </c>
      <c r="Z1690" s="226" t="n"/>
      <c r="AA1690" s="241">
        <f>Y2252*Z2252</f>
        <v/>
      </c>
      <c r="AB1690" s="237" t="inlineStr">
        <is>
          <t>793feaa4-f960-48ec-9f20-e971cfedea3c</t>
        </is>
      </c>
    </row>
    <row r="1691" ht="15" customHeight="1" s="283">
      <c r="A1691" s="109" t="n">
        <v>2244</v>
      </c>
      <c r="B1691" s="222">
        <f>HYPERLINK("https://mocostore.moco.co.id/catalog/"&amp;AB2253,"Klik Disini")</f>
        <v/>
      </c>
      <c r="C1691" s="223" t="inlineStr">
        <is>
          <t>Indahnya Natal Para Perantau</t>
        </is>
      </c>
      <c r="D1691" s="223" t="n"/>
      <c r="E1691" s="223" t="inlineStr">
        <is>
          <t>Radiani Kalvari, S.Pd.K., Leni Marlin S. Lase, S.S., Martha Kaesarina, S.I.Kom., Vicky Johanna Delarosa, Nandhes Adi Firmanto, Pambudi Pulosari, S.Sos, M.A.C.E., dan Pdm. P. Budi Raharjo.</t>
        </is>
      </c>
      <c r="F1691" s="223" t="n"/>
      <c r="G1691" s="223" t="inlineStr">
        <is>
          <t>978-623-5830-62-9</t>
        </is>
      </c>
      <c r="H1691" s="223" t="inlineStr">
        <is>
          <t>Agama Kristen</t>
        </is>
      </c>
      <c r="I1691" s="258" t="inlineStr">
        <is>
          <t>Perguruan Tinggi</t>
        </is>
      </c>
      <c r="J1691" s="186" t="inlineStr">
        <is>
          <t>009.16</t>
        </is>
      </c>
      <c r="K1691" s="223" t="inlineStr">
        <is>
          <t>Edisi Ke-1</t>
        </is>
      </c>
      <c r="L1691" s="264" t="n"/>
      <c r="M1691" s="265" t="inlineStr">
        <is>
          <t>Tidak Tersedia</t>
        </is>
      </c>
      <c r="N1691" s="223" t="inlineStr">
        <is>
          <t>Indonesia</t>
        </is>
      </c>
      <c r="O1691" s="223" t="inlineStr">
        <is>
          <t>Bukan fiksi</t>
        </is>
      </c>
      <c r="P1691" s="260" t="inlineStr">
        <is>
          <t>Tidak Tersedia</t>
        </is>
      </c>
      <c r="Q1691" s="260" t="n">
        <v>2021</v>
      </c>
      <c r="R1691" s="223" t="inlineStr">
        <is>
          <t>Pustaka Referensi</t>
        </is>
      </c>
      <c r="S1691" s="223" t="inlineStr">
        <is>
          <t>Andi Offset CV</t>
        </is>
      </c>
      <c r="T1691" s="223" t="inlineStr">
        <is>
          <t>Lokal</t>
        </is>
      </c>
      <c r="U1691" s="261" t="n">
        <v>61</v>
      </c>
      <c r="V1691" s="86" t="inlineStr">
        <is>
          <t>pdf</t>
        </is>
      </c>
      <c r="W1691" s="223" t="inlineStr">
        <is>
          <t>2.5 MB</t>
        </is>
      </c>
      <c r="X169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91" s="262" t="n">
        <v>60000</v>
      </c>
      <c r="Z1691" s="226" t="n"/>
      <c r="AA1691" s="241">
        <f>Y2253*Z2253</f>
        <v/>
      </c>
      <c r="AB1691" s="237" t="inlineStr">
        <is>
          <t>22ee4d71-7556-4d2b-bcaa-d4bcfb0eac60</t>
        </is>
      </c>
    </row>
    <row r="1692" ht="15" customHeight="1" s="283">
      <c r="A1692" s="109" t="n">
        <v>2245</v>
      </c>
      <c r="B1692" s="222">
        <f>HYPERLINK("https://mocostore.moco.co.id/catalog/"&amp;AB2254,"Klik Disini")</f>
        <v/>
      </c>
      <c r="C1692" s="223" t="inlineStr">
        <is>
          <t>Indonesia (Apa Bisa) Bangkit?</t>
        </is>
      </c>
      <c r="D1692" s="223" t="n"/>
      <c r="E1692" s="223" t="inlineStr">
        <is>
          <t>Radiani Kalvari, S.Pd.K., Leni Marlin S. Lase, S.S., Martha Kaesarina, S.I.Kom., Vicky Johanna Delarosa, Nandhes Adi Firmanto, Pambudi Pulosari, S.Sos, M.A.C.E., dan Pdm. P. Budi Raharjo.</t>
        </is>
      </c>
      <c r="F1692" s="223" t="n"/>
      <c r="G1692" s="223" t="inlineStr">
        <is>
          <t>978-623-5830-63-6</t>
        </is>
      </c>
      <c r="H1692" s="223" t="inlineStr">
        <is>
          <t>Agama Kristen</t>
        </is>
      </c>
      <c r="I1692" s="258" t="inlineStr">
        <is>
          <t>Perguruan Tinggi</t>
        </is>
      </c>
      <c r="J1692" s="186" t="inlineStr">
        <is>
          <t>009.16</t>
        </is>
      </c>
      <c r="K1692" s="223" t="inlineStr">
        <is>
          <t>Edisi Ke-1</t>
        </is>
      </c>
      <c r="L1692" s="264" t="n"/>
      <c r="M1692" s="265" t="inlineStr">
        <is>
          <t>Tidak Tersedia</t>
        </is>
      </c>
      <c r="N1692" s="223" t="inlineStr">
        <is>
          <t>Indonesia</t>
        </is>
      </c>
      <c r="O1692" s="223" t="inlineStr">
        <is>
          <t>Bukan fiksi</t>
        </is>
      </c>
      <c r="P1692" s="260" t="inlineStr">
        <is>
          <t>Tidak Tersedia</t>
        </is>
      </c>
      <c r="Q1692" s="260" t="n">
        <v>2021</v>
      </c>
      <c r="R1692" s="223" t="inlineStr">
        <is>
          <t>Pustaka Referensi</t>
        </is>
      </c>
      <c r="S1692" s="223" t="inlineStr">
        <is>
          <t>Andi Offset CV</t>
        </is>
      </c>
      <c r="T1692" s="223" t="inlineStr">
        <is>
          <t>Lokal</t>
        </is>
      </c>
      <c r="U1692" s="261" t="n">
        <v>113</v>
      </c>
      <c r="V1692" s="86" t="inlineStr">
        <is>
          <t>pdf</t>
        </is>
      </c>
      <c r="W1692" s="223" t="inlineStr">
        <is>
          <t>3.5 MB</t>
        </is>
      </c>
      <c r="X1692"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92" s="262" t="n">
        <v>60000</v>
      </c>
      <c r="Z1692" s="226" t="n"/>
      <c r="AA1692" s="241">
        <f>Y2254*Z2254</f>
        <v/>
      </c>
      <c r="AB1692" s="237" t="inlineStr">
        <is>
          <t>609d860e-02e9-4376-8881-f40105e1c02e</t>
        </is>
      </c>
    </row>
    <row r="1693" ht="15" customHeight="1" s="283">
      <c r="A1693" s="109" t="n">
        <v>2246</v>
      </c>
      <c r="B1693" s="222">
        <f>HYPERLINK("https://mocostore.moco.co.id/catalog/"&amp;AB2255,"Klik Disini")</f>
        <v/>
      </c>
      <c r="C1693" s="223" t="inlineStr">
        <is>
          <t>Jadilah Kedua Terbaik!</t>
        </is>
      </c>
      <c r="D1693" s="223" t="n"/>
      <c r="E1693" s="223" t="inlineStr">
        <is>
          <t>James Gwee T.H., MBA</t>
        </is>
      </c>
      <c r="F1693" s="223" t="n"/>
      <c r="G1693" s="223" t="inlineStr">
        <is>
          <t>978-623-5830-64-3</t>
        </is>
      </c>
      <c r="H1693" s="223" t="inlineStr">
        <is>
          <t>Agama Kristen</t>
        </is>
      </c>
      <c r="I1693" s="258" t="inlineStr">
        <is>
          <t>Perguruan Tinggi</t>
        </is>
      </c>
      <c r="J1693" s="186" t="inlineStr">
        <is>
          <t>009.16</t>
        </is>
      </c>
      <c r="K1693" s="223" t="inlineStr">
        <is>
          <t>Edisi Ke-1</t>
        </is>
      </c>
      <c r="L1693" s="264" t="n"/>
      <c r="M1693" s="265" t="inlineStr">
        <is>
          <t>Tidak Tersedia</t>
        </is>
      </c>
      <c r="N1693" s="223" t="inlineStr">
        <is>
          <t>Indonesia</t>
        </is>
      </c>
      <c r="O1693" s="223" t="inlineStr">
        <is>
          <t>Bukan fiksi</t>
        </is>
      </c>
      <c r="P1693" s="260" t="inlineStr">
        <is>
          <t>Tidak Tersedia</t>
        </is>
      </c>
      <c r="Q1693" s="260" t="n">
        <v>2021</v>
      </c>
      <c r="R1693" s="223" t="inlineStr">
        <is>
          <t>Pustaka Referensi</t>
        </is>
      </c>
      <c r="S1693" s="223" t="inlineStr">
        <is>
          <t>Andi Offset CV</t>
        </is>
      </c>
      <c r="T1693" s="223" t="inlineStr">
        <is>
          <t>Lokal</t>
        </is>
      </c>
      <c r="U1693" s="261" t="n">
        <v>63</v>
      </c>
      <c r="V1693" s="86" t="inlineStr">
        <is>
          <t>pdf</t>
        </is>
      </c>
      <c r="W1693" s="223" t="inlineStr">
        <is>
          <t>1.7 MB</t>
        </is>
      </c>
      <c r="X1693"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693" s="262" t="n">
        <v>60000</v>
      </c>
      <c r="Z1693" s="226" t="n"/>
      <c r="AA1693" s="241">
        <f>Y2255*Z2255</f>
        <v/>
      </c>
      <c r="AB1693" s="237" t="inlineStr">
        <is>
          <t>109b686d-52a5-4f7c-981b-a7131d1f16d0</t>
        </is>
      </c>
    </row>
    <row r="1694" ht="15" customHeight="1" s="283">
      <c r="A1694" s="109" t="n">
        <v>2247</v>
      </c>
      <c r="B1694" s="222">
        <f>HYPERLINK("https://mocostore.moco.co.id/catalog/"&amp;AB2256,"Klik Disini")</f>
        <v/>
      </c>
      <c r="C1694" s="223" t="inlineStr">
        <is>
          <t>Jaga Keseimbangan Tubuh, Pikiran, dan Jiwa</t>
        </is>
      </c>
      <c r="D1694" s="223" t="n"/>
      <c r="E1694" s="223" t="inlineStr">
        <is>
          <t>Radiani Kalvari, S.Pd.K., Leni Marlin S. Lase, S.S., Martha Kaesarina, S.I.Kom., Vicky Johanna Delarosa, Nandhes Adi Firmanto, Pambudi Pulosari, S.Sos, M.A.C.E., dan Pdm. P. Budi Raharjo.</t>
        </is>
      </c>
      <c r="F1694" s="223" t="n"/>
      <c r="G1694" s="223" t="inlineStr">
        <is>
          <t>978-623-5830-65-0</t>
        </is>
      </c>
      <c r="H1694" s="223" t="inlineStr">
        <is>
          <t>Agama Kristen</t>
        </is>
      </c>
      <c r="I1694" s="258" t="inlineStr">
        <is>
          <t>Perguruan Tinggi</t>
        </is>
      </c>
      <c r="J1694" s="186" t="inlineStr">
        <is>
          <t>009.16</t>
        </is>
      </c>
      <c r="K1694" s="223" t="inlineStr">
        <is>
          <t>Edisi Ke-1</t>
        </is>
      </c>
      <c r="L1694" s="264" t="n"/>
      <c r="M1694" s="265" t="inlineStr">
        <is>
          <t>Tidak Tersedia</t>
        </is>
      </c>
      <c r="N1694" s="223" t="inlineStr">
        <is>
          <t>Indonesia</t>
        </is>
      </c>
      <c r="O1694" s="223" t="inlineStr">
        <is>
          <t>Bukan fiksi</t>
        </is>
      </c>
      <c r="P1694" s="260" t="inlineStr">
        <is>
          <t>Tidak Tersedia</t>
        </is>
      </c>
      <c r="Q1694" s="260" t="n">
        <v>2021</v>
      </c>
      <c r="R1694" s="223" t="inlineStr">
        <is>
          <t>Pustaka Referensi</t>
        </is>
      </c>
      <c r="S1694" s="223" t="inlineStr">
        <is>
          <t>Andi Offset CV</t>
        </is>
      </c>
      <c r="T1694" s="223" t="inlineStr">
        <is>
          <t>Lokal</t>
        </is>
      </c>
      <c r="U1694" s="261" t="n">
        <v>153</v>
      </c>
      <c r="V1694" s="86" t="inlineStr">
        <is>
          <t>pdf</t>
        </is>
      </c>
      <c r="W1694" s="223" t="inlineStr">
        <is>
          <t>1.6 MB</t>
        </is>
      </c>
      <c r="X1694"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94" s="262" t="n">
        <v>60000</v>
      </c>
      <c r="Z1694" s="226" t="n"/>
      <c r="AA1694" s="241">
        <f>Y2256*Z2256</f>
        <v/>
      </c>
      <c r="AB1694" s="237" t="inlineStr">
        <is>
          <t>c5eff619-874e-4532-8e75-dd1db41dcd8b</t>
        </is>
      </c>
    </row>
    <row r="1695" ht="15" customHeight="1" s="283">
      <c r="A1695" s="109" t="n">
        <v>2248</v>
      </c>
      <c r="B1695" s="222">
        <f>HYPERLINK("https://mocostore.moco.co.id/catalog/"&amp;AB2257,"Klik Disini")</f>
        <v/>
      </c>
      <c r="C1695" s="223" t="inlineStr">
        <is>
          <t>Jagalah Kesehatan</t>
        </is>
      </c>
      <c r="D1695" s="223" t="n"/>
      <c r="E1695" s="223" t="inlineStr">
        <is>
          <t>Benny Santoso, M.Com</t>
        </is>
      </c>
      <c r="F1695" s="223" t="n"/>
      <c r="G1695" s="223" t="inlineStr">
        <is>
          <t>978-623-8117-01-7</t>
        </is>
      </c>
      <c r="H1695" s="223" t="inlineStr">
        <is>
          <t>Agama Kristen</t>
        </is>
      </c>
      <c r="I1695" s="258" t="inlineStr">
        <is>
          <t>Perguruan Tinggi</t>
        </is>
      </c>
      <c r="J1695" s="186" t="inlineStr">
        <is>
          <t>009.16</t>
        </is>
      </c>
      <c r="K1695" s="223" t="inlineStr">
        <is>
          <t>Edisi Ke-1</t>
        </is>
      </c>
      <c r="L1695" s="264" t="n"/>
      <c r="M1695" s="265" t="inlineStr">
        <is>
          <t>Tidak Tersedia</t>
        </is>
      </c>
      <c r="N1695" s="223" t="inlineStr">
        <is>
          <t>Indonesia</t>
        </is>
      </c>
      <c r="O1695" s="223" t="inlineStr">
        <is>
          <t>Bukan fiksi</t>
        </is>
      </c>
      <c r="P1695" s="260" t="inlineStr">
        <is>
          <t>Tidak Tersedia</t>
        </is>
      </c>
      <c r="Q1695" s="260" t="n">
        <v>2021</v>
      </c>
      <c r="R1695" s="223" t="inlineStr">
        <is>
          <t>Cahaya Harapan</t>
        </is>
      </c>
      <c r="S1695" s="223" t="inlineStr">
        <is>
          <t>Andi Offset CV</t>
        </is>
      </c>
      <c r="T1695" s="223" t="inlineStr">
        <is>
          <t>Lokal</t>
        </is>
      </c>
      <c r="U1695" s="261" t="n">
        <v>61</v>
      </c>
      <c r="V1695" s="86" t="inlineStr">
        <is>
          <t>pdf</t>
        </is>
      </c>
      <c r="W1695" s="223" t="inlineStr">
        <is>
          <t>3.4 MB</t>
        </is>
      </c>
      <c r="X1695"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1695" s="262" t="n">
        <v>60000</v>
      </c>
      <c r="Z1695" s="226" t="n"/>
      <c r="AA1695" s="241">
        <f>Y2257*Z2257</f>
        <v/>
      </c>
      <c r="AB1695" s="237" t="inlineStr">
        <is>
          <t>a6674d71-5dff-40e0-9600-c94036f508ea</t>
        </is>
      </c>
    </row>
    <row r="1696" ht="15" customHeight="1" s="283">
      <c r="A1696" s="109" t="n">
        <v>2249</v>
      </c>
      <c r="B1696" s="222">
        <f>HYPERLINK("https://mocostore.moco.co.id/catalog/"&amp;AB2258,"Klik Disini")</f>
        <v/>
      </c>
      <c r="C1696" s="223" t="inlineStr">
        <is>
          <t>Jesus Of The Gospels</t>
        </is>
      </c>
      <c r="D1696" s="223" t="n"/>
      <c r="E1696" s="223" t="inlineStr">
        <is>
          <t>Radiani Kalvari, S.Pd.K., Leni Marlin S. Lase, S.S., Martha Kaesarina, S.I.Kom., Vicky Johanna Delarosa, Nandhes Adi Firmanto, Pambudi Pulosari, S.Sos, M.A.C.E., dan Pdm. P. Budi Raharjo.</t>
        </is>
      </c>
      <c r="F1696" s="223" t="n"/>
      <c r="G1696" s="223" t="inlineStr">
        <is>
          <t>978-623-314-314-1</t>
        </is>
      </c>
      <c r="H1696" s="223" t="inlineStr">
        <is>
          <t>Agama Kristen</t>
        </is>
      </c>
      <c r="I1696" s="258" t="inlineStr">
        <is>
          <t>Perguruan Tinggi</t>
        </is>
      </c>
      <c r="J1696" s="186" t="inlineStr">
        <is>
          <t>009.16</t>
        </is>
      </c>
      <c r="K1696" s="223" t="inlineStr">
        <is>
          <t>Edisi Ke-1</t>
        </is>
      </c>
      <c r="L1696" s="264" t="n"/>
      <c r="M1696" s="265" t="inlineStr">
        <is>
          <t>Tidak Tersedia</t>
        </is>
      </c>
      <c r="N1696" s="223" t="inlineStr">
        <is>
          <t>Indonesia</t>
        </is>
      </c>
      <c r="O1696" s="223" t="inlineStr">
        <is>
          <t>Bukan fiksi</t>
        </is>
      </c>
      <c r="P1696" s="260" t="inlineStr">
        <is>
          <t>Tidak Tersedia</t>
        </is>
      </c>
      <c r="Q1696" s="260" t="n">
        <v>2021</v>
      </c>
      <c r="R1696" s="223" t="inlineStr">
        <is>
          <t>PBMR Andi</t>
        </is>
      </c>
      <c r="S1696" s="223" t="inlineStr">
        <is>
          <t>Andi Offset CV</t>
        </is>
      </c>
      <c r="T1696" s="223" t="inlineStr">
        <is>
          <t>Lokal</t>
        </is>
      </c>
      <c r="U1696" s="261" t="n">
        <v>75</v>
      </c>
      <c r="V1696" s="86" t="inlineStr">
        <is>
          <t>pdf</t>
        </is>
      </c>
      <c r="W1696" s="223" t="inlineStr">
        <is>
          <t>3.0 MB</t>
        </is>
      </c>
      <c r="X1696"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696" s="262" t="n">
        <v>60000</v>
      </c>
      <c r="Z1696" s="226" t="n"/>
      <c r="AA1696" s="241">
        <f>Y2258*Z2258</f>
        <v/>
      </c>
      <c r="AB1696" s="237" t="inlineStr">
        <is>
          <t>1c65e364-87da-4bbd-82f2-71f5b2362453</t>
        </is>
      </c>
    </row>
    <row r="1697" ht="15" customHeight="1" s="283">
      <c r="A1697" s="109" t="n">
        <v>2250</v>
      </c>
      <c r="B1697" s="222">
        <f>HYPERLINK("https://mocostore.moco.co.id/catalog/"&amp;AB2259,"Klik Disini")</f>
        <v/>
      </c>
      <c r="C1697" s="223" t="inlineStr">
        <is>
          <t>Kalau Aku Besar Nanti</t>
        </is>
      </c>
      <c r="D1697" s="223" t="n"/>
      <c r="E1697" s="223" t="inlineStr">
        <is>
          <t>Niken Maria Simarmata</t>
        </is>
      </c>
      <c r="F1697" s="223" t="n"/>
      <c r="G1697" s="223" t="inlineStr">
        <is>
          <t>978-623-8117-02-4</t>
        </is>
      </c>
      <c r="H1697" s="223" t="inlineStr">
        <is>
          <t>Agama Kristen</t>
        </is>
      </c>
      <c r="I1697" s="258" t="inlineStr">
        <is>
          <t>Perguruan Tinggi</t>
        </is>
      </c>
      <c r="J1697" s="186" t="inlineStr">
        <is>
          <t>009.16</t>
        </is>
      </c>
      <c r="K1697" s="223" t="inlineStr">
        <is>
          <t>Edisi Ke-1</t>
        </is>
      </c>
      <c r="L1697" s="264" t="n"/>
      <c r="M1697" s="265" t="inlineStr">
        <is>
          <t>Tidak Tersedia</t>
        </is>
      </c>
      <c r="N1697" s="223" t="inlineStr">
        <is>
          <t>Indonesia</t>
        </is>
      </c>
      <c r="O1697" s="223" t="inlineStr">
        <is>
          <t>Bukan fiksi</t>
        </is>
      </c>
      <c r="P1697" s="260" t="inlineStr">
        <is>
          <t>Tidak Tersedia</t>
        </is>
      </c>
      <c r="Q1697" s="260" t="n">
        <v>2021</v>
      </c>
      <c r="R1697" s="223" t="inlineStr">
        <is>
          <t>Cahaya Harapan</t>
        </is>
      </c>
      <c r="S1697" s="223" t="inlineStr">
        <is>
          <t>Andi Offset CV</t>
        </is>
      </c>
      <c r="T1697" s="223" t="inlineStr">
        <is>
          <t>Lokal</t>
        </is>
      </c>
      <c r="U1697" s="261" t="n">
        <v>65</v>
      </c>
      <c r="V1697" s="86" t="inlineStr">
        <is>
          <t>pdf</t>
        </is>
      </c>
      <c r="W1697" s="223" t="inlineStr">
        <is>
          <t>1.8 MB</t>
        </is>
      </c>
      <c r="X1697"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697" s="262" t="n">
        <v>60000</v>
      </c>
      <c r="Z1697" s="226" t="n"/>
      <c r="AA1697" s="241">
        <f>Y2259*Z2259</f>
        <v/>
      </c>
      <c r="AB1697" s="237" t="inlineStr">
        <is>
          <t>7f74aed3-3edf-4c58-976a-84eda2f94162</t>
        </is>
      </c>
    </row>
    <row r="1698" ht="15" customHeight="1" s="283">
      <c r="A1698" s="109" t="n">
        <v>2251</v>
      </c>
      <c r="B1698" s="222">
        <f>HYPERLINK("https://mocostore.moco.co.id/catalog/"&amp;AB2260,"Klik Disini")</f>
        <v/>
      </c>
      <c r="C1698" s="223" t="inlineStr">
        <is>
          <t>Kantata The Prayer Of Jabez Pertama Di Indonesia, Mengagungkan Tuhan, Menolong Sesama</t>
        </is>
      </c>
      <c r="D1698" s="223" t="n"/>
      <c r="E1698" s="223" t="inlineStr">
        <is>
          <t>Radiani Kalvari, S.Pd.K., Leni Marlin S. Lase, S.S., Martha Kaesarina, S.I.Kom., Vicky Johanna Delarosa, Nandhes Adi Firmanto, Pambudi Pulosari, S.Sos, M.A.C.E., dan Pdm. P. Budi Raharjo.</t>
        </is>
      </c>
      <c r="F1698" s="223" t="n"/>
      <c r="G1698" s="223" t="inlineStr">
        <is>
          <t>978-623-5830-66-7</t>
        </is>
      </c>
      <c r="H1698" s="223" t="inlineStr">
        <is>
          <t>Agama Kristen</t>
        </is>
      </c>
      <c r="I1698" s="258" t="inlineStr">
        <is>
          <t>Perguruan Tinggi</t>
        </is>
      </c>
      <c r="J1698" s="186" t="inlineStr">
        <is>
          <t>009.16</t>
        </is>
      </c>
      <c r="K1698" s="223" t="inlineStr">
        <is>
          <t>Edisi Ke-1</t>
        </is>
      </c>
      <c r="L1698" s="264" t="n"/>
      <c r="M1698" s="265" t="inlineStr">
        <is>
          <t>Tidak Tersedia</t>
        </is>
      </c>
      <c r="N1698" s="223" t="inlineStr">
        <is>
          <t>Indonesia</t>
        </is>
      </c>
      <c r="O1698" s="223" t="inlineStr">
        <is>
          <t>Bukan fiksi</t>
        </is>
      </c>
      <c r="P1698" s="260" t="inlineStr">
        <is>
          <t>Tidak Tersedia</t>
        </is>
      </c>
      <c r="Q1698" s="260" t="n">
        <v>2021</v>
      </c>
      <c r="R1698" s="223" t="inlineStr">
        <is>
          <t>Pustaka Referensi</t>
        </is>
      </c>
      <c r="S1698" s="223" t="inlineStr">
        <is>
          <t>Andi Offset CV</t>
        </is>
      </c>
      <c r="T1698" s="223" t="inlineStr">
        <is>
          <t>Lokal</t>
        </is>
      </c>
      <c r="U1698" s="261" t="n">
        <v>67</v>
      </c>
      <c r="V1698" s="86" t="inlineStr">
        <is>
          <t>pdf</t>
        </is>
      </c>
      <c r="W1698" s="223" t="inlineStr">
        <is>
          <t>3.4 MB</t>
        </is>
      </c>
      <c r="X1698"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698" s="262" t="n">
        <v>60000</v>
      </c>
      <c r="Z1698" s="226" t="n"/>
      <c r="AA1698" s="241">
        <f>Y2260*Z2260</f>
        <v/>
      </c>
      <c r="AB1698" s="237" t="inlineStr">
        <is>
          <t>16dbb304-2787-4ac3-baeb-be31fde3fc95</t>
        </is>
      </c>
    </row>
    <row r="1699" ht="15" customHeight="1" s="283">
      <c r="A1699" s="109" t="n">
        <v>2252</v>
      </c>
      <c r="B1699" s="222">
        <f>HYPERLINK("https://mocostore.moco.co.id/catalog/"&amp;AB2261,"Klik Disini")</f>
        <v/>
      </c>
      <c r="C1699" s="223" t="inlineStr">
        <is>
          <t>Karakter Keluarga Harmonis</t>
        </is>
      </c>
      <c r="D1699" s="223" t="n"/>
      <c r="E1699" s="223" t="inlineStr">
        <is>
          <t>Pdt. Dr. Yohanes Ratu Eda, M.Th., James Gwee T.H., MBA</t>
        </is>
      </c>
      <c r="F1699" s="223" t="n"/>
      <c r="G1699" s="223" t="inlineStr">
        <is>
          <t>978-623-5830-67-4</t>
        </is>
      </c>
      <c r="H1699" s="223" t="inlineStr">
        <is>
          <t>Agama Kristen</t>
        </is>
      </c>
      <c r="I1699" s="258" t="inlineStr">
        <is>
          <t>Perguruan Tinggi</t>
        </is>
      </c>
      <c r="J1699" s="186" t="inlineStr">
        <is>
          <t>009.16</t>
        </is>
      </c>
      <c r="K1699" s="223" t="inlineStr">
        <is>
          <t>Edisi Ke-1</t>
        </is>
      </c>
      <c r="L1699" s="264" t="n"/>
      <c r="M1699" s="265" t="inlineStr">
        <is>
          <t>Tidak Tersedia</t>
        </is>
      </c>
      <c r="N1699" s="223" t="inlineStr">
        <is>
          <t>Indonesia</t>
        </is>
      </c>
      <c r="O1699" s="223" t="inlineStr">
        <is>
          <t>Bukan fiksi</t>
        </is>
      </c>
      <c r="P1699" s="260" t="inlineStr">
        <is>
          <t>Tidak Tersedia</t>
        </is>
      </c>
      <c r="Q1699" s="260" t="n">
        <v>2021</v>
      </c>
      <c r="R1699" s="223" t="inlineStr">
        <is>
          <t>Pustaka Referensi</t>
        </is>
      </c>
      <c r="S1699" s="223" t="inlineStr">
        <is>
          <t>Andi Offset CV</t>
        </is>
      </c>
      <c r="T1699" s="223" t="inlineStr">
        <is>
          <t>Lokal</t>
        </is>
      </c>
      <c r="U1699" s="261" t="n">
        <v>64</v>
      </c>
      <c r="V1699" s="86" t="inlineStr">
        <is>
          <t>pdf</t>
        </is>
      </c>
      <c r="W1699" s="223" t="inlineStr">
        <is>
          <t>2.3 MB</t>
        </is>
      </c>
      <c r="X1699"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699" s="262" t="n">
        <v>60000</v>
      </c>
      <c r="Z1699" s="226" t="n"/>
      <c r="AA1699" s="241">
        <f>Y2261*Z2261</f>
        <v/>
      </c>
      <c r="AB1699" s="237" t="inlineStr">
        <is>
          <t>1310fb86-e610-435f-8b91-ceb4317e5de7</t>
        </is>
      </c>
    </row>
    <row r="1700" ht="15" customHeight="1" s="283">
      <c r="A1700" s="109" t="n">
        <v>2253</v>
      </c>
      <c r="B1700" s="222">
        <f>HYPERLINK("https://mocostore.moco.co.id/catalog/"&amp;AB2262,"Klik Disini")</f>
        <v/>
      </c>
      <c r="C1700" s="223" t="inlineStr">
        <is>
          <t>Kebangkitan Generasi Muda di Jakarta</t>
        </is>
      </c>
      <c r="D1700" s="223" t="n"/>
      <c r="E1700" s="223" t="inlineStr">
        <is>
          <t>Radiani Kalvari, S.Pd.K., Leni Marlin S. Lase, S.S., Martha Kaesarina, S.I.Kom., Vicky Johanna Delarosa, Nandhes Adi Firmanto, Pambudi Pulosari, S.Sos, M.A.C.E., dan Pdm. P. Budi Raharjo.</t>
        </is>
      </c>
      <c r="F1700" s="223" t="n"/>
      <c r="G1700" s="223" t="inlineStr">
        <is>
          <t>978-623-5830-69-8</t>
        </is>
      </c>
      <c r="H1700" s="223" t="inlineStr">
        <is>
          <t>Agama Kristen</t>
        </is>
      </c>
      <c r="I1700" s="258" t="inlineStr">
        <is>
          <t>Perguruan Tinggi</t>
        </is>
      </c>
      <c r="J1700" s="186" t="inlineStr">
        <is>
          <t>009.16</t>
        </is>
      </c>
      <c r="K1700" s="223" t="inlineStr">
        <is>
          <t>Edisi Ke-1</t>
        </is>
      </c>
      <c r="L1700" s="264" t="n"/>
      <c r="M1700" s="265" t="inlineStr">
        <is>
          <t>Tidak Tersedia</t>
        </is>
      </c>
      <c r="N1700" s="223" t="inlineStr">
        <is>
          <t>Indonesia</t>
        </is>
      </c>
      <c r="O1700" s="223" t="inlineStr">
        <is>
          <t>Bukan fiksi</t>
        </is>
      </c>
      <c r="P1700" s="260" t="inlineStr">
        <is>
          <t>Tidak Tersedia</t>
        </is>
      </c>
      <c r="Q1700" s="260" t="n">
        <v>2021</v>
      </c>
      <c r="R1700" s="223" t="inlineStr">
        <is>
          <t>Pustaka Referensi</t>
        </is>
      </c>
      <c r="S1700" s="223" t="inlineStr">
        <is>
          <t>Andi Offset CV</t>
        </is>
      </c>
      <c r="T1700" s="223" t="inlineStr">
        <is>
          <t>Lokal</t>
        </is>
      </c>
      <c r="U1700" s="261" t="n">
        <v>107</v>
      </c>
      <c r="V1700" s="86" t="inlineStr">
        <is>
          <t>pdf</t>
        </is>
      </c>
      <c r="W1700" s="223" t="inlineStr">
        <is>
          <t>1.9 MB</t>
        </is>
      </c>
      <c r="X1700"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700" s="262" t="n">
        <v>60000</v>
      </c>
      <c r="Z1700" s="226" t="n"/>
      <c r="AA1700" s="241">
        <f>Y2262*Z2262</f>
        <v/>
      </c>
      <c r="AB1700" s="237" t="inlineStr">
        <is>
          <t>07671627-c36e-4d9a-bd93-1e1e00a47d70</t>
        </is>
      </c>
    </row>
    <row r="1701" ht="15" customHeight="1" s="283">
      <c r="A1701" s="109" t="n">
        <v>2254</v>
      </c>
      <c r="B1701" s="222">
        <f>HYPERLINK("https://mocostore.moco.co.id/catalog/"&amp;AB2263,"Klik Disini")</f>
        <v/>
      </c>
      <c r="C1701" s="223" t="inlineStr">
        <is>
          <t>Kelas Pengasuhan Anak</t>
        </is>
      </c>
      <c r="D1701" s="223" t="n"/>
      <c r="E1701" s="223" t="inlineStr">
        <is>
          <t>Radiani Kalvari, S.Pd.K., Leni Marlin S. Lase, S.S., Martha Kaesarina, S.I.Kom., Vicky Johanna Delarosa, Nandhes Adi Firmanto, Pambudi Pulosari, S.Sos, M.A.C.E., dan Pdm. P. Budi Raharjo.</t>
        </is>
      </c>
      <c r="F1701" s="223" t="n"/>
      <c r="G1701" s="223" t="inlineStr">
        <is>
          <t>978-623-5830-70-4</t>
        </is>
      </c>
      <c r="H1701" s="223" t="inlineStr">
        <is>
          <t>Agama Kristen</t>
        </is>
      </c>
      <c r="I1701" s="258" t="inlineStr">
        <is>
          <t>Perguruan Tinggi</t>
        </is>
      </c>
      <c r="J1701" s="186" t="inlineStr">
        <is>
          <t>009.16</t>
        </is>
      </c>
      <c r="K1701" s="223" t="inlineStr">
        <is>
          <t>Edisi Ke-1</t>
        </is>
      </c>
      <c r="L1701" s="264" t="n"/>
      <c r="M1701" s="265" t="inlineStr">
        <is>
          <t>Tidak Tersedia</t>
        </is>
      </c>
      <c r="N1701" s="223" t="inlineStr">
        <is>
          <t>Indonesia</t>
        </is>
      </c>
      <c r="O1701" s="223" t="inlineStr">
        <is>
          <t>Bukan fiksi</t>
        </is>
      </c>
      <c r="P1701" s="260" t="inlineStr">
        <is>
          <t>Tidak Tersedia</t>
        </is>
      </c>
      <c r="Q1701" s="260" t="n">
        <v>2021</v>
      </c>
      <c r="R1701" s="223" t="inlineStr">
        <is>
          <t>Pustaka Referensi</t>
        </is>
      </c>
      <c r="S1701" s="223" t="inlineStr">
        <is>
          <t>Andi Offset CV</t>
        </is>
      </c>
      <c r="T1701" s="223" t="inlineStr">
        <is>
          <t>Lokal</t>
        </is>
      </c>
      <c r="U1701" s="261" t="n">
        <v>75</v>
      </c>
      <c r="V1701" s="86" t="inlineStr">
        <is>
          <t>pdf</t>
        </is>
      </c>
      <c r="W1701" s="223" t="inlineStr">
        <is>
          <t>2.3 MB</t>
        </is>
      </c>
      <c r="X1701"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701" s="262" t="n">
        <v>60000</v>
      </c>
      <c r="Z1701" s="226" t="n"/>
      <c r="AA1701" s="241">
        <f>Y2263*Z2263</f>
        <v/>
      </c>
      <c r="AB1701" s="237" t="inlineStr">
        <is>
          <t>de6a03a0-1787-4973-9a86-fb779ed89e18</t>
        </is>
      </c>
    </row>
    <row r="1702" ht="15" customHeight="1" s="283">
      <c r="A1702" s="109" t="n">
        <v>2255</v>
      </c>
      <c r="B1702" s="222">
        <f>HYPERLINK("https://mocostore.moco.co.id/catalog/"&amp;AB2264,"Klik Disini")</f>
        <v/>
      </c>
      <c r="C1702" s="223" t="inlineStr">
        <is>
          <t>Belajar Animasi 2D Dan 3D</t>
        </is>
      </c>
      <c r="D1702" s="223" t="n"/>
      <c r="E1702" s="223" t="inlineStr">
        <is>
          <t>Padma Nyoman Crisnapati , S.Kom., M.Pd., M.Kom. I Gede Harsemadi, S.Kom., M.T.</t>
        </is>
      </c>
      <c r="F1702" s="223" t="inlineStr">
        <is>
          <t>978-979-29-9876-4</t>
        </is>
      </c>
      <c r="G1702" s="223" t="inlineStr">
        <is>
          <t>978-623-01-3196-7</t>
        </is>
      </c>
      <c r="H1702" s="223" t="inlineStr">
        <is>
          <t>Komputer &amp; Internet</t>
        </is>
      </c>
      <c r="I1702" s="258" t="inlineStr">
        <is>
          <t>Perguruan Tinggi</t>
        </is>
      </c>
      <c r="J1702" s="186" t="inlineStr">
        <is>
          <t>009.05</t>
        </is>
      </c>
      <c r="K1702" s="223" t="inlineStr">
        <is>
          <t>Edisi Ke-1</t>
        </is>
      </c>
      <c r="L1702" s="264" t="n"/>
      <c r="M1702" s="265" t="inlineStr">
        <is>
          <t>None</t>
        </is>
      </c>
      <c r="N1702" s="223" t="inlineStr">
        <is>
          <t>Indonesia</t>
        </is>
      </c>
      <c r="O1702" s="223" t="inlineStr">
        <is>
          <t>Bukan fiksi</t>
        </is>
      </c>
      <c r="P1702" s="260" t="n">
        <v>2019</v>
      </c>
      <c r="Q1702" s="260" t="n">
        <v>2021</v>
      </c>
      <c r="R1702" s="223" t="inlineStr">
        <is>
          <t>Penerbit Andi</t>
        </is>
      </c>
      <c r="S1702" s="223" t="inlineStr">
        <is>
          <t>Andi Offset CV</t>
        </is>
      </c>
      <c r="T1702" s="223" t="inlineStr">
        <is>
          <t>Lokal</t>
        </is>
      </c>
      <c r="U1702" s="261" t="n">
        <v>162</v>
      </c>
      <c r="V1702" s="86" t="inlineStr">
        <is>
          <t>pdf</t>
        </is>
      </c>
      <c r="W1702" s="223" t="inlineStr">
        <is>
          <t>14.3 MB</t>
        </is>
      </c>
      <c r="X1702" s="225" t="inlineStr">
        <is>
          <t>&lt;p&gt;Bagi sebagian orang, animasi merupakan hal yang sangat keren dan menarik. Tanpa melihat latar belakangnya, setiap orang memiliki bakat dan kemampuan dalam membuat animasi. Belajar membuat animasi bukanlah sesuatu yang tergolong sulit, tetapi membutuhkan ketekunan dan daya tahan terhadap kegagalan yang tinggi.&lt;/p&gt;</t>
        </is>
      </c>
      <c r="Y1702" s="262" t="n">
        <v>76000</v>
      </c>
      <c r="Z1702" s="226" t="n"/>
      <c r="AA1702" s="241">
        <f>Y2264*Z2264</f>
        <v/>
      </c>
      <c r="AB1702" s="237" t="inlineStr">
        <is>
          <t>b6ac9b1c-e679-4636-9405-5640491c5c87</t>
        </is>
      </c>
    </row>
    <row r="1703" ht="15" customHeight="1" s="283">
      <c r="A1703" s="109" t="n">
        <v>2256</v>
      </c>
      <c r="B1703" s="222">
        <f>HYPERLINK("https://mocostore.moco.co.id/catalog/"&amp;AB2265,"Klik Disini")</f>
        <v/>
      </c>
      <c r="C1703" s="223" t="inlineStr">
        <is>
          <t>Komputer Grafis Image Digital, Desain Grafis dan Page Layout</t>
        </is>
      </c>
      <c r="D1703" s="223" t="n"/>
      <c r="E1703" s="223" t="inlineStr">
        <is>
          <t>Amir Fatah Sofyan &amp; Tonny Hidayat</t>
        </is>
      </c>
      <c r="F1703" s="223" t="inlineStr">
        <is>
          <t>978-979-29-0560-1</t>
        </is>
      </c>
      <c r="G1703" s="223" t="inlineStr">
        <is>
          <t>978-623-01-3189-9</t>
        </is>
      </c>
      <c r="H1703" s="223" t="inlineStr">
        <is>
          <t>Komputer &amp; Internet</t>
        </is>
      </c>
      <c r="I1703" s="258" t="inlineStr">
        <is>
          <t>Perguruan Tinggi</t>
        </is>
      </c>
      <c r="J1703" s="186" t="inlineStr">
        <is>
          <t>009.05</t>
        </is>
      </c>
      <c r="K1703" s="223" t="inlineStr">
        <is>
          <t>Edisi Ke-1</t>
        </is>
      </c>
      <c r="L1703" s="264" t="n"/>
      <c r="M1703" s="265" t="inlineStr">
        <is>
          <t>None</t>
        </is>
      </c>
      <c r="N1703" s="223" t="inlineStr">
        <is>
          <t>Indonesia</t>
        </is>
      </c>
      <c r="O1703" s="223" t="inlineStr">
        <is>
          <t>Bukan fiksi</t>
        </is>
      </c>
      <c r="P1703" s="260" t="n">
        <v>2010</v>
      </c>
      <c r="Q1703" s="260" t="n">
        <v>2021</v>
      </c>
      <c r="R1703" s="223" t="inlineStr">
        <is>
          <t>Penerbit Andi</t>
        </is>
      </c>
      <c r="S1703" s="223" t="inlineStr">
        <is>
          <t>Andi Offset CV</t>
        </is>
      </c>
      <c r="T1703" s="223" t="inlineStr">
        <is>
          <t>Lokal</t>
        </is>
      </c>
      <c r="U1703" s="261" t="n">
        <v>142</v>
      </c>
      <c r="V1703" s="86" t="inlineStr">
        <is>
          <t>pdf</t>
        </is>
      </c>
      <c r="W1703" s="223" t="inlineStr">
        <is>
          <t>15.8 MB</t>
        </is>
      </c>
      <c r="X1703" s="225" t="inlineStr">
        <is>
          <t>&lt;p&gt;Buku ini ditujukan bagi Pemula-baik dengan latar belakang komputer maupun desain-yang ingin mempelajari penggunaan software komputer grafis dalam pembuatan aplikasi desain grafis. Bahasan buku ini mencakup dasar-dasar desain grafis dan komputer grafis, pengolahan foto, pengolahan grafik, dan pengolahan tata letak halaman. Adobe Photoshop, Adobe Illustrator, dan Adobe InDesign-yang merupakan bagian Adobe Creative Suite 3-dipilih sebagai tools dalam menerapkan desain grafis karena kemudahan penggunaan, fitur yang tersedia dan tingkat kompabilitas di antara ketiga software. Buku ini disertai contoh kasus meliputi pengolahan foto, pembuatan kartu nama, logotype, layout majalah, portofolio interaktif, kartu pengenal, dan kalender.&lt;/p&gt;</t>
        </is>
      </c>
      <c r="Y1703" s="262" t="n">
        <v>80000</v>
      </c>
      <c r="Z1703" s="226" t="n"/>
      <c r="AA1703" s="241">
        <f>Y2265*Z2265</f>
        <v/>
      </c>
      <c r="AB1703" s="237" t="inlineStr">
        <is>
          <t>88b86bd0-db73-47a4-b512-3819f4230d66</t>
        </is>
      </c>
    </row>
    <row r="1704" ht="15" customHeight="1" s="283">
      <c r="A1704" s="109" t="n">
        <v>2257</v>
      </c>
      <c r="B1704" s="222">
        <f>HYPERLINK("https://mocostore.moco.co.id/catalog/"&amp;AB2266,"Klik Disini")</f>
        <v/>
      </c>
      <c r="C1704" s="223" t="inlineStr">
        <is>
          <t>Gereja Bagi Sesama Dan Semesta</t>
        </is>
      </c>
      <c r="D1704" s="223" t="n"/>
      <c r="E1704" s="223" t="inlineStr">
        <is>
          <t>Radiani Kalvari, S.Pd.K., Leni Marlin S. Lase, S.S., Martha Kaesarina, S.I.Kom., Vicky Johanna Delarosa, Nandhes Adi Firmanto, Pambudi Pulosari, S.Sos, M.A.C.E., dan Pdm. P. Budi Raharjo.</t>
        </is>
      </c>
      <c r="F1704" s="223" t="n"/>
      <c r="G1704" s="223" t="inlineStr">
        <is>
          <t>978-623-314-305-9</t>
        </is>
      </c>
      <c r="H1704" s="223" t="inlineStr">
        <is>
          <t>Agama Kristen</t>
        </is>
      </c>
      <c r="I1704" s="258" t="inlineStr">
        <is>
          <t>Perguruan Tinggi</t>
        </is>
      </c>
      <c r="J1704" s="186" t="inlineStr">
        <is>
          <t>009.16</t>
        </is>
      </c>
      <c r="K1704" s="223" t="inlineStr">
        <is>
          <t>Edisi Ke-1</t>
        </is>
      </c>
      <c r="L1704" s="264" t="n"/>
      <c r="M1704" s="265" t="inlineStr">
        <is>
          <t>None</t>
        </is>
      </c>
      <c r="N1704" s="223" t="inlineStr">
        <is>
          <t>Indonesia</t>
        </is>
      </c>
      <c r="O1704" s="223" t="inlineStr">
        <is>
          <t>Bukan fiksi</t>
        </is>
      </c>
      <c r="P1704" s="260" t="inlineStr">
        <is>
          <t>Tidak Tersedia</t>
        </is>
      </c>
      <c r="Q1704" s="260" t="n">
        <v>2021</v>
      </c>
      <c r="R1704" s="223" t="inlineStr">
        <is>
          <t>PBMR Andi</t>
        </is>
      </c>
      <c r="S1704" s="223" t="inlineStr">
        <is>
          <t>Andi Offset CV</t>
        </is>
      </c>
      <c r="T1704" s="223" t="inlineStr">
        <is>
          <t>Lokal</t>
        </is>
      </c>
      <c r="U1704" s="261" t="n">
        <v>73</v>
      </c>
      <c r="V1704" s="86" t="inlineStr">
        <is>
          <t>pdf</t>
        </is>
      </c>
      <c r="W1704" s="223" t="inlineStr">
        <is>
          <t>2.7 MB</t>
        </is>
      </c>
      <c r="X1704"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704" s="262" t="n">
        <v>60000</v>
      </c>
      <c r="Z1704" s="226" t="n"/>
      <c r="AA1704" s="241">
        <f>Y2266*Z2266</f>
        <v/>
      </c>
      <c r="AB1704" s="237" t="inlineStr">
        <is>
          <t>cfba236f-92ce-42fa-a391-5bcc4fc43895</t>
        </is>
      </c>
    </row>
    <row r="1705" ht="15" customHeight="1" s="283">
      <c r="A1705" s="109" t="n">
        <v>2258</v>
      </c>
      <c r="B1705" s="222">
        <f>HYPERLINK("https://mocostore.moco.co.id/catalog/"&amp;AB2267,"Klik Disini")</f>
        <v/>
      </c>
      <c r="C1705" s="223" t="inlineStr">
        <is>
          <t>Gereja Batu Karang atau Batu Sandungan</t>
        </is>
      </c>
      <c r="D1705" s="223" t="n"/>
      <c r="E1705" s="223" t="inlineStr">
        <is>
          <t>Radiani Kalvari, S.Pd.K., Leni Marlin S. Lase, S.S., Martha Kaesarina, S.I.Kom., Vicky Johanna Delarosa, Nandhes Adi Firmanto, Pambudi Pulosari, S.Sos, M.A.C.E., dan Pdm. P. Budi Raharjo.</t>
        </is>
      </c>
      <c r="F1705" s="223" t="n"/>
      <c r="G1705" s="223" t="inlineStr">
        <is>
          <t>978-623-314-306-6</t>
        </is>
      </c>
      <c r="H1705" s="223" t="inlineStr">
        <is>
          <t>Agama Kristen</t>
        </is>
      </c>
      <c r="I1705" s="258" t="inlineStr">
        <is>
          <t>Perguruan Tinggi</t>
        </is>
      </c>
      <c r="J1705" s="186" t="inlineStr">
        <is>
          <t>009.16</t>
        </is>
      </c>
      <c r="K1705" s="223" t="inlineStr">
        <is>
          <t>Edisi Ke-1</t>
        </is>
      </c>
      <c r="L1705" s="264" t="n"/>
      <c r="M1705" s="265" t="inlineStr">
        <is>
          <t>None</t>
        </is>
      </c>
      <c r="N1705" s="223" t="inlineStr">
        <is>
          <t>Indonesia</t>
        </is>
      </c>
      <c r="O1705" s="223" t="inlineStr">
        <is>
          <t>Bukan fiksi</t>
        </is>
      </c>
      <c r="P1705" s="260" t="inlineStr">
        <is>
          <t>Tidak Tersedia</t>
        </is>
      </c>
      <c r="Q1705" s="260" t="n">
        <v>2021</v>
      </c>
      <c r="R1705" s="223" t="inlineStr">
        <is>
          <t>PBMR Andi</t>
        </is>
      </c>
      <c r="S1705" s="223" t="inlineStr">
        <is>
          <t>Andi Offset CV</t>
        </is>
      </c>
      <c r="T1705" s="223" t="inlineStr">
        <is>
          <t>Lokal</t>
        </is>
      </c>
      <c r="U1705" s="261" t="n">
        <v>81</v>
      </c>
      <c r="V1705" s="86" t="inlineStr">
        <is>
          <t>pdf</t>
        </is>
      </c>
      <c r="W1705" s="223" t="inlineStr">
        <is>
          <t>2.0 MB</t>
        </is>
      </c>
      <c r="X1705"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705" s="262" t="n">
        <v>60000</v>
      </c>
      <c r="Z1705" s="226" t="n"/>
      <c r="AA1705" s="241">
        <f>Y2267*Z2267</f>
        <v/>
      </c>
      <c r="AB1705" s="237" t="inlineStr">
        <is>
          <t>724bdd24-eb28-48be-9551-97e6ae71dce5</t>
        </is>
      </c>
    </row>
    <row r="1706" ht="15" customHeight="1" s="283">
      <c r="A1706" s="109" t="n">
        <v>2259</v>
      </c>
      <c r="B1706" s="222">
        <f>HYPERLINK("https://mocostore.moco.co.id/catalog/"&amp;AB2268,"Klik Disini")</f>
        <v/>
      </c>
      <c r="C1706" s="223" t="inlineStr">
        <is>
          <t>Gereja Berpola Kerajaan Allah</t>
        </is>
      </c>
      <c r="D1706" s="223" t="n"/>
      <c r="E1706" s="223" t="inlineStr">
        <is>
          <t>Radiani Kalvari, S.Pd.K., Leni Marlin S. Lase, S.S., Martha Kaesarina, S.I.Kom., Vicky Johanna Delarosa, Nandhes Adi Firmanto, Pambudi Pulosari, S.Sos, M.A.C.E., dan Pdm. P. Budi Raharjo.</t>
        </is>
      </c>
      <c r="F1706" s="223" t="n"/>
      <c r="G1706" s="223" t="inlineStr">
        <is>
          <t>978-623-314-308-0</t>
        </is>
      </c>
      <c r="H1706" s="223" t="inlineStr">
        <is>
          <t>Agama Kristen</t>
        </is>
      </c>
      <c r="I1706" s="258" t="inlineStr">
        <is>
          <t>Perguruan Tinggi</t>
        </is>
      </c>
      <c r="J1706" s="186" t="inlineStr">
        <is>
          <t>009.16</t>
        </is>
      </c>
      <c r="K1706" s="223" t="inlineStr">
        <is>
          <t>Edisi Ke-1</t>
        </is>
      </c>
      <c r="L1706" s="264" t="n"/>
      <c r="M1706" s="265" t="inlineStr">
        <is>
          <t>None</t>
        </is>
      </c>
      <c r="N1706" s="223" t="inlineStr">
        <is>
          <t>Indonesia</t>
        </is>
      </c>
      <c r="O1706" s="223" t="inlineStr">
        <is>
          <t>Bukan fiksi</t>
        </is>
      </c>
      <c r="P1706" s="260" t="inlineStr">
        <is>
          <t>Tidak Tersedia</t>
        </is>
      </c>
      <c r="Q1706" s="260" t="n">
        <v>2021</v>
      </c>
      <c r="R1706" s="223" t="inlineStr">
        <is>
          <t>PBMR Andi</t>
        </is>
      </c>
      <c r="S1706" s="223" t="inlineStr">
        <is>
          <t>Andi Offset CV</t>
        </is>
      </c>
      <c r="T1706" s="223" t="inlineStr">
        <is>
          <t>Lokal</t>
        </is>
      </c>
      <c r="U1706" s="261" t="n">
        <v>72</v>
      </c>
      <c r="V1706" s="86" t="inlineStr">
        <is>
          <t>pdf</t>
        </is>
      </c>
      <c r="W1706" s="223" t="inlineStr">
        <is>
          <t>2.2 MB</t>
        </is>
      </c>
      <c r="X1706"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706" s="262" t="n">
        <v>60000</v>
      </c>
      <c r="Z1706" s="226" t="n"/>
      <c r="AA1706" s="241">
        <f>Y2268*Z2268</f>
        <v/>
      </c>
      <c r="AB1706" s="237" t="inlineStr">
        <is>
          <t>f475293d-c439-4367-812e-1f36272984c3</t>
        </is>
      </c>
    </row>
    <row r="1707" ht="15" customHeight="1" s="283">
      <c r="A1707" s="109" t="n">
        <v>2260</v>
      </c>
      <c r="B1707" s="222">
        <f>HYPERLINK("https://mocostore.moco.co.id/catalog/"&amp;AB2269,"Klik Disini")</f>
        <v/>
      </c>
      <c r="C1707" s="223" t="inlineStr">
        <is>
          <t>Gereja Jangan Takut Terbuka</t>
        </is>
      </c>
      <c r="D1707" s="223" t="n"/>
      <c r="E1707" s="223" t="inlineStr">
        <is>
          <t>Radiani Kalvari, S.Pd.K., Leni Marlin S. Lase, S.S., Martha Kaesarina, S.I.Kom., Vicky Johanna Delarosa, Nandhes Adi Firmanto, Pambudi Pulosari, S.Sos, M.A.C.E., dan Pdm. P. Budi Raharjo.</t>
        </is>
      </c>
      <c r="F1707" s="223" t="n"/>
      <c r="G1707" s="223" t="inlineStr">
        <is>
          <t>978-623-314-309-7</t>
        </is>
      </c>
      <c r="H1707" s="223" t="inlineStr">
        <is>
          <t>Agama Kristen</t>
        </is>
      </c>
      <c r="I1707" s="258" t="inlineStr">
        <is>
          <t>Perguruan Tinggi</t>
        </is>
      </c>
      <c r="J1707" s="186" t="inlineStr">
        <is>
          <t>009.16</t>
        </is>
      </c>
      <c r="K1707" s="223" t="inlineStr">
        <is>
          <t>Edisi Ke-1</t>
        </is>
      </c>
      <c r="L1707" s="264" t="n"/>
      <c r="M1707" s="265" t="inlineStr">
        <is>
          <t>None</t>
        </is>
      </c>
      <c r="N1707" s="223" t="inlineStr">
        <is>
          <t>Indonesia</t>
        </is>
      </c>
      <c r="O1707" s="223" t="inlineStr">
        <is>
          <t>Bukan fiksi</t>
        </is>
      </c>
      <c r="P1707" s="260" t="inlineStr">
        <is>
          <t>Tidak Tersedia</t>
        </is>
      </c>
      <c r="Q1707" s="260" t="n">
        <v>2021</v>
      </c>
      <c r="R1707" s="223" t="inlineStr">
        <is>
          <t>PBMR Andi</t>
        </is>
      </c>
      <c r="S1707" s="223" t="inlineStr">
        <is>
          <t>Andi Offset CV</t>
        </is>
      </c>
      <c r="T1707" s="223" t="inlineStr">
        <is>
          <t>Lokal</t>
        </is>
      </c>
      <c r="U1707" s="261" t="n">
        <v>92</v>
      </c>
      <c r="V1707" s="86" t="inlineStr">
        <is>
          <t>pdf</t>
        </is>
      </c>
      <c r="W1707" s="223" t="inlineStr">
        <is>
          <t>1.9 MB</t>
        </is>
      </c>
      <c r="X1707"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707" s="262" t="n">
        <v>60000</v>
      </c>
      <c r="Z1707" s="226" t="n"/>
      <c r="AA1707" s="241">
        <f>Y2269*Z2269</f>
        <v/>
      </c>
      <c r="AB1707" s="237" t="inlineStr">
        <is>
          <t>b9a62f74-da22-4c25-acc1-a0255d4468f5</t>
        </is>
      </c>
    </row>
    <row r="1708" ht="15" customHeight="1" s="283">
      <c r="A1708" s="109" t="n">
        <v>2261</v>
      </c>
      <c r="B1708" s="222">
        <f>HYPERLINK("https://mocostore.moco.co.id/catalog/"&amp;AB2270,"Klik Disini")</f>
        <v/>
      </c>
      <c r="C1708" s="223" t="inlineStr">
        <is>
          <t>Gereja yang Menjangkau dan Memuridkan</t>
        </is>
      </c>
      <c r="D1708" s="223" t="n"/>
      <c r="E1708" s="223" t="inlineStr">
        <is>
          <t>Radiani Kalvari, S.Pd.K., Leni Marlin S. Lase, S.S., Martha Kaesarina, S.I.Kom., Vicky Johanna Delarosa, Nandhes Adi Firmanto, Pambudi Pulosari, S.Sos, M.A.C.E., dan Pdm. P. Budi Raharjo.</t>
        </is>
      </c>
      <c r="F1708" s="223" t="n"/>
      <c r="G1708" s="223" t="inlineStr">
        <is>
          <t>978-623-314-310-3</t>
        </is>
      </c>
      <c r="H1708" s="223" t="inlineStr">
        <is>
          <t>Agama Kristen</t>
        </is>
      </c>
      <c r="I1708" s="258" t="inlineStr">
        <is>
          <t>Perguruan Tinggi</t>
        </is>
      </c>
      <c r="J1708" s="186" t="inlineStr">
        <is>
          <t>009.16</t>
        </is>
      </c>
      <c r="K1708" s="264" t="inlineStr">
        <is>
          <t>Edisi Ke-1</t>
        </is>
      </c>
      <c r="L1708" s="264" t="n"/>
      <c r="M1708" s="259" t="inlineStr">
        <is>
          <t>None</t>
        </is>
      </c>
      <c r="N1708" s="223" t="inlineStr">
        <is>
          <t>Indonesia</t>
        </is>
      </c>
      <c r="O1708" s="223" t="inlineStr">
        <is>
          <t>Bukan fiksi</t>
        </is>
      </c>
      <c r="P1708" s="260" t="inlineStr">
        <is>
          <t>Tidak Tersedia</t>
        </is>
      </c>
      <c r="Q1708" s="260" t="n">
        <v>2021</v>
      </c>
      <c r="R1708" s="223" t="inlineStr">
        <is>
          <t>PBMR Andi</t>
        </is>
      </c>
      <c r="S1708" s="223" t="inlineStr">
        <is>
          <t>Andi Offset CV</t>
        </is>
      </c>
      <c r="T1708" s="223" t="inlineStr">
        <is>
          <t>Lokal</t>
        </is>
      </c>
      <c r="U1708" s="261" t="n">
        <v>90</v>
      </c>
      <c r="V1708" s="86" t="inlineStr">
        <is>
          <t>pdf</t>
        </is>
      </c>
      <c r="W1708" s="223" t="inlineStr">
        <is>
          <t>1.9 MB</t>
        </is>
      </c>
      <c r="X1708"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708" s="262" t="n">
        <v>60000</v>
      </c>
      <c r="Z1708" s="226" t="n"/>
      <c r="AA1708" s="241">
        <f>Y2270*Z2270</f>
        <v/>
      </c>
      <c r="AB1708" s="237" t="inlineStr">
        <is>
          <t>8d0eac7b-565a-46a3-ba78-fffec5f82e2d</t>
        </is>
      </c>
    </row>
    <row r="1709" ht="15" customHeight="1" s="283">
      <c r="A1709" s="109" t="n">
        <v>2262</v>
      </c>
      <c r="B1709" s="222">
        <f>HYPERLINK("https://mocostore.moco.co.id/catalog/"&amp;AB2271,"Klik Disini")</f>
        <v/>
      </c>
      <c r="C1709" s="223" t="inlineStr">
        <is>
          <t>Hak Kita Ada Pada Tuhan</t>
        </is>
      </c>
      <c r="D1709" s="223" t="n"/>
      <c r="E1709" s="223" t="inlineStr">
        <is>
          <t>Radiani Kalvari, S.Pd.K., Leni Marlin S. Lase, S.S., Martha Kaesarina, S.I.Kom., Vicky Johanna Delarosa, Nandhes Adi Firmanto, Pambudi Pulosari, S.Sos, M.A.C.E., dan Pdm. P. Budi Raharjo.</t>
        </is>
      </c>
      <c r="F1709" s="223" t="n"/>
      <c r="G1709" s="223" t="inlineStr">
        <is>
          <t>978-623-314-311-0</t>
        </is>
      </c>
      <c r="H1709" s="223" t="inlineStr">
        <is>
          <t>Agama Kristen</t>
        </is>
      </c>
      <c r="I1709" s="258" t="inlineStr">
        <is>
          <t>Perguruan Tinggi</t>
        </is>
      </c>
      <c r="J1709" s="186" t="inlineStr">
        <is>
          <t>009.16</t>
        </is>
      </c>
      <c r="K1709" s="223" t="inlineStr">
        <is>
          <t>Edisi Ke-1</t>
        </is>
      </c>
      <c r="L1709" s="264" t="n"/>
      <c r="M1709" s="265" t="inlineStr">
        <is>
          <t>None</t>
        </is>
      </c>
      <c r="N1709" s="223" t="inlineStr">
        <is>
          <t>Indonesia</t>
        </is>
      </c>
      <c r="O1709" s="223" t="inlineStr">
        <is>
          <t>Bukan fiksi</t>
        </is>
      </c>
      <c r="P1709" s="260" t="inlineStr">
        <is>
          <t>Tidak Tersedia</t>
        </is>
      </c>
      <c r="Q1709" s="260" t="n">
        <v>2021</v>
      </c>
      <c r="R1709" s="223" t="inlineStr">
        <is>
          <t>PBMR Andi</t>
        </is>
      </c>
      <c r="S1709" s="223" t="inlineStr">
        <is>
          <t>Andi Offset CV</t>
        </is>
      </c>
      <c r="T1709" s="223" t="inlineStr">
        <is>
          <t>Lokal</t>
        </is>
      </c>
      <c r="U1709" s="261" t="n">
        <v>91</v>
      </c>
      <c r="V1709" s="86" t="inlineStr">
        <is>
          <t>pdf</t>
        </is>
      </c>
      <c r="W1709" s="223" t="inlineStr">
        <is>
          <t>2.0 MB</t>
        </is>
      </c>
      <c r="X1709"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1709" s="262" t="n">
        <v>60000</v>
      </c>
      <c r="Z1709" s="226" t="n"/>
      <c r="AA1709" s="241">
        <f>Y2271*Z2271</f>
        <v/>
      </c>
      <c r="AB1709" s="237" t="inlineStr">
        <is>
          <t>ac4729a6-c2d6-4db8-b144-ca03dbdfe4a9</t>
        </is>
      </c>
    </row>
    <row r="1710" ht="15" customHeight="1" s="283">
      <c r="A1710" s="109" t="n">
        <v>2263</v>
      </c>
      <c r="B1710" s="222">
        <f>HYPERLINK("https://mocostore.moco.co.id/catalog/"&amp;AB2272,"Klik Disini")</f>
        <v/>
      </c>
      <c r="C1710" s="223" t="inlineStr">
        <is>
          <t>Hidup Bukan Kebetulan, Tapi Punya Tujuan</t>
        </is>
      </c>
      <c r="D1710" s="223" t="n"/>
      <c r="E1710" s="223" t="inlineStr">
        <is>
          <t>Radiani Kalvari, S.Pd.K., Leni Marlin S. Lase, S.S., Martha Kaesarina, S.I.Kom., Vicky Johanna Delarosa, Nandhes Adi Firmanto, Pambudi Pulosari, S.Sos, M.A.C.E., dan Pdm. P. Budi Raharjo.</t>
        </is>
      </c>
      <c r="F1710" s="223" t="n"/>
      <c r="G1710" s="223" t="inlineStr">
        <is>
          <t>978-623-6174-90-6</t>
        </is>
      </c>
      <c r="H1710" s="223" t="inlineStr">
        <is>
          <t>Agama Kristen</t>
        </is>
      </c>
      <c r="I1710" s="258" t="inlineStr">
        <is>
          <t>Perguruan Tinggi</t>
        </is>
      </c>
      <c r="J1710" s="186" t="inlineStr">
        <is>
          <t>009.16</t>
        </is>
      </c>
      <c r="K1710" s="223" t="inlineStr">
        <is>
          <t>Edisi Ke-1</t>
        </is>
      </c>
      <c r="L1710" s="264" t="n"/>
      <c r="M1710" s="265" t="inlineStr">
        <is>
          <t>Tidak Tersedia</t>
        </is>
      </c>
      <c r="N1710" s="223" t="inlineStr">
        <is>
          <t>Indonesia</t>
        </is>
      </c>
      <c r="O1710" s="223" t="inlineStr">
        <is>
          <t>Bukan fiksi</t>
        </is>
      </c>
      <c r="P1710" s="260" t="inlineStr">
        <is>
          <t>Tidak Tersedia</t>
        </is>
      </c>
      <c r="Q1710" s="260" t="n">
        <v>2021</v>
      </c>
      <c r="R1710" s="223" t="inlineStr">
        <is>
          <t>PBMR Andi</t>
        </is>
      </c>
      <c r="S1710" s="223" t="inlineStr">
        <is>
          <t>Andi Offset CV</t>
        </is>
      </c>
      <c r="T1710" s="223" t="inlineStr">
        <is>
          <t>Lokal</t>
        </is>
      </c>
      <c r="U1710" s="261" t="n">
        <v>93</v>
      </c>
      <c r="V1710" s="86" t="inlineStr">
        <is>
          <t>pdf</t>
        </is>
      </c>
      <c r="W1710" s="223" t="inlineStr">
        <is>
          <t>2.4 MB</t>
        </is>
      </c>
      <c r="X1710"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710" s="262" t="n">
        <v>60000</v>
      </c>
      <c r="Z1710" s="226" t="n"/>
      <c r="AA1710" s="241">
        <f>Y2272*Z2272</f>
        <v/>
      </c>
      <c r="AB1710" s="237" t="inlineStr">
        <is>
          <t>1b41d6c5-42e2-48f1-9d6f-71451eb405de</t>
        </is>
      </c>
    </row>
    <row r="1711" ht="15" customHeight="1" s="283">
      <c r="A1711" s="109" t="n">
        <v>2264</v>
      </c>
      <c r="B1711" s="222">
        <f>HYPERLINK("https://mocostore.moco.co.id/catalog/"&amp;AB2273,"Klik Disini")</f>
        <v/>
      </c>
      <c r="C1711" s="223" t="inlineStr">
        <is>
          <t>Hidup Sehat dalam Perspektif Alkitab</t>
        </is>
      </c>
      <c r="D1711" s="223" t="n"/>
      <c r="E1711" s="223" t="inlineStr">
        <is>
          <t>Radiani Kalvari, S.Pd.K., Leni Marlin S. Lase, S.S., Martha Kaesarina, S.I.Kom., Vicky Johanna Delarosa, Nandhes Adi Firmanto, Pambudi Pulosari, S.Sos, M.A.C.E., dan Pdm. P. Budi Raharjo.</t>
        </is>
      </c>
      <c r="F1711" s="223" t="n"/>
      <c r="G1711" s="223" t="inlineStr">
        <is>
          <t>978-623-314-112-3</t>
        </is>
      </c>
      <c r="H1711" s="223" t="inlineStr">
        <is>
          <t>Agama Kristen</t>
        </is>
      </c>
      <c r="I1711" s="258" t="inlineStr">
        <is>
          <t>Perguruan Tinggi</t>
        </is>
      </c>
      <c r="J1711" s="186" t="inlineStr">
        <is>
          <t>009.16</t>
        </is>
      </c>
      <c r="K1711" s="223" t="inlineStr">
        <is>
          <t>Edisi Ke-1</t>
        </is>
      </c>
      <c r="L1711" s="264" t="n"/>
      <c r="M1711" s="265" t="inlineStr">
        <is>
          <t>Tidak Tersedia</t>
        </is>
      </c>
      <c r="N1711" s="223" t="inlineStr">
        <is>
          <t>Indonesia</t>
        </is>
      </c>
      <c r="O1711" s="223" t="inlineStr">
        <is>
          <t>Bukan fiksi</t>
        </is>
      </c>
      <c r="P1711" s="260" t="inlineStr">
        <is>
          <t>Tidak Tersedia</t>
        </is>
      </c>
      <c r="Q1711" s="260" t="n">
        <v>2021</v>
      </c>
      <c r="R1711" s="223" t="inlineStr">
        <is>
          <t>PBMR Andi</t>
        </is>
      </c>
      <c r="S1711" s="223" t="inlineStr">
        <is>
          <t>Andi Offset CV</t>
        </is>
      </c>
      <c r="T1711" s="223" t="inlineStr">
        <is>
          <t>Lokal</t>
        </is>
      </c>
      <c r="U1711" s="261" t="n">
        <v>89</v>
      </c>
      <c r="V1711" s="86" t="inlineStr">
        <is>
          <t>pdf</t>
        </is>
      </c>
      <c r="W1711" s="223" t="inlineStr">
        <is>
          <t>1.8 MB</t>
        </is>
      </c>
      <c r="X1711" s="22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1711" s="262" t="n">
        <v>60000</v>
      </c>
      <c r="Z1711" s="226" t="n"/>
      <c r="AA1711" s="241">
        <f>Y2273*Z2273</f>
        <v/>
      </c>
      <c r="AB1711" s="237" t="inlineStr">
        <is>
          <t>88450b46-218e-4891-95e1-db454a160ba9</t>
        </is>
      </c>
    </row>
    <row r="1712" ht="15" customHeight="1" s="283">
      <c r="A1712" s="109" t="n">
        <v>2265</v>
      </c>
      <c r="B1712" s="222">
        <f>HYPERLINK("https://mocostore.moco.co.id/catalog/"&amp;AB2274,"Klik Disini")</f>
        <v/>
      </c>
      <c r="C1712" s="223" t="inlineStr">
        <is>
          <t>Hobi Berbelanja, Laba Didapat</t>
        </is>
      </c>
      <c r="D1712" s="223" t="n"/>
      <c r="E1712" s="223" t="inlineStr">
        <is>
          <t>Radiani Kalvari, S.Pd.K., Leni Marlin S. Lase, S.S., Martha Kaesarina, S.I.Kom., Vicky Johanna Delarosa, Nandhes Adi Firmanto, Pambudi Pulosari, S.Sos, M.A.C.E., dan Pdm. P. Budi Raharjo.</t>
        </is>
      </c>
      <c r="F1712" s="223" t="n"/>
      <c r="G1712" s="223" t="inlineStr">
        <is>
          <t>978-623-314-312-7</t>
        </is>
      </c>
      <c r="H1712" s="223" t="inlineStr">
        <is>
          <t>Agama Kristen</t>
        </is>
      </c>
      <c r="I1712" s="258" t="inlineStr">
        <is>
          <t>Perguruan Tinggi</t>
        </is>
      </c>
      <c r="J1712" s="186" t="inlineStr">
        <is>
          <t>009.16</t>
        </is>
      </c>
      <c r="K1712" s="223" t="inlineStr">
        <is>
          <t>Edisi Ke-1</t>
        </is>
      </c>
      <c r="L1712" s="264" t="n"/>
      <c r="M1712" s="265" t="inlineStr">
        <is>
          <t>None</t>
        </is>
      </c>
      <c r="N1712" s="223" t="inlineStr">
        <is>
          <t>Indonesia</t>
        </is>
      </c>
      <c r="O1712" s="223" t="inlineStr">
        <is>
          <t>Bukan fiksi</t>
        </is>
      </c>
      <c r="P1712" s="260" t="inlineStr">
        <is>
          <t>Tidak Tersedia</t>
        </is>
      </c>
      <c r="Q1712" s="260" t="n">
        <v>2021</v>
      </c>
      <c r="R1712" s="223" t="inlineStr">
        <is>
          <t>PBMR Andi</t>
        </is>
      </c>
      <c r="S1712" s="223" t="inlineStr">
        <is>
          <t>Andi Offset CV</t>
        </is>
      </c>
      <c r="T1712" s="223" t="inlineStr">
        <is>
          <t>Lokal</t>
        </is>
      </c>
      <c r="U1712" s="261" t="n">
        <v>60</v>
      </c>
      <c r="V1712" s="86" t="inlineStr">
        <is>
          <t>pdf</t>
        </is>
      </c>
      <c r="W1712" s="223" t="inlineStr">
        <is>
          <t>3.1 MB</t>
        </is>
      </c>
      <c r="X1712"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712" s="262" t="n">
        <v>60000</v>
      </c>
      <c r="Z1712" s="226" t="n"/>
      <c r="AA1712" s="241">
        <f>Y2274*Z2274</f>
        <v/>
      </c>
      <c r="AB1712" s="237" t="inlineStr">
        <is>
          <t>e4e164be-3e7a-4621-b0bb-2ed626e468f1</t>
        </is>
      </c>
    </row>
    <row r="1713" ht="15" customHeight="1" s="283">
      <c r="A1713" s="109" t="n">
        <v>2266</v>
      </c>
      <c r="B1713" s="222">
        <f>HYPERLINK("https://mocostore.moco.co.id/catalog/"&amp;AB2275,"Klik Disini")</f>
        <v/>
      </c>
      <c r="C1713" s="223" t="inlineStr">
        <is>
          <t>House of Blessing</t>
        </is>
      </c>
      <c r="D1713" s="223" t="n"/>
      <c r="E1713" s="223" t="inlineStr">
        <is>
          <t>Radiani Kalvari, S.Pd.K., Leni Marlin S. Lase, S.S., Martha Kaesarina, S.I.Kom., Vicky Johanna Delarosa, Nandhes Adi Firmanto, Pambudi Pulosari, S.Sos, M.A.C.E., dan Pdm. P. Budi Raharjo.</t>
        </is>
      </c>
      <c r="F1713" s="223" t="n"/>
      <c r="G1713" s="223" t="inlineStr">
        <is>
          <t>978-623-314-111-6</t>
        </is>
      </c>
      <c r="H1713" s="223" t="inlineStr">
        <is>
          <t>Agama Kristen</t>
        </is>
      </c>
      <c r="I1713" s="258" t="inlineStr">
        <is>
          <t>Perguruan Tinggi</t>
        </is>
      </c>
      <c r="J1713" s="186" t="inlineStr">
        <is>
          <t>009.16</t>
        </is>
      </c>
      <c r="K1713" s="223" t="inlineStr">
        <is>
          <t>Edisi Ke-1</t>
        </is>
      </c>
      <c r="L1713" s="264" t="n"/>
      <c r="M1713" s="265" t="inlineStr">
        <is>
          <t>Tidak Tersedia</t>
        </is>
      </c>
      <c r="N1713" s="223" t="inlineStr">
        <is>
          <t>Indonesia</t>
        </is>
      </c>
      <c r="O1713" s="223" t="inlineStr">
        <is>
          <t>Bukan fiksi</t>
        </is>
      </c>
      <c r="P1713" s="260" t="inlineStr">
        <is>
          <t>Tidak Tersedia</t>
        </is>
      </c>
      <c r="Q1713" s="260" t="n">
        <v>2021</v>
      </c>
      <c r="R1713" s="223" t="inlineStr">
        <is>
          <t>PBMR Andi</t>
        </is>
      </c>
      <c r="S1713" s="223" t="inlineStr">
        <is>
          <t>Andi Offset CV</t>
        </is>
      </c>
      <c r="T1713" s="223" t="inlineStr">
        <is>
          <t>Lokal</t>
        </is>
      </c>
      <c r="U1713" s="261" t="n">
        <v>71</v>
      </c>
      <c r="V1713" s="86" t="inlineStr">
        <is>
          <t>pdf</t>
        </is>
      </c>
      <c r="W1713" s="223" t="inlineStr">
        <is>
          <t>2.0 MB</t>
        </is>
      </c>
      <c r="X1713" s="22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1713" s="262" t="n">
        <v>60000</v>
      </c>
      <c r="Z1713" s="226" t="n"/>
      <c r="AA1713" s="241">
        <f>Y2275*Z2275</f>
        <v/>
      </c>
      <c r="AB1713" s="237" t="inlineStr">
        <is>
          <t>a9cd1a74-bc6b-44fe-a71c-92a2503c3361</t>
        </is>
      </c>
    </row>
    <row r="1714" ht="15" customHeight="1" s="283">
      <c r="A1714" s="109" t="n">
        <v>2267</v>
      </c>
      <c r="B1714" s="222">
        <f>HYPERLINK("https://mocostore.moco.co.id/catalog/"&amp;AB2276,"Klik Disini")</f>
        <v/>
      </c>
      <c r="C1714" s="223" t="inlineStr">
        <is>
          <t>Hubungan Pulih, Batin Lega</t>
        </is>
      </c>
      <c r="D1714" s="223" t="n"/>
      <c r="E1714" s="223" t="inlineStr">
        <is>
          <t>Niken Maria Simarmata</t>
        </is>
      </c>
      <c r="F1714" s="223" t="n"/>
      <c r="G1714" s="223" t="inlineStr">
        <is>
          <t>978-623-7851-46-2</t>
        </is>
      </c>
      <c r="H1714" s="223" t="inlineStr">
        <is>
          <t>Agama Kristen</t>
        </is>
      </c>
      <c r="I1714" s="258" t="inlineStr">
        <is>
          <t>Perguruan Tinggi</t>
        </is>
      </c>
      <c r="J1714" s="186" t="inlineStr">
        <is>
          <t>009.16</t>
        </is>
      </c>
      <c r="K1714" s="223" t="inlineStr">
        <is>
          <t>Edisi Ke-1</t>
        </is>
      </c>
      <c r="L1714" s="264" t="n"/>
      <c r="M1714" s="265" t="inlineStr">
        <is>
          <t>Tidak Tersedia</t>
        </is>
      </c>
      <c r="N1714" s="223" t="inlineStr">
        <is>
          <t>Indonesia</t>
        </is>
      </c>
      <c r="O1714" s="223" t="inlineStr">
        <is>
          <t>Bukan fiksi</t>
        </is>
      </c>
      <c r="P1714" s="260" t="inlineStr">
        <is>
          <t>Tidak Tersedia</t>
        </is>
      </c>
      <c r="Q1714" s="260" t="n">
        <v>2021</v>
      </c>
      <c r="R1714" s="223" t="inlineStr">
        <is>
          <t>Lautan Pustaka</t>
        </is>
      </c>
      <c r="S1714" s="223" t="inlineStr">
        <is>
          <t>Andi Offset CV</t>
        </is>
      </c>
      <c r="T1714" s="223" t="inlineStr">
        <is>
          <t>Lokal</t>
        </is>
      </c>
      <c r="U1714" s="261" t="n">
        <v>79</v>
      </c>
      <c r="V1714" s="86" t="inlineStr">
        <is>
          <t>pdf</t>
        </is>
      </c>
      <c r="W1714" s="223" t="inlineStr">
        <is>
          <t>2.0 MB</t>
        </is>
      </c>
      <c r="X1714"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714" s="262" t="n">
        <v>60000</v>
      </c>
      <c r="Z1714" s="226" t="n"/>
      <c r="AA1714" s="241">
        <f>Y2276*Z2276</f>
        <v/>
      </c>
      <c r="AB1714" s="237" t="inlineStr">
        <is>
          <t>026cf638-4b57-4e08-8431-8acc199e845e</t>
        </is>
      </c>
    </row>
    <row r="1715" ht="15" customHeight="1" s="283">
      <c r="A1715" s="109" t="n">
        <v>2268</v>
      </c>
      <c r="B1715" s="222">
        <f>HYPERLINK("https://mocostore.moco.co.id/catalog/"&amp;AB2277,"Klik Disini")</f>
        <v/>
      </c>
      <c r="C1715" s="223" t="inlineStr">
        <is>
          <t>Ia Menguatkanku Dalam Lembah Kelam</t>
        </is>
      </c>
      <c r="D1715" s="223" t="n"/>
      <c r="E1715" s="223" t="inlineStr">
        <is>
          <t>Niken Maria Simarmata</t>
        </is>
      </c>
      <c r="F1715" s="223" t="n"/>
      <c r="G1715" s="223" t="inlineStr">
        <is>
          <t>978-623-7851-47-9</t>
        </is>
      </c>
      <c r="H1715" s="223" t="inlineStr">
        <is>
          <t>Agama Kristen</t>
        </is>
      </c>
      <c r="I1715" s="258" t="inlineStr">
        <is>
          <t>Perguruan Tinggi</t>
        </is>
      </c>
      <c r="J1715" s="186" t="inlineStr">
        <is>
          <t>009.16</t>
        </is>
      </c>
      <c r="K1715" s="223" t="inlineStr">
        <is>
          <t>Edisi Ke-1</t>
        </is>
      </c>
      <c r="L1715" s="264" t="n"/>
      <c r="M1715" s="265" t="inlineStr">
        <is>
          <t>Tidak Tersedia</t>
        </is>
      </c>
      <c r="N1715" s="223" t="inlineStr">
        <is>
          <t>Indonesia</t>
        </is>
      </c>
      <c r="O1715" s="223" t="inlineStr">
        <is>
          <t>Bukan fiksi</t>
        </is>
      </c>
      <c r="P1715" s="260" t="inlineStr">
        <is>
          <t>Tidak Tersedia</t>
        </is>
      </c>
      <c r="Q1715" s="260" t="n">
        <v>2021</v>
      </c>
      <c r="R1715" s="223" t="inlineStr">
        <is>
          <t>Lautan Pustaka</t>
        </is>
      </c>
      <c r="S1715" s="223" t="inlineStr">
        <is>
          <t>Andi Offset CV</t>
        </is>
      </c>
      <c r="T1715" s="223" t="inlineStr">
        <is>
          <t>Lokal</t>
        </is>
      </c>
      <c r="U1715" s="261" t="n">
        <v>102</v>
      </c>
      <c r="V1715" s="86" t="inlineStr">
        <is>
          <t>pdf</t>
        </is>
      </c>
      <c r="W1715" s="223" t="inlineStr">
        <is>
          <t>2.8 MB</t>
        </is>
      </c>
      <c r="X1715"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715" s="262" t="n">
        <v>60000</v>
      </c>
      <c r="Z1715" s="226" t="n"/>
      <c r="AA1715" s="241">
        <f>Y2277*Z2277</f>
        <v/>
      </c>
      <c r="AB1715" s="237" t="inlineStr">
        <is>
          <t>34e6890e-332c-4ef1-b1f2-97c816e7f580</t>
        </is>
      </c>
    </row>
    <row r="1716" ht="15" customHeight="1" s="283">
      <c r="A1716" s="109" t="n">
        <v>2269</v>
      </c>
      <c r="B1716" s="222">
        <f>HYPERLINK("https://mocostore.moco.co.id/catalog/"&amp;AB2278,"Klik Disini")</f>
        <v/>
      </c>
      <c r="C1716" s="223" t="inlineStr">
        <is>
          <t>Ibadah Menyehatkan Jiwa</t>
        </is>
      </c>
      <c r="D1716" s="223" t="n"/>
      <c r="E1716" s="223" t="inlineStr">
        <is>
          <t>Radiani Kalvari, S.Pd.K., Leni Marlin S. Lase, S.S., Martha Kaesarina, S.I.Kom., Vicky Johanna Delarosa, Nandhes Adi Firmanto, Pambudi Pulosari, S.Sos, M.A.C.E., dan Pdm. P. Budi Raharjo.</t>
        </is>
      </c>
      <c r="F1716" s="223" t="n"/>
      <c r="G1716" s="223" t="inlineStr">
        <is>
          <t>978-623-314-313-4</t>
        </is>
      </c>
      <c r="H1716" s="223" t="inlineStr">
        <is>
          <t>Agama Kristen</t>
        </is>
      </c>
      <c r="I1716" s="258" t="inlineStr">
        <is>
          <t>Perguruan Tinggi</t>
        </is>
      </c>
      <c r="J1716" s="186" t="inlineStr">
        <is>
          <t>009.16</t>
        </is>
      </c>
      <c r="K1716" s="223" t="inlineStr">
        <is>
          <t>Edisi Ke-1</t>
        </is>
      </c>
      <c r="L1716" s="264" t="n"/>
      <c r="M1716" s="265" t="inlineStr">
        <is>
          <t>None</t>
        </is>
      </c>
      <c r="N1716" s="223" t="inlineStr">
        <is>
          <t>Indonesia</t>
        </is>
      </c>
      <c r="O1716" s="223" t="inlineStr">
        <is>
          <t>Bukan fiksi</t>
        </is>
      </c>
      <c r="P1716" s="260" t="inlineStr">
        <is>
          <t>Tidak Tersedia</t>
        </is>
      </c>
      <c r="Q1716" s="260" t="n">
        <v>2021</v>
      </c>
      <c r="R1716" s="223" t="inlineStr">
        <is>
          <t>PBMR Andi</t>
        </is>
      </c>
      <c r="S1716" s="223" t="inlineStr">
        <is>
          <t>Andi Offset CV</t>
        </is>
      </c>
      <c r="T1716" s="223" t="inlineStr">
        <is>
          <t>Lokal</t>
        </is>
      </c>
      <c r="U1716" s="261" t="n">
        <v>60</v>
      </c>
      <c r="V1716" s="86" t="inlineStr">
        <is>
          <t>pdf</t>
        </is>
      </c>
      <c r="W1716" s="223" t="inlineStr">
        <is>
          <t>2.2 MB</t>
        </is>
      </c>
      <c r="X1716"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716" s="262" t="n">
        <v>60000</v>
      </c>
      <c r="Z1716" s="226" t="n"/>
      <c r="AA1716" s="241">
        <f>Y2278*Z2278</f>
        <v/>
      </c>
      <c r="AB1716" s="237" t="inlineStr">
        <is>
          <t>b06c5afb-f83b-4e81-a7a6-24ce74c28a9e</t>
        </is>
      </c>
    </row>
    <row r="1717" ht="15" customHeight="1" s="283">
      <c r="A1717" s="109" t="n">
        <v>2270</v>
      </c>
      <c r="B1717" s="222">
        <f>HYPERLINK("https://mocostore.moco.co.id/catalog/"&amp;AB2279,"Klik Disini")</f>
        <v/>
      </c>
      <c r="C1717" s="223" t="inlineStr">
        <is>
          <t>Indonesia Darurat Ayah</t>
        </is>
      </c>
      <c r="D1717" s="223" t="n"/>
      <c r="E1717" s="223" t="inlineStr">
        <is>
          <t>Yuniar Dwi Setiawati</t>
        </is>
      </c>
      <c r="F1717" s="223" t="n"/>
      <c r="G1717" s="223" t="inlineStr">
        <is>
          <t>978-623-7851-48-6</t>
        </is>
      </c>
      <c r="H1717" s="223" t="inlineStr">
        <is>
          <t>Agama Kristen</t>
        </is>
      </c>
      <c r="I1717" s="258" t="inlineStr">
        <is>
          <t>Perguruan Tinggi</t>
        </is>
      </c>
      <c r="J1717" s="186" t="inlineStr">
        <is>
          <t>009.16</t>
        </is>
      </c>
      <c r="K1717" s="223" t="inlineStr">
        <is>
          <t>Edisi Ke-1</t>
        </is>
      </c>
      <c r="L1717" s="264" t="n"/>
      <c r="M1717" s="265" t="inlineStr">
        <is>
          <t>Tidak Tersedia</t>
        </is>
      </c>
      <c r="N1717" s="223" t="inlineStr">
        <is>
          <t>Indonesia</t>
        </is>
      </c>
      <c r="O1717" s="223" t="inlineStr">
        <is>
          <t>Bukan fiksi</t>
        </is>
      </c>
      <c r="P1717" s="260" t="inlineStr">
        <is>
          <t>Tidak Tersedia</t>
        </is>
      </c>
      <c r="Q1717" s="260" t="n">
        <v>2022</v>
      </c>
      <c r="R1717" s="223" t="inlineStr">
        <is>
          <t>Lautan Pustaka</t>
        </is>
      </c>
      <c r="S1717" s="223" t="inlineStr">
        <is>
          <t>Andi Offset CV</t>
        </is>
      </c>
      <c r="T1717" s="223" t="inlineStr">
        <is>
          <t>Lokal</t>
        </is>
      </c>
      <c r="U1717" s="261" t="n">
        <v>73</v>
      </c>
      <c r="V1717" s="86" t="inlineStr">
        <is>
          <t>pdf</t>
        </is>
      </c>
      <c r="W1717" s="223" t="inlineStr">
        <is>
          <t>1.5 MB</t>
        </is>
      </c>
      <c r="X1717" s="225"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1717" s="262" t="n">
        <v>60000</v>
      </c>
      <c r="Z1717" s="226" t="n"/>
      <c r="AA1717" s="241">
        <f>Y2279*Z2279</f>
        <v/>
      </c>
      <c r="AB1717" s="237" t="inlineStr">
        <is>
          <t>81046658-3396-4f32-a5d6-01ac8463ce83</t>
        </is>
      </c>
    </row>
    <row r="1718" ht="15" customHeight="1" s="283">
      <c r="A1718" s="109" t="n">
        <v>2271</v>
      </c>
      <c r="B1718" s="222">
        <f>HYPERLINK("https://mocostore.moco.co.id/catalog/"&amp;AB2280,"Klik Disini")</f>
        <v/>
      </c>
      <c r="C1718" s="223" t="inlineStr">
        <is>
          <t>Irama Indah di Balik Kesederhanaan</t>
        </is>
      </c>
      <c r="D1718" s="223" t="n"/>
      <c r="E1718" s="223" t="inlineStr">
        <is>
          <t>Radiani Kalvari, S.Pd.K., Leni Marlin S. Lase, S.S., Martha Kaesarina, S.I.Kom., Vicky Johanna Delarosa, Nandhes Adi Firmanto, Pambudi Pulosari, S.Sos, M.A.C.E., dan Pdm. P. Budi Raharjo.</t>
        </is>
      </c>
      <c r="F1718" s="223" t="n"/>
      <c r="G1718" s="223" t="inlineStr">
        <is>
          <t>978-623-314-113-0</t>
        </is>
      </c>
      <c r="H1718" s="223" t="inlineStr">
        <is>
          <t>Agama Kristen</t>
        </is>
      </c>
      <c r="I1718" s="258" t="inlineStr">
        <is>
          <t>Perguruan Tinggi</t>
        </is>
      </c>
      <c r="J1718" s="186" t="inlineStr">
        <is>
          <t>009.16</t>
        </is>
      </c>
      <c r="K1718" s="223" t="inlineStr">
        <is>
          <t>Tidak Tersedia</t>
        </is>
      </c>
      <c r="L1718" s="264" t="n"/>
      <c r="M1718" s="265" t="inlineStr">
        <is>
          <t>Tidak Tersedia</t>
        </is>
      </c>
      <c r="N1718" s="223" t="inlineStr">
        <is>
          <t>Indonesia</t>
        </is>
      </c>
      <c r="O1718" s="223" t="inlineStr">
        <is>
          <t>Bukan fiksi</t>
        </is>
      </c>
      <c r="P1718" s="260" t="inlineStr">
        <is>
          <t>Tidak Tersedia</t>
        </is>
      </c>
      <c r="Q1718" s="260" t="n">
        <v>2021</v>
      </c>
      <c r="R1718" s="223" t="inlineStr">
        <is>
          <t>PBMR Andi</t>
        </is>
      </c>
      <c r="S1718" s="223" t="inlineStr">
        <is>
          <t>Andi Offset CV</t>
        </is>
      </c>
      <c r="T1718" s="223" t="inlineStr">
        <is>
          <t>Lokal</t>
        </is>
      </c>
      <c r="U1718" s="261" t="n">
        <v>67</v>
      </c>
      <c r="V1718" s="86" t="inlineStr">
        <is>
          <t>pdf</t>
        </is>
      </c>
      <c r="W1718" s="223" t="inlineStr">
        <is>
          <t>2.1 MB</t>
        </is>
      </c>
      <c r="X1718" s="225"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1718" s="262" t="n">
        <v>60000</v>
      </c>
      <c r="Z1718" s="226" t="n"/>
      <c r="AA1718" s="241">
        <f>Y2280*Z2280</f>
        <v/>
      </c>
      <c r="AB1718" s="237" t="inlineStr">
        <is>
          <t>985be8be-5cc1-4a57-8ca9-e0df28d0b429</t>
        </is>
      </c>
    </row>
    <row r="1719" ht="15" customHeight="1" s="283">
      <c r="A1719" s="109" t="n">
        <v>2272</v>
      </c>
      <c r="B1719" s="222">
        <f>HYPERLINK("https://mocostore.moco.co.id/catalog/"&amp;AB2281,"Klik Disini")</f>
        <v/>
      </c>
      <c r="C1719" s="223" t="inlineStr">
        <is>
          <t>Jangan Jatuh!!!</t>
        </is>
      </c>
      <c r="D1719" s="223" t="n"/>
      <c r="E1719" s="223" t="inlineStr">
        <is>
          <t>Pdt. Dr. Rubin Adi Abraham</t>
        </is>
      </c>
      <c r="F1719" s="223" t="n"/>
      <c r="G1719" s="223" t="inlineStr">
        <is>
          <t>978-623-7851-49-3</t>
        </is>
      </c>
      <c r="H1719" s="223" t="inlineStr">
        <is>
          <t>Agama Kristen</t>
        </is>
      </c>
      <c r="I1719" s="258" t="inlineStr">
        <is>
          <t>Perguruan Tinggi</t>
        </is>
      </c>
      <c r="J1719" s="186" t="inlineStr">
        <is>
          <t>009.16</t>
        </is>
      </c>
      <c r="K1719" s="223" t="inlineStr">
        <is>
          <t>Edisi Ke-1</t>
        </is>
      </c>
      <c r="L1719" s="264" t="n"/>
      <c r="M1719" s="265" t="inlineStr">
        <is>
          <t>Tidak Tersedia</t>
        </is>
      </c>
      <c r="N1719" s="223" t="inlineStr">
        <is>
          <t>Indonesia</t>
        </is>
      </c>
      <c r="O1719" s="223" t="inlineStr">
        <is>
          <t>Bukan fiksi</t>
        </is>
      </c>
      <c r="P1719" s="260" t="inlineStr">
        <is>
          <t>Tidak Tersedia</t>
        </is>
      </c>
      <c r="Q1719" s="260" t="n">
        <v>2021</v>
      </c>
      <c r="R1719" s="223" t="inlineStr">
        <is>
          <t>Lautan Pustaka</t>
        </is>
      </c>
      <c r="S1719" s="223" t="inlineStr">
        <is>
          <t>Andi Offset CV</t>
        </is>
      </c>
      <c r="T1719" s="223" t="inlineStr">
        <is>
          <t>Lokal</t>
        </is>
      </c>
      <c r="U1719" s="261" t="n">
        <v>62</v>
      </c>
      <c r="V1719" s="86" t="inlineStr">
        <is>
          <t>pdf</t>
        </is>
      </c>
      <c r="W1719" s="223" t="inlineStr">
        <is>
          <t>2.5 MB</t>
        </is>
      </c>
      <c r="X1719" s="225"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1719" s="262" t="n">
        <v>60000</v>
      </c>
      <c r="Z1719" s="226" t="n"/>
      <c r="AA1719" s="241">
        <f>Y2281*Z2281</f>
        <v/>
      </c>
      <c r="AB1719" s="237" t="inlineStr">
        <is>
          <t>a306cbfd-1a3f-472a-8502-1ce7291a9740</t>
        </is>
      </c>
    </row>
    <row r="1720" ht="15" customHeight="1" s="283">
      <c r="A1720" s="109" t="n">
        <v>2273</v>
      </c>
      <c r="B1720" s="222">
        <f>HYPERLINK("https://mocostore.moco.co.id/catalog/"&amp;AB2282,"Klik Disini")</f>
        <v/>
      </c>
      <c r="C1720" s="223" t="inlineStr">
        <is>
          <t>Jika Anak Hiperaktif</t>
        </is>
      </c>
      <c r="D1720" s="223" t="n"/>
      <c r="E1720" s="223" t="inlineStr">
        <is>
          <t>Radiani Kalvari, S.Pd.K., Leni Marlin S. Lase, S.S., Martha Kaesarina, S.I.Kom., Vicky Johanna Delarosa, Nandhes Adi Firmanto, Pambudi Pulosari, S.Sos, M.A.C.E., dan Pdm. P. Budi Raharjo.</t>
        </is>
      </c>
      <c r="F1720" s="223" t="n"/>
      <c r="G1720" s="223" t="inlineStr">
        <is>
          <t>978-623-314-315-8</t>
        </is>
      </c>
      <c r="H1720" s="223" t="inlineStr">
        <is>
          <t>Agama Kristen</t>
        </is>
      </c>
      <c r="I1720" s="258" t="inlineStr">
        <is>
          <t>Perguruan Tinggi</t>
        </is>
      </c>
      <c r="J1720" s="186" t="inlineStr">
        <is>
          <t>009.16</t>
        </is>
      </c>
      <c r="K1720" s="223" t="inlineStr">
        <is>
          <t>Edisi Ke-1</t>
        </is>
      </c>
      <c r="L1720" s="264" t="n"/>
      <c r="M1720" s="265" t="inlineStr">
        <is>
          <t>None</t>
        </is>
      </c>
      <c r="N1720" s="223" t="inlineStr">
        <is>
          <t>Indonesia</t>
        </is>
      </c>
      <c r="O1720" s="223" t="inlineStr">
        <is>
          <t>Bukan fiksi</t>
        </is>
      </c>
      <c r="P1720" s="260" t="inlineStr">
        <is>
          <t>Tidak Tersedia</t>
        </is>
      </c>
      <c r="Q1720" s="260" t="n">
        <v>2021</v>
      </c>
      <c r="R1720" s="223" t="inlineStr">
        <is>
          <t>PBMR Andi</t>
        </is>
      </c>
      <c r="S1720" s="223" t="inlineStr">
        <is>
          <t>Andi Offset CV</t>
        </is>
      </c>
      <c r="T1720" s="223" t="inlineStr">
        <is>
          <t>Lokal</t>
        </is>
      </c>
      <c r="U1720" s="261" t="n">
        <v>77</v>
      </c>
      <c r="V1720" s="86" t="inlineStr">
        <is>
          <t>pdf</t>
        </is>
      </c>
      <c r="W1720" s="223" t="inlineStr">
        <is>
          <t>1.4 MB</t>
        </is>
      </c>
      <c r="X1720"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720" s="262" t="n">
        <v>60000</v>
      </c>
      <c r="Z1720" s="226" t="n"/>
      <c r="AA1720" s="241">
        <f>Y2282*Z2282</f>
        <v/>
      </c>
      <c r="AB1720" s="237" t="inlineStr">
        <is>
          <t>51aa802b-8a60-4752-a89a-19c5d310d7f9</t>
        </is>
      </c>
    </row>
    <row r="1721" ht="15" customHeight="1" s="283">
      <c r="A1721" s="109" t="n">
        <v>2274</v>
      </c>
      <c r="B1721" s="222">
        <f>HYPERLINK("https://mocostore.moco.co.id/catalog/"&amp;AB2283,"Klik Disini")</f>
        <v/>
      </c>
      <c r="C1721" s="223" t="inlineStr">
        <is>
          <t>Jika Orangtua Tidak Harmonis</t>
        </is>
      </c>
      <c r="D1721" s="223" t="n"/>
      <c r="E1721" s="223" t="inlineStr">
        <is>
          <t>Radiani Kalvari, S.Pd.K., Leni Marlin S. Lase, S.S., Martha Kaesarina, S.I.Kom., Vicky Johanna Delarosa, Nandhes Adi Firmanto, Pambudi Pulosari, S.Sos, M.A.C.E., dan Pdm. P. Budi Raharjo.</t>
        </is>
      </c>
      <c r="F1721" s="223" t="n"/>
      <c r="G1721" s="223" t="inlineStr">
        <is>
          <t>978-623-314-316-5</t>
        </is>
      </c>
      <c r="H1721" s="223" t="inlineStr">
        <is>
          <t>Agama Kristen</t>
        </is>
      </c>
      <c r="I1721" s="258" t="inlineStr">
        <is>
          <t>Perguruan Tinggi</t>
        </is>
      </c>
      <c r="J1721" s="186" t="inlineStr">
        <is>
          <t>009.16</t>
        </is>
      </c>
      <c r="K1721" s="223" t="inlineStr">
        <is>
          <t>Edisi Ke-1</t>
        </is>
      </c>
      <c r="L1721" s="264" t="n"/>
      <c r="M1721" s="265" t="inlineStr">
        <is>
          <t>None</t>
        </is>
      </c>
      <c r="N1721" s="223" t="inlineStr">
        <is>
          <t>Indonesia</t>
        </is>
      </c>
      <c r="O1721" s="223" t="inlineStr">
        <is>
          <t>Bukan fiksi</t>
        </is>
      </c>
      <c r="P1721" s="260" t="inlineStr">
        <is>
          <t>Tidak Tersedia</t>
        </is>
      </c>
      <c r="Q1721" s="260" t="n">
        <v>2021</v>
      </c>
      <c r="R1721" s="223" t="inlineStr">
        <is>
          <t>PBMR Andi</t>
        </is>
      </c>
      <c r="S1721" s="223" t="inlineStr">
        <is>
          <t>Andi Offset CV</t>
        </is>
      </c>
      <c r="T1721" s="223" t="inlineStr">
        <is>
          <t>Lokal</t>
        </is>
      </c>
      <c r="U1721" s="261" t="n">
        <v>79</v>
      </c>
      <c r="V1721" s="86" t="inlineStr">
        <is>
          <t>pdf</t>
        </is>
      </c>
      <c r="W1721" s="223" t="inlineStr">
        <is>
          <t>1.3 MB</t>
        </is>
      </c>
      <c r="X1721" s="22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1721" s="262" t="n">
        <v>60000</v>
      </c>
      <c r="Z1721" s="226" t="n"/>
      <c r="AA1721" s="241">
        <f>Y2283*Z2283</f>
        <v/>
      </c>
      <c r="AB1721" s="237" t="inlineStr">
        <is>
          <t>3e8e3295-6c8e-4f56-a67e-aaaf7cfa7144</t>
        </is>
      </c>
    </row>
    <row r="1722" ht="15" customHeight="1" s="283">
      <c r="A1722" s="109" t="n">
        <v>2275</v>
      </c>
      <c r="B1722" s="222">
        <f>HYPERLINK("https://mocostore.moco.co.id/catalog/"&amp;AB2284,"Klik Disini")</f>
        <v/>
      </c>
      <c r="C1722" s="223" t="inlineStr">
        <is>
          <t>Karena Yesus, Kita Berharga</t>
        </is>
      </c>
      <c r="D1722" s="223" t="n"/>
      <c r="E1722" s="223" t="inlineStr">
        <is>
          <t>Niken Maria Simarmata</t>
        </is>
      </c>
      <c r="F1722" s="223" t="n"/>
      <c r="G1722" s="223" t="inlineStr">
        <is>
          <t>978-623-7851-50-9</t>
        </is>
      </c>
      <c r="H1722" s="223" t="inlineStr">
        <is>
          <t>Agama Kristen</t>
        </is>
      </c>
      <c r="I1722" s="258" t="inlineStr">
        <is>
          <t>Perguruan Tinggi</t>
        </is>
      </c>
      <c r="J1722" s="186" t="inlineStr">
        <is>
          <t>009.16</t>
        </is>
      </c>
      <c r="K1722" s="223" t="inlineStr">
        <is>
          <t>Edisi Ke-1</t>
        </is>
      </c>
      <c r="L1722" s="264" t="n"/>
      <c r="M1722" s="265" t="inlineStr">
        <is>
          <t>Tidak Tersedia</t>
        </is>
      </c>
      <c r="N1722" s="223" t="inlineStr">
        <is>
          <t>Indonesia</t>
        </is>
      </c>
      <c r="O1722" s="223" t="inlineStr">
        <is>
          <t>Bukan fiksi</t>
        </is>
      </c>
      <c r="P1722" s="260" t="inlineStr">
        <is>
          <t>Tidak Tersedia</t>
        </is>
      </c>
      <c r="Q1722" s="260" t="n">
        <v>2021</v>
      </c>
      <c r="R1722" s="223" t="inlineStr">
        <is>
          <t>Lautan Pustaka</t>
        </is>
      </c>
      <c r="S1722" s="223" t="inlineStr">
        <is>
          <t>Andi Offset CV</t>
        </is>
      </c>
      <c r="T1722" s="223" t="inlineStr">
        <is>
          <t>Lokal</t>
        </is>
      </c>
      <c r="U1722" s="261" t="n">
        <v>88</v>
      </c>
      <c r="V1722" s="86" t="inlineStr">
        <is>
          <t>pdf</t>
        </is>
      </c>
      <c r="W1722" s="223" t="inlineStr">
        <is>
          <t>3.0 MB</t>
        </is>
      </c>
      <c r="X1722" s="22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1722" s="262" t="n">
        <v>60000</v>
      </c>
      <c r="Z1722" s="226" t="n"/>
      <c r="AA1722" s="241">
        <f>Y2284*Z2284</f>
        <v/>
      </c>
      <c r="AB1722" s="237" t="inlineStr">
        <is>
          <t>d874ae2b-a014-4a2d-9c30-3651fa4f768f</t>
        </is>
      </c>
    </row>
    <row r="1723" ht="15" customHeight="1" s="283">
      <c r="A1723" s="109" t="n">
        <v>2276</v>
      </c>
      <c r="B1723" s="222">
        <f>HYPERLINK("https://mocostore.moco.co.id/catalog/"&amp;AB2285,"Klik Disini")</f>
        <v/>
      </c>
      <c r="C1723" s="223" t="inlineStr">
        <is>
          <t>Kembangkan Prinsip 3S dalam Penggembalaan</t>
        </is>
      </c>
      <c r="D1723" s="223" t="n"/>
      <c r="E1723" s="223" t="inlineStr">
        <is>
          <t>Radiani Kalvari, S.Pd.K., Leni Marlin S. Lase, S.S., Martha Kaesarina, S.I.Kom., Vicky Johanna Delarosa, Nandhes Adi Firmanto, Pambudi Pulosari, S.Sos, M.A.C.E., dan Pdm. P. Budi Raharjo.</t>
        </is>
      </c>
      <c r="F1723" s="223" t="n"/>
      <c r="G1723" s="223" t="inlineStr">
        <is>
          <t>978-623-314-318-9</t>
        </is>
      </c>
      <c r="H1723" s="223" t="inlineStr">
        <is>
          <t>Agama Kristen</t>
        </is>
      </c>
      <c r="I1723" s="258" t="inlineStr">
        <is>
          <t>Perguruan Tinggi</t>
        </is>
      </c>
      <c r="J1723" s="186" t="inlineStr">
        <is>
          <t>009.16</t>
        </is>
      </c>
      <c r="K1723" s="223" t="inlineStr">
        <is>
          <t>Edisi Ke-1</t>
        </is>
      </c>
      <c r="L1723" s="264" t="n"/>
      <c r="M1723" s="265" t="inlineStr">
        <is>
          <t>None</t>
        </is>
      </c>
      <c r="N1723" s="223" t="inlineStr">
        <is>
          <t>Indonesia</t>
        </is>
      </c>
      <c r="O1723" s="223" t="inlineStr">
        <is>
          <t>Bukan fiksi</t>
        </is>
      </c>
      <c r="P1723" s="260" t="inlineStr">
        <is>
          <t>Tidak Tersedia</t>
        </is>
      </c>
      <c r="Q1723" s="260" t="n">
        <v>2021</v>
      </c>
      <c r="R1723" s="223" t="inlineStr">
        <is>
          <t>PBMR Andi</t>
        </is>
      </c>
      <c r="S1723" s="223" t="inlineStr">
        <is>
          <t>Andi Offset CV</t>
        </is>
      </c>
      <c r="T1723" s="223" t="inlineStr">
        <is>
          <t>Lokal</t>
        </is>
      </c>
      <c r="U1723" s="261" t="n">
        <v>87</v>
      </c>
      <c r="V1723" s="86" t="inlineStr">
        <is>
          <t>pdf</t>
        </is>
      </c>
      <c r="W1723" s="223" t="inlineStr">
        <is>
          <t>2.2 MB</t>
        </is>
      </c>
      <c r="X1723" s="225"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1723" s="262" t="n">
        <v>60000</v>
      </c>
      <c r="Z1723" s="226" t="n"/>
      <c r="AA1723" s="241">
        <f>Y2285*Z2285</f>
        <v/>
      </c>
      <c r="AB1723" s="237" t="inlineStr">
        <is>
          <t>49a8214d-13a8-4d1f-9fcf-311c0a0a0f61</t>
        </is>
      </c>
    </row>
    <row r="1724" ht="15" customHeight="1" s="283">
      <c r="A1724" s="109" t="n">
        <v>2277</v>
      </c>
      <c r="B1724" s="222">
        <f>HYPERLINK("https://mocostore.moco.co.id/catalog/"&amp;AB2286,"Klik Disini")</f>
        <v/>
      </c>
      <c r="C1724" s="223" t="inlineStr">
        <is>
          <t>Metode Numerik Dengan Scilab+cd</t>
        </is>
      </c>
      <c r="D1724" s="223" t="n"/>
      <c r="E1724" s="223" t="inlineStr">
        <is>
          <t>Dr.Ir.Setia Budi Sasongko,DEA</t>
        </is>
      </c>
      <c r="F1724" s="223" t="inlineStr">
        <is>
          <t>978-979-29-1401-6</t>
        </is>
      </c>
      <c r="G1724" s="223" t="inlineStr">
        <is>
          <t>978-623-01-3209-4</t>
        </is>
      </c>
      <c r="H1724" s="223" t="inlineStr">
        <is>
          <t>Komputer &amp; Internet</t>
        </is>
      </c>
      <c r="I1724" s="258" t="inlineStr">
        <is>
          <t>Perguruan Tinggi</t>
        </is>
      </c>
      <c r="J1724" s="186" t="inlineStr">
        <is>
          <t>009.05</t>
        </is>
      </c>
      <c r="K1724" s="223" t="inlineStr">
        <is>
          <t>Edisi Ke-1</t>
        </is>
      </c>
      <c r="L1724" s="264" t="n"/>
      <c r="M1724" s="265" t="inlineStr">
        <is>
          <t>Tidak Tersedia</t>
        </is>
      </c>
      <c r="N1724" s="223" t="inlineStr">
        <is>
          <t>Indonesia</t>
        </is>
      </c>
      <c r="O1724" s="223" t="inlineStr">
        <is>
          <t>Bukan fiksi</t>
        </is>
      </c>
      <c r="P1724" s="260" t="n">
        <v>2022</v>
      </c>
      <c r="Q1724" s="260" t="n">
        <v>2022</v>
      </c>
      <c r="R1724" s="223" t="inlineStr">
        <is>
          <t>Penerbit Andi</t>
        </is>
      </c>
      <c r="S1724" s="223" t="inlineStr">
        <is>
          <t>Andi Offset CV</t>
        </is>
      </c>
      <c r="T1724" s="223" t="inlineStr">
        <is>
          <t>Lokal</t>
        </is>
      </c>
      <c r="U1724" s="261" t="n">
        <v>226</v>
      </c>
      <c r="V1724" s="86" t="inlineStr">
        <is>
          <t>pdf</t>
        </is>
      </c>
      <c r="W1724" s="223" t="inlineStr">
        <is>
          <t>10.4 MB</t>
        </is>
      </c>
      <c r="X1724" s="225" t="inlineStr">
        <is>
          <t>&lt;p&gt;Teknik Profesional Menggambar Vektor Grafis dengan CorelDraw X3&lt;/p&gt;</t>
        </is>
      </c>
      <c r="Y1724" s="262" t="n">
        <v>80000</v>
      </c>
      <c r="Z1724" s="226" t="n"/>
      <c r="AA1724" s="241">
        <f>Y2286*Z2286</f>
        <v/>
      </c>
      <c r="AB1724" s="237" t="inlineStr">
        <is>
          <t>200938e7-3b6d-44f8-8e5f-3fc79d60e7a3</t>
        </is>
      </c>
    </row>
    <row r="1725" ht="15" customHeight="1" s="283">
      <c r="A1725" s="109" t="n">
        <v>2278</v>
      </c>
      <c r="B1725" s="222">
        <f>HYPERLINK("https://mocostore.moco.co.id/catalog/"&amp;AB2287,"Klik Disini")</f>
        <v/>
      </c>
      <c r="C1725" s="223" t="inlineStr">
        <is>
          <t>Tokoh Pilihan</t>
        </is>
      </c>
      <c r="D1725" s="223" t="n"/>
      <c r="E1725" s="223" t="inlineStr">
        <is>
          <t>Bram Soei Ndoen</t>
        </is>
      </c>
      <c r="F1725" s="223" t="n"/>
      <c r="G1725" s="223" t="inlineStr">
        <is>
          <t>978-623-314-355-4</t>
        </is>
      </c>
      <c r="H1725" s="223" t="inlineStr">
        <is>
          <t>Agama Kristen</t>
        </is>
      </c>
      <c r="I1725" s="258" t="inlineStr">
        <is>
          <t>Perguruan Tinggi</t>
        </is>
      </c>
      <c r="J1725" s="186" t="inlineStr">
        <is>
          <t>009.16</t>
        </is>
      </c>
      <c r="K1725" s="223" t="inlineStr">
        <is>
          <t>Edisi Ke-1</t>
        </is>
      </c>
      <c r="L1725" s="264" t="n"/>
      <c r="M1725" s="265" t="inlineStr">
        <is>
          <t>None</t>
        </is>
      </c>
      <c r="N1725" s="223" t="inlineStr">
        <is>
          <t>Indonesia</t>
        </is>
      </c>
      <c r="O1725" s="223" t="inlineStr">
        <is>
          <t>Bukan fiksi</t>
        </is>
      </c>
      <c r="P1725" s="260" t="inlineStr">
        <is>
          <t>Tidak Tersedia</t>
        </is>
      </c>
      <c r="Q1725" s="260" t="n">
        <v>2021</v>
      </c>
      <c r="R1725" s="223" t="inlineStr">
        <is>
          <t>PBMR Andi</t>
        </is>
      </c>
      <c r="S1725" s="223" t="inlineStr">
        <is>
          <t>Andi Offset CV</t>
        </is>
      </c>
      <c r="T1725" s="223" t="inlineStr">
        <is>
          <t>Lokal</t>
        </is>
      </c>
      <c r="U1725" s="261" t="n">
        <v>60</v>
      </c>
      <c r="V1725" s="86" t="inlineStr">
        <is>
          <t>pdf</t>
        </is>
      </c>
      <c r="W1725" s="223" t="inlineStr">
        <is>
          <t>2.4 MB</t>
        </is>
      </c>
      <c r="X1725" s="225"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1725" s="262" t="n">
        <v>60000</v>
      </c>
      <c r="Z1725" s="226" t="n"/>
      <c r="AA1725" s="241">
        <f>Y2287*Z2287</f>
        <v/>
      </c>
      <c r="AB1725" s="237" t="inlineStr">
        <is>
          <t>af180490-8e8d-4bc8-a066-a02de8f218fc</t>
        </is>
      </c>
    </row>
    <row r="1726" ht="15" customHeight="1" s="283">
      <c r="A1726" s="109" t="n">
        <v>2279</v>
      </c>
      <c r="B1726" s="222">
        <f>HYPERLINK("https://mocostore.moco.co.id/catalog/"&amp;AB2288,"Klik Disini")</f>
        <v/>
      </c>
      <c r="C1726" s="223" t="inlineStr">
        <is>
          <t>A-Z Ensiklopedia Metode Pembelajaran Inovatif untuk Guru, Dosen dan Mahasiswa</t>
        </is>
      </c>
      <c r="D1726" s="223" t="n"/>
      <c r="E1726" s="223" t="inlineStr">
        <is>
          <t>Zainal Aqib &amp; Ali Murtadlo</t>
        </is>
      </c>
      <c r="F1726" s="223" t="inlineStr">
        <is>
          <t>978-623-5830-37-7</t>
        </is>
      </c>
      <c r="G1726" s="223" t="inlineStr">
        <is>
          <t>978-623-5830-38-4</t>
        </is>
      </c>
      <c r="H1726" s="223" t="inlineStr">
        <is>
          <t>Pendidikan</t>
        </is>
      </c>
      <c r="I1726" s="258" t="inlineStr">
        <is>
          <t>Umum</t>
        </is>
      </c>
      <c r="J1726" s="186" t="inlineStr">
        <is>
          <t>005.01</t>
        </is>
      </c>
      <c r="K1726" s="223" t="inlineStr">
        <is>
          <t>Edisi Ke-1</t>
        </is>
      </c>
      <c r="L1726" s="264" t="n"/>
      <c r="M1726" s="265" t="inlineStr">
        <is>
          <t>Tidak Tersedia</t>
        </is>
      </c>
      <c r="N1726" s="223" t="inlineStr">
        <is>
          <t>Indonesia</t>
        </is>
      </c>
      <c r="O1726" s="223" t="inlineStr">
        <is>
          <t>Bukan fiksi</t>
        </is>
      </c>
      <c r="P1726" s="260" t="n">
        <v>2022</v>
      </c>
      <c r="Q1726" s="260" t="n">
        <v>2022</v>
      </c>
      <c r="R1726" s="223" t="inlineStr">
        <is>
          <t>Pustaka Referensi</t>
        </is>
      </c>
      <c r="S1726" s="223" t="inlineStr">
        <is>
          <t>Andi Offset CV</t>
        </is>
      </c>
      <c r="T1726" s="223" t="inlineStr">
        <is>
          <t>Lokal</t>
        </is>
      </c>
      <c r="U1726" s="261" t="n">
        <v>322</v>
      </c>
      <c r="V1726" s="86" t="inlineStr">
        <is>
          <t>pdf</t>
        </is>
      </c>
      <c r="W1726" s="223" t="inlineStr">
        <is>
          <t>3.8 MB</t>
        </is>
      </c>
      <c r="X1726" s="225" t="inlineStr">
        <is>
          <t>&lt;p&gt;Metode Pembelajaran memiliki peran yang sangat penting dalam praktik belajar dan pembelajaran, karena dengan metode pembelajaran peserta didik dapat diarahkan pada kualitas pembelajaran yang efektif dan bermakna.&lt;br /&gt;
 &lt;br /&gt;
 Metode pembelajaran yang efektif dan inovatif adalah metode pembelajaran yang memiliki landasan teoritik yang humanistik, lentur, adaptif, berorientasi kekinian, memiliki sintak pembelajaran yang sederhana, mudah dilakukan, dapat mencapai tujuan, dan hasil belajar yang optimal.&lt;br /&gt;
 &lt;br /&gt;
 Metode pembelajaran juga dapat diartikan sebagai cara, contoh, ataupun pola, yangmempunyai tujuan menyajikan pesan kepada peserta didik yang harus diketahui, dimengerti, dan dipahami, yaitu dengan cara membuat suatu pola atau contoh dengan bahan-bahan yang dipilih oleh pendidik sesuai dengan materi yang diajarkan dan dengan pengelolaan kelas yang baik.&lt;br /&gt;
 &lt;br /&gt;
 Buku ini sangat diperlukan bagi guru, dosen, mahasiswa, kepala sekolah, dan pengawas sekolah, serta pengamat dan pemerhati pendidikan, sebagai panduan atau referensi dalam kegiatan pembelajaran, sesuai dengan kondisi yang akan dihadapinya dilapangan.&lt;/p&gt;</t>
        </is>
      </c>
      <c r="Y1726" s="262" t="n">
        <v>95000</v>
      </c>
      <c r="Z1726" s="226" t="n"/>
      <c r="AA1726" s="241">
        <f>Y2288*Z2288</f>
        <v/>
      </c>
      <c r="AB1726" s="237" t="inlineStr">
        <is>
          <t>31dd1c00-6d7b-4e85-a4e8-75fed4c50198</t>
        </is>
      </c>
    </row>
    <row r="1727" ht="15" customHeight="1" s="283">
      <c r="A1727" s="109" t="n">
        <v>2281</v>
      </c>
      <c r="B1727" s="222">
        <f>HYPERLINK("https://mocostore.moco.co.id/catalog/"&amp;AB2290,"Klik Disini")</f>
        <v/>
      </c>
      <c r="C1727" s="223" t="inlineStr">
        <is>
          <t>Kolaborasi Data antar Program Microsoft Office 2019</t>
        </is>
      </c>
      <c r="D1727" s="223" t="inlineStr">
        <is>
          <t>(Microsoft Word - Microsoft Excel - Microsoft Access - Microsoft PowerPoint)</t>
        </is>
      </c>
      <c r="E1727" s="223" t="inlineStr">
        <is>
          <t>Madcoms</t>
        </is>
      </c>
      <c r="F1727" s="223" t="inlineStr">
        <is>
          <t>978-623-01-3079-3</t>
        </is>
      </c>
      <c r="G1727" s="223" t="inlineStr">
        <is>
          <t>978-623-01-3078-6</t>
        </is>
      </c>
      <c r="H1727" s="223" t="inlineStr">
        <is>
          <t>Non Fiksi</t>
        </is>
      </c>
      <c r="I1727" s="258" t="inlineStr">
        <is>
          <t>Perguruan Tinggi</t>
        </is>
      </c>
      <c r="J1727" s="186" t="inlineStr">
        <is>
          <t>009.05</t>
        </is>
      </c>
      <c r="K1727" s="223" t="inlineStr">
        <is>
          <t>Edisi Ke-1</t>
        </is>
      </c>
      <c r="L1727" s="264" t="n"/>
      <c r="M1727" s="265" t="inlineStr">
        <is>
          <t>Tidak Tersedia</t>
        </is>
      </c>
      <c r="N1727" s="223" t="inlineStr">
        <is>
          <t>Indonesia</t>
        </is>
      </c>
      <c r="O1727" s="223" t="inlineStr">
        <is>
          <t>Bukan fiksi</t>
        </is>
      </c>
      <c r="P1727" s="260" t="n">
        <v>2022</v>
      </c>
      <c r="Q1727" s="260" t="n">
        <v>2022</v>
      </c>
      <c r="R1727" s="223" t="inlineStr">
        <is>
          <t>Penerbit Andi</t>
        </is>
      </c>
      <c r="S1727" s="223" t="inlineStr">
        <is>
          <t>Andi Offset CV</t>
        </is>
      </c>
      <c r="T1727" s="223" t="inlineStr">
        <is>
          <t>Lokal</t>
        </is>
      </c>
      <c r="U1727" s="261" t="n">
        <v>274</v>
      </c>
      <c r="V1727" s="86" t="inlineStr">
        <is>
          <t>pdf</t>
        </is>
      </c>
      <c r="W1727" s="223" t="inlineStr">
        <is>
          <t>8.5 MB</t>
        </is>
      </c>
      <c r="X1727" s="225" t="inlineStr">
        <is>
          <t>&lt;p&gt;Kolaborasi Data antar Program Microsoft Office 2019 merupakan proses berbagi data antara beberapa program Microsoft Office 2019, yaitu: Microsoft Word, Microsoft Excel, Microsoft Access dan Microsoft PowerPoint. Dengan proses kolaborasi data antar program Microsoft Office ini, maka suatu pekerjaan yang sering dihadapi oleh para operator komputer akan lebih mudah dan cepat untuk diselesaikan, karena pekerjaan tersebut tidak harus dikerjakan pada satu program saja tetapi dapat dikerjakan pada beberapa program Microsoft Office.&lt;/p&gt;
 &lt;p&gt;Pokok bahasan yang disajikan dalam buku Kolaborasi Data antar Program Microsoft Office 2019 ini meliputi:&lt;/p&gt;
 &lt;ul&gt;
 &lt;li&gt;Kolaborasi data antar program, seperti proses menyalin, memindah, ekspor dan impor data antar program Microsoft Office.&lt;/li&gt;
 &lt;li&gt;Pembuatan Mailmerge (surat massal), Label, Amplop serta Katalog dalam Microsoft Word yang sumber datanya dapat diambil dari beberapa program Microsoft Office yang lain.&lt;/li&gt;
 &lt;li&gt;Pembuatan Query pada Microsoft Excel yang berguna untuk pengelompokan data dengan syarat &amp;amp; kriteria tertentu.&lt;/li&gt;
 &lt;li&gt;Pembuatan Pivottable pada Microsoft Excel dengan sumber data dari Microsoft Access.&lt;/li&gt;
 &lt;li&gt;Menyisipkan beberapa program Microsoft Office sebagai objek.&lt;/li&gt;
 &lt;li&gt;Membuat link atau hubungan data dengan Paste Link antar program Microsoft Office serta proses meng-update dan menghapus link.&lt;/li&gt;
 &lt;li&gt;Mengekspor beberapa data Microsoft Office menjadi file PDF.&lt;/li&gt;
 &lt;/ul&gt;
 &lt;p&gt;Buku ini juga disertai dengan contoh soal kolaborasi data antar program berikut penyelesaiannya yang dapat membantu Anda untuk lebih mudah mempelajari dan memahami fungsi kolaborasi data antar beberapa program Microsoft Office 2019.&lt;/p&gt;</t>
        </is>
      </c>
      <c r="Y1727" s="262" t="n">
        <v>89000</v>
      </c>
      <c r="Z1727" s="226" t="n"/>
      <c r="AA1727" s="241">
        <f>Y2290*Z2290</f>
        <v/>
      </c>
      <c r="AB1727" s="237" t="inlineStr">
        <is>
          <t>bd687463-842d-4285-bf69-2786c9e3ffe7</t>
        </is>
      </c>
    </row>
    <row r="1728" ht="15" customHeight="1" s="283">
      <c r="A1728" s="109" t="n">
        <v>2291</v>
      </c>
      <c r="B1728" s="222">
        <f>HYPERLINK("https://mocostore.moco.co.id/catalog/"&amp;AB2300,"Klik Disini")</f>
        <v/>
      </c>
      <c r="C1728" s="223" t="inlineStr">
        <is>
          <t>Desain dan Implementasi Blended Learning</t>
        </is>
      </c>
      <c r="D1728" s="223" t="inlineStr">
        <is>
          <t>Integrasi Teknologi dan Pedagogi</t>
        </is>
      </c>
      <c r="E1728" s="223" t="inlineStr">
        <is>
          <t>Dr. Ulfia Rahmi, M.Pd. &amp; Dr. Azrul, M.Pd.</t>
        </is>
      </c>
      <c r="F1728" s="223" t="inlineStr">
        <is>
          <t>978-623-01-3129-5</t>
        </is>
      </c>
      <c r="G1728" s="223" t="inlineStr">
        <is>
          <t>978-623-01-3130-1</t>
        </is>
      </c>
      <c r="H1728" s="223" t="inlineStr">
        <is>
          <t>Non Fiksi</t>
        </is>
      </c>
      <c r="I1728" s="258" t="inlineStr">
        <is>
          <t>Perguruan Tinggi</t>
        </is>
      </c>
      <c r="J1728" s="186" t="inlineStr">
        <is>
          <t>009.08</t>
        </is>
      </c>
      <c r="K1728" s="223" t="inlineStr">
        <is>
          <t>Edisi Ke-1</t>
        </is>
      </c>
      <c r="L1728" s="264" t="n"/>
      <c r="M1728" s="265" t="inlineStr">
        <is>
          <t>Tidak Tersedia</t>
        </is>
      </c>
      <c r="N1728" s="223" t="inlineStr">
        <is>
          <t>Indonesia</t>
        </is>
      </c>
      <c r="O1728" s="223" t="inlineStr">
        <is>
          <t>Bukan fiksi</t>
        </is>
      </c>
      <c r="P1728" s="260" t="n">
        <v>2022</v>
      </c>
      <c r="Q1728" s="260" t="n">
        <v>2022</v>
      </c>
      <c r="R1728" s="223" t="inlineStr">
        <is>
          <t>Penerbit Andi</t>
        </is>
      </c>
      <c r="S1728" s="223" t="inlineStr">
        <is>
          <t>Andi Offset CV</t>
        </is>
      </c>
      <c r="T1728" s="223" t="inlineStr">
        <is>
          <t>Lokal</t>
        </is>
      </c>
      <c r="U1728" s="261" t="n">
        <v>290</v>
      </c>
      <c r="V1728" s="86" t="inlineStr">
        <is>
          <t>pdf</t>
        </is>
      </c>
      <c r="W1728" s="223" t="inlineStr">
        <is>
          <t>10.1 MB</t>
        </is>
      </c>
      <c r="X1728" s="225" t="inlineStr">
        <is>
          <t>&lt;p&gt;Blended learning mulai dikenal setelah ditemukan kelemahan pada pertemuan tatap muka dan kelemahan pada online learning oleh Bersin pada penelitiannya tahun 2004. Selanjutnya, dikembangkan pembelajaran yang mengombinasikan pertemuan tatap muka dan online learning yang kemudian dikenal dengan istilah blended learning. Blended learning dikembangkan dengan berbagai model, yaitu face-to-face driver model, rotation model, flex model, online lab model, self-blend model, dan driver model online. Pada setiap model tersebut, metode diskusi masiv digunakan oleh pendidik dalam memfasilitasi pembelajar untuk menyelesaikan masalah dan meningkatkan keterampilan berpikir tingkat tinggi. Metode diskusi dalam blended learning ini diterapkan mulai dari pendidikan dasar, pendidikan menengah, dan pendidikan tinggi.&lt;/p&gt;
 &lt;p&gt;Metode diskusi dipilih dalam blended learning karena memiliki rangkaian aktivitas belajar yang memberikan kesempatan kepada pembelajar untuk terlibat secara aktif. Dalam perspektif pembelajar Abad 21, pembelajaran seharusnya bersifat konstruktivis yang bermakna bahwa dengan partisipasi pembelajar secara aktif pada setiap kegiatan yang relevan dengan tujuan pembelajaran dapat membantu pembelajar membangun pengetahuan dan pengalaman baru. Buku yang ada pada tangan pembaca saat ini, memaparkan konsep, prinsip, dan prosedur berdiskusi, dan formulasi standar kualitas diskusi dalam blended learning. Buku ini ditulis berdasarkan hasil penelitian selama 2 tahun yang didukung oleh artikel ilmiah yang relevan baik nasional maupun internasional. Buku ini sangat bermanfaat bagi pendidik dan pembelajar baik pada pendidikan dasar, menengah, dan tinggi sebagai upaya mengoptimalkan kegiatan diskusi dalam blended learning.&lt;/p&gt;</t>
        </is>
      </c>
      <c r="Y1728" s="262" t="n">
        <v>95000</v>
      </c>
      <c r="Z1728" s="226" t="n"/>
      <c r="AA1728" s="241">
        <f>Y2300*Z2300</f>
        <v/>
      </c>
      <c r="AB1728" s="237" t="inlineStr">
        <is>
          <t>6a1a81bb-15b2-44cc-b19e-ae7e5be7b20a</t>
        </is>
      </c>
    </row>
    <row r="1729" ht="15" customHeight="1" s="283">
      <c r="A1729" s="109" t="n">
        <v>2300</v>
      </c>
      <c r="B1729" s="222">
        <f>HYPERLINK("https://mocostore.moco.co.id/catalog/"&amp;AB2309,"Klik Disini")</f>
        <v/>
      </c>
      <c r="C1729" s="223" t="inlineStr">
        <is>
          <t>A-Z Konseling Kristen</t>
        </is>
      </c>
      <c r="D1729" s="223" t="n"/>
      <c r="E1729" s="223" t="inlineStr">
        <is>
          <t>Dr. Tony Tedjo, S.Th., M.Th.</t>
        </is>
      </c>
      <c r="F1729" s="223" t="inlineStr">
        <is>
          <t>978-623-314-053-9</t>
        </is>
      </c>
      <c r="G1729" s="223" t="inlineStr">
        <is>
          <t>978-623-314-054-6</t>
        </is>
      </c>
      <c r="H1729" s="223" t="inlineStr">
        <is>
          <t>Agama Kristen</t>
        </is>
      </c>
      <c r="I1729" s="258" t="inlineStr">
        <is>
          <t>Perguruan Tinggi</t>
        </is>
      </c>
      <c r="J1729" s="186" t="inlineStr">
        <is>
          <t>009.16</t>
        </is>
      </c>
      <c r="K1729" s="223" t="inlineStr">
        <is>
          <t>Edisi Ke-1</t>
        </is>
      </c>
      <c r="L1729" s="264" t="n"/>
      <c r="M1729" s="265" t="inlineStr">
        <is>
          <t>Tidak Tersedia</t>
        </is>
      </c>
      <c r="N1729" s="223" t="inlineStr">
        <is>
          <t>Indonesia</t>
        </is>
      </c>
      <c r="O1729" s="223" t="inlineStr">
        <is>
          <t>Bukan fiksi</t>
        </is>
      </c>
      <c r="P1729" s="260" t="n">
        <v>2021</v>
      </c>
      <c r="Q1729" s="260" t="n">
        <v>2021</v>
      </c>
      <c r="R1729" s="223" t="inlineStr">
        <is>
          <t>PBMR Andi</t>
        </is>
      </c>
      <c r="S1729" s="223" t="inlineStr">
        <is>
          <t>Andi Offset CV</t>
        </is>
      </c>
      <c r="T1729" s="223" t="inlineStr">
        <is>
          <t>Lokal</t>
        </is>
      </c>
      <c r="U1729" s="261" t="n">
        <v>146</v>
      </c>
      <c r="V1729" s="86" t="inlineStr">
        <is>
          <t>pdf</t>
        </is>
      </c>
      <c r="W1729" s="223" t="inlineStr">
        <is>
          <t>5.5 MB</t>
        </is>
      </c>
      <c r="X1729" s="225" t="inlineStr">
        <is>
          <t>&lt;p&gt;Pelayanan konseling merupakan pelayanan yang tidak pernah hilang, bahkan semakin eksis dan semakin diminati orang, apalagi pada masa pandemi Covid-19 ini. Dampak yang diakibatkan virus Corona ini sungguh sangat dahsyat karena mampu memorak-porandakan segala aspek kehidupan, baik pendidikan, perekonomian, keagamaan, perdagangan, perhubungan, pariwisata, dan berbagai bidang lainnya. Itulah sebabnya, salah satu alasan keberadaan konseling semakin eksis dalam kehidupan masyarakat. Pada masa yang sukar ini, manusia memerlukan dukungan berupa motivasi dan pemberian solusi atas masalah yang sedang mereka hadapi dan alami. Atas dasar inilah, buku-buku konseling sangat diminati orang.&lt;br /&gt;
 Kehadiran buku ini diharapkan dapat melengkapi bagian-bagian yang belum tersentuh oleh buku-buku konseling lainnya. Oleh karenanya, buku ini memiliki satu keunikan tersendiri karena mengangkat kehidupan dari seorang wanita yang terbuang oleh masyarakat di lingkungannya. Namun, setelah ia berjumpa dengan Yesus, kehidupannya berubah total.&lt;br /&gt;
 Pada awal-awal pembahasan dalam buku ini, ada kemiripan dengan buku-buku konseling sejenis yang berisi teori konseling. Namun, saya berusaha menampilkan studi kasus yang diangkat dari kisah nyata. Buku ini diharapkan dapat menjadi bahan referensi bagi mahasiswa maupun dosen yang belajar konseling, juga bagi para hamba Tuhan yang melayani bidang konseling, maupun jemaat awam yang ingin memahami dunia konseling.&lt;/p&gt;</t>
        </is>
      </c>
      <c r="Y1729" s="262" t="n">
        <v>54000</v>
      </c>
      <c r="Z1729" s="226" t="n"/>
      <c r="AA1729" s="241">
        <f>Y2309*Z2309</f>
        <v/>
      </c>
      <c r="AB1729" s="237" t="inlineStr">
        <is>
          <t>2f117b49-4cac-43c8-a8b4-ea44cd0c925e</t>
        </is>
      </c>
    </row>
    <row r="1730" ht="15" customHeight="1" s="283">
      <c r="A1730" s="109" t="n">
        <v>2302</v>
      </c>
      <c r="B1730" s="222">
        <f>HYPERLINK("https://mocostore.moco.co.id/catalog/"&amp;AB2311,"Klik Disini")</f>
        <v/>
      </c>
      <c r="C1730" s="223" t="inlineStr">
        <is>
          <t>The Invisible Character Toolbox Menemukan dan Menumbuhkan Karakter Kristus Pada Anak</t>
        </is>
      </c>
      <c r="D1730" s="223" t="n"/>
      <c r="E1730" s="223" t="inlineStr">
        <is>
          <t>Thomas Tan</t>
        </is>
      </c>
      <c r="F1730" s="223" t="inlineStr">
        <is>
          <t>978-623-314-072-0</t>
        </is>
      </c>
      <c r="G1730" s="223" t="inlineStr">
        <is>
          <t>978-623-314-071-3</t>
        </is>
      </c>
      <c r="H1730" s="223" t="inlineStr">
        <is>
          <t>Agama Kristen</t>
        </is>
      </c>
      <c r="I1730" s="258" t="inlineStr">
        <is>
          <t>Perguruan Tinggi</t>
        </is>
      </c>
      <c r="J1730" s="186" t="inlineStr">
        <is>
          <t>009.16</t>
        </is>
      </c>
      <c r="K1730" s="223" t="inlineStr">
        <is>
          <t>Edisi Ke-1</t>
        </is>
      </c>
      <c r="L1730" s="264" t="n"/>
      <c r="M1730" s="265" t="inlineStr">
        <is>
          <t>Tidak Tersedia</t>
        </is>
      </c>
      <c r="N1730" s="223" t="inlineStr">
        <is>
          <t>Indonesia</t>
        </is>
      </c>
      <c r="O1730" s="223" t="inlineStr">
        <is>
          <t>Bukan fiksi</t>
        </is>
      </c>
      <c r="P1730" s="260" t="inlineStr">
        <is>
          <t>Tidak Tersedia</t>
        </is>
      </c>
      <c r="Q1730" s="260" t="n">
        <v>2021</v>
      </c>
      <c r="R1730" s="223" t="inlineStr">
        <is>
          <t>PBMR Andi</t>
        </is>
      </c>
      <c r="S1730" s="223" t="inlineStr">
        <is>
          <t>Andi Offset CV</t>
        </is>
      </c>
      <c r="T1730" s="223" t="inlineStr">
        <is>
          <t>Lokal</t>
        </is>
      </c>
      <c r="U1730" s="261" t="n">
        <v>302</v>
      </c>
      <c r="V1730" s="86" t="inlineStr">
        <is>
          <t>pdf</t>
        </is>
      </c>
      <c r="W1730" s="223" t="inlineStr">
        <is>
          <t>8.5 MB</t>
        </is>
      </c>
      <c r="X1730" s="225" t="inlineStr">
        <is>
          <t>&lt;p&gt;Memiliki anak yang sehat, cerdas, sekaligus santun dan berperilaku baik adalah idaman semua orang tua. Kenyataannya, untuk mendidik dan membentuk anak untuk berkarakter positif bukanlah hal yang mudah. Diperlukan kesabaran dan ketelatenan serta kemauan untuk terus belajar dan memperbaiki diri dalam membimbing dan yang paling penting mau terlibat aktif dan berkomitmen dalam mendidik anak serta dapat menjadi teladan bagi anak.&lt;br /&gt;
 Pembentukan karakter seseorang mencakup kombinasi dari beberapa unsur yang tidak mungkin dapat dihindari, yaitu unsur hereditas, unsur lingkungan, dan unsur kebiasaan. Unsur hereditas merupakan unsur-unsur yang dibawa (diwariskan) dari orangtua melalui proses kelahiran, seperti keadaan fisik, intelektual, emosional, temperamen dan spiritual. Unsur lingkungan mempunyai peranan dan pengaruh yang besar dalam membentuk karakter dari pribadi seseorang. Unsur lingkungan meliputi lingkungan keluarga, lingkungan tradisi dan budaya, serta lingkungan alamiah (tempat tinggal). Terakhir adalah unsur kebiasaan adalah suatu tindakan atau tingkah laku yang terus-menerus dilakukan menjadi suatu keyakinan atau keharusan akan turut membentuk karakter seseorang.&lt;br /&gt;
 Buku The Invisible Character Toolbox merupakan buku yang sarat dengan panduan praktis untuk menuntun dan membantu orangtua dalam mendidik dan membimbing anak-anaknya untuk bertumbuh dan berkembang dengan memiliki karakter yang baik dan positif. Buku ini juga akan memberikan gambaran nilai-nilai dan ajaran moral positif di mana setiap orangtua dapat mengajarkan arti dari setiap nilai karakter yang akan diajarkannya.&lt;/p&gt;</t>
        </is>
      </c>
      <c r="Y1730" s="262" t="n">
        <v>115000</v>
      </c>
      <c r="Z1730" s="226" t="n"/>
      <c r="AA1730" s="241">
        <f>Y2311*Z2311</f>
        <v/>
      </c>
      <c r="AB1730" s="237" t="inlineStr">
        <is>
          <t>15448d51-13db-41e8-a724-8ecc0be9c16c</t>
        </is>
      </c>
    </row>
    <row r="1731" ht="15" customHeight="1" s="283">
      <c r="A1731" s="109" t="n">
        <v>2303</v>
      </c>
      <c r="B1731" s="222">
        <f>HYPERLINK("https://mocostore.moco.co.id/catalog/"&amp;AB2312,"Klik Disini")</f>
        <v/>
      </c>
      <c r="C1731" s="223" t="inlineStr">
        <is>
          <t>Mandarin Untuk Manajemen Perhotelan</t>
        </is>
      </c>
      <c r="D1731" s="223" t="n"/>
      <c r="E1731" s="223" t="inlineStr">
        <is>
          <t>Destia Iryanti &amp; Fauzi Adi Rafrastara</t>
        </is>
      </c>
      <c r="F1731" s="223" t="inlineStr">
        <is>
          <t>978-623-01-1468-7</t>
        </is>
      </c>
      <c r="G1731" s="223" t="inlineStr">
        <is>
          <t>978-623-01-1467-0</t>
        </is>
      </c>
      <c r="H1731" s="223" t="inlineStr">
        <is>
          <t>Referensi dan Kamus</t>
        </is>
      </c>
      <c r="I1731" s="258" t="inlineStr">
        <is>
          <t>Perguruan Tinggi</t>
        </is>
      </c>
      <c r="J1731" s="186" t="inlineStr">
        <is>
          <t>009.18</t>
        </is>
      </c>
      <c r="K1731" s="223" t="inlineStr">
        <is>
          <t>Edisi Ke-1</t>
        </is>
      </c>
      <c r="L1731" s="264" t="n"/>
      <c r="M1731" s="265" t="inlineStr">
        <is>
          <t>Tidak Tersedia</t>
        </is>
      </c>
      <c r="N1731" s="223" t="inlineStr">
        <is>
          <t>Lainnya</t>
        </is>
      </c>
      <c r="O1731" s="223" t="inlineStr">
        <is>
          <t>Bukan fiksi</t>
        </is>
      </c>
      <c r="P1731" s="260" t="n">
        <v>2021</v>
      </c>
      <c r="Q1731" s="260" t="n">
        <v>2021</v>
      </c>
      <c r="R1731" s="223" t="inlineStr">
        <is>
          <t>Penerbit Andi</t>
        </is>
      </c>
      <c r="S1731" s="223" t="inlineStr">
        <is>
          <t>Andi Offset CV</t>
        </is>
      </c>
      <c r="T1731" s="223" t="inlineStr">
        <is>
          <t>Lokal</t>
        </is>
      </c>
      <c r="U1731" s="261" t="n">
        <v>130</v>
      </c>
      <c r="V1731" s="86" t="inlineStr">
        <is>
          <t>pdf</t>
        </is>
      </c>
      <c r="W1731" s="223" t="inlineStr">
        <is>
          <t>6.5 MB</t>
        </is>
      </c>
      <c r="X1731" s="225" t="inlineStr">
        <is>
          <t>&lt;p&gt;Buku ini mengajarkan Bahasa Mandarin dalam dunia Perhotelan mulai dari yang level dasar hingga level lanjut, sehingga cocok untuk siswa SMK Perhotelan, mahasiswa jurusan Manajemen Perhotelan, dan para professional yang bersentuhan langsung dengan bidang serupa. Bagi pembaca yang belum memiliki basic sedikitpun tentang Bahasa Mandarin, jangan khawatir karena buku yang sedang Anda pegang ini juga memiliki beberapa bab awal yang memang ditujukan untuk para pemula. Dengan menggunakan buku ini, diharapkan pembaca bisa dengan lebih mudah memahami dan pada akhirnya menguasai Bahasa Mandarin, khususnya dalam bidang Manajemen Perhotelan.&lt;br /&gt;
 Berikut adalah beberapa contoh pembahasan yang ada dalam buku ini:&lt;br /&gt;
 1. Pelafalan&lt;br /&gt;
 2. Greeting/Tegur Sapa&lt;br /&gt;
 3. Pemesanan Kamar&lt;br /&gt;
 4. Fasilitas Hotel&lt;br /&gt;
 5. Check-in dan Check-out&lt;br /&gt;
 6. Pemesanan Tempat dan Makanan di Restoran&lt;br /&gt;
 7. Pelayanan Antar Makanan di Hotel&lt;br /&gt;
 8. Penukaran Mata Uang Asing&lt;br /&gt;
 9. Pelayanan Informasi&lt;br /&gt;
 10. Melayani Keluhan&lt;/p&gt;</t>
        </is>
      </c>
      <c r="Y1731" s="262" t="n">
        <v>55000</v>
      </c>
      <c r="Z1731" s="226" t="n"/>
      <c r="AA1731" s="241">
        <f>Y2312*Z2312</f>
        <v/>
      </c>
      <c r="AB1731" s="237" t="inlineStr">
        <is>
          <t>a7acd9f9-d7fc-44b3-b288-be3e289008cf</t>
        </is>
      </c>
    </row>
    <row r="1732" ht="15" customHeight="1" s="283">
      <c r="A1732" s="109" t="n">
        <v>2304</v>
      </c>
      <c r="B1732" s="222">
        <f>HYPERLINK("https://mocostore.moco.co.id/catalog/"&amp;AB2313,"Klik Disini")</f>
        <v/>
      </c>
      <c r="C1732" s="223" t="inlineStr">
        <is>
          <t>Memasuki Pelayanan Mukjizat &amp; Kesembuhan Ilahi</t>
        </is>
      </c>
      <c r="D1732" s="223" t="n"/>
      <c r="E1732" s="223" t="inlineStr">
        <is>
          <t>Ari Suksmono</t>
        </is>
      </c>
      <c r="F1732" s="223" t="inlineStr">
        <is>
          <t>978-623-314-055-3</t>
        </is>
      </c>
      <c r="G1732" s="223" t="inlineStr">
        <is>
          <t>978-623-314-056-0</t>
        </is>
      </c>
      <c r="H1732" s="223" t="inlineStr">
        <is>
          <t>Agama Kristen</t>
        </is>
      </c>
      <c r="I1732" s="258" t="inlineStr">
        <is>
          <t>Perguruan Tinggi</t>
        </is>
      </c>
      <c r="J1732" s="186" t="inlineStr">
        <is>
          <t>009.16</t>
        </is>
      </c>
      <c r="K1732" s="223" t="inlineStr">
        <is>
          <t>Tidak Tersedia</t>
        </is>
      </c>
      <c r="L1732" s="264" t="n"/>
      <c r="M1732" s="265" t="inlineStr">
        <is>
          <t>Tidak Tersedia</t>
        </is>
      </c>
      <c r="N1732" s="223" t="inlineStr">
        <is>
          <t>Indonesia</t>
        </is>
      </c>
      <c r="O1732" s="223" t="inlineStr">
        <is>
          <t>Bukan fiksi</t>
        </is>
      </c>
      <c r="P1732" s="260" t="n">
        <v>2021</v>
      </c>
      <c r="Q1732" s="260" t="n">
        <v>2021</v>
      </c>
      <c r="R1732" s="223" t="inlineStr">
        <is>
          <t>PBMR Andi</t>
        </is>
      </c>
      <c r="S1732" s="223" t="inlineStr">
        <is>
          <t>Andi Offset CV</t>
        </is>
      </c>
      <c r="T1732" s="223" t="inlineStr">
        <is>
          <t>Lokal</t>
        </is>
      </c>
      <c r="U1732" s="261" t="n">
        <v>274</v>
      </c>
      <c r="V1732" s="86" t="inlineStr">
        <is>
          <t>pdf</t>
        </is>
      </c>
      <c r="W1732" s="223" t="inlineStr">
        <is>
          <t>4.7 MB</t>
        </is>
      </c>
      <c r="X1732" s="225" t="inlineStr">
        <is>
          <t>&lt;p&gt;Fakta yang tidak terbantahkan: Ada kuasa tak terbatas di dalam diri setiap anak-anak Tuhan.&lt;br /&gt;
 Buku ini menyajikan bahasan yang cukup menantang dan meyakinkan kita semua bahwa: Setiap orang sanggup memasuki pelayanan mukjizat dan kesembuhan Ilahi.&lt;br /&gt;
 Bahasan lainnya yang akan memberkati Anda:&lt;br /&gt;
 - Pola Pelayanan Serupa Kristus&lt;br /&gt;
 - Peranan Roh Kudus&lt;br /&gt;
 - Iblis Bukanlah Penyembuh&lt;br /&gt;
 - Pelayanan Kesembuhan untuk Orang Sakit&lt;br /&gt;
 - Pelayanan Pemulihan dari Luka Batin&lt;br /&gt;
 - Pelayanan Menghancurkan Jimat dan Berhala&lt;br /&gt;
 - Pelayanan Pembebasan Atas Tanah dan Bangunan&lt;br /&gt;
 - Pelayanan Pujian dan Penyembahan&lt;br /&gt;
 - Tanya Jawab Populer Seputar Pelayanan Mukjizat dan Kesembuhan Ilahi&lt;/p&gt;</t>
        </is>
      </c>
      <c r="Y1732" s="262" t="n">
        <v>85000</v>
      </c>
      <c r="Z1732" s="226" t="n"/>
      <c r="AA1732" s="241">
        <f>Y2313*Z2313</f>
        <v/>
      </c>
      <c r="AB1732" s="237" t="inlineStr">
        <is>
          <t>06660ef3-11a4-4e72-89c0-a366253e9df7</t>
        </is>
      </c>
    </row>
    <row r="1733" ht="15" customHeight="1" s="283">
      <c r="A1733" s="109" t="n">
        <v>2305</v>
      </c>
      <c r="B1733" s="222">
        <f>HYPERLINK("https://mocostore.moco.co.id/catalog/"&amp;AB2314,"Klik Disini")</f>
        <v/>
      </c>
      <c r="C1733" s="223" t="inlineStr">
        <is>
          <t>Vaksin Covid-19 Buku Wajib yang Perlu Kamu Tahu</t>
        </is>
      </c>
      <c r="D1733" s="223" t="n"/>
      <c r="E1733" s="223" t="inlineStr">
        <is>
          <t>dr. Rizki Dinar E.</t>
        </is>
      </c>
      <c r="F1733" s="223" t="inlineStr">
        <is>
          <t>978-623-6822-22-7</t>
        </is>
      </c>
      <c r="G1733" s="223" t="inlineStr">
        <is>
          <t>978-623-6822-21-0</t>
        </is>
      </c>
      <c r="H1733" s="223" t="inlineStr">
        <is>
          <t>Kesehatan</t>
        </is>
      </c>
      <c r="I1733" s="258" t="inlineStr">
        <is>
          <t>Perguruan Tinggi</t>
        </is>
      </c>
      <c r="J1733" s="186" t="inlineStr">
        <is>
          <t>009.24</t>
        </is>
      </c>
      <c r="K1733" s="264" t="inlineStr">
        <is>
          <t>Edisi Ke-1</t>
        </is>
      </c>
      <c r="L1733" s="264" t="n"/>
      <c r="M1733" s="259" t="inlineStr">
        <is>
          <t>Tidak Tersedia</t>
        </is>
      </c>
      <c r="N1733" s="223" t="inlineStr">
        <is>
          <t>Indonesia</t>
        </is>
      </c>
      <c r="O1733" s="223" t="inlineStr">
        <is>
          <t>Bukan fiksi</t>
        </is>
      </c>
      <c r="P1733" s="260" t="n">
        <v>2021</v>
      </c>
      <c r="Q1733" s="260" t="n">
        <v>2021</v>
      </c>
      <c r="R1733" s="223" t="inlineStr">
        <is>
          <t>Rapha Publishing</t>
        </is>
      </c>
      <c r="S1733" s="223" t="inlineStr">
        <is>
          <t>Andi Offset CV</t>
        </is>
      </c>
      <c r="T1733" s="223" t="inlineStr">
        <is>
          <t>Lokal</t>
        </is>
      </c>
      <c r="U1733" s="261" t="n">
        <v>146</v>
      </c>
      <c r="V1733" s="86" t="inlineStr">
        <is>
          <t>pdf</t>
        </is>
      </c>
      <c r="W1733" s="223" t="inlineStr">
        <is>
          <t>3.6 MB</t>
        </is>
      </c>
      <c r="X1733" s="225" t="inlineStr">
        <is>
          <t>&lt;p&gt;Buku kesehatan yang berjudul Vaksin COVID-19 adalah sebuah buku yang akan menjawab keraguan Anda seputar vaksin dan mengapa protokol kesehatan harus tetap dijalankan sekalipun kita sudah mendapatkan dua dosis vaksin. Dalam buku ini penulis juga memasukkan beberapa pertanyaan mengenai isu-isu yang tengah panas diperbicangkan di masyarakat luas mengenai vaksin. Bahkan beberapa di antaranya memercayai pandemi ini sebagai sebuah konspirasi dan virus COVID-19 itu tidak ada.&lt;/p&gt;</t>
        </is>
      </c>
      <c r="Y1733" s="262" t="n">
        <v>89000</v>
      </c>
      <c r="Z1733" s="226" t="n"/>
      <c r="AA1733" s="241">
        <f>Y2314*Z2314</f>
        <v/>
      </c>
      <c r="AB1733" s="237" t="inlineStr">
        <is>
          <t>a2cb9534-076b-480b-99ef-62b1635a0c04</t>
        </is>
      </c>
    </row>
    <row r="1734" ht="15" customHeight="1" s="283">
      <c r="A1734" s="109" t="n">
        <v>2306</v>
      </c>
      <c r="B1734" s="222">
        <f>HYPERLINK("https://mocostore.moco.co.id/catalog/"&amp;AB2315,"Klik Disini")</f>
        <v/>
      </c>
      <c r="C1734" s="223" t="inlineStr">
        <is>
          <t>Metodologi Penelitian Kesehatan</t>
        </is>
      </c>
      <c r="D1734" s="223" t="n"/>
      <c r="E1734" s="223" t="inlineStr">
        <is>
          <t>Dr. dr. Rizaldi Taslim Pinzon, M.Kes, Sp.S dr. Dyah Wulaningsih Retno Edi</t>
        </is>
      </c>
      <c r="F1734" s="223" t="inlineStr">
        <is>
          <t>978-623-01-1368-0</t>
        </is>
      </c>
      <c r="G1734" s="223" t="inlineStr">
        <is>
          <t>978-623-01-1367-3</t>
        </is>
      </c>
      <c r="H1734" s="223" t="inlineStr">
        <is>
          <t>Kedokteran &amp; Medis</t>
        </is>
      </c>
      <c r="I1734" s="258" t="inlineStr">
        <is>
          <t>Perguruan Tinggi</t>
        </is>
      </c>
      <c r="J1734" s="186" t="inlineStr">
        <is>
          <t>009.02</t>
        </is>
      </c>
      <c r="K1734" s="223" t="inlineStr">
        <is>
          <t>Edisi Ke-1</t>
        </is>
      </c>
      <c r="L1734" s="264" t="n"/>
      <c r="M1734" s="265" t="inlineStr">
        <is>
          <t>Tidak Tersedia</t>
        </is>
      </c>
      <c r="N1734" s="223" t="inlineStr">
        <is>
          <t>Indonesia</t>
        </is>
      </c>
      <c r="O1734" s="223" t="inlineStr">
        <is>
          <t>Bukan fiksi</t>
        </is>
      </c>
      <c r="P1734" s="260" t="n">
        <v>2021</v>
      </c>
      <c r="Q1734" s="260" t="n">
        <v>2021</v>
      </c>
      <c r="R1734" s="223" t="inlineStr">
        <is>
          <t>Penerbit Andi</t>
        </is>
      </c>
      <c r="S1734" s="223" t="inlineStr">
        <is>
          <t>Andi Offset CV</t>
        </is>
      </c>
      <c r="T1734" s="223" t="inlineStr">
        <is>
          <t>Lokal</t>
        </is>
      </c>
      <c r="U1734" s="261" t="n">
        <v>114</v>
      </c>
      <c r="V1734" s="86" t="inlineStr">
        <is>
          <t>pdf</t>
        </is>
      </c>
      <c r="W1734" s="223" t="inlineStr">
        <is>
          <t>3.0 MB</t>
        </is>
      </c>
      <c r="X1734" s="225" t="inlineStr">
        <is>
          <t>&lt;p&gt;Penelitian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membaca.&lt;/p&gt;</t>
        </is>
      </c>
      <c r="Y1734" s="262" t="n">
        <v>71000</v>
      </c>
      <c r="Z1734" s="226" t="n"/>
      <c r="AA1734" s="241">
        <f>Y2315*Z2315</f>
        <v/>
      </c>
      <c r="AB1734" s="237" t="inlineStr">
        <is>
          <t>84dc2efa-bf6c-4b78-af92-ec844a1889a4</t>
        </is>
      </c>
    </row>
    <row r="1735" ht="15" customHeight="1" s="283">
      <c r="A1735" s="109" t="n">
        <v>2307</v>
      </c>
      <c r="B1735" s="222">
        <f>HYPERLINK("https://mocostore.moco.co.id/catalog/"&amp;AB2316,"Klik Disini")</f>
        <v/>
      </c>
      <c r="C1735" s="223" t="inlineStr">
        <is>
          <t>Mencegah &amp; Mengatasi Sakit Kepala</t>
        </is>
      </c>
      <c r="D1735" s="223" t="n"/>
      <c r="E1735" s="223" t="inlineStr">
        <is>
          <t>dr. Iskandar Junaidi</t>
        </is>
      </c>
      <c r="F1735" s="223" t="inlineStr">
        <is>
          <t>978-623-6822-27-2</t>
        </is>
      </c>
      <c r="G1735" s="223" t="inlineStr">
        <is>
          <t>978-623-6822-17-3</t>
        </is>
      </c>
      <c r="H1735" s="223" t="inlineStr">
        <is>
          <t>Kesehatan</t>
        </is>
      </c>
      <c r="I1735" s="258" t="inlineStr">
        <is>
          <t>Perguruan Tinggi</t>
        </is>
      </c>
      <c r="J1735" s="186" t="inlineStr">
        <is>
          <t>009.07</t>
        </is>
      </c>
      <c r="K1735" s="223" t="inlineStr">
        <is>
          <t>Edisi Ke-1</t>
        </is>
      </c>
      <c r="L1735" s="264" t="n"/>
      <c r="M1735" s="265" t="inlineStr">
        <is>
          <t>Tidak Tersedia</t>
        </is>
      </c>
      <c r="N1735" s="223" t="inlineStr">
        <is>
          <t>Indonesia</t>
        </is>
      </c>
      <c r="O1735" s="223" t="inlineStr">
        <is>
          <t>Bukan fiksi</t>
        </is>
      </c>
      <c r="P1735" s="260" t="n">
        <v>2021</v>
      </c>
      <c r="Q1735" s="260" t="n">
        <v>2021</v>
      </c>
      <c r="R1735" s="223" t="inlineStr">
        <is>
          <t>Rapha Publishing</t>
        </is>
      </c>
      <c r="S1735" s="223" t="inlineStr">
        <is>
          <t>Andi Offset CV</t>
        </is>
      </c>
      <c r="T1735" s="223" t="inlineStr">
        <is>
          <t>Lokal</t>
        </is>
      </c>
      <c r="U1735" s="261" t="n">
        <v>146</v>
      </c>
      <c r="V1735" s="86" t="inlineStr">
        <is>
          <t>pdf</t>
        </is>
      </c>
      <c r="W1735" s="223" t="inlineStr">
        <is>
          <t>5.6 MB</t>
        </is>
      </c>
      <c r="X1735" s="225" t="inlineStr">
        <is>
          <t>&lt;p&gt;Sakit kepala merupakan salah satu gangguan yang paling sering dialami dan cukup merepotkan penderita dan keluarganya. Pada umumnya sakit kepala terjadi hanya sebentar saja, hari ini sakit kepala dan besok sembuh. Namun, ada juga yang sakitnya kambuh lagi sesudah beberapa bulan atau tahun kemudian. Sakit kepala dapat disebabkan oleh banyak penyakit, misalnya tumor, infeksi, trauma kepala, tekanan darah tinggi, penyakit mata, infeksi hidung, kerongkongan, dan telinga. Jangan anggap enteng keluhan sakit kepala yang sering dialami, apalagi jika rasa sakitnya berlangsung dalam waktu yang lama. Kondisi ini mungkin saja merupakan pertanda adanya penyakit serius di bagian tubuh lainnya. Sakit kepala yang sering dialami, yaitu migrain, sakit kepala menekan, dan vertigo.&lt;br /&gt;
 &amp;nbsp;&lt;/p&gt;</t>
        </is>
      </c>
      <c r="Y1735" s="262" t="n">
        <v>74000</v>
      </c>
      <c r="Z1735" s="226" t="n"/>
      <c r="AA1735" s="241">
        <f>Y2316*Z2316</f>
        <v/>
      </c>
      <c r="AB1735" s="237" t="inlineStr">
        <is>
          <t>0547f447-ef73-4958-abcb-fcec4d793f37</t>
        </is>
      </c>
    </row>
    <row r="1736" ht="15" customHeight="1" s="283">
      <c r="A1736" s="109" t="n">
        <v>2308</v>
      </c>
      <c r="B1736" s="222">
        <f>HYPERLINK("https://mocostore.moco.co.id/catalog/"&amp;AB2317,"Klik Disini")</f>
        <v/>
      </c>
      <c r="C1736" s="223" t="inlineStr">
        <is>
          <t>Menelusuri Asal Usul Batik Benang Merah Antara Sejarah, Dongeng Panji Hingga Hasil Riset Modern</t>
        </is>
      </c>
      <c r="D1736" s="223" t="n"/>
      <c r="E1736" s="223" t="inlineStr">
        <is>
          <t>Adi Kusrianto</t>
        </is>
      </c>
      <c r="F1736" s="223" t="inlineStr">
        <is>
          <t>978-623-01-1855-5</t>
        </is>
      </c>
      <c r="G1736" s="223" t="inlineStr">
        <is>
          <t>978-623-01-1854-8</t>
        </is>
      </c>
      <c r="H1736" s="223" t="inlineStr">
        <is>
          <t>Sejarah</t>
        </is>
      </c>
      <c r="I1736" s="258" t="inlineStr">
        <is>
          <t>Perguruan Tinggi</t>
        </is>
      </c>
      <c r="J1736" s="186" t="inlineStr">
        <is>
          <t>009.09</t>
        </is>
      </c>
      <c r="K1736" s="223" t="inlineStr">
        <is>
          <t>Edisi Ke-1</t>
        </is>
      </c>
      <c r="L1736" s="264" t="n"/>
      <c r="M1736" s="265" t="inlineStr">
        <is>
          <t>Tidak Tersedia</t>
        </is>
      </c>
      <c r="N1736" s="223" t="inlineStr">
        <is>
          <t>Indonesia</t>
        </is>
      </c>
      <c r="O1736" s="223" t="inlineStr">
        <is>
          <t>Bukan fiksi</t>
        </is>
      </c>
      <c r="P1736" s="260" t="inlineStr">
        <is>
          <t>Tidak Tersedia</t>
        </is>
      </c>
      <c r="Q1736" s="260" t="n">
        <v>2021</v>
      </c>
      <c r="R1736" s="223" t="inlineStr">
        <is>
          <t>Penerbit Andi</t>
        </is>
      </c>
      <c r="S1736" s="223" t="inlineStr">
        <is>
          <t>Andi Offset CV</t>
        </is>
      </c>
      <c r="T1736" s="223" t="inlineStr">
        <is>
          <t>Lokal</t>
        </is>
      </c>
      <c r="U1736" s="261" t="n">
        <v>178</v>
      </c>
      <c r="V1736" s="86" t="inlineStr">
        <is>
          <t>pdf</t>
        </is>
      </c>
      <c r="W1736" s="223" t="inlineStr">
        <is>
          <t>10.3 MB</t>
        </is>
      </c>
      <c r="X1736" s="225" t="inlineStr">
        <is>
          <t>&lt;p&gt;Kapankah istilah Batik yang kita kenal sebagai warisan budaya bangsa Indonesia ini mulai digunakan?&lt;br /&gt;
 Banyak orang berpendapat batik berasal dari Jawa Tengah, sekalipun banyak juga yang berpendapat batik sudah ada sejak zaman Majapahit. Meskipun demikian, kita jarang memikirkan asal-usul &amp;ldquo;Istilah&amp;rdquo; batik. Apakah hubungan batik dengan wastra yang telah menjadi penanda tingkat sosial pemakainya yang telah berlaku sejak awal abad Masehi di kerajaan-kerajaan Hindu Buddha?&lt;br /&gt;
 Apakah kita pernah mendengar istilah Wdihan dan Ken yang banyak disebut-sebut pada banyak prasasti sejak abad ke-6 hingga ke-10 Masehi? Mungkinkah ini adalah bentuk wastra batik yang kita kenal sekarang?&lt;br /&gt;
 Bahkan, banyak penulis yang dengan berani menyebut bahwa batik berasal dari India. Bukannya terbalik? Rabindranath Tagore-lah yang membawa batik Jawa ke Santiniketan, di mana ia memiliki sekolah Tinggi Seni Bhavana dan dengan bersemangat mengajarkan ilmu membatik.&lt;br /&gt;
 Dapat kita bayangkan, bangsa Jepang yang dulunya sangat tertutup ternyata menggemari Batik Jawa yang mereka kenal sebagai Jawa Sarasah sejak abad ke-16 Masehi.&lt;br /&gt;
 Buku ini memuat banyak informasi yang akan menambah wawasan kita tentang hal-hal yang berkaitan dengan batik&lt;/p&gt;</t>
        </is>
      </c>
      <c r="Y1736" s="262" t="n">
        <v>189000</v>
      </c>
      <c r="Z1736" s="226" t="n"/>
      <c r="AA1736" s="241">
        <f>Y2317*Z2317</f>
        <v/>
      </c>
      <c r="AB1736" s="237" t="inlineStr">
        <is>
          <t>6b658814-27e4-47e9-bb26-8e11fa010deb</t>
        </is>
      </c>
    </row>
    <row r="1737" ht="15" customHeight="1" s="283">
      <c r="A1737" s="109" t="n">
        <v>2309</v>
      </c>
      <c r="B1737" s="222">
        <f>HYPERLINK("https://mocostore.moco.co.id/catalog/"&amp;AB2318,"Klik Disini")</f>
        <v/>
      </c>
      <c r="C1737" s="223" t="inlineStr">
        <is>
          <t>Aneka Ramuan Jamu Tradisional Untuk Kebugaran &amp; Kesehatan, Disertai Berbagai Pengemasan Jamu Untuk Peluang Bisnis</t>
        </is>
      </c>
      <c r="D1737" s="223" t="n"/>
      <c r="E1737" s="223" t="inlineStr">
        <is>
          <t>Cahaya Novianti &amp; Permata Ilmu Jogjakarta</t>
        </is>
      </c>
      <c r="F1737" s="223" t="inlineStr">
        <is>
          <t>978-623-6822-30-2</t>
        </is>
      </c>
      <c r="G1737" s="223" t="inlineStr">
        <is>
          <t>978-623-6822-20-3</t>
        </is>
      </c>
      <c r="H1737" s="223" t="inlineStr">
        <is>
          <t>Kesehatan</t>
        </is>
      </c>
      <c r="I1737" s="258" t="inlineStr">
        <is>
          <t>Perguruan Tinggi</t>
        </is>
      </c>
      <c r="J1737" s="186" t="inlineStr">
        <is>
          <t>009.24</t>
        </is>
      </c>
      <c r="K1737" s="223" t="inlineStr">
        <is>
          <t>Edisi Ke-1</t>
        </is>
      </c>
      <c r="L1737" s="264" t="n"/>
      <c r="M1737" s="265" t="inlineStr">
        <is>
          <t>Tidak Tersedia</t>
        </is>
      </c>
      <c r="N1737" s="223" t="inlineStr">
        <is>
          <t>Indonesia</t>
        </is>
      </c>
      <c r="O1737" s="223" t="inlineStr">
        <is>
          <t>Bukan fiksi</t>
        </is>
      </c>
      <c r="P1737" s="260" t="n">
        <v>2021</v>
      </c>
      <c r="Q1737" s="260" t="n">
        <v>2021</v>
      </c>
      <c r="R1737" s="223" t="inlineStr">
        <is>
          <t>Rapha Publishing</t>
        </is>
      </c>
      <c r="S1737" s="223" t="inlineStr">
        <is>
          <t>Andi Offset CV</t>
        </is>
      </c>
      <c r="T1737" s="223" t="inlineStr">
        <is>
          <t>Lokal</t>
        </is>
      </c>
      <c r="U1737" s="261" t="n">
        <v>130</v>
      </c>
      <c r="V1737" s="86" t="inlineStr">
        <is>
          <t>pdf</t>
        </is>
      </c>
      <c r="W1737" s="223" t="inlineStr">
        <is>
          <t>8.4 MB</t>
        </is>
      </c>
      <c r="X1737" s="225" t="inlineStr">
        <is>
          <t>&lt;p&gt;Selain potensi bisnis jamu yang dikupas, buku ini juga memberikan langkah-langkah pemasaran yang didapat penulis dari pihak-pihak yang kompeten dan narasumber yang sudah mendulang penghasilan yang menjanjikan serta mapan. Selain mendapatkan resep untuk minuman sehat dan berkhasiat bagi tubuh kita, resep mendapatkan penghasilan yang menjanjikan akan didapatkan bagi para pembaca buku ini. Salam sehat dan semangat.&lt;/p&gt;</t>
        </is>
      </c>
      <c r="Y1737" s="262" t="n">
        <v>66000</v>
      </c>
      <c r="Z1737" s="226" t="n"/>
      <c r="AA1737" s="241">
        <f>Y2318*Z2318</f>
        <v/>
      </c>
      <c r="AB1737" s="237" t="inlineStr">
        <is>
          <t>aed10cce-3450-4af3-85b5-40ddf64cff28</t>
        </is>
      </c>
    </row>
    <row r="1738" ht="15" customHeight="1" s="283">
      <c r="A1738" s="109" t="n">
        <v>2311</v>
      </c>
      <c r="B1738" s="222">
        <f>HYPERLINK("https://mocostore.moco.co.id/catalog/"&amp;AB2320,"Klik Disini")</f>
        <v/>
      </c>
      <c r="C1738" s="223" t="inlineStr">
        <is>
          <t>Mandarin For Front Office, Bahasa Mandarin Praktis Untuk Staff Hotel Lengkap Dengan Fonetik Dan Daftar Kosakata</t>
        </is>
      </c>
      <c r="D1738" s="223" t="n"/>
      <c r="E1738" s="223" t="inlineStr">
        <is>
          <t>Sudono Noto Pradono</t>
        </is>
      </c>
      <c r="F1738" s="223" t="inlineStr">
        <is>
          <t>978-623-01-1634-6</t>
        </is>
      </c>
      <c r="G1738" s="223" t="inlineStr">
        <is>
          <t>978-623-01-1633-9</t>
        </is>
      </c>
      <c r="H1738" s="223" t="inlineStr">
        <is>
          <t>Referensi dan Kamus</t>
        </is>
      </c>
      <c r="I1738" s="258" t="inlineStr">
        <is>
          <t>Perguruan Tinggi</t>
        </is>
      </c>
      <c r="J1738" s="186" t="inlineStr">
        <is>
          <t>009.18</t>
        </is>
      </c>
      <c r="K1738" s="223" t="inlineStr">
        <is>
          <t>Edisi Ke-1</t>
        </is>
      </c>
      <c r="L1738" s="264" t="n"/>
      <c r="M1738" s="265" t="inlineStr">
        <is>
          <t>Tidak Tersedia</t>
        </is>
      </c>
      <c r="N1738" s="223" t="inlineStr">
        <is>
          <t>Lainnya</t>
        </is>
      </c>
      <c r="O1738" s="223" t="inlineStr">
        <is>
          <t>Bukan fiksi</t>
        </is>
      </c>
      <c r="P1738" s="260" t="n">
        <v>2021</v>
      </c>
      <c r="Q1738" s="260" t="n">
        <v>2021</v>
      </c>
      <c r="R1738" s="223" t="inlineStr">
        <is>
          <t>Penerbit Andi</t>
        </is>
      </c>
      <c r="S1738" s="223" t="inlineStr">
        <is>
          <t>Andi Offset CV</t>
        </is>
      </c>
      <c r="T1738" s="223" t="inlineStr">
        <is>
          <t>Lokal</t>
        </is>
      </c>
      <c r="U1738" s="261" t="n">
        <v>242</v>
      </c>
      <c r="V1738" s="86" t="inlineStr">
        <is>
          <t>pdf</t>
        </is>
      </c>
      <c r="W1738" s="223" t="inlineStr">
        <is>
          <t>3.8 MB</t>
        </is>
      </c>
      <c r="X1738" s="225" t="inlineStr">
        <is>
          <t>&lt;p&gt;Kelebihan buku ini adalah berisi percakapan-percakapan yang dapat digunakan dalam aktivitas-aktivitas yang berkaitan dengan Front Office. Selain itu, diberikan pula daftar kosakata untuk membantu pembaca mengembangkan dan mempraktikkan percakapan yang telah dipelajari. Disamping itu, pada tulisan Mandarin ditambahkan fonetik untuk membantu dan memudahkan pembaca menguasainya dengan cepat secara lisan. Selain itu, diberikan pula terjemahan bahasa indonesia, sehingga Anda dapat memahami teks yang ada dengan cepat.&lt;br /&gt;
 Buku ini berisi topik-topik yang sering Anda jumpai dalam Front Office seperti reservasi kamar, check in, mengantarkan tamu, menyelesaikan keluhan, menukar uang asing, check iut, dan lain-lain. Segera miliki buku ini, agar Anda dapat menggunakan Bahasa Mandarin untuk Front Office.&lt;/p&gt;</t>
        </is>
      </c>
      <c r="Y1738" s="262" t="n">
        <v>69000</v>
      </c>
      <c r="Z1738" s="226" t="n"/>
      <c r="AA1738" s="241">
        <f>Y2320*Z2320</f>
        <v/>
      </c>
      <c r="AB1738" s="237" t="inlineStr">
        <is>
          <t>329957e3-5729-45ac-b7a4-02739dc96ebf</t>
        </is>
      </c>
    </row>
    <row r="1739" ht="15" customHeight="1" s="283">
      <c r="A1739" s="109" t="n">
        <v>2313</v>
      </c>
      <c r="B1739" s="222">
        <f>HYPERLINK("https://mocostore.moco.co.id/catalog/"&amp;AB2322,"Klik Disini")</f>
        <v/>
      </c>
      <c r="C1739" s="223" t="inlineStr">
        <is>
          <t>Aneka Resep Wedang Rempah Unik Dan Berkhasiat</t>
        </is>
      </c>
      <c r="D1739" s="223" t="n"/>
      <c r="E1739" s="223" t="inlineStr">
        <is>
          <t>Feri Sulianta</t>
        </is>
      </c>
      <c r="F1739" s="223" t="inlineStr">
        <is>
          <t>978-623-6822-28-9</t>
        </is>
      </c>
      <c r="G1739" s="223" t="inlineStr">
        <is>
          <t>978-623-6822-29-6</t>
        </is>
      </c>
      <c r="H1739" s="223" t="inlineStr">
        <is>
          <t>Kesehatan &amp; Kecantikan</t>
        </is>
      </c>
      <c r="I1739" s="258" t="inlineStr">
        <is>
          <t>Perguruan Tinggi</t>
        </is>
      </c>
      <c r="J1739" s="186" t="inlineStr">
        <is>
          <t>009.24</t>
        </is>
      </c>
      <c r="K1739" s="264" t="inlineStr">
        <is>
          <t>Edisi Ke-1</t>
        </is>
      </c>
      <c r="L1739" s="264" t="n"/>
      <c r="M1739" s="259" t="inlineStr">
        <is>
          <t>Tidak Tersedia</t>
        </is>
      </c>
      <c r="N1739" s="223" t="inlineStr">
        <is>
          <t>Indonesia</t>
        </is>
      </c>
      <c r="O1739" s="223" t="inlineStr">
        <is>
          <t>Bukan fiksi</t>
        </is>
      </c>
      <c r="P1739" s="260" t="n">
        <v>2021</v>
      </c>
      <c r="Q1739" s="260" t="n">
        <v>2021</v>
      </c>
      <c r="R1739" s="223" t="inlineStr">
        <is>
          <t>Rapha Publishing</t>
        </is>
      </c>
      <c r="S1739" s="223" t="inlineStr">
        <is>
          <t>Andi Offset CV</t>
        </is>
      </c>
      <c r="T1739" s="223" t="inlineStr">
        <is>
          <t>Lokal</t>
        </is>
      </c>
      <c r="U1739" s="261" t="n">
        <v>114</v>
      </c>
      <c r="V1739" s="86" t="inlineStr">
        <is>
          <t>pdf</t>
        </is>
      </c>
      <c r="W1739" s="223" t="inlineStr">
        <is>
          <t>15.9 MB</t>
        </is>
      </c>
      <c r="X1739" s="225" t="inlineStr">
        <is>
          <t>&lt;p&gt;Wedang, resep tradisonal seribu manfaat merupakan racikan peninggalan leluhur yang tak lekang dimakan zaman. Sebuah warisan yang sengaja dipelihara turun temurun untuk kesehatan, kekuatan, kesuburan, dan kecantikan bagi mereka yang meminumnya.&lt;br /&gt;
 Ramuan rahasia ini akan diungkapkan melalui buku ini, sehingga Anda pun dapat menikmati citarasa yang khas, kreasi yang cocok dengan selera. Ragam rempah-rempah akan juga diperkenalkan secara spesifik, pria dapat meracik sendiri Wedang untuk vitalitas, wanita pun dapat membuat Wedang yang sehat dan menenangkan. Siapa pun, tua, muda dapat merasakan manfaat racikan Wedang.&lt;br /&gt;
 Bahkan Anda pun dapat membuka bisnis Wedang, sehingga orang-orang mendapatkan manfaat dari kreasi Wedang Anda. Langkah meracik, menyeduh, mengemas, dan menjual akan diperkenalkan secara mudah dan praktis.&lt;/p&gt;</t>
        </is>
      </c>
      <c r="Y1739" s="262" t="n">
        <v>75000</v>
      </c>
      <c r="Z1739" s="226" t="n"/>
      <c r="AA1739" s="241">
        <f>Y2322*Z2322</f>
        <v/>
      </c>
      <c r="AB1739" s="237" t="inlineStr">
        <is>
          <t>e68af16d-252b-42d3-934c-026e0cf59400</t>
        </is>
      </c>
    </row>
    <row r="1740" ht="15" customHeight="1" s="283">
      <c r="A1740" s="109" t="n">
        <v>2314</v>
      </c>
      <c r="B1740" s="222">
        <f>HYPERLINK("https://mocostore.moco.co.id/catalog/"&amp;AB2323,"Klik Disini")</f>
        <v/>
      </c>
      <c r="C1740" s="223" t="inlineStr">
        <is>
          <t>Lezat Tapi Bikin Langsing Menu Favorit Hidup Sehat</t>
        </is>
      </c>
      <c r="D1740" s="223" t="n"/>
      <c r="E1740" s="223" t="inlineStr">
        <is>
          <t>dr. Andry Hartono, SPGK, Radyanto hwa, Juliarti Dewi</t>
        </is>
      </c>
      <c r="F1740" s="223" t="inlineStr">
        <is>
          <t>978-623-91466-8-9</t>
        </is>
      </c>
      <c r="G1740" s="223" t="inlineStr">
        <is>
          <t>978-623-91466-9-6</t>
        </is>
      </c>
      <c r="H1740" s="223" t="inlineStr">
        <is>
          <t>Kesehatan</t>
        </is>
      </c>
      <c r="I1740" s="258" t="inlineStr">
        <is>
          <t>Perguruan Tinggi</t>
        </is>
      </c>
      <c r="J1740" s="186" t="inlineStr">
        <is>
          <t>009.24</t>
        </is>
      </c>
      <c r="K1740" s="223" t="inlineStr">
        <is>
          <t>Edisi Ke-1</t>
        </is>
      </c>
      <c r="L1740" s="264" t="n"/>
      <c r="M1740" s="265" t="inlineStr">
        <is>
          <t>Tidak Tersedia</t>
        </is>
      </c>
      <c r="N1740" s="223" t="inlineStr">
        <is>
          <t>Indonesia</t>
        </is>
      </c>
      <c r="O1740" s="223" t="inlineStr">
        <is>
          <t>Bukan fiksi</t>
        </is>
      </c>
      <c r="P1740" s="260" t="n">
        <v>2021</v>
      </c>
      <c r="Q1740" s="260" t="n">
        <v>2021</v>
      </c>
      <c r="R1740" s="223" t="inlineStr">
        <is>
          <t>Nigtoon Cookery</t>
        </is>
      </c>
      <c r="S1740" s="223" t="inlineStr">
        <is>
          <t>Andi Offset CV</t>
        </is>
      </c>
      <c r="T1740" s="223" t="inlineStr">
        <is>
          <t>Lokal</t>
        </is>
      </c>
      <c r="U1740" s="261" t="n">
        <v>158</v>
      </c>
      <c r="V1740" s="86" t="inlineStr">
        <is>
          <t>pdf</t>
        </is>
      </c>
      <c r="W1740" s="223" t="inlineStr">
        <is>
          <t>6.9 MB</t>
        </is>
      </c>
      <c r="X1740" s="225" t="inlineStr">
        <is>
          <t>&lt;p&gt;Saat ini ilmu gizi pun berkembang dan tingkat kesadaran masyarakat akan kesehatan dan kecukupan gizi juga meningkat signifikan. Apalagi pada masa pandemi ini. Kalau dulu masyarakat hanya fokus pada mengobati saat jatuh sakit, sekarang kesadaran untuk mencegah sebelum jatuh sakit, lebih tinggi. Untuk itu, menu hidangan dengan pemaparan gizi yang lengkap dan seimbang, sungguh dibutuhkan saat ini. Selain menyehatkan, makanan dengan gizi seperti ini bisa juga untuk mengontrol berat badan sehingga lebih sehat bagi metabolisme tubuh dan tentu saja membuat lebih percaya diri. Buku ini disusun sedemikian rupa sehingga menampilkan beragam menu yang bahan, bumbu, dan proses memasak berdasarkan arahan langsung dari spesialis gizi klinik. Proses penulisan dan penyusunan buku juga bekerjasama dengan lulusan sekolah memasak dari Singapura yang telah teruji. Dengan mengikuti menu-menu di buku ini, para pembaca dapat memenuhi kebutuhan gizinya dengan tetap mendapatkan citarasa yang enak. Hal ini penting, terutama di masa pandemi ini, agar kita tidak mudah jatuh sakit. Akhir kata, selamat membaca dan memetik manfaat-nya. Salam sehat.&lt;/p&gt;</t>
        </is>
      </c>
      <c r="Y1740" s="262" t="n">
        <v>122000</v>
      </c>
      <c r="Z1740" s="226" t="n"/>
      <c r="AA1740" s="241">
        <f>Y2323*Z2323</f>
        <v/>
      </c>
      <c r="AB1740" s="237" t="inlineStr">
        <is>
          <t>2f8b1893-49bb-4c85-810b-d1183e0c263c</t>
        </is>
      </c>
    </row>
    <row r="1741" ht="15" customHeight="1" s="283">
      <c r="A1741" s="109" t="n">
        <v>2316</v>
      </c>
      <c r="B1741" s="222">
        <f>HYPERLINK("https://mocostore.moco.co.id/catalog/"&amp;AB2325,"Klik Disini")</f>
        <v/>
      </c>
      <c r="C1741" s="223" t="inlineStr">
        <is>
          <t>Anda Merasa Doamu Tidak Dikabulkan?</t>
        </is>
      </c>
      <c r="D1741" s="223" t="n"/>
      <c r="E1741" s="223" t="inlineStr">
        <is>
          <t>Pdt. Dr. Edwer Dethan, M.Div., M.Th.</t>
        </is>
      </c>
      <c r="F1741" s="223" t="inlineStr">
        <is>
          <t>978-623-314-083-6</t>
        </is>
      </c>
      <c r="G1741" s="223" t="inlineStr">
        <is>
          <t>978-623-314-081-2</t>
        </is>
      </c>
      <c r="H1741" s="223" t="inlineStr">
        <is>
          <t>Agama Kristen</t>
        </is>
      </c>
      <c r="I1741" s="258" t="inlineStr">
        <is>
          <t>Perguruan Tinggi</t>
        </is>
      </c>
      <c r="J1741" s="186" t="inlineStr">
        <is>
          <t>009.16</t>
        </is>
      </c>
      <c r="K1741" s="223" t="inlineStr">
        <is>
          <t>Edisi Ke-1</t>
        </is>
      </c>
      <c r="L1741" s="264" t="n"/>
      <c r="M1741" s="265" t="inlineStr">
        <is>
          <t>Tidak Tersedia</t>
        </is>
      </c>
      <c r="N1741" s="223" t="inlineStr">
        <is>
          <t>Indonesia</t>
        </is>
      </c>
      <c r="O1741" s="223" t="inlineStr">
        <is>
          <t>Bukan fiksi</t>
        </is>
      </c>
      <c r="P1741" s="260" t="n">
        <v>2021</v>
      </c>
      <c r="Q1741" s="260" t="n">
        <v>2021</v>
      </c>
      <c r="R1741" s="223" t="inlineStr">
        <is>
          <t>PBMR Andi</t>
        </is>
      </c>
      <c r="S1741" s="223" t="inlineStr">
        <is>
          <t>Andi Offset CV</t>
        </is>
      </c>
      <c r="T1741" s="223" t="inlineStr">
        <is>
          <t>Lokal</t>
        </is>
      </c>
      <c r="U1741" s="261" t="n">
        <v>162</v>
      </c>
      <c r="V1741" s="86" t="inlineStr">
        <is>
          <t>pdf</t>
        </is>
      </c>
      <c r="W1741" s="223" t="inlineStr">
        <is>
          <t>3.0 MB</t>
        </is>
      </c>
      <c r="X1741" s="225" t="inlineStr">
        <is>
          <t>&lt;p&gt;Apakah Tuhan tidak mau mendengar doa Anda jikalau Anda naikkan doa Anda secara pribadi? Dari mana Anda tahu bahwa doa Anda tidak didengar oleh Tuhan? Jikalau Tuhan hanya mendengar doa dari &amp;#39;kelompok-kelompok doa&amp;#39;, mengapa Tuhan Yesus mengajar &amp;quot;Doa Bapa Kami&amp;quot;? Kepada siapa Doa Bapa Kami itu diajarkan? Bukankah doa itu diajarkan kepada murid-murid Tuhan Yesus yang adalah jemaat Tuhan, termasuk Anda? Buku ini membahas &amp;#39;doa yang benar&amp;#39; dan yang berkuasa. Doa yang berkuasa adalah doa yang benar yang sesuai dengan apa yang diajarkan oleh Tuhan Yesus. Penjelasan tentang doa yang benar ini didasarkan pada pengakuan Iman Katekismus Heidelberg. Semoga Anda dapat menikmati dan terus mau untuk berdoa kepada Tuhan. Pelajarilah dan ikutlah apa yang Tuhan maksudkan dalam doa ini.&lt;/p&gt;</t>
        </is>
      </c>
      <c r="Y1741" s="262" t="n">
        <v>59000</v>
      </c>
      <c r="Z1741" s="226" t="n"/>
      <c r="AA1741" s="241">
        <f>Y2325*Z2325</f>
        <v/>
      </c>
      <c r="AB1741" s="237" t="inlineStr">
        <is>
          <t>3d101fa7-a3b6-412a-8107-0d23c5e7ce60</t>
        </is>
      </c>
    </row>
    <row r="1742" ht="15" customHeight="1" s="283">
      <c r="A1742" s="109" t="n">
        <v>2317</v>
      </c>
      <c r="B1742" s="222">
        <f>HYPERLINK("https://mocostore.moco.co.id/catalog/"&amp;AB2326,"Klik Disini")</f>
        <v/>
      </c>
      <c r="C1742" s="223" t="inlineStr">
        <is>
          <t>Arkeologi Biblika, Mengungkap Peristiwa-Peristiwa Besar Sejak Penciptaan Semesta Hingga Kekristenan Masa Kini</t>
        </is>
      </c>
      <c r="D1742" s="223" t="n"/>
      <c r="E1742" s="223" t="inlineStr">
        <is>
          <t>Truman Simanjuntak</t>
        </is>
      </c>
      <c r="F1742" s="223" t="inlineStr">
        <is>
          <t>978-623-314-084-3</t>
        </is>
      </c>
      <c r="G1742" s="223" t="inlineStr">
        <is>
          <t>978-623-314-082-9</t>
        </is>
      </c>
      <c r="H1742" s="223" t="inlineStr">
        <is>
          <t>Referensi</t>
        </is>
      </c>
      <c r="I1742" s="258" t="inlineStr">
        <is>
          <t>Umum</t>
        </is>
      </c>
      <c r="J1742" s="186" t="inlineStr">
        <is>
          <t>005.01</t>
        </is>
      </c>
      <c r="K1742" s="223" t="inlineStr">
        <is>
          <t>Edisi Ke-1</t>
        </is>
      </c>
      <c r="L1742" s="264" t="n"/>
      <c r="M1742" s="265" t="inlineStr">
        <is>
          <t>Tidak Tersedia</t>
        </is>
      </c>
      <c r="N1742" s="223" t="inlineStr">
        <is>
          <t>Indonesia</t>
        </is>
      </c>
      <c r="O1742" s="223" t="inlineStr">
        <is>
          <t>Bukan fiksi</t>
        </is>
      </c>
      <c r="P1742" s="260" t="n">
        <v>2021</v>
      </c>
      <c r="Q1742" s="260" t="n">
        <v>2021</v>
      </c>
      <c r="R1742" s="223" t="inlineStr">
        <is>
          <t>PBMR Andi</t>
        </is>
      </c>
      <c r="S1742" s="223" t="inlineStr">
        <is>
          <t>Andi Offset CV</t>
        </is>
      </c>
      <c r="T1742" s="223" t="inlineStr">
        <is>
          <t>Lokal</t>
        </is>
      </c>
      <c r="U1742" s="261" t="n">
        <v>290</v>
      </c>
      <c r="V1742" s="86" t="inlineStr">
        <is>
          <t>pdf</t>
        </is>
      </c>
      <c r="W1742" s="223" t="inlineStr">
        <is>
          <t>6.2 MB</t>
        </is>
      </c>
      <c r="X1742" s="225" t="inlineStr">
        <is>
          <t>&lt;p&gt;Siapa yang meragukan keabsahan Alkitab ketika di Qumran ditemukan &amp;quot;Gulungan Laut Mati&amp;quot; yang berisikan teks Perjanjian Lama (kecuali Ester) dari masa lebih dari tiga ribu tahun yang lalu? Siapa yang meragukan ketokohan Raja Daud ketika para arkeolog menemukan bukti-bukti keberadaannya dalam bentuk prasasti, sisa bangunan, dan artefak? Siapa pula yang masih meragukan kebenaran Perjanjian Baru ketika 32 negara, 54 kota, dan 9 pulau yang disebutkan dalam Kitab Lukas dan Kisah Para Rasul teridentifikasi lewat penelitian Arkeologi Biblika? Ini baru beberapa contoh, jangan lupa ribuan temuan arkeologi telah mengonfirmasikan kebenaran Alkitab - karya besar Allah untuk umat manusia.&lt;br /&gt;
 Ribuan? Ya, bahkan ratusan ribu temuan mulai dari kepingan tembikar hingga reruntuhan bangunan sebagai saksi mata kehidupan Alkitab. Masing-masing temuan itu, sedikit banyaknya, bercerita tentang masa lampaunya hingga memperlihatkan keakuratan teks Alkitab. Keseluruhannya telah memperluas cakrawala pemahaman kita tentang kehidupan bangsa pilihan Allah di Tanah Perjanjian dalam konteks regionalnya, mulai Era Perjanjian Lama hingga Perjanjian Baru dalam rentang ribuan tahun. Temuan-temuan itu sekaligus merefleksikan kasih Allah terhadap manusia ciptaan-Nya.&lt;br /&gt;
 Buku ini mengajak kita menelusuri panggung-panggung peristiwa besar yang terjadi dalam Alkitab. Pada Perjanjian Lama kita diajak melihat rancangan besar dalam peristiwa-peristiwa besar yang terjadi pada Israel, bangsa pilihan Allah. Penelusuran berlanjut pada peristiwa-peristiwa besar pada Perjanjian Baru, sebagai kelanjutan rancangan Allah melalui putra-Nya, Yesus Kristus, terhadap kehidupan umat manusia hingga perkembangan kekristenan pada era sekarang.&lt;/p&gt;</t>
        </is>
      </c>
      <c r="Y1742" s="262" t="n">
        <v>88000</v>
      </c>
      <c r="Z1742" s="226" t="n"/>
      <c r="AA1742" s="241">
        <f>Y2326*Z2326</f>
        <v/>
      </c>
      <c r="AB1742" s="237" t="inlineStr">
        <is>
          <t>64b8266a-703e-4c56-8895-70ec4c36e249</t>
        </is>
      </c>
    </row>
    <row r="1743" ht="15" customHeight="1" s="283">
      <c r="A1743" s="109" t="n">
        <v>2318</v>
      </c>
      <c r="B1743" s="222">
        <f>HYPERLINK("https://mocostore.moco.co.id/catalog/"&amp;AB2327,"Klik Disini")</f>
        <v/>
      </c>
      <c r="C1743" s="223" t="inlineStr">
        <is>
          <t>Soft Competencies Industry 4.0 â€“ Strategi Menyiapkan SDM Unggul di Era Disrupsi</t>
        </is>
      </c>
      <c r="D1743" s="223" t="n"/>
      <c r="E1743" s="223" t="inlineStr">
        <is>
          <t>Dr. Silverius Y. Soeharso, Psikolog. &amp; Ir. Tedjo Tripomo, M.T.</t>
        </is>
      </c>
      <c r="F1743" s="223" t="inlineStr">
        <is>
          <t>978-623-7851-06-6</t>
        </is>
      </c>
      <c r="G1743" s="223" t="inlineStr">
        <is>
          <t>978-623-7851-07-3</t>
        </is>
      </c>
      <c r="H1743" s="223" t="inlineStr">
        <is>
          <t>Bisnis</t>
        </is>
      </c>
      <c r="I1743" s="258" t="inlineStr">
        <is>
          <t>Perguruan Tinggi</t>
        </is>
      </c>
      <c r="J1743" s="186" t="inlineStr">
        <is>
          <t>009.25</t>
        </is>
      </c>
      <c r="K1743" s="223" t="inlineStr">
        <is>
          <t>Edisi Ke-1</t>
        </is>
      </c>
      <c r="L1743" s="264" t="n"/>
      <c r="M1743" s="265" t="inlineStr">
        <is>
          <t>Tidak Tersedia</t>
        </is>
      </c>
      <c r="N1743" s="223" t="inlineStr">
        <is>
          <t>Indonesia</t>
        </is>
      </c>
      <c r="O1743" s="223" t="inlineStr">
        <is>
          <t>Bukan fiksi</t>
        </is>
      </c>
      <c r="P1743" s="260" t="n">
        <v>2021</v>
      </c>
      <c r="Q1743" s="260" t="n">
        <v>2021</v>
      </c>
      <c r="R1743" s="223" t="inlineStr">
        <is>
          <t>Lautan Pustaka</t>
        </is>
      </c>
      <c r="S1743" s="223" t="inlineStr">
        <is>
          <t>Andi Offset CV</t>
        </is>
      </c>
      <c r="T1743" s="223" t="inlineStr">
        <is>
          <t>Lokal</t>
        </is>
      </c>
      <c r="U1743" s="261" t="n">
        <v>322</v>
      </c>
      <c r="V1743" s="86" t="inlineStr">
        <is>
          <t>pdf</t>
        </is>
      </c>
      <c r="W1743" s="223" t="inlineStr">
        <is>
          <t>10.3 MB</t>
        </is>
      </c>
      <c r="X1743" s="225" t="inlineStr">
        <is>
          <t>&lt;p&gt;Buku Soft Competencies Insutry 4.0, Strategi Menyiapkan SDM Unggul Di Era Disrupsi dapat anda dapatkan di toko buku Andi Publisher terdekat di kota anda, atau dibeli melalui website toko buku online kami. Di era revolusi industri 4.0 saat ini dibutuhkan sumber daya manusia yang menguasai kompetensi lunak (soft competencies) 4.0. Buku ini akan membantu anda dalam mempersiapkan diri untuk mengembangakan kompetensi yang anda miliki sehingga menjadi sumber daya manusia berkualitas yang mampu bersaing secara global dan bermanuver dengan adanya otomasi, robotics, dan artificial intelligent (kecerdasan buatan).&lt;/p&gt;</t>
        </is>
      </c>
      <c r="Y1743" s="262" t="n">
        <v>84000</v>
      </c>
      <c r="Z1743" s="226" t="n"/>
      <c r="AA1743" s="241">
        <f>Y2327*Z2327</f>
        <v/>
      </c>
      <c r="AB1743" s="237" t="inlineStr">
        <is>
          <t>0ef4bed5-8fdd-4689-81d8-af7c14c42447</t>
        </is>
      </c>
    </row>
    <row r="1744" ht="15" customHeight="1" s="283">
      <c r="A1744" s="109" t="n">
        <v>2319</v>
      </c>
      <c r="B1744" s="222">
        <f>HYPERLINK("https://mocostore.moco.co.id/catalog/"&amp;AB2328,"Klik Disini")</f>
        <v/>
      </c>
      <c r="C1744" s="223" t="inlineStr">
        <is>
          <t>Kamus Lengkap New Phrasal Verb Dictionary</t>
        </is>
      </c>
      <c r="D1744" s="223" t="n"/>
      <c r="E1744" s="223" t="inlineStr">
        <is>
          <t>M. Zainul Arifin PWD</t>
        </is>
      </c>
      <c r="F1744" s="223" t="inlineStr">
        <is>
          <t>978-623-01-1379-6</t>
        </is>
      </c>
      <c r="G1744" s="223" t="inlineStr">
        <is>
          <t>978-623-01-1065-8</t>
        </is>
      </c>
      <c r="H1744" s="223" t="inlineStr">
        <is>
          <t>Kamus</t>
        </is>
      </c>
      <c r="I1744" s="258" t="inlineStr">
        <is>
          <t>Perguruan Tinggi</t>
        </is>
      </c>
      <c r="J1744" s="186" t="inlineStr">
        <is>
          <t>009.09</t>
        </is>
      </c>
      <c r="K1744" s="223" t="inlineStr">
        <is>
          <t>Edisi Ke-1</t>
        </is>
      </c>
      <c r="L1744" s="264" t="n"/>
      <c r="M1744" s="265" t="inlineStr">
        <is>
          <t>Tidak Tersedia</t>
        </is>
      </c>
      <c r="N1744" s="223" t="inlineStr">
        <is>
          <t>Inggris</t>
        </is>
      </c>
      <c r="O1744" s="223" t="inlineStr">
        <is>
          <t>Bukan fiksi</t>
        </is>
      </c>
      <c r="P1744" s="260" t="n">
        <v>2021</v>
      </c>
      <c r="Q1744" s="260" t="n">
        <v>2021</v>
      </c>
      <c r="R1744" s="223" t="inlineStr">
        <is>
          <t>Penerbit Andi</t>
        </is>
      </c>
      <c r="S1744" s="223" t="inlineStr">
        <is>
          <t>Andi Offset CV</t>
        </is>
      </c>
      <c r="T1744" s="223" t="inlineStr">
        <is>
          <t>Lokal</t>
        </is>
      </c>
      <c r="U1744" s="261" t="n">
        <v>402</v>
      </c>
      <c r="V1744" s="86" t="inlineStr">
        <is>
          <t>pdf</t>
        </is>
      </c>
      <c r="W1744" s="223" t="inlineStr">
        <is>
          <t>3.5 MB</t>
        </is>
      </c>
      <c r="X1744" s="225" t="inlineStr">
        <is>
          <t>&lt;p&gt;Kamus yang berjudul New Phrasal Verb Dictionary di susun untuk memenuhi kebutuhan pelajar, mahasiswa, dan masyarakat umum yang belajar bahasa inggris. Di dalam kamus ini banyak kelebihan yang dapat di temukan antara lain: 1. Kamus ini di susun berdasarkan urutan abjad sehingga memudahkan untuk menemukan Phrasal Verb yang di cari, 2. Sebagian besar Phrasal Verb disertai dengan contohnya sehingga dapat mempermudah dalam memilih makna atau arti yang tepat.&lt;br /&gt;
 Kamus ini memuat ratusan Phrasal Verb yang sering digunakan dalam literatur berbahasa Inggris dan pergaulan sehari-hari, baik dalam berdialog meupun berpidato. Dengan menguasai Phrasal Verb kita akan lebih mudah memahami dan lebih yakin dalam menggunakan bahasa Inggris.&lt;/p&gt;</t>
        </is>
      </c>
      <c r="Y1744" s="262" t="n">
        <v>118000</v>
      </c>
      <c r="Z1744" s="226" t="n"/>
      <c r="AA1744" s="241">
        <f>Y2328*Z2328</f>
        <v/>
      </c>
      <c r="AB1744" s="237" t="inlineStr">
        <is>
          <t>e0c4aec2-d22a-40ef-9b0f-d146d9ad0b75</t>
        </is>
      </c>
    </row>
    <row r="1745" ht="15" customHeight="1" s="283">
      <c r="A1745" s="109" t="n">
        <v>2320</v>
      </c>
      <c r="B1745" s="222">
        <f>HYPERLINK("https://mocostore.moco.co.id/catalog/"&amp;AB2329,"Klik Disini")</f>
        <v/>
      </c>
      <c r="C1745" s="223" t="inlineStr">
        <is>
          <t>Sistem Informasi Bisnis - Dunia Versi 4.0</t>
        </is>
      </c>
      <c r="D1745" s="223" t="n"/>
      <c r="E1745" s="223" t="inlineStr">
        <is>
          <t>Eddy Suprihadi</t>
        </is>
      </c>
      <c r="F1745" s="223" t="inlineStr">
        <is>
          <t>978-623-01-1029-0</t>
        </is>
      </c>
      <c r="G1745" s="223" t="inlineStr">
        <is>
          <t>978-623-01-1028-3</t>
        </is>
      </c>
      <c r="H1745" s="223" t="inlineStr">
        <is>
          <t>Bisnis &amp; Ekonomi</t>
        </is>
      </c>
      <c r="I1745" s="258" t="inlineStr">
        <is>
          <t>Perguruan Tinggi</t>
        </is>
      </c>
      <c r="J1745" s="186" t="inlineStr">
        <is>
          <t>009.05</t>
        </is>
      </c>
      <c r="K1745" s="223" t="inlineStr">
        <is>
          <t>Edisi Ke-1</t>
        </is>
      </c>
      <c r="L1745" s="223" t="n"/>
      <c r="M1745" s="259" t="inlineStr">
        <is>
          <t>Tidak Tersedia</t>
        </is>
      </c>
      <c r="N1745" s="223" t="inlineStr">
        <is>
          <t>Indonesia</t>
        </is>
      </c>
      <c r="O1745" s="223" t="inlineStr">
        <is>
          <t>Bukan fiksi</t>
        </is>
      </c>
      <c r="P1745" s="260" t="n">
        <v>2021</v>
      </c>
      <c r="Q1745" s="260" t="n">
        <v>2021</v>
      </c>
      <c r="R1745" s="223" t="inlineStr">
        <is>
          <t>Penerbit Andi</t>
        </is>
      </c>
      <c r="S1745" s="223" t="inlineStr">
        <is>
          <t>Andi Offset CV</t>
        </is>
      </c>
      <c r="T1745" s="223" t="inlineStr">
        <is>
          <t>Lokal</t>
        </is>
      </c>
      <c r="U1745" s="261" t="n">
        <v>354</v>
      </c>
      <c r="V1745" s="86" t="inlineStr">
        <is>
          <t>pdf</t>
        </is>
      </c>
      <c r="W1745" s="223" t="inlineStr">
        <is>
          <t>4.2 MB</t>
        </is>
      </c>
      <c r="X1745" s="225" t="inlineStr">
        <is>
          <t>&lt;p&gt;Buku Sistem Informasi Bisnis Dunia Versi 4.0 dapat anda dapatkan di toko buku Andi Publisher terdekat di kota anda, atau dibeli melalui website toko buku online kami Tujuan keseluruhan buku ini adalah untuk menunjukkan mengapa manajemen strategis &amp;quot;Sistem Informasi&amp;quot; sangat penting untuk keberhasilan organisasi untuk agar menguasai pasar atau bahkan hanya agar tetap ada, di saat perubahan yang semakin cepat. Pendekatan yang dijelaskan dalam buku ini dimaksudkan untuk memungkinkan pemahaman yang lebih baik tentang apa yang perlu dilakukan dan bagaimana hal itu dapat dilakukan dalam menyiapkan organisasi bisnis yang berbasis sistem informasi.&lt;/p&gt;</t>
        </is>
      </c>
      <c r="Y1745" s="262" t="n">
        <v>89000</v>
      </c>
      <c r="Z1745" s="226" t="n"/>
      <c r="AA1745" s="241">
        <f>Y2329*Z2329</f>
        <v/>
      </c>
      <c r="AB1745" s="237" t="inlineStr">
        <is>
          <t>8000541b-0c8f-473b-a3e6-7dce60d9f34f</t>
        </is>
      </c>
    </row>
    <row r="1746" ht="15" customHeight="1" s="283">
      <c r="A1746" s="109" t="n">
        <v>2322</v>
      </c>
      <c r="B1746" s="222">
        <f>HYPERLINK("https://mocostore.moco.co.id/catalog/"&amp;AB2331,"Klik Disini")</f>
        <v/>
      </c>
      <c r="C1746" s="223" t="inlineStr">
        <is>
          <t>Cerdas Memilih &amp; Menggunakan Obat, Tips &amp; Trik Bersahabat Dengan Obat Untuk Kesehatan Keluarga</t>
        </is>
      </c>
      <c r="D1746" s="223" t="n"/>
      <c r="E1746" s="223" t="inlineStr">
        <is>
          <t>Septa Pratama, A.Md.Li. S.Farm. M.PH.Env.Ri., Apt.</t>
        </is>
      </c>
      <c r="F1746" s="223" t="inlineStr">
        <is>
          <t>978-623-6822-36-4</t>
        </is>
      </c>
      <c r="G1746" s="223" t="inlineStr">
        <is>
          <t>978-623-6822-35-7</t>
        </is>
      </c>
      <c r="H1746" s="223" t="inlineStr">
        <is>
          <t>Kesehatan</t>
        </is>
      </c>
      <c r="I1746" s="258" t="inlineStr">
        <is>
          <t>Perguruan Tinggi</t>
        </is>
      </c>
      <c r="J1746" s="186" t="inlineStr">
        <is>
          <t>009.24</t>
        </is>
      </c>
      <c r="K1746" s="223" t="inlineStr">
        <is>
          <t>Edisi Ke-1</t>
        </is>
      </c>
      <c r="L1746" s="264" t="n"/>
      <c r="M1746" s="265" t="inlineStr">
        <is>
          <t>Tidak Tersedia</t>
        </is>
      </c>
      <c r="N1746" s="223" t="inlineStr">
        <is>
          <t>Indonesia</t>
        </is>
      </c>
      <c r="O1746" s="223" t="inlineStr">
        <is>
          <t>Bukan fiksi</t>
        </is>
      </c>
      <c r="P1746" s="260" t="n">
        <v>2021</v>
      </c>
      <c r="Q1746" s="260" t="n">
        <v>2021</v>
      </c>
      <c r="R1746" s="223" t="inlineStr">
        <is>
          <t>Rapha Publishing</t>
        </is>
      </c>
      <c r="S1746" s="223" t="inlineStr">
        <is>
          <t>Andi Offset CV</t>
        </is>
      </c>
      <c r="T1746" s="223" t="inlineStr">
        <is>
          <t>Lokal</t>
        </is>
      </c>
      <c r="U1746" s="261" t="n">
        <v>178</v>
      </c>
      <c r="V1746" s="86" t="inlineStr">
        <is>
          <t>pdf</t>
        </is>
      </c>
      <c r="W1746" s="223" t="inlineStr">
        <is>
          <t>9.6 MB</t>
        </is>
      </c>
      <c r="X1746" s="225" t="inlineStr">
        <is>
          <t>&lt;p&gt;Memilih dan menggunakan obat terkesan mudah, ternyata masih banyak masyarakat yang belum tepat melakukannya. Ketepatan memilih dan menggunakan obat sangat berpengaruh besar pada kesembuhan sehingga hal itu wajib diketahui oleh keluarga cerdas&lt;br /&gt;
 &lt;br /&gt;
 Hampir semua orang ketika mendapatkan obat baik dari resep dokter maupun membeli sendiri dari apotek dan toko obat selalu terburu-buru sehingga informasi yang didapatkan tidak lengkap. Ada 6 pertanyaan yang wajib ditanyakan ketika menerima ataupun membeli obat dengan singkatan 6-O: Obat ini apa namanya dan kandungannya? Obat ini apa khasiat dan fungsinya? Obat ini berapa dosisnya? Obat ini bagaimana cara menggunakannya/meminumnya? Obat ini apa efek sampingnya? Obat ini bagaimana menyimpan dan membuangnya? Buku ini akan memberikan bekal ilmu kesehatan sehari-hari terutama tentang memilih dan menggunakan obat yang harus dimiliki oleh semua orang, khususnya untuk keluarga cerdas.&lt;br /&gt;
 &lt;br /&gt;
 Tak hanya membuat keluarga menjadi lebih kenal dengan obat, buku ini juga banyak memberikan informasi tip dan trik kesehatan lainnya termasuk juga tentang pemanfaatan tanaman obat keluarga di sekitar rumah untuk penanganan penyakit ringan sehari-hari.&lt;br /&gt;
 &lt;br /&gt;
 Buku ini merupakan buku pertama penulis, sedikit bocoran, buku kedua penulis nanti akan mengupas tuntas 1001 tanaman obat keluarga di sekitar rumah beserta resep pembuatannya. Jadi, ikuti terus buku dari penulis. Selamat membaca!&lt;/p&gt;</t>
        </is>
      </c>
      <c r="Y1746" s="262" t="n">
        <v>89000</v>
      </c>
      <c r="Z1746" s="226" t="n"/>
      <c r="AA1746" s="241">
        <f>Y2331*Z2331</f>
        <v/>
      </c>
      <c r="AB1746" s="237" t="inlineStr">
        <is>
          <t>6944d64b-921a-43e1-92d9-4d1eb1d8579b</t>
        </is>
      </c>
    </row>
    <row r="1747" ht="15" customHeight="1" s="283">
      <c r="A1747" s="109" t="n">
        <v>2324</v>
      </c>
      <c r="B1747" s="222">
        <f>HYPERLINK("https://mocostore.moco.co.id/catalog/"&amp;AB2333,"Klik Disini")</f>
        <v/>
      </c>
      <c r="C1747" s="223" t="inlineStr">
        <is>
          <t>Kado Dari Tuhan Kumpulan Renungan Penyejuk Jiwa</t>
        </is>
      </c>
      <c r="D1747" s="223" t="n"/>
      <c r="E1747" s="223" t="inlineStr">
        <is>
          <t>Sarah C. Hartono</t>
        </is>
      </c>
      <c r="F1747" s="223" t="inlineStr">
        <is>
          <t>978-623-314-164-2</t>
        </is>
      </c>
      <c r="G1747" s="223" t="inlineStr">
        <is>
          <t>978-623-314-165-9</t>
        </is>
      </c>
      <c r="H1747" s="223" t="inlineStr">
        <is>
          <t>Agama Kristen</t>
        </is>
      </c>
      <c r="I1747" s="258" t="inlineStr">
        <is>
          <t>Perguruan Tinggi</t>
        </is>
      </c>
      <c r="J1747" s="186" t="inlineStr">
        <is>
          <t>009.16</t>
        </is>
      </c>
      <c r="K1747" s="223" t="inlineStr">
        <is>
          <t>Edisi Ke-1</t>
        </is>
      </c>
      <c r="L1747" s="264" t="n"/>
      <c r="M1747" s="265" t="inlineStr">
        <is>
          <t>Tidak Tersedia</t>
        </is>
      </c>
      <c r="N1747" s="223" t="inlineStr">
        <is>
          <t>Indonesia</t>
        </is>
      </c>
      <c r="O1747" s="223" t="inlineStr">
        <is>
          <t>Bukan fiksi</t>
        </is>
      </c>
      <c r="P1747" s="260" t="n">
        <v>2021</v>
      </c>
      <c r="Q1747" s="260" t="n">
        <v>2021</v>
      </c>
      <c r="R1747" s="223" t="inlineStr">
        <is>
          <t>PBMR Andi</t>
        </is>
      </c>
      <c r="S1747" s="223" t="inlineStr">
        <is>
          <t>Andi Offset CV</t>
        </is>
      </c>
      <c r="T1747" s="223" t="inlineStr">
        <is>
          <t>Lokal</t>
        </is>
      </c>
      <c r="U1747" s="261" t="n">
        <v>258</v>
      </c>
      <c r="V1747" s="86" t="inlineStr">
        <is>
          <t>pdf</t>
        </is>
      </c>
      <c r="W1747" s="223" t="inlineStr">
        <is>
          <t>3.2 MB</t>
        </is>
      </c>
      <c r="X1747" s="225" t="inlineStr">
        <is>
          <t>&lt;p&gt;Setiap orang memiliki pengalaman hidup dan pengalaman iman yang berbeda; juga memiliki panggilan yang berbeda. Namun, kerinduan Tuhan bagi setiap orang sama, yaitu kita dapat terus berjalan bersama Dia, bertumbuh dalam pengharapan, dan berbuah dalam iman.&lt;br /&gt;
 Dia menuntun orang-orang yang mengasihi-Nya untuk mengambil keputusan demi keputusan penting menurut kehendak-Nya. Dia mengajarkan firman-Nya dalam setiap aspek kehidupan kita. Dia memberitahukan hal-hal besar yang tidak terpahami, yakni hal-hal yang tidak kita ketahui dalam kehidupan ini. Semua ini adalah &amp;quot;kado terindah dari Tuhan&amp;quot; bagi kita.&lt;br /&gt;
 Kumpulan renungan dalam buku ini merupakan bentuk pernyataan iman penulis melalui pengalaman hidup sehari-hari, perjalanannya bersama Tuhan dalam segala musim. Pengalamannya bersama Tuhan telah mengubah seluruh hidupnya, dan itulah yang ingin ditularkan penulis kepada kita semua. Selamat membaca.&lt;/p&gt;</t>
        </is>
      </c>
      <c r="Y1747" s="262" t="n">
        <v>72000</v>
      </c>
      <c r="Z1747" s="226" t="n"/>
      <c r="AA1747" s="241">
        <f>Y2333*Z2333</f>
        <v/>
      </c>
      <c r="AB1747" s="237" t="inlineStr">
        <is>
          <t>e06a4887-ed01-4058-867a-c96446b8b62f</t>
        </is>
      </c>
    </row>
    <row r="1748" ht="15" customHeight="1" s="283">
      <c r="A1748" s="109" t="n">
        <v>2325</v>
      </c>
      <c r="B1748" s="222">
        <f>HYPERLINK("https://mocostore.moco.co.id/catalog/"&amp;AB2334,"Klik Disini")</f>
        <v/>
      </c>
      <c r="C1748" s="223" t="inlineStr">
        <is>
          <t>Parenting With Love Kisah Inspiratif Ayah Bunda Mendidik Buah Hati Dengan Cinta</t>
        </is>
      </c>
      <c r="D1748" s="223" t="n"/>
      <c r="E1748" s="223" t="inlineStr">
        <is>
          <t>Joy Amarta, dkk</t>
        </is>
      </c>
      <c r="F1748" s="223" t="inlineStr">
        <is>
          <t>978-623-98307-0-0</t>
        </is>
      </c>
      <c r="G1748" s="223" t="inlineStr">
        <is>
          <t>978-623-98307-1-7</t>
        </is>
      </c>
      <c r="H1748" s="223" t="inlineStr">
        <is>
          <t>Pendidikan Keluarga</t>
        </is>
      </c>
      <c r="I1748" s="258" t="inlineStr">
        <is>
          <t>Perguruan Tinggi</t>
        </is>
      </c>
      <c r="J1748" s="186" t="inlineStr">
        <is>
          <t>009.20</t>
        </is>
      </c>
      <c r="K1748" s="223" t="inlineStr">
        <is>
          <t>Edisi Ke-1</t>
        </is>
      </c>
      <c r="L1748" s="264" t="n"/>
      <c r="M1748" s="265" t="inlineStr">
        <is>
          <t>Tidak Tersedia</t>
        </is>
      </c>
      <c r="N1748" s="223" t="inlineStr">
        <is>
          <t>Indonesia</t>
        </is>
      </c>
      <c r="O1748" s="223" t="inlineStr">
        <is>
          <t>Bukan fiksi</t>
        </is>
      </c>
      <c r="P1748" s="260" t="n">
        <v>2021</v>
      </c>
      <c r="Q1748" s="260" t="n">
        <v>2021</v>
      </c>
      <c r="R1748" s="223" t="inlineStr">
        <is>
          <t>Rumah Baca</t>
        </is>
      </c>
      <c r="S1748" s="223" t="inlineStr">
        <is>
          <t>Andi Offset CV</t>
        </is>
      </c>
      <c r="T1748" s="223" t="inlineStr">
        <is>
          <t>Lokal</t>
        </is>
      </c>
      <c r="U1748" s="261" t="n">
        <v>178</v>
      </c>
      <c r="V1748" s="86" t="inlineStr">
        <is>
          <t>pdf</t>
        </is>
      </c>
      <c r="W1748" s="223" t="inlineStr">
        <is>
          <t>6.5 MB</t>
        </is>
      </c>
      <c r="X1748" s="225" t="inlineStr">
        <is>
          <t>&lt;p&gt;Jika Anda membaca buku ini, Anda akan menemukan berbagai pengalaman para orangtua bersama anak-anak di zaman sekarang. Ya, zaman sekarang. Karena di dalam buku ini Anda akan menemukan bagaimana para orangtua ini harus bersaing dengan gadget, anak yang kritis bahkan mungkin anak yang terpengaruh dengan pergaulan yang tidak mendukung pola asuh positif Anda. Dalam buku ini, kita tidak akan menemukan teori-teori, melainkan menyajikan langkah-langkah praktis yang bisa langsung diterapkan ayah bunda. Saat ini pola asuh didorong untuk lebih membentuk anak mempunyai mindset dan pola pikir positif, terutama dalam memandang dirinya sendiri. Sehingga menjadi pribadi yang positif dan tangguh serta tidak mudah terbawa arus. Dan, itulah yang dibahas oleh para ayah bunda dalam buku ini, yaitu mulai dari home schooling, mengenal potensi anak, menjawab pertanyaan-pertanyaan yang unik dari buah hati hingga bagaimana mengatasi anak tantrum. Kisah-kisah sederhana yang berdasarkan pengalaman nyata ini, bisa menjadi inspirasi saat mendampingi tumbuh kembang anak. Tidak menggurui ataupun menghakimi, tetapi lebih untuk berbagi maupun belajar darinya. Buku ini sangat bermanfaat untuk semua orang khususnya untuk ayah bunda. Semoga bermanfaat dan selamat berbagi.&lt;/p&gt;</t>
        </is>
      </c>
      <c r="Y1748" s="262" t="n">
        <v>75000</v>
      </c>
      <c r="Z1748" s="226" t="n"/>
      <c r="AA1748" s="241">
        <f>Y2334*Z2334</f>
        <v/>
      </c>
      <c r="AB1748" s="237" t="inlineStr">
        <is>
          <t>4acf7874-73f6-4a17-95c4-5380678d30b0</t>
        </is>
      </c>
    </row>
    <row r="1749" ht="15" customHeight="1" s="283">
      <c r="A1749" s="109" t="n">
        <v>2326</v>
      </c>
      <c r="B1749" s="222">
        <f>HYPERLINK("https://mocostore.moco.co.id/catalog/"&amp;AB2335,"Klik Disini")</f>
        <v/>
      </c>
      <c r="C1749" s="223" t="inlineStr">
        <is>
          <t>Metodologi Penelitian Penciptaan Karya Practice, Led Research And Practice,Based Research Seni Rupa, Kriya, Dan Desain, Edisi Revisi</t>
        </is>
      </c>
      <c r="D1749" s="223" t="n"/>
      <c r="E1749" s="223" t="inlineStr">
        <is>
          <t>Dr. Husen Hendriyana, S.Sn., M.Ds.</t>
        </is>
      </c>
      <c r="F1749" s="223" t="inlineStr">
        <is>
          <t>978-623-01-1894-4</t>
        </is>
      </c>
      <c r="G1749" s="223" t="inlineStr">
        <is>
          <t>978-623-01-1067-2</t>
        </is>
      </c>
      <c r="H1749" s="223" t="inlineStr">
        <is>
          <t>Pendidikan</t>
        </is>
      </c>
      <c r="I1749" s="258" t="inlineStr">
        <is>
          <t>Perguruan Tinggi</t>
        </is>
      </c>
      <c r="J1749" s="186" t="inlineStr">
        <is>
          <t>009.19</t>
        </is>
      </c>
      <c r="K1749" s="223" t="inlineStr">
        <is>
          <t>Revisi 1</t>
        </is>
      </c>
      <c r="L1749" s="264" t="n"/>
      <c r="M1749" s="265" t="inlineStr">
        <is>
          <t>Tidak Tersedia</t>
        </is>
      </c>
      <c r="N1749" s="223" t="inlineStr">
        <is>
          <t>Indonesia</t>
        </is>
      </c>
      <c r="O1749" s="223" t="inlineStr">
        <is>
          <t>Bukan fiksi</t>
        </is>
      </c>
      <c r="P1749" s="260" t="n">
        <v>2021</v>
      </c>
      <c r="Q1749" s="260" t="n">
        <v>2021</v>
      </c>
      <c r="R1749" s="223" t="inlineStr">
        <is>
          <t>Penerbit Andi</t>
        </is>
      </c>
      <c r="S1749" s="223" t="inlineStr">
        <is>
          <t>Andi Offset CV</t>
        </is>
      </c>
      <c r="T1749" s="223" t="inlineStr">
        <is>
          <t>Lokal</t>
        </is>
      </c>
      <c r="U1749" s="261" t="n">
        <v>258</v>
      </c>
      <c r="V1749" s="86" t="inlineStr">
        <is>
          <t>pdf</t>
        </is>
      </c>
      <c r="W1749" s="223" t="inlineStr">
        <is>
          <t>6.1 MB</t>
        </is>
      </c>
      <c r="X1749" s="225" t="inlineStr">
        <is>
          <t>&lt;p&gt;Pembahasan buku ini dikemas dengan penyampaikan contoh ringkasan hasil penelitian praktik penciptaan karya Seni Kriya dan Desain Produk non Manufaktur, serta artifak budaya. Adapun tujuan dan sasaran dari buku ini diperuntukan bagi para mahasiswa di lingkungan bidang Seni pada umumnya dan khususnya bagi mahasiswa Seni Rupa, Kriya dan Desain D3, D4 dan S1 Basis penciptaan Karya. Namun demikian buku ini juga dapat dijadikan sebagai bahan diskusi bagi para dosen yang mengampu Mata Kuliah Metode Penelitian di lingkungan bidang Seni pada umumnya.&lt;/p&gt;</t>
        </is>
      </c>
      <c r="Y1749" s="262" t="n">
        <v>120000</v>
      </c>
      <c r="Z1749" s="226" t="n"/>
      <c r="AA1749" s="241">
        <f>Y2335*Z2335</f>
        <v/>
      </c>
      <c r="AB1749" s="237" t="inlineStr">
        <is>
          <t>027dc21e-15cf-4b0e-8ba8-a125959fe542</t>
        </is>
      </c>
    </row>
    <row r="1750" ht="15" customHeight="1" s="283">
      <c r="A1750" s="109" t="n">
        <v>2327</v>
      </c>
      <c r="B1750" s="222">
        <f>HYPERLINK("https://mocostore.moco.co.id/catalog/"&amp;AB2336,"Klik Disini")</f>
        <v/>
      </c>
      <c r="C1750" s="223" t="inlineStr">
        <is>
          <t>111 Extraordinary Stories: Kisah-Kisah Luar Biasa Yang Akan Mengubah Hidupmu!</t>
        </is>
      </c>
      <c r="D1750" s="223" t="n"/>
      <c r="E1750" s="223" t="inlineStr">
        <is>
          <t>Kornelius Sabat</t>
        </is>
      </c>
      <c r="F1750" s="223" t="inlineStr">
        <is>
          <t>978-623-314-139-0</t>
        </is>
      </c>
      <c r="G1750" s="223" t="inlineStr">
        <is>
          <t>978-623-314-138-3</t>
        </is>
      </c>
      <c r="H1750" s="223" t="inlineStr">
        <is>
          <t>Agama Kristen</t>
        </is>
      </c>
      <c r="I1750" s="258" t="inlineStr">
        <is>
          <t>Perguruan Tinggi</t>
        </is>
      </c>
      <c r="J1750" s="186" t="inlineStr">
        <is>
          <t>009.16</t>
        </is>
      </c>
      <c r="K1750" s="223" t="inlineStr">
        <is>
          <t>Edisi Ke-1</t>
        </is>
      </c>
      <c r="L1750" s="264" t="n"/>
      <c r="M1750" s="265" t="inlineStr">
        <is>
          <t>Tidak Tersedia</t>
        </is>
      </c>
      <c r="N1750" s="223" t="inlineStr">
        <is>
          <t>Indonesia</t>
        </is>
      </c>
      <c r="O1750" s="223" t="inlineStr">
        <is>
          <t>Bukan fiksi</t>
        </is>
      </c>
      <c r="P1750" s="260" t="n">
        <v>2021</v>
      </c>
      <c r="Q1750" s="260" t="n">
        <v>2021</v>
      </c>
      <c r="R1750" s="223" t="inlineStr">
        <is>
          <t>PBMR Andi</t>
        </is>
      </c>
      <c r="S1750" s="223" t="inlineStr">
        <is>
          <t>Andi Offset CV</t>
        </is>
      </c>
      <c r="T1750" s="223" t="inlineStr">
        <is>
          <t>Lokal</t>
        </is>
      </c>
      <c r="U1750" s="261" t="n">
        <v>290</v>
      </c>
      <c r="V1750" s="86" t="inlineStr">
        <is>
          <t>pdf</t>
        </is>
      </c>
      <c r="W1750" s="223" t="inlineStr">
        <is>
          <t>2.4 MB</t>
        </is>
      </c>
      <c r="X1750" s="225" t="inlineStr">
        <is>
          <t>&lt;p&gt;Kisah-kisah inspiratif dalam buku ini, mendorong kita untuk belajar melihat semua kejadian dalam kehidupan yang kita alami sendiri maupun hal yang sedang orang lain alami dari kacamata Tuhan, supaya kita bisa menjalani kehidupan ini dengan lebih bermakna.&lt;/p&gt;</t>
        </is>
      </c>
      <c r="Y1750" s="262" t="n">
        <v>82000</v>
      </c>
      <c r="Z1750" s="226" t="n"/>
      <c r="AA1750" s="241">
        <f>Y2336*Z2336</f>
        <v/>
      </c>
      <c r="AB1750" s="237" t="inlineStr">
        <is>
          <t>334c5005-ef1f-4aa0-b05b-1c120e108c08</t>
        </is>
      </c>
    </row>
    <row r="1751" ht="15" customHeight="1" s="283">
      <c r="A1751" s="109" t="n">
        <v>2328</v>
      </c>
      <c r="B1751" s="222">
        <f>HYPERLINK("https://mocostore.moco.co.id/catalog/"&amp;AB2337,"Klik Disini")</f>
        <v/>
      </c>
      <c r="C1751" s="223" t="inlineStr">
        <is>
          <t>Encyclopedia Series For Indonesian Children: The Beauty Of Sumatera Island</t>
        </is>
      </c>
      <c r="D1751" s="223" t="n"/>
      <c r="E1751" s="223" t="inlineStr">
        <is>
          <t>Drs. Slamet Riyanto, M.Pd., Siti Afifatun</t>
        </is>
      </c>
      <c r="F1751" s="223" t="n"/>
      <c r="G1751" s="223" t="inlineStr">
        <is>
          <t>978-623-8186-04-4</t>
        </is>
      </c>
      <c r="H1751" s="223" t="inlineStr">
        <is>
          <t>Ensiklopedia</t>
        </is>
      </c>
      <c r="I1751" s="258" t="inlineStr">
        <is>
          <t>Umum</t>
        </is>
      </c>
      <c r="J1751" s="186" t="inlineStr">
        <is>
          <t>005.01</t>
        </is>
      </c>
      <c r="K1751" s="223" t="inlineStr">
        <is>
          <t>Edisi Ke-1</t>
        </is>
      </c>
      <c r="L1751" s="223" t="n"/>
      <c r="M1751" s="259" t="inlineStr">
        <is>
          <t>Tidak Tersedia</t>
        </is>
      </c>
      <c r="N1751" s="223" t="inlineStr">
        <is>
          <t>Inggris</t>
        </is>
      </c>
      <c r="O1751" s="223" t="inlineStr">
        <is>
          <t>Bukan fiksi</t>
        </is>
      </c>
      <c r="P1751" s="260" t="inlineStr">
        <is>
          <t>Tidak Tersedia</t>
        </is>
      </c>
      <c r="Q1751" s="260" t="n">
        <v>2022</v>
      </c>
      <c r="R1751" s="223" t="inlineStr">
        <is>
          <t>Pustaka Referensi</t>
        </is>
      </c>
      <c r="S1751" s="223" t="inlineStr">
        <is>
          <t>Andi Offset CV</t>
        </is>
      </c>
      <c r="T1751" s="223" t="inlineStr">
        <is>
          <t>Lokal</t>
        </is>
      </c>
      <c r="U1751" s="261" t="n">
        <v>218</v>
      </c>
      <c r="V1751" s="86" t="inlineStr">
        <is>
          <t>pdf</t>
        </is>
      </c>
      <c r="W1751" s="223" t="inlineStr">
        <is>
          <t>7.1 MB</t>
        </is>
      </c>
      <c r="X1751" s="225" t="inlineStr">
        <is>
          <t>&lt;p&gt;The Beauty Of Sumatera Island That Indonesian Children Need To Know is a glimpse of the beauty of Sumatera Island in terms of its location, history, economy, inhabitants, tourism objects and culinary diversity.Hopefully, one day, after the children become adults, they will love, care for and take care of theirnation even more.&lt;/p&gt;</t>
        </is>
      </c>
      <c r="Y1751" s="262" t="n">
        <v>66000</v>
      </c>
      <c r="Z1751" s="226" t="n"/>
      <c r="AA1751" s="241">
        <f>Y2337*Z2337</f>
        <v/>
      </c>
      <c r="AB1751" s="237" t="inlineStr">
        <is>
          <t>e758a528-71e7-4f2b-b9b0-955086aa6cda</t>
        </is>
      </c>
    </row>
    <row r="1752" ht="15" customHeight="1" s="283">
      <c r="A1752" s="109" t="n">
        <v>2329</v>
      </c>
      <c r="B1752" s="222">
        <f>HYPERLINK("https://mocostore.moco.co.id/catalog/"&amp;AB2338,"Klik Disini")</f>
        <v/>
      </c>
      <c r="C1752" s="223" t="inlineStr">
        <is>
          <t>10 Kelalaian Yang Sering Dilakukan Pemimpin Muda</t>
        </is>
      </c>
      <c r="D1752" s="223" t="n"/>
      <c r="E1752" s="223" t="inlineStr">
        <is>
          <t>Budi Abdipatra</t>
        </is>
      </c>
      <c r="F1752" s="223" t="n"/>
      <c r="G1752" s="223" t="inlineStr">
        <is>
          <t>978-623-314-220-5</t>
        </is>
      </c>
      <c r="H1752" s="223" t="inlineStr">
        <is>
          <t>Agama Kristen</t>
        </is>
      </c>
      <c r="I1752" s="258" t="inlineStr">
        <is>
          <t>Perguruan Tinggi</t>
        </is>
      </c>
      <c r="J1752" s="186" t="inlineStr">
        <is>
          <t>009.16</t>
        </is>
      </c>
      <c r="K1752" s="223" t="inlineStr">
        <is>
          <t>Edisi Ke-1</t>
        </is>
      </c>
      <c r="L1752" s="264" t="n"/>
      <c r="M1752" s="265" t="inlineStr">
        <is>
          <t>Tidak Tersedia</t>
        </is>
      </c>
      <c r="N1752" s="223" t="inlineStr">
        <is>
          <t>Indonesia</t>
        </is>
      </c>
      <c r="O1752" s="223" t="inlineStr">
        <is>
          <t>Bukan fiksi</t>
        </is>
      </c>
      <c r="P1752" s="260" t="inlineStr">
        <is>
          <t>Tidak Tersedia</t>
        </is>
      </c>
      <c r="Q1752" s="260" t="n">
        <v>2022</v>
      </c>
      <c r="R1752" s="223" t="inlineStr">
        <is>
          <t>PBMR Andi</t>
        </is>
      </c>
      <c r="S1752" s="223" t="inlineStr">
        <is>
          <t>Andi Offset CV</t>
        </is>
      </c>
      <c r="T1752" s="223" t="inlineStr">
        <is>
          <t>Lokal</t>
        </is>
      </c>
      <c r="U1752" s="261" t="n">
        <v>161</v>
      </c>
      <c r="V1752" s="86" t="inlineStr">
        <is>
          <t>pdf</t>
        </is>
      </c>
      <c r="W1752" s="223" t="inlineStr">
        <is>
          <t>2.3 MB</t>
        </is>
      </c>
      <c r="X1752" s="225" t="inlineStr">
        <is>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 Keahlian kepemimpinan bisa dipelajari dan bisa dikembangkan. Kita memiliki kesempatan yang sama untuk mengambil tanggung jawvab di dalam kepemimpinan. Biarlah tulisan-tulisan ini menjadi inspirasi bagi anak muda Kristen untuk hidup di dalam rencananNya, kerinduanNya, dan panggilan Nya setelah ia mengalami kelahiran baru, yaitu untuk menjadi pemimpin baru bagi generasinya.&lt;/p&gt;</t>
        </is>
      </c>
      <c r="Y1752" s="262" t="n">
        <v>44000</v>
      </c>
      <c r="Z1752" s="226" t="n"/>
      <c r="AA1752" s="241">
        <f>Y2338*Z2338</f>
        <v/>
      </c>
      <c r="AB1752" s="237" t="inlineStr">
        <is>
          <t>cdf4091d-cd7d-4100-92bb-824054abf91d</t>
        </is>
      </c>
    </row>
    <row r="1753" ht="15" customHeight="1" s="283">
      <c r="A1753" s="109" t="n">
        <v>2330</v>
      </c>
      <c r="B1753" s="222">
        <f>HYPERLINK("https://mocostore.moco.co.id/catalog/"&amp;AB2339,"Klik Disini")</f>
        <v/>
      </c>
      <c r="C1753" s="223" t="inlineStr">
        <is>
          <t>English For Computer Science</t>
        </is>
      </c>
      <c r="D1753" s="223" t="n"/>
      <c r="E1753" s="223" t="inlineStr">
        <is>
          <t>Ernanda, S.Pd., M.A., Ph.D. dan Dr. Yanto, S.Pd., M.Ed.</t>
        </is>
      </c>
      <c r="F1753" s="223" t="inlineStr">
        <is>
          <t>978-623-01-3133-2</t>
        </is>
      </c>
      <c r="G1753" s="223" t="inlineStr">
        <is>
          <t>978-623-01-3134-9</t>
        </is>
      </c>
      <c r="H1753" s="223" t="inlineStr">
        <is>
          <t>Bahasa</t>
        </is>
      </c>
      <c r="I1753" s="258" t="inlineStr">
        <is>
          <t>Perguruan Tinggi</t>
        </is>
      </c>
      <c r="J1753" s="186" t="inlineStr">
        <is>
          <t>009.19</t>
        </is>
      </c>
      <c r="K1753" s="223" t="inlineStr">
        <is>
          <t>Edisi Ke-1</t>
        </is>
      </c>
      <c r="L1753" s="264" t="n"/>
      <c r="M1753" s="265" t="inlineStr">
        <is>
          <t>Tidak Tersedia</t>
        </is>
      </c>
      <c r="N1753" s="223" t="inlineStr">
        <is>
          <t>Inggris</t>
        </is>
      </c>
      <c r="O1753" s="223" t="inlineStr">
        <is>
          <t>Bukan fiksi</t>
        </is>
      </c>
      <c r="P1753" s="260" t="n">
        <v>2023</v>
      </c>
      <c r="Q1753" s="260" t="n">
        <v>2023</v>
      </c>
      <c r="R1753" s="223" t="inlineStr">
        <is>
          <t>Penerbit Andi</t>
        </is>
      </c>
      <c r="S1753" s="223" t="inlineStr">
        <is>
          <t>Andi Offset CV</t>
        </is>
      </c>
      <c r="T1753" s="223" t="inlineStr">
        <is>
          <t>Lokal</t>
        </is>
      </c>
      <c r="U1753" s="261" t="n">
        <v>194</v>
      </c>
      <c r="V1753" s="86" t="inlineStr">
        <is>
          <t>pdf</t>
        </is>
      </c>
      <c r="W1753" s="223" t="inlineStr">
        <is>
          <t>4.1 MB</t>
        </is>
      </c>
      <c r="X1753" s="225" t="inlineStr">
        <is>
          <t>&lt;p&gt;Semua mahasiswa tahu betapa pentingnya kemampuanbahasa Inggris bagi mereka kelak setelah tamat kuliah,baik untuk karier maupun studi lanjut. Keahlian komputer saja belum cukupjika tidak dibarengi dengan kemampuan berkomunikasi dalam bahasa Inggris dengan baik.&lt;br /&gt;
 Buku ini hadir khusus bagi mahasiswa yang kuliah di Ilmu Komputer karena berisi beberapa teks bahasa Inggris yang berkaitan dengan dunia komputer yang sering muncul di internet. Selain itu, buku ini juga mencakup keterampilan bahasa Inggris dasar lainnya seperti Listening, Speaking, Reading, dan Writing. Selain itu,ada Grammar dan bahkan pembelajaran lengkap TOEFL. Tidak hanya itu, buku ini juga memberikan teknik dan strategi belajar bahasa Inggris untuk masing-masingskill.&lt;br /&gt;
 Sebagai pelengkap, juga terdapat link sumber belajar yang akan membantu mahasiswa belajar bahasa Inggris secara mandiri. Bahkan kami juga menyediakan tutorial Belajar TOEFL secara lengkap di channel Youtube kami Yanto Tanjung yang oleh kompas.com dipilih sebagai salah satu channel belajar TOEFL terbaik di Indonesia. Harapan kami, mahasiswa Ilmu Komputer mampu menyandingkan keahlian mereka di bidang komputer dan keterampilan berkomunikasi dalam bahasa Inggris. Dosen dapat menggunakannya di kelas sebagai buku teks utama dan buku ini juga bisa digunakan mahasiswa untuk memahami semua aspek bahasa Inggris secara komprehensif.&lt;/p&gt;</t>
        </is>
      </c>
      <c r="Y1753" s="262" t="n">
        <v>74000</v>
      </c>
      <c r="Z1753" s="226" t="n"/>
      <c r="AA1753" s="241">
        <f>Y2339*Z2339</f>
        <v/>
      </c>
      <c r="AB1753" s="237" t="inlineStr">
        <is>
          <t>206a8d85-bdd4-45d3-9a64-2285224d30eb</t>
        </is>
      </c>
    </row>
    <row r="1754" ht="15" customHeight="1" s="283">
      <c r="A1754" s="109" t="n">
        <v>2332</v>
      </c>
      <c r="B1754" s="222">
        <f>HYPERLINK("https://mocostore.moco.co.id/catalog/"&amp;AB2341,"Klik Disini")</f>
        <v/>
      </c>
      <c r="C1754" s="223" t="inlineStr">
        <is>
          <t>Ensiklopedia Alam Semesta dan Luar Angkasa</t>
        </is>
      </c>
      <c r="D1754" s="223" t="inlineStr">
        <is>
          <t>Menjelajahi Tata Surya, dan Mengenal Pembentukan Alam Semesta, Galaksi, Bintang, Tata Surya dan Benda Langit lainnya</t>
        </is>
      </c>
      <c r="E1754" s="223" t="inlineStr">
        <is>
          <t>Taufik Hidayat</t>
        </is>
      </c>
      <c r="F1754" s="223" t="inlineStr">
        <is>
          <t>978-623-5830-08-7</t>
        </is>
      </c>
      <c r="G1754" s="223" t="inlineStr">
        <is>
          <t>978-623-5830-09-4</t>
        </is>
      </c>
      <c r="H1754" s="223" t="inlineStr">
        <is>
          <t>Referensi</t>
        </is>
      </c>
      <c r="I1754" s="258" t="inlineStr">
        <is>
          <t>Umum</t>
        </is>
      </c>
      <c r="J1754" s="186" t="inlineStr">
        <is>
          <t>005.01</t>
        </is>
      </c>
      <c r="K1754" s="223" t="inlineStr">
        <is>
          <t>Edisi Ke-1</t>
        </is>
      </c>
      <c r="L1754" s="264" t="n"/>
      <c r="M1754" s="265" t="inlineStr">
        <is>
          <t>Tidak Tersedia</t>
        </is>
      </c>
      <c r="N1754" s="223" t="inlineStr">
        <is>
          <t>Indonesia</t>
        </is>
      </c>
      <c r="O1754" s="223" t="inlineStr">
        <is>
          <t>Bukan fiksi</t>
        </is>
      </c>
      <c r="P1754" s="260" t="n">
        <v>2022</v>
      </c>
      <c r="Q1754" s="260" t="n">
        <v>2022</v>
      </c>
      <c r="R1754" s="223" t="inlineStr">
        <is>
          <t>Pustaka Referensi</t>
        </is>
      </c>
      <c r="S1754" s="223" t="inlineStr">
        <is>
          <t>Andi Offset CV</t>
        </is>
      </c>
      <c r="T1754" s="223" t="inlineStr">
        <is>
          <t>Lokal</t>
        </is>
      </c>
      <c r="U1754" s="261" t="n">
        <v>154</v>
      </c>
      <c r="V1754" s="86" t="inlineStr">
        <is>
          <t>pdf</t>
        </is>
      </c>
      <c r="W1754" s="223" t="inlineStr">
        <is>
          <t>19.0 MB</t>
        </is>
      </c>
      <c r="X1754" s="225" t="inlineStr">
        <is>
          <t>&lt;p&gt;Kalau kita melihat ke langit dan sekitarnya, itulah alam semesta. Sebagian alam semesta kosong, tetapi dan antara kekosongan itu terdapat miliaran bintang tak terhitung jumlahnya; planet, dan segala jenis benda kosmis. Seperti yang kita ketahui, matahari yang paling dekat dengan bumi.&lt;br /&gt;
 &lt;br /&gt;
 Bagaimana awal mula terciptanya tata surya? Buku ini akan memberi jawabannya. Sebelumnya, pada zaman 14 miliar tahun lalu, alam semesta tidak lebih besar daripada bola golf. Dalam hitungan detik, menurut teori Big Bang, ruang kecil bernama singularitas tersebut langsung mengembang seukuran galaksi. Tuhan menciptakan bumi yang merupakan salah satu planet yang ada di galaksi Bimasakti. Galaksi Bimasakti ini dapat menampung 200 miliar bintang, salah satunya matahari (pusat tata surya). Jadi, bisa terbayang ada berapa juta kemungkinan makhluk hidup dalam galaksi Bimasakti? Itu saja baru galaksi Bimasakti, belum galaksi lainnya diluar sana, seperti galaksi Andromeda.&lt;br /&gt;
 &lt;br /&gt;
 Buku Ensiklopedia Alam Semesta dan Luar Angkasa Menjelajahi Tata Surya dan Mengenal Pembentukan Alam Semesta, Galaksi, Bintang, Tata Surya, den Benda Langit Lainnya ini berisi tentang pembentukan alam semesta yang disertai dengan gambar dan ilustrasi galaksi, bintang, tata surya, dan benda langit lainnya yang akan membantu para pembaca untuk mengetahui isi dari alam semesta yang sangat luas dan tak terbatas. Fenomena di luar angkasa yang menakjubkan ikut memberikan informasi bagi kita tentang keagungan Sang Pencipta jagat raya ini.&lt;/p&gt;</t>
        </is>
      </c>
      <c r="Y1754" s="262" t="n">
        <v>139000</v>
      </c>
      <c r="Z1754" s="226" t="n"/>
      <c r="AA1754" s="241">
        <f>Y2341*Z2341</f>
        <v/>
      </c>
      <c r="AB1754" s="237" t="inlineStr">
        <is>
          <t>b837a4dc-050a-4802-8b72-6989addf3cdd</t>
        </is>
      </c>
    </row>
    <row r="1755" ht="15" customHeight="1" s="283">
      <c r="A1755" s="109" t="n">
        <v>2333</v>
      </c>
      <c r="B1755" s="222">
        <f>HYPERLINK("https://mocostore.moco.co.id/catalog/"&amp;AB2342,"Klik Disini")</f>
        <v/>
      </c>
      <c r="C1755" s="223" t="inlineStr">
        <is>
          <t>Mematung Digital 3D untuk Animasi &amp; Game dengan ZBrush</t>
        </is>
      </c>
      <c r="D1755" s="223" t="n"/>
      <c r="E1755" s="223" t="inlineStr">
        <is>
          <t>Priya Wintar Yuhanto</t>
        </is>
      </c>
      <c r="F1755" s="223" t="n"/>
      <c r="G1755" s="223" t="inlineStr">
        <is>
          <t>978-623-01-2732-8</t>
        </is>
      </c>
      <c r="H1755" s="223" t="inlineStr">
        <is>
          <t>Desain Grafis &amp; Multimedia</t>
        </is>
      </c>
      <c r="I1755" s="258" t="inlineStr">
        <is>
          <t>Perguruan Tinggi</t>
        </is>
      </c>
      <c r="J1755" s="186" t="inlineStr">
        <is>
          <t>009.05</t>
        </is>
      </c>
      <c r="K1755" s="223" t="inlineStr">
        <is>
          <t>Edisi Ke-1</t>
        </is>
      </c>
      <c r="L1755" s="264" t="n"/>
      <c r="M1755" s="265" t="inlineStr">
        <is>
          <t>Tidak Tersedia</t>
        </is>
      </c>
      <c r="N1755" s="223" t="inlineStr">
        <is>
          <t>Indonesia</t>
        </is>
      </c>
      <c r="O1755" s="223" t="inlineStr">
        <is>
          <t>Bukan fiksi</t>
        </is>
      </c>
      <c r="P1755" s="260" t="n">
        <v>2023</v>
      </c>
      <c r="Q1755" s="260" t="n">
        <v>2022</v>
      </c>
      <c r="R1755" s="223" t="inlineStr">
        <is>
          <t>Penerbit Andi</t>
        </is>
      </c>
      <c r="S1755" s="223" t="inlineStr">
        <is>
          <t>Andi Offset CV</t>
        </is>
      </c>
      <c r="T1755" s="223" t="inlineStr">
        <is>
          <t>Lokal</t>
        </is>
      </c>
      <c r="U1755" s="261" t="n">
        <v>526</v>
      </c>
      <c r="V1755" s="86" t="inlineStr">
        <is>
          <t>pdf</t>
        </is>
      </c>
      <c r="W1755" s="223" t="inlineStr">
        <is>
          <t>12.6 MB</t>
        </is>
      </c>
      <c r="X1755" s="225" t="inlineStr">
        <is>
          <t>&lt;p&gt;Buku ini dapat digunakan sebagai referensi untuk pemodel tingkat penmula sampai dengan tingkat menegah (intermediate) dalam modeling aset digital 3D baik untuk kepentingan Animasi, maupun Game, mulai dari bentuk-bentuk sederhana seperti meja kursi serta objek-objek yang ada disekitar kita yang biasa kita sebut modeling hard surface, sampai model-model organic yang rumit seperti Karakter Monster yang sangar (menakutkan), Karakter Hewan, Karakter manusia setengah hewan, Robot, Alien dan lain-lain Buku ini menjelaskan secara urut dan detail bagaimana seseorang akan mematung/ memahat secara digital dari model yang paling yang sederhana (sphere/bulatan) sampai objek yang cukup rumit, yang dilengkapi dengan tahapan-tahapan yang runtut disertai contoh-contoh gambar dan petunjuk yang jelas, serta langkah-langkah praktis dalam memahami materi yang disampaikan. Dalam mengikuti beberapa tutorial anda dapat menggunakan file model yang lain dan memodifikasi sendiri, sehingga ada kemungkinan hasilnya tidak sama persis, hal ini dapat membantu anda untuk mengasah ketrampilan dan menambah pengalaman dan wawasan anda. Semakin banyak anda latihan pasti akan menambah kemampuan, ketrampilan dan kreatifitas anda serta kuncinya jangan takut salah.&lt;/p&gt;
 &lt;p&gt;Menggunakan buku ini anda akan dibimbing mulai dari cara memahami antarmuka, memahami tool-tool yang digunakan dalam memahat, memahami objek-objek template, memahami digital Painting, serta menghasilkan model 3D yang resolusi rendah (low-poly) sampai dengan menciptakan model 3D yang cukup komplek, detail dengan resolusi tinggi (hi-poly) secara mudah dan cepat baik untuk kepentingan pembuatan model Game, Animasi, serta untuk pembuatan llustrasi, poster yang hyper realistic dengan cara &amp;quot;meng-compose&amp;quot; (mencampur) dari hasil render di zbrush dengan menggunakan software painter pada umumnya seperti Photoshop. Demikian pula karena software zbrush ini cukup terbuka anda dapat juga membuat sendiri bagian- bagian dari model yang dapat ditambahkan kedalam tool-tool maupun brush ke dalam zbrush sehingga menjadi tool-tool/ brush yang baru untuk keperluan anda sendiri, demikian pula anda dapat mendownload tool/ brush yang gratis dari internet kemudian ditambahkan ke dalam presetnya sehingga menjadi lengkap yang memudahkan dan mempercepat proses modeling digital anda. Demikian juga anda dapat mengekspor model anda kedalam software 3D animasi pada umumnya seperti Blender, Maya, 3DSMax, Cinema 4D&lt;/p&gt;</t>
        </is>
      </c>
      <c r="Y1755" s="262" t="n">
        <v>88000</v>
      </c>
      <c r="Z1755" s="226" t="n"/>
      <c r="AA1755" s="241">
        <f>Y2342*Z2342</f>
        <v/>
      </c>
      <c r="AB1755" s="237" t="inlineStr">
        <is>
          <t>eca24ef6-352b-4b3d-92ee-cdf00999b736</t>
        </is>
      </c>
    </row>
    <row r="1756" ht="15" customHeight="1" s="283">
      <c r="A1756" s="109" t="n">
        <v>2334</v>
      </c>
      <c r="B1756" s="222">
        <f>HYPERLINK("https://mocostore.moco.co.id/catalog/"&amp;AB2343,"Klik Disini")</f>
        <v/>
      </c>
      <c r="C1756" s="223" t="inlineStr">
        <is>
          <t>Psikologi Konseling dan Kesehatan Mental Teori dan Aplikasi</t>
        </is>
      </c>
      <c r="D1756" s="223" t="n"/>
      <c r="E1756" s="223" t="inlineStr">
        <is>
          <t>Zainal Aqib</t>
        </is>
      </c>
      <c r="F1756" s="223" t="inlineStr">
        <is>
          <t>978-623-5830-04-9</t>
        </is>
      </c>
      <c r="G1756" s="223" t="inlineStr">
        <is>
          <t>978-623-5830-03-2</t>
        </is>
      </c>
      <c r="H1756" s="223" t="inlineStr">
        <is>
          <t>Bisnis-Investasi</t>
        </is>
      </c>
      <c r="I1756" s="258" t="inlineStr">
        <is>
          <t>Perguruan Tinggi</t>
        </is>
      </c>
      <c r="J1756" s="186" t="inlineStr">
        <is>
          <t>009.25</t>
        </is>
      </c>
      <c r="K1756" s="264" t="inlineStr">
        <is>
          <t>Edisi Ke-1</t>
        </is>
      </c>
      <c r="L1756" s="264" t="n"/>
      <c r="M1756" s="259" t="inlineStr">
        <is>
          <t>Tidak Tersedia</t>
        </is>
      </c>
      <c r="N1756" s="223" t="inlineStr">
        <is>
          <t>Indonesia</t>
        </is>
      </c>
      <c r="O1756" s="223" t="inlineStr">
        <is>
          <t>Bukan fiksi</t>
        </is>
      </c>
      <c r="P1756" s="260" t="n">
        <v>2021</v>
      </c>
      <c r="Q1756" s="260" t="n">
        <v>2021</v>
      </c>
      <c r="R1756" s="223" t="inlineStr">
        <is>
          <t>Pustaka Referensi</t>
        </is>
      </c>
      <c r="S1756" s="223" t="inlineStr">
        <is>
          <t>Andi Offset CV</t>
        </is>
      </c>
      <c r="T1756" s="223" t="inlineStr">
        <is>
          <t>Lokal</t>
        </is>
      </c>
      <c r="U1756" s="261" t="n">
        <v>186</v>
      </c>
      <c r="V1756" s="86" t="inlineStr">
        <is>
          <t>pdf</t>
        </is>
      </c>
      <c r="W1756" s="223" t="inlineStr">
        <is>
          <t>4.9 MB</t>
        </is>
      </c>
      <c r="X1756" s="225" t="inlineStr">
        <is>
          <t>&lt;p&gt;Psikologi adalah ilmu pengetahuan yang menelaah gejala-gejala kejiwaan dan perilaku pada makhluk hidup, terutama manusia. Sasaran yang ditelaah oleh psikologi adalah diri, hasrat, ingatan, kebiasaan, kecerdasan, ingatan, belajar, keyakinan, khayalan, naluri, penerapan, penginderaan, perasaan, perilaku, pertimbangan, pikiran, dan sikap.&lt;br /&gt;
 Psikologi Konseling merupakan sintesis dari berbagai kecenderungan yang berkaitan dalam gerakan bimbingan, kesehatan mental, psikometri, kasus-kasus sosial, dan psikoterapi. Tujuan psikologi konseling, untuk mengembangkan penggunaan teori-teori psikologi dalam layanan konseling kepada klien. Teori-teori psikologi tersebut diantaranya teori psikologi Freudian, teori psikologi Behavioristik, dan teori psikologi Humanistik. Sementara Kesehatan Mental adalah terhindamya orang dari gejala-gejala gangguan jiwa (neurose) dan dari gejala-gejala penyakit jiwa (psychose).&lt;br /&gt;
 Ketiga hal di atas (psikologi, psikologi konseling, dan kesehatan mental) merupakan keterkaitan keilmuan yang membahas tentang kejiwaan seseorang dan bagaimana strategi penanganannya.&lt;br /&gt;
 Nah, buku ini mengajak pembaca untuk menelaah, memahami, dan mengaplikasikan dalam praktik keseharian kehidupan manusia dalam segala aspek dan dinamikanya, khususnya yang terkait dalam hal psikologi atau kejiwaan. Buku ini pantas menjadi rujukan bagi siapa saja terutama konselor, guru, dosen, dan mahasiswa&lt;/p&gt;</t>
        </is>
      </c>
      <c r="Y1756" s="262" t="n">
        <v>59000</v>
      </c>
      <c r="Z1756" s="226" t="n"/>
      <c r="AA1756" s="241">
        <f>Y2343*Z2343</f>
        <v/>
      </c>
      <c r="AB1756" s="237" t="inlineStr">
        <is>
          <t>0198ef25-cce7-4f7b-8981-647c5447749d</t>
        </is>
      </c>
    </row>
    <row r="1757" ht="15" customHeight="1" s="283">
      <c r="A1757" s="109" t="n">
        <v>2335</v>
      </c>
      <c r="B1757" s="222">
        <f>HYPERLINK("https://mocostore.moco.co.id/catalog/"&amp;AB2344,"Klik Disini")</f>
        <v/>
      </c>
      <c r="C1757" s="223" t="inlineStr">
        <is>
          <t>Membuat Augmented Reality Skala Proyek Dan Skripsi</t>
        </is>
      </c>
      <c r="D1757" s="223" t="n"/>
      <c r="E1757" s="223" t="inlineStr">
        <is>
          <t>DHANI ARIATMANTO, M. KOM &amp; DANNY RIZKY PRADANA DAKHRISMAN, S. KOM</t>
        </is>
      </c>
      <c r="F1757" s="223" t="inlineStr">
        <is>
          <t>978-623-01-3108-0</t>
        </is>
      </c>
      <c r="G1757" s="223" t="inlineStr">
        <is>
          <t>978-623-01-3109-7</t>
        </is>
      </c>
      <c r="H1757" s="223" t="inlineStr">
        <is>
          <t>Komputer &amp; Internet</t>
        </is>
      </c>
      <c r="I1757" s="258" t="inlineStr">
        <is>
          <t>Perguruan Tinggi</t>
        </is>
      </c>
      <c r="J1757" s="186" t="inlineStr">
        <is>
          <t>009.05</t>
        </is>
      </c>
      <c r="K1757" s="223" t="inlineStr">
        <is>
          <t>Edisi Ke-1</t>
        </is>
      </c>
      <c r="L1757" s="223" t="n"/>
      <c r="M1757" s="259" t="inlineStr">
        <is>
          <t>Tidak Tersedia</t>
        </is>
      </c>
      <c r="N1757" s="223" t="inlineStr">
        <is>
          <t>Indonesia</t>
        </is>
      </c>
      <c r="O1757" s="223" t="inlineStr">
        <is>
          <t>Bukan fiksi</t>
        </is>
      </c>
      <c r="P1757" s="260" t="n">
        <v>2022</v>
      </c>
      <c r="Q1757" s="260" t="n">
        <v>2022</v>
      </c>
      <c r="R1757" s="223" t="inlineStr">
        <is>
          <t>Penerbit Andi</t>
        </is>
      </c>
      <c r="S1757" s="223" t="inlineStr">
        <is>
          <t>Andi Offset CV</t>
        </is>
      </c>
      <c r="T1757" s="223" t="inlineStr">
        <is>
          <t>Lokal</t>
        </is>
      </c>
      <c r="U1757" s="261" t="n">
        <v>146</v>
      </c>
      <c r="V1757" s="86" t="inlineStr">
        <is>
          <t>pdf</t>
        </is>
      </c>
      <c r="W1757" s="223" t="inlineStr">
        <is>
          <t>13.9 MB</t>
        </is>
      </c>
      <c r="X1757" s="225" t="inlineStr">
        <is>
          <t>&lt;p&gt;Augmented Reality Atau Ar Adalah Teknologi Yang Menjadi Jembatan Diantara Dunia Nyata Dan Virtual Sehingga Manusia Dapat Melakukan Interaksi Secara Langsung Dengan Objek Dunia Nyata Dan Virtual. Dengan Menggunakan Bantuan Ar, Kita Akan Mampu Melakukan Modifikasi Dari Realita Yang Ada Dengan Bantuan Komputer Dan Smartphone.&lt;br /&gt;
 Pada Buku Ini Akan Menjelaskan Tetang Bagaimana Membuat Program Ar Yang Akan Memudahkan Anda Untuk Mengerjakan Proyek Dan Skripsi. Dimulai Dari Pengenalan Ar, Macam-Macam Pemanfaatan Ar Dalam Kehidupan Dan Lengkap Dengan Tahapan Multimedia Development Life Cycle Perancangan Ar Yang Akan Terbagi Ke Analisa Masalah, Identifikasi Masalah, Dan Kebutuhan Analisa. Selain Itu Buku Ini Juga Menyediakan Beberapa Tambahan Script Yang Akan Membantu Anda Seperti Script Untuk Button, Membuka Url, Autofocus, Dan Animasi. Contoh Pembuatan Ar Adalah Membuat Tugu Yang Dapat Membesar, Mengecil, Berputar, Dan Terdapat Perintah Untuk Mengubah Tampilan Hingga Membuka Website. Meskipun Pada Dasarnya Hanya Berbentuk Sebuah Pengajaran, Seluruh Langkah Yang Dijelaskan Dan Tambahan Yang Diberikan Juga Dapat Diterapkan Pada Proyek Atau Skripsi Yang Anda Kembangkan, Semua Itu Tergantung Dengan Kreativitas Yang Anda Miliki.&lt;/p&gt;</t>
        </is>
      </c>
      <c r="Y1757" s="262" t="n">
        <v>58000</v>
      </c>
      <c r="Z1757" s="226" t="n"/>
      <c r="AA1757" s="241">
        <f>Y2344*Z2344</f>
        <v/>
      </c>
      <c r="AB1757" s="237" t="inlineStr">
        <is>
          <t>d285088f-0780-433e-9566-16722b85ef31</t>
        </is>
      </c>
    </row>
    <row r="1758" ht="15" customHeight="1" s="283">
      <c r="A1758" s="109" t="n">
        <v>2336</v>
      </c>
      <c r="B1758" s="222">
        <f>HYPERLINK("https://mocostore.moco.co.id/catalog/"&amp;AB2345,"Klik Disini")</f>
        <v/>
      </c>
      <c r="C1758" s="223" t="inlineStr">
        <is>
          <t>Psikologi Perkembangan Memahami Pertumbuhan dan Perkembangan Manusia dari Fase Prenatal sampai Akhir Kehidupan dengan dilengkapi Teori-Teori Perkembangan</t>
        </is>
      </c>
      <c r="D1758" s="223" t="n"/>
      <c r="E1758" s="223" t="inlineStr">
        <is>
          <t>Andi Thahir</t>
        </is>
      </c>
      <c r="F1758" s="223" t="n"/>
      <c r="G1758" s="223" t="inlineStr">
        <is>
          <t>978-623-5830-32-2</t>
        </is>
      </c>
      <c r="H1758" s="223" t="inlineStr">
        <is>
          <t>Psikologi</t>
        </is>
      </c>
      <c r="I1758" s="258" t="inlineStr">
        <is>
          <t>Perguruan Tinggi</t>
        </is>
      </c>
      <c r="J1758" s="186" t="inlineStr">
        <is>
          <t>009.13</t>
        </is>
      </c>
      <c r="K1758" s="223" t="inlineStr">
        <is>
          <t>Edisi Ke-1</t>
        </is>
      </c>
      <c r="L1758" s="264" t="n"/>
      <c r="M1758" s="265" t="inlineStr">
        <is>
          <t>Tidak Tersedia</t>
        </is>
      </c>
      <c r="N1758" s="223" t="inlineStr">
        <is>
          <t>Indonesia</t>
        </is>
      </c>
      <c r="O1758" s="223" t="inlineStr">
        <is>
          <t>Bukan fiksi</t>
        </is>
      </c>
      <c r="P1758" s="260" t="inlineStr">
        <is>
          <t>Tidak Tersedia</t>
        </is>
      </c>
      <c r="Q1758" s="260" t="n">
        <v>2022</v>
      </c>
      <c r="R1758" s="223" t="inlineStr">
        <is>
          <t>Pustaka Referensi</t>
        </is>
      </c>
      <c r="S1758" s="223" t="inlineStr">
        <is>
          <t>Andi Offset CV</t>
        </is>
      </c>
      <c r="T1758" s="223" t="inlineStr">
        <is>
          <t>Lokal</t>
        </is>
      </c>
      <c r="U1758" s="261" t="n">
        <v>282</v>
      </c>
      <c r="V1758" s="86" t="inlineStr">
        <is>
          <t>pdf</t>
        </is>
      </c>
      <c r="W1758" s="223" t="inlineStr">
        <is>
          <t>8.5 MB</t>
        </is>
      </c>
      <c r="X1758" s="225" t="inlineStr">
        <is>
          <t>&lt;p&gt;Buku tentang psikologi perkembangan ini bisa digunakan untuk semua program studi dalam memahami tugas pokok perkembangan peserta didik dari pra-sekolah hingga jenjang perguruan tinggi. Buku ini bertujuan untuk memahami Pertumbuhan dan Perkembangan Manusia dari Fase Prenatal sampai Akhir Kehidupan dengan dilengkapi Teori-teori Perkembangan dalam berbagai pendekatan termasuk pendekatan kritis. Dalam buku ini juga dihadirkan panduan observasi perkembangan dan kisi-kisi wawancara bagi mahasiswa dalam melakukan praktikum pada satuan Pendidikan usia dini dan anak, satuan Pendidikan dasar, dan satuan Pendidikan menengah.&lt;/p&gt;</t>
        </is>
      </c>
      <c r="Y1758" s="262" t="n">
        <v>80000</v>
      </c>
      <c r="Z1758" s="226" t="n"/>
      <c r="AA1758" s="241">
        <f>Y2345*Z2345</f>
        <v/>
      </c>
      <c r="AB1758" s="237" t="inlineStr">
        <is>
          <t>1c5a551a-de14-43e9-bfac-4541677e8c99</t>
        </is>
      </c>
    </row>
    <row r="1759" ht="15" customHeight="1" s="283">
      <c r="A1759" s="109" t="n">
        <v>2338</v>
      </c>
      <c r="B1759" s="222">
        <f>HYPERLINK("https://mocostore.moco.co.id/catalog/"&amp;AB2347,"Klik Disini")</f>
        <v/>
      </c>
      <c r="C1759" s="223" t="inlineStr">
        <is>
          <t>Peran Gereja Dan Keluarga Dalam Pembinaan Rohani Jemaat</t>
        </is>
      </c>
      <c r="D1759" s="223" t="n"/>
      <c r="E1759" s="223" t="inlineStr">
        <is>
          <t>Dr. Purim Marbun, M.Th.</t>
        </is>
      </c>
      <c r="F1759" s="223" t="inlineStr">
        <is>
          <t>978-623-314-237-3</t>
        </is>
      </c>
      <c r="G1759" s="223" t="inlineStr">
        <is>
          <t>978-623-314-238-0</t>
        </is>
      </c>
      <c r="H1759" s="223" t="inlineStr">
        <is>
          <t>Agama Kristen</t>
        </is>
      </c>
      <c r="I1759" s="258" t="inlineStr">
        <is>
          <t>Perguruan Tinggi</t>
        </is>
      </c>
      <c r="J1759" s="186" t="inlineStr">
        <is>
          <t>009.16</t>
        </is>
      </c>
      <c r="K1759" s="223" t="inlineStr">
        <is>
          <t>Edisi Ke-1</t>
        </is>
      </c>
      <c r="L1759" s="264" t="n"/>
      <c r="M1759" s="265" t="inlineStr">
        <is>
          <t>Tidak Tersedia</t>
        </is>
      </c>
      <c r="N1759" s="223" t="inlineStr">
        <is>
          <t>Indonesia</t>
        </is>
      </c>
      <c r="O1759" s="223" t="inlineStr">
        <is>
          <t>Bukan fiksi</t>
        </is>
      </c>
      <c r="P1759" s="260" t="n">
        <v>2022</v>
      </c>
      <c r="Q1759" s="260" t="n">
        <v>2022</v>
      </c>
      <c r="R1759" s="223" t="inlineStr">
        <is>
          <t>PBMR Andi</t>
        </is>
      </c>
      <c r="S1759" s="223" t="inlineStr">
        <is>
          <t>Andi Offset CV</t>
        </is>
      </c>
      <c r="T1759" s="223" t="inlineStr">
        <is>
          <t>Lokal</t>
        </is>
      </c>
      <c r="U1759" s="261" t="n">
        <v>146</v>
      </c>
      <c r="V1759" s="86" t="inlineStr">
        <is>
          <t>pdf</t>
        </is>
      </c>
      <c r="W1759" s="223" t="inlineStr">
        <is>
          <t>6.6 MB</t>
        </is>
      </c>
      <c r="X1759" s="225" t="inlineStr">
        <is>
          <t>&lt;p&gt;Gereja Dan Keluarga Adalah Dua Lembaga Yang Diberi Mandat Untuk Melakukan Tugas-Tugas Pembinaan Rohani Dengan Tujuan Mendewasakan Jemaat. Pembinaan Rohani Merupakan Hal Penting Bagi Jemaat Mengingat Kecenderungan Hidup Manusia Yang Mengarah Kepada Degradasi Iman, Moral, Dan Karakter. Buku Yang Terdiri Atas Enam Bab Ini Menyajikan Pemahaman Konseptual Tentang Gereja, Keluarga, Dan Pembinaan Rohani, Serta Relasi Gereja Dan Keluarga Dalam Pembinaan Rohani Jemaat. Buku Dengan Pembahasan Yang Detail Dan Komprehensif Ini Memperlengkapi Para Pelayan Tuhan Yang Melakukan Tugas-Tugas Pembinaan, Juga Memberikan Tuntunan Praktis Untuk Pengembangan Kolaborasi Gereja Dan Keluarga Dalam Membina Jemaat.&lt;/p&gt;</t>
        </is>
      </c>
      <c r="Y1759" s="262" t="n">
        <v>59000</v>
      </c>
      <c r="Z1759" s="226" t="n"/>
      <c r="AA1759" s="241">
        <f>Y2347*Z2347</f>
        <v/>
      </c>
      <c r="AB1759" s="237" t="inlineStr">
        <is>
          <t>07414b1c-a0e8-49ef-9184-cfaba1c38339</t>
        </is>
      </c>
    </row>
    <row r="1760" ht="15" customHeight="1" s="283">
      <c r="A1760" s="109" t="n">
        <v>2339</v>
      </c>
      <c r="B1760" s="222">
        <f>HYPERLINK("https://mocostore.moco.co.id/catalog/"&amp;AB2348,"Klik Disini")</f>
        <v/>
      </c>
      <c r="C1760" s="223" t="inlineStr">
        <is>
          <t>Ragam Sketsa MUKA BUMI Jawa Barat</t>
        </is>
      </c>
      <c r="D1760" s="223" t="n"/>
      <c r="E1760" s="223" t="inlineStr">
        <is>
          <t>Rudi Hartono</t>
        </is>
      </c>
      <c r="F1760" s="223" t="n"/>
      <c r="G1760" s="223" t="inlineStr">
        <is>
          <t>978-623-01-2640-6</t>
        </is>
      </c>
      <c r="H1760" s="223" t="inlineStr">
        <is>
          <t>Referensi</t>
        </is>
      </c>
      <c r="I1760" s="258" t="inlineStr">
        <is>
          <t>Perguruan Tinggi</t>
        </is>
      </c>
      <c r="J1760" s="186" t="inlineStr">
        <is>
          <t>009.06</t>
        </is>
      </c>
      <c r="K1760" s="264" t="inlineStr">
        <is>
          <t>Edisi Ke-1</t>
        </is>
      </c>
      <c r="L1760" s="264" t="n"/>
      <c r="M1760" s="259" t="inlineStr">
        <is>
          <t>Tidak Tersedia</t>
        </is>
      </c>
      <c r="N1760" s="223" t="inlineStr">
        <is>
          <t>Indonesia</t>
        </is>
      </c>
      <c r="O1760" s="223" t="inlineStr">
        <is>
          <t>Bukan fiksi</t>
        </is>
      </c>
      <c r="P1760" s="260" t="inlineStr">
        <is>
          <t>Tidak Tersedia</t>
        </is>
      </c>
      <c r="Q1760" s="260" t="n">
        <v>2022</v>
      </c>
      <c r="R1760" s="223" t="inlineStr">
        <is>
          <t>Penerbit Andi</t>
        </is>
      </c>
      <c r="S1760" s="223" t="inlineStr">
        <is>
          <t>Andi Offset CV</t>
        </is>
      </c>
      <c r="T1760" s="223" t="inlineStr">
        <is>
          <t>Lokal</t>
        </is>
      </c>
      <c r="U1760" s="261" t="n">
        <v>93</v>
      </c>
      <c r="V1760" s="86" t="inlineStr">
        <is>
          <t>pdf</t>
        </is>
      </c>
      <c r="W1760" s="223" t="inlineStr">
        <is>
          <t>6.6 MB</t>
        </is>
      </c>
      <c r="X1760" s="225" t="inlineStr">
        <is>
          <t>&lt;p&gt;Sebagai bagian dari kawasan yang dinaungi oleh Sirkum Mediterania dengan diapit oleh Lempeng Eurasia dan iIndo-Australia, Provinsi Jawa Barat menyuguhkan bentuk-bentuk muka bumi yang menawan, gunung, dataran rendah, sungai berikut air terjunnya tak sedikit didapati di berbagai pelosok kawasannya. Buku ini menyuguhkan gambar berikut penjelasan mengenai bentuk-bentuk muka bumi tersebut. Gambar yang terlampir di buat oleh penulis me laui media kertas sketsa yang kemudian di pindai secara digital. Deskripsi yang ditulis, kurang-lebih memberikan gambaran mengenai fenomena geosphere (lapisan bumi) yang dimtiki oleh bumi pasundan yang indahnya tidak diragukan lagi. Dengan membaca dan meihat buku ini, setidaknya bis&amp;agrave; menjadi penambah wawasan dan referensi para pemangku kebijakan dan pegiat alam bebas sebagai sumber panduan ketika ekskursi, tamasya maupun meneliti suatu fenomena alam yang sangat beragam.&lt;/p&gt;</t>
        </is>
      </c>
      <c r="Y1760" s="262" t="n">
        <v>53000</v>
      </c>
      <c r="Z1760" s="226" t="n"/>
      <c r="AA1760" s="241">
        <f>Y2348*Z2348</f>
        <v/>
      </c>
      <c r="AB1760" s="237" t="inlineStr">
        <is>
          <t>6d87d5f3-b7e8-467b-b84c-674c7898a7d3</t>
        </is>
      </c>
    </row>
    <row r="1761" ht="15" customHeight="1" s="283">
      <c r="A1761" s="109" t="n">
        <v>2340</v>
      </c>
      <c r="B1761" s="222">
        <f>HYPERLINK("https://mocostore.moco.co.id/catalog/"&amp;AB2349,"Klik Disini")</f>
        <v/>
      </c>
      <c r="C1761" s="223" t="inlineStr">
        <is>
          <t>Pentingnya Pendidikan Karakter Bagi Peserta Didik di Sekolah</t>
        </is>
      </c>
      <c r="D1761" s="223" t="n"/>
      <c r="E1761" s="223" t="inlineStr">
        <is>
          <t>Sujak &amp; Zainal Aqib</t>
        </is>
      </c>
      <c r="F1761" s="223" t="n"/>
      <c r="G1761" s="223" t="inlineStr">
        <is>
          <t>978-623-01-3283-4</t>
        </is>
      </c>
      <c r="H1761" s="223" t="inlineStr">
        <is>
          <t>Pendidikan</t>
        </is>
      </c>
      <c r="I1761" s="258" t="inlineStr">
        <is>
          <t>Perguruan Tinggi</t>
        </is>
      </c>
      <c r="J1761" s="186" t="inlineStr">
        <is>
          <t>009.10</t>
        </is>
      </c>
      <c r="K1761" s="223" t="inlineStr">
        <is>
          <t>Edisi Ke-1</t>
        </is>
      </c>
      <c r="L1761" s="264" t="n"/>
      <c r="M1761" s="265" t="inlineStr">
        <is>
          <t>Tidak Tersedia</t>
        </is>
      </c>
      <c r="N1761" s="223" t="inlineStr">
        <is>
          <t>Indonesia</t>
        </is>
      </c>
      <c r="O1761" s="223" t="inlineStr">
        <is>
          <t>Bukan fiksi</t>
        </is>
      </c>
      <c r="P1761" s="260" t="inlineStr">
        <is>
          <t>Tidak Tersedia</t>
        </is>
      </c>
      <c r="Q1761" s="260" t="n">
        <v>2022</v>
      </c>
      <c r="R1761" s="223" t="inlineStr">
        <is>
          <t>Penerbit Andi</t>
        </is>
      </c>
      <c r="S1761" s="223" t="inlineStr">
        <is>
          <t>Andi Offset CV</t>
        </is>
      </c>
      <c r="T1761" s="223" t="inlineStr">
        <is>
          <t>Lokal</t>
        </is>
      </c>
      <c r="U1761" s="261" t="n">
        <v>163</v>
      </c>
      <c r="V1761" s="86" t="inlineStr">
        <is>
          <t>pdf</t>
        </is>
      </c>
      <c r="W1761" s="223" t="inlineStr">
        <is>
          <t>2.5 MB</t>
        </is>
      </c>
      <c r="X1761" s="225" t="inlineStr">
        <is>
          <t>&lt;p&gt;Persoalan pendidikan merupakan persoalan yang sangat kompleks. Menghadapi kompleksnya persoalan pendidikan tersebut, diperlukan adanya partisipasi riil dari masyarakat. Pendidikan juga tidak bisa dilepaskan dari karakter dan budaya. &amp;quot;Jadikan sekolah sebagai bagian dari membangun karakter dan budaya&amp;quot;. Buku ini disusun sebagai panduan dan aplikasi pendidikan karakter di sekolah. Buku ini berisi tiga bagian, pertama tentang konsep pendidikan karakter, kedua tentang KTSP berkarakter, dan ketiga tentang Silabus, RPP dan Bahan Ajar 10 mata pelajaran pendidikan berkarakter. Dilengkapi pula dengan Glosarium dan Indeks.&lt;/p&gt;</t>
        </is>
      </c>
      <c r="Y1761" s="262" t="n">
        <v>49000</v>
      </c>
      <c r="Z1761" s="226" t="n"/>
      <c r="AA1761" s="241">
        <f>Y2349*Z2349</f>
        <v/>
      </c>
      <c r="AB1761" s="237" t="inlineStr">
        <is>
          <t>7d3011f3-afec-44b6-86c3-9a0266a8ae4c</t>
        </is>
      </c>
    </row>
    <row r="1762" ht="15" customHeight="1" s="283">
      <c r="A1762" s="109" t="n">
        <v>2341</v>
      </c>
      <c r="B1762" s="222">
        <f>HYPERLINK("https://mocostore.moco.co.id/catalog/"&amp;AB2350,"Klik Disini")</f>
        <v/>
      </c>
      <c r="C1762" s="223" t="inlineStr">
        <is>
          <t>Smart Management Kiat Sukses Mengelola Hotel &amp; Apartemen</t>
        </is>
      </c>
      <c r="D1762" s="223" t="n"/>
      <c r="E1762" s="223" t="inlineStr">
        <is>
          <t>Sutikno, S.E., M.M.</t>
        </is>
      </c>
      <c r="F1762" s="223" t="inlineStr">
        <is>
          <t>978-623-01-2941-4</t>
        </is>
      </c>
      <c r="G1762" s="223" t="inlineStr">
        <is>
          <t>978-623-01-2942-1</t>
        </is>
      </c>
      <c r="H1762" s="223" t="inlineStr">
        <is>
          <t>Manajemen</t>
        </is>
      </c>
      <c r="I1762" s="258" t="inlineStr">
        <is>
          <t>Perguruan Tinggi</t>
        </is>
      </c>
      <c r="J1762" s="186" t="inlineStr">
        <is>
          <t>009.09</t>
        </is>
      </c>
      <c r="K1762" s="223" t="inlineStr">
        <is>
          <t>Edisi Ke-1</t>
        </is>
      </c>
      <c r="L1762" s="264" t="n"/>
      <c r="M1762" s="265" t="inlineStr">
        <is>
          <t>Tidak Tersedia</t>
        </is>
      </c>
      <c r="N1762" s="223" t="inlineStr">
        <is>
          <t>Indonesia</t>
        </is>
      </c>
      <c r="O1762" s="223" t="inlineStr">
        <is>
          <t>Bukan fiksi</t>
        </is>
      </c>
      <c r="P1762" s="260" t="n">
        <v>2022</v>
      </c>
      <c r="Q1762" s="260" t="n">
        <v>2022</v>
      </c>
      <c r="R1762" s="223" t="inlineStr">
        <is>
          <t>Penerbit Andi</t>
        </is>
      </c>
      <c r="S1762" s="223" t="inlineStr">
        <is>
          <t>Andi Offset CV</t>
        </is>
      </c>
      <c r="T1762" s="223" t="inlineStr">
        <is>
          <t>Lokal</t>
        </is>
      </c>
      <c r="U1762" s="261" t="n">
        <v>130</v>
      </c>
      <c r="V1762" s="86" t="inlineStr">
        <is>
          <t>pdf</t>
        </is>
      </c>
      <c r="W1762" s="223" t="inlineStr">
        <is>
          <t>9.9 MB</t>
        </is>
      </c>
      <c r="X1762" s="225" t="inlineStr">
        <is>
          <t>&lt;p&gt;Perkembangan Bisnis Perhotelan Di Indonesia Setiap Tahun Selalu Mengalamipeningkatan-Peningkatan Karena Kekayaan &amp;amp; Keindahan Alam Negeri Ini - Kesenian/Budaya Yang Adiluhung-Peninggalan Sejarah-Keberagaman Suku Bangsa &amp;amp; Adat,Dan Keramahtamahan Masyarakatnya. Kondisi Tersebut Mendorong Para-Investormembangun Hotel-Hotel Di Berbagai Daerah Di Indonesia Sehingga Di Daerah-Daerah Tertentu Pertumbuhan Hotel Sangat Cepat Yang Menimbul Kan Persainganbisnis Perhotelan Semakin Tajam.Dalam Buku Ini Penulis Lebih Menekankan General Manager &amp;amp; Team Managementsebagai Leader/Komando Utama, Pembina, Koordinator, Motivator, Pengayom,Monitoring, Kontrol Aktifitas Di Lapangan Harus Banyak Akal Dalam Menghadapipersaingan Yang Tajam Dan Kondisi Yang Sulit Dengan Inovasi Dan Kreatifitas Yangtinggi Menggerakkan &amp;amp; Mendorong Staff/Karyawan Untuk Bekerja Lebih Maksimaldan Lebih Produktif Untuk Lebih Sukses Mencapai Goals/Target: High Revenue-High Profit &amp;amp; Reasonable - Guest&amp;#39;S Satisfaction.Buku Ini Juga Bermanfaat Bagi Para Pengelola Dan Pemilik Hotel, Serta Dosen Dilembaga Pendidikan Perhotelan / Pariwisata Untuk Menambah Wawasan &amp;amp;Pemahaman Para Mahasiswa Terkait Operasional Hotel Dan Pengelolaannya.&lt;/p&gt;</t>
        </is>
      </c>
      <c r="Y1762" s="262" t="n">
        <v>49000</v>
      </c>
      <c r="Z1762" s="226" t="n"/>
      <c r="AA1762" s="241">
        <f>Y2350*Z2350</f>
        <v/>
      </c>
      <c r="AB1762" s="237" t="inlineStr">
        <is>
          <t>5045da4e-cfc7-4a42-b8fe-923d4fcd51be</t>
        </is>
      </c>
    </row>
    <row r="1763" ht="15" customHeight="1" s="283">
      <c r="A1763" s="109" t="n">
        <v>2343</v>
      </c>
      <c r="B1763" s="222">
        <f>HYPERLINK("https://mocostore.moco.co.id/catalog/"&amp;AB2352,"Klik Disini")</f>
        <v/>
      </c>
      <c r="C1763" s="223" t="inlineStr">
        <is>
          <t>Pengelolaan Daerah Aliran Sungai (Das) Dan Konservasi Tanah &amp; Air Menjaga Keseimbangan Ekosistem Air Dan Tanah</t>
        </is>
      </c>
      <c r="D1763" s="223" t="inlineStr">
        <is>
          <t>Menjaga Keseimbangan Ekosistem Air dan Tanah</t>
        </is>
      </c>
      <c r="E1763" s="223" t="inlineStr">
        <is>
          <t>Hunggul Y.S.H. Nugroho, Indah Novita Dewi, M. Kudeng Sallata</t>
        </is>
      </c>
      <c r="F1763" s="223" t="inlineStr">
        <is>
          <t>978-623-01-3101-1</t>
        </is>
      </c>
      <c r="G1763" s="223" t="inlineStr">
        <is>
          <t>978-623-01-3102-8</t>
        </is>
      </c>
      <c r="H1763" s="223" t="inlineStr">
        <is>
          <t>Alam &amp; Lingkungan</t>
        </is>
      </c>
      <c r="I1763" s="258" t="inlineStr">
        <is>
          <t>Perguruan Tinggi</t>
        </is>
      </c>
      <c r="J1763" s="186" t="inlineStr">
        <is>
          <t>009.06</t>
        </is>
      </c>
      <c r="K1763" s="264" t="inlineStr">
        <is>
          <t>Edisi Ke-1</t>
        </is>
      </c>
      <c r="L1763" s="264" t="n"/>
      <c r="M1763" s="259" t="inlineStr">
        <is>
          <t>Tidak Tersedia</t>
        </is>
      </c>
      <c r="N1763" s="223" t="inlineStr">
        <is>
          <t>Indonesia</t>
        </is>
      </c>
      <c r="O1763" s="223" t="inlineStr">
        <is>
          <t>Bukan fiksi</t>
        </is>
      </c>
      <c r="P1763" s="260" t="n">
        <v>2022</v>
      </c>
      <c r="Q1763" s="260" t="n">
        <v>2022</v>
      </c>
      <c r="R1763" s="223" t="inlineStr">
        <is>
          <t>Penerbit Andi</t>
        </is>
      </c>
      <c r="S1763" s="223" t="inlineStr">
        <is>
          <t>Andi Offset CV</t>
        </is>
      </c>
      <c r="T1763" s="223" t="inlineStr">
        <is>
          <t>Lokal</t>
        </is>
      </c>
      <c r="U1763" s="261" t="n">
        <v>638</v>
      </c>
      <c r="V1763" s="86" t="inlineStr">
        <is>
          <t>pdf</t>
        </is>
      </c>
      <c r="W1763" s="223" t="inlineStr">
        <is>
          <t>10.6 MB</t>
        </is>
      </c>
      <c r="X1763" s="225" t="inlineStr">
        <is>
          <t>&lt;p&gt;Buku Pengelolaan Daerah Aliran Sungai (Das) Dan Konservasi Tanah &amp;amp; Air - Menjaga Keseimbangan Air Dan Tanah Ini Ditulis Dari Hasil Kontemplasi Para Penulis Selama Lebih Dari 20 Tahun Bekerja Menjadi Peneliti Di Bidang Pengelolaan Das Yang Membawa Pada Kesimpulan Bahwa Pengetahuan Dan Pemahaman Yang Benar Di Bidang Pengelolaan Das Masih Perlu Untuk Disebarkan Sebanyak-Banyaknya Pihak. Pemahaman Das Secara Menyeluruh Adalah Pemahaman Tentang Ilmu Alam Dan Hukum-Hukumnya, Tentang Penciptaan, Tentang Perilaku, Hubungan Antarmanusia Dan Kemanusiaan, Sekaligus Tentang Kepercayaan, Norma, Dan Tata Nilai. Pada Kenyataannya, Pemahaman Yang Ada Memang Belum Setuntas Itu..&lt;br /&gt;
 Buku Ini Berusaha Menjawab Banyak Pertanyaan Tentang Kejadian Alam Yang Masih Belum Bisa Dipahami Secara Proporsional Bagi Sebagian Orang: Mengapa Terjadi Banjir, Mengapa Terjadi Longsor, Mengapa Sulit Terjadi Harmoni Antara Hutan Dan Masyarakat Yang Tinggal Di Sekitarnya, Dan Banyak Pertanyaan Lagi Terkait Dinamika Das Yang Selama Ini Belum Bisa Dipahami Banyak Pihak.&lt;/p&gt;</t>
        </is>
      </c>
      <c r="Y1763" s="262" t="n">
        <v>229000</v>
      </c>
      <c r="Z1763" s="226" t="n"/>
      <c r="AA1763" s="241">
        <f>Y2352*Z2352</f>
        <v/>
      </c>
      <c r="AB1763" s="237" t="inlineStr">
        <is>
          <t>daedeef9-819a-4e83-a6c9-73266b9dcc9b</t>
        </is>
      </c>
    </row>
    <row r="1764" ht="15" customHeight="1" s="283">
      <c r="A1764" s="109" t="n">
        <v>2344</v>
      </c>
      <c r="B1764" s="222">
        <f>HYPERLINK("https://mocostore.moco.co.id/catalog/"&amp;AB2353,"Klik Disini")</f>
        <v/>
      </c>
      <c r="C1764" s="223" t="inlineStr">
        <is>
          <t>Sehat dan Langsing Dilengkapi Tutorial Video Olahraga Sehat dan Langsing</t>
        </is>
      </c>
      <c r="D1764" s="223" t="n"/>
      <c r="E1764" s="223" t="inlineStr">
        <is>
          <t>Yohanes Sunardi</t>
        </is>
      </c>
      <c r="F1764" s="223" t="inlineStr">
        <is>
          <t>978-623-6822-44-9</t>
        </is>
      </c>
      <c r="G1764" s="223" t="inlineStr">
        <is>
          <t>978-623-6822-45-6</t>
        </is>
      </c>
      <c r="H1764" s="223" t="inlineStr">
        <is>
          <t>Kesehatan</t>
        </is>
      </c>
      <c r="I1764" s="258" t="inlineStr">
        <is>
          <t>Perguruan Tinggi</t>
        </is>
      </c>
      <c r="J1764" s="186" t="inlineStr">
        <is>
          <t>009.09</t>
        </is>
      </c>
      <c r="K1764" s="223" t="inlineStr">
        <is>
          <t>Edisi Ke-1</t>
        </is>
      </c>
      <c r="L1764" s="264" t="n"/>
      <c r="M1764" s="265" t="inlineStr">
        <is>
          <t>Tidak Tersedia</t>
        </is>
      </c>
      <c r="N1764" s="223" t="inlineStr">
        <is>
          <t>Indonesia</t>
        </is>
      </c>
      <c r="O1764" s="223" t="inlineStr">
        <is>
          <t>Bukan fiksi</t>
        </is>
      </c>
      <c r="P1764" s="260" t="n">
        <v>2022</v>
      </c>
      <c r="Q1764" s="260" t="n">
        <v>2022</v>
      </c>
      <c r="R1764" s="223" t="inlineStr">
        <is>
          <t>Rapha Publishing</t>
        </is>
      </c>
      <c r="S1764" s="223" t="inlineStr">
        <is>
          <t>Andi Offset CV</t>
        </is>
      </c>
      <c r="T1764" s="223" t="inlineStr">
        <is>
          <t>Lokal</t>
        </is>
      </c>
      <c r="U1764" s="261" t="n">
        <v>162</v>
      </c>
      <c r="V1764" s="86" t="inlineStr">
        <is>
          <t>pdf</t>
        </is>
      </c>
      <c r="W1764" s="223" t="inlineStr">
        <is>
          <t>5.7 MB</t>
        </is>
      </c>
      <c r="X1764" s="225" t="inlineStr">
        <is>
          <t>&lt;p&gt;Jika fokus Anda adalah memperoleh tubuh yang langsing saja, Anda mungkin tidak melakukan yang terbaik untuk tubuh Anda. Jika Anda kelebihan berat badan, melangsingkan tubuh dapat melindungi Anda dari diabetes, penyakit jantung, dan kondisi lain yang menghabiskan waktu bertahun-tahun dalam hidup Anda. Anda akan banyak menemui tips sederhana dan menyenangkan dalam buku ini, terutama bagi Anda yang sudah capek mencoba berbagai diet dan cara, tetapi gagal. Selamat membaca dan jangan lupa mempraktikkan.&lt;/p&gt;</t>
        </is>
      </c>
      <c r="Y1764" s="262" t="n">
        <v>105000</v>
      </c>
      <c r="Z1764" s="226" t="n"/>
      <c r="AA1764" s="241">
        <f>Y2353*Z2353</f>
        <v/>
      </c>
      <c r="AB1764" s="237" t="inlineStr">
        <is>
          <t>8be29476-de69-4ce3-8742-04d91b710ec1</t>
        </is>
      </c>
    </row>
    <row r="1765" ht="15" customHeight="1" s="283">
      <c r="A1765" s="109" t="n">
        <v>2345</v>
      </c>
      <c r="B1765" s="222">
        <f>HYPERLINK("https://mocostore.moco.co.id/catalog/"&amp;AB2354,"Klik Disini")</f>
        <v/>
      </c>
      <c r="C1765" s="223" t="inlineStr">
        <is>
          <t>Etika Bisnis Di Era Teknologi Digital</t>
        </is>
      </c>
      <c r="D1765" s="223" t="n"/>
      <c r="E1765" s="223" t="inlineStr">
        <is>
          <t>Dr. Ratna Candra Sari, M.Si., CA., CFP.| Prof. Mahfud Sholihin, SE., M.Acc., Ph.D., Ak., CA</t>
        </is>
      </c>
      <c r="F1765" s="223" t="inlineStr">
        <is>
          <t>978-623-01-1761-9</t>
        </is>
      </c>
      <c r="G1765" s="223" t="inlineStr">
        <is>
          <t>978-623-01-1762-6</t>
        </is>
      </c>
      <c r="H1765" s="223" t="inlineStr">
        <is>
          <t>Bisnis</t>
        </is>
      </c>
      <c r="I1765" s="258" t="inlineStr">
        <is>
          <t>Perguruan Tinggi</t>
        </is>
      </c>
      <c r="J1765" s="186" t="inlineStr">
        <is>
          <t>009.25</t>
        </is>
      </c>
      <c r="K1765" s="223" t="inlineStr">
        <is>
          <t>Edisi Ke-1</t>
        </is>
      </c>
      <c r="L1765" s="264" t="n"/>
      <c r="M1765" s="265" t="inlineStr">
        <is>
          <t>Tidak Tersedia</t>
        </is>
      </c>
      <c r="N1765" s="223" t="inlineStr">
        <is>
          <t>Indonesia</t>
        </is>
      </c>
      <c r="O1765" s="223" t="inlineStr">
        <is>
          <t>Bukan fiksi</t>
        </is>
      </c>
      <c r="P1765" s="260" t="n">
        <v>2022</v>
      </c>
      <c r="Q1765" s="260" t="n">
        <v>2022</v>
      </c>
      <c r="R1765" s="223" t="inlineStr">
        <is>
          <t>Penerbit Andi</t>
        </is>
      </c>
      <c r="S1765" s="223" t="inlineStr">
        <is>
          <t>Andi Offset CV</t>
        </is>
      </c>
      <c r="T1765" s="223" t="inlineStr">
        <is>
          <t>Lokal</t>
        </is>
      </c>
      <c r="U1765" s="261" t="n">
        <v>210</v>
      </c>
      <c r="V1765" s="86" t="inlineStr">
        <is>
          <t>pdf</t>
        </is>
      </c>
      <c r="W1765" s="223" t="inlineStr">
        <is>
          <t>17.3 MB</t>
        </is>
      </c>
      <c r="X1765" s="225" t="inlineStr">
        <is>
          <t>&lt;p&gt;Buku Ini Membahas Etika Bisnis Di Era Teknologi Digital Menggunakan Pendekatan Stakeholders. Selain Membahas Teori Etika Dan Corporate Governance Secara Umum, Buku Ini Juga Membahas Corporate Governance Dan Corporate Social Responsibility Di Era Teknologi Digital. Selain Itu, Buku Ini Juga Membahas Sharing Economy, Cyber Ethics, Dan Cybercrime. Buku Ini Dilengkapi Dengan Aplikasi Komputer Untuk Simulasi Pengambilan Keputusan Etika Menggunakan Teknologi Augmented Reality Dan Virtual Reality.&lt;/p&gt;</t>
        </is>
      </c>
      <c r="Y1765" s="262" t="n">
        <v>131000</v>
      </c>
      <c r="Z1765" s="226" t="n"/>
      <c r="AA1765" s="241">
        <f>Y2354*Z2354</f>
        <v/>
      </c>
      <c r="AB1765" s="237" t="inlineStr">
        <is>
          <t>f8788135-9dec-40a7-bf8d-821e68e72faa</t>
        </is>
      </c>
    </row>
    <row r="1766" ht="15" customHeight="1" s="283">
      <c r="A1766" s="109" t="n">
        <v>2349</v>
      </c>
      <c r="B1766" s="222">
        <f>HYPERLINK("https://mocostore.moco.co.id/catalog/"&amp;AB2358,"Klik Disini")</f>
        <v/>
      </c>
      <c r="C1766" s="223" t="inlineStr">
        <is>
          <t>Pengantar Dasar Perencanaan Dan Pembuatan Film Animasi</t>
        </is>
      </c>
      <c r="D1766" s="223" t="n"/>
      <c r="E1766" s="223" t="inlineStr">
        <is>
          <t>Ricky W. Putra &amp; Ahad Thabathaba'is</t>
        </is>
      </c>
      <c r="F1766" s="223" t="inlineStr">
        <is>
          <t>978-623-01-3026-7</t>
        </is>
      </c>
      <c r="G1766" s="223" t="inlineStr">
        <is>
          <t>978-623-01-3027-4</t>
        </is>
      </c>
      <c r="H1766" s="223" t="inlineStr">
        <is>
          <t>Desain Grafis &amp; Multimedia</t>
        </is>
      </c>
      <c r="I1766" s="258" t="inlineStr">
        <is>
          <t>Perguruan Tinggi</t>
        </is>
      </c>
      <c r="J1766" s="186" t="inlineStr">
        <is>
          <t>009.05</t>
        </is>
      </c>
      <c r="K1766" s="223" t="inlineStr">
        <is>
          <t>Edisi Ke-1</t>
        </is>
      </c>
      <c r="L1766" s="264" t="n"/>
      <c r="M1766" s="265" t="inlineStr">
        <is>
          <t>Tidak Tersedia</t>
        </is>
      </c>
      <c r="N1766" s="223" t="inlineStr">
        <is>
          <t>Indonesia</t>
        </is>
      </c>
      <c r="O1766" s="223" t="inlineStr">
        <is>
          <t>Bukan fiksi</t>
        </is>
      </c>
      <c r="P1766" s="260" t="n">
        <v>2022</v>
      </c>
      <c r="Q1766" s="260" t="n">
        <v>2022</v>
      </c>
      <c r="R1766" s="223" t="inlineStr">
        <is>
          <t>Penerbit Andi</t>
        </is>
      </c>
      <c r="S1766" s="223" t="inlineStr">
        <is>
          <t>Andi Offset CV</t>
        </is>
      </c>
      <c r="T1766" s="223" t="inlineStr">
        <is>
          <t>Lokal</t>
        </is>
      </c>
      <c r="U1766" s="261" t="n">
        <v>114</v>
      </c>
      <c r="V1766" s="86" t="inlineStr">
        <is>
          <t>pdf</t>
        </is>
      </c>
      <c r="W1766" s="223" t="inlineStr">
        <is>
          <t>10.5 MB</t>
        </is>
      </c>
      <c r="X1766" s="225" t="inlineStr">
        <is>
          <t>&lt;p&gt;Buku Ini Hadir Untuk Menjawab Kebutuhan Masyarakat, Terutamadalam Industri Kreatif Tentang Sebuah Pengantar Ilmu Dasarperencanaan Dan Pembuatan Film Animasi.Prinsip-Prinsip Dasar Pembuatan Animasi Sendiri Sebenarnyacukup Banyak, Kurang Lebih Ada 12 Teknis Dalam Pembuatananimasi Memang Harus Dimiliki Oleh Seorang Animator. Selainitu Animator Juga Harus Memiliki Feeling Yang Kuat Mengenaitiming, Pergerakan, Pengamatan Dan Tingkah Laku. Animatorharus Menjadi Seorang Aktor, Punya Perasaan, Dan Logika Agardapat Membuat Sesuatu Menjadi Hidup Dan Alami. Dalam Bukuini Semua Ilmu Dasar Perencanaan Dan Pembuatan Film Animasisecara Lengkap Dibahas Satu Per Satu. Dengan Pembahasaan Yangsederhana Memudahkan Pembaca Dalam Memahami Duniapembuatan Film Animasi Secara Lebih Utuh.&lt;/p&gt;</t>
        </is>
      </c>
      <c r="Y1766" s="262" t="n">
        <v>65000</v>
      </c>
      <c r="Z1766" s="226" t="n"/>
      <c r="AA1766" s="241">
        <f>Y2358*Z2358</f>
        <v/>
      </c>
      <c r="AB1766" s="237" t="inlineStr">
        <is>
          <t>25d94aa0-2a7c-4762-ae28-5d0d33a94667</t>
        </is>
      </c>
    </row>
    <row r="1767" ht="15" customHeight="1" s="283">
      <c r="A1767" s="109" t="n">
        <v>2351</v>
      </c>
      <c r="B1767" s="222">
        <f>HYPERLINK("https://mocostore.moco.co.id/catalog/"&amp;AB2360,"Klik Disini")</f>
        <v/>
      </c>
      <c r="C1767" s="223" t="inlineStr">
        <is>
          <t>Seni Menjadi Mahasiswa Unggul</t>
        </is>
      </c>
      <c r="D1767" s="223" t="n"/>
      <c r="E1767" s="223" t="inlineStr">
        <is>
          <t>Haerawati Idris</t>
        </is>
      </c>
      <c r="F1767" s="223" t="n"/>
      <c r="G1767" s="223" t="inlineStr">
        <is>
          <t>978-623-01-2733-5</t>
        </is>
      </c>
      <c r="H1767" s="223" t="inlineStr">
        <is>
          <t>Pengembangan Diri</t>
        </is>
      </c>
      <c r="I1767" s="258" t="inlineStr">
        <is>
          <t>Perguruan Tinggi</t>
        </is>
      </c>
      <c r="J1767" s="186" t="inlineStr">
        <is>
          <t>009.09</t>
        </is>
      </c>
      <c r="K1767" s="223" t="inlineStr">
        <is>
          <t>Edisi Ke-1</t>
        </is>
      </c>
      <c r="L1767" s="264" t="n"/>
      <c r="M1767" s="265" t="inlineStr">
        <is>
          <t>Tidak Tersedia</t>
        </is>
      </c>
      <c r="N1767" s="223" t="inlineStr">
        <is>
          <t>Indonesia</t>
        </is>
      </c>
      <c r="O1767" s="223" t="inlineStr">
        <is>
          <t>Bukan fiksi</t>
        </is>
      </c>
      <c r="P1767" s="260" t="inlineStr">
        <is>
          <t>Tidak Tersedia</t>
        </is>
      </c>
      <c r="Q1767" s="260" t="n">
        <v>2022</v>
      </c>
      <c r="R1767" s="223" t="inlineStr">
        <is>
          <t>Penerbit Andi</t>
        </is>
      </c>
      <c r="S1767" s="223" t="inlineStr">
        <is>
          <t>Andi Offset CV</t>
        </is>
      </c>
      <c r="T1767" s="223" t="inlineStr">
        <is>
          <t>Lokal</t>
        </is>
      </c>
      <c r="U1767" s="261" t="n">
        <v>326</v>
      </c>
      <c r="V1767" s="86" t="inlineStr">
        <is>
          <t>pdf</t>
        </is>
      </c>
      <c r="W1767" s="223" t="inlineStr">
        <is>
          <t>6.3 MB</t>
        </is>
      </c>
      <c r="X1767" s="225" t="inlineStr">
        <is>
          <t>&lt;p&gt;Judul dan sinopsis-sinopsis menjadi seorang mahasiswa bukanlah suatu pilihan yang mudah. Oleh sebab itu, menjadi mahasiswa yang intelektual dan &amp;quot;serba bisa&amp;quot; membutuhkan seni atau keterampilan dalam menjalani kehidupan kampus. Buku ini mampu menjawab kebutuhan tersebut. Seni menjadi mahasiswa yang unggul dimulai dengan bagaimana memiliki adab yang baik menjadi seorang penuntut ilmu. Selain memiliki etika dan moral yang baik, seni lainnya dibutuhkan berupa manajemen waktu, strategi belajar, seni komunikasi, seni menjadi pemimpin. Untuk menghadapi tuntutan kampus, mahasiswa juga sangat penting memiliki mental sebagai seorang pejuang. Demikian halnya ketika dilema terjadi di kampus, mahasiswa sering dihadapkan kebingungan antara memilih akademik atau organisasi, dengan memiliki seni tersebut, mahasiswa akan menjadi unggul baik saat dalam kampus maupun ketika berada di masyarakat kelak.&lt;/p&gt;</t>
        </is>
      </c>
      <c r="Y1767" s="262" t="n">
        <v>88000</v>
      </c>
      <c r="Z1767" s="226" t="n"/>
      <c r="AA1767" s="241">
        <f>Y2360*Z2360</f>
        <v/>
      </c>
      <c r="AB1767" s="237" t="inlineStr">
        <is>
          <t>3bd25ace-d23e-40d5-b8b3-e65ee845f512</t>
        </is>
      </c>
    </row>
    <row r="1768" ht="15" customHeight="1" s="283">
      <c r="A1768" s="109" t="n">
        <v>2352</v>
      </c>
      <c r="B1768" s="222">
        <f>HYPERLINK("https://mocostore.moco.co.id/catalog/"&amp;AB2361,"Klik Disini")</f>
        <v/>
      </c>
      <c r="C1768" s="223" t="inlineStr">
        <is>
          <t>Agenda Riset Bisnis dan Ekonomi Topik Terkini Teknologi Terbarukan</t>
        </is>
      </c>
      <c r="D1768" s="223" t="n"/>
      <c r="E1768" s="223" t="inlineStr">
        <is>
          <t>Arizona Mustikarini, S.E., M.Bus &amp; Dian Kartika Rahajeng, S.E., M.Sc., Ph.D, et al</t>
        </is>
      </c>
      <c r="F1768" s="223" t="inlineStr">
        <is>
          <t>978-623-01-3016-8</t>
        </is>
      </c>
      <c r="G1768" s="223" t="inlineStr">
        <is>
          <t>978-623-01-3017-5</t>
        </is>
      </c>
      <c r="H1768" s="223" t="inlineStr">
        <is>
          <t>Bisnis</t>
        </is>
      </c>
      <c r="I1768" s="258" t="inlineStr">
        <is>
          <t>Perguruan Tinggi</t>
        </is>
      </c>
      <c r="J1768" s="186" t="inlineStr">
        <is>
          <t>009.25</t>
        </is>
      </c>
      <c r="K1768" s="223" t="inlineStr">
        <is>
          <t>Edisi Ke-1</t>
        </is>
      </c>
      <c r="L1768" s="264" t="n"/>
      <c r="M1768" s="265" t="inlineStr">
        <is>
          <t>Tidak Tersedia</t>
        </is>
      </c>
      <c r="N1768" s="223" t="inlineStr">
        <is>
          <t>Indonesia</t>
        </is>
      </c>
      <c r="O1768" s="223" t="inlineStr">
        <is>
          <t>Bukan fiksi</t>
        </is>
      </c>
      <c r="P1768" s="260" t="n">
        <v>2022</v>
      </c>
      <c r="Q1768" s="260" t="n">
        <v>2022</v>
      </c>
      <c r="R1768" s="223" t="inlineStr">
        <is>
          <t>Penerbit Andi</t>
        </is>
      </c>
      <c r="S1768" s="223" t="inlineStr">
        <is>
          <t>Andi Offset CV</t>
        </is>
      </c>
      <c r="T1768" s="223" t="inlineStr">
        <is>
          <t>Lokal</t>
        </is>
      </c>
      <c r="U1768" s="261" t="n">
        <v>434</v>
      </c>
      <c r="V1768" s="86" t="inlineStr">
        <is>
          <t>pdf</t>
        </is>
      </c>
      <c r="W1768" s="223" t="inlineStr">
        <is>
          <t>8.0 MB</t>
        </is>
      </c>
      <c r="X1768" s="225" t="inlineStr">
        <is>
          <t>&lt;p&gt;Buku ini berisi tentang:&lt;/p&gt;
 &lt;p&gt;BAB 1. Topik Terkini dan Agenda Riset Kedepan Adopsi Teknologi Blockchain di Bidang Akuntansi dan Pengauditan&lt;/p&gt;
 &lt;p&gt;BAB 2. Teknologi Doble Entry Vs. Blockchain: Menggagas Transfonnasi Akuntansi Digital&lt;/p&gt;
 &lt;p&gt;BAB 3. Pengauditan Blockchain: Aplikasi dan Dampak Teknologi Blockchain Dalam Proses Pengauditan Serta Agenda Riset ke Depan&lt;/p&gt;
 &lt;p&gt;BAB 4. Teknologi Blockchain Pada Rantai Pasokan Makanan Halal: Kajian Literatur dan Agenda Penelitian Mendatang&lt;/p&gt;
 &lt;p&gt;BAB 5. Analisis Literatur dan Potensi Riset Kecurangan Mata Uang Kripto&lt;/p&gt;
 &lt;p&gt;BAB 6. Artificial Intelligence dan Agent-Based Computational Model: Konsep dan Aplikasi pada Riset Ekonomi dan Keuangan Islam&lt;/p&gt;
 &lt;p&gt;BAB 7. Topik-Topik Penelitian Pembelajaran Mesin di Bidang Akuntansi dan Pengauditan&lt;/p&gt;
 &lt;p&gt;BAB 8. Penggunaan, Tantangan, dan Potensi Riset Metamesta dalam Perspektif Akuntansi&lt;/p&gt;
 &lt;p&gt;BAB 9. Ada Apa dengan NFTI Potensi, Friksi, Implementasi dan Pengembangan Riset di Masa Depan&lt;/p&gt;
 &lt;p&gt;BAB 10. Agenda Riset Media Sosial: Memaharni Sisi Gelap Pemengaruh Media Sosial&lt;/p&gt;</t>
        </is>
      </c>
      <c r="Y1768" s="262" t="n">
        <v>199000</v>
      </c>
      <c r="Z1768" s="226" t="n"/>
      <c r="AA1768" s="241">
        <f>Y2361*Z2361</f>
        <v/>
      </c>
      <c r="AB1768" s="237" t="inlineStr">
        <is>
          <t>2c060616-88cc-44ca-82d5-3a961dd71da9</t>
        </is>
      </c>
    </row>
    <row r="1769" ht="15" customHeight="1" s="283">
      <c r="A1769" s="109" t="n">
        <v>2355</v>
      </c>
      <c r="B1769" s="222">
        <f>HYPERLINK("https://mocostore.moco.co.id/catalog/"&amp;AB2364,"Klik Disini")</f>
        <v/>
      </c>
      <c r="C1769" s="223" t="inlineStr">
        <is>
          <t>Family Business: Membangun Bisnis Keluarga</t>
        </is>
      </c>
      <c r="D1769" s="223" t="n"/>
      <c r="E1769" s="223" t="inlineStr">
        <is>
          <t>Henky Lisan Suwarno,S.E., M.Si.; Dra. Asni Harianti, M.Si.</t>
        </is>
      </c>
      <c r="F1769" s="223" t="n"/>
      <c r="G1769" s="223" t="inlineStr">
        <is>
          <t>978-623-01-2731-1</t>
        </is>
      </c>
      <c r="H1769" s="223" t="inlineStr">
        <is>
          <t>Bisnis &amp; Ekonomi</t>
        </is>
      </c>
      <c r="I1769" s="258" t="inlineStr">
        <is>
          <t>Perguruan Tinggi</t>
        </is>
      </c>
      <c r="J1769" s="186" t="inlineStr">
        <is>
          <t>009.25</t>
        </is>
      </c>
      <c r="K1769" s="223" t="inlineStr">
        <is>
          <t>Edisi Ke-1</t>
        </is>
      </c>
      <c r="L1769" s="264" t="n"/>
      <c r="M1769" s="265" t="inlineStr">
        <is>
          <t>Tidak Tersedia</t>
        </is>
      </c>
      <c r="N1769" s="223" t="inlineStr">
        <is>
          <t>Indonesia</t>
        </is>
      </c>
      <c r="O1769" s="223" t="inlineStr">
        <is>
          <t>Bukan fiksi</t>
        </is>
      </c>
      <c r="P1769" s="260" t="inlineStr">
        <is>
          <t>Tidak Tersedia</t>
        </is>
      </c>
      <c r="Q1769" s="260" t="n">
        <v>2022</v>
      </c>
      <c r="R1769" s="223" t="inlineStr">
        <is>
          <t>Penerbit Andi</t>
        </is>
      </c>
      <c r="S1769" s="223" t="inlineStr">
        <is>
          <t>Andi Offset CV</t>
        </is>
      </c>
      <c r="T1769" s="223" t="inlineStr">
        <is>
          <t>Lokal</t>
        </is>
      </c>
      <c r="U1769" s="261" t="n">
        <v>257</v>
      </c>
      <c r="V1769" s="86" t="inlineStr">
        <is>
          <t>pdf</t>
        </is>
      </c>
      <c r="W1769" s="223" t="inlineStr">
        <is>
          <t>2.9 MB</t>
        </is>
      </c>
      <c r="X1769" s="225" t="inlineStr">
        <is>
          <t>&lt;p&gt;Perusahaan keluarga mempunyai peranan penting pada perekonomian, seperti halnya Indonesia sebagai negara berkembang. Perusahaan keluarga, selain menciptakan lapangan pekerjaan yang besar, tercatat bahwa lebih darI 95% perusahaan di Indonesia dimiliki oleh keluarga. Kondisi ini menunjukkan bahwa sudah sepatutnya perusahaan keluarga dikelola dengan lebih profesional dan masalah-masalah yang seringkali muncul dalam perusahaan keluarga akan diulas dengan lebih mendalam agar mudah dipahami dan diantisipasi. Buku ini memberikan pemahaman lengkap yang disertai dengan persoalan yang terjadi dalam perusahaan keluarga diantaranya tentang bagimana mengenal perusahaan keluarga, tantangan membangun dan mengelola perusahaan keluarga, serta bagaimana mempersiapkan generasi penerus dan melakukan transformasi perusahaan keluarga agar mampu bersaing dan berkelanjutan. Buku ini diharapkan dapat memberi inspirasi dan menjadi bekal bagi generasi muda dalam membangun bisnis keluarga maupun sebagai generasi penerus dalam perusahaan keluarga.&lt;/p&gt;</t>
        </is>
      </c>
      <c r="Y1769" s="262" t="n">
        <v>110000</v>
      </c>
      <c r="Z1769" s="226" t="n"/>
      <c r="AA1769" s="241">
        <f>Y2364*Z2364</f>
        <v/>
      </c>
      <c r="AB1769" s="237" t="inlineStr">
        <is>
          <t>80d457b7-b73c-4403-83ff-e1b6d8c1bc23</t>
        </is>
      </c>
    </row>
    <row r="1770" ht="15" customHeight="1" s="283">
      <c r="A1770" s="109" t="n">
        <v>2356</v>
      </c>
      <c r="B1770" s="222">
        <f>HYPERLINK("https://mocostore.moco.co.id/catalog/"&amp;AB2365,"Klik Disini")</f>
        <v/>
      </c>
      <c r="C1770" s="223" t="inlineStr">
        <is>
          <t>Father Heart of God</t>
        </is>
      </c>
      <c r="D1770" s="223" t="n"/>
      <c r="E1770" s="223" t="inlineStr">
        <is>
          <t>Budi Abdipatra</t>
        </is>
      </c>
      <c r="F1770" s="223" t="n"/>
      <c r="G1770" s="223" t="inlineStr">
        <is>
          <t>978-623-314-222-9</t>
        </is>
      </c>
      <c r="H1770" s="223" t="inlineStr">
        <is>
          <t>Agama Kristen</t>
        </is>
      </c>
      <c r="I1770" s="258" t="inlineStr">
        <is>
          <t>Perguruan Tinggi</t>
        </is>
      </c>
      <c r="J1770" s="186" t="inlineStr">
        <is>
          <t>009.16</t>
        </is>
      </c>
      <c r="K1770" s="223" t="inlineStr">
        <is>
          <t>Edisi Ke-1</t>
        </is>
      </c>
      <c r="L1770" s="264" t="n"/>
      <c r="M1770" s="265" t="inlineStr">
        <is>
          <t>Tidak Tersedia</t>
        </is>
      </c>
      <c r="N1770" s="223" t="inlineStr">
        <is>
          <t>Indonesia</t>
        </is>
      </c>
      <c r="O1770" s="223" t="inlineStr">
        <is>
          <t>Bukan fiksi</t>
        </is>
      </c>
      <c r="P1770" s="260" t="inlineStr">
        <is>
          <t>Tidak Tersedia</t>
        </is>
      </c>
      <c r="Q1770" s="260" t="n">
        <v>2022</v>
      </c>
      <c r="R1770" s="223" t="inlineStr">
        <is>
          <t>PBMR Andi</t>
        </is>
      </c>
      <c r="S1770" s="223" t="inlineStr">
        <is>
          <t>Andi Offset CV</t>
        </is>
      </c>
      <c r="T1770" s="223" t="inlineStr">
        <is>
          <t>Lokal</t>
        </is>
      </c>
      <c r="U1770" s="261" t="n">
        <v>94</v>
      </c>
      <c r="V1770" s="86" t="inlineStr">
        <is>
          <t>pdf</t>
        </is>
      </c>
      <c r="W1770" s="223" t="inlineStr">
        <is>
          <t>2.8 MB</t>
        </is>
      </c>
      <c r="X1770" s="225" t="inlineStr">
        <is>
          <t>&lt;p&gt;Buku ini lahir dari seorang kakak yang pernah mengalami kesulitan berhubungan &amp;amp; berkomunikasi dengan Bapa Surgawi. Sebelum mengalami pemulihan dengan Bapa Surgawi; doa, penyembahan dan baca firman rasanya jadi sesuatu yang membosankan. Tak ada gairah! Garing gitu. Bener-bener gelora untuk cari Tuhan up&amp;amp; down. Kalau lagi up jadi getol banget tapi kalau pas lagi down maka tak ada dorongan apapun. Tetapi semenjak Bapa Surgawi memulihkan maka kehidupan persekutuan dengan-Nya benar-benar asyik dan menarik saya terima. Pokoknya benar-benar beda, pengennya dekat dengan Bapa Surgawi. Saya berdoa dan minta kepada Bapa Surgawi supaya hidup Saudara dipulihkan dan alamiterobosan. Karena hubungan dengan Bapa Surgawi merupakan hal yang vital dan menjadi fondasi bagi kekristenan yang kuat. Kalau teman nmuda tidak mengalami pemulihan hubungan dengan Bapa Surgawi maka tidaklah mungkin dan tidaklah pernah setiap kita jadi orang muda yang kuat dan mampu kalahkan yang jahat. Boro-boro jadi kuat dan kalahkan yang jahat, saat teduh, penyembahan dan doa aja tidak bisa karena takut ketemu dengan Bapa Surgawi.&lt;/p&gt;</t>
        </is>
      </c>
      <c r="Y1770" s="262" t="n">
        <v>32000</v>
      </c>
      <c r="Z1770" s="226" t="n"/>
      <c r="AA1770" s="241">
        <f>Y2365*Z2365</f>
        <v/>
      </c>
      <c r="AB1770" s="237" t="inlineStr">
        <is>
          <t>db4c6ca6-8c71-490e-927e-62c9ccd7bf15</t>
        </is>
      </c>
    </row>
    <row r="1771" ht="15" customHeight="1" s="283">
      <c r="A1771" s="109" t="n">
        <v>2359</v>
      </c>
      <c r="B1771" s="222">
        <f>HYPERLINK("https://mocostore.moco.co.id/catalog/"&amp;AB2368,"Klik Disini")</f>
        <v/>
      </c>
      <c r="C1771" s="223" t="inlineStr">
        <is>
          <t>Filsafat Ilmu dan Penalaran Teologis</t>
        </is>
      </c>
      <c r="D1771" s="223" t="n"/>
      <c r="E1771" s="223" t="inlineStr">
        <is>
          <t>Junihot M. Simanjuntak</t>
        </is>
      </c>
      <c r="F1771" s="223" t="n"/>
      <c r="G1771" s="223" t="inlineStr">
        <is>
          <t>978-623-314-100-0</t>
        </is>
      </c>
      <c r="H1771" s="223" t="inlineStr">
        <is>
          <t>Agama Kristen</t>
        </is>
      </c>
      <c r="I1771" s="258" t="inlineStr">
        <is>
          <t>Perguruan Tinggi</t>
        </is>
      </c>
      <c r="J1771" s="186" t="inlineStr">
        <is>
          <t>009.16</t>
        </is>
      </c>
      <c r="K1771" s="264" t="inlineStr">
        <is>
          <t>Edisi Ke-1</t>
        </is>
      </c>
      <c r="L1771" s="264" t="n"/>
      <c r="M1771" s="259" t="inlineStr">
        <is>
          <t>Tidak Tersedia</t>
        </is>
      </c>
      <c r="N1771" s="223" t="inlineStr">
        <is>
          <t>Indonesia</t>
        </is>
      </c>
      <c r="O1771" s="223" t="inlineStr">
        <is>
          <t>Bukan fiksi</t>
        </is>
      </c>
      <c r="P1771" s="260" t="inlineStr">
        <is>
          <t>Tidak Tersedia</t>
        </is>
      </c>
      <c r="Q1771" s="260" t="n">
        <v>2022</v>
      </c>
      <c r="R1771" s="223" t="inlineStr">
        <is>
          <t>PBMR Andi</t>
        </is>
      </c>
      <c r="S1771" s="223" t="inlineStr">
        <is>
          <t>Andi Offset CV</t>
        </is>
      </c>
      <c r="T1771" s="223" t="inlineStr">
        <is>
          <t>Lokal</t>
        </is>
      </c>
      <c r="U1771" s="261" t="n">
        <v>499</v>
      </c>
      <c r="V1771" s="86" t="inlineStr">
        <is>
          <t>pdf</t>
        </is>
      </c>
      <c r="W1771" s="223" t="inlineStr">
        <is>
          <t>3.7 MB</t>
        </is>
      </c>
      <c r="X1771" s="225" t="inlineStr">
        <is>
          <t>&lt;p&gt;Buku ini dimaksudkan untuk mengisi kekosongan dalam bidang filsafat ilmu dan ilmu bernalar secara teologis agar masyarakat akademis secara khusus mengenal bidang keilmuan yang dinalrkan secara teologis dengan berbagai aspeknya. Penerbitan buku ini secara umum ditujukan kepada masyarakat luas dengan harapan untuk mempercepat berkembangnya paradigma keilmuan dalam kehidupan kita orang Kristen. Untuk itu diupayakan penyajiannya dengan gaya bahasa yang populer agar memiliki daya jangkau yang semakin meluas, sampaiiii menumbuhkan kecintaan terhadap bidang keilmuan yang mengakar pada teologi yang kuat. Buku ini tidak berpretensi telah mencakup segenap aspek yang seyogyanya terkandung dalam sebuah kajian mengenai filsafat ilmu. Demikian juga masalah-masalah yang bersifat rumit dan kontroversial. Buku Filsafat Ilmu dan Penalaran teologis ini&lt;/p&gt;</t>
        </is>
      </c>
      <c r="Y1771" s="262" t="n">
        <v>134000</v>
      </c>
      <c r="Z1771" s="226" t="n"/>
      <c r="AA1771" s="241">
        <f>Y2368*Z2368</f>
        <v/>
      </c>
      <c r="AB1771" s="237" t="inlineStr">
        <is>
          <t>e8b61763-8f0d-4d8c-90b2-da3bd0363f03</t>
        </is>
      </c>
    </row>
    <row r="1772" ht="15" customHeight="1" s="283">
      <c r="A1772" s="109" t="n">
        <v>2361</v>
      </c>
      <c r="B1772" s="222">
        <f>HYPERLINK("https://mocostore.moco.co.id/catalog/"&amp;AB2370,"Klik Disini")</f>
        <v/>
      </c>
      <c r="C1772" s="223" t="inlineStr">
        <is>
          <t>From Boring to Badass</t>
        </is>
      </c>
      <c r="D1772" s="223" t="inlineStr">
        <is>
          <t>Temukan Cara Merencanakan, Menyiapkan, dan Melaksanakan Presentasi Bisnis Lisan Paling Efektif</t>
        </is>
      </c>
      <c r="E1772" s="223" t="inlineStr">
        <is>
          <t>Dr. Achmad S. Ruky</t>
        </is>
      </c>
      <c r="F1772" s="223" t="inlineStr">
        <is>
          <t>978-623-01-2793-9</t>
        </is>
      </c>
      <c r="G1772" s="223" t="inlineStr">
        <is>
          <t>978-623-01-2794-6</t>
        </is>
      </c>
      <c r="H1772" s="223" t="inlineStr">
        <is>
          <t>Manajemen</t>
        </is>
      </c>
      <c r="I1772" s="258" t="inlineStr">
        <is>
          <t>Perguruan Tinggi</t>
        </is>
      </c>
      <c r="J1772" s="186" t="inlineStr">
        <is>
          <t>009.09</t>
        </is>
      </c>
      <c r="K1772" s="223" t="inlineStr">
        <is>
          <t>Edisi Ke-1</t>
        </is>
      </c>
      <c r="L1772" s="264" t="n"/>
      <c r="M1772" s="265" t="inlineStr">
        <is>
          <t>Tidak Tersedia</t>
        </is>
      </c>
      <c r="N1772" s="223" t="inlineStr">
        <is>
          <t>Indonesia</t>
        </is>
      </c>
      <c r="O1772" s="223" t="inlineStr">
        <is>
          <t>Bukan fiksi</t>
        </is>
      </c>
      <c r="P1772" s="260" t="n">
        <v>2022</v>
      </c>
      <c r="Q1772" s="260" t="n">
        <v>2022</v>
      </c>
      <c r="R1772" s="223" t="inlineStr">
        <is>
          <t>Penerbit Andi</t>
        </is>
      </c>
      <c r="S1772" s="223" t="inlineStr">
        <is>
          <t>Andi Offset CV</t>
        </is>
      </c>
      <c r="T1772" s="223" t="inlineStr">
        <is>
          <t>Lokal</t>
        </is>
      </c>
      <c r="U1772" s="261" t="n">
        <v>146</v>
      </c>
      <c r="V1772" s="86" t="inlineStr">
        <is>
          <t>pdf</t>
        </is>
      </c>
      <c r="W1772" s="223" t="inlineStr">
        <is>
          <t>11.8 MB</t>
        </is>
      </c>
      <c r="X1772" s="225" t="inlineStr">
        <is>
          <t>&lt;p&gt;Salah satu kompetensi yang menjadi kunci sukses untuk mengembangkan diri sebagai tenaga profesional di dunia bisnis adalah keahlian berkomunikasi. Dalam konteks ini, komunikasi yang dimaksud adalah komunikasi secara lisan sambil bertatap muka dengan rekan sekerja, atasan, dan tentu saja juga dengan para pemangku kepentingan utama, yaitu pembeli/pengguna produk dan jasa, nasabah, dan lain-lain. Tidak dapat dimungkiri bahwa sejak dunia ini memasuki era Revolusi Industri 4.0 yang ditandai oleh kemajuan yang sangat pesat dalam bidang teknologi termasuk dalam peralatan dan media komunikasi, memungkinkan orang untuk melakukan komunikasi melalui apa yang disebut daring. Akan tetapi, semua praktisi bisnis dan pakar di negara-negara yang lebih maju tetap yakin bahwa interaksi langsung antarmanusia untuk membuat berbagai kesepakatan dan keputusan akan tetap harus terjadi.&lt;br /&gt;
 Dr. Ruky menulis buku ini untuk membantu tenaga profesional dan manajerial, terutama yang bekerja di lingkungan organisasi bisnis yang sedang berusaha membangun karier mereka dan belum sempat mengikuti pelatihan teknik presentasi. Materi untuk menulis buku ini adalah semua materi yang ia miliki yang biasa ia gunakan sebagai panduan dan rujukan saat memberikan pelatihan kepada para professional yang bekerja di perusahaan. Materi tambahannya adalah apa yang ia pelajari dalam beberapa pelatihan serta dari sejumlah buku dan jurnal yang dimilikinya. Semua materi itu kemudian diperkuat dengan pengalaman praktik semua pengetahuan itu selama hampir 47 tahun dari kariernya, yaitu dari tahun 1985 sampai dengan tahun 2021. Jumlah presentasi lisan termasuk pelatihan yang ia lakukan masa 47 tahun mungkin mencapai 400 kali. Semua materi itu diperkuat pula dengan hasil pengamatannya atas gaya dan teknik yang digunakan oleh rekan-rekan seprofesinya dan para para profesional lain dari dalam dan luar negeri saat bersama-sama tampil dalam sebuah acara.&lt;/p&gt;</t>
        </is>
      </c>
      <c r="Y1772" s="262" t="n">
        <v>79000</v>
      </c>
      <c r="Z1772" s="226" t="n"/>
      <c r="AA1772" s="241">
        <f>Y2370*Z2370</f>
        <v/>
      </c>
      <c r="AB1772" s="237" t="inlineStr">
        <is>
          <t>70b4e886-25ab-4a17-b50a-a4aea3562af0</t>
        </is>
      </c>
    </row>
    <row r="1773" ht="15" customHeight="1" s="283">
      <c r="A1773" s="109" t="n">
        <v>2362</v>
      </c>
      <c r="B1773" s="222">
        <f>HYPERLINK("https://mocostore.moco.co.id/catalog/"&amp;AB2371,"Klik Disini")</f>
        <v/>
      </c>
      <c r="C1773" s="223" t="inlineStr">
        <is>
          <t>Antena dan Propagasi</t>
        </is>
      </c>
      <c r="D1773" s="223" t="inlineStr">
        <is>
          <t>Teori dan Praktik</t>
        </is>
      </c>
      <c r="E1773" s="223" t="inlineStr">
        <is>
          <t>Sulwan Dase</t>
        </is>
      </c>
      <c r="F1773" s="223" t="inlineStr">
        <is>
          <t>978-623-01-3036-6</t>
        </is>
      </c>
      <c r="G1773" s="223" t="inlineStr">
        <is>
          <t>978-623-01-3037-3</t>
        </is>
      </c>
      <c r="H1773" s="223" t="inlineStr">
        <is>
          <t>Profesional dan Teknis</t>
        </is>
      </c>
      <c r="I1773" s="258" t="inlineStr">
        <is>
          <t>Perguruan Tinggi</t>
        </is>
      </c>
      <c r="J1773" s="186" t="inlineStr">
        <is>
          <t>009.03</t>
        </is>
      </c>
      <c r="K1773" s="264" t="inlineStr">
        <is>
          <t>Edisi Ke-1</t>
        </is>
      </c>
      <c r="L1773" s="264" t="n"/>
      <c r="M1773" s="259" t="inlineStr">
        <is>
          <t>Tidak Tersedia</t>
        </is>
      </c>
      <c r="N1773" s="223" t="inlineStr">
        <is>
          <t>Indonesia</t>
        </is>
      </c>
      <c r="O1773" s="223" t="inlineStr">
        <is>
          <t>Bukan fiksi</t>
        </is>
      </c>
      <c r="P1773" s="260" t="n">
        <v>2022</v>
      </c>
      <c r="Q1773" s="260" t="n">
        <v>2022</v>
      </c>
      <c r="R1773" s="223" t="inlineStr">
        <is>
          <t>Penerbit Andi</t>
        </is>
      </c>
      <c r="S1773" s="223" t="inlineStr">
        <is>
          <t>Andi Offset CV</t>
        </is>
      </c>
      <c r="T1773" s="223" t="inlineStr">
        <is>
          <t>Lokal</t>
        </is>
      </c>
      <c r="U1773" s="261" t="n">
        <v>274</v>
      </c>
      <c r="V1773" s="86" t="inlineStr">
        <is>
          <t>pdf</t>
        </is>
      </c>
      <c r="W1773" s="223" t="inlineStr">
        <is>
          <t>10.5 MB</t>
        </is>
      </c>
      <c r="X1773" s="225" t="inlineStr">
        <is>
          <t>&lt;p&gt;Buku ANTENA DAN PROPAGASI - Teori dan Praktik sangat bermanfaat bagi para profesional, praktisi, maupun pehobi amatir radio. Buku ini berisi 11 bab yang sesuai dengan kurikulum perguruan tinggi. Antena Yagi banyak digunakan oleh operator radio maupun penerima televisi yang disajikan pada Bab 7. Teknik perhitungan, perencanaan antena, hingga simulasi parameter antena, impedansi, gain, pola radiasi antena Yagi berelemen pada frekuensi 145MHz diperlihatkan dengan detail. Pengenalan antena gelombang mikro seperti Wi-Fi diperlihatkan juga. Metode pengukuran praktis maupun mekanisme perambatan gelombang juga dibahas pada bab selanjutnya. Bagi para profesional, dapat belajar teknik desain dan penyusunan antena microstrip khususnya pada Bab 9. Prosedur desain antena microstrip disajikan secara detail agar pembaca dapat mencoba sendiri. Antena microstrip banyak digunakan dalam sistem komunikasi seluler pada frekuensi di atas 1GHz.&lt;br /&gt;
 Bagian awal buku ini banyak membahas parameter dasar dan prinsip kerja sebuah antena, metode perancangan antena atau susunan antena, dan bagaimana menyimulasi desain antena. Penyampaian setiap pokok bahasan disusun dengan kalimat yang sederhana dan mudah dimengerti. Penulis berusaha untuk mengurangi ulasan matematis dan menjelaskannya dalam bentuk kalimat yang aplikatif, mudah dimengerti, dan tetap menjaga sisi ilmiah-nya. Dengan membaca buku ini, pembaca diharapkan dapat mendesain, menyimulasi, dan memfabrikasi sebuah antena atau susunan antena yang diinginkan. Penulis sangat berutang budi kepada Dr. Onno W Purbo, atas segala saran dan kritiknya yang sangat berharga untuk penerbitan buku ini.&lt;/p&gt;</t>
        </is>
      </c>
      <c r="Y1773" s="262" t="n">
        <v>89000</v>
      </c>
      <c r="Z1773" s="226" t="n"/>
      <c r="AA1773" s="241">
        <f>Y2371*Z2371</f>
        <v/>
      </c>
      <c r="AB1773" s="237" t="inlineStr">
        <is>
          <t>a8b1f80e-2981-4fda-9806-a1cc9550ee62</t>
        </is>
      </c>
    </row>
    <row r="1774" ht="15" customHeight="1" s="283">
      <c r="A1774" s="109" t="n">
        <v>2365</v>
      </c>
      <c r="B1774" s="222">
        <f>HYPERLINK("https://mocostore.moco.co.id/catalog/"&amp;AB2374,"Klik Disini")</f>
        <v/>
      </c>
      <c r="C1774" s="223" t="inlineStr">
        <is>
          <t>SPSS untuk Analisis &amp; Perencanaan Kota yang Lebih Baik</t>
        </is>
      </c>
      <c r="D1774" s="223" t="n"/>
      <c r="E1774" s="223" t="inlineStr">
        <is>
          <t>Rizqy Ridho Prakasa, S.T., M.T. &amp; Agnesia Putri Kurnianingtyas, S.T., M.T.,M.Sc.</t>
        </is>
      </c>
      <c r="F1774" s="223" t="n"/>
      <c r="G1774" s="223" t="inlineStr">
        <is>
          <t>978-623-01-2607-9</t>
        </is>
      </c>
      <c r="H1774" s="223" t="inlineStr">
        <is>
          <t>Statistika</t>
        </is>
      </c>
      <c r="I1774" s="258" t="inlineStr">
        <is>
          <t>Perguruan Tinggi</t>
        </is>
      </c>
      <c r="J1774" s="186" t="inlineStr">
        <is>
          <t>009.01</t>
        </is>
      </c>
      <c r="K1774" s="223" t="inlineStr">
        <is>
          <t>Edisi Ke-1</t>
        </is>
      </c>
      <c r="L1774" s="264" t="n"/>
      <c r="M1774" s="265" t="inlineStr">
        <is>
          <t>Tidak Tersedia</t>
        </is>
      </c>
      <c r="N1774" s="223" t="inlineStr">
        <is>
          <t>Indonesia</t>
        </is>
      </c>
      <c r="O1774" s="223" t="inlineStr">
        <is>
          <t>Bukan fiksi</t>
        </is>
      </c>
      <c r="P1774" s="260" t="inlineStr">
        <is>
          <t>Tidak Tersedia</t>
        </is>
      </c>
      <c r="Q1774" s="260" t="n">
        <v>2022</v>
      </c>
      <c r="R1774" s="223" t="inlineStr">
        <is>
          <t>Penerbit Andi</t>
        </is>
      </c>
      <c r="S1774" s="223" t="inlineStr">
        <is>
          <t>Andi Offset CV</t>
        </is>
      </c>
      <c r="T1774" s="223" t="inlineStr">
        <is>
          <t>Lokal</t>
        </is>
      </c>
      <c r="U1774" s="261" t="n">
        <v>148</v>
      </c>
      <c r="V1774" s="86" t="inlineStr">
        <is>
          <t>pdf</t>
        </is>
      </c>
      <c r="W1774" s="223" t="inlineStr">
        <is>
          <t>6.7 MB</t>
        </is>
      </c>
      <c r="X1774" s="225" t="inlineStr">
        <is>
          <t>&lt;p&gt;SPSS adalah sebuah software pengolah data statistic atau yang digunakan untuk analisis statistik interaktif. SPSS biasa digunakan untuk pengolahan dan menganalisis data yang memiliki kemampuan analisis statistik serta sistem manajemen data dengan lingkungan grafis. Buku SPSS untuk Analisis &amp;amp; Perencanaan Kota lebih baik akan menampilkan permasalahan yang dihadapi kita saat ini dan dimasa depan dengan tampilan grafis dan terukur, sehingga mampu merekomendasi solusi pada permasalahan tersebut saat proses perencanaan kota. Terdapat beberapa metode yang disajikan dalam software SPSS yang selalu digunakan dalam proses perencanaan.&lt;/p&gt;</t>
        </is>
      </c>
      <c r="Y1774" s="262" t="n">
        <v>80000</v>
      </c>
      <c r="Z1774" s="226" t="n"/>
      <c r="AA1774" s="241">
        <f>Y2374*Z2374</f>
        <v/>
      </c>
      <c r="AB1774" s="237" t="inlineStr">
        <is>
          <t>7ca16240-d3b6-41bd-a5bc-c00d61396171</t>
        </is>
      </c>
    </row>
    <row r="1775" ht="15" customHeight="1" s="283">
      <c r="A1775" s="109" t="n">
        <v>2366</v>
      </c>
      <c r="B1775" s="222">
        <f>HYPERLINK("https://mocostore.moco.co.id/catalog/"&amp;AB2375,"Klik Disini")</f>
        <v/>
      </c>
      <c r="C1775" s="223" t="inlineStr">
        <is>
          <t>Model Blusukan Yesus</t>
        </is>
      </c>
      <c r="D1775" s="223" t="inlineStr">
        <is>
          <t>A Christology from Below</t>
        </is>
      </c>
      <c r="E1775" s="223" t="inlineStr">
        <is>
          <t>Henderikus Nayuf</t>
        </is>
      </c>
      <c r="F1775" s="223" t="inlineStr">
        <is>
          <t>978-623-314-175-8</t>
        </is>
      </c>
      <c r="G1775" s="223" t="inlineStr">
        <is>
          <t>978-623-314-174-1</t>
        </is>
      </c>
      <c r="H1775" s="223" t="inlineStr">
        <is>
          <t>Agama Kristen</t>
        </is>
      </c>
      <c r="I1775" s="258" t="inlineStr">
        <is>
          <t>Perguruan Tinggi</t>
        </is>
      </c>
      <c r="J1775" s="186" t="inlineStr">
        <is>
          <t>009.16</t>
        </is>
      </c>
      <c r="K1775" s="223" t="inlineStr">
        <is>
          <t>Edisi Ke-1</t>
        </is>
      </c>
      <c r="L1775" s="264" t="n"/>
      <c r="M1775" s="265" t="inlineStr">
        <is>
          <t>Tidak Tersedia</t>
        </is>
      </c>
      <c r="N1775" s="223" t="inlineStr">
        <is>
          <t>Indonesia</t>
        </is>
      </c>
      <c r="O1775" s="223" t="inlineStr">
        <is>
          <t>Bukan fiksi</t>
        </is>
      </c>
      <c r="P1775" s="260" t="n">
        <v>2022</v>
      </c>
      <c r="Q1775" s="260" t="n">
        <v>2022</v>
      </c>
      <c r="R1775" s="223" t="inlineStr">
        <is>
          <t>PBMR Andi</t>
        </is>
      </c>
      <c r="S1775" s="223" t="inlineStr">
        <is>
          <t>Andi Offset CV</t>
        </is>
      </c>
      <c r="T1775" s="223" t="inlineStr">
        <is>
          <t>Lokal</t>
        </is>
      </c>
      <c r="U1775" s="261" t="n">
        <v>282</v>
      </c>
      <c r="V1775" s="86" t="inlineStr">
        <is>
          <t>pdf</t>
        </is>
      </c>
      <c r="W1775" s="223" t="inlineStr">
        <is>
          <t>4.2 MB</t>
        </is>
      </c>
      <c r="X1775" s="225" t="inlineStr">
        <is>
          <t>&lt;p&gt;Secara tradisional terdapat dua model kristologi, yakni kristologi atas dan kristologi bawah. Kedua model ini memahami Kristus dari sudut pandang yang berbeda. Walau demikian, titik temu dari kedua model ini adalah refleksi tentang Kristus. Dalam pemaknaan terhadap Kristus pun kedua model ini menggunakan pendekatan yang berbeda. Pemaknaan yang berbeda tersebut didasarkan pada ide dasar yang dikembangkan oleh penulis Ibrani, &amp;quot;Yesus Kristus tetap sama, baik kemarin maupun hari ini dan sampai selama-lamanya.&amp;quot; (Ibr. 13:8). Yesus Kristus dalam pemaknaan Ibrani adalah Tuhan yang menyatakan diri kepada manusia (kristologi atas). Penyataan tersebut kemudian memberi dampak bagi orang lain melalui pengalaman perjumpaan dalam sejarah (kristologi bawah).&lt;br /&gt;
 Pengalaman perjumpaan dengan Yesus dalam sejarah memberi peluang bagi setiap orang untuk berefleksi tentang Yesus Kristus. Salah satu pengalaman perjumpaan yang dikembangkan dalam tulisan ini adalah &amp;quot;Model Blusukan Yesus&amp;quot;.&lt;br /&gt;
 Model blusukan Yesus adalah keluar masuk kampung berjumpa dengan orang-orang yang bergumul dalam realitas kehidupan mereka. Mereka bergumul dengan kemiskinan, penderitaan, ketidakadilan, ketidaksetiaan, bahkan Yesus berjumpa dengan para pemimpin kelompok religius. Melalui blusukan, Yesus kemudian menawarkan &amp;quot;pelayanan&amp;quot; yang sesuai dengan pergumulan warga yang dijumpai. Di sinilah kekuatan buku ini. Blusukan adalah salah satu pendekatan untuk memahami &amp;quot;misteri Kerajaan Allah&amp;quot;.&lt;/p&gt;</t>
        </is>
      </c>
      <c r="Y1775" s="262" t="n">
        <v>78000</v>
      </c>
      <c r="Z1775" s="226" t="n"/>
      <c r="AA1775" s="241">
        <f>Y2375*Z2375</f>
        <v/>
      </c>
      <c r="AB1775" s="237" t="inlineStr">
        <is>
          <t>4db5ccd6-2ffe-4ef3-90fb-3b8cc2d65a87</t>
        </is>
      </c>
    </row>
    <row r="1776" ht="15" customHeight="1" s="283">
      <c r="A1776" s="109" t="n">
        <v>2367</v>
      </c>
      <c r="B1776" s="222">
        <f>HYPERLINK("https://mocostore.moco.co.id/catalog/"&amp;AB2376,"Klik Disini")</f>
        <v/>
      </c>
      <c r="C1776" s="223" t="inlineStr">
        <is>
          <t>Bahaya Kekurangan Vitamin D</t>
        </is>
      </c>
      <c r="D1776" s="223" t="inlineStr">
        <is>
          <t>Terutama pada Wanita Usia Subur</t>
        </is>
      </c>
      <c r="E1776" s="223" t="inlineStr">
        <is>
          <t>Betty Yosephin Simanjuntak &amp; Nur Elly</t>
        </is>
      </c>
      <c r="F1776" s="223" t="inlineStr">
        <is>
          <t>978-623-6822-40-1</t>
        </is>
      </c>
      <c r="G1776" s="223" t="inlineStr">
        <is>
          <t>978-623-6822-41-8</t>
        </is>
      </c>
      <c r="H1776" s="223" t="inlineStr">
        <is>
          <t>Kesehatan</t>
        </is>
      </c>
      <c r="I1776" s="258" t="inlineStr">
        <is>
          <t>Perguruan Tinggi</t>
        </is>
      </c>
      <c r="J1776" s="186" t="inlineStr">
        <is>
          <t>009.24</t>
        </is>
      </c>
      <c r="K1776" s="223" t="inlineStr">
        <is>
          <t>Edisi Ke-1</t>
        </is>
      </c>
      <c r="L1776" s="223" t="n"/>
      <c r="M1776" s="259" t="inlineStr">
        <is>
          <t>Tidak Tersedia</t>
        </is>
      </c>
      <c r="N1776" s="223" t="inlineStr">
        <is>
          <t>Indonesia</t>
        </is>
      </c>
      <c r="O1776" s="223" t="inlineStr">
        <is>
          <t>Bukan fiksi</t>
        </is>
      </c>
      <c r="P1776" s="260" t="n">
        <v>2022</v>
      </c>
      <c r="Q1776" s="260" t="n">
        <v>2022</v>
      </c>
      <c r="R1776" s="223" t="inlineStr">
        <is>
          <t>Rapha Publishing</t>
        </is>
      </c>
      <c r="S1776" s="223" t="inlineStr">
        <is>
          <t>Andi Offset CV</t>
        </is>
      </c>
      <c r="T1776" s="223" t="inlineStr">
        <is>
          <t>Lokal</t>
        </is>
      </c>
      <c r="U1776" s="261" t="n">
        <v>130</v>
      </c>
      <c r="V1776" s="86" t="inlineStr">
        <is>
          <t>pdf</t>
        </is>
      </c>
      <c r="W1776" s="223" t="inlineStr">
        <is>
          <t>6.5 MB</t>
        </is>
      </c>
      <c r="X1776" s="225" t="inlineStr">
        <is>
          <t>&lt;p&gt;Vitamin D merupakan vitamin yang dapat diproduksi oleh tubuh melalui bantuan sinar matahari. Banyak penelitian yang telah mengeksplorasi manfaat vitamin D untuk berbagai penyakit pada semua kelompok usia termasuk Wanita Usia Subur (WUS). Meskipun di daerah tropis, yang sepanjang tahun mendapatkan sinar matahari ditemukan prevelensi kekurangan Vitamin D pada WUS cukup tinggi. Kondisi ini diperparah oleh sumber vitamin D yang berasal dari makanan secara alami sangat terbatas. Buku ini mengupas bahaya-bahaya yang dapat terjadi akibat kekurangan vitamin D pada WUS, di antaranya gangguan pada kesehatan tulang, ketidaknormalan profil lipid yang beresiko terhadap peningkatan tekanan darah, LDI (kolesterol jahat), definisi vitamin D pada bayi sebagai akibat dari ibu selama hamil mengalami kekurangan vitamin D, dan bahaya lainnya. Diharapkan buku ini dapat memberikan pemahaman tentang pentingnya vitamin D dan pembaca dapat melakukan upaya pencegahan definisi vitamin ini agar terhindar dari risiko bahaya kekurangan vitamin D.&lt;/p&gt;</t>
        </is>
      </c>
      <c r="Y1776" s="262" t="n">
        <v>59000</v>
      </c>
      <c r="Z1776" s="226" t="n"/>
      <c r="AA1776" s="241">
        <f>Y2376*Z2376</f>
        <v/>
      </c>
      <c r="AB1776" s="237" t="inlineStr">
        <is>
          <t>9087f483-8eca-4edc-a04f-20ae25b83410</t>
        </is>
      </c>
    </row>
    <row r="1777" ht="15" customHeight="1" s="283">
      <c r="A1777" s="109" t="n">
        <v>2368</v>
      </c>
      <c r="B1777" s="222">
        <f>HYPERLINK("https://mocostore.moco.co.id/catalog/"&amp;AB2377,"Klik Disini")</f>
        <v/>
      </c>
      <c r="C1777" s="223" t="inlineStr">
        <is>
          <t>Mudah Membuat Materi Online Learning</t>
        </is>
      </c>
      <c r="D1777" s="223" t="n"/>
      <c r="E1777" s="223" t="inlineStr">
        <is>
          <t>Harry B. Santoso, Fadly Adrian, Panca O. Hadi Putra</t>
        </is>
      </c>
      <c r="F1777" s="223" t="inlineStr">
        <is>
          <t>978-623-01-2924-7</t>
        </is>
      </c>
      <c r="G1777" s="223" t="inlineStr">
        <is>
          <t>978-623-01-2925-4</t>
        </is>
      </c>
      <c r="H1777" s="223" t="inlineStr">
        <is>
          <t>Komputer &amp; Internet</t>
        </is>
      </c>
      <c r="I1777" s="258" t="inlineStr">
        <is>
          <t>Perguruan Tinggi</t>
        </is>
      </c>
      <c r="J1777" s="186" t="inlineStr">
        <is>
          <t>009.05</t>
        </is>
      </c>
      <c r="K1777" s="223" t="inlineStr">
        <is>
          <t>Edisi Ke-1</t>
        </is>
      </c>
      <c r="L1777" s="264" t="n"/>
      <c r="M1777" s="265" t="inlineStr">
        <is>
          <t>Tidak Tersedia</t>
        </is>
      </c>
      <c r="N1777" s="223" t="inlineStr">
        <is>
          <t>Indonesia</t>
        </is>
      </c>
      <c r="O1777" s="223" t="inlineStr">
        <is>
          <t>Bukan fiksi</t>
        </is>
      </c>
      <c r="P1777" s="260" t="n">
        <v>2022</v>
      </c>
      <c r="Q1777" s="260" t="n">
        <v>2022</v>
      </c>
      <c r="R1777" s="223" t="inlineStr">
        <is>
          <t>Penerbit Andi</t>
        </is>
      </c>
      <c r="S1777" s="223" t="inlineStr">
        <is>
          <t>Andi Offset CV</t>
        </is>
      </c>
      <c r="T1777" s="223" t="inlineStr">
        <is>
          <t>Lokal</t>
        </is>
      </c>
      <c r="U1777" s="261" t="n">
        <v>306</v>
      </c>
      <c r="V1777" s="86" t="inlineStr">
        <is>
          <t>pdf</t>
        </is>
      </c>
      <c r="W1777" s="223" t="inlineStr">
        <is>
          <t>13.1 MB</t>
        </is>
      </c>
      <c r="X1777" s="225" t="inlineStr">
        <is>
          <t>&lt;p&gt;Saat Ini Pembelajaran Daring (Online Learning) Sudah Berjalan Di Negeri Kita. Perkembangan Tersebut Tentu Saja Perlu Kita Syukuri Bersama. Berbagai Inisiatif Telah Dilakukan Tidak Hanya Di Level Kementerian, Tetapi Juga Di Tingkat Pendidikan Tinggi, Hingga Pendidikan Dasar Dan Menengah. Khusus Di Pendidikan Tinggi, Sudah Ada Inisiatif Dari Pimpinan Untuk Membuat Surat Keputusan Yang Dapat Memayungi Berbagai Kegiatan Yang Dilakukan Di Universitas Bahkan Ditingkat Fakultas Dan Program Studi. Kementerian Riset, Teknologi, Dan Pendidikan Tinggi (Kemenristekdikti Sendiri Juga Memiliki Program Sistem Pembelajaran Daring Indonesia (Spada) Dan Menyediakan Hibah Pengembangan Open Course Ware Dan Open Contents Untuk Mendorong Para Dosen Berpartisipasi Dalam Pembelajaran Daring.Buku Mudah Membuat Materi Online Learning Ini Berisi Tentang Pengantar Pembelajaran Daring, Learner-Centered Content, Proses Pengembangan Materi, Pemilihan Dan Pemanfaatan Authoring Tools, Dan Integrasi Materi Ajar Dengan Online Learning Platforms. Semoga Dengan Adanya Buku Ini Dapat Membantu Kebutuhan Para Pembaca Untuk Mempermudah Membuat Materi Online Learning.&lt;/p&gt;</t>
        </is>
      </c>
      <c r="Y1777" s="262" t="n">
        <v>80000</v>
      </c>
      <c r="Z1777" s="226" t="n"/>
      <c r="AA1777" s="241">
        <f>Y2377*Z2377</f>
        <v/>
      </c>
      <c r="AB1777" s="237" t="inlineStr">
        <is>
          <t>4552672d-dd51-49df-8ce5-5a3736a4cafa</t>
        </is>
      </c>
    </row>
    <row r="1778" ht="15" customHeight="1" s="283">
      <c r="A1778" s="109" t="n">
        <v>2370</v>
      </c>
      <c r="B1778" s="222">
        <f>HYPERLINK("https://mocostore.moco.co.id/catalog/"&amp;AB2379,"Klik Disini")</f>
        <v/>
      </c>
      <c r="C1778" s="223" t="inlineStr">
        <is>
          <t>Panduan lengkap robot operating system (ROS)</t>
        </is>
      </c>
      <c r="D1778" s="223" t="n"/>
      <c r="E1778" s="223" t="inlineStr">
        <is>
          <t>Abdul Jalil</t>
        </is>
      </c>
      <c r="F1778" s="223" t="inlineStr">
        <is>
          <t>978-623-01-2675-8</t>
        </is>
      </c>
      <c r="G1778" s="223" t="inlineStr">
        <is>
          <t>978-623-01-2676-5</t>
        </is>
      </c>
      <c r="H1778" s="223" t="inlineStr">
        <is>
          <t>Agama Kristen</t>
        </is>
      </c>
      <c r="I1778" s="258" t="inlineStr">
        <is>
          <t>Perguruan Tinggi</t>
        </is>
      </c>
      <c r="J1778" s="186" t="inlineStr">
        <is>
          <t>009.16</t>
        </is>
      </c>
      <c r="K1778" s="223" t="inlineStr">
        <is>
          <t>Edisi Ke-1</t>
        </is>
      </c>
      <c r="L1778" s="264" t="n"/>
      <c r="M1778" s="265" t="inlineStr">
        <is>
          <t>Tidak Tersedia</t>
        </is>
      </c>
      <c r="N1778" s="223" t="inlineStr">
        <is>
          <t>Indonesia</t>
        </is>
      </c>
      <c r="O1778" s="223" t="inlineStr">
        <is>
          <t>Bukan fiksi</t>
        </is>
      </c>
      <c r="P1778" s="260" t="n">
        <v>2022</v>
      </c>
      <c r="Q1778" s="260" t="n">
        <v>2022</v>
      </c>
      <c r="R1778" s="223" t="inlineStr">
        <is>
          <t>Penerbit Andi</t>
        </is>
      </c>
      <c r="S1778" s="223" t="inlineStr">
        <is>
          <t>Andi Offset CV</t>
        </is>
      </c>
      <c r="T1778" s="223" t="inlineStr">
        <is>
          <t>Lokal</t>
        </is>
      </c>
      <c r="U1778" s="261" t="n">
        <v>446</v>
      </c>
      <c r="V1778" s="86" t="inlineStr">
        <is>
          <t>pdf</t>
        </is>
      </c>
      <c r="W1778" s="223" t="inlineStr">
        <is>
          <t>8.5 MB</t>
        </is>
      </c>
      <c r="X1778" s="225" t="inlineStr">
        <is>
          <t>&lt;p&gt;Konsep &amp;amp; Arsitektur Robot Operating System (Ros)Perintah Dasar Linux &amp;amp;Rostutorial Penggunaan Rospengontrolan Perangkat Menggunakan Ros Dan Arduinorobot Operating System (Ros) Merupakan Sebuah Meta-Operating System Robot Bersifatopen Source Yang Di Dalamnya Terdapat Perangkat Lunak Tools, Library, Dan Package Yangdapat Digunakan Untuk Pemrograman Robot. Buku Ini Dapat Menjadi Panduan Bagipembaca Yang Ingin Mempelajari Dunia Robot Lebih Dalam Lagi, Khususnya Pengembanganperangkat Lunak Robot.Adapun Materi Dalam Buku Ini Terbagi Dalam 6 Bab Yang Meliputipengenalan Dasar Robot Operating System (Ros)Cara Dan Teknik Penginstalan Ros Yaitu Ros Melodic Moreniakonsep Dan Arsitektur Rospengenalan Perintah-Perintah Dasar Linux Dan Perintah Dasar Pengoperasian Rosberbasis Command Line Interface (Cli)Teknik Dasar Pengoperasian Rospraktik Pengaplikasian Cara Mengontrol Perangkat Keras Menggunakan Ros Danarduinobuku Ini Juga Dilengkapi Dengan Materi Pendukung Yang Dapat Diunduh Melalui Qr Codepada Sampul Buku Yang Berisi:Perintah Dasar Penginstalan Ros Melodic Morenia.Perangkat Lunak Ros Lengkap Dengan Workspace, Package, Dan Node.Perangkat Lunak Pengontrolan Perangkat Keras Menggunakan Ros Dan Arduino.&lt;/p&gt;</t>
        </is>
      </c>
      <c r="Y1778" s="262" t="n">
        <v>154000</v>
      </c>
      <c r="Z1778" s="226" t="n"/>
      <c r="AA1778" s="241">
        <f>Y2379*Z2379</f>
        <v/>
      </c>
      <c r="AB1778" s="237" t="inlineStr">
        <is>
          <t>c97fd020-246d-450c-84d0-4b49f6e0fdfd</t>
        </is>
      </c>
    </row>
    <row r="1779" ht="15" customHeight="1" s="283">
      <c r="A1779" s="109" t="n">
        <v>2371</v>
      </c>
      <c r="B1779" s="222">
        <f>HYPERLINK("https://mocostore.moco.co.id/catalog/"&amp;AB2380,"Klik Disini")</f>
        <v/>
      </c>
      <c r="C1779" s="223" t="inlineStr">
        <is>
          <t>Bangkitnya Bapa Generasi, Lahirnya Generasi Bapa</t>
        </is>
      </c>
      <c r="D1779" s="223" t="n"/>
      <c r="E1779" s="223" t="inlineStr">
        <is>
          <t>Budi Abdi Patra</t>
        </is>
      </c>
      <c r="F1779" s="223" t="n"/>
      <c r="G1779" s="223" t="inlineStr">
        <is>
          <t>978-623-314-221-2</t>
        </is>
      </c>
      <c r="H1779" s="223" t="inlineStr">
        <is>
          <t>Agama Kristen</t>
        </is>
      </c>
      <c r="I1779" s="258" t="inlineStr">
        <is>
          <t>Perguruan Tinggi</t>
        </is>
      </c>
      <c r="J1779" s="186" t="inlineStr">
        <is>
          <t>009.16</t>
        </is>
      </c>
      <c r="K1779" s="223" t="inlineStr">
        <is>
          <t>Edisi Ke-1</t>
        </is>
      </c>
      <c r="L1779" s="264" t="n"/>
      <c r="M1779" s="265" t="inlineStr">
        <is>
          <t>Tidak Tersedia</t>
        </is>
      </c>
      <c r="N1779" s="223" t="inlineStr">
        <is>
          <t>Indonesia</t>
        </is>
      </c>
      <c r="O1779" s="223" t="inlineStr">
        <is>
          <t>Bukan fiksi</t>
        </is>
      </c>
      <c r="P1779" s="260" t="inlineStr">
        <is>
          <t>Tidak Tersedia</t>
        </is>
      </c>
      <c r="Q1779" s="260" t="n">
        <v>2022</v>
      </c>
      <c r="R1779" s="223" t="inlineStr">
        <is>
          <t>PBMR Andi</t>
        </is>
      </c>
      <c r="S1779" s="223" t="inlineStr">
        <is>
          <t>Andi Offset CV</t>
        </is>
      </c>
      <c r="T1779" s="223" t="inlineStr">
        <is>
          <t>Lokal</t>
        </is>
      </c>
      <c r="U1779" s="261" t="n">
        <v>123</v>
      </c>
      <c r="V1779" s="86" t="inlineStr">
        <is>
          <t>pdf</t>
        </is>
      </c>
      <c r="W1779" s="223" t="inlineStr">
        <is>
          <t>3.3 MB</t>
        </is>
      </c>
      <c r="X1779" s="225" t="inlineStr">
        <is>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&amp;quot;Saya tidak dilahirkan sebagai pemimpin&amp;quot;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ini.&lt;/p&gt;</t>
        </is>
      </c>
      <c r="Y1779" s="262" t="n">
        <v>39000</v>
      </c>
      <c r="Z1779" s="226" t="n"/>
      <c r="AA1779" s="241">
        <f>Y2380*Z2380</f>
        <v/>
      </c>
      <c r="AB1779" s="237" t="inlineStr">
        <is>
          <t>ea1379a3-83e2-404a-b8db-9ea17e938239</t>
        </is>
      </c>
    </row>
    <row r="1780" ht="15" customHeight="1" s="283">
      <c r="A1780" s="109" t="n">
        <v>2374</v>
      </c>
      <c r="B1780" s="222">
        <f>HYPERLINK("https://mocostore.moco.co.id/catalog/"&amp;AB2383,"Klik Disini")</f>
        <v/>
      </c>
      <c r="C1780" s="223" t="inlineStr">
        <is>
          <t>Panduan Lengkap Teori dan Praktik Arduino</t>
        </is>
      </c>
      <c r="D1780" s="223" t="inlineStr">
        <is>
          <t>Berbasis IoT Industry 4.0</t>
        </is>
      </c>
      <c r="E1780" s="223" t="inlineStr">
        <is>
          <t>Oscar Rachman</t>
        </is>
      </c>
      <c r="F1780" s="223" t="inlineStr">
        <is>
          <t>978-623-01-2449-5</t>
        </is>
      </c>
      <c r="G1780" s="223" t="inlineStr">
        <is>
          <t>978-623-01-2450-1</t>
        </is>
      </c>
      <c r="H1780" s="223" t="inlineStr">
        <is>
          <t>Pemograman</t>
        </is>
      </c>
      <c r="I1780" s="258" t="inlineStr">
        <is>
          <t>Perguruan Tinggi</t>
        </is>
      </c>
      <c r="J1780" s="186" t="inlineStr">
        <is>
          <t>009.05</t>
        </is>
      </c>
      <c r="K1780" s="223" t="inlineStr">
        <is>
          <t>Edisi Ke-1</t>
        </is>
      </c>
      <c r="L1780" s="223" t="n"/>
      <c r="M1780" s="259" t="inlineStr">
        <is>
          <t>Tidak Tersedia</t>
        </is>
      </c>
      <c r="N1780" s="223" t="inlineStr">
        <is>
          <t>Indonesia</t>
        </is>
      </c>
      <c r="O1780" s="223" t="inlineStr">
        <is>
          <t>Bukan fiksi</t>
        </is>
      </c>
      <c r="P1780" s="260" t="n">
        <v>2022</v>
      </c>
      <c r="Q1780" s="260" t="n">
        <v>2022</v>
      </c>
      <c r="R1780" s="223" t="inlineStr">
        <is>
          <t>Penerbit Andi</t>
        </is>
      </c>
      <c r="S1780" s="223" t="inlineStr">
        <is>
          <t>Andi Offset CV</t>
        </is>
      </c>
      <c r="T1780" s="223" t="inlineStr">
        <is>
          <t>Lokal</t>
        </is>
      </c>
      <c r="U1780" s="261" t="n">
        <v>194</v>
      </c>
      <c r="V1780" s="86" t="inlineStr">
        <is>
          <t>pdf</t>
        </is>
      </c>
      <c r="W1780" s="223" t="inlineStr">
        <is>
          <t>9.5 MB</t>
        </is>
      </c>
      <c r="X1780" s="225" t="inlineStr">
        <is>
          <t>&lt;p&gt;Dalam era Industri 4.0 ini pengetahuan teknologi Internet of Things (IoT) sudah merupakan hal yang harus dikuasal. Buku ini sengaja penulis buat guna dapat membantu bagi kalangan guru dan siswa SMK khususnya Jurusan Teknik Komputer Jaringan (TKJ) dan Jurusan Rekayasa Perangkat Lunak (RPL) yang akan mulai belajar serta tertarik terhadap pemanfaatan microcontroller ke dalam teknologi loT secara praktis. Hal ini dimungkinkan, karena untuk perangkat lunak maupun perangkat kerasnya relatif sangat mudah didapat serta sangat mudah untuk dapat dipelajarinya.&lt;br /&gt;
 Dalam buku ini akan dikupas secara praktis bagaimana teknik mempraktikkan dan memanfaatkan beberapa sensor yang dapat dikontrol oleh IDE Arduino.&lt;br /&gt;
 Adapun materi dan praktik yang ada dalam buku ini adalah:&lt;br /&gt;
 - Memahami dasar cari cara kerja komponen elektronika yang akan dipraktikkan.&lt;br /&gt;
 - Memahami cara kerja dari Microcontroller secara umum.&lt;br /&gt;
 - Memahami dan mengetahui cara kerja dari IDE Arduino.&lt;br /&gt;
 - Praktikum teknik menyalakan dan mematikan LED.&lt;br /&gt;
 - Praktikum teknik menyalakan dan mematikan Motor DC.&lt;br /&gt;
 - Praktikum teknik menyalakan dan mematikan bunyi speaker.&lt;br /&gt;
 - Praktikum teknik mengaktifkan Push Button.&lt;br /&gt;
 - Praktikum teknik membuat Automatic Lighting System Sensor Cahaya.&lt;br /&gt;
 - Praktikum teknik mengukur suhu.&lt;br /&gt;
 - Praktikum teknik menampilkan text pada LCD (16x2) 12c.&lt;br /&gt;
 - Praktikum teknik On-Off LED dengan Bluetooth HC-05.&lt;br /&gt;
 - Praktikum loT pemonitoran suhu dengan WeMos D1 Mini dengan bantuan Thingspeaks.&lt;/p&gt;</t>
        </is>
      </c>
      <c r="Y1780" s="262" t="n">
        <v>64000</v>
      </c>
      <c r="Z1780" s="226" t="n"/>
      <c r="AA1780" s="241">
        <f>Y2383*Z2383</f>
        <v/>
      </c>
      <c r="AB1780" s="237" t="inlineStr">
        <is>
          <t>9e8cd04b-8040-4c64-89fc-eecda9acc1b4</t>
        </is>
      </c>
    </row>
    <row r="1781" ht="15" customHeight="1" s="283">
      <c r="A1781" s="109" t="n">
        <v>2375</v>
      </c>
      <c r="B1781" s="222">
        <f>HYPERLINK("https://mocostore.moco.co.id/catalog/"&amp;AB2384,"Klik Disini")</f>
        <v/>
      </c>
      <c r="C1781" s="223" t="inlineStr">
        <is>
          <t>Panduan lengkap elektronika daya menggunakan multisim</t>
        </is>
      </c>
      <c r="D1781" s="223" t="n"/>
      <c r="E1781" s="223" t="inlineStr">
        <is>
          <t>Muhammad Syahwil, S.T., M.T.</t>
        </is>
      </c>
      <c r="F1781" s="223" t="inlineStr">
        <is>
          <t>978-623-01-2809-7</t>
        </is>
      </c>
      <c r="G1781" s="223" t="inlineStr">
        <is>
          <t>978-623-01-2810-3</t>
        </is>
      </c>
      <c r="H1781" s="223" t="inlineStr">
        <is>
          <t>Sains &amp; Teknologi</t>
        </is>
      </c>
      <c r="I1781" s="258" t="inlineStr">
        <is>
          <t>Perguruan Tinggi</t>
        </is>
      </c>
      <c r="J1781" s="186" t="inlineStr">
        <is>
          <t>009.22</t>
        </is>
      </c>
      <c r="K1781" s="223" t="inlineStr">
        <is>
          <t>Edisi Ke-1</t>
        </is>
      </c>
      <c r="L1781" s="223" t="n"/>
      <c r="M1781" s="259" t="inlineStr">
        <is>
          <t>Tidak Tersedia</t>
        </is>
      </c>
      <c r="N1781" s="223" t="inlineStr">
        <is>
          <t>Indonesia</t>
        </is>
      </c>
      <c r="O1781" s="223" t="inlineStr">
        <is>
          <t>Bukan fiksi</t>
        </is>
      </c>
      <c r="P1781" s="260" t="n">
        <v>2022</v>
      </c>
      <c r="Q1781" s="260" t="n">
        <v>2022</v>
      </c>
      <c r="R1781" s="223" t="inlineStr">
        <is>
          <t>Penerbit Andi</t>
        </is>
      </c>
      <c r="S1781" s="223" t="inlineStr">
        <is>
          <t>Andi Offset CV</t>
        </is>
      </c>
      <c r="T1781" s="223" t="inlineStr">
        <is>
          <t>Lokal</t>
        </is>
      </c>
      <c r="U1781" s="261" t="n">
        <v>350</v>
      </c>
      <c r="V1781" s="86" t="inlineStr">
        <is>
          <t>pdf</t>
        </is>
      </c>
      <c r="W1781" s="223" t="inlineStr">
        <is>
          <t>15.1 MB</t>
        </is>
      </c>
      <c r="X1781" s="225" t="inlineStr">
        <is>
          <t>&lt;p&gt;Buku ini menuntun pembaca untuk mudah memahami rangkaian dasar dan prinsip-prinsip elektronika daya melalui simulasi Multisim. Multisim merupakan salah satu software aplikasi yang dikembangkan oleh National Instrument yang berfungsi untuk menggambar dan mensimulasikan prilaku rangkaian elektronika baik analog dan digital. Multisim sangat membantu dalam pembelajaran, analisis, perancangan, prototyping, pengujian rangkaian listrik dan elektronika serta memberikan kemudahan dalam desain PCB (Printed Circuit Board). Dengan dukungan library yang up-to-date, software ini mencakup cukup banyak jenis komponen yang ada dipasaran, sehingga kita bisa membuat kombinasi desain rangkaian yang hampir tak terbatas.&lt;br /&gt;
 &lt;br /&gt;
 Sajian dan fokus bahasan buku ini mencakup dasar-dasar teori dan simulasi rangkaian elektronika daya diantaranya berbagai topologi rangkaian konverter ac-dc (penyearah), rangkaian konverter ac-ac (pengendali tegangan ac) dan rangkaian konverter dc-ac (inverter), satu fasa dan tiga fasa. Langkah-langkah simulasi rangkaian tersebut dibuat secara sistematis, detail dan step by step sehingga pembaca bisa menguasai materi dengan cepat.&lt;/p&gt;</t>
        </is>
      </c>
      <c r="Y1781" s="262" t="n">
        <v>128000</v>
      </c>
      <c r="Z1781" s="226" t="n"/>
      <c r="AA1781" s="241">
        <f>Y2384*Z2384</f>
        <v/>
      </c>
      <c r="AB1781" s="237" t="inlineStr">
        <is>
          <t>53f2ea83-f4e7-4585-8c60-793f88d4bb1f</t>
        </is>
      </c>
    </row>
    <row r="1782" ht="15" customHeight="1" s="283">
      <c r="A1782" s="109" t="n">
        <v>2376</v>
      </c>
      <c r="B1782" s="222">
        <f>HYPERLINK("https://mocostore.moco.co.id/catalog/"&amp;AB2385,"Klik Disini")</f>
        <v/>
      </c>
      <c r="C1782" s="223" t="inlineStr">
        <is>
          <t>Bebaskan Aku dari Alergi</t>
        </is>
      </c>
      <c r="D1782" s="223" t="inlineStr">
        <is>
          <t>Panduan Ortu Kekinian Vol. 2</t>
        </is>
      </c>
      <c r="E1782" s="223" t="inlineStr">
        <is>
          <t>dr. Vicka Farah Diba M.Sc., Sp. A</t>
        </is>
      </c>
      <c r="F1782" s="223" t="inlineStr">
        <is>
          <t>978-623-98307-6-2</t>
        </is>
      </c>
      <c r="G1782" s="223" t="inlineStr">
        <is>
          <t>978-623-98307-9-3</t>
        </is>
      </c>
      <c r="H1782" s="223" t="inlineStr">
        <is>
          <t>Kesehatan</t>
        </is>
      </c>
      <c r="I1782" s="258" t="inlineStr">
        <is>
          <t>Perguruan Tinggi</t>
        </is>
      </c>
      <c r="J1782" s="186" t="inlineStr">
        <is>
          <t>009.24</t>
        </is>
      </c>
      <c r="K1782" s="223" t="inlineStr">
        <is>
          <t>Edisi Ke-1</t>
        </is>
      </c>
      <c r="L1782" s="223" t="n"/>
      <c r="M1782" s="259" t="inlineStr">
        <is>
          <t>Jilid 2</t>
        </is>
      </c>
      <c r="N1782" s="223" t="inlineStr">
        <is>
          <t>Indonesia</t>
        </is>
      </c>
      <c r="O1782" s="223" t="inlineStr">
        <is>
          <t>Bukan fiksi</t>
        </is>
      </c>
      <c r="P1782" s="260" t="n">
        <v>2022</v>
      </c>
      <c r="Q1782" s="260" t="n">
        <v>2022</v>
      </c>
      <c r="R1782" s="223" t="inlineStr">
        <is>
          <t>Rumah Baca</t>
        </is>
      </c>
      <c r="S1782" s="223" t="inlineStr">
        <is>
          <t>Andi Offset CV</t>
        </is>
      </c>
      <c r="T1782" s="223" t="inlineStr">
        <is>
          <t>Lokal</t>
        </is>
      </c>
      <c r="U1782" s="261" t="n">
        <v>98</v>
      </c>
      <c r="V1782" s="86" t="inlineStr">
        <is>
          <t>pdf</t>
        </is>
      </c>
      <c r="W1782" s="223" t="inlineStr">
        <is>
          <t>24.9 MB</t>
        </is>
      </c>
      <c r="X1782" s="225" t="inlineStr">
        <is>
          <t>&lt;p&gt;Seorang anak bisa sembuh atau terbebas dari gejala alergi bila kita memiliki kemampuan mengenali gejala alergi, kemampuan mendeteksi anak kita alergi terhadap apa, dan kemampuan mengontrol alergen penyebabnya. Buku Panduan Ortu Kekinian Vol.2 : Bebaskan Aku dari Alergi ditulis oleh Dokter Spesialis Anak dan direview oleh Dokter Konsultan Alergi Imunologi Buku ini wajib dibaca bagi orangtua yang ingin memahami mengenai alergi dan usaha pencegahan alergi anak pada periode emas perkembangannya.&lt;/p&gt;</t>
        </is>
      </c>
      <c r="Y1782" s="262" t="n">
        <v>79000</v>
      </c>
      <c r="Z1782" s="226" t="n"/>
      <c r="AA1782" s="241">
        <f>Y2385*Z2385</f>
        <v/>
      </c>
      <c r="AB1782" s="237" t="inlineStr">
        <is>
          <t>68ec9ab2-1652-4d9c-b78d-c46e9728a6a1</t>
        </is>
      </c>
    </row>
    <row r="1783" ht="15" customHeight="1" s="283">
      <c r="A1783" s="109" t="n">
        <v>2378</v>
      </c>
      <c r="B1783" s="222">
        <f>HYPERLINK("https://mocostore.moco.co.id/catalog/"&amp;AB2387,"Klik Disini")</f>
        <v/>
      </c>
      <c r="C1783" s="223" t="inlineStr">
        <is>
          <t>Belajar Mudah Hiragana dan Katakana</t>
        </is>
      </c>
      <c r="D1783" s="223" t="inlineStr">
        <is>
          <t>Cepat Membaca dan Menulis Hiragana</t>
        </is>
      </c>
      <c r="E1783" s="223" t="inlineStr">
        <is>
          <t>Munawaroh</t>
        </is>
      </c>
      <c r="F1783" s="223" t="inlineStr">
        <is>
          <t>978-623-8186-01-3</t>
        </is>
      </c>
      <c r="G1783" s="223" t="inlineStr">
        <is>
          <t>978-623-8186-00-6</t>
        </is>
      </c>
      <c r="H1783" s="223" t="inlineStr">
        <is>
          <t>Bahasa</t>
        </is>
      </c>
      <c r="I1783" s="258" t="inlineStr">
        <is>
          <t>Perguruan Tinggi</t>
        </is>
      </c>
      <c r="J1783" s="186" t="inlineStr">
        <is>
          <t>009.19</t>
        </is>
      </c>
      <c r="K1783" s="223" t="inlineStr">
        <is>
          <t>Edisi Ke-1</t>
        </is>
      </c>
      <c r="L1783" s="223" t="n"/>
      <c r="M1783" s="259" t="inlineStr">
        <is>
          <t>Tidak Tersedia</t>
        </is>
      </c>
      <c r="N1783" s="223" t="inlineStr">
        <is>
          <t>Indonesia</t>
        </is>
      </c>
      <c r="O1783" s="223" t="inlineStr">
        <is>
          <t>Bukan fiksi</t>
        </is>
      </c>
      <c r="P1783" s="260" t="n">
        <v>2023</v>
      </c>
      <c r="Q1783" s="260" t="n">
        <v>2023</v>
      </c>
      <c r="R1783" s="223" t="inlineStr">
        <is>
          <t>Pustaka Referensi</t>
        </is>
      </c>
      <c r="S1783" s="223" t="inlineStr">
        <is>
          <t>Andi Offset CV</t>
        </is>
      </c>
      <c r="T1783" s="223" t="inlineStr">
        <is>
          <t>Lokal</t>
        </is>
      </c>
      <c r="U1783" s="261" t="n">
        <v>130</v>
      </c>
      <c r="V1783" s="86" t="inlineStr">
        <is>
          <t>pdf</t>
        </is>
      </c>
      <c r="W1783" s="223" t="inlineStr">
        <is>
          <t>5.4 MB</t>
        </is>
      </c>
      <c r="X1783" s="225" t="inlineStr">
        <is>
          <t>&lt;p&gt;&amp;quot;Kamu suka dengan semua yang berbau Jepang? Budaya, bahasa, karakter, pendidikan dan lain-lain? Nah, sebelum mengenali semua hal itu, ayo kita mengenali terlebih dahulu hurufnya. Huruf Jepang itu unik dan menarik untuk dipelajari. Di buku Mari Menulis Hiragana &amp;amp; Katakana kamu akan banyak tahu tentang asal mula huruf Hiragana dan Katakana tercipta, cara penulisan, cara membaca dan latihan-latihan yang menarik. Buku Belajar Mudah Hiragana &amp;amp; Katakana adalah panduan utama yang harus dimiliki dalam koleksi buku-buku Anda dalam belajar bahasa Jepang untuk pemula. Buku ini menyajikan hal-hal yang menarik untuk dimiliki segera karena semua yang Anda butuhkan cukup ada dalam satu buku ini.&amp;nbsp;&lt;br /&gt;
 Mari kita mengenal huruf Hiragana dan Katakana lebih dekat lagi, agar kita pandai dan mahir dalam menguasai huruf Jepang dengan beragam exercise, melatih kita cepat menguasai huruf Jepang dengan cepat! Semangat berlatih dan berkarya!&amp;quot;&lt;/p&gt;</t>
        </is>
      </c>
      <c r="Y1783" s="262" t="n">
        <v>59000</v>
      </c>
      <c r="Z1783" s="226" t="n"/>
      <c r="AA1783" s="241">
        <f>Y2387*Z2387</f>
        <v/>
      </c>
      <c r="AB1783" s="237" t="inlineStr">
        <is>
          <t>f7030145-8bd2-47bb-9a99-ffa68ebdfed9</t>
        </is>
      </c>
    </row>
    <row r="1784" ht="15" customHeight="1" s="283">
      <c r="A1784" s="109" t="n">
        <v>2379</v>
      </c>
      <c r="B1784" s="222">
        <f>HYPERLINK("https://mocostore.moco.co.id/catalog/"&amp;AB2388,"Klik Disini")</f>
        <v/>
      </c>
      <c r="C1784" s="223" t="inlineStr">
        <is>
          <t>Nutrisi dan Diabetes</t>
        </is>
      </c>
      <c r="D1784" s="223" t="inlineStr">
        <is>
          <t>Mencegah Diabetes, dengan Nutrisi Tepat</t>
        </is>
      </c>
      <c r="E1784" s="223" t="inlineStr">
        <is>
          <t>Yohanes Sunardi</t>
        </is>
      </c>
      <c r="F1784" s="223" t="inlineStr">
        <is>
          <t>978-623-6822-47-0</t>
        </is>
      </c>
      <c r="G1784" s="223" t="inlineStr">
        <is>
          <t>978-623-6822-46-3</t>
        </is>
      </c>
      <c r="H1784" s="223" t="inlineStr">
        <is>
          <t>Kesehatan &amp; Kecantikan</t>
        </is>
      </c>
      <c r="I1784" s="258" t="inlineStr">
        <is>
          <t>Perguruan Tinggi</t>
        </is>
      </c>
      <c r="J1784" s="186" t="inlineStr">
        <is>
          <t>009.24</t>
        </is>
      </c>
      <c r="K1784" s="223" t="inlineStr">
        <is>
          <t>Edisi Ke-1</t>
        </is>
      </c>
      <c r="L1784" s="223" t="n"/>
      <c r="M1784" s="259" t="inlineStr">
        <is>
          <t>Tidak Tersedia</t>
        </is>
      </c>
      <c r="N1784" s="223" t="inlineStr">
        <is>
          <t>Indonesia</t>
        </is>
      </c>
      <c r="O1784" s="223" t="inlineStr">
        <is>
          <t>Bukan fiksi</t>
        </is>
      </c>
      <c r="P1784" s="260" t="n">
        <v>2022</v>
      </c>
      <c r="Q1784" s="260" t="n">
        <v>2022</v>
      </c>
      <c r="R1784" s="223" t="inlineStr">
        <is>
          <t>Rapha Publishing</t>
        </is>
      </c>
      <c r="S1784" s="223" t="inlineStr">
        <is>
          <t>Andi Offset CV</t>
        </is>
      </c>
      <c r="T1784" s="223" t="inlineStr">
        <is>
          <t>Lokal</t>
        </is>
      </c>
      <c r="U1784" s="261" t="n">
        <v>178</v>
      </c>
      <c r="V1784" s="86" t="inlineStr">
        <is>
          <t>pdf</t>
        </is>
      </c>
      <c r="W1784" s="223" t="inlineStr">
        <is>
          <t>8.9 MB</t>
        </is>
      </c>
      <c r="X1784" s="225" t="inlineStr">
        <is>
          <t>&lt;p&gt;Diabetes adalah penyakit yang terjadi ketika tubuh Anda tidak membuat atau menggunakan hormon insulin dengan benar. Ini menyebabkan terlalu banyak glukosa darah (gula) menumpuk di dalam darah. Diabetes tipe 2 terjadi ketika tubuh Anda tidak menghasilkan cukup insulin atau tidak menggunakan insulin sebagaimana mestinya. Kabar baiknya adalah, jika Anda memiliki pradiabetes, Anda dapat mencegah atau menunda timbulnya diabetes tipe 2 dengan membuat perubahan gaya hidup. Hal ini termasuk makan makanan yang sehat, mencapai dan mempertahankan berat badan yang sehat, serta berolahraga secara teratur. Buku ini saya tulis untuk membantu semua sahabat sehat yang menginginkan informasi terbaru di bidang kesehatan khususnya di bidang pangan, fungsional. Menjalani gaya hidup sehat dapat membantu mencegah penyakit dan penyakit jangka panjang.&lt;/p&gt;</t>
        </is>
      </c>
      <c r="Y1784" s="262" t="n">
        <v>115000</v>
      </c>
      <c r="Z1784" s="226" t="n"/>
      <c r="AA1784" s="241">
        <f>Y2388*Z2388</f>
        <v/>
      </c>
      <c r="AB1784" s="237" t="inlineStr">
        <is>
          <t>bdc2294b-6c22-4451-85d1-2be10d60ab71</t>
        </is>
      </c>
    </row>
    <row r="1785" ht="15" customHeight="1" s="283">
      <c r="A1785" s="109" t="n">
        <v>2380</v>
      </c>
      <c r="B1785" s="222">
        <f>HYPERLINK("https://mocostore.moco.co.id/catalog/"&amp;AB2389,"Klik Disini")</f>
        <v/>
      </c>
      <c r="C1785" s="223" t="inlineStr">
        <is>
          <t>Best Planter Practice Kelapa Sawit</t>
        </is>
      </c>
      <c r="D1785" s="223" t="inlineStr">
        <is>
          <t>Praktik Pengelolaan SDM Perkebunan agar Kompeten untuk Daya Saing Perusahaan</t>
        </is>
      </c>
      <c r="E1785" s="223" t="inlineStr">
        <is>
          <t>Maruli Pardamean</t>
        </is>
      </c>
      <c r="F1785" s="223" t="inlineStr">
        <is>
          <t>978-623-7267-86-7</t>
        </is>
      </c>
      <c r="G1785" s="223" t="inlineStr">
        <is>
          <t>978-623-7267-87-4</t>
        </is>
      </c>
      <c r="H1785" s="223" t="inlineStr">
        <is>
          <t>Pertanian</t>
        </is>
      </c>
      <c r="I1785" s="258" t="inlineStr">
        <is>
          <t>Perguruan Tinggi</t>
        </is>
      </c>
      <c r="J1785" s="186" t="inlineStr">
        <is>
          <t>009.06</t>
        </is>
      </c>
      <c r="K1785" s="223" t="inlineStr">
        <is>
          <t>Edisi Ke-1</t>
        </is>
      </c>
      <c r="L1785" s="264" t="n"/>
      <c r="M1785" s="265" t="inlineStr">
        <is>
          <t>Tidak Tersedia</t>
        </is>
      </c>
      <c r="N1785" s="223" t="inlineStr">
        <is>
          <t>Indonesia</t>
        </is>
      </c>
      <c r="O1785" s="223" t="inlineStr">
        <is>
          <t>Bukan fiksi</t>
        </is>
      </c>
      <c r="P1785" s="260" t="n">
        <v>2022</v>
      </c>
      <c r="Q1785" s="260" t="n">
        <v>2022</v>
      </c>
      <c r="R1785" s="223" t="inlineStr">
        <is>
          <t>Lily Publisher</t>
        </is>
      </c>
      <c r="S1785" s="223" t="inlineStr">
        <is>
          <t>Andi Offset CV</t>
        </is>
      </c>
      <c r="T1785" s="223" t="inlineStr">
        <is>
          <t>Lokal</t>
        </is>
      </c>
      <c r="U1785" s="261" t="n">
        <v>354</v>
      </c>
      <c r="V1785" s="86" t="inlineStr">
        <is>
          <t>pdf</t>
        </is>
      </c>
      <c r="W1785" s="223" t="inlineStr">
        <is>
          <t>11.8 MB</t>
        </is>
      </c>
      <c r="X1785" s="225" t="inlineStr">
        <is>
          <t>&lt;p&gt;Profesi planter (SDM perkebunan yang bekerja di lapangan) menjanjikan dan sangat menentukan performance manajemen kebun. Untuk itu para planter dituntut untuk menjaga dan meningkatkan kompetensinya (pengetahuan, keterampilan/keahlian dan sikap kerja). Bagi perusahaan perkebunan peningkatan kompetensi planter menjadi satu keharusan untuk dapat meningkatkan daya saing.&lt;/p&gt;
 &lt;p&gt;Buku ini membahas secara praktis mengenai peranan SDM dalam pengelolaan kebun kelapa sawit, MSDM (Manajemen Sumber Daya Manusia) perkebunan kelapa sawit, bagaimana meningkatkan kompetensi planter, profesi planter, planter yang ideal, budaya planter, sikap planter dalam bekerja, etos kerja planter dan bagaimana mengelola SDM agar kompentensinya tetap terjaga. Penguasaan semua bagian ini merupakan jaminan kesuksesan planter dan peningkatan kinerja perusahaan.&lt;/p&gt;</t>
        </is>
      </c>
      <c r="Y1785" s="262" t="n">
        <v>176000</v>
      </c>
      <c r="Z1785" s="226" t="n"/>
      <c r="AA1785" s="241">
        <f>Y2389*Z2389</f>
        <v/>
      </c>
      <c r="AB1785" s="237" t="inlineStr">
        <is>
          <t>30e1f26f-f181-4fa7-8519-2b689f01bc1b</t>
        </is>
      </c>
    </row>
    <row r="1786" ht="15" customHeight="1" s="283">
      <c r="A1786" s="109" t="n">
        <v>2381</v>
      </c>
      <c r="B1786" s="222">
        <f>HYPERLINK("https://mocostore.moco.co.id/catalog/"&amp;AB2390,"Klik Disini")</f>
        <v/>
      </c>
      <c r="C1786" s="223" t="inlineStr">
        <is>
          <t>Beternak Magot</t>
        </is>
      </c>
      <c r="D1786" s="223" t="n"/>
      <c r="E1786" s="223" t="inlineStr">
        <is>
          <t>Ediwarman</t>
        </is>
      </c>
      <c r="F1786" s="223" t="inlineStr">
        <is>
          <t>978-623-7267-88-1</t>
        </is>
      </c>
      <c r="G1786" s="223" t="inlineStr">
        <is>
          <t>978-623-7267-89-8</t>
        </is>
      </c>
      <c r="H1786" s="223" t="inlineStr">
        <is>
          <t>Peternakan</t>
        </is>
      </c>
      <c r="I1786" s="258" t="inlineStr">
        <is>
          <t>Perguruan Tinggi</t>
        </is>
      </c>
      <c r="J1786" s="186" t="inlineStr">
        <is>
          <t>009.06</t>
        </is>
      </c>
      <c r="K1786" s="223" t="inlineStr">
        <is>
          <t>Edisi Ke-1</t>
        </is>
      </c>
      <c r="L1786" s="264" t="n"/>
      <c r="M1786" s="265" t="inlineStr">
        <is>
          <t>Tidak Tersedia</t>
        </is>
      </c>
      <c r="N1786" s="223" t="inlineStr">
        <is>
          <t>Indonesia</t>
        </is>
      </c>
      <c r="O1786" s="223" t="inlineStr">
        <is>
          <t>Bukan fiksi</t>
        </is>
      </c>
      <c r="P1786" s="260" t="n">
        <v>2022</v>
      </c>
      <c r="Q1786" s="260" t="n">
        <v>2022</v>
      </c>
      <c r="R1786" s="223" t="inlineStr">
        <is>
          <t>Lily Publisher</t>
        </is>
      </c>
      <c r="S1786" s="223" t="inlineStr">
        <is>
          <t>Andi Offset CV</t>
        </is>
      </c>
      <c r="T1786" s="223" t="inlineStr">
        <is>
          <t>Lokal</t>
        </is>
      </c>
      <c r="U1786" s="261" t="n">
        <v>114</v>
      </c>
      <c r="V1786" s="86" t="inlineStr">
        <is>
          <t>pdf</t>
        </is>
      </c>
      <c r="W1786" s="223" t="inlineStr">
        <is>
          <t>6.7 MB</t>
        </is>
      </c>
      <c r="X1786" s="225" t="inlineStr">
        <is>
          <t>&lt;p&gt;Magot merupakan larva dari jenis lalat black soldier fly (BSF), spesies Hermetia illucens. Siapa sangka, larva kecil ini memiliki potensi yang menggiurkan untuk dibudidayakan. Magot diklaim mampu mengurangi 80% sampah rumah tangga, pasar &amp;amp; industri. Bahkan, magot kaya akan protein yang membuat larva ini bisa dijadikan sebagai pakan ternak, terutama ikan dan unggas. Limbahnya sendiri ramah lingkungan untuk mencapai Biosecurity &amp;amp; Sustainable Development Goals. Teknologi budi dayanya juga tidak begitu sulit untuk dikembangkan; tidak rumit, tergolong murah sehingga tidak perlu modal besar.&lt;/p&gt;
 &lt;p&gt;Buku ini hadir untuk membahas secara lengkap tentang Magot-berdasarkan hasil penelitian, mulai dari pola pengembangan budi daya; magot black soldier fly (BSF) &amp;amp; siklus hidupnya; desain berbagai macam wadah budi daya; teknik produksi sistem terbuka &amp;amp; tertutup untuk rumah tangga &amp;amp; industry; aplikasi hasil produksi; pengelolaan limbah produksi dengan zero waste program &amp;amp; fish farming integrated; serta dilengkapi dengan analisis usaha produksi skala rumah tangga dan industry.&lt;/p&gt;
 &lt;p&gt;Melalui buku ini, penulis berharap agar masyarakat lebih memahami tentang magot dan teknik budi dayanya sehingga dapat membuka lapangan kerja baru.&lt;/p&gt;</t>
        </is>
      </c>
      <c r="Y1786" s="262" t="n">
        <v>74000</v>
      </c>
      <c r="Z1786" s="226" t="n"/>
      <c r="AA1786" s="241">
        <f>Y2390*Z2390</f>
        <v/>
      </c>
      <c r="AB1786" s="237" t="inlineStr">
        <is>
          <t>aa62805b-40e1-4f10-ac1a-64e784448b48</t>
        </is>
      </c>
    </row>
    <row r="1787" ht="15" customHeight="1" s="283">
      <c r="A1787" s="109" t="n">
        <v>2383</v>
      </c>
      <c r="B1787" s="222">
        <f>HYPERLINK("https://mocostore.moco.co.id/catalog/"&amp;AB2392,"Klik Disini")</f>
        <v/>
      </c>
      <c r="C1787" s="223" t="inlineStr">
        <is>
          <t>Mudah Membuat dan Mengelola Kliping Digital dengan Web Digital</t>
        </is>
      </c>
      <c r="D1787" s="223" t="n"/>
      <c r="E1787" s="223" t="inlineStr">
        <is>
          <t>Murad Maulana</t>
        </is>
      </c>
      <c r="F1787" s="223" t="n"/>
      <c r="G1787" s="223" t="inlineStr">
        <is>
          <t>978-623-01-3265-0</t>
        </is>
      </c>
      <c r="H1787" s="223" t="inlineStr">
        <is>
          <t>Referensi</t>
        </is>
      </c>
      <c r="I1787" s="258" t="inlineStr">
        <is>
          <t>Perguruan Tinggi</t>
        </is>
      </c>
      <c r="J1787" s="186" t="inlineStr">
        <is>
          <t>009.05</t>
        </is>
      </c>
      <c r="K1787" s="223" t="inlineStr">
        <is>
          <t>Edisi Ke-1</t>
        </is>
      </c>
      <c r="L1787" s="264" t="n"/>
      <c r="M1787" s="265" t="inlineStr">
        <is>
          <t>Tidak Tersedia</t>
        </is>
      </c>
      <c r="N1787" s="223" t="inlineStr">
        <is>
          <t>Indonesia</t>
        </is>
      </c>
      <c r="O1787" s="223" t="inlineStr">
        <is>
          <t>Bukan fiksi</t>
        </is>
      </c>
      <c r="P1787" s="260" t="inlineStr">
        <is>
          <t>Tidak Tersedia</t>
        </is>
      </c>
      <c r="Q1787" s="260" t="n">
        <v>2022</v>
      </c>
      <c r="R1787" s="223" t="inlineStr">
        <is>
          <t>Penerbit Andi</t>
        </is>
      </c>
      <c r="S1787" s="223" t="inlineStr">
        <is>
          <t>Andi Offset CV</t>
        </is>
      </c>
      <c r="T1787" s="223" t="inlineStr">
        <is>
          <t>Lokal</t>
        </is>
      </c>
      <c r="U1787" s="261" t="n">
        <v>186</v>
      </c>
      <c r="V1787" s="86" t="inlineStr">
        <is>
          <t>pdf</t>
        </is>
      </c>
      <c r="W1787" s="223" t="inlineStr">
        <is>
          <t>3.9 MB</t>
        </is>
      </c>
      <c r="X1787" s="225" t="inlineStr">
        <is>
          <t>&lt;p&gt;Salah satu produk digital yang hingga sekarang masih terus bisa dimanfaatkan adalah kliping. Banyak yang memanfaatkan kliping untuk memenuhi tugas ataupun menunjang kinerja seperti pelajar, mahasiswa, guru, dosen, pustakawan, arsiparis, penulis, bloger, pejabat, budayawan, politisi, pengamat sosial, pendakwah dan profesi lainya yang terkait dengan dunia informasi dan pengetahuan. Seiring perkembangan teknologi digital, kliping yang dulunya hanya berupa cetak, kini diproduksi dalam format digital sehingga bisa diakses dengan mudah kapanpun dan dimanapun melalui internet. Buku ini membahas dua pokok pembahasan inti. Pertama, konsep tentang kliping itu sendiri dan kedua, teknis tentang proses pembuatannya mencakup pengenalan beberapa aplikasi yang dilengkapi dengan gambar-gambar sehingga akan lebih mudah dalam memahami dan mempraktikannya secara langsung.&lt;/p&gt;</t>
        </is>
      </c>
      <c r="Y1787" s="262" t="n">
        <v>54000</v>
      </c>
      <c r="Z1787" s="226" t="n"/>
      <c r="AA1787" s="241">
        <f>Y2392*Z2392</f>
        <v/>
      </c>
      <c r="AB1787" s="237" t="inlineStr">
        <is>
          <t>2165d246-01f1-456d-8b60-4ef99ab95737</t>
        </is>
      </c>
    </row>
    <row r="1788" ht="15" customHeight="1" s="283">
      <c r="A1788" s="109" t="n">
        <v>2384</v>
      </c>
      <c r="B1788" s="222">
        <f>HYPERLINK("https://mocostore.moco.co.id/catalog/"&amp;AB2393,"Klik Disini")</f>
        <v/>
      </c>
      <c r="C1788" s="223" t="inlineStr">
        <is>
          <t>Hari-Hari Berharga Bersama Tuhan</t>
        </is>
      </c>
      <c r="D1788" s="223" t="n"/>
      <c r="E1788" s="223" t="inlineStr">
        <is>
          <t>Kumalawaty Sundari</t>
        </is>
      </c>
      <c r="F1788" s="223" t="n"/>
      <c r="G1788" s="223" t="inlineStr">
        <is>
          <t>978-623-314-180-2</t>
        </is>
      </c>
      <c r="H1788" s="223" t="inlineStr">
        <is>
          <t>Agama Kristen</t>
        </is>
      </c>
      <c r="I1788" s="258" t="inlineStr">
        <is>
          <t>Perguruan Tinggi</t>
        </is>
      </c>
      <c r="J1788" s="186" t="inlineStr">
        <is>
          <t>009.16</t>
        </is>
      </c>
      <c r="K1788" s="223" t="inlineStr">
        <is>
          <t>Edisi Ke-1</t>
        </is>
      </c>
      <c r="L1788" s="264" t="n"/>
      <c r="M1788" s="265" t="inlineStr">
        <is>
          <t>Tidak Tersedia</t>
        </is>
      </c>
      <c r="N1788" s="223" t="inlineStr">
        <is>
          <t>Indonesia</t>
        </is>
      </c>
      <c r="O1788" s="223" t="inlineStr">
        <is>
          <t>Bukan fiksi</t>
        </is>
      </c>
      <c r="P1788" s="260" t="inlineStr">
        <is>
          <t>Tidak Tersedia</t>
        </is>
      </c>
      <c r="Q1788" s="260" t="n">
        <v>2022</v>
      </c>
      <c r="R1788" s="223" t="inlineStr">
        <is>
          <t>PBMR Andi</t>
        </is>
      </c>
      <c r="S1788" s="223" t="inlineStr">
        <is>
          <t>Andi Offset CV</t>
        </is>
      </c>
      <c r="T1788" s="223" t="inlineStr">
        <is>
          <t>Lokal</t>
        </is>
      </c>
      <c r="U1788" s="261" t="n">
        <v>665</v>
      </c>
      <c r="V1788" s="86" t="inlineStr">
        <is>
          <t>pdf</t>
        </is>
      </c>
      <c r="W1788" s="223" t="inlineStr">
        <is>
          <t>3.6 MB</t>
        </is>
      </c>
      <c r="X1788" s="225" t="inlineStr">
        <is>
          <t>&lt;p&gt;Kesibukan tanpa henti sepanjang hari seringkali mengakibatkan kita tidak lagi merasakan kehadiran Tuhan kecuali hanya ketika kita beribadah di gereja, padahal Allah yang peduli dalam segala yang kita lakukan itulah yang kita perlukan agar hari-hari kita terasa penuh dan tidak membebani kita. Ketika kebanya kan orang hanya merasakan keletihan yang amat sangat saat malam hari, kita yang merindukan Tuhan, jiwanya sungguh akan disegarkan oleh terang firman-Nya sehingga waktu malam menjadi sangat berkesan dan dapat membawa kita lebih dekat kepada-Nya. Buku &amp;quot;Hari-Hari Berharga Bersama Tuhan 366 Renungan Yang Menjadikan Malam Anda Sebuah Momen Di Hadirat-Nya&amp;quot; merupakan renungan sepanjang tahun yang dapat memberikan energi bagi Anda yang jiwanya letih lesu saat malam tiba sehingga keesokan harinya Anda dapat bangun dengan perasaan sukacita karena penjagaan Tuhan yang nyata sepanjang malam menjadikan Anda terlepas dari segala kekuatiran.&lt;/p&gt;</t>
        </is>
      </c>
      <c r="Y1788" s="262" t="n">
        <v>150000</v>
      </c>
      <c r="Z1788" s="226" t="n"/>
      <c r="AA1788" s="241">
        <f>Y2393*Z2393</f>
        <v/>
      </c>
      <c r="AB1788" s="237" t="inlineStr">
        <is>
          <t>2a3b940a-3092-4c7f-9224-d7cd98b60743</t>
        </is>
      </c>
    </row>
    <row r="1789" ht="15" customHeight="1" s="283">
      <c r="A1789" s="109" t="n">
        <v>2391</v>
      </c>
      <c r="B1789" s="222">
        <f>HYPERLINK("https://mocostore.moco.co.id/catalog/"&amp;AB2400,"Klik Disini")</f>
        <v/>
      </c>
      <c r="C1789" s="223" t="inlineStr">
        <is>
          <t>PERLINDUNGAN HUKUM BAGI PEMEGANG POLIS AKIBAT WANPRESTASI TERKAIT DENGAN PERJANJIAN BAKU DALAM POLIS ASURANSI JIWA</t>
        </is>
      </c>
      <c r="D1789" s="223" t="n"/>
      <c r="E1789" s="223" t="inlineStr">
        <is>
          <t>Dr. Agoes Parera, SE, SH, MM, MH, AAIJ, CTL, CBL, CFP</t>
        </is>
      </c>
      <c r="F1789" s="223" t="n"/>
      <c r="G1789" s="223" t="inlineStr">
        <is>
          <t>978-623-01-2608-6</t>
        </is>
      </c>
      <c r="H1789" s="223" t="inlineStr">
        <is>
          <t>Hukum</t>
        </is>
      </c>
      <c r="I1789" s="258" t="inlineStr">
        <is>
          <t>Perguruan Tinggi</t>
        </is>
      </c>
      <c r="J1789" s="186" t="inlineStr">
        <is>
          <t>009.12</t>
        </is>
      </c>
      <c r="K1789" s="223" t="inlineStr">
        <is>
          <t>Edisi Ke-1</t>
        </is>
      </c>
      <c r="L1789" s="264" t="n"/>
      <c r="M1789" s="265" t="inlineStr">
        <is>
          <t>Tidak Tersedia</t>
        </is>
      </c>
      <c r="N1789" s="223" t="inlineStr">
        <is>
          <t>Indonesia</t>
        </is>
      </c>
      <c r="O1789" s="223" t="inlineStr">
        <is>
          <t>Bukan fiksi</t>
        </is>
      </c>
      <c r="P1789" s="260" t="inlineStr">
        <is>
          <t>Tidak Tersedia</t>
        </is>
      </c>
      <c r="Q1789" s="260" t="n">
        <v>2022</v>
      </c>
      <c r="R1789" s="223" t="inlineStr">
        <is>
          <t>Penerbit Andi</t>
        </is>
      </c>
      <c r="S1789" s="223" t="inlineStr">
        <is>
          <t>Andi Offset CV</t>
        </is>
      </c>
      <c r="T1789" s="223" t="inlineStr">
        <is>
          <t>Lokal</t>
        </is>
      </c>
      <c r="U1789" s="261" t="n">
        <v>476</v>
      </c>
      <c r="V1789" s="86" t="inlineStr">
        <is>
          <t>pdf</t>
        </is>
      </c>
      <c r="W1789" s="223" t="inlineStr">
        <is>
          <t>2.8 MB</t>
        </is>
      </c>
      <c r="X1789" s="225" t="inlineStr">
        <is>
          <t>&lt;p&gt;Menjadi referensi bagi pembaca, pakar dan penulis serta praktisi advokat /pengacara adalah wajib, akan tetapi saya tidak menemukan satu pun referensi yang menyatakan bahwa Wanprestasi itu adalah Kreditur, melainkan Debitur yang Wanprestasi. Sepertinya logis, masuk akal akan tetapi tidak demikian dengan pemegang polis, hal ini telah disangkal: Kecuali dalam keadaan terpaksa, boleh lakukan Exeptio Non Adimpleti Comtractus, sambil berkilah: &amp;quot;Saya tidak pernah berhutang/berjanji pada saudara, namun sebaliknya saudaralah berutang /berjanji pada saya Mari kita buktikan melalui fakta-fakta serta azas dan sifat dari perjanjian asuransi itu sendiri serta UU yang mengaturnya, akan kita kupas bersama-sama untuk mencari pos&amp;iacute;si dominan dengan gap-gap diantara kedua posisi tersebut untuk diselaraskannya antara lain: 1) Debitur vs Kreditur 2) Pembeli vs Penjual 3) Importir vs Eksportir 4) Produksen vs Konsumen 5) Perusahaan Asuransi vs Pemegang Polis (Focus) Kita akan lebih lex spesialis Perusahaan Asuransi vs Pemegang polis dengan mencari gap-gap antara dassein dan dassolen dalam dunia praktik serta teoritis. Kadang demi nama baik dan reputasi, Perusahaan tidak segan-segan melakukan Ex Gratia Payment, namun tidak bagi pemegang polis dia tetap berjuang mati-matian untuk sebuah keadilan (iustum).&lt;/p&gt;</t>
        </is>
      </c>
      <c r="Y1789" s="262" t="n">
        <v>115000</v>
      </c>
      <c r="Z1789" s="226" t="n"/>
      <c r="AA1789" s="241">
        <f>Y2400*Z2400</f>
        <v/>
      </c>
      <c r="AB1789" s="237" t="inlineStr">
        <is>
          <t>5be30fa7-4757-4048-a75d-7c8e609a95b5</t>
        </is>
      </c>
    </row>
    <row r="1790" ht="15" customHeight="1" s="283">
      <c r="A1790" s="109" t="n">
        <v>2393</v>
      </c>
      <c r="B1790" s="222">
        <f>HYPERLINK("https://mocostore.moco.co.id/catalog/"&amp;AB2402,"Klik Disini")</f>
        <v/>
      </c>
      <c r="C1790" s="223" t="inlineStr">
        <is>
          <t>Integral (Belajar Tanpa Guru) Jilid 1</t>
        </is>
      </c>
      <c r="D1790" s="223" t="n"/>
      <c r="E1790" s="223" t="inlineStr">
        <is>
          <t>Nur Fitriani, S.Pd.</t>
        </is>
      </c>
      <c r="F1790" s="223" t="n"/>
      <c r="G1790" s="223" t="inlineStr">
        <is>
          <t>978-623-01-2842-4</t>
        </is>
      </c>
      <c r="H1790" s="223" t="inlineStr">
        <is>
          <t>Pendidikan</t>
        </is>
      </c>
      <c r="I1790" s="258" t="inlineStr">
        <is>
          <t>Perguruan Tinggi</t>
        </is>
      </c>
      <c r="J1790" s="186" t="inlineStr">
        <is>
          <t>009.10</t>
        </is>
      </c>
      <c r="K1790" s="223" t="inlineStr">
        <is>
          <t>Edisi Ke-1</t>
        </is>
      </c>
      <c r="L1790" s="223" t="n"/>
      <c r="M1790" s="259" t="inlineStr">
        <is>
          <t>Tidak Tersedia</t>
        </is>
      </c>
      <c r="N1790" s="223" t="inlineStr">
        <is>
          <t>Indonesia</t>
        </is>
      </c>
      <c r="O1790" s="223" t="inlineStr">
        <is>
          <t>Bukan fiksi</t>
        </is>
      </c>
      <c r="P1790" s="260" t="inlineStr">
        <is>
          <t>Tidak Tersedia</t>
        </is>
      </c>
      <c r="Q1790" s="260" t="n">
        <v>2022</v>
      </c>
      <c r="R1790" s="223" t="inlineStr">
        <is>
          <t>Penerbit Andi</t>
        </is>
      </c>
      <c r="S1790" s="223" t="inlineStr">
        <is>
          <t>Andi Offset CV</t>
        </is>
      </c>
      <c r="T1790" s="223" t="inlineStr">
        <is>
          <t>Lokal</t>
        </is>
      </c>
      <c r="U1790" s="261" t="n">
        <v>114</v>
      </c>
      <c r="V1790" s="86" t="inlineStr">
        <is>
          <t>pdf</t>
        </is>
      </c>
      <c r="W1790" s="223" t="inlineStr">
        <is>
          <t>5.9 MB</t>
        </is>
      </c>
      <c r="X1790" s="225" t="inlineStr">
        <is>
          <t>&lt;p&gt;Pembelajaran dengan selalu menjelaskan dan mengingatkan algoritma dasar/langkah langkah perhitungan dasar pada setiap materi matematika baik dari tingkat sekolah dasar terlebih lagi pada materi untuk tingkat sekolah menengah merupakan hal yang utama dan sangat penting untuk dilakukan. Tidak sedikit siswa yang telah menginjak sekolah menengah pertama/atas namun tidak bisa mengerjakan soal matematika yang harus menerapkan perhitungan dasar (pecahan, pangkat, akar, dan sebagainya). Karena salah satu problem dalam pembelajaran materi matematika adalah &amp;ldquo;tersendatnya&amp;rdquo; langkah penyelesaian masalah matematika yang dilakukan oleh siswa/seseorang, hal tersebut karena siswa/seseorang tersebut mengalami &amp;ldquo;lupa&amp;rdquo; cara dalam melakukan perhitungan dasar. Misalnya, menyederhanakan pecahan, mengubah bentuk pecahan, mengubah bentuk dari eksponensial ke bentuk yang lain, dan sebagainya yang kemungkinan bagi guru matematika itu hal yang mudah, tapi belum tentu bagi siswa. Bagaimana buku ini bisa mengajarkan kepada siswa salah satu materi matematika tingkat SMA/SMK/MA &amp;ldquo;tanpa guru&amp;rdquo;? Di dalam buku ini pada penyelesaian soal diberikan penjelesan detail setiap langkah-langkahnya, diberikan alasan mengapa bisa berubah dari step 1 ke step 2, dan seterusnya. Sehingga, kebingungan yang ada dibenak siswa bisa terjawab dengan memperhatikan langkah dan penjelasan disetiap barisnya. Buku ini sangat membantu siswa dan para pembacanya untuk dapat memahami materi integral tanpa guru, silakan dicoba betapa mudahnya materi integral ini Untuk kelanjutan materi dari buku ini nantikan di jilid 2 ya teman-teman&lt;/p&gt;</t>
        </is>
      </c>
      <c r="Y1790" s="262" t="n">
        <v>37000</v>
      </c>
      <c r="Z1790" s="226" t="n"/>
      <c r="AA1790" s="241">
        <f>Y2402*Z2402</f>
        <v/>
      </c>
      <c r="AB1790" s="237" t="inlineStr">
        <is>
          <t>a33ff74f-1865-447c-8664-da4fa9bd8a0a</t>
        </is>
      </c>
    </row>
    <row r="1791" ht="15" customHeight="1" s="283">
      <c r="A1791" s="109" t="n">
        <v>2395</v>
      </c>
      <c r="B1791" s="222">
        <f>HYPERLINK("https://mocostore.moco.co.id/catalog/"&amp;AB2404,"Klik Disini")</f>
        <v/>
      </c>
      <c r="C1791" s="223" t="inlineStr">
        <is>
          <t>Desain dan Pengembangan Kurikulum Pendidikan Agama Kristen</t>
        </is>
      </c>
      <c r="D1791" s="223" t="inlineStr">
        <is>
          <t>Implementasi Desain dan Pengembangan Kurikulum 2013 dan Kurikulum Merdeka dalam Pelayanan Pendewasaan Umat di Sekolah dan Gereja</t>
        </is>
      </c>
      <c r="E1791" s="223" t="inlineStr">
        <is>
          <t>Dr. Junihot M. Simanjuntak, M.Pd.K.</t>
        </is>
      </c>
      <c r="F1791" s="223" t="inlineStr">
        <is>
          <t>978-623-314-356-1</t>
        </is>
      </c>
      <c r="G1791" s="223" t="inlineStr">
        <is>
          <t>978-623-314-357-8</t>
        </is>
      </c>
      <c r="H1791" s="223" t="inlineStr">
        <is>
          <t>Agama Kristen</t>
        </is>
      </c>
      <c r="I1791" s="258" t="inlineStr">
        <is>
          <t>Perguruan Tinggi</t>
        </is>
      </c>
      <c r="J1791" s="186" t="inlineStr">
        <is>
          <t>009.16</t>
        </is>
      </c>
      <c r="K1791" s="223" t="inlineStr">
        <is>
          <t>Edisi Ke-1</t>
        </is>
      </c>
      <c r="L1791" s="223" t="n"/>
      <c r="M1791" s="259" t="inlineStr">
        <is>
          <t>Tidak Tersedia</t>
        </is>
      </c>
      <c r="N1791" s="223" t="inlineStr">
        <is>
          <t>Indonesia</t>
        </is>
      </c>
      <c r="O1791" s="223" t="inlineStr">
        <is>
          <t>Bukan fiksi</t>
        </is>
      </c>
      <c r="P1791" s="260" t="n">
        <v>2023</v>
      </c>
      <c r="Q1791" s="260" t="n">
        <v>2023</v>
      </c>
      <c r="R1791" s="223" t="inlineStr">
        <is>
          <t>PBMR Andi</t>
        </is>
      </c>
      <c r="S1791" s="223" t="inlineStr">
        <is>
          <t>Andi Offset CV</t>
        </is>
      </c>
      <c r="T1791" s="223" t="inlineStr">
        <is>
          <t>Lokal</t>
        </is>
      </c>
      <c r="U1791" s="261" t="n">
        <v>306</v>
      </c>
      <c r="V1791" s="86" t="inlineStr">
        <is>
          <t>pdf</t>
        </is>
      </c>
      <c r="W1791" s="223" t="inlineStr">
        <is>
          <t>5.8 MB</t>
        </is>
      </c>
      <c r="X1791" s="225" t="inlineStr">
        <is>
          <t>&lt;p&gt;Buku ini adalah turunan dari ilmu teologi praktika yang menjadi kajian dalam ruang-ruang kuliah di Perguruan Tinggi Teologi sebagai penyelenggara Lembaga Pendidikan dan Tenaga Keguruan (LPTK), dalam hal ini LPTK, yang menghasilkan tenaga-tenaga pendidik disekolah dan di gereja.&amp;nbsp;&lt;br /&gt;
 Buku ini memberi sumbangan pemikiran kepada para praktisi pendidikan Kristen (baik pendeta, guru,atau apapun sebutannya) agar memiliki kesadaran dan dasar pemikiran konsep Alkitab&amp;mdash;pedagogi&amp;mdash;metode&amp;mdash;strategi dan program pembinaan warga gereja dalam lingkup pengajaran pada tingkat makro (nasional) dan meso (pemerintahan kota/kabupaten) yang berlandaskan epistemologis. Juga, agar dapat memahami lingkup belajar-mengajar mikro (lembaga Pendidikan Kristen yang dalam hal ini dimotori oleh gereja di dalam dan atau melaluinya) yang berinteraksi secarainsani,serta memiliki wawasan yang luas dan dalam mengenai berbagai pandangan teori Pendidikan yang kristiani.&amp;nbsp;&lt;br /&gt;
 Dalam upaya membentuk pemikiran tentang pembelajaran pendewasaan umat yang dibina,baik dalam konteks Pendidikan formal (sekolah) maupun Pendidikan non formal (gereja),kurikulum pendidikan Kristen merupakan salah satu komponen yang memiliki peran penting dalam sistem pembinaan umat Tuhan secara berkelanjutan.Dalam kurikulum bukan hanya dirumuskan tentang tujuan yang harus dicapai sehingga memperjelas arah pandidikan penyelenggaraan pendidikan Kristen, tetapi juga memberikan pemahaman tentang pengalaman belajar yang harus dimiliki setiap peserta didik,dalam hal ini seluruh warga gereja itu sendiri. Diharapkan dengan adanya landasan teori desain dan pengembangan kurikulum Pendidikan Agama Kristen ini, para pendidik Kristen akan mampu membina dan mengembangkan program pembinaan dalam arena pendidikan Kristen serta memecahkan persoalan yang mereka hadapi.&lt;/p&gt;</t>
        </is>
      </c>
      <c r="Y1791" s="262" t="n">
        <v>115000</v>
      </c>
      <c r="Z1791" s="226" t="n"/>
      <c r="AA1791" s="241">
        <f>Y2404*Z2404</f>
        <v/>
      </c>
      <c r="AB1791" s="237" t="inlineStr">
        <is>
          <t>afe86c04-2cb4-40f6-b08c-5818b9f4c0bf</t>
        </is>
      </c>
    </row>
    <row r="1792" ht="15" customHeight="1" s="283">
      <c r="A1792" s="109" t="n">
        <v>2396</v>
      </c>
      <c r="B1792" s="222">
        <f>HYPERLINK("https://mocostore.moco.co.id/catalog/"&amp;AB2405,"Klik Disini")</f>
        <v/>
      </c>
      <c r="C1792" s="223" t="inlineStr">
        <is>
          <t>Wonderful Daily Life</t>
        </is>
      </c>
      <c r="D1792" s="223" t="n"/>
      <c r="E1792" s="223" t="inlineStr">
        <is>
          <t>Kornelius Sabat</t>
        </is>
      </c>
      <c r="F1792" s="223" t="inlineStr">
        <is>
          <t>978-623-314-166-6</t>
        </is>
      </c>
      <c r="G1792" s="223" t="inlineStr">
        <is>
          <t>978-623-314-169-7</t>
        </is>
      </c>
      <c r="H1792" s="223" t="inlineStr">
        <is>
          <t>Agama Kristen</t>
        </is>
      </c>
      <c r="I1792" s="258" t="inlineStr">
        <is>
          <t>Perguruan Tinggi</t>
        </is>
      </c>
      <c r="J1792" s="186" t="inlineStr">
        <is>
          <t>009.16</t>
        </is>
      </c>
      <c r="K1792" s="223" t="inlineStr">
        <is>
          <t>Edisi Ke-1</t>
        </is>
      </c>
      <c r="L1792" s="264" t="n"/>
      <c r="M1792" s="265" t="inlineStr">
        <is>
          <t>Tidak Tersedia</t>
        </is>
      </c>
      <c r="N1792" s="223" t="inlineStr">
        <is>
          <t>Indonesia</t>
        </is>
      </c>
      <c r="O1792" s="223" t="inlineStr">
        <is>
          <t>Bukan fiksi</t>
        </is>
      </c>
      <c r="P1792" s="260" t="n">
        <v>2022</v>
      </c>
      <c r="Q1792" s="260" t="n">
        <v>2022</v>
      </c>
      <c r="R1792" s="223" t="inlineStr">
        <is>
          <t>PBMR Andi</t>
        </is>
      </c>
      <c r="S1792" s="223" t="inlineStr">
        <is>
          <t>Andi Offset CV</t>
        </is>
      </c>
      <c r="T1792" s="223" t="inlineStr">
        <is>
          <t>Lokal</t>
        </is>
      </c>
      <c r="U1792" s="261" t="n">
        <v>242</v>
      </c>
      <c r="V1792" s="86" t="inlineStr">
        <is>
          <t>pdf</t>
        </is>
      </c>
      <c r="W1792" s="223" t="inlineStr">
        <is>
          <t>4.8 MB</t>
        </is>
      </c>
      <c r="X1792" s="225" t="inlineStr">
        <is>
          <t>&lt;p&gt;Dalam kehidupan sehari-hari, ada banyak peristiwa yang kita alami, baik suka maupun duka. Meskipun demikian, selalu ada hikmah yang dapat dipetik dari beragam peristiwa yang terjadi dalam diri setiap manusia.&lt;br /&gt;
 Demikian juga dengan pengalaman yang dialami oleh Pdt. Komelius Sabat. Ada banyak kisah yang mengharukan, menjengkelkan, maupun membahagiakan dalam kehidupannya. Beragam peristiwa itu telah menjadi bahan perenungan beliau dalam menguatkan iman percayanya kepada Tuhan Yesus.&lt;br /&gt;
 Oleh karena itu, semoga tulisan kumpulan kisah yang menginspirasi ini juga dapat menginspirasi para pembaca dalam menjalani hidup sehari-hari untuk tetap berpijak pada kebenaran firman Tuhan, kapan pun dan di mana pun. Semoga buku ini dapat menjadi berkat bagi setiap pembaca terkasih.&lt;/p&gt;</t>
        </is>
      </c>
      <c r="Y1792" s="262" t="n">
        <v>69000</v>
      </c>
      <c r="Z1792" s="226" t="n"/>
      <c r="AA1792" s="241">
        <f>Y2405*Z2405</f>
        <v/>
      </c>
      <c r="AB1792" s="237" t="inlineStr">
        <is>
          <t>cdc770cd-177e-4cb2-97bb-0e880b0f61a6</t>
        </is>
      </c>
    </row>
    <row r="1793" ht="15" customHeight="1" s="283">
      <c r="A1793" s="109" t="n">
        <v>2397</v>
      </c>
      <c r="B1793" s="222">
        <f>HYPERLINK("https://mocostore.moco.co.id/catalog/"&amp;AB2406,"Klik Disini")</f>
        <v/>
      </c>
      <c r="C1793" s="223" t="inlineStr">
        <is>
          <t>Disabilitas Intelektual</t>
        </is>
      </c>
      <c r="D1793" s="223" t="inlineStr">
        <is>
          <t>Need Help</t>
        </is>
      </c>
      <c r="E1793" s="223" t="inlineStr">
        <is>
          <t>Ika Meigawati</t>
        </is>
      </c>
      <c r="F1793" s="223" t="inlineStr">
        <is>
          <t>978-623-01-2603-1</t>
        </is>
      </c>
      <c r="G1793" s="223" t="inlineStr">
        <is>
          <t>978-623-01-2605-5</t>
        </is>
      </c>
      <c r="H1793" s="223" t="inlineStr">
        <is>
          <t>Psikologi</t>
        </is>
      </c>
      <c r="I1793" s="258" t="inlineStr">
        <is>
          <t>Perguruan Tinggi</t>
        </is>
      </c>
      <c r="J1793" s="186" t="inlineStr">
        <is>
          <t>009.13</t>
        </is>
      </c>
      <c r="K1793" s="223" t="inlineStr">
        <is>
          <t>Edisi Ke-1</t>
        </is>
      </c>
      <c r="L1793" s="264" t="n"/>
      <c r="M1793" s="265" t="inlineStr">
        <is>
          <t>Tidak Tersedia</t>
        </is>
      </c>
      <c r="N1793" s="223" t="inlineStr">
        <is>
          <t>Indonesia</t>
        </is>
      </c>
      <c r="O1793" s="223" t="inlineStr">
        <is>
          <t>Bukan fiksi</t>
        </is>
      </c>
      <c r="P1793" s="260" t="n">
        <v>2022</v>
      </c>
      <c r="Q1793" s="260" t="n">
        <v>2022</v>
      </c>
      <c r="R1793" s="223" t="inlineStr">
        <is>
          <t>Penerbit Andi</t>
        </is>
      </c>
      <c r="S1793" s="223" t="inlineStr">
        <is>
          <t>Andi Offset CV</t>
        </is>
      </c>
      <c r="T1793" s="223" t="inlineStr">
        <is>
          <t>Lokal</t>
        </is>
      </c>
      <c r="U1793" s="261" t="n">
        <v>98</v>
      </c>
      <c r="V1793" s="86" t="inlineStr">
        <is>
          <t>pdf</t>
        </is>
      </c>
      <c r="W1793" s="223" t="inlineStr">
        <is>
          <t>8.7 MB</t>
        </is>
      </c>
      <c r="X1793" s="225" t="inlineStr">
        <is>
          <t>&lt;p&gt;Disabilitas intelektual adalah kemampuan berpikir atau intelektual yang diukur dengan sebuah tes, seperti tes IQ (Intelligence Quotient) yang pernah dilakukan oleh semua orang. Hanya saja, anak-anak penyandang disabilitas intelektual mempunyai IQ khusus yang akan dibahas di dalam buku Disabilitas Intelektual: Need___Help ini. Berdasarkan keistimewaan tersebut, penulis, yang telah melakukan penelitian, observasi, dan pengalaman hidup bersama mereka, akan mengulas di dalam buku ini kepada pembaca, tentang siapa mereka sebenarnya, bagaimana rupa-rupa mereka, bagaimana cara kita berkomunikasi dengan mereka, apa keunikan mereka, apa keistimewaan mereka dalam melakukan keterampilan (skill), dan bagaimana kita dapat mendengarkan mereka dan memandu mereka. Karena mereka istimewa, mereka tentu saja butuh bantuan kita. Mereka bukan virus yang dapat menular, justru mereka ada untuk kita hargai (respect) atas keistimewaan mereka.&lt;/p&gt;</t>
        </is>
      </c>
      <c r="Y1793" s="262" t="n">
        <v>35000</v>
      </c>
      <c r="Z1793" s="226" t="n"/>
      <c r="AA1793" s="241">
        <f>Y2406*Z2406</f>
        <v/>
      </c>
      <c r="AB1793" s="237" t="inlineStr">
        <is>
          <t>9902597e-767a-4b79-88f2-b3f7feaedf82</t>
        </is>
      </c>
    </row>
    <row r="1794" ht="15" customHeight="1" s="283">
      <c r="A1794" s="109" t="n">
        <v>2398</v>
      </c>
      <c r="B1794" s="222">
        <f>HYPERLINK("https://mocostore.moco.co.id/catalog/"&amp;AB2407,"Klik Disini")</f>
        <v/>
      </c>
      <c r="C1794" s="223" t="inlineStr">
        <is>
          <t>Winning The War In Your Mind Memenangkan Perang Dalam Pikiran Anda</t>
        </is>
      </c>
      <c r="D1794" s="223" t="n"/>
      <c r="E1794" s="223" t="inlineStr">
        <is>
          <t>Herdy N. Hutabarat</t>
        </is>
      </c>
      <c r="F1794" s="223" t="inlineStr">
        <is>
          <t>978-623-314-239-7</t>
        </is>
      </c>
      <c r="G1794" s="223" t="inlineStr">
        <is>
          <t>978-623-314-240-3</t>
        </is>
      </c>
      <c r="H1794" s="223" t="inlineStr">
        <is>
          <t>Agama Kristen</t>
        </is>
      </c>
      <c r="I1794" s="258" t="inlineStr">
        <is>
          <t>Perguruan Tinggi</t>
        </is>
      </c>
      <c r="J1794" s="186" t="inlineStr">
        <is>
          <t>009.16</t>
        </is>
      </c>
      <c r="K1794" s="223" t="inlineStr">
        <is>
          <t>Edisi Ke-1</t>
        </is>
      </c>
      <c r="L1794" s="223" t="n"/>
      <c r="M1794" s="259" t="inlineStr">
        <is>
          <t>Tidak Tersedia</t>
        </is>
      </c>
      <c r="N1794" s="223" t="inlineStr">
        <is>
          <t>Indonesia</t>
        </is>
      </c>
      <c r="O1794" s="223" t="inlineStr">
        <is>
          <t>Bukan fiksi</t>
        </is>
      </c>
      <c r="P1794" s="260" t="n">
        <v>2022</v>
      </c>
      <c r="Q1794" s="260" t="n">
        <v>2022</v>
      </c>
      <c r="R1794" s="223" t="inlineStr">
        <is>
          <t>PBMR Andi</t>
        </is>
      </c>
      <c r="S1794" s="223" t="inlineStr">
        <is>
          <t>Andi Offset CV</t>
        </is>
      </c>
      <c r="T1794" s="223" t="inlineStr">
        <is>
          <t>Lokal</t>
        </is>
      </c>
      <c r="U1794" s="261" t="n">
        <v>114</v>
      </c>
      <c r="V1794" s="86" t="inlineStr">
        <is>
          <t>pdf</t>
        </is>
      </c>
      <c r="W1794" s="223" t="inlineStr">
        <is>
          <t>7.5 MB</t>
        </is>
      </c>
      <c r="X1794" s="225" t="inlineStr">
        <is>
          <t>&lt;p&gt;Sadarkah Kita Bahwa Pertempuran Yang Paling Dahsyat Yang Ada Di Alam Semesta Ini Ada Dalam Benak Kita? Setiap Hari Kita Membuat Keputusan-Keputusan Yang Akan Sangat Berpengaruh Dalam Kehidupan Bahkan Masa Depan Kita. Jadi, Jika Seseorang Memiliki Pola Pikir Negatif, Ia Akan Berkata-Kata Negatif, Lalu Ia Menghasilkan Sikap Yang Negatif, Dan Pada Akhirnya, Ia Akan Mengalami Kegagalan. Sebaliknya Juga Demikian, Bagi Mereka Yang Memiliki Pola Pikir Yang Positif Akan Berujung Dengan Masa Depan Yang Positif Atau Berhasil Pertanyaannya, Apakah Orang Yang Berkepribadian Negatif Dapat Berubah Menjadi Seorang Yang Berkepribadian Positif? Penulis Percaya Hal Itu Bisa! 100% Bisa! Penulis Membagikan Pengalaman Pribadinya Sendiri Di Mana Ia Bertahun- Tahun Terbelenggu Dengan Pola Pikir Negatif, Tetapi Karena Anugerah Tuhan, Hidupnya Mengalami Transformasi Sehingga Ia Sekarang Memiliki Pola Pikir Yang Positif.&lt;/p&gt;</t>
        </is>
      </c>
      <c r="Y1794" s="262" t="n">
        <v>49000</v>
      </c>
      <c r="Z1794" s="226" t="n"/>
      <c r="AA1794" s="241">
        <f>Y2407*Z2407</f>
        <v/>
      </c>
      <c r="AB1794" s="237" t="inlineStr">
        <is>
          <t>f4c90908-cde3-404a-bfb7-0c7ee1bdeede</t>
        </is>
      </c>
    </row>
    <row r="1795" ht="15" customHeight="1" s="283">
      <c r="A1795" s="109" t="n">
        <v>2399</v>
      </c>
      <c r="B1795" s="222">
        <f>HYPERLINK("https://mocostore.moco.co.id/catalog/"&amp;AB2408,"Klik Disini")</f>
        <v/>
      </c>
      <c r="C1795" s="223" t="inlineStr">
        <is>
          <t>Etnoagroekologi Petani Tatar Sunda Pasca Revolusi Hijau di Desa Karangwangi Cianjur Selatan Jawa Barat untuk Mendukung Pembangunan Berkelanjutan</t>
        </is>
      </c>
      <c r="D1795" s="223" t="n"/>
      <c r="E1795" s="223" t="inlineStr">
        <is>
          <t>Prof. Johan Iskandar, M.Sc., Ph.D</t>
        </is>
      </c>
      <c r="F1795" s="223" t="n"/>
      <c r="G1795" s="223" t="inlineStr">
        <is>
          <t>978-623-7267-94-2</t>
        </is>
      </c>
      <c r="H1795" s="223" t="inlineStr">
        <is>
          <t>Pertanian</t>
        </is>
      </c>
      <c r="I1795" s="258" t="inlineStr">
        <is>
          <t>Perguruan Tinggi</t>
        </is>
      </c>
      <c r="J1795" s="186" t="inlineStr">
        <is>
          <t>009.06</t>
        </is>
      </c>
      <c r="K1795" s="223" t="inlineStr">
        <is>
          <t>Edisi Ke-1</t>
        </is>
      </c>
      <c r="L1795" s="264" t="n"/>
      <c r="M1795" s="265" t="inlineStr">
        <is>
          <t>Tidak Tersedia</t>
        </is>
      </c>
      <c r="N1795" s="223" t="inlineStr">
        <is>
          <t>Indonesia</t>
        </is>
      </c>
      <c r="O1795" s="223" t="inlineStr">
        <is>
          <t>Bukan fiksi</t>
        </is>
      </c>
      <c r="P1795" s="260" t="inlineStr">
        <is>
          <t>Tidak Tersedia</t>
        </is>
      </c>
      <c r="Q1795" s="260" t="n">
        <v>2022</v>
      </c>
      <c r="R1795" s="223" t="inlineStr">
        <is>
          <t>Lily Publisher</t>
        </is>
      </c>
      <c r="S1795" s="223" t="inlineStr">
        <is>
          <t>Andi Offset CV</t>
        </is>
      </c>
      <c r="T1795" s="223" t="inlineStr">
        <is>
          <t>Lokal</t>
        </is>
      </c>
      <c r="U1795" s="261" t="n">
        <v>298</v>
      </c>
      <c r="V1795" s="86" t="inlineStr">
        <is>
          <t>pdf</t>
        </is>
      </c>
      <c r="W1795" s="223" t="inlineStr">
        <is>
          <t>13.5 MB</t>
        </is>
      </c>
      <c r="X1795" s="225" t="inlineStr">
        <is>
          <t>&lt;p&gt;Etnoagroekologi merupakan pengkajian tentang pengetahuan penduduk mengenai agroekologi atau mengkaji point of view penduduk desa tentang agroekologi. Buku ini tidak bermaksud untuk membahas etnoagroekologi secara lengkap, tetapi menarasikan tentang pengkajian pengetahuan penduduk mengenai agroekologi di masyarakat tani Tatar Sunda, dari hasil studi kasus di Desa Karangwangi, Cianjur, Jawa Barat pada tahun 2016 2020. Buku ini sungguh menarik dan penting untuk dibaca oleh siapapun yang menaruh perhatian terhadap sistem pertanian masyarakat pedesaan di Indonesia, khususnya di Jawa Barat.&lt;/p&gt;</t>
        </is>
      </c>
      <c r="Y1795" s="262" t="n">
        <v>76000</v>
      </c>
      <c r="Z1795" s="226" t="n"/>
      <c r="AA1795" s="241">
        <f>Y2408*Z2408</f>
        <v/>
      </c>
      <c r="AB1795" s="237" t="inlineStr">
        <is>
          <t>15529db4-1daf-4db9-80fa-ac87e88df297</t>
        </is>
      </c>
    </row>
    <row r="1796" ht="15" customHeight="1" s="283">
      <c r="A1796" s="109" t="n">
        <v>2400</v>
      </c>
      <c r="B1796" s="222">
        <f>HYPERLINK("https://mocostore.moco.co.id/catalog/"&amp;AB2409,"Klik Disini")</f>
        <v/>
      </c>
      <c r="C1796" s="223" t="inlineStr">
        <is>
          <t>The Secret - Becoming Excellent Student</t>
        </is>
      </c>
      <c r="D1796" s="223" t="n"/>
      <c r="E1796" s="223" t="inlineStr">
        <is>
          <t>Budi Abdipatra</t>
        </is>
      </c>
      <c r="F1796" s="223" t="n"/>
      <c r="G1796" s="223" t="inlineStr">
        <is>
          <t>978-623-314-223-6</t>
        </is>
      </c>
      <c r="H1796" s="223" t="inlineStr">
        <is>
          <t>Agama &amp; Spiritual</t>
        </is>
      </c>
      <c r="I1796" s="258" t="inlineStr">
        <is>
          <t>Perguruan Tinggi</t>
        </is>
      </c>
      <c r="J1796" s="186" t="inlineStr">
        <is>
          <t>009.16</t>
        </is>
      </c>
      <c r="K1796" s="223" t="inlineStr">
        <is>
          <t>Edisi Ke-1</t>
        </is>
      </c>
      <c r="L1796" s="264" t="n"/>
      <c r="M1796" s="265" t="inlineStr">
        <is>
          <t>Tidak Tersedia</t>
        </is>
      </c>
      <c r="N1796" s="223" t="inlineStr">
        <is>
          <t>Indonesia</t>
        </is>
      </c>
      <c r="O1796" s="223" t="inlineStr">
        <is>
          <t>Bukan fiksi</t>
        </is>
      </c>
      <c r="P1796" s="260" t="inlineStr">
        <is>
          <t>Tidak Tersedia</t>
        </is>
      </c>
      <c r="Q1796" s="260" t="n">
        <v>2022</v>
      </c>
      <c r="R1796" s="223" t="inlineStr">
        <is>
          <t>PBMR Andi</t>
        </is>
      </c>
      <c r="S1796" s="223" t="inlineStr">
        <is>
          <t>Andi Offset CV</t>
        </is>
      </c>
      <c r="T1796" s="223" t="inlineStr">
        <is>
          <t>Lokal</t>
        </is>
      </c>
      <c r="U1796" s="261" t="n">
        <v>76</v>
      </c>
      <c r="V1796" s="86" t="inlineStr">
        <is>
          <t>pdf</t>
        </is>
      </c>
      <c r="W1796" s="223" t="inlineStr">
        <is>
          <t>5.6 MB</t>
        </is>
      </c>
      <c r="X1796" s="225" t="inlineStr">
        <is>
          <t>&lt;p&gt;Kamu musti baca buku ini. Gak rugi deh! You will revolution your study after reading this book. Absolutely! Tuhan jamin nilai kamu akan naik secara dramatis! Karena firman Tuhan bilang dengan jelas, engkau akan tetap naik dan bukan turun (Ulangan 28:13b).&amp;quot;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kanmu!&lt;/p&gt;</t>
        </is>
      </c>
      <c r="Y1796" s="262" t="n">
        <v>34000</v>
      </c>
      <c r="Z1796" s="226" t="n"/>
      <c r="AA1796" s="241">
        <f>Y2409*Z2409</f>
        <v/>
      </c>
      <c r="AB1796" s="237" t="inlineStr">
        <is>
          <t>a33f0697-5e31-4757-b335-9c0b75bb48ba</t>
        </is>
      </c>
    </row>
    <row r="1797" ht="15" customHeight="1" s="283">
      <c r="A1797" s="109" t="n">
        <v>2402</v>
      </c>
      <c r="B1797" s="222">
        <f>HYPERLINK("https://mocostore.moco.co.id/catalog/"&amp;AB2411,"Klik Disini")</f>
        <v/>
      </c>
      <c r="C1797" s="223" t="inlineStr">
        <is>
          <t>Eksposisi Tematis Kitab Kejadian</t>
        </is>
      </c>
      <c r="D1797" s="223" t="n"/>
      <c r="E1797" s="223" t="inlineStr">
        <is>
          <t>Dr. Jonar T.H Situmorang, M.A., M.Th.</t>
        </is>
      </c>
      <c r="F1797" s="223" t="inlineStr">
        <is>
          <t>978-623-314-172-7</t>
        </is>
      </c>
      <c r="G1797" s="223" t="inlineStr">
        <is>
          <t>978-623-314-173-4</t>
        </is>
      </c>
      <c r="H1797" s="223" t="inlineStr">
        <is>
          <t>Agama Kristen</t>
        </is>
      </c>
      <c r="I1797" s="258" t="inlineStr">
        <is>
          <t>Perguruan Tinggi</t>
        </is>
      </c>
      <c r="J1797" s="186" t="inlineStr">
        <is>
          <t>009.16</t>
        </is>
      </c>
      <c r="K1797" s="223" t="inlineStr">
        <is>
          <t>Edisi Ke-1</t>
        </is>
      </c>
      <c r="L1797" s="264" t="n"/>
      <c r="M1797" s="265" t="inlineStr">
        <is>
          <t>Tidak Tersedia</t>
        </is>
      </c>
      <c r="N1797" s="223" t="inlineStr">
        <is>
          <t>Indonesia</t>
        </is>
      </c>
      <c r="O1797" s="223" t="inlineStr">
        <is>
          <t>Bukan fiksi</t>
        </is>
      </c>
      <c r="P1797" s="260" t="n">
        <v>2022</v>
      </c>
      <c r="Q1797" s="260" t="n">
        <v>2022</v>
      </c>
      <c r="R1797" s="223" t="inlineStr">
        <is>
          <t>PBMR Andi</t>
        </is>
      </c>
      <c r="S1797" s="223" t="inlineStr">
        <is>
          <t>Andi Offset CV</t>
        </is>
      </c>
      <c r="T1797" s="223" t="inlineStr">
        <is>
          <t>Lokal</t>
        </is>
      </c>
      <c r="U1797" s="261" t="n">
        <v>362</v>
      </c>
      <c r="V1797" s="86" t="inlineStr">
        <is>
          <t>pdf</t>
        </is>
      </c>
      <c r="W1797" s="223" t="inlineStr">
        <is>
          <t>10.8 MB</t>
        </is>
      </c>
      <c r="X1797" s="225" t="inlineStr">
        <is>
          <t>&lt;p&gt;Isinya Kitab kejadian sering dikaitkan dengan penemuan ilmu pengetahuan. Wajar saja, karena kitab ini membahas kisah penciptaan. Kapan alam semesta dan manusia diciptakan? Apakah umur alam semesta dan manusia ini sudah mencapai ratusan jutaan tahun yang lalu? Di manakah letak Taman Eden itu sekarang? Kitab Kejadian menyebutkan ada empat sungai yang ada di taman tersebut, yaitu: Pison, Gihon, Efrat, dan Tigris. Dari keempat sungai ini, hanya ada dua sungai saja sampai sekarang, yaitu Sungai Efrat dan Sungai Tigris. Di mana letak yang dua sungai lainnya, Pison dan Gison?&lt;br /&gt;
 Hal yang lain sehubungan dengan &amp;quot;hari&amp;quot; yang disebut dalam kisah penciptaan, Allah menciptakan alam semesta dan segala isinya selama enam hari. Hari ke-7 Allah beristirahat. Apakah &amp;quot;hari&amp;quot; yang dimaksud di sini hari biasa yang satu hari ada 24 jam, atau ada makna yang lain, seperti periode atau zaman? Yang tidak kalah menarik, apakah peristiwa air bah itu mencakup seluruh bumi (dunia), atau hanya lokal saja? Seberapa besarkah bahtera Nuh sehingga dapat menampung seluruh jenis binatang yang ada?&lt;br /&gt;
 Belum lagi tentang asal&amp;nbsp;mula bahasa manusia. Apakah dulunya bahasa yang ada itu hanya satu bahasa? Kalau satu bahasa, bahasa apakah yang pertama kali? Karena dalam Kejadian 11 mengisahkan pembangunan Menara Babel yang menjadi cikal-bakal dikacaukannya bahasa sehingga satu sama lain tidak saling mengerti dan berpencarlah manusia itu ke berbagai tempat. Masih banyak lagi kisah lainnya yang dibahas secara tematis yang menimbulkan rasa penasaran untuk mempelajarinya. Semua hal tersebut dikupas tuntas dalam buku ini dengan bahasa yang lugas dan sederhana sehingga mudah dipahami.&lt;br /&gt;
 Dr. Jonar T.H. Situmorang, M.A., M.Th., adalah seorang pendeta yang melayani di Gereja Ekklesia Full Gospel, Malang. Selain sebagai dosen di Bethesda International Seminary, Malang (sejak Agustus 1998) &amp;amp; di STA Jember (sejak Maret 2019), juga sebagai tenaga pendidik, mulai tingkat SD, SMP, dan SMK. Sebagai Kepala SD Kristen Elim sejak Juli 2000 hingga Juni 2008, Kepala SMP Kristen Elim sejak Juli 2004 hingga Juni 2015, dan Kepala SMK Kristen Elim di Malang, sejak Juli 2011 hingga sekarang. Buku pertama yang ia tulis adalah Filsafat dalam Terang Iman Kristen yang diterbitkan pada 2004 oleh Penerbit ANDI. Sejak buku pertama ini ditulis, sudah lebih dari judul buku yang diterbitkan oleh&lt;br /&gt;
 beberapa penerbit rohani Kristen dan penerbit umum.&lt;/p&gt;</t>
        </is>
      </c>
      <c r="Y1797" s="262" t="n">
        <v>169000</v>
      </c>
      <c r="Z1797" s="226" t="n"/>
      <c r="AA1797" s="241">
        <f>Y2411*Z2411</f>
        <v/>
      </c>
      <c r="AB1797" s="237" t="inlineStr">
        <is>
          <t>fe645a49-eacb-420d-a536-678c4e40e88e</t>
        </is>
      </c>
    </row>
    <row r="1798" ht="15" customHeight="1" s="283">
      <c r="A1798" s="109" t="n">
        <v>2404</v>
      </c>
      <c r="B1798" s="222">
        <f>HYPERLINK("https://mocostore.moco.co.id/catalog/"&amp;AB2413,"Klik Disini")</f>
        <v/>
      </c>
      <c r="C1798" s="223" t="inlineStr">
        <is>
          <t>Teknik Infrastruktur Jaringan Distribusi Tenaga Listrik</t>
        </is>
      </c>
      <c r="D1798" s="223" t="n"/>
      <c r="E1798" s="223" t="inlineStr">
        <is>
          <t>Markoni</t>
        </is>
      </c>
      <c r="F1798" s="223" t="inlineStr">
        <is>
          <t>978-623-01-2928-5</t>
        </is>
      </c>
      <c r="G1798" s="223" t="inlineStr">
        <is>
          <t>978-623-01-2929-2</t>
        </is>
      </c>
      <c r="H1798" s="223" t="inlineStr">
        <is>
          <t>Profesional dan Teknis</t>
        </is>
      </c>
      <c r="I1798" s="258" t="inlineStr">
        <is>
          <t>Perguruan Tinggi</t>
        </is>
      </c>
      <c r="J1798" s="186" t="inlineStr">
        <is>
          <t>009.03</t>
        </is>
      </c>
      <c r="K1798" s="223" t="inlineStr">
        <is>
          <t>Edisi Ke-1</t>
        </is>
      </c>
      <c r="L1798" s="264" t="n"/>
      <c r="M1798" s="265" t="inlineStr">
        <is>
          <t>Tidak Tersedia</t>
        </is>
      </c>
      <c r="N1798" s="223" t="inlineStr">
        <is>
          <t>Indonesia</t>
        </is>
      </c>
      <c r="O1798" s="223" t="inlineStr">
        <is>
          <t>Bukan fiksi</t>
        </is>
      </c>
      <c r="P1798" s="260" t="n">
        <v>2022</v>
      </c>
      <c r="Q1798" s="260" t="n">
        <v>2022</v>
      </c>
      <c r="R1798" s="223" t="inlineStr">
        <is>
          <t>Penerbit Andi</t>
        </is>
      </c>
      <c r="S1798" s="223" t="inlineStr">
        <is>
          <t>Andi Offset CV</t>
        </is>
      </c>
      <c r="T1798" s="223" t="inlineStr">
        <is>
          <t>Lokal</t>
        </is>
      </c>
      <c r="U1798" s="261" t="n">
        <v>290</v>
      </c>
      <c r="V1798" s="86" t="inlineStr">
        <is>
          <t>pdf</t>
        </is>
      </c>
      <c r="W1798" s="223" t="inlineStr">
        <is>
          <t>8.8 MB</t>
        </is>
      </c>
      <c r="X1798" s="225" t="inlineStr">
        <is>
          <t>&lt;p&gt;Buku Ini Memadukan Aspek Teoretis Dan Praktik Lapangan, Sehingga Diharapkan Pembaca Dapat Mendalami Isinya Secara Berdiskusi. Buku Ini Terdiri Dari 14 Bab Yang Secara Sistematis Menjelaskan Mengenai Infrastruktur Jaringan Distribusi Tenaga Listrik. Buku Ini Ditujukan Untuk Mereka Yang Berada Di Lingkungan Pengelolaan Distribusi Tenaga Listrik Yang Ingin Menambah Pengetahuannya Mengenai Penerapan Pengelolaan Distribusi Tenaga Listrik. Semoga Buku Ini Dapat Menjadi Salah Satu Buku Pegangan Pengelola Sistem Distribusi Tenaga Listrik.&lt;/p&gt;</t>
        </is>
      </c>
      <c r="Y1798" s="262" t="n">
        <v>89000</v>
      </c>
      <c r="Z1798" s="226" t="n"/>
      <c r="AA1798" s="241">
        <f>Y2413*Z2413</f>
        <v/>
      </c>
      <c r="AB1798" s="237" t="inlineStr">
        <is>
          <t>f6a1648b-0499-4bb8-9e26-997927a8863d</t>
        </is>
      </c>
    </row>
    <row r="1799" ht="15" customHeight="1" s="283">
      <c r="A1799" s="109" t="n">
        <v>2405</v>
      </c>
      <c r="B1799" s="222">
        <f>HYPERLINK("https://mocostore.moco.co.id/catalog/"&amp;AB2414,"Klik Disini")</f>
        <v/>
      </c>
      <c r="C1799" s="223" t="inlineStr">
        <is>
          <t>Encyclopedia Series For Indonesian Children The Beauty Of Java Island That Indonesian Children Need To Know</t>
        </is>
      </c>
      <c r="D1799" s="223" t="n"/>
      <c r="E1799" s="223" t="inlineStr">
        <is>
          <t>Drs. Slamet Riyanto, M.Pd. and Rini Marina, M.Pd.</t>
        </is>
      </c>
      <c r="F1799" s="223" t="n"/>
      <c r="G1799" s="223" t="inlineStr">
        <is>
          <t>978-623-8186-05-1</t>
        </is>
      </c>
      <c r="H1799" s="223" t="inlineStr">
        <is>
          <t>Ensiklopedia</t>
        </is>
      </c>
      <c r="I1799" s="258" t="inlineStr">
        <is>
          <t>Umum</t>
        </is>
      </c>
      <c r="J1799" s="186" t="inlineStr">
        <is>
          <t>005.01</t>
        </is>
      </c>
      <c r="K1799" s="223" t="inlineStr">
        <is>
          <t>Edisi Ke-1</t>
        </is>
      </c>
      <c r="L1799" s="264" t="n"/>
      <c r="M1799" s="265" t="inlineStr">
        <is>
          <t>Tidak Tersedia</t>
        </is>
      </c>
      <c r="N1799" s="223" t="inlineStr">
        <is>
          <t>Inggris</t>
        </is>
      </c>
      <c r="O1799" s="223" t="inlineStr">
        <is>
          <t>Bukan fiksi</t>
        </is>
      </c>
      <c r="P1799" s="260" t="inlineStr">
        <is>
          <t>Tidak Tersedia</t>
        </is>
      </c>
      <c r="Q1799" s="260" t="n">
        <v>2022</v>
      </c>
      <c r="R1799" s="223" t="inlineStr">
        <is>
          <t>Pustaka Referensi</t>
        </is>
      </c>
      <c r="S1799" s="223" t="inlineStr">
        <is>
          <t>Andi Offset CV</t>
        </is>
      </c>
      <c r="T1799" s="223" t="inlineStr">
        <is>
          <t>Lokal</t>
        </is>
      </c>
      <c r="U1799" s="261" t="n">
        <v>160</v>
      </c>
      <c r="V1799" s="86" t="inlineStr">
        <is>
          <t>pdf</t>
        </is>
      </c>
      <c r="W1799" s="223" t="inlineStr">
        <is>
          <t>5.8 MB</t>
        </is>
      </c>
      <c r="X1799" s="225" t="inlineStr">
        <is>
          <t>&lt;p&gt;The Beauty Of Java Island That Indonesian Children Need To Know is a glimpse of the beauty of Java Island in terms of its location, history, economy, in habitants, tourism objects and culinary diversity. Hopefully, one day, after the children become adults, they will love, care for and take care of their nation even more.&lt;/p&gt;</t>
        </is>
      </c>
      <c r="Y1799" s="262" t="n">
        <v>49000</v>
      </c>
      <c r="Z1799" s="226" t="n"/>
      <c r="AA1799" s="241">
        <f>Y2414*Z2414</f>
        <v/>
      </c>
      <c r="AB1799" s="237" t="inlineStr">
        <is>
          <t>d70498bf-7797-4646-8ac7-226497d8c362</t>
        </is>
      </c>
    </row>
    <row r="1800" ht="15" customHeight="1" s="283">
      <c r="A1800" s="109" t="n">
        <v>2406</v>
      </c>
      <c r="B1800" s="222">
        <f>HYPERLINK("https://mocostore.moco.co.id/catalog/"&amp;AB2415,"Klik Disini")</f>
        <v/>
      </c>
      <c r="C1800" s="223" t="inlineStr">
        <is>
          <t>Encyclopedia Series For Indonesian Children The Beauty Of Kalimantan Island That Indonesian Children Need To Know</t>
        </is>
      </c>
      <c r="D1800" s="223" t="n"/>
      <c r="E1800" s="223" t="inlineStr">
        <is>
          <t>Drs. Slamet Riyanto, M.Pd. and Mahmudah Ratna Suminar</t>
        </is>
      </c>
      <c r="F1800" s="223" t="n"/>
      <c r="G1800" s="223" t="inlineStr">
        <is>
          <t>978-623-8186-02-0</t>
        </is>
      </c>
      <c r="H1800" s="223" t="inlineStr">
        <is>
          <t>Ensiklopedia</t>
        </is>
      </c>
      <c r="I1800" s="258" t="inlineStr">
        <is>
          <t>Umum</t>
        </is>
      </c>
      <c r="J1800" s="186" t="inlineStr">
        <is>
          <t>005.01</t>
        </is>
      </c>
      <c r="K1800" s="223" t="inlineStr">
        <is>
          <t>Edisi Ke-1</t>
        </is>
      </c>
      <c r="L1800" s="264" t="n"/>
      <c r="M1800" s="265" t="inlineStr">
        <is>
          <t>Tidak Tersedia</t>
        </is>
      </c>
      <c r="N1800" s="223" t="inlineStr">
        <is>
          <t>Inggris</t>
        </is>
      </c>
      <c r="O1800" s="223" t="inlineStr">
        <is>
          <t>Bukan fiksi</t>
        </is>
      </c>
      <c r="P1800" s="260" t="inlineStr">
        <is>
          <t>Tidak Tersedia</t>
        </is>
      </c>
      <c r="Q1800" s="260" t="n">
        <v>2022</v>
      </c>
      <c r="R1800" s="223" t="inlineStr">
        <is>
          <t>Pustaka Referensi</t>
        </is>
      </c>
      <c r="S1800" s="223" t="inlineStr">
        <is>
          <t>Andi Offset CV</t>
        </is>
      </c>
      <c r="T1800" s="223" t="inlineStr">
        <is>
          <t>Lokal</t>
        </is>
      </c>
      <c r="U1800" s="261" t="n">
        <v>106</v>
      </c>
      <c r="V1800" s="86" t="inlineStr">
        <is>
          <t>pdf</t>
        </is>
      </c>
      <c r="W1800" s="223" t="inlineStr">
        <is>
          <t>9.4 MB</t>
        </is>
      </c>
      <c r="X1800" s="225" t="inlineStr">
        <is>
          <t>&lt;p&gt;The Beauty Of Kalimantan Island That Indonesian Children Need To Know is a glimpse of the beauty ofKalimantan Islandin terms of its location, history, economy, in habitants, tourism objects and culinarydiversity.Hopefully, one day, after the children become adults, they will love, care for and take careof their nation even more.&lt;/p&gt;</t>
        </is>
      </c>
      <c r="Y1800" s="262" t="n">
        <v>42000</v>
      </c>
      <c r="Z1800" s="226" t="n"/>
      <c r="AA1800" s="241">
        <f>Y2415*Z2415</f>
        <v/>
      </c>
      <c r="AB1800" s="237" t="inlineStr">
        <is>
          <t>38530ec6-fbe7-4912-84de-02ec799e13e0</t>
        </is>
      </c>
    </row>
    <row r="1801" ht="15" customHeight="1" s="283">
      <c r="A1801" s="109" t="n">
        <v>2407</v>
      </c>
      <c r="B1801" s="222">
        <f>HYPERLINK("https://mocostore.moco.co.id/catalog/"&amp;AB2416,"Klik Disini")</f>
        <v/>
      </c>
      <c r="C1801" s="223" t="inlineStr">
        <is>
          <t>Sure You Can! Double Target to Help Speak and Write Better a Practical Guide for Active Teachers and Students</t>
        </is>
      </c>
      <c r="D1801" s="223" t="n"/>
      <c r="E1801" s="223" t="inlineStr">
        <is>
          <t>Pardiyono</t>
        </is>
      </c>
      <c r="F1801" s="223" t="inlineStr">
        <is>
          <t>978-623-5830-10-0</t>
        </is>
      </c>
      <c r="G1801" s="223" t="inlineStr">
        <is>
          <t>978-623-5830-11-7</t>
        </is>
      </c>
      <c r="H1801" s="223" t="inlineStr">
        <is>
          <t>Bahasa asing</t>
        </is>
      </c>
      <c r="I1801" s="258" t="inlineStr">
        <is>
          <t>Perguruan Tinggi</t>
        </is>
      </c>
      <c r="J1801" s="186" t="inlineStr">
        <is>
          <t>009.19</t>
        </is>
      </c>
      <c r="K1801" s="223" t="inlineStr">
        <is>
          <t>Edisi Ke-1</t>
        </is>
      </c>
      <c r="L1801" s="264" t="n"/>
      <c r="M1801" s="265" t="inlineStr">
        <is>
          <t>Tidak Tersedia</t>
        </is>
      </c>
      <c r="N1801" s="223" t="inlineStr">
        <is>
          <t>Inggris</t>
        </is>
      </c>
      <c r="O1801" s="223" t="inlineStr">
        <is>
          <t>Bukan fiksi</t>
        </is>
      </c>
      <c r="P1801" s="260" t="n">
        <v>2022</v>
      </c>
      <c r="Q1801" s="260" t="n">
        <v>2022</v>
      </c>
      <c r="R1801" s="223" t="inlineStr">
        <is>
          <t>Pustaka Referensi</t>
        </is>
      </c>
      <c r="S1801" s="223" t="inlineStr">
        <is>
          <t>Andi Offset CV</t>
        </is>
      </c>
      <c r="T1801" s="223" t="inlineStr">
        <is>
          <t>Lokal</t>
        </is>
      </c>
      <c r="U1801" s="261" t="n">
        <v>258</v>
      </c>
      <c r="V1801" s="86" t="inlineStr">
        <is>
          <t>pdf</t>
        </is>
      </c>
      <c r="W1801" s="223" t="inlineStr">
        <is>
          <t>7.3 MB</t>
        </is>
      </c>
      <c r="X1801" s="225" t="inlineStr">
        <is>
          <t>&lt;p&gt;To Learn English Is To Master The Rules Governing How It Is To Be Used Naturally And Therefore, Lots Of Different Cultural Contexts Should Be Included In The Learning Materials.There Are Two Kinds Of Acquisitions In The Learning Of English; Physical Acquisition And Mental Acquisition. Physical Acquisition Refers To Acquiring The More Productive And Active Use Of The Language; Speaking Skill. Mental Acquisition Refers To Acquiring The More Mental Use Of The Language; Reading Skill. To Acquire Speaking Skill Efficiently; The Materials Should Be Focused On Providing More Exercises On Speaking Practices. All Other Exercises And Learning Materials That Include Listening, Vocabulary, Grammar, Reading And Writing Are To Be Made Integrated To Support The Achievement Of The Speaking Skill.This Book Comprises Of 15 Chapters, Of Which Each Chapter Is Designed For Specific Language Communicative Functions. Rhetorically, The Learning Materials In Each Chapter Include: Snapshot And In-Class Activity That Cover Listening And Speaking, Word Power (Vocabulary), Grammar, Reading And Writing Activities. This Book Has Double Targets; (1) To Help Students Easily Learn The Materials And Acquire The Speaking Skill Through Different Kinds Of Practices And (2) To Help Teachers Easily Teach The Learning Materials To Students Thorough Different Classroom Activities. The Materials In This Book Are Rhetorically Constructed That Include Different Activities For Students; Listening, Speaking, Grammar, Vocabulary, Reading And Writing Of Which The Final Point Of Achievement Is To Acquire Speaking Skill.Sure, You Can!&lt;/p&gt;</t>
        </is>
      </c>
      <c r="Y1801" s="262" t="n">
        <v>134000</v>
      </c>
      <c r="Z1801" s="226" t="n"/>
      <c r="AA1801" s="241">
        <f>Y2416*Z2416</f>
        <v/>
      </c>
      <c r="AB1801" s="237" t="inlineStr">
        <is>
          <t>e63b9f20-4d87-4713-86cf-b34cd617c1c0</t>
        </is>
      </c>
    </row>
    <row r="1802" ht="15" customHeight="1" s="283">
      <c r="A1802" s="109" t="n">
        <v>2408</v>
      </c>
      <c r="B1802" s="222">
        <f>HYPERLINK("https://mocostore.moco.co.id/catalog/"&amp;AB2417,"Klik Disini")</f>
        <v/>
      </c>
      <c r="C1802" s="223" t="inlineStr">
        <is>
          <t>Encyclopedia Series For Indonesian Children The Beauty Of Nusa Tenggara Island That Indonesian Children Need To Know</t>
        </is>
      </c>
      <c r="D1802" s="223" t="n"/>
      <c r="E1802" s="223" t="inlineStr">
        <is>
          <t>Drs. Slamet Riyanto, M.Pd. and Dra. Kuntar Retno Rukmini</t>
        </is>
      </c>
      <c r="F1802" s="223" t="n"/>
      <c r="G1802" s="223" t="inlineStr">
        <is>
          <t>978-623-8186-07-5</t>
        </is>
      </c>
      <c r="H1802" s="223" t="inlineStr">
        <is>
          <t>Ensiklopedia</t>
        </is>
      </c>
      <c r="I1802" s="258" t="inlineStr">
        <is>
          <t>Umum</t>
        </is>
      </c>
      <c r="J1802" s="186" t="inlineStr">
        <is>
          <t>005.01</t>
        </is>
      </c>
      <c r="K1802" s="223" t="inlineStr">
        <is>
          <t>Edisi Ke-1</t>
        </is>
      </c>
      <c r="L1802" s="264" t="n"/>
      <c r="M1802" s="265" t="inlineStr">
        <is>
          <t>Tidak Tersedia</t>
        </is>
      </c>
      <c r="N1802" s="223" t="inlineStr">
        <is>
          <t>Inggris</t>
        </is>
      </c>
      <c r="O1802" s="223" t="inlineStr">
        <is>
          <t>Bukan fiksi</t>
        </is>
      </c>
      <c r="P1802" s="260" t="inlineStr">
        <is>
          <t>Tidak Tersedia</t>
        </is>
      </c>
      <c r="Q1802" s="260" t="n">
        <v>2022</v>
      </c>
      <c r="R1802" s="223" t="inlineStr">
        <is>
          <t>Pustaka Referensi</t>
        </is>
      </c>
      <c r="S1802" s="223" t="inlineStr">
        <is>
          <t>Andi Offset CV</t>
        </is>
      </c>
      <c r="T1802" s="223" t="inlineStr">
        <is>
          <t>Lokal</t>
        </is>
      </c>
      <c r="U1802" s="261" t="n">
        <v>114</v>
      </c>
      <c r="V1802" s="86" t="inlineStr">
        <is>
          <t>pdf</t>
        </is>
      </c>
      <c r="W1802" s="223" t="inlineStr">
        <is>
          <t>16.5 MB</t>
        </is>
      </c>
      <c r="X1802" s="225" t="inlineStr">
        <is>
          <t>&lt;p&gt;The Beauty Of Nusa Tenggara That Indonesian Children Need To Know is a glimpse of the beauty of Nusa Tenggara in terms of its location, history, economy, in habitants, tourism objects and culinarydiversity.Hopefully one day, after the children become adults, they will love, care for and take careof their nation even more.&lt;/p&gt;</t>
        </is>
      </c>
      <c r="Y1802" s="262" t="n">
        <v>49000</v>
      </c>
      <c r="Z1802" s="226" t="n"/>
      <c r="AA1802" s="241">
        <f>Y2417*Z2417</f>
        <v/>
      </c>
      <c r="AB1802" s="237" t="inlineStr">
        <is>
          <t>afe8596d-076c-4bfb-a71e-3103e4868b7e</t>
        </is>
      </c>
    </row>
    <row r="1803" ht="15" customHeight="1" s="283">
      <c r="A1803" s="109" t="n">
        <v>2409</v>
      </c>
      <c r="B1803" s="222">
        <f>HYPERLINK("https://mocostore.moco.co.id/catalog/"&amp;AB2418,"Klik Disini")</f>
        <v/>
      </c>
      <c r="C1803" s="223" t="inlineStr">
        <is>
          <t>Encyclopedia Series For Indonesian Children The Beauty Of Papua Island That Indonesian Children Need To Know</t>
        </is>
      </c>
      <c r="D1803" s="223" t="n"/>
      <c r="E1803" s="223" t="inlineStr">
        <is>
          <t>Drs. Slamet Riyanto, M.Pd. and Qurrotul Aâ€™yuunil Asmawiyah, S.Pd, M.Pd.</t>
        </is>
      </c>
      <c r="F1803" s="223" t="n"/>
      <c r="G1803" s="223" t="inlineStr">
        <is>
          <t>978-623-8186-08-2</t>
        </is>
      </c>
      <c r="H1803" s="223" t="inlineStr">
        <is>
          <t>Ensiklopedia</t>
        </is>
      </c>
      <c r="I1803" s="258" t="inlineStr">
        <is>
          <t>Umum</t>
        </is>
      </c>
      <c r="J1803" s="186" t="inlineStr">
        <is>
          <t>005.01</t>
        </is>
      </c>
      <c r="K1803" s="223" t="inlineStr">
        <is>
          <t>Edisi Ke-1</t>
        </is>
      </c>
      <c r="L1803" s="223" t="n"/>
      <c r="M1803" s="259" t="inlineStr">
        <is>
          <t>Tidak Tersedia</t>
        </is>
      </c>
      <c r="N1803" s="223" t="inlineStr">
        <is>
          <t>Inggris</t>
        </is>
      </c>
      <c r="O1803" s="223" t="inlineStr">
        <is>
          <t>Bukan fiksi</t>
        </is>
      </c>
      <c r="P1803" s="260" t="inlineStr">
        <is>
          <t>Tidak Tersedia</t>
        </is>
      </c>
      <c r="Q1803" s="260" t="n">
        <v>2022</v>
      </c>
      <c r="R1803" s="223" t="inlineStr">
        <is>
          <t>Pustaka Referensi</t>
        </is>
      </c>
      <c r="S1803" s="223" t="inlineStr">
        <is>
          <t>Andi Offset CV</t>
        </is>
      </c>
      <c r="T1803" s="223" t="inlineStr">
        <is>
          <t>Lokal</t>
        </is>
      </c>
      <c r="U1803" s="261" t="n">
        <v>80</v>
      </c>
      <c r="V1803" s="86" t="inlineStr">
        <is>
          <t>pdf</t>
        </is>
      </c>
      <c r="W1803" s="223" t="inlineStr">
        <is>
          <t>20.5 MB</t>
        </is>
      </c>
      <c r="X1803" s="225" t="inlineStr">
        <is>
          <t>&lt;p&gt;The Beauty Of Papua Island That Indonesian Children Need To Know is a glimpse of the beauty ofPapua in terms of its location, history, economy, inhabitants, tourism objects and culinary diversity.Hopefully, one day, after the children become adults, they will love, care for and take care of theirnation even more.&lt;/p&gt;</t>
        </is>
      </c>
      <c r="Y1803" s="262" t="n">
        <v>35000</v>
      </c>
      <c r="Z1803" s="226" t="n"/>
      <c r="AA1803" s="241">
        <f>Y2418*Z2418</f>
        <v/>
      </c>
      <c r="AB1803" s="237" t="inlineStr">
        <is>
          <t>1e954524-58d0-46df-b314-fa26fcb8a013</t>
        </is>
      </c>
    </row>
    <row r="1804" ht="15" customHeight="1" s="283">
      <c r="A1804" s="109" t="n">
        <v>2410</v>
      </c>
      <c r="B1804" s="222">
        <f>HYPERLINK("https://mocostore.moco.co.id/catalog/"&amp;AB2419,"Klik Disini")</f>
        <v/>
      </c>
      <c r="C1804" s="223" t="inlineStr">
        <is>
          <t>Tafsiran Surat Yudas Berpegang Teguh pada Pengajaran yang Sehat</t>
        </is>
      </c>
      <c r="D1804" s="223" t="n"/>
      <c r="E1804" s="223" t="inlineStr">
        <is>
          <t>Pdt. Dr. Jonar T.H. Situmorang, M.A., M.Th.</t>
        </is>
      </c>
      <c r="F1804" s="223" t="inlineStr">
        <is>
          <t>978-623-314-358-5</t>
        </is>
      </c>
      <c r="G1804" s="223" t="inlineStr">
        <is>
          <t>978-623-314-359-2</t>
        </is>
      </c>
      <c r="H1804" s="223" t="inlineStr">
        <is>
          <t>Agama Kristen</t>
        </is>
      </c>
      <c r="I1804" s="258" t="inlineStr">
        <is>
          <t>Perguruan Tinggi</t>
        </is>
      </c>
      <c r="J1804" s="186" t="inlineStr">
        <is>
          <t>009.16</t>
        </is>
      </c>
      <c r="K1804" s="264" t="inlineStr">
        <is>
          <t>Edisi Ke-1</t>
        </is>
      </c>
      <c r="L1804" s="264" t="n"/>
      <c r="M1804" s="259" t="inlineStr">
        <is>
          <t>Tidak Tersedia</t>
        </is>
      </c>
      <c r="N1804" s="223" t="inlineStr">
        <is>
          <t>Indonesia</t>
        </is>
      </c>
      <c r="O1804" s="223" t="inlineStr">
        <is>
          <t>Bukan fiksi</t>
        </is>
      </c>
      <c r="P1804" s="260" t="n">
        <v>2023</v>
      </c>
      <c r="Q1804" s="260" t="n">
        <v>2023</v>
      </c>
      <c r="R1804" s="223" t="inlineStr">
        <is>
          <t>PBMR Andi</t>
        </is>
      </c>
      <c r="S1804" s="223" t="inlineStr">
        <is>
          <t>Andi Offset CV</t>
        </is>
      </c>
      <c r="T1804" s="223" t="inlineStr">
        <is>
          <t>Lokal</t>
        </is>
      </c>
      <c r="U1804" s="261" t="n">
        <v>130</v>
      </c>
      <c r="V1804" s="86" t="inlineStr">
        <is>
          <t>pdf</t>
        </is>
      </c>
      <c r="W1804" s="223" t="inlineStr">
        <is>
          <t>3.8 MB</t>
        </is>
      </c>
      <c r="X1804" s="225" t="inlineStr">
        <is>
          <t>&lt;p&gt;Surat Yudas dalam Alkitab Perjanjian Baru seringkali dianaktirikan dalam pemakaiannya sebagai bahan perenungan ataupun bahan khotbah. Namun, nasihat dan pengajaran dalam surat ini sangat sesuai dengan keadaan zaman sekarang.&amp;nbsp;&lt;br /&gt;
 Penulis surat ini adalah Yudas, saudara Yakobus, dan ia menyebut dirinya sebagai hamba Yesus Kristus. Hal ini menunjukkan kerendahan hatiannya yang lebih memilih dikenal sebagai hamba Yesus Kristus dari pada sebagai saudara-Nya. Tidak disebutkan secara khusus kepada surat ini dituliskan, hanya kepada mereka yang terpanggil, yang dikasihi dalam Allah Bapa, dan yang dipelihara untuk Yesus Kristus.&amp;nbsp;&lt;br /&gt;
 Isi Surat Yudas singkat, tetapi memberi pesan yang sangat menohok, yang mengingatkan orang-orang percaya penerima suratnya agar mereka berhati-hati pada guru palsu yang berusaha menyebarkan ajaran yang menyesatkan. Yudas mengingatkan setiap orang percaya agar mereka berjuang berdasarkan iman yang teguh dalam Yesus. Yudas mengingatkan orang percaya pada masanya tentang ajaran sesat yang mengandalkan akal budi dan pengetahuan (Gnostik) manusia, yang telah menyusup ke dalam gereja-gereja. Dalam penulisan suratnya, Yudas mengutip dari tradisi Yahudi dan kitab-kitab nonkanonik atau kitab-kitab Aprokrip seperti Kitab Henokh, Kitab Asumsi Musa, dan Testamentum XII Patrum. Beberapa pandangan juga mengatakan bahwa barangkali Yudas mengutip dari Surat 2 Petrus 2 atau sebaliknya, atau bahkan Yudas dan Petrus mengutip dari tradisi Yahudi yang sama, oleh karena kemiripan kalimat-kalimatdalam surat-surat mereka.&lt;/p&gt;</t>
        </is>
      </c>
      <c r="Y1804" s="262" t="n">
        <v>64000</v>
      </c>
      <c r="Z1804" s="226" t="n"/>
      <c r="AA1804" s="241">
        <f>Y2419*Z2419</f>
        <v/>
      </c>
      <c r="AB1804" s="237" t="inlineStr">
        <is>
          <t>6bce5084-079d-4794-8c83-014b8e718eae</t>
        </is>
      </c>
    </row>
    <row r="1805" ht="15" customHeight="1" s="283">
      <c r="A1805" s="109" t="n">
        <v>2411</v>
      </c>
      <c r="B1805" s="222">
        <f>HYPERLINK("https://mocostore.moco.co.id/catalog/"&amp;AB2420,"Klik Disini")</f>
        <v/>
      </c>
      <c r="C1805" s="223" t="inlineStr">
        <is>
          <t>Encyclopedia Series For Indonesian Children The Beauty Of Sulawesi Island That Indonesian Children Need To Know</t>
        </is>
      </c>
      <c r="D1805" s="223" t="n"/>
      <c r="E1805" s="223" t="inlineStr">
        <is>
          <t>Drs. Slamet Riyanto, M.Pd. and Danurdoro Anindito</t>
        </is>
      </c>
      <c r="F1805" s="223" t="n"/>
      <c r="G1805" s="223" t="inlineStr">
        <is>
          <t>978-623-8186-09-9</t>
        </is>
      </c>
      <c r="H1805" s="223" t="inlineStr">
        <is>
          <t>Ensiklopedia</t>
        </is>
      </c>
      <c r="I1805" s="258" t="inlineStr">
        <is>
          <t>Umum</t>
        </is>
      </c>
      <c r="J1805" s="186" t="inlineStr">
        <is>
          <t>005.01</t>
        </is>
      </c>
      <c r="K1805" s="223" t="inlineStr">
        <is>
          <t>Edisi Ke-1</t>
        </is>
      </c>
      <c r="L1805" s="223" t="n"/>
      <c r="M1805" s="259" t="inlineStr">
        <is>
          <t>Tidak Tersedia</t>
        </is>
      </c>
      <c r="N1805" s="223" t="inlineStr">
        <is>
          <t>Inggris</t>
        </is>
      </c>
      <c r="O1805" s="223" t="inlineStr">
        <is>
          <t>Bukan fiksi</t>
        </is>
      </c>
      <c r="P1805" s="260" t="inlineStr">
        <is>
          <t>Tidak Tersedia</t>
        </is>
      </c>
      <c r="Q1805" s="260" t="n">
        <v>2022</v>
      </c>
      <c r="R1805" s="223" t="inlineStr">
        <is>
          <t>Pustaka Referensi</t>
        </is>
      </c>
      <c r="S1805" s="223" t="inlineStr">
        <is>
          <t>Andi Offset CV</t>
        </is>
      </c>
      <c r="T1805" s="223" t="inlineStr">
        <is>
          <t>Lokal</t>
        </is>
      </c>
      <c r="U1805" s="261" t="n">
        <v>126</v>
      </c>
      <c r="V1805" s="86" t="inlineStr">
        <is>
          <t>pdf</t>
        </is>
      </c>
      <c r="W1805" s="223" t="inlineStr">
        <is>
          <t>17.3 MB</t>
        </is>
      </c>
      <c r="X1805" s="225" t="inlineStr">
        <is>
          <t>&lt;p&gt;The Beauty Of Sulawesi Island That Indonesian Children Need To Know is a glimpse of the beauty of Sulawesi Island in terms of its location, history, economy, in habitants, tourism objects and culinary diversity.Hopefully, one day, after the children become adults, they will love, care for and take care of theirnation even more.&lt;/p&gt;</t>
        </is>
      </c>
      <c r="Y1805" s="262" t="n">
        <v>45000</v>
      </c>
      <c r="Z1805" s="226" t="n"/>
      <c r="AA1805" s="241">
        <f>Y2420*Z2420</f>
        <v/>
      </c>
      <c r="AB1805" s="237" t="inlineStr">
        <is>
          <t>038d0ddf-ea84-4040-a08b-679cf57aa54c</t>
        </is>
      </c>
    </row>
    <row r="1806" ht="15" customHeight="1" s="283">
      <c r="A1806" s="109" t="n">
        <v>2412</v>
      </c>
      <c r="B1806" s="222">
        <f>HYPERLINK("https://mocostore.moco.co.id/catalog/"&amp;AB2421,"Klik Disini")</f>
        <v/>
      </c>
      <c r="C1806" s="223" t="inlineStr">
        <is>
          <t>Surat Kolose Eksposisi Surat Kolose dan Aplikasinya</t>
        </is>
      </c>
      <c r="D1806" s="223" t="n"/>
      <c r="E1806" s="223" t="inlineStr">
        <is>
          <t>Pdt. Dr. Jonar T.H. Situmorang, M.A., M.Th.</t>
        </is>
      </c>
      <c r="F1806" s="223" t="inlineStr">
        <is>
          <t>978-623-314-241-0</t>
        </is>
      </c>
      <c r="G1806" s="223" t="inlineStr">
        <is>
          <t>978-623-314-242-7</t>
        </is>
      </c>
      <c r="H1806" s="223" t="inlineStr">
        <is>
          <t>Agama Kristen</t>
        </is>
      </c>
      <c r="I1806" s="258" t="inlineStr">
        <is>
          <t>Perguruan Tinggi</t>
        </is>
      </c>
      <c r="J1806" s="186" t="inlineStr">
        <is>
          <t>009.16</t>
        </is>
      </c>
      <c r="K1806" s="264" t="inlineStr">
        <is>
          <t>Edisi Ke-1</t>
        </is>
      </c>
      <c r="L1806" s="264" t="n"/>
      <c r="M1806" s="259" t="inlineStr">
        <is>
          <t>Tidak Tersedia</t>
        </is>
      </c>
      <c r="N1806" s="223" t="inlineStr">
        <is>
          <t>Indonesia</t>
        </is>
      </c>
      <c r="O1806" s="223" t="inlineStr">
        <is>
          <t>Bukan fiksi</t>
        </is>
      </c>
      <c r="P1806" s="260" t="n">
        <v>2022</v>
      </c>
      <c r="Q1806" s="260" t="n">
        <v>2022</v>
      </c>
      <c r="R1806" s="223" t="inlineStr">
        <is>
          <t>PBMR Andi</t>
        </is>
      </c>
      <c r="S1806" s="223" t="inlineStr">
        <is>
          <t>Andi Offset CV</t>
        </is>
      </c>
      <c r="T1806" s="223" t="inlineStr">
        <is>
          <t>Lokal</t>
        </is>
      </c>
      <c r="U1806" s="261" t="n">
        <v>354</v>
      </c>
      <c r="V1806" s="86" t="inlineStr">
        <is>
          <t>pdf</t>
        </is>
      </c>
      <c r="W1806" s="223" t="inlineStr">
        <is>
          <t>6.1 MB</t>
        </is>
      </c>
      <c r="X1806" s="225" t="inlineStr">
        <is>
          <t>&lt;p&gt;Kota Kolose (Nama Sebenarnya: Kolossai) Berdekatan Dengan Laodekia Hireapolis, Yang Terletak Di Pedalaman Asia. Kolose Adalah Satu Kota Di Provinsi Romawi Wilayah Asia. Di Bagian Barat Dari Yang Sekarang Disebut Turki Bagian Asia. Rekan Sekerjanya, Epafras, Yang Melayani Jemaat Ini, Mengunjungi Sang Rasul Dan Melaporkan Perkembangan Orang-Orang Percaya Di Sana Dan Munculnya Sebuah Ajaran Sesat Yang Sedang Merongrong Mereka. Hal Ini Menunjukkan Bahwa Walaupun Bukan Rasul Paulus Sang Pendirinya, Tetapi Tetap Di Bawah Tanggung Jawabnya. Ada Tiga Tokoh Atau Pemimpin Yang Disebutkan Di Kota Kolose Ini, Yaitu: Epafras, Pendiri Yang Bijaksana (1:7; 4:12), Arkhipus, Sahabat Yang Baik (4:17), Dan Filemon, Seorang Kristen Yang Terkemuka (Flm. 5&amp;ndash;7). Kemungkinan Epafras Adalah Dari Hasil Penginjilan Rasul Paulus Di Efesus Yang Menjadi Rekan Sepelayanan Paulus. Epafras Inilah Yang Membawa Kabar Kepada Paulus Tentang Keberadaan Jemaat Di Kolose.&lt;/p&gt;</t>
        </is>
      </c>
      <c r="Y1806" s="262" t="n">
        <v>108000</v>
      </c>
      <c r="Z1806" s="226" t="n"/>
      <c r="AA1806" s="241">
        <f>Y2421*Z2421</f>
        <v/>
      </c>
      <c r="AB1806" s="237" t="inlineStr">
        <is>
          <t>ccea2440-275e-4650-8e68-53feee5e26a7</t>
        </is>
      </c>
    </row>
    <row r="1807" ht="15" customHeight="1" s="283">
      <c r="A1807" s="109" t="n">
        <v>2413</v>
      </c>
      <c r="B1807" s="222">
        <f>HYPERLINK("https://mocostore.moco.co.id/catalog/"&amp;AB2422,"Klik Disini")</f>
        <v/>
      </c>
      <c r="C1807" s="223" t="inlineStr">
        <is>
          <t>Keamanan Basis Data Relasional</t>
        </is>
      </c>
      <c r="D1807" s="223" t="n"/>
      <c r="E1807" s="223" t="inlineStr">
        <is>
          <t>Suwanto Raharjo &amp; Ema Utami</t>
        </is>
      </c>
      <c r="F1807" s="223" t="inlineStr">
        <is>
          <t>978-623-01-2583-6</t>
        </is>
      </c>
      <c r="G1807" s="223" t="inlineStr">
        <is>
          <t>978-623-01-2635-2</t>
        </is>
      </c>
      <c r="H1807" s="223" t="inlineStr">
        <is>
          <t>Komputer &amp; Internet</t>
        </is>
      </c>
      <c r="I1807" s="258" t="inlineStr">
        <is>
          <t>Perguruan Tinggi</t>
        </is>
      </c>
      <c r="J1807" s="186" t="inlineStr">
        <is>
          <t>009.05</t>
        </is>
      </c>
      <c r="K1807" s="264" t="inlineStr">
        <is>
          <t>Edisi Ke-1</t>
        </is>
      </c>
      <c r="L1807" s="264" t="n"/>
      <c r="M1807" s="265" t="inlineStr">
        <is>
          <t>Tidak Tersedia</t>
        </is>
      </c>
      <c r="N1807" s="223" t="inlineStr">
        <is>
          <t>Indonesia</t>
        </is>
      </c>
      <c r="O1807" s="223" t="inlineStr">
        <is>
          <t>Bukan fiksi</t>
        </is>
      </c>
      <c r="P1807" s="260" t="n">
        <v>2022</v>
      </c>
      <c r="Q1807" s="260" t="n">
        <v>2022</v>
      </c>
      <c r="R1807" s="223" t="inlineStr">
        <is>
          <t>Penerbit Andi</t>
        </is>
      </c>
      <c r="S1807" s="223" t="inlineStr">
        <is>
          <t>Andi Offset CV</t>
        </is>
      </c>
      <c r="T1807" s="223" t="inlineStr">
        <is>
          <t>Lokal</t>
        </is>
      </c>
      <c r="U1807" s="261" t="n">
        <v>274</v>
      </c>
      <c r="V1807" s="86" t="inlineStr">
        <is>
          <t>pdf</t>
        </is>
      </c>
      <c r="W1807" s="223" t="inlineStr">
        <is>
          <t>12.7 MB</t>
        </is>
      </c>
      <c r="X1807" s="225" t="inlineStr">
        <is>
          <t>&lt;p&gt;Kebocoran data yang telah berulang kali terjadi dalam beberapa waktu terakhir, tidak menutup kemungkinan disebabkan oleh lemahnya pengamanan data yang ada di sistem basis data. Saat ini sistem basis data relasional masih menjadi sistem yang paling banyak digunakan, sehingga pengamanan sistem basis data relasional ini menjadi hal yang penting untuk dilakukan. Berbagai masalah keamanan di sistem basis data relasional bisa menjadi sumber dari suatu kebocoran data. Permasalahan yang dapat ditimbulkan di sistem basis data relasional bahkan bisa muncul sejak tahap awal, yakni pada saat melakukan perancangan basis data.&lt;br /&gt;
 Buku ini memberikan gambaran berbagai permasalahan yang dapat terjadi di sistem basis data relasional, dengan contoh kasus menggunakan PostgreSQL sebagai perangkat lunak sistemnya. Beberapa kesalahan saat melakukan manajemen basis data relasional yang mungkin sering dijumpai dan dapat menjadi ancaman keamanan diulas serta diberikan alternatif penyelesaiannya. Pembahasan dengan berbagai contoh kasus dalam buku ini semakin mempermudah pembaca dalam memahami proses pengamanan data yang harus dilakukan. Pembahasan dalam buku ini dipaparkan secara lengkap dan sistematis yang tersusun dalam 12 bab. Buku ini secara garis besar membahas 5-layer dalam keamanan basis data, yakni layer proses, layer fisik, layer host, layer file, dan layer sistem manajemen basis datanya. Adanya contoh dalam bentuk listing bahasa SQL juga semakin memperjelas pemahaman pembaca.&lt;br /&gt;
 Buku ini sangat menarik karena beberapa masalah yang disampaikan terkadang kurang diperhatikan oleh desainer basis data saat mengembangkan sistem dengan basis data relasional. Buku ini sangat cocok untuk dibaca oleh mahasiswa, dosen, dan praktisi khususnya di bidang Basis Data atau Informatika secara umum.&lt;/p&gt;</t>
        </is>
      </c>
      <c r="Y1807" s="262" t="n">
        <v>79000</v>
      </c>
      <c r="Z1807" s="226" t="n"/>
      <c r="AA1807" s="241">
        <f>Y2422*Z2422</f>
        <v/>
      </c>
      <c r="AB1807" s="237" t="inlineStr">
        <is>
          <t>08ff2b63-27fb-47fa-a2b0-f2ceb6fd4e96</t>
        </is>
      </c>
    </row>
    <row r="1808" ht="15" customHeight="1" s="283">
      <c r="A1808" s="109" t="n">
        <v>2417</v>
      </c>
      <c r="B1808" s="222">
        <f>HYPERLINK("https://mocostore.moco.co.id/catalog/"&amp;AB2426,"Klik Disini")</f>
        <v/>
      </c>
      <c r="C1808" s="223" t="inlineStr">
        <is>
          <t>Menjawab Tradisi Leluhur dalam Paradigma Kristen</t>
        </is>
      </c>
      <c r="D1808" s="223" t="n"/>
      <c r="E1808" s="223" t="inlineStr">
        <is>
          <t>Magdalena Pranata Santoso bersama Team Penulis Universitas Kristen Petra</t>
        </is>
      </c>
      <c r="F1808" s="223" t="n"/>
      <c r="G1808" s="223" t="inlineStr">
        <is>
          <t>978-623-314-090-4</t>
        </is>
      </c>
      <c r="H1808" s="223" t="inlineStr">
        <is>
          <t>Agama Kristen</t>
        </is>
      </c>
      <c r="I1808" s="258" t="inlineStr">
        <is>
          <t>Perguruan Tinggi</t>
        </is>
      </c>
      <c r="J1808" s="186" t="inlineStr">
        <is>
          <t>009.16</t>
        </is>
      </c>
      <c r="K1808" s="223" t="inlineStr">
        <is>
          <t>Edisi Ke-1</t>
        </is>
      </c>
      <c r="L1808" s="264" t="n"/>
      <c r="M1808" s="265" t="inlineStr">
        <is>
          <t>Tidak Tersedia</t>
        </is>
      </c>
      <c r="N1808" s="223" t="inlineStr">
        <is>
          <t>Indonesia</t>
        </is>
      </c>
      <c r="O1808" s="223" t="inlineStr">
        <is>
          <t>Bukan fiksi</t>
        </is>
      </c>
      <c r="P1808" s="260" t="inlineStr">
        <is>
          <t>Tidak Tersedia</t>
        </is>
      </c>
      <c r="Q1808" s="260" t="n">
        <v>2022</v>
      </c>
      <c r="R1808" s="223" t="inlineStr">
        <is>
          <t>PBMR Andi</t>
        </is>
      </c>
      <c r="S1808" s="223" t="inlineStr">
        <is>
          <t>Andi Offset CV</t>
        </is>
      </c>
      <c r="T1808" s="223" t="inlineStr">
        <is>
          <t>Lokal</t>
        </is>
      </c>
      <c r="U1808" s="261" t="n">
        <v>339</v>
      </c>
      <c r="V1808" s="86" t="inlineStr">
        <is>
          <t>pdf</t>
        </is>
      </c>
      <c r="W1808" s="223" t="inlineStr">
        <is>
          <t>5.6 MB</t>
        </is>
      </c>
      <c r="X1808" s="225" t="inlineStr">
        <is>
          <t>&lt;p&gt;Buku ini merupakan kumpulan tulisan kajian reflektif dari mahasiswa program studi Pendidikan Guru Sekolah Dasar Fakultas Keguruan llmu Pendidikan Universitas Kristen Petra, yang berproses belajar dalam kelas dalam bimbingan Magdalena Pranata Santoso, sebagai dosen pengampu MK Transformasi Budaya Lokal, Mahasiswa Prodi PGSD FKIP Petra angkatan 2016 dan 2018 ini mencoba mengkaji fakta-fakta tradisi budaya masyarakat terkait tradisi kelahiran, pernikahan, kematian, dan tradisi lainnya yang masih dilakukan dan dipercaya oleh masyarakat dari sudut pandang atau paradigma Kristen.&amp;nbsp;&lt;br /&gt;
 Kiranya melalui pengamatan disertai kajian evaluatif reflektif dalam pembahasan ini, orang Kristen yang beriman kepada Tuhan Yesus Kristus, sebagai pribadi, orang muda dan orang tua, jemaat gereja, dan Gereja sebagai komunitas dapat memiliki pemahaman yang benar dan utuh, untuk menentukan sikap serta mengambil keputusan untuk menghayati dan memaknai tradisi budaya lokal dalam paradigma Kristen. Keputusan yang diharapkan adalah sebuah kemantapan hati untuk memberi makna baru dalam tradisi budaya lokal, atau bahkan meninggalkan tradisi budaya itu sama sekali ketika tradisi budaya tersebut tidak tepat diterapkan dalam kajian logika dan paradigma Kristen dan bahkan memunculkan problema dalam kesejahteraan hidup masyarakat.&amp;nbsp;&lt;br /&gt;
 Memahami dan memaknai bahwa penerapan tradisi budaya lokal yang merupakan warisan leluhur ini dalam penerapannya seharusnya hanya bertujuan untuk mendatangkan kebaikan dan berkat dalam hidup orang percaya sepakat untuk menerapkan tradisi budaya yang diwariskan leluhur, hanya yang tidak bertentang dengan logika, dan juga tidak bertentangan dengan kebenaran firman Tuhan, Alkitab dalam kasih, berkat dalam kasih, berkat dan kuasa pertolongan Tuhan.&amp;nbsp;&lt;/p&gt;</t>
        </is>
      </c>
      <c r="Y1808" s="262" t="n">
        <v>65000</v>
      </c>
      <c r="Z1808" s="226" t="n"/>
      <c r="AA1808" s="241">
        <f>Y2426*Z2426</f>
        <v/>
      </c>
      <c r="AB1808" s="237" t="inlineStr">
        <is>
          <t>1fca4fa2-b079-44fd-906b-b29e4e796d3e</t>
        </is>
      </c>
    </row>
    <row r="1809" ht="15" customHeight="1" s="283">
      <c r="A1809" s="109" t="n">
        <v>2418</v>
      </c>
      <c r="B1809" s="222">
        <f>HYPERLINK("https://mocostore.moco.co.id/catalog/"&amp;AB2427,"Klik Disini")</f>
        <v/>
      </c>
      <c r="C1809" s="223" t="inlineStr">
        <is>
          <t>Teknik Menulis Skripsi, Tesis Dan Artikel Ilmiah</t>
        </is>
      </c>
      <c r="D1809" s="223" t="n"/>
      <c r="E1809" s="223" t="inlineStr">
        <is>
          <t>Wijanto Hadipuro</t>
        </is>
      </c>
      <c r="F1809" s="223" t="n"/>
      <c r="G1809" s="223" t="inlineStr">
        <is>
          <t>978-623-01-3316-9</t>
        </is>
      </c>
      <c r="H1809" s="223" t="inlineStr">
        <is>
          <t>Referensi</t>
        </is>
      </c>
      <c r="I1809" s="258" t="inlineStr">
        <is>
          <t>Perguruan Tinggi</t>
        </is>
      </c>
      <c r="J1809" s="186" t="inlineStr">
        <is>
          <t>009.27</t>
        </is>
      </c>
      <c r="K1809" s="223" t="inlineStr">
        <is>
          <t>Edisi Ke-1</t>
        </is>
      </c>
      <c r="L1809" s="264" t="inlineStr">
        <is>
          <t>Seri Pesona Firman</t>
        </is>
      </c>
      <c r="M1809" s="265" t="inlineStr">
        <is>
          <t>Tidak Tersedia</t>
        </is>
      </c>
      <c r="N1809" s="223" t="inlineStr">
        <is>
          <t>Indonesia</t>
        </is>
      </c>
      <c r="O1809" s="223" t="inlineStr">
        <is>
          <t>Bukan fiksi</t>
        </is>
      </c>
      <c r="P1809" s="260" t="inlineStr">
        <is>
          <t>Tidak Tersedia</t>
        </is>
      </c>
      <c r="Q1809" s="260" t="n">
        <v>2022</v>
      </c>
      <c r="R1809" s="223" t="inlineStr">
        <is>
          <t>Penerbit Andi</t>
        </is>
      </c>
      <c r="S1809" s="223" t="inlineStr">
        <is>
          <t>Andi Offset CV</t>
        </is>
      </c>
      <c r="T1809" s="223" t="inlineStr">
        <is>
          <t>Lokal</t>
        </is>
      </c>
      <c r="U1809" s="261" t="n">
        <v>365</v>
      </c>
      <c r="V1809" s="86" t="inlineStr">
        <is>
          <t>pdf</t>
        </is>
      </c>
      <c r="W1809" s="223" t="inlineStr">
        <is>
          <t>21.7 MB</t>
        </is>
      </c>
      <c r="X1809" s="225" t="inlineStr">
        <is>
          <t>&lt;p&gt;Buku ini disusun berdasarkan pengalaman empirik baik sebagai peneliti, penulis, dan pengajar serta keluhan mahasiswa tentang masalah-masalah teknis terkait dengan penulisan hasil penelitian. Topik-topik yang dibahas merupakan gabungan antara teknik melakukan penelitian ilmiah, teknik penulisan, maupun tip dan trik praktis dalam menggunakan berbagai software yang biasa digunakan dalam penelusuran pustaka, dan penggunaan berbagai menu dalam Microsoft Word ataupun program yang dapat diunduh gratis seperti Mendeley &amp;ndash; sebuah program untuk penulisan sitasi dan daftar pustaka. Tentang berbagai pertanyaan &amp;lsquo;apa&amp;rsquo; dan &amp;lsquo;mengapa&amp;rsquo; dalam melakukan penelitian dapat dijumpai pada hampir seluruh buku teknik menulis karya ilmiah atau buku metodologi penelitian yang sudah ada di pasar saat ini. Buku ini berusaha untuk mengatasi kesenjangan kelangkaan buku yang sangat dibutuhkan peneliti untuk mengatasi berbagai masalah teknis yang dihadapinya selama melakukan penelitian maupun selama proses penulisan laporan penelitian. Oleh karenanya buku ini dapat digunakan oleh dosen dalam memberikan kuliah Metodologi Penelitian, atau Penulisan Karya Ilmiah, atau Strategi Penyusunan Proposal Penelitian. Dan, karena pembahasannya yang ringan, buku ini dapat digunakan secara mandiri oleh mahasiswa S-1 dan S-2 maupun mahasiswa S-3 ataupun dosen yang ingin melakukan penelitian dan menuliskannya dalam bentuk artikel ilmiah.&lt;/p&gt;</t>
        </is>
      </c>
      <c r="Y1809" s="262" t="n">
        <v>98000</v>
      </c>
      <c r="Z1809" s="226" t="n"/>
      <c r="AA1809" s="241">
        <f>Y2427*Z2427</f>
        <v/>
      </c>
      <c r="AB1809" s="237" t="inlineStr">
        <is>
          <t>e6cf5f5b-11b0-4a82-afa4-fbfaf22e32c6</t>
        </is>
      </c>
    </row>
    <row r="1810" ht="15" customHeight="1" s="283">
      <c r="A1810" s="109" t="n">
        <v>2420</v>
      </c>
      <c r="B1810" s="222">
        <f>HYPERLINK("https://mocostore.moco.co.id/catalog/"&amp;AB2429,"Klik Disini")</f>
        <v/>
      </c>
      <c r="C1810" s="223" t="inlineStr">
        <is>
          <t>Bukti Yesus adalah Mesias dan Tuhan menurut Alkitab</t>
        </is>
      </c>
      <c r="D1810" s="223" t="n"/>
      <c r="E1810" s="223" t="inlineStr">
        <is>
          <t>Samudra Indah</t>
        </is>
      </c>
      <c r="F1810" s="223" t="n"/>
      <c r="G1810" s="223" t="inlineStr">
        <is>
          <t>978-623-314-367-7</t>
        </is>
      </c>
      <c r="H1810" s="223" t="inlineStr">
        <is>
          <t>Agama Kristen</t>
        </is>
      </c>
      <c r="I1810" s="258" t="inlineStr">
        <is>
          <t>Perguruan Tinggi</t>
        </is>
      </c>
      <c r="J1810" s="186" t="inlineStr">
        <is>
          <t>009.16</t>
        </is>
      </c>
      <c r="K1810" s="223" t="inlineStr">
        <is>
          <t>Edisi Ke-1</t>
        </is>
      </c>
      <c r="L1810" s="223" t="n"/>
      <c r="M1810" s="259" t="inlineStr">
        <is>
          <t>Tidak Tersedia</t>
        </is>
      </c>
      <c r="N1810" s="223" t="inlineStr">
        <is>
          <t>Indonesia</t>
        </is>
      </c>
      <c r="O1810" s="223" t="inlineStr">
        <is>
          <t>Bukan fiksi</t>
        </is>
      </c>
      <c r="P1810" s="260" t="inlineStr">
        <is>
          <t>Tidak Tersedia</t>
        </is>
      </c>
      <c r="Q1810" s="260" t="n">
        <v>2022</v>
      </c>
      <c r="R1810" s="223" t="inlineStr">
        <is>
          <t>PBMR Andi</t>
        </is>
      </c>
      <c r="S1810" s="223" t="inlineStr">
        <is>
          <t>Andi Offset CV</t>
        </is>
      </c>
      <c r="T1810" s="223" t="inlineStr">
        <is>
          <t>Lokal</t>
        </is>
      </c>
      <c r="U1810" s="261" t="n">
        <v>224</v>
      </c>
      <c r="V1810" s="86" t="inlineStr">
        <is>
          <t>pdf</t>
        </is>
      </c>
      <c r="W1810" s="223" t="inlineStr">
        <is>
          <t>6.7 MB</t>
        </is>
      </c>
      <c r="X1810" s="225" t="inlineStr">
        <is>
          <t>&lt;p&gt;Apakah benar Tuhan Yesus sebagai Tuhan atau hanya sebagai Nabi semasa Tuhan Yesus menjalani hidup di dunia. Akan Kami ulas berdasarkan Alkitab serta tidak mengambil dari kitab Agama lain. Karena penulis tidak membuat perbedaan antar Agama. Buku ini ditulis untuk memahami siapa sebenarnya Yesus apakah benar dia Mesias serta Tuhan yang selama ini dinantikan oleh Bangsa Israel sampai saat ini. Sebelumnya akan Penulis ulas tentang Alkitab, Arti kata Nabi, Rasul, Tuhan, penciptaan Dunia, Penciptaan Adam dan Hawa, Perjalanan Nabi Musa memimpin bangsa Israel, Kelahiran Tuhan Yesus hingga kematiannya. Serta pembuktian akan kebenaran Yesus sebagai Tuhan. Mengapa Allah melahirkan Tuhan Yesus ke dunia ini akan dibahas bersama dalam buku ini. Agar Iman Kita kuat bila ada opini-opini mengenai Tuhan Yesus yang menyesatkan.&lt;/p&gt;</t>
        </is>
      </c>
      <c r="Y1810" s="262" t="n">
        <v>65000</v>
      </c>
      <c r="Z1810" s="226" t="n"/>
      <c r="AA1810" s="241">
        <f>Y2429*Z2429</f>
        <v/>
      </c>
      <c r="AB1810" s="237" t="inlineStr">
        <is>
          <t>35019ae9-a771-4bc1-a72e-7cf3e0f7d9f5</t>
        </is>
      </c>
    </row>
    <row r="1811" ht="15" customHeight="1" s="283">
      <c r="A1811" s="109" t="n">
        <v>2421</v>
      </c>
      <c r="B1811" s="222">
        <f>HYPERLINK("https://mocostore.moco.co.id/catalog/"&amp;AB2430,"Klik Disini")</f>
        <v/>
      </c>
      <c r="C1811" s="223" t="inlineStr">
        <is>
          <t>Olah Data SEM dengan Program AMOS (Analysis of Moment Structure)</t>
        </is>
      </c>
      <c r="D1811" s="223" t="n"/>
      <c r="E1811" s="223" t="inlineStr">
        <is>
          <t>Duwi Priyatno</t>
        </is>
      </c>
      <c r="F1811" s="223" t="inlineStr">
        <is>
          <t>978-623-01-2799-1</t>
        </is>
      </c>
      <c r="G1811" s="223" t="inlineStr">
        <is>
          <t>978-623-01-2800-4</t>
        </is>
      </c>
      <c r="H1811" s="223" t="inlineStr">
        <is>
          <t>Pemograman</t>
        </is>
      </c>
      <c r="I1811" s="258" t="inlineStr">
        <is>
          <t>Perguruan Tinggi</t>
        </is>
      </c>
      <c r="J1811" s="186" t="inlineStr">
        <is>
          <t>009.05</t>
        </is>
      </c>
      <c r="K1811" s="223" t="inlineStr">
        <is>
          <t>Edisi Ke-1</t>
        </is>
      </c>
      <c r="L1811" s="264" t="n"/>
      <c r="M1811" s="265" t="inlineStr">
        <is>
          <t>Tidak Tersedia</t>
        </is>
      </c>
      <c r="N1811" s="223" t="inlineStr">
        <is>
          <t>Indonesia</t>
        </is>
      </c>
      <c r="O1811" s="223" t="inlineStr">
        <is>
          <t>Bukan fiksi</t>
        </is>
      </c>
      <c r="P1811" s="260" t="n">
        <v>2022</v>
      </c>
      <c r="Q1811" s="260" t="n">
        <v>2022</v>
      </c>
      <c r="R1811" s="223" t="inlineStr">
        <is>
          <t>Penerbit Andi</t>
        </is>
      </c>
      <c r="S1811" s="223" t="inlineStr">
        <is>
          <t>Andi Offset CV</t>
        </is>
      </c>
      <c r="T1811" s="223" t="inlineStr">
        <is>
          <t>Lokal</t>
        </is>
      </c>
      <c r="U1811" s="261" t="n">
        <v>162</v>
      </c>
      <c r="V1811" s="86" t="inlineStr">
        <is>
          <t>pdf</t>
        </is>
      </c>
      <c r="W1811" s="223" t="inlineStr">
        <is>
          <t>9.9 MB</t>
        </is>
      </c>
      <c r="X1811" s="225" t="inlineStr">
        <is>
          <t>&lt;p&gt;Hadirnya software-software pengolah data model SEM membuat pengolahan data menjadi lebih mudah, singkat, dan praktis dan menggambar model SEM menjadi mudah dilakukan. Dari berbagai software oleh data SEM, AMOS merupakan salah satu software yang populer dan banyak pemakainya.&lt;br /&gt;
 Buku ini akan memandu pembaca agar bisa belajar sendiri olah data SEM menggunakan software IBM SPSS AMOS, pembahasan dari konsep dasar SEM, cara instalasi program, cara membuat gambar model SEM, sampai melakukan berbagai analisis atau uji statistik SEM.&lt;br /&gt;
 Pembahasan secara sistematis dengan menggunakan contoh kasus dan dengan bahasa penulisan yang simpel dan mudah dipahami oleh pemula. Pembahasan dengan metode tutorial bergambar step by step sehingga memudahkan pembaca dalam mempelajari dan mempraktekkan olah data dengan AMOS.&lt;br /&gt;
 Pembahasan pada buku ini menggunakan IBM SPSS AMOS 24, tetapi bagi pembaca yang menggunakan versi dibawahnya tidak ada masalah, karena masih banyak kesamaan tampilan dan output yang dihasilkan masih sama.&lt;br /&gt;
 Pada buku ini juga disertakan CD yang berisi data dalam format MS Excel 2003 (format xls) dan software trial IBM SPSS AMOS 24 yang dapat digunakan secara trial selama 14 hari, dan software .NET Framework versi 4 sebagai syarat agar AMOS dapat diinstal.&lt;/p&gt;</t>
        </is>
      </c>
      <c r="Y1811" s="262" t="n">
        <v>55000</v>
      </c>
      <c r="Z1811" s="226" t="n"/>
      <c r="AA1811" s="241">
        <f>Y2430*Z2430</f>
        <v/>
      </c>
      <c r="AB1811" s="237" t="inlineStr">
        <is>
          <t>faab3420-67a0-402c-bfbc-a43dcbfdbd3a</t>
        </is>
      </c>
    </row>
    <row r="1812" ht="15" customHeight="1" s="283">
      <c r="A1812" s="109" t="n">
        <v>2422</v>
      </c>
      <c r="B1812" s="222">
        <f>HYPERLINK("https://mocostore.moco.co.id/catalog/"&amp;AB2431,"Klik Disini")</f>
        <v/>
      </c>
      <c r="C1812" s="223" t="inlineStr">
        <is>
          <t>Covid-19 and Beyond</t>
        </is>
      </c>
      <c r="D1812" s="223" t="n"/>
      <c r="E1812" s="223" t="inlineStr">
        <is>
          <t>Juandy Jo, et al</t>
        </is>
      </c>
      <c r="F1812" s="223" t="n"/>
      <c r="G1812" s="223" t="inlineStr">
        <is>
          <t>978-623-01-2595-9</t>
        </is>
      </c>
      <c r="H1812" s="223" t="inlineStr">
        <is>
          <t>Kesehatan</t>
        </is>
      </c>
      <c r="I1812" s="258" t="inlineStr">
        <is>
          <t>Perguruan Tinggi</t>
        </is>
      </c>
      <c r="J1812" s="186" t="inlineStr">
        <is>
          <t>009.24</t>
        </is>
      </c>
      <c r="K1812" s="223" t="inlineStr">
        <is>
          <t>Edisi Ke-1</t>
        </is>
      </c>
      <c r="L1812" s="223" t="n"/>
      <c r="M1812" s="259" t="inlineStr">
        <is>
          <t>Tidak Tersedia</t>
        </is>
      </c>
      <c r="N1812" s="223" t="inlineStr">
        <is>
          <t>Indonesia</t>
        </is>
      </c>
      <c r="O1812" s="223" t="inlineStr">
        <is>
          <t>Bukan fiksi</t>
        </is>
      </c>
      <c r="P1812" s="260" t="inlineStr">
        <is>
          <t>Tidak Tersedia</t>
        </is>
      </c>
      <c r="Q1812" s="260" t="n">
        <v>2022</v>
      </c>
      <c r="R1812" s="223" t="inlineStr">
        <is>
          <t>Penerbit Andi</t>
        </is>
      </c>
      <c r="S1812" s="223" t="inlineStr">
        <is>
          <t>Andi Offset CV</t>
        </is>
      </c>
      <c r="T1812" s="223" t="inlineStr">
        <is>
          <t>Lokal</t>
        </is>
      </c>
      <c r="U1812" s="261" t="n">
        <v>364</v>
      </c>
      <c r="V1812" s="86" t="inlineStr">
        <is>
          <t>pdf</t>
        </is>
      </c>
      <c r="W1812" s="223" t="inlineStr">
        <is>
          <t>7.5 MB</t>
        </is>
      </c>
      <c r="X1812" s="225" t="inlineStr">
        <is>
          <t>&lt;p&gt;COVID-19, istilah yang sudah tidak asing di telinga. Penyakit yang disebabkan virus SARS-CoV-2 ini pertama kali diidentifikasi pada Desember 2019 di Wuhan, China. Lalu pada tanggal 2 Maret 2020, Presiden Joko Widodo mengumumkan kasus pertama COVID-19 di Indonesia. Sudah hampir dua tahun kita hidup berdampingan dengan COVID-19. Dunia tanpa COVID-19 terasa seperti sejarah belaka. Namun, sudahkah kita memahami virusnya? Sejauh mana kita sudah mengenal COVID-19, selain memakai masker, menjaga jarak dan beraktivitas dari rumah? Tidak hanya perubahan cara hidup yang drastis, masyarakat juga dihujani oleh pembaruan informasi yang begitu cepat, mulai dari mekanisme penularan, timbulnya varian baru, upaya mencegah penularan, serta cara menjinakkan keganasan COVID-19 dengan vaksinasi. Belum lagi hoaks dan kelelahan mental yang mengintai. Selamat datang di kehidupan normal yang baru. Buku &amp;quot;COVID-19 and Beyond&amp;quot; mengajak pembaca untuk mengupas pandemi COVID-19 secara lebih mendalam. Tidak hanya berfokus pada virus dan penyakitnya saja, tetapi juga terkait dampaknya yang luas pada berbagai aspek kehidupan kita. Buku ini membahas virus SARS-CoV-2, perjalanan penyakit, penanganan COVID-19 di tingkat individu sampai negara, pengaruh pandemi terhadap kondisi psikologis dan lingkungan kita, pemilahan konsumsi informasi tentang pandemi, hingga upaya imunisasi terhadap SARS-CoV-2.&lt;/p&gt;</t>
        </is>
      </c>
      <c r="Y1812" s="262" t="n">
        <v>190000</v>
      </c>
      <c r="Z1812" s="226" t="n"/>
      <c r="AA1812" s="241">
        <f>Y2431*Z2431</f>
        <v/>
      </c>
      <c r="AB1812" s="237" t="inlineStr">
        <is>
          <t>71fd8de0-5fd3-4898-90ff-676d035154ef</t>
        </is>
      </c>
    </row>
    <row r="1813" ht="15" customHeight="1" s="283">
      <c r="A1813" s="109" t="n">
        <v>2425</v>
      </c>
      <c r="B1813" s="222">
        <f>HYPERLINK("https://mocostore.moco.co.id/catalog/"&amp;AB2434,"Klik Disini")</f>
        <v/>
      </c>
      <c r="C1813" s="223" t="inlineStr">
        <is>
          <t>Kumpulan Puisi: Untuk Sahabat</t>
        </is>
      </c>
      <c r="D1813" s="223" t="n"/>
      <c r="E1813" s="223" t="inlineStr">
        <is>
          <t>Royke Tony Kalalo</t>
        </is>
      </c>
      <c r="F1813" s="223" t="n"/>
      <c r="G1813" s="223" t="inlineStr">
        <is>
          <t>978-623-91927-8-5</t>
        </is>
      </c>
      <c r="H1813" s="223" t="inlineStr">
        <is>
          <t>Bahasa</t>
        </is>
      </c>
      <c r="I1813" s="258" t="inlineStr">
        <is>
          <t>Perguruan Tinggi</t>
        </is>
      </c>
      <c r="J1813" s="186" t="inlineStr">
        <is>
          <t>009.10</t>
        </is>
      </c>
      <c r="K1813" s="223" t="inlineStr">
        <is>
          <t>Edisi Ke-1</t>
        </is>
      </c>
      <c r="L1813" s="264" t="n"/>
      <c r="M1813" s="265" t="inlineStr">
        <is>
          <t>Tidak Tersedia</t>
        </is>
      </c>
      <c r="N1813" s="223" t="inlineStr">
        <is>
          <t>Indonesia</t>
        </is>
      </c>
      <c r="O1813" s="223" t="inlineStr">
        <is>
          <t>Puisi</t>
        </is>
      </c>
      <c r="P1813" s="260" t="inlineStr">
        <is>
          <t>Tidak Tersedia</t>
        </is>
      </c>
      <c r="Q1813" s="260" t="n">
        <v>2022</v>
      </c>
      <c r="R1813" s="223" t="inlineStr">
        <is>
          <t>Cahaya Harapan</t>
        </is>
      </c>
      <c r="S1813" s="223" t="inlineStr">
        <is>
          <t>Andi Offset CV</t>
        </is>
      </c>
      <c r="T1813" s="223" t="inlineStr">
        <is>
          <t>Lokal</t>
        </is>
      </c>
      <c r="U1813" s="261" t="n">
        <v>144</v>
      </c>
      <c r="V1813" s="86" t="inlineStr">
        <is>
          <t>pdf</t>
        </is>
      </c>
      <c r="W1813" s="223" t="inlineStr">
        <is>
          <t>974.0 kB</t>
        </is>
      </c>
      <c r="X1813" s="225" t="inlineStr">
        <is>
          <t>&lt;p&gt;Buku kumpulan puisi &amp;quot;Untuk Sahabat ini adalah kumpulan tulisan bertemakan tentang hasil perenungan mengenai keindahan persahabatan, mengenai dahsyatnya kasih Karunia Tuhan yang berkenan memanggil kita sahabat-Nya, dan mengenai persahabatan sehari-hari bersama sahabat-sahabat dekat, termasuk mengenai perenungan diri akan hidup sehari-hari dan interaksi bersama alam sekitar kita. Di dalam buku kumpulan puisi &amp;quot;untuk sahabat, penulis memasukkan 70 puisi ke dalamnya. Untuk membenikan gambaran sub tema tentang ke-70 puisi ini, maka secara sederhana, penulis membaginya ke dalam sub tema: Sahabat Terkasih, Sahabat dekat, Diri, Para Sahabat, Pejuang Jiwa, Bumi, dan Kehidupan. Pembagian Sub tema ini tentu saja semoga tidak membuat pembeda yang kaku, karena penulis menyadari bahwa satu sama lain dari puisi-puisi ini sejatinya saling terkait.&lt;/p&gt;</t>
        </is>
      </c>
      <c r="Y1813" s="262" t="n">
        <v>39000</v>
      </c>
      <c r="Z1813" s="226" t="n"/>
      <c r="AA1813" s="241">
        <f>Y2434*Z2434</f>
        <v/>
      </c>
      <c r="AB1813" s="237" t="inlineStr">
        <is>
          <t>2fab6050-2688-45a3-9596-46a5ba8e73a8</t>
        </is>
      </c>
    </row>
    <row r="1814" ht="15" customHeight="1" s="283">
      <c r="A1814" s="109" t="n">
        <v>2426</v>
      </c>
      <c r="B1814" s="222">
        <f>HYPERLINK("https://mocostore.moco.co.id/catalog/"&amp;AB2435,"Klik Disini")</f>
        <v/>
      </c>
      <c r="C1814" s="223" t="inlineStr">
        <is>
          <t>Sukses Menurut Yesus - Apakah Konsep Sukses Anda Melukai Anda?</t>
        </is>
      </c>
      <c r="D1814" s="223" t="n"/>
      <c r="E1814" s="223" t="inlineStr">
        <is>
          <t>Omar Djoeandy</t>
        </is>
      </c>
      <c r="F1814" s="223" t="inlineStr">
        <is>
          <t>978-623-314-251-9</t>
        </is>
      </c>
      <c r="G1814" s="223" t="inlineStr">
        <is>
          <t>978-623-314-252-6</t>
        </is>
      </c>
      <c r="H1814" s="223" t="inlineStr">
        <is>
          <t>Agama Kristen</t>
        </is>
      </c>
      <c r="I1814" s="258" t="inlineStr">
        <is>
          <t>Perguruan Tinggi</t>
        </is>
      </c>
      <c r="J1814" s="186" t="inlineStr">
        <is>
          <t>009.16</t>
        </is>
      </c>
      <c r="K1814" s="223" t="inlineStr">
        <is>
          <t>Edisi Ke-1</t>
        </is>
      </c>
      <c r="L1814" s="264" t="n"/>
      <c r="M1814" s="265" t="inlineStr">
        <is>
          <t>Tidak Tersedia</t>
        </is>
      </c>
      <c r="N1814" s="223" t="inlineStr">
        <is>
          <t>Indonesia</t>
        </is>
      </c>
      <c r="O1814" s="223" t="inlineStr">
        <is>
          <t>Bukan fiksi</t>
        </is>
      </c>
      <c r="P1814" s="260" t="n">
        <v>2022</v>
      </c>
      <c r="Q1814" s="260" t="n">
        <v>2022</v>
      </c>
      <c r="R1814" s="223" t="inlineStr">
        <is>
          <t>PBMR Andi</t>
        </is>
      </c>
      <c r="S1814" s="223" t="inlineStr">
        <is>
          <t>Andi Offset CV</t>
        </is>
      </c>
      <c r="T1814" s="223" t="inlineStr">
        <is>
          <t>Lokal</t>
        </is>
      </c>
      <c r="U1814" s="261" t="n">
        <v>322</v>
      </c>
      <c r="V1814" s="86" t="inlineStr">
        <is>
          <t>pdf</t>
        </is>
      </c>
      <c r="W1814" s="223" t="inlineStr">
        <is>
          <t>2.9 MB</t>
        </is>
      </c>
      <c r="X1814" s="225" t="inlineStr">
        <is>
          <t>&lt;p&gt;Apakah Hidup Yang Sukses Itu?&lt;br /&gt;
 Apa Yang Harus Anda Lakukan Untuk Sukses?&lt;/p&gt;
 &lt;p&gt;Kita Mencari Sukses Dalam Karier, Keluarga, Hubungan, Dan Kehidupan Kerohanian Kita, Tetapi Sukses Itu Sukar Dipahami, Fana, Dan Memabukkan. Kita Dapat Saja Mencapai Puncak Tertingginya Hanya Untuk Menginginkan Lebih Banyak Lagi Dengan Peningkatan, Promosi, Dan Capaian Yang Lebih Tinggi Lagi.&lt;br /&gt;
 Dalam Mengejar Sukses Sering Akan Menghasilkan Kekecewaan, Kegelisahan, Rasa Tidak Layak, Takut, Kosong, Dan Haus Untuk Mendapat Lebih Banyak Lagi.&lt;/p&gt;
 &lt;p&gt;Apakah Definisi Sukses Anda Melukai Anda?&lt;br /&gt;
 Kita Memerlukan Tujuan Hidup Yang Tidak Akan Melukai Diri Sendiri, Orang Lain, Dan Planet Bumi Kita. Sudah Saatnya Kita Mendefinisikan Kembali Sukses Menurut Yesus.&lt;br /&gt;
 Temukan Yesus Yang Sejati Dan Dapatkan Definisi Sukses Menurut Yesus&lt;br /&gt;
 Aplikasikan Hikmat-Nya Untuk Menilai Tujuan Hidup Anda, Nikmati Kepenuhan, Temukan Keberanian, Dan Alami Persekutuan Komunitas Baru&lt;br /&gt;
 Jadilah Sukses Sebagaimana Allah Maksudkan Untuk Anda&lt;/p&gt;</t>
        </is>
      </c>
      <c r="Y1814" s="262" t="n">
        <v>105000</v>
      </c>
      <c r="Z1814" s="226" t="n"/>
      <c r="AA1814" s="241">
        <f>Y2435*Z2435</f>
        <v/>
      </c>
      <c r="AB1814" s="237" t="inlineStr">
        <is>
          <t>8fb7dd5d-580a-4c81-aa7b-044f1fcc1522</t>
        </is>
      </c>
    </row>
    <row r="1815" ht="15" customHeight="1" s="283">
      <c r="A1815" s="109" t="n">
        <v>2427</v>
      </c>
      <c r="B1815" s="222">
        <f>HYPERLINK("https://mocostore.moco.co.id/catalog/"&amp;AB2436,"Klik Disini")</f>
        <v/>
      </c>
      <c r="C1815" s="223" t="inlineStr">
        <is>
          <t>Logika Matematika Untuk Analisis Algoritma</t>
        </is>
      </c>
      <c r="D1815" s="223" t="n"/>
      <c r="E1815" s="223" t="inlineStr">
        <is>
          <t>Dr. Putu Harry Gunawan</t>
        </is>
      </c>
      <c r="F1815" s="223" t="inlineStr">
        <is>
          <t>978-623-01-2892-9</t>
        </is>
      </c>
      <c r="G1815" s="223" t="inlineStr">
        <is>
          <t>978-623-01-2893-6</t>
        </is>
      </c>
      <c r="H1815" s="223" t="inlineStr">
        <is>
          <t>Komputer &amp; Internet</t>
        </is>
      </c>
      <c r="I1815" s="258" t="inlineStr">
        <is>
          <t>Perguruan Tinggi</t>
        </is>
      </c>
      <c r="J1815" s="186" t="inlineStr">
        <is>
          <t>009.01</t>
        </is>
      </c>
      <c r="K1815" s="223" t="inlineStr">
        <is>
          <t>Edisi Ke-1</t>
        </is>
      </c>
      <c r="L1815" s="264" t="n"/>
      <c r="M1815" s="265" t="inlineStr">
        <is>
          <t>Tidak Tersedia</t>
        </is>
      </c>
      <c r="N1815" s="223" t="inlineStr">
        <is>
          <t>Indonesia</t>
        </is>
      </c>
      <c r="O1815" s="223" t="inlineStr">
        <is>
          <t>Bukan fiksi</t>
        </is>
      </c>
      <c r="P1815" s="260" t="n">
        <v>2022</v>
      </c>
      <c r="Q1815" s="260" t="n">
        <v>2022</v>
      </c>
      <c r="R1815" s="223" t="inlineStr">
        <is>
          <t>Penerbit Andi</t>
        </is>
      </c>
      <c r="S1815" s="223" t="inlineStr">
        <is>
          <t>Andi Offset CV</t>
        </is>
      </c>
      <c r="T1815" s="223" t="inlineStr">
        <is>
          <t>Lokal</t>
        </is>
      </c>
      <c r="U1815" s="261" t="n">
        <v>242</v>
      </c>
      <c r="V1815" s="86" t="inlineStr">
        <is>
          <t>pdf</t>
        </is>
      </c>
      <c r="W1815" s="223" t="inlineStr">
        <is>
          <t>6.1 MB</t>
        </is>
      </c>
      <c r="X1815" s="225" t="inlineStr">
        <is>
          <t>&lt;p&gt;Buku Ini Disajikan Sangat Berbeda Dari Buku Logika Matematika Lainnya Yang Mungkin Sudah Pernah Anda Baca. Terdapat 3 Bagian Yang Dibahas Dalam Buku Ini. Bagian Matematika Yang Membahas Mengenai Logika Komputasi Sampai Dengan Metode-Metode Dalam Pembuktian Matematika. Bagian Ilmu Komputer Atau Informatika Akan Membahas Mengenai Analisis Algoritma Mulai Dari Membuktikan Kebenaran Algoritma Sampai Dengan Menganalisis Kompleksitas Waktu Suatu Algoritma. Buku Ini Tidak Hanya Menjelaskan Tentang Algoritma Dan Menganalisisnya Secara Matematis, Tetapi Diberikan Juga Contoh Implementasi Algoritma Dengan Menggunakan Bahasa Pemrograman Python. Tentunya Tujuan Dari Implementasi Ini Untuk Melihat Profil Kompleksitas Waktu Algoritma Secara Komputasi Pada Komputer Dibandingkan Dengan Hasil Analitik Secara Matematis. Buku Ini Akan Membahas Beberapa Pokok Bahasan Seperti Berikut Ini:# Pengantar Algoritma Logika Komputasi# Himpunan Bilangan# Teknik Dasar Pembuktian Matematika# Kebenaran Algoritma Iteratif# Kebenaran Algoritma Rekursif# Notasi Waktu Asimptotik Algoritma# Analisis Kompleksitas Waktu Algoritma Iteratif# Analisis Kompleksitas Waktu Algoritma Rekursif# Implementasi Algoritma&lt;/p&gt;</t>
        </is>
      </c>
      <c r="Y1815" s="262" t="n">
        <v>79000</v>
      </c>
      <c r="Z1815" s="226" t="n"/>
      <c r="AA1815" s="241">
        <f>Y2436*Z2436</f>
        <v/>
      </c>
      <c r="AB1815" s="237" t="inlineStr">
        <is>
          <t>ff8cc752-e899-4655-9e8e-dcf8daffb9cd</t>
        </is>
      </c>
    </row>
    <row r="1816" ht="15" customHeight="1" s="283">
      <c r="A1816" s="109" t="n">
        <v>2428</v>
      </c>
      <c r="B1816" s="222">
        <f>HYPERLINK("https://mocostore.moco.co.id/catalog/"&amp;AB2437,"Klik Disini")</f>
        <v/>
      </c>
      <c r="C1816" s="223" t="inlineStr">
        <is>
          <t>Mendesain Rumah 2D dan Arsitektur Bangunan 3D dengan ZWCAD</t>
        </is>
      </c>
      <c r="D1816" s="223" t="n"/>
      <c r="E1816" s="223" t="inlineStr">
        <is>
          <t>Ricardo Siahaan</t>
        </is>
      </c>
      <c r="F1816" s="223" t="n"/>
      <c r="G1816" s="223" t="inlineStr">
        <is>
          <t>978-623-01-1451-9</t>
        </is>
      </c>
      <c r="H1816" s="223" t="inlineStr">
        <is>
          <t>Desain Grafis &amp; Multimedia</t>
        </is>
      </c>
      <c r="I1816" s="258" t="inlineStr">
        <is>
          <t>Perguruan Tinggi</t>
        </is>
      </c>
      <c r="J1816" s="186" t="inlineStr">
        <is>
          <t>009.04</t>
        </is>
      </c>
      <c r="K1816" s="223" t="inlineStr">
        <is>
          <t>Edisi Ke-1</t>
        </is>
      </c>
      <c r="L1816" s="264" t="n"/>
      <c r="M1816" s="265" t="inlineStr">
        <is>
          <t>Tidak Tersedia</t>
        </is>
      </c>
      <c r="N1816" s="223" t="inlineStr">
        <is>
          <t>Indonesia</t>
        </is>
      </c>
      <c r="O1816" s="223" t="inlineStr">
        <is>
          <t>Bukan fiksi</t>
        </is>
      </c>
      <c r="P1816" s="260" t="inlineStr">
        <is>
          <t>Tidak Tersedia</t>
        </is>
      </c>
      <c r="Q1816" s="260" t="n">
        <v>2022</v>
      </c>
      <c r="R1816" s="223" t="inlineStr">
        <is>
          <t>Penerbit Andi</t>
        </is>
      </c>
      <c r="S1816" s="223" t="inlineStr">
        <is>
          <t>Andi Offset CV</t>
        </is>
      </c>
      <c r="T1816" s="223" t="inlineStr">
        <is>
          <t>Lokal</t>
        </is>
      </c>
      <c r="U1816" s="261" t="n">
        <v>250</v>
      </c>
      <c r="V1816" s="86" t="inlineStr">
        <is>
          <t>pdf</t>
        </is>
      </c>
      <c r="W1816" s="223" t="inlineStr">
        <is>
          <t>21.0 MB</t>
        </is>
      </c>
      <c r="X1816" s="225" t="inlineStr">
        <is>
          <t>&lt;p&gt;Buku ini berisi pengenalan dasar software ZwCAD dengan disertai materi aplikatif pembuatan desain rumah 2 dimensi dan arsitektur 3 dimensi menggunakan ZwCAD. Buku ini dapat memperkaya pedoman referensi dalam bidang rancang desain gambar 2D dan 3D untuk siswa SMA, SMK, mahsiswa, dan konsultan perencanaan sipil serta kalangan arsitek tanah air.&lt;/p&gt;</t>
        </is>
      </c>
      <c r="Y1816" s="262" t="n">
        <v>87000</v>
      </c>
      <c r="Z1816" s="226" t="n"/>
      <c r="AA1816" s="241">
        <f>Y2437*Z2437</f>
        <v/>
      </c>
      <c r="AB1816" s="237" t="inlineStr">
        <is>
          <t>7dd26068-b389-44e3-b47e-8fef13bf39c1</t>
        </is>
      </c>
    </row>
    <row r="1817" ht="15" customHeight="1" s="283">
      <c r="A1817" s="109" t="n">
        <v>2429</v>
      </c>
      <c r="B1817" s="222">
        <f>HYPERLINK("https://mocostore.moco.co.id/catalog/"&amp;AB2438,"Klik Disini")</f>
        <v/>
      </c>
      <c r="C1817" s="223" t="inlineStr">
        <is>
          <t>Menjembatani Jurang Menembus Batas dengan Pendekatan Interkultural-Komunikasi Injil di Suku Boti</t>
        </is>
      </c>
      <c r="D1817" s="223" t="n"/>
      <c r="E1817" s="223" t="inlineStr">
        <is>
          <t>Yesri Esau Talan dan Made Nopen Supriadi</t>
        </is>
      </c>
      <c r="F1817" s="223" t="n"/>
      <c r="G1817" s="223" t="inlineStr">
        <is>
          <t>978-623-314-369-1</t>
        </is>
      </c>
      <c r="H1817" s="223" t="inlineStr">
        <is>
          <t>Agama Kristen</t>
        </is>
      </c>
      <c r="I1817" s="258" t="inlineStr">
        <is>
          <t>Perguruan Tinggi</t>
        </is>
      </c>
      <c r="J1817" s="186" t="inlineStr">
        <is>
          <t>009.16</t>
        </is>
      </c>
      <c r="K1817" s="223" t="inlineStr">
        <is>
          <t>Edisi Ke-1</t>
        </is>
      </c>
      <c r="L1817" s="223" t="n"/>
      <c r="M1817" s="259" t="inlineStr">
        <is>
          <t>Tidak Tersedia</t>
        </is>
      </c>
      <c r="N1817" s="223" t="inlineStr">
        <is>
          <t>Indonesia</t>
        </is>
      </c>
      <c r="O1817" s="223" t="inlineStr">
        <is>
          <t>Bukan fiksi</t>
        </is>
      </c>
      <c r="P1817" s="260" t="inlineStr">
        <is>
          <t>Tidak Tersedia</t>
        </is>
      </c>
      <c r="Q1817" s="260" t="n">
        <v>2022</v>
      </c>
      <c r="R1817" s="223" t="inlineStr">
        <is>
          <t>PBMR Andi</t>
        </is>
      </c>
      <c r="S1817" s="223" t="inlineStr">
        <is>
          <t>Andi Offset CV</t>
        </is>
      </c>
      <c r="T1817" s="223" t="inlineStr">
        <is>
          <t>Lokal</t>
        </is>
      </c>
      <c r="U1817" s="261" t="n">
        <v>180</v>
      </c>
      <c r="V1817" s="86" t="inlineStr">
        <is>
          <t>pdf</t>
        </is>
      </c>
      <c r="W1817" s="223" t="inlineStr">
        <is>
          <t>12.2 MB</t>
        </is>
      </c>
      <c r="X1817" s="225" t="inlineStr">
        <is>
          <t>&lt;p&gt;Injil yang diberitakan akan selalu berhadapan dengan manusia yang ada dalam konteks kebudayaan tertentu. Misalnya penginjilan yang dilakukan terhadap suku Boti, Injil akan hadir dan menyapa suku Boti dalam konteks kebudayaannya. Injil tidak bisa vakum secara kultural dalam konteks masyarakat tertentu. Hal ini terjadi karena manusia dan kebudayaan merupakan dwi natur. Di mana manusia ada, manusia menciptakan budaya sebagai hasil penghayatannya terhadap lingkungan. Penerapan penginjilan yang dilakukan oleh seorang penginjil penting untuk mengkomunikasikan Injil secara interkultural. Pendekatan interkultural sebagai upaya untuk menjelaskan Injil dalam konteks budaya yang dipahami dalam sebuah konteks di mana aksi penginjilan dilakukan. Pedekatan interkultural sebagai pendekatan aplikatif yang tidak memarginalkan budaya sebuah konteks. Melalui budaya yang dipahami dan dilakukan Injil hadir untuk menyapa suku Boti, sehingga mereka mendengar dan memahami Injil dalam konteks kebudayaan halaika.&lt;/p&gt;</t>
        </is>
      </c>
      <c r="Y1817" s="262" t="n">
        <v>55000</v>
      </c>
      <c r="Z1817" s="226" t="n"/>
      <c r="AA1817" s="241">
        <f>Y2438*Z2438</f>
        <v/>
      </c>
      <c r="AB1817" s="237" t="inlineStr">
        <is>
          <t>2dc95947-c7f1-41d7-b5f4-2b2e54c2fdff</t>
        </is>
      </c>
    </row>
    <row r="1818" ht="15" customHeight="1" s="283">
      <c r="A1818" s="109" t="n">
        <v>2430</v>
      </c>
      <c r="B1818" s="222">
        <f>HYPERLINK("https://mocostore.moco.co.id/catalog/"&amp;AB2439,"Klik Disini")</f>
        <v/>
      </c>
      <c r="C1818" s="223" t="inlineStr">
        <is>
          <t>Manajemen Kinerja Sdm Untuk Era Revolusi Industri 4.0</t>
        </is>
      </c>
      <c r="D1818" s="223" t="n"/>
      <c r="E1818" s="223" t="inlineStr">
        <is>
          <t>Dr. Achmad S. Ruky</t>
        </is>
      </c>
      <c r="F1818" s="223" t="inlineStr">
        <is>
          <t>978-623-01-3074-8</t>
        </is>
      </c>
      <c r="G1818" s="223" t="inlineStr">
        <is>
          <t>978-623-01-3075-5</t>
        </is>
      </c>
      <c r="H1818" s="223" t="inlineStr">
        <is>
          <t>Manajemen</t>
        </is>
      </c>
      <c r="I1818" s="258" t="inlineStr">
        <is>
          <t>Perguruan Tinggi</t>
        </is>
      </c>
      <c r="J1818" s="186" t="inlineStr">
        <is>
          <t>009.03</t>
        </is>
      </c>
      <c r="K1818" s="223" t="inlineStr">
        <is>
          <t>Edisi Ke-1</t>
        </is>
      </c>
      <c r="L1818" s="264" t="n"/>
      <c r="M1818" s="265" t="inlineStr">
        <is>
          <t>Tidak Tersedia</t>
        </is>
      </c>
      <c r="N1818" s="223" t="inlineStr">
        <is>
          <t>Indonesia</t>
        </is>
      </c>
      <c r="O1818" s="223" t="inlineStr">
        <is>
          <t>Bukan fiksi</t>
        </is>
      </c>
      <c r="P1818" s="260" t="n">
        <v>2022</v>
      </c>
      <c r="Q1818" s="260" t="n">
        <v>2022</v>
      </c>
      <c r="R1818" s="223" t="inlineStr">
        <is>
          <t>Penerbit Andi</t>
        </is>
      </c>
      <c r="S1818" s="223" t="inlineStr">
        <is>
          <t>Andi Offset CV</t>
        </is>
      </c>
      <c r="T1818" s="223" t="inlineStr">
        <is>
          <t>Lokal</t>
        </is>
      </c>
      <c r="U1818" s="261" t="n">
        <v>290</v>
      </c>
      <c r="V1818" s="86" t="inlineStr">
        <is>
          <t>pdf</t>
        </is>
      </c>
      <c r="W1818" s="223" t="inlineStr">
        <is>
          <t>5.9 MB</t>
        </is>
      </c>
      <c r="X1818" s="225" t="inlineStr">
        <is>
          <t>&lt;p&gt;Buku Ini Memberi Penjelasan Yang Sangat Mendalam Tentang Konsep Dan Cara Atau Proses Serta Teknik Menerapkan Sistem Manajemen Kinerja Sdm Dari Yang Tradisional, Berbasis Capaian Hasil Kerja, Mbo Atau Bsc, Dan Penjelasan Yang Bersifat Korektif Tentang Kpi, Sampai Tentang Okr Yang Di Indonesia Baru Dikenal Sejak Tahun 2016&amp;ndash;2017. Buku Ini Juga Membahas Tentang Perubahan Besar Yang Sedang Terjadi Terkait Dengan Revolusi Industri 4.0, Termasuk Dalam Sikap Kalangan Pekerja Dan Kelompok Manajerial Serta Profesional, Khususnya Generasi Milenial Terhadap Sistem Manajemen Kinerja. Buku Ini Akan Membantu Anda Para Pimpinan Perusahaan Dan Manajer Sdm Untuk Memilih Sistem Yang Dianggap Paling Tepat Dan Bagaimana Cara Menerapkan Di Organisasinya&lt;/p&gt;</t>
        </is>
      </c>
      <c r="Y1818" s="262" t="n">
        <v>129000</v>
      </c>
      <c r="Z1818" s="226" t="n"/>
      <c r="AA1818" s="241">
        <f>Y2439*Z2439</f>
        <v/>
      </c>
      <c r="AB1818" s="237" t="inlineStr">
        <is>
          <t>de088367-1e15-4f23-a6d5-dc3547813b50</t>
        </is>
      </c>
    </row>
    <row r="1819" ht="15" customHeight="1" s="283">
      <c r="A1819" s="109" t="n">
        <v>2432</v>
      </c>
      <c r="B1819" s="222">
        <f>HYPERLINK("https://mocostore.moco.co.id/catalog/"&amp;AB2441,"Klik Disini")</f>
        <v/>
      </c>
      <c r="C1819" s="223" t="inlineStr">
        <is>
          <t>Pastoral Konseling Keluarga - Berdasarkan Kolose 3:18-21</t>
        </is>
      </c>
      <c r="D1819" s="223" t="n"/>
      <c r="E1819" s="223" t="inlineStr">
        <is>
          <t>Dr. Nicko Hosea Layantara, S.Psi., M.Div., M.Th.</t>
        </is>
      </c>
      <c r="F1819" s="223" t="n"/>
      <c r="G1819" s="223" t="inlineStr">
        <is>
          <t>978-623-314-368-4</t>
        </is>
      </c>
      <c r="H1819" s="223" t="inlineStr">
        <is>
          <t>Agama Kristen</t>
        </is>
      </c>
      <c r="I1819" s="258" t="inlineStr">
        <is>
          <t>Perguruan Tinggi</t>
        </is>
      </c>
      <c r="J1819" s="186" t="inlineStr">
        <is>
          <t>009.16</t>
        </is>
      </c>
      <c r="K1819" s="223" t="inlineStr">
        <is>
          <t>Edisi Ke-1</t>
        </is>
      </c>
      <c r="L1819" s="223" t="n"/>
      <c r="M1819" s="259" t="inlineStr">
        <is>
          <t>Tidak Tersedia</t>
        </is>
      </c>
      <c r="N1819" s="223" t="inlineStr">
        <is>
          <t>Indonesia</t>
        </is>
      </c>
      <c r="O1819" s="223" t="inlineStr">
        <is>
          <t>Bukan fiksi</t>
        </is>
      </c>
      <c r="P1819" s="260" t="inlineStr">
        <is>
          <t>Tidak Tersedia</t>
        </is>
      </c>
      <c r="Q1819" s="260" t="n">
        <v>2022</v>
      </c>
      <c r="R1819" s="223" t="inlineStr">
        <is>
          <t>PBMR Andi</t>
        </is>
      </c>
      <c r="S1819" s="223" t="inlineStr">
        <is>
          <t>Andi Offset CV</t>
        </is>
      </c>
      <c r="T1819" s="223" t="inlineStr">
        <is>
          <t>Lokal</t>
        </is>
      </c>
      <c r="U1819" s="261" t="n">
        <v>72</v>
      </c>
      <c r="V1819" s="86" t="inlineStr">
        <is>
          <t>pdf</t>
        </is>
      </c>
      <c r="W1819" s="223" t="inlineStr">
        <is>
          <t>4.7 MB</t>
        </is>
      </c>
      <c r="X1819" s="225" t="inlineStr">
        <is>
          <t>&lt;p&gt;Seorang gembala di sebuah gereja lokal dituntut untuk tidak hanya pandai berkhotbah dan melakukan pelayanan misi, melainkan juga harus memiliki keterampilan di bidang pastoral konseling. Meskipun keterampilan melakukan pastoral konseling merupakan sebuah kebutuhan bagi hamba Tuhan, akan tetapi faktanya mata kuliah pastoral konseling hanya diajarkan beberapa SKS di Sekolah Tinggi Teologia. Terlebih jika pastoral konseling dikhususkan pada bidang-bidang spesifik, misalnya pastoral konseling anak, pastoral konseling remaja, dan pastoral konseling keluarga, sangat jarang Sekolah Tinggi Teologia yang khusus mengajarkannya. Melihat fakta tersebut, penulis yang memiliki latar belakang pendidikan teologi dan psikologi tergerak untuk menjawab kebutuhan yang ada. Buku ini berasal dari disertasi doktoral penulis yang khusus membahas tentang pastoral konseling keluarga berdasarkan Kolose 3:18-21. Teks Kolose 3:18-21 dipilih karena baik di dalam teks tersebut, maupun di dalam konteks dekat dan konteks jauhnya, dapat ditemui berbagai prinsip penting dan fundamental di dalam melaksanakan pastoral konseling keluarga. Melalui penggalian teks tersebut, diharapkan para gembala di gereja lokal dapat diperlengkapi dengan pemahaman dan keterampilan di dalam melakukan pastoral konseling keluarga.&lt;/p&gt;</t>
        </is>
      </c>
      <c r="Y1819" s="262" t="n">
        <v>32000</v>
      </c>
      <c r="Z1819" s="226" t="n"/>
      <c r="AA1819" s="241">
        <f>Y2441*Z2441</f>
        <v/>
      </c>
      <c r="AB1819" s="237" t="inlineStr">
        <is>
          <t>ee3ed481-526d-4070-a71c-fa709129b91f</t>
        </is>
      </c>
    </row>
    <row r="1820" ht="15" customHeight="1" s="283">
      <c r="A1820" s="109" t="n">
        <v>2434</v>
      </c>
      <c r="B1820" s="222">
        <f>HYPERLINK("https://mocostore.moco.co.id/catalog/"&amp;AB2443,"Klik Disini")</f>
        <v/>
      </c>
      <c r="C1820" s="223" t="inlineStr">
        <is>
          <t>Profesionalisme Guru Dan Lembaga Pendidikan Dalam Inovasi Pembelajaran Di Era Industri 4.0</t>
        </is>
      </c>
      <c r="D1820" s="223" t="n"/>
      <c r="E1820" s="223" t="inlineStr">
        <is>
          <t>Zainal Aqib</t>
        </is>
      </c>
      <c r="F1820" s="223" t="inlineStr">
        <is>
          <t>978-623-01-2600-0</t>
        </is>
      </c>
      <c r="G1820" s="223" t="inlineStr">
        <is>
          <t>978-623-01-2599-7</t>
        </is>
      </c>
      <c r="H1820" s="223" t="inlineStr">
        <is>
          <t>Pendidikan</t>
        </is>
      </c>
      <c r="I1820" s="258" t="inlineStr">
        <is>
          <t>Perguruan Tinggi</t>
        </is>
      </c>
      <c r="J1820" s="186" t="inlineStr">
        <is>
          <t>009.03</t>
        </is>
      </c>
      <c r="K1820" s="223" t="inlineStr">
        <is>
          <t>Edisi Ke-1</t>
        </is>
      </c>
      <c r="L1820" s="264" t="n"/>
      <c r="M1820" s="265" t="inlineStr">
        <is>
          <t>Tidak Tersedia</t>
        </is>
      </c>
      <c r="N1820" s="223" t="inlineStr">
        <is>
          <t>Indonesia</t>
        </is>
      </c>
      <c r="O1820" s="223" t="inlineStr">
        <is>
          <t>Bukan fiksi</t>
        </is>
      </c>
      <c r="P1820" s="260" t="n">
        <v>2022</v>
      </c>
      <c r="Q1820" s="260" t="n">
        <v>2022</v>
      </c>
      <c r="R1820" s="223" t="inlineStr">
        <is>
          <t>Penerbit Andi</t>
        </is>
      </c>
      <c r="S1820" s="223" t="inlineStr">
        <is>
          <t>Andi Offset CV</t>
        </is>
      </c>
      <c r="T1820" s="223" t="inlineStr">
        <is>
          <t>Lokal</t>
        </is>
      </c>
      <c r="U1820" s="261" t="n">
        <v>178</v>
      </c>
      <c r="V1820" s="86" t="inlineStr">
        <is>
          <t>pdf</t>
        </is>
      </c>
      <c r="W1820" s="223" t="inlineStr">
        <is>
          <t>4.0 MB</t>
        </is>
      </c>
      <c r="X1820" s="225" t="inlineStr">
        <is>
          <t>&lt;p&gt;Buku Ini Disusun Dalam Rangka Membantu Guru Untuk Meningkatkan Profesionalismenya Dalam Inovasi Pembelajaran Di Era Industri 4.0. Buku Ini Sangat Penting Dimiliki Tidak Saja Oleh Guru, Tetapi Semua Elemen Yang Berhubungan Dengan Dunia Pendidikan Dan Pembelajaran Di Sekolah, Termasuk Mahasiswa Dan Dosen Di Perguruan Tinggi. Isi Buku Ini Memuat Beberapa Hal Pokok Yang Berhubungan Dengan Pendidikan, Pembelajaran, Bimbingan Dan Konseling, Serta Manajemen Lembaga Pendidikan Bermutu. Semoga Dengan Terbitnya Buku Ini Akan Membawa Dampak Secara Signifikan Bagi Perkembangan Dan Kemajuan Pendidikan Di Indonesia.&lt;/p&gt;</t>
        </is>
      </c>
      <c r="Y1820" s="262" t="n">
        <v>59000</v>
      </c>
      <c r="Z1820" s="226" t="n"/>
      <c r="AA1820" s="241">
        <f>Y2443*Z2443</f>
        <v/>
      </c>
      <c r="AB1820" s="237" t="inlineStr">
        <is>
          <t>b28d2dc2-8ffd-4022-8762-caa2d75efd09</t>
        </is>
      </c>
    </row>
    <row r="1821" ht="15" customHeight="1" s="283">
      <c r="A1821" s="109" t="n">
        <v>2437</v>
      </c>
      <c r="B1821" s="222">
        <f>HYPERLINK("https://mocostore.moco.co.id/catalog/"&amp;AB2446,"Klik Disini")</f>
        <v/>
      </c>
      <c r="C1821" s="223" t="inlineStr">
        <is>
          <t>Ketika Badai Datang</t>
        </is>
      </c>
      <c r="D1821" s="223" t="inlineStr">
        <is>
          <t>Sebuah Panduan Awal Menghadapi Krisis Rumah Tangga</t>
        </is>
      </c>
      <c r="E1821" s="223" t="inlineStr">
        <is>
          <t>Lucia Peppy Novianti, S.Psi., Mpsi., Psikolog</t>
        </is>
      </c>
      <c r="F1821" s="223" t="inlineStr">
        <is>
          <t>978-623-88100-0-0</t>
        </is>
      </c>
      <c r="G1821" s="223" t="inlineStr">
        <is>
          <t>978-623-88100-1-7</t>
        </is>
      </c>
      <c r="H1821" s="223" t="inlineStr">
        <is>
          <t>Psikologi</t>
        </is>
      </c>
      <c r="I1821" s="258" t="inlineStr">
        <is>
          <t>Perguruan Tinggi</t>
        </is>
      </c>
      <c r="J1821" s="186" t="inlineStr">
        <is>
          <t>009.13</t>
        </is>
      </c>
      <c r="K1821" s="223" t="inlineStr">
        <is>
          <t>Edisi Ke-1</t>
        </is>
      </c>
      <c r="L1821" s="223" t="n"/>
      <c r="M1821" s="259" t="inlineStr">
        <is>
          <t>Tidak Tersedia</t>
        </is>
      </c>
      <c r="N1821" s="223" t="inlineStr">
        <is>
          <t>Indonesia</t>
        </is>
      </c>
      <c r="O1821" s="223" t="inlineStr">
        <is>
          <t>Bukan fiksi</t>
        </is>
      </c>
      <c r="P1821" s="260" t="n">
        <v>2022</v>
      </c>
      <c r="Q1821" s="260" t="n">
        <v>2022</v>
      </c>
      <c r="R1821" s="223" t="inlineStr">
        <is>
          <t>Rumah Baca</t>
        </is>
      </c>
      <c r="S1821" s="223" t="inlineStr">
        <is>
          <t>Andi Offset CV</t>
        </is>
      </c>
      <c r="T1821" s="223" t="inlineStr">
        <is>
          <t>Lokal</t>
        </is>
      </c>
      <c r="U1821" s="261" t="n">
        <v>130</v>
      </c>
      <c r="V1821" s="86" t="inlineStr">
        <is>
          <t>pdf</t>
        </is>
      </c>
      <c r="W1821" s="223" t="inlineStr">
        <is>
          <t>5.6 MB</t>
        </is>
      </c>
      <c r="X1821" s="225" t="inlineStr">
        <is>
          <t>&lt;p&gt;&lt;strong&gt;Buku Berjudul Ketika Badai Datang Adalah Sebuah Buku Panduan Bantu-Mandiri (Self Help) Yang Ditulis Oleh Lucia Peppy Untuk Keluarga Yang Sedang Menghadapi Suatu Krisis Atau Persoalan. Buku Ini Bertujuan Untuk Memberikan Panduan Langkah-Langkah Mandiri Untuk Orangtua Ketika Keluarga Berada Pada Masalah, Bahkan Ketika Sampai Menimbulkan Situasi Krisis. Buku Ini Berisi Gambaran Pemahaman Maupun Langkah-Langkah Bagaimana Keluarga Berproses Dengan Krisis Yang Dialami. Pemahaman Juga Diberikan Dalam Bentuk Contoh-Contoh Berdasarkan Kasus Yang Pernah Didampingi (Tentu Dengan Penyamaran Identitas Sesuai Etika) Serta Lembar-Lembar Latihan Sederhana Sehingga Pembaca Dapat Pula Turut Berlatih. Isi Buku Yang Berupa Proses Menghadapi Persoalan (Coping) Maupun Membangun Ketahanan Keluarga (Resiliensi) Disarikan Penulis Berdasarkan Refleksi Terhadap Proses Pendampingan Di Ruang Praktik Dipadukan Dengan Pembelajaran Terhadap Konsep Teoretis Terkait Coping Dan Resiliensi Keluarga.&lt;/strong&gt;&lt;/p&gt;</t>
        </is>
      </c>
      <c r="Y1821" s="262" t="n">
        <v>62000</v>
      </c>
      <c r="Z1821" s="226" t="n"/>
      <c r="AA1821" s="241">
        <f>Y2446*Z2446</f>
        <v/>
      </c>
      <c r="AB1821" s="237" t="inlineStr">
        <is>
          <t>dfbff58e-5c8c-4762-b62f-d66592ca361c</t>
        </is>
      </c>
    </row>
    <row r="1822" ht="15" customHeight="1" s="283">
      <c r="A1822" s="109" t="n">
        <v>2438</v>
      </c>
      <c r="B1822" s="222">
        <f>HYPERLINK("https://mocostore.moco.co.id/catalog/"&amp;AB2447,"Klik Disini")</f>
        <v/>
      </c>
      <c r="C1822" s="223" t="inlineStr">
        <is>
          <t>Property Top Secret Buku Pintar Bisnis &amp; Investasi Properti di Era Revolusi Industri 4.0</t>
        </is>
      </c>
      <c r="D1822" s="223" t="n"/>
      <c r="E1822" s="223" t="inlineStr">
        <is>
          <t>Iswi Hariyani, S.H., M.H., Dr. Cita Yustisia Serfiyani, S.H., M.H., &amp; Citi Rahmati Serfiyani, S.H., M.H.</t>
        </is>
      </c>
      <c r="F1822" s="223" t="inlineStr">
        <is>
          <t>978-623-01-1072-6</t>
        </is>
      </c>
      <c r="G1822" s="223" t="inlineStr">
        <is>
          <t>978-623-01-1027-6</t>
        </is>
      </c>
      <c r="H1822" s="223" t="inlineStr">
        <is>
          <t>Bisnis-Investasi</t>
        </is>
      </c>
      <c r="I1822" s="258" t="inlineStr">
        <is>
          <t>Perguruan Tinggi</t>
        </is>
      </c>
      <c r="J1822" s="186" t="inlineStr">
        <is>
          <t>009.03</t>
        </is>
      </c>
      <c r="K1822" s="223" t="inlineStr">
        <is>
          <t>Edisi Ke-1</t>
        </is>
      </c>
      <c r="L1822" s="223" t="n"/>
      <c r="M1822" s="259" t="inlineStr">
        <is>
          <t>Tidak Tersedia</t>
        </is>
      </c>
      <c r="N1822" s="223" t="inlineStr">
        <is>
          <t>Indonesia</t>
        </is>
      </c>
      <c r="O1822" s="223" t="inlineStr">
        <is>
          <t>Bukan fiksi</t>
        </is>
      </c>
      <c r="P1822" s="260" t="n">
        <v>2021</v>
      </c>
      <c r="Q1822" s="260" t="n">
        <v>2021</v>
      </c>
      <c r="R1822" s="223" t="inlineStr">
        <is>
          <t>Penerbit Andi</t>
        </is>
      </c>
      <c r="S1822" s="223" t="inlineStr">
        <is>
          <t>Andi Offset CV</t>
        </is>
      </c>
      <c r="T1822" s="223" t="inlineStr">
        <is>
          <t>Lokal</t>
        </is>
      </c>
      <c r="U1822" s="261" t="n">
        <v>690</v>
      </c>
      <c r="V1822" s="86" t="inlineStr">
        <is>
          <t>pdf</t>
        </is>
      </c>
      <c r="W1822" s="223" t="inlineStr">
        <is>
          <t>20.1 MB</t>
        </is>
      </c>
      <c r="X1822" s="225" t="inlineStr">
        <is>
          <t>&lt;p&gt;Indonesia memiliki jumlah penduduk yang sangat besar, sehingga menjadi pasar potensial bagi pemasaran produk-produk properti. Investasi properti, sebagaimana investasi pada umumnya, pasti mengandung untung dan rugi. Dalam jangka panjang, investasi properti diyakini dapat menghasilkan keuntungan yang lebih besar dibandingkan investasi tabungan, deposito, saham, obligasi atau surat berharga lainnya. Kelemahannya, investasi properti sulit diuangkan (illikuid) karena tidak mudah dijual kembali. Investasi properti yang berlebihan juga dapat memicu krisis properti dan krisis ekonomi sehingga perlu diawasi oleh pemerintah, Bank Indonesia, dan Otoritas Jasa Keuangan. Perkembangan bisnis properti sendiri juga terpengaruh revolusi teknologi informasi dan komunikasi serta terkait dengan ekonomi digital sehingga para pelakunya dapat melakukan kegiatan crowdfunding properti serta sewa ruang properti dan jual-beli properti via internet. Jadi, sebaiknya kita lebih dulu memahami seluk beluk bisnis ini sebelum mulai berinvestasi. Agar pembaca tidak sampai ketinggalan informasi terbaru dalam hal regulasi maupun implementasi, buku ini hadir untuk membahas kaitan bisnis properti dengan Revolusi Industri 4.0, seperti crowdfunding properti, sewa ruang properti via aplikasi ponsel, jual- beli properti via internet, dan Iain-Iain.&lt;/p&gt;</t>
        </is>
      </c>
      <c r="Y1822" s="262" t="n">
        <v>235000</v>
      </c>
      <c r="Z1822" s="226" t="n"/>
      <c r="AA1822" s="241">
        <f>Y2447*Z2447</f>
        <v/>
      </c>
      <c r="AB1822" s="237" t="inlineStr">
        <is>
          <t>52349be2-e085-413d-9e51-2fd9d25cf2b5</t>
        </is>
      </c>
    </row>
    <row r="1823" ht="15" customHeight="1" s="283">
      <c r="A1823" s="109" t="n">
        <v>2439</v>
      </c>
      <c r="B1823" s="222">
        <f>HYPERLINK("https://mocostore.moco.co.id/catalog/"&amp;AB2448,"Klik Disini")</f>
        <v/>
      </c>
      <c r="C1823" s="223" t="inlineStr">
        <is>
          <t>Organizing For Result Merancang Struktur Organisasi Sebuah Perusahaan Untuk Hasil Yang Efektif Dan Efisien</t>
        </is>
      </c>
      <c r="D1823" s="223" t="n"/>
      <c r="E1823" s="223" t="inlineStr">
        <is>
          <t>Dr. Achmad S. Ruky</t>
        </is>
      </c>
      <c r="F1823" s="223" t="inlineStr">
        <is>
          <t>978-623-01-2890-5</t>
        </is>
      </c>
      <c r="G1823" s="223" t="inlineStr">
        <is>
          <t>978-623-01-2891-2</t>
        </is>
      </c>
      <c r="H1823" s="223" t="inlineStr">
        <is>
          <t>Referensi</t>
        </is>
      </c>
      <c r="I1823" s="258" t="inlineStr">
        <is>
          <t>Perguruan Tinggi</t>
        </is>
      </c>
      <c r="J1823" s="186" t="inlineStr">
        <is>
          <t>009.25</t>
        </is>
      </c>
      <c r="K1823" s="223" t="inlineStr">
        <is>
          <t>Edisi Ke-1</t>
        </is>
      </c>
      <c r="L1823" s="264" t="n"/>
      <c r="M1823" s="265" t="inlineStr">
        <is>
          <t>Tidak Tersedia</t>
        </is>
      </c>
      <c r="N1823" s="223" t="inlineStr">
        <is>
          <t>Indonesia</t>
        </is>
      </c>
      <c r="O1823" s="223" t="inlineStr">
        <is>
          <t>Bukan fiksi</t>
        </is>
      </c>
      <c r="P1823" s="260" t="n">
        <v>2022</v>
      </c>
      <c r="Q1823" s="260" t="n">
        <v>2022</v>
      </c>
      <c r="R1823" s="223" t="inlineStr">
        <is>
          <t>Penerbit Andi</t>
        </is>
      </c>
      <c r="S1823" s="223" t="inlineStr">
        <is>
          <t>Andi Offset CV</t>
        </is>
      </c>
      <c r="T1823" s="223" t="inlineStr">
        <is>
          <t>Lokal</t>
        </is>
      </c>
      <c r="U1823" s="261" t="n">
        <v>258</v>
      </c>
      <c r="V1823" s="86" t="inlineStr">
        <is>
          <t>pdf</t>
        </is>
      </c>
      <c r="W1823" s="223" t="inlineStr">
        <is>
          <t>17.7 MB</t>
        </is>
      </c>
      <c r="X1823" s="225" t="inlineStr">
        <is>
          <t>&lt;p&gt;Semua Orang Yang Pernah Belajar &amp;quot;Ilmu&amp;quot; Atau Konsep Dan Teknik Manajemen, Baik Sebagai Salah Satu Mata Kuliah Yang Harus Dipelajari Ataupun Hanya Dari Hasil Membaca Buku-Buku Tentang Ilmu Manajemen Pasti Pernah Mempelajari Tentang Kegiatan Peng-Organisasian. Peng-Organisasian Adalah Salah Satu Dari Beberapa Kegiatan Yang Membentuk Sebuah Proses Manajemen Dan Diadopsi Dari Istilah Dalam Bahasa Inggris &amp;quot;Organizing&amp;quot;. George Robert Terry Yang Dikenal Sebagai Pelopor Ilmu Manajemen Dari Amerika Serikat Menegaskan Dalam Bukunya Yang Berjudul &amp;quot;Principles Of Management&amp;quot; (Terbit Pada Tahun 1950An), Nebegaskan Bahwa Manajemen Adalah Sebuah Proses Yang Terdiri Dari 4 (Empat) Buah Kegiatan Atau Tahap Yang Harus Dilaksanakan Secara Ber-Urutan Untuk Mencapai Tujuan Yang Telah Ditetapkan. Empat Kegiatan Itu Adalah Planning (Perencanaan) Organizing (Pengorganisasian), Actuating (Penggerakan) Dan Controlling (Pengawasan) Disingkat P.O.A.C.. (Catatan: Buku George R. Terry Adalah Buku Pertama Tentang Ilmu Manajemen Yang Penulis&amp;quot;Baca&amp;quot; Saat Baru Memulai Kuliah Di Jurusan Administrasi Niaga Unpad Pada Tahun 1960).Pada Tahap Organizing Itu, Pimpinan Organisasi Harus Membagikan Tanggung Jawab Pokok Yaitu Mencapai Tujuan Dan Sasaran Yang Telah Ditetapkan, Kegiatan Yang Harus Dilakukan, Dan Wewenang Yang Diperlukan, Kepada Anggota Kelompok Yang Dipercayainya Akan Mampu Dan Mau Mengemban Tanggung Jawab Tersebut. Tetapi Dari Pengalaman Dan Hasil Pengamatan Penulis Selama Berkarir Sebagai Praktisi Dan Sebagai Konsultan, Yang Justru Paling Mendapat Perhatian Sampai Saat Ini Adalah Masalah Rancangan Struktur Organisasi Yang Merefleksikan Posisi, Lingkup Tanggung Jawab Dan Wewenang, Kompetensi Dan Tentunya Imbalan Untuk Tiap Poisisi Itu. Karenanya Perlu Ditegaskan Bahwa Fokus Utama Dari Isi Buku Ini Adalah Kaitan Antara Perancangan Struktur Organisasi Dengan Visi, Misi Dan Tujuan Stratejik Yang Ditetapkan Oleh Sebuah Organiisasi, Khususnya Organisasi Bisnis (Korporasi). Tetapi, Buku Ini Juga Akan Membahas Sisi (Aspek) Operasional Yaitu Peralatan Pelengkap Dan Juga Aspek Spiritual Dari Kegiatan Peng-Organisasian Yaitu Tentang Pengambangan Budaya Organisasi.&lt;/p&gt;</t>
        </is>
      </c>
      <c r="Y1823" s="262" t="n">
        <v>84000</v>
      </c>
      <c r="Z1823" s="226" t="n"/>
      <c r="AA1823" s="241">
        <f>Y2448*Z2448</f>
        <v/>
      </c>
      <c r="AB1823" s="237" t="inlineStr">
        <is>
          <t>2d8600ba-69de-4939-825d-d5c3e66903b3</t>
        </is>
      </c>
    </row>
    <row r="1824" ht="15" customHeight="1" s="283">
      <c r="A1824" s="109" t="n">
        <v>2442</v>
      </c>
      <c r="B1824" s="222">
        <f>HYPERLINK("https://mocostore.moco.co.id/catalog/"&amp;AB2451,"Klik Disini")</f>
        <v/>
      </c>
      <c r="C1824" s="223" t="inlineStr">
        <is>
          <t>Kisah Alkitab untuk Waktu Teduh Bagi Anak-Anak, Sebuah Kisah Bergambar yang Menginspirasi</t>
        </is>
      </c>
      <c r="D1824" s="223" t="n"/>
      <c r="E1824" s="223" t="inlineStr">
        <is>
          <t>Zonderkidz</t>
        </is>
      </c>
      <c r="F1824" s="223" t="inlineStr">
        <is>
          <t>978-623-94649-0-5</t>
        </is>
      </c>
      <c r="G1824" s="223" t="inlineStr">
        <is>
          <t>978-623-94649-1-2</t>
        </is>
      </c>
      <c r="H1824" s="223" t="inlineStr">
        <is>
          <t>Agama Kristen</t>
        </is>
      </c>
      <c r="I1824" s="258" t="inlineStr">
        <is>
          <t>Perguruan Tinggi</t>
        </is>
      </c>
      <c r="J1824" s="186" t="inlineStr">
        <is>
          <t>009.16</t>
        </is>
      </c>
      <c r="K1824" s="223" t="inlineStr">
        <is>
          <t>Edisi Ke-1</t>
        </is>
      </c>
      <c r="L1824" s="264" t="n"/>
      <c r="M1824" s="265" t="inlineStr">
        <is>
          <t>Tidak Tersedia</t>
        </is>
      </c>
      <c r="N1824" s="223" t="inlineStr">
        <is>
          <t>Indonesia</t>
        </is>
      </c>
      <c r="O1824" s="223" t="inlineStr">
        <is>
          <t>Bukan fiksi</t>
        </is>
      </c>
      <c r="P1824" s="260" t="n">
        <v>2023</v>
      </c>
      <c r="Q1824" s="260" t="n">
        <v>2023</v>
      </c>
      <c r="R1824" s="223" t="inlineStr">
        <is>
          <t>PBMR Andi</t>
        </is>
      </c>
      <c r="S1824" s="223" t="inlineStr">
        <is>
          <t>Andi Offset CV</t>
        </is>
      </c>
      <c r="T1824" s="223" t="inlineStr">
        <is>
          <t>Lokal</t>
        </is>
      </c>
      <c r="U1824" s="261" t="n">
        <v>386</v>
      </c>
      <c r="V1824" s="86" t="inlineStr">
        <is>
          <t>pdf</t>
        </is>
      </c>
      <c r="W1824" s="223" t="inlineStr">
        <is>
          <t>18.1 MB</t>
        </is>
      </c>
      <c r="X1824" s="225" t="inlineStr">
        <is>
          <t>&lt;p&gt;Devosi yang sempurna untuk mengenalkan anak anda ke Sabda Tuhan, ditulis khusus anak-anak. Buku ini berisi 365 devosi harian, ayat alkitab, dan doa. Kesimpulan sederhana dan inti dari cerita alkitab membuat buku ini cocok untuk pembaca baru, dan anak-anak akan menyukai ilustrasi yang penuh warna dari buku ini. Ayo,,bantu si kecil dekat dengan Tuhan setiap hari.&lt;/p&gt;</t>
        </is>
      </c>
      <c r="Y1824" s="262" t="n">
        <v>150000</v>
      </c>
      <c r="Z1824" s="226" t="n"/>
      <c r="AA1824" s="241">
        <f>Y2451*Z2451</f>
        <v/>
      </c>
      <c r="AB1824" s="237" t="inlineStr">
        <is>
          <t>be7ef8c5-a1c4-4835-87e5-f3c64466a3ad</t>
        </is>
      </c>
    </row>
    <row r="1825" ht="15" customHeight="1" s="283">
      <c r="A1825" s="109" t="n">
        <v>2443</v>
      </c>
      <c r="B1825" s="222">
        <f>HYPERLINK("https://mocostore.moco.co.id/catalog/"&amp;AB2452,"Klik Disini")</f>
        <v/>
      </c>
      <c r="C1825" s="223" t="inlineStr">
        <is>
          <t>Kompedium Penyakit-penyakit Kopi</t>
        </is>
      </c>
      <c r="D1825" s="223" t="n"/>
      <c r="E1825" s="223" t="inlineStr">
        <is>
          <t>Prof. Ir. Loekas Soesanto, M.S., Ph.D.</t>
        </is>
      </c>
      <c r="F1825" s="223" t="inlineStr">
        <is>
          <t>978-623-7267-59-1</t>
        </is>
      </c>
      <c r="G1825" s="223" t="inlineStr">
        <is>
          <t>978-623-7267-56-0</t>
        </is>
      </c>
      <c r="H1825" s="223" t="inlineStr">
        <is>
          <t>Pertanian</t>
        </is>
      </c>
      <c r="I1825" s="258" t="inlineStr">
        <is>
          <t>Perguruan Tinggi</t>
        </is>
      </c>
      <c r="J1825" s="186" t="inlineStr">
        <is>
          <t>009.06</t>
        </is>
      </c>
      <c r="K1825" s="223" t="inlineStr">
        <is>
          <t>Edisi Ke-1</t>
        </is>
      </c>
      <c r="L1825" s="264" t="n"/>
      <c r="M1825" s="265" t="inlineStr">
        <is>
          <t>Tidak Tersedia</t>
        </is>
      </c>
      <c r="N1825" s="223" t="inlineStr">
        <is>
          <t>Indonesia</t>
        </is>
      </c>
      <c r="O1825" s="223" t="inlineStr">
        <is>
          <t>Bukan fiksi</t>
        </is>
      </c>
      <c r="P1825" s="260" t="n">
        <v>2020</v>
      </c>
      <c r="Q1825" s="260" t="n">
        <v>2020</v>
      </c>
      <c r="R1825" s="223" t="inlineStr">
        <is>
          <t>Lily Publisher</t>
        </is>
      </c>
      <c r="S1825" s="223" t="inlineStr">
        <is>
          <t>Andi Offset CV</t>
        </is>
      </c>
      <c r="T1825" s="223" t="inlineStr">
        <is>
          <t>Lokal</t>
        </is>
      </c>
      <c r="U1825" s="261" t="n">
        <v>482</v>
      </c>
      <c r="V1825" s="86" t="inlineStr">
        <is>
          <t>pdf</t>
        </is>
      </c>
      <c r="W1825" s="223" t="inlineStr">
        <is>
          <t>10.0 MB</t>
        </is>
      </c>
      <c r="X1825" s="225" t="inlineStr">
        <is>
          <t>&lt;p&gt;Buku Kompendium Penyakit Kopi merupakan satu-satunya buku yang membahas penyakit tanaman kopi terlengkap dan berbahasa Indonesia baku sampai saat ini. Buku ini memberikan informasi lengkap dan terkini tentang semua jenis penyakit tanaman kopi, baikyangdisebabkan oleh jamurpada daun, batang, akar, dan buah kopi; disebabkan oleh ganggang; fitomonas; fitoplasma; bakteri; virus; nematoda; kahat hara; dan penyebab lain, baik yang sudah ditemukan pada pertanaman kopi di Indonesia maupun yang belum ada pada pertanaman kopi di Indonesia untuk antisipasi munculnya penyakit baru tanaman kopi.&lt;br /&gt;
 Uraian disajikan dalam bahasa Indonesia baku yang mudah dipahami. Uraian penyakit tanaman kopi disajikan mulai dari penyebab penyakit, pengklasifikasian penyebab penyakit, gejala penyakit tanaman, tanaman inang penyebab penyakit, faktor yang berpengaruh terhadap munculnya penyakit tanaman, sampai upaya pengelolaan penyakit dengan pengetahuan terkini tentang pengendalian hayati dan metabolit sekunder agensia hayati, serta pengelolaan penyakitterpadu. Pembahasan dalam buku ini dilengkapi dengan gambar atau foto berwarna,&lt;br /&gt;
 yang dapat dipakai sebagai buku pegangan identifikasi penyebab penyakit di laboratorium maupun identifikasi gejala penyakit kopi di lapangan. Selain itu, buku ini juga dilengkapi dengan glosarium dan indeks untuk mempermudah menemukan pokok bahasan di dalam buku. Buku ini sangat penting dan berguna bagi mahasiswa, tenaga laboran, praktisi atau petani kopi, dan pebisnis kopi, serta pemerhati masalah kopi, sebagai sumber ilmu penyakit tanaman kopi dan sebagai bahan pertimbangan dalam mengambil keputusan untuk mencegah atau mengelola penyakit tanaman kopi di pertanaman kopi Indonesia.&lt;/p&gt;</t>
        </is>
      </c>
      <c r="Y1825" s="262" t="n">
        <v>218000</v>
      </c>
      <c r="Z1825" s="226" t="n"/>
      <c r="AA1825" s="241">
        <f>Y2452*Z2452</f>
        <v/>
      </c>
      <c r="AB1825" s="237" t="inlineStr">
        <is>
          <t>356723f9-c23a-4fc4-8e91-24b2fde3cbbc</t>
        </is>
      </c>
    </row>
    <row r="1826" ht="15" customHeight="1" s="283">
      <c r="A1826" s="109" t="n">
        <v>2444</v>
      </c>
      <c r="B1826" s="222">
        <f>HYPERLINK("https://mocostore.moco.co.id/catalog/"&amp;AB2453,"Klik Disini")</f>
        <v/>
      </c>
      <c r="C1826" s="223" t="inlineStr">
        <is>
          <t>100 Khotbah Tetap Evergreen Sepanjang Waktu</t>
        </is>
      </c>
      <c r="D1826" s="223" t="n"/>
      <c r="E1826" s="223" t="inlineStr">
        <is>
          <t>M. Sudhi Dharma</t>
        </is>
      </c>
      <c r="F1826" s="223" t="inlineStr">
        <is>
          <t>978-623-7519-49-2</t>
        </is>
      </c>
      <c r="G1826" s="223" t="inlineStr">
        <is>
          <t>978-623-7519-48-5</t>
        </is>
      </c>
      <c r="H1826" s="223" t="inlineStr">
        <is>
          <t>Agama Kristen</t>
        </is>
      </c>
      <c r="I1826" s="258" t="inlineStr">
        <is>
          <t>Perguruan Tinggi</t>
        </is>
      </c>
      <c r="J1826" s="186" t="inlineStr">
        <is>
          <t>009.16</t>
        </is>
      </c>
      <c r="K1826" s="223" t="inlineStr">
        <is>
          <t>Edisi Ke-1</t>
        </is>
      </c>
      <c r="L1826" s="223" t="n"/>
      <c r="M1826" s="259" t="inlineStr">
        <is>
          <t>Tidak Tersedia</t>
        </is>
      </c>
      <c r="N1826" s="223" t="inlineStr">
        <is>
          <t>Indonesia</t>
        </is>
      </c>
      <c r="O1826" s="223" t="inlineStr">
        <is>
          <t>Bukan fiksi</t>
        </is>
      </c>
      <c r="P1826" s="260" t="n">
        <v>2020</v>
      </c>
      <c r="Q1826" s="260" t="n">
        <v>2020</v>
      </c>
      <c r="R1826" s="223" t="inlineStr">
        <is>
          <t>PBMR Andi</t>
        </is>
      </c>
      <c r="S1826" s="223" t="inlineStr">
        <is>
          <t>Andi Offset CV</t>
        </is>
      </c>
      <c r="T1826" s="223" t="inlineStr">
        <is>
          <t>Lokal</t>
        </is>
      </c>
      <c r="U1826" s="261" t="n">
        <v>530</v>
      </c>
      <c r="V1826" s="86" t="inlineStr">
        <is>
          <t>pdf</t>
        </is>
      </c>
      <c r="W1826" s="223" t="inlineStr">
        <is>
          <t>10.1 MB</t>
        </is>
      </c>
      <c r="X1826" s="225" t="inlineStr">
        <is>
          <t>&lt;p&gt;Buku ini merupakan ringkasan khutbah yang dapat membantu kita semakin mengenal Tuhan. Dalam buku ini ada banyak judul khutbah. Adapun judul-judul khutbah yang dimuat adalah: Allah mengangkat Daud, Allah Mengangkat Ester, Arti Kuasa Kebangkitan Kristus, Bebas dari Kuk Perhambaan, Bertumbuh pada Kedewasaan Penuh, Doa Yabes, Evergreen, Hari Tuhan, Hidup Dalam Aliran Kristus, Hidup dalam Kerajaan yang tidak Tergoncangkan, Hidup Maksimal, Hidup oleh Iman, Hidup Seperti Sungai yang Mengalir, Identitas Kristen, Iman yang Bertumbuh, dll. Buku ini ringan dan bahasanya sangat mudah dicerna. Dan karena isinya adalah khutbah-khotba, tentunya ditujukan kepada jemaat umum.&lt;/p&gt;</t>
        </is>
      </c>
      <c r="Y1826" s="262" t="n">
        <v>138000</v>
      </c>
      <c r="Z1826" s="226" t="n"/>
      <c r="AA1826" s="241">
        <f>Y2453*Z2453</f>
        <v/>
      </c>
      <c r="AB1826" s="237" t="inlineStr">
        <is>
          <t>a9185b44-768d-43a2-84b0-49236948233f</t>
        </is>
      </c>
    </row>
    <row r="1827" ht="15" customHeight="1" s="283">
      <c r="A1827" s="109" t="n">
        <v>2445</v>
      </c>
      <c r="B1827" s="222">
        <f>HYPERLINK("https://mocostore.moco.co.id/catalog/"&amp;AB2454,"Klik Disini")</f>
        <v/>
      </c>
      <c r="C1827" s="223" t="inlineStr">
        <is>
          <t>14 Bukti Roh Kudus adalah Allah</t>
        </is>
      </c>
      <c r="D1827" s="223" t="n"/>
      <c r="E1827" s="223" t="inlineStr">
        <is>
          <t>Lukas Kuswanto</t>
        </is>
      </c>
      <c r="F1827" s="223" t="inlineStr">
        <is>
          <t>978-623-7966-33-3</t>
        </is>
      </c>
      <c r="G1827" s="223" t="inlineStr">
        <is>
          <t>978-623-7966-32-6</t>
        </is>
      </c>
      <c r="H1827" s="223" t="inlineStr">
        <is>
          <t>Agama Kristen</t>
        </is>
      </c>
      <c r="I1827" s="258" t="inlineStr">
        <is>
          <t>Perguruan Tinggi</t>
        </is>
      </c>
      <c r="J1827" s="186" t="inlineStr">
        <is>
          <t>009.16</t>
        </is>
      </c>
      <c r="K1827" s="223" t="inlineStr">
        <is>
          <t>Edisi Ke-1</t>
        </is>
      </c>
      <c r="L1827" s="264" t="n"/>
      <c r="M1827" s="265" t="inlineStr">
        <is>
          <t>Tidak Tersedia</t>
        </is>
      </c>
      <c r="N1827" s="223" t="inlineStr">
        <is>
          <t>Indonesia</t>
        </is>
      </c>
      <c r="O1827" s="223" t="inlineStr">
        <is>
          <t>Bukan fiksi</t>
        </is>
      </c>
      <c r="P1827" s="260" t="n">
        <v>2020</v>
      </c>
      <c r="Q1827" s="260" t="n">
        <v>2020</v>
      </c>
      <c r="R1827" s="223" t="inlineStr">
        <is>
          <t>PBMR Andi</t>
        </is>
      </c>
      <c r="S1827" s="223" t="inlineStr">
        <is>
          <t>Andi Offset CV</t>
        </is>
      </c>
      <c r="T1827" s="223" t="inlineStr">
        <is>
          <t>Lokal</t>
        </is>
      </c>
      <c r="U1827" s="261" t="n">
        <v>498</v>
      </c>
      <c r="V1827" s="86" t="inlineStr">
        <is>
          <t>pdf</t>
        </is>
      </c>
      <c r="W1827" s="223" t="inlineStr">
        <is>
          <t>6.1 MB</t>
        </is>
      </c>
      <c r="X1827" s="225" t="inlineStr">
        <is>
          <t>&lt;p&gt;Banyak orang sering mempertanyakan tentang konsep Allah dalam kekristenan. Tak terkecuali dari kalangan orang percaya, terkadang juga memiliki banyak pertanyaan. Salah satunya terkait dengan pribadi Roh Kudus, dengan pertanyaan kunci: &amp;quot;Benarkah Roh Kudus adalah Allah?&amp;quot; Inilah yang hendak dijelaskan oleh Penulis dalam buku 14 Bukti Roh Kudus Adalah Allah. Buku ini akan memaparkan 14 bukti bahwa Roh Kudus adalah Allah dilihat dari pribadi-Nya, karya-karya-Nya pada masa lampau, pada masa penciptaan, pada dunia Perjanjian Lama, karya-Nya pada masa Perjanjian Baru, bahkan karya-Nya pada masa yang akan datang hingga pada masa kekekalan. Buku ini akan sangat menolong Anda untuk lebih memahami tentang konsep Allah Tritunggal secara khusus dalam pribadi Roh Kudus yang tidak dapat dipisahkan. Buku ini juga akan membekali Anda dengan pengetahuan yang baik, juga dapat menolong Anda untuk menjawab pertanyaan-pertanyaan terkait pribadi Roh Kudus. Selamat membaca dan bertumbuh dalam pengetahuan yang mendalam tentang pribadi Allah Tritunggal.&lt;br /&gt;
 &amp;nbsp;&lt;/p&gt;</t>
        </is>
      </c>
      <c r="Y1827" s="262" t="n">
        <v>129000</v>
      </c>
      <c r="Z1827" s="226" t="n"/>
      <c r="AA1827" s="241">
        <f>Y2454*Z2454</f>
        <v/>
      </c>
      <c r="AB1827" s="237" t="inlineStr">
        <is>
          <t>dd527f17-e7c6-48b6-aa7f-9e121a76331d</t>
        </is>
      </c>
    </row>
    <row r="1828" ht="15" customHeight="1" s="283">
      <c r="A1828" s="109" t="n">
        <v>2447</v>
      </c>
      <c r="B1828" s="222">
        <f>HYPERLINK("https://mocostore.moco.co.id/catalog/"&amp;AB2456,"Klik Disini")</f>
        <v/>
      </c>
      <c r="C1828" s="223" t="inlineStr">
        <is>
          <t>Manajemen Keuangan Publik</t>
        </is>
      </c>
      <c r="D1828" s="223" t="n"/>
      <c r="E1828" s="223" t="inlineStr">
        <is>
          <t>Prof. Indra Bastian, Ph.D., MBA, CA, CMA, Mediator</t>
        </is>
      </c>
      <c r="F1828" s="223" t="inlineStr">
        <is>
          <t>978-623-01-0462-6</t>
        </is>
      </c>
      <c r="G1828" s="223" t="inlineStr">
        <is>
          <t>978-623-01-0463-3</t>
        </is>
      </c>
      <c r="H1828" s="223" t="inlineStr">
        <is>
          <t>Manajemen</t>
        </is>
      </c>
      <c r="I1828" s="258" t="inlineStr">
        <is>
          <t>Perguruan Tinggi</t>
        </is>
      </c>
      <c r="J1828" s="186" t="inlineStr">
        <is>
          <t>009.09</t>
        </is>
      </c>
      <c r="K1828" s="223" t="inlineStr">
        <is>
          <t>Edisi Ke-1</t>
        </is>
      </c>
      <c r="L1828" s="264" t="n"/>
      <c r="M1828" s="265" t="inlineStr">
        <is>
          <t>Tidak Tersedia</t>
        </is>
      </c>
      <c r="N1828" s="223" t="inlineStr">
        <is>
          <t>Indonesia</t>
        </is>
      </c>
      <c r="O1828" s="223" t="inlineStr">
        <is>
          <t>Bukan fiksi</t>
        </is>
      </c>
      <c r="P1828" s="260" t="n">
        <v>2020</v>
      </c>
      <c r="Q1828" s="260" t="n">
        <v>2020</v>
      </c>
      <c r="R1828" s="223" t="inlineStr">
        <is>
          <t>Penerbit Andi</t>
        </is>
      </c>
      <c r="S1828" s="223" t="inlineStr">
        <is>
          <t>Andi Offset CV</t>
        </is>
      </c>
      <c r="T1828" s="223" t="inlineStr">
        <is>
          <t>Lokal</t>
        </is>
      </c>
      <c r="U1828" s="261" t="n">
        <v>328</v>
      </c>
      <c r="V1828" s="86" t="inlineStr">
        <is>
          <t>pdf</t>
        </is>
      </c>
      <c r="W1828" s="223" t="inlineStr">
        <is>
          <t>7.7 MB</t>
        </is>
      </c>
      <c r="X1828" s="225" t="inlineStr">
        <is>
          <t>&lt;p&gt;Mengapa buku ini layak dibaca...&lt;br /&gt;
 Buku ini dibagi ke dalam sembilan bab, menawarkan metode pengajaran yang baru bagi perkembangan Manajemen Keuangan Publik di Indonesia.&lt;br /&gt;
 Sistem pembelajaran. Dirancang untuk meningkatkan minat pembaca dan membuat teks tersebut mudah untuk dibaca dan dipahami. Beberapa keistimewaan dalam buku ini kami sebut sebagai Inovasi Pedagogik yang terdapat dalam setiap bab, antara lain tujuan instruksional umum, tujuan instruksional Khusus, deskripsi bab beserta bab sebelum dan sesudahnya; realitas terkait topik, tinjauan bab, kutipan penjelas atau data pendukung dalam paragraf, materi inti, serta penyajian halaman yang menarik.&lt;br /&gt;
 Esai dan Problema. Disertai dengan esai yang berbentuk soal uraian dan permasalahan dalam bentuk pilihan berganda yang disajikan secara komprehensif sebagai poin kritis untuk memastikan bahwa pembaca memahami isi buku.&lt;br /&gt;
 Disajikan fenomena fakta-fakta yang ada di Indonesia. Pembaca diharapkan bisa memecahkan permasalahan yang ada terkait organisasi sektor publik.&lt;br /&gt;
 Pemikiran Kritis. Teks dalam buku ini menyajikan banyak kasus, dan, masalah terkait tata kelola keuangan publik untuk meningkatkan keahlian berpikir kritis.&lt;/p&gt;</t>
        </is>
      </c>
      <c r="Y1828" s="262" t="n">
        <v>144000</v>
      </c>
      <c r="Z1828" s="226" t="n"/>
      <c r="AA1828" s="241">
        <f>Y2456*Z2456</f>
        <v/>
      </c>
      <c r="AB1828" s="237" t="inlineStr">
        <is>
          <t>63b9964e-dac5-4d90-868e-d38f86781ad3</t>
        </is>
      </c>
    </row>
    <row r="1829" ht="15" customHeight="1" s="283">
      <c r="A1829" s="109" t="n">
        <v>2449</v>
      </c>
      <c r="B1829" s="222">
        <f>HYPERLINK("https://mocostore.moco.co.id/catalog/"&amp;AB2458,"Klik Disini")</f>
        <v/>
      </c>
      <c r="C1829" s="223" t="inlineStr">
        <is>
          <t>A Watchman Menjadikan Doa Syafaat sebagai Gaya Hidup</t>
        </is>
      </c>
      <c r="D1829" s="223" t="n"/>
      <c r="E1829" s="223" t="inlineStr">
        <is>
          <t>James W. Goll</t>
        </is>
      </c>
      <c r="F1829" s="223" t="inlineStr">
        <is>
          <t>978-623-7966-40-1</t>
        </is>
      </c>
      <c r="G1829" s="223" t="inlineStr">
        <is>
          <t>978-623-7966-41-8</t>
        </is>
      </c>
      <c r="H1829" s="223" t="inlineStr">
        <is>
          <t>Agama Kristen</t>
        </is>
      </c>
      <c r="I1829" s="258" t="inlineStr">
        <is>
          <t>Perguruan Tinggi</t>
        </is>
      </c>
      <c r="J1829" s="186" t="inlineStr">
        <is>
          <t>009.16</t>
        </is>
      </c>
      <c r="K1829" s="264" t="inlineStr">
        <is>
          <t>Edisi Ke-1</t>
        </is>
      </c>
      <c r="L1829" s="264" t="n"/>
      <c r="M1829" s="259" t="inlineStr">
        <is>
          <t>Tidak Tersedia</t>
        </is>
      </c>
      <c r="N1829" s="223" t="inlineStr">
        <is>
          <t>Indonesia</t>
        </is>
      </c>
      <c r="O1829" s="223" t="inlineStr">
        <is>
          <t>Bukan fiksi</t>
        </is>
      </c>
      <c r="P1829" s="260" t="n">
        <v>2020</v>
      </c>
      <c r="Q1829" s="260" t="n">
        <v>2020</v>
      </c>
      <c r="R1829" s="223" t="inlineStr">
        <is>
          <t>PBMR Andi</t>
        </is>
      </c>
      <c r="S1829" s="223" t="inlineStr">
        <is>
          <t>Andi Offset CV</t>
        </is>
      </c>
      <c r="T1829" s="223" t="inlineStr">
        <is>
          <t>Impor</t>
        </is>
      </c>
      <c r="U1829" s="261" t="n">
        <v>338</v>
      </c>
      <c r="V1829" s="86" t="inlineStr">
        <is>
          <t>pdf</t>
        </is>
      </c>
      <c r="W1829" s="223" t="inlineStr">
        <is>
          <t>8.8 MB</t>
        </is>
      </c>
      <c r="X1829" s="225" t="inlineStr">
        <is>
          <t>&lt;p&gt;APAKAH ARTINYA MENJADI &amp;quot;PENJAGA Dl ATAS TEMBOK&amp;#39;? Bergabunglah dengan Pemimpin Kenabian yang disegani, James W. Goll, dalam perjalanan 21 hari yang besar kuasanya ke inti menjadi penjaga pendoa syafaat dewasa yang dipanggil untuk menantikan, bersiap-siap, awas terhadap hadirat dan rancanganAllah serta yakin akan kehendak-Nya. Dengan pertanyaan-pertanyaan renungan, doa-doa devosional, dan aplikasi-aplikasi praktis, buku ini akan membantu Anda beralih ke barisan depan doa. Anda akan belajar cara: - mengenali atmosfer rohani di sekeliling Anda - menemukan strategi-strategi Allah untuk masa-masa yang spesifik - menemukan penugasan Anda - berdoa lebih efektifbagi orang lain serta bangsa-bangsa - mendoakan peristiwa-peristiwa yang sedang berjalan - bermitra dengan surga dan berani menjalani panggilan Anda Tempuhlah perjalanan iman ini dan jadilah pengawal kuat sebagaimana yang Allah ciptakan!&lt;br /&gt;
 &amp;nbsp;&lt;/p&gt;</t>
        </is>
      </c>
      <c r="Y1829" s="262" t="n">
        <v>92000</v>
      </c>
      <c r="Z1829" s="226" t="n"/>
      <c r="AA1829" s="241">
        <f>Y2458*Z2458</f>
        <v/>
      </c>
      <c r="AB1829" s="237" t="inlineStr">
        <is>
          <t>2a7b65a7-d56e-4625-9e79-0f283a3f43e3</t>
        </is>
      </c>
    </row>
    <row r="1830" ht="15" customHeight="1" s="283">
      <c r="A1830" s="109" t="n">
        <v>2450</v>
      </c>
      <c r="B1830" s="222">
        <f>HYPERLINK("https://mocostore.moco.co.id/catalog/"&amp;AB2459,"Klik Disini")</f>
        <v/>
      </c>
      <c r="C1830" s="223" t="inlineStr">
        <is>
          <t>Aku Bisa Sehat, Aku Bisa Sembuh</t>
        </is>
      </c>
      <c r="D1830" s="223" t="n"/>
      <c r="E1830" s="223" t="inlineStr">
        <is>
          <t>Yohanes Sunardi</t>
        </is>
      </c>
      <c r="F1830" s="223" t="inlineStr">
        <is>
          <t>978-623-7239-67-3</t>
        </is>
      </c>
      <c r="G1830" s="223" t="inlineStr">
        <is>
          <t>978-623-7239-66-6</t>
        </is>
      </c>
      <c r="H1830" s="223" t="inlineStr">
        <is>
          <t>Kesehatan</t>
        </is>
      </c>
      <c r="I1830" s="258" t="inlineStr">
        <is>
          <t>Perguruan Tinggi</t>
        </is>
      </c>
      <c r="J1830" s="186" t="inlineStr">
        <is>
          <t>009.24</t>
        </is>
      </c>
      <c r="K1830" s="223" t="inlineStr">
        <is>
          <t>Edisi Ke-1</t>
        </is>
      </c>
      <c r="L1830" s="264" t="n"/>
      <c r="M1830" s="265" t="inlineStr">
        <is>
          <t>Tidak Tersedia</t>
        </is>
      </c>
      <c r="N1830" s="223" t="inlineStr">
        <is>
          <t>Indonesia</t>
        </is>
      </c>
      <c r="O1830" s="223" t="inlineStr">
        <is>
          <t>Bukan fiksi</t>
        </is>
      </c>
      <c r="P1830" s="260" t="n">
        <v>2020</v>
      </c>
      <c r="Q1830" s="260" t="n">
        <v>2020</v>
      </c>
      <c r="R1830" s="223" t="inlineStr">
        <is>
          <t>Rapha Publishing</t>
        </is>
      </c>
      <c r="S1830" s="223" t="inlineStr">
        <is>
          <t>Andi Offset CV</t>
        </is>
      </c>
      <c r="T1830" s="223" t="inlineStr">
        <is>
          <t>Lokal</t>
        </is>
      </c>
      <c r="U1830" s="261" t="n">
        <v>194</v>
      </c>
      <c r="V1830" s="86" t="inlineStr">
        <is>
          <t>pdf</t>
        </is>
      </c>
      <c r="W1830" s="223" t="inlineStr">
        <is>
          <t>4.4 MB</t>
        </is>
      </c>
      <c r="X1830" s="225" t="inlineStr">
        <is>
          <t>&lt;p&gt;Apa yang kita makan dan kita minum merupakan cermin status kesehatan kita. Salah makan dan minum dalam jangka panjang akan mengakibatkan gangguan yang serius pada kesehatan kita. Dalam buku ini nutrisi dan olahraga yang akan dibahas merupakan pola makan dan gaya hidup sehat yang adekuat. Serta apa yang disebut sebagai diet adekuat. Bagaimana mencukupkan vitamin, mineral, maupun gizi makro dan gizi mikro sehingga kita tidak hanya sehat tetapi juga mampu untuk sembuh dan pulih kembali. Vitamin membuat fungsi indra kita berjalan, mineral memastikan kepadatan tulang kita terjamin. Lebih jauh buku ini juga akan menjelaskan tentang lemak, karbohidrat, protein dan masih banyak lagi hingga olahraga yang bisa kita lakukan dirumah untuk menjaga agar kita tetap bugar dan fit. Selamat membaca dan salam sehat selalu.&lt;/p&gt;</t>
        </is>
      </c>
      <c r="Y1830" s="262" t="n">
        <v>125000</v>
      </c>
      <c r="Z1830" s="226" t="n"/>
      <c r="AA1830" s="241">
        <f>Y2459*Z2459</f>
        <v/>
      </c>
      <c r="AB1830" s="237" t="inlineStr">
        <is>
          <t>4403bfc5-5a13-4d49-9f0e-812054201386</t>
        </is>
      </c>
    </row>
    <row r="1831" ht="15" customHeight="1" s="283">
      <c r="A1831" s="109" t="n">
        <v>2453</v>
      </c>
      <c r="B1831" s="222">
        <f>HYPERLINK("https://mocostore.moco.co.id/catalog/"&amp;AB2462,"Klik Disini")</f>
        <v/>
      </c>
      <c r="C1831" s="223" t="inlineStr">
        <is>
          <t>Apa Itu Karsinoma Kolorektal (Kanker Kolorektal)</t>
        </is>
      </c>
      <c r="D1831" s="223" t="n"/>
      <c r="E1831" s="223" t="inlineStr">
        <is>
          <t>Prof. dr. Jonathan Willy Siagian, SpPA</t>
        </is>
      </c>
      <c r="F1831" s="223" t="inlineStr">
        <is>
          <t>978-623-7239-48-2</t>
        </is>
      </c>
      <c r="G1831" s="223" t="inlineStr">
        <is>
          <t>978-623-7239-47-5</t>
        </is>
      </c>
      <c r="H1831" s="223" t="inlineStr">
        <is>
          <t>Kedokteran &amp; Medis</t>
        </is>
      </c>
      <c r="I1831" s="258" t="inlineStr">
        <is>
          <t>Perguruan Tinggi</t>
        </is>
      </c>
      <c r="J1831" s="186" t="inlineStr">
        <is>
          <t>009.02</t>
        </is>
      </c>
      <c r="K1831" s="223" t="inlineStr">
        <is>
          <t>Edisi Ke-1</t>
        </is>
      </c>
      <c r="L1831" s="264" t="n"/>
      <c r="M1831" s="265" t="inlineStr">
        <is>
          <t>Tidak Tersedia</t>
        </is>
      </c>
      <c r="N1831" s="223" t="inlineStr">
        <is>
          <t>Indonesia</t>
        </is>
      </c>
      <c r="O1831" s="223" t="inlineStr">
        <is>
          <t>Bukan fiksi</t>
        </is>
      </c>
      <c r="P1831" s="260" t="n">
        <v>2019</v>
      </c>
      <c r="Q1831" s="260" t="n">
        <v>2019</v>
      </c>
      <c r="R1831" s="223" t="inlineStr">
        <is>
          <t>Rapha Publishing</t>
        </is>
      </c>
      <c r="S1831" s="223" t="inlineStr">
        <is>
          <t>Andi Offset CV</t>
        </is>
      </c>
      <c r="T1831" s="223" t="inlineStr">
        <is>
          <t>Lokal</t>
        </is>
      </c>
      <c r="U1831" s="261" t="n">
        <v>114</v>
      </c>
      <c r="V1831" s="86" t="inlineStr">
        <is>
          <t>pdf</t>
        </is>
      </c>
      <c r="W1831" s="223" t="inlineStr">
        <is>
          <t>11.0 MB</t>
        </is>
      </c>
      <c r="X1831" s="225" t="inlineStr">
        <is>
          <t>&lt;p&gt;Buku ini memberikan uraian tentang gambaran histopatologi dan biologi molekularnya, Landasan histopatologi serta biomolekular yang dianggap penting untuk diketahui sehingga pembaca bisa mendapatkan gambaran yang memadai apa sebenarnya kanker kolorektal itu. Penjelaskan disampaikan baik dari aspek klinik, baik gejala, bagaimana mengenali tanda-tandanya dan upaya-upaya klinis untuk mengurangi risiko atau bahaya kanker yang juga disebut kanker usus besar ini. Serta masih banyak lagi penjelasan mengenai penatalaksanaan kanker ini serta terapi apa saja yang bisa dilakukan. Dengan semakin majunya teknologi kedokteran dan semakin tingginya kesadaran masyarakat untuk periksa dini, insiden kanker kolorektal di dunia dapat lebih tertangani. Dari penelitian diketahui bahwa kanker ini lebih banyak diderita oleh laki-laki. Mungkin hal ini berkaitan dengan gaya hidup, seperti kebiasaan merokok dan minum alkohol. Akhirnya kami berharap buku ini dapat bermanfaat bagi dunia kedokteran dan kita semua. Selamat membaca dan salam sehat.&lt;/p&gt;</t>
        </is>
      </c>
      <c r="Y1831" s="262" t="n">
        <v>62000</v>
      </c>
      <c r="Z1831" s="226" t="n"/>
      <c r="AA1831" s="241">
        <f>Y2462*Z2462</f>
        <v/>
      </c>
      <c r="AB1831" s="237" t="inlineStr">
        <is>
          <t>5b9d203b-fb38-4179-9824-db379427065b</t>
        </is>
      </c>
    </row>
    <row r="1832" ht="15" customHeight="1" s="283">
      <c r="A1832" s="109" t="n">
        <v>2456</v>
      </c>
      <c r="B1832" s="222">
        <f>HYPERLINK("https://mocostore.moco.co.id/catalog/"&amp;AB2465,"Klik Disini")</f>
        <v/>
      </c>
      <c r="C1832" s="223" t="inlineStr">
        <is>
          <t>Panggilan Teragung, Pedoman dan Metode Praktis untuk Mewartakan Kabar Baik sampai ke Ujung Bumi</t>
        </is>
      </c>
      <c r="D1832" s="223" t="n"/>
      <c r="E1832" s="223" t="inlineStr">
        <is>
          <t>Kalis Stevanus, M.Th.</t>
        </is>
      </c>
      <c r="F1832" s="223" t="inlineStr">
        <is>
          <t>978-623-7519-17-1</t>
        </is>
      </c>
      <c r="G1832" s="223" t="inlineStr">
        <is>
          <t>978-623-7519-16-4</t>
        </is>
      </c>
      <c r="H1832" s="223" t="inlineStr">
        <is>
          <t>Agama Kristen</t>
        </is>
      </c>
      <c r="I1832" s="258" t="inlineStr">
        <is>
          <t>Perguruan Tinggi</t>
        </is>
      </c>
      <c r="J1832" s="186" t="inlineStr">
        <is>
          <t>009.16</t>
        </is>
      </c>
      <c r="K1832" s="264" t="inlineStr">
        <is>
          <t>Edisi Ke-1</t>
        </is>
      </c>
      <c r="L1832" s="264" t="n"/>
      <c r="M1832" s="259" t="inlineStr">
        <is>
          <t>Tidak Tersedia</t>
        </is>
      </c>
      <c r="N1832" s="223" t="inlineStr">
        <is>
          <t>Indonesia</t>
        </is>
      </c>
      <c r="O1832" s="223" t="inlineStr">
        <is>
          <t>Bukan fiksi</t>
        </is>
      </c>
      <c r="P1832" s="260" t="n">
        <v>2019</v>
      </c>
      <c r="Q1832" s="260" t="n">
        <v>2019</v>
      </c>
      <c r="R1832" s="223" t="inlineStr">
        <is>
          <t>PBMR Andi</t>
        </is>
      </c>
      <c r="S1832" s="223" t="inlineStr">
        <is>
          <t>Andi Offset CV</t>
        </is>
      </c>
      <c r="T1832" s="223" t="inlineStr">
        <is>
          <t>Lokal</t>
        </is>
      </c>
      <c r="U1832" s="261" t="n">
        <v>258</v>
      </c>
      <c r="V1832" s="86" t="inlineStr">
        <is>
          <t>pdf</t>
        </is>
      </c>
      <c r="W1832" s="223" t="inlineStr">
        <is>
          <t>6.1 MB</t>
        </is>
      </c>
      <c r="X1832" s="225" t="inlineStr">
        <is>
          <t>&lt;p&gt;Pertanyaan awal adalah apakah misi itu? Apakah kaitan Misi dengan Pekabaran Injil? Mengapa misi itu menjadi kewajiban dan tanggung jawab setiap orang Kristen?&lt;br /&gt;
 Buku ini secara komprehensif dan seimbang menjelaskan tentang Misi dari dua aspek, yaitu Teologi Misi-akan pentingnya Misi seperti yang ditekankan dalam alkitab, dan praktik misi-bagaimana menjalankan Misi tersebut dengan benar dan tepat. Alkitab memberi kita tanggung jawab untuk menginjili dunia. Memberi kita injil untuk diberitakan dan sekaligus memberi tahu kit acara memberitakannya.&lt;br /&gt;
 Buku ini bukan hanya untuk meninformasikan kepada kita mengenai Teologis Misi, tetapi dari awal sampai akhir pembahasannya dimaksudkan agar kita semakin terlibat ke dalam pekerjaan Misi (Praktik Misi) yang digerakkan oleh ketaatan kepada kehendak-Nya yang menghendaki supaya semua orang selamat.&lt;/p&gt;</t>
        </is>
      </c>
      <c r="Y1832" s="262" t="n">
        <v>74000</v>
      </c>
      <c r="Z1832" s="226" t="n"/>
      <c r="AA1832" s="241">
        <f>Y2465*Z2465</f>
        <v/>
      </c>
      <c r="AB1832" s="237" t="inlineStr">
        <is>
          <t>c3c70a20-5e32-44d6-b83c-45e266f93fed</t>
        </is>
      </c>
    </row>
    <row r="1833" ht="15" customHeight="1" s="283">
      <c r="A1833" s="109" t="n">
        <v>2457</v>
      </c>
      <c r="B1833" s="222">
        <f>HYPERLINK("https://mocostore.moco.co.id/catalog/"&amp;AB2466,"Klik Disini")</f>
        <v/>
      </c>
      <c r="C1833" s="223" t="inlineStr">
        <is>
          <t>Mencegah &amp; Mengatasi Berbagai Penyakit Sendi - Asam Urat, Rematik, dan Penyakit Sendi Lainnya</t>
        </is>
      </c>
      <c r="D1833" s="223" t="n"/>
      <c r="E1833" s="223" t="inlineStr">
        <is>
          <t>dr. Iskandar Junaidi</t>
        </is>
      </c>
      <c r="F1833" s="223" t="inlineStr">
        <is>
          <t>978-623-7239-83-3</t>
        </is>
      </c>
      <c r="G1833" s="223" t="inlineStr">
        <is>
          <t>978-623-7239-84-0</t>
        </is>
      </c>
      <c r="H1833" s="223" t="inlineStr">
        <is>
          <t>Kedokteran &amp; Medis</t>
        </is>
      </c>
      <c r="I1833" s="258" t="inlineStr">
        <is>
          <t>Perguruan Tinggi</t>
        </is>
      </c>
      <c r="J1833" s="186" t="inlineStr">
        <is>
          <t>009.02</t>
        </is>
      </c>
      <c r="K1833" s="223" t="inlineStr">
        <is>
          <t>Edisi Ke-1</t>
        </is>
      </c>
      <c r="L1833" s="264" t="n"/>
      <c r="M1833" s="265" t="inlineStr">
        <is>
          <t>Tidak Tersedia</t>
        </is>
      </c>
      <c r="N1833" s="223" t="inlineStr">
        <is>
          <t>Indonesia</t>
        </is>
      </c>
      <c r="O1833" s="223" t="inlineStr">
        <is>
          <t>Bukan fiksi</t>
        </is>
      </c>
      <c r="P1833" s="260" t="n">
        <v>2020</v>
      </c>
      <c r="Q1833" s="260" t="n">
        <v>2020</v>
      </c>
      <c r="R1833" s="223" t="inlineStr">
        <is>
          <t>Rapha Publishing</t>
        </is>
      </c>
      <c r="S1833" s="223" t="inlineStr">
        <is>
          <t>Andi Offset CV</t>
        </is>
      </c>
      <c r="T1833" s="223" t="inlineStr">
        <is>
          <t>Lokal</t>
        </is>
      </c>
      <c r="U1833" s="261" t="n">
        <v>162</v>
      </c>
      <c r="V1833" s="86" t="inlineStr">
        <is>
          <t>pdf</t>
        </is>
      </c>
      <c r="W1833" s="223" t="inlineStr">
        <is>
          <t>12.5 MB</t>
        </is>
      </c>
      <c r="X1833" s="225" t="inlineStr">
        <is>
          <t>&lt;p&gt;Di dalam buku ini akan dijelaskan dengan gamblang berbagai penyakit sendi dan apakah reumatik itu? Bagaimana hubungan atau perbedaan reumatik, artritis, gout, artritis rematoid serta penyakit sendi dan otot lainnya dan penyakit lain mirip reumatik seperti pseudogout, bursitis, tendinitis dan tenosynovitis, demam reumatik, polimialgia, penyakit lyme, ankylosing spondylitis, artritis septik akut, fibromyalgia, kondromalasia, osteochondritis dissecans?&lt;br /&gt;
 &lt;br /&gt;
 Para pembaca akan mendapatkan informasi lengkap mengenai penyakit sendi reumatik/artritis dan gout/pirai/asam urat, mulai dari pengenalan, pengobatan, dan pencegahannya. Informasi diet dan obat-obatan termasuk obat-obat baru reumatik, Obat herbal, dan suplemen. Begitu pun terapi terkini penggunaan Medical Gas Hidrogen (H2). Latihan fisik atau olahraga yang baik bagi penderita reumatik juga disajikan dalam buku ini.&lt;br /&gt;
 &lt;br /&gt;
 Sekarang kita dapat mengupayakan penanganan reumatik dengan tingkat kesembuhan lebih tinggi, sehingga hidup lebih berkualitas.&lt;/p&gt;</t>
        </is>
      </c>
      <c r="Y1833" s="262" t="n">
        <v>84000</v>
      </c>
      <c r="Z1833" s="226" t="n"/>
      <c r="AA1833" s="241">
        <f>Y2466*Z2466</f>
        <v/>
      </c>
      <c r="AB1833" s="237" t="inlineStr">
        <is>
          <t>05c1a7d8-77e4-4120-8c94-5566e7fe40a7</t>
        </is>
      </c>
    </row>
    <row r="1834" ht="15" customHeight="1" s="283">
      <c r="A1834" s="109" t="n">
        <v>2458</v>
      </c>
      <c r="B1834" s="222">
        <f>HYPERLINK("https://mocostore.moco.co.id/catalog/"&amp;AB2467,"Klik Disini")</f>
        <v/>
      </c>
      <c r="C1834" s="223" t="inlineStr">
        <is>
          <t>Penyakit Kusta, Pencegahan, Penanganan, Perawatan &amp; Pengobatan</t>
        </is>
      </c>
      <c r="D1834" s="223" t="n"/>
      <c r="E1834" s="223" t="inlineStr">
        <is>
          <t>Anna-Liisa Jaanu Ismudjito</t>
        </is>
      </c>
      <c r="F1834" s="223" t="inlineStr">
        <is>
          <t>978-623-7239-58-1</t>
        </is>
      </c>
      <c r="G1834" s="223" t="inlineStr">
        <is>
          <t>978-623-7239-59-8</t>
        </is>
      </c>
      <c r="H1834" s="223" t="inlineStr">
        <is>
          <t>Kesehatan</t>
        </is>
      </c>
      <c r="I1834" s="258" t="inlineStr">
        <is>
          <t>Perguruan Tinggi</t>
        </is>
      </c>
      <c r="J1834" s="186" t="inlineStr">
        <is>
          <t>009.24</t>
        </is>
      </c>
      <c r="K1834" s="223" t="inlineStr">
        <is>
          <t>Edisi Ke-1</t>
        </is>
      </c>
      <c r="L1834" s="264" t="n"/>
      <c r="M1834" s="265" t="inlineStr">
        <is>
          <t>Tidak Tersedia</t>
        </is>
      </c>
      <c r="N1834" s="223" t="inlineStr">
        <is>
          <t>Indonesia</t>
        </is>
      </c>
      <c r="O1834" s="223" t="inlineStr">
        <is>
          <t>Bukan fiksi</t>
        </is>
      </c>
      <c r="P1834" s="260" t="n">
        <v>2020</v>
      </c>
      <c r="Q1834" s="260" t="n">
        <v>2020</v>
      </c>
      <c r="R1834" s="223" t="inlineStr">
        <is>
          <t>Rapha Publishing</t>
        </is>
      </c>
      <c r="S1834" s="223" t="inlineStr">
        <is>
          <t>Andi Offset CV</t>
        </is>
      </c>
      <c r="T1834" s="223" t="inlineStr">
        <is>
          <t>Lokal</t>
        </is>
      </c>
      <c r="U1834" s="261" t="n">
        <v>402</v>
      </c>
      <c r="V1834" s="86" t="inlineStr">
        <is>
          <t>pdf</t>
        </is>
      </c>
      <c r="W1834" s="223" t="inlineStr">
        <is>
          <t>7.7 MB</t>
        </is>
      </c>
      <c r="X1834" s="225" t="inlineStr">
        <is>
          <t>&lt;p&gt;Penyakit kusta adalah suatu penyakit infeksi yang menahun pada manusia yang disebabkan oleh kuman kusta (Mycobacterium Leprae). Buku ini mengurai tentang penyakit kusta dan memaparkan bahwa dengan penanganan yang tepat, masih bisa sembuh. Bahkan jika dalam kondisi cacat karena penyakit kusta, masih bisa ditolong. Dalam buku ini, dipaparkan dengan detail setiap penanganan yang harus dilakukan jika penderita kusta sudah mengalami luka. Hingga factor-faktor pendukung yang dibutuhkan oleh para penderita kusta.&lt;/p&gt;</t>
        </is>
      </c>
      <c r="Y1834" s="262" t="n">
        <v>208000</v>
      </c>
      <c r="Z1834" s="226" t="n"/>
      <c r="AA1834" s="241">
        <f>Y2467*Z2467</f>
        <v/>
      </c>
      <c r="AB1834" s="237" t="inlineStr">
        <is>
          <t>d10ef534-aae5-4867-aef1-7a3e1b2a227c</t>
        </is>
      </c>
    </row>
    <row r="1835" ht="15" customHeight="1" s="283">
      <c r="A1835" s="109" t="n">
        <v>2460</v>
      </c>
      <c r="B1835" s="222">
        <f>HYPERLINK("https://mocostore.moco.co.id/catalog/"&amp;AB2469,"Klik Disini")</f>
        <v/>
      </c>
      <c r="C1835" s="223" t="inlineStr">
        <is>
          <t>Perpajakan Internasional</t>
        </is>
      </c>
      <c r="D1835" s="223" t="n"/>
      <c r="E1835" s="223" t="inlineStr">
        <is>
          <t>Dr. Timbul Hamonangan Simanjuntak, SE., MA.</t>
        </is>
      </c>
      <c r="F1835" s="223" t="inlineStr">
        <is>
          <t>978-979-29-7247-4</t>
        </is>
      </c>
      <c r="G1835" s="223" t="inlineStr">
        <is>
          <t>978-979-29-7248-1</t>
        </is>
      </c>
      <c r="H1835" s="223" t="inlineStr">
        <is>
          <t>Ekonomi &amp; Keuangan</t>
        </is>
      </c>
      <c r="I1835" s="258" t="inlineStr">
        <is>
          <t>Perguruan Tinggi</t>
        </is>
      </c>
      <c r="J1835" s="186" t="inlineStr">
        <is>
          <t>009.09</t>
        </is>
      </c>
      <c r="K1835" s="264" t="inlineStr">
        <is>
          <t>Edisi Ke-1</t>
        </is>
      </c>
      <c r="L1835" s="264" t="n"/>
      <c r="M1835" s="259" t="inlineStr">
        <is>
          <t>Tidak Tersedia</t>
        </is>
      </c>
      <c r="N1835" s="223" t="inlineStr">
        <is>
          <t>Indonesia</t>
        </is>
      </c>
      <c r="O1835" s="223" t="inlineStr">
        <is>
          <t>Bukan fiksi</t>
        </is>
      </c>
      <c r="P1835" s="260" t="n">
        <v>2019</v>
      </c>
      <c r="Q1835" s="260" t="n">
        <v>2019</v>
      </c>
      <c r="R1835" s="223" t="inlineStr">
        <is>
          <t>Penerbit Andi</t>
        </is>
      </c>
      <c r="S1835" s="223" t="inlineStr">
        <is>
          <t>Andi Offset CV</t>
        </is>
      </c>
      <c r="T1835" s="223" t="inlineStr">
        <is>
          <t>Lokal</t>
        </is>
      </c>
      <c r="U1835" s="261" t="n">
        <v>306</v>
      </c>
      <c r="V1835" s="86" t="inlineStr">
        <is>
          <t>pdf</t>
        </is>
      </c>
      <c r="W1835" s="223" t="inlineStr">
        <is>
          <t>9.0 MB</t>
        </is>
      </c>
      <c r="X1835" s="225" t="inlineStr">
        <is>
          <t>&lt;p&gt;Meningkatnya arus perdagangan antar negara dalam dunia bisnis internasionalmemiliki konsekuensi terjadinya transaksi keuangan dunia yang semakin besar yang berakibat pada kepentingan pajak antar negara.Penghasilan yang diperoleh dari manapun di dunia dapat dianggap sebagai penghasilan dalam negeri bagi suatu negarasehingga dapat berakibat benturan aturan hak pemungutan pajak karena masing-masing negara akan mengedepankan kepentingan negaranya masing-masing.Terlebih adanya perbedaan tata cara pemungutan dan perbedaan pandangan penentuan jenis pajak. Oleh karena itu dibutuhkan pemahaman perpajakan tidak saja aturan dalam negeri tetapi juga diperlukan pemahaman perpajakan internasional dengan baik dalam upaya meningkatkan penerimaan pajak dalam negeri yang diperoleh dari penghasilan yang diperoleh dari transaksi internasional.&lt;br /&gt;
 Buku ini mengupas pajak internasional dalam aspek empiris danteoritis. Diawali dengan kajian empirik ekonomi makro dan kecenderungan tarif pajak global yang terjadi. Dalam aspek teori dibicarakan pengertian&amp;acirc;&amp;euro;&amp;ldquo;pengertian, penyebab dan akibat dari perpajakan internasional yang berdampak pada pajak bergandaserta kaitan aturan pajak internasional dengan aturan Pajak Penghasilan (PPh) Indonesia. Aspek hubungan istimewa dan perencanaan pajak internasional juga dibahas. Hak pemajakan dibicarakan pada setiap jenis pajak, demikian juga masalah bentuk usaha tetap dan penghitungan perpajakan dan model-model pengkreditan pajak. Dalam setiap bab telahdilengkapi dengan contoh serta kasus yang terjadisesuai dengan problem pajak internasional yang berkembang dewasa ini.&lt;br /&gt;
 Buku ini sangat cocok digunakan oleh para mahasiswa dan praktisikhususnya dalam bidang ekonomi bisnis, akuntansi, dan konsentrasi bidang yangrelevan dengan dunia perpajakan internasional. Termasuk dalam hal ini juga para wajib pajakdan pengamat kebijakan perpajakan.&lt;/p&gt;</t>
        </is>
      </c>
      <c r="Y1835" s="262" t="n">
        <v>105000</v>
      </c>
      <c r="Z1835" s="226" t="n"/>
      <c r="AA1835" s="241">
        <f>Y2469*Z2469</f>
        <v/>
      </c>
      <c r="AB1835" s="237" t="inlineStr">
        <is>
          <t>0c3a1a2c-e9e7-47f0-a029-6bcdf0e3955d</t>
        </is>
      </c>
    </row>
    <row r="1836" ht="15" customHeight="1" s="283">
      <c r="A1836" s="109" t="n">
        <v>2461</v>
      </c>
      <c r="B1836" s="222">
        <f>HYPERLINK("https://mocostore.moco.co.id/catalog/"&amp;AB2470,"Klik Disini")</f>
        <v/>
      </c>
      <c r="C1836" s="223" t="inlineStr">
        <is>
          <t>Pertanyaan Penting yang Tidak Bisa Dijawab oleh Dokter Gigi Kamu</t>
        </is>
      </c>
      <c r="D1836" s="223" t="n"/>
      <c r="E1836" s="223" t="inlineStr">
        <is>
          <t>drg. Agam Ferry [DokterGigiGaul]</t>
        </is>
      </c>
      <c r="F1836" s="223" t="inlineStr">
        <is>
          <t>978-623-7239-53-6</t>
        </is>
      </c>
      <c r="G1836" s="223" t="inlineStr">
        <is>
          <t>978-623-7239-52-9</t>
        </is>
      </c>
      <c r="H1836" s="223" t="inlineStr">
        <is>
          <t>Kesehatan</t>
        </is>
      </c>
      <c r="I1836" s="258" t="inlineStr">
        <is>
          <t>Perguruan Tinggi</t>
        </is>
      </c>
      <c r="J1836" s="186" t="inlineStr">
        <is>
          <t>009.24</t>
        </is>
      </c>
      <c r="K1836" s="223" t="inlineStr">
        <is>
          <t>Edisi Ke-1</t>
        </is>
      </c>
      <c r="L1836" s="264" t="n"/>
      <c r="M1836" s="265" t="inlineStr">
        <is>
          <t>Tidak Tersedia</t>
        </is>
      </c>
      <c r="N1836" s="223" t="inlineStr">
        <is>
          <t>Indonesia</t>
        </is>
      </c>
      <c r="O1836" s="223" t="inlineStr">
        <is>
          <t>Bukan fiksi</t>
        </is>
      </c>
      <c r="P1836" s="260" t="n">
        <v>2019</v>
      </c>
      <c r="Q1836" s="260" t="n">
        <v>2019</v>
      </c>
      <c r="R1836" s="223" t="inlineStr">
        <is>
          <t>Rapha Publishing</t>
        </is>
      </c>
      <c r="S1836" s="223" t="inlineStr">
        <is>
          <t>Andi Offset CV</t>
        </is>
      </c>
      <c r="T1836" s="223" t="inlineStr">
        <is>
          <t>Lokal</t>
        </is>
      </c>
      <c r="U1836" s="261" t="n">
        <v>114</v>
      </c>
      <c r="V1836" s="86" t="inlineStr">
        <is>
          <t>pdf</t>
        </is>
      </c>
      <c r="W1836" s="223" t="inlineStr">
        <is>
          <t>10.6 MB</t>
        </is>
      </c>
      <c r="X1836" s="225" t="inlineStr">
        <is>
          <t>&lt;p&gt;Pertanyaan-pertanyaan yang ada di buku ini, merupakan pertanyaan yang paling sering ditemui dokter gigi pada praktek sehari-hari, yang sebenarnya bukan pertanyaan yang terlalu sulit. Yang jelas, dokter gigi yang kamu temui, pasti bisa menjawab pertanyaan-pertanyaan ini. Tetapi, yang perlu mendapat perhatian sebenernya adalah, apakah jawaban pertanyaan dari dokter gigi yang kamu temui bisa dimengerti? Karena tidak sedikit dokter gigi lupa, bahwa tidak semua pasien memahami istilah medis yang digunakan oleh dokter gigi, sehingga kehilangan esensi jawaban yang diberikan.&lt;br /&gt;
 Nah, buku ini mencoba mengatasi permasalahan tersebut. Satu dari dua puluh sembilan pertanyaan yang mungkin akan atau pernah kamu tanyakan tanpa mendapat penjelasan yang bisa dimengerti. Semoga dengan pembahasan dalam buku ini, kamu akan lebih memahaminya karena dituturkan dengan bahasa yang awami.&lt;br /&gt;
 Selamat membaca dan salam sehat ya.. :)&lt;/p&gt;</t>
        </is>
      </c>
      <c r="Y1836" s="262" t="n">
        <v>64000</v>
      </c>
      <c r="Z1836" s="226" t="n"/>
      <c r="AA1836" s="241">
        <f>Y2470*Z2470</f>
        <v/>
      </c>
      <c r="AB1836" s="237" t="inlineStr">
        <is>
          <t>c932c414-7584-4b91-af6b-e16ed3efb258</t>
        </is>
      </c>
    </row>
    <row r="1837" ht="15" customHeight="1" s="283">
      <c r="A1837" s="109" t="n">
        <v>2462</v>
      </c>
      <c r="B1837" s="222">
        <f>HYPERLINK("https://mocostore.moco.co.id/catalog/"&amp;AB2471,"Klik Disini")</f>
        <v/>
      </c>
      <c r="C1837" s="223" t="inlineStr">
        <is>
          <t>Mengenal Dunia Perjanjian Baru</t>
        </is>
      </c>
      <c r="D1837" s="223" t="n"/>
      <c r="E1837" s="223" t="inlineStr">
        <is>
          <t>Pdt. Dr. Jonar T.H. Situmorang, M.A., M.Th.</t>
        </is>
      </c>
      <c r="F1837" s="223" t="inlineStr">
        <is>
          <t>978-623-7519-05-8</t>
        </is>
      </c>
      <c r="G1837" s="223" t="inlineStr">
        <is>
          <t>978-623-7519-04-1</t>
        </is>
      </c>
      <c r="H1837" s="223" t="inlineStr">
        <is>
          <t>Agama Kristen</t>
        </is>
      </c>
      <c r="I1837" s="258" t="inlineStr">
        <is>
          <t>Perguruan Tinggi</t>
        </is>
      </c>
      <c r="J1837" s="186" t="inlineStr">
        <is>
          <t>009.16</t>
        </is>
      </c>
      <c r="K1837" s="223" t="inlineStr">
        <is>
          <t>Edisi Ke-1</t>
        </is>
      </c>
      <c r="L1837" s="264" t="n"/>
      <c r="M1837" s="265" t="inlineStr">
        <is>
          <t>Tidak Tersedia</t>
        </is>
      </c>
      <c r="N1837" s="223" t="inlineStr">
        <is>
          <t>Indonesia</t>
        </is>
      </c>
      <c r="O1837" s="223" t="inlineStr">
        <is>
          <t>Bukan fiksi</t>
        </is>
      </c>
      <c r="P1837" s="260" t="n">
        <v>2023</v>
      </c>
      <c r="Q1837" s="260" t="n">
        <v>2023</v>
      </c>
      <c r="R1837" s="223" t="inlineStr">
        <is>
          <t>PBMR Andi</t>
        </is>
      </c>
      <c r="S1837" s="223" t="inlineStr">
        <is>
          <t>Andi Offset CV</t>
        </is>
      </c>
      <c r="T1837" s="223" t="inlineStr">
        <is>
          <t>Lokal</t>
        </is>
      </c>
      <c r="U1837" s="261" t="n">
        <v>386</v>
      </c>
      <c r="V1837" s="86" t="inlineStr">
        <is>
          <t>pdf</t>
        </is>
      </c>
      <c r="W1837" s="223" t="inlineStr">
        <is>
          <t>3.8 MB</t>
        </is>
      </c>
      <c r="X1837" s="225" t="inlineStr">
        <is>
          <t>&lt;p&gt;Maksud penulisan buku ini adalah mengantar para pembaca mengitari seputar dunia Perjanjian Baru, yang terjadi ribuan tahun lalu. Jika ditelusuri dari segi penulisan, PB hanya ditulis dalam kurun waktu yang singkat; hanya sekitar 50 tahun. Berbeda dengan penulisan Perjanjian Lama yang memakan waktu sampai ribuan tahun. Artinya, penulisan satu kita dengan kitab yang lainnya mempunyai jarak dan waktu yang sangat Panjang. Hal ini sangat menolong kita dalam memahami dunia perjanjian baru karena dapat menjajarkan peristiwa sejarah pada masa itu dengan apa yang tercatat dalam Perjanjian Baru.&lt;/p&gt;</t>
        </is>
      </c>
      <c r="Y1837" s="262" t="n">
        <v>124000</v>
      </c>
      <c r="Z1837" s="226" t="n"/>
      <c r="AA1837" s="241">
        <f>Y2471*Z2471</f>
        <v/>
      </c>
      <c r="AB1837" s="237" t="inlineStr">
        <is>
          <t>30be08ad-24fa-4513-99ff-810358a978e2</t>
        </is>
      </c>
    </row>
    <row r="1838" ht="15" customHeight="1" s="283">
      <c r="A1838" s="109" t="n">
        <v>2463</v>
      </c>
      <c r="B1838" s="222">
        <f>HYPERLINK("https://mocostore.moco.co.id/catalog/"&amp;AB2472,"Klik Disini")</f>
        <v/>
      </c>
      <c r="C1838" s="223" t="inlineStr">
        <is>
          <t>Brainware Management, Manajemen Manusia Generasi 5.0</t>
        </is>
      </c>
      <c r="D1838" s="223" t="n"/>
      <c r="E1838" s="223" t="inlineStr">
        <is>
          <t>Taufik Bahaudin</t>
        </is>
      </c>
      <c r="F1838" s="223" t="inlineStr">
        <is>
          <t>978-979-29-7380-8</t>
        </is>
      </c>
      <c r="G1838" s="223" t="inlineStr">
        <is>
          <t>978-979-29-7379-2</t>
        </is>
      </c>
      <c r="H1838" s="223" t="inlineStr">
        <is>
          <t>Manajemen</t>
        </is>
      </c>
      <c r="I1838" s="258" t="inlineStr">
        <is>
          <t>Perguruan Tinggi</t>
        </is>
      </c>
      <c r="J1838" s="186" t="inlineStr">
        <is>
          <t>009.09</t>
        </is>
      </c>
      <c r="K1838" s="264" t="inlineStr">
        <is>
          <t>Edisi Ke-1</t>
        </is>
      </c>
      <c r="L1838" s="264" t="n"/>
      <c r="M1838" s="259" t="inlineStr">
        <is>
          <t>Tidak Tersedia</t>
        </is>
      </c>
      <c r="N1838" s="223" t="inlineStr">
        <is>
          <t>Indonesia</t>
        </is>
      </c>
      <c r="O1838" s="223" t="inlineStr">
        <is>
          <t>Bukan fiksi</t>
        </is>
      </c>
      <c r="P1838" s="260" t="n">
        <v>2019</v>
      </c>
      <c r="Q1838" s="260" t="n">
        <v>2019</v>
      </c>
      <c r="R1838" s="223" t="inlineStr">
        <is>
          <t>Penerbit Andi</t>
        </is>
      </c>
      <c r="S1838" s="223" t="inlineStr">
        <is>
          <t>Andi Offset CV</t>
        </is>
      </c>
      <c r="T1838" s="223" t="inlineStr">
        <is>
          <t>Lokal</t>
        </is>
      </c>
      <c r="U1838" s="261" t="n">
        <v>498</v>
      </c>
      <c r="V1838" s="86" t="inlineStr">
        <is>
          <t>pdf</t>
        </is>
      </c>
      <c r="W1838" s="223" t="inlineStr">
        <is>
          <t>17.6 MB</t>
        </is>
      </c>
      <c r="X1838" s="225" t="inlineStr">
        <is>
          <t>&lt;p&gt;Dasar pemikiran konsep manajemen dalam arti luas sudah mulai &amp;quot;ketinggalan zaman&amp;quot;. Paradigma yang ada sudah tidak tepat lagi untuk menjawab tantangan perubahan di bidang manajemen. Demikan juga terhadap paradigma yang mendasari konsep manajemen manusia, disebut sebagai manajemen sumber daya manusia. Bahkan sekarang disebutkan dengan istlah yang keren yaitu human capital. Manajemen Manusia Generasi 5.0 didasarkan atas perkembangan pemikiran yang menunjukan perubahan cara pandang dan/atau pemahaman konseptual bagaimana mengelola manusia yang paling tepat. Diawali dengan Generasi 1.0 dimana mengelola manusia belum penting dan manusia masih dilihat sebagai salah satu aspek biaya produksi yang harus dlelisiensikan. Pemahaman konsep yang disebut man-machine berubah menjadi &amp;quot;mesin yang punya perasaan. Berbagal pendekalan mendasari seperti pendekatan legal, pendekatan psikologi. hingga terakhir pendekatan strategik sebagai Generasi4.0. Generasi 5.0 menjawab tantangan perubahan memasuki awal abad XXl yang merupakan brain to brain competition dalam manajemen manusia. Perubahan mendasar menjadikan daya saing kecerdasan SDM menjadi sumber daya saing perusahaan, organisasi, bahkan masyarakat dan bangsa. Daya saing kecerdasan pada manusia adalah sebagai lotal intelligence berbasiskan kecerdasan spiritual(S-based Total Intelligence) bukan lagi pada Intelectual Inteligence (l0). Generasi 5.0 memberikan solusi apa, kenapa, dan bagaimana daya saing kecerdasan manusia tersebut dapat menjadikan organisasi, perusahaan, masyarakat bahkan bangsa menjadi pemenang, bukan korban dalam persaingan di brain to brain competition. Buku ini berusaha tidak terbawa arus dengan terminclogi yang sedang &amp;quot;in&amp;#39;. Terminologi yang tidak sedikit digunakan sekedar untuk menunjukan gak ketinggalan zaman&amp;#39;&amp;quot;.Padahal isinya belum menggambarkanpemahaman secara konseptual dengan penggunaan terminologi baru tersebut. Kontribusi pemikiran dan pengalaman empiris dani seorang praktisi dengan latar belakang akademisi (bukan ilmuwan) yang menggeluti bidang ini. Suatu kantribusi pengalaman emiris (Tacit Knowle dge) - disebut imu praktek, dengan niat berbagimelalui sebuah buku ini sebagai Explicit Knowledge-disebut imu sekolah.&lt;br /&gt;
 &amp;nbsp;&lt;/p&gt;</t>
        </is>
      </c>
      <c r="Y1838" s="262" t="n">
        <v>188000</v>
      </c>
      <c r="Z1838" s="226" t="n"/>
      <c r="AA1838" s="241">
        <f>Y2472*Z2472</f>
        <v/>
      </c>
      <c r="AB1838" s="237" t="inlineStr">
        <is>
          <t>57f8c381-80a0-4261-b017-be4b8fd55b23</t>
        </is>
      </c>
    </row>
    <row r="1839" ht="15" customHeight="1" s="283">
      <c r="A1839" s="109" t="n">
        <v>2464</v>
      </c>
      <c r="B1839" s="222">
        <f>HYPERLINK("https://mocostore.moco.co.id/catalog/"&amp;AB2473,"Klik Disini")</f>
        <v/>
      </c>
      <c r="C1839" s="223" t="inlineStr">
        <is>
          <t>Psikologi Bisnis, Paradigma Baru Mengelola Bisnis</t>
        </is>
      </c>
      <c r="D1839" s="223" t="n"/>
      <c r="E1839" s="223" t="inlineStr">
        <is>
          <t>Dr. Sonny Y. Soeharso, S.Psi., S.E., M.M., Psikolog.</t>
        </is>
      </c>
      <c r="F1839" s="223" t="inlineStr">
        <is>
          <t>978-623-91968-2-0</t>
        </is>
      </c>
      <c r="G1839" s="223" t="inlineStr">
        <is>
          <t>978-623-91968-3-7</t>
        </is>
      </c>
      <c r="H1839" s="223" t="inlineStr">
        <is>
          <t>Psikologi</t>
        </is>
      </c>
      <c r="I1839" s="258" t="inlineStr">
        <is>
          <t>Perguruan Tinggi</t>
        </is>
      </c>
      <c r="J1839" s="186" t="inlineStr">
        <is>
          <t>009.13</t>
        </is>
      </c>
      <c r="K1839" s="264" t="inlineStr">
        <is>
          <t>Edisi Ke-1</t>
        </is>
      </c>
      <c r="L1839" s="264" t="n"/>
      <c r="M1839" s="259" t="inlineStr">
        <is>
          <t>Tidak Tersedia</t>
        </is>
      </c>
      <c r="N1839" s="223" t="inlineStr">
        <is>
          <t>Indonesia</t>
        </is>
      </c>
      <c r="O1839" s="223" t="inlineStr">
        <is>
          <t>Bukan fiksi</t>
        </is>
      </c>
      <c r="P1839" s="260" t="n">
        <v>2020</v>
      </c>
      <c r="Q1839" s="260" t="n">
        <v>2020</v>
      </c>
      <c r="R1839" s="223" t="inlineStr">
        <is>
          <t>Lautan Pustaka</t>
        </is>
      </c>
      <c r="S1839" s="223" t="inlineStr">
        <is>
          <t>Andi Offset CV</t>
        </is>
      </c>
      <c r="T1839" s="223" t="inlineStr">
        <is>
          <t>Lokal</t>
        </is>
      </c>
      <c r="U1839" s="261" t="n">
        <v>498</v>
      </c>
      <c r="V1839" s="86" t="inlineStr">
        <is>
          <t>pdf</t>
        </is>
      </c>
      <c r="W1839" s="223" t="inlineStr">
        <is>
          <t>11.1 MB</t>
        </is>
      </c>
      <c r="X1839" s="225" t="inlineStr">
        <is>
          <t>&lt;p&gt;Mengapa para eksekutif di bidang Human Resources (HR) masih sangat jarang yang sampai menduduki jabatan CEO (top eksekutif)? Apa yang kurang dimiliki oleh para profesional HR tersebut?&lt;br /&gt;
 &lt;br /&gt;
 Di satu pihak, para CEO dan pemilik usaha banyak mengeluhkan soal belum tercapainya standar harapan terhadap kualitas SDM. Di sisi lain, para profesional di bidang HR hanya berkutat di bidang fungsionalnya saja, tapi lemah dalam mengaitkan dan menghitung implikasinya terhadap pencapaian bottom line&amp;acirc;&amp;euro;Â dan target-target bisnis di tingkat korporat. SDM yang konon merupakan inti dan aset perusahaan/organisasi tampaknya belum dikelola dengan cara-cara yang senafas dan seiring dengan kemauan pimpinan puncak (CEO) apalagi pemilik bisnis (business owner). Para profesional HR masih jarang bisa menjadi partner yang diandalkan, entah sebagai strategic partner apalagi business partner. Pengalaman membuktikan kata kuncinya adalah kompetensi Business Acumen yang lemah dan tingkat pengambilan resiko yang rendah.&lt;br /&gt;
 &lt;br /&gt;
 Kerangka Kerja Psikologi Bisnis (Business Psychology Framework) dibangun di atas pertemuan konstruktif pemikiran/gagasan dan pengetahuan yang berasal dari empat disiplin ilmu pengetahuan dan praktik, yakni Psikologi Industri dan Organisasi, Manajemen Bisnis, HR Strategic Management dan Ekonomi Keperilakuan (Behavioral Economics). Dengan kata lain, buku ini merupakan pendekatan interdisiplin antara disiplin Psikologi dan praktik Bisnis, yakni bagaimana Bisnis ditinjau dalam perspektif Psikologi, baik pada level individu, tim, organisasi maupun sosial dan bagaimana menjadikan Psikologi sebagai bisnis atau industriÂ yang dibutuhkan dan bermanfaat bagi masyarakat modern (digital economy/IOT) di zaman now.&lt;/p&gt;</t>
        </is>
      </c>
      <c r="Y1839" s="262" t="n">
        <v>168000</v>
      </c>
      <c r="Z1839" s="226" t="n"/>
      <c r="AA1839" s="241">
        <f>Y2473*Z2473</f>
        <v/>
      </c>
      <c r="AB1839" s="237" t="inlineStr">
        <is>
          <t>8cbe6f25-3a57-403a-abd1-2b853eab0079</t>
        </is>
      </c>
    </row>
    <row r="1840" ht="15" customHeight="1" s="283">
      <c r="A1840" s="109" t="n">
        <v>2465</v>
      </c>
      <c r="B1840" s="222">
        <f>HYPERLINK("https://mocostore.moco.co.id/catalog/"&amp;AB2474,"Klik Disini")</f>
        <v/>
      </c>
      <c r="C1840" s="223" t="inlineStr">
        <is>
          <t>Buku Ajar Parasitologi, Buku Pegangan Mahasiswa Biologi dan Pendidikan Biologi</t>
        </is>
      </c>
      <c r="D1840" s="223" t="n"/>
      <c r="E1840" s="223" t="inlineStr">
        <is>
          <t>Hebert Adrianto</t>
        </is>
      </c>
      <c r="F1840" s="223" t="inlineStr">
        <is>
          <t>978-623-7239-74-1</t>
        </is>
      </c>
      <c r="G1840" s="223" t="inlineStr">
        <is>
          <t>978-623-7239-73-4</t>
        </is>
      </c>
      <c r="H1840" s="223" t="inlineStr">
        <is>
          <t>Kesehatan</t>
        </is>
      </c>
      <c r="I1840" s="258" t="inlineStr">
        <is>
          <t>Perguruan Tinggi</t>
        </is>
      </c>
      <c r="J1840" s="186" t="inlineStr">
        <is>
          <t>009.24</t>
        </is>
      </c>
      <c r="K1840" s="223" t="inlineStr">
        <is>
          <t>Edisi Ke-1</t>
        </is>
      </c>
      <c r="L1840" s="264" t="n"/>
      <c r="M1840" s="265" t="inlineStr">
        <is>
          <t>Tidak Tersedia</t>
        </is>
      </c>
      <c r="N1840" s="223" t="inlineStr">
        <is>
          <t>Indonesia</t>
        </is>
      </c>
      <c r="O1840" s="223" t="inlineStr">
        <is>
          <t>Bukan fiksi</t>
        </is>
      </c>
      <c r="P1840" s="260" t="n">
        <v>2020</v>
      </c>
      <c r="Q1840" s="260" t="n">
        <v>2020</v>
      </c>
      <c r="R1840" s="223" t="inlineStr">
        <is>
          <t>Rapha Publishing</t>
        </is>
      </c>
      <c r="S1840" s="223" t="inlineStr">
        <is>
          <t>Andi Offset CV</t>
        </is>
      </c>
      <c r="T1840" s="223" t="inlineStr">
        <is>
          <t>Lokal</t>
        </is>
      </c>
      <c r="U1840" s="261" t="n">
        <v>318</v>
      </c>
      <c r="V1840" s="86" t="inlineStr">
        <is>
          <t>pdf</t>
        </is>
      </c>
      <c r="W1840" s="223" t="inlineStr">
        <is>
          <t>8.4 MB</t>
        </is>
      </c>
      <c r="X1840" s="225" t="inlineStr">
        <is>
          <t>&lt;p&gt;Parasit merupakan organisme yang tinggal di dalam tubuh atau pada hospes serta membawa penyakit kepada hospes. Parasit bersifat merugikan karena dapat menimbulkan sakit maupun kematian pada hospes yang ditumpanginya. Banyak penyakit di Indonesia akibat parasit secara langsung maupun diperantarai oleh vektor, seperti malaria, skabies, amubiasis, toksoplasmosis, kaki gajah, kecacingan, demam berdarah, zica, chikungunya, dan lain-lain. Kemampuan mengidentifikasi parasit, baik morfologi maupun biologinya sangatlah penting sebelum mengambil tindakan pengobatan maupun pencegahannya. Buku ini memuat 13 bab yang tersebar pada kelompok protozoa atau hewan bersel satu, cacing, dan arthropoda. Parasit yang dibahas dalam buku ajar ini adalah parasit yang sering menyerang manusia, hewan ternak, hewan kesayangan, unggas, dan ikan. Selain materi, buku ajar ini juga dilengkapi dengan proyek lapangan, latihan soal, dan informasi penelitian terkini. Buku Ajar ini disusun untuk melengkapi pegangan kuliah parasitologi mahasiswa S-1 Biologi dan S-1 Pendidikan Biologi yang masih terbatas di Indonesia. Buku ini dapat dibaca pula oleh mahasiswa kedokteran, farmasi, kesehatan masyarakat, kesehatan lingkungan, gizi dan pangan, veteriner, perikanan, dan entomologi.&lt;br /&gt;
 &amp;nbsp;&lt;/p&gt;</t>
        </is>
      </c>
      <c r="Y1840" s="262" t="n">
        <v>159000</v>
      </c>
      <c r="Z1840" s="226" t="n"/>
      <c r="AA1840" s="241">
        <f>Y2474*Z2474</f>
        <v/>
      </c>
      <c r="AB1840" s="237" t="inlineStr">
        <is>
          <t>d0917485-fbfd-4687-a6c0-35a12ac5834f</t>
        </is>
      </c>
    </row>
    <row r="1841" ht="15" customHeight="1" s="283">
      <c r="A1841" s="109" t="n">
        <v>2467</v>
      </c>
      <c r="B1841" s="222">
        <f>HYPERLINK("https://mocostore.moco.co.id/catalog/"&amp;AB2476,"Klik Disini")</f>
        <v/>
      </c>
      <c r="C1841" s="223" t="inlineStr">
        <is>
          <t>DAHSYATNYA VCO, Gempur COVID-19 &amp; Penyakit Lainnya</t>
        </is>
      </c>
      <c r="D1841" s="223" t="n"/>
      <c r="E1841" s="223" t="inlineStr">
        <is>
          <t>Mawardin M. Simpala, STP. M.Sc</t>
        </is>
      </c>
      <c r="F1841" s="223" t="inlineStr">
        <is>
          <t>978-623-7267-33-1</t>
        </is>
      </c>
      <c r="G1841" s="223" t="inlineStr">
        <is>
          <t>978-623-7267-32-4</t>
        </is>
      </c>
      <c r="H1841" s="223" t="inlineStr">
        <is>
          <t>Pertanian</t>
        </is>
      </c>
      <c r="I1841" s="258" t="inlineStr">
        <is>
          <t>Perguruan Tinggi</t>
        </is>
      </c>
      <c r="J1841" s="186" t="inlineStr">
        <is>
          <t>009.06</t>
        </is>
      </c>
      <c r="K1841" s="223" t="inlineStr">
        <is>
          <t>Edisi Ke-1</t>
        </is>
      </c>
      <c r="L1841" s="264" t="n"/>
      <c r="M1841" s="265" t="inlineStr">
        <is>
          <t>Tidak Tersedia</t>
        </is>
      </c>
      <c r="N1841" s="223" t="inlineStr">
        <is>
          <t>Indonesia</t>
        </is>
      </c>
      <c r="O1841" s="223" t="inlineStr">
        <is>
          <t>Bukan fiksi</t>
        </is>
      </c>
      <c r="P1841" s="260" t="n">
        <v>2020</v>
      </c>
      <c r="Q1841" s="260" t="n">
        <v>2020</v>
      </c>
      <c r="R1841" s="223" t="inlineStr">
        <is>
          <t>Lily Publisher</t>
        </is>
      </c>
      <c r="S1841" s="223" t="inlineStr">
        <is>
          <t>Andi Offset CV</t>
        </is>
      </c>
      <c r="T1841" s="223" t="inlineStr">
        <is>
          <t>Lokal</t>
        </is>
      </c>
      <c r="U1841" s="261" t="n">
        <v>266</v>
      </c>
      <c r="V1841" s="86" t="inlineStr">
        <is>
          <t>pdf</t>
        </is>
      </c>
      <c r="W1841" s="223" t="inlineStr">
        <is>
          <t>15.7 MB</t>
        </is>
      </c>
      <c r="X1841" s="225" t="inlineStr">
        <is>
          <t>&lt;p&gt;VCO mulai booming di Indonesia tahun 2005. Pasar riuh oleh ratusan produsen atau pengusaha. Ramai selama hampir tiga tahun, VCO digadang sebagai obat berbagai penyakit. Kemudian sepi beberapa saat dan kembali diviralkan oleh komunitas ketogenik pada tahun 2017. VCO dapat dikonsumsi sebagai superfood: memperbaiki metabolisme tubuh dan menurunkan berat badan. Menurut Prof. dr. Susilo Wibowo, M.S.Med., Sp.And., Guru Besar Universitas Diponegoro Semarang, VCO juga bisa dipakai buat terapi kesuburan untuk pasutri yang belum dikaruniai keturunan. Menurutnya VCO juga ampuh untuk vaginal douche, solusi masalah keputihan. VCO viral untuk ketiga kalinya, di saat pandemi Covid-19 ini. Hal ini diawali kisah Monika Sihaloho di medsos, seorang ibu rumah tangga asal Bekasi, yang sembuh setelah dirawat enam hari di rumah sakit sambil mengonsumsi VCO. Lalu ada pemberitaan tentang Pasien Positif Covid-19 Asal Aceh Tamiang Sembuh Diberikan VCO Selama Dirawat di RSUD Aceh Timur (aceh.tribunnews.com, 13 Juni 2020). Serta kesaksian Tung Desem Waringin, motivator terkenal, di berbagai media nasional (Testimoni Tung Desem Waringin yang Positif Corona Covid-19, www.liputan6.com, 06 Apr 2020) yang sembuh dari infeksi virus SARS-CoV-2 setelah dirawat di rumah sakit dan mengonsumsi VCO. Pemerintah pun mulai mengembangkan VCO: Kementan Buat Teknologi VCO untuk Tangkal Corona (republika.co.id, 12 April 2020). Dalam beberapa webinar yang diselenggarakan Sahabat Kelapa, berbagai pakar menyampaikan fakta dan data ilmiah terkait sifat anti-mikroba VCO serta manfaat kesehatannya. Menurut beberapa pakar, seperti Prof. Fabian Dayrit, Ph.D. dari Universitas Ateneo de Manila Filipina, Prof. dr. Jimmy Posangi, M.Sc., Ph.D., Sp.FK., Guru Besar Farmakologi Universitas Sam Ratulangi, Dr. Steivie Karouw, STP., M.Sc. dari Balitpalma Manado serta Prof. dr. Veni Hadju, Ph.D., Guru Besar Ilmu Gizi Universitas Hasanuddin, menyatakan bahwa VCO telah digunakan di beberapa rumah sakit di Makassar untuk merawat pasien penyakit kronis karena memiliki mekanisme anti-mikroba. Sungguh VCO adalah panasea asli nusantara.&lt;/p&gt;</t>
        </is>
      </c>
      <c r="Y1841" s="262" t="n">
        <v>148000</v>
      </c>
      <c r="Z1841" s="226" t="n"/>
      <c r="AA1841" s="241">
        <f>Y2476*Z2476</f>
        <v/>
      </c>
      <c r="AB1841" s="237" t="inlineStr">
        <is>
          <t>473ac0f0-9046-45d0-b61d-67b7485e3a17</t>
        </is>
      </c>
    </row>
    <row r="1842" ht="15" customHeight="1" s="283">
      <c r="A1842" s="109" t="n">
        <v>2468</v>
      </c>
      <c r="B1842" s="222">
        <f>HYPERLINK("https://mocostore.moco.co.id/catalog/"&amp;AB2477,"Klik Disini")</f>
        <v/>
      </c>
      <c r="C1842" s="223" t="inlineStr">
        <is>
          <t>Mudah Belajar CorelDRAW</t>
        </is>
      </c>
      <c r="D1842" s="223" t="n"/>
      <c r="E1842" s="223" t="inlineStr">
        <is>
          <t>Novia Nur Fitriana Sari</t>
        </is>
      </c>
      <c r="F1842" s="223" t="inlineStr">
        <is>
          <t>978-979-29-7209-2</t>
        </is>
      </c>
      <c r="G1842" s="223" t="inlineStr">
        <is>
          <t>978-979-29-7208-5</t>
        </is>
      </c>
      <c r="H1842" s="223" t="inlineStr">
        <is>
          <t>Desain Grafis &amp; Multimedia</t>
        </is>
      </c>
      <c r="I1842" s="258" t="inlineStr">
        <is>
          <t>Perguruan Tinggi</t>
        </is>
      </c>
      <c r="J1842" s="186" t="inlineStr">
        <is>
          <t>009.05</t>
        </is>
      </c>
      <c r="K1842" s="223" t="inlineStr">
        <is>
          <t>Edisi Ke-1</t>
        </is>
      </c>
      <c r="L1842" s="223" t="n"/>
      <c r="M1842" s="259" t="inlineStr">
        <is>
          <t>Tidak Tersedia</t>
        </is>
      </c>
      <c r="N1842" s="223" t="inlineStr">
        <is>
          <t>Indonesia</t>
        </is>
      </c>
      <c r="O1842" s="223" t="inlineStr">
        <is>
          <t>Bukan fiksi</t>
        </is>
      </c>
      <c r="P1842" s="260" t="n">
        <v>2018</v>
      </c>
      <c r="Q1842" s="260" t="n">
        <v>2018</v>
      </c>
      <c r="R1842" s="223" t="inlineStr">
        <is>
          <t>Cahaya Harapan</t>
        </is>
      </c>
      <c r="S1842" s="223" t="inlineStr">
        <is>
          <t>Andi Offset CV</t>
        </is>
      </c>
      <c r="T1842" s="223" t="inlineStr">
        <is>
          <t>Lokal</t>
        </is>
      </c>
      <c r="U1842" s="261" t="n">
        <v>370</v>
      </c>
      <c r="V1842" s="86" t="inlineStr">
        <is>
          <t>pdf</t>
        </is>
      </c>
      <c r="W1842" s="223" t="inlineStr">
        <is>
          <t>9.2 MB</t>
        </is>
      </c>
      <c r="X1842" s="225" t="inlineStr">
        <is>
          <t>&lt;p&gt;Buku Mudah Belajar CorelDRAW ini berisi rincian langkah yang detail sehingga mudah dipahami bagi siapapun, khususnya pemula. CorelDRAWsendiri merupakan perangkat lunak grafis pengolah vektor yang paling handal saat ini. Dalam buku ini dibahas semua teknik dasar yang perlu untuk dipelajari seperti cara membuat objek, melengkungkan garis, memberikan warna pada objek, dan penambahan efek-efek pada suatu objek.&lt;br /&gt;
 Buku ini juga membahas mengenai teknik untuk membentuk objek mulai dari dasar hingga kerumitan tingkat menengah dengan menggunakan CorelDRAW. Objek berbentuk dasar yang dibuat seperti gambar bola dan bunga. Sedangkan untuk membuat objek dengan tingkat kerumitan menengah seperti menggambar desain fashion (gaun), membuat karakter kartun chibi dan gambar pemandangan.&lt;/p&gt;</t>
        </is>
      </c>
      <c r="Y1842" s="262" t="n">
        <v>198000</v>
      </c>
      <c r="Z1842" s="226" t="n"/>
      <c r="AA1842" s="241">
        <f>Y2477*Z2477</f>
        <v/>
      </c>
      <c r="AB1842" s="237" t="inlineStr">
        <is>
          <t>1b479e84-e87b-4f96-ae1d-3f8250d6c918</t>
        </is>
      </c>
    </row>
    <row r="1843" ht="15" customHeight="1" s="283">
      <c r="A1843" s="109" t="n">
        <v>2469</v>
      </c>
      <c r="B1843" s="222">
        <f>HYPERLINK("https://mocostore.moco.co.id/catalog/"&amp;AB2478,"Klik Disini")</f>
        <v/>
      </c>
      <c r="C1843" s="223" t="inlineStr">
        <is>
          <t>73knologi Tepat Guna Fakultas Pertanian UGM Mengabdi</t>
        </is>
      </c>
      <c r="D1843" s="223" t="n"/>
      <c r="E1843" s="223" t="inlineStr">
        <is>
          <t>Tim Dosen Fakultas Pertanian UGM</t>
        </is>
      </c>
      <c r="F1843" s="223" t="inlineStr">
        <is>
          <t>978-623-7267-21-8</t>
        </is>
      </c>
      <c r="G1843" s="223" t="inlineStr">
        <is>
          <t>978-623-7267-22-5</t>
        </is>
      </c>
      <c r="H1843" s="223" t="inlineStr">
        <is>
          <t>Pertanian</t>
        </is>
      </c>
      <c r="I1843" s="258" t="inlineStr">
        <is>
          <t>Perguruan Tinggi</t>
        </is>
      </c>
      <c r="J1843" s="186" t="inlineStr">
        <is>
          <t>009.06</t>
        </is>
      </c>
      <c r="K1843" s="223" t="inlineStr">
        <is>
          <t>Edisi Ke-1</t>
        </is>
      </c>
      <c r="L1843" s="264" t="n"/>
      <c r="M1843" s="265" t="inlineStr">
        <is>
          <t>Tidak Tersedia</t>
        </is>
      </c>
      <c r="N1843" s="223" t="inlineStr">
        <is>
          <t>Indonesia</t>
        </is>
      </c>
      <c r="O1843" s="223" t="inlineStr">
        <is>
          <t>Bukan fiksi</t>
        </is>
      </c>
      <c r="P1843" s="260" t="n">
        <v>2019</v>
      </c>
      <c r="Q1843" s="260" t="n">
        <v>2019</v>
      </c>
      <c r="R1843" s="223" t="inlineStr">
        <is>
          <t>Lily Publisher</t>
        </is>
      </c>
      <c r="S1843" s="223" t="inlineStr">
        <is>
          <t>Andi Offset CV</t>
        </is>
      </c>
      <c r="T1843" s="223" t="inlineStr">
        <is>
          <t>Lokal</t>
        </is>
      </c>
      <c r="U1843" s="261" t="n">
        <v>274</v>
      </c>
      <c r="V1843" s="86" t="inlineStr">
        <is>
          <t>pdf</t>
        </is>
      </c>
      <c r="W1843" s="223" t="inlineStr">
        <is>
          <t>9.6 MB</t>
        </is>
      </c>
      <c r="X1843" s="225" t="inlineStr">
        <is>
          <t>&lt;p&gt;Karya ini berisikan bunga rampai jejak Tri Dharma para Dosen Fakultas Pertanian Universitas Gadjah Mada tentang Teknologi Tepat Guna yang dikreasikan, diteliti dan disempurnakan terus menerus mengikuti kebutuhan perkembangan jaman, ilmu dan teknologi dalam berbagai laboratorium di Fakultas Pertanian UGM. Karya ini disumbangsihkan untuk para petani dan nelayan, penggiat pertanian dan perikanan, kelompok wanita, serta masyarakat luas. Buku ini dapat dijadikan sebagai salah satu rujukan pengenalan dunia pertanian dan perikanan yang atraktif dalam bahasa yang mudah dimengerti, penyelesaian beberapa permasalahan di bidang pertanian dan perikanan, serta dapat digunakan untuk pedoman penyelenggaraan berbagai kegiatan untuk meningkatkan kesejahteraan kaum marginal, kelompok wanita bahkan sangat sesuai sebagai pedoman pelaksanaan program Kuliah Kerja Nyata bidang peningkatan produksi pertanian dan perikanan.&lt;br /&gt;
 &amp;nbsp;&lt;/p&gt;</t>
        </is>
      </c>
      <c r="Y1843" s="262" t="n">
        <v>208000</v>
      </c>
      <c r="Z1843" s="226" t="n"/>
      <c r="AA1843" s="241">
        <f>Y2478*Z2478</f>
        <v/>
      </c>
      <c r="AB1843" s="237" t="inlineStr">
        <is>
          <t>12648954-b1d5-4ddd-b54d-193f486a341d</t>
        </is>
      </c>
    </row>
    <row r="1844" ht="15" customHeight="1" s="283">
      <c r="A1844" s="109" t="n">
        <v>2471</v>
      </c>
      <c r="B1844" s="222">
        <f>HYPERLINK("https://mocostore.moco.co.id/catalog/"&amp;AB2480,"Klik Disini")</f>
        <v/>
      </c>
      <c r="C1844" s="223" t="inlineStr">
        <is>
          <t>Panduan Lengkap Membangun Sistem Jaringan Komputer dengan Mikrotik RouterOS</t>
        </is>
      </c>
      <c r="D1844" s="223" t="n"/>
      <c r="E1844" s="223" t="inlineStr">
        <is>
          <t>Madcoms</t>
        </is>
      </c>
      <c r="F1844" s="223" t="inlineStr">
        <is>
          <t>978-979-29-7221-4</t>
        </is>
      </c>
      <c r="G1844" s="223" t="inlineStr">
        <is>
          <t>978-979-29-7222-1</t>
        </is>
      </c>
      <c r="H1844" s="223" t="inlineStr">
        <is>
          <t>Komputer &amp; Internet</t>
        </is>
      </c>
      <c r="I1844" s="258" t="inlineStr">
        <is>
          <t>Perguruan Tinggi</t>
        </is>
      </c>
      <c r="J1844" s="186" t="inlineStr">
        <is>
          <t>009.05</t>
        </is>
      </c>
      <c r="K1844" s="223" t="inlineStr">
        <is>
          <t>Tidak Tersedia</t>
        </is>
      </c>
      <c r="L1844" s="264" t="n"/>
      <c r="M1844" s="265" t="inlineStr">
        <is>
          <t>Tidak Tersedia</t>
        </is>
      </c>
      <c r="N1844" s="223" t="inlineStr">
        <is>
          <t>Indonesia</t>
        </is>
      </c>
      <c r="O1844" s="223" t="inlineStr">
        <is>
          <t>Bukan fiksi</t>
        </is>
      </c>
      <c r="P1844" s="260" t="n">
        <v>2019</v>
      </c>
      <c r="Q1844" s="260" t="n">
        <v>2019</v>
      </c>
      <c r="R1844" s="223" t="inlineStr">
        <is>
          <t>Penerbit Andi</t>
        </is>
      </c>
      <c r="S1844" s="223" t="inlineStr">
        <is>
          <t>Andi Offset CV</t>
        </is>
      </c>
      <c r="T1844" s="223" t="inlineStr">
        <is>
          <t>Lokal</t>
        </is>
      </c>
      <c r="U1844" s="261" t="n">
        <v>302</v>
      </c>
      <c r="V1844" s="86" t="inlineStr">
        <is>
          <t>pdf</t>
        </is>
      </c>
      <c r="W1844" s="223" t="inlineStr">
        <is>
          <t>17.7 MB</t>
        </is>
      </c>
      <c r="X1844" s="225" t="inlineStr">
        <is>
          <t>&lt;p&gt;Buku Panduan Lengkap Membangun Sistem Jaringan Komputer dengan Mikrotik RouterOS secara detail membahas tentang pengelolaan jaringan menggunakan RouterOS.&lt;br /&gt;
 Bahasan yang terkandung dalam buku ini cukup kompleks, namun disajikan dengan struktur kalimat yang mudah dimengerti secara teori dan juga dilengkapi dengan panduan langsung praktik sehingga materi akan lebih mudah dipahami. Selain pembahasan dan pembelajaran berbasis praktik langsung, buku ini juga dilengkapi dengan praktik studi kasus mengenai Mikrotik RouterOS.&lt;br /&gt;
 Buku ini akan fokus membahas tema di antaranya adalah sebagai berikut:&lt;br /&gt;
 Pengenalan Mikrotik RouterOS dan Routerboard&lt;br /&gt;
 Pengenalan seluk-beluk Jaringan Komputer&lt;br /&gt;
 Instalasi Mikrotik RouterOS&lt;br /&gt;
 Konfigurasi awal Mikrotik RouterOS&lt;br /&gt;
 Langkah menyambungkan Mikrotik RouterOS ke Internet&lt;br /&gt;
 DHCP Server, DHCP Client, dan DHCP Relay Mikrotik RouterOS&lt;br /&gt;
 Panduan konfigurasi Proxy Server Mikrotik RouterOS&lt;br /&gt;
 Tata cara mengelola bandwidth jaringan via Mikrotik RouterOS&lt;br /&gt;
 Simple Queue dan Queue Tree pada Mikrotik RouterOS&lt;br /&gt;
 Panduan konfigurasi PCQ Mikrotik RouterOS&lt;br /&gt;
 Penerapan firewall pada jaringan dengan Mikrotik RouterOS&lt;br /&gt;
 Implementasi Mikrotik Hotspot&lt;br /&gt;
 Scheduler Mikrotik RouterOS&lt;br /&gt;
 Backup dan Restore konfigurasi Mikrotik RouterOS&lt;br /&gt;
 Penggunaan Mikrotik Tools&lt;br /&gt;
 Implementasi studi kasus Mikrotik RouterOS&lt;/p&gt;</t>
        </is>
      </c>
      <c r="Y1844" s="262" t="n">
        <v>104000</v>
      </c>
      <c r="Z1844" s="226" t="n"/>
      <c r="AA1844" s="241">
        <f>Y2480*Z2480</f>
        <v/>
      </c>
      <c r="AB1844" s="237" t="inlineStr">
        <is>
          <t>4cb15014-2441-46c1-a474-f3b62fb40593</t>
        </is>
      </c>
    </row>
    <row r="1845" ht="15" customHeight="1" s="283">
      <c r="A1845" s="109" t="n">
        <v>2472</v>
      </c>
      <c r="B1845" s="222">
        <f>HYPERLINK("https://mocostore.moco.co.id/catalog/"&amp;AB2481,"Klik Disini")</f>
        <v/>
      </c>
      <c r="C1845" s="223" t="inlineStr">
        <is>
          <t>Seri Apotik Dapur Dengan Khasiat Tersembunyi dari Jahe</t>
        </is>
      </c>
      <c r="D1845" s="223" t="n"/>
      <c r="E1845" s="223" t="inlineStr">
        <is>
          <t>Hamidah Jauhary</t>
        </is>
      </c>
      <c r="F1845" s="223" t="inlineStr">
        <is>
          <t>978-623-7239-76-5</t>
        </is>
      </c>
      <c r="G1845" s="223" t="inlineStr">
        <is>
          <t>978-623-7239-75-8</t>
        </is>
      </c>
      <c r="H1845" s="223" t="inlineStr">
        <is>
          <t>Kesehatan</t>
        </is>
      </c>
      <c r="I1845" s="258" t="inlineStr">
        <is>
          <t>Perguruan Tinggi</t>
        </is>
      </c>
      <c r="J1845" s="186" t="inlineStr">
        <is>
          <t>009.24</t>
        </is>
      </c>
      <c r="K1845" s="223" t="inlineStr">
        <is>
          <t>Edisi Ke-1</t>
        </is>
      </c>
      <c r="L1845" s="264" t="n"/>
      <c r="M1845" s="265" t="inlineStr">
        <is>
          <t>Tidak Tersedia</t>
        </is>
      </c>
      <c r="N1845" s="223" t="inlineStr">
        <is>
          <t>Indonesia</t>
        </is>
      </c>
      <c r="O1845" s="223" t="inlineStr">
        <is>
          <t>Bukan fiksi</t>
        </is>
      </c>
      <c r="P1845" s="260" t="n">
        <v>2020</v>
      </c>
      <c r="Q1845" s="260" t="n">
        <v>2020</v>
      </c>
      <c r="R1845" s="223" t="inlineStr">
        <is>
          <t>Rapha Publishing</t>
        </is>
      </c>
      <c r="S1845" s="223" t="inlineStr">
        <is>
          <t>Andi Offset CV</t>
        </is>
      </c>
      <c r="T1845" s="223" t="inlineStr">
        <is>
          <t>Lokal</t>
        </is>
      </c>
      <c r="U1845" s="261" t="n">
        <v>194</v>
      </c>
      <c r="V1845" s="86" t="inlineStr">
        <is>
          <t>pdf</t>
        </is>
      </c>
      <c r="W1845" s="223" t="inlineStr">
        <is>
          <t>18.0 MB</t>
        </is>
      </c>
      <c r="X1845" s="225" t="inlineStr">
        <is>
          <t>&lt;p&gt;Tanaman jahe sangat dikenal di Indonesia. Banyak yang menjadikannya sebagai makanan juga bahan pelengkap saat memasak. Tak sedikit pula yang mengonsumsinya dengan cara menjadikannya minuman olahan terlebih dahulu. Akan tetapi, tak banyak yang tahu manfaat yang terkandung dalamjahe. Jahe digunakan sebagai bahan pelengkap masakan hanya karena rasanya yang segar dan memberi kesan pedas. Tak banyak yang benar-benar memanfaatkan jahe dengan optimal sesuai khasiat yang dikandungnya. Dalam buku ini, tersedia penjelasan lengkap mengenai nutrisi serta manfaat dari jahe. Bukan hanya itu, cara pengolahan jahe agar bisa bermanfaat bagi kesehatan tubuh serta kecantikan pun dibahas di buku ini. Ada juga penjelasan tentang budidaya tanaman jahe di buku ini. Semoga informasi yang tersedia dalam buku ini dapat bermanfaat bagi banyak orang, khususnya para wanita yang ingin merasakan manfaat jahe bagi kecantikan wajah dan penampilannya.&lt;/p&gt;</t>
        </is>
      </c>
      <c r="Y1845" s="262" t="n">
        <v>98000</v>
      </c>
      <c r="Z1845" s="226" t="n"/>
      <c r="AA1845" s="241">
        <f>Y2481*Z2481</f>
        <v/>
      </c>
      <c r="AB1845" s="237" t="inlineStr">
        <is>
          <t>f842eb35-7a98-4c9e-94fe-f1847e6a8f0b</t>
        </is>
      </c>
    </row>
    <row r="1846" ht="15" customHeight="1" s="283">
      <c r="A1846" s="109" t="n">
        <v>2473</v>
      </c>
      <c r="B1846" s="222">
        <f>HYPERLINK("https://mocostore.moco.co.id/catalog/"&amp;AB2482,"Klik Disini")</f>
        <v/>
      </c>
      <c r="C1846" s="223" t="inlineStr">
        <is>
          <t>Seri hukum perbankan, Rahasia Bank as a Tool of Economic Engineering</t>
        </is>
      </c>
      <c r="D1846" s="223" t="n"/>
      <c r="E1846" s="223" t="inlineStr">
        <is>
          <t>Dr. Resi Pranacitra, S.H., M.Hum.</t>
        </is>
      </c>
      <c r="F1846" s="223" t="inlineStr">
        <is>
          <t>978-623-91296-6-8</t>
        </is>
      </c>
      <c r="G1846" s="223" t="inlineStr">
        <is>
          <t>978-623-91296-7-5</t>
        </is>
      </c>
      <c r="H1846" s="223" t="inlineStr">
        <is>
          <t>Ekonomi &amp; Keuangan</t>
        </is>
      </c>
      <c r="I1846" s="258" t="inlineStr">
        <is>
          <t>Perguruan Tinggi</t>
        </is>
      </c>
      <c r="J1846" s="186" t="inlineStr">
        <is>
          <t>009.09</t>
        </is>
      </c>
      <c r="K1846" s="223" t="inlineStr">
        <is>
          <t>Edisi Ke-1</t>
        </is>
      </c>
      <c r="L1846" s="264" t="n"/>
      <c r="M1846" s="265" t="inlineStr">
        <is>
          <t>Tidak Tersedia</t>
        </is>
      </c>
      <c r="N1846" s="223" t="inlineStr">
        <is>
          <t>Indonesia</t>
        </is>
      </c>
      <c r="O1846" s="223" t="inlineStr">
        <is>
          <t>Bukan fiksi</t>
        </is>
      </c>
      <c r="P1846" s="260" t="n">
        <v>2019</v>
      </c>
      <c r="Q1846" s="260" t="n">
        <v>2019</v>
      </c>
      <c r="R1846" s="223" t="inlineStr">
        <is>
          <t>Lautan Pustaka</t>
        </is>
      </c>
      <c r="S1846" s="223" t="inlineStr">
        <is>
          <t>Andi Offset CV</t>
        </is>
      </c>
      <c r="T1846" s="223" t="inlineStr">
        <is>
          <t>Lokal</t>
        </is>
      </c>
      <c r="U1846" s="261" t="n">
        <v>350</v>
      </c>
      <c r="V1846" s="86" t="inlineStr">
        <is>
          <t>pdf</t>
        </is>
      </c>
      <c r="W1846" s="223" t="inlineStr">
        <is>
          <t>7.9 MB</t>
        </is>
      </c>
      <c r="X1846" s="225" t="inlineStr">
        <is>
          <t>&lt;p&gt;Buku ini menguraikan prinsip-prinsip hukum perbankan, sejarah perbankan hingga pada pembahasan yang sangat spesifik tentang prinsip rahasia bank. Berbeda dengan penulisan diktat hukum perbankan pada umumnya yang hanya menguraikan teori-teori dan hukum positif, pada penulisan ini diuraikan bagaimana prinsip kepercayaan menjadi tujuan dari diimplementasikannya prinsip rahasia bank, prinsip prudential banking, dan prinsip know your customer. Diuraikan pula bagaimana sejarah membentuk bank menjadi suatu lembaga kepercayaan hingga menjadi suatu lembaga yang paling penting dalam perekonomian negara manapun. Pada akhirnya penulisan ini semakin mengerucut pada salah satu prinsip yang paling utama dalam hukum perbankan yakni prinsip rahasia bank. Diuraikan dengan analisa yang tajam terkait bagaimana pengaturan rahasia bank dalam berbagai peraturan perundang-undangan Indonesia dengan perbandingan di berbagai negara lain hingga bagaimana rahasia bank dapat membentuk kepercayaan masyarakat.&lt;br /&gt;
 Penulisan ini kemudian berujung pada suatu kesimpulan yang pada umumnya jarang orang lihat, yaitu rahasia bank dapat menjadi suatu penggerak perekonomian suatu negara (bank secrecy as a tool of economic engineering). Pengaturan atau kebijakan rahasia bank yang dipilih oleh suatu negara akan menentukan ke mana suatu harta kekayaan mengalir dari satu negara ke negara lain. Pengaturan atau kebijakan rahasia bank akan menentukan bagaimana akumulasi harta terjadi pada suatu negara yang kemudian dapat disalurkan dalam bentuk kredit untuk mengakselerasi pembangunan suatu negara.&lt;br /&gt;
 Dengan berbagai bukti nyata, buku ini mengulas bagaimana berbagai negara mengambil keuntungan yang cerdas dari pengaturan atau kebijakan rahasia bank. Pengkajian mengenai bagaimana rahasia bank sebagai tool of economic engineering menggunakan berbagai teori menarik seperti game theory, teori agency relationship, trustee, dan sebagainya. Buku ini memberikan suatu pandangan baru mengenai bagaimana memandang bank sebagai suatu instrumen yang menentukan perekonomian. Buku ini cocok untuk dibaca oleh para mahasiswa sebagai diktat, para sarjana hukum, para sarjana ekonomi, para ahli hukum dan ahli ekonomi serta tentunya praktisi.&lt;/p&gt;</t>
        </is>
      </c>
      <c r="Y1846" s="262" t="n">
        <v>124000</v>
      </c>
      <c r="Z1846" s="226" t="n"/>
      <c r="AA1846" s="241">
        <f>Y2482*Z2482</f>
        <v/>
      </c>
      <c r="AB1846" s="237" t="inlineStr">
        <is>
          <t>be01fd6e-0658-4635-9f0a-651453d05515</t>
        </is>
      </c>
    </row>
    <row r="1847" ht="15" customHeight="1" s="283">
      <c r="A1847" s="109" t="n">
        <v>2474</v>
      </c>
      <c r="B1847" s="222">
        <f>HYPERLINK("https://mocostore.moco.co.id/catalog/"&amp;AB2483,"Klik Disini")</f>
        <v/>
      </c>
      <c r="C1847" s="223" t="inlineStr">
        <is>
          <t>Speak to Lead, 28 Strategi Komunikasi Pemimpin untuk Mencapai Kepemimpinan Tujuan Kepemimpinan</t>
        </is>
      </c>
      <c r="D1847" s="223" t="n"/>
      <c r="E1847" s="223" t="inlineStr">
        <is>
          <t>DR. DASEP SURYANTO, A.T., M.M.</t>
        </is>
      </c>
      <c r="F1847" s="223" t="inlineStr">
        <is>
          <t>978-623-01-0671-2</t>
        </is>
      </c>
      <c r="G1847" s="223" t="inlineStr">
        <is>
          <t>978-623-01-0670-5</t>
        </is>
      </c>
      <c r="H1847" s="223" t="inlineStr">
        <is>
          <t>Komunikasi</t>
        </is>
      </c>
      <c r="I1847" s="258" t="inlineStr">
        <is>
          <t>Perguruan Tinggi</t>
        </is>
      </c>
      <c r="J1847" s="186" t="inlineStr">
        <is>
          <t>009.08</t>
        </is>
      </c>
      <c r="K1847" s="223" t="inlineStr">
        <is>
          <t>Edisi Ke-1</t>
        </is>
      </c>
      <c r="L1847" s="223" t="n"/>
      <c r="M1847" s="259" t="inlineStr">
        <is>
          <t>Tidak Tersedia</t>
        </is>
      </c>
      <c r="N1847" s="223" t="inlineStr">
        <is>
          <t>Indonesia</t>
        </is>
      </c>
      <c r="O1847" s="223" t="inlineStr">
        <is>
          <t>Bukan fiksi</t>
        </is>
      </c>
      <c r="P1847" s="260" t="n">
        <v>2020</v>
      </c>
      <c r="Q1847" s="260" t="n">
        <v>2020</v>
      </c>
      <c r="R1847" s="223" t="inlineStr">
        <is>
          <t>Penerbit Andi</t>
        </is>
      </c>
      <c r="S1847" s="223" t="inlineStr">
        <is>
          <t>Andi Offset CV</t>
        </is>
      </c>
      <c r="T1847" s="223" t="inlineStr">
        <is>
          <t>Lokal</t>
        </is>
      </c>
      <c r="U1847" s="261" t="n">
        <v>210</v>
      </c>
      <c r="V1847" s="86" t="inlineStr">
        <is>
          <t>pdf</t>
        </is>
      </c>
      <c r="W1847" s="223" t="inlineStr">
        <is>
          <t>4.6 MB</t>
        </is>
      </c>
      <c r="X1847" s="225" t="inlineStr">
        <is>
          <t>&lt;p&gt;BAGAIMANA BERBICARA UNTUK MEMIMPIN?&lt;br /&gt;
 Lebih dari 70% waktu pemimpin, digunakan untuk berkomunikasi&amp;acirc;&amp;euro;Â&lt;br /&gt;
 Sejumlah aktivitas utama pemimpin, sangat memerlukan kemampuan komunikasi. Speak to Lead, buku ini memperjelas pentingnya peranan komunikasi untuk mendukung pencapaian tujuan pemimpin. Apa yang selama ini kurang disadari tentang faktor kegagalan pemimpin dalam mencapai tujuan-tujuan penting kepemimpinan, semakin terlihat jelas bahwa sumber masalah utamanya adalah gagal melakukan komunikasi pemimpin yang efektif.&lt;br /&gt;
 &lt;br /&gt;
 Pemimpin efektif dan komunikasi efektif adalah hal yang tak terpisahkan. Kemampuan komunikasi akan memperkuat kemampuan pemimpin mencapai tujuan kepemimpinannya. Sebaliknya, kemampuan komunikasi yang lemah, juga merupakan titik lemah yang mengakibatkan banyak pemimpin tidak efektif. Segala sesuatu yang tidak berjalan lancar, macet, bahkan berbagai kegagalan eksekusi strategi, seringkali penyebabnya adalah komunikasi pemimpin yang tidak efektif..&lt;br /&gt;
 &lt;br /&gt;
 Speak to Lead, menyampaikan tentang bagaimana seharusnya pemimpin berbicara. Buku ini membagikan 28 strategi komunikasi pemimpin yang dikelompokkan dalam 3 bagian utama, yaitu:&lt;br /&gt;
 1. The Person, menyampaikan 3 kualitas diri pemimpin yang layak didengar,&lt;br /&gt;
 2. The Message, menyampaikan 12 pesan komunikasi yang harus disampaikan pemimpin,&lt;br /&gt;
 3. The Way, menyampaikan 13 cara komunikasi pemimpin yang efektif.&lt;br /&gt;
 &lt;br /&gt;
 Apapun tujuan kepemimpinan Anda, Anda memerlukan kemampuan komunikasi pemimpin, untuk mencapainya. Speak to Lead, memberikan inspirasi terpenting mengenai berbicara sebagai pemimpin untuk mencapai tujuan kepemimpinan Anda.&lt;/p&gt;</t>
        </is>
      </c>
      <c r="Y1847" s="262" t="n">
        <v>105000</v>
      </c>
      <c r="Z1847" s="226" t="n"/>
      <c r="AA1847" s="241">
        <f>Y2483*Z2483</f>
        <v/>
      </c>
      <c r="AB1847" s="237" t="inlineStr">
        <is>
          <t>518b004e-3dc2-451c-b05f-de48f012ac4f</t>
        </is>
      </c>
    </row>
    <row r="1848" ht="15" customHeight="1" s="283">
      <c r="A1848" s="109" t="n">
        <v>2475</v>
      </c>
      <c r="B1848" s="222">
        <f>HYPERLINK("https://mocostore.moco.co.id/catalog/"&amp;AB2484,"Klik Disini")</f>
        <v/>
      </c>
      <c r="C1848" s="223" t="inlineStr">
        <is>
          <t>Karunia-karunia Wahyuwi Masih Ada</t>
        </is>
      </c>
      <c r="D1848" s="223" t="n"/>
      <c r="E1848" s="223" t="inlineStr">
        <is>
          <t>Djaka Christianto Silalahi</t>
        </is>
      </c>
      <c r="F1848" s="223" t="inlineStr">
        <is>
          <t>978-623-7519-59-1</t>
        </is>
      </c>
      <c r="G1848" s="223" t="inlineStr">
        <is>
          <t>978-623-7519-60-7</t>
        </is>
      </c>
      <c r="H1848" s="223" t="inlineStr">
        <is>
          <t>Agama Kristen</t>
        </is>
      </c>
      <c r="I1848" s="258" t="inlineStr">
        <is>
          <t>Perguruan Tinggi</t>
        </is>
      </c>
      <c r="J1848" s="186" t="inlineStr">
        <is>
          <t>009.16</t>
        </is>
      </c>
      <c r="K1848" s="223" t="inlineStr">
        <is>
          <t>Edisi Ke-1</t>
        </is>
      </c>
      <c r="L1848" s="264" t="n"/>
      <c r="M1848" s="265" t="inlineStr">
        <is>
          <t>Tidak Tersedia</t>
        </is>
      </c>
      <c r="N1848" s="223" t="inlineStr">
        <is>
          <t>Indonesia</t>
        </is>
      </c>
      <c r="O1848" s="223" t="inlineStr">
        <is>
          <t>Bukan fiksi</t>
        </is>
      </c>
      <c r="P1848" s="260" t="n">
        <v>2020</v>
      </c>
      <c r="Q1848" s="260" t="n">
        <v>2020</v>
      </c>
      <c r="R1848" s="223" t="inlineStr">
        <is>
          <t>PBMR Andi</t>
        </is>
      </c>
      <c r="S1848" s="223" t="inlineStr">
        <is>
          <t>Andi Offset CV</t>
        </is>
      </c>
      <c r="T1848" s="223" t="inlineStr">
        <is>
          <t>Lokal</t>
        </is>
      </c>
      <c r="U1848" s="261" t="n">
        <v>802</v>
      </c>
      <c r="V1848" s="86" t="inlineStr">
        <is>
          <t>pdf</t>
        </is>
      </c>
      <c r="W1848" s="223" t="inlineStr">
        <is>
          <t>6.4 MB</t>
        </is>
      </c>
      <c r="X1848" s="225" t="inlineStr">
        <is>
          <t>&lt;p&gt;Buku yang sebagian besar halamannya bersifat argumentatif ini perlu dibaca mahasiswa, kaum intelektual dan akademis, para pemimpin kelompok kecil serta persekutuan doa, terlebih lagi oleh para gembala dan pelayan Tuhan.&lt;br /&gt;
 Bagaimana respon Anda jika ada anggota keluarga anda yang mengalami karunia-karunia wahyuwi (misalnya mimpi atau penglihatan) dari Roh Kudus dan ternyata itu bermanfaat dalam membangun relasi, pelayanan, dan pengembangan bisnis? Anda membutuhkan alasan/argument untuk menerima atau menolaknya, bukan? Buku ini menyediakannya bagi anda.&lt;/p&gt;</t>
        </is>
      </c>
      <c r="Y1848" s="262" t="n">
        <v>235000</v>
      </c>
      <c r="Z1848" s="226" t="n"/>
      <c r="AA1848" s="241">
        <f>Y2484*Z2484</f>
        <v/>
      </c>
      <c r="AB1848" s="237" t="inlineStr">
        <is>
          <t>053d38ff-d9ba-4c22-8da4-e9a73d1f74f0</t>
        </is>
      </c>
    </row>
    <row r="1849" ht="15" customHeight="1" s="283">
      <c r="A1849" s="109" t="n">
        <v>2476</v>
      </c>
      <c r="B1849" s="222">
        <f>HYPERLINK("https://mocostore.moco.co.id/catalog/"&amp;AB2485,"Klik Disini")</f>
        <v/>
      </c>
      <c r="C1849" s="223" t="inlineStr">
        <is>
          <t>Kamus Pajak</t>
        </is>
      </c>
      <c r="D1849" s="223" t="n"/>
      <c r="E1849" s="223" t="inlineStr">
        <is>
          <t>Adnan Abdullah</t>
        </is>
      </c>
      <c r="F1849" s="223" t="inlineStr">
        <is>
          <t>978-979-29-7213-9</t>
        </is>
      </c>
      <c r="G1849" s="223" t="inlineStr">
        <is>
          <t>978-979-29-7214-6</t>
        </is>
      </c>
      <c r="H1849" s="223" t="inlineStr">
        <is>
          <t>Referensi dan Kamus</t>
        </is>
      </c>
      <c r="I1849" s="258" t="inlineStr">
        <is>
          <t>Perguruan Tinggi</t>
        </is>
      </c>
      <c r="J1849" s="186" t="inlineStr">
        <is>
          <t>009.09</t>
        </is>
      </c>
      <c r="K1849" s="223" t="inlineStr">
        <is>
          <t>Edisi Ke-1</t>
        </is>
      </c>
      <c r="L1849" s="264" t="n"/>
      <c r="M1849" s="265" t="inlineStr">
        <is>
          <t>Tidak Tersedia</t>
        </is>
      </c>
      <c r="N1849" s="223" t="inlineStr">
        <is>
          <t>Indonesia</t>
        </is>
      </c>
      <c r="O1849" s="223" t="inlineStr">
        <is>
          <t>Bukan fiksi</t>
        </is>
      </c>
      <c r="P1849" s="260" t="n">
        <v>2019</v>
      </c>
      <c r="Q1849" s="260" t="n">
        <v>2019</v>
      </c>
      <c r="R1849" s="223" t="inlineStr">
        <is>
          <t>Penerbit Andi</t>
        </is>
      </c>
      <c r="S1849" s="223" t="inlineStr">
        <is>
          <t>Andi Offset CV</t>
        </is>
      </c>
      <c r="T1849" s="223" t="inlineStr">
        <is>
          <t>Lokal</t>
        </is>
      </c>
      <c r="U1849" s="261" t="n">
        <v>242</v>
      </c>
      <c r="V1849" s="86" t="inlineStr">
        <is>
          <t>pdf</t>
        </is>
      </c>
      <c r="W1849" s="223" t="inlineStr">
        <is>
          <t>6.8 MB</t>
        </is>
      </c>
      <c r="X1849" s="225" t="inlineStr">
        <is>
          <t>&lt;p&gt;Kamus Pajak ini berisi istilah-istilah perpajakan dalam bahasa Indonesia dan Inggris, yang memuat bukan hanya istilah perpajakan, akuntansi, bea dan cukai, serta peradilan pajak, namun juga penjelasannya. Semua istilah dan penjelasan tersebut penulis rangkum dari berbagai sumber, baik dari kamus akuntansi maupun undang-undang dan peraturan perpajakan terkait. Kamus ini juga dilengkapi dengan daftar singkatan.&lt;br /&gt;
 Semoga kamus pajak ini dapat bermanfaat bagi para akademisi dan praktisi di bidang ilmu perpajakan.&lt;/p&gt;</t>
        </is>
      </c>
      <c r="Y1849" s="262" t="n">
        <v>69000</v>
      </c>
      <c r="Z1849" s="226" t="n"/>
      <c r="AA1849" s="241">
        <f>Y2485*Z2485</f>
        <v/>
      </c>
      <c r="AB1849" s="237" t="inlineStr">
        <is>
          <t>dd0d696f-80b6-40e9-998b-c3e735f11354</t>
        </is>
      </c>
    </row>
    <row r="1850" ht="15" customHeight="1" s="283">
      <c r="A1850" s="109" t="n">
        <v>2477</v>
      </c>
      <c r="B1850" s="222">
        <f>HYPERLINK("https://mocostore.moco.co.id/catalog/"&amp;AB2486,"Klik Disini")</f>
        <v/>
      </c>
      <c r="C1850" s="223" t="inlineStr">
        <is>
          <t>Kamus Istilah Pariwisata Indonesia, Edisi Terbaru &amp; Terlengkap</t>
        </is>
      </c>
      <c r="D1850" s="223" t="n"/>
      <c r="E1850" s="223" t="inlineStr">
        <is>
          <t>Eko Sugiarto</t>
        </is>
      </c>
      <c r="F1850" s="223" t="inlineStr">
        <is>
          <t>978-623-7400-54-7</t>
        </is>
      </c>
      <c r="G1850" s="223" t="inlineStr">
        <is>
          <t>978-623-7400-53-0</t>
        </is>
      </c>
      <c r="H1850" s="223" t="inlineStr">
        <is>
          <t>Referensi dan Kamus</t>
        </is>
      </c>
      <c r="I1850" s="258" t="inlineStr">
        <is>
          <t>Perguruan Tinggi</t>
        </is>
      </c>
      <c r="J1850" s="186" t="inlineStr">
        <is>
          <t>009.17</t>
        </is>
      </c>
      <c r="K1850" s="223" t="inlineStr">
        <is>
          <t>Edisi Ke-1</t>
        </is>
      </c>
      <c r="L1850" s="264" t="n"/>
      <c r="M1850" s="265" t="inlineStr">
        <is>
          <t>Tidak Tersedia</t>
        </is>
      </c>
      <c r="N1850" s="223" t="inlineStr">
        <is>
          <t>Indonesia</t>
        </is>
      </c>
      <c r="O1850" s="223" t="inlineStr">
        <is>
          <t>Bukan fiksi</t>
        </is>
      </c>
      <c r="P1850" s="260" t="n">
        <v>2019</v>
      </c>
      <c r="Q1850" s="260" t="n">
        <v>2019</v>
      </c>
      <c r="R1850" s="223" t="inlineStr">
        <is>
          <t>Pustaka Referensi</t>
        </is>
      </c>
      <c r="S1850" s="223" t="inlineStr">
        <is>
          <t>Andi Offset CV</t>
        </is>
      </c>
      <c r="T1850" s="223" t="inlineStr">
        <is>
          <t>Lokal</t>
        </is>
      </c>
      <c r="U1850" s="261" t="n">
        <v>338</v>
      </c>
      <c r="V1850" s="86" t="inlineStr">
        <is>
          <t>pdf</t>
        </is>
      </c>
      <c r="W1850" s="223" t="inlineStr">
        <is>
          <t>10.4 MB</t>
        </is>
      </c>
      <c r="X1850" s="225" t="inlineStr">
        <is>
          <t>&lt;p&gt;Pariwisata adalah salah satu bidang yang saat ini dianggap cukup &amp;acirc;&amp;euro;&amp;oelig;seksi&amp;acirc;&amp;euro;Â untuk digeluti. Keinginan orang dari berbagai kalangan untuk mendalami pariwisata kian meningkat. Kampus-kampus yang membuka program studi pariwisata pun ramai peminat.&lt;br /&gt;
 Diskusi, pelatihan, dan seminar dengan tema pariwisata diadakan di berbagai tempat. Istilah di bidang pariwisata acap kali muncul dalam pemberitaan media, baik media cetak, elektronik, maupun internet, termasuk media sosial. Satu hal yang cukup disayangkan adalah sebagian besar istilah tersebut masih dicomot begitu saja dari bahasa asing. Oleh karena itu, kamus ini mencoba menawarkan padanan istilah tersebut dalam bahasa Indonesia.&lt;br /&gt;
 Kamus ini bisa menjadi rujukan bagi Anda yang bergelut di dunia pariwisata maupun Anda yang berminat terhadap dunia pariwisata. Akademisi dan praktisi di bidang pariwisata serta siapa pun yang ingin memperkaya istilah di bidang pariwisata dalam bahasa Indonesia patut mempertimbangkan kamus ini sebagai salah satu referensi.&lt;/p&gt;</t>
        </is>
      </c>
      <c r="Y1850" s="262" t="n">
        <v>108000</v>
      </c>
      <c r="Z1850" s="226" t="n"/>
      <c r="AA1850" s="241">
        <f>Y2486*Z2486</f>
        <v/>
      </c>
      <c r="AB1850" s="237" t="inlineStr">
        <is>
          <t>eb7b496e-0662-4060-9b08-a014e6cd7114</t>
        </is>
      </c>
    </row>
    <row r="1851" ht="15" customHeight="1" s="283">
      <c r="A1851" s="109" t="n">
        <v>2478</v>
      </c>
      <c r="B1851" s="222">
        <f>HYPERLINK("https://mocostore.moco.co.id/catalog/"&amp;AB2487,"Klik Disini")</f>
        <v/>
      </c>
      <c r="C1851" s="223" t="inlineStr">
        <is>
          <t>Kamus Geografi, Edisi Tematik dan Visual</t>
        </is>
      </c>
      <c r="D1851" s="223" t="n"/>
      <c r="E1851" s="223" t="inlineStr">
        <is>
          <t>Drs. Gatot Harmanto, M.Pd. &amp; Rudi Hartono, S.Pd.</t>
        </is>
      </c>
      <c r="F1851" s="223" t="inlineStr">
        <is>
          <t>978-623-01-0713-9</t>
        </is>
      </c>
      <c r="G1851" s="223" t="inlineStr">
        <is>
          <t>978-623-01-0712-2</t>
        </is>
      </c>
      <c r="H1851" s="223" t="inlineStr">
        <is>
          <t>Referensi dan Kamus</t>
        </is>
      </c>
      <c r="I1851" s="258" t="inlineStr">
        <is>
          <t>Perguruan Tinggi</t>
        </is>
      </c>
      <c r="J1851" s="186" t="inlineStr">
        <is>
          <t>009.07</t>
        </is>
      </c>
      <c r="K1851" s="223" t="inlineStr">
        <is>
          <t>Edisi Ke-1</t>
        </is>
      </c>
      <c r="L1851" s="264" t="n"/>
      <c r="M1851" s="265" t="inlineStr">
        <is>
          <t>Tidak Tersedia</t>
        </is>
      </c>
      <c r="N1851" s="223" t="inlineStr">
        <is>
          <t>Indonesia</t>
        </is>
      </c>
      <c r="O1851" s="223" t="inlineStr">
        <is>
          <t>Bukan fiksi</t>
        </is>
      </c>
      <c r="P1851" s="260" t="n">
        <v>2020</v>
      </c>
      <c r="Q1851" s="260" t="n">
        <v>2020</v>
      </c>
      <c r="R1851" s="223" t="inlineStr">
        <is>
          <t>Penerbit Andi</t>
        </is>
      </c>
      <c r="S1851" s="223" t="inlineStr">
        <is>
          <t>Andi Offset CV</t>
        </is>
      </c>
      <c r="T1851" s="223" t="inlineStr">
        <is>
          <t>Lokal</t>
        </is>
      </c>
      <c r="U1851" s="261" t="n">
        <v>530</v>
      </c>
      <c r="V1851" s="86" t="inlineStr">
        <is>
          <t>pdf</t>
        </is>
      </c>
      <c r="W1851" s="223" t="inlineStr">
        <is>
          <t>11.8 MB</t>
        </is>
      </c>
      <c r="X1851" s="225" t="inlineStr">
        <is>
          <t>&lt;p&gt;Banyak sekali istilah-istilah yang tertuang dalam ilmu geografi. Hal ini dipengaruhi oleh beragamnya objek yang dikaji. Mulai dari aspek fisik hingga aspek sosial, masing-masing menyuguhkan kemewahan suatu fenomena. Fenomena-fenomena tersebut di bagiannya tersusun oleh suatu rupa, istilah, dan perbendaharaan kata. Misalnya, apa yang dimaksud dengan azimuth, delta, tombolo, dan antiklinal itu? Kamus geografi ini merupakan hasil rancangan khusus sebagai terobosan perdana, yaitu istilah-istilah yang terlampir di dalamnya disusun secara tematik per pokok bahasan. Serta tiap bab disertai dengan gambar-gambar objek atau fenomena geografi, sehingga akan lebih mudah mencerna, juga lebih akurat dalam menganalisis, membandingkan, dan mengidentifikasi ragam istilah yang tersaji dalam aspek sosial maupun fisik/alam.&lt;br /&gt;
 Buku Kamus Geografi Edisi Tematik dan Visual disusun untuk membantu dan mempermudah para siswa, mahasiswa, para guru dan dosen, maupun para aktivis Lembaga Swadaya Masyarakat (LSM), dalam proses mempelajari, maupun berkegiatan mengaplikasi wawasan geografi di lapangan. Dengan demikian, sajian buku kamus yang tersusun secara visual ini dapat meningkatkan wawasan dan sistem pembelajaran materi kebumian yang berkualitas sesusai dengan visi, misi, dan tata nilai akademika.&lt;/p&gt;</t>
        </is>
      </c>
      <c r="Y1851" s="262" t="n">
        <v>245000</v>
      </c>
      <c r="Z1851" s="226" t="n"/>
      <c r="AA1851" s="241">
        <f>Y2487*Z2487</f>
        <v/>
      </c>
      <c r="AB1851" s="237" t="inlineStr">
        <is>
          <t>c7833b8f-9375-4786-bc61-58a158e4acbb</t>
        </is>
      </c>
    </row>
    <row r="1852" ht="15" customHeight="1" s="283">
      <c r="A1852" s="109" t="n">
        <v>2479</v>
      </c>
      <c r="B1852" s="222">
        <f>HYPERLINK("https://mocostore.moco.co.id/catalog/"&amp;AB2488,"Klik Disini")</f>
        <v/>
      </c>
      <c r="C1852" s="223" t="inlineStr">
        <is>
          <t>Developing English Skill, Practice Makes Perfect</t>
        </is>
      </c>
      <c r="D1852" s="223" t="n"/>
      <c r="E1852" s="223" t="inlineStr">
        <is>
          <t>M. Zainul Arifin PWD</t>
        </is>
      </c>
      <c r="F1852" s="223" t="inlineStr">
        <is>
          <t>978-979-29-7173-6</t>
        </is>
      </c>
      <c r="G1852" s="223" t="inlineStr">
        <is>
          <t>978-979-29-7178-1</t>
        </is>
      </c>
      <c r="H1852" s="223" t="inlineStr">
        <is>
          <t>Referensi dan Kamus</t>
        </is>
      </c>
      <c r="I1852" s="258" t="inlineStr">
        <is>
          <t>Perguruan Tinggi</t>
        </is>
      </c>
      <c r="J1852" s="186" t="inlineStr">
        <is>
          <t>009.20</t>
        </is>
      </c>
      <c r="K1852" s="223" t="inlineStr">
        <is>
          <t>Edisi Ke-1</t>
        </is>
      </c>
      <c r="L1852" s="264" t="n"/>
      <c r="M1852" s="265" t="inlineStr">
        <is>
          <t>Tidak Tersedia</t>
        </is>
      </c>
      <c r="N1852" s="223" t="inlineStr">
        <is>
          <t>Indonesia</t>
        </is>
      </c>
      <c r="O1852" s="223" t="inlineStr">
        <is>
          <t>Bukan fiksi</t>
        </is>
      </c>
      <c r="P1852" s="260" t="n">
        <v>2018</v>
      </c>
      <c r="Q1852" s="260" t="n">
        <v>2018</v>
      </c>
      <c r="R1852" s="223" t="inlineStr">
        <is>
          <t>Penerbit Andi</t>
        </is>
      </c>
      <c r="S1852" s="223" t="inlineStr">
        <is>
          <t>Andi Offset CV</t>
        </is>
      </c>
      <c r="T1852" s="223" t="inlineStr">
        <is>
          <t>Lokal</t>
        </is>
      </c>
      <c r="U1852" s="261" t="n">
        <v>194</v>
      </c>
      <c r="V1852" s="86" t="inlineStr">
        <is>
          <t>pdf</t>
        </is>
      </c>
      <c r="W1852" s="223" t="inlineStr">
        <is>
          <t>5.4 MB</t>
        </is>
      </c>
      <c r="X1852" s="225" t="inlineStr">
        <is>
          <t>&lt;p&gt;Berbagai macam upaya yang dilakukan oleh lembaga formal di berbagai jenjang pendidikan, sejak dari sekolah dasar sampai perguruan tinggi. Dalam kontek pembelajaran bahasa, semua peserta didik diwajibkan menggunakan bahasa yang baik dan benar, baik bahasa Daerah, Indonesia maupun bahasaAsing. Disamping harus mengusai bahasa daerah dan bahasaIndonesia, peserta didik juga harus mempelajari bahasa asing, salah satunya adalah bahasa Inggris. Bahasa merupakan sarana penting dalam berkomunikasi antar Negara (dunia) dan juga sebagai upaya pengembangan ilmu pengetahuan.&lt;br /&gt;
 Sebagai seorang praktisi di dunia pariwisata dan guru bahasa Inggris di salah satu lembaga di bawahYayasan Pondok Pesantren Wahid Hasyim membuat trobosan atau metode baru yang berjudul Developing English Skill, metode ini secara khusus di desain untuk guru mata pelajaran. Tidak hanya untuk guru bahasa Inggris, teetapi juga untuk semua guru matapelajaran yang ingin mengunakan bahasa Inggris sebagai bahasa pengantar. Dengan metode ini kami mengharapkan akan tercipta lingkungan yang berbahasa Inggris.&lt;/p&gt;</t>
        </is>
      </c>
      <c r="Y1852" s="262" t="n">
        <v>54000</v>
      </c>
      <c r="Z1852" s="226" t="n"/>
      <c r="AA1852" s="241">
        <f>Y2488*Z2488</f>
        <v/>
      </c>
      <c r="AB1852" s="237" t="inlineStr">
        <is>
          <t>cbd4d1af-d402-4e3c-8cb3-c4ba4723a143</t>
        </is>
      </c>
    </row>
    <row r="1853" ht="15" customHeight="1" s="283">
      <c r="A1853" s="109" t="n">
        <v>2480</v>
      </c>
      <c r="B1853" s="222">
        <f>HYPERLINK("https://mocostore.moco.co.id/catalog/"&amp;AB2489,"Klik Disini")</f>
        <v/>
      </c>
      <c r="C1853" s="223" t="inlineStr">
        <is>
          <t>Tematik Periode dalam Teologi Perjanjian Lama, Mengenal Masa-masa dalam Sejarah Teologi Perjanjian Lama</t>
        </is>
      </c>
      <c r="D1853" s="223" t="n"/>
      <c r="E1853" s="223" t="inlineStr">
        <is>
          <t>Pdt. Jonar T. H. Situmorang</t>
        </is>
      </c>
      <c r="F1853" s="223" t="inlineStr">
        <is>
          <t>978-623-7519-69-0</t>
        </is>
      </c>
      <c r="G1853" s="223" t="inlineStr">
        <is>
          <t>978-623-7519-68-3</t>
        </is>
      </c>
      <c r="H1853" s="223" t="inlineStr">
        <is>
          <t>Agama Kristen</t>
        </is>
      </c>
      <c r="I1853" s="258" t="inlineStr">
        <is>
          <t>Perguruan Tinggi</t>
        </is>
      </c>
      <c r="J1853" s="186" t="inlineStr">
        <is>
          <t>009.16</t>
        </is>
      </c>
      <c r="K1853" s="223" t="inlineStr">
        <is>
          <t>Edisi Ke-1</t>
        </is>
      </c>
      <c r="L1853" s="264" t="n"/>
      <c r="M1853" s="265" t="inlineStr">
        <is>
          <t>Tidak Tersedia</t>
        </is>
      </c>
      <c r="N1853" s="223" t="inlineStr">
        <is>
          <t>Indonesia</t>
        </is>
      </c>
      <c r="O1853" s="223" t="inlineStr">
        <is>
          <t>Bukan fiksi</t>
        </is>
      </c>
      <c r="P1853" s="260" t="n">
        <v>2020</v>
      </c>
      <c r="Q1853" s="260" t="n">
        <v>2023</v>
      </c>
      <c r="R1853" s="223" t="inlineStr">
        <is>
          <t>PBMR Andi</t>
        </is>
      </c>
      <c r="S1853" s="223" t="inlineStr">
        <is>
          <t>Andi Offset CV</t>
        </is>
      </c>
      <c r="T1853" s="223" t="inlineStr">
        <is>
          <t>Lokal</t>
        </is>
      </c>
      <c r="U1853" s="261" t="n">
        <v>434</v>
      </c>
      <c r="V1853" s="86" t="inlineStr">
        <is>
          <t>pdf</t>
        </is>
      </c>
      <c r="W1853" s="223" t="inlineStr">
        <is>
          <t>6.2 MB</t>
        </is>
      </c>
      <c r="X1853" s="225" t="inlineStr">
        <is>
          <t>&lt;p&gt;Kurangnya pengertian dan pemahaman tentang Perjanjian Lama, menjadikan nilai-nilai kebenaran di dalamnya hanya dianggap sebagai cerita dan tidak relevan dengan kebutuhan umat Tuhan pada masa kini. Padahal, Perjanjian Lama dan Perjanjian Baru tidak dapat dipisahkan. Keduanya juga sangat penting untuk dimengerti. Bagaimana mungkin dapat memahami Perjanjian Baru dengan baik tanpa memahami Perjanjian Lama? Bagaimana mungkin memahami Perjanjian Lama apabila tidak ingin membaca?&lt;br /&gt;
 Buku ini memberikan penjelasan luas mengenai tema-tema dari peristiwa-peristiwa yang terjadi di Perjanjian Lama, yang mampu mengubah persepsi dan membuka wawasan Anda tentang kebenaran firman Allah yang disampaikan kepada para nabi. Buku ini sangat bermanfaat bagi hamba Tuhan, mahasiswa, para pengajar teologi, bahkan umat Tuhan yang rindu mengenal firman Tuhan lebih dalam, juga dapat menyempurnakan pemahaman dan wawasan Anda tentang firman Allah.&lt;/p&gt;</t>
        </is>
      </c>
      <c r="Y1853" s="262" t="n">
        <v>126000</v>
      </c>
      <c r="Z1853" s="226" t="n"/>
      <c r="AA1853" s="241">
        <f>Y2489*Z2489</f>
        <v/>
      </c>
      <c r="AB1853" s="237" t="inlineStr">
        <is>
          <t>bd416b1c-207f-40aa-9eae-67b719f40c8e</t>
        </is>
      </c>
    </row>
    <row r="1854" ht="15" customHeight="1" s="283">
      <c r="A1854" s="109" t="n">
        <v>2481</v>
      </c>
      <c r="B1854" s="222">
        <f>HYPERLINK("https://mocostore.moco.co.id/catalog/"&amp;AB2490,"Klik Disini")</f>
        <v/>
      </c>
      <c r="C1854" s="223" t="inlineStr">
        <is>
          <t>Intelijen, Teori Intelijen dan Pembangunan Jaringan Edisi IX</t>
        </is>
      </c>
      <c r="D1854" s="223" t="n"/>
      <c r="E1854" s="223" t="inlineStr">
        <is>
          <t>Y. Wahyu Saronto</t>
        </is>
      </c>
      <c r="F1854" s="223" t="inlineStr">
        <is>
          <t>978-623-01-0397-1</t>
        </is>
      </c>
      <c r="G1854" s="223" t="inlineStr">
        <is>
          <t>978-623-01-0398-8</t>
        </is>
      </c>
      <c r="H1854" s="223" t="inlineStr">
        <is>
          <t>Hukum &amp; Politik</t>
        </is>
      </c>
      <c r="I1854" s="258" t="inlineStr">
        <is>
          <t>Perguruan Tinggi</t>
        </is>
      </c>
      <c r="J1854" s="186" t="inlineStr">
        <is>
          <t>009.12</t>
        </is>
      </c>
      <c r="K1854" s="264" t="inlineStr">
        <is>
          <t>Edisi Ke-1</t>
        </is>
      </c>
      <c r="L1854" s="264" t="n"/>
      <c r="M1854" s="259" t="inlineStr">
        <is>
          <t>Tidak Tersedia</t>
        </is>
      </c>
      <c r="N1854" s="223" t="inlineStr">
        <is>
          <t>Indonesia</t>
        </is>
      </c>
      <c r="O1854" s="223" t="inlineStr">
        <is>
          <t>Bukan fiksi</t>
        </is>
      </c>
      <c r="P1854" s="260" t="n">
        <v>2020</v>
      </c>
      <c r="Q1854" s="260" t="n">
        <v>2020</v>
      </c>
      <c r="R1854" s="223" t="inlineStr">
        <is>
          <t>Penerbit Andi</t>
        </is>
      </c>
      <c r="S1854" s="223" t="inlineStr">
        <is>
          <t>Andi Offset CV</t>
        </is>
      </c>
      <c r="T1854" s="223" t="inlineStr">
        <is>
          <t>Lokal</t>
        </is>
      </c>
      <c r="U1854" s="261" t="n">
        <v>321</v>
      </c>
      <c r="V1854" s="86" t="inlineStr">
        <is>
          <t>pdf</t>
        </is>
      </c>
      <c r="W1854" s="223" t="inlineStr">
        <is>
          <t>13.3 MB</t>
        </is>
      </c>
      <c r="X1854" s="225" t="inlineStr">
        <is>
          <t>&lt;p&gt;Buku ini mengulas intelejen yang dikerja kan oleh negara saja, yakni Badan Intelijen Negara (BIN). Intrlijen menyajikan teori-teori intelijen dan aplikasinya, agen dan rekruitmennya, pelaksanaa operasi rahasia, professional intelijen, serta beberapa pengalaman penulis dalam mengemban fungsi intelijen di jajaran Polri dan BIN. Memang, dunia intelijen sangat menarik dan penuh tantangan, seperti terekam dalam banyak buku dan film yang mengangkat tema spionase. Namun kehebatan&amp;acirc;&amp;euro;Âintelijen tersebut seringkali hanya fatamorgana.&lt;br /&gt;
 Realita dunia intelijen, terlebih di Indonesia, tidak sepenuhnya seperti tergambar dalam media-media itu. Melalui edisi revisi ini, yang memuat bab tambahan tentang penyadapan (regulasi dan kontroversinya), pembaca akan memiliki gambaran lebih utuh tentnag kerja dan tantangan peran intelijen di Indonesia; pengatahuan yang bisa berguna bagi profesi apapun. Serta perkembangan isu intelijen yang baru yaitu cybercrime.&lt;/p&gt;</t>
        </is>
      </c>
      <c r="Y1854" s="262" t="n">
        <v>89000</v>
      </c>
      <c r="Z1854" s="226" t="n"/>
      <c r="AA1854" s="241">
        <f>Y2490*Z2490</f>
        <v/>
      </c>
      <c r="AB1854" s="237" t="inlineStr">
        <is>
          <t>0dca809a-2060-42bb-8e43-0362c1aa934e</t>
        </is>
      </c>
    </row>
    <row r="1855" ht="15" customHeight="1" s="283">
      <c r="A1855" s="109" t="n">
        <v>2482</v>
      </c>
      <c r="B1855" s="222">
        <f>HYPERLINK("https://mocostore.moco.co.id/catalog/"&amp;AB2491,"Klik Disini")</f>
        <v/>
      </c>
      <c r="C1855" s="223" t="inlineStr">
        <is>
          <t>The Fundamentals Of Governance, Risk &amp; Compliance</t>
        </is>
      </c>
      <c r="D1855" s="223" t="n"/>
      <c r="E1855" s="223" t="inlineStr">
        <is>
          <t>Wilson Arafat</t>
        </is>
      </c>
      <c r="F1855" s="223" t="inlineStr">
        <is>
          <t>978-623-91968-5-1</t>
        </is>
      </c>
      <c r="G1855" s="223" t="inlineStr">
        <is>
          <t>978-623-91968-4-4</t>
        </is>
      </c>
      <c r="H1855" s="223" t="inlineStr">
        <is>
          <t>Bisnis &amp; Ekonomi</t>
        </is>
      </c>
      <c r="I1855" s="258" t="inlineStr">
        <is>
          <t>Perguruan Tinggi</t>
        </is>
      </c>
      <c r="J1855" s="186" t="inlineStr">
        <is>
          <t>009.25</t>
        </is>
      </c>
      <c r="K1855" s="223" t="inlineStr">
        <is>
          <t>Edisi Ke-1</t>
        </is>
      </c>
      <c r="L1855" s="264" t="n"/>
      <c r="M1855" s="265" t="inlineStr">
        <is>
          <t>Tidak Tersedia</t>
        </is>
      </c>
      <c r="N1855" s="223" t="inlineStr">
        <is>
          <t>Indonesia</t>
        </is>
      </c>
      <c r="O1855" s="223" t="inlineStr">
        <is>
          <t>Bukan fiksi</t>
        </is>
      </c>
      <c r="P1855" s="260" t="n">
        <v>2019</v>
      </c>
      <c r="Q1855" s="260" t="n">
        <v>2019</v>
      </c>
      <c r="R1855" s="223" t="inlineStr">
        <is>
          <t>Lautan Pustaka</t>
        </is>
      </c>
      <c r="S1855" s="223" t="inlineStr">
        <is>
          <t>Andi Offset CV</t>
        </is>
      </c>
      <c r="T1855" s="223" t="inlineStr">
        <is>
          <t>Lokal</t>
        </is>
      </c>
      <c r="U1855" s="261" t="n">
        <v>370</v>
      </c>
      <c r="V1855" s="86" t="inlineStr">
        <is>
          <t>pdf</t>
        </is>
      </c>
      <c r="W1855" s="223" t="inlineStr">
        <is>
          <t>6.3 MB</t>
        </is>
      </c>
      <c r="X1855" s="225" t="inlineStr">
        <is>
          <t>&lt;p&gt;Penerapan fungsi GRC merupakan faktor kunci yang sangat&lt;br /&gt;
 menentukan keberhasilan suatu perusahaan dalam meningkatkan&lt;br /&gt;
 kinerja secara berkesinambungan (sustainable). Pelaksanaan&lt;br /&gt;
 fungsi GRC akan menopang manajemen menemukan berbagai cara&lt;br /&gt;
 baru dalam upaya mengubah kewajiban regulasi, governance dan&lt;br /&gt;
 manajemen risiko menjadi peluang strategis. Hal ini, tidak hanya&lt;br /&gt;
 dapat menekan biaya dan meningkatkan efektivitas pengendalian,&lt;br /&gt;
 namun juga, memiliki tujuan untuk mewujudkan operational&lt;br /&gt;
 excellence. Secara lebih spesifi k, dapat dikatakan bahwa berbagai&lt;br /&gt;
 perusahaan berupaya untuk mengintegrasikan strategi, goals and&lt;br /&gt;
 objectives korporat dengan fungsi GRC serta menanamkannya ke&lt;br /&gt;
 dalam proses bisnis (business proccess).&lt;br /&gt;
 Buku ini mampu memberikan pedoman secara utuh bagi para&lt;br /&gt;
 pelaku bisnis di Indonesia dalam memahami G.R.C. dengan cara&lt;br /&gt;
 yang cepat, tepat dan mudah. Buku ini memiliki value yang tinggi.&lt;br /&gt;
 Don&amp;#39;t miss it.&lt;/p&gt;</t>
        </is>
      </c>
      <c r="Y1855" s="262" t="n">
        <v>194000</v>
      </c>
      <c r="Z1855" s="226" t="n"/>
      <c r="AA1855" s="241">
        <f>Y2491*Z2491</f>
        <v/>
      </c>
      <c r="AB1855" s="237" t="inlineStr">
        <is>
          <t>b4dba1dc-e43a-41ef-9a0a-b043cb5dd1e4</t>
        </is>
      </c>
    </row>
    <row r="1856" ht="15" customHeight="1" s="283">
      <c r="A1856" s="109" t="n">
        <v>2483</v>
      </c>
      <c r="B1856" s="222">
        <f>HYPERLINK("https://mocostore.moco.co.id/catalog/"&amp;AB2492,"Klik Disini")</f>
        <v/>
      </c>
      <c r="C1856" s="223" t="inlineStr">
        <is>
          <t>Ensiklopedia Ilmuwan Fisika Abad 20</t>
        </is>
      </c>
      <c r="D1856" s="223" t="n"/>
      <c r="E1856" s="223" t="inlineStr">
        <is>
          <t>Taufik Hidayat</t>
        </is>
      </c>
      <c r="F1856" s="223" t="inlineStr">
        <is>
          <t>978-623-7400-55-4</t>
        </is>
      </c>
      <c r="G1856" s="223" t="inlineStr">
        <is>
          <t>978-623-7400-56-1</t>
        </is>
      </c>
      <c r="H1856" s="223" t="inlineStr">
        <is>
          <t>Ensiklopedia</t>
        </is>
      </c>
      <c r="I1856" s="258" t="inlineStr">
        <is>
          <t>Perguruan Tinggi</t>
        </is>
      </c>
      <c r="J1856" s="186" t="inlineStr">
        <is>
          <t>009.01</t>
        </is>
      </c>
      <c r="K1856" s="223" t="inlineStr">
        <is>
          <t>Edisi Ke-1</t>
        </is>
      </c>
      <c r="L1856" s="264" t="n"/>
      <c r="M1856" s="265" t="inlineStr">
        <is>
          <t>Tidak Tersedia</t>
        </is>
      </c>
      <c r="N1856" s="223" t="inlineStr">
        <is>
          <t>Indonesia</t>
        </is>
      </c>
      <c r="O1856" s="223" t="inlineStr">
        <is>
          <t>Bukan fiksi</t>
        </is>
      </c>
      <c r="P1856" s="260" t="n">
        <v>2023</v>
      </c>
      <c r="Q1856" s="260" t="n">
        <v>2023</v>
      </c>
      <c r="R1856" s="223" t="inlineStr">
        <is>
          <t>Penerbit Andi</t>
        </is>
      </c>
      <c r="S1856" s="223" t="inlineStr">
        <is>
          <t>Andi Offset CV</t>
        </is>
      </c>
      <c r="T1856" s="223" t="inlineStr">
        <is>
          <t>Lokal</t>
        </is>
      </c>
      <c r="U1856" s="261" t="n">
        <v>226</v>
      </c>
      <c r="V1856" s="86" t="inlineStr">
        <is>
          <t>pdf</t>
        </is>
      </c>
      <c r="W1856" s="223" t="inlineStr">
        <is>
          <t>11.5 MB</t>
        </is>
      </c>
      <c r="X1856" s="225" t="inlineStr">
        <is>
          <t>&lt;p&gt;Salah satu jendela untuk memahami manusia sekaligus tempat kita bercermin ialah buku biografi jujur, yang bukan hanya mengisahkan kehebatan sosok yang ditulis, tapi juga kelemahannya sebagai manusia. Buku ini mengisahkan prestasi, keunggulan, penderitaan dan bagaimana sang tokoh mengatasinya untuk membangkitkan simpati pembaca, tapi menyembunyikan ambisi, rasa iri, juga kesalahan.&lt;br /&gt;
 Buku ini mampu mengungkapkan kedua sisi hidup mereka. Sebab, betapapun jeniusnya seorang Albert Einstein, ia manusia yang tidak luput dari ambisi, ketidakpedulian, juga amarah. Einstein menyadari bahwa ia tidak begitu hebat dalam menuangkan gagasan ke dalam perumusan matematis dan ia berutang budi kepada kawan-kawan dekat yang membantu merumuskannya.&lt;br /&gt;
 Buku ini akan membantu para pembaca mengenal lebih dekat dan merasakan perjuangan ilmuwan dalam memperoleh penemuan, juga nobel penghargaan.&lt;br /&gt;
 Buku ini mengupas:&lt;br /&gt;
 - Biografi&lt;br /&gt;
 - Hasil penemuan&lt;br /&gt;
 - Nobel penghargaan&lt;/p&gt;</t>
        </is>
      </c>
      <c r="Y1856" s="262" t="n">
        <v>165000</v>
      </c>
      <c r="Z1856" s="226" t="n"/>
      <c r="AA1856" s="241">
        <f>Y2492*Z2492</f>
        <v/>
      </c>
      <c r="AB1856" s="237" t="inlineStr">
        <is>
          <t>c8a6e8f2-e6d6-4b1d-ae21-503fcc8d8112</t>
        </is>
      </c>
    </row>
    <row r="1857" ht="15" customHeight="1" s="283">
      <c r="A1857" s="109" t="n">
        <v>2484</v>
      </c>
      <c r="B1857" s="222">
        <f>HYPERLINK("https://mocostore.moco.co.id/catalog/"&amp;AB2493,"Klik Disini")</f>
        <v/>
      </c>
      <c r="C1857" s="223" t="inlineStr">
        <is>
          <t>Sungguh-Sungguh Sukses Renungan Setahun untuk Meraih Kesuksesan Sejati</t>
        </is>
      </c>
      <c r="D1857" s="223" t="n"/>
      <c r="E1857" s="223" t="inlineStr">
        <is>
          <t>Xavier Quentin Pranata</t>
        </is>
      </c>
      <c r="F1857" s="223" t="inlineStr">
        <is>
          <t>978-623-7519-41-6</t>
        </is>
      </c>
      <c r="G1857" s="223" t="inlineStr">
        <is>
          <t>978-623-7519-42-3</t>
        </is>
      </c>
      <c r="H1857" s="223" t="inlineStr">
        <is>
          <t>Agama Kristen</t>
        </is>
      </c>
      <c r="I1857" s="258" t="inlineStr">
        <is>
          <t>Perguruan Tinggi</t>
        </is>
      </c>
      <c r="J1857" s="186" t="inlineStr">
        <is>
          <t>009.16</t>
        </is>
      </c>
      <c r="K1857" s="223" t="inlineStr">
        <is>
          <t>Edisi Ke-1</t>
        </is>
      </c>
      <c r="L1857" s="264" t="n"/>
      <c r="M1857" s="265" t="inlineStr">
        <is>
          <t>Tidak Tersedia</t>
        </is>
      </c>
      <c r="N1857" s="223" t="inlineStr">
        <is>
          <t>Indonesia</t>
        </is>
      </c>
      <c r="O1857" s="223" t="inlineStr">
        <is>
          <t>Bukan fiksi</t>
        </is>
      </c>
      <c r="P1857" s="260" t="n">
        <v>2019</v>
      </c>
      <c r="Q1857" s="260" t="n">
        <v>2019</v>
      </c>
      <c r="R1857" s="223" t="inlineStr">
        <is>
          <t>PBMR Andi</t>
        </is>
      </c>
      <c r="S1857" s="223" t="inlineStr">
        <is>
          <t>Andi Offset CV</t>
        </is>
      </c>
      <c r="T1857" s="223" t="inlineStr">
        <is>
          <t>Lokal</t>
        </is>
      </c>
      <c r="U1857" s="261" t="n">
        <v>386</v>
      </c>
      <c r="V1857" s="86" t="inlineStr">
        <is>
          <t>pdf</t>
        </is>
      </c>
      <c r="W1857" s="223" t="inlineStr">
        <is>
          <t>7.7 MB</t>
        </is>
      </c>
      <c r="X1857" s="225" t="inlineStr">
        <is>
          <t>&lt;p&gt;Yang paling berbahaya dari orang yang suka mengeluh adalah orang itu tidak menyadari bahwa ia suka mengeluh. Hal ini berlaku untuk saya sendiri. Melihat orang lain mengeluh dan saya jengkel menjadi pelajaran yang sangat indah yang Tuhan berikan kepada saya untuk bercermin. Setiap kali ingin mengeluh dan mengingat orang lain yang suka mengeluh, saya jadi menahan diri. Karena setiap orang tidak steril dari keluhan, kita perlu introspeksi diri terus-menerus agar tidak menjadi orang yang menjengkelkan orang lain. Mari belajar mengubah diri sendiri.&lt;/p&gt;</t>
        </is>
      </c>
      <c r="Y1857" s="262" t="n">
        <v>108000</v>
      </c>
      <c r="Z1857" s="226" t="n"/>
      <c r="AA1857" s="241">
        <f>Y2493*Z2493</f>
        <v/>
      </c>
      <c r="AB1857" s="237" t="inlineStr">
        <is>
          <t>6bfa80d6-7b6f-47d4-9b66-4141aef4a189</t>
        </is>
      </c>
    </row>
    <row r="1858" ht="15" customHeight="1" s="283">
      <c r="A1858" s="109" t="n">
        <v>2489</v>
      </c>
      <c r="B1858" s="222">
        <f>HYPERLINK("https://mocostore.moco.co.id/catalog/"&amp;AB2498,"Klik Disini")</f>
        <v/>
      </c>
      <c r="C1858" s="223" t="inlineStr">
        <is>
          <t>Fasting for Spiritual Breakthrough, Mengalami Terobosan Rohani Lewat Berpuasa</t>
        </is>
      </c>
      <c r="D1858" s="223" t="n"/>
      <c r="E1858" s="223" t="inlineStr">
        <is>
          <t>Elmer L. Towns</t>
        </is>
      </c>
      <c r="F1858" s="223" t="inlineStr">
        <is>
          <t>978-623-7966-37-1</t>
        </is>
      </c>
      <c r="G1858" s="223" t="inlineStr">
        <is>
          <t>978-623-7966-38-8</t>
        </is>
      </c>
      <c r="H1858" s="223" t="inlineStr">
        <is>
          <t>Agama Kristen</t>
        </is>
      </c>
      <c r="I1858" s="258" t="inlineStr">
        <is>
          <t>Perguruan Tinggi</t>
        </is>
      </c>
      <c r="J1858" s="186" t="inlineStr">
        <is>
          <t>009.16</t>
        </is>
      </c>
      <c r="K1858" s="223" t="inlineStr">
        <is>
          <t>Edisi Ke-1</t>
        </is>
      </c>
      <c r="L1858" s="264" t="n"/>
      <c r="M1858" s="265" t="inlineStr">
        <is>
          <t>Tidak Tersedia</t>
        </is>
      </c>
      <c r="N1858" s="223" t="inlineStr">
        <is>
          <t>Indonesia</t>
        </is>
      </c>
      <c r="O1858" s="223" t="inlineStr">
        <is>
          <t>Bukan fiksi</t>
        </is>
      </c>
      <c r="P1858" s="260" t="n">
        <v>2020</v>
      </c>
      <c r="Q1858" s="260" t="n">
        <v>2020</v>
      </c>
      <c r="R1858" s="223" t="inlineStr">
        <is>
          <t>PBMR Andi</t>
        </is>
      </c>
      <c r="S1858" s="223" t="inlineStr">
        <is>
          <t>Andi Offset CV</t>
        </is>
      </c>
      <c r="T1858" s="223" t="inlineStr">
        <is>
          <t>Lokal</t>
        </is>
      </c>
      <c r="U1858" s="261" t="n">
        <v>378</v>
      </c>
      <c r="V1858" s="86" t="inlineStr">
        <is>
          <t>pdf</t>
        </is>
      </c>
      <c r="W1858" s="223" t="inlineStr">
        <is>
          <t>4.8 MB</t>
        </is>
      </c>
      <c r="X1858" s="225" t="inlineStr">
        <is>
          <t>&lt;p&gt;Yesus berpuasa. Para nabi berpuasa. Para rasul berpuasa. Entah mereka membutuhkan bimbingan atau kekuatan atau kesembuhan atau sebuah mujizat, mengetahui kunci untuk mengatasi hambatan apa pun di jalan mereka: berdoa dan berpuasa. Dalam bacaan paling laris yang terpercaya ini, Dr. Elmer Towns memperkenalkan Anda kepada sembilan puasa yang Alkitabiah, yang diarahkan pada hasil-hasil jasmani maupun rohani yang spesifik, termasuk:&lt;/p&gt;
 &lt;p&gt;- Puasa Murid Kristus: untuk membebaskan Anda dan orang Iain dari kecanduan terhadap dosa&lt;/p&gt;
 &lt;p&gt;- Puasa Ezra: untuk memecahkan masalah masalah, mengundang bantuan Roh Kudus&lt;/p&gt;
 &lt;p&gt;- Puasa Paulus: untuk membawakan perspektifdan wawasan yang lebih jelas dalam pengambilan keputusan yang kritis&lt;/p&gt;
 &lt;p&gt;- Puasa Daniel: untuk meraih kehidupan yang lebih sehat atau kesembuhan&lt;/p&gt;
 &lt;p&gt;Masing-masing puasa mencakup maksud dan dasar alkitabiahnya, mengapa atau kapan seharusnya Anda mempraktikkan puasa ini, dan panduan praktis selangkah demi selangkah sementara Anda mempersiapkan diri untuk itu. Edisi ini sekarang mencakup pertanyaan- pertanyaan studi untuk individu atau pun kelompok, renungan harian untuk puasa dua puluh satu hari, panduan untuk berbuka puasa, dan masih banyak lagi. Apa pun yang Anda hadapi, inilah segala yang Anda butuhkan untuk mencari hati Allah dan menyiapkan jalan bagi terobosan rohani.&lt;br /&gt;
 &amp;nbsp;&lt;/p&gt;</t>
        </is>
      </c>
      <c r="Y1858" s="262" t="n">
        <v>89000</v>
      </c>
      <c r="Z1858" s="226" t="n"/>
      <c r="AA1858" s="241">
        <f>Y2498*Z2498</f>
        <v/>
      </c>
      <c r="AB1858" s="237" t="inlineStr">
        <is>
          <t>4d2d2791-4aef-46f0-868e-64413fef2b21</t>
        </is>
      </c>
    </row>
    <row r="1859" ht="15" customHeight="1" s="283">
      <c r="A1859" s="109" t="n">
        <v>2490</v>
      </c>
      <c r="B1859" s="222">
        <f>HYPERLINK("https://mocostore.moco.co.id/catalog/"&amp;AB2499,"Klik Disini")</f>
        <v/>
      </c>
      <c r="C1859" s="223" t="inlineStr">
        <is>
          <t>Flavonoids, Inflamation &amp; Cancer, Kekuatan Flavonoid untuk Peradangan &amp; Kanker</t>
        </is>
      </c>
      <c r="D1859" s="223" t="n"/>
      <c r="E1859" s="223" t="inlineStr">
        <is>
          <t>Hollie Swason</t>
        </is>
      </c>
      <c r="F1859" s="223" t="inlineStr">
        <is>
          <t>978-623-7239-78-9</t>
        </is>
      </c>
      <c r="G1859" s="223" t="inlineStr">
        <is>
          <t>978-623-7239-77-2</t>
        </is>
      </c>
      <c r="H1859" s="223" t="inlineStr">
        <is>
          <t>Kedokteran &amp; Medis</t>
        </is>
      </c>
      <c r="I1859" s="258" t="inlineStr">
        <is>
          <t>Perguruan Tinggi</t>
        </is>
      </c>
      <c r="J1859" s="186" t="inlineStr">
        <is>
          <t>009.02</t>
        </is>
      </c>
      <c r="K1859" s="223" t="inlineStr">
        <is>
          <t>Edisi Ke-1</t>
        </is>
      </c>
      <c r="L1859" s="264" t="n"/>
      <c r="M1859" s="265" t="inlineStr">
        <is>
          <t>Tidak Tersedia</t>
        </is>
      </c>
      <c r="N1859" s="223" t="inlineStr">
        <is>
          <t>Indonesia</t>
        </is>
      </c>
      <c r="O1859" s="223" t="inlineStr">
        <is>
          <t>Bukan fiksi</t>
        </is>
      </c>
      <c r="P1859" s="260" t="n">
        <v>2020</v>
      </c>
      <c r="Q1859" s="260" t="n">
        <v>2020</v>
      </c>
      <c r="R1859" s="223" t="inlineStr">
        <is>
          <t>Rapha Publishing</t>
        </is>
      </c>
      <c r="S1859" s="223" t="inlineStr">
        <is>
          <t>Andi Offset CV</t>
        </is>
      </c>
      <c r="T1859" s="223" t="inlineStr">
        <is>
          <t>Lokal</t>
        </is>
      </c>
      <c r="U1859" s="261" t="n">
        <v>274</v>
      </c>
      <c r="V1859" s="86" t="inlineStr">
        <is>
          <t>pdf</t>
        </is>
      </c>
      <c r="W1859" s="223" t="inlineStr">
        <is>
          <t>6.7 MB</t>
        </is>
      </c>
      <c r="X1859" s="225" t="inlineStr">
        <is>
          <t>&lt;p&gt;Buku ini memberikan analisis mendalam tentang tindakan kemopreventif flavonoid. Flavonoid adalah unsur alami tumbuhan yang secara tradisional digunakan sebagai obat anti-inflamasi dan anti-kanker. Selain itu, konsumsi manusia akan sayuran dan buah-buahan dengan konsentrasi tinggi flavonoid dikaitkan dengan penurunan angka kematian akibat kanker.&lt;br /&gt;
 Flavonoid, Inflamasi dan Kanker, buku ini menyajikan analisis mendalam tentang mekanisme yang digunakan flavonoid untuk mencegah peradangan dan perkembangan GI dan kanker yang responsif terhadap steroid. Selain itu, buku ini juga membahas lengkap khasiat flavonoid sebagai agen kemopreventif.&lt;br /&gt;
 &lt;br /&gt;
 Buku ini juga merupakan referensi yang sangat berharga bagi para ilmuwan dasar dan klinis yang tertarik untuk mengeksplorasi hubungan antara nutrisi dan kanker.&lt;/p&gt;</t>
        </is>
      </c>
      <c r="Y1859" s="262" t="n">
        <v>144000</v>
      </c>
      <c r="Z1859" s="226" t="n"/>
      <c r="AA1859" s="241">
        <f>Y2499*Z2499</f>
        <v/>
      </c>
      <c r="AB1859" s="237" t="inlineStr">
        <is>
          <t>d861676a-e92a-42e2-8910-2006f69edbd2</t>
        </is>
      </c>
    </row>
    <row r="1860" ht="15" customHeight="1" s="283">
      <c r="A1860" s="109" t="n">
        <v>2491</v>
      </c>
      <c r="B1860" s="222">
        <f>HYPERLINK("https://mocostore.moco.co.id/catalog/"&amp;AB2500,"Klik Disini")</f>
        <v/>
      </c>
      <c r="C1860" s="223" t="inlineStr">
        <is>
          <t>Analisis Laporan Keuangan sebagai Dasar Pengambilan Keputusan Investasi</t>
        </is>
      </c>
      <c r="D1860" s="223" t="n"/>
      <c r="E1860" s="223" t="inlineStr">
        <is>
          <t>Prof. Dr. Sukmawati Sukamulja</t>
        </is>
      </c>
      <c r="F1860" s="223" t="inlineStr">
        <is>
          <t>978-623-01-0163-2</t>
        </is>
      </c>
      <c r="G1860" s="223" t="inlineStr">
        <is>
          <t>978-623-01-0164-9</t>
        </is>
      </c>
      <c r="H1860" s="223" t="inlineStr">
        <is>
          <t>Ekonomi &amp; Keuangan</t>
        </is>
      </c>
      <c r="I1860" s="258" t="inlineStr">
        <is>
          <t>Perguruan Tinggi</t>
        </is>
      </c>
      <c r="J1860" s="186" t="inlineStr">
        <is>
          <t>009.09</t>
        </is>
      </c>
      <c r="K1860" s="223" t="inlineStr">
        <is>
          <t>Edisi Ke-1</t>
        </is>
      </c>
      <c r="L1860" s="264" t="n"/>
      <c r="M1860" s="265" t="inlineStr">
        <is>
          <t>Tidak Tersedia</t>
        </is>
      </c>
      <c r="N1860" s="223" t="inlineStr">
        <is>
          <t>Indonesia</t>
        </is>
      </c>
      <c r="O1860" s="223" t="inlineStr">
        <is>
          <t>Bukan fiksi</t>
        </is>
      </c>
      <c r="P1860" s="260" t="n">
        <v>2019</v>
      </c>
      <c r="Q1860" s="260" t="n">
        <v>2019</v>
      </c>
      <c r="R1860" s="223" t="inlineStr">
        <is>
          <t>Penerbit Andi</t>
        </is>
      </c>
      <c r="S1860" s="223" t="inlineStr">
        <is>
          <t>Andi Offset CV</t>
        </is>
      </c>
      <c r="T1860" s="223" t="inlineStr">
        <is>
          <t>Lokal</t>
        </is>
      </c>
      <c r="U1860" s="261" t="n">
        <v>337</v>
      </c>
      <c r="V1860" s="86" t="inlineStr">
        <is>
          <t>pdf</t>
        </is>
      </c>
      <c r="W1860" s="223" t="inlineStr">
        <is>
          <t>13.6 MB</t>
        </is>
      </c>
      <c r="X1860" s="225" t="inlineStr">
        <is>
          <t>&lt;p&gt;Buku ini merupakan panduan yang cocok bagi para periset, analis, investor, dan para pemerhati pasar modal untuk melakukan pengambilan keputusan investasi atas dasar analisis keuangan. Dengan menggabungkan antara dasar-dasar teori, riset, dan analisis keuangan dilihat dari koridor Keuangan dan BUKAN dalam koridor pendekatan Akuntansi saja, buku ini juga memberikan Teknik-teknik analisis keuangan dengan mengaplikasikannya ke dalam perusahaan yang terdaftar pada Bursa Efek Indonesia. Sumber-sumber data dan informasi dengan memberikan link pada website yang diperlukan juga disertakan, sehingga dapat mempermudah bagi para pembaca untuk melakukan pembaruan data (updated data).&lt;br /&gt;
 &amp;nbsp;&lt;/p&gt;</t>
        </is>
      </c>
      <c r="Y1860" s="262" t="n">
        <v>125000</v>
      </c>
      <c r="Z1860" s="226" t="n"/>
      <c r="AA1860" s="241">
        <f>Y2500*Z2500</f>
        <v/>
      </c>
      <c r="AB1860" s="237" t="inlineStr">
        <is>
          <t>aca931b1-e36d-40b1-a50d-f10fde782769</t>
        </is>
      </c>
    </row>
    <row r="1861" ht="15" customHeight="1" s="283">
      <c r="A1861" s="109" t="n">
        <v>2492</v>
      </c>
      <c r="B1861" s="222">
        <f>HYPERLINK("https://mocostore.moco.co.id/catalog/"&amp;AB2501,"Klik Disini")</f>
        <v/>
      </c>
      <c r="C1861" s="223" t="inlineStr">
        <is>
          <t>Membuat Media Pembelajaran Online Praktis Sehari-hari untuk Dosen dan Guru</t>
        </is>
      </c>
      <c r="D1861" s="223" t="n"/>
      <c r="E1861" s="223" t="inlineStr">
        <is>
          <t>Hebert Adrianto</t>
        </is>
      </c>
      <c r="F1861" s="223" t="n"/>
      <c r="G1861" s="223" t="inlineStr">
        <is>
          <t>978-623-01-3319-0</t>
        </is>
      </c>
      <c r="H1861" s="223" t="inlineStr">
        <is>
          <t>Referensi</t>
        </is>
      </c>
      <c r="I1861" s="258" t="inlineStr">
        <is>
          <t>Perguruan Tinggi</t>
        </is>
      </c>
      <c r="J1861" s="186" t="inlineStr">
        <is>
          <t>009.10</t>
        </is>
      </c>
      <c r="K1861" s="223" t="inlineStr">
        <is>
          <t>Edisi Ke-1</t>
        </is>
      </c>
      <c r="L1861" s="264" t="n"/>
      <c r="M1861" s="265" t="inlineStr">
        <is>
          <t>Tidak Tersedia</t>
        </is>
      </c>
      <c r="N1861" s="223" t="inlineStr">
        <is>
          <t>Indonesia</t>
        </is>
      </c>
      <c r="O1861" s="223" t="inlineStr">
        <is>
          <t>Bukan fiksi</t>
        </is>
      </c>
      <c r="P1861" s="260" t="n">
        <v>2023</v>
      </c>
      <c r="Q1861" s="260" t="n">
        <v>2023</v>
      </c>
      <c r="R1861" s="223" t="inlineStr">
        <is>
          <t>Penerbit Andi</t>
        </is>
      </c>
      <c r="S1861" s="223" t="inlineStr">
        <is>
          <t>Andi Offset CV</t>
        </is>
      </c>
      <c r="T1861" s="223" t="inlineStr">
        <is>
          <t>Lokal</t>
        </is>
      </c>
      <c r="U1861" s="261" t="n">
        <v>162</v>
      </c>
      <c r="V1861" s="86" t="inlineStr">
        <is>
          <t>pdf</t>
        </is>
      </c>
      <c r="W1861" s="223" t="inlineStr">
        <is>
          <t>20.7 MB</t>
        </is>
      </c>
      <c r="X1861" s="225" t="inlineStr">
        <is>
          <t>&lt;p&gt;Bahaya ke paru,angka kesakitan,dan kematian oleh covid-19 (CoronaVirus Disease) sejak tahun 2020 mengakibatkan aktivitas pembelajaran diberbagai lapisan pendidikan,mulai sekolah dasar hingga Pendidikan Tinggi berjalan secara online.Keprihatinan situasi yang mencekam ini,penulis mencoba menyusun buku &amp;ldquo;Membuat Media Pembelajaran Online Praktis Sehari-hari untuk Dosen dan Guru&amp;rdquo;.Isi buku ini sebagian besar di susun menurut pengalaman penulis. Pembaca dapat mengakses beberapa media pembelajaran yang dibuat oleh penulis melalui QRCode. Isi buku ini mencakup audio visual dengan power point dan Youtube, GoFormative, GoogleForm, WhatsApp, QRCode, Zoom, E-modul,LinkTree. Mengelola media pembelajaran dan data penelitian sebagai angka kredit pengajuan jabatan fungsional juga dikupas dalam buku ini.Pengajar yang sudah berusia lanjut dan atau gagap teknologi dapat terbantu melalui buku praktis ini.&lt;/p&gt;</t>
        </is>
      </c>
      <c r="Y1861" s="262" t="n">
        <v>48000</v>
      </c>
      <c r="Z1861" s="226" t="n"/>
      <c r="AA1861" s="241">
        <f>Y2501*Z2501</f>
        <v/>
      </c>
      <c r="AB1861" s="237" t="inlineStr">
        <is>
          <t>e0f432ea-db3f-41e1-b1a5-6759c5eec551</t>
        </is>
      </c>
    </row>
    <row r="1862" ht="15" customHeight="1" s="283">
      <c r="A1862" s="109" t="n">
        <v>2493</v>
      </c>
      <c r="B1862" s="222">
        <f>HYPERLINK("https://mocostore.moco.co.id/catalog/"&amp;AB2502,"Klik Disini")</f>
        <v/>
      </c>
      <c r="C1862" s="223" t="inlineStr">
        <is>
          <t>111 Kunci Penting untuk Penderita Diabetes</t>
        </is>
      </c>
      <c r="D1862" s="223" t="n"/>
      <c r="E1862" s="223" t="inlineStr">
        <is>
          <t>dr. Hans Tandra, SPPD-KEMD</t>
        </is>
      </c>
      <c r="F1862" s="223" t="inlineStr">
        <is>
          <t>978-623-6822-50-0</t>
        </is>
      </c>
      <c r="G1862" s="223" t="inlineStr">
        <is>
          <t>978-623-6822-51-7</t>
        </is>
      </c>
      <c r="H1862" s="223" t="inlineStr">
        <is>
          <t>Kesehatan</t>
        </is>
      </c>
      <c r="I1862" s="258" t="inlineStr">
        <is>
          <t>Perguruan Tinggi</t>
        </is>
      </c>
      <c r="J1862" s="186" t="inlineStr">
        <is>
          <t>009.24</t>
        </is>
      </c>
      <c r="K1862" s="223" t="inlineStr">
        <is>
          <t>Edisi Ke-1</t>
        </is>
      </c>
      <c r="L1862" s="264" t="n"/>
      <c r="M1862" s="265" t="inlineStr">
        <is>
          <t>Tidak Tersedia</t>
        </is>
      </c>
      <c r="N1862" s="223" t="inlineStr">
        <is>
          <t>Indonesia</t>
        </is>
      </c>
      <c r="O1862" s="223" t="inlineStr">
        <is>
          <t>Bukan fiksi</t>
        </is>
      </c>
      <c r="P1862" s="260" t="n">
        <v>2022</v>
      </c>
      <c r="Q1862" s="260" t="n">
        <v>2023</v>
      </c>
      <c r="R1862" s="223" t="inlineStr">
        <is>
          <t>Rapha Publishing</t>
        </is>
      </c>
      <c r="S1862" s="223" t="inlineStr">
        <is>
          <t>Andi Offset CV</t>
        </is>
      </c>
      <c r="T1862" s="223" t="inlineStr">
        <is>
          <t>Lokal</t>
        </is>
      </c>
      <c r="U1862" s="261" t="n">
        <v>258</v>
      </c>
      <c r="V1862" s="86" t="inlineStr">
        <is>
          <t>pdf</t>
        </is>
      </c>
      <c r="W1862" s="223" t="inlineStr">
        <is>
          <t>4.2 MB</t>
        </is>
      </c>
      <c r="X1862" s="225" t="inlineStr">
        <is>
          <t>&lt;p&gt;Penyakit diabetes tidak pandang bulu, semua orang bisa terkena. Ketika mulai makan sembarangan, jam tidur dan waktu makan tidak teratur, malas bergerak, merokok, stres yang berkepanjangan, sekalipun tidak ada riwayat keluarga yang terkena diabetes, Anda bisa buka &amp;quot;pabrik gula&amp;quot;, jadi pasien diabetes. Diabetes adalah lifestyle disease. Gaya hidup yang keliru membuat separuh populasi dunia menjadi calon pasien diabetes.&lt;br /&gt;
 Mengenal dan menguasai pengetahuan tentang diabetes membuat Anda mampu mengalahkan diabetes. The people who knows diabetes more wifl live longer. Jika mengenal dan mengerti, kita bisa mencegah dan menangkal diabetes. Kebiasaan sebagian orang yang enggan membaca dan suka melihat hanya sepotong cerita atau sepenggal info onfine menimbulkan gagasan penulisan buku ini. Ada 111 ulasan yang singkat dan jelas, serta mudah diterima dan dimengerti. Kendati demikian, buku ini sangat komplet. Buku ini memuat info praktis dan tip penting untuk memerangi dan mengalahkan diabetes. Semakin Anda tahu, semakin mudah Anda mengatur strategi memerangi dan mengalahkan diabetes.&lt;br /&gt;
 Bertindaklah mulai sekarang, melangkahlah. Buku ini sangat berguna dan dapat menyelamatkan Anda.&lt;/p&gt;</t>
        </is>
      </c>
      <c r="Y1862" s="262" t="n">
        <v>95000</v>
      </c>
      <c r="Z1862" s="226" t="n"/>
      <c r="AA1862" s="241">
        <f>Y2502*Z2502</f>
        <v/>
      </c>
      <c r="AB1862" s="237" t="inlineStr">
        <is>
          <t>10180393-5b9f-46d8-aeda-4635dd0590b7</t>
        </is>
      </c>
    </row>
    <row r="1863" ht="15" customHeight="1" s="283">
      <c r="A1863" s="109" t="n">
        <v>2494</v>
      </c>
      <c r="B1863" s="222">
        <f>HYPERLINK("https://mocostore.moco.co.id/catalog/"&amp;AB2503,"Klik Disini")</f>
        <v/>
      </c>
      <c r="C1863" s="223" t="inlineStr">
        <is>
          <t>Buku Pedoman Untuk Membaca Dan Memahami Elektrokardiografi (EKG) Bagi Perawat</t>
        </is>
      </c>
      <c r="D1863" s="223" t="n"/>
      <c r="E1863" s="223" t="inlineStr">
        <is>
          <t>Ns. I Wayan Santika Wiadnyana</t>
        </is>
      </c>
      <c r="F1863" s="223" t="inlineStr">
        <is>
          <t>978-623-6822-23-4</t>
        </is>
      </c>
      <c r="G1863" s="223" t="inlineStr">
        <is>
          <t>978-623-6822-24-1</t>
        </is>
      </c>
      <c r="H1863" s="223" t="inlineStr">
        <is>
          <t>Kesehatan</t>
        </is>
      </c>
      <c r="I1863" s="258" t="inlineStr">
        <is>
          <t>Perguruan Tinggi</t>
        </is>
      </c>
      <c r="J1863" s="186" t="inlineStr">
        <is>
          <t>009.11</t>
        </is>
      </c>
      <c r="K1863" s="223" t="inlineStr">
        <is>
          <t>Edisi Ke-1</t>
        </is>
      </c>
      <c r="L1863" s="264" t="n"/>
      <c r="M1863" s="265" t="inlineStr">
        <is>
          <t>Tidak Tersedia</t>
        </is>
      </c>
      <c r="N1863" s="223" t="inlineStr">
        <is>
          <t>Indonesia</t>
        </is>
      </c>
      <c r="O1863" s="223" t="inlineStr">
        <is>
          <t>Bukan fiksi</t>
        </is>
      </c>
      <c r="P1863" s="260" t="n">
        <v>2021</v>
      </c>
      <c r="Q1863" s="260" t="n">
        <v>2023</v>
      </c>
      <c r="R1863" s="223" t="inlineStr">
        <is>
          <t>Rapha Publishing</t>
        </is>
      </c>
      <c r="S1863" s="223" t="inlineStr">
        <is>
          <t>Andi Offset CV</t>
        </is>
      </c>
      <c r="T1863" s="223" t="inlineStr">
        <is>
          <t>Lokal</t>
        </is>
      </c>
      <c r="U1863" s="261" t="n">
        <v>194</v>
      </c>
      <c r="V1863" s="86" t="inlineStr">
        <is>
          <t>pdf</t>
        </is>
      </c>
      <c r="W1863" s="223" t="inlineStr">
        <is>
          <t>5.4 MB</t>
        </is>
      </c>
      <c r="X1863" s="225" t="inlineStr">
        <is>
          <t>&lt;p&gt;Buku ini dapat secara gamblang dan mudah dimengerti karena dilengkapi dengan ilustrasi gambar yang cukup informatif, terperinci dan sistematis. Sehingga buku ini dapat menjadi buku pertama yang dapat dibaca dan dipelajari bagi perawat yang ingin mempelajari EKG secara praktis dan menjadi buku yang dapat menjadi tambahan pengetahuan bagi praktisi yang sudah mempelajari EKG sebelumnya, karena buku ini cukup lengkap sebagai referensi untuk dibaca dan dipelajari.Muatan dalam buku antara lain: anatomi dan fisiologi sistem kardiovaskular, konsep dasar aritmia, gambaran pada penyakit jantung, gambaran aritmia yang mengancam serta materi yang tak kalah penting adalah teknik perekaman EKG. Dilengkapi pula dengan latihan soal yang akan lebih memudahkan untuk proses pembelajarannya.&lt;/p&gt;</t>
        </is>
      </c>
      <c r="Y1863" s="262" t="n">
        <v>99000</v>
      </c>
      <c r="Z1863" s="226" t="n"/>
      <c r="AA1863" s="241">
        <f>Y2503*Z2503</f>
        <v/>
      </c>
      <c r="AB1863" s="237" t="inlineStr">
        <is>
          <t>412ac329-67b8-4a2b-aa35-1e63c23959bf</t>
        </is>
      </c>
    </row>
    <row r="1864" ht="15" customHeight="1" s="283">
      <c r="A1864" s="109" t="n">
        <v>2495</v>
      </c>
      <c r="B1864" s="222">
        <f>HYPERLINK("https://mocostore.moco.co.id/catalog/"&amp;AB2504,"Klik Disini")</f>
        <v/>
      </c>
      <c r="C1864" s="223" t="inlineStr">
        <is>
          <t>Proteksi SIstem Tenaga Listrik</t>
        </is>
      </c>
      <c r="D1864" s="223" t="n"/>
      <c r="E1864" s="223" t="inlineStr">
        <is>
          <t>Ir. Harnoko S., M.T. &amp; Ir. Sri Lestari, M.T.</t>
        </is>
      </c>
      <c r="F1864" s="223" t="inlineStr">
        <is>
          <t>978-623-01-3008-3</t>
        </is>
      </c>
      <c r="G1864" s="223" t="inlineStr">
        <is>
          <t>978-623-01-3009-0</t>
        </is>
      </c>
      <c r="H1864" s="223" t="inlineStr">
        <is>
          <t>Teknologi</t>
        </is>
      </c>
      <c r="I1864" s="258" t="inlineStr">
        <is>
          <t>Perguruan Tinggi</t>
        </is>
      </c>
      <c r="J1864" s="186" t="inlineStr">
        <is>
          <t>009.03</t>
        </is>
      </c>
      <c r="K1864" s="223" t="inlineStr">
        <is>
          <t>Edisi Ke-1</t>
        </is>
      </c>
      <c r="L1864" s="264" t="n"/>
      <c r="M1864" s="265" t="inlineStr">
        <is>
          <t>Tidak Tersedia</t>
        </is>
      </c>
      <c r="N1864" s="223" t="inlineStr">
        <is>
          <t>Indonesia</t>
        </is>
      </c>
      <c r="O1864" s="223" t="inlineStr">
        <is>
          <t>Bukan fiksi</t>
        </is>
      </c>
      <c r="P1864" s="260" t="n">
        <v>2022</v>
      </c>
      <c r="Q1864" s="260" t="n">
        <v>2023</v>
      </c>
      <c r="R1864" s="223" t="inlineStr">
        <is>
          <t>Penerbit Andi</t>
        </is>
      </c>
      <c r="S1864" s="223" t="inlineStr">
        <is>
          <t>Andi Offset CV</t>
        </is>
      </c>
      <c r="T1864" s="223" t="inlineStr">
        <is>
          <t>Lokal</t>
        </is>
      </c>
      <c r="U1864" s="261" t="n">
        <v>242</v>
      </c>
      <c r="V1864" s="86" t="inlineStr">
        <is>
          <t>pdf</t>
        </is>
      </c>
      <c r="W1864" s="223" t="inlineStr">
        <is>
          <t>5.8 MB</t>
        </is>
      </c>
      <c r="X1864" s="225" t="inlineStr">
        <is>
          <t>&lt;p&gt;Perkembangan sistem tenaga listrik semakin pesat. Pembangkit-pembangkit berdaya besar sudah dan akan dibangun untuk memenuhi kebutuhan tenaga listrik. Pembangkit-pembangkit tersebar (distributed generation), baik dengan energi terbarukan maupun tidak-terbarukan juga banyak dibangun. Hal tersebut membuat arus hubung-singkat menjadi semakin besar sehingga diperlukan sistem dan peralatan proteksi yang baik dan tepat. Rele-rele proteksi diperlukan untuk mengatasi setiap gangguan yang terjadi di sistem tenaga listrik, dari pembangkit sampai ke beban/konsumen.&lt;br /&gt;
 Hubung-singkat di sistem disribusi primer diproteksi dengan rele arus lebih (OCR), PBO, SSO, dan sekering. Gangguan hubung-singkat di sistem distribusi primer saluran udara banyak yang bersifat sementara. Hal ini diatasi oleh PBO sesuai dengan setelan operasi cepat dan operasi lambatnya bila arus hubung-singkat melampaui setelan arus PBO. Gangguan hubung-singkat di dekat GI diatasi oleh OCR yang akan membuka PMT yang sesuai. Gangguan hubung-singkat di saluran transmisi diatasi oleh rele&amp;shy;rele jarak dan rele arus-lebih terarahkan sebagai rele cadangan. Sela in itu juga digunakan rele diferensial untuk proteksi saluran transmisi. Gangguan-gangguan di generator diatasi oleh berbagai jenis rele karena merupakan sumber tenaga listrik, antara lain rele diferensial, rele daya balik, rele kecepatan-lebih, rele tegangan-lebih, rele hilang-medan, dan rele lepas-sinkron. Gangguan-gangguan di transformator diatasi antara lain oleh rele diferensial, OCR, dan rele Buchholz. Proteksi untuk rele (busbar) menggunakan rele diferensial dan OCR. Motor-motor listrik di industri berdaya besar juga diproteksi dengan rele diferensial, selain dengan OCR. Si stem interkoneksi tenaga listrik sangat penting untuk kontinuitas penyaluran tenaga listrik ke beban sehingga peralatan-peralatan proteksi yang ada harus berkoordinasi dengan baik. Koordinasi proteksi sangat penting untuk diuraikan sehingga terlihat betapa rumitnya meng&amp;shy;koordinasikan rele-rele proteksi.&lt;br /&gt;
 Gangguan surja petir merupakan gangguan tegangan-lebih yang berasal dari luar. Proteksi terhadap petir yang menyambar kawat fase saluran transmisi jalur udara diatasi oleh a rester. Samba ran petir yang mengenai kawat-tanah-udara {OHGW) disalurkan ke tanah melalui menara transmisi menuju ke elektrode tanah. Sistem IGW juga digunakan di daerah yang banyak petir untuk menghindari kemungkinan sambaran-balik. Nilai resistans pentanahan harus dibuat sekecil-kecilnya untuk mempercepat penyaluran petir ke tanah. Cara memperkecil nilai resistans pentanahan antara lain menggunakan bentonit, memparalel elektrode tanah, memperdalam penanaman elektrode tanah dan gabungannya.&lt;/p&gt;</t>
        </is>
      </c>
      <c r="Y1864" s="262" t="n">
        <v>99000</v>
      </c>
      <c r="Z1864" s="226" t="n"/>
      <c r="AA1864" s="241">
        <f>Y2504*Z2504</f>
        <v/>
      </c>
      <c r="AB1864" s="237" t="inlineStr">
        <is>
          <t>e3dfdb82-b448-42cf-9e49-7a1fd33a0ae2</t>
        </is>
      </c>
    </row>
    <row r="1865" ht="15" customHeight="1" s="283">
      <c r="A1865" s="109" t="n">
        <v>2496</v>
      </c>
      <c r="B1865" s="222">
        <f>HYPERLINK("https://mocostore.moco.co.id/catalog/"&amp;AB2505,"Klik Disini")</f>
        <v/>
      </c>
      <c r="C1865" s="223" t="inlineStr">
        <is>
          <t>Panduan Lengkap Kanker Serviks</t>
        </is>
      </c>
      <c r="D1865" s="223" t="n"/>
      <c r="E1865" s="223" t="inlineStr">
        <is>
          <t>dr. Iskandar Junaidi; Frisca Melissa, M.Psi.</t>
        </is>
      </c>
      <c r="F1865" s="223" t="inlineStr">
        <is>
          <t>978-623-7239-54-3</t>
        </is>
      </c>
      <c r="G1865" s="223" t="inlineStr">
        <is>
          <t>978-623-7239-55-0</t>
        </is>
      </c>
      <c r="H1865" s="223" t="inlineStr">
        <is>
          <t>Kesehatan</t>
        </is>
      </c>
      <c r="I1865" s="258" t="inlineStr">
        <is>
          <t>Perguruan Tinggi</t>
        </is>
      </c>
      <c r="J1865" s="186" t="inlineStr">
        <is>
          <t>009.24</t>
        </is>
      </c>
      <c r="K1865" s="223" t="inlineStr">
        <is>
          <t>Tidak Tersedia</t>
        </is>
      </c>
      <c r="L1865" s="264" t="n"/>
      <c r="M1865" s="265" t="inlineStr">
        <is>
          <t>Tidak Tersedia</t>
        </is>
      </c>
      <c r="N1865" s="223" t="inlineStr">
        <is>
          <t>Indonesia</t>
        </is>
      </c>
      <c r="O1865" s="223" t="inlineStr">
        <is>
          <t>Bukan fiksi</t>
        </is>
      </c>
      <c r="P1865" s="260" t="n">
        <v>2020</v>
      </c>
      <c r="Q1865" s="260" t="n">
        <v>2023</v>
      </c>
      <c r="R1865" s="223" t="inlineStr">
        <is>
          <t>Rapha Publishing</t>
        </is>
      </c>
      <c r="S1865" s="223" t="inlineStr">
        <is>
          <t>Andi Offset CV</t>
        </is>
      </c>
      <c r="T1865" s="223" t="inlineStr">
        <is>
          <t>Lokal</t>
        </is>
      </c>
      <c r="U1865" s="261" t="n">
        <v>178</v>
      </c>
      <c r="V1865" s="86" t="inlineStr">
        <is>
          <t>pdf</t>
        </is>
      </c>
      <c r="W1865" s="223" t="inlineStr">
        <is>
          <t>18.5 MB</t>
        </is>
      </c>
      <c r="X1865" s="225" t="inlineStr">
        <is>
          <t>&lt;p&gt;Virus Human Papilloma Virus (HPV) penyebab utama kanker serviks (Leher rahim) dan kutil kelamin (genital wart). HPV mempunyai banyak tipe, yaitu HPV tipe 16 dan 18 (onkogenik) penyebab kanker serviks, sedangkan tipe 6 dan 11 penyebab kutil kelamin pada wanita dan pria.&lt;br /&gt;
 Kanker serviks muncul perlahan, sejak terinfeksi berkembang butuh waktu 10-20 tahun, itu sebabnya umumnya muncul pada wanita usia 30 tahun ke atas. Kanker serviks pada saat awal hampir tidak ada gejala, sangat minim dan sering tidak disadari, karenanya sulit dideteksi hingga mendadak saat timbul gejala telah masuk stadium lanjut. Angka harapan hidup lima tahun jika kanker ini diketahui dan diobati pada stadium I adalah 85 persen, pada stadium II adalah 50-60 persen, pada stadium Ill 30 persen, dan pada stadium IV (stadium lanjut) hanya 5 persen. Yang terbaik jika diketahui sejak dini pada stadium O (prakanker) dapat sembuh 100 persen.&lt;br /&gt;
 Kanker Serviks dapat dicegah dengan gaya hidup sehat, tidak merokok, melakukan vaksinasi vaksin HPV, dan suplai sel tubuh dengan Hidrogen aktif.&lt;br /&gt;
 Hidrogen aktif merupakan suatu medical gas, memiliki fungsi sebagai antioksidan selektif, anti radang, menormalkan fungsi sel dan membantu regenerasi sel sehat (Sel signalling, Gen Expression), mencegah sel rusak dan jadi ganas.&lt;br /&gt;
 Dalam buku ini juga terdapat informasi lengkap berbagai obat dan terapi kanker serviks terkini, beragam teknik operasi, dan penjelasan bagaimana pikiran positif dapat memerintah gen DNA berfungsi secara baik dan membuat sel tubuh sehat&lt;br /&gt;
 Buku ini akan menjawab semua pertanyaan seputar kanker serviks dan upaya-upaya yang dapat dilakukan secara lengkap dari A-Z.&lt;/p&gt;</t>
        </is>
      </c>
      <c r="Y1865" s="262" t="n">
        <v>89000</v>
      </c>
      <c r="Z1865" s="226" t="n"/>
      <c r="AA1865" s="241">
        <f>Y2505*Z2505</f>
        <v/>
      </c>
      <c r="AB1865" s="237" t="inlineStr">
        <is>
          <t>11c112ab-be98-4138-876a-ef144333ec3a</t>
        </is>
      </c>
    </row>
    <row r="1866" ht="15" customHeight="1" s="283">
      <c r="A1866" s="109" t="n">
        <v>2499</v>
      </c>
      <c r="B1866" s="222">
        <f>HYPERLINK("https://mocostore.moco.co.id/catalog/"&amp;AB2508,"Klik Disini")</f>
        <v/>
      </c>
      <c r="C1866" s="223" t="inlineStr">
        <is>
          <t>Etika Dan Profesionalisme Guru Pendidikan Agama Kristen</t>
        </is>
      </c>
      <c r="D1866" s="223" t="n"/>
      <c r="E1866" s="223" t="inlineStr">
        <is>
          <t>Dr. Jonar T.H. Situmorang, M.A., M.Th</t>
        </is>
      </c>
      <c r="F1866" s="223" t="inlineStr">
        <is>
          <t>978-623-314-038-6</t>
        </is>
      </c>
      <c r="G1866" s="223" t="inlineStr">
        <is>
          <t>978-623-314-028-7</t>
        </is>
      </c>
      <c r="H1866" s="223" t="inlineStr">
        <is>
          <t>Agama Kristen</t>
        </is>
      </c>
      <c r="I1866" s="258" t="inlineStr">
        <is>
          <t>Perguruan Tinggi</t>
        </is>
      </c>
      <c r="J1866" s="186" t="inlineStr">
        <is>
          <t>009.16</t>
        </is>
      </c>
      <c r="K1866" s="223" t="inlineStr">
        <is>
          <t>Edisi Ke-1</t>
        </is>
      </c>
      <c r="L1866" s="223" t="n"/>
      <c r="M1866" s="259" t="inlineStr">
        <is>
          <t>Tidak Tersedia</t>
        </is>
      </c>
      <c r="N1866" s="223" t="inlineStr">
        <is>
          <t>Indonesia</t>
        </is>
      </c>
      <c r="O1866" s="223" t="inlineStr">
        <is>
          <t>Bukan fiksi</t>
        </is>
      </c>
      <c r="P1866" s="260" t="n">
        <v>2021</v>
      </c>
      <c r="Q1866" s="260" t="n">
        <v>2021</v>
      </c>
      <c r="R1866" s="223" t="inlineStr">
        <is>
          <t>PBMR Andi</t>
        </is>
      </c>
      <c r="S1866" s="223" t="inlineStr">
        <is>
          <t>Andi Offset CV</t>
        </is>
      </c>
      <c r="T1866" s="223" t="inlineStr">
        <is>
          <t>Lokal</t>
        </is>
      </c>
      <c r="U1866" s="261" t="n">
        <v>210</v>
      </c>
      <c r="V1866" s="86" t="inlineStr">
        <is>
          <t>pdf</t>
        </is>
      </c>
      <c r="W1866" s="223" t="inlineStr">
        <is>
          <t>6.9 MB</t>
        </is>
      </c>
      <c r="X1866" s="225" t="inlineStr">
        <is>
          <t>&lt;p&gt;Posisi atau jabatan sebagai seorang guru adalah kehormatan, sekaligus sorotan di masyarakat. Suatu kehormatan karena guru dianggap berjasa dalam memberantas kebodohan. Namun, guru terkadang juga tidak luput dari sorotan dan penilaian masyarakat, khususnya dari orangtua murid. Jika siswa dianggap nakal dan bodoh, masyarakat sering menganggap bahwa gurulah yang tidak dapat mendidik dengan baik, tidak kompeten, tidak berkualitas, dan masih banyak lagi tudingan negatif yang sering ditujukan kepada para guru.Belum lagi penyedia pekerjaan yang sering mengeluhkan para tenaga kerja yang kurang berkualitas, sehingga protes itu kembali lagi ditujukan kepada para pengajar, yang dianggap tidak mampu menghasilkan lulusan siap kerja. Dengan melihat tugas dan tanggung jawab yang besar itu, seorang guru perlu memerhatikan kode etik dan profesionalisme sebagai tenaga pengajar, termasuk bagi guru bidang Pendidikan Agama Kristen (PAK).Itulah sebabnya buku ini ditulis, supaya dapat melengkapi dan memotivasi para guru Pendidikan Agama Kristen (PAK) di Indonesia, sehingga kelak kita akan mendapati guru-guru yang menunjunjung tinggi kode etik dan profesionalisme, di manapun mereka mengajar dan mengabdikan diri. Selain itu, ada pula harapan untuk terselenggaranya proses belajar mengajar dengan baik, sehingga sekolah-sekolah dapat menghasilkan lulusan yang berkualitas, tangguh, bermartabat tinggi, memuliakan nama Tuhan, dan menjadi berkat bagi banyak orang.&lt;/p&gt;</t>
        </is>
      </c>
      <c r="Y1866" s="262" t="n">
        <v>64000</v>
      </c>
      <c r="Z1866" s="226" t="n"/>
      <c r="AA1866" s="241">
        <f>Y2508*Z2508</f>
        <v/>
      </c>
      <c r="AB1866" s="237" t="inlineStr">
        <is>
          <t>741ef375-9edc-46f2-a717-e8ff889b6763</t>
        </is>
      </c>
    </row>
    <row r="1867" ht="15" customHeight="1" s="283">
      <c r="A1867" s="109" t="n">
        <v>2504</v>
      </c>
      <c r="B1867" s="222">
        <f>HYPERLINK("https://mocostore.moco.co.id/catalog/"&amp;AB2513,"Klik Disini")</f>
        <v/>
      </c>
      <c r="C1867" s="223" t="inlineStr">
        <is>
          <t>Guru Penggerak, Mendorong Gerak Maju Pendidikan Nasional</t>
        </is>
      </c>
      <c r="D1867" s="223" t="n"/>
      <c r="E1867" s="223" t="inlineStr">
        <is>
          <t>Wijaya Kusumah &amp; Tuti Alawiyah</t>
        </is>
      </c>
      <c r="F1867" s="223" t="inlineStr">
        <is>
          <t>978-623-01-1787-9</t>
        </is>
      </c>
      <c r="G1867" s="223" t="inlineStr">
        <is>
          <t>978-623-01-1786-2</t>
        </is>
      </c>
      <c r="H1867" s="223" t="inlineStr">
        <is>
          <t>Referensi</t>
        </is>
      </c>
      <c r="I1867" s="258" t="inlineStr">
        <is>
          <t>Perguruan Tinggi</t>
        </is>
      </c>
      <c r="J1867" s="186" t="inlineStr">
        <is>
          <t>009.10</t>
        </is>
      </c>
      <c r="K1867" s="223" t="inlineStr">
        <is>
          <t>Edisi Ke-1</t>
        </is>
      </c>
      <c r="L1867" s="264" t="n"/>
      <c r="M1867" s="265" t="inlineStr">
        <is>
          <t>Tidak Tersedia</t>
        </is>
      </c>
      <c r="N1867" s="223" t="inlineStr">
        <is>
          <t>Indonesia</t>
        </is>
      </c>
      <c r="O1867" s="223" t="inlineStr">
        <is>
          <t>Bukan fiksi</t>
        </is>
      </c>
      <c r="P1867" s="260" t="n">
        <v>2021</v>
      </c>
      <c r="Q1867" s="260" t="n">
        <v>2021</v>
      </c>
      <c r="R1867" s="223" t="inlineStr">
        <is>
          <t>Penerbit Andi</t>
        </is>
      </c>
      <c r="S1867" s="223" t="inlineStr">
        <is>
          <t>Andi Offset CV</t>
        </is>
      </c>
      <c r="T1867" s="223" t="inlineStr">
        <is>
          <t>Lokal</t>
        </is>
      </c>
      <c r="U1867" s="261" t="n">
        <v>210</v>
      </c>
      <c r="V1867" s="86" t="inlineStr">
        <is>
          <t>pdf</t>
        </is>
      </c>
      <c r="W1867" s="223" t="inlineStr">
        <is>
          <t>7.2 MB</t>
        </is>
      </c>
      <c r="X1867" s="225" t="inlineStr">
        <is>
          <t>&lt;p&gt;Guru Penggerak menjadi sebuah istilah baru yang langsung populer setelah diumumkannya Pendidikan dan Pelatihan Guru Penggerak oleh Kementerian Pendidikan, Kebudayaan, Riset, dan Teknologi. Banyak guru yang berusaha untuk mengikuti seleksi guru penggerak di berbagai daerah. Mereka berharap terpilih dan lolos seleksi guru penggerak. Para guru penggerak diharapkan dapat mengaplikasikan pengetahuan dan keterampilan-keterampilan baru di sekolah dan komunitasnya.&lt;br /&gt;
 Buku ini membahas dengan tuntas mengenai apa itu guru penggerak. Mengapa guru-guru di tanah air diharapkan menjadi guru penggerak Indonesia, dan apa saja yang dipelajari dalam Diklat Calon Guru Penggerak selama 9 bulan.&lt;br /&gt;
 Wijaya Kusumah dan Tuti Alawiyah membahas dengan detail tentang guru penggerak dalam buku ini. Masing-masing penulis berusaha untuk membedah program guru penggerak dari sudut pandang yang berbeda, sehingga membuat buku ini menjadi sebuah bacaan yang tidak hanya lengkap namun juga tepat bagi bapak ibu guru di seluruh penjuru tanah air.&lt;br /&gt;
 Dengan adanya buku ini, semoga semakin banyak guru penggerak di Indonesia yang mampu mengajar dengan memahami pendidikan menurut filosofi Ki Hajar Dewantara dan menggerakkan orang lain untuk berkarya dengan profil pelajar Pancasila demi terwujudnya merdeka belajar dan pendidikan karakter bangsa yang terus dijaga.&lt;/p&gt;</t>
        </is>
      </c>
      <c r="Y1867" s="262" t="n">
        <v>59000</v>
      </c>
      <c r="Z1867" s="226" t="n"/>
      <c r="AA1867" s="241">
        <f>Y2513*Z2513</f>
        <v/>
      </c>
      <c r="AB1867" s="237" t="inlineStr">
        <is>
          <t>5d6142af-936d-445d-b878-82ae7928f36b</t>
        </is>
      </c>
    </row>
    <row r="1868" ht="15" customHeight="1" s="283">
      <c r="A1868" s="109" t="n">
        <v>2505</v>
      </c>
      <c r="B1868" s="222">
        <f>HYPERLINK("https://mocostore.moco.co.id/catalog/"&amp;AB2514,"Klik Disini")</f>
        <v/>
      </c>
      <c r="C1868" s="223" t="inlineStr">
        <is>
          <t>Jangan Berhenti Berharap Berjalan Bersama Tuhan Menang Melawan Kanker</t>
        </is>
      </c>
      <c r="D1868" s="223" t="n"/>
      <c r="E1868" s="223" t="inlineStr">
        <is>
          <t>Hanna Kristanto Esther Idayanti</t>
        </is>
      </c>
      <c r="F1868" s="223" t="inlineStr">
        <is>
          <t>978-623-314-066-9</t>
        </is>
      </c>
      <c r="G1868" s="223" t="inlineStr">
        <is>
          <t>978-623-314-067-6</t>
        </is>
      </c>
      <c r="H1868" s="223" t="inlineStr">
        <is>
          <t>Agama Kristen</t>
        </is>
      </c>
      <c r="I1868" s="258" t="inlineStr">
        <is>
          <t>Perguruan Tinggi</t>
        </is>
      </c>
      <c r="J1868" s="186" t="inlineStr">
        <is>
          <t>009.16</t>
        </is>
      </c>
      <c r="K1868" s="223" t="inlineStr">
        <is>
          <t>Edisi Ke-1</t>
        </is>
      </c>
      <c r="L1868" s="264" t="n"/>
      <c r="M1868" s="265" t="inlineStr">
        <is>
          <t>Tidak Tersedia</t>
        </is>
      </c>
      <c r="N1868" s="223" t="inlineStr">
        <is>
          <t>Indonesia</t>
        </is>
      </c>
      <c r="O1868" s="223" t="inlineStr">
        <is>
          <t>Bukan fiksi</t>
        </is>
      </c>
      <c r="P1868" s="260" t="n">
        <v>2021</v>
      </c>
      <c r="Q1868" s="260" t="n">
        <v>2021</v>
      </c>
      <c r="R1868" s="223" t="inlineStr">
        <is>
          <t>PBMR Andi</t>
        </is>
      </c>
      <c r="S1868" s="223" t="inlineStr">
        <is>
          <t>Andi Offset CV</t>
        </is>
      </c>
      <c r="T1868" s="223" t="inlineStr">
        <is>
          <t>Lokal</t>
        </is>
      </c>
      <c r="U1868" s="261" t="n">
        <v>210</v>
      </c>
      <c r="V1868" s="86" t="inlineStr">
        <is>
          <t>pdf</t>
        </is>
      </c>
      <c r="W1868" s="223" t="inlineStr">
        <is>
          <t>15.9 MB</t>
        </is>
      </c>
      <c r="X1868" s="225" t="inlineStr">
        <is>
          <t>&lt;p&gt;Hidup kita tidak berakhir&lt;br /&gt;
 ketika vonis diberikan. Masih ada kesempatan dan, kesembuhan&lt;br /&gt;
 bisa terjadi. Masih ada makna dan keindahan dalam hidup&lt;br /&gt;
 walaupun terkena kanker.&lt;br /&gt;
 (Hanna Kristanto)&lt;br /&gt;
 &lt;br /&gt;
 &lt;br /&gt;
 &amp;acirc;&amp;euro;&amp;oelig;Kanker&amp;acirc;&amp;euro;Â adalah kata yang sangat ditakuti oleh banyak orang. Perjuangan melawan kanker memang tidak mudah, tetapi sebenarnya bukan penyakit itu yang merebut kehidupan seseorang, melainkan ketakutan akan penyakit itu dan ketakutan akan kematian. Walaupun tidak setiap penyakit sama, penulis memperhatikan bahwa daya juang seseorang, iman, dan dukungan dari keluarga menjadi faktor yang sangat penting untuk kesembuhan pasien kanker.&lt;br /&gt;
 Melalui buku ini, penulis ingin mendukung dan menyemangati setiap orang yang terkena kanker. Selain itu, buku ini juga menceritakan dengan jujur, bukan hanya hal-hal yang tampak indah, melainkan juga perjuangan secara mental, emosional, dan iman. Namun, dalam segala sesuatu, kita adalah orang-orang yang menang dalam Kristus Yesus (Rm. 8: 37). Ketika kita melihat dengan&lt;br /&gt;
 sungguh, kita akan melihat kebaikan-kebaikan Tuhan dalam perjalanan kita melawan kanker.&lt;br /&gt;
 &lt;br /&gt;
 Tantangan memang besar, tetapi Tuhan lebih besar dari semuanya.&lt;/p&gt;</t>
        </is>
      </c>
      <c r="Y1868" s="262" t="n">
        <v>65000</v>
      </c>
      <c r="Z1868" s="226" t="n"/>
      <c r="AA1868" s="241">
        <f>Y2514*Z2514</f>
        <v/>
      </c>
      <c r="AB1868" s="237" t="inlineStr">
        <is>
          <t>10f510f0-c508-4cbe-a548-54698a284948</t>
        </is>
      </c>
    </row>
    <row r="1869" ht="15" customHeight="1" s="283">
      <c r="A1869" s="109" t="n">
        <v>2508</v>
      </c>
      <c r="B1869" s="222">
        <f>HYPERLINK("https://mocostore.moco.co.id/catalog/"&amp;AB2517,"Klik Disini")</f>
        <v/>
      </c>
      <c r="C1869" s="223" t="inlineStr">
        <is>
          <t>Kingdom Theology</t>
        </is>
      </c>
      <c r="D1869" s="223" t="n"/>
      <c r="E1869" s="223" t="inlineStr">
        <is>
          <t>Jonathan Pattiasina &amp; Heintje B. Kobstan</t>
        </is>
      </c>
      <c r="F1869" s="223" t="inlineStr">
        <is>
          <t>978-623-314-035-5</t>
        </is>
      </c>
      <c r="G1869" s="223" t="inlineStr">
        <is>
          <t>978-623-314-036-2</t>
        </is>
      </c>
      <c r="H1869" s="223" t="inlineStr">
        <is>
          <t>Agama Kristen</t>
        </is>
      </c>
      <c r="I1869" s="258" t="inlineStr">
        <is>
          <t>Perguruan Tinggi</t>
        </is>
      </c>
      <c r="J1869" s="186" t="inlineStr">
        <is>
          <t>009.16</t>
        </is>
      </c>
      <c r="K1869" s="223" t="inlineStr">
        <is>
          <t>Edisi Ke-1</t>
        </is>
      </c>
      <c r="L1869" s="264" t="n"/>
      <c r="M1869" s="265" t="inlineStr">
        <is>
          <t>Tidak Tersedia</t>
        </is>
      </c>
      <c r="N1869" s="223" t="inlineStr">
        <is>
          <t>Indonesia</t>
        </is>
      </c>
      <c r="O1869" s="223" t="inlineStr">
        <is>
          <t>Bukan fiksi</t>
        </is>
      </c>
      <c r="P1869" s="260" t="n">
        <v>2021</v>
      </c>
      <c r="Q1869" s="260" t="n">
        <v>2021</v>
      </c>
      <c r="R1869" s="223" t="inlineStr">
        <is>
          <t>PBMR Andi</t>
        </is>
      </c>
      <c r="S1869" s="223" t="inlineStr">
        <is>
          <t>Andi Offset CV</t>
        </is>
      </c>
      <c r="T1869" s="223" t="inlineStr">
        <is>
          <t>Lokal</t>
        </is>
      </c>
      <c r="U1869" s="261" t="n">
        <v>194</v>
      </c>
      <c r="V1869" s="86" t="inlineStr">
        <is>
          <t>pdf</t>
        </is>
      </c>
      <c r="W1869" s="223" t="inlineStr">
        <is>
          <t>2.1 MB</t>
        </is>
      </c>
      <c r="X1869" s="225" t="inlineStr">
        <is>
          <t>&lt;p&gt;Buku ini tidak ditujukan untuk mendebat pandangan-pandangan yang sudah ada tentang kerajaan Allah, tetapi untuk melengkapinya. Mungkin ada kutipan-kutipan dari pandangan yang sudah ada, tetapi mungkin ada juga hal-hal yang baru. Dalam ranah teologis pun terhadap kesinambungan yang jelas tentang keberadaan kearajaan Allah di bumi ini meskipun terdapat perbedaan dalam cara menafsir. Jadi, hal ini bukan untuk diperdebatkan mana yang benar atau yang mana yang salah, melainkan bagaimana agar umat Tuhan memahami bahwa Kerajaan Allah dimanifestasikan di dunia ini secara nyata.&lt;/p&gt;</t>
        </is>
      </c>
      <c r="Y1869" s="262" t="n">
        <v>65000</v>
      </c>
      <c r="Z1869" s="226" t="n"/>
      <c r="AA1869" s="241">
        <f>Y2517*Z2517</f>
        <v/>
      </c>
      <c r="AB1869" s="237" t="inlineStr">
        <is>
          <t>4bc5e7a2-d7c9-47e6-8456-6e14e5020d82</t>
        </is>
      </c>
    </row>
    <row r="1870" ht="15" customHeight="1" s="283">
      <c r="A1870" s="109" t="n">
        <v>2509</v>
      </c>
      <c r="B1870" s="222">
        <f>HYPERLINK("https://mocostore.moco.co.id/catalog/"&amp;AB2518,"Klik Disini")</f>
        <v/>
      </c>
      <c r="C1870" s="223" t="inlineStr">
        <is>
          <t>Konsep dan Penerapan IP Versi 6 dalam Membangun Jaringan Komputer</t>
        </is>
      </c>
      <c r="D1870" s="223" t="n"/>
      <c r="E1870" s="223" t="inlineStr">
        <is>
          <t>Mulyadi</t>
        </is>
      </c>
      <c r="F1870" s="223" t="inlineStr">
        <is>
          <t>978-623-01-3081-6</t>
        </is>
      </c>
      <c r="G1870" s="223" t="inlineStr">
        <is>
          <t>978-623-01-3080-9</t>
        </is>
      </c>
      <c r="H1870" s="223" t="inlineStr">
        <is>
          <t>Komputer &amp; Internet</t>
        </is>
      </c>
      <c r="I1870" s="258" t="inlineStr">
        <is>
          <t>Perguruan Tinggi</t>
        </is>
      </c>
      <c r="J1870" s="186" t="inlineStr">
        <is>
          <t>009.05</t>
        </is>
      </c>
      <c r="K1870" s="223" t="inlineStr">
        <is>
          <t>Edisi Ke-1</t>
        </is>
      </c>
      <c r="L1870" s="264" t="n"/>
      <c r="M1870" s="265" t="inlineStr">
        <is>
          <t>Tidak Tersedia</t>
        </is>
      </c>
      <c r="N1870" s="223" t="inlineStr">
        <is>
          <t>Indonesia</t>
        </is>
      </c>
      <c r="O1870" s="223" t="inlineStr">
        <is>
          <t>Bukan fiksi</t>
        </is>
      </c>
      <c r="P1870" s="260" t="n">
        <v>2022</v>
      </c>
      <c r="Q1870" s="260" t="n">
        <v>2022</v>
      </c>
      <c r="R1870" s="223" t="inlineStr">
        <is>
          <t>Penerbit Andi</t>
        </is>
      </c>
      <c r="S1870" s="223" t="inlineStr">
        <is>
          <t>Andi Offset CV</t>
        </is>
      </c>
      <c r="T1870" s="223" t="inlineStr">
        <is>
          <t>Lokal</t>
        </is>
      </c>
      <c r="U1870" s="261" t="n">
        <v>178</v>
      </c>
      <c r="V1870" s="86" t="inlineStr">
        <is>
          <t>pdf</t>
        </is>
      </c>
      <c r="W1870" s="223" t="inlineStr">
        <is>
          <t>7.1 MB</t>
        </is>
      </c>
      <c r="X1870" s="225" t="inlineStr">
        <is>
          <t>&lt;p&gt;Buku ini merupakan salah satu referensi yang sangat dibutuhkan bagi semua&lt;br /&gt;
 orang yang ingin mempelajari dan menerapkan IPv6 daiam membangun jaringan komputer, terutama mahasiswa, dosen/pengajar/guru/instruktur komputer, praktisi jaringan komputer, dan siswa SMK yang mengambil jurusan komputer, khususnya Jurusan Teknik Komputer &amp;amp; Jaringan (TKJ).&lt;br /&gt;
 Kenyataan yang dihadapi dunia sekarang ini adalah menipisnya persediaan alamat IPv4 yang dapat dialokasikan pada pengguna jaringan. Teknologi IPv6 adalah protocol next generation internet. IPv6 didesain sedemikian rupa&lt;br /&gt;
 untuk jauh melampaui kemampuan IPv4 yang umum digunakan sekarang ini.&lt;br /&gt;
 Fitur-fitur dari aplikasi internet masa depan dimungkinkan lewat penerapan teknologi Ipv6. Banyak sekali kelebihan-kelebihan yang dimiliki IPv6&lt;br /&gt;
 dibandingkan IPv4. Maka dari itu, buku ini memuat teori dan penerapan dengan pendekatan studi kasus.&lt;/p&gt;</t>
        </is>
      </c>
      <c r="Y1870" s="262" t="n">
        <v>64000</v>
      </c>
      <c r="Z1870" s="226" t="n"/>
      <c r="AA1870" s="241">
        <f>Y2518*Z2518</f>
        <v/>
      </c>
      <c r="AB1870" s="237" t="inlineStr">
        <is>
          <t>de29c51e-6e99-4475-8354-4d4e1ee01e73</t>
        </is>
      </c>
    </row>
    <row r="1871" ht="15" customHeight="1" s="283">
      <c r="A1871" s="109" t="n">
        <v>2510</v>
      </c>
      <c r="B1871" s="222">
        <f>HYPERLINK("https://mocostore.moco.co.id/catalog/"&amp;AB2519,"Klik Disini")</f>
        <v/>
      </c>
      <c r="C1871" s="223" t="inlineStr">
        <is>
          <t>Pengantar Kewirausahaan</t>
        </is>
      </c>
      <c r="D1871" s="223" t="inlineStr">
        <is>
          <t>Mengenal, Memahami, dan Mencintai Dunia Bisnis</t>
        </is>
      </c>
      <c r="E1871" s="223" t="inlineStr">
        <is>
          <t>Dr. Nur Inayah, M.Si., Dr. Achmad Tjachja Nugraha, M.P., &amp; Mohamad Irvan Septiar Musti</t>
        </is>
      </c>
      <c r="F1871" s="223" t="n"/>
      <c r="G1871" s="223" t="inlineStr">
        <is>
          <t>978-623-01-1078-8</t>
        </is>
      </c>
      <c r="H1871" s="223" t="inlineStr">
        <is>
          <t>Kewirausahaan</t>
        </is>
      </c>
      <c r="I1871" s="258" t="inlineStr">
        <is>
          <t>Perguruan Tinggi</t>
        </is>
      </c>
      <c r="J1871" s="186" t="inlineStr">
        <is>
          <t>009.25</t>
        </is>
      </c>
      <c r="K1871" s="223" t="inlineStr">
        <is>
          <t>Edisi Ke-1</t>
        </is>
      </c>
      <c r="L1871" s="264" t="n"/>
      <c r="M1871" s="265" t="inlineStr">
        <is>
          <t>Tidak Tersedia</t>
        </is>
      </c>
      <c r="N1871" s="223" t="inlineStr">
        <is>
          <t>Indonesia</t>
        </is>
      </c>
      <c r="O1871" s="223" t="inlineStr">
        <is>
          <t>Bukan fiksi</t>
        </is>
      </c>
      <c r="P1871" s="260" t="inlineStr">
        <is>
          <t>Tidak Tersedia</t>
        </is>
      </c>
      <c r="Q1871" s="260" t="n">
        <v>2021</v>
      </c>
      <c r="R1871" s="223" t="inlineStr">
        <is>
          <t>Penerbit Andi</t>
        </is>
      </c>
      <c r="S1871" s="223" t="inlineStr">
        <is>
          <t>Andi Offset CV</t>
        </is>
      </c>
      <c r="T1871" s="223" t="inlineStr">
        <is>
          <t>Lokal</t>
        </is>
      </c>
      <c r="U1871" s="261" t="n">
        <v>194</v>
      </c>
      <c r="V1871" s="86" t="inlineStr">
        <is>
          <t>pdf</t>
        </is>
      </c>
      <c r="W1871" s="223" t="inlineStr">
        <is>
          <t>6.6 MB</t>
        </is>
      </c>
      <c r="X1871" s="225" t="inlineStr">
        <is>
          <t>&lt;p&gt;Mahasiswa merupakan agent of change yang memiliki peranan besar di dalam melakukan perubahan bangsa dan negara. Mahasiswa adalah kaum terdidik yang diharapkan dapat membawa dan mewujudkan cita-cita bangsa. Oleh karenanya, pentinga bagi mahasiswa untuk mengenali jalan keluar atas permasalahan dan tantangan yang dihadapi bangsa ini. Mahasiswa dan wirausaha seharusnya menjadi relasi hubungan yang tidak dapat dipisahkan pada saat ini. Sikap kreatif, inovatif, dan tangguh yang dimiliki mahasiswa diharapkan mampu menjadi modal besar untuk memulai suatu bisnis. Buku ini diawali dengan pembahasan intrapreneurship serta technopreneur dan inspirasi yang bertujuan untuk memberikan suatu masukan kepada pembaca bahwa pemuda adalah pelaku bisnis yang potensial. Dua bab awal pada buku ini juga menjelaskan mengenai kisah inspiratif yang diharapkan dapat menggugah pandangan mahasiswa tentang suatu bisnis. Selanjutnya, juga akan dijelaskan mengenai tata kelola organisasi, motivasi dan berbisnis, kepemilikan bisnis, etika bisnis, kecerdasarn berwirausaha, modal dan pengelolaan keuangan, analisis lingkungan bisnis, analisis pesaing, pemasaran dan waralaba, hingga monitoring dan evaluasi. Buku ini diharapkan dapat meembantu mahasiswa dalam memulai suatu bisnis sehingga dapat menjadi pelaku bisnis beretika, kreatif, inovatif, tangguh, dan cerdas, sehingga dapat menjadi solusi atas permasalhan dan tantangan yang ada di bangsa dan negara.&lt;/p&gt;</t>
        </is>
      </c>
      <c r="Y1871" s="262" t="n">
        <v>56000</v>
      </c>
      <c r="Z1871" s="226" t="n"/>
      <c r="AA1871" s="241">
        <f>Y2519*Z2519</f>
        <v/>
      </c>
      <c r="AB1871" s="237" t="inlineStr">
        <is>
          <t>8b560863-f2ad-4c9e-a2cb-14148a68b162</t>
        </is>
      </c>
    </row>
    <row r="1872" ht="15" customHeight="1" s="283">
      <c r="A1872" s="109" t="n">
        <v>2513</v>
      </c>
      <c r="B1872" s="222">
        <f>HYPERLINK("https://mocostore.moco.co.id/catalog/"&amp;AB2522,"Klik Disini")</f>
        <v/>
      </c>
      <c r="C1872" s="223" t="inlineStr">
        <is>
          <t>Sehat Dan Bugar Di Usia Emas, Ragam Olahraga Di Usia 50-an</t>
        </is>
      </c>
      <c r="D1872" s="223" t="n"/>
      <c r="E1872" s="223" t="inlineStr">
        <is>
          <t>Samekto Budi Pramono</t>
        </is>
      </c>
      <c r="F1872" s="223" t="inlineStr">
        <is>
          <t>978-623-6822-19-7</t>
        </is>
      </c>
      <c r="G1872" s="223" t="inlineStr">
        <is>
          <t>978-623-6822-18-0</t>
        </is>
      </c>
      <c r="H1872" s="223" t="inlineStr">
        <is>
          <t>Kesehatan</t>
        </is>
      </c>
      <c r="I1872" s="258" t="inlineStr">
        <is>
          <t>Perguruan Tinggi</t>
        </is>
      </c>
      <c r="J1872" s="186" t="inlineStr">
        <is>
          <t>009.24</t>
        </is>
      </c>
      <c r="K1872" s="223" t="inlineStr">
        <is>
          <t>Edisi Ke-1</t>
        </is>
      </c>
      <c r="L1872" s="264" t="n"/>
      <c r="M1872" s="265" t="inlineStr">
        <is>
          <t>Tidak Tersedia</t>
        </is>
      </c>
      <c r="N1872" s="223" t="inlineStr">
        <is>
          <t>Indonesia</t>
        </is>
      </c>
      <c r="O1872" s="223" t="inlineStr">
        <is>
          <t>Bukan fiksi</t>
        </is>
      </c>
      <c r="P1872" s="260" t="n">
        <v>2021</v>
      </c>
      <c r="Q1872" s="260" t="n">
        <v>2023</v>
      </c>
      <c r="R1872" s="223" t="inlineStr">
        <is>
          <t>Rapha Publishing</t>
        </is>
      </c>
      <c r="S1872" s="223" t="inlineStr">
        <is>
          <t>Andi Offset CV</t>
        </is>
      </c>
      <c r="T1872" s="223" t="inlineStr">
        <is>
          <t>Lokal</t>
        </is>
      </c>
      <c r="U1872" s="261" t="n">
        <v>194</v>
      </c>
      <c r="V1872" s="86" t="inlineStr">
        <is>
          <t>pdf</t>
        </is>
      </c>
      <c r="W1872" s="223" t="inlineStr">
        <is>
          <t>10.4 MB</t>
        </is>
      </c>
      <c r="X1872" s="225" t="inlineStr">
        <is>
          <t>&lt;p&gt;Umur rata-rata orang Indonesia sekitar 60 tahun serasa singkat, sekaligus menjadi sinyal akan fakta bahwa usia sekitar 50-an merupakan titik usia kritis. Penulis berpikir, belajar, dan melakukan penelitian pribadi untuk mengajak para pembaca memahami fitness untuk usia 50-an sebagai salah satu cara untuk memperbaiki keadaan. Bukan melawan kodrat, namun justru untuk memperbaiki kodrat.&lt;br /&gt;
 Buku ini membahas tentang latihan fisik yang ringan dan mudah dilakukan pada awalnya yang berfungsi untuk memperbaiki peredaran darah, pernapasan, jantung, penyebaran nutrisi, dan fungsi organ lain; dengan tampaknya gejala tubuh terasa sehat dan bugar, otot kencang dan kekar, serta memudarnya kerutan-kerutan pada kulit.&lt;br /&gt;
 Gejala susulan yang akan muncul adalah perbaikan fungsi otak yang merangsang meningkatnya kebutuhan berpikir dan membaca. Selanjutnya dibahas tentang fitness otak serta artikel-artikel pengetahuan realistis untuk memilah dan memilih cara berpikir dan bertindak yang tepat dan unggul.&lt;br /&gt;
 Pembahasan fitness secara menyeluruh membuat buku ini menjadi pedoman latihan gerak dan berpikir yang tepat guna mencapai kesehatan tubuh secara menyeluruh, baik jasmani maupun rohani/jiwa (pikiran). Buku ini tidak hanya untuk pembaca usia 50-an, namun penting bagi pembaca berusia muda yang yakin akan mencapai usia 50 tahun.&lt;/p&gt;</t>
        </is>
      </c>
      <c r="Y1872" s="262" t="n">
        <v>99000</v>
      </c>
      <c r="Z1872" s="226" t="n"/>
      <c r="AA1872" s="241">
        <f>Y2522*Z2522</f>
        <v/>
      </c>
      <c r="AB1872" s="237" t="inlineStr">
        <is>
          <t>59ad6ab3-81c1-44f5-8868-6c254a270961</t>
        </is>
      </c>
    </row>
    <row r="1873" ht="15" customHeight="1" s="283">
      <c r="A1873" s="109" t="n">
        <v>2514</v>
      </c>
      <c r="B1873" s="222">
        <f>HYPERLINK("https://mocostore.moco.co.id/catalog/"&amp;AB2523,"Klik Disini")</f>
        <v/>
      </c>
      <c r="C1873" s="223" t="inlineStr">
        <is>
          <t>Anda Bertanya Saya Menjawab</t>
        </is>
      </c>
      <c r="D1873" s="223" t="n"/>
      <c r="E1873" s="223" t="inlineStr">
        <is>
          <t>Tony Tedjo</t>
        </is>
      </c>
      <c r="F1873" s="223" t="inlineStr">
        <is>
          <t>978-979-29-3797-8</t>
        </is>
      </c>
      <c r="G1873" s="223" t="inlineStr">
        <is>
          <t>978-979-29-8240-4</t>
        </is>
      </c>
      <c r="H1873" s="223" t="inlineStr">
        <is>
          <t>Agama Kristen</t>
        </is>
      </c>
      <c r="I1873" s="258" t="inlineStr">
        <is>
          <t>Perguruan Tinggi</t>
        </is>
      </c>
      <c r="J1873" s="186" t="inlineStr">
        <is>
          <t>009.16</t>
        </is>
      </c>
      <c r="K1873" s="223" t="inlineStr">
        <is>
          <t>Tidak Tersedia</t>
        </is>
      </c>
      <c r="L1873" s="223" t="n"/>
      <c r="M1873" s="259" t="inlineStr">
        <is>
          <t>Tidak Tersedia</t>
        </is>
      </c>
      <c r="N1873" s="223" t="inlineStr">
        <is>
          <t>Indonesia</t>
        </is>
      </c>
      <c r="O1873" s="223" t="inlineStr">
        <is>
          <t>Tidak diketahui</t>
        </is>
      </c>
      <c r="P1873" s="260" t="n">
        <v>2014</v>
      </c>
      <c r="Q1873" s="260" t="n">
        <v>2018</v>
      </c>
      <c r="R1873" s="223" t="inlineStr">
        <is>
          <t>Penerbit Andi</t>
        </is>
      </c>
      <c r="S1873" s="223" t="inlineStr">
        <is>
          <t>Andi Offset CV</t>
        </is>
      </c>
      <c r="T1873" s="223" t="inlineStr">
        <is>
          <t>Lokal</t>
        </is>
      </c>
      <c r="U1873" s="261" t="n">
        <v>162</v>
      </c>
      <c r="V1873" s="86" t="inlineStr">
        <is>
          <t>pdf</t>
        </is>
      </c>
      <c r="W1873" s="223" t="inlineStr">
        <is>
          <t>1.3 MB</t>
        </is>
      </c>
      <c r="X1873" s="225" t="inlineStr">
        <is>
          <t>&lt;p&gt;Buku ini ditulis untuk menjawab beberapa perrtanyaan dari jemaat Tuhan yang sering bingung ketika ada orang lain yang bertanya tentang beberapa pokok iman Kristen. Ditambah lagi dengan bermunculannya pengajaran-pengajaran aneh yang semakin membuat resah jemaat Tuhan. Diharapkan, buku ini mampu menjawab beberapa pertanyaan yang selama ini tersimpan dalam benaknya. Selain itu, buku ini juga bisa dijadikan sebagai bahan untuk memberikan pembelaan iman Kristen (berapologet) dan mempertanggungjawabkan iman yang dipercayainya di dalam Yesus Kristus.&lt;br /&gt;
 Beberapa hal yang dibahasa dalam buku ini antara lain:&lt;br /&gt;
 &amp;ldquo;Mengapa orang Kristen menyebut Allahnya dengan sebutan Bapa?&amp;rdquo;, &amp;ldquo;Apa perbedaan Yesus dengan kita?&amp;rdquo;, &amp;ldquo;Apakah setan benar-benar ada, atau hanya ilusi saja?&amp;rdquo;, &amp;ldquo;Apakah malaikat sama seperti manusia?&amp;rdquo;, &amp;ldquo;Apakah yang dinamakan Apokrifa dan Pseudeopigrapha itu?&amp;rdquo;, &amp;ldquo;Bagaimana mengenali suatu pengajaran itu sesat atau tidak?&amp;rdquo;, &amp;ldquo;Apa yang dimakksud gereja dengan tipe Episkopal, Presbiterian, dan Kongregasional itu?&amp;rdquo;, &amp;ldquo;Bolehkah orang Kristen berdoa di depan peti jenasah?&amp;rdquo;, dan lain-lain.&lt;/p&gt;</t>
        </is>
      </c>
      <c r="Y1873" s="262" t="n">
        <v>47000</v>
      </c>
      <c r="Z1873" s="226" t="n"/>
      <c r="AA1873" s="241">
        <f>Y2523*Z2523</f>
        <v/>
      </c>
      <c r="AB1873" s="237" t="inlineStr">
        <is>
          <t>c26a9ce3-5502-467a-bae6-78782707bd70</t>
        </is>
      </c>
    </row>
    <row r="1874" ht="15" customHeight="1" s="283">
      <c r="A1874" s="109" t="n">
        <v>2515</v>
      </c>
      <c r="B1874" s="222">
        <f>HYPERLINK("https://mocostore.moco.co.id/catalog/"&amp;AB2524,"Klik Disini")</f>
        <v/>
      </c>
      <c r="C1874" s="223" t="inlineStr">
        <is>
          <t>Anda Bertanya Saya Menjawab</t>
        </is>
      </c>
      <c r="D1874" s="223" t="n"/>
      <c r="E1874" s="223" t="inlineStr">
        <is>
          <t>Tony Tedjo</t>
        </is>
      </c>
      <c r="F1874" s="223" t="inlineStr">
        <is>
          <t>978-979-29-2930-0</t>
        </is>
      </c>
      <c r="G1874" s="223" t="inlineStr">
        <is>
          <t>978-979-29-8836-9</t>
        </is>
      </c>
      <c r="H1874" s="223" t="inlineStr">
        <is>
          <t>Agama Kristen</t>
        </is>
      </c>
      <c r="I1874" s="258" t="inlineStr">
        <is>
          <t>Perguruan Tinggi</t>
        </is>
      </c>
      <c r="J1874" s="186" t="inlineStr">
        <is>
          <t>009.16</t>
        </is>
      </c>
      <c r="K1874" s="223" t="inlineStr">
        <is>
          <t>Tidak Tersedia</t>
        </is>
      </c>
      <c r="L1874" s="264" t="n"/>
      <c r="M1874" s="265" t="inlineStr">
        <is>
          <t>Tidak Tersedia</t>
        </is>
      </c>
      <c r="N1874" s="223" t="inlineStr">
        <is>
          <t>Indonesia</t>
        </is>
      </c>
      <c r="O1874" s="223" t="inlineStr">
        <is>
          <t>Tidak diketahui</t>
        </is>
      </c>
      <c r="P1874" s="260" t="n">
        <v>2014</v>
      </c>
      <c r="Q1874" s="260" t="n">
        <v>2018</v>
      </c>
      <c r="R1874" s="223" t="inlineStr">
        <is>
          <t>Penerbit Andi</t>
        </is>
      </c>
      <c r="S1874" s="223" t="inlineStr">
        <is>
          <t>Andi Offset CV</t>
        </is>
      </c>
      <c r="T1874" s="223" t="inlineStr">
        <is>
          <t>Lokal</t>
        </is>
      </c>
      <c r="U1874" s="261" t="n">
        <v>160</v>
      </c>
      <c r="V1874" s="86" t="inlineStr">
        <is>
          <t>pdf</t>
        </is>
      </c>
      <c r="W1874" s="223" t="inlineStr">
        <is>
          <t>8.7 MB</t>
        </is>
      </c>
      <c r="X1874" s="225" t="inlineStr">
        <is>
          <t>&lt;p&gt;Melalui buku ini Anda akan menemukan jawabannya serta jawaban atas pertanyaan-pertanyaan lainnya yang sering muncul dalam kehidupan&amp;nbsp; sehari-hari.&amp;nbsp;&lt;/p&gt;
 &lt;p&gt;Buku ini ditulis secara alkitabiah dengan bahasa yang sederhana,&amp;nbsp;pesifik, dan lugas supaya mudah dipahami oleh jemaat atau kaum&amp;nbsp;awam. Buku ini tidak sekadar ditujukan kepada para hamba Tuhan yang&amp;nbsp; melayani, tetapi juga kaum awam atau jemaat yang rindu mendalami&amp;nbsp; iman Kristen dan mempersiapkan diri untuk menjawab pertanyaan&amp;shy; pertanyaan dari orang lain sebagai pertanggungjawaban iman mereka.&amp;nbsp;&lt;/p&gt;</t>
        </is>
      </c>
      <c r="Y1874" s="262" t="n">
        <v>47000</v>
      </c>
      <c r="Z1874" s="226" t="n"/>
      <c r="AA1874" s="241">
        <f>Y2524*Z2524</f>
        <v/>
      </c>
      <c r="AB1874" s="237" t="inlineStr">
        <is>
          <t>a1c4e9a0-28cf-4b7b-bf87-6665fcca6655</t>
        </is>
      </c>
    </row>
    <row r="1875" ht="15" customHeight="1" s="283">
      <c r="A1875" s="109" t="n">
        <v>2516</v>
      </c>
      <c r="B1875" s="222">
        <f>HYPERLINK("https://mocostore.moco.co.id/catalog/"&amp;AB2525,"Klik Disini")</f>
        <v/>
      </c>
      <c r="C1875" s="223" t="inlineStr">
        <is>
          <t>Be Yourself</t>
        </is>
      </c>
      <c r="D1875" s="223" t="n"/>
      <c r="E1875" s="223" t="inlineStr">
        <is>
          <t>Radiani Kalvari, S.Pd.K., Leni Marlin S. Lase, S.S., Martha Kaesarina, S.I.Kom., Vicky Johanna Delarosa, Nandhes Adi Firmanto, Pambudi Pulosari, S.Sos, M.A.C.E., dan Pdm. P. Budi Raharjo.</t>
        </is>
      </c>
      <c r="F1875" s="223" t="n"/>
      <c r="G1875" s="223" t="inlineStr">
        <is>
          <t>978-623-5830-42-1</t>
        </is>
      </c>
      <c r="H1875" s="223" t="inlineStr">
        <is>
          <t>Agama Kristen</t>
        </is>
      </c>
      <c r="I1875" s="258" t="inlineStr">
        <is>
          <t>Perguruan Tinggi</t>
        </is>
      </c>
      <c r="J1875" s="186" t="inlineStr">
        <is>
          <t>009.16</t>
        </is>
      </c>
      <c r="K1875" s="223" t="inlineStr">
        <is>
          <t>Edisi Ke-1</t>
        </is>
      </c>
      <c r="L1875" s="264" t="n"/>
      <c r="M1875" s="265" t="inlineStr">
        <is>
          <t>Tidak Tersedia</t>
        </is>
      </c>
      <c r="N1875" s="223" t="inlineStr">
        <is>
          <t>Indonesia</t>
        </is>
      </c>
      <c r="O1875" s="223" t="inlineStr">
        <is>
          <t>Bukan fiksi</t>
        </is>
      </c>
      <c r="P1875" s="260" t="inlineStr">
        <is>
          <t>Tidak Tersedia</t>
        </is>
      </c>
      <c r="Q1875" s="260" t="n">
        <v>2021</v>
      </c>
      <c r="R1875" s="223" t="inlineStr">
        <is>
          <t>Pustaka Referensi</t>
        </is>
      </c>
      <c r="S1875" s="223" t="inlineStr">
        <is>
          <t>Andi Offset CV</t>
        </is>
      </c>
      <c r="T1875" s="223" t="inlineStr">
        <is>
          <t>Lokal</t>
        </is>
      </c>
      <c r="U1875" s="261" t="n">
        <v>111</v>
      </c>
      <c r="V1875" s="86" t="inlineStr">
        <is>
          <t>pdf</t>
        </is>
      </c>
      <c r="W1875" s="223" t="inlineStr">
        <is>
          <t>7.3 MB</t>
        </is>
      </c>
      <c r="X1875" s="22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1875" s="262" t="n">
        <v>60000</v>
      </c>
      <c r="Z1875" s="226" t="n"/>
      <c r="AA1875" s="241">
        <f>Y2525*Z2525</f>
        <v/>
      </c>
      <c r="AB1875" s="237" t="inlineStr">
        <is>
          <t>0d053e70-f30e-475a-a086-34a0ca2eda41</t>
        </is>
      </c>
    </row>
    <row r="1876" ht="15" customHeight="1" s="283">
      <c r="A1876" s="109" t="n">
        <v>2517</v>
      </c>
      <c r="B1876" s="222">
        <f>HYPERLINK("https://mocostore.moco.co.id/catalog/"&amp;AB2526,"Klik Disini")</f>
        <v/>
      </c>
      <c r="C1876" s="223" t="inlineStr">
        <is>
          <t>Berani Bermimpi</t>
        </is>
      </c>
      <c r="D1876" s="223" t="n"/>
      <c r="E1876" s="223" t="inlineStr">
        <is>
          <t>Jonar T.H. Situmorang, MA.</t>
        </is>
      </c>
      <c r="F1876" s="223" t="inlineStr">
        <is>
          <t>978-979-29-1051-3</t>
        </is>
      </c>
      <c r="G1876" s="223" t="inlineStr">
        <is>
          <t>978-979-29-8875-8</t>
        </is>
      </c>
      <c r="H1876" s="223" t="inlineStr">
        <is>
          <t>Agama Kristen</t>
        </is>
      </c>
      <c r="I1876" s="258" t="inlineStr">
        <is>
          <t>Perguruan Tinggi</t>
        </is>
      </c>
      <c r="J1876" s="186" t="inlineStr">
        <is>
          <t>009.16</t>
        </is>
      </c>
      <c r="K1876" s="223" t="inlineStr">
        <is>
          <t>Tidak Tersedia</t>
        </is>
      </c>
      <c r="L1876" s="223" t="n"/>
      <c r="M1876" s="259" t="inlineStr">
        <is>
          <t>Tidak Tersedia</t>
        </is>
      </c>
      <c r="N1876" s="223" t="inlineStr">
        <is>
          <t>Indonesia</t>
        </is>
      </c>
      <c r="O1876" s="223" t="inlineStr">
        <is>
          <t>Tidak diketahui</t>
        </is>
      </c>
      <c r="P1876" s="260" t="n">
        <v>2009</v>
      </c>
      <c r="Q1876" s="260" t="n">
        <v>2018</v>
      </c>
      <c r="R1876" s="223" t="inlineStr">
        <is>
          <t>Penerbit Andi</t>
        </is>
      </c>
      <c r="S1876" s="223" t="inlineStr">
        <is>
          <t>Andi Offset CV</t>
        </is>
      </c>
      <c r="T1876" s="223" t="inlineStr">
        <is>
          <t>Lokal</t>
        </is>
      </c>
      <c r="U1876" s="261" t="n">
        <v>166</v>
      </c>
      <c r="V1876" s="86" t="inlineStr">
        <is>
          <t>pdf</t>
        </is>
      </c>
      <c r="W1876" s="223" t="inlineStr">
        <is>
          <t>11.8 MB</t>
        </is>
      </c>
      <c r="X1876" s="225" t="inlineStr">
        <is>
          <t>&lt;p&gt;Fakta membuktikan bahwa mimpi yang diwujudkan akan &amp;nbsp;mengentaskan kesuksesan. Anda pernah mendengar kisah Martin Luther King? King adalah seorang pemimpi.&amp;nbsp;Berkat mimpinya, suku kulit hitam memiliki hak warga negara yang sama dengan kulit putih di Amerika Serikat. Apakah Anda memiliki mimpi? Jangan ragu mewujudkannya.&amp;nbsp;&lt;/p&gt;
 &lt;p&gt;Berani Bermimpi mengarahkan Anda untuk mengerti bahwa dalam hidup ini, Anda harus memiliki mimpi. Orang yang tidak memiliki mimpi sedang merencanakan kegagalan. Mimpi adalah angan-angan atau hal yang dilihat atau dialami pada satu titik fokus yang menjadi sasaran untuk diraih atau dicapai. Mimpi dan visi adalah kata intertwin yang digunakan untuk menunjuk pada potensi dalam diri Anda yang harus dimaksimalkan dan dapat diraih sebagai kesuksesan hidup Anda bersama Yesus.&amp;nbsp;&lt;/p&gt;
 &lt;p&gt;Jadi, jangan takut bermimpi karena ketika Anda bermimpi dan mendasarinya dengan iman, mimpi itu akan menjadi kenyataan.&amp;nbsp;&lt;/p&gt;</t>
        </is>
      </c>
      <c r="Y1876" s="262" t="n">
        <v>63000</v>
      </c>
      <c r="Z1876" s="226" t="n"/>
      <c r="AA1876" s="241">
        <f>Y2526*Z2526</f>
        <v/>
      </c>
      <c r="AB1876" s="237" t="inlineStr">
        <is>
          <t>f908c61f-c0a4-4632-aeba-3463f5f43eda</t>
        </is>
      </c>
    </row>
    <row r="1877" ht="15" customHeight="1" s="283">
      <c r="A1877" s="109" t="n">
        <v>2518</v>
      </c>
      <c r="B1877" s="222">
        <f>HYPERLINK("https://mocostore.moco.co.id/catalog/"&amp;AB2527,"Klik Disini")</f>
        <v/>
      </c>
      <c r="C1877" s="223" t="inlineStr">
        <is>
          <t>Berani Berubah</t>
        </is>
      </c>
      <c r="D1877" s="223" t="n"/>
      <c r="E1877" s="223" t="inlineStr">
        <is>
          <t>Jonar Situmorang</t>
        </is>
      </c>
      <c r="F1877" s="223" t="inlineStr">
        <is>
          <t>978-979-29-3655-1</t>
        </is>
      </c>
      <c r="G1877" s="223" t="inlineStr">
        <is>
          <t>978-979-29-8105-6</t>
        </is>
      </c>
      <c r="H1877" s="223" t="inlineStr">
        <is>
          <t>Agama Kristen</t>
        </is>
      </c>
      <c r="I1877" s="258" t="inlineStr">
        <is>
          <t>Perguruan Tinggi</t>
        </is>
      </c>
      <c r="J1877" s="186" t="inlineStr">
        <is>
          <t>009.16</t>
        </is>
      </c>
      <c r="K1877" s="223" t="inlineStr">
        <is>
          <t>Tidak Tersedia</t>
        </is>
      </c>
      <c r="L1877" s="223" t="n"/>
      <c r="M1877" s="259" t="inlineStr">
        <is>
          <t>Tidak Tersedia</t>
        </is>
      </c>
      <c r="N1877" s="223" t="inlineStr">
        <is>
          <t>Indonesia</t>
        </is>
      </c>
      <c r="O1877" s="223" t="inlineStr">
        <is>
          <t>Tidak diketahui</t>
        </is>
      </c>
      <c r="P1877" s="260" t="n">
        <v>2013</v>
      </c>
      <c r="Q1877" s="260" t="n">
        <v>2018</v>
      </c>
      <c r="R1877" s="223" t="inlineStr">
        <is>
          <t>Penerbit Andi</t>
        </is>
      </c>
      <c r="S1877" s="223" t="inlineStr">
        <is>
          <t>Andi Offset CV</t>
        </is>
      </c>
      <c r="T1877" s="223" t="inlineStr">
        <is>
          <t>Lokal</t>
        </is>
      </c>
      <c r="U1877" s="261" t="n">
        <v>250</v>
      </c>
      <c r="V1877" s="86" t="inlineStr">
        <is>
          <t>pdf</t>
        </is>
      </c>
      <c r="W1877" s="223" t="inlineStr">
        <is>
          <t>8.4 MB</t>
        </is>
      </c>
      <c r="X1877" s="225" t="inlineStr">
        <is>
          <t>&lt;p&gt;Buku ini terdiri 53 artikel motivasional/inspirasional untuk mengajak pembaca melakukan perubahan menuju hal yang lebih baik dalam hidupnya. Setiap orang memiliki potensi untuk mengembangkan hidupnya, tetapi terhambat oleh faktor-faktor yang membuat mereka berpikir &amp;rsquo;tidak bisa, tidak berani, tidak ada waktu, tidak layak, dll.&amp;rsquo; Buku ini akan membuat para pembacanya menjadi lebih baik dan bertekad melakukan yang terbaik dalam hidupnya.&lt;/p&gt;</t>
        </is>
      </c>
      <c r="Y1877" s="262" t="n">
        <v>51500</v>
      </c>
      <c r="Z1877" s="226" t="n"/>
      <c r="AA1877" s="241">
        <f>Y2527*Z2527</f>
        <v/>
      </c>
      <c r="AB1877" s="237" t="inlineStr">
        <is>
          <t>147674b7-f2a5-422d-a832-afd9b42b6b22</t>
        </is>
      </c>
    </row>
    <row r="1878" ht="15" customHeight="1" s="283">
      <c r="A1878" s="109" t="n">
        <v>2519</v>
      </c>
      <c r="B1878" s="222">
        <f>HYPERLINK("https://mocostore.moco.co.id/catalog/"&amp;AB2528,"Klik Disini")</f>
        <v/>
      </c>
      <c r="C1878" s="223" t="inlineStr">
        <is>
          <t>Berani Berubah</t>
        </is>
      </c>
      <c r="D1878" s="223" t="n"/>
      <c r="E1878" s="223" t="inlineStr">
        <is>
          <t>Radiani Kalvari, S.Pd.K., Leni Marlin S. Lase, S.S., Martha Kaesarina, S.I.Kom., Vicky Johanna Delarosa, Nandhes Adi Firmanto, Pambudi Pulosari, S.Sos, M.A.C.E., dan Pdm. P. Budi Raharjo</t>
        </is>
      </c>
      <c r="F1878" s="223" t="n"/>
      <c r="G1878" s="223" t="inlineStr">
        <is>
          <t>978-623-314-290-8</t>
        </is>
      </c>
      <c r="H1878" s="223" t="inlineStr">
        <is>
          <t>Agama Kristen</t>
        </is>
      </c>
      <c r="I1878" s="258" t="inlineStr">
        <is>
          <t>Perguruan Tinggi</t>
        </is>
      </c>
      <c r="J1878" s="186" t="inlineStr">
        <is>
          <t>009.16</t>
        </is>
      </c>
      <c r="K1878" s="223" t="inlineStr">
        <is>
          <t>Tidak Tersedia</t>
        </is>
      </c>
      <c r="L1878" s="264" t="n"/>
      <c r="M1878" s="265" t="inlineStr">
        <is>
          <t>Tidak Tersedia</t>
        </is>
      </c>
      <c r="N1878" s="223" t="inlineStr">
        <is>
          <t>Indonesia</t>
        </is>
      </c>
      <c r="O1878" s="223" t="inlineStr">
        <is>
          <t>Bukan fiksi</t>
        </is>
      </c>
      <c r="P1878" s="260" t="inlineStr">
        <is>
          <t>Tidak Tersedia</t>
        </is>
      </c>
      <c r="Q1878" s="260" t="n">
        <v>2021</v>
      </c>
      <c r="R1878" s="223" t="inlineStr">
        <is>
          <t>PBMR Andi</t>
        </is>
      </c>
      <c r="S1878" s="223" t="inlineStr">
        <is>
          <t>Andi Offset CV</t>
        </is>
      </c>
      <c r="T1878" s="223" t="inlineStr">
        <is>
          <t>Lokal</t>
        </is>
      </c>
      <c r="U1878" s="261" t="n">
        <v>70</v>
      </c>
      <c r="V1878" s="86" t="inlineStr">
        <is>
          <t>pdf</t>
        </is>
      </c>
      <c r="W1878" s="223" t="inlineStr">
        <is>
          <t>5.3 MB</t>
        </is>
      </c>
      <c r="X187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878" s="262" t="n">
        <v>60000</v>
      </c>
      <c r="Z1878" s="226" t="n"/>
      <c r="AA1878" s="241">
        <f>Y2528*Z2528</f>
        <v/>
      </c>
      <c r="AB1878" s="237" t="inlineStr">
        <is>
          <t>5b134334-2380-4532-b916-39f16eb0c1a3</t>
        </is>
      </c>
    </row>
    <row r="1879" ht="15" customHeight="1" s="283">
      <c r="A1879" s="109" t="n">
        <v>2520</v>
      </c>
      <c r="B1879" s="222">
        <f>HYPERLINK("https://mocostore.moco.co.id/catalog/"&amp;AB2529,"Klik Disini")</f>
        <v/>
      </c>
      <c r="C1879" s="223" t="inlineStr">
        <is>
          <t>Biologi Perikanan</t>
        </is>
      </c>
      <c r="D1879" s="223" t="n"/>
      <c r="E1879" s="223" t="inlineStr">
        <is>
          <t>Andi Tamsil, M. Ghufran H. Kordi K., Hasnidar Yasin, &amp; Thamrin Ali Ibrahim</t>
        </is>
      </c>
      <c r="F1879" s="223" t="inlineStr">
        <is>
          <t>978-623-7267-16-4</t>
        </is>
      </c>
      <c r="G1879" s="223" t="inlineStr">
        <is>
          <t>978-623-7267-15-7</t>
        </is>
      </c>
      <c r="H1879" s="223" t="inlineStr">
        <is>
          <t>Perikanan</t>
        </is>
      </c>
      <c r="I1879" s="258" t="inlineStr">
        <is>
          <t>Perguruan Tinggi</t>
        </is>
      </c>
      <c r="J1879" s="186" t="inlineStr">
        <is>
          <t>009.06</t>
        </is>
      </c>
      <c r="K1879" s="223" t="inlineStr">
        <is>
          <t>Edisi Ke-1</t>
        </is>
      </c>
      <c r="L1879" s="264" t="n"/>
      <c r="M1879" s="265" t="inlineStr">
        <is>
          <t>Tidak Tersedia</t>
        </is>
      </c>
      <c r="N1879" s="223" t="inlineStr">
        <is>
          <t>Indonesia</t>
        </is>
      </c>
      <c r="O1879" s="223" t="inlineStr">
        <is>
          <t>Bukan fiksi</t>
        </is>
      </c>
      <c r="P1879" s="260" t="n">
        <v>2019</v>
      </c>
      <c r="Q1879" s="260" t="n">
        <v>2019</v>
      </c>
      <c r="R1879" s="223" t="inlineStr">
        <is>
          <t>Lily Publisher</t>
        </is>
      </c>
      <c r="S1879" s="223" t="inlineStr">
        <is>
          <t>Andi Offset CV</t>
        </is>
      </c>
      <c r="T1879" s="223" t="inlineStr">
        <is>
          <t>Lokal</t>
        </is>
      </c>
      <c r="U1879" s="261" t="n">
        <v>594</v>
      </c>
      <c r="V1879" s="86" t="inlineStr">
        <is>
          <t>pdf</t>
        </is>
      </c>
      <c r="W1879" s="223" t="inlineStr">
        <is>
          <t>3.7 MB</t>
        </is>
      </c>
      <c r="X1879" s="225" t="inlineStr">
        <is>
          <t>&lt;p&gt;Biologi Perikanan adalah salah satu cabang dari biologi yang fokus pada ikan sejak ikan menetas, kemudian mulai makan, tumbuh, beraktivitas, bereproduksi, dan akhirnya mengalami kematian, baik kematian secara alami maupun faktor-faktor lain. Biologi Perikanan merupakan ilmu yang mengkhususkan kajian pada struktur organisme ikan (morfologi), strukturtubuh ikan (anatomi), faktor kimia dan fisika pada ikan (fisiologi), dan proses serta kebiasaan hidupnya. Karena itu, Biologi Perikanan merupakan ilmu dasar untuk mendalami dinamika populasi ikan, pengembangan spesies untuk dikelola menjadi ikan akuakultur, dan upaya konservasi spesies ikan yang terancam mengalami kepunahan.Tujuan mempelajari Biologi Perikanan adalah agar dapat memahami sumber daya perikanan serta pemanfaatannya secara optimum dan berkelanjutan. Aplikasi Biologi Perikanan adalah sebagai alat pengelola sumber daya perikanan, di mana pengelolaan perikanan itu berhubungan dengan sumber daya dan masyarakat. Hasil akhirnya adalah optimalisasi pemanfaatan sumber daya perikanan secara berkelanjutan, sedangkan bagi masyarakat dan pemerintah adalah kesejahteraan, ketersediaan sumber protein yang dapat dijangkau, dan devisa.Biologi Perikanan diperlukan untuk melengkapi arahan dalam pengelolaan sumber daya perikanan. Rekomendasi ahli Biologi Perikanan diperlukan untuk pengambilan kebijakan yang berhubungan dengan pemanfaatan sumber daya perikanan dan konservasi.Ruang lingkup Biologi Perikanan meliputi 2 cabang kajian yang saling terkait. Cabang pertama adalah kajian mengenai Natural History, yaitu tentang keadaan biologi ikan dalam suatu perairan yang meliputi daur hidup ikan, seperti: (a) induk ikan; (b) keadaan induk pada waktu akan memijah; (c) bagaimana keadaan memijahnya; (d) bagaimana keturunan yang dihasilkan; dan (e) pertumbuhan dan cara makannya sampai mati. Cabang kedua adalah kajian mengenai Dinamika dari Populasi, yaitu: bagaimana kecepatan dan hasil reproduksi serta pengaruhnya terhadap populasi, kecepatan pertumbuhan, sebab-sebab dan kecepatan kematian, serta pengaruhnya terhadap populasi. Dengan demikian dalam memperlajari Biologi Perikanan akan dipelajari hal-hal berikut: (a) seksualitas ikan; (b) tingkat kematangan gonad; (c) fekunditas; (d) ruaya; (e) pemijahan; (f) awal daur hidup ikan; (g) pertumbuhan ikan; (h) kebiasaan makan dan cara makan; (i) persaingan dan pemangsaan; dan (j) umurikan.&lt;/p&gt;</t>
        </is>
      </c>
      <c r="Y1879" s="262" t="n">
        <v>275000</v>
      </c>
      <c r="Z1879" s="226" t="n"/>
      <c r="AA1879" s="241">
        <f>Y2529*Z2529</f>
        <v/>
      </c>
      <c r="AB1879" s="237" t="inlineStr">
        <is>
          <t>a0ff97e4-72e1-441e-a052-93c5a1075072</t>
        </is>
      </c>
    </row>
    <row r="1880" ht="15" customHeight="1" s="283">
      <c r="A1880" s="109" t="n">
        <v>2521</v>
      </c>
      <c r="B1880" s="222">
        <f>HYPERLINK("https://mocostore.moco.co.id/catalog/"&amp;AB2530,"Klik Disini")</f>
        <v/>
      </c>
      <c r="C1880" s="223" t="inlineStr">
        <is>
          <t>Dasar-Dasar Perbankan</t>
        </is>
      </c>
      <c r="D1880" s="223" t="n"/>
      <c r="E1880" s="223" t="inlineStr">
        <is>
          <t>Dr. Alexander Thian, M.Si</t>
        </is>
      </c>
      <c r="F1880" s="223" t="n"/>
      <c r="G1880" s="223" t="inlineStr">
        <is>
          <t>978-623-01-1288-1</t>
        </is>
      </c>
      <c r="H1880" s="223" t="inlineStr">
        <is>
          <t>Bisnis &amp; Ekonomi</t>
        </is>
      </c>
      <c r="I1880" s="258" t="inlineStr">
        <is>
          <t>Perguruan Tinggi</t>
        </is>
      </c>
      <c r="J1880" s="186" t="inlineStr">
        <is>
          <t>009.09</t>
        </is>
      </c>
      <c r="K1880" s="223" t="inlineStr">
        <is>
          <t>Edisi Ke-1</t>
        </is>
      </c>
      <c r="L1880" s="264" t="n"/>
      <c r="M1880" s="265" t="inlineStr">
        <is>
          <t>Tidak Tersedia</t>
        </is>
      </c>
      <c r="N1880" s="223" t="inlineStr">
        <is>
          <t>Indonesia</t>
        </is>
      </c>
      <c r="O1880" s="223" t="inlineStr">
        <is>
          <t>Bukan fiksi</t>
        </is>
      </c>
      <c r="P1880" s="260" t="inlineStr">
        <is>
          <t>Tidak Tersedia</t>
        </is>
      </c>
      <c r="Q1880" s="260" t="n">
        <v>2021</v>
      </c>
      <c r="R1880" s="223" t="inlineStr">
        <is>
          <t>Penerbit Andi</t>
        </is>
      </c>
      <c r="S1880" s="223" t="inlineStr">
        <is>
          <t>Andi Offset CV</t>
        </is>
      </c>
      <c r="T1880" s="223" t="inlineStr">
        <is>
          <t>Lokal</t>
        </is>
      </c>
      <c r="U1880" s="261" t="n">
        <v>304</v>
      </c>
      <c r="V1880" s="86" t="inlineStr">
        <is>
          <t>pdf</t>
        </is>
      </c>
      <c r="W1880" s="223" t="inlineStr">
        <is>
          <t>8.7 MB</t>
        </is>
      </c>
      <c r="X1880" s="225" t="inlineStr">
        <is>
          <t>&lt;p&gt;Buku ini hadir untuk membantu para pembaca dalam memahami ruang lingkup bank. Pembahasan yang ada dalam buku ini disajikan dengan menggunakan bahasa yang sangat sederhana, lugas, dan mudah dipahami sehingga akan membantu para pembaca dalam mempelajarinya secara lebih cepat, mudah, dan praktis&lt;/p&gt;</t>
        </is>
      </c>
      <c r="Y1880" s="262" t="n">
        <v>80000</v>
      </c>
      <c r="Z1880" s="226" t="n"/>
      <c r="AA1880" s="241">
        <f>Y2530*Z2530</f>
        <v/>
      </c>
      <c r="AB1880" s="237" t="inlineStr">
        <is>
          <t>93f45035-0f12-412e-8f76-e17b966bf723</t>
        </is>
      </c>
    </row>
    <row r="1881" ht="15" customHeight="1" s="283">
      <c r="A1881" s="109" t="n">
        <v>2522</v>
      </c>
      <c r="B1881" s="222">
        <f>HYPERLINK("https://mocostore.moco.co.id/catalog/"&amp;AB2531,"Klik Disini")</f>
        <v/>
      </c>
      <c r="C1881" s="223" t="inlineStr">
        <is>
          <t>Ekonomi Teknik</t>
        </is>
      </c>
      <c r="D1881" s="223" t="n"/>
      <c r="E1881" s="223" t="inlineStr">
        <is>
          <t>I Nyoman Pujawan</t>
        </is>
      </c>
      <c r="F1881" s="223" t="inlineStr">
        <is>
          <t>978-623-91296-5-1</t>
        </is>
      </c>
      <c r="G1881" s="223" t="inlineStr">
        <is>
          <t>978-623-91296-4-4</t>
        </is>
      </c>
      <c r="H1881" s="223" t="inlineStr">
        <is>
          <t>Bisnis &amp; Ekonomi</t>
        </is>
      </c>
      <c r="I1881" s="258" t="inlineStr">
        <is>
          <t>Perguruan Tinggi</t>
        </is>
      </c>
      <c r="J1881" s="186" t="inlineStr">
        <is>
          <t>009.25</t>
        </is>
      </c>
      <c r="K1881" s="223" t="inlineStr">
        <is>
          <t>Edisi Ke-3</t>
        </is>
      </c>
      <c r="L1881" s="223" t="n"/>
      <c r="M1881" s="259" t="inlineStr">
        <is>
          <t>Tidak Tersedia</t>
        </is>
      </c>
      <c r="N1881" s="223" t="inlineStr">
        <is>
          <t>Indonesia</t>
        </is>
      </c>
      <c r="O1881" s="223" t="inlineStr">
        <is>
          <t>Bukan fiksi</t>
        </is>
      </c>
      <c r="P1881" s="260" t="n">
        <v>2019</v>
      </c>
      <c r="Q1881" s="260" t="n">
        <v>2019</v>
      </c>
      <c r="R1881" s="223" t="inlineStr">
        <is>
          <t>Lautan Pustaka</t>
        </is>
      </c>
      <c r="S1881" s="223" t="inlineStr">
        <is>
          <t>Andi Offset CV</t>
        </is>
      </c>
      <c r="T1881" s="223" t="inlineStr">
        <is>
          <t>Lokal</t>
        </is>
      </c>
      <c r="U1881" s="261" t="n">
        <v>352</v>
      </c>
      <c r="V1881" s="86" t="inlineStr">
        <is>
          <t>pdf</t>
        </is>
      </c>
      <c r="W1881" s="223" t="inlineStr">
        <is>
          <t>10.1 MB</t>
        </is>
      </c>
      <c r="X1881" s="225" t="inlineStr">
        <is>
          <t>&lt;p&gt;Buku Ekonomi Teknik ini sangat diperlukan oleh mereka yang belajar ilmu-ilmu teknik agar para insinyur atau sarjana teknik memiliki pengetahuan bagaimana melakukan penilaian kelayakan ekonomis bagi proyek-proyek teknis. Investasi teknis yang dimaksud di sini bisa diartikan sangat luas, bisa dalam bentuk penambahan alat produksi, pembangunan pabrik, penggantian teknologi, pembangunan kawasan wisata, pembuatan jembatan, dan sebagainya. Berbagai teknik mulai dari metode ekuivalensi yang sederhana sampai analisis titik impas dan analisis risiko disajikan pada buku ini. Setiap bab dilengkapi dengan contoh-contoh aplikasi serta pembahasannya.&lt;/p&gt;</t>
        </is>
      </c>
      <c r="Y1881" s="262" t="n">
        <v>80000</v>
      </c>
      <c r="Z1881" s="226" t="n"/>
      <c r="AA1881" s="241">
        <f>Y2531*Z2531</f>
        <v/>
      </c>
      <c r="AB1881" s="237" t="inlineStr">
        <is>
          <t>d1674b3c-58c8-4c62-b3cb-cd3208d9c15c</t>
        </is>
      </c>
    </row>
    <row r="1882" ht="15" customHeight="1" s="283">
      <c r="A1882" s="109" t="n">
        <v>2523</v>
      </c>
      <c r="B1882" s="222">
        <f>HYPERLINK("https://mocostore.moco.co.id/catalog/"&amp;AB2532,"Klik Disini")</f>
        <v/>
      </c>
      <c r="C1882" s="223" t="inlineStr">
        <is>
          <t>Hukum Acara Peradilan Tata Usaha Negara</t>
        </is>
      </c>
      <c r="D1882" s="223" t="n"/>
      <c r="E1882" s="223" t="inlineStr">
        <is>
          <t>Harrys Pratama Teguh, S.HI., M.H. | Ojarudin Ritonga, S.H., M.M.</t>
        </is>
      </c>
      <c r="F1882" s="223" t="inlineStr">
        <is>
          <t>978-623-01-2956-8</t>
        </is>
      </c>
      <c r="G1882" s="223" t="inlineStr">
        <is>
          <t>978-623-01-2958-2</t>
        </is>
      </c>
      <c r="H1882" s="223" t="inlineStr">
        <is>
          <t>Hukum</t>
        </is>
      </c>
      <c r="I1882" s="258" t="inlineStr">
        <is>
          <t>Perguruan Tinggi</t>
        </is>
      </c>
      <c r="J1882" s="186" t="inlineStr">
        <is>
          <t>009.12</t>
        </is>
      </c>
      <c r="K1882" s="223" t="inlineStr">
        <is>
          <t>Edisi Ke-1</t>
        </is>
      </c>
      <c r="L1882" s="223" t="n"/>
      <c r="M1882" s="259" t="inlineStr">
        <is>
          <t>Tidak Tersedia</t>
        </is>
      </c>
      <c r="N1882" s="223" t="inlineStr">
        <is>
          <t>Indonesia</t>
        </is>
      </c>
      <c r="O1882" s="223" t="inlineStr">
        <is>
          <t>Bukan fiksi</t>
        </is>
      </c>
      <c r="P1882" s="260" t="n">
        <v>2022</v>
      </c>
      <c r="Q1882" s="260" t="n">
        <v>2022</v>
      </c>
      <c r="R1882" s="223" t="inlineStr">
        <is>
          <t>Penerbit Andi</t>
        </is>
      </c>
      <c r="S1882" s="223" t="inlineStr">
        <is>
          <t>Andi Offset CV</t>
        </is>
      </c>
      <c r="T1882" s="223" t="inlineStr">
        <is>
          <t>Lokal</t>
        </is>
      </c>
      <c r="U1882" s="261" t="n">
        <v>290</v>
      </c>
      <c r="V1882" s="86" t="inlineStr">
        <is>
          <t>pdf</t>
        </is>
      </c>
      <c r="W1882" s="223" t="inlineStr">
        <is>
          <t>7.2 MB</t>
        </is>
      </c>
      <c r="X1882" s="225" t="inlineStr">
        <is>
          <t>&lt;p&gt;Peradilan Tata Usaha Negara Menjadi Salah Satu Peradilan Yang Ada Di Indonesia Untuk Mengajukan Gugatan Apabila Ada Keputusan Tata Usaha Negara Yang Merugikan Kepentingan Warga Negaranya. Perlu Digarisbawahi Bahwa Setiap Keputusan Tata Usaha Negara Rentan Menimbulkan Sengketa Antara Pihak-Pihak Yang Berperkara, Yakni Pihak Penggugat Dan Tergugat. Agar Sengketa Tersebut Dapat Diselesaikan Dengan Baik, Diperlukan Pemahaman Yang Utuh Dan Menyeluruh Tentang Bagaimana Menjalankan Proses Beracara Di Pengadilan Tata Usaha Negara. Selain Itu, Perkembangan Dan Perubahan Teori Dan Pemikiran Yang Sangat Cepat Di Bidang Kenegaraan Dan Tata Usaha Negara Serta Terhadap Hukum Acara Memerlukan Adanya Penyesuaian Sehingga Praktik Pelaksanaan Di Peradilan Tata Usaha Negara Dapat Menjawab Persoalan Sengketa Di Bidang Tata Usaha Negara. Pembahasan Di Dalam Buku Ini Antara Lain Memuat Tentang Pengertian, Latar Belakang, Sejarah, Sumber Hukum, Asas, Tujuan, Dan Kompetensi Peradilan Tata Usaha Negara; Persamaan Dan Perbedaan Hukumacara Peradilan Tata Usaha Negara Dengan Hukum Acara Perdata; Penyelesaian Sengketa, Praktik Membuat Gugatan, Proses Pemeriksaan Persiapan, Pengajuan Bukti Surat Dan Saksi, Praktik Membuat Putusan Hukum Dan Mengajukan Upaya Hukum Di Pengadilan Tata Usaha Negara; Serta Sengketa Dan Hasil Keputusan Peradilan Tata Usaha Negara.Tulisan Yang Disajikan Di Dalam Buku Ini Merupakan Bahan Dasar Untuk Memperkenalkan Hukum Acara Peradilan Tata Usaha Negara Kepada Para Pembaca Agar Dapat Memahami Teori Dan Praktik Peradilan Tata Usaha Negara, Terutama Kalangan Mahasiswa Sebagai Persiapan Untuk Menjadi Praktisi Maupun Sebagai Ahli Hukum Lainnya. Buku Ini Dipandang Sangat Penting Untuk Dimiliki Oleh Seluruh Kalangan Akademisi Yang Mengambil Konsentrasi Ilmu Hukum, Sosial Politik, Dan Administrasi Negara Sebagai Rujukan Dan Referensi Untuk Mengembangkan Keilmuan Bidang Hukum.&lt;/p&gt;</t>
        </is>
      </c>
      <c r="Y1882" s="262" t="n">
        <v>89000</v>
      </c>
      <c r="Z1882" s="226" t="n"/>
      <c r="AA1882" s="241">
        <f>Y2532*Z2532</f>
        <v/>
      </c>
      <c r="AB1882" s="237" t="inlineStr">
        <is>
          <t>4947ef3a-c6b8-4847-bf20-2f0f63049363</t>
        </is>
      </c>
    </row>
    <row r="1883" ht="15" customHeight="1" s="283">
      <c r="A1883" s="109" t="n">
        <v>2524</v>
      </c>
      <c r="B1883" s="222">
        <f>HYPERLINK("https://mocostore.moco.co.id/catalog/"&amp;AB2533,"Klik Disini")</f>
        <v/>
      </c>
      <c r="C1883" s="223" t="inlineStr">
        <is>
          <t>Hukum Kepailitan</t>
        </is>
      </c>
      <c r="D1883" s="223" t="n"/>
      <c r="E1883" s="223" t="inlineStr">
        <is>
          <t>Zainal Asikin</t>
        </is>
      </c>
      <c r="F1883" s="223" t="inlineStr">
        <is>
          <t>978-623-01-2634-5</t>
        </is>
      </c>
      <c r="G1883" s="223" t="inlineStr">
        <is>
          <t>978-623-01-0836-5</t>
        </is>
      </c>
      <c r="H1883" s="223" t="inlineStr">
        <is>
          <t>Hukum</t>
        </is>
      </c>
      <c r="I1883" s="258" t="inlineStr">
        <is>
          <t>Perguruan Tinggi</t>
        </is>
      </c>
      <c r="J1883" s="186" t="inlineStr">
        <is>
          <t>009.12</t>
        </is>
      </c>
      <c r="K1883" s="223" t="inlineStr">
        <is>
          <t>Edisi Ke-1</t>
        </is>
      </c>
      <c r="L1883" s="223" t="n"/>
      <c r="M1883" s="259" t="inlineStr">
        <is>
          <t>Tidak Tersedia</t>
        </is>
      </c>
      <c r="N1883" s="223" t="inlineStr">
        <is>
          <t>Indonesia</t>
        </is>
      </c>
      <c r="O1883" s="223" t="inlineStr">
        <is>
          <t>Bukan fiksi</t>
        </is>
      </c>
      <c r="P1883" s="260" t="n">
        <v>2022</v>
      </c>
      <c r="Q1883" s="260" t="n">
        <v>2022</v>
      </c>
      <c r="R1883" s="223" t="inlineStr">
        <is>
          <t>Penerbit Andi</t>
        </is>
      </c>
      <c r="S1883" s="223" t="inlineStr">
        <is>
          <t>Andi Offset CV</t>
        </is>
      </c>
      <c r="T1883" s="223" t="inlineStr">
        <is>
          <t>Lokal</t>
        </is>
      </c>
      <c r="U1883" s="261" t="n">
        <v>291</v>
      </c>
      <c r="V1883" s="86" t="inlineStr">
        <is>
          <t>pdf</t>
        </is>
      </c>
      <c r="W1883" s="223" t="inlineStr">
        <is>
          <t>9.1 MB</t>
        </is>
      </c>
      <c r="X1883" s="225" t="inlineStr">
        <is>
          <t>&lt;p&gt;Buku Hukum Kepailitan Yang Berada Di Tangan Pembaca Saat Ini, Adalah Awalnya Di Terbitkan Pertama Kali Oleh Penerbit Rajawali-Jakarta Tahun 1989 Ketika Itu Hukum Kepailitan Masih Diatur Dalam Failissement Verordening Stb 1905 No.217 Jo Stb 1906 No. 348. Kemudian Ketika Terjadi Krisis Ekonomi Di Indonesia Tahun 1998, Maka Salah Satu Tuntutan Yang Mendesak Adalah Perlunya Pembaharuan Hukum Kepailitan Dan Akhirnya Dikeluarkan Peraturan Pemerintah Pengganti Undang Undang (Perpu No.1 Tahun 1998) Tentang Pembaharuan Hukum Kepailitan. Akhirnya Perpu No.1 Tahun 1998 Tersebut Disahkan Menjadi Uu No. 4 Tahun 1998 Tentang Kepailitan Dan Penundaan Kewajiban Pembayaran Utang. Pada Tahun 2004 Kembali Dilakukan Penyempurnaan Terhadap Uu No. 4 Tahun 1998 Tersebut Dengan Uu No.37 Tahun 2004 Yang Berlaku Hingga Saat Ini. Oleh Sebab Itu Buku Hukum Kepailitan Yang Berada Di Tangan Anda Ini Telah Mengalami Beberapa Perbaikan Agar Sesuai Dengan Perkembangan Hukum Dan Kasus-Kasus Hukum Yang Terjadi Di Indonesia. Buku Ini Disusun Dengan Bahasa Yang Sederhana Dan Mudah Dipahami Oleh Mahasiswa Dan Para Praktisi Yang Ingin Mempelajari Hukum Kepailitan Dan Menggunakan Rujukan Dalam Praktik-Praktik Kepailitan Di Indonesia.&lt;/p&gt;</t>
        </is>
      </c>
      <c r="Y1883" s="262" t="n">
        <v>85000</v>
      </c>
      <c r="Z1883" s="226" t="n"/>
      <c r="AA1883" s="241">
        <f>Y2533*Z2533</f>
        <v/>
      </c>
      <c r="AB1883" s="237" t="inlineStr">
        <is>
          <t>8e219963-8159-4c6b-bf67-afba28d5d940</t>
        </is>
      </c>
    </row>
    <row r="1884" ht="15" customHeight="1" s="283">
      <c r="A1884" s="109" t="n">
        <v>2526</v>
      </c>
      <c r="B1884" s="222">
        <f>HYPERLINK("https://mocostore.moco.co.id/catalog/"&amp;AB2535,"Klik Disini")</f>
        <v/>
      </c>
      <c r="C1884" s="223" t="inlineStr">
        <is>
          <t>Karena Dia</t>
        </is>
      </c>
      <c r="D1884" s="223" t="n"/>
      <c r="E1884" s="223" t="inlineStr">
        <is>
          <t>Niken Maria Simarmata</t>
        </is>
      </c>
      <c r="F1884" s="223" t="inlineStr">
        <is>
          <t>978-979-29-1829-8</t>
        </is>
      </c>
      <c r="G1884" s="223" t="inlineStr">
        <is>
          <t>978-979-29-8299-2</t>
        </is>
      </c>
      <c r="H1884" s="223" t="inlineStr">
        <is>
          <t>Agama Kristen</t>
        </is>
      </c>
      <c r="I1884" s="258" t="inlineStr">
        <is>
          <t>Perguruan Tinggi</t>
        </is>
      </c>
      <c r="J1884" s="186" t="inlineStr">
        <is>
          <t>009.16</t>
        </is>
      </c>
      <c r="K1884" s="223" t="inlineStr">
        <is>
          <t>Tidak Tersedia</t>
        </is>
      </c>
      <c r="L1884" s="223" t="n"/>
      <c r="M1884" s="259" t="inlineStr">
        <is>
          <t>Tidak Tersedia</t>
        </is>
      </c>
      <c r="N1884" s="223" t="inlineStr">
        <is>
          <t>Indonesia</t>
        </is>
      </c>
      <c r="O1884" s="223" t="inlineStr">
        <is>
          <t>Tidak diketahui</t>
        </is>
      </c>
      <c r="P1884" s="260" t="n">
        <v>2010</v>
      </c>
      <c r="Q1884" s="260" t="n">
        <v>2018</v>
      </c>
      <c r="R1884" s="223" t="inlineStr">
        <is>
          <t>Penerbit Andi</t>
        </is>
      </c>
      <c r="S1884" s="223" t="inlineStr">
        <is>
          <t>Andi Offset CV</t>
        </is>
      </c>
      <c r="T1884" s="223" t="inlineStr">
        <is>
          <t>Lokal</t>
        </is>
      </c>
      <c r="U1884" s="261" t="n">
        <v>202</v>
      </c>
      <c r="V1884" s="86" t="inlineStr">
        <is>
          <t>pdf</t>
        </is>
      </c>
      <c r="W1884" s="223" t="inlineStr">
        <is>
          <t>3.2 MB</t>
        </is>
      </c>
      <c r="X1884" s="225" t="inlineStr">
        <is>
          <t>&lt;p&gt;Pengharapan rnempunyai dua putri cantik. Mereka adalah &amp;quot;putri kemarahan&amp;quot; dan &amp;quot;putri keberanian&amp;quot;. Kemarahan terhadap hal-hal yang berlangsung dan keberanian untuk rnengubah semuanya itu.&lt;br /&gt;
 Orang-orang yang mengisahkan kesaksiannya dalam buku ini mengalarni kejatuhan dan keterpurukan. Bahkan, sebagian besar karena kesalahan orang lain. Putri mana yang mereka pilih? Awalnya memang &amp;quot;putri kemarahan&amp;quot;. Namun hanya sesaat. Mereka carnpakkan &amp;quot;putri kemarahan&amp;quot; dan menggantinya dengan &amp;quot;putri keberanian&amp;quot;, berani untuk bangkit dan mengubah semuanya. Jadilah mereka orang-orang yang sangat diberkati.&lt;br /&gt;
 Untuk Anda yang merasa bernasib sama dengan mereka, buku ini meyakinkan bahwa Anda tidak sendiri dan tidak ada yang mustahil bagi Tuhan. Untuk Anda yang merasa lebih baik dari mereka, buku ini akan membuat Anda lebih, lebih, dan lebih bersyukur.&lt;br /&gt;
 Jadi, jika mereka berani dan bisa bangkit dari kejatuhan dan hidup berkelimpahan sesudahnya, semua itu KARENA DIA.&lt;/p&gt;
 &lt;p&gt;&amp;nbsp;&lt;/p&gt;</t>
        </is>
      </c>
      <c r="Y1884" s="262" t="n">
        <v>70500</v>
      </c>
      <c r="Z1884" s="226" t="n"/>
      <c r="AA1884" s="241">
        <f>Y2535*Z2535</f>
        <v/>
      </c>
      <c r="AB1884" s="237" t="inlineStr">
        <is>
          <t>63aa28c2-93c3-4c2b-b478-4bd9e4359b28</t>
        </is>
      </c>
    </row>
    <row r="1885" ht="15" customHeight="1" s="283">
      <c r="A1885" s="109" t="n">
        <v>2527</v>
      </c>
      <c r="B1885" s="222">
        <f>HYPERLINK("https://mocostore.moco.co.id/catalog/"&amp;AB2536,"Klik Disini")</f>
        <v/>
      </c>
      <c r="C1885" s="223" t="inlineStr">
        <is>
          <t>Karena Dia</t>
        </is>
      </c>
      <c r="D1885" s="223" t="n"/>
      <c r="E1885" s="223" t="inlineStr">
        <is>
          <t>Jonathan Prawira</t>
        </is>
      </c>
      <c r="F1885" s="223" t="n"/>
      <c r="G1885" s="223" t="inlineStr">
        <is>
          <t>978-623-314-317-2</t>
        </is>
      </c>
      <c r="H1885" s="223" t="inlineStr">
        <is>
          <t>Agama Kristen</t>
        </is>
      </c>
      <c r="I1885" s="258" t="inlineStr">
        <is>
          <t>Perguruan Tinggi</t>
        </is>
      </c>
      <c r="J1885" s="186" t="inlineStr">
        <is>
          <t>009.16</t>
        </is>
      </c>
      <c r="K1885" s="223" t="inlineStr">
        <is>
          <t>Edisi Ke-1</t>
        </is>
      </c>
      <c r="L1885" s="223" t="n"/>
      <c r="M1885" s="259" t="inlineStr">
        <is>
          <t>None</t>
        </is>
      </c>
      <c r="N1885" s="223" t="inlineStr">
        <is>
          <t>Indonesia</t>
        </is>
      </c>
      <c r="O1885" s="223" t="inlineStr">
        <is>
          <t>Bukan fiksi</t>
        </is>
      </c>
      <c r="P1885" s="260" t="inlineStr">
        <is>
          <t>Tidak Tersedia</t>
        </is>
      </c>
      <c r="Q1885" s="260" t="n">
        <v>2021</v>
      </c>
      <c r="R1885" s="223" t="inlineStr">
        <is>
          <t>PBMR Andi</t>
        </is>
      </c>
      <c r="S1885" s="223" t="inlineStr">
        <is>
          <t>Andi Offset CV</t>
        </is>
      </c>
      <c r="T1885" s="223" t="inlineStr">
        <is>
          <t>Lokal</t>
        </is>
      </c>
      <c r="U1885" s="261" t="n">
        <v>72</v>
      </c>
      <c r="V1885" s="86" t="inlineStr">
        <is>
          <t>pdf</t>
        </is>
      </c>
      <c r="W1885" s="223" t="inlineStr">
        <is>
          <t>1.9 MB</t>
        </is>
      </c>
      <c r="X1885"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885" s="262" t="n">
        <v>60000</v>
      </c>
      <c r="Z1885" s="226" t="n"/>
      <c r="AA1885" s="241">
        <f>Y2536*Z2536</f>
        <v/>
      </c>
      <c r="AB1885" s="237" t="inlineStr">
        <is>
          <t>addf3f08-ef35-4c40-acac-8539b0aa9043</t>
        </is>
      </c>
    </row>
    <row r="1886" ht="15" customHeight="1" s="283">
      <c r="A1886" s="109" t="n">
        <v>2528</v>
      </c>
      <c r="B1886" s="222">
        <f>HYPERLINK("https://mocostore.moco.co.id/catalog/"&amp;AB2537,"Klik Disini")</f>
        <v/>
      </c>
      <c r="C1886" s="223" t="inlineStr">
        <is>
          <t>Kepemimpinan Pendidikan</t>
        </is>
      </c>
      <c r="D1886" s="223" t="inlineStr">
        <is>
          <t>Konsep Dan Strategi Peningkatan Mutu Pendidikan</t>
        </is>
      </c>
      <c r="E1886" s="223" t="inlineStr">
        <is>
          <t>Dr. Muhammad Soleh Hapudin, M.Si. dan Dr. Ir. Arief Kusuma Among Praja, S.T., M.B.A., IPU</t>
        </is>
      </c>
      <c r="F1886" s="223" t="n"/>
      <c r="G1886" s="223" t="inlineStr">
        <is>
          <t>978-623-8117-15-4</t>
        </is>
      </c>
      <c r="H1886" s="223" t="inlineStr">
        <is>
          <t>Pendidikan</t>
        </is>
      </c>
      <c r="I1886" s="258" t="inlineStr">
        <is>
          <t>Perguruan Tinggi</t>
        </is>
      </c>
      <c r="J1886" s="186" t="inlineStr">
        <is>
          <t>009.10</t>
        </is>
      </c>
      <c r="K1886" s="223" t="inlineStr">
        <is>
          <t>Edisi Ke-1</t>
        </is>
      </c>
      <c r="L1886" s="223" t="n"/>
      <c r="M1886" s="259" t="inlineStr">
        <is>
          <t>Tidak Tersedia</t>
        </is>
      </c>
      <c r="N1886" s="223" t="inlineStr">
        <is>
          <t>Indonesia</t>
        </is>
      </c>
      <c r="O1886" s="223" t="inlineStr">
        <is>
          <t>Bukan fiksi</t>
        </is>
      </c>
      <c r="P1886" s="260" t="inlineStr">
        <is>
          <t>Tidak Tersedia</t>
        </is>
      </c>
      <c r="Q1886" s="260" t="n">
        <v>2022</v>
      </c>
      <c r="R1886" s="223" t="inlineStr">
        <is>
          <t>Cahaya Harapan</t>
        </is>
      </c>
      <c r="S1886" s="223" t="inlineStr">
        <is>
          <t>Andi Offset CV</t>
        </is>
      </c>
      <c r="T1886" s="223" t="inlineStr">
        <is>
          <t>Lokal</t>
        </is>
      </c>
      <c r="U1886" s="261" t="n">
        <v>304</v>
      </c>
      <c r="V1886" s="86" t="inlineStr">
        <is>
          <t>pdf</t>
        </is>
      </c>
      <c r="W1886" s="223" t="inlineStr">
        <is>
          <t>8.1 MB</t>
        </is>
      </c>
      <c r="X1886" s="225" t="inlineStr">
        <is>
          <t>&lt;p&gt;Buku ini sangat layak dijadikan panduan atau referensi bagi mahasiswa, calon guru yang sedang menempuh mata kuliah Pengantar Pendidikan di fakultas Keguruan Ilmu Pendidikan (FKIP) atau Fakultas Ilmu Tarbiyah pada perguruan tinggi Islam, para guru, kepala sekolah, pengawas sekolah dan para pelaku pendidikan lainnya, serta masyarakat yang tertarik dan terus mengamati perkembangan dunia pendidikan dari sisi teori maupun praktis. Pembahasan, buku ini dimulai dengan konsep dasar kepemimpinan, Gaya dan Tipe kepemimpinan, Kepemimpian Manajemen, Peran Kepemimpinan Pendidikan, Kualifikasi dan Kompetensi Kepala Sekolah, Kepemimpinan Berbasis Manajemen, Kepala Sekolah dan Manajemen Berbasis/Sekolah, Kepemimpinan Kepala Sekolah sebagai pemimpin pembelajaran, Kepemimpinan Kepala Sekolah Era Revolusi Industri 4.0 yang saat ini kita berada di dalamnya, serta inovasi-inovasi dan peran guru dalam bidang Pendidikan.&lt;/p&gt;</t>
        </is>
      </c>
      <c r="Y1886" s="262" t="n">
        <v>79000</v>
      </c>
      <c r="Z1886" s="226" t="n"/>
      <c r="AA1886" s="241">
        <f>Y2537*Z2537</f>
        <v/>
      </c>
      <c r="AB1886" s="237" t="inlineStr">
        <is>
          <t>d2f1b0ef-96ad-409f-bed5-fdce40c6b39b</t>
        </is>
      </c>
    </row>
    <row r="1887" ht="15" customHeight="1" s="283">
      <c r="A1887" s="109" t="n">
        <v>2529</v>
      </c>
      <c r="B1887" s="222">
        <f>HYPERLINK("https://mocostore.moco.co.id/catalog/"&amp;AB2538,"Klik Disini")</f>
        <v/>
      </c>
      <c r="C1887" s="223" t="inlineStr">
        <is>
          <t>Komunikasi Bisnis</t>
        </is>
      </c>
      <c r="D1887" s="223" t="n"/>
      <c r="E1887" s="223" t="inlineStr">
        <is>
          <t>Alexander Thian, M.Si.</t>
        </is>
      </c>
      <c r="F1887" s="223" t="n"/>
      <c r="G1887" s="223" t="inlineStr">
        <is>
          <t>978-623-01-1928-6</t>
        </is>
      </c>
      <c r="H1887" s="223" t="inlineStr">
        <is>
          <t>Bisnis</t>
        </is>
      </c>
      <c r="I1887" s="258" t="inlineStr">
        <is>
          <t>Perguruan Tinggi</t>
        </is>
      </c>
      <c r="J1887" s="186" t="inlineStr">
        <is>
          <t>009.25</t>
        </is>
      </c>
      <c r="K1887" s="223" t="inlineStr">
        <is>
          <t>Edisi Ke-1</t>
        </is>
      </c>
      <c r="L1887" s="223" t="n"/>
      <c r="M1887" s="259" t="inlineStr">
        <is>
          <t>Tidak Tersedia</t>
        </is>
      </c>
      <c r="N1887" s="223" t="inlineStr">
        <is>
          <t>Indonesia</t>
        </is>
      </c>
      <c r="O1887" s="223" t="inlineStr">
        <is>
          <t>Bukan fiksi</t>
        </is>
      </c>
      <c r="P1887" s="260" t="inlineStr">
        <is>
          <t>Tidak Tersedia</t>
        </is>
      </c>
      <c r="Q1887" s="260" t="n">
        <v>2021</v>
      </c>
      <c r="R1887" s="223" t="inlineStr">
        <is>
          <t>Penerbit Andi</t>
        </is>
      </c>
      <c r="S1887" s="223" t="inlineStr">
        <is>
          <t>Andi Offset CV</t>
        </is>
      </c>
      <c r="T1887" s="223" t="inlineStr">
        <is>
          <t>Lokal</t>
        </is>
      </c>
      <c r="U1887" s="261" t="n">
        <v>229</v>
      </c>
      <c r="V1887" s="86" t="inlineStr">
        <is>
          <t>pdf</t>
        </is>
      </c>
      <c r="W1887" s="223" t="inlineStr">
        <is>
          <t>1.6 MB</t>
        </is>
      </c>
      <c r="X1887" s="225" t="inlineStr">
        <is>
          <t>&lt;p&gt;Buku ini dapat digunakan sebagai bahan referensi, khususnya bagi para mahasiswa yang sedang mengambil mata kuliah Komunikasi Bisnis. Pembahasan yang ada dalam buku ini disajikan dengan menggunakan bahasa yang sangat sederhana, lugas, dan mudah dipahami, sehingga akan membantu para mahasiswa dalam mempelajarinya secara lebih cepat, mudah, dan praktis.&lt;/p&gt;</t>
        </is>
      </c>
      <c r="Y1887" s="262" t="n">
        <v>88000</v>
      </c>
      <c r="Z1887" s="226" t="n"/>
      <c r="AA1887" s="241">
        <f>Y2538*Z2538</f>
        <v/>
      </c>
      <c r="AB1887" s="237" t="inlineStr">
        <is>
          <t>17a5c1c8-79ca-4af1-9060-0c039ed9de2b</t>
        </is>
      </c>
    </row>
    <row r="1888" ht="15" customHeight="1" s="283">
      <c r="A1888" s="109" t="n">
        <v>2530</v>
      </c>
      <c r="B1888" s="222">
        <f>HYPERLINK("https://mocostore.moco.co.id/catalog/"&amp;AB2539,"Klik Disini")</f>
        <v/>
      </c>
      <c r="C1888" s="223" t="inlineStr">
        <is>
          <t>Life Revolution</t>
        </is>
      </c>
      <c r="D1888" s="223" t="n"/>
      <c r="E1888" s="223" t="inlineStr">
        <is>
          <t>Pdt. Pengky Andu</t>
        </is>
      </c>
      <c r="F1888" s="223" t="inlineStr">
        <is>
          <t>979-763-786-7</t>
        </is>
      </c>
      <c r="G1888" s="223" t="inlineStr">
        <is>
          <t>978-979-29-9203-8</t>
        </is>
      </c>
      <c r="H1888" s="223" t="inlineStr">
        <is>
          <t>Agama Kristen</t>
        </is>
      </c>
      <c r="I1888" s="258" t="inlineStr">
        <is>
          <t>Perguruan Tinggi</t>
        </is>
      </c>
      <c r="J1888" s="186" t="inlineStr">
        <is>
          <t>009.16</t>
        </is>
      </c>
      <c r="K1888" s="223" t="n"/>
      <c r="L1888" s="223" t="n"/>
      <c r="M1888" s="259" t="n"/>
      <c r="N1888" s="223" t="inlineStr">
        <is>
          <t>Indonesia</t>
        </is>
      </c>
      <c r="O1888" s="223" t="inlineStr">
        <is>
          <t>Tidak diketahui</t>
        </is>
      </c>
      <c r="P1888" s="260" t="n">
        <v>2007</v>
      </c>
      <c r="Q1888" s="260" t="n">
        <v>2018</v>
      </c>
      <c r="R1888" s="223" t="inlineStr">
        <is>
          <t>Penerbit Andi</t>
        </is>
      </c>
      <c r="S1888" s="223" t="inlineStr">
        <is>
          <t>Andi Offset CV</t>
        </is>
      </c>
      <c r="T1888" s="223" t="inlineStr">
        <is>
          <t>Lokal</t>
        </is>
      </c>
      <c r="U1888" s="261" t="n">
        <v>87</v>
      </c>
      <c r="V1888" s="86" t="inlineStr">
        <is>
          <t>pdf</t>
        </is>
      </c>
      <c r="W1888" s="223" t="inlineStr">
        <is>
          <t>2.8 MB</t>
        </is>
      </c>
      <c r="X1888" s="225" t="inlineStr">
        <is>
          <t>&lt;p&gt;Di zaman modern ini, orang perlu memiliki cara,&amp;nbsp;sistem atau strategi untuk menang menghadapi dunia ini. Mengadakan revolusi dalam diri, termasuk merevolusi pikiran clan mental merupakan salah satu cara, bukan sekadar untuk bertahan, melainkan untuk keluar sebagai sosok unggul.&amp;nbsp;&lt;br /&gt;
 Berdayakan KEKUATAN EMOSIONAL &amp;amp;&amp;nbsp; KEKUAT AN SPIRITUAL, gabungkan INNER &amp;amp; OUTER SUCCESS. Adalah langkah-langkah Life Revolution yang membuat Anda melambung menjadi sosok pemenang.&amp;nbsp; Waktu Anda bertemu Tuhan, perubahan hidup bakal terjadi.&amp;nbsp; Tidak hanya Life Revolution ada dalam diri, tetapi juga Anda berhasil menjadi manusia! Inilah kunci keberhasilan sejati! Selamat mengadakan Life Revolution!&amp;nbsp;&lt;/p&gt;</t>
        </is>
      </c>
      <c r="Y1888" s="262" t="n">
        <v>56000</v>
      </c>
      <c r="Z1888" s="226" t="n"/>
      <c r="AA1888" s="241">
        <f>Y2539*Z2539</f>
        <v/>
      </c>
      <c r="AB1888" s="237" t="inlineStr">
        <is>
          <t>8b638807-d8d5-4d04-98fa-2318a394e26a</t>
        </is>
      </c>
    </row>
    <row r="1889" ht="15" customHeight="1" s="283">
      <c r="A1889" s="109" t="n">
        <v>2533</v>
      </c>
      <c r="B1889" s="222">
        <f>HYPERLINK("https://mocostore.moco.co.id/catalog/"&amp;AB2542,"Klik Disini")</f>
        <v/>
      </c>
      <c r="C1889" s="223" t="inlineStr">
        <is>
          <t>Manajemen Operasi</t>
        </is>
      </c>
      <c r="D1889" s="223" t="n"/>
      <c r="E1889" s="223" t="inlineStr">
        <is>
          <t>Terry Hill</t>
        </is>
      </c>
      <c r="F1889" s="223" t="inlineStr">
        <is>
          <t>979-533-587-1</t>
        </is>
      </c>
      <c r="G1889" s="223" t="inlineStr">
        <is>
          <t>978-979-29-8468-2</t>
        </is>
      </c>
      <c r="H1889" s="223" t="inlineStr">
        <is>
          <t>Manajemen</t>
        </is>
      </c>
      <c r="I1889" s="258" t="inlineStr">
        <is>
          <t>Perguruan Tinggi</t>
        </is>
      </c>
      <c r="J1889" s="186" t="inlineStr">
        <is>
          <t>009.09</t>
        </is>
      </c>
      <c r="K1889" s="223" t="n"/>
      <c r="L1889" s="223" t="n"/>
      <c r="M1889" s="259" t="n"/>
      <c r="N1889" s="223" t="inlineStr">
        <is>
          <t>Indonesia</t>
        </is>
      </c>
      <c r="O1889" s="223" t="inlineStr">
        <is>
          <t>Tidak diketahui</t>
        </is>
      </c>
      <c r="P1889" s="260" t="n">
        <v>2000</v>
      </c>
      <c r="Q1889" s="260" t="n">
        <v>2018</v>
      </c>
      <c r="R1889" s="223" t="inlineStr">
        <is>
          <t>Penerbit Andi</t>
        </is>
      </c>
      <c r="S1889" s="223" t="inlineStr">
        <is>
          <t>Andi Offset CV</t>
        </is>
      </c>
      <c r="T1889" s="223" t="inlineStr">
        <is>
          <t>Lokal</t>
        </is>
      </c>
      <c r="U1889" s="261" t="n">
        <v>156</v>
      </c>
      <c r="V1889" s="86" t="inlineStr">
        <is>
          <t>pdf</t>
        </is>
      </c>
      <c r="W1889" s="223" t="inlineStr">
        <is>
          <t>12.1 MB</t>
        </is>
      </c>
      <c r="X1889" s="225" t="inlineStr">
        <is>
          <t>&lt;p&gt;lntisari Manajemen Operasi adalah sumber referensi bagi mahasiswa program MBA, dan mahasiswa disiplin ilmu lain yang ingin mempelajari pokok persoalan terse but. Buku ini juga dapat menjadi bahan referensi untuk melengkapi perpustakaan para manajer dan untuk mengilhami para manajer yang ingin meningkatkan pengetahuan dan keahlian mereka.&lt;br /&gt;
 Terry Hill adalah Profesor Manaje-men Operasi Business School.&lt;br /&gt;
 &amp;middot;&lt;/p&gt;</t>
        </is>
      </c>
      <c r="Y1889" s="262" t="n">
        <v>84000</v>
      </c>
      <c r="Z1889" s="226" t="n"/>
      <c r="AA1889" s="241">
        <f>Y2542*Z2542</f>
        <v/>
      </c>
      <c r="AB1889" s="237" t="inlineStr">
        <is>
          <t>3783c555-1a17-429b-ac06-d5d65ca79da5</t>
        </is>
      </c>
    </row>
    <row r="1890" ht="15" customHeight="1" s="283">
      <c r="A1890" s="109" t="n">
        <v>2534</v>
      </c>
      <c r="B1890" s="222">
        <f>HYPERLINK("https://mocostore.moco.co.id/catalog/"&amp;AB2543,"Klik Disini")</f>
        <v/>
      </c>
      <c r="C1890" s="223" t="inlineStr">
        <is>
          <t>Manajemen Perbankan</t>
        </is>
      </c>
      <c r="D1890" s="223" t="n"/>
      <c r="E1890" s="223" t="inlineStr">
        <is>
          <t>Alexander Thian, M.Si.</t>
        </is>
      </c>
      <c r="F1890" s="223" t="n"/>
      <c r="G1890" s="223" t="inlineStr">
        <is>
          <t>978-623-01-1930-9</t>
        </is>
      </c>
      <c r="H1890" s="223" t="inlineStr">
        <is>
          <t>Manajemen</t>
        </is>
      </c>
      <c r="I1890" s="258" t="inlineStr">
        <is>
          <t>Perguruan Tinggi</t>
        </is>
      </c>
      <c r="J1890" s="186" t="inlineStr">
        <is>
          <t>009.09</t>
        </is>
      </c>
      <c r="K1890" s="223" t="inlineStr">
        <is>
          <t>Edisi Ke-1</t>
        </is>
      </c>
      <c r="L1890" s="223" t="n"/>
      <c r="M1890" s="259" t="inlineStr">
        <is>
          <t>Tidak Tersedia</t>
        </is>
      </c>
      <c r="N1890" s="223" t="inlineStr">
        <is>
          <t>Indonesia</t>
        </is>
      </c>
      <c r="O1890" s="223" t="inlineStr">
        <is>
          <t>Bukan fiksi</t>
        </is>
      </c>
      <c r="P1890" s="260" t="inlineStr">
        <is>
          <t>Tidak Tersedia</t>
        </is>
      </c>
      <c r="Q1890" s="260" t="n">
        <v>2021</v>
      </c>
      <c r="R1890" s="223" t="inlineStr">
        <is>
          <t>Penerbit Andi</t>
        </is>
      </c>
      <c r="S1890" s="223" t="inlineStr">
        <is>
          <t>Andi Offset CV</t>
        </is>
      </c>
      <c r="T1890" s="223" t="inlineStr">
        <is>
          <t>Lokal</t>
        </is>
      </c>
      <c r="U1890" s="261" t="n">
        <v>228</v>
      </c>
      <c r="V1890" s="86" t="inlineStr">
        <is>
          <t>pdf</t>
        </is>
      </c>
      <c r="W1890" s="223" t="inlineStr">
        <is>
          <t>1.8 MB</t>
        </is>
      </c>
      <c r="X1890" s="225" t="inlineStr">
        <is>
          <t>&lt;p&gt;Buku ini memuat topik mengenai ruang lingkup bank, manajemen dana bank, manajemen kredit bank, manajemen suku bunga bank, manajemen jasa bank lainnya, manajemen sumber daya manusia perbankan, manajemen pemasaran bank, laporan dan rasio keuangan bank, manajemen likuiditas bank, serta manajemen permodalan bank&lt;/p&gt;</t>
        </is>
      </c>
      <c r="Y1890" s="262" t="n">
        <v>87000</v>
      </c>
      <c r="Z1890" s="226" t="n"/>
      <c r="AA1890" s="241">
        <f>Y2543*Z2543</f>
        <v/>
      </c>
      <c r="AB1890" s="237" t="inlineStr">
        <is>
          <t>f48dc140-63be-4424-92b2-6c483a4339b1</t>
        </is>
      </c>
    </row>
    <row r="1891" ht="15" customHeight="1" s="283">
      <c r="A1891" s="109" t="n">
        <v>2535</v>
      </c>
      <c r="B1891" s="222">
        <f>HYPERLINK("https://mocostore.moco.co.id/catalog/"&amp;AB2544,"Klik Disini")</f>
        <v/>
      </c>
      <c r="C1891" s="223" t="inlineStr">
        <is>
          <t>Manajemen Risiko Bisnis</t>
        </is>
      </c>
      <c r="D1891" s="223" t="n"/>
      <c r="E1891" s="223" t="inlineStr">
        <is>
          <t>Dr. Alexander Thian, M.Si</t>
        </is>
      </c>
      <c r="F1891" s="223" t="n"/>
      <c r="G1891" s="223" t="inlineStr">
        <is>
          <t>978-623-01-1874-6</t>
        </is>
      </c>
      <c r="H1891" s="223" t="inlineStr">
        <is>
          <t>Manajemen</t>
        </is>
      </c>
      <c r="I1891" s="258" t="inlineStr">
        <is>
          <t>Perguruan Tinggi</t>
        </is>
      </c>
      <c r="J1891" s="186" t="inlineStr">
        <is>
          <t>009.09</t>
        </is>
      </c>
      <c r="K1891" s="223" t="inlineStr">
        <is>
          <t>Edisi Ke-1</t>
        </is>
      </c>
      <c r="L1891" s="223" t="n"/>
      <c r="M1891" s="259" t="inlineStr">
        <is>
          <t>Tidak Tersedia</t>
        </is>
      </c>
      <c r="N1891" s="223" t="inlineStr">
        <is>
          <t>Indonesia</t>
        </is>
      </c>
      <c r="O1891" s="223" t="inlineStr">
        <is>
          <t>Bukan fiksi</t>
        </is>
      </c>
      <c r="P1891" s="260" t="inlineStr">
        <is>
          <t>Tidak Tersedia</t>
        </is>
      </c>
      <c r="Q1891" s="260" t="n">
        <v>2021</v>
      </c>
      <c r="R1891" s="223" t="inlineStr">
        <is>
          <t>Penerbit Andi</t>
        </is>
      </c>
      <c r="S1891" s="223" t="inlineStr">
        <is>
          <t>Andi Offset CV</t>
        </is>
      </c>
      <c r="T1891" s="223" t="inlineStr">
        <is>
          <t>Lokal</t>
        </is>
      </c>
      <c r="U1891" s="261" t="n">
        <v>137</v>
      </c>
      <c r="V1891" s="86" t="inlineStr">
        <is>
          <t>pdf</t>
        </is>
      </c>
      <c r="W1891" s="223" t="inlineStr">
        <is>
          <t>5.6 MB</t>
        </is>
      </c>
      <c r="X1891" s="225" t="inlineStr">
        <is>
          <t>&lt;p&gt;Proses manajemen risiko yang efektif merupakan suatu kebutuhan yang mutlak dan mendesak di era globalisasi. Untuk memiliki keunggulan dalam persaingan bisnis di era globalisasi ini dibutuhkan proses penilaian dan pengelolaan risiko secara efektif. Tujuan manajemen risiko bisnis adalah bukan untuk menghilangkan risiko. Jika Anda berusaha menghilangkan risiko hingga nol, maka itu berarti bahwa Anda sedang berada dalam proses untuk membangkrutkan bisnis Anda sendiri.&lt;/p&gt;</t>
        </is>
      </c>
      <c r="Y1891" s="262" t="n">
        <v>60000</v>
      </c>
      <c r="Z1891" s="226" t="n"/>
      <c r="AA1891" s="241">
        <f>Y2544*Z2544</f>
        <v/>
      </c>
      <c r="AB1891" s="237" t="inlineStr">
        <is>
          <t>8b99fc43-a490-460a-a519-d24af5218b7c</t>
        </is>
      </c>
    </row>
    <row r="1892" ht="15" customHeight="1" s="283">
      <c r="A1892" s="109" t="n">
        <v>2536</v>
      </c>
      <c r="B1892" s="222">
        <f>HYPERLINK("https://mocostore.moco.co.id/catalog/"&amp;AB2545,"Klik Disini")</f>
        <v/>
      </c>
      <c r="C1892" s="223" t="inlineStr">
        <is>
          <t>Matematika Ekonomi</t>
        </is>
      </c>
      <c r="D1892" s="223" t="inlineStr">
        <is>
          <t>Teori dan Aplikasi</t>
        </is>
      </c>
      <c r="E1892" s="223" t="inlineStr">
        <is>
          <t>Markoni</t>
        </is>
      </c>
      <c r="F1892" s="223" t="inlineStr">
        <is>
          <t>978-623-01-2908-7</t>
        </is>
      </c>
      <c r="G1892" s="223" t="inlineStr">
        <is>
          <t>978-623-01-2909-4</t>
        </is>
      </c>
      <c r="H1892" s="223" t="inlineStr">
        <is>
          <t>Matematika</t>
        </is>
      </c>
      <c r="I1892" s="258" t="inlineStr">
        <is>
          <t>Perguruan Tinggi</t>
        </is>
      </c>
      <c r="J1892" s="186" t="inlineStr">
        <is>
          <t>009.01</t>
        </is>
      </c>
      <c r="K1892" s="223" t="inlineStr">
        <is>
          <t>Edisi Ke-1</t>
        </is>
      </c>
      <c r="L1892" s="223" t="n"/>
      <c r="M1892" s="259" t="inlineStr">
        <is>
          <t>Tidak Tersedia</t>
        </is>
      </c>
      <c r="N1892" s="223" t="inlineStr">
        <is>
          <t>Indonesia</t>
        </is>
      </c>
      <c r="O1892" s="223" t="inlineStr">
        <is>
          <t>Bukan fiksi</t>
        </is>
      </c>
      <c r="P1892" s="260" t="n">
        <v>2022</v>
      </c>
      <c r="Q1892" s="260" t="n">
        <v>2022</v>
      </c>
      <c r="R1892" s="223" t="inlineStr">
        <is>
          <t>Penerbit Andi</t>
        </is>
      </c>
      <c r="S1892" s="223" t="inlineStr">
        <is>
          <t>Andi Offset CV</t>
        </is>
      </c>
      <c r="T1892" s="223" t="inlineStr">
        <is>
          <t>Lokal</t>
        </is>
      </c>
      <c r="U1892" s="261" t="n">
        <v>162</v>
      </c>
      <c r="V1892" s="86" t="inlineStr">
        <is>
          <t>pdf</t>
        </is>
      </c>
      <c r="W1892" s="223" t="inlineStr">
        <is>
          <t>9.7 MB</t>
        </is>
      </c>
      <c r="X1892" s="225" t="inlineStr">
        <is>
          <t>&lt;p&gt;Substansi Buku Ini Menguraikan Tentang Formula Dasar Matematikaekonomi Dengan Penerapannya Serta Memberi Pengertian Mendasar Agardapat Lebih Memahami Dan Menguasai Formula Dasar Matematikaekonomi. Di Samping Itu, Buku Ini Dimaksudkan Sebagai Buku Referensi Yangjuga Dapat Dijadikan Sebagai Buku Ajar (Text Book), Khususnya Bagimahasiswa Ekonomi Manajemen Maupun Mahasiswa Ekonomi Akuntansi Yang Mempelajari Mata Ajar Matematika Ekonomi&lt;/p&gt;</t>
        </is>
      </c>
      <c r="Y1892" s="262" t="n">
        <v>58000</v>
      </c>
      <c r="Z1892" s="226" t="n"/>
      <c r="AA1892" s="241">
        <f>Y2545*Z2545</f>
        <v/>
      </c>
      <c r="AB1892" s="237" t="inlineStr">
        <is>
          <t>bcf9e6f2-3704-473c-802d-1f08b71d009c</t>
        </is>
      </c>
    </row>
    <row r="1893" ht="15" customHeight="1" s="283">
      <c r="A1893" s="109" t="n">
        <v>2537</v>
      </c>
      <c r="B1893" s="222">
        <f>HYPERLINK("https://mocostore.moco.co.id/catalog/"&amp;AB2546,"Klik Disini")</f>
        <v/>
      </c>
      <c r="C1893" s="223" t="inlineStr">
        <is>
          <t>Metodologi Penelitian Pendidikan</t>
        </is>
      </c>
      <c r="D1893" s="223" t="n"/>
      <c r="E1893" s="223" t="inlineStr">
        <is>
          <t>Zainal Aqib Dan Mohammad Hasan Rasidi</t>
        </is>
      </c>
      <c r="F1893" s="223" t="inlineStr">
        <is>
          <t>978-623-01-0078-9</t>
        </is>
      </c>
      <c r="G1893" s="223" t="inlineStr">
        <is>
          <t>978-623-01-0079-6</t>
        </is>
      </c>
      <c r="H1893" s="223" t="inlineStr">
        <is>
          <t>Referensi</t>
        </is>
      </c>
      <c r="I1893" s="258" t="inlineStr">
        <is>
          <t>Perguruan Tinggi</t>
        </is>
      </c>
      <c r="J1893" s="186" t="inlineStr">
        <is>
          <t>009.10</t>
        </is>
      </c>
      <c r="K1893" s="223" t="n"/>
      <c r="L1893" s="223" t="n"/>
      <c r="M1893" s="259" t="n"/>
      <c r="N1893" s="223" t="inlineStr">
        <is>
          <t>Indonesia</t>
        </is>
      </c>
      <c r="O1893" s="223" t="inlineStr">
        <is>
          <t>Bukan fiksi</t>
        </is>
      </c>
      <c r="P1893" s="260" t="n">
        <v>2019</v>
      </c>
      <c r="Q1893" s="260" t="n">
        <v>2020</v>
      </c>
      <c r="R1893" s="223" t="inlineStr">
        <is>
          <t>Penerbit Andi</t>
        </is>
      </c>
      <c r="S1893" s="223" t="inlineStr">
        <is>
          <t>Andi Offset CV</t>
        </is>
      </c>
      <c r="T1893" s="223" t="inlineStr">
        <is>
          <t>Lokal</t>
        </is>
      </c>
      <c r="U1893" s="261" t="n">
        <v>192</v>
      </c>
      <c r="V1893" s="86" t="inlineStr">
        <is>
          <t>pdf</t>
        </is>
      </c>
      <c r="W1893" s="223" t="inlineStr">
        <is>
          <t>4.6 MB</t>
        </is>
      </c>
      <c r="X1893" s="225" t="inlineStr">
        <is>
          <t>&lt;p&gt;Metodologi Penelitian Pendidikan&amp;nbsp;&lt;/p&gt;</t>
        </is>
      </c>
      <c r="Y1893" s="262" t="n">
        <v>65000</v>
      </c>
      <c r="Z1893" s="226" t="n"/>
      <c r="AA1893" s="241">
        <f>Y2546*Z2546</f>
        <v/>
      </c>
      <c r="AB1893" s="237" t="inlineStr">
        <is>
          <t>3c5cd12e-8b0a-45c0-a4ab-0fea8b5b45d5</t>
        </is>
      </c>
    </row>
    <row r="1894" ht="15" customHeight="1" s="283">
      <c r="A1894" s="109" t="n">
        <v>2538</v>
      </c>
      <c r="B1894" s="222">
        <f>HYPERLINK("https://mocostore.moco.co.id/catalog/"&amp;AB2547,"Klik Disini")</f>
        <v/>
      </c>
      <c r="C1894" s="223" t="inlineStr">
        <is>
          <t>Pemrograman Terstruktur</t>
        </is>
      </c>
      <c r="D1894" s="223" t="n"/>
      <c r="E1894" s="223" t="inlineStr">
        <is>
          <t>Tata Sutabri, S.Kom., MM</t>
        </is>
      </c>
      <c r="F1894" s="223" t="inlineStr">
        <is>
          <t>979-731-491-X</t>
        </is>
      </c>
      <c r="G1894" s="223" t="inlineStr">
        <is>
          <t>978-979-29-9503-9</t>
        </is>
      </c>
      <c r="H1894" s="223" t="inlineStr">
        <is>
          <t>Pemograman</t>
        </is>
      </c>
      <c r="I1894" s="258" t="inlineStr">
        <is>
          <t>Perguruan Tinggi</t>
        </is>
      </c>
      <c r="J1894" s="186" t="inlineStr">
        <is>
          <t>009.05</t>
        </is>
      </c>
      <c r="K1894" s="223" t="n"/>
      <c r="L1894" s="223" t="n"/>
      <c r="M1894" s="259" t="n"/>
      <c r="N1894" s="223" t="inlineStr">
        <is>
          <t>Indonesia</t>
        </is>
      </c>
      <c r="O1894" s="223" t="inlineStr">
        <is>
          <t>Tidak diketahui</t>
        </is>
      </c>
      <c r="P1894" s="260" t="n">
        <v>2004</v>
      </c>
      <c r="Q1894" s="260" t="n">
        <v>2018</v>
      </c>
      <c r="R1894" s="223" t="inlineStr">
        <is>
          <t>Penerbit Andi</t>
        </is>
      </c>
      <c r="S1894" s="223" t="inlineStr">
        <is>
          <t>Andi Offset CV</t>
        </is>
      </c>
      <c r="T1894" s="223" t="inlineStr">
        <is>
          <t>Lokal</t>
        </is>
      </c>
      <c r="U1894" s="261" t="n">
        <v>108</v>
      </c>
      <c r="V1894" s="86" t="inlineStr">
        <is>
          <t>pdf</t>
        </is>
      </c>
      <c r="W1894" s="223" t="inlineStr">
        <is>
          <t>24.0 MB</t>
        </is>
      </c>
      <c r="X1894" s="225" t="inlineStr">
        <is>
          <t>&lt;p&gt;Pemrograman terstruktur adalah tindakan pengorganisasian dan membuat kode-kode program supaya mudah dimengerti, dites, dan dimodifikasikan. Jika suatu proses telah sampai pada suatu titik tertentu, maka proses selanjutnya tidak boleh kembali lagi ke baris sebelumnya, kecuali untuk proses berulang (Loop). Inilah prinsip utama pemrograman terstruktur.&lt;/p&gt;
 &lt;p&gt;Pemrograman terstruktur mempunyai tujuan meningkatkan keandalan program, membuat program mudah dibaca dan ditelusuri bila ada kesalahan, menyederhanakan kerumitan program, menyederhanakan pemeliharaan program, dan meningkatkan produktivitas pemrograman.&lt;/p&gt;
 &lt;p&gt;Buku pemrograman terstruktur ini berisi teknik pemrograman dan teknik algoritma yang diperlukan untuk menyelesaikan masalah melalui bantuan komputer. Dibatas pula tingkat efisien teknik-teknik disain program yang ada. Bab terakhir menyajikan suatu bentuk teknik pemrograman yang berorientasi obyek. Buku ini dirancang sebagai buku pegangan untuk mahasiswa yang sedang studi pada matakuliah ini.&lt;/p&gt;</t>
        </is>
      </c>
      <c r="Y1894" s="262" t="n">
        <v>66000</v>
      </c>
      <c r="Z1894" s="226" t="n"/>
      <c r="AA1894" s="241">
        <f>Y2547*Z2547</f>
        <v/>
      </c>
      <c r="AB1894" s="237" t="inlineStr">
        <is>
          <t>d0a95c6c-6cb6-468b-a23b-dbdedf7f9be7</t>
        </is>
      </c>
    </row>
    <row r="1895" ht="15" customHeight="1" s="283">
      <c r="A1895" s="109" t="n">
        <v>2539</v>
      </c>
      <c r="B1895" s="222">
        <f>HYPERLINK("https://mocostore.moco.co.id/catalog/"&amp;AB2548,"Klik Disini")</f>
        <v/>
      </c>
      <c r="C1895" s="223" t="inlineStr">
        <is>
          <t>Pengantar Ilmu Hama Tanaman</t>
        </is>
      </c>
      <c r="D1895" s="223" t="n"/>
      <c r="E1895" s="223" t="inlineStr">
        <is>
          <t>Efrin Firmansyah</t>
        </is>
      </c>
      <c r="F1895" s="223" t="inlineStr">
        <is>
          <t>978-623-7267-90-4</t>
        </is>
      </c>
      <c r="G1895" s="223" t="inlineStr">
        <is>
          <t>978-623-7267-91-1</t>
        </is>
      </c>
      <c r="H1895" s="223" t="inlineStr">
        <is>
          <t>Pertanian</t>
        </is>
      </c>
      <c r="I1895" s="258" t="inlineStr">
        <is>
          <t>Perguruan Tinggi</t>
        </is>
      </c>
      <c r="J1895" s="186" t="inlineStr">
        <is>
          <t>009.06</t>
        </is>
      </c>
      <c r="K1895" s="223" t="inlineStr">
        <is>
          <t>Edisi Ke-1</t>
        </is>
      </c>
      <c r="L1895" s="223" t="n"/>
      <c r="M1895" s="259" t="inlineStr">
        <is>
          <t>Tidak Tersedia</t>
        </is>
      </c>
      <c r="N1895" s="223" t="inlineStr">
        <is>
          <t>Indonesia</t>
        </is>
      </c>
      <c r="O1895" s="223" t="inlineStr">
        <is>
          <t>Bukan fiksi</t>
        </is>
      </c>
      <c r="P1895" s="260" t="n">
        <v>2022</v>
      </c>
      <c r="Q1895" s="260" t="n">
        <v>2022</v>
      </c>
      <c r="R1895" s="223" t="inlineStr">
        <is>
          <t>Lily Publisher</t>
        </is>
      </c>
      <c r="S1895" s="223" t="inlineStr">
        <is>
          <t>Andi Offset CV</t>
        </is>
      </c>
      <c r="T1895" s="223" t="inlineStr">
        <is>
          <t>Lokal</t>
        </is>
      </c>
      <c r="U1895" s="261" t="n">
        <v>146</v>
      </c>
      <c r="V1895" s="86" t="inlineStr">
        <is>
          <t>pdf</t>
        </is>
      </c>
      <c r="W1895" s="223" t="inlineStr">
        <is>
          <t>2.2 MB</t>
        </is>
      </c>
      <c r="X1895" s="225" t="inlineStr">
        <is>
          <t>&lt;p&gt;Pengantar Ilmu Hama Tanaman&lt;br /&gt;
 - Pengertian Hama &amp;amp; Kerugian Akibat Serangan Hama&lt;br /&gt;
 - Penyebab Munculnya Hama Pada Tanaman &amp;amp; Pengelompokan Hama&lt;br /&gt;
 - Hama Pada Bagian Daun, Batang, Akar, &amp;amp; Buah Tanaman&lt;br /&gt;
 - Dinamika Populasi &amp;amp; Ambang Ekonomi Hama&lt;br /&gt;
 Salah Satu Hal Yang Secara Alami Terdapat Di Areal Budi Daya Tanaman Adalah Adanya Organisme Pengganggu Tanaman (Opt). Opt Adalah Semua Organisme Yang Mempunyai Potensi Menimbulkan Kerusakan Ekonomis Atau Gangguan Pada Tanaman Budi Daya, Salah Satunya Adalah Hama.&lt;br /&gt;
 Pendefinisian Suatu Organisme Dikelompokkan Sebagai Hama Dapat Dipengaruhi Oleh Berbagai Faktor Dan Sudut Pandang.&lt;br /&gt;
 Buku Ini Terutama Dimaksudkan Sebagai Sumber Pembelajaran, Terutama Bagi Mahasiswa Yang Sedang Mengikuti Pendidikan Di Fakultas Pertanian Agar Mempunyai Modal Wawasan Yang Memadai Untuk Memahami Tentang Hama Tanaman. Dalam Buku Ini Diuraikan Mulai Dari Pengertian Hama; Jenis Kerugian Yang Diakibatkan Oleh Serangan Hama; Konsep Munculnya Hama Pada Tanaman; Pengelompokan Hama; Dan Penjelasan Contoh- Contoh Hama Yang Menyerang Bagian Tanaman, Seperti Daun, Batang, Akar, Dan Buah Berikut Metode-Metode Pengendalian Yang Dapat Dilakukan; Serta Dibahas Pula Mengenai Ambang Ekonomi Hama Berikut Perhitungannya.&lt;/p&gt;</t>
        </is>
      </c>
      <c r="Y1895" s="262" t="n">
        <v>103500</v>
      </c>
      <c r="Z1895" s="226" t="n"/>
      <c r="AA1895" s="241">
        <f>Y2548*Z2548</f>
        <v/>
      </c>
      <c r="AB1895" s="237" t="inlineStr">
        <is>
          <t>b9ea35f7-9159-4f56-b13c-3cf389dd6090</t>
        </is>
      </c>
    </row>
    <row r="1896" ht="15" customHeight="1" s="283">
      <c r="A1896" s="109" t="n">
        <v>2540</v>
      </c>
      <c r="B1896" s="222">
        <f>HYPERLINK("https://mocostore.moco.co.id/catalog/"&amp;AB2549,"Klik Disini")</f>
        <v/>
      </c>
      <c r="C1896" s="223" t="inlineStr">
        <is>
          <t>Pengantar Manajemen</t>
        </is>
      </c>
      <c r="D1896" s="223" t="n"/>
      <c r="E1896" s="223" t="inlineStr">
        <is>
          <t>Dr. Alexander Thian, M.Si</t>
        </is>
      </c>
      <c r="F1896" s="223" t="n"/>
      <c r="G1896" s="223" t="inlineStr">
        <is>
          <t>978-623-01-1399-4</t>
        </is>
      </c>
      <c r="H1896" s="223" t="inlineStr">
        <is>
          <t>Manajemen</t>
        </is>
      </c>
      <c r="I1896" s="258" t="inlineStr">
        <is>
          <t>Perguruan Tinggi</t>
        </is>
      </c>
      <c r="J1896" s="186" t="inlineStr">
        <is>
          <t>009.09</t>
        </is>
      </c>
      <c r="K1896" s="223" t="inlineStr">
        <is>
          <t>Edisi Ke-1</t>
        </is>
      </c>
      <c r="L1896" s="223" t="n"/>
      <c r="M1896" s="259" t="inlineStr">
        <is>
          <t>Tidak Tersedia</t>
        </is>
      </c>
      <c r="N1896" s="223" t="inlineStr">
        <is>
          <t>Indonesia</t>
        </is>
      </c>
      <c r="O1896" s="223" t="inlineStr">
        <is>
          <t>Bukan fiksi</t>
        </is>
      </c>
      <c r="P1896" s="260" t="n">
        <v>2021</v>
      </c>
      <c r="Q1896" s="260" t="n">
        <v>2022</v>
      </c>
      <c r="R1896" s="223" t="inlineStr">
        <is>
          <t>Penerbit Andi</t>
        </is>
      </c>
      <c r="S1896" s="223" t="inlineStr">
        <is>
          <t>Andi Offset CV</t>
        </is>
      </c>
      <c r="T1896" s="223" t="inlineStr">
        <is>
          <t>Lokal</t>
        </is>
      </c>
      <c r="U1896" s="261" t="n">
        <v>215</v>
      </c>
      <c r="V1896" s="86" t="inlineStr">
        <is>
          <t>pdf</t>
        </is>
      </c>
      <c r="W1896" s="223" t="inlineStr">
        <is>
          <t>2.9 MB</t>
        </is>
      </c>
      <c r="X1896" s="225" t="inlineStr">
        <is>
          <t>&lt;p&gt;Buku ini dapat digunakan sebagai bahan referensi bagi para mahasiswa yang sedang mengambil mata kuliah pengantar manajemen, dasar-dasar manajemen, maupun mata kuliah asas-asas manajemen. Pembahasan yang ada dalam buku ini disajikan dengan menggunakan bahasa yang sangat sederhana, lugas, dan mudah dipahami, sehingga akan membantu para mahasiswa dalam mempelajarinya secara lebih cepat, mudah, dan praktis.&lt;/p&gt;</t>
        </is>
      </c>
      <c r="Y1896" s="262" t="n">
        <v>74000</v>
      </c>
      <c r="Z1896" s="226" t="n"/>
      <c r="AA1896" s="241">
        <f>Y2549*Z2549</f>
        <v/>
      </c>
      <c r="AB1896" s="237" t="inlineStr">
        <is>
          <t>c8466d22-a27b-49ac-86a1-ecf0d2fda3ae</t>
        </is>
      </c>
    </row>
    <row r="1897" ht="15" customHeight="1" s="283">
      <c r="A1897" s="109" t="n">
        <v>2542</v>
      </c>
      <c r="B1897" s="222">
        <f>HYPERLINK("https://mocostore.moco.co.id/catalog/"&amp;AB2551,"Klik Disini")</f>
        <v/>
      </c>
      <c r="C1897" s="223" t="inlineStr">
        <is>
          <t>Pernak-pernik Pernikahan</t>
        </is>
      </c>
      <c r="D1897" s="223" t="n"/>
      <c r="E1897" s="223" t="inlineStr">
        <is>
          <t>Markus Suyadi</t>
        </is>
      </c>
      <c r="F1897" s="223" t="inlineStr">
        <is>
          <t>978-979-29-1848-9</t>
        </is>
      </c>
      <c r="G1897" s="223" t="inlineStr">
        <is>
          <t>978-979-29-9110-9</t>
        </is>
      </c>
      <c r="H1897" s="223" t="inlineStr">
        <is>
          <t>Agama Kristen</t>
        </is>
      </c>
      <c r="I1897" s="258" t="inlineStr">
        <is>
          <t>Perguruan Tinggi</t>
        </is>
      </c>
      <c r="J1897" s="186" t="inlineStr">
        <is>
          <t>009.16</t>
        </is>
      </c>
      <c r="K1897" s="223" t="n"/>
      <c r="L1897" s="223" t="n"/>
      <c r="M1897" s="259" t="n"/>
      <c r="N1897" s="223" t="inlineStr">
        <is>
          <t>Indonesia</t>
        </is>
      </c>
      <c r="O1897" s="223" t="inlineStr">
        <is>
          <t>Tidak diketahui</t>
        </is>
      </c>
      <c r="P1897" s="260" t="n">
        <v>2010</v>
      </c>
      <c r="Q1897" s="260" t="n">
        <v>2018</v>
      </c>
      <c r="R1897" s="223" t="inlineStr">
        <is>
          <t>Penerbit Andi</t>
        </is>
      </c>
      <c r="S1897" s="223" t="inlineStr">
        <is>
          <t>Andi Offset CV</t>
        </is>
      </c>
      <c r="T1897" s="223" t="inlineStr">
        <is>
          <t>Lokal</t>
        </is>
      </c>
      <c r="U1897" s="261" t="n">
        <v>232</v>
      </c>
      <c r="V1897" s="86" t="inlineStr">
        <is>
          <t>pdf</t>
        </is>
      </c>
      <c r="W1897" s="223" t="inlineStr">
        <is>
          <t>3.8 MB</t>
        </is>
      </c>
      <c r="X1897" s="225" t="inlineStr">
        <is>
          <t>&lt;p&gt;Pertanyaan-pertanyaan seperti: Mengapa orang-orang pada&amp;nbsp;zaman dahulu menikah tanpa pacaran kok bisa langgeng, ya? Apakah setelah melakukan pertunangan, kita sudah boleh&amp;nbsp;berhubungan seks? Mengapa kita harus, menikah? dan Apakah perceraian itu adalah garis hidup&amp;nbsp;yang telah ditentukan Tuhan bagi&amp;nbsp;seseorang? mungkin pernah Anda dengar: tetapi Anda belum pernah tahu jawabannya. Jika ditelusuri lagi, masih banyak pertanyaan yang muncul seputar pernikahan dan kehidupan rumah tangga.&amp;nbsp;&lt;/p&gt;
 &lt;p&gt;Pernak-pernik Pernikahan menyajikan jawaban alas pertanyaan mendasar yang menjadi pergumulan Anda. Lebih dari 300 tanya jawab tentang pernikahan dan rumah tangga tersaji dalam buku ini. Tanya jawab dikelompokkan dalam empat topik utama, yakni: Pacaran, Pertunangan, Pernikahan, dan Perceraian.&amp;nbsp;&lt;/p&gt;
 &lt;p&gt;Buku tanya jawab ini layak menjadi bacaan bagi Anda, baik yang sedang mencari pasangan, yang sudah berpacaran atau bertunangan, maupun yang sudah menikah.&lt;/p&gt;</t>
        </is>
      </c>
      <c r="Y1897" s="262" t="n">
        <v>77000</v>
      </c>
      <c r="Z1897" s="226" t="n"/>
      <c r="AA1897" s="241">
        <f>Y2551*Z2551</f>
        <v/>
      </c>
      <c r="AB1897" s="237" t="inlineStr">
        <is>
          <t>a23b82a1-25bc-428c-a336-39355740662e</t>
        </is>
      </c>
    </row>
    <row r="1898" ht="15" customHeight="1" s="283">
      <c r="A1898" s="109" t="n">
        <v>2543</v>
      </c>
      <c r="B1898" s="222">
        <f>HYPERLINK("https://mocostore.moco.co.id/catalog/"&amp;AB2552,"Klik Disini")</f>
        <v/>
      </c>
      <c r="C1898" s="223" t="inlineStr">
        <is>
          <t>Tenis Meja</t>
        </is>
      </c>
      <c r="D1898" s="223" t="n"/>
      <c r="E1898" s="223" t="inlineStr">
        <is>
          <t>Alex Kertamanah</t>
        </is>
      </c>
      <c r="F1898" s="223" t="n"/>
      <c r="G1898" s="223" t="inlineStr">
        <is>
          <t>978-623-01-2883-7</t>
        </is>
      </c>
      <c r="H1898" s="223" t="inlineStr">
        <is>
          <t>Olah Raga</t>
        </is>
      </c>
      <c r="I1898" s="258" t="inlineStr">
        <is>
          <t>Perguruan Tinggi</t>
        </is>
      </c>
      <c r="J1898" s="186" t="inlineStr">
        <is>
          <t>009.09</t>
        </is>
      </c>
      <c r="K1898" s="223" t="inlineStr">
        <is>
          <t>Edisi Ke-1</t>
        </is>
      </c>
      <c r="L1898" s="223" t="n"/>
      <c r="M1898" s="259" t="inlineStr">
        <is>
          <t>Tidak Tersedia</t>
        </is>
      </c>
      <c r="N1898" s="223" t="inlineStr">
        <is>
          <t>Indonesia</t>
        </is>
      </c>
      <c r="O1898" s="223" t="inlineStr">
        <is>
          <t>Bukan fiksi</t>
        </is>
      </c>
      <c r="P1898" s="260" t="inlineStr">
        <is>
          <t>Tidak Tersedia</t>
        </is>
      </c>
      <c r="Q1898" s="260" t="n">
        <v>2022</v>
      </c>
      <c r="R1898" s="223" t="inlineStr">
        <is>
          <t>Penerbit Andi</t>
        </is>
      </c>
      <c r="S1898" s="223" t="inlineStr">
        <is>
          <t>Andi Offset CV</t>
        </is>
      </c>
      <c r="T1898" s="223" t="inlineStr">
        <is>
          <t>Lokal</t>
        </is>
      </c>
      <c r="U1898" s="261" t="n">
        <v>338</v>
      </c>
      <c r="V1898" s="86" t="inlineStr">
        <is>
          <t>pdf</t>
        </is>
      </c>
      <c r="W1898" s="223" t="inlineStr">
        <is>
          <t>20.5 MB</t>
        </is>
      </c>
      <c r="X1898" s="225" t="inlineStr">
        <is>
          <t>&lt;p&gt;Adi Pranajaya/Pengamat Tenis Meja PRESTASI tidak saja lahir dari hasil kerja keras dan pantang menyerah dari pelaku olahraga yang dalam hal ini adalah atlet, tetapi juga harus ditunjang oleh kecerdasan intelektual, yang satu diantaranya didorong adanya apa yang disebut &amp;quot;referensi&amp;quot;. Maka bacaan dalam bentuk buku, sebagai salah satu bentuk referensi, menjadi sangat penting. Hal ini pula yang dilakukan olehbanyak atlet kaliber dunia, di mana mereka menganggap bahwa buku adalah salah satu hal yang mampu membangun kecerdasan intelektual. Buku yang dituliskan oleh Sdr. Alex Kertamanah berjudul Tenis Meja menurut hemat saya adalah salah satu buku yang sangat dibutuhkan oleh pelaku olahraga khususnya tenis meja, bukan saja atlet tetapi juga pelatih. Bahkan bagi para penghobby tenis meja sekali pun, buku ini sangat berguna sekaligus menyenangkan. Penghargaan yang setinggi-tingginya kepada Sdr Alex Kertamanah atas usaha dan kerja kerasnya menulis buku yang penuh dengan pelajaran &amp;quot;berharga&amp;quot; ini.&lt;/p&gt;</t>
        </is>
      </c>
      <c r="Y1898" s="262" t="n">
        <v>84000</v>
      </c>
      <c r="Z1898" s="226" t="n"/>
      <c r="AA1898" s="241">
        <f>Y2552*Z2552</f>
        <v/>
      </c>
      <c r="AB1898" s="237" t="inlineStr">
        <is>
          <t>1ef10aa6-3937-428a-8260-fb53ecee99df</t>
        </is>
      </c>
    </row>
    <row r="1899" ht="15" customHeight="1" s="283">
      <c r="A1899" s="109" t="n">
        <v>2544</v>
      </c>
      <c r="B1899" s="222">
        <f>HYPERLINK("https://mocostore.moco.co.id/catalog/"&amp;AB2553,"Klik Disini")</f>
        <v/>
      </c>
      <c r="C1899" s="223" t="inlineStr">
        <is>
          <t>Teori Ekonomi Mikro</t>
        </is>
      </c>
      <c r="D1899" s="223" t="n"/>
      <c r="E1899" s="223" t="inlineStr">
        <is>
          <t>Sarwoko</t>
        </is>
      </c>
      <c r="F1899" s="223" t="inlineStr">
        <is>
          <t>978-623-01-2630-7</t>
        </is>
      </c>
      <c r="G1899" s="223" t="inlineStr">
        <is>
          <t>978-623-01-2629-1</t>
        </is>
      </c>
      <c r="H1899" s="223" t="inlineStr">
        <is>
          <t>Bisnis &amp; Ekonomi</t>
        </is>
      </c>
      <c r="I1899" s="258" t="inlineStr">
        <is>
          <t>Perguruan Tinggi</t>
        </is>
      </c>
      <c r="J1899" s="186" t="inlineStr">
        <is>
          <t>009.25</t>
        </is>
      </c>
      <c r="K1899" s="223" t="inlineStr">
        <is>
          <t>Edisi Ke-1</t>
        </is>
      </c>
      <c r="L1899" s="223" t="n"/>
      <c r="M1899" s="259" t="inlineStr">
        <is>
          <t>Tidak Tersedia</t>
        </is>
      </c>
      <c r="N1899" s="223" t="inlineStr">
        <is>
          <t>Indonesia</t>
        </is>
      </c>
      <c r="O1899" s="223" t="inlineStr">
        <is>
          <t>Bukan fiksi</t>
        </is>
      </c>
      <c r="P1899" s="260" t="n">
        <v>2022</v>
      </c>
      <c r="Q1899" s="260" t="n">
        <v>2022</v>
      </c>
      <c r="R1899" s="223" t="inlineStr">
        <is>
          <t>Penerbit Andi</t>
        </is>
      </c>
      <c r="S1899" s="223" t="inlineStr">
        <is>
          <t>Andi Offset CV</t>
        </is>
      </c>
      <c r="T1899" s="223" t="inlineStr">
        <is>
          <t>Lokal</t>
        </is>
      </c>
      <c r="U1899" s="261" t="n">
        <v>242</v>
      </c>
      <c r="V1899" s="86" t="inlineStr">
        <is>
          <t>pdf</t>
        </is>
      </c>
      <c r="W1899" s="223" t="inlineStr">
        <is>
          <t>9.3 MB</t>
        </is>
      </c>
      <c r="X1899" s="225" t="inlineStr">
        <is>
          <t>&lt;p&gt;Sering Orang Awam Bertanya: Apakah Ilmu Ekonomi Itu? Ilmu Yang Mempelajari Tentang Uang? Atau Ilmu Yang Mempelajari Tentang Kelangkaan, Inflasi. Pengangguran, Dan Defisit? Semua Topik Akan Dipelajari Dalam Ilmu Ekonomi. Secara Keseluruhan Tujuan Penelitian Ekonomi Adalah Menjelaskan Bagaimana Upaya Manusia Untuk Mencapal Kesejahteraan Hidup Setinggi Mungkin. Buku Teori Ekonomi Mikro Ini Berisi Tentang Permintaan Penawaran Dan Keseimbangan Pasar, Teori Perilaku Konsumen, Produsen, Ongkos Produksi, Penghasilan, Dan Efek-Efek Perubahan Harga Serta Penghasilan. Tidak Hanya Itu, Buku Ini Juga Membahas Tentang Pasar, Persaingan Sempurna, Monopoli, Dan Oligopoly. Penulis Mempersembahkan Buku Ajar Ini Terutama Kepada Para Mahasiswa Peserta Kuliah Teori Ekonomi Mikro Dan Pihak-Pihak Lain Yang Dapat Memanfaatkan Ilmu Ini. Besar Harapan Penulis Agar Buku Ini Dapat Digunakan Dengan Sebaik-Baiknya Bagi Yang Membutuhkan.&lt;/p&gt;</t>
        </is>
      </c>
      <c r="Y1899" s="262" t="n">
        <v>74000</v>
      </c>
      <c r="Z1899" s="226" t="n"/>
      <c r="AA1899" s="241">
        <f>Y2553*Z2553</f>
        <v/>
      </c>
      <c r="AB1899" s="237" t="inlineStr">
        <is>
          <t>1c974aa2-abb4-47e5-8cdd-c9c00a32d9b4</t>
        </is>
      </c>
    </row>
    <row r="1900" ht="15" customHeight="1" s="283">
      <c r="A1900" s="109" t="n">
        <v>2545</v>
      </c>
      <c r="B1900" s="222">
        <f>HYPERLINK("https://mocostore.moco.co.id/catalog/"&amp;AB2554,"Klik Disini")</f>
        <v/>
      </c>
      <c r="C1900" s="223" t="inlineStr">
        <is>
          <t>True Christianity</t>
        </is>
      </c>
      <c r="D1900" s="223" t="n"/>
      <c r="E1900" s="223" t="inlineStr">
        <is>
          <t>Wongso Agnes Riana</t>
        </is>
      </c>
      <c r="F1900" s="223" t="inlineStr">
        <is>
          <t>978-979-29-5774-7</t>
        </is>
      </c>
      <c r="G1900" s="223" t="inlineStr">
        <is>
          <t>978-979-29-9695-1</t>
        </is>
      </c>
      <c r="H1900" s="223" t="inlineStr">
        <is>
          <t>Agama Kristen</t>
        </is>
      </c>
      <c r="I1900" s="258" t="inlineStr">
        <is>
          <t>Perguruan Tinggi</t>
        </is>
      </c>
      <c r="J1900" s="186" t="inlineStr">
        <is>
          <t>009.16</t>
        </is>
      </c>
      <c r="K1900" s="223" t="n"/>
      <c r="L1900" s="223" t="n"/>
      <c r="M1900" s="259" t="n"/>
      <c r="N1900" s="223" t="inlineStr">
        <is>
          <t>Indonesia</t>
        </is>
      </c>
      <c r="O1900" s="223" t="inlineStr">
        <is>
          <t>Tidak diketahui</t>
        </is>
      </c>
      <c r="P1900" s="260" t="n">
        <v>2017</v>
      </c>
      <c r="Q1900" s="260" t="n">
        <v>2018</v>
      </c>
      <c r="R1900" s="223" t="inlineStr">
        <is>
          <t>Penerbit Andi</t>
        </is>
      </c>
      <c r="S1900" s="223" t="inlineStr">
        <is>
          <t>Andi Offset CV</t>
        </is>
      </c>
      <c r="T1900" s="223" t="inlineStr">
        <is>
          <t>Lokal</t>
        </is>
      </c>
      <c r="U1900" s="261" t="n">
        <v>240</v>
      </c>
      <c r="V1900" s="86" t="inlineStr">
        <is>
          <t>pdf</t>
        </is>
      </c>
      <c r="W1900" s="223" t="inlineStr">
        <is>
          <t>16.1 MB</t>
        </is>
      </c>
      <c r="X1900" s="225" t="inlineStr">
        <is>
          <t>&lt;p&gt;Menjadi orang Kristen tidaklah mudah. Pada kenyataannya, banyak orang Kristen mengaku menjadi pengikut Kristus, tetapi kehidupannya tidak mencerminkan kasih Kristus yang seharusnya tinggal dalam diri setiap orang percaya.&lt;br /&gt;
 Ada dua faktor utama yang membuat orang Kristen hidup jauh dari kebenaran firman Tuhan. Pertama, mereka tidak benar-benar mengenal firman Tuhan karena tidak pernah membaca atau merenungkannya. Kedua, mereka mengetahui kebenaran firman Tuhan, tetapi tidak kuat melawan godaan dunia yang begitu menggiurkan.&lt;br /&gt;
 Memahami pergumulan yang dihadapi oleh hampir semua orang Kristen, Wongso Agnes Riana ingin membagikan segala hal yang ia ketahui mengenai iman kekristenan. Ia ingin agar orang Kristen tidak sekadar mengaku sebagai pengikut Kristus, tetapi benar-benar mampu hidup sebagai orang Kristen yang sejati dan bisa menang melwan godaan dunia.&lt;/p&gt;</t>
        </is>
      </c>
      <c r="Y1900" s="262" t="n">
        <v>63500</v>
      </c>
      <c r="Z1900" s="226" t="n"/>
      <c r="AA1900" s="241">
        <f>Y2554*Z2554</f>
        <v/>
      </c>
      <c r="AB1900" s="237" t="inlineStr">
        <is>
          <t>5654dc5e-7592-40bb-bebe-f89b8803b48e</t>
        </is>
      </c>
    </row>
    <row r="1901" ht="15" customHeight="1" s="283">
      <c r="A1901" s="109" t="n">
        <v>2546</v>
      </c>
      <c r="B1901" s="222">
        <f>HYPERLINK("https://mocostore.moco.co.id/catalog/"&amp;AB2555,"Klik Disini")</f>
        <v/>
      </c>
      <c r="C1901" s="223" t="inlineStr">
        <is>
          <t>True Christianity</t>
        </is>
      </c>
      <c r="D1901" s="223" t="n"/>
      <c r="E1901" s="223" t="inlineStr">
        <is>
          <t>Irwan Halim</t>
        </is>
      </c>
      <c r="F1901" s="223" t="inlineStr">
        <is>
          <t>978-623-7519-72-0</t>
        </is>
      </c>
      <c r="G1901" s="223" t="inlineStr">
        <is>
          <t>978-623-7519-73-7</t>
        </is>
      </c>
      <c r="H1901" s="223" t="inlineStr">
        <is>
          <t>Agama Kristen</t>
        </is>
      </c>
      <c r="I1901" s="258" t="inlineStr">
        <is>
          <t>Perguruan Tinggi</t>
        </is>
      </c>
      <c r="J1901" s="186" t="inlineStr">
        <is>
          <t>009.16</t>
        </is>
      </c>
      <c r="K1901" s="223" t="inlineStr">
        <is>
          <t>Edisi Ke-1</t>
        </is>
      </c>
      <c r="L1901" s="223" t="n"/>
      <c r="M1901" s="259" t="inlineStr">
        <is>
          <t>Tidak Tersedia</t>
        </is>
      </c>
      <c r="N1901" s="223" t="inlineStr">
        <is>
          <t>Indonesia</t>
        </is>
      </c>
      <c r="O1901" s="223" t="inlineStr">
        <is>
          <t>Bukan fiksi</t>
        </is>
      </c>
      <c r="P1901" s="260" t="n">
        <v>2020</v>
      </c>
      <c r="Q1901" s="260" t="n">
        <v>2021</v>
      </c>
      <c r="R1901" s="223" t="inlineStr">
        <is>
          <t>PBMR Andi</t>
        </is>
      </c>
      <c r="S1901" s="223" t="inlineStr">
        <is>
          <t>Andi Offset CV</t>
        </is>
      </c>
      <c r="T1901" s="223" t="inlineStr">
        <is>
          <t>Lokal</t>
        </is>
      </c>
      <c r="U1901" s="261" t="n">
        <v>431</v>
      </c>
      <c r="V1901" s="86" t="inlineStr">
        <is>
          <t>pdf</t>
        </is>
      </c>
      <c r="W1901" s="223" t="inlineStr">
        <is>
          <t>13.9 MB</t>
        </is>
      </c>
      <c r="X1901" s="225" t="inlineStr">
        <is>
          <t>&lt;p&gt;Mengamati dengan teliti, jujur, dan analitis, kita akan mendapat betapa jauh perbedaan Injil yang Tuhan Yesus ajarkan dengan &amp;acirc;&amp;euro;&amp;oelig;injil-injil&amp;acirc;&amp;euro;Â hari ini yang telah dimodifikasi, agar lebih bisa mendarat dalam kehidupan manusia post-modern. Padahal, hasil dari modifikasi tersebut justru merusak bangunan berpikir yang seharusnya dimiliki oleh orang percaya. Kemegahan Injil digantikan dengan ajaran Injil yang terlihat eksklusif, tetapi telah kehilangan napas atau jiwa Injil yang sejati. Padahal, Injil yang benar sering kali tidak memperkenan hati manusia, merusak tatanan hidup wajar, juga kemapanan hidup yang dibangun oleh masyarakat post-modern dengan konsep surga dan tuhan mereka sendiri.&lt;br /&gt;
 &lt;br /&gt;
 Buku ini dapat menolong Anda untuk mengenal Injil yang benar, juga menjadi murid Kristus yang sejati yang hidup dalam karakter rohani. Harapannya, melalui pembacaan buku ini kerohanian Anda dapat bertumbuh dengan sempurna. karena Anda dipersiapkan untuk menjadi mempelai Tuhan Yesus.&lt;/p&gt;</t>
        </is>
      </c>
      <c r="Y1901" s="262" t="n">
        <v>80000</v>
      </c>
      <c r="Z1901" s="226" t="n"/>
      <c r="AA1901" s="241">
        <f>Y2555*Z2555</f>
        <v/>
      </c>
      <c r="AB1901" s="237" t="inlineStr">
        <is>
          <t>0e4c5116-99b4-4dd1-b907-89baa99e1725</t>
        </is>
      </c>
    </row>
    <row r="1902" ht="15" customHeight="1" s="283">
      <c r="A1902" s="109" t="n">
        <v>2550</v>
      </c>
      <c r="B1902" s="222">
        <f>HYPERLINK("https://mocostore.moco.co.id/catalog/"&amp;AB2559,"Klik Disini")</f>
        <v/>
      </c>
      <c r="C1902" s="223" t="inlineStr">
        <is>
          <t>Wireless Atasi Keterbatasan Jangkauan</t>
        </is>
      </c>
      <c r="D1902" s="223" t="n"/>
      <c r="E1902" s="223" t="inlineStr">
        <is>
          <t>Tim Penerbit Andi</t>
        </is>
      </c>
      <c r="F1902" s="223" t="inlineStr">
        <is>
          <t>979-731-173-2</t>
        </is>
      </c>
      <c r="G1902" s="223" t="inlineStr">
        <is>
          <t>978-979-29-8658-7</t>
        </is>
      </c>
      <c r="H1902" s="223" t="inlineStr">
        <is>
          <t>Komputer &amp; Internet</t>
        </is>
      </c>
      <c r="I1902" s="258" t="inlineStr">
        <is>
          <t>Perguruan Tinggi</t>
        </is>
      </c>
      <c r="J1902" s="186" t="inlineStr">
        <is>
          <t>009.05</t>
        </is>
      </c>
      <c r="K1902" s="223" t="n"/>
      <c r="L1902" s="223" t="n"/>
      <c r="M1902" s="259" t="n"/>
      <c r="N1902" s="223" t="n"/>
      <c r="O1902" s="223" t="n"/>
      <c r="P1902" s="260" t="n">
        <v>2004</v>
      </c>
      <c r="Q1902" s="260" t="n">
        <v>2018</v>
      </c>
      <c r="R1902" s="223" t="inlineStr">
        <is>
          <t>Penerbit Andi</t>
        </is>
      </c>
      <c r="S1902" s="223" t="inlineStr">
        <is>
          <t>Andi Offset CV</t>
        </is>
      </c>
      <c r="T1902" s="223" t="n"/>
      <c r="U1902" s="261" t="n">
        <v>57</v>
      </c>
      <c r="V1902" s="86" t="inlineStr">
        <is>
          <t>pdf</t>
        </is>
      </c>
      <c r="W1902" s="223" t="inlineStr">
        <is>
          <t>5.5 MB</t>
        </is>
      </c>
      <c r="X1902" s="225" t="inlineStr">
        <is>
          <t>&lt;p&gt;Wireless Network membuka era baru dalam jaringan komputer. dengan teknologi ini berbagai kendala yang selama ini membatasi jaringan semakin mudah untuk diatasi. jangkauannya sudah dapat dioptimalkan. Solusi ini membuat jaringan network lebih fleksibel. Kemanapun kita pergi, dimanapun kita berada kita dapat menghubungkan diri dengan jaringan, termasuk melakukukan akses internet, mengatur kegiatan email, dan VoiceCommunication walau tidak ada fasilitas telepon.&lt;/p&gt;</t>
        </is>
      </c>
      <c r="Y1902" s="262" t="n">
        <v>45500</v>
      </c>
      <c r="Z1902" s="226" t="n"/>
      <c r="AA1902" s="241">
        <f>Y2559*Z2559</f>
        <v/>
      </c>
      <c r="AB1902" s="237" t="inlineStr">
        <is>
          <t>4ff694fb-cdb2-494c-a4cf-6c2e0b1de44a</t>
        </is>
      </c>
    </row>
    <row r="1903" ht="15" customHeight="1" s="283">
      <c r="A1903" s="109" t="n">
        <v>2551</v>
      </c>
      <c r="B1903" s="222">
        <f>HYPERLINK("https://mocostore.moco.co.id/catalog/"&amp;AB2560,"Klik Disini")</f>
        <v/>
      </c>
      <c r="C1903" s="223" t="inlineStr">
        <is>
          <t>Your Baby, Day By Day - Perkembangan Bayi Sehat 0-3 Th</t>
        </is>
      </c>
      <c r="D1903" s="223" t="n"/>
      <c r="E1903" s="223" t="inlineStr">
        <is>
          <t>MT. Indiarti</t>
        </is>
      </c>
      <c r="F1903" s="223" t="inlineStr">
        <is>
          <t>978-979-29-0811-4</t>
        </is>
      </c>
      <c r="G1903" s="223" t="inlineStr">
        <is>
          <t>978-979-29-8670-9</t>
        </is>
      </c>
      <c r="H1903" s="223" t="inlineStr">
        <is>
          <t>Kesehatan Bayi</t>
        </is>
      </c>
      <c r="I1903" s="258" t="inlineStr">
        <is>
          <t>Perguruan Tinggi</t>
        </is>
      </c>
      <c r="J1903" s="186" t="inlineStr">
        <is>
          <t>009.24</t>
        </is>
      </c>
      <c r="K1903" s="223" t="n"/>
      <c r="L1903" s="223" t="n"/>
      <c r="M1903" s="259" t="n"/>
      <c r="N1903" s="223" t="inlineStr">
        <is>
          <t>Indonesia</t>
        </is>
      </c>
      <c r="O1903" s="223" t="inlineStr">
        <is>
          <t>Tidak diketahui</t>
        </is>
      </c>
      <c r="P1903" s="260" t="n">
        <v>2009</v>
      </c>
      <c r="Q1903" s="260" t="n">
        <v>2018</v>
      </c>
      <c r="R1903" s="223" t="inlineStr">
        <is>
          <t>Penerbit Andi</t>
        </is>
      </c>
      <c r="S1903" s="223" t="inlineStr">
        <is>
          <t>Andi Offset CV</t>
        </is>
      </c>
      <c r="T1903" s="223" t="inlineStr">
        <is>
          <t>Lokal</t>
        </is>
      </c>
      <c r="U1903" s="261" t="n">
        <v>10</v>
      </c>
      <c r="V1903" s="86" t="inlineStr">
        <is>
          <t>pdf</t>
        </is>
      </c>
      <c r="W1903" s="223" t="inlineStr">
        <is>
          <t>13.8 MB</t>
        </is>
      </c>
      <c r="X1903" s="225" t="inlineStr">
        <is>
          <t>&lt;p&gt;Pertumbuhan normal dapat diukur melalui perkembangan kemampuan dasar yang terdiri atas aspek motorik dan kognitif. Aspek motorik dibagi menjadi dua, yaitu motorik kasar dan halus. Motorik kasar meliputi gerakan-gerakan yang melibatkan sebagian besar atau seluruh otot tubuh, sedangkan motorik halus meliputi gerakan-gerakan halus, seperti memegang dan menulis. Ada pun aspek kognitif merupakan perkembangan anak yang dilihat dari sisi kecerdasan otak.&amp;nbsp;&lt;br /&gt;
 &lt;br /&gt;
 Namun, sayangnya tidak semua orangtua memahami bagaimana seharusnya kemampuan dasar itu berkembang, misalnya saja kapan seorang anak harus dapat tersenyum untuk pertama kali; kapan harus sudah dapat merangkak, duduk sendiri, dan berdiri; bagaimana jika pada usia setahun belum dapat berjalan; kapan harus sudah mampu mengucapkan beberapa patah kata dan sebagainya; berapa toleransi normal keterlambatan kemampuan dasar ini; bagaimana cara menstimulasi agar cepat menguasai kemampuan dasar motorik dan kognitif ini.&amp;nbsp;&lt;br /&gt;
 &lt;br /&gt;
 Sesungguhnya bayi telah siap untuk mulai belajar tentang kemampuan dasar dan dunia seputar mereka. Oleh sebab itu, orangtua perlu mengetahui dengan tepat cara memberikan rangsangan-rangsangan yang dapat mendorong kemampuan dasar wajib ini. Namun, mungkin orangtua tidak selalu dapat segera menemukan kegiatan yang dipastikan dapat membantu proses belajar sang bayi.&amp;nbsp;&lt;br /&gt;
 &lt;br /&gt;
 Petunjuk perkembangan usia bayi dengan kemampuan dasarnya yang ada di buku ini sangat penting dijadikan pedoman bagi para ibu dan orangtua bayi, mengingat secara luas kecepatan perkembangan bayi berbeda-beda. Namun, secara umum, mereka akan melalui tahap-tahap perkembangan yang pasti dalam urutan yang sama. Meskipun setiap balita memiliki keunikan, tetapi ada perkembangan umum yang harus dimiliki semua bayi. Ketinggalan satu langkah saja dalam proses perkembangannya dapat berisiko pada keterlambatan fisik dan mental secara fatal. Orangtua memainkan peranan penting dalam membantu balita melatih kemampuan-kemampuan dasar dengan mengajak bermain secara konstruktif dan menyediakan alat permainan yang dibutuhkan.&amp;nbsp;&lt;br /&gt;
 &lt;br /&gt;
 Buku ini merupakan sumber rujukan bagi para orangtua, calon orangtua, dan masyarakat luas dalam mengikuti hari demi hari perkembangan putra-putri tercinta usia 0-3 tahun. Dengan membaca dan memahami isi buku ini, saya berharap semua orangtua yang memiliki bayi di usia emas menjadi tidak gagap dan memiliki pedoman yang jelas dalam memantau kemampuan dasar putra-putrinya.&lt;/p&gt;</t>
        </is>
      </c>
      <c r="Y1903" s="262" t="n">
        <v>63000</v>
      </c>
      <c r="Z1903" s="226" t="n"/>
      <c r="AA1903" s="241">
        <f>Y2560*Z2560</f>
        <v/>
      </c>
      <c r="AB1903" s="237" t="inlineStr">
        <is>
          <t>50ab0b8a-9276-449a-a99f-eddbf0c7b606</t>
        </is>
      </c>
    </row>
    <row r="1904" ht="15" customHeight="1" s="283">
      <c r="A1904" s="109" t="n">
        <v>2552</v>
      </c>
      <c r="B1904" s="222">
        <f>HYPERLINK("https://mocostore.moco.co.id/catalog/"&amp;AB2561,"Klik Disini")</f>
        <v/>
      </c>
      <c r="C1904" s="223" t="inlineStr">
        <is>
          <t>Seri Famous Biography: Albert Einstein</t>
        </is>
      </c>
      <c r="D1904" s="223" t="n"/>
      <c r="E1904" s="223" t="inlineStr">
        <is>
          <t>Lina</t>
        </is>
      </c>
      <c r="F1904" s="223" t="inlineStr">
        <is>
          <t>978-979-29-0338-6</t>
        </is>
      </c>
      <c r="G1904" s="223" t="inlineStr">
        <is>
          <t>978-979-29-8920-5</t>
        </is>
      </c>
      <c r="H1904" s="223" t="inlineStr">
        <is>
          <t>Biografi</t>
        </is>
      </c>
      <c r="I1904" s="258" t="inlineStr">
        <is>
          <t>Perguruan Tinggi</t>
        </is>
      </c>
      <c r="J1904" s="186" t="inlineStr">
        <is>
          <t>009.07</t>
        </is>
      </c>
      <c r="K1904" s="223" t="n"/>
      <c r="L1904" s="223" t="n"/>
      <c r="M1904" s="259" t="n"/>
      <c r="N1904" s="223" t="inlineStr">
        <is>
          <t>Indonesia</t>
        </is>
      </c>
      <c r="O1904" s="223" t="inlineStr">
        <is>
          <t>Tidak diketahui</t>
        </is>
      </c>
      <c r="P1904" s="260" t="n">
        <v>2008</v>
      </c>
      <c r="Q1904" s="260" t="n">
        <v>2018</v>
      </c>
      <c r="R1904" s="223" t="inlineStr">
        <is>
          <t>Nyonyo Publisher</t>
        </is>
      </c>
      <c r="S1904" s="223" t="inlineStr">
        <is>
          <t>Andi Offset CV</t>
        </is>
      </c>
      <c r="T1904" s="223" t="inlineStr">
        <is>
          <t>Lokal</t>
        </is>
      </c>
      <c r="U1904" s="261" t="n">
        <v>24</v>
      </c>
      <c r="V1904" s="86" t="inlineStr">
        <is>
          <t>pdf</t>
        </is>
      </c>
      <c r="W1904" s="223" t="inlineStr">
        <is>
          <t>5.1 MB</t>
        </is>
      </c>
      <c r="X1904" s="225" t="inlineStr">
        <is>
          <t>&lt;p&gt;Siapa yang tidak kenal dengan Albert Einstein? Tokoh ilmuwan ini telah banyak berjasa dalam dunia pendidikan, khususnya dunia fisika. Teman-teman penasaran dengan perjalanan hidupnya? Mari kita ikuti setiap perjalanan hidupnya dari dia lahir hingga wafat.&lt;/p&gt;</t>
        </is>
      </c>
      <c r="Y1904" s="262" t="n">
        <v>48000</v>
      </c>
      <c r="Z1904" s="226" t="n"/>
      <c r="AA1904" s="241">
        <f>Y2561*Z2561</f>
        <v/>
      </c>
      <c r="AB1904" s="237" t="inlineStr">
        <is>
          <t>3a8dd50a-f7b2-4597-a4f1-c65c73dcc667</t>
        </is>
      </c>
    </row>
    <row r="1905" ht="15" customHeight="1" s="283">
      <c r="A1905" s="109" t="n">
        <v>2556</v>
      </c>
      <c r="B1905" s="222">
        <f>HYPERLINK("https://mocostore.moco.co.id/catalog/"&amp;AB2565,"Klik Disini")</f>
        <v/>
      </c>
      <c r="C1905" s="223" t="inlineStr">
        <is>
          <t>Seri Biografi Dunia: Bill Gates</t>
        </is>
      </c>
      <c r="D1905" s="223" t="n"/>
      <c r="E1905" s="223" t="inlineStr">
        <is>
          <t>Lina</t>
        </is>
      </c>
      <c r="F1905" s="223" t="inlineStr">
        <is>
          <t>978-979-29-0591-5</t>
        </is>
      </c>
      <c r="G1905" s="223" t="inlineStr">
        <is>
          <t>978-979-29-8917-5</t>
        </is>
      </c>
      <c r="H1905" s="223" t="inlineStr">
        <is>
          <t>Biografi</t>
        </is>
      </c>
      <c r="I1905" s="258" t="inlineStr">
        <is>
          <t>Perguruan Tinggi</t>
        </is>
      </c>
      <c r="J1905" s="186" t="inlineStr">
        <is>
          <t>009.07</t>
        </is>
      </c>
      <c r="K1905" s="223" t="n"/>
      <c r="L1905" s="223" t="n"/>
      <c r="M1905" s="259" t="n"/>
      <c r="N1905" s="223" t="inlineStr">
        <is>
          <t>Indonesia</t>
        </is>
      </c>
      <c r="O1905" s="223" t="inlineStr">
        <is>
          <t>Tidak diketahui</t>
        </is>
      </c>
      <c r="P1905" s="260" t="n">
        <v>2008</v>
      </c>
      <c r="Q1905" s="260" t="n">
        <v>2018</v>
      </c>
      <c r="R1905" s="223" t="inlineStr">
        <is>
          <t>Nyonyo Publisher</t>
        </is>
      </c>
      <c r="S1905" s="223" t="inlineStr">
        <is>
          <t>Andi Offset CV</t>
        </is>
      </c>
      <c r="T1905" s="223" t="inlineStr">
        <is>
          <t>Lokal</t>
        </is>
      </c>
      <c r="U1905" s="261" t="n">
        <v>24</v>
      </c>
      <c r="V1905" s="86" t="inlineStr">
        <is>
          <t>pdf</t>
        </is>
      </c>
      <c r="W1905" s="223" t="inlineStr">
        <is>
          <t>6.0 MB</t>
        </is>
      </c>
      <c r="X1905" s="225" t="inlineStr">
        <is>
          <t>&lt;p&gt;Tahukah kamu kalau dulunya komputer memiliki banyak kendala? Program komputer dulu juga sangat rumit. Lalu siapa yang membuat komputer menjadi mudah digunakan seperti saat ini? Orang itu adalah Bill Gates, si Jenius yang juga sempat menjadi orang terkaya di dunia. Simak kisah hiduo si jenius Bill Gates dari lahir hingga menjadi orang sukses.&lt;/p&gt;</t>
        </is>
      </c>
      <c r="Y1905" s="262" t="n">
        <v>53500</v>
      </c>
      <c r="Z1905" s="226" t="n"/>
      <c r="AA1905" s="241">
        <f>Y2565*Z2565</f>
        <v/>
      </c>
      <c r="AB1905" s="237" t="inlineStr">
        <is>
          <t>64bf6e7d-0f85-44f2-a79e-1cd7d847c89a</t>
        </is>
      </c>
    </row>
    <row r="1906" ht="15" customHeight="1" s="283">
      <c r="A1906" s="109" t="n">
        <v>2557</v>
      </c>
      <c r="B1906" s="222">
        <f>HYPERLINK("https://mocostore.moco.co.id/catalog/"&amp;AB2566,"Klik Disini")</f>
        <v/>
      </c>
      <c r="C1906" s="223" t="inlineStr">
        <is>
          <t>Seri Biografi Dunia: Charlie Chaplin</t>
        </is>
      </c>
      <c r="D1906" s="223" t="n"/>
      <c r="E1906" s="223" t="inlineStr">
        <is>
          <t>Acep Yonny</t>
        </is>
      </c>
      <c r="F1906" s="223" t="inlineStr">
        <is>
          <t>978-979-29-1537-2</t>
        </is>
      </c>
      <c r="G1906" s="223" t="inlineStr">
        <is>
          <t>978-979-29-8918-2</t>
        </is>
      </c>
      <c r="H1906" s="223" t="inlineStr">
        <is>
          <t>Biografi</t>
        </is>
      </c>
      <c r="I1906" s="258" t="inlineStr">
        <is>
          <t>Perguruan Tinggi</t>
        </is>
      </c>
      <c r="J1906" s="186" t="inlineStr">
        <is>
          <t>009.07</t>
        </is>
      </c>
      <c r="K1906" s="223" t="n"/>
      <c r="L1906" s="223" t="n"/>
      <c r="M1906" s="259" t="n"/>
      <c r="N1906" s="223" t="inlineStr">
        <is>
          <t>Indonesia</t>
        </is>
      </c>
      <c r="O1906" s="223" t="inlineStr">
        <is>
          <t>Tidak diketahui</t>
        </is>
      </c>
      <c r="P1906" s="260" t="n">
        <v>2010</v>
      </c>
      <c r="Q1906" s="260" t="n">
        <v>2018</v>
      </c>
      <c r="R1906" s="223" t="inlineStr">
        <is>
          <t>Nyonyo Publisher</t>
        </is>
      </c>
      <c r="S1906" s="223" t="inlineStr">
        <is>
          <t>Andi Offset CV</t>
        </is>
      </c>
      <c r="T1906" s="223" t="inlineStr">
        <is>
          <t>Lokal</t>
        </is>
      </c>
      <c r="U1906" s="261" t="n">
        <v>24</v>
      </c>
      <c r="V1906" s="86" t="inlineStr">
        <is>
          <t>pdf</t>
        </is>
      </c>
      <c r="W1906" s="223" t="inlineStr">
        <is>
          <t>10.7 MB</t>
        </is>
      </c>
      <c r="X1906" s="225" t="inlineStr">
        <is>
          <t>&lt;p&gt;Teman-teman, apakah kalian suka pantomim? Taukah kalian siapa tokoh paing ternama dari pantomim? Yah, jawabnya Charlie Chaplin. Ia telah menginspirasi banyak orang lewat aktingnya di layar kaca. Teman-teman tentunya ingin mengetahui bagaimana cara Charlie Chaplin meraih kesuksesan. Nah, mari simak kisah tentang kehidupannya dari mulai kelahiran hingga ia tutup usia. Selamat menbaca!&lt;/p&gt;</t>
        </is>
      </c>
      <c r="Y1906" s="262" t="n">
        <v>39500</v>
      </c>
      <c r="Z1906" s="226" t="n"/>
      <c r="AA1906" s="241">
        <f>Y2566*Z2566</f>
        <v/>
      </c>
      <c r="AB1906" s="237" t="inlineStr">
        <is>
          <t>67600211-88d3-4b7e-9433-0d18a687150f</t>
        </is>
      </c>
    </row>
    <row r="1907" ht="15" customHeight="1" s="283">
      <c r="A1907" s="109" t="n">
        <v>2558</v>
      </c>
      <c r="B1907" s="222">
        <f>HYPERLINK("https://mocostore.moco.co.id/catalog/"&amp;AB2567,"Klik Disini")</f>
        <v/>
      </c>
      <c r="C1907" s="223" t="inlineStr">
        <is>
          <t>Seri Biografi Dunia: Graham Bell</t>
        </is>
      </c>
      <c r="D1907" s="223" t="n"/>
      <c r="E1907" s="223" t="inlineStr">
        <is>
          <t>Lina</t>
        </is>
      </c>
      <c r="F1907" s="223" t="inlineStr">
        <is>
          <t>978-979-29-0429-1</t>
        </is>
      </c>
      <c r="G1907" s="223" t="inlineStr">
        <is>
          <t>978-979-29-8926-7</t>
        </is>
      </c>
      <c r="H1907" s="223" t="inlineStr">
        <is>
          <t>Biografi</t>
        </is>
      </c>
      <c r="I1907" s="258" t="inlineStr">
        <is>
          <t>Perguruan Tinggi</t>
        </is>
      </c>
      <c r="J1907" s="186" t="inlineStr">
        <is>
          <t>009.07</t>
        </is>
      </c>
      <c r="K1907" s="223" t="n"/>
      <c r="L1907" s="223" t="n"/>
      <c r="M1907" s="259" t="n"/>
      <c r="N1907" s="223" t="inlineStr">
        <is>
          <t>Indonesia</t>
        </is>
      </c>
      <c r="O1907" s="223" t="inlineStr">
        <is>
          <t>Tidak diketahui</t>
        </is>
      </c>
      <c r="P1907" s="260" t="n">
        <v>2008</v>
      </c>
      <c r="Q1907" s="260" t="n">
        <v>2018</v>
      </c>
      <c r="R1907" s="223" t="inlineStr">
        <is>
          <t>Nyonyo Publisher</t>
        </is>
      </c>
      <c r="S1907" s="223" t="inlineStr">
        <is>
          <t>Andi Offset CV</t>
        </is>
      </c>
      <c r="T1907" s="223" t="inlineStr">
        <is>
          <t>Lokal</t>
        </is>
      </c>
      <c r="U1907" s="261" t="n">
        <v>24</v>
      </c>
      <c r="V1907" s="86" t="inlineStr">
        <is>
          <t>pdf</t>
        </is>
      </c>
      <c r="W1907" s="223" t="inlineStr">
        <is>
          <t>4.4 MB</t>
        </is>
      </c>
      <c r="X1907" s="225" t="inlineStr">
        <is>
          <t>&lt;p&gt;Tahukah kamu penemu telepon? Alexander Bell. Lho, bukankah telepon ditemukan oleh Graham Bell? Nah, nah...Jangan bingung! Mereka adalah orang yang sama kok. Jadi penasaran, bukan? Ikuti kisah hidupnya dalam buku ini, mulai dari masa kecil hingga ia menemukan telepon. Selamat membaca dan jangan penasaran lagi, Ya!.&lt;/p&gt;</t>
        </is>
      </c>
      <c r="Y1907" s="262" t="n">
        <v>50500</v>
      </c>
      <c r="Z1907" s="226" t="n"/>
      <c r="AA1907" s="241">
        <f>Y2567*Z2567</f>
        <v/>
      </c>
      <c r="AB1907" s="237" t="inlineStr">
        <is>
          <t>a7542e93-31c7-4a64-933b-3041194a8a6f</t>
        </is>
      </c>
    </row>
    <row r="1908" ht="15" customHeight="1" s="283">
      <c r="A1908" s="109" t="n">
        <v>2564</v>
      </c>
      <c r="B1908" s="222">
        <f>HYPERLINK("https://mocostore.moco.co.id/catalog/"&amp;AB2573,"Klik Disini")</f>
        <v/>
      </c>
      <c r="C1908" s="223" t="inlineStr">
        <is>
          <t>Srikaya Jumbo - Potensi Unggul Si Buah Super</t>
        </is>
      </c>
      <c r="D1908" s="223" t="n"/>
      <c r="E1908" s="223" t="inlineStr">
        <is>
          <t>Sumarno Dwi Saputra dan Isto Suwarno</t>
        </is>
      </c>
      <c r="F1908" s="223" t="inlineStr">
        <is>
          <t>978-979-29-2769-6</t>
        </is>
      </c>
      <c r="G1908" s="223" t="inlineStr">
        <is>
          <t>978-979-29-8987-8</t>
        </is>
      </c>
      <c r="H1908" s="223" t="inlineStr">
        <is>
          <t>Pertanian</t>
        </is>
      </c>
      <c r="I1908" s="258" t="inlineStr">
        <is>
          <t>Perguruan Tinggi</t>
        </is>
      </c>
      <c r="J1908" s="186" t="inlineStr">
        <is>
          <t>009.06</t>
        </is>
      </c>
      <c r="K1908" s="223" t="n"/>
      <c r="L1908" s="223" t="n"/>
      <c r="M1908" s="259" t="n"/>
      <c r="N1908" s="223" t="n"/>
      <c r="O1908" s="223" t="n"/>
      <c r="P1908" s="260" t="n">
        <v>2011</v>
      </c>
      <c r="Q1908" s="260" t="n">
        <v>2018</v>
      </c>
      <c r="R1908" s="223" t="inlineStr">
        <is>
          <t>Lily Publisher</t>
        </is>
      </c>
      <c r="S1908" s="223" t="inlineStr">
        <is>
          <t>Andi Offset CV</t>
        </is>
      </c>
      <c r="T1908" s="223" t="n"/>
      <c r="U1908" s="261" t="n">
        <v>56</v>
      </c>
      <c r="V1908" s="86" t="inlineStr">
        <is>
          <t>pdf</t>
        </is>
      </c>
      <c r="W1908" s="223" t="inlineStr">
        <is>
          <t>7.1 MB</t>
        </is>
      </c>
      <c r="X1908" s="225" t="inlineStr">
        <is>
          <t>&lt;p&gt;Dikalangan penggemar tanaman buah jenis srikaya jumbo (srikaya new varietas) sudah tak asing lagi. Pasalnya, ukuran buah dari srikaya jumbo ini bisa seberat 8 ons. Luar biasa sekali. Karena rata-rata berat buah srikaya itu hanya 1-2 ons saja. Srikaya jumbo juga mengandung zat gizi yang sangat berguna untuk kesehatan tubuh manusia, seperti kalori, protein, lemak, karbohidrat, kalsium, fosfor, besi, bahkan vitamin dan air. Selain itu, beberapa penyakit dapat disembuhkan dengan mengonsumsi srikaya jumbo.&amp;nbsp;&lt;br /&gt;
 Kelebihan lain srikaya jumbo ini, pohonnya tak pernah berhenti berbuah. Selain itu, juga memiliki daging yang tebal berwarna putih bersih, beraroma harum dan memiliki biji yang relatif sangat sedikit. Prospek menanam srikaya jumbo ini sangat menggiurkan sekali. Lantaran besar buahnya dan tebal dagingnya, otomatis harganya pun cukup mahal.&lt;br /&gt;
 Dengan kelebihan yang dimiliki ini, srikaya jumbo layak dijadikan pilihan lain untuk dikebunkan. Selain sebagai tanaman budi daya, srikaya jumbo dapat dimanfaatkan sebagai tanaman hias. Tanaman ini juga bisa dijadikan tabulampot, bahkan akan terkesan lebih eksklusif bila berbuah di media pot.&lt;/p&gt;</t>
        </is>
      </c>
      <c r="Y1908" s="262" t="n">
        <v>39000</v>
      </c>
      <c r="Z1908" s="226" t="n"/>
      <c r="AA1908" s="241">
        <f>Y2573*Z2573</f>
        <v/>
      </c>
      <c r="AB1908" s="237" t="inlineStr">
        <is>
          <t>8326ea35-c29e-48c9-b481-b25b63aaab35</t>
        </is>
      </c>
    </row>
    <row r="1909" ht="15" customHeight="1" s="283">
      <c r="A1909" s="109" t="n">
        <v>2567</v>
      </c>
      <c r="B1909" s="222">
        <f>HYPERLINK("https://mocostore.moco.co.id/catalog/"&amp;AB2576,"Klik Disini")</f>
        <v/>
      </c>
      <c r="C1909" s="223" t="inlineStr">
        <is>
          <t>Lima Menit Kenali Payudara Anda</t>
        </is>
      </c>
      <c r="D1909" s="223" t="n"/>
      <c r="E1909" s="223" t="inlineStr">
        <is>
          <t>Wenny Artanty Nisman</t>
        </is>
      </c>
      <c r="F1909" s="223" t="inlineStr">
        <is>
          <t>978-979-29-2409-1</t>
        </is>
      </c>
      <c r="G1909" s="223" t="inlineStr">
        <is>
          <t>978-979-29-8646-4</t>
        </is>
      </c>
      <c r="H1909" s="223" t="inlineStr">
        <is>
          <t>Kesehatan</t>
        </is>
      </c>
      <c r="I1909" s="258" t="inlineStr">
        <is>
          <t>Perguruan Tinggi</t>
        </is>
      </c>
      <c r="J1909" s="186" t="inlineStr">
        <is>
          <t>009.24</t>
        </is>
      </c>
      <c r="K1909" s="223" t="n"/>
      <c r="L1909" s="223" t="n"/>
      <c r="M1909" s="259" t="n"/>
      <c r="N1909" s="223" t="inlineStr">
        <is>
          <t>Indonesia</t>
        </is>
      </c>
      <c r="O1909" s="223" t="inlineStr">
        <is>
          <t>Tidak diketahui</t>
        </is>
      </c>
      <c r="P1909" s="260" t="n">
        <v>2011</v>
      </c>
      <c r="Q1909" s="260" t="n">
        <v>2018</v>
      </c>
      <c r="R1909" s="223" t="inlineStr">
        <is>
          <t>Penerbit Andi</t>
        </is>
      </c>
      <c r="S1909" s="223" t="inlineStr">
        <is>
          <t>Andi Offset CV</t>
        </is>
      </c>
      <c r="T1909" s="223" t="inlineStr">
        <is>
          <t>Lokal</t>
        </is>
      </c>
      <c r="U1909" s="261" t="n">
        <v>41</v>
      </c>
      <c r="V1909" s="86" t="inlineStr">
        <is>
          <t>pdf</t>
        </is>
      </c>
      <c r="W1909" s="223" t="inlineStr">
        <is>
          <t>1.9 MB</t>
        </is>
      </c>
      <c r="X1909" s="225" t="inlineStr">
        <is>
          <t>&lt;p&gt;Payudara merupakan organ penting untuk wanita, sebagai kelengkapan seorang wanita payudara dianggap sebagai simbol kecantikan. sudah saatnya wanita mulia dan peka merawat organ payudaranya. agar dapat mengetahui permasalahan dan deteksi kanker.&lt;/p&gt;</t>
        </is>
      </c>
      <c r="Y1909" s="262" t="n">
        <v>27500</v>
      </c>
      <c r="Z1909" s="226" t="n"/>
      <c r="AA1909" s="241">
        <f>Y2576*Z2576</f>
        <v/>
      </c>
      <c r="AB1909" s="237" t="inlineStr">
        <is>
          <t>3e8de149-e76f-4d6e-b854-53f2e80c31b5</t>
        </is>
      </c>
    </row>
    <row r="1910" ht="15" customHeight="1" s="283">
      <c r="A1910" s="109" t="n">
        <v>2568</v>
      </c>
      <c r="B1910" s="222">
        <f>HYPERLINK("https://mocostore.moco.co.id/catalog/"&amp;AB2577,"Klik Disini")</f>
        <v/>
      </c>
      <c r="C1910" s="223" t="inlineStr">
        <is>
          <t>Pernik Unik dan Cantik dari Clay</t>
        </is>
      </c>
      <c r="D1910" s="223" t="n"/>
      <c r="E1910" s="223" t="inlineStr">
        <is>
          <t>Onny Margaretha</t>
        </is>
      </c>
      <c r="F1910" s="223" t="inlineStr">
        <is>
          <t>979-763-848-0</t>
        </is>
      </c>
      <c r="G1910" s="223" t="inlineStr">
        <is>
          <t>978-979-29-8637-2</t>
        </is>
      </c>
      <c r="H1910" s="223" t="inlineStr">
        <is>
          <t>Bisnis</t>
        </is>
      </c>
      <c r="I1910" s="258" t="inlineStr">
        <is>
          <t>Perguruan Tinggi</t>
        </is>
      </c>
      <c r="J1910" s="186" t="inlineStr">
        <is>
          <t>009.25</t>
        </is>
      </c>
      <c r="K1910" s="223" t="n"/>
      <c r="L1910" s="223" t="n"/>
      <c r="M1910" s="259" t="n"/>
      <c r="N1910" s="223" t="inlineStr">
        <is>
          <t>Indonesia</t>
        </is>
      </c>
      <c r="O1910" s="223" t="inlineStr">
        <is>
          <t>Tidak diketahui</t>
        </is>
      </c>
      <c r="P1910" s="260" t="n">
        <v>2007</v>
      </c>
      <c r="Q1910" s="260" t="n">
        <v>2018</v>
      </c>
      <c r="R1910" s="223" t="inlineStr">
        <is>
          <t>Penerbit Andi</t>
        </is>
      </c>
      <c r="S1910" s="223" t="inlineStr">
        <is>
          <t>Andi Offset CV</t>
        </is>
      </c>
      <c r="T1910" s="223" t="inlineStr">
        <is>
          <t>Lokal</t>
        </is>
      </c>
      <c r="U1910" s="261" t="n">
        <v>46</v>
      </c>
      <c r="V1910" s="86" t="inlineStr">
        <is>
          <t>pdf</t>
        </is>
      </c>
      <c r="W1910" s="223" t="inlineStr">
        <is>
          <t>3.0 MB</t>
        </is>
      </c>
      <c r="X1910" s="225" t="inlineStr">
        <is>
          <t>&lt;p&gt;Kalau kita berjalan-jalan di mal-mal, banyak sekali pernik yang lucu, unik, dan menggemaskan. Sering juga kita mendapatinya sebagai souvenir di pesta pernikahan atau pesta ulang tahun. Dari bentuk yang sederhana seperti donat hingga bentuk yang rumit seperti orang.&lt;br /&gt;
 &lt;br /&gt;
 Tapi adakalanya harganya cukup mahal sehingga kita berpikit mengapa tidak membuatnya sendiri? Dengan clay, keinginan itu bisa terjawab. Clay memungkinkan kita untuk berkreasi sesuai imajinasi kita. Ada banyak keuntungan menggunakan clay: bahan mudah didapat, mudah dibuat, desain sangat fleksibel dan tidak mengotori tangan. Tidak seperti bahan lain, tidak perlu dioven atau dibakar. Karena itu, Clay sangat sesuai untuk semua orang, terutama anak-anak.&lt;br /&gt;
 &lt;br /&gt;
 Buku ini menuntun pembaca tahap-demi-tahap pengerjaan, dengan ilustrasi foto full color sehingga mudah diikuti. Disertai contoh desain unik untuk dikembangkan sendiri. Membuat kerajinan dari Clay tidak saja untuk mengisi waktu luang; tetapi juga bisa menjadi ide kreatif untuk membuka usaha baru.&lt;/p&gt;</t>
        </is>
      </c>
      <c r="Y1910" s="262" t="n">
        <v>57500</v>
      </c>
      <c r="Z1910" s="226" t="n"/>
      <c r="AA1910" s="241">
        <f>Y2577*Z2577</f>
        <v/>
      </c>
      <c r="AB1910" s="237" t="inlineStr">
        <is>
          <t>8efc1ad7-e230-4f23-9a2a-ede5c04953eb</t>
        </is>
      </c>
    </row>
    <row r="1911" ht="15" customHeight="1" s="283">
      <c r="A1911" s="109" t="n">
        <v>2570</v>
      </c>
      <c r="B1911" s="222">
        <f>HYPERLINK("https://mocostore.moco.co.id/catalog/"&amp;AB2579,"Klik Disini")</f>
        <v/>
      </c>
      <c r="C1911" s="223" t="inlineStr">
        <is>
          <t>YUNUS: Nabi dalam Perut Ikan</t>
        </is>
      </c>
      <c r="D1911" s="223" t="n"/>
      <c r="E1911" s="223" t="inlineStr">
        <is>
          <t>Esmeralda Lesmana</t>
        </is>
      </c>
      <c r="F1911" s="223" t="inlineStr">
        <is>
          <t>978-979-29-1941-7</t>
        </is>
      </c>
      <c r="G1911" s="223" t="inlineStr">
        <is>
          <t>978-979-29-9733-0</t>
        </is>
      </c>
      <c r="H1911" s="223" t="inlineStr">
        <is>
          <t>Agama Kristen</t>
        </is>
      </c>
      <c r="I1911" s="258" t="inlineStr">
        <is>
          <t>Perguruan Tinggi</t>
        </is>
      </c>
      <c r="J1911" s="186" t="inlineStr">
        <is>
          <t>009.16</t>
        </is>
      </c>
      <c r="K1911" s="223" t="n"/>
      <c r="L1911" s="223" t="n"/>
      <c r="M1911" s="259" t="n"/>
      <c r="N1911" s="223" t="inlineStr">
        <is>
          <t>Indonesia</t>
        </is>
      </c>
      <c r="O1911" s="223" t="inlineStr">
        <is>
          <t>Tidak diketahui</t>
        </is>
      </c>
      <c r="P1911" s="260" t="n">
        <v>2011</v>
      </c>
      <c r="Q1911" s="260" t="n">
        <v>2018</v>
      </c>
      <c r="R1911" s="223" t="inlineStr">
        <is>
          <t>Penerbit Andi</t>
        </is>
      </c>
      <c r="S1911" s="223" t="inlineStr">
        <is>
          <t>Andi Offset CV</t>
        </is>
      </c>
      <c r="T1911" s="223" t="inlineStr">
        <is>
          <t>Lokal</t>
        </is>
      </c>
      <c r="U1911" s="261" t="n">
        <v>26</v>
      </c>
      <c r="V1911" s="86" t="inlineStr">
        <is>
          <t>pdf</t>
        </is>
      </c>
      <c r="W1911" s="223" t="inlineStr">
        <is>
          <t>7.7 MB</t>
        </is>
      </c>
      <c r="X1911" s="225" t="inlineStr">
        <is>
          <t>&lt;p&gt;Komik full colour ini bercerita tentang Nabi Yunus. Ia mendapat panggilan dari Tuhan untuk mempertobatkan bangsa Niniwe. Namun, Yunus menolak perintah Tuhan dan melarikan diri. Tuhan membuat kapal yang dinaiki Yunus mengalami badai hingga akhirnya Yunus ditelan ikan besar. Selama di perut ikan, Yunus merenung dan akhirnya ia sadar akan kasih Tuhan bagi Niniwe dan bersedia melakukan tugas yang Tuhan perintahkan padanya.&lt;/p&gt;</t>
        </is>
      </c>
      <c r="Y1911" s="262" t="n">
        <v>40500</v>
      </c>
      <c r="Z1911" s="226" t="n"/>
      <c r="AA1911" s="241">
        <f>Y2579*Z2579</f>
        <v/>
      </c>
      <c r="AB1911" s="237" t="inlineStr">
        <is>
          <t>4fd5d490-0ff6-4180-a53d-aa14ceafb541</t>
        </is>
      </c>
    </row>
    <row r="1912" ht="15" customHeight="1" s="283">
      <c r="A1912" s="109" t="n">
        <v>2571</v>
      </c>
      <c r="B1912" s="222">
        <f>HYPERLINK("https://mocostore.moco.co.id/catalog/"&amp;AB2580,"Klik Disini")</f>
        <v/>
      </c>
      <c r="C1912" s="223" t="inlineStr">
        <is>
          <t>Tujuh Langkah untuk Mengatasi Masalah Saudara</t>
        </is>
      </c>
      <c r="D1912" s="223" t="n"/>
      <c r="E1912" s="223" t="inlineStr">
        <is>
          <t>Dr. Norman Vincent Peale</t>
        </is>
      </c>
      <c r="F1912" s="223" t="inlineStr">
        <is>
          <t>979-291-020-9</t>
        </is>
      </c>
      <c r="G1912" s="223" t="inlineStr">
        <is>
          <t>978-979-29-8779-9</t>
        </is>
      </c>
      <c r="H1912" s="223" t="inlineStr">
        <is>
          <t>Agama Kristen</t>
        </is>
      </c>
      <c r="I1912" s="258" t="inlineStr">
        <is>
          <t>Perguruan Tinggi</t>
        </is>
      </c>
      <c r="J1912" s="186" t="inlineStr">
        <is>
          <t>009.16</t>
        </is>
      </c>
      <c r="K1912" s="223" t="n"/>
      <c r="L1912" s="223" t="n"/>
      <c r="M1912" s="259" t="n"/>
      <c r="N1912" s="223" t="n"/>
      <c r="O1912" s="223" t="n"/>
      <c r="P1912" s="260" t="n">
        <v>1986</v>
      </c>
      <c r="Q1912" s="260" t="n">
        <v>2018</v>
      </c>
      <c r="R1912" s="223" t="inlineStr">
        <is>
          <t>Penerbit Andi</t>
        </is>
      </c>
      <c r="S1912" s="223" t="inlineStr">
        <is>
          <t>Andi Offset CV</t>
        </is>
      </c>
      <c r="T1912" s="223" t="n"/>
      <c r="U1912" s="261" t="n">
        <v>51</v>
      </c>
      <c r="V1912" s="86" t="inlineStr">
        <is>
          <t>pdf</t>
        </is>
      </c>
      <c r="W1912" s="223" t="inlineStr">
        <is>
          <t>5.3 MB</t>
        </is>
      </c>
      <c r="X1912" s="225" t="inlineStr">
        <is>
          <t>&lt;p&gt;Adakah hidup yang tanpa masalah? Adakah hidup yang bebas masalah? Jawabnya sudah pasti : TIDAK ADA !&lt;/p&gt;
 &lt;p&gt;Setiap orang yang masih hidup di dunia : kaya atau miskin, terpelajar atau tidak terpelajar, tua atau muda, apsti mempunyai masalah, Kalau kita ingin menemukan orang yang tidak mempunyai masalah, tempatnya adalah di kuburan. Sebab, bagi orang itu, hidup yang mendatangkan masalah-masalah telah berlalu.&lt;/p&gt;
 &lt;p&gt;Yang penting bukanlah perkara ADA tidaknya masalah dalam hidup kita, tetapi BAGAIMANA caranya kita mengatasi masalah kita. Kita harus mempunyai sikap yang benar dalam menanggapi masalah-masalah itu, supaya kita bisa menikmati hidup sepenuhnya.&lt;/p&gt;
 &lt;p&gt;Kita dapat mempelajari sikap yang benar itu melalui buku ini dan mempraktekkannya dalam hidup kita.&lt;/p&gt;</t>
        </is>
      </c>
      <c r="Y1912" s="262" t="n">
        <v>33000</v>
      </c>
      <c r="Z1912" s="226" t="n"/>
      <c r="AA1912" s="241">
        <f>Y2580*Z2580</f>
        <v/>
      </c>
      <c r="AB1912" s="237" t="inlineStr">
        <is>
          <t>ddeab8f5-fa43-437c-a5ae-5e3088d753d8</t>
        </is>
      </c>
    </row>
    <row r="1913" ht="15" customHeight="1" s="283">
      <c r="A1913" s="109" t="n">
        <v>2572</v>
      </c>
      <c r="B1913" s="222">
        <f>HYPERLINK("https://mocostore.moco.co.id/catalog/"&amp;AB2581,"Klik Disini")</f>
        <v/>
      </c>
      <c r="C1913" s="223" t="inlineStr">
        <is>
          <t>Seri Dongeng Elly: Tersesat Di Mall</t>
        </is>
      </c>
      <c r="D1913" s="223" t="n"/>
      <c r="E1913" s="223" t="inlineStr">
        <is>
          <t>Annie Angsana</t>
        </is>
      </c>
      <c r="F1913" s="223" t="inlineStr">
        <is>
          <t>978-979-29-0590-8</t>
        </is>
      </c>
      <c r="G1913" s="223" t="inlineStr">
        <is>
          <t>978-979-29-9019-5</t>
        </is>
      </c>
      <c r="H1913" s="223" t="inlineStr">
        <is>
          <t>Agama Kristen</t>
        </is>
      </c>
      <c r="I1913" s="258" t="inlineStr">
        <is>
          <t>Perguruan Tinggi</t>
        </is>
      </c>
      <c r="J1913" s="186" t="inlineStr">
        <is>
          <t>009.16</t>
        </is>
      </c>
      <c r="K1913" s="223" t="n"/>
      <c r="L1913" s="223" t="n"/>
      <c r="M1913" s="259" t="n"/>
      <c r="N1913" s="223" t="inlineStr">
        <is>
          <t>Indonesia</t>
        </is>
      </c>
      <c r="O1913" s="223" t="inlineStr">
        <is>
          <t>Tidak diketahui</t>
        </is>
      </c>
      <c r="P1913" s="260" t="n">
        <v>2008</v>
      </c>
      <c r="Q1913" s="260" t="n">
        <v>2018</v>
      </c>
      <c r="R1913" s="223" t="inlineStr">
        <is>
          <t>Nyonyo Publisher</t>
        </is>
      </c>
      <c r="S1913" s="223" t="inlineStr">
        <is>
          <t>Andi Offset CV</t>
        </is>
      </c>
      <c r="T1913" s="223" t="inlineStr">
        <is>
          <t>Lokal</t>
        </is>
      </c>
      <c r="U1913" s="261" t="n">
        <v>16</v>
      </c>
      <c r="V1913" s="86" t="inlineStr">
        <is>
          <t>pdf</t>
        </is>
      </c>
      <c r="W1913" s="223" t="inlineStr">
        <is>
          <t>2.7 MB</t>
        </is>
      </c>
      <c r="X1913" s="225" t="inlineStr">
        <is>
          <t>&lt;p&gt;Teman-teman kalau kita tersesat di jalan atau kehilangan orang tua di pusat perbelanjaan, kita jangan hanya menangis. Tapi kita harus mencari petugas atau polisi untuk membantu kita. Pepatah bilang &amp;quot;malu bertanya sesat di jalan&amp;quot; jadi kita harus bertanya sama orang lain jangan malu. Walaupun kita masih kecil tapi kita harus cerdik dan pandai!&lt;/p&gt;</t>
        </is>
      </c>
      <c r="Y1913" s="262" t="n">
        <v>46500</v>
      </c>
      <c r="Z1913" s="226" t="n"/>
      <c r="AA1913" s="241">
        <f>Y2581*Z2581</f>
        <v/>
      </c>
      <c r="AB1913" s="237" t="inlineStr">
        <is>
          <t>42cef251-a4f1-4271-a10b-77942ae33390</t>
        </is>
      </c>
    </row>
    <row r="1914" ht="15" customHeight="1" s="283">
      <c r="A1914" s="109" t="n">
        <v>2573</v>
      </c>
      <c r="B1914" s="222">
        <f>HYPERLINK("https://mocostore.moco.co.id/catalog/"&amp;AB2582,"Klik Disini")</f>
        <v/>
      </c>
      <c r="C1914" s="223" t="inlineStr">
        <is>
          <t>Ayo Belajar Bahasa Mandarin: Bahasa Percakapan Sehari-hari</t>
        </is>
      </c>
      <c r="D1914" s="223" t="n"/>
      <c r="E1914" s="223" t="inlineStr">
        <is>
          <t>Lina I.W</t>
        </is>
      </c>
      <c r="F1914" s="223" t="inlineStr">
        <is>
          <t>978-979-29-0292-1</t>
        </is>
      </c>
      <c r="G1914" s="223" t="inlineStr">
        <is>
          <t>978-979-29-8730-0</t>
        </is>
      </c>
      <c r="H1914" s="223" t="inlineStr">
        <is>
          <t>Bahasa asing</t>
        </is>
      </c>
      <c r="I1914" s="258" t="inlineStr">
        <is>
          <t>Perguruan Tinggi</t>
        </is>
      </c>
      <c r="J1914" s="186" t="inlineStr">
        <is>
          <t>009.19</t>
        </is>
      </c>
      <c r="K1914" s="223" t="n"/>
      <c r="L1914" s="223" t="n"/>
      <c r="M1914" s="259" t="n"/>
      <c r="N1914" s="223" t="inlineStr">
        <is>
          <t>Indonesia</t>
        </is>
      </c>
      <c r="O1914" s="223" t="inlineStr">
        <is>
          <t>Tidak diketahui</t>
        </is>
      </c>
      <c r="P1914" s="260" t="n">
        <v>2008</v>
      </c>
      <c r="Q1914" s="260" t="n">
        <v>2018</v>
      </c>
      <c r="R1914" s="223" t="inlineStr">
        <is>
          <t>Nyonyo Publisher</t>
        </is>
      </c>
      <c r="S1914" s="223" t="inlineStr">
        <is>
          <t>Andi Offset CV</t>
        </is>
      </c>
      <c r="T1914" s="223" t="inlineStr">
        <is>
          <t>Lokal</t>
        </is>
      </c>
      <c r="U1914" s="261" t="n">
        <v>30</v>
      </c>
      <c r="V1914" s="86" t="inlineStr">
        <is>
          <t>pdf</t>
        </is>
      </c>
      <c r="W1914" s="223" t="inlineStr">
        <is>
          <t>1.9 MB</t>
        </is>
      </c>
      <c r="X1914" s="225" t="inlineStr">
        <is>
          <t>&lt;p&gt;Bahasa adalah gerbang untuk membuka wawasan yang baru. Dan bahasa asing yang&lt;br /&gt;
 saat inl menjadi peluang di masa depan adalah bahasa Mandarin.&lt;/p&gt;
 &lt;p&gt;Buku ini&amp;nbsp;memberikan materi percakapan yang telah disesuaikan untuk anak-anak agar mudah dimengerti. Materi&amp;nbsp;disertai dengan gambar dan lagu untuk memudahkan dalam menangkap arti dan menumbuhkan ketertarikan untuk mempelajari Bahasa Mandarin.&lt;/p&gt;
 &lt;p&gt;Buku Ayo Belajar Bahasa Mandarin - Bahasa Percakapan Sehari-hari inl diharapkan dapat membuat pembaca dapat mempelajarinya dengan cara mudah dan menyenangkan.&lt;/p&gt;</t>
        </is>
      </c>
      <c r="Y1914" s="262" t="n">
        <v>56000</v>
      </c>
      <c r="Z1914" s="226" t="n"/>
      <c r="AA1914" s="241">
        <f>Y2582*Z2582</f>
        <v/>
      </c>
      <c r="AB1914" s="237" t="inlineStr">
        <is>
          <t>e75784f7-0f7e-4430-8fc0-780254c4b965</t>
        </is>
      </c>
    </row>
    <row r="1915" ht="15" customHeight="1" s="283">
      <c r="A1915" s="109" t="n">
        <v>2574</v>
      </c>
      <c r="B1915" s="222">
        <f>HYPERLINK("https://mocostore.moco.co.id/catalog/"&amp;AB2583,"Klik Disini")</f>
        <v/>
      </c>
      <c r="C1915" s="223" t="inlineStr">
        <is>
          <t>Ayo Belajar Bahasa Mandarin: Kehidupan di Sekolah</t>
        </is>
      </c>
      <c r="D1915" s="223" t="n"/>
      <c r="E1915" s="223" t="inlineStr">
        <is>
          <t>Lina I.W</t>
        </is>
      </c>
      <c r="F1915" s="223" t="inlineStr">
        <is>
          <t>978-979-29-0379-9</t>
        </is>
      </c>
      <c r="G1915" s="223" t="inlineStr">
        <is>
          <t>978-979-29-8733-1</t>
        </is>
      </c>
      <c r="H1915" s="223" t="inlineStr">
        <is>
          <t>Bahasa asing</t>
        </is>
      </c>
      <c r="I1915" s="258" t="inlineStr">
        <is>
          <t>Perguruan Tinggi</t>
        </is>
      </c>
      <c r="J1915" s="186" t="inlineStr">
        <is>
          <t>009.19</t>
        </is>
      </c>
      <c r="K1915" s="223" t="n"/>
      <c r="L1915" s="223" t="n"/>
      <c r="M1915" s="259" t="n"/>
      <c r="N1915" s="223" t="inlineStr">
        <is>
          <t>Indonesia</t>
        </is>
      </c>
      <c r="O1915" s="223" t="inlineStr">
        <is>
          <t>Tidak diketahui</t>
        </is>
      </c>
      <c r="P1915" s="260" t="n">
        <v>2008</v>
      </c>
      <c r="Q1915" s="260" t="n">
        <v>2018</v>
      </c>
      <c r="R1915" s="223" t="inlineStr">
        <is>
          <t>Nyonyo Publisher</t>
        </is>
      </c>
      <c r="S1915" s="223" t="inlineStr">
        <is>
          <t>Andi Offset CV</t>
        </is>
      </c>
      <c r="T1915" s="223" t="inlineStr">
        <is>
          <t>Lokal</t>
        </is>
      </c>
      <c r="U1915" s="261" t="n">
        <v>30</v>
      </c>
      <c r="V1915" s="86" t="inlineStr">
        <is>
          <t>pdf</t>
        </is>
      </c>
      <c r="W1915" s="223" t="inlineStr">
        <is>
          <t>4.8 MB</t>
        </is>
      </c>
      <c r="X1915" s="225"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gambar dan lagu untuk memudahkan dalam menangkap arti dan menumbuhkan ketertarikan untuk mempelajari Bahasa Mandarin.&lt;/p&gt;
 &lt;p&gt;Buku Ayo Belajar Bahasa Mandarin - Di Sekolah ini diharapkan dapat membuat pembaca dapat mempelajarinya dengan cara mudah dan menyenangkan.&lt;/p&gt;</t>
        </is>
      </c>
      <c r="Y1915" s="262" t="n">
        <v>56000</v>
      </c>
      <c r="Z1915" s="226" t="n"/>
      <c r="AA1915" s="241">
        <f>Y2583*Z2583</f>
        <v/>
      </c>
      <c r="AB1915" s="237" t="inlineStr">
        <is>
          <t>7193bbcb-965b-42c9-9af6-44e89d515f2b</t>
        </is>
      </c>
    </row>
    <row r="1916" ht="15" customHeight="1" s="283">
      <c r="A1916" s="109" t="n">
        <v>2575</v>
      </c>
      <c r="B1916" s="222">
        <f>HYPERLINK("https://mocostore.moco.co.id/catalog/"&amp;AB2584,"Klik Disini")</f>
        <v/>
      </c>
      <c r="C1916" s="223" t="inlineStr">
        <is>
          <t>Ayo Belajar Bahasa Mandarin - Mengenal Angka dan Berhitung</t>
        </is>
      </c>
      <c r="D1916" s="223" t="n"/>
      <c r="E1916" s="223" t="inlineStr">
        <is>
          <t>Lina I.W dan Ivan Pratama</t>
        </is>
      </c>
      <c r="F1916" s="223" t="inlineStr">
        <is>
          <t>978-979-29-1248-7</t>
        </is>
      </c>
      <c r="G1916" s="223" t="inlineStr">
        <is>
          <t>978-979-29-8735-5</t>
        </is>
      </c>
      <c r="H1916" s="223" t="inlineStr">
        <is>
          <t>Bahasa asing</t>
        </is>
      </c>
      <c r="I1916" s="258" t="inlineStr">
        <is>
          <t>Perguruan Tinggi</t>
        </is>
      </c>
      <c r="J1916" s="186" t="inlineStr">
        <is>
          <t>009.19</t>
        </is>
      </c>
      <c r="K1916" s="223" t="n"/>
      <c r="L1916" s="223" t="n"/>
      <c r="M1916" s="259" t="n"/>
      <c r="N1916" s="223" t="inlineStr">
        <is>
          <t>Indonesia</t>
        </is>
      </c>
      <c r="O1916" s="223" t="inlineStr">
        <is>
          <t>Tidak diketahui</t>
        </is>
      </c>
      <c r="P1916" s="260" t="n">
        <v>2010</v>
      </c>
      <c r="Q1916" s="260" t="n">
        <v>2018</v>
      </c>
      <c r="R1916" s="223" t="inlineStr">
        <is>
          <t>Nyonyo Publisher</t>
        </is>
      </c>
      <c r="S1916" s="223" t="inlineStr">
        <is>
          <t>Andi Offset CV</t>
        </is>
      </c>
      <c r="T1916" s="223" t="inlineStr">
        <is>
          <t>Lokal</t>
        </is>
      </c>
      <c r="U1916" s="261" t="n">
        <v>28</v>
      </c>
      <c r="V1916" s="86" t="inlineStr">
        <is>
          <t>pdf</t>
        </is>
      </c>
      <c r="W1916" s="223" t="inlineStr">
        <is>
          <t>3.7 MB</t>
        </is>
      </c>
      <c r="X1916" s="225"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Angka dan Berhitung ini diharapkan dapat membuat pembaca dapat mempelajarinya dengan cara mudah dan menyenangkan.&lt;/p&gt;</t>
        </is>
      </c>
      <c r="Y1916" s="262" t="n">
        <v>46500</v>
      </c>
      <c r="Z1916" s="226" t="n"/>
      <c r="AA1916" s="241">
        <f>Y2584*Z2584</f>
        <v/>
      </c>
      <c r="AB1916" s="237" t="inlineStr">
        <is>
          <t>9cd65a40-7605-4cb9-a134-c991a4851c03</t>
        </is>
      </c>
    </row>
    <row r="1917" ht="15" customHeight="1" s="283">
      <c r="A1917" s="109" t="n">
        <v>2577</v>
      </c>
      <c r="B1917" s="222">
        <f>HYPERLINK("https://mocostore.moco.co.id/catalog/"&amp;AB2586,"Klik Disini")</f>
        <v/>
      </c>
      <c r="C1917" s="223" t="inlineStr">
        <is>
          <t>Ayo Belajar Bahasa Mandarin: Mengenal Buah dan Sayuran</t>
        </is>
      </c>
      <c r="D1917" s="223" t="n"/>
      <c r="E1917" s="223" t="inlineStr">
        <is>
          <t>Lina I.W dan Ivan Pratama</t>
        </is>
      </c>
      <c r="F1917" s="223" t="inlineStr">
        <is>
          <t>978-979-29-0614-1</t>
        </is>
      </c>
      <c r="G1917" s="223" t="inlineStr">
        <is>
          <t>978-979-29-8737-9</t>
        </is>
      </c>
      <c r="H1917" s="223" t="inlineStr">
        <is>
          <t>Bahasa asing</t>
        </is>
      </c>
      <c r="I1917" s="258" t="inlineStr">
        <is>
          <t>Perguruan Tinggi</t>
        </is>
      </c>
      <c r="J1917" s="186" t="inlineStr">
        <is>
          <t>009.19</t>
        </is>
      </c>
      <c r="K1917" s="223" t="n"/>
      <c r="L1917" s="223" t="n"/>
      <c r="M1917" s="259" t="n"/>
      <c r="N1917" s="223" t="inlineStr">
        <is>
          <t>Indonesia</t>
        </is>
      </c>
      <c r="O1917" s="223" t="inlineStr">
        <is>
          <t>Tidak diketahui</t>
        </is>
      </c>
      <c r="P1917" s="260" t="n">
        <v>2008</v>
      </c>
      <c r="Q1917" s="260" t="n">
        <v>2018</v>
      </c>
      <c r="R1917" s="223" t="inlineStr">
        <is>
          <t>Nyonyo Publisher</t>
        </is>
      </c>
      <c r="S1917" s="223" t="inlineStr">
        <is>
          <t>Andi Offset CV</t>
        </is>
      </c>
      <c r="T1917" s="223" t="inlineStr">
        <is>
          <t>Lokal</t>
        </is>
      </c>
      <c r="U1917" s="261" t="n">
        <v>28</v>
      </c>
      <c r="V1917" s="86" t="inlineStr">
        <is>
          <t>pdf</t>
        </is>
      </c>
      <c r="W1917" s="223" t="inlineStr">
        <is>
          <t>3.3 MB</t>
        </is>
      </c>
      <c r="X1917" s="225"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Buah dan Sayuran&amp;nbsp;ini diharapkan dapat membuat pembaca dapat mempelajarinya dengan cara mudah dan menyenangkan.&lt;/p&gt;</t>
        </is>
      </c>
      <c r="Y1917" s="262" t="n">
        <v>55000</v>
      </c>
      <c r="Z1917" s="226" t="n"/>
      <c r="AA1917" s="241">
        <f>Y2586*Z2586</f>
        <v/>
      </c>
      <c r="AB1917" s="237" t="inlineStr">
        <is>
          <t>717813a3-6bf9-4c7b-8957-a90cccb91ea9</t>
        </is>
      </c>
    </row>
    <row r="1918" ht="15" customHeight="1" s="283">
      <c r="A1918" s="109" t="n">
        <v>2578</v>
      </c>
      <c r="B1918" s="222">
        <f>HYPERLINK("https://mocostore.moco.co.id/catalog/"&amp;AB2587,"Klik Disini")</f>
        <v/>
      </c>
      <c r="C1918" s="223" t="inlineStr">
        <is>
          <t>Guide to Draw Manga Plus: Wanita Cantik</t>
        </is>
      </c>
      <c r="D1918" s="223" t="n"/>
      <c r="E1918" s="223" t="inlineStr">
        <is>
          <t>Esmeralda</t>
        </is>
      </c>
      <c r="F1918" s="223" t="inlineStr">
        <is>
          <t>978-979-29-0263-1</t>
        </is>
      </c>
      <c r="G1918" s="223" t="inlineStr">
        <is>
          <t>978-979-29-9596-1</t>
        </is>
      </c>
      <c r="H1918" s="223" t="inlineStr">
        <is>
          <t>Referensi</t>
        </is>
      </c>
      <c r="I1918" s="258" t="inlineStr">
        <is>
          <t>Perguruan Tinggi</t>
        </is>
      </c>
      <c r="J1918" s="186" t="inlineStr">
        <is>
          <t>009.20</t>
        </is>
      </c>
      <c r="K1918" s="223" t="n"/>
      <c r="L1918" s="223" t="n"/>
      <c r="M1918" s="259" t="n"/>
      <c r="N1918" s="223" t="inlineStr">
        <is>
          <t>Indonesia</t>
        </is>
      </c>
      <c r="O1918" s="223" t="inlineStr">
        <is>
          <t>Tidak diketahui</t>
        </is>
      </c>
      <c r="P1918" s="260" t="n">
        <v>2008</v>
      </c>
      <c r="Q1918" s="260" t="n">
        <v>2018</v>
      </c>
      <c r="R1918" s="223" t="inlineStr">
        <is>
          <t>Penerbit Andi</t>
        </is>
      </c>
      <c r="S1918" s="223" t="inlineStr">
        <is>
          <t>Andi Offset CV</t>
        </is>
      </c>
      <c r="T1918" s="223" t="inlineStr">
        <is>
          <t>Lokal</t>
        </is>
      </c>
      <c r="U1918" s="261" t="n">
        <v>48</v>
      </c>
      <c r="V1918" s="86" t="inlineStr">
        <is>
          <t>pdf</t>
        </is>
      </c>
      <c r="W1918" s="223" t="inlineStr">
        <is>
          <t>7.1 MB</t>
        </is>
      </c>
      <c r="X1918" s="225" t="inlineStr">
        <is>
          <t>&lt;p&gt;Buku ini adalah seri lanjutan dari seri Buku Guide To Draw Manga series. Buku ini khususmengajarkan tentang menggambar &amp;quot;wanita cantik&amp;quot;, Gambar wanita cantik sering kita jumpai dalam manga apapun.&lt;/p&gt;</t>
        </is>
      </c>
      <c r="Y1918" s="262" t="n">
        <v>52000</v>
      </c>
      <c r="Z1918" s="226" t="n"/>
      <c r="AA1918" s="241">
        <f>Y2587*Z2587</f>
        <v/>
      </c>
      <c r="AB1918" s="237" t="inlineStr">
        <is>
          <t>06bd7c97-1f82-42a6-a472-e70e9344a495</t>
        </is>
      </c>
    </row>
    <row r="1919" ht="15" customHeight="1" s="283">
      <c r="A1919" s="109" t="n">
        <v>2581</v>
      </c>
      <c r="B1919" s="222">
        <f>HYPERLINK("https://mocostore.moco.co.id/catalog/"&amp;AB2590,"Klik Disini")</f>
        <v/>
      </c>
      <c r="C1919" s="223" t="inlineStr">
        <is>
          <t>Bermain Sambil Mengenal Tokoh Alkitab (Daud)</t>
        </is>
      </c>
      <c r="D1919" s="223" t="n"/>
      <c r="E1919" s="223" t="inlineStr">
        <is>
          <t>Kezia Wijaya, MT. &amp; Ratih Maharani</t>
        </is>
      </c>
      <c r="F1919" s="223" t="inlineStr">
        <is>
          <t>979-29-1173-2</t>
        </is>
      </c>
      <c r="G1919" s="223" t="inlineStr">
        <is>
          <t>978-979-29-8885-7</t>
        </is>
      </c>
      <c r="H1919" s="223" t="inlineStr">
        <is>
          <t>Agama Kristen</t>
        </is>
      </c>
      <c r="I1919" s="258" t="inlineStr">
        <is>
          <t>Perguruan Tinggi</t>
        </is>
      </c>
      <c r="J1919" s="186" t="inlineStr">
        <is>
          <t>009.16</t>
        </is>
      </c>
      <c r="K1919" s="223" t="inlineStr">
        <is>
          <t>Tidak Tersedia</t>
        </is>
      </c>
      <c r="L1919" s="223" t="n"/>
      <c r="M1919" s="259" t="inlineStr">
        <is>
          <t>Tidak Tersedia</t>
        </is>
      </c>
      <c r="N1919" s="223" t="inlineStr">
        <is>
          <t>Indonesia</t>
        </is>
      </c>
      <c r="O1919" s="223" t="inlineStr">
        <is>
          <t>Tidak diketahui</t>
        </is>
      </c>
      <c r="P1919" s="260" t="n">
        <v>2010</v>
      </c>
      <c r="Q1919" s="260" t="n">
        <v>2018</v>
      </c>
      <c r="R1919" s="223" t="inlineStr">
        <is>
          <t>Penerbit Andi</t>
        </is>
      </c>
      <c r="S1919" s="223" t="inlineStr">
        <is>
          <t>Andi Offset CV</t>
        </is>
      </c>
      <c r="T1919" s="223" t="inlineStr">
        <is>
          <t>Lokal</t>
        </is>
      </c>
      <c r="U1919" s="261" t="n">
        <v>32</v>
      </c>
      <c r="V1919" s="86" t="inlineStr">
        <is>
          <t>pdf</t>
        </is>
      </c>
      <c r="W1919" s="223" t="inlineStr">
        <is>
          <t>17.9 MB</t>
        </is>
      </c>
      <c r="X1919" s="225" t="inlineStr">
        <is>
          <t>&lt;p&gt;Daud, seorang tokoh Alkitab yang begitu diurapi Allah. Ia dulunya hanyalah seorang gembala yang tugasnya menggembalakan kambing dan domba milik Ayahnya. Ia selalu disertai Tuhan ke manapun ia pergi dan dalam keadaan apapun karena ia senang berdoa dan memuji Tuhan. Hingga akhirnya, Tuhan menyuruh Samuel untuk mengurapinya menjadi raja Israel, pengganti Saul.&lt;/p&gt;
 &lt;p&gt;Kisah Daud yang hebat ini dapat diikut i melalui permainan-permainan, tekateki dan j uga gambar-gambar berwarna yang menarik bagi anak-anak. Selain dapat membuat anak-anak mudah mengingat alur ceritanya, buku ini juga dapat meningkatkan kreativitas mereka.&lt;/p&gt;
 &lt;p&gt;Anak-anak akan bersemangat membaca, mempelajari, dan meneliti kembali kisah yang ada dalam Alkitab untuk memastikan bahwa apa yang mereka temukan dalam buku ini sesuai dengan kisah dalam Alkitab.&lt;/p&gt;</t>
        </is>
      </c>
      <c r="Y1919" s="262" t="n">
        <v>32500</v>
      </c>
      <c r="Z1919" s="226" t="n"/>
      <c r="AA1919" s="241">
        <f>Y2590*Z2590</f>
        <v/>
      </c>
      <c r="AB1919" s="237" t="inlineStr">
        <is>
          <t>a474f0d2-dd4e-4bee-b794-0e45db7cc3fb</t>
        </is>
      </c>
    </row>
    <row r="1920" ht="15" customHeight="1" s="283">
      <c r="A1920" s="109" t="n">
        <v>2582</v>
      </c>
      <c r="B1920" s="222">
        <f>HYPERLINK("https://mocostore.moco.co.id/catalog/"&amp;AB2591,"Klik Disini")</f>
        <v/>
      </c>
      <c r="C1920" s="223" t="inlineStr">
        <is>
          <t>Komik Alkitab untuk Anak</t>
        </is>
      </c>
      <c r="D1920" s="223" t="n"/>
      <c r="E1920" s="223" t="inlineStr">
        <is>
          <t>Esmeralda Lesmana</t>
        </is>
      </c>
      <c r="F1920" s="223" t="inlineStr">
        <is>
          <t>978-979-29-1899-1</t>
        </is>
      </c>
      <c r="G1920" s="223" t="inlineStr">
        <is>
          <t>978-979-29-9664-7</t>
        </is>
      </c>
      <c r="H1920" s="223" t="inlineStr">
        <is>
          <t>Agama Kristen</t>
        </is>
      </c>
      <c r="I1920" s="258" t="inlineStr">
        <is>
          <t>Perguruan Tinggi</t>
        </is>
      </c>
      <c r="J1920" s="186" t="inlineStr">
        <is>
          <t>009.16</t>
        </is>
      </c>
      <c r="K1920" s="223" t="n"/>
      <c r="L1920" s="223" t="n"/>
      <c r="M1920" s="259" t="n"/>
      <c r="N1920" s="223" t="inlineStr">
        <is>
          <t>Indonesia</t>
        </is>
      </c>
      <c r="O1920" s="223" t="inlineStr">
        <is>
          <t>Tidak diketahui</t>
        </is>
      </c>
      <c r="P1920" s="260" t="n">
        <v>2011</v>
      </c>
      <c r="Q1920" s="260" t="n">
        <v>2018</v>
      </c>
      <c r="R1920" s="223" t="inlineStr">
        <is>
          <t>Penerbit Andi</t>
        </is>
      </c>
      <c r="S1920" s="223" t="inlineStr">
        <is>
          <t>Andi Offset CV</t>
        </is>
      </c>
      <c r="T1920" s="223" t="inlineStr">
        <is>
          <t>Lokal</t>
        </is>
      </c>
      <c r="U1920" s="261" t="n">
        <v>42</v>
      </c>
      <c r="V1920" s="86" t="inlineStr">
        <is>
          <t>pdf</t>
        </is>
      </c>
      <c r="W1920" s="223" t="inlineStr">
        <is>
          <t>16.3 MB</t>
        </is>
      </c>
      <c r="X1920" s="225" t="inlineStr">
        <is>
          <t>&lt;p&gt;Belajar tokoh Alkitab memang ada berbagai cara. buku ini mempunyai keistimewaan, dengan menyajikan tokoh-tokoh terkenal dalam Alkitab yang sering kita baca. seperti Adam dan hawa, Kain dan habil, Nuh, Abraham, Yusuf, Musa, Simson, Ruth, Yunus Daniel, Ayub dan lain sebagainya.&lt;br /&gt;
 kita bisa menikmati kisah dan pergumulan mereka melalui komik ini.&lt;/p&gt;</t>
        </is>
      </c>
      <c r="Y1920" s="262" t="n">
        <v>45500</v>
      </c>
      <c r="Z1920" s="226" t="n"/>
      <c r="AA1920" s="241">
        <f>Y2591*Z2591</f>
        <v/>
      </c>
      <c r="AB1920" s="237" t="inlineStr">
        <is>
          <t>a04b7b1b-6594-4da5-96a9-de6395e86d0f</t>
        </is>
      </c>
    </row>
    <row r="1921" ht="15" customHeight="1" s="283">
      <c r="A1921" s="109" t="n">
        <v>2583</v>
      </c>
      <c r="B1921" s="222">
        <f>HYPERLINK("https://mocostore.moco.co.id/catalog/"&amp;AB2592,"Klik Disini")</f>
        <v/>
      </c>
      <c r="C1921" s="223" t="inlineStr">
        <is>
          <t>Pasti Ada Apa-apa dengan Cinta dan Pacaran</t>
        </is>
      </c>
      <c r="D1921" s="223" t="n"/>
      <c r="E1921" s="223" t="inlineStr">
        <is>
          <t>Samuel Wasikin</t>
        </is>
      </c>
      <c r="F1921" s="223" t="inlineStr">
        <is>
          <t>978-979-29-2878-7</t>
        </is>
      </c>
      <c r="G1921" s="223" t="inlineStr">
        <is>
          <t>978-979-29-9408-7</t>
        </is>
      </c>
      <c r="H1921" s="223" t="inlineStr">
        <is>
          <t>Agama Kristen</t>
        </is>
      </c>
      <c r="I1921" s="258" t="inlineStr">
        <is>
          <t>Perguruan Tinggi</t>
        </is>
      </c>
      <c r="J1921" s="186" t="inlineStr">
        <is>
          <t>009.16</t>
        </is>
      </c>
      <c r="K1921" s="223" t="n"/>
      <c r="L1921" s="223" t="n"/>
      <c r="M1921" s="259" t="n"/>
      <c r="N1921" s="223" t="inlineStr">
        <is>
          <t>Indonesia</t>
        </is>
      </c>
      <c r="O1921" s="223" t="inlineStr">
        <is>
          <t>Tidak diketahui</t>
        </is>
      </c>
      <c r="P1921" s="260" t="n">
        <v>2004</v>
      </c>
      <c r="Q1921" s="260" t="n">
        <v>2018</v>
      </c>
      <c r="R1921" s="223" t="inlineStr">
        <is>
          <t>Penerbit Andi</t>
        </is>
      </c>
      <c r="S1921" s="223" t="inlineStr">
        <is>
          <t>Andi Offset CV</t>
        </is>
      </c>
      <c r="T1921" s="223" t="inlineStr">
        <is>
          <t>Lokal</t>
        </is>
      </c>
      <c r="U1921" s="261" t="n">
        <v>53</v>
      </c>
      <c r="V1921" s="86" t="inlineStr">
        <is>
          <t>pdf</t>
        </is>
      </c>
      <c r="W1921" s="223" t="inlineStr">
        <is>
          <t>11.1 MB</t>
        </is>
      </c>
      <c r="X1921" s="225" t="inlineStr">
        <is>
          <t>&lt;p&gt;Kamu pernah dong ... Ngerasain yang namanya jatuh cinta? Ada yang bilang kalo jatuh cinta bikin orang nggak bisa tidur nyenyak karena pikirannya terus melayang ngebayangin si doi. Trus ada lagi yang bilang kalo jatuh cinta bisa bikin kita ngejalanin hidup ini dengan lebih hidup alias tambah semangat.&lt;/p&gt;
 &lt;p&gt;Tapi bagaimana sih cinta, pacaran en seks itu bagi remaja Kristen?&lt;/p&gt;
 &lt;p&gt;Kalo kamu pengen tau en penasaran, kamu nggak salah pilih baca buku ini. Pasti ada apa-apa dengan Cinta &amp;amp; Pacaran akan ngajarin kamu berpetualang menelusuri liku-liku jatuh cinta yang bisa bikin kamu berdua tenggelam dalam proses pengenalan untuk menikmati kebersamaan.&lt;/p&gt;</t>
        </is>
      </c>
      <c r="Y1921" s="262" t="n">
        <v>34500</v>
      </c>
      <c r="Z1921" s="226" t="n"/>
      <c r="AA1921" s="241">
        <f>Y2592*Z2592</f>
        <v/>
      </c>
      <c r="AB1921" s="237" t="inlineStr">
        <is>
          <t>86be4059-f4cd-4fd8-94ce-d73451bd1f9c</t>
        </is>
      </c>
    </row>
    <row r="1922" ht="15" customHeight="1" s="283">
      <c r="A1922" s="109" t="n">
        <v>2584</v>
      </c>
      <c r="B1922" s="222">
        <f>HYPERLINK("https://mocostore.moco.co.id/catalog/"&amp;AB2593,"Klik Disini")</f>
        <v/>
      </c>
      <c r="C1922" s="223" t="inlineStr">
        <is>
          <t>Tahu Jadi Seru</t>
        </is>
      </c>
      <c r="D1922" s="223" t="n"/>
      <c r="E1922" s="223" t="inlineStr">
        <is>
          <t>Santosa Soewignjo</t>
        </is>
      </c>
      <c r="F1922" s="223" t="inlineStr">
        <is>
          <t>978-979-29-4923-0</t>
        </is>
      </c>
      <c r="G1922" s="223" t="inlineStr">
        <is>
          <t>978-979-29-9325-7</t>
        </is>
      </c>
      <c r="H1922" s="223" t="inlineStr">
        <is>
          <t>Agama Kristen</t>
        </is>
      </c>
      <c r="I1922" s="258" t="inlineStr">
        <is>
          <t>Perguruan Tinggi</t>
        </is>
      </c>
      <c r="J1922" s="186" t="inlineStr">
        <is>
          <t>009.16</t>
        </is>
      </c>
      <c r="K1922" s="223" t="n"/>
      <c r="L1922" s="223" t="n"/>
      <c r="M1922" s="259" t="n"/>
      <c r="N1922" s="223" t="inlineStr">
        <is>
          <t>Indonesia</t>
        </is>
      </c>
      <c r="O1922" s="223" t="inlineStr">
        <is>
          <t>Tidak diketahui</t>
        </is>
      </c>
      <c r="P1922" s="260" t="n">
        <v>2015</v>
      </c>
      <c r="Q1922" s="260" t="n">
        <v>2018</v>
      </c>
      <c r="R1922" s="223" t="inlineStr">
        <is>
          <t>Penerbit Andi</t>
        </is>
      </c>
      <c r="S1922" s="223" t="inlineStr">
        <is>
          <t>Andi Offset CV</t>
        </is>
      </c>
      <c r="T1922" s="223" t="inlineStr">
        <is>
          <t>Lokal</t>
        </is>
      </c>
      <c r="U1922" s="261" t="n">
        <v>48</v>
      </c>
      <c r="V1922" s="86" t="inlineStr">
        <is>
          <t>pdf</t>
        </is>
      </c>
      <c r="W1922" s="223" t="inlineStr">
        <is>
          <t>14.5 MB</t>
        </is>
      </c>
      <c r="X1922" s="225" t="inlineStr">
        <is>
          <t>&lt;p&gt;Mungkin anak-anak kita sering mendengarkan guru Sekolah Minggu bercerita tentang Allah yang menciptakan dunia dan seluruh isinya, kisah Musa yang menyelamatkan bangsa Israel dari perbudakan Mesir, atau saat Musa menerima sepuluh perintah Allah di Gunung Sinai. Namun, bisakah anak-anak kita menyebutkan hari penciptaan, sepuluh tulah yang Allah berikan kepada orang Mesir, atau sepuluh perintah Allah secara berurutan?&amp;nbsp;&lt;br /&gt;
 Buku ini tidak hanya memberi anak-anak kita pengetahuan mendalam tentang beberapa kisah dalam Alkitab, tetapi juga memudahkan mereka dalam mengingatnya dengan tepat. Melalui buku ini, diharapkan anak-anak kita bisa menangkap pesan firman Tuhan dan melakukannya dalam kehidupan sehari-hari. Dengan demikian, mereka akan menjadi anak-anak terang yang bersinar di tengah kegelapan dunia, dan menyukakan hati Bapa di surga.&amp;nbsp;&lt;/p&gt;</t>
        </is>
      </c>
      <c r="Y1922" s="262" t="n">
        <v>42000</v>
      </c>
      <c r="Z1922" s="226" t="n"/>
      <c r="AA1922" s="241">
        <f>Y2593*Z2593</f>
        <v/>
      </c>
      <c r="AB1922" s="237" t="inlineStr">
        <is>
          <t>663b1394-153f-4e18-884b-3d6036400c24</t>
        </is>
      </c>
    </row>
    <row r="1923" ht="15" customHeight="1" s="283">
      <c r="A1923" s="109" t="n">
        <v>2585</v>
      </c>
      <c r="B1923" s="222">
        <f>HYPERLINK("https://mocostore.moco.co.id/catalog/"&amp;AB2594,"Klik Disini")</f>
        <v/>
      </c>
      <c r="C1923" s="223" t="inlineStr">
        <is>
          <t>Asyik Belajar Firman: Cara-cara Cerdik dan Kreatif Mengenalkan Firman Tuhan kepada Anak Sejak Usia Dini</t>
        </is>
      </c>
      <c r="D1923" s="223" t="n"/>
      <c r="E1923" s="223" t="inlineStr">
        <is>
          <t>Igrea Siswanto dan Sigit Prawoto</t>
        </is>
      </c>
      <c r="F1923" s="223" t="inlineStr">
        <is>
          <t>978-979-29-2859-4</t>
        </is>
      </c>
      <c r="G1923" s="223" t="inlineStr">
        <is>
          <t>978-623-7966-00-5</t>
        </is>
      </c>
      <c r="H1923" s="223" t="inlineStr">
        <is>
          <t>Agama Kristen</t>
        </is>
      </c>
      <c r="I1923" s="258" t="inlineStr">
        <is>
          <t>Perguruan Tinggi</t>
        </is>
      </c>
      <c r="J1923" s="186" t="inlineStr">
        <is>
          <t>009.16</t>
        </is>
      </c>
      <c r="K1923" s="223" t="inlineStr">
        <is>
          <t>Tidak Tersedia</t>
        </is>
      </c>
      <c r="L1923" s="223" t="n"/>
      <c r="M1923" s="259" t="inlineStr">
        <is>
          <t>Tidak Tersedia</t>
        </is>
      </c>
      <c r="N1923" s="223" t="inlineStr">
        <is>
          <t>Indonesia</t>
        </is>
      </c>
      <c r="O1923" s="223" t="inlineStr">
        <is>
          <t>Bukan fiksi</t>
        </is>
      </c>
      <c r="P1923" s="260" t="n">
        <v>2012</v>
      </c>
      <c r="Q1923" s="260" t="n">
        <v>2018</v>
      </c>
      <c r="R1923" s="223" t="inlineStr">
        <is>
          <t>Penerbit Andi</t>
        </is>
      </c>
      <c r="S1923" s="223" t="inlineStr">
        <is>
          <t>Andi Offset CV</t>
        </is>
      </c>
      <c r="T1923" s="223" t="inlineStr">
        <is>
          <t>Lokal</t>
        </is>
      </c>
      <c r="U1923" s="261" t="n">
        <v>56</v>
      </c>
      <c r="V1923" s="86" t="inlineStr">
        <is>
          <t>pdf</t>
        </is>
      </c>
      <c r="W1923" s="223" t="inlineStr">
        <is>
          <t>7.7 MB</t>
        </is>
      </c>
      <c r="X1923" s="225" t="inlineStr">
        <is>
          <t>&lt;p&gt;Mengajarkan firman Tuhan pada anak-anak tidak melulu dengan buku pelajaran dan buku teks serta Alkitab. Ini hanya akan mengembangkan otak kiri mereka. Padahal, otak kiri dan otak kanan sama pentingnya bagi proses tumbuh kembang mereka, baik secara rohani maupun jasmani. Oleh karenanya, otak kanan anak juga perlu dikembangkan melalui berbagai kegiatan yang dapat mengasahnya.&lt;/p&gt;
 &lt;p&gt;Melalui buku ini, Igrea Siswanto memberikan panduan bagi para guru Sekolah Minggu, orangtua, dan pendidikan mengenai cara - cara menyampaikan firman Tuhan kepada anak - anak dengan metode kreatif. Di sini penulis memberikan 20 kreativitas yang dapat dibuat dan digunakan sebagai alat untuk membantu anak - anak memahami firman Tuhan dan kebenarannya. Janga khawatir, setiap kreativitas yang ada di buku ini dibuat dari bahan - bahan sederhan yang mudah didapatkan di sekitar kita dan mudah dibuat.&lt;/p&gt;
 &lt;p&gt;Jadi, ayo bantu anak -&amp;nbsp; anak mengembangkan kemampuan otak kira dan otak kanan dengan seimbang melalui berbagai kreativitas dalam buku ini. Dengan demikian, firman Tuhan juga akan dipahami dengan baik dan kreativitas mereka berkembang&lt;/p&gt;</t>
        </is>
      </c>
      <c r="Y1923" s="262" t="n">
        <v>62500</v>
      </c>
      <c r="Z1923" s="226" t="n"/>
      <c r="AA1923" s="241">
        <f>Y2594*Z2594</f>
        <v/>
      </c>
      <c r="AB1923" s="237" t="inlineStr">
        <is>
          <t>dffeac5a-178f-4f08-8fb9-c909ea0d42cf</t>
        </is>
      </c>
    </row>
    <row r="1924" ht="15" customHeight="1" s="283">
      <c r="A1924" s="109" t="n">
        <v>2586</v>
      </c>
      <c r="B1924" s="222">
        <f>HYPERLINK("https://mocostore.moco.co.id/catalog/"&amp;AB2595,"Klik Disini")</f>
        <v/>
      </c>
      <c r="C1924" s="223" t="inlineStr">
        <is>
          <t>Awas, Bahaya Virus Prostitusi Online!</t>
        </is>
      </c>
      <c r="D1924" s="223" t="n"/>
      <c r="E1924" s="223" t="inlineStr">
        <is>
          <t>Radiani Kalvari, S.Pd.K., Leni Marlin S. Lase, S.S., Martha Kaesarina, S.I.Kom., Vicky Johanna Delarosa, Nandhes Adi Firmanto, Pambudi Pulosari, S.Sos, M.A.C.E., dan Pdm. P. Budi Raharjo</t>
        </is>
      </c>
      <c r="F1924" s="223" t="n"/>
      <c r="G1924" s="223" t="inlineStr">
        <is>
          <t>978-623-314-283-0</t>
        </is>
      </c>
      <c r="H1924" s="223" t="inlineStr">
        <is>
          <t>Agama Kristen</t>
        </is>
      </c>
      <c r="I1924" s="258" t="inlineStr">
        <is>
          <t>Perguruan Tinggi</t>
        </is>
      </c>
      <c r="J1924" s="186" t="inlineStr">
        <is>
          <t>009.16</t>
        </is>
      </c>
      <c r="K1924" s="223" t="inlineStr">
        <is>
          <t>Tidak Tersedia</t>
        </is>
      </c>
      <c r="L1924" s="223" t="n"/>
      <c r="M1924" s="259" t="inlineStr">
        <is>
          <t>Tidak Tersedia</t>
        </is>
      </c>
      <c r="N1924" s="223" t="inlineStr">
        <is>
          <t>Indonesia</t>
        </is>
      </c>
      <c r="O1924" s="223" t="inlineStr">
        <is>
          <t>Bukan fiksi</t>
        </is>
      </c>
      <c r="P1924" s="260" t="n">
        <v>2021</v>
      </c>
      <c r="Q1924" s="260" t="n">
        <v>2021</v>
      </c>
      <c r="R1924" s="223" t="inlineStr">
        <is>
          <t>PBMR Andi</t>
        </is>
      </c>
      <c r="S1924" s="223" t="inlineStr">
        <is>
          <t>Andi Offset CV</t>
        </is>
      </c>
      <c r="T1924" s="223" t="inlineStr">
        <is>
          <t>Lokal</t>
        </is>
      </c>
      <c r="U1924" s="261" t="n">
        <v>59</v>
      </c>
      <c r="V1924" s="86" t="inlineStr">
        <is>
          <t>pdf</t>
        </is>
      </c>
      <c r="W1924" s="223" t="inlineStr">
        <is>
          <t>5.9 MB</t>
        </is>
      </c>
      <c r="X192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24" s="262" t="n">
        <v>60000</v>
      </c>
      <c r="Z1924" s="226" t="n"/>
      <c r="AA1924" s="241">
        <f>Y2595*Z2595</f>
        <v/>
      </c>
      <c r="AB1924" s="237" t="inlineStr">
        <is>
          <t>72021302-06cd-4407-9be6-e123828686b0</t>
        </is>
      </c>
    </row>
    <row r="1925" ht="15" customHeight="1" s="283">
      <c r="A1925" s="109" t="n">
        <v>2587</v>
      </c>
      <c r="B1925" s="222">
        <f>HYPERLINK("https://mocostore.moco.co.id/catalog/"&amp;AB2596,"Klik Disini")</f>
        <v/>
      </c>
      <c r="C1925" s="223" t="inlineStr">
        <is>
          <t>Sesuatu</t>
        </is>
      </c>
      <c r="D1925" s="223" t="n"/>
      <c r="E1925" s="223" t="inlineStr">
        <is>
          <t>Bram Soei Ndoen</t>
        </is>
      </c>
      <c r="F1925" s="223" t="n"/>
      <c r="G1925" s="223" t="inlineStr">
        <is>
          <t>978-623-5830-91-9</t>
        </is>
      </c>
      <c r="H1925" s="223" t="inlineStr">
        <is>
          <t>Agama Kristen</t>
        </is>
      </c>
      <c r="I1925" s="258" t="inlineStr">
        <is>
          <t>Perguruan Tinggi</t>
        </is>
      </c>
      <c r="J1925" s="186" t="inlineStr">
        <is>
          <t>009.16</t>
        </is>
      </c>
      <c r="K1925" s="223" t="inlineStr">
        <is>
          <t>Edisi Ke-1</t>
        </is>
      </c>
      <c r="L1925" s="223" t="n"/>
      <c r="M1925" s="259" t="inlineStr">
        <is>
          <t>Tidak Tersedia</t>
        </is>
      </c>
      <c r="N1925" s="223" t="inlineStr">
        <is>
          <t>Indonesia</t>
        </is>
      </c>
      <c r="O1925" s="223" t="inlineStr">
        <is>
          <t>Bukan fiksi</t>
        </is>
      </c>
      <c r="P1925" s="260" t="n">
        <v>2021</v>
      </c>
      <c r="Q1925" s="260" t="n">
        <v>2021</v>
      </c>
      <c r="R1925" s="223" t="inlineStr">
        <is>
          <t>Pustaka Referensi</t>
        </is>
      </c>
      <c r="S1925" s="223" t="inlineStr">
        <is>
          <t>Andi Offset CV</t>
        </is>
      </c>
      <c r="T1925" s="223" t="inlineStr">
        <is>
          <t>Lokal</t>
        </is>
      </c>
      <c r="U1925" s="261" t="n">
        <v>59</v>
      </c>
      <c r="V1925" s="86" t="inlineStr">
        <is>
          <t>pdf</t>
        </is>
      </c>
      <c r="W1925" s="223" t="inlineStr">
        <is>
          <t>844.3 kB</t>
        </is>
      </c>
      <c r="X1925" s="225"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1925" s="262" t="n">
        <v>60000</v>
      </c>
      <c r="Z1925" s="226" t="n"/>
      <c r="AA1925" s="241">
        <f>Y2596*Z2596</f>
        <v/>
      </c>
      <c r="AB1925" s="237" t="inlineStr">
        <is>
          <t>4507244b-21a4-416f-bd73-2fbe6aa7eaf9</t>
        </is>
      </c>
    </row>
    <row r="1926" ht="15" customHeight="1" s="283">
      <c r="A1926" s="109" t="n">
        <v>2588</v>
      </c>
      <c r="B1926" s="222">
        <f>HYPERLINK("https://mocostore.moco.co.id/catalog/"&amp;AB2597,"Klik Disini")</f>
        <v/>
      </c>
      <c r="C1926" s="223" t="inlineStr">
        <is>
          <t>Akar Sang Aras</t>
        </is>
      </c>
      <c r="D1926" s="223" t="n"/>
      <c r="E1926" s="223" t="inlineStr">
        <is>
          <t>Radiani Kalvari, S.Pd.K., Leni Marlin S. Lase, S.S., Martha Kaesarina, S.I.Kom., Vicky Johanna Delarosa, Nandhes Adi Firmanto, Pambudi Pulosari, S.Sos, M.A.C.E., dan Pdm. P. Budi Raharjo.</t>
        </is>
      </c>
      <c r="F1926" s="223" t="n"/>
      <c r="G1926" s="223" t="inlineStr">
        <is>
          <t>978-623-6174-85-2</t>
        </is>
      </c>
      <c r="H1926" s="223" t="inlineStr">
        <is>
          <t>Agama Kristen</t>
        </is>
      </c>
      <c r="I1926" s="258" t="inlineStr">
        <is>
          <t>Perguruan Tinggi</t>
        </is>
      </c>
      <c r="J1926" s="186" t="inlineStr">
        <is>
          <t>009.16</t>
        </is>
      </c>
      <c r="K1926" s="223" t="inlineStr">
        <is>
          <t>Edisi Ke-1</t>
        </is>
      </c>
      <c r="L1926" s="223" t="n"/>
      <c r="M1926" s="259" t="inlineStr">
        <is>
          <t>Tidak Tersedia</t>
        </is>
      </c>
      <c r="N1926" s="223" t="inlineStr">
        <is>
          <t>Indonesia</t>
        </is>
      </c>
      <c r="O1926" s="223" t="inlineStr">
        <is>
          <t>Bukan fiksi</t>
        </is>
      </c>
      <c r="P1926" s="260" t="n">
        <v>2021</v>
      </c>
      <c r="Q1926" s="260" t="n">
        <v>2021</v>
      </c>
      <c r="R1926" s="223" t="inlineStr">
        <is>
          <t>Pustaka Referensi</t>
        </is>
      </c>
      <c r="S1926" s="223" t="inlineStr">
        <is>
          <t>Andi Offset CV</t>
        </is>
      </c>
      <c r="T1926" s="223" t="inlineStr">
        <is>
          <t>Lokal</t>
        </is>
      </c>
      <c r="U1926" s="261" t="n">
        <v>59</v>
      </c>
      <c r="V1926" s="86" t="inlineStr">
        <is>
          <t>pdf</t>
        </is>
      </c>
      <c r="W1926" s="223" t="inlineStr">
        <is>
          <t>6.5 MB</t>
        </is>
      </c>
      <c r="X1926"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926" s="262" t="n">
        <v>60000</v>
      </c>
      <c r="Z1926" s="226" t="n"/>
      <c r="AA1926" s="241">
        <f>Y2597*Z2597</f>
        <v/>
      </c>
      <c r="AB1926" s="237" t="inlineStr">
        <is>
          <t>2ab618de-9664-4ce5-997b-2652f5236c9e</t>
        </is>
      </c>
    </row>
    <row r="1927" ht="15" customHeight="1" s="283">
      <c r="A1927" s="109" t="n">
        <v>2589</v>
      </c>
      <c r="B1927" s="222">
        <f>HYPERLINK("https://mocostore.moco.co.id/catalog/"&amp;AB2598,"Klik Disini")</f>
        <v/>
      </c>
      <c r="C1927" s="223" t="inlineStr">
        <is>
          <t>Anda Berharga Orang Lain Juga</t>
        </is>
      </c>
      <c r="D1927" s="223" t="n"/>
      <c r="E1927" s="223" t="inlineStr">
        <is>
          <t>Bram Soei Ndoen</t>
        </is>
      </c>
      <c r="F1927" s="223" t="n"/>
      <c r="G1927" s="223" t="inlineStr">
        <is>
          <t>978-623-314-280-9</t>
        </is>
      </c>
      <c r="H1927" s="223" t="inlineStr">
        <is>
          <t>Agama Kristen</t>
        </is>
      </c>
      <c r="I1927" s="258" t="inlineStr">
        <is>
          <t>Perguruan Tinggi</t>
        </is>
      </c>
      <c r="J1927" s="186" t="inlineStr">
        <is>
          <t>009.16</t>
        </is>
      </c>
      <c r="K1927" s="223" t="inlineStr">
        <is>
          <t>Edisi Ke-1</t>
        </is>
      </c>
      <c r="L1927" s="223" t="n"/>
      <c r="M1927" s="259" t="inlineStr">
        <is>
          <t>Tidak Tersedia</t>
        </is>
      </c>
      <c r="N1927" s="223" t="inlineStr">
        <is>
          <t>Indonesia</t>
        </is>
      </c>
      <c r="O1927" s="223" t="inlineStr">
        <is>
          <t>Bukan fiksi</t>
        </is>
      </c>
      <c r="P1927" s="260" t="n">
        <v>2021</v>
      </c>
      <c r="Q1927" s="260" t="n">
        <v>2021</v>
      </c>
      <c r="R1927" s="223" t="inlineStr">
        <is>
          <t>Pustaka Referensi</t>
        </is>
      </c>
      <c r="S1927" s="223" t="inlineStr">
        <is>
          <t>Andi Offset CV</t>
        </is>
      </c>
      <c r="T1927" s="223" t="inlineStr">
        <is>
          <t>Lokal</t>
        </is>
      </c>
      <c r="U1927" s="261" t="n">
        <v>59</v>
      </c>
      <c r="V1927" s="86" t="inlineStr">
        <is>
          <t>pdf</t>
        </is>
      </c>
      <c r="W1927" s="223" t="inlineStr">
        <is>
          <t>2.5 MB</t>
        </is>
      </c>
      <c r="X1927" s="225"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1927" s="262" t="n">
        <v>60000</v>
      </c>
      <c r="Z1927" s="226" t="n"/>
      <c r="AA1927" s="241">
        <f>Y2598*Z2598</f>
        <v/>
      </c>
      <c r="AB1927" s="237" t="inlineStr">
        <is>
          <t>8a0bbec1-010f-47c5-89f1-d13addd7382a</t>
        </is>
      </c>
    </row>
    <row r="1928" ht="15" customHeight="1" s="283">
      <c r="A1928" s="109" t="n">
        <v>2590</v>
      </c>
      <c r="B1928" s="222">
        <f>HYPERLINK("https://mocostore.moco.co.id/catalog/"&amp;AB2599,"Klik Disini")</f>
        <v/>
      </c>
      <c r="C1928" s="223" t="inlineStr">
        <is>
          <t>Banyak Derita Penuh Mukjizat</t>
        </is>
      </c>
      <c r="D1928" s="223" t="n"/>
      <c r="E1928" s="223" t="inlineStr">
        <is>
          <t>Radiani Kalvari, S.Pd.K., Leni Marlin S. Lase, S.S., Martha Kaesarina, S.I.Kom., Vicky Johanna Delarosa, Nandhes Adi Firmanto, Pambudi Pulosari, S.Sos, M.A.C.E., dan Pdm. P. Budi Raharjo.</t>
        </is>
      </c>
      <c r="F1928" s="223" t="n"/>
      <c r="G1928" s="223" t="inlineStr">
        <is>
          <t>978-623-314-287-8</t>
        </is>
      </c>
      <c r="H1928" s="223" t="inlineStr">
        <is>
          <t>Agama Kristen</t>
        </is>
      </c>
      <c r="I1928" s="258" t="inlineStr">
        <is>
          <t>Perguruan Tinggi</t>
        </is>
      </c>
      <c r="J1928" s="186" t="inlineStr">
        <is>
          <t>009.16</t>
        </is>
      </c>
      <c r="K1928" s="223" t="inlineStr">
        <is>
          <t>Edisi Ke-1</t>
        </is>
      </c>
      <c r="L1928" s="223" t="n"/>
      <c r="M1928" s="259" t="inlineStr">
        <is>
          <t>Tidak Tersedia</t>
        </is>
      </c>
      <c r="N1928" s="223" t="inlineStr">
        <is>
          <t>Indonesia</t>
        </is>
      </c>
      <c r="O1928" s="223" t="inlineStr">
        <is>
          <t>Bukan fiksi</t>
        </is>
      </c>
      <c r="P1928" s="260" t="n">
        <v>2021</v>
      </c>
      <c r="Q1928" s="260" t="n">
        <v>2021</v>
      </c>
      <c r="R1928" s="223" t="inlineStr">
        <is>
          <t>PBMR Andi</t>
        </is>
      </c>
      <c r="S1928" s="223" t="inlineStr">
        <is>
          <t>Andi Offset CV</t>
        </is>
      </c>
      <c r="T1928" s="223" t="inlineStr">
        <is>
          <t>Lokal</t>
        </is>
      </c>
      <c r="U1928" s="261" t="n">
        <v>57</v>
      </c>
      <c r="V1928" s="86" t="inlineStr">
        <is>
          <t>pdf</t>
        </is>
      </c>
      <c r="W1928" s="223" t="inlineStr">
        <is>
          <t>4.9 MB</t>
        </is>
      </c>
      <c r="X192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28" s="262" t="n">
        <v>60000</v>
      </c>
      <c r="Z1928" s="226" t="n"/>
      <c r="AA1928" s="241">
        <f>Y2599*Z2599</f>
        <v/>
      </c>
      <c r="AB1928" s="237" t="inlineStr">
        <is>
          <t>2966a199-ffcc-403e-ae21-445544fc0aac</t>
        </is>
      </c>
    </row>
    <row r="1929" ht="15" customHeight="1" s="283">
      <c r="A1929" s="109" t="n">
        <v>2591</v>
      </c>
      <c r="B1929" s="222">
        <f>HYPERLINK("https://mocostore.moco.co.id/catalog/"&amp;AB2600,"Klik Disini")</f>
        <v/>
      </c>
      <c r="C1929" s="223" t="inlineStr">
        <is>
          <t>Beban Kerja Tambah, Haruskah Resign?</t>
        </is>
      </c>
      <c r="D1929" s="223" t="n"/>
      <c r="E1929" s="223" t="inlineStr">
        <is>
          <t>Elia Paul Ang, S.E.</t>
        </is>
      </c>
      <c r="F1929" s="223" t="n"/>
      <c r="G1929" s="223" t="inlineStr">
        <is>
          <t>978-623-7851-38-7</t>
        </is>
      </c>
      <c r="H1929" s="223" t="inlineStr">
        <is>
          <t>Agama Kristen</t>
        </is>
      </c>
      <c r="I1929" s="258" t="inlineStr">
        <is>
          <t>Perguruan Tinggi</t>
        </is>
      </c>
      <c r="J1929" s="186" t="inlineStr">
        <is>
          <t>009.16</t>
        </is>
      </c>
      <c r="K1929" s="223" t="inlineStr">
        <is>
          <t>Edisi Ke-1</t>
        </is>
      </c>
      <c r="L1929" s="223" t="n"/>
      <c r="M1929" s="259" t="inlineStr">
        <is>
          <t>Tidak Tersedia</t>
        </is>
      </c>
      <c r="N1929" s="223" t="inlineStr">
        <is>
          <t>Indonesia</t>
        </is>
      </c>
      <c r="O1929" s="223" t="inlineStr">
        <is>
          <t>Bukan fiksi</t>
        </is>
      </c>
      <c r="P1929" s="260" t="n">
        <v>2021</v>
      </c>
      <c r="Q1929" s="260" t="n">
        <v>2021</v>
      </c>
      <c r="R1929" s="223" t="inlineStr">
        <is>
          <t>Lautan Pustaka</t>
        </is>
      </c>
      <c r="S1929" s="223" t="inlineStr">
        <is>
          <t>Andi Offset CV</t>
        </is>
      </c>
      <c r="T1929" s="223" t="inlineStr">
        <is>
          <t>Lokal</t>
        </is>
      </c>
      <c r="U1929" s="261" t="n">
        <v>59</v>
      </c>
      <c r="V1929" s="86" t="inlineStr">
        <is>
          <t>pdf</t>
        </is>
      </c>
      <c r="W1929" s="223" t="inlineStr">
        <is>
          <t>2.0 MB</t>
        </is>
      </c>
      <c r="X1929"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1929" s="262" t="n">
        <v>60000</v>
      </c>
      <c r="Z1929" s="226" t="n"/>
      <c r="AA1929" s="241">
        <f>Y2600*Z2600</f>
        <v/>
      </c>
      <c r="AB1929" s="237" t="inlineStr">
        <is>
          <t>8b1d18ce-7ef9-4d38-9523-81eeefc153ce</t>
        </is>
      </c>
    </row>
    <row r="1930" ht="15" customHeight="1" s="283">
      <c r="A1930" s="109" t="n">
        <v>2592</v>
      </c>
      <c r="B1930" s="222">
        <f>HYPERLINK("https://mocostore.moco.co.id/catalog/"&amp;AB2601,"Klik Disini")</f>
        <v/>
      </c>
      <c r="C1930" s="223" t="inlineStr">
        <is>
          <t>BEDA VERSI PENCOBAAN YESUS</t>
        </is>
      </c>
      <c r="D1930" s="223" t="n"/>
      <c r="E1930" s="223" t="inlineStr">
        <is>
          <t>Radiani Kalvari, S.Pd.K., Leni Marlin S. Lase, S.S., Martha Kaesarina, S.I.Kom., Vicky Johanna Delarosa, Nandhes Adi Firmanto, Pambudi Pulosari, S.Sos, M.A.C.E., dan Pdm. P. Budi Raharjo.</t>
        </is>
      </c>
      <c r="F1930" s="223" t="n"/>
      <c r="G1930" s="223" t="inlineStr">
        <is>
          <t>978-623-314-288-5</t>
        </is>
      </c>
      <c r="H1930" s="223" t="inlineStr">
        <is>
          <t>Agama Kristen</t>
        </is>
      </c>
      <c r="I1930" s="258" t="inlineStr">
        <is>
          <t>Perguruan Tinggi</t>
        </is>
      </c>
      <c r="J1930" s="186" t="inlineStr">
        <is>
          <t>009.16</t>
        </is>
      </c>
      <c r="K1930" s="223" t="inlineStr">
        <is>
          <t>Edisi Ke-1</t>
        </is>
      </c>
      <c r="L1930" s="223" t="n"/>
      <c r="M1930" s="259" t="inlineStr">
        <is>
          <t>Tidak Tersedia</t>
        </is>
      </c>
      <c r="N1930" s="223" t="inlineStr">
        <is>
          <t>Indonesia</t>
        </is>
      </c>
      <c r="O1930" s="223" t="inlineStr">
        <is>
          <t>Bukan fiksi</t>
        </is>
      </c>
      <c r="P1930" s="260" t="inlineStr">
        <is>
          <t>Tidak Tersedia</t>
        </is>
      </c>
      <c r="Q1930" s="260" t="n">
        <v>2021</v>
      </c>
      <c r="R1930" s="223" t="inlineStr">
        <is>
          <t>PBMR Andi</t>
        </is>
      </c>
      <c r="S1930" s="223" t="inlineStr">
        <is>
          <t>Andi Offset CV</t>
        </is>
      </c>
      <c r="T1930" s="223" t="inlineStr">
        <is>
          <t>Lokal</t>
        </is>
      </c>
      <c r="U1930" s="261" t="n">
        <v>55</v>
      </c>
      <c r="V1930" s="86" t="inlineStr">
        <is>
          <t>pdf</t>
        </is>
      </c>
      <c r="W1930" s="223" t="inlineStr">
        <is>
          <t>6.1 MB</t>
        </is>
      </c>
      <c r="X1930" s="225"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1930" s="262" t="n">
        <v>60000</v>
      </c>
      <c r="Z1930" s="226" t="n"/>
      <c r="AA1930" s="241">
        <f>Y2601*Z2601</f>
        <v/>
      </c>
      <c r="AB1930" s="237" t="inlineStr">
        <is>
          <t>5f1ef858-53b2-4ffe-92b5-a6927b5c9a82</t>
        </is>
      </c>
    </row>
    <row r="1931" ht="15" customHeight="1" s="283">
      <c r="A1931" s="109" t="n">
        <v>2593</v>
      </c>
      <c r="B1931" s="222">
        <f>HYPERLINK("https://mocostore.moco.co.id/catalog/"&amp;AB2602,"Klik Disini")</f>
        <v/>
      </c>
      <c r="C1931" s="223" t="inlineStr">
        <is>
          <t>Bendahara Allah</t>
        </is>
      </c>
      <c r="D1931" s="223" t="n"/>
      <c r="E1931" s="223" t="inlineStr">
        <is>
          <t>Radiani Kalvari, S.Pd.K., Leni Marlin S. Lase, S.S., Martha Kaesarina, S.I.Kom., Vicky Johanna Delarosa, Nandhes Adi Firmanto, Pambudi Pulosari, S.Sos, M.A.C.E., dan Pdm. P. Budi Raharjo.</t>
        </is>
      </c>
      <c r="F1931" s="223" t="n"/>
      <c r="G1931" s="223" t="inlineStr">
        <is>
          <t>978-623-6174-92-0</t>
        </is>
      </c>
      <c r="H1931" s="223" t="inlineStr">
        <is>
          <t>Agama Kristen</t>
        </is>
      </c>
      <c r="I1931" s="258" t="inlineStr">
        <is>
          <t>Perguruan Tinggi</t>
        </is>
      </c>
      <c r="J1931" s="186" t="inlineStr">
        <is>
          <t>009.16</t>
        </is>
      </c>
      <c r="K1931" s="223" t="inlineStr">
        <is>
          <t>Edisi Ke-1</t>
        </is>
      </c>
      <c r="L1931" s="223" t="n"/>
      <c r="M1931" s="259" t="inlineStr">
        <is>
          <t>Tidak Tersedia</t>
        </is>
      </c>
      <c r="N1931" s="223" t="inlineStr">
        <is>
          <t>Indonesia</t>
        </is>
      </c>
      <c r="O1931" s="223" t="inlineStr">
        <is>
          <t>Bukan fiksi</t>
        </is>
      </c>
      <c r="P1931" s="260" t="n">
        <v>2021</v>
      </c>
      <c r="Q1931" s="260" t="n">
        <v>2021</v>
      </c>
      <c r="R1931" s="223" t="inlineStr">
        <is>
          <t>Pustaka Referensi</t>
        </is>
      </c>
      <c r="S1931" s="223" t="inlineStr">
        <is>
          <t>Andi Offset CV</t>
        </is>
      </c>
      <c r="T1931" s="223" t="inlineStr">
        <is>
          <t>Lokal</t>
        </is>
      </c>
      <c r="U1931" s="261" t="n">
        <v>58</v>
      </c>
      <c r="V1931" s="86" t="inlineStr">
        <is>
          <t>pdf</t>
        </is>
      </c>
      <c r="W1931" s="223" t="inlineStr">
        <is>
          <t>3.3 MB</t>
        </is>
      </c>
      <c r="X1931" s="2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1931" s="262" t="n">
        <v>60000</v>
      </c>
      <c r="Z1931" s="226" t="n"/>
      <c r="AA1931" s="241">
        <f>Y2602*Z2602</f>
        <v/>
      </c>
      <c r="AB1931" s="237" t="inlineStr">
        <is>
          <t>6d7d8902-16ca-4df2-817b-3fe43e52eb55</t>
        </is>
      </c>
    </row>
    <row r="1932" ht="15" customHeight="1" s="283">
      <c r="A1932" s="109" t="n">
        <v>2594</v>
      </c>
      <c r="B1932" s="222">
        <f>HYPERLINK("https://mocostore.moco.co.id/catalog/"&amp;AB2603,"Klik Disini")</f>
        <v/>
      </c>
      <c r="C1932" s="223" t="inlineStr">
        <is>
          <t>Menjadi 10% Teratas</t>
        </is>
      </c>
      <c r="D1932" s="223" t="n"/>
      <c r="E1932" s="223" t="inlineStr">
        <is>
          <t>James Gwee T.H., MBA</t>
        </is>
      </c>
      <c r="F1932" s="223" t="n"/>
      <c r="G1932" s="223" t="inlineStr">
        <is>
          <t>978-623-5830-86-5</t>
        </is>
      </c>
      <c r="H1932" s="223" t="inlineStr">
        <is>
          <t>Agama Kristen</t>
        </is>
      </c>
      <c r="I1932" s="258" t="inlineStr">
        <is>
          <t>Perguruan Tinggi</t>
        </is>
      </c>
      <c r="J1932" s="186" t="inlineStr">
        <is>
          <t>009.16</t>
        </is>
      </c>
      <c r="K1932" s="223" t="inlineStr">
        <is>
          <t>Edisi Ke-1</t>
        </is>
      </c>
      <c r="L1932" s="223" t="n"/>
      <c r="M1932" s="259" t="inlineStr">
        <is>
          <t>Tidak Tersedia</t>
        </is>
      </c>
      <c r="N1932" s="223" t="inlineStr">
        <is>
          <t>Indonesia</t>
        </is>
      </c>
      <c r="O1932" s="223" t="inlineStr">
        <is>
          <t>Bukan fiksi</t>
        </is>
      </c>
      <c r="P1932" s="260" t="inlineStr">
        <is>
          <t>Tidak Tersedia</t>
        </is>
      </c>
      <c r="Q1932" s="260" t="n">
        <v>2021</v>
      </c>
      <c r="R1932" s="223" t="inlineStr">
        <is>
          <t>Pustaka Referensi</t>
        </is>
      </c>
      <c r="S1932" s="223" t="inlineStr">
        <is>
          <t>Andi Offset CV</t>
        </is>
      </c>
      <c r="T1932" s="223" t="inlineStr">
        <is>
          <t>Lokal</t>
        </is>
      </c>
      <c r="U1932" s="261" t="n">
        <v>59</v>
      </c>
      <c r="V1932" s="86" t="inlineStr">
        <is>
          <t>pdf</t>
        </is>
      </c>
      <c r="W1932" s="223" t="inlineStr">
        <is>
          <t>3.0 MB</t>
        </is>
      </c>
      <c r="X1932"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932" s="262" t="n">
        <v>60000</v>
      </c>
      <c r="Z1932" s="226" t="n"/>
      <c r="AA1932" s="241">
        <f>Y2603*Z2603</f>
        <v/>
      </c>
      <c r="AB1932" s="237" t="inlineStr">
        <is>
          <t>72e2d21a-1469-46d4-81f2-a0abf3913514</t>
        </is>
      </c>
    </row>
    <row r="1933" ht="15" customHeight="1" s="283">
      <c r="A1933" s="109" t="n">
        <v>2595</v>
      </c>
      <c r="B1933" s="222">
        <f>HYPERLINK("https://mocostore.moco.co.id/catalog/"&amp;AB2604,"Klik Disini")</f>
        <v/>
      </c>
      <c r="C1933" s="223" t="inlineStr">
        <is>
          <t>Meningkatkan Penghasilan untuk Jangka Panjang (Bagian 1)</t>
        </is>
      </c>
      <c r="D1933" s="223" t="n"/>
      <c r="E1933" s="223" t="inlineStr">
        <is>
          <t>James Gwee</t>
        </is>
      </c>
      <c r="F1933" s="223" t="n"/>
      <c r="G1933" s="223" t="inlineStr">
        <is>
          <t>978-623-5830-00-1</t>
        </is>
      </c>
      <c r="H1933" s="223" t="inlineStr">
        <is>
          <t>Agama Kristen</t>
        </is>
      </c>
      <c r="I1933" s="258" t="inlineStr">
        <is>
          <t>Perguruan Tinggi</t>
        </is>
      </c>
      <c r="J1933" s="186" t="inlineStr">
        <is>
          <t>009.16</t>
        </is>
      </c>
      <c r="K1933" s="223" t="inlineStr">
        <is>
          <t>Revisi 1</t>
        </is>
      </c>
      <c r="L1933" s="223" t="n"/>
      <c r="M1933" s="259" t="inlineStr">
        <is>
          <t>Tidak Tersedia</t>
        </is>
      </c>
      <c r="N1933" s="223" t="inlineStr">
        <is>
          <t>Indonesia</t>
        </is>
      </c>
      <c r="O1933" s="223" t="inlineStr">
        <is>
          <t>Bukan fiksi</t>
        </is>
      </c>
      <c r="P1933" s="260" t="inlineStr">
        <is>
          <t>Tidak Tersedia</t>
        </is>
      </c>
      <c r="Q1933" s="260" t="n">
        <v>2021</v>
      </c>
      <c r="R1933" s="223" t="inlineStr">
        <is>
          <t>Pustaka Referensi</t>
        </is>
      </c>
      <c r="S1933" s="223" t="inlineStr">
        <is>
          <t>Andi Offset CV</t>
        </is>
      </c>
      <c r="T1933" s="223" t="inlineStr">
        <is>
          <t>Lokal</t>
        </is>
      </c>
      <c r="U1933" s="261" t="n">
        <v>59</v>
      </c>
      <c r="V1933" s="86" t="inlineStr">
        <is>
          <t>pdf</t>
        </is>
      </c>
      <c r="W1933" s="223" t="inlineStr">
        <is>
          <t>1.5 MB</t>
        </is>
      </c>
      <c r="X1933" s="22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1933" s="262" t="n">
        <v>60000</v>
      </c>
      <c r="Z1933" s="226" t="n"/>
      <c r="AA1933" s="241">
        <f>Y2604*Z2604</f>
        <v/>
      </c>
      <c r="AB1933" s="237" t="inlineStr">
        <is>
          <t>fd68ae17-d102-481d-af15-87456ecbe9c5</t>
        </is>
      </c>
    </row>
    <row r="1934" ht="15" customHeight="1" s="283">
      <c r="A1934" s="109" t="n">
        <v>2596</v>
      </c>
      <c r="B1934" s="222">
        <f>HYPERLINK("https://mocostore.moco.co.id/catalog/"&amp;AB2605,"Klik Disini")</f>
        <v/>
      </c>
      <c r="C1934" s="223" t="inlineStr">
        <is>
          <t>Menikmati Hidup Tanpa Perlu Banyak Uang</t>
        </is>
      </c>
      <c r="D1934" s="223" t="n"/>
      <c r="E1934" s="223" t="inlineStr">
        <is>
          <t>Benny Santoso, M.Com.,</t>
        </is>
      </c>
      <c r="F1934" s="223" t="n"/>
      <c r="G1934" s="223" t="inlineStr">
        <is>
          <t>978-623-8117-12-3</t>
        </is>
      </c>
      <c r="H1934" s="223" t="inlineStr">
        <is>
          <t>Agama Kristen</t>
        </is>
      </c>
      <c r="I1934" s="258" t="inlineStr">
        <is>
          <t>Perguruan Tinggi</t>
        </is>
      </c>
      <c r="J1934" s="186" t="inlineStr">
        <is>
          <t>009.16</t>
        </is>
      </c>
      <c r="K1934" s="223" t="inlineStr">
        <is>
          <t>Edisi Ke-1</t>
        </is>
      </c>
      <c r="L1934" s="223" t="n"/>
      <c r="M1934" s="259" t="inlineStr">
        <is>
          <t>Tidak Tersedia</t>
        </is>
      </c>
      <c r="N1934" s="223" t="inlineStr">
        <is>
          <t>Indonesia</t>
        </is>
      </c>
      <c r="O1934" s="223" t="inlineStr">
        <is>
          <t>Bukan fiksi</t>
        </is>
      </c>
      <c r="P1934" s="260" t="inlineStr">
        <is>
          <t>Tidak Tersedia</t>
        </is>
      </c>
      <c r="Q1934" s="260" t="n">
        <v>2021</v>
      </c>
      <c r="R1934" s="223" t="inlineStr">
        <is>
          <t>Cahaya Harapan</t>
        </is>
      </c>
      <c r="S1934" s="223" t="inlineStr">
        <is>
          <t>Andi Offset CV</t>
        </is>
      </c>
      <c r="T1934" s="223" t="inlineStr">
        <is>
          <t>Lokal</t>
        </is>
      </c>
      <c r="U1934" s="261" t="n">
        <v>57</v>
      </c>
      <c r="V1934" s="86" t="inlineStr">
        <is>
          <t>pdf</t>
        </is>
      </c>
      <c r="W1934" s="223" t="inlineStr">
        <is>
          <t>3.1 MB</t>
        </is>
      </c>
      <c r="X1934" s="225"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1934" s="262" t="n">
        <v>60000</v>
      </c>
      <c r="Z1934" s="226" t="n"/>
      <c r="AA1934" s="241">
        <f>Y2605*Z2605</f>
        <v/>
      </c>
      <c r="AB1934" s="237" t="inlineStr">
        <is>
          <t>f78b20bf-a013-4322-a08f-67951256746e</t>
        </is>
      </c>
    </row>
    <row r="1935" ht="15" customHeight="1" s="283">
      <c r="A1935" s="109" t="n">
        <v>2597</v>
      </c>
      <c r="B1935" s="222">
        <f>HYPERLINK("https://mocostore.moco.co.id/catalog/"&amp;AB2606,"Klik Disini")</f>
        <v/>
      </c>
      <c r="C1935" s="223" t="inlineStr">
        <is>
          <t>Bersuka dalam Tuhan</t>
        </is>
      </c>
      <c r="D1935" s="223" t="n"/>
      <c r="E1935" s="223" t="inlineStr">
        <is>
          <t>Jonathan Prawira</t>
        </is>
      </c>
      <c r="F1935" s="223" t="n"/>
      <c r="G1935" s="223" t="inlineStr">
        <is>
          <t>978-623-88218-3-9</t>
        </is>
      </c>
      <c r="H1935" s="223" t="inlineStr">
        <is>
          <t>Agama Kristen</t>
        </is>
      </c>
      <c r="I1935" s="258" t="inlineStr">
        <is>
          <t>Perguruan Tinggi</t>
        </is>
      </c>
      <c r="J1935" s="186" t="inlineStr">
        <is>
          <t>009.16</t>
        </is>
      </c>
      <c r="K1935" s="223" t="inlineStr">
        <is>
          <t>Edisi Ke-1</t>
        </is>
      </c>
      <c r="L1935" s="223" t="n"/>
      <c r="M1935" s="259" t="inlineStr">
        <is>
          <t>Tidak Tersedia</t>
        </is>
      </c>
      <c r="N1935" s="223" t="inlineStr">
        <is>
          <t>Indonesia</t>
        </is>
      </c>
      <c r="O1935" s="223" t="inlineStr">
        <is>
          <t>Bukan fiksi</t>
        </is>
      </c>
      <c r="P1935" s="260" t="inlineStr">
        <is>
          <t>Tidak Tersedia</t>
        </is>
      </c>
      <c r="Q1935" s="260" t="n">
        <v>2021</v>
      </c>
      <c r="R1935" s="223" t="inlineStr">
        <is>
          <t>Cahaya Harapan</t>
        </is>
      </c>
      <c r="S1935" s="223" t="inlineStr">
        <is>
          <t>Andi Offset CV</t>
        </is>
      </c>
      <c r="T1935" s="223" t="inlineStr">
        <is>
          <t>Lokal</t>
        </is>
      </c>
      <c r="U1935" s="261" t="n">
        <v>59</v>
      </c>
      <c r="V1935" s="86" t="inlineStr">
        <is>
          <t>pdf</t>
        </is>
      </c>
      <c r="W1935" s="223" t="inlineStr">
        <is>
          <t>5.2 MB</t>
        </is>
      </c>
      <c r="X1935" s="225"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1935" s="262" t="n">
        <v>60000</v>
      </c>
      <c r="Z1935" s="226" t="n"/>
      <c r="AA1935" s="241">
        <f>Y2606*Z2606</f>
        <v/>
      </c>
      <c r="AB1935" s="237" t="inlineStr">
        <is>
          <t>5c2073c9-a8b4-419d-b8e8-cd91efe92f29</t>
        </is>
      </c>
    </row>
    <row r="1936" ht="15" customHeight="1" s="283">
      <c r="A1936" s="109" t="n">
        <v>2598</v>
      </c>
      <c r="B1936" s="222">
        <f>HYPERLINK("https://mocostore.moco.co.id/catalog/"&amp;AB2607,"Klik Disini")</f>
        <v/>
      </c>
      <c r="C1936" s="223" t="inlineStr">
        <is>
          <t>Digital Disciple = Era Kekristenan Virtual</t>
        </is>
      </c>
      <c r="D1936" s="223" t="n"/>
      <c r="E1936" s="223" t="inlineStr">
        <is>
          <t>Radiani Kalvari, S.Pd.K., Leni Marlin S. Lase, S.S., Martha Kaesarina, S.I.Kom., Vicky Johanna Delarosa, Nandhes Adi Firmanto, Pambudi Pulosari, S.Sos, M.A.C.E., dan Pdm. P. Budi Raharjo.</t>
        </is>
      </c>
      <c r="F1936" s="223" t="n"/>
      <c r="G1936" s="223" t="inlineStr">
        <is>
          <t>978-623-314-300-4</t>
        </is>
      </c>
      <c r="H1936" s="223" t="inlineStr">
        <is>
          <t>Agama Kristen</t>
        </is>
      </c>
      <c r="I1936" s="258" t="inlineStr">
        <is>
          <t>Perguruan Tinggi</t>
        </is>
      </c>
      <c r="J1936" s="186" t="inlineStr">
        <is>
          <t>009.16</t>
        </is>
      </c>
      <c r="K1936" s="223" t="inlineStr">
        <is>
          <t>Edisi Ke-1</t>
        </is>
      </c>
      <c r="L1936" s="223" t="n"/>
      <c r="M1936" s="259" t="inlineStr">
        <is>
          <t>Tidak Tersedia</t>
        </is>
      </c>
      <c r="N1936" s="223" t="inlineStr">
        <is>
          <t>Indonesia</t>
        </is>
      </c>
      <c r="O1936" s="223" t="inlineStr">
        <is>
          <t>Bukan fiksi</t>
        </is>
      </c>
      <c r="P1936" s="260" t="inlineStr">
        <is>
          <t>Tidak Tersedia</t>
        </is>
      </c>
      <c r="Q1936" s="260" t="n">
        <v>2021</v>
      </c>
      <c r="R1936" s="223" t="inlineStr">
        <is>
          <t>PBMR Andi</t>
        </is>
      </c>
      <c r="S1936" s="223" t="inlineStr">
        <is>
          <t>Andi Offset CV</t>
        </is>
      </c>
      <c r="T1936" s="223" t="inlineStr">
        <is>
          <t>Lokal</t>
        </is>
      </c>
      <c r="U1936" s="261" t="n">
        <v>59</v>
      </c>
      <c r="V1936" s="86" t="inlineStr">
        <is>
          <t>pdf</t>
        </is>
      </c>
      <c r="W1936" s="223" t="inlineStr">
        <is>
          <t>3.1 MB</t>
        </is>
      </c>
      <c r="X1936"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36" s="262" t="n">
        <v>60000</v>
      </c>
      <c r="Z1936" s="226" t="n"/>
      <c r="AA1936" s="241">
        <f>Y2607*Z2607</f>
        <v/>
      </c>
      <c r="AB1936" s="237" t="inlineStr">
        <is>
          <t>cc51ade2-fbfa-430f-aea5-118e159195c4</t>
        </is>
      </c>
    </row>
    <row r="1937" ht="15" customHeight="1" s="283">
      <c r="A1937" s="109" t="n">
        <v>2599</v>
      </c>
      <c r="B1937" s="222">
        <f>HYPERLINK("https://mocostore.moco.co.id/catalog/"&amp;AB2608,"Klik Disini")</f>
        <v/>
      </c>
      <c r="C1937" s="223" t="inlineStr">
        <is>
          <t>Denting Harpa Menenangkan Jiwa</t>
        </is>
      </c>
      <c r="D1937" s="223" t="n"/>
      <c r="E1937" s="223" t="inlineStr">
        <is>
          <t>Radiani Kalvari, S.Pd.K., Leni Marlin S. Lase, S.S., Martha Kaesarina, S.I.Kom., Vicky Johanna Delarosa, Nandhes Adi Firmanto, Pambudi Pulosari, S.Sos, M.A.C.E., dan Pdm. P. Budi Raharjo.</t>
        </is>
      </c>
      <c r="F1937" s="223" t="n"/>
      <c r="G1937" s="223" t="inlineStr">
        <is>
          <t>978-623-314-115-4</t>
        </is>
      </c>
      <c r="H1937" s="223" t="inlineStr">
        <is>
          <t>Agama Kristen</t>
        </is>
      </c>
      <c r="I1937" s="258" t="inlineStr">
        <is>
          <t>Perguruan Tinggi</t>
        </is>
      </c>
      <c r="J1937" s="186" t="inlineStr">
        <is>
          <t>009.16</t>
        </is>
      </c>
      <c r="K1937" s="223" t="inlineStr">
        <is>
          <t>Edisi Ke-1</t>
        </is>
      </c>
      <c r="L1937" s="223" t="n"/>
      <c r="M1937" s="259" t="inlineStr">
        <is>
          <t>Tidak Tersedia</t>
        </is>
      </c>
      <c r="N1937" s="223" t="inlineStr">
        <is>
          <t>Indonesia</t>
        </is>
      </c>
      <c r="O1937" s="223" t="inlineStr">
        <is>
          <t>Bukan fiksi</t>
        </is>
      </c>
      <c r="P1937" s="260" t="inlineStr">
        <is>
          <t>Tidak Tersedia</t>
        </is>
      </c>
      <c r="Q1937" s="260" t="n">
        <v>2021</v>
      </c>
      <c r="R1937" s="223" t="inlineStr">
        <is>
          <t>PBMR Andi</t>
        </is>
      </c>
      <c r="S1937" s="223" t="inlineStr">
        <is>
          <t>Andi Offset CV</t>
        </is>
      </c>
      <c r="T1937" s="223" t="inlineStr">
        <is>
          <t>Lokal</t>
        </is>
      </c>
      <c r="U1937" s="261" t="n">
        <v>59</v>
      </c>
      <c r="V1937" s="86" t="inlineStr">
        <is>
          <t>pdf</t>
        </is>
      </c>
      <c r="W1937" s="223" t="inlineStr">
        <is>
          <t>2.1 MB</t>
        </is>
      </c>
      <c r="X1937" s="225"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1937" s="262" t="n">
        <v>60000</v>
      </c>
      <c r="Z1937" s="226" t="n"/>
      <c r="AA1937" s="241">
        <f>Y2608*Z2608</f>
        <v/>
      </c>
      <c r="AB1937" s="237" t="inlineStr">
        <is>
          <t>7478384b-8008-43b1-bd2c-1584243c5a0a</t>
        </is>
      </c>
    </row>
    <row r="1938" ht="15" customHeight="1" s="283">
      <c r="A1938" s="109" t="n">
        <v>2600</v>
      </c>
      <c r="B1938" s="222">
        <f>HYPERLINK("https://mocostore.moco.co.id/catalog/"&amp;AB2609,"Klik Disini")</f>
        <v/>
      </c>
      <c r="C1938" s="223" t="inlineStr">
        <is>
          <t>Dosa Seksual &amp; Dosa Turunan, Berkaitan</t>
        </is>
      </c>
      <c r="D1938" s="223" t="n"/>
      <c r="E1938" s="223" t="inlineStr">
        <is>
          <t>Ps. Ferdi Godjali</t>
        </is>
      </c>
      <c r="F1938" s="223" t="n"/>
      <c r="G1938" s="223" t="inlineStr">
        <is>
          <t>978-623-7851-44-8</t>
        </is>
      </c>
      <c r="H1938" s="223" t="inlineStr">
        <is>
          <t>Agama Kristen</t>
        </is>
      </c>
      <c r="I1938" s="258" t="inlineStr">
        <is>
          <t>Perguruan Tinggi</t>
        </is>
      </c>
      <c r="J1938" s="186" t="inlineStr">
        <is>
          <t>009.16</t>
        </is>
      </c>
      <c r="K1938" s="223" t="inlineStr">
        <is>
          <t>Edisi Ke-1</t>
        </is>
      </c>
      <c r="L1938" s="223" t="n"/>
      <c r="M1938" s="259" t="inlineStr">
        <is>
          <t>Tidak Tersedia</t>
        </is>
      </c>
      <c r="N1938" s="223" t="inlineStr">
        <is>
          <t>Indonesia</t>
        </is>
      </c>
      <c r="O1938" s="223" t="inlineStr">
        <is>
          <t>Bukan fiksi</t>
        </is>
      </c>
      <c r="P1938" s="260" t="inlineStr">
        <is>
          <t>Tidak Tersedia</t>
        </is>
      </c>
      <c r="Q1938" s="260" t="n">
        <v>2021</v>
      </c>
      <c r="R1938" s="223" t="inlineStr">
        <is>
          <t>Lautan Pustaka</t>
        </is>
      </c>
      <c r="S1938" s="223" t="inlineStr">
        <is>
          <t>Andi Offset CV</t>
        </is>
      </c>
      <c r="T1938" s="223" t="inlineStr">
        <is>
          <t>Lokal</t>
        </is>
      </c>
      <c r="U1938" s="261" t="n">
        <v>59</v>
      </c>
      <c r="V1938" s="86" t="inlineStr">
        <is>
          <t>pdf</t>
        </is>
      </c>
      <c r="W1938" s="223" t="inlineStr">
        <is>
          <t>3.1 MB</t>
        </is>
      </c>
      <c r="X1938"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938" s="262" t="n">
        <v>60000</v>
      </c>
      <c r="Z1938" s="226" t="n"/>
      <c r="AA1938" s="241">
        <f>Y2609*Z2609</f>
        <v/>
      </c>
      <c r="AB1938" s="237" t="inlineStr">
        <is>
          <t>0bd7885c-ae61-4dff-a48d-7bca91240e48</t>
        </is>
      </c>
    </row>
    <row r="1939" ht="15" customHeight="1" s="283">
      <c r="A1939" s="109" t="n">
        <v>2601</v>
      </c>
      <c r="B1939" s="222">
        <f>HYPERLINK("https://mocostore.moco.co.id/catalog/"&amp;AB2610,"Klik Disini")</f>
        <v/>
      </c>
      <c r="C1939" s="223" t="inlineStr">
        <is>
          <t>Menghadang Perundungan</t>
        </is>
      </c>
      <c r="D1939" s="223" t="n"/>
      <c r="E1939" s="223" t="inlineStr">
        <is>
          <t>Leni MS Lase, Martha Kaesarina, Nandhes Adi F, Radiani kalvari, Vicky J Delarosa, Pambudi Pulosari</t>
        </is>
      </c>
      <c r="F1939" s="223" t="n"/>
      <c r="G1939" s="223" t="inlineStr">
        <is>
          <t>978-623-7851-64-6</t>
        </is>
      </c>
      <c r="H1939" s="223" t="inlineStr">
        <is>
          <t>Agama Kristen</t>
        </is>
      </c>
      <c r="I1939" s="258" t="inlineStr">
        <is>
          <t>Perguruan Tinggi</t>
        </is>
      </c>
      <c r="J1939" s="186" t="inlineStr">
        <is>
          <t>009.16</t>
        </is>
      </c>
      <c r="K1939" s="223" t="inlineStr">
        <is>
          <t>Edisi Ke-1</t>
        </is>
      </c>
      <c r="L1939" s="223" t="n"/>
      <c r="M1939" s="259" t="inlineStr">
        <is>
          <t>Tidak Tersedia</t>
        </is>
      </c>
      <c r="N1939" s="223" t="inlineStr">
        <is>
          <t>Indonesia</t>
        </is>
      </c>
      <c r="O1939" s="223" t="inlineStr">
        <is>
          <t>Bukan fiksi</t>
        </is>
      </c>
      <c r="P1939" s="260" t="inlineStr">
        <is>
          <t>Tidak Tersedia</t>
        </is>
      </c>
      <c r="Q1939" s="260" t="n">
        <v>2021</v>
      </c>
      <c r="R1939" s="223" t="inlineStr">
        <is>
          <t>Lautan Pustaka</t>
        </is>
      </c>
      <c r="S1939" s="223" t="inlineStr">
        <is>
          <t>Andi Offset CV</t>
        </is>
      </c>
      <c r="T1939" s="223" t="inlineStr">
        <is>
          <t>Lokal</t>
        </is>
      </c>
      <c r="U1939" s="261" t="n">
        <v>59</v>
      </c>
      <c r="V1939" s="86" t="inlineStr">
        <is>
          <t>pdf</t>
        </is>
      </c>
      <c r="W1939" s="223" t="inlineStr">
        <is>
          <t>3.5 MB</t>
        </is>
      </c>
      <c r="X1939"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939" s="262" t="n">
        <v>60000</v>
      </c>
      <c r="Z1939" s="226" t="n"/>
      <c r="AA1939" s="241">
        <f>Y2610*Z2610</f>
        <v/>
      </c>
      <c r="AB1939" s="237" t="inlineStr">
        <is>
          <t>2bbc4699-f177-4010-b6ee-818c08a7629b</t>
        </is>
      </c>
    </row>
    <row r="1940" ht="15" customHeight="1" s="283">
      <c r="A1940" s="109" t="n">
        <v>2602</v>
      </c>
      <c r="B1940" s="222">
        <f>HYPERLINK("https://mocostore.moco.co.id/catalog/"&amp;AB2611,"Klik Disini")</f>
        <v/>
      </c>
      <c r="C1940" s="223" t="inlineStr">
        <is>
          <t>DREAM BIG</t>
        </is>
      </c>
      <c r="D1940" s="223" t="n"/>
      <c r="E1940" s="223" t="inlineStr">
        <is>
          <t>Radiani Kalvari, S.Pd.K., Leni Marlin S. Lase, S.S., Martha Kaesarina, S.I.Kom., Vicky Johanna Delarosa, Nandhes Adi Firmanto, Pambudi Pulosari, S.Sos, M.A.C.E., dan Pdm. P. Budi Raharjo.</t>
        </is>
      </c>
      <c r="F1940" s="223" t="n"/>
      <c r="G1940" s="223" t="inlineStr">
        <is>
          <t>978-623-314-302-8</t>
        </is>
      </c>
      <c r="H1940" s="223" t="inlineStr">
        <is>
          <t>Agama Kristen</t>
        </is>
      </c>
      <c r="I1940" s="258" t="inlineStr">
        <is>
          <t>Perguruan Tinggi</t>
        </is>
      </c>
      <c r="J1940" s="186" t="inlineStr">
        <is>
          <t>009.16</t>
        </is>
      </c>
      <c r="K1940" s="223" t="inlineStr">
        <is>
          <t>Edisi Ke-1</t>
        </is>
      </c>
      <c r="L1940" s="223" t="n"/>
      <c r="M1940" s="259" t="inlineStr">
        <is>
          <t>Tidak Tersedia</t>
        </is>
      </c>
      <c r="N1940" s="223" t="inlineStr">
        <is>
          <t>Indonesia</t>
        </is>
      </c>
      <c r="O1940" s="223" t="inlineStr">
        <is>
          <t>Bukan fiksi</t>
        </is>
      </c>
      <c r="P1940" s="260" t="inlineStr">
        <is>
          <t>Tidak Tersedia</t>
        </is>
      </c>
      <c r="Q1940" s="260" t="n">
        <v>2021</v>
      </c>
      <c r="R1940" s="223" t="inlineStr">
        <is>
          <t>PBMR Andi</t>
        </is>
      </c>
      <c r="S1940" s="223" t="inlineStr">
        <is>
          <t>Andi Offset CV</t>
        </is>
      </c>
      <c r="T1940" s="223" t="inlineStr">
        <is>
          <t>Lokal</t>
        </is>
      </c>
      <c r="U1940" s="261" t="n">
        <v>59</v>
      </c>
      <c r="V1940" s="86" t="inlineStr">
        <is>
          <t>pdf</t>
        </is>
      </c>
      <c r="W1940" s="223" t="inlineStr">
        <is>
          <t>1.8 MB</t>
        </is>
      </c>
      <c r="X194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40" s="262" t="n">
        <v>60000</v>
      </c>
      <c r="Z1940" s="226" t="n"/>
      <c r="AA1940" s="241">
        <f>Y2611*Z2611</f>
        <v/>
      </c>
      <c r="AB1940" s="237" t="inlineStr">
        <is>
          <t>9836b475-27f4-4000-b849-f7f725c4b75b</t>
        </is>
      </c>
    </row>
    <row r="1941" ht="15" customHeight="1" s="283">
      <c r="A1941" s="109" t="n">
        <v>2603</v>
      </c>
      <c r="B1941" s="222">
        <f>HYPERLINK("https://mocostore.moco.co.id/catalog/"&amp;AB2612,"Klik Disini")</f>
        <v/>
      </c>
      <c r="C1941" s="223" t="inlineStr">
        <is>
          <t>Memulihkan Sahabat dari Jerat</t>
        </is>
      </c>
      <c r="D1941" s="223" t="n"/>
      <c r="E1941" s="223" t="inlineStr">
        <is>
          <t>Daniel Alexander dan Pdt. Drs. Ronny Daud Simeon, MPM</t>
        </is>
      </c>
      <c r="F1941" s="223" t="n"/>
      <c r="G1941" s="223" t="inlineStr">
        <is>
          <t>978-623-7851-60-8</t>
        </is>
      </c>
      <c r="H1941" s="223" t="inlineStr">
        <is>
          <t>Agama Kristen</t>
        </is>
      </c>
      <c r="I1941" s="258" t="inlineStr">
        <is>
          <t>Perguruan Tinggi</t>
        </is>
      </c>
      <c r="J1941" s="186" t="inlineStr">
        <is>
          <t>009.16</t>
        </is>
      </c>
      <c r="K1941" s="223" t="inlineStr">
        <is>
          <t>Edisi Ke-1</t>
        </is>
      </c>
      <c r="L1941" s="223" t="n"/>
      <c r="M1941" s="259" t="inlineStr">
        <is>
          <t>Tidak Tersedia</t>
        </is>
      </c>
      <c r="N1941" s="223" t="inlineStr">
        <is>
          <t>Indonesia</t>
        </is>
      </c>
      <c r="O1941" s="223" t="inlineStr">
        <is>
          <t>Bukan fiksi</t>
        </is>
      </c>
      <c r="P1941" s="260" t="inlineStr">
        <is>
          <t>Tidak Tersedia</t>
        </is>
      </c>
      <c r="Q1941" s="260" t="n">
        <v>2021</v>
      </c>
      <c r="R1941" s="223" t="inlineStr">
        <is>
          <t>Lautan Pustaka</t>
        </is>
      </c>
      <c r="S1941" s="223" t="inlineStr">
        <is>
          <t>Andi Offset CV</t>
        </is>
      </c>
      <c r="T1941" s="223" t="inlineStr">
        <is>
          <t>Lokal</t>
        </is>
      </c>
      <c r="U1941" s="261" t="n">
        <v>59</v>
      </c>
      <c r="V1941" s="86" t="inlineStr">
        <is>
          <t>pdf</t>
        </is>
      </c>
      <c r="W1941" s="223" t="inlineStr">
        <is>
          <t>3.4 MB</t>
        </is>
      </c>
      <c r="X1941" s="225" t="inlineStr">
        <is>
          <t>&lt;p&gt;Buku ini merupakan kumpulan tanya jawab seputar kehidupan keluarga dan bergereja. Materi yang tersaji dapat menguatkan dan memberi pencerahan agar sebagai anak Tuhan, kita dapat mengambil sikap yang benar dan alkitabiah.&lt;/p&gt;</t>
        </is>
      </c>
      <c r="Y1941" s="262" t="n">
        <v>60000</v>
      </c>
      <c r="Z1941" s="226" t="n"/>
      <c r="AA1941" s="241">
        <f>Y2612*Z2612</f>
        <v/>
      </c>
      <c r="AB1941" s="237" t="inlineStr">
        <is>
          <t>bdf5bf2c-e9f6-4fab-bd33-edfef2a6a092</t>
        </is>
      </c>
    </row>
    <row r="1942" ht="15" customHeight="1" s="283">
      <c r="A1942" s="109" t="n">
        <v>2604</v>
      </c>
      <c r="B1942" s="222">
        <f>HYPERLINK("https://mocostore.moco.co.id/catalog/"&amp;AB2613,"Klik Disini")</f>
        <v/>
      </c>
      <c r="C1942" s="223" t="inlineStr">
        <is>
          <t>Melejit Meski Terjepit</t>
        </is>
      </c>
      <c r="D1942" s="223" t="n"/>
      <c r="E1942" s="223" t="inlineStr">
        <is>
          <t>Elia Paul Ang, S.E, Ir. Jarot Wijanarko</t>
        </is>
      </c>
      <c r="F1942" s="223" t="n"/>
      <c r="G1942" s="223" t="inlineStr">
        <is>
          <t>978-623-7851-59-2</t>
        </is>
      </c>
      <c r="H1942" s="223" t="inlineStr">
        <is>
          <t>Agama Kristen</t>
        </is>
      </c>
      <c r="I1942" s="258" t="inlineStr">
        <is>
          <t>Perguruan Tinggi</t>
        </is>
      </c>
      <c r="J1942" s="186" t="inlineStr">
        <is>
          <t>009.16</t>
        </is>
      </c>
      <c r="K1942" s="223" t="inlineStr">
        <is>
          <t>Edisi Ke-1</t>
        </is>
      </c>
      <c r="L1942" s="223" t="n"/>
      <c r="M1942" s="259" t="inlineStr">
        <is>
          <t>Tidak Tersedia</t>
        </is>
      </c>
      <c r="N1942" s="223" t="inlineStr">
        <is>
          <t>Indonesia</t>
        </is>
      </c>
      <c r="O1942" s="223" t="inlineStr">
        <is>
          <t>Bukan fiksi</t>
        </is>
      </c>
      <c r="P1942" s="260" t="inlineStr">
        <is>
          <t>Tidak Tersedia</t>
        </is>
      </c>
      <c r="Q1942" s="260" t="n">
        <v>2021</v>
      </c>
      <c r="R1942" s="223" t="inlineStr">
        <is>
          <t>Lautan Pustaka</t>
        </is>
      </c>
      <c r="S1942" s="223" t="inlineStr">
        <is>
          <t>Andi Offset CV</t>
        </is>
      </c>
      <c r="T1942" s="223" t="inlineStr">
        <is>
          <t>Lokal</t>
        </is>
      </c>
      <c r="U1942" s="261" t="n">
        <v>59</v>
      </c>
      <c r="V1942" s="86" t="inlineStr">
        <is>
          <t>pdf</t>
        </is>
      </c>
      <c r="W1942" s="223" t="inlineStr">
        <is>
          <t>2.5 MB</t>
        </is>
      </c>
      <c r="X1942" s="22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1942" s="262" t="n">
        <v>60000</v>
      </c>
      <c r="Z1942" s="226" t="n"/>
      <c r="AA1942" s="241">
        <f>Y2613*Z2613</f>
        <v/>
      </c>
      <c r="AB1942" s="237" t="inlineStr">
        <is>
          <t>d39e46d1-d854-4df8-b53b-f04763de3c73</t>
        </is>
      </c>
    </row>
    <row r="1943" ht="15" customHeight="1" s="283">
      <c r="A1943" s="109" t="n">
        <v>2605</v>
      </c>
      <c r="B1943" s="222">
        <f>HYPERLINK("https://mocostore.moco.co.id/catalog/"&amp;AB2614,"Klik Disini")</f>
        <v/>
      </c>
      <c r="C1943" s="223" t="inlineStr">
        <is>
          <t>Makanan Yang Berguna Bagi Kesehatan</t>
        </is>
      </c>
      <c r="D1943" s="223" t="n"/>
      <c r="E1943" s="223" t="inlineStr">
        <is>
          <t>Radiani Kalvari, S.Pd.K., Leni Marlin S. Lase, S.S., Martha Kaesarina, S.I.Kom., Vicky Johanna Delarosa, Nandhes Adi Firmanto, Pambudi Pulosari, S.Sos, M.A.C.E., dan Pdm. P. Budi Raharjo.</t>
        </is>
      </c>
      <c r="F1943" s="223" t="n"/>
      <c r="G1943" s="223" t="inlineStr">
        <is>
          <t>978-623-314-329-5</t>
        </is>
      </c>
      <c r="H1943" s="223" t="inlineStr">
        <is>
          <t>Agama Kristen</t>
        </is>
      </c>
      <c r="I1943" s="258" t="inlineStr">
        <is>
          <t>Perguruan Tinggi</t>
        </is>
      </c>
      <c r="J1943" s="186" t="inlineStr">
        <is>
          <t>009.16</t>
        </is>
      </c>
      <c r="K1943" s="223" t="inlineStr">
        <is>
          <t>Edisi Ke-1</t>
        </is>
      </c>
      <c r="L1943" s="223" t="n"/>
      <c r="M1943" s="259" t="inlineStr">
        <is>
          <t>Tidak Tersedia</t>
        </is>
      </c>
      <c r="N1943" s="223" t="inlineStr">
        <is>
          <t>Indonesia</t>
        </is>
      </c>
      <c r="O1943" s="223" t="inlineStr">
        <is>
          <t>Bukan fiksi</t>
        </is>
      </c>
      <c r="P1943" s="260" t="inlineStr">
        <is>
          <t>Tidak Tersedia</t>
        </is>
      </c>
      <c r="Q1943" s="260" t="n">
        <v>2021</v>
      </c>
      <c r="R1943" s="223" t="inlineStr">
        <is>
          <t>PBMR Andi</t>
        </is>
      </c>
      <c r="S1943" s="223" t="inlineStr">
        <is>
          <t>Andi Offset CV</t>
        </is>
      </c>
      <c r="T1943" s="223" t="inlineStr">
        <is>
          <t>Lokal</t>
        </is>
      </c>
      <c r="U1943" s="261" t="n">
        <v>59</v>
      </c>
      <c r="V1943" s="86" t="inlineStr">
        <is>
          <t>pdf</t>
        </is>
      </c>
      <c r="W1943" s="223" t="inlineStr">
        <is>
          <t>4.2 MB</t>
        </is>
      </c>
      <c r="X1943" s="225" t="inlineStr">
        <is>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is>
      </c>
      <c r="Y1943" s="262" t="n">
        <v>60000</v>
      </c>
      <c r="Z1943" s="226" t="n"/>
      <c r="AA1943" s="241">
        <f>Y2614*Z2614</f>
        <v/>
      </c>
      <c r="AB1943" s="237" t="inlineStr">
        <is>
          <t>a70aad44-d810-4cd5-a59c-f86fe6d4b008</t>
        </is>
      </c>
    </row>
    <row r="1944" ht="15" customHeight="1" s="283">
      <c r="A1944" s="109" t="n">
        <v>2606</v>
      </c>
      <c r="B1944" s="222">
        <f>HYPERLINK("https://mocostore.moco.co.id/catalog/"&amp;AB2615,"Klik Disini")</f>
        <v/>
      </c>
      <c r="C1944" s="223" t="inlineStr">
        <is>
          <t>Living @ The Next Level</t>
        </is>
      </c>
      <c r="D1944" s="223" t="n"/>
      <c r="E1944" s="223" t="inlineStr">
        <is>
          <t>Radiani Kalvari, S.Pd.K., Leni Marlin S. Lase, S.S., Martha Kaesarina, S.I.Kom., Vicky Johanna Delarosa, Nandhes Adi Firmanto, Pambudi Pulosari, S.Sos, M.A.C.E., dan Pdm. P. Budi Raharjo.</t>
        </is>
      </c>
      <c r="F1944" s="223" t="n"/>
      <c r="G1944" s="223" t="inlineStr">
        <is>
          <t>978-623-314-328-8</t>
        </is>
      </c>
      <c r="H1944" s="223" t="inlineStr">
        <is>
          <t>Agama Kristen</t>
        </is>
      </c>
      <c r="I1944" s="258" t="inlineStr">
        <is>
          <t>Perguruan Tinggi</t>
        </is>
      </c>
      <c r="J1944" s="186" t="inlineStr">
        <is>
          <t>009.16</t>
        </is>
      </c>
      <c r="K1944" s="223" t="inlineStr">
        <is>
          <t>Edisi Ke-1</t>
        </is>
      </c>
      <c r="L1944" s="223" t="n"/>
      <c r="M1944" s="259" t="inlineStr">
        <is>
          <t>Tidak Tersedia</t>
        </is>
      </c>
      <c r="N1944" s="223" t="inlineStr">
        <is>
          <t>Indonesia</t>
        </is>
      </c>
      <c r="O1944" s="223" t="inlineStr">
        <is>
          <t>Bukan fiksi</t>
        </is>
      </c>
      <c r="P1944" s="260" t="inlineStr">
        <is>
          <t>Tidak Tersedia</t>
        </is>
      </c>
      <c r="Q1944" s="260" t="n">
        <v>2021</v>
      </c>
      <c r="R1944" s="223" t="inlineStr">
        <is>
          <t>PBMR Andi</t>
        </is>
      </c>
      <c r="S1944" s="223" t="inlineStr">
        <is>
          <t>Andi Offset CV</t>
        </is>
      </c>
      <c r="T1944" s="223" t="inlineStr">
        <is>
          <t>Lokal</t>
        </is>
      </c>
      <c r="U1944" s="261" t="n">
        <v>57</v>
      </c>
      <c r="V1944" s="86" t="inlineStr">
        <is>
          <t>pdf</t>
        </is>
      </c>
      <c r="W1944" s="223" t="inlineStr">
        <is>
          <t>2.6 MB</t>
        </is>
      </c>
      <c r="X1944"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44" s="262" t="n">
        <v>60000</v>
      </c>
      <c r="Z1944" s="226" t="n"/>
      <c r="AA1944" s="241">
        <f>Y2615*Z2615</f>
        <v/>
      </c>
      <c r="AB1944" s="237" t="inlineStr">
        <is>
          <t>09f35c77-6fe3-4c57-960e-930ad8c69f72</t>
        </is>
      </c>
    </row>
    <row r="1945" ht="15" customHeight="1" s="283">
      <c r="A1945" s="109" t="n">
        <v>2607</v>
      </c>
      <c r="B1945" s="222">
        <f>HYPERLINK("https://mocostore.moco.co.id/catalog/"&amp;AB2616,"Klik Disini")</f>
        <v/>
      </c>
      <c r="C1945" s="223" t="inlineStr">
        <is>
          <t>Lepas Dari Tradisi Dan Roh Leluhur</t>
        </is>
      </c>
      <c r="D1945" s="223" t="n"/>
      <c r="E1945" s="223" t="inlineStr">
        <is>
          <t>Ps. Ferdi Godjali</t>
        </is>
      </c>
      <c r="F1945" s="223" t="n"/>
      <c r="G1945" s="223" t="inlineStr">
        <is>
          <t>978-623-8117-09-3</t>
        </is>
      </c>
      <c r="H1945" s="223" t="inlineStr">
        <is>
          <t>Agama Kristen</t>
        </is>
      </c>
      <c r="I1945" s="258" t="inlineStr">
        <is>
          <t>Perguruan Tinggi</t>
        </is>
      </c>
      <c r="J1945" s="186" t="inlineStr">
        <is>
          <t>009.16</t>
        </is>
      </c>
      <c r="K1945" s="223" t="inlineStr">
        <is>
          <t>Edisi Ke-1</t>
        </is>
      </c>
      <c r="L1945" s="223" t="n"/>
      <c r="M1945" s="259" t="inlineStr">
        <is>
          <t>Tidak Tersedia</t>
        </is>
      </c>
      <c r="N1945" s="223" t="inlineStr">
        <is>
          <t>Indonesia</t>
        </is>
      </c>
      <c r="O1945" s="223" t="inlineStr">
        <is>
          <t>Bukan fiksi</t>
        </is>
      </c>
      <c r="P1945" s="260" t="inlineStr">
        <is>
          <t>Tidak Tersedia</t>
        </is>
      </c>
      <c r="Q1945" s="260" t="n">
        <v>2021</v>
      </c>
      <c r="R1945" s="223" t="inlineStr">
        <is>
          <t>Cahaya Harapan</t>
        </is>
      </c>
      <c r="S1945" s="223" t="inlineStr">
        <is>
          <t>Andi Offset CV</t>
        </is>
      </c>
      <c r="T1945" s="223" t="inlineStr">
        <is>
          <t>Lokal</t>
        </is>
      </c>
      <c r="U1945" s="261" t="n">
        <v>59</v>
      </c>
      <c r="V1945" s="86" t="inlineStr">
        <is>
          <t>pdf</t>
        </is>
      </c>
      <c r="W1945" s="223" t="inlineStr">
        <is>
          <t>4.2 MB</t>
        </is>
      </c>
      <c r="X1945" s="225"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1945" s="262" t="n">
        <v>60000</v>
      </c>
      <c r="Z1945" s="226" t="n"/>
      <c r="AA1945" s="241">
        <f>Y2616*Z2616</f>
        <v/>
      </c>
      <c r="AB1945" s="237" t="inlineStr">
        <is>
          <t>cc2567e8-3577-45ad-8f3f-2f2afa951e77</t>
        </is>
      </c>
    </row>
    <row r="1946" ht="15" customHeight="1" s="283">
      <c r="A1946" s="109" t="n">
        <v>2608</v>
      </c>
      <c r="B1946" s="222">
        <f>HYPERLINK("https://mocostore.moco.co.id/catalog/"&amp;AB2617,"Klik Disini")</f>
        <v/>
      </c>
      <c r="C1946" s="223" t="inlineStr">
        <is>
          <t>Filmmaker Muda</t>
        </is>
      </c>
      <c r="D1946" s="223" t="n"/>
      <c r="E1946" s="223" t="inlineStr">
        <is>
          <t>Radiani Kalvari, S.Pd.K., Leni Marlin S. Lase, S.S., Martha Kaesarina, S.I.Kom., Vicky Johanna Delarosa, Nandhes Adi Firmanto, Pambudi Pulosari, S.Sos, M.A.C.E., dan Pdm. P. Budi Raharjo.</t>
        </is>
      </c>
      <c r="F1946" s="223" t="n"/>
      <c r="G1946" s="223" t="inlineStr">
        <is>
          <t>978-623-314-134-5</t>
        </is>
      </c>
      <c r="H1946" s="223" t="inlineStr">
        <is>
          <t>Agama Kristen</t>
        </is>
      </c>
      <c r="I1946" s="258" t="inlineStr">
        <is>
          <t>Perguruan Tinggi</t>
        </is>
      </c>
      <c r="J1946" s="186" t="inlineStr">
        <is>
          <t>009.16</t>
        </is>
      </c>
      <c r="K1946" s="223" t="inlineStr">
        <is>
          <t>Edisi Ke-1</t>
        </is>
      </c>
      <c r="L1946" s="223" t="n"/>
      <c r="M1946" s="259" t="inlineStr">
        <is>
          <t>Tidak Tersedia</t>
        </is>
      </c>
      <c r="N1946" s="223" t="inlineStr">
        <is>
          <t>Indonesia</t>
        </is>
      </c>
      <c r="O1946" s="223" t="inlineStr">
        <is>
          <t>Bukan fiksi</t>
        </is>
      </c>
      <c r="P1946" s="260" t="inlineStr">
        <is>
          <t>Tidak Tersedia</t>
        </is>
      </c>
      <c r="Q1946" s="260" t="n">
        <v>2021</v>
      </c>
      <c r="R1946" s="223" t="inlineStr">
        <is>
          <t>PBMR Andi</t>
        </is>
      </c>
      <c r="S1946" s="223" t="inlineStr">
        <is>
          <t>Andi Offset CV</t>
        </is>
      </c>
      <c r="T1946" s="223" t="inlineStr">
        <is>
          <t>Lokal</t>
        </is>
      </c>
      <c r="U1946" s="261" t="n">
        <v>56</v>
      </c>
      <c r="V1946" s="86" t="inlineStr">
        <is>
          <t>pdf</t>
        </is>
      </c>
      <c r="W1946" s="223" t="inlineStr">
        <is>
          <t>2.0 MB</t>
        </is>
      </c>
      <c r="X1946" s="225"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1946" s="262" t="n">
        <v>60000</v>
      </c>
      <c r="Z1946" s="226" t="n"/>
      <c r="AA1946" s="241">
        <f>Y2617*Z2617</f>
        <v/>
      </c>
      <c r="AB1946" s="237" t="inlineStr">
        <is>
          <t>73d8b477-ab45-4874-8dbb-4edeb559fe8a</t>
        </is>
      </c>
    </row>
    <row r="1947" ht="15" customHeight="1" s="283">
      <c r="A1947" s="109" t="n">
        <v>2609</v>
      </c>
      <c r="B1947" s="222">
        <f>HYPERLINK("https://mocostore.moco.co.id/catalog/"&amp;AB2618,"Klik Disini")</f>
        <v/>
      </c>
      <c r="C1947" s="223" t="inlineStr">
        <is>
          <t>Ketika Salomo Terlalu Pede</t>
        </is>
      </c>
      <c r="D1947" s="223" t="n"/>
      <c r="E1947" s="223" t="inlineStr">
        <is>
          <t>Pdt. Timur Citra Sari, Th.M.</t>
        </is>
      </c>
      <c r="F1947" s="223" t="n"/>
      <c r="G1947" s="223" t="inlineStr">
        <is>
          <t>978-623-5830-72-8</t>
        </is>
      </c>
      <c r="H1947" s="223" t="inlineStr">
        <is>
          <t>Agama Kristen</t>
        </is>
      </c>
      <c r="I1947" s="258" t="inlineStr">
        <is>
          <t>Perguruan Tinggi</t>
        </is>
      </c>
      <c r="J1947" s="186" t="inlineStr">
        <is>
          <t>009.16</t>
        </is>
      </c>
      <c r="K1947" s="223" t="inlineStr">
        <is>
          <t>Edisi Ke-1</t>
        </is>
      </c>
      <c r="L1947" s="223" t="n"/>
      <c r="M1947" s="259" t="inlineStr">
        <is>
          <t>Tidak Tersedia</t>
        </is>
      </c>
      <c r="N1947" s="223" t="inlineStr">
        <is>
          <t>Indonesia</t>
        </is>
      </c>
      <c r="O1947" s="223" t="inlineStr">
        <is>
          <t>Bukan fiksi</t>
        </is>
      </c>
      <c r="P1947" s="260" t="inlineStr">
        <is>
          <t>Tidak Tersedia</t>
        </is>
      </c>
      <c r="Q1947" s="260" t="n">
        <v>2021</v>
      </c>
      <c r="R1947" s="223" t="inlineStr">
        <is>
          <t>Pustaka Referensi</t>
        </is>
      </c>
      <c r="S1947" s="223" t="inlineStr">
        <is>
          <t>Andi Offset CV</t>
        </is>
      </c>
      <c r="T1947" s="223" t="inlineStr">
        <is>
          <t>Lokal</t>
        </is>
      </c>
      <c r="U1947" s="261" t="n">
        <v>59</v>
      </c>
      <c r="V1947" s="86" t="inlineStr">
        <is>
          <t>pdf</t>
        </is>
      </c>
      <c r="W1947" s="223" t="inlineStr">
        <is>
          <t>1.9 MB</t>
        </is>
      </c>
      <c r="X1947" s="225" t="inlineStr">
        <is>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is>
      </c>
      <c r="Y1947" s="262" t="n">
        <v>60000</v>
      </c>
      <c r="Z1947" s="226" t="n"/>
      <c r="AA1947" s="241">
        <f>Y2618*Z2618</f>
        <v/>
      </c>
      <c r="AB1947" s="237" t="inlineStr">
        <is>
          <t>b9dec959-add5-4c62-b416-e8f448738856</t>
        </is>
      </c>
    </row>
    <row r="1948" ht="15" customHeight="1" s="283">
      <c r="A1948" s="109" t="n">
        <v>2610</v>
      </c>
      <c r="B1948" s="222">
        <f>HYPERLINK("https://mocostore.moco.co.id/catalog/"&amp;AB2619,"Klik Disini")</f>
        <v/>
      </c>
      <c r="C1948" s="223" t="inlineStr">
        <is>
          <t>From God to Gold</t>
        </is>
      </c>
      <c r="D1948" s="223" t="n"/>
      <c r="E1948" s="223" t="inlineStr">
        <is>
          <t>Imanuel Kristo, Noor Anggraito, Benny Santoso</t>
        </is>
      </c>
      <c r="F1948" s="223" t="n"/>
      <c r="G1948" s="223" t="inlineStr">
        <is>
          <t>978-623-314-303-5</t>
        </is>
      </c>
      <c r="H1948" s="223" t="inlineStr">
        <is>
          <t>Agama Kristen</t>
        </is>
      </c>
      <c r="I1948" s="258" t="inlineStr">
        <is>
          <t>Perguruan Tinggi</t>
        </is>
      </c>
      <c r="J1948" s="186" t="inlineStr">
        <is>
          <t>009.16</t>
        </is>
      </c>
      <c r="K1948" s="223" t="inlineStr">
        <is>
          <t>Edisi Ke-1</t>
        </is>
      </c>
      <c r="L1948" s="223" t="n"/>
      <c r="M1948" s="259" t="inlineStr">
        <is>
          <t>Tidak Tersedia</t>
        </is>
      </c>
      <c r="N1948" s="223" t="inlineStr">
        <is>
          <t>Indonesia</t>
        </is>
      </c>
      <c r="O1948" s="223" t="inlineStr">
        <is>
          <t>Bukan fiksi</t>
        </is>
      </c>
      <c r="P1948" s="260" t="inlineStr">
        <is>
          <t>Tidak Tersedia</t>
        </is>
      </c>
      <c r="Q1948" s="260" t="n">
        <v>2021</v>
      </c>
      <c r="R1948" s="223" t="inlineStr">
        <is>
          <t>PBMR Andi</t>
        </is>
      </c>
      <c r="S1948" s="223" t="inlineStr">
        <is>
          <t>Andi Offset CV</t>
        </is>
      </c>
      <c r="T1948" s="223" t="inlineStr">
        <is>
          <t>Lokal</t>
        </is>
      </c>
      <c r="U1948" s="261" t="n">
        <v>56</v>
      </c>
      <c r="V1948" s="86" t="inlineStr">
        <is>
          <t>pdf</t>
        </is>
      </c>
      <c r="W1948" s="223" t="inlineStr">
        <is>
          <t>3.0 MB</t>
        </is>
      </c>
      <c r="X1948"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48" s="262" t="n">
        <v>60000</v>
      </c>
      <c r="Z1948" s="226" t="n"/>
      <c r="AA1948" s="241">
        <f>Y2619*Z2619</f>
        <v/>
      </c>
      <c r="AB1948" s="237" t="inlineStr">
        <is>
          <t>a677a688-0044-4f9e-b54a-c54afc818cf5</t>
        </is>
      </c>
    </row>
    <row r="1949" ht="15" customHeight="1" s="283">
      <c r="A1949" s="109" t="n">
        <v>2611</v>
      </c>
      <c r="B1949" s="222">
        <f>HYPERLINK("https://mocostore.moco.co.id/catalog/"&amp;AB2620,"Klik Disini")</f>
        <v/>
      </c>
      <c r="C1949" s="223" t="inlineStr">
        <is>
          <t>Kemenangan di Lembah Baliem</t>
        </is>
      </c>
      <c r="D1949" s="223" t="n"/>
      <c r="E1949" s="223" t="inlineStr">
        <is>
          <t>Radiani Kalvari, S.Pd.K., Leni Marlin S. Lase, S.S., Martha Kaesarina, S.I.Kom., Vicky Johanna Delarosa, Nandhes Adi Firmanto, Pambudi Pulosari, S.Sos, M.A.C.E., dan Pdm. P. Budi Raharjo.</t>
        </is>
      </c>
      <c r="F1949" s="223" t="n"/>
      <c r="G1949" s="223" t="inlineStr">
        <is>
          <t>978-623-8117-03-1</t>
        </is>
      </c>
      <c r="H1949" s="223" t="inlineStr">
        <is>
          <t>Agama Kristen</t>
        </is>
      </c>
      <c r="I1949" s="258" t="inlineStr">
        <is>
          <t>Perguruan Tinggi</t>
        </is>
      </c>
      <c r="J1949" s="186" t="inlineStr">
        <is>
          <t>009.16</t>
        </is>
      </c>
      <c r="K1949" s="223" t="inlineStr">
        <is>
          <t>Edisi Ke-1</t>
        </is>
      </c>
      <c r="L1949" s="223" t="n"/>
      <c r="M1949" s="259" t="inlineStr">
        <is>
          <t>Tidak Tersedia</t>
        </is>
      </c>
      <c r="N1949" s="223" t="inlineStr">
        <is>
          <t>Indonesia</t>
        </is>
      </c>
      <c r="O1949" s="223" t="inlineStr">
        <is>
          <t>Bukan fiksi</t>
        </is>
      </c>
      <c r="P1949" s="260" t="inlineStr">
        <is>
          <t>Tidak Tersedia</t>
        </is>
      </c>
      <c r="Q1949" s="260" t="n">
        <v>2021</v>
      </c>
      <c r="R1949" s="223" t="inlineStr">
        <is>
          <t>Cahaya Harapan</t>
        </is>
      </c>
      <c r="S1949" s="223" t="inlineStr">
        <is>
          <t>Andi Offset CV</t>
        </is>
      </c>
      <c r="T1949" s="223" t="inlineStr">
        <is>
          <t>Lokal</t>
        </is>
      </c>
      <c r="U1949" s="261" t="n">
        <v>56</v>
      </c>
      <c r="V1949" s="86" t="inlineStr">
        <is>
          <t>pdf</t>
        </is>
      </c>
      <c r="W1949" s="223" t="inlineStr">
        <is>
          <t>9.5 MB</t>
        </is>
      </c>
      <c r="X1949" s="225"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1949" s="262" t="n">
        <v>60000</v>
      </c>
      <c r="Z1949" s="226" t="n"/>
      <c r="AA1949" s="241">
        <f>Y2620*Z2620</f>
        <v/>
      </c>
      <c r="AB1949" s="237" t="inlineStr">
        <is>
          <t>e4663726-c688-435b-ae9c-195ac4272876</t>
        </is>
      </c>
    </row>
    <row r="1950" ht="15" customHeight="1" s="283">
      <c r="A1950" s="109" t="n">
        <v>2612</v>
      </c>
      <c r="B1950" s="222">
        <f>HYPERLINK("https://mocostore.moco.co.id/catalog/"&amp;AB2621,"Klik Disini")</f>
        <v/>
      </c>
      <c r="C1950" s="223" t="inlineStr">
        <is>
          <t>Homeschooling, Mengapa Tidak?</t>
        </is>
      </c>
      <c r="D1950" s="223" t="n"/>
      <c r="E1950" s="223" t="inlineStr">
        <is>
          <t>Radiani Kalvari, S.Pd.K., Leni Marlin S. Lase, S.S., Martha Kaesarina, S.I.Kom., Vicky Johanna Delarosa, Nandhes Adi Firmanto, Pambudi Pulosari, S.Sos, M.A.C.E., dan Pdm. P. Budi Raharjo.</t>
        </is>
      </c>
      <c r="F1950" s="223" t="n"/>
      <c r="G1950" s="223" t="inlineStr">
        <is>
          <t>978-623-8117-00-0</t>
        </is>
      </c>
      <c r="H1950" s="223" t="inlineStr">
        <is>
          <t>Agama Kristen</t>
        </is>
      </c>
      <c r="I1950" s="258" t="inlineStr">
        <is>
          <t>Perguruan Tinggi</t>
        </is>
      </c>
      <c r="J1950" s="186" t="inlineStr">
        <is>
          <t>009.16</t>
        </is>
      </c>
      <c r="K1950" s="223" t="inlineStr">
        <is>
          <t>Edisi Ke-1</t>
        </is>
      </c>
      <c r="L1950" s="223" t="n"/>
      <c r="M1950" s="259" t="inlineStr">
        <is>
          <t>Tidak Tersedia</t>
        </is>
      </c>
      <c r="N1950" s="223" t="inlineStr">
        <is>
          <t>Indonesia</t>
        </is>
      </c>
      <c r="O1950" s="223" t="inlineStr">
        <is>
          <t>Bukan fiksi</t>
        </is>
      </c>
      <c r="P1950" s="260" t="inlineStr">
        <is>
          <t>Tidak Tersedia</t>
        </is>
      </c>
      <c r="Q1950" s="260" t="n">
        <v>2021</v>
      </c>
      <c r="R1950" s="223" t="inlineStr">
        <is>
          <t>Cahaya Harapan</t>
        </is>
      </c>
      <c r="S1950" s="223" t="inlineStr">
        <is>
          <t>Andi Offset CV</t>
        </is>
      </c>
      <c r="T1950" s="223" t="inlineStr">
        <is>
          <t>Lokal</t>
        </is>
      </c>
      <c r="U1950" s="261" t="n">
        <v>59</v>
      </c>
      <c r="V1950" s="86" t="inlineStr">
        <is>
          <t>pdf</t>
        </is>
      </c>
      <c r="W1950" s="223" t="inlineStr">
        <is>
          <t>2.3 MB</t>
        </is>
      </c>
      <c r="X1950"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50" s="262" t="n">
        <v>60000</v>
      </c>
      <c r="Z1950" s="226" t="n"/>
      <c r="AA1950" s="241">
        <f>Y2621*Z2621</f>
        <v/>
      </c>
      <c r="AB1950" s="237" t="inlineStr">
        <is>
          <t>6e9c2081-3f63-4cb1-9a75-8ccb6864e474</t>
        </is>
      </c>
    </row>
    <row r="1951" ht="15" customHeight="1" s="283">
      <c r="A1951" s="109" t="n">
        <v>2613</v>
      </c>
      <c r="B1951" s="222">
        <f>HYPERLINK("https://mocostore.moco.co.id/catalog/"&amp;AB2622,"Klik Disini")</f>
        <v/>
      </c>
      <c r="C1951" s="223" t="inlineStr">
        <is>
          <t>Kasih Natal yang Menghangatkan, Kasih Kasih yang Memulihkan Keluarga</t>
        </is>
      </c>
      <c r="D1951" s="223" t="n"/>
      <c r="E1951" s="223" t="inlineStr">
        <is>
          <t>Radiani Kalvari, S.Pd.K., Leni Marlin S. Lase, S.S., Martha Kaesarina, S.I.Kom., Vicky Johanna Delarosa, Nandhes Adi Firmanto, Pambudi Pulosari, S.Sos, M.A.C.E., dan Pdm. P. Budi Raharjo.</t>
        </is>
      </c>
      <c r="F1951" s="223" t="n"/>
      <c r="G1951" s="223" t="inlineStr">
        <is>
          <t>978-623-5830-68-1</t>
        </is>
      </c>
      <c r="H1951" s="223" t="inlineStr">
        <is>
          <t>Agama Kristen</t>
        </is>
      </c>
      <c r="I1951" s="258" t="inlineStr">
        <is>
          <t>Perguruan Tinggi</t>
        </is>
      </c>
      <c r="J1951" s="186" t="inlineStr">
        <is>
          <t>009.16</t>
        </is>
      </c>
      <c r="K1951" s="223" t="inlineStr">
        <is>
          <t>Edisi Ke-1</t>
        </is>
      </c>
      <c r="L1951" s="223" t="n"/>
      <c r="M1951" s="259" t="inlineStr">
        <is>
          <t>Tidak Tersedia</t>
        </is>
      </c>
      <c r="N1951" s="223" t="inlineStr">
        <is>
          <t>Indonesia</t>
        </is>
      </c>
      <c r="O1951" s="223" t="inlineStr">
        <is>
          <t>Bukan fiksi</t>
        </is>
      </c>
      <c r="P1951" s="260" t="inlineStr">
        <is>
          <t>Tidak Tersedia</t>
        </is>
      </c>
      <c r="Q1951" s="260" t="n">
        <v>2021</v>
      </c>
      <c r="R1951" s="223" t="inlineStr">
        <is>
          <t>Pustaka Referensi</t>
        </is>
      </c>
      <c r="S1951" s="223" t="inlineStr">
        <is>
          <t>Andi Offset CV</t>
        </is>
      </c>
      <c r="T1951" s="223" t="inlineStr">
        <is>
          <t>Lokal</t>
        </is>
      </c>
      <c r="U1951" s="261" t="n">
        <v>59</v>
      </c>
      <c r="V1951" s="86" t="inlineStr">
        <is>
          <t>pdf</t>
        </is>
      </c>
      <c r="W1951" s="223" t="inlineStr">
        <is>
          <t>3.4 MB</t>
        </is>
      </c>
      <c r="X1951" s="22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1951" s="262" t="n">
        <v>60000</v>
      </c>
      <c r="Z1951" s="226" t="n"/>
      <c r="AA1951" s="241">
        <f>Y2622*Z2622</f>
        <v/>
      </c>
      <c r="AB1951" s="237" t="inlineStr">
        <is>
          <t>9377853f-cf19-418c-aa17-b3f8963c74e1</t>
        </is>
      </c>
    </row>
    <row r="1952" ht="15" customHeight="1" s="283">
      <c r="A1952" s="109" t="n">
        <v>2614</v>
      </c>
      <c r="B1952" s="222">
        <f>HYPERLINK("https://mocostore.moco.co.id/catalog/"&amp;AB2623,"Klik Disini")</f>
        <v/>
      </c>
      <c r="C1952" s="223" t="inlineStr">
        <is>
          <t>Kebangkitan Partai Kristen di Indonesia</t>
        </is>
      </c>
      <c r="D1952" s="223" t="n"/>
      <c r="E1952" s="223" t="inlineStr">
        <is>
          <t>Radiani Kalvari, S.Pd.K., Leni Marlin S. Lase, S.S., Martha Kaesarina, S.I.Kom., Vicky Johanna Delarosa, Nandhes Adi Firmanto, Pambudi Pulosari, S.Sos, M.A.C.E.</t>
        </is>
      </c>
      <c r="F1952" s="223" t="n"/>
      <c r="G1952" s="223" t="inlineStr">
        <is>
          <t>978-623-7851-51-6</t>
        </is>
      </c>
      <c r="H1952" s="223" t="inlineStr">
        <is>
          <t>Agama Kristen</t>
        </is>
      </c>
      <c r="I1952" s="258" t="inlineStr">
        <is>
          <t>Perguruan Tinggi</t>
        </is>
      </c>
      <c r="J1952" s="186" t="inlineStr">
        <is>
          <t>009.16</t>
        </is>
      </c>
      <c r="K1952" s="223" t="inlineStr">
        <is>
          <t>Edisi Ke-1</t>
        </is>
      </c>
      <c r="L1952" s="223" t="n"/>
      <c r="M1952" s="259" t="inlineStr">
        <is>
          <t>Tidak Tersedia</t>
        </is>
      </c>
      <c r="N1952" s="223" t="inlineStr">
        <is>
          <t>Indonesia</t>
        </is>
      </c>
      <c r="O1952" s="223" t="inlineStr">
        <is>
          <t>Bukan fiksi</t>
        </is>
      </c>
      <c r="P1952" s="260" t="inlineStr">
        <is>
          <t>Tidak Tersedia</t>
        </is>
      </c>
      <c r="Q1952" s="260" t="n">
        <v>2021</v>
      </c>
      <c r="R1952" s="223" t="inlineStr">
        <is>
          <t>Lautan Pustaka</t>
        </is>
      </c>
      <c r="S1952" s="223" t="inlineStr">
        <is>
          <t>Andi Offset CV</t>
        </is>
      </c>
      <c r="T1952" s="223" t="inlineStr">
        <is>
          <t>Lokal</t>
        </is>
      </c>
      <c r="U1952" s="261" t="n">
        <v>59</v>
      </c>
      <c r="V1952" s="86" t="inlineStr">
        <is>
          <t>pdf</t>
        </is>
      </c>
      <c r="W1952" s="223" t="inlineStr">
        <is>
          <t>6.9 MB</t>
        </is>
      </c>
      <c r="X1952" s="22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1952" s="262" t="n">
        <v>60000</v>
      </c>
      <c r="Z1952" s="226" t="n"/>
      <c r="AA1952" s="241">
        <f>Y2623*Z2623</f>
        <v/>
      </c>
      <c r="AB1952" s="237" t="inlineStr">
        <is>
          <t>b7c45583-ef0c-45a2-81d3-6c0474ffb353</t>
        </is>
      </c>
    </row>
    <row r="1953" ht="15" customHeight="1" s="283">
      <c r="A1953" s="109" t="n">
        <v>2615</v>
      </c>
      <c r="B1953" s="222">
        <f>HYPERLINK("https://mocostore.moco.co.id/catalog/"&amp;AB2624,"Klik Disini")</f>
        <v/>
      </c>
      <c r="C1953" s="223" t="inlineStr">
        <is>
          <t>Hidup adalah tentang menciptakan diri sendiri</t>
        </is>
      </c>
      <c r="D1953" s="223" t="n"/>
      <c r="E1953" s="223" t="inlineStr">
        <is>
          <t>Radiani Kalvari, S.Pd.K., Leni Marlin S. Lase, S.S., Martha Kaesarina, S.I.Kom., Vicky Johanna Delarosa, Nandhes Adi Firmanto, Pambudi Pulosari, S.Sos, M.A.C.E., dan Pdm. P. Budi Raharjo.</t>
        </is>
      </c>
      <c r="F1953" s="223" t="n"/>
      <c r="G1953" s="223" t="inlineStr">
        <is>
          <t>978-623-314-124-6</t>
        </is>
      </c>
      <c r="H1953" s="223" t="inlineStr">
        <is>
          <t>Agama Kristen</t>
        </is>
      </c>
      <c r="I1953" s="258" t="inlineStr">
        <is>
          <t>Perguruan Tinggi</t>
        </is>
      </c>
      <c r="J1953" s="186" t="inlineStr">
        <is>
          <t>009.16</t>
        </is>
      </c>
      <c r="K1953" s="223" t="inlineStr">
        <is>
          <t>Edisi Ke-1</t>
        </is>
      </c>
      <c r="L1953" s="223" t="n"/>
      <c r="M1953" s="259" t="inlineStr">
        <is>
          <t>Tidak Tersedia</t>
        </is>
      </c>
      <c r="N1953" s="223" t="inlineStr">
        <is>
          <t>Indonesia</t>
        </is>
      </c>
      <c r="O1953" s="223" t="inlineStr">
        <is>
          <t>Bukan fiksi</t>
        </is>
      </c>
      <c r="P1953" s="260" t="inlineStr">
        <is>
          <t>Tidak Tersedia</t>
        </is>
      </c>
      <c r="Q1953" s="260" t="n">
        <v>2021</v>
      </c>
      <c r="R1953" s="223" t="inlineStr">
        <is>
          <t>PBMR Andi</t>
        </is>
      </c>
      <c r="S1953" s="223" t="inlineStr">
        <is>
          <t>Andi Offset CV</t>
        </is>
      </c>
      <c r="T1953" s="223" t="inlineStr">
        <is>
          <t>Lokal</t>
        </is>
      </c>
      <c r="U1953" s="261" t="n">
        <v>58</v>
      </c>
      <c r="V1953" s="86" t="inlineStr">
        <is>
          <t>pdf</t>
        </is>
      </c>
      <c r="W1953" s="223" t="inlineStr">
        <is>
          <t>2.3 MB</t>
        </is>
      </c>
      <c r="X1953" s="225" t="inlineStr">
        <is>
          <t>&lt;p&gt;Buku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Yesus.&lt;/p&gt;</t>
        </is>
      </c>
      <c r="Y1953" s="262" t="n">
        <v>60000</v>
      </c>
      <c r="Z1953" s="226" t="n"/>
      <c r="AA1953" s="241">
        <f>Y2624*Z2624</f>
        <v/>
      </c>
      <c r="AB1953" s="237" t="inlineStr">
        <is>
          <t>df9a3bc8-4689-42d2-8587-8a2ef05cd263</t>
        </is>
      </c>
    </row>
    <row r="1954" ht="15" customHeight="1" s="283">
      <c r="A1954" s="109" t="n">
        <v>2616</v>
      </c>
      <c r="B1954" s="222">
        <f>HYPERLINK("https://mocostore.moco.co.id/catalog/"&amp;AB2625,"Klik Disini")</f>
        <v/>
      </c>
      <c r="C1954" s="223" t="inlineStr">
        <is>
          <t>Encyclopedia Series For Indonesian Children The Beauty Of Bali Island That Indonesian Children Need To Know</t>
        </is>
      </c>
      <c r="D1954" s="223" t="n"/>
      <c r="E1954" s="223" t="inlineStr">
        <is>
          <t>Drs. Slamet Riyanto, M.Pd. and Mei Susiatun</t>
        </is>
      </c>
      <c r="F1954" s="223" t="n"/>
      <c r="G1954" s="223" t="inlineStr">
        <is>
          <t>978-623-8186-06-8</t>
        </is>
      </c>
      <c r="H1954" s="223" t="inlineStr">
        <is>
          <t>Ensiklopedia</t>
        </is>
      </c>
      <c r="I1954" s="258" t="inlineStr">
        <is>
          <t>Umum</t>
        </is>
      </c>
      <c r="J1954" s="186" t="inlineStr">
        <is>
          <t>005.01</t>
        </is>
      </c>
      <c r="K1954" s="223" t="inlineStr">
        <is>
          <t>Edisi Ke-1</t>
        </is>
      </c>
      <c r="L1954" s="223" t="n"/>
      <c r="M1954" s="259" t="inlineStr">
        <is>
          <t>Tidak Tersedia</t>
        </is>
      </c>
      <c r="N1954" s="223" t="inlineStr">
        <is>
          <t>Inggris</t>
        </is>
      </c>
      <c r="O1954" s="223" t="inlineStr">
        <is>
          <t>Bukan fiksi</t>
        </is>
      </c>
      <c r="P1954" s="260" t="inlineStr">
        <is>
          <t>Tidak Tersedia</t>
        </is>
      </c>
      <c r="Q1954" s="260" t="n">
        <v>2022</v>
      </c>
      <c r="R1954" s="223" t="inlineStr">
        <is>
          <t>Pustaka Referensi</t>
        </is>
      </c>
      <c r="S1954" s="223" t="inlineStr">
        <is>
          <t>Andi Offset CV</t>
        </is>
      </c>
      <c r="T1954" s="223" t="inlineStr">
        <is>
          <t>Lokal</t>
        </is>
      </c>
      <c r="U1954" s="261" t="n">
        <v>58</v>
      </c>
      <c r="V1954" s="86" t="inlineStr">
        <is>
          <t>pdf</t>
        </is>
      </c>
      <c r="W1954" s="223" t="inlineStr">
        <is>
          <t>18.8 MB</t>
        </is>
      </c>
      <c r="X1954" s="225" t="inlineStr">
        <is>
          <t>&lt;p&gt;The Beauty Of Bali Island That Indonesian Children Need To Know is a glimpse of the beauty of Bali in terms of its location, history, economy, inhabitants, tourism objects and culinary diversity. Hopefully, one day, after the children become adults, they will love, care for and take care of their nation even more.&lt;/p&gt;</t>
        </is>
      </c>
      <c r="Y1954" s="262" t="n">
        <v>29500</v>
      </c>
      <c r="Z1954" s="226" t="n"/>
      <c r="AA1954" s="241">
        <f>Y2625*Z2625</f>
        <v/>
      </c>
      <c r="AB1954" s="237" t="inlineStr">
        <is>
          <t>4c455ec5-61e0-4a19-8894-15f58ac8c27d</t>
        </is>
      </c>
    </row>
    <row r="1955" ht="15" customHeight="1" s="283">
      <c r="A1955" s="109" t="n">
        <v>2617</v>
      </c>
      <c r="B1955" s="222">
        <f>HYPERLINK("https://mocostore.moco.co.id/catalog/"&amp;AB2626,"Klik Disini")</f>
        <v/>
      </c>
      <c r="C1955" s="223" t="inlineStr">
        <is>
          <t>Encyclopedia Series For Indonesian Children The Beauty Of Maluku Island That Indonesian Children Need To Know</t>
        </is>
      </c>
      <c r="D1955" s="223" t="n"/>
      <c r="E1955" s="223" t="inlineStr">
        <is>
          <t>Drs. Slamet Riyanto, M.Pd. and Hasnan Hanif, S.I.P, M.E.I.</t>
        </is>
      </c>
      <c r="F1955" s="223" t="n"/>
      <c r="G1955" s="223" t="inlineStr">
        <is>
          <t>978-623-8186-03-7</t>
        </is>
      </c>
      <c r="H1955" s="223" t="inlineStr">
        <is>
          <t>Ensiklopedia</t>
        </is>
      </c>
      <c r="I1955" s="258" t="inlineStr">
        <is>
          <t>Umum</t>
        </is>
      </c>
      <c r="J1955" s="186" t="inlineStr">
        <is>
          <t>005.01</t>
        </is>
      </c>
      <c r="K1955" s="223" t="inlineStr">
        <is>
          <t>Edisi Ke-1</t>
        </is>
      </c>
      <c r="L1955" s="223" t="n"/>
      <c r="M1955" s="259" t="inlineStr">
        <is>
          <t>Tidak Tersedia</t>
        </is>
      </c>
      <c r="N1955" s="223" t="inlineStr">
        <is>
          <t>Inggris</t>
        </is>
      </c>
      <c r="O1955" s="223" t="inlineStr">
        <is>
          <t>Bukan fiksi</t>
        </is>
      </c>
      <c r="P1955" s="260" t="inlineStr">
        <is>
          <t>Tidak Tersedia</t>
        </is>
      </c>
      <c r="Q1955" s="260" t="n">
        <v>2022</v>
      </c>
      <c r="R1955" s="223" t="inlineStr">
        <is>
          <t>Pustaka Referensi</t>
        </is>
      </c>
      <c r="S1955" s="223" t="inlineStr">
        <is>
          <t>Andi Offset CV</t>
        </is>
      </c>
      <c r="T1955" s="223" t="inlineStr">
        <is>
          <t>Lokal</t>
        </is>
      </c>
      <c r="U1955" s="261" t="n">
        <v>56</v>
      </c>
      <c r="V1955" s="86" t="inlineStr">
        <is>
          <t>pdf</t>
        </is>
      </c>
      <c r="W1955" s="223" t="inlineStr">
        <is>
          <t>8.0 MB</t>
        </is>
      </c>
      <c r="X1955" s="225" t="inlineStr">
        <is>
          <t>&lt;p&gt;The Beauty Of Maluku That Indonesian Children Need To Know is a glimpse of the beauty of Maluku interms of its location, history, economy, inhabitants, tourism objects and culinary diversity.Hopefully,one day, after the children become adults, they will love, care for and take care of their nation evenmore.&lt;/p&gt;</t>
        </is>
      </c>
      <c r="Y1955" s="262" t="n">
        <v>29500</v>
      </c>
      <c r="Z1955" s="226" t="n"/>
      <c r="AA1955" s="241">
        <f>Y2626*Z2626</f>
        <v/>
      </c>
      <c r="AB1955" s="237" t="inlineStr">
        <is>
          <t>92e4d08c-8abf-4219-869c-59b7fb3e1773</t>
        </is>
      </c>
    </row>
    <row r="1956" ht="15" customHeight="1" s="283">
      <c r="A1956" s="109" t="n">
        <v>2619</v>
      </c>
      <c r="B1956" s="222">
        <f>HYPERLINK("https://mocostore.moco.co.id/catalog/"&amp;AB2628,"Klik Disini")</f>
        <v/>
      </c>
      <c r="C1956" s="223" t="inlineStr">
        <is>
          <t>100% Jadi Juragan Domba, Buku Pintar Q dan A Sukses Beternak Domba</t>
        </is>
      </c>
      <c r="D1956" s="223" t="n"/>
      <c r="E1956" s="223" t="inlineStr">
        <is>
          <t>Agus Ramada Setiadi</t>
        </is>
      </c>
      <c r="F1956" s="223" t="inlineStr">
        <is>
          <t>978-979-29-2113-7</t>
        </is>
      </c>
      <c r="G1956" s="223" t="inlineStr">
        <is>
          <t>978-979-29-7274-0</t>
        </is>
      </c>
      <c r="H1956" s="223" t="inlineStr">
        <is>
          <t>Budidaya</t>
        </is>
      </c>
      <c r="I1956" s="258" t="inlineStr">
        <is>
          <t>Perguruan Tinggi</t>
        </is>
      </c>
      <c r="J1956" s="186" t="inlineStr">
        <is>
          <t>009.06</t>
        </is>
      </c>
      <c r="K1956" s="223" t="n"/>
      <c r="L1956" s="223" t="n"/>
      <c r="M1956" s="259" t="n"/>
      <c r="N1956" s="223" t="n"/>
      <c r="O1956" s="223" t="n"/>
      <c r="P1956" s="260" t="n">
        <v>2013</v>
      </c>
      <c r="Q1956" s="260" t="n">
        <v>2017</v>
      </c>
      <c r="R1956" s="223" t="inlineStr">
        <is>
          <t>Lily Publisher</t>
        </is>
      </c>
      <c r="S1956" s="223" t="inlineStr">
        <is>
          <t>Andi Offset CV</t>
        </is>
      </c>
      <c r="T1956" s="223" t="n"/>
      <c r="U1956" s="261" t="n">
        <v>106</v>
      </c>
      <c r="V1956" s="86" t="inlineStr">
        <is>
          <t>pdf</t>
        </is>
      </c>
      <c r="W1956" s="223" t="inlineStr">
        <is>
          <t>7.1 MB</t>
        </is>
      </c>
      <c r="X1956" s="225" t="inlineStr">
        <is>
          <t>&lt;p&gt;Buku ini ditulis berawal dari banyaknya surat elektronik yang penulis terima terkait pertanyaan seputar ternak domba. Buku ini 100% berisikan kumpulan tanya jawab segala hal berkaitan dengan dunia pengetahuan ternak domba, mulai dari sejarah ternak domba, teknis budidaya, hasil produksi usaha ternak domba, dan manfaatnya bagi kehidupan manusia hingga pertanyaan-pertanyaan lain yang mungkin terlihat sederhana namun barang kali luput pada media pembelajaran mengenai ternak domba yang selama ini ada. Buku ini 100% akan membantu anda agar 100% jadi juragan domba!&lt;/p&gt;</t>
        </is>
      </c>
      <c r="Y1956" s="262" t="n">
        <v>59000</v>
      </c>
      <c r="Z1956" s="226" t="n"/>
      <c r="AA1956" s="241">
        <f>Y2628*Z2628</f>
        <v/>
      </c>
      <c r="AB1956" s="237" t="inlineStr">
        <is>
          <t>4eb58d38-3178-4229-b6f3-dc11ec4d6d3c</t>
        </is>
      </c>
    </row>
    <row r="1957" ht="15" customHeight="1" s="283">
      <c r="A1957" s="109" t="n">
        <v>2621</v>
      </c>
      <c r="B1957" s="222">
        <f>HYPERLINK("https://mocostore.moco.co.id/catalog/"&amp;AB2630,"Klik Disini")</f>
        <v/>
      </c>
      <c r="C1957" s="223" t="inlineStr">
        <is>
          <t>A-Z Mencegah Kelahiran Bayi Cacat</t>
        </is>
      </c>
      <c r="D1957" s="223" t="n"/>
      <c r="E1957" s="223" t="inlineStr">
        <is>
          <t>Nurul Laily Hidayati</t>
        </is>
      </c>
      <c r="F1957" s="223" t="inlineStr">
        <is>
          <t>978-979-29-4182-1</t>
        </is>
      </c>
      <c r="G1957" s="223" t="inlineStr">
        <is>
          <t>978-979-29-7351-8</t>
        </is>
      </c>
      <c r="H1957" s="223" t="inlineStr">
        <is>
          <t>Keperawatan &amp; Kebidanan</t>
        </is>
      </c>
      <c r="I1957" s="258" t="inlineStr">
        <is>
          <t>Perguruan Tinggi</t>
        </is>
      </c>
      <c r="J1957" s="186" t="inlineStr">
        <is>
          <t>009.11</t>
        </is>
      </c>
      <c r="K1957" s="223" t="n"/>
      <c r="L1957" s="223" t="n"/>
      <c r="M1957" s="259" t="n"/>
      <c r="N1957" s="223" t="inlineStr">
        <is>
          <t>Indonesia</t>
        </is>
      </c>
      <c r="O1957" s="223" t="inlineStr">
        <is>
          <t>Tidak diketahui</t>
        </is>
      </c>
      <c r="P1957" s="260" t="n">
        <v>2013</v>
      </c>
      <c r="Q1957" s="260" t="n">
        <v>2017</v>
      </c>
      <c r="R1957" s="223" t="inlineStr">
        <is>
          <t>Rapha Publishing</t>
        </is>
      </c>
      <c r="S1957" s="223" t="inlineStr">
        <is>
          <t>Andi Offset CV</t>
        </is>
      </c>
      <c r="T1957" s="223" t="inlineStr">
        <is>
          <t>Lokal</t>
        </is>
      </c>
      <c r="U1957" s="261" t="n">
        <v>170</v>
      </c>
      <c r="V1957" s="86" t="inlineStr">
        <is>
          <t>pdf</t>
        </is>
      </c>
      <c r="W1957" s="223" t="inlineStr">
        <is>
          <t>7.0 MB</t>
        </is>
      </c>
      <c r="X1957" s="225" t="inlineStr">
        <is>
          <t>&lt;p&gt;Banyak faktor resiko yang menyebabkan terjadinya kecacatan lahir mulai dari genatik, usia ibu, obat, kurangnya nutrisi tertentu, radiasi, zat kimia dan masih banyak lagi. Langkah pencegahan adalah yang terbaik karena lebih dari 170 jenis kecacatan lahir yang ada, hanya 1/7 yang bisa diperbaiki. Selain sulit disembuhkan, begitu besar biaya dan beban mental yang harus ditanggung keluarga . Tuhan memang yang menentukan seseorang terlahir dalam keadaan cacat atau sempurna, namun adalah tugas manusia selalu berusaha sebaik-baiknya untuk merubah nasib sebelum takdir itu datang kepadanya. Buku ini menyajikan secara lengkap tentang berbagai macam kecacatan yang sering terjadi, langkah-langkah pencegahan dan nutrisi yang diperlukan untuk menghindari resiko kecacatan. Selamat membaca.&lt;/p&gt;</t>
        </is>
      </c>
      <c r="Y1957" s="262" t="n">
        <v>77000</v>
      </c>
      <c r="Z1957" s="226" t="n"/>
      <c r="AA1957" s="241">
        <f>Y2630*Z2630</f>
        <v/>
      </c>
      <c r="AB1957" s="237" t="inlineStr">
        <is>
          <t>12d5247e-5339-4980-a39e-9f166a371734</t>
        </is>
      </c>
    </row>
    <row r="1958" ht="15" customHeight="1" s="283">
      <c r="A1958" s="109" t="n">
        <v>2622</v>
      </c>
      <c r="B1958" s="222">
        <f>HYPERLINK("https://mocostore.moco.co.id/catalog/"&amp;AB2631,"Klik Disini")</f>
        <v/>
      </c>
      <c r="C1958" s="223" t="inlineStr">
        <is>
          <t>Bahasa Mandarin Praktis untuk Perdagangan Lengkap dengan Fonetik dan Daftar Kosakata</t>
        </is>
      </c>
      <c r="D1958" s="223" t="n"/>
      <c r="E1958" s="223" t="inlineStr">
        <is>
          <t>Sudono Noto Pradono</t>
        </is>
      </c>
      <c r="F1958" s="223" t="inlineStr">
        <is>
          <t>978-979-29-2171-7</t>
        </is>
      </c>
      <c r="G1958" s="223" t="inlineStr">
        <is>
          <t>978-979-29-7358-7</t>
        </is>
      </c>
      <c r="H1958" s="223" t="inlineStr">
        <is>
          <t>Bahasa asing</t>
        </is>
      </c>
      <c r="I1958" s="258" t="inlineStr">
        <is>
          <t>Perguruan Tinggi</t>
        </is>
      </c>
      <c r="J1958" s="186" t="inlineStr">
        <is>
          <t>009.19</t>
        </is>
      </c>
      <c r="K1958" s="223" t="n"/>
      <c r="L1958" s="223" t="n"/>
      <c r="M1958" s="259" t="n"/>
      <c r="N1958" s="223" t="n"/>
      <c r="O1958" s="223" t="n"/>
      <c r="P1958" s="260" t="n">
        <v>2014</v>
      </c>
      <c r="Q1958" s="260" t="n">
        <v>2017</v>
      </c>
      <c r="R1958" s="223" t="inlineStr">
        <is>
          <t>Penerbit Andi</t>
        </is>
      </c>
      <c r="S1958" s="223" t="inlineStr">
        <is>
          <t>Andi Offset CV</t>
        </is>
      </c>
      <c r="T1958" s="223" t="n"/>
      <c r="U1958" s="261" t="n">
        <v>232</v>
      </c>
      <c r="V1958" s="86" t="inlineStr">
        <is>
          <t>pdf</t>
        </is>
      </c>
      <c r="W1958" s="223" t="inlineStr">
        <is>
          <t>6.8 MB</t>
        </is>
      </c>
      <c r="X1958" s="225" t="inlineStr">
        <is>
          <t>&lt;p&gt;Pertumbuhan ekonomi Tiongkok sangat maju pesat, banyak orang melakukan perdagangan dengan perusahaan-perusahaan di negara Tiongkok. Oleh sebab itu, bahasa Mandarin juga semakin lama semakin terasa sangat dibutuhkan dalam perdagangan. Untuk itu, buku ini disusun untuk Anda agar dapat menguasai bahasa Mandarin dengan praktis dan cepat. Di bawah tulisan Mandarin diberikan fonetiknya sehingga sangat membantu Anda dalam membaca tulisan Mandarin. Selain itu, diberikan pula terjemahan bahasa Indonesia sehingga Anda dapat memahami teks yang ada dengan cepat. Buku ini berisi topik-topik yang sering Anda jumpai dalam perdagangan seperti meninjau pabrik, melihat contoh produk, komplain pelanggan, masalah penjualan, merekomendasikan produk baru, dan lain-lain. Selain itu, daftar kosakata yang ada pada buku ini dapat memperkaya kosakata Anda. Segera miliki buku ini agar Anda dapat menggunakan bahasa Mandarin dengan praktis dan cepat.&lt;/p&gt;</t>
        </is>
      </c>
      <c r="Y1958" s="262" t="n">
        <v>70000</v>
      </c>
      <c r="Z1958" s="226" t="n"/>
      <c r="AA1958" s="241">
        <f>Y2631*Z2631</f>
        <v/>
      </c>
      <c r="AB1958" s="237" t="inlineStr">
        <is>
          <t>b0a42766-1997-4d95-a804-20120e54f01b</t>
        </is>
      </c>
    </row>
    <row r="1959" ht="15" customHeight="1" s="283">
      <c r="A1959" s="109" t="n">
        <v>2623</v>
      </c>
      <c r="B1959" s="222">
        <f>HYPERLINK("https://mocostore.moco.co.id/catalog/"&amp;AB2632,"Klik Disini")</f>
        <v/>
      </c>
      <c r="C1959" s="223" t="inlineStr">
        <is>
          <t>Chinese Is Fun 2: Belajar Bahasa Mandarin dengan Panduan 3 Bahasa</t>
        </is>
      </c>
      <c r="D1959" s="223" t="n"/>
      <c r="E1959" s="223" t="inlineStr">
        <is>
          <t>Yu Jia Hui</t>
        </is>
      </c>
      <c r="F1959" s="223" t="inlineStr">
        <is>
          <t>978-979-29-2122-9</t>
        </is>
      </c>
      <c r="G1959" s="223" t="inlineStr">
        <is>
          <t>978-979-29-7439-3</t>
        </is>
      </c>
      <c r="H1959" s="223" t="inlineStr">
        <is>
          <t>Bahasa asing</t>
        </is>
      </c>
      <c r="I1959" s="258" t="inlineStr">
        <is>
          <t>Perguruan Tinggi</t>
        </is>
      </c>
      <c r="J1959" s="186" t="inlineStr">
        <is>
          <t>009.19</t>
        </is>
      </c>
      <c r="K1959" s="223" t="n"/>
      <c r="L1959" s="223" t="n"/>
      <c r="M1959" s="259" t="n"/>
      <c r="N1959" s="223" t="inlineStr">
        <is>
          <t>Indonesia</t>
        </is>
      </c>
      <c r="O1959" s="223" t="inlineStr">
        <is>
          <t>Tidak diketahui</t>
        </is>
      </c>
      <c r="P1959" s="260" t="n">
        <v>2013</v>
      </c>
      <c r="Q1959" s="260" t="n">
        <v>2017</v>
      </c>
      <c r="R1959" s="223" t="inlineStr">
        <is>
          <t>Penerbit Andi</t>
        </is>
      </c>
      <c r="S1959" s="223" t="inlineStr">
        <is>
          <t>Andi Offset CV</t>
        </is>
      </c>
      <c r="T1959" s="223" t="inlineStr">
        <is>
          <t>Lokal</t>
        </is>
      </c>
      <c r="U1959" s="261" t="n">
        <v>88</v>
      </c>
      <c r="V1959" s="86" t="inlineStr">
        <is>
          <t>pdf</t>
        </is>
      </c>
      <c r="W1959" s="223" t="inlineStr">
        <is>
          <t>7.3 MB</t>
        </is>
      </c>
      <c r="X1959" s="225" t="inlineStr">
        <is>
          <t>&lt;p&gt;Banyak orang mengeluh belajar bahasa Mandarin itu susah. Dan yang paling susah, demikian keluhan banyak orang, adalah menghafalkan karakter Cina yang rumit dan banyak jumlahnya itu! Jika Anda juga berpikir seperti ini, buku ini akan mengubah cara berpikir Anda selamanya. Dengan teknik belajar yang tepat, bukan hanya belajar Mandarin dipermudah, mempelajari karakter Cina juga berubah menjadi asyik dan menyenangkan. Di Indonesia di mana minat belajar bahasa Mandarin semakin meningkat, namun teknik belajar yang baik dan menyenangkan sangat minim, buku ini pas sekali untuk dibaca siapapun yang tertarik dengan bahasa Mandarin, mulai dari anak sekolah, mahasiswa, pekerja karir maupun ibu rumah tangga. Dengan panduan belajar dalam tiga bahasa (Mandarin-Inggris-Indonesia), buku ini juga cocok dipakai oleh tenaga pengajar dan pendidik sebagai buku referensi pelajaran bahasa Mandarin. Buku Chinese is Fun 2 ini melengkapi seri sebelumnya yang sudah diterbitkan.&lt;/p&gt;
 &lt;p&gt;&amp;nbsp;&lt;/p&gt;</t>
        </is>
      </c>
      <c r="Y1959" s="262" t="n">
        <v>39000</v>
      </c>
      <c r="Z1959" s="226" t="n"/>
      <c r="AA1959" s="241">
        <f>Y2632*Z2632</f>
        <v/>
      </c>
      <c r="AB1959" s="237" t="inlineStr">
        <is>
          <t>18ad4aa3-6e14-4e95-b816-16681ff1247b</t>
        </is>
      </c>
    </row>
    <row r="1960" ht="15" customHeight="1" s="283">
      <c r="A1960" s="109" t="n">
        <v>2635</v>
      </c>
      <c r="B1960" s="222">
        <f>HYPERLINK("https://mocostore.moco.co.id/catalog/"&amp;AB2644,"Klik Disini")</f>
        <v/>
      </c>
      <c r="C1960" s="223" t="inlineStr">
        <is>
          <t>Strategi Jitu Menguasai Percakapan Bahasa Inggris - Cara Jos Memilih Tenses, Structure, Vocabulary, American English atau British English</t>
        </is>
      </c>
      <c r="D1960" s="223" t="n"/>
      <c r="E1960" s="223" t="inlineStr">
        <is>
          <t>Yusup Priyasudiarja</t>
        </is>
      </c>
      <c r="F1960" s="223" t="inlineStr">
        <is>
          <t>978-979-29-4210-1</t>
        </is>
      </c>
      <c r="G1960" s="223" t="inlineStr">
        <is>
          <t>978-979-29-7847-6</t>
        </is>
      </c>
      <c r="H1960" s="223" t="inlineStr">
        <is>
          <t>Bahasa</t>
        </is>
      </c>
      <c r="I1960" s="258" t="inlineStr">
        <is>
          <t>Perguruan Tinggi</t>
        </is>
      </c>
      <c r="J1960" s="186" t="inlineStr">
        <is>
          <t>009.19</t>
        </is>
      </c>
      <c r="K1960" s="223" t="n"/>
      <c r="L1960" s="223" t="n"/>
      <c r="M1960" s="259" t="n"/>
      <c r="N1960" s="223" t="inlineStr">
        <is>
          <t>Indonesia</t>
        </is>
      </c>
      <c r="O1960" s="223" t="inlineStr">
        <is>
          <t>Tidak diketahui</t>
        </is>
      </c>
      <c r="P1960" s="260" t="n">
        <v>2014</v>
      </c>
      <c r="Q1960" s="260" t="n">
        <v>2017</v>
      </c>
      <c r="R1960" s="223" t="inlineStr">
        <is>
          <t>Penerbit Andi</t>
        </is>
      </c>
      <c r="S1960" s="223" t="inlineStr">
        <is>
          <t>Andi Offset CV</t>
        </is>
      </c>
      <c r="T1960" s="223" t="inlineStr">
        <is>
          <t>Lokal</t>
        </is>
      </c>
      <c r="U1960" s="261" t="n">
        <v>276</v>
      </c>
      <c r="V1960" s="86" t="inlineStr">
        <is>
          <t>pdf</t>
        </is>
      </c>
      <c r="W1960" s="223" t="inlineStr">
        <is>
          <t>2.8 MB</t>
        </is>
      </c>
      <c r="X1960" s="225" t="inlineStr">
        <is>
          <t>&lt;p&gt;Pengin makin lancar berbahasa Inggris? Pengin tahu &lt;em&gt;tenses, structure&lt;/em&gt; atau &lt;em&gt;vocabulary&lt;/em&gt; yang tepat ketika berbicara dengan bahasa Inggris? Nah buku ini jawabannya. Buku ini dirancang khusus buat kamu agar kamu makin pintar dan pede memilih &lt;em&gt;tenses, structure&lt;/em&gt; atau &lt;em&gt;vocabulary &lt;/em&gt;yang tepat untuk percakapan bahasa Inggris&lt;em&gt;.&lt;/em&gt;Buku ini berisi penjelasan praktis, lengkap dan padat atas beragam aspek bahasa Inggris yang sering membingungkan, dilengkapi pula dengan penjelasan detil mengenai perbedaan &lt;em&gt;America English&lt;/em&gt; dan &lt;em&gt;British English&lt;/em&gt;. Dengan membaca buku ini, bahasa Inggris kamu bakal makin bagus dan pastinya kamu bakal makin lancar berbicara dalam bahasa Inggris. Buku ini cocok banget buat pelajar, mahasiswa, karyawan, guru, dosen atau siapa pun yang ingin pintar dan lancar berbahasa Inggris.&amp;nbsp;&lt;/p&gt;</t>
        </is>
      </c>
      <c r="Y1960" s="262" t="n">
        <v>83000</v>
      </c>
      <c r="Z1960" s="226" t="n"/>
      <c r="AA1960" s="241">
        <f>Y2644*Z2644</f>
        <v/>
      </c>
      <c r="AB1960" s="237" t="inlineStr">
        <is>
          <t>5bb07ed6-fc62-40d3-b56e-78d1e578fd57</t>
        </is>
      </c>
    </row>
    <row r="1961" ht="15" customHeight="1" s="283">
      <c r="A1961" s="109" t="n">
        <v>2637</v>
      </c>
      <c r="B1961" s="222">
        <f>HYPERLINK("https://mocostore.moco.co.id/catalog/"&amp;AB2646,"Klik Disini")</f>
        <v/>
      </c>
      <c r="C1961" s="223" t="inlineStr">
        <is>
          <t>Tes Potensi Akademik (TPA) (Edisi Revisi): Plus Tes Pengetahuan Teknologi Informasi</t>
        </is>
      </c>
      <c r="D1961" s="223" t="n"/>
      <c r="E1961" s="223" t="inlineStr">
        <is>
          <t>Endang Sulistyowati</t>
        </is>
      </c>
      <c r="F1961" s="223" t="inlineStr">
        <is>
          <t>978-979-29-4218-7</t>
        </is>
      </c>
      <c r="G1961" s="223" t="inlineStr">
        <is>
          <t>978-979-29-7874-2</t>
        </is>
      </c>
      <c r="H1961" s="223" t="inlineStr">
        <is>
          <t>Psikologi</t>
        </is>
      </c>
      <c r="I1961" s="258" t="inlineStr">
        <is>
          <t>Perguruan Tinggi</t>
        </is>
      </c>
      <c r="J1961" s="186" t="inlineStr">
        <is>
          <t>009.13</t>
        </is>
      </c>
      <c r="K1961" s="223" t="n"/>
      <c r="L1961" s="223" t="n"/>
      <c r="M1961" s="259" t="n"/>
      <c r="N1961" s="223" t="inlineStr">
        <is>
          <t>Indonesia</t>
        </is>
      </c>
      <c r="O1961" s="223" t="inlineStr">
        <is>
          <t>Tidak diketahui</t>
        </is>
      </c>
      <c r="P1961" s="260" t="n">
        <v>2013</v>
      </c>
      <c r="Q1961" s="260" t="n">
        <v>2017</v>
      </c>
      <c r="R1961" s="223" t="inlineStr">
        <is>
          <t>Penerbit Andi</t>
        </is>
      </c>
      <c r="S1961" s="223" t="inlineStr">
        <is>
          <t>Andi Offset CV</t>
        </is>
      </c>
      <c r="T1961" s="223" t="inlineStr">
        <is>
          <t>Lokal</t>
        </is>
      </c>
      <c r="U1961" s="261" t="n">
        <v>144</v>
      </c>
      <c r="V1961" s="86" t="inlineStr">
        <is>
          <t>pdf</t>
        </is>
      </c>
      <c r="W1961" s="223" t="inlineStr">
        <is>
          <t>8.7 MB</t>
        </is>
      </c>
      <c r="X1961" s="225" t="inlineStr">
        <is>
          <t>&lt;p&gt;Masih banyak orang menganggap Tes Potensi Akademik maupun Tes Kemampuan Umum merupakan hal yang sulit di pahami dan dikerjakan. Padahal, jalan keluarnya cukup mudah, yaitu banyak berlatih mengerjakan soal TPA. Oleh karna itu, buku Tes potensi akademik (TPA) menyediakan sarana latihan berupa beragam soal TPA serta kunci jawabannya. Buku ini meliputi tes verbal, bilangan, logika, dan gambar. Buku ini memang ditujukan bagi anda para pencari pekerja, baik calon PNS, Pegawai BUMN, maupun pegawai swasta. Selamat berlatih.&lt;/p&gt;</t>
        </is>
      </c>
      <c r="Y1961" s="262" t="n">
        <v>55000</v>
      </c>
      <c r="Z1961" s="226" t="n"/>
      <c r="AA1961" s="241">
        <f>Y2646*Z2646</f>
        <v/>
      </c>
      <c r="AB1961" s="237" t="inlineStr">
        <is>
          <t>4e81b026-e01a-4a9c-8cc2-dab422f40f4c</t>
        </is>
      </c>
    </row>
    <row r="1962" ht="15" customHeight="1" s="283">
      <c r="A1962" s="109" t="n">
        <v>2640</v>
      </c>
      <c r="B1962" s="222">
        <f>HYPERLINK("https://mocostore.moco.co.id/catalog/"&amp;AB2649,"Klik Disini")</f>
        <v/>
      </c>
      <c r="C1962" s="223" t="inlineStr">
        <is>
          <t>Membentuk Anak Jenius Sejak dari Janin</t>
        </is>
      </c>
      <c r="D1962" s="223" t="n"/>
      <c r="E1962" s="223" t="inlineStr">
        <is>
          <t>Via Azmira</t>
        </is>
      </c>
      <c r="F1962" s="223" t="inlineStr">
        <is>
          <t>978-979-29-2111-3</t>
        </is>
      </c>
      <c r="G1962" s="223" t="inlineStr">
        <is>
          <t>978-979-29-7632-8</t>
        </is>
      </c>
      <c r="H1962" s="223" t="inlineStr">
        <is>
          <t>Kesehatan Bayi</t>
        </is>
      </c>
      <c r="I1962" s="258" t="inlineStr">
        <is>
          <t>Perguruan Tinggi</t>
        </is>
      </c>
      <c r="J1962" s="186" t="inlineStr">
        <is>
          <t>009.24</t>
        </is>
      </c>
      <c r="K1962" s="223" t="n"/>
      <c r="L1962" s="223" t="n"/>
      <c r="M1962" s="259" t="n"/>
      <c r="N1962" s="223" t="n"/>
      <c r="O1962" s="223" t="n"/>
      <c r="P1962" s="260" t="n">
        <v>2013</v>
      </c>
      <c r="Q1962" s="260" t="n">
        <v>2017</v>
      </c>
      <c r="R1962" s="223" t="inlineStr">
        <is>
          <t>Rapha Publishing</t>
        </is>
      </c>
      <c r="S1962" s="223" t="inlineStr">
        <is>
          <t>Andi Offset CV</t>
        </is>
      </c>
      <c r="T1962" s="223" t="n"/>
      <c r="U1962" s="261" t="n">
        <v>116</v>
      </c>
      <c r="V1962" s="86" t="inlineStr">
        <is>
          <t>pdf</t>
        </is>
      </c>
      <c r="W1962" s="223" t="inlineStr">
        <is>
          <t>9.1 MB</t>
        </is>
      </c>
      <c r="X1962" s="225" t="inlineStr">
        <is>
          <t>&lt;p&gt;Otak adalah anugerah mahadahsyat dari Sang Pencipta. Miliaran sel otak dibentuk pada awal kehidupan janin. Banyak penelitian membuktikan stimulasi dalam kandungan dapat melejitkan kecerdasan buah hati. Akan tetapi, stimulasi menjadi sia-sia jika Anda melakukan hal yang dapat menghambat, bahkan merusak otak. Terkadang hal sepele berdampak negatif bagi pertumbuhan otak janin tanpa disadari. Apa sajakah itu? Buku ini memaparkan proses pembentukan otak, cara jitu mendahsyatkan otak janin, hingga hal-hal yang bisa merusak pertumbuhan dan perkembangan otak. Anda juga akan menemukan bagaimana saraf otak terbentuk, cara kerja otak janin dalam menangkap stimulasi, serta bagaimana mengoptimalkan indra dalam menangkap sinyal. Tujuannya agar jangan sampai masa emas buah hati Anda terlewatkan tanpa melakukan apapun. Pelajari buku ini, terapkan, dan rasakan kedahsyatan buah hati Anda.&lt;/p&gt;</t>
        </is>
      </c>
      <c r="Y1962" s="262" t="n">
        <v>51000</v>
      </c>
      <c r="Z1962" s="226" t="n"/>
      <c r="AA1962" s="241">
        <f>Y2649*Z2649</f>
        <v/>
      </c>
      <c r="AB1962" s="237" t="inlineStr">
        <is>
          <t>3e0a098c-222e-46e3-b09b-eb5b1c0459d2</t>
        </is>
      </c>
    </row>
    <row r="1963" ht="15" customHeight="1" s="283">
      <c r="A1963" s="109" t="n">
        <v>2641</v>
      </c>
      <c r="B1963" s="222">
        <f>HYPERLINK("https://mocostore.moco.co.id/catalog/"&amp;AB2650,"Klik Disini")</f>
        <v/>
      </c>
      <c r="C1963" s="223" t="inlineStr">
        <is>
          <t>Panduan Lengkap Beternak Burung Puyuh Petelur</t>
        </is>
      </c>
      <c r="D1963" s="223" t="n"/>
      <c r="E1963" s="223" t="inlineStr">
        <is>
          <t>Whiendrata H. S.,Drh</t>
        </is>
      </c>
      <c r="F1963" s="223" t="inlineStr">
        <is>
          <t>978-979-29-2192-2</t>
        </is>
      </c>
      <c r="G1963" s="223" t="inlineStr">
        <is>
          <t>978-979-29-7675-5</t>
        </is>
      </c>
      <c r="H1963" s="223" t="inlineStr">
        <is>
          <t>Budidaya</t>
        </is>
      </c>
      <c r="I1963" s="258" t="inlineStr">
        <is>
          <t>Perguruan Tinggi</t>
        </is>
      </c>
      <c r="J1963" s="186" t="inlineStr">
        <is>
          <t>009.06</t>
        </is>
      </c>
      <c r="K1963" s="223" t="n"/>
      <c r="L1963" s="223" t="n"/>
      <c r="M1963" s="259" t="n"/>
      <c r="N1963" s="223" t="inlineStr">
        <is>
          <t>Indonesia</t>
        </is>
      </c>
      <c r="O1963" s="223" t="inlineStr">
        <is>
          <t>Tidak diketahui</t>
        </is>
      </c>
      <c r="P1963" s="260" t="n">
        <v>2014</v>
      </c>
      <c r="Q1963" s="260" t="n">
        <v>2017</v>
      </c>
      <c r="R1963" s="223" t="inlineStr">
        <is>
          <t>Lily Publisher</t>
        </is>
      </c>
      <c r="S1963" s="223" t="inlineStr">
        <is>
          <t>Andi Offset CV</t>
        </is>
      </c>
      <c r="T1963" s="223" t="inlineStr">
        <is>
          <t>Lokal</t>
        </is>
      </c>
      <c r="U1963" s="261" t="n">
        <v>232</v>
      </c>
      <c r="V1963" s="86" t="inlineStr">
        <is>
          <t>pdf</t>
        </is>
      </c>
      <c r="W1963" s="223" t="inlineStr">
        <is>
          <t>5.2 MB</t>
        </is>
      </c>
      <c r="X1963" s="225" t="inlineStr">
        <is>
          <t>&lt;p&gt;Telur puyuh merupakan salah satu jenis telur yang digemari masyarakat Indonesia karena merupakan sumber protein utama dan murah bagi masyarakat Indonesia. Permintaan telur puyuh sendiri cukup besar, dari wilayah Jabotabek saja bisa mencapai 8 juta butir per minggu, belum lagi permintaan telur dari luar Pulau Jawa. Peluang usaha beternak puyuh masih terbuka lebar karena konsumsi masyarakat terhadap produk puyuh masih belum diimbangi peningkatan suplai. Puyuh sendiri punya banyak keunggulan. Puyuh dapat diusahakan di lahan sempit di daerah pinggiran kota, bahkan di tengah kota sekalipun. Puyuh&amp;nbsp; adalah petelur handal sehingga produktivitas tinggi. Selain telur, daging dan kotoran puyuh pun memberikan penghasilan tambahan. Buku yang ditulis oleh pakar yang telah malang melintang selama 33 tahun ini bisa menambah pengetahuan dan keterampilan anda yang berminat beternak maupun telah beternak puyuh karena buku ini telah dilengkapi&amp;nbsp; dengan pembahasan mengenai pembibitan dan cara sexing puyuh agar lebih menguntungkan; teknik penetasan dan pemeliharaan minim gagal; cara membuat pakan murah bergizi untuk meningkatkan kualitas hasil; pengetahuan mengenal, mencegah dan mengobati berbagai penyakit infeksi sampai defisiensi nutrisi secara murah dan tuntas serta aneka prospek hasil sampingan burung puyuh&lt;/p&gt;</t>
        </is>
      </c>
      <c r="Y1963" s="262" t="n">
        <v>95000</v>
      </c>
      <c r="Z1963" s="226" t="n"/>
      <c r="AA1963" s="241">
        <f>Y2650*Z2650</f>
        <v/>
      </c>
      <c r="AB1963" s="237" t="inlineStr">
        <is>
          <t>c186dc2c-dc1a-4ded-8009-36415dfba3c1</t>
        </is>
      </c>
    </row>
    <row r="1964" ht="15" customHeight="1" s="283">
      <c r="A1964" s="109" t="n">
        <v>2642</v>
      </c>
      <c r="B1964" s="222">
        <f>HYPERLINK("https://mocostore.moco.co.id/catalog/"&amp;AB2651,"Klik Disini")</f>
        <v/>
      </c>
      <c r="C1964" s="223" t="inlineStr">
        <is>
          <t>Panduan Lengkap Ternak Itik Petelur dan Pedaging Secara Intensif</t>
        </is>
      </c>
      <c r="D1964" s="223" t="n"/>
      <c r="E1964" s="223" t="inlineStr">
        <is>
          <t>H. Rahmat Rukmana</t>
        </is>
      </c>
      <c r="F1964" s="223" t="inlineStr">
        <is>
          <t>978-979-29-2173-1</t>
        </is>
      </c>
      <c r="G1964" s="223" t="inlineStr">
        <is>
          <t>978-979-29-7679-3</t>
        </is>
      </c>
      <c r="H1964" s="223" t="inlineStr">
        <is>
          <t>Budidaya</t>
        </is>
      </c>
      <c r="I1964" s="258" t="inlineStr">
        <is>
          <t>Perguruan Tinggi</t>
        </is>
      </c>
      <c r="J1964" s="186" t="inlineStr">
        <is>
          <t>009.06</t>
        </is>
      </c>
      <c r="K1964" s="223" t="inlineStr">
        <is>
          <t>Tidak Tersedia</t>
        </is>
      </c>
      <c r="L1964" s="223" t="n"/>
      <c r="M1964" s="259" t="inlineStr">
        <is>
          <t>Tidak Tersedia</t>
        </is>
      </c>
      <c r="N1964" s="223" t="inlineStr">
        <is>
          <t>Indonesia</t>
        </is>
      </c>
      <c r="O1964" s="223" t="inlineStr">
        <is>
          <t>Belum didefenisikan</t>
        </is>
      </c>
      <c r="P1964" s="260" t="n">
        <v>2014</v>
      </c>
      <c r="Q1964" s="260" t="n">
        <v>2017</v>
      </c>
      <c r="R1964" s="223" t="inlineStr">
        <is>
          <t>Lily Publisher</t>
        </is>
      </c>
      <c r="S1964" s="223" t="inlineStr">
        <is>
          <t>Andi Offset CV</t>
        </is>
      </c>
      <c r="T1964" s="223" t="inlineStr">
        <is>
          <t>Lokal</t>
        </is>
      </c>
      <c r="U1964" s="261" t="n">
        <v>184</v>
      </c>
      <c r="V1964" s="86" t="inlineStr">
        <is>
          <t>pdf</t>
        </is>
      </c>
      <c r="W1964" s="223" t="inlineStr">
        <is>
          <t>3.0 MB</t>
        </is>
      </c>
      <c r="X1964" s="225" t="inlineStr">
        <is>
          <t>&lt;p&gt;Prospek usaha beternak itik semakin menggiurkan, baik sebagai penghasil telur (itik petelur) maupun produk daging (itik pedaging); karena permintaan pasar (konsumen) di dalam dan luar negeri cenderung terus meningkat. Bahkan, daging itik juga digemari oleh masyarakat luas yang dapat dinikmati di warung nasi atau&amp;nbsp;warteg pinggir jalan hingga restoran.&lt;/p&gt;
 &lt;p&gt;Beternak itik bukan usaha yang sulit, tetapi memerlukan sentuhan inovasi teknologi. Teknologi diciptakan untuk mempermudah kehidupan manusia. Penggunaan teknologi praktis dan tepat guna dapat meningkatkan efisiensi proses produksi, kuantitas dan kualitas produksi, produktivitas itik sebagai penghasil telur dan daging, serta membuat harga jual lebih kompetitif. Inti inovasi teknologi beternak itik antara lain mengubah cara pemeliharaan tradisional menjadi intensif dengan menerapkan tujuh tepat Sapta Usaha Peternakan, yaitu tepat bibit, tepat makanan (pakan), tepat kontrol penyakit, tepat pascapanen, tepat pemasaran, dan tepat pengelolaan.&lt;/p&gt;
 &lt;p&gt;Informasi terinci prospek wirausaha itik, jenis ternak itik, teknik beternak itik petelur dan pedaging secara intensif, penanganan pascapanen, analisis usaha dan aneka olahan produk itik menjadi fokus penyajian dalam buku ini. Buku Panduan Lengkap Ternak Itik Petelur dan Pedaging Secara Intensif diinisiasi secara sederhana, sistematis, lugas dan mudah dipahami dalam rangka memandu dan menggelorakan semangat wirausaha serta mengawal percepatan swasembada daging.&lt;/p&gt;</t>
        </is>
      </c>
      <c r="Y1964" s="262" t="n">
        <v>83500</v>
      </c>
      <c r="Z1964" s="226" t="n"/>
      <c r="AA1964" s="241">
        <f>Y2651*Z2651</f>
        <v/>
      </c>
      <c r="AB1964" s="237" t="inlineStr">
        <is>
          <t>11de9dde-b96e-4d5d-be69-c194d10dab2a</t>
        </is>
      </c>
    </row>
    <row r="1965" ht="15" customHeight="1" s="283">
      <c r="A1965" s="109" t="n">
        <v>2645</v>
      </c>
      <c r="B1965" s="222">
        <f>HYPERLINK("https://mocostore.moco.co.id/catalog/"&amp;AB2654,"Klik Disini")</f>
        <v/>
      </c>
      <c r="C1965" s="223" t="inlineStr">
        <is>
          <t>45 Penyakit dan Gangguan Saraf: Deteksi Dini dan Atasi 45 Penyakit dan Gangguan Saraf</t>
        </is>
      </c>
      <c r="D1965" s="223" t="n"/>
      <c r="E1965" s="223" t="inlineStr">
        <is>
          <t>dr. Dito Anurogo &amp; dr. Fritz Sumantri Usman, Sr., SpS., FINS</t>
        </is>
      </c>
      <c r="F1965" s="223" t="inlineStr">
        <is>
          <t>978-979-29-2123-6</t>
        </is>
      </c>
      <c r="G1965" s="223" t="inlineStr">
        <is>
          <t>978-979-29-7301-3</t>
        </is>
      </c>
      <c r="H1965" s="223" t="inlineStr">
        <is>
          <t>Kesehatan</t>
        </is>
      </c>
      <c r="I1965" s="258" t="inlineStr">
        <is>
          <t>Perguruan Tinggi</t>
        </is>
      </c>
      <c r="J1965" s="186" t="inlineStr">
        <is>
          <t>009.24</t>
        </is>
      </c>
      <c r="K1965" s="223" t="n"/>
      <c r="L1965" s="223" t="n"/>
      <c r="M1965" s="259" t="n"/>
      <c r="N1965" s="223" t="inlineStr">
        <is>
          <t>Indonesia</t>
        </is>
      </c>
      <c r="O1965" s="223" t="inlineStr">
        <is>
          <t>Tidak diketahui</t>
        </is>
      </c>
      <c r="P1965" s="260" t="n">
        <v>2014</v>
      </c>
      <c r="Q1965" s="260" t="n">
        <v>2017</v>
      </c>
      <c r="R1965" s="223" t="inlineStr">
        <is>
          <t>Rapha Publishing</t>
        </is>
      </c>
      <c r="S1965" s="223" t="inlineStr">
        <is>
          <t>Andi Offset CV</t>
        </is>
      </c>
      <c r="T1965" s="223" t="inlineStr">
        <is>
          <t>Lokal</t>
        </is>
      </c>
      <c r="U1965" s="261" t="n">
        <v>308</v>
      </c>
      <c r="V1965" s="86" t="inlineStr">
        <is>
          <t>pdf</t>
        </is>
      </c>
      <c r="W1965" s="223" t="inlineStr">
        <is>
          <t>11.7 MB</t>
        </is>
      </c>
      <c r="X1965" s="225" t="inlineStr">
        <is>
          <t>&lt;p&gt;Buku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penanggulangannya.&amp;nbsp;&lt;/p&gt;</t>
        </is>
      </c>
      <c r="Y1965" s="262" t="n">
        <v>95000</v>
      </c>
      <c r="Z1965" s="226" t="n"/>
      <c r="AA1965" s="241">
        <f>Y2654*Z2654</f>
        <v/>
      </c>
      <c r="AB1965" s="237" t="inlineStr">
        <is>
          <t>79cd8cd3-6a6d-438d-93b8-d02b77b1eabf</t>
        </is>
      </c>
    </row>
    <row r="1966" ht="15" customHeight="1" s="283">
      <c r="A1966" s="109" t="n">
        <v>2647</v>
      </c>
      <c r="B1966" s="222">
        <f>HYPERLINK("https://mocostore.moco.co.id/catalog/"&amp;AB2656,"Klik Disini")</f>
        <v/>
      </c>
      <c r="C1966" s="223" t="inlineStr">
        <is>
          <t>Seri Pendidikan Pengurangan Risiko Bencana Tanah Longsor</t>
        </is>
      </c>
      <c r="D1966" s="223" t="n"/>
      <c r="E1966" s="223" t="inlineStr">
        <is>
          <t>Primus Supriyono</t>
        </is>
      </c>
      <c r="F1966" s="223" t="inlineStr">
        <is>
          <t>978-979-29-2327-8</t>
        </is>
      </c>
      <c r="G1966" s="223" t="inlineStr">
        <is>
          <t>978-979-29-7817-9</t>
        </is>
      </c>
      <c r="H1966" s="223" t="inlineStr">
        <is>
          <t>Pendidikan</t>
        </is>
      </c>
      <c r="I1966" s="258" t="inlineStr">
        <is>
          <t>Perguruan Tinggi</t>
        </is>
      </c>
      <c r="J1966" s="186" t="inlineStr">
        <is>
          <t>009.10</t>
        </is>
      </c>
      <c r="K1966" s="223" t="n"/>
      <c r="L1966" s="223" t="n"/>
      <c r="M1966" s="259" t="n"/>
      <c r="N1966" s="223" t="inlineStr">
        <is>
          <t>Indonesia</t>
        </is>
      </c>
      <c r="O1966" s="223" t="inlineStr">
        <is>
          <t>Tidak diketahui</t>
        </is>
      </c>
      <c r="P1966" s="260" t="n">
        <v>2014</v>
      </c>
      <c r="Q1966" s="260" t="n">
        <v>2017</v>
      </c>
      <c r="R1966" s="223" t="inlineStr">
        <is>
          <t>Penerbit Andi</t>
        </is>
      </c>
      <c r="S1966" s="223" t="inlineStr">
        <is>
          <t>Andi Offset CV</t>
        </is>
      </c>
      <c r="T1966" s="223" t="inlineStr">
        <is>
          <t>Lokal</t>
        </is>
      </c>
      <c r="U1966" s="261" t="n">
        <v>180</v>
      </c>
      <c r="V1966" s="86" t="inlineStr">
        <is>
          <t>pdf</t>
        </is>
      </c>
      <c r="W1966" s="223" t="inlineStr">
        <is>
          <t>13.9 MB</t>
        </is>
      </c>
      <c r="X1966" s="225" t="inlineStr">
        <is>
          <t>&lt;p&gt;Di antara semua jenis bencana alam, tanah longsor termasuk bencana yang dahsyat dan mengerikan. Tanah longsor dapat menghancurkan bangunan, serta melukai banyak orang dalam hitungan beberapa detik saja. Tanah longsor selalu memberikan pertanda dan waktu yang sangat terbatas bagi masyarakat untuk menyelamatkan diri. Berbagai bencana tanah longsor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tanah longsor di Indonesia. Memahami tindakan nyata yang perlu dilakukan sejak dari saat sebelum terjadi bencana, saat terjadi bencana, hingga saat setelah terjadi bencana. Buku Seri Pendidikan Pengurangan Risiko Bencana Tanah Longsor ini menjawab semua permasalahan tersebut secara praktis dengan bahasa yang sederhana.&amp;nbsp;&lt;br /&gt;
 &amp;nbsp;&lt;/p&gt;</t>
        </is>
      </c>
      <c r="Y1966" s="262" t="n">
        <v>70000</v>
      </c>
      <c r="Z1966" s="226" t="n"/>
      <c r="AA1966" s="241">
        <f>Y2656*Z2656</f>
        <v/>
      </c>
      <c r="AB1966" s="237" t="inlineStr">
        <is>
          <t>0be17906-2cb4-481c-a26a-4628d528c364</t>
        </is>
      </c>
    </row>
    <row r="1967" ht="15" customHeight="1" s="283">
      <c r="A1967" s="109" t="n">
        <v>2648</v>
      </c>
      <c r="B1967" s="222">
        <f>HYPERLINK("https://mocostore.moco.co.id/catalog/"&amp;AB2657,"Klik Disini")</f>
        <v/>
      </c>
      <c r="C1967" s="223" t="inlineStr">
        <is>
          <t>Seri Pendidikan Pengurangan Risiko Bencana Gempa Bumi</t>
        </is>
      </c>
      <c r="D1967" s="223" t="n"/>
      <c r="E1967" s="223" t="inlineStr">
        <is>
          <t>Primus Supriyono</t>
        </is>
      </c>
      <c r="F1967" s="223" t="inlineStr">
        <is>
          <t>978-979-29-2326-1</t>
        </is>
      </c>
      <c r="G1967" s="223" t="inlineStr">
        <is>
          <t>978-979-29-7815-5</t>
        </is>
      </c>
      <c r="H1967" s="223" t="inlineStr">
        <is>
          <t>Pendidikan</t>
        </is>
      </c>
      <c r="I1967" s="258" t="inlineStr">
        <is>
          <t>Perguruan Tinggi</t>
        </is>
      </c>
      <c r="J1967" s="186" t="inlineStr">
        <is>
          <t>009.10</t>
        </is>
      </c>
      <c r="K1967" s="223" t="n"/>
      <c r="L1967" s="223" t="n"/>
      <c r="M1967" s="259" t="n"/>
      <c r="N1967" s="223" t="inlineStr">
        <is>
          <t>Indonesia</t>
        </is>
      </c>
      <c r="O1967" s="223" t="inlineStr">
        <is>
          <t>Tidak diketahui</t>
        </is>
      </c>
      <c r="P1967" s="260" t="n">
        <v>2014</v>
      </c>
      <c r="Q1967" s="260" t="n">
        <v>2017</v>
      </c>
      <c r="R1967" s="223" t="inlineStr">
        <is>
          <t>Penerbit Andi</t>
        </is>
      </c>
      <c r="S1967" s="223" t="inlineStr">
        <is>
          <t>Andi Offset CV</t>
        </is>
      </c>
      <c r="T1967" s="223" t="inlineStr">
        <is>
          <t>Lokal</t>
        </is>
      </c>
      <c r="U1967" s="261" t="n">
        <v>168</v>
      </c>
      <c r="V1967" s="86" t="inlineStr">
        <is>
          <t>pdf</t>
        </is>
      </c>
      <c r="W1967" s="223" t="inlineStr">
        <is>
          <t>14.1 MB</t>
        </is>
      </c>
      <c r="X1967" s="225" t="inlineStr">
        <is>
          <t>&lt;p&gt;Di antara semua jenis bencana alam, tanah longsor termasuk&amp;nbsp;bencana yang dahsyat dan mengerikan. Tanah longsor dapat&amp;nbsp;menghancurkan bangunan, serta melukai banyak orang dalam hitungan&amp;nbsp;beberapa detik saja.&lt;/p&gt;
 &lt;p&gt;Tanah longsor selalu memberikan pertanda dan waktu yang sangat&amp;nbsp;terbatas bagi masyarakat untuk menyelamatkan diri. Berbagai bencana&amp;nbsp;tanah longsor yang terjadi di Indonesia dari tahun ke tahun menegaskan&amp;nbsp;kepada kita untuk selalu siap siaga menghadapi bencana tersebut,&amp;nbsp;sehingga dapat mengantisipasi dan mengurangi dampak negatif akibat&amp;nbsp;bencana.&lt;/p&gt;
 &lt;p&gt;Untuk itu, diperlukan pengetahuan dan pemahaman menyeluruh&amp;nbsp;tentang seluk-beluk bencana tanah longsor di Indonesia. Memahami&amp;nbsp;tindakan nyata yang perlu dilakukan sejak dari saat sebelum terjadi&amp;nbsp;bencana, saat terjadi bencana, hingga saat setelah terjadi bencana. Buku&amp;nbsp;Seri Pendidikan Pengurangan Ris/ko Bencana Tanah Longsor ini&amp;nbsp;menjawab semua permasalahan tersebut secara praktis dengan bahasa&amp;nbsp;yang sederhana.&lt;/p&gt;</t>
        </is>
      </c>
      <c r="Y1967" s="262" t="n">
        <v>62500</v>
      </c>
      <c r="Z1967" s="226" t="n"/>
      <c r="AA1967" s="241">
        <f>Y2657*Z2657</f>
        <v/>
      </c>
      <c r="AB1967" s="237" t="inlineStr">
        <is>
          <t>cb3d101a-4848-43a9-9d3d-d1b1fca6d698</t>
        </is>
      </c>
    </row>
    <row r="1968" ht="15" customHeight="1" s="283">
      <c r="A1968" s="109" t="n">
        <v>2649</v>
      </c>
      <c r="B1968" s="222">
        <f>HYPERLINK("https://mocostore.moco.co.id/catalog/"&amp;AB2658,"Klik Disini")</f>
        <v/>
      </c>
      <c r="C1968" s="223" t="inlineStr">
        <is>
          <t>Seri Pendidikan Pengurangan Risiko Bencana Gunung Meletus</t>
        </is>
      </c>
      <c r="D1968" s="223" t="n"/>
      <c r="E1968" s="223" t="inlineStr">
        <is>
          <t>Primus Supriyono</t>
        </is>
      </c>
      <c r="F1968" s="223" t="inlineStr">
        <is>
          <t>978-979-29-2325-4</t>
        </is>
      </c>
      <c r="G1968" s="223" t="inlineStr">
        <is>
          <t>978-979-29-7816-2</t>
        </is>
      </c>
      <c r="H1968" s="223" t="inlineStr">
        <is>
          <t>Pendidikan</t>
        </is>
      </c>
      <c r="I1968" s="258" t="inlineStr">
        <is>
          <t>Perguruan Tinggi</t>
        </is>
      </c>
      <c r="J1968" s="186" t="inlineStr">
        <is>
          <t>009.10</t>
        </is>
      </c>
      <c r="K1968" s="223" t="n"/>
      <c r="L1968" s="223" t="n"/>
      <c r="M1968" s="259" t="n"/>
      <c r="N1968" s="223" t="inlineStr">
        <is>
          <t>Indonesia</t>
        </is>
      </c>
      <c r="O1968" s="223" t="inlineStr">
        <is>
          <t>Tidak diketahui</t>
        </is>
      </c>
      <c r="P1968" s="260" t="n">
        <v>2014</v>
      </c>
      <c r="Q1968" s="260" t="n">
        <v>2017</v>
      </c>
      <c r="R1968" s="223" t="inlineStr">
        <is>
          <t>Penerbit Andi</t>
        </is>
      </c>
      <c r="S1968" s="223" t="inlineStr">
        <is>
          <t>Andi Offset CV</t>
        </is>
      </c>
      <c r="T1968" s="223" t="inlineStr">
        <is>
          <t>Lokal</t>
        </is>
      </c>
      <c r="U1968" s="261" t="n">
        <v>196</v>
      </c>
      <c r="V1968" s="86" t="inlineStr">
        <is>
          <t>pdf</t>
        </is>
      </c>
      <c r="W1968" s="223" t="inlineStr">
        <is>
          <t>14.3 MB</t>
        </is>
      </c>
      <c r="X1968" s="225" t="inlineStr">
        <is>
          <t>&lt;p&gt;Gunung meletus termasuk bencana yang dahsyat dan mengerikan. Gunung meletus dengan berbagai tipe letusan dan material vulkanik yang dihasilkannya dapat menimbulkan dampak yang mematikan. Letusan gunung berapi dapat menghancurkan bangunan, merusak lingkungan alam, serta melukai dan menewaskan ribuan orang dalam hitungan beberapa detik saja. Gunung meletus selalu memberikan pertanda dan waktu yang sangat terbatas bagi masyarakat untuk menyelamatkan diri. Berbagai bencana gunung meletus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gunung meletus di Indonesia. Memahami tindakan nyata yang perlu dilakukan sejak dari saat sebelum terjadi bencana, saat terjadi bencana, hingga saat setelah terjadi bencana. Buku Seri Pendidikan Pengurangan Risiko Bencana Gunung Meletus ini menjawab semua permasalahan tersebut secara praktis dengan bahasa yang sederhana.&amp;nbsp;&lt;br /&gt;
 &amp;nbsp;&lt;/p&gt;</t>
        </is>
      </c>
      <c r="Y1968" s="262" t="n">
        <v>70000</v>
      </c>
      <c r="Z1968" s="226" t="n"/>
      <c r="AA1968" s="241">
        <f>Y2658*Z2658</f>
        <v/>
      </c>
      <c r="AB1968" s="237" t="inlineStr">
        <is>
          <t>66a20c37-569a-451c-8f20-d2fbdad8fd82</t>
        </is>
      </c>
    </row>
    <row r="1969" ht="15" customHeight="1" s="283">
      <c r="A1969" s="109" t="n">
        <v>2650</v>
      </c>
      <c r="B1969" s="222">
        <f>HYPERLINK("https://mocostore.moco.co.id/catalog/"&amp;AB2659,"Klik Disini")</f>
        <v/>
      </c>
      <c r="C1969" s="223" t="inlineStr">
        <is>
          <t>Seri Pendidikan Pengurangan Risiko Bencana Banjir</t>
        </is>
      </c>
      <c r="D1969" s="223" t="n"/>
      <c r="E1969" s="223" t="inlineStr">
        <is>
          <t>Primus Supriyono</t>
        </is>
      </c>
      <c r="F1969" s="223" t="inlineStr">
        <is>
          <t>978-979-29-2324-7</t>
        </is>
      </c>
      <c r="G1969" s="223" t="inlineStr">
        <is>
          <t>978-979-29-7814-8</t>
        </is>
      </c>
      <c r="H1969" s="223" t="inlineStr">
        <is>
          <t>Pendidikan</t>
        </is>
      </c>
      <c r="I1969" s="258" t="inlineStr">
        <is>
          <t>Perguruan Tinggi</t>
        </is>
      </c>
      <c r="J1969" s="186" t="inlineStr">
        <is>
          <t>009.10</t>
        </is>
      </c>
      <c r="K1969" s="223" t="n"/>
      <c r="L1969" s="223" t="n"/>
      <c r="M1969" s="259" t="n"/>
      <c r="N1969" s="223" t="inlineStr">
        <is>
          <t>Indonesia</t>
        </is>
      </c>
      <c r="O1969" s="223" t="inlineStr">
        <is>
          <t>Tidak diketahui</t>
        </is>
      </c>
      <c r="P1969" s="260" t="n">
        <v>2014</v>
      </c>
      <c r="Q1969" s="260" t="n">
        <v>2017</v>
      </c>
      <c r="R1969" s="223" t="inlineStr">
        <is>
          <t>Penerbit Andi</t>
        </is>
      </c>
      <c r="S1969" s="223" t="inlineStr">
        <is>
          <t>Andi Offset CV</t>
        </is>
      </c>
      <c r="T1969" s="223" t="inlineStr">
        <is>
          <t>Lokal</t>
        </is>
      </c>
      <c r="U1969" s="261" t="n">
        <v>144</v>
      </c>
      <c r="V1969" s="86" t="inlineStr">
        <is>
          <t>pdf</t>
        </is>
      </c>
      <c r="W1969" s="223" t="inlineStr">
        <is>
          <t>12.8 MB</t>
        </is>
      </c>
      <c r="X1969" s="225" t="inlineStr">
        <is>
          <t>&lt;p&gt;Bencana banjir termasuk salah satu jenis bencana alam yang paling sering terjadi di Indonesia. Intensitas banjir dari tahun ke tahun semakin meningkat dan wilayah yang terkena juga semakin luas. Hampir tidak ada wilayah di Indonesia yang bebas dari ancaman bencana banjir. Bahkan, banjir bisa saja terjadi di musim kemarau, yang seharusnya memiliki curah hujan sangat rendah. Banjir merupakan masalah yang serius. Banjir menyebabkan kerugian harta benda, melumpuhkan roda perekonomian, berjangkitnya berbagai penyakit, meninggalkan trauma dan stres, serta menimbulkan banyak korban jiwa. Untuk itu, diperlukan pengetahuan dan pemahaman menyeluruh tentang seluk-beluk bencana banjir di Indonesia. Memahami tindakan nyata yang perlu dilakukan untuk mengurangi risiko bencana banjir sejak dari saat sebelum terjadi bencana, saat terjadi bencana, hingga saat setelah terjadi bencana. Buku Seri Pendidikan Pengurangan Risiko Bencana Banjir ini menjawab semua permasalahan tersebut secara praktis dengan bahasa yang sederhana.&amp;nbsp;&lt;/p&gt;</t>
        </is>
      </c>
      <c r="Y1969" s="262" t="n">
        <v>62500</v>
      </c>
      <c r="Z1969" s="226" t="n"/>
      <c r="AA1969" s="241">
        <f>Y2659*Z2659</f>
        <v/>
      </c>
      <c r="AB1969" s="237" t="inlineStr">
        <is>
          <t>080e41ef-4188-4d1f-8ef8-b419f9abe3c1</t>
        </is>
      </c>
    </row>
    <row r="1970" ht="15" customHeight="1" s="283">
      <c r="A1970" s="109" t="n">
        <v>2654</v>
      </c>
      <c r="B1970" s="222">
        <f>HYPERLINK("https://mocostore.moco.co.id/catalog/"&amp;AB2663,"Klik Disini")</f>
        <v/>
      </c>
      <c r="C1970" s="223" t="inlineStr">
        <is>
          <t>Panduan Lengkap Beternak Katak untuk Komersil</t>
        </is>
      </c>
      <c r="D1970" s="223" t="n"/>
      <c r="E1970" s="223" t="inlineStr">
        <is>
          <t>drh. Wheindrata HS. SP.W</t>
        </is>
      </c>
      <c r="F1970" s="223" t="inlineStr">
        <is>
          <t>978-979-29-4214-9</t>
        </is>
      </c>
      <c r="G1970" s="223" t="inlineStr">
        <is>
          <t>978-979-29-7676-2</t>
        </is>
      </c>
      <c r="H1970" s="223" t="inlineStr">
        <is>
          <t>Budidaya</t>
        </is>
      </c>
      <c r="I1970" s="258" t="inlineStr">
        <is>
          <t>Perguruan Tinggi</t>
        </is>
      </c>
      <c r="J1970" s="186" t="inlineStr">
        <is>
          <t>009.06</t>
        </is>
      </c>
      <c r="K1970" s="223" t="n"/>
      <c r="L1970" s="223" t="n"/>
      <c r="M1970" s="259" t="n"/>
      <c r="N1970" s="223" t="inlineStr">
        <is>
          <t>Indonesia</t>
        </is>
      </c>
      <c r="O1970" s="223" t="inlineStr">
        <is>
          <t>Tidak diketahui</t>
        </is>
      </c>
      <c r="P1970" s="260" t="n">
        <v>2014</v>
      </c>
      <c r="Q1970" s="260" t="n">
        <v>2017</v>
      </c>
      <c r="R1970" s="223" t="inlineStr">
        <is>
          <t>Lily Publisher</t>
        </is>
      </c>
      <c r="S1970" s="223" t="inlineStr">
        <is>
          <t>Andi Offset CV</t>
        </is>
      </c>
      <c r="T1970" s="223" t="inlineStr">
        <is>
          <t>Lokal</t>
        </is>
      </c>
      <c r="U1970" s="261" t="n">
        <v>156</v>
      </c>
      <c r="V1970" s="86" t="inlineStr">
        <is>
          <t>pdf</t>
        </is>
      </c>
      <c r="W1970" s="223" t="inlineStr">
        <is>
          <t>13.1 MB</t>
        </is>
      </c>
      <c r="X1970" s="225" t="inlineStr">
        <is>
          <t>&lt;p&gt;Ternak katak menjadi salah satu bisnis yang cukup prospek. Selain tidak memerlukan lahan luas, ternak katak juga mudah dilakukan dan cukup menguntungkan. Permintaan katakbanyak datang dari rumah2 makan chinesse food yang sebagian besar menyediakan menu katak seperti swike goreng tepung atau swike asam-manis.Daging katak adalah sumber protein hewani yang tinggi kandungan gizinya. Limbah katak sendiri dapat dipakai untuk ransum ternak,kulit katak bisa diproses menjadi kerupuk kulit katak dan daging katak juga dipercaya dapat menyembuhkan beberapa penyakit.&amp;nbsp;&lt;br /&gt;
 Indonesia sendiri merupakan salah satu negara pengekspor paha katak terbesar. Kini semakin langkanya katak di alam akibat pemburuan besar-besaran mengakibatkan berkurangnya persediaan akan daging katak. Hal ini menuntut diadakannya budidaya katak secara intensif untuk menghasilkan daging katak berkualitas yang dapat memberikan keuntungan.&lt;br /&gt;
 Buku ini menyajikan informasi yang lengkap untuk anda yang berminat dalam usaha beternak katak untuk komersil antara lain mulai dari mengenal jenis-jenis edible frog di indonesia; bagaimana membuat pakan khusus untuk hasil maksimal; mengenal, mencegah dan mengobati berbagai penyakit infeksi sampai defisiensi nutrisi secara murah dan tuntas&amp;nbsp;&lt;br /&gt;
 pada katak; aneka prospek hasil samping beternak katak; dan mengintip peternakan katak bullfrog di beberapa negara serta dilengkapi dengan daftar exportir daging paha katak di indonesia yang dapat mempermudah anda untuk menembus pasar ekspor&lt;/p&gt;</t>
        </is>
      </c>
      <c r="Y1970" s="262" t="n">
        <v>74500</v>
      </c>
      <c r="Z1970" s="226" t="n"/>
      <c r="AA1970" s="241">
        <f>Y2663*Z2663</f>
        <v/>
      </c>
      <c r="AB1970" s="237" t="inlineStr">
        <is>
          <t>f803c5f0-3849-4637-ac6a-95eff09b16c3</t>
        </is>
      </c>
    </row>
    <row r="1971" ht="15" customHeight="1" s="283">
      <c r="A1971" s="109" t="n">
        <v>2656</v>
      </c>
      <c r="B1971" s="222">
        <f>HYPERLINK("https://mocostore.moco.co.id/catalog/"&amp;AB2665,"Klik Disini")</f>
        <v/>
      </c>
      <c r="C1971" s="223" t="inlineStr">
        <is>
          <t>45 Penyakit Musuh Kaum Perempuan</t>
        </is>
      </c>
      <c r="D1971" s="223" t="n"/>
      <c r="E1971" s="223" t="inlineStr">
        <is>
          <t>dr. Yekti Mumpuni &amp; Tantrini Andang</t>
        </is>
      </c>
      <c r="F1971" s="223" t="inlineStr">
        <is>
          <t>978-979-29-4078-7</t>
        </is>
      </c>
      <c r="G1971" s="223" t="inlineStr">
        <is>
          <t>978-979-29-7302-0</t>
        </is>
      </c>
      <c r="H1971" s="223" t="inlineStr">
        <is>
          <t>Kesehatan</t>
        </is>
      </c>
      <c r="I1971" s="258" t="inlineStr">
        <is>
          <t>Perguruan Tinggi</t>
        </is>
      </c>
      <c r="J1971" s="186" t="inlineStr">
        <is>
          <t>009.24</t>
        </is>
      </c>
      <c r="K1971" s="223" t="n"/>
      <c r="L1971" s="223" t="n"/>
      <c r="M1971" s="259" t="n"/>
      <c r="N1971" s="223" t="inlineStr">
        <is>
          <t>Indonesia</t>
        </is>
      </c>
      <c r="O1971" s="223" t="inlineStr">
        <is>
          <t>Tidak diketahui</t>
        </is>
      </c>
      <c r="P1971" s="260" t="n">
        <v>2013</v>
      </c>
      <c r="Q1971" s="260" t="n">
        <v>2017</v>
      </c>
      <c r="R1971" s="223" t="inlineStr">
        <is>
          <t>Rapha Publishing</t>
        </is>
      </c>
      <c r="S1971" s="223" t="inlineStr">
        <is>
          <t>Andi Offset CV</t>
        </is>
      </c>
      <c r="T1971" s="223" t="inlineStr">
        <is>
          <t>Lokal</t>
        </is>
      </c>
      <c r="U1971" s="261" t="n">
        <v>288</v>
      </c>
      <c r="V1971" s="86" t="inlineStr">
        <is>
          <t>pdf</t>
        </is>
      </c>
      <c r="W1971" s="223" t="inlineStr">
        <is>
          <t>10.1 MB</t>
        </is>
      </c>
      <c r="X1971" s="225" t="inlineStr">
        <is>
          <t>&lt;p&gt;Buku ini menyajikan masalah kesehatan perempuan; seputar penyakit, pencegahan, solusi, dan berbagai hal yang berkaitan. Ada 45 (empat puluh lima) jenis penyakit yang tersaji di dalam buku ini. Dan, setiap jenis penyakit dijelaskan dengan rinci dan detail. Bahasanya yang mudah dan sederhana, menjadikan buku ini layak untuk dibaca dan dijadikan panduan bagi setiap perempuan. Semoga buku ini memberi pencerahan bagi kaum perempuan dalam mewujudkan impiannya. Sehat dan cantik. Perempuan adalah simbol kecantikan. Jangan sampai hanya sehat, tetapi tidak cantik.&lt;/p&gt;</t>
        </is>
      </c>
      <c r="Y1971" s="262" t="n">
        <v>102000</v>
      </c>
      <c r="Z1971" s="226" t="n"/>
      <c r="AA1971" s="241">
        <f>Y2665*Z2665</f>
        <v/>
      </c>
      <c r="AB1971" s="237" t="inlineStr">
        <is>
          <t>48141165-bc87-4b8c-90cc-abbc91216e62</t>
        </is>
      </c>
    </row>
    <row r="1972" ht="15" customHeight="1" s="283">
      <c r="A1972" s="109" t="n">
        <v>2669</v>
      </c>
      <c r="B1972" s="222">
        <f>HYPERLINK("https://mocostore.moco.co.id/catalog/"&amp;AB2678,"Klik Disini")</f>
        <v/>
      </c>
      <c r="C1972" s="223" t="inlineStr">
        <is>
          <t>Besar Pasak Daripada Tiang? G Lagi!</t>
        </is>
      </c>
      <c r="D1972" s="223" t="n"/>
      <c r="E1972" s="223" t="inlineStr">
        <is>
          <t>Ali Akbar &amp; Eko Priyo Utomo</t>
        </is>
      </c>
      <c r="F1972" s="223" t="inlineStr">
        <is>
          <t>978-979-29-3457-1</t>
        </is>
      </c>
      <c r="G1972" s="223" t="inlineStr">
        <is>
          <t>978-979-29-7396-9</t>
        </is>
      </c>
      <c r="H1972" s="223" t="inlineStr">
        <is>
          <t>Bisnis-Investasi</t>
        </is>
      </c>
      <c r="I1972" s="258" t="inlineStr">
        <is>
          <t>Perguruan Tinggi</t>
        </is>
      </c>
      <c r="J1972" s="186" t="inlineStr">
        <is>
          <t>009.25</t>
        </is>
      </c>
      <c r="K1972" s="223" t="n"/>
      <c r="L1972" s="223" t="n"/>
      <c r="M1972" s="259" t="n"/>
      <c r="N1972" s="223" t="n"/>
      <c r="O1972" s="223" t="n"/>
      <c r="P1972" s="260" t="n">
        <v>2013</v>
      </c>
      <c r="Q1972" s="260" t="n">
        <v>2017</v>
      </c>
      <c r="R1972" s="223" t="inlineStr">
        <is>
          <t>Penerbit Andi</t>
        </is>
      </c>
      <c r="S1972" s="223" t="inlineStr">
        <is>
          <t>Andi Offset CV</t>
        </is>
      </c>
      <c r="T1972" s="223" t="n"/>
      <c r="U1972" s="261" t="n">
        <v>136</v>
      </c>
      <c r="V1972" s="86" t="inlineStr">
        <is>
          <t>pdf</t>
        </is>
      </c>
      <c r="W1972" s="223" t="inlineStr">
        <is>
          <t>3.8 MB</t>
        </is>
      </c>
      <c r="X1972" s="225" t="inlineStr">
        <is>
          <t>&lt;p&gt;Buku ini mengajak Anda menuju kekayaan sejati dalam hal&lt;br /&gt;
 finansial. Apa pun pekerjaan Anda, asalkan Anda punya kebiasaan&lt;br /&gt;
 keuangan positif, tentu Anda akan menjadi kaya. Tapi&lt;br /&gt;
 sebaliknya apa pun pekerjaan Anda, berapa pun penghasilan&lt;br /&gt;
 Anda, namun jika kebiasaan keuangan Anda negatif, Anda tidak&lt;br /&gt;
 akan pernah menjadi kaya.&lt;/p&gt;</t>
        </is>
      </c>
      <c r="Y1972" s="262" t="n">
        <v>45500</v>
      </c>
      <c r="Z1972" s="226" t="n"/>
      <c r="AA1972" s="241">
        <f>Y2678*Z2678</f>
        <v/>
      </c>
      <c r="AB1972" s="237" t="inlineStr">
        <is>
          <t>7a873644-f6e6-4feb-a6c5-655b708950e7</t>
        </is>
      </c>
    </row>
    <row r="1973" ht="15" customHeight="1" s="283">
      <c r="A1973" s="109" t="n">
        <v>2673</v>
      </c>
      <c r="B1973" s="222">
        <f>HYPERLINK("https://mocostore.moco.co.id/catalog/"&amp;AB2682,"Klik Disini")</f>
        <v/>
      </c>
      <c r="C1973" s="223" t="inlineStr">
        <is>
          <t>Terobosan Berjualan On-line ala Dropshipping++</t>
        </is>
      </c>
      <c r="D1973" s="223" t="n"/>
      <c r="E1973" s="223" t="inlineStr">
        <is>
          <t>Feri Sulianta</t>
        </is>
      </c>
      <c r="F1973" s="223" t="inlineStr">
        <is>
          <t>978-979-29-4324-5</t>
        </is>
      </c>
      <c r="G1973" s="223" t="inlineStr">
        <is>
          <t>978-979-29-7872-8</t>
        </is>
      </c>
      <c r="H1973" s="223" t="inlineStr">
        <is>
          <t>Bisnis-Investasi</t>
        </is>
      </c>
      <c r="I1973" s="258" t="inlineStr">
        <is>
          <t>Perguruan Tinggi</t>
        </is>
      </c>
      <c r="J1973" s="186" t="inlineStr">
        <is>
          <t>009.25</t>
        </is>
      </c>
      <c r="K1973" s="223" t="n"/>
      <c r="L1973" s="223" t="n"/>
      <c r="M1973" s="259" t="n"/>
      <c r="N1973" s="223" t="inlineStr">
        <is>
          <t>Indonesia</t>
        </is>
      </c>
      <c r="O1973" s="223" t="inlineStr">
        <is>
          <t>Tidak diketahui</t>
        </is>
      </c>
      <c r="P1973" s="260" t="n">
        <v>2014</v>
      </c>
      <c r="Q1973" s="260" t="n">
        <v>2017</v>
      </c>
      <c r="R1973" s="223" t="inlineStr">
        <is>
          <t>Penerbit Andi</t>
        </is>
      </c>
      <c r="S1973" s="223" t="inlineStr">
        <is>
          <t>Andi Offset CV</t>
        </is>
      </c>
      <c r="T1973" s="223" t="inlineStr">
        <is>
          <t>Lokal</t>
        </is>
      </c>
      <c r="U1973" s="261" t="n">
        <v>168</v>
      </c>
      <c r="V1973" s="86" t="inlineStr">
        <is>
          <t>pdf</t>
        </is>
      </c>
      <c r="W1973" s="223" t="inlineStr">
        <is>
          <t>4.6 MB</t>
        </is>
      </c>
      <c r="X1973" s="225" t="inlineStr">
        <is>
          <t>&lt;p&gt;Anda tidak harus mengeluarkan modal dalam berjualan, karena Dropshipping adalah solusi masalah tanpa masalah. Mau jual apapun bisa. Anda tidak harus berutang, tidak pula harus membeli barang terlebih dahulu untuk berbisnis, bahkan nyaris tanpa modal. Sederhananya, uang masuk terlebih dahulu, modal datang terlebih dahulu, keuntungan datang terlebih dahulu, dan berbisnis kemudian.&lt;br /&gt;
 &lt;br /&gt;
 Buku ini memberikan keuntungan lebih dengan ragam strategi marketing dropshipping yang unik untuk mendongkrak bisnis Anda. Bagi yang menekuni bisnis berjualan on-line, segera tingkatkan omzet Anda melalui teknik berbisnis yang akan diungkapkan dalam buku ini. Bagi yang ingin berjualan on-line, buku ini menawarkan terobosan berbisnis tanpa risiko.&lt;/p&gt;</t>
        </is>
      </c>
      <c r="Y1973" s="262" t="n">
        <v>53000</v>
      </c>
      <c r="Z1973" s="226" t="n"/>
      <c r="AA1973" s="241">
        <f>Y2682*Z2682</f>
        <v/>
      </c>
      <c r="AB1973" s="237" t="inlineStr">
        <is>
          <t>a409b7e8-40c7-4830-81e1-4c1988fcf864</t>
        </is>
      </c>
    </row>
    <row r="1974" ht="15" customHeight="1" s="283">
      <c r="A1974" s="109" t="n">
        <v>2674</v>
      </c>
      <c r="B1974" s="222">
        <f>HYPERLINK("https://mocostore.moco.co.id/catalog/"&amp;AB2683,"Klik Disini")</f>
        <v/>
      </c>
      <c r="C1974" s="223" t="inlineStr">
        <is>
          <t>45 Masalah dan Solusi Penyakit Gigi dan Mulut</t>
        </is>
      </c>
      <c r="D1974" s="223" t="n"/>
      <c r="E1974" s="223" t="inlineStr">
        <is>
          <t>dr. Yekti Mumpuni dan Erlita Pratiwi</t>
        </is>
      </c>
      <c r="F1974" s="223" t="inlineStr">
        <is>
          <t>978-979-29-3402-1</t>
        </is>
      </c>
      <c r="G1974" s="223" t="inlineStr">
        <is>
          <t>978-979-29-7300-6</t>
        </is>
      </c>
      <c r="H1974" s="223" t="inlineStr">
        <is>
          <t>Kesehatan</t>
        </is>
      </c>
      <c r="I1974" s="258" t="inlineStr">
        <is>
          <t>Perguruan Tinggi</t>
        </is>
      </c>
      <c r="J1974" s="186" t="inlineStr">
        <is>
          <t>009.24</t>
        </is>
      </c>
      <c r="K1974" s="223" t="n"/>
      <c r="L1974" s="223" t="n"/>
      <c r="M1974" s="259" t="n"/>
      <c r="N1974" s="223" t="inlineStr">
        <is>
          <t>Indonesia</t>
        </is>
      </c>
      <c r="O1974" s="223" t="inlineStr">
        <is>
          <t>Tidak diketahui</t>
        </is>
      </c>
      <c r="P1974" s="260" t="n">
        <v>2013</v>
      </c>
      <c r="Q1974" s="260" t="n">
        <v>2017</v>
      </c>
      <c r="R1974" s="223" t="inlineStr">
        <is>
          <t>Rapha Publishing</t>
        </is>
      </c>
      <c r="S1974" s="223" t="inlineStr">
        <is>
          <t>Andi Offset CV</t>
        </is>
      </c>
      <c r="T1974" s="223" t="inlineStr">
        <is>
          <t>Lokal</t>
        </is>
      </c>
      <c r="U1974" s="261" t="n">
        <v>144</v>
      </c>
      <c r="V1974" s="86" t="inlineStr">
        <is>
          <t>pdf</t>
        </is>
      </c>
      <c r="W1974" s="223" t="inlineStr">
        <is>
          <t>7.6 MB</t>
        </is>
      </c>
      <c r="X1974" s="225" t="inlineStr">
        <is>
          <t>&lt;p&gt;Mungkin kita akan langsung berkerut kening dan heran, &amp;ldquo;Kok bisa sih sakit gigi menjadi penyebab timbulnya penyakit jantung yang seram itu? Sejumlah penelitian menunjukkan, bakteri yang larut di dalam aliran darah memproduksi sejenis enzim yang bisa mempercepat proses pengerasan dinding pembuluh darah. Pembuluh darah yang mengeras ini menghambat aliran darah dan oksigen menuju jantung. Semakin lama, jantung tidak lagi mampu berfungsi dengan baik sehingga terjadilah penyakit jantung yang ditakutkan banyak orang itu. Seram ya?&lt;br /&gt;
 Sebuah penelitian menyebutkan, 54 persen pasien penyakit jantung memiliki riwayat penyakit periodontal. Walaupun masih harus diteliti lebih lanjut, uraian diatas cukup memberikan gambaran hubungan penyakit gigi dengan penyakit jantung.&lt;br /&gt;
 Tingkat pendidikan tampaknya memiliki hubungan dengan penyakit gigi ini. Sebanyak 63 persen orang Indonesia menderita karies yang tidak diobati. Persentase ini semakin turun pada kelompok masyarakat yang pendidikannya kian tinggi. Nah, apakah tingkat pendidikan kita sudah berbanding lurus dengan kepedulian kita tentang pentingnya menjaga kesehatan gigi dan mulut? Dengan membaca buku ini, kita akan mengenali gangguan dan penyakit apa saja yang sering menyerang gigi dan mulut, sehingga kita dapat mencegah dan menjaga gigi, gusi dan mulut kita menjadi lebih sehat dan lebih produktif! Selamat memetik manfaatnya...&lt;/p&gt;</t>
        </is>
      </c>
      <c r="Y1974" s="262" t="n">
        <v>78000</v>
      </c>
      <c r="Z1974" s="226" t="n"/>
      <c r="AA1974" s="241">
        <f>Y2683*Z2683</f>
        <v/>
      </c>
      <c r="AB1974" s="237" t="inlineStr">
        <is>
          <t>d9b18771-8ded-4628-af54-8d5a64c6579b</t>
        </is>
      </c>
    </row>
    <row r="1975" ht="15" customHeight="1" s="283">
      <c r="A1975" s="109" t="n">
        <v>2676</v>
      </c>
      <c r="B1975" s="222">
        <f>HYPERLINK("https://mocostore.moco.co.id/catalog/"&amp;AB2685,"Klik Disini")</f>
        <v/>
      </c>
      <c r="C1975" s="223" t="inlineStr">
        <is>
          <t>Belajar Bahasa Jepang Dengan Mudah Melalui Bacaan</t>
        </is>
      </c>
      <c r="D1975" s="223" t="n"/>
      <c r="E1975" s="223" t="inlineStr">
        <is>
          <t>Lussy Novarida Ridwan &amp; Yukiko Yamazaki</t>
        </is>
      </c>
      <c r="F1975" s="223" t="inlineStr">
        <is>
          <t>978-979-29-3349-9</t>
        </is>
      </c>
      <c r="G1975" s="223" t="inlineStr">
        <is>
          <t>978-979-29-7371-6</t>
        </is>
      </c>
      <c r="H1975" s="223" t="inlineStr">
        <is>
          <t>Bahasa asing</t>
        </is>
      </c>
      <c r="I1975" s="258" t="inlineStr">
        <is>
          <t>Perguruan Tinggi</t>
        </is>
      </c>
      <c r="J1975" s="186" t="inlineStr">
        <is>
          <t>009.19</t>
        </is>
      </c>
      <c r="K1975" s="223" t="n"/>
      <c r="L1975" s="223" t="n"/>
      <c r="M1975" s="259" t="n"/>
      <c r="N1975" s="223" t="inlineStr">
        <is>
          <t>Indonesia</t>
        </is>
      </c>
      <c r="O1975" s="223" t="inlineStr">
        <is>
          <t>Tidak diketahui</t>
        </is>
      </c>
      <c r="P1975" s="260" t="n">
        <v>2013</v>
      </c>
      <c r="Q1975" s="260" t="n">
        <v>2017</v>
      </c>
      <c r="R1975" s="223" t="inlineStr">
        <is>
          <t>Penerbit Andi</t>
        </is>
      </c>
      <c r="S1975" s="223" t="inlineStr">
        <is>
          <t>Andi Offset CV</t>
        </is>
      </c>
      <c r="T1975" s="223" t="inlineStr">
        <is>
          <t>Lokal</t>
        </is>
      </c>
      <c r="U1975" s="261" t="n">
        <v>182</v>
      </c>
      <c r="V1975" s="86" t="inlineStr">
        <is>
          <t>pdf</t>
        </is>
      </c>
      <c r="W1975" s="223" t="inlineStr">
        <is>
          <t>7.5 MB</t>
        </is>
      </c>
      <c r="X1975" s="225" t="inlineStr">
        <is>
          <t>&lt;p&gt;Buku Yomimono Kara Wakaru Nihongo Belajar Bahasa Jepang Melalui Bacaan ini ditulis berdasarkan pengalaman bahwa belajar bahasa Jepang akan lebih efektif apabila dimulai dengan membaca sebuah bacaan. Dengan membaca sebuah bacaan, pada saat yang bersamaan, pembelajar dapat sekaligus mempelajari kosakata baru, pemakaian pola kalimat, dan pemilihan kosakata yang tepat, serta memahami konteks pemakaiannya dalam contoh situasi kehidupan keseharian. Selain itu, pada saat yang bersamaan, secara bertahap dapat menghafal kanji dengan mudah dan maksimal.&lt;/p&gt;
 &lt;p&gt;Dalam buku ini, bacaan yang singkat, tapi padat tentang dengan kehidupan dan budaya Jepang sehari-hari akan meningkatkan motivasi untuk mengenal dan mempelajari lebih lanjut bahasa dan budaya Jepang.&lt;/p&gt;
 &lt;p&gt;Terlebih lagi, buku ini juga sekaligus membimbing Anda untuk lulus menempuh ujian kemampuan bahasa Jepang tingkat N5. Dengan dilengkapi soal- soal simulasi dan kumpulan contoh soal- soal N5, seluruh kosakata dan pola kalimat yang diperkenalkan dalam buku ini mencakup materi yang akan muncul dalam ujian N5.&lt;/p&gt;</t>
        </is>
      </c>
      <c r="Y1975" s="262" t="n">
        <v>68000</v>
      </c>
      <c r="Z1975" s="226" t="n"/>
      <c r="AA1975" s="241">
        <f>Y2685*Z2685</f>
        <v/>
      </c>
      <c r="AB1975" s="237" t="inlineStr">
        <is>
          <t>b825038e-0d24-4243-b38a-baebf9399704</t>
        </is>
      </c>
    </row>
    <row r="1976" ht="15" customHeight="1" s="283">
      <c r="A1976" s="109" t="n">
        <v>2678</v>
      </c>
      <c r="B1976" s="222">
        <f>HYPERLINK("https://mocostore.moco.co.id/catalog/"&amp;AB2687,"Klik Disini")</f>
        <v/>
      </c>
      <c r="C1976" s="223" t="inlineStr">
        <is>
          <t>Cara Mudah Raih Penghasilan dari Trading Online Emas dan Perak</t>
        </is>
      </c>
      <c r="D1976" s="223" t="n"/>
      <c r="E1976" s="223" t="inlineStr">
        <is>
          <t>Umar Said</t>
        </is>
      </c>
      <c r="F1976" s="223" t="inlineStr">
        <is>
          <t>978-979-29-3495-3</t>
        </is>
      </c>
      <c r="G1976" s="223" t="inlineStr">
        <is>
          <t>978-979-29-7428-7</t>
        </is>
      </c>
      <c r="H1976" s="223" t="inlineStr">
        <is>
          <t>Bisnis</t>
        </is>
      </c>
      <c r="I1976" s="258" t="inlineStr">
        <is>
          <t>Perguruan Tinggi</t>
        </is>
      </c>
      <c r="J1976" s="186" t="inlineStr">
        <is>
          <t>009.25</t>
        </is>
      </c>
      <c r="K1976" s="223" t="n"/>
      <c r="L1976" s="223" t="n"/>
      <c r="M1976" s="259" t="n"/>
      <c r="N1976" s="223" t="inlineStr">
        <is>
          <t>Indonesia</t>
        </is>
      </c>
      <c r="O1976" s="223" t="inlineStr">
        <is>
          <t>Tidak diketahui</t>
        </is>
      </c>
      <c r="P1976" s="260" t="n">
        <v>2013</v>
      </c>
      <c r="Q1976" s="260" t="n">
        <v>2017</v>
      </c>
      <c r="R1976" s="223" t="inlineStr">
        <is>
          <t>Penerbit Andi</t>
        </is>
      </c>
      <c r="S1976" s="223" t="inlineStr">
        <is>
          <t>Andi Offset CV</t>
        </is>
      </c>
      <c r="T1976" s="223" t="inlineStr">
        <is>
          <t>Lokal</t>
        </is>
      </c>
      <c r="U1976" s="261" t="n">
        <v>120</v>
      </c>
      <c r="V1976" s="86" t="inlineStr">
        <is>
          <t>pdf</t>
        </is>
      </c>
      <c r="W1976" s="223" t="inlineStr">
        <is>
          <t>5.1 MB</t>
        </is>
      </c>
      <c r="X1976" s="225" t="inlineStr">
        <is>
          <t>&lt;p&gt;Buku ini hadir dengan semangat dan visi baru untuk memandu anda yang ingin terjun kebisnis trading emas, agar anda bisa trading mandiri dengan aman dan benar. Hadirnya buku ini memberikan adukasi bahwa trading emas mampu manghasilkan income yang konsisten. Penulis prihatin terhadap bisnis online trading forex/emas yang menawarkan pada masyarakat luas untuk melakukan investasi dengan janji persentase profit yang besar padahal tidak masuk akal. Namun setelah dan disetorkan untuk diinvestasukan malahan hasilnya rugi. Tidak untung malahan buntung. Akhir-akhir ini banyak sekali bisnis investasi bodong yang sangat meresahkan masyarakat. Dari keprihatinan tersebut, penulis menawarkan buku ini yang sangat terjangkau oleh masyarakat luas dan lengkapi dengan CD software Gold Success Trading, padahal, buku sejenis ini dikalangan trader internasional harganya sangat mahal hingga jutaan rupiah.&lt;/p&gt;</t>
        </is>
      </c>
      <c r="Y1976" s="262" t="n">
        <v>65000</v>
      </c>
      <c r="Z1976" s="226" t="n"/>
      <c r="AA1976" s="241">
        <f>Y2687*Z2687</f>
        <v/>
      </c>
      <c r="AB1976" s="237" t="inlineStr">
        <is>
          <t>26447748-8c9d-4074-99f8-7913874966ea</t>
        </is>
      </c>
    </row>
    <row r="1977" ht="15" customHeight="1" s="283">
      <c r="A1977" s="109" t="n">
        <v>2680</v>
      </c>
      <c r="B1977" s="222">
        <f>HYPERLINK("https://mocostore.moco.co.id/catalog/"&amp;AB2689,"Klik Disini")</f>
        <v/>
      </c>
      <c r="C1977" s="223" t="inlineStr">
        <is>
          <t>Cara Mudah Membeli Rumah Idaman untuk Pasangan Muda</t>
        </is>
      </c>
      <c r="D1977" s="223" t="n"/>
      <c r="E1977" s="223" t="inlineStr">
        <is>
          <t>Supriyadi Amir dan re! Media Service</t>
        </is>
      </c>
      <c r="F1977" s="223" t="inlineStr">
        <is>
          <t>978-979-29-4434-1</t>
        </is>
      </c>
      <c r="G1977" s="223" t="inlineStr">
        <is>
          <t>978-979-29-7427-0</t>
        </is>
      </c>
      <c r="H1977" s="223" t="inlineStr">
        <is>
          <t>Bisnis-Investasi</t>
        </is>
      </c>
      <c r="I1977" s="258" t="inlineStr">
        <is>
          <t>Perguruan Tinggi</t>
        </is>
      </c>
      <c r="J1977" s="186" t="inlineStr">
        <is>
          <t>009.25</t>
        </is>
      </c>
      <c r="K1977" s="223" t="n"/>
      <c r="L1977" s="223" t="n"/>
      <c r="M1977" s="259" t="n"/>
      <c r="N1977" s="223" t="n"/>
      <c r="O1977" s="223" t="n"/>
      <c r="P1977" s="260" t="n">
        <v>2014</v>
      </c>
      <c r="Q1977" s="260" t="n">
        <v>2017</v>
      </c>
      <c r="R1977" s="223" t="inlineStr">
        <is>
          <t>Penerbit Andi</t>
        </is>
      </c>
      <c r="S1977" s="223" t="inlineStr">
        <is>
          <t>Andi Offset CV</t>
        </is>
      </c>
      <c r="T1977" s="223" t="n"/>
      <c r="U1977" s="261" t="n">
        <v>184</v>
      </c>
      <c r="V1977" s="86" t="inlineStr">
        <is>
          <t>pdf</t>
        </is>
      </c>
      <c r="W1977" s="223" t="inlineStr">
        <is>
          <t>4.0 MB</t>
        </is>
      </c>
      <c r="X1977" s="225" t="inlineStr">
        <is>
          <t>&lt;p&gt;Banyak pasangan muda yang mendambakan menjalani hidup baru mereka dengan memiliki rumah sendiri. Mereka tidak ingin lagi tinggal bersama dengan orang tua mereka masing-masing atau di &amp;ldquo;pondok mertua indah&amp;rdquo;. Alasan yang paling banyak disampaikan ingin memulai hidup mandiri dan membangun keluarga baru mereka sendiri. Tapi kebanyakan pasangan muda ini belum memiliki kemampuan finansial yang kuat atau belum memiliki tabungan cukup untuk memiliki sebuah rumah idaman, sehingga kegelisahan pikiran senantiasa menghinggapi mereka.&lt;/p&gt;
 &lt;p&gt;&lt;br /&gt;
 Untuk membeli rumah juga diperlukan modal yang tidak sedikit mereka harus menabung dengan waktu yang cukup lama, begitu uang mereka mencukupi harga rumah juga sudah terlanjur naik. Sehingga untuk memiliki rumah idaman menjadi tertunda lagi. Kalaupun ada uangnya bagaimana memilih rumah yang ideal agar nantinya ketika telah membeli tidak menyesal atau bagaimana bila menghadapi persoalan jual-beli yang memusingkan kepala.&lt;/p&gt;
 &lt;p&gt;&lt;br /&gt;
 Memiliki sebuah hunian adalah hak setiap keluarga. Untuk itu diperlukan strategi dan kiat khusus agar segera memiliki rumah walaupun dengan penghasilan yang pas-pasan.&lt;/p&gt;
 &lt;p&gt;&lt;br /&gt;
 Buku ini nantinya membedah permasalahan-permasalahan yang banyak dihadapi pasangan muda yang berkenaan dengan rumah dan segala macam yang berkaitan dengan rumah.&lt;/p&gt;</t>
        </is>
      </c>
      <c r="Y1977" s="262" t="n">
        <v>55500</v>
      </c>
      <c r="Z1977" s="226" t="n"/>
      <c r="AA1977" s="241">
        <f>Y2689*Z2689</f>
        <v/>
      </c>
      <c r="AB1977" s="237" t="inlineStr">
        <is>
          <t>78c260be-6561-4e71-bf42-2bb67d61caed</t>
        </is>
      </c>
    </row>
    <row r="1978" ht="15" customHeight="1" s="283">
      <c r="A1978" s="109" t="n">
        <v>2681</v>
      </c>
      <c r="B1978" s="222">
        <f>HYPERLINK("https://mocostore.moco.co.id/catalog/"&amp;AB2690,"Klik Disini")</f>
        <v/>
      </c>
      <c r="C1978" s="223" t="inlineStr">
        <is>
          <t>Ceriwis Berbahasa Mandarin: Lengkap dengan Fonetik dan Daftar Kosakata</t>
        </is>
      </c>
      <c r="D1978" s="223" t="n"/>
      <c r="E1978" s="223" t="inlineStr">
        <is>
          <t>Sudono Noto Pradono</t>
        </is>
      </c>
      <c r="F1978" s="223" t="inlineStr">
        <is>
          <t>978-979-29-2172-4</t>
        </is>
      </c>
      <c r="G1978" s="223" t="inlineStr">
        <is>
          <t>978-979-29-8225-1</t>
        </is>
      </c>
      <c r="H1978" s="223" t="inlineStr">
        <is>
          <t>Bahasa asing</t>
        </is>
      </c>
      <c r="I1978" s="258" t="inlineStr">
        <is>
          <t>Perguruan Tinggi</t>
        </is>
      </c>
      <c r="J1978" s="186" t="inlineStr">
        <is>
          <t>009.19</t>
        </is>
      </c>
      <c r="K1978" s="223" t="n"/>
      <c r="L1978" s="223" t="n"/>
      <c r="M1978" s="259" t="n"/>
      <c r="N1978" s="223" t="inlineStr">
        <is>
          <t>Indonesia</t>
        </is>
      </c>
      <c r="O1978" s="223" t="inlineStr">
        <is>
          <t>Tidak diketahui</t>
        </is>
      </c>
      <c r="P1978" s="260" t="n">
        <v>2014</v>
      </c>
      <c r="Q1978" s="260" t="n">
        <v>2017</v>
      </c>
      <c r="R1978" s="223" t="inlineStr">
        <is>
          <t>Penerbit Andi</t>
        </is>
      </c>
      <c r="S1978" s="223" t="inlineStr">
        <is>
          <t>Andi Offset CV</t>
        </is>
      </c>
      <c r="T1978" s="223" t="inlineStr">
        <is>
          <t>Lokal</t>
        </is>
      </c>
      <c r="U1978" s="261" t="n">
        <v>151</v>
      </c>
      <c r="V1978" s="86" t="inlineStr">
        <is>
          <t>pdf</t>
        </is>
      </c>
      <c r="W1978" s="223" t="inlineStr">
        <is>
          <t>2.4 MB</t>
        </is>
      </c>
      <c r="X1978" s="225" t="inlineStr">
        <is>
          <t>&lt;p&gt;&lt;br /&gt;
 Bahasa Mandarin dalam era globalisasi ini semakin lama semakin terasa sangat dibutuhkan. Bahkan dalam pergaulan sehari-hari, bahasa Mandarin sangat penting peranannya untuk digunakan dalam bersosialisasi di masyarakat. Dengan latar belakang inilah, penulis menulis buku tersebut dengan tujuan untuk membantu pembacanya dalam menguasai percakapan bahasa Mandarin. Di bawah tulisan Mandarin diberikan fonetiknya sehingga sangat membantu anda dalam membaca tulisan Mandarin. Selain itu, diberikan pula terjemahan bahasa Indonesia sehingga anda dapat memahami teks yang ada dengan cepat.&amp;nbsp;&lt;br /&gt;
 Buku ini berisi topik-topik yang sering anda jumpai dalam pergaulan sehari-hari di dalam lingkungan rumah tangga, sekolah, tempat kerja, pusat perbelanjaan dan lain-lain. Selain itu, daftar kosa kata yang ada pada buku ini dapat memperkaya kosa kata anda. Segera milikilah buku ini agar Anda dapat menggunakan bahasa Mandarin dengan cepat. Buku ini juga dilengkapi dengan CD penyerta untuk makin mempermudah dan memperlancar percakapan bahasa Mandarin yang digunakan untuk komunikasi sehari-hari.&lt;/p&gt;</t>
        </is>
      </c>
      <c r="Y1978" s="262" t="n">
        <v>67500</v>
      </c>
      <c r="Z1978" s="226" t="n"/>
      <c r="AA1978" s="241">
        <f>Y2690*Z2690</f>
        <v/>
      </c>
      <c r="AB1978" s="237" t="inlineStr">
        <is>
          <t>638fd3f5-1075-4ab4-8f36-49cd1e56cc1b</t>
        </is>
      </c>
    </row>
    <row r="1979" ht="15" customHeight="1" s="283">
      <c r="A1979" s="109" t="n">
        <v>2683</v>
      </c>
      <c r="B1979" s="222">
        <f>HYPERLINK("https://mocostore.moco.co.id/catalog/"&amp;AB2692,"Klik Disini")</f>
        <v/>
      </c>
      <c r="C1979" s="223" t="inlineStr">
        <is>
          <t>English Grammar and Tenses â€“ for Beginners</t>
        </is>
      </c>
      <c r="D1979" s="223" t="n"/>
      <c r="E1979" s="223" t="inlineStr">
        <is>
          <t>Regina Fletianti Arindri &amp; Tim Redaksi Cemerlang</t>
        </is>
      </c>
      <c r="F1979" s="223" t="inlineStr">
        <is>
          <t>978-979-29-4341-2</t>
        </is>
      </c>
      <c r="G1979" s="223" t="inlineStr">
        <is>
          <t>978-979-29-7471-3</t>
        </is>
      </c>
      <c r="H1979" s="223" t="inlineStr">
        <is>
          <t>Bahasa asing</t>
        </is>
      </c>
      <c r="I1979" s="258" t="inlineStr">
        <is>
          <t>Perguruan Tinggi</t>
        </is>
      </c>
      <c r="J1979" s="186" t="inlineStr">
        <is>
          <t>009.19</t>
        </is>
      </c>
      <c r="K1979" s="223" t="n"/>
      <c r="L1979" s="223" t="n"/>
      <c r="M1979" s="259" t="n"/>
      <c r="N1979" s="223" t="inlineStr">
        <is>
          <t>Indonesia</t>
        </is>
      </c>
      <c r="O1979" s="223" t="inlineStr">
        <is>
          <t>Tidak diketahui</t>
        </is>
      </c>
      <c r="P1979" s="260" t="n">
        <v>2014</v>
      </c>
      <c r="Q1979" s="260" t="n">
        <v>2017</v>
      </c>
      <c r="R1979" s="223" t="inlineStr">
        <is>
          <t>Penerbit Andi</t>
        </is>
      </c>
      <c r="S1979" s="223" t="inlineStr">
        <is>
          <t>Andi Offset CV</t>
        </is>
      </c>
      <c r="T1979" s="223" t="inlineStr">
        <is>
          <t>Lokal</t>
        </is>
      </c>
      <c r="U1979" s="261" t="n">
        <v>140</v>
      </c>
      <c r="V1979" s="86" t="inlineStr">
        <is>
          <t>pdf</t>
        </is>
      </c>
      <c r="W1979" s="223" t="inlineStr">
        <is>
          <t>3.8 MB</t>
        </is>
      </c>
      <c r="X1979" s="225" t="inlineStr">
        <is>
          <t>&lt;p&gt;Kita semua mengetahui bahwa di zaman yang serba modern ini,&lt;br /&gt;
 penguasaan bahasa Inggris merupakan suatu kewajiban, karena&lt;br /&gt;
 Bahasa Inggris merupakan bahasa internasional yang digunakan&lt;br /&gt;
 oleh kebanyakan orang di dunia. Oleh karena itu, penulis mencoba&lt;br /&gt;
 membuat naskah ini untuk kepentingan para pembaca yang&lt;br /&gt;
 hendak mempelajari Bahasa Inggris.&lt;br /&gt;
 Apa yang dipaparkan dalam buku ini merupakan hasil pemahaman&lt;br /&gt;
 yang dikemas lebih ringan, sehingga bisa menjadi lebih mudah&lt;br /&gt;
 dipahami oleh para pembaca baik yang baru ingin mempelajari&lt;br /&gt;
 Bahasa Inggris, maupun bagi yang ingin lebih memperdalam tata&lt;br /&gt;
 bahasa Bahasa Inggris.&lt;/p&gt;</t>
        </is>
      </c>
      <c r="Y1979" s="262" t="n">
        <v>42000</v>
      </c>
      <c r="Z1979" s="226" t="n"/>
      <c r="AA1979" s="241">
        <f>Y2692*Z2692</f>
        <v/>
      </c>
      <c r="AB1979" s="237" t="inlineStr">
        <is>
          <t>36b37948-877b-4620-9687-5a7c275d48c4</t>
        </is>
      </c>
    </row>
    <row r="1980" ht="15" customHeight="1" s="283">
      <c r="A1980" s="109" t="n">
        <v>2693</v>
      </c>
      <c r="B1980" s="222">
        <f>HYPERLINK("https://mocostore.moco.co.id/catalog/"&amp;AB2702,"Klik Disini")</f>
        <v/>
      </c>
      <c r="C1980" s="223" t="inlineStr">
        <is>
          <t>70 English Games: Fun and Learning â€“ Cara Asyik Belajar Bahasa Inggris</t>
        </is>
      </c>
      <c r="D1980" s="223" t="n"/>
      <c r="E1980" s="223" t="inlineStr">
        <is>
          <t>Yusup Priyasudiarja &amp; Y. Sri Purwaningsih</t>
        </is>
      </c>
      <c r="F1980" s="223" t="inlineStr">
        <is>
          <t>978-979-29-4550-8</t>
        </is>
      </c>
      <c r="G1980" s="223" t="inlineStr">
        <is>
          <t>978-979-29-7313-6</t>
        </is>
      </c>
      <c r="H1980" s="223" t="inlineStr">
        <is>
          <t>Bahasa asing</t>
        </is>
      </c>
      <c r="I1980" s="258" t="inlineStr">
        <is>
          <t>Perguruan Tinggi</t>
        </is>
      </c>
      <c r="J1980" s="186" t="inlineStr">
        <is>
          <t>009.19</t>
        </is>
      </c>
      <c r="K1980" s="223" t="n"/>
      <c r="L1980" s="223" t="n"/>
      <c r="M1980" s="259" t="n"/>
      <c r="N1980" s="223" t="n"/>
      <c r="O1980" s="223" t="n"/>
      <c r="P1980" s="260" t="n">
        <v>2014</v>
      </c>
      <c r="Q1980" s="260" t="n">
        <v>2017</v>
      </c>
      <c r="R1980" s="223" t="inlineStr">
        <is>
          <t>Penerbit Andi</t>
        </is>
      </c>
      <c r="S1980" s="223" t="inlineStr">
        <is>
          <t>Andi Offset CV</t>
        </is>
      </c>
      <c r="T1980" s="223" t="n"/>
      <c r="U1980" s="261" t="n">
        <v>288</v>
      </c>
      <c r="V1980" s="86" t="inlineStr">
        <is>
          <t>pdf</t>
        </is>
      </c>
      <c r="W1980" s="223" t="inlineStr">
        <is>
          <t>10.7 MB</t>
        </is>
      </c>
      <c r="X1980" s="225" t="inlineStr">
        <is>
          <t>&lt;p&gt;Ketika kita belajar bahasa Inggris ada dua aspek yang perlu&lt;br /&gt;
 mendapat perhatian, yakni fun dan learning. &amp;ldquo;Fun&amp;rdquo; artinya ada&lt;br /&gt;
 nuansa kegembiraan ketika sedang belajar bahasa Inggris,&lt;br /&gt;
 sedangkan &amp;ldquo;learning&amp;rdquo; artinya aspek belajar bahasanya tidak bisa&lt;br /&gt;
 ditinggalkan, jadi bukan sekadar having fun. Buku yang sedang Anda baca ini mencoba menjawab kebutuhan&lt;br /&gt;
 kedua unsur pembelajaran bahasa di atas, yakni fun and learning.Buku ini berisi 70 game menarik yang bisa Anda gunakan&lt;br /&gt;
 ketika mengajar atau belajar bahasa Inggris. Dalam setiap&lt;br /&gt;
 unit dipaparkan mengenai target bahasa, yakni apakah game&lt;br /&gt;
 digunakan untuk listening, speaking, reading, atau writing.&lt;br /&gt;
 Kemudian dijelaskan pula penggunaan game ini berdasarkan&lt;br /&gt;
 tata bahasa atau kosakata yang menjadi fokus dalam game.&lt;br /&gt;
 Kemudian juga dijelaskan mengenai level siswa yang cocok&lt;br /&gt;
 untuk menjalankan game ini, apakah game hanya cocok untuk&lt;br /&gt;
 anak-anak, atau dewasa. Juga dijelaskan mengenai manfaat&lt;br /&gt;
 game ini yang berkaitan dengan pengembangan bahasa Inggris&lt;br /&gt;
 pembelajar. Jumlah peserta yang bisa mengikuti game ini juga&lt;br /&gt;
 dijelaskan dalam setiap unit.&lt;/p&gt;</t>
        </is>
      </c>
      <c r="Y1980" s="262" t="n">
        <v>83000</v>
      </c>
      <c r="Z1980" s="226" t="n"/>
      <c r="AA1980" s="241">
        <f>Y2702*Z2702</f>
        <v/>
      </c>
      <c r="AB1980" s="237" t="inlineStr">
        <is>
          <t>c7f77f3d-89f6-4351-99e5-82977342a96b</t>
        </is>
      </c>
    </row>
    <row r="1981" ht="15" customHeight="1" s="283">
      <c r="A1981" s="109" t="n">
        <v>2703</v>
      </c>
      <c r="B1981" s="222">
        <f>HYPERLINK("https://mocostore.moco.co.id/catalog/"&amp;AB2712,"Klik Disini")</f>
        <v/>
      </c>
      <c r="C1981" s="223" t="inlineStr">
        <is>
          <t>Cara Gila jadi Pengusaha Makanan</t>
        </is>
      </c>
      <c r="D1981" s="223" t="n"/>
      <c r="E1981" s="223" t="inlineStr">
        <is>
          <t>Nena Mutmainna &amp; re! Media Service</t>
        </is>
      </c>
      <c r="F1981" s="223" t="inlineStr">
        <is>
          <t>978-979-29-4539-3</t>
        </is>
      </c>
      <c r="G1981" s="223" t="inlineStr">
        <is>
          <t>978-979-29-7423-2</t>
        </is>
      </c>
      <c r="H1981" s="223" t="inlineStr">
        <is>
          <t>Bisnis-Investasi</t>
        </is>
      </c>
      <c r="I1981" s="258" t="inlineStr">
        <is>
          <t>Perguruan Tinggi</t>
        </is>
      </c>
      <c r="J1981" s="186" t="inlineStr">
        <is>
          <t>009.25</t>
        </is>
      </c>
      <c r="K1981" s="223" t="n"/>
      <c r="L1981" s="223" t="n"/>
      <c r="M1981" s="259" t="n"/>
      <c r="N1981" s="223" t="inlineStr">
        <is>
          <t>Indonesia</t>
        </is>
      </c>
      <c r="O1981" s="223" t="inlineStr">
        <is>
          <t>Tidak diketahui</t>
        </is>
      </c>
      <c r="P1981" s="260" t="n">
        <v>2014</v>
      </c>
      <c r="Q1981" s="260" t="n">
        <v>2017</v>
      </c>
      <c r="R1981" s="223" t="inlineStr">
        <is>
          <t>Penerbit Andi</t>
        </is>
      </c>
      <c r="S1981" s="223" t="inlineStr">
        <is>
          <t>Andi Offset CV</t>
        </is>
      </c>
      <c r="T1981" s="223" t="inlineStr">
        <is>
          <t>Lokal</t>
        </is>
      </c>
      <c r="U1981" s="261" t="n">
        <v>208</v>
      </c>
      <c r="V1981" s="86" t="inlineStr">
        <is>
          <t>pdf</t>
        </is>
      </c>
      <c r="W1981" s="223" t="inlineStr">
        <is>
          <t>4.3 MB</t>
        </is>
      </c>
      <c r="X1981" s="225" t="inlineStr">
        <is>
          <t>&lt;p&gt;Buku ini tentu saja bukan mengajak Anda untuk menjadi gila&lt;br /&gt;
 dalam pengertian menderita gangguan jiwa. Buku ini hanya&lt;br /&gt;
 akan mengajak Anda untuk mencari cara agar Anda bisa sukses&lt;br /&gt;
 berusaha dalam bidang makanan. Setelah membaca buku ini,&lt;br /&gt;
 diharapkan Anda akan mempunyai semangat yang menggebugebu&lt;br /&gt;
 dan mencari cara berinovasi secara membabi buta.&lt;br /&gt;
 Akibatnya, Anda akan menggulirkan ide-ide yang tidak lazim,&lt;br /&gt;
 yang membuat orang lain akan berteriak: &amp;ldquo;Gila, enak benerr!&amp;rdquo;&lt;br /&gt;
 atau &amp;ldquo;Gila, keren amat&amp;rdquo;. Artinya, membuat orang lain tergilagila&lt;br /&gt;
 pada produk Anda, dan Anda pun akan tergila-gila untuk&lt;br /&gt;
 memajukan usaha Anda, dan menelurkan usaha yang lain.&lt;/p&gt;</t>
        </is>
      </c>
      <c r="Y1981" s="262" t="n">
        <v>56500</v>
      </c>
      <c r="Z1981" s="226" t="n"/>
      <c r="AA1981" s="241">
        <f>Y2712*Z2712</f>
        <v/>
      </c>
      <c r="AB1981" s="237" t="inlineStr">
        <is>
          <t>9bd1243a-5cfa-42fd-8e7c-f36f6cb380ac</t>
        </is>
      </c>
    </row>
    <row r="1982" ht="15" customHeight="1" s="283">
      <c r="A1982" s="109" t="n">
        <v>2704</v>
      </c>
      <c r="B1982" s="222">
        <f>HYPERLINK("https://mocostore.moco.co.id/catalog/"&amp;AB2713,"Klik Disini")</f>
        <v/>
      </c>
      <c r="C1982" s="223" t="inlineStr">
        <is>
          <t>Khasiat Ajaib Pisang â€“ Khasiatnya A to Z, dari Akar Hingga Kulit Buahnya</t>
        </is>
      </c>
      <c r="D1982" s="223" t="n"/>
      <c r="E1982" s="223" t="inlineStr">
        <is>
          <t>Ketty Husnia Wardhany</t>
        </is>
      </c>
      <c r="F1982" s="223" t="inlineStr">
        <is>
          <t>978-979-29-4637-6</t>
        </is>
      </c>
      <c r="G1982" s="223" t="inlineStr">
        <is>
          <t>978-979-29-7563-5</t>
        </is>
      </c>
      <c r="H1982" s="223" t="inlineStr">
        <is>
          <t>Kesehatan</t>
        </is>
      </c>
      <c r="I1982" s="258" t="inlineStr">
        <is>
          <t>Perguruan Tinggi</t>
        </is>
      </c>
      <c r="J1982" s="186" t="inlineStr">
        <is>
          <t>009.24</t>
        </is>
      </c>
      <c r="K1982" s="223" t="n"/>
      <c r="L1982" s="223" t="n"/>
      <c r="M1982" s="259" t="n"/>
      <c r="N1982" s="223" t="inlineStr">
        <is>
          <t>Indonesia</t>
        </is>
      </c>
      <c r="O1982" s="223" t="inlineStr">
        <is>
          <t>Tidak diketahui</t>
        </is>
      </c>
      <c r="P1982" s="260" t="n">
        <v>2014</v>
      </c>
      <c r="Q1982" s="260" t="n">
        <v>2017</v>
      </c>
      <c r="R1982" s="223" t="inlineStr">
        <is>
          <t>Rapha Publishing</t>
        </is>
      </c>
      <c r="S1982" s="223" t="inlineStr">
        <is>
          <t>Andi Offset CV</t>
        </is>
      </c>
      <c r="T1982" s="223" t="inlineStr">
        <is>
          <t>Lokal</t>
        </is>
      </c>
      <c r="U1982" s="261" t="n">
        <v>208</v>
      </c>
      <c r="V1982" s="86" t="inlineStr">
        <is>
          <t>pdf</t>
        </is>
      </c>
      <c r="W1982" s="223" t="inlineStr">
        <is>
          <t>12.5 MB</t>
        </is>
      </c>
      <c r="X1982" s="225" t="inlineStr">
        <is>
          <t>&lt;p&gt;Pisang merupakan jenis tanaman yang akrab dalam kehidupan kita. Tanaman ini nyaris selalu hadir dalam kegiatan seharihari para ibu rumah tangga. Mari sejenak menengok isi dapur&lt;br /&gt;
 kita. Apakah ada beberapa jenis makanan yang menggunakan bahan dari buah pisang, daun pisang, jantung pisang atau bahkan bonggol pisang maupun kulit pisang? Jika ya, maka tak salah jika pisang dinobatkan sebagai tanaman multi guna karena mampu dimanfaatkan untuk berbagai keperluan yang bersifat pemenuhan kebutuhan perut manusia.&lt;/p&gt;
 &lt;p&gt;Buku ini akan membantu mengupas rahasia di balik tanaman pisang. Beberapa hasil penelitian yang mengungkap manfaat pisang baik dari segi kesehatan maupun kecantikan didokumentasikan penulis menjadi sebuah bacaan yang akan menambah wawasan pembaca khususnya para mahasiswa maupun ibu rumah tangga yang peduli pada nutrisi keluarga hingga pecinta obat tradisional.&lt;/p&gt;</t>
        </is>
      </c>
      <c r="Y1982" s="262" t="n">
        <v>95000</v>
      </c>
      <c r="Z1982" s="226" t="n"/>
      <c r="AA1982" s="241">
        <f>Y2713*Z2713</f>
        <v/>
      </c>
      <c r="AB1982" s="237" t="inlineStr">
        <is>
          <t>84e63180-0521-433f-a93f-ccc6d9bbf0af</t>
        </is>
      </c>
    </row>
    <row r="1983" ht="15" customHeight="1" s="283">
      <c r="A1983" s="109" t="n">
        <v>2711</v>
      </c>
      <c r="B1983" s="222">
        <f>HYPERLINK("https://mocostore.moco.co.id/catalog/"&amp;AB2720,"Klik Disini")</f>
        <v/>
      </c>
      <c r="C1983" s="223" t="inlineStr">
        <is>
          <t>1000 Hari Emas - Pertama dari Persiapan Kehamilan sampai Batita</t>
        </is>
      </c>
      <c r="D1983" s="223" t="n"/>
      <c r="E1983" s="223" t="inlineStr">
        <is>
          <t>Nurul Laily Hidayati, S.Si.T, M.Kes</t>
        </is>
      </c>
      <c r="F1983" s="223" t="inlineStr">
        <is>
          <t>978-979-29-2166-3</t>
        </is>
      </c>
      <c r="G1983" s="223" t="inlineStr">
        <is>
          <t>978-979-29-7275-7</t>
        </is>
      </c>
      <c r="H1983" s="223" t="inlineStr">
        <is>
          <t>Kesehatan</t>
        </is>
      </c>
      <c r="I1983" s="258" t="inlineStr">
        <is>
          <t>Perguruan Tinggi</t>
        </is>
      </c>
      <c r="J1983" s="186" t="inlineStr">
        <is>
          <t>009.24</t>
        </is>
      </c>
      <c r="K1983" s="223" t="n"/>
      <c r="L1983" s="223" t="n"/>
      <c r="M1983" s="259" t="n"/>
      <c r="N1983" s="223" t="n"/>
      <c r="O1983" s="223" t="n"/>
      <c r="P1983" s="260" t="n">
        <v>2014</v>
      </c>
      <c r="Q1983" s="260" t="n">
        <v>2017</v>
      </c>
      <c r="R1983" s="223" t="inlineStr">
        <is>
          <t>Rapha Publishing</t>
        </is>
      </c>
      <c r="S1983" s="223" t="inlineStr">
        <is>
          <t>Andi Offset CV</t>
        </is>
      </c>
      <c r="T1983" s="223" t="n"/>
      <c r="U1983" s="261" t="n">
        <v>152</v>
      </c>
      <c r="V1983" s="86" t="inlineStr">
        <is>
          <t>pdf</t>
        </is>
      </c>
      <c r="W1983" s="223" t="inlineStr">
        <is>
          <t>6.7 MB</t>
        </is>
      </c>
      <c r="X1983" s="225" t="inlineStr">
        <is>
          <t>&lt;p&gt;Kualitas kesehatan, pertumbuhan dan perkembangan seorang anak, oleh para pakar kesehatan juga diteliti, dan hasilnya ternyata semuanya dipengaruhi oleh masa seribu hari yang diberi nama periode emas. Yaitu periode saat kehamilan sampai anak berusia dua tahun.&lt;/p&gt;
 &lt;p&gt;Apapun yang kita lakukan pada Si Buah Hati akan berpengaruh bagi kehidupannya kelak. Oleh karena itu maka lakukan hal yang terbaik sehingga memperkecil peluang takdir yang buruk terjadi pada Si Buah Hati Anda.&lt;/p&gt;
 &lt;p&gt;Dan dalam buku ini dibahas mengenai &lt;strong&gt;Masa 9+ Bulan 10 Hari (260) Hari Kehamilan; Masa ASI Eksklusif (0-6 Bulan/180 Hari) Awal Kelahiran Bayi; dan juga Masa ASI dan MP ASI (6-24 Bulan/540 Hari) di Bawah Usia Dua Tahun (Baduta). B&lt;/strong&gt;uku ini bermanfaat bagi para ibu untuk mempersiapkan perkembangan kesehatan sang Buah Hati dengan sebaik-baiknya.&lt;/p&gt;</t>
        </is>
      </c>
      <c r="Y1983" s="262" t="n">
        <v>59500</v>
      </c>
      <c r="Z1983" s="226" t="n"/>
      <c r="AA1983" s="241">
        <f>Y2720*Z2720</f>
        <v/>
      </c>
      <c r="AB1983" s="237" t="inlineStr">
        <is>
          <t>d1ea12dc-8488-4754-a944-c0f0b98cf323</t>
        </is>
      </c>
    </row>
    <row r="1984" ht="15" customHeight="1" s="283">
      <c r="A1984" s="109" t="n">
        <v>2715</v>
      </c>
      <c r="B1984" s="222">
        <f>HYPERLINK("https://mocostore.moco.co.id/catalog/"&amp;AB2724,"Klik Disini")</f>
        <v/>
      </c>
      <c r="C1984" s="223" t="inlineStr">
        <is>
          <t>Aura dan Rinupa - Berdialog dengan Kayu, Bambu, dan Batu</t>
        </is>
      </c>
      <c r="D1984" s="223" t="n"/>
      <c r="E1984" s="223" t="inlineStr">
        <is>
          <t>Christina, Johanes, Kristina, Maxy, Priyo</t>
        </is>
      </c>
      <c r="F1984" s="223" t="inlineStr">
        <is>
          <t>978-979-29-4169-2</t>
        </is>
      </c>
      <c r="G1984" s="223" t="inlineStr">
        <is>
          <t>978-979-29-7345-7</t>
        </is>
      </c>
      <c r="H1984" s="223" t="inlineStr">
        <is>
          <t>Arsitektur</t>
        </is>
      </c>
      <c r="I1984" s="258" t="inlineStr">
        <is>
          <t>Perguruan Tinggi</t>
        </is>
      </c>
      <c r="J1984" s="186" t="inlineStr">
        <is>
          <t>009.04</t>
        </is>
      </c>
      <c r="K1984" s="223" t="n"/>
      <c r="L1984" s="223" t="n"/>
      <c r="M1984" s="259" t="n"/>
      <c r="N1984" s="223" t="inlineStr">
        <is>
          <t>Indonesia</t>
        </is>
      </c>
      <c r="O1984" s="223" t="inlineStr">
        <is>
          <t>Tidak diketahui</t>
        </is>
      </c>
      <c r="P1984" s="260" t="n">
        <v>2013</v>
      </c>
      <c r="Q1984" s="260" t="n">
        <v>2017</v>
      </c>
      <c r="R1984" s="223" t="inlineStr">
        <is>
          <t>Penerbit Andi</t>
        </is>
      </c>
      <c r="S1984" s="223" t="inlineStr">
        <is>
          <t>Andi Offset CV</t>
        </is>
      </c>
      <c r="T1984" s="223" t="inlineStr">
        <is>
          <t>Lokal</t>
        </is>
      </c>
      <c r="U1984" s="261" t="n">
        <v>120</v>
      </c>
      <c r="V1984" s="86" t="inlineStr">
        <is>
          <t>pdf</t>
        </is>
      </c>
      <c r="W1984" s="223" t="inlineStr">
        <is>
          <t>12.8 MB</t>
        </is>
      </c>
      <c r="X1984" s="225" t="inlineStr">
        <is>
          <t>&lt;p&gt;Mendengarkan riwayat-riwayat yang tak pernah dituliskan&lt;/p&gt;
 &lt;p&gt;Dilisankan saja semenjak Puang Matua tiba dari atas langit&lt;/p&gt;
 &lt;p&gt;Entah semenjak kapan datangnya&lt;/p&gt;
 &lt;p&gt;&amp;nbsp;&lt;/p&gt;
 &lt;p&gt;Menerka bentuk, asal muasal serta pencitraannya&lt;/p&gt;
 &lt;p&gt;Bagi rumah para leluhur yang diwarisinya dari dewata&lt;/p&gt;
 &lt;p&gt;Terbuat dari kayu, beratap bambu&lt;/p&gt;
 &lt;p&gt;Teronggok di atas batu&lt;/p&gt;
 &lt;p&gt;Berukir kata-kata, sungguh tidak sederhana&lt;/p&gt;
 &lt;p&gt;&amp;nbsp;&lt;/p&gt;
 &lt;p&gt;Walau tampilannya tak jauh beda,&lt;/p&gt;
 &lt;p&gt;Tongkonan selalu sama disetiap kampung&lt;/p&gt;
 &lt;p&gt;baik corak, lambang dan tukangnya&lt;/p&gt;
 &lt;p&gt;kecuali waktu pembuatannya saja&lt;/p&gt;
 &lt;p&gt;Menjadi tidak mudah diterka karena penuh rahasia&lt;/p&gt;
 &lt;p&gt;Lagian hanya dengan mengikuti cerita legenda saja&lt;/p&gt;
 &lt;p&gt;&amp;nbsp;&lt;/p&gt;
 &lt;p&gt;***&lt;/p&gt;
 &lt;p&gt;&amp;nbsp;&lt;/p&gt;
 &lt;p&gt;Arsitektur eksis berkat pemikiran yang&lt;/p&gt;
 &lt;p&gt;didukung oleh perkembangan teknologi&lt;/p&gt;
 &lt;p&gt;konstruksi, material dan seni kriya. Kemudian&lt;/p&gt;
 &lt;p&gt;arsitektur akan dapat bertahan hidup lama&lt;/p&gt;
 &lt;p&gt;bergantung pada sumberdaya alamnya, serta&lt;/p&gt;
 &lt;p&gt;budaya inklusif yang dialogis dengan&lt;/p&gt;
 &lt;p&gt;kebaruan serta citarasa jaman.&lt;/p&gt;
 &lt;p&gt;Arsitektur Toraja merupakan karya&lt;/p&gt;
 &lt;p&gt;agung masa lalu yang berdialog secara&lt;/p&gt;
 &lt;p&gt;intensif dengan masyarakat pemiliknya dan&lt;/p&gt;
 &lt;p&gt;lingkungan yang mendukungnya sepanjang&lt;/p&gt;
 &lt;p&gt;sejarah suku Toraja hingga saat kini.&lt;/p&gt;
 &lt;p&gt;Perubahan jaman dapat dilewati tanpa jeda&lt;/p&gt;
 &lt;p&gt;dan berkelanjutan berkat dukungan dari&lt;/p&gt;
 &lt;p&gt;kepedulian penggunanya mulai dari pemilik,&lt;/p&gt;
 &lt;p&gt;para tukang dan alam lingkungan yang&lt;/p&gt;
 &lt;p&gt;terkendalikan oleh adat, aluk, dengan baik.&lt;/p&gt;</t>
        </is>
      </c>
      <c r="Y1984" s="262" t="n">
        <v>78000</v>
      </c>
      <c r="Z1984" s="226" t="n"/>
      <c r="AA1984" s="241">
        <f>Y2724*Z2724</f>
        <v/>
      </c>
      <c r="AB1984" s="237" t="inlineStr">
        <is>
          <t>542d5e99-4d81-4704-9573-36106bc0e466</t>
        </is>
      </c>
    </row>
    <row r="1985" ht="15" customHeight="1" s="283">
      <c r="A1985" s="109" t="n">
        <v>2728</v>
      </c>
      <c r="B1985" s="222">
        <f>HYPERLINK("https://mocostore.moco.co.id/catalog/"&amp;AB2737,"Klik Disini")</f>
        <v/>
      </c>
      <c r="C1985" s="223" t="inlineStr">
        <is>
          <t>Membangun Bisnis Olahan Buah dengan Modal Kecil</t>
        </is>
      </c>
      <c r="D1985" s="223" t="n"/>
      <c r="E1985" s="223" t="inlineStr">
        <is>
          <t>Bambang Prasetio</t>
        </is>
      </c>
      <c r="F1985" s="223" t="inlineStr">
        <is>
          <t>978-979-29-4225-5</t>
        </is>
      </c>
      <c r="G1985" s="223" t="inlineStr">
        <is>
          <t>978-979-29-7631-1</t>
        </is>
      </c>
      <c r="H1985" s="223" t="inlineStr">
        <is>
          <t>Bisnis-Investasi</t>
        </is>
      </c>
      <c r="I1985" s="258" t="inlineStr">
        <is>
          <t>Perguruan Tinggi</t>
        </is>
      </c>
      <c r="J1985" s="186" t="inlineStr">
        <is>
          <t>009.25</t>
        </is>
      </c>
      <c r="K1985" s="223" t="inlineStr">
        <is>
          <t>Tidak Tersedia</t>
        </is>
      </c>
      <c r="L1985" s="223" t="n"/>
      <c r="M1985" s="259" t="inlineStr">
        <is>
          <t>Tidak Tersedia</t>
        </is>
      </c>
      <c r="N1985" s="223" t="inlineStr">
        <is>
          <t>Indonesia</t>
        </is>
      </c>
      <c r="O1985" s="223" t="inlineStr">
        <is>
          <t>Tidak diketahui</t>
        </is>
      </c>
      <c r="P1985" s="260" t="n">
        <v>2014</v>
      </c>
      <c r="Q1985" s="260" t="n">
        <v>2017</v>
      </c>
      <c r="R1985" s="223" t="inlineStr">
        <is>
          <t>Lily Publisher</t>
        </is>
      </c>
      <c r="S1985" s="223" t="inlineStr">
        <is>
          <t>Andi Offset CV</t>
        </is>
      </c>
      <c r="T1985" s="223" t="inlineStr">
        <is>
          <t>Lokal</t>
        </is>
      </c>
      <c r="U1985" s="261" t="n">
        <v>296</v>
      </c>
      <c r="V1985" s="86" t="inlineStr">
        <is>
          <t>pdf</t>
        </is>
      </c>
      <c r="W1985" s="223" t="inlineStr">
        <is>
          <t>6.5 MB</t>
        </is>
      </c>
      <c r="X1985" s="225" t="inlineStr">
        <is>
          <t>&lt;p&gt;Buah memiliki sifat yang tidak dapat bertahan lama karena akan mengalami proses pembusukan. Jika stok buah tersebut melimpah namun tidak diimbangi dengan permintaan pasar maka akan mengakibatkan kerugian karena buah tersebut akan membusuk sia-sia.&lt;/p&gt;
 &lt;p&gt;Dengan melakukan pengolahan aneka buah maka produk makanan yang dihasilkan akan dapat bertahan lebih lama dibandingkan dengan buah yang tanpa diolah terlebih dahulu, selain itu pengolahan aneka buah memiliki nilai ekonomis yang cukup tinggi seperti keripik aneka buah, selai, sirup, dan aneka olahan buah lainnya. Namun dalam mengolah buah ada beberapa hal yang perlu diperhatikan antara lain kualitas rasa, variasi rasa, pengemasan, pengurusan izin usaha makanan dan kesehatan makanan serta strategi pemasaran.&lt;/p&gt;
 &lt;p&gt;Untuk ini naskah ini akan membahas mengenai 22 jenis olahan buah ekonomis yang bisa dijadikan bisnis dari rumah, dilengkapi dengan resep dan teknik pembuatan mulai dari manisan, dodol, keripik, selai dan lainnya yang bernilai jual tinggi dengan modal dan risiko usaha kecil serta proses pembuatan mudah dengan peralatan yang sederhana&lt;/p&gt;</t>
        </is>
      </c>
      <c r="Y1985" s="262" t="n">
        <v>107000</v>
      </c>
      <c r="Z1985" s="226" t="n"/>
      <c r="AA1985" s="241">
        <f>Y2737*Z2737</f>
        <v/>
      </c>
      <c r="AB1985" s="237" t="inlineStr">
        <is>
          <t>e5b95892-8823-48f8-8afd-83a073c3fd9b</t>
        </is>
      </c>
    </row>
    <row r="1986" ht="15" customHeight="1" s="283">
      <c r="A1986" s="109" t="n">
        <v>2733</v>
      </c>
      <c r="B1986" s="222">
        <f>HYPERLINK("https://mocostore.moco.co.id/catalog/"&amp;AB2742,"Klik Disini")</f>
        <v/>
      </c>
      <c r="C1986" s="223" t="inlineStr">
        <is>
          <t>Sukses Beternak Lovebird Kualitas Unggul</t>
        </is>
      </c>
      <c r="D1986" s="223" t="n"/>
      <c r="E1986" s="223" t="inlineStr">
        <is>
          <t>Zaenal Mu`arif</t>
        </is>
      </c>
      <c r="F1986" s="223" t="inlineStr">
        <is>
          <t>978-979-29-2168-7</t>
        </is>
      </c>
      <c r="G1986" s="223" t="inlineStr">
        <is>
          <t>978-979-29-7850-6</t>
        </is>
      </c>
      <c r="H1986" s="223" t="inlineStr">
        <is>
          <t>Budidaya</t>
        </is>
      </c>
      <c r="I1986" s="258" t="inlineStr">
        <is>
          <t>Perguruan Tinggi</t>
        </is>
      </c>
      <c r="J1986" s="186" t="inlineStr">
        <is>
          <t>009.06</t>
        </is>
      </c>
      <c r="K1986" s="223" t="n"/>
      <c r="L1986" s="223" t="n"/>
      <c r="M1986" s="259" t="n"/>
      <c r="N1986" s="223" t="inlineStr">
        <is>
          <t>Indonesia</t>
        </is>
      </c>
      <c r="O1986" s="223" t="inlineStr">
        <is>
          <t>Tidak diketahui</t>
        </is>
      </c>
      <c r="P1986" s="260" t="n">
        <v>2013</v>
      </c>
      <c r="Q1986" s="260" t="n">
        <v>2017</v>
      </c>
      <c r="R1986" s="223" t="inlineStr">
        <is>
          <t>Lily Publisher</t>
        </is>
      </c>
      <c r="S1986" s="223" t="inlineStr">
        <is>
          <t>Andi Offset CV</t>
        </is>
      </c>
      <c r="T1986" s="223" t="inlineStr">
        <is>
          <t>Lokal</t>
        </is>
      </c>
      <c r="U1986" s="261" t="n">
        <v>104</v>
      </c>
      <c r="V1986" s="86" t="inlineStr">
        <is>
          <t>pdf</t>
        </is>
      </c>
      <c r="W1986" s="223" t="inlineStr">
        <is>
          <t>16.1 MB</t>
        </is>
      </c>
      <c r="X1986" s="225" t="inlineStr">
        <is>
          <t>&lt;p&gt;Saat ini, lovebird bisa dikatakan sedang naik daun. Semakin banyak hobiis yang mengoleksi dan mengikutkannya dalam lomba. Sepasang lovebird yang berkualitas pun harganya bisa tembus dalam hitungan puluhan juta.&lt;/p&gt;
 &lt;p&gt;Seperti namanya, burung ini mampu memikat hati banyak orang karena kemampuannya menirukan suara burung lain dan dikenal sebagai burung lambang cinta. Padahal, dulunya hanya sebagai pendamping untuk memaster burung ocehan lain. Selain dipelihara karena kemerduan suaranya, lovebird juga dinikmati kecantikan variasi corak bulunya yang eksotis.&lt;/p&gt;
 &lt;p&gt;Buku ini mengupas segala hal mengenai jenis-jenis dan karakteristik lovebird; cara menangkar dan mengawinkan tanpa gagal; cara meloloh dan merawat anakan sampai dewasa; pengetahuan tentang pakan dan kesehatan lovebird serta dilengkapi dengan saran dan larangan bagi peternak lovebird yang akan menjadikan anda sukses beternak lovebird kualitas unggul!&lt;/p&gt;</t>
        </is>
      </c>
      <c r="Y1986" s="262" t="n">
        <v>47000</v>
      </c>
      <c r="Z1986" s="226" t="n"/>
      <c r="AA1986" s="241">
        <f>Y2742*Z2742</f>
        <v/>
      </c>
      <c r="AB1986" s="237" t="inlineStr">
        <is>
          <t>cf50bf4d-65c4-40a9-84bd-9312c75c7cfc</t>
        </is>
      </c>
    </row>
    <row r="1987" ht="15" customHeight="1" s="283">
      <c r="A1987" s="109" t="n">
        <v>2748</v>
      </c>
      <c r="B1987" s="222">
        <f>HYPERLINK("https://mocostore.moco.co.id/catalog/"&amp;AB2757,"Klik Disini")</f>
        <v/>
      </c>
      <c r="C1987" s="223" t="inlineStr">
        <is>
          <t>Mastering Mandarin with Radicals</t>
        </is>
      </c>
      <c r="D1987" s="223" t="n"/>
      <c r="E1987" s="223" t="inlineStr">
        <is>
          <t>Sudono Noto Pradono</t>
        </is>
      </c>
      <c r="F1987" s="223" t="inlineStr">
        <is>
          <t>978-979-29-4282-8</t>
        </is>
      </c>
      <c r="G1987" s="223" t="inlineStr">
        <is>
          <t>978-979-29-7621-2</t>
        </is>
      </c>
      <c r="H1987" s="223" t="inlineStr">
        <is>
          <t>Bahasa asing</t>
        </is>
      </c>
      <c r="I1987" s="258" t="inlineStr">
        <is>
          <t>Perguruan Tinggi</t>
        </is>
      </c>
      <c r="J1987" s="186" t="inlineStr">
        <is>
          <t>009.19</t>
        </is>
      </c>
      <c r="K1987" s="223" t="n"/>
      <c r="L1987" s="223" t="n"/>
      <c r="M1987" s="259" t="n"/>
      <c r="N1987" s="223" t="inlineStr">
        <is>
          <t>Indonesia</t>
        </is>
      </c>
      <c r="O1987" s="223" t="inlineStr">
        <is>
          <t>Tidak diketahui</t>
        </is>
      </c>
      <c r="P1987" s="260" t="n">
        <v>2014</v>
      </c>
      <c r="Q1987" s="260" t="n">
        <v>2017</v>
      </c>
      <c r="R1987" s="223" t="inlineStr">
        <is>
          <t>Penerbit Andi</t>
        </is>
      </c>
      <c r="S1987" s="223" t="inlineStr">
        <is>
          <t>Andi Offset CV</t>
        </is>
      </c>
      <c r="T1987" s="223" t="inlineStr">
        <is>
          <t>Lokal</t>
        </is>
      </c>
      <c r="U1987" s="261" t="n">
        <v>408</v>
      </c>
      <c r="V1987" s="86" t="inlineStr">
        <is>
          <t>pdf</t>
        </is>
      </c>
      <c r="W1987" s="223" t="inlineStr">
        <is>
          <t>4.5 MB</t>
        </is>
      </c>
      <c r="X1987" s="225" t="inlineStr">
        <is>
          <t>&lt;p&gt;&lt;strong&gt;Mastering Mandarin with Radicals&amp;nbsp; &lt;/strong&gt;&lt;/p&gt;
 &lt;p&gt;Banyak orang merasa menguasai tulisan Mandarin sangatlah sulit. Sebenarnya dengan menguasai radikal-radikal dalam tulisan bahasa Mandarin, penguasaan tulisan Mandarin tidaklah sesulit yang dibayangkan. Dengan latar belakang inilah, penulis menulis buku tersebut dengan tujuan untuk membantu pembacanya dalam menguasai tulisan bahasa Mandarin.&lt;/p&gt;
 &lt;p&gt;Buku ini berisi tentang radikal-radikal dalam bahasa Mandarin, diberikan pula frasa-frasa dan contoh kalimat sehingga pembaca dapat memahaminya dengan mudah. Di samping itu, pada tulisan Mandarin di bawahnya ditambahkan fonetiknya untuk membantu dan memudahkan pembaca menguasainya dengan cepat secara lisan.&lt;/p&gt;</t>
        </is>
      </c>
      <c r="Y1987" s="262" t="n">
        <v>78000</v>
      </c>
      <c r="Z1987" s="226" t="n"/>
      <c r="AA1987" s="241">
        <f>Y2757*Z2757</f>
        <v/>
      </c>
      <c r="AB1987" s="237" t="inlineStr">
        <is>
          <t>65fc88c2-0123-4b7b-bd2e-a9dd89e5a376</t>
        </is>
      </c>
    </row>
    <row r="1988" ht="15" customHeight="1" s="283">
      <c r="A1988" s="109" t="n">
        <v>2753</v>
      </c>
      <c r="B1988" s="222">
        <f>HYPERLINK("https://mocostore.moco.co.id/catalog/"&amp;AB2762,"Klik Disini")</f>
        <v/>
      </c>
      <c r="C1988" s="223" t="inlineStr">
        <is>
          <t>Rahasia Beternak Lovebird Jawara untuk Hobbies dan Bisnis</t>
        </is>
      </c>
      <c r="D1988" s="223" t="n"/>
      <c r="E1988" s="223" t="inlineStr">
        <is>
          <t>drh. Wheindrata HS., Sp. W.</t>
        </is>
      </c>
      <c r="F1988" s="223" t="inlineStr">
        <is>
          <t>978-979-29-4212-5</t>
        </is>
      </c>
      <c r="G1988" s="223" t="inlineStr">
        <is>
          <t>978-979-29-7725-7</t>
        </is>
      </c>
      <c r="H1988" s="223" t="inlineStr">
        <is>
          <t>Budidaya</t>
        </is>
      </c>
      <c r="I1988" s="258" t="inlineStr">
        <is>
          <t>Perguruan Tinggi</t>
        </is>
      </c>
      <c r="J1988" s="186" t="inlineStr">
        <is>
          <t>009.06</t>
        </is>
      </c>
      <c r="K1988" s="223" t="n"/>
      <c r="L1988" s="223" t="n"/>
      <c r="M1988" s="259" t="n"/>
      <c r="N1988" s="223" t="inlineStr">
        <is>
          <t>Indonesia</t>
        </is>
      </c>
      <c r="O1988" s="223" t="inlineStr">
        <is>
          <t>Tidak diketahui</t>
        </is>
      </c>
      <c r="P1988" s="260" t="n">
        <v>2014</v>
      </c>
      <c r="Q1988" s="260" t="n">
        <v>2017</v>
      </c>
      <c r="R1988" s="223" t="inlineStr">
        <is>
          <t>Lily Publisher</t>
        </is>
      </c>
      <c r="S1988" s="223" t="inlineStr">
        <is>
          <t>Andi Offset CV</t>
        </is>
      </c>
      <c r="T1988" s="223" t="inlineStr">
        <is>
          <t>Lokal</t>
        </is>
      </c>
      <c r="U1988" s="261" t="n">
        <v>160</v>
      </c>
      <c r="V1988" s="86" t="inlineStr">
        <is>
          <t>pdf</t>
        </is>
      </c>
      <c r="W1988" s="223" t="inlineStr">
        <is>
          <t>3.0 MB</t>
        </is>
      </c>
      <c r="X1988" s="225" t="inlineStr">
        <is>
          <t>&lt;p&gt;Saat ini, lovebird bisa dikatakan sedang naik daun. Seperti namanya, burung ini mampu memikat hati banyak orang karena kemampuannya menirukan suara burung lain dan dikenal sebagai burung lambang cinta. Padahal, dulu hanya sebagai pendamping untuk memaster burung ocehan lain. Selain dipelihara karena kemerduan suaranya, lovebird juga dinikmati kecantikan variasi corak bulunya yang eksotis. Semakin banyak hobiis yang mengoleksi dan mengikutkannya dalam lomba. Sepasang lovebird yang berkualitas harganya bisa tembus dalam hitungan puluhan juta.&lt;/p&gt;
 &lt;p&gt;Buku ini mengupas segala hal mengenai rahasia beternak lovebird jawara untuk hobbies dan bisnis Anda mulai dari jenis-jenis dan behavior lovebird; kandang dan pembibitan; perawatan dan nutrisi pakan; serta bagaimana melatih dan menjinakkan lovebird dilengkapi dengan pembahasan mengenal, mencegah, dan mengobati berbagai penyakit dan defisiensi nutrisi pada lovebird&lt;/p&gt;</t>
        </is>
      </c>
      <c r="Y1988" s="262" t="n">
        <v>76000</v>
      </c>
      <c r="Z1988" s="226" t="n"/>
      <c r="AA1988" s="241">
        <f>Y2762*Z2762</f>
        <v/>
      </c>
      <c r="AB1988" s="237" t="inlineStr">
        <is>
          <t>47533279-3a78-4da0-b24f-256c256ad4f2</t>
        </is>
      </c>
    </row>
    <row r="1989" ht="15" customHeight="1" s="283">
      <c r="A1989" s="109" t="n">
        <v>2761</v>
      </c>
      <c r="B1989" s="222">
        <f>HYPERLINK("https://mocostore.moco.co.id/catalog/"&amp;AB2770,"Klik Disini")</f>
        <v/>
      </c>
      <c r="C1989" s="223" t="inlineStr">
        <is>
          <t>Mitos dan Fakta : Tumbuh Kembang Gigi Anak - Segala Hal yang Anda Perlu Tahu Tentang Mitos &amp; Fakta Penting Tentang Gigi</t>
        </is>
      </c>
      <c r="D1989" s="223" t="n"/>
      <c r="E1989" s="223" t="inlineStr">
        <is>
          <t>DokterGigiGaul &amp; drg. Agam Ferry Erwana</t>
        </is>
      </c>
      <c r="F1989" s="223" t="inlineStr">
        <is>
          <t>978-979-29-4318-4</t>
        </is>
      </c>
      <c r="G1989" s="223" t="inlineStr">
        <is>
          <t>978-979-29-7645-8</t>
        </is>
      </c>
      <c r="H1989" s="223" t="inlineStr">
        <is>
          <t>Kesehatan</t>
        </is>
      </c>
      <c r="I1989" s="258" t="inlineStr">
        <is>
          <t>Perguruan Tinggi</t>
        </is>
      </c>
      <c r="J1989" s="186" t="inlineStr">
        <is>
          <t>009.24</t>
        </is>
      </c>
      <c r="K1989" s="223" t="n"/>
      <c r="L1989" s="223" t="n"/>
      <c r="M1989" s="259" t="n"/>
      <c r="N1989" s="223" t="inlineStr">
        <is>
          <t>Indonesia</t>
        </is>
      </c>
      <c r="O1989" s="223" t="inlineStr">
        <is>
          <t>Tidak diketahui</t>
        </is>
      </c>
      <c r="P1989" s="260" t="n">
        <v>2014</v>
      </c>
      <c r="Q1989" s="260" t="n">
        <v>2017</v>
      </c>
      <c r="R1989" s="223" t="inlineStr">
        <is>
          <t>Rapha Publishing</t>
        </is>
      </c>
      <c r="S1989" s="223" t="inlineStr">
        <is>
          <t>Andi Offset CV</t>
        </is>
      </c>
      <c r="T1989" s="223" t="inlineStr">
        <is>
          <t>Lokal</t>
        </is>
      </c>
      <c r="U1989" s="261" t="n">
        <v>84</v>
      </c>
      <c r="V1989" s="86" t="inlineStr">
        <is>
          <t>pdf</t>
        </is>
      </c>
      <c r="W1989" s="223" t="inlineStr">
        <is>
          <t>6.6 MB</t>
        </is>
      </c>
      <c r="X1989" s="225" t="inlineStr">
        <is>
          <t>&lt;p&gt;Masih percaya mitos tentang gigi anak, bahwa setelah dicabut atau tanggal maka gigi harus dibuang ke tempat yang sesuai untuk membantu pertumbuhan gigi penggantinya. Gigi bawah dilempar ke genteng dan gigi atas dikubur di tanah. Padahal proses tumbuh kembang gigi &amp;ndash;salahsatunya pergantian gigi susu oleh gigi permanen &amp;ndash; sama sekali tidak dipengaruhi oleh lokasi pembuangan gigi sesudah gigi tanggal. Tidak sedikit mitos yang beredar di masyarakat seputar bidang kedokteran gigi yang merubah info keSEHATan menjadi info keSESATan. Mitos ini menjadikan banyak pencabutan gigi susu yang tidak semestinya. Idealnya, pencabutan gigi susu dilakukan setelah gigi penggantinya tumbuh. Namun mitos yang disebutkan sebelumnya membuat orangtua tidak merasa khawatir soal &amp;lsquo;kapan&amp;rsquo; sebaiknya pencabutan gigi susu dilakukan, Buku yang membahas mitos ini diharapkan dapat membantu memberikan informasi yang benar kepada seluruh masyarakat, agar nantinya, masalah kesehatan gigi yang mungkin muncul dari salah kaprah informasi kesehatan bisa diminimalisir dan pada akhirnya menciptakan kesehatan gigi mulut yang maksimal bagi yang mendapat informasi pembahasan mitos ini.&lt;/p&gt;</t>
        </is>
      </c>
      <c r="Y1989" s="262" t="n">
        <v>47000</v>
      </c>
      <c r="Z1989" s="226" t="n"/>
      <c r="AA1989" s="241">
        <f>Y2770*Z2770</f>
        <v/>
      </c>
      <c r="AB1989" s="237" t="inlineStr">
        <is>
          <t>31bf16a6-1843-4993-96ed-137e3842ad35</t>
        </is>
      </c>
    </row>
    <row r="1990" ht="15" customHeight="1" s="283">
      <c r="A1990" s="109" t="n">
        <v>2772</v>
      </c>
      <c r="B1990" s="222">
        <f>HYPERLINK("https://mocostore.moco.co.id/catalog/"&amp;AB2781,"Klik Disini")</f>
        <v/>
      </c>
      <c r="C1990" s="223" t="inlineStr">
        <is>
          <t>Panduan Praktis Membuat Biogas Portabel Skala Rumah Tangga dan Industri</t>
        </is>
      </c>
      <c r="D1990" s="223" t="n"/>
      <c r="E1990" s="223" t="inlineStr">
        <is>
          <t>Dr. Ir. Hardoyo M.Eng; dkk</t>
        </is>
      </c>
      <c r="F1990" s="223" t="inlineStr">
        <is>
          <t>978-979-29-4768-7</t>
        </is>
      </c>
      <c r="G1990" s="223" t="inlineStr">
        <is>
          <t>978-979-29-7684-7</t>
        </is>
      </c>
      <c r="H1990" s="223" t="inlineStr">
        <is>
          <t>Sains &amp; Teknologi</t>
        </is>
      </c>
      <c r="I1990" s="258" t="inlineStr">
        <is>
          <t>Perguruan Tinggi</t>
        </is>
      </c>
      <c r="J1990" s="186" t="inlineStr">
        <is>
          <t>009.22</t>
        </is>
      </c>
      <c r="K1990" s="223" t="inlineStr">
        <is>
          <t>Tidak Tersedia</t>
        </is>
      </c>
      <c r="L1990" s="223" t="n"/>
      <c r="M1990" s="259" t="inlineStr">
        <is>
          <t>Tidak Tersedia</t>
        </is>
      </c>
      <c r="N1990" s="223" t="inlineStr">
        <is>
          <t>Indonesia</t>
        </is>
      </c>
      <c r="O1990" s="223" t="inlineStr">
        <is>
          <t>Tidak diketahui</t>
        </is>
      </c>
      <c r="P1990" s="260" t="n">
        <v>2014</v>
      </c>
      <c r="Q1990" s="260" t="n">
        <v>2017</v>
      </c>
      <c r="R1990" s="223" t="inlineStr">
        <is>
          <t>Lily Publisher</t>
        </is>
      </c>
      <c r="S1990" s="223" t="inlineStr">
        <is>
          <t>Andi Offset CV</t>
        </is>
      </c>
      <c r="T1990" s="223" t="inlineStr">
        <is>
          <t>Lokal</t>
        </is>
      </c>
      <c r="U1990" s="261" t="n">
        <v>62</v>
      </c>
      <c r="V1990" s="86" t="inlineStr">
        <is>
          <t>pdf</t>
        </is>
      </c>
      <c r="W1990" s="223" t="inlineStr">
        <is>
          <t>3.3 MB</t>
        </is>
      </c>
      <c r="X1990" s="225" t="inlineStr">
        <is>
          <t>&lt;p&gt;Perangkat biogas portabel merupakan inovasi teknologi dalam&lt;br /&gt;
 energi bahan bakar terbarukan yang murah dan ramah&lt;br /&gt;
 lingkungan serta mudah dipindahkan sesuai kebutuhan pemakai.&lt;br /&gt;
 Penulis sendiri telah mendapatkan paten dari Dirjen Paten pada&lt;br /&gt;
 tahun 2011 mengenai &amp;#39;Peralatan Pembuat Biogas Portabel&amp;#39;.&lt;br /&gt;
 Buku ini memba has mengenai teknik-teknik merancang&lt;br /&gt;
 perangkat biogas portabel kepada para mahasiswa, staf pengajar&lt;br /&gt;
 dan peneliti maupun praktisi mulai dari pengenalan umum&lt;br /&gt;
 tentang biogas; manfaat dan kelebihan biogas; tata cara&lt;br /&gt;
 pembuatan perangkat biogas portabel secara rinci serta&lt;br /&gt;
 dilengkapi dengan gambar teknik lengkap dan perspektif agar&lt;br /&gt;
 pem baca mudah mempelajarinya; cara mengoperasi kan biogas&lt;br /&gt;
 portabel; sampai analisa usaha yang meliputi biaya pembuatan&lt;br /&gt;
 alat dan nilai ekonomi hasil biogas.&lt;/p&gt;</t>
        </is>
      </c>
      <c r="Y1990" s="262" t="n">
        <v>35000</v>
      </c>
      <c r="Z1990" s="226" t="n"/>
      <c r="AA1990" s="241">
        <f>Y2781*Z2781</f>
        <v/>
      </c>
      <c r="AB1990" s="237" t="inlineStr">
        <is>
          <t>b076275c-f62b-40a3-ab24-3987eadc87ca</t>
        </is>
      </c>
    </row>
    <row r="1991" ht="15" customHeight="1" s="283">
      <c r="A1991" s="109" t="n">
        <v>2775</v>
      </c>
      <c r="B1991" s="222">
        <f>HYPERLINK("https://mocostore.moco.co.id/catalog/"&amp;AB2784,"Klik Disini")</f>
        <v/>
      </c>
      <c r="C1991" s="223" t="inlineStr">
        <is>
          <t>Sehat &amp; Cantik</t>
        </is>
      </c>
      <c r="D1991" s="223" t="n"/>
      <c r="E1991" s="223" t="inlineStr">
        <is>
          <t>Yohanes Sunardi</t>
        </is>
      </c>
      <c r="F1991" s="223" t="inlineStr">
        <is>
          <t>978-979-29-4748-9</t>
        </is>
      </c>
      <c r="G1991" s="223" t="inlineStr">
        <is>
          <t>978-979-29-9736-1</t>
        </is>
      </c>
      <c r="H1991" s="223" t="inlineStr">
        <is>
          <t>Kesehatan</t>
        </is>
      </c>
      <c r="I1991" s="258" t="inlineStr">
        <is>
          <t>Perguruan Tinggi</t>
        </is>
      </c>
      <c r="J1991" s="186" t="inlineStr">
        <is>
          <t>009.24</t>
        </is>
      </c>
      <c r="K1991" s="223" t="n"/>
      <c r="L1991" s="223" t="n"/>
      <c r="M1991" s="259" t="n"/>
      <c r="N1991" s="223" t="inlineStr">
        <is>
          <t>Indonesia</t>
        </is>
      </c>
      <c r="O1991" s="223" t="inlineStr">
        <is>
          <t>Tidak diketahui</t>
        </is>
      </c>
      <c r="P1991" s="260" t="n">
        <v>2014</v>
      </c>
      <c r="Q1991" s="260" t="n">
        <v>2017</v>
      </c>
      <c r="R1991" s="223" t="inlineStr">
        <is>
          <t>Rapha Publishing</t>
        </is>
      </c>
      <c r="S1991" s="223" t="inlineStr">
        <is>
          <t>Andi Offset CV</t>
        </is>
      </c>
      <c r="T1991" s="223" t="inlineStr">
        <is>
          <t>Lokal</t>
        </is>
      </c>
      <c r="U1991" s="261" t="n">
        <v>160</v>
      </c>
      <c r="V1991" s="86" t="inlineStr">
        <is>
          <t>pdf</t>
        </is>
      </c>
      <c r="W1991" s="223" t="inlineStr">
        <is>
          <t>5.4 MB</t>
        </is>
      </c>
      <c r="X1991" s="225" t="inlineStr">
        <is>
          <t>&lt;p&gt;Cantik dapat ditempuh dengan berbagai cara, tetapi tidak semua cara ada dalam kadar kesehatan. Yohanes Sunardi akan memandu anda dengan segala pengalamanya untuk anda menjadi wanita yang sehat dan cantik,Life is Beauty. . .( Founder of Yemina Center Yemina Eva )&lt;/p&gt;
 &lt;p&gt;Menurut saya penting bagi seorang wanita memiliki daya tarik, salah satunya adalah tampil cantik yang didukung dengan tubuh yang sehat, bugar dan energik. Wanita yang cantik tapi penyakitan, pucat dan lesu jadi tampak tidak menarik . Buku kak Yo sangat membantu aku untuk jadi sehat dan cantik. (News&amp;nbsp;Anchar &amp;amp; Section Head News Anchor MetroTV, Prita Laura)&lt;/p&gt;</t>
        </is>
      </c>
      <c r="Y1991" s="262" t="n">
        <v>78000</v>
      </c>
      <c r="Z1991" s="226" t="n"/>
      <c r="AA1991" s="241">
        <f>Y2784*Z2784</f>
        <v/>
      </c>
      <c r="AB1991" s="237" t="inlineStr">
        <is>
          <t>d609eea5-bd88-4b01-9bf4-f62468e5ca90</t>
        </is>
      </c>
    </row>
    <row r="1992" ht="15" customHeight="1" s="283">
      <c r="A1992" s="109" t="n">
        <v>2780</v>
      </c>
      <c r="B1992" s="222">
        <f>HYPERLINK("https://mocostore.moco.co.id/catalog/"&amp;AB2789,"Klik Disini")</f>
        <v/>
      </c>
      <c r="C1992" s="223" t="inlineStr">
        <is>
          <t>Hidup Sehat Bebas Kanker - Mewaspadai Kanker Sejak dari Dini</t>
        </is>
      </c>
      <c r="D1992" s="223" t="n"/>
      <c r="E1992" s="223" t="inlineStr">
        <is>
          <t>dr. Iskandar Junaidi</t>
        </is>
      </c>
      <c r="F1992" s="223" t="inlineStr">
        <is>
          <t>978-979-29-4435-8</t>
        </is>
      </c>
      <c r="G1992" s="223" t="inlineStr">
        <is>
          <t>978-979-29-7513-0</t>
        </is>
      </c>
      <c r="H1992" s="223" t="inlineStr">
        <is>
          <t>Kesehatan</t>
        </is>
      </c>
      <c r="I1992" s="258" t="inlineStr">
        <is>
          <t>Perguruan Tinggi</t>
        </is>
      </c>
      <c r="J1992" s="186" t="inlineStr">
        <is>
          <t>009.24</t>
        </is>
      </c>
      <c r="K1992" s="223" t="n"/>
      <c r="L1992" s="223" t="n"/>
      <c r="M1992" s="259" t="n"/>
      <c r="N1992" s="223" t="inlineStr">
        <is>
          <t>Indonesia</t>
        </is>
      </c>
      <c r="O1992" s="223" t="inlineStr">
        <is>
          <t>Tidak diketahui</t>
        </is>
      </c>
      <c r="P1992" s="260" t="n">
        <v>2014</v>
      </c>
      <c r="Q1992" s="260" t="n">
        <v>2017</v>
      </c>
      <c r="R1992" s="223" t="inlineStr">
        <is>
          <t>Rapha Publishing</t>
        </is>
      </c>
      <c r="S1992" s="223" t="inlineStr">
        <is>
          <t>Andi Offset CV</t>
        </is>
      </c>
      <c r="T1992" s="223" t="inlineStr">
        <is>
          <t>Lokal</t>
        </is>
      </c>
      <c r="U1992" s="261" t="n">
        <v>142</v>
      </c>
      <c r="V1992" s="86" t="inlineStr">
        <is>
          <t>pdf</t>
        </is>
      </c>
      <c r="W1992" s="223" t="inlineStr">
        <is>
          <t>2.9 MB</t>
        </is>
      </c>
      <c r="X1992" s="225" t="inlineStr">
        <is>
          <t>&lt;p&gt;Kanker sangat populer, tapi sayang masih banyak juga yang bingung bagaimana kanker bisa terjadi, faktor dan apa saja penyebabnya.Terlebih lagi banyak yang bertanya apa obat kanker yang terbaik? Selain obat-obatan, apakah terdapat metode terapi lain? Bagaimana dengan spiritualitas, iman percaya misalnya, dapatkah menolong penderita kanker?&lt;/p&gt;
 &lt;p&gt;Di tengah keterbatasan pilihan terapi yang ada, sesungguhnya kita masih ada ruang untuk mengupayakan yang terbaik, demi mendapatkan hasil yang maksimal. Dengan mengetahui berbagai jenis terapi dan obat kanker secara detail, kita berharap kanker dapat kita takhlukkan, kendalikan, minimal tidak memperburuk kondisi penderita.&lt;/p&gt;
 &lt;p&gt;Tetaplah optimis dan terus berharap, semoga kanker bukanlah akhir segalanya.&lt;/p&gt;</t>
        </is>
      </c>
      <c r="Y1992" s="262" t="n">
        <v>59000</v>
      </c>
      <c r="Z1992" s="226" t="n"/>
      <c r="AA1992" s="241">
        <f>Y2789*Z2789</f>
        <v/>
      </c>
      <c r="AB1992" s="237" t="inlineStr">
        <is>
          <t>5695add3-50cf-47c7-96f4-72f39980e8f2</t>
        </is>
      </c>
    </row>
    <row r="1993" ht="15" customHeight="1" s="283">
      <c r="A1993" s="109" t="n">
        <v>2782</v>
      </c>
      <c r="B1993" s="222">
        <f>HYPERLINK("https://mocostore.moco.co.id/catalog/"&amp;AB2791,"Klik Disini")</f>
        <v/>
      </c>
      <c r="C1993" s="223" t="inlineStr">
        <is>
          <t>Kamus Mandarin Lengkap Bergambar untuk Anak Indonesia â€“ Inggris â€“ Mandarin</t>
        </is>
      </c>
      <c r="D1993" s="223" t="n"/>
      <c r="E1993" s="223" t="inlineStr">
        <is>
          <t>Yi Ying &amp; Tirta Nugraha Mursitama</t>
        </is>
      </c>
      <c r="F1993" s="223" t="inlineStr">
        <is>
          <t>978-979-29-2109-0</t>
        </is>
      </c>
      <c r="G1993" s="223" t="inlineStr">
        <is>
          <t>978-979-29-7779-0</t>
        </is>
      </c>
      <c r="H1993" s="223" t="inlineStr">
        <is>
          <t>Bahasa asing</t>
        </is>
      </c>
      <c r="I1993" s="258" t="inlineStr">
        <is>
          <t>Perguruan Tinggi</t>
        </is>
      </c>
      <c r="J1993" s="186" t="inlineStr">
        <is>
          <t>009.19</t>
        </is>
      </c>
      <c r="K1993" s="223" t="inlineStr">
        <is>
          <t>Tidak Tersedia</t>
        </is>
      </c>
      <c r="L1993" s="223" t="n"/>
      <c r="M1993" s="259" t="inlineStr">
        <is>
          <t>Tidak Tersedia</t>
        </is>
      </c>
      <c r="N1993" s="223" t="inlineStr">
        <is>
          <t>Indonesia</t>
        </is>
      </c>
      <c r="O1993" s="223" t="inlineStr">
        <is>
          <t>Tidak diketahui</t>
        </is>
      </c>
      <c r="P1993" s="260" t="n">
        <v>2014</v>
      </c>
      <c r="Q1993" s="260" t="n">
        <v>2017</v>
      </c>
      <c r="R1993" s="223" t="inlineStr">
        <is>
          <t>Penerbit Andi</t>
        </is>
      </c>
      <c r="S1993" s="223" t="inlineStr">
        <is>
          <t>Andi Offset CV</t>
        </is>
      </c>
      <c r="T1993" s="223" t="inlineStr">
        <is>
          <t>Lokal</t>
        </is>
      </c>
      <c r="U1993" s="261" t="n">
        <v>154</v>
      </c>
      <c r="V1993" s="86" t="inlineStr">
        <is>
          <t>pdf</t>
        </is>
      </c>
      <c r="W1993" s="223" t="inlineStr">
        <is>
          <t>3.8 MB</t>
        </is>
      </c>
      <c r="X1993" s="225" t="inlineStr">
        <is>
          <t>&lt;p&gt;Perkembangan pengajaran bahasa Mandarin di Indonesia yang&amp;nbsp;sangat pesat. Kamus bahasa Mandarin yang memuat budaya Indonesia hampir tidak&amp;nbsp;ada. Oleh karena itu, penulis terdorong untuk menyusun kamus tiga bahasa ini.&amp;nbsp;Kamus ini terdiri dari 20 kategori. Setiap kategori dilengkapi gambar-gambar menarik&amp;nbsp;yang memudahkan pembaca memahami kosakata yang diajarkan. Adapun kedua puluh&amp;nbsp;kategori tersebut adalah: bagian tubuh, anggota keluarga, perlengkapan sehari-hari,&amp;nbsp;warna, binatang, buah-buahan, sayuran, makanan, minuman, alat tulis, olahraga, pakaian&amp;nbsp;laki-laki, pakaian wanita, jenis-jenis bunga, cuaca, alat transportasi, ruang angkasa, alat&amp;nbsp;musik, hari raya, dan tempat-tempat wisata.&lt;/p&gt;</t>
        </is>
      </c>
      <c r="Y1993" s="262" t="n">
        <v>114000</v>
      </c>
      <c r="Z1993" s="226" t="n"/>
      <c r="AA1993" s="241">
        <f>Y2791*Z2791</f>
        <v/>
      </c>
      <c r="AB1993" s="237" t="inlineStr">
        <is>
          <t>58aa88e2-89d1-49d7-911c-52e41178eda6</t>
        </is>
      </c>
    </row>
    <row r="1994" ht="15" customHeight="1" s="283">
      <c r="A1994" s="109" t="n">
        <v>2791</v>
      </c>
      <c r="B1994" s="222">
        <f>HYPERLINK("https://mocostore.moco.co.id/catalog/"&amp;AB2800,"Klik Disini")</f>
        <v/>
      </c>
      <c r="C1994" s="223" t="inlineStr">
        <is>
          <t>THE SECRET OF TEENS - Guide Book For Teen : Mengatasi Masa Pubertas, Seksualitas, dan Pergaulan CIYUS??? BISA G4UL, C3RI4 &amp; S3H4T?</t>
        </is>
      </c>
      <c r="D1994" s="223" t="n"/>
      <c r="E1994" s="223" t="inlineStr">
        <is>
          <t>Siti Khuzaiyah</t>
        </is>
      </c>
      <c r="F1994" s="223" t="inlineStr">
        <is>
          <t>978-979-29-4433-4</t>
        </is>
      </c>
      <c r="G1994" s="223" t="inlineStr">
        <is>
          <t>978-979-29-7883-4</t>
        </is>
      </c>
      <c r="H1994" s="223" t="inlineStr">
        <is>
          <t>Psikologi</t>
        </is>
      </c>
      <c r="I1994" s="258" t="inlineStr">
        <is>
          <t>Perguruan Tinggi</t>
        </is>
      </c>
      <c r="J1994" s="186" t="inlineStr">
        <is>
          <t>009.13</t>
        </is>
      </c>
      <c r="K1994" s="223" t="n"/>
      <c r="L1994" s="223" t="n"/>
      <c r="M1994" s="259" t="n"/>
      <c r="N1994" s="223" t="inlineStr">
        <is>
          <t>Indonesia</t>
        </is>
      </c>
      <c r="O1994" s="223" t="inlineStr">
        <is>
          <t>Tidak diketahui</t>
        </is>
      </c>
      <c r="P1994" s="260" t="n">
        <v>2015</v>
      </c>
      <c r="Q1994" s="260" t="n">
        <v>2017</v>
      </c>
      <c r="R1994" s="223" t="inlineStr">
        <is>
          <t>Penerbit Andi</t>
        </is>
      </c>
      <c r="S1994" s="223" t="inlineStr">
        <is>
          <t>Andi Offset CV</t>
        </is>
      </c>
      <c r="T1994" s="223" t="inlineStr">
        <is>
          <t>Lokal</t>
        </is>
      </c>
      <c r="U1994" s="261" t="n">
        <v>192</v>
      </c>
      <c r="V1994" s="86" t="inlineStr">
        <is>
          <t>pdf</t>
        </is>
      </c>
      <c r="W1994" s="223" t="inlineStr">
        <is>
          <t>9.1 MB</t>
        </is>
      </c>
      <c r="X1994" s="225" t="inlineStr">
        <is>
          <t>&lt;p&gt;Jika membahas masalah kesehatan pada pemuda, khususnya&amp;nbsp;remaja, ternyata ada banyak hal pen?? ng yang perlu diketahui oleh&amp;nbsp;remaja. Beberapa hal pen?? ng itu wajib kita ketahui agar masa&amp;nbsp;remaja dapat kita lalui secara sehat, sehingga kelak kita pun akan&amp;nbsp;menjadi manusia dewasa yang sehat dan siap melahirkan generasi&amp;nbsp;penerus yang sehat juga. Secara lebih populer, kesehatan remaja&amp;nbsp;yang berhubungan dengan proses melahirkan generasi penerus&amp;nbsp;ini disebut sebagai kesehatan reproduksi remaja.&amp;nbsp;Jika kita melihat kenyataan saat ini, kesehatan reproduksi&amp;nbsp;remaja di sekeliling kita sangat mempriha?? nkan. Coba tengok&amp;nbsp;ka nan-kiri, depan-belakang kita, atau kita simak berita yang sering&amp;nbsp;bermunculan di media televisi ataupun media massa, di&amp;nbsp;sana dapat kita temukan beberapa kondisi yang membuat kita&amp;nbsp;mengelus dada. Kasus remaja bunuh diri&amp;nbsp;karena putus asa atau&amp;nbsp;putus cinta, remaja kurang gizi (biasanya karena diet berlebihan),&amp;nbsp;remaja menyalahgunakan obat-obatan terlarang (narkotika, dan lain-lain), remaja hamil di luar nikah, remaja melakukan aborsi&amp;nbsp;(pengguguran kandungan), perceraian remaja, remaja diperkosa,&amp;nbsp;dan masih banyak kasus yang lain. Kasus-kasus tersebut tentu&amp;nbsp;membuat kita berpikir, bagaimana kira-kira nasib para remaja&amp;nbsp;yang mengalami kasus tersebut? Bagaimana masa depan mereka&amp;nbsp;kelak? Semoga saja bukan kita yang mengalami kasus di atas.&lt;/p&gt;
 &lt;p&gt;Selain rentan dengan kasus-kasus ekstrem seper?? di atas, masa&amp;nbsp;remaja juga rentan dengan berbagai masalah yang berhubungan&amp;nbsp;dengan kesehatan. Gangguan kurang darah (anemia), ?? dak percaya&amp;nbsp;diri dengan bentuk dan keadaan tubuhnya, keputihan, nyeri&amp;nbsp;dan gangguan saat haid, terjangkit penyakit menular seksual&amp;nbsp;hingga pada HIV/AIDS sering kali menimpa seorang remaja.&amp;nbsp;Kita perlu mengetahui beberapa hal terkait kesehatan reproduksi&amp;nbsp;remaja, agar masa remaja dapat kita jalani dengan sehat.&amp;nbsp;Beberapa hal yang perlu kita ketahui, antara lain sistem reproduksi&amp;nbsp;dan cara menjaganya, penyakit menular seksual dan HIV AIDS&amp;nbsp;beserta cara pencegahannya, gizi pada remaja, gaya hidup sehat&amp;nbsp;pada remaja, serta bahaya NAPZA (Narkotika, Psikotropika, dan Zat&amp;nbsp;Adiktif lainnya). Melalui pengetahuan kesehatan reproduksi yang&amp;nbsp;memadai, diharapkan kita dapat memahami diri kita, sehingga&amp;nbsp;kita dapat menjadi remaja yang sehat dan memiliki masa depan&amp;nbsp;gemilang.&lt;/p&gt;
 &lt;p&gt;Penulis mengajak para remaja untuk bersama-sama mempelajari&amp;nbsp;buku ini, agar harapan tersebut dapat terwujud. Di dalam&amp;nbsp;buku ini akan kita temukan banyak informasi pen?? ng mengenai&amp;nbsp;kesehatan reproduksi remaja. Di sini juga akan dibahas&amp;nbsp;sekilas mengenai kesehatan jiwani dan rohani pada remaja, dua&amp;nbsp;kesehatan ini juga ?? dak kalah pen?? ng bagi remaja.&lt;/p&gt;</t>
        </is>
      </c>
      <c r="Y1994" s="262" t="n">
        <v>83000</v>
      </c>
      <c r="Z1994" s="226" t="n"/>
      <c r="AA1994" s="241">
        <f>Y2800*Z2800</f>
        <v/>
      </c>
      <c r="AB1994" s="237" t="inlineStr">
        <is>
          <t>61c11cf9-4c49-41fc-8ca6-c431064687df</t>
        </is>
      </c>
    </row>
    <row r="1995" ht="15" customHeight="1" s="283">
      <c r="A1995" s="109" t="n">
        <v>2792</v>
      </c>
      <c r="B1995" s="222">
        <f>HYPERLINK("https://mocostore.moco.co.id/catalog/"&amp;AB2801,"Klik Disini")</f>
        <v/>
      </c>
      <c r="C1995" s="223" t="inlineStr">
        <is>
          <t>Khasiat Ajaib Jeruk Nipis â€“ Dari A - Z untuk Kesehatan dan Kecantikan</t>
        </is>
      </c>
      <c r="D1995" s="223" t="n"/>
      <c r="E1995" s="223" t="inlineStr">
        <is>
          <t>Annisa Kurnia</t>
        </is>
      </c>
      <c r="F1995" s="223" t="inlineStr">
        <is>
          <t>978-979-29-4437-2</t>
        </is>
      </c>
      <c r="G1995" s="223" t="inlineStr">
        <is>
          <t>978-979-29-7562-8</t>
        </is>
      </c>
      <c r="H1995" s="223" t="inlineStr">
        <is>
          <t>Kesehatan</t>
        </is>
      </c>
      <c r="I1995" s="258" t="inlineStr">
        <is>
          <t>Perguruan Tinggi</t>
        </is>
      </c>
      <c r="J1995" s="186" t="inlineStr">
        <is>
          <t>009.24</t>
        </is>
      </c>
      <c r="K1995" s="223" t="n"/>
      <c r="L1995" s="223" t="n"/>
      <c r="M1995" s="259" t="n"/>
      <c r="N1995" s="223" t="inlineStr">
        <is>
          <t>Indonesia</t>
        </is>
      </c>
      <c r="O1995" s="223" t="inlineStr">
        <is>
          <t>Tidak diketahui</t>
        </is>
      </c>
      <c r="P1995" s="260" t="n">
        <v>2014</v>
      </c>
      <c r="Q1995" s="260" t="n">
        <v>2017</v>
      </c>
      <c r="R1995" s="223" t="inlineStr">
        <is>
          <t>Rapha Publishing</t>
        </is>
      </c>
      <c r="S1995" s="223" t="inlineStr">
        <is>
          <t>Andi Offset CV</t>
        </is>
      </c>
      <c r="T1995" s="223" t="inlineStr">
        <is>
          <t>Lokal</t>
        </is>
      </c>
      <c r="U1995" s="261" t="n">
        <v>192</v>
      </c>
      <c r="V1995" s="86" t="inlineStr">
        <is>
          <t>pdf</t>
        </is>
      </c>
      <c r="W1995" s="223" t="inlineStr">
        <is>
          <t>6.2 MB</t>
        </is>
      </c>
      <c r="X1995" s="225" t="inlineStr">
        <is>
          <t>&lt;p&gt;Siapa yang tak kenal jeruk nipis? Di kalangan ibuibu&lt;br /&gt;
 hingga anak kecil, buah ini sering digunakan dalam kehidupan&lt;br /&gt;
 sehari-hari kita. Para ibu yang terbiasa mengolah aneka ragam&lt;br /&gt;
 makanan laut, kerap memanfaatkan sari jeruk nipis untuk&lt;br /&gt;
 meng hilangkan aroma amis dan membuat kesat makanannya.&lt;br /&gt;
 Sementara di lingkungan anak-anak, jeruk nipis kerap digunakan&lt;br /&gt;
 apabila mereka sedang sakit pernapasan. Bagaimana dengan&lt;br /&gt;
 para bapak? Apakah mereka juga mengenalinya? Tentu saja.&lt;br /&gt;
 Jenis jeruk ini juga akrab bagi kesehatan para pria yang sedang&lt;br /&gt;
 kelelahan. Minum ramuan jamu yang telah diseduh dengan&lt;br /&gt;
 perasan jeruk nipis, akan membuat badan pulih, segar, dan&lt;br /&gt;
 bersemangat kembali.&lt;br /&gt;
 Jeruk nipis memang tak bisa dilepaskan dalam aneka kegiatan&lt;br /&gt;
 masyarakat kita. Jeruk nipis adalah mukjizat Tuhan untuk&lt;br /&gt;
 umat-Nya. Bagi masyarakat di pedesaan dan warga yang&lt;br /&gt;
 memiliki pekarangan yang ditumbuhi tanaman jeruk nipis, buah&lt;br /&gt;
 mungil ini adalah langkah dini sebelum berobat ke dokter. Jeruk&lt;br /&gt;
 nipis dipercaya sebagai solusi awal, baik menghadapi masalah&lt;br /&gt;
 kesehatan maupun kecantikan.&lt;/p&gt;</t>
        </is>
      </c>
      <c r="Y1995" s="262" t="n">
        <v>78000</v>
      </c>
      <c r="Z1995" s="226" t="n"/>
      <c r="AA1995" s="241">
        <f>Y2801*Z2801</f>
        <v/>
      </c>
      <c r="AB1995" s="237" t="inlineStr">
        <is>
          <t>fb1965a7-5647-4cd7-8cb3-559a24c045f3</t>
        </is>
      </c>
    </row>
    <row r="1996" ht="15" customHeight="1" s="283">
      <c r="A1996" s="109" t="n">
        <v>2798</v>
      </c>
      <c r="B1996" s="222">
        <f>HYPERLINK("https://mocostore.moco.co.id/catalog/"&amp;AB2807,"Klik Disini")</f>
        <v/>
      </c>
      <c r="C1996" s="223" t="inlineStr">
        <is>
          <t>Sehat dengan Gaya Hidup â€“ Terapi Gizi Medik untuk Berbagai Penyakit</t>
        </is>
      </c>
      <c r="D1996" s="223" t="n"/>
      <c r="E1996" s="223" t="inlineStr">
        <is>
          <t>Radyanto Iwan Widya Hartono &amp; dr. Andry Hartono</t>
        </is>
      </c>
      <c r="F1996" s="223" t="inlineStr">
        <is>
          <t>978-979-29-4432-7</t>
        </is>
      </c>
      <c r="G1996" s="223" t="inlineStr">
        <is>
          <t>978-979-29-7751-6</t>
        </is>
      </c>
      <c r="H1996" s="223" t="inlineStr">
        <is>
          <t>Kesehatan</t>
        </is>
      </c>
      <c r="I1996" s="258" t="inlineStr">
        <is>
          <t>Perguruan Tinggi</t>
        </is>
      </c>
      <c r="J1996" s="186" t="inlineStr">
        <is>
          <t>009.24</t>
        </is>
      </c>
      <c r="K1996" s="223" t="n"/>
      <c r="L1996" s="223" t="n"/>
      <c r="M1996" s="259" t="n"/>
      <c r="N1996" s="223" t="inlineStr">
        <is>
          <t>Indonesia</t>
        </is>
      </c>
      <c r="O1996" s="223" t="inlineStr">
        <is>
          <t>Tidak diketahui</t>
        </is>
      </c>
      <c r="P1996" s="260" t="n">
        <v>2014</v>
      </c>
      <c r="Q1996" s="260" t="n">
        <v>2017</v>
      </c>
      <c r="R1996" s="223" t="inlineStr">
        <is>
          <t>Rapha Publishing</t>
        </is>
      </c>
      <c r="S1996" s="223" t="inlineStr">
        <is>
          <t>Andi Offset CV</t>
        </is>
      </c>
      <c r="T1996" s="223" t="inlineStr">
        <is>
          <t>Lokal</t>
        </is>
      </c>
      <c r="U1996" s="261" t="n">
        <v>153</v>
      </c>
      <c r="V1996" s="86" t="inlineStr">
        <is>
          <t>pdf</t>
        </is>
      </c>
      <c r="W1996" s="223" t="inlineStr">
        <is>
          <t>2.1 MB</t>
        </is>
      </c>
      <c r="X1996" s="225" t="inlineStr">
        <is>
          <t>&lt;p&gt;Buku &amp;ldquo;Sehat dengan Gaya Hidup&amp;rdquo; disusun dengan tujuan untuk membantu&lt;br /&gt;
 pasien dan keluarganya da lam memahami dan me la k sa nakan&lt;br /&gt;
 terapi gizi medik secara mandiri un tuk mengendalikan penyakit yang&lt;br /&gt;
 bersifat me nahun dan terminal khususnya pe nyakit kardiometabolik&lt;br /&gt;
 dan kanker.&lt;/p&gt;</t>
        </is>
      </c>
      <c r="Y1996" s="262" t="n">
        <v>56500</v>
      </c>
      <c r="Z1996" s="226" t="n"/>
      <c r="AA1996" s="241">
        <f>Y2807*Z2807</f>
        <v/>
      </c>
      <c r="AB1996" s="237" t="inlineStr">
        <is>
          <t>0bd03e5b-8aa8-46c2-b01b-1a3901481dc4</t>
        </is>
      </c>
    </row>
    <row r="1997" ht="15" customHeight="1" s="283">
      <c r="A1997" s="109" t="n">
        <v>2803</v>
      </c>
      <c r="B1997" s="222">
        <f>HYPERLINK("https://mocostore.moco.co.id/catalog/"&amp;AB2812,"Klik Disini")</f>
        <v/>
      </c>
      <c r="C1997" s="223" t="inlineStr">
        <is>
          <t>Hemat Energi dan Lestari Lingkungan Melalui Bangunan</t>
        </is>
      </c>
      <c r="D1997" s="223" t="n"/>
      <c r="E1997" s="223" t="inlineStr">
        <is>
          <t>Christina E. Mediastika</t>
        </is>
      </c>
      <c r="F1997" s="223" t="inlineStr">
        <is>
          <t>978-979-29-3465-6</t>
        </is>
      </c>
      <c r="G1997" s="223" t="inlineStr">
        <is>
          <t>978-979-29-7510-9</t>
        </is>
      </c>
      <c r="H1997" s="223" t="inlineStr">
        <is>
          <t>Arsitektur</t>
        </is>
      </c>
      <c r="I1997" s="258" t="inlineStr">
        <is>
          <t>Perguruan Tinggi</t>
        </is>
      </c>
      <c r="J1997" s="186" t="inlineStr">
        <is>
          <t>009.04</t>
        </is>
      </c>
      <c r="K1997" s="223" t="n"/>
      <c r="L1997" s="223" t="n"/>
      <c r="M1997" s="259" t="n"/>
      <c r="N1997" s="223" t="inlineStr">
        <is>
          <t>Indonesia</t>
        </is>
      </c>
      <c r="O1997" s="223" t="inlineStr">
        <is>
          <t>Tidak diketahui</t>
        </is>
      </c>
      <c r="P1997" s="260" t="n">
        <v>2013</v>
      </c>
      <c r="Q1997" s="260" t="n">
        <v>2017</v>
      </c>
      <c r="R1997" s="223" t="inlineStr">
        <is>
          <t>Penerbit Andi</t>
        </is>
      </c>
      <c r="S1997" s="223" t="inlineStr">
        <is>
          <t>Andi Offset CV</t>
        </is>
      </c>
      <c r="T1997" s="223" t="inlineStr">
        <is>
          <t>Lokal</t>
        </is>
      </c>
      <c r="U1997" s="261" t="n">
        <v>400</v>
      </c>
      <c r="V1997" s="86" t="inlineStr">
        <is>
          <t>pdf</t>
        </is>
      </c>
      <c r="W1997" s="223" t="inlineStr">
        <is>
          <t>22.7 MB</t>
        </is>
      </c>
      <c r="X1997" s="225" t="inlineStr">
        <is>
          <t>&lt;p&gt;Apa yang terlintas saat kita berbicara mengenai lingkungan ? sebagian besar dari kita akan berpikir tentang kerusakan lingkungan dan krisis energi. Sebenarnya kondisi ini dapat diperbaiki dengan beberapa upaya. Salah satunya melalui bangunan dan lingkungan disekitar bangunan. Kontribusi yang dapat diberikan setiap bangunan dan lingkungan sekitarnya memang tidak besar, namun faktor kelipatannya menjadi besar, karena setiap bangunan di muka bumi dapat berkontribusi. Kekurangpahaman masyarakat mengenai aspek hemat energi dan lestari lingkungan pada bangunan menjadi kendala dalam penerapannya dilapangan. Untuk itulah buku ini ditulis, sebagai jembatan antara teori dan praktik, yang ditujukan bagi akademis maupun masyarakat umum yang ingin berkontribusi pada kelestarian lingkungan dan energi. Tahap-tahap nyata dan langkah-langkah rinci yang dapat dilakukan setiap individu, keluarga atau kelompok pengguna bagunan untuk meminimalkan terjadinya krisis lingkungan dipaparkan dengan gambar-gambar yang lengkap. Adapun aspek-aspek yang tercangkup meliputi: &amp;acirc;&amp;iuml;&amp;iquest;&amp;frac12;&amp;cent; Percermatan terhadap lahan &amp;acirc;&amp;iuml;&amp;iquest;&amp;frac12;&amp;cent; Perencangan dan pemilihan material bangunan &amp;acirc;&amp;iuml;&amp;iquest;&amp;frac12;&amp;cent; Sistem pengudaraan dan percahayaan &amp;acirc;&amp;iuml;&amp;iquest;&amp;frac12;&amp;cent; Produksi energi secara mandiri &amp;acirc;&amp;iuml;&amp;iquest;&amp;frac12;&amp;cent; Tata vegetasi dan pengelolaan sampah Buku ini juga dilengkapi dengan contoh-contoh bangunan dan lingkungan lestari di indonesia, asia tenggara, dan hongkong, guna memudahkan pemahaman dan penerapan hemat energi dan lestari lingkungan pada bangunan.&lt;/p&gt;</t>
        </is>
      </c>
      <c r="Y1997" s="262" t="n">
        <v>108000</v>
      </c>
      <c r="Z1997" s="226" t="n"/>
      <c r="AA1997" s="241">
        <f>Y2812*Z2812</f>
        <v/>
      </c>
      <c r="AB1997" s="237" t="inlineStr">
        <is>
          <t>da98b67b-33db-4dc5-9351-8c3e44a3ce8e</t>
        </is>
      </c>
    </row>
    <row r="1998" ht="15" customHeight="1" s="283">
      <c r="A1998" s="109" t="n">
        <v>2805</v>
      </c>
      <c r="B1998" s="222">
        <f>HYPERLINK("https://mocostore.moco.co.id/catalog/"&amp;AB2814,"Klik Disini")</f>
        <v/>
      </c>
      <c r="C1998" s="223" t="inlineStr">
        <is>
          <t>18 Makanan dengan Kekuatan Dahsyat Menangkal Kanker</t>
        </is>
      </c>
      <c r="D1998" s="223" t="n"/>
      <c r="E1998" s="223" t="inlineStr">
        <is>
          <t>Dwi Prabantini</t>
        </is>
      </c>
      <c r="F1998" s="223" t="inlineStr">
        <is>
          <t>978-979-29-3455-7</t>
        </is>
      </c>
      <c r="G1998" s="223" t="inlineStr">
        <is>
          <t>978-979-29-7284-9</t>
        </is>
      </c>
      <c r="H1998" s="223" t="inlineStr">
        <is>
          <t>Kesehatan</t>
        </is>
      </c>
      <c r="I1998" s="258" t="inlineStr">
        <is>
          <t>Perguruan Tinggi</t>
        </is>
      </c>
      <c r="J1998" s="186" t="inlineStr">
        <is>
          <t>009.24</t>
        </is>
      </c>
      <c r="K1998" s="223" t="n"/>
      <c r="L1998" s="223" t="n"/>
      <c r="M1998" s="259" t="n"/>
      <c r="N1998" s="223" t="inlineStr">
        <is>
          <t>Indonesia</t>
        </is>
      </c>
      <c r="O1998" s="223" t="inlineStr">
        <is>
          <t>Tidak diketahui</t>
        </is>
      </c>
      <c r="P1998" s="260" t="n">
        <v>2013</v>
      </c>
      <c r="Q1998" s="260" t="n">
        <v>2017</v>
      </c>
      <c r="R1998" s="223" t="inlineStr">
        <is>
          <t>Rapha Publishing</t>
        </is>
      </c>
      <c r="S1998" s="223" t="inlineStr">
        <is>
          <t>Andi Offset CV</t>
        </is>
      </c>
      <c r="T1998" s="223" t="inlineStr">
        <is>
          <t>Lokal</t>
        </is>
      </c>
      <c r="U1998" s="261" t="n">
        <v>176</v>
      </c>
      <c r="V1998" s="86" t="inlineStr">
        <is>
          <t>pdf</t>
        </is>
      </c>
      <c r="W1998" s="223" t="inlineStr">
        <is>
          <t>9.3 MB</t>
        </is>
      </c>
      <c r="X1998" s="225" t="inlineStr">
        <is>
          <t>&lt;p&gt;Penyakit kanker sangat sulit untuk dideteksi sejak dini karena tak kasat mata. Kerap terjadi kanker ditemukan setelah dalam stadium lanjut. Mempelajari penyebab kanker dan faktor-faktor risiko merupakan langkah pertama usaha mencegah kanker.&lt;br /&gt;
 Kanker dapat dicegah dengan mengurangi paparan terhadap senyawa penyebab kanker (karsinogen) seperti asap kendaraan, asap rokok, makanan yang dibakar, dan lain-lain. Penyakit ini juga bisa dicegah dengan mengonsumsi agen penangkalnya seperti antioksidan dan senyawa-senyawa kemopreventif yang banyak terdapat pada buah-buahan dan sayuran. Banyak buah dan sayur yang murah dan mudah didapatkan ternyata kaya akan antioksidan dan zat-zat penting lain yang bermanfaat sebagai penangkal kanker. Menjadi sehat itu tak perlu mahal. Selamat membaca.&lt;/p&gt;</t>
        </is>
      </c>
      <c r="Y1998" s="262" t="n">
        <v>64000</v>
      </c>
      <c r="Z1998" s="226" t="n"/>
      <c r="AA1998" s="241">
        <f>Y2814*Z2814</f>
        <v/>
      </c>
      <c r="AB1998" s="237" t="inlineStr">
        <is>
          <t>df8311d1-281b-4e46-82ab-a93f76b351ef</t>
        </is>
      </c>
    </row>
    <row r="1999" ht="15" customHeight="1" s="283">
      <c r="A1999" s="109" t="n">
        <v>2808</v>
      </c>
      <c r="B1999" s="222">
        <f>HYPERLINK("https://mocostore.moco.co.id/catalog/"&amp;AB2817,"Klik Disini")</f>
        <v/>
      </c>
      <c r="C1999" s="223" t="inlineStr">
        <is>
          <t>Potong Kompas, Jalan Pintas - Mahir Menggambar dan Merencana Proyek Rumah Tinggal dengan AutoCAD 2012</t>
        </is>
      </c>
      <c r="D1999" s="223" t="n"/>
      <c r="E1999" s="223" t="inlineStr">
        <is>
          <t>Triono Subagio Dan Daryanto</t>
        </is>
      </c>
      <c r="F1999" s="223" t="inlineStr">
        <is>
          <t>978-979-29-3359-8</t>
        </is>
      </c>
      <c r="G1999" s="223" t="inlineStr">
        <is>
          <t>978-979-29-8245-9</t>
        </is>
      </c>
      <c r="H1999" s="223" t="inlineStr">
        <is>
          <t>Arsitektur</t>
        </is>
      </c>
      <c r="I1999" s="258" t="inlineStr">
        <is>
          <t>Perguruan Tinggi</t>
        </is>
      </c>
      <c r="J1999" s="186" t="inlineStr">
        <is>
          <t>009.04</t>
        </is>
      </c>
      <c r="K1999" s="223" t="inlineStr">
        <is>
          <t>Tidak Tersedia</t>
        </is>
      </c>
      <c r="L1999" s="223" t="n"/>
      <c r="M1999" s="259" t="inlineStr">
        <is>
          <t>Tidak Tersedia</t>
        </is>
      </c>
      <c r="N1999" s="223" t="inlineStr">
        <is>
          <t>Indonesia</t>
        </is>
      </c>
      <c r="O1999" s="223" t="inlineStr">
        <is>
          <t>Tidak diketahui</t>
        </is>
      </c>
      <c r="P1999" s="260" t="n">
        <v>2013</v>
      </c>
      <c r="Q1999" s="260" t="n">
        <v>2017</v>
      </c>
      <c r="R1999" s="223" t="inlineStr">
        <is>
          <t>Penerbit Andi</t>
        </is>
      </c>
      <c r="S1999" s="223" t="inlineStr">
        <is>
          <t>Andi Offset CV</t>
        </is>
      </c>
      <c r="T1999" s="223" t="inlineStr">
        <is>
          <t>Lokal</t>
        </is>
      </c>
      <c r="U1999" s="261" t="n">
        <v>216</v>
      </c>
      <c r="V1999" s="86" t="inlineStr">
        <is>
          <t>pdf</t>
        </is>
      </c>
      <c r="W1999" s="223" t="inlineStr">
        <is>
          <t>9.1 MB</t>
        </is>
      </c>
      <c r="X1999" s="225" t="inlineStr">
        <is>
          <t>&lt;p&gt;AutoCAD, salah satu program grafis komputer, telah menjadi alat bantu yang sangat populer di bidang desain untuk saat ini. Kemampuan autoCAD dengan tingkat presisinya yang tinggi sangat diandalkan oleh para engineer untuk membantu menyelesaikan proyek desainnya.&lt;/p&gt;
 &lt;p&gt;Buku ini hadir untuk mencapai maksud tersebut. Dengan mengandalkan kemampuan autoCAD secara maksimal, seorang perencana bisa menghadirkan gambar dengan lebih akurat, lebih dari sekedar gambar desain yang dibuat dan dicetak dengan alat bantu komputer.&lt;/p&gt;
 &lt;p&gt;Konsep yang dihadirkan dalam buku ini adalah untuk membantu Anda dalam menyelesaikan proyek-proyek desain, khususnya desain rumah tinggal. Diawali dengan pembahasan dalam pembuatan data base gambar, selanjutnya Anda akan dibimbing untuk menyelesaikan gambar rencana secara utuh.&amp;nbsp;&lt;/p&gt;
 &lt;p&gt;Pokok bahasan di dalam buku ini antara lain:&lt;br /&gt;
 1. Pembuatan data base gambar&lt;br /&gt;
 2. Menggambar rencana denah&lt;br /&gt;
 3. Menggambar rencana gambar tampak&lt;br /&gt;
 4. Menggambar rencana pondasi&lt;br /&gt;
 5. Menggambar rencana kusen&lt;br /&gt;
 6. Menggambar rencana atap&lt;br /&gt;
 7. Menggambar rencana lantai dan plafond&lt;br /&gt;
 8. Menggambar rencana sanitasi&lt;br /&gt;
 9. Menyajikan dan mencetak gambar&lt;/p&gt;</t>
        </is>
      </c>
      <c r="Y1999" s="262" t="n">
        <v>66000</v>
      </c>
      <c r="Z1999" s="226" t="n"/>
      <c r="AA1999" s="241">
        <f>Y2817*Z2817</f>
        <v/>
      </c>
      <c r="AB1999" s="237" t="inlineStr">
        <is>
          <t>7cfc0a2e-a33e-4f65-b840-4ade80044379</t>
        </is>
      </c>
    </row>
    <row r="2000" ht="15" customHeight="1" s="283">
      <c r="A2000" s="109" t="n">
        <v>2811</v>
      </c>
      <c r="B2000" s="222">
        <f>HYPERLINK("https://mocostore.moco.co.id/catalog/"&amp;AB2820,"Klik Disini")</f>
        <v/>
      </c>
      <c r="C2000" s="223" t="inlineStr">
        <is>
          <t>55 Ide dan Konsep Desain Arsitektural Unik Plus Material dan Pembuatannya</t>
        </is>
      </c>
      <c r="D2000" s="223" t="n"/>
      <c r="E2000" s="223" t="inlineStr">
        <is>
          <t>Aditya, ST.</t>
        </is>
      </c>
      <c r="F2000" s="223" t="inlineStr">
        <is>
          <t>978-979-29-2064-2</t>
        </is>
      </c>
      <c r="G2000" s="223" t="inlineStr">
        <is>
          <t>978-979-29-7310-5</t>
        </is>
      </c>
      <c r="H2000" s="223" t="inlineStr">
        <is>
          <t>Arsitektur</t>
        </is>
      </c>
      <c r="I2000" s="258" t="inlineStr">
        <is>
          <t>Perguruan Tinggi</t>
        </is>
      </c>
      <c r="J2000" s="186" t="inlineStr">
        <is>
          <t>009.04</t>
        </is>
      </c>
      <c r="K2000" s="223" t="n"/>
      <c r="L2000" s="223" t="n"/>
      <c r="M2000" s="259" t="n"/>
      <c r="N2000" s="223" t="inlineStr">
        <is>
          <t>Indonesia</t>
        </is>
      </c>
      <c r="O2000" s="223" t="inlineStr">
        <is>
          <t>Belum didefenisikan</t>
        </is>
      </c>
      <c r="P2000" s="260" t="n">
        <v>2013</v>
      </c>
      <c r="Q2000" s="260" t="n">
        <v>2017</v>
      </c>
      <c r="R2000" s="223" t="inlineStr">
        <is>
          <t>Penerbit Andi</t>
        </is>
      </c>
      <c r="S2000" s="223" t="inlineStr">
        <is>
          <t>Andi Offset CV</t>
        </is>
      </c>
      <c r="T2000" s="223" t="inlineStr">
        <is>
          <t>Lokal</t>
        </is>
      </c>
      <c r="U2000" s="261" t="n">
        <v>312</v>
      </c>
      <c r="V2000" s="86" t="inlineStr">
        <is>
          <t>pdf</t>
        </is>
      </c>
      <c r="W2000" s="223" t="inlineStr">
        <is>
          <t>18.2 MB</t>
        </is>
      </c>
      <c r="X2000" s="225" t="inlineStr">
        <is>
          <t>&lt;p&gt;13 KEUNTUNGAN BESAR 1. Berisi banyak ide dan konsep desain yang unik, kreatif dan menarik dalam membuat desain bangunan dan interior sehingga anda akan mendapat banyak inspirasi dan pencerahan. Setiap ide dan konsep desain yang diberikan sangat mudah, praktis dan simple sehingga dapat langsung anda terapkan dalam desain rancangan anda sendiri. 2. Ide dan konsep desain dalam buku ini merupakan real project, sehingga ide dan konsep desain benar-benar telah di uji dan dipresentasikan serta disetujui oleh dient/owner. 3. Berbagai konsep desain yang disajikan kehadapan anda antara lain, konsep bentuk , konsep gaya dan langgam arsitektur, konsep warna, konsep material texture, konsep pola dan motif, konsep skala, konsep ruang, konsep irama, konsep lighting, konsep vegetasi, kensep detail, konsep huruf/text dan typography, konsep secondary skin, konsep kesatuan (Unity), Konsep green architecture, dan lain sebagainya. 4. konsep-konsep yang diberikan didukung dengan teori desain arsitektur yang menjadi pegangan para arsitek, perancang dan desainer interior dalam membuat tahapan desain dan dasar perancangannya, sehingga konsep-konsep ini memiliki landasan teori dan dasar pemikiran yang kuat dan obyektif. 5. Disertai dengan info dan tips and trik yang berkaitan langsung dengan ide dan konsep desain, material dan pembuatannya yang up to date. 6. setiap ide dan konsep desain disertai dengan pemilihan dan penggunaan material yang dipakai, sehingga anda akan mengetauhui material-material apa yang sesuai dan ideal dalam pelaksanaan konsep desain dilapangan. 7. menjelaskan beragam material yang up to date dan sedang berkembang seperti, Material ACP (Alumunium Composite Panel) Polikarbonat, vinil, karsiboard, karpet ubin, (Carpet tile), keramik komposit beton (Keraton), batatan/blok beton, homogenius tile, sheet metal, forbo linolium dan sebagainya. Disertai tips dan trik tambahan dalam memilih material yang terbaik dengan harga yang ekonomis serta cara perawatan material tersebut. 8. Setiap ide dan konsep desain disertai dengan cara pembuatan serta pelaksanaan konstuksinya dilapangan, sehingga anda akan mengerti bagaimana konsep desain tersebut dapat diwujudkan dalam realisasinya nanti. 9. Menjelaskan beragam teknik pembuatan sistem struktur maupun konstuksi material-material terbaru seperti, penjelasan pemasangan keraton, pemasangan bataton/blok beton, pemasangang batakuat (ibrick) pemasangan batu ringan atau foom agent, pemasangan panel kompusit, pemasangan HPL, Pemasangan sheet metal, pemasangan kalsiboard, pemasangan papan fiber semen dan lain sebagainya. 10. Setiap ide dan konsep desain disertai dengan gambar redering 3 dimensi (3D) yang realistik, sehingga memudahkan anda untuk mempelajari dan memahami konsep desain yang diberikan dengan lebih cepat dan mudah. 11. Gambar-gambar yang ditampilkan disajikan secara full color. Dikemas dengan format lay out yang menawan dan desain cover yang cantik, membuat anda semakin termotivasi dalam menerapkan ide dan konsep desain dalam buku ini. Buku ini akan menjadi inspirasi pengembangan ide-ide yang baru dan lebih inovatif. 12. buku ini memberikan penjelasan praktis, lengkap dan detail mengenai konsep desain, material serta pembuatannya (konstruksi) sehinga dapat menjadi panduan bagi anda. 13. dapat dibaca dan dipraktekan oleh siapapun, meskipun anda bukan seorang arsitek !!&lt;/p&gt;</t>
        </is>
      </c>
      <c r="Y2000" s="262" t="n">
        <v>195000</v>
      </c>
      <c r="Z2000" s="226" t="n"/>
      <c r="AA2000" s="241">
        <f>Y2820*Z2820</f>
        <v/>
      </c>
      <c r="AB2000" s="237" t="inlineStr">
        <is>
          <t>24e8a916-73fb-4ad2-95ba-205a946927a2</t>
        </is>
      </c>
    </row>
    <row r="2001" ht="15" customHeight="1" s="283">
      <c r="A2001" s="109" t="n">
        <v>2812</v>
      </c>
      <c r="B2001" s="222">
        <f>HYPERLINK("https://mocostore.moco.co.id/catalog/"&amp;AB2821,"Klik Disini")</f>
        <v/>
      </c>
      <c r="C2001" s="223" t="inlineStr">
        <is>
          <t>Jurus Jitu Menjadi Kontributor Televisi</t>
        </is>
      </c>
      <c r="D2001" s="223" t="n"/>
      <c r="E2001" s="223" t="inlineStr">
        <is>
          <t>Nursalim</t>
        </is>
      </c>
      <c r="F2001" s="223" t="inlineStr">
        <is>
          <t>978-979-29-2058-1</t>
        </is>
      </c>
      <c r="G2001" s="223" t="inlineStr">
        <is>
          <t>978-979-29-7550-5</t>
        </is>
      </c>
      <c r="H2001" s="223" t="inlineStr">
        <is>
          <t>Bisnis &amp; Karier</t>
        </is>
      </c>
      <c r="I2001" s="258" t="inlineStr">
        <is>
          <t>Perguruan Tinggi</t>
        </is>
      </c>
      <c r="J2001" s="186" t="inlineStr">
        <is>
          <t>009.25</t>
        </is>
      </c>
      <c r="K2001" s="223" t="inlineStr">
        <is>
          <t>Tidak Tersedia</t>
        </is>
      </c>
      <c r="L2001" s="223" t="n"/>
      <c r="M2001" s="259" t="inlineStr">
        <is>
          <t>Tidak Tersedia</t>
        </is>
      </c>
      <c r="N2001" s="223" t="inlineStr">
        <is>
          <t>Indonesia</t>
        </is>
      </c>
      <c r="O2001" s="223" t="inlineStr">
        <is>
          <t>Tidak diketahui</t>
        </is>
      </c>
      <c r="P2001" s="260" t="n">
        <v>2013</v>
      </c>
      <c r="Q2001" s="260" t="n">
        <v>2017</v>
      </c>
      <c r="R2001" s="223" t="inlineStr">
        <is>
          <t>Penerbit Andi</t>
        </is>
      </c>
      <c r="S2001" s="223" t="inlineStr">
        <is>
          <t>Andi Offset CV</t>
        </is>
      </c>
      <c r="T2001" s="223" t="inlineStr">
        <is>
          <t>Lokal</t>
        </is>
      </c>
      <c r="U2001" s="261" t="n">
        <v>128</v>
      </c>
      <c r="V2001" s="86" t="inlineStr">
        <is>
          <t>pdf</t>
        </is>
      </c>
      <c r="W2001" s="223" t="inlineStr">
        <is>
          <t>6.4 MB</t>
        </is>
      </c>
      <c r="X2001" s="225" t="inlineStr">
        <is>
          <t>&lt;p&gt;&amp;bull; Mengungkap rahasia lowongan Kontributor Televisi yang tidak diketahui sembarang orang&lt;br /&gt;
 &amp;bull; Mengungkap cara Menjadi Kontributor Televisi yang produktif menghasilkan uang, sebab Anda tidak akan kehabisan ide berita sepanjang tahun&lt;br /&gt;
 &amp;bull; Siapapun Anda dijamin bisa mengirim gambar berita ke media televisi&lt;br /&gt;
 &amp;bull; dan lainnya.&lt;/p&gt;
 &lt;p&gt;Memiliki buku jurnalistik yang satu ini sebuah keberuntungan bagi Anda: pewarta warga (citizen journalism), kontributor tv, video journalist (vj), dan stinger televisi; mahasiswa jurusan jurnalistik dan wartawan; mahasiswa penggiat jurnalistik kampus; wartawan pemula dan menengah; karyawan media televisi lokal dan nasional.&lt;/p&gt;
 &lt;p&gt;&lt;br /&gt;
 Buku ini mengungkap jurus jitu, alat, dan kiat taktis untuk mewujudkan impian Anda menjadi praktisi pemberitaan televisi secara umum dan kontributor televisi, khususnya.&lt;/p&gt;</t>
        </is>
      </c>
      <c r="Y2001" s="262" t="n">
        <v>29000</v>
      </c>
      <c r="Z2001" s="226" t="n"/>
      <c r="AA2001" s="241">
        <f>Y2821*Z2821</f>
        <v/>
      </c>
      <c r="AB2001" s="237" t="inlineStr">
        <is>
          <t>472788c5-7327-4fa6-8e28-0c599e648ed2</t>
        </is>
      </c>
    </row>
    <row r="2002" ht="15" customHeight="1" s="283">
      <c r="A2002" s="109" t="n">
        <v>2814</v>
      </c>
      <c r="B2002" s="222">
        <f>HYPERLINK("https://mocostore.moco.co.id/catalog/"&amp;AB2823,"Klik Disini")</f>
        <v/>
      </c>
      <c r="C2002" s="223" t="inlineStr">
        <is>
          <t>Sehat tanpa Repot</t>
        </is>
      </c>
      <c r="D2002" s="223" t="n"/>
      <c r="E2002" s="223" t="inlineStr">
        <is>
          <t>Yohanes Sunardi</t>
        </is>
      </c>
      <c r="F2002" s="223" t="inlineStr">
        <is>
          <t>978-979-29-3464-9</t>
        </is>
      </c>
      <c r="G2002" s="223" t="inlineStr">
        <is>
          <t>978-979-29-7752-3</t>
        </is>
      </c>
      <c r="H2002" s="223" t="inlineStr">
        <is>
          <t>Kesehatan</t>
        </is>
      </c>
      <c r="I2002" s="258" t="inlineStr">
        <is>
          <t>Perguruan Tinggi</t>
        </is>
      </c>
      <c r="J2002" s="186" t="inlineStr">
        <is>
          <t>009.24</t>
        </is>
      </c>
      <c r="K2002" s="223" t="n"/>
      <c r="L2002" s="223" t="n"/>
      <c r="M2002" s="259" t="n"/>
      <c r="N2002" s="223" t="inlineStr">
        <is>
          <t>Indonesia</t>
        </is>
      </c>
      <c r="O2002" s="223" t="inlineStr">
        <is>
          <t>Tidak diketahui</t>
        </is>
      </c>
      <c r="P2002" s="260" t="n">
        <v>2013</v>
      </c>
      <c r="Q2002" s="260" t="n">
        <v>2017</v>
      </c>
      <c r="R2002" s="223" t="inlineStr">
        <is>
          <t>Rapha Publishing</t>
        </is>
      </c>
      <c r="S2002" s="223" t="inlineStr">
        <is>
          <t>Andi Offset CV</t>
        </is>
      </c>
      <c r="T2002" s="223" t="inlineStr">
        <is>
          <t>Lokal</t>
        </is>
      </c>
      <c r="U2002" s="261" t="n">
        <v>120</v>
      </c>
      <c r="V2002" s="86" t="inlineStr">
        <is>
          <t>pdf</t>
        </is>
      </c>
      <c r="W2002" s="223" t="inlineStr">
        <is>
          <t>11.8 MB</t>
        </is>
      </c>
      <c r="X2002" s="225" t="inlineStr">
        <is>
          <t>&lt;p&gt;Saya sebagai penulis buku kesehatan, mempunyai ide untuk merangkum&lt;br /&gt;
 pertanyaan dan jawabannya dalam satu buku, Sehat Tanpa&lt;br /&gt;
 Repot, di mana saya yakin rangkuman ini akan mewakili pertanyaan&lt;br /&gt;
 Anda, terutama bagi Anda yang tidak mempunyai kesempatan bertemu&lt;br /&gt;
 saya secara langsung. Besar harapan saya buku ini menjadi buku&lt;br /&gt;
 panduan untuk membuat hidup Anda lebih berkualitas.&lt;/p&gt;</t>
        </is>
      </c>
      <c r="Y2002" s="262" t="n">
        <v>74500</v>
      </c>
      <c r="Z2002" s="226" t="n"/>
      <c r="AA2002" s="241">
        <f>Y2823*Z2823</f>
        <v/>
      </c>
      <c r="AB2002" s="237" t="inlineStr">
        <is>
          <t>bc6e89e8-774a-4f61-aa8d-5fff5463a848</t>
        </is>
      </c>
    </row>
    <row r="2003" ht="15" customHeight="1" s="283">
      <c r="A2003" s="109" t="n">
        <v>2815</v>
      </c>
      <c r="B2003" s="222">
        <f>HYPERLINK("https://mocostore.moco.co.id/catalog/"&amp;AB2824,"Klik Disini")</f>
        <v/>
      </c>
      <c r="C2003" s="223" t="inlineStr">
        <is>
          <t>Sure, Youâ€¦ Can! 8 Minutes to Master the Tenses</t>
        </is>
      </c>
      <c r="D2003" s="223" t="n"/>
      <c r="E2003" s="223" t="inlineStr">
        <is>
          <t>Pardiyono</t>
        </is>
      </c>
      <c r="F2003" s="223" t="inlineStr">
        <is>
          <t>978-979-29-3368-0</t>
        </is>
      </c>
      <c r="G2003" s="223" t="inlineStr">
        <is>
          <t>978-979-29-7863-6</t>
        </is>
      </c>
      <c r="H2003" s="223" t="inlineStr">
        <is>
          <t>Bahasa</t>
        </is>
      </c>
      <c r="I2003" s="258" t="inlineStr">
        <is>
          <t>Perguruan Tinggi</t>
        </is>
      </c>
      <c r="J2003" s="186" t="inlineStr">
        <is>
          <t>009.19</t>
        </is>
      </c>
      <c r="K2003" s="223" t="n"/>
      <c r="L2003" s="223" t="n"/>
      <c r="M2003" s="259" t="n"/>
      <c r="N2003" s="223" t="inlineStr">
        <is>
          <t>Indonesia</t>
        </is>
      </c>
      <c r="O2003" s="223" t="inlineStr">
        <is>
          <t>Tidak diketahui</t>
        </is>
      </c>
      <c r="P2003" s="260" t="n">
        <v>2013</v>
      </c>
      <c r="Q2003" s="260" t="n">
        <v>2017</v>
      </c>
      <c r="R2003" s="223" t="inlineStr">
        <is>
          <t>Penerbit Andi</t>
        </is>
      </c>
      <c r="S2003" s="223" t="inlineStr">
        <is>
          <t>Andi Offset CV</t>
        </is>
      </c>
      <c r="T2003" s="223" t="inlineStr">
        <is>
          <t>Lokal</t>
        </is>
      </c>
      <c r="U2003" s="261" t="n">
        <v>104</v>
      </c>
      <c r="V2003" s="86" t="inlineStr">
        <is>
          <t>pdf</t>
        </is>
      </c>
      <c r="W2003" s="223" t="inlineStr">
        <is>
          <t>1.8 MB</t>
        </is>
      </c>
      <c r="X2003" s="225" t="inlineStr">
        <is>
          <t>&lt;p&gt;Buku ini disusun sebagai buku pendamping belajar untuk memberi kemudahan&amp;nbsp;kepada siswa SMP dan SMA dalam menguasai materi tense. Dengan buku ini para&amp;nbsp;siswa tidak lagi akan menghadapi materi pembelajaran tense yang bertele-tele,&amp;nbsp;yang selama ini biasa menyuguhi sederet rumus untuk dihafal, yang tidak membuat&amp;nbsp;siswa cepat paham, sebaliknya membuat mereka menjadi phobia. Buku ini&amp;nbsp;merupakan buku yang membahas tense secara revolusioner, yang tidak&lt;br /&gt;
 menyuguhkan sederet rumus tense kepada siswa. Para siswa akan langsung&amp;nbsp;dibimbing untuk menggunakan tense secara benar, secara automatic, sehingga&amp;nbsp;target KPTO dapat dicapai dalam waktu yang relatif singkat.&lt;/p&gt;</t>
        </is>
      </c>
      <c r="Y2003" s="262" t="n">
        <v>43000</v>
      </c>
      <c r="Z2003" s="226" t="n"/>
      <c r="AA2003" s="241">
        <f>Y2824*Z2824</f>
        <v/>
      </c>
      <c r="AB2003" s="237" t="inlineStr">
        <is>
          <t>e956a37c-1530-4b45-bb9d-b9e1deb8ab29</t>
        </is>
      </c>
    </row>
    <row r="2004" ht="15" customHeight="1" s="283">
      <c r="A2004" s="109" t="n">
        <v>2818</v>
      </c>
      <c r="B2004" s="222">
        <f>HYPERLINK("https://mocostore.moco.co.id/catalog/"&amp;AB2827,"Klik Disini")</f>
        <v/>
      </c>
      <c r="C2004" s="223" t="inlineStr">
        <is>
          <t>Kamus Indonesia â€“ Jepang Era Global: Dilengkapi Kosakata Terkini dan Furigana dengan Romanji</t>
        </is>
      </c>
      <c r="D2004" s="223" t="n"/>
      <c r="E2004" s="223" t="inlineStr">
        <is>
          <t>Cuk Yuana</t>
        </is>
      </c>
      <c r="F2004" s="223" t="inlineStr">
        <is>
          <t>978-979-29-3395-6</t>
        </is>
      </c>
      <c r="G2004" s="223" t="inlineStr">
        <is>
          <t>978-979-29-7964-0</t>
        </is>
      </c>
      <c r="H2004" s="223" t="inlineStr">
        <is>
          <t>Kamus</t>
        </is>
      </c>
      <c r="I2004" s="258" t="inlineStr">
        <is>
          <t>Perguruan Tinggi</t>
        </is>
      </c>
      <c r="J2004" s="186" t="inlineStr">
        <is>
          <t>009.10</t>
        </is>
      </c>
      <c r="K2004" s="223" t="n"/>
      <c r="L2004" s="223" t="n"/>
      <c r="M2004" s="259" t="n"/>
      <c r="N2004" s="223" t="inlineStr">
        <is>
          <t>Indonesia</t>
        </is>
      </c>
      <c r="O2004" s="223" t="inlineStr">
        <is>
          <t>Tidak diketahui</t>
        </is>
      </c>
      <c r="P2004" s="260" t="n">
        <v>2013</v>
      </c>
      <c r="Q2004" s="260" t="n">
        <v>2017</v>
      </c>
      <c r="R2004" s="223" t="inlineStr">
        <is>
          <t>Penerbit Andi</t>
        </is>
      </c>
      <c r="S2004" s="223" t="inlineStr">
        <is>
          <t>Andi Offset CV</t>
        </is>
      </c>
      <c r="T2004" s="223" t="inlineStr">
        <is>
          <t>Lokal</t>
        </is>
      </c>
      <c r="U2004" s="261" t="n">
        <v>392</v>
      </c>
      <c r="V2004" s="86" t="inlineStr">
        <is>
          <t>pdf</t>
        </is>
      </c>
      <c r="W2004" s="223" t="inlineStr">
        <is>
          <t>6.4 MB</t>
        </is>
      </c>
      <c r="X2004" s="225" t="inlineStr">
        <is>
          <t>&lt;p&gt;Sampai sekarang ini banyak pembelajar bahasa Jepang masih merasa kesulitan mengungkapkan pikiran dan perasaannya dalam bahasa Jepang. Salah satu faktor penyebabnya adalah pengetahuan dan penguasaan kosakata dalam bahasa Jepang itu sendiri. Hal ini disebabkan sebagian besar kosakata dalam behasa Jepang ditulis dengan kanji, tanpa furigana (huruf hiragana di atas huruf kanji untuk membantu membaca kanji tersebut). Akibatnya para pembelajar tidak dapat membacanya, apalagi memahami artinya dan menerapkannya dalam bentuk ungkapan-ungkapan bahasa Jepang sehari-hari&amp;nbsp;&lt;br /&gt;
 Kamus Indonesia - Jepang Era Global berisi kosakata terkini yang sering digunakan dalam kehidupan sehari-hari, singkatan, kosakata populer, serta dilengkapi dengan furigana (cara baca) dengan Romaji di sebelah kanan masing-masing kosakata (Kanji). Pembelajar dapat lebih mudah membaca dan memahami artinya.&amp;nbsp;&lt;br /&gt;
 Kamus Indonesia - Jepang Era Global ini ditujukan membantu orang Indonesia, khususnya para pembelajar bahasa Jepang mulai tingkat pemula hingga tingkat mahir, agar mampu dengan cepat mencari kosakata bahasa Jepang yang belum diketahuinya, memahami maknanya, kemudian menerapkannya dalam ungkapan-ungkapan sehari-hari dengan tepat.&lt;/p&gt;</t>
        </is>
      </c>
      <c r="Y2004" s="262" t="n">
        <v>94000</v>
      </c>
      <c r="Z2004" s="226" t="n"/>
      <c r="AA2004" s="241">
        <f>Y2827*Z2827</f>
        <v/>
      </c>
      <c r="AB2004" s="237" t="inlineStr">
        <is>
          <t>bdf2d521-da01-40bd-a852-beb7f7ed3ada</t>
        </is>
      </c>
    </row>
    <row r="2005" ht="15" customHeight="1" s="283">
      <c r="A2005" s="109" t="n">
        <v>2822</v>
      </c>
      <c r="B2005" s="222">
        <f>HYPERLINK("https://mocostore.moco.co.id/catalog/"&amp;AB2831,"Klik Disini")</f>
        <v/>
      </c>
      <c r="C2005" s="223" t="inlineStr">
        <is>
          <t>Mencegah Bahaya Penyalahgunaan Narkoba Melalui Pendidikan Budaya Dan Karakter Bangsa</t>
        </is>
      </c>
      <c r="D2005" s="223" t="n"/>
      <c r="E2005" s="223" t="inlineStr">
        <is>
          <t>Suyadi</t>
        </is>
      </c>
      <c r="F2005" s="223" t="inlineStr">
        <is>
          <t>978-979-29-3482-3</t>
        </is>
      </c>
      <c r="G2005" s="223" t="inlineStr">
        <is>
          <t>978-979-29-8232-9</t>
        </is>
      </c>
      <c r="H2005" s="223" t="inlineStr">
        <is>
          <t>Pendidikan</t>
        </is>
      </c>
      <c r="I2005" s="258" t="inlineStr">
        <is>
          <t>Perguruan Tinggi</t>
        </is>
      </c>
      <c r="J2005" s="186" t="inlineStr">
        <is>
          <t>009.10</t>
        </is>
      </c>
      <c r="K2005" s="223" t="n"/>
      <c r="L2005" s="223" t="n"/>
      <c r="M2005" s="259" t="n"/>
      <c r="N2005" s="223" t="inlineStr">
        <is>
          <t>Indonesia</t>
        </is>
      </c>
      <c r="O2005" s="223" t="inlineStr">
        <is>
          <t>Tidak diketahui</t>
        </is>
      </c>
      <c r="P2005" s="260" t="n">
        <v>2013</v>
      </c>
      <c r="Q2005" s="260" t="n">
        <v>2017</v>
      </c>
      <c r="R2005" s="223" t="inlineStr">
        <is>
          <t>Penerbit Andi</t>
        </is>
      </c>
      <c r="S2005" s="223" t="inlineStr">
        <is>
          <t>Andi Offset CV</t>
        </is>
      </c>
      <c r="T2005" s="223" t="inlineStr">
        <is>
          <t>Lokal</t>
        </is>
      </c>
      <c r="U2005" s="261" t="n">
        <v>188</v>
      </c>
      <c r="V2005" s="86" t="inlineStr">
        <is>
          <t>pdf</t>
        </is>
      </c>
      <c r="W2005" s="223" t="inlineStr">
        <is>
          <t>9.3 MB</t>
        </is>
      </c>
      <c r="X2005" s="225" t="inlineStr">
        <is>
          <t>&lt;p&gt;Data dari Badan Pusat Statistik Nasional menunjukkan bahwa ngka tertinggi korban penyalahgunaan narkoban adalah kalangan remaja yang berstatus pelajar maupun mahasiswa. Namun sayangnya pihak yang gigih menangani mereka adalah Badan Narkotika Nasional (BNN) yang dibantu pihak Kepolisian, bukan guru di sekolah maupun dosen di Perguruan Tinggi. Akibatnya, siswa (korban penyalahgunaan narkoba) cenderung diperlakukan sebagai kriminal, bukan pelajar. Wal hasil, setelah dipenjara bukannya jera tetapi justru semakin merajalela.&lt;br /&gt;
 Pada saat yang bersamaan, Kementrian Pendidikan dan Kebudayaan (Kemendigbud) mencanangkan gerakan pendidikan budaya dan karakter bangsa. Akan tetapi hingga saat ini gerakan tersebut belum menunjukkan hasil yang signifikan, terlebih lagi perannya dalam menanggulangi dan mencegah bahaya penyalahgunaan narkoba di kalangan pelajar dan mahasiswa. Padahal, nilai-nilai dalam pendidikan budaya dan karakter bangsa mempunai potensi besar untuk dikembangkan guna mencegah dan menanggulangu penyalahgunaan narkoba.&amp;nbsp;&lt;br /&gt;
 Buku ini merupakan upaya pencegahan bahaya penyalahgunaan narkoba melalui pengembangan pendidikan budaya dan karakter bangsa. Landasan yuridis buku ini adalah nota kesepakatan atau MOU antara Kemendigbud dan BNN pada tanggal 14 April 2008 yang ditindaklanjuti dengan program Anti Drugs Campaign 2008 Goes to School and Campus dengan tema &amp;ldquo;Sobat Anti Madat&amp;rdquo;.&lt;/p&gt;</t>
        </is>
      </c>
      <c r="Y2005" s="262" t="n">
        <v>70500</v>
      </c>
      <c r="Z2005" s="226" t="n"/>
      <c r="AA2005" s="241">
        <f>Y2831*Z2831</f>
        <v/>
      </c>
      <c r="AB2005" s="237" t="inlineStr">
        <is>
          <t>4554a438-b80e-4954-b0fc-e9ffe77387e4</t>
        </is>
      </c>
    </row>
    <row r="2006" ht="15" customHeight="1" s="283">
      <c r="A2006" s="109" t="n">
        <v>2828</v>
      </c>
      <c r="B2006" s="222">
        <f>HYPERLINK("https://mocostore.moco.co.id/catalog/"&amp;AB2837,"Klik Disini")</f>
        <v/>
      </c>
      <c r="C2006" s="223" t="inlineStr">
        <is>
          <t>Sehat dan Pintar â€“ Panduan Nutrisi Bagi Buah Hati</t>
        </is>
      </c>
      <c r="D2006" s="223" t="n"/>
      <c r="E2006" s="223" t="inlineStr">
        <is>
          <t>Yohanes Sunardi &amp; Sean Sunardi</t>
        </is>
      </c>
      <c r="F2006" s="223" t="inlineStr">
        <is>
          <t>978-979-29-4024-4</t>
        </is>
      </c>
      <c r="G2006" s="223" t="inlineStr">
        <is>
          <t>978-979-29-7749-3</t>
        </is>
      </c>
      <c r="H2006" s="223" t="inlineStr">
        <is>
          <t>Kesehatan</t>
        </is>
      </c>
      <c r="I2006" s="258" t="inlineStr">
        <is>
          <t>Perguruan Tinggi</t>
        </is>
      </c>
      <c r="J2006" s="186" t="inlineStr">
        <is>
          <t>009.24</t>
        </is>
      </c>
      <c r="K2006" s="223" t="n"/>
      <c r="L2006" s="223" t="n"/>
      <c r="M2006" s="259" t="n"/>
      <c r="N2006" s="223" t="inlineStr">
        <is>
          <t>Indonesia</t>
        </is>
      </c>
      <c r="O2006" s="223" t="inlineStr">
        <is>
          <t>Tidak diketahui</t>
        </is>
      </c>
      <c r="P2006" s="260" t="n">
        <v>2013</v>
      </c>
      <c r="Q2006" s="260" t="n">
        <v>2017</v>
      </c>
      <c r="R2006" s="223" t="inlineStr">
        <is>
          <t>Rapha Publishing</t>
        </is>
      </c>
      <c r="S2006" s="223" t="inlineStr">
        <is>
          <t>Andi Offset CV</t>
        </is>
      </c>
      <c r="T2006" s="223" t="inlineStr">
        <is>
          <t>Lokal</t>
        </is>
      </c>
      <c r="U2006" s="261" t="n">
        <v>96</v>
      </c>
      <c r="V2006" s="86" t="inlineStr">
        <is>
          <t>pdf</t>
        </is>
      </c>
      <c r="W2006" s="223" t="inlineStr">
        <is>
          <t>2.0 MB</t>
        </is>
      </c>
      <c r="X2006" s="225" t="inlineStr">
        <is>
          <t>&lt;p&gt;Knowledge Is Power. Pengetahuan yang yohanes bagikan, dilengkapi dengan aplikasi dan gaya bahasa yang lugas, memampukan anda membangun gaya hidup lebih sehat anak disetiap tahap perkembangan dan menikmatinya. Buku &amp;quot;Sehat dan Pintar&amp;quot; adalah mitra yang tepat untuk anda,para orang tuan dan pendidik yang bijak! I&amp;#39;m proud of you, Yohanes, and looking forward to many more books! Sebuah buku yang penuh kebermanfaatan. Anak-anak adalah generasi penerus pembangunan bangsa yang tak kunjung habis. Buku ini menjadi pembangkit kesadaran bagi anak-anak maupun orang tuanya akan hidup sehat sejak muda. Semoga buku ini bisa menjadi bekal awal untuk mempersiapkan kesehatan anak-anak indonesia sepanjang hidupnya. All The Best with The Book.&lt;/p&gt;</t>
        </is>
      </c>
      <c r="Y2006" s="262" t="n">
        <v>78000</v>
      </c>
      <c r="Z2006" s="226" t="n"/>
      <c r="AA2006" s="241">
        <f>Y2837*Z2837</f>
        <v/>
      </c>
      <c r="AB2006" s="237" t="inlineStr">
        <is>
          <t>2847fb76-522b-45ff-9259-dda1dd338905</t>
        </is>
      </c>
    </row>
    <row r="2007" ht="15" customHeight="1" s="283">
      <c r="A2007" s="109" t="n">
        <v>2829</v>
      </c>
      <c r="B2007" s="222">
        <f>HYPERLINK("https://mocostore.moco.co.id/catalog/"&amp;AB2838,"Klik Disini")</f>
        <v/>
      </c>
      <c r="C2007" s="223" t="inlineStr">
        <is>
          <t>Sure You Can! The Magical Steps to Speak and Writer in EnglishPanduan Praktis Mudah Berbicara dan Menulis dalam Bahasa Inggris</t>
        </is>
      </c>
      <c r="D2007" s="223" t="n"/>
      <c r="E2007" s="223" t="inlineStr">
        <is>
          <t>Pardiyono</t>
        </is>
      </c>
      <c r="F2007" s="223" t="inlineStr">
        <is>
          <t>978-979-29-4170-8</t>
        </is>
      </c>
      <c r="G2007" s="223" t="inlineStr">
        <is>
          <t>978-979-29-7862-9</t>
        </is>
      </c>
      <c r="H2007" s="223" t="inlineStr">
        <is>
          <t>Bahasa asing</t>
        </is>
      </c>
      <c r="I2007" s="258" t="inlineStr">
        <is>
          <t>Perguruan Tinggi</t>
        </is>
      </c>
      <c r="J2007" s="186" t="inlineStr">
        <is>
          <t>009.19</t>
        </is>
      </c>
      <c r="K2007" s="223" t="n"/>
      <c r="L2007" s="223" t="n"/>
      <c r="M2007" s="259" t="n"/>
      <c r="N2007" s="223" t="inlineStr">
        <is>
          <t>Indonesia</t>
        </is>
      </c>
      <c r="O2007" s="223" t="inlineStr">
        <is>
          <t>Tidak diketahui</t>
        </is>
      </c>
      <c r="P2007" s="260" t="n">
        <v>2013</v>
      </c>
      <c r="Q2007" s="260" t="n">
        <v>2017</v>
      </c>
      <c r="R2007" s="223" t="inlineStr">
        <is>
          <t>Penerbit Andi</t>
        </is>
      </c>
      <c r="S2007" s="223" t="inlineStr">
        <is>
          <t>Andi Offset CV</t>
        </is>
      </c>
      <c r="T2007" s="223" t="inlineStr">
        <is>
          <t>Lokal</t>
        </is>
      </c>
      <c r="U2007" s="261" t="n">
        <v>192</v>
      </c>
      <c r="V2007" s="86" t="inlineStr">
        <is>
          <t>pdf</t>
        </is>
      </c>
      <c r="W2007" s="223" t="inlineStr">
        <is>
          <t>5.8 MB</t>
        </is>
      </c>
      <c r="X2007" s="225" t="inlineStr">
        <is>
          <t>&lt;p&gt;Disadari atau tidak, perbedaan fokus tembak pembelajaran menyebabkan perbedaan perlakuan terhadap apa yang akan dipelajari.&amp;nbsp;&lt;br /&gt;
 Orang yang berangkat dengan konsep dasar &amp;lsquo;mempelajari bahasa Inggris&amp;rsquo; akan memiliki fokus berbeda dengan orang yang berkonsep dasar &amp;lsquo;belajar berbahasa Inggris&amp;rsquo;.&amp;nbsp;&lt;/p&gt;
 &lt;p&gt;Bagi mereka yang berkonsep dasar belajar berbahasa Inggris akan lebih fokus pada upaya bagaimana sesegera mungkin dapat menggunakan bahasa Inggris tersebut secara nyata dalam konteks komunikasi riil, baik dalam komunikasi lisan (speaking) maupun tertulis (writing).&amp;nbsp;&lt;/p&gt;
 &lt;p&gt;Buku cerdas Sure You Can! The Magical Steps To Speak and Write in English ini telah disusun sebagai bentuk terobosan baru dalam upaya penguasaan inti materi belajar bahasa Inggris dengan cara yang lebih efektif dan efisien. Di dalam buku cerdas ini dipaparkan materi inti sari penguasaan bahasa Inggris, untuk membantu Anda mudah menguasai dan meningkatkan kualitas kompetensi ganda: speaking dan writing. Dalam pembelajaran normal, materi belajar untuk penguasaan kompetensi ganda tersebut dipastikan perlu waktu bertahun-tahun. Dengan buku cerdas ini, penguasaan materi inti tersebut dapat dicapai dalam waktu relatif sangat singkat!&lt;/p&gt;</t>
        </is>
      </c>
      <c r="Y2007" s="262" t="n">
        <v>43000</v>
      </c>
      <c r="Z2007" s="226" t="n"/>
      <c r="AA2007" s="241">
        <f>Y2838*Z2838</f>
        <v/>
      </c>
      <c r="AB2007" s="237" t="inlineStr">
        <is>
          <t>3304fccc-200f-43be-a8c0-8e11f76e7c48</t>
        </is>
      </c>
    </row>
    <row r="2008" ht="15" customHeight="1" s="283">
      <c r="A2008" s="109" t="n">
        <v>2831</v>
      </c>
      <c r="B2008" s="222">
        <f>HYPERLINK("https://mocostore.moco.co.id/catalog/"&amp;AB2840,"Klik Disini")</f>
        <v/>
      </c>
      <c r="C2008" s="223" t="inlineStr">
        <is>
          <t>The Secret of Sign - Dahsyatnya Tanda Tangan Dibalik Kesuksesan</t>
        </is>
      </c>
      <c r="D2008" s="223" t="n"/>
      <c r="E2008" s="223" t="inlineStr">
        <is>
          <t>Listiani Aslim, MBA., CBA., CMHA</t>
        </is>
      </c>
      <c r="F2008" s="223" t="inlineStr">
        <is>
          <t>978-979-29-4105-0</t>
        </is>
      </c>
      <c r="G2008" s="223" t="inlineStr">
        <is>
          <t>978-979-29-7882-7</t>
        </is>
      </c>
      <c r="H2008" s="223" t="inlineStr">
        <is>
          <t>Psikologi</t>
        </is>
      </c>
      <c r="I2008" s="258" t="inlineStr">
        <is>
          <t>Perguruan Tinggi</t>
        </is>
      </c>
      <c r="J2008" s="186" t="inlineStr">
        <is>
          <t>009.13</t>
        </is>
      </c>
      <c r="K2008" s="223" t="n"/>
      <c r="L2008" s="223" t="n"/>
      <c r="M2008" s="259" t="n"/>
      <c r="N2008" s="223" t="inlineStr">
        <is>
          <t>Indonesia</t>
        </is>
      </c>
      <c r="O2008" s="223" t="inlineStr">
        <is>
          <t>Tidak diketahui</t>
        </is>
      </c>
      <c r="P2008" s="260" t="n">
        <v>2013</v>
      </c>
      <c r="Q2008" s="260" t="n">
        <v>2017</v>
      </c>
      <c r="R2008" s="223" t="inlineStr">
        <is>
          <t>Penerbit Andi</t>
        </is>
      </c>
      <c r="S2008" s="223" t="inlineStr">
        <is>
          <t>Andi Offset CV</t>
        </is>
      </c>
      <c r="T2008" s="223" t="inlineStr">
        <is>
          <t>Lokal</t>
        </is>
      </c>
      <c r="U2008" s="261" t="n">
        <v>100</v>
      </c>
      <c r="V2008" s="86" t="inlineStr">
        <is>
          <t>pdf</t>
        </is>
      </c>
      <c r="W2008" s="223" t="inlineStr">
        <is>
          <t>5.9 MB</t>
        </is>
      </c>
      <c r="X2008" s="225" t="inlineStr">
        <is>
          <t>&lt;p&gt;Banyak orang membuat tanda tangan tanpa mengerti bahwa tanda tangan adalah pintu pertama yang dilihat oleh orang lain untuk membuat penilaian terhadap diri anda, sebelum bertemu muka langsung dengan anda. Bila anda memiliki pengetahuan yang cukup untuk dapat menggunakan tanda tangan anda sebagai hal yang dapat menarik orang lain untuk menerima anda seperti yang anda inginkan, Tentu akan memudahkan langkah selanjutnya, baik dalam hubungan maupun bisnis. Buku ini besisi informasi dasar mengenai tulisan tangan dengan fokus untuk mengenal tanda tangan anda. Isinya dibuat ringkas dengan banyak contoh tanda tangan dan artinya, untuk memudahkan pengertian anda. Beberapa penyalahartian tentang tentang tanda tangan diterangkan dengan singkat dan dilengkapi dengan saran dalam membuat tanda tangan. Isinya praktis agar orang awam yang tidak memahami tentang grafologi dapat langsung mencoba saran yang diberikan. Buatlah tanda tangan yang sesuai dengan kebutuhan anda dan lihat perubahan yang dihasilkannya nanti. Gunakan tanda tangan anda secara tepat untuk menggambarkan karakteristik diri pribadi yang ingin anda tampilka kepada orang lain.&lt;/p&gt;</t>
        </is>
      </c>
      <c r="Y2008" s="262" t="n">
        <v>39000</v>
      </c>
      <c r="Z2008" s="226" t="n"/>
      <c r="AA2008" s="241">
        <f>Y2840*Z2840</f>
        <v/>
      </c>
      <c r="AB2008" s="237" t="inlineStr">
        <is>
          <t>d5f9c6be-51a5-46f6-aafa-c376d276ed5d</t>
        </is>
      </c>
    </row>
    <row r="2009" ht="15" customHeight="1" s="283">
      <c r="A2009" s="109" t="n">
        <v>2832</v>
      </c>
      <c r="B2009" s="222">
        <f>HYPERLINK("https://mocostore.moco.co.id/catalog/"&amp;AB2841,"Klik Disini")</f>
        <v/>
      </c>
      <c r="C2009" s="223" t="inlineStr">
        <is>
          <t>Sukses Bisnis dan Beternak Sapi Potong</t>
        </is>
      </c>
      <c r="D2009" s="223" t="n"/>
      <c r="E2009" s="223" t="inlineStr">
        <is>
          <t>Emil Salim</t>
        </is>
      </c>
      <c r="F2009" s="223" t="inlineStr">
        <is>
          <t>978-979-29-3440-3</t>
        </is>
      </c>
      <c r="G2009" s="223" t="inlineStr">
        <is>
          <t>978-979-29-7851-3</t>
        </is>
      </c>
      <c r="H2009" s="223" t="inlineStr">
        <is>
          <t>Bisnis</t>
        </is>
      </c>
      <c r="I2009" s="258" t="inlineStr">
        <is>
          <t>Perguruan Tinggi</t>
        </is>
      </c>
      <c r="J2009" s="186" t="inlineStr">
        <is>
          <t>009.06</t>
        </is>
      </c>
      <c r="K2009" s="223" t="n"/>
      <c r="L2009" s="223" t="n"/>
      <c r="M2009" s="259" t="n"/>
      <c r="N2009" s="223" t="inlineStr">
        <is>
          <t>Indonesia</t>
        </is>
      </c>
      <c r="O2009" s="223" t="inlineStr">
        <is>
          <t>Tidak diketahui</t>
        </is>
      </c>
      <c r="P2009" s="260" t="n">
        <v>2013</v>
      </c>
      <c r="Q2009" s="260" t="n">
        <v>2017</v>
      </c>
      <c r="R2009" s="223" t="inlineStr">
        <is>
          <t>Lily Publisher</t>
        </is>
      </c>
      <c r="S2009" s="223" t="inlineStr">
        <is>
          <t>Andi Offset CV</t>
        </is>
      </c>
      <c r="T2009" s="223" t="inlineStr">
        <is>
          <t>Lokal</t>
        </is>
      </c>
      <c r="U2009" s="261" t="n">
        <v>136</v>
      </c>
      <c r="V2009" s="86" t="inlineStr">
        <is>
          <t>pdf</t>
        </is>
      </c>
      <c r="W2009" s="223" t="inlineStr">
        <is>
          <t>3.1 MB</t>
        </is>
      </c>
      <c r="X2009" s="225" t="inlineStr">
        <is>
          <t>&lt;p&gt;Konsumsi daging sapi baik oleh konsumen rumah tangga atau industri meningkat dari tahun ke tahun, terutama pada saat-saat tertentu. Sayangnya, tingginya permintaan daging sapi belum sepenuhnya bisa disuplai dari produksi dalam negeri. Sampai sekarang, sebagian besar kebutuhan daging sapi di Indonesia masih dipenuhi dari impor luar negeri. Pemerintah terpaksa terus mengimpor sapi, terutama berupa bakalan sapi potong (tahun 2011 kuota impor sapi bakalan berkisar 400.000 ekor). Bahkan permasalahan kuota impor daging sapi ini akhirnya membuka celah terjadinya praktek korupsi.&amp;nbsp;&lt;/p&gt;
 &lt;p&gt;Meningkatnya permintaan daging sapi, telah memacu meningkatnya permintaan sapi potong atau sapi pedaging. Dan dengan adanya program Swasembada Daging 2014 menunjukkan bahwa peluang bisnis beternak sapi potong sangat terbuka, terutama pemerintah akan terus memberikan dukungan positif agar program tersebut tercapai. Pengembangan bisnis pembibitan dan penggemukan sapi potong di Indonesia sangat prospektif, hal ini ditinjau dari aspek pasar yang cukup besar, ketersediaan bahan pakan hijauan maupun konsentrat, ketersediaan sumber daya manusia yang cukup melimpah dan murah, kondisi alam yang mendukung, dan ketersediaan sapi bibitan yang bernilai unggul.&lt;/p&gt;
 &lt;p&gt;Tertarik untuk sukses berbisnis ternak sapi potong?&lt;/p&gt;
 &lt;p&gt;Buku ini memuat berbagai materi tentang sapi potong yang dinilai penting untuk dipahami oleh peternak sebagai dasar pengetahuan dalam kegiatan usaha beternak sapi secara benar agar peningkatan produktivitas tercapai seiring dengan perbaikan mutu genetik, pengelolaan dan pakan, antara lain teknik pemilihan sapi bakalan unggul dan pembibitan sapi potong; teknik perawatan; teknik perkawinan alami dan inseminasi buatan; teknik penggemukan sapi potong yang cepat dan tepat dengan pakan alternatif berkualitas dan murah; prosedur pengajuan sertifikasi halal dan teknik penyembelihan sapi halal, teknik pengawetan yang aman sampai bagaimana agar anda bisa untung ganda dalam mengolah daging sapi menjadi aneka produk serta mengolah limbah menjadi pupuk organik dan biogas.&lt;/p&gt;</t>
        </is>
      </c>
      <c r="Y2009" s="262" t="n">
        <v>109500</v>
      </c>
      <c r="Z2009" s="226" t="n"/>
      <c r="AA2009" s="241">
        <f>Y2841*Z2841</f>
        <v/>
      </c>
      <c r="AB2009" s="237" t="inlineStr">
        <is>
          <t>e59fe720-5f4f-40c1-a4b3-9f3baf57e539</t>
        </is>
      </c>
    </row>
    <row r="2010" ht="15" customHeight="1" s="283">
      <c r="A2010" s="109" t="n">
        <v>2834</v>
      </c>
      <c r="B2010" s="222">
        <f>HYPERLINK("https://mocostore.moco.co.id/catalog/"&amp;AB2843,"Klik Disini")</f>
        <v/>
      </c>
      <c r="C2010" s="223" t="inlineStr">
        <is>
          <t>200 Kanji yang Paling Sering Digunakan</t>
        </is>
      </c>
      <c r="D2010" s="223" t="n"/>
      <c r="E2010" s="223" t="inlineStr">
        <is>
          <t>Windra Swastika, William Prathama Nugraha</t>
        </is>
      </c>
      <c r="F2010" s="223" t="inlineStr">
        <is>
          <t>978-979-29-3541-7</t>
        </is>
      </c>
      <c r="G2010" s="223" t="inlineStr">
        <is>
          <t>978-979-29-7287-0</t>
        </is>
      </c>
      <c r="H2010" s="223" t="inlineStr">
        <is>
          <t>Bahasa asing</t>
        </is>
      </c>
      <c r="I2010" s="258" t="inlineStr">
        <is>
          <t>Perguruan Tinggi</t>
        </is>
      </c>
      <c r="J2010" s="186" t="inlineStr">
        <is>
          <t>009.19</t>
        </is>
      </c>
      <c r="K2010" s="223" t="n"/>
      <c r="L2010" s="223" t="n"/>
      <c r="M2010" s="259" t="n"/>
      <c r="N2010" s="223" t="n"/>
      <c r="O2010" s="223" t="n"/>
      <c r="P2010" s="260" t="n">
        <v>2013</v>
      </c>
      <c r="Q2010" s="260" t="n">
        <v>2017</v>
      </c>
      <c r="R2010" s="223" t="inlineStr">
        <is>
          <t>Penerbit Andi</t>
        </is>
      </c>
      <c r="S2010" s="223" t="inlineStr">
        <is>
          <t>Andi Offset CV</t>
        </is>
      </c>
      <c r="T2010" s="223" t="n"/>
      <c r="U2010" s="261" t="n">
        <v>244</v>
      </c>
      <c r="V2010" s="86" t="inlineStr">
        <is>
          <t>pdf</t>
        </is>
      </c>
      <c r="W2010" s="223" t="inlineStr">
        <is>
          <t>7.7 MB</t>
        </is>
      </c>
      <c r="X2010" s="225" t="inlineStr">
        <is>
          <t>&lt;p&gt;Ada 2.136 Kanji yang termasuk dalam Kanji umum yang dipakai di Jepang (atau istilahnya Joyo Kanji). Untuk dapat membaca dan memahami kalimat, tidaklah cukup hanya dengan memahami arti dasar ke-2.136 Kanji tersebut. Ada kombinasi Kanji yang jika digabung, membentuk kata baru dengan cara membaca yang berbeda.&lt;/p&gt;
 &lt;p&gt;Buku &amp;ldquo;200 Kanji yang Paling Sering Digunakan&amp;rdquo; merupakan langkah awal untuk mempelajari Kanji. Pembahasan difokuskan pada 200 Kanji yang memang paling sering muncul dan digunakan. Dalam buku ini, tidak hanya sebatas memberikan arti dasar Kanji, namun diberikan juga cara membaca Kanji (on-yomi dan kun-yomi), kombinasi kata Kanji dan artinya, serta contoh kalimat di mana Kanji atau kombinasi Kanji digunakan dalam konteks kalimat. Dengan contoh kalimat, pembaca akan dapat lebih memahami arti dasar suatu Kanji.&lt;/p&gt;</t>
        </is>
      </c>
      <c r="Y2010" s="262" t="n">
        <v>64500</v>
      </c>
      <c r="Z2010" s="226" t="n"/>
      <c r="AA2010" s="241">
        <f>Y2843*Z2843</f>
        <v/>
      </c>
      <c r="AB2010" s="237" t="inlineStr">
        <is>
          <t>80c450b3-35c7-4366-b75f-4c4ad758d735</t>
        </is>
      </c>
    </row>
    <row r="2011" ht="15" customHeight="1" s="283">
      <c r="A2011" s="109" t="n">
        <v>2836</v>
      </c>
      <c r="B2011" s="222">
        <f>HYPERLINK("https://mocostore.moco.co.id/catalog/"&amp;AB2845,"Klik Disini")</f>
        <v/>
      </c>
      <c r="C2011" s="223" t="inlineStr">
        <is>
          <t>Tenses Thru Stories - Belajar Tenses Gampang Lewat Cerita</t>
        </is>
      </c>
      <c r="D2011" s="223" t="n"/>
      <c r="E2011" s="223" t="inlineStr">
        <is>
          <t>Inet Gunawan</t>
        </is>
      </c>
      <c r="F2011" s="223" t="inlineStr">
        <is>
          <t>978-979-29-3427-4</t>
        </is>
      </c>
      <c r="G2011" s="223" t="inlineStr">
        <is>
          <t>978-979-29-7391-4</t>
        </is>
      </c>
      <c r="H2011" s="223" t="inlineStr">
        <is>
          <t>Bahasa</t>
        </is>
      </c>
      <c r="I2011" s="258" t="inlineStr">
        <is>
          <t>Perguruan Tinggi</t>
        </is>
      </c>
      <c r="J2011" s="186" t="inlineStr">
        <is>
          <t>009.19</t>
        </is>
      </c>
      <c r="K2011" s="223" t="n"/>
      <c r="L2011" s="223" t="n"/>
      <c r="M2011" s="259" t="n"/>
      <c r="N2011" s="223" t="inlineStr">
        <is>
          <t>Indonesia</t>
        </is>
      </c>
      <c r="O2011" s="223" t="inlineStr">
        <is>
          <t>Tidak diketahui</t>
        </is>
      </c>
      <c r="P2011" s="260" t="n">
        <v>2013</v>
      </c>
      <c r="Q2011" s="260" t="n">
        <v>2017</v>
      </c>
      <c r="R2011" s="223" t="inlineStr">
        <is>
          <t>Penerbit Andi</t>
        </is>
      </c>
      <c r="S2011" s="223" t="inlineStr">
        <is>
          <t>Andi Offset CV</t>
        </is>
      </c>
      <c r="T2011" s="223" t="inlineStr">
        <is>
          <t>Lokal</t>
        </is>
      </c>
      <c r="U2011" s="261" t="n">
        <v>152</v>
      </c>
      <c r="V2011" s="86" t="inlineStr">
        <is>
          <t>pdf</t>
        </is>
      </c>
      <c r="W2011" s="223" t="inlineStr">
        <is>
          <t>3.3 MB</t>
        </is>
      </c>
      <c r="X2011" s="225" t="inlineStr">
        <is>
          <t>&lt;p&gt;Inet memang keluar dari pakem-pakem pengajaran bahasa Inggris menggunakan rumus-rumus. Ia menganggap rumus-rumus mengganjal logika berpikir dan kurang memperhatikan makna sebuah kondisi yang bisa diungkapkan lewat kalimat.&amp;nbsp;&lt;/p&gt;
 &lt;p&gt;Maka buku Tenses Thru Stories ini menjadi impiannya supaya siapa saja yang &amp;ldquo;mengkalimatkan&amp;rdquo; bahasa Inggris tidak perlu menghafalkan rumus.&lt;/p&gt;</t>
        </is>
      </c>
      <c r="Y2011" s="262" t="n">
        <v>70500</v>
      </c>
      <c r="Z2011" s="226" t="n"/>
      <c r="AA2011" s="241">
        <f>Y2845*Z2845</f>
        <v/>
      </c>
      <c r="AB2011" s="237" t="inlineStr">
        <is>
          <t>2e0d63f8-3f25-43ab-a5e1-5bc10b1548de</t>
        </is>
      </c>
    </row>
    <row r="2012" ht="15" customHeight="1" s="283">
      <c r="A2012" s="109" t="n">
        <v>2838</v>
      </c>
      <c r="B2012" s="222">
        <f>HYPERLINK("https://mocostore.moco.co.id/catalog/"&amp;AB2847,"Klik Disini")</f>
        <v/>
      </c>
      <c r="C2012" s="223" t="inlineStr">
        <is>
          <t>The 1St Studentâ€™s Choice. Complete English Grammar: Tata Bahasa Inggris Lengkap</t>
        </is>
      </c>
      <c r="D2012" s="223" t="n"/>
      <c r="E2012" s="223" t="inlineStr">
        <is>
          <t>Drs. Slamet Riyanto, M.Pd</t>
        </is>
      </c>
      <c r="F2012" s="223" t="inlineStr">
        <is>
          <t>978-979-29-3497-7</t>
        </is>
      </c>
      <c r="G2012" s="223" t="inlineStr">
        <is>
          <t>978-979-29-7875-9</t>
        </is>
      </c>
      <c r="H2012" s="223" t="inlineStr">
        <is>
          <t>Bahasa</t>
        </is>
      </c>
      <c r="I2012" s="258" t="inlineStr">
        <is>
          <t>Perguruan Tinggi</t>
        </is>
      </c>
      <c r="J2012" s="186" t="inlineStr">
        <is>
          <t>009.19</t>
        </is>
      </c>
      <c r="K2012" s="223" t="n"/>
      <c r="L2012" s="223" t="n"/>
      <c r="M2012" s="259" t="n"/>
      <c r="N2012" s="223" t="inlineStr">
        <is>
          <t>Indonesia</t>
        </is>
      </c>
      <c r="O2012" s="223" t="inlineStr">
        <is>
          <t>Tidak diketahui</t>
        </is>
      </c>
      <c r="P2012" s="260" t="n">
        <v>2013</v>
      </c>
      <c r="Q2012" s="260" t="n">
        <v>2017</v>
      </c>
      <c r="R2012" s="223" t="inlineStr">
        <is>
          <t>Penerbit Andi</t>
        </is>
      </c>
      <c r="S2012" s="223" t="inlineStr">
        <is>
          <t>Andi Offset CV</t>
        </is>
      </c>
      <c r="T2012" s="223" t="inlineStr">
        <is>
          <t>Lokal</t>
        </is>
      </c>
      <c r="U2012" s="261" t="n">
        <v>388</v>
      </c>
      <c r="V2012" s="86" t="inlineStr">
        <is>
          <t>pdf</t>
        </is>
      </c>
      <c r="W2012" s="223" t="inlineStr">
        <is>
          <t>22.3 MB</t>
        </is>
      </c>
      <c r="X2012" s="225" t="inlineStr">
        <is>
          <t>&lt;p&gt;Mengusai bahasa inggris sebagai alat komunikasi internasional (a means of international communication) menjadi dambaan bagi siapa saja yang sedang mempelajarinya. Hal ini mengingat bahwa kemampuan seseorang dalam menggunakan bahasa inggris, baik secara aktif maupun pasif, akan sangat membantu dalam meraih cita-cita dan karir dalam hidupnya. Buku The 1st Student&amp;acirc;ï¿½ï¿½s Chice Complete English Grammar merupakan salah satu buku tata bahasa inggris lengkap seperti yang dimaksud, terutama bagi para pelajar, baik SMA/MA/SMK, ataupun siapa saja yang ingin segara terampil dan mahir mengusai bahasa inggris dalam waktu singkat. Buku ini terdiri atas 71 pelajaran yang disajikan secara mudah, singkat, jelas, padat, dan sistematis. Setiap pelajaran selalu didahului dengan contoh, definisi, dan latihan dalam berbagai konteks sehari-hari. Hal itulah yang menjadikan buku ini sebagai salah satu buku pegangan tata bahasa inggris yang akan membantu dalam meningkatkan kemampuan bahasa inggris anda. Dalam mempelajari buku ini tidak boleh TIDAK URUT tergantung pelajaran mana yang ingin dipelajari terlebih dahulu.&lt;/p&gt;</t>
        </is>
      </c>
      <c r="Y2012" s="262" t="n">
        <v>117000</v>
      </c>
      <c r="Z2012" s="226" t="n"/>
      <c r="AA2012" s="241">
        <f>Y2847*Z2847</f>
        <v/>
      </c>
      <c r="AB2012" s="237" t="inlineStr">
        <is>
          <t>306fd1e8-f762-491e-b6b6-7243ed2525ed</t>
        </is>
      </c>
    </row>
    <row r="2013" ht="15" customHeight="1" s="283">
      <c r="A2013" s="109" t="n">
        <v>2839</v>
      </c>
      <c r="B2013" s="222">
        <f>HYPERLINK("https://mocostore.moco.co.id/catalog/"&amp;AB2848,"Klik Disini")</f>
        <v/>
      </c>
      <c r="C2013" s="223" t="inlineStr">
        <is>
          <t>The Miracle of Colors: Khasiat Pada Buah dan sayur Warna Ungu, Biru dan Hitam</t>
        </is>
      </c>
      <c r="D2013" s="223" t="n"/>
      <c r="E2013" s="223" t="inlineStr">
        <is>
          <t>Khusnul Khotimah dan Tim Redaksi Cemerlang</t>
        </is>
      </c>
      <c r="F2013" s="223" t="inlineStr">
        <is>
          <t>978-979-29-3385-7</t>
        </is>
      </c>
      <c r="G2013" s="223" t="inlineStr">
        <is>
          <t>978-979-29-7879-7</t>
        </is>
      </c>
      <c r="H2013" s="223" t="inlineStr">
        <is>
          <t>Kesehatan</t>
        </is>
      </c>
      <c r="I2013" s="258" t="inlineStr">
        <is>
          <t>Perguruan Tinggi</t>
        </is>
      </c>
      <c r="J2013" s="186" t="inlineStr">
        <is>
          <t>009.24</t>
        </is>
      </c>
      <c r="K2013" s="223" t="n"/>
      <c r="L2013" s="223" t="n"/>
      <c r="M2013" s="259" t="n"/>
      <c r="N2013" s="223" t="inlineStr">
        <is>
          <t>Indonesia</t>
        </is>
      </c>
      <c r="O2013" s="223" t="inlineStr">
        <is>
          <t>Tidak diketahui</t>
        </is>
      </c>
      <c r="P2013" s="260" t="n">
        <v>2013</v>
      </c>
      <c r="Q2013" s="260" t="n">
        <v>2017</v>
      </c>
      <c r="R2013" s="223" t="inlineStr">
        <is>
          <t>Rapha Publishing</t>
        </is>
      </c>
      <c r="S2013" s="223" t="inlineStr">
        <is>
          <t>Andi Offset CV</t>
        </is>
      </c>
      <c r="T2013" s="223" t="inlineStr">
        <is>
          <t>Lokal</t>
        </is>
      </c>
      <c r="U2013" s="261" t="n">
        <v>136</v>
      </c>
      <c r="V2013" s="86" t="inlineStr">
        <is>
          <t>pdf</t>
        </is>
      </c>
      <c r="W2013" s="223" t="inlineStr">
        <is>
          <t>15.0 MB</t>
        </is>
      </c>
      <c r="X2013" s="225" t="inlineStr">
        <is>
          <t>&lt;p&gt;Mengapa sayuran dan buah-buahan berwarna ungu, biru dan hitam ini mengandung khasiat yang luar biasa untuk tubuh? Hal ini karena sayuran dan buah berwarna ungu, biru dan hitam memiliki kandungan antosianin yang sangat tinggi. Antosianin dipercaya dapat mengobati penyakit berbahaya, seperti kanker, diabetes melitus, serangan jantung dan masih banyak lagi. Antosianin dalam anggur ungu dapat meningkatkan flavonoid dalam darah sehingga dapat meningkatkan kemampuan menangkap radikal bebas. Selain itu, antosianin juga mempunyai efek sebagai antiradang dan antibakteri. Contoh zat lainnya yang terkandung dalam buah dan sayur berwarna ungu, biru dan hitam(termasuk yang mempunyai rona warna merah gelap/tua), adalah asam elagik. Asam Elagik ini sangat berguna untuk melawan dan menghambat pertumbuhan sel kanker sekaligus menghentikan proses mitosis (perkembangbiakan sel)&lt;br /&gt;
 Dalam buku ini Anda akan menemukan pembahasan mengenai apa saja arti warna pada setiap buah dan sayuran dengan warna ungu, biru dan hitam.Kandungan yang terkandung didalamnya serta khasiat dan manfaatnya bagi kesehatan kita. Tidak hanya mengobati, tetapi juga mencegah. Selain juga secara khusus mengupas bagaimana mengonsumsinya agar mendapatkan manfaat yang paling optimal bagi kesehatan atau untuk memerangi penyakit tertentu. Jadi jangan lewatkan manfaat dari membaca buku ini bagi kesehatan kita dan keluarga. Selamat mendapatkan manfaatnya!&lt;/p&gt;</t>
        </is>
      </c>
      <c r="Y2013" s="262" t="n">
        <v>70500</v>
      </c>
      <c r="Z2013" s="226" t="n"/>
      <c r="AA2013" s="241">
        <f>Y2848*Z2848</f>
        <v/>
      </c>
      <c r="AB2013" s="237" t="inlineStr">
        <is>
          <t>b11a476e-756a-4095-aafd-cd1896147e43</t>
        </is>
      </c>
    </row>
    <row r="2014" ht="15" customHeight="1" s="283">
      <c r="A2014" s="109" t="n">
        <v>2840</v>
      </c>
      <c r="B2014" s="222">
        <f>HYPERLINK("https://mocostore.moco.co.id/catalog/"&amp;AB2849,"Klik Disini")</f>
        <v/>
      </c>
      <c r="C2014" s="223" t="inlineStr">
        <is>
          <t>A Challenging Book to Practice Teaching in English</t>
        </is>
      </c>
      <c r="D2014" s="223" t="n"/>
      <c r="E2014" s="223" t="inlineStr">
        <is>
          <t>Sutanto Leo</t>
        </is>
      </c>
      <c r="F2014" s="223" t="inlineStr">
        <is>
          <t>978-979-29-3927-9</t>
        </is>
      </c>
      <c r="G2014" s="223" t="inlineStr">
        <is>
          <t>978-979-29-7314-3</t>
        </is>
      </c>
      <c r="H2014" s="223" t="inlineStr">
        <is>
          <t>Bahasa asing</t>
        </is>
      </c>
      <c r="I2014" s="258" t="inlineStr">
        <is>
          <t>Perguruan Tinggi</t>
        </is>
      </c>
      <c r="J2014" s="186" t="inlineStr">
        <is>
          <t>009.19</t>
        </is>
      </c>
      <c r="K2014" s="223" t="n"/>
      <c r="L2014" s="223" t="n"/>
      <c r="M2014" s="259" t="n"/>
      <c r="N2014" s="223" t="n"/>
      <c r="O2014" s="223" t="n"/>
      <c r="P2014" s="260" t="n">
        <v>2013</v>
      </c>
      <c r="Q2014" s="260" t="n">
        <v>2017</v>
      </c>
      <c r="R2014" s="223" t="inlineStr">
        <is>
          <t>Penerbit Andi</t>
        </is>
      </c>
      <c r="S2014" s="223" t="inlineStr">
        <is>
          <t>Andi Offset CV</t>
        </is>
      </c>
      <c r="T2014" s="223" t="n"/>
      <c r="U2014" s="261" t="n">
        <v>288</v>
      </c>
      <c r="V2014" s="86" t="inlineStr">
        <is>
          <t>pdf</t>
        </is>
      </c>
      <c r="W2014" s="223" t="inlineStr">
        <is>
          <t>8.7 MB</t>
        </is>
      </c>
      <c r="X2014" s="225" t="inlineStr">
        <is>
          <t>&lt;p&gt;There are more and more non-english teachers whotaech in non-English speaking countries. Since they do not have English background, they have no courage to speak, find difficulties to express there ideas, and are not confident of speaking. A challenging Book to Practice Teaching in English is a course book designed not only for non-English teachers who have no English background and strive to teach in English but also for English teachers who want to help their colleagues to practice using English in teaching and atudents of teachers colleges who intend to teach in English.&lt;br /&gt;
 This book have been deeply though to focus on: starting to use Englisah, striving better pronunciation,being aware of common mistake, exploring theory of teaching, planning a lesson, garnishing a teching presentation, given project assignments, attempting to manage a better class, evaluating a teaching performance, and developing a teaching profession.&lt;br /&gt;
 A Challenging Book to Practice Teaching in English is a course book designed by an academician. His academic experience has been poured into this very practical book. In addition, these materials have been tried out by some groups of non-English high School teachers and other groups of non- English lecturers at STP Bandung&lt;/p&gt;</t>
        </is>
      </c>
      <c r="Y2014" s="262" t="n">
        <v>86000</v>
      </c>
      <c r="Z2014" s="226" t="n"/>
      <c r="AA2014" s="241">
        <f>Y2849*Z2849</f>
        <v/>
      </c>
      <c r="AB2014" s="237" t="inlineStr">
        <is>
          <t>09ac2dc9-0340-4343-a74d-421f20cdcf28</t>
        </is>
      </c>
    </row>
    <row r="2015" ht="15" customHeight="1" s="283">
      <c r="A2015" s="109" t="n">
        <v>2854</v>
      </c>
      <c r="B2015" s="222">
        <f>HYPERLINK("https://mocostore.moco.co.id/catalog/"&amp;AB2863,"Klik Disini")</f>
        <v/>
      </c>
      <c r="C2015" s="223" t="inlineStr">
        <is>
          <t>Conducting Java-Bali Overland Tours in English &amp; French : Memandu Java-Bali Overland Tours dengan Bahasa Inggris dan Prancis</t>
        </is>
      </c>
      <c r="D2015" s="223" t="n"/>
      <c r="E2015" s="223" t="inlineStr">
        <is>
          <t>Bambang Udoyono</t>
        </is>
      </c>
      <c r="F2015" s="223" t="inlineStr">
        <is>
          <t>978-979-29-3444-1</t>
        </is>
      </c>
      <c r="G2015" s="223" t="inlineStr">
        <is>
          <t>978-979-29-7448-5</t>
        </is>
      </c>
      <c r="H2015" s="223" t="inlineStr">
        <is>
          <t>Panduan</t>
        </is>
      </c>
      <c r="I2015" s="258" t="inlineStr">
        <is>
          <t>Perguruan Tinggi</t>
        </is>
      </c>
      <c r="J2015" s="186" t="inlineStr">
        <is>
          <t>009.17</t>
        </is>
      </c>
      <c r="K2015" s="223" t="n"/>
      <c r="L2015" s="223" t="n"/>
      <c r="M2015" s="259" t="n"/>
      <c r="N2015" s="223" t="inlineStr">
        <is>
          <t>Indonesia</t>
        </is>
      </c>
      <c r="O2015" s="223" t="inlineStr">
        <is>
          <t>Tidak diketahui</t>
        </is>
      </c>
      <c r="P2015" s="260" t="n">
        <v>2013</v>
      </c>
      <c r="Q2015" s="260" t="n">
        <v>2017</v>
      </c>
      <c r="R2015" s="223" t="inlineStr">
        <is>
          <t>Penerbit Andi</t>
        </is>
      </c>
      <c r="S2015" s="223" t="inlineStr">
        <is>
          <t>Andi Offset CV</t>
        </is>
      </c>
      <c r="T2015" s="223" t="inlineStr">
        <is>
          <t>Lokal</t>
        </is>
      </c>
      <c r="U2015" s="261" t="n">
        <v>256</v>
      </c>
      <c r="V2015" s="86" t="inlineStr">
        <is>
          <t>pdf</t>
        </is>
      </c>
      <c r="W2015" s="223" t="inlineStr">
        <is>
          <t>4.1 MB</t>
        </is>
      </c>
      <c r="X2015" s="225" t="inlineStr">
        <is>
          <t>&lt;p&gt;Buku ini adalah paduan bagi (calon) pemandu wisata, pengatur wisata (tour leader) dan semua insane pariwisata yang ingin meningkatkan keterampilan memandu wisata khususnya dijawa dan bali.buku ini berfokus kepada aspek bahasa saja, bukan aspek lain. Dalam bab 1 dipaparkan cara memandu wisata di Jakarta dalam bahasa inggris dan prancis. Agar memudahkan pembaca memahaminya, maka disediakan juga terjemahanya dlam bahsa Indonesia. Ada beberapa tujuan wisata yang dijadikan contoh bab 1 ini seperti misalnya momumen nasional, museum fatahillah, museum wayang, taman mini Indonesia indah, dan lain-lain. Ada paparan tentang apa yang sedang dilewati (passing sight), latar belakang sejarah, budaya, dan juga kondisi social pplitik mutakhir. Di bab 2 dipaparkan cara memandu di kota bandung dan sekitarnya seperti tangkuban perahu. Setelah itu dillanjutkan memandu perjalanan wisata overland dari bandung menuju ke batureden melewati Garut, Tasikmalaya, dan lain-lain. Selanjutnya dipaparkan cara memandu dari baturaden ke Yogyakarta dengan melewati Dieng. Dibab 3 dipaparkan cara memandu di kota Yogyakarta dan sekitarnya seperti sperti di Kraton, Candi Borobudur, Prambanan, Sambisari, Kalasan, Surakarta, dan lain-lain. Bab 4 berisi paparan cara memandu di jawa timur dimulai dari hutan jati Ngawi yang cukup menarik bagi wisatawan asing terutama yang belum pernah melihat hutan jati. Lalu dilanjutkan ke kota Ngawi, Nganjuk, Jombang, Mojokerto, Bangil, Pasuruan, dan Sukapura. Selanjutnya dipaparkan cara di Gunung Bromo pada pagi hari. Kemudian perjalanan dilanjutkan ke Surabaya dan dari sana ke Lovina, Bali melewati probolinggo. Bab 5 memaparkan cara memandu di Bali seperti Denpasar city tour, Kintamani tour dengan melewati Celuk, Mas, Goa Gajah, Tirta Empul, Klungkung, Tanah Lot, dan lain-lain. Lantaran tidak semua daerah yang dilewati memiliki latar belakang sejarah yang menarik maka perlu ada paparan tentang hal lain, politik misalnya ada contoh tentang tokoh politik Indonesia, pemilu kepala daerah, pemilu presiden, atau parpol. Di akhiri bab ini ada sebuah daftar kata kerja bahasa prancis yang sering dipakai untuk memandu wisata lengkap dengan konjungasi dan contoh pemakaiannya.&lt;/p&gt;</t>
        </is>
      </c>
      <c r="Y2015" s="262" t="n">
        <v>90000</v>
      </c>
      <c r="Z2015" s="226" t="n"/>
      <c r="AA2015" s="241">
        <f>Y2863*Z2863</f>
        <v/>
      </c>
      <c r="AB2015" s="237" t="inlineStr">
        <is>
          <t>575101e7-617f-439f-be58-1576a970214d</t>
        </is>
      </c>
    </row>
    <row r="2016" ht="15" customHeight="1" s="283">
      <c r="A2016" s="109" t="n">
        <v>2855</v>
      </c>
      <c r="B2016" s="222">
        <f>HYPERLINK("https://mocostore.moco.co.id/catalog/"&amp;AB2864,"Klik Disini")</f>
        <v/>
      </c>
      <c r="C2016" s="223" t="inlineStr">
        <is>
          <t>Aku Vs Kamu - Mengenal Manusia dalam Bersikap</t>
        </is>
      </c>
      <c r="D2016" s="223" t="n"/>
      <c r="E2016" s="223" t="inlineStr">
        <is>
          <t>Ricky V. Martono</t>
        </is>
      </c>
      <c r="F2016" s="223" t="inlineStr">
        <is>
          <t>978-979-29-4167-8</t>
        </is>
      </c>
      <c r="G2016" s="223" t="inlineStr">
        <is>
          <t>978-979-29-7328-0</t>
        </is>
      </c>
      <c r="H2016" s="223" t="inlineStr">
        <is>
          <t>Psikologi</t>
        </is>
      </c>
      <c r="I2016" s="258" t="inlineStr">
        <is>
          <t>Perguruan Tinggi</t>
        </is>
      </c>
      <c r="J2016" s="186" t="inlineStr">
        <is>
          <t>009.13</t>
        </is>
      </c>
      <c r="K2016" s="223" t="n"/>
      <c r="L2016" s="223" t="n"/>
      <c r="M2016" s="259" t="n"/>
      <c r="N2016" s="223" t="inlineStr">
        <is>
          <t>Indonesia</t>
        </is>
      </c>
      <c r="O2016" s="223" t="inlineStr">
        <is>
          <t>Tidak diketahui</t>
        </is>
      </c>
      <c r="P2016" s="260" t="n">
        <v>2013</v>
      </c>
      <c r="Q2016" s="260" t="n">
        <v>2017</v>
      </c>
      <c r="R2016" s="223" t="inlineStr">
        <is>
          <t>Penerbit Andi</t>
        </is>
      </c>
      <c r="S2016" s="223" t="inlineStr">
        <is>
          <t>Andi Offset CV</t>
        </is>
      </c>
      <c r="T2016" s="223" t="inlineStr">
        <is>
          <t>Lokal</t>
        </is>
      </c>
      <c r="U2016" s="261" t="n">
        <v>152</v>
      </c>
      <c r="V2016" s="86" t="inlineStr">
        <is>
          <t>pdf</t>
        </is>
      </c>
      <c r="W2016" s="223" t="inlineStr">
        <is>
          <t>2.3 MB</t>
        </is>
      </c>
      <c r="X2016" s="225" t="inlineStr">
        <is>
          <t>&lt;p&gt;Aku Vs Kamu, Mengenal Manusia Dalam Bersikap&lt;/p&gt;
 &lt;p&gt;Perbedaan seharusnya bukan untuk menjadi konflik, melainkan harus kita pelajari dan pahami agar potensi konflik dapat diminimalisir untuk mencapai hasil terbaik bagi hubungan antar manusia. Memahami perbedaan manusia justru merupakan keindahan tersendiri dalam hidup manusia. Mempelajari perbedaan budaya dan cara kerja manusia haruslah dimulai dari diri kita sendiri. Dengan memahami diri sendiri kita akan lebih mampu melihat orang lain, lalu kita pun belajar memahami orang lain.&lt;br /&gt;
 Buku ini membahas beberapa topik agar kita mampu melihat diri sendiri dan mampu menerima kepribadian orang lain. Yang pertama adalah topik untuk memahami perbedaan kebudayaan manusia (dan sekelompok masyarakat) menurut dimensi kebudayaan Hofstede. Setelah memahami budaya sebuah masyarakat, diharapkan seseorang mampu menempati dirinya dan menyesuaikan dalam masyarakat tersebut.&amp;nbsp;&lt;br /&gt;
 Dalam buku ini disertakan juga kuestioner untuk menilai diri kita masing-masing. Kuestioner ini disajikan dalam terjemahan Bahasa Indonesia. Kuestioner dalam asli Bahasa Inggris dimuat dalam lampiran. Kuestioner ini bersifat praktikal yang didasari penelitian-penelitian sampai akhirnya dapat kita gunakan. Selain itu, kuestioner yang disajikan merupakan format survei yang disederhanakan, tapi masih valid digunakan sebagai kajian untuk memberi gambaran bagaimana sikap kita dan orang lain dalam bertindak.&lt;/p&gt;</t>
        </is>
      </c>
      <c r="Y2016" s="262" t="n">
        <v>51000</v>
      </c>
      <c r="Z2016" s="226" t="n"/>
      <c r="AA2016" s="241">
        <f>Y2864*Z2864</f>
        <v/>
      </c>
      <c r="AB2016" s="237" t="inlineStr">
        <is>
          <t>8322b42e-9e96-4448-8be8-6a04a2a2d3ce</t>
        </is>
      </c>
    </row>
    <row r="2017" ht="15" customHeight="1" s="283">
      <c r="A2017" s="109" t="n">
        <v>2857</v>
      </c>
      <c r="B2017" s="222">
        <f>HYPERLINK("https://mocostore.moco.co.id/catalog/"&amp;AB2866,"Klik Disini")</f>
        <v/>
      </c>
      <c r="C2017" s="223" t="inlineStr">
        <is>
          <t>Belajar Kilat Adobe Dreamweaver CS4</t>
        </is>
      </c>
      <c r="D2017" s="223" t="n"/>
      <c r="E2017" s="223" t="inlineStr">
        <is>
          <t>ELCOM</t>
        </is>
      </c>
      <c r="F2017" s="223" t="inlineStr">
        <is>
          <t>978-979-29-0710-0</t>
        </is>
      </c>
      <c r="G2017" s="223" t="inlineStr">
        <is>
          <t>978-979-29-7383-9</t>
        </is>
      </c>
      <c r="H2017" s="223" t="inlineStr">
        <is>
          <t>Pemograman</t>
        </is>
      </c>
      <c r="I2017" s="258" t="inlineStr">
        <is>
          <t>Perguruan Tinggi</t>
        </is>
      </c>
      <c r="J2017" s="186" t="inlineStr">
        <is>
          <t>009.05</t>
        </is>
      </c>
      <c r="K2017" s="223" t="n"/>
      <c r="L2017" s="223" t="n"/>
      <c r="M2017" s="259" t="n"/>
      <c r="N2017" s="223" t="inlineStr">
        <is>
          <t>Indonesia</t>
        </is>
      </c>
      <c r="O2017" s="223" t="inlineStr">
        <is>
          <t>Tidak diketahui</t>
        </is>
      </c>
      <c r="P2017" s="260" t="n">
        <v>2009</v>
      </c>
      <c r="Q2017" s="260" t="n">
        <v>2017</v>
      </c>
      <c r="R2017" s="223" t="inlineStr">
        <is>
          <t>Penerbit Andi</t>
        </is>
      </c>
      <c r="S2017" s="223" t="inlineStr">
        <is>
          <t>Andi Offset CV</t>
        </is>
      </c>
      <c r="T2017" s="223" t="inlineStr">
        <is>
          <t>Lokal</t>
        </is>
      </c>
      <c r="U2017" s="261" t="n">
        <v>236</v>
      </c>
      <c r="V2017" s="86" t="inlineStr">
        <is>
          <t>pdf</t>
        </is>
      </c>
      <c r="W2017" s="223" t="inlineStr">
        <is>
          <t>17.6 MB</t>
        </is>
      </c>
      <c r="X2017" s="225" t="inlineStr">
        <is>
          <t>&lt;p&gt;Buku ini disusun dengan pola pembahasan yang sederhana, ringan, mudah dicerna, sehingga menjadikan buku ini mudah dipelajari dan sangat pas jadi teman belajar yang asyik dan menyenangkan. Setiap pokok bahasan disertai contoh latihan yang akan membantu Anda dalam memahami isi materi dan mengaplikasikannya. Buku ini sangat cocok digunakan oleh para pelajar dan pemula yang ingin belajar menggunakan Adobe Dreamweaver CS4. Sekalipun disusun untuk pemula, namun isi materi yang dibahas cukup lengkap, meliputi: Mengenal Adobe Dreamweaver CS4 Membuat Situs Web Mendesain Halaman Web Menambahkan Teks Menyisipkan Gambar dalam Web Bekerja dengan Tabel dan Frame Membuat Navigasi / Link dalam Web Mempublikasikan Situs&amp;nbsp;&lt;/p&gt;</t>
        </is>
      </c>
      <c r="Y2017" s="262" t="n">
        <v>58500</v>
      </c>
      <c r="Z2017" s="226" t="n"/>
      <c r="AA2017" s="241">
        <f>Y2866*Z2866</f>
        <v/>
      </c>
      <c r="AB2017" s="237" t="inlineStr">
        <is>
          <t>0eb37c76-c83f-46bf-a58b-b6ce855a7e01</t>
        </is>
      </c>
    </row>
    <row r="2018" ht="15" customHeight="1" s="283">
      <c r="A2018" s="109" t="n">
        <v>2858</v>
      </c>
      <c r="B2018" s="222">
        <f>HYPERLINK("https://mocostore.moco.co.id/catalog/"&amp;AB2867,"Klik Disini")</f>
        <v/>
      </c>
      <c r="C2018" s="223" t="inlineStr">
        <is>
          <t>3 in 1 Microsoft Office 2013: Buku Wajib Para Staf Kantoran</t>
        </is>
      </c>
      <c r="D2018" s="223" t="n"/>
      <c r="E2018" s="223" t="inlineStr">
        <is>
          <t>ELCOM</t>
        </is>
      </c>
      <c r="F2018" s="223" t="inlineStr">
        <is>
          <t>978-979-29-4794-6</t>
        </is>
      </c>
      <c r="G2018" s="223" t="inlineStr">
        <is>
          <t>978-979-29-7295-5</t>
        </is>
      </c>
      <c r="H2018" s="223" t="inlineStr">
        <is>
          <t>Komputer &amp; Internet</t>
        </is>
      </c>
      <c r="I2018" s="258" t="inlineStr">
        <is>
          <t>Perguruan Tinggi</t>
        </is>
      </c>
      <c r="J2018" s="186" t="inlineStr">
        <is>
          <t>009.05</t>
        </is>
      </c>
      <c r="K2018" s="223" t="n"/>
      <c r="L2018" s="223" t="n"/>
      <c r="M2018" s="259" t="n"/>
      <c r="N2018" s="223" t="n"/>
      <c r="O2018" s="223" t="n"/>
      <c r="P2018" s="260" t="n">
        <v>2015</v>
      </c>
      <c r="Q2018" s="260" t="n">
        <v>2017</v>
      </c>
      <c r="R2018" s="223" t="inlineStr">
        <is>
          <t>Penerbit Andi</t>
        </is>
      </c>
      <c r="S2018" s="223" t="inlineStr">
        <is>
          <t>Andi Offset CV</t>
        </is>
      </c>
      <c r="T2018" s="223" t="n"/>
      <c r="U2018" s="261" t="n">
        <v>160</v>
      </c>
      <c r="V2018" s="86" t="inlineStr">
        <is>
          <t>pdf</t>
        </is>
      </c>
      <c r="W2018" s="223" t="inlineStr">
        <is>
          <t>9.7 MB</t>
        </is>
      </c>
      <c r="X2018" s="225" t="inlineStr">
        <is>
          <t>&lt;p&gt;Bisa memmbuat dokumen Word? Membuat laporan keuangan di Excel? Atau membuat slide presentasi di PowerPoint? Ya, itulah skill wajib yang harus dikuasai oleh staff kantoran saat ini. Hampir semua pekerjaan di kantor bersinggungan dengan ketiga software milik Microsoft itu. Kini banyak perusahaan mencari tenaga kerja yang mengusai kemampuan dasar komputer. Salah satu kemampuan dasar yang diminta adalah menguasai aplikasi Office, yaitu Microsoft Word, Microsoft Excel, dan Microsoft PowerPoint. Aplikasi-aplikasi tersebut sangat membantu dalam pengolahan data dan presentasi. Menguasai kemampuan dasar komputer akan menjadi nilai tambah ketika kita mencari kerja. Buku 3 in 1 Microsoft Office 2013: Buku Wajib Para Staf Kantoran ini akan membantu Anda untuk menguasai beberapa kemampuan dasar yang akan diminta oleh perusahaan, yaitu Microsoft Word, Excel, dan PowerPoint. Buku ini merupakan seri perbaikan dari buku 3 in 1 Microsoft Office 2007. Pada buku ini, akan dibahas mengenai cara penggunaan ketiga aplikasi tersebut. Materi dalam buku ini disajikan dalam bahasa yang sederhana dan langkah-langkah yang mudah diikuti, sehingga pembaca akan mampu menguasai ketiga aplikasi tersebut dalam waktu singkat.&amp;nbsp;&amp;nbsp;&lt;/p&gt;</t>
        </is>
      </c>
      <c r="Y2018" s="262" t="n">
        <v>38000</v>
      </c>
      <c r="Z2018" s="226" t="n"/>
      <c r="AA2018" s="241">
        <f>Y2867*Z2867</f>
        <v/>
      </c>
      <c r="AB2018" s="237" t="inlineStr">
        <is>
          <t>48790ff4-e602-41e9-a3b0-4e454978277e</t>
        </is>
      </c>
    </row>
    <row r="2019" ht="15" customHeight="1" s="283">
      <c r="A2019" s="109" t="n">
        <v>2859</v>
      </c>
      <c r="B2019" s="222">
        <f>HYPERLINK("https://mocostore.moco.co.id/catalog/"&amp;AB2868,"Klik Disini")</f>
        <v/>
      </c>
      <c r="C2019" s="223" t="inlineStr">
        <is>
          <t>25 Bisnis Sampingan untuk Karyawan : Langkah Cerdas Membengkakkan Penghasilan Sambil Tetap Bekerja</t>
        </is>
      </c>
      <c r="D2019" s="223" t="n"/>
      <c r="E2019" s="223" t="inlineStr">
        <is>
          <t>SiGma</t>
        </is>
      </c>
      <c r="F2019" s="223" t="inlineStr">
        <is>
          <t>978-979-29-3199-0</t>
        </is>
      </c>
      <c r="G2019" s="223" t="inlineStr">
        <is>
          <t>978-979-29-7288-7</t>
        </is>
      </c>
      <c r="H2019" s="223" t="inlineStr">
        <is>
          <t>Bisnis-Investasi</t>
        </is>
      </c>
      <c r="I2019" s="258" t="inlineStr">
        <is>
          <t>Perguruan Tinggi</t>
        </is>
      </c>
      <c r="J2019" s="186" t="inlineStr">
        <is>
          <t>009.25</t>
        </is>
      </c>
      <c r="K2019" s="223" t="n"/>
      <c r="L2019" s="223" t="n"/>
      <c r="M2019" s="259" t="n"/>
      <c r="N2019" s="223" t="n"/>
      <c r="O2019" s="223" t="n"/>
      <c r="P2019" s="260" t="n">
        <v>2012</v>
      </c>
      <c r="Q2019" s="260" t="n">
        <v>2017</v>
      </c>
      <c r="R2019" s="223" t="inlineStr">
        <is>
          <t>G-Media Publisher</t>
        </is>
      </c>
      <c r="S2019" s="223" t="inlineStr">
        <is>
          <t>Andi Offset CV</t>
        </is>
      </c>
      <c r="T2019" s="223" t="n"/>
      <c r="U2019" s="261" t="n">
        <v>248</v>
      </c>
      <c r="V2019" s="86" t="inlineStr">
        <is>
          <t>pdf</t>
        </is>
      </c>
      <c r="W2019" s="223" t="inlineStr">
        <is>
          <t>3.4 MB</t>
        </is>
      </c>
      <c r="X2019" s="225" t="inlineStr">
        <is>
          <t>&lt;p&gt;Bekerja kantoran sambil buka usaha sampingan? Siapa takut!!!! Inilah yang dapat memupuk kemandirian hinggaakhirnya nanti Anda bisa memutuskan melepaskan diri dari kerja kantoran. Usaha sampingan tentu dapat mengurangi efek ketergantungan bekerja pada sebuah institusi atau perusahaan. Dengan memiliki usaha sendiri, seluruh waktu bisa dikelola sendiri, tidak perlu berada di bawah atasan, dan kerja keras bisa dinikmati sendiri. Anda dapat melakukannya selepas jam kantor.&amp;nbsp;&lt;br /&gt;
 Begitu banyak peluang bisnis yang bisa Anda coba, termasuk 25 Bisnis Sampingan untuk Karyawan ini. Buku ini WAJIB ANDA BACA karena memberikan jawaban-jawaban seputar bisnis sampingan. Buku ini lebih banyak mengupas peluang usaha disertai dengan analisis usaha. Meskipun dikerjakan dengan waktu terbatas, peluang usaha ini tetap bisa memberikan profit yang besar. Beberapa ide usaha tidak perlu diawasi terus-menerus, sebagaimana halnya usaha konvensional. Semua peluang usaha dalam buku ini bersifat fleksibel, sehingga sangat sesuai dikelola karyawan.&lt;br /&gt;
 Banyak orang yang sudah menempuh jalan ini dan sukses. Pada akhirnya, usaha yang mereka kelola bisa berkembang dan bahkan&amp;nbsp;memberikan hasil yang lebih besar ketimbang gaji sebagai karyawan. Tunggu apalagi? Segeralah action dan membuka bisnis sampingan!&lt;/p&gt;</t>
        </is>
      </c>
      <c r="Y2019" s="262" t="n">
        <v>57500</v>
      </c>
      <c r="Z2019" s="226" t="n"/>
      <c r="AA2019" s="241">
        <f>Y2868*Z2868</f>
        <v/>
      </c>
      <c r="AB2019" s="237" t="inlineStr">
        <is>
          <t>ba494c8a-431c-4f66-bc8e-4a7c43b0a8b9</t>
        </is>
      </c>
    </row>
    <row r="2020" ht="15" customHeight="1" s="283">
      <c r="A2020" s="109" t="n">
        <v>2863</v>
      </c>
      <c r="B2020" s="222">
        <f>HYPERLINK("https://mocostore.moco.co.id/catalog/"&amp;AB2872,"Klik Disini")</f>
        <v/>
      </c>
      <c r="C2020" s="223" t="inlineStr">
        <is>
          <t>121 Tokoh Komputer Pengubah Dunia</t>
        </is>
      </c>
      <c r="D2020" s="223" t="n"/>
      <c r="E2020" s="223" t="inlineStr">
        <is>
          <t>ELCOM</t>
        </is>
      </c>
      <c r="F2020" s="223" t="inlineStr">
        <is>
          <t>978-979-29-2300-1</t>
        </is>
      </c>
      <c r="G2020" s="223" t="inlineStr">
        <is>
          <t>978-979-29-7278-8</t>
        </is>
      </c>
      <c r="H2020" s="223" t="inlineStr">
        <is>
          <t>Biografi</t>
        </is>
      </c>
      <c r="I2020" s="258" t="inlineStr">
        <is>
          <t>Perguruan Tinggi</t>
        </is>
      </c>
      <c r="J2020" s="186" t="inlineStr">
        <is>
          <t>009.07</t>
        </is>
      </c>
      <c r="K2020" s="223" t="n"/>
      <c r="L2020" s="223" t="n"/>
      <c r="M2020" s="259" t="n"/>
      <c r="N2020" s="223" t="inlineStr">
        <is>
          <t>Indonesia</t>
        </is>
      </c>
      <c r="O2020" s="223" t="inlineStr">
        <is>
          <t>Tidak diketahui</t>
        </is>
      </c>
      <c r="P2020" s="260" t="n">
        <v>2012</v>
      </c>
      <c r="Q2020" s="260" t="n">
        <v>2017</v>
      </c>
      <c r="R2020" s="223" t="inlineStr">
        <is>
          <t>Penerbit Andi</t>
        </is>
      </c>
      <c r="S2020" s="223" t="inlineStr">
        <is>
          <t>Andi Offset CV</t>
        </is>
      </c>
      <c r="T2020" s="223" t="inlineStr">
        <is>
          <t>Lokal</t>
        </is>
      </c>
      <c r="U2020" s="261" t="n">
        <v>232</v>
      </c>
      <c r="V2020" s="86" t="inlineStr">
        <is>
          <t>pdf</t>
        </is>
      </c>
      <c r="W2020" s="223" t="inlineStr">
        <is>
          <t>3.2 MB</t>
        </is>
      </c>
      <c r="X2020" s="225" t="inlineStr">
        <is>
          <t>&lt;p&gt;Siapa saja yang sudah memberi pengaruh besar dalam dunia komputer, sebuah teknologi yang sudah Anda pakai sekarang ini? Ternyata di balik kesuksesan teknologi komputer, teknologi yang sungguh sangat berkembang saat ini, ada banyak sekali tokoh yang memberi kontribusi sangat penting.&amp;nbsp;&lt;br /&gt;
 Dalam buku ini, Anda akan menemukan sekaligus belajar tentang rahasia sukses tokoh-tokoh besar dalam dunia komputer, sekaligus menelaah jatuh bangun perjuangan tokoh tersebut dalam peran sertanya memajukan teknologi komputer.&lt;br /&gt;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komputer.&lt;/p&gt;</t>
        </is>
      </c>
      <c r="Y2020" s="262" t="n">
        <v>53500</v>
      </c>
      <c r="Z2020" s="226" t="n"/>
      <c r="AA2020" s="241">
        <f>Y2872*Z2872</f>
        <v/>
      </c>
      <c r="AB2020" s="237" t="inlineStr">
        <is>
          <t>9137a9e8-820a-4521-a66b-6de9380ab6d3</t>
        </is>
      </c>
    </row>
    <row r="2021" ht="15" customHeight="1" s="283">
      <c r="A2021" s="109" t="n">
        <v>2865</v>
      </c>
      <c r="B2021" s="222">
        <f>HYPERLINK("https://mocostore.moco.co.id/catalog/"&amp;AB2874,"Klik Disini")</f>
        <v/>
      </c>
      <c r="C2021" s="223" t="inlineStr">
        <is>
          <t>Anda Bos-nya, Facebook dan Twitter Staf Marketing</t>
        </is>
      </c>
      <c r="D2021" s="223" t="n"/>
      <c r="E2021" s="223" t="inlineStr">
        <is>
          <t>ELCOM</t>
        </is>
      </c>
      <c r="F2021" s="223" t="inlineStr">
        <is>
          <t>978-979-29-2125-0</t>
        </is>
      </c>
      <c r="G2021" s="223" t="inlineStr">
        <is>
          <t>978-979-29-7333-4</t>
        </is>
      </c>
      <c r="H2021" s="223" t="inlineStr">
        <is>
          <t>Komputer &amp; Internet</t>
        </is>
      </c>
      <c r="I2021" s="258" t="inlineStr">
        <is>
          <t>Perguruan Tinggi</t>
        </is>
      </c>
      <c r="J2021" s="186" t="inlineStr">
        <is>
          <t>009.05</t>
        </is>
      </c>
      <c r="K2021" s="223" t="n"/>
      <c r="L2021" s="223" t="n"/>
      <c r="M2021" s="259" t="n"/>
      <c r="N2021" s="223" t="n"/>
      <c r="O2021" s="223" t="n"/>
      <c r="P2021" s="260" t="n">
        <v>2013</v>
      </c>
      <c r="Q2021" s="260" t="n">
        <v>2017</v>
      </c>
      <c r="R2021" s="223" t="inlineStr">
        <is>
          <t>Penerbit Andi</t>
        </is>
      </c>
      <c r="S2021" s="223" t="inlineStr">
        <is>
          <t>Andi Offset CV</t>
        </is>
      </c>
      <c r="T2021" s="223" t="n"/>
      <c r="U2021" s="261" t="n">
        <v>104</v>
      </c>
      <c r="V2021" s="86" t="inlineStr">
        <is>
          <t>pdf</t>
        </is>
      </c>
      <c r="W2021" s="223" t="inlineStr">
        <is>
          <t>8.8 MB</t>
        </is>
      </c>
      <c r="X2021" s="225" t="inlineStr">
        <is>
          <t>&lt;p&gt;Lelah berjualan di Internet tetapi belum menghasikan sesuatu yang memuaskan? Kini saatnya memanfaatkan dua raja situs jejaring sosial, yaitu Facebook dan Twitter, untuk melakukan promosi besar-besaran atas produk yang Anda jual di Internet. Karena hampir semua orang memiliki akun Facebook dan Twitter, sehingga hal tersebut bisa dijadikan target marketing yang mempunyai nilai jual yang tak ternilai.&lt;br /&gt;
 Tips dan trik menggunakan jasa Facebook dan Twitter untuk strategi pemasaran produk yang terdapat dalam buku ini antara lain adalah:&lt;br /&gt;
 &amp;bull; Memakai aplikasi marketing yang ada di Facebook&lt;br /&gt;
 &amp;bull; Membuat grup marketing di Facebook&lt;br /&gt;
 &amp;bull; Bagaimana cara mencari follower yang banyak&lt;br /&gt;
 &amp;bull; Bagaimana cara melakukan integrasi antara Facebook dan Twitter&lt;/p&gt;</t>
        </is>
      </c>
      <c r="Y2021" s="262" t="n">
        <v>32500</v>
      </c>
      <c r="Z2021" s="226" t="n"/>
      <c r="AA2021" s="241">
        <f>Y2874*Z2874</f>
        <v/>
      </c>
      <c r="AB2021" s="237" t="inlineStr">
        <is>
          <t>2b84e7d4-b13c-4ab1-a881-1bc982b20a21</t>
        </is>
      </c>
    </row>
    <row r="2022" ht="15" customHeight="1" s="283">
      <c r="A2022" s="109" t="n">
        <v>2866</v>
      </c>
      <c r="B2022" s="222">
        <f>HYPERLINK("https://mocostore.moco.co.id/catalog/"&amp;AB2875,"Klik Disini")</f>
        <v/>
      </c>
      <c r="C2022" s="223" t="inlineStr">
        <is>
          <t>Aplikasi Fotogenic di Android</t>
        </is>
      </c>
      <c r="D2022" s="223" t="n"/>
      <c r="E2022" s="223" t="inlineStr">
        <is>
          <t>ELCOM</t>
        </is>
      </c>
      <c r="F2022" s="223" t="inlineStr">
        <is>
          <t>978-979-29-4611-6</t>
        </is>
      </c>
      <c r="G2022" s="223" t="inlineStr">
        <is>
          <t>978-979-29-7337-2</t>
        </is>
      </c>
      <c r="H2022" s="223" t="inlineStr">
        <is>
          <t>Komputer &amp; Internet</t>
        </is>
      </c>
      <c r="I2022" s="258" t="inlineStr">
        <is>
          <t>Perguruan Tinggi</t>
        </is>
      </c>
      <c r="J2022" s="186" t="inlineStr">
        <is>
          <t>009.05</t>
        </is>
      </c>
      <c r="K2022" s="223" t="n"/>
      <c r="L2022" s="223" t="n"/>
      <c r="M2022" s="259" t="n"/>
      <c r="N2022" s="223" t="inlineStr">
        <is>
          <t>Indonesia</t>
        </is>
      </c>
      <c r="O2022" s="223" t="inlineStr">
        <is>
          <t>Tidak diketahui</t>
        </is>
      </c>
      <c r="P2022" s="260" t="n">
        <v>2014</v>
      </c>
      <c r="Q2022" s="260" t="n">
        <v>2017</v>
      </c>
      <c r="R2022" s="223" t="inlineStr">
        <is>
          <t>Penerbit Andi</t>
        </is>
      </c>
      <c r="S2022" s="223" t="inlineStr">
        <is>
          <t>Andi Offset CV</t>
        </is>
      </c>
      <c r="T2022" s="223" t="inlineStr">
        <is>
          <t>Lokal</t>
        </is>
      </c>
      <c r="U2022" s="261" t="n">
        <v>160</v>
      </c>
      <c r="V2022" s="86" t="inlineStr">
        <is>
          <t>pdf</t>
        </is>
      </c>
      <c r="W2022" s="223" t="inlineStr">
        <is>
          <t>15.6 MB</t>
        </is>
      </c>
      <c r="X2022" s="225" t="inlineStr">
        <is>
          <t>&lt;p&gt;Dunia fotografi telah berkembang dengan pesat dengan makin banyaknya aplikasi yang menunjang dunia fotografi. Apalagi ponsel zaman sekarang makin canggih dan memiliki kualitas yang baik. Sehingga cukup dengan ponsel dan aplikasi yang tertanam di ponsel tersebut, sebuah foto dapat dengan mudah dikreasikan.&lt;br /&gt;
 Aplikasi-aplikasi yang sedang booming saat ini apalagi kalau bukan aplikasi di sistem operasi Android. Berbagai macam aplikasi dapat di-download, bahkan secara gratis, dan diinstal di ponsel Android Anda. Sehingga efek-efek populer di dunia fotografi, seperti Soft Focus, Lomo, Vintage, Retro, dan lain-lain muncul pada foto yang baru saja diambil.&lt;br /&gt;
 Buku Aplikasi Fotogenik di Androidini mengajak Anda mengenal software editing foto yang bisa Anda download dan instal di ponsel Anda.&amp;nbsp;&lt;br /&gt;
 Aplikasi-aplikasi tersebut antara lain:&lt;br /&gt;
 &amp;bull; Instagram&lt;br /&gt;
 &amp;bull; Camera360&amp;nbsp;&lt;br /&gt;
 &amp;bull; PicsArt&lt;br /&gt;
 &amp;bull; MomentCam&lt;br /&gt;
 &amp;bull; PicSay&lt;br /&gt;
 &amp;bull; Cymera&lt;br /&gt;
 &amp;bull; FotoRus&lt;/p&gt;</t>
        </is>
      </c>
      <c r="Y2022" s="262" t="n">
        <v>42000</v>
      </c>
      <c r="Z2022" s="226" t="n"/>
      <c r="AA2022" s="241">
        <f>Y2875*Z2875</f>
        <v/>
      </c>
      <c r="AB2022" s="237" t="inlineStr">
        <is>
          <t>db58abe3-b042-497d-8bff-e16df735e89a</t>
        </is>
      </c>
    </row>
    <row r="2023" ht="15" customHeight="1" s="283">
      <c r="A2023" s="109" t="n">
        <v>2867</v>
      </c>
      <c r="B2023" s="222">
        <f>HYPERLINK("https://mocostore.moco.co.id/catalog/"&amp;AB2876,"Klik Disini")</f>
        <v/>
      </c>
      <c r="C2023" s="223" t="inlineStr">
        <is>
          <t>3 in 1 Desain Arsitektur Rumah Tinggal</t>
        </is>
      </c>
      <c r="D2023" s="223" t="n"/>
      <c r="E2023" s="223" t="inlineStr">
        <is>
          <t>SmithDev</t>
        </is>
      </c>
      <c r="F2023" s="223" t="inlineStr">
        <is>
          <t>978-979-29-3008-5</t>
        </is>
      </c>
      <c r="G2023" s="223" t="inlineStr">
        <is>
          <t>978-979-29-7293-1</t>
        </is>
      </c>
      <c r="H2023" s="223" t="inlineStr">
        <is>
          <t>Arsitektur</t>
        </is>
      </c>
      <c r="I2023" s="258" t="inlineStr">
        <is>
          <t>Perguruan Tinggi</t>
        </is>
      </c>
      <c r="J2023" s="186" t="inlineStr">
        <is>
          <t>009.04</t>
        </is>
      </c>
      <c r="K2023" s="223" t="n"/>
      <c r="L2023" s="223" t="n"/>
      <c r="M2023" s="259" t="n"/>
      <c r="N2023" s="223" t="n"/>
      <c r="O2023" s="223" t="n"/>
      <c r="P2023" s="260" t="n">
        <v>2012</v>
      </c>
      <c r="Q2023" s="260" t="n">
        <v>2017</v>
      </c>
      <c r="R2023" s="223" t="inlineStr">
        <is>
          <t>Penerbit Andi</t>
        </is>
      </c>
      <c r="S2023" s="223" t="inlineStr">
        <is>
          <t>Andi Offset CV</t>
        </is>
      </c>
      <c r="T2023" s="223" t="n"/>
      <c r="U2023" s="261" t="n">
        <v>144</v>
      </c>
      <c r="V2023" s="86" t="inlineStr">
        <is>
          <t>pdf</t>
        </is>
      </c>
      <c r="W2023" s="223" t="inlineStr">
        <is>
          <t>11.5 MB</t>
        </is>
      </c>
      <c r="X2023" s="225" t="inlineStr">
        <is>
          <t>&lt;p&gt;Desain arsitektur rumah yang modern dan dinamis merupakan salah satu karya arsitektur yang banyak dihasilkan oleh arsitek dalam menampilkan hasil rancangan dan menjadi tren saat ini. Desain arsitektur rumah tinggal dewasa ini banyak menggunakan desain arsitektur yang mempunyai kelebihan, yaitu bentuknya yang simpel serta dinamis.&amp;nbsp;&lt;br /&gt;
 Buku ini secara khusus ditujukan sebagai referensi dan tutorial bagi Anda para arsitek, profesional, mahasiswa yang ingin menguasai penggunaan aplikasi desain grafis yang saling terintegrasi dan saling melengkapi yaitu aplikasi AutoCAD, 3ds Max, dan Vray secara praktis, cepat, dan aplikatif sesuai kebutuhan. Buku ini menyajikan berbagai studi kasus desain arsitektur rumah tinggal dengan gaya arsitektur modern dan Anda akan dituntun dari awal sampai dengan menyelesaikan desain rumah tersebut.&lt;/p&gt;</t>
        </is>
      </c>
      <c r="Y2023" s="262" t="n">
        <v>43000</v>
      </c>
      <c r="Z2023" s="226" t="n"/>
      <c r="AA2023" s="241">
        <f>Y2876*Z2876</f>
        <v/>
      </c>
      <c r="AB2023" s="237" t="inlineStr">
        <is>
          <t>fcf7d6fd-ebce-444b-900b-7455dbd12bc1</t>
        </is>
      </c>
    </row>
    <row r="2024" ht="15" customHeight="1" s="283">
      <c r="A2024" s="109" t="n">
        <v>2869</v>
      </c>
      <c r="B2024" s="222">
        <f>HYPERLINK("https://mocostore.moco.co.id/catalog/"&amp;AB2878,"Klik Disini")</f>
        <v/>
      </c>
      <c r="C2024" s="223" t="inlineStr">
        <is>
          <t>Awas!! Internet Jahat Mengintai Anak Anda</t>
        </is>
      </c>
      <c r="D2024" s="223" t="n"/>
      <c r="E2024" s="223" t="inlineStr">
        <is>
          <t>ELCOM</t>
        </is>
      </c>
      <c r="F2024" s="223" t="inlineStr">
        <is>
          <t>978-979-29-4042-8</t>
        </is>
      </c>
      <c r="G2024" s="223" t="inlineStr">
        <is>
          <t>978-979-29-7346-4</t>
        </is>
      </c>
      <c r="H2024" s="223" t="inlineStr">
        <is>
          <t>Komputer &amp; Internet</t>
        </is>
      </c>
      <c r="I2024" s="258" t="inlineStr">
        <is>
          <t>Perguruan Tinggi</t>
        </is>
      </c>
      <c r="J2024" s="186" t="inlineStr">
        <is>
          <t>009.05</t>
        </is>
      </c>
      <c r="K2024" s="223" t="n"/>
      <c r="L2024" s="223" t="n"/>
      <c r="M2024" s="259" t="n"/>
      <c r="N2024" s="223" t="inlineStr">
        <is>
          <t>Indonesia</t>
        </is>
      </c>
      <c r="O2024" s="223" t="inlineStr">
        <is>
          <t>Tidak diketahui</t>
        </is>
      </c>
      <c r="P2024" s="260" t="n">
        <v>2013</v>
      </c>
      <c r="Q2024" s="260" t="n">
        <v>2017</v>
      </c>
      <c r="R2024" s="223" t="inlineStr">
        <is>
          <t>Penerbit Andi</t>
        </is>
      </c>
      <c r="S2024" s="223" t="inlineStr">
        <is>
          <t>Andi Offset CV</t>
        </is>
      </c>
      <c r="T2024" s="223" t="inlineStr">
        <is>
          <t>Lokal</t>
        </is>
      </c>
      <c r="U2024" s="261" t="n">
        <v>166</v>
      </c>
      <c r="V2024" s="86" t="inlineStr">
        <is>
          <t>pdf</t>
        </is>
      </c>
      <c r="W2024" s="223" t="inlineStr">
        <is>
          <t>10.5 MB</t>
        </is>
      </c>
      <c r="X2024" s="225" t="inlineStr">
        <is>
          <t>&lt;p&gt;Komputer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Anda.&lt;br /&gt;
 Ada salah satu cara untuk mengakalinya adalah menggunakan Parental Control. Anda dapat menggunakan tip dan trik yang diberikan buku Awas! Internet Jahat Mengintai Anak Anda ini seperti:&lt;br /&gt;
 &amp;bull; Mengamankan Data Penting Anda di Komputer&lt;br /&gt;
 &amp;bull; Instal Anti virus Terandal&lt;br /&gt;
 &amp;bull; Setting Web Browser Agar Aman Dipakai&lt;br /&gt;
 &amp;bull; Menginstal Beberapa Aplikasi Keamanan&lt;/p&gt;</t>
        </is>
      </c>
      <c r="Y2024" s="262" t="n">
        <v>45500</v>
      </c>
      <c r="Z2024" s="226" t="n"/>
      <c r="AA2024" s="241">
        <f>Y2878*Z2878</f>
        <v/>
      </c>
      <c r="AB2024" s="237" t="inlineStr">
        <is>
          <t>64bae925-7164-4032-9be7-2d1670529cf9</t>
        </is>
      </c>
    </row>
    <row r="2025" ht="15" customHeight="1" s="283">
      <c r="A2025" s="109" t="n">
        <v>2870</v>
      </c>
      <c r="B2025" s="222">
        <f>HYPERLINK("https://mocostore.moco.co.id/catalog/"&amp;AB2879,"Klik Disini")</f>
        <v/>
      </c>
      <c r="C2025" s="223" t="inlineStr">
        <is>
          <t>Cartoon Guide</t>
        </is>
      </c>
      <c r="D2025" s="223" t="n"/>
      <c r="E2025" s="223" t="inlineStr">
        <is>
          <t>Atep MSL</t>
        </is>
      </c>
      <c r="F2025" s="223" t="inlineStr">
        <is>
          <t>978-979-29-3031-3</t>
        </is>
      </c>
      <c r="G2025" s="223" t="inlineStr">
        <is>
          <t>978-979-29-7431-7</t>
        </is>
      </c>
      <c r="H2025" s="223" t="inlineStr">
        <is>
          <t>Komputer &amp; Internet</t>
        </is>
      </c>
      <c r="I2025" s="258" t="inlineStr">
        <is>
          <t>Perguruan Tinggi</t>
        </is>
      </c>
      <c r="J2025" s="186" t="inlineStr">
        <is>
          <t>009.05</t>
        </is>
      </c>
      <c r="K2025" s="223" t="n"/>
      <c r="L2025" s="223" t="n"/>
      <c r="M2025" s="259" t="n"/>
      <c r="N2025" s="223" t="inlineStr">
        <is>
          <t>Indonesia</t>
        </is>
      </c>
      <c r="O2025" s="223" t="inlineStr">
        <is>
          <t>Tidak diketahui</t>
        </is>
      </c>
      <c r="P2025" s="260" t="n">
        <v>2012</v>
      </c>
      <c r="Q2025" s="260" t="n">
        <v>2017</v>
      </c>
      <c r="R2025" s="223" t="inlineStr">
        <is>
          <t>Penerbit Andi</t>
        </is>
      </c>
      <c r="S2025" s="223" t="inlineStr">
        <is>
          <t>Andi Offset CV</t>
        </is>
      </c>
      <c r="T2025" s="223" t="inlineStr">
        <is>
          <t>Lokal</t>
        </is>
      </c>
      <c r="U2025" s="261" t="n">
        <v>240</v>
      </c>
      <c r="V2025" s="86" t="inlineStr">
        <is>
          <t>pdf</t>
        </is>
      </c>
      <c r="W2025" s="223" t="inlineStr">
        <is>
          <t>19.7 MB</t>
        </is>
      </c>
      <c r="X2025" s="225" t="inlineStr">
        <is>
          <t>&lt;p&gt;Buku Cartoon Guide Step by Step Way to Make Your Favourite Cartoon Movie With Flash &amp;amp; After Effects ini merupakan tutorial menyeluruh mengenai pembuatan animasi kartun. Buku ini mengupas secara terperinci desain karakter dari sketsa ke animasi yang disempurnakan dengan biografi karakter, cerita, storyboard, dan lingkungannya.&lt;br /&gt;
 Pokok bahasan yang disajikan dalam buku ini meliputi:&amp;nbsp;&lt;br /&gt;
 &amp;bull; Dasar menggambar dalam Adobe Flash dan Adobe After Effects CS5.&amp;nbsp;&lt;br /&gt;
 &amp;bull; Persiapan pembuatan film kartun The Alien&amp;rsquo;s Birthday.&amp;nbsp;&lt;br /&gt;
 &amp;bull; Pembuatan kartun alam semesta.&amp;nbsp;&lt;br /&gt;
 &amp;bull; Pembuatan animasi karakter alien di Adobe Flash.&amp;nbsp;&lt;br /&gt;
 &amp;bull; Pembuatan background pesta ulang tahun.&amp;nbsp;&lt;br /&gt;
 &amp;bull; Sentuhan terakhir animasi kartun.&amp;nbsp;&lt;br /&gt;
 &amp;bull; Penjernihan suara rekaman dengan Adobe Soundbooth.&lt;br /&gt;
 Buku ini disertai CD yang berisi file akhir. Di samping itu, ada berbagai bentuk karakter dan animasi tambahan yang bisa Anda gunakan untuk memahami materi ini. Anda dapat modifikasinya ketika berlatih.&lt;/p&gt;</t>
        </is>
      </c>
      <c r="Y2025" s="262" t="n">
        <v>139500</v>
      </c>
      <c r="Z2025" s="226" t="n"/>
      <c r="AA2025" s="241">
        <f>Y2879*Z2879</f>
        <v/>
      </c>
      <c r="AB2025" s="237" t="inlineStr">
        <is>
          <t>5a91e977-e1d0-44d0-b5a9-4b2c8903bee7</t>
        </is>
      </c>
    </row>
    <row r="2026" ht="15" customHeight="1" s="283">
      <c r="A2026" s="109" t="n">
        <v>2871</v>
      </c>
      <c r="B2026" s="222">
        <f>HYPERLINK("https://mocostore.moco.co.id/catalog/"&amp;AB2880,"Klik Disini")</f>
        <v/>
      </c>
      <c r="C2026" s="223" t="inlineStr">
        <is>
          <t>Berdagang yang Cetar di Android</t>
        </is>
      </c>
      <c r="D2026" s="223" t="n"/>
      <c r="E2026" s="223" t="inlineStr">
        <is>
          <t>ELCOM</t>
        </is>
      </c>
      <c r="F2026" s="223" t="inlineStr">
        <is>
          <t>978-979-29-4297-2</t>
        </is>
      </c>
      <c r="G2026" s="223" t="inlineStr">
        <is>
          <t>978-979-29-7393-8</t>
        </is>
      </c>
      <c r="H2026" s="223" t="inlineStr">
        <is>
          <t>Bisnis-Investasi</t>
        </is>
      </c>
      <c r="I2026" s="258" t="inlineStr">
        <is>
          <t>Perguruan Tinggi</t>
        </is>
      </c>
      <c r="J2026" s="186" t="inlineStr">
        <is>
          <t>009.25</t>
        </is>
      </c>
      <c r="K2026" s="223" t="n"/>
      <c r="L2026" s="223" t="n"/>
      <c r="M2026" s="259" t="n"/>
      <c r="N2026" s="223" t="inlineStr">
        <is>
          <t>Indonesia</t>
        </is>
      </c>
      <c r="O2026" s="223" t="inlineStr">
        <is>
          <t>Tidak diketahui</t>
        </is>
      </c>
      <c r="P2026" s="260" t="n">
        <v>2014</v>
      </c>
      <c r="Q2026" s="260" t="n">
        <v>2017</v>
      </c>
      <c r="R2026" s="223" t="inlineStr">
        <is>
          <t>Penerbit Andi</t>
        </is>
      </c>
      <c r="S2026" s="223" t="inlineStr">
        <is>
          <t>Andi Offset CV</t>
        </is>
      </c>
      <c r="T2026" s="223" t="inlineStr">
        <is>
          <t>Lokal</t>
        </is>
      </c>
      <c r="U2026" s="261" t="n">
        <v>122</v>
      </c>
      <c r="V2026" s="86" t="inlineStr">
        <is>
          <t>pdf</t>
        </is>
      </c>
      <c r="W2026" s="223" t="inlineStr">
        <is>
          <t>6.2 MB</t>
        </is>
      </c>
      <c r="X2026" s="225" t="inlineStr">
        <is>
          <t>&lt;p&gt;Dunia Android sekarang makin memudahkan manusia untuk berinteraksi dengan menusia yang lain. Namun, apakah gadget Android Anda hanya untuk pamer dan bersosialisasi dengan teman Anda? Jika Anda seorang marketing online, Anda dapat memanfaatkan aplikasi-aplikasi Android yang makin banyak bermunculan untuk menawarkan dan mempromosikan produk yang Anda dagangkan.&lt;br /&gt;
 Anda tinggal jepret barang dagangannya, pasang harganya dan postingkan ke teman-teman Anda. Makin mudah dan praktis. Buku Berdagang yang &amp;lsquo;Cetar&amp;rsquo; di Android ini akan memberi tahu Anda tentang aplikasi-aplikasi apa yang bisa Anda gunakan untuk mempromosikan sebuah produk melalui aplikasi Android.&lt;br /&gt;
 Aplikasi-aplikasi tersebut antara lain:&lt;br /&gt;
 ïƒ˜ Shoop!&lt;br /&gt;
 ïƒ˜ eBay!&lt;br /&gt;
 ïƒ˜ Tokobagus.com&lt;br /&gt;
 ïƒ˜ Berniaga.com&lt;br /&gt;
 ïƒ˜ Barcode Scanner&lt;br /&gt;
 ïƒ˜ Kaskus&lt;br /&gt;
 ïƒ˜ Dan lain-lain&lt;/p&gt;</t>
        </is>
      </c>
      <c r="Y2026" s="262" t="n">
        <v>42000</v>
      </c>
      <c r="Z2026" s="226" t="n"/>
      <c r="AA2026" s="241">
        <f>Y2880*Z2880</f>
        <v/>
      </c>
      <c r="AB2026" s="237" t="inlineStr">
        <is>
          <t>a7dbba9e-bd0e-4238-9f24-a49e678ca0b8</t>
        </is>
      </c>
    </row>
    <row r="2027" ht="15" customHeight="1" s="283">
      <c r="A2027" s="109" t="n">
        <v>2872</v>
      </c>
      <c r="B2027" s="222">
        <f>HYPERLINK("https://mocostore.moco.co.id/catalog/"&amp;AB2881,"Klik Disini")</f>
        <v/>
      </c>
      <c r="C2027" s="223" t="inlineStr">
        <is>
          <t>English Conversation For Customer Service And Sales Promotion Staff</t>
        </is>
      </c>
      <c r="D2027" s="223" t="n"/>
      <c r="E2027" s="223" t="inlineStr">
        <is>
          <t>Bambang Udoyono</t>
        </is>
      </c>
      <c r="F2027" s="223" t="inlineStr">
        <is>
          <t>978-979-29-3066-5</t>
        </is>
      </c>
      <c r="G2027" s="223" t="inlineStr">
        <is>
          <t>978-979-29-7468-3</t>
        </is>
      </c>
      <c r="H2027" s="223" t="inlineStr">
        <is>
          <t>Bahasa</t>
        </is>
      </c>
      <c r="I2027" s="258" t="inlineStr">
        <is>
          <t>Perguruan Tinggi</t>
        </is>
      </c>
      <c r="J2027" s="186" t="inlineStr">
        <is>
          <t>009.19</t>
        </is>
      </c>
      <c r="K2027" s="223" t="n"/>
      <c r="L2027" s="223" t="n"/>
      <c r="M2027" s="259" t="n"/>
      <c r="N2027" s="223" t="inlineStr">
        <is>
          <t>Indonesia</t>
        </is>
      </c>
      <c r="O2027" s="223" t="inlineStr">
        <is>
          <t>Tidak diketahui</t>
        </is>
      </c>
      <c r="P2027" s="260" t="n">
        <v>2012</v>
      </c>
      <c r="Q2027" s="260" t="n">
        <v>2017</v>
      </c>
      <c r="R2027" s="223" t="inlineStr">
        <is>
          <t>Penerbit Andi</t>
        </is>
      </c>
      <c r="S2027" s="223" t="inlineStr">
        <is>
          <t>Andi Offset CV</t>
        </is>
      </c>
      <c r="T2027" s="223" t="inlineStr">
        <is>
          <t>Lokal</t>
        </is>
      </c>
      <c r="U2027" s="261" t="n">
        <v>144</v>
      </c>
      <c r="V2027" s="86" t="inlineStr">
        <is>
          <t>pdf</t>
        </is>
      </c>
      <c r="W2027" s="223" t="inlineStr">
        <is>
          <t>5.1 MB</t>
        </is>
      </c>
      <c r="X2027" s="225" t="inlineStr">
        <is>
          <t>&lt;p&gt;Bahasa Inggris merupakan bahasa internasional yang dipakai dalam semua bidang seperti dalam pendidikan, perdagangan, politik, kebudayaan, ilmu pengetahuan, diplomasi, penerbangan, informs, atau pun bidang-bidang yang lain. Oleh sebab itu orang (pribadi), institusi atau perusahaan yang ingin maju harus memiliki SDM yang terampil tidak hanya dalam bidangnya namun juga dalam kemampuan berbahasa Inggris baik lisan maupun tertulis, serta menguasai informasi.&amp;nbsp;&lt;br /&gt;
 Selain itu strategi pemasaran oleh perusahaan juga berubah. Perusahaan yang tidak mampu melayani pelanggannya sudah hampir pasti akan digilas habis oleh pesaing. Ketatnya persaingan memaksa semua perusahaan untuk menjadi yang terbaik dalam segala hal. Salah satu hal pokok yang harus diperhatikan adalah layanan kepada pelanggan atau customer service. Mereka harus memiliki sikap mental yang tepat dan keterampilan bahasa Inggris yang prima .&lt;br /&gt;
 Buku English Conversation for Customer Service Officer and Sales Promotion Staff&amp;nbsp;&lt;br /&gt;
 ini dirancang dan ditulis untuk memenuhi kebutuhan penguasaan bahasa Inggris bagi para karyawan di bagian customer service dan juga sales promotion. Di dalam buku ini dilengkapi:&lt;br /&gt;
 &lt;br /&gt;
 &amp;bull; Kosakata bisnis yang lengkap&lt;br /&gt;
 &amp;bull; Grammar dan dialog praktis&lt;br /&gt;
 &amp;bull; Dilengkapi latihan-latihan&lt;br /&gt;
 &lt;br /&gt;
 Tetaplah percaya diri dan Anda tinggal mencari teman berlatih, atau guru untuk bersama-sama mempraktikkan dialog dalam berbagai situasi yang sudah dipaparkan di sini. Semoga buku ini bermanfaat dan jangan bosan-bosan berlatih.&lt;/p&gt;</t>
        </is>
      </c>
      <c r="Y2027" s="262" t="n">
        <v>43000</v>
      </c>
      <c r="Z2027" s="226" t="n"/>
      <c r="AA2027" s="241">
        <f>Y2881*Z2881</f>
        <v/>
      </c>
      <c r="AB2027" s="237" t="inlineStr">
        <is>
          <t>93fc553b-787c-45c1-a03b-237bf67d2c56</t>
        </is>
      </c>
    </row>
    <row r="2028" ht="15" customHeight="1" s="283">
      <c r="A2028" s="109" t="n">
        <v>2873</v>
      </c>
      <c r="B2028" s="222">
        <f>HYPERLINK("https://mocostore.moco.co.id/catalog/"&amp;AB2882,"Klik Disini")</f>
        <v/>
      </c>
      <c r="C2028" s="223" t="inlineStr">
        <is>
          <t>English for Export-Import Business</t>
        </is>
      </c>
      <c r="D2028" s="223" t="n"/>
      <c r="E2028" s="223" t="inlineStr">
        <is>
          <t>Bambang Udoyono</t>
        </is>
      </c>
      <c r="F2028" s="223" t="inlineStr">
        <is>
          <t>978-979-29-3057-3</t>
        </is>
      </c>
      <c r="G2028" s="223" t="inlineStr">
        <is>
          <t>978-979-29-7470-6</t>
        </is>
      </c>
      <c r="H2028" s="223" t="inlineStr">
        <is>
          <t>Bahasa</t>
        </is>
      </c>
      <c r="I2028" s="258" t="inlineStr">
        <is>
          <t>Perguruan Tinggi</t>
        </is>
      </c>
      <c r="J2028" s="186" t="inlineStr">
        <is>
          <t>009.19</t>
        </is>
      </c>
      <c r="K2028" s="223" t="n"/>
      <c r="L2028" s="223" t="n"/>
      <c r="M2028" s="259" t="n"/>
      <c r="N2028" s="223" t="inlineStr">
        <is>
          <t>Indonesia</t>
        </is>
      </c>
      <c r="O2028" s="223" t="inlineStr">
        <is>
          <t>Tidak diketahui</t>
        </is>
      </c>
      <c r="P2028" s="260" t="n">
        <v>2012</v>
      </c>
      <c r="Q2028" s="260" t="n">
        <v>2017</v>
      </c>
      <c r="R2028" s="223" t="inlineStr">
        <is>
          <t>Penerbit Andi</t>
        </is>
      </c>
      <c r="S2028" s="223" t="inlineStr">
        <is>
          <t>Andi Offset CV</t>
        </is>
      </c>
      <c r="T2028" s="223" t="inlineStr">
        <is>
          <t>Lokal</t>
        </is>
      </c>
      <c r="U2028" s="261" t="n">
        <v>216</v>
      </c>
      <c r="V2028" s="86" t="inlineStr">
        <is>
          <t>pdf</t>
        </is>
      </c>
      <c r="W2028" s="223" t="inlineStr">
        <is>
          <t>5.8 MB</t>
        </is>
      </c>
      <c r="X2028" s="225" t="inlineStr">
        <is>
          <t>&lt;p&gt;Menjadi manajer, wiraswastawan, penyelia, atau karyawan yang bekerja dalam bidang ekspor&amp;ndash;impor tentu membutuhkan skill komunikasi dalam bahasa Inggris yang mumpuni. Mereka dituntut untuk memiliki kemampuan reading untuk membaca dan memahami berbagai dokumen ekspor. Mereka juga membutuhkan kemampuan listening dan speaking untuk menerima telepon atau menelepon buyer dan untuk menemui mereka.&lt;br /&gt;
 Buku English for Export-Import Business ini dirancang untuk membantu pembaca menguasai kemampuan reading, listening dan speaking. Anda bisa meningkatkan reading skill agar anda mampu memahami dokumen ekspor seperti Letter of Credit, Airwaybill, Bill of Lading, Certificate of Origin, Packing List dan Invoice. Materi Listening dan speaking juga diberikan agar Anda mahir berbicara dengan mitra bisnis ketika bertemu tatap muka (saat makan siang bisnis, penjemputan dan pengantaran ke bandara, melaksanakan meeting dan mempresentasikan produk). Diberikan juga materi agar Anda bisa melakukan percakapan melalui telepon, baik menerima atau melakukan panggilan lewat telepon dan writing. Selain itu dalam buku ini juga diberikan latihan-latihan percakapan yang individual atau berpasangan yang tujuannya tak lain untuk memudahkan penguasaan bahasa Inggris Anda. Semoga buku ini bisa bermanfaat dan memberikan kesuksesan serta membuat Anda semakin profesional dalam bidang ekspor-impor.&lt;/p&gt;</t>
        </is>
      </c>
      <c r="Y2028" s="262" t="n">
        <v>61500</v>
      </c>
      <c r="Z2028" s="226" t="n"/>
      <c r="AA2028" s="241">
        <f>Y2882*Z2882</f>
        <v/>
      </c>
      <c r="AB2028" s="237" t="inlineStr">
        <is>
          <t>3b188ce7-9154-43fa-8944-5677c5e8f96e</t>
        </is>
      </c>
    </row>
    <row r="2029" ht="15" customHeight="1" s="283">
      <c r="A2029" s="109" t="n">
        <v>2874</v>
      </c>
      <c r="B2029" s="222">
        <f>HYPERLINK("https://mocostore.moco.co.id/catalog/"&amp;AB2883,"Klik Disini")</f>
        <v/>
      </c>
      <c r="C2029" s="223" t="inlineStr">
        <is>
          <t>Jangan Cuma Punya Toko Online Doang!</t>
        </is>
      </c>
      <c r="D2029" s="223" t="n"/>
      <c r="E2029" s="223" t="inlineStr">
        <is>
          <t>Feri Sulianta</t>
        </is>
      </c>
      <c r="F2029" s="223" t="inlineStr">
        <is>
          <t>978-979-29-3078-8</t>
        </is>
      </c>
      <c r="G2029" s="223" t="inlineStr">
        <is>
          <t>978-979-29-7543-7</t>
        </is>
      </c>
      <c r="H2029" s="223" t="inlineStr">
        <is>
          <t>Bisnis-Investasi</t>
        </is>
      </c>
      <c r="I2029" s="258" t="inlineStr">
        <is>
          <t>Perguruan Tinggi</t>
        </is>
      </c>
      <c r="J2029" s="186" t="inlineStr">
        <is>
          <t>009.25</t>
        </is>
      </c>
      <c r="K2029" s="223" t="n"/>
      <c r="L2029" s="223" t="n"/>
      <c r="M2029" s="259" t="n"/>
      <c r="N2029" s="223" t="inlineStr">
        <is>
          <t>Indonesia</t>
        </is>
      </c>
      <c r="O2029" s="223" t="inlineStr">
        <is>
          <t>Tidak diketahui</t>
        </is>
      </c>
      <c r="P2029" s="260" t="n">
        <v>2012</v>
      </c>
      <c r="Q2029" s="260" t="n">
        <v>2017</v>
      </c>
      <c r="R2029" s="223" t="inlineStr">
        <is>
          <t>Penerbit Andi</t>
        </is>
      </c>
      <c r="S2029" s="223" t="inlineStr">
        <is>
          <t>Andi Offset CV</t>
        </is>
      </c>
      <c r="T2029" s="223" t="inlineStr">
        <is>
          <t>Lokal</t>
        </is>
      </c>
      <c r="U2029" s="261" t="n">
        <v>128</v>
      </c>
      <c r="V2029" s="86" t="inlineStr">
        <is>
          <t>pdf</t>
        </is>
      </c>
      <c r="W2029" s="223" t="inlineStr">
        <is>
          <t>17.1 MB</t>
        </is>
      </c>
      <c r="X2029" s="225" t="inlineStr">
        <is>
          <t>&lt;p&gt;Berbeda dari kebanyakan buku &amp;#39; cara menjual online&amp;#39;, yang hanya menjelaskan bagaimana menjual, tanpa sedikitpun membahas bagaimana mereka mendapatkan barang dan sumber-sumber barang yang dijual di online store, buku ini justru menjelaskan sebaliknya.&lt;/p&gt;
 &lt;p&gt;&amp;nbsp;&lt;/p&gt;
 &lt;p&gt;Buku ini menjelaskan dengan lengkap, bagaimana anda mendapatkan barang-barang yang dijual online, seperti mendapatkannya sebagai reseller, memproduksi sendiri, menggunakan jasa pihak ke tiga bahkan mendapatkannya dari Luar Negeri via Impor. Bahkan setelah membaca buku ini, anda dapat dengan kreatif mencari sendiri tunnel yang menyediakan barang-barang unik, kreatif dan berbeda dnegan barang-barang pada umumnya sebagai strategi bisnis online anda.&lt;/p&gt;
 &lt;p&gt;&amp;nbsp;&lt;/p&gt;
 &lt;p&gt;Penutup buku ini mengetengahkan berbagai pengalaman orang-orang yang menggeluti toko online, terutama perihal bagiaman mereka mendapatkan barang-barang yang dijualnya dan menjual dengan sukses!&lt;/p&gt;</t>
        </is>
      </c>
      <c r="Y2029" s="262" t="n">
        <v>35500</v>
      </c>
      <c r="Z2029" s="226" t="n"/>
      <c r="AA2029" s="241">
        <f>Y2883*Z2883</f>
        <v/>
      </c>
      <c r="AB2029" s="237" t="inlineStr">
        <is>
          <t>e0a84767-b5a7-4710-98d6-34a05be783cc</t>
        </is>
      </c>
    </row>
    <row r="2030" ht="15" customHeight="1" s="283">
      <c r="A2030" s="109" t="n">
        <v>2875</v>
      </c>
      <c r="B2030" s="222">
        <f>HYPERLINK("https://mocostore.moco.co.id/catalog/"&amp;AB2884,"Klik Disini")</f>
        <v/>
      </c>
      <c r="C2030" s="223" t="inlineStr">
        <is>
          <t>Bisnis Kreatif Buat Cewek</t>
        </is>
      </c>
      <c r="D2030" s="223" t="n"/>
      <c r="E2030" s="223" t="inlineStr">
        <is>
          <t>BestBook</t>
        </is>
      </c>
      <c r="F2030" s="223" t="inlineStr">
        <is>
          <t>978-979-29-3941-5</t>
        </is>
      </c>
      <c r="G2030" s="223" t="inlineStr">
        <is>
          <t>978-979-29-7401-0</t>
        </is>
      </c>
      <c r="H2030" s="223" t="inlineStr">
        <is>
          <t>Bisnis-Investasi</t>
        </is>
      </c>
      <c r="I2030" s="258" t="inlineStr">
        <is>
          <t>Perguruan Tinggi</t>
        </is>
      </c>
      <c r="J2030" s="186" t="inlineStr">
        <is>
          <t>009.25</t>
        </is>
      </c>
      <c r="K2030" s="223" t="n"/>
      <c r="L2030" s="223" t="n"/>
      <c r="M2030" s="259" t="n"/>
      <c r="N2030" s="223" t="inlineStr">
        <is>
          <t>Indonesia</t>
        </is>
      </c>
      <c r="O2030" s="223" t="inlineStr">
        <is>
          <t>Tidak diketahui</t>
        </is>
      </c>
      <c r="P2030" s="260" t="n">
        <v>2013</v>
      </c>
      <c r="Q2030" s="260" t="n">
        <v>2017</v>
      </c>
      <c r="R2030" s="223" t="inlineStr">
        <is>
          <t>G-Media Publisher</t>
        </is>
      </c>
      <c r="S2030" s="223" t="inlineStr">
        <is>
          <t>Andi Offset CV</t>
        </is>
      </c>
      <c r="T2030" s="223" t="inlineStr">
        <is>
          <t>Lokal</t>
        </is>
      </c>
      <c r="U2030" s="261" t="n">
        <v>144</v>
      </c>
      <c r="V2030" s="86" t="inlineStr">
        <is>
          <t>pdf</t>
        </is>
      </c>
      <c r="W2030" s="223" t="inlineStr">
        <is>
          <t>4.3 MB</t>
        </is>
      </c>
      <c r="X2030" s="225" t="inlineStr">
        <is>
          <t>&lt;p&gt;Berbisnis bukan melulu milik orang dewasa. Sekarang, cewek remaja ataupun yang sedang menuju usia dewasa juga bisa menekuni bisnis.Tidak ada salahnya memulai bisnis dari sekarang, karena jiwa kewirausahaan akan terpupuk makin kuat.&amp;nbsp;&lt;br /&gt;
 Mencoba berbisnis juga bagus untuk pengembangan karakter remaja, karena saat melakukan usaha, ada banyak hal yang diperoleh. Misalnya, keberanian mengambil keputusan, selalu berpikir positif dalam menghadapi masalah, belajar untuk mengatur karyawan, belajar mengelola keuangan, tidak mudah menyerah, selalu kreatif, dan sebagainya. Hal-hal ini seringkali tidak diperoleh dari pendidikan formal.&amp;nbsp;&lt;br /&gt;
 Berbisnis bagi remaja juga tidak identik dengan modal finansial yang besar, seperti dengan membuka toko, restoran, atau caf&amp;eacute;. Tetapi bisa dimulai dari hal-hal yang kecil dan sederhana asal jeli melihat peluang. Seperti misalnya menjadi reseller camilan yang tidak membutuhkan modal besar.&lt;br /&gt;
 Begitu banyak peluang bisnis yang bisa kamu coba. Jika kamu masih bingung, kamu WAJIB membaca buku &amp;ldquo;Buku Saku Pintar: Bisnis Kreatif Buat Cewek&amp;rdquo; ini. Buku ini memberikan inspirasi sekaligus motivasi bisnis bagi anak muda, khususnya remaja putri yang masih sekolah atau kuliah. Ada begitu banyak ide bisnis yang bisa digarap, yang khas cewek tentunya. Semua peluang usaha dalam buku ini bersifat fleksibel, sehingga sangat sesuai dikelola oleh pelajar dan mahasiswa. Buku ini lebih banyak mengupas peluang usaha disertai dengan analisis usaha. Tunggu apalagi? Segeralah action dan bukalah usaha!&lt;/p&gt;
 &lt;p&gt;&amp;nbsp;&lt;/p&gt;</t>
        </is>
      </c>
      <c r="Y2030" s="262" t="n">
        <v>61000</v>
      </c>
      <c r="Z2030" s="226" t="n"/>
      <c r="AA2030" s="241">
        <f>Y2884*Z2884</f>
        <v/>
      </c>
      <c r="AB2030" s="237" t="inlineStr">
        <is>
          <t>3099fdda-5a9b-4635-94fa-4301da370567</t>
        </is>
      </c>
    </row>
    <row r="2031" ht="15" customHeight="1" s="283">
      <c r="A2031" s="109" t="n">
        <v>2877</v>
      </c>
      <c r="B2031" s="222">
        <f>HYPERLINK("https://mocostore.moco.co.id/catalog/"&amp;AB2886,"Klik Disini")</f>
        <v/>
      </c>
      <c r="C2031" s="223" t="inlineStr">
        <is>
          <t>Praktis dan Mandiri Belajar Bahasa Jepang</t>
        </is>
      </c>
      <c r="D2031" s="223" t="n"/>
      <c r="E2031" s="223" t="inlineStr">
        <is>
          <t>Pradana Istutyanto Putra</t>
        </is>
      </c>
      <c r="F2031" s="223" t="inlineStr">
        <is>
          <t>978-979-29-2547-0</t>
        </is>
      </c>
      <c r="G2031" s="223" t="inlineStr">
        <is>
          <t>978-979-29-7716-5</t>
        </is>
      </c>
      <c r="H2031" s="223" t="inlineStr">
        <is>
          <t>Bahasa</t>
        </is>
      </c>
      <c r="I2031" s="258" t="inlineStr">
        <is>
          <t>Perguruan Tinggi</t>
        </is>
      </c>
      <c r="J2031" s="186" t="inlineStr">
        <is>
          <t>009.19</t>
        </is>
      </c>
      <c r="K2031" s="223" t="n"/>
      <c r="L2031" s="223" t="n"/>
      <c r="M2031" s="259" t="n"/>
      <c r="N2031" s="223" t="inlineStr">
        <is>
          <t>Indonesia</t>
        </is>
      </c>
      <c r="O2031" s="223" t="inlineStr">
        <is>
          <t>Tidak diketahui</t>
        </is>
      </c>
      <c r="P2031" s="260" t="n">
        <v>2012</v>
      </c>
      <c r="Q2031" s="260" t="n">
        <v>2017</v>
      </c>
      <c r="R2031" s="223" t="inlineStr">
        <is>
          <t>Penerbit Andi</t>
        </is>
      </c>
      <c r="S2031" s="223" t="inlineStr">
        <is>
          <t>Andi Offset CV</t>
        </is>
      </c>
      <c r="T2031" s="223" t="inlineStr">
        <is>
          <t>Lokal</t>
        </is>
      </c>
      <c r="U2031" s="261" t="n">
        <v>192</v>
      </c>
      <c r="V2031" s="86" t="inlineStr">
        <is>
          <t>pdf</t>
        </is>
      </c>
      <c r="W2031" s="223" t="inlineStr">
        <is>
          <t>8.6 MB</t>
        </is>
      </c>
      <c r="X2031" s="225" t="inlineStr">
        <is>
          <t>&lt;p&gt;Menguasai atau bisa berbicara dalam bahasa Jepang merupakan sebuah kebanggaan tersendiri bagi seseorang sebab negara Jepang merupakan salah satu negara di Asia yang tergolong negara maju setara dengan negara-negara Eropa atau Amerika. Banyak hal yang bisa dipejari dari negara Jepang seperti dalam bidang ilmu, teknologi, budaya, seni, atau bidang-bidang yang lain. Dengan menguasai bahasa Jepang baik lisan maupun tertulis maka akan sangat terbantu sekali dalam pemahaman atau penguasaan pengetahuan negara Jepang.&lt;br /&gt;
 Melalui buku ini penulis mengajarkan cara menguasai bahasa Jepang secara mudah dan praktis. Pola pembelajarannuya ialah dengan memberikan penjelasan yang mudah diikuti dari rumus-rumus kalimat, kata-kata baru, dan berbagai latihan soal bahasa Jepang. Selain itu juga diberikan cara pengetikan huruf Jepang (Hiragana-Katakana-Kanji) dengan menggunakan komputer. Semoga buku ini semakin menambah kemajuan Anda dalam keterampilan berbahasa Jepang Anda.&lt;/p&gt;</t>
        </is>
      </c>
      <c r="Y2031" s="262" t="n">
        <v>61500</v>
      </c>
      <c r="Z2031" s="226" t="n"/>
      <c r="AA2031" s="241">
        <f>Y2886*Z2886</f>
        <v/>
      </c>
      <c r="AB2031" s="237" t="inlineStr">
        <is>
          <t>642fba93-7cd5-46ba-b56f-54f9c5eccb3c</t>
        </is>
      </c>
    </row>
    <row r="2032" ht="15" customHeight="1" s="283">
      <c r="A2032" s="109" t="n">
        <v>2878</v>
      </c>
      <c r="B2032" s="222">
        <f>HYPERLINK("https://mocostore.moco.co.id/catalog/"&amp;AB2887,"Klik Disini")</f>
        <v/>
      </c>
      <c r="C2032" s="223" t="inlineStr">
        <is>
          <t>Buka Usaha, Tunggu Apa Lagi? Ayo Mulai!</t>
        </is>
      </c>
      <c r="D2032" s="223" t="n"/>
      <c r="E2032" s="223" t="inlineStr">
        <is>
          <t>BestBook</t>
        </is>
      </c>
      <c r="F2032" s="223" t="inlineStr">
        <is>
          <t>978-979-29-2259-2</t>
        </is>
      </c>
      <c r="G2032" s="223" t="inlineStr">
        <is>
          <t>978-979-29-7407-2</t>
        </is>
      </c>
      <c r="H2032" s="223" t="inlineStr">
        <is>
          <t>Bisnis-Investasi</t>
        </is>
      </c>
      <c r="I2032" s="258" t="inlineStr">
        <is>
          <t>Perguruan Tinggi</t>
        </is>
      </c>
      <c r="J2032" s="186" t="inlineStr">
        <is>
          <t>009.25</t>
        </is>
      </c>
      <c r="K2032" s="223" t="n"/>
      <c r="L2032" s="223" t="n"/>
      <c r="M2032" s="259" t="n"/>
      <c r="N2032" s="223" t="inlineStr">
        <is>
          <t>Indonesia</t>
        </is>
      </c>
      <c r="O2032" s="223" t="inlineStr">
        <is>
          <t>Tidak diketahui</t>
        </is>
      </c>
      <c r="P2032" s="260" t="n">
        <v>2012</v>
      </c>
      <c r="Q2032" s="260" t="n">
        <v>2017</v>
      </c>
      <c r="R2032" s="223" t="inlineStr">
        <is>
          <t>G-Media Publisher</t>
        </is>
      </c>
      <c r="S2032" s="223" t="inlineStr">
        <is>
          <t>Andi Offset CV</t>
        </is>
      </c>
      <c r="T2032" s="223" t="inlineStr">
        <is>
          <t>Lokal</t>
        </is>
      </c>
      <c r="U2032" s="261" t="n">
        <v>184</v>
      </c>
      <c r="V2032" s="86" t="inlineStr">
        <is>
          <t>pdf</t>
        </is>
      </c>
      <c r="W2032" s="223" t="inlineStr">
        <is>
          <t>2.6 MB</t>
        </is>
      </c>
      <c r="X2032" s="225" t="inlineStr">
        <is>
          <t>&lt;p&gt;Membuka usaha? Bagi sebagian besar orang, hal ini adalah impian terbesar dalam hidup. Bayangkan, bebas mengatur waktu sendiri, tidak terikat dengan jam kantor, apalagi berada di bawah tekanan atasan! Rasanya hidup begitu merdeka dan menyenangkan.&lt;/p&gt;
 &lt;p&gt;Tapi ingat, pasti ada halangan saat Anda akan melangkah, mulai dari keluarga yang tidak setuju, Anda takut kehilangan penghasilan yang teratur setiap bulan, tidak ada modal, takut rugi, dan seterusnya. Jika Anda tidak gigih, impian tersebut hanya akan terpendam. Mungkin saja kemudian ada orang lain yang merealisasikan mimpi Anda menjadi sebuah usaha yang menguntungkan.Anda pasti akan menyesal.&lt;/p&gt;
 &lt;p&gt;Nah, saat Anda mulai berpikir untuk membuka usaha, pasti bermunculan banyak pertanyaan. Apakah usaha yang tepat bagi saya?Bagaimana ketika menjalani bisnis yang tidak sesuai latar belakang pendidikan? Bagaimana cara mendapatkan modal? Bagaimana strategi sukses bisnis? Bagaimana cara memilih lokasi usaha yang tepat? Bagaimana menciptakan produk dan jasayang baik?Bagaimana cara memikirkan ide-ide marketing? Kenapa perlu melakukan evaluasi bisnis? Dan lain sebagainya.&lt;/p&gt;
 &lt;p&gt;Semua pertanyaan dan ketakutan Anda akan dijawab dalam Buku Saku Pintar ini. Buku ini tentu akanmemudahkan Anda yang sibuk dan tidak sempat membaca banyak teori. Karena bagaimana pun juga, bisnis adalah pengalaman nyata, bukan hanya sekedar teori. Diakhir buku ini juga akan disampaikan kisah entrepreneur yang berhasil membuka usaha dengan modal keberanian dan tekad membuka usaha.&lt;/p&gt;
 &lt;p&gt;Buku ini ditujukan bagi Anda yang memiliki impian untuk menjadi pengusaha mandiri, termasuk bagi Anda yang belum pernah terjun ke bisnis sekalipun. Anda yang sudah memulai usaha dan ingin mendapatkan pengetahuan pun dapat membaca buku ini. Buku penuh motivasi dan tips ini perlu Anda miliki. Ayo jangan tunggu lagi, kalau tidak sekarang, kapan lagi? Ayo mulai, sebelum peluang itu diambil orang lain!&lt;/p&gt;</t>
        </is>
      </c>
      <c r="Y2032" s="262" t="n">
        <v>47000</v>
      </c>
      <c r="Z2032" s="226" t="n"/>
      <c r="AA2032" s="241">
        <f>Y2887*Z2887</f>
        <v/>
      </c>
      <c r="AB2032" s="237" t="inlineStr">
        <is>
          <t>70b4bb54-9461-4e22-ad42-202a8ac26e77</t>
        </is>
      </c>
    </row>
    <row r="2033" ht="15" customHeight="1" s="283">
      <c r="A2033" s="109" t="n">
        <v>2883</v>
      </c>
      <c r="B2033" s="222">
        <f>HYPERLINK("https://mocostore.moco.co.id/catalog/"&amp;AB2892,"Klik Disini")</f>
        <v/>
      </c>
      <c r="C2033" s="223" t="inlineStr">
        <is>
          <t>Buku Pintar Calon Ayah â€“ Dari Kehamilan Hingga Satu Tahun Pertama</t>
        </is>
      </c>
      <c r="D2033" s="223" t="n"/>
      <c r="E2033" s="223" t="inlineStr">
        <is>
          <t>SiGma</t>
        </is>
      </c>
      <c r="F2033" s="223" t="inlineStr">
        <is>
          <t>978-979-29-2245-5</t>
        </is>
      </c>
      <c r="G2033" s="223" t="inlineStr">
        <is>
          <t>978-979-29-7416-4</t>
        </is>
      </c>
      <c r="H2033" s="223" t="inlineStr">
        <is>
          <t>Kesehatan</t>
        </is>
      </c>
      <c r="I2033" s="258" t="inlineStr">
        <is>
          <t>Perguruan Tinggi</t>
        </is>
      </c>
      <c r="J2033" s="186" t="inlineStr">
        <is>
          <t>009.24</t>
        </is>
      </c>
      <c r="K2033" s="223" t="n"/>
      <c r="L2033" s="223" t="n"/>
      <c r="M2033" s="259" t="n"/>
      <c r="N2033" s="223" t="inlineStr">
        <is>
          <t>Indonesia</t>
        </is>
      </c>
      <c r="O2033" s="223" t="inlineStr">
        <is>
          <t>Tidak diketahui</t>
        </is>
      </c>
      <c r="P2033" s="260" t="n">
        <v>2012</v>
      </c>
      <c r="Q2033" s="260" t="n">
        <v>2017</v>
      </c>
      <c r="R2033" s="223" t="inlineStr">
        <is>
          <t>G-Media Publisher</t>
        </is>
      </c>
      <c r="S2033" s="223" t="inlineStr">
        <is>
          <t>Andi Offset CV</t>
        </is>
      </c>
      <c r="T2033" s="223" t="inlineStr">
        <is>
          <t>Lokal</t>
        </is>
      </c>
      <c r="U2033" s="261" t="n">
        <v>192</v>
      </c>
      <c r="V2033" s="86" t="inlineStr">
        <is>
          <t>pdf</t>
        </is>
      </c>
      <c r="W2033" s="223" t="inlineStr">
        <is>
          <t>9.8 MB</t>
        </is>
      </c>
      <c r="X2033" s="225" t="inlineStr">
        <is>
          <t>&lt;p&gt;Mempunyai anak adalah anugerah terbesar dalam hidup kita. Sebagai seorang ayah, tentu Anda juga perlu tahu seluk-beluk, mulai dari proses kehamilan sampai si kecil lahir dan mewarnai hidup Anda. Buku ini hadir untuk membuat Anda siap saat si kecil hadir dan membuat Anda merasa percaya diri dalam merawat dan mengasuh si kecil.&lt;/p&gt;
 &lt;p&gt;Mungkin Anda sudah tahu kalau ASI adalah asupan gizi utama si kecil paling tidak sampai usianya enam bulan, tapi tahukah Anda kapan saja ASI harus diberikan dan seberapa banyak? Dan tahukah Anda bahwa Anda juga bisa membantu pemberian ASI?&lt;/p&gt;
 &lt;p&gt;Di buku ini, Anda bisa mengetahui langkah demi langkah perawatan rutin yang bisa dengan mudah Anda terapkan, mulai dari mengangkat, menggendong, menidurkan, hingga memandikan si kecil dengan aman. Rasa aman dan nyaman juga menjadi kunci agar si kecil senang.&lt;/p&gt;
 &lt;p&gt;Tentu Anda juga senang jika si kecil selalu ceria. Tenang saja, di sini juga ada trik membuat si kecil tertawa, sekaligus bagaimana mengatasi anak yang susah tertawa. Hewan peliharaan ternyata juga bisa membuat si kecil senang, tentu dengan pengawasan dan kondisi tertentu.&lt;/p&gt;
 &lt;p&gt;Tak cuma si kecil yang butuh perhatian, istri Anda juga butuh perhatian Anda. Anda pun akan mendapat bocoran tentang menggairahkan kembali hasrat seks setelah istri Anda melahirkan, serta kapan waktu aman melakukan hubungan seksual dengan istri.&lt;/p&gt;
 &lt;p&gt;Bicara soal aman, Anda juga perlu membuat lingkungan yang aman bagi si kecil, kenali zona-zona bahaya di rumah Anda. Pastikan juga keamanan si kecil saat bepergian jauh. Sedari si kecil masih dalam kandungan hingga ulang tahun pertamanya akan dibahas dengan gamblang di sini&amp;ndash;sehingga Anda mudah mengikuti panduannya. Jadi, siapa bilang ayah tak bisa mengurus si kecil?&lt;/p&gt;</t>
        </is>
      </c>
      <c r="Y2033" s="262" t="n">
        <v>61500</v>
      </c>
      <c r="Z2033" s="226" t="n"/>
      <c r="AA2033" s="241">
        <f>Y2892*Z2892</f>
        <v/>
      </c>
      <c r="AB2033" s="237" t="inlineStr">
        <is>
          <t>95dbeaf3-8f35-4b4f-8fcb-3d3386b71e8b</t>
        </is>
      </c>
    </row>
    <row r="2034" ht="15" customHeight="1" s="283">
      <c r="A2034" s="109" t="n">
        <v>2886</v>
      </c>
      <c r="B2034" s="222">
        <f>HYPERLINK("https://mocostore.moco.co.id/catalog/"&amp;AB2895,"Klik Disini")</f>
        <v/>
      </c>
      <c r="C2034" s="223" t="inlineStr">
        <is>
          <t>Cantik dan Bugar Sepanjang Usia</t>
        </is>
      </c>
      <c r="D2034" s="223" t="n"/>
      <c r="E2034" s="223" t="inlineStr">
        <is>
          <t>BestBook</t>
        </is>
      </c>
      <c r="F2034" s="223" t="inlineStr">
        <is>
          <t>978-979-29-2258-5</t>
        </is>
      </c>
      <c r="G2034" s="223" t="inlineStr">
        <is>
          <t>978-979-29-7422-5</t>
        </is>
      </c>
      <c r="H2034" s="223" t="inlineStr">
        <is>
          <t>Kesehatan</t>
        </is>
      </c>
      <c r="I2034" s="258" t="inlineStr">
        <is>
          <t>Perguruan Tinggi</t>
        </is>
      </c>
      <c r="J2034" s="186" t="inlineStr">
        <is>
          <t>009.24</t>
        </is>
      </c>
      <c r="K2034" s="223" t="n"/>
      <c r="L2034" s="223" t="n"/>
      <c r="M2034" s="259" t="n"/>
      <c r="N2034" s="223" t="inlineStr">
        <is>
          <t>Indonesia</t>
        </is>
      </c>
      <c r="O2034" s="223" t="inlineStr">
        <is>
          <t>Tidak diketahui</t>
        </is>
      </c>
      <c r="P2034" s="260" t="n">
        <v>2012</v>
      </c>
      <c r="Q2034" s="260" t="n">
        <v>2017</v>
      </c>
      <c r="R2034" s="223" t="inlineStr">
        <is>
          <t>Penerbit Andi</t>
        </is>
      </c>
      <c r="S2034" s="223" t="inlineStr">
        <is>
          <t>Andi Offset CV</t>
        </is>
      </c>
      <c r="T2034" s="223" t="inlineStr">
        <is>
          <t>Lokal</t>
        </is>
      </c>
      <c r="U2034" s="261" t="n">
        <v>136</v>
      </c>
      <c r="V2034" s="86" t="inlineStr">
        <is>
          <t>pdf</t>
        </is>
      </c>
      <c r="W2034" s="223" t="inlineStr">
        <is>
          <t>2.3 MB</t>
        </is>
      </c>
      <c r="X2034" s="225" t="inlineStr">
        <is>
          <t>&lt;p&gt;Kamu cantik!&lt;/p&gt;
 &lt;p&gt;Tak perlu iri dengan kecantikan orang lain karenakecantikan ada pada diri kita sendiri.Setiap wanita diciptakan cantik dengan keunikan masing-masing. Terima kekurangan dan kelebihanmu, lalu fokuskan perhatian pada kelebihan dan keunikanmu.&lt;/p&gt;
 &lt;p&gt;Kenalilah kelebihan-kelebihanmu dan bersahabatlah dengan waktu, agar kecantikan kulitmu bisa terus terjaga sepanjang usia. Walaupun saat ini kecantikan tak melulu merujuk pada usia, tak dapat dipungkiri jika sejalan dengan usia, kulit wanita akan mengalami penurunan &amp;ldquo;kualitas&amp;rdquo;.&lt;/p&gt;
 &lt;p&gt;Mulailah rawat kulitmu sekarang. Berapapun usiamu saat ini, tidak ada kata terlambat untuk memulai. Panduan bagaimana merawat kulit berdasarkan klasifikasi umur ada di buku ini. Bagi yang ingin tahu mengapa kulit kita mengalami penuaan seiring bertambahnya usia danbagaimana menanggulanginya, serta ingin tahu tentang anti-aging alam, perawatan kulit dan kerutan silakan mengulik buku ini. Tak ketinggalan, terdapat tips-tips yang membuatmu beberapa langkah lebih jago dalam merawat kecantikanmu.&lt;/p&gt;</t>
        </is>
      </c>
      <c r="Y2034" s="262" t="n">
        <v>39000</v>
      </c>
      <c r="Z2034" s="226" t="n"/>
      <c r="AA2034" s="241">
        <f>Y2895*Z2895</f>
        <v/>
      </c>
      <c r="AB2034" s="237" t="inlineStr">
        <is>
          <t>c25d32e6-d780-4efa-a43c-648a5667e177</t>
        </is>
      </c>
    </row>
    <row r="2035" ht="15" customHeight="1" s="283">
      <c r="A2035" s="109" t="n">
        <v>2887</v>
      </c>
      <c r="B2035" s="222">
        <f>HYPERLINK("https://mocostore.moco.co.id/catalog/"&amp;AB2896,"Klik Disini")</f>
        <v/>
      </c>
      <c r="C2035" s="223" t="inlineStr">
        <is>
          <t>Cloud Computing â€“ Aplikasi Berbasis Web yang mengubah Cara Kerja dan Kolaborasi Anda Secara Online</t>
        </is>
      </c>
      <c r="D2035" s="223" t="n"/>
      <c r="E2035" s="223" t="inlineStr">
        <is>
          <t>ELCOM</t>
        </is>
      </c>
      <c r="F2035" s="223" t="inlineStr">
        <is>
          <t>978-979-29-2302-5</t>
        </is>
      </c>
      <c r="G2035" s="223" t="inlineStr">
        <is>
          <t>978-979-29-7444-7</t>
        </is>
      </c>
      <c r="H2035" s="223" t="inlineStr">
        <is>
          <t>Komputer &amp; Internet</t>
        </is>
      </c>
      <c r="I2035" s="258" t="inlineStr">
        <is>
          <t>Perguruan Tinggi</t>
        </is>
      </c>
      <c r="J2035" s="186" t="inlineStr">
        <is>
          <t>009.05</t>
        </is>
      </c>
      <c r="K2035" s="223" t="n"/>
      <c r="L2035" s="223" t="n"/>
      <c r="M2035" s="259" t="n"/>
      <c r="N2035" s="223" t="inlineStr">
        <is>
          <t>Indonesia</t>
        </is>
      </c>
      <c r="O2035" s="223" t="inlineStr">
        <is>
          <t>Tidak diketahui</t>
        </is>
      </c>
      <c r="P2035" s="260" t="n">
        <v>2012</v>
      </c>
      <c r="Q2035" s="260" t="n">
        <v>2017</v>
      </c>
      <c r="R2035" s="223" t="inlineStr">
        <is>
          <t>Penerbit Andi</t>
        </is>
      </c>
      <c r="S2035" s="223" t="inlineStr">
        <is>
          <t>Andi Offset CV</t>
        </is>
      </c>
      <c r="T2035" s="223" t="inlineStr">
        <is>
          <t>Lokal</t>
        </is>
      </c>
      <c r="U2035" s="261" t="n">
        <v>192</v>
      </c>
      <c r="V2035" s="86" t="inlineStr">
        <is>
          <t>pdf</t>
        </is>
      </c>
      <c r="W2035" s="223" t="inlineStr">
        <is>
          <t>10.8 MB</t>
        </is>
      </c>
      <c r="X2035" s="225" t="inlineStr">
        <is>
          <t>&lt;p&gt;Akhir-akhir ini, Anda mungkin sering mendengar teknologi cloud computing. Apakah sebenarnya teknologi cloud computing itu? Teknologi cloud computing adalah komputasi berbasis internet dengan banyak server yang digunakan bersama untuk menyediakan sumber daya, perangkat lunak.&lt;br /&gt;
 Sebenarnya tanpa disadari, Anda sudah banyak memanfaatkan teknologi cloud computing, misal ketika Anda meng-upload foto di situs-situs foto sharing, men-download file dari 4shared.Com, atau menulis artikel di Google Docs. Hal-hal tersebut adalah contoh kecil dari penggunaan cloud computing dalam kehidupan ber-internet sehari-hari.&lt;br /&gt;
 Buku ini akan mengupas tuntas apakah cloud computing itu, bagaimana prinsip kerjanya, dan apa yang bisa dimanfaatkan dari cloud computing ini. Selamat menjelajah dunia cloud computing&amp;hellip;.&lt;/p&gt;</t>
        </is>
      </c>
      <c r="Y2035" s="262" t="n">
        <v>44500</v>
      </c>
      <c r="Z2035" s="226" t="n"/>
      <c r="AA2035" s="241">
        <f>Y2896*Z2896</f>
        <v/>
      </c>
      <c r="AB2035" s="237" t="inlineStr">
        <is>
          <t>69e59b39-6f47-4135-a49d-e130fef7d5a1</t>
        </is>
      </c>
    </row>
    <row r="2036" ht="15" customHeight="1" s="283">
      <c r="A2036" s="109" t="n">
        <v>2892</v>
      </c>
      <c r="B2036" s="222">
        <f>HYPERLINK("https://mocostore.moco.co.id/catalog/"&amp;AB2901,"Klik Disini")</f>
        <v/>
      </c>
      <c r="C2036" s="223" t="inlineStr">
        <is>
          <t>Ladang Duit dari Bisnis Spesial dan Hari Raya</t>
        </is>
      </c>
      <c r="D2036" s="223" t="n"/>
      <c r="E2036" s="223" t="inlineStr">
        <is>
          <t>Eva Sativa Nilawati</t>
        </is>
      </c>
      <c r="F2036" s="223" t="inlineStr">
        <is>
          <t>978-979-29-4041-1</t>
        </is>
      </c>
      <c r="G2036" s="223" t="inlineStr">
        <is>
          <t>978-979-29-7595-6</t>
        </is>
      </c>
      <c r="H2036" s="223" t="inlineStr">
        <is>
          <t>Bisnis-Investasi</t>
        </is>
      </c>
      <c r="I2036" s="258" t="inlineStr">
        <is>
          <t>Perguruan Tinggi</t>
        </is>
      </c>
      <c r="J2036" s="186" t="inlineStr">
        <is>
          <t>009.25</t>
        </is>
      </c>
      <c r="K2036" s="223" t="n"/>
      <c r="L2036" s="223" t="n"/>
      <c r="M2036" s="259" t="n"/>
      <c r="N2036" s="223" t="inlineStr">
        <is>
          <t>Indonesia</t>
        </is>
      </c>
      <c r="O2036" s="223" t="inlineStr">
        <is>
          <t>Tidak diketahui</t>
        </is>
      </c>
      <c r="P2036" s="260" t="n">
        <v>2013</v>
      </c>
      <c r="Q2036" s="260" t="n">
        <v>2017</v>
      </c>
      <c r="R2036" s="223" t="inlineStr">
        <is>
          <t>Penerbit Andi</t>
        </is>
      </c>
      <c r="S2036" s="223" t="inlineStr">
        <is>
          <t>Andi Offset CV</t>
        </is>
      </c>
      <c r="T2036" s="223" t="inlineStr">
        <is>
          <t>Lokal</t>
        </is>
      </c>
      <c r="U2036" s="261" t="n">
        <v>96</v>
      </c>
      <c r="V2036" s="86" t="inlineStr">
        <is>
          <t>pdf</t>
        </is>
      </c>
      <c r="W2036" s="223" t="inlineStr">
        <is>
          <t>9.6 MB</t>
        </is>
      </c>
      <c r="X2036" s="225" t="inlineStr">
        <is>
          <t>&lt;p&gt;Semua orang pasti mempunyai special day, baik itu ulang tahun, wisuda, pernikahan, kelahiran bayi, liburan, ulang tahun pemikahan, liburan tahun ajaran baru, Valentine Day, Anniversary Day, dan lain-lain. Nah, dari hari spesial dalam hidup setiap orang itulah banyak yang bisa dijadikan bisnis, tidak percaya? Coba Anda pikir jika kita akan ulang tahun kemudian ingin membuat ulang tahun yang lain daripada yang lain tetapi tidak tahu harus memulai dari mana dan bagaimana mewujudkannya, maka event organizer yang andal siap mewujudkannya untuk Anda. Pedu goodie bag untuk ulang tahun anak yang unik? Perlu hadiah saat Valentine Day untuk orang-orang tercinta, perlu tiket murah saat liburan, perlu penyewaan baju saat menikah, sewa baju saat wisuda, rias pengantin, dan masih banyak lagi yang lainnya. Hari raya keagamaan seperti Ramadhan, Idul Fitri, Idul Adha, Natal, Imlek, dan lain-lain banyakjuga yang bisa dijadikan lahan bisnis. Temukan banyak bahasannya di buku ini. Peluangnya besar atau tidak ya? Pastilah! Orang yang merayakannya tidak hanya satu atau dua orang saja. Memangnya ada yang sudah berhasil menjalankan bisnis seperti itu, mau terinspirasi? Ada juga di sini. !de-ide unik juga akan dipaparkan di sini, dari situ Anda dapat membuat bisnis Anda sendiri dan menemukan salah satunya yang sesuai dengan diri Anda. Gali juga potensi yang telah ada, mungki n saja setelah membaca Anda akan menemukan ide unik yang lain daripada yang lain.&amp;nbsp;&lt;br /&gt;
 &amp;nbsp;&lt;/p&gt;</t>
        </is>
      </c>
      <c r="Y2036" s="262" t="n">
        <v>42000</v>
      </c>
      <c r="Z2036" s="226" t="n"/>
      <c r="AA2036" s="241">
        <f>Y2901*Z2901</f>
        <v/>
      </c>
      <c r="AB2036" s="237" t="inlineStr">
        <is>
          <t>007f9863-228e-4e46-a5ca-5a26d31c9d6a</t>
        </is>
      </c>
    </row>
    <row r="2037" ht="15" customHeight="1" s="283">
      <c r="A2037" s="109" t="n">
        <v>2894</v>
      </c>
      <c r="B2037" s="222">
        <f>HYPERLINK("https://mocostore.moco.co.id/catalog/"&amp;AB2903,"Klik Disini")</f>
        <v/>
      </c>
      <c r="C2037" s="223" t="inlineStr">
        <is>
          <t>Letâ€™s Learn English through Stories</t>
        </is>
      </c>
      <c r="D2037" s="223" t="n"/>
      <c r="E2037" s="223" t="inlineStr">
        <is>
          <t>Marta Yuliani</t>
        </is>
      </c>
      <c r="F2037" s="223" t="inlineStr">
        <is>
          <t>978-979-29-4132-6</t>
        </is>
      </c>
      <c r="G2037" s="223" t="inlineStr">
        <is>
          <t>978-979-29-7601-4</t>
        </is>
      </c>
      <c r="H2037" s="223" t="inlineStr">
        <is>
          <t>Bahasa asing</t>
        </is>
      </c>
      <c r="I2037" s="258" t="inlineStr">
        <is>
          <t>Perguruan Tinggi</t>
        </is>
      </c>
      <c r="J2037" s="186" t="inlineStr">
        <is>
          <t>009.19</t>
        </is>
      </c>
      <c r="K2037" s="223" t="n"/>
      <c r="L2037" s="223" t="n"/>
      <c r="M2037" s="259" t="n"/>
      <c r="N2037" s="223" t="inlineStr">
        <is>
          <t>Indonesia</t>
        </is>
      </c>
      <c r="O2037" s="223" t="inlineStr">
        <is>
          <t>Tidak diketahui</t>
        </is>
      </c>
      <c r="P2037" s="260" t="n">
        <v>2013</v>
      </c>
      <c r="Q2037" s="260" t="n">
        <v>2017</v>
      </c>
      <c r="R2037" s="223" t="inlineStr">
        <is>
          <t>Penerbit Andi</t>
        </is>
      </c>
      <c r="S2037" s="223" t="inlineStr">
        <is>
          <t>Andi Offset CV</t>
        </is>
      </c>
      <c r="T2037" s="223" t="inlineStr">
        <is>
          <t>Lokal</t>
        </is>
      </c>
      <c r="U2037" s="261" t="n">
        <v>328</v>
      </c>
      <c r="V2037" s="86" t="inlineStr">
        <is>
          <t>pdf</t>
        </is>
      </c>
      <c r="W2037" s="223" t="inlineStr">
        <is>
          <t>9.5 MB</t>
        </is>
      </c>
      <c r="X2037" s="225" t="inlineStr">
        <is>
          <t>&lt;p&gt;Sejak kecil, kita sudah akrab dengan cerita. Cerita dapat kita temui di mana-mana; di majalah, koran, televisi, dan sebagainya. Bahkan kita sendiri dapat menjadi sumber cerita.&lt;br /&gt;
 Ada banyak hal yang dapat diungkapkan melalui sebuah cerita. Lewat cerita, banyak orang lebih mudah menangkap suatu makna. Pelajaran Bahasa Inggris tentu lebih mudah dimengerti dengan adanya cerita. Cerita yang menarik menjadikan pelajaran menyenangkan, mudah diingat, dan dapat mengembangkan imajinasi orang yang membaca atau mendengarnya.&lt;br /&gt;
 Buku ini ditulisagar pembaca dapat lebih mudah memelajari bahasa Inggris, khususnya kemampuan membaca dan menulis, melalui cerita. Dalam buku ini, ada banyak hal yang ditarik dari sebuah cerita, misalnyagrammar dan vocabulary, juga fakta-fakta, terutama mengenai hewan, yang menjadi tokoh utama cerita. Selain itu, ada penerapan cerita dalam kehidupan sehari-hari.&lt;br /&gt;
 Dalam buku ini juga disediakan gagasan-gagasan pembuatan cerita baru berdasarkan cerita yang ada. Dengan berlatih mengerjakan latihan-latihan tersebut sesering mungkin, pembaca dapat lebih berkembang imajinasinya, dan menulis banyak cerita.&lt;/p&gt;</t>
        </is>
      </c>
      <c r="Y2037" s="262" t="n">
        <v>61500</v>
      </c>
      <c r="Z2037" s="226" t="n"/>
      <c r="AA2037" s="241">
        <f>Y2903*Z2903</f>
        <v/>
      </c>
      <c r="AB2037" s="237" t="inlineStr">
        <is>
          <t>9776c9f1-1762-4f07-ace8-99db46def625</t>
        </is>
      </c>
    </row>
    <row r="2038" ht="15" customHeight="1" s="283">
      <c r="A2038" s="109" t="n">
        <v>2895</v>
      </c>
      <c r="B2038" s="222">
        <f>HYPERLINK("https://mocostore.moco.co.id/catalog/"&amp;AB2904,"Klik Disini")</f>
        <v/>
      </c>
      <c r="C2038" s="223" t="inlineStr">
        <is>
          <t>Life Healty with Diabetes - Diabetes Mengapa dan Bagaimana?</t>
        </is>
      </c>
      <c r="D2038" s="223" t="n"/>
      <c r="E2038" s="223" t="inlineStr">
        <is>
          <t>Prof. Dr. Hans Tandra, SpPD-KEMD, PhD, FINASIM, FACE</t>
        </is>
      </c>
      <c r="F2038" s="223" t="inlineStr">
        <is>
          <t>978-979-29-2057-4</t>
        </is>
      </c>
      <c r="G2038" s="223" t="inlineStr">
        <is>
          <t>978-979-29-7602-1</t>
        </is>
      </c>
      <c r="H2038" s="223" t="inlineStr">
        <is>
          <t>Kesehatan</t>
        </is>
      </c>
      <c r="I2038" s="258" t="inlineStr">
        <is>
          <t>Perguruan Tinggi</t>
        </is>
      </c>
      <c r="J2038" s="186" t="inlineStr">
        <is>
          <t>009.24</t>
        </is>
      </c>
      <c r="K2038" s="223" t="n"/>
      <c r="L2038" s="223" t="n"/>
      <c r="M2038" s="259" t="n"/>
      <c r="N2038" s="223" t="inlineStr">
        <is>
          <t>Indonesia</t>
        </is>
      </c>
      <c r="O2038" s="223" t="inlineStr">
        <is>
          <t>Tidak diketahui</t>
        </is>
      </c>
      <c r="P2038" s="260" t="n">
        <v>2013</v>
      </c>
      <c r="Q2038" s="260" t="n">
        <v>2017</v>
      </c>
      <c r="R2038" s="223" t="inlineStr">
        <is>
          <t>Rapha Publishing</t>
        </is>
      </c>
      <c r="S2038" s="223" t="inlineStr">
        <is>
          <t>Andi Offset CV</t>
        </is>
      </c>
      <c r="T2038" s="223" t="inlineStr">
        <is>
          <t>Lokal</t>
        </is>
      </c>
      <c r="U2038" s="261" t="n">
        <v>120</v>
      </c>
      <c r="V2038" s="86" t="inlineStr">
        <is>
          <t>pdf</t>
        </is>
      </c>
      <c r="W2038" s="223" t="inlineStr">
        <is>
          <t>6.8 MB</t>
        </is>
      </c>
      <c r="X2038" s="225" t="inlineStr">
        <is>
          <t>&lt;p&gt;Jadi pasien diabetes itu tidak enak, menyusahkan, dan sengsara karena Anda harus mulai menjalani kehidupan yang penuh disiplin. Makan minum harus dijaga, olahraga perlu teratur, obat tidak boleh dilupakan. Apabila Anda lalai melakukannya, bermacam-macam komplikasi akan bermunculan. Sakit jantung, stroke, gagal ginjal, mata buta, kaki membusuk, atau impotensi, adalah sebagian dari komplikasi diabetes yang menakutkan. Tiap 10 detik ada satu orang atau tiap satu menit ada 6 orang yang meninggal akibat penyakit yang berkaitan dengan diabetes. Penyakit diabetes adalah penyakit seumur hidup.Pengidap diabetes harus terus berurusan dengan periksa darah dan dokter.&amp;nbsp;Diabetes itu serius, diabetes itu pembunuh!! Diabetes telah menelan korban jauh lebih banyak dari pada penyakit lainnya.Diabetes bisa merusak semua organ tubuh, dari kepala sampai ke ujung kaki, semua bisa terkena.&amp;nbsp;&lt;/p&gt;
 &lt;p&gt;Jika Anda bisa menguasai diabetes, mengerti apa itu diabetes, memahami cara mengatasi problem gula darah tinggi dengan benar, Anda tetap bisa hidup sehat dan berbahagia, sama seperti orang lain yang bukan pengidap diabetes.&lt;br /&gt;
 Bacalah buku ini.Selain membahas apa dan bagaimana tentang penyakit diabetes, buku ini juga merinci beberapa komplikasi penting yang bisa timbul lantaran diabetes. Tentang jantung, otak, kaki, mata, dan ginjal, bagaimana mencegah dan mengatasinya.&lt;br /&gt;
 Jangan takut!Diabetes bisa dikendalikan. Gula darah yang terkontrol menjamin Anda terhindar dari berbagai komplikasi sehingga Anda bisa berumur panjang.&amp;nbsp;&lt;br /&gt;
 Buku ini memberi petunjuk praktis bagaimana diet yang benar, info tentang cara berolahraga yang seharusnya Anda lakukan, dan apa sebenarnya gaya hidup yang sehat itu. Bertindaklah mulai sekarang, melangkahlah. Pelajari buku ini dengan sungguh-sungguh. Kendalikan diabetes, cegah dan kalahkan komplikasi. Anda pasti bisa.&lt;/p&gt;</t>
        </is>
      </c>
      <c r="Y2038" s="262" t="n">
        <v>47000</v>
      </c>
      <c r="Z2038" s="226" t="n"/>
      <c r="AA2038" s="241">
        <f>Y2904*Z2904</f>
        <v/>
      </c>
      <c r="AB2038" s="237" t="inlineStr">
        <is>
          <t>06761337-3e87-4219-9182-82f76968924a</t>
        </is>
      </c>
    </row>
    <row r="2039" ht="15" customHeight="1" s="283">
      <c r="A2039" s="109" t="n">
        <v>2896</v>
      </c>
      <c r="B2039" s="222">
        <f>HYPERLINK("https://mocostore.moco.co.id/catalog/"&amp;AB2905,"Klik Disini")</f>
        <v/>
      </c>
      <c r="C2039" s="223" t="inlineStr">
        <is>
          <t>Percakapan Bahasa Mandarin Praktis Untuk Wisata</t>
        </is>
      </c>
      <c r="D2039" s="223" t="n"/>
      <c r="E2039" s="223" t="inlineStr">
        <is>
          <t>Wulan Joe</t>
        </is>
      </c>
      <c r="F2039" s="223" t="inlineStr">
        <is>
          <t>978-979-29-3939-2</t>
        </is>
      </c>
      <c r="G2039" s="223" t="inlineStr">
        <is>
          <t>978-979-29-7700-4</t>
        </is>
      </c>
      <c r="H2039" s="223" t="inlineStr">
        <is>
          <t>Bahasa asing</t>
        </is>
      </c>
      <c r="I2039" s="258" t="inlineStr">
        <is>
          <t>Perguruan Tinggi</t>
        </is>
      </c>
      <c r="J2039" s="186" t="inlineStr">
        <is>
          <t>009.19</t>
        </is>
      </c>
      <c r="K2039" s="223" t="n"/>
      <c r="L2039" s="223" t="n"/>
      <c r="M2039" s="259" t="n"/>
      <c r="N2039" s="223" t="inlineStr">
        <is>
          <t>Indonesia</t>
        </is>
      </c>
      <c r="O2039" s="223" t="inlineStr">
        <is>
          <t>Tidak diketahui</t>
        </is>
      </c>
      <c r="P2039" s="260" t="n">
        <v>2013</v>
      </c>
      <c r="Q2039" s="260" t="n">
        <v>2017</v>
      </c>
      <c r="R2039" s="223" t="inlineStr">
        <is>
          <t>Penerbit Andi</t>
        </is>
      </c>
      <c r="S2039" s="223" t="inlineStr">
        <is>
          <t>Andi Offset CV</t>
        </is>
      </c>
      <c r="T2039" s="223" t="inlineStr">
        <is>
          <t>Lokal</t>
        </is>
      </c>
      <c r="U2039" s="261" t="n">
        <v>52</v>
      </c>
      <c r="V2039" s="86" t="inlineStr">
        <is>
          <t>pdf</t>
        </is>
      </c>
      <c r="W2039" s="223" t="inlineStr">
        <is>
          <t>3.4 MB</t>
        </is>
      </c>
      <c r="X2039" s="225" t="inlineStr">
        <is>
          <t>&lt;p&gt;Travelling ke Tiongkok?&lt;br /&gt;
 Apa yang Anda ingin lakukan ketika menjelajahi Tiongkok? Berbelanja di pasar malam? Menikmati pemandangan alam dan wisata kebudayaan? Mencicipi sajian kuliner Chinese food di pecinan? Atau semuanya?&lt;br /&gt;
 Jika Anda mengikuti tour, sering kali Anda harus melewatkan salah satu tujuan wisata yang sebenarnya justru sangat Anda inginkan. Keterbatasan waktu atau kesulitan mengatur sekian banyak peserta tour tak jarang adalah kendalanya.&amp;nbsp;&lt;br /&gt;
 Sudah waktunya Anda mewujudkan impian Anda berkeliling di Tiongkok. Saatnya ber-backpack ria. Jalur penerbangan tujuan manca kini semakin banyak. Sebagai seorang backpaker, Anda bisa menyusun schedule untuk menekan budget, juga pasti lebih enjoy menikmati waktu bepergian.&lt;br /&gt;
 Namun, jamak terjadi para backpackers terkendala masalah bahasa. Komunikasi di tempat yang dituju pun membuat Anda tak mampu menikmati acara travelling sepenuhnya.&lt;br /&gt;
 Dengan buku ini Anda yang berkeinginan untuk travelling ke Tiongkok bisa mewujudkan impian itu. Ejaan pinyin dan terjemahan dalam bahasa Indonesia memudahkan Anda dalam berkomunikasi sejak hari pertama: saat berada di bandara, memesan hotel, menanyakan arah, menukar uang, hingga saat Anda asyik berbelanja.&lt;br /&gt;
 Nah, selamat berwisata!&lt;/p&gt;</t>
        </is>
      </c>
      <c r="Y2039" s="262" t="n">
        <v>26000</v>
      </c>
      <c r="Z2039" s="226" t="n"/>
      <c r="AA2039" s="241">
        <f>Y2905*Z2905</f>
        <v/>
      </c>
      <c r="AB2039" s="237" t="inlineStr">
        <is>
          <t>994ab053-ed89-4871-b37e-f58b00caff67</t>
        </is>
      </c>
    </row>
    <row r="2040" ht="15" customHeight="1" s="283">
      <c r="A2040" s="109" t="n">
        <v>2899</v>
      </c>
      <c r="B2040" s="222">
        <f>HYPERLINK("https://mocostore.moco.co.id/catalog/"&amp;AB2908,"Klik Disini")</f>
        <v/>
      </c>
      <c r="C2040" s="223" t="inlineStr">
        <is>
          <t>Bahasa Mandarin Praktis untuk Bisnis, Lengkap dengan Fonetik dan Daftar Kosakata</t>
        </is>
      </c>
      <c r="D2040" s="223" t="n"/>
      <c r="E2040" s="223" t="inlineStr">
        <is>
          <t>Sudono Noto Pradono</t>
        </is>
      </c>
      <c r="F2040" s="223" t="inlineStr">
        <is>
          <t>978-979-29-4099-2</t>
        </is>
      </c>
      <c r="G2040" s="223" t="inlineStr">
        <is>
          <t>978-979-29-7357-0</t>
        </is>
      </c>
      <c r="H2040" s="223" t="inlineStr">
        <is>
          <t>Bahasa asing</t>
        </is>
      </c>
      <c r="I2040" s="258" t="inlineStr">
        <is>
          <t>Perguruan Tinggi</t>
        </is>
      </c>
      <c r="J2040" s="186" t="inlineStr">
        <is>
          <t>009.19</t>
        </is>
      </c>
      <c r="K2040" s="223" t="n"/>
      <c r="L2040" s="223" t="n"/>
      <c r="M2040" s="259" t="n"/>
      <c r="N2040" s="223" t="inlineStr">
        <is>
          <t>Indonesia</t>
        </is>
      </c>
      <c r="O2040" s="223" t="inlineStr">
        <is>
          <t>Tidak diketahui</t>
        </is>
      </c>
      <c r="P2040" s="260" t="n">
        <v>2013</v>
      </c>
      <c r="Q2040" s="260" t="n">
        <v>2017</v>
      </c>
      <c r="R2040" s="223" t="inlineStr">
        <is>
          <t>Penerbit Andi</t>
        </is>
      </c>
      <c r="S2040" s="223" t="inlineStr">
        <is>
          <t>Andi Offset CV</t>
        </is>
      </c>
      <c r="T2040" s="223" t="inlineStr">
        <is>
          <t>Lokal</t>
        </is>
      </c>
      <c r="U2040" s="261" t="n">
        <v>280</v>
      </c>
      <c r="V2040" s="86" t="inlineStr">
        <is>
          <t>pdf</t>
        </is>
      </c>
      <c r="W2040" s="223" t="inlineStr">
        <is>
          <t>3.5 MB</t>
        </is>
      </c>
      <c r="X2040" s="225" t="inlineStr">
        <is>
          <t>&lt;p&gt;Kelebihan buku ini adalah berisi percakapan-percakapan yang&lt;br /&gt;
 dapat digunakan dalam urusan bisnis. Selain itu, diberikan pula&lt;br /&gt;
 beberapa daftar kosakata untuk membantu pembaca mengembangkan&lt;br /&gt;
 dan mempraktikkan percakapan yang telah dipelajari. Di&lt;br /&gt;
 samping itu, pada tulisan Mandarin ditambahkan fonetik untuk&lt;br /&gt;
 membantu dan memudahkan pembaca menguasainya dengan cepat&lt;br /&gt;
 secara lisan. Bahasa Indonesia yang digunakan dalam terjemahan&lt;br /&gt;
 memang tidak sesuai dengan kajian EYD dan kalimat dalam bahasa&lt;br /&gt;
 Indonesia yang baik dan benar, hal ini bertujuan untuk memudahkan&lt;br /&gt;
 pembaca memahami kata demi kata dalam rangkaian kalimat.&lt;/p&gt;</t>
        </is>
      </c>
      <c r="Y2040" s="262" t="n">
        <v>62500</v>
      </c>
      <c r="Z2040" s="226" t="n"/>
      <c r="AA2040" s="241">
        <f>Y2908*Z2908</f>
        <v/>
      </c>
      <c r="AB2040" s="237" t="inlineStr">
        <is>
          <t>cd943ac0-d1d1-475e-b33e-b3da49843a88</t>
        </is>
      </c>
    </row>
    <row r="2041" ht="15" customHeight="1" s="283">
      <c r="A2041" s="109" t="n">
        <v>2900</v>
      </c>
      <c r="B2041" s="222">
        <f>HYPERLINK("https://mocostore.moco.co.id/catalog/"&amp;AB2909,"Klik Disini")</f>
        <v/>
      </c>
      <c r="C2041" s="223" t="inlineStr">
        <is>
          <t>Batik Filosofi, Motif dan Kegunaan</t>
        </is>
      </c>
      <c r="D2041" s="223" t="n"/>
      <c r="E2041" s="223" t="inlineStr">
        <is>
          <t>Adi Kusrianto</t>
        </is>
      </c>
      <c r="F2041" s="223" t="inlineStr">
        <is>
          <t>978-979-29-4062-6</t>
        </is>
      </c>
      <c r="G2041" s="223" t="inlineStr">
        <is>
          <t>978-979-29-7361-7</t>
        </is>
      </c>
      <c r="H2041" s="223" t="inlineStr">
        <is>
          <t>Budaya</t>
        </is>
      </c>
      <c r="I2041" s="258" t="inlineStr">
        <is>
          <t>Perguruan Tinggi</t>
        </is>
      </c>
      <c r="J2041" s="186" t="inlineStr">
        <is>
          <t>009.19</t>
        </is>
      </c>
      <c r="K2041" s="223" t="n"/>
      <c r="L2041" s="223" t="n"/>
      <c r="M2041" s="259" t="n"/>
      <c r="N2041" s="223" t="inlineStr">
        <is>
          <t>Indonesia</t>
        </is>
      </c>
      <c r="O2041" s="223" t="inlineStr">
        <is>
          <t>Tidak diketahui</t>
        </is>
      </c>
      <c r="P2041" s="260" t="n">
        <v>2013</v>
      </c>
      <c r="Q2041" s="260" t="n">
        <v>2017</v>
      </c>
      <c r="R2041" s="223" t="inlineStr">
        <is>
          <t>Penerbit Andi</t>
        </is>
      </c>
      <c r="S2041" s="223" t="inlineStr">
        <is>
          <t>Andi Offset CV</t>
        </is>
      </c>
      <c r="T2041" s="223" t="inlineStr">
        <is>
          <t>Lokal</t>
        </is>
      </c>
      <c r="U2041" s="261" t="n">
        <v>349</v>
      </c>
      <c r="V2041" s="86" t="inlineStr">
        <is>
          <t>pdf</t>
        </is>
      </c>
      <c r="W2041" s="223" t="inlineStr">
        <is>
          <t>11.9 MB</t>
        </is>
      </c>
      <c r="X2041" s="225" t="inlineStr">
        <is>
          <t>&lt;p&gt;Batik, sebuah karya bangsa yang menyimpan nilai luhur budaya masyarakat Indonesia. Sejak berabad-abad yang lalu batik sudah digunakan kaum wanita dan pria&amp;mdash;yang tetap lekat dalam kehidupan orang Jawa, Madura, dan Sumatra. Kini, batik Indonesia telah diakui oleh bangsa-bangsa lain, bahkan tersebar di berbagai negara.&amp;nbsp;&lt;br /&gt;
 Namun sayang, minat terhadap batik sering belum diimbangi pemahaman terhadap batik itu sendiri. Informasi dan referensi tentang batik Nusantara masih merupakan misteri bagi sebagian masyarakat. Sering kali pemakai batik klasik memilih batik hanya karena keindahannya saja atau memakainya tidak sebagaimana fungsinya, tidak mengetahui ikhwal motif batik yang dipakainya.&amp;nbsp;&lt;br /&gt;
 Motif, Kegunaan, dan Filosofi batik. Tiga hal yang saling kait satu sama lain. Motif batik diciptakan dengan berbagai maksud dan harapan yang baik. Meski demikian, masing-masing motif memiliki kegunaan sendiri, serta waktu yang tepat ia harus dipakai. Pada masa perkembangannya, busana batik bahkan menunjukkan status dan tanda pangkat, penunjuk identitas dalam struktur kebangsawanan. Keraton berperan penting mengangkat batik sebagai salah satu harta seni bernilai tinggi dalam hal busana di lingkungannya.&lt;br /&gt;
 Buku ini merupakan kompilasi berbagai informasi yang dikutip dari berbagai sumber. Tidak melulu dari ahli batik, tetapi juga pendapat para pinisepuh, perias pengantin Jawa, pedagang batik, pembatik turun-temurun, pengusaha batik modern, hingga kurator museum batik, pejabat pemerintah yang memiliki kompeten, budayawan, ahli sejarah, pengamat batik, serta ilmuwan terangkum di dalamnya.&lt;br /&gt;
 Kenali, gunakan, dan lestarikan karya bangsa dan budaya nan memesona: Batik Indonesia.&lt;/p&gt;</t>
        </is>
      </c>
      <c r="Y2041" s="262" t="n">
        <v>214500</v>
      </c>
      <c r="Z2041" s="226" t="n"/>
      <c r="AA2041" s="241">
        <f>Y2909*Z2909</f>
        <v/>
      </c>
      <c r="AB2041" s="237" t="inlineStr">
        <is>
          <t>51d49eda-2add-4c8a-abdf-e7322fd18f79</t>
        </is>
      </c>
    </row>
    <row r="2042" ht="15" customHeight="1" s="283">
      <c r="A2042" s="109" t="n">
        <v>2901</v>
      </c>
      <c r="B2042" s="222">
        <f>HYPERLINK("https://mocostore.moco.co.id/catalog/"&amp;AB2910,"Klik Disini")</f>
        <v/>
      </c>
      <c r="C2042" s="223" t="inlineStr">
        <is>
          <t>Bego Tapi Bejo, Buku Gila Sukses Usaha Tanpa Ijazah</t>
        </is>
      </c>
      <c r="D2042" s="223" t="n"/>
      <c r="E2042" s="223" t="inlineStr">
        <is>
          <t>Eka Dharma Pranoto,S.Kom.,AFF.,WM.</t>
        </is>
      </c>
      <c r="F2042" s="223" t="inlineStr">
        <is>
          <t>978-979-29-3925-5</t>
        </is>
      </c>
      <c r="G2042" s="223" t="inlineStr">
        <is>
          <t>978-979-29-7368-6</t>
        </is>
      </c>
      <c r="H2042" s="223" t="inlineStr">
        <is>
          <t>Bisnis</t>
        </is>
      </c>
      <c r="I2042" s="258" t="inlineStr">
        <is>
          <t>Perguruan Tinggi</t>
        </is>
      </c>
      <c r="J2042" s="186" t="inlineStr">
        <is>
          <t>009.25</t>
        </is>
      </c>
      <c r="K2042" s="223" t="n"/>
      <c r="L2042" s="223" t="n"/>
      <c r="M2042" s="259" t="n"/>
      <c r="N2042" s="223" t="inlineStr">
        <is>
          <t>Indonesia</t>
        </is>
      </c>
      <c r="O2042" s="223" t="inlineStr">
        <is>
          <t>Tidak diketahui</t>
        </is>
      </c>
      <c r="P2042" s="260" t="n">
        <v>2013</v>
      </c>
      <c r="Q2042" s="260" t="n">
        <v>2017</v>
      </c>
      <c r="R2042" s="223" t="inlineStr">
        <is>
          <t>Penerbit Andi</t>
        </is>
      </c>
      <c r="S2042" s="223" t="inlineStr">
        <is>
          <t>Andi Offset CV</t>
        </is>
      </c>
      <c r="T2042" s="223" t="inlineStr">
        <is>
          <t>Lokal</t>
        </is>
      </c>
      <c r="U2042" s="261" t="n">
        <v>153</v>
      </c>
      <c r="V2042" s="86" t="inlineStr">
        <is>
          <t>pdf</t>
        </is>
      </c>
      <c r="W2042" s="223" t="inlineStr">
        <is>
          <t>10.9 MB</t>
        </is>
      </c>
      <c r="X2042" s="225" t="inlineStr">
        <is>
          <t>&lt;p&gt;Bicara soal duit, masih banyak khalayak masyarakat yang merasa berkekurangan.&lt;/p&gt;
 &lt;p&gt;&amp;ldquo;Pak, saya pengen punya duit lebih banyak, biar hidup lebih senang...,&amp;rdquo; Ya, buka&lt;/p&gt;
 &lt;p&gt;bisnis saja! &amp;ldquo;Tapi Pak, saya hanya lulusan SD! SMP saja saya nggak tamat! Apa ya&lt;/p&gt;
 &lt;p&gt;bisa orang seperti saya membuat perencanaan bisnis?&amp;rdquo;&lt;/p&gt;
 &lt;p&gt;Lain waktu keluhannya seperti ini, &amp;ldquo;Saya ini nggak pintar Pak, saya cuma pemula&lt;/p&gt;
 &lt;p&gt;bisnis. Pemula macam saya mana bisa bikin perencanaan bisnis yang matang?&amp;rdquo;&lt;/p&gt;
 &lt;p&gt;Well, perlu diketahui dulu kalau pola pandang demikian lah yang membuat banyak&lt;/p&gt;
 &lt;p&gt;khalayak tidak kaya-kaya. Mereka terbeban oleh mind set-nya yang masih negatif,&lt;/p&gt;
 &lt;p&gt;yang menjelek-jelekkan pribadi sendiri. Padahal, tahukah Anda?&lt;/p&gt;
 &lt;ul&gt;
 &lt;li&gt;Jaman sekarang, perencanaan bisnis bisa dibuat dengan bantuan software komputer.&lt;/li&gt;
 &lt;li&gt;Jaman sekarang, bisnis bisa diajarkan dalam bentuk bagan-bagan komik.&lt;/li&gt;
 &lt;li&gt;Jaman sekarang, ada forum bisnis internet buat tanya-tanya kalau bingung.&lt;/li&gt;
 &lt;li&gt;Dan kalau masih tetap bingung, toh bisa mengirim email ke penulis bukunya,&lt;/li&gt;
 &lt;/ul&gt;
 &lt;p&gt;So? Buang semua negativitas Anda, percayalah bahwa diri Anda mampu! Terutama&lt;/p&gt;
 &lt;p&gt;karena bisnis itu tidak butuh ijazah tinggi-tinggi.&lt;/p&gt;
 &lt;p&gt;Nggak percaya? Tengoklah Andrie Wongso, pengusaha besar yang tidak tamat&lt;/p&gt;
 &lt;p&gt;SD tapi sekarang sukses memberi training motivasi dari perguruan tinggi, BUMN,&lt;/p&gt;
 &lt;p&gt;hingga perusahaan-perusahaan swasta.&lt;/p&gt;
 &lt;p&gt;Masih nggak percaya? Yuk, kita lihat kisah Basrizal Koto yang hanya bersekolah&lt;/p&gt;
 &lt;p&gt;sampai kelas 5 SD tapi kini ia telah mempunyai 15 perusahaan.&lt;/p&gt;
 &lt;p&gt;Jadi, sukses itu adalah hak yang sudah digariskan Tuhan pada Anda. Yang&lt;/p&gt;
 &lt;p&gt;menghalangi hanyalah Iblis Tak Percaya Diri, Iblis Ketakutan, dan Iblis Malas&lt;/p&gt;
 &lt;p&gt;Berwirausaha! Usir mereka dan sambutlah kesuksesan! Masih nggak percaya? Ya&lt;/p&gt;
 &lt;p&gt;sudah, coba dilakoni saja, siapa tahu beberapa tahun lagi nama Anda masuk koran&lt;/p&gt;
 &lt;p&gt;sebagai pengusaha sukses baru!&lt;/p&gt;</t>
        </is>
      </c>
      <c r="Y2042" s="262" t="n">
        <v>70500</v>
      </c>
      <c r="Z2042" s="226" t="n"/>
      <c r="AA2042" s="241">
        <f>Y2910*Z2910</f>
        <v/>
      </c>
      <c r="AB2042" s="237" t="inlineStr">
        <is>
          <t>0125aa4a-1c53-4ff6-9218-de37f257bb5e</t>
        </is>
      </c>
    </row>
    <row r="2043" ht="15" customHeight="1" s="283">
      <c r="A2043" s="109" t="n">
        <v>2907</v>
      </c>
      <c r="B2043" s="222">
        <f>HYPERLINK("https://mocostore.moco.co.id/catalog/"&amp;AB2916,"Klik Disini")</f>
        <v/>
      </c>
      <c r="C2043" s="223" t="inlineStr">
        <is>
          <t>A to Z Rahasia Beternak Bebek Petelur Unggul</t>
        </is>
      </c>
      <c r="D2043" s="223" t="n"/>
      <c r="E2043" s="223" t="inlineStr">
        <is>
          <t>drh. Wheindrata, H.S., Sp.W.</t>
        </is>
      </c>
      <c r="F2043" s="223" t="inlineStr">
        <is>
          <t>978-979-29-3832-6</t>
        </is>
      </c>
      <c r="G2043" s="223" t="inlineStr">
        <is>
          <t>978-979-29-7318-1</t>
        </is>
      </c>
      <c r="H2043" s="223" t="inlineStr">
        <is>
          <t>Budidaya</t>
        </is>
      </c>
      <c r="I2043" s="258" t="inlineStr">
        <is>
          <t>Perguruan Tinggi</t>
        </is>
      </c>
      <c r="J2043" s="186" t="inlineStr">
        <is>
          <t>009.06</t>
        </is>
      </c>
      <c r="K2043" s="223" t="n"/>
      <c r="L2043" s="223" t="n"/>
      <c r="M2043" s="259" t="n"/>
      <c r="N2043" s="223" t="inlineStr">
        <is>
          <t>Indonesia</t>
        </is>
      </c>
      <c r="O2043" s="223" t="inlineStr">
        <is>
          <t>Tidak diketahui</t>
        </is>
      </c>
      <c r="P2043" s="260" t="n">
        <v>2013</v>
      </c>
      <c r="Q2043" s="260" t="n">
        <v>2017</v>
      </c>
      <c r="R2043" s="223" t="inlineStr">
        <is>
          <t>Lily Publisher</t>
        </is>
      </c>
      <c r="S2043" s="223" t="inlineStr">
        <is>
          <t>Andi Offset CV</t>
        </is>
      </c>
      <c r="T2043" s="223" t="inlineStr">
        <is>
          <t>Lokal</t>
        </is>
      </c>
      <c r="U2043" s="261" t="n">
        <v>153</v>
      </c>
      <c r="V2043" s="86" t="inlineStr">
        <is>
          <t>pdf</t>
        </is>
      </c>
      <c r="W2043" s="223" t="inlineStr">
        <is>
          <t>22.1 MB</t>
        </is>
      </c>
      <c r="X2043" s="225" t="inlineStr">
        <is>
          <t>&lt;p&gt;BUKU ini disusun dengan harapan dapat memberikan pengetahuan tentang beternak bebek, baik bagi peternak sambilan maupun yang beternak bebek sebagai pekerjaan utama. Ditulis berdasarkan pengalaman penulis selama survei dan saat memberikan penyuluhan beternak bebek yang benar di desa-desa di sekitar kota Cirebon, Brebes, Tegal, Pekalongan dan Medan, buku ini memaparkan dengan gamblang cara beternak bebek dan dilengkapi dengan cara penanganan berbagai penyakit yang biasa menyerang bebek yang sangat merugikan para peternak. Berbagai penyakit yang menyerang bebek akan dibahas tuntas, dilengkapi saran untuk pencegahan dan pengobatannya.&lt;/p&gt;</t>
        </is>
      </c>
      <c r="Y2043" s="262" t="n">
        <v>75500</v>
      </c>
      <c r="Z2043" s="226" t="n"/>
      <c r="AA2043" s="241">
        <f>Y2916*Z2916</f>
        <v/>
      </c>
      <c r="AB2043" s="237" t="inlineStr">
        <is>
          <t>34a78d20-f0b0-4599-a43f-e0302cbf1b1b</t>
        </is>
      </c>
    </row>
    <row r="2044" ht="15" customHeight="1" s="283">
      <c r="A2044" s="109" t="n">
        <v>2908</v>
      </c>
      <c r="B2044" s="222">
        <f>HYPERLINK("https://mocostore.moco.co.id/catalog/"&amp;AB2917,"Klik Disini")</f>
        <v/>
      </c>
      <c r="C2044" s="223" t="inlineStr">
        <is>
          <t>Rahasia Beternak Kenari Jawara untuk Hobbies dan Bisnis</t>
        </is>
      </c>
      <c r="D2044" s="223" t="n"/>
      <c r="E2044" s="223" t="inlineStr">
        <is>
          <t>drh. Wheindrata HS. Sp.W.</t>
        </is>
      </c>
      <c r="F2044" s="223" t="inlineStr">
        <is>
          <t>978-979-29-4047-3</t>
        </is>
      </c>
      <c r="G2044" s="223" t="inlineStr">
        <is>
          <t>978-979-29-7724-0</t>
        </is>
      </c>
      <c r="H2044" s="223" t="inlineStr">
        <is>
          <t>Budidaya</t>
        </is>
      </c>
      <c r="I2044" s="258" t="inlineStr">
        <is>
          <t>Perguruan Tinggi</t>
        </is>
      </c>
      <c r="J2044" s="186" t="inlineStr">
        <is>
          <t>009.06</t>
        </is>
      </c>
      <c r="K2044" s="223" t="n"/>
      <c r="L2044" s="223" t="n"/>
      <c r="M2044" s="259" t="n"/>
      <c r="N2044" s="223" t="inlineStr">
        <is>
          <t>Indonesia</t>
        </is>
      </c>
      <c r="O2044" s="223" t="inlineStr">
        <is>
          <t>Tidak diketahui</t>
        </is>
      </c>
      <c r="P2044" s="260" t="n">
        <v>2013</v>
      </c>
      <c r="Q2044" s="260" t="n">
        <v>2017</v>
      </c>
      <c r="R2044" s="223" t="inlineStr">
        <is>
          <t>Lily Publisher</t>
        </is>
      </c>
      <c r="S2044" s="223" t="inlineStr">
        <is>
          <t>Andi Offset CV</t>
        </is>
      </c>
      <c r="T2044" s="223" t="inlineStr">
        <is>
          <t>Lokal</t>
        </is>
      </c>
      <c r="U2044" s="261" t="n">
        <v>184</v>
      </c>
      <c r="V2044" s="86" t="inlineStr">
        <is>
          <t>pdf</t>
        </is>
      </c>
      <c r="W2044" s="223" t="inlineStr">
        <is>
          <t>2.6 MB</t>
        </is>
      </c>
      <c r="X2044" s="225" t="inlineStr">
        <is>
          <t>&lt;p&gt;Buku ini disusun dengan harapan dapat melengkapi&lt;br /&gt;
 pengetahuan tentang beternak burung kenari, baik bagi&lt;br /&gt;
 penggemar kenari, peternak burung kenari, maupun&lt;br /&gt;
 pembibit burung kenari. Buku ini ditulis berdasarkan pengalaman&lt;br /&gt;
 penulis selama menjalankan survei pembibitan burung kenari di&lt;br /&gt;
 Jawa Tengah dan sekitarnya.&lt;br /&gt;
 Buku ini dengan gamblang memaparkan cara beternak burung&lt;br /&gt;
 kenari, dilengkapi dengan cara penanganan berbagai penyakit&lt;br /&gt;
 yang biasa menyerang burung kenari. Semua itu dibahas tuntas&lt;br /&gt;
 dan dilengkapi cara mencegahan dan mengobatinya.&lt;/p&gt;</t>
        </is>
      </c>
      <c r="Y2044" s="262" t="n">
        <v>97500</v>
      </c>
      <c r="Z2044" s="226" t="n"/>
      <c r="AA2044" s="241">
        <f>Y2917*Z2917</f>
        <v/>
      </c>
      <c r="AB2044" s="237" t="inlineStr">
        <is>
          <t>41670b7c-39f8-497c-88cc-9d86e0a4450d</t>
        </is>
      </c>
    </row>
    <row r="2045" ht="15" customHeight="1" s="283">
      <c r="A2045" s="109" t="n">
        <v>2911</v>
      </c>
      <c r="B2045" s="222">
        <f>HYPERLINK("https://mocostore.moco.co.id/catalog/"&amp;AB2920,"Klik Disini")</f>
        <v/>
      </c>
      <c r="C2045" s="223" t="inlineStr">
        <is>
          <t>Urban Farming â€“ Gaya Bertani Spesifik Kota</t>
        </is>
      </c>
      <c r="D2045" s="223" t="n"/>
      <c r="E2045" s="223" t="inlineStr">
        <is>
          <t>Nugraheni Widyawati</t>
        </is>
      </c>
      <c r="F2045" s="223" t="inlineStr">
        <is>
          <t>978-979-29-2093-2</t>
        </is>
      </c>
      <c r="G2045" s="223" t="inlineStr">
        <is>
          <t>978-979-29-7898-8</t>
        </is>
      </c>
      <c r="H2045" s="223" t="inlineStr">
        <is>
          <t>Pertanian</t>
        </is>
      </c>
      <c r="I2045" s="258" t="inlineStr">
        <is>
          <t>Perguruan Tinggi</t>
        </is>
      </c>
      <c r="J2045" s="186" t="inlineStr">
        <is>
          <t>009.06</t>
        </is>
      </c>
      <c r="K2045" s="223" t="n"/>
      <c r="L2045" s="223" t="n"/>
      <c r="M2045" s="259" t="n"/>
      <c r="N2045" s="223" t="inlineStr">
        <is>
          <t>Indonesia</t>
        </is>
      </c>
      <c r="O2045" s="223" t="inlineStr">
        <is>
          <t>Tidak diketahui</t>
        </is>
      </c>
      <c r="P2045" s="260" t="n">
        <v>2013</v>
      </c>
      <c r="Q2045" s="260" t="n">
        <v>2017</v>
      </c>
      <c r="R2045" s="223" t="inlineStr">
        <is>
          <t>Lily Publisher</t>
        </is>
      </c>
      <c r="S2045" s="223" t="inlineStr">
        <is>
          <t>Andi Offset CV</t>
        </is>
      </c>
      <c r="T2045" s="223" t="inlineStr">
        <is>
          <t>Lokal</t>
        </is>
      </c>
      <c r="U2045" s="261" t="n">
        <v>276</v>
      </c>
      <c r="V2045" s="86" t="inlineStr">
        <is>
          <t>pdf</t>
        </is>
      </c>
      <c r="W2045" s="223" t="inlineStr">
        <is>
          <t>18.4 MB</t>
        </is>
      </c>
      <c r="X2045" s="225" t="inlineStr">
        <is>
          <t>&lt;p&gt;Urban Farming memang sudah cukup lama berkembang di beberapa&amp;nbsp;Negara, namun di Indonesia nampaknya perkembangannya boleh dikatakan&amp;nbsp;lambat, walaupun bangsa ini sejak dahulu dikatakan sebagai&amp;nbsp;bangsa agraris. Kelambatan ini tentu ada sebabnya, walaupun dari aspek&amp;nbsp;peluang dan ketersediaan sumberdaya alam maupun sumberdaya&amp;nbsp;manusianya sangat potensial untuk mendukung perkembangan Urban&amp;nbsp;Farming.&lt;/p&gt;
 &lt;p&gt;Diharapkan dengan terbitnya buku ini, bisa menimbulkan inspirasi&amp;nbsp;banyak pihak dan meningkatkan animo masyarakat untuk ikut serta&amp;nbsp;berpartisipasi mengelola lansekap perkotaan dengan aktifitas&amp;nbsp;Urban Farming. Buku ini juga menyajikan berbagai gaya bertanam&amp;nbsp;sayuran dalam pot yang relevan diaplikasikan di perkotaan, tidak&amp;nbsp;hanya berupa foto/gambar-gambar namun juga penjelasannya.&amp;nbsp;Dengan cara ini diharapkan dapat memunculkan minat masyarakat,&amp;nbsp;menggali ide-ide maupun kreatifitas masyarakat untuk&amp;nbsp;mengembangkan aktifitas pertanian di lingkungan perkotaan sehingga&lt;br /&gt;
 menjadi hunian yang nyaman dan memberikan lebih&amp;nbsp;banyak keberkahan&lt;/p&gt;</t>
        </is>
      </c>
      <c r="Y2045" s="262" t="n">
        <v>150000</v>
      </c>
      <c r="Z2045" s="226" t="n"/>
      <c r="AA2045" s="241">
        <f>Y2920*Z2920</f>
        <v/>
      </c>
      <c r="AB2045" s="237" t="inlineStr">
        <is>
          <t>30274949-8444-4cae-9419-1d98936421f6</t>
        </is>
      </c>
    </row>
    <row r="2046" ht="15" customHeight="1" s="283">
      <c r="A2046" s="109" t="n">
        <v>2914</v>
      </c>
      <c r="B2046" s="222">
        <f>HYPERLINK("https://mocostore.moco.co.id/catalog/"&amp;AB2923,"Klik Disini")</f>
        <v/>
      </c>
      <c r="C2046" s="223" t="inlineStr">
        <is>
          <t>Cara Mudah untung Besar dari Beternak Babi</t>
        </is>
      </c>
      <c r="D2046" s="223" t="n"/>
      <c r="E2046" s="223" t="inlineStr">
        <is>
          <t>drh.Wheindrata HS.SP.W</t>
        </is>
      </c>
      <c r="F2046" s="223" t="inlineStr">
        <is>
          <t>978-979-29-4013-8</t>
        </is>
      </c>
      <c r="G2046" s="223" t="inlineStr">
        <is>
          <t>978-979-29-7429-4</t>
        </is>
      </c>
      <c r="H2046" s="223" t="inlineStr">
        <is>
          <t>Budidaya</t>
        </is>
      </c>
      <c r="I2046" s="258" t="inlineStr">
        <is>
          <t>Perguruan Tinggi</t>
        </is>
      </c>
      <c r="J2046" s="186" t="inlineStr">
        <is>
          <t>009.06</t>
        </is>
      </c>
      <c r="K2046" s="223" t="n"/>
      <c r="L2046" s="223" t="n"/>
      <c r="M2046" s="259" t="n"/>
      <c r="N2046" s="223" t="inlineStr">
        <is>
          <t>Indonesia</t>
        </is>
      </c>
      <c r="O2046" s="223" t="inlineStr">
        <is>
          <t>Tidak diketahui</t>
        </is>
      </c>
      <c r="P2046" s="260" t="n">
        <v>2013</v>
      </c>
      <c r="Q2046" s="260" t="n">
        <v>2017</v>
      </c>
      <c r="R2046" s="223" t="inlineStr">
        <is>
          <t>Lily Publisher</t>
        </is>
      </c>
      <c r="S2046" s="223" t="inlineStr">
        <is>
          <t>Andi Offset CV</t>
        </is>
      </c>
      <c r="T2046" s="223" t="inlineStr">
        <is>
          <t>Lokal</t>
        </is>
      </c>
      <c r="U2046" s="261" t="n">
        <v>176</v>
      </c>
      <c r="V2046" s="86" t="inlineStr">
        <is>
          <t>pdf</t>
        </is>
      </c>
      <c r="W2046" s="223" t="inlineStr">
        <is>
          <t>4.5 MB</t>
        </is>
      </c>
      <c r="X2046" s="225" t="inlineStr">
        <is>
          <t>&lt;p&gt;Beternak babi cukup menguntungkan, dimana pertumbuhan babi cukup cepat, sekali berproduksi bisa melahirkan minimal 10 - 14 ekor dengan jarak satu kelahiran dengan kelahiran berikutnya sangatlah pendek, sehingga apabila dikelola dengan benar maka produktivitasnya sangat tinggi dan populasi cepat berkembang biak. Untuk perawatan dan penyediaan pakan juga relatif mudah dan murah, karena babi termasuk hewan omnivora atau hewan pemakan segala.&lt;/p&gt;
 &lt;p&gt;Buku ini disusun berdasarkan pengalaman penulis selama 33 tahun praktek dokter hewan.&amp;nbsp;&lt;br /&gt;
 Buku ini memaparkan secara gamblang tentang bagaimana beternak babi yang baik dan benar; teknik pembibitan; kiat membuat pakan murah bergizi untuk meningkatkan kualitas ternak babi; bagaimana mengenal, mencegah dan mengobati 25 penyakit infeksi, defisiensi nutrisi sampai penyakit cacingan dan keracunan pada ternak babi secara murah dan tuntas serta dilengkapi dengan cara pemotongan ternak babi yang tidak menganggu lingkungan dan bebas komplain serta tip mengolah masakan babi makyus&lt;/p&gt;</t>
        </is>
      </c>
      <c r="Y2046" s="262" t="n">
        <v>99000</v>
      </c>
      <c r="Z2046" s="226" t="n"/>
      <c r="AA2046" s="241">
        <f>Y2923*Z2923</f>
        <v/>
      </c>
      <c r="AB2046" s="237" t="inlineStr">
        <is>
          <t>fb771c39-1e41-45b6-82d9-1a92fedb2bcb</t>
        </is>
      </c>
    </row>
    <row r="2047" ht="15" customHeight="1" s="283">
      <c r="A2047" s="109" t="n">
        <v>2921</v>
      </c>
      <c r="B2047" s="222">
        <f>HYPERLINK("https://mocostore.moco.co.id/catalog/"&amp;AB2930,"Klik Disini")</f>
        <v/>
      </c>
      <c r="C2047" s="223" t="inlineStr">
        <is>
          <t>Mastering Basic English</t>
        </is>
      </c>
      <c r="D2047" s="223" t="n"/>
      <c r="E2047" s="223" t="inlineStr">
        <is>
          <t>H.A. Rachman Arfan</t>
        </is>
      </c>
      <c r="F2047" s="223" t="inlineStr">
        <is>
          <t>978-979-29-4015-2</t>
        </is>
      </c>
      <c r="G2047" s="223" t="inlineStr">
        <is>
          <t>978-979-29-7620-5</t>
        </is>
      </c>
      <c r="H2047" s="223" t="inlineStr">
        <is>
          <t>Bahasa asing</t>
        </is>
      </c>
      <c r="I2047" s="258" t="inlineStr">
        <is>
          <t>Perguruan Tinggi</t>
        </is>
      </c>
      <c r="J2047" s="186" t="inlineStr">
        <is>
          <t>009.19</t>
        </is>
      </c>
      <c r="K2047" s="223" t="n"/>
      <c r="L2047" s="223" t="n"/>
      <c r="M2047" s="259" t="n"/>
      <c r="N2047" s="223" t="inlineStr">
        <is>
          <t>Indonesia</t>
        </is>
      </c>
      <c r="O2047" s="223" t="inlineStr">
        <is>
          <t>Tidak diketahui</t>
        </is>
      </c>
      <c r="P2047" s="260" t="n">
        <v>2013</v>
      </c>
      <c r="Q2047" s="260" t="n">
        <v>2017</v>
      </c>
      <c r="R2047" s="223" t="inlineStr">
        <is>
          <t>Penerbit Andi</t>
        </is>
      </c>
      <c r="S2047" s="223" t="inlineStr">
        <is>
          <t>Andi Offset CV</t>
        </is>
      </c>
      <c r="T2047" s="223" t="inlineStr">
        <is>
          <t>Lokal</t>
        </is>
      </c>
      <c r="U2047" s="261" t="n">
        <v>328</v>
      </c>
      <c r="V2047" s="86" t="inlineStr">
        <is>
          <t>pdf</t>
        </is>
      </c>
      <c r="W2047" s="223" t="inlineStr">
        <is>
          <t>4.1 MB</t>
        </is>
      </c>
      <c r="X2047" s="225" t="inlineStr">
        <is>
          <t>&lt;p&gt;Mastering Basic English merupakan bacaan guna menambah wawasan grammar (tata bahasa) berikut kosakata yang bervariasi, yangdisajikan sedemikian rupa agar pembaca menikmati apa yang tertera dalam buku ini tanpa kesulitan yang berarti. Dengan demikian, membaca buku Mastering Basic Englishtidak dirasakansebagai beban, melainkan suatu kesenangan.&lt;br /&gt;
 Buku ini dilengkapi pula dengan latihan dan daftarirregular and regular verbs. Kami percaya sepenuhnya bahwa dengan memiliki buku ini, kemampuan speaking dan understanding Anda akan meningkat. Orang tua juga bisa menggunakan buku ini sewaktu mendampingi putra-putri mereka belajar bahasa Inggris di rumah atau dimana saja.&lt;/p&gt;</t>
        </is>
      </c>
      <c r="Y2047" s="262" t="n">
        <v>64000</v>
      </c>
      <c r="Z2047" s="226" t="n"/>
      <c r="AA2047" s="241">
        <f>Y2930*Z2930</f>
        <v/>
      </c>
      <c r="AB2047" s="237" t="inlineStr">
        <is>
          <t>c3a1f6df-b276-4aec-9c15-1db75b184225</t>
        </is>
      </c>
    </row>
    <row r="2048" ht="15" customHeight="1" s="283">
      <c r="A2048" s="109" t="n">
        <v>2925</v>
      </c>
      <c r="B2048" s="222">
        <f>HYPERLINK("https://mocostore.moco.co.id/catalog/"&amp;AB2934,"Klik Disini")</f>
        <v/>
      </c>
      <c r="C2048" s="223" t="inlineStr">
        <is>
          <t>Asyiknya Bernavigasi dengan Ponsel GPS</t>
        </is>
      </c>
      <c r="D2048" s="223" t="n"/>
      <c r="E2048" s="223" t="inlineStr">
        <is>
          <t>Wishnu E.W</t>
        </is>
      </c>
      <c r="F2048" s="223" t="inlineStr">
        <is>
          <t>978-979-29-3067-2</t>
        </is>
      </c>
      <c r="G2048" s="223" t="inlineStr">
        <is>
          <t>978-979-29-7343-3</t>
        </is>
      </c>
      <c r="H2048" s="223" t="inlineStr">
        <is>
          <t>Komputer &amp; Internet</t>
        </is>
      </c>
      <c r="I2048" s="258" t="inlineStr">
        <is>
          <t>Perguruan Tinggi</t>
        </is>
      </c>
      <c r="J2048" s="186" t="inlineStr">
        <is>
          <t>009.05</t>
        </is>
      </c>
      <c r="K2048" s="223" t="n"/>
      <c r="L2048" s="223" t="n"/>
      <c r="M2048" s="259" t="n"/>
      <c r="N2048" s="223" t="inlineStr">
        <is>
          <t>Indonesia</t>
        </is>
      </c>
      <c r="O2048" s="223" t="inlineStr">
        <is>
          <t>Tidak diketahui</t>
        </is>
      </c>
      <c r="P2048" s="260" t="n">
        <v>2012</v>
      </c>
      <c r="Q2048" s="260" t="n">
        <v>2017</v>
      </c>
      <c r="R2048" s="223" t="inlineStr">
        <is>
          <t>Penerbit Andi</t>
        </is>
      </c>
      <c r="S2048" s="223" t="inlineStr">
        <is>
          <t>Andi Offset CV</t>
        </is>
      </c>
      <c r="T2048" s="223" t="inlineStr">
        <is>
          <t>Lokal</t>
        </is>
      </c>
      <c r="U2048" s="261" t="n">
        <v>96</v>
      </c>
      <c r="V2048" s="86" t="inlineStr">
        <is>
          <t>pdf</t>
        </is>
      </c>
      <c r="W2048" s="223" t="inlineStr">
        <is>
          <t>10.5 MB</t>
        </is>
      </c>
      <c r="X2048" s="225" t="inlineStr">
        <is>
          <t>&lt;p&gt;Ponsel dengan teknologi GPS sudah banyak beredar di pasaran. Pemilik ponsel dengan teknologi satelit ini pun sudah banyak. Tapi sudahkah ponsel ini dioptimalkan penggunaannya?&amp;nbsp;&lt;br /&gt;
 Ponsel dengan GPS bisa digunakan untuk melakukan navigasi. Pergi ke suatu tempat akan dipandu gambar dan suara dari sebuah ponsel. Secanggih itukah sebuah ponsel? Ya, lupakan traveling dengan membawa peta besar dan tebal. Dengan ponsel + GPS semua fungsi navigasi ada, bahkan lebih banyak dari sebuah peta kertas.&lt;br /&gt;
 Buku ini memberikan informasi aplikasi-aplikasi yang bisa digunakan ponsel untuk melakukan navigasi beserta dengan dasar-dasar penggunaannya. Aplikasi-aplikasi tersebut mendukung sistem operasi yang banyak digunakan dalam ponsel, yaitu: Android, Symbian, iOS (iPhone), BlackBerry, Palm OS, Windows Mobile, dan Bada.&lt;br /&gt;
 Menariknya, untuk melakukan navigasi sebenarnya tidak harus menggunakan ponsel dengan GPS built-in, ponsel yang tidak mempunyai GPS (seperti: Nokia 3230, O2 XDA Atom, Sony Ericsson P900, HTC Touch, dan masih banyak lagi) juga bisa dioptimalkan untuk bernavigasi.&amp;nbsp;&lt;br /&gt;
 1. Ponsel-ponsel non GPS apa sajakah yang bisa digunakan untuk bernavigasi dan bagaimanakah caranya?&amp;nbsp;&lt;br /&gt;
 2. Aplikasi GPS apa sajakah yang bisa dipergunakan dalam sebuah ponsel dan bisa dipergunakan di Indonesia?&lt;br /&gt;
 Lebih lengkapnya, silahkan membaca buku ini. Dan sungguh, bernavigasi dengan ponsel + GPS memang mengasyikkan!&lt;/p&gt;</t>
        </is>
      </c>
      <c r="Y2048" s="262" t="n">
        <v>42000</v>
      </c>
      <c r="Z2048" s="226" t="n"/>
      <c r="AA2048" s="241">
        <f>Y2934*Z2934</f>
        <v/>
      </c>
      <c r="AB2048" s="237" t="inlineStr">
        <is>
          <t>59b4b162-bd2c-428c-bbf7-6456267eac9a</t>
        </is>
      </c>
    </row>
    <row r="2049" ht="15" customHeight="1" s="283">
      <c r="A2049" s="109" t="n">
        <v>2926</v>
      </c>
      <c r="B2049" s="222">
        <f>HYPERLINK("https://mocostore.moco.co.id/catalog/"&amp;AB2935,"Klik Disini")</f>
        <v/>
      </c>
      <c r="C2049" s="223" t="inlineStr">
        <is>
          <t>Buku Panduan Guru Profesional â€“ Penelitian Tindakan Kelas (PTK) dan Penelitian Tindakan Sekolah (PTS)</t>
        </is>
      </c>
      <c r="D2049" s="223" t="n"/>
      <c r="E2049" s="223" t="inlineStr">
        <is>
          <t>Suyadi</t>
        </is>
      </c>
      <c r="F2049" s="223" t="inlineStr">
        <is>
          <t>978-979-29-3079-5</t>
        </is>
      </c>
      <c r="G2049" s="223" t="inlineStr">
        <is>
          <t>978-979-29-7413-3</t>
        </is>
      </c>
      <c r="H2049" s="223" t="inlineStr">
        <is>
          <t>Panduan</t>
        </is>
      </c>
      <c r="I2049" s="258" t="inlineStr">
        <is>
          <t>Perguruan Tinggi</t>
        </is>
      </c>
      <c r="J2049" s="186" t="inlineStr">
        <is>
          <t>009.10</t>
        </is>
      </c>
      <c r="K2049" s="223" t="n"/>
      <c r="L2049" s="223" t="n"/>
      <c r="M2049" s="259" t="n"/>
      <c r="N2049" s="223" t="inlineStr">
        <is>
          <t>Indonesia</t>
        </is>
      </c>
      <c r="O2049" s="223" t="inlineStr">
        <is>
          <t>Tidak diketahui</t>
        </is>
      </c>
      <c r="P2049" s="260" t="n">
        <v>2012</v>
      </c>
      <c r="Q2049" s="260" t="n">
        <v>2017</v>
      </c>
      <c r="R2049" s="223" t="inlineStr">
        <is>
          <t>Penerbit Andi</t>
        </is>
      </c>
      <c r="S2049" s="223" t="inlineStr">
        <is>
          <t>Andi Offset CV</t>
        </is>
      </c>
      <c r="T2049" s="223" t="inlineStr">
        <is>
          <t>Lokal</t>
        </is>
      </c>
      <c r="U2049" s="261" t="n">
        <v>192</v>
      </c>
      <c r="V2049" s="86" t="inlineStr">
        <is>
          <t>pdf</t>
        </is>
      </c>
      <c r="W2049" s="223" t="inlineStr">
        <is>
          <t>18.2 MB</t>
        </is>
      </c>
      <c r="X2049" s="225" t="inlineStr">
        <is>
          <t>&lt;p&gt;Penelitian Tindakan Kelas (PTK) dan Penelitian Tindakan Sekolah (PTS) adalah kegiatan atau kewajiban yang yang mau tak mau harus dilaksanakan setiap guru dalam proses kegiatan belajar mengajar. Hal itu tentunya demi kemajuan siswa dan sekolah. Oleh sebab itu tentunya diperlukan buku pegangan dalam proses pelaksanaannya. Di pasar buku kebanyakan buku tentang PTK dan PTS ditulis secara terpisah akibatnya, banyak kepala sekolah yang tidak bisa membimbing guru dalam melakukan PTK. Ketersediaan sebuah buku yang memadukan keduanya sehingga Guru dan Kepala Sekolah memahami PTK dan PTS sekaligus akan menjadi sangat berarti.&amp;nbsp;&lt;br /&gt;
 &lt;br /&gt;
 Buku Panduan Guru Profesional. Penelitian Tindakan Kelas (PTK) dan Penelitian Tindakan Sekolah (PTS) ini memuat pengetahuan dan praktik PTK dan PTS secara terpadu, tanpa mengurangi kejelasan perbedaan dan persamaan diantara keduanya. Bahkan, dalam buku ini juga dilengkapi dengan lampiran berupa contoh proposal dan laporan hasil PTK maupun PTS secara lengkap dan utuh. Lebih dari itu, pembahasan dalam buku ini juga dilengkapi dengan cara menjurnalkan laporan hasil PTK dan PTS.&lt;br /&gt;
 &lt;br /&gt;
 Harapan kami buku ini bisa bermanfaat dan menambah profesionalitas para guru atau kepala sekolah dan bisa mewujudkan pendidikan yang maju.&lt;/p&gt;</t>
        </is>
      </c>
      <c r="Y2049" s="262" t="n">
        <v>61500</v>
      </c>
      <c r="Z2049" s="226" t="n"/>
      <c r="AA2049" s="241">
        <f>Y2935*Z2935</f>
        <v/>
      </c>
      <c r="AB2049" s="237" t="inlineStr">
        <is>
          <t>f19cd449-66ff-4c77-a008-305cd4309360</t>
        </is>
      </c>
    </row>
    <row r="2050" ht="15" customHeight="1" s="283">
      <c r="A2050" s="109" t="n">
        <v>2928</v>
      </c>
      <c r="B2050" s="222">
        <f>HYPERLINK("https://mocostore.moco.co.id/catalog/"&amp;AB2937,"Klik Disini")</f>
        <v/>
      </c>
      <c r="C2050" s="223" t="inlineStr">
        <is>
          <t>Dahsyatnya Khasiat Sirsak</t>
        </is>
      </c>
      <c r="D2050" s="223" t="n"/>
      <c r="E2050" s="223" t="inlineStr">
        <is>
          <t>Wulan Joe</t>
        </is>
      </c>
      <c r="F2050" s="223" t="inlineStr">
        <is>
          <t>978-979-29-2797-9</t>
        </is>
      </c>
      <c r="G2050" s="223" t="inlineStr">
        <is>
          <t>978-979-29-7453-9</t>
        </is>
      </c>
      <c r="H2050" s="223" t="inlineStr">
        <is>
          <t>Kesehatan</t>
        </is>
      </c>
      <c r="I2050" s="258" t="inlineStr">
        <is>
          <t>Perguruan Tinggi</t>
        </is>
      </c>
      <c r="J2050" s="186" t="inlineStr">
        <is>
          <t>009.24</t>
        </is>
      </c>
      <c r="K2050" s="223" t="n"/>
      <c r="L2050" s="223" t="n"/>
      <c r="M2050" s="259" t="n"/>
      <c r="N2050" s="223" t="inlineStr">
        <is>
          <t>Indonesia</t>
        </is>
      </c>
      <c r="O2050" s="223" t="inlineStr">
        <is>
          <t>Tidak diketahui</t>
        </is>
      </c>
      <c r="P2050" s="260" t="n">
        <v>2012</v>
      </c>
      <c r="Q2050" s="260" t="n">
        <v>2017</v>
      </c>
      <c r="R2050" s="223" t="inlineStr">
        <is>
          <t>Penerbit Andi</t>
        </is>
      </c>
      <c r="S2050" s="223" t="inlineStr">
        <is>
          <t>Andi Offset CV</t>
        </is>
      </c>
      <c r="T2050" s="223" t="inlineStr">
        <is>
          <t>Lokal</t>
        </is>
      </c>
      <c r="U2050" s="261" t="n">
        <v>88</v>
      </c>
      <c r="V2050" s="86" t="inlineStr">
        <is>
          <t>pdf</t>
        </is>
      </c>
      <c r="W2050" s="223" t="inlineStr">
        <is>
          <t>16.2 MB</t>
        </is>
      </c>
      <c r="X2050" s="225" t="inlineStr">
        <is>
          <t>&lt;p&gt;Mungkin banyak dari kita sudah mengetahui tentang herbal berkhasiat yang dikatakan mampu mencegah berkembangnya sel-sel kanker seperti kunir putih, benalu teh, keladi tikus, ciplukan, teh hijau, dan masih banyak lagi. Salah satunya adalah buah sirsak yang dipercaya bukan hanya sebagai penangkal, melainkan dapat membunuh sel kanker yang sudah berkembang. Bahkan kemampuannya seribu kali lipat lebih hebat dibandingkan dengan kemoterapi yang selama ini kita yakini sebagai satu-satunya perawatan yang harus dijalani oleh para penderita kanker.&lt;br /&gt;
 &lt;br /&gt;
 Bila demikian, mengapa masih banyak dari kita yang menjalani kemoterapi dengan biaya yang cukup mahal?&lt;br /&gt;
 Sebenarnya bagaimana buah sirsak yang tergolong murah dan mudah kita dapatkan ini bisa menyembuhkan kanker?&lt;br /&gt;
 Bagian mana saja dari sirsak yang bisa kita manfaatkan?&lt;br /&gt;
 &lt;br /&gt;
 Buku ini berusaha menjawab sebagaian rasa keingintahuan para pembaca yang mungkin selama ini sudah mendengar sekilas mengenai khasiat sirsak, tetapi masih belum mengetahui secara detail dan ingin mendapatkan jawaban-jawaban yang mungkin bisa semakin meyakinkan kita bahwa sehat tidak harus dengan biaya yang mahal. Dan, menderita kanker bukan berarti tidak mungkin diobati.&lt;/p&gt;</t>
        </is>
      </c>
      <c r="Y2050" s="262" t="n">
        <v>47000</v>
      </c>
      <c r="Z2050" s="226" t="n"/>
      <c r="AA2050" s="241">
        <f>Y2937*Z2937</f>
        <v/>
      </c>
      <c r="AB2050" s="237" t="inlineStr">
        <is>
          <t>1e227da9-1c3f-4291-b9c3-0fa4eac1c758</t>
        </is>
      </c>
    </row>
    <row r="2051" ht="15" customHeight="1" s="283">
      <c r="A2051" s="109" t="n">
        <v>2929</v>
      </c>
      <c r="B2051" s="222">
        <f>HYPERLINK("https://mocostore.moco.co.id/catalog/"&amp;AB2938,"Klik Disini")</f>
        <v/>
      </c>
      <c r="C2051" s="223" t="inlineStr">
        <is>
          <t>Jatuh 2x... Berdiri 3x: The Amazing Passion And Successful Business Strategy of Japan</t>
        </is>
      </c>
      <c r="D2051" s="223" t="n"/>
      <c r="E2051" s="223" t="inlineStr">
        <is>
          <t>Li Shi Guang</t>
        </is>
      </c>
      <c r="F2051" s="223" t="inlineStr">
        <is>
          <t>978-979-29-3093-1</t>
        </is>
      </c>
      <c r="G2051" s="223" t="inlineStr">
        <is>
          <t>978-979-29-7544-4</t>
        </is>
      </c>
      <c r="H2051" s="223" t="inlineStr">
        <is>
          <t>Bisnis-Investasi</t>
        </is>
      </c>
      <c r="I2051" s="258" t="inlineStr">
        <is>
          <t>Perguruan Tinggi</t>
        </is>
      </c>
      <c r="J2051" s="186" t="inlineStr">
        <is>
          <t>009.25</t>
        </is>
      </c>
      <c r="K2051" s="223" t="n"/>
      <c r="L2051" s="223" t="n"/>
      <c r="M2051" s="259" t="n"/>
      <c r="N2051" s="223" t="inlineStr">
        <is>
          <t>Indonesia</t>
        </is>
      </c>
      <c r="O2051" s="223" t="inlineStr">
        <is>
          <t>Tidak diketahui</t>
        </is>
      </c>
      <c r="P2051" s="260" t="n">
        <v>2012</v>
      </c>
      <c r="Q2051" s="260" t="n">
        <v>2017</v>
      </c>
      <c r="R2051" s="223" t="inlineStr">
        <is>
          <t>Penerbit Andi</t>
        </is>
      </c>
      <c r="S2051" s="223" t="inlineStr">
        <is>
          <t>Andi Offset CV</t>
        </is>
      </c>
      <c r="T2051" s="223" t="inlineStr">
        <is>
          <t>Lokal</t>
        </is>
      </c>
      <c r="U2051" s="261" t="n">
        <v>144</v>
      </c>
      <c r="V2051" s="86" t="inlineStr">
        <is>
          <t>pdf</t>
        </is>
      </c>
      <c r="W2051" s="223" t="inlineStr">
        <is>
          <t>9.0 MB</t>
        </is>
      </c>
      <c r="X2051" s="225" t="inlineStr">
        <is>
          <t>&lt;p&gt;Dibalik semangat kerja kerasnya, ternyata orang Jepang bekerja bukan semata-mata untuk memperoleh gaji. Bagi orang Jepang bekerja adalah &amp;#39;semangat hidup mereka&amp;#39;&lt;/p&gt;
 &lt;p&gt;Jepang dikenal dengan bangsa yang hebat dan antusias, walau menghadapi tekanan dari bencana gempa bumi, tsunami, dan juga radiasi nuklir, namun mereka dengan antusisas bisa bangkit kembali.&lt;br /&gt;
 Semangat serta strategi bisnis Orang Jepang yang begitu hebat dan antusias, memang sudah sangat&lt;br /&gt;
 mendunia.&lt;/p&gt;
 &lt;p&gt;Buku ini ditulis oleh seorang Life inspirator, yang akan memberikan inspirasi tentang Semangat&lt;br /&gt;
 Pantang Menyerah serta Strategi Sukses Bisnis Bangsa Jepang dengan bahasa membumi, dan&lt;br /&gt;
 membahas :&lt;br /&gt;
 &amp;nbsp;&amp;nbsp; &amp;nbsp;- Etos Kerja Orang Jepang&lt;br /&gt;
 &amp;nbsp;&amp;nbsp; &amp;nbsp;- Semangat Gambaru, Bushido, dan Kaizen&lt;br /&gt;
 &amp;nbsp;&amp;nbsp; &amp;nbsp;- Karakter Unik Orang Jepang&lt;br /&gt;
 &amp;nbsp;&amp;nbsp; &amp;nbsp;- Gaya dan Etika Bisnis Orang Jepang&lt;br /&gt;
 &amp;nbsp;&amp;nbsp; &amp;nbsp;- Belajar dari Budaya Tradisi dan Pengusaha Sukses Jepang&lt;/p&gt;
 &lt;p&gt;Semoga kita bisa mendapatkan inspirasi dari buku ini.&lt;br /&gt;
 Selamat Membaca!&lt;/p&gt;</t>
        </is>
      </c>
      <c r="Y2051" s="262" t="n">
        <v>55000</v>
      </c>
      <c r="Z2051" s="226" t="n"/>
      <c r="AA2051" s="241">
        <f>Y2938*Z2938</f>
        <v/>
      </c>
      <c r="AB2051" s="237" t="inlineStr">
        <is>
          <t>946866f5-dd8b-403c-b2a9-8192d371e8ca</t>
        </is>
      </c>
    </row>
    <row r="2052" ht="15" customHeight="1" s="283">
      <c r="A2052" s="109" t="n">
        <v>2931</v>
      </c>
      <c r="B2052" s="222">
        <f>HYPERLINK("https://mocostore.moco.co.id/catalog/"&amp;AB2940,"Klik Disini")</f>
        <v/>
      </c>
      <c r="C2052" s="223" t="inlineStr">
        <is>
          <t>Menguasai Penghitungan Dan Pengisian SPT Masa PPh 21 Dan/ Atau 26</t>
        </is>
      </c>
      <c r="D2052" s="223" t="n"/>
      <c r="E2052" s="223" t="inlineStr">
        <is>
          <t>Forethought</t>
        </is>
      </c>
      <c r="F2052" s="223" t="inlineStr">
        <is>
          <t>978-979-29-3090-0</t>
        </is>
      </c>
      <c r="G2052" s="223" t="inlineStr">
        <is>
          <t>978-979-29-8036-3</t>
        </is>
      </c>
      <c r="H2052" s="223" t="inlineStr">
        <is>
          <t>Panduan</t>
        </is>
      </c>
      <c r="I2052" s="258" t="inlineStr">
        <is>
          <t>Perguruan Tinggi</t>
        </is>
      </c>
      <c r="J2052" s="186" t="inlineStr">
        <is>
          <t>009.12</t>
        </is>
      </c>
      <c r="K2052" s="223" t="inlineStr">
        <is>
          <t>Tidak Tersedia</t>
        </is>
      </c>
      <c r="L2052" s="223" t="n"/>
      <c r="M2052" s="259" t="inlineStr">
        <is>
          <t>Tidak Tersedia</t>
        </is>
      </c>
      <c r="N2052" s="223" t="inlineStr">
        <is>
          <t>Indonesia</t>
        </is>
      </c>
      <c r="O2052" s="223" t="inlineStr">
        <is>
          <t>Tidak diketahui</t>
        </is>
      </c>
      <c r="P2052" s="260" t="n">
        <v>2012</v>
      </c>
      <c r="Q2052" s="260" t="n">
        <v>2017</v>
      </c>
      <c r="R2052" s="223" t="inlineStr">
        <is>
          <t>Penerbit Andi</t>
        </is>
      </c>
      <c r="S2052" s="223" t="inlineStr">
        <is>
          <t>Andi Offset CV</t>
        </is>
      </c>
      <c r="T2052" s="223" t="inlineStr">
        <is>
          <t>Lokal</t>
        </is>
      </c>
      <c r="U2052" s="261" t="n">
        <v>252</v>
      </c>
      <c r="V2052" s="86" t="inlineStr">
        <is>
          <t>pdf</t>
        </is>
      </c>
      <c r="W2052" s="223" t="inlineStr">
        <is>
          <t>12.6 MB</t>
        </is>
      </c>
      <c r="X2052" s="225" t="inlineStr">
        <is>
          <t>&lt;p&gt;Pajak merupakan salah satu sumber utama pendapatan pemerintah guna membiayai program pembangunan. Baru-baru ini pemerintah melakukan serangkaian perubahan dan penyesuaian ketentuan perpajakan. Salah satunya berkenaan dengan PPh Pasal 21 dan Pasal 26.&lt;br /&gt;
 Buku ini mengulas tuntunan praktis secara rinci mengenai cara perhitungan dan pengisian SPT Masa Pasal 21 dan/atau Pasal 26 berdasarkan ketentuan terbaru yang dikeluarkan tahun 2009. Buku ini bukan saja membahas teori dan contoh perhitungannya, namun menyertakan pula formulir elektronik siap pakai dalam bentuk CD (dengan format Microsoft Excel). Oleh karenanya, buku ini sangat cocok dijadikan pegangan oleh pemilik dan manajer perusahaan kecil dan menengah, serta para akademisi yang bergelut dalam bidang perpajakan.&lt;/p&gt;
 &lt;p&gt;*Bonus pada buku fisik (CD, voucher, pembatas buku) tidak disertakan dalam buku digital (e-book)&lt;/p&gt;</t>
        </is>
      </c>
      <c r="Y2052" s="262" t="n">
        <v>100500</v>
      </c>
      <c r="Z2052" s="226" t="n"/>
      <c r="AA2052" s="241">
        <f>Y2940*Z2940</f>
        <v/>
      </c>
      <c r="AB2052" s="237" t="inlineStr">
        <is>
          <t>7468938b-4020-467c-ad89-ef2a8699d9ce</t>
        </is>
      </c>
    </row>
    <row r="2053" ht="15" customHeight="1" s="283">
      <c r="A2053" s="109" t="n">
        <v>2932</v>
      </c>
      <c r="B2053" s="222">
        <f>HYPERLINK("https://mocostore.moco.co.id/catalog/"&amp;AB2941,"Klik Disini")</f>
        <v/>
      </c>
      <c r="C2053" s="223" t="inlineStr">
        <is>
          <t>Mengungkap Rahasia SEO</t>
        </is>
      </c>
      <c r="D2053" s="223" t="n"/>
      <c r="E2053" s="223" t="inlineStr">
        <is>
          <t>Andrea Adelheid</t>
        </is>
      </c>
      <c r="F2053" s="223" t="inlineStr">
        <is>
          <t>978-979-29-2739-9</t>
        </is>
      </c>
      <c r="G2053" s="223" t="inlineStr">
        <is>
          <t>978-979-29-7928-2</t>
        </is>
      </c>
      <c r="H2053" s="223" t="inlineStr">
        <is>
          <t>Komputer &amp; Internet</t>
        </is>
      </c>
      <c r="I2053" s="258" t="inlineStr">
        <is>
          <t>Perguruan Tinggi</t>
        </is>
      </c>
      <c r="J2053" s="186" t="inlineStr">
        <is>
          <t>009.05</t>
        </is>
      </c>
      <c r="K2053" s="223" t="n"/>
      <c r="L2053" s="223" t="n"/>
      <c r="M2053" s="259" t="n"/>
      <c r="N2053" s="223" t="inlineStr">
        <is>
          <t>Indonesia</t>
        </is>
      </c>
      <c r="O2053" s="223" t="inlineStr">
        <is>
          <t>Tidak diketahui</t>
        </is>
      </c>
      <c r="P2053" s="260" t="n">
        <v>2012</v>
      </c>
      <c r="Q2053" s="260" t="n">
        <v>2017</v>
      </c>
      <c r="R2053" s="223" t="inlineStr">
        <is>
          <t>Penerbit Andi</t>
        </is>
      </c>
      <c r="S2053" s="223" t="inlineStr">
        <is>
          <t>Andi Offset CV</t>
        </is>
      </c>
      <c r="T2053" s="223" t="inlineStr">
        <is>
          <t>Lokal</t>
        </is>
      </c>
      <c r="U2053" s="261" t="n">
        <v>112</v>
      </c>
      <c r="V2053" s="86" t="inlineStr">
        <is>
          <t>pdf</t>
        </is>
      </c>
      <c r="W2053" s="223" t="inlineStr">
        <is>
          <t>10.6 MB</t>
        </is>
      </c>
      <c r="X2053" s="225" t="inlineStr">
        <is>
          <t>&lt;p&gt;Memiliki sebuah website tentunya tak hanya harus mengutamakan desain ataupun program website. SEO juga merupakan faktor penting yang harus dipelajari. Dengan SEO kita dapat mendatangkan pengunjung dari mesin-mesin pencari yang sering digunakan.&lt;br /&gt;
 Buku ini membahas berbagai SEO yang ada maupun teknik SEO terselubung, antara lain:&lt;br /&gt;
 &amp;bull;&amp;nbsp;&amp;nbsp; &amp;nbsp;Mengenal beberapa mesin pencari yang sering digunakan.&lt;br /&gt;
 &amp;bull;&amp;nbsp;&amp;nbsp; &amp;nbsp;Promosi Website ke dalam Google,Yahoo, dan Bing.&lt;br /&gt;
 &amp;bull;&amp;nbsp;&amp;nbsp; &amp;nbsp;Teknik SEO dengan WhiteHat.&lt;br /&gt;
 &amp;bull;&amp;nbsp;&amp;nbsp; &amp;nbsp;Mencurangi SEO dengan teknik Blackhat.&lt;br /&gt;
 &amp;bull;&amp;nbsp;&amp;nbsp; &amp;nbsp;Serta bab yang membahas bagaimana mendatangkan pengunjung dengan trafik luar biasa menggunakan teknik BlackHat SEO.&lt;br /&gt;
 &amp;bull;&amp;nbsp;&amp;nbsp; &amp;nbsp;List domain PR2 &amp;ndash; PR8 yang bisa kamu dapatkan secara gratis.&lt;br /&gt;
 Ada pula CD yang di dalamnya terdapat skrip program yang diulas di dalam buku. Dengan buku ini, Anda akan menjadi lebih tahu seluk-beluk SEO yang hingga sekarang ini masih menjadi rahasia di Internet. Segera ketahuilah SEO rahasia ini!&lt;/p&gt;</t>
        </is>
      </c>
      <c r="Y2053" s="262" t="n">
        <v>61500</v>
      </c>
      <c r="Z2053" s="226" t="n"/>
      <c r="AA2053" s="241">
        <f>Y2941*Z2941</f>
        <v/>
      </c>
      <c r="AB2053" s="237" t="inlineStr">
        <is>
          <t>bf804a5e-9366-4bfe-bf01-743ac2355b72</t>
        </is>
      </c>
    </row>
    <row r="2054" ht="15" customHeight="1" s="283">
      <c r="A2054" s="109" t="n">
        <v>2935</v>
      </c>
      <c r="B2054" s="222">
        <f>HYPERLINK("https://mocostore.moco.co.id/catalog/"&amp;AB2944,"Klik Disini")</f>
        <v/>
      </c>
      <c r="C2054" s="223" t="inlineStr">
        <is>
          <t>Pro Blogger - Rahasia Menjadi Blogger Profesional</t>
        </is>
      </c>
      <c r="D2054" s="223" t="n"/>
      <c r="E2054" s="223" t="inlineStr">
        <is>
          <t>Medhy Aginta</t>
        </is>
      </c>
      <c r="F2054" s="223" t="inlineStr">
        <is>
          <t>978-979-29-2533-3</t>
        </is>
      </c>
      <c r="G2054" s="223" t="inlineStr">
        <is>
          <t>978-979-29-7718-9</t>
        </is>
      </c>
      <c r="H2054" s="223" t="inlineStr">
        <is>
          <t>Komputer &amp; Internet</t>
        </is>
      </c>
      <c r="I2054" s="258" t="inlineStr">
        <is>
          <t>Perguruan Tinggi</t>
        </is>
      </c>
      <c r="J2054" s="186" t="inlineStr">
        <is>
          <t>009.05</t>
        </is>
      </c>
      <c r="K2054" s="223" t="n"/>
      <c r="L2054" s="264" t="n"/>
      <c r="M2054" s="259" t="n"/>
      <c r="N2054" s="223" t="inlineStr">
        <is>
          <t>Indonesia</t>
        </is>
      </c>
      <c r="O2054" s="223" t="inlineStr">
        <is>
          <t>Tidak diketahui</t>
        </is>
      </c>
      <c r="P2054" s="260" t="n">
        <v>2012</v>
      </c>
      <c r="Q2054" s="260" t="n">
        <v>2017</v>
      </c>
      <c r="R2054" s="223" t="inlineStr">
        <is>
          <t>Penerbit Andi</t>
        </is>
      </c>
      <c r="S2054" s="223" t="inlineStr">
        <is>
          <t>Andi Offset CV</t>
        </is>
      </c>
      <c r="T2054" s="223" t="inlineStr">
        <is>
          <t>Lokal</t>
        </is>
      </c>
      <c r="U2054" s="261" t="n">
        <v>208</v>
      </c>
      <c r="V2054" s="86" t="inlineStr">
        <is>
          <t>pdf</t>
        </is>
      </c>
      <c r="W2054" s="223" t="inlineStr">
        <is>
          <t>8.0 MB</t>
        </is>
      </c>
      <c r="X2054" s="225" t="inlineStr">
        <is>
          <t>&lt;p&gt;Aktivitas blogging kini semakin populer di Indonesia. Tua, muda, bahkan anak-anak, laki-laki dan perempuan kini punya blog. Jumlahnya mungkin ribuan. Selain Facebook dan Twitter, blog kini menjadi salah satu media online yang paling banyak diakrabi pengguna internet di Indonesia. Jika sampai hari ini Anda belum memiliki blog, barangkali ada yang salah dengan Anda.&amp;nbsp;&lt;/p&gt;
 &lt;p&gt;Di dalam buku ini Anda bisa belajar bagaimana memulai, step by step, aktivitas ngeblog yang bisa menghasilkan uang. Anda juga akan mendapatkan informasi penting mengenai program-program monetisasi blog apa saja yang bisa Anda manfaatkan. Bahkan di dalam buku ini anda juga akan mendapatkan panduan detil untuk mendaftar program-program penghasil uang lewat blog Anda.&amp;nbsp;&lt;/p&gt;
 &lt;p&gt;Selamat membaca. Selamat ngeblog dan menghasilkan uang lewat blog Anda.&lt;/p&gt;</t>
        </is>
      </c>
      <c r="Y2054" s="262" t="n">
        <v>57500</v>
      </c>
      <c r="Z2054" s="226" t="n"/>
      <c r="AA2054" s="241">
        <f>Y2944*Z2944</f>
        <v/>
      </c>
      <c r="AB2054" s="237" t="inlineStr">
        <is>
          <t>cb3cf88b-dd5a-4678-9b88-81900e4671fa</t>
        </is>
      </c>
    </row>
    <row r="2055" ht="15" customHeight="1" s="283">
      <c r="A2055" s="109" t="n">
        <v>2940</v>
      </c>
      <c r="B2055" s="222">
        <f>HYPERLINK("https://mocostore.moco.co.id/catalog/"&amp;AB2949,"Klik Disini")</f>
        <v/>
      </c>
      <c r="C2055" s="223" t="inlineStr">
        <is>
          <t>Sehat dan Ramping - Panduan Nutrisi dan Latihan Fisik untuk Berat Badan Ideal Bagi Pria dan Wanita</t>
        </is>
      </c>
      <c r="D2055" s="223" t="n"/>
      <c r="E2055" s="223" t="inlineStr">
        <is>
          <t>Yohanes Sunardi</t>
        </is>
      </c>
      <c r="F2055" s="223" t="inlineStr">
        <is>
          <t>978-979-29-4121-0</t>
        </is>
      </c>
      <c r="G2055" s="223" t="inlineStr">
        <is>
          <t>978-979-29-7750-9</t>
        </is>
      </c>
      <c r="H2055" s="223" t="inlineStr">
        <is>
          <t>Kesehatan</t>
        </is>
      </c>
      <c r="I2055" s="258" t="inlineStr">
        <is>
          <t>Perguruan Tinggi</t>
        </is>
      </c>
      <c r="J2055" s="186" t="inlineStr">
        <is>
          <t>009.24</t>
        </is>
      </c>
      <c r="K2055" s="223" t="inlineStr">
        <is>
          <t>Tidak Tersedia</t>
        </is>
      </c>
      <c r="L2055" s="223" t="n"/>
      <c r="M2055" s="259" t="inlineStr">
        <is>
          <t>Tidak Tersedia</t>
        </is>
      </c>
      <c r="N2055" s="223" t="inlineStr">
        <is>
          <t>Indonesia</t>
        </is>
      </c>
      <c r="O2055" s="223" t="inlineStr">
        <is>
          <t>Tidak diketahui</t>
        </is>
      </c>
      <c r="P2055" s="260" t="n">
        <v>2013</v>
      </c>
      <c r="Q2055" s="260" t="n">
        <v>2017</v>
      </c>
      <c r="R2055" s="223" t="inlineStr">
        <is>
          <t>Rapha Publishing</t>
        </is>
      </c>
      <c r="S2055" s="223" t="inlineStr">
        <is>
          <t>Andi Offset CV</t>
        </is>
      </c>
      <c r="T2055" s="223" t="inlineStr">
        <is>
          <t>Lokal</t>
        </is>
      </c>
      <c r="U2055" s="261" t="n">
        <v>180</v>
      </c>
      <c r="V2055" s="86" t="inlineStr">
        <is>
          <t>pdf</t>
        </is>
      </c>
      <c r="W2055" s="223" t="inlineStr">
        <is>
          <t>5.5 MB</t>
        </is>
      </c>
      <c r="X2055" s="225" t="inlineStr">
        <is>
          <t>&lt;p&gt;Buku ini memjawab pertanyaan-pertanyaan yang ada di benak para wanita selama ini. simple, but detail dari aktivitas fisik,pola,makan,tidur,dengan pilihan-pilihan cara yang menarik dan mudah untuk diterapkan .To increase your business level, upgradeyour fitness level! Recomended.&lt;/p&gt;</t>
        </is>
      </c>
      <c r="Y2055" s="262" t="n">
        <v>108000</v>
      </c>
      <c r="Z2055" s="226" t="n"/>
      <c r="AA2055" s="241">
        <f>Y2949*Z2949</f>
        <v/>
      </c>
      <c r="AB2055" s="237" t="inlineStr">
        <is>
          <t>1494bd60-9bc5-4459-989f-1d24bb4ee1f9</t>
        </is>
      </c>
    </row>
    <row r="2056" ht="15" customHeight="1" s="283">
      <c r="A2056" s="109" t="n">
        <v>2942</v>
      </c>
      <c r="B2056" s="222">
        <f>HYPERLINK("https://mocostore.moco.co.id/catalog/"&amp;AB2951,"Klik Disini")</f>
        <v/>
      </c>
      <c r="C2056" s="223" t="inlineStr">
        <is>
          <t>Open 24 Hours - Buku Pintar Bisnis Jual Beli Barang Impor</t>
        </is>
      </c>
      <c r="D2056" s="223" t="n"/>
      <c r="E2056" s="223" t="inlineStr">
        <is>
          <t>Ricky Susanto</t>
        </is>
      </c>
      <c r="F2056" s="223" t="inlineStr">
        <is>
          <t>978-979-29-3138-9</t>
        </is>
      </c>
      <c r="G2056" s="223" t="inlineStr">
        <is>
          <t>978-979-29-7668-7</t>
        </is>
      </c>
      <c r="H2056" s="223" t="inlineStr">
        <is>
          <t>Bisnis-Investasi</t>
        </is>
      </c>
      <c r="I2056" s="258" t="inlineStr">
        <is>
          <t>Perguruan Tinggi</t>
        </is>
      </c>
      <c r="J2056" s="186" t="inlineStr">
        <is>
          <t>009.25</t>
        </is>
      </c>
      <c r="K2056" s="223" t="n"/>
      <c r="L2056" s="223" t="n"/>
      <c r="M2056" s="259" t="n"/>
      <c r="N2056" s="223" t="inlineStr">
        <is>
          <t>Indonesia</t>
        </is>
      </c>
      <c r="O2056" s="223" t="inlineStr">
        <is>
          <t>Tidak diketahui</t>
        </is>
      </c>
      <c r="P2056" s="260" t="n">
        <v>2012</v>
      </c>
      <c r="Q2056" s="260" t="n">
        <v>2017</v>
      </c>
      <c r="R2056" s="223" t="inlineStr">
        <is>
          <t>Penerbit Andi</t>
        </is>
      </c>
      <c r="S2056" s="223" t="inlineStr">
        <is>
          <t>Andi Offset CV</t>
        </is>
      </c>
      <c r="T2056" s="223" t="inlineStr">
        <is>
          <t>Lokal</t>
        </is>
      </c>
      <c r="U2056" s="261" t="n">
        <v>128</v>
      </c>
      <c r="V2056" s="86" t="inlineStr">
        <is>
          <t>pdf</t>
        </is>
      </c>
      <c r="W2056" s="223" t="inlineStr">
        <is>
          <t>17.0 MB</t>
        </is>
      </c>
      <c r="X2056" s="225" t="inlineStr">
        <is>
          <t>&lt;p&gt;Mencari bisnis online yang benar-benar menghasilkan uang gampang-gampang susah. Ada yang kelihatannya gampang dan menjanjikanuang banyak tetapi ternyata susahnya bukan main.Apalagi harus punya ini dan itu. Ada yang kelihatan susah dan komplekstetapi ternyata mudah dijalankan dengan hasil yang menyenangkan.&amp;nbsp;&lt;br /&gt;
 Setelah sekian lama mencari bisnis online yang mudah dan menghasilkan, ditambah banyak makan asam garam dunia internet, penulis menemukan bisnis jual beli barang import ini. Untuk menjalankannya kita tidak harus mempunyai akun Paypal, kartu kredit, atau hal lain yang sulit.Dengan pengetahuan tentang internet dan mempunyai akun email, bisnis ini bisa dijalankan. Anda tinggal duduk di depan komputer yang mempunyai akses internet, buka dan baca buku ini tahap demi tahap, maka Anda akan mempunyai bisnis yang menjanjikan. Jadi tunggu apalagi. Ambil tindakan sekarang.&lt;/p&gt;</t>
        </is>
      </c>
      <c r="Y2056" s="262" t="n">
        <v>45500</v>
      </c>
      <c r="Z2056" s="226" t="n"/>
      <c r="AA2056" s="241">
        <f>Y2951*Z2951</f>
        <v/>
      </c>
      <c r="AB2056" s="237" t="inlineStr">
        <is>
          <t>169e2c5d-182f-468d-9084-3fb01e2d3528</t>
        </is>
      </c>
    </row>
    <row r="2057" ht="15" customHeight="1" s="283">
      <c r="A2057" s="109" t="n">
        <v>2944</v>
      </c>
      <c r="B2057" s="222">
        <f>HYPERLINK("https://mocostore.moco.co.id/catalog/"&amp;AB2953,"Klik Disini")</f>
        <v/>
      </c>
      <c r="C2057" s="223" t="inlineStr">
        <is>
          <t>25 Tip Sukses Meniti Karir</t>
        </is>
      </c>
      <c r="D2057" s="223" t="n"/>
      <c r="E2057" s="223" t="inlineStr">
        <is>
          <t>Ewang Sewoko</t>
        </is>
      </c>
      <c r="F2057" s="223" t="inlineStr">
        <is>
          <t>978-979-29-0214-3</t>
        </is>
      </c>
      <c r="G2057" s="223" t="inlineStr">
        <is>
          <t>978-979-29-7291-7</t>
        </is>
      </c>
      <c r="H2057" s="223" t="inlineStr">
        <is>
          <t>Bisnis &amp; Karier</t>
        </is>
      </c>
      <c r="I2057" s="258" t="inlineStr">
        <is>
          <t>Perguruan Tinggi</t>
        </is>
      </c>
      <c r="J2057" s="186" t="inlineStr">
        <is>
          <t>009.25</t>
        </is>
      </c>
      <c r="K2057" s="223" t="n"/>
      <c r="L2057" s="223" t="n"/>
      <c r="M2057" s="259" t="n"/>
      <c r="N2057" s="223" t="inlineStr">
        <is>
          <t>Indonesia</t>
        </is>
      </c>
      <c r="O2057" s="223" t="inlineStr">
        <is>
          <t>Tidak diketahui</t>
        </is>
      </c>
      <c r="P2057" s="260" t="n">
        <v>2007</v>
      </c>
      <c r="Q2057" s="260" t="n">
        <v>2017</v>
      </c>
      <c r="R2057" s="223" t="inlineStr">
        <is>
          <t>Penerbit Andi</t>
        </is>
      </c>
      <c r="S2057" s="223" t="inlineStr">
        <is>
          <t>Andi Offset CV</t>
        </is>
      </c>
      <c r="T2057" s="223" t="inlineStr">
        <is>
          <t>Lokal</t>
        </is>
      </c>
      <c r="U2057" s="261" t="n">
        <v>107</v>
      </c>
      <c r="V2057" s="86" t="inlineStr">
        <is>
          <t>pdf</t>
        </is>
      </c>
      <c r="W2057" s="223" t="inlineStr">
        <is>
          <t>13.8 MB</t>
        </is>
      </c>
      <c r="X2057" s="225" t="inlineStr">
        <is>
          <t>&lt;p&gt;Mendapat pekerjaan adalah impian sebagian besar dari kita setelah menyelesaikan pendidikan. Sayangnya, proses mendapatkannya tidaklah semudah yang kita bayangkan. Persaingan begitu ketat sehingga kita pun harus cukup cerdik menyiasatinya. Setelah pekerjaan berada di dalam genggaman, timbul keinginan baru, yaitu mencapai sukses dalam berkarier. Proses ini pun membutuhkan kecerdikan pula mengingat dalam dunia kerja ada begitu banyak permasalahan pelik. Buku ini hadir menyajikan beragam tip menarik dari sejak mencari kerja, mendapat kerja hingga meraih sukses di dunia kerja.&lt;/p&gt;
 &lt;p&gt;&amp;nbsp;&lt;/p&gt;</t>
        </is>
      </c>
      <c r="Y2057" s="262" t="n">
        <v>62000</v>
      </c>
      <c r="Z2057" s="226" t="n"/>
      <c r="AA2057" s="241">
        <f>Y2953*Z2953</f>
        <v/>
      </c>
      <c r="AB2057" s="237" t="inlineStr">
        <is>
          <t>fa7e0d8d-2898-454d-8ae3-82ed81bab096</t>
        </is>
      </c>
    </row>
    <row r="2058" ht="15" customHeight="1" s="283">
      <c r="A2058" s="109" t="n">
        <v>2946</v>
      </c>
      <c r="B2058" s="222">
        <f>HYPERLINK("https://mocostore.moco.co.id/catalog/"&amp;AB2955,"Klik Disini")</f>
        <v/>
      </c>
      <c r="C2058" s="223" t="inlineStr">
        <is>
          <t>50++ Hot Tips Adsense: Cara Agar Adsense Mengalirkan Dolar ke Rekening Anda</t>
        </is>
      </c>
      <c r="D2058" s="223" t="n"/>
      <c r="E2058" s="223" t="inlineStr">
        <is>
          <t>Raden Budiarto</t>
        </is>
      </c>
      <c r="F2058" s="223" t="inlineStr">
        <is>
          <t>978-979-29-0762-9</t>
        </is>
      </c>
      <c r="G2058" s="223" t="inlineStr">
        <is>
          <t>978-979-29-7308-2</t>
        </is>
      </c>
      <c r="H2058" s="223" t="inlineStr">
        <is>
          <t>Bisnis-Investasi</t>
        </is>
      </c>
      <c r="I2058" s="258" t="inlineStr">
        <is>
          <t>Perguruan Tinggi</t>
        </is>
      </c>
      <c r="J2058" s="186" t="inlineStr">
        <is>
          <t>009.25</t>
        </is>
      </c>
      <c r="K2058" s="223" t="n"/>
      <c r="L2058" s="223" t="n"/>
      <c r="M2058" s="259" t="n"/>
      <c r="N2058" s="223" t="inlineStr">
        <is>
          <t>Indonesia</t>
        </is>
      </c>
      <c r="O2058" s="223" t="inlineStr">
        <is>
          <t>Tidak diketahui</t>
        </is>
      </c>
      <c r="P2058" s="260" t="n">
        <v>2009</v>
      </c>
      <c r="Q2058" s="260" t="n">
        <v>2017</v>
      </c>
      <c r="R2058" s="223" t="inlineStr">
        <is>
          <t>Penerbit Andi</t>
        </is>
      </c>
      <c r="S2058" s="223" t="inlineStr">
        <is>
          <t>Andi Offset CV</t>
        </is>
      </c>
      <c r="T2058" s="223" t="inlineStr">
        <is>
          <t>Lokal</t>
        </is>
      </c>
      <c r="U2058" s="261" t="n">
        <v>124</v>
      </c>
      <c r="V2058" s="86" t="inlineStr">
        <is>
          <t>pdf</t>
        </is>
      </c>
      <c r="W2058" s="223" t="inlineStr">
        <is>
          <t>19.0 MB</t>
        </is>
      </c>
      <c r="X2058" s="225" t="inlineStr">
        <is>
          <t>&lt;p&gt;Sebagai mesin pencari paling populer, Google dapat membuat Anda dan situs Anda populer, mendatangkan banyak trafik ke situs Anda. Namun apakah hanya itu? Tentu tidak. Google juga menyediakan dolar untuk Anda. Nama programnya adalah Google Adsense. Ini adalah program periklanan milik Google di mana iklan dapat Anda pajang di situs Anda dan Anda mendapatkan bayaran dari Google. Menggunakan Google Adsense sangat mudah. Setiap orang dapat melakukannya. Meski begitu jarang yang mengerti benar cara mengoptimalisasinya. Buku yang Anda baca ini tidak hanya mengajak Anda bergabung dengan Google Adsense, namun juga membahas berbagai tip dan trik untuk meroketkan penghasilan: Mengubah Adsense sebagai mesin pencetak uang.&lt;/p&gt;</t>
        </is>
      </c>
      <c r="Y2058" s="262" t="n">
        <v>49500</v>
      </c>
      <c r="Z2058" s="226" t="n"/>
      <c r="AA2058" s="241">
        <f>Y2955*Z2955</f>
        <v/>
      </c>
      <c r="AB2058" s="237" t="inlineStr">
        <is>
          <t>607dc635-1d60-498d-82fb-1cda49a2ad84</t>
        </is>
      </c>
    </row>
    <row r="2059" ht="15" customHeight="1" s="283">
      <c r="A2059" s="109" t="n">
        <v>2949</v>
      </c>
      <c r="B2059" s="222">
        <f>HYPERLINK("https://mocostore.moco.co.id/catalog/"&amp;AB2958,"Klik Disini")</f>
        <v/>
      </c>
      <c r="C2059" s="223" t="inlineStr">
        <is>
          <t>Jeli Investasi Saham Ala Warren Buffet: Strategi Meraup Untung di Masa Krisis</t>
        </is>
      </c>
      <c r="D2059" s="223" t="n"/>
      <c r="E2059" s="223" t="inlineStr">
        <is>
          <t>Budi Rahardjo</t>
        </is>
      </c>
      <c r="F2059" s="223" t="inlineStr">
        <is>
          <t>978-979-29-0967-8</t>
        </is>
      </c>
      <c r="G2059" s="223" t="inlineStr">
        <is>
          <t>978-979-29-7546-8</t>
        </is>
      </c>
      <c r="H2059" s="223" t="inlineStr">
        <is>
          <t>Bisnis-Investasi</t>
        </is>
      </c>
      <c r="I2059" s="258" t="inlineStr">
        <is>
          <t>Perguruan Tinggi</t>
        </is>
      </c>
      <c r="J2059" s="186" t="inlineStr">
        <is>
          <t>009.25</t>
        </is>
      </c>
      <c r="K2059" s="223" t="n"/>
      <c r="L2059" s="223" t="n"/>
      <c r="M2059" s="259" t="n"/>
      <c r="N2059" s="223" t="inlineStr">
        <is>
          <t>Indonesia</t>
        </is>
      </c>
      <c r="O2059" s="223" t="inlineStr">
        <is>
          <t>Tidak diketahui</t>
        </is>
      </c>
      <c r="P2059" s="260" t="n">
        <v>2009</v>
      </c>
      <c r="Q2059" s="260" t="n">
        <v>2017</v>
      </c>
      <c r="R2059" s="223" t="inlineStr">
        <is>
          <t>Penerbit Andi</t>
        </is>
      </c>
      <c r="S2059" s="223" t="inlineStr">
        <is>
          <t>Andi Offset CV</t>
        </is>
      </c>
      <c r="T2059" s="223" t="inlineStr">
        <is>
          <t>Lokal</t>
        </is>
      </c>
      <c r="U2059" s="261" t="n">
        <v>200</v>
      </c>
      <c r="V2059" s="86" t="inlineStr">
        <is>
          <t>pdf</t>
        </is>
      </c>
      <c r="W2059" s="223" t="inlineStr">
        <is>
          <t>7.2 MB</t>
        </is>
      </c>
      <c r="X2059" s="225" t="inlineStr">
        <is>
          <t>&lt;p&gt;Siapa yang tak kenal Warren Buffet?! Terutama jika Anda adalah pemain saham sejati pastilah mengenal satu nama yang sudah sangat terkenal di kalangan pialang saham dunia!. Namanya bahakan dianggap legenda dan telah menjadi mahaguru di dunia Saham.&lt;/p&gt;
 &lt;p&gt;Pada tahun 2008 iya menggantikan posisi Bill Gates sebagai orang terkaya pertama dengan perkiraan pendapatan bersih sekitar US milar. Dahsyatnya, kekayaan yang teramat besar itu ia raih hanya dalam tempo 36 tahun. dan dengan modal US0.&lt;/p&gt;
 &lt;p&gt;Pria yang dijuliki Sage of omaha atau oracle of ohama ini dianggap sebagai orang bisa memprediksikan saham apa saja yang naik, dan saham apa saja yang turun. Kapan harus membeli, atau kapan harus dijual, semuanya seolah ada dalam pengetahuannya. Langkah bisnis Buffet adalah investasi jangka panjang, pada saham-saham perusahaan yang produknya ia kenal dengan baik. Buffet tidak pernah menerapkan prinsip beli saham, tapi membeli bisnis.&lt;/p&gt;
 &lt;p&gt;Buku ini membeberkan bagaimna langkah-langkah agar anda jeli berinvestasi saham, dengan memahami dan menerapkan strategi investasi yang telah membuat Buffet begitu sukses, dan menjadi pemain saham ulung melalui prinsip-prinsip dasar Buffet dalam berinvestasi. Perubahan terus terjadi terutama di lingkungan yang lebih memihak pada spekulan ketimbang investor oleh karena itu kiat-kiat investasi Buffet adalah pijakan aman bagi jutaan investor yang kehilangan arah!&lt;/p&gt;</t>
        </is>
      </c>
      <c r="Y2059" s="262" t="n">
        <v>69000</v>
      </c>
      <c r="Z2059" s="226" t="n"/>
      <c r="AA2059" s="241">
        <f>Y2958*Z2958</f>
        <v/>
      </c>
      <c r="AB2059" s="237" t="inlineStr">
        <is>
          <t>a3b0984e-9068-422f-b025-1b17f96e9976</t>
        </is>
      </c>
    </row>
    <row r="2060" ht="15" customHeight="1" s="283">
      <c r="A2060" s="109" t="n">
        <v>2950</v>
      </c>
      <c r="B2060" s="222">
        <f>HYPERLINK("https://mocostore.moco.co.id/catalog/"&amp;AB2959,"Klik Disini")</f>
        <v/>
      </c>
      <c r="C2060" s="223" t="inlineStr">
        <is>
          <t>Jurus Jitu Membuka Usaha Restoran</t>
        </is>
      </c>
      <c r="D2060" s="223" t="n"/>
      <c r="E2060" s="223" t="inlineStr">
        <is>
          <t>Eka Dharma Pranoto</t>
        </is>
      </c>
      <c r="F2060" s="223" t="inlineStr">
        <is>
          <t>978-979-29-0743-8</t>
        </is>
      </c>
      <c r="G2060" s="223" t="inlineStr">
        <is>
          <t>978-979-29-7549-9</t>
        </is>
      </c>
      <c r="H2060" s="223" t="inlineStr">
        <is>
          <t>Bisnis-Investasi</t>
        </is>
      </c>
      <c r="I2060" s="258" t="inlineStr">
        <is>
          <t>Perguruan Tinggi</t>
        </is>
      </c>
      <c r="J2060" s="186" t="inlineStr">
        <is>
          <t>009.25</t>
        </is>
      </c>
      <c r="K2060" s="223" t="n"/>
      <c r="L2060" s="223" t="n"/>
      <c r="M2060" s="259" t="n"/>
      <c r="N2060" s="223" t="inlineStr">
        <is>
          <t>Indonesia</t>
        </is>
      </c>
      <c r="O2060" s="223" t="inlineStr">
        <is>
          <t>Tidak diketahui</t>
        </is>
      </c>
      <c r="P2060" s="260" t="n">
        <v>2009</v>
      </c>
      <c r="Q2060" s="260" t="n">
        <v>2017</v>
      </c>
      <c r="R2060" s="223" t="inlineStr">
        <is>
          <t>Penerbit Andi</t>
        </is>
      </c>
      <c r="S2060" s="223" t="inlineStr">
        <is>
          <t>Andi Offset CV</t>
        </is>
      </c>
      <c r="T2060" s="223" t="inlineStr">
        <is>
          <t>Lokal</t>
        </is>
      </c>
      <c r="U2060" s="261" t="n">
        <v>207</v>
      </c>
      <c r="V2060" s="86" t="inlineStr">
        <is>
          <t>pdf</t>
        </is>
      </c>
      <c r="W2060" s="223" t="inlineStr">
        <is>
          <t>19.8 MB</t>
        </is>
      </c>
      <c r="X2060" s="225" t="inlineStr">
        <is>
          <t>&lt;p&gt;&amp;ldquo;Ketika makanan Anda tidak laku semua atau masih ada sisa, potong kecil-kecil saja dan bagikan kepada warga sekitar secara gratis. Jadikan sisa produk Anda sebagai salah satu trik dalam menerapkan aspek marketing ke daerah sekitar. Hal tersebut jauh lebih baik daripada membuang makanan sisa. Sementara itu, sisa makanan yang lain bisa dijual kembali sebagai pakan ternak.&amp;rdquo;&lt;/p&gt;
 &lt;p&gt;Nyaris 100% memuat aspek teknis, sehingga nyaris semua isinya bisa dipraktikkan. Ditulis oleh praktisi secara langsung, bukan akademisi, lulusan lembaga pendidikan bisnis yang juga pernah mengenyam pendidikan Tata Boga.&lt;/p&gt;
 &lt;p&gt;Didukung layanan support purna-jual lewat berbagai Tips, FAQs, Contoh Kasus Nyata di website. Setelah membaca buku ini&amp;mdash;dijamin&amp;mdash;Anda pasti sudah jadi pengusaha restoran.&lt;/p&gt;
 &lt;p&gt;Jangan beli buku ini!!! Lihat dulu support dan sampel kami di website www.geocities.com/ekadp73. Teliti dulu kualitasnya dan kelengkapan FAQs-nya. Pastikan Anda tidak salah beli buku!&lt;br /&gt;
 Ayo beli buku ini dan praktikkan isinya sekarang juga, selagi usaha restoran masih tren dan booming&lt;/p&gt;</t>
        </is>
      </c>
      <c r="Y2060" s="262" t="n">
        <v>66000</v>
      </c>
      <c r="Z2060" s="226" t="n"/>
      <c r="AA2060" s="241">
        <f>Y2959*Z2959</f>
        <v/>
      </c>
      <c r="AB2060" s="237" t="inlineStr">
        <is>
          <t>9d52d6d0-ef9e-41d6-8e09-043a07d17430</t>
        </is>
      </c>
    </row>
    <row r="2061" ht="15" customHeight="1" s="283">
      <c r="A2061" s="109" t="n">
        <v>2951</v>
      </c>
      <c r="B2061" s="222">
        <f>HYPERLINK("https://mocostore.moco.co.id/catalog/"&amp;AB2960,"Klik Disini")</f>
        <v/>
      </c>
      <c r="C2061" s="223" t="inlineStr">
        <is>
          <t>Kaya Itu Mudah - Rahasia Menjadi Kaya dengan Mudah</t>
        </is>
      </c>
      <c r="D2061" s="223" t="n"/>
      <c r="E2061" s="223" t="inlineStr">
        <is>
          <t>Budi Rahardjo</t>
        </is>
      </c>
      <c r="F2061" s="223" t="inlineStr">
        <is>
          <t>978-979-29-0731-5</t>
        </is>
      </c>
      <c r="G2061" s="223" t="inlineStr">
        <is>
          <t>978-979-29-7555-0</t>
        </is>
      </c>
      <c r="H2061" s="223" t="inlineStr">
        <is>
          <t>Bisnis-Investasi</t>
        </is>
      </c>
      <c r="I2061" s="258" t="inlineStr">
        <is>
          <t>Perguruan Tinggi</t>
        </is>
      </c>
      <c r="J2061" s="186" t="inlineStr">
        <is>
          <t>009.25</t>
        </is>
      </c>
      <c r="K2061" s="223" t="n"/>
      <c r="L2061" s="223" t="n"/>
      <c r="M2061" s="259" t="n"/>
      <c r="N2061" s="223" t="inlineStr">
        <is>
          <t>Indonesia</t>
        </is>
      </c>
      <c r="O2061" s="223" t="inlineStr">
        <is>
          <t>Tidak diketahui</t>
        </is>
      </c>
      <c r="P2061" s="260" t="n">
        <v>2009</v>
      </c>
      <c r="Q2061" s="260" t="n">
        <v>2017</v>
      </c>
      <c r="R2061" s="223" t="inlineStr">
        <is>
          <t>Penerbit Andi</t>
        </is>
      </c>
      <c r="S2061" s="223" t="inlineStr">
        <is>
          <t>Andi Offset CV</t>
        </is>
      </c>
      <c r="T2061" s="223" t="inlineStr">
        <is>
          <t>Lokal</t>
        </is>
      </c>
      <c r="U2061" s="261" t="n">
        <v>174</v>
      </c>
      <c r="V2061" s="86" t="inlineStr">
        <is>
          <t>pdf</t>
        </is>
      </c>
      <c r="W2061" s="223" t="inlineStr">
        <is>
          <t>19.7 MB</t>
        </is>
      </c>
      <c r="X2061" s="225" t="inlineStr">
        <is>
          <t>&lt;p&gt;Buku ini bukan saja mengulas cara mendapatkan uang, tetapi&lt;br /&gt;
 juga cara menggunakannya dengan cerdas, sehingga Anda&lt;br /&gt;
 dapat memupuk kekayaan. Semua yang diungkapkan dalam&lt;br /&gt;
 buku ini dapat dilakukan oleh setiap orang yang bertekad&lt;br /&gt;
 menjadi kaya. Semoga buku ini berguna bagi Anda.&lt;/p&gt;</t>
        </is>
      </c>
      <c r="Y2061" s="262" t="n">
        <v>70000</v>
      </c>
      <c r="Z2061" s="226" t="n"/>
      <c r="AA2061" s="241">
        <f>Y2960*Z2960</f>
        <v/>
      </c>
      <c r="AB2061" s="237" t="inlineStr">
        <is>
          <t>b9b5dec0-4b83-4b4b-81f8-c0df5c82593a</t>
        </is>
      </c>
    </row>
    <row r="2062" ht="15" customHeight="1" s="283">
      <c r="A2062" s="109" t="n">
        <v>2952</v>
      </c>
      <c r="B2062" s="222">
        <f>HYPERLINK("https://mocostore.moco.co.id/catalog/"&amp;AB2961,"Klik Disini")</f>
        <v/>
      </c>
      <c r="C2062" s="223" t="inlineStr">
        <is>
          <t>Panduan Menggunakan Paypal untuk Pembayaran Online</t>
        </is>
      </c>
      <c r="D2062" s="223" t="n"/>
      <c r="E2062" s="223" t="inlineStr">
        <is>
          <t>W. Imanto</t>
        </is>
      </c>
      <c r="F2062" s="223" t="inlineStr">
        <is>
          <t>978-979-29-0414-7</t>
        </is>
      </c>
      <c r="G2062" s="223" t="inlineStr">
        <is>
          <t>978-979-29-7681-6</t>
        </is>
      </c>
      <c r="H2062" s="223" t="inlineStr">
        <is>
          <t>Bisnis &amp; Ekonomi</t>
        </is>
      </c>
      <c r="I2062" s="258" t="inlineStr">
        <is>
          <t>Perguruan Tinggi</t>
        </is>
      </c>
      <c r="J2062" s="186" t="inlineStr">
        <is>
          <t>009.25</t>
        </is>
      </c>
      <c r="K2062" s="223" t="n"/>
      <c r="L2062" s="223" t="n"/>
      <c r="M2062" s="259" t="n"/>
      <c r="N2062" s="223" t="inlineStr">
        <is>
          <t>Indonesia</t>
        </is>
      </c>
      <c r="O2062" s="223" t="inlineStr">
        <is>
          <t>Tidak diketahui</t>
        </is>
      </c>
      <c r="P2062" s="260" t="n">
        <v>2008</v>
      </c>
      <c r="Q2062" s="260" t="n">
        <v>2017</v>
      </c>
      <c r="R2062" s="223" t="inlineStr">
        <is>
          <t>Penerbit Andi</t>
        </is>
      </c>
      <c r="S2062" s="223" t="inlineStr">
        <is>
          <t>Andi Offset CV</t>
        </is>
      </c>
      <c r="T2062" s="223" t="inlineStr">
        <is>
          <t>Lokal</t>
        </is>
      </c>
      <c r="U2062" s="261" t="n">
        <v>82</v>
      </c>
      <c r="V2062" s="86" t="inlineStr">
        <is>
          <t>pdf</t>
        </is>
      </c>
      <c r="W2062" s="223" t="inlineStr">
        <is>
          <t>12.6 MB</t>
        </is>
      </c>
      <c r="X2062" s="225" t="inlineStr">
        <is>
          <t>&lt;p&gt;Buku ini ditulis penulis untuk mengakomodasi diizinkannya&lt;br /&gt;
 pemakai internet di Indonesia menggunakan&lt;br /&gt;
 PayPal. Sebelum Oktober 2006, Indonesia masuk daftar&lt;br /&gt;
 hitam PayPal dan tidak diperbolehkan mendapatkan&lt;br /&gt;
 Akun PayPal.&lt;br /&gt;
 Namun sejak Oktober 2006 pemakai internet di&lt;br /&gt;
 Indonesia boleh berlega hati. Semoga kepercayaan ini&lt;br /&gt;
 dipergunakan sebaik-baiknya oleh para pemakai internet&lt;br /&gt;
 di Indonesia.&lt;br /&gt;
 Akhir kata, semoga setelah membaca buku ini pembaca&lt;br /&gt;
 dapat memanfaatkan buku ini dengan sebaik-baiknya.&lt;/p&gt;</t>
        </is>
      </c>
      <c r="Y2062" s="262" t="n">
        <v>49000</v>
      </c>
      <c r="Z2062" s="226" t="n"/>
      <c r="AA2062" s="241">
        <f>Y2961*Z2961</f>
        <v/>
      </c>
      <c r="AB2062" s="237" t="inlineStr">
        <is>
          <t>285b95ad-5c54-4f8e-8abc-0067a49fa0fc</t>
        </is>
      </c>
    </row>
    <row r="2063" ht="15" customHeight="1" s="283">
      <c r="A2063" s="109" t="n">
        <v>2953</v>
      </c>
      <c r="B2063" s="222">
        <f>HYPERLINK("https://mocostore.moco.co.id/catalog/"&amp;AB2962,"Klik Disini")</f>
        <v/>
      </c>
      <c r="C2063" s="223" t="inlineStr">
        <is>
          <t>Panduan Obat Aman untuk Kehamilan</t>
        </is>
      </c>
      <c r="D2063" s="223" t="n"/>
      <c r="E2063" s="223" t="inlineStr">
        <is>
          <t>Yunika Sary</t>
        </is>
      </c>
      <c r="F2063" s="223" t="inlineStr">
        <is>
          <t>978-979-29-0821-3</t>
        </is>
      </c>
      <c r="G2063" s="223" t="inlineStr">
        <is>
          <t>978-979-29-7683-0</t>
        </is>
      </c>
      <c r="H2063" s="223" t="inlineStr">
        <is>
          <t>Kesehatan</t>
        </is>
      </c>
      <c r="I2063" s="258" t="inlineStr">
        <is>
          <t>Perguruan Tinggi</t>
        </is>
      </c>
      <c r="J2063" s="186" t="inlineStr">
        <is>
          <t>009.24</t>
        </is>
      </c>
      <c r="K2063" s="223" t="n"/>
      <c r="L2063" s="223" t="n"/>
      <c r="M2063" s="259" t="n"/>
      <c r="N2063" s="223" t="inlineStr">
        <is>
          <t>Indonesia</t>
        </is>
      </c>
      <c r="O2063" s="223" t="inlineStr">
        <is>
          <t>Tidak diketahui</t>
        </is>
      </c>
      <c r="P2063" s="260" t="n">
        <v>2009</v>
      </c>
      <c r="Q2063" s="260" t="n">
        <v>2017</v>
      </c>
      <c r="R2063" s="223" t="inlineStr">
        <is>
          <t>Penerbit Andi</t>
        </is>
      </c>
      <c r="S2063" s="223" t="inlineStr">
        <is>
          <t>Andi Offset CV</t>
        </is>
      </c>
      <c r="T2063" s="223" t="inlineStr">
        <is>
          <t>Lokal</t>
        </is>
      </c>
      <c r="U2063" s="261" t="n">
        <v>65</v>
      </c>
      <c r="V2063" s="86" t="inlineStr">
        <is>
          <t>pdf</t>
        </is>
      </c>
      <c r="W2063" s="223" t="inlineStr">
        <is>
          <t>850.9 kB</t>
        </is>
      </c>
      <c r="X2063" s="225" t="inlineStr">
        <is>
          <t>&lt;p&gt;Memiliki anak yang lahir sehat dan sempurna adalah dambaan setiap orangtua. Karena itulah, perawatan yang ekstra hati-hati harus dilakukan sejak bayi ada dalam kandungan, sebab pada masa pembentukan inilah janin memiliki resiko paling tinggi.&lt;/p&gt;
 &lt;p&gt;Faktor pengaruh ada yang berasal dari dalam yang bersifat genetik, tetapi ada juga yang berasal dari luar. Salah satu pengaruh luar yang paling berperan adalah dari obat-obatan yang dikonsumsi ibu. Salah mengonsumsi obat dapat berakibat fatal bagi janin. Organ tubuh bisa tidak berkembang yang berujung pada cacat permanen. Sesuatu yang tidak kita harapkan, bukan?&lt;/p&gt;
 &lt;p&gt;Buku ini membantu memberikan informasi yang benar mengenai seluk-beluk obat bagi wanita hamil. Di dalamnya tercantum semua jenis obat yang aman dan tidak aman untuk dikonsumsi, sehingga para ibu bisa berhati-hati dan tidak mengomsumsi obat secara sembarangan. Buku ini ditujukan pula untuk para profesional di bidang medis agar dapat memberikan pelayanan kesehatan yang efektif. efisien dan aman.&lt;/p&gt;</t>
        </is>
      </c>
      <c r="Y2063" s="262" t="n">
        <v>46500</v>
      </c>
      <c r="Z2063" s="226" t="n"/>
      <c r="AA2063" s="241">
        <f>Y2962*Z2962</f>
        <v/>
      </c>
      <c r="AB2063" s="237" t="inlineStr">
        <is>
          <t>24e0297f-09d7-4f68-87c8-ef513791369a</t>
        </is>
      </c>
    </row>
    <row r="2064" ht="15" customHeight="1" s="283">
      <c r="A2064" s="109" t="n">
        <v>2955</v>
      </c>
      <c r="B2064" s="222">
        <f>HYPERLINK("https://mocostore.moco.co.id/catalog/"&amp;AB2964,"Klik Disini")</f>
        <v/>
      </c>
      <c r="C2064" s="223" t="inlineStr">
        <is>
          <t>Mompreneurship 160 Ide Bisnis Paling Laris</t>
        </is>
      </c>
      <c r="D2064" s="223" t="n"/>
      <c r="E2064" s="223" t="inlineStr">
        <is>
          <t>Dessy Danarti, Suryo Sukendro</t>
        </is>
      </c>
      <c r="F2064" s="223" t="inlineStr">
        <is>
          <t>978-979-29-0412-3</t>
        </is>
      </c>
      <c r="G2064" s="223" t="inlineStr">
        <is>
          <t>978-979-29-7647-2</t>
        </is>
      </c>
      <c r="H2064" s="223" t="inlineStr">
        <is>
          <t>Bisnis-Investasi</t>
        </is>
      </c>
      <c r="I2064" s="258" t="inlineStr">
        <is>
          <t>Perguruan Tinggi</t>
        </is>
      </c>
      <c r="J2064" s="186" t="inlineStr">
        <is>
          <t>009.25</t>
        </is>
      </c>
      <c r="K2064" s="223" t="inlineStr">
        <is>
          <t>Tidak Tersedia</t>
        </is>
      </c>
      <c r="L2064" s="223" t="n"/>
      <c r="M2064" s="259" t="inlineStr">
        <is>
          <t>Tidak Tersedia</t>
        </is>
      </c>
      <c r="N2064" s="223" t="inlineStr">
        <is>
          <t>Indonesia</t>
        </is>
      </c>
      <c r="O2064" s="223" t="inlineStr">
        <is>
          <t>Tidak diketahui</t>
        </is>
      </c>
      <c r="P2064" s="260" t="n">
        <v>2008</v>
      </c>
      <c r="Q2064" s="260" t="n">
        <v>2017</v>
      </c>
      <c r="R2064" s="223" t="inlineStr">
        <is>
          <t>Penerbit Andi</t>
        </is>
      </c>
      <c r="S2064" s="223" t="inlineStr">
        <is>
          <t>Andi Offset CV</t>
        </is>
      </c>
      <c r="T2064" s="223" t="inlineStr">
        <is>
          <t>Lokal</t>
        </is>
      </c>
      <c r="U2064" s="261" t="n">
        <v>586</v>
      </c>
      <c r="V2064" s="86" t="inlineStr">
        <is>
          <t>pdf</t>
        </is>
      </c>
      <c r="W2064" s="223" t="inlineStr">
        <is>
          <t>14.2 MB</t>
        </is>
      </c>
      <c r="X2064" s="225" t="inlineStr">
        <is>
          <t>&lt;p&gt;Anda seorang wanita dan sedang bingung mencari kerja? Atau anda seorang ibu yang sedang bingung mencari tambahan penghasilan? Tidak perlu bingung lagi, bukasaja uaha sendiri. Buku ini menawarkan 160 peluang usaha kepada para Ibu atau para wanita. Peluang usaha yang ditawarkan dilengkapi dengan persiapan yang harus Anda lakukantermasuk dengan perkiraan biaya yang harus disediakan. Tunggu apalagi.. Mari buka usaha....&lt;/p&gt;</t>
        </is>
      </c>
      <c r="Y2064" s="262" t="n">
        <v>136000</v>
      </c>
      <c r="Z2064" s="226" t="n"/>
      <c r="AA2064" s="241">
        <f>Y2964*Z2964</f>
        <v/>
      </c>
      <c r="AB2064" s="237" t="inlineStr">
        <is>
          <t>b4f3c6c1-a596-4c05-b683-59bf3afb9d35</t>
        </is>
      </c>
    </row>
    <row r="2065" ht="15" customHeight="1" s="283">
      <c r="A2065" s="109" t="n">
        <v>2965</v>
      </c>
      <c r="B2065" s="222">
        <f>HYPERLINK("https://mocostore.moco.co.id/catalog/"&amp;AB2974,"Klik Disini")</f>
        <v/>
      </c>
      <c r="C2065" s="223" t="inlineStr">
        <is>
          <t>Awas! Bahaya Dibalik Lezatnya Makanan</t>
        </is>
      </c>
      <c r="D2065" s="223" t="n"/>
      <c r="E2065" s="223" t="inlineStr">
        <is>
          <t>Nurheti Yuliarti</t>
        </is>
      </c>
      <c r="F2065" s="223" t="inlineStr">
        <is>
          <t>978-979-29-0157-3</t>
        </is>
      </c>
      <c r="G2065" s="223" t="inlineStr">
        <is>
          <t>978-979-29-7347-1</t>
        </is>
      </c>
      <c r="H2065" s="223" t="inlineStr">
        <is>
          <t>Kesehatan</t>
        </is>
      </c>
      <c r="I2065" s="258" t="inlineStr">
        <is>
          <t>Perguruan Tinggi</t>
        </is>
      </c>
      <c r="J2065" s="186" t="inlineStr">
        <is>
          <t>009.24</t>
        </is>
      </c>
      <c r="K2065" s="223" t="n"/>
      <c r="L2065" s="223" t="n"/>
      <c r="M2065" s="259" t="n"/>
      <c r="N2065" s="223" t="inlineStr">
        <is>
          <t>Indonesia</t>
        </is>
      </c>
      <c r="O2065" s="223" t="inlineStr">
        <is>
          <t>Tidak diketahui</t>
        </is>
      </c>
      <c r="P2065" s="260" t="n">
        <v>2007</v>
      </c>
      <c r="Q2065" s="260" t="n">
        <v>2017</v>
      </c>
      <c r="R2065" s="223" t="inlineStr">
        <is>
          <t>Penerbit Andi</t>
        </is>
      </c>
      <c r="S2065" s="223" t="inlineStr">
        <is>
          <t>Andi Offset CV</t>
        </is>
      </c>
      <c r="T2065" s="223" t="inlineStr">
        <is>
          <t>Lokal</t>
        </is>
      </c>
      <c r="U2065" s="261" t="n">
        <v>220</v>
      </c>
      <c r="V2065" s="86" t="inlineStr">
        <is>
          <t>pdf</t>
        </is>
      </c>
      <c r="W2065" s="223" t="inlineStr">
        <is>
          <t>3.3 MB</t>
        </is>
      </c>
      <c r="X2065" s="225" t="inlineStr">
        <is>
          <t>&lt;p&gt;Demi meraih keuntungan yang lebih besar, tidak jarang para produsen nakal menambahkan zat-zat berbahaya kedalam makanan yang mereka jual. Zat-zat berbahaya tersebut bisa dalam bentuk pengawet, pewarna, pengenyal, pemutih, pemanis, dan semacamnya. Racun-racun yang terkandung didalamnya bisa jadi terakumulasi dan baru memunculkan efek negatif bertahun-tahun sesudahnya. Sebagai antisipasi para konsumen dituntut untuk bersikap kritis dan cerdas dalam mencermati makanan-makanan yang dihadapi.&lt;/p&gt;
 &lt;p&gt;Buku ini mengupas secara tuntas berbagai bahan berbahaya yang terkandung dalam makanan, alamai maupun kemasan. Selain itu pula, masih ada beberapa penjelasan mengenai berbagai kesalahan penanganan, perlakuan, serta pengolahan makanan yang sering terjadi sehingga mengakibatkan bahan makanan yang semula tidk berbahaya justru menjadi berbahaya bagi kita. Paparan di atas dilengkapi dengan petunjuk serta solusi mengenai ciri-ciri sejumlah bahan berbahaya yang ditambahkan pada berbagai produk makanan juga solusi penggunaan bahan lain yang lebih aman untuk dikonsumsi. Dengan mengenal bahan berbahaya di sekitar kita, mari kita tinggalkan dan beralih pada bahan yang lebih aman untuk kesehatan kita bersama.&lt;/p&gt;
 &lt;p&gt;Pokok bahasan dalam buku ini diantaranya:.&lt;/p&gt;
 &lt;p&gt;- Keracunan dan bahan tambahan makanan&lt;br /&gt;
 - Bahaya di balik pemanis buatan&lt;br /&gt;
 - Bahaya di balik pengawet makanan&lt;br /&gt;
 - Bahaya di balik pewarna&lt;br /&gt;
 - Penyedap rasa dan aroma&lt;br /&gt;
 - Bahan makanan tambahan yang lain&lt;br /&gt;
 - Bahan lain pada makanan&lt;br /&gt;
 - Bahaya racun alami&lt;br /&gt;
 - Hidup sehat dengan makanan yang sehat&lt;/p&gt;</t>
        </is>
      </c>
      <c r="Y2065" s="262" t="n">
        <v>90000</v>
      </c>
      <c r="Z2065" s="226" t="n"/>
      <c r="AA2065" s="241">
        <f>Y2974*Z2974</f>
        <v/>
      </c>
      <c r="AB2065" s="237" t="inlineStr">
        <is>
          <t>77921a4b-d708-4215-a92e-aca86ca01de5</t>
        </is>
      </c>
    </row>
    <row r="2066" ht="15" customHeight="1" s="283">
      <c r="A2066" s="109" t="n">
        <v>2967</v>
      </c>
      <c r="B2066" s="222">
        <f>HYPERLINK("https://mocostore.moco.co.id/catalog/"&amp;AB2976,"Klik Disini")</f>
        <v/>
      </c>
      <c r="C2066" s="223" t="inlineStr">
        <is>
          <t>Lebih Kreatif dengan YouTube</t>
        </is>
      </c>
      <c r="D2066" s="223" t="n"/>
      <c r="E2066" s="223" t="inlineStr">
        <is>
          <t>Kukuh Prakoso</t>
        </is>
      </c>
      <c r="F2066" s="223" t="inlineStr">
        <is>
          <t>978-979-29-0968-5</t>
        </is>
      </c>
      <c r="G2066" s="223" t="inlineStr">
        <is>
          <t>978-979-29-7599-4</t>
        </is>
      </c>
      <c r="H2066" s="223" t="inlineStr">
        <is>
          <t>Komputer &amp; Internet</t>
        </is>
      </c>
      <c r="I2066" s="258" t="inlineStr">
        <is>
          <t>Perguruan Tinggi</t>
        </is>
      </c>
      <c r="J2066" s="186" t="inlineStr">
        <is>
          <t>009.05</t>
        </is>
      </c>
      <c r="K2066" s="223" t="n"/>
      <c r="L2066" s="223" t="n"/>
      <c r="M2066" s="259" t="n"/>
      <c r="N2066" s="223" t="inlineStr">
        <is>
          <t>Indonesia</t>
        </is>
      </c>
      <c r="O2066" s="223" t="inlineStr">
        <is>
          <t>Tidak diketahui</t>
        </is>
      </c>
      <c r="P2066" s="260" t="n">
        <v>2009</v>
      </c>
      <c r="Q2066" s="260" t="n">
        <v>2017</v>
      </c>
      <c r="R2066" s="223" t="inlineStr">
        <is>
          <t>Penerbit Andi</t>
        </is>
      </c>
      <c r="S2066" s="223" t="inlineStr">
        <is>
          <t>Andi Offset CV</t>
        </is>
      </c>
      <c r="T2066" s="223" t="inlineStr">
        <is>
          <t>Lokal</t>
        </is>
      </c>
      <c r="U2066" s="261" t="n">
        <v>237</v>
      </c>
      <c r="V2066" s="86" t="inlineStr">
        <is>
          <t>pdf</t>
        </is>
      </c>
      <c r="W2066" s="223" t="inlineStr">
        <is>
          <t>4.7 MB</t>
        </is>
      </c>
      <c r="X2066" s="225" t="inlineStr">
        <is>
          <t>&lt;p&gt;YouTube adalah salah satu website penyedia video streaming paling populer di Internet saat ini. Dengan YouTube kita dapat menemukan aktor pendatang baru, para bisnisman, dan bahkan kandidat presiden bahkan video jaman dulu ketika Columbus menemukan &amp;ldquo;Dunia Baru&amp;ldquo; dan menginjakkan kakinya di Amerika pada tahun 1492. Jika Anda berpikir bahwa YouTube sebagai tempat nongkrong anak-anak remaja &amp;ldquo;baru gede&amp;ldquo;, maka pernyataan ini tidak sepenuhnya tepat. YouTube menyediakan ruang sesuai komunitas. Apapun video yang Anda cari, akan Anda temukan di YouTube. YouTube juga dikenal dengan Tube, sedangkan para penggunanya biasa disebut sebagai Tubers. Pembahasan pada buku ini meliputi:&lt;/p&gt;
 &lt;p&gt;Pengenalan YouTube&lt;br /&gt;
 1. Cara menemukan video yang menarik di YouTube&lt;br /&gt;
 2. Cara berbagi video di YouTube&lt;br /&gt;
 3. Cara Mengahasilan Uang dan Bersenang senang di youtube&lt;br /&gt;
 4. 10 tips menggunakan YouTube yang harus anda ketahui&lt;/p&gt;</t>
        </is>
      </c>
      <c r="Y2066" s="262" t="n">
        <v>80000</v>
      </c>
      <c r="Z2066" s="226" t="n"/>
      <c r="AA2066" s="241">
        <f>Y2976*Z2976</f>
        <v/>
      </c>
      <c r="AB2066" s="237" t="inlineStr">
        <is>
          <t>8f06bc61-0792-4a8e-ae55-481258c46f27</t>
        </is>
      </c>
    </row>
    <row r="2067" ht="15" customHeight="1" s="283">
      <c r="A2067" s="109" t="n">
        <v>2968</v>
      </c>
      <c r="B2067" s="222">
        <f>HYPERLINK("https://mocostore.moco.co.id/catalog/"&amp;AB2977,"Klik Disini")</f>
        <v/>
      </c>
      <c r="C2067" s="223" t="inlineStr">
        <is>
          <t>Makanan Pembunuh Kanker</t>
        </is>
      </c>
      <c r="D2067" s="223" t="n"/>
      <c r="E2067" s="223" t="inlineStr">
        <is>
          <t>Wulan Joe</t>
        </is>
      </c>
      <c r="F2067" s="223" t="inlineStr">
        <is>
          <t>978-979-29-3108-2</t>
        </is>
      </c>
      <c r="G2067" s="223" t="inlineStr">
        <is>
          <t>978-979-29-7613-7</t>
        </is>
      </c>
      <c r="H2067" s="223" t="inlineStr">
        <is>
          <t>Kesehatan</t>
        </is>
      </c>
      <c r="I2067" s="258" t="inlineStr">
        <is>
          <t>Perguruan Tinggi</t>
        </is>
      </c>
      <c r="J2067" s="186" t="inlineStr">
        <is>
          <t>009.24</t>
        </is>
      </c>
      <c r="K2067" s="223" t="n"/>
      <c r="L2067" s="223" t="n"/>
      <c r="M2067" s="259" t="n"/>
      <c r="N2067" s="223" t="inlineStr">
        <is>
          <t>Indonesia</t>
        </is>
      </c>
      <c r="O2067" s="223" t="inlineStr">
        <is>
          <t>Tidak diketahui</t>
        </is>
      </c>
      <c r="P2067" s="260" t="n">
        <v>2012</v>
      </c>
      <c r="Q2067" s="260" t="n">
        <v>2017</v>
      </c>
      <c r="R2067" s="223" t="inlineStr">
        <is>
          <t>Penerbit Andi</t>
        </is>
      </c>
      <c r="S2067" s="223" t="inlineStr">
        <is>
          <t>Andi Offset CV</t>
        </is>
      </c>
      <c r="T2067" s="223" t="inlineStr">
        <is>
          <t>Lokal</t>
        </is>
      </c>
      <c r="U2067" s="261" t="n">
        <v>112</v>
      </c>
      <c r="V2067" s="86" t="inlineStr">
        <is>
          <t>pdf</t>
        </is>
      </c>
      <c r="W2067" s="223" t="inlineStr">
        <is>
          <t>7.8 MB</t>
        </is>
      </c>
      <c r="X2067" s="225" t="inlineStr">
        <is>
          <t>&lt;p&gt;Seringkali kita tidak menyadari atau bahkan mengabaikan bahwa zat kimia yang terakumulasi dalam jumlah cukup banyak dan jangka waktu cukup lama di dalam tubuh kita dapat berubah menjadi kanker atau tumor yang berbahaya. Hal ini dapat terjadi karena tubuh tidak mampu &amp;ldquo;melawan&amp;rdquo; serangan zat-zat asing yang akhirnya menumpuk menjadi racun di dalam tubuh kita.&amp;nbsp;&lt;br /&gt;
 Kita mengamini bahwa kanker termasuk salah satu penyakit ganas yang sangat &amp;ldquo;mahal&amp;rdquo; dan akan menghabiskan banyak biaya untuk mengobatinya. Bahkan setelah menghabiskan banyak biaya pengobatan pun belum tentu kanker bisa disembuhkan. Padahal untuk menghindari kanker, kita dapat tidak memerlukan biaya yang mahal ataupun waktu pengobatan yang lama. Kanker cukup mudah dicegah dengan pola hidup sehat dan bahan-bahan alami yang tersedia di sekitar kita. Selain caranya yang mudah dan biayanya yang relatif murah, tentunya kita semua setuju bahwa mencegah penyakit tentu jauh lebih baik daripada mengobati.&amp;nbsp;&lt;br /&gt;
 Buku ini membahas tentang enam jenis kanker terganas yang paling banyak diderita hingga tips mencegah penyakit kanker ini dengan pola hidup yang sehat dan berbagai bahan alami di sekitar kita. Semoga buku ini dapat menambah wawasan dan niat baik dari para pembaca untuk lebih memperhatikan pola hidup sehat dan kebiasaan hidup teratur yang lebih mendukung kesehatan pribadi.&lt;/p&gt;</t>
        </is>
      </c>
      <c r="Y2067" s="262" t="n">
        <v>55000</v>
      </c>
      <c r="Z2067" s="226" t="n"/>
      <c r="AA2067" s="241">
        <f>Y2977*Z2977</f>
        <v/>
      </c>
      <c r="AB2067" s="237" t="inlineStr">
        <is>
          <t>e259f669-a90f-4a7b-a960-e41bd206db4a</t>
        </is>
      </c>
    </row>
    <row r="2068" ht="15" customHeight="1" s="283">
      <c r="A2068" s="109" t="n">
        <v>2975</v>
      </c>
      <c r="B2068" s="222">
        <f>HYPERLINK("https://mocostore.moco.co.id/catalog/"&amp;AB2984,"Klik Disini")</f>
        <v/>
      </c>
      <c r="C2068" s="223" t="inlineStr">
        <is>
          <t>Pencahayaan Alami dalam Arsitektur</t>
        </is>
      </c>
      <c r="D2068" s="223" t="n"/>
      <c r="E2068" s="223" t="inlineStr">
        <is>
          <t>Parmonangan Manurung</t>
        </is>
      </c>
      <c r="F2068" s="223" t="inlineStr">
        <is>
          <t>978-979-29-3135-8</t>
        </is>
      </c>
      <c r="G2068" s="223" t="inlineStr">
        <is>
          <t>978-979-29-7699-1</t>
        </is>
      </c>
      <c r="H2068" s="223" t="inlineStr">
        <is>
          <t>Arsitektur</t>
        </is>
      </c>
      <c r="I2068" s="258" t="inlineStr">
        <is>
          <t>Perguruan Tinggi</t>
        </is>
      </c>
      <c r="J2068" s="186" t="inlineStr">
        <is>
          <t>009.04</t>
        </is>
      </c>
      <c r="K2068" s="223" t="n"/>
      <c r="L2068" s="223" t="n"/>
      <c r="M2068" s="259" t="n"/>
      <c r="N2068" s="223" t="inlineStr">
        <is>
          <t>Indonesia</t>
        </is>
      </c>
      <c r="O2068" s="223" t="inlineStr">
        <is>
          <t>Tidak diketahui</t>
        </is>
      </c>
      <c r="P2068" s="260" t="n">
        <v>2012</v>
      </c>
      <c r="Q2068" s="260" t="n">
        <v>2017</v>
      </c>
      <c r="R2068" s="223" t="inlineStr">
        <is>
          <t>Penerbit Andi</t>
        </is>
      </c>
      <c r="S2068" s="223" t="inlineStr">
        <is>
          <t>Andi Offset CV</t>
        </is>
      </c>
      <c r="T2068" s="223" t="inlineStr">
        <is>
          <t>Lokal</t>
        </is>
      </c>
      <c r="U2068" s="261" t="n">
        <v>192</v>
      </c>
      <c r="V2068" s="86" t="inlineStr">
        <is>
          <t>pdf</t>
        </is>
      </c>
      <c r="W2068" s="223" t="inlineStr">
        <is>
          <t>13.3 MB</t>
        </is>
      </c>
      <c r="X2068" s="225" t="inlineStr">
        <is>
          <t>&lt;p&gt;Pencahayaan seringkali dikategorikan ke dalam dua kelompok, pencahayaan alami (daylighting) dan pencahayaan buatan (artificial lighting). Keduanya memiliki peranan yang sangat penting karena berperan besar dalam menyampaikan informasi visual ke indera penglihatan.&lt;/p&gt;
 &lt;p&gt;Secara umum, pencahayaan buatan merupakan buah karya manusia dalam memenuhi kebutuhan cahaya pada siang hari maupun malam hari, terutama terhadap kebutuhan cahaya di dalam ruangan. Kebutuhan yang akhirnya didukung oleh perkembangan teknologi ini, membawa pencahayaan bukan saja sebagai pemenuh kebutuhan fungsional, tetapi juga estetika dan kebutuhan lainnya.&lt;/p&gt;
 &lt;p&gt;Berbeda dengan pencahayaan buatan, pencahayaan alami lebih mengacu pada cahaya yang bersumber pada benda-benda langit. Sumber cahaya datang dari matahari, pantulan cahaya matahari yang diteruskan oleh bulan, serta cahaya bintang-bintang.&lt;/p&gt;
 &lt;p&gt;Namun, dalam buku ini, sumber cahaya yang dibahas hanyalah sumber cahaya alami pada siang hari (daylight), cahaya yang berasal dari matahari (sunlight) dan pantulan langit (skylight). Istilah-istilah dalam bahasa inggris mengenai cahaya alami memang lebih spesifik seperti natural light, daylight, sunlight, skylight, dan sebagainya. Dan dalam konteks ini, pembahasan akan mengacu pada , pembahasan akan mengacu pada daylighting, yaitu pencahayaan alami pada siang hari yang bersumber pada cahaya matahari (sunlight) dan cahaya langit (skylight).&lt;/p&gt;</t>
        </is>
      </c>
      <c r="Y2068" s="262" t="n">
        <v>57500</v>
      </c>
      <c r="Z2068" s="226" t="n"/>
      <c r="AA2068" s="241">
        <f>Y2984*Z2984</f>
        <v/>
      </c>
      <c r="AB2068" s="237" t="inlineStr">
        <is>
          <t>94875db3-00ba-43ea-a968-1f898d3eed0d</t>
        </is>
      </c>
    </row>
    <row r="2069" ht="15" customHeight="1" s="283">
      <c r="A2069" s="109" t="n">
        <v>2981</v>
      </c>
      <c r="B2069" s="222">
        <f>HYPERLINK("https://mocostore.moco.co.id/catalog/"&amp;AB2990,"Klik Disini")</f>
        <v/>
      </c>
      <c r="C2069" s="223" t="inlineStr">
        <is>
          <t>Being an Internet Marketer: Rahasia Sukses Menjual dengan Internet</t>
        </is>
      </c>
      <c r="D2069" s="223" t="n"/>
      <c r="E2069" s="223" t="inlineStr">
        <is>
          <t>David Odang</t>
        </is>
      </c>
      <c r="F2069" s="223" t="inlineStr">
        <is>
          <t>978-979-29-0580-9</t>
        </is>
      </c>
      <c r="G2069" s="223" t="inlineStr">
        <is>
          <t>978-979-29-7369-3</t>
        </is>
      </c>
      <c r="H2069" s="223" t="inlineStr">
        <is>
          <t>Bisnis-Investasi</t>
        </is>
      </c>
      <c r="I2069" s="258" t="inlineStr">
        <is>
          <t>Perguruan Tinggi</t>
        </is>
      </c>
      <c r="J2069" s="186" t="inlineStr">
        <is>
          <t>009.25</t>
        </is>
      </c>
      <c r="K2069" s="223" t="n"/>
      <c r="L2069" s="223" t="n"/>
      <c r="M2069" s="259" t="n"/>
      <c r="N2069" s="223" t="inlineStr">
        <is>
          <t>Indonesia</t>
        </is>
      </c>
      <c r="O2069" s="223" t="inlineStr">
        <is>
          <t>Tidak diketahui</t>
        </is>
      </c>
      <c r="P2069" s="260" t="n">
        <v>2008</v>
      </c>
      <c r="Q2069" s="260" t="n">
        <v>2017</v>
      </c>
      <c r="R2069" s="223" t="inlineStr">
        <is>
          <t>Penerbit Andi</t>
        </is>
      </c>
      <c r="S2069" s="223" t="inlineStr">
        <is>
          <t>Andi Offset CV</t>
        </is>
      </c>
      <c r="T2069" s="223" t="inlineStr">
        <is>
          <t>Lokal</t>
        </is>
      </c>
      <c r="U2069" s="261" t="n">
        <v>184</v>
      </c>
      <c r="V2069" s="86" t="inlineStr">
        <is>
          <t>pdf</t>
        </is>
      </c>
      <c r="W2069" s="223" t="inlineStr">
        <is>
          <t>17.1 MB</t>
        </is>
      </c>
      <c r="X2069" s="225" t="inlineStr">
        <is>
          <t>&lt;p&gt;Ikutilah satu per satu langkah demi langkah dan cobalah membuat bisnis&amp;nbsp;internet Anda sendiri. Contoh praktik pembuatan Bisnis Affiliate&amp;nbsp;Marketing, baik website, sistem, maupun praktik cara mempromosikannya&amp;nbsp;dapat dilihat di website http://www.newbiesuccessblueprint.com,&amp;nbsp;yang benar-benar menerapkan semua langkah yang ditulis dalam buku&amp;nbsp;ini. Dan website untuk support dan untuk update berita, tools, dan halhal&amp;nbsp;lainnya mengenai pengembangan bisnis internet yang dibahas di buku&amp;nbsp;ini dapat dilihat di blog http://www.pemasarinternet.com, yang dibuat&amp;nbsp;sebagai support dan ucapan terima kasih bagi Anda yang membeli buku&amp;nbsp;ini dan mengambil tindakan untuk membuat bisnis internet Anda sendiri.&amp;nbsp;Selamat memulai Bisnis Internet Anda! dan Selamat menjadi Pemasar&amp;nbsp;Internet!&lt;/p&gt;</t>
        </is>
      </c>
      <c r="Y2069" s="262" t="n">
        <v>77000</v>
      </c>
      <c r="Z2069" s="226" t="n"/>
      <c r="AA2069" s="241">
        <f>Y2990*Z2990</f>
        <v/>
      </c>
      <c r="AB2069" s="237" t="inlineStr">
        <is>
          <t>f05f9912-630f-4259-82e9-5dd0967009d0</t>
        </is>
      </c>
    </row>
    <row r="2070" ht="15" customHeight="1" s="283">
      <c r="A2070" s="109" t="n">
        <v>2982</v>
      </c>
      <c r="B2070" s="222">
        <f>HYPERLINK("https://mocostore.moco.co.id/catalog/"&amp;AB2991,"Klik Disini")</f>
        <v/>
      </c>
      <c r="C2070" s="223" t="inlineStr">
        <is>
          <t>Belajar Kanji Bahasa Jepang</t>
        </is>
      </c>
      <c r="D2070" s="223" t="n"/>
      <c r="E2070" s="223" t="inlineStr">
        <is>
          <t>Yoel Sadewa</t>
        </is>
      </c>
      <c r="F2070" s="223" t="inlineStr">
        <is>
          <t>978-979-29-0427-7</t>
        </is>
      </c>
      <c r="G2070" s="223" t="inlineStr">
        <is>
          <t>978-979-29-7382-2</t>
        </is>
      </c>
      <c r="H2070" s="223" t="inlineStr">
        <is>
          <t>Bahasa asing</t>
        </is>
      </c>
      <c r="I2070" s="258" t="inlineStr">
        <is>
          <t>Perguruan Tinggi</t>
        </is>
      </c>
      <c r="J2070" s="186" t="inlineStr">
        <is>
          <t>009.19</t>
        </is>
      </c>
      <c r="K2070" s="223" t="n"/>
      <c r="L2070" s="223" t="n"/>
      <c r="M2070" s="259" t="n"/>
      <c r="N2070" s="223" t="inlineStr">
        <is>
          <t>Indonesia</t>
        </is>
      </c>
      <c r="O2070" s="223" t="inlineStr">
        <is>
          <t>Tidak diketahui</t>
        </is>
      </c>
      <c r="P2070" s="260" t="n">
        <v>2008</v>
      </c>
      <c r="Q2070" s="260" t="n">
        <v>2017</v>
      </c>
      <c r="R2070" s="223" t="inlineStr">
        <is>
          <t>Penerbit Andi</t>
        </is>
      </c>
      <c r="S2070" s="223" t="inlineStr">
        <is>
          <t>Andi Offset CV</t>
        </is>
      </c>
      <c r="T2070" s="223" t="inlineStr">
        <is>
          <t>Lokal</t>
        </is>
      </c>
      <c r="U2070" s="261" t="n">
        <v>212</v>
      </c>
      <c r="V2070" s="86" t="inlineStr">
        <is>
          <t>pdf</t>
        </is>
      </c>
      <c r="W2070" s="223" t="inlineStr">
        <is>
          <t>8.6 MB</t>
        </is>
      </c>
      <c r="X2070" s="225" t="inlineStr">
        <is>
          <t>&lt;p&gt;Pendidikan Bahasa Jepang yang berkembang pesat di Indonesia akhir-akhir ini membuat jumlah&lt;br /&gt;
 pembelajar bahasa negeri sakura pun semakin bertambah banyak, khususnya di tingkat SMA dan SMK.&lt;br /&gt;
 Oleh karena itu, kebutuhan akan buku-buku penunjang di samping buku paket dalam kegiatan belajar&lt;br /&gt;
 mengajar Bahasa Jepang semakin dibutuhkan pula.&lt;br /&gt;
 Selain huruf Hiragana dan Katakana, bahasa Jepang memakai pula huruf Kanji. Kita bisa mengatakan&lt;br /&gt;
 huruf yang satu ini rumit dan bisa menjadi momok yang memusingkan bagi sebagian orang. Di sisi lain,&lt;br /&gt;
 huruf Kanji menjadi kian menarik dan penuh tantangan jika dipelajari dengan tekad dan semangat&lt;br /&gt;
 belajar yang tinggi.&lt;br /&gt;
 Oleh sebab itu, buku tentang belajar dasar-dasar huruf Kanji ini menjadi salah satu penunjang penting&lt;br /&gt;
 dalam mendampingi buku paket ketika para siswa belajar bahasa Jepang. Buku ini mencakup 300 huruf&lt;br /&gt;
 Kanji dasar yang dapat dipergunakan sebagai referensi persiapan mengikuti Ujian Kemampuan Bahasa&lt;br /&gt;
 Jepang (Nihongo Nooryoku Shiken ???????), khususnya Level 4. Soal-soal latihan yang&lt;br /&gt;
 berada dalam buku ini pun berdasar struktur tata bahasa pada level tersebut.&lt;/p&gt;</t>
        </is>
      </c>
      <c r="Y2070" s="262" t="n">
        <v>127500</v>
      </c>
      <c r="Z2070" s="226" t="n"/>
      <c r="AA2070" s="241">
        <f>Y2991*Z2991</f>
        <v/>
      </c>
      <c r="AB2070" s="237" t="inlineStr">
        <is>
          <t>00c01b55-f003-4a90-827a-5ee42d8bfb9c</t>
        </is>
      </c>
    </row>
    <row r="2071" ht="15" customHeight="1" s="283">
      <c r="A2071" s="109" t="n">
        <v>2985</v>
      </c>
      <c r="B2071" s="222">
        <f>HYPERLINK("https://mocostore.moco.co.id/catalog/"&amp;AB2994,"Klik Disini")</f>
        <v/>
      </c>
      <c r="C2071" s="223" t="inlineStr">
        <is>
          <t>Maag â€“ Kenali, Hindari, dan Obati</t>
        </is>
      </c>
      <c r="D2071" s="223" t="n"/>
      <c r="E2071" s="223" t="inlineStr">
        <is>
          <t>Nurheti Yuliarti</t>
        </is>
      </c>
      <c r="F2071" s="223" t="inlineStr">
        <is>
          <t>978-979-29-0984-5</t>
        </is>
      </c>
      <c r="G2071" s="223" t="inlineStr">
        <is>
          <t>978-979-29-7608-3</t>
        </is>
      </c>
      <c r="H2071" s="223" t="inlineStr">
        <is>
          <t>Kesehatan</t>
        </is>
      </c>
      <c r="I2071" s="258" t="inlineStr">
        <is>
          <t>Perguruan Tinggi</t>
        </is>
      </c>
      <c r="J2071" s="186" t="inlineStr">
        <is>
          <t>009.24</t>
        </is>
      </c>
      <c r="K2071" s="223" t="n"/>
      <c r="L2071" s="223" t="n"/>
      <c r="M2071" s="259" t="n"/>
      <c r="N2071" s="223" t="inlineStr">
        <is>
          <t>Indonesia</t>
        </is>
      </c>
      <c r="O2071" s="223" t="inlineStr">
        <is>
          <t>Tidak diketahui</t>
        </is>
      </c>
      <c r="P2071" s="260" t="n">
        <v>2009</v>
      </c>
      <c r="Q2071" s="260" t="n">
        <v>2017</v>
      </c>
      <c r="R2071" s="223" t="inlineStr">
        <is>
          <t>Penerbit Andi</t>
        </is>
      </c>
      <c r="S2071" s="223" t="inlineStr">
        <is>
          <t>Andi Offset CV</t>
        </is>
      </c>
      <c r="T2071" s="223" t="inlineStr">
        <is>
          <t>Lokal</t>
        </is>
      </c>
      <c r="U2071" s="261" t="n">
        <v>156</v>
      </c>
      <c r="V2071" s="86" t="inlineStr">
        <is>
          <t>pdf</t>
        </is>
      </c>
      <c r="W2071" s="223" t="inlineStr">
        <is>
          <t>1.6 MB</t>
        </is>
      </c>
      <c r="X2071" s="225" t="inlineStr">
        <is>
          <t>&lt;p&gt;Banyak orang mengira penyakit maag hanya disebabkan telat&lt;br /&gt;
 makan dan stres. Mereka beranggapan bahwa pengobatan tidak&lt;br /&gt;
 diperlukan dan penyakit maag tidak akan kambuh asal mereka&lt;br /&gt;
 makan secara teratur dan menghindari stres. Padahal, pengobatan&lt;br /&gt;
 penyakit maag yang benar adalah dengan mengetahui dan&lt;br /&gt;
 menghilangkan penyebabnya terlebih dahulu, kemudian didukung&lt;br /&gt;
 dengan meniadakan stres, mengatur diet dengan baik,&lt;br /&gt;
 dan menjauhi makanan yang dipantang. Sayangnya, kebanyakan&lt;br /&gt;
 penderita maag lebih suka mengonsumsi obat maag yang dijual&lt;br /&gt;
 secara bebas, padahal umumnya obat-obatan tersebut hanya menurunkan&lt;br /&gt;
 produksi asam lambung. Akibatnya sejumlah penyakit&lt;br /&gt;
 maag yang disebabkan oleh bakteri tidak dapat disembuhkan&lt;br /&gt;
 dan berulang kali kambuh.&lt;br /&gt;
 Buku ini memberikan pengetahuan bagi Anda untuk mengetahui&lt;br /&gt;
 lebih jauh tentang penyakit maag sehingga Anda bisa&lt;br /&gt;
 bertindak dengan tepat terhadap penyakit maag yang Anda derita agar kesembuhan penyakit ini tidak hanya menjadi mimpi.&lt;br /&gt;
 Buku ini juga dilengkapi sejumlah resep masakan maupun&lt;br /&gt;
 susunan menu yang tepat untuk hidup sehat tanpa penyakit&lt;br /&gt;
 maag.&lt;/p&gt;</t>
        </is>
      </c>
      <c r="Y2071" s="262" t="n">
        <v>56000</v>
      </c>
      <c r="Z2071" s="226" t="n"/>
      <c r="AA2071" s="241">
        <f>Y2994*Z2994</f>
        <v/>
      </c>
      <c r="AB2071" s="237" t="inlineStr">
        <is>
          <t>6aa82cc7-b536-4e20-8ee7-ac8740590423</t>
        </is>
      </c>
    </row>
    <row r="2072" ht="15" customHeight="1" s="283">
      <c r="A2072" s="109" t="n">
        <v>2987</v>
      </c>
      <c r="B2072" s="222">
        <f>HYPERLINK("https://mocostore.moco.co.id/catalog/"&amp;AB2996,"Klik Disini")</f>
        <v/>
      </c>
      <c r="C2072" s="223" t="inlineStr">
        <is>
          <t>45 Penyakit yang Banyak Ditemukan di Masyarakat</t>
        </is>
      </c>
      <c r="D2072" s="223" t="n"/>
      <c r="E2072" s="223" t="inlineStr">
        <is>
          <t>dr. Dito Anurogo &amp; Ari Wulandari</t>
        </is>
      </c>
      <c r="F2072" s="223" t="inlineStr">
        <is>
          <t>978-979-29-3059-7</t>
        </is>
      </c>
      <c r="G2072" s="223" t="inlineStr">
        <is>
          <t>978-979-29-7303-7</t>
        </is>
      </c>
      <c r="H2072" s="223" t="inlineStr">
        <is>
          <t>Kesehatan</t>
        </is>
      </c>
      <c r="I2072" s="258" t="inlineStr">
        <is>
          <t>Perguruan Tinggi</t>
        </is>
      </c>
      <c r="J2072" s="186" t="inlineStr">
        <is>
          <t>009.24</t>
        </is>
      </c>
      <c r="K2072" s="223" t="n"/>
      <c r="L2072" s="223" t="n"/>
      <c r="M2072" s="259" t="n"/>
      <c r="N2072" s="223" t="inlineStr">
        <is>
          <t>Indonesia</t>
        </is>
      </c>
      <c r="O2072" s="223" t="inlineStr">
        <is>
          <t>Tidak diketahui</t>
        </is>
      </c>
      <c r="P2072" s="260" t="n">
        <v>2012</v>
      </c>
      <c r="Q2072" s="260" t="n">
        <v>2017</v>
      </c>
      <c r="R2072" s="223" t="inlineStr">
        <is>
          <t>Penerbit Andi</t>
        </is>
      </c>
      <c r="S2072" s="223" t="inlineStr">
        <is>
          <t>Andi Offset CV</t>
        </is>
      </c>
      <c r="T2072" s="223" t="inlineStr">
        <is>
          <t>Lokal</t>
        </is>
      </c>
      <c r="U2072" s="261" t="n">
        <v>296</v>
      </c>
      <c r="V2072" s="86" t="inlineStr">
        <is>
          <t>pdf</t>
        </is>
      </c>
      <c r="W2072" s="223" t="inlineStr">
        <is>
          <t>12.6 MB</t>
        </is>
      </c>
      <c r="X2072" s="225" t="inlineStr">
        <is>
          <t>&lt;p&gt;Memang memerlukan perhatian yang berkesinambungan untuk menjaga kesehatan. Jika kita tetap sehat, usia harapan hidup juga bertambah. Waktu yang ada dapat kita manfaatkan untuk kebaikan.Tidak perlu khawatir untuk datang ke dokter memeriksakan diri. Tidak ada keharusan setelah sakit baru ke dokter. Manfaatkan sarana dan prasarana kesehatan di sekitar kita untuk menjaga kesehatan; seperti laboratorium kesehatan, klinik sehat, rumah sehat, puskesmas-puskesmas dan banyak juga layanan periksa kesehatan yang disediakan secara gratis.&lt;br /&gt;
 Buku ini disusun untuk memberikan wawasan dan pengetahuan kepada masyarakat umum untuk lebih peduli pada kesehata. Ada 45 ulasan penyakit, dari ringan hingga berat, yang banyak kita temukan dalam kehidupan sehari-hari, tetapi sering kita abaikan hingga sudah benar-benar parah. Ada banyak penyakit berat yang keberadaannya tidak kita ketahui kecuali setelah parah atau akut. Buku ini membahas mulai dari penyebab, gejala, penyebaran, hingga penanganannya.&amp;nbsp;&lt;br /&gt;
 Dengan mengetahui dan mengerti, setidaknya kita dapat mengantisipasi bila menemukan sesuatu yang &amp;ldquo;tidak biasa&amp;rdquo; di tubuh kita. Dengan demikian, kita bisa segera periksa ke dokter atau rumah sakit yang dipercaya. Semoga buku ini memberikan kontribusi yang baik bagi kesehatan anda.&lt;/p&gt;</t>
        </is>
      </c>
      <c r="Y2072" s="262" t="n">
        <v>123500</v>
      </c>
      <c r="Z2072" s="226" t="n"/>
      <c r="AA2072" s="241">
        <f>Y2996*Z2996</f>
        <v/>
      </c>
      <c r="AB2072" s="237" t="inlineStr">
        <is>
          <t>47427e44-820d-4a0a-ab31-1337695055aa</t>
        </is>
      </c>
    </row>
    <row r="2073" ht="15" customHeight="1" s="283">
      <c r="A2073" s="109" t="n">
        <v>2990</v>
      </c>
      <c r="B2073" s="222">
        <f>HYPERLINK("https://mocostore.moco.co.id/catalog/"&amp;AB2999,"Klik Disini")</f>
        <v/>
      </c>
      <c r="C2073" s="223" t="inlineStr">
        <is>
          <t>Racun di Sekitar Kita?</t>
        </is>
      </c>
      <c r="D2073" s="223" t="n"/>
      <c r="E2073" s="223" t="inlineStr">
        <is>
          <t>Nurheti Yuliarti</t>
        </is>
      </c>
      <c r="F2073" s="223" t="inlineStr">
        <is>
          <t>978-979-29-0468-0</t>
        </is>
      </c>
      <c r="G2073" s="223" t="inlineStr">
        <is>
          <t>978-979-29-7722-6</t>
        </is>
      </c>
      <c r="H2073" s="223" t="inlineStr">
        <is>
          <t>Kesehatan</t>
        </is>
      </c>
      <c r="I2073" s="258" t="inlineStr">
        <is>
          <t>Perguruan Tinggi</t>
        </is>
      </c>
      <c r="J2073" s="186" t="inlineStr">
        <is>
          <t>009.24</t>
        </is>
      </c>
      <c r="K2073" s="223" t="n"/>
      <c r="L2073" s="223" t="n"/>
      <c r="M2073" s="259" t="n"/>
      <c r="N2073" s="223" t="inlineStr">
        <is>
          <t>Indonesia</t>
        </is>
      </c>
      <c r="O2073" s="223" t="inlineStr">
        <is>
          <t>Tidak diketahui</t>
        </is>
      </c>
      <c r="P2073" s="260" t="n">
        <v>2008</v>
      </c>
      <c r="Q2073" s="260" t="n">
        <v>2017</v>
      </c>
      <c r="R2073" s="223" t="inlineStr">
        <is>
          <t>Penerbit Andi</t>
        </is>
      </c>
      <c r="S2073" s="223" t="inlineStr">
        <is>
          <t>Andi Offset CV</t>
        </is>
      </c>
      <c r="T2073" s="223" t="inlineStr">
        <is>
          <t>Lokal</t>
        </is>
      </c>
      <c r="U2073" s="261" t="n">
        <v>144</v>
      </c>
      <c r="V2073" s="86" t="inlineStr">
        <is>
          <t>pdf</t>
        </is>
      </c>
      <c r="W2073" s="223" t="inlineStr">
        <is>
          <t>1.3 MB</t>
        </is>
      </c>
      <c r="X2073" s="225" t="inlineStr">
        <is>
          <t>&lt;p&gt;Ternyata bukan hanya makanan saja yang bisa tercemar bahan berbahaya sehingga dapat mengganggu kesehatan kita. Sejumlah bahan kimia berbahaya bisa mencemari berbagai jenis produk yang kita pakai sehari-hari seperti kosmetik, obat nyamuk, bahan bangunan, pewangi, deodorant, pembersih lantai, dan berbagai produk rumah tangga lainnya. Bahkan bahan kimia yang telah dinyatakan aman pun bisa berbahaya bagi kesehatan kita apabila digunaka secara sembarangan.&lt;/p&gt;
 &lt;p&gt;Buku ini mengupas tuntas berbagai jenis bahan berbahaya yang dapat mencemari produk yang kita pakai sehari-hari sekaligus memberi panduan memilih produk yang aman bagi krsehatan. Selain itu, dalam buku ini disampaikan pula petunjuk penggunaan produk rumah tangga agar aman bagi konsumen dan berbagai cara alami untuk menggantikan produk kimia yang sering dipakai sehari-hari.&lt;/p&gt;
 &lt;p&gt;Dengan memilih produk yang aman serta menggunakannyasecara tepat, kita akan menghindar dari racun-racun di sekitar kita yang berbahaya bagi kelangsungan hidup kita.&lt;/p&gt;</t>
        </is>
      </c>
      <c r="Y2073" s="262" t="n">
        <v>59000</v>
      </c>
      <c r="Z2073" s="226" t="n"/>
      <c r="AA2073" s="241">
        <f>Y2999*Z2999</f>
        <v/>
      </c>
      <c r="AB2073" s="237" t="inlineStr">
        <is>
          <t>6542c085-dc9e-4af6-907e-bc559e4f2f9d</t>
        </is>
      </c>
    </row>
    <row r="2074" ht="15" customHeight="1" s="283">
      <c r="A2074" s="109" t="n">
        <v>2992</v>
      </c>
      <c r="B2074" s="222">
        <f>HYPERLINK("https://mocostore.moco.co.id/catalog/"&amp;AB3001,"Klik Disini")</f>
        <v/>
      </c>
      <c r="C2074" s="223" t="inlineStr">
        <is>
          <t>Rahasia Desain Dan Cetak Peluang Bisnis Desain Grafis</t>
        </is>
      </c>
      <c r="D2074" s="223" t="n"/>
      <c r="E2074" s="223" t="inlineStr">
        <is>
          <t>Joko Raharjo</t>
        </is>
      </c>
      <c r="F2074" s="223" t="inlineStr">
        <is>
          <t>978-979-29-0578-6</t>
        </is>
      </c>
      <c r="G2074" s="223" t="inlineStr">
        <is>
          <t>978-979-29-7726-4</t>
        </is>
      </c>
      <c r="H2074" s="223" t="inlineStr">
        <is>
          <t>Bisnis-Investasi</t>
        </is>
      </c>
      <c r="I2074" s="258" t="inlineStr">
        <is>
          <t>Perguruan Tinggi</t>
        </is>
      </c>
      <c r="J2074" s="186" t="inlineStr">
        <is>
          <t>009.05</t>
        </is>
      </c>
      <c r="K2074" s="223" t="n"/>
      <c r="L2074" s="223" t="n"/>
      <c r="M2074" s="259" t="n"/>
      <c r="N2074" s="223" t="inlineStr">
        <is>
          <t>Indonesia</t>
        </is>
      </c>
      <c r="O2074" s="223" t="inlineStr">
        <is>
          <t>Tidak diketahui</t>
        </is>
      </c>
      <c r="P2074" s="260" t="n">
        <v>2008</v>
      </c>
      <c r="Q2074" s="260" t="n">
        <v>2017</v>
      </c>
      <c r="R2074" s="223" t="inlineStr">
        <is>
          <t>Penerbit Andi</t>
        </is>
      </c>
      <c r="S2074" s="223" t="inlineStr">
        <is>
          <t>Andi Offset CV</t>
        </is>
      </c>
      <c r="T2074" s="223" t="inlineStr">
        <is>
          <t>Lokal</t>
        </is>
      </c>
      <c r="U2074" s="261" t="n">
        <v>91</v>
      </c>
      <c r="V2074" s="86" t="inlineStr">
        <is>
          <t>pdf</t>
        </is>
      </c>
      <c r="W2074" s="223" t="inlineStr">
        <is>
          <t>6.1 MB</t>
        </is>
      </c>
      <c r="X2074" s="225" t="inlineStr">
        <is>
          <t>&lt;p&gt;Buku ini menjelaskan tahap-tahap persiapan sebelum proses cetak, memberikan berbagai tip trik dalam cetak desain grafis agar&amp;nbsp;&lt;br /&gt;
 lebih efisien, cepat dan aman, bagaimna melakukan kalibrasi murah meriah terhadap monitor dan printer hingga hasilnya&amp;nbsp;&lt;br /&gt;
 memuaskan, serta berbagai rahasia yang membantu Anda menjadi profesional dalam pencetakan desain grafis.&lt;br /&gt;
 Buku ini mebahas :&lt;/p&gt;
 &lt;ul&gt;
 &lt;li&gt;Persiapan awal sebelum kerja mendesain&lt;/li&gt;
 &lt;li&gt;Film cetak&lt;/li&gt;
 &lt;li&gt;Membuat desain yang siap cetak dan aman&lt;/li&gt;
 &lt;li&gt;Tip trik dalam desain cetak&lt;/li&gt;
 &lt;/ul&gt;</t>
        </is>
      </c>
      <c r="Y2074" s="262" t="n">
        <v>53500</v>
      </c>
      <c r="Z2074" s="226" t="n"/>
      <c r="AA2074" s="241">
        <f>Y3001*Z3001</f>
        <v/>
      </c>
      <c r="AB2074" s="237" t="inlineStr">
        <is>
          <t>3014be42-c55a-48f1-8057-5c4b0acffa2c</t>
        </is>
      </c>
    </row>
    <row r="2075" ht="15" customHeight="1" s="283">
      <c r="A2075" s="109" t="n">
        <v>2993</v>
      </c>
      <c r="B2075" s="222">
        <f>HYPERLINK("https://mocostore.moco.co.id/catalog/"&amp;AB3002,"Klik Disini")</f>
        <v/>
      </c>
      <c r="C2075" s="223" t="inlineStr">
        <is>
          <t>Resep Kaya Ala Orang Cina</t>
        </is>
      </c>
      <c r="D2075" s="223" t="n"/>
      <c r="E2075" s="223" t="inlineStr">
        <is>
          <t>Eka Dharma Pranoto</t>
        </is>
      </c>
      <c r="F2075" s="223" t="inlineStr">
        <is>
          <t>978-979-29-0674-5</t>
        </is>
      </c>
      <c r="G2075" s="223" t="inlineStr">
        <is>
          <t>978-979-29-7738-7</t>
        </is>
      </c>
      <c r="H2075" s="223" t="inlineStr">
        <is>
          <t>Bisnis-Investasi</t>
        </is>
      </c>
      <c r="I2075" s="258" t="inlineStr">
        <is>
          <t>Perguruan Tinggi</t>
        </is>
      </c>
      <c r="J2075" s="186" t="inlineStr">
        <is>
          <t>009.25</t>
        </is>
      </c>
      <c r="K2075" s="223" t="inlineStr">
        <is>
          <t>Tidak Tersedia</t>
        </is>
      </c>
      <c r="L2075" s="223" t="n"/>
      <c r="M2075" s="259" t="inlineStr">
        <is>
          <t>Tidak Tersedia</t>
        </is>
      </c>
      <c r="N2075" s="223" t="inlineStr">
        <is>
          <t>Indonesia</t>
        </is>
      </c>
      <c r="O2075" s="223" t="inlineStr">
        <is>
          <t>Tidak diketahui</t>
        </is>
      </c>
      <c r="P2075" s="260" t="n">
        <v>2008</v>
      </c>
      <c r="Q2075" s="260" t="n">
        <v>2017</v>
      </c>
      <c r="R2075" s="223" t="inlineStr">
        <is>
          <t>Penerbit Andi</t>
        </is>
      </c>
      <c r="S2075" s="223" t="inlineStr">
        <is>
          <t>Andi Offset CV</t>
        </is>
      </c>
      <c r="T2075" s="223" t="inlineStr">
        <is>
          <t>Lokal</t>
        </is>
      </c>
      <c r="U2075" s="261" t="n">
        <v>186</v>
      </c>
      <c r="V2075" s="86" t="inlineStr">
        <is>
          <t>pdf</t>
        </is>
      </c>
      <c r="W2075" s="223" t="inlineStr">
        <is>
          <t>7.7 MB</t>
        </is>
      </c>
      <c r="X2075" s="225" t="inlineStr">
        <is>
          <t>&lt;p&gt;Buku ini mencoba membuat tinjauan analisis teoretis&lt;br /&gt;
 tentang rahasia kesuksesan orang Tionghoa. Meskipun buku ini&lt;br /&gt;
 tidak memuat survei lapangan, buku ini didasarkan pemikiran&lt;br /&gt;
 yang logis mengenai sistem ekonomi keluarga yang dianut&lt;br /&gt;
 kaum Tionghoa sukses. Dengan membaca buku ini, masyarakat&lt;br /&gt;
 diharapkan menjadi paham bahwa orang Tionghoa sukses tidak&lt;br /&gt;
 berbeda dengan orang kebanyakan. Cara kerja mereka jujur, cara&lt;br /&gt;
 kerja mereka ilmiah, dan tidak berbeda dengan yang lain.&lt;br /&gt;
 Orang Tionghoa sukses umumnya mengerti cara kerja&lt;br /&gt;
 ilmu ekonomi praktis dan mampu memanfaatkan ilmu yang tidak&lt;br /&gt;
 diajarkan di sekolah tersebut dalam praktik di dunia nyata. Dengan&lt;br /&gt;
 membaca buku ini, masyarakat diharapkan dapat disadarkan&lt;br /&gt;
 bahwa setiap orang sebetulnya memiliki segudang potensi untuk&lt;br /&gt;
 mengubah nasib diri sendiri. Rahasianya tentu saja akan dikuak&lt;br /&gt;
 dalam buku ini.&lt;/p&gt;</t>
        </is>
      </c>
      <c r="Y2075" s="262" t="n">
        <v>69000</v>
      </c>
      <c r="Z2075" s="226" t="n"/>
      <c r="AA2075" s="241">
        <f>Y3002*Z3002</f>
        <v/>
      </c>
      <c r="AB2075" s="237" t="inlineStr">
        <is>
          <t>04cbd2ae-30e6-41be-a560-181f5f7535e1</t>
        </is>
      </c>
    </row>
    <row r="2076" ht="15" customHeight="1" s="283">
      <c r="A2076" s="109" t="n">
        <v>3000</v>
      </c>
      <c r="B2076" s="222">
        <f>HYPERLINK("https://mocostore.moco.co.id/catalog/"&amp;AB3009,"Klik Disini")</f>
        <v/>
      </c>
      <c r="C2076" s="223" t="inlineStr">
        <is>
          <t>BookBerry - All About BlackBerry</t>
        </is>
      </c>
      <c r="D2076" s="223" t="n"/>
      <c r="E2076" s="223" t="inlineStr">
        <is>
          <t>B. Santoso</t>
        </is>
      </c>
      <c r="F2076" s="223" t="inlineStr">
        <is>
          <t>978-979-29-1211-1</t>
        </is>
      </c>
      <c r="G2076" s="223" t="inlineStr">
        <is>
          <t>978-979-29-7403-4</t>
        </is>
      </c>
      <c r="H2076" s="223" t="inlineStr">
        <is>
          <t>Komputer &amp; Internet</t>
        </is>
      </c>
      <c r="I2076" s="258" t="inlineStr">
        <is>
          <t>Perguruan Tinggi</t>
        </is>
      </c>
      <c r="J2076" s="186" t="inlineStr">
        <is>
          <t>009.05</t>
        </is>
      </c>
      <c r="K2076" s="223" t="n"/>
      <c r="L2076" s="223" t="n"/>
      <c r="M2076" s="259" t="n"/>
      <c r="N2076" s="223" t="inlineStr">
        <is>
          <t>Indonesia</t>
        </is>
      </c>
      <c r="O2076" s="223" t="inlineStr">
        <is>
          <t>Tidak diketahui</t>
        </is>
      </c>
      <c r="P2076" s="260" t="n">
        <v>2009</v>
      </c>
      <c r="Q2076" s="260" t="n">
        <v>2017</v>
      </c>
      <c r="R2076" s="223" t="inlineStr">
        <is>
          <t>Penerbit Andi</t>
        </is>
      </c>
      <c r="S2076" s="223" t="inlineStr">
        <is>
          <t>Andi Offset CV</t>
        </is>
      </c>
      <c r="T2076" s="223" t="inlineStr">
        <is>
          <t>Lokal</t>
        </is>
      </c>
      <c r="U2076" s="261" t="n">
        <v>106</v>
      </c>
      <c r="V2076" s="86" t="inlineStr">
        <is>
          <t>pdf</t>
        </is>
      </c>
      <c r="W2076" s="223" t="inlineStr">
        <is>
          <t>18.1 MB</t>
        </is>
      </c>
      <c r="X2076" s="225" t="inlineStr">
        <is>
          <t>&lt;p&gt;BlackBerry&amp;hellip;, merupakan gadget yang fenomenal, menguasai pangsa pasar gadget di Indonesia dalam waktu singkat dan menjadi gaya trend sebagian besar masyarakat Indonesia. Kehadiran BlackBerry yang begitu hebat di tengah masyarakat membuat banyak orang bertanya-tanya &amp;ldquo;apa sih hebatnya BlackBerry sehingga begitu digandrungi? &amp;ldquo;&lt;/p&gt;
 &lt;p&gt;&amp;nbsp;Nah, bagi Anda yang ingin tahu lebih dalam mengenai BlackBerry, atau bahkan tertarik untuk membeli gadget ini, Anda bisa menilik lebih dalam lagi lewat buku ini. Akan disampaikan segalanya mengenai BlackBerry dari spesifikasi, operating system, aktivasi, seting, registrasi, bahkan cara koneksi dengan dunia lewat BlackBerry. Tak kalah serunya akan diulas tips dan trik penggunaan BlackBerry sehingga akan lebih memantapkan Anda untuk memilih dan menggunakan BlackBerry.&lt;/p&gt;</t>
        </is>
      </c>
      <c r="Y2076" s="262" t="n">
        <v>39500</v>
      </c>
      <c r="Z2076" s="226" t="n"/>
      <c r="AA2076" s="241">
        <f>Y3009*Z3009</f>
        <v/>
      </c>
      <c r="AB2076" s="237" t="inlineStr">
        <is>
          <t>3fed8175-79fb-4cd4-a42d-635f5517372d</t>
        </is>
      </c>
    </row>
    <row r="2077" ht="15" customHeight="1" s="283">
      <c r="A2077" s="109" t="n">
        <v>3004</v>
      </c>
      <c r="B2077" s="222">
        <f>HYPERLINK("https://mocostore.moco.co.id/catalog/"&amp;AB3013,"Klik Disini")</f>
        <v/>
      </c>
      <c r="C2077" s="223" t="inlineStr">
        <is>
          <t>Untung Besar dari Herbal Kemasan</t>
        </is>
      </c>
      <c r="D2077" s="223" t="n"/>
      <c r="E2077" s="223" t="inlineStr">
        <is>
          <t>Deasy Widyasari &amp; Tim Redaksi Cemerlang</t>
        </is>
      </c>
      <c r="F2077" s="223" t="inlineStr">
        <is>
          <t>978-979-29-2251-6</t>
        </is>
      </c>
      <c r="G2077" s="223" t="inlineStr">
        <is>
          <t>978-979-29-7895-7</t>
        </is>
      </c>
      <c r="H2077" s="223" t="inlineStr">
        <is>
          <t>Bisnis-Investasi</t>
        </is>
      </c>
      <c r="I2077" s="258" t="inlineStr">
        <is>
          <t>Perguruan Tinggi</t>
        </is>
      </c>
      <c r="J2077" s="186" t="inlineStr">
        <is>
          <t>009.25</t>
        </is>
      </c>
      <c r="K2077" s="223" t="n"/>
      <c r="L2077" s="223" t="n"/>
      <c r="M2077" s="259" t="n"/>
      <c r="N2077" s="223" t="inlineStr">
        <is>
          <t>Indonesia</t>
        </is>
      </c>
      <c r="O2077" s="223" t="inlineStr">
        <is>
          <t>Tidak diketahui</t>
        </is>
      </c>
      <c r="P2077" s="260" t="n">
        <v>2011</v>
      </c>
      <c r="Q2077" s="260" t="n">
        <v>2017</v>
      </c>
      <c r="R2077" s="223" t="inlineStr">
        <is>
          <t>G-Media Publisher</t>
        </is>
      </c>
      <c r="S2077" s="223" t="inlineStr">
        <is>
          <t>Andi Offset CV</t>
        </is>
      </c>
      <c r="T2077" s="223" t="inlineStr">
        <is>
          <t>Lokal</t>
        </is>
      </c>
      <c r="U2077" s="261" t="n">
        <v>112</v>
      </c>
      <c r="V2077" s="86" t="inlineStr">
        <is>
          <t>pdf</t>
        </is>
      </c>
      <c r="W2077" s="223" t="inlineStr">
        <is>
          <t>23.9 MB</t>
        </is>
      </c>
      <c r="X2077" s="225" t="inlineStr">
        <is>
          <t>&lt;p&gt;Pencegahan dan pengobatan penyakit dengan herbal kini semakin populer di masyarakat. Pada awalnya herbal diracik dan dikonsumsi langsung. Demi kepraktisan, kini herbal mulai diolah dan dikemas sedemikian rupa sehingga bias lebih tahan lama. Selain itu, dengan pengemasan yang baik, produk herbal menjadi mudah dipasarkan ke berbagai daerah di Indonesia bahkan manca Negara sebagai komoditas ekspor yang sangat menjanjikan.&lt;br /&gt;
 Herbal kemasan menjadi bisnis yang sangat prospektif. Bukan saja karena besarnya laba yang bisa diperoleh, tetapi siapapun bias menjalankannya. Bahkan bias dimulai dapur Anda dengan modal yang kecil. Takpercaya?&lt;br /&gt;
 Buku ini memaparkan segala hal tentang bisnis herbal mulai dari perencanaan bisnis, pengurusan perijinan, pemilihan bahan, proses produksi, pemasaran, dan pengelolaan usaha. Setelah membaca buku ini, Anda akan memahami bahwa bisnis ini cukup mudah tetapi menguntungkan. Jadi, tunggu apalagi? Segera baca dan Anda pun siap menjadi pengusaha herbal kemasan!&lt;/p&gt;</t>
        </is>
      </c>
      <c r="Y2077" s="262" t="n">
        <v>35500</v>
      </c>
      <c r="Z2077" s="226" t="n"/>
      <c r="AA2077" s="241">
        <f>Y3013*Z3013</f>
        <v/>
      </c>
      <c r="AB2077" s="237" t="inlineStr">
        <is>
          <t>bd768ccd-1648-4090-9f7c-050487500846</t>
        </is>
      </c>
    </row>
    <row r="2078" ht="15" customHeight="1" s="283">
      <c r="A2078" s="109" t="n">
        <v>3005</v>
      </c>
      <c r="B2078" s="222">
        <f>HYPERLINK("https://mocostore.moco.co.id/catalog/"&amp;AB3014,"Klik Disini")</f>
        <v/>
      </c>
      <c r="C2078" s="223" t="inlineStr">
        <is>
          <t>Material Akustik Pengendali Kualitas Bunyi Pada Bangunan</t>
        </is>
      </c>
      <c r="D2078" s="223" t="n"/>
      <c r="E2078" s="223" t="inlineStr">
        <is>
          <t>Christina E.Mediastika</t>
        </is>
      </c>
      <c r="F2078" s="223" t="inlineStr">
        <is>
          <t>978-979-29-0862-6</t>
        </is>
      </c>
      <c r="G2078" s="223" t="inlineStr">
        <is>
          <t>978-979-29-7625-0</t>
        </is>
      </c>
      <c r="H2078" s="223" t="inlineStr">
        <is>
          <t>Arsitektur</t>
        </is>
      </c>
      <c r="I2078" s="258" t="inlineStr">
        <is>
          <t>Perguruan Tinggi</t>
        </is>
      </c>
      <c r="J2078" s="186" t="inlineStr">
        <is>
          <t>009.04</t>
        </is>
      </c>
      <c r="K2078" s="223" t="n"/>
      <c r="L2078" s="223" t="n"/>
      <c r="M2078" s="259" t="n"/>
      <c r="N2078" s="223" t="inlineStr">
        <is>
          <t>Indonesia</t>
        </is>
      </c>
      <c r="O2078" s="223" t="inlineStr">
        <is>
          <t>Tidak diketahui</t>
        </is>
      </c>
      <c r="P2078" s="260" t="n">
        <v>2009</v>
      </c>
      <c r="Q2078" s="260" t="n">
        <v>2017</v>
      </c>
      <c r="R2078" s="223" t="inlineStr">
        <is>
          <t>Penerbit Andi</t>
        </is>
      </c>
      <c r="S2078" s="223" t="inlineStr">
        <is>
          <t>Andi Offset CV</t>
        </is>
      </c>
      <c r="T2078" s="223" t="inlineStr">
        <is>
          <t>Lokal</t>
        </is>
      </c>
      <c r="U2078" s="261" t="n">
        <v>159</v>
      </c>
      <c r="V2078" s="86" t="inlineStr">
        <is>
          <t>pdf</t>
        </is>
      </c>
      <c r="W2078" s="223" t="inlineStr">
        <is>
          <t>6.9 MB</t>
        </is>
      </c>
      <c r="X2078" s="225" t="inlineStr">
        <is>
          <t>&lt;p&gt;Dunia kita semakin bising. Kendaraan bermotor yang terus bertambah telah meningkatkan kebisingan di sekitar bangunan. Banyak bunyi pengganggu menyusup ke dalam bangunan sehingga mengganggu ketenangan. Keadaan itu dapat diperbaiki dengan menerapkan rancangan bangunan yang memperhatikan aspek-aspek perambatan bunyi, meliputi tata letak ruang-ruang di dalam bangunan dan penggunaan material bangunan yang memiliki kemampuan akustik memadai. Untuk pengendalian bunyi di luar bangunan, buku ini mengungkap teknik-teknik perancangan dan contoh-contoh penerapannya. Sementara untuk pengendalian bunyi di dalam ruang, dibahas teknik perancangan dan material akustik yang dapat dipilih.&amp;nbsp;&lt;br /&gt;
 Selengkapnya buku ini membahas:&lt;/p&gt;
 &lt;ul&gt;
 &lt;li&gt;Bunyi&lt;/li&gt;
 &lt;li&gt;Kebisingan&lt;/li&gt;
 &lt;li&gt;Rancangan Elemen Bangunan untuk Peredaman Kebisingan&lt;/li&gt;
 &lt;li&gt;Bab IV Perilaku Bunyi di dalam Ruang&lt;/li&gt;
 &lt;li&gt;Bab V Pengendalian Kualitas Bunyi di dalam Ruang&lt;/li&gt;
 &lt;/ul&gt;</t>
        </is>
      </c>
      <c r="Y2078" s="262" t="n">
        <v>83000</v>
      </c>
      <c r="Z2078" s="226" t="n"/>
      <c r="AA2078" s="241">
        <f>Y3014*Z3014</f>
        <v/>
      </c>
      <c r="AB2078" s="237" t="inlineStr">
        <is>
          <t>558b7286-2e6c-4ede-81e0-9ec349b8edf9</t>
        </is>
      </c>
    </row>
    <row r="2079" ht="15" customHeight="1" s="283">
      <c r="A2079" s="109" t="n">
        <v>3007</v>
      </c>
      <c r="B2079" s="222">
        <f>HYPERLINK("https://mocostore.moco.co.id/catalog/"&amp;AB3016,"Klik Disini")</f>
        <v/>
      </c>
      <c r="C2079" s="223" t="inlineStr">
        <is>
          <t>YouTube â€“ Cara Mudah Menjadi Populer dengan Internet</t>
        </is>
      </c>
      <c r="D2079" s="223" t="n"/>
      <c r="E2079" s="223" t="inlineStr">
        <is>
          <t>Eko Nurhuda</t>
        </is>
      </c>
      <c r="F2079" s="223" t="inlineStr">
        <is>
          <t>978-979-29-3206-5</t>
        </is>
      </c>
      <c r="G2079" s="223" t="inlineStr">
        <is>
          <t>978-979-29-7906-0</t>
        </is>
      </c>
      <c r="H2079" s="223" t="inlineStr">
        <is>
          <t>Komputer &amp; Internet</t>
        </is>
      </c>
      <c r="I2079" s="258" t="inlineStr">
        <is>
          <t>Perguruan Tinggi</t>
        </is>
      </c>
      <c r="J2079" s="186" t="inlineStr">
        <is>
          <t>009.05</t>
        </is>
      </c>
      <c r="K2079" s="223" t="n"/>
      <c r="L2079" s="223" t="n"/>
      <c r="M2079" s="259" t="n"/>
      <c r="N2079" s="223" t="inlineStr">
        <is>
          <t>Indonesia</t>
        </is>
      </c>
      <c r="O2079" s="223" t="inlineStr">
        <is>
          <t>Tidak diketahui</t>
        </is>
      </c>
      <c r="P2079" s="260" t="n">
        <v>2012</v>
      </c>
      <c r="Q2079" s="260" t="n">
        <v>2017</v>
      </c>
      <c r="R2079" s="223" t="inlineStr">
        <is>
          <t>Penerbit Andi</t>
        </is>
      </c>
      <c r="S2079" s="223" t="inlineStr">
        <is>
          <t>Andi Offset CV</t>
        </is>
      </c>
      <c r="T2079" s="223" t="inlineStr">
        <is>
          <t>Lokal</t>
        </is>
      </c>
      <c r="U2079" s="261" t="n">
        <v>232</v>
      </c>
      <c r="V2079" s="86" t="inlineStr">
        <is>
          <t>pdf</t>
        </is>
      </c>
      <c r="W2079" s="223" t="inlineStr">
        <is>
          <t>15.9 MB</t>
        </is>
      </c>
      <c r="X2079" s="225" t="inlineStr">
        <is>
          <t>&lt;p&gt;Menjadi populer dan dikenal orang banyak, itulah impian sebagian besar orang di muka bumi ini. Tidak peduli apa jenis kelamin, pekerjaan, dan latar belakang pendidikannya, kebutuhan untuk diakui dan dikagumi orang lain bisa dipastikan ada dalam diri setiap orang.&amp;nbsp;&lt;br /&gt;
 Jangan kira orang yang tampaknya kalem dan pendiam tidak punya keinginan untuk dikenal orang banyak. Di dalam hatinya ia juga mempunyai hasrat itu, namun mungkin tertutupi oleh sifatnya yang pendiam. Siapa tahu, saat sedang sendiri ia justru lebih ekspresif dari orang yang berwatak extrovert. Atau, bisa jadi ia menggunakan media lain yang tidak diketahui orang banyak untuk mengekspresikan diri, media yang membuatnya nyaman ketika meluapkan apa yang ingin ia perbuat. Ya, salah satunya melalui media-media alternatif seperti YouTube. Kebutuhan ini sepertinya ditangkap dengan baik oleh para pendiri YouTube. Itulah sebabnya situs video sharing terbesar sejagat ini memilih tagline &amp;ldquo;Broadcast Yourself&amp;rdquo;, sebuah ungkapan yang sesuai betul dengan apa yang dilakukan sebagian besar pengguna YouTube saat ini: bertindak narsis abis dengan mengunggah (upload) video-video pribadi demi kepuasan diri sendiri.&lt;br /&gt;
 So, kalau memang kamu kreatif dan mempunyai kemampuan, kenapa tidak meng-gunakan YouTube untuk menampilkan diri dan kebolehanmu pada dunia? Siapa tahu, nasibmu bisa menjadi lebih baik setelah orang mengetahui kebolehanmu di YouTube. Jangan pikir panjang lagi, just broadcast yourself with YouTube&amp;hellip;&lt;/p&gt;</t>
        </is>
      </c>
      <c r="Y2079" s="262" t="n">
        <v>68000</v>
      </c>
      <c r="Z2079" s="226" t="n"/>
      <c r="AA2079" s="241">
        <f>Y3016*Z3016</f>
        <v/>
      </c>
      <c r="AB2079" s="237" t="inlineStr">
        <is>
          <t>ec228318-d21d-47bd-a0f9-de11d8430cba</t>
        </is>
      </c>
    </row>
    <row r="2080" ht="15" customHeight="1" s="283">
      <c r="A2080" s="109" t="n">
        <v>3008</v>
      </c>
      <c r="B2080" s="222">
        <f>HYPERLINK("https://mocostore.moco.co.id/catalog/"&amp;AB3017,"Klik Disini")</f>
        <v/>
      </c>
      <c r="C2080" s="223" t="inlineStr">
        <is>
          <t>Sales Magic For Job Seeker</t>
        </is>
      </c>
      <c r="D2080" s="223" t="n"/>
      <c r="E2080" s="223" t="inlineStr">
        <is>
          <t>Dessy Danarti</t>
        </is>
      </c>
      <c r="F2080" s="223" t="inlineStr">
        <is>
          <t>978-979-29-0054-5</t>
        </is>
      </c>
      <c r="G2080" s="223" t="inlineStr">
        <is>
          <t>978-979-29-7742-4</t>
        </is>
      </c>
      <c r="H2080" s="223" t="inlineStr">
        <is>
          <t>Bisnis &amp; Ekonomi</t>
        </is>
      </c>
      <c r="I2080" s="258" t="inlineStr">
        <is>
          <t>Perguruan Tinggi</t>
        </is>
      </c>
      <c r="J2080" s="186" t="inlineStr">
        <is>
          <t>009.25</t>
        </is>
      </c>
      <c r="K2080" s="223" t="n"/>
      <c r="L2080" s="223" t="n"/>
      <c r="M2080" s="259" t="n"/>
      <c r="N2080" s="223" t="inlineStr">
        <is>
          <t>Indonesia</t>
        </is>
      </c>
      <c r="O2080" s="223" t="inlineStr">
        <is>
          <t>Tidak diketahui</t>
        </is>
      </c>
      <c r="P2080" s="260" t="n">
        <v>2007</v>
      </c>
      <c r="Q2080" s="260" t="n">
        <v>2017</v>
      </c>
      <c r="R2080" s="223" t="inlineStr">
        <is>
          <t>Penerbit Andi</t>
        </is>
      </c>
      <c r="S2080" s="223" t="inlineStr">
        <is>
          <t>Andi Offset CV</t>
        </is>
      </c>
      <c r="T2080" s="223" t="inlineStr">
        <is>
          <t>Lokal</t>
        </is>
      </c>
      <c r="U2080" s="261" t="n">
        <v>113</v>
      </c>
      <c r="V2080" s="86" t="inlineStr">
        <is>
          <t>pdf</t>
        </is>
      </c>
      <c r="W2080" s="223" t="inlineStr">
        <is>
          <t>22.0 MB</t>
        </is>
      </c>
      <c r="X2080" s="225" t="inlineStr">
        <is>
          <t>&lt;p&gt;Anda bosan ditolak? Anda bingung tidak tahu harus bagaimana lagi? Padahal prestasi Anda tidak mengecewakan, plus segudang prestasi pula. Sementara rekan Anda yang &amp;ndash; yaah &amp;ndash; biasa-biasa saja cepat mendapatkan pekerjaan. Atau anda merasa marah karena justru junior Anda yang lebih banyak mendapat pujian. Padahal Anda juga melamar kerja di tempat yang sama. Dan sederet padahal-padahal yang lain. Lalu apa yang salah?&lt;/p&gt;
 &lt;p&gt;Mungkin Anda tidak melakukan pemasaran diri. Apa itu dan bagaimana caranya? Buku ini menawarkan sebuah upaya untuk membekali para pencari kerja agar tampil lebih profesional dan mengesankan. Caranya dengan melakukan pemasaran diri secara efektif, sehingga tepat sasaran sesuai dengan apa yang diinginkan. Begitu Anda menguasai trik-triknya, kegiatan pemasaran diri ini seolah menjelma menjadi keajaiban karena demikian ampuhnya.&lt;/p&gt;
 &lt;p&gt;Inilah sales magic, dengan tiap langkahnya diolah sebagai bagic step yang mudah diikuti dan tentu saja &amp;ndash; diterapkan. Dilengkapi dengan beragam contoh bagaimana Anda memasarkan diri, seperti membuat surat lamaran, CV, resume, portofolio, sampai weblog yang menjual bagi Anda yang melamar melalui website. Diharapkan setelah membaca buku ini, mencari pekerjaan akan terasa lebih mudah. Dan tentunya, tawaran bekerja akan sampai di tangan Anda.&lt;/p&gt;</t>
        </is>
      </c>
      <c r="Y2080" s="262" t="n">
        <v>50500</v>
      </c>
      <c r="Z2080" s="226" t="n"/>
      <c r="AA2080" s="241">
        <f>Y3017*Z3017</f>
        <v/>
      </c>
      <c r="AB2080" s="237" t="inlineStr">
        <is>
          <t>ac410cf5-ca92-41cc-8fca-0656950dc5ca</t>
        </is>
      </c>
    </row>
    <row r="2081" ht="15" customHeight="1" s="283">
      <c r="A2081" s="109" t="n">
        <v>3009</v>
      </c>
      <c r="B2081" s="222">
        <f>HYPERLINK("https://mocostore.moco.co.id/catalog/"&amp;AB3018,"Klik Disini")</f>
        <v/>
      </c>
      <c r="C2081" s="223" t="inlineStr">
        <is>
          <t>Cara Jitu Mengatasi Asma pada Anak dan Dewasa</t>
        </is>
      </c>
      <c r="D2081" s="223" t="n"/>
      <c r="E2081" s="223" t="inlineStr">
        <is>
          <t>dr. Yekti Mumpuni &amp; Ari Wulandari</t>
        </is>
      </c>
      <c r="F2081" s="223" t="inlineStr">
        <is>
          <t>978-979-29-4054-1</t>
        </is>
      </c>
      <c r="G2081" s="223" t="inlineStr">
        <is>
          <t>978-979-29-7425-6</t>
        </is>
      </c>
      <c r="H2081" s="223" t="inlineStr">
        <is>
          <t>Kesehatan</t>
        </is>
      </c>
      <c r="I2081" s="258" t="inlineStr">
        <is>
          <t>Perguruan Tinggi</t>
        </is>
      </c>
      <c r="J2081" s="186" t="inlineStr">
        <is>
          <t>009.24</t>
        </is>
      </c>
      <c r="K2081" s="223" t="n"/>
      <c r="L2081" s="223" t="n"/>
      <c r="M2081" s="259" t="n"/>
      <c r="N2081" s="223" t="inlineStr">
        <is>
          <t>Indonesia</t>
        </is>
      </c>
      <c r="O2081" s="223" t="inlineStr">
        <is>
          <t>Tidak diketahui</t>
        </is>
      </c>
      <c r="P2081" s="260" t="n">
        <v>2013</v>
      </c>
      <c r="Q2081" s="260" t="n">
        <v>2017</v>
      </c>
      <c r="R2081" s="223" t="inlineStr">
        <is>
          <t>Rapha Publishing</t>
        </is>
      </c>
      <c r="S2081" s="223" t="inlineStr">
        <is>
          <t>Andi Offset CV</t>
        </is>
      </c>
      <c r="T2081" s="223" t="inlineStr">
        <is>
          <t>Lokal</t>
        </is>
      </c>
      <c r="U2081" s="261" t="n">
        <v>144</v>
      </c>
      <c r="V2081" s="86" t="inlineStr">
        <is>
          <t>pdf</t>
        </is>
      </c>
      <c r="W2081" s="223" t="inlineStr">
        <is>
          <t>2.8 MB</t>
        </is>
      </c>
      <c r="X2081" s="225" t="inlineStr">
        <is>
          <t>&lt;p&gt;Hidup sehat tanpa asma? Mungkinkah? Jawabannya sangat mungkin karena banyak pula orang yang menderita asma, tetapi hidupnya seperti orang normal yang tidak menderita asma. Tentunya hal ini dapat dilakukan dengan mudah, bila penderita asma melakukan hal-hal berikut ini :&lt;br /&gt;
 1.&amp;nbsp;&amp;nbsp; &amp;nbsp;Hidup teratur sesuai kesehatan dan anjuran dokter.&lt;br /&gt;
 2.&amp;nbsp;&amp;nbsp; &amp;nbsp;Mengetahui dengan pasti apa yang menyebabkan terjadinya serangan asma pada dirinya dan sebisa mungkin menghindari faktor pemicu tersebut&lt;br /&gt;
 3.&amp;nbsp;&amp;nbsp; &amp;nbsp;Menjaga pola makanan yang dikonsumsinya setiap hari.&amp;nbsp;&lt;br /&gt;
 4.&amp;nbsp;&amp;nbsp; &amp;nbsp;Olahraga sesuai anjuran dokter.&lt;br /&gt;
 5.&amp;nbsp;&amp;nbsp; &amp;nbsp;Menghindari stres dan beban berlebihan.&lt;br /&gt;
 6.&amp;nbsp;&amp;nbsp; &amp;nbsp;Membawa obat-obatan pertolongan pertama untuk berjaga-jaga bila terjadi serangan asma.&lt;br /&gt;
 7.&amp;nbsp;&amp;nbsp; &amp;nbsp;Tidak memaksakan diri mengikuti hidup seperti orang-orang sehat&lt;/p&gt;
 &lt;p&gt;Dan masih banyak lagi. Semua itu akan lebih jelas lagi bila telah membaca buku ini. Dalam buku ini dibahas dengan lengkap dan bahasa yang ringan bagaimana cara jitu mengatasi sakir asma, mendeteksi, mencegah dan yang terpenting hidup sehat dengan asma.&amp;nbsp;&lt;br /&gt;
 Selamat membaca. Salam sehat!&lt;/p&gt;</t>
        </is>
      </c>
      <c r="Y2081" s="262" t="n">
        <v>38500</v>
      </c>
      <c r="Z2081" s="226" t="n"/>
      <c r="AA2081" s="241">
        <f>Y3018*Z3018</f>
        <v/>
      </c>
      <c r="AB2081" s="237" t="inlineStr">
        <is>
          <t>3b2ebb8f-4146-428d-a171-e6d9a2159d28</t>
        </is>
      </c>
    </row>
    <row r="2082" ht="15" customHeight="1" s="283">
      <c r="A2082" s="109" t="n">
        <v>3010</v>
      </c>
      <c r="B2082" s="222">
        <f>HYPERLINK("https://mocostore.moco.co.id/catalog/"&amp;AB3019,"Klik Disini")</f>
        <v/>
      </c>
      <c r="C2082" s="223" t="inlineStr">
        <is>
          <t>Cara Jitu Mengatasi dan Mencegah Berbagai Macam Alergi</t>
        </is>
      </c>
      <c r="D2082" s="223" t="n"/>
      <c r="E2082" s="223" t="inlineStr">
        <is>
          <t>dr. Wawan S &amp; Sutanto</t>
        </is>
      </c>
      <c r="F2082" s="223" t="inlineStr">
        <is>
          <t>978-979-29-4079-4</t>
        </is>
      </c>
      <c r="G2082" s="223" t="inlineStr">
        <is>
          <t>978-979-29-7424-9</t>
        </is>
      </c>
      <c r="H2082" s="223" t="inlineStr">
        <is>
          <t>Kesehatan</t>
        </is>
      </c>
      <c r="I2082" s="258" t="inlineStr">
        <is>
          <t>Perguruan Tinggi</t>
        </is>
      </c>
      <c r="J2082" s="186" t="inlineStr">
        <is>
          <t>009.24</t>
        </is>
      </c>
      <c r="K2082" s="223" t="n"/>
      <c r="L2082" s="223" t="n"/>
      <c r="M2082" s="259" t="n"/>
      <c r="N2082" s="223" t="inlineStr">
        <is>
          <t>Indonesia</t>
        </is>
      </c>
      <c r="O2082" s="223" t="inlineStr">
        <is>
          <t>Tidak diketahui</t>
        </is>
      </c>
      <c r="P2082" s="260" t="n">
        <v>2013</v>
      </c>
      <c r="Q2082" s="260" t="n">
        <v>2017</v>
      </c>
      <c r="R2082" s="223" t="inlineStr">
        <is>
          <t>Rapha Publishing</t>
        </is>
      </c>
      <c r="S2082" s="223" t="inlineStr">
        <is>
          <t>Andi Offset CV</t>
        </is>
      </c>
      <c r="T2082" s="223" t="inlineStr">
        <is>
          <t>Lokal</t>
        </is>
      </c>
      <c r="U2082" s="261" t="n">
        <v>192</v>
      </c>
      <c r="V2082" s="86" t="inlineStr">
        <is>
          <t>pdf</t>
        </is>
      </c>
      <c r="W2082" s="223" t="inlineStr">
        <is>
          <t>1.8 MB</t>
        </is>
      </c>
      <c r="X2082" s="225" t="inlineStr">
        <is>
          <t>&lt;p&gt;Jika Anda sering mengalami flu yang tak kunjung sembuh hidung terasa gatal, barangkali Anda terkena rinitis. Kondisi alergi seperti kulit yang sering memerah, sedikit bengkak, dan terasa panas serta gatal, juga bisa jadi merupakan gejala-gejala urtikaria. Gangguan lain akibat alergi seperti mata merah, gangguan pernapasan yang sering kambuh, danpusing-pusing juga sangat banyak dijumpai di masyarakat. Kondisi lain yang lebih parah dari alergi adalah menurunnya kesadaran serta dapat terjadi syok alergi/syok anafilaksis yang sangat berbahaya.&lt;br /&gt;
 Penyakit alergi tentu tidak asing di telinga kita. Anda mungkin menganggap alergi adalah gangguan yang remeh dan tidak berbahaya. Sebagian alergi memang tidak begitu berbahaya, namun dalam kondisi yang semakin parahdan tanpa perawatan akan sangat menurunkan kualitas hidup Anda. Jika Anda mengalami gangguan alergi, berarti terjadi reaksi berlebihan pada sistem pertahanan alami tubuh (sistem imun). Sistem imun secara normal berfungsi melindungi tubuh dari serangan virus dan bakteri dengan memproduksi antibodi untuk melawan penyakit. Pada kasus alergi, sistem imun juga melawan zat yang biasanya tidak berbahaya.&lt;br /&gt;
 Buku ini memuat pengetahuan tentang berbagai macam alergi beserta penyebab, gejala, dan pencegahannya agar memudahkan pembaca untuk deteksi dini adanya reaksi alergi yang dirasakan. Beberapa saran pengobatan dan perawatan juga dijelaskan untuk referensi pembaca yang mungkin menderita alergi serta untuk mengetahui adanya tanda-tanda alergi pada anak. Semoga buku ini menambahpengetahuan untuk meningkatkan kualitas hidup para pembaca.&lt;/p&gt;</t>
        </is>
      </c>
      <c r="Y2082" s="262" t="n">
        <v>61500</v>
      </c>
      <c r="Z2082" s="226" t="n"/>
      <c r="AA2082" s="241">
        <f>Y3019*Z3019</f>
        <v/>
      </c>
      <c r="AB2082" s="237" t="inlineStr">
        <is>
          <t>b23b9c1f-cdc3-418f-b295-a8050d875e97</t>
        </is>
      </c>
    </row>
    <row r="2083" ht="15" customHeight="1" s="283">
      <c r="A2083" s="109" t="n">
        <v>3012</v>
      </c>
      <c r="B2083" s="222">
        <f>HYPERLINK("https://mocostore.moco.co.id/catalog/"&amp;AB3021,"Klik Disini")</f>
        <v/>
      </c>
      <c r="C2083" s="223" t="inlineStr">
        <is>
          <t>100 Fakta yang Mencerdaskan Anda</t>
        </is>
      </c>
      <c r="D2083" s="223" t="n"/>
      <c r="E2083" s="223" t="inlineStr">
        <is>
          <t>Xavier Quentin Pranata</t>
        </is>
      </c>
      <c r="F2083" s="223" t="inlineStr">
        <is>
          <t>978-979-29-3145-7</t>
        </is>
      </c>
      <c r="G2083" s="223" t="inlineStr">
        <is>
          <t>978-979-29-7269-6</t>
        </is>
      </c>
      <c r="H2083" s="223" t="inlineStr">
        <is>
          <t>Psikologi</t>
        </is>
      </c>
      <c r="I2083" s="258" t="inlineStr">
        <is>
          <t>Perguruan Tinggi</t>
        </is>
      </c>
      <c r="J2083" s="186" t="inlineStr">
        <is>
          <t>009.13</t>
        </is>
      </c>
      <c r="K2083" s="223" t="n"/>
      <c r="L2083" s="223" t="n"/>
      <c r="M2083" s="259" t="n"/>
      <c r="N2083" s="223" t="n"/>
      <c r="O2083" s="223" t="n"/>
      <c r="P2083" s="260" t="n">
        <v>2010</v>
      </c>
      <c r="Q2083" s="260" t="n">
        <v>2017</v>
      </c>
      <c r="R2083" s="223" t="inlineStr">
        <is>
          <t>Penerbit Andi</t>
        </is>
      </c>
      <c r="S2083" s="223" t="inlineStr">
        <is>
          <t>Andi Offset CV</t>
        </is>
      </c>
      <c r="T2083" s="223" t="n"/>
      <c r="U2083" s="261" t="n">
        <v>240</v>
      </c>
      <c r="V2083" s="86" t="inlineStr">
        <is>
          <t>pdf</t>
        </is>
      </c>
      <c r="W2083" s="223" t="inlineStr">
        <is>
          <t>5.7 MB</t>
        </is>
      </c>
      <c r="X2083" s="225" t="inlineStr">
        <is>
          <t>&lt;p&gt;Apa yang Anda ketahui tentang kopi? Tahukah Anda bila kopi bias mengurangi risiko Diabetes hingga 50%? Juga, tahukah Anda jika telur puyuh baik untuk kesehatan? Selama ini telur puyuh dianggap memiliki kolesterol tinggi. Ternyata, telur puyuh tidak memiliki kolesterol jahat (LDL) dan sangat kaya dengan kolesterol baik (HDL). Siapa juga yang menyangka bila petai &amp;ndash; yang sering dihindari &amp;ndash; justru memiliki kandungan nutrisi lebih tinggi dari apel? Dan setujukah Anda bila pasta gigi juga punya banyak manfaat?&lt;/p&gt;
 &lt;p&gt;Kita sering tidak tahu &amp;ndash; atau menyadari, bahwa ada banyak manfaat di balik produk yang kita konsumsi sehari-hari. Mulai dari produk makanan, minuman, hingga pelengkap yang lain. Ternyata, bila digunakan dengan benar, banyak produk yang bermanfaat bagi kesehatan.&lt;/p&gt;
 &lt;p&gt;Buku ini mengupas 100 fakta unik di sekitar kita, yang mencengangkan sekaligus mencerdaskan karena menambah wawasan kita.Tak hanya fakta di balik produk konsumsi, tetapi juga fakta mengenai tubuh kita, mengenai lingkungan, mengenai gaya hidup, cara mudah untuk sehat, dan sebagainya. Membaca buku ini, akan membuat pengetahuan Anda bertambah dan diharapkan gaya hidup Anda akan lebih sehat dan berkualitas.&lt;/p&gt;</t>
        </is>
      </c>
      <c r="Y2083" s="262" t="n">
        <v>61500</v>
      </c>
      <c r="Z2083" s="226" t="n"/>
      <c r="AA2083" s="241">
        <f>Y3021*Z3021</f>
        <v/>
      </c>
      <c r="AB2083" s="237" t="inlineStr">
        <is>
          <t>0c8a7412-5282-47e2-a631-5e0a8898042a</t>
        </is>
      </c>
    </row>
    <row r="2084" ht="15" customHeight="1" s="283">
      <c r="A2084" s="109" t="n">
        <v>3013</v>
      </c>
      <c r="B2084" s="222">
        <f>HYPERLINK("https://mocostore.moco.co.id/catalog/"&amp;AB3022,"Klik Disini")</f>
        <v/>
      </c>
      <c r="C2084" s="223" t="inlineStr">
        <is>
          <t>BBM Naik?!? Siapa Takut? Saya Buat Sendiri BBM-nya</t>
        </is>
      </c>
      <c r="D2084" s="223" t="n"/>
      <c r="E2084" s="223" t="inlineStr">
        <is>
          <t>Peni R. Promono &amp; Soelaiman Budi Sunarto</t>
        </is>
      </c>
      <c r="F2084" s="223" t="inlineStr">
        <is>
          <t>978-979-29-3187-7</t>
        </is>
      </c>
      <c r="G2084" s="223" t="inlineStr">
        <is>
          <t>978-979-29-7363-1</t>
        </is>
      </c>
      <c r="H2084" s="223" t="inlineStr">
        <is>
          <t>Bisnis-Investasi</t>
        </is>
      </c>
      <c r="I2084" s="258" t="inlineStr">
        <is>
          <t>Perguruan Tinggi</t>
        </is>
      </c>
      <c r="J2084" s="186" t="inlineStr">
        <is>
          <t>009.25</t>
        </is>
      </c>
      <c r="K2084" s="223" t="n"/>
      <c r="L2084" s="223" t="n"/>
      <c r="M2084" s="259" t="n"/>
      <c r="N2084" s="223" t="n"/>
      <c r="O2084" s="223" t="n"/>
      <c r="P2084" s="260" t="n">
        <v>2012</v>
      </c>
      <c r="Q2084" s="260" t="n">
        <v>2017</v>
      </c>
      <c r="R2084" s="223" t="inlineStr">
        <is>
          <t>Penerbit Andi</t>
        </is>
      </c>
      <c r="S2084" s="223" t="inlineStr">
        <is>
          <t>Andi Offset CV</t>
        </is>
      </c>
      <c r="T2084" s="223" t="n"/>
      <c r="U2084" s="261" t="n">
        <v>104</v>
      </c>
      <c r="V2084" s="86" t="inlineStr">
        <is>
          <t>pdf</t>
        </is>
      </c>
      <c r="W2084" s="223" t="inlineStr">
        <is>
          <t>8.1 MB</t>
        </is>
      </c>
      <c r="X2084" s="225" t="inlineStr">
        <is>
          <t>&lt;p&gt;ensin dan minyak tanah di Indonesia tidak perlu digali dari dalam. Biarkan tumbuh di atas tanah. Tidak perlu takut habis, karena selalu bisa diperbarui. Bahkan tidak perlu punya keahlian menggali.&lt;br /&gt;
 Buku ini berisi ajakan kepada semua masyarakat untuk menengok ke samping tidak ke bawah, atau melongok sampai ke tanah jauh di seberang. Buku ini mengajak masyarakat untuk menengok ke tempat pembuangan sampah, menengok ke kebun milik sendiri, menengok kepada apa yang kita buang-buang selama ini. Lalu menggunakan barang buangan itu untuk membuat bensin dan minyak nabati. Tidak perlu menunggu pasokan, tidak perlu ada isu langka di pasaran. Selalu ada, karena kita sendiri bisa menyediakan.&lt;/p&gt;</t>
        </is>
      </c>
      <c r="Y2084" s="262" t="n">
        <v>66500</v>
      </c>
      <c r="Z2084" s="226" t="n"/>
      <c r="AA2084" s="241">
        <f>Y3022*Z3022</f>
        <v/>
      </c>
      <c r="AB2084" s="237" t="inlineStr">
        <is>
          <t>0aa6f3e4-6e67-47a7-b767-89a1d9a69bb2</t>
        </is>
      </c>
    </row>
    <row r="2085" ht="15" customHeight="1" s="283">
      <c r="A2085" s="109" t="n">
        <v>3023</v>
      </c>
      <c r="B2085" s="222">
        <f>HYPERLINK("https://mocostore.moco.co.id/catalog/"&amp;AB3032,"Klik Disini")</f>
        <v/>
      </c>
      <c r="C2085" s="223" t="inlineStr">
        <is>
          <t>Cabai, Sehat dan Berkhasiat</t>
        </is>
      </c>
      <c r="D2085" s="223" t="n"/>
      <c r="E2085" s="223" t="inlineStr">
        <is>
          <t>Neti Suriana</t>
        </is>
      </c>
      <c r="F2085" s="223" t="inlineStr">
        <is>
          <t>978-979-29-3134-1</t>
        </is>
      </c>
      <c r="G2085" s="223" t="inlineStr">
        <is>
          <t>978-979-29-7421-8</t>
        </is>
      </c>
      <c r="H2085" s="223" t="inlineStr">
        <is>
          <t>Pertanian</t>
        </is>
      </c>
      <c r="I2085" s="258" t="inlineStr">
        <is>
          <t>Perguruan Tinggi</t>
        </is>
      </c>
      <c r="J2085" s="186" t="inlineStr">
        <is>
          <t>009.06</t>
        </is>
      </c>
      <c r="K2085" s="223" t="n"/>
      <c r="L2085" s="223" t="n"/>
      <c r="M2085" s="259" t="n"/>
      <c r="N2085" s="223" t="n"/>
      <c r="O2085" s="223" t="n"/>
      <c r="P2085" s="260" t="n">
        <v>2012</v>
      </c>
      <c r="Q2085" s="260" t="n">
        <v>2017</v>
      </c>
      <c r="R2085" s="223" t="inlineStr">
        <is>
          <t>Penerbit Andi</t>
        </is>
      </c>
      <c r="S2085" s="223" t="inlineStr">
        <is>
          <t>Andi Offset CV</t>
        </is>
      </c>
      <c r="T2085" s="223" t="n"/>
      <c r="U2085" s="261" t="n">
        <v>144</v>
      </c>
      <c r="V2085" s="86" t="inlineStr">
        <is>
          <t>pdf</t>
        </is>
      </c>
      <c r="W2085" s="223" t="inlineStr">
        <is>
          <t>8.1 MB</t>
        </is>
      </c>
      <c r="X2085" s="225" t="inlineStr">
        <is>
          <t>&lt;p&gt;Meskipun cabe merupakan bumbu wajib pada hampir semua jenis masakan, tapi ternyata tak banyak yang tahu beragam khasiat dari tanaman ini bagi kesehatan dan kecantikan. Saya sebut tanaman, karena memang tidak hanya buahnya, tapi juga akar dan daunnya. Kandungan nutrisi yang dimiliki cabe sangat lengkap, setara dengan sayur dan buah-buahan lain yang memiliki kandungan vitamin dan mineral tinggi. Cabe mengandung nutrisi makro (air, protein, lipid dan karbohidrat) dan mikro (serat, gula, vitamin, mineral, fitosterol, thiamin, dll) yang dibutuhkan oleh tubuh. Istimewanya lagi, cabe kaya dengan senyawa antioksidan yang dipercaya mampu melindungi tubuh dari radikal bebas penyebab kanker dan penuaan dini pada kulit. Sehingga tak dapat dipungkiri bahwa cabe merupakan salah satu komoditi yang bermanfaat bagi kesehatan dan kecantikan (biofarmaka).&lt;br /&gt;
 Dalam buku ini penulis memberikan informasi selengkap mungkin pada pembaca mengenai berbagai hal tentang tanaman cabe. Mulai dari informasi sejarah, kandungan nutrisi, khasiat, manfaat tips meracik berbagai obat-obatan herbal berbahan dasar cabe, hingga informasi botani dan morfologi.&lt;/p&gt;</t>
        </is>
      </c>
      <c r="Y2085" s="262" t="n">
        <v>60000</v>
      </c>
      <c r="Z2085" s="226" t="n"/>
      <c r="AA2085" s="241">
        <f>Y3032*Z3032</f>
        <v/>
      </c>
      <c r="AB2085" s="237" t="inlineStr">
        <is>
          <t>67e3de2b-fe22-40b1-a90b-ce7ba48a17c9</t>
        </is>
      </c>
    </row>
    <row r="2086" ht="15" customHeight="1" s="283">
      <c r="A2086" s="109" t="n">
        <v>3024</v>
      </c>
      <c r="B2086" s="222">
        <f>HYPERLINK("https://mocostore.moco.co.id/catalog/"&amp;AB3033,"Klik Disini")</f>
        <v/>
      </c>
      <c r="C2086" s="223" t="inlineStr">
        <is>
          <t>Catatan Si Bro â€“ Cara Jitu Berpenghasilan Tinggi dengan Menjadi Broker Properti</t>
        </is>
      </c>
      <c r="D2086" s="223" t="n"/>
      <c r="E2086" s="223" t="inlineStr">
        <is>
          <t>Benny Lo</t>
        </is>
      </c>
      <c r="F2086" s="223" t="inlineStr">
        <is>
          <t>978-979-29-3100-6</t>
        </is>
      </c>
      <c r="G2086" s="223" t="inlineStr">
        <is>
          <t>978-979-29-7433-1</t>
        </is>
      </c>
      <c r="H2086" s="223" t="inlineStr">
        <is>
          <t>Bisnis-Investasi</t>
        </is>
      </c>
      <c r="I2086" s="258" t="inlineStr">
        <is>
          <t>Perguruan Tinggi</t>
        </is>
      </c>
      <c r="J2086" s="186" t="inlineStr">
        <is>
          <t>009.25</t>
        </is>
      </c>
      <c r="K2086" s="223" t="n"/>
      <c r="L2086" s="223" t="n"/>
      <c r="M2086" s="259" t="n"/>
      <c r="N2086" s="223" t="inlineStr">
        <is>
          <t>Indonesia</t>
        </is>
      </c>
      <c r="O2086" s="223" t="inlineStr">
        <is>
          <t>Tidak diketahui</t>
        </is>
      </c>
      <c r="P2086" s="260" t="n">
        <v>2012</v>
      </c>
      <c r="Q2086" s="260" t="n">
        <v>2017</v>
      </c>
      <c r="R2086" s="223" t="inlineStr">
        <is>
          <t>Penerbit Andi</t>
        </is>
      </c>
      <c r="S2086" s="223" t="inlineStr">
        <is>
          <t>Andi Offset CV</t>
        </is>
      </c>
      <c r="T2086" s="223" t="inlineStr">
        <is>
          <t>Lokal</t>
        </is>
      </c>
      <c r="U2086" s="261" t="n">
        <v>304</v>
      </c>
      <c r="V2086" s="86" t="inlineStr">
        <is>
          <t>pdf</t>
        </is>
      </c>
      <c r="W2086" s="223" t="inlineStr">
        <is>
          <t>9.1 MB</t>
        </is>
      </c>
      <c r="X2086" s="225" t="inlineStr">
        <is>
          <t>&lt;p&gt;Apakah Anda ingin mengetahui rahasia menjadi pemasar properti berpenghasilan tertinggi?&lt;br /&gt;
 Menjadi pemasar properti (broker) adalah salah satu cara memiliki penghasilan yang dapat melebihi gaji seorang direktur yang sudah bekerja puluhan tahun.&lt;br /&gt;
 Yang Anda perlukan hanyalah bekerja sedikit lebih keras dan lebih banyak bekerja cerdas agar mendapatkan kepercayaan dari vendor (pemilik properti), buyer (pembeli) , dan investor properti. Pada halaman-halaman buku ini, Anda akan mengetahui seluk-beluk suatu tradearea secara cepat, mampu mendapatkan sekaligus menyeleksi prospek yang berkualitas dan yang tidak, menjadi bintang dalam hal pemasaran pribadi, mendayagunakan keunggulan yang dimiliki, bekerja dengan sistem pemasaran yang efektif dan efisien, memahami cara melakukan kunjungan penjualan yang berhasil, dan menghasilkan uang tanpa harus selalu menjual serta melakukan setting income yang diinginkan sebagai panduan untuk sukses sebagai pemasar properti.&lt;/p&gt;</t>
        </is>
      </c>
      <c r="Y2086" s="262" t="n">
        <v>117000</v>
      </c>
      <c r="Z2086" s="226" t="n"/>
      <c r="AA2086" s="241">
        <f>Y3033*Z3033</f>
        <v/>
      </c>
      <c r="AB2086" s="237" t="inlineStr">
        <is>
          <t>40d502cf-3b5a-45cc-9196-0d70a65b0c5e</t>
        </is>
      </c>
    </row>
    <row r="2087" ht="15" customHeight="1" s="283">
      <c r="A2087" s="109" t="n">
        <v>3027</v>
      </c>
      <c r="B2087" s="222">
        <f>HYPERLINK("https://mocostore.moco.co.id/catalog/"&amp;AB3036,"Klik Disini")</f>
        <v/>
      </c>
      <c r="C2087" s="223" t="inlineStr">
        <is>
          <t>Seputar Kesehatan Gigi dan Mulut</t>
        </is>
      </c>
      <c r="D2087" s="223" t="n"/>
      <c r="E2087" s="223" t="inlineStr">
        <is>
          <t>DokterGigiGaul</t>
        </is>
      </c>
      <c r="F2087" s="223" t="inlineStr">
        <is>
          <t>978-979-29-3866-1</t>
        </is>
      </c>
      <c r="G2087" s="223" t="inlineStr">
        <is>
          <t>978-979-29-7760-8</t>
        </is>
      </c>
      <c r="H2087" s="223" t="inlineStr">
        <is>
          <t>Kesehatan</t>
        </is>
      </c>
      <c r="I2087" s="258" t="inlineStr">
        <is>
          <t>Perguruan Tinggi</t>
        </is>
      </c>
      <c r="J2087" s="186" t="inlineStr">
        <is>
          <t>009.24</t>
        </is>
      </c>
      <c r="K2087" s="223" t="n"/>
      <c r="L2087" s="223" t="n"/>
      <c r="M2087" s="259" t="n"/>
      <c r="N2087" s="223" t="inlineStr">
        <is>
          <t>Indonesia</t>
        </is>
      </c>
      <c r="O2087" s="223" t="inlineStr">
        <is>
          <t>Tidak diketahui</t>
        </is>
      </c>
      <c r="P2087" s="260" t="n">
        <v>2013</v>
      </c>
      <c r="Q2087" s="260" t="n">
        <v>2017</v>
      </c>
      <c r="R2087" s="223" t="inlineStr">
        <is>
          <t>Rapha Publishing</t>
        </is>
      </c>
      <c r="S2087" s="223" t="inlineStr">
        <is>
          <t>Andi Offset CV</t>
        </is>
      </c>
      <c r="T2087" s="223" t="inlineStr">
        <is>
          <t>Lokal</t>
        </is>
      </c>
      <c r="U2087" s="261" t="n">
        <v>136</v>
      </c>
      <c r="V2087" s="86" t="inlineStr">
        <is>
          <t>pdf</t>
        </is>
      </c>
      <c r="W2087" s="223" t="inlineStr">
        <is>
          <t>2.8 MB</t>
        </is>
      </c>
      <c r="X2087" s="225" t="inlineStr">
        <is>
          <t>&lt;p&gt;Buku ini meliputi berbagai artikel ilmiah tentang gigi, kedokteran Gigi umum, perawatan kesehatan Gigi, kedokteran Gigi Anak, pencabutan gigi, perawatan syaraf gigi, dan penambalan. Semua informasi memuat berbagai peristiwa kesehatan gigi dan tips ringan yang dapat dilakukan masyarakat untuk pencegahan, perawatan gigi dan penyembuhan baik terhadap gigi sehat maupun bermasalah. Berbagai perilaku serta kabiasaan baik dan kurang baik, terangkum dalam buku ini yang sekaligus menjadi resep &amp;ldquo;indah mujarab&amp;rdquo; dan bermanfaat bagi yang memerlukannya. Keistimewaan buku ini,diramu sedemikian rupa dengan bahasa &amp;ldquo;gaul&amp;rdquo; yang enak dibaca, mudah dipahami, dan bermanfaat bagi semua kalangan masyarakat awam.&lt;/p&gt;</t>
        </is>
      </c>
      <c r="Y2087" s="262" t="n">
        <v>77000</v>
      </c>
      <c r="Z2087" s="226" t="n"/>
      <c r="AA2087" s="241">
        <f>Y3036*Z3036</f>
        <v/>
      </c>
      <c r="AB2087" s="237" t="inlineStr">
        <is>
          <t>cb3f4e5c-1e6c-4689-bc2e-fd1fbad7b28a</t>
        </is>
      </c>
    </row>
    <row r="2088" ht="15" customHeight="1" s="283">
      <c r="A2088" s="109" t="n">
        <v>3049</v>
      </c>
      <c r="B2088" s="222">
        <f>HYPERLINK("https://mocostore.moco.co.id/catalog/"&amp;AB3058,"Klik Disini")</f>
        <v/>
      </c>
      <c r="C2088" s="223" t="inlineStr">
        <is>
          <t>Ensiklopedia Dunia Fauna 2</t>
        </is>
      </c>
      <c r="D2088" s="223" t="n"/>
      <c r="E2088" s="223" t="inlineStr">
        <is>
          <t>Tim Penulis Animalbooks</t>
        </is>
      </c>
      <c r="F2088" s="223" t="inlineStr">
        <is>
          <t>978-979-29-4185-2</t>
        </is>
      </c>
      <c r="G2088" s="223" t="inlineStr">
        <is>
          <t>978-979-29-7478-2</t>
        </is>
      </c>
      <c r="H2088" s="223" t="inlineStr">
        <is>
          <t>Pendidikan</t>
        </is>
      </c>
      <c r="I2088" s="258" t="inlineStr">
        <is>
          <t>Umum</t>
        </is>
      </c>
      <c r="J2088" s="186" t="inlineStr">
        <is>
          <t>005.01</t>
        </is>
      </c>
      <c r="K2088" s="223" t="inlineStr">
        <is>
          <t>Tidak Tersedia</t>
        </is>
      </c>
      <c r="L2088" s="223" t="n"/>
      <c r="M2088" s="259" t="inlineStr">
        <is>
          <t>Tidak Tersedia</t>
        </is>
      </c>
      <c r="N2088" s="223" t="inlineStr">
        <is>
          <t>Indonesia</t>
        </is>
      </c>
      <c r="O2088" s="223" t="inlineStr">
        <is>
          <t>Bukan fiksi</t>
        </is>
      </c>
      <c r="P2088" s="260" t="n">
        <v>2013</v>
      </c>
      <c r="Q2088" s="260" t="n">
        <v>2017</v>
      </c>
      <c r="R2088" s="223" t="inlineStr">
        <is>
          <t>Penerbit Andi</t>
        </is>
      </c>
      <c r="S2088" s="223" t="inlineStr">
        <is>
          <t>Andi Offset CV</t>
        </is>
      </c>
      <c r="T2088" s="223" t="inlineStr">
        <is>
          <t>Lokal</t>
        </is>
      </c>
      <c r="U2088" s="261" t="n">
        <v>252</v>
      </c>
      <c r="V2088" s="86" t="inlineStr">
        <is>
          <t>pdf</t>
        </is>
      </c>
      <c r="W2088" s="223" t="inlineStr">
        <is>
          <t>11.1 MB</t>
        </is>
      </c>
      <c r="X2088" s="225" t="inlineStr">
        <is>
          <t>&lt;p&gt;Ada spesies bunglon yang disebut Brookesia Minima. Spesies ini dianggap unik, karena kedua matanya dapat berputar ke arah yang berlawanan, dan lidahnya dapat bergerak dengan kecepatan peluru ketika menangkap serangga yang menjadi mangsanya.&lt;br /&gt;
 Ada pula spesies kadal yang disebut Phrynosoma. Berbeda dengan kadal yang biasa kita saksikan, Phrynosoma adalah kadal yang memiliki tanduk di kepalanya. Penampilan unik itu masih ditambah keunikannya yang lain dalam menghadapi musuh. Ketika berhadapan dengan predator, kadal ini akan mengeluarkan darah dari kedua matanya yang membuat takut musuhnya.&lt;br /&gt;
 Kedua spesies itu hanya sedikit contoh dari banyaknya keunikan dunia hewan yang mungkin belum kita tahu. Di dunia fauna, ada banyak hewan aneh yang mungkin tidak pernah kita kenal, dengan segala kemampuan, penampilan, serta keunikan mereka yang menakjubkan. Buku ini menguraikan banyak hal tentang mereka, dan berikut ini di antaranya spesies-spesies kadal paling unik di dunia, ular-ular paling mematikan di dunia, kelabang-kelabang terbesar di dunia, hewan-hewan yang hidup di kutub utara, hewan-hewan yang hidup di kutub selatan, hewan-hewan kutub yang dapat berubah warna, jenis hewan padang pasir, dan cara nereka mengatasi cuaca, hewan-hewan aneh dan nisterius di dunia, hewan-hewan vampir yang ada di dunia, hewan-hewan pembunuh paling mematikan, hewan-hewan dengan wajah teraneh, spesies-spesies mamalia paling aneh di dunia, hewan-hewan paling ganjil di dunia, penemuan hewan-hewan yang menghebohkan Dunia, hewan-hewan monster terkenal di dunia, Kisah-kisah hewan predator dalam sejarah, dan masih banyak lagi.&lt;br /&gt;
 Dikemas dengan bahasa yang mudah dipahami, disertai gambar dan foto, buku ini menguraikan banyak hal menakjubkan dari planet fauna yang akan menambah wawasan, pengetahuan, serta memukau kita. Selamat membaca.&lt;/p&gt;</t>
        </is>
      </c>
      <c r="Y2088" s="262" t="n">
        <v>103000</v>
      </c>
      <c r="Z2088" s="226" t="n"/>
      <c r="AA2088" s="241">
        <f>Y3058*Z3058</f>
        <v/>
      </c>
      <c r="AB2088" s="237" t="inlineStr">
        <is>
          <t>de97586b-f5b9-4fd3-a82b-71dd375487b5</t>
        </is>
      </c>
    </row>
    <row r="2089" ht="15" customHeight="1" s="283">
      <c r="A2089" s="109" t="n">
        <v>3050</v>
      </c>
      <c r="B2089" s="222">
        <f>HYPERLINK("https://mocostore.moco.co.id/catalog/"&amp;AB3059,"Klik Disini")</f>
        <v/>
      </c>
      <c r="C2089" s="223" t="inlineStr">
        <is>
          <t>Ensiklopedia Dunia Fauna 3</t>
        </is>
      </c>
      <c r="D2089" s="223" t="n"/>
      <c r="E2089" s="223" t="inlineStr">
        <is>
          <t>Tim Penulis Animalbooks</t>
        </is>
      </c>
      <c r="F2089" s="223" t="inlineStr">
        <is>
          <t>978-979-29-4186-9</t>
        </is>
      </c>
      <c r="G2089" s="223" t="inlineStr">
        <is>
          <t>978-979-29-7479-9</t>
        </is>
      </c>
      <c r="H2089" s="223" t="inlineStr">
        <is>
          <t>Pendidikan</t>
        </is>
      </c>
      <c r="I2089" s="258" t="inlineStr">
        <is>
          <t>Umum</t>
        </is>
      </c>
      <c r="J2089" s="186" t="inlineStr">
        <is>
          <t>005.01</t>
        </is>
      </c>
      <c r="K2089" s="223" t="inlineStr">
        <is>
          <t>Tidak Tersedia</t>
        </is>
      </c>
      <c r="L2089" s="223" t="n"/>
      <c r="M2089" s="259" t="inlineStr">
        <is>
          <t>Tidak Tersedia</t>
        </is>
      </c>
      <c r="N2089" s="223" t="inlineStr">
        <is>
          <t>Indonesia</t>
        </is>
      </c>
      <c r="O2089" s="223" t="inlineStr">
        <is>
          <t>Bukan fiksi</t>
        </is>
      </c>
      <c r="P2089" s="260" t="n">
        <v>2013</v>
      </c>
      <c r="Q2089" s="260" t="n">
        <v>2017</v>
      </c>
      <c r="R2089" s="223" t="inlineStr">
        <is>
          <t>Penerbit Andi</t>
        </is>
      </c>
      <c r="S2089" s="223" t="inlineStr">
        <is>
          <t>Andi Offset CV</t>
        </is>
      </c>
      <c r="T2089" s="223" t="inlineStr">
        <is>
          <t>Lokal</t>
        </is>
      </c>
      <c r="U2089" s="261" t="n">
        <v>279</v>
      </c>
      <c r="V2089" s="86" t="inlineStr">
        <is>
          <t>pdf</t>
        </is>
      </c>
      <c r="W2089" s="223" t="inlineStr">
        <is>
          <t>14.6 MB</t>
        </is>
      </c>
      <c r="X2089" s="225" t="inlineStr">
        <is>
          <t>&lt;p&gt;Setiap kali kita mendengar istilah hewan prasejarah atau dinosaurus, yang sering langsung terbayang dalam benak kita adalah tyrannosaurus-rex atau velociraptor. Padahal, hewan prasejarah bukan hanya mereka. Jutaan tahun lalu, ketika hewan-hewan purba yang disebut dinosaurus masih hidup, ada banyak hewan unik dan menakjubkan yang juga perlu kita tahu.&lt;br /&gt;
 Di antara hewan prasejarah yang unik adalah moropus. Hewan purba yang hidup sekitar 12.000 tahun lalu ini memiliki wujud yang sangat aneh. Kepalanya mirip kuda, badannya menyerupai beruang, lehernya panjang mirip jerapah, memiliki kuku-kuku yang panjang dan tajam, sekaligus dapat berlari dengan cepat.&amp;nbsp;&lt;br /&gt;
 Selain moropus, ada pula Phorusrhacos, yaitu spesies burung yang tinggi badannya mencapai 3 meter. Hewan karnivora yang hidup di Amerika Selatan ini diperkirakan hidup sekitar 20 juta tahun yang lalu, dan masih eksis sampai 3 juta tahun yang lalu.&lt;br /&gt;
 Di buku ini, kita akan melihat aneka macam hewan purba yang unik dan aneh, juga menyaksikan keunikan serta kelebihan hewan-hewan yang mungkin belum pernah kita bayangkan. Berikut ini di antaranya: hewan-hewan prasejarah yang unik dan aneh, spesies-spesies kucing dari zaman prasejarah, Jenis-jenis buaya yang hidup di zaman purba, Ikan-ikan prasejarah yang masih eksis, hewan-hewan purba yang masih hidup di Indonesia, hewan-hewan yang paling jarang ditemukan di bumi, hewan-hewan monster dari zaman purba, hewan-hewan paling beracun di dunia, hewan-hewan paling tangguh di dunia, hewan-hewan yang bisa memprediksi cuaca, hewan-hewan transparan yang menakjubkan, hewan-hewan terimut dan terlucu di dunia, hewan-hewan yang mampu hidup di luar angkasa, hewan-hewan termahal di dunia, hewan-hewan pemecah rekor dunia, dan masih banyak lagi.&lt;br /&gt;
 Dikemas dengan bahasa yang mudah dipahami, disertai gambar dan foto, buku ini menguraikan banyak hal menakjubkan dari planet fauna yang akan menambah wawasan, pengetahuan, serta memukau kita. Selamat membaca.&lt;/p&gt;</t>
        </is>
      </c>
      <c r="Y2089" s="262" t="n">
        <v>116000</v>
      </c>
      <c r="Z2089" s="226" t="n"/>
      <c r="AA2089" s="241">
        <f>Y3059*Z3059</f>
        <v/>
      </c>
      <c r="AB2089" s="237" t="inlineStr">
        <is>
          <t>c8449d44-ba2c-4d8a-bc5e-d70b3f9ebefc</t>
        </is>
      </c>
    </row>
    <row r="2090" ht="15" customHeight="1" s="283">
      <c r="A2090" s="109" t="n">
        <v>3053</v>
      </c>
      <c r="B2090" s="222">
        <f>HYPERLINK("https://mocostore.moco.co.id/catalog/"&amp;AB3062,"Klik Disini")</f>
        <v/>
      </c>
      <c r="C2090" s="223" t="inlineStr">
        <is>
          <t>Kiat Sukses Beternak Kambing Peranakan Etawa</t>
        </is>
      </c>
      <c r="D2090" s="223" t="n"/>
      <c r="E2090" s="223" t="inlineStr">
        <is>
          <t>Syambyah &amp; S. Rinto Handoyo</t>
        </is>
      </c>
      <c r="F2090" s="223" t="inlineStr">
        <is>
          <t>978-979-29-3217-1</t>
        </is>
      </c>
      <c r="G2090" s="223" t="inlineStr">
        <is>
          <t>978-979-29-7567-3</t>
        </is>
      </c>
      <c r="H2090" s="223" t="inlineStr">
        <is>
          <t>Hewan</t>
        </is>
      </c>
      <c r="I2090" s="258" t="inlineStr">
        <is>
          <t>Perguruan Tinggi</t>
        </is>
      </c>
      <c r="J2090" s="186" t="inlineStr">
        <is>
          <t>009.06</t>
        </is>
      </c>
      <c r="K2090" s="223" t="n"/>
      <c r="L2090" s="223" t="n"/>
      <c r="M2090" s="259" t="n"/>
      <c r="N2090" s="223" t="inlineStr">
        <is>
          <t>Indonesia</t>
        </is>
      </c>
      <c r="O2090" s="223" t="inlineStr">
        <is>
          <t>Tidak diketahui</t>
        </is>
      </c>
      <c r="P2090" s="260" t="n">
        <v>2012</v>
      </c>
      <c r="Q2090" s="260" t="n">
        <v>2017</v>
      </c>
      <c r="R2090" s="223" t="inlineStr">
        <is>
          <t>Lily Publisher</t>
        </is>
      </c>
      <c r="S2090" s="223" t="inlineStr">
        <is>
          <t>Andi Offset CV</t>
        </is>
      </c>
      <c r="T2090" s="223" t="inlineStr">
        <is>
          <t>Lokal</t>
        </is>
      </c>
      <c r="U2090" s="261" t="n">
        <v>112</v>
      </c>
      <c r="V2090" s="86" t="inlineStr">
        <is>
          <t>pdf</t>
        </is>
      </c>
      <c r="W2090" s="223" t="inlineStr">
        <is>
          <t>6.5 MB</t>
        </is>
      </c>
      <c r="X2090" s="225" t="inlineStr">
        <is>
          <t>&lt;p&gt;Pesatnya perkembangan peternakan kambing peranakan etawa, menjadikan usaha ini sangat prospektif. Potensi kambing etawa sangat menjanjikan dan luar biasa. Selain sebagai pedaging, kambing etawa juga dapat menjadi kambing perahan, dimana susu murni yang dihasilkan memiliki nilai ekonomis tinggi dan ternyata memiliki khasiat luar biasa yang dapat membantu penyembuhan berbagai macam penyakit. Kambing etawa juga dapat menjadi kambing kebanggaan atau klangenan karena mutu dan kualitasnya, hingga dapat memenangkan perlombaan.&lt;br /&gt;
 Di buku ini akan dibeberkan rahasia sukses beternak kambing peranakan etawa unggul dari praktisinya langsung yang belum tentu akan anda dapatkan di tempat lain!&lt;/p&gt;</t>
        </is>
      </c>
      <c r="Y2090" s="262" t="n">
        <v>94000</v>
      </c>
      <c r="Z2090" s="226" t="n"/>
      <c r="AA2090" s="241">
        <f>Y3062*Z3062</f>
        <v/>
      </c>
      <c r="AB2090" s="237" t="inlineStr">
        <is>
          <t>ac0a38bc-3f0f-435a-97b1-f3efada33511</t>
        </is>
      </c>
    </row>
    <row r="2091" ht="15" customHeight="1" s="283">
      <c r="A2091" s="109" t="n">
        <v>3065</v>
      </c>
      <c r="B2091" s="222">
        <f>HYPERLINK("https://mocostore.moco.co.id/catalog/"&amp;AB3074,"Klik Disini")</f>
        <v/>
      </c>
      <c r="C2091" s="223" t="inlineStr">
        <is>
          <t>Essential Grammar and Reading Strategy for TOEFL Test</t>
        </is>
      </c>
      <c r="D2091" s="223" t="n"/>
      <c r="E2091" s="223" t="inlineStr">
        <is>
          <t>Drs. Slamet Riyanto, M.Pd</t>
        </is>
      </c>
      <c r="F2091" s="223" t="inlineStr">
        <is>
          <t>978-979-29-3578-3</t>
        </is>
      </c>
      <c r="G2091" s="223" t="inlineStr">
        <is>
          <t>978-979-29-7484-3</t>
        </is>
      </c>
      <c r="H2091" s="223" t="inlineStr">
        <is>
          <t>Bahasa asing</t>
        </is>
      </c>
      <c r="I2091" s="258" t="inlineStr">
        <is>
          <t>Perguruan Tinggi</t>
        </is>
      </c>
      <c r="J2091" s="186" t="inlineStr">
        <is>
          <t>009.19</t>
        </is>
      </c>
      <c r="K2091" s="223" t="n"/>
      <c r="L2091" s="223" t="n"/>
      <c r="M2091" s="259" t="n"/>
      <c r="N2091" s="223" t="inlineStr">
        <is>
          <t>Indonesia</t>
        </is>
      </c>
      <c r="O2091" s="223" t="inlineStr">
        <is>
          <t>Tidak diketahui</t>
        </is>
      </c>
      <c r="P2091" s="260" t="n">
        <v>2013</v>
      </c>
      <c r="Q2091" s="260" t="n">
        <v>2017</v>
      </c>
      <c r="R2091" s="223" t="inlineStr">
        <is>
          <t>Penerbit Andi</t>
        </is>
      </c>
      <c r="S2091" s="223" t="inlineStr">
        <is>
          <t>Andi Offset CV</t>
        </is>
      </c>
      <c r="T2091" s="223" t="inlineStr">
        <is>
          <t>Lokal</t>
        </is>
      </c>
      <c r="U2091" s="261" t="n">
        <v>372</v>
      </c>
      <c r="V2091" s="86" t="inlineStr">
        <is>
          <t>pdf</t>
        </is>
      </c>
      <c r="W2091" s="223" t="inlineStr">
        <is>
          <t>10.8 MB</t>
        </is>
      </c>
      <c r="X2091" s="225" t="inlineStr">
        <is>
          <t>&lt;p&gt;&lt;br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TOEFL!&lt;br /&gt;
 Essential Grammar and Reading Strategy for TOEFL Test&amp;nbsp;&lt;br /&gt;
 PERSIAPAN TES TOEFL DAN PASTIKAN ANDA DAPAT&lt;br /&gt;
 MERAIH SKOR TOEFL DI ATAS 500&lt;br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TOEFL!&lt;/p&gt;</t>
        </is>
      </c>
      <c r="Y2091" s="262" t="n">
        <v>109500</v>
      </c>
      <c r="Z2091" s="226" t="n"/>
      <c r="AA2091" s="241">
        <f>Y3074*Z3074</f>
        <v/>
      </c>
      <c r="AB2091" s="237" t="inlineStr">
        <is>
          <t>bc2faa59-e262-4aae-b92d-3760c516da37</t>
        </is>
      </c>
    </row>
    <row r="2092" ht="15" customHeight="1" s="283">
      <c r="A2092" s="109" t="n">
        <v>3067</v>
      </c>
      <c r="B2092" s="222">
        <f>HYPERLINK("https://mocostore.moco.co.id/catalog/"&amp;AB3076,"Klik Disini")</f>
        <v/>
      </c>
      <c r="C2092" s="223" t="inlineStr">
        <is>
          <t>Fiverr dan Clone â€“ Taktik Jitu Raih Seribu Dolar</t>
        </is>
      </c>
      <c r="D2092" s="223" t="n"/>
      <c r="E2092" s="223" t="inlineStr">
        <is>
          <t>Yusuf CK Arianto</t>
        </is>
      </c>
      <c r="F2092" s="223" t="inlineStr">
        <is>
          <t>978-979-29-3885-2</t>
        </is>
      </c>
      <c r="G2092" s="223" t="inlineStr">
        <is>
          <t>978-979-29-7491-1</t>
        </is>
      </c>
      <c r="H2092" s="223" t="inlineStr">
        <is>
          <t>Komputer &amp; Internet</t>
        </is>
      </c>
      <c r="I2092" s="258" t="inlineStr">
        <is>
          <t>Perguruan Tinggi</t>
        </is>
      </c>
      <c r="J2092" s="186" t="inlineStr">
        <is>
          <t>009.05</t>
        </is>
      </c>
      <c r="K2092" s="223" t="n"/>
      <c r="L2092" s="223" t="n"/>
      <c r="M2092" s="259" t="n"/>
      <c r="N2092" s="223" t="inlineStr">
        <is>
          <t>Indonesia</t>
        </is>
      </c>
      <c r="O2092" s="223" t="inlineStr">
        <is>
          <t>Tidak diketahui</t>
        </is>
      </c>
      <c r="P2092" s="260" t="n">
        <v>2013</v>
      </c>
      <c r="Q2092" s="260" t="n">
        <v>2017</v>
      </c>
      <c r="R2092" s="223" t="inlineStr">
        <is>
          <t>Penerbit Andi</t>
        </is>
      </c>
      <c r="S2092" s="223" t="inlineStr">
        <is>
          <t>Andi Offset CV</t>
        </is>
      </c>
      <c r="T2092" s="223" t="inlineStr">
        <is>
          <t>Lokal</t>
        </is>
      </c>
      <c r="U2092" s="261" t="n">
        <v>128</v>
      </c>
      <c r="V2092" s="86" t="inlineStr">
        <is>
          <t>pdf</t>
        </is>
      </c>
      <c r="W2092" s="223" t="inlineStr">
        <is>
          <t>8.5 MB</t>
        </is>
      </c>
      <c r="X2092" s="225" t="inlineStr">
        <is>
          <t>&lt;p&gt;Dunia teknologi internet semakin menambah banyak manfaat bagi manusia. Jika dulu internet hanya untuk mencari informasi, maka kini internet dapat juga digunakan sebagai sumber penambah penghasilan bagi para pengguna setianya.&lt;/p&gt;
 &lt;p&gt;Salah satu sumber penghasilan online yang akhir-akhir makin popular adalah Fiverr. Situs yang didirikan pada tahun 2010 ini malah mampu memposisikan diri sebagai &lt;em&gt;marketplace online&lt;/em&gt; terbesar saat ini.&lt;/p&gt;
 &lt;p&gt;Mencermati perkembangan yang menarik tersebut, penulis tergerak untuk berbagi dan menuliskan pengalamannya dalam mendapatkan penghasilan melalui Fiverr maupun situs-situs kloningan lainnya. &amp;nbsp;Melalui buku ini, penulis juga menuangkan berbagai tips dan trik yang digunakannya untuk meraup dolar dar Fiverr. Buku ini ditulis sesederhana dan sejelas mungkin agar mudah diikuti oleh para pembaca.&lt;/p&gt;</t>
        </is>
      </c>
      <c r="Y2092" s="262" t="n">
        <v>39000</v>
      </c>
      <c r="Z2092" s="226" t="n"/>
      <c r="AA2092" s="241">
        <f>Y3076*Z3076</f>
        <v/>
      </c>
      <c r="AB2092" s="237" t="inlineStr">
        <is>
          <t>3d9b3884-bb13-4b95-bb48-51684d297473</t>
        </is>
      </c>
    </row>
    <row r="2093" ht="15" customHeight="1" s="283">
      <c r="A2093" s="109" t="n">
        <v>3068</v>
      </c>
      <c r="B2093" s="222">
        <f>HYPERLINK("https://mocostore.moco.co.id/catalog/"&amp;AB3077,"Klik Disini")</f>
        <v/>
      </c>
      <c r="C2093" s="223" t="inlineStr">
        <is>
          <t>Sehat Tapi Enak #1: 25 Resep Sehat Berdasarkan Khasiat Warna Makanan</t>
        </is>
      </c>
      <c r="D2093" s="223" t="n"/>
      <c r="E2093" s="223" t="inlineStr">
        <is>
          <t>Yohanes Sunardi &amp; Sheila Gondowijoyo</t>
        </is>
      </c>
      <c r="F2093" s="223" t="inlineStr">
        <is>
          <t>978-979-29-3182-2</t>
        </is>
      </c>
      <c r="G2093" s="223" t="inlineStr">
        <is>
          <t>978-979-29-7753-0</t>
        </is>
      </c>
      <c r="H2093" s="223" t="inlineStr">
        <is>
          <t>Kesehatan</t>
        </is>
      </c>
      <c r="I2093" s="258" t="inlineStr">
        <is>
          <t>Perguruan Tinggi</t>
        </is>
      </c>
      <c r="J2093" s="186" t="inlineStr">
        <is>
          <t>009.24</t>
        </is>
      </c>
      <c r="K2093" s="223" t="n"/>
      <c r="L2093" s="223" t="n"/>
      <c r="M2093" s="259" t="n"/>
      <c r="N2093" s="223" t="inlineStr">
        <is>
          <t>Indonesia</t>
        </is>
      </c>
      <c r="O2093" s="223" t="inlineStr">
        <is>
          <t>Tidak diketahui</t>
        </is>
      </c>
      <c r="P2093" s="260" t="n">
        <v>2012</v>
      </c>
      <c r="Q2093" s="260" t="n">
        <v>2017</v>
      </c>
      <c r="R2093" s="223" t="inlineStr">
        <is>
          <t>Penerbit Andi</t>
        </is>
      </c>
      <c r="S2093" s="223" t="inlineStr">
        <is>
          <t>Andi Offset CV</t>
        </is>
      </c>
      <c r="T2093" s="223" t="inlineStr">
        <is>
          <t>Lokal</t>
        </is>
      </c>
      <c r="U2093" s="261" t="n">
        <v>96</v>
      </c>
      <c r="V2093" s="86" t="inlineStr">
        <is>
          <t>pdf</t>
        </is>
      </c>
      <c r="W2093" s="223" t="inlineStr">
        <is>
          <t>3.2 MB</t>
        </is>
      </c>
      <c r="X2093" s="225" t="inlineStr">
        <is>
          <t>&lt;p&gt;&amp;rdquo;Sejujurnya kalau boleh saya katakan masakan sehat itu tidak enak. Mengapa? Karena makanan enak identik dengan makanan berlemak.&amp;rdquo;&lt;br /&gt;
 Menu makanan kategori sehat dan enak inilah yang saya akan usahakan untuk hadirkan untuk para pembaca.Dalam buku masakan ini saya mencoba menyarankan beberapa trik dan cara memasak supaya kita tetap bisa menikmati makanan yang kita sukai dengan tawaran nutrisi yang lebih baik.&amp;nbsp;&amp;nbsp; &amp;nbsp;&lt;br /&gt;
 - Sheila Gondowijoyo -&lt;/p&gt;
 &lt;p&gt;&lt;br /&gt;
 &amp;ldquo;Gaya hidup sehat meliputi pola makan yang benar, olahraga yang teratur dan istirahat yang cukup. Pola makan menjadi poin yang cukup berpengaruh terhadap tingkat kesehatan orang.&amp;rdquo;&lt;br /&gt;
 Sebagai host DAPUR NUTRISI di Kompas TV, penulis ingin mengajarkan bagaimana masak secara sehat dan benar dengan mengurangi penggunaan gula dan garam, dan terutama meniadakan penggunaan MSG (vetsin).Saat bertemu dengan Sheila Gondowijoyo&amp;mdash;salahsatu chef terbaik lulusan Melbourn (Australia)&amp;mdash;penulismerasakan bertemu dengan partner yang tepat, karena Sheila juga mempunyai visi yang sama, yaitu menginginkan semua orang bisa memasak secara sehat.&lt;br /&gt;
 - Yohanes Sunardi -&lt;/p&gt;</t>
        </is>
      </c>
      <c r="Y2093" s="262" t="n">
        <v>70500</v>
      </c>
      <c r="Z2093" s="226" t="n"/>
      <c r="AA2093" s="241">
        <f>Y3077*Z3077</f>
        <v/>
      </c>
      <c r="AB2093" s="237" t="inlineStr">
        <is>
          <t>8309e129-093a-4698-8984-b1cc3033c221</t>
        </is>
      </c>
    </row>
    <row r="2094" ht="15" customHeight="1" s="283">
      <c r="A2094" s="109" t="n">
        <v>3071</v>
      </c>
      <c r="B2094" s="222">
        <f>HYPERLINK("https://mocostore.moco.co.id/catalog/"&amp;AB3080,"Klik Disini")</f>
        <v/>
      </c>
      <c r="C2094" s="223" t="inlineStr">
        <is>
          <t>From Zero to Owner â€“ Cara Terbaik Memulai Usaha dari Nol</t>
        </is>
      </c>
      <c r="D2094" s="223" t="n"/>
      <c r="E2094" s="223" t="inlineStr">
        <is>
          <t>Hadi Hartono</t>
        </is>
      </c>
      <c r="F2094" s="223" t="inlineStr">
        <is>
          <t>978-979-29-0785-8</t>
        </is>
      </c>
      <c r="G2094" s="223" t="inlineStr">
        <is>
          <t>978-979-29-7499-7</t>
        </is>
      </c>
      <c r="H2094" s="223" t="inlineStr">
        <is>
          <t>Bisnis-Investasi</t>
        </is>
      </c>
      <c r="I2094" s="258" t="inlineStr">
        <is>
          <t>Perguruan Tinggi</t>
        </is>
      </c>
      <c r="J2094" s="186" t="inlineStr">
        <is>
          <t>009.25</t>
        </is>
      </c>
      <c r="K2094" s="223" t="n"/>
      <c r="L2094" s="223" t="n"/>
      <c r="M2094" s="259" t="n"/>
      <c r="N2094" s="223" t="inlineStr">
        <is>
          <t>Indonesia</t>
        </is>
      </c>
      <c r="O2094" s="223" t="inlineStr">
        <is>
          <t>Tidak diketahui</t>
        </is>
      </c>
      <c r="P2094" s="260" t="n">
        <v>2009</v>
      </c>
      <c r="Q2094" s="260" t="n">
        <v>2017</v>
      </c>
      <c r="R2094" s="223" t="inlineStr">
        <is>
          <t>Penerbit Andi</t>
        </is>
      </c>
      <c r="S2094" s="223" t="inlineStr">
        <is>
          <t>Andi Offset CV</t>
        </is>
      </c>
      <c r="T2094" s="223" t="inlineStr">
        <is>
          <t>Lokal</t>
        </is>
      </c>
      <c r="U2094" s="261" t="n">
        <v>114</v>
      </c>
      <c r="V2094" s="86" t="inlineStr">
        <is>
          <t>pdf</t>
        </is>
      </c>
      <c r="W2094" s="223" t="inlineStr">
        <is>
          <t>843.1 kB</t>
        </is>
      </c>
      <c r="X2094" s="225" t="inlineStr">
        <is>
          <t>&lt;p&gt;Siapa bilang memulai usaha itu cuma modal berani dan mimpi? Kalau cuma itu, sudah banyak orang Indonesia yang jadi pengusaha. Buktinya, sebagian besar masih berjibaku dengan kemiskinan. Kalau sekadar berani saja tanpa dibarengi pengetahuan dan pemahaman terhadap konsep usaha, siap-siap saja mengalami kegagalan. Jangan &amp;nbsp;disamakan seperti zaman dulu. Lain dulu lain sekarang, lain padang lain ilalang, lain zaman lain suasana. Rambut boleh sama hitam, potensi orang siapa tahu?&lt;/p&gt;
 &lt;p&gt;Buka usaha itu tidak gampang. Temukan rahasia terbaik memulai usaha. Gali ide bisnis, temukan jutaan peluang yang bisa dikreasikan. Semua butuh inovasi, tidak cuma jadi pengikut pasar. Ciptakan segera keuntungan. Ya&amp;hellip; sekarang juga!!! &amp;nbsp;&lt;/p&gt;</t>
        </is>
      </c>
      <c r="Y2094" s="262" t="n">
        <v>42000</v>
      </c>
      <c r="Z2094" s="226" t="n"/>
      <c r="AA2094" s="241">
        <f>Y3080*Z3080</f>
        <v/>
      </c>
      <c r="AB2094" s="237" t="inlineStr">
        <is>
          <t>9185458e-0428-4487-988e-f44ffd80bed1</t>
        </is>
      </c>
    </row>
    <row r="2095" ht="15" customHeight="1" s="283">
      <c r="A2095" s="109" t="n">
        <v>3075</v>
      </c>
      <c r="B2095" s="222">
        <f>HYPERLINK("https://mocostore.moco.co.id/catalog/"&amp;AB3084,"Klik Disini")</f>
        <v/>
      </c>
      <c r="C2095" s="223" t="inlineStr">
        <is>
          <t>Grow Your Own Animal Farm: Panduan Praktis Beternak 10 Ternak Konsumsi Populer di Pekarangan</t>
        </is>
      </c>
      <c r="D2095" s="223" t="n"/>
      <c r="E2095" s="223" t="inlineStr">
        <is>
          <t>Cahyo Saparinto</t>
        </is>
      </c>
      <c r="F2095" s="223" t="inlineStr">
        <is>
          <t>978-979-29-4085-5</t>
        </is>
      </c>
      <c r="G2095" s="223" t="inlineStr">
        <is>
          <t>978-979-29-7503-1</t>
        </is>
      </c>
      <c r="H2095" s="223" t="inlineStr">
        <is>
          <t>Budidaya</t>
        </is>
      </c>
      <c r="I2095" s="258" t="inlineStr">
        <is>
          <t>Perguruan Tinggi</t>
        </is>
      </c>
      <c r="J2095" s="186" t="inlineStr">
        <is>
          <t>009.06</t>
        </is>
      </c>
      <c r="K2095" s="223" t="n"/>
      <c r="L2095" s="223" t="n"/>
      <c r="M2095" s="259" t="n"/>
      <c r="N2095" s="223" t="inlineStr">
        <is>
          <t>Indonesia</t>
        </is>
      </c>
      <c r="O2095" s="223" t="inlineStr">
        <is>
          <t>Tidak diketahui</t>
        </is>
      </c>
      <c r="P2095" s="260" t="n">
        <v>2013</v>
      </c>
      <c r="Q2095" s="260" t="n">
        <v>2017</v>
      </c>
      <c r="R2095" s="223" t="inlineStr">
        <is>
          <t>Lily Publisher</t>
        </is>
      </c>
      <c r="S2095" s="223" t="inlineStr">
        <is>
          <t>Andi Offset CV</t>
        </is>
      </c>
      <c r="T2095" s="223" t="inlineStr">
        <is>
          <t>Lokal</t>
        </is>
      </c>
      <c r="U2095" s="261" t="n">
        <v>240</v>
      </c>
      <c r="V2095" s="86" t="inlineStr">
        <is>
          <t>pdf</t>
        </is>
      </c>
      <c r="W2095" s="223" t="inlineStr">
        <is>
          <t>8.8 MB</t>
        </is>
      </c>
      <c r="X2095" s="225" t="inlineStr">
        <is>
          <t>&lt;p&gt;Buku ini disajikan secara sederhana sehingga mudah&lt;br /&gt;
 dimengerti, terutama untuk rumah tangga yang ingin&lt;br /&gt;
 mulai membuka usaha secara kecil-kecilan. Meskipun&lt;br /&gt;
 demikian, buku ini tidak kalah menarik dibanding bukubuku&lt;br /&gt;
 yang telah ada.&lt;br /&gt;
 Ide dasar penulisan buku ini dimulai dari keprihatinan&lt;br /&gt;
 akan sulitnya mendapatkan bahan makanan yang dapat&lt;br /&gt;
 dikembangkan di lingkungan keluarga, padahal ternak&lt;br /&gt;
 ayam, puyuh, itik, merpati, dapat dikembangkan untuk&lt;br /&gt;
 konsumsi keluarga sehingga merupakan kegiatan yang&lt;br /&gt;
 dapat diambil manfaatnya secara langsung. Ayam,&lt;br /&gt;
 puyuh, merpati dan itik dapat dimanfaatkan telur dan&lt;br /&gt;
 dagingnya. Lebah madu dapat dimanfaatkan madu,&lt;br /&gt;
 bee polen, propolisnya. Sedangkan ternak besar seperti&lt;br /&gt;
 domba, kambing dan sapi dapat dikembangkan untuk&lt;br /&gt;
 usaha meningkatkan ekonomi keluarga.&lt;/p&gt;</t>
        </is>
      </c>
      <c r="Y2095" s="262" t="n">
        <v>77500</v>
      </c>
      <c r="Z2095" s="226" t="n"/>
      <c r="AA2095" s="241">
        <f>Y3084*Z3084</f>
        <v/>
      </c>
      <c r="AB2095" s="237" t="inlineStr">
        <is>
          <t>900be857-5cdd-42d1-bedb-089c825c00e9</t>
        </is>
      </c>
    </row>
    <row r="2096" ht="15" customHeight="1" s="283">
      <c r="A2096" s="109" t="n">
        <v>3076</v>
      </c>
      <c r="B2096" s="222">
        <f>HYPERLINK("https://mocostore.moco.co.id/catalog/"&amp;AB3085,"Klik Disini")</f>
        <v/>
      </c>
      <c r="C2096" s="223" t="inlineStr">
        <is>
          <t>Khasiat Istimewa Sukun</t>
        </is>
      </c>
      <c r="D2096" s="223" t="n"/>
      <c r="E2096" s="223" t="inlineStr">
        <is>
          <t>Ketty Husnia Wardany</t>
        </is>
      </c>
      <c r="F2096" s="223" t="inlineStr">
        <is>
          <t>978-979-29-3211-9</t>
        </is>
      </c>
      <c r="G2096" s="223" t="inlineStr">
        <is>
          <t>978-979-29-7565-9</t>
        </is>
      </c>
      <c r="H2096" s="223" t="inlineStr">
        <is>
          <t>Pertanian</t>
        </is>
      </c>
      <c r="I2096" s="258" t="inlineStr">
        <is>
          <t>Perguruan Tinggi</t>
        </is>
      </c>
      <c r="J2096" s="186" t="inlineStr">
        <is>
          <t>009.06</t>
        </is>
      </c>
      <c r="K2096" s="223" t="n"/>
      <c r="L2096" s="223" t="n"/>
      <c r="M2096" s="259" t="n"/>
      <c r="N2096" s="223" t="inlineStr">
        <is>
          <t>Indonesia</t>
        </is>
      </c>
      <c r="O2096" s="223" t="inlineStr">
        <is>
          <t>Tidak diketahui</t>
        </is>
      </c>
      <c r="P2096" s="260" t="n">
        <v>2012</v>
      </c>
      <c r="Q2096" s="260" t="n">
        <v>2017</v>
      </c>
      <c r="R2096" s="223" t="inlineStr">
        <is>
          <t>Penerbit Andi</t>
        </is>
      </c>
      <c r="S2096" s="223" t="inlineStr">
        <is>
          <t>Andi Offset CV</t>
        </is>
      </c>
      <c r="T2096" s="223" t="inlineStr">
        <is>
          <t>Lokal</t>
        </is>
      </c>
      <c r="U2096" s="261" t="n">
        <v>128</v>
      </c>
      <c r="V2096" s="86" t="inlineStr">
        <is>
          <t>pdf</t>
        </is>
      </c>
      <c r="W2096" s="223" t="inlineStr">
        <is>
          <t>12.2 MB</t>
        </is>
      </c>
      <c r="X2096" s="225" t="inlineStr">
        <is>
          <t>&lt;p&gt;Tanaman sukun sungguh menarik untuk diperbincangkan. Banyak keajaiban yang terkandung di dalamnya. Dari sisi herbal banyak sekali manfaat yang dapat diperoleh dari tanaman sukun baik dari sisi kesehatan hingga kecantikan. Bagi pecinta kuliner nusantara, buku ini menampilkan beberapa resep pilihan yang berbahan dasar buah sukun untuk dijadikan penganan. Secara perlahan, rahasia itu diuraikan di buku ini.&amp;nbsp;&lt;br /&gt;
 Buku ini dapat membuka cakrawala pembaca tentang besarnya manfaat tanaman sukun dalam kehidupan kita. Lebih jauh diharapkan ada aplikasi nyata bagi pembaca untuk memanfaatkan tanaman sukun, baik untuk bahan pangan maupun untuk bahan kesehatan.Semoga tulisan ini dapat menjadi sebuah bahan pembahasan yang menarik bagi para pembaca khususnya mahasiswa fakultas pertanian, mahasiswa teknologi pengolahan hasil pertanian, mahasiswa tata boga, mahasiswa farmasi hingga masyarakat luas pada umumnya.&lt;/p&gt;
 &lt;p&gt;Selamat membaca dan semoga bermanfaat.&lt;/p&gt;</t>
        </is>
      </c>
      <c r="Y2096" s="262" t="n">
        <v>62500</v>
      </c>
      <c r="Z2096" s="226" t="n"/>
      <c r="AA2096" s="241">
        <f>Y3085*Z3085</f>
        <v/>
      </c>
      <c r="AB2096" s="237" t="inlineStr">
        <is>
          <t>46bdc7a9-e9fb-4e72-a980-327d2f00f45b</t>
        </is>
      </c>
    </row>
    <row r="2097" ht="15" customHeight="1" s="283">
      <c r="A2097" s="109" t="n">
        <v>3086</v>
      </c>
      <c r="B2097" s="222">
        <f>HYPERLINK("https://mocostore.moco.co.id/catalog/"&amp;AB3095,"Klik Disini")</f>
        <v/>
      </c>
      <c r="C2097" s="223" t="inlineStr">
        <is>
          <t>Membuat Sendiri CCTV Berkelas Enterprise dengan Biaya Murah</t>
        </is>
      </c>
      <c r="D2097" s="223" t="n"/>
      <c r="E2097" s="223" t="inlineStr">
        <is>
          <t>Eko Hari Atmoko</t>
        </is>
      </c>
      <c r="F2097" s="223" t="inlineStr">
        <is>
          <t>978-979-29-3255-3</t>
        </is>
      </c>
      <c r="G2097" s="223" t="inlineStr">
        <is>
          <t>978-979-29-7998-5</t>
        </is>
      </c>
      <c r="H2097" s="223" t="inlineStr">
        <is>
          <t>Komputer &amp; Internet</t>
        </is>
      </c>
      <c r="I2097" s="258" t="inlineStr">
        <is>
          <t>Perguruan Tinggi</t>
        </is>
      </c>
      <c r="J2097" s="186" t="inlineStr">
        <is>
          <t>009.05</t>
        </is>
      </c>
      <c r="K2097" s="223" t="n"/>
      <c r="L2097" s="223" t="n"/>
      <c r="M2097" s="259" t="n"/>
      <c r="N2097" s="223" t="inlineStr">
        <is>
          <t>Indonesia</t>
        </is>
      </c>
      <c r="O2097" s="223" t="inlineStr">
        <is>
          <t>Tidak diketahui</t>
        </is>
      </c>
      <c r="P2097" s="260" t="n">
        <v>2012</v>
      </c>
      <c r="Q2097" s="260" t="n">
        <v>2017</v>
      </c>
      <c r="R2097" s="223" t="inlineStr">
        <is>
          <t>Penerbit Andi</t>
        </is>
      </c>
      <c r="S2097" s="223" t="inlineStr">
        <is>
          <t>Andi Offset CV</t>
        </is>
      </c>
      <c r="T2097" s="223" t="inlineStr">
        <is>
          <t>Lokal</t>
        </is>
      </c>
      <c r="U2097" s="261" t="n">
        <v>144</v>
      </c>
      <c r="V2097" s="86" t="inlineStr">
        <is>
          <t>pdf</t>
        </is>
      </c>
      <c r="W2097" s="223" t="inlineStr">
        <is>
          <t>14.0 MB</t>
        </is>
      </c>
      <c r="X2097" s="225" t="inlineStr">
        <is>
          <t>&lt;p&gt;Perkembangan teknologi CCTV saat ini telah mengubah penggunaan CCTV konvensioanal dengan kabel coaxial menjadi CCTV yang memanfaatkan TCP/IP untuk mengirimkan sinyal video. Dengan demikian, kita dapat berkomunikasi menggunakan komputer. Keuntungan lain adalah akan jauh lebih mudah untuk menambahkan aplikasi-aplikasi pendukung dengan memanfaatkan teknologi komputer saat ini. Beberapa kelebihan yang dapat Anda nikmati dengan memanfaatkan teknologi CCTV modern antara lain:&lt;br /&gt;
 1.&amp;nbsp;&amp;nbsp; &amp;nbsp;Pemantauan komputer lokal hanya dengan klik&lt;br /&gt;
 2.&amp;nbsp;&amp;nbsp; &amp;nbsp;Pemantauan via jaringan (Lan)&lt;br /&gt;
 3.&amp;nbsp;&amp;nbsp; &amp;nbsp;Pemantauan via internet (online)&lt;br /&gt;
 4.&amp;nbsp;&amp;nbsp; &amp;nbsp;Pemantauan via mobile phone&lt;br /&gt;
 5.&amp;nbsp;&amp;nbsp; &amp;nbsp;CCTV yang dapat membedakan orang dan benda&amp;nbsp;&lt;br /&gt;
 6.&amp;nbsp;&amp;nbsp; &amp;nbsp;Alarm alert&lt;br /&gt;
 7.&amp;nbsp;&amp;nbsp; &amp;nbsp;Notifikasi melalui email&amp;nbsp;&lt;br /&gt;
 8.&amp;nbsp;&amp;nbsp; &amp;nbsp;Mendukung perekaman dengan deteksi gerak&lt;br /&gt;
 9.&amp;nbsp;&amp;nbsp; &amp;nbsp;Kompresi penyimpanan file yang baik&lt;br /&gt;
 Buku ini akan membahas cara mudah untuk membuat sendiri sistem CCTV dengan berbagai fasilitas yang dapat Anda gunakan untuk memantau keamanan rumah, kantor, pabrik, memantau kerja mesin, melihat si kecil yang ada di rumah ketika Anda harus melakukan perjalanan jauh, juga dapat Anda gunakan untuk mengamati dan mendokumentasikan betapa lucunya hewan peliharaan Anda.&lt;br /&gt;
 Untuk para pengembang, kami berikan source code untuk dikembangkan lebih lanjut, ditambah dengan pendeteksian citra wajah dan pencatatan otomatis nomor kendaraan dengan menggunakan bahasa pemprograman C# dan Visual Basic. Selanjutnya, silakan Anda kembangkan lebih baik lagi dan berbagi dengan yang lain.&lt;/p&gt;
 &lt;p&gt;*Bonus pada buku fisik (CD, voucher, pembatas buku) tidak disertakan dalam buku digital (e-book)&lt;/p&gt;</t>
        </is>
      </c>
      <c r="Y2097" s="262" t="n">
        <v>62500</v>
      </c>
      <c r="Z2097" s="226" t="n"/>
      <c r="AA2097" s="241">
        <f>Y3095*Z3095</f>
        <v/>
      </c>
      <c r="AB2097" s="237" t="inlineStr">
        <is>
          <t>dae3be2d-3708-40ff-9909-895a87a63f89</t>
        </is>
      </c>
    </row>
    <row r="2098" ht="15" customHeight="1" s="283">
      <c r="A2098" s="109" t="n">
        <v>3094</v>
      </c>
      <c r="B2098" s="222">
        <f>HYPERLINK("https://mocostore.moco.co.id/catalog/"&amp;AB3103,"Klik Disini")</f>
        <v/>
      </c>
      <c r="C2098" s="223" t="inlineStr">
        <is>
          <t>The Next Millionere: Pendidikan Bisnis Praktis untuk Anak Anda</t>
        </is>
      </c>
      <c r="D2098" s="223" t="n"/>
      <c r="E2098" s="223" t="inlineStr">
        <is>
          <t>Eka Dharma Pranoto</t>
        </is>
      </c>
      <c r="F2098" s="223" t="inlineStr">
        <is>
          <t>978-979-29-0689-9</t>
        </is>
      </c>
      <c r="G2098" s="223" t="inlineStr">
        <is>
          <t>978-979-29-7880-3</t>
        </is>
      </c>
      <c r="H2098" s="223" t="inlineStr">
        <is>
          <t>Bisnis-Investasi</t>
        </is>
      </c>
      <c r="I2098" s="258" t="inlineStr">
        <is>
          <t>Perguruan Tinggi</t>
        </is>
      </c>
      <c r="J2098" s="186" t="inlineStr">
        <is>
          <t>009.25</t>
        </is>
      </c>
      <c r="K2098" s="223" t="inlineStr">
        <is>
          <t>Tidak Tersedia</t>
        </is>
      </c>
      <c r="L2098" s="223" t="n"/>
      <c r="M2098" s="259" t="inlineStr">
        <is>
          <t>Tidak Tersedia</t>
        </is>
      </c>
      <c r="N2098" s="223" t="inlineStr">
        <is>
          <t>Indonesia</t>
        </is>
      </c>
      <c r="O2098" s="223" t="inlineStr">
        <is>
          <t>Tidak diketahui</t>
        </is>
      </c>
      <c r="P2098" s="260" t="n">
        <v>2009</v>
      </c>
      <c r="Q2098" s="260" t="n">
        <v>2017</v>
      </c>
      <c r="R2098" s="223" t="inlineStr">
        <is>
          <t>Penerbit Andi</t>
        </is>
      </c>
      <c r="S2098" s="223" t="inlineStr">
        <is>
          <t>Andi Offset CV</t>
        </is>
      </c>
      <c r="T2098" s="223" t="inlineStr">
        <is>
          <t>Lokal</t>
        </is>
      </c>
      <c r="U2098" s="261" t="n">
        <v>288</v>
      </c>
      <c r="V2098" s="86" t="inlineStr">
        <is>
          <t>pdf</t>
        </is>
      </c>
      <c r="W2098" s="223" t="inlineStr">
        <is>
          <t>16.2 MB</t>
        </is>
      </c>
      <c r="X2098" s="225" t="inlineStr">
        <is>
          <t>&lt;p&gt;Anak Anda ingin buka bisnis Playstation, tetapi Anda takut risikonya? Gampang, minimalkan saja risiko itu. Sewalah tempat usaha 1 bulan dahulu. Bayarlah sedikit lebih mahal daripada rata-rata sewa bulanan. Dengan 1 bulan market-test, tentu lebih aman. Itu soal tempat, bagaimana soal PS-nya? Gampang. Sewalah dari tempat rental. Jadi, tidak usah membeli. Pakailah tv pribadi atau pinjam 10 ribu/hari dari tetangga. Ditunggui sendiri dulu, tanpa pakai karyawan, atau pakai pembantu rumah tangga dengan sistem upah tambahan atau gaji harian. Dijamin, modal jadi lebih murah dan aman. Risiko pun jadi minimal. Inilah pengetahuan praktis yang layak diberikan kepada anak!&lt;/p&gt;
 &lt;p&gt;Buku ini ditujukan bagi orang tua yang ingin anaknya sukses. Memuat aspek motivasi dan penerapan konkret, bahasannya ringan dan mudah dicerna. Perhitungan biaya dalam membuka bisnis bisa dipahami hanya dengan bermodalkan kertas coret-coret, pensil, dan sebuah kalkulator sederhana. Siapa saja pasti bisa memahaminya. Buku ini juga bersifat fair, termasuk menceritakan pengalaman bangkrutnya usaha milik penulis. Pokoknya blak-blakan!&lt;/p&gt;</t>
        </is>
      </c>
      <c r="Y2098" s="262" t="n">
        <v>95500</v>
      </c>
      <c r="Z2098" s="226" t="n"/>
      <c r="AA2098" s="241">
        <f>Y3103*Z3103</f>
        <v/>
      </c>
      <c r="AB2098" s="237" t="inlineStr">
        <is>
          <t>5ae2dea7-9541-4563-ab09-ce15d045fa23</t>
        </is>
      </c>
    </row>
    <row r="2099" ht="15" customHeight="1" s="283">
      <c r="A2099" s="109" t="n">
        <v>3095</v>
      </c>
      <c r="B2099" s="222">
        <f>HYPERLINK("https://mocostore.moco.co.id/catalog/"&amp;AB3104,"Klik Disini")</f>
        <v/>
      </c>
      <c r="C2099" s="223" t="inlineStr">
        <is>
          <t>Panduan Mudah Membuat Studio Rekaman di Rumah</t>
        </is>
      </c>
      <c r="D2099" s="223" t="n"/>
      <c r="E2099" s="223" t="inlineStr">
        <is>
          <t>Budi Pasadena</t>
        </is>
      </c>
      <c r="F2099" s="223" t="inlineStr">
        <is>
          <t>978-979-29-3260-7</t>
        </is>
      </c>
      <c r="G2099" s="223" t="inlineStr">
        <is>
          <t>978-979-29-7682-3</t>
        </is>
      </c>
      <c r="H2099" s="223" t="inlineStr">
        <is>
          <t>Komputer &amp; Internet</t>
        </is>
      </c>
      <c r="I2099" s="258" t="inlineStr">
        <is>
          <t>Perguruan Tinggi</t>
        </is>
      </c>
      <c r="J2099" s="186" t="inlineStr">
        <is>
          <t>009.05</t>
        </is>
      </c>
      <c r="K2099" s="223" t="n"/>
      <c r="L2099" s="223" t="n"/>
      <c r="M2099" s="259" t="n"/>
      <c r="N2099" s="223" t="inlineStr">
        <is>
          <t>Indonesia</t>
        </is>
      </c>
      <c r="O2099" s="223" t="inlineStr">
        <is>
          <t>Tidak diketahui</t>
        </is>
      </c>
      <c r="P2099" s="260" t="n">
        <v>2012</v>
      </c>
      <c r="Q2099" s="260" t="n">
        <v>2017</v>
      </c>
      <c r="R2099" s="223" t="inlineStr">
        <is>
          <t>Penerbit Andi</t>
        </is>
      </c>
      <c r="S2099" s="223" t="inlineStr">
        <is>
          <t>Andi Offset CV</t>
        </is>
      </c>
      <c r="T2099" s="223" t="inlineStr">
        <is>
          <t>Lokal</t>
        </is>
      </c>
      <c r="U2099" s="261" t="n">
        <v>96</v>
      </c>
      <c r="V2099" s="86" t="inlineStr">
        <is>
          <t>pdf</t>
        </is>
      </c>
      <c r="W2099" s="223" t="inlineStr">
        <is>
          <t>10.5 MB</t>
        </is>
      </c>
      <c r="X2099" s="225" t="inlineStr">
        <is>
          <t>&lt;p&gt;Buku Panduan Mudah Membuat Studio Rekaman di Rumah adalah buku tutorial singkat dalam mengenal dasar rekaman audio menggunakan komputer/laptop rumahan dengan cepat mudah. Didalamnya berisi panduan singkat membuat home recording untuk rekaman musik disertai tip dan kiat bisnis yang menginginkan pendapatan tambahan dari hobi bermusik.&amp;nbsp;&lt;/p&gt;
 &lt;p&gt;Tip yang disampaikan berdasarkan pengalaman pribadi dengan bahasa yang sangat humanis dan santai sehingga membuat belajar audio dan rekaman menjadi menyenangkan.&lt;/p&gt;
 &lt;p&gt;Buku ini ditujukan untuk mereka yang menggeluti bidang:&amp;nbsp;&lt;br /&gt;
 1. Musisi, baik yang baru mau belajar maupun orang yang bekerja dibidang musik secara penuh.&lt;br /&gt;
 2. Para tenaga ahli dibidang multimedia, seperti produksi radio dan audio visual, animasi, sinema elektronik, electronic news gathering dan film&lt;br /&gt;
 3. Pemilik bisnis musik seperti pemilik studio latihan dan rekaman musik, produser dan arranger dan semua orang yang bercita-cita sebagai sound engineer.&lt;br /&gt;
 4. Para pemilik hobi yang sangat mencintai audio.&lt;/p&gt;
 &lt;p&gt;Dan mulai sekarang akan dapat membuat rekaman musik berkualitas tanpa harus beranjak dari rumah.&lt;/p&gt;</t>
        </is>
      </c>
      <c r="Y2099" s="262" t="n">
        <v>36500</v>
      </c>
      <c r="Z2099" s="226" t="n"/>
      <c r="AA2099" s="241">
        <f>Y3104*Z3104</f>
        <v/>
      </c>
      <c r="AB2099" s="237" t="inlineStr">
        <is>
          <t>b24d7479-c852-4558-92a4-af9f2310821f</t>
        </is>
      </c>
    </row>
    <row r="2100" ht="15" customHeight="1" s="283">
      <c r="A2100" s="109" t="n">
        <v>3102</v>
      </c>
      <c r="B2100" s="222">
        <f>HYPERLINK("https://mocostore.moco.co.id/catalog/"&amp;AB3111,"Klik Disini")</f>
        <v/>
      </c>
      <c r="C2100" s="223" t="inlineStr">
        <is>
          <t>Hidup Kaya Tanpa Bekerja</t>
        </is>
      </c>
      <c r="D2100" s="223" t="n"/>
      <c r="E2100" s="223" t="inlineStr">
        <is>
          <t>Eka Dharma Pranoto</t>
        </is>
      </c>
      <c r="F2100" s="223" t="inlineStr">
        <is>
          <t>978-979-29-0432-1</t>
        </is>
      </c>
      <c r="G2100" s="223" t="inlineStr">
        <is>
          <t>978-979-29-7512-3</t>
        </is>
      </c>
      <c r="H2100" s="223" t="inlineStr">
        <is>
          <t>Bisnis-Investasi</t>
        </is>
      </c>
      <c r="I2100" s="258" t="inlineStr">
        <is>
          <t>Perguruan Tinggi</t>
        </is>
      </c>
      <c r="J2100" s="186" t="inlineStr">
        <is>
          <t>009.25</t>
        </is>
      </c>
      <c r="K2100" s="223" t="inlineStr">
        <is>
          <t>Tidak Tersedia</t>
        </is>
      </c>
      <c r="L2100" s="223" t="n"/>
      <c r="M2100" s="259" t="inlineStr">
        <is>
          <t>Tidak Tersedia</t>
        </is>
      </c>
      <c r="N2100" s="223" t="inlineStr">
        <is>
          <t>Indonesia</t>
        </is>
      </c>
      <c r="O2100" s="223" t="inlineStr">
        <is>
          <t>Tidak diketahui</t>
        </is>
      </c>
      <c r="P2100" s="260" t="n">
        <v>2008</v>
      </c>
      <c r="Q2100" s="260" t="n">
        <v>2017</v>
      </c>
      <c r="R2100" s="223" t="inlineStr">
        <is>
          <t>Penerbit Andi</t>
        </is>
      </c>
      <c r="S2100" s="223" t="inlineStr">
        <is>
          <t>Andi Offset CV</t>
        </is>
      </c>
      <c r="T2100" s="223" t="inlineStr">
        <is>
          <t>Lokal</t>
        </is>
      </c>
      <c r="U2100" s="261" t="n">
        <v>304</v>
      </c>
      <c r="V2100" s="86" t="inlineStr">
        <is>
          <t>pdf</t>
        </is>
      </c>
      <c r="W2100" s="223" t="inlineStr">
        <is>
          <t>3.1 MB</t>
        </is>
      </c>
      <c r="X2100" s="225" t="inlineStr">
        <is>
          <t>&lt;p&gt;Buku ini membahas cara merancang sebuah rencana keuangan sederhana untuk menuju kebebasan finansial. Berapa perkiraan dana yang dibutuhkan, jenis investasi yang cocok, bagaimana meminimalkan resiko, bagaimana teknik agar mampu bertahan ketika pasa mengalami penuruna, bagaiamana menghitung biaya hidup bulanan dan tahunan, membuat perencanaan biaya pernikahan, pendidikan, kredit rumah, kredit motor, premi asuransi, serta kaitannya dengan rencana bebas finansial. Semua perhitungan sudah dilakukan berdasarkan faktor inflasi, bencana yang tak terduga, dan ketidakstabilan pasar.&lt;/p&gt;
 &lt;p&gt;Kelengkapan faktor yang diperhitungkan menjadikan buku ini sanggup memandu. Hingga suatu hari kelak, Anda talk perlu lagi bekerja dan bisa hidup santai selamanya. Menariknya, semua itu bisa dicapai hanya dengan bermodalkan selembar kertas coret-coret, sebuah pensil, sebuah kalkulator, dan majalah keuangan atau internet yang menyajikan informasi seputer dunia keuangan.&lt;/p&gt;
 &lt;p&gt;Topik pembahasan dalam buku ini meliputi :&lt;/p&gt;
 &lt;p&gt;- Hidup kaya tanpa bekerja, mungkinkah?&lt;br /&gt;
 - Pendapatan aktif dan pasif&lt;br /&gt;
 - Memahami suku bunga&lt;br /&gt;
 - Memahami inflasi&lt;br /&gt;
 - Menghitung biaya hidup&lt;br /&gt;
 - Mengenal reksadana&lt;br /&gt;
 - Konsep stabilitas&lt;br /&gt;
 - Sekapur sirih sebelum memulai perhitungan akhir&lt;br /&gt;
 - Perhitungan bebas secara keuangan&lt;/p&gt;</t>
        </is>
      </c>
      <c r="Y2100" s="262" t="n">
        <v>97000</v>
      </c>
      <c r="Z2100" s="226" t="n"/>
      <c r="AA2100" s="241">
        <f>Y3111*Z3111</f>
        <v/>
      </c>
      <c r="AB2100" s="237" t="inlineStr">
        <is>
          <t>48428e6a-f7b1-4237-b5e4-73bc3987e0cc</t>
        </is>
      </c>
    </row>
    <row r="2101" ht="15" customHeight="1" s="283">
      <c r="A2101" s="109" t="n">
        <v>3112</v>
      </c>
      <c r="B2101" s="222">
        <f>HYPERLINK("https://mocostore.moco.co.id/catalog/"&amp;AB3121,"Klik Disini")</f>
        <v/>
      </c>
      <c r="C2101" s="223" t="inlineStr">
        <is>
          <t>Mudah Memahami Jurnal Penyesuaian</t>
        </is>
      </c>
      <c r="D2101" s="223" t="n"/>
      <c r="E2101" s="223" t="inlineStr">
        <is>
          <t>Despaten Rosadani Purba</t>
        </is>
      </c>
      <c r="F2101" s="223" t="inlineStr">
        <is>
          <t>978-979-29-2129-8</t>
        </is>
      </c>
      <c r="G2101" s="223" t="inlineStr">
        <is>
          <t>978-979-29-7651-9</t>
        </is>
      </c>
      <c r="H2101" s="223" t="inlineStr">
        <is>
          <t>Ekonomi &amp; Keuangan</t>
        </is>
      </c>
      <c r="I2101" s="258" t="inlineStr">
        <is>
          <t>Perguruan Tinggi</t>
        </is>
      </c>
      <c r="J2101" s="186" t="inlineStr">
        <is>
          <t>009.09</t>
        </is>
      </c>
      <c r="K2101" s="223" t="n"/>
      <c r="L2101" s="223" t="n"/>
      <c r="M2101" s="259" t="n"/>
      <c r="N2101" s="223" t="inlineStr">
        <is>
          <t>Indonesia</t>
        </is>
      </c>
      <c r="O2101" s="223" t="inlineStr">
        <is>
          <t>Tidak diketahui</t>
        </is>
      </c>
      <c r="P2101" s="260" t="n">
        <v>2013</v>
      </c>
      <c r="Q2101" s="260" t="n">
        <v>2017</v>
      </c>
      <c r="R2101" s="223" t="inlineStr">
        <is>
          <t>Penerbit Andi</t>
        </is>
      </c>
      <c r="S2101" s="223" t="inlineStr">
        <is>
          <t>Andi Offset CV</t>
        </is>
      </c>
      <c r="T2101" s="223" t="inlineStr">
        <is>
          <t>Lokal</t>
        </is>
      </c>
      <c r="U2101" s="261" t="n">
        <v>268</v>
      </c>
      <c r="V2101" s="86" t="inlineStr">
        <is>
          <t>pdf</t>
        </is>
      </c>
      <c r="W2101" s="223" t="inlineStr">
        <is>
          <t>2.1 MB</t>
        </is>
      </c>
      <c r="X2101" s="225" t="inlineStr">
        <is>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t>
        </is>
      </c>
      <c r="Y2101" s="262" t="n">
        <v>58500</v>
      </c>
      <c r="Z2101" s="226" t="n"/>
      <c r="AA2101" s="241">
        <f>Y3121*Z3121</f>
        <v/>
      </c>
      <c r="AB2101" s="237" t="inlineStr">
        <is>
          <t>402bd3a5-13ca-43d5-8ff9-8ed61b520230</t>
        </is>
      </c>
    </row>
    <row r="2102" ht="15" customHeight="1" s="283">
      <c r="A2102" s="109" t="n">
        <v>3119</v>
      </c>
      <c r="B2102" s="222">
        <f>HYPERLINK("https://mocostore.moco.co.id/catalog/"&amp;AB3128,"Klik Disini")</f>
        <v/>
      </c>
      <c r="C2102" s="223" t="inlineStr">
        <is>
          <t>Siapapun Bisa Bahasa Jerman</t>
        </is>
      </c>
      <c r="D2102" s="223" t="n"/>
      <c r="E2102" s="223" t="inlineStr">
        <is>
          <t>Darjat</t>
        </is>
      </c>
      <c r="F2102" s="223" t="inlineStr">
        <is>
          <t>978-979-29-0497-7</t>
        </is>
      </c>
      <c r="G2102" s="223" t="inlineStr">
        <is>
          <t>978-979-29-7836-0</t>
        </is>
      </c>
      <c r="H2102" s="223" t="inlineStr">
        <is>
          <t>Bahasa asing</t>
        </is>
      </c>
      <c r="I2102" s="258" t="inlineStr">
        <is>
          <t>Perguruan Tinggi</t>
        </is>
      </c>
      <c r="J2102" s="186" t="inlineStr">
        <is>
          <t>009.19</t>
        </is>
      </c>
      <c r="K2102" s="223" t="n"/>
      <c r="L2102" s="223" t="n"/>
      <c r="M2102" s="259" t="n"/>
      <c r="N2102" s="223" t="inlineStr">
        <is>
          <t>Indonesia</t>
        </is>
      </c>
      <c r="O2102" s="223" t="inlineStr">
        <is>
          <t>Tidak diketahui</t>
        </is>
      </c>
      <c r="P2102" s="260" t="n">
        <v>2008</v>
      </c>
      <c r="Q2102" s="260" t="n">
        <v>2017</v>
      </c>
      <c r="R2102" s="223" t="inlineStr">
        <is>
          <t>Penerbit Andi</t>
        </is>
      </c>
      <c r="S2102" s="223" t="inlineStr">
        <is>
          <t>Andi Offset CV</t>
        </is>
      </c>
      <c r="T2102" s="223" t="inlineStr">
        <is>
          <t>Lokal</t>
        </is>
      </c>
      <c r="U2102" s="261" t="n">
        <v>206</v>
      </c>
      <c r="V2102" s="86" t="inlineStr">
        <is>
          <t>pdf</t>
        </is>
      </c>
      <c r="W2102" s="223" t="inlineStr">
        <is>
          <t>1.6 MB</t>
        </is>
      </c>
      <c r="X2102" s="225" t="inlineStr">
        <is>
          <t>&lt;p&gt;Sistem penulisan buku bahasa yang tepat akan sangat menentukan keberhasilan pembelajaran secara otodidak. Oleh karena itu,&amp;nbsp;buku ini disusun dengan sistem pembelajaran otodidak bagi siapapun, baik pelajar, mahasiswa, karyawan, maupun umum.Bahasa diawali dengan pemahaman kosakata untuk meningkatkan perbendaharaan kata, lalu uraian tata bahasa yang membahas&amp;nbsp;berbagai komponen gramatika bahasa Jerman. Kemudian, terakhir adalah latihan soal yang menyertakan jawaban pada bagian akhir&amp;nbsp;buku.&lt;/p&gt;
 &lt;p&gt;Buku ini akan menjawab pertanyaan dan keinginan Anda, &amp;quot;Bagaimana belajar bahasa Jerman yang cepat, tepat, dan mandiri?&amp;quot; Tiada&amp;nbsp;kata lain kecuali membuktikannya. Buku ini membahas tentang :&lt;/p&gt;
 &lt;ul&gt;
 &lt;li&gt;Cara baca&lt;/li&gt;
 &lt;li&gt;Perkenalan&lt;/li&gt;
 &lt;li&gt;Konjugasi kata kerja&lt;/li&gt;
 &lt;li&gt;Bentuk imperatif&lt;/li&gt;
 &lt;li&gt;Kasus pronomina dan artikel&lt;/li&gt;
 &lt;li&gt;Perubahan tenses&lt;/li&gt;
 &lt;li&gt;Jenis kata kerja&lt;/li&gt;
 &lt;li&gt;Kata depan dan kata kerja bantu&lt;/li&gt;
 &lt;li&gt;Pengingkaran&lt;/li&gt;
 &lt;li&gt;Kalimat pasif&lt;/li&gt;
 &lt;li&gt;Bentuk pengandaian&lt;/li&gt;
 &lt;li&gt;Kalimat tidak langsung&lt;/li&gt;
 &lt;li&gt;Kalimat perbandingan&lt;/li&gt;
 &lt;/ul&gt;</t>
        </is>
      </c>
      <c r="Y2102" s="262" t="n">
        <v>64500</v>
      </c>
      <c r="Z2102" s="226" t="n"/>
      <c r="AA2102" s="241">
        <f>Y3128*Z3128</f>
        <v/>
      </c>
      <c r="AB2102" s="237" t="inlineStr">
        <is>
          <t>f1ad6c9b-3642-42dc-a8ab-fc15bad738ff</t>
        </is>
      </c>
    </row>
    <row r="2103" ht="15" customHeight="1" s="283">
      <c r="A2103" s="109" t="n">
        <v>3120</v>
      </c>
      <c r="B2103" s="222">
        <f>HYPERLINK("https://mocostore.moco.co.id/catalog/"&amp;AB3129,"Klik Disini")</f>
        <v/>
      </c>
      <c r="C2103" s="223" t="inlineStr">
        <is>
          <t>Smart Answer In Job Interviews: Jawaban Cerdas Saat Wawancara Kerja</t>
        </is>
      </c>
      <c r="D2103" s="223" t="n"/>
      <c r="E2103" s="223" t="inlineStr">
        <is>
          <t>Yusup Priyasudiarja</t>
        </is>
      </c>
      <c r="F2103" s="223" t="inlineStr">
        <is>
          <t>978-979-29-0240-2</t>
        </is>
      </c>
      <c r="G2103" s="223" t="inlineStr">
        <is>
          <t>978-979-29-7838-4</t>
        </is>
      </c>
      <c r="H2103" s="223" t="inlineStr">
        <is>
          <t>Psikologi</t>
        </is>
      </c>
      <c r="I2103" s="258" t="inlineStr">
        <is>
          <t>Perguruan Tinggi</t>
        </is>
      </c>
      <c r="J2103" s="186" t="inlineStr">
        <is>
          <t>009.13</t>
        </is>
      </c>
      <c r="K2103" s="223" t="n"/>
      <c r="L2103" s="223" t="n"/>
      <c r="M2103" s="259" t="n"/>
      <c r="N2103" s="223" t="inlineStr">
        <is>
          <t>Indonesia</t>
        </is>
      </c>
      <c r="O2103" s="223" t="inlineStr">
        <is>
          <t>Tidak diketahui</t>
        </is>
      </c>
      <c r="P2103" s="260" t="n">
        <v>2007</v>
      </c>
      <c r="Q2103" s="260" t="n">
        <v>2017</v>
      </c>
      <c r="R2103" s="223" t="inlineStr">
        <is>
          <t>Penerbit Andi</t>
        </is>
      </c>
      <c r="S2103" s="223" t="inlineStr">
        <is>
          <t>Andi Offset CV</t>
        </is>
      </c>
      <c r="T2103" s="223" t="inlineStr">
        <is>
          <t>Lokal</t>
        </is>
      </c>
      <c r="U2103" s="261" t="n">
        <v>259</v>
      </c>
      <c r="V2103" s="86" t="inlineStr">
        <is>
          <t>pdf</t>
        </is>
      </c>
      <c r="W2103" s="223" t="inlineStr">
        <is>
          <t>8.1 MB</t>
        </is>
      </c>
      <c r="X2103" s="225" t="inlineStr">
        <is>
          <t>&lt;p&gt;Wawancara kerja dalam bahasa inggris seringkali terasa menakutkan. Anda bisa menghadapi pertanyan-pertanyaan sulit yang tak mudah dijawab. Agar berhasil, Anda tidak hanya dituntun memiliki kemampuan bicara (Speaking skill) yang bagus, tetapi dituntut mampu memberikan jawaban-jawaban cerdas.&lt;/p&gt;
 &lt;p&gt;Buku Smart Answer in Job Interviews memberikan pedoman lengkap dan praktis bagi Anda untuk menghadapi wawancara kerja dalam bahasa inggris. Buku ini membahas seluk-beluk wawancara kerja serta latihan praktis yang tersaji dengan bahasa ringan, sehingga Anda mudah memahaminya. Lebih lanjut, buku ini bisa menjadi pembuka pintu perjuangan Anda dalam meraih pekerjaan yang Anda impikan.&lt;/p&gt;
 &lt;p&gt;Nilai lebih buku ini antara lain :&lt;br /&gt;
 - Menyajikan pertanyaan sulit yang sering ditemui saat wawancara kerja&lt;br /&gt;
 - Menyajikan jawaban jitu untuk menjawab pertanyaan sulit&lt;br /&gt;
 - Menyertakan tips dan strategi praktis&lt;br /&gt;
 - Menyajikan cara menulis CV dan surat lamaran yang benar&lt;br /&gt;
 - Dilengkapi pembahasan tata bahasa dan latihan ringan&lt;br /&gt;
 - Dilengkapi useful expression dan vocabulary&lt;br /&gt;
 - Menyajikan glossary seputar job interview&lt;/p&gt;</t>
        </is>
      </c>
      <c r="Y2103" s="262" t="n">
        <v>88500</v>
      </c>
      <c r="Z2103" s="226" t="n"/>
      <c r="AA2103" s="241">
        <f>Y3129*Z3129</f>
        <v/>
      </c>
      <c r="AB2103" s="237" t="inlineStr">
        <is>
          <t>8eae0fad-97dd-412b-b808-9cf052462cc0</t>
        </is>
      </c>
    </row>
    <row r="2104" ht="15" customHeight="1" s="283">
      <c r="A2104" s="109" t="n">
        <v>3123</v>
      </c>
      <c r="B2104" s="222">
        <f>HYPERLINK("https://mocostore.moco.co.id/catalog/"&amp;AB3132,"Klik Disini")</f>
        <v/>
      </c>
      <c r="C2104" s="223" t="inlineStr">
        <is>
          <t>Rahasia Satwa Berkhasiat Obat untuk Penyakit Ringan Hingga Berat</t>
        </is>
      </c>
      <c r="D2104" s="223" t="n"/>
      <c r="E2104" s="223" t="inlineStr">
        <is>
          <t>drh. Wheindrata, H.S., Sp.W.</t>
        </is>
      </c>
      <c r="F2104" s="223" t="inlineStr">
        <is>
          <t>978-979-29-3141-9</t>
        </is>
      </c>
      <c r="G2104" s="223" t="inlineStr">
        <is>
          <t>978-979-29-7729-5</t>
        </is>
      </c>
      <c r="H2104" s="223" t="inlineStr">
        <is>
          <t>Kesehatan</t>
        </is>
      </c>
      <c r="I2104" s="258" t="inlineStr">
        <is>
          <t>Perguruan Tinggi</t>
        </is>
      </c>
      <c r="J2104" s="186" t="inlineStr">
        <is>
          <t>009.24</t>
        </is>
      </c>
      <c r="K2104" s="223" t="n"/>
      <c r="L2104" s="223" t="n"/>
      <c r="M2104" s="259" t="n"/>
      <c r="N2104" s="223" t="inlineStr">
        <is>
          <t>Indonesia</t>
        </is>
      </c>
      <c r="O2104" s="223" t="inlineStr">
        <is>
          <t>Tidak diketahui</t>
        </is>
      </c>
      <c r="P2104" s="260" t="n">
        <v>2012</v>
      </c>
      <c r="Q2104" s="260" t="n">
        <v>2017</v>
      </c>
      <c r="R2104" s="223" t="inlineStr">
        <is>
          <t>Rapha Publishing</t>
        </is>
      </c>
      <c r="S2104" s="223" t="inlineStr">
        <is>
          <t>Andi Offset CV</t>
        </is>
      </c>
      <c r="T2104" s="223" t="inlineStr">
        <is>
          <t>Lokal</t>
        </is>
      </c>
      <c r="U2104" s="261" t="n">
        <v>160</v>
      </c>
      <c r="V2104" s="86" t="inlineStr">
        <is>
          <t>pdf</t>
        </is>
      </c>
      <c r="W2104" s="223" t="inlineStr">
        <is>
          <t>14.7 MB</t>
        </is>
      </c>
      <c r="X2104" s="225" t="inlineStr">
        <is>
          <t>&lt;p&gt;Saat ini, semakin banyak orang yang sakit dan tak kunjung sembuh. Segala usaha dan upaya mereka usahakan agar dapat sembuh secara total. Sering kali mereka tidak hanya berobat secara medis, tetapi juga mencari pengobatan-pengobatan alternatif sebagai pendamping. Dulu sebelum adanya pengobatan medis a la barat, telah dikenal pengobatan alternatif a la timur atau tradisonal, seperti akupuntur, akupresur, pijat dan sebagainya, selain juga pengobatan secara herbal. Pengobatan tradisional maupun pengobatan herbal, kini mulai sudah banyak diteliti dan diakui oleh dunia medis sendiri.&amp;nbsp;&lt;br /&gt;
 Untuk itu, buku ini hadir dengan harapan agar pengobatan tradisional dan herbal peninggalan nenek moyang kita tidak hilang tergerus oleh jaman. Dengan demikian diharapkan pengobatan tradisonal maupun herbal ini, dapat saling mendukung dengan pengobatan a la barat sehingga dapat mempercepat penyembuhan penyakit-penyakit, terutama yang kronis.&amp;nbsp;&lt;br /&gt;
 Harapan kami selanjutnya untuk masa yang akan datang, akan ada generasi-generasi penerus yang terpanggil dan mempunyai kesempatan untuk memperdalam pembelajaran dan pemahamannya di bidang pengobatan tradisional maupun herbal peninggalan leluhur kita.&amp;nbsp;&lt;br /&gt;
 Akhirnya, selamat menemukan berbagai hal yang mengejutkan dan berkhasiat bagi kesehatan Anda semua. Selamat memetik manfaat!&lt;/p&gt;</t>
        </is>
      </c>
      <c r="Y2104" s="262" t="n">
        <v>73000</v>
      </c>
      <c r="Z2104" s="226" t="n"/>
      <c r="AA2104" s="241">
        <f>Y3132*Z3132</f>
        <v/>
      </c>
      <c r="AB2104" s="237" t="inlineStr">
        <is>
          <t>b6697037-4594-4af3-8d7e-0e0e077102a0</t>
        </is>
      </c>
    </row>
    <row r="2105" ht="15" customHeight="1" s="283">
      <c r="A2105" s="109" t="n">
        <v>3126</v>
      </c>
      <c r="B2105" s="222">
        <f>HYPERLINK("https://mocostore.moco.co.id/catalog/"&amp;AB3135,"Klik Disini")</f>
        <v/>
      </c>
      <c r="C2105" s="223" t="inlineStr">
        <is>
          <t>Bahasa Indonesia dalam Berbagai Perspektif â€“ Dilengkapi dengan Teori, Aplikasi, dan Analisis Penggunaan Bahasa Indonesia Saat Ini</t>
        </is>
      </c>
      <c r="D2105" s="223" t="n"/>
      <c r="E2105" s="223" t="inlineStr">
        <is>
          <t>Sri Pamungkas</t>
        </is>
      </c>
      <c r="F2105" s="223" t="inlineStr">
        <is>
          <t>978-979-29-3426-7</t>
        </is>
      </c>
      <c r="G2105" s="223" t="inlineStr">
        <is>
          <t>978-979-29-7354-9</t>
        </is>
      </c>
      <c r="H2105" s="223" t="inlineStr">
        <is>
          <t>Bahasa</t>
        </is>
      </c>
      <c r="I2105" s="258" t="inlineStr">
        <is>
          <t>Perguruan Tinggi</t>
        </is>
      </c>
      <c r="J2105" s="186" t="inlineStr">
        <is>
          <t>009.19</t>
        </is>
      </c>
      <c r="K2105" s="223" t="n"/>
      <c r="L2105" s="223" t="n"/>
      <c r="M2105" s="259" t="n"/>
      <c r="N2105" s="223" t="inlineStr">
        <is>
          <t>Indonesia</t>
        </is>
      </c>
      <c r="O2105" s="223" t="inlineStr">
        <is>
          <t>Tidak diketahui</t>
        </is>
      </c>
      <c r="P2105" s="260" t="n">
        <v>2012</v>
      </c>
      <c r="Q2105" s="260" t="n">
        <v>2017</v>
      </c>
      <c r="R2105" s="223" t="inlineStr">
        <is>
          <t>Penerbit Andi</t>
        </is>
      </c>
      <c r="S2105" s="223" t="inlineStr">
        <is>
          <t>Andi Offset CV</t>
        </is>
      </c>
      <c r="T2105" s="223" t="inlineStr">
        <is>
          <t>Lokal</t>
        </is>
      </c>
      <c r="U2105" s="261" t="n">
        <v>252</v>
      </c>
      <c r="V2105" s="86" t="inlineStr">
        <is>
          <t>pdf</t>
        </is>
      </c>
      <c r="W2105" s="223" t="inlineStr">
        <is>
          <t>7.5 MB</t>
        </is>
      </c>
      <c r="X2105" s="225" t="inlineStr">
        <is>
          <t>&lt;p&gt;Bahasa Indonesia sebagai bahasa terpenting di bumi Indonesia semakin hari harus semakin dikokohkan keberadaannya. Hadirnya beberapa kasus yang meradang bahasa membuat pengawasan dan rasa memiliki bahasa harus semakin ditingkatkan.Kasus Cia-cia yang mengagetkan dunia Internasional dan Indonesia sungguh merupakan potret keprihatian. Maraknya penggunaan bahasa Inggris di&amp;nbsp; sekolah-sekolah RSBI dan SBI juga menjadi potret menegangkan sebagai warga negara yang mengaku &amp;quot;menjunjung bahasa persatuan bahasa Indonesia&amp;quot;. Rasa&amp;nbsp; memiliki bahasa, tentu harus diiringi dengan segala hal yang tercakup dalam budaya, misalnya sastra, sistem kehidupan, dan lain-lain. Bahasa sebagai media terpenting dalam pembangunan komunikasi tentu mempunyai makna yang sangat dalam. Hal ini disebabkan peran bahasa yang semakin besar karena mampu membentuk karakter bangsa, sebagai media pengembangan sastra dan budaya,&amp;nbsp; media analisis, serta media komunikasi baik dalam media cetak maupun elektronik. Pembaca juga diharapkan mampu menyusun tulisan ilmiah dengan memperhatikan ejaan yang disempurnakan.&lt;/p&gt;
 &lt;p&gt;Buku ini membimbing dan memacu pembaca untuk dapat menggunakan bahasa Indonesia dengan baik dan benar, baik dalam bentuk lisan maupun tertulis, baik dalam suasana forman maupun non formal. Buku ini lengkap dengan informasi fungsi bahasa indonesia, kebijakan terhadap bahasa Indonesia sampai dengan kasus-kasus kekinian yang melemahkan posisi bahasa indonesia. Guru, mahasiswa, dosen, dan para pemerhati bahasa dapat memanfaatkan buku ini karena buku ini disajikan dengan melihat bahasa dari berbagai prespektif. Dengan membaca buku ini akan diperoleh informasi tentang berbagai hal tentang bahasa, termasuk etika dan tata cara berbicara di depan publik.&lt;/p&gt;</t>
        </is>
      </c>
      <c r="Y2105" s="262" t="n">
        <v>91000</v>
      </c>
      <c r="Z2105" s="226" t="n"/>
      <c r="AA2105" s="241">
        <f>Y3135*Z3135</f>
        <v/>
      </c>
      <c r="AB2105" s="237" t="inlineStr">
        <is>
          <t>b48c8144-03ce-4533-8fba-776dc4cee505</t>
        </is>
      </c>
    </row>
    <row r="2106" ht="15" customHeight="1" s="283">
      <c r="A2106" s="109" t="n">
        <v>3127</v>
      </c>
      <c r="B2106" s="222">
        <f>HYPERLINK("https://mocostore.moco.co.id/catalog/"&amp;AB3136,"Klik Disini")</f>
        <v/>
      </c>
      <c r="C2106" s="223" t="inlineStr">
        <is>
          <t>Inspirasi Desain Pengembangan Rumah Tipe 21, 36, 45 â€“ 1 Lantai dan 2 lantai</t>
        </is>
      </c>
      <c r="D2106" s="223" t="n"/>
      <c r="E2106" s="223" t="inlineStr">
        <is>
          <t>Adnan Tojeng</t>
        </is>
      </c>
      <c r="F2106" s="223" t="inlineStr">
        <is>
          <t>978-979-29-3481-6</t>
        </is>
      </c>
      <c r="G2106" s="223" t="inlineStr">
        <is>
          <t>978-979-29-7526-0</t>
        </is>
      </c>
      <c r="H2106" s="223" t="inlineStr">
        <is>
          <t>Arsitektur</t>
        </is>
      </c>
      <c r="I2106" s="258" t="inlineStr">
        <is>
          <t>Perguruan Tinggi</t>
        </is>
      </c>
      <c r="J2106" s="186" t="inlineStr">
        <is>
          <t>009.04</t>
        </is>
      </c>
      <c r="K2106" s="223" t="n"/>
      <c r="L2106" s="223" t="n"/>
      <c r="M2106" s="259" t="n"/>
      <c r="N2106" s="223" t="inlineStr">
        <is>
          <t>Indonesia</t>
        </is>
      </c>
      <c r="O2106" s="223" t="inlineStr">
        <is>
          <t>Tidak diketahui</t>
        </is>
      </c>
      <c r="P2106" s="260" t="n">
        <v>2013</v>
      </c>
      <c r="Q2106" s="260" t="n">
        <v>2017</v>
      </c>
      <c r="R2106" s="223" t="inlineStr">
        <is>
          <t>Penerbit Andi</t>
        </is>
      </c>
      <c r="S2106" s="223" t="inlineStr">
        <is>
          <t>Andi Offset CV</t>
        </is>
      </c>
      <c r="T2106" s="223" t="inlineStr">
        <is>
          <t>Lokal</t>
        </is>
      </c>
      <c r="U2106" s="261" t="n">
        <v>108</v>
      </c>
      <c r="V2106" s="86" t="inlineStr">
        <is>
          <t>pdf</t>
        </is>
      </c>
      <c r="W2106" s="223" t="inlineStr">
        <is>
          <t>21.4 MB</t>
        </is>
      </c>
      <c r="X2106" s="225" t="inlineStr">
        <is>
          <t>&lt;p&gt;Keterbatasan lahan dan semakin meningkatnya harga lahan, membuat Developer lebih suka mengembangkan rumah kecil, mulai dari tipe 21, 36 dan 45. Alasannya, agar harga terjangkau konsumen dan Developer bisa membangun rumah lebih banyak. Pada awalnya, pembeli rumah tipe kecil adalah pasangan muda.Seiring waktu, jumlah anggota keluarga bertambah, dan hal ini tentu menimbulkan perubahan kebutuhan akan ruang. Plus aktivitas setiap anggota yang berbeda, menjadikan penambahan ruang menjadi tak terelakkan. Sayangnya, keterbatasan lahan lagi-lagi menjadi kendala. Salah satu solusi terbaik adalah dengan membuat pengembangan ke arah vertikal pada lahan yang tersisa. Buku ini menawarkan pengembangan desain rumah tipe 21, 36, dan 45, dengan mengakomodasi semaksimal mungkin aktivitas penghuni, namun tetap memprioritaskan adanya ruang terbuka sebagai penyejuk dan penyuplai udara segar dan sinar matahari. Inspirasi dalam buku ini lebih mengedepankan fungsi dan pemaksimalan ruang yang ada. Juga memberi inspirasi perubahan fasad rumah dengan mengadopsitren tren fasad rumah populer saat ini. Ada beragam alternatif dalam buku ini, termasuk juga inspirasi interior, yang diharapkan bisa memberi alternatif desain bagi pengembangan rumah, baik 1 lantai maupun 2 lantai.&lt;/p&gt;</t>
        </is>
      </c>
      <c r="Y2106" s="262" t="n">
        <v>90000</v>
      </c>
      <c r="Z2106" s="226" t="n"/>
      <c r="AA2106" s="241">
        <f>Y3136*Z3136</f>
        <v/>
      </c>
      <c r="AB2106" s="237" t="inlineStr">
        <is>
          <t>d5dcb068-a7c3-406c-8997-830de66245c7</t>
        </is>
      </c>
    </row>
    <row r="2107" ht="15" customHeight="1" s="283">
      <c r="A2107" s="109" t="n">
        <v>3128</v>
      </c>
      <c r="B2107" s="222">
        <f>HYPERLINK("https://mocostore.moco.co.id/catalog/"&amp;AB3137,"Klik Disini")</f>
        <v/>
      </c>
      <c r="C2107" s="223" t="inlineStr">
        <is>
          <t>Inspirasi FASADE Rumah Tinggal</t>
        </is>
      </c>
      <c r="D2107" s="223" t="n"/>
      <c r="E2107" s="223" t="inlineStr">
        <is>
          <t>Suparno Sastra M.</t>
        </is>
      </c>
      <c r="F2107" s="223" t="inlineStr">
        <is>
          <t>978-979-29-4190-6</t>
        </is>
      </c>
      <c r="G2107" s="223" t="inlineStr">
        <is>
          <t>978-979-29-7527-7</t>
        </is>
      </c>
      <c r="H2107" s="223" t="inlineStr">
        <is>
          <t>Arsitektur</t>
        </is>
      </c>
      <c r="I2107" s="258" t="inlineStr">
        <is>
          <t>Perguruan Tinggi</t>
        </is>
      </c>
      <c r="J2107" s="186" t="inlineStr">
        <is>
          <t>009.04</t>
        </is>
      </c>
      <c r="K2107" s="223" t="n"/>
      <c r="L2107" s="223" t="n"/>
      <c r="M2107" s="259" t="n"/>
      <c r="N2107" s="223" t="inlineStr">
        <is>
          <t>Indonesia</t>
        </is>
      </c>
      <c r="O2107" s="223" t="inlineStr">
        <is>
          <t>Tidak diketahui</t>
        </is>
      </c>
      <c r="P2107" s="260" t="n">
        <v>2013</v>
      </c>
      <c r="Q2107" s="260" t="n">
        <v>2017</v>
      </c>
      <c r="R2107" s="223" t="inlineStr">
        <is>
          <t>Penerbit Andi</t>
        </is>
      </c>
      <c r="S2107" s="223" t="inlineStr">
        <is>
          <t>Andi Offset CV</t>
        </is>
      </c>
      <c r="T2107" s="223" t="inlineStr">
        <is>
          <t>Lokal</t>
        </is>
      </c>
      <c r="U2107" s="261" t="n">
        <v>108</v>
      </c>
      <c r="V2107" s="86" t="inlineStr">
        <is>
          <t>pdf</t>
        </is>
      </c>
      <c r="W2107" s="223" t="inlineStr">
        <is>
          <t>8.3 MB</t>
        </is>
      </c>
      <c r="X2107" s="225" t="inlineStr">
        <is>
          <t>&lt;p&gt;Fasade merupakan wajah atau muka sebuah bangunan . oleh karena itu fasade menjadi bagian yang paling penting yang akan direspon publik ketika akan memberikan apresiasi terhadap produk artekstur sebagai unsur yag bisa dinikamati secara visual. Bagi orang lain atau penikamat bangunan, fasade bisa dilihat atau dinikamati keindahan setiap saat ketika berada didekatnya. Bagi pemilik bangunan fasade merupakan bagian yang paling sedikit bisa dinikamti dibanding dengan bagian bangunan yang lain secara keseluruhan , karena fasade hanya akan dinikmati sebentar/beberapa saat ketika akan masuk ke dalam bagunan tesebut. Untuk bisa membuat konfigurasi fasade degan baik, selain harus memperhatikan program ruangan juga harus memperhatikan elemen-elemen artekstur penyusun fasade. Elemen elemen artekstur penyususn fasade harus diperhatikan adalah atap, dinding, pintu-jendela-bukaan ruang, teras- balkon-railing, serta pagar. Hal ini yang tidak kalah pentingnya untuk diperhatikan dalam konfigurasi fasade adalah memilih jenis materil elemen fasade, finishing serta warna yang akan digunakan . buku ini secara lengkap akan membahas tenteng pengetahuan seputar fasade, mengenal elemen dan karakter fasade, prinsip penataan elemen arsitekstur fasade maupun inspirasi desain fasade. Semoga buku ini dapat memberi inspirasi dan menjadi refernsi bagi anda yang sedang merencanakan untuk membangun rumah atau sekedar ingin merenovasi fasade.&lt;/p&gt;</t>
        </is>
      </c>
      <c r="Y2107" s="262" t="n">
        <v>122500</v>
      </c>
      <c r="Z2107" s="226" t="n"/>
      <c r="AA2107" s="241">
        <f>Y3137*Z3137</f>
        <v/>
      </c>
      <c r="AB2107" s="237" t="inlineStr">
        <is>
          <t>0272c2ca-4aa3-48b1-9fc7-fa1524738f8e</t>
        </is>
      </c>
    </row>
    <row r="2108" ht="15" customHeight="1" s="283">
      <c r="A2108" s="109" t="n">
        <v>3130</v>
      </c>
      <c r="B2108" s="222">
        <f>HYPERLINK("https://mocostore.moco.co.id/catalog/"&amp;AB3139,"Klik Disini")</f>
        <v/>
      </c>
      <c r="C2108" s="223" t="inlineStr">
        <is>
          <t>Jadi Guru yang Jago Penelitian Tindakan Kelas</t>
        </is>
      </c>
      <c r="D2108" s="223" t="n"/>
      <c r="E2108" s="223" t="inlineStr">
        <is>
          <t>Medi Yanto, S.Sos</t>
        </is>
      </c>
      <c r="F2108" s="223" t="inlineStr">
        <is>
          <t>978-979-29-2062-8</t>
        </is>
      </c>
      <c r="G2108" s="223" t="inlineStr">
        <is>
          <t>978-979-29-7536-9</t>
        </is>
      </c>
      <c r="H2108" s="223" t="inlineStr">
        <is>
          <t>Pendidikan</t>
        </is>
      </c>
      <c r="I2108" s="258" t="inlineStr">
        <is>
          <t>Perguruan Tinggi</t>
        </is>
      </c>
      <c r="J2108" s="186" t="inlineStr">
        <is>
          <t>009.10</t>
        </is>
      </c>
      <c r="K2108" s="223" t="n"/>
      <c r="L2108" s="223" t="n"/>
      <c r="M2108" s="259" t="n"/>
      <c r="N2108" s="223" t="inlineStr">
        <is>
          <t>Indonesia</t>
        </is>
      </c>
      <c r="O2108" s="223" t="inlineStr">
        <is>
          <t>Tidak diketahui</t>
        </is>
      </c>
      <c r="P2108" s="260" t="n">
        <v>2013</v>
      </c>
      <c r="Q2108" s="260" t="n">
        <v>2017</v>
      </c>
      <c r="R2108" s="223" t="inlineStr">
        <is>
          <t>Penerbit Andi</t>
        </is>
      </c>
      <c r="S2108" s="223" t="inlineStr">
        <is>
          <t>Andi Offset CV</t>
        </is>
      </c>
      <c r="T2108" s="223" t="inlineStr">
        <is>
          <t>Lokal</t>
        </is>
      </c>
      <c r="U2108" s="261" t="n">
        <v>132</v>
      </c>
      <c r="V2108" s="86" t="inlineStr">
        <is>
          <t>pdf</t>
        </is>
      </c>
      <c r="W2108" s="223" t="inlineStr">
        <is>
          <t>2.2 MB</t>
        </is>
      </c>
      <c r="X2108" s="225" t="inlineStr">
        <is>
          <t>&lt;p&gt;Penelitian Tindakan Kelas adalah sebuah karya tulis ilmiah yang dihasilkan oleh seorang guru, Penelitian Tindakan Kelas juga merupakan salah satu bentuk pengembangan profesi seorang guru. Di era sertifikasi ini, seorang guru wajib untuk membuat sebuah laporan Penelitian Tindakan Kelas (PTK) karena ini merupakan salah satu bentuk perubahan kinerja dari seorang guru. Seorang guru bukan hanya melakukan tugas-tugas rutinitas saja, seperti mengajar dan tugas lainnya yang diberikan oleh Kepala Sekolah. Namun, seorang guru juga dituntut untuk lebih profesionalisme dalam melakukan penelitian terhadap masalah yang timbul ketika terjadinya proses belajar mengajar, menemukan penyebab dari masalah tersebut, dan memublikasikannya dalam bentuk sebuah laporan PTK.&amp;nbsp;&lt;br /&gt;
 Melihat teman-teman kerja yang kurang begitu paham mengenai penulisan PTK dan sedikitnya para guru yang menulis PTK, maka saya selaku seorang guru yang memiliki sedikit pengetahuan mengenai PTK, akan berbagi ilmu dengan teman-teman yang ingin belajar membuat PTK dalam sebuah buku yang berjudul Jadi Guru yang Jago Penelitian Tindakan Kelas. Semoga buku ini menjadi penyemangat bagi para guru untuk menjadi guru yang berdedikasi tinggi dan profesional.&lt;/p&gt;</t>
        </is>
      </c>
      <c r="Y2108" s="262" t="n">
        <v>35000</v>
      </c>
      <c r="Z2108" s="226" t="n"/>
      <c r="AA2108" s="241">
        <f>Y3139*Z3139</f>
        <v/>
      </c>
      <c r="AB2108" s="237" t="inlineStr">
        <is>
          <t>8262e83a-8097-4f2e-b311-84d95f527929</t>
        </is>
      </c>
    </row>
    <row r="2109" ht="15" customHeight="1" s="283">
      <c r="A2109" s="109" t="n">
        <v>3134</v>
      </c>
      <c r="B2109" s="222">
        <f>HYPERLINK("https://mocostore.moco.co.id/catalog/"&amp;AB3143,"Klik Disini")</f>
        <v/>
      </c>
      <c r="C2109" s="223" t="inlineStr">
        <is>
          <t>Cisco Doing Both: Bagaimana Meraih Sukses Dengan Melakukan Dua Model Secara Bersamaan</t>
        </is>
      </c>
      <c r="D2109" s="223" t="n"/>
      <c r="E2109" s="223" t="inlineStr">
        <is>
          <t>Inder Sidhu</t>
        </is>
      </c>
      <c r="F2109" s="223" t="inlineStr">
        <is>
          <t>978-979-29-3345-1</t>
        </is>
      </c>
      <c r="G2109" s="223" t="inlineStr">
        <is>
          <t>978-979-29-7443-0</t>
        </is>
      </c>
      <c r="H2109" s="223" t="inlineStr">
        <is>
          <t>Bisnis-Investasi</t>
        </is>
      </c>
      <c r="I2109" s="258" t="inlineStr">
        <is>
          <t>Perguruan Tinggi</t>
        </is>
      </c>
      <c r="J2109" s="186" t="inlineStr">
        <is>
          <t>009.25</t>
        </is>
      </c>
      <c r="K2109" s="223" t="n"/>
      <c r="L2109" s="223" t="n"/>
      <c r="M2109" s="259" t="n"/>
      <c r="N2109" s="223" t="inlineStr">
        <is>
          <t>Indonesia</t>
        </is>
      </c>
      <c r="O2109" s="223" t="inlineStr">
        <is>
          <t>Tidak diketahui</t>
        </is>
      </c>
      <c r="P2109" s="260" t="n">
        <v>2012</v>
      </c>
      <c r="Q2109" s="260" t="n">
        <v>2017</v>
      </c>
      <c r="R2109" s="223" t="inlineStr">
        <is>
          <t>Penerbit Andi</t>
        </is>
      </c>
      <c r="S2109" s="223" t="inlineStr">
        <is>
          <t>Andi Offset CV</t>
        </is>
      </c>
      <c r="T2109" s="223" t="inlineStr">
        <is>
          <t>Lokal</t>
        </is>
      </c>
      <c r="U2109" s="261" t="n">
        <v>225</v>
      </c>
      <c r="V2109" s="86" t="inlineStr">
        <is>
          <t>pdf</t>
        </is>
      </c>
      <c r="W2109" s="223" t="inlineStr">
        <is>
          <t>1.7 MB</t>
        </is>
      </c>
      <c r="X2109" s="225" t="inlineStr">
        <is>
          <t>&lt;p&gt;Selama tujuh tahun belakangan, dalam ekonomi global yang sangat tidak stabil, Cisco telah melipatgandakan pendapatnya, melipattigakan keuntungannya, dan &amp;nbsp;melipatempatkan pendapatan per lembar sahamnya.&lt;br /&gt;
 Caranya? Dengan melakukan keduanya.&lt;/p&gt;
 &lt;p&gt;Ketika perusahaan menghadapi kepuasan kunci yang strategis, mereka terkadang hanya mengambil satu jalur dan mengabaikan lainnya. Mereka berfokus pada inovasi dan bisnis baru sebagai perluasan bisnis utama atau sebaliknya. Mereka menekankan pada disiplin dan mengorbankan fleksibilitas. Mereka berfokus pada pelanggan dan mengabaikan rekanan.&lt;/p&gt;
 &lt;p&gt;Dan mereka berjuang.&lt;/p&gt;
 &lt;p&gt;Cisco meyakini ada cara lebih baik Melakukan Keduanya.&lt;/p&gt;
 &lt;p&gt;Dalam buku ini, Wakil Presiden Senior Cisco, Inder Sidhu menjelaskan mengapa &amp;quot;melakukan keduanya&amp;quot; merupakan strategiterbaik saat ini. Lalu, dengan belajar dari pandangan kemenangan Cisco dan pengalaman perusahaan lain seperti Procter &amp;amp; Gamble, Whirlpool, dan Harley Davidson, Inder memberikan panduan lengkap untuk&amp;quot;melakukan keduanya&amp;quot;bagi organisasi anda.&lt;/p&gt;
 &lt;p&gt;MENANG DENGAN MELAKUKAN KEDUANYA!&lt;br /&gt;
 &amp;nbsp;&amp;nbsp; &amp;nbsp;-&amp;nbsp;&amp;nbsp; &amp;nbsp;Inovasi Berkelanjutan dan baru&lt;br /&gt;
 &amp;nbsp;&amp;nbsp; &amp;nbsp;-&amp;nbsp;&amp;nbsp; &amp;nbsp;Model Bisnis yang Ada dan Baru&lt;br /&gt;
 &amp;nbsp;&amp;nbsp; &amp;nbsp;-&amp;nbsp;&amp;nbsp; &amp;nbsp;Optimalisasi dan Penciptaan Kembali&lt;br /&gt;
 &amp;nbsp;&amp;nbsp; &amp;nbsp;-&amp;nbsp;&amp;nbsp; &amp;nbsp;Kepuasan Pelanggan dan Kesenangan Rekaan&lt;br /&gt;
 &amp;nbsp;&amp;nbsp; &amp;nbsp;-&amp;nbsp;&amp;nbsp; &amp;nbsp;Negara Maju dan Negara Berkembang&lt;br /&gt;
 &amp;nbsp;&amp;nbsp; &amp;nbsp;-&amp;nbsp;&amp;nbsp; &amp;nbsp;Melakukan Hal Benar dan Melakukan Hal Berarti&lt;br /&gt;
 &amp;nbsp;&amp;nbsp; &amp;nbsp;-&amp;nbsp;&amp;nbsp; &amp;nbsp;Kinerja Superstar dan Tim Pemenang&lt;br /&gt;
 &amp;nbsp;&amp;nbsp; &amp;nbsp;-&amp;nbsp;&amp;nbsp; &amp;nbsp;Kepemimpinan Otoriter dan Pengambilan Keputusan Demokratis&lt;/p&gt;</t>
        </is>
      </c>
      <c r="Y2109" s="262" t="n">
        <v>62500</v>
      </c>
      <c r="Z2109" s="226" t="n"/>
      <c r="AA2109" s="241">
        <f>Y3143*Z3143</f>
        <v/>
      </c>
      <c r="AB2109" s="237" t="inlineStr">
        <is>
          <t>f66e8c0a-59df-4625-ac6e-894fa02ff9f5</t>
        </is>
      </c>
    </row>
    <row r="2110" ht="15" customHeight="1" s="283">
      <c r="A2110" s="109" t="n">
        <v>3144</v>
      </c>
      <c r="B2110" s="222">
        <f>HYPERLINK("https://mocostore.moco.co.id/catalog/"&amp;AB3153,"Klik Disini")</f>
        <v/>
      </c>
      <c r="C2110" s="223" t="inlineStr">
        <is>
          <t>Tips Buka Toko Di Website Tanpa Modal</t>
        </is>
      </c>
      <c r="D2110" s="223" t="n"/>
      <c r="E2110" s="223" t="inlineStr">
        <is>
          <t>Andrea Adelheid</t>
        </is>
      </c>
      <c r="F2110" s="223" t="inlineStr">
        <is>
          <t>978-979-29-3361-1</t>
        </is>
      </c>
      <c r="G2110" s="223" t="inlineStr">
        <is>
          <t>978-979-29-7888-9</t>
        </is>
      </c>
      <c r="H2110" s="223" t="inlineStr">
        <is>
          <t>Bisnis-Investasi</t>
        </is>
      </c>
      <c r="I2110" s="258" t="inlineStr">
        <is>
          <t>Perguruan Tinggi</t>
        </is>
      </c>
      <c r="J2110" s="186" t="inlineStr">
        <is>
          <t>009.05</t>
        </is>
      </c>
      <c r="K2110" s="223" t="n"/>
      <c r="L2110" s="223" t="n"/>
      <c r="M2110" s="259" t="n"/>
      <c r="N2110" s="223" t="inlineStr">
        <is>
          <t>Indonesia</t>
        </is>
      </c>
      <c r="O2110" s="223" t="inlineStr">
        <is>
          <t>Tidak diketahui</t>
        </is>
      </c>
      <c r="P2110" s="260" t="n">
        <v>2012</v>
      </c>
      <c r="Q2110" s="260" t="n">
        <v>2017</v>
      </c>
      <c r="R2110" s="223" t="inlineStr">
        <is>
          <t>Penerbit Andi</t>
        </is>
      </c>
      <c r="S2110" s="223" t="inlineStr">
        <is>
          <t>Andi Offset CV</t>
        </is>
      </c>
      <c r="T2110" s="223" t="inlineStr">
        <is>
          <t>Lokal</t>
        </is>
      </c>
      <c r="U2110" s="261" t="n">
        <v>160</v>
      </c>
      <c r="V2110" s="86" t="inlineStr">
        <is>
          <t>pdf</t>
        </is>
      </c>
      <c r="W2110" s="223" t="inlineStr">
        <is>
          <t>4.1 MB</t>
        </is>
      </c>
      <c r="X2110" s="225" t="inlineStr">
        <is>
          <t>&lt;p&gt;Mempunyai sebuah usaha sendiri tentu menjadi keinginan setiap orang. Tapi yang menjadi masalah nomor satu adalah modal! Modal merupakan faktor yang menghambat seseorang untuk membuat usaha. Namun melalui buku ini, Anda akan dipandu untuk mengembangkan usaha sampingan sendiri yang nyaris tanpa modal.&lt;br /&gt;
 &amp;ldquo;Kenapa harus jasa pembuatan website?&amp;rdquo; Dalam dunia yang serba canggih sekarang ini, banyak orang mulai melakukan semua kegiatannya melalui internet. Jadi, inilah peluang yang harus kita manfaatkan untuk mengembangkan usaha.&lt;br /&gt;
 Selain itu, buku ini juga akan membahas cara mengembangkan potensi diri, mencari klien, membuat proposal,hingga mengerjakan proyek orderan dari klien. Bahkan bagi Anda yang belum mempunyai pekerjaan sampingan, buku ini cocok dijadikan pedoman seraya menunggu panggilan pekerjaan dari perusahaan lain. Atau bagi Anda yang sekadar ingin mengetahui cara membuat website portal berita, blog, toko online, dan forum, buku ini bisa dijadikan panduan. Tak lupa pula akan dibahas mengenai cara mendaftar domain dan hosting secara gratis!&lt;/p&gt;
 &lt;p&gt;Ingin yang serba gratis dalam membuatwebsite?&lt;br /&gt;
 Ingin membangun usaha tanpa modal?&lt;/p&gt;
 &lt;p&gt;Buku ini akan menjawabnya!&lt;/p&gt;</t>
        </is>
      </c>
      <c r="Y2110" s="262" t="n">
        <v>49500</v>
      </c>
      <c r="Z2110" s="226" t="n"/>
      <c r="AA2110" s="241">
        <f>Y3153*Z3153</f>
        <v/>
      </c>
      <c r="AB2110" s="237" t="inlineStr">
        <is>
          <t>0a27b96d-d52a-4df1-89ae-360e2882d0b9</t>
        </is>
      </c>
    </row>
    <row r="2111" ht="15" customHeight="1" s="283">
      <c r="A2111" s="109" t="n">
        <v>3149</v>
      </c>
      <c r="B2111" s="222">
        <f>HYPERLINK("https://mocostore.moco.co.id/catalog/"&amp;AB3158,"Klik Disini")</f>
        <v/>
      </c>
      <c r="C2111" s="223" t="inlineStr">
        <is>
          <t>Renggg!!! Naik Motor dengan Bensin Buatan Kampung</t>
        </is>
      </c>
      <c r="D2111" s="223" t="n"/>
      <c r="E2111" s="223" t="inlineStr">
        <is>
          <t>Peni R. Pramono dan Soelaiman Budi Sunarto</t>
        </is>
      </c>
      <c r="F2111" s="223" t="inlineStr">
        <is>
          <t>978-979-29-3547-9</t>
        </is>
      </c>
      <c r="G2111" s="223" t="inlineStr">
        <is>
          <t>978-979-29-7737-0</t>
        </is>
      </c>
      <c r="H2111" s="223" t="inlineStr">
        <is>
          <t>Bisnis-Investasi</t>
        </is>
      </c>
      <c r="I2111" s="258" t="inlineStr">
        <is>
          <t>Perguruan Tinggi</t>
        </is>
      </c>
      <c r="J2111" s="186" t="inlineStr">
        <is>
          <t>009.25</t>
        </is>
      </c>
      <c r="K2111" s="223" t="n"/>
      <c r="L2111" s="223" t="n"/>
      <c r="M2111" s="259" t="n"/>
      <c r="N2111" s="223" t="inlineStr">
        <is>
          <t>Indonesia</t>
        </is>
      </c>
      <c r="O2111" s="223" t="inlineStr">
        <is>
          <t>Tidak diketahui</t>
        </is>
      </c>
      <c r="P2111" s="260" t="n">
        <v>2012</v>
      </c>
      <c r="Q2111" s="260" t="n">
        <v>2017</v>
      </c>
      <c r="R2111" s="223" t="inlineStr">
        <is>
          <t>Penerbit Andi</t>
        </is>
      </c>
      <c r="S2111" s="223" t="inlineStr">
        <is>
          <t>Andi Offset CV</t>
        </is>
      </c>
      <c r="T2111" s="223" t="inlineStr">
        <is>
          <t>Lokal</t>
        </is>
      </c>
      <c r="U2111" s="261" t="n">
        <v>104</v>
      </c>
      <c r="V2111" s="86" t="inlineStr">
        <is>
          <t>pdf</t>
        </is>
      </c>
      <c r="W2111" s="223" t="inlineStr">
        <is>
          <t>3.2 MB</t>
        </is>
      </c>
      <c r="X2111" s="225" t="inlineStr">
        <is>
          <t>&lt;p&gt;Kalau kebijakan energi lebih jelas, tak akan terdengar lagi keluhan warga sebuah kota yang mengalami&lt;br /&gt;
 giliran pemadaman listrik. Kalau pengelola negara tulus memikirkan rakyatnya, banyak instalasi energi&lt;br /&gt;
 alternatif sudah terbangun.&lt;br /&gt;
 Mayong Suryo Laksono-wartawan, pemerhati masalah sosial kemasyarakatan&lt;/p&gt;
 &lt;p&gt;Indonesia harus bangkit dan menjadi motor perubahan untuk hidup yang lebih sehat dan bertanggung&lt;br /&gt;
 jawab kepada generasi yang akan datang.&lt;br /&gt;
 Buku ini semoga memberikan inspirasi yang menggerakkan tindakan bersama yang cerdas dan kreatif&lt;br /&gt;
 Adi Sasono-Menteri Koperasi dan UKM era Kabinet Reformasi Pembangunan&lt;/p&gt;</t>
        </is>
      </c>
      <c r="Y2111" s="262" t="n">
        <v>65000</v>
      </c>
      <c r="Z2111" s="226" t="n"/>
      <c r="AA2111" s="241">
        <f>Y3158*Z3158</f>
        <v/>
      </c>
      <c r="AB2111" s="237" t="inlineStr">
        <is>
          <t>879802b0-d25f-4bdf-abdf-749e5710bca8</t>
        </is>
      </c>
    </row>
    <row r="2112" ht="15" customHeight="1" s="283">
      <c r="A2112" s="109" t="n">
        <v>3152</v>
      </c>
      <c r="B2112" s="222">
        <f>HYPERLINK("https://mocostore.moco.co.id/catalog/"&amp;AB3161,"Klik Disini")</f>
        <v/>
      </c>
      <c r="C2112" s="223" t="inlineStr">
        <is>
          <t>Chinese Is Fun: Belajar Bahasa Mandarin dengan Panduan 3 Bahasa</t>
        </is>
      </c>
      <c r="D2112" s="223" t="n"/>
      <c r="E2112" s="223" t="inlineStr">
        <is>
          <t>Yu Jia Hui</t>
        </is>
      </c>
      <c r="F2112" s="223" t="inlineStr">
        <is>
          <t>978-979-29-3450-2</t>
        </is>
      </c>
      <c r="G2112" s="223" t="inlineStr">
        <is>
          <t>978-979-29-7440-9</t>
        </is>
      </c>
      <c r="H2112" s="223" t="inlineStr">
        <is>
          <t>Bahasa</t>
        </is>
      </c>
      <c r="I2112" s="258" t="inlineStr">
        <is>
          <t>Perguruan Tinggi</t>
        </is>
      </c>
      <c r="J2112" s="186" t="inlineStr">
        <is>
          <t>009.19</t>
        </is>
      </c>
      <c r="K2112" s="223" t="n"/>
      <c r="L2112" s="223" t="n"/>
      <c r="M2112" s="259" t="n"/>
      <c r="N2112" s="223" t="inlineStr">
        <is>
          <t>Indonesia</t>
        </is>
      </c>
      <c r="O2112" s="223" t="inlineStr">
        <is>
          <t>Tidak diketahui</t>
        </is>
      </c>
      <c r="P2112" s="260" t="n">
        <v>2012</v>
      </c>
      <c r="Q2112" s="260" t="n">
        <v>2017</v>
      </c>
      <c r="R2112" s="223" t="inlineStr">
        <is>
          <t>Penerbit Andi</t>
        </is>
      </c>
      <c r="S2112" s="223" t="inlineStr">
        <is>
          <t>Andi Offset CV</t>
        </is>
      </c>
      <c r="T2112" s="223" t="inlineStr">
        <is>
          <t>Lokal</t>
        </is>
      </c>
      <c r="U2112" s="261" t="n">
        <v>152</v>
      </c>
      <c r="V2112" s="86" t="inlineStr">
        <is>
          <t>pdf</t>
        </is>
      </c>
      <c r="W2112" s="223" t="inlineStr">
        <is>
          <t>9.8 MB</t>
        </is>
      </c>
      <c r="X2112" s="225" t="inlineStr">
        <is>
          <t>&lt;p&gt;&amp;ldquo;Belajar bahasa Mandarin? Susah.&amp;rdquo; Tak jarang orang mengeluh belajar bahasa Mandarin itu tak gampang. Belum lagi harus menghafalkan karakter Cina yang rumit dan begitu banyak jumlahnya itu!&amp;nbsp;&lt;br /&gt;
 Jika selama ini Anda juga berpikir demikian maka buku ini akan mengubah cara berpikir Anda itu untuk selamanya. Dengan teknik belajar yang tepat, bukan hanya belajar bahasa Mandarin menjadi mudah, tetapi mempelajari karakter Cina pun jadi menyenangkan.&amp;nbsp;&lt;br /&gt;
 Di Indonesia, di mana minat belajar bahasa Mandarin semakin meningkat, tapi teknik belajar yang baik dan menyenangkan sangat minim, buku ini pas sekali untuk dibaca siapa pun yang tertarik mempelajari bahasa Mandarin. Mulai dari anak sekolah, mahasiswa, pekerja karier, maupun ibu rumah tangga. Dengan panduan belajar dalam tiga bahasa (Mandarin-Inggris-Indonesia), buku ini juga cocok dipakai oleh tenaga pengajar dan pendidik sebagai buku referensi pelajaran bahasa Mandarin.&lt;/p&gt;</t>
        </is>
      </c>
      <c r="Y2112" s="262" t="n">
        <v>49500</v>
      </c>
      <c r="Z2112" s="226" t="n"/>
      <c r="AA2112" s="241">
        <f>Y3161*Z3161</f>
        <v/>
      </c>
      <c r="AB2112" s="237" t="inlineStr">
        <is>
          <t>a1ec3e9f-b98b-4d18-9963-3713d5cadb43</t>
        </is>
      </c>
    </row>
    <row r="2113" ht="15" customHeight="1" s="283">
      <c r="A2113" s="109" t="n">
        <v>3153</v>
      </c>
      <c r="B2113" s="222">
        <f>HYPERLINK("https://mocostore.moco.co.id/catalog/"&amp;AB3162,"Klik Disini")</f>
        <v/>
      </c>
      <c r="C2113" s="223" t="inlineStr">
        <is>
          <t>Home Preneurship Mendulang Rupiah Dari Rumah</t>
        </is>
      </c>
      <c r="D2113" s="223" t="n"/>
      <c r="E2113" s="223" t="inlineStr">
        <is>
          <t>El Manan</t>
        </is>
      </c>
      <c r="F2113" s="223" t="inlineStr">
        <is>
          <t>978-979-29-2257-8</t>
        </is>
      </c>
      <c r="G2113" s="223" t="inlineStr">
        <is>
          <t>978-979-29-7515-4</t>
        </is>
      </c>
      <c r="H2113" s="223" t="inlineStr">
        <is>
          <t>Bisnis-Investasi</t>
        </is>
      </c>
      <c r="I2113" s="258" t="inlineStr">
        <is>
          <t>Perguruan Tinggi</t>
        </is>
      </c>
      <c r="J2113" s="186" t="inlineStr">
        <is>
          <t>009.25</t>
        </is>
      </c>
      <c r="K2113" s="223" t="n"/>
      <c r="L2113" s="223" t="n"/>
      <c r="M2113" s="259" t="n"/>
      <c r="N2113" s="223" t="n"/>
      <c r="O2113" s="223" t="n"/>
      <c r="P2113" s="260" t="n">
        <v>2012</v>
      </c>
      <c r="Q2113" s="260" t="n">
        <v>2017</v>
      </c>
      <c r="R2113" s="223" t="inlineStr">
        <is>
          <t>G-Media Publisher</t>
        </is>
      </c>
      <c r="S2113" s="223" t="inlineStr">
        <is>
          <t>Andi Offset CV</t>
        </is>
      </c>
      <c r="T2113" s="223" t="n"/>
      <c r="U2113" s="261" t="n">
        <v>160</v>
      </c>
      <c r="V2113" s="86" t="inlineStr">
        <is>
          <t>pdf</t>
        </is>
      </c>
      <c r="W2113" s="223" t="inlineStr">
        <is>
          <t>1.3 MB</t>
        </is>
      </c>
      <c r="X2113" s="225" t="inlineStr">
        <is>
          <t>&lt;p&gt;Sudah bukan rahasia lagi kalau menjalankan usaha dari rumah bisa menuai kesuksesan. Ada banyak hal positif dengan memulai usaha dari rumah. Apalagi bagi para ibu, yang pasti direpotkan dengan banyak urusan rumah tangga. Bagi mereka, meninggalkan rumah untuk bekerja sering dirasakan sebagai beban.&amp;nbsp;&lt;br /&gt;
 Bisnis dari rumah bisa dilakukan siapa saja. Jika jeli, ada begitu banyak peluang bisnis rumahan yang bisa ditekuni. Seperti bisnis makanan, bisnis online, bisnis fashion, bisnis jasa, bisnis kerajinan, serta bisnis kreatif yang kini semakin berkibar.&lt;br /&gt;
 Buku ini sesuai untuk Anda yang sedang mencari ide untuk membuka bisnis di rumah. Ada banyak ide yang dibahas dalam buku ini, mulai dari bisnis yang minim modal hingga bisnis yang menjanjikan profit berlipat. Informasi dalam buku ini sederhana namun lengkap.&amp;nbsp;&lt;br /&gt;
 Buku ini mencakup bagaimana memulai usaha rumahan, mulai dari kenapa kita harus menjadi pengusaha hingga contoh usaha rumaha dan analisis keuangannya, serta tips dan trik mengelola usaha agar sukses.&amp;nbsp;&lt;br /&gt;
 Mari kita buka usaha rumahan!&lt;/p&gt;</t>
        </is>
      </c>
      <c r="Y2113" s="262" t="n">
        <v>43000</v>
      </c>
      <c r="Z2113" s="226" t="n"/>
      <c r="AA2113" s="241">
        <f>Y3162*Z3162</f>
        <v/>
      </c>
      <c r="AB2113" s="237" t="inlineStr">
        <is>
          <t>149cf113-c228-4bc1-885c-99ef081e5459</t>
        </is>
      </c>
    </row>
    <row r="2114" ht="15" customHeight="1" s="283">
      <c r="A2114" s="109" t="n">
        <v>3158</v>
      </c>
      <c r="B2114" s="222">
        <f>HYPERLINK("https://mocostore.moco.co.id/catalog/"&amp;AB3167,"Klik Disini")</f>
        <v/>
      </c>
      <c r="C2114" s="223" t="inlineStr">
        <is>
          <t>Bahasa Jepang Perhotelan â€“ Disertai Percakapan Sehari-hari</t>
        </is>
      </c>
      <c r="D2114" s="223" t="n"/>
      <c r="E2114" s="223" t="inlineStr">
        <is>
          <t>Isa Wahjoedi</t>
        </is>
      </c>
      <c r="F2114" s="223" t="inlineStr">
        <is>
          <t>978-979-29-3334-5</t>
        </is>
      </c>
      <c r="G2114" s="223" t="inlineStr">
        <is>
          <t>978-979-29-7355-6</t>
        </is>
      </c>
      <c r="H2114" s="223" t="inlineStr">
        <is>
          <t>Bahasa asing</t>
        </is>
      </c>
      <c r="I2114" s="258" t="inlineStr">
        <is>
          <t>Perguruan Tinggi</t>
        </is>
      </c>
      <c r="J2114" s="186" t="inlineStr">
        <is>
          <t>009.19</t>
        </is>
      </c>
      <c r="K2114" s="223" t="n"/>
      <c r="L2114" s="223" t="n"/>
      <c r="M2114" s="259" t="n"/>
      <c r="N2114" s="223" t="inlineStr">
        <is>
          <t>Indonesia</t>
        </is>
      </c>
      <c r="O2114" s="223" t="inlineStr">
        <is>
          <t>Tidak diketahui</t>
        </is>
      </c>
      <c r="P2114" s="260" t="n">
        <v>2012</v>
      </c>
      <c r="Q2114" s="260" t="n">
        <v>2017</v>
      </c>
      <c r="R2114" s="223" t="inlineStr">
        <is>
          <t>Penerbit Andi</t>
        </is>
      </c>
      <c r="S2114" s="223" t="inlineStr">
        <is>
          <t>Andi Offset CV</t>
        </is>
      </c>
      <c r="T2114" s="223" t="inlineStr">
        <is>
          <t>Lokal</t>
        </is>
      </c>
      <c r="U2114" s="261" t="n">
        <v>352</v>
      </c>
      <c r="V2114" s="86" t="inlineStr">
        <is>
          <t>pdf</t>
        </is>
      </c>
      <c r="W2114" s="223" t="inlineStr">
        <is>
          <t>4.4 MB</t>
        </is>
      </c>
      <c r="X2114" s="225" t="inlineStr">
        <is>
          <t>&lt;p&gt;Buku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is>
      </c>
      <c r="Y2114" s="262" t="n">
        <v>82000</v>
      </c>
      <c r="Z2114" s="226" t="n"/>
      <c r="AA2114" s="241">
        <f>Y3167*Z3167</f>
        <v/>
      </c>
      <c r="AB2114" s="237" t="inlineStr">
        <is>
          <t>acc5ee3e-75c9-43bf-8828-66f98da0afcf</t>
        </is>
      </c>
    </row>
    <row r="2115" ht="15" customHeight="1" s="283">
      <c r="A2115" s="109" t="n">
        <v>3164</v>
      </c>
      <c r="B2115" s="222">
        <f>HYPERLINK("https://mocostore.moco.co.id/catalog/"&amp;AB3173,"Klik Disini")</f>
        <v/>
      </c>
      <c r="C2115" s="223" t="inlineStr">
        <is>
          <t>3 in 1 Microsoft Office 2007 â€“ Buku Wajib Para Pencari Kerja</t>
        </is>
      </c>
      <c r="D2115" s="223" t="n"/>
      <c r="E2115" s="223" t="inlineStr">
        <is>
          <t>ELCOM</t>
        </is>
      </c>
      <c r="F2115" s="223" t="inlineStr">
        <is>
          <t>978-979-29-1320-0</t>
        </is>
      </c>
      <c r="G2115" s="223" t="inlineStr">
        <is>
          <t>978-979-29-7294-8</t>
        </is>
      </c>
      <c r="H2115" s="223" t="inlineStr">
        <is>
          <t>Komputer &amp; Internet</t>
        </is>
      </c>
      <c r="I2115" s="258" t="inlineStr">
        <is>
          <t>Perguruan Tinggi</t>
        </is>
      </c>
      <c r="J2115" s="186" t="inlineStr">
        <is>
          <t>009.05</t>
        </is>
      </c>
      <c r="K2115" s="223" t="n"/>
      <c r="L2115" s="223" t="n"/>
      <c r="M2115" s="259" t="n"/>
      <c r="N2115" s="223" t="n"/>
      <c r="O2115" s="223" t="n"/>
      <c r="P2115" s="260" t="n">
        <v>2010</v>
      </c>
      <c r="Q2115" s="260" t="n">
        <v>2017</v>
      </c>
      <c r="R2115" s="223" t="inlineStr">
        <is>
          <t>Penerbit Andi</t>
        </is>
      </c>
      <c r="S2115" s="223" t="inlineStr">
        <is>
          <t>Andi Offset CV</t>
        </is>
      </c>
      <c r="T2115" s="223" t="n"/>
      <c r="U2115" s="261" t="n">
        <v>168</v>
      </c>
      <c r="V2115" s="86" t="inlineStr">
        <is>
          <t>pdf</t>
        </is>
      </c>
      <c r="W2115" s="223" t="inlineStr">
        <is>
          <t>10.3 MB</t>
        </is>
      </c>
      <c r="X2115" s="225" t="inlineStr">
        <is>
          <t>&lt;p&gt;Kini banyak perusahaan mencari tenaga kerja yang menguasai kemampuan dasar komputer. Salah satu kemampuan dasar yang diminta adalah menguasai aplikasi office, yaitu Microsoft Word, Excel dan PowerPoint. Aplikasi-aplikasi tersebut sangat membantu dalam pengolahan data dan presentasi. Menguasai kemampuan dasar komputer akan menjadi sebuah nilai tambah ketika kita mencari kerja.&lt;/p&gt;
 &lt;p&gt;Buku ini akan membantu Anda untuk menguasai beberapa kemampuan dasar yang diminta oleh perusahaan, yaitu Microsoft Word, Excel, dan PowerPoint. Pada buku ini akan dibahas mengenai cara penggunaan ketiga aplikasi tersebut. Materi dalam buku ini disajikan dalam bahasa yang sederhana dan langkah-langkah yang mudah diikuti, sehingga pembaca akan lebih mampu menguasai ketiga aplikasi tersebut dalam waktu singkat.&lt;/p&gt;</t>
        </is>
      </c>
      <c r="Y2115" s="262" t="n">
        <v>53500</v>
      </c>
      <c r="Z2115" s="226" t="n"/>
      <c r="AA2115" s="241">
        <f>Y3173*Z3173</f>
        <v/>
      </c>
      <c r="AB2115" s="237" t="inlineStr">
        <is>
          <t>625c1e49-c135-42ff-9fa4-45b967da4403</t>
        </is>
      </c>
    </row>
    <row r="2116" ht="15" customHeight="1" s="283">
      <c r="A2116" s="109" t="n">
        <v>3165</v>
      </c>
      <c r="B2116" s="222">
        <f>HYPERLINK("https://mocostore.moco.co.id/catalog/"&amp;AB3174,"Klik Disini")</f>
        <v/>
      </c>
      <c r="C2116" s="223" t="inlineStr">
        <is>
          <t>Kamus Idiom Inggris-Indonesia â€“ Kamus Mini 2500 + Idiom</t>
        </is>
      </c>
      <c r="D2116" s="223" t="n"/>
      <c r="E2116" s="223" t="inlineStr">
        <is>
          <t>Andy Kristianto</t>
        </is>
      </c>
      <c r="F2116" s="223" t="inlineStr">
        <is>
          <t>978-979-29-3405-2</t>
        </is>
      </c>
      <c r="G2116" s="223" t="inlineStr">
        <is>
          <t>978-979-29-7934-3</t>
        </is>
      </c>
      <c r="H2116" s="223" t="inlineStr">
        <is>
          <t>Bahasa</t>
        </is>
      </c>
      <c r="I2116" s="258" t="inlineStr">
        <is>
          <t>Perguruan Tinggi</t>
        </is>
      </c>
      <c r="J2116" s="186" t="inlineStr">
        <is>
          <t>009.19</t>
        </is>
      </c>
      <c r="K2116" s="223" t="n"/>
      <c r="L2116" s="223" t="n"/>
      <c r="M2116" s="259" t="n"/>
      <c r="N2116" s="223" t="inlineStr">
        <is>
          <t>Indonesia</t>
        </is>
      </c>
      <c r="O2116" s="223" t="inlineStr">
        <is>
          <t>Tidak diketahui</t>
        </is>
      </c>
      <c r="P2116" s="260" t="n">
        <v>2012</v>
      </c>
      <c r="Q2116" s="260" t="n">
        <v>2017</v>
      </c>
      <c r="R2116" s="223" t="inlineStr">
        <is>
          <t>Penerbit Andi</t>
        </is>
      </c>
      <c r="S2116" s="223" t="inlineStr">
        <is>
          <t>Andi Offset CV</t>
        </is>
      </c>
      <c r="T2116" s="223" t="inlineStr">
        <is>
          <t>Lokal</t>
        </is>
      </c>
      <c r="U2116" s="261" t="n">
        <v>112</v>
      </c>
      <c r="V2116" s="86" t="inlineStr">
        <is>
          <t>pdf</t>
        </is>
      </c>
      <c r="W2116" s="223" t="inlineStr">
        <is>
          <t>4.4 MB</t>
        </is>
      </c>
      <c r="X2116" s="225" t="inlineStr">
        <is>
          <t>&lt;p&gt;Idiom adalah kumpulan kata/frasa yang tidak bisa diartikan secara harfiah. Idiom mempunyai makna konotasi. Setiap bahasa pasti mempunyai idiom. Contoh idiom dalam bahasa adalah kambing hitam, si jago merah, kepala batu, dan sebagainya.&lt;br /&gt;
 &lt;br /&gt;
 Demikian pula halnya dengan bahasa Inggris. Dalam komunikasi sehari-hari idiom bahasa Inggris sering digunakan. Tanpa penguasaan idiom bahasa Inggris yang baik, kesalahan fatal dalam penafsiran bisa terjadi. Contoh:&amp;nbsp;&lt;br /&gt;
 1. White elephant bukan berarti &amp;lsquo;gajah berwarna putih&amp;rsquo;, melainkan sebuah idiom yang mengandung arti &amp;lsquo;suatu hal yang sangat mewah atau mahal&amp;rsquo;.&lt;br /&gt;
 2. Kicked the bucket berarti &amp;lsquo;meninggal dunia&amp;rsquo;.&lt;br /&gt;
 3. Bird brain berarti &amp;lsquo;bodoh&amp;rsquo;.&lt;br /&gt;
 4. Boys in blue berarti &amp;lsquo;polisi&amp;rsquo;.&lt;br /&gt;
 5. Cat nap berarti &amp;lsquo;tidur sebentar&amp;rsquo;.&amp;nbsp;&lt;br /&gt;
 6. Have the floor berarti &amp;lsquo;mengemukakan pendapat&amp;rsquo;.&lt;br /&gt;
 7. Work like a dog berarti &amp;lsquo;bekerja dengan sangat keras&amp;rsquo;.&lt;br /&gt;
 &lt;br /&gt;
 Kamus mini ini mengandung 2.555 lebih idiom bahasa Inggris yang sering digunakan. Kamus Idiom Inggris- bisa menjadi referensi dan pegangan praktis untuk mempelajari idiom, dan tentunya akan meningkatkan penguasaan, pengetahuan, dan perbendaharaan kata bahasa Inggris Anda.&lt;/p&gt;</t>
        </is>
      </c>
      <c r="Y2116" s="262" t="n">
        <v>35500</v>
      </c>
      <c r="Z2116" s="226" t="n"/>
      <c r="AA2116" s="241">
        <f>Y3174*Z3174</f>
        <v/>
      </c>
      <c r="AB2116" s="237" t="inlineStr">
        <is>
          <t>07aa4eb4-c9f5-40be-9bab-66ad2b549464</t>
        </is>
      </c>
    </row>
    <row r="2117" ht="15" customHeight="1" s="283">
      <c r="A2117" s="109" t="n">
        <v>3168</v>
      </c>
      <c r="B2117" s="222">
        <f>HYPERLINK("https://mocostore.moco.co.id/catalog/"&amp;AB3177,"Klik Disini")</f>
        <v/>
      </c>
      <c r="C2117" s="223" t="inlineStr">
        <is>
          <t>Koleksi Tumbuhan Berkhasiat</t>
        </is>
      </c>
      <c r="D2117" s="223" t="n"/>
      <c r="E2117" s="223" t="inlineStr">
        <is>
          <t>Bayu Satya DS</t>
        </is>
      </c>
      <c r="F2117" s="223" t="inlineStr">
        <is>
          <t>978-979-29-3367-3</t>
        </is>
      </c>
      <c r="G2117" s="223" t="inlineStr">
        <is>
          <t>978-979-29-7579-6</t>
        </is>
      </c>
      <c r="H2117" s="223" t="inlineStr">
        <is>
          <t>Kesehatan</t>
        </is>
      </c>
      <c r="I2117" s="258" t="inlineStr">
        <is>
          <t>Perguruan Tinggi</t>
        </is>
      </c>
      <c r="J2117" s="186" t="inlineStr">
        <is>
          <t>009.24</t>
        </is>
      </c>
      <c r="K2117" s="223" t="n"/>
      <c r="L2117" s="223" t="n"/>
      <c r="M2117" s="259" t="n"/>
      <c r="N2117" s="223" t="inlineStr">
        <is>
          <t>Indonesia</t>
        </is>
      </c>
      <c r="O2117" s="223" t="inlineStr">
        <is>
          <t>Tidak diketahui</t>
        </is>
      </c>
      <c r="P2117" s="260" t="n">
        <v>2012</v>
      </c>
      <c r="Q2117" s="260" t="n">
        <v>2017</v>
      </c>
      <c r="R2117" s="223" t="inlineStr">
        <is>
          <t>Penerbit Andi</t>
        </is>
      </c>
      <c r="S2117" s="223" t="inlineStr">
        <is>
          <t>Andi Offset CV</t>
        </is>
      </c>
      <c r="T2117" s="223" t="inlineStr">
        <is>
          <t>Lokal</t>
        </is>
      </c>
      <c r="U2117" s="261" t="n">
        <v>264</v>
      </c>
      <c r="V2117" s="86" t="inlineStr">
        <is>
          <t>pdf</t>
        </is>
      </c>
      <c r="W2117" s="223" t="inlineStr">
        <is>
          <t>3.1 MB</t>
        </is>
      </c>
      <c r="X2117" s="225" t="inlineStr">
        <is>
          <t>&lt;p&gt;Tanah air kita, sangat kaya dengan berbagai tanaman yang berkhasiat bagi kesehatan maupun diracik sebagai obat. Bahkan dunia barat pun kini mulai tertarik dengan jenis pengobatan herbal ini. Namun sayangnya, kini banyak orang yang tidak mengetahui cara meramu berbagai tanaman obat tersebut. Bahkan generasi muda saat ini, banyak yang tidak mengetahui nama dan bentuk tumbuhan tertentu untuk mengatasi kebutuhan kesehatannya sendiri.&amp;nbsp;&lt;/p&gt;
 &lt;p&gt;Buku &amp;ldquo;Koleksi Tumbuhan Berkhasiat&amp;rdquo; ini berisi berbagai informasi mengenai aneka tumbuhan obat dan buah-buahan yang berkhasiat bagi kesehatan, dan disertai pula dengan cara meraciknya. Termasuk bagaimana memanfaatkannya secara optimal dalam pengobatan penyakit tertentu. Penulis berharap buku ini mampu menjadi wacana baru yang bermanfaat untuk para pembaca. Sehingga, setelah membaca dan menerapkanya pembaca mampu menjadi orang yang paling paham terhadap kebutuhan diri sendiri dengan mengoptimalkan berbagai tumbuhan berkhasiat disekitarnya.&lt;/p&gt;</t>
        </is>
      </c>
      <c r="Y2117" s="262" t="n">
        <v>109500</v>
      </c>
      <c r="Z2117" s="226" t="n"/>
      <c r="AA2117" s="241">
        <f>Y3177*Z3177</f>
        <v/>
      </c>
      <c r="AB2117" s="237" t="inlineStr">
        <is>
          <t>7e7a74c7-4929-46bc-b0a5-1f15a644af30</t>
        </is>
      </c>
    </row>
    <row r="2118" ht="15" customHeight="1" s="283">
      <c r="A2118" s="109" t="n">
        <v>3171</v>
      </c>
      <c r="B2118" s="222">
        <f>HYPERLINK("https://mocostore.moco.co.id/catalog/"&amp;AB3180,"Klik Disini")</f>
        <v/>
      </c>
      <c r="C2118" s="223" t="inlineStr">
        <is>
          <t>Rahasia Beternak Kelinci Ras</t>
        </is>
      </c>
      <c r="D2118" s="223" t="n"/>
      <c r="E2118" s="223" t="inlineStr">
        <is>
          <t>drh. Wheindrata HS., Sp.W</t>
        </is>
      </c>
      <c r="F2118" s="223" t="inlineStr">
        <is>
          <t>978-979-29-3377-2</t>
        </is>
      </c>
      <c r="G2118" s="223" t="inlineStr">
        <is>
          <t>978-979-29-7723-3</t>
        </is>
      </c>
      <c r="H2118" s="223" t="inlineStr">
        <is>
          <t>Hewan</t>
        </is>
      </c>
      <c r="I2118" s="258" t="inlineStr">
        <is>
          <t>Perguruan Tinggi</t>
        </is>
      </c>
      <c r="J2118" s="186" t="inlineStr">
        <is>
          <t>009.06</t>
        </is>
      </c>
      <c r="K2118" s="223" t="n"/>
      <c r="L2118" s="223" t="n"/>
      <c r="M2118" s="259" t="n"/>
      <c r="N2118" s="223" t="inlineStr">
        <is>
          <t>Indonesia</t>
        </is>
      </c>
      <c r="O2118" s="223" t="inlineStr">
        <is>
          <t>Tidak diketahui</t>
        </is>
      </c>
      <c r="P2118" s="260" t="n">
        <v>2012</v>
      </c>
      <c r="Q2118" s="260" t="n">
        <v>2017</v>
      </c>
      <c r="R2118" s="223" t="inlineStr">
        <is>
          <t>Lily Publisher</t>
        </is>
      </c>
      <c r="S2118" s="223" t="inlineStr">
        <is>
          <t>Andi Offset CV</t>
        </is>
      </c>
      <c r="T2118" s="223" t="inlineStr">
        <is>
          <t>Lokal</t>
        </is>
      </c>
      <c r="U2118" s="261" t="n">
        <v>152</v>
      </c>
      <c r="V2118" s="86" t="inlineStr">
        <is>
          <t>pdf</t>
        </is>
      </c>
      <c r="W2118" s="223" t="inlineStr">
        <is>
          <t>11.1 MB</t>
        </is>
      </c>
      <c r="X2118" s="225" t="inlineStr">
        <is>
          <t>&lt;p&gt;Kelincisekarangsemakindigemari, baiksebagaihobiatausebagaiusahabisnis.Beternakkelincimenjanjikankeuntungan yang tinggikarenaperkembangbiakannyasangatcepat.Selaindaginguntukkonsumsidanobat, kulitdanbulukelincijugamemilikinilaiekonomitinggi, dapatdibuatmenjadianekabarangkerajinansepertisepatu, tas, mantel, ataupakaianbulubinatang yang mahalsekali.&lt;br /&gt;
 &lt;br /&gt;
 Sayangnyabanyak pula orang yang mengalamikesulitansetelahmemeliharanya.Penyebabutamanyaadalahkurangnyapengetahuantentangberbagaipenyakit yang menyerangkelincidanjugatentangpakankelinci yang tepatdansehat.Pemeliharaan yang seadanyaakanmembuatkelinciitutidakberumurpanjang.&lt;br /&gt;
 &lt;br /&gt;
 Bukuinidisusununtukmemberikanpengetahuantentangbeternakkelinci yang benardandilengkapidengancarapencegahan,penanganan, danpengobatanberbagaipenyakit yang biasamenyerangkelincisertacarapembuatanpakankelinciyang berupapellet. Bukuiniditulisberdasarkanpengalamanpenulisselamaprakteksebagaidokterhewandanmemberikanpenyuluhanbeternakkelinci yangbenar.&lt;/p&gt;</t>
        </is>
      </c>
      <c r="Y2118" s="262" t="n">
        <v>109500</v>
      </c>
      <c r="Z2118" s="226" t="n"/>
      <c r="AA2118" s="241">
        <f>Y3180*Z3180</f>
        <v/>
      </c>
      <c r="AB2118" s="237" t="inlineStr">
        <is>
          <t>706193de-9127-41d2-9ab5-a83d56dae409</t>
        </is>
      </c>
    </row>
    <row r="2119" ht="15" customHeight="1" s="283">
      <c r="A2119" s="109" t="n">
        <v>3177</v>
      </c>
      <c r="B2119" s="222">
        <f>HYPERLINK("https://mocostore.moco.co.id/catalog/"&amp;AB3186,"Klik Disini")</f>
        <v/>
      </c>
      <c r="C2119" s="223" t="inlineStr">
        <is>
          <t>Essay Writing: English for Academic Purposes</t>
        </is>
      </c>
      <c r="D2119" s="223" t="n"/>
      <c r="E2119" s="223" t="inlineStr">
        <is>
          <t>Sutanto Leo ,dkk</t>
        </is>
      </c>
      <c r="F2119" s="223" t="inlineStr">
        <is>
          <t>978-979-29-4191-3</t>
        </is>
      </c>
      <c r="G2119" s="223" t="inlineStr">
        <is>
          <t>978-979-29-7469-0</t>
        </is>
      </c>
      <c r="H2119" s="223" t="inlineStr">
        <is>
          <t>Bahasa asing</t>
        </is>
      </c>
      <c r="I2119" s="258" t="inlineStr">
        <is>
          <t>Perguruan Tinggi</t>
        </is>
      </c>
      <c r="J2119" s="186" t="inlineStr">
        <is>
          <t>009.19</t>
        </is>
      </c>
      <c r="K2119" s="223" t="n"/>
      <c r="L2119" s="223" t="n"/>
      <c r="M2119" s="259" t="n"/>
      <c r="N2119" s="223" t="inlineStr">
        <is>
          <t>Indonesia</t>
        </is>
      </c>
      <c r="O2119" s="223" t="inlineStr">
        <is>
          <t>Tidak diketahui</t>
        </is>
      </c>
      <c r="P2119" s="260" t="n">
        <v>2013</v>
      </c>
      <c r="Q2119" s="260" t="n">
        <v>2017</v>
      </c>
      <c r="R2119" s="223" t="inlineStr">
        <is>
          <t>Penerbit Andi</t>
        </is>
      </c>
      <c r="S2119" s="223" t="inlineStr">
        <is>
          <t>Andi Offset CV</t>
        </is>
      </c>
      <c r="T2119" s="223" t="inlineStr">
        <is>
          <t>Lokal</t>
        </is>
      </c>
      <c r="U2119" s="261" t="n">
        <v>240</v>
      </c>
      <c r="V2119" s="86" t="inlineStr">
        <is>
          <t>pdf</t>
        </is>
      </c>
      <c r="W2119" s="223" t="inlineStr">
        <is>
          <t>4.0 MB</t>
        </is>
      </c>
      <c r="X2119" s="225" t="inlineStr">
        <is>
          <t>&lt;p&gt;Academic writing has become an issue that causes worry and confusion for students. A small scale survey shows that students&amp;rsquo; problems in writing are as follows: limited vocabulary 8%, difficulty in organizing ideas 16%, no ideas to write about 20%, no mativation to write 20%, and lack of confidence in grammar 36%. English for Academic Purposes: Essay Writing is a very pratical book, giving solutions to these problems. This book on academic writing is suitably used by students majoring in English, English course students, non-English students who want to write essays in English, those who want to take postgraduate courses abroad, and English language teachers. This book covers very valueble topics, such as basic principles in academic writing, meaningful reading for writing, writing an introduction, writing citations, data gathering, commenting on data, writing references , and revising and editing. English for Academic Purposes: Essay writing is designed by experienced English lecturers in writing in addition, these materials have been tried out in classes at Maranatha Christian Unversity ans STP Bandung. This second adition is updated according to precise terminology and the conventions the current MLA and APA styles of writing.&lt;/p&gt;</t>
        </is>
      </c>
      <c r="Y2119" s="262" t="n">
        <v>66500</v>
      </c>
      <c r="Z2119" s="226" t="n"/>
      <c r="AA2119" s="241">
        <f>Y3186*Z3186</f>
        <v/>
      </c>
      <c r="AB2119" s="237" t="inlineStr">
        <is>
          <t>53007a68-f5ee-49aa-9de7-6a2f066bb194</t>
        </is>
      </c>
    </row>
    <row r="2120" ht="15" customHeight="1" s="283">
      <c r="A2120" s="109" t="n">
        <v>3179</v>
      </c>
      <c r="B2120" s="222">
        <f>HYPERLINK("https://mocostore.moco.co.id/catalog/"&amp;AB3188,"Klik Disini")</f>
        <v/>
      </c>
      <c r="C2120" s="223" t="inlineStr">
        <is>
          <t>Mudah Menghitung dan Melaporkan Pemotongan Pajak Karyawan SPT MASA PPh PASAL 21 DAN/ATAU 26</t>
        </is>
      </c>
      <c r="D2120" s="223" t="n"/>
      <c r="E2120" s="223" t="inlineStr">
        <is>
          <t>Forethought</t>
        </is>
      </c>
      <c r="F2120" s="223" t="inlineStr">
        <is>
          <t>978-979-29-4111-1</t>
        </is>
      </c>
      <c r="G2120" s="223" t="inlineStr">
        <is>
          <t>978-979-29-8037-0</t>
        </is>
      </c>
      <c r="H2120" s="223" t="inlineStr">
        <is>
          <t>Ekonomi &amp; Keuangan</t>
        </is>
      </c>
      <c r="I2120" s="258" t="inlineStr">
        <is>
          <t>Perguruan Tinggi</t>
        </is>
      </c>
      <c r="J2120" s="186" t="inlineStr">
        <is>
          <t>009.09</t>
        </is>
      </c>
      <c r="K2120" s="223" t="inlineStr">
        <is>
          <t>Tidak Tersedia</t>
        </is>
      </c>
      <c r="L2120" s="223" t="n"/>
      <c r="M2120" s="259" t="inlineStr">
        <is>
          <t>Tidak Tersedia</t>
        </is>
      </c>
      <c r="N2120" s="223" t="inlineStr">
        <is>
          <t>Indonesia</t>
        </is>
      </c>
      <c r="O2120" s="223" t="inlineStr">
        <is>
          <t>Tidak diketahui</t>
        </is>
      </c>
      <c r="P2120" s="260" t="n">
        <v>2013</v>
      </c>
      <c r="Q2120" s="260" t="n">
        <v>2017</v>
      </c>
      <c r="R2120" s="223" t="inlineStr">
        <is>
          <t>Penerbit Andi</t>
        </is>
      </c>
      <c r="S2120" s="223" t="inlineStr">
        <is>
          <t>Andi Offset CV</t>
        </is>
      </c>
      <c r="T2120" s="223" t="inlineStr">
        <is>
          <t>Lokal</t>
        </is>
      </c>
      <c r="U2120" s="261" t="n">
        <v>268</v>
      </c>
      <c r="V2120" s="86" t="inlineStr">
        <is>
          <t>pdf</t>
        </is>
      </c>
      <c r="W2120" s="223" t="inlineStr">
        <is>
          <t>4.5 MB</t>
        </is>
      </c>
      <c r="X2120" s="225" t="inlineStr">
        <is>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
 &lt;p&gt;*Bonus pada buku fisik (CD, voucher, pembatas buku) tidak disertakan dalam buku digital (e-book)&lt;/p&gt;</t>
        </is>
      </c>
      <c r="Y2120" s="262" t="n">
        <v>84500</v>
      </c>
      <c r="Z2120" s="226" t="n"/>
      <c r="AA2120" s="241">
        <f>Y3188*Z3188</f>
        <v/>
      </c>
      <c r="AB2120" s="237" t="inlineStr">
        <is>
          <t>2dab4d26-1f70-496a-b443-439325da721a</t>
        </is>
      </c>
    </row>
    <row r="2121" ht="15" customHeight="1" s="283">
      <c r="A2121" s="109" t="n">
        <v>3180</v>
      </c>
      <c r="B2121" s="222">
        <f>HYPERLINK("https://mocostore.moco.co.id/catalog/"&amp;AB3189,"Klik Disini")</f>
        <v/>
      </c>
      <c r="C2121" s="223" t="inlineStr">
        <is>
          <t>Panduan Aplikatif &amp; Solusi (PAS): Desain PopArt untuk Kaos Gaul dengan CorelDRAW X6</t>
        </is>
      </c>
      <c r="D2121" s="223" t="n"/>
      <c r="E2121" s="223" t="inlineStr">
        <is>
          <t>Wahana Komputer</t>
        </is>
      </c>
      <c r="F2121" s="223" t="n"/>
      <c r="G2121" s="223" t="inlineStr">
        <is>
          <t>978-979-29-7672-4</t>
        </is>
      </c>
      <c r="H2121" s="223" t="inlineStr">
        <is>
          <t>Desain Grafis &amp; Multimedia</t>
        </is>
      </c>
      <c r="I2121" s="258" t="inlineStr">
        <is>
          <t>Perguruan Tinggi</t>
        </is>
      </c>
      <c r="J2121" s="186" t="inlineStr">
        <is>
          <t>009.05</t>
        </is>
      </c>
      <c r="K2121" s="223" t="n"/>
      <c r="L2121" s="223" t="n"/>
      <c r="M2121" s="259" t="n"/>
      <c r="N2121" s="223" t="inlineStr">
        <is>
          <t>Indonesia</t>
        </is>
      </c>
      <c r="O2121" s="223" t="inlineStr">
        <is>
          <t>Tidak diketahui</t>
        </is>
      </c>
      <c r="P2121" s="260" t="n">
        <v>2014</v>
      </c>
      <c r="Q2121" s="260" t="n">
        <v>2017</v>
      </c>
      <c r="R2121" s="223" t="inlineStr">
        <is>
          <t>Penerbit Andi</t>
        </is>
      </c>
      <c r="S2121" s="223" t="inlineStr">
        <is>
          <t>Andi Offset CV</t>
        </is>
      </c>
      <c r="T2121" s="223" t="inlineStr">
        <is>
          <t>Lokal</t>
        </is>
      </c>
      <c r="U2121" s="261" t="n">
        <v>352</v>
      </c>
      <c r="V2121" s="86" t="inlineStr">
        <is>
          <t>pdf</t>
        </is>
      </c>
      <c r="W2121" s="223" t="inlineStr">
        <is>
          <t>8.5 MB</t>
        </is>
      </c>
      <c r="X2121" s="225" t="inlineStr">
        <is>
          <t>&lt;p&gt;Pop art atau populer art merupakan aliran seni yang memanfaatkan simbol-simbol dan gaya visual yang berasal dari media massa yang popular, seperti koran, TV, iklan, dan lain sebagainya. Ada banyak desain pop art, seperti tokoh atau benda-benda yang sering ditemui. Ciri khas Pop Art adalah penggabungan foto serta permainan warna yang berani, terkadang juga disertai penggunaan simbol-simbol untuk menyampaikan pesan si pembuatnya. Desain pop art sering kali menggunakan teks berukuran besar dengan stroke yang tebal. Anda dapat membuat desain pop art secara digital menggunakan CorelDRAW X6. Software pengolah gambar ini dapat membantu Anda dalam mendesain gambar, pemberian warna, hingga menambahkan tulisan. Buku Panduan Aplikatif dan Solusi (PAS): Desain Pop Art Kaus Gaul dengan CorelDRAW X6 ini mem&amp;not;bahas secara aplikatif langkah-langkah membuat desain pop art untuk diterapkan pada kaus menggunakan CorelDRAW X6. Setiap langkah dalam pembahasan dalam buku ini dilakukan secara terstruktur sehingga sangat mudah dipahami oleh pembaca, sehingga dapat diikuti oleh Anda yang masih awam terhadap CorelDRAW.&lt;/p&gt;
 &lt;p&gt;Buku ini akan membahas:&lt;/p&gt;
 &lt;ul&gt;
 &lt;li&gt;Desain Free Style Pop Art&lt;/li&gt;
 &lt;li&gt;Desain Figure Pop Art&lt;/li&gt;
 &lt;li&gt;Desain Benda Pop Art&lt;/li&gt;
 &lt;li&gt;Desain WPAP (Wedha Pop Art Portrait)&lt;/li&gt;
 &lt;li&gt;Desain Comic Pop Art&lt;/li&gt;
 &lt;/ul&gt;</t>
        </is>
      </c>
      <c r="Y2121" s="262" t="n">
        <v>83000</v>
      </c>
      <c r="Z2121" s="226" t="n"/>
      <c r="AA2121" s="241">
        <f>Y3189*Z3189</f>
        <v/>
      </c>
      <c r="AB2121" s="237" t="inlineStr">
        <is>
          <t>a11d2813-ba9e-47fb-9ec2-df701241de9d</t>
        </is>
      </c>
    </row>
    <row r="2122" ht="15" customHeight="1" s="283">
      <c r="A2122" s="109" t="n">
        <v>3189</v>
      </c>
      <c r="B2122" s="222">
        <f>HYPERLINK("https://mocostore.moco.co.id/catalog/"&amp;AB3198,"Klik Disini")</f>
        <v/>
      </c>
      <c r="C2122" s="223" t="inlineStr">
        <is>
          <t>Smart Creativepreneur</t>
        </is>
      </c>
      <c r="D2122" s="223" t="n"/>
      <c r="E2122" s="223" t="inlineStr">
        <is>
          <t>Ari Kurnia dan Indiscript</t>
        </is>
      </c>
      <c r="F2122" s="223" t="inlineStr">
        <is>
          <t>978-979-29-3475-5</t>
        </is>
      </c>
      <c r="G2122" s="223" t="inlineStr">
        <is>
          <t>978-979-29-7840-7</t>
        </is>
      </c>
      <c r="H2122" s="223" t="inlineStr">
        <is>
          <t>Bisnis-Investasi</t>
        </is>
      </c>
      <c r="I2122" s="258" t="inlineStr">
        <is>
          <t>Perguruan Tinggi</t>
        </is>
      </c>
      <c r="J2122" s="186" t="inlineStr">
        <is>
          <t>009.25</t>
        </is>
      </c>
      <c r="K2122" s="223" t="n"/>
      <c r="L2122" s="223" t="n"/>
      <c r="M2122" s="259" t="n"/>
      <c r="N2122" s="223" t="inlineStr">
        <is>
          <t>Indonesia</t>
        </is>
      </c>
      <c r="O2122" s="223" t="inlineStr">
        <is>
          <t>Tidak diketahui</t>
        </is>
      </c>
      <c r="P2122" s="260" t="n">
        <v>2013</v>
      </c>
      <c r="Q2122" s="260" t="n">
        <v>2017</v>
      </c>
      <c r="R2122" s="223" t="inlineStr">
        <is>
          <t>Penerbit Andi</t>
        </is>
      </c>
      <c r="S2122" s="223" t="inlineStr">
        <is>
          <t>Andi Offset CV</t>
        </is>
      </c>
      <c r="T2122" s="223" t="inlineStr">
        <is>
          <t>Lokal</t>
        </is>
      </c>
      <c r="U2122" s="261" t="n">
        <v>192</v>
      </c>
      <c r="V2122" s="86" t="inlineStr">
        <is>
          <t>pdf</t>
        </is>
      </c>
      <c r="W2122" s="223" t="inlineStr">
        <is>
          <t>4.9 MB</t>
        </is>
      </c>
      <c r="X2122" s="225" t="inlineStr">
        <is>
          <t>&lt;p&gt;Bisnis kreatif adalah sebuah bisnis yang dinamis dan memasukkan unsur kreativitas dalam sendi-sendinya. Setiap orang mampu untuk melakukan bisnis kreatif. Bisnis kreatif tidaklah rumit, tidaklah harus menjadi seorang yang berdarah seni untuk mewujudkannya.&lt;br /&gt;
 Bagaimana memilih bisnis kreatif? Peluang apa sajakah yang bisa dibidik? Bagaimana menyelaraskan minat dan bakat dengan peluang bisnis kreatif? Apakah arti kesuksesan dan siapa sajakah pebisnis kreatif yang bisa dijadikan inspirasi?&lt;br /&gt;
 Buku ini kiranya dapat menjadi pegangan bagi Anda. Tip ringan dan panduan bisnisnya akan mengarahkan Anda untuk menjalankan bisnis kreatif.&lt;/p&gt;</t>
        </is>
      </c>
      <c r="Y2122" s="262" t="n">
        <v>70500</v>
      </c>
      <c r="Z2122" s="226" t="n"/>
      <c r="AA2122" s="241">
        <f>Y3198*Z3198</f>
        <v/>
      </c>
      <c r="AB2122" s="237" t="inlineStr">
        <is>
          <t>7ea40b68-2127-4984-9810-480862df2f65</t>
        </is>
      </c>
    </row>
    <row r="2123" ht="15" customHeight="1" s="283">
      <c r="A2123" s="109" t="n">
        <v>3190</v>
      </c>
      <c r="B2123" s="222">
        <f>HYPERLINK("https://mocostore.moco.co.id/catalog/"&amp;AB3199,"Klik Disini")</f>
        <v/>
      </c>
      <c r="C2123" s="223" t="inlineStr">
        <is>
          <t>Usir Galau Dengan Internet Sehat</t>
        </is>
      </c>
      <c r="D2123" s="223" t="n"/>
      <c r="E2123" s="223" t="inlineStr">
        <is>
          <t>Donny Bu (Creative Commons)</t>
        </is>
      </c>
      <c r="F2123" s="223" t="inlineStr">
        <is>
          <t>978-979-29-3498-4</t>
        </is>
      </c>
      <c r="G2123" s="223" t="inlineStr">
        <is>
          <t>978-979-29-7900-8</t>
        </is>
      </c>
      <c r="H2123" s="223" t="inlineStr">
        <is>
          <t>Komputer &amp; Internet</t>
        </is>
      </c>
      <c r="I2123" s="258" t="inlineStr">
        <is>
          <t>Perguruan Tinggi</t>
        </is>
      </c>
      <c r="J2123" s="186" t="inlineStr">
        <is>
          <t>009.05</t>
        </is>
      </c>
      <c r="K2123" s="223" t="n"/>
      <c r="L2123" s="223" t="n"/>
      <c r="M2123" s="259" t="n"/>
      <c r="N2123" s="223" t="inlineStr">
        <is>
          <t>Indonesia</t>
        </is>
      </c>
      <c r="O2123" s="223" t="inlineStr">
        <is>
          <t>Tidak diketahui</t>
        </is>
      </c>
      <c r="P2123" s="260" t="n">
        <v>2013</v>
      </c>
      <c r="Q2123" s="260" t="n">
        <v>2017</v>
      </c>
      <c r="R2123" s="223" t="inlineStr">
        <is>
          <t>Penerbit Andi</t>
        </is>
      </c>
      <c r="S2123" s="223" t="inlineStr">
        <is>
          <t>Andi Offset CV</t>
        </is>
      </c>
      <c r="T2123" s="223" t="inlineStr">
        <is>
          <t>Lokal</t>
        </is>
      </c>
      <c r="U2123" s="261" t="n">
        <v>144</v>
      </c>
      <c r="V2123" s="86" t="inlineStr">
        <is>
          <t>pdf</t>
        </is>
      </c>
      <c r="W2123" s="223" t="inlineStr">
        <is>
          <t>5.1 MB</t>
        </is>
      </c>
      <c r="X2123" s="225" t="inlineStr">
        <is>
          <t>&lt;p&gt;Sudah tidak umum lagi kalau anak-anak jaman sekarang lebih sering membuka Facebook, Twitter, Youtube dan situs-situs lainnnya di internet. Banyak konten informasi dan hiburan yang bisa didapat dari situs-situs tersebut.&lt;br /&gt;
 Tentu saja, tidak semua konten yang ada di Internet memiliki nilai positif dan edukatif dalam membangun potensi anak/murid, individu maupun masyarakat. Karena tidak dapat dipungkiri pula, Internet bak pisau bermata dua yang dibalik berlimpahnya sisi positif, ketika dimanfaatkan untuk niat yang tidak baik ataupun digunakan secara tidak tepat, akan dapat merugikan diri sendiri, ataupun orang lain, baik secara moril maupun materil.&lt;br /&gt;
 Untuk itulah buku &amp;ldquo;Usir Galau dengan Internet Sehat&amp;rdquo; ini disusun untuk membantu orangtua dalam mengawasi kegiatan berinternet anak-anak dan bisa juga dijadikan panduan untuk menghindari serangan internet seperti pornografi, cyber crime dan malware. Bahasan yang ada dalam buku ini antara lain adalah :&lt;br /&gt;
 &amp;bull; Internet di Tengah Keluarga&lt;br /&gt;
 &amp;bull; Tangkal Materi dan Konten Negatif&lt;br /&gt;
 &amp;bull; Ponsel dan Keselamatan Anak&lt;br /&gt;
 &amp;bull; Lawan Cyber Bullying!&lt;br /&gt;
 &amp;bull; Pedoman Bergaul Online Untuk Remaja&lt;br /&gt;
 &amp;bull; Memblokir Konten Negatif&lt;br /&gt;
 &amp;bull; Catatan Bersama&lt;br /&gt;
 &amp;bull; Kartun Internet Sehat&lt;/p&gt;</t>
        </is>
      </c>
      <c r="Y2123" s="262" t="n">
        <v>45500</v>
      </c>
      <c r="Z2123" s="226" t="n"/>
      <c r="AA2123" s="241">
        <f>Y3199*Z3199</f>
        <v/>
      </c>
      <c r="AB2123" s="237" t="inlineStr">
        <is>
          <t>30d11ed5-7d0c-40d9-8b89-980386c8997f</t>
        </is>
      </c>
    </row>
    <row r="2124" ht="15" customHeight="1" s="283">
      <c r="A2124" s="109" t="n">
        <v>3191</v>
      </c>
      <c r="B2124" s="222">
        <f>HYPERLINK("https://mocostore.moco.co.id/catalog/"&amp;AB3200,"Klik Disini")</f>
        <v/>
      </c>
      <c r="C2124" s="223" t="inlineStr">
        <is>
          <t>Jurus Anti Galau Dengan Desktop Client Social Networking</t>
        </is>
      </c>
      <c r="D2124" s="223" t="n"/>
      <c r="E2124" s="223" t="inlineStr">
        <is>
          <t>ELCOM</t>
        </is>
      </c>
      <c r="F2124" s="223" t="inlineStr">
        <is>
          <t>978-979-29-4089-8</t>
        </is>
      </c>
      <c r="G2124" s="223" t="inlineStr">
        <is>
          <t>978-979-29-7548-2</t>
        </is>
      </c>
      <c r="H2124" s="223" t="inlineStr">
        <is>
          <t>Komputer &amp; Internet</t>
        </is>
      </c>
      <c r="I2124" s="258" t="inlineStr">
        <is>
          <t>Perguruan Tinggi</t>
        </is>
      </c>
      <c r="J2124" s="186" t="inlineStr">
        <is>
          <t>009.05</t>
        </is>
      </c>
      <c r="K2124" s="223" t="n"/>
      <c r="L2124" s="223" t="n"/>
      <c r="M2124" s="259" t="n"/>
      <c r="N2124" s="223" t="inlineStr">
        <is>
          <t>Indonesia</t>
        </is>
      </c>
      <c r="O2124" s="223" t="inlineStr">
        <is>
          <t>Tidak diketahui</t>
        </is>
      </c>
      <c r="P2124" s="260" t="n">
        <v>2013</v>
      </c>
      <c r="Q2124" s="260" t="n">
        <v>2017</v>
      </c>
      <c r="R2124" s="223" t="inlineStr">
        <is>
          <t>Penerbit Andi</t>
        </is>
      </c>
      <c r="S2124" s="223" t="inlineStr">
        <is>
          <t>Andi Offset CV</t>
        </is>
      </c>
      <c r="T2124" s="223" t="inlineStr">
        <is>
          <t>Lokal</t>
        </is>
      </c>
      <c r="U2124" s="261" t="n">
        <v>152</v>
      </c>
      <c r="V2124" s="86" t="inlineStr">
        <is>
          <t>pdf</t>
        </is>
      </c>
      <c r="W2124" s="223" t="inlineStr">
        <is>
          <t>9.0 MB</t>
        </is>
      </c>
      <c r="X2124" s="225" t="inlineStr">
        <is>
          <t>&lt;p&gt;Bosan dengan update status di Facebook dan tweet di Twiter dengan memakai web browser? Kini, Anda sudah dapat melakukan update status Facebook dan Twitter dengan program aplikasi yang diinstal di komputer. Syaratnya adalah komputer Anda harus terkoneksi dengan internet untuk dapat memakai aplikasi-aplikasi tersebut.&lt;/p&gt;
 &lt;p&gt;Bahkan, ada beberapa aplikasi yang dapat digunakan untuk melakukan update status di Twitter, Facebook, dan situs jejaring sosial yang lain. Tidak hanya untuk update status saja, tetapi untuk meng-upload gambar dan mengirim pesan pribadi dapat dilakukan dengan program-program aplikasi ini.&lt;/p&gt;</t>
        </is>
      </c>
      <c r="Y2124" s="262" t="n">
        <v>47000</v>
      </c>
      <c r="Z2124" s="226" t="n"/>
      <c r="AA2124" s="241">
        <f>Y3200*Z3200</f>
        <v/>
      </c>
      <c r="AB2124" s="237" t="inlineStr">
        <is>
          <t>c7f884a3-b8d1-46fe-a9ff-80794e5fe5e5</t>
        </is>
      </c>
    </row>
    <row r="2125" ht="15" customHeight="1" s="283">
      <c r="A2125" s="109" t="n">
        <v>3192</v>
      </c>
      <c r="B2125" s="222">
        <f>HYPERLINK("https://mocostore.moco.co.id/catalog/"&amp;AB3201,"Klik Disini")</f>
        <v/>
      </c>
      <c r="C2125" s="223" t="inlineStr">
        <is>
          <t>Kidspreneur â€“ Kecil-kecil Punya Usaha</t>
        </is>
      </c>
      <c r="D2125" s="223" t="n"/>
      <c r="E2125" s="223" t="inlineStr">
        <is>
          <t>BestBook</t>
        </is>
      </c>
      <c r="F2125" s="223" t="inlineStr">
        <is>
          <t>978-979-29-4269-9</t>
        </is>
      </c>
      <c r="G2125" s="223" t="inlineStr">
        <is>
          <t>978-979-29-7570-3</t>
        </is>
      </c>
      <c r="H2125" s="223" t="inlineStr">
        <is>
          <t>Bisnis-Investasi</t>
        </is>
      </c>
      <c r="I2125" s="258" t="inlineStr">
        <is>
          <t>Perguruan Tinggi</t>
        </is>
      </c>
      <c r="J2125" s="186" t="inlineStr">
        <is>
          <t>009.25</t>
        </is>
      </c>
      <c r="K2125" s="223" t="n"/>
      <c r="L2125" s="223" t="n"/>
      <c r="M2125" s="259" t="n"/>
      <c r="N2125" s="223" t="inlineStr">
        <is>
          <t>Indonesia</t>
        </is>
      </c>
      <c r="O2125" s="223" t="inlineStr">
        <is>
          <t>Tidak diketahui</t>
        </is>
      </c>
      <c r="P2125" s="260" t="n">
        <v>2014</v>
      </c>
      <c r="Q2125" s="260" t="n">
        <v>2017</v>
      </c>
      <c r="R2125" s="223" t="inlineStr">
        <is>
          <t>G-Media Publisher</t>
        </is>
      </c>
      <c r="S2125" s="223" t="inlineStr">
        <is>
          <t>Andi Offset CV</t>
        </is>
      </c>
      <c r="T2125" s="223" t="inlineStr">
        <is>
          <t>Lokal</t>
        </is>
      </c>
      <c r="U2125" s="261" t="n">
        <v>136</v>
      </c>
      <c r="V2125" s="86" t="inlineStr">
        <is>
          <t>pdf</t>
        </is>
      </c>
      <c r="W2125" s="223" t="inlineStr">
        <is>
          <t>1.1 MB</t>
        </is>
      </c>
      <c r="X2125" s="225" t="inlineStr">
        <is>
          <t>&lt;p&gt;Akan ke manakah anak-anak Anda setelah lulus sekolah menengah atas? Melanjutkan ke bangku pendidikan pergurun tinggi? Itu bukan alternatif yang murah, apalagi saat ini. Selain itu, bukan rahasia bahwa banyak sarjana yang menganggur karena sulit mendapat pekerjaan. Ada alternatif yang bisa Anda pilih, yaitu mengarahkan anak ke dunia kewirausahaan. Hal itu bisa dilakukan sejak dini di keluarga, sekolah, dan lingkungan masyarakat. Bahkan, sebaiknya memang diajarkan langsung oleh orang tua dengan mengajak anak mengolah kemampuan diri dan melibatkan mereka dalam kegiatan bisnis.&lt;/p&gt;
 &lt;p&gt;Buku ini mengupas cara melatih anak menjadi wirausahawan sesuai dengan hobi, minat, dan bakat yang dimiliki anak. Buku ini juga dilengkapi dengan tipsbisnis untuk anak dan 15 peluang bisnis bagi anak yang disertai simulasi biaya. Buku ini akan membantu orang tua yang akan membekali anak dengan ilmu kewirausahaan sejak dini. Jadi, usaha tidak hanya dimiliki oleh orang dewasa saja, anak-anak juga berhak menjalankan bisnis sejak usia dini.&lt;/p&gt;</t>
        </is>
      </c>
      <c r="Y2125" s="262" t="n">
        <v>42000</v>
      </c>
      <c r="Z2125" s="226" t="n"/>
      <c r="AA2125" s="241">
        <f>Y3201*Z3201</f>
        <v/>
      </c>
      <c r="AB2125" s="237" t="inlineStr">
        <is>
          <t>a0bf9888-47f8-4c54-8efb-76241daae841</t>
        </is>
      </c>
    </row>
    <row r="2126" ht="15" customHeight="1" s="283">
      <c r="A2126" s="109" t="n">
        <v>3193</v>
      </c>
      <c r="B2126" s="222">
        <f>HYPERLINK("https://mocostore.moco.co.id/catalog/"&amp;AB3202,"Klik Disini")</f>
        <v/>
      </c>
      <c r="C2126" s="223" t="inlineStr">
        <is>
          <t>Kitab Troubleshooting: Buku Contekan untuk Teknisi Komputer</t>
        </is>
      </c>
      <c r="D2126" s="223" t="n"/>
      <c r="E2126" s="223" t="inlineStr">
        <is>
          <t>ELCOM</t>
        </is>
      </c>
      <c r="F2126" s="223" t="inlineStr">
        <is>
          <t>978-979-29-4755-7</t>
        </is>
      </c>
      <c r="G2126" s="223" t="inlineStr">
        <is>
          <t>978-979-29-7576-5</t>
        </is>
      </c>
      <c r="H2126" s="223" t="inlineStr">
        <is>
          <t>Komputer &amp; Internet</t>
        </is>
      </c>
      <c r="I2126" s="258" t="inlineStr">
        <is>
          <t>Perguruan Tinggi</t>
        </is>
      </c>
      <c r="J2126" s="186" t="inlineStr">
        <is>
          <t>009.05</t>
        </is>
      </c>
      <c r="K2126" s="223" t="n"/>
      <c r="L2126" s="223" t="n"/>
      <c r="M2126" s="259" t="n"/>
      <c r="N2126" s="223" t="inlineStr">
        <is>
          <t>Indonesia</t>
        </is>
      </c>
      <c r="O2126" s="223" t="inlineStr">
        <is>
          <t>Tidak diketahui</t>
        </is>
      </c>
      <c r="P2126" s="260" t="n">
        <v>2014</v>
      </c>
      <c r="Q2126" s="260" t="n">
        <v>2017</v>
      </c>
      <c r="R2126" s="223" t="inlineStr">
        <is>
          <t>Penerbit Andi</t>
        </is>
      </c>
      <c r="S2126" s="223" t="inlineStr">
        <is>
          <t>Andi Offset CV</t>
        </is>
      </c>
      <c r="T2126" s="223" t="inlineStr">
        <is>
          <t>Lokal</t>
        </is>
      </c>
      <c r="U2126" s="261" t="n">
        <v>128</v>
      </c>
      <c r="V2126" s="86" t="inlineStr">
        <is>
          <t>pdf</t>
        </is>
      </c>
      <c r="W2126" s="223" t="inlineStr">
        <is>
          <t>7.3 MB</t>
        </is>
      </c>
      <c r="X2126" s="225" t="inlineStr">
        <is>
          <t>&lt;p&gt;Seorang pengguna komputer mungkin akan mendapati komputer yang sedang dijalankan hang, error, mengalami masalah booting, atau ada beberapa komponen yang tidak berjalan secara normal, sehingga tentu saja ada biaya yang harus dikeluarkan untuk perbaikan atau penggantian perangkat.&lt;br /&gt;
 Untuk menghindari hal tersebut, tentu dibutuhkan pengetahuan khusus tentang bagaimana tips merawat komputer. Buku Kitab Troubleshooting: Buku Contekan untuk Teknisi Komputerini mengajarkan bagaimana menjadi seorang teknisi komputer yang andal. Buku ini dilengkapi dengan berbagai permasalahan troubleshooting komputer yang sering terjadi, seperti:&lt;br /&gt;
 &amp;bull;&amp;nbsp;&amp;nbsp; &amp;nbsp;Troubleshooting padapenginstalan sistem operasi.&lt;br /&gt;
 &amp;bull;&amp;nbsp;&amp;nbsp; &amp;nbsp;Troubleshooting padamonitor dan printer.&lt;br /&gt;
 &amp;bull;&amp;nbsp;&amp;nbsp; &amp;nbsp;Troubleshooting padamotherboard, RAM, dan VGA.&lt;br /&gt;
 &amp;bull;&amp;nbsp;&amp;nbsp; &amp;nbsp;Troubleshooting padaharddisk dan optical drive.&lt;/p&gt;</t>
        </is>
      </c>
      <c r="Y2126" s="262" t="n">
        <v>42000</v>
      </c>
      <c r="Z2126" s="226" t="n"/>
      <c r="AA2126" s="241">
        <f>Y3202*Z3202</f>
        <v/>
      </c>
      <c r="AB2126" s="237" t="inlineStr">
        <is>
          <t>5f459cd3-2b03-43e4-a49f-5e50ec2b361a</t>
        </is>
      </c>
    </row>
    <row r="2127" ht="15" customHeight="1" s="283">
      <c r="A2127" s="109" t="n">
        <v>3194</v>
      </c>
      <c r="B2127" s="222">
        <f>HYPERLINK("https://mocostore.moco.co.id/catalog/"&amp;AB3203,"Klik Disini")</f>
        <v/>
      </c>
      <c r="C2127" s="223" t="inlineStr">
        <is>
          <t>Makin Gaul dengan Pinterest dan Delicious</t>
        </is>
      </c>
      <c r="D2127" s="223" t="n"/>
      <c r="E2127" s="223" t="inlineStr">
        <is>
          <t>ELCOM</t>
        </is>
      </c>
      <c r="F2127" s="223" t="inlineStr">
        <is>
          <t>978-979-29-3961-3</t>
        </is>
      </c>
      <c r="G2127" s="223" t="inlineStr">
        <is>
          <t>978-979-29-7614-4</t>
        </is>
      </c>
      <c r="H2127" s="223" t="inlineStr">
        <is>
          <t>Komputer &amp; Internet</t>
        </is>
      </c>
      <c r="I2127" s="258" t="inlineStr">
        <is>
          <t>Perguruan Tinggi</t>
        </is>
      </c>
      <c r="J2127" s="186" t="inlineStr">
        <is>
          <t>009.05</t>
        </is>
      </c>
      <c r="K2127" s="223" t="n"/>
      <c r="L2127" s="223" t="n"/>
      <c r="M2127" s="259" t="n"/>
      <c r="N2127" s="223" t="inlineStr">
        <is>
          <t>Indonesia</t>
        </is>
      </c>
      <c r="O2127" s="223" t="inlineStr">
        <is>
          <t>Tidak diketahui</t>
        </is>
      </c>
      <c r="P2127" s="260" t="n">
        <v>2013</v>
      </c>
      <c r="Q2127" s="260" t="n">
        <v>2017</v>
      </c>
      <c r="R2127" s="223" t="inlineStr">
        <is>
          <t>Penerbit Andi</t>
        </is>
      </c>
      <c r="S2127" s="223" t="inlineStr">
        <is>
          <t>Andi Offset CV</t>
        </is>
      </c>
      <c r="T2127" s="223" t="inlineStr">
        <is>
          <t>Lokal</t>
        </is>
      </c>
      <c r="U2127" s="261" t="n">
        <v>148</v>
      </c>
      <c r="V2127" s="86" t="inlineStr">
        <is>
          <t>pdf</t>
        </is>
      </c>
      <c r="W2127" s="223" t="inlineStr">
        <is>
          <t>7.4 MB</t>
        </is>
      </c>
      <c r="X2127" s="225" t="inlineStr">
        <is>
          <t>&lt;p&gt;Saat menemukan sesuatu yang menarik (gambar, tautan, video , lagu, dan konten lainnya) di situs web tertentu selain menyimpannya untuk diri sendiri, kita sebagai makhluk sosial tentu ingin berbagi informasi maupun konten tersebut dengan orang lain. Jejaring sosial yang digunakan disini ada dua, yaitu Pinterest dan Delicious. Kedua jejaring sosial tersebut mempunyai fungsi yang sama, yaitu menyimpan sesuatu yang menarik dan berbagi dengan orang lain.&lt;/p&gt;
 &lt;p&gt;Pinterest merupakan jejaring sosial baru yang memosisikan diri sebagai media sosial dan layanan berbagi foto dengan berbasis vision board serta ditujukan untuk menghubungkan para penggunanya di berbagai belahan dunia melalui aktivitas yang dianggap menarik bagi pengguna lain. Hal yang membedakan dari jejaring sosial lainnya adalah sudut pandang &amp;lsquo;interest&amp;rsquo; dengan foto sebagai konten prioritas serta diskusi yang menyertainya. Para pengguna diarahkan untuk sebisa mungkin berbagi hal-hal yang bermanfaat danmenarik bagi pengguna lain serta menghindari promosi diri sendiri yang terlalu jauh.&lt;/p&gt;
 &lt;p&gt;Pinterest mempunyaijumlah pengguna lebih dari sebelas juta orang per minggu serta dapat diintegrasikan dengan Facebook dan Twitter. Pengguna tidak perlu meninggalkan account Facebook dan Twitter mereka bahkan dapat mengupdate status kedua jejaring sosial tersebut via Pinterest.&lt;/p&gt;
 &lt;p&gt;Delicious adalah tempat untukmengumpulkan dan menampilkan gairah hidup Anda dari seluruh web. Simpan apa yang Anda suka, sepertivideo, gambar, tweet, posting blog, atau artikel-artikel dengan topikyang Anda sukai dan menyusunnya menjadi satu stack yang bertema sehingga memudahkan dalam berbagi.&lt;/p&gt;
 &lt;p&gt;Untuk memulai menggunakan Delicious, letakkan bookmark Deliciousdi toolbarbrowser Anda dan gunakan untuk menambahkan link website pada stack. Perkenalkan setiap link dengan komentar dan undang teman-temandan rekan untuk mengontribusikan link mereka sendirijuga.Anda dapat menyimpan stack pribadi atau jika sudah siap untuk men-sharenya, publish stack Anda sehingga dapat membantu orang lain untuk menemukan stack Anda. Stack bisa mengenai apapun yang menarik minat Anda, seperti resep kue favorit.&lt;/p&gt;
 &lt;p&gt;Jadi, tunggu apa lagi, rasakan keasyikan tanpa batas di dunia maya dengan Pinterest dan Delicious!&lt;/p&gt;</t>
        </is>
      </c>
      <c r="Y2127" s="262" t="n">
        <v>43000</v>
      </c>
      <c r="Z2127" s="226" t="n"/>
      <c r="AA2127" s="241">
        <f>Y3203*Z3203</f>
        <v/>
      </c>
      <c r="AB2127" s="237" t="inlineStr">
        <is>
          <t>55cffaad-2774-479d-beb3-3d7d00690427</t>
        </is>
      </c>
    </row>
    <row r="2128" ht="15" customHeight="1" s="283">
      <c r="A2128" s="109" t="n">
        <v>3195</v>
      </c>
      <c r="B2128" s="222">
        <f>HYPERLINK("https://mocostore.moco.co.id/catalog/"&amp;AB3204,"Klik Disini")</f>
        <v/>
      </c>
      <c r="C2128" s="223" t="inlineStr">
        <is>
          <t>Mau Bayi Laki-laki Atau Perempuan? Rencanakan Jenis Kelamin Anak Anda!</t>
        </is>
      </c>
      <c r="D2128" s="223" t="n"/>
      <c r="E2128" s="223" t="inlineStr">
        <is>
          <t>SiGma</t>
        </is>
      </c>
      <c r="F2128" s="223" t="inlineStr">
        <is>
          <t>978-979-29-3200-3</t>
        </is>
      </c>
      <c r="G2128" s="223" t="inlineStr">
        <is>
          <t>978-979-29-7626-7</t>
        </is>
      </c>
      <c r="H2128" s="223" t="inlineStr">
        <is>
          <t>Kesehatan</t>
        </is>
      </c>
      <c r="I2128" s="258" t="inlineStr">
        <is>
          <t>Perguruan Tinggi</t>
        </is>
      </c>
      <c r="J2128" s="186" t="inlineStr">
        <is>
          <t>009.24</t>
        </is>
      </c>
      <c r="K2128" s="223" t="n"/>
      <c r="L2128" s="223" t="n"/>
      <c r="M2128" s="259" t="n"/>
      <c r="N2128" s="223" t="n"/>
      <c r="O2128" s="223" t="n"/>
      <c r="P2128" s="260" t="n">
        <v>2012</v>
      </c>
      <c r="Q2128" s="260" t="n">
        <v>2017</v>
      </c>
      <c r="R2128" s="223" t="inlineStr">
        <is>
          <t>G-Media Publisher</t>
        </is>
      </c>
      <c r="S2128" s="223" t="inlineStr">
        <is>
          <t>Andi Offset CV</t>
        </is>
      </c>
      <c r="T2128" s="223" t="n"/>
      <c r="U2128" s="261" t="n">
        <v>96</v>
      </c>
      <c r="V2128" s="86" t="inlineStr">
        <is>
          <t>pdf</t>
        </is>
      </c>
      <c r="W2128" s="223" t="inlineStr">
        <is>
          <t>4.6 MB</t>
        </is>
      </c>
      <c r="X2128" s="225" t="inlineStr">
        <is>
          <t>&lt;p&gt;Dengan alasan &amp;ldquo;penerus klan keluarga&amp;rdquo; atau &amp;ldquo; pembawa marga&amp;rdquo;atau yang lebih ekstrem lagi &amp;ldquo;lebih bermanfaat&amp;rdquo;, sering kali kita tak bisa mengatakan, &amp;ldquo;Terserah, mau laki-laki atau perempuan, sama saja.&amp;rdquo; Begitu juga ketika Anda telah mempunyai beberapa anak laki-laki, tentu Anda berkeinginan mempunyai anak perempuan.&lt;/p&gt;
 &lt;p&gt;Buku ini menjelaskan bagaimana cara Anda memperbaiki kualitas sperma, beberapa hal yang menghambat kesuburan wanita, menghitung hari ovulasi, hingga penelitian ilmiah bagaimana jenis kelamin anak bisa direncanakan.Anda bisa memilih jenis kelamin anak Anda dengan menerapkan metode dari Dr. Shettles, metode Whelan, maupun metode diet&amp;ndash;dengan rasio keberhasilan hingga 85%!!! Tertarik? Coba saja!!&lt;/p&gt;</t>
        </is>
      </c>
      <c r="Y2128" s="262" t="n">
        <v>58500</v>
      </c>
      <c r="Z2128" s="226" t="n"/>
      <c r="AA2128" s="241">
        <f>Y3204*Z3204</f>
        <v/>
      </c>
      <c r="AB2128" s="237" t="inlineStr">
        <is>
          <t>f15ca418-1cc0-49ec-9342-b45d56188dfe</t>
        </is>
      </c>
    </row>
    <row r="2129" ht="15" customHeight="1" s="283">
      <c r="A2129" s="109" t="n">
        <v>3196</v>
      </c>
      <c r="B2129" s="222">
        <f>HYPERLINK("https://mocostore.moco.co.id/catalog/"&amp;AB3205,"Klik Disini")</f>
        <v/>
      </c>
      <c r="C2129" s="223" t="inlineStr">
        <is>
          <t>Menjadi BOS Produk UKM yang Melek Internet</t>
        </is>
      </c>
      <c r="D2129" s="223" t="n"/>
      <c r="E2129" s="223" t="inlineStr">
        <is>
          <t>ELCOM</t>
        </is>
      </c>
      <c r="F2129" s="223" t="inlineStr">
        <is>
          <t>978-979-29-3985-9</t>
        </is>
      </c>
      <c r="G2129" s="223" t="inlineStr">
        <is>
          <t>978-979-29-7637-3</t>
        </is>
      </c>
      <c r="H2129" s="223" t="inlineStr">
        <is>
          <t>Komputer &amp; Internet</t>
        </is>
      </c>
      <c r="I2129" s="258" t="inlineStr">
        <is>
          <t>Perguruan Tinggi</t>
        </is>
      </c>
      <c r="J2129" s="186" t="inlineStr">
        <is>
          <t>009.05</t>
        </is>
      </c>
      <c r="K2129" s="223" t="n"/>
      <c r="L2129" s="223" t="n"/>
      <c r="M2129" s="259" t="n"/>
      <c r="N2129" s="223" t="inlineStr">
        <is>
          <t>Indonesia</t>
        </is>
      </c>
      <c r="O2129" s="223" t="inlineStr">
        <is>
          <t>Tidak diketahui</t>
        </is>
      </c>
      <c r="P2129" s="260" t="n">
        <v>2013</v>
      </c>
      <c r="Q2129" s="260" t="n">
        <v>2017</v>
      </c>
      <c r="R2129" s="223" t="inlineStr">
        <is>
          <t>Penerbit Andi</t>
        </is>
      </c>
      <c r="S2129" s="223" t="inlineStr">
        <is>
          <t>Andi Offset CV</t>
        </is>
      </c>
      <c r="T2129" s="223" t="inlineStr">
        <is>
          <t>Lokal</t>
        </is>
      </c>
      <c r="U2129" s="261" t="n">
        <v>168</v>
      </c>
      <c r="V2129" s="86" t="inlineStr">
        <is>
          <t>pdf</t>
        </is>
      </c>
      <c r="W2129" s="223" t="inlineStr">
        <is>
          <t>14.0 MB</t>
        </is>
      </c>
      <c r="X2129" s="225" t="inlineStr">
        <is>
          <t>&lt;p&gt;Anda seorang pembisnis produk-produk UKM (Usaha Kecil Menengah) yang sedang kebingungan bagaimana mencari pasaran? Kini saatnya Anda belajar teknologi yang paling mutakhir di abad 21. yaitu internet. Internet merupakan suatu pasar yang menjanjikan . Hampir semua orang di seluruh dunia sudah melihat bahwa internet merupakan suatu kebutuhan. Dengan memasarkan produk-produk UKM Anda melalui internet maka produk tersebut akan semakin terkenal dan mendunia. Buku Menjadi BOS Produk UKM yang Melek Internet ini mengajarkan cara-cara promosi paling efektif di internet seperti memasarkan produk melalui blog, forum online, situs jejaring sosial, dan sebagainya. Bagi anda yang baru mengenal internet, buku ini juga membahas mengenai teknik-teknik dasar berinternet seperti web browsing, chatting, dan email&lt;/p&gt;</t>
        </is>
      </c>
      <c r="Y2129" s="262" t="n">
        <v>45500</v>
      </c>
      <c r="Z2129" s="226" t="n"/>
      <c r="AA2129" s="241">
        <f>Y3205*Z3205</f>
        <v/>
      </c>
      <c r="AB2129" s="237" t="inlineStr">
        <is>
          <t>558b49ac-b9eb-475b-a828-144fb39b5b3e</t>
        </is>
      </c>
    </row>
    <row r="2130" ht="15" customHeight="1" s="283">
      <c r="A2130" s="109" t="n">
        <v>3197</v>
      </c>
      <c r="B2130" s="222">
        <f>HYPERLINK("https://mocostore.moco.co.id/catalog/"&amp;AB3206,"Klik Disini")</f>
        <v/>
      </c>
      <c r="C2130" s="223" t="inlineStr">
        <is>
          <t>Nyaman dan Powerfull Bersama Google Chrome</t>
        </is>
      </c>
      <c r="D2130" s="223" t="n"/>
      <c r="E2130" s="223" t="inlineStr">
        <is>
          <t>ELCOM</t>
        </is>
      </c>
      <c r="F2130" s="223" t="inlineStr">
        <is>
          <t>978-979-29-3968-2</t>
        </is>
      </c>
      <c r="G2130" s="223" t="inlineStr">
        <is>
          <t>978-979-29-7661-8</t>
        </is>
      </c>
      <c r="H2130" s="223" t="inlineStr">
        <is>
          <t>Komputer &amp; Internet</t>
        </is>
      </c>
      <c r="I2130" s="258" t="inlineStr">
        <is>
          <t>Perguruan Tinggi</t>
        </is>
      </c>
      <c r="J2130" s="186" t="inlineStr">
        <is>
          <t>009.05</t>
        </is>
      </c>
      <c r="K2130" s="223" t="n"/>
      <c r="L2130" s="223" t="n"/>
      <c r="M2130" s="259" t="n"/>
      <c r="N2130" s="223" t="inlineStr">
        <is>
          <t>Indonesia</t>
        </is>
      </c>
      <c r="O2130" s="223" t="inlineStr">
        <is>
          <t>Tidak diketahui</t>
        </is>
      </c>
      <c r="P2130" s="260" t="n">
        <v>2013</v>
      </c>
      <c r="Q2130" s="260" t="n">
        <v>2017</v>
      </c>
      <c r="R2130" s="223" t="inlineStr">
        <is>
          <t>Penerbit Andi</t>
        </is>
      </c>
      <c r="S2130" s="223" t="inlineStr">
        <is>
          <t>Andi Offset CV</t>
        </is>
      </c>
      <c r="T2130" s="223" t="inlineStr">
        <is>
          <t>Lokal</t>
        </is>
      </c>
      <c r="U2130" s="261" t="n">
        <v>160</v>
      </c>
      <c r="V2130" s="86" t="inlineStr">
        <is>
          <t>pdf</t>
        </is>
      </c>
      <c r="W2130" s="223" t="inlineStr">
        <is>
          <t>8.3 MB</t>
        </is>
      </c>
      <c r="X2130" s="225" t="inlineStr">
        <is>
          <t>&lt;p&gt;Google Chrome adalah browser yang dibuat dengan desain praktis agar Anda dapat mengakses web dengan lebih cepat, mudah, dan aman.Google Chrome merupakan produk andalan Google yang disebar secara gratis. Meskipun tampilan Google sangat minimalis, namun mempunyai performa juara yang tidak kalah dibandingkan dengan browser yang lain.&lt;/p&gt;
 &lt;p&gt;Buku &amp;ldquo;Nyaman dan Powerfull Bersama Google Chrome&amp;rdquo; ini akan membuat Anda semakin mudah dalam pemakaian web browser Google Chrome. Selain itu, akan dibahas tentang tool-tool yang terdapat di Google Chrome yang dapat mempermudah Anda dalam melakukan browsing di internet. Bahan pembahasan dalam buku ini antara lain sebagai berikut.&lt;/p&gt;
 &lt;p&gt;&amp;bull;&amp;nbsp;&amp;nbsp;&amp;nbsp;&amp;nbsp;&amp;nbsp;&amp;nbsp;&amp;nbsp;&amp;nbsp;&amp;nbsp;&amp;nbsp;&amp;nbsp;&amp;nbsp; Pengenalan Google Chorme&lt;/p&gt;
 &lt;p&gt;&amp;bull;&amp;nbsp;&amp;nbsp;&amp;nbsp;&amp;nbsp;&amp;nbsp;&amp;nbsp;&amp;nbsp;&amp;nbsp;&amp;nbsp;&amp;nbsp;&amp;nbsp;&amp;nbsp; Mengenal Tampilan Google Chrome&lt;/p&gt;
 &lt;p&gt;&amp;bull;&amp;nbsp;&amp;nbsp;&amp;nbsp;&amp;nbsp;&amp;nbsp;&amp;nbsp;&amp;nbsp;&amp;nbsp;&amp;nbsp;&amp;nbsp;&amp;nbsp;&amp;nbsp; Sign In ke Google Chrome&lt;/p&gt;
 &lt;p&gt;&amp;bull;&amp;nbsp;&amp;nbsp;&amp;nbsp;&amp;nbsp;&amp;nbsp;&amp;nbsp;&amp;nbsp;&amp;nbsp;&amp;nbsp;&amp;nbsp;&amp;nbsp;&amp;nbsp; Mempercantik Tampilan Google Chrome&lt;/p&gt;
 &lt;p&gt;&amp;bull;&amp;nbsp;&amp;nbsp;&amp;nbsp;&amp;nbsp;&amp;nbsp;&amp;nbsp;&amp;nbsp;&amp;nbsp;&amp;nbsp;&amp;nbsp;&amp;nbsp;&amp;nbsp; Aplikasi di Google Chrome&lt;/p&gt;</t>
        </is>
      </c>
      <c r="Y2130" s="262" t="n">
        <v>45500</v>
      </c>
      <c r="Z2130" s="226" t="n"/>
      <c r="AA2130" s="241">
        <f>Y3206*Z3206</f>
        <v/>
      </c>
      <c r="AB2130" s="237" t="inlineStr">
        <is>
          <t>08d71881-e1e9-415f-87cd-0576c5f4563e</t>
        </is>
      </c>
    </row>
    <row r="2131" ht="15" customHeight="1" s="283">
      <c r="A2131" s="109" t="n">
        <v>3198</v>
      </c>
      <c r="B2131" s="222">
        <f>HYPERLINK("https://mocostore.moco.co.id/catalog/"&amp;AB3207,"Klik Disini")</f>
        <v/>
      </c>
      <c r="C2131" s="223" t="inlineStr">
        <is>
          <t>Peluang Bisnis Kuliner Modal 2 Jutaan</t>
        </is>
      </c>
      <c r="D2131" s="223" t="n"/>
      <c r="E2131" s="223" t="inlineStr">
        <is>
          <t>SiGma</t>
        </is>
      </c>
      <c r="F2131" s="223" t="inlineStr">
        <is>
          <t>978-979-29-3198-3</t>
        </is>
      </c>
      <c r="G2131" s="223" t="inlineStr">
        <is>
          <t>978-979-29-7697-7</t>
        </is>
      </c>
      <c r="H2131" s="223" t="inlineStr">
        <is>
          <t>Bisnis-Investasi</t>
        </is>
      </c>
      <c r="I2131" s="258" t="inlineStr">
        <is>
          <t>Perguruan Tinggi</t>
        </is>
      </c>
      <c r="J2131" s="186" t="inlineStr">
        <is>
          <t>009.25</t>
        </is>
      </c>
      <c r="K2131" s="223" t="n"/>
      <c r="L2131" s="223" t="n"/>
      <c r="M2131" s="259" t="n"/>
      <c r="N2131" s="223" t="inlineStr">
        <is>
          <t>Indonesia</t>
        </is>
      </c>
      <c r="O2131" s="223" t="inlineStr">
        <is>
          <t>Tidak diketahui</t>
        </is>
      </c>
      <c r="P2131" s="260" t="n">
        <v>2012</v>
      </c>
      <c r="Q2131" s="260" t="n">
        <v>2017</v>
      </c>
      <c r="R2131" s="223" t="inlineStr">
        <is>
          <t>G-Media Publisher</t>
        </is>
      </c>
      <c r="S2131" s="223" t="inlineStr">
        <is>
          <t>Andi Offset CV</t>
        </is>
      </c>
      <c r="T2131" s="223" t="inlineStr">
        <is>
          <t>Lokal</t>
        </is>
      </c>
      <c r="U2131" s="261" t="n">
        <v>192</v>
      </c>
      <c r="V2131" s="86" t="inlineStr">
        <is>
          <t>pdf</t>
        </is>
      </c>
      <c r="W2131" s="223" t="inlineStr">
        <is>
          <t>3.8 MB</t>
        </is>
      </c>
      <c r="X2131" s="225" t="inlineStr">
        <is>
          <t>&lt;p&gt;Siapa bilang buka usaha kuliner membutuhkan modal yang besar? Janganlah membayangkan membuka resto mewah atau yang bergaya etnik tertentu. Jika Anda menginginkan yang seperti itu, pantas saja jika butuh dana hingga ratusan jutauntuk memulainya.&lt;/p&gt;
 &lt;p&gt;Sebagai pemula, tidak ada salahnya Anda mencoba bisnis kuliner dengan modal yang kecil. Bukannya semua yang berawal dari kecil akan berbuah menjadi hal yang besar? Hanya dengan bermodal dua jutaan, Anda dijamin pasti bisa buka bisnis kuliner. Dengan modal yang kecil, untung yang didapatkan bisa maksimal dan cepat mencapai BEP.&lt;/p&gt;
 &lt;p&gt;Buku ini hadir untuk menjawab pertanyaan-pertanyaan seputar alasan memilih bisnis kuliner. Bagaimana cara memulai bisnis kuliner bermodal dua jutaan? Bagaimana merencanakan modal dan keuangan? Apa saja kiat dan tips sukses bisnis kuliner? Bagaimana mengatasi hambatan dan kegagalan? Serta apa saja promosi yang dapat dilakukan untuk mengembangkan bisnis kuliner?&lt;/p&gt;
 &lt;p&gt;25 bisnis kuliner yang disuguhkan dalam buku ini bersifat fleksibel, mudah, dan tidak terlalu rumit untuk dijalankan oleh siapapun. Peluang bisnis kuliner akan dijelaskan secara detail dan disertai dengan analisis usaha untuk memudahkan Anda merancang usaha. Jadi, tunggu apa lagi? Segeralah buka bisnis kuliner idaman Anda.&lt;/p&gt;</t>
        </is>
      </c>
      <c r="Y2131" s="262" t="n">
        <v>57500</v>
      </c>
      <c r="Z2131" s="226" t="n"/>
      <c r="AA2131" s="241">
        <f>Y3207*Z3207</f>
        <v/>
      </c>
      <c r="AB2131" s="237" t="inlineStr">
        <is>
          <t>6c8f118a-0687-49a3-bd81-a3dcd5442b4e</t>
        </is>
      </c>
    </row>
    <row r="2132" ht="15" customHeight="1" s="283">
      <c r="A2132" s="109" t="n">
        <v>3199</v>
      </c>
      <c r="B2132" s="222">
        <f>HYPERLINK("https://mocostore.moco.co.id/catalog/"&amp;AB3208,"Klik Disini")</f>
        <v/>
      </c>
      <c r="C2132" s="223" t="inlineStr">
        <is>
          <t>Photoshop: Bikin Foto Manipulatif nan Kreatif</t>
        </is>
      </c>
      <c r="D2132" s="223" t="n"/>
      <c r="E2132" s="223" t="inlineStr">
        <is>
          <t>ELCOM</t>
        </is>
      </c>
      <c r="F2132" s="223" t="inlineStr">
        <is>
          <t>978-979-29-4321-4</t>
        </is>
      </c>
      <c r="G2132" s="223" t="inlineStr">
        <is>
          <t>978-979-29-7712-7</t>
        </is>
      </c>
      <c r="H2132" s="223" t="inlineStr">
        <is>
          <t>Desain Grafis &amp; Multimedia</t>
        </is>
      </c>
      <c r="I2132" s="258" t="inlineStr">
        <is>
          <t>Perguruan Tinggi</t>
        </is>
      </c>
      <c r="J2132" s="186" t="inlineStr">
        <is>
          <t>009.05</t>
        </is>
      </c>
      <c r="K2132" s="223" t="n"/>
      <c r="L2132" s="223" t="n"/>
      <c r="M2132" s="259" t="n"/>
      <c r="N2132" s="223" t="inlineStr">
        <is>
          <t>Indonesia</t>
        </is>
      </c>
      <c r="O2132" s="223" t="inlineStr">
        <is>
          <t>Tidak diketahui</t>
        </is>
      </c>
      <c r="P2132" s="260" t="n">
        <v>2014</v>
      </c>
      <c r="Q2132" s="260" t="n">
        <v>2017</v>
      </c>
      <c r="R2132" s="223" t="inlineStr">
        <is>
          <t>Penerbit Andi</t>
        </is>
      </c>
      <c r="S2132" s="223" t="inlineStr">
        <is>
          <t>Andi Offset CV</t>
        </is>
      </c>
      <c r="T2132" s="223" t="inlineStr">
        <is>
          <t>Lokal</t>
        </is>
      </c>
      <c r="U2132" s="261" t="n">
        <v>160</v>
      </c>
      <c r="V2132" s="86" t="inlineStr">
        <is>
          <t>pdf</t>
        </is>
      </c>
      <c r="W2132" s="223" t="inlineStr">
        <is>
          <t>12.3 MB</t>
        </is>
      </c>
      <c r="X2132" s="225" t="inlineStr">
        <is>
          <t>&lt;p&gt;Bagi anda yang suka mengedit foto untuk kesenangan ataupun untuk pekerjaan, tentu anda harus memiliki pengetahuan dan kemampuan yang cukup dalam menggunakan software photo editing tersebut.&lt;/p&gt;
 &lt;p&gt;Dalam buku Photoshop: Bikin Foto Manipulatif nan Kreatifini, ada beberapa teknik tentang bagaimana cara memanipulasi sebuah foto, khususnya menggunakan Adobe Photoshop CS6.&lt;/p&gt;
 &lt;p&gt;Beberapa teknik yang dibahas dalam buku ini meliputi:&lt;/p&gt;
 &lt;p&gt;&amp;bull;&amp;nbsp;&amp;nbsp;&amp;nbsp;&amp;nbsp;&amp;nbsp;&amp;nbsp;&amp;nbsp;&amp;nbsp;&amp;nbsp;&amp;nbsp;&amp;nbsp;&amp;nbsp; Teknik Out of Bound&lt;/p&gt;
 &lt;p&gt;&amp;bull;&amp;nbsp;&amp;nbsp;&amp;nbsp;&amp;nbsp;&amp;nbsp;&amp;nbsp;&amp;nbsp;&amp;nbsp;&amp;nbsp;&amp;nbsp;&amp;nbsp;&amp;nbsp; Teknik Superman Wannabe&lt;/p&gt;
 &lt;p&gt;&amp;bull;&amp;nbsp;&amp;nbsp;&amp;nbsp;&amp;nbsp;&amp;nbsp;&amp;nbsp;&amp;nbsp;&amp;nbsp;&amp;nbsp;&amp;nbsp;&amp;nbsp;&amp;nbsp; Teknik I&amp;rsquo;m Avatar&lt;/p&gt;
 &lt;p&gt;&amp;bull;&amp;nbsp;&amp;nbsp;&amp;nbsp;&amp;nbsp;&amp;nbsp;&amp;nbsp;&amp;nbsp;&amp;nbsp;&amp;nbsp;&amp;nbsp;&amp;nbsp;&amp;nbsp; Teknik Rockman Evolution&lt;/p&gt;
 &lt;p&gt;&amp;bull;&amp;nbsp;&amp;nbsp;&amp;nbsp;&amp;nbsp;&amp;nbsp;&amp;nbsp;&amp;nbsp;&amp;nbsp;&amp;nbsp;&amp;nbsp;&amp;nbsp;&amp;nbsp; Teknik Unity of Photo&lt;/p&gt;
 &lt;p&gt;&amp;bull;&amp;nbsp;&amp;nbsp;&amp;nbsp;&amp;nbsp;&amp;nbsp;&amp;nbsp;&amp;nbsp;&amp;nbsp;&amp;nbsp;&amp;nbsp;&amp;nbsp;&amp;nbsp; Teknik The Angry Apple&lt;/p&gt;
 &lt;p&gt;&amp;bull;&amp;nbsp;&amp;nbsp;&amp;nbsp;&amp;nbsp;&amp;nbsp;&amp;nbsp;&amp;nbsp;&amp;nbsp;&amp;nbsp;&amp;nbsp;&amp;nbsp;&amp;nbsp; Teknik Terminator Face&lt;/p&gt;
 &lt;p&gt;&amp;bull;&amp;nbsp;&amp;nbsp;&amp;nbsp;&amp;nbsp;&amp;nbsp;&amp;nbsp;&amp;nbsp;&amp;nbsp;&amp;nbsp;&amp;nbsp;&amp;nbsp;&amp;nbsp; Teknik Sculpting Yourself&lt;/p&gt;
 &lt;p&gt;&amp;bull;&amp;nbsp;&amp;nbsp;&amp;nbsp;&amp;nbsp;&amp;nbsp;&amp;nbsp;&amp;nbsp;&amp;nbsp;&amp;nbsp;&amp;nbsp;&amp;nbsp;&amp;nbsp; Teknik Spiral Body&lt;/p&gt;</t>
        </is>
      </c>
      <c r="Y2132" s="262" t="n">
        <v>35000</v>
      </c>
      <c r="Z2132" s="226" t="n"/>
      <c r="AA2132" s="241">
        <f>Y3208*Z3208</f>
        <v/>
      </c>
      <c r="AB2132" s="237" t="inlineStr">
        <is>
          <t>2776d47e-4edc-429a-9a6d-34e9a94cc435</t>
        </is>
      </c>
    </row>
    <row r="2133" ht="15" customHeight="1" s="283">
      <c r="A2133" s="109" t="n">
        <v>3200</v>
      </c>
      <c r="B2133" s="222">
        <f>HYPERLINK("https://mocostore.moco.co.id/catalog/"&amp;AB3209,"Klik Disini")</f>
        <v/>
      </c>
      <c r="C2133" s="223" t="inlineStr">
        <is>
          <t>Photoshop Project: Ubah Fotomu dengan Style Vintage dan Retro</t>
        </is>
      </c>
      <c r="D2133" s="223" t="n"/>
      <c r="E2133" s="223" t="inlineStr">
        <is>
          <t>ELCOM</t>
        </is>
      </c>
      <c r="F2133" s="223" t="inlineStr">
        <is>
          <t>978-979-29-4792-2</t>
        </is>
      </c>
      <c r="G2133" s="223" t="inlineStr">
        <is>
          <t>978-979-29-7711-0</t>
        </is>
      </c>
      <c r="H2133" s="223" t="inlineStr">
        <is>
          <t>Desain Grafis &amp; Multimedia</t>
        </is>
      </c>
      <c r="I2133" s="258" t="inlineStr">
        <is>
          <t>Perguruan Tinggi</t>
        </is>
      </c>
      <c r="J2133" s="186" t="inlineStr">
        <is>
          <t>009.05</t>
        </is>
      </c>
      <c r="K2133" s="223" t="n"/>
      <c r="L2133" s="223" t="n"/>
      <c r="M2133" s="259" t="n"/>
      <c r="N2133" s="223" t="inlineStr">
        <is>
          <t>Indonesia</t>
        </is>
      </c>
      <c r="O2133" s="223" t="inlineStr">
        <is>
          <t>Tidak diketahui</t>
        </is>
      </c>
      <c r="P2133" s="260" t="n">
        <v>2015</v>
      </c>
      <c r="Q2133" s="260" t="n">
        <v>2017</v>
      </c>
      <c r="R2133" s="223" t="inlineStr">
        <is>
          <t>Penerbit Andi</t>
        </is>
      </c>
      <c r="S2133" s="223" t="inlineStr">
        <is>
          <t>Andi Offset CV</t>
        </is>
      </c>
      <c r="T2133" s="223" t="inlineStr">
        <is>
          <t>Lokal</t>
        </is>
      </c>
      <c r="U2133" s="261" t="n">
        <v>144</v>
      </c>
      <c r="V2133" s="86" t="inlineStr">
        <is>
          <t>pdf</t>
        </is>
      </c>
      <c r="W2133" s="223" t="inlineStr">
        <is>
          <t>4.4 MB</t>
        </is>
      </c>
      <c r="X2133" s="225" t="inlineStr">
        <is>
          <t>&lt;p&gt;Pernah dengar style retro atau vintage? Style tersebut sedang digemari oleh para ahli Photoshop dalam mengedit karya fotonya. Pada dasarnya,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di zaman dulu. Buku Photoshop Project: Ubah Fotomu dengan Style Vintage dan Retro ini akan menampilkan berbagai macam teknik dan pemanfaatan fitur pada Photoshop untuk menciptakan karya editing foto yang bernuansa retro dan vintage. Ada berbagai macam tutorial pada buku ini yang bisa dimanfaatkan dan langsung dipraktikkan oleh para pembaca. Selamat mencoba!&lt;/p&gt;</t>
        </is>
      </c>
      <c r="Y2133" s="262" t="n">
        <v>44500</v>
      </c>
      <c r="Z2133" s="226" t="n"/>
      <c r="AA2133" s="241">
        <f>Y3209*Z3209</f>
        <v/>
      </c>
      <c r="AB2133" s="237" t="inlineStr">
        <is>
          <t>ffcb078d-50ad-4b35-b330-f1f9a7db7883</t>
        </is>
      </c>
    </row>
    <row r="2134" ht="15" customHeight="1" s="283">
      <c r="A2134" s="109" t="n">
        <v>3201</v>
      </c>
      <c r="B2134" s="222">
        <f>HYPERLINK("https://mocostore.moco.co.id/catalog/"&amp;AB3210,"Klik Disini")</f>
        <v/>
      </c>
      <c r="C2134" s="223" t="inlineStr">
        <is>
          <t>Secret Trik: Bagaimana Tingkatkan Performa Komputer Anda</t>
        </is>
      </c>
      <c r="D2134" s="223" t="n"/>
      <c r="E2134" s="223" t="inlineStr">
        <is>
          <t>ELCOM</t>
        </is>
      </c>
      <c r="F2134" s="223" t="inlineStr">
        <is>
          <t>978-979-29-4345-0</t>
        </is>
      </c>
      <c r="G2134" s="223" t="inlineStr">
        <is>
          <t>978-979-29-7745-5</t>
        </is>
      </c>
      <c r="H2134" s="223" t="inlineStr">
        <is>
          <t>Komputer &amp; Internet</t>
        </is>
      </c>
      <c r="I2134" s="258" t="inlineStr">
        <is>
          <t>Perguruan Tinggi</t>
        </is>
      </c>
      <c r="J2134" s="186" t="inlineStr">
        <is>
          <t>009.05</t>
        </is>
      </c>
      <c r="K2134" s="223" t="n"/>
      <c r="L2134" s="223" t="n"/>
      <c r="M2134" s="259" t="n"/>
      <c r="N2134" s="223" t="inlineStr">
        <is>
          <t>Indonesia</t>
        </is>
      </c>
      <c r="O2134" s="223" t="inlineStr">
        <is>
          <t>Tidak diketahui</t>
        </is>
      </c>
      <c r="P2134" s="260" t="n">
        <v>2014</v>
      </c>
      <c r="Q2134" s="260" t="n">
        <v>2017</v>
      </c>
      <c r="R2134" s="223" t="inlineStr">
        <is>
          <t>Penerbit Andi</t>
        </is>
      </c>
      <c r="S2134" s="223" t="inlineStr">
        <is>
          <t>Andi Offset CV</t>
        </is>
      </c>
      <c r="T2134" s="223" t="inlineStr">
        <is>
          <t>Lokal</t>
        </is>
      </c>
      <c r="U2134" s="261" t="n">
        <v>112</v>
      </c>
      <c r="V2134" s="86" t="inlineStr">
        <is>
          <t>pdf</t>
        </is>
      </c>
      <c r="W2134" s="223" t="inlineStr">
        <is>
          <t>6.5 MB</t>
        </is>
      </c>
      <c r="X2134" s="225" t="inlineStr">
        <is>
          <t>&lt;p&gt;Apakah anda merasa PC sering eror, lambat dalam mengakses data atau bahkan sering mati sendiri? Itu menandakan performa dari komputer anda sudah lambat dan harus dilakukan beberapa cara untuk meningkatkan performa dari PC anda.&lt;/p&gt;
 &lt;p&gt;Terdapat banyak teknik-teknik untuk mendongkrak performa komputer anda mulai dari melakukan overlocking, mengatur sistem registry dikomputer anda hingga menginstal software yang diperlukan.&lt;/p&gt;
 &lt;p&gt;Buku &amp;ldquo;Tsecret Tip : Bagaimana Tingkatkan Performa Komputer Anda&amp;rdquo; akan mengejarkan beberapa cara untuk mendongkrak kenierja komputer anda mulai dari:&lt;/p&gt;
 &lt;p&gt;&amp;bull;&amp;nbsp;&amp;nbsp;&amp;nbsp;&amp;nbsp;&amp;nbsp;&amp;nbsp;&amp;nbsp;&amp;nbsp;&amp;nbsp;&amp;nbsp;&amp;nbsp;&amp;nbsp; Optimasi BIOS&lt;/p&gt;
 &lt;p&gt;&amp;bull;&amp;nbsp;&amp;nbsp;&amp;nbsp;&amp;nbsp;&amp;nbsp;&amp;nbsp;&amp;nbsp;&amp;nbsp;&amp;nbsp;&amp;nbsp;&amp;nbsp;&amp;nbsp; Optimasi Hardware seperti Prosessor, Memori, Hard Disk dan VGA&lt;/p&gt;
 &lt;p&gt;&amp;bull;&amp;nbsp;&amp;nbsp;&amp;nbsp;&amp;nbsp;&amp;nbsp;&amp;nbsp;&amp;nbsp;&amp;nbsp;&amp;nbsp;&amp;nbsp;&amp;nbsp;&amp;nbsp; Tool-tool yang akan memantu anda dalam meningkatkan performa CPU.&lt;/p&gt;</t>
        </is>
      </c>
      <c r="Y2134" s="262" t="n">
        <v>35500</v>
      </c>
      <c r="Z2134" s="226" t="n"/>
      <c r="AA2134" s="241">
        <f>Y3210*Z3210</f>
        <v/>
      </c>
      <c r="AB2134" s="237" t="inlineStr">
        <is>
          <t>9ee4de92-7fb8-4fed-9ac3-b0cbaab0f6f6</t>
        </is>
      </c>
    </row>
    <row r="2135" ht="15" customHeight="1" s="283">
      <c r="A2135" s="109" t="n">
        <v>3202</v>
      </c>
      <c r="B2135" s="222">
        <f>HYPERLINK("https://mocostore.moco.co.id/catalog/"&amp;AB3211,"Klik Disini")</f>
        <v/>
      </c>
      <c r="C2135" s="223" t="inlineStr">
        <is>
          <t>Seri 30 Menit: Menguasai Adobe Fireworks CS5</t>
        </is>
      </c>
      <c r="D2135" s="223" t="n"/>
      <c r="E2135" s="223" t="inlineStr">
        <is>
          <t>ELCOM</t>
        </is>
      </c>
      <c r="F2135" s="223" t="inlineStr">
        <is>
          <t>978-979-29-2025-3</t>
        </is>
      </c>
      <c r="G2135" s="223" t="inlineStr">
        <is>
          <t>978-979-29-7763-9</t>
        </is>
      </c>
      <c r="H2135" s="223" t="inlineStr">
        <is>
          <t>Pemograman</t>
        </is>
      </c>
      <c r="I2135" s="258" t="inlineStr">
        <is>
          <t>Perguruan Tinggi</t>
        </is>
      </c>
      <c r="J2135" s="186" t="inlineStr">
        <is>
          <t>009.05</t>
        </is>
      </c>
      <c r="K2135" s="223" t="n"/>
      <c r="L2135" s="223" t="n"/>
      <c r="M2135" s="259" t="n"/>
      <c r="N2135" s="223" t="inlineStr">
        <is>
          <t>Indonesia</t>
        </is>
      </c>
      <c r="O2135" s="223" t="inlineStr">
        <is>
          <t>Tidak diketahui</t>
        </is>
      </c>
      <c r="P2135" s="260" t="n">
        <v>2011</v>
      </c>
      <c r="Q2135" s="260" t="n">
        <v>2017</v>
      </c>
      <c r="R2135" s="223" t="inlineStr">
        <is>
          <t>Penerbit Andi</t>
        </is>
      </c>
      <c r="S2135" s="223" t="inlineStr">
        <is>
          <t>Andi Offset CV</t>
        </is>
      </c>
      <c r="T2135" s="223" t="inlineStr">
        <is>
          <t>Lokal</t>
        </is>
      </c>
      <c r="U2135" s="261" t="n">
        <v>240</v>
      </c>
      <c r="V2135" s="86" t="inlineStr">
        <is>
          <t>pdf</t>
        </is>
      </c>
      <c r="W2135" s="223" t="inlineStr">
        <is>
          <t>18.0 MB</t>
        </is>
      </c>
      <c r="X2135" s="225" t="inlineStr">
        <is>
          <t>&lt;p&gt;Perkembangan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web.&lt;/p&gt;
 &lt;p&gt;Fitur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is>
      </c>
      <c r="Y2135" s="262" t="n">
        <v>58500</v>
      </c>
      <c r="Z2135" s="226" t="n"/>
      <c r="AA2135" s="241">
        <f>Y3211*Z3211</f>
        <v/>
      </c>
      <c r="AB2135" s="237" t="inlineStr">
        <is>
          <t>3becab9c-8c28-4fa9-8ecd-c41922a06f69</t>
        </is>
      </c>
    </row>
    <row r="2136" ht="15" customHeight="1" s="283">
      <c r="A2136" s="109" t="n">
        <v>3203</v>
      </c>
      <c r="B2136" s="222">
        <f>HYPERLINK("https://mocostore.moco.co.id/catalog/"&amp;AB3212,"Klik Disini")</f>
        <v/>
      </c>
      <c r="C2136" s="223" t="inlineStr">
        <is>
          <t>Seri 30 Menit Mengusai Adobe Dreamweaver CS6</t>
        </is>
      </c>
      <c r="D2136" s="223" t="n"/>
      <c r="E2136" s="223" t="inlineStr">
        <is>
          <t>ELCOM</t>
        </is>
      </c>
      <c r="F2136" s="223" t="inlineStr">
        <is>
          <t>978-979-29-2112-0</t>
        </is>
      </c>
      <c r="G2136" s="223" t="inlineStr">
        <is>
          <t>978-979-29-7761-5</t>
        </is>
      </c>
      <c r="H2136" s="223" t="inlineStr">
        <is>
          <t>Pemograman</t>
        </is>
      </c>
      <c r="I2136" s="258" t="inlineStr">
        <is>
          <t>Perguruan Tinggi</t>
        </is>
      </c>
      <c r="J2136" s="186" t="inlineStr">
        <is>
          <t>009.05</t>
        </is>
      </c>
      <c r="K2136" s="223" t="n"/>
      <c r="L2136" s="223" t="n"/>
      <c r="M2136" s="259" t="n"/>
      <c r="N2136" s="223" t="inlineStr">
        <is>
          <t>Indonesia</t>
        </is>
      </c>
      <c r="O2136" s="223" t="inlineStr">
        <is>
          <t>Tidak diketahui</t>
        </is>
      </c>
      <c r="P2136" s="260" t="n">
        <v>2013</v>
      </c>
      <c r="Q2136" s="260" t="n">
        <v>2017</v>
      </c>
      <c r="R2136" s="223" t="inlineStr">
        <is>
          <t>Penerbit Andi</t>
        </is>
      </c>
      <c r="S2136" s="223" t="inlineStr">
        <is>
          <t>Andi Offset CV</t>
        </is>
      </c>
      <c r="T2136" s="223" t="inlineStr">
        <is>
          <t>Lokal</t>
        </is>
      </c>
      <c r="U2136" s="261" t="n">
        <v>148</v>
      </c>
      <c r="V2136" s="86" t="inlineStr">
        <is>
          <t>pdf</t>
        </is>
      </c>
      <c r="W2136" s="223" t="inlineStr">
        <is>
          <t>4.4 MB</t>
        </is>
      </c>
      <c r="X2136" s="225" t="inlineStr">
        <is>
          <t>&lt;p&gt;Buku 30 menit menguasai Dreamweaver CS6 ini, merupakan buku yang sangat cocok bagi anda yang tertarik bagaimana membuat website dengan mudah dan cepat. Buku ini disususn dengan langkah-langkah yang simpel dan mudah dimengerti ini , akan mempermudah anda dalam mempelajari dan mempraktikannya secara langsung. Materi yang ada dalam buku ini seacara singkat membahas: &amp;acirc;&amp;iuml;&amp;iquest;&amp;frac12;&amp;cent; Cara membuat sebuah website dari nol sampai terpublikasi &amp;acirc;&amp;iuml;&amp;iquest;&amp;frac12;&amp;cent; Fitur-fitur baru yang ada pada Dreamweaver CS6 &amp;acirc;&amp;iuml;&amp;iquest;&amp;frac12;&amp;cent; Pembahasan Fitur-fitur baru Dreamweaver CS6&lt;/p&gt;</t>
        </is>
      </c>
      <c r="Y2136" s="262" t="n">
        <v>35500</v>
      </c>
      <c r="Z2136" s="226" t="n"/>
      <c r="AA2136" s="241">
        <f>Y3212*Z3212</f>
        <v/>
      </c>
      <c r="AB2136" s="237" t="inlineStr">
        <is>
          <t>dd857889-fe79-4b1e-8120-48cd94a94ff1</t>
        </is>
      </c>
    </row>
    <row r="2137" ht="15" customHeight="1" s="283">
      <c r="A2137" s="109" t="n">
        <v>3204</v>
      </c>
      <c r="B2137" s="222">
        <f>HYPERLINK("https://mocostore.moco.co.id/catalog/"&amp;AB3213,"Klik Disini")</f>
        <v/>
      </c>
      <c r="C2137" s="223" t="inlineStr">
        <is>
          <t>Seri Belajar Kilat: Ciptakan Karyamu Dengan CorelDraw X6</t>
        </is>
      </c>
      <c r="D2137" s="223" t="n"/>
      <c r="E2137" s="223" t="inlineStr">
        <is>
          <t>ELCOM</t>
        </is>
      </c>
      <c r="F2137" s="223" t="inlineStr">
        <is>
          <t>978-979-29-3881-4</t>
        </is>
      </c>
      <c r="G2137" s="223" t="inlineStr">
        <is>
          <t>978-979-29-7384-6</t>
        </is>
      </c>
      <c r="H2137" s="223" t="inlineStr">
        <is>
          <t>Desain Grafis &amp; Multimedia</t>
        </is>
      </c>
      <c r="I2137" s="258" t="inlineStr">
        <is>
          <t>Perguruan Tinggi</t>
        </is>
      </c>
      <c r="J2137" s="186" t="inlineStr">
        <is>
          <t>009.05</t>
        </is>
      </c>
      <c r="K2137" s="223" t="n"/>
      <c r="L2137" s="223" t="n"/>
      <c r="M2137" s="259" t="n"/>
      <c r="N2137" s="223" t="inlineStr">
        <is>
          <t>Indonesia</t>
        </is>
      </c>
      <c r="O2137" s="223" t="inlineStr">
        <is>
          <t>Tidak diketahui</t>
        </is>
      </c>
      <c r="P2137" s="260" t="n">
        <v>2013</v>
      </c>
      <c r="Q2137" s="260" t="n">
        <v>2017</v>
      </c>
      <c r="R2137" s="223" t="inlineStr">
        <is>
          <t>Penerbit Andi</t>
        </is>
      </c>
      <c r="S2137" s="223" t="inlineStr">
        <is>
          <t>Andi Offset CV</t>
        </is>
      </c>
      <c r="T2137" s="223" t="inlineStr">
        <is>
          <t>Lokal</t>
        </is>
      </c>
      <c r="U2137" s="261" t="n">
        <v>160</v>
      </c>
      <c r="V2137" s="86" t="inlineStr">
        <is>
          <t>pdf</t>
        </is>
      </c>
      <c r="W2137" s="223" t="inlineStr">
        <is>
          <t>8.1 MB</t>
        </is>
      </c>
      <c r="X2137" s="225" t="inlineStr">
        <is>
          <t>&lt;p&gt;CorelDraw merupakan salah satu software pengolah grafis berbasis vektor yang dikembangkan dan diproduksi oleh Corel Coorperation. Keluaran terbaru software ini sekarang sudah menginjak versi ke-16 atau disebut juga CorelDraw X6. Sebenarnya tidak banyak perbedaan antara CorelDraw versi 16 dengan versi sebelumnya, tetapi ada banyak fitur baru yang ditawarkan pada versi ke-16 ini. CorelDraw X6 juga menghadirkan tampilan yang menarik dan lebih mudah dalam penggunaannya dibandingkan versi sebelumnya.&lt;br /&gt;
 Buku ini akan membantu Anda untuk dapat mempelajari CorelDraw X6 secara cepat, ringkas, dan mudah. Materi dalam buku ini berisi tentang teknik-teknik dasar pembuatan desain grafis yang dimaksudkan untuk membantu para pemula agar dapat mengoperasikan program CorelDraw X6 secara maksimal dalam waktu yang singkat. Lebih lengkap, buku ini membahas tentang:&lt;br /&gt;
 &amp;bull; Fitur Mengenal CorelDraw X6&lt;br /&gt;
 &amp;bull; Memulai CorelDraw X6&amp;nbsp;&lt;br /&gt;
 &amp;bull; Menggambar Garis dan Shape&amp;nbsp;&lt;br /&gt;
 &amp;bull; Mewarnai Objek&lt;br /&gt;
 &amp;bull; Mengolah Objek&lt;br /&gt;
 &amp;bull; Efek pada CorelDraw X6&lt;br /&gt;
 &amp;bull; Memodifikasi Objek&amp;nbsp;&lt;br /&gt;
 &amp;bull; Bekerja dengan Teks&amp;nbsp;&lt;br /&gt;
 &amp;bull; Mencetak Objek&lt;/p&gt;</t>
        </is>
      </c>
      <c r="Y2137" s="262" t="n">
        <v>53500</v>
      </c>
      <c r="Z2137" s="226" t="n"/>
      <c r="AA2137" s="241">
        <f>Y3213*Z3213</f>
        <v/>
      </c>
      <c r="AB2137" s="237" t="inlineStr">
        <is>
          <t>95be63b1-8933-45bc-b1b1-b892bece06f4</t>
        </is>
      </c>
    </row>
    <row r="2138" ht="15" customHeight="1" s="283">
      <c r="A2138" s="109" t="n">
        <v>3205</v>
      </c>
      <c r="B2138" s="222">
        <f>HYPERLINK("https://mocostore.moco.co.id/catalog/"&amp;AB3214,"Klik Disini")</f>
        <v/>
      </c>
      <c r="C2138" s="223" t="inlineStr">
        <is>
          <t>Seri Belajar Kilat: Bekerja Dengan Office 2013</t>
        </is>
      </c>
      <c r="D2138" s="223" t="n"/>
      <c r="E2138" s="223" t="inlineStr">
        <is>
          <t>ELCOM</t>
        </is>
      </c>
      <c r="F2138" s="223" t="inlineStr">
        <is>
          <t>978-979-29-2117-5</t>
        </is>
      </c>
      <c r="G2138" s="223" t="inlineStr">
        <is>
          <t>978-979-29-7777-6</t>
        </is>
      </c>
      <c r="H2138" s="223" t="inlineStr">
        <is>
          <t>Komputer &amp; Internet</t>
        </is>
      </c>
      <c r="I2138" s="258" t="inlineStr">
        <is>
          <t>Perguruan Tinggi</t>
        </is>
      </c>
      <c r="J2138" s="186" t="inlineStr">
        <is>
          <t>009.05</t>
        </is>
      </c>
      <c r="K2138" s="223" t="n"/>
      <c r="L2138" s="223" t="n"/>
      <c r="M2138" s="259" t="n"/>
      <c r="N2138" s="223" t="inlineStr">
        <is>
          <t>Indonesia</t>
        </is>
      </c>
      <c r="O2138" s="223" t="inlineStr">
        <is>
          <t>Tidak diketahui</t>
        </is>
      </c>
      <c r="P2138" s="260" t="n">
        <v>2013</v>
      </c>
      <c r="Q2138" s="260" t="n">
        <v>2017</v>
      </c>
      <c r="R2138" s="223" t="inlineStr">
        <is>
          <t>Penerbit Andi</t>
        </is>
      </c>
      <c r="S2138" s="223" t="inlineStr">
        <is>
          <t>Andi Offset CV</t>
        </is>
      </c>
      <c r="T2138" s="223" t="inlineStr">
        <is>
          <t>Lokal</t>
        </is>
      </c>
      <c r="U2138" s="261" t="n">
        <v>136</v>
      </c>
      <c r="V2138" s="86" t="inlineStr">
        <is>
          <t>pdf</t>
        </is>
      </c>
      <c r="W2138" s="223" t="inlineStr">
        <is>
          <t>5.9 MB</t>
        </is>
      </c>
      <c r="X2138" s="225" t="inlineStr">
        <is>
          <t>&lt;p&gt;Buku Seri Belajar Kilat: Bekerja dengan Office 2013 ini merupakan buku yang cocok bagi Anda yang ingin mempelajari Microsoft Office dan pembaruan-pembaruan yang terjadi pada Microsoft Office 2013.&lt;/p&gt;
 &lt;p&gt;Buku yang dibuat dengan bahasa sederhana dan pembahasan simpel, mudah dimengerti, dan ringan ini akan mempermudah Anda dalam mempelajarinya sekaligus mempraktikkannya sesuai kebutuhan Anda. Secara ringkas materi buku ini membahas:&lt;/p&gt;
 &lt;p&gt;&amp;bull;&amp;nbsp;&amp;nbsp;&amp;nbsp;&amp;nbsp;&amp;nbsp;&amp;nbsp;&amp;nbsp;&amp;nbsp;&amp;nbsp;&amp;nbsp;&amp;nbsp;&amp;nbsp; Fitur-fitur terbaru dan pembahasan Microsoft Word 2013&lt;/p&gt;
 &lt;p&gt;&amp;bull;&amp;nbsp;&amp;nbsp;&amp;nbsp;&amp;nbsp;&amp;nbsp;&amp;nbsp;&amp;nbsp;&amp;nbsp;&amp;nbsp;&amp;nbsp;&amp;nbsp;&amp;nbsp; Fitur-fitur terbaru dan pembahasan Microsoft Excel 2013&lt;/p&gt;
 &lt;p&gt;&amp;bull;&amp;nbsp;&amp;nbsp;&amp;nbsp;&amp;nbsp;&amp;nbsp;&amp;nbsp;&amp;nbsp;&amp;nbsp;&amp;nbsp;&amp;nbsp;&amp;nbsp;&amp;nbsp; Fitur-fitur terbaru dan pembahasan Microsoft PowerPoint 2013&lt;/p&gt;
 &lt;p&gt;&amp;bull;&amp;nbsp;&amp;nbsp;&amp;nbsp;&amp;nbsp;&amp;nbsp;&amp;nbsp;&amp;nbsp;&amp;nbsp;&amp;nbsp;&amp;nbsp;&amp;nbsp;&amp;nbsp; Fitur-fitur terbaru dan pembahasan Microsoft Outlook 2013&lt;/p&gt;
 &lt;p&gt;&amp;bull;&amp;nbsp;&amp;nbsp;&amp;nbsp;&amp;nbsp;&amp;nbsp;&amp;nbsp;&amp;nbsp;&amp;nbsp;&amp;nbsp;&amp;nbsp;&amp;nbsp;&amp;nbsp; Fitur-fitur terbaru dan pembahasan Microsoft Access 2013&lt;/p&gt;</t>
        </is>
      </c>
      <c r="Y2138" s="262" t="n">
        <v>38500</v>
      </c>
      <c r="Z2138" s="226" t="n"/>
      <c r="AA2138" s="241">
        <f>Y3214*Z3214</f>
        <v/>
      </c>
      <c r="AB2138" s="237" t="inlineStr">
        <is>
          <t>de056ad5-c8da-492b-aa20-fe3eb08d7604</t>
        </is>
      </c>
    </row>
    <row r="2139" ht="15" customHeight="1" s="283">
      <c r="A2139" s="109" t="n">
        <v>3206</v>
      </c>
      <c r="B2139" s="222">
        <f>HYPERLINK("https://mocostore.moco.co.id/catalog/"&amp;AB3215,"Klik Disini")</f>
        <v/>
      </c>
      <c r="C2139" s="223" t="inlineStr">
        <is>
          <t>Seri Belajar Kilat: Hebat Mengedit dengan Adobe Photoshop CS8</t>
        </is>
      </c>
      <c r="D2139" s="223" t="n"/>
      <c r="E2139" s="223" t="inlineStr">
        <is>
          <t>ELCOM</t>
        </is>
      </c>
      <c r="F2139" s="223" t="inlineStr">
        <is>
          <t>978-979-29-3865-4</t>
        </is>
      </c>
      <c r="G2139" s="223" t="inlineStr">
        <is>
          <t>978-979-29-7388-4</t>
        </is>
      </c>
      <c r="H2139" s="223" t="inlineStr">
        <is>
          <t>Desain Grafis &amp; Multimedia</t>
        </is>
      </c>
      <c r="I2139" s="258" t="inlineStr">
        <is>
          <t>Perguruan Tinggi</t>
        </is>
      </c>
      <c r="J2139" s="186" t="inlineStr">
        <is>
          <t>009.05</t>
        </is>
      </c>
      <c r="K2139" s="223" t="n"/>
      <c r="L2139" s="223" t="n"/>
      <c r="M2139" s="259" t="n"/>
      <c r="N2139" s="223" t="inlineStr">
        <is>
          <t>Indonesia</t>
        </is>
      </c>
      <c r="O2139" s="223" t="inlineStr">
        <is>
          <t>Tidak diketahui</t>
        </is>
      </c>
      <c r="P2139" s="260" t="n">
        <v>2013</v>
      </c>
      <c r="Q2139" s="260" t="n">
        <v>2017</v>
      </c>
      <c r="R2139" s="223" t="inlineStr">
        <is>
          <t>Penerbit Andi</t>
        </is>
      </c>
      <c r="S2139" s="223" t="inlineStr">
        <is>
          <t>Andi Offset CV</t>
        </is>
      </c>
      <c r="T2139" s="223" t="inlineStr">
        <is>
          <t>Lokal</t>
        </is>
      </c>
      <c r="U2139" s="261" t="n">
        <v>208</v>
      </c>
      <c r="V2139" s="86" t="inlineStr">
        <is>
          <t>pdf</t>
        </is>
      </c>
      <c r="W2139" s="223" t="inlineStr">
        <is>
          <t>11.4 MB</t>
        </is>
      </c>
      <c r="X2139" s="225" t="inlineStr">
        <is>
          <t>&lt;p&gt;Tidak terasa, di tahun 2012 akhirnya Adobe Inc. Mengeluarkan software Adobe Photoshop versi ke-13 yaitu Adobe Photoshop CS6. Software Adobe Photoshop merupakan software desain grafis yang paling popular karena baik pemula maupun professional dapat menggunakannya dengan mudah.&lt;/p&gt;
 &lt;p&gt;Buku Seri Belajar Kilat Hebat Mengedit dengan Adobe Photoshop CS6 akan mengajarkan anda mengenai cara pemakaian software Adobe Photoshop CS6 dan juga mengenalkan fitur-fitur terbarunya. Buku ini juga dilengkapi dengan beberapa tutorial singkat yang dapat mempermudah anda mempelajari software tersebut.&lt;/p&gt;
 &lt;p&gt;Hal-hal yang dapat Anda pelajari tentang Adobe Photoshop CS6 dalam buku ini antara lain sebagai berikut:&lt;/p&gt;
 &lt;p&gt;&amp;bull;&amp;nbsp;&amp;nbsp;&amp;nbsp;&amp;nbsp;&amp;nbsp;&amp;nbsp;&amp;nbsp;&amp;nbsp;&amp;nbsp;&amp;nbsp;&amp;nbsp;&amp;nbsp; Pengenalan Adobe Photoshop CS6&lt;/p&gt;
 &lt;p&gt;&amp;bull;&amp;nbsp;&amp;nbsp;&amp;nbsp;&amp;nbsp;&amp;nbsp;&amp;nbsp;&amp;nbsp;&amp;nbsp;&amp;nbsp;&amp;nbsp;&amp;nbsp;&amp;nbsp; Bekerja denganLayer, Text Tool, Seleksi, dan Painting Tool.&lt;/p&gt;
 &lt;p&gt;&amp;bull;&amp;nbsp;&amp;nbsp;&amp;nbsp;&amp;nbsp;&amp;nbsp;&amp;nbsp;&amp;nbsp;&amp;nbsp;&amp;nbsp;&amp;nbsp;&amp;nbsp;&amp;nbsp; Cara memanipulasi warna dan objek gambar&lt;/p&gt;
 &lt;p&gt;&amp;bull;&amp;nbsp;&amp;nbsp;&amp;nbsp;&amp;nbsp;&amp;nbsp;&amp;nbsp;&amp;nbsp;&amp;nbsp;&amp;nbsp;&amp;nbsp;&amp;nbsp;&amp;nbsp; Fitur-fitur terbaru dari Adobe Photoshop CS6&lt;/p&gt;</t>
        </is>
      </c>
      <c r="Y2139" s="262" t="n">
        <v>61500</v>
      </c>
      <c r="Z2139" s="226" t="n"/>
      <c r="AA2139" s="241">
        <f>Y3215*Z3215</f>
        <v/>
      </c>
      <c r="AB2139" s="237" t="inlineStr">
        <is>
          <t>f638cd96-a09a-43ae-9cfa-cc2f83fce69f</t>
        </is>
      </c>
    </row>
    <row r="2140" ht="15" customHeight="1" s="283">
      <c r="A2140" s="109" t="n">
        <v>3207</v>
      </c>
      <c r="B2140" s="222">
        <f>HYPERLINK("https://mocostore.moco.co.id/catalog/"&amp;AB3216,"Klik Disini")</f>
        <v/>
      </c>
      <c r="C2140" s="223" t="inlineStr">
        <is>
          <t>Seri Belajar Kilat: Adobe Dreamweaver CS6</t>
        </is>
      </c>
      <c r="D2140" s="223" t="n"/>
      <c r="E2140" s="223" t="inlineStr">
        <is>
          <t>ELCOM</t>
        </is>
      </c>
      <c r="F2140" s="223" t="inlineStr">
        <is>
          <t>978-979-29-4133-3</t>
        </is>
      </c>
      <c r="G2140" s="223" t="inlineStr">
        <is>
          <t>978-979-29-9734-7</t>
        </is>
      </c>
      <c r="H2140" s="223" t="inlineStr">
        <is>
          <t>Pemograman</t>
        </is>
      </c>
      <c r="I2140" s="258" t="inlineStr">
        <is>
          <t>Perguruan Tinggi</t>
        </is>
      </c>
      <c r="J2140" s="186" t="inlineStr">
        <is>
          <t>009.05</t>
        </is>
      </c>
      <c r="K2140" s="223" t="n"/>
      <c r="L2140" s="223" t="n"/>
      <c r="M2140" s="259" t="n"/>
      <c r="N2140" s="223" t="inlineStr">
        <is>
          <t>Indonesia</t>
        </is>
      </c>
      <c r="O2140" s="223" t="inlineStr">
        <is>
          <t>Tidak diketahui</t>
        </is>
      </c>
      <c r="P2140" s="260" t="n">
        <v>2013</v>
      </c>
      <c r="Q2140" s="260" t="n">
        <v>2017</v>
      </c>
      <c r="R2140" s="223" t="inlineStr">
        <is>
          <t>Penerbit Andi</t>
        </is>
      </c>
      <c r="S2140" s="223" t="inlineStr">
        <is>
          <t>Andi Offset CV</t>
        </is>
      </c>
      <c r="T2140" s="223" t="inlineStr">
        <is>
          <t>Lokal</t>
        </is>
      </c>
      <c r="U2140" s="261" t="n">
        <v>208</v>
      </c>
      <c r="V2140" s="86" t="inlineStr">
        <is>
          <t>pdf</t>
        </is>
      </c>
      <c r="W2140" s="223" t="inlineStr">
        <is>
          <t>8.3 MB</t>
        </is>
      </c>
      <c r="X2140" s="225" t="inlineStr">
        <is>
          <t>&lt;p&gt;Internet telah mendominasi sebagian besar hajat hidup orang banyak. Perkembangan teknologi internet yang asangat ditunjukan dengan perkembangan web sebagai kebutuhan . tidak hanya digunakan untuk menyampaikan informasi secara online, website saat ini juga digunakan untuk menunjang aktivitas bisnis , seperti e-commerce, e-marketing, online transaction, dan lainnya. Adobe Dreamweaver sebagai salah satu aplikasi populer untuk membangun website, memberikan fasilitas editing HTML secara visual serta memberikan berbagai fasilitas dan teknologi pemrograman web terkini HTML,CSS, dan JavaScript. Selain itu, aplikasi ini juga memungkinkan editing JavaScript, XML, dan dokumen teks lainnya secara langsung , serta mendukung pemrograman Script Server Side seperti PHP, Active Server Page (ASP), ASP.NET, ASP JavaScript, ASP VBScript, ColdFusion, dan Java Server Page (JSP). Saat ini Adobe Dreamweaver hadir dalam versi terbaru, yaitu Adobe Dreamweaver CS6 . berbagai kemudahan , serta keandalan aneka fitur dan tool yang terdapat software ini sangat perlu anda kuasai karena anda dapat makin berkreasi dan berinovasi dengan bebas terhadap sebuah website. Melalui software ini, anda akan mampu menghasilkan sebuah website yang handal dalam waktu singkat. Fitur baru ini yang makin andal untuk versi terbaru ini diantaranya Fluid grid layuot, Improved FTP performance, Adobe Business Catalyst integration, Enhanced jQuery Mobile supprot, Update PhoneGap support , CSS3 transitions, Update Live View, dan Updated Multiscreen Preview panel. Semua fitur baru tersebut semakin memantapkan pengguna Adobe Dreamweaver CS6 untuk semakin mengeksplorasi dan mengeksplotasikan ide kreasi pengolahan website mereka. Buku ini disusun denngan bahasa yang ringan praktis, dan berdasarkan kebutuhan pengguna, sehingga mudah dipahami dan dipraktikan.&lt;/p&gt;</t>
        </is>
      </c>
      <c r="Y2140" s="262" t="n">
        <v>43000</v>
      </c>
      <c r="Z2140" s="226" t="n"/>
      <c r="AA2140" s="241">
        <f>Y3216*Z3216</f>
        <v/>
      </c>
      <c r="AB2140" s="237" t="inlineStr">
        <is>
          <t>0a1e3da5-464a-4955-a5fe-3e0b65acbcd4</t>
        </is>
      </c>
    </row>
    <row r="2141" ht="15" customHeight="1" s="283">
      <c r="A2141" s="109" t="n">
        <v>3208</v>
      </c>
      <c r="B2141" s="222">
        <f>HYPERLINK("https://mocostore.moco.co.id/catalog/"&amp;AB3217,"Klik Disini")</f>
        <v/>
      </c>
      <c r="C2141" s="223" t="inlineStr">
        <is>
          <t>Seri Belajar Kilat: Adobe Fireworks CS6</t>
        </is>
      </c>
      <c r="D2141" s="223" t="n"/>
      <c r="E2141" s="223" t="inlineStr">
        <is>
          <t>ELCOM</t>
        </is>
      </c>
      <c r="F2141" s="223" t="inlineStr">
        <is>
          <t>978-979-29-4103-6</t>
        </is>
      </c>
      <c r="G2141" s="223" t="inlineStr">
        <is>
          <t>978-979-29-7387-7</t>
        </is>
      </c>
      <c r="H2141" s="223" t="inlineStr">
        <is>
          <t>Pemograman</t>
        </is>
      </c>
      <c r="I2141" s="258" t="inlineStr">
        <is>
          <t>Perguruan Tinggi</t>
        </is>
      </c>
      <c r="J2141" s="186" t="inlineStr">
        <is>
          <t>009.05</t>
        </is>
      </c>
      <c r="K2141" s="223" t="n"/>
      <c r="L2141" s="223" t="n"/>
      <c r="M2141" s="259" t="n"/>
      <c r="N2141" s="223" t="inlineStr">
        <is>
          <t>Indonesia</t>
        </is>
      </c>
      <c r="O2141" s="223" t="inlineStr">
        <is>
          <t>Tidak diketahui</t>
        </is>
      </c>
      <c r="P2141" s="260" t="n">
        <v>2013</v>
      </c>
      <c r="Q2141" s="260" t="n">
        <v>2017</v>
      </c>
      <c r="R2141" s="223" t="inlineStr">
        <is>
          <t>Penerbit Andi</t>
        </is>
      </c>
      <c r="S2141" s="223" t="inlineStr">
        <is>
          <t>Andi Offset CV</t>
        </is>
      </c>
      <c r="T2141" s="223" t="inlineStr">
        <is>
          <t>Lokal</t>
        </is>
      </c>
      <c r="U2141" s="261" t="n">
        <v>168</v>
      </c>
      <c r="V2141" s="86" t="inlineStr">
        <is>
          <t>pdf</t>
        </is>
      </c>
      <c r="W2141" s="223" t="inlineStr">
        <is>
          <t>8.5 MB</t>
        </is>
      </c>
      <c r="X2141" s="225" t="inlineStr">
        <is>
          <t>&lt;p&gt;Perkembangan teknologi internet sangatlah pesat, ditunjukkan dengan perkembaangan web sebagai sebuah kebutuhan. Tampilan-tampilan web saat ini menunjukkan peningkatan yang cukup signifikan. Desainnya sungguh variatif, menarik, dan terkesan asyik untuk dilihat. Salah satu penentu dalam menghasilkan sebuah desain web yang baik adadlah software desainnya. Adobe Fireworks meruoakan salah satu aplikasi palig popular yang digunakan untuk mendesain website. Fireworks memberikan fasilitas desain secara visual serta memberikan berbagai teknologi desain yang mumpuni untuk menghasilakn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CS6. Fitur-fitur yang dimiliki semakin lengkap dan andal, membuat pengguna Fireworks CS6 makin dapat berkreasi dan berinovasi dengan bebas dalam mendesain web.&lt;/p&gt;
 &lt;p&gt;Buku Seri Belajar Kilat Adobe Fireworks CS6 ini ditulis dengan bahasa yang ringan, to the point, dan disusun berdasarkan kebutuhan pemakai, membuat buku ini mudah dipahami dan dpraktikkan.&lt;/p&gt;</t>
        </is>
      </c>
      <c r="Y2141" s="262" t="n">
        <v>52000</v>
      </c>
      <c r="Z2141" s="226" t="n"/>
      <c r="AA2141" s="241">
        <f>Y3217*Z3217</f>
        <v/>
      </c>
      <c r="AB2141" s="237" t="inlineStr">
        <is>
          <t>15fde225-47a1-447f-9e3c-9f8d1f38f1d0</t>
        </is>
      </c>
    </row>
    <row r="2142" ht="15" customHeight="1" s="283">
      <c r="A2142" s="109" t="n">
        <v>3209</v>
      </c>
      <c r="B2142" s="222">
        <f>HYPERLINK("https://mocostore.moco.co.id/catalog/"&amp;AB3218,"Klik Disini")</f>
        <v/>
      </c>
      <c r="C2142" s="223" t="inlineStr">
        <is>
          <t>Software Gratis Untuk Editing Foto</t>
        </is>
      </c>
      <c r="D2142" s="223" t="n"/>
      <c r="E2142" s="223" t="inlineStr">
        <is>
          <t>ELCOM</t>
        </is>
      </c>
      <c r="F2142" s="223" t="inlineStr">
        <is>
          <t>978-979-29-4276-7</t>
        </is>
      </c>
      <c r="G2142" s="223" t="inlineStr">
        <is>
          <t>978-979-29-7842-1</t>
        </is>
      </c>
      <c r="H2142" s="223" t="inlineStr">
        <is>
          <t>Desain Grafis &amp; Multimedia</t>
        </is>
      </c>
      <c r="I2142" s="258" t="inlineStr">
        <is>
          <t>Perguruan Tinggi</t>
        </is>
      </c>
      <c r="J2142" s="186" t="inlineStr">
        <is>
          <t>009.05</t>
        </is>
      </c>
      <c r="K2142" s="223" t="n"/>
      <c r="L2142" s="223" t="n"/>
      <c r="M2142" s="259" t="n"/>
      <c r="N2142" s="223" t="inlineStr">
        <is>
          <t>Indonesia</t>
        </is>
      </c>
      <c r="O2142" s="223" t="inlineStr">
        <is>
          <t>Tidak diketahui</t>
        </is>
      </c>
      <c r="P2142" s="260" t="n">
        <v>2014</v>
      </c>
      <c r="Q2142" s="260" t="n">
        <v>2017</v>
      </c>
      <c r="R2142" s="223" t="inlineStr">
        <is>
          <t>Penerbit Andi</t>
        </is>
      </c>
      <c r="S2142" s="223" t="inlineStr">
        <is>
          <t>Andi Offset CV</t>
        </is>
      </c>
      <c r="T2142" s="223" t="inlineStr">
        <is>
          <t>Lokal</t>
        </is>
      </c>
      <c r="U2142" s="261" t="n">
        <v>136</v>
      </c>
      <c r="V2142" s="86" t="inlineStr">
        <is>
          <t>pdf</t>
        </is>
      </c>
      <c r="W2142" s="223" t="inlineStr">
        <is>
          <t>6.3 MB</t>
        </is>
      </c>
      <c r="X2142" s="225" t="inlineStr">
        <is>
          <t>&lt;p&gt;Dunia fotografi telah berkembang dengan pesat dengan semakin terjangkaunya harga sebuah kamera digital. Karena dengan kamera digital yang murah sekalipun, dapat menghasilkan sebuah foto yang jernih dan berkualitas baik.&lt;/p&gt;
 &lt;p&gt;Namun, mungkin kita sering mendapat masalah saat memakai kamera digital, seperti cahaya yang kurang, warna putih yang salah, mata merah karena lampu flash, dan masih banyak lagi. Untuk itulah sebuah software editing foto diperlukan untuk mengatasi hal-hal tersebut. Memang satu-satunya software editing foto yang paling populer adalah Adobe Photoshop. Namun, softwaretersebut berbayar alias tidak gratis.&lt;/p&gt;
 &lt;p&gt;Buku Software Gratis untuk Editing Fotoini akan mengajak Anda mengenal software editing foto yang bisa di-download dan diinstal secara gratis pada komputer Anda. Software-software tersebut antara lain:&lt;/p&gt;
 &lt;p&gt;&amp;bull;&amp;nbsp;&amp;nbsp;&amp;nbsp;&amp;nbsp;&amp;nbsp;&amp;nbsp;&amp;nbsp;&amp;nbsp;&amp;nbsp;&amp;nbsp;&amp;nbsp;&amp;nbsp; PhotoScape&lt;/p&gt;
 &lt;p&gt;&amp;bull;&amp;nbsp;&amp;nbsp;&amp;nbsp;&amp;nbsp;&amp;nbsp;&amp;nbsp;&amp;nbsp;&amp;nbsp;&amp;nbsp;&amp;nbsp;&amp;nbsp;&amp;nbsp; GIMP&lt;/p&gt;
 &lt;p&gt;&amp;bull;&amp;nbsp;&amp;nbsp;&amp;nbsp;&amp;nbsp;&amp;nbsp;&amp;nbsp;&amp;nbsp;&amp;nbsp;&amp;nbsp;&amp;nbsp;&amp;nbsp;&amp;nbsp; Paint.NET&lt;/p&gt;
 &lt;p&gt;&amp;bull;&amp;nbsp;&amp;nbsp;&amp;nbsp;&amp;nbsp;&amp;nbsp;&amp;nbsp;&amp;nbsp;&amp;nbsp;&amp;nbsp;&amp;nbsp;&amp;nbsp;&amp;nbsp; Picasa&lt;/p&gt;
 &lt;p&gt;&amp;bull;&amp;nbsp;&amp;nbsp;&amp;nbsp;&amp;nbsp;&amp;nbsp;&amp;nbsp;&amp;nbsp;&amp;nbsp;&amp;nbsp;&amp;nbsp;&amp;nbsp;&amp;nbsp; Photo Pos Pro&lt;/p&gt;
 &lt;p&gt;&amp;bull;&amp;nbsp;&amp;nbsp;&amp;nbsp;&amp;nbsp;&amp;nbsp;&amp;nbsp;&amp;nbsp;&amp;nbsp;&amp;nbsp;&amp;nbsp;&amp;nbsp;&amp;nbsp; Pixia&lt;/p&gt;
 &lt;p&gt;&amp;bull;&amp;nbsp;&amp;nbsp;&amp;nbsp;&amp;nbsp;&amp;nbsp;&amp;nbsp;&amp;nbsp;&amp;nbsp;&amp;nbsp;&amp;nbsp;&amp;nbsp;&amp;nbsp; Dan masih banyak lagi&lt;/p&gt;</t>
        </is>
      </c>
      <c r="Y2142" s="262" t="n">
        <v>32500</v>
      </c>
      <c r="Z2142" s="226" t="n"/>
      <c r="AA2142" s="241">
        <f>Y3218*Z3218</f>
        <v/>
      </c>
      <c r="AB2142" s="237" t="inlineStr">
        <is>
          <t>ec80630a-b123-4f70-ae71-b3522178b208</t>
        </is>
      </c>
    </row>
    <row r="2143" ht="15" customHeight="1" s="283">
      <c r="A2143" s="109" t="n">
        <v>3210</v>
      </c>
      <c r="B2143" s="222">
        <f>HYPERLINK("https://mocostore.moco.co.id/catalog/"&amp;AB3219,"Klik Disini")</f>
        <v/>
      </c>
      <c r="C2143" s="223" t="inlineStr">
        <is>
          <t>Teknik Rahasia Microsoft Excel untuk Semua Versi</t>
        </is>
      </c>
      <c r="D2143" s="223" t="n"/>
      <c r="E2143" s="223" t="inlineStr">
        <is>
          <t>ELCOM</t>
        </is>
      </c>
      <c r="F2143" s="223" t="inlineStr">
        <is>
          <t>978-979-29-4686-4</t>
        </is>
      </c>
      <c r="G2143" s="223" t="inlineStr">
        <is>
          <t>978-979-29-7869-8</t>
        </is>
      </c>
      <c r="H2143" s="223" t="inlineStr">
        <is>
          <t>Komputer &amp; Internet</t>
        </is>
      </c>
      <c r="I2143" s="258" t="inlineStr">
        <is>
          <t>Perguruan Tinggi</t>
        </is>
      </c>
      <c r="J2143" s="186" t="inlineStr">
        <is>
          <t>009.05</t>
        </is>
      </c>
      <c r="K2143" s="223" t="n"/>
      <c r="L2143" s="223" t="n"/>
      <c r="M2143" s="259" t="n"/>
      <c r="N2143" s="223" t="inlineStr">
        <is>
          <t>Indonesia</t>
        </is>
      </c>
      <c r="O2143" s="223" t="inlineStr">
        <is>
          <t>Tidak diketahui</t>
        </is>
      </c>
      <c r="P2143" s="260" t="n">
        <v>2014</v>
      </c>
      <c r="Q2143" s="260" t="n">
        <v>2017</v>
      </c>
      <c r="R2143" s="223" t="inlineStr">
        <is>
          <t>Penerbit Andi</t>
        </is>
      </c>
      <c r="S2143" s="223" t="inlineStr">
        <is>
          <t>Andi Offset CV</t>
        </is>
      </c>
      <c r="T2143" s="223" t="inlineStr">
        <is>
          <t>Lokal</t>
        </is>
      </c>
      <c r="U2143" s="261" t="n">
        <v>128</v>
      </c>
      <c r="V2143" s="86" t="inlineStr">
        <is>
          <t>pdf</t>
        </is>
      </c>
      <c r="W2143" s="223" t="inlineStr">
        <is>
          <t>4.5 MB</t>
        </is>
      </c>
      <c r="X2143" s="225" t="inlineStr">
        <is>
          <t>&lt;p&gt;Jika Anda sering menggunakan produk dari Microsoft Office 2013, maka&amp;nbsp;sekarang saatnya Anda mengetahui aplikasi Microsoft Excel lebih jauh yang&amp;nbsp;tidak hanya andal, namun juga sangat membantu dan memudahkan&amp;nbsp;pengerjaan tugas Anda. Microsoft Excel memiliki berbagai fitur andal dan&amp;nbsp;sangat bermanfaat yang layak Anda coba dan optimalkan.&amp;nbsp;Buku ini menyajikan pembahasan berbagai aplikasi Microsoft Excel yang tidak bisa&amp;nbsp;didapat di buku-buku lain, dengan tujuan membuat kinerja Anda para pengguna&amp;nbsp;aplikasi ini menjadi lebih efisien dan efektif dalam mengerjakan tugas. Buku ini&amp;nbsp;disajikan dengan bahasa yang ringan sehingga Anda akan lebih mudah memahami dan&amp;nbsp;&lt;br /&gt;
 langsung dapat mempraktikkan isinya. Selamat berkarya!&amp;nbsp;&lt;/p&gt;</t>
        </is>
      </c>
      <c r="Y2143" s="262" t="n">
        <v>42000</v>
      </c>
      <c r="Z2143" s="226" t="n"/>
      <c r="AA2143" s="241">
        <f>Y3219*Z3219</f>
        <v/>
      </c>
      <c r="AB2143" s="237" t="inlineStr">
        <is>
          <t>a097e9fe-b6ab-4205-b3a9-f3cbffa2a8f1</t>
        </is>
      </c>
    </row>
    <row r="2144" ht="15" customHeight="1" s="283">
      <c r="A2144" s="109" t="n">
        <v>3211</v>
      </c>
      <c r="B2144" s="222">
        <f>HYPERLINK("https://mocostore.moco.co.id/catalog/"&amp;AB3220,"Klik Disini")</f>
        <v/>
      </c>
      <c r="C2144" s="223" t="inlineStr">
        <is>
          <t>Terbebas dari Jerat Utang</t>
        </is>
      </c>
      <c r="D2144" s="223" t="n"/>
      <c r="E2144" s="223" t="inlineStr">
        <is>
          <t>SiGma</t>
        </is>
      </c>
      <c r="F2144" s="223" t="inlineStr">
        <is>
          <t>978-979-29-2256-1</t>
        </is>
      </c>
      <c r="G2144" s="223" t="inlineStr">
        <is>
          <t>978-979-29-7871-1</t>
        </is>
      </c>
      <c r="H2144" s="223" t="inlineStr">
        <is>
          <t>Bisnis-Investasi</t>
        </is>
      </c>
      <c r="I2144" s="258" t="inlineStr">
        <is>
          <t>Perguruan Tinggi</t>
        </is>
      </c>
      <c r="J2144" s="186" t="inlineStr">
        <is>
          <t>009.25</t>
        </is>
      </c>
      <c r="K2144" s="223" t="n"/>
      <c r="L2144" s="223" t="n"/>
      <c r="M2144" s="259" t="n"/>
      <c r="N2144" s="223" t="inlineStr">
        <is>
          <t>Indonesia</t>
        </is>
      </c>
      <c r="O2144" s="223" t="inlineStr">
        <is>
          <t>Tidak diketahui</t>
        </is>
      </c>
      <c r="P2144" s="260" t="n">
        <v>2012</v>
      </c>
      <c r="Q2144" s="260" t="n">
        <v>2017</v>
      </c>
      <c r="R2144" s="223" t="inlineStr">
        <is>
          <t>G-Media Publisher</t>
        </is>
      </c>
      <c r="S2144" s="223" t="inlineStr">
        <is>
          <t>Andi Offset CV</t>
        </is>
      </c>
      <c r="T2144" s="223" t="inlineStr">
        <is>
          <t>Lokal</t>
        </is>
      </c>
      <c r="U2144" s="261" t="n">
        <v>120</v>
      </c>
      <c r="V2144" s="86" t="inlineStr">
        <is>
          <t>pdf</t>
        </is>
      </c>
      <c r="W2144" s="223" t="inlineStr">
        <is>
          <t>5.7 MB</t>
        </is>
      </c>
      <c r="X2144" s="225" t="inlineStr">
        <is>
          <t>&lt;p&gt;Ada begitu banyak alasan mengapa kita berutang. Mulai dari keharusan untukmemenuhi kebutuhan harian yang tak tercukupi dari gaji, hingga untuk membeli barang-barang yang diinginkan. Memang ada yang beranggapan bahwa tidak selamanya utang itu buruk. Utang untuk usaha dikatakan baik, dan utanguntuk barang konsumsi dikatakan buruk. Apakah itu benar?&lt;/p&gt;
 &lt;p&gt;Yang pasti, adanya utang membuat hidup kita tak nyaman. Setiap hari serasa dikejar mimpi buruk. Apalagi jika penghasilan hanya Rp 2 juta sebulan tapi punya utang kartu kredit sebesar Rp 40 juta. Kalau sudah begini, bagaimana bisa membayarnya?&lt;/p&gt;
 &lt;p&gt;Sebagai solusi,buku ini akan membahas cara-cara yang bisa dilakukan untuk bebas dari jerat utang. Dengan menghitung berapa aset, utang, jumlah pemasukan dan pengeluaran, Anda bisa menemukan solusi yang tepat untuk mengatasi utang.&lt;/p&gt;</t>
        </is>
      </c>
      <c r="Y2144" s="262" t="n">
        <v>38000</v>
      </c>
      <c r="Z2144" s="226" t="n"/>
      <c r="AA2144" s="241">
        <f>Y3220*Z3220</f>
        <v/>
      </c>
      <c r="AB2144" s="237" t="inlineStr">
        <is>
          <t>13972bbf-febc-4935-87ed-3aa394e021e1</t>
        </is>
      </c>
    </row>
    <row r="2145" ht="15" customHeight="1" s="283">
      <c r="A2145" s="109" t="n">
        <v>3212</v>
      </c>
      <c r="B2145" s="222">
        <f>HYPERLINK("https://mocostore.moco.co.id/catalog/"&amp;AB3221,"Klik Disini")</f>
        <v/>
      </c>
      <c r="C2145" s="223" t="inlineStr">
        <is>
          <t>The Best Android Apps For Chatting</t>
        </is>
      </c>
      <c r="D2145" s="223" t="n"/>
      <c r="E2145" s="223" t="inlineStr">
        <is>
          <t>ELCOM</t>
        </is>
      </c>
      <c r="F2145" s="223" t="inlineStr">
        <is>
          <t>978-979-29-4294-1</t>
        </is>
      </c>
      <c r="G2145" s="223" t="inlineStr">
        <is>
          <t>978-979-29-7876-6</t>
        </is>
      </c>
      <c r="H2145" s="223" t="inlineStr">
        <is>
          <t>Komputer &amp; Internet</t>
        </is>
      </c>
      <c r="I2145" s="258" t="inlineStr">
        <is>
          <t>Perguruan Tinggi</t>
        </is>
      </c>
      <c r="J2145" s="186" t="inlineStr">
        <is>
          <t>009.05</t>
        </is>
      </c>
      <c r="K2145" s="223" t="n"/>
      <c r="L2145" s="223" t="n"/>
      <c r="M2145" s="259" t="n"/>
      <c r="N2145" s="223" t="inlineStr">
        <is>
          <t>Indonesia</t>
        </is>
      </c>
      <c r="O2145" s="223" t="inlineStr">
        <is>
          <t>Tidak diketahui</t>
        </is>
      </c>
      <c r="P2145" s="260" t="n">
        <v>2014</v>
      </c>
      <c r="Q2145" s="260" t="n">
        <v>2017</v>
      </c>
      <c r="R2145" s="223" t="inlineStr">
        <is>
          <t>Penerbit Andi</t>
        </is>
      </c>
      <c r="S2145" s="223" t="inlineStr">
        <is>
          <t>Andi Offset CV</t>
        </is>
      </c>
      <c r="T2145" s="223" t="inlineStr">
        <is>
          <t>Lokal</t>
        </is>
      </c>
      <c r="U2145" s="261" t="n">
        <v>128</v>
      </c>
      <c r="V2145" s="86" t="inlineStr">
        <is>
          <t>pdf</t>
        </is>
      </c>
      <c r="W2145" s="223" t="inlineStr">
        <is>
          <t>7.6 MB</t>
        </is>
      </c>
      <c r="X2145" s="225" t="inlineStr">
        <is>
          <t>&lt;p&gt;Dunia Android bagaikan sihir yang mampu membuat orang ingin memiliki gadget berlogo robot hijau ini. Karena salah satu keunggulannya adalah banyaknya aplikasi yang asyik pada gadget Android tersebut. Salah satu aplikasi yang sedang booming dan banyak iklan di TV adalah apliakasi untuk ber-chatting ria.&lt;/p&gt;
 &lt;p&gt;Aplikasi-aplikasi tersebut antara lain adalah BBM Whatsapp, KakaoTalk, Line, dan WeChat. Merekan adalah pemain baru dalam aplikasi chating, namun mereka mampu menyedot perhatina dari para pengguna gadget Android.&lt;/p&gt;
 &lt;p&gt;Buku &amp;ldquo;The Best Android Apps for Chatting&amp;rdquo; ini akan membahas beberapa aplikasi chatting Android. Selain membahas tentang BBM, Whatsapp, KakaoTalk, Line dan WeChat buku ini juga akan membahas pemain lama dalam dunia chatting seperti Yahoo Messenger dan Skype karena mereka juga mengeluarkan versi aplikasi dalam bentuk APK yang bisa digunakan di Android.&lt;/p&gt;
 &lt;p&gt;Siapa yang terbaik dalam The Best Android Apps for Chatting ? anda sendirilah yang akan menentukan..&lt;/p&gt;</t>
        </is>
      </c>
      <c r="Y2145" s="262" t="n">
        <v>35000</v>
      </c>
      <c r="Z2145" s="226" t="n"/>
      <c r="AA2145" s="241">
        <f>Y3221*Z3221</f>
        <v/>
      </c>
      <c r="AB2145" s="237" t="inlineStr">
        <is>
          <t>9ba7d529-c042-44b0-9977-80a6d3a4b889</t>
        </is>
      </c>
    </row>
    <row r="2146" ht="15" customHeight="1" s="283">
      <c r="A2146" s="109" t="n">
        <v>3213</v>
      </c>
      <c r="B2146" s="222">
        <f>HYPERLINK("https://mocostore.moco.co.id/catalog/"&amp;AB3222,"Klik Disini")</f>
        <v/>
      </c>
      <c r="C2146" s="223" t="inlineStr">
        <is>
          <t>Twitter Best Social Networking</t>
        </is>
      </c>
      <c r="D2146" s="223" t="n"/>
      <c r="E2146" s="223" t="inlineStr">
        <is>
          <t>ELCOM</t>
        </is>
      </c>
      <c r="F2146" s="223" t="inlineStr">
        <is>
          <t>978-979-29-1266-1</t>
        </is>
      </c>
      <c r="G2146" s="223" t="inlineStr">
        <is>
          <t>978-979-29-7890-2</t>
        </is>
      </c>
      <c r="H2146" s="223" t="inlineStr">
        <is>
          <t>Komputer &amp; Internet</t>
        </is>
      </c>
      <c r="I2146" s="258" t="inlineStr">
        <is>
          <t>Perguruan Tinggi</t>
        </is>
      </c>
      <c r="J2146" s="186" t="inlineStr">
        <is>
          <t>009.05</t>
        </is>
      </c>
      <c r="K2146" s="223" t="n"/>
      <c r="L2146" s="223" t="n"/>
      <c r="M2146" s="259" t="n"/>
      <c r="N2146" s="223" t="inlineStr">
        <is>
          <t>Indonesia</t>
        </is>
      </c>
      <c r="O2146" s="223" t="inlineStr">
        <is>
          <t>Tidak diketahui</t>
        </is>
      </c>
      <c r="P2146" s="260" t="n">
        <v>2010</v>
      </c>
      <c r="Q2146" s="260" t="n">
        <v>2017</v>
      </c>
      <c r="R2146" s="223" t="inlineStr">
        <is>
          <t>Penerbit Andi</t>
        </is>
      </c>
      <c r="S2146" s="223" t="inlineStr">
        <is>
          <t>Andi Offset CV</t>
        </is>
      </c>
      <c r="T2146" s="223" t="inlineStr">
        <is>
          <t>Lokal</t>
        </is>
      </c>
      <c r="U2146" s="261" t="n">
        <v>168</v>
      </c>
      <c r="V2146" s="86" t="inlineStr">
        <is>
          <t>pdf</t>
        </is>
      </c>
      <c r="W2146" s="223" t="inlineStr">
        <is>
          <t>10.6 MB</t>
        </is>
      </c>
      <c r="X2146" s="225" t="inlineStr">
        <is>
          <t>&lt;p&gt;Twitter merupakan situs aplikasi jejaring sosial yang siap meramaikan persaingan dunia maya setelah era Friendster dan Facebook. Meskipun jumlah maksimal karakter pada status yang dikirimkan hanya 140 karakter, namun di sinilah letak keunggulan Twitter karena lebih simple dan praktis.&lt;/p&gt;
 &lt;p&gt;Buku ini memandu Anda dalam memahami cara pengoperasian Twitter di internet. Anda akan diajarkan bagaimana cara mengirim status/tweet melalui SMS dan chatting. Buku ini juga menginformasikan aplikasi-aplikasi pendukung Twitter yang membuat Anda lebih asyik menggunakan Twitter ini. Anda dijamin akan lebih mudah menjalin hubungan pertemanan dan menambah banyak relasi di Twitter.&lt;/p&gt;</t>
        </is>
      </c>
      <c r="Y2146" s="262" t="n">
        <v>102000</v>
      </c>
      <c r="Z2146" s="226" t="n"/>
      <c r="AA2146" s="241">
        <f>Y3222*Z3222</f>
        <v/>
      </c>
      <c r="AB2146" s="237" t="inlineStr">
        <is>
          <t>fcd64489-b892-4ed4-a8f1-6a0df78a6a0b</t>
        </is>
      </c>
    </row>
    <row r="2147" ht="15" customHeight="1" s="283">
      <c r="A2147" s="109" t="n">
        <v>3214</v>
      </c>
      <c r="B2147" s="222">
        <f>HYPERLINK("https://mocostore.moco.co.id/catalog/"&amp;AB3223,"Klik Disini")</f>
        <v/>
      </c>
      <c r="C2147" s="223" t="inlineStr">
        <is>
          <t>ADOBE PHOTOSHOP CS4 â€“ Panduan Painting dan Retouching</t>
        </is>
      </c>
      <c r="D2147" s="223" t="n"/>
      <c r="E2147" s="223" t="inlineStr">
        <is>
          <t>ELCOM</t>
        </is>
      </c>
      <c r="F2147" s="223" t="inlineStr">
        <is>
          <t>978-979-29-0709-4</t>
        </is>
      </c>
      <c r="G2147" s="223" t="inlineStr">
        <is>
          <t>978-979-29-7321-1</t>
        </is>
      </c>
      <c r="H2147" s="223" t="inlineStr">
        <is>
          <t>Komputer &amp; Internet</t>
        </is>
      </c>
      <c r="I2147" s="258" t="inlineStr">
        <is>
          <t>Perguruan Tinggi</t>
        </is>
      </c>
      <c r="J2147" s="186" t="inlineStr">
        <is>
          <t>009.05</t>
        </is>
      </c>
      <c r="K2147" s="223" t="n"/>
      <c r="L2147" s="223" t="n"/>
      <c r="M2147" s="259" t="n"/>
      <c r="N2147" s="223" t="n"/>
      <c r="O2147" s="223" t="n"/>
      <c r="P2147" s="260" t="n">
        <v>2009</v>
      </c>
      <c r="Q2147" s="260" t="n">
        <v>2017</v>
      </c>
      <c r="R2147" s="223" t="inlineStr">
        <is>
          <t>Penerbit Andi</t>
        </is>
      </c>
      <c r="S2147" s="223" t="inlineStr">
        <is>
          <t>Andi Offset CV</t>
        </is>
      </c>
      <c r="T2147" s="223" t="n"/>
      <c r="U2147" s="261" t="n">
        <v>125</v>
      </c>
      <c r="V2147" s="86" t="inlineStr">
        <is>
          <t>pdf</t>
        </is>
      </c>
      <c r="W2147" s="223" t="inlineStr">
        <is>
          <t>7.7 MB</t>
        </is>
      </c>
      <c r="X2147" s="225" t="inlineStr">
        <is>
          <t>&lt;p&gt;Buku ini disusun sebagai buku panduan instan bagi pembaca yang ingin mendalami teknik painting dan retouching dengan menggunakan Adobe Photoshop CS4. Buku ini disusun secara ringkas sehingga pembaca dapat memahami fitur-fitur handal yang terdapat dalam Adobe Photoshop CS4 dengan cepat. Dengan gambar-gambar pendukung di setiap langkah, membuat penjelasan tiap bab dapat lebih mudah dimengerti.&amp;nbsp;&lt;br /&gt;
 Bahasan di dalam buku ini antara lain:&lt;/p&gt;
 &lt;p&gt;Pemilihan dan Pengaturan Warna&lt;br /&gt;
 Mengenal Color Modes&lt;br /&gt;
 Menggunakan Method Seleksi Warna&lt;br /&gt;
 Bekerja Dengan Channel&lt;br /&gt;
 Efek Warna Channel&lt;br /&gt;
 Mengenal Paint Tool dan Editing Tool&lt;br /&gt;
 Menggunakan Brush Shape dan Opacity&lt;br /&gt;
 Menggunakan Brush Dynamics&lt;br /&gt;
 Menggunakan Brush Modes&lt;br /&gt;
 Mengisi Seleksi dengan Color atau Pattern&lt;br /&gt;
 Menggunakan Gradient Fills&lt;br /&gt;
 Menggunakan Strokes dan Arrowheads&lt;br /&gt;
 Elemen-Elemen Clonning Image&lt;br /&gt;
 Menggunakan Repeating Pattern&lt;br /&gt;
 Menggunakan Tool-Tool Koreksi&lt;br /&gt;
 Dengan pola pembahasan yang sederhana dan ringan, menjadikan buku ini mudah dipelajari dan mudah dipraktekkan bagi para pengguna Adobe Photoshop CS4 ,bahkan bagi pemula sekalipun.&lt;/p&gt;</t>
        </is>
      </c>
      <c r="Y2147" s="262" t="n">
        <v>56000</v>
      </c>
      <c r="Z2147" s="226" t="n"/>
      <c r="AA2147" s="241">
        <f>Y3223*Z3223</f>
        <v/>
      </c>
      <c r="AB2147" s="237" t="inlineStr">
        <is>
          <t>529e4241-9bc8-4b6f-9479-047df2257c05</t>
        </is>
      </c>
    </row>
    <row r="2148" ht="15" customHeight="1" s="283">
      <c r="A2148" s="109" t="n">
        <v>3215</v>
      </c>
      <c r="B2148" s="222">
        <f>HYPERLINK("https://mocostore.moco.co.id/catalog/"&amp;AB3224,"Klik Disini")</f>
        <v/>
      </c>
      <c r="C2148" s="223" t="inlineStr">
        <is>
          <t>Aplikasi Gratisan Audio-Video Editor Online</t>
        </is>
      </c>
      <c r="D2148" s="223" t="n"/>
      <c r="E2148" s="223" t="inlineStr">
        <is>
          <t>ELCOM</t>
        </is>
      </c>
      <c r="F2148" s="223" t="inlineStr">
        <is>
          <t>978-979-29-2301-8</t>
        </is>
      </c>
      <c r="G2148" s="223" t="inlineStr">
        <is>
          <t>978-979-29-7338-9</t>
        </is>
      </c>
      <c r="H2148" s="223" t="inlineStr">
        <is>
          <t>Komputer &amp; Internet</t>
        </is>
      </c>
      <c r="I2148" s="258" t="inlineStr">
        <is>
          <t>Perguruan Tinggi</t>
        </is>
      </c>
      <c r="J2148" s="186" t="inlineStr">
        <is>
          <t>009.05</t>
        </is>
      </c>
      <c r="K2148" s="223" t="n"/>
      <c r="L2148" s="223" t="n"/>
      <c r="M2148" s="259" t="n"/>
      <c r="N2148" s="223" t="inlineStr">
        <is>
          <t>Indonesia</t>
        </is>
      </c>
      <c r="O2148" s="223" t="inlineStr">
        <is>
          <t>Tidak diketahui</t>
        </is>
      </c>
      <c r="P2148" s="260" t="n">
        <v>2012</v>
      </c>
      <c r="Q2148" s="260" t="n">
        <v>2017</v>
      </c>
      <c r="R2148" s="223" t="inlineStr">
        <is>
          <t>Penerbit Andi</t>
        </is>
      </c>
      <c r="S2148" s="223" t="inlineStr">
        <is>
          <t>Andi Offset CV</t>
        </is>
      </c>
      <c r="T2148" s="223" t="inlineStr">
        <is>
          <t>Lokal</t>
        </is>
      </c>
      <c r="U2148" s="261" t="n">
        <v>142</v>
      </c>
      <c r="V2148" s="86" t="inlineStr">
        <is>
          <t>pdf</t>
        </is>
      </c>
      <c r="W2148" s="223" t="inlineStr">
        <is>
          <t>7.4 MB</t>
        </is>
      </c>
      <c r="X2148" s="225" t="inlineStr">
        <is>
          <t>&lt;p&gt;Sudah bukan jamannya lagi untuk bekerja terus-menerus di suatu ruangan tertutup dalam mengerjakan segala sesuatu pekerjaan yang berhubungan dengan komputer. Tuntutan yang serba cepat dalam pengerjaan tugas akanmembuat Anda untukmengerjakan tugas tersebut di mana pun Andaberadasaatmemiliki waktu luang. Perangkat mobile merupakan salah satu solusinya. Namun, dengan keterbatasan kemampuan perangkat mobile dan juga kebutuhan aplikasi yang beragam untuk pengerjaan tugas, seringtidak memungkinkan semua aplikasi dapat terinstal secara menyeluruh di dalam perangkat mobile Anda.&lt;br /&gt;
 Solusi untuk mendukung perangkat mobileyang terbatasadalah aplikasi online. Melalui aplikasionline ini, Anda tidak perlu mencari dan menginstal software yang diperlukan untuk pengerjaan tugas Anda. Syarat utamanya hanyalah terhubung dengan koneksi internet. Syarat ini sungguh mudah apabila melihat makin marak dan banyaknya produk modem ataupun gadget yang terintegrasidengan modem saat-saat ini.&lt;br /&gt;
 Buku ini akan membahas penggunaan berbagai aplikasi onlinegratis untuk pengerjaan tugas-tugas yang berhubungan dengan audio dan video. Tentu saja, buku ini akan sangat membantu para praktisi multimedia dalam pengerjaan editing audio dan video di manapun mereka berada, sebagai solusi praktis pengerjaan editing audio-video. Tidak menutup kemungkinan pula bagi Anda yang masih pemula dan belum memiliki kemampuan editing audio-video untuk menggunakan buku ini sebagai panduan dalam mempelajari editing audio-video secara online karena buku ini akan membahas step by step penggunaan aplikasi online tersebut secara lengkap dan praktis. Melalui buku ini, pengerjaan editing audio-video Anda akan menjadi mudah dan menyenangkan. Selamat mencoba!&lt;/p&gt;</t>
        </is>
      </c>
      <c r="Y2148" s="262" t="n">
        <v>42000</v>
      </c>
      <c r="Z2148" s="226" t="n"/>
      <c r="AA2148" s="241">
        <f>Y3224*Z3224</f>
        <v/>
      </c>
      <c r="AB2148" s="237" t="inlineStr">
        <is>
          <t>bf76f24e-d580-4b15-9ae1-2f5527fb1962</t>
        </is>
      </c>
    </row>
    <row r="2149" ht="15" customHeight="1" s="283">
      <c r="A2149" s="109" t="n">
        <v>3216</v>
      </c>
      <c r="B2149" s="222">
        <f>HYPERLINK("https://mocostore.moco.co.id/catalog/"&amp;AB3225,"Klik Disini")</f>
        <v/>
      </c>
      <c r="C2149" s="223" t="inlineStr">
        <is>
          <t>Facebook Gaul Ok! Cari Duit OK!</t>
        </is>
      </c>
      <c r="D2149" s="223" t="n"/>
      <c r="E2149" s="223" t="inlineStr">
        <is>
          <t>ELCOM</t>
        </is>
      </c>
      <c r="F2149" s="223" t="inlineStr">
        <is>
          <t>978-979-29-0962-3</t>
        </is>
      </c>
      <c r="G2149" s="223" t="inlineStr">
        <is>
          <t>978-979-29-7486-7</t>
        </is>
      </c>
      <c r="H2149" s="223" t="inlineStr">
        <is>
          <t>Komputer &amp; Internet</t>
        </is>
      </c>
      <c r="I2149" s="258" t="inlineStr">
        <is>
          <t>Perguruan Tinggi</t>
        </is>
      </c>
      <c r="J2149" s="186" t="inlineStr">
        <is>
          <t>009.05</t>
        </is>
      </c>
      <c r="K2149" s="223" t="n"/>
      <c r="L2149" s="223" t="n"/>
      <c r="M2149" s="259" t="n"/>
      <c r="N2149" s="223" t="inlineStr">
        <is>
          <t>Indonesia</t>
        </is>
      </c>
      <c r="O2149" s="223" t="inlineStr">
        <is>
          <t>Tidak diketahui</t>
        </is>
      </c>
      <c r="P2149" s="260" t="n">
        <v>2009</v>
      </c>
      <c r="Q2149" s="260" t="n">
        <v>2017</v>
      </c>
      <c r="R2149" s="223" t="inlineStr">
        <is>
          <t>Penerbit Andi</t>
        </is>
      </c>
      <c r="S2149" s="223" t="inlineStr">
        <is>
          <t>Andi Offset CV</t>
        </is>
      </c>
      <c r="T2149" s="223" t="inlineStr">
        <is>
          <t>Lokal</t>
        </is>
      </c>
      <c r="U2149" s="261" t="n">
        <v>80</v>
      </c>
      <c r="V2149" s="86" t="inlineStr">
        <is>
          <t>pdf</t>
        </is>
      </c>
      <c r="W2149" s="223" t="inlineStr">
        <is>
          <t>10.5 MB</t>
        </is>
      </c>
      <c r="X2149" s="225" t="inlineStr">
        <is>
          <t>&lt;p&gt;Facebook digunakan untuk berkomunikasi dan berinteraksi dengan teman-teman kita, selain itu facebook juga dapat dimanfaatkan untuk mencari uang, pada buku yang berjudul facebook Gaul Ok! Cari Duit OK dibahas bagaiman cara memanfaatkan facebook untuk mencari uang.&lt;/p&gt;
 &lt;p&gt;&lt;br /&gt;
 Buku ini disusun menggunakan bahasa yang mudah dipahami sehingga pembaca akan dengan mudah mengerti dan mengembangkan setiap materi yang diberikan pada buku ini. Pokok bahasan dalam buku ini adalah sebagai berikut :&lt;br /&gt;
 &amp;bull; &amp;nbsp; &amp;nbsp;Cara Mendaftar dan Menggunakan Facebook&lt;br /&gt;
 &amp;bull; &amp;nbsp; &amp;nbsp;Pengaturan Account di Facebook&lt;br /&gt;
 &amp;bull; &amp;nbsp; &amp;nbsp;Cara menentukan produk yang akan dijual&lt;br /&gt;
 &amp;bull; &amp;nbsp; &amp;nbsp;Cara menampilkan produk yang dijual&lt;br /&gt;
 &amp;bull; &amp;nbsp; &amp;nbsp;Membuat e-mail toko online&lt;br /&gt;
 &amp;bull; &amp;nbsp; &amp;nbsp;Membuat etalase produk&lt;/p&gt;</t>
        </is>
      </c>
      <c r="Y2149" s="262" t="n">
        <v>43500</v>
      </c>
      <c r="Z2149" s="226" t="n"/>
      <c r="AA2149" s="241">
        <f>Y3225*Z3225</f>
        <v/>
      </c>
      <c r="AB2149" s="237" t="inlineStr">
        <is>
          <t>bfe061c0-1bb5-41d4-bf52-6a72c2f00ba9</t>
        </is>
      </c>
    </row>
    <row r="2150" ht="15" customHeight="1" s="283">
      <c r="A2150" s="109" t="n">
        <v>3217</v>
      </c>
      <c r="B2150" s="222">
        <f>HYPERLINK("https://mocostore.moco.co.id/catalog/"&amp;AB3226,"Klik Disini")</f>
        <v/>
      </c>
      <c r="C2150" s="223" t="inlineStr">
        <is>
          <t>Fitur Istimewa Windows 7 Dan Cara Menggunakannya</t>
        </is>
      </c>
      <c r="D2150" s="223" t="n"/>
      <c r="E2150" s="223" t="inlineStr">
        <is>
          <t>ELCOM</t>
        </is>
      </c>
      <c r="F2150" s="223" t="inlineStr">
        <is>
          <t>978-979-29-0964-7</t>
        </is>
      </c>
      <c r="G2150" s="223" t="inlineStr">
        <is>
          <t>978-979-29-7490-4</t>
        </is>
      </c>
      <c r="H2150" s="223" t="inlineStr">
        <is>
          <t>Komputer &amp; Internet</t>
        </is>
      </c>
      <c r="I2150" s="258" t="inlineStr">
        <is>
          <t>Perguruan Tinggi</t>
        </is>
      </c>
      <c r="J2150" s="186" t="inlineStr">
        <is>
          <t>009.05</t>
        </is>
      </c>
      <c r="K2150" s="223" t="n"/>
      <c r="L2150" s="223" t="n"/>
      <c r="M2150" s="259" t="n"/>
      <c r="N2150" s="223" t="inlineStr">
        <is>
          <t>Indonesia</t>
        </is>
      </c>
      <c r="O2150" s="223" t="inlineStr">
        <is>
          <t>Tidak diketahui</t>
        </is>
      </c>
      <c r="P2150" s="260" t="n">
        <v>2009</v>
      </c>
      <c r="Q2150" s="260" t="n">
        <v>2017</v>
      </c>
      <c r="R2150" s="223" t="inlineStr">
        <is>
          <t>Penerbit Andi</t>
        </is>
      </c>
      <c r="S2150" s="223" t="inlineStr">
        <is>
          <t>Andi Offset CV</t>
        </is>
      </c>
      <c r="T2150" s="223" t="inlineStr">
        <is>
          <t>Lokal</t>
        </is>
      </c>
      <c r="U2150" s="261" t="n">
        <v>187</v>
      </c>
      <c r="V2150" s="86" t="inlineStr">
        <is>
          <t>pdf</t>
        </is>
      </c>
      <c r="W2150" s="223" t="inlineStr">
        <is>
          <t>14.8 MB</t>
        </is>
      </c>
      <c r="X2150" s="225" t="inlineStr">
        <is>
          <t>&lt;p&gt;Buku ini merupakan media untuk mempelajari fitur-fitur yang ada pada Sistem Operasi terbaru keluaran Microsoft yaitu Windows 7. Dalam buku ini, dasar penggunaan berbagai fasilitas yang ditawarkan oleh Windows 7 akan dijabarkan secara lengkap dan runtut dengan kalimat yang sederhana. Pembaca akan diajak secara step by step mengoperasikan fasilitas Windows 7, mulai dari tahap dasar hingga menguasainya dalam waktu relatif singkat.&lt;/p&gt;</t>
        </is>
      </c>
      <c r="Y2150" s="262" t="n">
        <v>67500</v>
      </c>
      <c r="Z2150" s="226" t="n"/>
      <c r="AA2150" s="241">
        <f>Y3226*Z3226</f>
        <v/>
      </c>
      <c r="AB2150" s="237" t="inlineStr">
        <is>
          <t>6adc5bf0-c184-4c46-9658-0f447a5630c1</t>
        </is>
      </c>
    </row>
    <row r="2151" ht="15" customHeight="1" s="283">
      <c r="A2151" s="109" t="n">
        <v>3218</v>
      </c>
      <c r="B2151" s="222">
        <f>HYPERLINK("https://mocostore.moco.co.id/catalog/"&amp;AB3227,"Klik Disini")</f>
        <v/>
      </c>
      <c r="C2151" s="223" t="inlineStr">
        <is>
          <t>Flash Disk: Imut Bentuknya, Powerful Fungsinya</t>
        </is>
      </c>
      <c r="D2151" s="223" t="n"/>
      <c r="E2151" s="223" t="inlineStr">
        <is>
          <t>ELCOM</t>
        </is>
      </c>
      <c r="F2151" s="223" t="inlineStr">
        <is>
          <t>978-979-29-4602-4</t>
        </is>
      </c>
      <c r="G2151" s="223" t="inlineStr">
        <is>
          <t>978-979-29-7492-8</t>
        </is>
      </c>
      <c r="H2151" s="223" t="inlineStr">
        <is>
          <t>Komputer &amp; Internet</t>
        </is>
      </c>
      <c r="I2151" s="258" t="inlineStr">
        <is>
          <t>Perguruan Tinggi</t>
        </is>
      </c>
      <c r="J2151" s="186" t="inlineStr">
        <is>
          <t>009.05</t>
        </is>
      </c>
      <c r="K2151" s="223" t="n"/>
      <c r="L2151" s="223" t="n"/>
      <c r="M2151" s="259" t="n"/>
      <c r="N2151" s="223" t="inlineStr">
        <is>
          <t>Indonesia</t>
        </is>
      </c>
      <c r="O2151" s="223" t="inlineStr">
        <is>
          <t>Tidak diketahui</t>
        </is>
      </c>
      <c r="P2151" s="260" t="n">
        <v>2014</v>
      </c>
      <c r="Q2151" s="260" t="n">
        <v>2017</v>
      </c>
      <c r="R2151" s="223" t="inlineStr">
        <is>
          <t>Penerbit Andi</t>
        </is>
      </c>
      <c r="S2151" s="223" t="inlineStr">
        <is>
          <t>Andi Offset CV</t>
        </is>
      </c>
      <c r="T2151" s="223" t="inlineStr">
        <is>
          <t>Lokal</t>
        </is>
      </c>
      <c r="U2151" s="261" t="n">
        <v>144</v>
      </c>
      <c r="V2151" s="86" t="inlineStr">
        <is>
          <t>pdf</t>
        </is>
      </c>
      <c r="W2151" s="223" t="inlineStr">
        <is>
          <t>11.2 MB</t>
        </is>
      </c>
      <c r="X2151" s="225" t="inlineStr">
        <is>
          <t>&lt;p&gt;Apakah Anda mempunyai sebuah flash disk? Jika punya, berarti Anda sudah memanfaatkan salah satu teknologi terhebat abad ini. Flash disk, walaupun bentuknya kecil, namun dapat membantu Anda dalam menyimpan data-data penting yang ada di komputer Anda.&lt;br /&gt;
 Namun, apakah flash disk hanya digunakan sebagai penyimpanan data saja? Ternyata tidak. Flash disk dapat digunakan untuk menjadi write protect pada data, menghadang eksekusi program mencurigakan dari flash disk, membuat folder canggih, memasang antivirus, digunakan sebagai kunci komputer, untuk menginstal Windows pada sebuah komputer, dan masih ada beberapa lainnya.&lt;br /&gt;
 Dengan buku Flash Disk: Imut Bentuknya, Powerful Fungsinya, diharapkan pembaca dapat menemukan tips dan trik untuk memanfaatkan flash disk semaksimal mungkin. Selamat membaca!&lt;/p&gt;</t>
        </is>
      </c>
      <c r="Y2151" s="262" t="n">
        <v>40000</v>
      </c>
      <c r="Z2151" s="226" t="n"/>
      <c r="AA2151" s="241">
        <f>Y3227*Z3227</f>
        <v/>
      </c>
      <c r="AB2151" s="237" t="inlineStr">
        <is>
          <t>7fb3e466-a22f-461b-985d-3e8f3c3a6775</t>
        </is>
      </c>
    </row>
    <row r="2152" ht="15" customHeight="1" s="283">
      <c r="A2152" s="109" t="n">
        <v>3219</v>
      </c>
      <c r="B2152" s="222">
        <f>HYPERLINK("https://mocostore.moco.co.id/catalog/"&amp;AB3228,"Klik Disini")</f>
        <v/>
      </c>
      <c r="C2152" s="223" t="inlineStr">
        <is>
          <t>10 Langkah Sederhana Menguasai Manipulasi Foto Digital dengan Adobe Photoshop CS4</t>
        </is>
      </c>
      <c r="D2152" s="223" t="n"/>
      <c r="E2152" s="223" t="inlineStr">
        <is>
          <t>ELCOM</t>
        </is>
      </c>
      <c r="F2152" s="223" t="inlineStr">
        <is>
          <t>978-979-29-2006-2</t>
        </is>
      </c>
      <c r="G2152" s="223" t="inlineStr">
        <is>
          <t>978-979-29-7268-9</t>
        </is>
      </c>
      <c r="H2152" s="223" t="inlineStr">
        <is>
          <t>Komputer &amp; Internet</t>
        </is>
      </c>
      <c r="I2152" s="258" t="inlineStr">
        <is>
          <t>Perguruan Tinggi</t>
        </is>
      </c>
      <c r="J2152" s="186" t="inlineStr">
        <is>
          <t>009.05</t>
        </is>
      </c>
      <c r="K2152" s="223" t="n"/>
      <c r="L2152" s="223" t="n"/>
      <c r="M2152" s="259" t="n"/>
      <c r="N2152" s="223" t="n"/>
      <c r="O2152" s="223" t="n"/>
      <c r="P2152" s="260" t="n">
        <v>2010</v>
      </c>
      <c r="Q2152" s="260" t="n">
        <v>2017</v>
      </c>
      <c r="R2152" s="223" t="inlineStr">
        <is>
          <t>Penerbit Andi</t>
        </is>
      </c>
      <c r="S2152" s="223" t="inlineStr">
        <is>
          <t>Andi Offset CV</t>
        </is>
      </c>
      <c r="T2152" s="223" t="n"/>
      <c r="U2152" s="261" t="n">
        <v>151</v>
      </c>
      <c r="V2152" s="86" t="inlineStr">
        <is>
          <t>pdf</t>
        </is>
      </c>
      <c r="W2152" s="223" t="inlineStr">
        <is>
          <t>12.6 MB</t>
        </is>
      </c>
      <c r="X2152" s="225" t="inlineStr">
        <is>
          <t>&lt;p&gt;10 Langkah Sederhana Menguasai Manipulasi Foto Digital dengan Adobe Photoshop CS4&lt;/p&gt;
 &lt;p&gt;Adobe Photoshop merupakan software pengolah foto yang paling populer di dunia desain grafis saat ini. Software ini terbukti mampu menghasilkan karya-karya foto yang futuristik dan artistik. Apalagi Adobe Photoshop memiliki fitur-fitur yang mudah dipelajari, baik bagi pemula maupun profesional.&lt;/p&gt;
 &lt;p&gt;Buku 10 Langkah Sederhana Menguasai Manipulasi Foto Digital dengan Adobe Photoshop CS4 ini menekankan kepada Anda akan mudahnya membuat sebuah karya desain, hanya dengan 10 langkah, mulai dari gambar mentah sampai menjadi sebuah maha karya.&lt;/p&gt;
 &lt;p&gt;Terdapat 15 tutorial yang dapat Anda praktekkan langsung. Buku ini disusun dengan kalimat praktis yang mudah dimengerti dan dipandu dengan gambar langkah-langkah pengerjaan secara lengkap, Anda akan dapat mengikuti tahap demi tahap hingga menghasilkan gambar yang spektakuler.&lt;/p&gt;</t>
        </is>
      </c>
      <c r="Y2152" s="262" t="n">
        <v>67500</v>
      </c>
      <c r="Z2152" s="226" t="n"/>
      <c r="AA2152" s="241">
        <f>Y3228*Z3228</f>
        <v/>
      </c>
      <c r="AB2152" s="237" t="inlineStr">
        <is>
          <t>b1afed88-e45a-48ab-83e1-4a4d2bbe93b1</t>
        </is>
      </c>
    </row>
    <row r="2153" ht="15" customHeight="1" s="283">
      <c r="A2153" s="109" t="n">
        <v>3220</v>
      </c>
      <c r="B2153" s="222">
        <f>HYPERLINK("https://mocostore.moco.co.id/catalog/"&amp;AB3229,"Klik Disini")</f>
        <v/>
      </c>
      <c r="C2153" s="223" t="inlineStr">
        <is>
          <t>Hebatnya Google Maps dan Pintarnya Google Street</t>
        </is>
      </c>
      <c r="D2153" s="223" t="n"/>
      <c r="E2153" s="223" t="inlineStr">
        <is>
          <t>ELCOM</t>
        </is>
      </c>
      <c r="F2153" s="223" t="inlineStr">
        <is>
          <t>978-979-29-1289-0</t>
        </is>
      </c>
      <c r="G2153" s="223" t="inlineStr">
        <is>
          <t>978-979-29-7509-3</t>
        </is>
      </c>
      <c r="H2153" s="223" t="inlineStr">
        <is>
          <t>Komputer &amp; Internet</t>
        </is>
      </c>
      <c r="I2153" s="258" t="inlineStr">
        <is>
          <t>Perguruan Tinggi</t>
        </is>
      </c>
      <c r="J2153" s="186" t="inlineStr">
        <is>
          <t>009.05</t>
        </is>
      </c>
      <c r="K2153" s="223" t="n"/>
      <c r="L2153" s="223" t="n"/>
      <c r="M2153" s="259" t="n"/>
      <c r="N2153" s="223" t="inlineStr">
        <is>
          <t>Indonesia</t>
        </is>
      </c>
      <c r="O2153" s="223" t="inlineStr">
        <is>
          <t>Tidak diketahui</t>
        </is>
      </c>
      <c r="P2153" s="260" t="n">
        <v>2010</v>
      </c>
      <c r="Q2153" s="260" t="n">
        <v>2017</v>
      </c>
      <c r="R2153" s="223" t="inlineStr">
        <is>
          <t>Penerbit Andi</t>
        </is>
      </c>
      <c r="S2153" s="223" t="inlineStr">
        <is>
          <t>Andi Offset CV</t>
        </is>
      </c>
      <c r="T2153" s="223" t="inlineStr">
        <is>
          <t>Lokal</t>
        </is>
      </c>
      <c r="U2153" s="261" t="n">
        <v>103</v>
      </c>
      <c r="V2153" s="86" t="inlineStr">
        <is>
          <t>pdf</t>
        </is>
      </c>
      <c r="W2153" s="223" t="inlineStr">
        <is>
          <t>12.5 MB</t>
        </is>
      </c>
      <c r="X2153" s="225" t="inlineStr">
        <is>
          <t>&lt;p&gt;Google, sebuah nama besar perusahaan pencari web terbesar di dunia ini sudah membuat terobosan luar biasa, antara lain dengan mengeluarkan perangkat lunak yang sangat fenomenal yaitu Google Earth. Fungsi dari perangkat lunak tersebut adalah memungkinkan pengguna untuk dapat mlihat planet bumi dari komputer pribadi mereka. Setelah meluncurkan Google Earth, Google berinisiatif membuat sebuah perangkat lunakyang lebih fenomenal, yaitu Google Maps dan Google Street. Kehebatan Google Maps terletak pada kemampuannya menampilkan gambaran planet bumi secara online langsung dari satelit, Hebat bukan! Buku ini membahas tentang keunggulan Google Maps dan menjelaskan fungsi-fungsi yang terdapat di dalamnya, sehingga Anda dapat memanfaatkan Google Maps secara optimal&lt;/p&gt;
 &lt;p&gt;Buku ini sangat cocok digunakan oleh semua orang yang ingin melakukan perjalanan ke mana saja. Berikut adalah materi-materi yang dibahas dalam buku ini :&lt;/p&gt;
 &lt;ul&gt;
 &lt;li&gt;Google maps&lt;/li&gt;
 &lt;li&gt;Bermain dengan Google Maps&lt;/li&gt;
 &lt;li&gt;Pencarian lokasi&lt;/li&gt;
 &lt;li&gt;Membuat peta sendiri&lt;/li&gt;
 &lt;li&gt;Mencetak, menyimpan, dan share peta&lt;/li&gt;
 &lt;li&gt;Membuat account di Google&lt;/li&gt;
 &lt;li&gt;Perbedaan Antara Google Maps dengan Google Earth&lt;/li&gt;
 &lt;/ul&gt;</t>
        </is>
      </c>
      <c r="Y2153" s="262" t="n">
        <v>38000</v>
      </c>
      <c r="Z2153" s="226" t="n"/>
      <c r="AA2153" s="241">
        <f>Y3229*Z3229</f>
        <v/>
      </c>
      <c r="AB2153" s="237" t="inlineStr">
        <is>
          <t>b9a7853c-89f5-49c6-b9cb-e2281f2c95dd</t>
        </is>
      </c>
    </row>
    <row r="2154" ht="15" customHeight="1" s="283">
      <c r="A2154" s="109" t="n">
        <v>3221</v>
      </c>
      <c r="B2154" s="222">
        <f>HYPERLINK("https://mocostore.moco.co.id/catalog/"&amp;AB3230,"Klik Disini")</f>
        <v/>
      </c>
      <c r="C2154" s="223" t="inlineStr">
        <is>
          <t>Kursus Kilat 4 in 1</t>
        </is>
      </c>
      <c r="D2154" s="223" t="n"/>
      <c r="E2154" s="223" t="inlineStr">
        <is>
          <t>ELCOM</t>
        </is>
      </c>
      <c r="F2154" s="223" t="inlineStr">
        <is>
          <t>978-979-29-1492-4</t>
        </is>
      </c>
      <c r="G2154" s="223" t="inlineStr">
        <is>
          <t>978-979-29-8004-2</t>
        </is>
      </c>
      <c r="H2154" s="223" t="inlineStr">
        <is>
          <t>Komputer &amp; Internet</t>
        </is>
      </c>
      <c r="I2154" s="258" t="inlineStr">
        <is>
          <t>Perguruan Tinggi</t>
        </is>
      </c>
      <c r="J2154" s="186" t="inlineStr">
        <is>
          <t>009.05</t>
        </is>
      </c>
      <c r="K2154" s="223" t="n"/>
      <c r="L2154" s="223" t="n"/>
      <c r="M2154" s="259" t="n"/>
      <c r="N2154" s="223" t="inlineStr">
        <is>
          <t>Indonesia</t>
        </is>
      </c>
      <c r="O2154" s="223" t="inlineStr">
        <is>
          <t>Tidak diketahui</t>
        </is>
      </c>
      <c r="P2154" s="260" t="n">
        <v>2010</v>
      </c>
      <c r="Q2154" s="260" t="n">
        <v>2017</v>
      </c>
      <c r="R2154" s="223" t="inlineStr">
        <is>
          <t>Penerbit Andi</t>
        </is>
      </c>
      <c r="S2154" s="223" t="inlineStr">
        <is>
          <t>Andi Offset CV</t>
        </is>
      </c>
      <c r="T2154" s="223" t="inlineStr">
        <is>
          <t>Lokal</t>
        </is>
      </c>
      <c r="U2154" s="261" t="n">
        <v>202</v>
      </c>
      <c r="V2154" s="86" t="inlineStr">
        <is>
          <t>pdf</t>
        </is>
      </c>
      <c r="W2154" s="223" t="inlineStr">
        <is>
          <t>13.9 MB</t>
        </is>
      </c>
      <c r="X2154" s="225" t="inlineStr">
        <is>
          <t>&lt;p&gt;Buku ini untuk mempelajari program perkantoran, yaitu microsoft office 2007 yang meliputi microsoft word 2007, microsoft exel 2007, microsoft power point 2007, dan pengenalan internet&lt;/p&gt;</t>
        </is>
      </c>
      <c r="Y2154" s="262" t="n">
        <v>69000</v>
      </c>
      <c r="Z2154" s="226" t="n"/>
      <c r="AA2154" s="241">
        <f>Y3230*Z3230</f>
        <v/>
      </c>
      <c r="AB2154" s="237" t="inlineStr">
        <is>
          <t>718c56b9-d721-4dce-8685-51c5d103a286</t>
        </is>
      </c>
    </row>
    <row r="2155" ht="15" customHeight="1" s="283">
      <c r="A2155" s="109" t="n">
        <v>3222</v>
      </c>
      <c r="B2155" s="222">
        <f>HYPERLINK("https://mocostore.moco.co.id/catalog/"&amp;AB3231,"Klik Disini")</f>
        <v/>
      </c>
      <c r="C2155" s="223" t="inlineStr">
        <is>
          <t>Mau Gaul? Mau Sukses? Pakai Facebook!</t>
        </is>
      </c>
      <c r="D2155" s="223" t="n"/>
      <c r="E2155" s="223" t="inlineStr">
        <is>
          <t>ELCOM</t>
        </is>
      </c>
      <c r="F2155" s="223" t="inlineStr">
        <is>
          <t>978-979-29-0764-3</t>
        </is>
      </c>
      <c r="G2155" s="223" t="inlineStr">
        <is>
          <t>978-979-29-8005-9</t>
        </is>
      </c>
      <c r="H2155" s="223" t="inlineStr">
        <is>
          <t>Komputer &amp; Internet</t>
        </is>
      </c>
      <c r="I2155" s="258" t="inlineStr">
        <is>
          <t>Perguruan Tinggi</t>
        </is>
      </c>
      <c r="J2155" s="186" t="inlineStr">
        <is>
          <t>009.05</t>
        </is>
      </c>
      <c r="K2155" s="223" t="n"/>
      <c r="L2155" s="223" t="n"/>
      <c r="M2155" s="259" t="n"/>
      <c r="N2155" s="223" t="inlineStr">
        <is>
          <t>Indonesia</t>
        </is>
      </c>
      <c r="O2155" s="223" t="inlineStr">
        <is>
          <t>Tidak diketahui</t>
        </is>
      </c>
      <c r="P2155" s="260" t="n">
        <v>2009</v>
      </c>
      <c r="Q2155" s="260" t="n">
        <v>2017</v>
      </c>
      <c r="R2155" s="223" t="inlineStr">
        <is>
          <t>Penerbit Andi</t>
        </is>
      </c>
      <c r="S2155" s="223" t="inlineStr">
        <is>
          <t>Andi Offset CV</t>
        </is>
      </c>
      <c r="T2155" s="223" t="inlineStr">
        <is>
          <t>Lokal</t>
        </is>
      </c>
      <c r="U2155" s="261" t="n">
        <v>136</v>
      </c>
      <c r="V2155" s="86" t="inlineStr">
        <is>
          <t>pdf</t>
        </is>
      </c>
      <c r="W2155" s="223" t="inlineStr">
        <is>
          <t>14.2 MB</t>
        </is>
      </c>
      <c r="X2155" s="225" t="inlineStr">
        <is>
          <t>&lt;p&gt;Facebook, friendster, multiply, dan hi5 merupakan program jejaring sosial yang sudah menjadi tren di masyarakat saat ini. Jika Anda tidak memahami salah satu dari beberapa program jejaring sosial itu maka Anda telah ketinggalan zaman!&lt;/p&gt;
 &lt;p&gt;&lt;br /&gt;
 Buku ini memandu Anda untuk memahami pengoperasian website jejaring sosial tersebut. Setelah Anda membaca buku ini, Anda tidak akan lagi merasa canggung untuk menggunakan website jejaring sosial. Anda akan menjadi lebih mudah menjalin persahabatan dengan orang-orang dari seluruh penjuru dunia. Tidak hanya itu, Anda juga bisa mengais rejeki dari website jejaring sosial tersebut.&lt;/p&gt;</t>
        </is>
      </c>
      <c r="Y2155" s="262" t="n">
        <v>66000</v>
      </c>
      <c r="Z2155" s="226" t="n"/>
      <c r="AA2155" s="241">
        <f>Y3231*Z3231</f>
        <v/>
      </c>
      <c r="AB2155" s="237" t="inlineStr">
        <is>
          <t>ce67aa68-9062-4882-b523-ef5d10c2936b</t>
        </is>
      </c>
    </row>
    <row r="2156" ht="15" customHeight="1" s="283">
      <c r="A2156" s="109" t="n">
        <v>3223</v>
      </c>
      <c r="B2156" s="222">
        <f>HYPERLINK("https://mocostore.moco.co.id/catalog/"&amp;AB3232,"Klik Disini")</f>
        <v/>
      </c>
      <c r="C2156" s="223" t="inlineStr">
        <is>
          <t>Seri Belajar Kilat SPSS 17</t>
        </is>
      </c>
      <c r="D2156" s="223" t="n"/>
      <c r="E2156" s="223" t="inlineStr">
        <is>
          <t>ELCOM</t>
        </is>
      </c>
      <c r="F2156" s="223" t="inlineStr">
        <is>
          <t>978-979-29-1450-4</t>
        </is>
      </c>
      <c r="G2156" s="223" t="inlineStr">
        <is>
          <t>978-979-29-7389-1</t>
        </is>
      </c>
      <c r="H2156" s="223" t="inlineStr">
        <is>
          <t>Statistika</t>
        </is>
      </c>
      <c r="I2156" s="258" t="inlineStr">
        <is>
          <t>Perguruan Tinggi</t>
        </is>
      </c>
      <c r="J2156" s="186" t="inlineStr">
        <is>
          <t>009.01</t>
        </is>
      </c>
      <c r="K2156" s="223" t="n"/>
      <c r="L2156" s="223" t="n"/>
      <c r="M2156" s="259" t="n"/>
      <c r="N2156" s="223" t="inlineStr">
        <is>
          <t>Indonesia</t>
        </is>
      </c>
      <c r="O2156" s="223" t="inlineStr">
        <is>
          <t>Tidak diketahui</t>
        </is>
      </c>
      <c r="P2156" s="260" t="n">
        <v>2010</v>
      </c>
      <c r="Q2156" s="260" t="n">
        <v>2017</v>
      </c>
      <c r="R2156" s="223" t="inlineStr">
        <is>
          <t>Penerbit Andi</t>
        </is>
      </c>
      <c r="S2156" s="223" t="inlineStr">
        <is>
          <t>Andi Offset CV</t>
        </is>
      </c>
      <c r="T2156" s="223" t="inlineStr">
        <is>
          <t>Lokal</t>
        </is>
      </c>
      <c r="U2156" s="261" t="n">
        <v>168</v>
      </c>
      <c r="V2156" s="86" t="inlineStr">
        <is>
          <t>pdf</t>
        </is>
      </c>
      <c r="W2156" s="223" t="inlineStr">
        <is>
          <t>8.1 MB</t>
        </is>
      </c>
      <c r="X2156" s="225" t="inlineStr">
        <is>
          <t>&lt;p&gt;Buku &lt;em&gt;Seri Belajar Kilat: SPSS 17&lt;/em&gt; ini merupakan media untuk mempelajari software statistik terbaru, yaitu SPSS 17. Penjelasan materi dalam buku ini dijabarkan dengan kalimat yang sederhana, namun lengkap. Materi-materi yang dibahas dalam buku ini meliputi dasar-dasar pengenalan SPSS 17 mulai dari menjalankan SPSS 17, transformasi data, statistik deskriptif, perbandingan mean, analisis varian, tabulasi silang dan korelasi, hingga analisis regresi yang dibutuhkan para mahasiswa untuk mempelajari statistik. Pembaca akan diajak secara &lt;em&gt;step by step&lt;/em&gt; menggunakan SPSS 17 mulai dari dasar hingga menguasainya dalam waktu relatif singkat.&lt;/p&gt;</t>
        </is>
      </c>
      <c r="Y2156" s="262" t="n">
        <v>62000</v>
      </c>
      <c r="Z2156" s="226" t="n"/>
      <c r="AA2156" s="241">
        <f>Y3232*Z3232</f>
        <v/>
      </c>
      <c r="AB2156" s="237" t="inlineStr">
        <is>
          <t>6f8a2074-bf03-4dd3-9a2d-0c4b1eb87fb8</t>
        </is>
      </c>
    </row>
    <row r="2157" ht="15" customHeight="1" s="283">
      <c r="A2157" s="109" t="n">
        <v>3224</v>
      </c>
      <c r="B2157" s="222">
        <f>HYPERLINK("https://mocostore.moco.co.id/catalog/"&amp;AB3233,"Klik Disini")</f>
        <v/>
      </c>
      <c r="C2157" s="223" t="inlineStr">
        <is>
          <t>Seri Belajar Kilat Twitter</t>
        </is>
      </c>
      <c r="D2157" s="223" t="n"/>
      <c r="E2157" s="223" t="inlineStr">
        <is>
          <t>ELCOM</t>
        </is>
      </c>
      <c r="F2157" s="223" t="inlineStr">
        <is>
          <t>978-979-29-1431-3</t>
        </is>
      </c>
      <c r="G2157" s="223" t="inlineStr">
        <is>
          <t>978-979-29-7385-3</t>
        </is>
      </c>
      <c r="H2157" s="223" t="inlineStr">
        <is>
          <t>Komputer &amp; Internet</t>
        </is>
      </c>
      <c r="I2157" s="258" t="inlineStr">
        <is>
          <t>Perguruan Tinggi</t>
        </is>
      </c>
      <c r="J2157" s="186" t="inlineStr">
        <is>
          <t>009.05</t>
        </is>
      </c>
      <c r="K2157" s="223" t="n"/>
      <c r="L2157" s="223" t="n"/>
      <c r="M2157" s="259" t="n"/>
      <c r="N2157" s="223" t="inlineStr">
        <is>
          <t>Indonesia</t>
        </is>
      </c>
      <c r="O2157" s="223" t="inlineStr">
        <is>
          <t>Tidak diketahui</t>
        </is>
      </c>
      <c r="P2157" s="260" t="n">
        <v>2010</v>
      </c>
      <c r="Q2157" s="260" t="n">
        <v>2017</v>
      </c>
      <c r="R2157" s="223" t="inlineStr">
        <is>
          <t>Penerbit Andi</t>
        </is>
      </c>
      <c r="S2157" s="223" t="inlineStr">
        <is>
          <t>Andi Offset CV</t>
        </is>
      </c>
      <c r="T2157" s="223" t="inlineStr">
        <is>
          <t>Lokal</t>
        </is>
      </c>
      <c r="U2157" s="261" t="n">
        <v>158</v>
      </c>
      <c r="V2157" s="86" t="inlineStr">
        <is>
          <t>pdf</t>
        </is>
      </c>
      <c r="W2157" s="223" t="inlineStr">
        <is>
          <t>20.2 MB</t>
        </is>
      </c>
      <c r="X2157" s="225" t="inlineStr">
        <is>
          <t>&lt;p&gt;Kehadiran Twitter dalam dunia internet ikut meramaikan persaingan situs jejaring sosial yang semakin marak dan kompetitif. Twitter hadir dengan format situs &lt;em&gt;microblogging&lt;/em&gt; yang membuat para Twitter mania dapat mengirim &lt;em&gt;tweet&lt;/em&gt; atau update status dengan cepat dan mudah.&lt;/p&gt;
 &lt;p&gt;Dalam buku ini, Anda akan diberikan informasi singkat mengenai Twitter, di antaranya:&lt;/p&gt;
 &lt;ol&gt;
 &lt;li&gt;Melakukan registrasi pada Twitter.&lt;/li&gt;
 &lt;li&gt;Melakukan &lt;em&gt;sharing&lt;/em&gt; file gambar, audio, video dan dokumen.&lt;/li&gt;
 &lt;li&gt;Memakai aplikasi desktop Twitter, seperti Tweetdeck, Mixero, Yoono, Seeismic dan Twitterfox.&lt;/li&gt;
 &lt;li&gt;Update status Twitter melalui SMS dan &lt;em&gt;chatting&lt;/em&gt;.&lt;/li&gt;
 &lt;li&gt;Melakukan integrasi antara Twitter dengan Facebook, Plurk, Friendster dan Yahoo Messenger.&lt;/li&gt;
 &lt;/ol&gt;</t>
        </is>
      </c>
      <c r="Y2157" s="262" t="n">
        <v>50500</v>
      </c>
      <c r="Z2157" s="226" t="n"/>
      <c r="AA2157" s="241">
        <f>Y3233*Z3233</f>
        <v/>
      </c>
      <c r="AB2157" s="237" t="inlineStr">
        <is>
          <t>de2f9492-108a-413f-9a58-3bc701fc8c69</t>
        </is>
      </c>
    </row>
    <row r="2158" ht="15" customHeight="1" s="283">
      <c r="A2158" s="109" t="n">
        <v>3225</v>
      </c>
      <c r="B2158" s="222">
        <f>HYPERLINK("https://mocostore.moco.co.id/catalog/"&amp;AB3234,"Klik Disini")</f>
        <v/>
      </c>
      <c r="C2158" s="223" t="inlineStr">
        <is>
          <t>Seri Belajar Kilat Wordpress</t>
        </is>
      </c>
      <c r="D2158" s="223" t="n"/>
      <c r="E2158" s="223" t="inlineStr">
        <is>
          <t>ELCOM</t>
        </is>
      </c>
      <c r="F2158" s="223" t="inlineStr">
        <is>
          <t>978-979-29-1439-9</t>
        </is>
      </c>
      <c r="G2158" s="223" t="inlineStr">
        <is>
          <t>978-979-29-7386-0</t>
        </is>
      </c>
      <c r="H2158" s="223" t="inlineStr">
        <is>
          <t>Komputer &amp; Internet</t>
        </is>
      </c>
      <c r="I2158" s="258" t="inlineStr">
        <is>
          <t>Perguruan Tinggi</t>
        </is>
      </c>
      <c r="J2158" s="186" t="inlineStr">
        <is>
          <t>009.05</t>
        </is>
      </c>
      <c r="K2158" s="223" t="n"/>
      <c r="L2158" s="223" t="n"/>
      <c r="M2158" s="259" t="n"/>
      <c r="N2158" s="223" t="inlineStr">
        <is>
          <t>Indonesia</t>
        </is>
      </c>
      <c r="O2158" s="223" t="inlineStr">
        <is>
          <t>Tidak diketahui</t>
        </is>
      </c>
      <c r="P2158" s="260" t="n">
        <v>2010</v>
      </c>
      <c r="Q2158" s="260" t="n">
        <v>2017</v>
      </c>
      <c r="R2158" s="223" t="inlineStr">
        <is>
          <t>Penerbit Andi</t>
        </is>
      </c>
      <c r="S2158" s="223" t="inlineStr">
        <is>
          <t>Andi Offset CV</t>
        </is>
      </c>
      <c r="T2158" s="223" t="inlineStr">
        <is>
          <t>Lokal</t>
        </is>
      </c>
      <c r="U2158" s="261" t="n">
        <v>108</v>
      </c>
      <c r="V2158" s="86" t="inlineStr">
        <is>
          <t>pdf</t>
        </is>
      </c>
      <c r="W2158" s="223" t="inlineStr">
        <is>
          <t>13.1 MB</t>
        </is>
      </c>
      <c r="X2158" s="225" t="inlineStr">
        <is>
          <t>&lt;p&gt;Wordpress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hati.&lt;/p&gt;
 &lt;p&gt;Buku ini dapat menjadi panduan bagi orang-orang yang ingin belajar menggunakan Wordpress. Materi-materi yang dibahas di dalam buku ini meliputi:&lt;/p&gt;
 &lt;p&gt;1.&amp;nbsp;&amp;nbsp; Registrasi Wordpress.com&lt;/p&gt;
 &lt;p&gt;2.&amp;nbsp;&amp;nbsp; Melakukan &lt;em&gt;Posting&lt;/em&gt;&lt;/p&gt;
 &lt;p&gt;3.&amp;nbsp;&amp;nbsp; Cara Upload Gambar&lt;/p&gt;
 &lt;p&gt;4.&amp;nbsp;&amp;nbsp; Posting Video&lt;/p&gt;
 &lt;p&gt;5.&amp;nbsp;&amp;nbsp; Posting Audio&lt;/p&gt;
 &lt;p&gt;6.&amp;nbsp;&amp;nbsp; Cara Mengelola Themes pada Wordpress&lt;/p&gt;
 &lt;p&gt;7.&amp;nbsp;&amp;nbsp;&amp;nbsp;Cara Instalasi Wordpress pada Komputer Lokal&lt;/p&gt;</t>
        </is>
      </c>
      <c r="Y2158" s="262" t="n">
        <v>46500</v>
      </c>
      <c r="Z2158" s="226" t="n"/>
      <c r="AA2158" s="241">
        <f>Y3234*Z3234</f>
        <v/>
      </c>
      <c r="AB2158" s="237" t="inlineStr">
        <is>
          <t>9dba28db-0faa-4322-98f9-ea5362cee67a</t>
        </is>
      </c>
    </row>
    <row r="2159" ht="15" customHeight="1" s="283">
      <c r="A2159" s="109" t="n">
        <v>3226</v>
      </c>
      <c r="B2159" s="222">
        <f>HYPERLINK("https://mocostore.moco.co.id/catalog/"&amp;AB3235,"Klik Disini")</f>
        <v/>
      </c>
      <c r="C2159" s="223" t="inlineStr">
        <is>
          <t>Mengasah Memori Anak</t>
        </is>
      </c>
      <c r="D2159" s="223" t="n"/>
      <c r="E2159" s="223" t="inlineStr">
        <is>
          <t>C. Trihendradi</t>
        </is>
      </c>
      <c r="F2159" s="223" t="inlineStr">
        <is>
          <t>978-979-29-4349-8</t>
        </is>
      </c>
      <c r="G2159" s="223" t="inlineStr">
        <is>
          <t>978-979-29-7963-3</t>
        </is>
      </c>
      <c r="H2159" s="223" t="inlineStr">
        <is>
          <t>Psikologi</t>
        </is>
      </c>
      <c r="I2159" s="258" t="inlineStr">
        <is>
          <t>Perguruan Tinggi</t>
        </is>
      </c>
      <c r="J2159" s="186" t="inlineStr">
        <is>
          <t>009.13</t>
        </is>
      </c>
      <c r="K2159" s="223" t="n"/>
      <c r="L2159" s="223" t="n"/>
      <c r="M2159" s="259" t="n"/>
      <c r="N2159" s="223" t="inlineStr">
        <is>
          <t>Indonesia</t>
        </is>
      </c>
      <c r="O2159" s="223" t="inlineStr">
        <is>
          <t>Tidak diketahui</t>
        </is>
      </c>
      <c r="P2159" s="260" t="n">
        <v>2014</v>
      </c>
      <c r="Q2159" s="260" t="n">
        <v>2017</v>
      </c>
      <c r="R2159" s="223" t="inlineStr">
        <is>
          <t>Penerbit Andi</t>
        </is>
      </c>
      <c r="S2159" s="223" t="inlineStr">
        <is>
          <t>Andi Offset CV</t>
        </is>
      </c>
      <c r="T2159" s="223" t="inlineStr">
        <is>
          <t>Lokal</t>
        </is>
      </c>
      <c r="U2159" s="261" t="n">
        <v>100</v>
      </c>
      <c r="V2159" s="86" t="inlineStr">
        <is>
          <t>pdf</t>
        </is>
      </c>
      <c r="W2159" s="223" t="inlineStr">
        <is>
          <t>1.9 MB</t>
        </is>
      </c>
      <c r="X2159" s="225" t="inlineStr">
        <is>
          <t>&lt;p&gt;Ketika ditanyai mengenai materi pelajaran, anak sering berkata &amp;lsquo;Wah... lupa&amp;rsquo;, sepintas alasan tersebut terkesan manusiawi namun tentunya kita akan jengkel bila alasan itu selalu digunakan.&lt;/p&gt;
 &lt;p&gt;Lupa berhubungan dengan memori di otak. Bagian pertama buku ini mengupas otak dan memori. Anda akan belajar ternyata bukan hanya jumlah neuron yang penting namun hubungan atar neuron (sinaps) justru lebih penting. Memahami tiga bagian otak akan membantu Anda mengurangi pertentangan dengan anak. Anda juga dapat membuat lingkungan belajar anak berada dalam &amp;lsquo;super learning&amp;rsquo; &amp;ndash; gelombang otak berada pada level alfa. Bagian kedua buku ini mengupas bagaimana meningkatkan keahlian asosiasi anak dengan metode mnemonics &amp;ndash; &amp;lsquo;seni mengingat&amp;rsquo;. Meningkatkan keahlian asosiasi berarti mengaktifkan otak kanan sehingga anak Anda belajar dengan dua belahan otak sekaligus.&lt;/p&gt;
 &lt;p&gt;Bagian terakhir buku ini mengupas bagaimana mengulang secara efektif sehingga nilai ulangan/test anak baik. Mengulang adalah proses penting sehingga informasi akan tersimpan pada memori jangka panjang.&lt;/p&gt;
 &lt;p&gt;&amp;nbsp;&lt;/p&gt;</t>
        </is>
      </c>
      <c r="Y2159" s="262" t="n">
        <v>34000</v>
      </c>
      <c r="Z2159" s="226" t="n"/>
      <c r="AA2159" s="241">
        <f>Y3235*Z3235</f>
        <v/>
      </c>
      <c r="AB2159" s="237" t="inlineStr">
        <is>
          <t>1acafe8e-9bf2-4cc4-a638-a5265dd4e8fb</t>
        </is>
      </c>
    </row>
    <row r="2160" ht="15" customHeight="1" s="283">
      <c r="A2160" s="109" t="n">
        <v>3227</v>
      </c>
      <c r="B2160" s="222">
        <f>HYPERLINK("https://mocostore.moco.co.id/catalog/"&amp;AB3236,"Klik Disini")</f>
        <v/>
      </c>
      <c r="C2160" s="223" t="inlineStr">
        <is>
          <t>Bahaya Ramalan Vs Dahsyatnya Nubuat Dan Penglihatan</t>
        </is>
      </c>
      <c r="D2160" s="223" t="n"/>
      <c r="E2160" s="223" t="inlineStr">
        <is>
          <t>Pdt. Darius Theodore Kurniawan &amp; Pdm. Ir. Djohan Gunawan MBA, MSc.</t>
        </is>
      </c>
      <c r="F2160" s="223" t="inlineStr">
        <is>
          <t>978-979-29-3671-1</t>
        </is>
      </c>
      <c r="G2160" s="223" t="inlineStr">
        <is>
          <t>978-979-29-7969-5</t>
        </is>
      </c>
      <c r="H2160" s="223" t="inlineStr">
        <is>
          <t>Agama Kristen</t>
        </is>
      </c>
      <c r="I2160" s="258" t="inlineStr">
        <is>
          <t>Perguruan Tinggi</t>
        </is>
      </c>
      <c r="J2160" s="186" t="inlineStr">
        <is>
          <t>009.16</t>
        </is>
      </c>
      <c r="K2160" s="223" t="n"/>
      <c r="L2160" s="223" t="n"/>
      <c r="M2160" s="259" t="n"/>
      <c r="N2160" s="223" t="inlineStr">
        <is>
          <t>Indonesia</t>
        </is>
      </c>
      <c r="O2160" s="223" t="inlineStr">
        <is>
          <t>Tidak diketahui</t>
        </is>
      </c>
      <c r="P2160" s="260" t="n">
        <v>2013</v>
      </c>
      <c r="Q2160" s="260" t="n">
        <v>2017</v>
      </c>
      <c r="R2160" s="223" t="inlineStr">
        <is>
          <t>Penerbit Andi</t>
        </is>
      </c>
      <c r="S2160" s="223" t="inlineStr">
        <is>
          <t>Andi Offset CV</t>
        </is>
      </c>
      <c r="T2160" s="223" t="inlineStr">
        <is>
          <t>Lokal</t>
        </is>
      </c>
      <c r="U2160" s="261" t="n">
        <v>178</v>
      </c>
      <c r="V2160" s="86" t="inlineStr">
        <is>
          <t>pdf</t>
        </is>
      </c>
      <c r="W2160" s="223" t="inlineStr">
        <is>
          <t>6.8 MB</t>
        </is>
      </c>
      <c r="X2160" s="225" t="inlineStr">
        <is>
          <t>&lt;p&gt;Rumor kiamat 2012 menjamur di internet, berita, dan buku. Ramalan kiamat suku Maya ini muncul dari sebuah kesalahpahaman tentang kalender perhitungan panjang Maya Kuno. Fakta ini menunjukkan di tengah modernitas zaman. Banyak orang masih mempercayai ramalan. Minat ini ditunjukkan dengan larisnya buku-buku ranalan, seperti karya Nostradamus dan joyoboyo, dan film-film yang menyatakan tentang apa yang akan terjadi pada masa depan. Dampak memercayai ramalan pun sangat besar. Ramalan-ramlan yang menakutkan dapat menimbulkan ketakutan yang lua biasa. Akibatnya, ,memreka melakukan tindakan yang tidak realistis.&lt;br /&gt;
 Alkitab juga menyatakan tentang hal-hal yang akan terjadi pada masa depan. Allah yang mahatahu menyatakan pernyataan_NYA tentaang masa depan melalui nubuat dan penglihatan yang disampaikan-Nya kepada orang-orang pilihan-Nya. Apakah nubuat dan penglihatan itu ama dengan ramalan? Temukan jawabannya dalam buku ini. Buku ini mengupas tentang apa, bagaimana, dan apa yang ada di balik ramlan, nubuat, dan penglihat. Anda akan memahami bahaya besar yang ada di balik ramalan. Buku ini menolong anda untuk tidak memercayai ramalan, tetapi memercayai Tuhan dalam melihat masa depan.&lt;/p&gt;</t>
        </is>
      </c>
      <c r="Y2160" s="262" t="n">
        <v>42000</v>
      </c>
      <c r="Z2160" s="226" t="n"/>
      <c r="AA2160" s="241">
        <f>Y3236*Z3236</f>
        <v/>
      </c>
      <c r="AB2160" s="237" t="inlineStr">
        <is>
          <t>e9606a8a-b17a-4f15-960a-56ef50853713</t>
        </is>
      </c>
    </row>
    <row r="2161" ht="15" customHeight="1" s="283">
      <c r="A2161" s="109" t="n">
        <v>3228</v>
      </c>
      <c r="B2161" s="222">
        <f>HYPERLINK("https://mocostore.moco.co.id/catalog/"&amp;AB3237,"Klik Disini")</f>
        <v/>
      </c>
      <c r="C2161" s="223" t="inlineStr">
        <is>
          <t>Yanthy Aquista</t>
        </is>
      </c>
      <c r="D2161" s="223" t="n"/>
      <c r="E2161" s="223" t="inlineStr">
        <is>
          <t>Yanthy Aquista</t>
        </is>
      </c>
      <c r="F2161" s="223" t="inlineStr">
        <is>
          <t>978-979-29-2998-0</t>
        </is>
      </c>
      <c r="G2161" s="223" t="inlineStr">
        <is>
          <t>978-979-29-8372-2</t>
        </is>
      </c>
      <c r="H2161" s="223" t="inlineStr">
        <is>
          <t>Agama Kristen</t>
        </is>
      </c>
      <c r="I2161" s="258" t="inlineStr">
        <is>
          <t>Perguruan Tinggi</t>
        </is>
      </c>
      <c r="J2161" s="186" t="inlineStr">
        <is>
          <t>009.16</t>
        </is>
      </c>
      <c r="K2161" s="223" t="n"/>
      <c r="L2161" s="223" t="n"/>
      <c r="M2161" s="259" t="n"/>
      <c r="N2161" s="223" t="inlineStr">
        <is>
          <t>Indonesia</t>
        </is>
      </c>
      <c r="O2161" s="223" t="inlineStr">
        <is>
          <t>Tidak diketahui</t>
        </is>
      </c>
      <c r="P2161" s="260" t="n">
        <v>2013</v>
      </c>
      <c r="Q2161" s="260" t="n">
        <v>2013</v>
      </c>
      <c r="R2161" s="223" t="inlineStr">
        <is>
          <t>Penerbit Andi</t>
        </is>
      </c>
      <c r="S2161" s="223" t="inlineStr">
        <is>
          <t>Andi Offset CV</t>
        </is>
      </c>
      <c r="T2161" s="223" t="inlineStr">
        <is>
          <t>Lokal</t>
        </is>
      </c>
      <c r="U2161" s="261" t="n">
        <v>146</v>
      </c>
      <c r="V2161" s="86" t="inlineStr">
        <is>
          <t>pdf</t>
        </is>
      </c>
      <c r="W2161" s="223" t="inlineStr">
        <is>
          <t>10.8 MB</t>
        </is>
      </c>
      <c r="X2161" s="225" t="inlineStr">
        <is>
          <t>&lt;p&gt;Excellent Housewife adalah 40 renungan inspiratif yang menggali kekuatan luar biasa ibu rumah tangga. Di sini penulis ingin mengajak setiap ibu rumah tangga Kristen menyadari bahwa perannya sebagai ibu rumah tangga bukanlah peran biasa-biasa saja. Para ibu rumah tangga Kristen juga dimotivasi untuk menjalankan peran mereka dengan hikmat Kristus dan bijaksana, serta berdasarkan pada firman Tuhan. Buku ini akan mempersiapkan setiap ibu rumah tangga Kristen untuk menemukan kekuatan luar biasa yang Tuhan taruh dalam diri mereka.&lt;/p&gt;</t>
        </is>
      </c>
      <c r="Y2161" s="262" t="n">
        <v>55000</v>
      </c>
      <c r="Z2161" s="226" t="n"/>
      <c r="AA2161" s="241">
        <f>Y3237*Z3237</f>
        <v/>
      </c>
      <c r="AB2161" s="237" t="inlineStr">
        <is>
          <t>bd340c4a-9be6-4ded-a35e-6068b14cd369</t>
        </is>
      </c>
    </row>
    <row r="2162" ht="15" customHeight="1" s="283">
      <c r="A2162" s="109" t="n">
        <v>3229</v>
      </c>
      <c r="B2162" s="222">
        <f>HYPERLINK("https://mocostore.moco.co.id/catalog/"&amp;AB3238,"Klik Disini")</f>
        <v/>
      </c>
      <c r="C2162" s="223" t="inlineStr">
        <is>
          <t>77 Renungan Alkitabiah Tentang Akhir Zaman</t>
        </is>
      </c>
      <c r="D2162" s="223" t="n"/>
      <c r="E2162" s="223" t="inlineStr">
        <is>
          <t>Haryadi Baskoro</t>
        </is>
      </c>
      <c r="F2162" s="223" t="inlineStr">
        <is>
          <t>978-979-29-1876-2</t>
        </is>
      </c>
      <c r="G2162" s="223" t="inlineStr">
        <is>
          <t>978-979-29-8051-6</t>
        </is>
      </c>
      <c r="H2162" s="223" t="inlineStr">
        <is>
          <t>Agama Kristen</t>
        </is>
      </c>
      <c r="I2162" s="258" t="inlineStr">
        <is>
          <t>Perguruan Tinggi</t>
        </is>
      </c>
      <c r="J2162" s="186" t="inlineStr">
        <is>
          <t>009.16</t>
        </is>
      </c>
      <c r="K2162" s="223" t="inlineStr">
        <is>
          <t>Tidak Tersedia</t>
        </is>
      </c>
      <c r="L2162" s="223" t="n"/>
      <c r="M2162" s="259" t="inlineStr">
        <is>
          <t>Tidak Tersedia</t>
        </is>
      </c>
      <c r="N2162" s="223" t="inlineStr">
        <is>
          <t>Indonesia</t>
        </is>
      </c>
      <c r="O2162" s="223" t="inlineStr">
        <is>
          <t>Tidak diketahui</t>
        </is>
      </c>
      <c r="P2162" s="260" t="n">
        <v>2011</v>
      </c>
      <c r="Q2162" s="260" t="n">
        <v>2010</v>
      </c>
      <c r="R2162" s="223" t="inlineStr">
        <is>
          <t>Penerbit Andi</t>
        </is>
      </c>
      <c r="S2162" s="223" t="inlineStr">
        <is>
          <t>Andi Offset CV</t>
        </is>
      </c>
      <c r="T2162" s="223" t="inlineStr">
        <is>
          <t>Lokal</t>
        </is>
      </c>
      <c r="U2162" s="261" t="n">
        <v>385</v>
      </c>
      <c r="V2162" s="86" t="inlineStr">
        <is>
          <t>pdf</t>
        </is>
      </c>
      <c r="W2162" s="223" t="inlineStr">
        <is>
          <t>8.1 MB</t>
        </is>
      </c>
      <c r="X2162" s="225" t="inlineStr">
        <is>
          <t>&lt;p&gt;Alkitab dengan jelas menubuatkan Kedatangan Kristus Kedua Kali (KKKK). Namun, Alkitab juga memberikan pengajaran yang sistematis mengenai akhir zaman itu. Selain itu, Alkitab memberi petunjuk tentang bagaimana orang Kristen harus bersikap, bertindak, dan berperilaku terkait dengan semua itu. Apa yang firman Tuhan katakan tidak akan membingungkan dan menakutkan, tetapi akan menggugah iman dan membangkitkan pengharapan.&lt;/p&gt;
 &lt;p&gt;Buku ini menyajikan 77 renungan, yang mencakup pokok-pokok bahasan, antara lain: eskatologi tentang kedatangan Kristus kedua kali (KKKK), dasar Alkitab tentang kedatangan-Nya, gereja akhir zaman, nubuat akhir zaman, pengangkatan (rapture), masa aniaya besar (tribulasi), proses kedatangan Kristus yang kedua, pengadilan, kebangkitan orang mati, kerajaan seribu tahun, surga baru dan bumf baru, serta sikap-sikap yang alkitabiah berkenaan dengan hari kiamat. Selain itu, pada akhir renungan dicantumkan &amp;quot;Kamus Akhir Zaman&amp;quot;, yang menampilkan istilah-istilah eskatologis yang perlu dipelajari lebih lanjut.&lt;br /&gt;
 Anda akan menguasai pelajaran Alkitab tentang akhir zaman sekaligus membangun iman untuk menyambut kedatangan Kristus kedua kali.&lt;/p&gt;</t>
        </is>
      </c>
      <c r="Y2162" s="262" t="n">
        <v>90000</v>
      </c>
      <c r="Z2162" s="226" t="n"/>
      <c r="AA2162" s="241">
        <f>Y3238*Z3238</f>
        <v/>
      </c>
      <c r="AB2162" s="237" t="inlineStr">
        <is>
          <t>427c88d2-c33e-4665-94c5-ea27dc4e8169</t>
        </is>
      </c>
    </row>
    <row r="2163" ht="15" customHeight="1" s="283">
      <c r="A2163" s="109" t="n">
        <v>3230</v>
      </c>
      <c r="B2163" s="222">
        <f>HYPERLINK("https://mocostore.moco.co.id/catalog/"&amp;AB3239,"Klik Disini")</f>
        <v/>
      </c>
      <c r="C2163" s="223" t="inlineStr">
        <is>
          <t>Pasti Bisa!! Belajar Sendiri CorelDRAW X7</t>
        </is>
      </c>
      <c r="D2163" s="223" t="n"/>
      <c r="E2163" s="223" t="inlineStr">
        <is>
          <t>Madcoms</t>
        </is>
      </c>
      <c r="F2163" s="223" t="inlineStr">
        <is>
          <t>978-979-29-5227-8</t>
        </is>
      </c>
      <c r="G2163" s="223" t="inlineStr">
        <is>
          <t>978-979-29-8149-0</t>
        </is>
      </c>
      <c r="H2163" s="223" t="inlineStr">
        <is>
          <t>Desain Grafis &amp; Multimedia</t>
        </is>
      </c>
      <c r="I2163" s="258" t="inlineStr">
        <is>
          <t>Perguruan Tinggi</t>
        </is>
      </c>
      <c r="J2163" s="186" t="inlineStr">
        <is>
          <t>009.05</t>
        </is>
      </c>
      <c r="K2163" s="223" t="n"/>
      <c r="L2163" s="223" t="n"/>
      <c r="M2163" s="259" t="n"/>
      <c r="N2163" s="223" t="inlineStr">
        <is>
          <t>Indonesia</t>
        </is>
      </c>
      <c r="O2163" s="223" t="inlineStr">
        <is>
          <t>Tidak diketahui</t>
        </is>
      </c>
      <c r="P2163" s="260" t="n">
        <v>2015</v>
      </c>
      <c r="Q2163" s="260" t="n">
        <v>2015</v>
      </c>
      <c r="R2163" s="223" t="inlineStr">
        <is>
          <t>Penerbit Andi</t>
        </is>
      </c>
      <c r="S2163" s="223" t="inlineStr">
        <is>
          <t>Andi Offset CV</t>
        </is>
      </c>
      <c r="T2163" s="223" t="inlineStr">
        <is>
          <t>Lokal</t>
        </is>
      </c>
      <c r="U2163" s="261" t="n">
        <v>224</v>
      </c>
      <c r="V2163" s="86" t="inlineStr">
        <is>
          <t>pdf</t>
        </is>
      </c>
      <c r="W2163" s="223" t="inlineStr">
        <is>
          <t>7.8 MB</t>
        </is>
      </c>
      <c r="X2163" s="225" t="inlineStr">
        <is>
          <t>&lt;p&gt;Buku &lt;strong&gt;Pasti Bisa !! Belajar Sendiri CorelDRAW X&lt;/strong&gt;&lt;strong&gt;7&lt;/strong&gt; menawarkan cara belajar yang mudah untuk menjadi pintar. Buku ini ditujukan bagi pemula atau siapa saja yang ingin belajar dan terampil untuk membuat desain-desain vektor dengan menggunakan CorelDRAW X7.&lt;/p&gt;
 &lt;p&gt;Buku ini mempelajari berbagai fasilitas yang disediakan CorelDRAW X6. Dilengkapi gambar-gambar dan uraian secara rinci pada tiap pokok bahasan serta contoh latihan yang tertuang dalam buku ini diharapkan dapat digunakan sebagai bahan panduan dan latihan bagi pembaca untuk lebih memahami dan menguasai program CorelDRAW X7 dengan baik.&lt;/p&gt;
 &lt;p&gt;Dengan mempelajari bahasan dalam buku ini, diharapkan pembaca akan dapat:&lt;/p&gt;
 &lt;ul&gt;
 &lt;li&gt;Mengenal dasar-dasar CorelDRAW X7 dan mampu mengoperasikan tool-tool yang dimilikinya&lt;/li&gt;
 &lt;li&gt;Memahami teknik dasar menggambar objek&lt;/li&gt;
 &lt;li&gt;Mengolah objek, memotong dan memodifikasi objek&lt;/li&gt;
 &lt;li&gt;Memberikan efek pada objek&lt;/li&gt;
 &lt;li&gt;Mewarnai objek&lt;/li&gt;
 &lt;li&gt;Membuat &amp;amp; Mengolah teks&lt;/li&gt;
 &lt;li&gt;Memodifikasi objek&lt;/li&gt;
 &lt;li&gt;Mengolah objek bitmap&lt;/li&gt;
 &lt;li&gt;Mencetak desain&lt;/li&gt;
 &lt;/ul&gt;</t>
        </is>
      </c>
      <c r="Y2163" s="262" t="n">
        <v>59000</v>
      </c>
      <c r="Z2163" s="226" t="n"/>
      <c r="AA2163" s="241">
        <f>Y3239*Z3239</f>
        <v/>
      </c>
      <c r="AB2163" s="237" t="inlineStr">
        <is>
          <t>51787ce7-dfa3-4961-8961-0c341ce206a1</t>
        </is>
      </c>
    </row>
    <row r="2164" ht="15" customHeight="1" s="283">
      <c r="A2164" s="109" t="n">
        <v>3231</v>
      </c>
      <c r="B2164" s="222">
        <f>HYPERLINK("https://mocostore.moco.co.id/catalog/"&amp;AB3240,"Klik Disini")</f>
        <v/>
      </c>
      <c r="C2164" s="223" t="inlineStr">
        <is>
          <t>Babat Habis Tes Bahasa Jepang N5 - Mudah Kuasai Bahasa Jepang dan Huruf Kanji Dasar N5</t>
        </is>
      </c>
      <c r="D2164" s="223" t="n"/>
      <c r="E2164" s="223" t="inlineStr">
        <is>
          <t>Pradana Istutyanto Putra</t>
        </is>
      </c>
      <c r="F2164" s="223" t="inlineStr">
        <is>
          <t>978-979-29-4643-7</t>
        </is>
      </c>
      <c r="G2164" s="223" t="inlineStr">
        <is>
          <t>978-979-29-8332-6</t>
        </is>
      </c>
      <c r="H2164" s="223" t="inlineStr">
        <is>
          <t>Bahasa</t>
        </is>
      </c>
      <c r="I2164" s="258" t="inlineStr">
        <is>
          <t>Perguruan Tinggi</t>
        </is>
      </c>
      <c r="J2164" s="186" t="inlineStr">
        <is>
          <t>009.19</t>
        </is>
      </c>
      <c r="K2164" s="223" t="n"/>
      <c r="L2164" s="223" t="n"/>
      <c r="M2164" s="259" t="n"/>
      <c r="N2164" s="223" t="inlineStr">
        <is>
          <t>Indonesia</t>
        </is>
      </c>
      <c r="O2164" s="223" t="inlineStr">
        <is>
          <t>Tidak diketahui</t>
        </is>
      </c>
      <c r="P2164" s="260" t="n">
        <v>2015</v>
      </c>
      <c r="Q2164" s="260" t="n">
        <v>2017</v>
      </c>
      <c r="R2164" s="223" t="inlineStr">
        <is>
          <t>Penerbit Andi</t>
        </is>
      </c>
      <c r="S2164" s="223" t="inlineStr">
        <is>
          <t>Andi Offset CV</t>
        </is>
      </c>
      <c r="T2164" s="223" t="inlineStr">
        <is>
          <t>Lokal</t>
        </is>
      </c>
      <c r="U2164" s="261" t="n">
        <v>176</v>
      </c>
      <c r="V2164" s="86" t="inlineStr">
        <is>
          <t>pdf</t>
        </is>
      </c>
      <c r="W2164" s="223" t="inlineStr">
        <is>
          <t>5.2 MB</t>
        </is>
      </c>
      <c r="X2164" s="225" t="inlineStr">
        <is>
          <t>&lt;p&gt;Bahasa Jepang merupakan salah satu bahasa yang sangat penting di dunia. Hal ini tidak lepas dari teknologi maju yang dimiliki negara Jepang sendiri. Tidak hanya teknologi, bahkan bidang lainnya telah menjamur dan menyebar ke berbagai negara, seperti bidang musik, perfilman baik anime maupun dorama, kebudayaan bahkan hingga kuliner pada beberapa tahun terakhir. Buku &amp;acirc; &amp;nbsp;Babat Habis Tes Bahasa Jepang N5&amp;acirc; &amp;nbsp; ini membahas cukup lengkap pelajaran bahasa Jepang yang terdiri dari Tata Bahasa (Bunpou), Contoh Kalimat (Reibun), Percakapan (Kaiwa), Kata-kata Baru (Atarashii Kotoba) dan Latihan (Renshuu). Buku ini juga melampirkan kunci jawaban dari latihan-latihan bahasa Jepang yang terdapat di dalam buku ini. Selain itu, buku ini juga membahas huruf-huruf kanji dasar Jepang, baik sejarah huruf kanji masuk ke Jepang, cara menulis dan membaca huruf kanji dasar, serta contoh kata dalam penggunaan huruf kanji dasar. Itulah sebabnya buku ini sangat cocok digunakan oleh para peminat bahasa Jepang agar dapat belajar bahasa Jepang secara akademis maupun secara otodidak tanpa bimbingan seorang guru&lt;/p&gt;</t>
        </is>
      </c>
      <c r="Y2164" s="262" t="n">
        <v>66000</v>
      </c>
      <c r="Z2164" s="226" t="n"/>
      <c r="AA2164" s="241">
        <f>Y3240*Z3240</f>
        <v/>
      </c>
      <c r="AB2164" s="237" t="inlineStr">
        <is>
          <t>7b1e17c9-46da-4bc5-94da-3d934c409300</t>
        </is>
      </c>
    </row>
    <row r="2165" ht="15" customHeight="1" s="283">
      <c r="A2165" s="109" t="n">
        <v>3233</v>
      </c>
      <c r="B2165" s="222">
        <f>HYPERLINK("https://mocostore.moco.co.id/catalog/"&amp;AB3242,"Klik Disini")</f>
        <v/>
      </c>
      <c r="C2165" s="223" t="inlineStr">
        <is>
          <t>PAS: Ragam Desain Poster dan Iklan dengan CorelDRAW dan Adobe Photoshop</t>
        </is>
      </c>
      <c r="D2165" s="223" t="n"/>
      <c r="E2165" s="223" t="inlineStr">
        <is>
          <t>Wahana Komputer</t>
        </is>
      </c>
      <c r="F2165" s="223" t="inlineStr">
        <is>
          <t>978-979-29-5022-9</t>
        </is>
      </c>
      <c r="G2165" s="223" t="inlineStr">
        <is>
          <t>978-979-29-8290-9</t>
        </is>
      </c>
      <c r="H2165" s="223" t="inlineStr">
        <is>
          <t>Desain Grafis &amp; Multimedia</t>
        </is>
      </c>
      <c r="I2165" s="258" t="inlineStr">
        <is>
          <t>Perguruan Tinggi</t>
        </is>
      </c>
      <c r="J2165" s="186" t="inlineStr">
        <is>
          <t>009.05</t>
        </is>
      </c>
      <c r="K2165" s="223" t="n"/>
      <c r="L2165" s="223" t="n"/>
      <c r="M2165" s="259" t="n"/>
      <c r="N2165" s="223" t="inlineStr">
        <is>
          <t>Indonesia</t>
        </is>
      </c>
      <c r="O2165" s="223" t="inlineStr">
        <is>
          <t>Tidak diketahui</t>
        </is>
      </c>
      <c r="P2165" s="260" t="n">
        <v>2014</v>
      </c>
      <c r="Q2165" s="260" t="n">
        <v>2015</v>
      </c>
      <c r="R2165" s="223" t="inlineStr">
        <is>
          <t>Penerbit Andi</t>
        </is>
      </c>
      <c r="S2165" s="223" t="inlineStr">
        <is>
          <t>Andi Offset CV</t>
        </is>
      </c>
      <c r="T2165" s="223" t="inlineStr">
        <is>
          <t>Lokal</t>
        </is>
      </c>
      <c r="U2165" s="261" t="n">
        <v>290</v>
      </c>
      <c r="V2165" s="86" t="inlineStr">
        <is>
          <t>pdf</t>
        </is>
      </c>
      <c r="W2165" s="223" t="inlineStr">
        <is>
          <t>19.7 MB</t>
        </is>
      </c>
      <c r="X2165" s="225" t="inlineStr">
        <is>
          <t>&lt;p&gt;Desain poster iklan atau pengumuman dapat dibuat dengan mudah menggunakan CorelDRAW dan Adobe Photoshop. Beragam fitur untuk mengolah gambar yang disediakan kedua program tersebut cukup lengkap. Jika memiliki minat di bidang desain poster, buku ini dapat menjadi acuan untuk menekuni dunia desain poster.&lt;br /&gt;
 CorelDRAW cukup handal untuk menangani gambar vektor, sedangkan Adobe Photoshop adalah pengolah gambar bitmap paling handal saat ini. Kelebihan tersebut akan memudahkan Anda membuat karya desain dengan mudah.&lt;br /&gt;
 Buku Panduan Aplikatif dan Solusi (PAS): Ragam Desain Poster dan Iklan dengan CorelDRAW dan Adobe Photoshop ini membahas pembuatan desain poster dan iklan secara lengkap dan jelas. Materi akan disajikan secara bertahap menggunakan pandangan kasus nyata. Semoga pembahasan step by step dalam buku ini membuat Anda semakin mudah untuk mempelajari ilmu yang disajikan dan menerapkannya.&lt;/p&gt;</t>
        </is>
      </c>
      <c r="Y2165" s="262" t="n">
        <v>70500</v>
      </c>
      <c r="Z2165" s="226" t="n"/>
      <c r="AA2165" s="241">
        <f>Y3242*Z3242</f>
        <v/>
      </c>
      <c r="AB2165" s="237" t="inlineStr">
        <is>
          <t>ff692c85-759a-4192-86aa-8acf5d87dfb1</t>
        </is>
      </c>
    </row>
    <row r="2166" ht="15" customHeight="1" s="283">
      <c r="A2166" s="109" t="n">
        <v>3234</v>
      </c>
      <c r="B2166" s="222">
        <f>HYPERLINK("https://mocostore.moco.co.id/catalog/"&amp;AB3243,"Klik Disini")</f>
        <v/>
      </c>
      <c r="C2166" s="223" t="inlineStr">
        <is>
          <t>PAS: Membuat Beragam Desain 3 Dimensi Menggunakan Adobe</t>
        </is>
      </c>
      <c r="D2166" s="223" t="n"/>
      <c r="E2166" s="223" t="inlineStr">
        <is>
          <t>Wahana Komputer</t>
        </is>
      </c>
      <c r="F2166" s="223" t="inlineStr">
        <is>
          <t>978-979-29-4296-5</t>
        </is>
      </c>
      <c r="G2166" s="223" t="inlineStr">
        <is>
          <t>978-979-29-8286-2</t>
        </is>
      </c>
      <c r="H2166" s="223" t="inlineStr">
        <is>
          <t>Desain Grafis &amp; Multimedia</t>
        </is>
      </c>
      <c r="I2166" s="258" t="inlineStr">
        <is>
          <t>Perguruan Tinggi</t>
        </is>
      </c>
      <c r="J2166" s="186" t="inlineStr">
        <is>
          <t>009.05</t>
        </is>
      </c>
      <c r="K2166" s="223" t="n"/>
      <c r="L2166" s="223" t="n"/>
      <c r="M2166" s="259" t="n"/>
      <c r="N2166" s="223" t="n"/>
      <c r="O2166" s="223" t="n"/>
      <c r="P2166" s="260" t="n">
        <v>2014</v>
      </c>
      <c r="Q2166" s="260" t="n">
        <v>2014</v>
      </c>
      <c r="R2166" s="223" t="inlineStr">
        <is>
          <t>Penerbit Andi</t>
        </is>
      </c>
      <c r="S2166" s="223" t="inlineStr">
        <is>
          <t>Andi Offset CV</t>
        </is>
      </c>
      <c r="T2166" s="223" t="n"/>
      <c r="U2166" s="261" t="n">
        <v>200</v>
      </c>
      <c r="V2166" s="86" t="inlineStr">
        <is>
          <t>pdf</t>
        </is>
      </c>
      <c r="W2166" s="223" t="inlineStr">
        <is>
          <t>14.1 MB</t>
        </is>
      </c>
      <c r="X2166" s="225" t="inlineStr">
        <is>
          <t>&lt;p&gt;Adobe photoshop merupakan aplikasi yang digunakan untuk mengolah foto. Program ini memiliki banyak efek dengan teknik pengolahan foto yang sangat mumpuni, sehingga mampu memberikan hasil pengolahan yang berkualitas dan professional. Dengan adanya beberapa fitur dan interface baru di Adobe Photoshop CS6, menjadikan anda lebih mudah mengolah gambar. Anda dapat memanipulasi gambar, membuat tampilan gambar menjadi lebih menarik, mengatur pewarnaan, dan berkreasi membuat objek. Buku Paduan Aplikasi dan Solusi (PAS): Membuat Desain 3 Dimensi Menggunakan Adobe photoshop CS6 ini akan menjelaskan tentang teknik mengolah dan memanipulasi tampilan foto dan objek menjadi desain 3 dimensi.&lt;/p&gt;
 &lt;p&gt;Buku ini membahas:&lt;/p&gt;
 &lt;ul&gt;
 &lt;li&gt;Membuat Teks 3 Dimensi&lt;/li&gt;
 &lt;li&gt;Membuat Objek 3 Dimensi&lt;/li&gt;
 &lt;li&gt;Membuat Foto 3 Dimensi&lt;/li&gt;
 &lt;li&gt;Membuat Objek Fantasi 3 Dimensi&lt;/li&gt;
 &lt;/ul&gt;</t>
        </is>
      </c>
      <c r="Y2166" s="262" t="n">
        <v>47000</v>
      </c>
      <c r="Z2166" s="226" t="n"/>
      <c r="AA2166" s="241">
        <f>Y3243*Z3243</f>
        <v/>
      </c>
      <c r="AB2166" s="237" t="inlineStr">
        <is>
          <t>7610157d-94ba-417a-b4ee-ad634e703b04</t>
        </is>
      </c>
    </row>
    <row r="2167" ht="15" customHeight="1" s="283">
      <c r="A2167" s="109" t="n">
        <v>3235</v>
      </c>
      <c r="B2167" s="222">
        <f>HYPERLINK("https://mocostore.moco.co.id/catalog/"&amp;AB3244,"Klik Disini")</f>
        <v/>
      </c>
      <c r="C2167" s="223" t="inlineStr">
        <is>
          <t>Serba Serbi Teknik Seleksi dan Blending Adobe Photoshop</t>
        </is>
      </c>
      <c r="D2167" s="223" t="n"/>
      <c r="E2167" s="223" t="inlineStr">
        <is>
          <t>Wahana Komputer</t>
        </is>
      </c>
      <c r="F2167" s="223" t="inlineStr">
        <is>
          <t>978-979-29-5097-7</t>
        </is>
      </c>
      <c r="G2167" s="223" t="inlineStr">
        <is>
          <t>978-979-29-8337-1</t>
        </is>
      </c>
      <c r="H2167" s="223" t="inlineStr">
        <is>
          <t>Desain Grafis &amp; Multimedia</t>
        </is>
      </c>
      <c r="I2167" s="258" t="inlineStr">
        <is>
          <t>Perguruan Tinggi</t>
        </is>
      </c>
      <c r="J2167" s="186" t="inlineStr">
        <is>
          <t>009.05</t>
        </is>
      </c>
      <c r="K2167" s="223" t="n"/>
      <c r="L2167" s="223" t="n"/>
      <c r="M2167" s="259" t="n"/>
      <c r="N2167" s="223" t="inlineStr">
        <is>
          <t>Indonesia</t>
        </is>
      </c>
      <c r="O2167" s="223" t="inlineStr">
        <is>
          <t>Tidak diketahui</t>
        </is>
      </c>
      <c r="P2167" s="260" t="n">
        <v>2015</v>
      </c>
      <c r="Q2167" s="260" t="n">
        <v>2015</v>
      </c>
      <c r="R2167" s="223" t="inlineStr">
        <is>
          <t>Penerbit Andi</t>
        </is>
      </c>
      <c r="S2167" s="223" t="inlineStr">
        <is>
          <t>Andi Offset CV</t>
        </is>
      </c>
      <c r="T2167" s="223" t="inlineStr">
        <is>
          <t>Lokal</t>
        </is>
      </c>
      <c r="U2167" s="261" t="n">
        <v>212</v>
      </c>
      <c r="V2167" s="86" t="inlineStr">
        <is>
          <t>pdf</t>
        </is>
      </c>
      <c r="W2167" s="223" t="inlineStr">
        <is>
          <t>6.0 MB</t>
        </is>
      </c>
      <c r="X2167" s="225" t="inlineStr">
        <is>
          <t>&lt;p&gt;Jaman sekarang melakuan kegiatan editing foto adalah kegiatan yang cukup menyenangkan. Dan menguasai Adobe Photoshop adalah salah satu skill yang yang harus dimiliki oleh para desainer grafis. Teknik Seleksi dan Blending di Photoshop adalah salah satu teknik dasar yang cukup sering digunakan. Buku ini akan menuntun para membaca agar dapat menguasai Teknik Seleksi dan Blending secara maksimal. Dengan memberikan contoh-contoh tutorial yang mudah dipahami, buku ini bisa menjadi acuan untuk para pemula.&lt;/p&gt;</t>
        </is>
      </c>
      <c r="Y2167" s="262" t="n">
        <v>68500</v>
      </c>
      <c r="Z2167" s="226" t="n"/>
      <c r="AA2167" s="241">
        <f>Y3244*Z3244</f>
        <v/>
      </c>
      <c r="AB2167" s="237" t="inlineStr">
        <is>
          <t>1edf50f9-d600-4b42-bd9c-43ac4e9d6826</t>
        </is>
      </c>
    </row>
    <row r="2168" ht="15" customHeight="1" s="283">
      <c r="A2168" s="109" t="n">
        <v>3237</v>
      </c>
      <c r="B2168" s="222">
        <f>HYPERLINK("https://mocostore.moco.co.id/catalog/"&amp;AB3246,"Klik Disini")</f>
        <v/>
      </c>
      <c r="C2168" s="223" t="inlineStr">
        <is>
          <t>Grow Your Own Medical Plant - Panduan Praktis Menanam 51 Tanaman Obat Populer di Pekarangan</t>
        </is>
      </c>
      <c r="D2168" s="223" t="n"/>
      <c r="E2168" s="223" t="inlineStr">
        <is>
          <t>Cahyo Saparinto Dan Rini Susiana</t>
        </is>
      </c>
      <c r="F2168" s="223" t="inlineStr">
        <is>
          <t>978-979-29-5827-0</t>
        </is>
      </c>
      <c r="G2168" s="223" t="inlineStr">
        <is>
          <t>978-623-90502-5-2</t>
        </is>
      </c>
      <c r="H2168" s="223" t="inlineStr">
        <is>
          <t>Pertanian</t>
        </is>
      </c>
      <c r="I2168" s="258" t="inlineStr">
        <is>
          <t>Perguruan Tinggi</t>
        </is>
      </c>
      <c r="J2168" s="186" t="inlineStr">
        <is>
          <t>009.06</t>
        </is>
      </c>
      <c r="K2168" s="223" t="inlineStr">
        <is>
          <t>Tidak Tersedia</t>
        </is>
      </c>
      <c r="L2168" s="223" t="n"/>
      <c r="M2168" s="259" t="inlineStr">
        <is>
          <t>Tidak Tersedia</t>
        </is>
      </c>
      <c r="N2168" s="223" t="inlineStr">
        <is>
          <t>Indonesia</t>
        </is>
      </c>
      <c r="O2168" s="223" t="inlineStr">
        <is>
          <t>Belum didefenisikan</t>
        </is>
      </c>
      <c r="P2168" s="260" t="n">
        <v>2016</v>
      </c>
      <c r="Q2168" s="260" t="n">
        <v>2017</v>
      </c>
      <c r="R2168" s="223" t="inlineStr">
        <is>
          <t>Lily Publisher</t>
        </is>
      </c>
      <c r="S2168" s="223" t="inlineStr">
        <is>
          <t>Andi Offset CV</t>
        </is>
      </c>
      <c r="T2168" s="223" t="inlineStr">
        <is>
          <t>Lokal</t>
        </is>
      </c>
      <c r="U2168" s="261" t="n">
        <v>496</v>
      </c>
      <c r="V2168" s="86" t="inlineStr">
        <is>
          <t>pdf</t>
        </is>
      </c>
      <c r="W2168" s="223" t="inlineStr">
        <is>
          <t>16.0 MB</t>
        </is>
      </c>
      <c r="X2168" s="225" t="inlineStr">
        <is>
          <t>&lt;p&gt;Saat ini mulai menggejala pengobatan alternatif di masyarakat, baik dilakukan secara mutlak alternatif atau dibarengkan dengan pengobatan secara medis. Pengobatan dengan memanfaatkan tanaman (herba) merupakan salah satu dari pengobatan alternatif yang sebetulnya sudah banyak dilakukan oleh nenek moyang kita dahulu.&lt;/p&gt;
 &lt;p&gt;Dengan semakin berkembangnya teknologi, pemanfaatan tanaman sebagai obat telah merambah melalui serangkaian penelitian yang nantinya dapat dipertanggungjawabkan secara ilmiah. Oleh karena itu, di masa mendatang tentu obat herba merupakan sarana pengobatan yang dapat disandingkan dengan pengobatan medis.&lt;/p&gt;
 &lt;p&gt;Tidak ada salahnya apabila sekarang Anda mulai mengenal khasiat tanaman obat yang ada dan dapat membudidayakan sendiri untuk dapat dimanfaatkan pada keluarga Anda. Tidak menutup kemungkinan bila kelak dapat dikembangkan menjadi bisnis yang mempunyai nilai ekonomis. Buku ini mengulas cara budi daya 51 tanaman obat populer di pekarangan beserta khasiatnya, sehingga Anda bisa lebih hemat, lebih sehat bahkan lebih untung.&lt;/p&gt;</t>
        </is>
      </c>
      <c r="Y2168" s="262" t="n">
        <v>172500</v>
      </c>
      <c r="Z2168" s="226" t="n"/>
      <c r="AA2168" s="241">
        <f>Y3246*Z3246</f>
        <v/>
      </c>
      <c r="AB2168" s="237" t="inlineStr">
        <is>
          <t>91e18bdc-b102-4b9f-844c-d3e7240363e6</t>
        </is>
      </c>
    </row>
    <row r="2169" ht="15" customHeight="1" s="283">
      <c r="A2169" s="109" t="n">
        <v>3242</v>
      </c>
      <c r="B2169" s="222">
        <f>HYPERLINK("https://mocostore.moco.co.id/catalog/"&amp;AB3251,"Klik Disini")</f>
        <v/>
      </c>
      <c r="C2169" s="223" t="inlineStr">
        <is>
          <t>Perpajakan 1</t>
        </is>
      </c>
      <c r="D2169" s="223" t="inlineStr">
        <is>
          <t>:</t>
        </is>
      </c>
      <c r="E2169" s="223" t="inlineStr">
        <is>
          <t>Alexander Thian, M.Si.</t>
        </is>
      </c>
      <c r="F2169" s="223" t="n"/>
      <c r="G2169" s="223" t="inlineStr">
        <is>
          <t>978-623-01-2592-8</t>
        </is>
      </c>
      <c r="H2169" s="223" t="inlineStr">
        <is>
          <t>Pajak</t>
        </is>
      </c>
      <c r="I2169" s="258" t="inlineStr">
        <is>
          <t>Perguruan Tinggi</t>
        </is>
      </c>
      <c r="J2169" s="186" t="inlineStr">
        <is>
          <t>009.06</t>
        </is>
      </c>
      <c r="K2169" s="223" t="inlineStr">
        <is>
          <t>Edisi Ke-1</t>
        </is>
      </c>
      <c r="L2169" s="223" t="n"/>
      <c r="M2169" s="259" t="inlineStr">
        <is>
          <t>Tidak Tersedia</t>
        </is>
      </c>
      <c r="N2169" s="223" t="inlineStr">
        <is>
          <t>Indonesia</t>
        </is>
      </c>
      <c r="O2169" s="223" t="inlineStr">
        <is>
          <t>Bukan fiksi</t>
        </is>
      </c>
      <c r="P2169" s="260" t="inlineStr">
        <is>
          <t>Tidak tersedia</t>
        </is>
      </c>
      <c r="Q2169" s="260" t="n">
        <v>2022</v>
      </c>
      <c r="R2169" s="223" t="inlineStr">
        <is>
          <t>Penerbit Andi</t>
        </is>
      </c>
      <c r="S2169" s="223" t="inlineStr">
        <is>
          <t>Andi Offset CV</t>
        </is>
      </c>
      <c r="T2169" s="223" t="inlineStr">
        <is>
          <t>Lokal</t>
        </is>
      </c>
      <c r="U2169" s="261" t="n">
        <v>201</v>
      </c>
      <c r="V2169" s="86" t="inlineStr">
        <is>
          <t>pdf</t>
        </is>
      </c>
      <c r="W2169" s="223" t="inlineStr">
        <is>
          <t>2.5 MB</t>
        </is>
      </c>
      <c r="X2169" s="225" t="inlineStr">
        <is>
          <t>Buku ini dapat digunakan sebagai bahan referensi, khususnya bagi para mahasiswa yang sedang mengambil mata kuliah Perpajakan 1. Pembahasan yang ada dalam buku ini disajikan dengan menggunakan bahasa yang sangat sederhana, lugas, dan mudah dipahami, sehingga akan membantu para mahasiswa dalam mempelajarinya secara lebih cepat, mudah, dan praktis
 &amp;nbsp;</t>
        </is>
      </c>
      <c r="Y2169" s="262" t="n">
        <v>59000</v>
      </c>
      <c r="Z2169" s="226" t="n"/>
      <c r="AA2169" s="241">
        <f>Y3251*Z3251</f>
        <v/>
      </c>
      <c r="AB2169" s="237" t="inlineStr">
        <is>
          <t>52f0c064-52da-4570-ac98-00890560aed7</t>
        </is>
      </c>
    </row>
    <row r="2170" ht="15" customHeight="1" s="283">
      <c r="A2170" s="109" t="n">
        <v>3243</v>
      </c>
      <c r="B2170" s="222">
        <f>HYPERLINK("https://mocostore.moco.co.id/catalog/"&amp;AB3252,"Klik Disini")</f>
        <v/>
      </c>
      <c r="C2170" s="223" t="inlineStr">
        <is>
          <t>Manajemen Pemasaran</t>
        </is>
      </c>
      <c r="D2170" s="223" t="inlineStr">
        <is>
          <t>:</t>
        </is>
      </c>
      <c r="E2170" s="223" t="inlineStr">
        <is>
          <t>Alexander Thian, M.Si.</t>
        </is>
      </c>
      <c r="F2170" s="223" t="n"/>
      <c r="G2170" s="223" t="inlineStr">
        <is>
          <t>978-623-01-1929-3</t>
        </is>
      </c>
      <c r="H2170" s="223" t="inlineStr">
        <is>
          <t>Manajemen</t>
        </is>
      </c>
      <c r="I2170" s="258" t="inlineStr">
        <is>
          <t>Perguruan Tinggi</t>
        </is>
      </c>
      <c r="J2170" s="186" t="inlineStr">
        <is>
          <t>009.06</t>
        </is>
      </c>
      <c r="K2170" s="223" t="inlineStr">
        <is>
          <t>Edisi Ke-1</t>
        </is>
      </c>
      <c r="L2170" s="223" t="n"/>
      <c r="M2170" s="259" t="inlineStr">
        <is>
          <t>Tidak Tersedia</t>
        </is>
      </c>
      <c r="N2170" s="223" t="inlineStr">
        <is>
          <t>Indonesia</t>
        </is>
      </c>
      <c r="O2170" s="223" t="inlineStr">
        <is>
          <t>Bukan fiksi</t>
        </is>
      </c>
      <c r="P2170" s="260" t="inlineStr">
        <is>
          <t>Tidak tersedia</t>
        </is>
      </c>
      <c r="Q2170" s="260" t="n">
        <v>2022</v>
      </c>
      <c r="R2170" s="223" t="inlineStr">
        <is>
          <t>Penerbit Andi</t>
        </is>
      </c>
      <c r="S2170" s="223" t="inlineStr">
        <is>
          <t>Andi Offset CV</t>
        </is>
      </c>
      <c r="T2170" s="223" t="inlineStr">
        <is>
          <t>Lokal</t>
        </is>
      </c>
      <c r="U2170" s="261" t="n">
        <v>235</v>
      </c>
      <c r="V2170" s="86" t="inlineStr">
        <is>
          <t>pdf</t>
        </is>
      </c>
      <c r="W2170" s="223" t="inlineStr">
        <is>
          <t>1.1 MB</t>
        </is>
      </c>
      <c r="X2170" s="225" t="inlineStr">
        <is>
          <t>Buku ini dapat digunakan sebagai bahan referensi bagi para mahasiswa yang sedang mengambil mata kuliah Manajemen Pemasaran. Pembahasan yang ada dalam buku ini disajikan dengan menggunakan bahasa yang sangat sederhana, lugas, dan mudah dipahami, sehingga akan membantu para mahasiswa dalam mempelajarinya secara lebih cepat, mudah, dan praktis.
 &amp;nbsp;</t>
        </is>
      </c>
      <c r="Y2170" s="262" t="n">
        <v>80000</v>
      </c>
      <c r="Z2170" s="226" t="n"/>
      <c r="AA2170" s="241">
        <f>Y3252*Z3252</f>
        <v/>
      </c>
      <c r="AB2170" s="237" t="inlineStr">
        <is>
          <t>ce2b134a-3fc0-4d15-bef8-eccacc6bc7e1</t>
        </is>
      </c>
    </row>
    <row r="2171" ht="15" customHeight="1" s="283">
      <c r="A2171" s="109" t="n">
        <v>3244</v>
      </c>
      <c r="B2171" s="222">
        <f>HYPERLINK("https://mocostore.moco.co.id/catalog/"&amp;AB3253,"Klik Disini")</f>
        <v/>
      </c>
      <c r="C2171" s="223" t="inlineStr">
        <is>
          <t>Manusia dalam Perancangan</t>
        </is>
      </c>
      <c r="D2171" s="223" t="inlineStr">
        <is>
          <t>:</t>
        </is>
      </c>
      <c r="E2171" s="223" t="inlineStr">
        <is>
          <t>Suharyo Widagdo</t>
        </is>
      </c>
      <c r="F2171" s="223" t="n"/>
      <c r="G2171" s="223" t="inlineStr">
        <is>
          <t>978-623-8502-97-4</t>
        </is>
      </c>
      <c r="H2171" s="223" t="inlineStr">
        <is>
          <t>Referensi</t>
        </is>
      </c>
      <c r="I2171" s="258" t="inlineStr">
        <is>
          <t>Perguruan Tinggi</t>
        </is>
      </c>
      <c r="J2171" s="186" t="inlineStr">
        <is>
          <t>009.27</t>
        </is>
      </c>
      <c r="K2171" s="223" t="inlineStr">
        <is>
          <t>Edisi Ke-1</t>
        </is>
      </c>
      <c r="L2171" s="223" t="n"/>
      <c r="M2171" s="259" t="inlineStr">
        <is>
          <t>Tidak Tersedia</t>
        </is>
      </c>
      <c r="N2171" s="223" t="inlineStr">
        <is>
          <t>Indonesia</t>
        </is>
      </c>
      <c r="O2171" s="223" t="inlineStr">
        <is>
          <t>Bukan fiksi</t>
        </is>
      </c>
      <c r="P2171" s="260" t="inlineStr">
        <is>
          <t>Tidak tersedia</t>
        </is>
      </c>
      <c r="Q2171" s="260" t="n">
        <v>2024</v>
      </c>
      <c r="R2171" s="223" t="inlineStr">
        <is>
          <t>Pustaka Referensi</t>
        </is>
      </c>
      <c r="S2171" s="223" t="inlineStr">
        <is>
          <t>Andi Offset CV</t>
        </is>
      </c>
      <c r="T2171" s="223" t="inlineStr">
        <is>
          <t>Lokal</t>
        </is>
      </c>
      <c r="U2171" s="261" t="n">
        <v>176</v>
      </c>
      <c r="V2171" s="86" t="inlineStr">
        <is>
          <t>pdf</t>
        </is>
      </c>
      <c r="W2171" s="223" t="inlineStr">
        <is>
          <t>12.1 MB</t>
        </is>
      </c>
      <c r="X2171" s="225" t="inlineStr">
        <is>
          <t>Abad 21 dan tatanan global mendorong masyarakat industri untuk memperhatikan manusia sebagai faktor penentu berbagai aspek kerja dan kehidupan secara lebih baik lagi. Adanya ungkapan the man behind the gun yang menyatakan bahwa berbahaya tidaknya senjata sangat bergantung pada orang yang mengawakinya, menunjukkan arti pentingnya penyertaan faktor manusia pada proses pendesainan. Di sisi lain, akan terjadi dampak negatif apabila kita kurang waspada menghadapi bahaya potensial yang mungkin timbul.Hal ini tidak akan terjadi jika dapat diantisipasi pelbagai risiko yang mempengaruhi kehidupan para pekerja. Pelbagai risiko tersebut adalah kemungkinan terjadinya penyakit akibat kerja, yaitu penyakit yang berhubungan dengan pekerjaan serta kecelakaan akibat kerja yang dapat menyebabkan kecacatan atau kematian. Antisipasi ini harus dilakukan oleh semua pihak dengan cara melakukan penyesuaian antara pekerja, proses kerja, dan lingkungan kerja. Pendekatan inilah yang dikenal sebagai pendekatan ergonomik. Dalam buku ini akan diberikan pandangan yang mendalam tentang integrasi elemen manusia ke dalam proses perancangan, bukan hanya untuk para profesional, tetapi juga untuk semua orang yang ingin memahami bagaimana perancangan memainkan peran penting dalam kehidupan kita sehari-hari.
 &amp;nbsp;</t>
        </is>
      </c>
      <c r="Y2171" s="262" t="n">
        <v>80000</v>
      </c>
      <c r="Z2171" s="226" t="n"/>
      <c r="AA2171" s="241">
        <f>Y3253*Z3253</f>
        <v/>
      </c>
      <c r="AB2171" s="237" t="inlineStr">
        <is>
          <t>8b7b8935-01e1-4d3b-a852-c47151c5346b</t>
        </is>
      </c>
    </row>
    <row r="2172" ht="15" customHeight="1" s="283">
      <c r="A2172" s="109" t="n">
        <v>3245</v>
      </c>
      <c r="B2172" s="222">
        <f>HYPERLINK("https://mocostore.moco.co.id/catalog/"&amp;AB3254,"Klik Disini")</f>
        <v/>
      </c>
      <c r="C2172" s="223" t="inlineStr">
        <is>
          <t>Manajemen Strategi</t>
        </is>
      </c>
      <c r="D2172" s="223" t="inlineStr">
        <is>
          <t>:</t>
        </is>
      </c>
      <c r="E2172" s="223" t="inlineStr">
        <is>
          <t>Alexander Thian, M.Si.</t>
        </is>
      </c>
      <c r="F2172" s="223" t="n"/>
      <c r="G2172" s="223" t="inlineStr">
        <is>
          <t>978-623-8493-51-7</t>
        </is>
      </c>
      <c r="H2172" s="223" t="inlineStr">
        <is>
          <t>Manajemen</t>
        </is>
      </c>
      <c r="I2172" s="258" t="inlineStr">
        <is>
          <t>Perguruan Tinggi</t>
        </is>
      </c>
      <c r="J2172" s="186" t="inlineStr">
        <is>
          <t>009.06</t>
        </is>
      </c>
      <c r="K2172" s="223" t="inlineStr">
        <is>
          <t>Edisi Ke-1</t>
        </is>
      </c>
      <c r="L2172" s="223" t="n"/>
      <c r="M2172" s="259" t="inlineStr">
        <is>
          <t>Tidak Tersedia</t>
        </is>
      </c>
      <c r="N2172" s="223" t="inlineStr">
        <is>
          <t>Indonesia</t>
        </is>
      </c>
      <c r="O2172" s="223" t="inlineStr">
        <is>
          <t>Bukan fiksi</t>
        </is>
      </c>
      <c r="P2172" s="260" t="inlineStr">
        <is>
          <t>Tidak tersedia</t>
        </is>
      </c>
      <c r="Q2172" s="260" t="n">
        <v>2024</v>
      </c>
      <c r="R2172" s="223" t="inlineStr">
        <is>
          <t>Cahaya Harapan</t>
        </is>
      </c>
      <c r="S2172" s="223" t="inlineStr">
        <is>
          <t>Andi Offset CV</t>
        </is>
      </c>
      <c r="T2172" s="223" t="inlineStr">
        <is>
          <t>Lokal</t>
        </is>
      </c>
      <c r="U2172" s="261" t="n">
        <v>316</v>
      </c>
      <c r="V2172" s="86" t="inlineStr">
        <is>
          <t>pdf</t>
        </is>
      </c>
      <c r="W2172" s="223" t="inlineStr">
        <is>
          <t>5.1 MB</t>
        </is>
      </c>
      <c r="X2172" s="225" t="inlineStr">
        <is>
          <t>Buku ini dapat digunakan sebagai bahan referensi, khususnya bagi para mahasiswa yang sedang mengambil mata kuliah Manajemen Strategi. Pembahasan yang ada dalam buku ini disajikan dengan menggunakan bahasa yang sangat sederhana, lugas, dan mudah dipahami, sehingga akan membantu para mahasiswa dalam mempelajarinya secara lebih cepat, mudah, dan praktis.
 &amp;nbsp;</t>
        </is>
      </c>
      <c r="Y2172" s="262" t="n">
        <v>80000</v>
      </c>
      <c r="Z2172" s="226" t="n"/>
      <c r="AA2172" s="241">
        <f>Y3254*Z3254</f>
        <v/>
      </c>
      <c r="AB2172" s="237" t="inlineStr">
        <is>
          <t>b867e92f-545a-4c56-afe9-e1156d5d8a83</t>
        </is>
      </c>
    </row>
    <row r="2173" ht="15" customHeight="1" s="283">
      <c r="A2173" s="109" t="n">
        <v>3246</v>
      </c>
      <c r="B2173" s="222">
        <f>HYPERLINK("https://mocostore.moco.co.id/catalog/"&amp;AB3255,"Klik Disini")</f>
        <v/>
      </c>
      <c r="C2173" s="223" t="inlineStr">
        <is>
          <t>Mengenal &amp; Memahami Laporan Keuangan</t>
        </is>
      </c>
      <c r="D2173" s="223" t="inlineStr">
        <is>
          <t>:</t>
        </is>
      </c>
      <c r="E2173" s="223" t="inlineStr">
        <is>
          <t>Alexander Thian, M.Si.</t>
        </is>
      </c>
      <c r="F2173" s="223" t="n"/>
      <c r="G2173" s="223" t="inlineStr">
        <is>
          <t>978-623-01-2527-0</t>
        </is>
      </c>
      <c r="H2173" s="223" t="inlineStr">
        <is>
          <t>Ekonomi &amp; Keuangan</t>
        </is>
      </c>
      <c r="I2173" s="258" t="inlineStr">
        <is>
          <t>Perguruan Tinggi</t>
        </is>
      </c>
      <c r="J2173" s="186" t="inlineStr">
        <is>
          <t>009.06</t>
        </is>
      </c>
      <c r="K2173" s="223" t="inlineStr">
        <is>
          <t>Edisi Ke-1</t>
        </is>
      </c>
      <c r="L2173" s="223" t="n"/>
      <c r="M2173" s="259" t="inlineStr">
        <is>
          <t>Tidak Tersedia</t>
        </is>
      </c>
      <c r="N2173" s="223" t="inlineStr">
        <is>
          <t>Indonesia</t>
        </is>
      </c>
      <c r="O2173" s="223" t="inlineStr">
        <is>
          <t>Bukan fiksi</t>
        </is>
      </c>
      <c r="P2173" s="260" t="inlineStr">
        <is>
          <t>Tidak tersedia</t>
        </is>
      </c>
      <c r="Q2173" s="260" t="n">
        <v>2022</v>
      </c>
      <c r="R2173" s="223" t="inlineStr">
        <is>
          <t>Penerbit Andi</t>
        </is>
      </c>
      <c r="S2173" s="223" t="inlineStr">
        <is>
          <t>Andi Offset CV</t>
        </is>
      </c>
      <c r="T2173" s="223" t="inlineStr">
        <is>
          <t>Lokal</t>
        </is>
      </c>
      <c r="U2173" s="261" t="n">
        <v>289</v>
      </c>
      <c r="V2173" s="86" t="inlineStr">
        <is>
          <t>pdf</t>
        </is>
      </c>
      <c r="W2173" s="223" t="inlineStr">
        <is>
          <t>1.5 MB</t>
        </is>
      </c>
      <c r="X2173" s="225" t="inlineStr">
        <is>
          <t>Setelah data transaksi dicatat ke dalam jurnal dan diposting ke dalam buku besar, laporan akuntansi disiapkan untuk memberikan informasi yang berguna bagi para pemakai laporan, terutama sebagai dasar pertimbangan dalam proses pengambilan keputusan. Laporan akuntansi ini dinamakan laporan keuangan. Laporan keuangan (financial statements) merupakan produk akhir dari serangkaian proses pencatatan dan pengikhtisaran data transaksi bisnis. Laporan keuangan pada dasarnya adalah hasil dari proses akuntansi yang dapat digunakan sebagai alat untuk mengkomunikasikan data keuangan atau aktivitas perusahaan kepada pihak-pihak yang berkepentingan. Pembahasan yang ada dalam buku ini disajikan dengan menggunakan bahasa yang sangat sederhana, lugas, dan mudah dipahami, sehingga akan membantu para pembaca dalam mempelajarinya secara lebih cepat, mudah, dan praktis.
 &amp;nbsp;</t>
        </is>
      </c>
      <c r="Y2173" s="262" t="n">
        <v>80000</v>
      </c>
      <c r="Z2173" s="226" t="n"/>
      <c r="AA2173" s="241">
        <f>Y3255*Z3255</f>
        <v/>
      </c>
      <c r="AB2173" s="237" t="inlineStr">
        <is>
          <t>7f0978d6-1c00-4f6c-973f-d95207e9c4f0</t>
        </is>
      </c>
    </row>
    <row r="2174" ht="15" customHeight="1" s="283">
      <c r="A2174" s="109" t="n">
        <v>3247</v>
      </c>
      <c r="B2174" s="222">
        <f>HYPERLINK("https://mocostore.moco.co.id/catalog/"&amp;AB3256,"Klik Disini")</f>
        <v/>
      </c>
      <c r="C2174" s="223" t="inlineStr">
        <is>
          <t>MENULIS KARYA ILMIAH Berbasis Artificial Intelligence</t>
        </is>
      </c>
      <c r="D2174" s="223" t="inlineStr">
        <is>
          <t>:</t>
        </is>
      </c>
      <c r="E2174" s="223" t="inlineStr">
        <is>
          <t>Wing Wahyu Winarno, Cholis Hidayati, Romeiza Syafriharti, Yulia Hendri Yeni, dan Yuni Nustini</t>
        </is>
      </c>
      <c r="F2174" s="223" t="inlineStr">
        <is>
          <t>978-623-01-3522-4</t>
        </is>
      </c>
      <c r="G2174" s="223" t="inlineStr">
        <is>
          <t>978-623-01-3523-1</t>
        </is>
      </c>
      <c r="H2174" s="223" t="inlineStr">
        <is>
          <t>Referensi</t>
        </is>
      </c>
      <c r="I2174" s="258" t="inlineStr">
        <is>
          <t>Perguruan Tinggi</t>
        </is>
      </c>
      <c r="J2174" s="186" t="inlineStr">
        <is>
          <t>009.01</t>
        </is>
      </c>
      <c r="K2174" s="223" t="inlineStr">
        <is>
          <t>Edisi Ke-1</t>
        </is>
      </c>
      <c r="L2174" s="223" t="n"/>
      <c r="M2174" s="259" t="inlineStr">
        <is>
          <t>Tidak Tersedia</t>
        </is>
      </c>
      <c r="N2174" s="223" t="inlineStr">
        <is>
          <t>Indonesia</t>
        </is>
      </c>
      <c r="O2174" s="223" t="inlineStr">
        <is>
          <t>Bukan fiksi</t>
        </is>
      </c>
      <c r="P2174" s="260" t="n">
        <v>2023</v>
      </c>
      <c r="Q2174" s="260" t="n">
        <v>2023</v>
      </c>
      <c r="R2174" s="223" t="inlineStr">
        <is>
          <t>Penerbit Andi</t>
        </is>
      </c>
      <c r="S2174" s="223" t="inlineStr">
        <is>
          <t>Andi Offset CV</t>
        </is>
      </c>
      <c r="T2174" s="223" t="inlineStr">
        <is>
          <t>Lokal</t>
        </is>
      </c>
      <c r="U2174" s="261" t="n">
        <v>162</v>
      </c>
      <c r="V2174" s="86" t="inlineStr">
        <is>
          <t>pdf</t>
        </is>
      </c>
      <c r="W2174" s="223" t="inlineStr">
        <is>
          <t>15.3 MB</t>
        </is>
      </c>
      <c r="X2174" s="225" t="inlineStr">
        <is>
          <t>Pada zaman dulu, sebelum ada Artificial Intelligence, menulis karyailmiah tidak mudah dilakukan. Tahapan-tahapan yang ada, mulai darimencari ide penelitian,research gap, pencarian teori, kajian pustaka,pengumpulan dan pengolahan data, analisis, hinggapembuatankesimpulan, bahkan penulisan dan pengumpulan daftar pustaka,harus dilakukan secara manual. Kalau sudah ada aplikasi komputerpun, hanyalah sebagai alat bantu yang hanya dapat digunakan kalaupengguna melakukan pekerjaannya, yaitu menginput dan menuliskanteksnya. Kini kita sudah berada di zaman AI, yang sudah banyakmenyediakan aplikasi-aplikasi yang mampu berpikir dan berkarya,sehingga dalam beberapa hal, peneliti tidak perlu lagi melakukan hal-hal secara manual. Misalnya dimulai dari mencariide penelitian, kitadapat menggunakan aplikasi seperti Open Knowledge Maps misalnya.Kita cukup menuliskan topik atau kata kunci, dalam sekejab akantersaji gambaran ide-ide penelitian. Untuk mencari referensi, kitaharus bisa mendapatkan acuan yang berkualitas. Kalau dilakukansecara manual, tentu akan memerlukan waktu lama dan hasilnyabelum meyakinkan. Namun kalau kita menggunakan aplikasiConnected Papers, maka kita tidak perlu menghabiskan waktu lama. Buku ini membahas berbagai aplikasi berbasis AI yang dapatdimanfaatkan untuk membantu Anda memulai dan menyelesaikanpublikasi karya ilmiah Anda. Ada 17 aplikasi yang dibahas di antaranya adalah ChatGPT, ChatPDF, Connected Papers, Deep AI Chat, Elicit, dansebagainya. Dengan aplikasi-aplikasi ini, Andaakan semakin mudahmenyelesaikan karya ilmiah Anda.
 &amp;nbsp;</t>
        </is>
      </c>
      <c r="Y2174" s="262" t="n">
        <v>59000</v>
      </c>
      <c r="Z2174" s="226" t="n"/>
      <c r="AA2174" s="241">
        <f>Y3256*Z3256</f>
        <v/>
      </c>
      <c r="AB2174" s="237" t="inlineStr">
        <is>
          <t>4ea0ea49-ecb2-4c5c-ae03-34be7af37cac</t>
        </is>
      </c>
    </row>
    <row r="2175" ht="15" customHeight="1" s="283">
      <c r="A2175" s="109" t="n">
        <v>3248</v>
      </c>
      <c r="B2175" s="222">
        <f>HYPERLINK("https://mocostore.moco.co.id/catalog/"&amp;AB3257,"Klik Disini")</f>
        <v/>
      </c>
      <c r="C2175" s="223" t="inlineStr">
        <is>
          <t>MICROSOFT EXCEL 2021 untuk Administrasi Perkantoran Modern</t>
        </is>
      </c>
      <c r="D2175" s="223" t="inlineStr">
        <is>
          <t>:</t>
        </is>
      </c>
      <c r="E2175" s="223" t="inlineStr">
        <is>
          <t>MADCOMS</t>
        </is>
      </c>
      <c r="F2175" s="223" t="inlineStr">
        <is>
          <t>978-623-01-3497-5</t>
        </is>
      </c>
      <c r="G2175" s="223" t="inlineStr">
        <is>
          <t>978-623-01-3498-2</t>
        </is>
      </c>
      <c r="H2175" s="223" t="inlineStr">
        <is>
          <t>Komputer</t>
        </is>
      </c>
      <c r="I2175" s="258" t="inlineStr">
        <is>
          <t>Perguruan Tinggi</t>
        </is>
      </c>
      <c r="J2175" s="186" t="inlineStr">
        <is>
          <t>009.05</t>
        </is>
      </c>
      <c r="K2175" s="223" t="inlineStr">
        <is>
          <t>Edisi Ke-1</t>
        </is>
      </c>
      <c r="L2175" s="223" t="n"/>
      <c r="M2175" s="259" t="inlineStr">
        <is>
          <t>Tidak Tersedia</t>
        </is>
      </c>
      <c r="N2175" s="223" t="inlineStr">
        <is>
          <t>Indonesia</t>
        </is>
      </c>
      <c r="O2175" s="223" t="inlineStr">
        <is>
          <t>Bukan fiksi</t>
        </is>
      </c>
      <c r="P2175" s="260" t="n">
        <v>2023</v>
      </c>
      <c r="Q2175" s="260" t="n">
        <v>2023</v>
      </c>
      <c r="R2175" s="223" t="inlineStr">
        <is>
          <t>Penerbit Andi</t>
        </is>
      </c>
      <c r="S2175" s="223" t="inlineStr">
        <is>
          <t>Andi Offset CV</t>
        </is>
      </c>
      <c r="T2175" s="223" t="inlineStr">
        <is>
          <t>Lokal</t>
        </is>
      </c>
      <c r="U2175" s="261" t="n">
        <v>210</v>
      </c>
      <c r="V2175" s="86" t="inlineStr">
        <is>
          <t>pdf</t>
        </is>
      </c>
      <c r="W2175" s="223" t="inlineStr">
        <is>
          <t>7.2 MB</t>
        </is>
      </c>
      <c r="X2175" s="225" t="inlineStr">
        <is>
          <t>Sebagai seorang tenaga administrasi perkantoran modern dituntut mempunyai keahlian khusus dalam menyusun beragam laporan. Namun kenyataan yang terjadi di dunia perkantoran sekarang, kemampuan SDM dalam merencanakan tidak diimbangi dengan kemampuan penggunaan aplikasi komputer perkantoran secara optimal. Aplikasi yang sering digunakan untuk memenuhi tugas pembuatan laporan keuangan adalah Microsoft Excel. Melalui Microsoft Excel aktivitas perkantoran dapat dilakukan secara cepat dan mudah. Pokok bahasan yang disajikan dalam buku Microsoft Excel 2021 untuk Administrasi Perkantoran Modern ini membahas mengenai pemanfaatan Microsoft Excel untuk Administrasi Perkantoran dengan model studi kasus yang meliputi: &amp;bull; Mengenal Perintah Microsoft Excel 2021 &amp;bull; Mengenal dan membuat Grafik, membahas mengenai cara membuat dan mengelola grafik. &amp;bull; Studi Kasus pada Tugas Sekretaris, membahas mengenai cara menangani surat masuk dan keluar saja. Ada dua macam penanganan surat masuk dan keluar yaitu dengan sistem buku agenda dan sistem kartu kendali. &amp;bull; Studi Kasus pada Bagian Keuangan, membahas mengenai cara membuat laporan keuangan (membuat laporan rugi/laba, membuat laporan perubahan modal, hingga membuat neraca), membuat laporan penjualan barang, membuat nota penjualan barang serta menghitung penyusutan asset, membuat cara menghitung kredit barang, Menjumlah angka mengunakan subtotal. &amp;bull; Proses Mencetak.
 &amp;nbsp;</t>
        </is>
      </c>
      <c r="Y2175" s="262" t="n">
        <v>74000</v>
      </c>
      <c r="Z2175" s="226" t="n"/>
      <c r="AA2175" s="241">
        <f>Y3257*Z3257</f>
        <v/>
      </c>
      <c r="AB2175" s="237" t="inlineStr">
        <is>
          <t>ffb61289-7e8d-40df-9b7c-f9d854aeec08</t>
        </is>
      </c>
    </row>
    <row r="2176" ht="15" customHeight="1" s="283">
      <c r="A2176" s="109" t="n">
        <v>3249</v>
      </c>
      <c r="B2176" s="222">
        <f>HYPERLINK("https://mocostore.moco.co.id/catalog/"&amp;AB3258,"Klik Disini")</f>
        <v/>
      </c>
      <c r="C2176" s="223" t="inlineStr">
        <is>
          <t>MICROSOFT WORD 2021 untuk Administrasi Perkantoran Modern</t>
        </is>
      </c>
      <c r="D2176" s="223" t="inlineStr">
        <is>
          <t>:</t>
        </is>
      </c>
      <c r="E2176" s="223" t="inlineStr">
        <is>
          <t>MADCOMS</t>
        </is>
      </c>
      <c r="F2176" s="223" t="inlineStr">
        <is>
          <t>978-623-01-3499-9</t>
        </is>
      </c>
      <c r="G2176" s="223" t="inlineStr">
        <is>
          <t>978-623-01-3500-2</t>
        </is>
      </c>
      <c r="H2176" s="223" t="inlineStr">
        <is>
          <t>Komputer</t>
        </is>
      </c>
      <c r="I2176" s="258" t="inlineStr">
        <is>
          <t>Perguruan Tinggi</t>
        </is>
      </c>
      <c r="J2176" s="186" t="inlineStr">
        <is>
          <t>009.05</t>
        </is>
      </c>
      <c r="K2176" s="223" t="inlineStr">
        <is>
          <t>Edisi Ke-1</t>
        </is>
      </c>
      <c r="L2176" s="223" t="n"/>
      <c r="M2176" s="259" t="inlineStr">
        <is>
          <t>Tidak Tersedia</t>
        </is>
      </c>
      <c r="N2176" s="223" t="inlineStr">
        <is>
          <t>Indonesia</t>
        </is>
      </c>
      <c r="O2176" s="223" t="inlineStr">
        <is>
          <t>Bukan fiksi</t>
        </is>
      </c>
      <c r="P2176" s="260" t="n">
        <v>2023</v>
      </c>
      <c r="Q2176" s="260" t="n">
        <v>2023</v>
      </c>
      <c r="R2176" s="223" t="inlineStr">
        <is>
          <t>Penerbit Andi</t>
        </is>
      </c>
      <c r="S2176" s="223" t="inlineStr">
        <is>
          <t>Andi Offset CV</t>
        </is>
      </c>
      <c r="T2176" s="223" t="inlineStr">
        <is>
          <t>Lokal</t>
        </is>
      </c>
      <c r="U2176" s="261" t="n">
        <v>226</v>
      </c>
      <c r="V2176" s="86" t="inlineStr">
        <is>
          <t>pdf</t>
        </is>
      </c>
      <c r="W2176" s="223" t="inlineStr">
        <is>
          <t>9.6 MB</t>
        </is>
      </c>
      <c r="X2176" s="225" t="inlineStr">
        <is>
          <t>Seorang tenaga administrasi perkantoran dituntut mempunyai keahlian khusus dalam menyusun beragam dokumen perkantoran. Namun kenyataan yang terjadi di dunia perkantoran sekarang, kemampuan SDM dalam merencanakan tidak diimbangi dengan kemampuan penggunaan aplikasi komputer perkantoran secara optimal. Aplikasi yang sering digunakan untuk memenuhi tugas pembuatan dokumen kantor adalah Microsoft Word. Melalui Microsoft Word aktivitas perkantoran dapat dilakukan secara cepat dan mudah. Buku Microsoft Word untuk Administrasi Perkantoran Modern ini membahas mengenai pemanfaatan Microsoft Word untuk Administrasi Perkantoran yang meliputi: &amp;bull; Pengenalan Microsoft Word 2021 &amp;bull; Membuat Lembar Pesan Telepon &amp;bull; Membuat Form Daftar Tamu &amp;bull; Membuat Lembar Memo &amp;bull; Membuat Tanda Terima &amp;bull; Membuat Kalender Kerja Tahunan &amp;bull; Membuat Lembar Agenda Surat Keluar/Masuk &amp;bull; Membuat Surat Jalan Pembelian Barang &amp;bull; Membuat Faktur Barang &amp;bull; Membuat Kwitansi Pembelian Barang &amp;bull; Membuat Purchase Order &amp;bull; Membuat Laporan Penjualan &amp;bull; Membuat Slip Gaji &amp;bull; Membuat Agenda Rapat &amp;bull; Membuat Undangan Rapat &amp;bull; Membuat Daftar Hadir Peserta Rapat &amp;bull; Membuat Lembar Pengecekan Persiapan Rapat &amp;bull; Membuat Surat Massal dengan Mail Merge &amp;bull; Proses Mencetak Dokumen
 &amp;nbsp;</t>
        </is>
      </c>
      <c r="Y2176" s="262" t="n">
        <v>75000</v>
      </c>
      <c r="Z2176" s="226" t="n"/>
      <c r="AA2176" s="241">
        <f>Y3258*Z3258</f>
        <v/>
      </c>
      <c r="AB2176" s="237" t="inlineStr">
        <is>
          <t>bd3d85ce-f95a-4451-b93a-56edf693726a</t>
        </is>
      </c>
    </row>
    <row r="2177" ht="15" customHeight="1" s="283">
      <c r="A2177" s="109" t="n">
        <v>3250</v>
      </c>
      <c r="B2177" s="222">
        <f>HYPERLINK("https://mocostore.moco.co.id/catalog/"&amp;AB3259,"Klik Disini")</f>
        <v/>
      </c>
      <c r="C2177" s="223" t="inlineStr">
        <is>
          <t>Manajemen Kinerja</t>
        </is>
      </c>
      <c r="D2177" s="223" t="inlineStr">
        <is>
          <t>:</t>
        </is>
      </c>
      <c r="E2177" s="223" t="inlineStr">
        <is>
          <t>Alexander Thian, M.Si.</t>
        </is>
      </c>
      <c r="F2177" s="223" t="n"/>
      <c r="G2177" s="223" t="inlineStr">
        <is>
          <t>978-623-01-2526-3</t>
        </is>
      </c>
      <c r="H2177" s="223" t="inlineStr">
        <is>
          <t>Manajemen</t>
        </is>
      </c>
      <c r="I2177" s="258" t="inlineStr">
        <is>
          <t>Perguruan Tinggi</t>
        </is>
      </c>
      <c r="J2177" s="186" t="inlineStr">
        <is>
          <t>009.09</t>
        </is>
      </c>
      <c r="K2177" s="223" t="inlineStr">
        <is>
          <t>Edisi Ke-1</t>
        </is>
      </c>
      <c r="L2177" s="223" t="n"/>
      <c r="M2177" s="259" t="inlineStr">
        <is>
          <t>Tidak Tersedia</t>
        </is>
      </c>
      <c r="N2177" s="223" t="inlineStr">
        <is>
          <t>Indonesia</t>
        </is>
      </c>
      <c r="O2177" s="223" t="inlineStr">
        <is>
          <t>Bukan fiksi</t>
        </is>
      </c>
      <c r="P2177" s="260" t="inlineStr">
        <is>
          <t>Tidak tersedia</t>
        </is>
      </c>
      <c r="Q2177" s="260" t="n">
        <v>2022</v>
      </c>
      <c r="R2177" s="223" t="inlineStr">
        <is>
          <t>Penerbit Andi</t>
        </is>
      </c>
      <c r="S2177" s="223" t="inlineStr">
        <is>
          <t>Andi Offset CV</t>
        </is>
      </c>
      <c r="T2177" s="223" t="inlineStr">
        <is>
          <t>Lokal</t>
        </is>
      </c>
      <c r="U2177" s="261" t="n">
        <v>200</v>
      </c>
      <c r="V2177" s="86" t="inlineStr">
        <is>
          <t>pdf</t>
        </is>
      </c>
      <c r="W2177" s="223" t="inlineStr">
        <is>
          <t>1.3 MB</t>
        </is>
      </c>
      <c r="X2177" s="225" t="inlineStr">
        <is>
          <t>Buku ini dapat digunakan sebagai bahan referensi, khususnya bagi para mahasiswa yang sedang mengambil mata kuliah Manajemen Kinerja. Pembahasan yang ada dalam buku ini disajikan dengan menggunakan bahasa yang sangat sederhana, lugas, dan mudah dipahami, sehingga akan membantu para mahasiswa dalam mempelajarinya secara lebih cepat, mudah, dan praktis.</t>
        </is>
      </c>
      <c r="Y2177" s="262" t="n">
        <v>79000</v>
      </c>
      <c r="Z2177" s="226" t="n"/>
      <c r="AA2177" s="241">
        <f>Y3259*Z3259</f>
        <v/>
      </c>
      <c r="AB2177" s="237" t="inlineStr">
        <is>
          <t>48547e40-e1a2-4b4e-8411-f27d4bae8cd4</t>
        </is>
      </c>
    </row>
    <row r="2178" ht="15" customHeight="1" s="283">
      <c r="A2178" s="109" t="n">
        <v>3251</v>
      </c>
      <c r="B2178" s="222">
        <f>HYPERLINK("https://mocostore.moco.co.id/catalog/"&amp;AB3260,"Klik Disini")</f>
        <v/>
      </c>
      <c r="C2178" s="223" t="inlineStr">
        <is>
          <t>Mahir Keuangan Desa - Sistem dan Prosedur</t>
        </is>
      </c>
      <c r="D2178" s="223" t="inlineStr">
        <is>
          <t>:</t>
        </is>
      </c>
      <c r="E2178" s="223" t="inlineStr">
        <is>
          <t>Puji Agus</t>
        </is>
      </c>
      <c r="F2178" s="223" t="n"/>
      <c r="G2178" s="223" t="inlineStr">
        <is>
          <t>978-623-8487-20-2</t>
        </is>
      </c>
      <c r="H2178" s="223" t="inlineStr">
        <is>
          <t>Bisnis &amp; Ekonomi</t>
        </is>
      </c>
      <c r="I2178" s="258" t="inlineStr">
        <is>
          <t>Perguruan Tinggi</t>
        </is>
      </c>
      <c r="J2178" s="186" t="inlineStr">
        <is>
          <t>009.09</t>
        </is>
      </c>
      <c r="K2178" s="223" t="inlineStr">
        <is>
          <t>Edisi Ke-1</t>
        </is>
      </c>
      <c r="L2178" s="223" t="n"/>
      <c r="M2178" s="259" t="inlineStr">
        <is>
          <t>Tidak Tersedia</t>
        </is>
      </c>
      <c r="N2178" s="223" t="inlineStr">
        <is>
          <t>Indonesia</t>
        </is>
      </c>
      <c r="O2178" s="223" t="inlineStr">
        <is>
          <t>Bukan fiksi</t>
        </is>
      </c>
      <c r="P2178" s="260" t="inlineStr">
        <is>
          <t>Tidak tersedia</t>
        </is>
      </c>
      <c r="Q2178" s="260" t="n">
        <v>2024</v>
      </c>
      <c r="R2178" s="223" t="inlineStr">
        <is>
          <t>Lautan Pustaka</t>
        </is>
      </c>
      <c r="S2178" s="223" t="inlineStr">
        <is>
          <t>Andi Offset CV</t>
        </is>
      </c>
      <c r="T2178" s="223" t="inlineStr">
        <is>
          <t>Lokal</t>
        </is>
      </c>
      <c r="U2178" s="261" t="n">
        <v>110</v>
      </c>
      <c r="V2178" s="86" t="inlineStr">
        <is>
          <t>pdf</t>
        </is>
      </c>
      <c r="W2178" s="223" t="inlineStr">
        <is>
          <t>5.2 MB</t>
        </is>
      </c>
      <c r="X2178" s="225" t="inlineStr">
        <is>
          <t>Buku Mahir Keuangan Desa merupakan buku yang menjelaskan pengelolaan keuangan desa secara komprehensif untuk setiap tahapannya. Buku ini menjelaskan mulai dari bagaimana desa merencanakan keuangannya, dilanjutkan dengan bagaimana desa melaksanakan rencana tersebut, lalu desa melakukan penatausahaan, serta terakhir bagaimana desa melakukan pelaporan dan pertanggungjawaban. Pembahasan Prosedur keuangan desa sangat diperlukan untuk memahami siapa melakukan apa. Sistem dan Prosedur merupakan serangkaian langkah atau tata cara yang harus diikuti oleh pemerintah desa dalam mengelola dan mengatur aspek keuangan untuk mendukung pembangunan dan kesejahteraan masyarakat. Pengelolaan Keuangan Desa adalah keseluruhan kegiatan yang meliputi perencanaan, pelaksanaan, penatausahaan, pelaporan, dan pertanggungjawaban berdasarkan asas transparan, akuntabel, partisipatif serta dilakukan dengan tertib dan disiplin anggaran. Akuntabel merupakan prinsip di mana pengelolaan keuangan desa harus dapat dipertanggungjawabkan secara legal. Pertanggungjawaban pengelolaan keuangan desa harus dibuktikan secara administratif berupa bukti-bukti/dokumen-dokumen penggunaan anggaran sesuai ketentuan peraturan perundang-undangan. Guna mewujudkan hal tersebut diperlukan pemahaman atas sistem dan prosedur keuangan desa oleh para pihak sehingga akuntabilitas dapat diwujudkan. Buku ini disusun untuk memudahkan para pembaca yang ingin memahami Keuangan Desa. Buku ini disusun disesuaikan dengan ketentuan peraturan perundang-undangan Keuangan Desa yang berlaku saat penulisan buku ini. Oleh karena ketentuan peraturan perundang-undangan di bidang Keuangan Desa mengalami perubahan dan penambahan peraturan, maka disarankan para pemakai buku untuk senantiasa mengikuti perkembangan peraturan di bidang Keuangan Desa, untuk menyesuaikan Keuangan Desa dengan ketentuan peraturan perundang-undangan yang terbaru.</t>
        </is>
      </c>
      <c r="Y2178" s="262" t="n">
        <v>65000</v>
      </c>
      <c r="Z2178" s="226" t="n"/>
      <c r="AA2178" s="241">
        <f>Y3260*Z3260</f>
        <v/>
      </c>
      <c r="AB2178" s="237" t="inlineStr">
        <is>
          <t>136a2859-1147-4ef6-811c-c9ae73408b4a</t>
        </is>
      </c>
    </row>
    <row r="2179" ht="15" customHeight="1" s="283">
      <c r="A2179" s="109" t="n">
        <v>3254</v>
      </c>
      <c r="B2179" s="222">
        <f>HYPERLINK("https://mocostore.moco.co.id/catalog/"&amp;AB3263,"Klik Disini")</f>
        <v/>
      </c>
      <c r="C2179" s="223" t="inlineStr">
        <is>
          <t>Kompetensi Manajemen Di Era 4.0</t>
        </is>
      </c>
      <c r="D2179" s="223" t="inlineStr">
        <is>
          <t>:</t>
        </is>
      </c>
      <c r="E2179" s="223" t="inlineStr">
        <is>
          <t>Alexander Thian, M.Si.</t>
        </is>
      </c>
      <c r="F2179" s="223" t="n"/>
      <c r="G2179" s="223" t="inlineStr">
        <is>
          <t>978-623-01-2638-3</t>
        </is>
      </c>
      <c r="H2179" s="223" t="inlineStr">
        <is>
          <t>Manajemen</t>
        </is>
      </c>
      <c r="I2179" s="258" t="inlineStr">
        <is>
          <t>Perguruan Tinggi</t>
        </is>
      </c>
      <c r="J2179" s="186" t="inlineStr">
        <is>
          <t>009.09</t>
        </is>
      </c>
      <c r="K2179" s="223" t="inlineStr">
        <is>
          <t>Edisi Ke-1</t>
        </is>
      </c>
      <c r="L2179" s="223" t="n"/>
      <c r="M2179" s="259" t="inlineStr">
        <is>
          <t>Tidak Tersedia</t>
        </is>
      </c>
      <c r="N2179" s="223" t="inlineStr">
        <is>
          <t>Indonesia</t>
        </is>
      </c>
      <c r="O2179" s="223" t="inlineStr">
        <is>
          <t>Bukan fiksi</t>
        </is>
      </c>
      <c r="P2179" s="260" t="inlineStr">
        <is>
          <t>Tidak tersedia</t>
        </is>
      </c>
      <c r="Q2179" s="260" t="n">
        <v>2022</v>
      </c>
      <c r="R2179" s="223" t="inlineStr">
        <is>
          <t>Penerbit Andi</t>
        </is>
      </c>
      <c r="S2179" s="223" t="inlineStr">
        <is>
          <t>Andi Offset CV</t>
        </is>
      </c>
      <c r="T2179" s="223" t="inlineStr">
        <is>
          <t>Lokal</t>
        </is>
      </c>
      <c r="U2179" s="261" t="n">
        <v>148</v>
      </c>
      <c r="V2179" s="86" t="inlineStr">
        <is>
          <t>pdf</t>
        </is>
      </c>
      <c r="W2179" s="223" t="inlineStr">
        <is>
          <t>1.3 MB</t>
        </is>
      </c>
      <c r="X2179" s="225" t="inlineStr">
        <is>
          <t>Manajemen adalah apa yang dilakukan oleh manajer. Dengan kata lain, manajemen merupakan proses mengkoordinir kegiatan pekerjaan secara efisien dan efektif. Para manajer saat ini harus disiapkan untuk bisa menanggapi situasi yang muncul dengan kecepatan yang tinggi. Proses manajemen yang berdaya saing tinggi merupakan suatu kebutuhan yang mutlak dan mendesak di era revolusi industri 4.0. Untuk memiliki keunggulan dalam persaingan dibutuhkan optimalisasi manajemen, yaitu melalui peran kompetensi dalam mewujudkan manajemen yang berdaya saing tinggi di era revolusi industri 4.0.</t>
        </is>
      </c>
      <c r="Y2179" s="262" t="n">
        <v>51000</v>
      </c>
      <c r="Z2179" s="226" t="n"/>
      <c r="AA2179" s="241">
        <f>Y3263*Z3263</f>
        <v/>
      </c>
      <c r="AB2179" s="237" t="inlineStr">
        <is>
          <t>671751f2-22c2-4a26-a61f-8b3f8a52d97f</t>
        </is>
      </c>
    </row>
    <row r="2180" ht="15" customHeight="1" s="283">
      <c r="A2180" s="109" t="n">
        <v>3255</v>
      </c>
      <c r="B2180" s="222">
        <f>HYPERLINK("https://mocostore.moco.co.id/catalog/"&amp;AB3264,"Klik Disini")</f>
        <v/>
      </c>
      <c r="C2180" s="223" t="inlineStr">
        <is>
          <t>Kolaborasi Data antar Program Microsoft Office 2021</t>
        </is>
      </c>
      <c r="D2180" s="223" t="inlineStr">
        <is>
          <t>: (Microsoft Word - Microsoft Excel - Microsoft Access - Microsoft PowerPoint)</t>
        </is>
      </c>
      <c r="E2180" s="223" t="inlineStr">
        <is>
          <t>MADCOMS</t>
        </is>
      </c>
      <c r="F2180" s="223" t="inlineStr">
        <is>
          <t>978-623-01-3732-7</t>
        </is>
      </c>
      <c r="G2180" s="223" t="inlineStr">
        <is>
          <t>978-623-01-3733-4</t>
        </is>
      </c>
      <c r="H2180" s="223" t="inlineStr">
        <is>
          <t>Komputer</t>
        </is>
      </c>
      <c r="I2180" s="258" t="inlineStr">
        <is>
          <t>Perguruan Tinggi</t>
        </is>
      </c>
      <c r="J2180" s="186" t="inlineStr">
        <is>
          <t>009.05</t>
        </is>
      </c>
      <c r="K2180" s="223" t="inlineStr">
        <is>
          <t>Edisi Ke-1</t>
        </is>
      </c>
      <c r="L2180" s="223" t="n"/>
      <c r="M2180" s="259" t="inlineStr">
        <is>
          <t>Tidak Tersedia</t>
        </is>
      </c>
      <c r="N2180" s="223" t="inlineStr">
        <is>
          <t>Indonesia</t>
        </is>
      </c>
      <c r="O2180" s="223" t="inlineStr">
        <is>
          <t>Bukan fiksi</t>
        </is>
      </c>
      <c r="P2180" s="260" t="n">
        <v>2023</v>
      </c>
      <c r="Q2180" s="260" t="n">
        <v>2023</v>
      </c>
      <c r="R2180" s="223" t="inlineStr">
        <is>
          <t>Penerbit Andi</t>
        </is>
      </c>
      <c r="S2180" s="223" t="inlineStr">
        <is>
          <t>Andi Offset CV</t>
        </is>
      </c>
      <c r="T2180" s="223" t="inlineStr">
        <is>
          <t>Lokal</t>
        </is>
      </c>
      <c r="U2180" s="261" t="n">
        <v>274</v>
      </c>
      <c r="V2180" s="86" t="inlineStr">
        <is>
          <t>pdf</t>
        </is>
      </c>
      <c r="W2180" s="223" t="inlineStr">
        <is>
          <t>16.1 MB</t>
        </is>
      </c>
      <c r="X2180" s="225" t="inlineStr">
        <is>
          <t>Kolaborasi Data Antarprogram Microsoft Office 2021 adalah proses interaksi data antara beberapa program Microsoft Office 2021, yaitu: Microsoft Word, Microsoft Excel, Microsoft Access dan Microsoft PowerPoint. Dengan proses Kolaborasi Data Antarprogram Microsoft Office ini, maka suatu pekerjaan yang sering dihadapi oleh para operator komputer dapat diselesaikan dengan lebih mudah dan cepat, karena pekerjaan tersebut tidak harus dikerjakan pada satu program saja tetapi dapat dikerjakan pada beberapa program Microsoft Office. Pokok bahasan yang disajikan dalam buku Kolaborasi Data Antarprogram Microsoft Office 2021 ini meliputi: &amp;bull; Proses transfer data, seperti proses menyalin, memindah, ekspor dan impor data antarprogram Microsoft Office. &amp;bull; Pembuatan Mailmerge (surat massal), Label, Amplop, serta Katalog dalam Microsoft Word yang sumber datanya dari beberapa program Microsoft Office yang lain. &amp;bull; Pembuatan Query pada Microsoft Excel yang dapat digunakan untuk mengelompokkan data dengan syarat &amp;amp; kriteria tertentu. &amp;bull; Pembuatan Pivottable pada Microsoft Excel dengan sumber data dari Microsoft Access. &amp;bull; Menyisipkan beberapa program Microsoft Office sebagai objek. &amp;bull; Membuat link atau hubungan data dengan Paste Link antarprogram Microsoft Office serta proses meng-update dan menghapus link. &amp;bull; Mengkonversi beberapa data Microsoft Office menjadi file PDF. Buku ini juga disertai dengan beberapa contoh soal kolaborasi data antarprogram berikut penyelesaiannya yang dapat membantu Anda untuk lebih mudah mempelajari dan memahami fungsi kolaborasi data antar beberapa program Microsoft Office 2021.</t>
        </is>
      </c>
      <c r="Y2180" s="262" t="n">
        <v>80000</v>
      </c>
      <c r="Z2180" s="226" t="n"/>
      <c r="AA2180" s="241">
        <f>Y3264*Z3264</f>
        <v/>
      </c>
      <c r="AB2180" s="237" t="inlineStr">
        <is>
          <t>d3b9baaf-0f97-46bc-92b5-4bd59fe06f11</t>
        </is>
      </c>
    </row>
    <row r="2181" ht="15" customHeight="1" s="283">
      <c r="A2181" s="109" t="n">
        <v>3256</v>
      </c>
      <c r="B2181" s="222">
        <f>HYPERLINK("https://mocostore.moco.co.id/catalog/"&amp;AB3265,"Klik Disini")</f>
        <v/>
      </c>
      <c r="C2181" s="223" t="inlineStr">
        <is>
          <t>NIKOTIN, TEMBAKAU, DAN ROKOK</t>
        </is>
      </c>
      <c r="D2181" s="223" t="inlineStr">
        <is>
          <t>:</t>
        </is>
      </c>
      <c r="E2181" s="223" t="inlineStr">
        <is>
          <t>Andyanita Hanif Hermawati, S.Kep., M.Si., Chalies Diah Pratiwi, S.ST, M.Kes. dan Qurrotu A’yunin Lathifah., M.Si.</t>
        </is>
      </c>
      <c r="F2181" s="223" t="inlineStr">
        <is>
          <t>978-623-01-3362-6</t>
        </is>
      </c>
      <c r="G2181" s="223" t="inlineStr">
        <is>
          <t>978-623-01-3363-3</t>
        </is>
      </c>
      <c r="H2181" s="223" t="inlineStr">
        <is>
          <t>Referensi</t>
        </is>
      </c>
      <c r="I2181" s="258" t="inlineStr">
        <is>
          <t>Perguruan Tinggi</t>
        </is>
      </c>
      <c r="J2181" s="186" t="inlineStr">
        <is>
          <t>009.24</t>
        </is>
      </c>
      <c r="K2181" s="223" t="inlineStr">
        <is>
          <t>Edisi Ke-1</t>
        </is>
      </c>
      <c r="L2181" s="223" t="n"/>
      <c r="M2181" s="259" t="inlineStr">
        <is>
          <t>Tidak Tersedia</t>
        </is>
      </c>
      <c r="N2181" s="223" t="inlineStr">
        <is>
          <t>Indonesia</t>
        </is>
      </c>
      <c r="O2181" s="223" t="inlineStr">
        <is>
          <t>Bukan fiksi</t>
        </is>
      </c>
      <c r="P2181" s="260" t="n">
        <v>2023</v>
      </c>
      <c r="Q2181" s="260" t="n">
        <v>2023</v>
      </c>
      <c r="R2181" s="223" t="inlineStr">
        <is>
          <t>Penerbit Andi</t>
        </is>
      </c>
      <c r="S2181" s="223" t="inlineStr">
        <is>
          <t>Andi Offset CV</t>
        </is>
      </c>
      <c r="T2181" s="223" t="inlineStr">
        <is>
          <t>Lokal</t>
        </is>
      </c>
      <c r="U2181" s="261" t="n">
        <v>66</v>
      </c>
      <c r="V2181" s="86" t="inlineStr">
        <is>
          <t>pdf</t>
        </is>
      </c>
      <c r="W2181" s="223" t="inlineStr">
        <is>
          <t>4.3 MB</t>
        </is>
      </c>
      <c r="X2181" s="225" t="inlineStr">
        <is>
          <t>Buku ini disusun dengan pola pembahasan yang simpel, ringan, dan tidak bertele-tele sehingga menjadikan buku ini mudah untuk dipelajari dan sangat pas jadi teman belajar yang asyik dan menyenangkan. Beberapa pokok bahasan disertai dengan capture gambar yang akan membantu Anda dalam memahami isi materi.Buku Nikotin, Tembakau, don Rokok ini digunakan oleh para mahasiswa program analis kesehatan, farmasi, maupun bidang kesehatan lainnya. Disusun berdasarkan pada perkembangan ilmu di bidang toksikologi. Pembahasan dalam buku ini mencakup berbagai komponen nikotin, di antaranya: a. Konsep nikotin b. Konsep tembakau c. Konsep rokok d. Konsep pemeriksaan nikotin Pembahasan dalam buku ini dikemas secara sederhana sehingga pembaca dapat memahami isi bacaan serta mempraktikkan pemeriksaan uji nikotin. Buku ini diharapkan dapat menjadi solusi bagi para mahasiswa yang ingin melakukan pemeriksaan uji nikotin. Keunggulan Buku: a. Setiap pokok bahasan buku ini berisi ulasan praktis b. Pembahasan dalam buku disertai gambar berwarna c. Buku ini dapat dibaca oleh semua kalangan.
 &amp;nbsp;</t>
        </is>
      </c>
      <c r="Y2181" s="262" t="n">
        <v>39000</v>
      </c>
      <c r="Z2181" s="226" t="n"/>
      <c r="AA2181" s="241">
        <f>Y3265*Z3265</f>
        <v/>
      </c>
      <c r="AB2181" s="237" t="inlineStr">
        <is>
          <t>50630c95-250d-4c95-a13c-274a2b13e3cf</t>
        </is>
      </c>
    </row>
    <row r="2182" ht="15" customHeight="1" s="283">
      <c r="A2182" s="109" t="n">
        <v>3258</v>
      </c>
      <c r="B2182" s="222">
        <f>HYPERLINK("https://mocostore.moco.co.id/catalog/"&amp;AB3267,"Klik Disini")</f>
        <v/>
      </c>
      <c r="C2182" s="223" t="inlineStr">
        <is>
          <t>Pajak Penghasilan dan Pajak Pertambahan Nilai "ditinjau dari aspek perpajakan maupun akuntansi"</t>
        </is>
      </c>
      <c r="D2182" s="223" t="inlineStr">
        <is>
          <t>:</t>
        </is>
      </c>
      <c r="E2182" s="223" t="inlineStr">
        <is>
          <t>Alexander Thian, M.Si.</t>
        </is>
      </c>
      <c r="F2182" s="223" t="n"/>
      <c r="G2182" s="223" t="inlineStr">
        <is>
          <t>978-623-01-2822-6</t>
        </is>
      </c>
      <c r="H2182" s="223" t="inlineStr">
        <is>
          <t>Manajemen</t>
        </is>
      </c>
      <c r="I2182" s="258" t="inlineStr">
        <is>
          <t>Perguruan Tinggi</t>
        </is>
      </c>
      <c r="J2182" s="186" t="inlineStr">
        <is>
          <t>009.09</t>
        </is>
      </c>
      <c r="K2182" s="223" t="inlineStr">
        <is>
          <t>Edisi Ke-1</t>
        </is>
      </c>
      <c r="L2182" s="223" t="n"/>
      <c r="M2182" s="259" t="inlineStr">
        <is>
          <t>Tidak Tersedia</t>
        </is>
      </c>
      <c r="N2182" s="223" t="inlineStr">
        <is>
          <t>Indonesia</t>
        </is>
      </c>
      <c r="O2182" s="223" t="inlineStr">
        <is>
          <t>Bukan fiksi</t>
        </is>
      </c>
      <c r="P2182" s="260" t="inlineStr">
        <is>
          <t>Tidak tersedia</t>
        </is>
      </c>
      <c r="Q2182" s="260" t="n">
        <v>2022</v>
      </c>
      <c r="R2182" s="223" t="inlineStr">
        <is>
          <t>Penerbit Andi</t>
        </is>
      </c>
      <c r="S2182" s="223" t="inlineStr">
        <is>
          <t>Andi Offset CV</t>
        </is>
      </c>
      <c r="T2182" s="223" t="inlineStr">
        <is>
          <t>Lokal</t>
        </is>
      </c>
      <c r="U2182" s="261" t="n">
        <v>305</v>
      </c>
      <c r="V2182" s="86" t="inlineStr">
        <is>
          <t>pdf</t>
        </is>
      </c>
      <c r="W2182" s="223" t="inlineStr">
        <is>
          <t>6.3 MB</t>
        </is>
      </c>
      <c r="X2182" s="225" t="inlineStr">
        <is>
          <t>Buku ini memberikan pemahaman dasar kepada para pembaca awam mengenai konsep PPh dan PPN, yang ditinjau dari aspek perpajakan maupun akuntansi. Pembahasan yang diberikan dalam buku ini menggunakan bahasa yang sangat sederhana, sehingga memungkinkan bagi para pembaca (khususnya pemula) untuk dapat memahaminya secara lebih cepat, mudah, dan praktis.
 &amp;nbsp;</t>
        </is>
      </c>
      <c r="Y2182" s="262" t="n">
        <v>80000</v>
      </c>
      <c r="Z2182" s="226" t="n"/>
      <c r="AA2182" s="241">
        <f>Y3267*Z3267</f>
        <v/>
      </c>
      <c r="AB2182" s="237" t="inlineStr">
        <is>
          <t>7a2346f0-2d97-4e97-a87b-2b19b092c7d0</t>
        </is>
      </c>
    </row>
    <row r="2183" ht="15" customHeight="1" s="283">
      <c r="A2183" s="109" t="n">
        <v>3259</v>
      </c>
      <c r="B2183" s="222">
        <f>HYPERLINK("https://mocostore.moco.co.id/catalog/"&amp;AB3268,"Klik Disini")</f>
        <v/>
      </c>
      <c r="C2183" s="223" t="inlineStr">
        <is>
          <t>KALKULUS LANJUT</t>
        </is>
      </c>
      <c r="D2183" s="223" t="inlineStr">
        <is>
          <t>:</t>
        </is>
      </c>
      <c r="E2183" s="223" t="inlineStr">
        <is>
          <t>Joko Ade Nursiyono</t>
        </is>
      </c>
      <c r="F2183" s="223" t="inlineStr">
        <is>
          <t>978-623-01-3276-6</t>
        </is>
      </c>
      <c r="G2183" s="223" t="inlineStr">
        <is>
          <t>978-623-01-3277-3</t>
        </is>
      </c>
      <c r="H2183" s="223" t="inlineStr">
        <is>
          <t>Matematika</t>
        </is>
      </c>
      <c r="I2183" s="258" t="inlineStr">
        <is>
          <t>Perguruan Tinggi</t>
        </is>
      </c>
      <c r="J2183" s="186" t="inlineStr">
        <is>
          <t>009.01</t>
        </is>
      </c>
      <c r="K2183" s="223" t="inlineStr">
        <is>
          <t>Edisi Ke-1</t>
        </is>
      </c>
      <c r="L2183" s="223" t="n"/>
      <c r="M2183" s="259" t="inlineStr">
        <is>
          <t>Tidak Tersedia</t>
        </is>
      </c>
      <c r="N2183" s="223" t="inlineStr">
        <is>
          <t>Indonesia</t>
        </is>
      </c>
      <c r="O2183" s="223" t="inlineStr">
        <is>
          <t>Bukan fiksi</t>
        </is>
      </c>
      <c r="P2183" s="260" t="n">
        <v>2023</v>
      </c>
      <c r="Q2183" s="260" t="n">
        <v>2023</v>
      </c>
      <c r="R2183" s="223" t="inlineStr">
        <is>
          <t>Penerbit Andi</t>
        </is>
      </c>
      <c r="S2183" s="223" t="inlineStr">
        <is>
          <t>Andi Offset CV</t>
        </is>
      </c>
      <c r="T2183" s="223" t="inlineStr">
        <is>
          <t>Lokal</t>
        </is>
      </c>
      <c r="U2183" s="261" t="n">
        <v>326</v>
      </c>
      <c r="V2183" s="86" t="inlineStr">
        <is>
          <t>pdf</t>
        </is>
      </c>
      <c r="W2183" s="223" t="inlineStr">
        <is>
          <t>5.2 MB</t>
        </is>
      </c>
      <c r="X2183" s="225" t="inlineStr">
        <is>
          <t>Kalkulus merupakan kodifikasi dari beberapa bab mengenai ilmu matematika yang biasa digunakan dalam perguruan tinggi. Kalkulus rata-rata diajarkan pada semester I sampai semester III bagi mahasiswa jurusan MIPA. Kalkulus merupakan salah satu fondasi untuk meletakkan konsep-konsep dasar dan aplikasi dari ilmu matematika dengan tujuan agar mahasiswa dapat mengembangkan teori-teori yang ada. Pembahasan di dalam kalkulus dimulai dari konsep mendasar hingga lanjutan. Tak sedikit mahasiswa yang mengalami kesulitan di dalam memahami secara menyeluruh pokok bahasan di dalam kalkulus. Terlebih bagi mereka yang pamahaman dasarnya terbilang masih kurang. Buku ini hadir sebagai alternatif untuk mempelajari bab-bab dalam kalkulus dengan mudah. Disertai dengan berbagai bentuk contoh soal, aplikasi kasus, dan pembahasan di setiap babnya, diharapkan pembaca dapat memahami sekaligus mendalami kalkulus dengan baik. Buku ini terdiri atas 13 bab, yaitu bab bilangan, fungsi, trigonometri, limit dan kontinuitas, turunan, integral, persamaan diferensial, fungsi Gamma dan fungsi Beta, Permutasi, Kombinasi, Notasi Sigma, dan Notasi Product, barisan dan deret, ekspansi dan deret berpangkat, kekonvergensian deret dan uji konvergensi, serta pendalaman. Pada bab awal, pokok bahasan dalam buku ini lebih pada matrikulasi atau mengulang kembali bahasan dalam Kalkulus. Selanjutnya adalah pembahasan Kalkulus Lanjut dan diakhiri dengan sejumlah latihan soal untuk masing-masing bab yang telah diulas sebagai sarana latihan dan evaluasi.</t>
        </is>
      </c>
      <c r="Y2183" s="262" t="n">
        <v>80000</v>
      </c>
      <c r="Z2183" s="226" t="n"/>
      <c r="AA2183" s="241">
        <f>Y3268*Z3268</f>
        <v/>
      </c>
      <c r="AB2183" s="237" t="inlineStr">
        <is>
          <t>7b29f503-ddb3-4258-a389-031026f72e83</t>
        </is>
      </c>
    </row>
    <row r="2184" ht="15" customHeight="1" s="283">
      <c r="A2184" s="109" t="n">
        <v>3260</v>
      </c>
      <c r="B2184" s="222">
        <f>HYPERLINK("https://mocostore.moco.co.id/catalog/"&amp;AB3269,"Klik Disini")</f>
        <v/>
      </c>
      <c r="C2184" s="223" t="inlineStr">
        <is>
          <t>Pemotongan dan Pemungutan Pajak Penghasilan</t>
        </is>
      </c>
      <c r="D2184" s="223" t="inlineStr">
        <is>
          <t>:</t>
        </is>
      </c>
      <c r="E2184" s="223" t="inlineStr">
        <is>
          <t>Yosep Poernomo dan Trihadi Waluyo</t>
        </is>
      </c>
      <c r="F2184" s="223" t="n"/>
      <c r="G2184" s="223" t="inlineStr">
        <is>
          <t>978-623-8487-13-4</t>
        </is>
      </c>
      <c r="H2184" s="223" t="inlineStr">
        <is>
          <t>Pajak</t>
        </is>
      </c>
      <c r="I2184" s="258" t="inlineStr">
        <is>
          <t>Perguruan Tinggi</t>
        </is>
      </c>
      <c r="J2184" s="186" t="inlineStr">
        <is>
          <t>009.09</t>
        </is>
      </c>
      <c r="K2184" s="223" t="inlineStr">
        <is>
          <t>Edisi Ke-1</t>
        </is>
      </c>
      <c r="L2184" s="223" t="n"/>
      <c r="M2184" s="259" t="inlineStr">
        <is>
          <t>Tidak Tersedia</t>
        </is>
      </c>
      <c r="N2184" s="223" t="inlineStr">
        <is>
          <t>Indonesia</t>
        </is>
      </c>
      <c r="O2184" s="223" t="inlineStr">
        <is>
          <t>Bukan fiksi</t>
        </is>
      </c>
      <c r="P2184" s="260" t="inlineStr">
        <is>
          <t>Tidak tersedia</t>
        </is>
      </c>
      <c r="Q2184" s="260" t="n">
        <v>2023</v>
      </c>
      <c r="R2184" s="223" t="inlineStr">
        <is>
          <t>Lautan Pustaka</t>
        </is>
      </c>
      <c r="S2184" s="223" t="inlineStr">
        <is>
          <t>Andi Offset CV</t>
        </is>
      </c>
      <c r="T2184" s="223" t="inlineStr">
        <is>
          <t>Lokal</t>
        </is>
      </c>
      <c r="U2184" s="261" t="n">
        <v>210</v>
      </c>
      <c r="V2184" s="86" t="inlineStr">
        <is>
          <t>pdf</t>
        </is>
      </c>
      <c r="W2184" s="223" t="inlineStr">
        <is>
          <t>4.6 MB</t>
        </is>
      </c>
      <c r="X2184" s="225" t="inlineStr">
        <is>
          <t>Buku ini merupakan panduan lengkap yang membahas secara rinci mengenai pemotongan dan pemungutan pajak penghasilan serta aspek-aspek krusial dalam sistem perpajakan. Penulis menguraikan konsep-konsep dasar, peraturan, dan strategi terkait agar pembaca dapat memahami secara mendalam bagaimana sistem pajak penghasilan berfungsi. Landasan teoritis mengenai pajak penghasilan serta penjelasan terkait prinsip-prinsip dasar yang menjadi dasar perpajakan juga dimuat dalam buku ini. Pembaca akan dibimbing melalui pemahaman konsep pemotongan pajak, termasuk pemotongan pajak gaji dan pajak atas penghasilan lainnya. Penulis menyajikan contoh-contoh kasus untuk membantu pembaca memahami implementasi praktis dari konsep-konsep tersebut. Buku ini juga mengupas secara mendalam mengenai pemungutan pajak penghasilan, menguraikan peraturan yang mengatur cara perhitungan dan pelaporan pajak. Pembaca akan mendapatkan wawasan tentang cara menyusun laporan pajak dengan benar dan memanfaatkan potensi pengurangan pajak yang tersedia. Selain itu, pentingnya pemahaman terhadap perubahan regulasi juga menjadi fokus dalam buku ini. Penulis secara cermat memperbarui pembaca mengenai perkembangan terbaru dalam hukum perpajakan yang dapat mempengaruhi cara perusahaan dan individu melaksanakan kewajiban pajak mereka. Dengan gaya penulisan yang jelas dan didukung oleh contoh-contoh aplikatif, buku ini tidak hanya membantu pembaca memahami dasar-dasar pajak penghasilan, tetapi juga memberikan pandangan praktis untuk mengelola aspek pajak dengan efisien. Buku ini dapat menjadi bacaan yang bermanfaat bagi profesional pajak, akuntan, pemilik bisnis, dan siapa pun yang ingin memahami lebih dalam sistem pemotongan dan pemungutan pajak penghasilan.
 &amp;nbsp;</t>
        </is>
      </c>
      <c r="Y2184" s="262" t="n">
        <v>80000</v>
      </c>
      <c r="Z2184" s="226" t="n"/>
      <c r="AA2184" s="241">
        <f>Y3269*Z3269</f>
        <v/>
      </c>
      <c r="AB2184" s="237" t="inlineStr">
        <is>
          <t>b6b87c01-6af0-410a-acce-14f4d594974c</t>
        </is>
      </c>
    </row>
    <row r="2185" ht="15" customHeight="1" s="283">
      <c r="A2185" s="109" t="n">
        <v>3261</v>
      </c>
      <c r="B2185" s="222">
        <f>HYPERLINK("https://mocostore.moco.co.id/catalog/"&amp;AB3270,"Klik Disini")</f>
        <v/>
      </c>
      <c r="C2185" s="223" t="inlineStr">
        <is>
          <t>INVESTASI DALAM TURBULENSI</t>
        </is>
      </c>
      <c r="D2185" s="223" t="inlineStr">
        <is>
          <t>:</t>
        </is>
      </c>
      <c r="E2185" s="223" t="inlineStr">
        <is>
          <t>Marwan Asri , Karina Wulandari , Yudo M. Kahuripan &amp; Bronsan E. Beda</t>
        </is>
      </c>
      <c r="F2185" s="223" t="inlineStr">
        <is>
          <t>978-623-01-3402-9</t>
        </is>
      </c>
      <c r="G2185" s="223" t="inlineStr">
        <is>
          <t>978-623-01-3403-6</t>
        </is>
      </c>
      <c r="H2185" s="223" t="inlineStr">
        <is>
          <t>Bisnis-Investasi</t>
        </is>
      </c>
      <c r="I2185" s="258" t="inlineStr">
        <is>
          <t>Perguruan Tinggi</t>
        </is>
      </c>
      <c r="J2185" s="186" t="inlineStr">
        <is>
          <t>009.09</t>
        </is>
      </c>
      <c r="K2185" s="223" t="inlineStr">
        <is>
          <t>Edisi Ke-1</t>
        </is>
      </c>
      <c r="L2185" s="223" t="n"/>
      <c r="M2185" s="259" t="inlineStr">
        <is>
          <t>Tidak Tersedia</t>
        </is>
      </c>
      <c r="N2185" s="223" t="inlineStr">
        <is>
          <t>Indonesia</t>
        </is>
      </c>
      <c r="O2185" s="223" t="inlineStr">
        <is>
          <t>Bukan fiksi</t>
        </is>
      </c>
      <c r="P2185" s="260" t="inlineStr">
        <is>
          <t>Tidak tersedia</t>
        </is>
      </c>
      <c r="Q2185" s="260" t="n">
        <v>2023</v>
      </c>
      <c r="R2185" s="223" t="inlineStr">
        <is>
          <t>Penerbit Andi</t>
        </is>
      </c>
      <c r="S2185" s="223" t="inlineStr">
        <is>
          <t>Andi Offset CV</t>
        </is>
      </c>
      <c r="T2185" s="223" t="inlineStr">
        <is>
          <t>Lokal</t>
        </is>
      </c>
      <c r="U2185" s="261" t="n">
        <v>274</v>
      </c>
      <c r="V2185" s="86" t="inlineStr">
        <is>
          <t>pdf</t>
        </is>
      </c>
      <c r="W2185" s="223" t="inlineStr">
        <is>
          <t>2.4 MB</t>
        </is>
      </c>
      <c r="X2185" s="225" t="inlineStr">
        <is>
          <t>Buku ini mencoba untuk mengupas beberapa hal menyangkut kepanikan yang terjadi ketika investor mendengar informasi buruk, dan kemungkinan akan dilanjutkan dengan keputusan-keputusan yang berujung pada turbulensi pasar, atau bahkan market crash. Buku ini mencoba untuk mengingatkan hal- hal yang perlu dilakukan oleh investor dalam suasana yangtidak menguntungkan itu. Buku ini juga mengulas beberapa gejala yang muncul pada masa praturbulensi, yang seharusnya tidak luput dari perhatian investor. Kemudian, dibahas pula beberapa strategi investasi yang layak diterapkan, baik dalam masa normal maupun selama masa turbulensi. Di bagian lain dikupas pula apa yang terjadi pascaturbulensi dan pelajaran apa yang dapat ditarik dari turbulensi tersebut.</t>
        </is>
      </c>
      <c r="Y2185" s="262" t="n">
        <v>80000</v>
      </c>
      <c r="Z2185" s="226" t="n"/>
      <c r="AA2185" s="241">
        <f>Y3270*Z3270</f>
        <v/>
      </c>
      <c r="AB2185" s="237" t="inlineStr">
        <is>
          <t>4f82f2e7-0df6-43d1-b331-abe21d1099cb</t>
        </is>
      </c>
    </row>
    <row r="2186" ht="15" customHeight="1" s="283">
      <c r="A2186" s="109" t="n">
        <v>3262</v>
      </c>
      <c r="B2186" s="222">
        <f>HYPERLINK("https://mocostore.moco.co.id/catalog/"&amp;AB3271,"Klik Disini")</f>
        <v/>
      </c>
      <c r="C2186" s="223" t="inlineStr">
        <is>
          <t>Hukum Pajak</t>
        </is>
      </c>
      <c r="D2186" s="223" t="inlineStr">
        <is>
          <t>:</t>
        </is>
      </c>
      <c r="E2186" s="223" t="inlineStr">
        <is>
          <t>Alexander Thian, M.Si.</t>
        </is>
      </c>
      <c r="F2186" s="223" t="n"/>
      <c r="G2186" s="223" t="inlineStr">
        <is>
          <t>978-623-01-1927-9</t>
        </is>
      </c>
      <c r="H2186" s="223" t="inlineStr">
        <is>
          <t>Pajak</t>
        </is>
      </c>
      <c r="I2186" s="258" t="inlineStr">
        <is>
          <t>Perguruan Tinggi</t>
        </is>
      </c>
      <c r="J2186" s="186" t="inlineStr">
        <is>
          <t>009.09</t>
        </is>
      </c>
      <c r="K2186" s="223" t="inlineStr">
        <is>
          <t>Edisi Ke-1</t>
        </is>
      </c>
      <c r="L2186" s="223" t="n"/>
      <c r="M2186" s="259" t="inlineStr">
        <is>
          <t>Tidak Tersedia</t>
        </is>
      </c>
      <c r="N2186" s="223" t="inlineStr">
        <is>
          <t>Indonesia</t>
        </is>
      </c>
      <c r="O2186" s="223" t="inlineStr">
        <is>
          <t>Bukan fiksi</t>
        </is>
      </c>
      <c r="P2186" s="260" t="inlineStr">
        <is>
          <t>Tidak tersedia</t>
        </is>
      </c>
      <c r="Q2186" s="260" t="n">
        <v>2022</v>
      </c>
      <c r="R2186" s="223" t="inlineStr">
        <is>
          <t>Penerbit Andi</t>
        </is>
      </c>
      <c r="S2186" s="223" t="inlineStr">
        <is>
          <t>Andi Offset CV</t>
        </is>
      </c>
      <c r="T2186" s="223" t="inlineStr">
        <is>
          <t>Lokal</t>
        </is>
      </c>
      <c r="U2186" s="261" t="n">
        <v>397</v>
      </c>
      <c r="V2186" s="86" t="inlineStr">
        <is>
          <t>pdf</t>
        </is>
      </c>
      <c r="W2186" s="223" t="inlineStr">
        <is>
          <t>2.7 MB</t>
        </is>
      </c>
      <c r="X2186" s="225" t="inlineStr">
        <is>
          <t>Buku ini dapat digunakan sebagai bahan referensi, khususnya bagi para mahasiswa yang sedang mengambil mata kuliah Hukum Pajak. Pembahasan yang ada dalam buku ini disajikan dengan menggunakan bahasa yang sangat sederhana, lugas, dan mudah dipahami, sehingga akan membantu para mahasiswa dalam mempelajarinya secara lebih cepat, mudah, dan praktis.</t>
        </is>
      </c>
      <c r="Y2186" s="262" t="n">
        <v>80000</v>
      </c>
      <c r="Z2186" s="226" t="n"/>
      <c r="AA2186" s="241">
        <f>Y3271*Z3271</f>
        <v/>
      </c>
      <c r="AB2186" s="237" t="inlineStr">
        <is>
          <t>2105df8d-f021-4189-b305-4939e7d5d037</t>
        </is>
      </c>
    </row>
    <row r="2187" ht="15" customHeight="1" s="283">
      <c r="A2187" s="109" t="n">
        <v>3263</v>
      </c>
      <c r="B2187" s="222">
        <f>HYPERLINK("https://mocostore.moco.co.id/catalog/"&amp;AB3272,"Klik Disini")</f>
        <v/>
      </c>
      <c r="C2187" s="223" t="inlineStr">
        <is>
          <t>Hukum Lembaga Keuangan dan Perbankan</t>
        </is>
      </c>
      <c r="D2187" s="223" t="inlineStr">
        <is>
          <t>:</t>
        </is>
      </c>
      <c r="E2187" s="223" t="inlineStr">
        <is>
          <t>Alexander Thian, M.Si.</t>
        </is>
      </c>
      <c r="F2187" s="223" t="n"/>
      <c r="G2187" s="223" t="inlineStr">
        <is>
          <t>978-623-8493-50-0</t>
        </is>
      </c>
      <c r="H2187" s="223" t="inlineStr">
        <is>
          <t>Ekonomi</t>
        </is>
      </c>
      <c r="I2187" s="258" t="inlineStr">
        <is>
          <t>Perguruan Tinggi</t>
        </is>
      </c>
      <c r="J2187" s="186" t="inlineStr">
        <is>
          <t>009.09</t>
        </is>
      </c>
      <c r="K2187" s="223" t="inlineStr">
        <is>
          <t>Edisi Ke-1</t>
        </is>
      </c>
      <c r="L2187" s="223" t="n"/>
      <c r="M2187" s="259" t="inlineStr">
        <is>
          <t>Tidak Tersedia</t>
        </is>
      </c>
      <c r="N2187" s="223" t="inlineStr">
        <is>
          <t>Indonesia</t>
        </is>
      </c>
      <c r="O2187" s="223" t="inlineStr">
        <is>
          <t>Bukan fiksi</t>
        </is>
      </c>
      <c r="P2187" s="260" t="inlineStr">
        <is>
          <t>Tidak tersedia</t>
        </is>
      </c>
      <c r="Q2187" s="260" t="n">
        <v>2024</v>
      </c>
      <c r="R2187" s="223" t="inlineStr">
        <is>
          <t>Cahaya Harapan</t>
        </is>
      </c>
      <c r="S2187" s="223" t="inlineStr">
        <is>
          <t>Andi Offset CV</t>
        </is>
      </c>
      <c r="T2187" s="223" t="inlineStr">
        <is>
          <t>Lokal</t>
        </is>
      </c>
      <c r="U2187" s="261" t="n">
        <v>176</v>
      </c>
      <c r="V2187" s="86" t="inlineStr">
        <is>
          <t>pdf</t>
        </is>
      </c>
      <c r="W2187" s="223" t="inlineStr">
        <is>
          <t>3.1 MB</t>
        </is>
      </c>
      <c r="X2187" s="225" t="inlineStr">
        <is>
          <t>Buku ini dapat dibaca oleh khalayak umum yang memang tertarik untuk lebih mengenal dan memahami aspek hukum pada lembaga keuangan dan perbankan yang beroperasi di Indonesia. Topik-Topik menarik yang dibahas dalam buku ini meliputi: Pasar Modal; Reksa Dana; Lembaga Asuransi; Lembaga Pembiayaan; Dana Pensiun; Usaha Pegadaian; Koperasi Simpan Pinjam; Ruang Lingkup Bank; dan Sumber Dana Bank.</t>
        </is>
      </c>
      <c r="Y2187" s="262" t="n">
        <v>80000</v>
      </c>
      <c r="Z2187" s="226" t="n"/>
      <c r="AA2187" s="241">
        <f>Y3272*Z3272</f>
        <v/>
      </c>
      <c r="AB2187" s="237" t="inlineStr">
        <is>
          <t>b68b5318-a7b9-4f29-bbab-09ea848a4d7b</t>
        </is>
      </c>
    </row>
    <row r="2188" ht="15" customHeight="1" s="283">
      <c r="A2188" s="109" t="n">
        <v>3264</v>
      </c>
      <c r="B2188" s="222">
        <f>HYPERLINK("https://mocostore.moco.co.id/catalog/"&amp;AB3273,"Klik Disini")</f>
        <v/>
      </c>
      <c r="C2188" s="223" t="inlineStr">
        <is>
          <t>Pengantar Bisnis</t>
        </is>
      </c>
      <c r="D2188" s="223" t="inlineStr">
        <is>
          <t>:</t>
        </is>
      </c>
      <c r="E2188" s="223" t="inlineStr">
        <is>
          <t>Alexander Thian, M.Si.</t>
        </is>
      </c>
      <c r="F2188" s="223" t="n"/>
      <c r="G2188" s="223" t="inlineStr">
        <is>
          <t>978-623-01-1290-4</t>
        </is>
      </c>
      <c r="H2188" s="223" t="inlineStr">
        <is>
          <t>Bisnis-Investasi</t>
        </is>
      </c>
      <c r="I2188" s="258" t="inlineStr">
        <is>
          <t>Perguruan Tinggi</t>
        </is>
      </c>
      <c r="J2188" s="186" t="inlineStr">
        <is>
          <t>009.25</t>
        </is>
      </c>
      <c r="K2188" s="223" t="inlineStr">
        <is>
          <t>Edisi Ke-1</t>
        </is>
      </c>
      <c r="L2188" s="223" t="n"/>
      <c r="M2188" s="259" t="inlineStr">
        <is>
          <t>Tidak Tersedia</t>
        </is>
      </c>
      <c r="N2188" s="223" t="inlineStr">
        <is>
          <t>Indonesia</t>
        </is>
      </c>
      <c r="O2188" s="223" t="inlineStr">
        <is>
          <t>Bukan fiksi</t>
        </is>
      </c>
      <c r="P2188" s="260" t="inlineStr">
        <is>
          <t>Tidak tersedia</t>
        </is>
      </c>
      <c r="Q2188" s="260" t="n">
        <v>2022</v>
      </c>
      <c r="R2188" s="223" t="inlineStr">
        <is>
          <t>Penerbit Andi</t>
        </is>
      </c>
      <c r="S2188" s="223" t="inlineStr">
        <is>
          <t>Andi Offset CV</t>
        </is>
      </c>
      <c r="T2188" s="223" t="inlineStr">
        <is>
          <t>Lokal</t>
        </is>
      </c>
      <c r="U2188" s="261" t="n">
        <v>470</v>
      </c>
      <c r="V2188" s="86" t="inlineStr">
        <is>
          <t>pdf</t>
        </is>
      </c>
      <c r="W2188" s="223" t="inlineStr">
        <is>
          <t>3.0 MB</t>
        </is>
      </c>
      <c r="X2188" s="225" t="inlineStr">
        <is>
          <t>Buku ini dapat digunakan sebagai bahan referensi bagi para mahasiswa yang sedang mengambil mata kuliah Pengantar Bisnis. Pembahasan yang ada dalam buku ini disajikan dengan menggunakan bahasa yang sangat sederhana, lugas, dan mudah dipahami, sehingga akan membantu para mahasiswa dalam mempelajarinya secara lebih cepat, mudah, dan praktis.
 &amp;nbsp;</t>
        </is>
      </c>
      <c r="Y2188" s="262" t="n">
        <v>80000</v>
      </c>
      <c r="Z2188" s="226" t="n"/>
      <c r="AA2188" s="241">
        <f>Y3273*Z3273</f>
        <v/>
      </c>
      <c r="AB2188" s="237" t="inlineStr">
        <is>
          <t>ee00427c-5345-4c88-9e04-b0e61c66d785</t>
        </is>
      </c>
    </row>
    <row r="2189" ht="15" customHeight="1" s="283">
      <c r="A2189" s="109" t="n">
        <v>3265</v>
      </c>
      <c r="B2189" s="222">
        <f>HYPERLINK("https://mocostore.moco.co.id/catalog/"&amp;AB3274,"Klik Disini")</f>
        <v/>
      </c>
      <c r="C2189" s="223" t="inlineStr">
        <is>
          <t>Hukum Bisnis</t>
        </is>
      </c>
      <c r="D2189" s="223" t="inlineStr">
        <is>
          <t>:</t>
        </is>
      </c>
      <c r="E2189" s="223" t="inlineStr">
        <is>
          <t>Alexander Thian, M.Si.</t>
        </is>
      </c>
      <c r="F2189" s="223" t="n"/>
      <c r="G2189" s="223" t="inlineStr">
        <is>
          <t>978-623-01-2593-5</t>
        </is>
      </c>
      <c r="H2189" s="223" t="inlineStr">
        <is>
          <t>Bisnis-Investasi</t>
        </is>
      </c>
      <c r="I2189" s="258" t="inlineStr">
        <is>
          <t>Perguruan Tinggi</t>
        </is>
      </c>
      <c r="J2189" s="186" t="inlineStr">
        <is>
          <t>009.25</t>
        </is>
      </c>
      <c r="K2189" s="223" t="inlineStr">
        <is>
          <t>Edisi Ke-1</t>
        </is>
      </c>
      <c r="L2189" s="223" t="n"/>
      <c r="M2189" s="259" t="inlineStr">
        <is>
          <t>Tidak Tersedia</t>
        </is>
      </c>
      <c r="N2189" s="223" t="inlineStr">
        <is>
          <t>Indonesia</t>
        </is>
      </c>
      <c r="O2189" s="223" t="inlineStr">
        <is>
          <t>Bukan fiksi</t>
        </is>
      </c>
      <c r="P2189" s="260" t="inlineStr">
        <is>
          <t>Tidak tersedia</t>
        </is>
      </c>
      <c r="Q2189" s="260" t="n">
        <v>2022</v>
      </c>
      <c r="R2189" s="223" t="inlineStr">
        <is>
          <t>Penerbit Andi</t>
        </is>
      </c>
      <c r="S2189" s="223" t="inlineStr">
        <is>
          <t>Andi Offset CV</t>
        </is>
      </c>
      <c r="T2189" s="223" t="inlineStr">
        <is>
          <t>Lokal</t>
        </is>
      </c>
      <c r="U2189" s="261" t="n">
        <v>455</v>
      </c>
      <c r="V2189" s="86" t="inlineStr">
        <is>
          <t>pdf</t>
        </is>
      </c>
      <c r="W2189" s="223" t="inlineStr">
        <is>
          <t>2.9 MB</t>
        </is>
      </c>
      <c r="X2189" s="225" t="inlineStr">
        <is>
          <t>Buku ini dapat dipakai sebagai bahan referensi bagi para mahasiswa yang sedang mengambil mata kuliah Hukum Bisnis. Pembahasan yang ada dalam buku ini disajikan dengan menggunakan bahasa yang sangat sederhana, lugas, dan mudah dipahami, sehingga akan membantu para mahasiswa dalam mempelajarinya secara lebih cepat, mudah, dan praktis.</t>
        </is>
      </c>
      <c r="Y2189" s="262" t="n">
        <v>59000</v>
      </c>
      <c r="Z2189" s="226" t="n"/>
      <c r="AA2189" s="241">
        <f>Y3274*Z3274</f>
        <v/>
      </c>
      <c r="AB2189" s="237" t="inlineStr">
        <is>
          <t>e44cea81-a82b-4cc9-a591-018cb3106b44</t>
        </is>
      </c>
    </row>
    <row r="2190" ht="15" customHeight="1" s="283">
      <c r="A2190" s="109" t="n">
        <v>3266</v>
      </c>
      <c r="B2190" s="222">
        <f>HYPERLINK("https://mocostore.moco.co.id/catalog/"&amp;AB3275,"Klik Disini")</f>
        <v/>
      </c>
      <c r="C2190" s="223" t="inlineStr">
        <is>
          <t>How to Develop Indonesia Archipelago Through Tourism</t>
        </is>
      </c>
      <c r="D2190" s="223" t="inlineStr">
        <is>
          <t>:</t>
        </is>
      </c>
      <c r="E2190" s="223" t="inlineStr">
        <is>
          <t>Prof. Dr. Pm. Budi Haryono</t>
        </is>
      </c>
      <c r="F2190" s="223" t="inlineStr">
        <is>
          <t>978-623-01-1069-6</t>
        </is>
      </c>
      <c r="G2190" s="223" t="inlineStr">
        <is>
          <t>978-623-01-1070-2</t>
        </is>
      </c>
      <c r="H2190" s="223" t="inlineStr">
        <is>
          <t>Pariwisata</t>
        </is>
      </c>
      <c r="I2190" s="258" t="inlineStr">
        <is>
          <t>Perguruan Tinggi</t>
        </is>
      </c>
      <c r="J2190" s="186" t="inlineStr">
        <is>
          <t>009.17</t>
        </is>
      </c>
      <c r="K2190" s="223" t="inlineStr">
        <is>
          <t>Edisi Ke-1</t>
        </is>
      </c>
      <c r="L2190" s="223" t="n"/>
      <c r="M2190" s="259" t="inlineStr">
        <is>
          <t>Tidak Tersedia</t>
        </is>
      </c>
      <c r="N2190" s="223" t="inlineStr">
        <is>
          <t>Indonesia</t>
        </is>
      </c>
      <c r="O2190" s="223" t="inlineStr">
        <is>
          <t>Bukan fiksi</t>
        </is>
      </c>
      <c r="P2190" s="260" t="inlineStr">
        <is>
          <t>Tidak tersedia</t>
        </is>
      </c>
      <c r="Q2190" s="260" t="n">
        <v>2023</v>
      </c>
      <c r="R2190" s="223" t="inlineStr">
        <is>
          <t>Penerbit Andi</t>
        </is>
      </c>
      <c r="S2190" s="223" t="inlineStr">
        <is>
          <t>Andi Offset CV</t>
        </is>
      </c>
      <c r="T2190" s="223" t="inlineStr">
        <is>
          <t>Lokal</t>
        </is>
      </c>
      <c r="U2190" s="261" t="n">
        <v>114</v>
      </c>
      <c r="V2190" s="86" t="inlineStr">
        <is>
          <t>pdf</t>
        </is>
      </c>
      <c r="W2190" s="223" t="inlineStr">
        <is>
          <t>11.3 MB</t>
        </is>
      </c>
      <c r="X2190" s="225" t="inlineStr">
        <is>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is>
      </c>
      <c r="Y2190" s="262" t="n">
        <v>80000</v>
      </c>
      <c r="Z2190" s="226" t="n"/>
      <c r="AA2190" s="241">
        <f>Y3275*Z3275</f>
        <v/>
      </c>
      <c r="AB2190" s="237" t="inlineStr">
        <is>
          <t>11dc615d-190c-494a-97b8-e67c589408a2</t>
        </is>
      </c>
    </row>
    <row r="2191" ht="15" customHeight="1" s="283">
      <c r="A2191" s="109" t="n">
        <v>3267</v>
      </c>
      <c r="B2191" s="222">
        <f>HYPERLINK("https://mocostore.moco.co.id/catalog/"&amp;AB3276,"Klik Disini")</f>
        <v/>
      </c>
      <c r="C2191" s="223" t="inlineStr">
        <is>
          <t>Pengantar dan Analisis Desain Eksperimen Menggunakan MINITAB</t>
        </is>
      </c>
      <c r="D2191" s="223" t="inlineStr">
        <is>
          <t>:</t>
        </is>
      </c>
      <c r="E2191" s="223" t="inlineStr">
        <is>
          <t>Septin Puji Astuti dan Eko Setiawan</t>
        </is>
      </c>
      <c r="F2191" s="223" t="inlineStr">
        <is>
          <t>978-623-01-3412-8</t>
        </is>
      </c>
      <c r="G2191" s="223" t="inlineStr">
        <is>
          <t>978-623-01-3418-0</t>
        </is>
      </c>
      <c r="H2191" s="223" t="inlineStr">
        <is>
          <t>Statistika</t>
        </is>
      </c>
      <c r="I2191" s="258" t="inlineStr">
        <is>
          <t>Perguruan Tinggi</t>
        </is>
      </c>
      <c r="J2191" s="186" t="inlineStr">
        <is>
          <t>009.01</t>
        </is>
      </c>
      <c r="K2191" s="223" t="inlineStr">
        <is>
          <t>Edisi Ke-1</t>
        </is>
      </c>
      <c r="L2191" s="223" t="n"/>
      <c r="M2191" s="259" t="inlineStr">
        <is>
          <t>Tidak Tersedia</t>
        </is>
      </c>
      <c r="N2191" s="223" t="inlineStr">
        <is>
          <t>Indonesia</t>
        </is>
      </c>
      <c r="O2191" s="223" t="inlineStr">
        <is>
          <t>Bukan fiksi</t>
        </is>
      </c>
      <c r="P2191" s="260" t="n">
        <v>2023</v>
      </c>
      <c r="Q2191" s="260" t="n">
        <v>2023</v>
      </c>
      <c r="R2191" s="223" t="inlineStr">
        <is>
          <t>Penerbit Andi</t>
        </is>
      </c>
      <c r="S2191" s="223" t="inlineStr">
        <is>
          <t>Andi Offset CV</t>
        </is>
      </c>
      <c r="T2191" s="223" t="inlineStr">
        <is>
          <t>Lokal</t>
        </is>
      </c>
      <c r="U2191" s="261" t="n">
        <v>338</v>
      </c>
      <c r="V2191" s="86" t="inlineStr">
        <is>
          <t>pdf</t>
        </is>
      </c>
      <c r="W2191" s="223" t="inlineStr">
        <is>
          <t>5.3 MB</t>
        </is>
      </c>
      <c r="X2191" s="225" t="inlineStr">
        <is>
          <t>Desain eksperimen dalam menyelesaikan suatu penelitian kini dibutuhkan oleh berbagai kalangan. Umumnya, desain eksperimen dilakukan oleh peneliti dan praktisi yang bergerak dalam bidang sains dasar hingga rekayasa teknologi mulai dari fisika, kimia, biologi, hingga ilmu- ilmu turunannya seperti teknik, kedokteran, pertanian, peternakan, dan Iain-Iain. Namun, kini desain eksperimen mulai banyak digunakan oleh kalangan sosial terutama dalam bidang ekonomi dan manajemen.Buku Pengantar dan Analisis Desain Eksperimen Menggunakan MINITAB ini dibuat untuk membantu para praktisi, ilmuwan, dan kalangan mahasiswa yang membutuhkan analisis data dengan perancangan eksperimen menggunakan software yang mudah digunakan. Software Minitab dipilih di sini karena memiliki banyak keunggulan dalam melakukan analisis-analisis eksperimen dan analisis kualitas.Sebelum memulai praktik analisis data dengan menggunakan software Minitab, buku ini memberi penjelasan singkat mengenai rancangan-rancangan eksperimen yang akan dipraktikkan. Selanjutnya, di setiap bahasan diberikan praktikdengan menggunakan data.Di awal bab, terdapat pengantar desain eksperimen. Di bab selanjutnya dibahas rancangan eksperimen sederhana seperti uji hipotesis yang menggunakan satu sampel atau dua sampel. Cara menghitungnya ditampilkan pada bab ini yang kemudian dilanjutkan dengan praktik. Selanjutnya dibahas desain eksperimen dengan satu faktor dan beberapa uji untuk membandingkan rata-rata seperti uji Fisher Least Significant Difference (LSD), uji Tukey, uji Hsu&amp;#39;s MBC, dan uji Dunnet. Pada bab-bab selanjutnya dibahas desain eksperimen lebih jauh yang menggunakan desain eksperimen lebih dari satu faktor, desain blok yang lengkap dan tidak lengkap, latin design, youden square, dan di akhir bab adalah desain faktorial.
 &amp;nbsp;</t>
        </is>
      </c>
      <c r="Y2191" s="262" t="n">
        <v>80000</v>
      </c>
      <c r="Z2191" s="226" t="n"/>
      <c r="AA2191" s="241">
        <f>Y3276*Z3276</f>
        <v/>
      </c>
      <c r="AB2191" s="237" t="inlineStr">
        <is>
          <t>77277572-38d3-40a7-818a-a568605a0b0c</t>
        </is>
      </c>
    </row>
    <row r="2192" ht="15" customHeight="1" s="283">
      <c r="A2192" s="109" t="n">
        <v>3269</v>
      </c>
      <c r="B2192" s="222">
        <f>HYPERLINK("https://mocostore.moco.co.id/catalog/"&amp;AB3278,"Klik Disini")</f>
        <v/>
      </c>
      <c r="C2192" s="223" t="inlineStr">
        <is>
          <t>PENYAKIT MULUT DAN KUKU</t>
        </is>
      </c>
      <c r="D2192" s="223" t="inlineStr">
        <is>
          <t>: Kupas Tuntas Sejarah, Sumber, Penyebab, Patogenesis Virus PMK, Diagnosis, dan Gejala Klinis PMK pada Hewan Ternak sampai Risiko pada Manusia serta Strategi Eradikasi Termasuk Cara Penanggulangan PMK</t>
        </is>
      </c>
      <c r="E2192" s="223" t="inlineStr">
        <is>
          <t>Prof. drh. H. R. Wasito, M.Sc., Ph.D. dan Prof. drh. Hj. Hastari Wuryastuti, M.Sc., Ph.D.</t>
        </is>
      </c>
      <c r="F2192" s="223" t="inlineStr">
        <is>
          <t>978-623-7267-97-3</t>
        </is>
      </c>
      <c r="G2192" s="223" t="inlineStr">
        <is>
          <t>978-623-7267-98-0</t>
        </is>
      </c>
      <c r="H2192" s="223" t="inlineStr">
        <is>
          <t>Peternakan</t>
        </is>
      </c>
      <c r="I2192" s="258" t="inlineStr">
        <is>
          <t>Perguruan Tinggi</t>
        </is>
      </c>
      <c r="J2192" s="186" t="inlineStr">
        <is>
          <t>009.06</t>
        </is>
      </c>
      <c r="K2192" s="223" t="inlineStr">
        <is>
          <t>Edisi Ke-1</t>
        </is>
      </c>
      <c r="L2192" s="223" t="n"/>
      <c r="M2192" s="259" t="inlineStr">
        <is>
          <t>Tidak Tersedia</t>
        </is>
      </c>
      <c r="N2192" s="223" t="inlineStr">
        <is>
          <t>Indonesia</t>
        </is>
      </c>
      <c r="O2192" s="223" t="inlineStr">
        <is>
          <t>Bukan fiksi</t>
        </is>
      </c>
      <c r="P2192" s="260" t="n">
        <v>2023</v>
      </c>
      <c r="Q2192" s="260" t="n">
        <v>2023</v>
      </c>
      <c r="R2192" s="223" t="inlineStr">
        <is>
          <t>Lily Publisher</t>
        </is>
      </c>
      <c r="S2192" s="223" t="inlineStr">
        <is>
          <t>Andi Offset CV</t>
        </is>
      </c>
      <c r="T2192" s="223" t="inlineStr">
        <is>
          <t>Lokal</t>
        </is>
      </c>
      <c r="U2192" s="261" t="n">
        <v>242</v>
      </c>
      <c r="V2192" s="86" t="inlineStr">
        <is>
          <t>pdf</t>
        </is>
      </c>
      <c r="W2192" s="223" t="inlineStr">
        <is>
          <t>3.9 MB</t>
        </is>
      </c>
      <c r="X2192" s="225" t="inlineStr">
        <is>
          <t>Penyakit mulut dan kuku (PMK) atau foot-and-mouth disease (hoof-and-mouth disease, aphthae epizooticae atau apthous fever) disebabkan oleh virus (Aphthovirus), termasuk dalam familia Picornaviridae. Virus PMK mengalami perkembangbiakan sangat cepat, sangat menular, dan infektif, mudah mengalami mutasi, dan kadang-kadang sangat mematikan pada hewanyangtertular. Sumber penularan infeksi virus PMK dapat berasal dari hewan yang terinfeksi virus PMK dan yang menunjukkan gejala klinis. Penyakit PMK menyerang hewan ternak berkuku belah, termasuk sapi, babi, domba, dan kambing, serta lebih dari 70 spesies hewan liar, termasuk rusa, dan ditandai adanya demam, hewan tampak dungu, leleran air ludah yang berlebihan (hipersalivasi), dan adanya lesi berupa lepuh (vesikel) pada lidah, moncong, dan puting susu, serta vesikel pada kaki yang berakibat hewan penderita PMK terlihat pincang jika berjalan. Wabah PMK terjadi di setiap wilayah dunia yang mempunyai hewan ternak, dan saat ini, penyakit PMK enzootik di hampir semua benua, kecuali Selandia Baru, Australia, dan Amerika Utara. Di Indonesia, setelah pemberantasan PMK pada tahun 1986, dan dinyatakan bebas PMK pada tahun 1990, PMK mewabah lagi pada Mei 2022. Angka penularan PMK telah mencapai 233.370 kasus aktif dantersebardi 246 provinsi di Indonesia perJumat, Juli 2022. Virus PMK pada hewan dapat menular ke manusia, meskipun kecil kemungkinannya karena virus PMK kesulitan menembus batas spesies. Menurut Badan Kesehatan Hewan Dunia (OIE), virus PMK dapat hidup di saluran pernafasan manusia selama 24-48 jam. Manusia diduga terinfeksi PMK dilaporkan pertama kali oleh Valentini pada 1695 di Jerman dan kasus PMK pada manusia yang terakhir dilaporkan terjadi selamae pidemik PMK pada ruminansia pada tahun 1966di Britain. Kerugian dari dampak penyakit ini bukan hanya dirasakan oleh peternak, tetapi juga dapat dirasakan oleh masyarakat luas. Jika terjadi wabah PMK pada hewan ternak, untuk penanganannya diperlukan kewaspadaan dan keberhati-hatian yang tinggi dan dijaga ramah lingkungan. Meskipun beberapa negara telah bebas dari PMK selama beberapa waktu, sebaran hospes PMK yang luas dan penularannya yang dapat terjadi secara cepat merupakan penyebab keprihatinan internasional terhadap wabah PMK. Oleh karena itu, edukasi mengenai PMK penting dipahami.
 &amp;nbsp;</t>
        </is>
      </c>
      <c r="Y2192" s="262" t="n">
        <v>80000</v>
      </c>
      <c r="Z2192" s="226" t="n"/>
      <c r="AA2192" s="241">
        <f>Y3278*Z3278</f>
        <v/>
      </c>
      <c r="AB2192" s="237" t="inlineStr">
        <is>
          <t>ee0c3820-bc2c-4987-8e82-87d469fbec26</t>
        </is>
      </c>
    </row>
    <row r="2193" ht="15" customHeight="1" s="283">
      <c r="A2193" s="109" t="n">
        <v>3271</v>
      </c>
      <c r="B2193" s="222">
        <f>HYPERLINK("https://mocostore.moco.co.id/catalog/"&amp;AB3280,"Klik Disini")</f>
        <v/>
      </c>
      <c r="C2193" s="223" t="inlineStr">
        <is>
          <t>Peristiwa Penumpahan Tujuh Cawan Murka Allah - Mari Belajar Kitab Wahyu</t>
        </is>
      </c>
      <c r="D2193" s="223" t="inlineStr">
        <is>
          <t>:</t>
        </is>
      </c>
      <c r="E2193" s="223" t="inlineStr">
        <is>
          <t>Pdt. Dr. Jonar T.H. Situmorang, M.A., M.Th.</t>
        </is>
      </c>
      <c r="F2193" s="223" t="n"/>
      <c r="G2193" s="223" t="inlineStr">
        <is>
          <t>978-623-314-486-5</t>
        </is>
      </c>
      <c r="H2193" s="223" t="inlineStr">
        <is>
          <t>Agama Kristen</t>
        </is>
      </c>
      <c r="I2193" s="258" t="inlineStr">
        <is>
          <t>Perguruan Tinggi</t>
        </is>
      </c>
      <c r="J2193" s="186" t="inlineStr">
        <is>
          <t>009.16</t>
        </is>
      </c>
      <c r="K2193" s="223" t="inlineStr">
        <is>
          <t>Edisi Ke-1</t>
        </is>
      </c>
      <c r="L2193" s="223" t="n"/>
      <c r="M2193" s="259" t="inlineStr">
        <is>
          <t>Tidak Tersedia</t>
        </is>
      </c>
      <c r="N2193" s="223" t="inlineStr">
        <is>
          <t>Indonesia</t>
        </is>
      </c>
      <c r="O2193" s="223" t="inlineStr">
        <is>
          <t>Bukan fiksi</t>
        </is>
      </c>
      <c r="P2193" s="260" t="inlineStr">
        <is>
          <t>Tidak tersedia</t>
        </is>
      </c>
      <c r="Q2193" s="260" t="n">
        <v>2023</v>
      </c>
      <c r="R2193" s="223" t="inlineStr">
        <is>
          <t>PBMR Andi</t>
        </is>
      </c>
      <c r="S2193" s="223" t="inlineStr">
        <is>
          <t>Andi Offset CV</t>
        </is>
      </c>
      <c r="T2193" s="223" t="inlineStr">
        <is>
          <t>Lokal</t>
        </is>
      </c>
      <c r="U2193" s="261" t="n">
        <v>120</v>
      </c>
      <c r="V2193" s="86" t="inlineStr">
        <is>
          <t>pdf</t>
        </is>
      </c>
      <c r="W2193" s="223" t="inlineStr">
        <is>
          <t>18.1 MB</t>
        </is>
      </c>
      <c r="X2193" s="225" t="inlineStr">
        <is>
          <t>Salah satu keunikan Kitab Wahyu adalah pewahyuan yang diterima Rasul Yohanes di Pulau Patmos akan apa yang terjadi di menjelang akhir zaman (eskaton). Salah satu di antaranya adalah akan penglihatan atau penampakan 7 cawan murka Allah. Disebut demikian, karena memang dari tahap demi tahap akan penampakan dari 7 cawan tersebut,, diberitahu akan murka demi murka Allah yang akan terjadi atas dunia ini dan segala isinya, sebagai bentuk peringatan bagi manusia supaya belajar hidup benar di hadapan Tuhan, sehingga terhindar dari murka Allah yang maha dahsyat itu. Itu suatu bukti kasih sayang Allah atas umat-Nya supaya mempersiapkan diri selama masih hidup sehingga menjalin hubungan lebih intim dengan-Nya. Jika peringatan ini diabaikan, maka murka itu akan menimpanya. Namun tidak bermaksud untuk menghakimi orang lain, sebaliknya, semakin memberi teladan bagi orang lain dengan menjadi terang bagi orang-orang di sekitarnya. Cawan digunakan sebagai metafora (kiasan), seperti yang pernah dikatakan Yesus ketika Ia bertanya kepada Yakobus dan Yohanes, apakah mereka dapat ambil bagian dalam cawan-Nya (Mat. 2:22), yang Dia maksudkan adalah ikut mengalami penderitaan-Nya. Cawan merupakan kiasan dari berkat (bnd. Mzm. 23:5) atau dari murka Allah (bnd. 75:9), yang olehnya penderitaan akan ditimpakan kepada manusia. Dengan membaca buku ini, Anda diajak untuk lebih bersungguh-sungguh mengasihi Allah.
 &amp;nbsp;</t>
        </is>
      </c>
      <c r="Y2193" s="262" t="n">
        <v>66000</v>
      </c>
      <c r="Z2193" s="226" t="n"/>
      <c r="AA2193" s="241">
        <f>Y3280*Z3280</f>
        <v/>
      </c>
      <c r="AB2193" s="237" t="inlineStr">
        <is>
          <t>a86b9c82-db89-40f6-a1eb-420b2a4740ac</t>
        </is>
      </c>
    </row>
    <row r="2194" ht="15" customHeight="1" s="283">
      <c r="A2194" s="109" t="n">
        <v>3272</v>
      </c>
      <c r="B2194" s="222">
        <f>HYPERLINK("https://mocostore.moco.co.id/catalog/"&amp;AB3281,"Klik Disini")</f>
        <v/>
      </c>
      <c r="C2194" s="223" t="inlineStr">
        <is>
          <t>GURU KREATIF INOVATIF ERA MERDEKA BELAJAR</t>
        </is>
      </c>
      <c r="D2194" s="223" t="inlineStr">
        <is>
          <t>:</t>
        </is>
      </c>
      <c r="E2194" s="223" t="inlineStr">
        <is>
          <t>Lidia Susanti , Eva Handriyantini &amp; Amir Hamzah</t>
        </is>
      </c>
      <c r="F2194" s="223" t="inlineStr">
        <is>
          <t>978-623-01-3410-4</t>
        </is>
      </c>
      <c r="G2194" s="223" t="inlineStr">
        <is>
          <t>978-623-01-3411-1</t>
        </is>
      </c>
      <c r="H2194" s="223" t="inlineStr">
        <is>
          <t>Pendidikan</t>
        </is>
      </c>
      <c r="I2194" s="258" t="inlineStr">
        <is>
          <t>Perguruan Tinggi</t>
        </is>
      </c>
      <c r="J2194" s="186" t="inlineStr">
        <is>
          <t>009.10</t>
        </is>
      </c>
      <c r="K2194" s="223" t="inlineStr">
        <is>
          <t>Edisi Ke-1</t>
        </is>
      </c>
      <c r="L2194" s="223" t="n"/>
      <c r="M2194" s="259" t="inlineStr">
        <is>
          <t>Tidak Tersedia</t>
        </is>
      </c>
      <c r="N2194" s="223" t="inlineStr">
        <is>
          <t>Indonesia</t>
        </is>
      </c>
      <c r="O2194" s="223" t="inlineStr">
        <is>
          <t>Bukan fiksi</t>
        </is>
      </c>
      <c r="P2194" s="260" t="inlineStr">
        <is>
          <t>Tidak tersedia</t>
        </is>
      </c>
      <c r="Q2194" s="260" t="n">
        <v>2023</v>
      </c>
      <c r="R2194" s="223" t="inlineStr">
        <is>
          <t>Penerbit Andi</t>
        </is>
      </c>
      <c r="S2194" s="223" t="inlineStr">
        <is>
          <t>Andi Offset CV</t>
        </is>
      </c>
      <c r="T2194" s="223" t="inlineStr">
        <is>
          <t>Lokal</t>
        </is>
      </c>
      <c r="U2194" s="261" t="n">
        <v>274</v>
      </c>
      <c r="V2194" s="86" t="inlineStr">
        <is>
          <t>pdf</t>
        </is>
      </c>
      <c r="W2194" s="223" t="inlineStr">
        <is>
          <t>3.1 MB</t>
        </is>
      </c>
      <c r="X2194" s="225" t="inlineStr">
        <is>
          <t>Buku Guru Kreatif Inovatif Era Merdeka Belajar didesain sebagai buku penunjang para guru untuk meningkatkan pengetahuan dan kemampuan profesional agar dapat menyiapkan sumber daya manusia yang berkualitas menghadapi kehidupan masa depan serta mengantisipasi perkembangan kehidupan yang makin kompleks. Oleh karenanya, dalam buku ini disajikan berbagai konsep yang menjadi prasyarat bagi para guru untuk meningkatkan kompetensi dan beradaptasi terhadap perubahan sistem pembelajaran khususnya pascapandemi Covid-19, yaitu transformasi sistem pembelajaran berbasisteknologi digital.Akan tetapi, untuk memperluas wawasan pengetahuan tentang merdeka belajar, dalam buku ini disajikan pula tentang filosofi yang mendasari kurikulum merdeka belajar, isu-isu pembelajaran postmodern, tantangan guru postmodern, dan tipologi guru merdeka belajar, di samping pengetahuan teoretis dan praktik, meningkatkan motivasi dan kreativitas peserta didik ketika belajar.Hal lain yang tidak kalah pentingnya dalam buku ini juga disajikan secara lugas bagaimana mendesain e-learning dan sekolah virtual, gamifikasi dalam pembelajaran, serta melakukan penilaian hasil belajar higher order thinking sebagai tujuan akhir pembelajaran abad ke-21. Guna memberikan bekal wawasan tentang pentingnya praktik penelitian dalam memecahkan masalah- masalah dalam pembelajaran, secara singkat dibahas tentang konsep-konsep penelitian yang relevan dengan Kurikulum Merdeka Belajar.</t>
        </is>
      </c>
      <c r="Y2194" s="262" t="n">
        <v>80000</v>
      </c>
      <c r="Z2194" s="226" t="n"/>
      <c r="AA2194" s="241">
        <f>Y3281*Z3281</f>
        <v/>
      </c>
      <c r="AB2194" s="237" t="inlineStr">
        <is>
          <t>8ae8a842-a823-4890-af88-b929250628e2</t>
        </is>
      </c>
    </row>
    <row r="2195" ht="15" customHeight="1" s="283">
      <c r="A2195" s="109" t="n">
        <v>3273</v>
      </c>
      <c r="B2195" s="222">
        <f>HYPERLINK("https://mocostore.moco.co.id/catalog/"&amp;AB3282,"Klik Disini")</f>
        <v/>
      </c>
      <c r="C2195" s="223" t="inlineStr">
        <is>
          <t>Permainan Populer Tradisional Betawi</t>
        </is>
      </c>
      <c r="D2195" s="223" t="inlineStr">
        <is>
          <t>:</t>
        </is>
      </c>
      <c r="E2195" s="223" t="inlineStr">
        <is>
          <t>Darti Isyanti</t>
        </is>
      </c>
      <c r="F2195" s="223" t="n"/>
      <c r="G2195" s="223" t="inlineStr">
        <is>
          <t>978-623-8117-79-6</t>
        </is>
      </c>
      <c r="H2195" s="223" t="inlineStr">
        <is>
          <t>Permainan</t>
        </is>
      </c>
      <c r="I2195" s="258" t="inlineStr">
        <is>
          <t>Umum</t>
        </is>
      </c>
      <c r="J2195" s="186" t="inlineStr">
        <is>
          <t>005.01</t>
        </is>
      </c>
      <c r="K2195" s="223" t="inlineStr">
        <is>
          <t>Edisi Ke-1</t>
        </is>
      </c>
      <c r="L2195" s="223" t="n"/>
      <c r="M2195" s="259" t="inlineStr">
        <is>
          <t>Tidak Tersedia</t>
        </is>
      </c>
      <c r="N2195" s="223" t="inlineStr">
        <is>
          <t>Indonesia</t>
        </is>
      </c>
      <c r="O2195" s="223" t="inlineStr">
        <is>
          <t>Bukan fiksi</t>
        </is>
      </c>
      <c r="P2195" s="260" t="inlineStr">
        <is>
          <t>Tidak tersedia</t>
        </is>
      </c>
      <c r="Q2195" s="260" t="n">
        <v>2023</v>
      </c>
      <c r="R2195" s="223" t="inlineStr">
        <is>
          <t>Cahaya Harapan</t>
        </is>
      </c>
      <c r="S2195" s="223" t="inlineStr">
        <is>
          <t>Andi Offset CV</t>
        </is>
      </c>
      <c r="T2195" s="223" t="inlineStr">
        <is>
          <t>Lokal</t>
        </is>
      </c>
      <c r="U2195" s="261" t="n">
        <v>108</v>
      </c>
      <c r="V2195" s="86" t="inlineStr">
        <is>
          <t>pdf</t>
        </is>
      </c>
      <c r="W2195" s="223" t="inlineStr">
        <is>
          <t>7.9 MB</t>
        </is>
      </c>
      <c r="X2195" s="225" t="inlineStr">
        <is>
          <t>Buku ini mengajak para orang tua, guru, dan pemerhati anak untuk melestarikan permainan tradisional Betawi yang kaya akan sikap dasar bangsa Indonesia seperti kerja sama, kekompakan, berani mengambil keputusan, bersemangat, menghargai, menghormati, cinta alam, dan tak mudah menyerah. Dalam permainan tradisional Betawi juga dapat menstimulasi perkembangan anak seperti fisik motorik, bahasa, matematika, dan seni. Di dalam buku ini dituliskan tiga puluh jenis permainan yang dapat dilakukan oleh anak-anak secara detail. Langkah demi langkah dituliskan dan dilengkapi dengan gambar yang memudahkan para pembaca untuk memahami permainan ini. Bermain adalah dunia anak. Sebagai orang dewasa maka tugas kitalah mengenalkan kembali jenis-jenis permainan tradisional Betawi agar tetap lestari sehingga anak dapat berkembang sesuai dengan usia dan masanya. Sehingga akan tumbuh anak-anak Indonesia yang sehat jiwa raganya.
 &amp;nbsp;</t>
        </is>
      </c>
      <c r="Y2195" s="262" t="n">
        <v>64500</v>
      </c>
      <c r="Z2195" s="226" t="n"/>
      <c r="AA2195" s="241">
        <f>Y3282*Z3282</f>
        <v/>
      </c>
      <c r="AB2195" s="237" t="inlineStr">
        <is>
          <t>a45e4511-4335-40e1-b3cf-7ed661e7a2ad</t>
        </is>
      </c>
    </row>
    <row r="2196" ht="15" customHeight="1" s="283">
      <c r="A2196" s="109" t="n">
        <v>3274</v>
      </c>
      <c r="B2196" s="222">
        <f>HYPERLINK("https://mocostore.moco.co.id/catalog/"&amp;AB3283,"Klik Disini")</f>
        <v/>
      </c>
      <c r="C2196" s="223" t="inlineStr">
        <is>
          <t>GENERATOR TERMOELEKTRIK SEBAGAI SUMBER ENERGI ALTERNATIF</t>
        </is>
      </c>
      <c r="D2196" s="223" t="inlineStr">
        <is>
          <t>:</t>
        </is>
      </c>
      <c r="E2196" s="223" t="inlineStr">
        <is>
          <t>Cekmas Cekdin , Zainuddin Nawawi &amp; Muhammad Faizal</t>
        </is>
      </c>
      <c r="F2196" s="223" t="inlineStr">
        <is>
          <t>978-623-01-3247-6</t>
        </is>
      </c>
      <c r="G2196" s="223" t="inlineStr">
        <is>
          <t>978-623-01-3248-3</t>
        </is>
      </c>
      <c r="H2196" s="223" t="inlineStr">
        <is>
          <t>Mesin</t>
        </is>
      </c>
      <c r="I2196" s="258" t="inlineStr">
        <is>
          <t>Perguruan Tinggi</t>
        </is>
      </c>
      <c r="J2196" s="186" t="inlineStr">
        <is>
          <t>009.03</t>
        </is>
      </c>
      <c r="K2196" s="223" t="inlineStr">
        <is>
          <t>Edisi Ke-1</t>
        </is>
      </c>
      <c r="L2196" s="223" t="n"/>
      <c r="M2196" s="259" t="inlineStr">
        <is>
          <t>Tidak Tersedia</t>
        </is>
      </c>
      <c r="N2196" s="223" t="inlineStr">
        <is>
          <t>Indonesia</t>
        </is>
      </c>
      <c r="O2196" s="223" t="inlineStr">
        <is>
          <t>Bukan fiksi</t>
        </is>
      </c>
      <c r="P2196" s="260" t="inlineStr">
        <is>
          <t>Tidak tersedia</t>
        </is>
      </c>
      <c r="Q2196" s="260" t="n">
        <v>2023</v>
      </c>
      <c r="R2196" s="223" t="inlineStr">
        <is>
          <t>Penerbit Andi</t>
        </is>
      </c>
      <c r="S2196" s="223" t="inlineStr">
        <is>
          <t>Andi Offset CV</t>
        </is>
      </c>
      <c r="T2196" s="223" t="inlineStr">
        <is>
          <t>Lokal</t>
        </is>
      </c>
      <c r="U2196" s="261" t="n">
        <v>82</v>
      </c>
      <c r="V2196" s="86" t="inlineStr">
        <is>
          <t>pdf</t>
        </is>
      </c>
      <c r="W2196" s="223" t="inlineStr">
        <is>
          <t>5.3 MB</t>
        </is>
      </c>
      <c r="X2196" s="225" t="inlineStr">
        <is>
          <t>Buku Generator Termoelektrik Sebagai Sumber Energi Alternatif ini membahas Generator Termoelektrik yang digunakan Pembangkit Tenaga Listrik sebagai sumber energi alternatif.Karena itu,buku ini memiliki keunggulan dalam kajiannya. Teori dan penerapan yang diberikan singkat dan padat. Dengan membaca buku ini akan mengerti lebih luas tentang generator termoelektrik sebagai sumber energi alternatif. Pokok bahasan dalam buku ini mencakup: Pendahuluan Generator termoelektrik Aplikasi generator termoelektrik sebagai pembangkit tenaga listrik Alat, bahan,dan prosedur umum perancangan Model matematis keluaran sistem pembangkit listrik tenaga generator termoelektrik Hasil perancangan dan uji coba</t>
        </is>
      </c>
      <c r="Y2196" s="262" t="n">
        <v>47000</v>
      </c>
      <c r="Z2196" s="226" t="n"/>
      <c r="AA2196" s="241">
        <f>Y3283*Z3283</f>
        <v/>
      </c>
      <c r="AB2196" s="237" t="inlineStr">
        <is>
          <t>cd087728-a014-4820-b93c-3076ab4091f2</t>
        </is>
      </c>
    </row>
    <row r="2197" ht="15" customHeight="1" s="283">
      <c r="A2197" s="109" t="n">
        <v>3275</v>
      </c>
      <c r="B2197" s="222">
        <f>HYPERLINK("https://mocostore.moco.co.id/catalog/"&amp;AB3284,"Klik Disini")</f>
        <v/>
      </c>
      <c r="C2197" s="223" t="inlineStr">
        <is>
          <t>Praktikum Akuntansi Keuangan Menengah 1 dan 2</t>
        </is>
      </c>
      <c r="D2197" s="223" t="inlineStr">
        <is>
          <t>:</t>
        </is>
      </c>
      <c r="E2197" s="223" t="inlineStr">
        <is>
          <t>Alexander Thian, M.Si.</t>
        </is>
      </c>
      <c r="F2197" s="223" t="n"/>
      <c r="G2197" s="223" t="inlineStr">
        <is>
          <t>978-623-01-2957-5</t>
        </is>
      </c>
      <c r="H2197" s="223" t="inlineStr">
        <is>
          <t>Ekonomi &amp; Keuangan</t>
        </is>
      </c>
      <c r="I2197" s="258" t="inlineStr">
        <is>
          <t>Perguruan Tinggi</t>
        </is>
      </c>
      <c r="J2197" s="186" t="inlineStr">
        <is>
          <t>009.09</t>
        </is>
      </c>
      <c r="K2197" s="223" t="inlineStr">
        <is>
          <t>Edisi Ke-1</t>
        </is>
      </c>
      <c r="L2197" s="223" t="n"/>
      <c r="M2197" s="259" t="inlineStr">
        <is>
          <t>Tidak Tersedia</t>
        </is>
      </c>
      <c r="N2197" s="223" t="inlineStr">
        <is>
          <t>Indonesia</t>
        </is>
      </c>
      <c r="O2197" s="223" t="inlineStr">
        <is>
          <t>Bukan fiksi</t>
        </is>
      </c>
      <c r="P2197" s="260" t="inlineStr">
        <is>
          <t>Tidak tersedia</t>
        </is>
      </c>
      <c r="Q2197" s="260" t="n">
        <v>2022</v>
      </c>
      <c r="R2197" s="223" t="inlineStr">
        <is>
          <t>Penerbit Andi</t>
        </is>
      </c>
      <c r="S2197" s="223" t="inlineStr">
        <is>
          <t>Andi Offset CV</t>
        </is>
      </c>
      <c r="T2197" s="223" t="inlineStr">
        <is>
          <t>Lokal</t>
        </is>
      </c>
      <c r="U2197" s="261" t="n">
        <v>276</v>
      </c>
      <c r="V2197" s="86" t="inlineStr">
        <is>
          <t>pdf</t>
        </is>
      </c>
      <c r="W2197" s="223" t="inlineStr">
        <is>
          <t>3.3 MB</t>
        </is>
      </c>
      <c r="X2197" s="225" t="inlineStr">
        <is>
          <t>Buku ini dapat digunakan sebagai modul atau bahan ajar (referensi pengayaan materi) untuk Praktikum Akuntansi Keuangan Menengah 1 dan 2. Kumpulan soal-soal dan pembahasan yang ada dalam buku ini disajikan dengan menggunakan bahasa yang sangat sederhana, lugas, dan mudah dipahami, sehingga akan membantu para mahasiswa dalam mempelajarinya secara lebih cepat, mudah, dan praktis.
 &amp;nbsp;</t>
        </is>
      </c>
      <c r="Y2197" s="262" t="n">
        <v>80000</v>
      </c>
      <c r="Z2197" s="226" t="n"/>
      <c r="AA2197" s="241">
        <f>Y3284*Z3284</f>
        <v/>
      </c>
      <c r="AB2197" s="237" t="inlineStr">
        <is>
          <t>49ffaa21-309e-48c2-822e-ff03dda89e3b</t>
        </is>
      </c>
    </row>
    <row r="2198" ht="15" customHeight="1" s="283">
      <c r="A2198" s="109" t="n">
        <v>3276</v>
      </c>
      <c r="B2198" s="222">
        <f>HYPERLINK("https://mocostore.moco.co.id/catalog/"&amp;AB3285,"Klik Disini")</f>
        <v/>
      </c>
      <c r="C2198" s="223" t="inlineStr">
        <is>
          <t>Fitur dan Fungsi Excel Terapan, Solusi Olah Data dan Pengambilan Keputusan</t>
        </is>
      </c>
      <c r="D2198" s="223" t="inlineStr">
        <is>
          <t>:</t>
        </is>
      </c>
      <c r="E2198" s="223" t="inlineStr">
        <is>
          <t>Iman Supriadi</t>
        </is>
      </c>
      <c r="F2198" s="223" t="n"/>
      <c r="G2198" s="223" t="inlineStr">
        <is>
          <t>978-623-01-2637-6</t>
        </is>
      </c>
      <c r="H2198" s="223" t="inlineStr">
        <is>
          <t>Komputer</t>
        </is>
      </c>
      <c r="I2198" s="258" t="inlineStr">
        <is>
          <t>Perguruan Tinggi</t>
        </is>
      </c>
      <c r="J2198" s="186" t="inlineStr">
        <is>
          <t>009.05</t>
        </is>
      </c>
      <c r="K2198" s="223" t="inlineStr">
        <is>
          <t>Edisi Ke-1</t>
        </is>
      </c>
      <c r="L2198" s="223" t="n"/>
      <c r="M2198" s="259" t="inlineStr">
        <is>
          <t>Tidak Tersedia</t>
        </is>
      </c>
      <c r="N2198" s="223" t="inlineStr">
        <is>
          <t>Indonesia</t>
        </is>
      </c>
      <c r="O2198" s="223" t="inlineStr">
        <is>
          <t>Bukan fiksi</t>
        </is>
      </c>
      <c r="P2198" s="260" t="inlineStr">
        <is>
          <t>Tidak tersedia</t>
        </is>
      </c>
      <c r="Q2198" s="260" t="n">
        <v>2023</v>
      </c>
      <c r="R2198" s="223" t="inlineStr">
        <is>
          <t>Penerbit Andi</t>
        </is>
      </c>
      <c r="S2198" s="223" t="inlineStr">
        <is>
          <t>Andi Offset CV</t>
        </is>
      </c>
      <c r="T2198" s="223" t="inlineStr">
        <is>
          <t>Lokal</t>
        </is>
      </c>
      <c r="U2198" s="261" t="n">
        <v>323</v>
      </c>
      <c r="V2198" s="86" t="inlineStr">
        <is>
          <t>pdf</t>
        </is>
      </c>
      <c r="W2198" s="223" t="inlineStr">
        <is>
          <t>8.1 MB</t>
        </is>
      </c>
      <c r="X2198" s="225" t="inlineStr">
        <is>
          <t>Skill mengolah data dengan Microsoft Excel merupakan salah satu skill dengan permintaan tinggi dalam dunia kerja. Berbeda dengan buku lainnya, buku ini lebih banyak menggunakan kombinasi fungsi Excel terapandan penggunaan formula dalam fitur Microsoft Excel seperti Conditional Formatting, Data Validation dan Solver Addin untuk memaksimalkan fitur tersebut. Buku ini juga disertai pembahasan sehingga memudahkan bagi pemula, dimana materi yang dibahas meliputi: Hal hal fundamental dalam Microsoft Excel dan logika dalam membuat argumen fungsi terapan. Penggunaan kombinasi fungsi SUMPRODUCT sebagai alternatif dalam mengolah data dimana terdapat kasus tertentu yang tidak dapat diselesaikan oleh fungsi yang biasa digunakan. Studi kasus yang berhubungan dengan pemanfaatan formula Date &amp;amp;amp; Time, Formula TEXT dan kombinasi fungsi tersebut untuk solusi olah data tarikan dari sebuah sistem aplikasi lain atau google form. Analisa dan controlling data yang berasal dari sumber yang berbeda dengan Formula Lookup &amp;amp;amp; Reference untuk menghindari kasus salah input atau data belum terinput Menandai sel atau range tertentu dengan Conditional Formatting Validasi data dengan data Validation dan Management Database dengan Pivotable Penggunaan Solver dalam Model pengambilan keputusan bisnis, Transportasi dan Penugasan dengan pendekatan Linier Programming. Materi dalam buku ini berisi pembahasan studi kasus yang sering terjadi dalam olah data menggunakan Ms. Excel baik data hasil input, tarikan dari program yang diadopsi perusahaan atau google form. Selain dijelasakan bagaimana penerapan fitur dan fungsi, dalam buku ini juga diajarkan bagaimana cara membaca dan menterjemahkan fungsi yang sudah kita buat sehingga melatih logika berfikir kita. Buku ini juga disertai dengan latihan dan langkah-langkah yang mudah dipahami, sistematis, dikemas menarik serta pembahasan yang rinci dan sederhana sehingga dapat dipelajari oleh siapa pun.</t>
        </is>
      </c>
      <c r="Y2198" s="262" t="n">
        <v>80000</v>
      </c>
      <c r="Z2198" s="226" t="n"/>
      <c r="AA2198" s="241">
        <f>Y3285*Z3285</f>
        <v/>
      </c>
      <c r="AB2198" s="237" t="inlineStr">
        <is>
          <t>2f1ccc0a-5e40-4183-96e9-34caee794971</t>
        </is>
      </c>
    </row>
    <row r="2199" ht="15" customHeight="1" s="283">
      <c r="A2199" s="109" t="n">
        <v>3277</v>
      </c>
      <c r="B2199" s="222">
        <f>HYPERLINK("https://mocostore.moco.co.id/catalog/"&amp;AB3286,"Klik Disini")</f>
        <v/>
      </c>
      <c r="C2199" s="223" t="inlineStr">
        <is>
          <t>Entrepreneurship for Start-Up Business</t>
        </is>
      </c>
      <c r="D2199" s="223" t="inlineStr">
        <is>
          <t>:</t>
        </is>
      </c>
      <c r="E2199" s="223" t="inlineStr">
        <is>
          <t>Alexander Thian, M.Si.</t>
        </is>
      </c>
      <c r="F2199" s="223" t="n"/>
      <c r="G2199" s="223" t="inlineStr">
        <is>
          <t>978-623-01-2531-7</t>
        </is>
      </c>
      <c r="H2199" s="223" t="inlineStr">
        <is>
          <t>Bisnis-Investasi</t>
        </is>
      </c>
      <c r="I2199" s="258" t="inlineStr">
        <is>
          <t>Perguruan Tinggi</t>
        </is>
      </c>
      <c r="J2199" s="186" t="inlineStr">
        <is>
          <t>009.25</t>
        </is>
      </c>
      <c r="K2199" s="223" t="inlineStr">
        <is>
          <t>Edisi Ke-1</t>
        </is>
      </c>
      <c r="L2199" s="223" t="n"/>
      <c r="M2199" s="259" t="inlineStr">
        <is>
          <t>Tidak Tersedia</t>
        </is>
      </c>
      <c r="N2199" s="223" t="inlineStr">
        <is>
          <t>Indonesia</t>
        </is>
      </c>
      <c r="O2199" s="223" t="inlineStr">
        <is>
          <t>Bukan fiksi</t>
        </is>
      </c>
      <c r="P2199" s="260" t="inlineStr">
        <is>
          <t>Tidak tersedia</t>
        </is>
      </c>
      <c r="Q2199" s="260" t="n">
        <v>2022</v>
      </c>
      <c r="R2199" s="223" t="inlineStr">
        <is>
          <t>Penerbit Andi</t>
        </is>
      </c>
      <c r="S2199" s="223" t="inlineStr">
        <is>
          <t>Andi Offset CV</t>
        </is>
      </c>
      <c r="T2199" s="223" t="inlineStr">
        <is>
          <t>Lokal</t>
        </is>
      </c>
      <c r="U2199" s="261" t="n">
        <v>320</v>
      </c>
      <c r="V2199" s="86" t="inlineStr">
        <is>
          <t>pdf</t>
        </is>
      </c>
      <c r="W2199" s="223" t="inlineStr">
        <is>
          <t>1.9 MB</t>
        </is>
      </c>
      <c r="X2199" s="225" t="inlineStr">
        <is>
          <t>Wirausahawan harus membuat keputusan yang tepat saat memulai bisnisnya. Mereka harus memiliki visi yang jelas tentang bagaimana menjalankan bisnisnya agar berhasil. Mereka juga harus memutuskan cara untuk masuk ke dalam bisnis, yaitu apakah dengan cara membeli perusahaan yang sudah ada atau memulai dari nol. Wirausahawan juga seharusnya memiliki rencana bisnis yang baik dan komprehensif.</t>
        </is>
      </c>
      <c r="Y2199" s="262" t="n">
        <v>80000</v>
      </c>
      <c r="Z2199" s="226" t="n"/>
      <c r="AA2199" s="241">
        <f>Y3286*Z3286</f>
        <v/>
      </c>
      <c r="AB2199" s="237" t="inlineStr">
        <is>
          <t>841917b1-5189-430b-a5d3-1e51d9819a62</t>
        </is>
      </c>
    </row>
    <row r="2200" ht="15" customHeight="1" s="283">
      <c r="A2200" s="109" t="n">
        <v>3278</v>
      </c>
      <c r="B2200" s="222">
        <f>HYPERLINK("https://mocostore.moco.co.id/catalog/"&amp;AB3287,"Klik Disini")</f>
        <v/>
      </c>
      <c r="C2200" s="223" t="inlineStr">
        <is>
          <t>Praktikum Pengantar Akuntansi 1 dan 2</t>
        </is>
      </c>
      <c r="D2200" s="223" t="inlineStr">
        <is>
          <t>:</t>
        </is>
      </c>
      <c r="E2200" s="223" t="inlineStr">
        <is>
          <t>Alexander Thian, M.Si.</t>
        </is>
      </c>
      <c r="F2200" s="223" t="n"/>
      <c r="G2200" s="223" t="inlineStr">
        <is>
          <t>978-623-01-2639-0</t>
        </is>
      </c>
      <c r="H2200" s="223" t="inlineStr">
        <is>
          <t>Ekonomi &amp; Keuangan</t>
        </is>
      </c>
      <c r="I2200" s="258" t="inlineStr">
        <is>
          <t>Perguruan Tinggi</t>
        </is>
      </c>
      <c r="J2200" s="186" t="inlineStr">
        <is>
          <t>009.09</t>
        </is>
      </c>
      <c r="K2200" s="223" t="inlineStr">
        <is>
          <t>Edisi Ke-1</t>
        </is>
      </c>
      <c r="L2200" s="223" t="n"/>
      <c r="M2200" s="259" t="inlineStr">
        <is>
          <t>Tidak Tersedia</t>
        </is>
      </c>
      <c r="N2200" s="223" t="inlineStr">
        <is>
          <t>Indonesia</t>
        </is>
      </c>
      <c r="O2200" s="223" t="inlineStr">
        <is>
          <t>Bukan fiksi</t>
        </is>
      </c>
      <c r="P2200" s="260" t="inlineStr">
        <is>
          <t>Tidak tersedia</t>
        </is>
      </c>
      <c r="Q2200" s="260" t="n">
        <v>2022</v>
      </c>
      <c r="R2200" s="223" t="inlineStr">
        <is>
          <t>Penerbit Andi</t>
        </is>
      </c>
      <c r="S2200" s="223" t="inlineStr">
        <is>
          <t>Andi Offset CV</t>
        </is>
      </c>
      <c r="T2200" s="223" t="inlineStr">
        <is>
          <t>Lokal</t>
        </is>
      </c>
      <c r="U2200" s="261" t="n">
        <v>375</v>
      </c>
      <c r="V2200" s="86" t="inlineStr">
        <is>
          <t>pdf</t>
        </is>
      </c>
      <c r="W2200" s="223" t="inlineStr">
        <is>
          <t>2.7 MB</t>
        </is>
      </c>
      <c r="X2200" s="225" t="inlineStr">
        <is>
          <t>Buku ini dapat digunakan sebagai modul atau bahan ajar (referensi pengayaan materi) untuk Praktikum Pengantar Akuntansi 1 &amp;amp;&amp;nbsp;2. Kumpulan soal - soal dan pembahasan yang ada dalam buku ini disajikan dengan menggunakan bahasa yang sangat sederhana, lugas, &amp;amp;amp; mudah dipahami, sehingga akan membantu para mahasiswa dalam mempelajarinya secara lebih cepat, mudah, &amp;amp;&amp;nbsp;praktis
 &amp;nbsp;</t>
        </is>
      </c>
      <c r="Y2200" s="262" t="n">
        <v>80000</v>
      </c>
      <c r="Z2200" s="226" t="n"/>
      <c r="AA2200" s="241">
        <f>Y3287*Z3287</f>
        <v/>
      </c>
      <c r="AB2200" s="237" t="inlineStr">
        <is>
          <t>0d6f9464-7e20-4f83-b453-029903ec3a18</t>
        </is>
      </c>
    </row>
    <row r="2201" ht="15" customHeight="1" s="283">
      <c r="A2201" s="109" t="n">
        <v>3279</v>
      </c>
      <c r="B2201" s="222">
        <f>HYPERLINK("https://mocostore.moco.co.id/catalog/"&amp;AB3288,"Klik Disini")</f>
        <v/>
      </c>
      <c r="C2201" s="223" t="inlineStr">
        <is>
          <t>Dasar-Dasar Perpajakan</t>
        </is>
      </c>
      <c r="D2201" s="223" t="inlineStr">
        <is>
          <t>:</t>
        </is>
      </c>
      <c r="E2201" s="223" t="inlineStr">
        <is>
          <t>Alexander Thian, M.Si.</t>
        </is>
      </c>
      <c r="F2201" s="223" t="n"/>
      <c r="G2201" s="223" t="inlineStr">
        <is>
          <t>978-623-01-1193-8</t>
        </is>
      </c>
      <c r="H2201" s="223" t="inlineStr">
        <is>
          <t>Pajak</t>
        </is>
      </c>
      <c r="I2201" s="258" t="inlineStr">
        <is>
          <t>Perguruan Tinggi</t>
        </is>
      </c>
      <c r="J2201" s="186" t="inlineStr">
        <is>
          <t>009.09</t>
        </is>
      </c>
      <c r="K2201" s="223" t="inlineStr">
        <is>
          <t>Edisi Ke-1</t>
        </is>
      </c>
      <c r="L2201" s="223" t="n"/>
      <c r="M2201" s="259" t="inlineStr">
        <is>
          <t>Tidak Tersedia</t>
        </is>
      </c>
      <c r="N2201" s="223" t="inlineStr">
        <is>
          <t>Indonesia</t>
        </is>
      </c>
      <c r="O2201" s="223" t="inlineStr">
        <is>
          <t>Bukan fiksi</t>
        </is>
      </c>
      <c r="P2201" s="260" t="inlineStr">
        <is>
          <t>Tidak tersedia</t>
        </is>
      </c>
      <c r="Q2201" s="260" t="n">
        <v>2022</v>
      </c>
      <c r="R2201" s="223" t="inlineStr">
        <is>
          <t>Penerbit Andi</t>
        </is>
      </c>
      <c r="S2201" s="223" t="inlineStr">
        <is>
          <t>Andi Offset CV</t>
        </is>
      </c>
      <c r="T2201" s="223" t="inlineStr">
        <is>
          <t>Lokal</t>
        </is>
      </c>
      <c r="U2201" s="261" t="n">
        <v>384</v>
      </c>
      <c r="V2201" s="86" t="inlineStr">
        <is>
          <t>pdf</t>
        </is>
      </c>
      <c r="W2201" s="223" t="inlineStr">
        <is>
          <t>5.3 MB</t>
        </is>
      </c>
      <c r="X2201" s="225" t="inlineStr">
        <is>
          <t>Buku ini dapat digunakan sebagai bahan referensi bagi para mahasiswa yang sedang mengambil mata kuliah Dasar-Dasar Perpajakan. Pembahasan yang ada dalam buku ini disajikan dengan menggunakan bahasa yang sangat sederhana dan mudah dipahami, sehingga akan membantu para mahasiswa dalam mempelajarinya secara lebih cepat, mudah, dan praktis.</t>
        </is>
      </c>
      <c r="Y2201" s="262" t="n">
        <v>80000</v>
      </c>
      <c r="Z2201" s="226" t="n"/>
      <c r="AA2201" s="241">
        <f>Y3288*Z3288</f>
        <v/>
      </c>
      <c r="AB2201" s="237" t="inlineStr">
        <is>
          <t>5ae48c4b-e9f4-4c93-90e3-af5f40bfdb4e</t>
        </is>
      </c>
    </row>
    <row r="2202" ht="15" customHeight="1" s="283">
      <c r="A2202" s="109" t="n">
        <v>3280</v>
      </c>
      <c r="B2202" s="222">
        <f>HYPERLINK("https://mocostore.moco.co.id/catalog/"&amp;AB3289,"Klik Disini")</f>
        <v/>
      </c>
      <c r="C2202" s="223" t="inlineStr">
        <is>
          <t>CLOUD COMPUTING</t>
        </is>
      </c>
      <c r="D2202" s="223" t="inlineStr">
        <is>
          <t>: Panduan Implementasi Cloud Computing Menggunakan Amazon Web Services</t>
        </is>
      </c>
      <c r="E2202" s="223" t="inlineStr">
        <is>
          <t>Nuruddin Wiranda</t>
        </is>
      </c>
      <c r="F2202" s="223" t="inlineStr">
        <is>
          <t>978-623-01-3625-2</t>
        </is>
      </c>
      <c r="G2202" s="223" t="inlineStr">
        <is>
          <t>978-623-01-3626-9</t>
        </is>
      </c>
      <c r="H2202" s="223" t="inlineStr">
        <is>
          <t>Teknologi</t>
        </is>
      </c>
      <c r="I2202" s="258" t="inlineStr">
        <is>
          <t>Perguruan Tinggi</t>
        </is>
      </c>
      <c r="J2202" s="186" t="inlineStr">
        <is>
          <t>009.05</t>
        </is>
      </c>
      <c r="K2202" s="223" t="inlineStr">
        <is>
          <t>Edisi Ke-1</t>
        </is>
      </c>
      <c r="L2202" s="223" t="n"/>
      <c r="M2202" s="259" t="inlineStr">
        <is>
          <t>Tidak Tersedia</t>
        </is>
      </c>
      <c r="N2202" s="223" t="inlineStr">
        <is>
          <t>Indonesia</t>
        </is>
      </c>
      <c r="O2202" s="223" t="inlineStr">
        <is>
          <t>Bukan fiksi</t>
        </is>
      </c>
      <c r="P2202" s="260" t="n">
        <v>2023</v>
      </c>
      <c r="Q2202" s="260" t="n">
        <v>2023</v>
      </c>
      <c r="R2202" s="223" t="inlineStr">
        <is>
          <t>Penerbit Andi</t>
        </is>
      </c>
      <c r="S2202" s="223" t="inlineStr">
        <is>
          <t>Andi Offset CV</t>
        </is>
      </c>
      <c r="T2202" s="223" t="inlineStr">
        <is>
          <t>Lokal</t>
        </is>
      </c>
      <c r="U2202" s="261" t="n">
        <v>226</v>
      </c>
      <c r="V2202" s="86" t="inlineStr">
        <is>
          <t>pdf</t>
        </is>
      </c>
      <c r="W2202" s="223" t="inlineStr">
        <is>
          <t>9.3 MB</t>
        </is>
      </c>
      <c r="X2202" s="225" t="inlineStr">
        <is>
          <t>Ketika Anda bepergian ke luar kota menggunakan bus, Anda terlebih dahulu mengambil tiket yang berisi tujuan keberangkatan dan nomor kursi. Kemudian Anda duduk di kursi bus sesuai dengan tiket sampai tiba di tujuan. Demikian juga penumpang lainnya, mereka mengambil tiket dan bepergian menggunakan busa yang sama dengan Anda, tetapi duduk di kursi yang berbeda atau bahkan memiliki tujuan keberangkatan yang berbeda pula. Di dalam bus tersebut tersedia berbagai pilihan fasilitas yang dapat digunakan. Ketika Anda berhenti, Anda turun dari bus sambil berterima kasih kepada pengemudi. Cloud computing layaknya bus yang membawa beragam data dan informasi digital. Pada buku ini Anda akan mempelajari teori dan implementasi cloud computing dengan Amazon Web Services (AWS). Buku ini terdiri dari dua bagian, yaitu pengantar cloud computing dan implementasinya menggunakan AWS.</t>
        </is>
      </c>
      <c r="Y2202" s="262" t="n">
        <v>79000</v>
      </c>
      <c r="Z2202" s="226" t="n"/>
      <c r="AA2202" s="241">
        <f>Y3289*Z3289</f>
        <v/>
      </c>
      <c r="AB2202" s="237" t="inlineStr">
        <is>
          <t>590bc521-d1ee-45bf-9aaa-0be9ad830bef</t>
        </is>
      </c>
    </row>
    <row r="2203" ht="15" customHeight="1" s="283">
      <c r="A2203" s="109" t="n">
        <v>3281</v>
      </c>
      <c r="B2203" s="222">
        <f>HYPERLINK("https://mocostore.moco.co.id/catalog/"&amp;AB3290,"Klik Disini")</f>
        <v/>
      </c>
      <c r="C2203" s="223" t="inlineStr">
        <is>
          <t>PRESENTASI MULTIMEDIA LEBIH KREATIF DENGAN MICROSOFT POWERPOINT</t>
        </is>
      </c>
      <c r="D2203" s="223" t="inlineStr">
        <is>
          <t>:</t>
        </is>
      </c>
      <c r="E2203" s="223" t="inlineStr">
        <is>
          <t>MADCOMS</t>
        </is>
      </c>
      <c r="F2203" s="223" t="inlineStr">
        <is>
          <t>978-623-01-3394-7</t>
        </is>
      </c>
      <c r="G2203" s="223" t="inlineStr">
        <is>
          <t>978-623-01-3395-4</t>
        </is>
      </c>
      <c r="H2203" s="223" t="inlineStr">
        <is>
          <t>Komputer &amp; Internet</t>
        </is>
      </c>
      <c r="I2203" s="258" t="inlineStr">
        <is>
          <t>Perguruan Tinggi</t>
        </is>
      </c>
      <c r="J2203" s="186" t="inlineStr">
        <is>
          <t>009.05</t>
        </is>
      </c>
      <c r="K2203" s="223" t="inlineStr">
        <is>
          <t>Edisi Ke-1</t>
        </is>
      </c>
      <c r="L2203" s="223" t="n"/>
      <c r="M2203" s="259" t="inlineStr">
        <is>
          <t>Tidak Tersedia</t>
        </is>
      </c>
      <c r="N2203" s="223" t="inlineStr">
        <is>
          <t>Indonesia</t>
        </is>
      </c>
      <c r="O2203" s="223" t="inlineStr">
        <is>
          <t>Bukan fiksi</t>
        </is>
      </c>
      <c r="P2203" s="260" t="n">
        <v>2023</v>
      </c>
      <c r="Q2203" s="260" t="n">
        <v>2023</v>
      </c>
      <c r="R2203" s="223" t="inlineStr">
        <is>
          <t>Penerbit Andi</t>
        </is>
      </c>
      <c r="S2203" s="223" t="inlineStr">
        <is>
          <t>Andi Offset CV</t>
        </is>
      </c>
      <c r="T2203" s="223" t="inlineStr">
        <is>
          <t>Lokal</t>
        </is>
      </c>
      <c r="U2203" s="261" t="n">
        <v>274</v>
      </c>
      <c r="V2203" s="86" t="inlineStr">
        <is>
          <t>pdf</t>
        </is>
      </c>
      <c r="W2203" s="223" t="inlineStr">
        <is>
          <t>13.4 MB</t>
        </is>
      </c>
      <c r="X2203" s="225" t="inlineStr">
        <is>
          <t>Program Microsoft PowerPoint merupakan software pembuat presentasi yang populer dan banyak digunakan para operator komputer untuk menyelesaikan berbagai macam laporan dalam bentuk slide show. Kelengkapan fasilitas dan kemampuannya yang luar biasa dalam mendesain dan menganimasikan objek adalah alasan kenapa orang lebih memilih untuk menggunakan software ini. Ditambah lagi fitur terbaru dari PowerPoint 2019. Selain itu, buku ini menyajikan beberapa contoh aplikasi yang dapat digunakan sebagai bahan latihan untuk lebih memudahkan pembaca dalam memahami isi dari setiap pokok bahasannya, sehingga buku ini sangat cocok dipakai dan dimiliki sebagai buku panduan belajar membuat presentasi dengan Microsoft PowerPoint 2013, 2016, dan 2019. Pokok bahasan yang disajikan dalam buku Presentasi Multimedia Lebih Kreatif dengan Microsoft PowerPoint 2013-2016-2019 ini meliputi: &amp;bull; Mengelola Layout dan Background Slide &amp;bull; Mengelola Teks &amp;bull; Mengelola Objek Gambar dan Objek 3D &amp;bull; Mengolah Tombol Navigasi &amp;bull; Mengolah Animasi Presentasi &amp;bull; Mengolah Audio Presentasi &amp;bull; Mengolah Video pada Presentasi &amp;bull; Mendesain Album Foto &amp;bull; Menghubungkan Data dengan Link &amp;bull; Mengatur Tampilan Slide Show &amp;bull; Mengatur Ekspor File &amp;bull; Memberi Password File Presentasi &amp;bull; Menyimpan File ke Compact Disk
 &amp;nbsp;</t>
        </is>
      </c>
      <c r="Y2203" s="262" t="n">
        <v>80000</v>
      </c>
      <c r="Z2203" s="226" t="n"/>
      <c r="AA2203" s="241">
        <f>Y3290*Z3290</f>
        <v/>
      </c>
      <c r="AB2203" s="237" t="inlineStr">
        <is>
          <t>9a77a71f-4421-49b8-a6d4-2587ba5a2f7b</t>
        </is>
      </c>
    </row>
    <row r="2204" ht="15" customHeight="1" s="283">
      <c r="A2204" s="109" t="n">
        <v>3282</v>
      </c>
      <c r="B2204" s="222">
        <f>HYPERLINK("https://mocostore.moco.co.id/catalog/"&amp;AB3291,"Klik Disini")</f>
        <v/>
      </c>
      <c r="C2204" s="223" t="inlineStr">
        <is>
          <t>Cara Mudah Menemukan STATE OF THE ART, RESEARCH GAP, NOVELTY, &amp; KNOWLEDGE CONTRIBUTION dalam Penelitian</t>
        </is>
      </c>
      <c r="D2204" s="223" t="inlineStr">
        <is>
          <t>: Menggunakan PoP, VOSVIEWER, OPEN KNOWLEDGE MAP, &amp; MATRIKS</t>
        </is>
      </c>
      <c r="E2204" s="223" t="inlineStr">
        <is>
          <t>Baharuddin</t>
        </is>
      </c>
      <c r="F2204" s="223" t="inlineStr">
        <is>
          <t>978-623-01-3415-9</t>
        </is>
      </c>
      <c r="G2204" s="223" t="inlineStr">
        <is>
          <t>978-623-01-3409-8</t>
        </is>
      </c>
      <c r="H2204" s="223" t="inlineStr">
        <is>
          <t>Metodologi</t>
        </is>
      </c>
      <c r="I2204" s="258" t="inlineStr">
        <is>
          <t>Perguruan Tinggi</t>
        </is>
      </c>
      <c r="J2204" s="186" t="inlineStr">
        <is>
          <t>009.27</t>
        </is>
      </c>
      <c r="K2204" s="223" t="inlineStr">
        <is>
          <t>Edisi Ke-1</t>
        </is>
      </c>
      <c r="L2204" s="223" t="n"/>
      <c r="M2204" s="259" t="inlineStr">
        <is>
          <t>Tidak Tersedia</t>
        </is>
      </c>
      <c r="N2204" s="223" t="inlineStr">
        <is>
          <t>Indonesia</t>
        </is>
      </c>
      <c r="O2204" s="223" t="inlineStr">
        <is>
          <t>Bukan fiksi</t>
        </is>
      </c>
      <c r="P2204" s="260" t="n">
        <v>2023</v>
      </c>
      <c r="Q2204" s="260" t="n">
        <v>2023</v>
      </c>
      <c r="R2204" s="223" t="inlineStr">
        <is>
          <t>Penerbit Andi</t>
        </is>
      </c>
      <c r="S2204" s="223" t="inlineStr">
        <is>
          <t>Andi Offset CV</t>
        </is>
      </c>
      <c r="T2204" s="223" t="inlineStr">
        <is>
          <t>Lokal</t>
        </is>
      </c>
      <c r="U2204" s="261" t="n">
        <v>146</v>
      </c>
      <c r="V2204" s="86" t="inlineStr">
        <is>
          <t>pdf</t>
        </is>
      </c>
      <c r="W2204" s="223" t="inlineStr">
        <is>
          <t>14.4 MB</t>
        </is>
      </c>
      <c r="X2204" s="225" t="inlineStr">
        <is>
          <t>Dua bab di awal buku ini akan menjelaskan kepada kita pentingnya studi literatur atau telaah mendalam pada banyak referensi. Metode manual tetap masih dapat digunakan sampai sekarang dan itu tidaklah salah. Akibat begitu banyaknya himpunan informasi, suatu teknologi perlu untuk mengolahhimpunan informasi tersebut agar menghasilkan informasi baru dan lebih akurat. Oleh karena itu, perlu pendekatan teknologi untuk mendapatkan dan menyeleksi referensi yangsesuai dengan kebutuhan kita, terutama untuk kebutuhan riset. Dalam buku ini akan diulas lebih jauh tentang penggunaan Publish or Perish, VOSviewer dan Open Knowledge Map.Semuanya akan saling melengkapi karena setiap aplikasimemiliki kelebihan. Membaca keseluruhan materi secaralengkap akan membantu Anda memahami riset dengan lebih mudah. Dalam buku ini juga telah terhimpun materi lengkap terkait:SOTA (State of the Art), Research Gap, dan Novelty. Semuadiulas secara berurutan dan mendalam. Diharapkan pembacadapat terbantu memahami materi dengan cepat dan tuntas dengan sistematika penulisan ini. Membaca buku ini akan memberikan kita informasi detail tentang kekuatan dan kelebihan dari penelitian yang akan kitalakukan sehingga kita tidak perlu lagi bingung saat akan meneliti. Justru makin percaya diri untuk melakukan penelitian yang memiliki daya saing dan kebaruan.</t>
        </is>
      </c>
      <c r="Y2204" s="262" t="n">
        <v>80000</v>
      </c>
      <c r="Z2204" s="226" t="n"/>
      <c r="AA2204" s="241">
        <f>Y3291*Z3291</f>
        <v/>
      </c>
      <c r="AB2204" s="237" t="inlineStr">
        <is>
          <t>c04d788d-c1af-46cb-9531-21a161421068</t>
        </is>
      </c>
    </row>
    <row r="2205" ht="15" customHeight="1" s="283">
      <c r="A2205" s="109" t="n">
        <v>3283</v>
      </c>
      <c r="B2205" s="222">
        <f>HYPERLINK("https://mocostore.moco.co.id/catalog/"&amp;AB3292,"Klik Disini")</f>
        <v/>
      </c>
      <c r="C2205" s="223" t="inlineStr">
        <is>
          <t>RAHASIA MERAIH PELUANG BISNIS DENGAN TIKTOK SHOP</t>
        </is>
      </c>
      <c r="D2205" s="223" t="inlineStr">
        <is>
          <t>: Strategi Pemasaran dan Pengembangan Bisnis yang Efektif</t>
        </is>
      </c>
      <c r="E2205" s="223" t="inlineStr">
        <is>
          <t>Tim @psikologiindonesia &amp; @icampusindonesia</t>
        </is>
      </c>
      <c r="F2205" s="223" t="inlineStr">
        <is>
          <t>978-623-01-3480-7</t>
        </is>
      </c>
      <c r="G2205" s="223" t="inlineStr">
        <is>
          <t>978-623-01-3481-4</t>
        </is>
      </c>
      <c r="H2205" s="223" t="inlineStr">
        <is>
          <t>Bisnis</t>
        </is>
      </c>
      <c r="I2205" s="258" t="inlineStr">
        <is>
          <t>Perguruan Tinggi</t>
        </is>
      </c>
      <c r="J2205" s="186" t="inlineStr">
        <is>
          <t>009.25</t>
        </is>
      </c>
      <c r="K2205" s="223" t="inlineStr">
        <is>
          <t>Edisi Ke-1</t>
        </is>
      </c>
      <c r="L2205" s="223" t="n"/>
      <c r="M2205" s="259" t="inlineStr">
        <is>
          <t>Tidak Tersedia</t>
        </is>
      </c>
      <c r="N2205" s="223" t="inlineStr">
        <is>
          <t>Indonesia</t>
        </is>
      </c>
      <c r="O2205" s="223" t="inlineStr">
        <is>
          <t>Bukan fiksi</t>
        </is>
      </c>
      <c r="P2205" s="260" t="n">
        <v>2023</v>
      </c>
      <c r="Q2205" s="260" t="n">
        <v>2023</v>
      </c>
      <c r="R2205" s="223" t="inlineStr">
        <is>
          <t>Penerbit Andi</t>
        </is>
      </c>
      <c r="S2205" s="223" t="inlineStr">
        <is>
          <t>Andi Offset CV</t>
        </is>
      </c>
      <c r="T2205" s="223" t="inlineStr">
        <is>
          <t>Lokal</t>
        </is>
      </c>
      <c r="U2205" s="261" t="n">
        <v>162</v>
      </c>
      <c r="V2205" s="86" t="inlineStr">
        <is>
          <t>pdf</t>
        </is>
      </c>
      <c r="W2205" s="223" t="inlineStr">
        <is>
          <t>23.0 MB</t>
        </is>
      </c>
      <c r="X2205" s="225" t="inlineStr">
        <is>
          <t>TikTok Shop semakin populer karena dianggap berhasil menggabungkan antara media sosial dan e-commerce. Berhasil menjadikan media sosial sebagai tempat berbelanja online. TikTok Shop memungkinkan pengguna TikTok untuk berbelanja, kreator di TikTok untuk menjadi afiliator, dan penjual untuk membuka tokonya di TikTok Shop. Ini merupakan inovasi baru di dunia marketing yang sebelumnya belum pernah ada di media sosial atau marketplace. Buku yang ditulis oleh tim @psikologiindonesia dan @icampusindonesia ini merupakan hasil dari praktik berjualan di TikTok Shop selama lebih dari 1 tahun dengan strategi afiliator, program bertarget, endorse, fitur flash sale, dan strategi marketing lainnya. Buku ini ditulis dari dasar sehingga cocok untuk yang akan memulai berjualan di TikTok Shop, semua kebingungan Anda akan dijawab di buku ini. Dan, banyak strategi marketing yang sudah diterapkan oleh tim penulis sehingga bisa menghasilkan omzet penjualan lebih dari 1 miliar rupiah sehingga cocok untuk penjual yang sudah lama berjualan di TikTok Shop yang ingin meningkatkan omzetnya.
 &amp;nbsp;</t>
        </is>
      </c>
      <c r="Y2205" s="262" t="n">
        <v>69000</v>
      </c>
      <c r="Z2205" s="226" t="n"/>
      <c r="AA2205" s="241">
        <f>Y3292*Z3292</f>
        <v/>
      </c>
      <c r="AB2205" s="237" t="inlineStr">
        <is>
          <t>e99f9104-464b-4748-8ca2-91d1d6d5ca18</t>
        </is>
      </c>
    </row>
    <row r="2206" ht="15" customHeight="1" s="283">
      <c r="A2206" s="109" t="n">
        <v>3284</v>
      </c>
      <c r="B2206" s="222">
        <f>HYPERLINK("https://mocostore.moco.co.id/catalog/"&amp;AB3293,"Klik Disini")</f>
        <v/>
      </c>
      <c r="C2206" s="223" t="inlineStr">
        <is>
          <t>Cara Mudah Membuat Pembukuan Sederhana pada Perusahaan Jasa dan Dagang</t>
        </is>
      </c>
      <c r="D2206" s="223" t="inlineStr">
        <is>
          <t>:</t>
        </is>
      </c>
      <c r="E2206" s="223" t="inlineStr">
        <is>
          <t>Alexander Thian, M.Si.</t>
        </is>
      </c>
      <c r="F2206" s="223" t="n"/>
      <c r="G2206" s="223" t="inlineStr">
        <is>
          <t>978-623-01-2609-3</t>
        </is>
      </c>
      <c r="H2206" s="223" t="inlineStr">
        <is>
          <t>Ekonomi &amp; Keuangan</t>
        </is>
      </c>
      <c r="I2206" s="258" t="inlineStr">
        <is>
          <t>Perguruan Tinggi</t>
        </is>
      </c>
      <c r="J2206" s="186" t="inlineStr">
        <is>
          <t>009.09</t>
        </is>
      </c>
      <c r="K2206" s="223" t="inlineStr">
        <is>
          <t>Edisi Ke-1</t>
        </is>
      </c>
      <c r="L2206" s="223" t="n"/>
      <c r="M2206" s="259" t="inlineStr">
        <is>
          <t>Tidak Tersedia</t>
        </is>
      </c>
      <c r="N2206" s="223" t="inlineStr">
        <is>
          <t>Indonesia</t>
        </is>
      </c>
      <c r="O2206" s="223" t="inlineStr">
        <is>
          <t>Bukan fiksi</t>
        </is>
      </c>
      <c r="P2206" s="260" t="inlineStr">
        <is>
          <t>Tidak tersedia</t>
        </is>
      </c>
      <c r="Q2206" s="260" t="n">
        <v>2022</v>
      </c>
      <c r="R2206" s="223" t="inlineStr">
        <is>
          <t>Penerbit Andi</t>
        </is>
      </c>
      <c r="S2206" s="223" t="inlineStr">
        <is>
          <t>Andi Offset CV</t>
        </is>
      </c>
      <c r="T2206" s="223" t="inlineStr">
        <is>
          <t>Lokal</t>
        </is>
      </c>
      <c r="U2206" s="261" t="n">
        <v>264</v>
      </c>
      <c r="V2206" s="86" t="inlineStr">
        <is>
          <t>pdf</t>
        </is>
      </c>
      <c r="W2206" s="223" t="inlineStr">
        <is>
          <t>2.2 MB</t>
        </is>
      </c>
      <c r="X2206" s="225" t="inlineStr">
        <is>
          <t>Buku ini akan memberikan panduan secara praktis, langkah demi langkah, dalam membuat pembukuan sederhana pada perusahaan jasa dan dagang. Pembahasan yang ada dalam buku ini disajikan dengan menggunakan bahasa yang sangat sederhana, lugas, dan mudah dipahami, sehingga akan membantu para pembaca dalam memahaminya secara lebih cepat, mudah, dan praktis</t>
        </is>
      </c>
      <c r="Y2206" s="262" t="n">
        <v>80000</v>
      </c>
      <c r="Z2206" s="226" t="n"/>
      <c r="AA2206" s="241">
        <f>Y3293*Z3293</f>
        <v/>
      </c>
      <c r="AB2206" s="237" t="inlineStr">
        <is>
          <t>73789f0b-cf54-450b-95d9-ff83c95ebdd1</t>
        </is>
      </c>
    </row>
    <row r="2207" ht="15" customHeight="1" s="283">
      <c r="A2207" s="109" t="n">
        <v>3288</v>
      </c>
      <c r="B2207" s="222">
        <f>HYPERLINK("https://mocostore.moco.co.id/catalog/"&amp;AB3297,"Klik Disini")</f>
        <v/>
      </c>
      <c r="C2207" s="223" t="inlineStr">
        <is>
          <t>SISTEM JAM PADA HUBUNGAN BELITAN TRANSFORMATOR TIGA-FASA</t>
        </is>
      </c>
      <c r="D2207" s="223" t="inlineStr">
        <is>
          <t>:</t>
        </is>
      </c>
      <c r="E2207" s="223" t="inlineStr">
        <is>
          <t>Prof. Marwan, S.T.,M.Eng.Sc.,Ph.D dan Ir. Remigius Tandioga, M.Eng.Sc</t>
        </is>
      </c>
      <c r="F2207" s="223" t="inlineStr">
        <is>
          <t>978-623-01-2784-7</t>
        </is>
      </c>
      <c r="G2207" s="223" t="inlineStr">
        <is>
          <t>978-623-01-2785-4</t>
        </is>
      </c>
      <c r="H2207" s="223" t="inlineStr">
        <is>
          <t>Teknik</t>
        </is>
      </c>
      <c r="I2207" s="258" t="inlineStr">
        <is>
          <t>Perguruan Tinggi</t>
        </is>
      </c>
      <c r="J2207" s="186" t="inlineStr">
        <is>
          <t>009.03</t>
        </is>
      </c>
      <c r="K2207" s="223" t="inlineStr">
        <is>
          <t>Edisi Ke-1</t>
        </is>
      </c>
      <c r="L2207" s="223" t="n"/>
      <c r="M2207" s="259" t="inlineStr">
        <is>
          <t>Tidak Tersedia</t>
        </is>
      </c>
      <c r="N2207" s="223" t="inlineStr">
        <is>
          <t>Indonesia</t>
        </is>
      </c>
      <c r="O2207" s="223" t="inlineStr">
        <is>
          <t>Bukan fiksi</t>
        </is>
      </c>
      <c r="P2207" s="260" t="n">
        <v>2023</v>
      </c>
      <c r="Q2207" s="260" t="n">
        <v>2023</v>
      </c>
      <c r="R2207" s="223" t="inlineStr">
        <is>
          <t>Penerbit Andi</t>
        </is>
      </c>
      <c r="S2207" s="223" t="inlineStr">
        <is>
          <t>Andi Offset CV</t>
        </is>
      </c>
      <c r="T2207" s="223" t="inlineStr">
        <is>
          <t>Lokal</t>
        </is>
      </c>
      <c r="U2207" s="261" t="n">
        <v>162</v>
      </c>
      <c r="V2207" s="86" t="inlineStr">
        <is>
          <t>pdf</t>
        </is>
      </c>
      <c r="W2207" s="223" t="inlineStr">
        <is>
          <t>2.6 MB</t>
        </is>
      </c>
      <c r="X2207" s="225" t="inlineStr">
        <is>
          <t>Buku ini berisi penjelasan tentang sistem jam pada hubungan belitan transformator tiga fasa seperti: hubungan Y-Y, &amp;Delta;- &amp;Delta;, Y- &amp;Delta;, &amp;Delta;-Y, Y-Z, dan &amp;Delta;-Z. Untuk lebih mudah dimengerti maka setiap bab dalam buku ini membahas tentang analisis fasor dan sistem jam masing-masing hubungan belitan, diagram sambungan dasar dan final untuk setiap kelompok hubungan belitan, serta ketentuan penyambungan kumparan pada setiap jenis hubungan belitan.Buku ini dilengkapi dengan contoh desain belitan transformator distribusi 20 kV 50 kVA hubungan Y-Zn5. Contoh desain belitan transformator dilengkapi dengan penjelasan perencanaan dan pemilihan jenis kawat, jumlah lilitan tiap lapis, tube, tinggi dan diameter belitan, kertas isoIasi dan saluran pendinginan, isoIasi akhir, serta perhitungan berat, rugi-rugi, dan impedansi.Buku ini bisa dijadikan sebagai tutorial atau sebagai buku teks untuk menyelesaikan tugas dan menunjang kegiatan perkuliahan sehari-hari dan juga sebagai referensi untuk para dosen, mahasiswa, dan karyawan. Kelebihan buku ini dibanding dengan yang lainnya adalah materi buku hanya fokus pada analisis sistem jam pada hubungan belitan transformator tiga fasa untuk beberapa jenis belitan yang dilengkapi dengan cara mendesain belitan transformator tiga fasa sesuai dengan standar pabrik/industri transformator.Dengan demikian, buku ini bisa dijadikan sebagai referensi dalam menyelesaikan tugas akhir, tesis, dan disertasi mahasiswa baik mahasiswa D3, SI, S2 maupun S3, serta desainer transformator dilingkungan pabrik/industri transformator.Di lingkungan kampus, buku ini bisa dijadikan sebagai buku pegangan untuk mata kuliah mesin-mesin listrik, transformator, dan sistem tenaga listrik.
 &amp;nbsp;</t>
        </is>
      </c>
      <c r="Y2207" s="262" t="n">
        <v>64000</v>
      </c>
      <c r="Z2207" s="226" t="n"/>
      <c r="AA2207" s="241">
        <f>Y3297*Z3297</f>
        <v/>
      </c>
      <c r="AB2207" s="237" t="inlineStr">
        <is>
          <t>ec9affab-a46d-47cf-840a-e1bd864a1f6e</t>
        </is>
      </c>
    </row>
    <row r="2208" ht="15" customHeight="1" s="283">
      <c r="A2208" s="109" t="n">
        <v>3289</v>
      </c>
      <c r="B2208" s="222">
        <f>HYPERLINK("https://mocostore.moco.co.id/catalog/"&amp;AB3298,"Klik Disini")</f>
        <v/>
      </c>
      <c r="C2208" s="223" t="inlineStr">
        <is>
          <t>Belajar Fisika untuk Hidup yang Lebih Baik</t>
        </is>
      </c>
      <c r="D2208" s="223" t="inlineStr">
        <is>
          <t>:</t>
        </is>
      </c>
      <c r="E2208" s="223" t="inlineStr">
        <is>
          <t>Bambang Ruwanto</t>
        </is>
      </c>
      <c r="F2208" s="223" t="n"/>
      <c r="G2208" s="223" t="inlineStr">
        <is>
          <t>978-623-8351-09-1</t>
        </is>
      </c>
      <c r="H2208" s="223" t="inlineStr">
        <is>
          <t>Referensi dan Kamus</t>
        </is>
      </c>
      <c r="I2208" s="258" t="inlineStr">
        <is>
          <t>Perguruan Tinggi</t>
        </is>
      </c>
      <c r="J2208" s="186" t="inlineStr">
        <is>
          <t>009.01</t>
        </is>
      </c>
      <c r="K2208" s="223" t="inlineStr">
        <is>
          <t>Edisi Ke-1</t>
        </is>
      </c>
      <c r="L2208" s="223" t="n"/>
      <c r="M2208" s="259" t="inlineStr">
        <is>
          <t>Tidak Tersedia</t>
        </is>
      </c>
      <c r="N2208" s="223" t="inlineStr">
        <is>
          <t>Indonesia</t>
        </is>
      </c>
      <c r="O2208" s="223" t="inlineStr">
        <is>
          <t>Bukan fiksi</t>
        </is>
      </c>
      <c r="P2208" s="260" t="inlineStr">
        <is>
          <t>Tidak tersedia</t>
        </is>
      </c>
      <c r="Q2208" s="260" t="n">
        <v>2023</v>
      </c>
      <c r="R2208" s="223" t="inlineStr">
        <is>
          <t>Pustaka Referensi</t>
        </is>
      </c>
      <c r="S2208" s="223" t="inlineStr">
        <is>
          <t>Andi Offset CV</t>
        </is>
      </c>
      <c r="T2208" s="223" t="inlineStr">
        <is>
          <t>Lokal</t>
        </is>
      </c>
      <c r="U2208" s="261" t="n">
        <v>160</v>
      </c>
      <c r="V2208" s="86" t="inlineStr">
        <is>
          <t>pdf</t>
        </is>
      </c>
      <c r="W2208" s="223" t="inlineStr">
        <is>
          <t>7.3 MB</t>
        </is>
      </c>
      <c r="X2208" s="225" t="inlineStr">
        <is>
          <t>Kita sering mengabaikan fenomena alam yang terjadi dalam kehidupan sehari-hari. Padahal fenomena alam yang sangat sederhana sekalipun, tak jarang dapat menjadi sumber inspirasi bagi lahirnya ilmu pengetahuan. Isaac Newton sebagai ilmuwan besar atas penemuannya mengenai hukum gravitasi universal hanya berawal dari melihat buah apel yang jatuh dari tangkainya. Penemuan hukum Archimedes juga berawal dari fenomena sederhana yang terjadi di bak mandi. Fenomena alam sangat inspiratif sekaligus guru yang terbaik bagi kehidupan. Alam itu konsisten, apa adanya, dan tidak mengenal sekat. Alam juga adil bagi semua manusia. Matahari memancarkan sinarnya untuk semua orang, tidak membedakan suku, agama, dan warna kulit. Buku ini disusun untuk menyadarkan kepada pembaca bahwa alam dan fenomena yang terjadi di dalamnya merupakan guru terbaik sekaligus sumber inspirasi.</t>
        </is>
      </c>
      <c r="Y2208" s="262" t="n">
        <v>80000</v>
      </c>
      <c r="Z2208" s="226" t="n"/>
      <c r="AA2208" s="241">
        <f>Y3298*Z3298</f>
        <v/>
      </c>
      <c r="AB2208" s="237" t="inlineStr">
        <is>
          <t>6880006b-a308-4cc5-a643-266737ee0cbe</t>
        </is>
      </c>
    </row>
    <row r="2209" ht="15" customHeight="1" s="283">
      <c r="A2209" s="109" t="n">
        <v>3290</v>
      </c>
      <c r="B2209" s="222">
        <f>HYPERLINK("https://mocostore.moco.co.id/catalog/"&amp;AB3299,"Klik Disini")</f>
        <v/>
      </c>
      <c r="C2209" s="223" t="inlineStr">
        <is>
          <t>Strategi Psikoterapi &amp; Konseling Antarbudaya</t>
        </is>
      </c>
      <c r="D2209" s="223" t="inlineStr">
        <is>
          <t>:</t>
        </is>
      </c>
      <c r="E2209" s="223" t="inlineStr">
        <is>
          <t>Totok S. Wiryasaputra</t>
        </is>
      </c>
      <c r="F2209" s="223" t="inlineStr">
        <is>
          <t>978-623-01-3689-4</t>
        </is>
      </c>
      <c r="G2209" s="223" t="inlineStr">
        <is>
          <t>978-623-01-3690-0</t>
        </is>
      </c>
      <c r="H2209" s="223" t="inlineStr">
        <is>
          <t>Psikologi</t>
        </is>
      </c>
      <c r="I2209" s="258" t="inlineStr">
        <is>
          <t>Perguruan Tinggi</t>
        </is>
      </c>
      <c r="J2209" s="186" t="inlineStr">
        <is>
          <t>009.13</t>
        </is>
      </c>
      <c r="K2209" s="223" t="inlineStr">
        <is>
          <t>Edisi Ke-1</t>
        </is>
      </c>
      <c r="L2209" s="223" t="n"/>
      <c r="M2209" s="259" t="inlineStr">
        <is>
          <t>Tidak Tersedia</t>
        </is>
      </c>
      <c r="N2209" s="223" t="inlineStr">
        <is>
          <t>Indonesia</t>
        </is>
      </c>
      <c r="O2209" s="223" t="inlineStr">
        <is>
          <t>Bukan fiksi</t>
        </is>
      </c>
      <c r="P2209" s="260" t="n">
        <v>2023</v>
      </c>
      <c r="Q2209" s="260" t="n">
        <v>2023</v>
      </c>
      <c r="R2209" s="223" t="inlineStr">
        <is>
          <t>Penerbit Andi</t>
        </is>
      </c>
      <c r="S2209" s="223" t="inlineStr">
        <is>
          <t>Andi Offset CV</t>
        </is>
      </c>
      <c r="T2209" s="223" t="inlineStr">
        <is>
          <t>Lokal</t>
        </is>
      </c>
      <c r="U2209" s="261" t="n">
        <v>254</v>
      </c>
      <c r="V2209" s="86" t="inlineStr">
        <is>
          <t>pdf</t>
        </is>
      </c>
      <c r="W2209" s="223" t="inlineStr">
        <is>
          <t>5.8 MB</t>
        </is>
      </c>
      <c r="X2209" s="225" t="inlineStr">
        <is>
          <t>Psikoterapi dan konseling berasal dari budaya Barat mengandung bias budaya kaum laki-laki, berkulit putih, individualistik, dan merasa superior. Kebatinan itu membuat psikoterapi dan konseling sangat individualistik, terlalu klinis, dan tidak peduli keragaman budaya dan sistem sosial. Gerakan perjuangan persamaan hak tahun 1960-an mendorong psikoterapi dan konseling mengkaji strategi monobudaya dan munculah strategi multibudaya, lintas-budaya, dan antarbudaya. Titik balik itu juga melahirkan strategi yang mengaitkan kesehatan mental dengan keadilan sosial dan spiritualitas. Mengingat keragaman budaya Nusantara, penulis berpendapat strategi psikoterapi dan konseling antarbudaya adalah paling tepat. Untuk menjawab tantangan ahli yang melihat &amp;ldquo;dependent self-image&amp;rdquo; dan &amp;ldquo;independent self-image&amp;rdquo; secara dikotomis, penulis mengusulkan &amp;ldquo;interdependent self-image&amp;rdquo;. Dalam memantapkan argumentasinya, penulis membahas pengertian, prinsip dasar, tujuan, pendekatan integratif, kompetensi, dan pendidikan konselor antarbudaya. Rupanya belum ada literatur berbahasa Indonesia yang mengupas tuntas topik-topik diatas.
 &amp;nbsp;</t>
        </is>
      </c>
      <c r="Y2209" s="262" t="n">
        <v>80000</v>
      </c>
      <c r="Z2209" s="226" t="n"/>
      <c r="AA2209" s="241">
        <f>Y3299*Z3299</f>
        <v/>
      </c>
      <c r="AB2209" s="237" t="inlineStr">
        <is>
          <t>4f58bbfe-ded3-432d-9804-3d424cc1c36b</t>
        </is>
      </c>
    </row>
    <row r="2210" ht="15" customHeight="1" s="283">
      <c r="A2210" s="109" t="n">
        <v>3292</v>
      </c>
      <c r="B2210" s="222">
        <f>HYPERLINK("https://mocostore.moco.co.id/catalog/"&amp;AB3301,"Klik Disini")</f>
        <v/>
      </c>
      <c r="C2210" s="223" t="inlineStr">
        <is>
          <t>Become an Extraordinary Generation</t>
        </is>
      </c>
      <c r="D2210" s="223" t="inlineStr">
        <is>
          <t>:</t>
        </is>
      </c>
      <c r="E2210" s="223" t="inlineStr">
        <is>
          <t>Kornelius Sabat</t>
        </is>
      </c>
      <c r="F2210" s="223" t="inlineStr">
        <is>
          <t>978-623-314-088-1</t>
        </is>
      </c>
      <c r="G2210" s="223" t="inlineStr">
        <is>
          <t>978-623-314-087-4</t>
        </is>
      </c>
      <c r="H2210" s="223" t="inlineStr">
        <is>
          <t>Agama Kristen</t>
        </is>
      </c>
      <c r="I2210" s="258" t="inlineStr">
        <is>
          <t>Perguruan Tinggi</t>
        </is>
      </c>
      <c r="J2210" s="186" t="inlineStr">
        <is>
          <t>009.16</t>
        </is>
      </c>
      <c r="K2210" s="223" t="inlineStr">
        <is>
          <t>Edisi Ke-1</t>
        </is>
      </c>
      <c r="L2210" s="223" t="n"/>
      <c r="M2210" s="259" t="inlineStr">
        <is>
          <t>Tidak Tersedia</t>
        </is>
      </c>
      <c r="N2210" s="223" t="inlineStr">
        <is>
          <t>Indonesia</t>
        </is>
      </c>
      <c r="O2210" s="223" t="inlineStr">
        <is>
          <t>Bukan fiksi</t>
        </is>
      </c>
      <c r="P2210" s="260" t="n">
        <v>2023</v>
      </c>
      <c r="Q2210" s="260" t="n">
        <v>2023</v>
      </c>
      <c r="R2210" s="223" t="inlineStr">
        <is>
          <t>PBMR Andi</t>
        </is>
      </c>
      <c r="S2210" s="223" t="inlineStr">
        <is>
          <t>Andi Offset CV</t>
        </is>
      </c>
      <c r="T2210" s="223" t="inlineStr">
        <is>
          <t>Lokal</t>
        </is>
      </c>
      <c r="U2210" s="261" t="n">
        <v>178</v>
      </c>
      <c r="V2210" s="86" t="inlineStr">
        <is>
          <t>pdf</t>
        </is>
      </c>
      <c r="W2210" s="223" t="inlineStr">
        <is>
          <t>5.0 MB</t>
        </is>
      </c>
      <c r="X2210" s="225" t="inlineStr">
        <is>
          <t>Generasi muda saat ini adalah generasi yang penuh dengan tantangan. Teknologi dan kemajuan zaman memiliki potensi besar dalam menambah kemerosotan moral di kalangan generasi muda saat ini. Gaya hidup hedonis juga pengaruh lingkungan tidakjarang membuat generasi muda menjauh dari nilai-nilai kebenaran yangalkitabiah.Oleh karena itu, melalui buku ini. Kornelius Sabat ingin mengajak generasi muda masa kini untuk kembali ke platform yang benar, yaitu sesuai dengan kehendakTuhanyangtertera dalam Alkitab.Dilengkapi dengan contoh-contoh kehidupan para tokoh Alkitab yang juga mengalami berbagai pergumulan, diharapkan para pembaca dapat menyadari bahwa mereka tidak menghadapi pergumulan hidup sendirian. Selain itu, mereka juga dapat menjadikan pengalaman para tokoh di Alkitab sebagai bahan pembelajaran hidup.</t>
        </is>
      </c>
      <c r="Y2210" s="262" t="n">
        <v>66500</v>
      </c>
      <c r="Z2210" s="226" t="n"/>
      <c r="AA2210" s="241">
        <f>Y3301*Z3301</f>
        <v/>
      </c>
      <c r="AB2210" s="237" t="inlineStr">
        <is>
          <t>b55c6e7f-0450-4d68-8f25-a5d644b17356</t>
        </is>
      </c>
    </row>
    <row r="2211" ht="15" customHeight="1" s="283">
      <c r="A2211" s="109" t="n">
        <v>3293</v>
      </c>
      <c r="B2211" s="222">
        <f>HYPERLINK("https://mocostore.moco.co.id/catalog/"&amp;AB3302,"Klik Disini")</f>
        <v/>
      </c>
      <c r="C2211" s="223" t="inlineStr">
        <is>
          <t>Strategi Value Investing Ala Warren Buffet</t>
        </is>
      </c>
      <c r="D2211" s="223" t="inlineStr">
        <is>
          <t>:</t>
        </is>
      </c>
      <c r="E2211" s="223" t="inlineStr">
        <is>
          <t>Alexander Thian, M.Si.</t>
        </is>
      </c>
      <c r="F2211" s="223" t="n"/>
      <c r="G2211" s="223" t="inlineStr">
        <is>
          <t>978-623-01-2532-4</t>
        </is>
      </c>
      <c r="H2211" s="223" t="inlineStr">
        <is>
          <t>Bisnis &amp; Ekonomi</t>
        </is>
      </c>
      <c r="I2211" s="258" t="inlineStr">
        <is>
          <t>Perguruan Tinggi</t>
        </is>
      </c>
      <c r="J2211" s="186" t="inlineStr">
        <is>
          <t>009.25</t>
        </is>
      </c>
      <c r="K2211" s="223" t="inlineStr">
        <is>
          <t>Edisi Ke-1</t>
        </is>
      </c>
      <c r="L2211" s="223" t="n"/>
      <c r="M2211" s="259" t="inlineStr">
        <is>
          <t>Tidak Tersedia</t>
        </is>
      </c>
      <c r="N2211" s="223" t="inlineStr">
        <is>
          <t>Indonesia</t>
        </is>
      </c>
      <c r="O2211" s="223" t="inlineStr">
        <is>
          <t>Bukan fiksi</t>
        </is>
      </c>
      <c r="P2211" s="260" t="inlineStr">
        <is>
          <t>Tidak tersedia</t>
        </is>
      </c>
      <c r="Q2211" s="260" t="n">
        <v>2022</v>
      </c>
      <c r="R2211" s="223" t="inlineStr">
        <is>
          <t>Penerbit Andi</t>
        </is>
      </c>
      <c r="S2211" s="223" t="inlineStr">
        <is>
          <t>Andi Offset CV</t>
        </is>
      </c>
      <c r="T2211" s="223" t="inlineStr">
        <is>
          <t>Lokal</t>
        </is>
      </c>
      <c r="U2211" s="261" t="n">
        <v>210</v>
      </c>
      <c r="V2211" s="86" t="inlineStr">
        <is>
          <t>pdf</t>
        </is>
      </c>
      <c r="W2211" s="223" t="inlineStr">
        <is>
          <t>2.4 MB</t>
        </is>
      </c>
      <c r="X2211" s="225" t="inlineStr">
        <is>
          <t>Value investing adalah salah satu strategi dalam berinvestasi saham, yaitu dengan mencari saham-saham berkinerja bagus yang harganya atau nilai intrisiknya berada di bawah harga wajarnya. Strategi value investing ini telah mengantarkan Warren Buffett menjadi orang terkaya di dunia melalui investasi saham. Value investor melakukan investasi saham pada perusahaan-perusahaan yang memiliki pendapatan, laba, nilai buku ekuitas, dan arus kas yang baik, namun sedang diperdagangkan pada harga dan nilai yang terdiskon. Pada prinsipnya, strategi value investing adalah mencari saham-saham yang murah. Murah di sini artinya bukan murah harganya saja, tetapi juga nilainya.
 &amp;nbsp;</t>
        </is>
      </c>
      <c r="Y2211" s="262" t="n">
        <v>80000</v>
      </c>
      <c r="Z2211" s="226" t="n"/>
      <c r="AA2211" s="241">
        <f>Y3302*Z3302</f>
        <v/>
      </c>
      <c r="AB2211" s="237" t="inlineStr">
        <is>
          <t>0ed226b3-b71b-4f8c-a859-1ab7872d05f4</t>
        </is>
      </c>
    </row>
    <row r="2212" ht="15" customHeight="1" s="283">
      <c r="A2212" s="109" t="n">
        <v>3294</v>
      </c>
      <c r="B2212" s="222">
        <f>HYPERLINK("https://mocostore.moco.co.id/catalog/"&amp;AB3303,"Klik Disini")</f>
        <v/>
      </c>
      <c r="C2212" s="223" t="inlineStr">
        <is>
          <t>Bank dan Lembaga Keuangan Lainnya</t>
        </is>
      </c>
      <c r="D2212" s="223" t="inlineStr">
        <is>
          <t>:</t>
        </is>
      </c>
      <c r="E2212" s="223" t="inlineStr">
        <is>
          <t>Alexander Thian, M.Si.</t>
        </is>
      </c>
      <c r="F2212" s="223" t="n"/>
      <c r="G2212" s="223" t="inlineStr">
        <is>
          <t>978-623-01-2594-2</t>
        </is>
      </c>
      <c r="H2212" s="223" t="inlineStr">
        <is>
          <t>Bisnis &amp; Ekonomi</t>
        </is>
      </c>
      <c r="I2212" s="258" t="inlineStr">
        <is>
          <t>Perguruan Tinggi</t>
        </is>
      </c>
      <c r="J2212" s="186" t="inlineStr">
        <is>
          <t>009.25</t>
        </is>
      </c>
      <c r="K2212" s="223" t="inlineStr">
        <is>
          <t>Edisi Ke-1</t>
        </is>
      </c>
      <c r="L2212" s="223" t="n"/>
      <c r="M2212" s="259" t="inlineStr">
        <is>
          <t>Tidak Tersedia</t>
        </is>
      </c>
      <c r="N2212" s="223" t="inlineStr">
        <is>
          <t>Indonesia</t>
        </is>
      </c>
      <c r="O2212" s="223" t="inlineStr">
        <is>
          <t>Bukan fiksi</t>
        </is>
      </c>
      <c r="P2212" s="260" t="inlineStr">
        <is>
          <t>Tidak tersedia</t>
        </is>
      </c>
      <c r="Q2212" s="260" t="n">
        <v>2022</v>
      </c>
      <c r="R2212" s="223" t="inlineStr">
        <is>
          <t>Penerbit Andi</t>
        </is>
      </c>
      <c r="S2212" s="223" t="inlineStr">
        <is>
          <t>Andi Offset CV</t>
        </is>
      </c>
      <c r="T2212" s="223" t="inlineStr">
        <is>
          <t>Lokal</t>
        </is>
      </c>
      <c r="U2212" s="261" t="n">
        <v>260</v>
      </c>
      <c r="V2212" s="86" t="inlineStr">
        <is>
          <t>pdf</t>
        </is>
      </c>
      <c r="W2212" s="223" t="inlineStr">
        <is>
          <t>3.2 MB</t>
        </is>
      </c>
      <c r="X2212" s="225" t="inlineStr">
        <is>
          <t>Buku ini dapat digunakan sebagai bahan referensi, khususnya bagi para mahasiswa yang sedang mengambil mata kuliah Bank dan Lembaga Keuangan Lainnya. Pembahasan yang ada dalam buku ini disajikan dengan menggunakan bahasa yang sangat sederhana, lugas, dan mudah dipahami, sehingga akan membantu para mahasiswa dalam mempelajarinya secara lebih cepat, mudah, dan praktis.</t>
        </is>
      </c>
      <c r="Y2212" s="262" t="n">
        <v>80000</v>
      </c>
      <c r="Z2212" s="226" t="n"/>
      <c r="AA2212" s="241">
        <f>Y3303*Z3303</f>
        <v/>
      </c>
      <c r="AB2212" s="237" t="inlineStr">
        <is>
          <t>29d8d721-8e27-44ef-a0e3-6aff845ffacf</t>
        </is>
      </c>
    </row>
    <row r="2213" ht="15" customHeight="1" s="283">
      <c r="A2213" s="109" t="n">
        <v>3295</v>
      </c>
      <c r="B2213" s="222">
        <f>HYPERLINK("https://mocostore.moco.co.id/catalog/"&amp;AB3304,"Klik Disini")</f>
        <v/>
      </c>
      <c r="C2213" s="223" t="inlineStr">
        <is>
          <t>TAFSIR SURAT-SURAT PAULUS</t>
        </is>
      </c>
      <c r="D2213" s="223" t="inlineStr">
        <is>
          <t>: Hidup dalam Kristus dan Menjadi Saksi-Nya</t>
        </is>
      </c>
      <c r="E2213" s="223" t="inlineStr">
        <is>
          <t>Pdt. Dr. Jonar T.H. Situmorang, M.A., M.Th.</t>
        </is>
      </c>
      <c r="F2213" s="223" t="inlineStr">
        <is>
          <t>978-623-314-370-7</t>
        </is>
      </c>
      <c r="G2213" s="223" t="inlineStr">
        <is>
          <t>978-623-314-371-4</t>
        </is>
      </c>
      <c r="H2213" s="223" t="inlineStr">
        <is>
          <t>Agama Kristen</t>
        </is>
      </c>
      <c r="I2213" s="258" t="inlineStr">
        <is>
          <t>Perguruan Tinggi</t>
        </is>
      </c>
      <c r="J2213" s="186" t="inlineStr">
        <is>
          <t>009.16</t>
        </is>
      </c>
      <c r="K2213" s="223" t="inlineStr">
        <is>
          <t>Edisi Ke-1</t>
        </is>
      </c>
      <c r="L2213" s="223" t="n"/>
      <c r="M2213" s="259" t="inlineStr">
        <is>
          <t>Tidak Tersedia</t>
        </is>
      </c>
      <c r="N2213" s="223" t="inlineStr">
        <is>
          <t>Indonesia</t>
        </is>
      </c>
      <c r="O2213" s="223" t="inlineStr">
        <is>
          <t>Bukan fiksi</t>
        </is>
      </c>
      <c r="P2213" s="260" t="n">
        <v>2023</v>
      </c>
      <c r="Q2213" s="260" t="n">
        <v>2023</v>
      </c>
      <c r="R2213" s="223" t="inlineStr">
        <is>
          <t>PBMR Andi</t>
        </is>
      </c>
      <c r="S2213" s="223" t="inlineStr">
        <is>
          <t>Andi Offset CV</t>
        </is>
      </c>
      <c r="T2213" s="223" t="inlineStr">
        <is>
          <t>Lokal</t>
        </is>
      </c>
      <c r="U2213" s="261" t="n">
        <v>386</v>
      </c>
      <c r="V2213" s="86" t="inlineStr">
        <is>
          <t>pdf</t>
        </is>
      </c>
      <c r="W2213" s="223" t="inlineStr">
        <is>
          <t>6.1 MB</t>
        </is>
      </c>
      <c r="X2213" s="225" t="inlineStr">
        <is>
          <t>Sosok Rasul Paulus sangat dikenal dalam Perjanjian Baru, karena ia menulis 14 surat, tetapi Surat Ibrani belum dipastikan adalah surat yang ditulis oleh Rasul Paulus. Dari ke-14 surat ini, terdapat surat-surat dari penjara dan surat penggembalaan. Setiap tulisannya sarat dengan nuansa teologis karena latar belakang Paulus sebagai seorang ahli kitab yang terpelajar. Paulus dilahirkan di Tarsus dan didik dalam tradisi Yudaisme. Ia memiliki seorang guru yang hebat dan handal, yaitu Gamaliel dan ia dikenal sebagai seorang ahli Taurat. Karena ia berpegang teguh pada hukum Taurat, juga berdasarkan pengetahuan dan pemahamannya akan hukum tersebut, ia sempat menganiaya para pengikut Kristus. Kemudian, suatu hari dalam perjalanan menuju Damsyik ia mendapat panggilan secara pribadi. Mulai hari itu, Paulus dengan gigih memberitakan Injil ke berbagai daerah. Perjalanan Pekabaran Injil Paulus yang dilakukannya dalam tiga tahap, yang dikenal dengan Perjalanan PI ke-1, ke-2 dan ke-3, dicatat secara khusus dalam Kitab Kisah Para Rasul. Dengan kegigihannya dalam penginjilannya, Paulus memiliki prinsip: &amp;ldquo;Celakalah aku, jika aku tidak memberitakan Injil&amp;rdquo; (1 Kor. 9:16). Berkat pemberitaan Injil Paulus, banyak gereja-gereja didirikan. Karena semangat dan kegigihannya dalam pemberitaan Injil, ia dipenjara dan bahkan mati sebagai seorang martir. Setiap surat-surat yang ditulisnya menjadi fondasi pengajaran bagi gereja yang membuat gereja mampu menghadapi berbagai tantangan; baik tantangan dari luar (aniaya), maupun dari dalam (pengajaran sesat)
 &amp;nbsp;</t>
        </is>
      </c>
      <c r="Y2213" s="262" t="n">
        <v>80000</v>
      </c>
      <c r="Z2213" s="226" t="n"/>
      <c r="AA2213" s="241">
        <f>Y3304*Z3304</f>
        <v/>
      </c>
      <c r="AB2213" s="237" t="inlineStr">
        <is>
          <t>728efee0-7f2a-43fb-9243-5acbb60409f9</t>
        </is>
      </c>
    </row>
    <row r="2214" ht="15" customHeight="1" s="283">
      <c r="A2214" s="109" t="n">
        <v>3296</v>
      </c>
      <c r="B2214" s="222">
        <f>HYPERLINK("https://mocostore.moco.co.id/catalog/"&amp;AB3305,"Klik Disini")</f>
        <v/>
      </c>
      <c r="C2214" s="223" t="inlineStr">
        <is>
          <t>Anda Dilahirkan Sebagai Pemenang</t>
        </is>
      </c>
      <c r="D2214" s="223" t="inlineStr">
        <is>
          <t>:</t>
        </is>
      </c>
      <c r="E2214" s="223" t="inlineStr">
        <is>
          <t>Felix Wibowo</t>
        </is>
      </c>
      <c r="F2214" s="223" t="n"/>
      <c r="G2214" s="223" t="inlineStr">
        <is>
          <t>978-623-314-533-6</t>
        </is>
      </c>
      <c r="H2214" s="223" t="inlineStr">
        <is>
          <t>Agama Kristen</t>
        </is>
      </c>
      <c r="I2214" s="258" t="inlineStr">
        <is>
          <t>Perguruan Tinggi</t>
        </is>
      </c>
      <c r="J2214" s="186" t="inlineStr">
        <is>
          <t>009.16</t>
        </is>
      </c>
      <c r="K2214" s="223" t="inlineStr">
        <is>
          <t>Edisi Ke-1</t>
        </is>
      </c>
      <c r="L2214" s="223" t="n"/>
      <c r="M2214" s="259" t="inlineStr">
        <is>
          <t>Tidak Tersedia</t>
        </is>
      </c>
      <c r="N2214" s="223" t="inlineStr">
        <is>
          <t>Indonesia</t>
        </is>
      </c>
      <c r="O2214" s="223" t="inlineStr">
        <is>
          <t>Bukan fiksi</t>
        </is>
      </c>
      <c r="P2214" s="260" t="inlineStr">
        <is>
          <t>Tidak tersedia</t>
        </is>
      </c>
      <c r="Q2214" s="260" t="n">
        <v>2023</v>
      </c>
      <c r="R2214" s="223" t="inlineStr">
        <is>
          <t>PBMR Andi</t>
        </is>
      </c>
      <c r="S2214" s="223" t="inlineStr">
        <is>
          <t>Andi Offset CV</t>
        </is>
      </c>
      <c r="T2214" s="223" t="inlineStr">
        <is>
          <t>Lokal</t>
        </is>
      </c>
      <c r="U2214" s="261" t="n">
        <v>148</v>
      </c>
      <c r="V2214" s="86" t="inlineStr">
        <is>
          <t>pdf</t>
        </is>
      </c>
      <c r="W2214" s="223" t="inlineStr">
        <is>
          <t>3.4 MB</t>
        </is>
      </c>
      <c r="X2214" s="225" t="inlineStr">
        <is>
          <t>Ada pepatah berkata: Jika kita kehilangan harta atau jabatan, kita bisa mencarinya lagi. Namun jika kita kehilangan semangat, kita kehilangan segala-galanya. Saya mengenal Felix lebih dari 15 tahun dan satu hal yang saya kagumi dari pribadi Felix adalah: semangatnya yang luar biasa dan pantang menyerah. Walaupun Felix punya keterbatasan fisik karena sakit ALS yang dideritanya, namun keterbatasan tersebut justru memacu dia untuk melayani lebih lagi, menyelesaikan study sampai menyelesaikan Doctoral Degree-nya dan juga terus menulis buku-buku barunya. Saat membaca buku &amp;ldquo;Anda Dilahirkan Sebagai Pemenang!&amp;rdquo; ini, Anda akan menemukan fakta bahwa setiap orang-orang yang berhasil dan berprestasi di dunia ini adalah pribadi-pribadi yg tercipta dari sebuah keterbatasan, krisis besar dan kesukaran hidup. Melalui buku ini, Felix menguatkan kita bahwa: Bersama TUHAN, justru semua yang buruk dalam hidup ini, dirubah untuk mendatangkan kebaikan bagi orang-orang yang dicintai-NYA.</t>
        </is>
      </c>
      <c r="Y2214" s="262" t="n">
        <v>80000</v>
      </c>
      <c r="Z2214" s="226" t="n"/>
      <c r="AA2214" s="241">
        <f>Y3305*Z3305</f>
        <v/>
      </c>
      <c r="AB2214" s="237" t="inlineStr">
        <is>
          <t>f414c9b3-a749-4f8b-a857-cfda16e70d8a</t>
        </is>
      </c>
    </row>
    <row r="2215" ht="15" customHeight="1" s="283">
      <c r="A2215" s="109" t="n">
        <v>3297</v>
      </c>
      <c r="B2215" s="222">
        <f>HYPERLINK("https://mocostore.moco.co.id/catalog/"&amp;AB3306,"Klik Disini")</f>
        <v/>
      </c>
      <c r="C2215" s="223" t="inlineStr">
        <is>
          <t>Teori &amp; Praktik Harmonized System Mudah Menentukan Sendiri Klasifikasi HS Code 2022 Impor / Ekspor Kepabeanan</t>
        </is>
      </c>
      <c r="D2215" s="223" t="inlineStr">
        <is>
          <t>:</t>
        </is>
      </c>
      <c r="E2215" s="223" t="inlineStr">
        <is>
          <t>Akhmad Firdiansyah, S.E., M.M.</t>
        </is>
      </c>
      <c r="F2215" s="223" t="n"/>
      <c r="G2215" s="223" t="inlineStr">
        <is>
          <t>978-623-01-3729-7</t>
        </is>
      </c>
      <c r="H2215" s="223" t="inlineStr">
        <is>
          <t>Referensi</t>
        </is>
      </c>
      <c r="I2215" s="258" t="inlineStr">
        <is>
          <t>Perguruan Tinggi</t>
        </is>
      </c>
      <c r="J2215" s="186" t="inlineStr">
        <is>
          <t>009.09</t>
        </is>
      </c>
      <c r="K2215" s="223" t="inlineStr">
        <is>
          <t>Edisi Ke-1</t>
        </is>
      </c>
      <c r="L2215" s="223" t="n"/>
      <c r="M2215" s="259" t="inlineStr">
        <is>
          <t>Tidak Tersedia</t>
        </is>
      </c>
      <c r="N2215" s="223" t="inlineStr">
        <is>
          <t>Indonesia</t>
        </is>
      </c>
      <c r="O2215" s="223" t="inlineStr">
        <is>
          <t>Bukan fiksi</t>
        </is>
      </c>
      <c r="P2215" s="260" t="inlineStr">
        <is>
          <t>Tidak tersedia</t>
        </is>
      </c>
      <c r="Q2215" s="260" t="n">
        <v>2023</v>
      </c>
      <c r="R2215" s="223" t="inlineStr">
        <is>
          <t>Penerbit Andi</t>
        </is>
      </c>
      <c r="S2215" s="223" t="inlineStr">
        <is>
          <t>Andi Offset CV</t>
        </is>
      </c>
      <c r="T2215" s="223" t="inlineStr">
        <is>
          <t>Lokal</t>
        </is>
      </c>
      <c r="U2215" s="261" t="n">
        <v>178</v>
      </c>
      <c r="V2215" s="86" t="inlineStr">
        <is>
          <t>PDF</t>
        </is>
      </c>
      <c r="W2215" s="223" t="inlineStr">
        <is>
          <t>7.5 MB</t>
        </is>
      </c>
      <c r="X2215" s="225" t="inlineStr">
        <is>
          <t>Penulisan buku ini latar belakangnya karena drama kesedihan ketika pelaku bisnis impor/ekspor frustrasi dengan buku tebal HS 2022 yang tidak tahu harus berbuat apa, kemudian berimbas kepada tambah bayar atau adanya hambatan clearance kepabeanan karena kesalahan HS Code yang diberitahukan secara mandiri dengan sistem Self Assesment. Belum berhenti di situ, ternyata syarat untuk menjadi importir/eksportir yang tersertifikasi Ahli Kepabeanan harus lulus ujian sertifikasi yang konon banyak peserta yang gagal terkait ujian klasifikasi barang yang notabene adalah penetapan HS Code. Buku ini ditulis dari penulis yang pernah bekerja di bea cukai yang juga seorang Dosen di PKN STAN yang berpengalaman cukup lama mengajar mata kuliah HS Code yang telah mengikuti pelatihan KACT 2019 tersertifikasi di World Customs Organization (WCO) di Belgia mencoba untuk berbagi ilmu dan mengulik HS Code dan mengubah ke-pusingan menjadi keyakinan tentang HS Code, sehingga makin memberi pengetahuan materi tentang penetapan HS yang sering dikeluhkan dalam praktik kepabeanan, ditambah lagi susahnya mendapatkan literatur yang lengkap dari sumber lain. Di dalam buku ini dibahas konsep HS mulai dari nol yang mengadopsi aturan internasional WCO yang berjudul &amp;ldquo;The Handbook of Classification&amp;ldquo; yang juga diulas tentang kebijakan tarif, peranan bea cukai dalam perdagangan internasional, sejarah HS, dasar hukum, panduan teknis praktik mengklasifikasi barang disertai contohnya, ringkasan isi per bab BTKI 2022 dalam bentuk mind map, keberatan dan banding tentang penetapan klasifikasi barang, serta prosedur penetapan dan pemeriksaan administrasi HS Code baik oleh importir/eksportir maupun oleh bea cukai. Jangan dilewatkan ya, semoga buku ini dapat menjadi referensi tambahan dalam menetapkan sendiri HS Code mulai dari nol hingga tepat klasifikasinya. Semoga bermanfaat, easy HS Code, I,m coming!
 &amp;nbsp;</t>
        </is>
      </c>
      <c r="Y2215" s="262" t="n">
        <v>59500</v>
      </c>
      <c r="Z2215" s="226" t="n"/>
      <c r="AA2215" s="241">
        <f>Y3306*Z3306</f>
        <v/>
      </c>
      <c r="AB2215" s="237" t="inlineStr">
        <is>
          <t>55ea3172-bfe1-4ac3-b855-6d3283ab4684</t>
        </is>
      </c>
    </row>
    <row r="2216" ht="15" customHeight="1" s="283">
      <c r="A2216" s="109" t="n">
        <v>3298</v>
      </c>
      <c r="B2216" s="222">
        <f>HYPERLINK("https://mocostore.moco.co.id/catalog/"&amp;AB3307,"Klik Disini")</f>
        <v/>
      </c>
      <c r="C2216" s="223" t="inlineStr">
        <is>
          <t>Analisa Fundamental</t>
        </is>
      </c>
      <c r="D2216" s="223" t="inlineStr">
        <is>
          <t>:</t>
        </is>
      </c>
      <c r="E2216" s="223" t="inlineStr">
        <is>
          <t>Alexander Thian, M.Si.</t>
        </is>
      </c>
      <c r="F2216" s="223" t="n"/>
      <c r="G2216" s="223" t="inlineStr">
        <is>
          <t>978-623-01-2907-0</t>
        </is>
      </c>
      <c r="H2216" s="223" t="inlineStr">
        <is>
          <t>Bisnis-Investasi</t>
        </is>
      </c>
      <c r="I2216" s="258" t="inlineStr">
        <is>
          <t>Perguruan Tinggi</t>
        </is>
      </c>
      <c r="J2216" s="186" t="inlineStr">
        <is>
          <t>009.25</t>
        </is>
      </c>
      <c r="K2216" s="223" t="inlineStr">
        <is>
          <t>Edisi Ke-1</t>
        </is>
      </c>
      <c r="L2216" s="223" t="n"/>
      <c r="M2216" s="259" t="inlineStr">
        <is>
          <t>Tidak Tersedia</t>
        </is>
      </c>
      <c r="N2216" s="223" t="inlineStr">
        <is>
          <t>Indonesia</t>
        </is>
      </c>
      <c r="O2216" s="223" t="inlineStr">
        <is>
          <t>Bukan fiksi</t>
        </is>
      </c>
      <c r="P2216" s="260" t="inlineStr">
        <is>
          <t>Tidak tersedia</t>
        </is>
      </c>
      <c r="Q2216" s="260" t="n">
        <v>2022</v>
      </c>
      <c r="R2216" s="223" t="inlineStr">
        <is>
          <t>Penerbit Andi</t>
        </is>
      </c>
      <c r="S2216" s="223" t="inlineStr">
        <is>
          <t>Andi Offset CV</t>
        </is>
      </c>
      <c r="T2216" s="223" t="inlineStr">
        <is>
          <t>Lokal</t>
        </is>
      </c>
      <c r="U2216" s="261" t="n">
        <v>187</v>
      </c>
      <c r="V2216" s="86" t="inlineStr">
        <is>
          <t>pdf</t>
        </is>
      </c>
      <c r="W2216" s="223" t="inlineStr">
        <is>
          <t>3.4 MB</t>
        </is>
      </c>
      <c r="X2216" s="225" t="inlineStr">
        <is>
          <t>Analisa fundamental adalah teknik analisa yang menggunakan data keuangan, yang umumnya digunakan oleh investor untuk membantu keputusan investasi saham dengan mengevaluasi kinerja. Buku ini hadir untuk membantu para investor dalam menganalisis laporan keuangan perusahaan. Pembahasan yang ada dalam buku ini disajikan dengan menggunakan bahasa yang sangat sederhana dan mudah dipahami, sehingga akan membantu para investor dalam memahaminya secara lebih cepat, mudah dan praktis.</t>
        </is>
      </c>
      <c r="Y2216" s="262" t="n">
        <v>65000</v>
      </c>
      <c r="Z2216" s="226" t="n"/>
      <c r="AA2216" s="241">
        <f>Y3307*Z3307</f>
        <v/>
      </c>
      <c r="AB2216" s="237" t="inlineStr">
        <is>
          <t>bd5ca6fa-7ea5-4660-ac64-6b53d355ed61</t>
        </is>
      </c>
    </row>
    <row r="2217" ht="15" customHeight="1" s="283">
      <c r="A2217" s="109" t="n">
        <v>3299</v>
      </c>
      <c r="B2217" s="222">
        <f>HYPERLINK("https://mocostore.moco.co.id/catalog/"&amp;AB3308,"Klik Disini")</f>
        <v/>
      </c>
      <c r="C2217" s="223" t="inlineStr">
        <is>
          <t>Akuntansi Syariah</t>
        </is>
      </c>
      <c r="D2217" s="223" t="inlineStr">
        <is>
          <t>:</t>
        </is>
      </c>
      <c r="E2217" s="223" t="inlineStr">
        <is>
          <t>Alexander Thian, M.Si.</t>
        </is>
      </c>
      <c r="F2217" s="223" t="n"/>
      <c r="G2217" s="223" t="inlineStr">
        <is>
          <t>978-623-01-2906-3</t>
        </is>
      </c>
      <c r="H2217" s="223" t="inlineStr">
        <is>
          <t>Ekonomi &amp; Keuangan</t>
        </is>
      </c>
      <c r="I2217" s="258" t="inlineStr">
        <is>
          <t>Perguruan Tinggi</t>
        </is>
      </c>
      <c r="J2217" s="186" t="inlineStr">
        <is>
          <t>009.09</t>
        </is>
      </c>
      <c r="K2217" s="223" t="inlineStr">
        <is>
          <t>Edisi Ke-1</t>
        </is>
      </c>
      <c r="L2217" s="223" t="n"/>
      <c r="M2217" s="259" t="inlineStr">
        <is>
          <t>Tidak Tersedia</t>
        </is>
      </c>
      <c r="N2217" s="223" t="inlineStr">
        <is>
          <t>Indonesia</t>
        </is>
      </c>
      <c r="O2217" s="223" t="inlineStr">
        <is>
          <t>Bukan fiksi</t>
        </is>
      </c>
      <c r="P2217" s="260" t="inlineStr">
        <is>
          <t>Tidak tersedia</t>
        </is>
      </c>
      <c r="Q2217" s="260" t="n">
        <v>2022</v>
      </c>
      <c r="R2217" s="223" t="inlineStr">
        <is>
          <t>Penerbit Andi</t>
        </is>
      </c>
      <c r="S2217" s="223" t="inlineStr">
        <is>
          <t>Andi Offset CV</t>
        </is>
      </c>
      <c r="T2217" s="223" t="inlineStr">
        <is>
          <t>Lokal</t>
        </is>
      </c>
      <c r="U2217" s="261" t="n">
        <v>444</v>
      </c>
      <c r="V2217" s="86" t="inlineStr">
        <is>
          <t>pdf</t>
        </is>
      </c>
      <c r="W2217" s="223" t="inlineStr">
        <is>
          <t>4.5 MB</t>
        </is>
      </c>
      <c r="X2217" s="225" t="inlineStr">
        <is>
          <t>Buku ini dapat digunakan sebagai bahan referensi bagi para mahasiswa yang sedang mengambil mata kuliah Akuntansi Syariah. Pembahasan yang ada dalam buku ini disajikan dengan menggunakan bahasa yang sangat sederhana, lugas, dan mudah dipahami, sehingga akan membantu para mahasiswa dalam mempelajarinya secara lebih cepat, mudah, dan praktis.</t>
        </is>
      </c>
      <c r="Y2217" s="262" t="n">
        <v>80000</v>
      </c>
      <c r="Z2217" s="226" t="n"/>
      <c r="AA2217" s="241">
        <f>Y3308*Z3308</f>
        <v/>
      </c>
      <c r="AB2217" s="237" t="inlineStr">
        <is>
          <t>23168df3-7a0d-4b31-b1da-ba970708267b</t>
        </is>
      </c>
    </row>
    <row r="2218" ht="15" customHeight="1" s="283">
      <c r="A2218" s="109" t="n">
        <v>3300</v>
      </c>
      <c r="B2218" s="222">
        <f>HYPERLINK("https://mocostore.moco.co.id/catalog/"&amp;AB3309,"Klik Disini")</f>
        <v/>
      </c>
      <c r="C2218" s="223" t="inlineStr">
        <is>
          <t>Teori Akuntansi</t>
        </is>
      </c>
      <c r="D2218" s="223" t="inlineStr">
        <is>
          <t>:</t>
        </is>
      </c>
      <c r="E2218" s="223" t="inlineStr">
        <is>
          <t>Alexander Thian, M.Si.</t>
        </is>
      </c>
      <c r="F2218" s="223" t="n"/>
      <c r="G2218" s="223" t="inlineStr">
        <is>
          <t>978-623-8493-49-4</t>
        </is>
      </c>
      <c r="H2218" s="223" t="inlineStr">
        <is>
          <t>Ekonomi</t>
        </is>
      </c>
      <c r="I2218" s="258" t="inlineStr">
        <is>
          <t>Perguruan Tinggi</t>
        </is>
      </c>
      <c r="J2218" s="186" t="inlineStr">
        <is>
          <t>009.09</t>
        </is>
      </c>
      <c r="K2218" s="223" t="inlineStr">
        <is>
          <t>Edisi Ke-1</t>
        </is>
      </c>
      <c r="L2218" s="223" t="n"/>
      <c r="M2218" s="259" t="inlineStr">
        <is>
          <t>Tidak Tersedia</t>
        </is>
      </c>
      <c r="N2218" s="223" t="inlineStr">
        <is>
          <t>Indonesia</t>
        </is>
      </c>
      <c r="O2218" s="223" t="inlineStr">
        <is>
          <t>Bukan fiksi</t>
        </is>
      </c>
      <c r="P2218" s="260" t="inlineStr">
        <is>
          <t>Tidak tersedia</t>
        </is>
      </c>
      <c r="Q2218" s="260" t="n">
        <v>2024</v>
      </c>
      <c r="R2218" s="223" t="inlineStr">
        <is>
          <t>Cahaya Harapan</t>
        </is>
      </c>
      <c r="S2218" s="223" t="inlineStr">
        <is>
          <t>Andi Offset CV</t>
        </is>
      </c>
      <c r="T2218" s="223" t="inlineStr">
        <is>
          <t>Lokal</t>
        </is>
      </c>
      <c r="U2218" s="261" t="n">
        <v>208</v>
      </c>
      <c r="V2218" s="86" t="inlineStr">
        <is>
          <t>pdf</t>
        </is>
      </c>
      <c r="W2218" s="223" t="inlineStr">
        <is>
          <t>4.5 MB</t>
        </is>
      </c>
      <c r="X2218" s="225" t="inlineStr">
        <is>
          <t>Buku ini dapat digunakan sebagai bahan referensi, khususnya bagi para mahasiswa S1 dan S2 yang sedang mengambil mata kuliah Teori Akuntansi. Pembahasan yang ada dalam buku ini disajikan dengan menggunakan bahasa yang sangat sederhana, lugas, dan mudah dipahami, sehingga akan membantu para mahasiswa dalam mempelajarinya secara lebih cepat, mudah, dan praktis.
 &amp;nbsp;</t>
        </is>
      </c>
      <c r="Y2218" s="262" t="n">
        <v>80000</v>
      </c>
      <c r="Z2218" s="226" t="n"/>
      <c r="AA2218" s="241">
        <f>Y3309*Z3309</f>
        <v/>
      </c>
      <c r="AB2218" s="237" t="inlineStr">
        <is>
          <t>d03879eb-6def-44ae-a74c-9f5ce70079c2</t>
        </is>
      </c>
    </row>
    <row r="2219" ht="15" customHeight="1" s="283">
      <c r="A2219" s="109" t="n">
        <v>3302</v>
      </c>
      <c r="B2219" s="222">
        <f>HYPERLINK("https://mocostore.moco.co.id/catalog/"&amp;AB3311,"Klik Disini")</f>
        <v/>
      </c>
      <c r="C2219" s="223" t="inlineStr">
        <is>
          <t>77 PERMAINAN ZOOMBASTIS</t>
        </is>
      </c>
      <c r="D2219" s="223" t="inlineStr">
        <is>
          <t>: Dijamin Acara Daring Nggak Garing</t>
        </is>
      </c>
      <c r="E2219" s="223" t="inlineStr">
        <is>
          <t>Purnawan Kristanto</t>
        </is>
      </c>
      <c r="F2219" s="223" t="inlineStr">
        <is>
          <t>978-623-8186-70-9</t>
        </is>
      </c>
      <c r="G2219" s="223" t="inlineStr">
        <is>
          <t>978-623-8186-71-6</t>
        </is>
      </c>
      <c r="H2219" s="223" t="inlineStr">
        <is>
          <t>Permainan</t>
        </is>
      </c>
      <c r="I2219" s="258" t="inlineStr">
        <is>
          <t>Perguruan Tinggi</t>
        </is>
      </c>
      <c r="J2219" s="186" t="inlineStr">
        <is>
          <t>009.10</t>
        </is>
      </c>
      <c r="K2219" s="223" t="inlineStr">
        <is>
          <t>Edisi Ke-1</t>
        </is>
      </c>
      <c r="L2219" s="223" t="n"/>
      <c r="M2219" s="259" t="inlineStr">
        <is>
          <t>Tidak Tersedia</t>
        </is>
      </c>
      <c r="N2219" s="223" t="inlineStr">
        <is>
          <t>Indonesia</t>
        </is>
      </c>
      <c r="O2219" s="223" t="inlineStr">
        <is>
          <t>Bukan fiksi</t>
        </is>
      </c>
      <c r="P2219" s="260" t="n">
        <v>2023</v>
      </c>
      <c r="Q2219" s="260" t="n">
        <v>2023</v>
      </c>
      <c r="R2219" s="223" t="inlineStr">
        <is>
          <t>Pustaka Referensi</t>
        </is>
      </c>
      <c r="S2219" s="223" t="inlineStr">
        <is>
          <t>Andi Offset CV</t>
        </is>
      </c>
      <c r="T2219" s="223" t="inlineStr">
        <is>
          <t>Lokal</t>
        </is>
      </c>
      <c r="U2219" s="261" t="n">
        <v>146</v>
      </c>
      <c r="V2219" s="86" t="inlineStr">
        <is>
          <t>pdf</t>
        </is>
      </c>
      <c r="W2219" s="223" t="inlineStr">
        <is>
          <t>12.2 MB</t>
        </is>
      </c>
      <c r="X2219" s="225" t="inlineStr">
        <is>
          <t>Perkembangan teknologi digital semakin menakjubkan. Saat ini kita semakin dipermudah dalam berkomunikasi dengan munculnya teknologi konferensi lewat video (video conference). Tidak lagi mendengarkan dan berbicara lewat suara, tetapi sudah dapat bertatap muka sehingga dapat lebih mengekspresikan bahasa tubuh dengan lebih baik. Pemanfaatan teknologi ini semakin masif saat umat manusia dilanda pandemi Covid-19 yang memaksa manusia untuk beralih dari interaksi di dunia nyata ke interaksi virtual. Platform yang paling populer saat ini adalah aplikasi Zoom Meeting. Ada lima keunggulan aplikasi tersebut yaitu kualitas video yang tinggi, fitur Safe Driving Mode, kemudahan mengundang teman ke dalam ruang pertemuan virtual, layanan penyimpanan awan (cloud), dan mendukung berbagai platform seperti iOS, Android, dan Windows.Meski memudahkan berkomunikasi, tetapi jika partisipan hanya bisa duduk dan diam menyimak melalui Zoom, pertemuan itu dapat membosankan, atau dalam istilah anak muda: Garing! Karena itu dibutuhkan kiat-kiat khusus supaya pertemuan daring menjadi lebih hidup dan berwarna. Buku ini dapat menjadi buku sakti bagi pengelola Zoom Meeting karena menyediakan berbagai aktivitas yang seru. Ada ice breakeryang dapat digunakan untuk memecahkan suasana kaku di awal acara. Ada juga kuis kreatif untuk memancing interaksi di antara partisipan. Selain itu ada juga energizer, yaitu aktivitas fisik untuk membangkitkan lagi konsentrasi partisipan di sela-sela pertemuan yang berdurasi panjang. Permainan dalam buku ini merupakan koleksi permainan yang dikumpulkan oleh penulis pada masa pandemi. Sebagian pernah dipraktikkan pada pertemuan daring. Sebagian lagi adalah adaptasi dari buku 71 Permainan Asyik yang lebih dulu diterbitkan oleh Penerbit Andi. Meski pandemi sudah menurun, tetapi buku ini masih relevan karena konferensi video masih akan terus digunakan pada masa mendatang. Tentu saja permainan ini tidak melulu untuk Zoom Meeting, tetapi juga bermanfaat untuk pertemuan di aplikasi lain seperti Skype, Google Meet, Webex, Microsoft Team, WhatsApp, Facebook, dll.</t>
        </is>
      </c>
      <c r="Y2219" s="262" t="n">
        <v>59000</v>
      </c>
      <c r="Z2219" s="226" t="n"/>
      <c r="AA2219" s="241">
        <f>Y3311*Z3311</f>
        <v/>
      </c>
      <c r="AB2219" s="237" t="inlineStr">
        <is>
          <t>4360b0a6-8ec7-4bd0-8309-974401d8d171</t>
        </is>
      </c>
    </row>
    <row r="2220" ht="15" customHeight="1" s="283">
      <c r="A2220" s="109" t="n">
        <v>3306</v>
      </c>
      <c r="B2220" s="222">
        <f>HYPERLINK("https://mocostore.moco.co.id/catalog/"&amp;AB3315,"Klik Disini")</f>
        <v/>
      </c>
      <c r="C2220" s="223" t="inlineStr">
        <is>
          <t>The Way Of Timothy (Guide Ministry Of Milenial Generation)</t>
        </is>
      </c>
      <c r="D2220" s="223" t="inlineStr">
        <is>
          <t>:</t>
        </is>
      </c>
      <c r="E2220" s="223" t="inlineStr">
        <is>
          <t>Kornelius dan Rut Sabat</t>
        </is>
      </c>
      <c r="F2220" s="223" t="n"/>
      <c r="G2220" s="223" t="inlineStr">
        <is>
          <t>978-623-314-490-2</t>
        </is>
      </c>
      <c r="H2220" s="223" t="inlineStr">
        <is>
          <t>Agama Kristen</t>
        </is>
      </c>
      <c r="I2220" s="258" t="inlineStr">
        <is>
          <t>Perguruan Tinggi</t>
        </is>
      </c>
      <c r="J2220" s="186" t="inlineStr">
        <is>
          <t>009.16</t>
        </is>
      </c>
      <c r="K2220" s="223" t="inlineStr">
        <is>
          <t>Edisi Ke-1</t>
        </is>
      </c>
      <c r="L2220" s="223" t="n"/>
      <c r="M2220" s="259" t="inlineStr">
        <is>
          <t>Tidak Tersedia</t>
        </is>
      </c>
      <c r="N2220" s="223" t="inlineStr">
        <is>
          <t>Indonesia</t>
        </is>
      </c>
      <c r="O2220" s="223" t="inlineStr">
        <is>
          <t>Bukan fiksi</t>
        </is>
      </c>
      <c r="P2220" s="260" t="inlineStr">
        <is>
          <t>Tidak tersedia</t>
        </is>
      </c>
      <c r="Q2220" s="260" t="n">
        <v>2023</v>
      </c>
      <c r="R2220" s="223" t="inlineStr">
        <is>
          <t>PBMR Andi</t>
        </is>
      </c>
      <c r="S2220" s="223" t="inlineStr">
        <is>
          <t>Andi Offset CV</t>
        </is>
      </c>
      <c r="T2220" s="223" t="inlineStr">
        <is>
          <t>Lokal</t>
        </is>
      </c>
      <c r="U2220" s="261" t="n">
        <v>116</v>
      </c>
      <c r="V2220" s="86" t="inlineStr">
        <is>
          <t>pdf</t>
        </is>
      </c>
      <c r="W2220" s="223" t="inlineStr">
        <is>
          <t>4.3 MB</t>
        </is>
      </c>
      <c r="X2220" s="225" t="inlineStr">
        <is>
          <t>Pemimpin muda adalah sebuah kebutuhan tetapi juga adalah sebuah tantangan tersendiri. Sejak dulu pemimpin muda selalu menjadi bahan pembicaraan yang sexy. Di samping karena budaya pada waktu itu orang muda belum boleh berbicara jika usianya tidak lebih dari 30 tahun dan bahkan baru boleh menjadi penatua jika usianya sudah mencapai 50 tahun. Ini adalah kenyataan yang terjadi, tetapi hadirnya Rasul Paulus dengan jalan mengangkat pemimpin muda adalah terobosan sekaligus tantangan tersendiri dalam kepemimpinannya. The Way of Timothy adalah sebuah kisah dari seorang pemuda yang mendapatkan kepercayaan besar dari bapak rohaninya, ya dia adalah Timotius. Pemimpin muda yang penuh dengan kekurangan atau keterbatasan tetapi mendapatkan kepercayaan, mampukah dia mengemban tugas dan tanggung jawab itu? Buku ini memberikan lecutan semangat bagi kita semua para pemimpin muda yang memiliki banyak sekali keterbatasan. Tuhan bisa memakai siapa saja termasuk Anda yang masih muda! Pelajari dan praktikkan nilai-nilai dalam buku ini, maka Anda akan menjadi pemimpin muda yang bermakna.
 &amp;nbsp;</t>
        </is>
      </c>
      <c r="Y2220" s="262" t="n">
        <v>65500</v>
      </c>
      <c r="Z2220" s="226" t="n"/>
      <c r="AA2220" s="241">
        <f>Y3315*Z3315</f>
        <v/>
      </c>
      <c r="AB2220" s="237" t="inlineStr">
        <is>
          <t>0aba6175-c449-44dc-a283-ec9f839c197f</t>
        </is>
      </c>
    </row>
    <row r="2221" ht="15" customHeight="1" s="283">
      <c r="A2221" s="109" t="n">
        <v>3307</v>
      </c>
      <c r="B2221" s="222">
        <f>HYPERLINK("https://mocostore.moco.co.id/catalog/"&amp;AB3316,"Klik Disini")</f>
        <v/>
      </c>
      <c r="C2221" s="223" t="inlineStr">
        <is>
          <t>THEOPRENEURSHIP - synchronize “MATTER” to unify Theology and Family Business</t>
        </is>
      </c>
      <c r="D2221" s="223" t="inlineStr">
        <is>
          <t>:</t>
        </is>
      </c>
      <c r="E2221" s="223" t="inlineStr">
        <is>
          <t>Daud Tjondrorahardja</t>
        </is>
      </c>
      <c r="F2221" s="223" t="n"/>
      <c r="G2221" s="223" t="inlineStr">
        <is>
          <t>978-623-314-487-2</t>
        </is>
      </c>
      <c r="H2221" s="223" t="inlineStr">
        <is>
          <t>Agama Kristen</t>
        </is>
      </c>
      <c r="I2221" s="258" t="inlineStr">
        <is>
          <t>Perguruan Tinggi</t>
        </is>
      </c>
      <c r="J2221" s="186" t="inlineStr">
        <is>
          <t>009.16</t>
        </is>
      </c>
      <c r="K2221" s="223" t="inlineStr">
        <is>
          <t>Edisi Ke-1</t>
        </is>
      </c>
      <c r="L2221" s="223" t="n"/>
      <c r="M2221" s="259" t="inlineStr">
        <is>
          <t>Tidak Tersedia</t>
        </is>
      </c>
      <c r="N2221" s="223" t="inlineStr">
        <is>
          <t>Indonesia</t>
        </is>
      </c>
      <c r="O2221" s="223" t="inlineStr">
        <is>
          <t>Bukan fiksi</t>
        </is>
      </c>
      <c r="P2221" s="260" t="inlineStr">
        <is>
          <t>Tidak tersedia</t>
        </is>
      </c>
      <c r="Q2221" s="260" t="n">
        <v>2023</v>
      </c>
      <c r="R2221" s="223" t="inlineStr">
        <is>
          <t>PBMR Andi</t>
        </is>
      </c>
      <c r="S2221" s="223" t="inlineStr">
        <is>
          <t>Andi Offset CV</t>
        </is>
      </c>
      <c r="T2221" s="223" t="inlineStr">
        <is>
          <t>Lokal</t>
        </is>
      </c>
      <c r="U2221" s="261" t="n">
        <v>144</v>
      </c>
      <c r="V2221" s="86" t="inlineStr">
        <is>
          <t>pdf</t>
        </is>
      </c>
      <c r="W2221" s="223" t="inlineStr">
        <is>
          <t>7.5 MB</t>
        </is>
      </c>
      <c r="X2221" s="225" t="inlineStr">
        <is>
          <t>Satu langkah maju dan baik yang telah disampaikan oleh penulis dalam bisnis keluarga, dipandang dari sudut Firman Tuhan Yakobus 4: 13-17, tidak banyak orang yang berani menguraikan kekuatan dan kelemahan, dalam mengembangkan bisnis keluarga karena pemikiran dan tuntutan setiap pribadi biasanya tidak sama sehingga membutuhkan diskusi dan perencanaan yang baik. Dengan mempertimbangkan peluang dan hambatan yang ada dalam usaha keluarga, dengan terbitnya sebuah buku Theopreneurship yang ditulis oleh saudara saya Bapak Daud Tjondrorahardja memberikan sebuah terobosan yang sangat berani sebab melibatkan Tuhan dalam berbisnis apalagi bisnis keluarga. Saya senang karena di dalam tulisan ini menegaskan bahwa keberhasilan yang sejati datangnya dari Tuhan. Jadi setiap orang yang berbisnis yang beriman kepada Tuhan dan bertumbuh kepada Tuhan dia akan menikmati pimpinan Tuhan sehingga dia menjadi seorang unggul dan cakap seperti terdapat dalam Amsal 22:29 akhirnya menjadi berkat bagi semua orang. Albert Yusuf Langke. Dosen, mantan ketua LPMI DIY, penginjil dan ketua Ormas Majelis Umat Kristen DIY. Buku theopreneurship ditulis oleh saudaraku semesta Daud Tjondrorahardja dengan maksud untuk buku pendamping pengajaran theopreneurship. Saya diberi keistimewaan oleh penulis sebagai Romo Gunung praktisi animator Laudato Si di Gua Maria Taroanggro. Saya mengagumi tulisan ini karena penulisnya mengambil dasar Kitab Suci, Yakobus 4: 13-17. Tulisan ini bukan sebuah bualan kosong, tetapi berisi kebenaran pengalaman yang kaya akan makna dan realita kehidupan sang penulis. Hati nurani yang terdalam telah menuntunnya sehingga Penulis tau apa yang baik karena itu ia melakukannya dengan sebaik mungkin. Karena itu pula penulis berdoa semoga buku tulisannya itu menjadi berkat bagi banyak orang yang berkehendak baik. Saya juga ikut mendoakan demikian dan menambah kan semoga berkat melimpah bagi sang penulis dan keluarganya, istri dan ketiga anaknya. Rm Stephanus Sumpana MSC, educator PRh.
 &amp;nbsp;</t>
        </is>
      </c>
      <c r="Y2221" s="262" t="n">
        <v>74000</v>
      </c>
      <c r="Z2221" s="226" t="n"/>
      <c r="AA2221" s="241">
        <f>Y3316*Z3316</f>
        <v/>
      </c>
      <c r="AB2221" s="237" t="inlineStr">
        <is>
          <t>5d76b361-aa84-4d80-8a87-40c4fa64c67b</t>
        </is>
      </c>
    </row>
    <row r="2222" ht="15" customHeight="1" s="283">
      <c r="A2222" s="109" t="n">
        <v>3310</v>
      </c>
      <c r="B2222" s="222">
        <f>HYPERLINK("https://mocostore.moco.co.id/catalog/"&amp;AB3319,"Klik Disini")</f>
        <v/>
      </c>
      <c r="C2222" s="223" t="inlineStr">
        <is>
          <t>WAJAH SISTEM PERADILAN PIDANA ANAK</t>
        </is>
      </c>
      <c r="D2222" s="223" t="inlineStr">
        <is>
          <t>: Pertentangan Antarnorma dan Relevansinya dalam Praktik Peradilan di Indonesia</t>
        </is>
      </c>
      <c r="E2222" s="223" t="inlineStr">
        <is>
          <t>Erwin Susilo</t>
        </is>
      </c>
      <c r="F2222" s="223" t="inlineStr">
        <is>
          <t>978-623-7851-76-9</t>
        </is>
      </c>
      <c r="G2222" s="223" t="inlineStr">
        <is>
          <t>978-623-7851-77-6</t>
        </is>
      </c>
      <c r="H2222" s="223" t="inlineStr">
        <is>
          <t>Hukum</t>
        </is>
      </c>
      <c r="I2222" s="258" t="inlineStr">
        <is>
          <t>Perguruan Tinggi</t>
        </is>
      </c>
      <c r="J2222" s="186" t="inlineStr">
        <is>
          <t>009.12</t>
        </is>
      </c>
      <c r="K2222" s="223" t="inlineStr">
        <is>
          <t>Edisi Ke-1</t>
        </is>
      </c>
      <c r="L2222" s="223" t="n"/>
      <c r="M2222" s="259" t="inlineStr">
        <is>
          <t>Tidak Tersedia</t>
        </is>
      </c>
      <c r="N2222" s="223" t="inlineStr">
        <is>
          <t>Indonesia</t>
        </is>
      </c>
      <c r="O2222" s="223" t="inlineStr">
        <is>
          <t>Bukan fiksi</t>
        </is>
      </c>
      <c r="P2222" s="260" t="n">
        <v>2023</v>
      </c>
      <c r="Q2222" s="260" t="n">
        <v>2023</v>
      </c>
      <c r="R2222" s="223" t="inlineStr">
        <is>
          <t>Lautan Pustaka</t>
        </is>
      </c>
      <c r="S2222" s="223" t="inlineStr">
        <is>
          <t>Andi Offset CV</t>
        </is>
      </c>
      <c r="T2222" s="223" t="inlineStr">
        <is>
          <t>Lokal</t>
        </is>
      </c>
      <c r="U2222" s="261" t="n">
        <v>258</v>
      </c>
      <c r="V2222" s="86" t="inlineStr">
        <is>
          <t>pdf</t>
        </is>
      </c>
      <c r="W2222" s="223" t="inlineStr">
        <is>
          <t>6.0 MB</t>
        </is>
      </c>
      <c r="X2222" s="225" t="inlineStr">
        <is>
          <t>Banyak literatur yang sudah membahas sistem peradilan pidana anak, tetapi belum ada yang membahas secara khusus setiap norma yang saling bertentangan. Di dalam buku ini dianalisis secara tajam setiap persoalan dalam peraturan perundang-undangan yang relevan dengan sistem peradilan pidana anak. Selanjutnya, di setiap peraturan perundang-undangan apakah terdapat pertentangan norma dan apakah relevan norma yang bertentangan untuk diterapkan pada praktik peradilan? Tidak hanya membahas pertentangan norma, penulis juga mengulas mengenai konsep diversi yang selalu dikaitkan dengan restorative justice, dalam pembahasannya nanti apakah konsep diversi dan restorative justice memiliki konsep yang sama? Buku ini wajib dibaca untuk membuka cakrawala pemikiran bagi akademisi, praktisi, maupun mahasiswa. Dari buku ini kita mampu menyimpulkan bagian yang tidak sempurna pada peraturan perundang-undangan yang mengatur sistem peradilan pidana anak. Penulis yang saat ini bertugas sebagai hakim dan secara definitif juga sebagai hakim anak, dengan pengalaman penulis sebagai hakim terdapat berbagai persoalan di praktiknya akibatdari pertentangan antarnorma, dan melalui buku ini penulis mengungkapkan beberapa ide untuk menyelesaikan permasalahannya.
 &amp;nbsp;</t>
        </is>
      </c>
      <c r="Y2222" s="262" t="n">
        <v>80000</v>
      </c>
      <c r="Z2222" s="226" t="n"/>
      <c r="AA2222" s="241">
        <f>Y3319*Z3319</f>
        <v/>
      </c>
      <c r="AB2222" s="237" t="inlineStr">
        <is>
          <t>86756405-fc55-4688-a7e2-505d9eeaa2d0</t>
        </is>
      </c>
    </row>
    <row r="2223" ht="15" customHeight="1" s="283">
      <c r="A2223" s="109" t="n">
        <v>3313</v>
      </c>
      <c r="B2223" s="222">
        <f>HYPERLINK("https://mocostore.moco.co.id/catalog/"&amp;AB3322,"Klik Disini")</f>
        <v/>
      </c>
      <c r="C2223" s="223" t="inlineStr">
        <is>
          <t>Asal-Usul, Silsilah, dan, Tradisi Budaya Batak Toba</t>
        </is>
      </c>
      <c r="D2223" s="223" t="inlineStr">
        <is>
          <t>:</t>
        </is>
      </c>
      <c r="E2223" s="223" t="inlineStr">
        <is>
          <t>Pdt. Dr. Jonar Situmorang, M.A., M.Th.</t>
        </is>
      </c>
      <c r="F2223" s="223" t="n"/>
      <c r="G2223" s="223" t="inlineStr">
        <is>
          <t>978-623-88066-1-4</t>
        </is>
      </c>
      <c r="H2223" s="223" t="inlineStr">
        <is>
          <t>Referensi</t>
        </is>
      </c>
      <c r="I2223" s="258" t="inlineStr">
        <is>
          <t>Umum</t>
        </is>
      </c>
      <c r="J2223" s="186" t="inlineStr">
        <is>
          <t>005.01</t>
        </is>
      </c>
      <c r="K2223" s="223" t="inlineStr">
        <is>
          <t>Edisi Ke-1</t>
        </is>
      </c>
      <c r="L2223" s="223" t="n"/>
      <c r="M2223" s="259" t="inlineStr">
        <is>
          <t>Tidak Tersedia</t>
        </is>
      </c>
      <c r="N2223" s="223" t="inlineStr">
        <is>
          <t>Indonesia</t>
        </is>
      </c>
      <c r="O2223" s="223" t="inlineStr">
        <is>
          <t>Bukan fiksi</t>
        </is>
      </c>
      <c r="P2223" s="260" t="inlineStr">
        <is>
          <t>Tidak tersedia</t>
        </is>
      </c>
      <c r="Q2223" s="260" t="n">
        <v>2021</v>
      </c>
      <c r="R2223" s="223" t="inlineStr">
        <is>
          <t>Cahaya Harapan</t>
        </is>
      </c>
      <c r="S2223" s="223" t="inlineStr">
        <is>
          <t>Andi Offset CV</t>
        </is>
      </c>
      <c r="T2223" s="223" t="inlineStr">
        <is>
          <t>Lokal</t>
        </is>
      </c>
      <c r="U2223" s="261" t="n">
        <v>418</v>
      </c>
      <c r="V2223" s="86" t="inlineStr">
        <is>
          <t>pdf</t>
        </is>
      </c>
      <c r="W2223" s="223" t="inlineStr">
        <is>
          <t>12.3 MB</t>
        </is>
      </c>
      <c r="X2223" s="225" t="inlineStr">
        <is>
          <t>Buku ini menjelaskan berhubungan budaya dan kepercayaan orang Batak Toba, misalnya: Konsep Roh Nenek Moyang dan Penyembahan Nenek Moyang. Yang menarik, dijelaskan akan konsep penciptaaan sebagai karya dari dewata, yang dikenal dengan sebutan Ompu Mulajadi Nabolon. Karyanya dimulai dengan penciptaan bumi, yang kemudian bumi. Uniknya, manusia pertama diciptakan berpasangan, yang diberi nama Raja Ihat Manisia dan Boru Item Manisia, sebagai bayi kembar dari hasil pernikahan Raja Odap-odap dengan Siboru Deak Parujar, yang merupakan pasangan dewa dan dewi dari kayangan. Lima generasi berikutnya dari manusia pertama itu, lahirlah nenek moyang orang Batak, yang dikenal dengan SIRAJA BATAK. Dari Siraja Batak inilah yang melahirkan berbagai marga-marga dalam suku Batak. Adapun arti Batak itu sendiri adalah penunggang kuda yang lincah. Selanjutnya menjelaskan akan berbagai suku Batak, seperti: Batak Toba, Karo, Simalungun, Pakpak Dairi, Angkola, dan Mandailing, yang masih merupakan keturunan Siraja Batak. Hal yang menarik menjelaskan aka nasal mula sebutan marga. Ada beberapa marga yang unik sebutannya dan mengandung makna khusus. Ternyata suku Batak memiliki aksara tersendiri. Hal ini menunjukkan akan kekayaan budaya Batak. Ada dikenal sebutan &amp;ldquo;Dalihan Natolu&amp;rdquo;, sebagai bentuk kekerabatan. Dengan mengenal akan istilah ini, seseorang akan tahu akan posisinya; apakah sebagai paranak, parboru, atau hula-hula. Istilah ini akan terlihat jelas dalam adat pernikahan. Dalam pernikahan tersebut, ada pemberian ulos. Si pemberi dan si penerima ulos sudah ada ketentuannya dan jenis ulosnya juga bermacam-macam.</t>
        </is>
      </c>
      <c r="Y2223" s="262" t="n">
        <v>39500</v>
      </c>
      <c r="Z2223" s="226" t="n"/>
      <c r="AA2223" s="241">
        <f>Y3322*Z3322</f>
        <v/>
      </c>
      <c r="AB2223" s="237" t="inlineStr">
        <is>
          <t>701fc3fd-e015-4d95-ad46-b4d8a4e06b4f</t>
        </is>
      </c>
    </row>
    <row r="2224" ht="15" customHeight="1" s="283">
      <c r="A2224" s="109" t="n">
        <v>3316</v>
      </c>
      <c r="B2224" s="222">
        <f>HYPERLINK("https://mocostore.moco.co.id/catalog/"&amp;AB3325,"Klik Disini")</f>
        <v/>
      </c>
      <c r="C2224" s="223" t="inlineStr">
        <is>
          <t>Desain Molekul Anticovid-19</t>
        </is>
      </c>
      <c r="D2224" s="223" t="inlineStr">
        <is>
          <t>:</t>
        </is>
      </c>
      <c r="E2224" s="223" t="inlineStr">
        <is>
          <t>Hari Purnomo</t>
        </is>
      </c>
      <c r="F2224" s="223" t="n"/>
      <c r="G2224" s="223" t="inlineStr">
        <is>
          <t>978-623-8117-36-9</t>
        </is>
      </c>
      <c r="H2224" s="223" t="inlineStr">
        <is>
          <t>Pengetahuan Kesehatan</t>
        </is>
      </c>
      <c r="I2224" s="258" t="inlineStr">
        <is>
          <t>Perguruan Tinggi</t>
        </is>
      </c>
      <c r="J2224" s="186" t="inlineStr">
        <is>
          <t>009.24</t>
        </is>
      </c>
      <c r="K2224" s="223" t="inlineStr">
        <is>
          <t>Edisi Ke-1</t>
        </is>
      </c>
      <c r="L2224" s="223" t="n"/>
      <c r="M2224" s="259" t="inlineStr">
        <is>
          <t>Tidak Tersedia</t>
        </is>
      </c>
      <c r="N2224" s="223" t="inlineStr">
        <is>
          <t>Indonesia</t>
        </is>
      </c>
      <c r="O2224" s="223" t="inlineStr">
        <is>
          <t>Bukan fiksi</t>
        </is>
      </c>
      <c r="P2224" s="260" t="inlineStr">
        <is>
          <t>Tidak tersedia</t>
        </is>
      </c>
      <c r="Q2224" s="260" t="n">
        <v>2023</v>
      </c>
      <c r="R2224" s="223" t="inlineStr">
        <is>
          <t>Cahaya Harapan</t>
        </is>
      </c>
      <c r="S2224" s="223" t="inlineStr">
        <is>
          <t>Andi Offset CV</t>
        </is>
      </c>
      <c r="T2224" s="223" t="inlineStr">
        <is>
          <t>Lokal</t>
        </is>
      </c>
      <c r="U2224" s="261" t="n">
        <v>288</v>
      </c>
      <c r="V2224" s="86" t="inlineStr">
        <is>
          <t>pdf</t>
        </is>
      </c>
      <c r="W2224" s="223" t="inlineStr">
        <is>
          <t>13.1 MB</t>
        </is>
      </c>
      <c r="X2224" s="225" t="inlineStr">
        <is>
          <t>Buku ini membahas penerapan SBDD yaitu molecular docking. Reseptor tempat obat bekerja diunduh dari PDB (Protein Data Bank), untuk software PLANTS (Protein Ligand ANT System) hanya PDB yang mempunyai ligand native yang dapat digunakan untuk mendesain obat, yaitu dengan memvalidasi kode PDB menggunakan PLANTS (Protein Ligand ANT System). Penulis berharap, setelah membaca buku ini, para pembaca menjadi faham tentang penemuan obat menggunakan komputer khususnya SBDD (Molecular Docking).</t>
        </is>
      </c>
      <c r="Y2224" s="262" t="n">
        <v>183000</v>
      </c>
      <c r="Z2224" s="226" t="n"/>
      <c r="AA2224" s="241">
        <f>Y3325*Z3325</f>
        <v/>
      </c>
      <c r="AB2224" s="237" t="inlineStr">
        <is>
          <t>c9b84885-a598-482f-b7a1-84da3d7d3756</t>
        </is>
      </c>
    </row>
    <row r="2225" ht="15" customHeight="1" s="283">
      <c r="A2225" s="109" t="n">
        <v>3318</v>
      </c>
      <c r="B2225" s="222">
        <f>HYPERLINK("https://mocostore.moco.co.id/catalog/"&amp;AB3327,"Klik Disini")</f>
        <v/>
      </c>
      <c r="C2225" s="223" t="inlineStr">
        <is>
          <t>Filsafat Ilmu Suatu Analisis Berpikir Benar dan Logis</t>
        </is>
      </c>
      <c r="D2225" s="223" t="inlineStr">
        <is>
          <t>:</t>
        </is>
      </c>
      <c r="E2225" s="223" t="inlineStr">
        <is>
          <t>Jonar T.H. Situmorang</t>
        </is>
      </c>
      <c r="F2225" s="223" t="n"/>
      <c r="G2225" s="223" t="inlineStr">
        <is>
          <t>978-623-314-382-0</t>
        </is>
      </c>
      <c r="H2225" s="223" t="inlineStr">
        <is>
          <t>Filsafat</t>
        </is>
      </c>
      <c r="I2225" s="258" t="inlineStr">
        <is>
          <t>Perguruan Tinggi</t>
        </is>
      </c>
      <c r="J2225" s="186" t="inlineStr">
        <is>
          <t>009.19</t>
        </is>
      </c>
      <c r="K2225" s="223" t="inlineStr">
        <is>
          <t>Edisi Ke-1</t>
        </is>
      </c>
      <c r="L2225" s="223" t="n"/>
      <c r="M2225" s="259" t="inlineStr">
        <is>
          <t>Tidak Tersedia</t>
        </is>
      </c>
      <c r="N2225" s="223" t="inlineStr">
        <is>
          <t>Indonesia</t>
        </is>
      </c>
      <c r="O2225" s="223" t="inlineStr">
        <is>
          <t>Bukan fiksi</t>
        </is>
      </c>
      <c r="P2225" s="260" t="inlineStr">
        <is>
          <t>Tidak tersedia</t>
        </is>
      </c>
      <c r="Q2225" s="260" t="n">
        <v>2023</v>
      </c>
      <c r="R2225" s="223" t="inlineStr">
        <is>
          <t>PBMR Andi</t>
        </is>
      </c>
      <c r="S2225" s="223" t="inlineStr">
        <is>
          <t>Andi Offset CV</t>
        </is>
      </c>
      <c r="T2225" s="223" t="inlineStr">
        <is>
          <t>Lokal</t>
        </is>
      </c>
      <c r="U2225" s="261" t="n">
        <v>386</v>
      </c>
      <c r="V2225" s="86" t="inlineStr">
        <is>
          <t>pdf</t>
        </is>
      </c>
      <c r="W2225" s="223" t="inlineStr">
        <is>
          <t>7.6 MB</t>
        </is>
      </c>
      <c r="X2225" s="225" t="inlineStr">
        <is>
          <t>Filsafat ilmu berupaya memberi dasar yang logis, yang dapat dipertanggung-jawabkan, sehingga apa yang diteliti atau diselidiki itu dapat dikategorikan sebagai ilmu. Dengan belajar berbagai ilmu yang ada, itu semua tidak terjadi begitu saja. Ada berbagai tahapan yang harus dilalui sehingga pengetahuan tersebut dapat disebut sebagai ilmu pengetahuan. Dengan mempelajari filsafat ilmu ini, Anda dibawa berpikir logis dan rasional, sehingga tidak terlalu mudah untuk percaya tentang suatu teori. Perlu adanya pembuktian. Namun, bukan berarti akan membawa iman seseorang semakin luntur, justru dengan belajar filsafat ilmu ini, berupaya menunjukkan supaya apa yang diimani itu tidak membabi buta. Iman tidak mengesampingkan pikiran (nalar). Justru, dengan pikiran dan penalaran itu akan semakin meneguhkan iman kita.</t>
        </is>
      </c>
      <c r="Y2225" s="262" t="n">
        <v>97000</v>
      </c>
      <c r="Z2225" s="226" t="n"/>
      <c r="AA2225" s="241">
        <f>Y3327*Z3327</f>
        <v/>
      </c>
      <c r="AB2225" s="237" t="inlineStr">
        <is>
          <t>870e1c20-0882-4144-ae10-8cc841611f14</t>
        </is>
      </c>
    </row>
    <row r="2226" ht="15" customHeight="1" s="283">
      <c r="A2226" s="109" t="n">
        <v>3319</v>
      </c>
      <c r="B2226" s="222">
        <f>HYPERLINK("https://mocostore.moco.co.id/catalog/"&amp;AB3328,"Klik Disini")</f>
        <v/>
      </c>
      <c r="C2226" s="223" t="inlineStr">
        <is>
          <t>I love you - Merajut Asa, Merawat Cinta Menuju Pelaminan Nan Bahagia</t>
        </is>
      </c>
      <c r="D2226" s="223" t="inlineStr">
        <is>
          <t>:</t>
        </is>
      </c>
      <c r="E2226" s="223" t="inlineStr">
        <is>
          <t>Pdt. Dr. Yohanes Ratu Eda, M.Th.</t>
        </is>
      </c>
      <c r="F2226" s="223" t="n"/>
      <c r="G2226" s="223" t="inlineStr">
        <is>
          <t>978-623-314-482-7</t>
        </is>
      </c>
      <c r="H2226" s="223" t="inlineStr">
        <is>
          <t>Agama Kristen</t>
        </is>
      </c>
      <c r="I2226" s="258" t="inlineStr">
        <is>
          <t>Perguruan Tinggi</t>
        </is>
      </c>
      <c r="J2226" s="186" t="inlineStr">
        <is>
          <t>009.16</t>
        </is>
      </c>
      <c r="K2226" s="223" t="inlineStr">
        <is>
          <t>Edisi Ke-1</t>
        </is>
      </c>
      <c r="L2226" s="223" t="n"/>
      <c r="M2226" s="259" t="inlineStr">
        <is>
          <t>Tidak Tersedia</t>
        </is>
      </c>
      <c r="N2226" s="223" t="inlineStr">
        <is>
          <t>Indonesia</t>
        </is>
      </c>
      <c r="O2226" s="223" t="inlineStr">
        <is>
          <t>Bukan fiksi</t>
        </is>
      </c>
      <c r="P2226" s="260" t="inlineStr">
        <is>
          <t>Tidak tersedia</t>
        </is>
      </c>
      <c r="Q2226" s="260" t="n">
        <v>2023</v>
      </c>
      <c r="R2226" s="223" t="inlineStr">
        <is>
          <t>PBMR Andi</t>
        </is>
      </c>
      <c r="S2226" s="223" t="inlineStr">
        <is>
          <t>Andi Offset CV</t>
        </is>
      </c>
      <c r="T2226" s="223" t="inlineStr">
        <is>
          <t>Lokal</t>
        </is>
      </c>
      <c r="U2226" s="261" t="n">
        <v>112</v>
      </c>
      <c r="V2226" s="86" t="inlineStr">
        <is>
          <t>pdf</t>
        </is>
      </c>
      <c r="W2226" s="223" t="inlineStr">
        <is>
          <t>9.7 MB</t>
        </is>
      </c>
      <c r="X2226" s="225" t="inlineStr">
        <is>
          <t>Pernahkah kamu mengalami dan dibuat kewalahan, terluka dan menyebabkan kamu tergoda untuk menyerah dalam mengarungi samudera cintamu? Cinta yang menurut kamu begitu indah tetapi mengapa cintamu menyebabkan kamu menangis dan menyesal karena cinta? Buku I LOVE YOU hadir untuk menemanimu, menjadi sahabat dikala suka &amp;ndash; dukamu karena cinta. Memberimu motivasi dan menginspirasi cintamu bersama kekasih sejatimu. Menambah pengetahuanmu tentang cinta yang sudah dirancang indah oleh Allah bagi kebahagiaanmu. Juga akan mengarahkanmu kepada hubungan romantis yang memuaskan, menyenangkan dan langgeng menuju pelaminan (pernikahan) serta menikmati sukacita pernikahan nan bahagia. Doa dan harapanku, kiranya kamu benar-benar menemukan kekasih sejati yang disiapkan, dikehendaki oleh Allah dan yang kamu cintai selamanya. Biarlah melalui hubungan percintaan yang kamu bina, bangun, jalin, gumuli dan kembangkan, pada akhirnya memuliakan Allah yang mengasihimu dengan kasih sejati.</t>
        </is>
      </c>
      <c r="Y2226" s="262" t="n">
        <v>65500</v>
      </c>
      <c r="Z2226" s="226" t="n"/>
      <c r="AA2226" s="241">
        <f>Y3328*Z3328</f>
        <v/>
      </c>
      <c r="AB2226" s="237" t="inlineStr">
        <is>
          <t>79b1b926-0fd3-404a-941b-e71266abe2ef</t>
        </is>
      </c>
    </row>
    <row r="2227" ht="15" customHeight="1" s="283">
      <c r="A2227" s="109" t="n">
        <v>3323</v>
      </c>
      <c r="B2227" s="222">
        <f>HYPERLINK("https://mocostore.moco.co.id/catalog/"&amp;AB3332,"Klik Disini")</f>
        <v/>
      </c>
      <c r="C2227" s="223" t="inlineStr">
        <is>
          <t>Kesetiaan dengan Pasangan</t>
        </is>
      </c>
      <c r="D2227" s="223" t="inlineStr">
        <is>
          <t>:</t>
        </is>
      </c>
      <c r="E2227" s="223" t="inlineStr">
        <is>
          <t>Novia Rahmadewi</t>
        </is>
      </c>
      <c r="F2227" s="223" t="n"/>
      <c r="G2227" s="223" t="inlineStr">
        <is>
          <t>978-623-314-439-1</t>
        </is>
      </c>
      <c r="H2227" s="223" t="inlineStr">
        <is>
          <t>Agama Kristen</t>
        </is>
      </c>
      <c r="I2227" s="258" t="inlineStr">
        <is>
          <t>Perguruan Tinggi</t>
        </is>
      </c>
      <c r="J2227" s="186" t="inlineStr">
        <is>
          <t>009.16</t>
        </is>
      </c>
      <c r="K2227" s="223" t="inlineStr">
        <is>
          <t>Edisi Ke-1</t>
        </is>
      </c>
      <c r="L2227" s="223" t="n"/>
      <c r="M2227" s="259" t="inlineStr">
        <is>
          <t>Tidak Tersedia</t>
        </is>
      </c>
      <c r="N2227" s="223" t="inlineStr">
        <is>
          <t>Indonesia</t>
        </is>
      </c>
      <c r="O2227" s="223" t="inlineStr">
        <is>
          <t>Bukan fiksi</t>
        </is>
      </c>
      <c r="P2227" s="260" t="inlineStr">
        <is>
          <t>Tidak tersedia</t>
        </is>
      </c>
      <c r="Q2227" s="260" t="n">
        <v>2023</v>
      </c>
      <c r="R2227" s="223" t="inlineStr">
        <is>
          <t>PBMR Andi</t>
        </is>
      </c>
      <c r="S2227" s="223" t="inlineStr">
        <is>
          <t>Andi Offset CV</t>
        </is>
      </c>
      <c r="T2227" s="223" t="inlineStr">
        <is>
          <t>Lokal</t>
        </is>
      </c>
      <c r="U2227" s="261" t="n">
        <v>62</v>
      </c>
      <c r="V2227" s="86" t="inlineStr">
        <is>
          <t>pdf</t>
        </is>
      </c>
      <c r="W2227" s="223" t="inlineStr">
        <is>
          <t>9.0 MB</t>
        </is>
      </c>
      <c r="X2227" s="225" t="inlineStr">
        <is>
          <t>Kesetiaan adalah kata yang sering dipermasalahkan oleh banyak orang, baik itu pasangan maupun di dalam persahabatan. Kesetiaan menjadi bagian penting dalam membangun sebuah hubungan, tapi bukan berarti kesetiaan tersebut harus mengikat dan hanya boleh akrab dengan satu orang saja. Kesetiaan berkaitan dengan bagaimana menjaga sebuah hubungan. Ketika kita membangun hubungan dengan pasangan (pacaran maupun dalam pernikahan). Jika di dalam hubungan tidak didasarkan adanya kesetiaan satu dengan yang lain maka akan berujung sebuah masalah yang bisa saja menghancurkan hubungan yang sudah dibangun lama. Ketika ketidaksetiaan mulai terjadi dalam sebuah hubungan akan berakibat mulai ketidakpercayaan dan ketidaknyamanan antara satu dengan lain, untuk itulah sangat penting menjaga hubungan dengan sebuah kesetiaan bahkan juga melibatkan Tuhan Yesus di dalam hubungan adalah hal yang harus kita lakukan karena di dalam hubungan kita Tuhan Yesus turut serta di dalamnya.</t>
        </is>
      </c>
      <c r="Y2227" s="262" t="n">
        <v>39000</v>
      </c>
      <c r="Z2227" s="226" t="n"/>
      <c r="AA2227" s="241">
        <f>Y3332*Z3332</f>
        <v/>
      </c>
      <c r="AB2227" s="237" t="inlineStr">
        <is>
          <t>dfd36c36-1b25-49c9-b9f2-5481977fa71d</t>
        </is>
      </c>
    </row>
    <row r="2228" ht="15" customHeight="1" s="283">
      <c r="A2228" s="109" t="n">
        <v>3325</v>
      </c>
      <c r="B2228" s="222">
        <f>HYPERLINK("https://mocostore.moco.co.id/catalog/"&amp;AB3334,"Klik Disini")</f>
        <v/>
      </c>
      <c r="C2228" s="223" t="inlineStr">
        <is>
          <t>Kumpulan Pantun Rohani Kristen: Makanan Ringan Rohani Bagi jiwa Kita</t>
        </is>
      </c>
      <c r="D2228" s="223" t="inlineStr">
        <is>
          <t>:</t>
        </is>
      </c>
      <c r="E2228" s="223" t="inlineStr">
        <is>
          <t>Pdt. Peter Suryadi, S.Th</t>
        </is>
      </c>
      <c r="F2228" s="223" t="n"/>
      <c r="G2228" s="223" t="inlineStr">
        <is>
          <t>978-623-314-477-3</t>
        </is>
      </c>
      <c r="H2228" s="223" t="inlineStr">
        <is>
          <t>Agama Kristen</t>
        </is>
      </c>
      <c r="I2228" s="258" t="inlineStr">
        <is>
          <t>Perguruan Tinggi</t>
        </is>
      </c>
      <c r="J2228" s="186" t="inlineStr">
        <is>
          <t>009.16</t>
        </is>
      </c>
      <c r="K2228" s="223" t="inlineStr">
        <is>
          <t>Edisi Ke-1</t>
        </is>
      </c>
      <c r="L2228" s="223" t="n"/>
      <c r="M2228" s="259" t="inlineStr">
        <is>
          <t>Tidak Tersedia</t>
        </is>
      </c>
      <c r="N2228" s="223" t="inlineStr">
        <is>
          <t>Indonesia</t>
        </is>
      </c>
      <c r="O2228" s="223" t="inlineStr">
        <is>
          <t>Bukan fiksi</t>
        </is>
      </c>
      <c r="P2228" s="260" t="inlineStr">
        <is>
          <t>Tidak tersedia</t>
        </is>
      </c>
      <c r="Q2228" s="260" t="n">
        <v>2023</v>
      </c>
      <c r="R2228" s="223" t="inlineStr">
        <is>
          <t>PBMR Andi</t>
        </is>
      </c>
      <c r="S2228" s="223" t="inlineStr">
        <is>
          <t>Andi Offset CV</t>
        </is>
      </c>
      <c r="T2228" s="223" t="inlineStr">
        <is>
          <t>Lokal</t>
        </is>
      </c>
      <c r="U2228" s="261" t="n">
        <v>122</v>
      </c>
      <c r="V2228" s="86" t="inlineStr">
        <is>
          <t>pdf</t>
        </is>
      </c>
      <c r="W2228" s="223" t="inlineStr">
        <is>
          <t>5.4 MB</t>
        </is>
      </c>
      <c r="X2228" s="225" t="inlineStr">
        <is>
          <t>Dalam pantun rohani Kristen yang dikemas dalam E-book ini isinya berkaitan dengan bagaimana kita diberkati untuk bisa menjadi berkat bagi orang lain. Juga berkaitan dengan iman, mengelola kehidupan dan pikiran. Diharapkan pembaca akan memperoleh nuansa yang baru, sehingga jiwa yang dahaga, rohani yang kering dapat disegarkan kembali. Karena setiap pantun rohani yang ditulis selalu dilandasi dengan Firman Tuhan. Penulis berharap, kiranya pantun rohani ini bukan sekadar pelengkap literasi, tetapi akan menjadi makanan rohani yang menyehatkan dan menyejukkan jiwa. Penulis menyadari, dengan kesibukan kita mungkin para pembaca memerlukan keikhlasan untuk membacanya. Penulis berharap, semoga pantun rohani ini dapat memberkati siapapun pembacanya yang ada di jagat raya ini. Untuk itu, saran dan kritiknya akan menjadi masukan yang berharga bagi penulis.</t>
        </is>
      </c>
      <c r="Y2228" s="262" t="n">
        <v>67500</v>
      </c>
      <c r="Z2228" s="226" t="n"/>
      <c r="AA2228" s="241">
        <f>Y3334*Z3334</f>
        <v/>
      </c>
      <c r="AB2228" s="237" t="inlineStr">
        <is>
          <t>e200b57e-36c7-47bb-bb92-f05fe74a9444</t>
        </is>
      </c>
    </row>
    <row r="2229" ht="15" customHeight="1" s="283">
      <c r="A2229" s="109" t="n">
        <v>3326</v>
      </c>
      <c r="B2229" s="222">
        <f>HYPERLINK("https://mocostore.moco.co.id/catalog/"&amp;AB3335,"Klik Disini")</f>
        <v/>
      </c>
      <c r="C2229" s="223" t="inlineStr">
        <is>
          <t>Lembah Silikon</t>
        </is>
      </c>
      <c r="D2229" s="223" t="inlineStr">
        <is>
          <t>:</t>
        </is>
      </c>
      <c r="E2229" s="223" t="inlineStr">
        <is>
          <t>Suharyo Widagdo</t>
        </is>
      </c>
      <c r="F2229" s="223" t="n"/>
      <c r="G2229" s="223" t="inlineStr">
        <is>
          <t>978-623-8117-72-7</t>
        </is>
      </c>
      <c r="H2229" s="223" t="inlineStr">
        <is>
          <t>Agama Kristen</t>
        </is>
      </c>
      <c r="I2229" s="258" t="inlineStr">
        <is>
          <t>Perguruan Tinggi</t>
        </is>
      </c>
      <c r="J2229" s="186" t="inlineStr">
        <is>
          <t>009.16</t>
        </is>
      </c>
      <c r="K2229" s="223" t="inlineStr">
        <is>
          <t>Edisi Ke-1</t>
        </is>
      </c>
      <c r="L2229" s="223" t="n"/>
      <c r="M2229" s="259" t="inlineStr">
        <is>
          <t>Tidak Tersedia</t>
        </is>
      </c>
      <c r="N2229" s="223" t="inlineStr">
        <is>
          <t>Indonesia</t>
        </is>
      </c>
      <c r="O2229" s="223" t="inlineStr">
        <is>
          <t>Bukan fiksi</t>
        </is>
      </c>
      <c r="P2229" s="260" t="inlineStr">
        <is>
          <t>Tidak tersedia</t>
        </is>
      </c>
      <c r="Q2229" s="260" t="n">
        <v>2023</v>
      </c>
      <c r="R2229" s="223" t="inlineStr">
        <is>
          <t>Cahaya Harapan</t>
        </is>
      </c>
      <c r="S2229" s="223" t="inlineStr">
        <is>
          <t>Andi Offset CV</t>
        </is>
      </c>
      <c r="T2229" s="223" t="inlineStr">
        <is>
          <t>Lokal</t>
        </is>
      </c>
      <c r="U2229" s="261" t="n">
        <v>140</v>
      </c>
      <c r="V2229" s="86" t="inlineStr">
        <is>
          <t>pdf</t>
        </is>
      </c>
      <c r="W2229" s="223" t="inlineStr">
        <is>
          <t>15.3 MB</t>
        </is>
      </c>
      <c r="X2229" s="225" t="inlineStr">
        <is>
          <t>Dunia Litbang (Penelitian dan Pengembangan) sama sekali tak dapat dipisahkan dari dunia Iptek (Ilmu Pengetahuan dan Teknologi). Inovasi-inovasi terbaru dalam teknologi tidak akan dapat terjadi tanpa didahului litbang. Sadar akan adanya keterkaitan antara kedua dunia itulah yang mendorong pemerintah Amerika Serikat membangun suatu pusat penelitian dan pengembangan yang maha besar dan berskala dunia. Dalam perkembangannya, Silicon Valley kerap kali dikenal dengan julukan &amp;ldquo;lembah kesempatan&amp;rdquo;, karena dianggap menjadi daerah impian yang memberi kesempatan bagi banyak perusahaan teknologi informasi untuk mengembangkan berbagai teknologi canggih yang mempengaruhi gaya hidup masyarakat dunia. Buku ini merupakan catatan perjalanan penulis di San Jose, California yang juga merupakan ibukotanya lembah silikon.</t>
        </is>
      </c>
      <c r="Y2229" s="262" t="n">
        <v>79000</v>
      </c>
      <c r="Z2229" s="226" t="n"/>
      <c r="AA2229" s="241">
        <f>Y3335*Z3335</f>
        <v/>
      </c>
      <c r="AB2229" s="237" t="inlineStr">
        <is>
          <t>23420859-6e0b-4e90-9d44-14cd01a25c3f</t>
        </is>
      </c>
    </row>
    <row r="2230" ht="15" customHeight="1" s="283">
      <c r="A2230" s="109" t="n">
        <v>3327</v>
      </c>
      <c r="B2230" s="222">
        <f>HYPERLINK("https://mocostore.moco.co.id/catalog/"&amp;AB3336,"Klik Disini")</f>
        <v/>
      </c>
      <c r="C2230" s="223" t="inlineStr">
        <is>
          <t>Logika: Berpikir Kritis Menuju Kebenaran</t>
        </is>
      </c>
      <c r="D2230" s="223" t="inlineStr">
        <is>
          <t>:</t>
        </is>
      </c>
      <c r="E2230" s="223" t="inlineStr">
        <is>
          <t>Pdt. Dr. Jonar Situmorang, M.A., M.Th.</t>
        </is>
      </c>
      <c r="F2230" s="223" t="n"/>
      <c r="G2230" s="223" t="inlineStr">
        <is>
          <t>978-623-314-383-7</t>
        </is>
      </c>
      <c r="H2230" s="223" t="inlineStr">
        <is>
          <t>Agama Kristen</t>
        </is>
      </c>
      <c r="I2230" s="258" t="inlineStr">
        <is>
          <t>Perguruan Tinggi</t>
        </is>
      </c>
      <c r="J2230" s="186" t="inlineStr">
        <is>
          <t>009.16</t>
        </is>
      </c>
      <c r="K2230" s="223" t="inlineStr">
        <is>
          <t>Edisi Ke-1</t>
        </is>
      </c>
      <c r="L2230" s="223" t="n"/>
      <c r="M2230" s="259" t="inlineStr">
        <is>
          <t>Tidak Tersedia</t>
        </is>
      </c>
      <c r="N2230" s="223" t="inlineStr">
        <is>
          <t>Indonesia</t>
        </is>
      </c>
      <c r="O2230" s="223" t="inlineStr">
        <is>
          <t>Bukan fiksi</t>
        </is>
      </c>
      <c r="P2230" s="260" t="inlineStr">
        <is>
          <t>Tidak tersedia</t>
        </is>
      </c>
      <c r="Q2230" s="260" t="n">
        <v>2023</v>
      </c>
      <c r="R2230" s="223" t="inlineStr">
        <is>
          <t>PBMR Andi</t>
        </is>
      </c>
      <c r="S2230" s="223" t="inlineStr">
        <is>
          <t>Andi Offset CV</t>
        </is>
      </c>
      <c r="T2230" s="223" t="inlineStr">
        <is>
          <t>Lokal</t>
        </is>
      </c>
      <c r="U2230" s="261" t="n">
        <v>282</v>
      </c>
      <c r="V2230" s="86" t="inlineStr">
        <is>
          <t>pdf</t>
        </is>
      </c>
      <c r="W2230" s="223" t="inlineStr">
        <is>
          <t>8.9 MB</t>
        </is>
      </c>
      <c r="X2230" s="225" t="inlineStr">
        <is>
          <t>Buku LOGIKA: BERPIKIR KRITIS MENUJU KEBENARAN ini merupakan bahan pengajaran yang disampaikan dalam perkuliahan di Sekolah Tinggi Teologi (STT), yang diupayakan disusun sedikit bernuansa dalam persfektif iman Kristen. Hal ini dilakukan sesuai dengan tempat di mana bidang ini diajarkan, yaitu sekolah teologi. Logika adalah salah satu cabang dari bidang filsafat, yang fokusnya khusus di bidang berpikir Maksud dari berpikir di sini adalah sesuatu yang diutarakan, suatu pertimbangan akal (pikiran), kata, percakapan, wacana atau ungkapan lewat bahasa, atau perkataan sebagai manifestasi pikiran manusia. Jadi, &amp;ldquo;pikiran&amp;rdquo; dan &amp;ldquo;kata&amp;rdquo; mempunyai hubungan erat, artinya bahwa bahasa berkaitan erat dengan pikiran. Cara orang berbahasa mencerminkan caranya berpikir dan jalan pikirannya. Logika adalah ilmu pengetahuan dan kecakapan untuk berpikir lurus (tepat), yang dapat dipertanggungjawabkan.</t>
        </is>
      </c>
      <c r="Y2230" s="262" t="n">
        <v>74000</v>
      </c>
      <c r="Z2230" s="226" t="n"/>
      <c r="AA2230" s="241">
        <f>Y3336*Z3336</f>
        <v/>
      </c>
      <c r="AB2230" s="237" t="inlineStr">
        <is>
          <t>c6e5cf87-bf75-4db7-982b-6a2f6329a199</t>
        </is>
      </c>
    </row>
    <row r="2231" ht="15" customHeight="1" s="283">
      <c r="A2231" s="109" t="n">
        <v>3328</v>
      </c>
      <c r="B2231" s="222">
        <f>HYPERLINK("https://mocostore.moco.co.id/catalog/"&amp;AB3337,"Klik Disini")</f>
        <v/>
      </c>
      <c r="C2231" s="223" t="inlineStr">
        <is>
          <t>Membaca dan Menulis Konsep dan Praktik di Abad 21</t>
        </is>
      </c>
      <c r="D2231" s="223" t="inlineStr">
        <is>
          <t>:</t>
        </is>
      </c>
      <c r="E2231" s="223" t="inlineStr">
        <is>
          <t>Slamet Widodo, M.Pd &amp; Vit Ardhyantama, M.Pd.</t>
        </is>
      </c>
      <c r="F2231" s="223" t="n"/>
      <c r="G2231" s="223" t="inlineStr">
        <is>
          <t>978-623-8186-11-2</t>
        </is>
      </c>
      <c r="H2231" s="223" t="inlineStr">
        <is>
          <t>Referensi</t>
        </is>
      </c>
      <c r="I2231" s="258" t="inlineStr">
        <is>
          <t>Perguruan Tinggi</t>
        </is>
      </c>
      <c r="J2231" s="186" t="inlineStr">
        <is>
          <t>009.27</t>
        </is>
      </c>
      <c r="K2231" s="223" t="inlineStr">
        <is>
          <t>Edisi Ke-1</t>
        </is>
      </c>
      <c r="L2231" s="223" t="n"/>
      <c r="M2231" s="259" t="inlineStr">
        <is>
          <t>Tidak Tersedia</t>
        </is>
      </c>
      <c r="N2231" s="223" t="inlineStr">
        <is>
          <t>Indonesia</t>
        </is>
      </c>
      <c r="O2231" s="223" t="inlineStr">
        <is>
          <t>Bukan fiksi</t>
        </is>
      </c>
      <c r="P2231" s="260" t="inlineStr">
        <is>
          <t>Tidak tersedia</t>
        </is>
      </c>
      <c r="Q2231" s="260" t="n">
        <v>2023</v>
      </c>
      <c r="R2231" s="223" t="inlineStr">
        <is>
          <t>Pustaka Referensi</t>
        </is>
      </c>
      <c r="S2231" s="223" t="inlineStr">
        <is>
          <t>Andi Offset CV</t>
        </is>
      </c>
      <c r="T2231" s="223" t="inlineStr">
        <is>
          <t>Lokal</t>
        </is>
      </c>
      <c r="U2231" s="261" t="n">
        <v>274</v>
      </c>
      <c r="V2231" s="86" t="inlineStr">
        <is>
          <t>pdf</t>
        </is>
      </c>
      <c r="W2231" s="223" t="inlineStr">
        <is>
          <t>9.0 MB</t>
        </is>
      </c>
      <c r="X2231" s="225" t="inlineStr">
        <is>
          <t>Membaca dan menulis merupakan dua keterampilan esensial yang dibutuhkan dalam menghadapi pesatnya perkembangan informasi akibat digitalisasi dalam berbagai segi kehidupan. Siapapun orangnya jika ingin berkembang maka harus menguasai dua keterampilan tersebut, karena melalui keterampilan membaca dan menulis yang baik dapat mendukung dalam menyelesaikan masalah, menemukan ide, menambah wawasan, menerapkan ilmu, mengevaluasi kesalahan, dan menciptakan hal baru. Isi buku ini disusun sesuai kebutuhan pelajar, mahasiswa, dan umum karena memuat konsep dan praktis yang mudah diaplikasikan. Isi bahasannya antara lain: (1) hakikat kemampuan membaca dan menulis, (2) membaca dan menulis berbagai jenis artikel/karya tulis, (3) penggunaan ejaan Bahasa Indonesia dalam karya tulis, (4) penggunaan kutipan dan daftar pustaka dalam karya tulis, (5) membaca dan menulis bagi pemula, (6) menumbuhkan potensi sebagai pembaca dan penulis, (7) menumbuhkan ide-ide kreatif dalam karya tulis, (8) merintis karir sebagai penulis, dan (9) menerbitkan karya tulis. Di dalam setiap babnya dibuat secara hierarki dari konsep ke praktik. Kekhasan buku ini adalah menyajikan praktik secara bertahap per poin yang dapat dilakukan oleh pembaca secara runtut, sehingga berfungsi sebagai panduan atau peta yang mengarahkan pembaca melakukan praktik membaca dan menulis secara mudah, sederhana, terukur, dan terstruktur.</t>
        </is>
      </c>
      <c r="Y2231" s="262" t="n">
        <v>73000</v>
      </c>
      <c r="Z2231" s="226" t="n"/>
      <c r="AA2231" s="241">
        <f>Y3337*Z3337</f>
        <v/>
      </c>
      <c r="AB2231" s="237" t="inlineStr">
        <is>
          <t>913abcea-68fd-4b3d-8be2-bfda4f599bb8</t>
        </is>
      </c>
    </row>
    <row r="2232" ht="15" customHeight="1" s="283">
      <c r="A2232" s="109" t="n">
        <v>3329</v>
      </c>
      <c r="B2232" s="222">
        <f>HYPERLINK("https://mocostore.moco.co.id/catalog/"&amp;AB3338,"Klik Disini")</f>
        <v/>
      </c>
      <c r="C2232" s="223" t="inlineStr">
        <is>
          <t>Menulislah.. Maka Engkau akan Hidup Selamanya</t>
        </is>
      </c>
      <c r="D2232" s="223" t="inlineStr">
        <is>
          <t>:</t>
        </is>
      </c>
      <c r="E2232" s="223" t="inlineStr">
        <is>
          <t>Zainal Aqib</t>
        </is>
      </c>
      <c r="F2232" s="223" t="n"/>
      <c r="G2232" s="223" t="inlineStr">
        <is>
          <t>978-623-8117-74-1</t>
        </is>
      </c>
      <c r="H2232" s="223" t="inlineStr">
        <is>
          <t>Referensi</t>
        </is>
      </c>
      <c r="I2232" s="258" t="inlineStr">
        <is>
          <t>Perguruan Tinggi</t>
        </is>
      </c>
      <c r="J2232" s="186" t="inlineStr">
        <is>
          <t>009.27</t>
        </is>
      </c>
      <c r="K2232" s="223" t="inlineStr">
        <is>
          <t>Edisi Ke-1</t>
        </is>
      </c>
      <c r="L2232" s="223" t="n"/>
      <c r="M2232" s="259" t="inlineStr">
        <is>
          <t>Tidak Tersedia</t>
        </is>
      </c>
      <c r="N2232" s="223" t="inlineStr">
        <is>
          <t>Indonesia</t>
        </is>
      </c>
      <c r="O2232" s="223" t="inlineStr">
        <is>
          <t>Bukan fiksi</t>
        </is>
      </c>
      <c r="P2232" s="260" t="inlineStr">
        <is>
          <t>Tidak tersedia</t>
        </is>
      </c>
      <c r="Q2232" s="260" t="n">
        <v>2023</v>
      </c>
      <c r="R2232" s="223" t="inlineStr">
        <is>
          <t>Cahaya Harapan</t>
        </is>
      </c>
      <c r="S2232" s="223" t="inlineStr">
        <is>
          <t>Andi Offset CV</t>
        </is>
      </c>
      <c r="T2232" s="223" t="inlineStr">
        <is>
          <t>Lokal</t>
        </is>
      </c>
      <c r="U2232" s="261" t="n">
        <v>168</v>
      </c>
      <c r="V2232" s="86" t="inlineStr">
        <is>
          <t>pdf</t>
        </is>
      </c>
      <c r="W2232" s="223" t="inlineStr">
        <is>
          <t>2.1 MB</t>
        </is>
      </c>
      <c r="X2232" s="225" t="inlineStr">
        <is>
          <t>Buku ini dimaksudkan sebagai referensi bagi siapa saja yang mencintai dunia menulis dan buku. Menulis, adalah suatu kegiatan yang mulia. Dengan menulis, akan banyak orang menjadi pintar dengan membaca tulisan seorang penulis. Buku dan penulis bagaikan mata rantai yang tak terpisahkan. Buku merupakan referensi bagi penulis, sebaliknya dengan kegiatan menulis, akan terciptalah sebuah buku. Manusia bisa mati, tetapi penulis akan terus hidup karena karyanya. Akhirnya semoga buku ini bermanfaat, sebagai titian menggapai ilmu lewat tulisan atau buku.</t>
        </is>
      </c>
      <c r="Y2232" s="262" t="n">
        <v>93000</v>
      </c>
      <c r="Z2232" s="226" t="n"/>
      <c r="AA2232" s="241">
        <f>Y3338*Z3338</f>
        <v/>
      </c>
      <c r="AB2232" s="237" t="inlineStr">
        <is>
          <t>65be4943-8db1-42c1-8491-717992322784</t>
        </is>
      </c>
    </row>
    <row r="2233" ht="15" customHeight="1" s="283">
      <c r="A2233" s="109" t="n">
        <v>3332</v>
      </c>
      <c r="B2233" s="222">
        <f>HYPERLINK("https://mocostore.moco.co.id/catalog/"&amp;AB3341,"Klik Disini")</f>
        <v/>
      </c>
      <c r="C2233" s="223" t="inlineStr">
        <is>
          <t>Pernyataan Yesus Sebagai Pintu dan Gembala yang Baik</t>
        </is>
      </c>
      <c r="D2233" s="223" t="inlineStr">
        <is>
          <t>:</t>
        </is>
      </c>
      <c r="E2233" s="223" t="inlineStr">
        <is>
          <t>Pdt. Dr. Jonar Situmorang, M.A., M.Th.</t>
        </is>
      </c>
      <c r="F2233" s="223" t="n"/>
      <c r="G2233" s="223" t="inlineStr">
        <is>
          <t>978-623-314-384-4</t>
        </is>
      </c>
      <c r="H2233" s="223" t="inlineStr">
        <is>
          <t>Agama Kristen</t>
        </is>
      </c>
      <c r="I2233" s="258" t="inlineStr">
        <is>
          <t>Perguruan Tinggi</t>
        </is>
      </c>
      <c r="J2233" s="186" t="inlineStr">
        <is>
          <t>009.16</t>
        </is>
      </c>
      <c r="K2233" s="223" t="inlineStr">
        <is>
          <t>Edisi Ke-1</t>
        </is>
      </c>
      <c r="L2233" s="223" t="n"/>
      <c r="M2233" s="259" t="inlineStr">
        <is>
          <t>Tidak Tersedia</t>
        </is>
      </c>
      <c r="N2233" s="223" t="inlineStr">
        <is>
          <t>Indonesia</t>
        </is>
      </c>
      <c r="O2233" s="223" t="inlineStr">
        <is>
          <t>Bukan fiksi</t>
        </is>
      </c>
      <c r="P2233" s="260" t="inlineStr">
        <is>
          <t>Tidak tersedia</t>
        </is>
      </c>
      <c r="Q2233" s="260" t="n">
        <v>2023</v>
      </c>
      <c r="R2233" s="223" t="inlineStr">
        <is>
          <t>PBMR Andi</t>
        </is>
      </c>
      <c r="S2233" s="223" t="inlineStr">
        <is>
          <t>Andi Offset CV</t>
        </is>
      </c>
      <c r="T2233" s="223" t="inlineStr">
        <is>
          <t>Lokal</t>
        </is>
      </c>
      <c r="U2233" s="261" t="n">
        <v>354</v>
      </c>
      <c r="V2233" s="86" t="inlineStr">
        <is>
          <t>pdf</t>
        </is>
      </c>
      <c r="W2233" s="223" t="inlineStr">
        <is>
          <t>9.7 MB</t>
        </is>
      </c>
      <c r="X2233" s="225" t="inlineStr">
        <is>
          <t>Ketika Yesus menyatakan diri-Nya adalah pintu; menunjukkan bahwa akses untuk masuk ke dalam kandang itu hanyalah melalui pintu. Jika dengan melompat kandang, maka dia adalah seorang pencuri dan perampok. Hanya gembala domba yang sebenarnyalah yang masuk melalui pintu, karena dengan kehadiran gembala ini, para domba merasa senang karena sudah merasa akrab. Pernyataan Yesus adalah gembala yang baik, menunjukkan bahwa diri-Nya adalah gembala yang sejati, di mana para gembala sidang dapat meneladaninya. Ada berbagai hal keteladanan yang disampaikan Yesus sebagai gembala yang baik, yaitu: memberi makan domba-domba dengan membawanya ke padang rumput (Yoh. 10:9), mengenal dekat dengan domba-domba yang menunjukkan kedekatan antara gembala dengan jemaat.</t>
        </is>
      </c>
      <c r="Y2233" s="262" t="n">
        <v>90000</v>
      </c>
      <c r="Z2233" s="226" t="n"/>
      <c r="AA2233" s="241">
        <f>Y3341*Z3341</f>
        <v/>
      </c>
      <c r="AB2233" s="237" t="inlineStr">
        <is>
          <t>1d37176f-4d9e-457d-ac22-c722e2adaf28</t>
        </is>
      </c>
    </row>
    <row r="2234" ht="15" customHeight="1" s="283">
      <c r="A2234" s="109" t="n">
        <v>3336</v>
      </c>
      <c r="B2234" s="222">
        <f>HYPERLINK("https://mocostore.moco.co.id/catalog/"&amp;AB3345,"Klik Disini")</f>
        <v/>
      </c>
      <c r="C2234" s="223" t="inlineStr">
        <is>
          <t>Tanya Jawab Sains: Fenomena Alam</t>
        </is>
      </c>
      <c r="D2234" s="223" t="inlineStr">
        <is>
          <t>:</t>
        </is>
      </c>
      <c r="E2234" s="223" t="inlineStr">
        <is>
          <t>Taufik Hidayat</t>
        </is>
      </c>
      <c r="F2234" s="223" t="n"/>
      <c r="G2234" s="223" t="inlineStr">
        <is>
          <t>978-623-8117-32-1</t>
        </is>
      </c>
      <c r="H2234" s="223" t="inlineStr">
        <is>
          <t>Referensi dan Kamus</t>
        </is>
      </c>
      <c r="I2234" s="258" t="inlineStr">
        <is>
          <t>Perguruan Tinggi</t>
        </is>
      </c>
      <c r="J2234" s="186" t="inlineStr">
        <is>
          <t>009.10</t>
        </is>
      </c>
      <c r="K2234" s="223" t="inlineStr">
        <is>
          <t>Edisi Ke-1</t>
        </is>
      </c>
      <c r="L2234" s="223" t="n"/>
      <c r="M2234" s="259" t="inlineStr">
        <is>
          <t>Tidak Tersedia</t>
        </is>
      </c>
      <c r="N2234" s="223" t="inlineStr">
        <is>
          <t>Indonesia</t>
        </is>
      </c>
      <c r="O2234" s="223" t="inlineStr">
        <is>
          <t>Bukan fiksi</t>
        </is>
      </c>
      <c r="P2234" s="260" t="inlineStr">
        <is>
          <t>Tidak tersedia</t>
        </is>
      </c>
      <c r="Q2234" s="260" t="n">
        <v>2023</v>
      </c>
      <c r="R2234" s="223" t="inlineStr">
        <is>
          <t>Cahaya Harapan</t>
        </is>
      </c>
      <c r="S2234" s="223" t="inlineStr">
        <is>
          <t>Andi Offset CV</t>
        </is>
      </c>
      <c r="T2234" s="223" t="inlineStr">
        <is>
          <t>Lokal</t>
        </is>
      </c>
      <c r="U2234" s="261" t="n">
        <v>186</v>
      </c>
      <c r="V2234" s="86" t="inlineStr">
        <is>
          <t>pdf</t>
        </is>
      </c>
      <c r="W2234" s="223" t="inlineStr">
        <is>
          <t>18.6 MB</t>
        </is>
      </c>
      <c r="X2234" s="225" t="inlineStr">
        <is>
          <t>Sains menjelaskan fenomena alam dan logika sebab akibat melalui berbagai proses pengamatan, observasi, penelitian, uji coba dan sebagainya dan itu bersifat rasional, impiris, deduktif dalam ilmu sains dan sekarang ada pengetahuan ilmiah. Fenomena alam adalah peristiwa non-artifisial dalam pandangan fisika, dan kemudian tak diciptakan oleh manusia, meskipun dapat mempengaruhi manusia (mis. bakteri, penuaan, bencana alam). Contoh umum dari fenomena alam termasuk letusan gunung berapi, cuaca, dan pembusukan. Pengetahuan mengenai sains berusia sama dengan kemunculan manusia sendiri di Planet Bumi dan pengetahuan yang ada sekarang ini merupakan kompilasi dari pemikiran dan pengalaman manusia sepanjang peradaban. Penguasaan sains sangat menentukan pencapaian kemajuan bangsa. Masyarakat yang tidak menguasai sains akan terbelakang dan sellau terpinggirkan. Buku ini berisi pertanyaan disertai jawaban tentang sains fenomena alam yang terjadi dan kita temui dalam kehidupan sehari-hari. Mengajak kita untuk lebih mengetahui dan memahami bagaimana proses alam terjadi yang di kaji dari tinjauan sains dan ilmiah. Semoga bermanfaat bagi para pembaca dan masyarakat umumnya.</t>
        </is>
      </c>
      <c r="Y2234" s="262" t="n">
        <v>96500</v>
      </c>
      <c r="Z2234" s="226" t="n"/>
      <c r="AA2234" s="241">
        <f>Y3345*Z3345</f>
        <v/>
      </c>
      <c r="AB2234" s="237" t="inlineStr">
        <is>
          <t>713ea8a6-818f-4165-8ec9-356681e6d6f8</t>
        </is>
      </c>
    </row>
    <row r="2235" ht="15" customHeight="1" s="283">
      <c r="A2235" s="109" t="n">
        <v>3337</v>
      </c>
      <c r="B2235" s="222">
        <f>HYPERLINK("https://mocostore.moco.co.id/catalog/"&amp;AB3346,"Klik Disini")</f>
        <v/>
      </c>
      <c r="C2235" s="223" t="inlineStr">
        <is>
          <t>Teguh dalam Pengajaran, Dewasa dalam Iman</t>
        </is>
      </c>
      <c r="D2235" s="223" t="inlineStr">
        <is>
          <t>:</t>
        </is>
      </c>
      <c r="E2235" s="223" t="inlineStr">
        <is>
          <t>Pdt. Dr. Jonar Situmorang, M.A., M.Th.</t>
        </is>
      </c>
      <c r="F2235" s="223" t="n"/>
      <c r="G2235" s="223" t="inlineStr">
        <is>
          <t>978-623-314-385-1</t>
        </is>
      </c>
      <c r="H2235" s="223" t="inlineStr">
        <is>
          <t>Agama Kristen</t>
        </is>
      </c>
      <c r="I2235" s="258" t="inlineStr">
        <is>
          <t>Perguruan Tinggi</t>
        </is>
      </c>
      <c r="J2235" s="186" t="inlineStr">
        <is>
          <t>009.16</t>
        </is>
      </c>
      <c r="K2235" s="223" t="inlineStr">
        <is>
          <t>Edisi Ke-1</t>
        </is>
      </c>
      <c r="L2235" s="223" t="n"/>
      <c r="M2235" s="259" t="inlineStr">
        <is>
          <t>Tidak Tersedia</t>
        </is>
      </c>
      <c r="N2235" s="223" t="inlineStr">
        <is>
          <t>Indonesia</t>
        </is>
      </c>
      <c r="O2235" s="223" t="inlineStr">
        <is>
          <t>Bukan fiksi</t>
        </is>
      </c>
      <c r="P2235" s="260" t="inlineStr">
        <is>
          <t>Tidak tersedia</t>
        </is>
      </c>
      <c r="Q2235" s="260" t="n">
        <v>2023</v>
      </c>
      <c r="R2235" s="223" t="inlineStr">
        <is>
          <t>PBMR Andi</t>
        </is>
      </c>
      <c r="S2235" s="223" t="inlineStr">
        <is>
          <t>Andi Offset CV</t>
        </is>
      </c>
      <c r="T2235" s="223" t="inlineStr">
        <is>
          <t>Lokal</t>
        </is>
      </c>
      <c r="U2235" s="261" t="n">
        <v>410</v>
      </c>
      <c r="V2235" s="86" t="inlineStr">
        <is>
          <t>pdf</t>
        </is>
      </c>
      <c r="W2235" s="223" t="inlineStr">
        <is>
          <t>10.0 MB</t>
        </is>
      </c>
      <c r="X2235" s="225" t="inlineStr">
        <is>
          <t>Dalam buku ini mengupas akan tafsir Perjanjian Baru, yang dimulai dari kitab Ibrani sampai surat Yudas. Pada bagian ini biasanya dikenal sebagai surat-surat umum. Ada satu hal kesamaan dari keseluruhan kitab atau surat-surat ini, yaitu memperkenalkan akan Pribadi Yesus yang adalah Allah, yang berinkarnasi menjadi manusia. Sehubungan dengan kedua atribut ini (kemanusiaan dan ke-Allah-an Yesus) menjadi suatu perdebatan pada masa kitab atau surat ini ditulis. Ada tiga golongan yang dikenal pada masa itu, yang mencoba menyerang akan kedua atribut Pribadi Yesus, yaitu: Gnostikisme, Doketisme dan Cherintus. Ketiga golongan ini masuk dalam kategori sebagai bidat. Dan dari ketiganya itu, yang paling berpengaruh adalah Gnostikisme.Surat-surat umum ini meluruskan dan menegakkan pengajaran yang benar tentang Pribadi Yesus (Kristologi), di mana Allah yang pada mulanya adalah Firman (Logos) menjadi manusia (Yoh. 1:14) yang sempurna; disalibkan, mati dan dibangkitkan untuk menebus dosa manusia sebagai bukti kasih-Nya akan dunia ini (Yoh. 3:16).</t>
        </is>
      </c>
      <c r="Y2235" s="262" t="n">
        <v>103000</v>
      </c>
      <c r="Z2235" s="226" t="n"/>
      <c r="AA2235" s="241">
        <f>Y3346*Z3346</f>
        <v/>
      </c>
      <c r="AB2235" s="237" t="inlineStr">
        <is>
          <t>d2235c54-f714-499e-a917-5a4d1ef46fb3</t>
        </is>
      </c>
    </row>
    <row r="2236" ht="15" customHeight="1" s="283">
      <c r="A2236" s="109" t="n">
        <v>3338</v>
      </c>
      <c r="B2236" s="222">
        <f>HYPERLINK("https://mocostore.moco.co.id/catalog/"&amp;AB3347,"Klik Disini")</f>
        <v/>
      </c>
      <c r="C2236" s="223" t="inlineStr">
        <is>
          <t>Teori dan Praktik Pembagian Harta Kekayaan dalam Perkawinan - Metode Pembagian Harta Kekayaan Antara yang Hak dan Batil</t>
        </is>
      </c>
      <c r="D2236" s="223" t="inlineStr">
        <is>
          <t>:</t>
        </is>
      </c>
      <c r="E2236" s="223" t="inlineStr">
        <is>
          <t>Harrys Pratama Teguh</t>
        </is>
      </c>
      <c r="F2236" s="223" t="n"/>
      <c r="G2236" s="223" t="inlineStr">
        <is>
          <t>978-623-8117-76-5</t>
        </is>
      </c>
      <c r="H2236" s="223" t="inlineStr">
        <is>
          <t>Orangtua &amp; Anak</t>
        </is>
      </c>
      <c r="I2236" s="258" t="inlineStr">
        <is>
          <t>Perguruan Tinggi</t>
        </is>
      </c>
      <c r="J2236" s="186" t="inlineStr">
        <is>
          <t>009.16</t>
        </is>
      </c>
      <c r="K2236" s="223" t="inlineStr">
        <is>
          <t>Edisi Ke-1</t>
        </is>
      </c>
      <c r="L2236" s="223" t="n"/>
      <c r="M2236" s="259" t="inlineStr">
        <is>
          <t>Tidak Tersedia</t>
        </is>
      </c>
      <c r="N2236" s="223" t="inlineStr">
        <is>
          <t>Indonesia</t>
        </is>
      </c>
      <c r="O2236" s="223" t="inlineStr">
        <is>
          <t>Bukan fiksi</t>
        </is>
      </c>
      <c r="P2236" s="260" t="inlineStr">
        <is>
          <t>Tidak tersedia</t>
        </is>
      </c>
      <c r="Q2236" s="260" t="n">
        <v>2023</v>
      </c>
      <c r="R2236" s="223" t="inlineStr">
        <is>
          <t>Cahaya Harapan</t>
        </is>
      </c>
      <c r="S2236" s="223" t="inlineStr">
        <is>
          <t>Andi Offset CV</t>
        </is>
      </c>
      <c r="T2236" s="223" t="inlineStr">
        <is>
          <t>Lokal</t>
        </is>
      </c>
      <c r="U2236" s="261" t="n">
        <v>314</v>
      </c>
      <c r="V2236" s="86" t="inlineStr">
        <is>
          <t>pdf</t>
        </is>
      </c>
      <c r="W2236" s="223" t="inlineStr">
        <is>
          <t>8.6 MB</t>
        </is>
      </c>
      <c r="X2236" s="225" t="inlineStr">
        <is>
          <t>Buku ini membahas soal kewarisan islam dalam hubungannya dengan hukum positif di Indonesia yang meliputi: Pengertian dan tujuan mempelajari hukum kewarisan; sumber dan asas hukum kewarisan Islam; sejarah perkembangan hukum kewarisan Islam; rukun, syarat dan Penggolongan Ahli Waris Dalam Hukum Islam dan Hukum Perdata; sebab-sebab dan penghalang waris-mewarisi; furudhul muqaddarah; Metode Pembagian Harta Warisan dalam Hukum Islam dan Hukum Perdata; aul dan radd; komplikasi problematika hukum waris Islam; aktualisasi KHI di peradilan agama dan upaya menjadikannya sebagai undang-undang, dan dapat di jadikan pegangan bagi kalangan praktisi maupun tenaga pengajar di bidang hukum keislaman.</t>
        </is>
      </c>
      <c r="Y2236" s="262" t="n">
        <v>155000</v>
      </c>
      <c r="Z2236" s="226" t="n"/>
      <c r="AA2236" s="241">
        <f>Y3347*Z3347</f>
        <v/>
      </c>
      <c r="AB2236" s="237" t="inlineStr">
        <is>
          <t>fa11bd8f-fcd0-4ee6-9f9f-927701aeb72e</t>
        </is>
      </c>
    </row>
    <row r="2237" ht="15" customHeight="1" s="283">
      <c r="A2237" s="109" t="n">
        <v>3342</v>
      </c>
      <c r="B2237" s="222">
        <f>HYPERLINK("https://mocostore.moco.co.id/catalog/"&amp;AB3351,"Klik Disini")</f>
        <v/>
      </c>
      <c r="C2237" s="223" t="inlineStr">
        <is>
          <t>Realitas Cinta dan Ketritunggalan</t>
        </is>
      </c>
      <c r="D2237" s="223" t="inlineStr">
        <is>
          <t>:</t>
        </is>
      </c>
      <c r="E2237" s="223" t="inlineStr">
        <is>
          <t>Febbi Timotius</t>
        </is>
      </c>
      <c r="F2237" s="223" t="n"/>
      <c r="G2237" s="223" t="inlineStr">
        <is>
          <t>978-623-314-429-2</t>
        </is>
      </c>
      <c r="H2237" s="223" t="inlineStr">
        <is>
          <t>Agama Kristen</t>
        </is>
      </c>
      <c r="I2237" s="258" t="inlineStr">
        <is>
          <t>Perguruan Tinggi</t>
        </is>
      </c>
      <c r="J2237" s="186" t="inlineStr">
        <is>
          <t>009.16</t>
        </is>
      </c>
      <c r="K2237" s="223" t="inlineStr">
        <is>
          <t>Edisi Ke-1</t>
        </is>
      </c>
      <c r="L2237" s="223" t="n"/>
      <c r="M2237" s="259" t="inlineStr">
        <is>
          <t>Tidak Tersedia</t>
        </is>
      </c>
      <c r="N2237" s="223" t="inlineStr">
        <is>
          <t>Indonesia</t>
        </is>
      </c>
      <c r="O2237" s="223" t="inlineStr">
        <is>
          <t>Bukan fiksi</t>
        </is>
      </c>
      <c r="P2237" s="260" t="inlineStr">
        <is>
          <t>Tidak tersedia</t>
        </is>
      </c>
      <c r="Q2237" s="260" t="n">
        <v>2023</v>
      </c>
      <c r="R2237" s="223" t="inlineStr">
        <is>
          <t>PBMR Andi</t>
        </is>
      </c>
      <c r="S2237" s="223" t="inlineStr">
        <is>
          <t>Andi Offset CV</t>
        </is>
      </c>
      <c r="T2237" s="223" t="inlineStr">
        <is>
          <t>Lokal</t>
        </is>
      </c>
      <c r="U2237" s="261" t="n">
        <v>78</v>
      </c>
      <c r="V2237" s="86" t="inlineStr">
        <is>
          <t>pdf</t>
        </is>
      </c>
      <c r="W2237" s="223" t="inlineStr">
        <is>
          <t>5.5 MB</t>
        </is>
      </c>
      <c r="X2237" s="225" t="inlineStr">
        <is>
          <t>Realita cinta yang diklaim bisa dirasa oleh manusia, sebenarnya menyuguhkan fakta bahwa Allah yang Tritunggal itu nyata. Bagaimana bisa? Buku ini memberikan jawaban sederhana berdasarkan pengalaman empiris setiap manusia akan cinta atas keragu-raguan orang Kristen itu sendiri yang menganggap bahwa ketritunggal berlawanan dengan akal budi manusia dan hanya bisa diterima dengan iman saja. Tetapi juga menjawab keberatan mereka yang mempertanyakan Alkitab sebagai sumber utama doktrin ketritunggalan - meski cukup aneh ketika orang yang sama memakai Alkitab sebagai alat serang. Khususnya kaum unitarian yang memakai Alkitab dengan menyatakan bahwa Tuhan itu tidak mungkin lebih dari satu. Buku ringkas ini menyajikan data ilmiah baik yang berasal dari dalam Alkitab, serta menyuguhkan bukti empiris yang berasal dari luar Alkitab. Namun tentu tidak menjabarkan banyak hal detail mengenainya. Di sisi lain keringkasan buku ini dapat menolong menjawab inti dari pertanyaan besar tentang ketritunggalan dengan lebih efektif untuk mereka yang belajar teologia secara mendalam maupun orang Kristen pada umumnya.</t>
        </is>
      </c>
      <c r="Y2237" s="262" t="n">
        <v>50500</v>
      </c>
      <c r="Z2237" s="226" t="n"/>
      <c r="AA2237" s="241">
        <f>Y3351*Z3351</f>
        <v/>
      </c>
      <c r="AB2237" s="237" t="inlineStr">
        <is>
          <t>88d1f172-1938-41f9-8d25-fbc362a2dca1</t>
        </is>
      </c>
    </row>
    <row r="2238" ht="15" customHeight="1" s="283">
      <c r="A2238" s="109" t="n">
        <v>3343</v>
      </c>
      <c r="B2238" s="222">
        <f>HYPERLINK("https://mocostore.moco.co.id/catalog/"&amp;AB3352,"Klik Disini")</f>
        <v/>
      </c>
      <c r="C2238" s="223" t="inlineStr">
        <is>
          <t>Lima Pilar untuk Tetap Kuat dan Bertahan: Berdasarkan kisah dalam kehidupan sehari-hari dan pertolongan Tuhan</t>
        </is>
      </c>
      <c r="D2238" s="223" t="inlineStr">
        <is>
          <t>:</t>
        </is>
      </c>
      <c r="E2238" s="223" t="inlineStr">
        <is>
          <t>Ester Sihite</t>
        </is>
      </c>
      <c r="F2238" s="223" t="n"/>
      <c r="G2238" s="223" t="inlineStr">
        <is>
          <t>978-623-314-404-9</t>
        </is>
      </c>
      <c r="H2238" s="223" t="inlineStr">
        <is>
          <t>Agama Kristen</t>
        </is>
      </c>
      <c r="I2238" s="258" t="inlineStr">
        <is>
          <t>Perguruan Tinggi</t>
        </is>
      </c>
      <c r="J2238" s="186" t="inlineStr">
        <is>
          <t>009.16</t>
        </is>
      </c>
      <c r="K2238" s="223" t="inlineStr">
        <is>
          <t>Edisi Ke-1</t>
        </is>
      </c>
      <c r="L2238" s="223" t="n"/>
      <c r="M2238" s="259" t="inlineStr">
        <is>
          <t>Tidak Tersedia</t>
        </is>
      </c>
      <c r="N2238" s="223" t="inlineStr">
        <is>
          <t>Indonesia</t>
        </is>
      </c>
      <c r="O2238" s="223" t="inlineStr">
        <is>
          <t>Bukan fiksi</t>
        </is>
      </c>
      <c r="P2238" s="260" t="inlineStr">
        <is>
          <t>Tidak tersedia</t>
        </is>
      </c>
      <c r="Q2238" s="260" t="n">
        <v>2023</v>
      </c>
      <c r="R2238" s="223" t="inlineStr">
        <is>
          <t>PBMR Andi</t>
        </is>
      </c>
      <c r="S2238" s="223" t="inlineStr">
        <is>
          <t>Andi Offset CV</t>
        </is>
      </c>
      <c r="T2238" s="223" t="inlineStr">
        <is>
          <t>Lokal</t>
        </is>
      </c>
      <c r="U2238" s="261" t="n">
        <v>120</v>
      </c>
      <c r="V2238" s="86" t="inlineStr">
        <is>
          <t>pdf</t>
        </is>
      </c>
      <c r="W2238" s="223" t="inlineStr">
        <is>
          <t>5.0 MB</t>
        </is>
      </c>
      <c r="X2238" s="225" t="inlineStr">
        <is>
          <t>Buku ini membantu saudara agar dapat tetap kuat dan bertahan ditengah kesulitan dan badai hidup. Dapat dijadikan sebagai pilar dalam menjalani kehidupan ini. Mengajarkan untuk senantiasa bersyukur dalam suka dan duka, sabar dalam menghadapi ujian kehidupan, memiliki harapan, selalu beriman dan bertekun di dalam doa. Namun, untuk melakukan ini semua tidaklah mudah, semua butuh proses. Buku ini tidak hanya memberikan penjelasan &amp;ldquo;Lima Pilar Untuk Tetap Kuat dan Bertahan&amp;rdquo;, terdapat kisah yang mungkin sedang saudara hadapi juga dan kita dapat mencontoh tokoh-tokoh Alkitab yang dapat kita tiru dalam kehidupan sehari-hari. Mereka adalah tokoh-tokoh yang tetap bertahan dititik terendah dalam kehidupan mereka, berpengharapan kepada Tuhan dan tidak pernah lepas dari doa. Semoga buku ini memberikan banyak manfaat kepada saudara dan mengubah kehidupan saudara. Tuhan memberkati.</t>
        </is>
      </c>
      <c r="Y2238" s="262" t="n">
        <v>67000</v>
      </c>
      <c r="Z2238" s="226" t="n"/>
      <c r="AA2238" s="241">
        <f>Y3352*Z3352</f>
        <v/>
      </c>
      <c r="AB2238" s="237" t="inlineStr">
        <is>
          <t>a916cb15-dffc-465b-b870-6b9dba68ac04</t>
        </is>
      </c>
    </row>
    <row r="2239" ht="15" customHeight="1" s="283">
      <c r="A2239" s="109" t="n">
        <v>3344</v>
      </c>
      <c r="B2239" s="222">
        <f>HYPERLINK("https://mocostore.moco.co.id/catalog/"&amp;AB3353,"Klik Disini")</f>
        <v/>
      </c>
      <c r="C2239" s="223" t="inlineStr">
        <is>
          <t>Musik Gereja dalam Pendidikan Agama Kristen</t>
        </is>
      </c>
      <c r="D2239" s="223" t="inlineStr">
        <is>
          <t>:</t>
        </is>
      </c>
      <c r="E2239" s="223" t="inlineStr">
        <is>
          <t>Dr. Aristo, M.Pd.K.</t>
        </is>
      </c>
      <c r="F2239" s="223" t="n"/>
      <c r="G2239" s="223" t="inlineStr">
        <is>
          <t>978-623-314-407-0</t>
        </is>
      </c>
      <c r="H2239" s="223" t="inlineStr">
        <is>
          <t>Agama Kristen</t>
        </is>
      </c>
      <c r="I2239" s="258" t="inlineStr">
        <is>
          <t>Perguruan Tinggi</t>
        </is>
      </c>
      <c r="J2239" s="186" t="inlineStr">
        <is>
          <t>009.16</t>
        </is>
      </c>
      <c r="K2239" s="223" t="inlineStr">
        <is>
          <t>Edisi Ke-1</t>
        </is>
      </c>
      <c r="L2239" s="223" t="n"/>
      <c r="M2239" s="259" t="inlineStr">
        <is>
          <t>Tidak Tersedia</t>
        </is>
      </c>
      <c r="N2239" s="223" t="inlineStr">
        <is>
          <t>Indonesia</t>
        </is>
      </c>
      <c r="O2239" s="223" t="inlineStr">
        <is>
          <t>Bukan fiksi</t>
        </is>
      </c>
      <c r="P2239" s="260" t="inlineStr">
        <is>
          <t>Tidak tersedia</t>
        </is>
      </c>
      <c r="Q2239" s="260" t="n">
        <v>2023</v>
      </c>
      <c r="R2239" s="223" t="inlineStr">
        <is>
          <t>PBMR Andi</t>
        </is>
      </c>
      <c r="S2239" s="223" t="inlineStr">
        <is>
          <t>Andi Offset CV</t>
        </is>
      </c>
      <c r="T2239" s="223" t="inlineStr">
        <is>
          <t>Lokal</t>
        </is>
      </c>
      <c r="U2239" s="261" t="n">
        <v>100</v>
      </c>
      <c r="V2239" s="86" t="inlineStr">
        <is>
          <t>pdf</t>
        </is>
      </c>
      <c r="W2239" s="223" t="inlineStr">
        <is>
          <t>8.6 MB</t>
        </is>
      </c>
      <c r="X2239" s="225" t="inlineStr">
        <is>
          <t>Musik Gereja dalam Pendidikan Agama Kristen adalah sebuah metode mengajar yang dapat membantu guru dalam memenuhi tujuan daripada pembelajaran yang efektif, kreatif, dan efisien. Tetapi sering kali metode ini jarang dipakai dengan alasan guru tidak bisa bernyanyi dan bermusik, padahal siswa-siswi yang mempunyai talenta bernyanyi dan bermusik bisa membantu guru untuk mengaplikasikan metode pembelajaran dengan bernyanyi dan musik. Bermusik dan bernyanyi merupakan salah satu alternatif dalam meningkatkan minat belajar siswa, untuk itu hendaklah guru Pendidikan Agama Kristen dapat memberikan variasi dalam proses pembelajaran Pendidikan Agama Kristen dengan metode bernyanyi dan bermusik, karena sudah menjadi realitas bahwa bernyanyi dan bermusik adalah bagian dari hidup orang Kristen. Selain itu juga hal yang penting adalah usaha untuk meningkatkan kemampuan bernyanyi dan bermusik baik guru maupun siswa-siswi. Dengan bernyanyi dan bermusik pembelajaran akan memberikan nuansa yang berbeda baik itu menghilangkan kejenuhan, metode ini juga dapat memberikan peningkatan minat belajar dan prestasi belajar Pendidikan Agama Kristen. Buku ini ada untuk menjawab tantangan di dunia modern, yang menganggap Pelajaran Agama Kristen membosankan, tidak menarik, dan mengantuk. Melalui buku ini, membuka wawasan dan pemikiran para guru-guru Pendidikan Agama Kristen, untuk dapat memberikan yang terbaik kepada peserta didik, supaya semua tujuan daripada pembelajaran dapat tercapai dan sampai kepada siswa-siswi.</t>
        </is>
      </c>
      <c r="Y2239" s="262" t="n">
        <v>62500</v>
      </c>
      <c r="Z2239" s="226" t="n"/>
      <c r="AA2239" s="241">
        <f>Y3353*Z3353</f>
        <v/>
      </c>
      <c r="AB2239" s="237" t="inlineStr">
        <is>
          <t>6e65d240-faaf-4725-bcef-d234ab37dd08</t>
        </is>
      </c>
    </row>
    <row r="2240" ht="15" customHeight="1" s="283">
      <c r="A2240" s="109" t="n">
        <v>3346</v>
      </c>
      <c r="B2240" s="222">
        <f>HYPERLINK("https://mocostore.moco.co.id/catalog/"&amp;AB3355,"Klik Disini")</f>
        <v/>
      </c>
      <c r="C2240" s="223" t="inlineStr">
        <is>
          <t>Konsep Teknologi-Bagaimana Cara Mata Memandang Teknologi</t>
        </is>
      </c>
      <c r="D2240" s="223" t="inlineStr">
        <is>
          <t>:</t>
        </is>
      </c>
      <c r="E2240" s="223" t="inlineStr">
        <is>
          <t>Desmas A. Patriawan, Yulfiah &amp; Minto Basuki</t>
        </is>
      </c>
      <c r="F2240" s="223" t="n"/>
      <c r="G2240" s="223" t="inlineStr">
        <is>
          <t>978-623-8117-73-4</t>
        </is>
      </c>
      <c r="H2240" s="223" t="inlineStr">
        <is>
          <t>Referensi</t>
        </is>
      </c>
      <c r="I2240" s="258" t="inlineStr">
        <is>
          <t>Perguruan Tinggi</t>
        </is>
      </c>
      <c r="J2240" s="186" t="inlineStr">
        <is>
          <t>009.03</t>
        </is>
      </c>
      <c r="K2240" s="223" t="inlineStr">
        <is>
          <t>Edisi Ke-1</t>
        </is>
      </c>
      <c r="L2240" s="223" t="n"/>
      <c r="M2240" s="259" t="inlineStr">
        <is>
          <t>Tidak Tersedia</t>
        </is>
      </c>
      <c r="N2240" s="223" t="inlineStr">
        <is>
          <t>Indonesia</t>
        </is>
      </c>
      <c r="O2240" s="223" t="inlineStr">
        <is>
          <t>Bukan fiksi</t>
        </is>
      </c>
      <c r="P2240" s="260" t="inlineStr">
        <is>
          <t>Tidak tersedia</t>
        </is>
      </c>
      <c r="Q2240" s="260" t="n">
        <v>2023</v>
      </c>
      <c r="R2240" s="223" t="inlineStr">
        <is>
          <t>Cahaya Harapan</t>
        </is>
      </c>
      <c r="S2240" s="223" t="inlineStr">
        <is>
          <t>Andi Offset CV</t>
        </is>
      </c>
      <c r="T2240" s="223" t="inlineStr">
        <is>
          <t>Lokal</t>
        </is>
      </c>
      <c r="U2240" s="261" t="n">
        <v>140</v>
      </c>
      <c r="V2240" s="86" t="inlineStr">
        <is>
          <t>pdf</t>
        </is>
      </c>
      <c r="W2240" s="223" t="inlineStr">
        <is>
          <t>9.2 MB</t>
        </is>
      </c>
      <c r="X2240" s="225" t="inlineStr">
        <is>
          <t>Dalam buku ini membahas tentang pengertian tentang konsep dan teknologi. Pada Bab 1 akan disuguhkan bagaimana manusia memiliki sebuah konsep dan bagaimana konsep itu dipengaruhi oleh informasi yang didapatkan. Selain itu juga pengertian dari teknologi dan bagaimana teknologi itu akan mempengaruhi suatu peradaban. Pada Bab 2 banyak membahas tentang bagaimana teknologi itu berubah dan saling mempengaruhi. Perubahan dari perkembangan teknologi banyak dibahas pada Bab ini. Pada Bab 3 membahas tentang logika dan filsafat umum dan menjelaskan bahwa melalui logika dan filsafat ini akhirnya tercipta ilmu pengetahuan. Ilmu pengetahuan ini yang kemudian menjadi inti dari sebuah rekayasa teknologi. Pada Bab 4 banyak membahas tentang bagaimana kisah-kisah mitos dan fiksi yang kemudian menyadi nyata karena adanya teknologi. Bab terakhir banyak menjelaskan teknologi dibuat untuk siapa? Ini menjadi kesimpulan yang penting, supaya calon ilmuan dan insiyur perlu mampu berpikir dengan jernih saat membuat atau mengembangkan produk teknologi.</t>
        </is>
      </c>
      <c r="Y2240" s="262" t="n">
        <v>79500</v>
      </c>
      <c r="Z2240" s="226" t="n"/>
      <c r="AA2240" s="241">
        <f>Y3355*Z3355</f>
        <v/>
      </c>
      <c r="AB2240" s="237" t="inlineStr">
        <is>
          <t>66124098-b5d6-4586-9b7e-cee49ca1f092</t>
        </is>
      </c>
    </row>
    <row r="2241" ht="15" customHeight="1" s="283">
      <c r="A2241" s="109" t="n">
        <v>3347</v>
      </c>
      <c r="B2241" s="222">
        <f>HYPERLINK("https://mocostore.moco.co.id/catalog/"&amp;AB3356,"Klik Disini")</f>
        <v/>
      </c>
      <c r="C2241" s="223" t="inlineStr">
        <is>
          <t>Filsafat Timur Analisis Falsafi Kebijaksanaan Hidup Orang India, Tionghoa, Toraja dan Jawa</t>
        </is>
      </c>
      <c r="D2241" s="223" t="inlineStr">
        <is>
          <t>:</t>
        </is>
      </c>
      <c r="E2241" s="223" t="inlineStr">
        <is>
          <t>C.L. Tindra Matutino Kinasih</t>
        </is>
      </c>
      <c r="F2241" s="223" t="n"/>
      <c r="G2241" s="223" t="inlineStr">
        <is>
          <t>978-623-8117-28-4</t>
        </is>
      </c>
      <c r="H2241" s="223" t="inlineStr">
        <is>
          <t>Sosial &amp; Budaya</t>
        </is>
      </c>
      <c r="I2241" s="258" t="inlineStr">
        <is>
          <t>Perguruan Tinggi</t>
        </is>
      </c>
      <c r="J2241" s="186" t="inlineStr">
        <is>
          <t>009.19</t>
        </is>
      </c>
      <c r="K2241" s="223" t="inlineStr">
        <is>
          <t>Edisi Ke-1</t>
        </is>
      </c>
      <c r="L2241" s="223" t="n"/>
      <c r="M2241" s="259" t="inlineStr">
        <is>
          <t>Tidak Tersedia</t>
        </is>
      </c>
      <c r="N2241" s="223" t="inlineStr">
        <is>
          <t>Indonesia</t>
        </is>
      </c>
      <c r="O2241" s="223" t="inlineStr">
        <is>
          <t>Bukan fiksi</t>
        </is>
      </c>
      <c r="P2241" s="260" t="inlineStr">
        <is>
          <t>Tidak tersedia</t>
        </is>
      </c>
      <c r="Q2241" s="260" t="n">
        <v>2022</v>
      </c>
      <c r="R2241" s="223" t="inlineStr">
        <is>
          <t>Cahaya Harapan</t>
        </is>
      </c>
      <c r="S2241" s="223" t="inlineStr">
        <is>
          <t>Andi Offset CV</t>
        </is>
      </c>
      <c r="T2241" s="223" t="inlineStr">
        <is>
          <t>Lokal</t>
        </is>
      </c>
      <c r="U2241" s="261" t="n">
        <v>178</v>
      </c>
      <c r="V2241" s="86" t="inlineStr">
        <is>
          <t>pdf</t>
        </is>
      </c>
      <c r="W2241" s="223" t="inlineStr">
        <is>
          <t>9.9 MB</t>
        </is>
      </c>
      <c r="X2241" s="225" t="inlineStr">
        <is>
          <t>Berbicara tentang Filsafat Timur adalah sebuah topik yang menarik untuk didiskusikan. Selama ini banyak orang yang justru mengkaji filsafat dunia barat. Para akademisi khususnya di bidang filsafat jarang mengkaji filsafat dunia timur. Padahal kita sebagai orang timur mestinya mempunyai tanggung jawab moral di dalam mengaji filsafat ketimuran. Apa itu filsafat timur? Filsafat Timur adalah merupakan sebutan untuk pemikiran-pemikiran filosofis yang berasal dari dunia Timur atau Asia, seperti Filsafat Cina, Filsafat India, Filsafat Jepang, Filsafat Islam, Filsafat Buddhisme, dsb-nya. Masing-masing jenis filsafat merupakan suatu sistem-sistem pemikiran yang luas dan plural. Buku ini berjudul FILSAFAT TIMUR Analisis Falsafi Kebijaksanaan Hidup Orang India, Tionghoa, Toraja dan Jawa. Kebijaksanaan hidup dari empat budaya tersebut hendaknya memperkaya kita dan juga menghasilkan sinergistias antar empat budaya tersebut. Hal ini juga akan menghasilkan pemahaman bersama dan saling hormat menghormati tentang empat budaya tersebut.</t>
        </is>
      </c>
      <c r="Y2241" s="262" t="n">
        <v>51500</v>
      </c>
      <c r="Z2241" s="226" t="n"/>
      <c r="AA2241" s="241">
        <f>Y3356*Z3356</f>
        <v/>
      </c>
      <c r="AB2241" s="237" t="inlineStr">
        <is>
          <t>916016d3-5373-403b-aa32-cd80e4e01dc7</t>
        </is>
      </c>
    </row>
    <row r="2242" ht="15" customHeight="1" s="283">
      <c r="A2242" s="109" t="n">
        <v>3352</v>
      </c>
      <c r="B2242" s="222">
        <f>HYPERLINK("https://mocostore.moco.co.id/catalog/"&amp;AB3361,"Klik Disini")</f>
        <v/>
      </c>
      <c r="C2242" s="223" t="inlineStr">
        <is>
          <t>Teknik Rahasia dalam Microsoft Excel</t>
        </is>
      </c>
      <c r="D2242" s="223" t="inlineStr">
        <is>
          <t>:</t>
        </is>
      </c>
      <c r="E2242" s="223" t="inlineStr">
        <is>
          <t>Elcom</t>
        </is>
      </c>
      <c r="F2242" s="223" t="n"/>
      <c r="G2242" s="223" t="inlineStr">
        <is>
          <t>978-623-8494-02-6</t>
        </is>
      </c>
      <c r="H2242" s="223" t="inlineStr">
        <is>
          <t>Komputer &amp; Internet</t>
        </is>
      </c>
      <c r="I2242" s="258" t="inlineStr">
        <is>
          <t>Perguruan Tinggi</t>
        </is>
      </c>
      <c r="J2242" s="186" t="inlineStr">
        <is>
          <t>009.05</t>
        </is>
      </c>
      <c r="K2242" s="223" t="inlineStr">
        <is>
          <t>Edisi Ke-1</t>
        </is>
      </c>
      <c r="L2242" s="223" t="n"/>
      <c r="M2242" s="259" t="inlineStr">
        <is>
          <t>Tidak Tersedia</t>
        </is>
      </c>
      <c r="N2242" s="223" t="inlineStr">
        <is>
          <t>Indonesia</t>
        </is>
      </c>
      <c r="O2242" s="223" t="inlineStr">
        <is>
          <t>Bukan fiksi</t>
        </is>
      </c>
      <c r="P2242" s="260" t="n">
        <v>2023</v>
      </c>
      <c r="Q2242" s="260" t="n">
        <v>2023</v>
      </c>
      <c r="R2242" s="223" t="inlineStr">
        <is>
          <t>Rumah Baca</t>
        </is>
      </c>
      <c r="S2242" s="223" t="inlineStr">
        <is>
          <t>Andi Offset CV</t>
        </is>
      </c>
      <c r="T2242" s="223" t="inlineStr">
        <is>
          <t>Lokal</t>
        </is>
      </c>
      <c r="U2242" s="261" t="n">
        <v>84</v>
      </c>
      <c r="V2242" s="86" t="inlineStr">
        <is>
          <t>pdf</t>
        </is>
      </c>
      <c r="W2242" s="223" t="inlineStr">
        <is>
          <t>3.9 MB</t>
        </is>
      </c>
      <c r="X2242" s="225" t="inlineStr">
        <is>
          <t>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is>
      </c>
      <c r="Y2242" s="262" t="n">
        <v>38000</v>
      </c>
      <c r="Z2242" s="226" t="n"/>
      <c r="AA2242" s="241">
        <f>Y3361*Z3361</f>
        <v/>
      </c>
      <c r="AB2242" s="237" t="inlineStr">
        <is>
          <t>8c0ea2b3-bd52-4d86-9b4e-e8691a54108d</t>
        </is>
      </c>
    </row>
    <row r="2243" ht="15" customHeight="1" s="283">
      <c r="A2243" s="109" t="n">
        <v>3353</v>
      </c>
      <c r="B2243" s="222">
        <f>HYPERLINK("https://mocostore.moco.co.id/catalog/"&amp;AB3362,"Klik Disini")</f>
        <v/>
      </c>
      <c r="C2243" s="223" t="inlineStr">
        <is>
          <t>Seru dan Gaul dengan Delicious</t>
        </is>
      </c>
      <c r="D2243" s="223" t="inlineStr">
        <is>
          <t>:</t>
        </is>
      </c>
      <c r="E2243" s="223" t="inlineStr">
        <is>
          <t>Elcom</t>
        </is>
      </c>
      <c r="F2243" s="223" t="n"/>
      <c r="G2243" s="223" t="inlineStr">
        <is>
          <t>978-623-8494-07-1</t>
        </is>
      </c>
      <c r="H2243" s="223" t="inlineStr">
        <is>
          <t>Komputer &amp; Internet</t>
        </is>
      </c>
      <c r="I2243" s="258" t="inlineStr">
        <is>
          <t>Perguruan Tinggi</t>
        </is>
      </c>
      <c r="J2243" s="186" t="inlineStr">
        <is>
          <t>009.05</t>
        </is>
      </c>
      <c r="K2243" s="223" t="inlineStr">
        <is>
          <t>Edisi Ke-1</t>
        </is>
      </c>
      <c r="L2243" s="223" t="n"/>
      <c r="M2243" s="259" t="inlineStr">
        <is>
          <t>Tidak Tersedia</t>
        </is>
      </c>
      <c r="N2243" s="223" t="inlineStr">
        <is>
          <t>Indonesia</t>
        </is>
      </c>
      <c r="O2243" s="223" t="inlineStr">
        <is>
          <t>Bukan fiksi</t>
        </is>
      </c>
      <c r="P2243" s="260" t="n">
        <v>2023</v>
      </c>
      <c r="Q2243" s="260" t="n">
        <v>2023</v>
      </c>
      <c r="R2243" s="223" t="inlineStr">
        <is>
          <t>Cahaya Harapan</t>
        </is>
      </c>
      <c r="S2243" s="223" t="inlineStr">
        <is>
          <t>Andi Offset CV</t>
        </is>
      </c>
      <c r="T2243" s="223" t="inlineStr">
        <is>
          <t>Lokal</t>
        </is>
      </c>
      <c r="U2243" s="261" t="n">
        <v>56</v>
      </c>
      <c r="V2243" s="86" t="inlineStr">
        <is>
          <t>pdf</t>
        </is>
      </c>
      <c r="W2243" s="223" t="inlineStr">
        <is>
          <t>3.9 MB</t>
        </is>
      </c>
      <c r="X2243" s="225" t="inlineStr">
        <is>
          <t>Delicious adalah tempat untuk mengumpulkan dan menampilkan gairah hidup Anda dari seluruh web. Simpan apa yang Anda suka seperti foto, video, gambar, blog, atau artikel-artikel dengan topik yang Anda sukai dan menyusunnya menjadi satu yang bertema sehingga memudahkan Anda untuk berbagi. Untuk memulai menggunakan Delicious, letakkan bookmark Delicious di toolbar browser Anda dan gunakan untuk menambahkan link website pada stock. Stock bisa mengenai apa pun yang menarik minat Anda seperti resep kue favorit. Rasakan keasyikan tanpa batas di dunia maya dengan Delicious.</t>
        </is>
      </c>
      <c r="Y2243" s="262" t="n">
        <v>35000</v>
      </c>
      <c r="Z2243" s="226" t="n"/>
      <c r="AA2243" s="241">
        <f>Y3362*Z3362</f>
        <v/>
      </c>
      <c r="AB2243" s="237" t="inlineStr">
        <is>
          <t>b2824389-d20c-4ec9-bee6-a4a3a567bc27</t>
        </is>
      </c>
    </row>
    <row r="2244" ht="15" customHeight="1" s="283">
      <c r="A2244" s="109" t="n">
        <v>3356</v>
      </c>
      <c r="B2244" s="222">
        <f>HYPERLINK("https://mocostore.moco.co.id/catalog/"&amp;AB3365,"Klik Disini")</f>
        <v/>
      </c>
      <c r="C2244" s="223" t="inlineStr">
        <is>
          <t>Membuat Undangan Pernikahan Menggunakan Photoshop</t>
        </is>
      </c>
      <c r="D2244" s="223" t="inlineStr">
        <is>
          <t>:</t>
        </is>
      </c>
      <c r="E2244" s="223" t="inlineStr">
        <is>
          <t>Ismadi</t>
        </is>
      </c>
      <c r="F2244" s="223" t="n"/>
      <c r="G2244" s="223" t="inlineStr">
        <is>
          <t>978-623-8503-26-1</t>
        </is>
      </c>
      <c r="H2244" s="223" t="inlineStr">
        <is>
          <t>Desain Grafis &amp; Multimedia</t>
        </is>
      </c>
      <c r="I2244" s="258" t="inlineStr">
        <is>
          <t>Perguruan Tinggi</t>
        </is>
      </c>
      <c r="J2244" s="186" t="inlineStr">
        <is>
          <t>009.05</t>
        </is>
      </c>
      <c r="K2244" s="223" t="inlineStr">
        <is>
          <t>Edisi Ke-1</t>
        </is>
      </c>
      <c r="L2244" s="223" t="n"/>
      <c r="M2244" s="259" t="inlineStr">
        <is>
          <t>Tidak Tersedia</t>
        </is>
      </c>
      <c r="N2244" s="223" t="inlineStr">
        <is>
          <t>Indonesia</t>
        </is>
      </c>
      <c r="O2244" s="223" t="inlineStr">
        <is>
          <t>Bukan fiksi</t>
        </is>
      </c>
      <c r="P2244" s="260" t="inlineStr">
        <is>
          <t>Tidak tersedia</t>
        </is>
      </c>
      <c r="Q2244" s="260" t="n">
        <v>2022</v>
      </c>
      <c r="R2244" s="223" t="inlineStr">
        <is>
          <t>Rumah Baca</t>
        </is>
      </c>
      <c r="S2244" s="223" t="inlineStr">
        <is>
          <t>Andi Offset CV</t>
        </is>
      </c>
      <c r="T2244" s="223" t="inlineStr">
        <is>
          <t>Lokal</t>
        </is>
      </c>
      <c r="U2244" s="261" t="n">
        <v>96</v>
      </c>
      <c r="V2244" s="86" t="inlineStr">
        <is>
          <t>pdf</t>
        </is>
      </c>
      <c r="W2244" s="223" t="inlineStr">
        <is>
          <t>9.0 MB</t>
        </is>
      </c>
      <c r="X2244" s="225" t="inlineStr">
        <is>
          <t>Buku ini menyajikan beragam langkah panduan praktis dalam rangka membuat desain undangan pernikahan atau wedding invitation menggunakan software Photoshop. Dikemas dengan bahasa yang sederhana dan mudah diikuti, buku ini tidak hanya dapat menjadi referensi bagi pengguna software Photoshop yang sedang mengembangkan diri menjadi seorang desainer grafis, melainkan juga dapat menjadi sumber inspirasi bagi pengguna software Photoshop pada tingkat pemula. Ulasan-ulasan yang dipaparkan dalam buku ini tidak hanya mengangkat sebuah tema desain undangan pernikahan yang sedang menjadi tren, melainkan juga mengangkat beberapa tema lain yang tidak kalah menarik.</t>
        </is>
      </c>
      <c r="Y2244" s="262" t="n">
        <v>49500</v>
      </c>
      <c r="Z2244" s="226" t="n"/>
      <c r="AA2244" s="241">
        <f>Y3365*Z3365</f>
        <v/>
      </c>
      <c r="AB2244" s="237" t="inlineStr">
        <is>
          <t>d98106fa-b2b1-4ca2-8a60-ad3fadb812eb</t>
        </is>
      </c>
    </row>
    <row r="2245" ht="15" customHeight="1" s="283">
      <c r="A2245" s="109" t="n">
        <v>3357</v>
      </c>
      <c r="B2245" s="222">
        <f>HYPERLINK("https://mocostore.moco.co.id/catalog/"&amp;AB3366,"Klik Disini")</f>
        <v/>
      </c>
      <c r="C2245" s="223" t="inlineStr">
        <is>
          <t>Perbedaan Antara Google Maps dan Google Earth</t>
        </is>
      </c>
      <c r="D2245" s="223" t="inlineStr">
        <is>
          <t>:</t>
        </is>
      </c>
      <c r="E2245" s="223" t="inlineStr">
        <is>
          <t>Elcom</t>
        </is>
      </c>
      <c r="F2245" s="223" t="n"/>
      <c r="G2245" s="223" t="inlineStr">
        <is>
          <t>978-623-8503-70-4</t>
        </is>
      </c>
      <c r="H2245" s="223" t="inlineStr">
        <is>
          <t>Komputer &amp; Internet</t>
        </is>
      </c>
      <c r="I2245" s="258" t="inlineStr">
        <is>
          <t>Perguruan Tinggi</t>
        </is>
      </c>
      <c r="J2245" s="186" t="inlineStr">
        <is>
          <t>009.05</t>
        </is>
      </c>
      <c r="K2245" s="223" t="inlineStr">
        <is>
          <t>Edisi Ke-1</t>
        </is>
      </c>
      <c r="L2245" s="223" t="n"/>
      <c r="M2245" s="259" t="inlineStr">
        <is>
          <t>Tidak Tersedia</t>
        </is>
      </c>
      <c r="N2245" s="223" t="inlineStr">
        <is>
          <t>Indonesia</t>
        </is>
      </c>
      <c r="O2245" s="223" t="inlineStr">
        <is>
          <t>Bukan fiksi</t>
        </is>
      </c>
      <c r="P2245" s="260" t="n">
        <v>2023</v>
      </c>
      <c r="Q2245" s="260" t="n">
        <v>2023</v>
      </c>
      <c r="R2245" s="223" t="inlineStr">
        <is>
          <t>Rumah Baca</t>
        </is>
      </c>
      <c r="S2245" s="223" t="inlineStr">
        <is>
          <t>Andi Offset CV</t>
        </is>
      </c>
      <c r="T2245" s="223" t="inlineStr">
        <is>
          <t>Lokal</t>
        </is>
      </c>
      <c r="U2245" s="261" t="n">
        <v>68</v>
      </c>
      <c r="V2245" s="86" t="inlineStr">
        <is>
          <t>pdf</t>
        </is>
      </c>
      <c r="W2245" s="223" t="inlineStr">
        <is>
          <t>6.3 MB</t>
        </is>
      </c>
      <c r="X2245" s="225" t="inlineStr">
        <is>
          <t>Buku ini membahas tentang keunggulan Google Maps dan menjelaskan fungsi-fungsi yang terdapat di dalamnya, sehingga Anda dapat memanfaatkan Google Maps secara optimal. Buku ini sangat cocok digunakan oleh semua orang yang ingin melakukan perjalanan ke mana saja.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Berikut materi-materi yang dibahas dalam buku ini adalah mencetak, menyimpan dan share peta, membuat account di google, perbedaan google maps dan google earth.</t>
        </is>
      </c>
      <c r="Y2245" s="262" t="n">
        <v>48500</v>
      </c>
      <c r="Z2245" s="226" t="n"/>
      <c r="AA2245" s="241">
        <f>Y3366*Z3366</f>
        <v/>
      </c>
      <c r="AB2245" s="237" t="inlineStr">
        <is>
          <t>ce909943-1510-4f7b-a80a-78a57e223512</t>
        </is>
      </c>
    </row>
    <row r="2246" ht="15" customHeight="1" s="283">
      <c r="A2246" s="109" t="n">
        <v>3359</v>
      </c>
      <c r="B2246" s="222">
        <f>HYPERLINK("https://mocostore.moco.co.id/catalog/"&amp;AB3368,"Klik Disini")</f>
        <v/>
      </c>
      <c r="C2246" s="223" t="inlineStr">
        <is>
          <t>Peranan Anggaran dalam Usaha Perkebunan Kelapa Sawit</t>
        </is>
      </c>
      <c r="D2246" s="223" t="inlineStr">
        <is>
          <t>:</t>
        </is>
      </c>
      <c r="E2246" s="223" t="inlineStr">
        <is>
          <t>Maruli Pardamean</t>
        </is>
      </c>
      <c r="F2246" s="223" t="n"/>
      <c r="G2246" s="223" t="inlineStr">
        <is>
          <t>978-623-8409-11-2</t>
        </is>
      </c>
      <c r="H2246" s="223" t="inlineStr">
        <is>
          <t>Pertanian</t>
        </is>
      </c>
      <c r="I2246" s="258" t="inlineStr">
        <is>
          <t>Perguruan Tinggi</t>
        </is>
      </c>
      <c r="J2246" s="186" t="inlineStr">
        <is>
          <t>009.06</t>
        </is>
      </c>
      <c r="K2246" s="223" t="inlineStr">
        <is>
          <t>Edisi Ke-1</t>
        </is>
      </c>
      <c r="L2246" s="223" t="n"/>
      <c r="M2246" s="259" t="inlineStr">
        <is>
          <t>Tidak Tersedia</t>
        </is>
      </c>
      <c r="N2246" s="223" t="inlineStr">
        <is>
          <t>Indonesia</t>
        </is>
      </c>
      <c r="O2246" s="223" t="inlineStr">
        <is>
          <t>Bukan fiksi</t>
        </is>
      </c>
      <c r="P2246" s="260" t="n">
        <v>2023</v>
      </c>
      <c r="Q2246" s="260" t="n">
        <v>2023</v>
      </c>
      <c r="R2246" s="223" t="inlineStr">
        <is>
          <t>Lily Publisher</t>
        </is>
      </c>
      <c r="S2246" s="223" t="inlineStr">
        <is>
          <t>Andi Offset CV</t>
        </is>
      </c>
      <c r="T2246" s="223" t="inlineStr">
        <is>
          <t>Lokal</t>
        </is>
      </c>
      <c r="U2246" s="261" t="n">
        <v>100</v>
      </c>
      <c r="V2246" s="86" t="inlineStr">
        <is>
          <t>pdf</t>
        </is>
      </c>
      <c r="W2246" s="223" t="inlineStr">
        <is>
          <t>13.2 MB</t>
        </is>
      </c>
      <c r="X2246" s="225" t="inlineStr">
        <is>
          <t>Yang perlu Anda tahu,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Peranan Anggaran dalam Usaha Perkebunan Kelapa Sawit.</t>
        </is>
      </c>
      <c r="Y2246" s="262" t="n">
        <v>48500</v>
      </c>
      <c r="Z2246" s="226" t="n"/>
      <c r="AA2246" s="241">
        <f>Y3368*Z3368</f>
        <v/>
      </c>
      <c r="AB2246" s="237" t="inlineStr">
        <is>
          <t>28a7d353-0d7e-4932-bbcd-0189f861f420</t>
        </is>
      </c>
    </row>
    <row r="2247" ht="15" customHeight="1" s="283">
      <c r="A2247" s="109" t="n">
        <v>3360</v>
      </c>
      <c r="B2247" s="222">
        <f>HYPERLINK("https://mocostore.moco.co.id/catalog/"&amp;AB3369,"Klik Disini")</f>
        <v/>
      </c>
      <c r="C2247" s="223" t="inlineStr">
        <is>
          <t>Pencarian Lokasi dan Membuat Peta Sendiri di Google Maps</t>
        </is>
      </c>
      <c r="D2247" s="223" t="inlineStr">
        <is>
          <t>:</t>
        </is>
      </c>
      <c r="E2247" s="223" t="inlineStr">
        <is>
          <t>Elcom</t>
        </is>
      </c>
      <c r="F2247" s="223" t="n"/>
      <c r="G2247" s="223" t="inlineStr">
        <is>
          <t>978-623-8503-59-9</t>
        </is>
      </c>
      <c r="H2247" s="223" t="inlineStr">
        <is>
          <t>Komputer &amp; Internet</t>
        </is>
      </c>
      <c r="I2247" s="258" t="inlineStr">
        <is>
          <t>Perguruan Tinggi</t>
        </is>
      </c>
      <c r="J2247" s="186" t="inlineStr">
        <is>
          <t>009.05</t>
        </is>
      </c>
      <c r="K2247" s="223" t="inlineStr">
        <is>
          <t>Edisi Ke-1</t>
        </is>
      </c>
      <c r="L2247" s="223" t="n"/>
      <c r="M2247" s="259" t="inlineStr">
        <is>
          <t>Tidak Tersedia</t>
        </is>
      </c>
      <c r="N2247" s="223" t="inlineStr">
        <is>
          <t>Indonesia</t>
        </is>
      </c>
      <c r="O2247" s="223" t="inlineStr">
        <is>
          <t>Bukan fiksi</t>
        </is>
      </c>
      <c r="P2247" s="260" t="n">
        <v>2023</v>
      </c>
      <c r="Q2247" s="260" t="n">
        <v>2023</v>
      </c>
      <c r="R2247" s="223" t="inlineStr">
        <is>
          <t>Rumah Baca</t>
        </is>
      </c>
      <c r="S2247" s="223" t="inlineStr">
        <is>
          <t>Andi Offset CV</t>
        </is>
      </c>
      <c r="T2247" s="223" t="inlineStr">
        <is>
          <t>Lokal</t>
        </is>
      </c>
      <c r="U2247" s="261" t="n">
        <v>42</v>
      </c>
      <c r="V2247" s="86" t="inlineStr">
        <is>
          <t>pdf</t>
        </is>
      </c>
      <c r="W2247" s="223" t="inlineStr">
        <is>
          <t>6.5 MB</t>
        </is>
      </c>
      <c r="X2247" s="225" t="inlineStr">
        <is>
          <t>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pencarian lokasi dan membuat peta sendiri.
 &amp;nbsp;</t>
        </is>
      </c>
      <c r="Y2247" s="262" t="n">
        <v>48500</v>
      </c>
      <c r="Z2247" s="226" t="n"/>
      <c r="AA2247" s="241">
        <f>Y3369*Z3369</f>
        <v/>
      </c>
      <c r="AB2247" s="237" t="inlineStr">
        <is>
          <t>844bb004-9b80-4bfd-b695-654eb7705b15</t>
        </is>
      </c>
    </row>
    <row r="2248" ht="15" customHeight="1" s="283">
      <c r="A2248" s="109" t="n">
        <v>3361</v>
      </c>
      <c r="B2248" s="222">
        <f>HYPERLINK("https://mocostore.moco.co.id/catalog/"&amp;AB3370,"Klik Disini")</f>
        <v/>
      </c>
      <c r="C2248" s="223" t="inlineStr">
        <is>
          <t>Manfaat Buah-Buahan</t>
        </is>
      </c>
      <c r="D2248" s="223" t="inlineStr">
        <is>
          <t>:</t>
        </is>
      </c>
      <c r="E2248" s="223" t="inlineStr">
        <is>
          <t>Ibunda Suparni &amp; Ari Wulandari</t>
        </is>
      </c>
      <c r="F2248" s="223" t="n"/>
      <c r="G2248" s="223" t="inlineStr">
        <is>
          <t>978-623-6822-76-0</t>
        </is>
      </c>
      <c r="H2248" s="223" t="inlineStr">
        <is>
          <t>Kesehatan</t>
        </is>
      </c>
      <c r="I2248" s="258" t="inlineStr">
        <is>
          <t>Perguruan Tinggi</t>
        </is>
      </c>
      <c r="J2248" s="186" t="inlineStr">
        <is>
          <t>009.24</t>
        </is>
      </c>
      <c r="K2248" s="223" t="inlineStr">
        <is>
          <t>Edisi Ke-1</t>
        </is>
      </c>
      <c r="L2248" s="223" t="n"/>
      <c r="M2248" s="259" t="inlineStr">
        <is>
          <t>Tidak Tersedia</t>
        </is>
      </c>
      <c r="N2248" s="223" t="inlineStr">
        <is>
          <t>Indonesia</t>
        </is>
      </c>
      <c r="O2248" s="223" t="inlineStr">
        <is>
          <t>Bukan fiksi</t>
        </is>
      </c>
      <c r="P2248" s="260" t="n">
        <v>2023</v>
      </c>
      <c r="Q2248" s="260" t="n">
        <v>2023</v>
      </c>
      <c r="R2248" s="223" t="inlineStr">
        <is>
          <t>Rapha Publishing</t>
        </is>
      </c>
      <c r="S2248" s="223" t="inlineStr">
        <is>
          <t>Andi Offset CV</t>
        </is>
      </c>
      <c r="T2248" s="223" t="inlineStr">
        <is>
          <t>Lokal</t>
        </is>
      </c>
      <c r="U2248" s="261" t="n">
        <v>146</v>
      </c>
      <c r="V2248" s="86" t="inlineStr">
        <is>
          <t>pdf</t>
        </is>
      </c>
      <c r="W2248" s="223" t="inlineStr">
        <is>
          <t>13.7 MB</t>
        </is>
      </c>
      <c r="X2248" s="225" t="inlineStr">
        <is>
          <t>Minimnya efek samping yang ditimbulkan oleh pengobatan herbal (jika digunakan dalam dosis normal dan benar) dan juga obat-obatan herbal memakai bahan organik yang mudah didapatkan di sekitar kita, serta obat-obatan herbal mudah dan sederhana untuk diterapkan, menjadikan pengobatan herbal menjadi sangat potensial dan populer, terutama pengobatan herbal dari Jepang, China, dan Indonesia. Hal ini mengingat pengobatan herbal memiliki beberapa kelebihan dibandingkan dengan pengobatan secara kimia. Buku ini sangat mudah dipahami dan diikuti, serta memberikan banyak informasi dan manfaat.</t>
        </is>
      </c>
      <c r="Y2248" s="262" t="n">
        <v>80000</v>
      </c>
      <c r="Z2248" s="226" t="n"/>
      <c r="AA2248" s="241">
        <f>Y3370*Z3370</f>
        <v/>
      </c>
      <c r="AB2248" s="237" t="inlineStr">
        <is>
          <t>314c6fc4-3488-41a2-9993-956f43f434f4</t>
        </is>
      </c>
    </row>
    <row r="2249" ht="15" customHeight="1" s="283">
      <c r="A2249" s="109" t="n">
        <v>3362</v>
      </c>
      <c r="B2249" s="222">
        <f>HYPERLINK("https://mocostore.moco.co.id/catalog/"&amp;AB3371,"Klik Disini")</f>
        <v/>
      </c>
      <c r="C2249" s="223" t="inlineStr">
        <is>
          <t>Panduan Step by Step Twitter</t>
        </is>
      </c>
      <c r="D2249" s="223" t="inlineStr">
        <is>
          <t>:</t>
        </is>
      </c>
      <c r="E2249" s="223" t="inlineStr">
        <is>
          <t>Elcom</t>
        </is>
      </c>
      <c r="F2249" s="223" t="n"/>
      <c r="G2249" s="223" t="inlineStr">
        <is>
          <t>978-623-8503-57-5</t>
        </is>
      </c>
      <c r="H2249" s="223" t="inlineStr">
        <is>
          <t>Komputer</t>
        </is>
      </c>
      <c r="I2249" s="258" t="inlineStr">
        <is>
          <t>Perguruan Tinggi</t>
        </is>
      </c>
      <c r="J2249" s="186" t="inlineStr">
        <is>
          <t>009.05</t>
        </is>
      </c>
      <c r="K2249" s="223" t="inlineStr">
        <is>
          <t>Edisi Ke-1</t>
        </is>
      </c>
      <c r="L2249" s="223" t="n"/>
      <c r="M2249" s="259" t="inlineStr">
        <is>
          <t>Tidak Tersedia</t>
        </is>
      </c>
      <c r="N2249" s="223" t="inlineStr">
        <is>
          <t>Indonesia</t>
        </is>
      </c>
      <c r="O2249" s="223" t="inlineStr">
        <is>
          <t>Bukan fiksi</t>
        </is>
      </c>
      <c r="P2249" s="260" t="n">
        <v>2023</v>
      </c>
      <c r="Q2249" s="260" t="n">
        <v>2023</v>
      </c>
      <c r="R2249" s="223" t="inlineStr">
        <is>
          <t>Rumah Baca</t>
        </is>
      </c>
      <c r="S2249" s="223" t="inlineStr">
        <is>
          <t>Andi Offset CV</t>
        </is>
      </c>
      <c r="T2249" s="223" t="inlineStr">
        <is>
          <t>Lokal</t>
        </is>
      </c>
      <c r="U2249" s="261" t="n">
        <v>78</v>
      </c>
      <c r="V2249" s="86" t="inlineStr">
        <is>
          <t>pdf</t>
        </is>
      </c>
      <c r="W2249" s="223" t="inlineStr">
        <is>
          <t>9.4 MB</t>
        </is>
      </c>
      <c r="X2249" s="225" t="inlineStr">
        <is>
          <t>Buku ini disusun dengan pola pembahasan step by step yang simpel, ringan dan tidak bertele-tele sehingga buku ini mudah untuk dipelajari dan dipraktikkan. 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&amp;nbsp;</t>
        </is>
      </c>
      <c r="Y2249" s="262" t="n">
        <v>46500</v>
      </c>
      <c r="Z2249" s="226" t="n"/>
      <c r="AA2249" s="241">
        <f>Y3371*Z3371</f>
        <v/>
      </c>
      <c r="AB2249" s="237" t="inlineStr">
        <is>
          <t>04e91f38-c14c-4aad-bc5c-bc98a80d7580</t>
        </is>
      </c>
    </row>
    <row r="2250" ht="15" customHeight="1" s="283">
      <c r="A2250" s="109" t="n">
        <v>3363</v>
      </c>
      <c r="B2250" s="222">
        <f>HYPERLINK("https://mocostore.moco.co.id/catalog/"&amp;AB3372,"Klik Disini")</f>
        <v/>
      </c>
      <c r="C2250" s="223" t="inlineStr">
        <is>
          <t>Khasiat Bumbu dan Rempah</t>
        </is>
      </c>
      <c r="D2250" s="223" t="inlineStr">
        <is>
          <t>:</t>
        </is>
      </c>
      <c r="E2250" s="223" t="inlineStr">
        <is>
          <t>Ibunda Suparni &amp; Ari Wulandari</t>
        </is>
      </c>
      <c r="F2250" s="223" t="n"/>
      <c r="G2250" s="223" t="inlineStr">
        <is>
          <t>978-623-6822-75-3</t>
        </is>
      </c>
      <c r="H2250" s="223" t="inlineStr">
        <is>
          <t>Kesehatan</t>
        </is>
      </c>
      <c r="I2250" s="258" t="inlineStr">
        <is>
          <t>Perguruan Tinggi</t>
        </is>
      </c>
      <c r="J2250" s="186" t="inlineStr">
        <is>
          <t>009.24</t>
        </is>
      </c>
      <c r="K2250" s="223" t="inlineStr">
        <is>
          <t>Edisi Ke-1</t>
        </is>
      </c>
      <c r="L2250" s="223" t="n"/>
      <c r="M2250" s="259" t="inlineStr">
        <is>
          <t>Tidak Tersedia</t>
        </is>
      </c>
      <c r="N2250" s="223" t="inlineStr">
        <is>
          <t>Indonesia</t>
        </is>
      </c>
      <c r="O2250" s="223" t="inlineStr">
        <is>
          <t>Bukan fiksi</t>
        </is>
      </c>
      <c r="P2250" s="260" t="n">
        <v>2023</v>
      </c>
      <c r="Q2250" s="260" t="n">
        <v>2023</v>
      </c>
      <c r="R2250" s="223" t="inlineStr">
        <is>
          <t>Rapha Publishing</t>
        </is>
      </c>
      <c r="S2250" s="223" t="inlineStr">
        <is>
          <t>Andi Offset CV</t>
        </is>
      </c>
      <c r="T2250" s="223" t="inlineStr">
        <is>
          <t>Lokal</t>
        </is>
      </c>
      <c r="U2250" s="261" t="n">
        <v>152</v>
      </c>
      <c r="V2250" s="86" t="inlineStr">
        <is>
          <t>pdf</t>
        </is>
      </c>
      <c r="W2250" s="223" t="inlineStr">
        <is>
          <t>13.3 MB</t>
        </is>
      </c>
      <c r="X2250" s="225" t="inlineStr">
        <is>
          <t>Buku ini sangat mudah dipahami dan diikuti, serta memberikan banyak informasi dan manfaat. Pengobatan herbal menjadi sangat potensial dan populer, terutama pengobatan herbal dari Jepang, China, dan Indonesia. Hal ini mengingat pengobatan herbal memiliki beberapa kelebihan dibandingkan dengan pengobatan secara kimia. Minimnya efek samping yang ditimbulkan oleh pengobatan herbal (jika digunakan dalam dosis normal dan benar) dan juga obat-obatan herbal memakai bahan organik yang mudah didapatkan di sekitar kita, serta obat-obatan herbal mudah dan sederhana untuk diterapkan.</t>
        </is>
      </c>
      <c r="Y2250" s="262" t="n">
        <v>80000</v>
      </c>
      <c r="Z2250" s="226" t="n"/>
      <c r="AA2250" s="241">
        <f>Y3372*Z3372</f>
        <v/>
      </c>
      <c r="AB2250" s="237" t="inlineStr">
        <is>
          <t>623f8314-a7c4-4526-b5ca-a5e9e3d90e80</t>
        </is>
      </c>
    </row>
    <row r="2251" ht="15" customHeight="1" s="283">
      <c r="A2251" s="109" t="n">
        <v>3364</v>
      </c>
      <c r="B2251" s="222">
        <f>HYPERLINK("https://mocostore.moco.co.id/catalog/"&amp;AB3373,"Klik Disini")</f>
        <v/>
      </c>
      <c r="C2251" s="223" t="inlineStr">
        <is>
          <t>Bahan Dapur yang Bermanfaat dan Berkhasiat</t>
        </is>
      </c>
      <c r="D2251" s="223" t="inlineStr">
        <is>
          <t>:</t>
        </is>
      </c>
      <c r="E2251" s="223" t="inlineStr">
        <is>
          <t>Ibunda Suparni &amp; Ari Wulandari</t>
        </is>
      </c>
      <c r="F2251" s="223" t="n"/>
      <c r="G2251" s="223" t="inlineStr">
        <is>
          <t>978-623-6822-77-7</t>
        </is>
      </c>
      <c r="H2251" s="223" t="inlineStr">
        <is>
          <t>Kesehatan</t>
        </is>
      </c>
      <c r="I2251" s="258" t="inlineStr">
        <is>
          <t>Perguruan Tinggi</t>
        </is>
      </c>
      <c r="J2251" s="186" t="inlineStr">
        <is>
          <t>009.24</t>
        </is>
      </c>
      <c r="K2251" s="223" t="inlineStr">
        <is>
          <t>Edisi Ke-1</t>
        </is>
      </c>
      <c r="L2251" s="223" t="n"/>
      <c r="M2251" s="259" t="inlineStr">
        <is>
          <t>Tidak Tersedia</t>
        </is>
      </c>
      <c r="N2251" s="223" t="inlineStr">
        <is>
          <t>Indonesia</t>
        </is>
      </c>
      <c r="O2251" s="223" t="inlineStr">
        <is>
          <t>Bukan fiksi</t>
        </is>
      </c>
      <c r="P2251" s="260" t="n">
        <v>2023</v>
      </c>
      <c r="Q2251" s="260" t="n">
        <v>2023</v>
      </c>
      <c r="R2251" s="223" t="inlineStr">
        <is>
          <t>Rapha Publishing</t>
        </is>
      </c>
      <c r="S2251" s="223" t="inlineStr">
        <is>
          <t>Andi Offset CV</t>
        </is>
      </c>
      <c r="T2251" s="223" t="inlineStr">
        <is>
          <t>Lokal</t>
        </is>
      </c>
      <c r="U2251" s="261" t="n">
        <v>126</v>
      </c>
      <c r="V2251" s="86" t="inlineStr">
        <is>
          <t>pdf</t>
        </is>
      </c>
      <c r="W2251" s="223" t="inlineStr">
        <is>
          <t>20.5 MB</t>
        </is>
      </c>
      <c r="X2251" s="225" t="inlineStr">
        <is>
          <t>Pasti di benak kita begitu mendengar kata &amp;quot;dapur&amp;quot; akan langsung referen pada makanan dan masakan. Tetapi penulis dalam buku ini tidak akan membahas tentang masak memasak yang bersumber dari dapur. Lebih jauh lagi buku ini akan mengupas tuntas bahan-bahan herbal yang ada di dapur. Apa memang herbal dari dapur dapat dimanfaatkan untuk kesehatan? Sebagai contoh garam. Garam bisa juga untuk mengatasi masalah kekurangan cairan dalam tubuh atau dehidrasi. Masih banyak lagi bahan-bahan herbal dari dapur yang bisa kita manfaatkan untuk menjaga kesehatan dan mengobati berbagai penyakit secara alami. Kelebihan menggunakan bahan-bahan alami dari herbal dapur tentu saja lebih sehat, aman, dan mudah didapat. Selain itu, tidak ada efek samping seperti kalau kita menggunakan obat-obat kimia. Selamat membaca dan semoga bermanfaat. Mari hidup sehat mulai dari diri sendiri dengan memanfaatkan apa yang ada di lingkungan terdekat kita.</t>
        </is>
      </c>
      <c r="Y2251" s="262" t="n">
        <v>64500</v>
      </c>
      <c r="Z2251" s="226" t="n"/>
      <c r="AA2251" s="241">
        <f>Y3373*Z3373</f>
        <v/>
      </c>
      <c r="AB2251" s="237" t="inlineStr">
        <is>
          <t>f47f6fa4-a2b6-443b-b0b6-23b73585236d</t>
        </is>
      </c>
    </row>
    <row r="2252" ht="15" customHeight="1" s="283">
      <c r="A2252" s="109" t="n">
        <v>3366</v>
      </c>
      <c r="B2252" s="222">
        <f>HYPERLINK("https://mocostore.moco.co.id/catalog/"&amp;AB3375,"Klik Disini")</f>
        <v/>
      </c>
      <c r="C2252" s="223" t="inlineStr">
        <is>
          <t>Kolaborasi Online dengan Cloud Computing</t>
        </is>
      </c>
      <c r="D2252" s="223" t="inlineStr">
        <is>
          <t>:</t>
        </is>
      </c>
      <c r="E2252" s="223" t="inlineStr">
        <is>
          <t>Elcom</t>
        </is>
      </c>
      <c r="F2252" s="223" t="n"/>
      <c r="G2252" s="223" t="inlineStr">
        <is>
          <t>978-623-8494-94-1</t>
        </is>
      </c>
      <c r="H2252" s="223" t="inlineStr">
        <is>
          <t>Komputer &amp; Internet</t>
        </is>
      </c>
      <c r="I2252" s="258" t="inlineStr">
        <is>
          <t>Perguruan Tinggi</t>
        </is>
      </c>
      <c r="J2252" s="186" t="inlineStr">
        <is>
          <t>009.05</t>
        </is>
      </c>
      <c r="K2252" s="223" t="inlineStr">
        <is>
          <t>Edisi Ke-1</t>
        </is>
      </c>
      <c r="L2252" s="223" t="n"/>
      <c r="M2252" s="259" t="inlineStr">
        <is>
          <t>Tidak Tersedia</t>
        </is>
      </c>
      <c r="N2252" s="223" t="inlineStr">
        <is>
          <t>Indonesia</t>
        </is>
      </c>
      <c r="O2252" s="223" t="inlineStr">
        <is>
          <t>Bukan fiksi</t>
        </is>
      </c>
      <c r="P2252" s="260" t="n">
        <v>2023</v>
      </c>
      <c r="Q2252" s="260" t="n">
        <v>2023</v>
      </c>
      <c r="R2252" s="223" t="inlineStr">
        <is>
          <t>Rumah Baca</t>
        </is>
      </c>
      <c r="S2252" s="223" t="inlineStr">
        <is>
          <t>Andi Offset CV</t>
        </is>
      </c>
      <c r="T2252" s="223" t="inlineStr">
        <is>
          <t>Lokal</t>
        </is>
      </c>
      <c r="U2252" s="261" t="n">
        <v>86</v>
      </c>
      <c r="V2252" s="86" t="inlineStr">
        <is>
          <t>pdf</t>
        </is>
      </c>
      <c r="W2252" s="223" t="inlineStr">
        <is>
          <t>9.5 MB</t>
        </is>
      </c>
      <c r="X2252" s="225" t="inlineStr">
        <is>
          <t>Sebenarnya, tanpa disadari, Anda sudah banyak memanfaatkan teknologi cloud computing. Buku ini mengupas tuntas apakah cloud computing itu, bagaimana prinsip kerjanya, dan apa yang bisa dimanfaatkan dari cloud computing ini. Apakah sebenanrnya teknologi cloud computing itu? Teknologi cloud computing adalah komputasi berbasis Internet dengan banyak server yang digunakan bersama untuk menyediakan sumber daya, perangkat lunak. Selamat menjelajah dunia cloud computing.
 &amp;nbsp;</t>
        </is>
      </c>
      <c r="Y2252" s="262" t="n">
        <v>48500</v>
      </c>
      <c r="Z2252" s="226" t="n"/>
      <c r="AA2252" s="241">
        <f>Y3375*Z3375</f>
        <v/>
      </c>
      <c r="AB2252" s="237" t="inlineStr">
        <is>
          <t>be1f80e6-384b-4c78-b090-16490df14917</t>
        </is>
      </c>
    </row>
    <row r="2253" ht="15" customHeight="1" s="283">
      <c r="A2253" s="109" t="n">
        <v>3367</v>
      </c>
      <c r="B2253" s="222">
        <f>HYPERLINK("https://mocostore.moco.co.id/catalog/"&amp;AB3376,"Klik Disini")</f>
        <v/>
      </c>
      <c r="C2253" s="223" t="inlineStr">
        <is>
          <t>Sejarah dan Biografi Tokoh-tokoh Komputer Pengubah Dunia</t>
        </is>
      </c>
      <c r="D2253" s="223" t="inlineStr">
        <is>
          <t>:</t>
        </is>
      </c>
      <c r="E2253" s="223" t="inlineStr">
        <is>
          <t>Elcom</t>
        </is>
      </c>
      <c r="F2253" s="223" t="n"/>
      <c r="G2253" s="223" t="inlineStr">
        <is>
          <t>978-623-8503-76-6</t>
        </is>
      </c>
      <c r="H2253" s="223" t="inlineStr">
        <is>
          <t>Komputer</t>
        </is>
      </c>
      <c r="I2253" s="258" t="inlineStr">
        <is>
          <t>Perguruan Tinggi</t>
        </is>
      </c>
      <c r="J2253" s="186" t="inlineStr">
        <is>
          <t>009.05</t>
        </is>
      </c>
      <c r="K2253" s="223" t="inlineStr">
        <is>
          <t>Edisi Ke-1</t>
        </is>
      </c>
      <c r="L2253" s="223" t="n"/>
      <c r="M2253" s="259" t="inlineStr">
        <is>
          <t>Tidak Tersedia</t>
        </is>
      </c>
      <c r="N2253" s="223" t="inlineStr">
        <is>
          <t>Indonesia</t>
        </is>
      </c>
      <c r="O2253" s="223" t="inlineStr">
        <is>
          <t>Bukan fiksi</t>
        </is>
      </c>
      <c r="P2253" s="260" t="n">
        <v>2023</v>
      </c>
      <c r="Q2253" s="260" t="n">
        <v>2023</v>
      </c>
      <c r="R2253" s="223" t="inlineStr">
        <is>
          <t>Rumah Baca</t>
        </is>
      </c>
      <c r="S2253" s="223" t="inlineStr">
        <is>
          <t>Andi Offset CV</t>
        </is>
      </c>
      <c r="T2253" s="223" t="inlineStr">
        <is>
          <t>Lokal</t>
        </is>
      </c>
      <c r="U2253" s="261" t="n">
        <v>44</v>
      </c>
      <c r="V2253" s="86" t="inlineStr">
        <is>
          <t>pdf</t>
        </is>
      </c>
      <c r="W2253" s="223" t="inlineStr">
        <is>
          <t>2.5 MB</t>
        </is>
      </c>
      <c r="X2253" s="225" t="inlineStr">
        <is>
          <t>Ada banyak sekali tokoh yang memberi kontribusi penting dalam kesuksesan teknologi komputer.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253" s="262" t="n">
        <v>35500</v>
      </c>
      <c r="Z2253" s="226" t="n"/>
      <c r="AA2253" s="241">
        <f>Y3376*Z3376</f>
        <v/>
      </c>
      <c r="AB2253" s="237" t="inlineStr">
        <is>
          <t>a2f5be49-ae82-4f39-a54c-acc40a72d314</t>
        </is>
      </c>
    </row>
    <row r="2254" ht="15" customHeight="1" s="283">
      <c r="A2254" s="109" t="n">
        <v>3368</v>
      </c>
      <c r="B2254" s="222">
        <f>HYPERLINK("https://mocostore.moco.co.id/catalog/"&amp;AB3377,"Klik Disini")</f>
        <v/>
      </c>
      <c r="C2254" s="223" t="inlineStr">
        <is>
          <t>Strategi Membeli di eBay</t>
        </is>
      </c>
      <c r="D2254" s="223" t="inlineStr">
        <is>
          <t>:</t>
        </is>
      </c>
      <c r="E2254" s="223" t="inlineStr">
        <is>
          <t>Elcom</t>
        </is>
      </c>
      <c r="F2254" s="223" t="n"/>
      <c r="G2254" s="223" t="inlineStr">
        <is>
          <t>978-623-8494-05-7</t>
        </is>
      </c>
      <c r="H2254" s="223" t="inlineStr">
        <is>
          <t>Komputer</t>
        </is>
      </c>
      <c r="I2254" s="258" t="inlineStr">
        <is>
          <t>Perguruan Tinggi</t>
        </is>
      </c>
      <c r="J2254" s="186" t="inlineStr">
        <is>
          <t>009.05</t>
        </is>
      </c>
      <c r="K2254" s="223" t="inlineStr">
        <is>
          <t>Edisi Ke-1</t>
        </is>
      </c>
      <c r="L2254" s="223" t="n"/>
      <c r="M2254" s="259" t="inlineStr">
        <is>
          <t>Tidak Tersedia</t>
        </is>
      </c>
      <c r="N2254" s="223" t="inlineStr">
        <is>
          <t>Indonesia</t>
        </is>
      </c>
      <c r="O2254" s="223" t="inlineStr">
        <is>
          <t>Bukan fiksi</t>
        </is>
      </c>
      <c r="P2254" s="260" t="n">
        <v>2023</v>
      </c>
      <c r="Q2254" s="260" t="n">
        <v>2023</v>
      </c>
      <c r="R2254" s="223" t="inlineStr">
        <is>
          <t>Rumah Baca</t>
        </is>
      </c>
      <c r="S2254" s="223" t="inlineStr">
        <is>
          <t>Andi Offset CV</t>
        </is>
      </c>
      <c r="T2254" s="223" t="inlineStr">
        <is>
          <t>Lokal</t>
        </is>
      </c>
      <c r="U2254" s="261" t="n">
        <v>46</v>
      </c>
      <c r="V2254" s="86" t="inlineStr">
        <is>
          <t>pdf</t>
        </is>
      </c>
      <c r="W2254" s="223" t="inlineStr">
        <is>
          <t>7.6 MB</t>
        </is>
      </c>
      <c r="X2254" s="225" t="inlineStr">
        <is>
          <t>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is>
      </c>
      <c r="Y2254" s="262" t="n">
        <v>39000</v>
      </c>
      <c r="Z2254" s="226" t="n"/>
      <c r="AA2254" s="241">
        <f>Y3377*Z3377</f>
        <v/>
      </c>
      <c r="AB2254" s="237" t="inlineStr">
        <is>
          <t>1e202573-f960-42ec-9004-a40593f4d895</t>
        </is>
      </c>
    </row>
    <row r="2255" ht="15" customHeight="1" s="283">
      <c r="A2255" s="109" t="n">
        <v>3370</v>
      </c>
      <c r="B2255" s="222">
        <f>HYPERLINK("https://mocostore.moco.co.id/catalog/"&amp;AB3379,"Klik Disini")</f>
        <v/>
      </c>
      <c r="C2255" s="223" t="inlineStr">
        <is>
          <t>Kehamilan yang Menyenangkan</t>
        </is>
      </c>
      <c r="D2255" s="223" t="inlineStr">
        <is>
          <t>:</t>
        </is>
      </c>
      <c r="E2255" s="223" t="inlineStr">
        <is>
          <t>Yesie Aprilia</t>
        </is>
      </c>
      <c r="F2255" s="223" t="n"/>
      <c r="G2255" s="223" t="inlineStr">
        <is>
          <t>978-623-8494-90-3</t>
        </is>
      </c>
      <c r="H2255" s="223" t="inlineStr">
        <is>
          <t>Kedokteran &amp; Medis</t>
        </is>
      </c>
      <c r="I2255" s="258" t="inlineStr">
        <is>
          <t>Perguruan Tinggi</t>
        </is>
      </c>
      <c r="J2255" s="186" t="inlineStr">
        <is>
          <t>009.02</t>
        </is>
      </c>
      <c r="K2255" s="223" t="inlineStr">
        <is>
          <t>Edisi Ke-1</t>
        </is>
      </c>
      <c r="L2255" s="223" t="n"/>
      <c r="M2255" s="259" t="inlineStr">
        <is>
          <t>Tidak Tersedia</t>
        </is>
      </c>
      <c r="N2255" s="223" t="inlineStr">
        <is>
          <t>Indonesia</t>
        </is>
      </c>
      <c r="O2255" s="223" t="inlineStr">
        <is>
          <t>Bukan fiksi</t>
        </is>
      </c>
      <c r="P2255" s="260" t="n">
        <v>2023</v>
      </c>
      <c r="Q2255" s="260" t="n">
        <v>2023</v>
      </c>
      <c r="R2255" s="223" t="inlineStr">
        <is>
          <t>Rumah Baca</t>
        </is>
      </c>
      <c r="S2255" s="223" t="inlineStr">
        <is>
          <t>Andi Offset CV</t>
        </is>
      </c>
      <c r="T2255" s="223" t="inlineStr">
        <is>
          <t>Lokal</t>
        </is>
      </c>
      <c r="U2255" s="261" t="n">
        <v>86</v>
      </c>
      <c r="V2255" s="86" t="inlineStr">
        <is>
          <t>pdf</t>
        </is>
      </c>
      <c r="W2255" s="223" t="inlineStr">
        <is>
          <t>15.5 MB</t>
        </is>
      </c>
      <c r="X2255" s="225" t="inlineStr">
        <is>
          <t>Sekilas tentang buku ini dan bagaimana menggunakannya untuk memudahkan Bunda mendapatkan pengalaman persalinan yang menyenangkan, sesuai dengan harapan Bunda. Buku ini berjudul &amp;quot;Kehamilan yang Menyenangkan&amp;quot;. Tujuan buku ini adalah agar Bunda dapat menjalani proses kehamilan dengan menyenangkan dan sehat baik fisik, mental, maupun spiritual.
 &amp;nbsp;</t>
        </is>
      </c>
      <c r="Y2255" s="262" t="n">
        <v>66500</v>
      </c>
      <c r="Z2255" s="226" t="n"/>
      <c r="AA2255" s="241">
        <f>Y3379*Z3379</f>
        <v/>
      </c>
      <c r="AB2255" s="237" t="inlineStr">
        <is>
          <t>fcfd1c82-c47d-4e3f-a547-9253e83294aa</t>
        </is>
      </c>
    </row>
    <row r="2256" ht="15" customHeight="1" s="283">
      <c r="A2256" s="109" t="n">
        <v>3371</v>
      </c>
      <c r="B2256" s="222">
        <f>HYPERLINK("https://mocostore.moco.co.id/catalog/"&amp;AB3380,"Klik Disini")</f>
        <v/>
      </c>
      <c r="C2256" s="223" t="inlineStr">
        <is>
          <t>Tokoh-tokoh Komputer Pengubah Dunia</t>
        </is>
      </c>
      <c r="D2256" s="223" t="inlineStr">
        <is>
          <t>:</t>
        </is>
      </c>
      <c r="E2256" s="223" t="inlineStr">
        <is>
          <t>Elcom</t>
        </is>
      </c>
      <c r="F2256" s="223" t="n"/>
      <c r="G2256" s="223" t="inlineStr">
        <is>
          <t>978-623-8269-52-5</t>
        </is>
      </c>
      <c r="H2256" s="223" t="inlineStr">
        <is>
          <t>Komputer &amp; Internet</t>
        </is>
      </c>
      <c r="I2256" s="258" t="inlineStr">
        <is>
          <t>Perguruan Tinggi</t>
        </is>
      </c>
      <c r="J2256" s="186" t="inlineStr">
        <is>
          <t>009.05</t>
        </is>
      </c>
      <c r="K2256" s="223" t="inlineStr">
        <is>
          <t>Edisi Ke-1</t>
        </is>
      </c>
      <c r="L2256" s="223" t="n"/>
      <c r="M2256" s="259" t="inlineStr">
        <is>
          <t>Tidak Tersedia</t>
        </is>
      </c>
      <c r="N2256" s="223" t="inlineStr">
        <is>
          <t>Indonesia</t>
        </is>
      </c>
      <c r="O2256" s="223" t="inlineStr">
        <is>
          <t>Bukan fiksi</t>
        </is>
      </c>
      <c r="P2256" s="260" t="n">
        <v>2023</v>
      </c>
      <c r="Q2256" s="260" t="n">
        <v>2023</v>
      </c>
      <c r="R2256" s="223" t="inlineStr">
        <is>
          <t>Rumah Baca</t>
        </is>
      </c>
      <c r="S2256" s="223" t="inlineStr">
        <is>
          <t>Andi Offset CV</t>
        </is>
      </c>
      <c r="T2256" s="223" t="inlineStr">
        <is>
          <t>Lokal</t>
        </is>
      </c>
      <c r="U2256" s="261" t="n">
        <v>74</v>
      </c>
      <c r="V2256" s="86" t="inlineStr">
        <is>
          <t>pdf</t>
        </is>
      </c>
      <c r="W2256" s="223" t="inlineStr">
        <is>
          <t>3.2 MB</t>
        </is>
      </c>
      <c r="X2256" s="225" t="inlineStr">
        <is>
          <t>Tahukah kamu?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256" s="262" t="n">
        <v>47000</v>
      </c>
      <c r="Z2256" s="226" t="n"/>
      <c r="AA2256" s="241">
        <f>Y3380*Z3380</f>
        <v/>
      </c>
      <c r="AB2256" s="237" t="inlineStr">
        <is>
          <t>3b6aa5a8-8720-491f-b2c4-8704bf91c9eb</t>
        </is>
      </c>
    </row>
    <row r="2257" ht="15" customHeight="1" s="283">
      <c r="A2257" s="109" t="n">
        <v>3374</v>
      </c>
      <c r="B2257" s="222">
        <f>HYPERLINK("https://mocostore.moco.co.id/catalog/"&amp;AB3383,"Klik Disini")</f>
        <v/>
      </c>
      <c r="C2257" s="223" t="inlineStr">
        <is>
          <t>Tokoh Komputer Pengubah Dunia, Sejarah, dan Biografi</t>
        </is>
      </c>
      <c r="D2257" s="223" t="inlineStr">
        <is>
          <t>:</t>
        </is>
      </c>
      <c r="E2257" s="223" t="inlineStr">
        <is>
          <t>Elcom</t>
        </is>
      </c>
      <c r="F2257" s="223" t="n"/>
      <c r="G2257" s="223" t="inlineStr">
        <is>
          <t>978-623-8269-54-9</t>
        </is>
      </c>
      <c r="H2257" s="223" t="inlineStr">
        <is>
          <t>Komputer &amp; Internet</t>
        </is>
      </c>
      <c r="I2257" s="258" t="inlineStr">
        <is>
          <t>Perguruan Tinggi</t>
        </is>
      </c>
      <c r="J2257" s="186" t="inlineStr">
        <is>
          <t>009.05</t>
        </is>
      </c>
      <c r="K2257" s="223" t="inlineStr">
        <is>
          <t>Edisi Ke-1</t>
        </is>
      </c>
      <c r="L2257" s="223" t="n"/>
      <c r="M2257" s="259" t="inlineStr">
        <is>
          <t>Tidak Tersedia</t>
        </is>
      </c>
      <c r="N2257" s="223" t="inlineStr">
        <is>
          <t>Indonesia</t>
        </is>
      </c>
      <c r="O2257" s="223" t="inlineStr">
        <is>
          <t>Bukan fiksi</t>
        </is>
      </c>
      <c r="P2257" s="260" t="n">
        <v>2023</v>
      </c>
      <c r="Q2257" s="260" t="n">
        <v>2023</v>
      </c>
      <c r="R2257" s="223" t="inlineStr">
        <is>
          <t>Rumah Baca</t>
        </is>
      </c>
      <c r="S2257" s="223" t="inlineStr">
        <is>
          <t>Andi Offset CV</t>
        </is>
      </c>
      <c r="T2257" s="223" t="inlineStr">
        <is>
          <t>Lokal</t>
        </is>
      </c>
      <c r="U2257" s="261" t="n">
        <v>58</v>
      </c>
      <c r="V2257" s="86" t="inlineStr">
        <is>
          <t>pdf</t>
        </is>
      </c>
      <c r="W2257" s="223" t="inlineStr">
        <is>
          <t>3.0 MB</t>
        </is>
      </c>
      <c r="X2257" s="225" t="inlineStr">
        <is>
          <t>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257" s="262" t="n">
        <v>36000</v>
      </c>
      <c r="Z2257" s="226" t="n"/>
      <c r="AA2257" s="241">
        <f>Y3383*Z3383</f>
        <v/>
      </c>
      <c r="AB2257" s="237" t="inlineStr">
        <is>
          <t>0965aac4-2bd6-4a10-af2d-39a20c7fa53c</t>
        </is>
      </c>
    </row>
    <row r="2258" ht="15" customHeight="1" s="283">
      <c r="A2258" s="109" t="n">
        <v>3376</v>
      </c>
      <c r="B2258" s="222">
        <f>HYPERLINK("https://mocostore.moco.co.id/catalog/"&amp;AB3385,"Klik Disini")</f>
        <v/>
      </c>
      <c r="C2258" s="223" t="inlineStr">
        <is>
          <t>Tips Seputar Kesehatan: Merawat Kesehatan Jantung</t>
        </is>
      </c>
      <c r="D2258" s="223" t="inlineStr">
        <is>
          <t>:</t>
        </is>
      </c>
      <c r="E2258" s="223" t="inlineStr">
        <is>
          <t>Erlita Mega</t>
        </is>
      </c>
      <c r="F2258" s="223" t="inlineStr">
        <is>
          <t>978-623-8117-38-3</t>
        </is>
      </c>
      <c r="G2258" s="223" t="inlineStr">
        <is>
          <t>978-623-8503-23-0</t>
        </is>
      </c>
      <c r="H2258" s="223" t="inlineStr">
        <is>
          <t>Kesehatan</t>
        </is>
      </c>
      <c r="I2258" s="258" t="inlineStr">
        <is>
          <t>Perguruan Tinggi</t>
        </is>
      </c>
      <c r="J2258" s="186" t="inlineStr">
        <is>
          <t>009.24</t>
        </is>
      </c>
      <c r="K2258" s="223" t="inlineStr">
        <is>
          <t>Edisi Ke-1</t>
        </is>
      </c>
      <c r="L2258" s="223" t="n"/>
      <c r="M2258" s="259" t="inlineStr">
        <is>
          <t>Tidak Tersedia</t>
        </is>
      </c>
      <c r="N2258" s="223" t="inlineStr">
        <is>
          <t>Indonesia</t>
        </is>
      </c>
      <c r="O2258" s="223" t="inlineStr">
        <is>
          <t>Bukan fiksi</t>
        </is>
      </c>
      <c r="P2258" s="260" t="n">
        <v>2023</v>
      </c>
      <c r="Q2258" s="260" t="n">
        <v>2023</v>
      </c>
      <c r="R2258" s="223" t="inlineStr">
        <is>
          <t>Cahaya Harapan</t>
        </is>
      </c>
      <c r="S2258" s="223" t="inlineStr">
        <is>
          <t>Andi Offset CV</t>
        </is>
      </c>
      <c r="T2258" s="223" t="inlineStr">
        <is>
          <t>Lokal</t>
        </is>
      </c>
      <c r="U2258" s="261" t="n">
        <v>70</v>
      </c>
      <c r="V2258" s="86" t="inlineStr">
        <is>
          <t>pdf</t>
        </is>
      </c>
      <c r="W2258" s="223" t="inlineStr">
        <is>
          <t>4.5 MB</t>
        </is>
      </c>
      <c r="X2258" s="225" t="inlineStr">
        <is>
          <t>Sangat disayangkan apabila kita tidak menjaga kesehatan jantung kita dengan baik,organ yang telah bekerja keras untuk kita sudah selayaknya kita jaga dengan sebaik-baiknya, Menjaga kesehatan jantung dapat dilakukan dengan melakukan pola hidup sehat, yaitu berolahraga. Aktivitas ini dapat dilakukan 3x dalam seminggu, misalnya jalan pagi dengan durasi 15 menit, mengurangi makanan yang berlemak, makanan cepat saji, dan makanan kaleng, perbanyak konsumsi ikan, buah-buahan dan sayuran, menjaga berat badan ideal, mengelola stress dengan baik, dan tidak merokok. Buku ini akan mendampingi Anda dalam menjaga dan merawat kesehatan jantung.</t>
        </is>
      </c>
      <c r="Y2258" s="262" t="n">
        <v>45500</v>
      </c>
      <c r="Z2258" s="226" t="n"/>
      <c r="AA2258" s="241">
        <f>Y3385*Z3385</f>
        <v/>
      </c>
      <c r="AB2258" s="237" t="inlineStr">
        <is>
          <t>7088f77e-93d1-44b3-b357-83bbb6d98644</t>
        </is>
      </c>
    </row>
    <row r="2259" ht="15" customHeight="1" s="283">
      <c r="A2259" s="109" t="n">
        <v>3378</v>
      </c>
      <c r="B2259" s="222">
        <f>HYPERLINK("https://mocostore.moco.co.id/catalog/"&amp;AB3387,"Klik Disini")</f>
        <v/>
      </c>
      <c r="C2259" s="223" t="inlineStr">
        <is>
          <t>Tips untuk Sukses di Search Engine</t>
        </is>
      </c>
      <c r="D2259" s="223" t="inlineStr">
        <is>
          <t>:</t>
        </is>
      </c>
      <c r="E2259" s="223" t="inlineStr">
        <is>
          <t>Elcom</t>
        </is>
      </c>
      <c r="F2259" s="223" t="n"/>
      <c r="G2259" s="223" t="inlineStr">
        <is>
          <t>978-623-8269-58-7</t>
        </is>
      </c>
      <c r="H2259" s="223" t="inlineStr">
        <is>
          <t>Komputer &amp; Internet</t>
        </is>
      </c>
      <c r="I2259" s="258" t="inlineStr">
        <is>
          <t>Perguruan Tinggi</t>
        </is>
      </c>
      <c r="J2259" s="186" t="inlineStr">
        <is>
          <t>009.05</t>
        </is>
      </c>
      <c r="K2259" s="223" t="inlineStr">
        <is>
          <t>Edisi Ke-1</t>
        </is>
      </c>
      <c r="L2259" s="223" t="n"/>
      <c r="M2259" s="259" t="inlineStr">
        <is>
          <t>Tidak Tersedia</t>
        </is>
      </c>
      <c r="N2259" s="223" t="inlineStr">
        <is>
          <t>Indonesia</t>
        </is>
      </c>
      <c r="O2259" s="223" t="inlineStr">
        <is>
          <t>Bukan fiksi</t>
        </is>
      </c>
      <c r="P2259" s="260" t="n">
        <v>2023</v>
      </c>
      <c r="Q2259" s="260" t="n">
        <v>2023</v>
      </c>
      <c r="R2259" s="223" t="inlineStr">
        <is>
          <t>Rumah Baca</t>
        </is>
      </c>
      <c r="S2259" s="223" t="inlineStr">
        <is>
          <t>Andi Offset CV</t>
        </is>
      </c>
      <c r="T2259" s="223" t="inlineStr">
        <is>
          <t>Lokal</t>
        </is>
      </c>
      <c r="U2259" s="261" t="n">
        <v>60</v>
      </c>
      <c r="V2259" s="86" t="inlineStr">
        <is>
          <t>pdf</t>
        </is>
      </c>
      <c r="W2259" s="223" t="inlineStr">
        <is>
          <t>9.0 MB</t>
        </is>
      </c>
      <c r="X2259" s="225" t="inlineStr">
        <is>
          <t>Buku ini disusun dengan pola pembahasan step-by-step yang simpel, ringan, dan tidak bertele-tele, sehingga menjadikan buku ini mudah untuk dipelajari dan dipraktikkan.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is>
      </c>
      <c r="Y2259" s="262" t="n">
        <v>36500</v>
      </c>
      <c r="Z2259" s="226" t="n"/>
      <c r="AA2259" s="241">
        <f>Y3387*Z3387</f>
        <v/>
      </c>
      <c r="AB2259" s="237" t="inlineStr">
        <is>
          <t>1aed64fa-0e22-45cc-895d-98a327fc3315</t>
        </is>
      </c>
    </row>
    <row r="2260" ht="15" customHeight="1" s="283">
      <c r="A2260" s="109" t="n">
        <v>3379</v>
      </c>
      <c r="B2260" s="222">
        <f>HYPERLINK("https://mocostore.moco.co.id/catalog/"&amp;AB3388,"Klik Disini")</f>
        <v/>
      </c>
      <c r="C2260" s="223" t="inlineStr">
        <is>
          <t>Berbagai Macam Tips Seputar Minyak Goreng</t>
        </is>
      </c>
      <c r="D2260" s="223" t="inlineStr">
        <is>
          <t>:</t>
        </is>
      </c>
      <c r="E2260" s="223" t="inlineStr">
        <is>
          <t>Erlita Mega</t>
        </is>
      </c>
      <c r="F2260" s="223" t="inlineStr">
        <is>
          <t>978-623-8269-09-9</t>
        </is>
      </c>
      <c r="G2260" s="223" t="inlineStr">
        <is>
          <t>978-623-8503-20-9</t>
        </is>
      </c>
      <c r="H2260" s="223" t="inlineStr">
        <is>
          <t>Referensi</t>
        </is>
      </c>
      <c r="I2260" s="258" t="inlineStr">
        <is>
          <t>Perguruan Tinggi</t>
        </is>
      </c>
      <c r="J2260" s="186" t="inlineStr">
        <is>
          <t>009.24</t>
        </is>
      </c>
      <c r="K2260" s="223" t="inlineStr">
        <is>
          <t>Edisi Ke-1</t>
        </is>
      </c>
      <c r="L2260" s="223" t="n"/>
      <c r="M2260" s="259" t="inlineStr">
        <is>
          <t>Tidak Tersedia</t>
        </is>
      </c>
      <c r="N2260" s="223" t="inlineStr">
        <is>
          <t>Indonesia</t>
        </is>
      </c>
      <c r="O2260" s="223" t="inlineStr">
        <is>
          <t>Bukan fiksi</t>
        </is>
      </c>
      <c r="P2260" s="260" t="n">
        <v>2023</v>
      </c>
      <c r="Q2260" s="260" t="n">
        <v>2023</v>
      </c>
      <c r="R2260" s="223" t="inlineStr">
        <is>
          <t>Rumah Baca</t>
        </is>
      </c>
      <c r="S2260" s="223" t="inlineStr">
        <is>
          <t>Andi Offset CV</t>
        </is>
      </c>
      <c r="T2260" s="223" t="inlineStr">
        <is>
          <t>Lokal</t>
        </is>
      </c>
      <c r="U2260" s="261" t="n">
        <v>94</v>
      </c>
      <c r="V2260" s="86" t="inlineStr">
        <is>
          <t>pdf</t>
        </is>
      </c>
      <c r="W2260" s="223" t="inlineStr">
        <is>
          <t>6.4 MB</t>
        </is>
      </c>
      <c r="X2260" s="225" t="inlineStr">
        <is>
          <t>Minyak goreng adalah salah satu bahan dasar dalam memasak yang sering digunakan dalam masakan di rumah. Namun, membeli minyak goreng yang berkualitas dapat menjadi mahal dan tidak selalu tersedia di pasar. Oleh karena itu, dalam buku ini, akan diberikan beberapa cara praktis untuk membuat minyak goreng di rumah. Membuat minyak goreng sendiri dapat menjadi alternatif yang baik untuk menghemat biaya dan menjamin kualitas minyak yang digunakan. Minyak goreng dapat dibuat dari berbagai jenis bahan baku seperti kelapa, kacang-kacangan, atau biji-bijian. Cara membuat minyak goreng di rumah ini akan memberikan pengalaman baru dalam memasak dan menjamin kualitas minyak yang digunakan dalam masakan. Dengan mengetahui cara membuat minyak goreng di rumah, diharapkan akan membuat proses memasak menjadi lebih mudah dan menyenangkan.</t>
        </is>
      </c>
      <c r="Y2260" s="262" t="n">
        <v>37000</v>
      </c>
      <c r="Z2260" s="226" t="n"/>
      <c r="AA2260" s="241">
        <f>Y3388*Z3388</f>
        <v/>
      </c>
      <c r="AB2260" s="237" t="inlineStr">
        <is>
          <t>8f2b52ac-0901-4c0b-8b67-24b16d777c9c</t>
        </is>
      </c>
    </row>
    <row r="2261" ht="15" customHeight="1" s="283">
      <c r="A2261" s="109" t="n">
        <v>3381</v>
      </c>
      <c r="B2261" s="222">
        <f>HYPERLINK("https://mocostore.moco.co.id/catalog/"&amp;AB3390,"Klik Disini")</f>
        <v/>
      </c>
      <c r="C2261" s="223" t="inlineStr">
        <is>
          <t>Foto</t>
        </is>
      </c>
      <c r="D2261" s="223" t="inlineStr">
        <is>
          <t>:</t>
        </is>
      </c>
      <c r="E2261" s="223" t="inlineStr">
        <is>
          <t>Dr. Xavier Quentin Pranata, MACE</t>
        </is>
      </c>
      <c r="F2261" s="223" t="n"/>
      <c r="G2261" s="223" t="inlineStr">
        <is>
          <t>978-623-8487-16-5</t>
        </is>
      </c>
      <c r="H2261" s="223" t="inlineStr">
        <is>
          <t>Agama Kristen</t>
        </is>
      </c>
      <c r="I2261" s="258" t="inlineStr">
        <is>
          <t>Perguruan Tinggi</t>
        </is>
      </c>
      <c r="J2261" s="186" t="inlineStr">
        <is>
          <t>009.16</t>
        </is>
      </c>
      <c r="K2261" s="223" t="inlineStr">
        <is>
          <t>Edisi Ke-1</t>
        </is>
      </c>
      <c r="L2261" s="223" t="n"/>
      <c r="M2261" s="259" t="inlineStr">
        <is>
          <t>Tidak Tersedia</t>
        </is>
      </c>
      <c r="N2261" s="223" t="inlineStr">
        <is>
          <t>Indonesia</t>
        </is>
      </c>
      <c r="O2261" s="223" t="inlineStr">
        <is>
          <t>Bukan fiksi</t>
        </is>
      </c>
      <c r="P2261" s="260" t="n">
        <v>2023</v>
      </c>
      <c r="Q2261" s="260" t="n">
        <v>2023</v>
      </c>
      <c r="R2261" s="223" t="inlineStr">
        <is>
          <t>Lautan Pustaka</t>
        </is>
      </c>
      <c r="S2261" s="223" t="inlineStr">
        <is>
          <t>Andi Offset CV</t>
        </is>
      </c>
      <c r="T2261" s="223" t="inlineStr">
        <is>
          <t>Lokal</t>
        </is>
      </c>
      <c r="U2261" s="261" t="n">
        <v>61</v>
      </c>
      <c r="V2261" s="86" t="inlineStr">
        <is>
          <t>pdf</t>
        </is>
      </c>
      <c r="W2261" s="223" t="inlineStr">
        <is>
          <t>2.9 MB</t>
        </is>
      </c>
      <c r="X2261" s="225"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261" s="262" t="n">
        <v>36000</v>
      </c>
      <c r="Z2261" s="226" t="n"/>
      <c r="AA2261" s="241">
        <f>Y3390*Z3390</f>
        <v/>
      </c>
      <c r="AB2261" s="237" t="inlineStr">
        <is>
          <t>cc5ac883-c2df-4f1d-9607-8badf4b894cb</t>
        </is>
      </c>
    </row>
    <row r="2262" ht="15" customHeight="1" s="283">
      <c r="A2262" s="109" t="n">
        <v>3384</v>
      </c>
      <c r="B2262" s="222">
        <f>HYPERLINK("https://mocostore.moco.co.id/catalog/"&amp;AB3393,"Klik Disini")</f>
        <v/>
      </c>
      <c r="C2262" s="223" t="inlineStr">
        <is>
          <t>Ensiklopedia Pariwisata Kota Yogyakarta</t>
        </is>
      </c>
      <c r="D2262" s="223" t="inlineStr">
        <is>
          <t>:</t>
        </is>
      </c>
      <c r="E2262" s="223" t="inlineStr">
        <is>
          <t>Erlita Mega</t>
        </is>
      </c>
      <c r="F2262" s="223" t="inlineStr">
        <is>
          <t>978-623-8117-40-6</t>
        </is>
      </c>
      <c r="G2262" s="223" t="inlineStr">
        <is>
          <t>978-623-8503-21-6</t>
        </is>
      </c>
      <c r="H2262" s="223" t="inlineStr">
        <is>
          <t>Referensi</t>
        </is>
      </c>
      <c r="I2262" s="258" t="inlineStr">
        <is>
          <t>Perguruan Tinggi</t>
        </is>
      </c>
      <c r="J2262" s="186" t="inlineStr">
        <is>
          <t>009.17</t>
        </is>
      </c>
      <c r="K2262" s="223" t="inlineStr">
        <is>
          <t>Edisi Ke-1</t>
        </is>
      </c>
      <c r="L2262" s="223" t="n"/>
      <c r="M2262" s="259" t="inlineStr">
        <is>
          <t>Tidak Tersedia</t>
        </is>
      </c>
      <c r="N2262" s="223" t="inlineStr">
        <is>
          <t>Indonesia</t>
        </is>
      </c>
      <c r="O2262" s="223" t="inlineStr">
        <is>
          <t>Bukan fiksi</t>
        </is>
      </c>
      <c r="P2262" s="260" t="n">
        <v>2023</v>
      </c>
      <c r="Q2262" s="260" t="n">
        <v>2023</v>
      </c>
      <c r="R2262" s="223" t="inlineStr">
        <is>
          <t>Cahaya Harapan</t>
        </is>
      </c>
      <c r="S2262" s="223" t="inlineStr">
        <is>
          <t>Andi Offset CV</t>
        </is>
      </c>
      <c r="T2262" s="223" t="inlineStr">
        <is>
          <t>Lokal</t>
        </is>
      </c>
      <c r="U2262" s="261" t="n">
        <v>82</v>
      </c>
      <c r="V2262" s="86" t="inlineStr">
        <is>
          <t>pdf</t>
        </is>
      </c>
      <c r="W2262" s="223" t="inlineStr">
        <is>
          <t>10.8 MB</t>
        </is>
      </c>
      <c r="X2262" s="225" t="inlineStr">
        <is>
          <t>Kota Yogyakarta disebut unik karena kita bisa melihat berbagai tradisi Jawa yang begitu melekat di kota ini dan masyarakatnya, seperti batik (kain dengan corak khusus yang dibuat dengan tangan (dilukis dan dicetak), kerajinan perak, pertunjukan wayang, musik tradisional, atau gamelan, bahkan makanan khas Yogyakarta yang disebut Gudeg! yaitu sayuran yang terbuat dari buah nangka muda. Banyak bagian dari kota ini dihiasi dengan sentuhan budaya Jawa di mana orang tidak akan pernah melupakannya dan selalu ingat karakteristik yang ada. Ornamen-ornamen khas Jawa dapat kita temui di lampu-lampu jalananan, di bangunan, atau gedung-gedung di sepanjang jalan dan lain-lain yang membuat kota ini menjadi unik dan cantik. Itulah mengapa kota ini disebut Culture City. Bagi Anda yang akan berlibur atau sedang merencanakan liburan di kota gudeg ini, jangan lupa untuk mengunjungi tempat-tempat wisata yang ada di dalamnya. Anda akan disuguhkan dengan berbagai macam pemandangan yang menyejukkan. Tak lupa, cicipi juga makanan dan minuman tradisionalnya. Buku ini akan memberikan referensi seputar pariwisata, makanan khas, dan minuman khas yang ada di Yogyakarta. Selamat membaca.</t>
        </is>
      </c>
      <c r="Y2262" s="262" t="n">
        <v>40000</v>
      </c>
      <c r="Z2262" s="226" t="n"/>
      <c r="AA2262" s="241">
        <f>Y3393*Z3393</f>
        <v/>
      </c>
      <c r="AB2262" s="237" t="inlineStr">
        <is>
          <t>589f1abd-4e98-4012-9dc2-bda569a605f5</t>
        </is>
      </c>
    </row>
    <row r="2263" ht="15" customHeight="1" s="283">
      <c r="A2263" s="109" t="n">
        <v>3385</v>
      </c>
      <c r="B2263" s="222">
        <f>HYPERLINK("https://mocostore.moco.co.id/catalog/"&amp;AB3394,"Klik Disini")</f>
        <v/>
      </c>
      <c r="C2263" s="223" t="inlineStr">
        <is>
          <t>Bible Games Permainan Heboh dan Seru Berdasarkan Alkitab</t>
        </is>
      </c>
      <c r="D2263" s="223" t="inlineStr">
        <is>
          <t>:</t>
        </is>
      </c>
      <c r="E2263" s="223" t="inlineStr">
        <is>
          <t>Igrea Siswanto</t>
        </is>
      </c>
      <c r="F2263" s="223" t="n"/>
      <c r="G2263" s="223" t="inlineStr">
        <is>
          <t>978-623-314-501-5</t>
        </is>
      </c>
      <c r="H2263" s="223" t="inlineStr">
        <is>
          <t>Agama Kristen</t>
        </is>
      </c>
      <c r="I2263" s="258" t="inlineStr">
        <is>
          <t>Perguruan Tinggi</t>
        </is>
      </c>
      <c r="J2263" s="186" t="inlineStr">
        <is>
          <t>009.16</t>
        </is>
      </c>
      <c r="K2263" s="223" t="inlineStr">
        <is>
          <t>Edisi Ke-1</t>
        </is>
      </c>
      <c r="L2263" s="223" t="n"/>
      <c r="M2263" s="259" t="inlineStr">
        <is>
          <t>Tidak Tersedia</t>
        </is>
      </c>
      <c r="N2263" s="223" t="inlineStr">
        <is>
          <t>Indonesia</t>
        </is>
      </c>
      <c r="O2263" s="223" t="inlineStr">
        <is>
          <t>Bukan fiksi</t>
        </is>
      </c>
      <c r="P2263" s="260" t="n">
        <v>2023</v>
      </c>
      <c r="Q2263" s="260" t="n">
        <v>2023</v>
      </c>
      <c r="R2263" s="223" t="inlineStr">
        <is>
          <t>PBMR Andi</t>
        </is>
      </c>
      <c r="S2263" s="223" t="inlineStr">
        <is>
          <t>Andi Offset CV</t>
        </is>
      </c>
      <c r="T2263" s="223" t="inlineStr">
        <is>
          <t>Lokal</t>
        </is>
      </c>
      <c r="U2263" s="261" t="n">
        <v>70</v>
      </c>
      <c r="V2263" s="86" t="inlineStr">
        <is>
          <t>pdf</t>
        </is>
      </c>
      <c r="W2263" s="223" t="inlineStr">
        <is>
          <t>11.6 MB</t>
        </is>
      </c>
      <c r="X2263" s="225" t="inlineStr">
        <is>
          <t>Sarana belajar yang baik bagi anak-anak maupun orang dewasa karena melibatkan banyak indra manusia salah satunya ialah games.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tentang keputusan hati, bible games tentang pertumbuhan rohani.</t>
        </is>
      </c>
      <c r="Y2263" s="262" t="n">
        <v>35500</v>
      </c>
      <c r="Z2263" s="226" t="n"/>
      <c r="AA2263" s="241">
        <f>Y3394*Z3394</f>
        <v/>
      </c>
      <c r="AB2263" s="237" t="inlineStr">
        <is>
          <t>cedde1a3-a61d-4b93-be53-069b6ce6d8af</t>
        </is>
      </c>
    </row>
    <row r="2264" ht="15" customHeight="1" s="283">
      <c r="A2264" s="109" t="n">
        <v>3386</v>
      </c>
      <c r="B2264" s="222">
        <f>HYPERLINK("https://mocostore.moco.co.id/catalog/"&amp;AB3395,"Klik Disini")</f>
        <v/>
      </c>
      <c r="C2264" s="223" t="inlineStr">
        <is>
          <t>Tips &amp; Tricks Konversi dan Perhitungan Matematis pada Microsoft Excel</t>
        </is>
      </c>
      <c r="D2264" s="223" t="inlineStr">
        <is>
          <t>:</t>
        </is>
      </c>
      <c r="E2264" s="223" t="inlineStr">
        <is>
          <t>Elcom</t>
        </is>
      </c>
      <c r="F2264" s="223" t="n"/>
      <c r="G2264" s="223" t="inlineStr">
        <is>
          <t>978-623-8269-98-3</t>
        </is>
      </c>
      <c r="H2264" s="223" t="inlineStr">
        <is>
          <t>Komputer &amp; Internet</t>
        </is>
      </c>
      <c r="I2264" s="258" t="inlineStr">
        <is>
          <t>Perguruan Tinggi</t>
        </is>
      </c>
      <c r="J2264" s="186" t="inlineStr">
        <is>
          <t>009.05</t>
        </is>
      </c>
      <c r="K2264" s="223" t="inlineStr">
        <is>
          <t>Edisi Ke-1</t>
        </is>
      </c>
      <c r="L2264" s="223" t="n"/>
      <c r="M2264" s="259" t="inlineStr">
        <is>
          <t>Tidak Tersedia</t>
        </is>
      </c>
      <c r="N2264" s="223" t="inlineStr">
        <is>
          <t>Indonesia</t>
        </is>
      </c>
      <c r="O2264" s="223" t="inlineStr">
        <is>
          <t>Bukan fiksi</t>
        </is>
      </c>
      <c r="P2264" s="260" t="n">
        <v>2023</v>
      </c>
      <c r="Q2264" s="260" t="n">
        <v>2023</v>
      </c>
      <c r="R2264" s="223" t="inlineStr">
        <is>
          <t>Rumah Baca</t>
        </is>
      </c>
      <c r="S2264" s="223" t="inlineStr">
        <is>
          <t>Andi Offset CV</t>
        </is>
      </c>
      <c r="T2264" s="223" t="inlineStr">
        <is>
          <t>Lokal</t>
        </is>
      </c>
      <c r="U2264" s="261" t="n">
        <v>78</v>
      </c>
      <c r="V2264" s="86" t="inlineStr">
        <is>
          <t>pdf</t>
        </is>
      </c>
      <c r="W2264" s="223" t="inlineStr">
        <is>
          <t>12.1 MB</t>
        </is>
      </c>
      <c r="X2264" s="225" t="inlineStr">
        <is>
          <t>Buku ini merupakan buku khusus yang berisi kumpulan tips-trick yang dapat Anda terapkan pada suatu software aplikasi sehingga akan sangat membantu Anda saat bekerja dengan aplikasi tersebut. Buku ini tak seperti buku tutorial lain.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Secara ringkas, materi di dalam buku ini akan membahas:
 &amp;bull; Konversi dan Perhitungan Matematis
 &amp;bull; Chart dan Grafik</t>
        </is>
      </c>
      <c r="Y2264" s="262" t="n">
        <v>48000</v>
      </c>
      <c r="Z2264" s="226" t="n"/>
      <c r="AA2264" s="241">
        <f>Y3395*Z3395</f>
        <v/>
      </c>
      <c r="AB2264" s="237" t="inlineStr">
        <is>
          <t>f78071c7-9616-45dc-92c7-8254c3672af3</t>
        </is>
      </c>
    </row>
    <row r="2265" ht="15" customHeight="1" s="283">
      <c r="A2265" s="109" t="n">
        <v>3387</v>
      </c>
      <c r="B2265" s="222">
        <f>HYPERLINK("https://mocostore.moco.co.id/catalog/"&amp;AB3396,"Klik Disini")</f>
        <v/>
      </c>
      <c r="C2265" s="223" t="inlineStr">
        <is>
          <t>Pencegahan dan Pengobatan Diabetes Mellitus</t>
        </is>
      </c>
      <c r="D2265" s="223" t="inlineStr">
        <is>
          <t>:</t>
        </is>
      </c>
      <c r="E2265" s="223" t="inlineStr">
        <is>
          <t>dr. Yekti Susilo &amp; Ari Wulandari</t>
        </is>
      </c>
      <c r="F2265" s="223" t="n"/>
      <c r="G2265" s="223" t="inlineStr">
        <is>
          <t>978-623-8503-61-2</t>
        </is>
      </c>
      <c r="H2265" s="223" t="inlineStr">
        <is>
          <t>Kesehatan</t>
        </is>
      </c>
      <c r="I2265" s="258" t="inlineStr">
        <is>
          <t>Perguruan Tinggi</t>
        </is>
      </c>
      <c r="J2265" s="186" t="inlineStr">
        <is>
          <t>009.24</t>
        </is>
      </c>
      <c r="K2265" s="223" t="inlineStr">
        <is>
          <t>Edisi Ke-1</t>
        </is>
      </c>
      <c r="L2265" s="223" t="n"/>
      <c r="M2265" s="259" t="inlineStr">
        <is>
          <t>Tidak Tersedia</t>
        </is>
      </c>
      <c r="N2265" s="223" t="inlineStr">
        <is>
          <t>Indonesia</t>
        </is>
      </c>
      <c r="O2265" s="223" t="inlineStr">
        <is>
          <t>Bukan fiksi</t>
        </is>
      </c>
      <c r="P2265" s="260" t="n">
        <v>2023</v>
      </c>
      <c r="Q2265" s="260" t="n">
        <v>2023</v>
      </c>
      <c r="R2265" s="223" t="inlineStr">
        <is>
          <t>Rumah Baca</t>
        </is>
      </c>
      <c r="S2265" s="223" t="inlineStr">
        <is>
          <t>Andi Offset CV</t>
        </is>
      </c>
      <c r="T2265" s="223" t="inlineStr">
        <is>
          <t>Lokal</t>
        </is>
      </c>
      <c r="U2265" s="261" t="n">
        <v>68</v>
      </c>
      <c r="V2265" s="86" t="inlineStr">
        <is>
          <t>pdf</t>
        </is>
      </c>
      <c r="W2265" s="223" t="inlineStr">
        <is>
          <t>4.5 MB</t>
        </is>
      </c>
      <c r="X2265" s="225" t="inlineStr">
        <is>
          <t>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Pencegahan dan Pengobatan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2265" s="262" t="n">
        <v>45500</v>
      </c>
      <c r="Z2265" s="226" t="n"/>
      <c r="AA2265" s="241">
        <f>Y3396*Z3396</f>
        <v/>
      </c>
      <c r="AB2265" s="237" t="inlineStr">
        <is>
          <t>a78bda86-bc10-4a11-ae50-c4ef79ed1d44</t>
        </is>
      </c>
    </row>
    <row r="2266" ht="15" customHeight="1" s="283">
      <c r="A2266" s="109" t="n">
        <v>3391</v>
      </c>
      <c r="B2266" s="222">
        <f>HYPERLINK("https://mocostore.moco.co.id/catalog/"&amp;AB3400,"Klik Disini")</f>
        <v/>
      </c>
      <c r="C2266" s="223" t="inlineStr">
        <is>
          <t>Melayani dan Kepedulian Berdasarkan Kasih</t>
        </is>
      </c>
      <c r="D2266" s="223" t="inlineStr">
        <is>
          <t>:</t>
        </is>
      </c>
      <c r="E2266" s="223" t="inlineStr">
        <is>
          <t>Maruli Pardamean</t>
        </is>
      </c>
      <c r="F2266" s="223" t="n"/>
      <c r="G2266" s="223" t="inlineStr">
        <is>
          <t>978-623-8503-02-5</t>
        </is>
      </c>
      <c r="H2266" s="223" t="inlineStr">
        <is>
          <t>Agama Kristen</t>
        </is>
      </c>
      <c r="I2266" s="258" t="inlineStr">
        <is>
          <t>Perguruan Tinggi</t>
        </is>
      </c>
      <c r="J2266" s="186" t="inlineStr">
        <is>
          <t>009.16</t>
        </is>
      </c>
      <c r="K2266" s="223" t="inlineStr">
        <is>
          <t>Edisi Ke-1</t>
        </is>
      </c>
      <c r="L2266" s="223" t="n"/>
      <c r="M2266" s="259" t="inlineStr">
        <is>
          <t>Tidak Tersedia</t>
        </is>
      </c>
      <c r="N2266" s="223" t="inlineStr">
        <is>
          <t>Indonesia</t>
        </is>
      </c>
      <c r="O2266" s="223" t="inlineStr">
        <is>
          <t>Bukan fiksi</t>
        </is>
      </c>
      <c r="P2266" s="260" t="n">
        <v>2023</v>
      </c>
      <c r="Q2266" s="260" t="n">
        <v>2023</v>
      </c>
      <c r="R2266" s="223" t="inlineStr">
        <is>
          <t>Rumah Baca</t>
        </is>
      </c>
      <c r="S2266" s="223" t="inlineStr">
        <is>
          <t>Andi Offset CV</t>
        </is>
      </c>
      <c r="T2266" s="223" t="inlineStr">
        <is>
          <t>Lokal</t>
        </is>
      </c>
      <c r="U2266" s="261" t="n">
        <v>192</v>
      </c>
      <c r="V2266" s="86" t="inlineStr">
        <is>
          <t>pdf</t>
        </is>
      </c>
      <c r="W2266" s="223" t="inlineStr">
        <is>
          <t>9.8 MB</t>
        </is>
      </c>
      <c r="X2266" s="225" t="inlineStr">
        <is>
          <t>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melayani dan kepedulian berdasarkan kasih. Mari wujudkan kasih Allah dalam kehidupan sehari-hari. Mari berbuah.
 &amp;nbsp;</t>
        </is>
      </c>
      <c r="Y2266" s="262" t="n">
        <v>52500</v>
      </c>
      <c r="Z2266" s="226" t="n"/>
      <c r="AA2266" s="241">
        <f>Y3400*Z3400</f>
        <v/>
      </c>
      <c r="AB2266" s="237" t="inlineStr">
        <is>
          <t>dcdf64b3-9228-4d6d-8691-984b25d485bc</t>
        </is>
      </c>
    </row>
    <row r="2267" ht="15" customHeight="1" s="283">
      <c r="A2267" s="109" t="n">
        <v>3392</v>
      </c>
      <c r="B2267" s="222">
        <f>HYPERLINK("https://mocostore.moco.co.id/catalog/"&amp;AB3401,"Klik Disini")</f>
        <v/>
      </c>
      <c r="C2267" s="223" t="inlineStr">
        <is>
          <t>Manajemen File dan Printing dalam Microsoft Excel</t>
        </is>
      </c>
      <c r="D2267" s="223" t="inlineStr">
        <is>
          <t>:</t>
        </is>
      </c>
      <c r="E2267" s="223" t="inlineStr">
        <is>
          <t>Elcom</t>
        </is>
      </c>
      <c r="F2267" s="223" t="n"/>
      <c r="G2267" s="223" t="inlineStr">
        <is>
          <t>978-623-8503-01-8</t>
        </is>
      </c>
      <c r="H2267" s="223" t="inlineStr">
        <is>
          <t>Komputer &amp; Internet</t>
        </is>
      </c>
      <c r="I2267" s="258" t="inlineStr">
        <is>
          <t>Perguruan Tinggi</t>
        </is>
      </c>
      <c r="J2267" s="186" t="inlineStr">
        <is>
          <t>009.05</t>
        </is>
      </c>
      <c r="K2267" s="223" t="inlineStr">
        <is>
          <t>Edisi Ke-1</t>
        </is>
      </c>
      <c r="L2267" s="223" t="n"/>
      <c r="M2267" s="259" t="inlineStr">
        <is>
          <t>Tidak Tersedia</t>
        </is>
      </c>
      <c r="N2267" s="223" t="inlineStr">
        <is>
          <t>Indonesia</t>
        </is>
      </c>
      <c r="O2267" s="223" t="inlineStr">
        <is>
          <t>Bukan fiksi</t>
        </is>
      </c>
      <c r="P2267" s="260" t="n">
        <v>2023</v>
      </c>
      <c r="Q2267" s="260" t="n">
        <v>2023</v>
      </c>
      <c r="R2267" s="223" t="inlineStr">
        <is>
          <t>Rumah Baca</t>
        </is>
      </c>
      <c r="S2267" s="223" t="inlineStr">
        <is>
          <t>Andi Offset CV</t>
        </is>
      </c>
      <c r="T2267" s="223" t="inlineStr">
        <is>
          <t>Lokal</t>
        </is>
      </c>
      <c r="U2267" s="261" t="n">
        <v>72</v>
      </c>
      <c r="V2267" s="86" t="inlineStr">
        <is>
          <t>pdf</t>
        </is>
      </c>
      <c r="W2267" s="223" t="inlineStr">
        <is>
          <t>12.4 MB</t>
        </is>
      </c>
      <c r="X2267" s="225" t="inlineStr">
        <is>
          <t>Secara ringkas, materi di dalam buku ini akan membahas Manajemen File dan Printing dalam Microsoft Excel.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&amp;nbsp;</t>
        </is>
      </c>
      <c r="Y2267" s="262" t="n">
        <v>35000</v>
      </c>
      <c r="Z2267" s="226" t="n"/>
      <c r="AA2267" s="241">
        <f>Y3401*Z3401</f>
        <v/>
      </c>
      <c r="AB2267" s="237" t="inlineStr">
        <is>
          <t>aa1684bd-8557-4331-9b51-b9c2879f2c98</t>
        </is>
      </c>
    </row>
    <row r="2268" ht="15" customHeight="1" s="283">
      <c r="A2268" s="109" t="n">
        <v>3393</v>
      </c>
      <c r="B2268" s="222">
        <f>HYPERLINK("https://mocostore.moco.co.id/catalog/"&amp;AB3402,"Klik Disini")</f>
        <v/>
      </c>
      <c r="C2268" s="223" t="inlineStr">
        <is>
          <t>Berbagai Metode Persalinan</t>
        </is>
      </c>
      <c r="D2268" s="223" t="inlineStr">
        <is>
          <t>:</t>
        </is>
      </c>
      <c r="E2268" s="223" t="inlineStr">
        <is>
          <t>Yesie Aprilia</t>
        </is>
      </c>
      <c r="F2268" s="223" t="n"/>
      <c r="G2268" s="223" t="inlineStr">
        <is>
          <t>978-623-8494-28-6</t>
        </is>
      </c>
      <c r="H2268" s="223" t="inlineStr">
        <is>
          <t>Kesehatan</t>
        </is>
      </c>
      <c r="I2268" s="258" t="inlineStr">
        <is>
          <t>Perguruan Tinggi</t>
        </is>
      </c>
      <c r="J2268" s="186" t="inlineStr">
        <is>
          <t>009.02</t>
        </is>
      </c>
      <c r="K2268" s="223" t="inlineStr">
        <is>
          <t>Edisi Ke-1</t>
        </is>
      </c>
      <c r="L2268" s="223" t="n"/>
      <c r="M2268" s="259" t="inlineStr">
        <is>
          <t>Tidak Tersedia</t>
        </is>
      </c>
      <c r="N2268" s="223" t="inlineStr">
        <is>
          <t>Indonesia</t>
        </is>
      </c>
      <c r="O2268" s="223" t="inlineStr">
        <is>
          <t>Bukan fiksi</t>
        </is>
      </c>
      <c r="P2268" s="260" t="n">
        <v>2023</v>
      </c>
      <c r="Q2268" s="260" t="n">
        <v>2023</v>
      </c>
      <c r="R2268" s="223" t="inlineStr">
        <is>
          <t>Rumah Baca</t>
        </is>
      </c>
      <c r="S2268" s="223" t="inlineStr">
        <is>
          <t>Andi Offset CV</t>
        </is>
      </c>
      <c r="T2268" s="223" t="inlineStr">
        <is>
          <t>Lokal</t>
        </is>
      </c>
      <c r="U2268" s="261" t="n">
        <v>84</v>
      </c>
      <c r="V2268" s="86" t="inlineStr">
        <is>
          <t>pdf</t>
        </is>
      </c>
      <c r="W2268" s="223" t="inlineStr">
        <is>
          <t>7.8 MB</t>
        </is>
      </c>
      <c r="X2268" s="225" t="inlineStr">
        <is>
          <t>Buku ini berjudul &amp;quot;Berbagai Metode Persalinan&amp;quot;. Dalam buku ini bercerita tentang berbagai metode persalinan, keuntungan, kerugian, serta manfaatnya, baik untuk Bunda, sang bayi, maupun keluarga sehingga Bunda dapat memilih dengan bijak metode persalinannya kelak. Pemilihan metode persalinan sangat penting agar saat melahirkan Bunda merasa nyaman.</t>
        </is>
      </c>
      <c r="Y2268" s="262" t="n">
        <v>52500</v>
      </c>
      <c r="Z2268" s="226" t="n"/>
      <c r="AA2268" s="241">
        <f>Y3402*Z3402</f>
        <v/>
      </c>
      <c r="AB2268" s="237" t="inlineStr">
        <is>
          <t>42203889-1215-4559-bab2-8341fa6d3057</t>
        </is>
      </c>
    </row>
    <row r="2269" ht="15" customHeight="1" s="283">
      <c r="A2269" s="109" t="n">
        <v>3395</v>
      </c>
      <c r="B2269" s="222">
        <f>HYPERLINK("https://mocostore.moco.co.id/catalog/"&amp;AB3404,"Klik Disini")</f>
        <v/>
      </c>
      <c r="C2269" s="223" t="inlineStr">
        <is>
          <t>20 Ide Menarik Membuat Blog</t>
        </is>
      </c>
      <c r="D2269" s="223" t="inlineStr">
        <is>
          <t>:</t>
        </is>
      </c>
      <c r="E2269" s="223" t="inlineStr">
        <is>
          <t>Elcom</t>
        </is>
      </c>
      <c r="F2269" s="223" t="n"/>
      <c r="G2269" s="223" t="inlineStr">
        <is>
          <t>978-623-8269-64-8</t>
        </is>
      </c>
      <c r="H2269" s="223" t="inlineStr">
        <is>
          <t>Komputer &amp; Internet</t>
        </is>
      </c>
      <c r="I2269" s="258" t="inlineStr">
        <is>
          <t>Perguruan Tinggi</t>
        </is>
      </c>
      <c r="J2269" s="186" t="inlineStr">
        <is>
          <t>009.05</t>
        </is>
      </c>
      <c r="K2269" s="223" t="inlineStr">
        <is>
          <t>Edisi Ke-1</t>
        </is>
      </c>
      <c r="L2269" s="223" t="n"/>
      <c r="M2269" s="259" t="inlineStr">
        <is>
          <t>Tidak Tersedia</t>
        </is>
      </c>
      <c r="N2269" s="223" t="inlineStr">
        <is>
          <t>Indonesia</t>
        </is>
      </c>
      <c r="O2269" s="223" t="inlineStr">
        <is>
          <t>Bukan fiksi</t>
        </is>
      </c>
      <c r="P2269" s="260" t="n">
        <v>2023</v>
      </c>
      <c r="Q2269" s="260" t="n">
        <v>2023</v>
      </c>
      <c r="R2269" s="223" t="inlineStr">
        <is>
          <t>Rumah Baca</t>
        </is>
      </c>
      <c r="S2269" s="223" t="inlineStr">
        <is>
          <t>Andi Offset CV</t>
        </is>
      </c>
      <c r="T2269" s="223" t="inlineStr">
        <is>
          <t>Lokal</t>
        </is>
      </c>
      <c r="U2269" s="261" t="n">
        <v>60</v>
      </c>
      <c r="V2269" s="86" t="inlineStr">
        <is>
          <t>pdf</t>
        </is>
      </c>
      <c r="W2269" s="223" t="inlineStr">
        <is>
          <t>10.3 MB</t>
        </is>
      </c>
      <c r="X2269" s="225" t="inlineStr">
        <is>
          <t>Untuk mendapatkan keuntungan dari sebuah blog, hal utama yang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2269" s="262" t="n">
        <v>35000</v>
      </c>
      <c r="Z2269" s="226" t="n"/>
      <c r="AA2269" s="241">
        <f>Y3404*Z3404</f>
        <v/>
      </c>
      <c r="AB2269" s="237" t="inlineStr">
        <is>
          <t>20893c34-b04c-4d5b-ab51-656043e8974f</t>
        </is>
      </c>
    </row>
    <row r="2270" ht="15" customHeight="1" s="283">
      <c r="A2270" s="109" t="n">
        <v>3396</v>
      </c>
      <c r="B2270" s="222">
        <f>HYPERLINK("https://mocostore.moco.co.id/catalog/"&amp;AB3405,"Klik Disini")</f>
        <v/>
      </c>
      <c r="C2270" s="223" t="inlineStr">
        <is>
          <t>20 Inspirasi Kreatif Blog</t>
        </is>
      </c>
      <c r="D2270" s="223" t="inlineStr">
        <is>
          <t>:</t>
        </is>
      </c>
      <c r="E2270" s="223" t="inlineStr">
        <is>
          <t>Elcom</t>
        </is>
      </c>
      <c r="F2270" s="223" t="n"/>
      <c r="G2270" s="223" t="inlineStr">
        <is>
          <t>978-623-8269-66-2</t>
        </is>
      </c>
      <c r="H2270" s="223" t="inlineStr">
        <is>
          <t>Komputer &amp; Internet</t>
        </is>
      </c>
      <c r="I2270" s="258" t="inlineStr">
        <is>
          <t>Perguruan Tinggi</t>
        </is>
      </c>
      <c r="J2270" s="186" t="inlineStr">
        <is>
          <t>009.05</t>
        </is>
      </c>
      <c r="K2270" s="223" t="inlineStr">
        <is>
          <t>Edisi Ke-1</t>
        </is>
      </c>
      <c r="L2270" s="223" t="n"/>
      <c r="M2270" s="259" t="inlineStr">
        <is>
          <t>Tidak Tersedia</t>
        </is>
      </c>
      <c r="N2270" s="223" t="inlineStr">
        <is>
          <t>Indonesia</t>
        </is>
      </c>
      <c r="O2270" s="223" t="inlineStr">
        <is>
          <t>Bukan fiksi</t>
        </is>
      </c>
      <c r="P2270" s="260" t="n">
        <v>2023</v>
      </c>
      <c r="Q2270" s="260" t="n">
        <v>2023</v>
      </c>
      <c r="R2270" s="223" t="inlineStr">
        <is>
          <t>Rumah Baca</t>
        </is>
      </c>
      <c r="S2270" s="223" t="inlineStr">
        <is>
          <t>Andi Offset CV</t>
        </is>
      </c>
      <c r="T2270" s="223" t="inlineStr">
        <is>
          <t>Lokal</t>
        </is>
      </c>
      <c r="U2270" s="261" t="n">
        <v>60</v>
      </c>
      <c r="V2270" s="86" t="inlineStr">
        <is>
          <t>pdf</t>
        </is>
      </c>
      <c r="W2270" s="223" t="inlineStr">
        <is>
          <t>5.3 MB</t>
        </is>
      </c>
      <c r="X2270" s="225" t="inlineStr">
        <is>
          <t>Tema internet menjadi sangat populer akhir-akhir ini. 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2270" s="262" t="n">
        <v>35000</v>
      </c>
      <c r="Z2270" s="226" t="n"/>
      <c r="AA2270" s="241">
        <f>Y3405*Z3405</f>
        <v/>
      </c>
      <c r="AB2270" s="237" t="inlineStr">
        <is>
          <t>b6f6d831-0568-41cc-b25c-d33469d78b79</t>
        </is>
      </c>
    </row>
    <row r="2271" ht="15" customHeight="1" s="283">
      <c r="A2271" s="109" t="n">
        <v>3397</v>
      </c>
      <c r="B2271" s="222">
        <f>HYPERLINK("https://mocostore.moco.co.id/catalog/"&amp;AB3406,"Klik Disini")</f>
        <v/>
      </c>
      <c r="C2271" s="223" t="inlineStr">
        <is>
          <t>20 Ide Konten untuk Blog</t>
        </is>
      </c>
      <c r="D2271" s="223" t="inlineStr">
        <is>
          <t>:</t>
        </is>
      </c>
      <c r="E2271" s="223" t="inlineStr">
        <is>
          <t>Elcom</t>
        </is>
      </c>
      <c r="F2271" s="223" t="n"/>
      <c r="G2271" s="223" t="inlineStr">
        <is>
          <t>978-623-8269-62-4</t>
        </is>
      </c>
      <c r="H2271" s="223" t="inlineStr">
        <is>
          <t>Komputer &amp; Internet</t>
        </is>
      </c>
      <c r="I2271" s="258" t="inlineStr">
        <is>
          <t>Perguruan Tinggi</t>
        </is>
      </c>
      <c r="J2271" s="186" t="inlineStr">
        <is>
          <t>009.05</t>
        </is>
      </c>
      <c r="K2271" s="223" t="inlineStr">
        <is>
          <t>Edisi Ke-1</t>
        </is>
      </c>
      <c r="L2271" s="223" t="n"/>
      <c r="M2271" s="259" t="inlineStr">
        <is>
          <t>Tidak Tersedia</t>
        </is>
      </c>
      <c r="N2271" s="223" t="inlineStr">
        <is>
          <t>Indonesia</t>
        </is>
      </c>
      <c r="O2271" s="223" t="inlineStr">
        <is>
          <t>Bukan fiksi</t>
        </is>
      </c>
      <c r="P2271" s="260" t="n">
        <v>2023</v>
      </c>
      <c r="Q2271" s="260" t="n">
        <v>2023</v>
      </c>
      <c r="R2271" s="223" t="inlineStr">
        <is>
          <t>Rumah Baca</t>
        </is>
      </c>
      <c r="S2271" s="223" t="inlineStr">
        <is>
          <t>Andi Offset CV</t>
        </is>
      </c>
      <c r="T2271" s="223" t="inlineStr">
        <is>
          <t>Lokal</t>
        </is>
      </c>
      <c r="U2271" s="261" t="n">
        <v>60</v>
      </c>
      <c r="V2271" s="86" t="inlineStr">
        <is>
          <t>pdf</t>
        </is>
      </c>
      <c r="W2271" s="223" t="inlineStr">
        <is>
          <t>14.2 MB</t>
        </is>
      </c>
      <c r="X2271" s="225" t="inlineStr">
        <is>
          <t>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2271" s="262" t="n">
        <v>35000</v>
      </c>
      <c r="Z2271" s="226" t="n"/>
      <c r="AA2271" s="241">
        <f>Y3406*Z3406</f>
        <v/>
      </c>
      <c r="AB2271" s="237" t="inlineStr">
        <is>
          <t>cabe4ee6-f7ad-4903-abd1-4f3e970741bf</t>
        </is>
      </c>
    </row>
    <row r="2272" ht="15" customHeight="1" s="283">
      <c r="A2272" s="109" t="n">
        <v>3398</v>
      </c>
      <c r="B2272" s="222">
        <f>HYPERLINK("https://mocostore.moco.co.id/catalog/"&amp;AB3407,"Klik Disini")</f>
        <v/>
      </c>
      <c r="C2272" s="223" t="inlineStr">
        <is>
          <t>Memanfaatkan Aplikasi Android untuk Berdagang Online</t>
        </is>
      </c>
      <c r="D2272" s="223" t="inlineStr">
        <is>
          <t>:</t>
        </is>
      </c>
      <c r="E2272" s="223" t="inlineStr">
        <is>
          <t>Elcom</t>
        </is>
      </c>
      <c r="F2272" s="223" t="n"/>
      <c r="G2272" s="223" t="inlineStr">
        <is>
          <t>978-623-8503-03-2</t>
        </is>
      </c>
      <c r="H2272" s="223" t="inlineStr">
        <is>
          <t>Komputer &amp; Internet</t>
        </is>
      </c>
      <c r="I2272" s="258" t="inlineStr">
        <is>
          <t>Perguruan Tinggi</t>
        </is>
      </c>
      <c r="J2272" s="186" t="inlineStr">
        <is>
          <t>009.05</t>
        </is>
      </c>
      <c r="K2272" s="223" t="inlineStr">
        <is>
          <t>Edisi Ke-1</t>
        </is>
      </c>
      <c r="L2272" s="223" t="n"/>
      <c r="M2272" s="259" t="inlineStr">
        <is>
          <t>Tidak Tersedia</t>
        </is>
      </c>
      <c r="N2272" s="223" t="inlineStr">
        <is>
          <t>Indonesia</t>
        </is>
      </c>
      <c r="O2272" s="223" t="inlineStr">
        <is>
          <t>Bukan fiksi</t>
        </is>
      </c>
      <c r="P2272" s="260" t="n">
        <v>2023</v>
      </c>
      <c r="Q2272" s="260" t="n">
        <v>2023</v>
      </c>
      <c r="R2272" s="223" t="inlineStr">
        <is>
          <t>Rumah Baca</t>
        </is>
      </c>
      <c r="S2272" s="223" t="inlineStr">
        <is>
          <t>Andi Offset CV</t>
        </is>
      </c>
      <c r="T2272" s="223" t="inlineStr">
        <is>
          <t>Lokal</t>
        </is>
      </c>
      <c r="U2272" s="261" t="n">
        <v>64</v>
      </c>
      <c r="V2272" s="86" t="inlineStr">
        <is>
          <t>pdf</t>
        </is>
      </c>
      <c r="W2272" s="223" t="inlineStr">
        <is>
          <t>6.2 MB</t>
        </is>
      </c>
      <c r="X2272" s="225" t="inlineStr">
        <is>
          <t>Buku ini akan memberi tahu Anda tentang aplikasi-aplikasi apa yang bisa Anda gunakan untuk mempromosikan sebuah produk melalui aplikasi Android. Dunia Android sekarang makin memudahkan manusia untuk berinteraksi dengan menusia yang Iain.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Makin mudah dan praktis.
 &amp;nbsp;</t>
        </is>
      </c>
      <c r="Y2272" s="262" t="n">
        <v>35000</v>
      </c>
      <c r="Z2272" s="226" t="n"/>
      <c r="AA2272" s="241">
        <f>Y3407*Z3407</f>
        <v/>
      </c>
      <c r="AB2272" s="237" t="inlineStr">
        <is>
          <t>c9afda7a-40f9-406c-9b42-aa5b3bd0fd5f</t>
        </is>
      </c>
    </row>
    <row r="2273" ht="15" customHeight="1" s="283">
      <c r="A2273" s="109" t="n">
        <v>3401</v>
      </c>
      <c r="B2273" s="222">
        <f>HYPERLINK("https://mocostore.moco.co.id/catalog/"&amp;AB3410,"Klik Disini")</f>
        <v/>
      </c>
      <c r="C2273" s="223" t="inlineStr">
        <is>
          <t>Mengatasi Troubleshooting: Buku untuk Teknisi Komputer</t>
        </is>
      </c>
      <c r="D2273" s="223" t="inlineStr">
        <is>
          <t>:</t>
        </is>
      </c>
      <c r="E2273" s="223" t="inlineStr">
        <is>
          <t>Elcom</t>
        </is>
      </c>
      <c r="F2273" s="223" t="n"/>
      <c r="G2273" s="223" t="inlineStr">
        <is>
          <t>978-623-8503-13-1</t>
        </is>
      </c>
      <c r="H2273" s="223" t="inlineStr">
        <is>
          <t>Komputer &amp; Internet</t>
        </is>
      </c>
      <c r="I2273" s="258" t="inlineStr">
        <is>
          <t>Perguruan Tinggi</t>
        </is>
      </c>
      <c r="J2273" s="186" t="inlineStr">
        <is>
          <t>009.05</t>
        </is>
      </c>
      <c r="K2273" s="223" t="inlineStr">
        <is>
          <t>Edisi Ke-1</t>
        </is>
      </c>
      <c r="L2273" s="223" t="n"/>
      <c r="M2273" s="259" t="inlineStr">
        <is>
          <t>Tidak Tersedia</t>
        </is>
      </c>
      <c r="N2273" s="223" t="inlineStr">
        <is>
          <t>Indonesia</t>
        </is>
      </c>
      <c r="O2273" s="223" t="inlineStr">
        <is>
          <t>Bukan fiksi</t>
        </is>
      </c>
      <c r="P2273" s="260" t="n">
        <v>2023</v>
      </c>
      <c r="Q2273" s="260" t="n">
        <v>2023</v>
      </c>
      <c r="R2273" s="223" t="inlineStr">
        <is>
          <t>Rumah Baca</t>
        </is>
      </c>
      <c r="S2273" s="223" t="inlineStr">
        <is>
          <t>Andi Offset CV</t>
        </is>
      </c>
      <c r="T2273" s="223" t="inlineStr">
        <is>
          <t>Lokal</t>
        </is>
      </c>
      <c r="U2273" s="261" t="n">
        <v>102</v>
      </c>
      <c r="V2273" s="86" t="inlineStr">
        <is>
          <t>pdf</t>
        </is>
      </c>
      <c r="W2273" s="223" t="inlineStr">
        <is>
          <t>6.4 MB</t>
        </is>
      </c>
      <c r="X2273" s="225" t="inlineStr">
        <is>
          <t>Apa yang Anda lakukan jika komputer yang Anda gunakan tiba-tiba mengalami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is>
      </c>
      <c r="Y2273" s="262" t="n">
        <v>48500</v>
      </c>
      <c r="Z2273" s="226" t="n"/>
      <c r="AA2273" s="241">
        <f>Y3410*Z3410</f>
        <v/>
      </c>
      <c r="AB2273" s="237" t="inlineStr">
        <is>
          <t>53bf88a0-d28f-4db1-b7b0-eff26bddc732</t>
        </is>
      </c>
    </row>
    <row r="2274" ht="15" customHeight="1" s="283">
      <c r="A2274" s="109" t="n">
        <v>3403</v>
      </c>
      <c r="B2274" s="222">
        <f>HYPERLINK("https://mocostore.moco.co.id/catalog/"&amp;AB3412,"Klik Disini")</f>
        <v/>
      </c>
      <c r="C2274" s="223" t="inlineStr">
        <is>
          <t>Menjadi Pebisnis Produk UKM yang Melek Internet</t>
        </is>
      </c>
      <c r="D2274" s="223" t="inlineStr">
        <is>
          <t>:</t>
        </is>
      </c>
      <c r="E2274" s="223" t="inlineStr">
        <is>
          <t>Elcom</t>
        </is>
      </c>
      <c r="F2274" s="223" t="n"/>
      <c r="G2274" s="223" t="inlineStr">
        <is>
          <t>978-623-8503-18-6</t>
        </is>
      </c>
      <c r="H2274" s="223" t="inlineStr">
        <is>
          <t>Komputer &amp; Internet</t>
        </is>
      </c>
      <c r="I2274" s="258" t="inlineStr">
        <is>
          <t>Perguruan Tinggi</t>
        </is>
      </c>
      <c r="J2274" s="186" t="inlineStr">
        <is>
          <t>009.05</t>
        </is>
      </c>
      <c r="K2274" s="223" t="inlineStr">
        <is>
          <t>Edisi Ke-1</t>
        </is>
      </c>
      <c r="L2274" s="223" t="n"/>
      <c r="M2274" s="259" t="inlineStr">
        <is>
          <t>Tidak Tersedia</t>
        </is>
      </c>
      <c r="N2274" s="223" t="inlineStr">
        <is>
          <t>Indonesia</t>
        </is>
      </c>
      <c r="O2274" s="223" t="inlineStr">
        <is>
          <t>Bukan fiksi</t>
        </is>
      </c>
      <c r="P2274" s="260" t="n">
        <v>2023</v>
      </c>
      <c r="Q2274" s="260" t="n">
        <v>2023</v>
      </c>
      <c r="R2274" s="223" t="inlineStr">
        <is>
          <t>Rumah Baca</t>
        </is>
      </c>
      <c r="S2274" s="223" t="inlineStr">
        <is>
          <t>Andi Offset CV</t>
        </is>
      </c>
      <c r="T2274" s="223" t="inlineStr">
        <is>
          <t>Lokal</t>
        </is>
      </c>
      <c r="U2274" s="261" t="n">
        <v>70</v>
      </c>
      <c r="V2274" s="86" t="inlineStr">
        <is>
          <t>pdf</t>
        </is>
      </c>
      <c r="W2274" s="223" t="inlineStr">
        <is>
          <t>9.0 MB</t>
        </is>
      </c>
      <c r="X2274" s="225" t="inlineStr">
        <is>
          <t>Anda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is>
      </c>
      <c r="Y2274" s="262" t="n">
        <v>35000</v>
      </c>
      <c r="Z2274" s="226" t="n"/>
      <c r="AA2274" s="241">
        <f>Y3412*Z3412</f>
        <v/>
      </c>
      <c r="AB2274" s="237" t="inlineStr">
        <is>
          <t>fcd3ddeb-f6cf-458a-8e2a-deb6942f6630</t>
        </is>
      </c>
    </row>
    <row r="2275" ht="15" customHeight="1" s="283">
      <c r="A2275" s="109" t="n">
        <v>3405</v>
      </c>
      <c r="B2275" s="222">
        <f>HYPERLINK("https://mocostore.moco.co.id/catalog/"&amp;AB3414,"Klik Disini")</f>
        <v/>
      </c>
      <c r="C2275" s="223" t="inlineStr">
        <is>
          <t>Apa Itu eBay?</t>
        </is>
      </c>
      <c r="D2275" s="223" t="inlineStr">
        <is>
          <t>:</t>
        </is>
      </c>
      <c r="E2275" s="223" t="inlineStr">
        <is>
          <t>Elcom</t>
        </is>
      </c>
      <c r="F2275" s="223" t="n"/>
      <c r="G2275" s="223" t="inlineStr">
        <is>
          <t>978-623-8494-11-8</t>
        </is>
      </c>
      <c r="H2275" s="223" t="inlineStr">
        <is>
          <t>Komputer &amp; Internet</t>
        </is>
      </c>
      <c r="I2275" s="258" t="inlineStr">
        <is>
          <t>Perguruan Tinggi</t>
        </is>
      </c>
      <c r="J2275" s="186" t="inlineStr">
        <is>
          <t>009.05</t>
        </is>
      </c>
      <c r="K2275" s="223" t="inlineStr">
        <is>
          <t>Edisi Ke-1</t>
        </is>
      </c>
      <c r="L2275" s="223" t="n"/>
      <c r="M2275" s="259" t="inlineStr">
        <is>
          <t>Tidak Tersedia</t>
        </is>
      </c>
      <c r="N2275" s="223" t="inlineStr">
        <is>
          <t>Indonesia</t>
        </is>
      </c>
      <c r="O2275" s="223" t="inlineStr">
        <is>
          <t>Bukan fiksi</t>
        </is>
      </c>
      <c r="P2275" s="260" t="n">
        <v>2023</v>
      </c>
      <c r="Q2275" s="260" t="n">
        <v>2023</v>
      </c>
      <c r="R2275" s="223" t="inlineStr">
        <is>
          <t>Rumah Baca</t>
        </is>
      </c>
      <c r="S2275" s="223" t="inlineStr">
        <is>
          <t>Andi Offset CV</t>
        </is>
      </c>
      <c r="T2275" s="223" t="inlineStr">
        <is>
          <t>Lokal</t>
        </is>
      </c>
      <c r="U2275" s="261" t="n">
        <v>64</v>
      </c>
      <c r="V2275" s="86" t="inlineStr">
        <is>
          <t>pdf</t>
        </is>
      </c>
      <c r="W2275" s="223" t="inlineStr">
        <is>
          <t>8.6 MB</t>
        </is>
      </c>
      <c r="X2275" s="225" t="inlineStr">
        <is>
          <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is>
      </c>
      <c r="Y2275" s="262" t="n">
        <v>39000</v>
      </c>
      <c r="Z2275" s="226" t="n"/>
      <c r="AA2275" s="241">
        <f>Y3414*Z3414</f>
        <v/>
      </c>
      <c r="AB2275" s="237" t="inlineStr">
        <is>
          <t>9d17bb3b-4c11-4fb6-ad50-0f092154dfbf</t>
        </is>
      </c>
    </row>
    <row r="2276" ht="15" customHeight="1" s="283">
      <c r="A2276" s="109" t="n">
        <v>3407</v>
      </c>
      <c r="B2276" s="222">
        <f>HYPERLINK("https://mocostore.moco.co.id/catalog/"&amp;AB3416,"Klik Disini")</f>
        <v/>
      </c>
      <c r="C2276" s="223" t="inlineStr">
        <is>
          <t>Kelapa Sawit Indonesia Saat Ini</t>
        </is>
      </c>
      <c r="D2276" s="223" t="inlineStr">
        <is>
          <t>:</t>
        </is>
      </c>
      <c r="E2276" s="223" t="inlineStr">
        <is>
          <t>Maruli Pardamean</t>
        </is>
      </c>
      <c r="F2276" s="223" t="n"/>
      <c r="G2276" s="223" t="inlineStr">
        <is>
          <t>978-623-8409-07-5</t>
        </is>
      </c>
      <c r="H2276" s="223" t="inlineStr">
        <is>
          <t>Pertanian</t>
        </is>
      </c>
      <c r="I2276" s="258" t="inlineStr">
        <is>
          <t>Perguruan Tinggi</t>
        </is>
      </c>
      <c r="J2276" s="186" t="inlineStr">
        <is>
          <t>009.06</t>
        </is>
      </c>
      <c r="K2276" s="223" t="inlineStr">
        <is>
          <t>Edisi Ke-1</t>
        </is>
      </c>
      <c r="L2276" s="223" t="n"/>
      <c r="M2276" s="259" t="inlineStr">
        <is>
          <t>Tidak Tersedia</t>
        </is>
      </c>
      <c r="N2276" s="223" t="inlineStr">
        <is>
          <t>Indonesia</t>
        </is>
      </c>
      <c r="O2276" s="223" t="inlineStr">
        <is>
          <t>Bukan fiksi</t>
        </is>
      </c>
      <c r="P2276" s="260" t="n">
        <v>2023</v>
      </c>
      <c r="Q2276" s="260" t="n">
        <v>2023</v>
      </c>
      <c r="R2276" s="223" t="inlineStr">
        <is>
          <t>Lily Publisher</t>
        </is>
      </c>
      <c r="S2276" s="223" t="inlineStr">
        <is>
          <t>Andi Offset CV</t>
        </is>
      </c>
      <c r="T2276" s="223" t="inlineStr">
        <is>
          <t>Lokal</t>
        </is>
      </c>
      <c r="U2276" s="261" t="n">
        <v>72</v>
      </c>
      <c r="V2276" s="86" t="inlineStr">
        <is>
          <t>pdf</t>
        </is>
      </c>
      <c r="W2276" s="223" t="inlineStr">
        <is>
          <t>5.2 MB</t>
        </is>
      </c>
      <c r="X2276" s="225" t="inlineStr">
        <is>
          <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memberikan pengetahuan tentang kelapa sawit di Indonesia saat ini sebagai langkah Awal Anda untuk mengetahui perkembangan kelapa sawit.
 &amp;nbsp;</t>
        </is>
      </c>
      <c r="Y2276" s="262" t="n">
        <v>49000</v>
      </c>
      <c r="Z2276" s="226" t="n"/>
      <c r="AA2276" s="241">
        <f>Y3416*Z3416</f>
        <v/>
      </c>
      <c r="AB2276" s="237" t="inlineStr">
        <is>
          <t>4c670f03-2587-448e-a9d7-59975d903f7a</t>
        </is>
      </c>
    </row>
    <row r="2277" ht="15" customHeight="1" s="283">
      <c r="A2277" s="109" t="n">
        <v>3408</v>
      </c>
      <c r="B2277" s="222">
        <f>HYPERLINK("https://mocostore.moco.co.id/catalog/"&amp;AB3417,"Klik Disini")</f>
        <v/>
      </c>
      <c r="C2277" s="223" t="inlineStr">
        <is>
          <t>Panduan Painting dan Retouching dengan Photoshop</t>
        </is>
      </c>
      <c r="D2277" s="223" t="inlineStr">
        <is>
          <t>:</t>
        </is>
      </c>
      <c r="E2277" s="223" t="inlineStr">
        <is>
          <t>Elcom</t>
        </is>
      </c>
      <c r="F2277" s="223" t="n"/>
      <c r="G2277" s="223" t="inlineStr">
        <is>
          <t>978-623-8503-51-3</t>
        </is>
      </c>
      <c r="H2277" s="223" t="inlineStr">
        <is>
          <t>Komputer &amp; Internet</t>
        </is>
      </c>
      <c r="I2277" s="258" t="inlineStr">
        <is>
          <t>Perguruan Tinggi</t>
        </is>
      </c>
      <c r="J2277" s="186" t="inlineStr">
        <is>
          <t>009.05</t>
        </is>
      </c>
      <c r="K2277" s="223" t="inlineStr">
        <is>
          <t>Edisi Ke-1</t>
        </is>
      </c>
      <c r="L2277" s="223" t="n"/>
      <c r="M2277" s="259" t="inlineStr">
        <is>
          <t>Tidak Tersedia</t>
        </is>
      </c>
      <c r="N2277" s="223" t="inlineStr">
        <is>
          <t>Indonesia</t>
        </is>
      </c>
      <c r="O2277" s="223" t="inlineStr">
        <is>
          <t>Bukan fiksi</t>
        </is>
      </c>
      <c r="P2277" s="260" t="n">
        <v>2023</v>
      </c>
      <c r="Q2277" s="260" t="n">
        <v>2023</v>
      </c>
      <c r="R2277" s="223" t="inlineStr">
        <is>
          <t>Rumah Baca</t>
        </is>
      </c>
      <c r="S2277" s="223" t="inlineStr">
        <is>
          <t>Andi Offset CV</t>
        </is>
      </c>
      <c r="T2277" s="223" t="inlineStr">
        <is>
          <t>Lokal</t>
        </is>
      </c>
      <c r="U2277" s="261" t="n">
        <v>58</v>
      </c>
      <c r="V2277" s="86" t="inlineStr">
        <is>
          <t>pdf</t>
        </is>
      </c>
      <c r="W2277" s="223" t="inlineStr">
        <is>
          <t>5.1 MB</t>
        </is>
      </c>
      <c r="X2277" s="225" t="inlineStr">
        <is>
          <t>Buku ini disusun secara ringkas sehingga pembaca dapat memahami fitur-fitur yang terdapat di dalamnya. 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&amp;nbsp;</t>
        </is>
      </c>
      <c r="Y2277" s="262" t="n">
        <v>48500</v>
      </c>
      <c r="Z2277" s="226" t="n"/>
      <c r="AA2277" s="241">
        <f>Y3417*Z3417</f>
        <v/>
      </c>
      <c r="AB2277" s="237" t="inlineStr">
        <is>
          <t>1d542cbc-037e-45f4-83e1-53527a408724</t>
        </is>
      </c>
    </row>
    <row r="2278" ht="15" customHeight="1" s="283">
      <c r="A2278" s="109" t="n">
        <v>3409</v>
      </c>
      <c r="B2278" s="222">
        <f>HYPERLINK("https://mocostore.moco.co.id/catalog/"&amp;AB3418,"Klik Disini")</f>
        <v/>
      </c>
      <c r="C2278" s="223" t="inlineStr">
        <is>
          <t>Panduan bagi Bunda Agar Bersalin tanpa Rasa Sakit</t>
        </is>
      </c>
      <c r="D2278" s="223" t="inlineStr">
        <is>
          <t>:</t>
        </is>
      </c>
      <c r="E2278" s="223" t="inlineStr">
        <is>
          <t>Yesie Aprilia</t>
        </is>
      </c>
      <c r="F2278" s="223" t="n"/>
      <c r="G2278" s="223" t="inlineStr">
        <is>
          <t>978-623-8503-36-0</t>
        </is>
      </c>
      <c r="H2278" s="223" t="inlineStr">
        <is>
          <t>Kedokteran &amp; Medis</t>
        </is>
      </c>
      <c r="I2278" s="258" t="inlineStr">
        <is>
          <t>Perguruan Tinggi</t>
        </is>
      </c>
      <c r="J2278" s="186" t="inlineStr">
        <is>
          <t>009.02</t>
        </is>
      </c>
      <c r="K2278" s="223" t="inlineStr">
        <is>
          <t>Edisi Ke-1</t>
        </is>
      </c>
      <c r="L2278" s="223" t="n"/>
      <c r="M2278" s="259" t="inlineStr">
        <is>
          <t>Tidak Tersedia</t>
        </is>
      </c>
      <c r="N2278" s="223" t="inlineStr">
        <is>
          <t>Indonesia</t>
        </is>
      </c>
      <c r="O2278" s="223" t="inlineStr">
        <is>
          <t>Bukan fiksi</t>
        </is>
      </c>
      <c r="P2278" s="260" t="n">
        <v>2023</v>
      </c>
      <c r="Q2278" s="260" t="n">
        <v>2023</v>
      </c>
      <c r="R2278" s="223" t="inlineStr">
        <is>
          <t>Rumah Baca</t>
        </is>
      </c>
      <c r="S2278" s="223" t="inlineStr">
        <is>
          <t>Andi Offset CV</t>
        </is>
      </c>
      <c r="T2278" s="223" t="inlineStr">
        <is>
          <t>Lokal</t>
        </is>
      </c>
      <c r="U2278" s="261" t="n">
        <v>82</v>
      </c>
      <c r="V2278" s="86" t="inlineStr">
        <is>
          <t>pdf</t>
        </is>
      </c>
      <c r="W2278" s="223" t="inlineStr">
        <is>
          <t>13.3 MB</t>
        </is>
      </c>
      <c r="X2278" s="225" t="inlineStr">
        <is>
          <t>Buku ini berjudul &amp;quot;Panduan bagi Bunda Agar Bersalin tanpa Rasa Sakit&amp;quot;. Panduan ini sangat berguna bagi Bunda dalam menghadapi proses kehamilan selama sembilan bulan dengan menyenangkan dan yang pasti sangat berguna untuk Bunda dalam menghadapi proses persalinan yang menyenangkan tanpa rasa sakit. Berisi afirmasi afirmasi dan sugesti positif untuk menghadapi kehamilan dan persalinan dengan tenang dan berisi skrip panduan yang bisa dipraktikkan untuk diri sendiri.</t>
        </is>
      </c>
      <c r="Y2278" s="262" t="n">
        <v>65500</v>
      </c>
      <c r="Z2278" s="226" t="n"/>
      <c r="AA2278" s="241">
        <f>Y3418*Z3418</f>
        <v/>
      </c>
      <c r="AB2278" s="237" t="inlineStr">
        <is>
          <t>79ee3a5e-f53c-4709-afd5-17db2facafbd</t>
        </is>
      </c>
    </row>
    <row r="2279" ht="15" customHeight="1" s="283">
      <c r="A2279" s="109" t="n">
        <v>3410</v>
      </c>
      <c r="B2279" s="222">
        <f>HYPERLINK("https://mocostore.moco.co.id/catalog/"&amp;AB3419,"Klik Disini")</f>
        <v/>
      </c>
      <c r="C2279" s="223" t="inlineStr">
        <is>
          <t>Semua tentang Insomnia</t>
        </is>
      </c>
      <c r="D2279" s="223" t="inlineStr">
        <is>
          <t>:</t>
        </is>
      </c>
      <c r="E2279" s="223" t="inlineStr">
        <is>
          <t>dr. Yekti Susilo &amp; Ari Wulandari</t>
        </is>
      </c>
      <c r="F2279" s="223" t="n"/>
      <c r="G2279" s="223" t="inlineStr">
        <is>
          <t>978-623-8503-81-0</t>
        </is>
      </c>
      <c r="H2279" s="223" t="inlineStr">
        <is>
          <t>Kesehatan</t>
        </is>
      </c>
      <c r="I2279" s="258" t="inlineStr">
        <is>
          <t>Perguruan Tinggi</t>
        </is>
      </c>
      <c r="J2279" s="186" t="inlineStr">
        <is>
          <t>009.24</t>
        </is>
      </c>
      <c r="K2279" s="223" t="inlineStr">
        <is>
          <t>Edisi Ke-1</t>
        </is>
      </c>
      <c r="L2279" s="223" t="n"/>
      <c r="M2279" s="259" t="inlineStr">
        <is>
          <t>Tidak Tersedia</t>
        </is>
      </c>
      <c r="N2279" s="223" t="inlineStr">
        <is>
          <t>Indonesia</t>
        </is>
      </c>
      <c r="O2279" s="223" t="inlineStr">
        <is>
          <t>Bukan fiksi</t>
        </is>
      </c>
      <c r="P2279" s="260" t="n">
        <v>2023</v>
      </c>
      <c r="Q2279" s="260" t="n">
        <v>2023</v>
      </c>
      <c r="R2279" s="223" t="inlineStr">
        <is>
          <t>Rumah Baca</t>
        </is>
      </c>
      <c r="S2279" s="223" t="inlineStr">
        <is>
          <t>Andi Offset CV</t>
        </is>
      </c>
      <c r="T2279" s="223" t="inlineStr">
        <is>
          <t>Lokal</t>
        </is>
      </c>
      <c r="U2279" s="261" t="n">
        <v>110</v>
      </c>
      <c r="V2279" s="86" t="inlineStr">
        <is>
          <t>pdf</t>
        </is>
      </c>
      <c r="W2279" s="223" t="inlineStr">
        <is>
          <t>5.5 MB</t>
        </is>
      </c>
      <c r="X2279" s="225" t="inlineStr">
        <is>
          <t>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Dewasa ini, gejala insomnia semakin banyak ditemui. Barangkali Anda atau orang-orang yang Anda kasihi juga mengalaminya. Jika demikian, buku ini memang tepat untuk Anda. Di buku ini, dr. Yekti Susilo mengupas tuntas insomnia. Semuanya dibahas secara gamblang, sehingga Anda mudah mengerti. Selamat membaca.</t>
        </is>
      </c>
      <c r="Y2279" s="262" t="n">
        <v>60500</v>
      </c>
      <c r="Z2279" s="226" t="n"/>
      <c r="AA2279" s="241">
        <f>Y3419*Z3419</f>
        <v/>
      </c>
      <c r="AB2279" s="237" t="inlineStr">
        <is>
          <t>a643f2ce-84d5-4390-96cf-b087cb5fd618</t>
        </is>
      </c>
    </row>
    <row r="2280" ht="15" customHeight="1" s="283">
      <c r="A2280" s="109" t="n">
        <v>3411</v>
      </c>
      <c r="B2280" s="222">
        <f>HYPERLINK("https://mocostore.moco.co.id/catalog/"&amp;AB3420,"Klik Disini")</f>
        <v/>
      </c>
      <c r="C2280" s="223" t="inlineStr">
        <is>
          <t>Semua tentang Diabetes Mellitus</t>
        </is>
      </c>
      <c r="D2280" s="223" t="inlineStr">
        <is>
          <t>:</t>
        </is>
      </c>
      <c r="E2280" s="223" t="inlineStr">
        <is>
          <t>dr. Yekti Susilo &amp; Ari Wulandari</t>
        </is>
      </c>
      <c r="F2280" s="223" t="n"/>
      <c r="G2280" s="223" t="inlineStr">
        <is>
          <t>978-623-8503-80-3</t>
        </is>
      </c>
      <c r="H2280" s="223" t="inlineStr">
        <is>
          <t>Kesehatan</t>
        </is>
      </c>
      <c r="I2280" s="258" t="inlineStr">
        <is>
          <t>Perguruan Tinggi</t>
        </is>
      </c>
      <c r="J2280" s="186" t="inlineStr">
        <is>
          <t>009.24</t>
        </is>
      </c>
      <c r="K2280" s="223" t="inlineStr">
        <is>
          <t>Edisi Ke-1</t>
        </is>
      </c>
      <c r="L2280" s="223" t="n"/>
      <c r="M2280" s="259" t="inlineStr">
        <is>
          <t>Tidak Tersedia</t>
        </is>
      </c>
      <c r="N2280" s="223" t="inlineStr">
        <is>
          <t>Indonesia</t>
        </is>
      </c>
      <c r="O2280" s="223" t="inlineStr">
        <is>
          <t>Bukan fiksi</t>
        </is>
      </c>
      <c r="P2280" s="260" t="n">
        <v>2023</v>
      </c>
      <c r="Q2280" s="260" t="n">
        <v>2023</v>
      </c>
      <c r="R2280" s="223" t="inlineStr">
        <is>
          <t>Rumah Baca</t>
        </is>
      </c>
      <c r="S2280" s="223" t="inlineStr">
        <is>
          <t>Andi Offset CV</t>
        </is>
      </c>
      <c r="T2280" s="223" t="inlineStr">
        <is>
          <t>Lokal</t>
        </is>
      </c>
      <c r="U2280" s="261" t="n">
        <v>124</v>
      </c>
      <c r="V2280" s="86" t="inlineStr">
        <is>
          <t>pdf</t>
        </is>
      </c>
      <c r="W2280" s="223" t="inlineStr">
        <is>
          <t>6.1 MB</t>
        </is>
      </c>
      <c r="X2280" s="225" t="inlineStr">
        <is>
          <t>Diabetes Mellitus dapat terjadi pada siapa pun, baik lelaki maupun perempuan pada segala umur. 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Semua tentang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2280" s="262" t="n">
        <v>63000</v>
      </c>
      <c r="Z2280" s="226" t="n"/>
      <c r="AA2280" s="241">
        <f>Y3420*Z3420</f>
        <v/>
      </c>
      <c r="AB2280" s="237" t="inlineStr">
        <is>
          <t>27490744-d503-4b09-b394-7e4c5d0a6039</t>
        </is>
      </c>
    </row>
    <row r="2281" ht="15" customHeight="1" s="283">
      <c r="A2281" s="109" t="n">
        <v>3412</v>
      </c>
      <c r="B2281" s="222">
        <f>HYPERLINK("https://mocostore.moco.co.id/catalog/"&amp;AB3421,"Klik Disini")</f>
        <v/>
      </c>
      <c r="C2281" s="223" t="inlineStr">
        <is>
          <t>Seluk Beluk Darah Tinggi (Hipertensi)</t>
        </is>
      </c>
      <c r="D2281" s="223" t="inlineStr">
        <is>
          <t>:</t>
        </is>
      </c>
      <c r="E2281" s="223" t="inlineStr">
        <is>
          <t>dr. Yekti Susilo &amp; Ari Wulandari</t>
        </is>
      </c>
      <c r="F2281" s="223" t="n"/>
      <c r="G2281" s="223" t="inlineStr">
        <is>
          <t>978-623-8503-77-3</t>
        </is>
      </c>
      <c r="H2281" s="223" t="inlineStr">
        <is>
          <t>Kesehatan</t>
        </is>
      </c>
      <c r="I2281" s="258" t="inlineStr">
        <is>
          <t>Perguruan Tinggi</t>
        </is>
      </c>
      <c r="J2281" s="186" t="inlineStr">
        <is>
          <t>009.24</t>
        </is>
      </c>
      <c r="K2281" s="223" t="inlineStr">
        <is>
          <t>Edisi Ke-1</t>
        </is>
      </c>
      <c r="L2281" s="223" t="n"/>
      <c r="M2281" s="259" t="inlineStr">
        <is>
          <t>Tidak Tersedia</t>
        </is>
      </c>
      <c r="N2281" s="223" t="inlineStr">
        <is>
          <t>Indonesia</t>
        </is>
      </c>
      <c r="O2281" s="223" t="inlineStr">
        <is>
          <t>Bukan fiksi</t>
        </is>
      </c>
      <c r="P2281" s="260" t="n">
        <v>2023</v>
      </c>
      <c r="Q2281" s="260" t="n">
        <v>2023</v>
      </c>
      <c r="R2281" s="223" t="inlineStr">
        <is>
          <t>Rumah Baca</t>
        </is>
      </c>
      <c r="S2281" s="223" t="inlineStr">
        <is>
          <t>Andi Offset CV</t>
        </is>
      </c>
      <c r="T2281" s="223" t="inlineStr">
        <is>
          <t>Lokal</t>
        </is>
      </c>
      <c r="U2281" s="261" t="n">
        <v>104</v>
      </c>
      <c r="V2281" s="86" t="inlineStr">
        <is>
          <t>pdf</t>
        </is>
      </c>
      <c r="W2281" s="223" t="inlineStr">
        <is>
          <t>2.0 MB</t>
        </is>
      </c>
      <c r="X2281" s="225" t="inlineStr">
        <is>
          <t>Hipertensi atau tekanan darah tinggi adalah suatu kondisi tekanan darah seseorang berada di atas angka normal, 120/80 mmHg. Hipertensi dapat terjadi pada siapapun, baik lelaki maupun perempuan pada segala umur.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Seluk Beluk Darah Tinggi (Hipertensi) ini layak dijadikan panduan dan pedoman. Di dalamnya dikemukakan tentang pengertian hipertensi, gejala hipertensi, hingga jenis hipertensi. Semoga buku ini bermanfaat dan dapat diterima masyarakat luas. Mari kita ciptakan gerakan sehat mulai dari diri sendiri!</t>
        </is>
      </c>
      <c r="Y2281" s="262" t="n">
        <v>50000</v>
      </c>
      <c r="Z2281" s="226" t="n"/>
      <c r="AA2281" s="241">
        <f>Y3421*Z3421</f>
        <v/>
      </c>
      <c r="AB2281" s="237" t="inlineStr">
        <is>
          <t>6f3476a3-3d54-4e36-91da-2f2828b51ebf</t>
        </is>
      </c>
    </row>
    <row r="2282" ht="15" customHeight="1" s="283">
      <c r="A2282" s="109" t="n">
        <v>3413</v>
      </c>
      <c r="B2282" s="222">
        <f>HYPERLINK("https://mocostore.moco.co.id/catalog/"&amp;AB3422,"Klik Disini")</f>
        <v/>
      </c>
      <c r="C2282" s="223" t="inlineStr">
        <is>
          <t>Seluk Beluk Impotensi</t>
        </is>
      </c>
      <c r="D2282" s="223" t="inlineStr">
        <is>
          <t>:</t>
        </is>
      </c>
      <c r="E2282" s="223" t="inlineStr">
        <is>
          <t>dr. Dito Anurogo dan Ari Wulandari</t>
        </is>
      </c>
      <c r="F2282" s="223" t="n"/>
      <c r="G2282" s="223" t="inlineStr">
        <is>
          <t>978-623-8503-78-0</t>
        </is>
      </c>
      <c r="H2282" s="223" t="inlineStr">
        <is>
          <t>Kesehatan</t>
        </is>
      </c>
      <c r="I2282" s="258" t="inlineStr">
        <is>
          <t>Perguruan Tinggi</t>
        </is>
      </c>
      <c r="J2282" s="186" t="inlineStr">
        <is>
          <t>009.24</t>
        </is>
      </c>
      <c r="K2282" s="223" t="inlineStr">
        <is>
          <t>Edisi Ke-1</t>
        </is>
      </c>
      <c r="L2282" s="223" t="n"/>
      <c r="M2282" s="259" t="inlineStr">
        <is>
          <t>Tidak Tersedia</t>
        </is>
      </c>
      <c r="N2282" s="223" t="inlineStr">
        <is>
          <t>Indonesia</t>
        </is>
      </c>
      <c r="O2282" s="223" t="inlineStr">
        <is>
          <t>Bukan fiksi</t>
        </is>
      </c>
      <c r="P2282" s="260" t="n">
        <v>2023</v>
      </c>
      <c r="Q2282" s="260" t="n">
        <v>2023</v>
      </c>
      <c r="R2282" s="223" t="inlineStr">
        <is>
          <t>Rumah Baca</t>
        </is>
      </c>
      <c r="S2282" s="223" t="inlineStr">
        <is>
          <t>Andi Offset CV</t>
        </is>
      </c>
      <c r="T2282" s="223" t="inlineStr">
        <is>
          <t>Lokal</t>
        </is>
      </c>
      <c r="U2282" s="261" t="n">
        <v>118</v>
      </c>
      <c r="V2282" s="86" t="inlineStr">
        <is>
          <t>pdf</t>
        </is>
      </c>
      <c r="W2282" s="223" t="inlineStr">
        <is>
          <t>3.1 MB</t>
        </is>
      </c>
      <c r="X2282" s="225" t="inlineStr">
        <is>
          <t>Mendengar kata &amp;quot;impotensi&amp;quot;, pasti sudah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t>
        </is>
      </c>
      <c r="Y2282" s="262" t="n">
        <v>62500</v>
      </c>
      <c r="Z2282" s="226" t="n"/>
      <c r="AA2282" s="241">
        <f>Y3422*Z3422</f>
        <v/>
      </c>
      <c r="AB2282" s="237" t="inlineStr">
        <is>
          <t>e1708972-0db1-4b3f-a0f7-2c43a98a99a7</t>
        </is>
      </c>
    </row>
    <row r="2283" ht="15" customHeight="1" s="283">
      <c r="A2283" s="109" t="n">
        <v>3414</v>
      </c>
      <c r="B2283" s="222">
        <f>HYPERLINK("https://mocostore.moco.co.id/catalog/"&amp;AB3423,"Klik Disini")</f>
        <v/>
      </c>
      <c r="C2283" s="223" t="inlineStr">
        <is>
          <t>Seluk Beluk Nyeri Haid</t>
        </is>
      </c>
      <c r="D2283" s="223" t="inlineStr">
        <is>
          <t>:</t>
        </is>
      </c>
      <c r="E2283" s="223" t="inlineStr">
        <is>
          <t>dr. Dito Anurogo &amp; Ari Wulandari</t>
        </is>
      </c>
      <c r="F2283" s="223" t="n"/>
      <c r="G2283" s="223" t="inlineStr">
        <is>
          <t>978-623-8503-79-7</t>
        </is>
      </c>
      <c r="H2283" s="223" t="inlineStr">
        <is>
          <t>Kesehatan</t>
        </is>
      </c>
      <c r="I2283" s="258" t="inlineStr">
        <is>
          <t>Perguruan Tinggi</t>
        </is>
      </c>
      <c r="J2283" s="186" t="inlineStr">
        <is>
          <t>009.24</t>
        </is>
      </c>
      <c r="K2283" s="223" t="inlineStr">
        <is>
          <t>Edisi Ke-1</t>
        </is>
      </c>
      <c r="L2283" s="223" t="n"/>
      <c r="M2283" s="259" t="inlineStr">
        <is>
          <t>Tidak Tersedia</t>
        </is>
      </c>
      <c r="N2283" s="223" t="inlineStr">
        <is>
          <t>Indonesia</t>
        </is>
      </c>
      <c r="O2283" s="223" t="inlineStr">
        <is>
          <t>Bukan fiksi</t>
        </is>
      </c>
      <c r="P2283" s="260" t="n">
        <v>2023</v>
      </c>
      <c r="Q2283" s="260" t="n">
        <v>2023</v>
      </c>
      <c r="R2283" s="223" t="inlineStr">
        <is>
          <t>Rumah Baca</t>
        </is>
      </c>
      <c r="S2283" s="223" t="inlineStr">
        <is>
          <t>Andi Offset CV</t>
        </is>
      </c>
      <c r="T2283" s="223" t="inlineStr">
        <is>
          <t>Lokal</t>
        </is>
      </c>
      <c r="U2283" s="261" t="n">
        <v>80</v>
      </c>
      <c r="V2283" s="86" t="inlineStr">
        <is>
          <t>pdf</t>
        </is>
      </c>
      <c r="W2283" s="223" t="inlineStr">
        <is>
          <t>2.2 MB</t>
        </is>
      </c>
      <c r="X2283" s="225" t="inlineStr">
        <is>
          <t>Saking seringnya terdengar, penyakit ini sering dianggap remeh dan dianggap tidak perlu ditangani secara serius. &amp;quot;Nanti akan sembuh dengan sendirinya&amp;quot;.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ini dikemukakan bermacam hal penting berkaitan dengan nyeri haid. Mulai dari penyebab, faktor, komplikasi, sampai mitos haid. Akhir kata, semoga buku ini bermanfaat dan membantu kita untuk menjadi lebih sehat dan bersemangat!...</t>
        </is>
      </c>
      <c r="Y2283" s="262" t="n">
        <v>46000</v>
      </c>
      <c r="Z2283" s="226" t="n"/>
      <c r="AA2283" s="241">
        <f>Y3423*Z3423</f>
        <v/>
      </c>
      <c r="AB2283" s="237" t="inlineStr">
        <is>
          <t>e5e9ad66-dbfe-42f3-b505-d1a150d133d7</t>
        </is>
      </c>
    </row>
    <row r="2284" ht="15" customHeight="1" s="283">
      <c r="A2284" s="109" t="n">
        <v>3415</v>
      </c>
      <c r="B2284" s="222">
        <f>HYPERLINK("https://mocostore.moco.co.id/catalog/"&amp;AB3424,"Klik Disini")</f>
        <v/>
      </c>
      <c r="C2284" s="223" t="inlineStr">
        <is>
          <t>Buku Panduan Adobe Photoshop Retouching dan Painting</t>
        </is>
      </c>
      <c r="D2284" s="223" t="inlineStr">
        <is>
          <t>:</t>
        </is>
      </c>
      <c r="E2284" s="223" t="inlineStr">
        <is>
          <t>Elcom</t>
        </is>
      </c>
      <c r="F2284" s="223" t="n"/>
      <c r="G2284" s="223" t="inlineStr">
        <is>
          <t>978-623-8494-36-1</t>
        </is>
      </c>
      <c r="H2284" s="223" t="inlineStr">
        <is>
          <t>Komputer &amp; Internet</t>
        </is>
      </c>
      <c r="I2284" s="258" t="inlineStr">
        <is>
          <t>Perguruan Tinggi</t>
        </is>
      </c>
      <c r="J2284" s="186" t="inlineStr">
        <is>
          <t>009.05</t>
        </is>
      </c>
      <c r="K2284" s="223" t="inlineStr">
        <is>
          <t>Edisi Ke-1</t>
        </is>
      </c>
      <c r="L2284" s="223" t="n"/>
      <c r="M2284" s="259" t="inlineStr">
        <is>
          <t>Tidak Tersedia</t>
        </is>
      </c>
      <c r="N2284" s="223" t="inlineStr">
        <is>
          <t>Indonesia</t>
        </is>
      </c>
      <c r="O2284" s="223" t="inlineStr">
        <is>
          <t>Bukan fiksi</t>
        </is>
      </c>
      <c r="P2284" s="260" t="n">
        <v>2023</v>
      </c>
      <c r="Q2284" s="260" t="n">
        <v>2023</v>
      </c>
      <c r="R2284" s="223" t="inlineStr">
        <is>
          <t>Rumah Baca</t>
        </is>
      </c>
      <c r="S2284" s="223" t="inlineStr">
        <is>
          <t>Andi Offset CV</t>
        </is>
      </c>
      <c r="T2284" s="223" t="inlineStr">
        <is>
          <t>Lokal</t>
        </is>
      </c>
      <c r="U2284" s="261" t="n">
        <v>56</v>
      </c>
      <c r="V2284" s="86" t="inlineStr">
        <is>
          <t>pdf</t>
        </is>
      </c>
      <c r="W2284" s="223" t="inlineStr">
        <is>
          <t>3.6 MB</t>
        </is>
      </c>
      <c r="X2284" s="225" t="inlineStr">
        <is>
          <t>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Buku ini disusun secara ringkas sehingga pembaca dapat memahami fitur-fitur yang terdapat di dalamnya.</t>
        </is>
      </c>
      <c r="Y2284" s="262" t="n">
        <v>48500</v>
      </c>
      <c r="Z2284" s="226" t="n"/>
      <c r="AA2284" s="241">
        <f>Y3424*Z3424</f>
        <v/>
      </c>
      <c r="AB2284" s="237" t="inlineStr">
        <is>
          <t>92876fed-63bc-4980-a15c-dd36896b029e</t>
        </is>
      </c>
    </row>
    <row r="2285" ht="15" customHeight="1" s="283">
      <c r="A2285" s="109" t="n">
        <v>3418</v>
      </c>
      <c r="B2285" s="222">
        <f>HYPERLINK("https://mocostore.moco.co.id/catalog/"&amp;AB3427,"Klik Disini")</f>
        <v/>
      </c>
      <c r="C2285" s="223" t="inlineStr">
        <is>
          <t>Cloud Computing Aplikasi Berbasis Web</t>
        </is>
      </c>
      <c r="D2285" s="223" t="inlineStr">
        <is>
          <t>:</t>
        </is>
      </c>
      <c r="E2285" s="223" t="inlineStr">
        <is>
          <t>Elcom</t>
        </is>
      </c>
      <c r="F2285" s="223" t="n"/>
      <c r="G2285" s="223" t="inlineStr">
        <is>
          <t>978-623-8494-65-1</t>
        </is>
      </c>
      <c r="H2285" s="223" t="inlineStr">
        <is>
          <t>Komputer &amp; Internet</t>
        </is>
      </c>
      <c r="I2285" s="258" t="inlineStr">
        <is>
          <t>Perguruan Tinggi</t>
        </is>
      </c>
      <c r="J2285" s="186" t="inlineStr">
        <is>
          <t>009.05</t>
        </is>
      </c>
      <c r="K2285" s="223" t="inlineStr">
        <is>
          <t>Edisi Ke-1</t>
        </is>
      </c>
      <c r="L2285" s="223" t="n"/>
      <c r="M2285" s="259" t="inlineStr">
        <is>
          <t>Tidak Tersedia</t>
        </is>
      </c>
      <c r="N2285" s="223" t="inlineStr">
        <is>
          <t>Indonesia</t>
        </is>
      </c>
      <c r="O2285" s="223" t="inlineStr">
        <is>
          <t>Bukan fiksi</t>
        </is>
      </c>
      <c r="P2285" s="260" t="n">
        <v>2023</v>
      </c>
      <c r="Q2285" s="260" t="n">
        <v>2023</v>
      </c>
      <c r="R2285" s="223" t="inlineStr">
        <is>
          <t>Rumah Baca</t>
        </is>
      </c>
      <c r="S2285" s="223" t="inlineStr">
        <is>
          <t>Andi Offset CV</t>
        </is>
      </c>
      <c r="T2285" s="223" t="inlineStr">
        <is>
          <t>Lokal</t>
        </is>
      </c>
      <c r="U2285" s="261" t="n">
        <v>92</v>
      </c>
      <c r="V2285" s="86" t="inlineStr">
        <is>
          <t>pdf</t>
        </is>
      </c>
      <c r="W2285" s="223" t="inlineStr">
        <is>
          <t>5.2 MB</t>
        </is>
      </c>
      <c r="X2285" s="225" t="inlineStr">
        <is>
          <t>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2285" s="262" t="n">
        <v>35000</v>
      </c>
      <c r="Z2285" s="226" t="n"/>
      <c r="AA2285" s="241">
        <f>Y3427*Z3427</f>
        <v/>
      </c>
      <c r="AB2285" s="237" t="inlineStr">
        <is>
          <t>98b3592b-596f-48b8-b4cf-20180f532c14</t>
        </is>
      </c>
    </row>
    <row r="2286" ht="15" customHeight="1" s="283">
      <c r="A2286" s="109" t="n">
        <v>3419</v>
      </c>
      <c r="B2286" s="222">
        <f>HYPERLINK("https://mocostore.moco.co.id/catalog/"&amp;AB3428,"Klik Disini")</f>
        <v/>
      </c>
      <c r="C2286" s="223" t="inlineStr">
        <is>
          <t>Berdagang dengan Aplikasi Android secara Online</t>
        </is>
      </c>
      <c r="D2286" s="223" t="inlineStr">
        <is>
          <t>:</t>
        </is>
      </c>
      <c r="E2286" s="223" t="inlineStr">
        <is>
          <t>Elcom</t>
        </is>
      </c>
      <c r="F2286" s="223" t="n"/>
      <c r="G2286" s="223" t="inlineStr">
        <is>
          <t>978-623-8494-31-6</t>
        </is>
      </c>
      <c r="H2286" s="223" t="inlineStr">
        <is>
          <t>Komputer &amp; Internet</t>
        </is>
      </c>
      <c r="I2286" s="258" t="inlineStr">
        <is>
          <t>Perguruan Tinggi</t>
        </is>
      </c>
      <c r="J2286" s="186" t="inlineStr">
        <is>
          <t>009.05</t>
        </is>
      </c>
      <c r="K2286" s="223" t="inlineStr">
        <is>
          <t>Edisi Ke-1</t>
        </is>
      </c>
      <c r="L2286" s="223" t="n"/>
      <c r="M2286" s="259" t="inlineStr">
        <is>
          <t>Tidak Tersedia</t>
        </is>
      </c>
      <c r="N2286" s="223" t="inlineStr">
        <is>
          <t>Indonesia</t>
        </is>
      </c>
      <c r="O2286" s="223" t="inlineStr">
        <is>
          <t>Bukan fiksi</t>
        </is>
      </c>
      <c r="P2286" s="260" t="n">
        <v>2023</v>
      </c>
      <c r="Q2286" s="260" t="n">
        <v>2023</v>
      </c>
      <c r="R2286" s="223" t="inlineStr">
        <is>
          <t>Rumah Baca</t>
        </is>
      </c>
      <c r="S2286" s="223" t="inlineStr">
        <is>
          <t>Andi Offset CV</t>
        </is>
      </c>
      <c r="T2286" s="223" t="inlineStr">
        <is>
          <t>Lokal</t>
        </is>
      </c>
      <c r="U2286" s="261" t="n">
        <v>66</v>
      </c>
      <c r="V2286" s="86" t="inlineStr">
        <is>
          <t>pdf</t>
        </is>
      </c>
      <c r="W2286" s="223" t="inlineStr">
        <is>
          <t>4.7 MB</t>
        </is>
      </c>
      <c r="X2286" s="225" t="inlineStr">
        <is>
          <t>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 Buku ini akan memberi tahu Anda tentang aplikasi-aplikasi apa yang bisa Anda gunakan untuk mempromosikan sebuah produk melalui aplikasi Android.</t>
        </is>
      </c>
      <c r="Y2286" s="262" t="n">
        <v>35000</v>
      </c>
      <c r="Z2286" s="226" t="n"/>
      <c r="AA2286" s="241">
        <f>Y3428*Z3428</f>
        <v/>
      </c>
      <c r="AB2286" s="237" t="inlineStr">
        <is>
          <t>39dfadea-18dc-4f58-9435-b6fc459aac56</t>
        </is>
      </c>
    </row>
    <row r="2287" ht="15" customHeight="1" s="283">
      <c r="A2287" s="109" t="n">
        <v>3420</v>
      </c>
      <c r="B2287" s="222">
        <f>HYPERLINK("https://mocostore.moco.co.id/catalog/"&amp;AB3429,"Klik Disini")</f>
        <v/>
      </c>
      <c r="C2287" s="223" t="inlineStr">
        <is>
          <t>Apa Itu Google Maps?</t>
        </is>
      </c>
      <c r="D2287" s="223" t="inlineStr">
        <is>
          <t>:</t>
        </is>
      </c>
      <c r="E2287" s="223" t="inlineStr">
        <is>
          <t>eLCOM</t>
        </is>
      </c>
      <c r="F2287" s="223" t="n"/>
      <c r="G2287" s="223" t="inlineStr">
        <is>
          <t>978-623-8494-14-9</t>
        </is>
      </c>
      <c r="H2287" s="223" t="inlineStr">
        <is>
          <t>Komputer &amp; Internet</t>
        </is>
      </c>
      <c r="I2287" s="258" t="inlineStr">
        <is>
          <t>Perguruan Tinggi</t>
        </is>
      </c>
      <c r="J2287" s="186" t="inlineStr">
        <is>
          <t>009.05</t>
        </is>
      </c>
      <c r="K2287" s="223" t="inlineStr">
        <is>
          <t>Edisi Ke-1</t>
        </is>
      </c>
      <c r="L2287" s="223" t="n"/>
      <c r="M2287" s="259" t="inlineStr">
        <is>
          <t>Tidak Tersedia</t>
        </is>
      </c>
      <c r="N2287" s="223" t="inlineStr">
        <is>
          <t>Indonesia</t>
        </is>
      </c>
      <c r="O2287" s="223" t="inlineStr">
        <is>
          <t>Bukan fiksi</t>
        </is>
      </c>
      <c r="P2287" s="260" t="n">
        <v>2023</v>
      </c>
      <c r="Q2287" s="260" t="n">
        <v>2023</v>
      </c>
      <c r="R2287" s="223" t="inlineStr">
        <is>
          <t>Rumah Baca</t>
        </is>
      </c>
      <c r="S2287" s="223" t="inlineStr">
        <is>
          <t>Andi Offset CV</t>
        </is>
      </c>
      <c r="T2287" s="223" t="inlineStr">
        <is>
          <t>Lokal</t>
        </is>
      </c>
      <c r="U2287" s="261" t="n">
        <v>56</v>
      </c>
      <c r="V2287" s="86" t="inlineStr">
        <is>
          <t>pdf</t>
        </is>
      </c>
      <c r="W2287" s="223" t="inlineStr">
        <is>
          <t>6.1 MB</t>
        </is>
      </c>
      <c r="X2287" s="225" t="inlineStr">
        <is>
          <t>Google, sebuah nama besar perusahaan pencari web terbesar di dunia ini sudah membuat terobosan luar biasa, antara lain dengan mengeluarkan perangkat lunak yang sangat fenomenal yaitu Google Earth. Fungsi dari perangkat lunak tersebut adalah memungkinkan pengguna untuk dapat melihat planet bumi dari komputer pribadi mereka.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apa itu google maps dan bermain dengan google maps.</t>
        </is>
      </c>
      <c r="Y2287" s="262" t="n">
        <v>38500</v>
      </c>
      <c r="Z2287" s="226" t="n"/>
      <c r="AA2287" s="241">
        <f>Y3429*Z3429</f>
        <v/>
      </c>
      <c r="AB2287" s="237" t="inlineStr">
        <is>
          <t>82e753c1-2f39-4f7b-ac7b-7be68d7f2867</t>
        </is>
      </c>
    </row>
    <row r="2288" ht="15" customHeight="1" s="283">
      <c r="A2288" s="109" t="n">
        <v>3421</v>
      </c>
      <c r="B2288" s="222">
        <f>HYPERLINK("https://mocostore.moco.co.id/catalog/"&amp;AB3430,"Klik Disini")</f>
        <v/>
      </c>
      <c r="C2288" s="223" t="inlineStr">
        <is>
          <t>Apa Itu Formula?</t>
        </is>
      </c>
      <c r="D2288" s="223" t="inlineStr">
        <is>
          <t>:</t>
        </is>
      </c>
      <c r="E2288" s="223" t="inlineStr">
        <is>
          <t>Elcom</t>
        </is>
      </c>
      <c r="F2288" s="223" t="n"/>
      <c r="G2288" s="223" t="inlineStr">
        <is>
          <t>978-623-8494-13-2</t>
        </is>
      </c>
      <c r="H2288" s="223" t="inlineStr">
        <is>
          <t>Komputer &amp; Internet</t>
        </is>
      </c>
      <c r="I2288" s="258" t="inlineStr">
        <is>
          <t>Perguruan Tinggi</t>
        </is>
      </c>
      <c r="J2288" s="186" t="inlineStr">
        <is>
          <t>009.05</t>
        </is>
      </c>
      <c r="K2288" s="223" t="inlineStr">
        <is>
          <t>Edisi Ke-1</t>
        </is>
      </c>
      <c r="L2288" s="223" t="n"/>
      <c r="M2288" s="259" t="inlineStr">
        <is>
          <t>Tidak Tersedia</t>
        </is>
      </c>
      <c r="N2288" s="223" t="inlineStr">
        <is>
          <t>Indonesia</t>
        </is>
      </c>
      <c r="O2288" s="223" t="inlineStr">
        <is>
          <t>Bukan fiksi</t>
        </is>
      </c>
      <c r="P2288" s="260" t="n">
        <v>2023</v>
      </c>
      <c r="Q2288" s="260" t="n">
        <v>2023</v>
      </c>
      <c r="R2288" s="223" t="inlineStr">
        <is>
          <t>Rumah Baca</t>
        </is>
      </c>
      <c r="S2288" s="223" t="inlineStr">
        <is>
          <t>Andi Offset CV</t>
        </is>
      </c>
      <c r="T2288" s="223" t="inlineStr">
        <is>
          <t>Lokal</t>
        </is>
      </c>
      <c r="U2288" s="261" t="n">
        <v>84</v>
      </c>
      <c r="V2288" s="86" t="inlineStr">
        <is>
          <t>pdf</t>
        </is>
      </c>
      <c r="W2288" s="223" t="inlineStr">
        <is>
          <t>4.0 MB</t>
        </is>
      </c>
      <c r="X2288" s="225" t="inlineStr">
        <is>
          <t>Jika Anda sering menggunakan produk dari Microsoft Office, maka sekarang saatnya Anda mengetahui aplikasi Microsoft Excel lebih jauh yang tidak hanya andal, namun juga sangat membantu dan memudahkan pengerjaan tugas Anda. 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is>
      </c>
      <c r="Y2288" s="262" t="n">
        <v>38000</v>
      </c>
      <c r="Z2288" s="226" t="n"/>
      <c r="AA2288" s="241">
        <f>Y3430*Z3430</f>
        <v/>
      </c>
      <c r="AB2288" s="237" t="inlineStr">
        <is>
          <t>7616f813-e433-482b-985e-63bcf5217ad2</t>
        </is>
      </c>
    </row>
    <row r="2289" ht="15" customHeight="1" s="283">
      <c r="A2289" s="109" t="n">
        <v>3422</v>
      </c>
      <c r="B2289" s="222">
        <f>HYPERLINK("https://mocostore.moco.co.id/catalog/"&amp;AB3431,"Klik Disini")</f>
        <v/>
      </c>
      <c r="C2289" s="223" t="inlineStr">
        <is>
          <t>Buku untuk Teknisi Komputer tentang Troubleshooting</t>
        </is>
      </c>
      <c r="D2289" s="223" t="inlineStr">
        <is>
          <t>:</t>
        </is>
      </c>
      <c r="E2289" s="223" t="inlineStr">
        <is>
          <t>Elcom</t>
        </is>
      </c>
      <c r="F2289" s="223" t="n"/>
      <c r="G2289" s="223" t="inlineStr">
        <is>
          <t>978-623-8494-41-5</t>
        </is>
      </c>
      <c r="H2289" s="223" t="inlineStr">
        <is>
          <t>Komputer &amp; Internet</t>
        </is>
      </c>
      <c r="I2289" s="258" t="inlineStr">
        <is>
          <t>Perguruan Tinggi</t>
        </is>
      </c>
      <c r="J2289" s="186" t="inlineStr">
        <is>
          <t>009.05</t>
        </is>
      </c>
      <c r="K2289" s="223" t="inlineStr">
        <is>
          <t>Edisi Ke-1</t>
        </is>
      </c>
      <c r="L2289" s="223" t="n"/>
      <c r="M2289" s="259" t="inlineStr">
        <is>
          <t>Tidak Tersedia</t>
        </is>
      </c>
      <c r="N2289" s="223" t="inlineStr">
        <is>
          <t>Indonesia</t>
        </is>
      </c>
      <c r="O2289" s="223" t="inlineStr">
        <is>
          <t>Bukan fiksi</t>
        </is>
      </c>
      <c r="P2289" s="260" t="n">
        <v>2023</v>
      </c>
      <c r="Q2289" s="260" t="n">
        <v>2023</v>
      </c>
      <c r="R2289" s="223" t="inlineStr">
        <is>
          <t>Rumah Baca</t>
        </is>
      </c>
      <c r="S2289" s="223" t="inlineStr">
        <is>
          <t>Andi Offset CV</t>
        </is>
      </c>
      <c r="T2289" s="223" t="inlineStr">
        <is>
          <t>Lokal</t>
        </is>
      </c>
      <c r="U2289" s="261" t="n">
        <v>66</v>
      </c>
      <c r="V2289" s="86" t="inlineStr">
        <is>
          <t>pdf</t>
        </is>
      </c>
      <c r="W2289" s="223" t="inlineStr">
        <is>
          <t>7.9 MB</t>
        </is>
      </c>
      <c r="X2289" s="225" t="inlineStr">
        <is>
          <t>Jika Anda merupakan orang yang sering menggunakan komputer, mungkin akan mendapati komputer yang sedang digunakan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is>
      </c>
      <c r="Y2289" s="262" t="n">
        <v>48500</v>
      </c>
      <c r="Z2289" s="226" t="n"/>
      <c r="AA2289" s="241">
        <f>Y3431*Z3431</f>
        <v/>
      </c>
      <c r="AB2289" s="237" t="inlineStr">
        <is>
          <t>bd09e5c4-e954-4799-b92e-09c9105430c9</t>
        </is>
      </c>
    </row>
    <row r="2290" ht="15" customHeight="1" s="283">
      <c r="A2290" s="109" t="n">
        <v>3423</v>
      </c>
      <c r="B2290" s="222">
        <f>HYPERLINK("https://mocostore.moco.co.id/catalog/"&amp;AB3432,"Klik Disini")</f>
        <v/>
      </c>
      <c r="C2290" s="223" t="inlineStr">
        <is>
          <t>Buku Pintar WordPress</t>
        </is>
      </c>
      <c r="D2290" s="223" t="inlineStr">
        <is>
          <t>:</t>
        </is>
      </c>
      <c r="E2290" s="223" t="inlineStr">
        <is>
          <t>Elcom</t>
        </is>
      </c>
      <c r="F2290" s="223" t="n"/>
      <c r="G2290" s="223" t="inlineStr">
        <is>
          <t>978-623-8494-39-2</t>
        </is>
      </c>
      <c r="H2290" s="223" t="inlineStr">
        <is>
          <t>Komputer &amp; Internet</t>
        </is>
      </c>
      <c r="I2290" s="258" t="inlineStr">
        <is>
          <t>Perguruan Tinggi</t>
        </is>
      </c>
      <c r="J2290" s="186" t="inlineStr">
        <is>
          <t>009.05</t>
        </is>
      </c>
      <c r="K2290" s="223" t="inlineStr">
        <is>
          <t>Edisi Ke-1</t>
        </is>
      </c>
      <c r="L2290" s="223" t="n"/>
      <c r="M2290" s="259" t="inlineStr">
        <is>
          <t>Tidak Tersedia</t>
        </is>
      </c>
      <c r="N2290" s="223" t="inlineStr">
        <is>
          <t>Indonesia</t>
        </is>
      </c>
      <c r="O2290" s="223" t="inlineStr">
        <is>
          <t>Bukan fiksi</t>
        </is>
      </c>
      <c r="P2290" s="260" t="n">
        <v>2023</v>
      </c>
      <c r="Q2290" s="260" t="n">
        <v>2023</v>
      </c>
      <c r="R2290" s="223" t="inlineStr">
        <is>
          <t>Rumah Baca</t>
        </is>
      </c>
      <c r="S2290" s="223" t="inlineStr">
        <is>
          <t>Andi Offset CV</t>
        </is>
      </c>
      <c r="T2290" s="223" t="inlineStr">
        <is>
          <t>Lokal</t>
        </is>
      </c>
      <c r="U2290" s="261" t="n">
        <v>82</v>
      </c>
      <c r="V2290" s="86" t="inlineStr">
        <is>
          <t>pdf</t>
        </is>
      </c>
      <c r="W2290" s="223" t="inlineStr">
        <is>
          <t>9.4 MB</t>
        </is>
      </c>
      <c r="X2290" s="225" t="inlineStr">
        <is>
          <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 Buku ini dapat menjadi panduan bagi orang-orang yang ingin belajar menggunakan WordPress.</t>
        </is>
      </c>
      <c r="Y2290" s="262" t="n">
        <v>35000</v>
      </c>
      <c r="Z2290" s="226" t="n"/>
      <c r="AA2290" s="241">
        <f>Y3432*Z3432</f>
        <v/>
      </c>
      <c r="AB2290" s="237" t="inlineStr">
        <is>
          <t>29592676-c8df-48ef-be3f-80da3a8298c3</t>
        </is>
      </c>
    </row>
    <row r="2291" ht="15" customHeight="1" s="283">
      <c r="A2291" s="109" t="n">
        <v>3424</v>
      </c>
      <c r="B2291" s="222">
        <f>HYPERLINK("https://mocostore.moco.co.id/catalog/"&amp;AB3433,"Klik Disini")</f>
        <v/>
      </c>
      <c r="C2291" s="223" t="inlineStr">
        <is>
          <t>Sehat Tanpa Obat dengan Herbal Papua</t>
        </is>
      </c>
      <c r="D2291" s="223" t="inlineStr">
        <is>
          <t>:</t>
        </is>
      </c>
      <c r="E2291" s="223" t="inlineStr">
        <is>
          <t>Ibunda Suparni &amp; Ari Wulandari</t>
        </is>
      </c>
      <c r="F2291" s="223" t="n"/>
      <c r="G2291" s="223" t="inlineStr">
        <is>
          <t>978-623-6822-74-6</t>
        </is>
      </c>
      <c r="H2291" s="223" t="inlineStr">
        <is>
          <t>Kesehatan &amp; Obat-obatan</t>
        </is>
      </c>
      <c r="I2291" s="258" t="inlineStr">
        <is>
          <t>Perguruan Tinggi</t>
        </is>
      </c>
      <c r="J2291" s="186" t="inlineStr">
        <is>
          <t>009.24</t>
        </is>
      </c>
      <c r="K2291" s="223" t="inlineStr">
        <is>
          <t>Edisi Ke-1</t>
        </is>
      </c>
      <c r="L2291" s="223" t="n"/>
      <c r="M2291" s="259" t="inlineStr">
        <is>
          <t>Tidak Tersedia</t>
        </is>
      </c>
      <c r="N2291" s="223" t="inlineStr">
        <is>
          <t>Indonesia</t>
        </is>
      </c>
      <c r="O2291" s="223" t="inlineStr">
        <is>
          <t>Bukan fiksi</t>
        </is>
      </c>
      <c r="P2291" s="260" t="n">
        <v>2023</v>
      </c>
      <c r="Q2291" s="260" t="n">
        <v>2023</v>
      </c>
      <c r="R2291" s="223" t="inlineStr">
        <is>
          <t>Rapha Publishing</t>
        </is>
      </c>
      <c r="S2291" s="223" t="inlineStr">
        <is>
          <t>Andi Offset CV</t>
        </is>
      </c>
      <c r="T2291" s="223" t="inlineStr">
        <is>
          <t>Lokal</t>
        </is>
      </c>
      <c r="U2291" s="261" t="n">
        <v>86</v>
      </c>
      <c r="V2291" s="86" t="inlineStr">
        <is>
          <t>pdf</t>
        </is>
      </c>
      <c r="W2291" s="223" t="inlineStr">
        <is>
          <t>9.6 MB</t>
        </is>
      </c>
      <c r="X2291" s="225" t="inlineStr">
        <is>
          <t>Buku ini membahas tentang ramuan tradisional untuk menyembuhkan berbagai macam penyakit dengan herbal Papua. Ramuan ini dapat dibuat sendiri dan dalam buku ini sudah dijelaskan cara membuatnya beserta khasiatnya. Tanaman-tanaman herbal yang dapat ditanam di halaman rumah kita, antara lain Iidah buaya, sirih, lengkuas, temulawak, kunyit, jahe, bawang merah, bawang putih, tanaman buah dalam pot, dan lain-lain. Kita akan memperoleh banyak manfaat dari adanya apotek hidup tersebut. Selain memanfaatkan lahan yang ada kita juga dapat memperoleh manfaat bagi kesehatan. Selamat membaca.</t>
        </is>
      </c>
      <c r="Y2291" s="262" t="n">
        <v>58500</v>
      </c>
      <c r="Z2291" s="226" t="n"/>
      <c r="AA2291" s="241">
        <f>Y3433*Z3433</f>
        <v/>
      </c>
      <c r="AB2291" s="237" t="inlineStr">
        <is>
          <t>1f89660d-e01d-44ef-9c3f-fb733a65b25f</t>
        </is>
      </c>
    </row>
    <row r="2292" ht="15" customHeight="1" s="283">
      <c r="A2292" s="109" t="n">
        <v>3425</v>
      </c>
      <c r="B2292" s="222">
        <f>HYPERLINK("https://mocostore.moco.co.id/catalog/"&amp;AB3434,"Klik Disini")</f>
        <v/>
      </c>
      <c r="C2292" s="223" t="inlineStr">
        <is>
          <t>Painting dan Retouching dengan Adobe Photoshop</t>
        </is>
      </c>
      <c r="D2292" s="223" t="inlineStr">
        <is>
          <t>:</t>
        </is>
      </c>
      <c r="E2292" s="223" t="inlineStr">
        <is>
          <t>Elcom</t>
        </is>
      </c>
      <c r="F2292" s="223" t="n"/>
      <c r="G2292" s="223" t="inlineStr">
        <is>
          <t>978-623-8503-35-3</t>
        </is>
      </c>
      <c r="H2292" s="223" t="inlineStr">
        <is>
          <t>Komputer &amp; Internet</t>
        </is>
      </c>
      <c r="I2292" s="258" t="inlineStr">
        <is>
          <t>Perguruan Tinggi</t>
        </is>
      </c>
      <c r="J2292" s="186" t="inlineStr">
        <is>
          <t>009.05</t>
        </is>
      </c>
      <c r="K2292" s="223" t="inlineStr">
        <is>
          <t>Edisi Ke-1</t>
        </is>
      </c>
      <c r="L2292" s="223" t="n"/>
      <c r="M2292" s="259" t="inlineStr">
        <is>
          <t>Tidak Tersedia</t>
        </is>
      </c>
      <c r="N2292" s="223" t="inlineStr">
        <is>
          <t>Indonesia</t>
        </is>
      </c>
      <c r="O2292" s="223" t="inlineStr">
        <is>
          <t>Bukan fiksi</t>
        </is>
      </c>
      <c r="P2292" s="260" t="n">
        <v>2023</v>
      </c>
      <c r="Q2292" s="260" t="n">
        <v>2023</v>
      </c>
      <c r="R2292" s="223" t="inlineStr">
        <is>
          <t>Rumah Baca</t>
        </is>
      </c>
      <c r="S2292" s="223" t="inlineStr">
        <is>
          <t>Andi Offset CV</t>
        </is>
      </c>
      <c r="T2292" s="223" t="inlineStr">
        <is>
          <t>Lokal</t>
        </is>
      </c>
      <c r="U2292" s="261" t="n">
        <v>60</v>
      </c>
      <c r="V2292" s="86" t="inlineStr">
        <is>
          <t>pdf</t>
        </is>
      </c>
      <c r="W2292" s="223" t="inlineStr">
        <is>
          <t>4.4 MB</t>
        </is>
      </c>
      <c r="X2292" s="225" t="inlineStr">
        <is>
          <t>Buku ini disusun sebagai buku panduan instan bagi pembaca yang ingin mendalami teknik panting dan retouching dengan menggunakan Adobe photoshop. Buku ini disusun secara ringkas sehingga pembaca dapat memahami fitur-fitur yang terdapat di dalamnya. Dengan pola pembahasan yang sederhana dan ringan, menjadikan buku ini mudah untuk dipelajari dan mudah dipraktikkan bagi para pengguna Adobe Photoshop.
 &amp;nbsp;</t>
        </is>
      </c>
      <c r="Y2292" s="262" t="n">
        <v>36500</v>
      </c>
      <c r="Z2292" s="226" t="n"/>
      <c r="AA2292" s="241">
        <f>Y3434*Z3434</f>
        <v/>
      </c>
      <c r="AB2292" s="237" t="inlineStr">
        <is>
          <t>a4b86f5e-5674-4ff3-bfe4-0b3605f3be72</t>
        </is>
      </c>
    </row>
    <row r="2293" ht="15" customHeight="1" s="283">
      <c r="A2293" s="109" t="n">
        <v>3426</v>
      </c>
      <c r="B2293" s="222">
        <f>HYPERLINK("https://mocostore.moco.co.id/catalog/"&amp;AB3435,"Klik Disini")</f>
        <v/>
      </c>
      <c r="C2293" s="223" t="inlineStr">
        <is>
          <t>Cloud Computing Mengubah Cara Kerja Anda</t>
        </is>
      </c>
      <c r="D2293" s="223" t="inlineStr">
        <is>
          <t>:</t>
        </is>
      </c>
      <c r="E2293" s="223" t="inlineStr">
        <is>
          <t>Elcom</t>
        </is>
      </c>
      <c r="F2293" s="223" t="n"/>
      <c r="G2293" s="223" t="inlineStr">
        <is>
          <t>978-623-8494-66-8</t>
        </is>
      </c>
      <c r="H2293" s="223" t="inlineStr">
        <is>
          <t>Komputer &amp; Internet</t>
        </is>
      </c>
      <c r="I2293" s="258" t="inlineStr">
        <is>
          <t>Perguruan Tinggi</t>
        </is>
      </c>
      <c r="J2293" s="186" t="inlineStr">
        <is>
          <t>009.05</t>
        </is>
      </c>
      <c r="K2293" s="223" t="inlineStr">
        <is>
          <t>Edisi Ke-1</t>
        </is>
      </c>
      <c r="L2293" s="223" t="n"/>
      <c r="M2293" s="259" t="inlineStr">
        <is>
          <t>Tidak Tersedia</t>
        </is>
      </c>
      <c r="N2293" s="223" t="inlineStr">
        <is>
          <t>Indonesia</t>
        </is>
      </c>
      <c r="O2293" s="223" t="inlineStr">
        <is>
          <t>Bukan fiksi</t>
        </is>
      </c>
      <c r="P2293" s="260" t="n">
        <v>2023</v>
      </c>
      <c r="Q2293" s="260" t="n">
        <v>2023</v>
      </c>
      <c r="R2293" s="223" t="inlineStr">
        <is>
          <t>Rumah Baca</t>
        </is>
      </c>
      <c r="S2293" s="223" t="inlineStr">
        <is>
          <t>Andi Offset CV</t>
        </is>
      </c>
      <c r="T2293" s="223" t="inlineStr">
        <is>
          <t>Lokal</t>
        </is>
      </c>
      <c r="U2293" s="261" t="n">
        <v>72</v>
      </c>
      <c r="V2293" s="86" t="inlineStr">
        <is>
          <t>pdf</t>
        </is>
      </c>
      <c r="W2293" s="223" t="inlineStr">
        <is>
          <t>5.0 MB</t>
        </is>
      </c>
      <c r="X2293" s="225" t="inlineStr">
        <is>
          <t>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2293" s="262" t="n">
        <v>48500</v>
      </c>
      <c r="Z2293" s="226" t="n"/>
      <c r="AA2293" s="241">
        <f>Y3435*Z3435</f>
        <v/>
      </c>
      <c r="AB2293" s="237" t="inlineStr">
        <is>
          <t>3e5dc927-e07d-41be-aff6-46c867737ea7</t>
        </is>
      </c>
    </row>
    <row r="2294" ht="15" customHeight="1" s="283">
      <c r="A2294" s="109" t="n">
        <v>3427</v>
      </c>
      <c r="B2294" s="222">
        <f>HYPERLINK("https://mocostore.moco.co.id/catalog/"&amp;AB3436,"Klik Disini")</f>
        <v/>
      </c>
      <c r="C2294" s="223" t="inlineStr">
        <is>
          <t>Buku Seputar Asam Urat</t>
        </is>
      </c>
      <c r="D2294" s="223" t="inlineStr">
        <is>
          <t>:</t>
        </is>
      </c>
      <c r="E2294" s="223" t="inlineStr">
        <is>
          <t>dr. Yekti Mumpuni &amp; Ari Wulandari</t>
        </is>
      </c>
      <c r="F2294" s="223" t="n"/>
      <c r="G2294" s="223" t="inlineStr">
        <is>
          <t>978-623-8494-40-8</t>
        </is>
      </c>
      <c r="H2294" s="223" t="inlineStr">
        <is>
          <t>Kesehatan</t>
        </is>
      </c>
      <c r="I2294" s="258" t="inlineStr">
        <is>
          <t>Perguruan Tinggi</t>
        </is>
      </c>
      <c r="J2294" s="186" t="inlineStr">
        <is>
          <t>009.24</t>
        </is>
      </c>
      <c r="K2294" s="223" t="inlineStr">
        <is>
          <t>Edisi Ke-1</t>
        </is>
      </c>
      <c r="L2294" s="223" t="n"/>
      <c r="M2294" s="259" t="inlineStr">
        <is>
          <t>Tidak Tersedia</t>
        </is>
      </c>
      <c r="N2294" s="223" t="inlineStr">
        <is>
          <t>Indonesia</t>
        </is>
      </c>
      <c r="O2294" s="223" t="inlineStr">
        <is>
          <t>Bukan fiksi</t>
        </is>
      </c>
      <c r="P2294" s="260" t="n">
        <v>2023</v>
      </c>
      <c r="Q2294" s="260" t="n">
        <v>2023</v>
      </c>
      <c r="R2294" s="223" t="inlineStr">
        <is>
          <t>Rumah Baca</t>
        </is>
      </c>
      <c r="S2294" s="223" t="inlineStr">
        <is>
          <t>Andi Offset CV</t>
        </is>
      </c>
      <c r="T2294" s="223" t="inlineStr">
        <is>
          <t>Lokal</t>
        </is>
      </c>
      <c r="U2294" s="261" t="n">
        <v>92</v>
      </c>
      <c r="V2294" s="86" t="inlineStr">
        <is>
          <t>pdf</t>
        </is>
      </c>
      <c r="W2294" s="223" t="inlineStr">
        <is>
          <t>6.4 MB</t>
        </is>
      </c>
      <c r="X2294" s="225" t="inlineStr">
        <is>
          <t>Asam urat? Apa itu? 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seputar asam urat. Selamat membaca, semoga bermanfaat.</t>
        </is>
      </c>
      <c r="Y2294" s="262" t="n">
        <v>35500</v>
      </c>
      <c r="Z2294" s="226" t="n"/>
      <c r="AA2294" s="241">
        <f>Y3436*Z3436</f>
        <v/>
      </c>
      <c r="AB2294" s="237" t="inlineStr">
        <is>
          <t>5fa989d8-e250-4ef4-ba84-6ce7533eea5e</t>
        </is>
      </c>
    </row>
    <row r="2295" ht="15" customHeight="1" s="283">
      <c r="A2295" s="109" t="n">
        <v>3428</v>
      </c>
      <c r="B2295" s="222">
        <f>HYPERLINK("https://mocostore.moco.co.id/catalog/"&amp;AB3437,"Klik Disini")</f>
        <v/>
      </c>
      <c r="C2295" s="223" t="inlineStr">
        <is>
          <t>Aplikasi Berbasis Web Cloud Computing</t>
        </is>
      </c>
      <c r="D2295" s="223" t="inlineStr">
        <is>
          <t>:</t>
        </is>
      </c>
      <c r="E2295" s="223" t="inlineStr">
        <is>
          <t>Elcom</t>
        </is>
      </c>
      <c r="F2295" s="223" t="n"/>
      <c r="G2295" s="223" t="inlineStr">
        <is>
          <t>978-623-8494-18-7</t>
        </is>
      </c>
      <c r="H2295" s="223" t="inlineStr">
        <is>
          <t>Komputer &amp; Internet</t>
        </is>
      </c>
      <c r="I2295" s="258" t="inlineStr">
        <is>
          <t>Perguruan Tinggi</t>
        </is>
      </c>
      <c r="J2295" s="186" t="inlineStr">
        <is>
          <t>009.05</t>
        </is>
      </c>
      <c r="K2295" s="223" t="inlineStr">
        <is>
          <t>Edisi Ke-1</t>
        </is>
      </c>
      <c r="L2295" s="223" t="n"/>
      <c r="M2295" s="259" t="inlineStr">
        <is>
          <t>Tidak Tersedia</t>
        </is>
      </c>
      <c r="N2295" s="223" t="inlineStr">
        <is>
          <t>Indonesia</t>
        </is>
      </c>
      <c r="O2295" s="223" t="inlineStr">
        <is>
          <t>Bukan fiksi</t>
        </is>
      </c>
      <c r="P2295" s="260" t="n">
        <v>2023</v>
      </c>
      <c r="Q2295" s="260" t="n">
        <v>2023</v>
      </c>
      <c r="R2295" s="223" t="inlineStr">
        <is>
          <t>Rumah Baca</t>
        </is>
      </c>
      <c r="S2295" s="223" t="inlineStr">
        <is>
          <t>Andi Offset CV</t>
        </is>
      </c>
      <c r="T2295" s="223" t="inlineStr">
        <is>
          <t>Lokal</t>
        </is>
      </c>
      <c r="U2295" s="261" t="n">
        <v>72</v>
      </c>
      <c r="V2295" s="86" t="inlineStr">
        <is>
          <t>pdf</t>
        </is>
      </c>
      <c r="W2295" s="223" t="inlineStr">
        <is>
          <t>4.2 MB</t>
        </is>
      </c>
      <c r="X2295" s="225" t="inlineStr">
        <is>
          <t>Akhir-akhir ini, Anda mungkin sering mendengar teknologi cloud computing. 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2295" s="262" t="n">
        <v>34500</v>
      </c>
      <c r="Z2295" s="226" t="n"/>
      <c r="AA2295" s="241">
        <f>Y3437*Z3437</f>
        <v/>
      </c>
      <c r="AB2295" s="237" t="inlineStr">
        <is>
          <t>db19452f-f944-4b0a-a3f0-c3d7d90ea0e8</t>
        </is>
      </c>
    </row>
    <row r="2296" ht="15" customHeight="1" s="283">
      <c r="A2296" s="109" t="n">
        <v>3429</v>
      </c>
      <c r="B2296" s="222">
        <f>HYPERLINK("https://mocostore.moco.co.id/catalog/"&amp;AB3438,"Klik Disini")</f>
        <v/>
      </c>
      <c r="C2296" s="223" t="inlineStr">
        <is>
          <t>Microsoft Excel: Analisis Data dan Bekerja dengan List</t>
        </is>
      </c>
      <c r="D2296" s="223" t="inlineStr">
        <is>
          <t>:</t>
        </is>
      </c>
      <c r="E2296" s="223" t="inlineStr">
        <is>
          <t>Elcom</t>
        </is>
      </c>
      <c r="F2296" s="223" t="n"/>
      <c r="G2296" s="223" t="inlineStr">
        <is>
          <t>978-623-8503-28-5</t>
        </is>
      </c>
      <c r="H2296" s="223" t="inlineStr">
        <is>
          <t>Komputer &amp; Internet</t>
        </is>
      </c>
      <c r="I2296" s="258" t="inlineStr">
        <is>
          <t>Perguruan Tinggi</t>
        </is>
      </c>
      <c r="J2296" s="186" t="inlineStr">
        <is>
          <t>009.05</t>
        </is>
      </c>
      <c r="K2296" s="223" t="inlineStr">
        <is>
          <t>Edisi Ke-1</t>
        </is>
      </c>
      <c r="L2296" s="223" t="n"/>
      <c r="M2296" s="259" t="inlineStr">
        <is>
          <t>Tidak Tersedia</t>
        </is>
      </c>
      <c r="N2296" s="223" t="inlineStr">
        <is>
          <t>Indonesia</t>
        </is>
      </c>
      <c r="O2296" s="223" t="inlineStr">
        <is>
          <t>Bukan fiksi</t>
        </is>
      </c>
      <c r="P2296" s="260" t="n">
        <v>2023</v>
      </c>
      <c r="Q2296" s="260" t="n">
        <v>2023</v>
      </c>
      <c r="R2296" s="223" t="inlineStr">
        <is>
          <t>Rumah Baca</t>
        </is>
      </c>
      <c r="S2296" s="223" t="inlineStr">
        <is>
          <t>Andi Offset CV</t>
        </is>
      </c>
      <c r="T2296" s="223" t="inlineStr">
        <is>
          <t>Lokal</t>
        </is>
      </c>
      <c r="U2296" s="261" t="n">
        <v>58</v>
      </c>
      <c r="V2296" s="86" t="inlineStr">
        <is>
          <t>pdf</t>
        </is>
      </c>
      <c r="W2296" s="223" t="inlineStr">
        <is>
          <t>11.7 MB</t>
        </is>
      </c>
      <c r="X2296" s="225" t="inlineStr">
        <is>
          <t>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Secara ringkas, materi di dalam buku ini akan membahas Analisis Data dan Bekerja dengan List.
 &amp;nbsp;</t>
        </is>
      </c>
      <c r="Y2296" s="262" t="n">
        <v>36500</v>
      </c>
      <c r="Z2296" s="226" t="n"/>
      <c r="AA2296" s="241">
        <f>Y3438*Z3438</f>
        <v/>
      </c>
      <c r="AB2296" s="237" t="inlineStr">
        <is>
          <t>9d12b5d3-b722-4423-a9e1-2200edac4684</t>
        </is>
      </c>
    </row>
    <row r="2297" ht="15" customHeight="1" s="283">
      <c r="A2297" s="109" t="n">
        <v>3430</v>
      </c>
      <c r="B2297" s="222">
        <f>HYPERLINK("https://mocostore.moco.co.id/catalog/"&amp;AB3439,"Klik Disini")</f>
        <v/>
      </c>
      <c r="C2297" s="223" t="inlineStr">
        <is>
          <t>Pernikahan Kristen yang Benar, Mengakhiri Masa Lajang Menuju Fase Baru</t>
        </is>
      </c>
      <c r="D2297" s="223" t="inlineStr">
        <is>
          <t>:</t>
        </is>
      </c>
      <c r="E2297" s="223" t="inlineStr">
        <is>
          <t>Jonar Situmorang</t>
        </is>
      </c>
      <c r="F2297" s="223" t="n"/>
      <c r="G2297" s="223" t="inlineStr">
        <is>
          <t>978-623-314-524-4</t>
        </is>
      </c>
      <c r="H2297" s="223" t="inlineStr">
        <is>
          <t>Agama Kristen</t>
        </is>
      </c>
      <c r="I2297" s="258" t="inlineStr">
        <is>
          <t>Perguruan Tinggi</t>
        </is>
      </c>
      <c r="J2297" s="186" t="inlineStr">
        <is>
          <t>009.16</t>
        </is>
      </c>
      <c r="K2297" s="223" t="inlineStr">
        <is>
          <t>Edisi Ke-1</t>
        </is>
      </c>
      <c r="L2297" s="223" t="n"/>
      <c r="M2297" s="259" t="inlineStr">
        <is>
          <t>Tidak Tersedia</t>
        </is>
      </c>
      <c r="N2297" s="223" t="inlineStr">
        <is>
          <t>Indonesia</t>
        </is>
      </c>
      <c r="O2297" s="223" t="inlineStr">
        <is>
          <t>Bukan fiksi</t>
        </is>
      </c>
      <c r="P2297" s="260" t="n">
        <v>2023</v>
      </c>
      <c r="Q2297" s="260" t="n">
        <v>2023</v>
      </c>
      <c r="R2297" s="223" t="inlineStr">
        <is>
          <t>PBMR Andi</t>
        </is>
      </c>
      <c r="S2297" s="223" t="inlineStr">
        <is>
          <t>Andi Offset CV</t>
        </is>
      </c>
      <c r="T2297" s="223" t="inlineStr">
        <is>
          <t>Lokal</t>
        </is>
      </c>
      <c r="U2297" s="261" t="n">
        <v>96</v>
      </c>
      <c r="V2297" s="86" t="inlineStr">
        <is>
          <t>pdf</t>
        </is>
      </c>
      <c r="W2297" s="223" t="inlineStr">
        <is>
          <t>4.6 MB</t>
        </is>
      </c>
      <c r="X2297" s="225" t="inlineStr">
        <is>
          <t>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t>
        </is>
      </c>
      <c r="Y2297" s="262" t="n">
        <v>53500</v>
      </c>
      <c r="Z2297" s="226" t="n"/>
      <c r="AA2297" s="241">
        <f>Y3439*Z3439</f>
        <v/>
      </c>
      <c r="AB2297" s="237" t="inlineStr">
        <is>
          <t>dbd8f2f5-dc4f-4d62-9d1d-c0a33a996edc</t>
        </is>
      </c>
    </row>
    <row r="2298" ht="15" customHeight="1" s="283">
      <c r="A2298" s="109" t="n">
        <v>3432</v>
      </c>
      <c r="B2298" s="222">
        <f>HYPERLINK("https://mocostore.moco.co.id/catalog/"&amp;AB3441,"Klik Disini")</f>
        <v/>
      </c>
      <c r="C2298" s="223" t="inlineStr">
        <is>
          <t>Menjadikan Halaman Anda Mudah Ditemukan dengan Google SEO</t>
        </is>
      </c>
      <c r="D2298" s="223" t="inlineStr">
        <is>
          <t>:</t>
        </is>
      </c>
      <c r="E2298" s="223" t="inlineStr">
        <is>
          <t>Elcom</t>
        </is>
      </c>
      <c r="F2298" s="223" t="n"/>
      <c r="G2298" s="223" t="inlineStr">
        <is>
          <t>978-623-8503-22-3</t>
        </is>
      </c>
      <c r="H2298" s="223" t="inlineStr">
        <is>
          <t>Komputer &amp; Internet</t>
        </is>
      </c>
      <c r="I2298" s="258" t="inlineStr">
        <is>
          <t>Perguruan Tinggi</t>
        </is>
      </c>
      <c r="J2298" s="186" t="inlineStr">
        <is>
          <t>009.05</t>
        </is>
      </c>
      <c r="K2298" s="223" t="inlineStr">
        <is>
          <t>Edisi Ke-1</t>
        </is>
      </c>
      <c r="L2298" s="223" t="n"/>
      <c r="M2298" s="259" t="inlineStr">
        <is>
          <t>Tidak Tersedia</t>
        </is>
      </c>
      <c r="N2298" s="223" t="inlineStr">
        <is>
          <t>Indonesia</t>
        </is>
      </c>
      <c r="O2298" s="223" t="inlineStr">
        <is>
          <t>Bukan fiksi</t>
        </is>
      </c>
      <c r="P2298" s="260" t="n">
        <v>2023</v>
      </c>
      <c r="Q2298" s="260" t="n">
        <v>2023</v>
      </c>
      <c r="R2298" s="223" t="inlineStr">
        <is>
          <t>Rumah Baca</t>
        </is>
      </c>
      <c r="S2298" s="223" t="inlineStr">
        <is>
          <t>Andi Offset CV</t>
        </is>
      </c>
      <c r="T2298" s="223" t="inlineStr">
        <is>
          <t>Lokal</t>
        </is>
      </c>
      <c r="U2298" s="261" t="n">
        <v>64</v>
      </c>
      <c r="V2298" s="86" t="inlineStr">
        <is>
          <t>pdf</t>
        </is>
      </c>
      <c r="W2298" s="223" t="inlineStr">
        <is>
          <t>7.5 MB</t>
        </is>
      </c>
      <c r="X2298" s="225" t="inlineStr">
        <is>
          <t>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 Buku ini disusun dengan pola pembahasan step-by-step yang simpel, ringan, dan tidak bertele-tele, sehingga menjadikan buku ini mudah untuk dipelajari dan dipraktikkan.
 &amp;nbsp;</t>
        </is>
      </c>
      <c r="Y2298" s="262" t="n">
        <v>45000</v>
      </c>
      <c r="Z2298" s="226" t="n"/>
      <c r="AA2298" s="241">
        <f>Y3441*Z3441</f>
        <v/>
      </c>
      <c r="AB2298" s="237" t="inlineStr">
        <is>
          <t>13db9095-c761-43da-a52c-6ea714d7b182</t>
        </is>
      </c>
    </row>
    <row r="2299" ht="15" customHeight="1" s="283">
      <c r="A2299" s="109" t="n">
        <v>3433</v>
      </c>
      <c r="B2299" s="222">
        <f>HYPERLINK("https://mocostore.moco.co.id/catalog/"&amp;AB3442,"Klik Disini")</f>
        <v/>
      </c>
      <c r="C2299" s="223" t="inlineStr">
        <is>
          <t>Perawatan Kesehatan Sistem Reproduksi</t>
        </is>
      </c>
      <c r="D2299" s="223" t="inlineStr">
        <is>
          <t>:</t>
        </is>
      </c>
      <c r="E2299" s="223" t="inlineStr">
        <is>
          <t>dr. Dito Anurogo &amp; Ari Wulandari</t>
        </is>
      </c>
      <c r="F2299" s="223" t="n"/>
      <c r="G2299" s="223" t="inlineStr">
        <is>
          <t>978-623-8503-69-8</t>
        </is>
      </c>
      <c r="H2299" s="223" t="inlineStr">
        <is>
          <t>Kesehatan</t>
        </is>
      </c>
      <c r="I2299" s="258" t="inlineStr">
        <is>
          <t>Perguruan Tinggi</t>
        </is>
      </c>
      <c r="J2299" s="186" t="inlineStr">
        <is>
          <t>009.24</t>
        </is>
      </c>
      <c r="K2299" s="223" t="inlineStr">
        <is>
          <t>Edisi Ke-1</t>
        </is>
      </c>
      <c r="L2299" s="223" t="n"/>
      <c r="M2299" s="259" t="inlineStr">
        <is>
          <t>Tidak Tersedia</t>
        </is>
      </c>
      <c r="N2299" s="223" t="inlineStr">
        <is>
          <t>Indonesia</t>
        </is>
      </c>
      <c r="O2299" s="223" t="inlineStr">
        <is>
          <t>Bukan fiksi</t>
        </is>
      </c>
      <c r="P2299" s="260" t="n">
        <v>2023</v>
      </c>
      <c r="Q2299" s="260" t="n">
        <v>2023</v>
      </c>
      <c r="R2299" s="223" t="inlineStr">
        <is>
          <t>Rumah Baca</t>
        </is>
      </c>
      <c r="S2299" s="223" t="inlineStr">
        <is>
          <t>Andi Offset CV</t>
        </is>
      </c>
      <c r="T2299" s="223" t="inlineStr">
        <is>
          <t>Lokal</t>
        </is>
      </c>
      <c r="U2299" s="261" t="n">
        <v>72</v>
      </c>
      <c r="V2299" s="86" t="inlineStr">
        <is>
          <t>pdf</t>
        </is>
      </c>
      <c r="W2299" s="223" t="inlineStr">
        <is>
          <t>2.6 MB</t>
        </is>
      </c>
      <c r="X2299" s="225" t="inlineStr">
        <is>
          <t>Sebagai seorang wanita, sangatlah penting untuk mengetahui cara merawat organ intim dengan baik dan benar. Buku Perawatan Kesehatan Sistem Reproduksi ini membahas tentang cara-cara untuk menjaga kesehatan reproduksi dan tip mudah menjaga kesehatan secara keseluruhan. Akhir kata, semoga buku ini bermanfaat dan membantu kita untuk menjadi lebih sehat dan bersemangat!...</t>
        </is>
      </c>
      <c r="Y2299" s="262" t="n">
        <v>37000</v>
      </c>
      <c r="Z2299" s="226" t="n"/>
      <c r="AA2299" s="241">
        <f>Y3442*Z3442</f>
        <v/>
      </c>
      <c r="AB2299" s="237" t="inlineStr">
        <is>
          <t>49b7462c-07ad-403b-a8a6-c31b4cdaf9b6</t>
        </is>
      </c>
    </row>
    <row r="2300" ht="15" customHeight="1" s="283">
      <c r="A2300" s="109" t="n">
        <v>3434</v>
      </c>
      <c r="B2300" s="222">
        <f>HYPERLINK("https://mocostore.moco.co.id/catalog/"&amp;AB3443,"Klik Disini")</f>
        <v/>
      </c>
      <c r="C2300" s="223" t="inlineStr">
        <is>
          <t>Apa Google SEO Itu?</t>
        </is>
      </c>
      <c r="D2300" s="223" t="inlineStr">
        <is>
          <t>:</t>
        </is>
      </c>
      <c r="E2300" s="223" t="inlineStr">
        <is>
          <t>Elcom</t>
        </is>
      </c>
      <c r="F2300" s="223" t="n"/>
      <c r="G2300" s="223" t="inlineStr">
        <is>
          <t>978-623-8494-09-5</t>
        </is>
      </c>
      <c r="H2300" s="223" t="inlineStr">
        <is>
          <t>Komputer &amp; Internet</t>
        </is>
      </c>
      <c r="I2300" s="258" t="inlineStr">
        <is>
          <t>Perguruan Tinggi</t>
        </is>
      </c>
      <c r="J2300" s="186" t="inlineStr">
        <is>
          <t>009.05</t>
        </is>
      </c>
      <c r="K2300" s="223" t="inlineStr">
        <is>
          <t>Tidak Tersedia</t>
        </is>
      </c>
      <c r="L2300" s="223" t="n"/>
      <c r="M2300" s="259" t="inlineStr">
        <is>
          <t>Tidak Tersedia</t>
        </is>
      </c>
      <c r="N2300" s="223" t="inlineStr">
        <is>
          <t>Indonesia</t>
        </is>
      </c>
      <c r="O2300" s="223" t="inlineStr">
        <is>
          <t>Bukan fiksi</t>
        </is>
      </c>
      <c r="P2300" s="260" t="n">
        <v>2023</v>
      </c>
      <c r="Q2300" s="260" t="n">
        <v>2023</v>
      </c>
      <c r="R2300" s="223" t="inlineStr">
        <is>
          <t>Rumah Baca</t>
        </is>
      </c>
      <c r="S2300" s="223" t="inlineStr">
        <is>
          <t>Andi Offset CV</t>
        </is>
      </c>
      <c r="T2300" s="223" t="inlineStr">
        <is>
          <t>Lokal</t>
        </is>
      </c>
      <c r="U2300" s="261" t="n">
        <v>70</v>
      </c>
      <c r="V2300" s="86" t="inlineStr">
        <is>
          <t>pdf</t>
        </is>
      </c>
      <c r="W2300" s="223" t="inlineStr">
        <is>
          <t>9.8 MB</t>
        </is>
      </c>
      <c r="X2300" s="225" t="inlineStr">
        <is>
          <t>Buku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is>
      </c>
      <c r="Y2300" s="262" t="n">
        <v>46000</v>
      </c>
      <c r="Z2300" s="226" t="n"/>
      <c r="AA2300" s="241">
        <f>Y3443*Z3443</f>
        <v/>
      </c>
      <c r="AB2300" s="237" t="inlineStr">
        <is>
          <t>000d5a32-7483-4137-9435-bad530d6fd5e</t>
        </is>
      </c>
    </row>
    <row r="2301" ht="15" customHeight="1" s="283">
      <c r="A2301" s="109" t="n">
        <v>3435</v>
      </c>
      <c r="B2301" s="222">
        <f>HYPERLINK("https://mocostore.moco.co.id/catalog/"&amp;AB3444,"Klik Disini")</f>
        <v/>
      </c>
      <c r="C2301" s="223" t="inlineStr">
        <is>
          <t>Membongkar Kemampuan Twitter yang Belum Anda Ketahui</t>
        </is>
      </c>
      <c r="D2301" s="223" t="inlineStr">
        <is>
          <t>:</t>
        </is>
      </c>
      <c r="E2301" s="223" t="inlineStr">
        <is>
          <t>Elcom</t>
        </is>
      </c>
      <c r="F2301" s="223" t="n"/>
      <c r="G2301" s="223" t="inlineStr">
        <is>
          <t>978-623-8503-05-6</t>
        </is>
      </c>
      <c r="H2301" s="223" t="inlineStr">
        <is>
          <t>Komputer &amp; Internet</t>
        </is>
      </c>
      <c r="I2301" s="258" t="inlineStr">
        <is>
          <t>Perguruan Tinggi</t>
        </is>
      </c>
      <c r="J2301" s="186" t="inlineStr">
        <is>
          <t>009.16</t>
        </is>
      </c>
      <c r="K2301" s="223" t="inlineStr">
        <is>
          <t>Edisi Ke-1</t>
        </is>
      </c>
      <c r="L2301" s="223" t="n"/>
      <c r="M2301" s="259" t="inlineStr">
        <is>
          <t>Tidak Tersedia</t>
        </is>
      </c>
      <c r="N2301" s="223" t="inlineStr">
        <is>
          <t>Indonesia</t>
        </is>
      </c>
      <c r="O2301" s="223" t="inlineStr">
        <is>
          <t>Bukan fiksi</t>
        </is>
      </c>
      <c r="P2301" s="260" t="inlineStr">
        <is>
          <t>Tidak tersedia</t>
        </is>
      </c>
      <c r="Q2301" s="260" t="n">
        <v>2023</v>
      </c>
      <c r="R2301" s="223" t="inlineStr">
        <is>
          <t>Rumah Baca</t>
        </is>
      </c>
      <c r="S2301" s="223" t="inlineStr">
        <is>
          <t>Andi Offset CV</t>
        </is>
      </c>
      <c r="T2301" s="223" t="inlineStr">
        <is>
          <t>Lokal</t>
        </is>
      </c>
      <c r="U2301" s="261" t="n">
        <v>68</v>
      </c>
      <c r="V2301" s="86" t="inlineStr">
        <is>
          <t>pdf</t>
        </is>
      </c>
      <c r="W2301" s="223" t="inlineStr">
        <is>
          <t>7.9 MB</t>
        </is>
      </c>
      <c r="X2301" s="225" t="inlineStr">
        <is>
          <t>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t>
        </is>
      </c>
      <c r="Y2301" s="262" t="n">
        <v>45500</v>
      </c>
      <c r="Z2301" s="226" t="n"/>
      <c r="AA2301" s="241">
        <f>Y3444*Z3444</f>
        <v/>
      </c>
      <c r="AB2301" s="237" t="inlineStr">
        <is>
          <t>295df1a2-c7bc-4363-b746-5866b94e832a</t>
        </is>
      </c>
    </row>
    <row r="2302" ht="15" customHeight="1" s="283">
      <c r="A2302" s="109" t="n">
        <v>3436</v>
      </c>
      <c r="B2302" s="222">
        <f>HYPERLINK("https://mocostore.moco.co.id/catalog/"&amp;AB3445,"Klik Disini")</f>
        <v/>
      </c>
      <c r="C2302" s="223" t="inlineStr">
        <is>
          <t>Mengenal Tokoh Komputer Pengubah Dunia</t>
        </is>
      </c>
      <c r="D2302" s="223" t="inlineStr">
        <is>
          <t>:</t>
        </is>
      </c>
      <c r="E2302" s="223" t="inlineStr">
        <is>
          <t>Elcom</t>
        </is>
      </c>
      <c r="F2302" s="223" t="n"/>
      <c r="G2302" s="223" t="inlineStr">
        <is>
          <t>978-623-8503-16-2</t>
        </is>
      </c>
      <c r="H2302" s="223" t="inlineStr">
        <is>
          <t>Biografi</t>
        </is>
      </c>
      <c r="I2302" s="258" t="inlineStr">
        <is>
          <t>Umum</t>
        </is>
      </c>
      <c r="J2302" s="186" t="inlineStr">
        <is>
          <t>005.02</t>
        </is>
      </c>
      <c r="K2302" s="223" t="inlineStr">
        <is>
          <t>Edisi Ke-1</t>
        </is>
      </c>
      <c r="L2302" s="223" t="n"/>
      <c r="M2302" s="259" t="inlineStr">
        <is>
          <t>Tidak Tersedia</t>
        </is>
      </c>
      <c r="N2302" s="223" t="inlineStr">
        <is>
          <t>Indonesia</t>
        </is>
      </c>
      <c r="O2302" s="223" t="inlineStr">
        <is>
          <t>Bukan fiksi</t>
        </is>
      </c>
      <c r="P2302" s="260" t="inlineStr">
        <is>
          <t>Tidak tersedia</t>
        </is>
      </c>
      <c r="Q2302" s="260" t="n">
        <v>2023</v>
      </c>
      <c r="R2302" s="223" t="inlineStr">
        <is>
          <t>Rumah Baca</t>
        </is>
      </c>
      <c r="S2302" s="223" t="inlineStr">
        <is>
          <t>Andi Offset CV</t>
        </is>
      </c>
      <c r="T2302" s="223" t="inlineStr">
        <is>
          <t>Lokal</t>
        </is>
      </c>
      <c r="U2302" s="261" t="n">
        <v>62</v>
      </c>
      <c r="V2302" s="86" t="inlineStr">
        <is>
          <t>pdf</t>
        </is>
      </c>
      <c r="W2302" s="223" t="inlineStr">
        <is>
          <t>4.0 MB</t>
        </is>
      </c>
      <c r="X2302" s="225" t="inlineStr">
        <is>
          <t>Ternyata,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302" s="262" t="n">
        <v>45000</v>
      </c>
      <c r="Z2302" s="226" t="n"/>
      <c r="AA2302" s="241">
        <f>Y3445*Z3445</f>
        <v/>
      </c>
      <c r="AB2302" s="237" t="inlineStr">
        <is>
          <t>452c2b09-7d0c-4dd1-a374-7818c4004a6b</t>
        </is>
      </c>
    </row>
    <row r="2303" ht="15" customHeight="1" s="283">
      <c r="A2303" s="109" t="n">
        <v>3437</v>
      </c>
      <c r="B2303" s="222">
        <f>HYPERLINK("https://mocostore.moco.co.id/catalog/"&amp;AB3446,"Klik Disini")</f>
        <v/>
      </c>
      <c r="C2303" s="223" t="inlineStr">
        <is>
          <t>Pengetahuan Tentang Tokoh Komputer Pengubah Dunia</t>
        </is>
      </c>
      <c r="D2303" s="223" t="inlineStr">
        <is>
          <t>:</t>
        </is>
      </c>
      <c r="E2303" s="223" t="inlineStr">
        <is>
          <t>Elcom</t>
        </is>
      </c>
      <c r="F2303" s="223" t="n"/>
      <c r="G2303" s="223" t="inlineStr">
        <is>
          <t>978-623-8503-67-4</t>
        </is>
      </c>
      <c r="H2303" s="223" t="inlineStr">
        <is>
          <t>Komputer &amp; Internet</t>
        </is>
      </c>
      <c r="I2303" s="258" t="inlineStr">
        <is>
          <t>Perguruan Tinggi</t>
        </is>
      </c>
      <c r="J2303" s="186" t="inlineStr">
        <is>
          <t>009.16</t>
        </is>
      </c>
      <c r="K2303" s="223" t="inlineStr">
        <is>
          <t>Edisi Ke-1</t>
        </is>
      </c>
      <c r="L2303" s="223" t="n"/>
      <c r="M2303" s="259" t="inlineStr">
        <is>
          <t>Tidak Tersedia</t>
        </is>
      </c>
      <c r="N2303" s="223" t="inlineStr">
        <is>
          <t>Indonesia</t>
        </is>
      </c>
      <c r="O2303" s="223" t="inlineStr">
        <is>
          <t>Bukan fiksi</t>
        </is>
      </c>
      <c r="P2303" s="260" t="n">
        <v>2023</v>
      </c>
      <c r="Q2303" s="260" t="n">
        <v>2023</v>
      </c>
      <c r="R2303" s="223" t="inlineStr">
        <is>
          <t>Rumah Baca</t>
        </is>
      </c>
      <c r="S2303" s="223" t="inlineStr">
        <is>
          <t>Andi Offset CV</t>
        </is>
      </c>
      <c r="T2303" s="223" t="inlineStr">
        <is>
          <t>Lokal</t>
        </is>
      </c>
      <c r="U2303" s="261" t="n">
        <v>63</v>
      </c>
      <c r="V2303" s="86" t="inlineStr">
        <is>
          <t>pdf</t>
        </is>
      </c>
      <c r="W2303" s="223" t="inlineStr">
        <is>
          <t>2.9 MB</t>
        </is>
      </c>
      <c r="X2303" s="225" t="inlineStr">
        <is>
          <t>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2303" s="262" t="n">
        <v>48500</v>
      </c>
      <c r="Z2303" s="226" t="n"/>
      <c r="AA2303" s="241">
        <f>Y3446*Z3446</f>
        <v/>
      </c>
      <c r="AB2303" s="237" t="inlineStr">
        <is>
          <t>93457bcf-63ea-47c1-a626-6d2af02d2b2d</t>
        </is>
      </c>
    </row>
    <row r="2304" ht="15" customHeight="1" s="283">
      <c r="A2304" s="109" t="n">
        <v>3438</v>
      </c>
      <c r="B2304" s="222">
        <f>HYPERLINK("https://mocostore.moco.co.id/catalog/"&amp;AB3447,"Klik Disini")</f>
        <v/>
      </c>
      <c r="C2304" s="223" t="inlineStr">
        <is>
          <t>Pengetahuan tentang Raja Israel dan Yehuda</t>
        </is>
      </c>
      <c r="D2304" s="223" t="inlineStr">
        <is>
          <t>:</t>
        </is>
      </c>
      <c r="E2304" s="223" t="inlineStr">
        <is>
          <t>Ratih Maharani</t>
        </is>
      </c>
      <c r="F2304" s="223" t="n"/>
      <c r="G2304" s="223" t="inlineStr">
        <is>
          <t>978-623-471-099-1</t>
        </is>
      </c>
      <c r="H2304" s="223" t="inlineStr">
        <is>
          <t>Anak</t>
        </is>
      </c>
      <c r="I2304" s="258" t="inlineStr">
        <is>
          <t>Perguruan Tinggi</t>
        </is>
      </c>
      <c r="J2304" s="186" t="inlineStr">
        <is>
          <t>009.16</t>
        </is>
      </c>
      <c r="K2304" s="223" t="inlineStr">
        <is>
          <t>Edisi Ke-1</t>
        </is>
      </c>
      <c r="L2304" s="223" t="n"/>
      <c r="M2304" s="259" t="inlineStr">
        <is>
          <t>Tidak Tersedia</t>
        </is>
      </c>
      <c r="N2304" s="223" t="inlineStr">
        <is>
          <t>Indonesia</t>
        </is>
      </c>
      <c r="O2304" s="223" t="inlineStr">
        <is>
          <t>Bukan fiksi</t>
        </is>
      </c>
      <c r="P2304" s="260" t="n">
        <v>2023</v>
      </c>
      <c r="Q2304" s="260" t="n">
        <v>2023</v>
      </c>
      <c r="R2304" s="223" t="inlineStr">
        <is>
          <t>Rainbow Publisher</t>
        </is>
      </c>
      <c r="S2304" s="223" t="inlineStr">
        <is>
          <t>Andi Offset CV</t>
        </is>
      </c>
      <c r="T2304" s="223" t="inlineStr">
        <is>
          <t>Lokal</t>
        </is>
      </c>
      <c r="U2304" s="261" t="n">
        <v>36</v>
      </c>
      <c r="V2304" s="86" t="inlineStr">
        <is>
          <t>pdf</t>
        </is>
      </c>
      <c r="W2304" s="223" t="inlineStr">
        <is>
          <t>6.7 MB</t>
        </is>
      </c>
      <c r="X2304" s="225" t="inlineStr">
        <is>
          <t>Ada kalanya ketika belajar sejarah, kita sebagai orang dewasa kesulitan, apalagi anak-anak. Untuk memahami karya Allah sampai akhirnya Kristus datang ke dunia, hal ini tidak dapat lepas dari pemahaman akan sejarah yang melaluinya Allah bekerja. Buku ini dapat menjadi alat bantu yang tepat untuk memahami sejarah karya Allah melalui kerajaan Israel dan Yehuda. Buku ini menyajikan penjelasan yang ringkas dan jelas. Buku ini juga disertai dengan gambar-gambar yang mendukung pendeskripsian setiap raja yang memerintah.</t>
        </is>
      </c>
      <c r="Y2304" s="262" t="n">
        <v>38500</v>
      </c>
      <c r="Z2304" s="226" t="n"/>
      <c r="AA2304" s="241">
        <f>Y3447*Z3447</f>
        <v/>
      </c>
      <c r="AB2304" s="237" t="inlineStr">
        <is>
          <t>80bac96a-9373-43ea-8e5d-4d4142e345d5</t>
        </is>
      </c>
    </row>
    <row r="2305" ht="15" customHeight="1" s="283">
      <c r="A2305" s="109" t="n">
        <v>3439</v>
      </c>
      <c r="B2305" s="222">
        <f>HYPERLINK("https://mocostore.moco.co.id/catalog/"&amp;AB3448,"Klik Disini")</f>
        <v/>
      </c>
      <c r="C2305" s="223" t="inlineStr">
        <is>
          <t>Pengetahuan tentang Benda-Benda di Alkitab</t>
        </is>
      </c>
      <c r="D2305" s="223" t="inlineStr">
        <is>
          <t>:</t>
        </is>
      </c>
      <c r="E2305" s="223" t="inlineStr">
        <is>
          <t>Ratih Maharani</t>
        </is>
      </c>
      <c r="F2305" s="223" t="n"/>
      <c r="G2305" s="223" t="inlineStr">
        <is>
          <t>978-623-471-098-4</t>
        </is>
      </c>
      <c r="H2305" s="223" t="inlineStr">
        <is>
          <t>Anak</t>
        </is>
      </c>
      <c r="I2305" s="258" t="inlineStr">
        <is>
          <t>Perguruan Tinggi</t>
        </is>
      </c>
      <c r="J2305" s="186" t="inlineStr">
        <is>
          <t>009.16</t>
        </is>
      </c>
      <c r="K2305" s="223" t="inlineStr">
        <is>
          <t>Edisi Ke-1</t>
        </is>
      </c>
      <c r="L2305" s="223" t="n"/>
      <c r="M2305" s="259" t="inlineStr">
        <is>
          <t>Tidak Tersedia</t>
        </is>
      </c>
      <c r="N2305" s="223" t="inlineStr">
        <is>
          <t>Indonesia</t>
        </is>
      </c>
      <c r="O2305" s="223" t="inlineStr">
        <is>
          <t>Bukan fiksi</t>
        </is>
      </c>
      <c r="P2305" s="260" t="n">
        <v>2023</v>
      </c>
      <c r="Q2305" s="260" t="n">
        <v>2023</v>
      </c>
      <c r="R2305" s="223" t="inlineStr">
        <is>
          <t>Rainbow Publisher</t>
        </is>
      </c>
      <c r="S2305" s="223" t="inlineStr">
        <is>
          <t>Andi Offset CV</t>
        </is>
      </c>
      <c r="T2305" s="223" t="inlineStr">
        <is>
          <t>Lokal</t>
        </is>
      </c>
      <c r="U2305" s="261" t="n">
        <v>42</v>
      </c>
      <c r="V2305" s="86" t="inlineStr">
        <is>
          <t>pdf</t>
        </is>
      </c>
      <c r="W2305" s="223" t="inlineStr">
        <is>
          <t>2.8 MB</t>
        </is>
      </c>
      <c r="X2305" s="225" t="inlineStr">
        <is>
          <t>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Buku ini dibuat sebagai kerinduan penulis untuk memperkenalkan Alkitab dalam kehidupan anak-anak sekarang.</t>
        </is>
      </c>
      <c r="Y2305" s="262" t="n">
        <v>51500</v>
      </c>
      <c r="Z2305" s="226" t="n"/>
      <c r="AA2305" s="241">
        <f>Y3448*Z3448</f>
        <v/>
      </c>
      <c r="AB2305" s="237" t="inlineStr">
        <is>
          <t>2228470c-b50f-4287-8d65-bc4af8d39229</t>
        </is>
      </c>
    </row>
    <row r="2306" ht="15" customHeight="1" s="283">
      <c r="A2306" s="109" t="n">
        <v>3440</v>
      </c>
      <c r="B2306" s="222">
        <f>HYPERLINK("https://mocostore.moco.co.id/catalog/"&amp;AB3449,"Klik Disini")</f>
        <v/>
      </c>
      <c r="C2306" s="223" t="inlineStr">
        <is>
          <t>Pengertian dan Siklus Haid</t>
        </is>
      </c>
      <c r="D2306" s="223" t="inlineStr">
        <is>
          <t>:</t>
        </is>
      </c>
      <c r="E2306" s="223" t="inlineStr">
        <is>
          <t>dr. Dito Anurogo &amp; Ari Wulandari</t>
        </is>
      </c>
      <c r="F2306" s="223" t="n"/>
      <c r="G2306" s="223" t="inlineStr">
        <is>
          <t>978-623-8503-66-7</t>
        </is>
      </c>
      <c r="H2306" s="223" t="inlineStr">
        <is>
          <t>Kesehatan</t>
        </is>
      </c>
      <c r="I2306" s="258" t="inlineStr">
        <is>
          <t>Perguruan Tinggi</t>
        </is>
      </c>
      <c r="J2306" s="186" t="inlineStr">
        <is>
          <t>009.24</t>
        </is>
      </c>
      <c r="K2306" s="223" t="inlineStr">
        <is>
          <t>Edisi Ke-1</t>
        </is>
      </c>
      <c r="L2306" s="223" t="n"/>
      <c r="M2306" s="259" t="inlineStr">
        <is>
          <t>Tidak Tersedia</t>
        </is>
      </c>
      <c r="N2306" s="223" t="inlineStr">
        <is>
          <t>Indonesia</t>
        </is>
      </c>
      <c r="O2306" s="223" t="inlineStr">
        <is>
          <t>Bukan fiksi</t>
        </is>
      </c>
      <c r="P2306" s="260" t="n">
        <v>2023</v>
      </c>
      <c r="Q2306" s="260" t="n">
        <v>2023</v>
      </c>
      <c r="R2306" s="223" t="inlineStr">
        <is>
          <t>Rumah Baca</t>
        </is>
      </c>
      <c r="S2306" s="223" t="inlineStr">
        <is>
          <t>Andi Offset CV</t>
        </is>
      </c>
      <c r="T2306" s="223" t="inlineStr">
        <is>
          <t>Lokal</t>
        </is>
      </c>
      <c r="U2306" s="261" t="n">
        <v>76</v>
      </c>
      <c r="V2306" s="86" t="inlineStr">
        <is>
          <t>pdf</t>
        </is>
      </c>
      <c r="W2306" s="223" t="inlineStr">
        <is>
          <t>2.9 MB</t>
        </is>
      </c>
      <c r="X2306" s="225" t="inlineStr">
        <is>
          <t>Buku Pengertian dan Siklus Haid ini dengan jelas memberikan informasi dan pengetahuan tentang haid. Di dalam buku ini dikemukakan bermacam hal penting berkaitan dengan haid. Mulai dari pengertian, siklus, sampai sindrom. Akhir kata, semoga buku ini bermanfaat dan membantu kita untuk menjadi lebih sehat dan bersemangat!...</t>
        </is>
      </c>
      <c r="Y2306" s="262" t="n">
        <v>46500</v>
      </c>
      <c r="Z2306" s="226" t="n"/>
      <c r="AA2306" s="241">
        <f>Y3449*Z3449</f>
        <v/>
      </c>
      <c r="AB2306" s="237" t="inlineStr">
        <is>
          <t>89e4631e-5632-4479-be27-78a3490e6101</t>
        </is>
      </c>
    </row>
    <row r="2307" ht="15" customHeight="1" s="283">
      <c r="A2307" s="109" t="n">
        <v>3441</v>
      </c>
      <c r="B2307" s="222">
        <f>HYPERLINK("https://mocostore.moco.co.id/catalog/"&amp;AB3450,"Klik Disini")</f>
        <v/>
      </c>
      <c r="C2307" s="223" t="inlineStr">
        <is>
          <t>Belajar Mengenal Benda-Benda di Alkitab</t>
        </is>
      </c>
      <c r="D2307" s="223" t="inlineStr">
        <is>
          <t>:</t>
        </is>
      </c>
      <c r="E2307" s="223" t="inlineStr">
        <is>
          <t>Ratih Maharani</t>
        </is>
      </c>
      <c r="F2307" s="223" t="n"/>
      <c r="G2307" s="223" t="inlineStr">
        <is>
          <t>978-623-471-087-8</t>
        </is>
      </c>
      <c r="H2307" s="223" t="inlineStr">
        <is>
          <t>Anak</t>
        </is>
      </c>
      <c r="I2307" s="258" t="inlineStr">
        <is>
          <t>Perguruan Tinggi</t>
        </is>
      </c>
      <c r="J2307" s="186" t="inlineStr">
        <is>
          <t>009.16</t>
        </is>
      </c>
      <c r="K2307" s="223" t="inlineStr">
        <is>
          <t>Edisi Ke-1</t>
        </is>
      </c>
      <c r="L2307" s="223" t="n"/>
      <c r="M2307" s="259" t="inlineStr">
        <is>
          <t>Tidak Tersedia</t>
        </is>
      </c>
      <c r="N2307" s="223" t="inlineStr">
        <is>
          <t>Indonesia</t>
        </is>
      </c>
      <c r="O2307" s="223" t="inlineStr">
        <is>
          <t>Bukan fiksi</t>
        </is>
      </c>
      <c r="P2307" s="260" t="n">
        <v>2023</v>
      </c>
      <c r="Q2307" s="260" t="n">
        <v>2023</v>
      </c>
      <c r="R2307" s="223" t="inlineStr">
        <is>
          <t>Rainbow Publisher</t>
        </is>
      </c>
      <c r="S2307" s="223" t="inlineStr">
        <is>
          <t>Andi Offset CV</t>
        </is>
      </c>
      <c r="T2307" s="223" t="inlineStr">
        <is>
          <t>Lokal</t>
        </is>
      </c>
      <c r="U2307" s="261" t="n">
        <v>46</v>
      </c>
      <c r="V2307" s="86" t="inlineStr">
        <is>
          <t>pdf</t>
        </is>
      </c>
      <c r="W2307" s="223" t="inlineStr">
        <is>
          <t>13.6 MB</t>
        </is>
      </c>
      <c r="X2307" s="225" t="inlineStr">
        <is>
          <t>Perbedaan zaman dan kebudayaan kita dengan zaman Alkitab ditulis membuat anak-anak kesulitan untuk membayangkan benda-benda dalam Alkitab. Buku ini mencoba menggambarkan benda-benda yang ada pada zaman Alkitab untuk mempermudah anak-anak memahami cerita Alkitab. Penulis berharap sejak masa kanak-kanak, Alkitab menjadi buku bacaan favorit dan terlebih lagi dijadikan pedoman kehidupan.</t>
        </is>
      </c>
      <c r="Y2307" s="262" t="n">
        <v>50500</v>
      </c>
      <c r="Z2307" s="226" t="n"/>
      <c r="AA2307" s="241">
        <f>Y3450*Z3450</f>
        <v/>
      </c>
      <c r="AB2307" s="237" t="inlineStr">
        <is>
          <t>2df58c7a-9f80-4537-8d7e-0945a367acbc</t>
        </is>
      </c>
    </row>
    <row r="2308" ht="15" customHeight="1" s="283">
      <c r="A2308" s="109" t="n">
        <v>3442</v>
      </c>
      <c r="B2308" s="222">
        <f>HYPERLINK("https://mocostore.moco.co.id/catalog/"&amp;AB3451,"Klik Disini")</f>
        <v/>
      </c>
      <c r="C2308" s="223" t="inlineStr">
        <is>
          <t>Pencegahan dan Terapi Penyembuhan Insomnia</t>
        </is>
      </c>
      <c r="D2308" s="223" t="inlineStr">
        <is>
          <t>:</t>
        </is>
      </c>
      <c r="E2308" s="223" t="inlineStr">
        <is>
          <t>dr. Yekti Susilo &amp; Ari Wulandari</t>
        </is>
      </c>
      <c r="F2308" s="223" t="n"/>
      <c r="G2308" s="223" t="inlineStr">
        <is>
          <t>978-623-8503-64-3</t>
        </is>
      </c>
      <c r="H2308" s="223" t="inlineStr">
        <is>
          <t>Kesehatan</t>
        </is>
      </c>
      <c r="I2308" s="258" t="inlineStr">
        <is>
          <t>Perguruan Tinggi</t>
        </is>
      </c>
      <c r="J2308" s="186" t="inlineStr">
        <is>
          <t>009.24</t>
        </is>
      </c>
      <c r="K2308" s="223" t="inlineStr">
        <is>
          <t>Edisi Ke-1</t>
        </is>
      </c>
      <c r="L2308" s="223" t="n"/>
      <c r="M2308" s="259" t="inlineStr">
        <is>
          <t>Tidak Tersedia</t>
        </is>
      </c>
      <c r="N2308" s="223" t="inlineStr">
        <is>
          <t>Indonesia</t>
        </is>
      </c>
      <c r="O2308" s="223" t="inlineStr">
        <is>
          <t>Bukan fiksi</t>
        </is>
      </c>
      <c r="P2308" s="260" t="n">
        <v>2023</v>
      </c>
      <c r="Q2308" s="260" t="n">
        <v>2023</v>
      </c>
      <c r="R2308" s="223" t="inlineStr">
        <is>
          <t>Rumah Baca</t>
        </is>
      </c>
      <c r="S2308" s="223" t="inlineStr">
        <is>
          <t>Andi Offset CV</t>
        </is>
      </c>
      <c r="T2308" s="223" t="inlineStr">
        <is>
          <t>Lokal</t>
        </is>
      </c>
      <c r="U2308" s="261" t="n">
        <v>66</v>
      </c>
      <c r="V2308" s="86" t="inlineStr">
        <is>
          <t>pdf</t>
        </is>
      </c>
      <c r="W2308" s="223" t="inlineStr">
        <is>
          <t>6.7 MB</t>
        </is>
      </c>
      <c r="X2308" s="225" t="inlineStr">
        <is>
          <t>Dewasa ini, gejala insomnia semakin banyak ditemui. Barangkali Anda atau orang-orang yang Anda kasihi juga mengalaminya. 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Jika demikian, buku ini memang tepat untuk Anda. Di buku ini, dr. Yekti Susilo mengupas tuntas tentang pencegahan dan terapi penyembuhan insomnia. Semuanya dibahas secara gamblang, sehingga Anda mudah mengerti.</t>
        </is>
      </c>
      <c r="Y2308" s="262" t="n">
        <v>37000</v>
      </c>
      <c r="Z2308" s="226" t="n"/>
      <c r="AA2308" s="241">
        <f>Y3451*Z3451</f>
        <v/>
      </c>
      <c r="AB2308" s="237" t="inlineStr">
        <is>
          <t>931355f7-e2e3-415a-bf5e-86352f6e13e3</t>
        </is>
      </c>
    </row>
    <row r="2309" ht="15" customHeight="1" s="283">
      <c r="A2309" s="109" t="n">
        <v>3443</v>
      </c>
      <c r="B2309" s="222">
        <f>HYPERLINK("https://mocostore.moco.co.id/catalog/"&amp;AB3452,"Klik Disini")</f>
        <v/>
      </c>
      <c r="C2309" s="223" t="inlineStr">
        <is>
          <t>Bisnis Online dengan Aplikasi Android</t>
        </is>
      </c>
      <c r="D2309" s="223" t="inlineStr">
        <is>
          <t>:</t>
        </is>
      </c>
      <c r="E2309" s="223" t="inlineStr">
        <is>
          <t>Elcom</t>
        </is>
      </c>
      <c r="F2309" s="223" t="n"/>
      <c r="G2309" s="223" t="inlineStr">
        <is>
          <t>978-623-8494-34-7</t>
        </is>
      </c>
      <c r="H2309" s="223" t="inlineStr">
        <is>
          <t>Bisnis</t>
        </is>
      </c>
      <c r="I2309" s="258" t="inlineStr">
        <is>
          <t>Perguruan Tinggi</t>
        </is>
      </c>
      <c r="J2309" s="186" t="inlineStr">
        <is>
          <t>009.25</t>
        </is>
      </c>
      <c r="K2309" s="223" t="inlineStr">
        <is>
          <t>Edisi Ke-1</t>
        </is>
      </c>
      <c r="L2309" s="223" t="n"/>
      <c r="M2309" s="259" t="inlineStr">
        <is>
          <t>Tidak Tersedia</t>
        </is>
      </c>
      <c r="N2309" s="223" t="inlineStr">
        <is>
          <t>Indonesia</t>
        </is>
      </c>
      <c r="O2309" s="223" t="inlineStr">
        <is>
          <t>Bukan fiksi</t>
        </is>
      </c>
      <c r="P2309" s="260" t="n">
        <v>2023</v>
      </c>
      <c r="Q2309" s="260" t="n">
        <v>2023</v>
      </c>
      <c r="R2309" s="223" t="inlineStr">
        <is>
          <t>Rumah Baca</t>
        </is>
      </c>
      <c r="S2309" s="223" t="inlineStr">
        <is>
          <t>Andi Offset CV</t>
        </is>
      </c>
      <c r="T2309" s="223" t="inlineStr">
        <is>
          <t>Lokal</t>
        </is>
      </c>
      <c r="U2309" s="261" t="n">
        <v>56</v>
      </c>
      <c r="V2309" s="86" t="inlineStr">
        <is>
          <t>pdf</t>
        </is>
      </c>
      <c r="W2309" s="223" t="inlineStr">
        <is>
          <t>3.9 MB</t>
        </is>
      </c>
      <c r="X2309" s="225" t="inlineStr">
        <is>
          <t>Semakin banyak aplikasi Android yang bermunculan, kegunaan dan penggunaannya pun beragam.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t>
        </is>
      </c>
      <c r="Y2309" s="262" t="n">
        <v>35500</v>
      </c>
      <c r="Z2309" s="226" t="n"/>
      <c r="AA2309" s="241">
        <f>Y3452*Z3452</f>
        <v/>
      </c>
      <c r="AB2309" s="237" t="inlineStr">
        <is>
          <t>0ee8feec-360a-40fd-846b-6a7b1cfdb880</t>
        </is>
      </c>
    </row>
    <row r="2310" ht="15" customHeight="1" s="283">
      <c r="A2310" s="109" t="n">
        <v>3444</v>
      </c>
      <c r="B2310" s="222">
        <f>HYPERLINK("https://mocostore.moco.co.id/catalog/"&amp;AB3453,"Klik Disini")</f>
        <v/>
      </c>
      <c r="C2310" s="223" t="inlineStr">
        <is>
          <t>Menjadikan eBay Sebagai Bisnis Anda</t>
        </is>
      </c>
      <c r="D2310" s="223" t="inlineStr">
        <is>
          <t>:</t>
        </is>
      </c>
      <c r="E2310" s="223" t="inlineStr">
        <is>
          <t>Elcom</t>
        </is>
      </c>
      <c r="F2310" s="223" t="n"/>
      <c r="G2310" s="223" t="inlineStr">
        <is>
          <t>978-623-8503-19-3</t>
        </is>
      </c>
      <c r="H2310" s="223" t="inlineStr">
        <is>
          <t>Komputer &amp; Internet</t>
        </is>
      </c>
      <c r="I2310" s="258" t="inlineStr">
        <is>
          <t>Perguruan Tinggi</t>
        </is>
      </c>
      <c r="J2310" s="186" t="inlineStr">
        <is>
          <t>009.16</t>
        </is>
      </c>
      <c r="K2310" s="223" t="inlineStr">
        <is>
          <t>Edisi Ke-1</t>
        </is>
      </c>
      <c r="L2310" s="223" t="n"/>
      <c r="M2310" s="259" t="inlineStr">
        <is>
          <t>Tidak Tersedia</t>
        </is>
      </c>
      <c r="N2310" s="223" t="inlineStr">
        <is>
          <t>Indonesia</t>
        </is>
      </c>
      <c r="O2310" s="223" t="inlineStr">
        <is>
          <t>Bukan fiksi</t>
        </is>
      </c>
      <c r="P2310" s="260" t="inlineStr">
        <is>
          <t>Tidak tersedia</t>
        </is>
      </c>
      <c r="Q2310" s="260" t="n">
        <v>2023</v>
      </c>
      <c r="R2310" s="223" t="inlineStr">
        <is>
          <t>Rumah Baca</t>
        </is>
      </c>
      <c r="S2310" s="223" t="inlineStr">
        <is>
          <t>Andi Offset CV</t>
        </is>
      </c>
      <c r="T2310" s="223" t="inlineStr">
        <is>
          <t>Lokal</t>
        </is>
      </c>
      <c r="U2310" s="261" t="n">
        <v>78</v>
      </c>
      <c r="V2310" s="86" t="inlineStr">
        <is>
          <t>pdf</t>
        </is>
      </c>
      <c r="W2310" s="223" t="inlineStr">
        <is>
          <t>12.8 MB</t>
        </is>
      </c>
      <c r="X2310" s="225" t="inlineStr">
        <is>
          <t>Bukan hal yang mustahil jika Anda ingin mengubah bisnis konvensional anda menjadi bisnis internet dengan skala global dan tidak terbatas oleh tempat.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Selamat datang di dunia bisnis tanpa batas!</t>
        </is>
      </c>
      <c r="Y2310" s="262" t="n">
        <v>52500</v>
      </c>
      <c r="Z2310" s="226" t="n"/>
      <c r="AA2310" s="241">
        <f>Y3453*Z3453</f>
        <v/>
      </c>
      <c r="AB2310" s="237" t="inlineStr">
        <is>
          <t>235877ef-db08-471a-adf1-2d473e642dfd</t>
        </is>
      </c>
    </row>
    <row r="2311" ht="15" customHeight="1" s="283">
      <c r="A2311" s="109" t="n">
        <v>3445</v>
      </c>
      <c r="B2311" s="222">
        <f>HYPERLINK("https://mocostore.moco.co.id/catalog/"&amp;AB3454,"Klik Disini")</f>
        <v/>
      </c>
      <c r="C2311" s="223" t="inlineStr">
        <is>
          <t>Berbisnis Produk UKM dengan Melek Internet</t>
        </is>
      </c>
      <c r="D2311" s="223" t="inlineStr">
        <is>
          <t>:</t>
        </is>
      </c>
      <c r="E2311" s="223" t="inlineStr">
        <is>
          <t>Elcom</t>
        </is>
      </c>
      <c r="F2311" s="223" t="n"/>
      <c r="G2311" s="223" t="inlineStr">
        <is>
          <t>978-623-8494-30-9</t>
        </is>
      </c>
      <c r="H2311" s="223" t="inlineStr">
        <is>
          <t>Komputer &amp; Internet</t>
        </is>
      </c>
      <c r="I2311" s="258" t="inlineStr">
        <is>
          <t>Perguruan Tinggi</t>
        </is>
      </c>
      <c r="J2311" s="186" t="inlineStr">
        <is>
          <t>009.16</t>
        </is>
      </c>
      <c r="K2311" s="223" t="inlineStr">
        <is>
          <t>Edisi Ke-1</t>
        </is>
      </c>
      <c r="L2311" s="223" t="n"/>
      <c r="M2311" s="259" t="inlineStr">
        <is>
          <t>Tidak Tersedia</t>
        </is>
      </c>
      <c r="N2311" s="223" t="inlineStr">
        <is>
          <t>Indonesia</t>
        </is>
      </c>
      <c r="O2311" s="223" t="inlineStr">
        <is>
          <t>Bukan fiksi</t>
        </is>
      </c>
      <c r="P2311" s="260" t="n">
        <v>2023</v>
      </c>
      <c r="Q2311" s="260" t="n">
        <v>2023</v>
      </c>
      <c r="R2311" s="223" t="inlineStr">
        <is>
          <t>Rumah Baca</t>
        </is>
      </c>
      <c r="S2311" s="223" t="inlineStr">
        <is>
          <t>Andi Offset CV</t>
        </is>
      </c>
      <c r="T2311" s="223" t="inlineStr">
        <is>
          <t>Lokal</t>
        </is>
      </c>
      <c r="U2311" s="261" t="n">
        <v>68</v>
      </c>
      <c r="V2311" s="86" t="inlineStr">
        <is>
          <t>pdf</t>
        </is>
      </c>
      <c r="W2311" s="223" t="inlineStr">
        <is>
          <t>8.1 MB</t>
        </is>
      </c>
      <c r="X2311" s="225" t="inlineStr">
        <is>
          <t>Jika Anda baru mengenal internet, dan ingin belajar tentang internet untuk memasarkan produk-produk UKM Anda, buku ini membahas mengenai teknik-teknik dasar berinternet seperti web browsing dan chatting. Internet merupakan suatu pasar yang cukup menjanjikan. Hampir semua orang di seluruh dunia sudah melihat bahwa intenet merupakan suatu kebutuhan. Dengan memasarkan produk-produk UKM Anda melalui internet maka produk tesebut akan semakin terkenal dan mendunia. Selain itu, buku ini juga mengajarkan cara-cara promosi paling efektif di internet seperti memasarkan produk melalui blog, forum online, situs jejaring sosial, dan sebagainya.</t>
        </is>
      </c>
      <c r="Y2311" s="262" t="n">
        <v>45000</v>
      </c>
      <c r="Z2311" s="226" t="n"/>
      <c r="AA2311" s="241">
        <f>Y3454*Z3454</f>
        <v/>
      </c>
      <c r="AB2311" s="237" t="inlineStr">
        <is>
          <t>8c117d21-c8f0-4fa8-8af7-de49ad4c513c</t>
        </is>
      </c>
    </row>
    <row r="2312" ht="15" customHeight="1" s="283">
      <c r="A2312" s="109" t="n">
        <v>3446</v>
      </c>
      <c r="B2312" s="222">
        <f>HYPERLINK("https://mocostore.moco.co.id/catalog/"&amp;AB3455,"Klik Disini")</f>
        <v/>
      </c>
      <c r="C2312" s="223" t="inlineStr">
        <is>
          <t>Mengenal Benda-Benda di Alkitab</t>
        </is>
      </c>
      <c r="D2312" s="223" t="inlineStr">
        <is>
          <t>:</t>
        </is>
      </c>
      <c r="E2312" s="223" t="inlineStr">
        <is>
          <t>Ratih Maharani</t>
        </is>
      </c>
      <c r="F2312" s="223" t="n"/>
      <c r="G2312" s="223" t="inlineStr">
        <is>
          <t>978-623-471-095-3</t>
        </is>
      </c>
      <c r="H2312" s="223" t="inlineStr">
        <is>
          <t>Agama Kristen</t>
        </is>
      </c>
      <c r="I2312" s="258" t="inlineStr">
        <is>
          <t>Perguruan Tinggi</t>
        </is>
      </c>
      <c r="J2312" s="186" t="inlineStr">
        <is>
          <t>009.16</t>
        </is>
      </c>
      <c r="K2312" s="223" t="inlineStr">
        <is>
          <t>Edisi Ke-1</t>
        </is>
      </c>
      <c r="L2312" s="223" t="n"/>
      <c r="M2312" s="259" t="inlineStr">
        <is>
          <t>Tidak Tersedia</t>
        </is>
      </c>
      <c r="N2312" s="223" t="inlineStr">
        <is>
          <t>Indonesia</t>
        </is>
      </c>
      <c r="O2312" s="223" t="inlineStr">
        <is>
          <t>Bukan fiksi</t>
        </is>
      </c>
      <c r="P2312" s="260" t="n">
        <v>2023</v>
      </c>
      <c r="Q2312" s="260" t="n">
        <v>2023</v>
      </c>
      <c r="R2312" s="223" t="inlineStr">
        <is>
          <t>Rainbow Publisher</t>
        </is>
      </c>
      <c r="S2312" s="223" t="inlineStr">
        <is>
          <t>Andi Offset CV</t>
        </is>
      </c>
      <c r="T2312" s="223" t="inlineStr">
        <is>
          <t>Lokal</t>
        </is>
      </c>
      <c r="U2312" s="261" t="n">
        <v>48</v>
      </c>
      <c r="V2312" s="86" t="inlineStr">
        <is>
          <t>pdf</t>
        </is>
      </c>
      <c r="W2312" s="223" t="inlineStr">
        <is>
          <t>17.9 MB</t>
        </is>
      </c>
      <c r="X2312" s="225" t="inlineStr">
        <is>
          <t>Buku ini dibuat sebagai kerinduan penulis untuk memperkenalkan Alkitab dalam kehidupan anak-anak sekarang. 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&amp;nbsp;</t>
        </is>
      </c>
      <c r="Y2312" s="262" t="n">
        <v>52000</v>
      </c>
      <c r="Z2312" s="226" t="n"/>
      <c r="AA2312" s="241">
        <f>Y3455*Z3455</f>
        <v/>
      </c>
      <c r="AB2312" s="237" t="inlineStr">
        <is>
          <t>526ac82f-d56e-4ba3-b3cc-178f95cc153a</t>
        </is>
      </c>
    </row>
    <row r="2313" ht="15" customHeight="1" s="283">
      <c r="A2313" s="109" t="n">
        <v>3449</v>
      </c>
      <c r="B2313" s="222">
        <f>HYPERLINK("https://mocostore.moco.co.id/catalog/"&amp;AB3458,"Klik Disini")</f>
        <v/>
      </c>
      <c r="C2313" s="223" t="inlineStr">
        <is>
          <t>Microsoft Excel: Macro</t>
        </is>
      </c>
      <c r="D2313" s="223" t="inlineStr">
        <is>
          <t>:</t>
        </is>
      </c>
      <c r="E2313" s="223" t="inlineStr">
        <is>
          <t>Elcom</t>
        </is>
      </c>
      <c r="F2313" s="223" t="n"/>
      <c r="G2313" s="223" t="inlineStr">
        <is>
          <t>978-623-8503-29-2</t>
        </is>
      </c>
      <c r="H2313" s="223" t="inlineStr">
        <is>
          <t>Komputer &amp; Internet</t>
        </is>
      </c>
      <c r="I2313" s="258" t="inlineStr">
        <is>
          <t>Perguruan Tinggi</t>
        </is>
      </c>
      <c r="J2313" s="186" t="inlineStr">
        <is>
          <t>009.05</t>
        </is>
      </c>
      <c r="K2313" s="223" t="inlineStr">
        <is>
          <t>Edisi Ke-1</t>
        </is>
      </c>
      <c r="L2313" s="223" t="n"/>
      <c r="M2313" s="259" t="inlineStr">
        <is>
          <t>Tidak Tersedia</t>
        </is>
      </c>
      <c r="N2313" s="223" t="inlineStr">
        <is>
          <t>Indonesia</t>
        </is>
      </c>
      <c r="O2313" s="223" t="inlineStr">
        <is>
          <t>Bukan fiksi</t>
        </is>
      </c>
      <c r="P2313" s="260" t="n">
        <v>2023</v>
      </c>
      <c r="Q2313" s="260" t="n">
        <v>2023</v>
      </c>
      <c r="R2313" s="223" t="inlineStr">
        <is>
          <t>Rumah Baca</t>
        </is>
      </c>
      <c r="S2313" s="223" t="inlineStr">
        <is>
          <t>Andi Offset CV</t>
        </is>
      </c>
      <c r="T2313" s="223" t="inlineStr">
        <is>
          <t>Lokal</t>
        </is>
      </c>
      <c r="U2313" s="261" t="n">
        <v>58</v>
      </c>
      <c r="V2313" s="86" t="inlineStr">
        <is>
          <t>pdf</t>
        </is>
      </c>
      <c r="W2313" s="223" t="inlineStr">
        <is>
          <t>4.4 MB</t>
        </is>
      </c>
      <c r="X2313" s="225" t="inlineStr">
        <is>
          <t>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Microsoft Excel memiliki berbagai fitur andal dan sangat bermanfaat yang layak Anda coba dan optimalkan. Selamat berkarya!
 &amp;nbsp;</t>
        </is>
      </c>
      <c r="Y2313" s="262" t="n">
        <v>38000</v>
      </c>
      <c r="Z2313" s="226" t="n"/>
      <c r="AA2313" s="241">
        <f>Y3458*Z3458</f>
        <v/>
      </c>
      <c r="AB2313" s="237" t="inlineStr">
        <is>
          <t>85e82276-3558-4b96-9324-6c1d3429797b</t>
        </is>
      </c>
    </row>
    <row r="2314" ht="15" customHeight="1" s="283">
      <c r="A2314" s="109" t="n">
        <v>3450</v>
      </c>
      <c r="B2314" s="222">
        <f>HYPERLINK("https://mocostore.moco.co.id/catalog/"&amp;AB3459,"Klik Disini")</f>
        <v/>
      </c>
      <c r="C2314" s="223" t="inlineStr">
        <is>
          <t>Mengatasi Kolesterol dengan Cerdas</t>
        </is>
      </c>
      <c r="D2314" s="223" t="inlineStr">
        <is>
          <t>:</t>
        </is>
      </c>
      <c r="E2314" s="223" t="inlineStr">
        <is>
          <t>dr. Yekti Mumpuni &amp; Ari Wulandari</t>
        </is>
      </c>
      <c r="F2314" s="223" t="n"/>
      <c r="G2314" s="223" t="inlineStr">
        <is>
          <t>978-623-8503-12-4</t>
        </is>
      </c>
      <c r="H2314" s="223" t="inlineStr">
        <is>
          <t>Kesehatan</t>
        </is>
      </c>
      <c r="I2314" s="258" t="inlineStr">
        <is>
          <t>Perguruan Tinggi</t>
        </is>
      </c>
      <c r="J2314" s="186" t="inlineStr">
        <is>
          <t>009.24</t>
        </is>
      </c>
      <c r="K2314" s="223" t="inlineStr">
        <is>
          <t>Edisi Ke-1</t>
        </is>
      </c>
      <c r="L2314" s="223" t="n"/>
      <c r="M2314" s="259" t="inlineStr">
        <is>
          <t>Tidak Tersedia</t>
        </is>
      </c>
      <c r="N2314" s="223" t="inlineStr">
        <is>
          <t>Indonesia</t>
        </is>
      </c>
      <c r="O2314" s="223" t="inlineStr">
        <is>
          <t>Bukan fiksi</t>
        </is>
      </c>
      <c r="P2314" s="260" t="n">
        <v>2023</v>
      </c>
      <c r="Q2314" s="260" t="n">
        <v>2023</v>
      </c>
      <c r="R2314" s="223" t="inlineStr">
        <is>
          <t>Rumah Baca</t>
        </is>
      </c>
      <c r="S2314" s="223" t="inlineStr">
        <is>
          <t>Andi Offset CV</t>
        </is>
      </c>
      <c r="T2314" s="223" t="inlineStr">
        <is>
          <t>Lokal</t>
        </is>
      </c>
      <c r="U2314" s="261" t="n">
        <v>150</v>
      </c>
      <c r="V2314" s="86" t="inlineStr">
        <is>
          <t>pdf</t>
        </is>
      </c>
      <c r="W2314" s="223" t="inlineStr">
        <is>
          <t>3.4 MB</t>
        </is>
      </c>
      <c r="X2314" s="225" t="inlineStr">
        <is>
          <t>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Kolesterol merupakan salah satu komponen lemak. Lemak adalah salah satu zat gizi yang sangat diperlukan tubuh di samping zat gizi lainnya seperti karbohidrat, protein, vitamin, dan mineral. Semoga buku ini bermanfaat dan diterima masyarakat luas. Ingatlah selalu bahwa mencegah selalu lebih mudah daripada mengobati. Selamat membaca.
 &amp;nbsp;</t>
        </is>
      </c>
      <c r="Y2314" s="262" t="n">
        <v>85500</v>
      </c>
      <c r="Z2314" s="226" t="n"/>
      <c r="AA2314" s="241">
        <f>Y3459*Z3459</f>
        <v/>
      </c>
      <c r="AB2314" s="237" t="inlineStr">
        <is>
          <t>8b43b262-c559-42b0-b0ad-ed2949e2228a</t>
        </is>
      </c>
    </row>
    <row r="2315" ht="15" customHeight="1" s="283">
      <c r="A2315" s="109" t="n">
        <v>3452</v>
      </c>
      <c r="B2315" s="222">
        <f>HYPERLINK("https://mocostore.moco.co.id/catalog/"&amp;AB3461,"Klik Disini")</f>
        <v/>
      </c>
      <c r="C2315" s="223" t="inlineStr">
        <is>
          <t>Bahaya dan Mitos tentang Hipertensi</t>
        </is>
      </c>
      <c r="D2315" s="223" t="inlineStr">
        <is>
          <t>:</t>
        </is>
      </c>
      <c r="E2315" s="223" t="inlineStr">
        <is>
          <t>dr. Yekti Susilo &amp; Ari Wulandari</t>
        </is>
      </c>
      <c r="F2315" s="223" t="n"/>
      <c r="G2315" s="223" t="inlineStr">
        <is>
          <t>978-623-8494-21-7</t>
        </is>
      </c>
      <c r="H2315" s="223" t="inlineStr">
        <is>
          <t>Kesehatan</t>
        </is>
      </c>
      <c r="I2315" s="258" t="inlineStr">
        <is>
          <t>Perguruan Tinggi</t>
        </is>
      </c>
      <c r="J2315" s="186" t="inlineStr">
        <is>
          <t>009.24</t>
        </is>
      </c>
      <c r="K2315" s="223" t="inlineStr">
        <is>
          <t>Edisi Ke-1</t>
        </is>
      </c>
      <c r="L2315" s="223" t="n"/>
      <c r="M2315" s="259" t="inlineStr">
        <is>
          <t>Tidak Tersedia</t>
        </is>
      </c>
      <c r="N2315" s="223" t="inlineStr">
        <is>
          <t>Indonesia</t>
        </is>
      </c>
      <c r="O2315" s="223" t="inlineStr">
        <is>
          <t>Drama</t>
        </is>
      </c>
      <c r="P2315" s="260" t="n">
        <v>2023</v>
      </c>
      <c r="Q2315" s="260" t="n">
        <v>2023</v>
      </c>
      <c r="R2315" s="223" t="inlineStr">
        <is>
          <t>Rumah Baca</t>
        </is>
      </c>
      <c r="S2315" s="223" t="inlineStr">
        <is>
          <t>Andi Offset CV</t>
        </is>
      </c>
      <c r="T2315" s="223" t="inlineStr">
        <is>
          <t>Lokal</t>
        </is>
      </c>
      <c r="U2315" s="261" t="n">
        <v>104</v>
      </c>
      <c r="V2315" s="86" t="inlineStr">
        <is>
          <t>pdf</t>
        </is>
      </c>
      <c r="W2315" s="223" t="inlineStr">
        <is>
          <t>2.3 MB</t>
        </is>
      </c>
      <c r="X2315" s="225" t="inlineStr">
        <is>
          <t>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is>
      </c>
      <c r="Y2315" s="262" t="n">
        <v>59500</v>
      </c>
      <c r="Z2315" s="226" t="n"/>
      <c r="AA2315" s="241">
        <f>Y3461*Z3461</f>
        <v/>
      </c>
      <c r="AB2315" s="237" t="inlineStr">
        <is>
          <t>1ac8b760-3c38-4afa-920d-280e8d1116f0</t>
        </is>
      </c>
    </row>
    <row r="2316" ht="15" customHeight="1" s="283">
      <c r="A2316" s="109" t="n">
        <v>3453</v>
      </c>
      <c r="B2316" s="222">
        <f>HYPERLINK("https://mocostore.moco.co.id/catalog/"&amp;AB3462,"Klik Disini")</f>
        <v/>
      </c>
      <c r="C2316" s="223" t="inlineStr">
        <is>
          <t>Awas! Diabetes Mellitus dapat Menyerang Siapa Saja</t>
        </is>
      </c>
      <c r="D2316" s="223" t="inlineStr">
        <is>
          <t>:</t>
        </is>
      </c>
      <c r="E2316" s="223" t="inlineStr">
        <is>
          <t>dr. Yekti Susilo &amp; Ari Wulandari</t>
        </is>
      </c>
      <c r="F2316" s="223" t="n"/>
      <c r="G2316" s="223" t="inlineStr">
        <is>
          <t>978-623-8494-20-0</t>
        </is>
      </c>
      <c r="H2316" s="223" t="inlineStr">
        <is>
          <t>Kesehatan</t>
        </is>
      </c>
      <c r="I2316" s="258" t="inlineStr">
        <is>
          <t>Perguruan Tinggi</t>
        </is>
      </c>
      <c r="J2316" s="186" t="inlineStr">
        <is>
          <t>009.24</t>
        </is>
      </c>
      <c r="K2316" s="223" t="inlineStr">
        <is>
          <t>Edisi Ke-1</t>
        </is>
      </c>
      <c r="L2316" s="223" t="n"/>
      <c r="M2316" s="259" t="inlineStr">
        <is>
          <t>Tidak Tersedia</t>
        </is>
      </c>
      <c r="N2316" s="223" t="inlineStr">
        <is>
          <t>Indonesia</t>
        </is>
      </c>
      <c r="O2316" s="223" t="inlineStr">
        <is>
          <t>Bukan fiksi</t>
        </is>
      </c>
      <c r="P2316" s="260" t="n">
        <v>2023</v>
      </c>
      <c r="Q2316" s="260" t="n">
        <v>2023</v>
      </c>
      <c r="R2316" s="223" t="inlineStr">
        <is>
          <t>Rumah Baca</t>
        </is>
      </c>
      <c r="S2316" s="223" t="inlineStr">
        <is>
          <t>Andi Offset CV</t>
        </is>
      </c>
      <c r="T2316" s="223" t="inlineStr">
        <is>
          <t>Lokal</t>
        </is>
      </c>
      <c r="U2316" s="261" t="n">
        <v>89</v>
      </c>
      <c r="V2316" s="86" t="inlineStr">
        <is>
          <t>pdf</t>
        </is>
      </c>
      <c r="W2316" s="223" t="inlineStr">
        <is>
          <t>3.2 MB</t>
        </is>
      </c>
      <c r="X2316" s="225" t="inlineStr">
        <is>
          <t>Penyakit Diabetes Mellitus disebabkan adanya ketidakmampuan tubuh untuk memproduksi hormon insulin atau karena penggunaan yang tidak efektif dari produksi insulin. Hal ini ditandai dengan tingginya kadar gula dalam darah. Buku Awas! Diabetes Mellitus dapat Menyerang Siapa Saja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2316" s="262" t="n">
        <v>49500</v>
      </c>
      <c r="Z2316" s="226" t="n"/>
      <c r="AA2316" s="241">
        <f>Y3462*Z3462</f>
        <v/>
      </c>
      <c r="AB2316" s="237" t="inlineStr">
        <is>
          <t>4fa536e4-30c9-460d-82d9-e6f250f5bc42</t>
        </is>
      </c>
    </row>
    <row r="2317" ht="15" customHeight="1" s="283">
      <c r="A2317" s="109" t="n">
        <v>3454</v>
      </c>
      <c r="B2317" s="222">
        <f>HYPERLINK("https://mocostore.moco.co.id/catalog/"&amp;AB3463,"Klik Disini")</f>
        <v/>
      </c>
      <c r="C2317" s="223" t="inlineStr">
        <is>
          <t>Mengenal Kerajaan Israel Selatan (Kerajaan Yehuda)</t>
        </is>
      </c>
      <c r="D2317" s="223" t="inlineStr">
        <is>
          <t>:</t>
        </is>
      </c>
      <c r="E2317" s="223" t="inlineStr">
        <is>
          <t>Ratih Maharani</t>
        </is>
      </c>
      <c r="F2317" s="223" t="n"/>
      <c r="G2317" s="223" t="inlineStr">
        <is>
          <t>978-623-471-096-0</t>
        </is>
      </c>
      <c r="H2317" s="223" t="inlineStr">
        <is>
          <t>Agama Kristen</t>
        </is>
      </c>
      <c r="I2317" s="258" t="inlineStr">
        <is>
          <t>Perguruan Tinggi</t>
        </is>
      </c>
      <c r="J2317" s="186" t="inlineStr">
        <is>
          <t>009.16</t>
        </is>
      </c>
      <c r="K2317" s="223" t="inlineStr">
        <is>
          <t>Edisi Ke-1</t>
        </is>
      </c>
      <c r="L2317" s="223" t="n"/>
      <c r="M2317" s="259" t="inlineStr">
        <is>
          <t>Tidak Tersedia</t>
        </is>
      </c>
      <c r="N2317" s="223" t="inlineStr">
        <is>
          <t>Indonesia</t>
        </is>
      </c>
      <c r="O2317" s="223" t="inlineStr">
        <is>
          <t>Bukan fiksi</t>
        </is>
      </c>
      <c r="P2317" s="260" t="n">
        <v>2023</v>
      </c>
      <c r="Q2317" s="260" t="n">
        <v>2023</v>
      </c>
      <c r="R2317" s="223" t="inlineStr">
        <is>
          <t>Rainbow Publisher</t>
        </is>
      </c>
      <c r="S2317" s="223" t="inlineStr">
        <is>
          <t>Andi Offset CV</t>
        </is>
      </c>
      <c r="T2317" s="223" t="inlineStr">
        <is>
          <t>Lokal</t>
        </is>
      </c>
      <c r="U2317" s="261" t="n">
        <v>90</v>
      </c>
      <c r="V2317" s="86" t="inlineStr">
        <is>
          <t>pdf</t>
        </is>
      </c>
      <c r="W2317" s="223" t="inlineStr">
        <is>
          <t>10.0 MB</t>
        </is>
      </c>
      <c r="X2317" s="225" t="inlineStr">
        <is>
          <t>Buku Mengenal Kerajaan Israel Selatan (Kerajaan Yehuda)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&amp;nbsp;</t>
        </is>
      </c>
      <c r="Y2317" s="262" t="n">
        <v>76000</v>
      </c>
      <c r="Z2317" s="226" t="n"/>
      <c r="AA2317" s="241">
        <f>Y3463*Z3463</f>
        <v/>
      </c>
      <c r="AB2317" s="237" t="inlineStr">
        <is>
          <t>e5905b3e-8be4-417f-90e3-bda08f3f8763</t>
        </is>
      </c>
    </row>
    <row r="2318" ht="15" customHeight="1" s="283">
      <c r="A2318" s="109" t="n">
        <v>3455</v>
      </c>
      <c r="B2318" s="222">
        <f>HYPERLINK("https://mocostore.moco.co.id/catalog/"&amp;AB3464,"Klik Disini")</f>
        <v/>
      </c>
      <c r="C2318" s="223" t="inlineStr">
        <is>
          <t>Mengenal Kerajaan Israel Utara</t>
        </is>
      </c>
      <c r="D2318" s="223" t="inlineStr">
        <is>
          <t>:</t>
        </is>
      </c>
      <c r="E2318" s="223" t="inlineStr">
        <is>
          <t>Ratih Maharani</t>
        </is>
      </c>
      <c r="F2318" s="223" t="n"/>
      <c r="G2318" s="223" t="inlineStr">
        <is>
          <t>978-623-471-097-7</t>
        </is>
      </c>
      <c r="H2318" s="223" t="inlineStr">
        <is>
          <t>Agama Kristen</t>
        </is>
      </c>
      <c r="I2318" s="258" t="inlineStr">
        <is>
          <t>Perguruan Tinggi</t>
        </is>
      </c>
      <c r="J2318" s="186" t="inlineStr">
        <is>
          <t>009.16</t>
        </is>
      </c>
      <c r="K2318" s="223" t="inlineStr">
        <is>
          <t>Edisi Ke-1</t>
        </is>
      </c>
      <c r="L2318" s="223" t="n"/>
      <c r="M2318" s="259" t="inlineStr">
        <is>
          <t>Tidak Tersedia</t>
        </is>
      </c>
      <c r="N2318" s="223" t="inlineStr">
        <is>
          <t>Indonesia</t>
        </is>
      </c>
      <c r="O2318" s="223" t="inlineStr">
        <is>
          <t>Bukan fiksi</t>
        </is>
      </c>
      <c r="P2318" s="260" t="n">
        <v>2023</v>
      </c>
      <c r="Q2318" s="260" t="n">
        <v>2023</v>
      </c>
      <c r="R2318" s="223" t="inlineStr">
        <is>
          <t>Rainbow Publisher</t>
        </is>
      </c>
      <c r="S2318" s="223" t="inlineStr">
        <is>
          <t>Andi Offset CV</t>
        </is>
      </c>
      <c r="T2318" s="223" t="inlineStr">
        <is>
          <t>Lokal</t>
        </is>
      </c>
      <c r="U2318" s="261" t="n">
        <v>70</v>
      </c>
      <c r="V2318" s="86" t="inlineStr">
        <is>
          <t>pdf</t>
        </is>
      </c>
      <c r="W2318" s="223" t="inlineStr">
        <is>
          <t>9.8 MB</t>
        </is>
      </c>
      <c r="X2318" s="225" t="inlineStr">
        <is>
          <t>Buku Mengenal Kerajaan Israel Utara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Buku ini semakin efektif ketika dibaca bersamaan oleh anak dan orang tua.
 &amp;nbsp;</t>
        </is>
      </c>
      <c r="Y2318" s="262" t="n">
        <v>64500</v>
      </c>
      <c r="Z2318" s="226" t="n"/>
      <c r="AA2318" s="241">
        <f>Y3464*Z3464</f>
        <v/>
      </c>
      <c r="AB2318" s="237" t="inlineStr">
        <is>
          <t>1e5dddea-a962-48b5-b36d-d6a1ca20691e</t>
        </is>
      </c>
    </row>
    <row r="2319" ht="15" customHeight="1" s="283">
      <c r="A2319" s="109" t="n">
        <v>3456</v>
      </c>
      <c r="B2319" s="222">
        <f>HYPERLINK("https://mocostore.moco.co.id/catalog/"&amp;AB3465,"Klik Disini")</f>
        <v/>
      </c>
      <c r="C2319" s="223" t="inlineStr">
        <is>
          <t>Mengubah Foto menjadi Style Vintage dan Retro dengan Photoshop</t>
        </is>
      </c>
      <c r="D2319" s="223" t="inlineStr">
        <is>
          <t>:</t>
        </is>
      </c>
      <c r="E2319" s="223" t="inlineStr">
        <is>
          <t>Elcom</t>
        </is>
      </c>
      <c r="F2319" s="223" t="n"/>
      <c r="G2319" s="223" t="inlineStr">
        <is>
          <t>978-623-8503-17-9</t>
        </is>
      </c>
      <c r="H2319" s="223" t="inlineStr">
        <is>
          <t>Komputer &amp; Internet</t>
        </is>
      </c>
      <c r="I2319" s="258" t="inlineStr">
        <is>
          <t>Perguruan Tinggi</t>
        </is>
      </c>
      <c r="J2319" s="186" t="inlineStr">
        <is>
          <t>009.05</t>
        </is>
      </c>
      <c r="K2319" s="223" t="inlineStr">
        <is>
          <t>Edisi Ke-1</t>
        </is>
      </c>
      <c r="L2319" s="223" t="n"/>
      <c r="M2319" s="259" t="inlineStr">
        <is>
          <t>Tidak Tersedia</t>
        </is>
      </c>
      <c r="N2319" s="223" t="inlineStr">
        <is>
          <t>Indonesia</t>
        </is>
      </c>
      <c r="O2319" s="223" t="inlineStr">
        <is>
          <t>Bukan fiksi</t>
        </is>
      </c>
      <c r="P2319" s="260" t="n">
        <v>2023</v>
      </c>
      <c r="Q2319" s="260" t="n">
        <v>2023</v>
      </c>
      <c r="R2319" s="223" t="inlineStr">
        <is>
          <t>Rumah Baca</t>
        </is>
      </c>
      <c r="S2319" s="223" t="inlineStr">
        <is>
          <t>Andi Offset CV</t>
        </is>
      </c>
      <c r="T2319" s="223" t="inlineStr">
        <is>
          <t>Lokal</t>
        </is>
      </c>
      <c r="U2319" s="261" t="n">
        <v>86</v>
      </c>
      <c r="V2319" s="86" t="inlineStr">
        <is>
          <t>pdf</t>
        </is>
      </c>
      <c r="W2319" s="223" t="inlineStr">
        <is>
          <t>19.5 MB</t>
        </is>
      </c>
      <c r="X2319" s="225" t="inlineStr">
        <is>
          <t>Buku ini akan menampilkan berbagai macam teknik dan pemanfaatan fitur pada photoshop untuk menciptakan karya editing foto yang bernuansa vintage dan retro.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&amp;nbsp;</t>
        </is>
      </c>
      <c r="Y2319" s="262" t="n">
        <v>50000</v>
      </c>
      <c r="Z2319" s="226" t="n"/>
      <c r="AA2319" s="241">
        <f>Y3465*Z3465</f>
        <v/>
      </c>
      <c r="AB2319" s="237" t="inlineStr">
        <is>
          <t>3d961a8f-2ccd-4fe2-bcfa-1ff268b76ab7</t>
        </is>
      </c>
    </row>
    <row r="2320" ht="15" customHeight="1" s="283">
      <c r="A2320" s="109" t="n">
        <v>3457</v>
      </c>
      <c r="B2320" s="222">
        <f>HYPERLINK("https://mocostore.moco.co.id/catalog/"&amp;AB3466,"Klik Disini")</f>
        <v/>
      </c>
      <c r="C2320" s="223" t="inlineStr">
        <is>
          <t>Nyaman dengan Google Chrome</t>
        </is>
      </c>
      <c r="D2320" s="223" t="inlineStr">
        <is>
          <t>:</t>
        </is>
      </c>
      <c r="E2320" s="223" t="inlineStr">
        <is>
          <t>Elcom</t>
        </is>
      </c>
      <c r="F2320" s="223" t="n"/>
      <c r="G2320" s="223" t="inlineStr">
        <is>
          <t>978-623-8503-32-2</t>
        </is>
      </c>
      <c r="H2320" s="223" t="inlineStr">
        <is>
          <t>Komputer &amp; Internet</t>
        </is>
      </c>
      <c r="I2320" s="258" t="inlineStr">
        <is>
          <t>Perguruan Tinggi</t>
        </is>
      </c>
      <c r="J2320" s="186" t="inlineStr">
        <is>
          <t>009.05</t>
        </is>
      </c>
      <c r="K2320" s="223" t="inlineStr">
        <is>
          <t>Edisi Ke-1</t>
        </is>
      </c>
      <c r="L2320" s="223" t="n"/>
      <c r="M2320" s="259" t="inlineStr">
        <is>
          <t>Tidak Tersedia</t>
        </is>
      </c>
      <c r="N2320" s="223" t="inlineStr">
        <is>
          <t>Indonesia</t>
        </is>
      </c>
      <c r="O2320" s="223" t="inlineStr">
        <is>
          <t>Bukan fiksi</t>
        </is>
      </c>
      <c r="P2320" s="260" t="n">
        <v>2023</v>
      </c>
      <c r="Q2320" s="260" t="n">
        <v>2023</v>
      </c>
      <c r="R2320" s="223" t="inlineStr">
        <is>
          <t>Rumah Baca</t>
        </is>
      </c>
      <c r="S2320" s="223" t="inlineStr">
        <is>
          <t>Andi Offset CV</t>
        </is>
      </c>
      <c r="T2320" s="223" t="inlineStr">
        <is>
          <t>Lokal</t>
        </is>
      </c>
      <c r="U2320" s="261" t="n">
        <v>80</v>
      </c>
      <c r="V2320" s="86" t="inlineStr">
        <is>
          <t>pdf</t>
        </is>
      </c>
      <c r="W2320" s="223" t="inlineStr">
        <is>
          <t>4.5 MB</t>
        </is>
      </c>
      <c r="X2320" s="225" t="inlineStr">
        <is>
          <t>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&amp;nbsp;</t>
        </is>
      </c>
      <c r="Y2320" s="262" t="n">
        <v>47000</v>
      </c>
      <c r="Z2320" s="226" t="n"/>
      <c r="AA2320" s="241">
        <f>Y3466*Z3466</f>
        <v/>
      </c>
      <c r="AB2320" s="237" t="inlineStr">
        <is>
          <t>d803134c-813d-4f12-a85b-4bd6f546b137</t>
        </is>
      </c>
    </row>
    <row r="2321" ht="15" customHeight="1" s="283">
      <c r="A2321" s="109" t="n">
        <v>3458</v>
      </c>
      <c r="B2321" s="222">
        <f>HYPERLINK("https://mocostore.moco.co.id/catalog/"&amp;AB3467,"Klik Disini")</f>
        <v/>
      </c>
      <c r="C2321" s="223" t="inlineStr">
        <is>
          <t>Optimalisasi Google Chrome</t>
        </is>
      </c>
      <c r="D2321" s="223" t="inlineStr">
        <is>
          <t>:</t>
        </is>
      </c>
      <c r="E2321" s="223" t="inlineStr">
        <is>
          <t>Elcom</t>
        </is>
      </c>
      <c r="F2321" s="223" t="n"/>
      <c r="G2321" s="223" t="inlineStr">
        <is>
          <t>978-623-8503-34-6</t>
        </is>
      </c>
      <c r="H2321" s="223" t="inlineStr">
        <is>
          <t>Komputer &amp; Internet</t>
        </is>
      </c>
      <c r="I2321" s="258" t="inlineStr">
        <is>
          <t>Perguruan Tinggi</t>
        </is>
      </c>
      <c r="J2321" s="186" t="inlineStr">
        <is>
          <t>009.05</t>
        </is>
      </c>
      <c r="K2321" s="223" t="inlineStr">
        <is>
          <t>Edisi Ke-1</t>
        </is>
      </c>
      <c r="L2321" s="223" t="n"/>
      <c r="M2321" s="259" t="inlineStr">
        <is>
          <t>Tidak Tersedia</t>
        </is>
      </c>
      <c r="N2321" s="223" t="inlineStr">
        <is>
          <t>Indonesia</t>
        </is>
      </c>
      <c r="O2321" s="223" t="inlineStr">
        <is>
          <t>Bukan fiksi</t>
        </is>
      </c>
      <c r="P2321" s="260" t="n">
        <v>2023</v>
      </c>
      <c r="Q2321" s="260" t="n">
        <v>2023</v>
      </c>
      <c r="R2321" s="223" t="inlineStr">
        <is>
          <t>Rumah Baca</t>
        </is>
      </c>
      <c r="S2321" s="223" t="inlineStr">
        <is>
          <t>Andi Offset CV</t>
        </is>
      </c>
      <c r="T2321" s="223" t="inlineStr">
        <is>
          <t>Lokal</t>
        </is>
      </c>
      <c r="U2321" s="261" t="n">
        <v>88</v>
      </c>
      <c r="V2321" s="86" t="inlineStr">
        <is>
          <t>pdf</t>
        </is>
      </c>
      <c r="W2321" s="223" t="inlineStr">
        <is>
          <t>7.4 MB</t>
        </is>
      </c>
      <c r="X2321" s="225" t="inlineStr">
        <is>
          <t>Buku ini akan membuat Anda semakin mudah dalam pemakaian web browser Google Chrome. 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&amp;nbsp;</t>
        </is>
      </c>
      <c r="Y2321" s="262" t="n">
        <v>48500</v>
      </c>
      <c r="Z2321" s="226" t="n"/>
      <c r="AA2321" s="241">
        <f>Y3467*Z3467</f>
        <v/>
      </c>
      <c r="AB2321" s="237" t="inlineStr">
        <is>
          <t>f500f99f-a499-4e61-84c0-b2f77a15115d</t>
        </is>
      </c>
    </row>
    <row r="2322" ht="15" customHeight="1" s="283">
      <c r="A2322" s="109" t="n">
        <v>3459</v>
      </c>
      <c r="B2322" s="222">
        <f>HYPERLINK("https://mocostore.moco.co.id/catalog/"&amp;AB3468,"Klik Disini")</f>
        <v/>
      </c>
      <c r="C2322" s="223" t="inlineStr">
        <is>
          <t>Menjalankan Bisnis Usaha Kecil Menengah dengan Melek Internet</t>
        </is>
      </c>
      <c r="D2322" s="223" t="inlineStr">
        <is>
          <t>:</t>
        </is>
      </c>
      <c r="E2322" s="223" t="inlineStr">
        <is>
          <t>Elcom</t>
        </is>
      </c>
      <c r="F2322" s="223" t="n"/>
      <c r="G2322" s="223" t="inlineStr">
        <is>
          <t>978-623-8503-24-7</t>
        </is>
      </c>
      <c r="H2322" s="223" t="inlineStr">
        <is>
          <t>Komputer &amp; Internet</t>
        </is>
      </c>
      <c r="I2322" s="258" t="inlineStr">
        <is>
          <t>Perguruan Tinggi</t>
        </is>
      </c>
      <c r="J2322" s="186" t="inlineStr">
        <is>
          <t>009.05</t>
        </is>
      </c>
      <c r="K2322" s="223" t="inlineStr">
        <is>
          <t>Edisi Ke-1</t>
        </is>
      </c>
      <c r="L2322" s="223" t="n"/>
      <c r="M2322" s="259" t="inlineStr">
        <is>
          <t>Tidak Tersedia</t>
        </is>
      </c>
      <c r="N2322" s="223" t="inlineStr">
        <is>
          <t>Indonesia</t>
        </is>
      </c>
      <c r="O2322" s="223" t="inlineStr">
        <is>
          <t>Bukan fiksi</t>
        </is>
      </c>
      <c r="P2322" s="260" t="n">
        <v>2023</v>
      </c>
      <c r="Q2322" s="260" t="n">
        <v>2023</v>
      </c>
      <c r="R2322" s="223" t="inlineStr">
        <is>
          <t>Rumah Baca</t>
        </is>
      </c>
      <c r="S2322" s="223" t="inlineStr">
        <is>
          <t>Andi Offset CV</t>
        </is>
      </c>
      <c r="T2322" s="223" t="inlineStr">
        <is>
          <t>Lokal</t>
        </is>
      </c>
      <c r="U2322" s="261" t="n">
        <v>68</v>
      </c>
      <c r="V2322" s="86" t="inlineStr">
        <is>
          <t>pdf</t>
        </is>
      </c>
      <c r="W2322" s="223" t="inlineStr">
        <is>
          <t>7.6 MB</t>
        </is>
      </c>
      <c r="X2322" s="225" t="inlineStr">
        <is>
          <t>Apakah Anda adalah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is>
      </c>
      <c r="Y2322" s="262" t="n">
        <v>37000</v>
      </c>
      <c r="Z2322" s="226" t="n"/>
      <c r="AA2322" s="241">
        <f>Y3468*Z3468</f>
        <v/>
      </c>
      <c r="AB2322" s="237" t="inlineStr">
        <is>
          <t>2ae9d512-6a9f-44ad-9d51-651b65178b35</t>
        </is>
      </c>
    </row>
    <row r="2323" ht="15" customHeight="1" s="283">
      <c r="A2323" s="109" t="n">
        <v>3460</v>
      </c>
      <c r="B2323" s="222">
        <f>HYPERLINK("https://mocostore.moco.co.id/catalog/"&amp;AB3469,"Klik Disini")</f>
        <v/>
      </c>
      <c r="C2323" s="223" t="inlineStr">
        <is>
          <t>Buku Pintar Twitter</t>
        </is>
      </c>
      <c r="D2323" s="223" t="inlineStr">
        <is>
          <t>:</t>
        </is>
      </c>
      <c r="E2323" s="223" t="inlineStr">
        <is>
          <t>Elcom</t>
        </is>
      </c>
      <c r="F2323" s="223" t="n"/>
      <c r="G2323" s="223" t="inlineStr">
        <is>
          <t>978-623-8494-38-5</t>
        </is>
      </c>
      <c r="H2323" s="223" t="inlineStr">
        <is>
          <t>Komputer &amp; Internet</t>
        </is>
      </c>
      <c r="I2323" s="258" t="inlineStr">
        <is>
          <t>Perguruan Tinggi</t>
        </is>
      </c>
      <c r="J2323" s="186" t="inlineStr">
        <is>
          <t>009.05</t>
        </is>
      </c>
      <c r="K2323" s="223" t="inlineStr">
        <is>
          <t>Edisi Ke-1</t>
        </is>
      </c>
      <c r="L2323" s="223" t="n"/>
      <c r="M2323" s="259" t="inlineStr">
        <is>
          <t>Tidak Tersedia</t>
        </is>
      </c>
      <c r="N2323" s="223" t="inlineStr">
        <is>
          <t>Indonesia</t>
        </is>
      </c>
      <c r="O2323" s="223" t="inlineStr">
        <is>
          <t>Bukan fiksi</t>
        </is>
      </c>
      <c r="P2323" s="260" t="n">
        <v>2023</v>
      </c>
      <c r="Q2323" s="260" t="n">
        <v>2023</v>
      </c>
      <c r="R2323" s="223" t="inlineStr">
        <is>
          <t>Rumah Baca</t>
        </is>
      </c>
      <c r="S2323" s="223" t="inlineStr">
        <is>
          <t>Andi Offset CV</t>
        </is>
      </c>
      <c r="T2323" s="223" t="inlineStr">
        <is>
          <t>Lokal</t>
        </is>
      </c>
      <c r="U2323" s="261" t="n">
        <v>90</v>
      </c>
      <c r="V2323" s="86" t="inlineStr">
        <is>
          <t>pdf</t>
        </is>
      </c>
      <c r="W2323" s="223" t="inlineStr">
        <is>
          <t>9.1 MB</t>
        </is>
      </c>
      <c r="X2323" s="225" t="inlineStr">
        <is>
          <t>Tips dan trik dalam buku ini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Buku ini disusun dengan pola pembahasan step by step yang simpel, ringan dan tidak bertele-tele sehingga buku ini mudah untuk dipelajari dan dipraktikkan.</t>
        </is>
      </c>
      <c r="Y2323" s="262" t="n">
        <v>49000</v>
      </c>
      <c r="Z2323" s="226" t="n"/>
      <c r="AA2323" s="241">
        <f>Y3469*Z3469</f>
        <v/>
      </c>
      <c r="AB2323" s="237" t="inlineStr">
        <is>
          <t>0c1c4a8f-45f4-4e5a-bc16-cd1b61cb5fe8</t>
        </is>
      </c>
    </row>
    <row r="2324" ht="15" customHeight="1" s="283">
      <c r="A2324" s="109" t="n">
        <v>3461</v>
      </c>
      <c r="B2324" s="222">
        <f>HYPERLINK("https://mocostore.moco.co.id/catalog/"&amp;AB3470,"Klik Disini")</f>
        <v/>
      </c>
      <c r="C2324" s="223" t="inlineStr">
        <is>
          <t>Asyik dan Seru dengan Pinterest</t>
        </is>
      </c>
      <c r="D2324" s="223" t="inlineStr">
        <is>
          <t>:</t>
        </is>
      </c>
      <c r="E2324" s="223" t="inlineStr">
        <is>
          <t>Elcom</t>
        </is>
      </c>
      <c r="F2324" s="223" t="n"/>
      <c r="G2324" s="223" t="inlineStr">
        <is>
          <t>978-623-8494-19-4</t>
        </is>
      </c>
      <c r="H2324" s="223" t="inlineStr">
        <is>
          <t>Komputer &amp; Internet</t>
        </is>
      </c>
      <c r="I2324" s="258" t="inlineStr">
        <is>
          <t>Perguruan Tinggi</t>
        </is>
      </c>
      <c r="J2324" s="186" t="inlineStr">
        <is>
          <t>009.05</t>
        </is>
      </c>
      <c r="K2324" s="223" t="inlineStr">
        <is>
          <t>Edisi Ke-1</t>
        </is>
      </c>
      <c r="L2324" s="223" t="n"/>
      <c r="M2324" s="259" t="inlineStr">
        <is>
          <t>Tidak Tersedia</t>
        </is>
      </c>
      <c r="N2324" s="223" t="inlineStr">
        <is>
          <t>Indonesia</t>
        </is>
      </c>
      <c r="O2324" s="223" t="inlineStr">
        <is>
          <t>Bukan fiksi</t>
        </is>
      </c>
      <c r="P2324" s="223" t="n">
        <v>2023</v>
      </c>
      <c r="Q2324" s="223" t="n">
        <v>2023</v>
      </c>
      <c r="R2324" s="223" t="inlineStr">
        <is>
          <t>Rumah Baca</t>
        </is>
      </c>
      <c r="S2324" s="223" t="inlineStr">
        <is>
          <t>Andi Offset CV</t>
        </is>
      </c>
      <c r="T2324" s="223" t="inlineStr">
        <is>
          <t>Lokal</t>
        </is>
      </c>
      <c r="U2324" s="86" t="n">
        <v>102</v>
      </c>
      <c r="V2324" s="86" t="inlineStr">
        <is>
          <t>pdf</t>
        </is>
      </c>
      <c r="W2324" s="223" t="inlineStr">
        <is>
          <t>6.1 MB</t>
        </is>
      </c>
      <c r="X2324" s="223" t="inlineStr">
        <is>
          <t>Saat menemukan sesuatu yang menarik seperti gambar, tautan, video, lagu, dan konten lainnya di situs web tertentu, selain menyimpannya untuk diri sendiri, kita sebagai makhluk sosial tentu ingin berbagi informasi maupun konten tersebut dengan orang lain. Pinterest merupakan jejaring sosial baru yang memosisikan diri sebagai media sosial dan layanan berbagi foto dengan berbasis vision board serta ditujukan untuk menghubungkan para penggunanya di berbagai belahan dunia melalui aktivitas yang dianggap menarik bagi pengguna lain. Para pengguna diarahkan untuk sebisa mungkin berbagi hal-hal yang bermanfaat dan menarik bagi pengguna lain serta menghindari promosi diri sendiri yang terlalu jauh. Jadi, tunggu apalagi, rasakan keasyikan tanpa batas di dunia maya dengan pinterest.</t>
        </is>
      </c>
      <c r="Y2324" s="262" t="n">
        <v>59000</v>
      </c>
      <c r="Z2324" s="226" t="n"/>
      <c r="AA2324" s="241">
        <f>Y3470*Z3470</f>
        <v/>
      </c>
      <c r="AB2324" s="237" t="inlineStr">
        <is>
          <t>0e04726b-4b44-412d-b298-a72603a0a38a</t>
        </is>
      </c>
    </row>
    <row r="2325" ht="15" customHeight="1" s="283">
      <c r="A2325" s="109" t="n">
        <v>3462</v>
      </c>
      <c r="B2325" s="222">
        <f>HYPERLINK("https://mocostore.moco.co.id/catalog/"&amp;AB3471,"Klik Disini")</f>
        <v/>
      </c>
      <c r="C2325" s="223" t="inlineStr">
        <is>
          <t>Mengatasi Impotensi dengan Jitu</t>
        </is>
      </c>
      <c r="D2325" s="223" t="inlineStr">
        <is>
          <t>:</t>
        </is>
      </c>
      <c r="E2325" s="223" t="inlineStr">
        <is>
          <t>dr. Dito Anurogo dan Ari Wulandari</t>
        </is>
      </c>
      <c r="F2325" s="223" t="n"/>
      <c r="G2325" s="223" t="inlineStr">
        <is>
          <t>978-623-8503-11-7</t>
        </is>
      </c>
      <c r="H2325" s="223" t="inlineStr">
        <is>
          <t>Kesehatan</t>
        </is>
      </c>
      <c r="I2325" s="258" t="inlineStr">
        <is>
          <t>Perguruan Tinggi</t>
        </is>
      </c>
      <c r="J2325" s="186" t="inlineStr">
        <is>
          <t>009.24</t>
        </is>
      </c>
      <c r="K2325" s="223" t="inlineStr">
        <is>
          <t>Edisi Ke-1</t>
        </is>
      </c>
      <c r="L2325" s="223" t="n"/>
      <c r="M2325" s="259" t="inlineStr">
        <is>
          <t>Tidak Tersedia</t>
        </is>
      </c>
      <c r="N2325" s="223" t="inlineStr">
        <is>
          <t>Indonesia</t>
        </is>
      </c>
      <c r="O2325" s="223" t="inlineStr">
        <is>
          <t>Bukan fiksi</t>
        </is>
      </c>
      <c r="P2325" s="223" t="n">
        <v>2023</v>
      </c>
      <c r="Q2325" s="223" t="n">
        <v>2023</v>
      </c>
      <c r="R2325" s="223" t="inlineStr">
        <is>
          <t>Rumah Baca</t>
        </is>
      </c>
      <c r="S2325" s="223" t="inlineStr">
        <is>
          <t>Andi Offset CV</t>
        </is>
      </c>
      <c r="T2325" s="223" t="inlineStr">
        <is>
          <t>Lokal</t>
        </is>
      </c>
      <c r="U2325" s="86" t="n">
        <v>126</v>
      </c>
      <c r="V2325" s="86" t="inlineStr">
        <is>
          <t>pdf</t>
        </is>
      </c>
      <c r="W2325" s="223" t="inlineStr">
        <is>
          <t>4.7 MB</t>
        </is>
      </c>
      <c r="X2325" s="223" t="inlineStr">
        <is>
          <t>Kata &amp;quot;impotensi&amp;quot;,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
 &amp;nbsp;</t>
        </is>
      </c>
      <c r="Y2325" s="262" t="n">
        <v>63500</v>
      </c>
      <c r="Z2325" s="226" t="n"/>
      <c r="AA2325" s="241">
        <f>Y3471*Z3471</f>
        <v/>
      </c>
      <c r="AB2325" s="237" t="inlineStr">
        <is>
          <t>ed223a5c-5003-44f2-9fbd-a11d60af8dee</t>
        </is>
      </c>
    </row>
    <row r="2326" ht="15" customHeight="1" s="283">
      <c r="A2326" s="109" t="n">
        <v>3463</v>
      </c>
      <c r="B2326" s="222">
        <f>HYPERLINK("https://mocostore.moco.co.id/catalog/"&amp;AB3472,"Klik Disini")</f>
        <v/>
      </c>
      <c r="C2326" s="223" t="inlineStr">
        <is>
          <t>Memperkenalkan Makna Kasih, Kasih Allah dan Kasih Yesus</t>
        </is>
      </c>
      <c r="D2326" s="223" t="inlineStr">
        <is>
          <t>:</t>
        </is>
      </c>
      <c r="E2326" s="223" t="inlineStr">
        <is>
          <t>Maruli Pardamean</t>
        </is>
      </c>
      <c r="F2326" s="223" t="n"/>
      <c r="G2326" s="223" t="inlineStr">
        <is>
          <t>978-623-8503-09-4</t>
        </is>
      </c>
      <c r="H2326" s="223" t="inlineStr">
        <is>
          <t>Agama Kristen</t>
        </is>
      </c>
      <c r="I2326" s="258" t="inlineStr">
        <is>
          <t>Perguruan Tinggi</t>
        </is>
      </c>
      <c r="J2326" s="186" t="inlineStr">
        <is>
          <t>009.16</t>
        </is>
      </c>
      <c r="K2326" s="223" t="inlineStr">
        <is>
          <t>Edisi Ke-1</t>
        </is>
      </c>
      <c r="L2326" s="223" t="n"/>
      <c r="M2326" s="259" t="inlineStr">
        <is>
          <t>Tidak Tersedia</t>
        </is>
      </c>
      <c r="N2326" s="223" t="inlineStr">
        <is>
          <t>Indonesia</t>
        </is>
      </c>
      <c r="O2326" s="223" t="inlineStr">
        <is>
          <t>Bukan fiksi</t>
        </is>
      </c>
      <c r="P2326" s="223" t="n">
        <v>2023</v>
      </c>
      <c r="Q2326" s="223" t="n">
        <v>2023</v>
      </c>
      <c r="R2326" s="223" t="inlineStr">
        <is>
          <t>Rumah Baca</t>
        </is>
      </c>
      <c r="S2326" s="223" t="inlineStr">
        <is>
          <t>Andi Offset CV</t>
        </is>
      </c>
      <c r="T2326" s="223" t="inlineStr">
        <is>
          <t>Lokal</t>
        </is>
      </c>
      <c r="U2326" s="86" t="n">
        <v>108</v>
      </c>
      <c r="V2326" s="86" t="inlineStr">
        <is>
          <t>pdf</t>
        </is>
      </c>
      <c r="W2326" s="223" t="inlineStr">
        <is>
          <t>8.3 MB</t>
        </is>
      </c>
      <c r="X2326" s="223" t="inlineStr">
        <is>
          <t>Berbuah bagi kemuliaan Tuhan. Itulah tujuan hidup kita, dan itulah yang dikehendaki Tuhan dari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makna kasih, kasih Allah dan kasih Yesus. Mari wujudkan kasih Allah dalam kehidupan sehari-hari. Mari berbuah.
 &amp;nbsp;</t>
        </is>
      </c>
      <c r="Y2326" s="262" t="n">
        <v>63500</v>
      </c>
      <c r="Z2326" s="226" t="n"/>
      <c r="AA2326" s="241">
        <f>Y3472*Z3472</f>
        <v/>
      </c>
      <c r="AB2326" s="237" t="inlineStr">
        <is>
          <t>e5e88462-2f5b-47e5-b069-eae4692b509c</t>
        </is>
      </c>
    </row>
    <row r="2327" ht="15" customHeight="1" s="283">
      <c r="A2327" s="109" t="n">
        <v>3464</v>
      </c>
      <c r="B2327" s="222">
        <f>HYPERLINK("https://mocostore.moco.co.id/catalog/"&amp;AB3473,"Klik Disini")</f>
        <v/>
      </c>
      <c r="C2327" s="223" t="inlineStr">
        <is>
          <t>Memilih Anti Virus yang Andal</t>
        </is>
      </c>
      <c r="D2327" s="223" t="inlineStr">
        <is>
          <t>:</t>
        </is>
      </c>
      <c r="E2327" s="223" t="inlineStr">
        <is>
          <t>Elcom</t>
        </is>
      </c>
      <c r="F2327" s="223" t="n"/>
      <c r="G2327" s="223" t="inlineStr">
        <is>
          <t>978-623-8503-08-7</t>
        </is>
      </c>
      <c r="H2327" s="223" t="inlineStr">
        <is>
          <t>Komputer &amp; Internet</t>
        </is>
      </c>
      <c r="I2327" s="258" t="inlineStr">
        <is>
          <t>Perguruan Tinggi</t>
        </is>
      </c>
      <c r="J2327" s="186" t="inlineStr">
        <is>
          <t>009.05</t>
        </is>
      </c>
      <c r="K2327" s="223" t="inlineStr">
        <is>
          <t>Edisi Ke-1</t>
        </is>
      </c>
      <c r="L2327" s="223" t="n"/>
      <c r="M2327" s="259" t="inlineStr">
        <is>
          <t>Tidak Tersedia</t>
        </is>
      </c>
      <c r="N2327" s="223" t="inlineStr">
        <is>
          <t>Indonesia</t>
        </is>
      </c>
      <c r="O2327" s="223" t="inlineStr">
        <is>
          <t>Bukan fiksi</t>
        </is>
      </c>
      <c r="P2327" s="223" t="n">
        <v>2023</v>
      </c>
      <c r="Q2327" s="223" t="n">
        <v>2023</v>
      </c>
      <c r="R2327" s="223" t="inlineStr">
        <is>
          <t>Rumah Baca</t>
        </is>
      </c>
      <c r="S2327" s="223" t="inlineStr">
        <is>
          <t>Andi Offset CV</t>
        </is>
      </c>
      <c r="T2327" s="223" t="inlineStr">
        <is>
          <t>Lokal</t>
        </is>
      </c>
      <c r="U2327" s="86" t="n">
        <v>92</v>
      </c>
      <c r="V2327" s="86" t="inlineStr">
        <is>
          <t>pdf</t>
        </is>
      </c>
      <c r="W2327" s="223" t="inlineStr">
        <is>
          <t>6.1 MB</t>
        </is>
      </c>
      <c r="X2327" s="223" t="inlineStr">
        <is>
          <t>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&amp;nbsp;</t>
        </is>
      </c>
      <c r="Y2327" s="262" t="n">
        <v>49500</v>
      </c>
      <c r="Z2327" s="226" t="n"/>
      <c r="AA2327" s="241">
        <f>Y3473*Z3473</f>
        <v/>
      </c>
      <c r="AB2327" s="237" t="inlineStr">
        <is>
          <t>e44dd06f-524e-480f-961b-6f44dd5332d0</t>
        </is>
      </c>
    </row>
    <row r="2328" ht="15" customHeight="1" s="283">
      <c r="A2328" s="109" t="n">
        <v>3467</v>
      </c>
      <c r="B2328" s="222">
        <f>HYPERLINK("https://mocostore.moco.co.id/catalog/"&amp;AB3476,"Klik Disini")</f>
        <v/>
      </c>
      <c r="C2328" s="223" t="inlineStr">
        <is>
          <t>Manfaat Herbal Papua Bagi Kesehatan</t>
        </is>
      </c>
      <c r="D2328" s="223" t="inlineStr">
        <is>
          <t>:</t>
        </is>
      </c>
      <c r="E2328" s="223" t="inlineStr">
        <is>
          <t>Ibunda Suparni &amp; Ari Wulandari</t>
        </is>
      </c>
      <c r="F2328" s="223" t="n"/>
      <c r="G2328" s="223" t="inlineStr">
        <is>
          <t>978-623-6822-73-9</t>
        </is>
      </c>
      <c r="H2328" s="223" t="inlineStr">
        <is>
          <t>Kesehatan</t>
        </is>
      </c>
      <c r="I2328" s="258" t="inlineStr">
        <is>
          <t>Perguruan Tinggi</t>
        </is>
      </c>
      <c r="J2328" s="186" t="inlineStr">
        <is>
          <t>009.24</t>
        </is>
      </c>
      <c r="K2328" s="223" t="inlineStr">
        <is>
          <t>Edisi Ke-1</t>
        </is>
      </c>
      <c r="L2328" s="223" t="n"/>
      <c r="M2328" s="259" t="inlineStr">
        <is>
          <t>Tidak Tersedia</t>
        </is>
      </c>
      <c r="N2328" s="223" t="inlineStr">
        <is>
          <t>Indonesia</t>
        </is>
      </c>
      <c r="O2328" s="223" t="inlineStr">
        <is>
          <t>Bukan fiksi</t>
        </is>
      </c>
      <c r="P2328" s="223" t="n">
        <v>2023</v>
      </c>
      <c r="Q2328" s="223" t="n">
        <v>2023</v>
      </c>
      <c r="R2328" s="223" t="inlineStr">
        <is>
          <t>Rapha Publishing</t>
        </is>
      </c>
      <c r="S2328" s="223" t="inlineStr">
        <is>
          <t>Andi Offset CV</t>
        </is>
      </c>
      <c r="T2328" s="223" t="inlineStr">
        <is>
          <t>Lokal</t>
        </is>
      </c>
      <c r="U2328" s="86" t="n">
        <v>90</v>
      </c>
      <c r="V2328" s="86" t="inlineStr">
        <is>
          <t>pdf</t>
        </is>
      </c>
      <c r="W2328" s="223" t="inlineStr">
        <is>
          <t>10.2 MB</t>
        </is>
      </c>
      <c r="X2328" s="223" t="inlineStr">
        <is>
          <t>Kita akan memperoleh banyak manfaat dari adanya apotek hidup. Selain memanfaatkan lahan yang ada kita juga dapat memperoleh manfaat bagi kesehatan. Tanaman-tanaman herbal yang dapat ditanam di halaman rumah kita, antara lain Iidah buaya, sirih, lengkuas, temulawak, kunyit, jahe, bawang merah, bawang putih, tanaman buah dalam pot, dan lain-lain. Buku ini membahas tentang ramuan tradisional untuk menyembuhkan berbagai macam penyakit dengan herbal Papua. Ramuan ini dapat dibuat sendiri dan dalam buku ini sudah dijelaskan cara membuatnya beserta khasiatnya
 &amp;nbsp;</t>
        </is>
      </c>
      <c r="Y2328" s="262" t="n">
        <v>50500</v>
      </c>
      <c r="Z2328" s="226" t="n"/>
      <c r="AA2328" s="241">
        <f>Y3476*Z3476</f>
        <v/>
      </c>
      <c r="AB2328" s="237" t="inlineStr">
        <is>
          <t>07716000-7a0e-45d8-b09e-1355c2868c6c</t>
        </is>
      </c>
    </row>
    <row r="2329" ht="15" customHeight="1" s="283">
      <c r="A2329" s="109" t="n">
        <v>3469</v>
      </c>
      <c r="B2329" s="222">
        <f>HYPERLINK("https://mocostore.moco.co.id/catalog/"&amp;AB3478,"Klik Disini")</f>
        <v/>
      </c>
      <c r="C2329" s="223" t="inlineStr">
        <is>
          <t>Kumpulan Permainan Berdasarkan Alkitab Seru dan Asyik</t>
        </is>
      </c>
      <c r="D2329" s="223" t="inlineStr">
        <is>
          <t>:</t>
        </is>
      </c>
      <c r="E2329" s="223" t="inlineStr">
        <is>
          <t>Igrea Siswanto</t>
        </is>
      </c>
      <c r="F2329" s="223" t="n"/>
      <c r="G2329" s="223" t="inlineStr">
        <is>
          <t>978-623-314-521-3</t>
        </is>
      </c>
      <c r="H2329" s="223" t="inlineStr">
        <is>
          <t>Agama Kristen</t>
        </is>
      </c>
      <c r="I2329" s="258" t="inlineStr">
        <is>
          <t>Perguruan Tinggi</t>
        </is>
      </c>
      <c r="J2329" s="186" t="inlineStr">
        <is>
          <t>009.16</t>
        </is>
      </c>
      <c r="K2329" s="223" t="inlineStr">
        <is>
          <t>Edisi Ke-1</t>
        </is>
      </c>
      <c r="L2329" s="223" t="n"/>
      <c r="M2329" s="259" t="inlineStr">
        <is>
          <t>Tidak Tersedia</t>
        </is>
      </c>
      <c r="N2329" s="223" t="inlineStr">
        <is>
          <t>Indonesia</t>
        </is>
      </c>
      <c r="O2329" s="223" t="inlineStr">
        <is>
          <t>Bukan fiksi</t>
        </is>
      </c>
      <c r="P2329" s="223" t="n">
        <v>2023</v>
      </c>
      <c r="Q2329" s="223" t="n">
        <v>2023</v>
      </c>
      <c r="R2329" s="223" t="inlineStr">
        <is>
          <t>PBMR Andi</t>
        </is>
      </c>
      <c r="S2329" s="223" t="inlineStr">
        <is>
          <t>Andi Offset CV</t>
        </is>
      </c>
      <c r="T2329" s="223" t="inlineStr">
        <is>
          <t>Lokal</t>
        </is>
      </c>
      <c r="U2329" s="86" t="n">
        <v>56</v>
      </c>
      <c r="V2329" s="86" t="inlineStr">
        <is>
          <t>pdf</t>
        </is>
      </c>
      <c r="W2329" s="223" t="inlineStr">
        <is>
          <t>9.6 MB</t>
        </is>
      </c>
      <c r="X2329" s="223" t="inlineStr">
        <is>
          <t>Salah satu sarana yang dapat menjadi media belajar yang baik bagi anak-anak maupun orang dewasa ialah games. Permainan ini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pelajaran tentang dosa, bible games pelajaran tentang jalan keluar.
 &amp;nbsp;</t>
        </is>
      </c>
      <c r="Y2329" s="262" t="n">
        <v>35000</v>
      </c>
      <c r="Z2329" s="226" t="n"/>
      <c r="AA2329" s="241">
        <f>Y3478*Z3478</f>
        <v/>
      </c>
      <c r="AB2329" s="237" t="inlineStr">
        <is>
          <t>9e1b69d4-a95a-4cc6-affa-54652f07419f</t>
        </is>
      </c>
    </row>
    <row r="2330" ht="15" customHeight="1" s="283">
      <c r="A2330" s="109" t="n">
        <v>3470</v>
      </c>
      <c r="B2330" s="222">
        <f>HYPERLINK("https://mocostore.moco.co.id/catalog/"&amp;AB3479,"Klik Disini")</f>
        <v/>
      </c>
      <c r="C2330" s="223" t="inlineStr">
        <is>
          <t>Kumpulan Permainan Asyik dan Seru Berdasarkan Pelajaran Alkitab</t>
        </is>
      </c>
      <c r="D2330" s="223" t="inlineStr">
        <is>
          <t>:</t>
        </is>
      </c>
      <c r="E2330" s="223" t="inlineStr">
        <is>
          <t>Igrea Siswanto</t>
        </is>
      </c>
      <c r="F2330" s="223" t="n"/>
      <c r="G2330" s="223" t="inlineStr">
        <is>
          <t>978-623-314-520-6</t>
        </is>
      </c>
      <c r="H2330" s="223" t="inlineStr">
        <is>
          <t>Agama Kristen</t>
        </is>
      </c>
      <c r="I2330" s="258" t="inlineStr">
        <is>
          <t>Perguruan Tinggi</t>
        </is>
      </c>
      <c r="J2330" s="186" t="inlineStr">
        <is>
          <t>009.16</t>
        </is>
      </c>
      <c r="K2330" s="223" t="inlineStr">
        <is>
          <t>Edisi Ke-1</t>
        </is>
      </c>
      <c r="L2330" s="223" t="n"/>
      <c r="M2330" s="259" t="inlineStr">
        <is>
          <t>Tidak Tersedia</t>
        </is>
      </c>
      <c r="N2330" s="223" t="inlineStr">
        <is>
          <t>Indonesia</t>
        </is>
      </c>
      <c r="O2330" s="223" t="inlineStr">
        <is>
          <t>Bukan fiksi</t>
        </is>
      </c>
      <c r="P2330" s="223" t="n">
        <v>2023</v>
      </c>
      <c r="Q2330" s="223" t="n">
        <v>2023</v>
      </c>
      <c r="R2330" s="223" t="inlineStr">
        <is>
          <t>PBMR Andi</t>
        </is>
      </c>
      <c r="S2330" s="223" t="inlineStr">
        <is>
          <t>Andi Offset CV</t>
        </is>
      </c>
      <c r="T2330" s="223" t="inlineStr">
        <is>
          <t>Lokal</t>
        </is>
      </c>
      <c r="U2330" s="86" t="n">
        <v>40</v>
      </c>
      <c r="V2330" s="86" t="inlineStr">
        <is>
          <t>pdf</t>
        </is>
      </c>
      <c r="W2330" s="223" t="inlineStr">
        <is>
          <t>7.7 MB</t>
        </is>
      </c>
      <c r="X2330" s="223" t="inlineStr">
        <is>
          <t>Games dapat menjadi sarana belajar yang baik bagi anak-anak maupun orang dewasa karena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dan bible games pelajaran tentang Allah.
 &amp;nbsp;</t>
        </is>
      </c>
      <c r="Y2330" s="262" t="n">
        <v>48500</v>
      </c>
      <c r="Z2330" s="226" t="n"/>
      <c r="AA2330" s="241">
        <f>Y3479*Z3479</f>
        <v/>
      </c>
      <c r="AB2330" s="237" t="inlineStr">
        <is>
          <t>adb686ba-9704-47c8-8bb2-577e34a52dc1</t>
        </is>
      </c>
    </row>
    <row r="2331" ht="15" customHeight="1" s="283">
      <c r="A2331" s="109" t="n">
        <v>3473</v>
      </c>
      <c r="B2331" s="222">
        <f>HYPERLINK("https://mocostore.moco.co.id/catalog/"&amp;AB3482,"Klik Disini")</f>
        <v/>
      </c>
      <c r="C2331" s="223" t="inlineStr">
        <is>
          <t>Kisah tentang Pernikahan dan Keluarga, Pernikahan Kristen yang Benar</t>
        </is>
      </c>
      <c r="D2331" s="223" t="inlineStr">
        <is>
          <t>:</t>
        </is>
      </c>
      <c r="E2331" s="223" t="inlineStr">
        <is>
          <t>Jonar Situmorang</t>
        </is>
      </c>
      <c r="F2331" s="223" t="n"/>
      <c r="G2331" s="223" t="inlineStr">
        <is>
          <t>978-623-314-518-3</t>
        </is>
      </c>
      <c r="H2331" s="223" t="inlineStr">
        <is>
          <t>Agama Kristen</t>
        </is>
      </c>
      <c r="I2331" s="258" t="inlineStr">
        <is>
          <t>Perguruan Tinggi</t>
        </is>
      </c>
      <c r="J2331" s="186" t="inlineStr">
        <is>
          <t>009.16</t>
        </is>
      </c>
      <c r="K2331" s="223" t="inlineStr">
        <is>
          <t>Edisi Ke-1</t>
        </is>
      </c>
      <c r="L2331" s="223" t="n"/>
      <c r="M2331" s="259" t="inlineStr">
        <is>
          <t>Tidak Tersedia</t>
        </is>
      </c>
      <c r="N2331" s="223" t="inlineStr">
        <is>
          <t>Indonesia</t>
        </is>
      </c>
      <c r="O2331" s="223" t="inlineStr">
        <is>
          <t>Bukan fiksi</t>
        </is>
      </c>
      <c r="P2331" s="223" t="n">
        <v>2023</v>
      </c>
      <c r="Q2331" s="223" t="n">
        <v>2023</v>
      </c>
      <c r="R2331" s="223" t="inlineStr">
        <is>
          <t>PBMR Andi</t>
        </is>
      </c>
      <c r="S2331" s="223" t="inlineStr">
        <is>
          <t>Andi Offset CV</t>
        </is>
      </c>
      <c r="T2331" s="223" t="inlineStr">
        <is>
          <t>Lokal</t>
        </is>
      </c>
      <c r="U2331" s="86" t="n">
        <v>82</v>
      </c>
      <c r="V2331" s="86" t="inlineStr">
        <is>
          <t>pdf</t>
        </is>
      </c>
      <c r="W2331" s="223" t="inlineStr">
        <is>
          <t>6.1 MB</t>
        </is>
      </c>
      <c r="X2331" s="223" t="inlineStr">
        <is>
          <t>Bagi Anda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&amp;nbsp;</t>
        </is>
      </c>
      <c r="Y2331" s="262" t="n">
        <v>50000</v>
      </c>
      <c r="Z2331" s="226" t="n"/>
      <c r="AA2331" s="241">
        <f>Y3482*Z3482</f>
        <v/>
      </c>
      <c r="AB2331" s="237" t="inlineStr">
        <is>
          <t>5c249003-8faa-4419-a861-73b9713abbf0</t>
        </is>
      </c>
    </row>
    <row r="2332" ht="15" customHeight="1" s="283">
      <c r="A2332" s="109" t="n">
        <v>3476</v>
      </c>
      <c r="B2332" s="222">
        <f>HYPERLINK("https://mocostore.moco.co.id/catalog/"&amp;AB3485,"Klik Disini")</f>
        <v/>
      </c>
      <c r="C2332" s="223" t="inlineStr">
        <is>
          <t>Membuat Tampilan Foto Menarik dan Manipulatif dengan Photoshop</t>
        </is>
      </c>
      <c r="D2332" s="223" t="inlineStr">
        <is>
          <t>:</t>
        </is>
      </c>
      <c r="E2332" s="223" t="inlineStr">
        <is>
          <t>Elcom</t>
        </is>
      </c>
      <c r="F2332" s="223" t="n"/>
      <c r="G2332" s="223" t="inlineStr">
        <is>
          <t>978-623-8503-07-0</t>
        </is>
      </c>
      <c r="H2332" s="223" t="inlineStr">
        <is>
          <t>Komputer &amp; Internet</t>
        </is>
      </c>
      <c r="I2332" s="258" t="inlineStr">
        <is>
          <t>Perguruan Tinggi</t>
        </is>
      </c>
      <c r="J2332" s="186" t="inlineStr">
        <is>
          <t>009.05</t>
        </is>
      </c>
      <c r="K2332" s="223" t="inlineStr">
        <is>
          <t>Edisi Ke-1</t>
        </is>
      </c>
      <c r="L2332" s="223" t="n"/>
      <c r="M2332" s="259" t="inlineStr">
        <is>
          <t>Tidak Tersedia</t>
        </is>
      </c>
      <c r="N2332" s="223" t="inlineStr">
        <is>
          <t>Indonesia</t>
        </is>
      </c>
      <c r="O2332" s="223" t="inlineStr">
        <is>
          <t>Bukan fiksi</t>
        </is>
      </c>
      <c r="P2332" s="223" t="n">
        <v>2023</v>
      </c>
      <c r="Q2332" s="223" t="n">
        <v>2023</v>
      </c>
      <c r="R2332" s="223" t="inlineStr">
        <is>
          <t>Rumah Baca</t>
        </is>
      </c>
      <c r="S2332" s="223" t="inlineStr">
        <is>
          <t>Andi Offset CV</t>
        </is>
      </c>
      <c r="T2332" s="223" t="inlineStr">
        <is>
          <t>Lokal</t>
        </is>
      </c>
      <c r="U2332" s="86" t="n">
        <v>98</v>
      </c>
      <c r="V2332" s="86" t="inlineStr">
        <is>
          <t>pdf</t>
        </is>
      </c>
      <c r="W2332" s="223" t="inlineStr">
        <is>
          <t>19.6 MB</t>
        </is>
      </c>
      <c r="X2332" s="223" t="inlineStr">
        <is>
          <t>Bagi Anda yang suka mengedit foto untuk kesenangan ataupun untuk pekerjaan, tentu Anda harus memiliki pengetahuan dan kemampuan yang cukup dalam menggunakan software photo editing tersebut. Dalam buku ini, ada beberapa teknik tentang bagaimana cara memanipulasi sebuah foto, khususnya menggunakan Adobe Photoshop CS6. Beberapa teknik yang dibahas dalam buku ini meliputi: Teknik Out of Bound, Superman Wannabe, I&amp;#39;m Avatar, Rockman of Photo, Unity of Photo.</t>
        </is>
      </c>
      <c r="Y2332" s="262" t="n">
        <v>50500</v>
      </c>
      <c r="Z2332" s="226" t="n"/>
      <c r="AA2332" s="241">
        <f>Y3485*Z3485</f>
        <v/>
      </c>
      <c r="AB2332" s="237" t="inlineStr">
        <is>
          <t>27da1cbf-a75b-4e71-b7ac-ef5cda6e7f52</t>
        </is>
      </c>
    </row>
    <row r="2333" ht="15" customHeight="1" s="283">
      <c r="A2333" s="109" t="n">
        <v>3477</v>
      </c>
      <c r="B2333" s="222">
        <f>HYPERLINK("https://mocostore.moco.co.id/catalog/"&amp;AB3486,"Klik Disini")</f>
        <v/>
      </c>
      <c r="C2333" s="223" t="inlineStr">
        <is>
          <t>Kiat-Kiat Tingkatkan Kinerja Komputer Anda</t>
        </is>
      </c>
      <c r="D2333" s="223" t="inlineStr">
        <is>
          <t>:</t>
        </is>
      </c>
      <c r="E2333" s="223" t="inlineStr">
        <is>
          <t>ELCOM</t>
        </is>
      </c>
      <c r="F2333" s="223" t="n"/>
      <c r="G2333" s="223" t="inlineStr">
        <is>
          <t>978-623-8494-92-7</t>
        </is>
      </c>
      <c r="H2333" s="223" t="inlineStr">
        <is>
          <t>Komputer &amp; Internet</t>
        </is>
      </c>
      <c r="I2333" s="258" t="inlineStr">
        <is>
          <t>Perguruan Tinggi</t>
        </is>
      </c>
      <c r="J2333" s="186" t="inlineStr">
        <is>
          <t>009.05</t>
        </is>
      </c>
      <c r="K2333" s="223" t="inlineStr">
        <is>
          <t>Edisi Ke-1</t>
        </is>
      </c>
      <c r="L2333" s="223" t="n"/>
      <c r="M2333" s="259" t="inlineStr">
        <is>
          <t>Tidak Tersedia</t>
        </is>
      </c>
      <c r="N2333" s="223" t="inlineStr">
        <is>
          <t>Indonesia</t>
        </is>
      </c>
      <c r="O2333" s="223" t="inlineStr">
        <is>
          <t>Bukan fiksi</t>
        </is>
      </c>
      <c r="P2333" s="223" t="n">
        <v>2023</v>
      </c>
      <c r="Q2333" s="223" t="n">
        <v>2023</v>
      </c>
      <c r="R2333" s="223" t="inlineStr">
        <is>
          <t>Rumah Baca</t>
        </is>
      </c>
      <c r="S2333" s="223" t="inlineStr">
        <is>
          <t>Andi Offset CV</t>
        </is>
      </c>
      <c r="T2333" s="223" t="inlineStr">
        <is>
          <t>Lokal</t>
        </is>
      </c>
      <c r="U2333" s="86" t="n">
        <v>66</v>
      </c>
      <c r="V2333" s="86" t="inlineStr">
        <is>
          <t>pdf</t>
        </is>
      </c>
      <c r="W2333" s="223" t="inlineStr">
        <is>
          <t>6.0 MB</t>
        </is>
      </c>
      <c r="X2333" s="223" t="inlineStr">
        <is>
          <t>Jika PC Anda sering mengalami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
 &amp;nbsp;</t>
        </is>
      </c>
      <c r="Y2333" s="262" t="n">
        <v>37000</v>
      </c>
      <c r="Z2333" s="226" t="n"/>
      <c r="AA2333" s="241">
        <f>Y3486*Z3486</f>
        <v/>
      </c>
      <c r="AB2333" s="237" t="inlineStr">
        <is>
          <t>1c1b1814-e276-4d6b-821f-f55b99df762f</t>
        </is>
      </c>
    </row>
    <row r="2334" ht="15" customHeight="1" s="283">
      <c r="A2334" s="109" t="n">
        <v>3478</v>
      </c>
      <c r="B2334" s="222">
        <f>HYPERLINK("https://mocostore.moco.co.id/catalog/"&amp;AB3487,"Klik Disini")</f>
        <v/>
      </c>
      <c r="C2334" s="223" t="inlineStr">
        <is>
          <t>Memasuki Fase Baru Pernikahan, Pernikahan Kristen yang Benar</t>
        </is>
      </c>
      <c r="D2334" s="223" t="inlineStr">
        <is>
          <t>:</t>
        </is>
      </c>
      <c r="E2334" s="223" t="inlineStr">
        <is>
          <t>Jonar Situmorang</t>
        </is>
      </c>
      <c r="F2334" s="223" t="n"/>
      <c r="G2334" s="223" t="inlineStr">
        <is>
          <t>978-623-314-523-7</t>
        </is>
      </c>
      <c r="H2334" s="223" t="inlineStr">
        <is>
          <t>Agama Kristen</t>
        </is>
      </c>
      <c r="I2334" s="258" t="inlineStr">
        <is>
          <t>Perguruan Tinggi</t>
        </is>
      </c>
      <c r="J2334" s="186" t="inlineStr">
        <is>
          <t>009.16</t>
        </is>
      </c>
      <c r="K2334" s="223" t="inlineStr">
        <is>
          <t>Edisi Ke-1</t>
        </is>
      </c>
      <c r="L2334" s="223" t="n"/>
      <c r="M2334" s="259" t="inlineStr">
        <is>
          <t>Tidak Tersedia</t>
        </is>
      </c>
      <c r="N2334" s="223" t="inlineStr">
        <is>
          <t>Indonesia</t>
        </is>
      </c>
      <c r="O2334" s="223" t="inlineStr">
        <is>
          <t>Bukan fiksi</t>
        </is>
      </c>
      <c r="P2334" s="223" t="inlineStr">
        <is>
          <t>Tidak tersedia</t>
        </is>
      </c>
      <c r="Q2334" s="223" t="n">
        <v>2023</v>
      </c>
      <c r="R2334" s="223" t="inlineStr">
        <is>
          <t>PBMR Andi</t>
        </is>
      </c>
      <c r="S2334" s="223" t="inlineStr">
        <is>
          <t>Andi Offset CV</t>
        </is>
      </c>
      <c r="T2334" s="223" t="inlineStr">
        <is>
          <t>Lokal</t>
        </is>
      </c>
      <c r="U2334" s="86" t="n">
        <v>100</v>
      </c>
      <c r="V2334" s="86" t="inlineStr">
        <is>
          <t>pdf</t>
        </is>
      </c>
      <c r="W2334" s="223" t="inlineStr">
        <is>
          <t>4.9 MB</t>
        </is>
      </c>
      <c r="X2334" s="223" t="inlineStr">
        <is>
          <t>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t>
        </is>
      </c>
      <c r="Y2334" s="262" t="n">
        <v>53500</v>
      </c>
      <c r="Z2334" s="226" t="n"/>
      <c r="AA2334" s="241">
        <f>Y3487*Z3487</f>
        <v/>
      </c>
      <c r="AB2334" s="237" t="inlineStr">
        <is>
          <t>830e9f66-3b3c-4838-85f6-32c292185c45</t>
        </is>
      </c>
    </row>
    <row r="2335" ht="15" customHeight="1" s="283">
      <c r="A2335" s="109" t="n">
        <v>3480</v>
      </c>
      <c r="B2335" s="222">
        <f>HYPERLINK("https://mocostore.moco.co.id/catalog/"&amp;AB3489,"Klik Disini")</f>
        <v/>
      </c>
      <c r="C2335" s="223" t="inlineStr">
        <is>
          <t>Editing Foto Vintage dan Retro dengan Photoshop</t>
        </is>
      </c>
      <c r="D2335" s="223" t="inlineStr">
        <is>
          <t>:</t>
        </is>
      </c>
      <c r="E2335" s="223" t="inlineStr">
        <is>
          <t>Elcom</t>
        </is>
      </c>
      <c r="F2335" s="223" t="n"/>
      <c r="G2335" s="223" t="inlineStr">
        <is>
          <t>978-623-8494-67-5</t>
        </is>
      </c>
      <c r="H2335" s="223" t="inlineStr">
        <is>
          <t>Komputer &amp; Internet</t>
        </is>
      </c>
      <c r="I2335" s="258" t="inlineStr">
        <is>
          <t>Perguruan Tinggi</t>
        </is>
      </c>
      <c r="J2335" s="186" t="inlineStr">
        <is>
          <t>009.05</t>
        </is>
      </c>
      <c r="K2335" s="223" t="inlineStr">
        <is>
          <t>Edisi Ke-1</t>
        </is>
      </c>
      <c r="L2335" s="264" t="n"/>
      <c r="M2335" s="259" t="inlineStr">
        <is>
          <t>Tidak Tersedia</t>
        </is>
      </c>
      <c r="N2335" s="223" t="inlineStr">
        <is>
          <t>Indonesia</t>
        </is>
      </c>
      <c r="O2335" s="223" t="inlineStr">
        <is>
          <t>Bukan fiksi</t>
        </is>
      </c>
      <c r="P2335" s="223" t="n">
        <v>2023</v>
      </c>
      <c r="Q2335" s="223" t="n">
        <v>2023</v>
      </c>
      <c r="R2335" s="223" t="inlineStr">
        <is>
          <t>Rumah Baca</t>
        </is>
      </c>
      <c r="S2335" s="223" t="inlineStr">
        <is>
          <t>Andi Offset CV</t>
        </is>
      </c>
      <c r="T2335" s="223" t="inlineStr">
        <is>
          <t>Lokal</t>
        </is>
      </c>
      <c r="U2335" s="86" t="n">
        <v>90</v>
      </c>
      <c r="V2335" s="86" t="inlineStr">
        <is>
          <t>pdf</t>
        </is>
      </c>
      <c r="W2335" s="223" t="inlineStr">
        <is>
          <t>18.4 MB</t>
        </is>
      </c>
      <c r="X2335" s="223" t="inlineStr">
        <is>
          <t>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Buku ini akan menampilkan berbagai macam teknik dan pemanfaatan fitur pada photoshop untuk menciptakan karya editing foto yang bernuansa vintage dan retro.</t>
        </is>
      </c>
      <c r="Y2335" s="262" t="n">
        <v>48500</v>
      </c>
      <c r="Z2335" s="226" t="n"/>
      <c r="AA2335" s="241">
        <f>Y3489*Z3489</f>
        <v/>
      </c>
      <c r="AB2335" s="237" t="inlineStr">
        <is>
          <t>cf703f19-1c95-42ca-aa75-b09e9c660230</t>
        </is>
      </c>
    </row>
    <row r="2336" ht="15" customHeight="1" s="283">
      <c r="A2336" s="109" t="n">
        <v>3481</v>
      </c>
      <c r="B2336" s="222">
        <f>HYPERLINK("https://mocostore.moco.co.id/catalog/"&amp;AB3490,"Klik Disini")</f>
        <v/>
      </c>
      <c r="C2336" s="223" t="inlineStr">
        <is>
          <t>Google Chrome Powerful dan Nyaman</t>
        </is>
      </c>
      <c r="D2336" s="223" t="inlineStr">
        <is>
          <t>:</t>
        </is>
      </c>
      <c r="E2336" s="223" t="inlineStr">
        <is>
          <t>Elcom</t>
        </is>
      </c>
      <c r="F2336" s="223" t="n"/>
      <c r="G2336" s="223" t="inlineStr">
        <is>
          <t>978-623-8494-70-5</t>
        </is>
      </c>
      <c r="H2336" s="223" t="inlineStr">
        <is>
          <t>Komputer &amp; Internet</t>
        </is>
      </c>
      <c r="I2336" s="258" t="inlineStr">
        <is>
          <t>Perguruan Tinggi</t>
        </is>
      </c>
      <c r="J2336" s="186" t="inlineStr">
        <is>
          <t>009.05</t>
        </is>
      </c>
      <c r="K2336" s="223" t="inlineStr">
        <is>
          <t>Edisi Ke-1</t>
        </is>
      </c>
      <c r="L2336" s="223" t="n"/>
      <c r="M2336" s="259" t="inlineStr">
        <is>
          <t>Tidak Tersedia</t>
        </is>
      </c>
      <c r="N2336" s="223" t="inlineStr">
        <is>
          <t>Indonesia</t>
        </is>
      </c>
      <c r="O2336" s="223" t="inlineStr">
        <is>
          <t>Bukan fiksi</t>
        </is>
      </c>
      <c r="P2336" s="223" t="n">
        <v>2023</v>
      </c>
      <c r="Q2336" s="223" t="n">
        <v>2023</v>
      </c>
      <c r="R2336" s="223" t="inlineStr">
        <is>
          <t>Rumah Baca</t>
        </is>
      </c>
      <c r="S2336" s="223" t="inlineStr">
        <is>
          <t>Andi Offset CV</t>
        </is>
      </c>
      <c r="T2336" s="223" t="inlineStr">
        <is>
          <t>Lokal</t>
        </is>
      </c>
      <c r="U2336" s="86" t="n">
        <v>134</v>
      </c>
      <c r="V2336" s="86" t="inlineStr">
        <is>
          <t>pdf</t>
        </is>
      </c>
      <c r="W2336" s="223" t="inlineStr">
        <is>
          <t>6.5 MB</t>
        </is>
      </c>
      <c r="X2336" s="223" t="inlineStr">
        <is>
          <t>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Google Chrome adalah browser yang dibuat dengan desain praktis agar Anda dapat mengakses web dengan lebih cepat, mudah, dan aman.</t>
        </is>
      </c>
      <c r="Y2336" s="262" t="n">
        <v>72000</v>
      </c>
      <c r="Z2336" s="226" t="n"/>
      <c r="AA2336" s="241">
        <f>Y3490*Z3490</f>
        <v/>
      </c>
      <c r="AB2336" s="237" t="inlineStr">
        <is>
          <t>68a07c54-8422-41e2-8070-4c9ace0acb3e</t>
        </is>
      </c>
    </row>
    <row r="2337" ht="15" customHeight="1" s="283">
      <c r="A2337" s="109" t="n">
        <v>3483</v>
      </c>
      <c r="B2337" s="222">
        <f>HYPERLINK("https://mocostore.moco.co.id/catalog/"&amp;AB3492,"Klik Disini")</f>
        <v/>
      </c>
      <c r="C2337" s="223" t="inlineStr">
        <is>
          <t>Aplikasi Android untuk Berdagang Online</t>
        </is>
      </c>
      <c r="D2337" s="223" t="inlineStr">
        <is>
          <t>:</t>
        </is>
      </c>
      <c r="E2337" s="223" t="inlineStr">
        <is>
          <t>Elcom</t>
        </is>
      </c>
      <c r="F2337" s="223" t="n"/>
      <c r="G2337" s="223" t="inlineStr">
        <is>
          <t>978-623-8494-17-0</t>
        </is>
      </c>
      <c r="H2337" s="223" t="inlineStr">
        <is>
          <t>Komputer &amp; Internet</t>
        </is>
      </c>
      <c r="I2337" s="258" t="inlineStr">
        <is>
          <t>Perguruan Tinggi</t>
        </is>
      </c>
      <c r="J2337" s="186" t="inlineStr">
        <is>
          <t>009.05</t>
        </is>
      </c>
      <c r="K2337" s="223" t="inlineStr">
        <is>
          <t>Edisi Ke-1</t>
        </is>
      </c>
      <c r="L2337" s="223" t="n"/>
      <c r="M2337" s="259" t="inlineStr">
        <is>
          <t>Tidak Tersedia</t>
        </is>
      </c>
      <c r="N2337" s="223" t="inlineStr">
        <is>
          <t>Indonesia</t>
        </is>
      </c>
      <c r="O2337" s="223" t="inlineStr">
        <is>
          <t>Bukan fiksi</t>
        </is>
      </c>
      <c r="P2337" s="223" t="n">
        <v>2023</v>
      </c>
      <c r="Q2337" s="223" t="n">
        <v>2023</v>
      </c>
      <c r="R2337" s="223" t="inlineStr">
        <is>
          <t>Rumah Baca</t>
        </is>
      </c>
      <c r="S2337" s="223" t="inlineStr">
        <is>
          <t>Andi Offset CV</t>
        </is>
      </c>
      <c r="T2337" s="223" t="inlineStr">
        <is>
          <t>Lokal</t>
        </is>
      </c>
      <c r="U2337" s="86" t="n">
        <v>60</v>
      </c>
      <c r="V2337" s="86" t="inlineStr">
        <is>
          <t>pdf</t>
        </is>
      </c>
      <c r="W2337" s="223" t="inlineStr">
        <is>
          <t>2.8 MB</t>
        </is>
      </c>
      <c r="X2337" s="223" t="inlineStr">
        <is>
          <t>Anda dapat memanfaatkan aplikasi-aplikasi Android yang makin banyak bermunculan untuk menawarkan dan mempromosikan produk yang Anda dagangkan. Anda tinggal jepret barang dagangannya, pasang harganya dan postingkan ke teman-teman Anda Makin mudah dan praktis. Dunia Android sekarang makin memudahkan manusia untuk berinteraksi dengan menusia yang Iain. Namun, apakah gadget Android Anda hanya untuk pamer dan bersosialisasi dengan teman Anda? Jika Anda seorang marketing online kini saatnya untuk mempromosikan produk yang Anda jual melalui aplikasi Android. Buku ini akan memberi tahu Anda tentang aplikasi-aplikasi apa yang bisa Anda gunakan untuk mempromosikan sebuah produk melalui aplikasi Android.</t>
        </is>
      </c>
      <c r="Y2337" s="262" t="n">
        <v>36000</v>
      </c>
      <c r="Z2337" s="226" t="n"/>
      <c r="AA2337" s="241">
        <f>Y3492*Z3492</f>
        <v/>
      </c>
      <c r="AB2337" s="237" t="inlineStr">
        <is>
          <t>6bc5b3ce-d402-493b-861c-59592987e19b</t>
        </is>
      </c>
    </row>
    <row r="2338" ht="15" customHeight="1" s="283">
      <c r="A2338" s="109" t="n">
        <v>3486</v>
      </c>
      <c r="B2338" s="222">
        <f>HYPERLINK("https://mocostore.moco.co.id/catalog/"&amp;AB3495,"Klik Disini")</f>
        <v/>
      </c>
      <c r="C2338" s="223" t="inlineStr">
        <is>
          <t>Apa Sih Kolesterol Itu?</t>
        </is>
      </c>
      <c r="D2338" s="223" t="inlineStr">
        <is>
          <t>:</t>
        </is>
      </c>
      <c r="E2338" s="223" t="inlineStr">
        <is>
          <t>dr. Yekti Mumpuni &amp; Ari Wulandari</t>
        </is>
      </c>
      <c r="F2338" s="223" t="n"/>
      <c r="G2338" s="223" t="inlineStr">
        <is>
          <t>978-623-8494-16-3</t>
        </is>
      </c>
      <c r="H2338" s="223" t="inlineStr">
        <is>
          <t>Kesehatan</t>
        </is>
      </c>
      <c r="I2338" s="258" t="inlineStr">
        <is>
          <t>Perguruan Tinggi</t>
        </is>
      </c>
      <c r="J2338" s="186" t="inlineStr">
        <is>
          <t>009.24</t>
        </is>
      </c>
      <c r="K2338" s="223" t="inlineStr">
        <is>
          <t>Edisi Ke-1</t>
        </is>
      </c>
      <c r="L2338" s="223" t="n"/>
      <c r="M2338" s="259" t="inlineStr">
        <is>
          <t>Tidak Tersedia</t>
        </is>
      </c>
      <c r="N2338" s="223" t="inlineStr">
        <is>
          <t>Indonesia</t>
        </is>
      </c>
      <c r="O2338" s="223" t="inlineStr">
        <is>
          <t>Bukan fiksi</t>
        </is>
      </c>
      <c r="P2338" s="223" t="n">
        <v>2023</v>
      </c>
      <c r="Q2338" s="223" t="n">
        <v>2023</v>
      </c>
      <c r="R2338" s="223" t="inlineStr">
        <is>
          <t>Rumah Baca</t>
        </is>
      </c>
      <c r="S2338" s="223" t="inlineStr">
        <is>
          <t>Andi Offset CV</t>
        </is>
      </c>
      <c r="T2338" s="223" t="inlineStr">
        <is>
          <t>Lokal</t>
        </is>
      </c>
      <c r="U2338" s="86" t="n">
        <v>104</v>
      </c>
      <c r="V2338" s="86" t="inlineStr">
        <is>
          <t>pdf</t>
        </is>
      </c>
      <c r="W2338" s="223" t="inlineStr">
        <is>
          <t>1.2 MB</t>
        </is>
      </c>
      <c r="X2338" s="223" t="inlineStr">
        <is>
          <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Semoga buku ini bermanfaat dan diterima masyarakat luas. Ingatlah selalu bahwa mencegah selalu lebih mudah daripada mengobati. Selamat membaca.</t>
        </is>
      </c>
      <c r="Y2338" s="262" t="n">
        <v>63500</v>
      </c>
      <c r="Z2338" s="226" t="n"/>
      <c r="AA2338" s="241">
        <f>Y3495*Z3495</f>
        <v/>
      </c>
      <c r="AB2338" s="237" t="inlineStr">
        <is>
          <t>08b1fc32-8ae7-45f3-b9fe-2416b7fdcd63</t>
        </is>
      </c>
    </row>
    <row r="2339" ht="15" customHeight="1" s="283">
      <c r="A2339" s="109" t="n">
        <v>3487</v>
      </c>
      <c r="B2339" s="222">
        <f>HYPERLINK("https://mocostore.moco.co.id/catalog/"&amp;AB3496,"Klik Disini")</f>
        <v/>
      </c>
      <c r="C2339" s="223" t="inlineStr">
        <is>
          <t>Apa Itu Parental Control?</t>
        </is>
      </c>
      <c r="D2339" s="223" t="inlineStr">
        <is>
          <t>:</t>
        </is>
      </c>
      <c r="E2339" s="223" t="inlineStr">
        <is>
          <t>Elcom</t>
        </is>
      </c>
      <c r="F2339" s="223" t="n"/>
      <c r="G2339" s="223" t="inlineStr">
        <is>
          <t>978-623-8494-15-6</t>
        </is>
      </c>
      <c r="H2339" s="223" t="inlineStr">
        <is>
          <t>Komputer &amp; Internet</t>
        </is>
      </c>
      <c r="I2339" s="258" t="inlineStr">
        <is>
          <t>Perguruan Tinggi</t>
        </is>
      </c>
      <c r="J2339" s="186" t="inlineStr">
        <is>
          <t>009.05</t>
        </is>
      </c>
      <c r="K2339" s="223" t="inlineStr">
        <is>
          <t>Edisi Ke-1</t>
        </is>
      </c>
      <c r="L2339" s="223" t="n"/>
      <c r="M2339" s="259" t="inlineStr">
        <is>
          <t>Tidak Tersedia</t>
        </is>
      </c>
      <c r="N2339" s="223" t="inlineStr">
        <is>
          <t>Indonesia</t>
        </is>
      </c>
      <c r="O2339" s="223" t="inlineStr">
        <is>
          <t>Bukan fiksi</t>
        </is>
      </c>
      <c r="P2339" s="223" t="n">
        <v>2023</v>
      </c>
      <c r="Q2339" s="223" t="n">
        <v>2023</v>
      </c>
      <c r="R2339" s="223" t="inlineStr">
        <is>
          <t>Rumah Baca</t>
        </is>
      </c>
      <c r="S2339" s="223" t="inlineStr">
        <is>
          <t>Andi Offset CV</t>
        </is>
      </c>
      <c r="T2339" s="223" t="inlineStr">
        <is>
          <t>Lokal</t>
        </is>
      </c>
      <c r="U2339" s="86" t="n">
        <v>84</v>
      </c>
      <c r="V2339" s="86" t="inlineStr">
        <is>
          <t>pdf</t>
        </is>
      </c>
      <c r="W2339" s="223" t="inlineStr">
        <is>
          <t>3.9 MB</t>
        </is>
      </c>
      <c r="X2339" s="223" t="inlineStr">
        <is>
          <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Parental Control</t>
        </is>
      </c>
      <c r="Y2339" s="262" t="n">
        <v>48000</v>
      </c>
      <c r="Z2339" s="226" t="n"/>
      <c r="AA2339" s="241">
        <f>Y3496*Z3496</f>
        <v/>
      </c>
      <c r="AB2339" s="237" t="inlineStr">
        <is>
          <t>0f985c1e-be02-4d03-aa10-bafd8eae79a0</t>
        </is>
      </c>
    </row>
    <row r="2340" ht="15" customHeight="1" s="283">
      <c r="A2340" s="109" t="n">
        <v>3488</v>
      </c>
      <c r="B2340" s="222">
        <f>HYPERLINK("https://mocostore.moco.co.id/catalog/"&amp;AB3497,"Klik Disini")</f>
        <v/>
      </c>
      <c r="C2340" s="223" t="inlineStr">
        <is>
          <t>Allah Mengasihi Orang yang Memberi</t>
        </is>
      </c>
      <c r="D2340" s="223" t="inlineStr">
        <is>
          <t>:</t>
        </is>
      </c>
      <c r="E2340" s="223" t="inlineStr">
        <is>
          <t>Maruli Pardamean</t>
        </is>
      </c>
      <c r="F2340" s="223" t="n"/>
      <c r="G2340" s="223" t="inlineStr">
        <is>
          <t>978-623-8269-92-1</t>
        </is>
      </c>
      <c r="H2340" s="223" t="inlineStr">
        <is>
          <t>Agama Kristen</t>
        </is>
      </c>
      <c r="I2340" s="258" t="inlineStr">
        <is>
          <t>Perguruan Tinggi</t>
        </is>
      </c>
      <c r="J2340" s="186" t="inlineStr">
        <is>
          <t>009.16</t>
        </is>
      </c>
      <c r="K2340" s="223" t="inlineStr">
        <is>
          <t>Edisi Ke-1</t>
        </is>
      </c>
      <c r="L2340" s="223" t="n"/>
      <c r="M2340" s="259" t="inlineStr">
        <is>
          <t>Tidak Tersedia</t>
        </is>
      </c>
      <c r="N2340" s="223" t="inlineStr">
        <is>
          <t>Indonesia</t>
        </is>
      </c>
      <c r="O2340" s="223" t="inlineStr">
        <is>
          <t>Bukan fiksi</t>
        </is>
      </c>
      <c r="P2340" s="223" t="n">
        <v>2023</v>
      </c>
      <c r="Q2340" s="223" t="n">
        <v>2023</v>
      </c>
      <c r="R2340" s="223" t="inlineStr">
        <is>
          <t>Rumah Baca</t>
        </is>
      </c>
      <c r="S2340" s="223" t="inlineStr">
        <is>
          <t>Andi Offset CV</t>
        </is>
      </c>
      <c r="T2340" s="223" t="inlineStr">
        <is>
          <t>Lokal</t>
        </is>
      </c>
      <c r="U2340" s="86" t="n">
        <v>70</v>
      </c>
      <c r="V2340" s="86" t="inlineStr">
        <is>
          <t>pdf</t>
        </is>
      </c>
      <c r="W2340" s="223" t="inlineStr">
        <is>
          <t>6.0 MB</t>
        </is>
      </c>
      <c r="X2340" s="223" t="inlineStr">
        <is>
          <t>Tuhan menghendaki kita berbuah bagi kemuliaan Tuhan. Itulah tujuan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mengenaiAllah mengasihi orang yang memberi. Mari wujudkan kasih Allah dalam kehidupan sehari-hari. Mari berbuah.</t>
        </is>
      </c>
      <c r="Y2340" s="262" t="n">
        <v>38000</v>
      </c>
      <c r="Z2340" s="226" t="n"/>
      <c r="AA2340" s="241">
        <f>Y3497*Z3497</f>
        <v/>
      </c>
      <c r="AB2340" s="237" t="inlineStr">
        <is>
          <t>a43bc0e0-9d5e-4eae-a0e5-d1d5703889ba</t>
        </is>
      </c>
    </row>
    <row r="2341" ht="15" customHeight="1" s="283">
      <c r="A2341" s="109" t="n">
        <v>3492</v>
      </c>
      <c r="B2341" s="222">
        <f>HYPERLINK("https://mocostore.moco.co.id/catalog/"&amp;AB3501,"Klik Disini")</f>
        <v/>
      </c>
      <c r="C2341" s="223" t="inlineStr">
        <is>
          <t>Wujud Belas Kasih Allah</t>
        </is>
      </c>
      <c r="D2341" s="223" t="inlineStr">
        <is>
          <t>:</t>
        </is>
      </c>
      <c r="E2341" s="223" t="inlineStr">
        <is>
          <t>Maruli Pardamean</t>
        </is>
      </c>
      <c r="F2341" s="223" t="n"/>
      <c r="G2341" s="223" t="inlineStr">
        <is>
          <t>978-623-8269-48-8</t>
        </is>
      </c>
      <c r="H2341" s="223" t="inlineStr">
        <is>
          <t>Agama Kristen</t>
        </is>
      </c>
      <c r="I2341" s="258" t="inlineStr">
        <is>
          <t>Perguruan Tinggi</t>
        </is>
      </c>
      <c r="J2341" s="186" t="inlineStr">
        <is>
          <t>009.16</t>
        </is>
      </c>
      <c r="K2341" s="223" t="inlineStr">
        <is>
          <t>Edisi Ke-1</t>
        </is>
      </c>
      <c r="L2341" s="223" t="n"/>
      <c r="M2341" s="259" t="inlineStr">
        <is>
          <t>Tidak Tersedia</t>
        </is>
      </c>
      <c r="N2341" s="223" t="inlineStr">
        <is>
          <t>Indonesia</t>
        </is>
      </c>
      <c r="O2341" s="223" t="inlineStr">
        <is>
          <t>Bukan fiksi</t>
        </is>
      </c>
      <c r="P2341" s="223" t="n">
        <v>2023</v>
      </c>
      <c r="Q2341" s="223" t="n">
        <v>2023</v>
      </c>
      <c r="R2341" s="223" t="inlineStr">
        <is>
          <t>Rumah Baca</t>
        </is>
      </c>
      <c r="S2341" s="223" t="inlineStr">
        <is>
          <t>Andi Offset CV</t>
        </is>
      </c>
      <c r="T2341" s="223" t="inlineStr">
        <is>
          <t>Lokal</t>
        </is>
      </c>
      <c r="U2341" s="86" t="n">
        <v>92</v>
      </c>
      <c r="V2341" s="86" t="inlineStr">
        <is>
          <t>pdf</t>
        </is>
      </c>
      <c r="W2341" s="223" t="inlineStr">
        <is>
          <t>6.1 MB</t>
        </is>
      </c>
      <c r="X2341" s="223" t="inlineStr">
        <is>
          <t>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wujud belas kasih Allah. Mari wujudkan kasih Allah dalam kehidupan sehari-hari. Mari berbuah.</t>
        </is>
      </c>
      <c r="Y2341" s="262" t="n">
        <v>52500</v>
      </c>
      <c r="Z2341" s="226" t="n"/>
      <c r="AA2341" s="241">
        <f>Y3501*Z3501</f>
        <v/>
      </c>
      <c r="AB2341" s="237" t="inlineStr">
        <is>
          <t>ef9ffdc0-f07b-4395-a630-6a8a348c2c2a</t>
        </is>
      </c>
    </row>
    <row r="2342" ht="15" customHeight="1" s="283">
      <c r="A2342" s="109" t="n">
        <v>3493</v>
      </c>
      <c r="B2342" s="222">
        <f>HYPERLINK("https://mocostore.moco.co.id/catalog/"&amp;AB3502,"Klik Disini")</f>
        <v/>
      </c>
      <c r="C2342" s="223" t="inlineStr">
        <is>
          <t>Trik untuk Meningkatkan Kinerja Komputer Anda</t>
        </is>
      </c>
      <c r="D2342" s="223" t="inlineStr">
        <is>
          <t>:</t>
        </is>
      </c>
      <c r="E2342" s="223" t="inlineStr">
        <is>
          <t>Elcom</t>
        </is>
      </c>
      <c r="F2342" s="223" t="n"/>
      <c r="G2342" s="223" t="inlineStr">
        <is>
          <t>978-623-8269-50-1</t>
        </is>
      </c>
      <c r="H2342" s="223" t="inlineStr">
        <is>
          <t>Komputer &amp; Internet</t>
        </is>
      </c>
      <c r="I2342" s="258" t="inlineStr">
        <is>
          <t>Perguruan Tinggi</t>
        </is>
      </c>
      <c r="J2342" s="186" t="inlineStr">
        <is>
          <t>009.05</t>
        </is>
      </c>
      <c r="K2342" s="223" t="inlineStr">
        <is>
          <t>Edisi Ke-1</t>
        </is>
      </c>
      <c r="L2342" s="223" t="n"/>
      <c r="M2342" s="259" t="inlineStr">
        <is>
          <t>Tidak Tersedia</t>
        </is>
      </c>
      <c r="N2342" s="223" t="inlineStr">
        <is>
          <t>Indonesia</t>
        </is>
      </c>
      <c r="O2342" s="223" t="inlineStr">
        <is>
          <t>Bukan fiksi</t>
        </is>
      </c>
      <c r="P2342" s="223" t="n">
        <v>2023</v>
      </c>
      <c r="Q2342" s="223" t="n">
        <v>2023</v>
      </c>
      <c r="R2342" s="223" t="inlineStr">
        <is>
          <t>Rumah Baca</t>
        </is>
      </c>
      <c r="S2342" s="223" t="inlineStr">
        <is>
          <t>Andi Offset CV</t>
        </is>
      </c>
      <c r="T2342" s="223" t="inlineStr">
        <is>
          <t>Lokal</t>
        </is>
      </c>
      <c r="U2342" s="86" t="n">
        <v>58</v>
      </c>
      <c r="V2342" s="86" t="inlineStr">
        <is>
          <t>pdf</t>
        </is>
      </c>
      <c r="W2342" s="223" t="inlineStr">
        <is>
          <t>3.0 MB</t>
        </is>
      </c>
      <c r="X2342" s="223" t="inlineStr">
        <is>
          <t>Apakah Anda merasa PC sering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t>
        </is>
      </c>
      <c r="Y2342" s="262" t="n">
        <v>36000</v>
      </c>
      <c r="Z2342" s="226" t="n"/>
      <c r="AA2342" s="241">
        <f>Y3502*Z3502</f>
        <v/>
      </c>
      <c r="AB2342" s="237" t="inlineStr">
        <is>
          <t>eabd81a2-1ee0-4168-a4d2-a14f03b27ada</t>
        </is>
      </c>
    </row>
    <row r="2343" ht="15" customHeight="1" s="283">
      <c r="A2343" s="109" t="n">
        <v>3495</v>
      </c>
      <c r="B2343" s="222">
        <f>HYPERLINK("https://mocostore.moco.co.id/catalog/"&amp;AB3504,"Klik Disini")</f>
        <v/>
      </c>
      <c r="C2343" s="223" t="inlineStr">
        <is>
          <t>Tampilan Foto Eye Catching dengan Photoshop</t>
        </is>
      </c>
      <c r="D2343" s="223" t="inlineStr">
        <is>
          <t>:</t>
        </is>
      </c>
      <c r="E2343" s="223" t="inlineStr">
        <is>
          <t>Elcom</t>
        </is>
      </c>
      <c r="F2343" s="223" t="n"/>
      <c r="G2343" s="223" t="inlineStr">
        <is>
          <t>978-623-8494-03-3</t>
        </is>
      </c>
      <c r="H2343" s="223" t="inlineStr">
        <is>
          <t>Komputer &amp; Internet</t>
        </is>
      </c>
      <c r="I2343" s="258" t="inlineStr">
        <is>
          <t>Perguruan Tinggi</t>
        </is>
      </c>
      <c r="J2343" s="186" t="inlineStr">
        <is>
          <t>009.05</t>
        </is>
      </c>
      <c r="K2343" s="223" t="inlineStr">
        <is>
          <t>Edisi Ke-1</t>
        </is>
      </c>
      <c r="L2343" s="223" t="n"/>
      <c r="M2343" s="259" t="inlineStr">
        <is>
          <t>Tidak Tersedia</t>
        </is>
      </c>
      <c r="N2343" s="223" t="inlineStr">
        <is>
          <t>Indonesia</t>
        </is>
      </c>
      <c r="O2343" s="223" t="inlineStr">
        <is>
          <t>Bukan fiksi</t>
        </is>
      </c>
      <c r="P2343" s="223" t="n">
        <v>2023</v>
      </c>
      <c r="Q2343" s="223" t="n">
        <v>2023</v>
      </c>
      <c r="R2343" s="223" t="inlineStr">
        <is>
          <t>Rumah Baca</t>
        </is>
      </c>
      <c r="S2343" s="223" t="inlineStr">
        <is>
          <t>Andi Offset CV</t>
        </is>
      </c>
      <c r="T2343" s="223" t="inlineStr">
        <is>
          <t>Lokal</t>
        </is>
      </c>
      <c r="U2343" s="86" t="n">
        <v>72</v>
      </c>
      <c r="V2343" s="86" t="inlineStr">
        <is>
          <t>pdf</t>
        </is>
      </c>
      <c r="W2343" s="223" t="inlineStr">
        <is>
          <t>4.9 MB</t>
        </is>
      </c>
      <c r="X2343" s="223" t="inlineStr">
        <is>
          <t>Dalam buku ini, ada beberapa teknik tentang bagaimana cara memanipulasi sebuah foto, khususnya menggunakan Adobe Photoshop CS6. Bagi Anda yang suka mengedit foto untuk kesenangan ataupun untuk pekerjaan, tentu Anda harus memiliki pengetahuan dan kemampuan yang cukup dalam menggunakan software photo editing tersebut. Beberapa teknik yang dibahas dalam buku ini meliputi: Teknik The Angry Apple, Terminator face, Sculpting Yourself, Spiral Body.</t>
        </is>
      </c>
      <c r="Y2343" s="262" t="n">
        <v>45500</v>
      </c>
      <c r="Z2343" s="226" t="n"/>
      <c r="AA2343" s="241">
        <f>Y3504*Z3504</f>
        <v/>
      </c>
      <c r="AB2343" s="237" t="inlineStr">
        <is>
          <t>25c574b3-7efd-43c5-b22a-ffe953842abc</t>
        </is>
      </c>
    </row>
    <row r="2344" ht="15" customHeight="1" s="283">
      <c r="A2344" s="109" t="n">
        <v>3496</v>
      </c>
      <c r="B2344" s="222">
        <f>HYPERLINK("https://mocostore.moco.co.id/catalog/"&amp;AB3505,"Klik Disini")</f>
        <v/>
      </c>
      <c r="C2344" s="223" t="inlineStr">
        <is>
          <t>Pencegahan dan Pengobatan Nyeri Haid</t>
        </is>
      </c>
      <c r="D2344" s="223" t="inlineStr">
        <is>
          <t>:</t>
        </is>
      </c>
      <c r="E2344" s="223" t="inlineStr">
        <is>
          <t>dr. Dito Anurogo &amp; Ari Wulandari</t>
        </is>
      </c>
      <c r="F2344" s="223" t="n"/>
      <c r="G2344" s="223" t="inlineStr">
        <is>
          <t>978-623-8503-63-6</t>
        </is>
      </c>
      <c r="H2344" s="223" t="inlineStr">
        <is>
          <t>Kesehatan &amp; Obat-obatan</t>
        </is>
      </c>
      <c r="I2344" s="258" t="inlineStr">
        <is>
          <t>Perguruan Tinggi</t>
        </is>
      </c>
      <c r="J2344" s="186" t="inlineStr">
        <is>
          <t>009.24</t>
        </is>
      </c>
      <c r="K2344" s="223" t="inlineStr">
        <is>
          <t>Edisi Ke-1</t>
        </is>
      </c>
      <c r="L2344" s="223" t="n"/>
      <c r="M2344" s="259" t="inlineStr">
        <is>
          <t>Tidak Tersedia</t>
        </is>
      </c>
      <c r="N2344" s="223" t="inlineStr">
        <is>
          <t>Indonesia</t>
        </is>
      </c>
      <c r="O2344" s="223" t="inlineStr">
        <is>
          <t>Bukan fiksi</t>
        </is>
      </c>
      <c r="P2344" s="223" t="n">
        <v>2023</v>
      </c>
      <c r="Q2344" s="223" t="n">
        <v>2023</v>
      </c>
      <c r="R2344" s="223" t="inlineStr">
        <is>
          <t>Rumah Baca</t>
        </is>
      </c>
      <c r="S2344" s="223" t="inlineStr">
        <is>
          <t>Andi Offset CV</t>
        </is>
      </c>
      <c r="T2344" s="223" t="inlineStr">
        <is>
          <t>Lokal</t>
        </is>
      </c>
      <c r="U2344" s="86" t="n">
        <v>76</v>
      </c>
      <c r="V2344" s="86" t="inlineStr">
        <is>
          <t>pdf</t>
        </is>
      </c>
      <c r="W2344" s="223" t="inlineStr">
        <is>
          <t>1.5 MB</t>
        </is>
      </c>
      <c r="X2344" s="223" t="inlineStr">
        <is>
          <t>Nanti akan sembuh dengan sendirinya.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Pencegahan dan Pengobatan Nyeri Haid ini dikemukakan bermacam hal penting berkaitan dengan nyeri haid. Mulai dari pencegahan dan pengobatan nyeri haid. Akhir kata, semoga buku ini bermanfaat dan membantu kita untuk menjadi lebih sehat dan bersemangat!...</t>
        </is>
      </c>
      <c r="Y2344" s="262" t="n">
        <v>45500</v>
      </c>
      <c r="Z2344" s="226" t="n"/>
      <c r="AA2344" s="241">
        <f>Y3505*Z3505</f>
        <v/>
      </c>
      <c r="AB2344" s="237" t="inlineStr">
        <is>
          <t>c0173ce0-cbf8-4b05-87ac-fab48cb40b2c</t>
        </is>
      </c>
    </row>
    <row r="2345" ht="15" customHeight="1" s="283">
      <c r="A2345" s="109" t="n">
        <v>3497</v>
      </c>
      <c r="B2345" s="222">
        <f>HYPERLINK("https://mocostore.moco.co.id/catalog/"&amp;AB3506,"Klik Disini")</f>
        <v/>
      </c>
      <c r="C2345" s="223" t="inlineStr">
        <is>
          <t>Tafsiran Surat Filipi: Pasal 4</t>
        </is>
      </c>
      <c r="D2345" s="223" t="inlineStr">
        <is>
          <t>:</t>
        </is>
      </c>
      <c r="E2345" s="223" t="inlineStr">
        <is>
          <t>Pdt. Dr. Jonar T.H. Situmorang, M.A., M.Th.</t>
        </is>
      </c>
      <c r="F2345" s="223" t="n"/>
      <c r="G2345" s="223" t="inlineStr">
        <is>
          <t>978-623-314-529-9</t>
        </is>
      </c>
      <c r="H2345" s="223" t="inlineStr">
        <is>
          <t>Agama Kristen</t>
        </is>
      </c>
      <c r="I2345" s="258" t="inlineStr">
        <is>
          <t>Perguruan Tinggi</t>
        </is>
      </c>
      <c r="J2345" s="186" t="inlineStr">
        <is>
          <t>009.16</t>
        </is>
      </c>
      <c r="K2345" s="223" t="inlineStr">
        <is>
          <t>Edisi Ke-1</t>
        </is>
      </c>
      <c r="L2345" s="223" t="n"/>
      <c r="M2345" s="259" t="inlineStr">
        <is>
          <t>Tidak Tersedia</t>
        </is>
      </c>
      <c r="N2345" s="223" t="inlineStr">
        <is>
          <t>Indonesia</t>
        </is>
      </c>
      <c r="O2345" s="223" t="inlineStr">
        <is>
          <t>Bukan fiksi</t>
        </is>
      </c>
      <c r="P2345" s="223" t="n">
        <v>2023</v>
      </c>
      <c r="Q2345" s="223" t="n">
        <v>2023</v>
      </c>
      <c r="R2345" s="223" t="inlineStr">
        <is>
          <t>PBMR Andi</t>
        </is>
      </c>
      <c r="S2345" s="223" t="inlineStr">
        <is>
          <t>Andi Offset CV</t>
        </is>
      </c>
      <c r="T2345" s="223" t="inlineStr">
        <is>
          <t>Lokal</t>
        </is>
      </c>
      <c r="U2345" s="86" t="n">
        <v>94</v>
      </c>
      <c r="V2345" s="86" t="inlineStr">
        <is>
          <t>pdf</t>
        </is>
      </c>
      <c r="W2345" s="223" t="inlineStr">
        <is>
          <t>2.7 MB</t>
        </is>
      </c>
      <c r="X2345" s="223" t="inlineStr">
        <is>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t>
        </is>
      </c>
      <c r="Y2345" s="262" t="n">
        <v>53500</v>
      </c>
      <c r="Z2345" s="226" t="n"/>
      <c r="AA2345" s="241">
        <f>Y3506*Z3506</f>
        <v/>
      </c>
      <c r="AB2345" s="237" t="inlineStr">
        <is>
          <t>664c4ae6-5def-4c70-bf19-b6e5c82993cc</t>
        </is>
      </c>
    </row>
    <row r="2346" ht="15" customHeight="1" s="283">
      <c r="A2346" s="109" t="n">
        <v>3498</v>
      </c>
      <c r="B2346" s="222">
        <f>HYPERLINK("https://mocostore.moco.co.id/catalog/"&amp;AB3507,"Klik Disini")</f>
        <v/>
      </c>
      <c r="C2346" s="223" t="inlineStr">
        <is>
          <t>Tafsiran Surat Filipi: Pasal 3</t>
        </is>
      </c>
      <c r="D2346" s="223" t="inlineStr">
        <is>
          <t>:</t>
        </is>
      </c>
      <c r="E2346" s="223" t="inlineStr">
        <is>
          <t>Pdt. Dr. Jonar T.H. Situmorang, M.A., M.Th.</t>
        </is>
      </c>
      <c r="F2346" s="223" t="n"/>
      <c r="G2346" s="223" t="inlineStr">
        <is>
          <t>978-623-314-528-2</t>
        </is>
      </c>
      <c r="H2346" s="223" t="inlineStr">
        <is>
          <t>Agama Kristen</t>
        </is>
      </c>
      <c r="I2346" s="258" t="inlineStr">
        <is>
          <t>Perguruan Tinggi</t>
        </is>
      </c>
      <c r="J2346" s="186" t="inlineStr">
        <is>
          <t>009.16</t>
        </is>
      </c>
      <c r="K2346" s="223" t="inlineStr">
        <is>
          <t>Edisi Ke-1</t>
        </is>
      </c>
      <c r="L2346" s="223" t="n"/>
      <c r="M2346" s="259" t="inlineStr">
        <is>
          <t>Tidak Tersedia</t>
        </is>
      </c>
      <c r="N2346" s="223" t="inlineStr">
        <is>
          <t>Indonesia</t>
        </is>
      </c>
      <c r="O2346" s="223" t="inlineStr">
        <is>
          <t>Bukan fiksi</t>
        </is>
      </c>
      <c r="P2346" s="223" t="n">
        <v>2023</v>
      </c>
      <c r="Q2346" s="223" t="n">
        <v>2023</v>
      </c>
      <c r="R2346" s="223" t="inlineStr">
        <is>
          <t>PBMR Andi</t>
        </is>
      </c>
      <c r="S2346" s="223" t="inlineStr">
        <is>
          <t>Andi Offset CV</t>
        </is>
      </c>
      <c r="T2346" s="223" t="inlineStr">
        <is>
          <t>Lokal</t>
        </is>
      </c>
      <c r="U2346" s="86" t="n">
        <v>86</v>
      </c>
      <c r="V2346" s="86" t="inlineStr">
        <is>
          <t>pdf</t>
        </is>
      </c>
      <c r="W2346" s="223" t="inlineStr">
        <is>
          <t>2.7 MB</t>
        </is>
      </c>
      <c r="X2346" s="223" t="inlineStr">
        <is>
          <t>Surat yang paling istimewa dari surat-surat Rasul Paulus yakni surat Filipi.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2346" s="262" t="n">
        <v>51500</v>
      </c>
      <c r="Z2346" s="226" t="n"/>
      <c r="AA2346" s="241">
        <f>Y3507*Z3507</f>
        <v/>
      </c>
      <c r="AB2346" s="237" t="inlineStr">
        <is>
          <t>a56bd085-fc1d-4060-a9a4-d11d3701c6de</t>
        </is>
      </c>
    </row>
    <row r="2347" ht="15" customHeight="1" s="283">
      <c r="A2347" s="109" t="n">
        <v>3499</v>
      </c>
      <c r="B2347" s="222">
        <f>HYPERLINK("https://mocostore.moco.co.id/catalog/"&amp;AB3508,"Klik Disini")</f>
        <v/>
      </c>
      <c r="C2347" s="223" t="inlineStr">
        <is>
          <t>Tafsiran Surat Filipi: Pasal 2</t>
        </is>
      </c>
      <c r="D2347" s="223" t="inlineStr">
        <is>
          <t>:</t>
        </is>
      </c>
      <c r="E2347" s="223" t="inlineStr">
        <is>
          <t>Pdt. Dr. Jonar T.H. Situmorang, M.A., M.Th.</t>
        </is>
      </c>
      <c r="F2347" s="223" t="n"/>
      <c r="G2347" s="223" t="inlineStr">
        <is>
          <t>978-623-314-527-5</t>
        </is>
      </c>
      <c r="H2347" s="223" t="inlineStr">
        <is>
          <t>Agama Kristen</t>
        </is>
      </c>
      <c r="I2347" s="258" t="inlineStr">
        <is>
          <t>Perguruan Tinggi</t>
        </is>
      </c>
      <c r="J2347" s="186" t="inlineStr">
        <is>
          <t>009.16</t>
        </is>
      </c>
      <c r="K2347" s="223" t="inlineStr">
        <is>
          <t>Edisi Ke-1</t>
        </is>
      </c>
      <c r="L2347" s="223" t="n"/>
      <c r="M2347" s="259" t="inlineStr">
        <is>
          <t>Tidak Tersedia</t>
        </is>
      </c>
      <c r="N2347" s="223" t="inlineStr">
        <is>
          <t>Indonesia</t>
        </is>
      </c>
      <c r="O2347" s="223" t="inlineStr">
        <is>
          <t>Bukan fiksi</t>
        </is>
      </c>
      <c r="P2347" s="223" t="n">
        <v>2023</v>
      </c>
      <c r="Q2347" s="223" t="n">
        <v>2023</v>
      </c>
      <c r="R2347" s="223" t="inlineStr">
        <is>
          <t>PBMR Andi</t>
        </is>
      </c>
      <c r="S2347" s="223" t="inlineStr">
        <is>
          <t>Andi Offset CV</t>
        </is>
      </c>
      <c r="T2347" s="223" t="inlineStr">
        <is>
          <t>Lokal</t>
        </is>
      </c>
      <c r="U2347" s="86" t="n">
        <v>98</v>
      </c>
      <c r="V2347" s="86" t="inlineStr">
        <is>
          <t>pdf</t>
        </is>
      </c>
      <c r="W2347" s="223" t="inlineStr">
        <is>
          <t>2.7 MB</t>
        </is>
      </c>
      <c r="X2347" s="223" t="inlineStr">
        <is>
          <t>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2347" s="262" t="n">
        <v>51500</v>
      </c>
      <c r="Z2347" s="226" t="n"/>
      <c r="AA2347" s="241">
        <f>Y3508*Z3508</f>
        <v/>
      </c>
      <c r="AB2347" s="237" t="inlineStr">
        <is>
          <t>980c5da4-fccd-4244-8475-8a4406d5ea47</t>
        </is>
      </c>
    </row>
    <row r="2348" ht="15" customHeight="1" s="283">
      <c r="A2348" s="109" t="n">
        <v>3500</v>
      </c>
      <c r="B2348" s="222">
        <f>HYPERLINK("https://mocostore.moco.co.id/catalog/"&amp;AB3509,"Klik Disini")</f>
        <v/>
      </c>
      <c r="C2348" s="223" t="inlineStr">
        <is>
          <t>Tafsiran Surat Filipi: Pasal 1</t>
        </is>
      </c>
      <c r="D2348" s="223" t="inlineStr">
        <is>
          <t>:</t>
        </is>
      </c>
      <c r="E2348" s="223" t="inlineStr">
        <is>
          <t>Dr. Jonar T.H. Situmorang, M.A., M.Th.</t>
        </is>
      </c>
      <c r="F2348" s="223" t="n"/>
      <c r="G2348" s="223" t="inlineStr">
        <is>
          <t>978-623-314-526-8</t>
        </is>
      </c>
      <c r="H2348" s="223" t="inlineStr">
        <is>
          <t>Agama Kristen</t>
        </is>
      </c>
      <c r="I2348" s="258" t="inlineStr">
        <is>
          <t>Perguruan Tinggi</t>
        </is>
      </c>
      <c r="J2348" s="186" t="inlineStr">
        <is>
          <t>009.16</t>
        </is>
      </c>
      <c r="K2348" s="223" t="inlineStr">
        <is>
          <t>Edisi Ke-1</t>
        </is>
      </c>
      <c r="L2348" s="223" t="n"/>
      <c r="M2348" s="259" t="inlineStr">
        <is>
          <t>Tidak Tersedia</t>
        </is>
      </c>
      <c r="N2348" s="223" t="inlineStr">
        <is>
          <t>Indonesia</t>
        </is>
      </c>
      <c r="O2348" s="223" t="inlineStr">
        <is>
          <t>Bukan fiksi</t>
        </is>
      </c>
      <c r="P2348" s="223" t="n">
        <v>2023</v>
      </c>
      <c r="Q2348" s="223" t="n">
        <v>2023</v>
      </c>
      <c r="R2348" s="223" t="inlineStr">
        <is>
          <t>PBMR Andi</t>
        </is>
      </c>
      <c r="S2348" s="223" t="inlineStr">
        <is>
          <t>Andi Offset CV</t>
        </is>
      </c>
      <c r="T2348" s="223" t="inlineStr">
        <is>
          <t>Lokal</t>
        </is>
      </c>
      <c r="U2348" s="86" t="n">
        <v>124</v>
      </c>
      <c r="V2348" s="86" t="inlineStr">
        <is>
          <t>pdf</t>
        </is>
      </c>
      <c r="W2348" s="223" t="inlineStr">
        <is>
          <t>2.5 MB</t>
        </is>
      </c>
      <c r="X2348" s="223" t="inlineStr">
        <is>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2348" s="262" t="n">
        <v>67500</v>
      </c>
      <c r="Z2348" s="226" t="n"/>
      <c r="AA2348" s="241">
        <f>Y3509*Z3509</f>
        <v/>
      </c>
      <c r="AB2348" s="237" t="inlineStr">
        <is>
          <t>0196437a-2ea2-482d-88b3-94db0b5aa6f9</t>
        </is>
      </c>
    </row>
    <row r="2349" ht="15" customHeight="1" s="283">
      <c r="A2349" s="109" t="n">
        <v>3502</v>
      </c>
      <c r="B2349" s="222">
        <f>HYPERLINK("https://mocostore.moco.co.id/catalog/"&amp;AB3511,"Klik Disini")</f>
        <v/>
      </c>
      <c r="C2349" s="223" t="inlineStr">
        <is>
          <t>Finding Hope</t>
        </is>
      </c>
      <c r="D2349" s="223" t="inlineStr">
        <is>
          <t>:</t>
        </is>
      </c>
      <c r="E2349" s="223" t="inlineStr">
        <is>
          <t>Radiani Kalvari, S.Pd.K., Leni Marlin S. Lase, S.S., Martha Kaesarina, S.I.Kom., Vicky Johanna Delarosa, Nandhes Adi Firmanto, Pambudi Pulosari, S.Sos, M.A.C.E., dan Pdm. P. Budi Raharjo.</t>
        </is>
      </c>
      <c r="F2349" s="223" t="n"/>
      <c r="G2349" s="223" t="inlineStr">
        <is>
          <t>978-623-314-507-7</t>
        </is>
      </c>
      <c r="H2349" s="223" t="inlineStr">
        <is>
          <t>Agama Kristen</t>
        </is>
      </c>
      <c r="I2349" s="258" t="inlineStr">
        <is>
          <t>Perguruan Tinggi</t>
        </is>
      </c>
      <c r="J2349" s="186" t="inlineStr">
        <is>
          <t>009.16</t>
        </is>
      </c>
      <c r="K2349" s="223" t="inlineStr">
        <is>
          <t>Edisi Ke-1</t>
        </is>
      </c>
      <c r="L2349" s="223" t="n"/>
      <c r="M2349" s="259" t="inlineStr">
        <is>
          <t>Tidak Tersedia</t>
        </is>
      </c>
      <c r="N2349" s="223" t="inlineStr">
        <is>
          <t>Indonesia</t>
        </is>
      </c>
      <c r="O2349" s="223" t="inlineStr">
        <is>
          <t>Bukan fiksi</t>
        </is>
      </c>
      <c r="P2349" s="223" t="inlineStr">
        <is>
          <t>Tidak tersedia</t>
        </is>
      </c>
      <c r="Q2349" s="223" t="n">
        <v>2023</v>
      </c>
      <c r="R2349" s="223" t="inlineStr">
        <is>
          <t>PBMR Andi</t>
        </is>
      </c>
      <c r="S2349" s="223" t="inlineStr">
        <is>
          <t>Andi Offset CV</t>
        </is>
      </c>
      <c r="T2349" s="223" t="inlineStr">
        <is>
          <t>Lokal</t>
        </is>
      </c>
      <c r="U2349" s="86" t="n">
        <v>56</v>
      </c>
      <c r="V2349" s="86" t="inlineStr">
        <is>
          <t>pdf</t>
        </is>
      </c>
      <c r="W2349" s="223" t="inlineStr">
        <is>
          <t>2.8 MB</t>
        </is>
      </c>
      <c r="X2349"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349" s="262" t="n">
        <v>35000</v>
      </c>
      <c r="Z2349" s="226" t="n"/>
      <c r="AA2349" s="241">
        <f>Y3511*Z3511</f>
        <v/>
      </c>
      <c r="AB2349" s="237" t="inlineStr">
        <is>
          <t>29e569ac-bb4e-45cd-bd99-61c170ede560</t>
        </is>
      </c>
    </row>
    <row r="2350" ht="15" customHeight="1" s="283">
      <c r="A2350" s="109" t="n">
        <v>3503</v>
      </c>
      <c r="B2350" s="222">
        <f>HYPERLINK("https://mocostore.moco.co.id/catalog/"&amp;AB3512,"Klik Disini")</f>
        <v/>
      </c>
      <c r="C2350" s="223" t="inlineStr">
        <is>
          <t>Pengelolaan Pasca Panen &amp; SDM dalam Usaha Perkebunan Kelapa Sawit</t>
        </is>
      </c>
      <c r="D2350" s="223" t="inlineStr">
        <is>
          <t>:</t>
        </is>
      </c>
      <c r="E2350" s="223" t="inlineStr">
        <is>
          <t>Maruli Pardamean</t>
        </is>
      </c>
      <c r="F2350" s="223" t="n"/>
      <c r="G2350" s="223" t="inlineStr">
        <is>
          <t>978-623-8409-10-5</t>
        </is>
      </c>
      <c r="H2350" s="223" t="inlineStr">
        <is>
          <t>Pertanian</t>
        </is>
      </c>
      <c r="I2350" s="258" t="inlineStr">
        <is>
          <t>Perguruan Tinggi</t>
        </is>
      </c>
      <c r="J2350" s="186" t="inlineStr">
        <is>
          <t>009.06</t>
        </is>
      </c>
      <c r="K2350" s="223" t="inlineStr">
        <is>
          <t>Edisi Ke-1</t>
        </is>
      </c>
      <c r="L2350" s="223" t="n"/>
      <c r="M2350" s="259" t="inlineStr">
        <is>
          <t>Tidak Tersedia</t>
        </is>
      </c>
      <c r="N2350" s="223" t="inlineStr">
        <is>
          <t>Indonesia</t>
        </is>
      </c>
      <c r="O2350" s="223" t="inlineStr">
        <is>
          <t>Bukan fiksi</t>
        </is>
      </c>
      <c r="P2350" s="223" t="n">
        <v>2023</v>
      </c>
      <c r="Q2350" s="223" t="n">
        <v>2023</v>
      </c>
      <c r="R2350" s="223" t="inlineStr">
        <is>
          <t>Lily Publisher</t>
        </is>
      </c>
      <c r="S2350" s="223" t="inlineStr">
        <is>
          <t>Andi Offset CV</t>
        </is>
      </c>
      <c r="T2350" s="223" t="inlineStr">
        <is>
          <t>Lokal</t>
        </is>
      </c>
      <c r="U2350" s="86" t="n">
        <v>124</v>
      </c>
      <c r="V2350" s="86" t="inlineStr">
        <is>
          <t>pdf</t>
        </is>
      </c>
      <c r="W2350" s="223" t="inlineStr">
        <is>
          <t>10.8 MB</t>
        </is>
      </c>
      <c r="X2350" s="223" t="inlineStr">
        <is>
          <t>Jika Anda sedang merintis usaha perkebunan kelapa sawit, buku ini sangat cocok utuk Anda baca. Buku ini akan membahas mengenai Pengelolaan Pasca Panen &amp;amp; SDM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is>
      </c>
      <c r="Y2350" s="262" t="n">
        <v>69000</v>
      </c>
      <c r="Z2350" s="226" t="n"/>
      <c r="AA2350" s="241">
        <f>Y3512*Z3512</f>
        <v/>
      </c>
      <c r="AB2350" s="237" t="inlineStr">
        <is>
          <t>1b0a598d-d255-4be9-8743-2200a68c0ced</t>
        </is>
      </c>
    </row>
    <row r="2351" ht="15" customHeight="1" s="283">
      <c r="A2351" s="109" t="n">
        <v>3504</v>
      </c>
      <c r="B2351" s="222">
        <f>HYPERLINK("https://mocostore.moco.co.id/catalog/"&amp;AB3513,"Klik Disini")</f>
        <v/>
      </c>
      <c r="C2351" s="223" t="inlineStr">
        <is>
          <t>Firman Mengalahkan Kegelapan</t>
        </is>
      </c>
      <c r="D2351" s="223" t="inlineStr">
        <is>
          <t>:</t>
        </is>
      </c>
      <c r="E2351" s="223" t="inlineStr">
        <is>
          <t>Ps. Ferdi Godjali</t>
        </is>
      </c>
      <c r="F2351" s="223" t="n"/>
      <c r="G2351" s="223" t="inlineStr">
        <is>
          <t>978-623-8492-14-5</t>
        </is>
      </c>
      <c r="H2351" s="223" t="inlineStr">
        <is>
          <t>Agama Kristen</t>
        </is>
      </c>
      <c r="I2351" s="258" t="inlineStr">
        <is>
          <t>Perguruan Tinggi</t>
        </is>
      </c>
      <c r="J2351" s="186" t="inlineStr">
        <is>
          <t>009.16</t>
        </is>
      </c>
      <c r="K2351" s="223" t="inlineStr">
        <is>
          <t>Edisi Ke-1</t>
        </is>
      </c>
      <c r="L2351" s="223" t="n"/>
      <c r="M2351" s="259" t="inlineStr">
        <is>
          <t>Tidak Tersedia</t>
        </is>
      </c>
      <c r="N2351" s="223" t="inlineStr">
        <is>
          <t>Indonesia</t>
        </is>
      </c>
      <c r="O2351" s="223" t="inlineStr">
        <is>
          <t>Bukan fiksi</t>
        </is>
      </c>
      <c r="P2351" s="223" t="inlineStr">
        <is>
          <t>Tidak tersedia</t>
        </is>
      </c>
      <c r="Q2351" s="223" t="n">
        <v>2023</v>
      </c>
      <c r="R2351" s="223" t="inlineStr">
        <is>
          <t>Cahaya Harapan</t>
        </is>
      </c>
      <c r="S2351" s="223" t="inlineStr">
        <is>
          <t>Andi Offset CV</t>
        </is>
      </c>
      <c r="T2351" s="223" t="inlineStr">
        <is>
          <t>Lokal</t>
        </is>
      </c>
      <c r="U2351" s="86" t="n">
        <v>58</v>
      </c>
      <c r="V2351" s="86" t="inlineStr">
        <is>
          <t>pdf</t>
        </is>
      </c>
      <c r="W2351" s="223" t="inlineStr">
        <is>
          <t>2.2 MB</t>
        </is>
      </c>
      <c r="X2351"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351" s="262" t="n">
        <v>35500</v>
      </c>
      <c r="Z2351" s="226" t="n"/>
      <c r="AA2351" s="241">
        <f>Y3513*Z3513</f>
        <v/>
      </c>
      <c r="AB2351" s="237" t="inlineStr">
        <is>
          <t>67e4a416-bfea-4123-bddf-1d52419b0793</t>
        </is>
      </c>
    </row>
    <row r="2352" ht="15" customHeight="1" s="283">
      <c r="A2352" s="109" t="n">
        <v>3505</v>
      </c>
      <c r="B2352" s="222">
        <f>HYPERLINK("https://mocostore.moco.co.id/catalog/"&amp;AB3514,"Klik Disini")</f>
        <v/>
      </c>
      <c r="C2352" s="223" t="inlineStr">
        <is>
          <t>Pencegahan dan Pengobatan Asam Urat</t>
        </is>
      </c>
      <c r="D2352" s="223" t="inlineStr">
        <is>
          <t>:</t>
        </is>
      </c>
      <c r="E2352" s="223" t="inlineStr">
        <is>
          <t>dr. Yekti Mumpuni &amp; Ari Wulandari</t>
        </is>
      </c>
      <c r="F2352" s="223" t="n"/>
      <c r="G2352" s="223" t="inlineStr">
        <is>
          <t>978-623-8503-60-5</t>
        </is>
      </c>
      <c r="H2352" s="223" t="inlineStr">
        <is>
          <t>Kesehatan &amp; Obat-obatan</t>
        </is>
      </c>
      <c r="I2352" s="258" t="inlineStr">
        <is>
          <t>Perguruan Tinggi</t>
        </is>
      </c>
      <c r="J2352" s="186" t="inlineStr">
        <is>
          <t>009.24</t>
        </is>
      </c>
      <c r="K2352" s="223" t="inlineStr">
        <is>
          <t>Edisi Ke-1</t>
        </is>
      </c>
      <c r="L2352" s="223" t="n"/>
      <c r="M2352" s="259" t="inlineStr">
        <is>
          <t>Tidak Tersedia</t>
        </is>
      </c>
      <c r="N2352" s="223" t="inlineStr">
        <is>
          <t>Indonesia</t>
        </is>
      </c>
      <c r="O2352" s="223" t="inlineStr">
        <is>
          <t>Bukan fiksi</t>
        </is>
      </c>
      <c r="P2352" s="223" t="n">
        <v>2023</v>
      </c>
      <c r="Q2352" s="223" t="n">
        <v>2023</v>
      </c>
      <c r="R2352" s="223" t="inlineStr">
        <is>
          <t>Rumah Baca</t>
        </is>
      </c>
      <c r="S2352" s="223" t="inlineStr">
        <is>
          <t>Andi Offset CV</t>
        </is>
      </c>
      <c r="T2352" s="223" t="inlineStr">
        <is>
          <t>Lokal</t>
        </is>
      </c>
      <c r="U2352" s="86" t="n">
        <v>70</v>
      </c>
      <c r="V2352" s="86" t="inlineStr">
        <is>
          <t>pdf</t>
        </is>
      </c>
      <c r="W2352" s="223" t="inlineStr">
        <is>
          <t>4.7 MB</t>
        </is>
      </c>
      <c r="X2352" s="223" t="inlineStr">
        <is>
          <t>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pencegahan dan pengobatan asam urat. Selamat membaca, semoga bermanfaat.</t>
        </is>
      </c>
      <c r="Y2352" s="262" t="n">
        <v>35500</v>
      </c>
      <c r="Z2352" s="226" t="n"/>
      <c r="AA2352" s="241">
        <f>Y3514*Z3514</f>
        <v/>
      </c>
      <c r="AB2352" s="237" t="inlineStr">
        <is>
          <t>6b21fcb2-a885-43d4-89f1-4299d843df48</t>
        </is>
      </c>
    </row>
    <row r="2353" ht="15" customHeight="1" s="283">
      <c r="A2353" s="109" t="n">
        <v>3506</v>
      </c>
      <c r="B2353" s="222">
        <f>HYPERLINK("https://mocostore.moco.co.id/catalog/"&amp;AB3515,"Klik Disini")</f>
        <v/>
      </c>
      <c r="C2353" s="223" t="inlineStr">
        <is>
          <t>Firman Tuhan Adalah Jaminan Kemenangan</t>
        </is>
      </c>
      <c r="D2353" s="223" t="inlineStr">
        <is>
          <t>:</t>
        </is>
      </c>
      <c r="E2353" s="223" t="inlineStr">
        <is>
          <t>Ps. Ferdi Godjali</t>
        </is>
      </c>
      <c r="F2353" s="223" t="n"/>
      <c r="G2353" s="223" t="inlineStr">
        <is>
          <t>978-623-314-508-4</t>
        </is>
      </c>
      <c r="H2353" s="223" t="inlineStr">
        <is>
          <t>Agama Kristen</t>
        </is>
      </c>
      <c r="I2353" s="258" t="inlineStr">
        <is>
          <t>Perguruan Tinggi</t>
        </is>
      </c>
      <c r="J2353" s="186" t="inlineStr">
        <is>
          <t>009.16</t>
        </is>
      </c>
      <c r="K2353" s="223" t="inlineStr">
        <is>
          <t>Edisi Ke-1</t>
        </is>
      </c>
      <c r="L2353" s="223" t="n"/>
      <c r="M2353" s="259" t="inlineStr">
        <is>
          <t>Tidak Tersedia</t>
        </is>
      </c>
      <c r="N2353" s="223" t="inlineStr">
        <is>
          <t>Indonesia</t>
        </is>
      </c>
      <c r="O2353" s="223" t="inlineStr">
        <is>
          <t>Bukan fiksi</t>
        </is>
      </c>
      <c r="P2353" s="223" t="inlineStr">
        <is>
          <t>Tidak tersedia</t>
        </is>
      </c>
      <c r="Q2353" s="223" t="n">
        <v>2023</v>
      </c>
      <c r="R2353" s="223" t="inlineStr">
        <is>
          <t>PBMR Andi</t>
        </is>
      </c>
      <c r="S2353" s="223" t="inlineStr">
        <is>
          <t>Andi Offset CV</t>
        </is>
      </c>
      <c r="T2353" s="223" t="inlineStr">
        <is>
          <t>Lokal</t>
        </is>
      </c>
      <c r="U2353" s="86" t="n">
        <v>59</v>
      </c>
      <c r="V2353" s="86" t="inlineStr">
        <is>
          <t>pdf</t>
        </is>
      </c>
      <c r="W2353" s="223" t="inlineStr">
        <is>
          <t>3.7 MB</t>
        </is>
      </c>
      <c r="X2353"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353" s="262" t="n">
        <v>35500</v>
      </c>
      <c r="Z2353" s="226" t="n"/>
      <c r="AA2353" s="241">
        <f>Y3515*Z3515</f>
        <v/>
      </c>
      <c r="AB2353" s="237" t="inlineStr">
        <is>
          <t>033bcbbb-faac-4c1b-85ef-0fd7c66b4b31</t>
        </is>
      </c>
    </row>
    <row r="2354" ht="15" customHeight="1" s="283">
      <c r="A2354" s="109" t="n">
        <v>3507</v>
      </c>
      <c r="B2354" s="222">
        <f>HYPERLINK("https://mocostore.moco.co.id/catalog/"&amp;AB3516,"Klik Disini")</f>
        <v/>
      </c>
      <c r="C2354" s="223" t="inlineStr">
        <is>
          <t>Pengelolaan Manajemen dan Keuangan dalam Usaha Perkebunan Kelapa Sawit</t>
        </is>
      </c>
      <c r="D2354" s="223" t="inlineStr">
        <is>
          <t>:</t>
        </is>
      </c>
      <c r="E2354" s="223" t="inlineStr">
        <is>
          <t>Maruli Pardamean</t>
        </is>
      </c>
      <c r="F2354" s="223" t="n"/>
      <c r="G2354" s="223" t="inlineStr">
        <is>
          <t>978-623-8409-09-9</t>
        </is>
      </c>
      <c r="H2354" s="223" t="inlineStr">
        <is>
          <t>Pertanian</t>
        </is>
      </c>
      <c r="I2354" s="258" t="inlineStr">
        <is>
          <t>Perguruan Tinggi</t>
        </is>
      </c>
      <c r="J2354" s="186" t="inlineStr">
        <is>
          <t>009.06</t>
        </is>
      </c>
      <c r="K2354" s="223" t="inlineStr">
        <is>
          <t>Edisi Ke-1</t>
        </is>
      </c>
      <c r="L2354" s="223" t="n"/>
      <c r="M2354" s="259" t="inlineStr">
        <is>
          <t>Tidak Tersedia</t>
        </is>
      </c>
      <c r="N2354" s="223" t="inlineStr">
        <is>
          <t>Indonesia</t>
        </is>
      </c>
      <c r="O2354" s="223" t="inlineStr">
        <is>
          <t>Bukan fiksi</t>
        </is>
      </c>
      <c r="P2354" s="223" t="n">
        <v>2023</v>
      </c>
      <c r="Q2354" s="223" t="n">
        <v>2023</v>
      </c>
      <c r="R2354" s="223" t="inlineStr">
        <is>
          <t>Lily Publisher</t>
        </is>
      </c>
      <c r="S2354" s="223" t="inlineStr">
        <is>
          <t>Andi Offset CV</t>
        </is>
      </c>
      <c r="T2354" s="223" t="inlineStr">
        <is>
          <t>Lokal</t>
        </is>
      </c>
      <c r="U2354" s="86" t="n">
        <v>68</v>
      </c>
      <c r="V2354" s="86" t="inlineStr">
        <is>
          <t>pdf</t>
        </is>
      </c>
      <c r="W2354" s="223" t="inlineStr">
        <is>
          <t>1.8 MB</t>
        </is>
      </c>
      <c r="X2354" s="223" t="inlineStr">
        <is>
          <t>Buku ini merupakan buku yang membahas mengenai Pengelolaan Manajemen dan Keuangan dalam Usaha Perkebunan Kelapa Sawit. Bagi Anda yang memiliki usaha perkebunan kelapa sawit, buku ini bisa dijadikan referensi.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is>
      </c>
      <c r="Y2354" s="262" t="n">
        <v>49000</v>
      </c>
      <c r="Z2354" s="226" t="n"/>
      <c r="AA2354" s="241">
        <f>Y3516*Z3516</f>
        <v/>
      </c>
      <c r="AB2354" s="237" t="inlineStr">
        <is>
          <t>bf50693c-8e56-4f07-baf7-8ad0b53795e4</t>
        </is>
      </c>
    </row>
    <row r="2355" ht="15" customHeight="1" s="283">
      <c r="A2355" s="109" t="n">
        <v>3508</v>
      </c>
      <c r="B2355" s="222">
        <f>HYPERLINK("https://mocostore.moco.co.id/catalog/"&amp;AB3517,"Klik Disini")</f>
        <v/>
      </c>
      <c r="C2355" s="223" t="inlineStr">
        <is>
          <t>First Thing First</t>
        </is>
      </c>
      <c r="D2355" s="223" t="inlineStr">
        <is>
          <t>:</t>
        </is>
      </c>
      <c r="E2355" s="223" t="inlineStr">
        <is>
          <t>Bram Soei Ndoen</t>
        </is>
      </c>
      <c r="F2355" s="223" t="n"/>
      <c r="G2355" s="223" t="inlineStr">
        <is>
          <t>978-623-8502-22-6</t>
        </is>
      </c>
      <c r="H2355" s="223" t="inlineStr">
        <is>
          <t>Agama Kristen</t>
        </is>
      </c>
      <c r="I2355" s="258" t="inlineStr">
        <is>
          <t>Perguruan Tinggi</t>
        </is>
      </c>
      <c r="J2355" s="186" t="inlineStr">
        <is>
          <t>009.16</t>
        </is>
      </c>
      <c r="K2355" s="223" t="inlineStr">
        <is>
          <t>Edisi Ke-1</t>
        </is>
      </c>
      <c r="L2355" s="223" t="n"/>
      <c r="M2355" s="259" t="inlineStr">
        <is>
          <t>Tidak Tersedia</t>
        </is>
      </c>
      <c r="N2355" s="223" t="inlineStr">
        <is>
          <t>Indonesia</t>
        </is>
      </c>
      <c r="O2355" s="223" t="inlineStr">
        <is>
          <t>Bukan fiksi</t>
        </is>
      </c>
      <c r="P2355" s="223" t="inlineStr">
        <is>
          <t>Tidak tersedia</t>
        </is>
      </c>
      <c r="Q2355" s="223" t="n">
        <v>2023</v>
      </c>
      <c r="R2355" s="223" t="inlineStr">
        <is>
          <t>Pustaka Referensi</t>
        </is>
      </c>
      <c r="S2355" s="223" t="inlineStr">
        <is>
          <t>Andi Offset CV</t>
        </is>
      </c>
      <c r="T2355" s="223" t="inlineStr">
        <is>
          <t>Lokal</t>
        </is>
      </c>
      <c r="U2355" s="86" t="n">
        <v>60</v>
      </c>
      <c r="V2355" s="86" t="inlineStr">
        <is>
          <t>pdf</t>
        </is>
      </c>
      <c r="W2355" s="223" t="inlineStr">
        <is>
          <t>2.4 MB</t>
        </is>
      </c>
      <c r="X2355" s="223" t="inlineStr">
        <is>
          <t>Buku ini merupakan kumpulan tulisan yang memberi penguatan bagi para pembaca muda. Materi di dalamnya memotivasi semangat kaum muda untuk dapat menjalin hubungan yang harmonis dalam hidup bergereja dan dapat menjadi pemimpin yang baik di mana pun Tuhan menempatkan mereka.</t>
        </is>
      </c>
      <c r="Y2355" s="262" t="n">
        <v>35000</v>
      </c>
      <c r="Z2355" s="226" t="n"/>
      <c r="AA2355" s="241">
        <f>Y3517*Z3517</f>
        <v/>
      </c>
      <c r="AB2355" s="237" t="inlineStr">
        <is>
          <t>8dff745a-c07a-4ba8-910e-4536a63d3c95</t>
        </is>
      </c>
    </row>
    <row r="2356" ht="15" customHeight="1" s="283">
      <c r="A2356" s="109" t="n">
        <v>3509</v>
      </c>
      <c r="B2356" s="222">
        <f>HYPERLINK("https://mocostore.moco.co.id/catalog/"&amp;AB3518,"Klik Disini")</f>
        <v/>
      </c>
      <c r="C2356" s="223" t="inlineStr">
        <is>
          <t>Pencegahan dan Pengobatan Hipertensi</t>
        </is>
      </c>
      <c r="D2356" s="223" t="inlineStr">
        <is>
          <t>:</t>
        </is>
      </c>
      <c r="E2356" s="223" t="inlineStr">
        <is>
          <t>dr. Yekti Susilo &amp; Ari Wulandari</t>
        </is>
      </c>
      <c r="F2356" s="223" t="n"/>
      <c r="G2356" s="223" t="inlineStr">
        <is>
          <t>978-623-8503-62-9</t>
        </is>
      </c>
      <c r="H2356" s="223" t="inlineStr">
        <is>
          <t>Kesehatan &amp; Obat-obatan</t>
        </is>
      </c>
      <c r="I2356" s="258" t="inlineStr">
        <is>
          <t>Perguruan Tinggi</t>
        </is>
      </c>
      <c r="J2356" s="186" t="inlineStr">
        <is>
          <t>009.24</t>
        </is>
      </c>
      <c r="K2356" s="223" t="inlineStr">
        <is>
          <t>Edisi Ke-1</t>
        </is>
      </c>
      <c r="L2356" s="223" t="n"/>
      <c r="M2356" s="259" t="inlineStr">
        <is>
          <t>Tidak Tersedia</t>
        </is>
      </c>
      <c r="N2356" s="223" t="inlineStr">
        <is>
          <t>Indonesia</t>
        </is>
      </c>
      <c r="O2356" s="223" t="inlineStr">
        <is>
          <t>Bukan fiksi</t>
        </is>
      </c>
      <c r="P2356" s="223" t="n">
        <v>2023</v>
      </c>
      <c r="Q2356" s="223" t="n">
        <v>2023</v>
      </c>
      <c r="R2356" s="223" t="inlineStr">
        <is>
          <t>Rumah Baca</t>
        </is>
      </c>
      <c r="S2356" s="223" t="inlineStr">
        <is>
          <t>Andi Offset CV</t>
        </is>
      </c>
      <c r="T2356" s="223" t="inlineStr">
        <is>
          <t>Lokal</t>
        </is>
      </c>
      <c r="U2356" s="86" t="n">
        <v>66</v>
      </c>
      <c r="V2356" s="86" t="inlineStr">
        <is>
          <t>pdf</t>
        </is>
      </c>
      <c r="W2356" s="223" t="inlineStr">
        <is>
          <t>1.9 MB</t>
        </is>
      </c>
      <c r="X2356" s="223" t="inlineStr">
        <is>
          <t>Apa yang Anda pikirkan jika mendengar kata &amp;quot;hipertensi&amp;quot;? 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is>
      </c>
      <c r="Y2356" s="262" t="n">
        <v>45500</v>
      </c>
      <c r="Z2356" s="226" t="n"/>
      <c r="AA2356" s="241">
        <f>Y3518*Z3518</f>
        <v/>
      </c>
      <c r="AB2356" s="237" t="inlineStr">
        <is>
          <t>2befa5d1-a4a0-4cb4-bb1c-a437fa07e9a2</t>
        </is>
      </c>
    </row>
    <row r="2357" ht="15" customHeight="1" s="283">
      <c r="A2357" s="109" t="n">
        <v>3510</v>
      </c>
      <c r="B2357" s="222">
        <f>HYPERLINK("https://mocostore.moco.co.id/catalog/"&amp;AB3519,"Klik Disini")</f>
        <v/>
      </c>
      <c r="C2357" s="223" t="inlineStr">
        <is>
          <t>Fisika Dasar,Teori, Soal, dan Penyelesaian</t>
        </is>
      </c>
      <c r="D2357" s="223" t="inlineStr">
        <is>
          <t>:</t>
        </is>
      </c>
      <c r="E2357" s="223" t="inlineStr">
        <is>
          <t>Philip Kristanto</t>
        </is>
      </c>
      <c r="F2357" s="223" t="n"/>
      <c r="G2357" s="223" t="inlineStr">
        <is>
          <t>978-623-01-3813-3</t>
        </is>
      </c>
      <c r="H2357" s="223" t="inlineStr">
        <is>
          <t>Pendidikan</t>
        </is>
      </c>
      <c r="I2357" s="258" t="inlineStr">
        <is>
          <t>Perguruan Tinggi</t>
        </is>
      </c>
      <c r="J2357" s="186" t="inlineStr">
        <is>
          <t>009.10</t>
        </is>
      </c>
      <c r="K2357" s="223" t="inlineStr">
        <is>
          <t>Edisi Ke-1</t>
        </is>
      </c>
      <c r="L2357" s="223" t="n"/>
      <c r="M2357" s="259" t="inlineStr">
        <is>
          <t>Tidak Tersedia</t>
        </is>
      </c>
      <c r="N2357" s="223" t="inlineStr">
        <is>
          <t>Indonesia</t>
        </is>
      </c>
      <c r="O2357" s="223" t="inlineStr">
        <is>
          <t>Bukan fiksi</t>
        </is>
      </c>
      <c r="P2357" s="223" t="n">
        <v>2020</v>
      </c>
      <c r="Q2357" s="223" t="n">
        <v>2023</v>
      </c>
      <c r="R2357" s="223" t="inlineStr">
        <is>
          <t>Penerbit Andi</t>
        </is>
      </c>
      <c r="S2357" s="223" t="inlineStr">
        <is>
          <t>Andi Offset CV</t>
        </is>
      </c>
      <c r="T2357" s="223" t="inlineStr">
        <is>
          <t>Lokal</t>
        </is>
      </c>
      <c r="U2357" s="86" t="n">
        <v>446</v>
      </c>
      <c r="V2357" s="86" t="inlineStr">
        <is>
          <t>pdf</t>
        </is>
      </c>
      <c r="W2357" s="223" t="inlineStr">
        <is>
          <t>10.1 MB</t>
        </is>
      </c>
      <c r="X2357" s="223" t="inlineStr">
        <is>
          <t>Dengan semakin berkembangnya teknologi, ilmu Fisika yang membahas tentang materi dan energi beserta interaksinya dapat dikatakan sebagai pintu gerbang Ilmu Pengetahuan dan Teknologi (IPTEK). Untuk lebih mengenal serta memahami Fisika beserta manfaatnya bagi kehidupan umat manusia, buku teks Fisika Dasar, Teori, Soal dan Penyelesaiannya ini disajikan sebagai buku teks mata kuliah Fisika Dasar I untuk mahasiswa semester pertama dalam bidang MIPA pada umumnya dan bidang Teknik pada khususnya, baik di Perguruan Tinggi Negeri maupun Swasta.
 Materi dalam buku ini disajikan secara komprehensif dan konseptual dengan bahasa dan perumusan yang mudah dipahami serta dilengkapi dengan ilustrasi gambar dan contoh soal serta soal-soal latihan yang dilengkapi dengan tahapan penyelesaiannya. Buku teks ini berisi pokok bahasan sebagai berikut:
 - Besaran dan Satuan Fisika
 - Kinematika Partikel
 - Statika Partikel
 - Dinamika partikel
 - Kerja dan Energi
 - Impuls dan Momentum
 - Dinamika benda kaku
 - Mekanika Fluida
 - Kalor dan Suhu.</t>
        </is>
      </c>
      <c r="Y2357" s="262" t="n">
        <v>139000</v>
      </c>
      <c r="Z2357" s="226" t="n"/>
      <c r="AA2357" s="241">
        <f>Y3519*Z3519</f>
        <v/>
      </c>
      <c r="AB2357" s="237" t="inlineStr">
        <is>
          <t>5407618e-f5b1-45b7-85d7-08df5720dc44</t>
        </is>
      </c>
    </row>
    <row r="2358" ht="15" customHeight="1" s="283">
      <c r="A2358" s="109" t="n">
        <v>3511</v>
      </c>
      <c r="B2358" s="222">
        <f>HYPERLINK("https://mocostore.moco.co.id/catalog/"&amp;AB3520,"Klik Disini")</f>
        <v/>
      </c>
      <c r="C2358" s="223" t="inlineStr">
        <is>
          <t>Serba Serbi Asam Urat</t>
        </is>
      </c>
      <c r="D2358" s="223" t="inlineStr">
        <is>
          <t>:</t>
        </is>
      </c>
      <c r="E2358" s="223" t="inlineStr">
        <is>
          <t>dr. Yekti Mumpuni &amp; Ari Wulandari</t>
        </is>
      </c>
      <c r="F2358" s="223" t="n"/>
      <c r="G2358" s="223" t="inlineStr">
        <is>
          <t>978-623-8494-10-1</t>
        </is>
      </c>
      <c r="H2358" s="223" t="inlineStr">
        <is>
          <t>Kesehatan &amp; Obat-obatan</t>
        </is>
      </c>
      <c r="I2358" s="258" t="inlineStr">
        <is>
          <t>Perguruan Tinggi</t>
        </is>
      </c>
      <c r="J2358" s="186" t="inlineStr">
        <is>
          <t>009.24</t>
        </is>
      </c>
      <c r="K2358" s="223" t="inlineStr">
        <is>
          <t>Edisi Ke-1</t>
        </is>
      </c>
      <c r="L2358" s="223" t="n"/>
      <c r="M2358" s="259" t="inlineStr">
        <is>
          <t>Tidak Tersedia</t>
        </is>
      </c>
      <c r="N2358" s="223" t="inlineStr">
        <is>
          <t>Indonesia</t>
        </is>
      </c>
      <c r="O2358" s="223" t="inlineStr">
        <is>
          <t>Bukan fiksi</t>
        </is>
      </c>
      <c r="P2358" s="223" t="n">
        <v>2023</v>
      </c>
      <c r="Q2358" s="223" t="n">
        <v>2023</v>
      </c>
      <c r="R2358" s="223" t="inlineStr">
        <is>
          <t>Rumah Baca</t>
        </is>
      </c>
      <c r="S2358" s="223" t="inlineStr">
        <is>
          <t>Andi Offset CV</t>
        </is>
      </c>
      <c r="T2358" s="223" t="inlineStr">
        <is>
          <t>Lokal</t>
        </is>
      </c>
      <c r="U2358" s="86" t="n">
        <v>70</v>
      </c>
      <c r="V2358" s="86" t="inlineStr">
        <is>
          <t>pdf</t>
        </is>
      </c>
      <c r="W2358" s="223" t="inlineStr">
        <is>
          <t>4.2 MB</t>
        </is>
      </c>
      <c r="X2358" s="223" t="inlineStr">
        <is>
          <t>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serba serbi asam urat. Selamat membaca, semoga bermanfaat.</t>
        </is>
      </c>
      <c r="Y2358" s="262" t="n">
        <v>45500</v>
      </c>
      <c r="Z2358" s="226" t="n"/>
      <c r="AA2358" s="241">
        <f>Y3520*Z3520</f>
        <v/>
      </c>
      <c r="AB2358" s="237" t="inlineStr">
        <is>
          <t>9abb576b-a5c8-4bfb-ae6e-ceab931235d9</t>
        </is>
      </c>
    </row>
    <row r="2359" ht="15" customHeight="1" s="283">
      <c r="A2359" s="109" t="n">
        <v>3512</v>
      </c>
      <c r="B2359" s="222">
        <f>HYPERLINK("https://mocostore.moco.co.id/catalog/"&amp;AB3521,"Klik Disini")</f>
        <v/>
      </c>
      <c r="C2359" s="223" t="inlineStr">
        <is>
          <t>Pembangunan Kebun &amp; Peningkatan Produktivitas Kelapa Sawit</t>
        </is>
      </c>
      <c r="D2359" s="223" t="inlineStr">
        <is>
          <t>:</t>
        </is>
      </c>
      <c r="E2359" s="223" t="inlineStr">
        <is>
          <t>Maruli Pardamean</t>
        </is>
      </c>
      <c r="F2359" s="223" t="n"/>
      <c r="G2359" s="223" t="inlineStr">
        <is>
          <t>978-623-8409-08-2</t>
        </is>
      </c>
      <c r="H2359" s="223" t="inlineStr">
        <is>
          <t>Pertanian</t>
        </is>
      </c>
      <c r="I2359" s="258" t="inlineStr">
        <is>
          <t>Perguruan Tinggi</t>
        </is>
      </c>
      <c r="J2359" s="186" t="inlineStr">
        <is>
          <t>009.06</t>
        </is>
      </c>
      <c r="K2359" s="223" t="inlineStr">
        <is>
          <t>Edisi Ke-1</t>
        </is>
      </c>
      <c r="L2359" s="223" t="n"/>
      <c r="M2359" s="259" t="inlineStr">
        <is>
          <t>Tidak Tersedia</t>
        </is>
      </c>
      <c r="N2359" s="223" t="inlineStr">
        <is>
          <t>Indonesia</t>
        </is>
      </c>
      <c r="O2359" s="223" t="inlineStr">
        <is>
          <t>Bukan fiksi</t>
        </is>
      </c>
      <c r="P2359" s="223" t="n">
        <v>2023</v>
      </c>
      <c r="Q2359" s="223" t="n">
        <v>2023</v>
      </c>
      <c r="R2359" s="223" t="inlineStr">
        <is>
          <t>Lily Publisher</t>
        </is>
      </c>
      <c r="S2359" s="223" t="inlineStr">
        <is>
          <t>Andi Offset CV</t>
        </is>
      </c>
      <c r="T2359" s="223" t="inlineStr">
        <is>
          <t>Lokal</t>
        </is>
      </c>
      <c r="U2359" s="86" t="n">
        <v>84</v>
      </c>
      <c r="V2359" s="86" t="inlineStr">
        <is>
          <t>pdf</t>
        </is>
      </c>
      <c r="W2359" s="223" t="inlineStr">
        <is>
          <t>5.2 MB</t>
        </is>
      </c>
      <c r="X2359" s="223" t="inlineStr">
        <is>
          <t>Apakah Anda berencana untuk terjun ke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Pembangunan Kebun &amp;amp; Peningkatan Produktivitas Kelapa Sawit.</t>
        </is>
      </c>
      <c r="Y2359" s="262" t="n">
        <v>53000</v>
      </c>
      <c r="Z2359" s="226" t="n"/>
      <c r="AA2359" s="241">
        <f>Y3521*Z3521</f>
        <v/>
      </c>
      <c r="AB2359" s="237" t="inlineStr">
        <is>
          <t>6343683d-4a67-4dc9-83a1-54b58d18ecb4</t>
        </is>
      </c>
    </row>
    <row r="2360" ht="15" customHeight="1" s="283">
      <c r="A2360" s="109" t="n">
        <v>3513</v>
      </c>
      <c r="B2360" s="222">
        <f>HYPERLINK("https://mocostore.moco.co.id/catalog/"&amp;AB3522,"Klik Disini")</f>
        <v/>
      </c>
      <c r="C2360" s="223" t="inlineStr">
        <is>
          <t>Ensiklopedia Sistem Tata Surya Seri III</t>
        </is>
      </c>
      <c r="D2360" s="223" t="inlineStr">
        <is>
          <t>:</t>
        </is>
      </c>
      <c r="E2360" s="223" t="inlineStr">
        <is>
          <t>Satyo Pijar</t>
        </is>
      </c>
      <c r="F2360" s="223" t="n"/>
      <c r="G2360" s="223" t="inlineStr">
        <is>
          <t>978-623-8502-15-8</t>
        </is>
      </c>
      <c r="H2360" s="223" t="inlineStr">
        <is>
          <t>Referensi</t>
        </is>
      </c>
      <c r="I2360" s="258" t="inlineStr">
        <is>
          <t>Perguruan Tinggi</t>
        </is>
      </c>
      <c r="J2360" s="186" t="inlineStr">
        <is>
          <t>009.01</t>
        </is>
      </c>
      <c r="K2360" s="223" t="inlineStr">
        <is>
          <t>Edisi Ke-1</t>
        </is>
      </c>
      <c r="L2360" s="223" t="n"/>
      <c r="M2360" s="259" t="inlineStr">
        <is>
          <t>Tidak Tersedia</t>
        </is>
      </c>
      <c r="N2360" s="223" t="inlineStr">
        <is>
          <t>Indonesia</t>
        </is>
      </c>
      <c r="O2360" s="223" t="inlineStr">
        <is>
          <t>Bukan fiksi</t>
        </is>
      </c>
      <c r="P2360" s="223" t="n">
        <v>2023</v>
      </c>
      <c r="Q2360" s="223" t="n">
        <v>2023</v>
      </c>
      <c r="R2360" s="223" t="inlineStr">
        <is>
          <t>Pustaka Referensi</t>
        </is>
      </c>
      <c r="S2360" s="223" t="inlineStr">
        <is>
          <t>Andi Offset CV</t>
        </is>
      </c>
      <c r="T2360" s="223" t="inlineStr">
        <is>
          <t>Lokal</t>
        </is>
      </c>
      <c r="U2360" s="86" t="n">
        <v>78</v>
      </c>
      <c r="V2360" s="86" t="inlineStr">
        <is>
          <t>pdf</t>
        </is>
      </c>
      <c r="W2360" s="223" t="inlineStr">
        <is>
          <t>3.4 MB</t>
        </is>
      </c>
      <c r="X2360" s="223" t="inlineStr">
        <is>
          <t>Sistem tata surya merupakan kumpulan dari delapan planet, asteroid, satelit, dan objek langit lainnya yang beredar mengelilingi matahari. Sistem ini memiliki struktur hierarkis yang kompleks, di mana planet-planet terbesar terletak di pusat sistem dan objek-objek kecil beredar di sekitarnya. Selain itu, sistem tata surya juga memiliki fenomena unik seperti gerhana, komet, dan aurora. Melalui pengamatan dan penelitian yang intensif, manusia semakin memahami keberadaan dan peran sistem tata surya dalam alam semesta yang luas. Buku ini akan menambah pengetahuan kita tentang sistem tata surya.</t>
        </is>
      </c>
      <c r="Y2360" s="262" t="n">
        <v>46500</v>
      </c>
      <c r="Z2360" s="226" t="n"/>
      <c r="AA2360" s="241">
        <f>Y3522*Z3522</f>
        <v/>
      </c>
      <c r="AB2360" s="237" t="inlineStr">
        <is>
          <t>5e147139-e72e-4fd1-96b6-b032889a6221</t>
        </is>
      </c>
    </row>
    <row r="2361" ht="15" customHeight="1" s="283">
      <c r="A2361" s="109" t="n">
        <v>3514</v>
      </c>
      <c r="B2361" s="222">
        <f>HYPERLINK("https://mocostore.moco.co.id/catalog/"&amp;AB3523,"Klik Disini")</f>
        <v/>
      </c>
      <c r="C2361" s="223" t="inlineStr">
        <is>
          <t>Ensiklopedia Sistem Tata Surya Seri II</t>
        </is>
      </c>
      <c r="D2361" s="223" t="inlineStr">
        <is>
          <t>:</t>
        </is>
      </c>
      <c r="E2361" s="223" t="inlineStr">
        <is>
          <t>Satyo Pijar</t>
        </is>
      </c>
      <c r="F2361" s="223" t="n"/>
      <c r="G2361" s="223" t="inlineStr">
        <is>
          <t>978-623-8502-14-1</t>
        </is>
      </c>
      <c r="H2361" s="223" t="inlineStr">
        <is>
          <t>Referensi</t>
        </is>
      </c>
      <c r="I2361" s="258" t="inlineStr">
        <is>
          <t>Perguruan Tinggi</t>
        </is>
      </c>
      <c r="J2361" s="186" t="inlineStr">
        <is>
          <t>009.01</t>
        </is>
      </c>
      <c r="K2361" s="223" t="inlineStr">
        <is>
          <t>Edisi Ke-1</t>
        </is>
      </c>
      <c r="L2361" s="223" t="n"/>
      <c r="M2361" s="259" t="inlineStr">
        <is>
          <t>Tidak Tersedia</t>
        </is>
      </c>
      <c r="N2361" s="223" t="inlineStr">
        <is>
          <t>Indonesia</t>
        </is>
      </c>
      <c r="O2361" s="223" t="inlineStr">
        <is>
          <t>Bukan fiksi</t>
        </is>
      </c>
      <c r="P2361" s="223" t="n">
        <v>2023</v>
      </c>
      <c r="Q2361" s="223" t="n">
        <v>2023</v>
      </c>
      <c r="R2361" s="223" t="inlineStr">
        <is>
          <t>Pustaka Referensi</t>
        </is>
      </c>
      <c r="S2361" s="223" t="inlineStr">
        <is>
          <t>Andi Offset CV</t>
        </is>
      </c>
      <c r="T2361" s="223" t="inlineStr">
        <is>
          <t>Lokal</t>
        </is>
      </c>
      <c r="U2361" s="86" t="n">
        <v>74</v>
      </c>
      <c r="V2361" s="86" t="inlineStr">
        <is>
          <t>pdf</t>
        </is>
      </c>
      <c r="W2361" s="223" t="inlineStr">
        <is>
          <t>3.3 MB</t>
        </is>
      </c>
      <c r="X2361" s="223" t="inlineStr">
        <is>
          <t>Sistem tata surya adalah sebuah sistem gravitasi yang terdiri dari bintang, planet, satelit, asteroid, komet, dan debu kosmik yang saling terikat oleh gaya gravitasi. Tata surya kita terletak di galaksi Bima Sakti dan terdiri dari delapan planet utama yang mengelilingi Matahari. Setiap planet memiliki karakteristik unik, seperti ukuran, massa, komposisi, dan jarak dari Matahari. Selain itu, sistem tata surya juga mengandung objek-objek yang menarik seperti sabuk asteroid dan awan Oort. Melalui pemahaman tentang sistem tata surya, kita dapat mempelajari asal usul planet kita, mengembangkan teknologi antariksa, dan memperdalam pemahaman tentang alam semesta. Buku ini menambah pengetahuan kita tentang tata surya.</t>
        </is>
      </c>
      <c r="Y2361" s="262" t="n">
        <v>46000</v>
      </c>
      <c r="Z2361" s="226" t="n"/>
      <c r="AA2361" s="241">
        <f>Y3523*Z3523</f>
        <v/>
      </c>
      <c r="AB2361" s="237" t="inlineStr">
        <is>
          <t>4594e01e-ddee-4ea8-9cbd-a4bc3013b739</t>
        </is>
      </c>
    </row>
    <row r="2362" ht="15" customHeight="1" s="283">
      <c r="A2362" s="109" t="n">
        <v>3515</v>
      </c>
      <c r="B2362" s="222">
        <f>HYPERLINK("https://mocostore.moco.co.id/catalog/"&amp;AB3524,"Klik Disini")</f>
        <v/>
      </c>
      <c r="C2362" s="223" t="inlineStr">
        <is>
          <t>Ensiklopedia Sistem Tata Surya Seri I</t>
        </is>
      </c>
      <c r="D2362" s="223" t="inlineStr">
        <is>
          <t>:</t>
        </is>
      </c>
      <c r="E2362" s="223" t="inlineStr">
        <is>
          <t>Satyo Pijar</t>
        </is>
      </c>
      <c r="F2362" s="223" t="n"/>
      <c r="G2362" s="223" t="inlineStr">
        <is>
          <t>978-623-8502-13-4</t>
        </is>
      </c>
      <c r="H2362" s="223" t="inlineStr">
        <is>
          <t>Referensi</t>
        </is>
      </c>
      <c r="I2362" s="258" t="inlineStr">
        <is>
          <t>Perguruan Tinggi</t>
        </is>
      </c>
      <c r="J2362" s="186" t="inlineStr">
        <is>
          <t>009.01</t>
        </is>
      </c>
      <c r="K2362" s="223" t="inlineStr">
        <is>
          <t>Edisi Ke-1</t>
        </is>
      </c>
      <c r="L2362" s="223" t="n"/>
      <c r="M2362" s="259" t="inlineStr">
        <is>
          <t>Tidak Tersedia</t>
        </is>
      </c>
      <c r="N2362" s="223" t="inlineStr">
        <is>
          <t>Indonesia</t>
        </is>
      </c>
      <c r="O2362" s="223" t="inlineStr">
        <is>
          <t>Bukan fiksi</t>
        </is>
      </c>
      <c r="P2362" s="223" t="n">
        <v>2023</v>
      </c>
      <c r="Q2362" s="223" t="n">
        <v>2023</v>
      </c>
      <c r="R2362" s="223" t="inlineStr">
        <is>
          <t>Pustaka Referensi</t>
        </is>
      </c>
      <c r="S2362" s="223" t="inlineStr">
        <is>
          <t>Andi Offset CV</t>
        </is>
      </c>
      <c r="T2362" s="223" t="inlineStr">
        <is>
          <t>Lokal</t>
        </is>
      </c>
      <c r="U2362" s="86" t="n">
        <v>84</v>
      </c>
      <c r="V2362" s="86" t="inlineStr">
        <is>
          <t>pdf</t>
        </is>
      </c>
      <c r="W2362" s="223" t="inlineStr">
        <is>
          <t>3.6 MB</t>
        </is>
      </c>
      <c r="X2362" s="223" t="inlineStr">
        <is>
          <t>Sistem tata surya adalah suatu sistem yang terdiri dari berbagai objek langit seperti matahari, planet, satelit alami, asteroid, dan komet yang terikat oleh gravitasi. Matahari sebagai bintang pusat memiliki peran yang sangat penting dalam menjaga keseimbangan sistem ini. Sistem tata surya juga menjadi tempat bagi kita, manusia, untuk berada dan mengamati fenomena alam yang menakjubkan seperti gerhana matahari, pergerakan planet, dan lain sebagainya. Mengetahui tentang sistem tata surya tidak hanya menambah wawasan kita tentang alam semesta, tetapi juga membantu kita memahami asal usul planet bumi dan bagaimana kita dapat menjaga kelestariannya. Buku ini akan menambah pengetahuan kita tentang sistem tata surya.</t>
        </is>
      </c>
      <c r="Y2362" s="262" t="n">
        <v>48000</v>
      </c>
      <c r="Z2362" s="226" t="n"/>
      <c r="AA2362" s="241">
        <f>Y3524*Z3524</f>
        <v/>
      </c>
      <c r="AB2362" s="237" t="inlineStr">
        <is>
          <t>b9da4ace-4274-4d58-bf3e-88e817a1e055</t>
        </is>
      </c>
    </row>
    <row r="2363" ht="15" customHeight="1" s="283">
      <c r="A2363" s="109" t="n">
        <v>3516</v>
      </c>
      <c r="B2363" s="222">
        <f>HYPERLINK("https://mocostore.moco.co.id/catalog/"&amp;AB3525,"Klik Disini")</f>
        <v/>
      </c>
      <c r="C2363" s="223" t="inlineStr">
        <is>
          <t>Fokus pada Satu Produk</t>
        </is>
      </c>
      <c r="D2363" s="223" t="inlineStr">
        <is>
          <t>:</t>
        </is>
      </c>
      <c r="E2363" s="223" t="inlineStr">
        <is>
          <t>Radiani Kalvari, S.Pd.K., Leni Marlin S. Lase, S.S., Martha Kaesarina, S.I.Kom., Vicky Johanna Delarosa, Nandhes Adi Firmanto, Pambudi Pulosari, S.Sos, M.A.C.E., dan Pdm. P. Budi Raharjo.</t>
        </is>
      </c>
      <c r="F2363" s="223" t="n"/>
      <c r="G2363" s="223" t="inlineStr">
        <is>
          <t>978-623-314-509-1</t>
        </is>
      </c>
      <c r="H2363" s="223" t="inlineStr">
        <is>
          <t>Agama Kristen</t>
        </is>
      </c>
      <c r="I2363" s="258" t="inlineStr">
        <is>
          <t>Perguruan Tinggi</t>
        </is>
      </c>
      <c r="J2363" s="186" t="inlineStr">
        <is>
          <t>009.16</t>
        </is>
      </c>
      <c r="K2363" s="223" t="inlineStr">
        <is>
          <t>Edisi Ke-1</t>
        </is>
      </c>
      <c r="L2363" s="223" t="n"/>
      <c r="M2363" s="259" t="inlineStr">
        <is>
          <t>Tidak Tersedia</t>
        </is>
      </c>
      <c r="N2363" s="223" t="inlineStr">
        <is>
          <t>Indonesia</t>
        </is>
      </c>
      <c r="O2363" s="223" t="inlineStr">
        <is>
          <t>Bukan fiksi</t>
        </is>
      </c>
      <c r="P2363" s="223" t="inlineStr">
        <is>
          <t>Tidak tersedia</t>
        </is>
      </c>
      <c r="Q2363" s="223" t="n">
        <v>2023</v>
      </c>
      <c r="R2363" s="223" t="inlineStr">
        <is>
          <t>PBMR Andi</t>
        </is>
      </c>
      <c r="S2363" s="223" t="inlineStr">
        <is>
          <t>Andi Offset CV</t>
        </is>
      </c>
      <c r="T2363" s="223" t="inlineStr">
        <is>
          <t>Lokal</t>
        </is>
      </c>
      <c r="U2363" s="86" t="n">
        <v>80</v>
      </c>
      <c r="V2363" s="86" t="inlineStr">
        <is>
          <t>pdf</t>
        </is>
      </c>
      <c r="W2363" s="223" t="inlineStr">
        <is>
          <t>5.0 MB</t>
        </is>
      </c>
      <c r="X2363" s="223"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2363" s="262" t="n">
        <v>36500</v>
      </c>
      <c r="Z2363" s="226" t="n"/>
      <c r="AA2363" s="241">
        <f>Y3525*Z3525</f>
        <v/>
      </c>
      <c r="AB2363" s="237" t="inlineStr">
        <is>
          <t>8895f292-fa96-4de4-9cb9-de5de516291a</t>
        </is>
      </c>
    </row>
    <row r="2364" ht="15" customHeight="1" s="283">
      <c r="A2364" s="109" t="n">
        <v>3518</v>
      </c>
      <c r="B2364" s="222">
        <f>HYPERLINK("https://mocostore.moco.co.id/catalog/"&amp;AB3527,"Klik Disini")</f>
        <v/>
      </c>
      <c r="C2364" s="223" t="inlineStr">
        <is>
          <t>Ensiklopedia Sejarah Kerajaan Nusantara Seri III</t>
        </is>
      </c>
      <c r="D2364" s="223" t="inlineStr">
        <is>
          <t>:</t>
        </is>
      </c>
      <c r="E2364" s="223" t="inlineStr">
        <is>
          <t>Aloysius Fernandi</t>
        </is>
      </c>
      <c r="F2364" s="223" t="n"/>
      <c r="G2364" s="223" t="inlineStr">
        <is>
          <t>978-623-8502-10-3</t>
        </is>
      </c>
      <c r="H2364" s="223" t="inlineStr">
        <is>
          <t>Referensi</t>
        </is>
      </c>
      <c r="I2364" s="258" t="inlineStr">
        <is>
          <t>Perguruan Tinggi</t>
        </is>
      </c>
      <c r="J2364" s="186" t="inlineStr">
        <is>
          <t>009.19</t>
        </is>
      </c>
      <c r="K2364" s="223" t="inlineStr">
        <is>
          <t>Tidak Tersedia</t>
        </is>
      </c>
      <c r="L2364" s="223" t="n"/>
      <c r="M2364" s="259" t="inlineStr">
        <is>
          <t>Tidak Tersedia</t>
        </is>
      </c>
      <c r="N2364" s="223" t="inlineStr">
        <is>
          <t>Indonesia</t>
        </is>
      </c>
      <c r="O2364" s="223" t="inlineStr">
        <is>
          <t>Bukan fiksi</t>
        </is>
      </c>
      <c r="P2364" s="223" t="n">
        <v>2023</v>
      </c>
      <c r="Q2364" s="223" t="n">
        <v>2023</v>
      </c>
      <c r="R2364" s="223" t="inlineStr">
        <is>
          <t>Pustaka Referensi</t>
        </is>
      </c>
      <c r="S2364" s="223" t="inlineStr">
        <is>
          <t>Andi Offset CV</t>
        </is>
      </c>
      <c r="T2364" s="223" t="inlineStr">
        <is>
          <t>Lokal</t>
        </is>
      </c>
      <c r="U2364" s="86" t="n">
        <v>132</v>
      </c>
      <c r="V2364" s="86" t="inlineStr">
        <is>
          <t>pdf</t>
        </is>
      </c>
      <c r="W2364" s="223" t="inlineStr">
        <is>
          <t>4.1 MB</t>
        </is>
      </c>
      <c r="X2364" s="223" t="inlineStr">
        <is>
          <t>Kerajaan Nusantara merujuk pada jaringan kerajaan yang pernah berkuasa di kepulauan Indonesia sebelum masa penjajahan. Sejarah Kerajaan Nusantara berawal dari abad ke-4 Masehi, dimana daerah kepulauan Indonesia menjadi pusat perdagangan penting di Asia Tenggara. Kerajaan-kerajaan Nusantara memiliki karakteristik yang berbeda-beda tergantung pada letak geografis, agama, kebudayaan, dan hubungan dengan kerajaan lain. Kejayaan Kerajaan Nusantara juga berpengaruh pada pengembangan seni, arsitektur, dan sastra di wilayah Indonesia. Dalam buku ini, kita akan membahas lebih lanjut tentang sejarah Kerajaan Nusantara dan warisan budayanya yang masih terlihat hingga saat ini.</t>
        </is>
      </c>
      <c r="Y2364" s="262" t="n">
        <v>77500</v>
      </c>
      <c r="Z2364" s="226" t="n"/>
      <c r="AA2364" s="241">
        <f>Y3527*Z3527</f>
        <v/>
      </c>
      <c r="AB2364" s="237" t="inlineStr">
        <is>
          <t>31fa77a3-291f-4846-9640-56e2746106ee</t>
        </is>
      </c>
    </row>
    <row r="2365" ht="15" customHeight="1" s="283">
      <c r="A2365" s="109" t="n">
        <v>3519</v>
      </c>
      <c r="B2365" s="222">
        <f>HYPERLINK("https://mocostore.moco.co.id/catalog/"&amp;AB3528,"Klik Disini")</f>
        <v/>
      </c>
      <c r="C2365" s="223" t="inlineStr">
        <is>
          <t>Fondasi Membangun Keluarga Baru</t>
        </is>
      </c>
      <c r="D2365" s="223" t="inlineStr">
        <is>
          <t>:</t>
        </is>
      </c>
      <c r="E2365" s="223" t="inlineStr">
        <is>
          <t>Elia Paul Ang, S.E.</t>
        </is>
      </c>
      <c r="F2365" s="223" t="n"/>
      <c r="G2365" s="223" t="inlineStr">
        <is>
          <t>978-623-7851-95-0</t>
        </is>
      </c>
      <c r="H2365" s="223" t="inlineStr">
        <is>
          <t>Agama Kristen</t>
        </is>
      </c>
      <c r="I2365" s="258" t="inlineStr">
        <is>
          <t>Perguruan Tinggi</t>
        </is>
      </c>
      <c r="J2365" s="186" t="inlineStr">
        <is>
          <t>009.16</t>
        </is>
      </c>
      <c r="K2365" s="223" t="inlineStr">
        <is>
          <t>Edisi Ke-1</t>
        </is>
      </c>
      <c r="L2365" s="223" t="n"/>
      <c r="M2365" s="259" t="inlineStr">
        <is>
          <t>Tidak Tersedia</t>
        </is>
      </c>
      <c r="N2365" s="223" t="inlineStr">
        <is>
          <t>Indonesia</t>
        </is>
      </c>
      <c r="O2365" s="223" t="inlineStr">
        <is>
          <t>Bukan fiksi</t>
        </is>
      </c>
      <c r="P2365" s="223" t="inlineStr">
        <is>
          <t>Tidak tersedia</t>
        </is>
      </c>
      <c r="Q2365" s="223" t="n">
        <v>2023</v>
      </c>
      <c r="R2365" s="223" t="inlineStr">
        <is>
          <t>Lautan Pustaka</t>
        </is>
      </c>
      <c r="S2365" s="223" t="inlineStr">
        <is>
          <t>Andi Offset CV</t>
        </is>
      </c>
      <c r="T2365" s="223" t="inlineStr">
        <is>
          <t>Lokal</t>
        </is>
      </c>
      <c r="U2365" s="86" t="n">
        <v>49</v>
      </c>
      <c r="V2365" s="86" t="inlineStr">
        <is>
          <t>pdf</t>
        </is>
      </c>
      <c r="W2365" s="223" t="inlineStr">
        <is>
          <t>3.3 MB</t>
        </is>
      </c>
      <c r="X2365"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is>
      </c>
      <c r="Y2365" s="262" t="n">
        <v>48500</v>
      </c>
      <c r="Z2365" s="226" t="n"/>
      <c r="AA2365" s="241">
        <f>Y3528*Z3528</f>
        <v/>
      </c>
      <c r="AB2365" s="237" t="inlineStr">
        <is>
          <t>320e7cfd-fd73-4f40-9d0f-4f445090e969</t>
        </is>
      </c>
    </row>
    <row r="2366" ht="15" customHeight="1" s="283">
      <c r="A2366" s="109" t="n">
        <v>3520</v>
      </c>
      <c r="B2366" s="222">
        <f>HYPERLINK("https://mocostore.moco.co.id/catalog/"&amp;AB3529,"Klik Disini")</f>
        <v/>
      </c>
      <c r="C2366" s="223" t="inlineStr">
        <is>
          <t>Ensiklopedia Sejarah Kerajaan Nusantara Seri II</t>
        </is>
      </c>
      <c r="D2366" s="223" t="inlineStr">
        <is>
          <t>:</t>
        </is>
      </c>
      <c r="E2366" s="223" t="inlineStr">
        <is>
          <t>Aloysius Fernandi</t>
        </is>
      </c>
      <c r="F2366" s="223" t="n"/>
      <c r="G2366" s="223" t="inlineStr">
        <is>
          <t>978-623-8502-09-7</t>
        </is>
      </c>
      <c r="H2366" s="223" t="inlineStr">
        <is>
          <t>Referensi</t>
        </is>
      </c>
      <c r="I2366" s="258" t="inlineStr">
        <is>
          <t>Umum</t>
        </is>
      </c>
      <c r="J2366" s="186" t="inlineStr">
        <is>
          <t>005.01</t>
        </is>
      </c>
      <c r="K2366" s="223" t="inlineStr">
        <is>
          <t>Edisi Ke-1</t>
        </is>
      </c>
      <c r="L2366" s="223" t="n"/>
      <c r="M2366" s="259" t="inlineStr">
        <is>
          <t>Tidak Tersedia</t>
        </is>
      </c>
      <c r="N2366" s="223" t="inlineStr">
        <is>
          <t>Indonesia</t>
        </is>
      </c>
      <c r="O2366" s="223" t="inlineStr">
        <is>
          <t>Bukan fiksi</t>
        </is>
      </c>
      <c r="P2366" s="223" t="n">
        <v>2023</v>
      </c>
      <c r="Q2366" s="223" t="n">
        <v>2023</v>
      </c>
      <c r="R2366" s="223" t="inlineStr">
        <is>
          <t>Pustaka Referensi</t>
        </is>
      </c>
      <c r="S2366" s="223" t="inlineStr">
        <is>
          <t>Andi Offset CV</t>
        </is>
      </c>
      <c r="T2366" s="223" t="inlineStr">
        <is>
          <t>Lokal</t>
        </is>
      </c>
      <c r="U2366" s="86" t="n">
        <v>98</v>
      </c>
      <c r="V2366" s="86" t="inlineStr">
        <is>
          <t>pdf</t>
        </is>
      </c>
      <c r="W2366" s="223" t="inlineStr">
        <is>
          <t>4.2 MB</t>
        </is>
      </c>
      <c r="X2366" s="223" t="inlineStr">
        <is>
          <t>Sejarah kerajaan Nusantara merujuk pada masa lalu ketika wilayah Indonesia diperintah oleh berbagai kerajaan yang memiliki kebudayaan, bahasa, dan adat istiadat yang berbeda-beda. Sejarah kerajaan Nusantara dimulai sejak zaman prasejarah hingga masa penjajahan oleh bangsa Eropa dan akhirnya kemerdekaan Indonesia. Dalam sejarah kerajaan Nusantara, banyak terdapat cerita tentang perjuangan dan kejayaan para raja, perdagangan, persaingan, dan konflik dengan negara lain. Sejarah kerajaan Nusantara juga menunjukkan kekayaan budaya dan warisan yang masih berpengaruh hingga saat ini.Dengan demikian, sejarah kerajaan Nusantara menjadi penting untuk dipelajari dan diapresiasi sebagai bagian dari sejarah Indonesia yang kaya dan beragam.</t>
        </is>
      </c>
      <c r="Y2366" s="262" t="n">
        <v>54500</v>
      </c>
      <c r="Z2366" s="226" t="n"/>
      <c r="AA2366" s="241">
        <f>Y3529*Z3529</f>
        <v/>
      </c>
      <c r="AB2366" s="237" t="inlineStr">
        <is>
          <t>661010d2-daa0-43e7-a911-1b4f3744e7af</t>
        </is>
      </c>
    </row>
    <row r="2367" ht="15" customHeight="1" s="283">
      <c r="A2367" s="109" t="n">
        <v>3521</v>
      </c>
      <c r="B2367" s="222">
        <f>HYPERLINK("https://mocostore.moco.co.id/catalog/"&amp;AB3530,"Klik Disini")</f>
        <v/>
      </c>
      <c r="C2367" s="223" t="inlineStr">
        <is>
          <t>Ensiklopedia Sejarah Kerajaan Nusantara Seri I</t>
        </is>
      </c>
      <c r="D2367" s="223" t="inlineStr">
        <is>
          <t>:</t>
        </is>
      </c>
      <c r="E2367" s="223" t="inlineStr">
        <is>
          <t>Aloysius Fernandi</t>
        </is>
      </c>
      <c r="F2367" s="223" t="n"/>
      <c r="G2367" s="223" t="inlineStr">
        <is>
          <t>978-623-8502-08-0</t>
        </is>
      </c>
      <c r="H2367" s="223" t="inlineStr">
        <is>
          <t>Referensi</t>
        </is>
      </c>
      <c r="I2367" s="258" t="inlineStr">
        <is>
          <t>Umum</t>
        </is>
      </c>
      <c r="J2367" s="186" t="inlineStr">
        <is>
          <t>005.01</t>
        </is>
      </c>
      <c r="K2367" s="223" t="inlineStr">
        <is>
          <t>Edisi Ke-1</t>
        </is>
      </c>
      <c r="L2367" s="223" t="n"/>
      <c r="M2367" s="259" t="inlineStr">
        <is>
          <t>Tidak Tersedia</t>
        </is>
      </c>
      <c r="N2367" s="223" t="inlineStr">
        <is>
          <t>Indonesia</t>
        </is>
      </c>
      <c r="O2367" s="223" t="inlineStr">
        <is>
          <t>Bukan fiksi</t>
        </is>
      </c>
      <c r="P2367" s="223" t="n">
        <v>2023</v>
      </c>
      <c r="Q2367" s="223" t="n">
        <v>2023</v>
      </c>
      <c r="R2367" s="223" t="inlineStr">
        <is>
          <t>Pustaka Referensi</t>
        </is>
      </c>
      <c r="S2367" s="223" t="inlineStr">
        <is>
          <t>Andi Offset CV</t>
        </is>
      </c>
      <c r="T2367" s="223" t="inlineStr">
        <is>
          <t>Lokal</t>
        </is>
      </c>
      <c r="U2367" s="86" t="n">
        <v>108</v>
      </c>
      <c r="V2367" s="86" t="inlineStr">
        <is>
          <t>pdf</t>
        </is>
      </c>
      <c r="W2367" s="223" t="inlineStr">
        <is>
          <t>4.1 MB</t>
        </is>
      </c>
      <c r="X2367" s="223" t="inlineStr">
        <is>
          <t>Sejarah Kerajaan Nusantara mencakup periode panjang dan kompleks dari masa lampau di Indonesia. Kerajaan-kerajaan ini merupakan pusat-pusat kekuasaan yang memiliki wilayah yang luas dan kekuasaan atas rakyatnya. Sejarah ini juga mencakup periode di mana Indonesia dijajah oleh bangsa Eropa, yang berdampak besar pada perkembangan kerajaan-kerajaan di Nusantara. Kerajaan Nusantara memiliki keberagaman budaya yang kaya dan menjadi bukti kejayaan peradaban Indonesia di masa lalu. Melalui buku ini, kita akan menjelajahi lebih dalam sejarah kerajaan-kerajaan di Nusantara dan bagaimana perannya dalam membentuk identitas nasional Indonesia.</t>
        </is>
      </c>
      <c r="Y2367" s="262" t="n">
        <v>64500</v>
      </c>
      <c r="Z2367" s="226" t="n"/>
      <c r="AA2367" s="241">
        <f>Y3530*Z3530</f>
        <v/>
      </c>
      <c r="AB2367" s="237" t="inlineStr">
        <is>
          <t>a1eede7a-bb4d-4496-bbc3-361a790ec8b5</t>
        </is>
      </c>
    </row>
    <row r="2368" ht="15" customHeight="1" s="283">
      <c r="A2368" s="109" t="n">
        <v>3522</v>
      </c>
      <c r="B2368" s="222">
        <f>HYPERLINK("https://mocostore.moco.co.id/catalog/"&amp;AB3531,"Klik Disini")</f>
        <v/>
      </c>
      <c r="C2368" s="223" t="inlineStr">
        <is>
          <t>Ensiklopedia Pahlawan Nasional: Sumatra</t>
        </is>
      </c>
      <c r="D2368" s="223" t="inlineStr">
        <is>
          <t>:</t>
        </is>
      </c>
      <c r="E2368" s="223" t="inlineStr">
        <is>
          <t>Erlita Mega</t>
        </is>
      </c>
      <c r="F2368" s="223" t="n"/>
      <c r="G2368" s="223" t="inlineStr">
        <is>
          <t>978-623-8351-92-3</t>
        </is>
      </c>
      <c r="H2368" s="223" t="inlineStr">
        <is>
          <t>Ensiklopedia</t>
        </is>
      </c>
      <c r="I2368" s="258" t="inlineStr">
        <is>
          <t>Umum</t>
        </is>
      </c>
      <c r="J2368" s="186" t="inlineStr">
        <is>
          <t>005.01</t>
        </is>
      </c>
      <c r="K2368" s="223" t="inlineStr">
        <is>
          <t>Edisi Ke-1</t>
        </is>
      </c>
      <c r="L2368" s="223" t="n"/>
      <c r="M2368" s="259" t="inlineStr">
        <is>
          <t>Tidak Tersedia</t>
        </is>
      </c>
      <c r="N2368" s="223" t="inlineStr">
        <is>
          <t>Indonesia</t>
        </is>
      </c>
      <c r="O2368" s="223" t="inlineStr">
        <is>
          <t>Bukan fiksi</t>
        </is>
      </c>
      <c r="P2368" s="223" t="n">
        <v>2023</v>
      </c>
      <c r="Q2368" s="223" t="n">
        <v>2023</v>
      </c>
      <c r="R2368" s="223" t="inlineStr">
        <is>
          <t>Pustaka Referensi</t>
        </is>
      </c>
      <c r="S2368" s="223" t="inlineStr">
        <is>
          <t>Andi Offset CV</t>
        </is>
      </c>
      <c r="T2368" s="223" t="inlineStr">
        <is>
          <t>Lokal</t>
        </is>
      </c>
      <c r="U2368" s="86" t="n">
        <v>84</v>
      </c>
      <c r="V2368" s="86" t="inlineStr">
        <is>
          <t>pdf</t>
        </is>
      </c>
      <c r="W2368" s="223" t="inlineStr">
        <is>
          <t>4.7 MB</t>
        </is>
      </c>
      <c r="X2368" s="223" t="inlineStr">
        <is>
          <t>Pahlawan nasional Indonesia adalah para tokoh yang telah memberikan jasa besar dalam perjuangan kemerdekaan Indonesia dan pembangunan bangsa. Mereka merupakan sosok-sosok yang telah mengorbankan segalanya untuk kepentingan rakyat dan negara. Mereka adalah para pejuang yang tidak hanya berjuang untuk kepentingan diri sendiri, melainkan juga untuk kesejahteraan rakyat Indonesia. Mereka telah menghadapi berbagai tantangan dan rintangan dalam perjuangan mereka, mulai dari penjajahan, perang, hingga revolusi. Pahlawan nasional Indonesia telah memberikan kontribusi besar dalam memperjuangkan hak-hak dan martabat bangsa Indonesia, serta memperjuangkan kemerdekaan Indonesia dari penjajahan Belanda. Buku ini akan membahas tentang pahlawan nasional Indonesia khususnya di Pulau Sumatra.</t>
        </is>
      </c>
      <c r="Y2368" s="262" t="n">
        <v>46000</v>
      </c>
      <c r="Z2368" s="226" t="n"/>
      <c r="AA2368" s="241">
        <f>Y3531*Z3531</f>
        <v/>
      </c>
      <c r="AB2368" s="237" t="inlineStr">
        <is>
          <t>af8d7554-c27a-4906-b50e-86ce2e4201a8</t>
        </is>
      </c>
    </row>
    <row r="2369" ht="15" customHeight="1" s="283">
      <c r="A2369" s="109" t="n">
        <v>3523</v>
      </c>
      <c r="B2369" s="222">
        <f>HYPERLINK("https://mocostore.moco.co.id/catalog/"&amp;AB3532,"Klik Disini")</f>
        <v/>
      </c>
      <c r="C2369" s="223" t="inlineStr">
        <is>
          <t>Farm Big Book Beternak 11 Pakan Alami Top</t>
        </is>
      </c>
      <c r="D2369" s="223" t="inlineStr">
        <is>
          <t>:</t>
        </is>
      </c>
      <c r="E2369" s="223" t="inlineStr">
        <is>
          <t>Bambang Prasetio</t>
        </is>
      </c>
      <c r="F2369" s="223" t="inlineStr">
        <is>
          <t>978-979-29-6707-4</t>
        </is>
      </c>
      <c r="G2369" s="223" t="inlineStr">
        <is>
          <t>978-623-8409-05-1</t>
        </is>
      </c>
      <c r="H2369" s="223" t="inlineStr">
        <is>
          <t>Peternakan</t>
        </is>
      </c>
      <c r="I2369" s="258" t="inlineStr">
        <is>
          <t>Perguruan Tinggi</t>
        </is>
      </c>
      <c r="J2369" s="186" t="inlineStr">
        <is>
          <t>009.06</t>
        </is>
      </c>
      <c r="K2369" s="223" t="inlineStr">
        <is>
          <t>Edisi Ke-1</t>
        </is>
      </c>
      <c r="L2369" s="223" t="n"/>
      <c r="M2369" s="259" t="inlineStr">
        <is>
          <t>Tidak Tersedia</t>
        </is>
      </c>
      <c r="N2369" s="223" t="inlineStr">
        <is>
          <t>Indonesia</t>
        </is>
      </c>
      <c r="O2369" s="223" t="inlineStr">
        <is>
          <t>Bukan fiksi</t>
        </is>
      </c>
      <c r="P2369" s="223" t="n">
        <v>2018</v>
      </c>
      <c r="Q2369" s="223" t="n">
        <v>2023</v>
      </c>
      <c r="R2369" s="223" t="inlineStr">
        <is>
          <t>Lily Publisher</t>
        </is>
      </c>
      <c r="S2369" s="223" t="inlineStr">
        <is>
          <t>Andi Offset CV</t>
        </is>
      </c>
      <c r="T2369" s="223" t="inlineStr">
        <is>
          <t>Lokal</t>
        </is>
      </c>
      <c r="U2369" s="86" t="n">
        <v>178</v>
      </c>
      <c r="V2369" s="86" t="inlineStr">
        <is>
          <t>pdf</t>
        </is>
      </c>
      <c r="W2369" s="223" t="inlineStr">
        <is>
          <t>11.5 MB</t>
        </is>
      </c>
      <c r="X2369" s="223" t="inlineStr">
        <is>
          <t>Jumlah komunitas penggemar hewan peliharaan semakin hari semakin meningkat, hal tersebut dapat dilihat dari seringnya diadakan kontes hewan peliharaan seperti kontes burung berkicau, kontes ikan hias dan kontes hewan reptil serta meningkatnya jumlah komunitas penggemar hewan peliharaan. Dengan seringnya diadakan kontes hewan peliharaan seperti kontes burung berkicau, kontes ikan hias maupun kontes hewan reptil maka penggemar hewan peliharaan yang ingin mengikuti kontes tentunya akan mempersiapkan hewan peliharaanya agar tampil prima saat kontes dan dapat menjuarai kontes. Pakan alami memiliki faktor dominan agar hewan peliharaan tampil prima saat kontes. Oleh karena itu para penggemar hewan peliharaan menyadari akan pentingnya pemberian pakan alami secara teratur kepada hewan peliharaanya. Melihat hal tersebut maka kebutuhan pakan alami mengalami peningkatan. Namun peningkatan permintaan pakan alami tidak diimbangi dengan jumlah pakan alami yang ada dipasar khususnya di daerah tertentu. Sehingga peluang usaha didalam beternak pakan alami sangat menjanjikan karena persaingan usaha yang relatif sedikit namun kebutuhan pakan alami semakin hari semakin meningkat. Adapun buku beternak pakan alami top memberikan penjelasan secara praktis bagaimana cara beternak pakan alami top dengan disertai analisa usahanya agar dapat memperkirakan berapa modal awal yang dibutuhkan didalam memulai beternak pakan alami top.
 &amp;nbsp;</t>
        </is>
      </c>
      <c r="Y2369" s="262" t="n">
        <v>85000</v>
      </c>
      <c r="Z2369" s="226" t="n"/>
      <c r="AA2369" s="241">
        <f>Y3532*Z3532</f>
        <v/>
      </c>
      <c r="AB2369" s="237" t="inlineStr">
        <is>
          <t>3fb9eeb1-94cb-4ffe-ba86-b9fae26034d4</t>
        </is>
      </c>
    </row>
    <row r="2370" ht="15" customHeight="1" s="283">
      <c r="A2370" s="109" t="n">
        <v>3524</v>
      </c>
      <c r="B2370" s="222">
        <f>HYPERLINK("https://mocostore.moco.co.id/catalog/"&amp;AB3533,"Klik Disini")</f>
        <v/>
      </c>
      <c r="C2370" s="223" t="inlineStr">
        <is>
          <t>Ensiklopedia Satwa: Jenis-jenis Sapi</t>
        </is>
      </c>
      <c r="D2370" s="223" t="inlineStr">
        <is>
          <t>:</t>
        </is>
      </c>
      <c r="E2370" s="223" t="inlineStr">
        <is>
          <t>Aloysius Fernandi</t>
        </is>
      </c>
      <c r="F2370" s="223" t="n"/>
      <c r="G2370" s="223" t="inlineStr">
        <is>
          <t>978-623-8502-06-6</t>
        </is>
      </c>
      <c r="H2370" s="223" t="inlineStr">
        <is>
          <t>Referensi</t>
        </is>
      </c>
      <c r="I2370" s="258" t="inlineStr">
        <is>
          <t>Perguruan Tinggi</t>
        </is>
      </c>
      <c r="J2370" s="186" t="inlineStr">
        <is>
          <t>009.01</t>
        </is>
      </c>
      <c r="K2370" s="223" t="inlineStr">
        <is>
          <t>Edisi Ke-1</t>
        </is>
      </c>
      <c r="L2370" s="223" t="n"/>
      <c r="M2370" s="259" t="inlineStr">
        <is>
          <t>Tidak Tersedia</t>
        </is>
      </c>
      <c r="N2370" s="223" t="inlineStr">
        <is>
          <t>Indonesia</t>
        </is>
      </c>
      <c r="O2370" s="223" t="inlineStr">
        <is>
          <t>Bukan fiksi</t>
        </is>
      </c>
      <c r="P2370" s="223" t="n">
        <v>2023</v>
      </c>
      <c r="Q2370" s="223" t="n">
        <v>2023</v>
      </c>
      <c r="R2370" s="223" t="inlineStr">
        <is>
          <t>Pustaka Referensi</t>
        </is>
      </c>
      <c r="S2370" s="223" t="inlineStr">
        <is>
          <t>Andi Offset CV</t>
        </is>
      </c>
      <c r="T2370" s="223" t="inlineStr">
        <is>
          <t>Lokal</t>
        </is>
      </c>
      <c r="U2370" s="86" t="n">
        <v>76</v>
      </c>
      <c r="V2370" s="86" t="inlineStr">
        <is>
          <t>pdf</t>
        </is>
      </c>
      <c r="W2370" s="223" t="inlineStr">
        <is>
          <t>5.8 MB</t>
        </is>
      </c>
      <c r="X2370" s="223" t="inlineStr">
        <is>
          <t>Sapi adalah salah satu hewan ternak yang sangat penting dalam kehidupan manusia. Sapi telah lama dipelihara untuk diambil manfaatnya, seperti daging, susu, kulit, dan tenaga untuk membajak lahan. Sapi juga merupakan sumber protein yang penting bagi manusia, terutama di daerah pedesaan. Sapi memiliki berbagai macam jenis, dengan ciri khas yang berbeda-beda, seperti sapi perah, sapi potong, dan sapi kerja. Namun, perlu diingat bahwa sebagai hewan ternak, sapi juga harus diperlakukan dengan baik dan dijaga kesejahteraannya. Selain itu, juga penting untuk menjaga keberlanjutan pemeliharaan sapi dengan memperhatikan aspek lingkungan dan kesehatan sapi itu sendiri. Buku ini akan membahas tentang jenis-jenis sapi.</t>
        </is>
      </c>
      <c r="Y2370" s="262" t="n">
        <v>45500</v>
      </c>
      <c r="Z2370" s="226" t="n"/>
      <c r="AA2370" s="241">
        <f>Y3533*Z3533</f>
        <v/>
      </c>
      <c r="AB2370" s="237" t="inlineStr">
        <is>
          <t>2f557cc3-9ea5-4993-97da-ddd4cc6edaae</t>
        </is>
      </c>
    </row>
    <row r="2371" ht="15" customHeight="1" s="283">
      <c r="A2371" s="109" t="n">
        <v>3525</v>
      </c>
      <c r="B2371" s="222">
        <f>HYPERLINK("https://mocostore.moco.co.id/catalog/"&amp;AB3534,"Klik Disini")</f>
        <v/>
      </c>
      <c r="C2371" s="223" t="inlineStr">
        <is>
          <t>From Print to Sprint</t>
        </is>
      </c>
      <c r="D2371" s="223" t="inlineStr">
        <is>
          <t>:</t>
        </is>
      </c>
      <c r="E2371" s="223" t="inlineStr">
        <is>
          <t>Xavier Quentin Pranata dan Dr. Rubin Adi Abraham</t>
        </is>
      </c>
      <c r="F2371" s="223" t="n"/>
      <c r="G2371" s="223" t="inlineStr">
        <is>
          <t>978-623-7851-96-7</t>
        </is>
      </c>
      <c r="H2371" s="223" t="inlineStr">
        <is>
          <t>Agama Kristen</t>
        </is>
      </c>
      <c r="I2371" s="258" t="inlineStr">
        <is>
          <t>Perguruan Tinggi</t>
        </is>
      </c>
      <c r="J2371" s="186" t="inlineStr">
        <is>
          <t>009.16</t>
        </is>
      </c>
      <c r="K2371" s="223" t="inlineStr">
        <is>
          <t>Edisi Ke-1</t>
        </is>
      </c>
      <c r="L2371" s="223" t="n"/>
      <c r="M2371" s="259" t="inlineStr">
        <is>
          <t>Tidak Tersedia</t>
        </is>
      </c>
      <c r="N2371" s="223" t="inlineStr">
        <is>
          <t>Indonesia</t>
        </is>
      </c>
      <c r="O2371" s="223" t="inlineStr">
        <is>
          <t>Bukan fiksi</t>
        </is>
      </c>
      <c r="P2371" s="223" t="inlineStr">
        <is>
          <t>Tidak tersedia</t>
        </is>
      </c>
      <c r="Q2371" s="223" t="n">
        <v>2023</v>
      </c>
      <c r="R2371" s="223" t="inlineStr">
        <is>
          <t>Lautan Pustaka</t>
        </is>
      </c>
      <c r="S2371" s="223" t="inlineStr">
        <is>
          <t>Andi Offset CV</t>
        </is>
      </c>
      <c r="T2371" s="223" t="inlineStr">
        <is>
          <t>Lokal</t>
        </is>
      </c>
      <c r="U2371" s="86" t="n">
        <v>52</v>
      </c>
      <c r="V2371" s="86" t="inlineStr">
        <is>
          <t>pdf</t>
        </is>
      </c>
      <c r="W2371" s="223" t="inlineStr">
        <is>
          <t>2.5 MB</t>
        </is>
      </c>
      <c r="X2371" s="223" t="inlineStr">
        <is>
          <t>From Print to Sprint: Seri Sentuhan Akhiri Bahana</t>
        </is>
      </c>
      <c r="Y2371" s="262" t="n">
        <v>34000</v>
      </c>
      <c r="Z2371" s="226" t="n"/>
      <c r="AA2371" s="241">
        <f>Y3534*Z3534</f>
        <v/>
      </c>
      <c r="AB2371" s="237" t="inlineStr">
        <is>
          <t>46db79f0-d65c-486a-9103-1bd022f7ce5a</t>
        </is>
      </c>
    </row>
    <row r="2372" ht="15" customHeight="1" s="283">
      <c r="A2372" s="109" t="n">
        <v>3526</v>
      </c>
      <c r="B2372" s="222">
        <f>HYPERLINK("https://mocostore.moco.co.id/catalog/"&amp;AB3535,"Klik Disini")</f>
        <v/>
      </c>
      <c r="C2372" s="223" t="inlineStr">
        <is>
          <t>Ensiklopedia Satwa: Jenis-jenis Monyet</t>
        </is>
      </c>
      <c r="D2372" s="223" t="inlineStr">
        <is>
          <t>:</t>
        </is>
      </c>
      <c r="E2372" s="223" t="inlineStr">
        <is>
          <t>Vanesa Adisa</t>
        </is>
      </c>
      <c r="F2372" s="223" t="n"/>
      <c r="G2372" s="223" t="inlineStr">
        <is>
          <t>978-623-8502-05-9</t>
        </is>
      </c>
      <c r="H2372" s="223" t="inlineStr">
        <is>
          <t>Referensi</t>
        </is>
      </c>
      <c r="I2372" s="258" t="inlineStr">
        <is>
          <t>Perguruan Tinggi</t>
        </is>
      </c>
      <c r="J2372" s="186" t="inlineStr">
        <is>
          <t>009.01</t>
        </is>
      </c>
      <c r="K2372" s="223" t="inlineStr">
        <is>
          <t>Edisi Ke-1</t>
        </is>
      </c>
      <c r="L2372" s="223" t="n"/>
      <c r="M2372" s="259" t="inlineStr">
        <is>
          <t>Tidak Tersedia</t>
        </is>
      </c>
      <c r="N2372" s="223" t="inlineStr">
        <is>
          <t>Indonesia</t>
        </is>
      </c>
      <c r="O2372" s="223" t="inlineStr">
        <is>
          <t>Bukan fiksi</t>
        </is>
      </c>
      <c r="P2372" s="223" t="n">
        <v>2023</v>
      </c>
      <c r="Q2372" s="223" t="n">
        <v>2023</v>
      </c>
      <c r="R2372" s="223" t="inlineStr">
        <is>
          <t>Pustaka Referensi</t>
        </is>
      </c>
      <c r="S2372" s="223" t="inlineStr">
        <is>
          <t>Andi Offset CV</t>
        </is>
      </c>
      <c r="T2372" s="223" t="inlineStr">
        <is>
          <t>Lokal</t>
        </is>
      </c>
      <c r="U2372" s="86" t="n">
        <v>74</v>
      </c>
      <c r="V2372" s="86" t="inlineStr">
        <is>
          <t>pdf</t>
        </is>
      </c>
      <c r="W2372" s="223" t="inlineStr">
        <is>
          <t>7.1 MB</t>
        </is>
      </c>
      <c r="X2372" s="223" t="inlineStr">
        <is>
          <t>Monyet adalah hewan primata yang terdapat di hampir seluruh dunia, kecuali di wilayah Antartika dan Amerika Selatan. Hewan ini memiliki ciri khas yaitu memiliki ekor dan cakar yang kuat untuk memanjat dan bergerak di pohon-pohon di habitat aslinya. Monyet memiliki beragam spesies dengan ukuran, bentuk tubuh, dan perilaku yang berbeda-beda. Beberapa spesies monyet, seperti kera ekor panjang dan monyet capuchin, sangat terkenal karena kecerdasan dan kemampuan mereka untuk menggunakan alat. Monyet juga merupakan hewan sosial dan biasanya hidup dalam kelompok yang terdiri dari beberapa individu. Dengan berbagai karakteristik unik dan pentingnya peran dalam ekosistem, hewan monyet patut diperhatikan dan dijaga keberadaannya. Buku ini membahas tentang ensiklopedia satwa, jenis-jenis monyet.</t>
        </is>
      </c>
      <c r="Y2372" s="262" t="n">
        <v>45500</v>
      </c>
      <c r="Z2372" s="226" t="n"/>
      <c r="AA2372" s="241">
        <f>Y3535*Z3535</f>
        <v/>
      </c>
      <c r="AB2372" s="237" t="inlineStr">
        <is>
          <t>ab284b42-719c-4663-a849-36f3655ab4af</t>
        </is>
      </c>
    </row>
    <row r="2373" ht="15" customHeight="1" s="283">
      <c r="A2373" s="109" t="n">
        <v>3527</v>
      </c>
      <c r="B2373" s="222">
        <f>HYPERLINK("https://mocostore.moco.co.id/catalog/"&amp;AB3536,"Klik Disini")</f>
        <v/>
      </c>
      <c r="C2373" s="223" t="inlineStr">
        <is>
          <t>Ensiklopedia Pahlawan Nasional: Sulawesi</t>
        </is>
      </c>
      <c r="D2373" s="223" t="inlineStr">
        <is>
          <t>:</t>
        </is>
      </c>
      <c r="E2373" s="223" t="inlineStr">
        <is>
          <t>Ilham Aziz</t>
        </is>
      </c>
      <c r="F2373" s="223" t="n"/>
      <c r="G2373" s="223" t="inlineStr">
        <is>
          <t>978-623-8492-12-1</t>
        </is>
      </c>
      <c r="H2373" s="223" t="inlineStr">
        <is>
          <t>Ensiklopedia</t>
        </is>
      </c>
      <c r="I2373" s="258" t="inlineStr">
        <is>
          <t>Umum</t>
        </is>
      </c>
      <c r="J2373" s="186" t="inlineStr">
        <is>
          <t>005.01</t>
        </is>
      </c>
      <c r="K2373" s="223" t="inlineStr">
        <is>
          <t>Edisi Ke-1</t>
        </is>
      </c>
      <c r="L2373" s="223" t="n"/>
      <c r="M2373" s="259" t="inlineStr">
        <is>
          <t>Tidak Tersedia</t>
        </is>
      </c>
      <c r="N2373" s="223" t="inlineStr">
        <is>
          <t>Indonesia</t>
        </is>
      </c>
      <c r="O2373" s="223" t="inlineStr">
        <is>
          <t>Bukan fiksi</t>
        </is>
      </c>
      <c r="P2373" s="223" t="n">
        <v>2023</v>
      </c>
      <c r="Q2373" s="223" t="n">
        <v>2023</v>
      </c>
      <c r="R2373" s="223" t="inlineStr">
        <is>
          <t>Cahaya Harapan</t>
        </is>
      </c>
      <c r="S2373" s="223" t="inlineStr">
        <is>
          <t>Andi Offset CV</t>
        </is>
      </c>
      <c r="T2373" s="223" t="inlineStr">
        <is>
          <t>Lokal</t>
        </is>
      </c>
      <c r="U2373" s="86" t="n">
        <v>78</v>
      </c>
      <c r="V2373" s="86" t="inlineStr">
        <is>
          <t>pdf</t>
        </is>
      </c>
      <c r="W2373" s="223" t="inlineStr">
        <is>
          <t>3.4 MB</t>
        </is>
      </c>
      <c r="X2373" s="223" t="inlineStr">
        <is>
          <t>Pahlawan nasional adalah gelar yang disematkan kepada warga Indonesia yang memiliki jasa besar terhadap negara. Gelar pahlawan Indonesia merupakan bentuk apresiasi untuk memperingati perjuangan melawan penjajahan. Sulawesi sendiri memiliki sejarah yang panjang dan kaya akan perjuangan untuk memperjuangkan kemerdekaan Indonesia. Oleh karena itu, Sulawesi memiliki banyak tokoh-tokoh yang diakui sebagai Pahlawan Nasional. Beberapa nama pahlawan asal Sulawesi ini bahkan diabadikan sebagai nama-nama jalan sampai gedung pemerintah yang ada di Sulawesi. Perjuangan pahlawan nasional dari Sulawesi ini dilakukan dari berbagai cara, baik itu melalui gerakan kepemudaan, politik, hingga militer. Melalui ensiklopedia ini, kita akan menjelajahi kehidupan dan perjuangan dari berbagai Pahlawan Nasional Sulawesi, dari masa penjajahan Belanda hingga kemerdekaan Indonesia dan masa-masa sesudahnya.</t>
        </is>
      </c>
      <c r="Y2373" s="262" t="n">
        <v>45500</v>
      </c>
      <c r="Z2373" s="226" t="n"/>
      <c r="AA2373" s="241">
        <f>Y3536*Z3536</f>
        <v/>
      </c>
      <c r="AB2373" s="237" t="inlineStr">
        <is>
          <t>c7dbd1a3-a005-463e-b384-6c28f7f86ded</t>
        </is>
      </c>
    </row>
    <row r="2374" ht="15" customHeight="1" s="283">
      <c r="A2374" s="109" t="n">
        <v>3528</v>
      </c>
      <c r="B2374" s="222">
        <f>HYPERLINK("https://mocostore.moco.co.id/catalog/"&amp;AB3537,"Klik Disini")</f>
        <v/>
      </c>
      <c r="C2374" s="223" t="inlineStr">
        <is>
          <t>Gadis yang Menimba Air di Sumur &amp; Pemuda yang Berjalan-Jalan di Padang</t>
        </is>
      </c>
      <c r="D2374" s="223" t="inlineStr">
        <is>
          <t>:</t>
        </is>
      </c>
      <c r="E2374" s="223" t="inlineStr">
        <is>
          <t>Radiani Kalvari, S.Pd.K., Leni Marlin S. Lase, S.S., Martha Kaesarina, S.I.Kom., Vicky Johanna Delarosa, Nandhes Adi Firmanto, Pambudi Pulosari, S.Sos, M.A.C.E., dan Pdm. P. Budi Raharjo.</t>
        </is>
      </c>
      <c r="F2374" s="223" t="n"/>
      <c r="G2374" s="223" t="inlineStr">
        <is>
          <t>978-623-314-510-7</t>
        </is>
      </c>
      <c r="H2374" s="223" t="inlineStr">
        <is>
          <t>Agama Kristen</t>
        </is>
      </c>
      <c r="I2374" s="258" t="inlineStr">
        <is>
          <t>Perguruan Tinggi</t>
        </is>
      </c>
      <c r="J2374" s="186" t="inlineStr">
        <is>
          <t>009.16</t>
        </is>
      </c>
      <c r="K2374" s="223" t="inlineStr">
        <is>
          <t>Edisi Ke-1</t>
        </is>
      </c>
      <c r="L2374" s="223" t="n"/>
      <c r="M2374" s="259" t="inlineStr">
        <is>
          <t>Tidak Tersedia</t>
        </is>
      </c>
      <c r="N2374" s="223" t="inlineStr">
        <is>
          <t>Indonesia</t>
        </is>
      </c>
      <c r="O2374" s="223" t="inlineStr">
        <is>
          <t>Bukan fiksi</t>
        </is>
      </c>
      <c r="P2374" s="223" t="inlineStr">
        <is>
          <t>Tidak tersedia</t>
        </is>
      </c>
      <c r="Q2374" s="223" t="n">
        <v>2023</v>
      </c>
      <c r="R2374" s="223" t="inlineStr">
        <is>
          <t>PBMR Andi</t>
        </is>
      </c>
      <c r="S2374" s="223" t="inlineStr">
        <is>
          <t>Andi Offset CV</t>
        </is>
      </c>
      <c r="T2374" s="223" t="inlineStr">
        <is>
          <t>Lokal</t>
        </is>
      </c>
      <c r="U2374" s="86" t="n">
        <v>66</v>
      </c>
      <c r="V2374" s="86" t="inlineStr">
        <is>
          <t>PDF</t>
        </is>
      </c>
      <c r="W2374" s="223" t="inlineStr">
        <is>
          <t>2.4 MB</t>
        </is>
      </c>
      <c r="X2374" s="223"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2374" s="262" t="n">
        <v>36500</v>
      </c>
      <c r="Z2374" s="226" t="n"/>
      <c r="AA2374" s="241">
        <f>Y3537*Z3537</f>
        <v/>
      </c>
      <c r="AB2374" s="237" t="inlineStr">
        <is>
          <t>75869de2-6780-4c3c-8597-81cd6d371a2b</t>
        </is>
      </c>
    </row>
    <row r="2375" ht="15" customHeight="1" s="283">
      <c r="A2375" s="109" t="n">
        <v>3529</v>
      </c>
      <c r="B2375" s="222">
        <f>HYPERLINK("https://mocostore.moco.co.id/catalog/"&amp;AB3538,"Klik Disini")</f>
        <v/>
      </c>
      <c r="C2375" s="223" t="inlineStr">
        <is>
          <t>Ensiklopedia Satwa: Jenis-jenis Kambing</t>
        </is>
      </c>
      <c r="D2375" s="223" t="inlineStr">
        <is>
          <t>:</t>
        </is>
      </c>
      <c r="E2375" s="223" t="inlineStr">
        <is>
          <t>Panuwun Budi</t>
        </is>
      </c>
      <c r="F2375" s="223" t="n"/>
      <c r="G2375" s="223" t="inlineStr">
        <is>
          <t>978-623-8502-04-2</t>
        </is>
      </c>
      <c r="H2375" s="223" t="inlineStr">
        <is>
          <t>Referensi</t>
        </is>
      </c>
      <c r="I2375" s="258" t="inlineStr">
        <is>
          <t>Perguruan Tinggi</t>
        </is>
      </c>
      <c r="J2375" s="186" t="inlineStr">
        <is>
          <t>009.01</t>
        </is>
      </c>
      <c r="K2375" s="223" t="inlineStr">
        <is>
          <t>Edisi Ke-1</t>
        </is>
      </c>
      <c r="L2375" s="223" t="n"/>
      <c r="M2375" s="259" t="inlineStr">
        <is>
          <t>Tidak Tersedia</t>
        </is>
      </c>
      <c r="N2375" s="223" t="inlineStr">
        <is>
          <t>Indonesia</t>
        </is>
      </c>
      <c r="O2375" s="223" t="inlineStr">
        <is>
          <t>Bukan fiksi</t>
        </is>
      </c>
      <c r="P2375" s="223" t="n">
        <v>2023</v>
      </c>
      <c r="Q2375" s="223" t="n">
        <v>2023</v>
      </c>
      <c r="R2375" s="223" t="inlineStr">
        <is>
          <t>Pustaka Referensi</t>
        </is>
      </c>
      <c r="S2375" s="223" t="inlineStr">
        <is>
          <t>Andi Offset CV</t>
        </is>
      </c>
      <c r="T2375" s="223" t="inlineStr">
        <is>
          <t>Lokal</t>
        </is>
      </c>
      <c r="U2375" s="86" t="n">
        <v>70</v>
      </c>
      <c r="V2375" s="86" t="inlineStr">
        <is>
          <t>pdf</t>
        </is>
      </c>
      <c r="W2375" s="223" t="inlineStr">
        <is>
          <t>3.5 MB</t>
        </is>
      </c>
      <c r="X2375" s="223" t="inlineStr">
        <is>
          <t>Kambing adalah hewan yang biasa dipelihara oleh manusia untuk diambil daging, susu, dan bulunya. Kambing juga sering digunakan dalam upacara adat, seperti kurban pada hari raya Idul Adha di beberapa negara Muslim. Kambing adalah hewan yang mudah dipelihara, karena mereka dapat beradaptasi dengan berbagai kondisi lingkungan yang berbeda. Selain sebagai sumber pangan, kambing juga memiliki peran penting dalam menjaga keseimbangan lingkungan. Buku ini khusus dibuat agar pembaca mengetahui jenis-jenis kambing.</t>
        </is>
      </c>
      <c r="Y2375" s="262" t="n">
        <v>45500</v>
      </c>
      <c r="Z2375" s="226" t="n"/>
      <c r="AA2375" s="241">
        <f>Y3538*Z3538</f>
        <v/>
      </c>
      <c r="AB2375" s="237" t="inlineStr">
        <is>
          <t>cb5becba-a999-420f-8098-8ecea02d4fb5</t>
        </is>
      </c>
    </row>
    <row r="2376" ht="15" customHeight="1" s="283">
      <c r="A2376" s="109" t="n">
        <v>3530</v>
      </c>
      <c r="B2376" s="222">
        <f>HYPERLINK("https://mocostore.moco.co.id/catalog/"&amp;AB3539,"Klik Disini")</f>
        <v/>
      </c>
      <c r="C2376" s="223" t="inlineStr">
        <is>
          <t>Gak Usah Keki, Lakukan Saja Bagian Kita</t>
        </is>
      </c>
      <c r="D2376" s="223" t="inlineStr">
        <is>
          <t>:</t>
        </is>
      </c>
      <c r="E2376" s="223" t="inlineStr">
        <is>
          <t>Bram Soei Ndoen</t>
        </is>
      </c>
      <c r="F2376" s="223" t="n"/>
      <c r="G2376" s="223" t="inlineStr">
        <is>
          <t>978-623-8502-95-0</t>
        </is>
      </c>
      <c r="H2376" s="223" t="inlineStr">
        <is>
          <t>Agama Kristen</t>
        </is>
      </c>
      <c r="I2376" s="258" t="inlineStr">
        <is>
          <t>Perguruan Tinggi</t>
        </is>
      </c>
      <c r="J2376" s="186" t="inlineStr">
        <is>
          <t>009.16</t>
        </is>
      </c>
      <c r="K2376" s="223" t="inlineStr">
        <is>
          <t>Edisi Ke-1</t>
        </is>
      </c>
      <c r="L2376" s="223" t="n"/>
      <c r="M2376" s="259" t="inlineStr">
        <is>
          <t>Tidak Tersedia</t>
        </is>
      </c>
      <c r="N2376" s="223" t="inlineStr">
        <is>
          <t>Indonesia</t>
        </is>
      </c>
      <c r="O2376" s="223" t="inlineStr">
        <is>
          <t>Bukan fiksi</t>
        </is>
      </c>
      <c r="P2376" s="223" t="inlineStr">
        <is>
          <t>Tidak tersedia</t>
        </is>
      </c>
      <c r="Q2376" s="223" t="n">
        <v>2023</v>
      </c>
      <c r="R2376" s="223" t="inlineStr">
        <is>
          <t>Pustaka Referensi</t>
        </is>
      </c>
      <c r="S2376" s="223" t="inlineStr">
        <is>
          <t>Andi Offset CV</t>
        </is>
      </c>
      <c r="T2376" s="223" t="inlineStr">
        <is>
          <t>Lokal</t>
        </is>
      </c>
      <c r="U2376" s="86" t="n">
        <v>54</v>
      </c>
      <c r="V2376" s="86" t="inlineStr">
        <is>
          <t>pdf</t>
        </is>
      </c>
      <c r="W2376" s="223" t="inlineStr">
        <is>
          <t>3.1 MB</t>
        </is>
      </c>
      <c r="X2376" s="223" t="inlineStr">
        <is>
          <t>Buku ini merupakan kumpulan tulisan yang memberi penguatan bagi para pembaca muda. Materi di dalamnya memotivasi semangat kaum muda untuk dapat menjalin hubungan yang harmonis dalam hidup bergereja dan dapat menjadi pemimpin yang baik di mana pun Tuhan menempatkan mereka.</t>
        </is>
      </c>
      <c r="Y2376" s="262" t="n">
        <v>35000</v>
      </c>
      <c r="Z2376" s="226" t="n"/>
      <c r="AA2376" s="241">
        <f>Y3539*Z3539</f>
        <v/>
      </c>
      <c r="AB2376" s="237" t="inlineStr">
        <is>
          <t>679565b2-2ed3-4a60-9987-8136017cec58</t>
        </is>
      </c>
    </row>
    <row r="2377" ht="15" customHeight="1" s="283">
      <c r="A2377" s="109" t="n">
        <v>3531</v>
      </c>
      <c r="B2377" s="222">
        <f>HYPERLINK("https://mocostore.moco.co.id/catalog/"&amp;AB3540,"Klik Disini")</f>
        <v/>
      </c>
      <c r="C2377" s="223" t="inlineStr">
        <is>
          <t>Ensiklopedia Satwa: Jenis-jenis Burung Hantu</t>
        </is>
      </c>
      <c r="D2377" s="223" t="inlineStr">
        <is>
          <t>:</t>
        </is>
      </c>
      <c r="E2377" s="223" t="inlineStr">
        <is>
          <t>Majella Setyawan</t>
        </is>
      </c>
      <c r="F2377" s="223" t="n"/>
      <c r="G2377" s="223" t="inlineStr">
        <is>
          <t>978-623-8502-03-5</t>
        </is>
      </c>
      <c r="H2377" s="223" t="inlineStr">
        <is>
          <t>Referensi</t>
        </is>
      </c>
      <c r="I2377" s="258" t="inlineStr">
        <is>
          <t>Perguruan Tinggi</t>
        </is>
      </c>
      <c r="J2377" s="186" t="inlineStr">
        <is>
          <t>009.01</t>
        </is>
      </c>
      <c r="K2377" s="223" t="inlineStr">
        <is>
          <t>Edisi Ke-1</t>
        </is>
      </c>
      <c r="L2377" s="223" t="n"/>
      <c r="M2377" s="259" t="inlineStr">
        <is>
          <t>Tidak Tersedia</t>
        </is>
      </c>
      <c r="N2377" s="223" t="inlineStr">
        <is>
          <t>Indonesia</t>
        </is>
      </c>
      <c r="O2377" s="223" t="inlineStr">
        <is>
          <t>Bukan fiksi</t>
        </is>
      </c>
      <c r="P2377" s="223" t="n">
        <v>2023</v>
      </c>
      <c r="Q2377" s="223" t="n">
        <v>2023</v>
      </c>
      <c r="R2377" s="223" t="inlineStr">
        <is>
          <t>Pustaka Referensi</t>
        </is>
      </c>
      <c r="S2377" s="223" t="inlineStr">
        <is>
          <t>Andi Offset CV</t>
        </is>
      </c>
      <c r="T2377" s="223" t="inlineStr">
        <is>
          <t>Lokal</t>
        </is>
      </c>
      <c r="U2377" s="86" t="n">
        <v>78</v>
      </c>
      <c r="V2377" s="86" t="inlineStr">
        <is>
          <t>pdf</t>
        </is>
      </c>
      <c r="W2377" s="223" t="inlineStr">
        <is>
          <t>4.8 MB</t>
        </is>
      </c>
      <c r="X2377" s="223" t="inlineStr">
        <is>
          <t>Burung hantu adalah jenis burung malam yang terkenal dengan kemampuan mereka dalam berburu mangsa di malam hari. Mereka memiliki mata yang sangat besar dan sangat tajam, yang memungkinkan mereka melihat dengan sangat baik dalam kondisi pencahayaan yang sangat rendah. Selain itu, burung hantu juga memiliki kemampuan pendengaran yang sangat baik, yang memungkinkan mereka mendengar suara mangsa mereka bahkan di malam yang sangat gelap. Buku ini akan membahas tentang ensiklopedia satwa, jenis-jenis burung hantu.</t>
        </is>
      </c>
      <c r="Y2377" s="262" t="n">
        <v>45500</v>
      </c>
      <c r="Z2377" s="226" t="n"/>
      <c r="AA2377" s="241">
        <f>Y3540*Z3540</f>
        <v/>
      </c>
      <c r="AB2377" s="237" t="inlineStr">
        <is>
          <t>14488218-cc30-4ffd-87a1-212f8043638c</t>
        </is>
      </c>
    </row>
    <row r="2378" ht="15" customHeight="1" s="283">
      <c r="A2378" s="109" t="n">
        <v>3532</v>
      </c>
      <c r="B2378" s="222">
        <f>HYPERLINK("https://mocostore.moco.co.id/catalog/"&amp;AB3541,"Klik Disini")</f>
        <v/>
      </c>
      <c r="C2378" s="223" t="inlineStr">
        <is>
          <t>GALAU CINTA dan CITA</t>
        </is>
      </c>
      <c r="D2378" s="223" t="inlineStr">
        <is>
          <t>:</t>
        </is>
      </c>
      <c r="E2378" s="223" t="inlineStr">
        <is>
          <t>Kornelius Sabat, Pdt</t>
        </is>
      </c>
      <c r="F2378" s="223" t="n"/>
      <c r="G2378" s="223" t="inlineStr">
        <is>
          <t>978-623-8502-23-3</t>
        </is>
      </c>
      <c r="H2378" s="223" t="inlineStr">
        <is>
          <t>Agama Kristen</t>
        </is>
      </c>
      <c r="I2378" s="258" t="inlineStr">
        <is>
          <t>Perguruan Tinggi</t>
        </is>
      </c>
      <c r="J2378" s="186" t="inlineStr">
        <is>
          <t>009.16</t>
        </is>
      </c>
      <c r="K2378" s="223" t="inlineStr">
        <is>
          <t>Edisi Ke-1</t>
        </is>
      </c>
      <c r="L2378" s="223" t="n"/>
      <c r="M2378" s="259" t="inlineStr">
        <is>
          <t>Tidak Tersedia</t>
        </is>
      </c>
      <c r="N2378" s="223" t="inlineStr">
        <is>
          <t>Indonesia</t>
        </is>
      </c>
      <c r="O2378" s="223" t="inlineStr">
        <is>
          <t>Bukan fiksi</t>
        </is>
      </c>
      <c r="P2378" s="223" t="inlineStr">
        <is>
          <t>Tidak tersedia</t>
        </is>
      </c>
      <c r="Q2378" s="223" t="n">
        <v>2023</v>
      </c>
      <c r="R2378" s="223" t="inlineStr">
        <is>
          <t>Pustaka Referensi</t>
        </is>
      </c>
      <c r="S2378" s="223" t="inlineStr">
        <is>
          <t>Andi Offset CV</t>
        </is>
      </c>
      <c r="T2378" s="223" t="inlineStr">
        <is>
          <t>Lokal</t>
        </is>
      </c>
      <c r="U2378" s="86" t="n">
        <v>54</v>
      </c>
      <c r="V2378" s="86" t="inlineStr">
        <is>
          <t>pdf</t>
        </is>
      </c>
      <c r="W2378" s="223" t="inlineStr">
        <is>
          <t>3.2 MB</t>
        </is>
      </c>
      <c r="X2378"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is>
      </c>
      <c r="Y2378" s="262" t="n">
        <v>35000</v>
      </c>
      <c r="Z2378" s="226" t="n"/>
      <c r="AA2378" s="241">
        <f>Y3541*Z3541</f>
        <v/>
      </c>
      <c r="AB2378" s="237" t="inlineStr">
        <is>
          <t>bf57f683-93b8-45ae-83af-c1d5d79adaa0</t>
        </is>
      </c>
    </row>
    <row r="2379" ht="15" customHeight="1" s="283">
      <c r="A2379" s="109" t="n">
        <v>3533</v>
      </c>
      <c r="B2379" s="222">
        <f>HYPERLINK("https://mocostore.moco.co.id/catalog/"&amp;AB3542,"Klik Disini")</f>
        <v/>
      </c>
      <c r="C2379" s="223" t="inlineStr">
        <is>
          <t>Esensi Mengampuni Orang Lain</t>
        </is>
      </c>
      <c r="D2379" s="223" t="inlineStr">
        <is>
          <t>:</t>
        </is>
      </c>
      <c r="E2379" s="223" t="inlineStr">
        <is>
          <t>Ps. Ferdi Godjali</t>
        </is>
      </c>
      <c r="F2379" s="223" t="n"/>
      <c r="G2379" s="223" t="inlineStr">
        <is>
          <t>978-623-8492-58-9</t>
        </is>
      </c>
      <c r="H2379" s="223" t="inlineStr">
        <is>
          <t>Agama Kristen</t>
        </is>
      </c>
      <c r="I2379" s="258" t="inlineStr">
        <is>
          <t>Perguruan Tinggi</t>
        </is>
      </c>
      <c r="J2379" s="186" t="inlineStr">
        <is>
          <t>009.16</t>
        </is>
      </c>
      <c r="K2379" s="223" t="inlineStr">
        <is>
          <t>Edisi Ke-1</t>
        </is>
      </c>
      <c r="L2379" s="223" t="n"/>
      <c r="M2379" s="259" t="inlineStr">
        <is>
          <t>Tidak Tersedia</t>
        </is>
      </c>
      <c r="N2379" s="223" t="inlineStr">
        <is>
          <t>Indonesia</t>
        </is>
      </c>
      <c r="O2379" s="223" t="inlineStr">
        <is>
          <t>Bukan fiksi</t>
        </is>
      </c>
      <c r="P2379" s="223" t="n">
        <v>2023</v>
      </c>
      <c r="Q2379" s="223" t="n">
        <v>2023</v>
      </c>
      <c r="R2379" s="223" t="inlineStr">
        <is>
          <t>Cahaya Harapan</t>
        </is>
      </c>
      <c r="S2379" s="223" t="inlineStr">
        <is>
          <t>Andi Offset CV</t>
        </is>
      </c>
      <c r="T2379" s="223" t="inlineStr">
        <is>
          <t>Lokal</t>
        </is>
      </c>
      <c r="U2379" s="86" t="n">
        <v>63</v>
      </c>
      <c r="V2379" s="86" t="inlineStr">
        <is>
          <t>pdf</t>
        </is>
      </c>
      <c r="W2379" s="223" t="inlineStr">
        <is>
          <t>2.7 MB</t>
        </is>
      </c>
      <c r="X2379"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
 &amp;nbsp;</t>
        </is>
      </c>
      <c r="Y2379" s="262" t="n">
        <v>36000</v>
      </c>
      <c r="Z2379" s="226" t="n"/>
      <c r="AA2379" s="241">
        <f>Y3542*Z3542</f>
        <v/>
      </c>
      <c r="AB2379" s="237" t="inlineStr">
        <is>
          <t>e182dc70-f191-4c2f-9c33-9b0870be6780</t>
        </is>
      </c>
    </row>
    <row r="2380" ht="15" customHeight="1" s="283">
      <c r="A2380" s="109" t="n">
        <v>3534</v>
      </c>
      <c r="B2380" s="222">
        <f>HYPERLINK("https://mocostore.moco.co.id/catalog/"&amp;AB3543,"Klik Disini")</f>
        <v/>
      </c>
      <c r="C2380" s="223" t="inlineStr">
        <is>
          <t>Ensiklopedia Pahlawan Nasional: Kalimantan</t>
        </is>
      </c>
      <c r="D2380" s="223" t="inlineStr">
        <is>
          <t>:</t>
        </is>
      </c>
      <c r="E2380" s="223" t="inlineStr">
        <is>
          <t>Wind Dylanesia</t>
        </is>
      </c>
      <c r="F2380" s="223" t="n"/>
      <c r="G2380" s="223" t="inlineStr">
        <is>
          <t>978-623-8351-91-6</t>
        </is>
      </c>
      <c r="H2380" s="223" t="inlineStr">
        <is>
          <t>Ensiklopedia</t>
        </is>
      </c>
      <c r="I2380" s="258" t="inlineStr">
        <is>
          <t>Umum</t>
        </is>
      </c>
      <c r="J2380" s="186" t="inlineStr">
        <is>
          <t>005.01</t>
        </is>
      </c>
      <c r="K2380" s="223" t="inlineStr">
        <is>
          <t>Edisi Ke-1</t>
        </is>
      </c>
      <c r="L2380" s="223" t="n"/>
      <c r="M2380" s="259" t="inlineStr">
        <is>
          <t>Tidak Tersedia</t>
        </is>
      </c>
      <c r="N2380" s="223" t="inlineStr">
        <is>
          <t>Indonesia</t>
        </is>
      </c>
      <c r="O2380" s="223" t="inlineStr">
        <is>
          <t>Bukan fiksi</t>
        </is>
      </c>
      <c r="P2380" s="223" t="n">
        <v>2023</v>
      </c>
      <c r="Q2380" s="223" t="n">
        <v>2023</v>
      </c>
      <c r="R2380" s="223" t="inlineStr">
        <is>
          <t>Pustaka Referensi</t>
        </is>
      </c>
      <c r="S2380" s="223" t="inlineStr">
        <is>
          <t>Andi Offset CV</t>
        </is>
      </c>
      <c r="T2380" s="223" t="inlineStr">
        <is>
          <t>Lokal</t>
        </is>
      </c>
      <c r="U2380" s="86" t="n">
        <v>86</v>
      </c>
      <c r="V2380" s="86" t="inlineStr">
        <is>
          <t>pdf</t>
        </is>
      </c>
      <c r="W2380" s="223" t="inlineStr">
        <is>
          <t>3.4 MB</t>
        </is>
      </c>
      <c r="X2380" s="223" t="inlineStr">
        <is>
          <t>Indonesia adalah negara yang kaya akan keanekaragaman budaya dan sejarah yang luar biasa. Salah satu sejarah yang tak terlupakan adalah keberanian para pahlawan Indonesia yang telah berjuang untuk mempertahankan kemerdekaan dan keutuhan negara. Salah satu di antara mereka adalah pahlawan dari Kalimantan, yang telah berjuang keras dan memberikan pengorbanan besar bagi bangsa Indonesia. Dari daerah yang luas dan subur ini, lahir para pahlawan yang tak hanya berperan dalam perjuangan kemerdekaan, tetapi juga dalam memajukan bangsa dan negara. Buku ini membahas tentang ensiklopedia pahlawan nasional Kalimantan.</t>
        </is>
      </c>
      <c r="Y2380" s="262" t="n">
        <v>60000</v>
      </c>
      <c r="Z2380" s="226" t="n"/>
      <c r="AA2380" s="241">
        <f>Y3543*Z3543</f>
        <v/>
      </c>
      <c r="AB2380" s="237" t="inlineStr">
        <is>
          <t>e4583973-78c1-4a2b-a9db-88e1a3d1602b</t>
        </is>
      </c>
    </row>
    <row r="2381" ht="15" customHeight="1" s="283">
      <c r="A2381" s="109" t="n">
        <v>3535</v>
      </c>
      <c r="B2381" s="222">
        <f>HYPERLINK("https://mocostore.moco.co.id/catalog/"&amp;AB3544,"Klik Disini")</f>
        <v/>
      </c>
      <c r="C2381" s="223" t="inlineStr">
        <is>
          <t>Ensiklopedia Satwa: Jenis-jenis Beruang</t>
        </is>
      </c>
      <c r="D2381" s="223" t="inlineStr">
        <is>
          <t>:</t>
        </is>
      </c>
      <c r="E2381" s="223" t="inlineStr">
        <is>
          <t>Erlita Mega</t>
        </is>
      </c>
      <c r="F2381" s="223" t="n"/>
      <c r="G2381" s="223" t="inlineStr">
        <is>
          <t>978-623-8502-02-8</t>
        </is>
      </c>
      <c r="H2381" s="223" t="inlineStr">
        <is>
          <t>Referensi</t>
        </is>
      </c>
      <c r="I2381" s="258" t="inlineStr">
        <is>
          <t>Perguruan Tinggi</t>
        </is>
      </c>
      <c r="J2381" s="186" t="inlineStr">
        <is>
          <t>009.01</t>
        </is>
      </c>
      <c r="K2381" s="223" t="inlineStr">
        <is>
          <t>Edisi Ke-1</t>
        </is>
      </c>
      <c r="L2381" s="223" t="n"/>
      <c r="M2381" s="259" t="inlineStr">
        <is>
          <t>Tidak Tersedia</t>
        </is>
      </c>
      <c r="N2381" s="223" t="inlineStr">
        <is>
          <t>Indonesia</t>
        </is>
      </c>
      <c r="O2381" s="223" t="inlineStr">
        <is>
          <t>Bukan fiksi</t>
        </is>
      </c>
      <c r="P2381" s="223" t="n">
        <v>2023</v>
      </c>
      <c r="Q2381" s="223" t="n">
        <v>2023</v>
      </c>
      <c r="R2381" s="223" t="inlineStr">
        <is>
          <t>Pustaka Referensi</t>
        </is>
      </c>
      <c r="S2381" s="223" t="inlineStr">
        <is>
          <t>Andi Offset CV</t>
        </is>
      </c>
      <c r="T2381" s="223" t="inlineStr">
        <is>
          <t>Lokal</t>
        </is>
      </c>
      <c r="U2381" s="86" t="n">
        <v>72</v>
      </c>
      <c r="V2381" s="86" t="inlineStr">
        <is>
          <t>pdf</t>
        </is>
      </c>
      <c r="W2381" s="223" t="inlineStr">
        <is>
          <t>7.7 MB</t>
        </is>
      </c>
      <c r="X2381" s="223" t="inlineStr">
        <is>
          <t>Beruang adalah hewan yang termasuk dalam keluarga Ursidae. Ada delapan spesies beruang di seluruh dunia, termasuk beruang kutub, beruang cokelat, beruang hitam, dan beruang koala. Beruang memiliki bulu tebal yang berwarna cokelat, hitam, atau putih, tergantung pada spesiesnya. Mereka memiliki cakar yang kuat dan gigi taring yang tajam, membuat mereka sangat efektif dalam mencari makanan. Beruang umumnya adalah hewan soliter, kecuali saat mereka sedang mengasuh anak-anak. Selain itu, beruang juga memiliki peran yang penting dalam menjaga keseimbangan ekosistem. Sebagai predator puncak, beruang membantu menjaga populasi hewan lain di alam liar tetap seimbang. Buku ini membahas tentang ensiklopedia satwa, jenis-jenis beruang.</t>
        </is>
      </c>
      <c r="Y2381" s="262" t="n">
        <v>45500</v>
      </c>
      <c r="Z2381" s="226" t="n"/>
      <c r="AA2381" s="241">
        <f>Y3544*Z3544</f>
        <v/>
      </c>
      <c r="AB2381" s="237" t="inlineStr">
        <is>
          <t>90e33a58-8605-4b56-9e81-4ac6703e21af</t>
        </is>
      </c>
    </row>
    <row r="2382" ht="15" customHeight="1" s="283">
      <c r="A2382" s="109" t="n">
        <v>3536</v>
      </c>
      <c r="B2382" s="222">
        <f>HYPERLINK("https://mocostore.moco.co.id/catalog/"&amp;AB3545,"Klik Disini")</f>
        <v/>
      </c>
      <c r="C2382" s="223" t="inlineStr">
        <is>
          <t>GALILEA, YESUS, dan RENCANA ALLAH</t>
        </is>
      </c>
      <c r="D2382" s="223" t="inlineStr">
        <is>
          <t>:</t>
        </is>
      </c>
      <c r="E2382" s="223" t="inlineStr">
        <is>
          <t>Yulius Agung Wijaya</t>
        </is>
      </c>
      <c r="F2382" s="223" t="n"/>
      <c r="G2382" s="223" t="inlineStr">
        <is>
          <t>978-623-8492-15-2</t>
        </is>
      </c>
      <c r="H2382" s="223" t="inlineStr">
        <is>
          <t>Agama Kristen</t>
        </is>
      </c>
      <c r="I2382" s="258" t="inlineStr">
        <is>
          <t>Perguruan Tinggi</t>
        </is>
      </c>
      <c r="J2382" s="186" t="inlineStr">
        <is>
          <t>009.16</t>
        </is>
      </c>
      <c r="K2382" s="223" t="inlineStr">
        <is>
          <t>Edisi Ke-1</t>
        </is>
      </c>
      <c r="L2382" s="223" t="n"/>
      <c r="M2382" s="259" t="inlineStr">
        <is>
          <t>Tidak Tersedia</t>
        </is>
      </c>
      <c r="N2382" s="223" t="inlineStr">
        <is>
          <t>Indonesia</t>
        </is>
      </c>
      <c r="O2382" s="223" t="inlineStr">
        <is>
          <t>Bukan fiksi</t>
        </is>
      </c>
      <c r="P2382" s="223" t="inlineStr">
        <is>
          <t>Tidak tersedia</t>
        </is>
      </c>
      <c r="Q2382" s="223" t="n">
        <v>2023</v>
      </c>
      <c r="R2382" s="223" t="inlineStr">
        <is>
          <t>Cahaya Harapan</t>
        </is>
      </c>
      <c r="S2382" s="223" t="inlineStr">
        <is>
          <t>Andi Offset CV</t>
        </is>
      </c>
      <c r="T2382" s="223" t="inlineStr">
        <is>
          <t>Lokal</t>
        </is>
      </c>
      <c r="U2382" s="86" t="n">
        <v>60</v>
      </c>
      <c r="V2382" s="86" t="inlineStr">
        <is>
          <t>pdf</t>
        </is>
      </c>
      <c r="W2382" s="223" t="inlineStr">
        <is>
          <t>5.3 MB</t>
        </is>
      </c>
      <c r="X2382" s="223" t="inlineStr">
        <is>
          <t>Buku ini mengupas sejarah perkembangan kekritenan di dunia dari masa ke masa. Pembahasan tersebut mencakup situs sejarah, benda-benda arkeologi yang berkaitan dengan kisah-kisah dalam Alkitab dan bukti-bukti sejarah alkitabiah lainnya.
 Diharapkan dengan membaca buku ini, para pembaca akan semakin dikuatkan imannya dengan pengetahuan akan bukti-bukti yang mendukung kisah0kisah dalam Alkitab.</t>
        </is>
      </c>
      <c r="Y2382" s="262" t="n">
        <v>36000</v>
      </c>
      <c r="Z2382" s="226" t="n"/>
      <c r="AA2382" s="241">
        <f>Y3545*Z3545</f>
        <v/>
      </c>
      <c r="AB2382" s="237" t="inlineStr">
        <is>
          <t>64187332-4050-4394-a61c-a46ab71cdf4a</t>
        </is>
      </c>
    </row>
    <row r="2383" ht="15" customHeight="1" s="283">
      <c r="A2383" s="109" t="n">
        <v>3537</v>
      </c>
      <c r="B2383" s="222">
        <f>HYPERLINK("https://mocostore.moco.co.id/catalog/"&amp;AB3546,"Klik Disini")</f>
        <v/>
      </c>
      <c r="C2383" s="223" t="inlineStr">
        <is>
          <t>Era Digital: Menjelajahi Dunia Virtual dan Mengembangkan Keterampilan Digital</t>
        </is>
      </c>
      <c r="D2383" s="223" t="inlineStr">
        <is>
          <t>:</t>
        </is>
      </c>
      <c r="E2383" s="223" t="inlineStr">
        <is>
          <t>Satyo Pijar</t>
        </is>
      </c>
      <c r="F2383" s="223" t="n"/>
      <c r="G2383" s="223" t="inlineStr">
        <is>
          <t>978-623-8492-13-8</t>
        </is>
      </c>
      <c r="H2383" s="223" t="inlineStr">
        <is>
          <t>Referensi</t>
        </is>
      </c>
      <c r="I2383" s="258" t="inlineStr">
        <is>
          <t>Perguruan Tinggi</t>
        </is>
      </c>
      <c r="J2383" s="186" t="inlineStr">
        <is>
          <t>009.01</t>
        </is>
      </c>
      <c r="K2383" s="223" t="inlineStr">
        <is>
          <t>Edisi Ke-1</t>
        </is>
      </c>
      <c r="L2383" s="223" t="n"/>
      <c r="M2383" s="259" t="inlineStr">
        <is>
          <t>Tidak Tersedia</t>
        </is>
      </c>
      <c r="N2383" s="223" t="inlineStr">
        <is>
          <t>Indonesia</t>
        </is>
      </c>
      <c r="O2383" s="223" t="inlineStr">
        <is>
          <t>Bukan fiksi</t>
        </is>
      </c>
      <c r="P2383" s="223" t="n">
        <v>2023</v>
      </c>
      <c r="Q2383" s="223" t="n">
        <v>2023</v>
      </c>
      <c r="R2383" s="223" t="inlineStr">
        <is>
          <t>Cahaya Harapan</t>
        </is>
      </c>
      <c r="S2383" s="223" t="inlineStr">
        <is>
          <t>Andi Offset CV</t>
        </is>
      </c>
      <c r="T2383" s="223" t="inlineStr">
        <is>
          <t>Lokal</t>
        </is>
      </c>
      <c r="U2383" s="86" t="n">
        <v>84</v>
      </c>
      <c r="V2383" s="86" t="inlineStr">
        <is>
          <t>PDF</t>
        </is>
      </c>
      <c r="W2383" s="223" t="inlineStr">
        <is>
          <t>3.3 MB</t>
        </is>
      </c>
      <c r="X2383" s="223" t="inlineStr">
        <is>
          <t>Di era yang semakin maju ini, tidak dapat dipungkiri bahwa teknologi digital telah merubah cara kita menjalani kehidupan sehari-hari. Perkembangan pesat dalam dunia teknologi telah memunculkan suatu era baru, yaitu era digital, di mana kita dapat menjelajahi dunia virtual dengan segala kemudahan yang ditawarkannya. Dunia maya, internet, dan teknologi digital telah menghadirkan peluang tak terbatas untuk mengembangkan keterampilan dan pengetahuan kita secara digital. Dalam era ini, kecakapan dalam menggunakan teknologi digital bukan hanya menjadi kebutuhan, tetapi juga menjadi kunci kesuksesan di berbagai bidang. Dalam tulisan ini, kita akan menjelajahi fenomena era digital, mengeksplorasi berbagai manfaatnya, serta membahas pentingnya mengembangkan keterampilan digital di tengah perubahan zaman yang begitu cepat.
 &amp;nbsp;</t>
        </is>
      </c>
      <c r="Y2383" s="262" t="n">
        <v>46000</v>
      </c>
      <c r="Z2383" s="226" t="n"/>
      <c r="AA2383" s="241">
        <f>Y3546*Z3546</f>
        <v/>
      </c>
      <c r="AB2383" s="237" t="inlineStr">
        <is>
          <t>e63db92a-7d66-4728-91e8-15e612d5b738</t>
        </is>
      </c>
    </row>
    <row r="2384" ht="15" customHeight="1" s="283">
      <c r="A2384" s="109" t="n">
        <v>3539</v>
      </c>
      <c r="B2384" s="222">
        <f>HYPERLINK("https://mocostore.moco.co.id/catalog/"&amp;AB3548,"Klik Disini")</f>
        <v/>
      </c>
      <c r="C2384" s="223" t="inlineStr">
        <is>
          <t>GANTUNG RAKET DEMI PENGINJILAN</t>
        </is>
      </c>
      <c r="D2384" s="223" t="inlineStr">
        <is>
          <t>:</t>
        </is>
      </c>
      <c r="E2384" s="223" t="inlineStr">
        <is>
          <t>Radiani Kalvari, S.Pd.K., Leni Marlin S. Lase, S.S., Martha Kaesarina, S.I.Kom., Vicky Johanna Delarosa, Nandhes Adi Firmanto, Pambudi Pulosari, S.Sos, M.A.C.E., dan Pdm. P. Budi Raharjo.</t>
        </is>
      </c>
      <c r="F2384" s="223" t="n"/>
      <c r="G2384" s="223" t="inlineStr">
        <is>
          <t>978-623-7851-97-4</t>
        </is>
      </c>
      <c r="H2384" s="223" t="inlineStr">
        <is>
          <t>Agama Kristen</t>
        </is>
      </c>
      <c r="I2384" s="258" t="inlineStr">
        <is>
          <t>Perguruan Tinggi</t>
        </is>
      </c>
      <c r="J2384" s="186" t="inlineStr">
        <is>
          <t>009.16</t>
        </is>
      </c>
      <c r="K2384" s="223" t="inlineStr">
        <is>
          <t>Edisi Ke-1</t>
        </is>
      </c>
      <c r="L2384" s="223" t="n"/>
      <c r="M2384" s="259" t="inlineStr">
        <is>
          <t>Tidak Tersedia</t>
        </is>
      </c>
      <c r="N2384" s="223" t="inlineStr">
        <is>
          <t>Indonesia</t>
        </is>
      </c>
      <c r="O2384" s="223" t="inlineStr">
        <is>
          <t>Bukan fiksi</t>
        </is>
      </c>
      <c r="P2384" s="223" t="inlineStr">
        <is>
          <t>Tidak tersedia</t>
        </is>
      </c>
      <c r="Q2384" s="223" t="n">
        <v>2023</v>
      </c>
      <c r="R2384" s="223" t="inlineStr">
        <is>
          <t>Lautan Pustaka</t>
        </is>
      </c>
      <c r="S2384" s="223" t="inlineStr">
        <is>
          <t>Andi Offset CV</t>
        </is>
      </c>
      <c r="T2384" s="223" t="inlineStr">
        <is>
          <t>Lokal</t>
        </is>
      </c>
      <c r="U2384" s="86" t="n">
        <v>53</v>
      </c>
      <c r="V2384" s="86" t="inlineStr">
        <is>
          <t>pdf</t>
        </is>
      </c>
      <c r="W2384" s="223" t="inlineStr">
        <is>
          <t>4.5 MB</t>
        </is>
      </c>
      <c r="X2384" s="223" t="inlineStr">
        <is>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t>
        </is>
      </c>
      <c r="Y2384" s="262" t="n">
        <v>34500</v>
      </c>
      <c r="Z2384" s="226" t="n"/>
      <c r="AA2384" s="241">
        <f>Y3548*Z3548</f>
        <v/>
      </c>
      <c r="AB2384" s="237" t="inlineStr">
        <is>
          <t>d5f0406f-bbbd-4d54-afef-2c0028ade726</t>
        </is>
      </c>
    </row>
    <row r="2385" ht="15" customHeight="1" s="283">
      <c r="A2385" s="109" t="n">
        <v>3540</v>
      </c>
      <c r="B2385" s="222">
        <f>HYPERLINK("https://mocostore.moco.co.id/catalog/"&amp;AB3549,"Klik Disini")</f>
        <v/>
      </c>
      <c r="C2385" s="223" t="inlineStr">
        <is>
          <t>Ensiklopedia Pahlawan Nasional: Jawa Seri III</t>
        </is>
      </c>
      <c r="D2385" s="223" t="inlineStr">
        <is>
          <t>:</t>
        </is>
      </c>
      <c r="E2385" s="223" t="inlineStr">
        <is>
          <t>Ilham Aziz</t>
        </is>
      </c>
      <c r="F2385" s="223" t="n"/>
      <c r="G2385" s="223" t="inlineStr">
        <is>
          <t>978-623-8351-90-9</t>
        </is>
      </c>
      <c r="H2385" s="223" t="inlineStr">
        <is>
          <t>Ensiklopedia</t>
        </is>
      </c>
      <c r="I2385" s="258" t="inlineStr">
        <is>
          <t>Umum</t>
        </is>
      </c>
      <c r="J2385" s="186" t="inlineStr">
        <is>
          <t>005.01</t>
        </is>
      </c>
      <c r="K2385" s="223" t="inlineStr">
        <is>
          <t>Edisi Ke-1</t>
        </is>
      </c>
      <c r="L2385" s="223" t="n"/>
      <c r="M2385" s="259" t="inlineStr">
        <is>
          <t>Tidak Tersedia</t>
        </is>
      </c>
      <c r="N2385" s="223" t="inlineStr">
        <is>
          <t>Indonesia</t>
        </is>
      </c>
      <c r="O2385" s="223" t="inlineStr">
        <is>
          <t>Bukan fiksi</t>
        </is>
      </c>
      <c r="P2385" s="223" t="n">
        <v>2023</v>
      </c>
      <c r="Q2385" s="223" t="n">
        <v>2023</v>
      </c>
      <c r="R2385" s="223" t="inlineStr">
        <is>
          <t>Pustaka Referensi</t>
        </is>
      </c>
      <c r="S2385" s="223" t="inlineStr">
        <is>
          <t>Andi Offset CV</t>
        </is>
      </c>
      <c r="T2385" s="223" t="inlineStr">
        <is>
          <t>Lokal</t>
        </is>
      </c>
      <c r="U2385" s="86" t="n">
        <v>82</v>
      </c>
      <c r="V2385" s="86" t="inlineStr">
        <is>
          <t>pdf</t>
        </is>
      </c>
      <c r="W2385" s="223" t="inlineStr">
        <is>
          <t>5.2 MB</t>
        </is>
      </c>
      <c r="X2385" s="223" t="inlineStr">
        <is>
          <t>Pahlawan nasional dari Jawa merupakan tokoh-tokoh yang memiliki peran penting dalam perjuangan kemerdekaan Indonesia dan memajukan bangsa dan negara. Mereka adalah sosok-sosok yang berani mengambil langkah dalam menghadapi penjajah dan memperjuangkan hak-hak rakyat Indonesia. Para pahlawan nasional dari Jawa tersebut juga berkontribusi dalam memajukan dunia pendidikan dan budaya Indonesia, serta memperjuangkan hak-hak sosial dan ekonomi rakyat. Dalam buku ini, akan dibahas beberapa tokoh pahlawan nasional dari Jawa yang telah memberikan kontribusi besar bagi perjuangan bangsa dan negara Indonesia.</t>
        </is>
      </c>
      <c r="Y2385" s="262" t="n">
        <v>46500</v>
      </c>
      <c r="Z2385" s="226" t="n"/>
      <c r="AA2385" s="241">
        <f>Y3549*Z3549</f>
        <v/>
      </c>
      <c r="AB2385" s="237" t="inlineStr">
        <is>
          <t>3b576c21-c07a-4da0-b808-d63888dd5b25</t>
        </is>
      </c>
    </row>
    <row r="2386" ht="15" customHeight="1" s="283">
      <c r="A2386" s="109" t="n">
        <v>3542</v>
      </c>
      <c r="B2386" s="222">
        <f>HYPERLINK("https://mocostore.moco.co.id/catalog/"&amp;AB3551,"Klik Disini")</f>
        <v/>
      </c>
      <c r="C2386" s="223" t="inlineStr">
        <is>
          <t>Ensiklopedia Pahlawan Nasional: Jawa Seri II</t>
        </is>
      </c>
      <c r="D2386" s="223" t="inlineStr">
        <is>
          <t>:</t>
        </is>
      </c>
      <c r="E2386" s="223" t="inlineStr">
        <is>
          <t>Ilham Aziz</t>
        </is>
      </c>
      <c r="F2386" s="223" t="n"/>
      <c r="G2386" s="223" t="inlineStr">
        <is>
          <t>978-623-8351-89-3</t>
        </is>
      </c>
      <c r="H2386" s="223" t="inlineStr">
        <is>
          <t>Ensiklopedia</t>
        </is>
      </c>
      <c r="I2386" s="258" t="inlineStr">
        <is>
          <t>Umum</t>
        </is>
      </c>
      <c r="J2386" s="186" t="inlineStr">
        <is>
          <t>005.01</t>
        </is>
      </c>
      <c r="K2386" s="223" t="inlineStr">
        <is>
          <t>Edisi Ke-1</t>
        </is>
      </c>
      <c r="L2386" s="223" t="n"/>
      <c r="M2386" s="259" t="inlineStr">
        <is>
          <t>Tidak Tersedia</t>
        </is>
      </c>
      <c r="N2386" s="223" t="inlineStr">
        <is>
          <t>Indonesia</t>
        </is>
      </c>
      <c r="O2386" s="223" t="inlineStr">
        <is>
          <t>Bukan fiksi</t>
        </is>
      </c>
      <c r="P2386" s="223" t="n">
        <v>2023</v>
      </c>
      <c r="Q2386" s="223" t="n">
        <v>2023</v>
      </c>
      <c r="R2386" s="223" t="inlineStr">
        <is>
          <t>Pustaka Referensi</t>
        </is>
      </c>
      <c r="S2386" s="223" t="inlineStr">
        <is>
          <t>Andi Offset CV</t>
        </is>
      </c>
      <c r="T2386" s="223" t="inlineStr">
        <is>
          <t>Lokal</t>
        </is>
      </c>
      <c r="U2386" s="86" t="n">
        <v>76</v>
      </c>
      <c r="V2386" s="86" t="inlineStr">
        <is>
          <t>pdf</t>
        </is>
      </c>
      <c r="W2386" s="223" t="inlineStr">
        <is>
          <t>4.4 MB</t>
        </is>
      </c>
      <c r="X2386" s="223" t="inlineStr">
        <is>
          <t>Indonesia memiliki banyak pahlawan nasional yang telah memberikan kontribusi besar dalam perjuangan kemerdekaan negara ini. Salah satu daerah yang melahirkan banyak pahlawan adalah Jawa, pulau yang terletak di bagian tengah Indonesia. Pahlawan nasional dari Jawa memiliki peran penting dalam pergerakan kemerdekaan Indonesia dan berbagai aspek kehidupan masyarakat di Indonesia saat ini. Dalam buku ini, akan dibahas beberapa tokoh pahlawan nasional dari Jawa yang telah memberikan kontribusi besar bagi perjuangan bangsa dan negara Indonesia.</t>
        </is>
      </c>
      <c r="Y2386" s="262" t="n">
        <v>47000</v>
      </c>
      <c r="Z2386" s="226" t="n"/>
      <c r="AA2386" s="241">
        <f>Y3551*Z3551</f>
        <v/>
      </c>
      <c r="AB2386" s="237" t="inlineStr">
        <is>
          <t>7e02e2aa-ee62-46c5-bf73-9c70582cfd8d</t>
        </is>
      </c>
    </row>
    <row r="2387" ht="15" customHeight="1" s="283">
      <c r="A2387" s="109" t="n">
        <v>3543</v>
      </c>
      <c r="B2387" s="222">
        <f>HYPERLINK("https://mocostore.moco.co.id/catalog/"&amp;AB3552,"Klik Disini")</f>
        <v/>
      </c>
      <c r="C2387" s="223" t="inlineStr">
        <is>
          <t>Ensiklopedia Pulau Seribu</t>
        </is>
      </c>
      <c r="D2387" s="223" t="inlineStr">
        <is>
          <t>:</t>
        </is>
      </c>
      <c r="E2387" s="223" t="inlineStr">
        <is>
          <t>M. Sumarto</t>
        </is>
      </c>
      <c r="F2387" s="223" t="n"/>
      <c r="G2387" s="223" t="inlineStr">
        <is>
          <t>978-623-8502-00-4</t>
        </is>
      </c>
      <c r="H2387" s="223" t="inlineStr">
        <is>
          <t>Referensi</t>
        </is>
      </c>
      <c r="I2387" s="258" t="inlineStr">
        <is>
          <t>Umum</t>
        </is>
      </c>
      <c r="J2387" s="186" t="inlineStr">
        <is>
          <t>005.01</t>
        </is>
      </c>
      <c r="K2387" s="223" t="inlineStr">
        <is>
          <t>Edisi Ke-1</t>
        </is>
      </c>
      <c r="L2387" s="223" t="n"/>
      <c r="M2387" s="259" t="inlineStr">
        <is>
          <t>Tidak Tersedia</t>
        </is>
      </c>
      <c r="N2387" s="223" t="inlineStr">
        <is>
          <t>Indonesia</t>
        </is>
      </c>
      <c r="O2387" s="223" t="inlineStr">
        <is>
          <t>Bukan fiksi</t>
        </is>
      </c>
      <c r="P2387" s="223" t="n">
        <v>2023</v>
      </c>
      <c r="Q2387" s="223" t="n">
        <v>2023</v>
      </c>
      <c r="R2387" s="223" t="inlineStr">
        <is>
          <t>Pustaka Referensi</t>
        </is>
      </c>
      <c r="S2387" s="223" t="inlineStr">
        <is>
          <t>Andi Offset CV</t>
        </is>
      </c>
      <c r="T2387" s="223" t="inlineStr">
        <is>
          <t>Lokal</t>
        </is>
      </c>
      <c r="U2387" s="86" t="n">
        <v>74</v>
      </c>
      <c r="V2387" s="86" t="inlineStr">
        <is>
          <t>pdf</t>
        </is>
      </c>
      <c r="W2387" s="223" t="inlineStr">
        <is>
          <t>3.4 MB</t>
        </is>
      </c>
      <c r="X2387" s="223" t="inlineStr">
        <is>
          <t>Taman Nasional Kepulauan Seribu adalah sebuah tempat yang menakjubkan dan unik di Indonesia. Terletak di sebelah utara Jakarta, taman nasional ini terdiri dari 105 pulau yang tersebar di sekitar Laut Jawa. Taman Nasional Kepulauan Seribu memiliki keindahan alam yang luar biasa, dengan berbagai jenis ekosistem laut seperti terumbu karang, hutan bakau, dan padang lamun. Dalam buku ini, kita akan membahas lebih lanjut tentang keunikan dan keindahan Taman Nasional Kepulauan Seribu.</t>
        </is>
      </c>
      <c r="Y2387" s="262" t="n">
        <v>46000</v>
      </c>
      <c r="Z2387" s="226" t="n"/>
      <c r="AA2387" s="241">
        <f>Y3552*Z3552</f>
        <v/>
      </c>
      <c r="AB2387" s="237" t="inlineStr">
        <is>
          <t>4d4dc214-dc93-46f5-b126-708dec78a330</t>
        </is>
      </c>
    </row>
    <row r="2388" ht="15" customHeight="1" s="283">
      <c r="A2388" s="109" t="n">
        <v>3544</v>
      </c>
      <c r="B2388" s="222">
        <f>HYPERLINK("https://mocostore.moco.co.id/catalog/"&amp;AB3553,"Klik Disini")</f>
        <v/>
      </c>
      <c r="C2388" s="223" t="inlineStr">
        <is>
          <t>Entrepreneurship</t>
        </is>
      </c>
      <c r="D2388" s="223" t="inlineStr">
        <is>
          <t>:</t>
        </is>
      </c>
      <c r="E2388" s="223" t="inlineStr">
        <is>
          <t>Andrias Harefa, Anne Avantie, &amp; Indayati Oetomo</t>
        </is>
      </c>
      <c r="F2388" s="223" t="n"/>
      <c r="G2388" s="223" t="inlineStr">
        <is>
          <t>978-623-7851-94-3</t>
        </is>
      </c>
      <c r="H2388" s="223" t="inlineStr">
        <is>
          <t>Agama Kristen</t>
        </is>
      </c>
      <c r="I2388" s="258" t="inlineStr">
        <is>
          <t>Perguruan Tinggi</t>
        </is>
      </c>
      <c r="J2388" s="186" t="inlineStr">
        <is>
          <t>009.16</t>
        </is>
      </c>
      <c r="K2388" s="223" t="inlineStr">
        <is>
          <t>Edisi Ke-1</t>
        </is>
      </c>
      <c r="L2388" s="223" t="n"/>
      <c r="M2388" s="259" t="inlineStr">
        <is>
          <t>Tidak Tersedia</t>
        </is>
      </c>
      <c r="N2388" s="223" t="inlineStr">
        <is>
          <t>Indonesia</t>
        </is>
      </c>
      <c r="O2388" s="223" t="inlineStr">
        <is>
          <t>Bukan fiksi</t>
        </is>
      </c>
      <c r="P2388" s="223" t="n">
        <v>2023</v>
      </c>
      <c r="Q2388" s="223" t="n">
        <v>2023</v>
      </c>
      <c r="R2388" s="223" t="inlineStr">
        <is>
          <t>Lautan Pustaka</t>
        </is>
      </c>
      <c r="S2388" s="223" t="inlineStr">
        <is>
          <t>Andi Offset CV</t>
        </is>
      </c>
      <c r="T2388" s="223" t="inlineStr">
        <is>
          <t>Lokal</t>
        </is>
      </c>
      <c r="U2388" s="86" t="n">
        <v>72</v>
      </c>
      <c r="V2388" s="86" t="inlineStr">
        <is>
          <t>pdf</t>
        </is>
      </c>
      <c r="W2388" s="223" t="inlineStr">
        <is>
          <t>3.2 MB</t>
        </is>
      </c>
      <c r="X2388"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2388" s="262" t="n">
        <v>45500</v>
      </c>
      <c r="Z2388" s="226" t="n"/>
      <c r="AA2388" s="241">
        <f>Y3553*Z3553</f>
        <v/>
      </c>
      <c r="AB2388" s="237" t="inlineStr">
        <is>
          <t>3b8b649b-9e71-4f8d-befd-f099407780b5</t>
        </is>
      </c>
    </row>
    <row r="2389" ht="15" customHeight="1" s="283">
      <c r="A2389" s="109" t="n">
        <v>3545</v>
      </c>
      <c r="B2389" s="222">
        <f>HYPERLINK("https://mocostore.moco.co.id/catalog/"&amp;AB3554,"Klik Disini")</f>
        <v/>
      </c>
      <c r="C2389" s="223" t="inlineStr">
        <is>
          <t>Ensiklopedia Pahlawan Nasional: Jawa Seri I</t>
        </is>
      </c>
      <c r="D2389" s="223" t="inlineStr">
        <is>
          <t>:</t>
        </is>
      </c>
      <c r="E2389" s="223" t="inlineStr">
        <is>
          <t>Ilham Aziz</t>
        </is>
      </c>
      <c r="F2389" s="223" t="n"/>
      <c r="G2389" s="223" t="inlineStr">
        <is>
          <t>978-623-8351-88-6</t>
        </is>
      </c>
      <c r="H2389" s="223" t="inlineStr">
        <is>
          <t>Ensiklopedia</t>
        </is>
      </c>
      <c r="I2389" s="258" t="inlineStr">
        <is>
          <t>Umum</t>
        </is>
      </c>
      <c r="J2389" s="186" t="inlineStr">
        <is>
          <t>005.01</t>
        </is>
      </c>
      <c r="K2389" s="223" t="inlineStr">
        <is>
          <t>Edisi Ke-1</t>
        </is>
      </c>
      <c r="L2389" s="223" t="n"/>
      <c r="M2389" s="259" t="inlineStr">
        <is>
          <t>Tidak Tersedia</t>
        </is>
      </c>
      <c r="N2389" s="223" t="inlineStr">
        <is>
          <t>Indonesia</t>
        </is>
      </c>
      <c r="O2389" s="223" t="inlineStr">
        <is>
          <t>Bukan fiksi</t>
        </is>
      </c>
      <c r="P2389" s="223" t="n">
        <v>2023</v>
      </c>
      <c r="Q2389" s="223" t="n">
        <v>2023</v>
      </c>
      <c r="R2389" s="223" t="inlineStr">
        <is>
          <t>Pustaka Referensi</t>
        </is>
      </c>
      <c r="S2389" s="223" t="inlineStr">
        <is>
          <t>Andi Offset CV</t>
        </is>
      </c>
      <c r="T2389" s="223" t="inlineStr">
        <is>
          <t>Lokal</t>
        </is>
      </c>
      <c r="U2389" s="86" t="n">
        <v>88</v>
      </c>
      <c r="V2389" s="86" t="inlineStr">
        <is>
          <t>pdf</t>
        </is>
      </c>
      <c r="W2389" s="223" t="inlineStr">
        <is>
          <t>4.8 MB</t>
        </is>
      </c>
      <c r="X2389" s="223" t="inlineStr">
        <is>
          <t>Indonesia memiliki banyak pahlawan yang berasal dari berbagai daerah, termasuk Jawa. Pahlawan-pahlawan dari Jawa dikenal sebagai sosok-sosok yang memiliki jiwa nasionalisme yang tinggi, berani, dan berdedikasi untuk memperjuangkan kemerdekaan Indonesia. Dalam sejarah perjuangan kemerdekaan Indonesia, banyak nama-nama pahlawan dari Jawa yang tidak bisa dilupakan. Selain itu, para pahlawan dari Jawa juga telah memberikan banyak kontribusi pada berbagai bidang, seperti seni, sastra, dan ilmu pengetahuan. Dalam buku ini, akan dibahas beberapa tokoh pahlawan nasional dari Jawa yang telah memberikan kontribusi besar bagi perjuangan bangsa dan negara Indonesia.</t>
        </is>
      </c>
      <c r="Y2389" s="262" t="n">
        <v>60000</v>
      </c>
      <c r="Z2389" s="226" t="n"/>
      <c r="AA2389" s="241">
        <f>Y3554*Z3554</f>
        <v/>
      </c>
      <c r="AB2389" s="237" t="inlineStr">
        <is>
          <t>38a66a96-8537-4ace-a87f-653ec62ff7f4</t>
        </is>
      </c>
    </row>
    <row r="2390" ht="15" customHeight="1" s="283">
      <c r="A2390" s="109" t="n">
        <v>3547</v>
      </c>
      <c r="B2390" s="222">
        <f>HYPERLINK("https://mocostore.moco.co.id/catalog/"&amp;AB3556,"Klik Disini")</f>
        <v/>
      </c>
      <c r="C2390" s="223" t="inlineStr">
        <is>
          <t>Ensiklopedia Pahlawan Nasional: Bali</t>
        </is>
      </c>
      <c r="D2390" s="223" t="inlineStr">
        <is>
          <t>:</t>
        </is>
      </c>
      <c r="E2390" s="223" t="inlineStr">
        <is>
          <t>Vanesa Adisa</t>
        </is>
      </c>
      <c r="F2390" s="223" t="n"/>
      <c r="G2390" s="223" t="inlineStr">
        <is>
          <t>978-623-8351-86-2</t>
        </is>
      </c>
      <c r="H2390" s="223" t="inlineStr">
        <is>
          <t>Ensiklopedia</t>
        </is>
      </c>
      <c r="I2390" s="258" t="inlineStr">
        <is>
          <t>Umum</t>
        </is>
      </c>
      <c r="J2390" s="186" t="inlineStr">
        <is>
          <t>005.01</t>
        </is>
      </c>
      <c r="K2390" s="223" t="inlineStr">
        <is>
          <t>Edisi Ke-1</t>
        </is>
      </c>
      <c r="L2390" s="223" t="n"/>
      <c r="M2390" s="259" t="inlineStr">
        <is>
          <t>Tidak Tersedia</t>
        </is>
      </c>
      <c r="N2390" s="223" t="inlineStr">
        <is>
          <t>Indonesia</t>
        </is>
      </c>
      <c r="O2390" s="223" t="inlineStr">
        <is>
          <t>Bukan fiksi</t>
        </is>
      </c>
      <c r="P2390" s="223" t="n">
        <v>2023</v>
      </c>
      <c r="Q2390" s="223" t="n">
        <v>2023</v>
      </c>
      <c r="R2390" s="223" t="inlineStr">
        <is>
          <t>Pustaka Referensi</t>
        </is>
      </c>
      <c r="S2390" s="223" t="inlineStr">
        <is>
          <t>Andi Offset CV</t>
        </is>
      </c>
      <c r="T2390" s="223" t="inlineStr">
        <is>
          <t>Lokal</t>
        </is>
      </c>
      <c r="U2390" s="86" t="n">
        <v>84</v>
      </c>
      <c r="V2390" s="86" t="inlineStr">
        <is>
          <t>pdf</t>
        </is>
      </c>
      <c r="W2390" s="223" t="inlineStr">
        <is>
          <t>3.5 MB</t>
        </is>
      </c>
      <c r="X2390" s="223" t="inlineStr">
        <is>
          <t>Pahlawan nasional adalah orang-orang yang telah memberikan kontribusi besar bagi bangsa dan negara Indonesia, baik dalam perjuangan kemerdekaan maupun dalam memperjuangkan hak-hak rakyat Indonesia. Mereka adalah sosok inspiratif yang telah berjuang untuk kepentingan umum tanpa mengharapkan imbalan apapun. Para pahlawan nasional ini memiliki keberanian dan semangat yang luar biasa untuk menghadapi berbagai tantangan dan rintangan dalam perjuangan mereka. Oleh karena itu, para pahlawan nasional layak dihargai dan dijadikan contoh dalam kehidupan sehari-hari untuk menginspirasi generasi muda Indonesia. Buku ini akan membahas tentang pahlawan nasional khususnya di Pulau Bali.</t>
        </is>
      </c>
      <c r="Y2390" s="262" t="n">
        <v>46000</v>
      </c>
      <c r="Z2390" s="226" t="n"/>
      <c r="AA2390" s="241">
        <f>Y3556*Z3556</f>
        <v/>
      </c>
      <c r="AB2390" s="237" t="inlineStr">
        <is>
          <t>8e54456f-bee6-4b59-8dd5-214717d1fd39</t>
        </is>
      </c>
    </row>
    <row r="2391" ht="15" customHeight="1" s="283">
      <c r="A2391" s="109" t="n">
        <v>3548</v>
      </c>
      <c r="B2391" s="222">
        <f>HYPERLINK("https://mocostore.moco.co.id/catalog/"&amp;AB3557,"Klik Disini")</f>
        <v/>
      </c>
      <c r="C2391" s="223" t="inlineStr">
        <is>
          <t>Gaya Hidup Sehat</t>
        </is>
      </c>
      <c r="D2391" s="223" t="inlineStr">
        <is>
          <t>:</t>
        </is>
      </c>
      <c r="E2391" s="223" t="inlineStr">
        <is>
          <t>Pdt. Dr. Rubin Adi Abraham dan Dr. Xavier Quentin Pranata, MACE</t>
        </is>
      </c>
      <c r="F2391" s="223" t="n"/>
      <c r="G2391" s="223" t="inlineStr">
        <is>
          <t>978-623-7851-98-1</t>
        </is>
      </c>
      <c r="H2391" s="223" t="inlineStr">
        <is>
          <t>Agama Kristen</t>
        </is>
      </c>
      <c r="I2391" s="258" t="inlineStr">
        <is>
          <t>Perguruan Tinggi</t>
        </is>
      </c>
      <c r="J2391" s="186" t="inlineStr">
        <is>
          <t>009.16</t>
        </is>
      </c>
      <c r="K2391" s="223" t="inlineStr">
        <is>
          <t>Edisi Ke-1</t>
        </is>
      </c>
      <c r="L2391" s="223" t="n"/>
      <c r="M2391" s="259" t="inlineStr">
        <is>
          <t>Tidak Tersedia</t>
        </is>
      </c>
      <c r="N2391" s="223" t="inlineStr">
        <is>
          <t>Indonesia</t>
        </is>
      </c>
      <c r="O2391" s="223" t="inlineStr">
        <is>
          <t>Bukan fiksi</t>
        </is>
      </c>
      <c r="P2391" s="223" t="inlineStr">
        <is>
          <t>Tidak tersedia</t>
        </is>
      </c>
      <c r="Q2391" s="223" t="n">
        <v>2023</v>
      </c>
      <c r="R2391" s="223" t="inlineStr">
        <is>
          <t>Lautan Pustaka</t>
        </is>
      </c>
      <c r="S2391" s="223" t="inlineStr">
        <is>
          <t>Andi Offset CV</t>
        </is>
      </c>
      <c r="T2391" s="223" t="inlineStr">
        <is>
          <t>Lokal</t>
        </is>
      </c>
      <c r="U2391" s="86" t="n">
        <v>58</v>
      </c>
      <c r="V2391" s="86" t="inlineStr">
        <is>
          <t>pdf</t>
        </is>
      </c>
      <c r="W2391" s="223" t="inlineStr">
        <is>
          <t>8.6 MB</t>
        </is>
      </c>
      <c r="X2391"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391" s="262" t="n">
        <v>35000</v>
      </c>
      <c r="Z2391" s="226" t="n"/>
      <c r="AA2391" s="241">
        <f>Y3557*Z3557</f>
        <v/>
      </c>
      <c r="AB2391" s="237" t="inlineStr">
        <is>
          <t>a78dd67a-a594-498f-b996-15cde207d765</t>
        </is>
      </c>
    </row>
    <row r="2392" ht="15" customHeight="1" s="283">
      <c r="A2392" s="109" t="n">
        <v>3549</v>
      </c>
      <c r="B2392" s="222">
        <f>HYPERLINK("https://mocostore.moco.co.id/catalog/"&amp;AB3558,"Klik Disini")</f>
        <v/>
      </c>
      <c r="C2392" s="223" t="inlineStr">
        <is>
          <t>Ensiklopedia Tokoh Penemu yang Mengubah Dunia Seri III</t>
        </is>
      </c>
      <c r="D2392" s="223" t="inlineStr">
        <is>
          <t>:</t>
        </is>
      </c>
      <c r="E2392" s="223" t="inlineStr">
        <is>
          <t>Panuwun Budi</t>
        </is>
      </c>
      <c r="F2392" s="223" t="n"/>
      <c r="G2392" s="223" t="inlineStr">
        <is>
          <t>978-623-8502-19-6</t>
        </is>
      </c>
      <c r="H2392" s="223" t="inlineStr">
        <is>
          <t>Referensi</t>
        </is>
      </c>
      <c r="I2392" s="258" t="inlineStr">
        <is>
          <t>Umum</t>
        </is>
      </c>
      <c r="J2392" s="186" t="inlineStr">
        <is>
          <t>005.01</t>
        </is>
      </c>
      <c r="K2392" s="223" t="inlineStr">
        <is>
          <t>Edisi Ke-1</t>
        </is>
      </c>
      <c r="L2392" s="223" t="n"/>
      <c r="M2392" s="259" t="inlineStr">
        <is>
          <t>Tidak Tersedia</t>
        </is>
      </c>
      <c r="N2392" s="223" t="inlineStr">
        <is>
          <t>Indonesia</t>
        </is>
      </c>
      <c r="O2392" s="223" t="inlineStr">
        <is>
          <t>Bukan fiksi</t>
        </is>
      </c>
      <c r="P2392" s="223" t="n">
        <v>2023</v>
      </c>
      <c r="Q2392" s="223" t="n">
        <v>2023</v>
      </c>
      <c r="R2392" s="223" t="inlineStr">
        <is>
          <t>Pustaka Referensi</t>
        </is>
      </c>
      <c r="S2392" s="223" t="inlineStr">
        <is>
          <t>Andi Offset CV</t>
        </is>
      </c>
      <c r="T2392" s="223" t="inlineStr">
        <is>
          <t>Lokal</t>
        </is>
      </c>
      <c r="U2392" s="86" t="n">
        <v>80</v>
      </c>
      <c r="V2392" s="86" t="inlineStr">
        <is>
          <t>pdf</t>
        </is>
      </c>
      <c r="W2392" s="223" t="inlineStr">
        <is>
          <t>5.2 MB</t>
        </is>
      </c>
      <c r="X2392" s="223" t="inlineStr">
        <is>
          <t>Sejak zaman kuno, manusia selalu mencari cara untuk memudahkan hidup mereka dan meningkatkan kemampuan mereka dalam berbagai bidang. Di sepanjang sejarah, ada beberapa tokoh penemu yang telah mengubah dunia dengan menemukan atau menciptakan inovasi yang membawa perubahan signifikan bagi kehidupan manusia. Dalam keseluruhan, penemu yang mengubah dunia memberikan kontribusi yang sangat penting bagi kemajuan manusia dan membawa dampak jangka panjang dalam berbagai aspek kehidupan. Melalui penemuan mereka, mereka telah membuka jalan bagi inovasi lebih lanjut dan memberikan kontribusi yang sangat penting bagi masa depan manusia. Buku ini membahas tentang tokoh penemu yang mengiubah dunia.
 &amp;nbsp;</t>
        </is>
      </c>
      <c r="Y2392" s="262" t="n">
        <v>47000</v>
      </c>
      <c r="Z2392" s="226" t="n"/>
      <c r="AA2392" s="241">
        <f>Y3558*Z3558</f>
        <v/>
      </c>
      <c r="AB2392" s="237" t="inlineStr">
        <is>
          <t>21c1ef10-fbc1-40d6-99f9-d82f4cbc1e98</t>
        </is>
      </c>
    </row>
    <row r="2393" ht="15" customHeight="1" s="283">
      <c r="A2393" s="109" t="n">
        <v>3550</v>
      </c>
      <c r="B2393" s="222">
        <f>HYPERLINK("https://mocostore.moco.co.id/catalog/"&amp;AB3559,"Klik Disini")</f>
        <v/>
      </c>
      <c r="C2393" s="223" t="inlineStr">
        <is>
          <t>Ensiklopedia Pahlawan Nasional: Aceh</t>
        </is>
      </c>
      <c r="D2393" s="223" t="inlineStr">
        <is>
          <t>:</t>
        </is>
      </c>
      <c r="E2393" s="223" t="inlineStr">
        <is>
          <t>Satyo Pijar</t>
        </is>
      </c>
      <c r="F2393" s="223" t="n"/>
      <c r="G2393" s="223" t="inlineStr">
        <is>
          <t>978-623-8351-85-5</t>
        </is>
      </c>
      <c r="H2393" s="223" t="inlineStr">
        <is>
          <t>Ensiklopedia</t>
        </is>
      </c>
      <c r="I2393" s="258" t="inlineStr">
        <is>
          <t>Umum</t>
        </is>
      </c>
      <c r="J2393" s="186" t="inlineStr">
        <is>
          <t>005.01</t>
        </is>
      </c>
      <c r="K2393" s="223" t="inlineStr">
        <is>
          <t>Edisi Ke-1</t>
        </is>
      </c>
      <c r="L2393" s="223" t="n"/>
      <c r="M2393" s="259" t="inlineStr">
        <is>
          <t>Tidak Tersedia</t>
        </is>
      </c>
      <c r="N2393" s="223" t="inlineStr">
        <is>
          <t>Indonesia</t>
        </is>
      </c>
      <c r="O2393" s="223" t="inlineStr">
        <is>
          <t>Bukan fiksi</t>
        </is>
      </c>
      <c r="P2393" s="223" t="n">
        <v>2023</v>
      </c>
      <c r="Q2393" s="223" t="n">
        <v>2023</v>
      </c>
      <c r="R2393" s="223" t="inlineStr">
        <is>
          <t>Pustaka Referensi</t>
        </is>
      </c>
      <c r="S2393" s="223" t="inlineStr">
        <is>
          <t>Andi Offset CV</t>
        </is>
      </c>
      <c r="T2393" s="223" t="inlineStr">
        <is>
          <t>Lokal</t>
        </is>
      </c>
      <c r="U2393" s="86" t="n">
        <v>82</v>
      </c>
      <c r="V2393" s="86" t="inlineStr">
        <is>
          <t>pdf</t>
        </is>
      </c>
      <c r="W2393" s="223" t="inlineStr">
        <is>
          <t>5.1 MB</t>
        </is>
      </c>
      <c r="X2393" s="223" t="inlineStr">
        <is>
          <t>Negara Indonesia memiliki banyak pahlawan yang memperjuangkan kemerdekaan dan kemajuan bangsa. Salah satunya adalah pahlawan dari Aceh yang telah memberikan kontribusi besar bagi Indonesia. Dalam sejarah perjuangan bangsa, Aceh dikenal sebagai daerah yang penuh dengan keberanian dan semangat juang yang tinggi. Banyak pahlawan-pahlawan Aceh yang memperjuangkan kemerdekaan Indonesia dan memperjuangkan hak-hak rakyatnya. Dalam buku ini, akan dibahas beberapa tokoh pahlawan nasional dari Aceh yang telah memberikan kontribusi besar bagi perjuangan bangsa dan negara Indonesia.</t>
        </is>
      </c>
      <c r="Y2393" s="262" t="n">
        <v>60000</v>
      </c>
      <c r="Z2393" s="226" t="n"/>
      <c r="AA2393" s="241">
        <f>Y3559*Z3559</f>
        <v/>
      </c>
      <c r="AB2393" s="237" t="inlineStr">
        <is>
          <t>53312012-32b1-4554-8a04-063a463a7103</t>
        </is>
      </c>
    </row>
    <row r="2394" ht="15" customHeight="1" s="283">
      <c r="A2394" s="109" t="n">
        <v>3551</v>
      </c>
      <c r="B2394" s="222">
        <f>HYPERLINK("https://mocostore.moco.co.id/catalog/"&amp;AB3560,"Klik Disini")</f>
        <v/>
      </c>
      <c r="C2394" s="223" t="inlineStr">
        <is>
          <t>Ensiklopedia Tokoh Penemu yang Mengubah Dunia Seri II</t>
        </is>
      </c>
      <c r="D2394" s="223" t="inlineStr">
        <is>
          <t>:</t>
        </is>
      </c>
      <c r="E2394" s="223" t="inlineStr">
        <is>
          <t>Panuwun Budi</t>
        </is>
      </c>
      <c r="F2394" s="223" t="n"/>
      <c r="G2394" s="223" t="inlineStr">
        <is>
          <t>978-623-8502-18-9</t>
        </is>
      </c>
      <c r="H2394" s="223" t="inlineStr">
        <is>
          <t>Referensi</t>
        </is>
      </c>
      <c r="I2394" s="258" t="inlineStr">
        <is>
          <t>Umum</t>
        </is>
      </c>
      <c r="J2394" s="186" t="inlineStr">
        <is>
          <t>005.01</t>
        </is>
      </c>
      <c r="K2394" s="223" t="inlineStr">
        <is>
          <t>Edisi Ke-1</t>
        </is>
      </c>
      <c r="L2394" s="223" t="n"/>
      <c r="M2394" s="259" t="inlineStr">
        <is>
          <t>Tidak Tersedia</t>
        </is>
      </c>
      <c r="N2394" s="223" t="inlineStr">
        <is>
          <t>Indonesia</t>
        </is>
      </c>
      <c r="O2394" s="223" t="inlineStr">
        <is>
          <t>Bukan fiksi</t>
        </is>
      </c>
      <c r="P2394" s="223" t="n">
        <v>2023</v>
      </c>
      <c r="Q2394" s="223" t="n">
        <v>2023</v>
      </c>
      <c r="R2394" s="223" t="inlineStr">
        <is>
          <t>Pustaka Referensi</t>
        </is>
      </c>
      <c r="S2394" s="223" t="inlineStr">
        <is>
          <t>Andi Offset CV</t>
        </is>
      </c>
      <c r="T2394" s="223" t="inlineStr">
        <is>
          <t>Lokal</t>
        </is>
      </c>
      <c r="U2394" s="86" t="n">
        <v>82</v>
      </c>
      <c r="V2394" s="86" t="inlineStr">
        <is>
          <t>pdf</t>
        </is>
      </c>
      <c r="W2394" s="223" t="inlineStr">
        <is>
          <t>4.4 MB</t>
        </is>
      </c>
      <c r="X2394" s="223" t="inlineStr">
        <is>
          <t>Dalam sejarah manusia, banyak tokoh penemu yang telah mengubah dunia dengan temuan-temuan mereka yang inovatif. Mereka telah menghadirkan revolusi dalam berbagai bidang, mulai dari teknologi, kesehatan, hingga lingkungan. Tanpa adanya temuan mereka, mungkin dunia yang kita kenal saat ini akan sangat berbeda. Dengan terus melakukan riset dan pengembangan, mereka dapat menciptakan hal-hal baru yang lebih baik dan bermanfaat bagi manusia. Keberhasilan para penemu tidak hanya memperkaya dunia, tetapi juga memberikan inspirasi dan motivasi bagi kita semua untuk berpikir kreatif dan berani menghadapi tantangan.Setiap penemu yang telah memberikan kontribusinya pada dunia, layak dihargai dan diingat selamanya. Setiap penemu yang telah memberikan kontribusinya pada dunia, layak dihargai dan diingat selamanya.
 &amp;nbsp;</t>
        </is>
      </c>
      <c r="Y2394" s="262" t="n">
        <v>47000</v>
      </c>
      <c r="Z2394" s="226" t="n"/>
      <c r="AA2394" s="241">
        <f>Y3560*Z3560</f>
        <v/>
      </c>
      <c r="AB2394" s="237" t="inlineStr">
        <is>
          <t>62e55fc2-87e9-4f3b-b6ee-ad97e7e86cd0</t>
        </is>
      </c>
    </row>
    <row r="2395" ht="15" customHeight="1" s="283">
      <c r="A2395" s="109" t="n">
        <v>3552</v>
      </c>
      <c r="B2395" s="222">
        <f>HYPERLINK("https://mocostore.moco.co.id/catalog/"&amp;AB3561,"Klik Disini")</f>
        <v/>
      </c>
      <c r="C2395" s="223" t="inlineStr">
        <is>
          <t>Gembala Abraham Vs Gembala Lot</t>
        </is>
      </c>
      <c r="D2395" s="223" t="inlineStr">
        <is>
          <t>:</t>
        </is>
      </c>
      <c r="E2395" s="223" t="inlineStr">
        <is>
          <t>Radiani Kalvari, S.Pd.K., Leni Marlin S. Lase, S.S., Martha Kaesarina, S.I.Kom., Vicky Johanna Delarosa, Nandhes Adi Firmanto, Pambudi Pulosari, S.Sos, M.A.C.E., dan Pdm. P. Budi Raharjo.</t>
        </is>
      </c>
      <c r="F2395" s="223" t="n"/>
      <c r="G2395" s="223" t="inlineStr">
        <is>
          <t>978-623-314-511-4</t>
        </is>
      </c>
      <c r="H2395" s="223" t="inlineStr">
        <is>
          <t>Agama Kristen</t>
        </is>
      </c>
      <c r="I2395" s="258" t="inlineStr">
        <is>
          <t>Perguruan Tinggi</t>
        </is>
      </c>
      <c r="J2395" s="186" t="inlineStr">
        <is>
          <t>009.16</t>
        </is>
      </c>
      <c r="K2395" s="223" t="inlineStr">
        <is>
          <t>Edisi Ke-1</t>
        </is>
      </c>
      <c r="L2395" s="223" t="n"/>
      <c r="M2395" s="259" t="inlineStr">
        <is>
          <t>Tidak Tersedia</t>
        </is>
      </c>
      <c r="N2395" s="223" t="inlineStr">
        <is>
          <t>Indonesia</t>
        </is>
      </c>
      <c r="O2395" s="223" t="inlineStr">
        <is>
          <t>Bukan fiksi</t>
        </is>
      </c>
      <c r="P2395" s="223" t="inlineStr">
        <is>
          <t>Tidak tersedia</t>
        </is>
      </c>
      <c r="Q2395" s="223" t="n">
        <v>2023</v>
      </c>
      <c r="R2395" s="223" t="inlineStr">
        <is>
          <t>PBMR Andi</t>
        </is>
      </c>
      <c r="S2395" s="223" t="inlineStr">
        <is>
          <t>Andi Offset CV</t>
        </is>
      </c>
      <c r="T2395" s="223" t="inlineStr">
        <is>
          <t>Lokal</t>
        </is>
      </c>
      <c r="U2395" s="86" t="n">
        <v>70</v>
      </c>
      <c r="V2395" s="86" t="inlineStr">
        <is>
          <t>pdf</t>
        </is>
      </c>
      <c r="W2395" s="223" t="inlineStr">
        <is>
          <t>2.7 MB</t>
        </is>
      </c>
      <c r="X2395"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395" s="262" t="n">
        <v>45500</v>
      </c>
      <c r="Z2395" s="226" t="n"/>
      <c r="AA2395" s="241">
        <f>Y3561*Z3561</f>
        <v/>
      </c>
      <c r="AB2395" s="237" t="inlineStr">
        <is>
          <t>8e0f36bb-f09d-42af-ad93-7a5c298fa939</t>
        </is>
      </c>
    </row>
    <row r="2396" ht="15" customHeight="1" s="283">
      <c r="A2396" s="109" t="n">
        <v>3553</v>
      </c>
      <c r="B2396" s="222">
        <f>HYPERLINK("https://mocostore.moco.co.id/catalog/"&amp;AB3562,"Klik Disini")</f>
        <v/>
      </c>
      <c r="C2396" s="223" t="inlineStr">
        <is>
          <t>Ensiklopedia Makanan Khas Papua</t>
        </is>
      </c>
      <c r="D2396" s="223" t="inlineStr">
        <is>
          <t>:</t>
        </is>
      </c>
      <c r="E2396" s="223" t="inlineStr">
        <is>
          <t>Michael Wiseman</t>
        </is>
      </c>
      <c r="F2396" s="223" t="n"/>
      <c r="G2396" s="223" t="inlineStr">
        <is>
          <t>978-623-8351-84-8</t>
        </is>
      </c>
      <c r="H2396" s="223" t="inlineStr">
        <is>
          <t>Referensi</t>
        </is>
      </c>
      <c r="I2396" s="258" t="inlineStr">
        <is>
          <t>Umum</t>
        </is>
      </c>
      <c r="J2396" s="186" t="inlineStr">
        <is>
          <t>005.01</t>
        </is>
      </c>
      <c r="K2396" s="223" t="inlineStr">
        <is>
          <t>Edisi Ke-1</t>
        </is>
      </c>
      <c r="L2396" s="223" t="n"/>
      <c r="M2396" s="259" t="inlineStr">
        <is>
          <t>Tidak Tersedia</t>
        </is>
      </c>
      <c r="N2396" s="223" t="inlineStr">
        <is>
          <t>Indonesia</t>
        </is>
      </c>
      <c r="O2396" s="223" t="inlineStr">
        <is>
          <t>Bukan fiksi</t>
        </is>
      </c>
      <c r="P2396" s="223" t="n">
        <v>2023</v>
      </c>
      <c r="Q2396" s="223" t="n">
        <v>2023</v>
      </c>
      <c r="R2396" s="223" t="inlineStr">
        <is>
          <t>Pustaka Referensi</t>
        </is>
      </c>
      <c r="S2396" s="223" t="inlineStr">
        <is>
          <t>Andi Offset CV</t>
        </is>
      </c>
      <c r="T2396" s="223" t="inlineStr">
        <is>
          <t>Lokal</t>
        </is>
      </c>
      <c r="U2396" s="86" t="n">
        <v>74</v>
      </c>
      <c r="V2396" s="86" t="inlineStr">
        <is>
          <t>pdf</t>
        </is>
      </c>
      <c r="W2396" s="223" t="inlineStr">
        <is>
          <t>5.6 MB</t>
        </is>
      </c>
      <c r="X2396" s="223" t="inlineStr">
        <is>
          <t>Makanan khas Papua tidak hanya lezat dan menggugah selera, tetapi juga merefleksikan kekayaan budaya dan keanekaragaman alam Papua. Terletak di bagian timur Indonesia, makanan khas Papua menggabungkan pengaruh dari berbagai suku dan daerah di Papua, serta bahan-bahan segar yang tersedia di daerah tersebut. Dalam keseluruhan, makanan khas Papua memang memiliki cita rasa yang unik dan berbeda dari masakan Indonesia pada umumnya. Selain itu, makanan khas Papua juga dipercaya memiliki kandungan nutrisi yang sangat baik untuk kesehatan tubuh. Buku ini akan menambah pengetahuan kita tentang makanan khas Papua.</t>
        </is>
      </c>
      <c r="Y2396" s="262" t="n">
        <v>46000</v>
      </c>
      <c r="Z2396" s="226" t="n"/>
      <c r="AA2396" s="241">
        <f>Y3562*Z3562</f>
        <v/>
      </c>
      <c r="AB2396" s="237" t="inlineStr">
        <is>
          <t>f08d412d-d149-4e2c-b53d-a8c951902766</t>
        </is>
      </c>
    </row>
    <row r="2397" ht="15" customHeight="1" s="283">
      <c r="A2397" s="109" t="n">
        <v>3554</v>
      </c>
      <c r="B2397" s="222">
        <f>HYPERLINK("https://mocostore.moco.co.id/catalog/"&amp;AB3563,"Klik Disini")</f>
        <v/>
      </c>
      <c r="C2397" s="223" t="inlineStr">
        <is>
          <t>Ensiklopedia Tokoh Penemu yang Mengubah Dunia Seri I</t>
        </is>
      </c>
      <c r="D2397" s="223" t="inlineStr">
        <is>
          <t>:</t>
        </is>
      </c>
      <c r="E2397" s="223" t="inlineStr">
        <is>
          <t>Panuwun Budi</t>
        </is>
      </c>
      <c r="F2397" s="223" t="n"/>
      <c r="G2397" s="223" t="inlineStr">
        <is>
          <t>978-623-8502-17-2</t>
        </is>
      </c>
      <c r="H2397" s="223" t="inlineStr">
        <is>
          <t>Referensi</t>
        </is>
      </c>
      <c r="I2397" s="258" t="inlineStr">
        <is>
          <t>Umum</t>
        </is>
      </c>
      <c r="J2397" s="186" t="inlineStr">
        <is>
          <t>005.01</t>
        </is>
      </c>
      <c r="K2397" s="223" t="inlineStr">
        <is>
          <t>Edisi Ke-1</t>
        </is>
      </c>
      <c r="L2397" s="223" t="n"/>
      <c r="M2397" s="259" t="inlineStr">
        <is>
          <t>Tidak Tersedia</t>
        </is>
      </c>
      <c r="N2397" s="223" t="inlineStr">
        <is>
          <t>Indonesia</t>
        </is>
      </c>
      <c r="O2397" s="223" t="inlineStr">
        <is>
          <t>Bukan fiksi</t>
        </is>
      </c>
      <c r="P2397" s="223" t="n">
        <v>2023</v>
      </c>
      <c r="Q2397" s="223" t="n">
        <v>2023</v>
      </c>
      <c r="R2397" s="223" t="inlineStr">
        <is>
          <t>Pustaka Referensi</t>
        </is>
      </c>
      <c r="S2397" s="223" t="inlineStr">
        <is>
          <t>Andi Offset CV</t>
        </is>
      </c>
      <c r="T2397" s="223" t="inlineStr">
        <is>
          <t>Lokal</t>
        </is>
      </c>
      <c r="U2397" s="86" t="n">
        <v>94</v>
      </c>
      <c r="V2397" s="86" t="inlineStr">
        <is>
          <t>pdf</t>
        </is>
      </c>
      <c r="W2397" s="223" t="inlineStr">
        <is>
          <t>3.9 MB</t>
        </is>
      </c>
      <c r="X2397" s="223" t="inlineStr">
        <is>
          <t>Dalam sejarah manusia, penemuan-penemuan yang dilakukan oleh tokoh-tokoh penemu telah mengubah dunia secara drastis. Dari mesin uap hingga internet, penemuan-penemuan ini telah mempengaruhi banyak aspek kehidupan manusia. Para penemu ini merupakan orang-orang yang berani mencoba hal-hal baru, berfikir kreatif, dan terus mencari solusi untuk masalah yang dihadapi. Tak jarang, mereka juga menghadapi kegagalan dan rintangan yang sulit, tetapi semangat mereka untuk menciptakan yang baru tidak pernah padam. Karya para penemu ini tidak hanya memberikan manfaat praktis bagi kehidupan sehari-hari, tetapi juga mengilhami generasi-generasi penemu berikutnya untuk terus berinovasi dan menciptakan yang baru. Oleh karena itu, para penemu merupakan tokoh penting dalam sejarah manusia yang patut dihormati dan diapresiasi.</t>
        </is>
      </c>
      <c r="Y2397" s="262" t="n">
        <v>52500</v>
      </c>
      <c r="Z2397" s="226" t="n"/>
      <c r="AA2397" s="241">
        <f>Y3563*Z3563</f>
        <v/>
      </c>
      <c r="AB2397" s="237" t="inlineStr">
        <is>
          <t>16a7c889-6c64-41cc-9623-25f6712e7dbd</t>
        </is>
      </c>
    </row>
    <row r="2398" ht="15" customHeight="1" s="283">
      <c r="A2398" s="109" t="n">
        <v>3559</v>
      </c>
      <c r="B2398" s="222">
        <f>HYPERLINK("https://mocostore.moco.co.id/catalog/"&amp;AB3568,"Klik Disini")</f>
        <v/>
      </c>
      <c r="C2398" s="223" t="inlineStr">
        <is>
          <t>Ensiklopedia Pulau Nusa Penida</t>
        </is>
      </c>
      <c r="D2398" s="223" t="inlineStr">
        <is>
          <t>:</t>
        </is>
      </c>
      <c r="E2398" s="223" t="inlineStr">
        <is>
          <t>Majella Setyawan</t>
        </is>
      </c>
      <c r="F2398" s="223" t="n"/>
      <c r="G2398" s="223" t="inlineStr">
        <is>
          <t>978-623-8351-99-2</t>
        </is>
      </c>
      <c r="H2398" s="223" t="inlineStr">
        <is>
          <t>Referensi</t>
        </is>
      </c>
      <c r="I2398" s="258" t="inlineStr">
        <is>
          <t>Umum</t>
        </is>
      </c>
      <c r="J2398" s="186" t="inlineStr">
        <is>
          <t>005.01</t>
        </is>
      </c>
      <c r="K2398" s="223" t="inlineStr">
        <is>
          <t>Edisi Ke-1</t>
        </is>
      </c>
      <c r="L2398" s="223" t="n"/>
      <c r="M2398" s="259" t="inlineStr">
        <is>
          <t>Tidak Tersedia</t>
        </is>
      </c>
      <c r="N2398" s="223" t="inlineStr">
        <is>
          <t>Indonesia</t>
        </is>
      </c>
      <c r="O2398" s="223" t="inlineStr">
        <is>
          <t>Bukan fiksi</t>
        </is>
      </c>
      <c r="P2398" s="223" t="n">
        <v>2023</v>
      </c>
      <c r="Q2398" s="223" t="n">
        <v>2023</v>
      </c>
      <c r="R2398" s="223" t="inlineStr">
        <is>
          <t>Pustaka Referensi</t>
        </is>
      </c>
      <c r="S2398" s="223" t="inlineStr">
        <is>
          <t>Andi Offset CV</t>
        </is>
      </c>
      <c r="T2398" s="223" t="inlineStr">
        <is>
          <t>Lokal</t>
        </is>
      </c>
      <c r="U2398" s="86" t="n">
        <v>74</v>
      </c>
      <c r="V2398" s="86" t="inlineStr">
        <is>
          <t>pdf</t>
        </is>
      </c>
      <c r="W2398" s="223" t="inlineStr">
        <is>
          <t>4.7 MB</t>
        </is>
      </c>
      <c r="X2398" s="223" t="inlineStr">
        <is>
          <t>Nusa Penida adalah sebuah pulau yang terletak di sebelah tenggara Bali, Indonesia. Pulau ini dikenal dengan keindahan alamnya yang menakjubkan, seperti pantai-pantai berpasir putih yang eksotis, tebing-tebing karang yang menjulang tinggi di atas laut, serta hutan-hutan hijau yang masih alami. Selain itu, Nusa Penida juga menjadi tempat yang populer untuk menyaksikan keberadaan hewan laut seperti penyu, hiu, dan ikan pari. Oleh karena itu, Nusa Penida adalah destinasi wisata yang sangat menarik untuk dikunjungi bagi mereka yang mencari pengalaman liburan yang berbeda dan mendalam di Bali. Buku ini akan membahas tentang ensiklopedia Pulau Nusa Penida.</t>
        </is>
      </c>
      <c r="Y2398" s="262" t="n">
        <v>46000</v>
      </c>
      <c r="Z2398" s="226" t="n"/>
      <c r="AA2398" s="241">
        <f>Y3568*Z3568</f>
        <v/>
      </c>
      <c r="AB2398" s="237" t="inlineStr">
        <is>
          <t>70c94279-088f-4350-8c78-f84781df5e46</t>
        </is>
      </c>
    </row>
    <row r="2399" ht="15" customHeight="1" s="283">
      <c r="A2399" s="109" t="n">
        <v>3560</v>
      </c>
      <c r="B2399" s="222">
        <f>HYPERLINK("https://mocostore.moco.co.id/catalog/"&amp;AB3569,"Klik Disini")</f>
        <v/>
      </c>
      <c r="C2399" s="223" t="inlineStr">
        <is>
          <t>Ensiklopedia Jenis-jenis Serangga yang Bermanfaat Bagi Kehidupan Seri I</t>
        </is>
      </c>
      <c r="D2399" s="223" t="inlineStr">
        <is>
          <t>:</t>
        </is>
      </c>
      <c r="E2399" s="223" t="inlineStr">
        <is>
          <t>Satyo Pijar</t>
        </is>
      </c>
      <c r="F2399" s="223" t="n"/>
      <c r="G2399" s="223" t="inlineStr">
        <is>
          <t>978-623-8351-81-7</t>
        </is>
      </c>
      <c r="H2399" s="223" t="inlineStr">
        <is>
          <t>Ensiklopedia</t>
        </is>
      </c>
      <c r="I2399" s="258" t="inlineStr">
        <is>
          <t>Umum</t>
        </is>
      </c>
      <c r="J2399" s="186" t="inlineStr">
        <is>
          <t>005.01</t>
        </is>
      </c>
      <c r="K2399" s="223" t="inlineStr">
        <is>
          <t>Edisi Ke-1</t>
        </is>
      </c>
      <c r="L2399" s="223" t="n"/>
      <c r="M2399" s="259" t="inlineStr">
        <is>
          <t>Tidak Tersedia</t>
        </is>
      </c>
      <c r="N2399" s="223" t="inlineStr">
        <is>
          <t>Indonesia</t>
        </is>
      </c>
      <c r="O2399" s="223" t="inlineStr">
        <is>
          <t>Bukan fiksi</t>
        </is>
      </c>
      <c r="P2399" s="223" t="n">
        <v>2023</v>
      </c>
      <c r="Q2399" s="223" t="n">
        <v>2023</v>
      </c>
      <c r="R2399" s="223" t="inlineStr">
        <is>
          <t>Pustaka Referensi</t>
        </is>
      </c>
      <c r="S2399" s="223" t="inlineStr">
        <is>
          <t>Andi Offset CV</t>
        </is>
      </c>
      <c r="T2399" s="223" t="inlineStr">
        <is>
          <t>Lokal</t>
        </is>
      </c>
      <c r="U2399" s="86" t="n">
        <v>80</v>
      </c>
      <c r="V2399" s="86" t="inlineStr">
        <is>
          <t>PDF</t>
        </is>
      </c>
      <c r="W2399" s="223" t="inlineStr">
        <is>
          <t>3.7 MB</t>
        </is>
      </c>
      <c r="X2399" s="223" t="inlineStr">
        <is>
          <t>Serangga adalah kelas hewan yang sangat beragam dan memiliki banyak spesies di seluruh dunia. Mereka memiliki tiga bagian tubuh, yaitu kepala, thorax, dan abdomen, serta enam kaki dan sepasang sayap. Serangga sangat penting bagi ekosistem, karena mereka berperan sebagai pemakan, pemakan tumbuhan, dan polinator. Selain itu, serangga juga memiliki kemampuan adaptasi yang luar biasa. Mereka dapat hidup di berbagai kondisi lingkungan, mulai dari gurun pasir hingga hutan hujan tropis. Buku ini akan semakin menambah wawasan kita mengenai jenis-jenis serangga yang bermanfaat bagi kehidupan.</t>
        </is>
      </c>
      <c r="Y2399" s="262" t="n">
        <v>52500</v>
      </c>
      <c r="Z2399" s="226" t="n"/>
      <c r="AA2399" s="241">
        <f>Y3569*Z3569</f>
        <v/>
      </c>
      <c r="AB2399" s="237" t="inlineStr">
        <is>
          <t>cabed51f-7f08-4a54-b0db-ed187ad5b0b0</t>
        </is>
      </c>
    </row>
    <row r="2400" ht="15" customHeight="1" s="283">
      <c r="A2400" s="109" t="n">
        <v>3561</v>
      </c>
      <c r="B2400" s="222">
        <f>HYPERLINK("https://mocostore.moco.co.id/catalog/"&amp;AB3570,"Klik Disini")</f>
        <v/>
      </c>
      <c r="C2400" s="223" t="inlineStr">
        <is>
          <t>Ensiklopedia Pulau Komodo</t>
        </is>
      </c>
      <c r="D2400" s="223" t="inlineStr">
        <is>
          <t>:</t>
        </is>
      </c>
      <c r="E2400" s="223" t="inlineStr">
        <is>
          <t>Erlita Mega</t>
        </is>
      </c>
      <c r="F2400" s="223" t="n"/>
      <c r="G2400" s="223" t="inlineStr">
        <is>
          <t>978-623-8351-98-5</t>
        </is>
      </c>
      <c r="H2400" s="223" t="inlineStr">
        <is>
          <t>Referensi</t>
        </is>
      </c>
      <c r="I2400" s="258" t="inlineStr">
        <is>
          <t>Umum</t>
        </is>
      </c>
      <c r="J2400" s="186" t="inlineStr">
        <is>
          <t>005.01</t>
        </is>
      </c>
      <c r="K2400" s="223" t="inlineStr">
        <is>
          <t>Edisi Ke-1</t>
        </is>
      </c>
      <c r="L2400" s="223" t="n"/>
      <c r="M2400" s="259" t="inlineStr">
        <is>
          <t>Tidak Tersedia</t>
        </is>
      </c>
      <c r="N2400" s="223" t="inlineStr">
        <is>
          <t>Indonesia</t>
        </is>
      </c>
      <c r="O2400" s="223" t="inlineStr">
        <is>
          <t>Bukan fiksi</t>
        </is>
      </c>
      <c r="P2400" s="223" t="n">
        <v>2023</v>
      </c>
      <c r="Q2400" s="223" t="n">
        <v>2023</v>
      </c>
      <c r="R2400" s="223" t="inlineStr">
        <is>
          <t>Pustaka Referensi</t>
        </is>
      </c>
      <c r="S2400" s="223" t="inlineStr">
        <is>
          <t>Andi Offset CV</t>
        </is>
      </c>
      <c r="T2400" s="223" t="inlineStr">
        <is>
          <t>Lokal</t>
        </is>
      </c>
      <c r="U2400" s="86" t="n">
        <v>70</v>
      </c>
      <c r="V2400" s="86" t="inlineStr">
        <is>
          <t>pdf</t>
        </is>
      </c>
      <c r="W2400" s="223" t="inlineStr">
        <is>
          <t>4.8 MB</t>
        </is>
      </c>
      <c r="X2400" s="223" t="inlineStr">
        <is>
          <t>Pulau Komodo adalah salah satu destinasi wisata yang sangat terkenal di Indonesia. Terletak di Provinsi Nusa Tenggara Timur, pulau ini merupakan rumah bagi hewan langka, yaitu komodo, yang hanya dapat ditemukan di wilayah tersebut. Tidak hanya memiliki keindahan alam dan hewan langka, Pulau Komodo juga menjadi salah satu situs warisan dunia UNESCO. Hal ini tidak lepas dari keberadaan komodo dan keanekaragaman hayati yang terdapat di sekitar Pulau Komodo. Selain itu, Pulau Komodo juga menjadi tempat yang sangat penting bagi penelitian dan konservasi hewan langka tersebut. Buku ini membahas tentang ensiklopedia Pulau Komodo.</t>
        </is>
      </c>
      <c r="Y2400" s="262" t="n">
        <v>45000</v>
      </c>
      <c r="Z2400" s="226" t="n"/>
      <c r="AA2400" s="241">
        <f>Y3570*Z3570</f>
        <v/>
      </c>
      <c r="AB2400" s="237" t="inlineStr">
        <is>
          <t>abeb760f-0e4a-48bf-8929-cbe6300c795a</t>
        </is>
      </c>
    </row>
    <row r="2401" ht="15" customHeight="1" s="283">
      <c r="A2401" s="109" t="n">
        <v>3562</v>
      </c>
      <c r="B2401" s="222">
        <f>HYPERLINK("https://mocostore.moco.co.id/catalog/"&amp;AB3571,"Klik Disini")</f>
        <v/>
      </c>
      <c r="C2401" s="223" t="inlineStr">
        <is>
          <t>Hak Kekayaan Intelektual Sebagai Jaminan Kredit</t>
        </is>
      </c>
      <c r="D2401" s="223" t="inlineStr">
        <is>
          <t>:</t>
        </is>
      </c>
      <c r="E2401" s="223" t="inlineStr">
        <is>
          <t>Iswi Hariyani, Dr. Cita Yustisia Serfiyani, &amp; R. Serfianto D. Purnomo</t>
        </is>
      </c>
      <c r="F2401" s="223" t="inlineStr">
        <is>
          <t>978-979-29-7034-0</t>
        </is>
      </c>
      <c r="G2401" s="223" t="inlineStr">
        <is>
          <t>978-623-01-3814-0</t>
        </is>
      </c>
      <c r="H2401" s="223" t="inlineStr">
        <is>
          <t>Bisnis &amp; Ekonomi</t>
        </is>
      </c>
      <c r="I2401" s="258" t="inlineStr">
        <is>
          <t>Perguruan Tinggi</t>
        </is>
      </c>
      <c r="J2401" s="186" t="inlineStr">
        <is>
          <t>009.25</t>
        </is>
      </c>
      <c r="K2401" s="223" t="inlineStr">
        <is>
          <t>Edisi Ke-1</t>
        </is>
      </c>
      <c r="L2401" s="223" t="n"/>
      <c r="M2401" s="259" t="inlineStr">
        <is>
          <t>Tidak Tersedia</t>
        </is>
      </c>
      <c r="N2401" s="223" t="inlineStr">
        <is>
          <t>Indonesia</t>
        </is>
      </c>
      <c r="O2401" s="223" t="inlineStr">
        <is>
          <t>Bukan fiksi</t>
        </is>
      </c>
      <c r="P2401" s="223" t="n">
        <v>2018</v>
      </c>
      <c r="Q2401" s="223" t="n">
        <v>2023</v>
      </c>
      <c r="R2401" s="223" t="inlineStr">
        <is>
          <t>Penerbit Andi</t>
        </is>
      </c>
      <c r="S2401" s="223" t="inlineStr">
        <is>
          <t>Andi Offset CV</t>
        </is>
      </c>
      <c r="T2401" s="223" t="inlineStr">
        <is>
          <t>Lokal</t>
        </is>
      </c>
      <c r="U2401" s="86" t="n">
        <v>210</v>
      </c>
      <c r="V2401" s="86" t="inlineStr">
        <is>
          <t>pdf</t>
        </is>
      </c>
      <c r="W2401" s="223" t="inlineStr">
        <is>
          <t>19.9 MB</t>
        </is>
      </c>
      <c r="X2401" s="223" t="inlineStr">
        <is>
          <t>Hak Kekayaan Intelektual (HKI) adalah aset berharga yang dapat dikembangkan menjadi bisnis waralaba, bisnis kreatif, bisnis digital dan bisnis tekfin. HKI khususnya Hak Cipta dan Paten sudah bisa dijadikan objek jaminan utang melalui Fidusia berdasarkan Pasal 16 UU Nomor 28/2014 tentang Hak Cipta dan Pasal 108 UU Nomor 13/2016 tentang Paten.
 Ketentuan tersebut sayangnya belum bisa diberlakukan pada jenis HKI lain, padahal semua jenis HKI dapat dijadikan jaminan utang melalui skema Fidusia. Implementasi aturan ini juga masih terkendala karena belum ada revisi Peraturan BI tentang agunan kredit serta belum ada Lembaga Penilai Aset HKI di Indonesia. Pemanfaatan HKI sebagai jaminan kredit sendiri telah dipraktekkan di beberapa negara seperti Amerika Serikat, Inggris, Denmark, China, Jepang, Korea Selatan, Singapura, dan Malaysia.
 Buku ini tergolong langka karena hingga saat ini belum ada buku yang secara khusus membahas HKI sebagai jaminan kredit. Buku ini cocok dibaca oleh berbagai kalangan seperti dosen, mahasiswa, peneliti, pakar hukum, pakar bisnis, notaris, konsultan, pelaku bisnis waralaba, bisnis kreatif, bisnis tekfin, bisnis digital, pengusaha rintisan (start-up), pemilik HKI (pencipta, penemu, pendesain), kurator seni, kritikus seni, kolektor seni, pedagang barang seni, balai lelang seni, pasosiasi bisnis, Lembaga APS, pejabat BI, OJK, Pemerintah, Bekraf, DJKI, legislator, perbankan, pegadaian, perusahaan efek, perusahaan penjaminan, modal ventura, multifinance, dan lain-lain.</t>
        </is>
      </c>
      <c r="Y2401" s="262" t="n">
        <v>68000</v>
      </c>
      <c r="Z2401" s="226" t="n"/>
      <c r="AA2401" s="241">
        <f>Y3571*Z3571</f>
        <v/>
      </c>
      <c r="AB2401" s="237" t="inlineStr">
        <is>
          <t>67d6862d-95f4-4cff-8157-8909fc43a536</t>
        </is>
      </c>
    </row>
    <row r="2402" ht="15" customHeight="1" s="283">
      <c r="A2402" s="109" t="n">
        <v>3563</v>
      </c>
      <c r="B2402" s="222">
        <f>HYPERLINK("https://mocostore.moco.co.id/catalog/"&amp;AB3572,"Klik Disini")</f>
        <v/>
      </c>
      <c r="C2402" s="223" t="inlineStr">
        <is>
          <t>Ensiklopedia Jenis-jenis Ganggang Seri II</t>
        </is>
      </c>
      <c r="D2402" s="223" t="inlineStr">
        <is>
          <t>:</t>
        </is>
      </c>
      <c r="E2402" s="223" t="inlineStr">
        <is>
          <t>Michael Wiseman</t>
        </is>
      </c>
      <c r="F2402" s="223" t="n"/>
      <c r="G2402" s="223" t="inlineStr">
        <is>
          <t>978-623-8351-80-0</t>
        </is>
      </c>
      <c r="H2402" s="223" t="inlineStr">
        <is>
          <t>Ensiklopedia</t>
        </is>
      </c>
      <c r="I2402" s="258" t="inlineStr">
        <is>
          <t>Umum</t>
        </is>
      </c>
      <c r="J2402" s="186" t="inlineStr">
        <is>
          <t>005.01</t>
        </is>
      </c>
      <c r="K2402" s="223" t="inlineStr">
        <is>
          <t>Edisi Ke-1</t>
        </is>
      </c>
      <c r="L2402" s="223" t="n"/>
      <c r="M2402" s="259" t="inlineStr">
        <is>
          <t>Tidak Tersedia</t>
        </is>
      </c>
      <c r="N2402" s="223" t="inlineStr">
        <is>
          <t>Indonesia</t>
        </is>
      </c>
      <c r="O2402" s="223" t="inlineStr">
        <is>
          <t>Bukan fiksi</t>
        </is>
      </c>
      <c r="P2402" s="223" t="n">
        <v>2023</v>
      </c>
      <c r="Q2402" s="223" t="n">
        <v>2023</v>
      </c>
      <c r="R2402" s="223" t="inlineStr">
        <is>
          <t>Pustaka Referensi</t>
        </is>
      </c>
      <c r="S2402" s="223" t="inlineStr">
        <is>
          <t>Andi Offset CV</t>
        </is>
      </c>
      <c r="T2402" s="223" t="inlineStr">
        <is>
          <t>Lokal</t>
        </is>
      </c>
      <c r="U2402" s="86" t="n">
        <v>76</v>
      </c>
      <c r="V2402" s="86" t="inlineStr">
        <is>
          <t>pdf</t>
        </is>
      </c>
      <c r="W2402" s="223" t="inlineStr">
        <is>
          <t>7.2 MB</t>
        </is>
      </c>
      <c r="X2402" s="223" t="inlineStr">
        <is>
          <t>Ganggang merupakan organisme fotosintetik yang hidup di lingkungan akuatik maupun terestrial. Ganggang memiliki peran penting dalam siklus karbon dan oksigen di bumi, serta menyediakan habitat dan sumber makanan bagi berbagai makhluk hidup di ekosistem air dan darat. Ganggang juga memiliki manfaat dalam bidang industri dan kesehatan, seperti untuk produksi makanan, obat-obatan, kosmetik, dan bahkan energi terbarukan. Oleh karena itu, ganggang merupakan organisme yang sangat menarik untuk dipelajari dan dipahami lebih lanjut. Penelitian dan pemantauan yang terus-menerus perlu dilakukan untuk mengelola dan menjaga keseimbangan ekosistem serta memanfaatkan potensi ganggang dengan bijak. Dalam buku ini, akan dibahas lebih lanjut tentang berbagai jenis ganggang dan manfaatnya dalam berbagai bidang.</t>
        </is>
      </c>
      <c r="Y2402" s="262" t="n">
        <v>46500</v>
      </c>
      <c r="Z2402" s="226" t="n"/>
      <c r="AA2402" s="241">
        <f>Y3572*Z3572</f>
        <v/>
      </c>
      <c r="AB2402" s="237" t="inlineStr">
        <is>
          <t>82318e6f-1404-4bb4-900b-40728ebd0875</t>
        </is>
      </c>
    </row>
    <row r="2403" ht="15" customHeight="1" s="283">
      <c r="A2403" s="109" t="n">
        <v>3564</v>
      </c>
      <c r="B2403" s="222">
        <f>HYPERLINK("https://mocostore.moco.co.id/catalog/"&amp;AB3573,"Klik Disini")</f>
        <v/>
      </c>
      <c r="C2403" s="223" t="inlineStr">
        <is>
          <t>Ensiklopedia Pulau Karimunjawa</t>
        </is>
      </c>
      <c r="D2403" s="223" t="inlineStr">
        <is>
          <t>:</t>
        </is>
      </c>
      <c r="E2403" s="223" t="inlineStr">
        <is>
          <t>Wind Dylanesia</t>
        </is>
      </c>
      <c r="F2403" s="223" t="n"/>
      <c r="G2403" s="223" t="inlineStr">
        <is>
          <t>978-623-8351-97-8</t>
        </is>
      </c>
      <c r="H2403" s="223" t="inlineStr">
        <is>
          <t>Referensi</t>
        </is>
      </c>
      <c r="I2403" s="258" t="inlineStr">
        <is>
          <t>Umum</t>
        </is>
      </c>
      <c r="J2403" s="186" t="inlineStr">
        <is>
          <t>005.01</t>
        </is>
      </c>
      <c r="K2403" s="223" t="inlineStr">
        <is>
          <t>Edisi Ke-1</t>
        </is>
      </c>
      <c r="L2403" s="223" t="n"/>
      <c r="M2403" s="259" t="inlineStr">
        <is>
          <t>Tidak Tersedia</t>
        </is>
      </c>
      <c r="N2403" s="223" t="inlineStr">
        <is>
          <t>Indonesia</t>
        </is>
      </c>
      <c r="O2403" s="223" t="inlineStr">
        <is>
          <t>Bukan fiksi</t>
        </is>
      </c>
      <c r="P2403" s="223" t="n">
        <v>2023</v>
      </c>
      <c r="Q2403" s="223" t="n">
        <v>2023</v>
      </c>
      <c r="R2403" s="223" t="inlineStr">
        <is>
          <t>Pustaka Referensi</t>
        </is>
      </c>
      <c r="S2403" s="223" t="inlineStr">
        <is>
          <t>Andi Offset CV</t>
        </is>
      </c>
      <c r="T2403" s="223" t="inlineStr">
        <is>
          <t>Lokal</t>
        </is>
      </c>
      <c r="U2403" s="86" t="n">
        <v>76</v>
      </c>
      <c r="V2403" s="86" t="inlineStr">
        <is>
          <t>pdf</t>
        </is>
      </c>
      <c r="W2403" s="223" t="inlineStr">
        <is>
          <t>5.4 MB</t>
        </is>
      </c>
      <c r="X2403" s="223" t="inlineStr">
        <is>
          <t>Pernahkah Anda ke Karimunjawa? Pulau Karimun Jawa adalah destinasi wisata yang terletak di Laut Jawa, bagian utara Provinsi Jawa Tengah, Indonesia. Dikenal sebagai surga tersembunyi, pulau ini menawarkan pemandangan yang indah dengan pantai-pantai berpasir putih, air laut yang jernih, serta keanekaragaman hayati yang melimpah. Selain itu, pulau ini juga menyimpan sejarah dan budaya yang kaya, seperti adanya peninggalan-peninggalan Belanda pada masa kolonial, serta tradisi masyarakat setempat yang masih kental dalam kehidupan sehari-hari. Buku ini akan membawa kita masuk ke dalam keindahan Karimunjawa.</t>
        </is>
      </c>
      <c r="Y2403" s="262" t="n">
        <v>60000</v>
      </c>
      <c r="Z2403" s="226" t="n"/>
      <c r="AA2403" s="241">
        <f>Y3573*Z3573</f>
        <v/>
      </c>
      <c r="AB2403" s="237" t="inlineStr">
        <is>
          <t>e480537c-1882-4204-b7dc-5239d72b4e5c</t>
        </is>
      </c>
    </row>
    <row r="2404" ht="15" customHeight="1" s="283">
      <c r="A2404" s="109" t="n">
        <v>3565</v>
      </c>
      <c r="B2404" s="222">
        <f>HYPERLINK("https://mocostore.moco.co.id/catalog/"&amp;AB3574,"Klik Disini")</f>
        <v/>
      </c>
      <c r="C2404" s="223" t="inlineStr">
        <is>
          <t>Ensiklopedia Pulau Derawan</t>
        </is>
      </c>
      <c r="D2404" s="223" t="inlineStr">
        <is>
          <t>:</t>
        </is>
      </c>
      <c r="E2404" s="223" t="inlineStr">
        <is>
          <t>Christofora K.</t>
        </is>
      </c>
      <c r="F2404" s="223" t="n"/>
      <c r="G2404" s="223" t="inlineStr">
        <is>
          <t>978-623-8351-96-1</t>
        </is>
      </c>
      <c r="H2404" s="223" t="inlineStr">
        <is>
          <t>Referensi</t>
        </is>
      </c>
      <c r="I2404" s="258" t="inlineStr">
        <is>
          <t>Umum</t>
        </is>
      </c>
      <c r="J2404" s="186" t="inlineStr">
        <is>
          <t>005.01</t>
        </is>
      </c>
      <c r="K2404" s="223" t="inlineStr">
        <is>
          <t>Edisi Ke-1</t>
        </is>
      </c>
      <c r="L2404" s="223" t="n"/>
      <c r="M2404" s="259" t="inlineStr">
        <is>
          <t>Tidak Tersedia</t>
        </is>
      </c>
      <c r="N2404" s="223" t="inlineStr">
        <is>
          <t>Indonesia</t>
        </is>
      </c>
      <c r="O2404" s="223" t="inlineStr">
        <is>
          <t>Bukan fiksi</t>
        </is>
      </c>
      <c r="P2404" s="223" t="n">
        <v>2023</v>
      </c>
      <c r="Q2404" s="223" t="n">
        <v>2023</v>
      </c>
      <c r="R2404" s="223" t="inlineStr">
        <is>
          <t>Pustaka Referensi</t>
        </is>
      </c>
      <c r="S2404" s="223" t="inlineStr">
        <is>
          <t>Andi Offset CV</t>
        </is>
      </c>
      <c r="T2404" s="223" t="inlineStr">
        <is>
          <t>Lokal</t>
        </is>
      </c>
      <c r="U2404" s="86" t="n">
        <v>74</v>
      </c>
      <c r="V2404" s="86" t="inlineStr">
        <is>
          <t>pdf</t>
        </is>
      </c>
      <c r="W2404" s="223" t="inlineStr">
        <is>
          <t>2.8 MB</t>
        </is>
      </c>
      <c r="X2404" s="223" t="inlineStr">
        <is>
          <t>Pulau Derawan adalah sebuah pulau kecil yang terletak di perairan Kalimantan Timur, Indonesia. Pulau ini terkenal sebagai salah satu destinasi wisata yang menawarkan keindahan alam bawah laut yang spektakuler. Pulau Derawan dikelilingi oleh perairan yang jernih dan banyak terumbu karang yang masih alami dan beragam jenis ikan serta biota laut lainnya. Tidak hanya menawarkan keindahan alam bawah laut yang memukau, Pulau Derawan juga menawarkan pesona alam darat yang tak kalah menarik. Dalam buku ini, kita akan membahas lebih lanjut tentang keunikan dan keindahan Pulau Derawan.</t>
        </is>
      </c>
      <c r="Y2404" s="262" t="n">
        <v>46000</v>
      </c>
      <c r="Z2404" s="226" t="n"/>
      <c r="AA2404" s="241">
        <f>Y3574*Z3574</f>
        <v/>
      </c>
      <c r="AB2404" s="237" t="inlineStr">
        <is>
          <t>4569cf39-5c53-4ffc-83e1-76a04c2b1130</t>
        </is>
      </c>
    </row>
    <row r="2405" ht="15" customHeight="1" s="283">
      <c r="A2405" s="109" t="n">
        <v>3566</v>
      </c>
      <c r="B2405" s="222">
        <f>HYPERLINK("https://mocostore.moco.co.id/catalog/"&amp;AB3575,"Klik Disini")</f>
        <v/>
      </c>
      <c r="C2405" s="223" t="inlineStr">
        <is>
          <t>Ensiklopedia Jenis-jenis Ganggang Seri I</t>
        </is>
      </c>
      <c r="D2405" s="223" t="inlineStr">
        <is>
          <t>:</t>
        </is>
      </c>
      <c r="E2405" s="223" t="inlineStr">
        <is>
          <t>Michael Wiseman</t>
        </is>
      </c>
      <c r="F2405" s="223" t="n"/>
      <c r="G2405" s="223" t="inlineStr">
        <is>
          <t>978-623-8351-79-4</t>
        </is>
      </c>
      <c r="H2405" s="223" t="inlineStr">
        <is>
          <t>Ensiklopedia</t>
        </is>
      </c>
      <c r="I2405" s="258" t="inlineStr">
        <is>
          <t>Umum</t>
        </is>
      </c>
      <c r="J2405" s="186" t="inlineStr">
        <is>
          <t>005.01</t>
        </is>
      </c>
      <c r="K2405" s="223" t="inlineStr">
        <is>
          <t>Edisi Ke-1</t>
        </is>
      </c>
      <c r="L2405" s="223" t="n"/>
      <c r="M2405" s="259" t="inlineStr">
        <is>
          <t>Tidak Tersedia</t>
        </is>
      </c>
      <c r="N2405" s="223" t="inlineStr">
        <is>
          <t>Indonesia</t>
        </is>
      </c>
      <c r="O2405" s="223" t="inlineStr">
        <is>
          <t>Bukan fiksi</t>
        </is>
      </c>
      <c r="P2405" s="223" t="n">
        <v>2023</v>
      </c>
      <c r="Q2405" s="223" t="n">
        <v>2023</v>
      </c>
      <c r="R2405" s="223" t="inlineStr">
        <is>
          <t>Pustaka Referensi</t>
        </is>
      </c>
      <c r="S2405" s="223" t="inlineStr">
        <is>
          <t>Andi Offset CV</t>
        </is>
      </c>
      <c r="T2405" s="223" t="inlineStr">
        <is>
          <t>Lokal</t>
        </is>
      </c>
      <c r="U2405" s="86" t="n">
        <v>72</v>
      </c>
      <c r="V2405" s="86" t="inlineStr">
        <is>
          <t>pdf</t>
        </is>
      </c>
      <c r="W2405" s="223" t="inlineStr">
        <is>
          <t>4.5 MB</t>
        </is>
      </c>
      <c r="X2405" s="223" t="inlineStr">
        <is>
          <t>Ganggang adalah organisme fotosintetik yang banyak ditemukan di perairan seperti laut, sungai, danau, serta rawa-rawa. Ganggang memiliki peran penting dalam ekosistem karena mereka dapat menghasilkan oksigen, menyediakan makanan bagi hewan laut dan manusia, serta membantu mengendalikan kualitas air. Selain itu, ganggang juga digunakan dalam industri kosmetik dan pangan sebagai bahan baku. Oleh karena itu, pemahaman tentang ganggang dan peranannya dalam ekosistem sangatlah penting untuk menjaga keseimbangan lingkungan kita. Buku ini akan menambah pengetahuan kita tentang ensiklopedia jenis-jenis ganggang.</t>
        </is>
      </c>
      <c r="Y2405" s="262" t="n">
        <v>45500</v>
      </c>
      <c r="Z2405" s="226" t="n"/>
      <c r="AA2405" s="241">
        <f>Y3575*Z3575</f>
        <v/>
      </c>
      <c r="AB2405" s="237" t="inlineStr">
        <is>
          <t>fcebdb06-f748-4780-8369-90bab3914819</t>
        </is>
      </c>
    </row>
    <row r="2406" ht="15" customHeight="1" s="283">
      <c r="A2406" s="109" t="n">
        <v>3567</v>
      </c>
      <c r="B2406" s="222">
        <f>HYPERLINK("https://mocostore.moco.co.id/catalog/"&amp;AB3576,"Klik Disini")</f>
        <v/>
      </c>
      <c r="C2406" s="223" t="inlineStr">
        <is>
          <t>Ensiklopedia Pulau Bali</t>
        </is>
      </c>
      <c r="D2406" s="223" t="inlineStr">
        <is>
          <t>:</t>
        </is>
      </c>
      <c r="E2406" s="223" t="inlineStr">
        <is>
          <t>Tjahjono Tri</t>
        </is>
      </c>
      <c r="F2406" s="223" t="n"/>
      <c r="G2406" s="223" t="inlineStr">
        <is>
          <t>978-623-8351-95-4</t>
        </is>
      </c>
      <c r="H2406" s="223" t="inlineStr">
        <is>
          <t>Referensi</t>
        </is>
      </c>
      <c r="I2406" s="258" t="inlineStr">
        <is>
          <t>Umum</t>
        </is>
      </c>
      <c r="J2406" s="186" t="inlineStr">
        <is>
          <t>005.01</t>
        </is>
      </c>
      <c r="K2406" s="223" t="inlineStr">
        <is>
          <t>Edisi Ke-1</t>
        </is>
      </c>
      <c r="L2406" s="223" t="n"/>
      <c r="M2406" s="259" t="inlineStr">
        <is>
          <t>Tidak Tersedia</t>
        </is>
      </c>
      <c r="N2406" s="223" t="inlineStr">
        <is>
          <t>Indonesia</t>
        </is>
      </c>
      <c r="O2406" s="223" t="inlineStr">
        <is>
          <t>Bukan fiksi</t>
        </is>
      </c>
      <c r="P2406" s="223" t="n">
        <v>2023</v>
      </c>
      <c r="Q2406" s="223" t="n">
        <v>2023</v>
      </c>
      <c r="R2406" s="223" t="inlineStr">
        <is>
          <t>Pustaka Referensi</t>
        </is>
      </c>
      <c r="S2406" s="223" t="inlineStr">
        <is>
          <t>Andi Offset CV</t>
        </is>
      </c>
      <c r="T2406" s="223" t="inlineStr">
        <is>
          <t>Lokal</t>
        </is>
      </c>
      <c r="U2406" s="86" t="n">
        <v>66</v>
      </c>
      <c r="V2406" s="86" t="inlineStr">
        <is>
          <t>pdf</t>
        </is>
      </c>
      <c r="W2406" s="223" t="inlineStr">
        <is>
          <t>3.8 MB</t>
        </is>
      </c>
      <c r="X2406" s="223" t="inlineStr">
        <is>
          <t>Pulau Bali merupakan salah satu destinasi wisata yang terkenal di dunia. Terletak di Indonesia, pulau ini menawarkan keindahan alam yang memukau, budaya yang kaya, dan kehidupan malam yang semarak. Selain pantai-pantai yang indah, Bali juga terkenal dengan pura-pura yang megah, tari-tarian tradisional yang memukau, serta beragam aktivitas seperti menyelam, berselancar, dan trekking. Tidak heran jika pulau ini menjadi destinasi wisata yang paling diminati oleh wisatawan asing maupun domestik. Bali juga memiliki sisi yang lebih tenang dan santai, seperti tempat spa dan yoga yang terkenal di seluruh dunia. Pulau Bali memang benar-benar memiliki segalanya untuk semua jenis wisatawan. Buku ini akan menambah wawasan kita tentang ensiklopedia Pulau Bali.</t>
        </is>
      </c>
      <c r="Y2406" s="262" t="n">
        <v>37000</v>
      </c>
      <c r="Z2406" s="226" t="n"/>
      <c r="AA2406" s="241">
        <f>Y3576*Z3576</f>
        <v/>
      </c>
      <c r="AB2406" s="237" t="inlineStr">
        <is>
          <t>4f128ce2-c52d-4bd3-9bb3-0f5f31fd7a69</t>
        </is>
      </c>
    </row>
    <row r="2407" ht="15" customHeight="1" s="283">
      <c r="A2407" s="109" t="n">
        <v>3568</v>
      </c>
      <c r="B2407" s="222">
        <f>HYPERLINK("https://mocostore.moco.co.id/catalog/"&amp;AB3577,"Klik Disini")</f>
        <v/>
      </c>
      <c r="C2407" s="223" t="inlineStr">
        <is>
          <t>Hamba Tuhan Di Kota Transit</t>
        </is>
      </c>
      <c r="D2407" s="223" t="inlineStr">
        <is>
          <t>:</t>
        </is>
      </c>
      <c r="E2407" s="223" t="inlineStr">
        <is>
          <t>Radiani Kalvari, S.Pd.K., Leni Marlin S. Lase, S.S., Martha Kaesarina, S.I.Kom., Vicky Johanna Delarosa, Nandhes Adi Firmanto, Pambudi Pulosari, S.Sos, M.A.C.E., dan Pdm. P. Budi Raharjo.</t>
        </is>
      </c>
      <c r="F2407" s="223" t="n"/>
      <c r="G2407" s="223" t="inlineStr">
        <is>
          <t>978-623-314-512-1</t>
        </is>
      </c>
      <c r="H2407" s="223" t="inlineStr">
        <is>
          <t>Agama Kristen</t>
        </is>
      </c>
      <c r="I2407" s="258" t="inlineStr">
        <is>
          <t>Perguruan Tinggi</t>
        </is>
      </c>
      <c r="J2407" s="186" t="inlineStr">
        <is>
          <t>009.16</t>
        </is>
      </c>
      <c r="K2407" s="223" t="inlineStr">
        <is>
          <t>Edisi Ke-1</t>
        </is>
      </c>
      <c r="L2407" s="223" t="n"/>
      <c r="M2407" s="259" t="inlineStr">
        <is>
          <t>Tidak Tersedia</t>
        </is>
      </c>
      <c r="N2407" s="223" t="inlineStr">
        <is>
          <t>Indonesia</t>
        </is>
      </c>
      <c r="O2407" s="223" t="inlineStr">
        <is>
          <t>Bukan fiksi</t>
        </is>
      </c>
      <c r="P2407" s="223" t="inlineStr">
        <is>
          <t>Tidak tersedia</t>
        </is>
      </c>
      <c r="Q2407" s="223" t="n">
        <v>2023</v>
      </c>
      <c r="R2407" s="223" t="inlineStr">
        <is>
          <t>PBMR Andi</t>
        </is>
      </c>
      <c r="S2407" s="223" t="inlineStr">
        <is>
          <t>Andi Offset CV</t>
        </is>
      </c>
      <c r="T2407" s="223" t="inlineStr">
        <is>
          <t>Lokal</t>
        </is>
      </c>
      <c r="U2407" s="86" t="n">
        <v>77</v>
      </c>
      <c r="V2407" s="86" t="inlineStr">
        <is>
          <t>pdf</t>
        </is>
      </c>
      <c r="W2407" s="223" t="inlineStr">
        <is>
          <t>4.0 MB</t>
        </is>
      </c>
      <c r="X2407" s="223" t="inlineStr">
        <is>
          <t>Buku ini mengupas permasalahan yang dihadapi oleh pendeta atau gembala sidang dalam pelayanan dan perjalanan hidupnya.
 Kesaksian hamba Tuhan ini kiranya dapat memberkati dan menginspirasi para pembaca dalam menjalani dinamika kehidupan, khususnya dalam dunia pelayanan.</t>
        </is>
      </c>
      <c r="Y2407" s="262" t="n">
        <v>46000</v>
      </c>
      <c r="Z2407" s="226" t="n"/>
      <c r="AA2407" s="241">
        <f>Y3577*Z3577</f>
        <v/>
      </c>
      <c r="AB2407" s="237" t="inlineStr">
        <is>
          <t>bc766512-b07d-4584-85ee-ce7906d00251</t>
        </is>
      </c>
    </row>
    <row r="2408" ht="15" customHeight="1" s="283">
      <c r="A2408" s="109" t="n">
        <v>3570</v>
      </c>
      <c r="B2408" s="222">
        <f>HYPERLINK("https://mocostore.moco.co.id/catalog/"&amp;AB3579,"Klik Disini")</f>
        <v/>
      </c>
      <c r="C2408" s="223" t="inlineStr">
        <is>
          <t>Ensiklopedia Plantae: Jenis-jenis Tumbuhan Paku</t>
        </is>
      </c>
      <c r="D2408" s="223" t="inlineStr">
        <is>
          <t>:</t>
        </is>
      </c>
      <c r="E2408" s="223" t="inlineStr">
        <is>
          <t>Majella Setyawan</t>
        </is>
      </c>
      <c r="F2408" s="223" t="n"/>
      <c r="G2408" s="223" t="inlineStr">
        <is>
          <t>978-623-8351-94-7</t>
        </is>
      </c>
      <c r="H2408" s="223" t="inlineStr">
        <is>
          <t>Referensi</t>
        </is>
      </c>
      <c r="I2408" s="258" t="inlineStr">
        <is>
          <t>Perguruan Tinggi</t>
        </is>
      </c>
      <c r="J2408" s="186" t="inlineStr">
        <is>
          <t>009.01</t>
        </is>
      </c>
      <c r="K2408" s="223" t="inlineStr">
        <is>
          <t>Edisi Ke-1</t>
        </is>
      </c>
      <c r="L2408" s="223" t="n"/>
      <c r="M2408" s="259" t="inlineStr">
        <is>
          <t>Tidak Tersedia</t>
        </is>
      </c>
      <c r="N2408" s="223" t="inlineStr">
        <is>
          <t>Indonesia</t>
        </is>
      </c>
      <c r="O2408" s="223" t="inlineStr">
        <is>
          <t>Bukan fiksi</t>
        </is>
      </c>
      <c r="P2408" s="223" t="n">
        <v>2023</v>
      </c>
      <c r="Q2408" s="223" t="n">
        <v>2023</v>
      </c>
      <c r="R2408" s="223" t="inlineStr">
        <is>
          <t>Pustaka Referensi</t>
        </is>
      </c>
      <c r="S2408" s="223" t="inlineStr">
        <is>
          <t>Andi Offset CV</t>
        </is>
      </c>
      <c r="T2408" s="223" t="inlineStr">
        <is>
          <t>Lokal</t>
        </is>
      </c>
      <c r="U2408" s="86" t="n">
        <v>74</v>
      </c>
      <c r="V2408" s="86" t="inlineStr">
        <is>
          <t>pdf</t>
        </is>
      </c>
      <c r="W2408" s="223" t="inlineStr">
        <is>
          <t>4.1 MB</t>
        </is>
      </c>
      <c r="X2408" s="223" t="inlineStr">
        <is>
          <t>Tumbuhan paku adalah jenis tumbuhan yang memiliki akar, batang, dan daun seperti halnya tumbuhan lainnya. Tumbuhan paku berkembang biak dengan spora yang dihasilkan pada daunnya. Spora ini kemudian tersebar dan tumbuh menjadi individu baru. Tumbuhan paku memiliki banyak manfaat, baik sebagai tanaman hias, obat-obatan tradisional, maupun sebagai bahan baku industri. Tumbuhan paku juga tahan terhadap berbagai kondisi lingkungan, seperti kelembaban yang tinggi, suhu yang rendah, serta paparan sinar matahari yang cukup banyak. Buku ini membahas tentang ensiklopedia plantae: jenis-jenis tumbuhan paku.</t>
        </is>
      </c>
      <c r="Y2408" s="262" t="n">
        <v>46000</v>
      </c>
      <c r="Z2408" s="226" t="n"/>
      <c r="AA2408" s="241">
        <f>Y3579*Z3579</f>
        <v/>
      </c>
      <c r="AB2408" s="237" t="inlineStr">
        <is>
          <t>1903acaf-d037-4fee-8c1e-523cef9fd924</t>
        </is>
      </c>
    </row>
    <row r="2409" ht="15" customHeight="1" s="283">
      <c r="A2409" s="109" t="n">
        <v>3571</v>
      </c>
      <c r="B2409" s="222">
        <f>HYPERLINK("https://mocostore.moco.co.id/catalog/"&amp;AB3580,"Klik Disini")</f>
        <v/>
      </c>
      <c r="C2409" s="223" t="inlineStr">
        <is>
          <t>Ensiklopedia Jamu Di Indonesia</t>
        </is>
      </c>
      <c r="D2409" s="223" t="inlineStr">
        <is>
          <t>:</t>
        </is>
      </c>
      <c r="E2409" s="223" t="inlineStr">
        <is>
          <t>Vanesa Adisa</t>
        </is>
      </c>
      <c r="F2409" s="223" t="n"/>
      <c r="G2409" s="223" t="inlineStr">
        <is>
          <t>978-623-8351-77-0</t>
        </is>
      </c>
      <c r="H2409" s="223" t="inlineStr">
        <is>
          <t>Ensiklopedia</t>
        </is>
      </c>
      <c r="I2409" s="258" t="inlineStr">
        <is>
          <t>Umum</t>
        </is>
      </c>
      <c r="J2409" s="186" t="inlineStr">
        <is>
          <t>005.01</t>
        </is>
      </c>
      <c r="K2409" s="223" t="inlineStr">
        <is>
          <t>Edisi Ke-1</t>
        </is>
      </c>
      <c r="L2409" s="223" t="n"/>
      <c r="M2409" s="259" t="inlineStr">
        <is>
          <t>Tidak Tersedia</t>
        </is>
      </c>
      <c r="N2409" s="223" t="inlineStr">
        <is>
          <t>Indonesia</t>
        </is>
      </c>
      <c r="O2409" s="223" t="inlineStr">
        <is>
          <t>Bukan fiksi</t>
        </is>
      </c>
      <c r="P2409" s="223" t="n">
        <v>2023</v>
      </c>
      <c r="Q2409" s="223" t="n">
        <v>2023</v>
      </c>
      <c r="R2409" s="223" t="inlineStr">
        <is>
          <t>Pustaka Referensi</t>
        </is>
      </c>
      <c r="S2409" s="223" t="inlineStr">
        <is>
          <t>Andi Offset CV</t>
        </is>
      </c>
      <c r="T2409" s="223" t="inlineStr">
        <is>
          <t>Lokal</t>
        </is>
      </c>
      <c r="U2409" s="86" t="n">
        <v>74</v>
      </c>
      <c r="V2409" s="86" t="inlineStr">
        <is>
          <t>pdf</t>
        </is>
      </c>
      <c r="W2409" s="223" t="inlineStr">
        <is>
          <t>12.1 MB</t>
        </is>
      </c>
      <c r="X2409" s="223" t="inlineStr">
        <is>
          <t>Indonesia terkenal dengan berbagai rempah-rempah yang dapat digunakan sebagai bumbu dapur. Selain sebagai bumbu dapur, rempah-rempah tersebut dapat diolah menjadi jamu tradisional yang kaya akan manfaat bagi kesehatan. Selain itu, mengonsumsi jamu dapat mencegah dan menyembuhkan berbagai penyakit. Jamu tradisional sendiri merupakan obat tradisional yang telah digunakan oleh masyarakat Indonesia sejak zaman dahulu. Sebagai obat tradisional, jamu tidak memiliki efek samping untuk tubuh. Kebanyakan jamu terbuat dari bahan-bahan alami seperti akar-akaran atau rimpang, dedaunan, serta kulit batang dari tanaman tertentu. Buku ini membahas tentang ensiklopedia jamu di Indonesia.</t>
        </is>
      </c>
      <c r="Y2409" s="262" t="n">
        <v>46000</v>
      </c>
      <c r="Z2409" s="226" t="n"/>
      <c r="AA2409" s="241">
        <f>Y3580*Z3580</f>
        <v/>
      </c>
      <c r="AB2409" s="237" t="inlineStr">
        <is>
          <t>905cf113-6d01-4fe4-885f-9741f04b3e7a</t>
        </is>
      </c>
    </row>
    <row r="2410" ht="15" customHeight="1" s="283">
      <c r="A2410" s="109" t="n">
        <v>3572</v>
      </c>
      <c r="B2410" s="222">
        <f>HYPERLINK("https://mocostore.moco.co.id/catalog/"&amp;AB3581,"Klik Disini")</f>
        <v/>
      </c>
      <c r="C2410" s="223" t="inlineStr">
        <is>
          <t>Ensiklopedia Plantae: Jenis-jenis Tumbuhan Berbiji</t>
        </is>
      </c>
      <c r="D2410" s="223" t="inlineStr">
        <is>
          <t>:</t>
        </is>
      </c>
      <c r="E2410" s="223" t="inlineStr">
        <is>
          <t>Erlita Mega</t>
        </is>
      </c>
      <c r="F2410" s="223" t="n"/>
      <c r="G2410" s="223" t="inlineStr">
        <is>
          <t>978-623-8351-93-0</t>
        </is>
      </c>
      <c r="H2410" s="223" t="inlineStr">
        <is>
          <t>Referensi</t>
        </is>
      </c>
      <c r="I2410" s="258" t="inlineStr">
        <is>
          <t>Perguruan Tinggi</t>
        </is>
      </c>
      <c r="J2410" s="186" t="inlineStr">
        <is>
          <t>009.01</t>
        </is>
      </c>
      <c r="K2410" s="223" t="inlineStr">
        <is>
          <t>Edisi Ke-1</t>
        </is>
      </c>
      <c r="L2410" s="223" t="n"/>
      <c r="M2410" s="259" t="inlineStr">
        <is>
          <t>Tidak Tersedia</t>
        </is>
      </c>
      <c r="N2410" s="223" t="inlineStr">
        <is>
          <t>Indonesia</t>
        </is>
      </c>
      <c r="O2410" s="223" t="inlineStr">
        <is>
          <t>Bukan fiksi</t>
        </is>
      </c>
      <c r="P2410" s="223" t="n">
        <v>2023</v>
      </c>
      <c r="Q2410" s="223" t="n">
        <v>2023</v>
      </c>
      <c r="R2410" s="223" t="inlineStr">
        <is>
          <t>Pustaka Referensi</t>
        </is>
      </c>
      <c r="S2410" s="223" t="inlineStr">
        <is>
          <t>Andi Offset CV</t>
        </is>
      </c>
      <c r="T2410" s="223" t="inlineStr">
        <is>
          <t>Lokal</t>
        </is>
      </c>
      <c r="U2410" s="86" t="n">
        <v>74</v>
      </c>
      <c r="V2410" s="86" t="inlineStr">
        <is>
          <t>pdf</t>
        </is>
      </c>
      <c r="W2410" s="223" t="inlineStr">
        <is>
          <t>22.1 MB</t>
        </is>
      </c>
      <c r="X2410" s="223" t="inlineStr">
        <is>
          <t>Tumbuhan berbiji adalah kelompok tumbuhan yang memiliki biji sebagai alat reproduksi. Tumbuhan ini termasuk ke dalam divisi Spermatophyta atau tumbuhan berbiji yang dibagi menjadi dua kelompok besar yaitu Gymnospermae dan Angiospermae. Selain itu, tumbuhan berbiji juga memiliki peran penting dalam menjaga keseimbangan ekosistem. Tumbuhan ini mampu menyerap karbon dioksida dari atmosfer dan mengubahnya menjadi oksigen melalui proses fotosintesis. Buku ini membahas tentang ensiklopedia plantae: jenis-jenis tumbuhan berbiji.</t>
        </is>
      </c>
      <c r="Y2410" s="262" t="n">
        <v>46000</v>
      </c>
      <c r="Z2410" s="226" t="n"/>
      <c r="AA2410" s="241">
        <f>Y3581*Z3581</f>
        <v/>
      </c>
      <c r="AB2410" s="237" t="inlineStr">
        <is>
          <t>c16914a5-c5c3-4308-ab39-90c74a71c87e</t>
        </is>
      </c>
    </row>
    <row r="2411" ht="15" customHeight="1" s="283">
      <c r="A2411" s="109" t="n">
        <v>3573</v>
      </c>
      <c r="B2411" s="222">
        <f>HYPERLINK("https://mocostore.moco.co.id/catalog/"&amp;AB3582,"Klik Disini")</f>
        <v/>
      </c>
      <c r="C2411" s="223" t="inlineStr">
        <is>
          <t>HARTA &amp; KETENTERAMAN</t>
        </is>
      </c>
      <c r="D2411" s="223" t="inlineStr">
        <is>
          <t>:</t>
        </is>
      </c>
      <c r="E2411" s="223" t="inlineStr">
        <is>
          <t>Radiani Kalvari, S.Pd.K., Leni Marlin S. Lase, S.S., Martha Kaesarina, S.I.Kom., Vicky Johanna Delarosa, Nandhes Adi Firmanto, Pambudi Pulosari, S.Sos, M.A.C.E., dan Pdm. P. Budi Raharjo.</t>
        </is>
      </c>
      <c r="F2411" s="223" t="n"/>
      <c r="G2411" s="223" t="inlineStr">
        <is>
          <t>978-623-8492-19-0</t>
        </is>
      </c>
      <c r="H2411" s="223" t="inlineStr">
        <is>
          <t>Agama Kristen</t>
        </is>
      </c>
      <c r="I2411" s="258" t="inlineStr">
        <is>
          <t>Perguruan Tinggi</t>
        </is>
      </c>
      <c r="J2411" s="186" t="inlineStr">
        <is>
          <t>009.16</t>
        </is>
      </c>
      <c r="K2411" s="223" t="inlineStr">
        <is>
          <t>Edisi Ke-1</t>
        </is>
      </c>
      <c r="L2411" s="223" t="n"/>
      <c r="M2411" s="259" t="inlineStr">
        <is>
          <t>Tidak Tersedia</t>
        </is>
      </c>
      <c r="N2411" s="223" t="inlineStr">
        <is>
          <t>Indonesia</t>
        </is>
      </c>
      <c r="O2411" s="223" t="inlineStr">
        <is>
          <t>Bukan fiksi</t>
        </is>
      </c>
      <c r="P2411" s="223" t="inlineStr">
        <is>
          <t>Tidak tersedia</t>
        </is>
      </c>
      <c r="Q2411" s="223" t="n">
        <v>2023</v>
      </c>
      <c r="R2411" s="223" t="inlineStr">
        <is>
          <t>Cahaya Harapan</t>
        </is>
      </c>
      <c r="S2411" s="223" t="inlineStr">
        <is>
          <t>Andi Offset CV</t>
        </is>
      </c>
      <c r="T2411" s="223" t="inlineStr">
        <is>
          <t>Lokal</t>
        </is>
      </c>
      <c r="U2411" s="86" t="n">
        <v>55</v>
      </c>
      <c r="V2411" s="86" t="inlineStr">
        <is>
          <t>pdf</t>
        </is>
      </c>
      <c r="W2411" s="223" t="inlineStr">
        <is>
          <t>2.6 MB</t>
        </is>
      </c>
      <c r="X2411" s="223" t="inlineStr">
        <is>
          <t>Buku ini berisi kumpulan tulisan rubrik Keuangan Ilahi yang diasuh oleh kolumnis Benny Santoso. Materi dalam buku ini membahas seluk beluk masalah keuangan yang menjadi pergumulan umat pada umumnya dan solusinya berdasarkan prinsip kebenaran firman Tuhan.
 Diharapkan, dengan membaca buku ini, umat Tuhan dapat semakin bijak dalam mengatur keuangan.</t>
        </is>
      </c>
      <c r="Y2411" s="262" t="n">
        <v>35000</v>
      </c>
      <c r="Z2411" s="226" t="n"/>
      <c r="AA2411" s="241">
        <f>Y3582*Z3582</f>
        <v/>
      </c>
      <c r="AB2411" s="237" t="inlineStr">
        <is>
          <t>f076f7f9-1764-4523-97a4-d216799cb8eb</t>
        </is>
      </c>
    </row>
    <row r="2412" ht="15" customHeight="1" s="283">
      <c r="A2412" s="109" t="n">
        <v>3574</v>
      </c>
      <c r="B2412" s="222">
        <f>HYPERLINK("https://mocostore.moco.co.id/catalog/"&amp;AB3583,"Klik Disini")</f>
        <v/>
      </c>
      <c r="C2412" s="223" t="inlineStr">
        <is>
          <t>Ensiklopedia Ilmuwan Terkemuka di Dunia A-D</t>
        </is>
      </c>
      <c r="D2412" s="223" t="inlineStr">
        <is>
          <t>:</t>
        </is>
      </c>
      <c r="E2412" s="223" t="inlineStr">
        <is>
          <t>Amien Nugroho</t>
        </is>
      </c>
      <c r="F2412" s="223" t="inlineStr">
        <is>
          <t>978-979-29-6080-6</t>
        </is>
      </c>
      <c r="G2412" s="223" t="inlineStr">
        <is>
          <t>978-623-01-3812-6</t>
        </is>
      </c>
      <c r="H2412" s="223" t="inlineStr">
        <is>
          <t>Ensiklopedia</t>
        </is>
      </c>
      <c r="I2412" s="258" t="inlineStr">
        <is>
          <t>Umum</t>
        </is>
      </c>
      <c r="J2412" s="186" t="inlineStr">
        <is>
          <t>005.01</t>
        </is>
      </c>
      <c r="K2412" s="223" t="inlineStr">
        <is>
          <t>Edisi Ke-1</t>
        </is>
      </c>
      <c r="L2412" s="223" t="n"/>
      <c r="M2412" s="259" t="inlineStr">
        <is>
          <t>Tidak Tersedia</t>
        </is>
      </c>
      <c r="N2412" s="223" t="inlineStr">
        <is>
          <t>Indonesia</t>
        </is>
      </c>
      <c r="O2412" s="223" t="inlineStr">
        <is>
          <t>Bukan fiksi</t>
        </is>
      </c>
      <c r="P2412" s="223" t="n">
        <v>2023</v>
      </c>
      <c r="Q2412" s="223" t="n">
        <v>2023</v>
      </c>
      <c r="R2412" s="223" t="inlineStr">
        <is>
          <t>Penerbit Andi</t>
        </is>
      </c>
      <c r="S2412" s="223" t="inlineStr">
        <is>
          <t>Andi Offset CV</t>
        </is>
      </c>
      <c r="T2412" s="223" t="inlineStr">
        <is>
          <t>Lokal</t>
        </is>
      </c>
      <c r="U2412" s="86" t="n">
        <v>338</v>
      </c>
      <c r="V2412" s="86" t="inlineStr">
        <is>
          <t>pdf</t>
        </is>
      </c>
      <c r="W2412" s="223" t="inlineStr">
        <is>
          <t>7.1 MB</t>
        </is>
      </c>
      <c r="X2412" s="223" t="inlineStr">
        <is>
          <t>Mengenal para ilmuwan dan penemu dari berbagai bidang ilmu pengetahuan dan teknologi sangatlah diperlukan. Pengenalan tidak hanya sebatas pada sisi kehidupan pribadi mereka dalam menggapai cita-cita saja, tetapi juga pada aspek apa dan bagaimana pencapaian mereka dapat bermanfaat bagi kehidupan umat manusia.
 Buku Ensiklopedia Ilmuwan Terkemuka di Dunia A-D ini disusun dengan tujuan pokok agar peserta didik mampu memahami proses sebuah penemuan dan upaya keras tanpa kenal lelah dari cerita si penemu. Buku ini mencakup penemuan di bidang sains mulai dari dunia renik/mikrokosmos seperti partikel, atom, sei, virus/bakteri hingga dunia makrokosmos seperti penemuan planet, komet, satelit, bintang dan sebagainya serta penemuan di bidang teknologi seperti gadget, komputer, mobil, kereta api, pesawat terbang, dan pesawat ruang angkasa.</t>
        </is>
      </c>
      <c r="Y2412" s="262" t="n">
        <v>585000</v>
      </c>
      <c r="Z2412" s="226" t="n"/>
      <c r="AA2412" s="241">
        <f>Y3583*Z3583</f>
        <v/>
      </c>
      <c r="AB2412" s="237" t="inlineStr">
        <is>
          <t>74311250-f498-475d-9f11-5edace8e559e</t>
        </is>
      </c>
    </row>
    <row r="2413" ht="15" customHeight="1" s="283">
      <c r="A2413" s="109" t="n">
        <v>3575</v>
      </c>
      <c r="B2413" s="222">
        <f>HYPERLINK("https://mocostore.moco.co.id/catalog/"&amp;AB3584,"Klik Disini")</f>
        <v/>
      </c>
      <c r="C2413" s="223" t="inlineStr">
        <is>
          <t>Hati yang Paham Menimbang Perkara</t>
        </is>
      </c>
      <c r="D2413" s="223" t="inlineStr">
        <is>
          <t>:</t>
        </is>
      </c>
      <c r="E2413" s="223" t="inlineStr">
        <is>
          <t>Radiani Kalvari, S.Pd.K., Leni Marlin S. Lase, S.S., Martha Kaesarina, S.I.Kom., Vicky Johanna Delarosa, Nandhes Adi Firmanto, Pambudi Pulosari, S.Sos, M.A.C.E., dan Pdm. P. Budi Raharjo.</t>
        </is>
      </c>
      <c r="F2413" s="223" t="n"/>
      <c r="G2413" s="223" t="inlineStr">
        <is>
          <t>978-623-8502-25-7</t>
        </is>
      </c>
      <c r="H2413" s="223" t="inlineStr">
        <is>
          <t>Agama Kristen</t>
        </is>
      </c>
      <c r="I2413" s="258" t="inlineStr">
        <is>
          <t>Perguruan Tinggi</t>
        </is>
      </c>
      <c r="J2413" s="186" t="inlineStr">
        <is>
          <t>009.16</t>
        </is>
      </c>
      <c r="K2413" s="223" t="inlineStr">
        <is>
          <t>Edisi Ke-1</t>
        </is>
      </c>
      <c r="L2413" s="223" t="n"/>
      <c r="M2413" s="259" t="inlineStr">
        <is>
          <t>Tidak Tersedia</t>
        </is>
      </c>
      <c r="N2413" s="223" t="inlineStr">
        <is>
          <t>Indonesia</t>
        </is>
      </c>
      <c r="O2413" s="223" t="inlineStr">
        <is>
          <t>Bukan fiksi</t>
        </is>
      </c>
      <c r="P2413" s="223" t="n">
        <v>2023</v>
      </c>
      <c r="Q2413" s="223" t="n">
        <v>2023</v>
      </c>
      <c r="R2413" s="223" t="inlineStr">
        <is>
          <t>Pustaka Referensi</t>
        </is>
      </c>
      <c r="S2413" s="223" t="inlineStr">
        <is>
          <t>Andi Offset CV</t>
        </is>
      </c>
      <c r="T2413" s="223" t="inlineStr">
        <is>
          <t>Lokal</t>
        </is>
      </c>
      <c r="U2413" s="86" t="n">
        <v>88</v>
      </c>
      <c r="V2413" s="86" t="inlineStr">
        <is>
          <t>pdf</t>
        </is>
      </c>
      <c r="W2413" s="223" t="inlineStr">
        <is>
          <t>2.7 MB</t>
        </is>
      </c>
      <c r="X2413" s="223"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2413" s="262" t="n">
        <v>48500</v>
      </c>
      <c r="Z2413" s="226" t="n"/>
      <c r="AA2413" s="241">
        <f>Y3584*Z3584</f>
        <v/>
      </c>
      <c r="AB2413" s="237" t="inlineStr">
        <is>
          <t>ba8bcbf0-1064-445d-a33e-ae8349fe5b52</t>
        </is>
      </c>
    </row>
    <row r="2414" ht="15" customHeight="1" s="283">
      <c r="A2414" s="109" t="n">
        <v>3576</v>
      </c>
      <c r="B2414" s="222">
        <f>HYPERLINK("https://mocostore.moco.co.id/catalog/"&amp;AB3585,"Klik Disini")</f>
        <v/>
      </c>
      <c r="C2414" s="223" t="inlineStr">
        <is>
          <t>Ensiklopedia Hutan Seri III</t>
        </is>
      </c>
      <c r="D2414" s="223" t="inlineStr">
        <is>
          <t>:</t>
        </is>
      </c>
      <c r="E2414" s="223" t="inlineStr">
        <is>
          <t>Michael Wiseman</t>
        </is>
      </c>
      <c r="F2414" s="223" t="n"/>
      <c r="G2414" s="223" t="inlineStr">
        <is>
          <t>978-623-8351-76-3</t>
        </is>
      </c>
      <c r="H2414" s="223" t="inlineStr">
        <is>
          <t>Ensiklopedia</t>
        </is>
      </c>
      <c r="I2414" s="258" t="inlineStr">
        <is>
          <t>Perguruan Tinggi</t>
        </is>
      </c>
      <c r="J2414" s="186" t="inlineStr">
        <is>
          <t>009.06</t>
        </is>
      </c>
      <c r="K2414" s="223" t="inlineStr">
        <is>
          <t>Edisi Ke-1</t>
        </is>
      </c>
      <c r="L2414" s="223" t="n"/>
      <c r="M2414" s="259" t="inlineStr">
        <is>
          <t>Tidak Tersedia</t>
        </is>
      </c>
      <c r="N2414" s="223" t="inlineStr">
        <is>
          <t>Indonesia</t>
        </is>
      </c>
      <c r="O2414" s="223" t="inlineStr">
        <is>
          <t>Bukan fiksi</t>
        </is>
      </c>
      <c r="P2414" s="223" t="n">
        <v>2023</v>
      </c>
      <c r="Q2414" s="223" t="n">
        <v>2023</v>
      </c>
      <c r="R2414" s="223" t="inlineStr">
        <is>
          <t>Pustaka Referensi</t>
        </is>
      </c>
      <c r="S2414" s="223" t="inlineStr">
        <is>
          <t>Andi Offset CV</t>
        </is>
      </c>
      <c r="T2414" s="223" t="inlineStr">
        <is>
          <t>Lokal</t>
        </is>
      </c>
      <c r="U2414" s="86" t="n">
        <v>80</v>
      </c>
      <c r="V2414" s="86" t="inlineStr">
        <is>
          <t>pdf</t>
        </is>
      </c>
      <c r="W2414" s="223" t="inlineStr">
        <is>
          <t>9.9 MB</t>
        </is>
      </c>
      <c r="X2414" s="223" t="inlineStr">
        <is>
          <t>Hutan adalah ekosistem yang sangat penting bagi keberlangsungan hidup planet Bumi. Hutan memiliki peran yang sangat vital dalam menjaga keseimbangan lingkungan dan keanekaragaman hayati. Di dalam hutan, terdapat berbagai jenis tumbuhan, hewan, dan mikroorganisme yang saling bergantung dan membentuk suatu sistem yang kompleks. Selain itu, hutan juga memiliki peran dalam menjaga kualitas air dan mengurangi dampak perubahan iklim. Dengan demikian, kelestarian hutan harus menjadi tanggung jawab bersama karena hutan menjadi sangat penting untuk keberlangsungan hidup manusia dan makhluk hidup lainnya. Buku ini akan membawa kita untuk mengetahui lebih dalam tentang hutan.</t>
        </is>
      </c>
      <c r="Y2414" s="262" t="n">
        <v>46500</v>
      </c>
      <c r="Z2414" s="226" t="n"/>
      <c r="AA2414" s="241">
        <f>Y3585*Z3585</f>
        <v/>
      </c>
      <c r="AB2414" s="237" t="inlineStr">
        <is>
          <t>728859ee-df66-4d53-abb4-50f01c87518d</t>
        </is>
      </c>
    </row>
    <row r="2415" ht="15" customHeight="1" s="283">
      <c r="A2415" s="109" t="n">
        <v>3577</v>
      </c>
      <c r="B2415" s="222">
        <f>HYPERLINK("https://mocostore.moco.co.id/catalog/"&amp;AB3586,"Klik Disini")</f>
        <v/>
      </c>
      <c r="C2415" s="223" t="inlineStr">
        <is>
          <t>Hero Lies in You</t>
        </is>
      </c>
      <c r="D2415" s="223" t="inlineStr">
        <is>
          <t>:</t>
        </is>
      </c>
      <c r="E2415" s="223" t="inlineStr">
        <is>
          <t>Radiani Kalvari, S.Pd.K., Leni Marlin S. Lase, S.S., Martha Kaesarina, S.I.Kom., Vicky Johanna Delarosa, Nandhes Adi Firmanto, Pambudi Pulosari, S.Sos, M.A.C.E., dan Pdm. P. Budi Raharjo.</t>
        </is>
      </c>
      <c r="F2415" s="223" t="n"/>
      <c r="G2415" s="223" t="inlineStr">
        <is>
          <t>978-623-8502-26-4</t>
        </is>
      </c>
      <c r="H2415" s="223" t="inlineStr">
        <is>
          <t>Agama Kristen</t>
        </is>
      </c>
      <c r="I2415" s="258" t="inlineStr">
        <is>
          <t>Perguruan Tinggi</t>
        </is>
      </c>
      <c r="J2415" s="186" t="inlineStr">
        <is>
          <t>009.16</t>
        </is>
      </c>
      <c r="K2415" s="223" t="inlineStr">
        <is>
          <t>Edisi Ke-1</t>
        </is>
      </c>
      <c r="L2415" s="223" t="n"/>
      <c r="M2415" s="259" t="inlineStr">
        <is>
          <t>Tidak Tersedia</t>
        </is>
      </c>
      <c r="N2415" s="223" t="inlineStr">
        <is>
          <t>Indonesia</t>
        </is>
      </c>
      <c r="O2415" s="223" t="inlineStr">
        <is>
          <t>Bukan fiksi</t>
        </is>
      </c>
      <c r="P2415" s="223" t="inlineStr">
        <is>
          <t>Tidak tersedia</t>
        </is>
      </c>
      <c r="Q2415" s="223" t="n">
        <v>2023</v>
      </c>
      <c r="R2415" s="223" t="inlineStr">
        <is>
          <t>Pustaka Referensi</t>
        </is>
      </c>
      <c r="S2415" s="223" t="inlineStr">
        <is>
          <t>Andi Offset CV</t>
        </is>
      </c>
      <c r="T2415" s="223" t="inlineStr">
        <is>
          <t>Lokal</t>
        </is>
      </c>
      <c r="U2415" s="86" t="n">
        <v>51</v>
      </c>
      <c r="V2415" s="86" t="inlineStr">
        <is>
          <t>pdf</t>
        </is>
      </c>
      <c r="W2415" s="223" t="inlineStr">
        <is>
          <t>2.5 MB</t>
        </is>
      </c>
      <c r="X2415"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415" s="262" t="n">
        <v>34500</v>
      </c>
      <c r="Z2415" s="226" t="n"/>
      <c r="AA2415" s="241">
        <f>Y3586*Z3586</f>
        <v/>
      </c>
      <c r="AB2415" s="237" t="inlineStr">
        <is>
          <t>a8b8fc47-5d10-480a-992b-1aa1fc014e9f</t>
        </is>
      </c>
    </row>
    <row r="2416" ht="15" customHeight="1" s="283">
      <c r="A2416" s="109" t="n">
        <v>3578</v>
      </c>
      <c r="B2416" s="222">
        <f>HYPERLINK("https://mocostore.moco.co.id/catalog/"&amp;AB3587,"Klik Disini")</f>
        <v/>
      </c>
      <c r="C2416" s="223" t="inlineStr">
        <is>
          <t>Ensiklopedia Hutan Seri II</t>
        </is>
      </c>
      <c r="D2416" s="223" t="inlineStr">
        <is>
          <t>:</t>
        </is>
      </c>
      <c r="E2416" s="223" t="inlineStr">
        <is>
          <t>Michael Wiseman</t>
        </is>
      </c>
      <c r="F2416" s="223" t="n"/>
      <c r="G2416" s="223" t="inlineStr">
        <is>
          <t>978-623-8351-75-6</t>
        </is>
      </c>
      <c r="H2416" s="223" t="inlineStr">
        <is>
          <t>Ensiklopedia</t>
        </is>
      </c>
      <c r="I2416" s="258" t="inlineStr">
        <is>
          <t>Perguruan Tinggi</t>
        </is>
      </c>
      <c r="J2416" s="186" t="inlineStr">
        <is>
          <t>009.06</t>
        </is>
      </c>
      <c r="K2416" s="223" t="inlineStr">
        <is>
          <t>Edisi Ke-1</t>
        </is>
      </c>
      <c r="L2416" s="223" t="n"/>
      <c r="M2416" s="259" t="inlineStr">
        <is>
          <t>Tidak Tersedia</t>
        </is>
      </c>
      <c r="N2416" s="223" t="inlineStr">
        <is>
          <t>Indonesia</t>
        </is>
      </c>
      <c r="O2416" s="223" t="inlineStr">
        <is>
          <t>Bukan fiksi</t>
        </is>
      </c>
      <c r="P2416" s="223" t="n">
        <v>2023</v>
      </c>
      <c r="Q2416" s="223" t="n">
        <v>2023</v>
      </c>
      <c r="R2416" s="223" t="inlineStr">
        <is>
          <t>Pustaka Referensi</t>
        </is>
      </c>
      <c r="S2416" s="223" t="inlineStr">
        <is>
          <t>Andi Offset CV</t>
        </is>
      </c>
      <c r="T2416" s="223" t="inlineStr">
        <is>
          <t>Lokal</t>
        </is>
      </c>
      <c r="U2416" s="86" t="n">
        <v>80</v>
      </c>
      <c r="V2416" s="86" t="inlineStr">
        <is>
          <t>pdf</t>
        </is>
      </c>
      <c r="W2416" s="223" t="inlineStr">
        <is>
          <t>6.5 MB</t>
        </is>
      </c>
      <c r="X2416" s="223" t="inlineStr">
        <is>
          <t>Hutan merupakan salah satu aset alam yang sangat penting bagi keberlangsungan hidup manusia dan makhluk hidup lainnya di bumi. Hutan tidak hanya berfungsi sebagai tempat tinggal bagi berbagai jenis tumbuhan dan binatang, tetapi juga sebagai tempat penyimpanan air, udara, dan tanah yang sangat penting bagi kehidupan manusia. Hutan juga berperan sebagai produsen oksigen dan penghasil karbon yang membantu menjaga keseimbangan iklim global. Selain itu, hutan juga memiliki banyak manfaat ekonomi. Begitu bermanfaatnya hutan bagi kehidupan, kita perlu mengetahui tentang hutan lebih dalam agar bisa menjaga dan melestarikannya dengan baik.</t>
        </is>
      </c>
      <c r="Y2416" s="262" t="n">
        <v>46500</v>
      </c>
      <c r="Z2416" s="226" t="n"/>
      <c r="AA2416" s="241">
        <f>Y3587*Z3587</f>
        <v/>
      </c>
      <c r="AB2416" s="237" t="inlineStr">
        <is>
          <t>dbb260fe-14bc-49a2-a197-c687bbfa6423</t>
        </is>
      </c>
    </row>
    <row r="2417" ht="15" customHeight="1" s="283">
      <c r="A2417" s="109" t="n">
        <v>3579</v>
      </c>
      <c r="B2417" s="222">
        <f>HYPERLINK("https://mocostore.moco.co.id/catalog/"&amp;AB3588,"Klik Disini")</f>
        <v/>
      </c>
      <c r="C2417" s="223" t="inlineStr">
        <is>
          <t>Ensiklopedia Hutan Seri I</t>
        </is>
      </c>
      <c r="D2417" s="223" t="inlineStr">
        <is>
          <t>:</t>
        </is>
      </c>
      <c r="E2417" s="223" t="inlineStr">
        <is>
          <t>Michael Wiseman</t>
        </is>
      </c>
      <c r="F2417" s="223" t="n"/>
      <c r="G2417" s="223" t="inlineStr">
        <is>
          <t>978-623-8351-74-9</t>
        </is>
      </c>
      <c r="H2417" s="223" t="inlineStr">
        <is>
          <t>Ensiklopedia</t>
        </is>
      </c>
      <c r="I2417" s="258" t="inlineStr">
        <is>
          <t>Perguruan Tinggi</t>
        </is>
      </c>
      <c r="J2417" s="186" t="inlineStr">
        <is>
          <t>009.06</t>
        </is>
      </c>
      <c r="K2417" s="223" t="inlineStr">
        <is>
          <t>Edisi Ke-1</t>
        </is>
      </c>
      <c r="L2417" s="223" t="n"/>
      <c r="M2417" s="259" t="inlineStr">
        <is>
          <t>Tidak Tersedia</t>
        </is>
      </c>
      <c r="N2417" s="223" t="inlineStr">
        <is>
          <t>Indonesia</t>
        </is>
      </c>
      <c r="O2417" s="223" t="inlineStr">
        <is>
          <t>Bukan fiksi</t>
        </is>
      </c>
      <c r="P2417" s="223" t="n">
        <v>2023</v>
      </c>
      <c r="Q2417" s="223" t="n">
        <v>2023</v>
      </c>
      <c r="R2417" s="223" t="inlineStr">
        <is>
          <t>Pustaka Referensi</t>
        </is>
      </c>
      <c r="S2417" s="223" t="inlineStr">
        <is>
          <t>Andi Offset CV</t>
        </is>
      </c>
      <c r="T2417" s="223" t="inlineStr">
        <is>
          <t>Lokal</t>
        </is>
      </c>
      <c r="U2417" s="86" t="n">
        <v>100</v>
      </c>
      <c r="V2417" s="86" t="inlineStr">
        <is>
          <t>pdf</t>
        </is>
      </c>
      <c r="W2417" s="223" t="inlineStr">
        <is>
          <t>9.2 MB</t>
        </is>
      </c>
      <c r="X2417" s="223" t="inlineStr">
        <is>
          <t>Hutan adalah salah satu ekosistem yang paling penting di bumi. Hutan terdiri dari berbagai jenis tumbuhan dan hewan yang hidup bersama-sama dalam suatu lingkungan yang kompleks dan berdampingan dengan kehidupan manusia. Hutan berfungsi sebagai sumber oksigen, penyerap karbon dioksida, tempat tinggal berbagai spesies hewan dan tumbuhan, serta sebagai sumber kayu dan bahan bakar bagi manusia. Hutan memiliki banyak manfaat untuk keberlangsungan hidup manusia dan makhluk hidup lainnya. Maka dari itu, penting untuk mengetahui tentang hutan lebih dalam. Buku ini membahas tentang ensiklopedia hutan seri I.</t>
        </is>
      </c>
      <c r="Y2417" s="262" t="n">
        <v>60000</v>
      </c>
      <c r="Z2417" s="226" t="n"/>
      <c r="AA2417" s="241">
        <f>Y3588*Z3588</f>
        <v/>
      </c>
      <c r="AB2417" s="237" t="inlineStr">
        <is>
          <t>6c645300-6bbb-4ec6-95a3-71b444322e0f</t>
        </is>
      </c>
    </row>
    <row r="2418" ht="15" customHeight="1" s="283">
      <c r="A2418" s="109" t="n">
        <v>3580</v>
      </c>
      <c r="B2418" s="222">
        <f>HYPERLINK("https://mocostore.moco.co.id/catalog/"&amp;AB3589,"Klik Disini")</f>
        <v/>
      </c>
      <c r="C2418" s="223" t="inlineStr">
        <is>
          <t>Ensiklopedia Hewan Vivipar</t>
        </is>
      </c>
      <c r="D2418" s="223" t="inlineStr">
        <is>
          <t>:</t>
        </is>
      </c>
      <c r="E2418" s="223" t="inlineStr">
        <is>
          <t>Ilham Aziz</t>
        </is>
      </c>
      <c r="F2418" s="223" t="n"/>
      <c r="G2418" s="223" t="inlineStr">
        <is>
          <t>978-623-8351-72-5</t>
        </is>
      </c>
      <c r="H2418" s="223" t="inlineStr">
        <is>
          <t>Ensiklopedia</t>
        </is>
      </c>
      <c r="I2418" s="258" t="inlineStr">
        <is>
          <t>Perguruan Tinggi</t>
        </is>
      </c>
      <c r="J2418" s="186" t="inlineStr">
        <is>
          <t>009.01</t>
        </is>
      </c>
      <c r="K2418" s="223" t="inlineStr">
        <is>
          <t>Edisi Ke-1</t>
        </is>
      </c>
      <c r="L2418" s="223" t="n"/>
      <c r="M2418" s="259" t="inlineStr">
        <is>
          <t>Tidak Tersedia</t>
        </is>
      </c>
      <c r="N2418" s="223" t="inlineStr">
        <is>
          <t>Indonesia</t>
        </is>
      </c>
      <c r="O2418" s="223" t="inlineStr">
        <is>
          <t>Bukan fiksi</t>
        </is>
      </c>
      <c r="P2418" s="223" t="n">
        <v>2023</v>
      </c>
      <c r="Q2418" s="223" t="n">
        <v>2023</v>
      </c>
      <c r="R2418" s="223" t="inlineStr">
        <is>
          <t>Pustaka Referensi</t>
        </is>
      </c>
      <c r="S2418" s="223" t="inlineStr">
        <is>
          <t>Andi Offset CV</t>
        </is>
      </c>
      <c r="T2418" s="223" t="inlineStr">
        <is>
          <t>Lokal</t>
        </is>
      </c>
      <c r="U2418" s="86" t="n">
        <v>70</v>
      </c>
      <c r="V2418" s="86" t="inlineStr">
        <is>
          <t>pdf</t>
        </is>
      </c>
      <c r="W2418" s="223" t="inlineStr">
        <is>
          <t>3.1 MB</t>
        </is>
      </c>
      <c r="X2418" s="223" t="inlineStr">
        <is>
          <t>Hewan vivipar, atau yang sering disebut hewan melahirkan, merupakan hewan yang berkembang biak dengan cara melahirkan bayi yang sudah terbentuk di dalam rahim induknya. Proses reproduksi pada hewan vivipar sangat berbeda dengan hewan ovipar atau bertelur. Meskipun demikian, tidak semua hewan dapat melahirkan secara vivipar, ada beberapa hewan yang memiliki kemampuan untuk melakukan kedua jenis reproduksi, seperti ikan dan reptil. Dalam buku ini, kita akan membahas lebih lanjut tentang karakteristik hewan vivipar dan perbedaannya dengan hewan bertelur.</t>
        </is>
      </c>
      <c r="Y2418" s="262" t="n">
        <v>45500</v>
      </c>
      <c r="Z2418" s="226" t="n"/>
      <c r="AA2418" s="241">
        <f>Y3589*Z3589</f>
        <v/>
      </c>
      <c r="AB2418" s="237" t="inlineStr">
        <is>
          <t>f8650882-b8e7-41d1-b684-8c0a4069d198</t>
        </is>
      </c>
    </row>
    <row r="2419" ht="15" customHeight="1" s="283">
      <c r="A2419" s="109" t="n">
        <v>3581</v>
      </c>
      <c r="B2419" s="222">
        <f>HYPERLINK("https://mocostore.moco.co.id/catalog/"&amp;AB3590,"Klik Disini")</f>
        <v/>
      </c>
      <c r="C2419" s="223" t="inlineStr">
        <is>
          <t>Hidroponik Rumahan Modal di Bawah 600 Ribu</t>
        </is>
      </c>
      <c r="D2419" s="223" t="inlineStr">
        <is>
          <t>:</t>
        </is>
      </c>
      <c r="E2419" s="223" t="inlineStr">
        <is>
          <t>Ant. Ardath Kristi</t>
        </is>
      </c>
      <c r="F2419" s="223" t="inlineStr">
        <is>
          <t>978-979-29-6580-3</t>
        </is>
      </c>
      <c r="G2419" s="223" t="inlineStr">
        <is>
          <t>978-623-8409-06-8</t>
        </is>
      </c>
      <c r="H2419" s="223" t="inlineStr">
        <is>
          <t>Pertanian</t>
        </is>
      </c>
      <c r="I2419" s="258" t="inlineStr">
        <is>
          <t>Perguruan Tinggi</t>
        </is>
      </c>
      <c r="J2419" s="186" t="inlineStr">
        <is>
          <t>009.06</t>
        </is>
      </c>
      <c r="K2419" s="223" t="inlineStr">
        <is>
          <t>Edisi Ke-1</t>
        </is>
      </c>
      <c r="L2419" s="223" t="n"/>
      <c r="M2419" s="259" t="inlineStr">
        <is>
          <t>Tidak Tersedia</t>
        </is>
      </c>
      <c r="N2419" s="223" t="inlineStr">
        <is>
          <t>Indonesia</t>
        </is>
      </c>
      <c r="O2419" s="223" t="inlineStr">
        <is>
          <t>Bukan fiksi</t>
        </is>
      </c>
      <c r="P2419" s="223" t="n">
        <v>2018</v>
      </c>
      <c r="Q2419" s="223" t="n">
        <v>2023</v>
      </c>
      <c r="R2419" s="223" t="inlineStr">
        <is>
          <t>Lily Publisher</t>
        </is>
      </c>
      <c r="S2419" s="223" t="inlineStr">
        <is>
          <t>Andi Offset CV</t>
        </is>
      </c>
      <c r="T2419" s="223" t="inlineStr">
        <is>
          <t>Lokal</t>
        </is>
      </c>
      <c r="U2419" s="86" t="n">
        <v>138</v>
      </c>
      <c r="V2419" s="86" t="inlineStr">
        <is>
          <t>pdf</t>
        </is>
      </c>
      <c r="W2419" s="223" t="inlineStr">
        <is>
          <t>7.8 MB</t>
        </is>
      </c>
      <c r="X2419" s="223" t="inlineStr">
        <is>
          <t>Hidroponik masih dipandang sebagai teknologi budi daya yang sulit dan membutuhkan modal yang besar dalam pembuatannya. Ternyata tidak selalu seperti itu. Kini, hidroponik bisa diaplikasikan dengan mudah dan murah, bahkan kita bisa membuatnya sendiri di rumah. Buku ini difokuskan pada pembuatan instalasi hidroponik yang cukup efisien dan menghemat uang, serta buku ini sangat mudah dipahami oleh berbagai kalangan.</t>
        </is>
      </c>
      <c r="Y2419" s="262" t="n">
        <v>116000</v>
      </c>
      <c r="Z2419" s="226" t="n"/>
      <c r="AA2419" s="241">
        <f>Y3590*Z3590</f>
        <v/>
      </c>
      <c r="AB2419" s="237" t="inlineStr">
        <is>
          <t>98c235fc-ca85-4b3b-bbbb-ec30f1066451</t>
        </is>
      </c>
    </row>
    <row r="2420" ht="15" customHeight="1" s="283">
      <c r="A2420" s="109" t="n">
        <v>3582</v>
      </c>
      <c r="B2420" s="222">
        <f>HYPERLINK("https://mocostore.moco.co.id/catalog/"&amp;AB3591,"Klik Disini")</f>
        <v/>
      </c>
      <c r="C2420" s="223" t="inlineStr">
        <is>
          <t>Hidup dalam Kemurnian</t>
        </is>
      </c>
      <c r="D2420" s="223" t="inlineStr">
        <is>
          <t>:</t>
        </is>
      </c>
      <c r="E2420" s="223" t="inlineStr">
        <is>
          <t>Ronny Daud Simeon</t>
        </is>
      </c>
      <c r="F2420" s="223" t="n"/>
      <c r="G2420" s="223" t="inlineStr">
        <is>
          <t>978-623-7851-99-8</t>
        </is>
      </c>
      <c r="H2420" s="223" t="inlineStr">
        <is>
          <t>Agama Kristen</t>
        </is>
      </c>
      <c r="I2420" s="258" t="inlineStr">
        <is>
          <t>Perguruan Tinggi</t>
        </is>
      </c>
      <c r="J2420" s="186" t="inlineStr">
        <is>
          <t>009.16</t>
        </is>
      </c>
      <c r="K2420" s="223" t="inlineStr">
        <is>
          <t>Edisi Ke-1</t>
        </is>
      </c>
      <c r="L2420" s="223" t="n"/>
      <c r="M2420" s="259" t="inlineStr">
        <is>
          <t>Tidak Tersedia</t>
        </is>
      </c>
      <c r="N2420" s="223" t="inlineStr">
        <is>
          <t>Indonesia</t>
        </is>
      </c>
      <c r="O2420" s="223" t="inlineStr">
        <is>
          <t>Bukan fiksi</t>
        </is>
      </c>
      <c r="P2420" s="223" t="n">
        <v>2023</v>
      </c>
      <c r="Q2420" s="223" t="n">
        <v>2023</v>
      </c>
      <c r="R2420" s="223" t="inlineStr">
        <is>
          <t>Lautan Pustaka</t>
        </is>
      </c>
      <c r="S2420" s="223" t="inlineStr">
        <is>
          <t>Andi Offset CV</t>
        </is>
      </c>
      <c r="T2420" s="223" t="inlineStr">
        <is>
          <t>Lokal</t>
        </is>
      </c>
      <c r="U2420" s="86" t="n">
        <v>52</v>
      </c>
      <c r="V2420" s="86" t="inlineStr">
        <is>
          <t>pdf</t>
        </is>
      </c>
      <c r="W2420" s="223" t="inlineStr">
        <is>
          <t>4.8 MB</t>
        </is>
      </c>
      <c r="X2420" s="223" t="inlineStr">
        <is>
          <t>Buku ini merupakan kumpulan tanya jawab seputar kehidupan keluarga dan bergereja. Materi yang tersaji dapat menguatkan dan memberi pencerahan agar sebagai anak Tuhan, kita dapat mengambil sikap yang benar dan alkitabiah.</t>
        </is>
      </c>
      <c r="Y2420" s="262" t="n">
        <v>34000</v>
      </c>
      <c r="Z2420" s="226" t="n"/>
      <c r="AA2420" s="241">
        <f>Y3591*Z3591</f>
        <v/>
      </c>
      <c r="AB2420" s="237" t="inlineStr">
        <is>
          <t>27ef4af9-7ee1-4705-8973-4a3ce0479284</t>
        </is>
      </c>
    </row>
    <row r="2421" ht="15" customHeight="1" s="283">
      <c r="A2421" s="109" t="n">
        <v>3583</v>
      </c>
      <c r="B2421" s="222">
        <f>HYPERLINK("https://mocostore.moco.co.id/catalog/"&amp;AB3592,"Klik Disini")</f>
        <v/>
      </c>
      <c r="C2421" s="223" t="inlineStr">
        <is>
          <t>Ensiklopedia Hewan Pengerat Seri II</t>
        </is>
      </c>
      <c r="D2421" s="223" t="inlineStr">
        <is>
          <t>:</t>
        </is>
      </c>
      <c r="E2421" s="223" t="inlineStr">
        <is>
          <t>Majella Setyawan</t>
        </is>
      </c>
      <c r="F2421" s="223" t="n"/>
      <c r="G2421" s="223" t="inlineStr">
        <is>
          <t>978-623-8351-71-8</t>
        </is>
      </c>
      <c r="H2421" s="223" t="inlineStr">
        <is>
          <t>Ensiklopedia</t>
        </is>
      </c>
      <c r="I2421" s="258" t="inlineStr">
        <is>
          <t>Perguruan Tinggi</t>
        </is>
      </c>
      <c r="J2421" s="186" t="inlineStr">
        <is>
          <t>009.01</t>
        </is>
      </c>
      <c r="K2421" s="223" t="inlineStr">
        <is>
          <t>Edisi Ke-1</t>
        </is>
      </c>
      <c r="L2421" s="223" t="n"/>
      <c r="M2421" s="259" t="inlineStr">
        <is>
          <t>Tidak Tersedia</t>
        </is>
      </c>
      <c r="N2421" s="223" t="inlineStr">
        <is>
          <t>Indonesia</t>
        </is>
      </c>
      <c r="O2421" s="223" t="inlineStr">
        <is>
          <t>Bukan fiksi</t>
        </is>
      </c>
      <c r="P2421" s="223" t="n">
        <v>2023</v>
      </c>
      <c r="Q2421" s="223" t="n">
        <v>2023</v>
      </c>
      <c r="R2421" s="223" t="inlineStr">
        <is>
          <t>Pustaka Referensi</t>
        </is>
      </c>
      <c r="S2421" s="223" t="inlineStr">
        <is>
          <t>Andi Offset CV</t>
        </is>
      </c>
      <c r="T2421" s="223" t="inlineStr">
        <is>
          <t>Lokal</t>
        </is>
      </c>
      <c r="U2421" s="86" t="n">
        <v>72</v>
      </c>
      <c r="V2421" s="86" t="inlineStr">
        <is>
          <t>pdf</t>
        </is>
      </c>
      <c r="W2421" s="223" t="inlineStr">
        <is>
          <t>3.7 MB</t>
        </is>
      </c>
      <c r="X2421" s="223" t="inlineStr">
        <is>
          <t>Hewan pengerat adalah kelompok hewan kecil yang dikenal karena gigi-gigi tajam dan kemampuan mereka untuk menggerogoti dan merusak berbagai benda. Meskipun dianggap sebagai hewan yang mengganggu, hewan pengerat memiliki peran penting dalam ekosistem. Mereka membantu dalam penyebaran biji tanaman dan mengontrol populasi serangga dengan memakan mereka. Hewan pengerat memiliki adaptasi khusus yang memungkinkan mereka untuk bertahan hidup di berbagai lingkungan. Dalam buku ini, kita akan menjelajahi dunia hewan pengerat dan mengungkap fakta menarik tentang kelompok hewan kecil ini.</t>
        </is>
      </c>
      <c r="Y2421" s="262" t="n">
        <v>45500</v>
      </c>
      <c r="Z2421" s="226" t="n"/>
      <c r="AA2421" s="241">
        <f>Y3592*Z3592</f>
        <v/>
      </c>
      <c r="AB2421" s="237" t="inlineStr">
        <is>
          <t>d2e4bd45-4818-4a48-915f-aee55d158480</t>
        </is>
      </c>
    </row>
    <row r="2422" ht="15" customHeight="1" s="283">
      <c r="A2422" s="109" t="n">
        <v>3584</v>
      </c>
      <c r="B2422" s="222">
        <f>HYPERLINK("https://mocostore.moco.co.id/catalog/"&amp;AB3593,"Klik Disini")</f>
        <v/>
      </c>
      <c r="C2422" s="223" t="inlineStr">
        <is>
          <t>Ensiklopedia Hewan Pengerat Seri I</t>
        </is>
      </c>
      <c r="D2422" s="223" t="inlineStr">
        <is>
          <t>:</t>
        </is>
      </c>
      <c r="E2422" s="223" t="inlineStr">
        <is>
          <t>Majella Setyawan</t>
        </is>
      </c>
      <c r="F2422" s="223" t="n"/>
      <c r="G2422" s="223" t="inlineStr">
        <is>
          <t>978-623-8351-70-1</t>
        </is>
      </c>
      <c r="H2422" s="223" t="inlineStr">
        <is>
          <t>Ensiklopedia</t>
        </is>
      </c>
      <c r="I2422" s="258" t="inlineStr">
        <is>
          <t>Perguruan Tinggi</t>
        </is>
      </c>
      <c r="J2422" s="186" t="inlineStr">
        <is>
          <t>009.01</t>
        </is>
      </c>
      <c r="K2422" s="223" t="inlineStr">
        <is>
          <t>Edisi Ke-1</t>
        </is>
      </c>
      <c r="L2422" s="223" t="n"/>
      <c r="M2422" s="259" t="inlineStr">
        <is>
          <t>Tidak Tersedia</t>
        </is>
      </c>
      <c r="N2422" s="223" t="inlineStr">
        <is>
          <t>Indonesia</t>
        </is>
      </c>
      <c r="O2422" s="223" t="inlineStr">
        <is>
          <t>Bukan fiksi</t>
        </is>
      </c>
      <c r="P2422" s="223" t="n">
        <v>2023</v>
      </c>
      <c r="Q2422" s="223" t="n">
        <v>2023</v>
      </c>
      <c r="R2422" s="223" t="inlineStr">
        <is>
          <t>Rumah Baca</t>
        </is>
      </c>
      <c r="S2422" s="223" t="inlineStr">
        <is>
          <t>Andi Offset CV</t>
        </is>
      </c>
      <c r="T2422" s="223" t="inlineStr">
        <is>
          <t>Lokal</t>
        </is>
      </c>
      <c r="U2422" s="86" t="n">
        <v>72</v>
      </c>
      <c r="V2422" s="86" t="inlineStr">
        <is>
          <t>pdf</t>
        </is>
      </c>
      <c r="W2422" s="223" t="inlineStr">
        <is>
          <t>3.6 MB</t>
        </is>
      </c>
      <c r="X2422" s="223" t="inlineStr">
        <is>
          <t>Hewan pengerat merupakam hewan yang terdiri dari berbagai spesies yang umumnya memiliki gigi taring yang tumbuh terus menerus. Hewan pengerat ini memiliki peran yang penting dalam ekosistem karena mereka membantu mengontrol populasi serangga dan hewan-hewan kecil lainnya. Meskipun beberapa spesies diantaranya menjadi hama dan ancaman bagi kesehatan manusia, namun dengan tindakan pencegahan yang tepat, kita dapat menjaga keseimbangan alam dan memanfaatkan kehadiran mereka secara positif. Buku ini akan menambah pengetahuan kita tentang hewan-hewan pengerat.</t>
        </is>
      </c>
      <c r="Y2422" s="262" t="n">
        <v>45500</v>
      </c>
      <c r="Z2422" s="226" t="n"/>
      <c r="AA2422" s="241">
        <f>Y3593*Z3593</f>
        <v/>
      </c>
      <c r="AB2422" s="237" t="inlineStr">
        <is>
          <t>dcb744ed-6ad6-401e-85d9-983923d91e77</t>
        </is>
      </c>
    </row>
    <row r="2423" ht="15" customHeight="1" s="283">
      <c r="A2423" s="109" t="n">
        <v>3585</v>
      </c>
      <c r="B2423" s="222">
        <f>HYPERLINK("https://mocostore.moco.co.id/catalog/"&amp;AB3594,"Klik Disini")</f>
        <v/>
      </c>
      <c r="C2423" s="223" t="inlineStr">
        <is>
          <t>Ensiklopedia Hewan Ovovivipar</t>
        </is>
      </c>
      <c r="D2423" s="223" t="inlineStr">
        <is>
          <t>:</t>
        </is>
      </c>
      <c r="E2423" s="223" t="inlineStr">
        <is>
          <t>Christofora K.</t>
        </is>
      </c>
      <c r="F2423" s="223" t="n"/>
      <c r="G2423" s="223" t="inlineStr">
        <is>
          <t>978-623-8351-68-8</t>
        </is>
      </c>
      <c r="H2423" s="223" t="inlineStr">
        <is>
          <t>Ensiklopedia</t>
        </is>
      </c>
      <c r="I2423" s="258" t="inlineStr">
        <is>
          <t>Perguruan Tinggi</t>
        </is>
      </c>
      <c r="J2423" s="186" t="inlineStr">
        <is>
          <t>009.01</t>
        </is>
      </c>
      <c r="K2423" s="223" t="inlineStr">
        <is>
          <t>Edisi Ke-1</t>
        </is>
      </c>
      <c r="L2423" s="223" t="n"/>
      <c r="M2423" s="259" t="inlineStr">
        <is>
          <t>Tidak Tersedia</t>
        </is>
      </c>
      <c r="N2423" s="223" t="inlineStr">
        <is>
          <t>Indonesia</t>
        </is>
      </c>
      <c r="O2423" s="223" t="inlineStr">
        <is>
          <t>Bukan fiksi</t>
        </is>
      </c>
      <c r="P2423" s="223" t="n">
        <v>2023</v>
      </c>
      <c r="Q2423" s="223" t="n">
        <v>2023</v>
      </c>
      <c r="R2423" s="223" t="inlineStr">
        <is>
          <t>Pustaka Referensi</t>
        </is>
      </c>
      <c r="S2423" s="223" t="inlineStr">
        <is>
          <t>Andi Offset CV</t>
        </is>
      </c>
      <c r="T2423" s="223" t="inlineStr">
        <is>
          <t>Lokal</t>
        </is>
      </c>
      <c r="U2423" s="86" t="n">
        <v>66</v>
      </c>
      <c r="V2423" s="86" t="inlineStr">
        <is>
          <t>pdf</t>
        </is>
      </c>
      <c r="W2423" s="223" t="inlineStr">
        <is>
          <t>3.7 MB</t>
        </is>
      </c>
      <c r="X2423" s="223" t="inlineStr">
        <is>
          <t>Hewan ovovivipar adalah jenis hewan yang memiliki cara unik dalam berkembang biak. Berbeda dengan hewan ovipar yang bertelur dan hewan vivipar yang melahirkan anaknya secara langsung, hewan ovovivipar melakukan perkawinan dan menetaskan telurnya di dalam tubuh, kemudian anaknya dilahirkan secara langsung. Cara berkembang biak ini membuat hewan ovovivipar memiliki ciri khas yang menarik untuk dipelajari. Selain itu, beberapa jenis hewan ovovivipar juga memiliki mekanisme unik dalam menjaga dan memberi nutrisi pada anaknya sebelum lahir. Dalam buku ini, akan dibahas lebih lanjut tentang hewan ovovivipar dan beberapa contohnya dalam dunia hewan.</t>
        </is>
      </c>
      <c r="Y2423" s="262" t="n">
        <v>37000</v>
      </c>
      <c r="Z2423" s="226" t="n"/>
      <c r="AA2423" s="241">
        <f>Y3594*Z3594</f>
        <v/>
      </c>
      <c r="AB2423" s="237" t="inlineStr">
        <is>
          <t>58a57d30-0efd-41ca-b123-136d04a96d00</t>
        </is>
      </c>
    </row>
    <row r="2424" ht="15" customHeight="1" s="283">
      <c r="A2424" s="109" t="n">
        <v>3587</v>
      </c>
      <c r="B2424" s="222">
        <f>HYPERLINK("https://mocostore.moco.co.id/catalog/"&amp;AB3596,"Klik Disini")</f>
        <v/>
      </c>
      <c r="C2424" s="223" t="inlineStr">
        <is>
          <t>Ensiklopedia Hewan Ovipar</t>
        </is>
      </c>
      <c r="D2424" s="223" t="inlineStr">
        <is>
          <t>:</t>
        </is>
      </c>
      <c r="E2424" s="223" t="inlineStr">
        <is>
          <t>M. Sumarto</t>
        </is>
      </c>
      <c r="F2424" s="223" t="n"/>
      <c r="G2424" s="223" t="inlineStr">
        <is>
          <t>978-623-8351-67-1</t>
        </is>
      </c>
      <c r="H2424" s="223" t="inlineStr">
        <is>
          <t>Ensiklopedia</t>
        </is>
      </c>
      <c r="I2424" s="258" t="inlineStr">
        <is>
          <t>Perguruan Tinggi</t>
        </is>
      </c>
      <c r="J2424" s="186" t="inlineStr">
        <is>
          <t>009.01</t>
        </is>
      </c>
      <c r="K2424" s="223" t="inlineStr">
        <is>
          <t>Edisi Ke-1</t>
        </is>
      </c>
      <c r="L2424" s="223" t="n"/>
      <c r="M2424" s="259" t="inlineStr">
        <is>
          <t>Tidak Tersedia</t>
        </is>
      </c>
      <c r="N2424" s="223" t="inlineStr">
        <is>
          <t>Indonesia</t>
        </is>
      </c>
      <c r="O2424" s="223" t="inlineStr">
        <is>
          <t>Bukan fiksi</t>
        </is>
      </c>
      <c r="P2424" s="223" t="n">
        <v>2023</v>
      </c>
      <c r="Q2424" s="223" t="n">
        <v>2023</v>
      </c>
      <c r="R2424" s="223" t="inlineStr">
        <is>
          <t>Pustaka Referensi</t>
        </is>
      </c>
      <c r="S2424" s="223" t="inlineStr">
        <is>
          <t>Andi Offset CV</t>
        </is>
      </c>
      <c r="T2424" s="223" t="inlineStr">
        <is>
          <t>Lokal</t>
        </is>
      </c>
      <c r="U2424" s="86" t="n">
        <v>72</v>
      </c>
      <c r="V2424" s="86" t="inlineStr">
        <is>
          <t>pdf</t>
        </is>
      </c>
      <c r="W2424" s="223" t="inlineStr">
        <is>
          <t>2.6 MB</t>
        </is>
      </c>
      <c r="X2424" s="223" t="inlineStr">
        <is>
          <t>Hewan ovipar, atau hewan bertelur, adalah hewan yang berkembang biak dengan cara meletakkan telur yang kemudian menetas menjadi anak hewan. Proses perkembangan embrio dalam telur hewan ovipar dapat berlangsung dalam waktu yang bervariasi, tergantung pada spesiesnya. Ada yang hanya memerlukan waktu beberapa hari, namun ada pula yang memerlukan waktu berminggu-minggu atau bahkan berbulan-bulan. Telur hewan ovipar juga dapat memiliki berbagai bentuk, ukuran, dan warna yang berbeda-beda. Selain itu, beberapa hewan ovipar juga memiliki mekanisme khusus dalam melindungi dan menjaga telurnya, seperti meletakkan telur di tempat yang aman atau mengawasi telur hingga menetas. Selain memiliki peran penting dalam ekosistem, hewan ovipar juga memiliki adaptasi khusus yang memungkinkan mereka untuk bertahan hidup di lingkungan yang berbeda-beda. Buku ini akan menambah pengetahuan kita tentang hewan ovipar.</t>
        </is>
      </c>
      <c r="Y2424" s="262" t="n">
        <v>45500</v>
      </c>
      <c r="Z2424" s="226" t="n"/>
      <c r="AA2424" s="241">
        <f>Y3596*Z3596</f>
        <v/>
      </c>
      <c r="AB2424" s="237" t="inlineStr">
        <is>
          <t>7f11c1d1-cf5e-4e55-baec-99eee6293f5b</t>
        </is>
      </c>
    </row>
    <row r="2425" ht="15" customHeight="1" s="283">
      <c r="A2425" s="109" t="n">
        <v>3588</v>
      </c>
      <c r="B2425" s="222">
        <f>HYPERLINK("https://mocostore.moco.co.id/catalog/"&amp;AB3597,"Klik Disini")</f>
        <v/>
      </c>
      <c r="C2425" s="223" t="inlineStr">
        <is>
          <t>How To Be a Professional Customer Service</t>
        </is>
      </c>
      <c r="D2425" s="223" t="inlineStr">
        <is>
          <t>:</t>
        </is>
      </c>
      <c r="E2425" s="223" t="inlineStr">
        <is>
          <t>Prof. Dr. PM. Budi Haryono</t>
        </is>
      </c>
      <c r="F2425" s="223" t="inlineStr">
        <is>
          <t>978-979-29-6520-9</t>
        </is>
      </c>
      <c r="G2425" s="223" t="inlineStr">
        <is>
          <t>978-623-01-3815-7</t>
        </is>
      </c>
      <c r="H2425" s="223" t="inlineStr">
        <is>
          <t>Bisnis</t>
        </is>
      </c>
      <c r="I2425" s="258" t="inlineStr">
        <is>
          <t>Perguruan Tinggi</t>
        </is>
      </c>
      <c r="J2425" s="186" t="inlineStr">
        <is>
          <t>009.25</t>
        </is>
      </c>
      <c r="K2425" s="223" t="inlineStr">
        <is>
          <t>Edisi Ke-1</t>
        </is>
      </c>
      <c r="L2425" s="223" t="n"/>
      <c r="M2425" s="259" t="inlineStr">
        <is>
          <t>Tidak Tersedia</t>
        </is>
      </c>
      <c r="N2425" s="223" t="inlineStr">
        <is>
          <t>Indonesia</t>
        </is>
      </c>
      <c r="O2425" s="223" t="inlineStr">
        <is>
          <t>Bukan fiksi</t>
        </is>
      </c>
      <c r="P2425" s="223" t="n">
        <v>2018</v>
      </c>
      <c r="Q2425" s="223" t="n">
        <v>2023</v>
      </c>
      <c r="R2425" s="223" t="inlineStr">
        <is>
          <t>Penerbit Andi</t>
        </is>
      </c>
      <c r="S2425" s="223" t="inlineStr">
        <is>
          <t>Andi Offset CV</t>
        </is>
      </c>
      <c r="T2425" s="223" t="inlineStr">
        <is>
          <t>Lokal</t>
        </is>
      </c>
      <c r="U2425" s="86" t="n">
        <v>178</v>
      </c>
      <c r="V2425" s="86" t="inlineStr">
        <is>
          <t>pdf</t>
        </is>
      </c>
      <c r="W2425" s="223" t="inlineStr">
        <is>
          <t>9.8 MB</t>
        </is>
      </c>
      <c r="X2425" s="223" t="inlineStr">
        <is>
          <t>Dalam persaingan bisnis, strategi pemasaran yang dirancang melalui unsur-unsur produk, harga, saluran distribusi, dan promosi yang luas di pasar kompetisi yang ketat ini masih perlu ditambahkan lagi oleh perusahaan dalam rangka untuk mengutamakan pelanggan melalui pelayanan yang sangat baik dengan memiliki tenaga layanan pelanggan yang profesional.
 Dewasa ini di dalam era kemajuan teknologi informasi, sentuhan kepada pelanggan belum banyak diperhatikan oleh perusahaan melalui tenaga layanan pelanggan yang kompeten. Padahal, unsur pelayanan kepada pelanggan tidak mudah ditiru karena semua hal akan tergantung pada manusianya. Manusia merupakan unsur dan sumber emosi yang tidak bisa digantikan dengan teknologi apa pun.
 Dengan semangat &amp;ldquo;better serve before you deserve,&amp;rdquo; perusahaan akan tetap tinggal di hati pelanggan. Berarti pula perusahaan akan bertumbuh, maju, dan berkembang serta berkelanjutan.
 Cakupan lengkap buku ini berisi tentang:
 - Pengertian dan pemahaman tentang layanan pelanggan.
 - Maksud dan tujuan mengapa perusahaan perlu memiliki tenaga layanan pelanggan?
 - Peran dan fungsi layanan pelanggan untuk menarik pelanggan.
 - Wawasan kognisi, sikap dan perilaku seorang layanan pelanggan.
 - Citra produk, perusahaan, dan diri dari seorang layanan pelanggan.
 - Evaluasi kognisi, afeksi dan konatif seorang layanan pelanggan.
 - Bagaimana budaya perusahaan dalam melayani daripada dilayani?
 - Bagaimana penerapan budaya pelayanan di perusahaan?
 - Perkembangan dewasa ini tentang layanan pelanggan.</t>
        </is>
      </c>
      <c r="Y2425" s="262" t="n">
        <v>53000</v>
      </c>
      <c r="Z2425" s="226" t="n"/>
      <c r="AA2425" s="241">
        <f>Y3597*Z3597</f>
        <v/>
      </c>
      <c r="AB2425" s="237" t="inlineStr">
        <is>
          <t>936d3ebc-c19e-4fc7-99dd-420b95b58e3a</t>
        </is>
      </c>
    </row>
    <row r="2426" ht="15" customHeight="1" s="283">
      <c r="A2426" s="109" t="n">
        <v>3589</v>
      </c>
      <c r="B2426" s="222">
        <f>HYPERLINK("https://mocostore.moco.co.id/catalog/"&amp;AB3598,"Klik Disini")</f>
        <v/>
      </c>
      <c r="C2426" s="223" t="inlineStr">
        <is>
          <t>Ensiklopedia Gunung Berapi Di Indonesia Seri III</t>
        </is>
      </c>
      <c r="D2426" s="223" t="inlineStr">
        <is>
          <t>:</t>
        </is>
      </c>
      <c r="E2426" s="223" t="inlineStr">
        <is>
          <t>Majella Setyawan</t>
        </is>
      </c>
      <c r="F2426" s="223" t="n"/>
      <c r="G2426" s="223" t="inlineStr">
        <is>
          <t>978-623-8351-66-4</t>
        </is>
      </c>
      <c r="H2426" s="223" t="inlineStr">
        <is>
          <t>Ensiklopedia</t>
        </is>
      </c>
      <c r="I2426" s="258" t="inlineStr">
        <is>
          <t>Perguruan Tinggi</t>
        </is>
      </c>
      <c r="J2426" s="186" t="inlineStr">
        <is>
          <t>009.01</t>
        </is>
      </c>
      <c r="K2426" s="223" t="inlineStr">
        <is>
          <t>Edisi Ke-1</t>
        </is>
      </c>
      <c r="L2426" s="223" t="n"/>
      <c r="M2426" s="259" t="inlineStr">
        <is>
          <t>Tidak Tersedia</t>
        </is>
      </c>
      <c r="N2426" s="223" t="inlineStr">
        <is>
          <t>Indonesia</t>
        </is>
      </c>
      <c r="O2426" s="223" t="inlineStr">
        <is>
          <t>Bukan fiksi</t>
        </is>
      </c>
      <c r="P2426" s="223" t="n">
        <v>2023</v>
      </c>
      <c r="Q2426" s="223" t="n">
        <v>2023</v>
      </c>
      <c r="R2426" s="223" t="inlineStr">
        <is>
          <t>Pustaka Referensi</t>
        </is>
      </c>
      <c r="S2426" s="223" t="inlineStr">
        <is>
          <t>Andi Offset CV</t>
        </is>
      </c>
      <c r="T2426" s="223" t="inlineStr">
        <is>
          <t>Lokal</t>
        </is>
      </c>
      <c r="U2426" s="86" t="n">
        <v>78</v>
      </c>
      <c r="V2426" s="86" t="inlineStr">
        <is>
          <t>pdf</t>
        </is>
      </c>
      <c r="W2426" s="223" t="inlineStr">
        <is>
          <t>2.2 MB</t>
        </is>
      </c>
      <c r="X2426" s="223" t="inlineStr">
        <is>
          <t>Gunung berapi merupakan salah satu fenomena geologi yang paling menakjubkan dan menakutkan di bumi. Sebagai sumber magma, gas, dan material vulkanik lainnya, gunung berapi dapat menyebabkan letusan yang sangat destruktif dan merusak lingkungan di sekitarnya. Dalam buku ini, akan dibahas tentang gunung berapi, seperti apa yang menyebabkan terjadinya, bagaimana aktivitasnya dipantau, dan mengapa gunung berapi dapat memberikan dampak positif dan negatif bagi kehidupan manusia.</t>
        </is>
      </c>
      <c r="Y2426" s="262" t="n">
        <v>46500</v>
      </c>
      <c r="Z2426" s="226" t="n"/>
      <c r="AA2426" s="241">
        <f>Y3598*Z3598</f>
        <v/>
      </c>
      <c r="AB2426" s="237" t="inlineStr">
        <is>
          <t>51d40c51-eeba-4cfa-9f6e-91b8e6e10650</t>
        </is>
      </c>
    </row>
    <row r="2427" ht="15" customHeight="1" s="283">
      <c r="A2427" s="109" t="n">
        <v>3590</v>
      </c>
      <c r="B2427" s="222">
        <f>HYPERLINK("https://mocostore.moco.co.id/catalog/"&amp;AB3599,"Klik Disini")</f>
        <v/>
      </c>
      <c r="C2427" s="223" t="inlineStr">
        <is>
          <t>Ensiklopedia Gunung Berapi Di Indonesia Seri II</t>
        </is>
      </c>
      <c r="D2427" s="223" t="inlineStr">
        <is>
          <t>:</t>
        </is>
      </c>
      <c r="E2427" s="223" t="inlineStr">
        <is>
          <t>Majella Setyawan</t>
        </is>
      </c>
      <c r="F2427" s="223" t="n"/>
      <c r="G2427" s="223" t="inlineStr">
        <is>
          <t>978-623-8351-65-7</t>
        </is>
      </c>
      <c r="H2427" s="223" t="inlineStr">
        <is>
          <t>Ensiklopedia</t>
        </is>
      </c>
      <c r="I2427" s="258" t="inlineStr">
        <is>
          <t>Perguruan Tinggi</t>
        </is>
      </c>
      <c r="J2427" s="186" t="inlineStr">
        <is>
          <t>009.01</t>
        </is>
      </c>
      <c r="K2427" s="223" t="inlineStr">
        <is>
          <t>Edisi Ke-1</t>
        </is>
      </c>
      <c r="L2427" s="223" t="n"/>
      <c r="M2427" s="259" t="inlineStr">
        <is>
          <t>Tidak Tersedia</t>
        </is>
      </c>
      <c r="N2427" s="223" t="inlineStr">
        <is>
          <t>Indonesia</t>
        </is>
      </c>
      <c r="O2427" s="223" t="inlineStr">
        <is>
          <t>Bukan fiksi</t>
        </is>
      </c>
      <c r="P2427" s="223" t="n">
        <v>2023</v>
      </c>
      <c r="Q2427" s="223" t="n">
        <v>2023</v>
      </c>
      <c r="R2427" s="223" t="inlineStr">
        <is>
          <t>Pustaka Referensi</t>
        </is>
      </c>
      <c r="S2427" s="223" t="inlineStr">
        <is>
          <t>Andi Offset CV</t>
        </is>
      </c>
      <c r="T2427" s="223" t="inlineStr">
        <is>
          <t>Lokal</t>
        </is>
      </c>
      <c r="U2427" s="86" t="n">
        <v>74</v>
      </c>
      <c r="V2427" s="86" t="inlineStr">
        <is>
          <t>pdf</t>
        </is>
      </c>
      <c r="W2427" s="223" t="inlineStr">
        <is>
          <t>2.8 MB</t>
        </is>
      </c>
      <c r="X2427" s="223" t="inlineStr">
        <is>
          <t>Gunung berapi merupakan salah satu keajaiban alam yang menarik untuk dipelajari. Dari luar, gunung berapi mungkin terlihat seperti gunung biasa, namun di dalamnya terdapat kekuatan dahsyat yang dapat menghasilkan letusan besar yang sangat berbahaya. Sejak zaman prasejarah, manusia telah mempelajari fenomena ini, dan hingga saat ini, gunung berapi tetap menjadi topik penelitian yang menarik bagi ilmuwan dan pengamat alam. Meskipun seringkali menakutkan, gunung berapi juga memiliki potensi yang besar dalam memberikan manfaat bagi manusia, seperti menghasilkan energi geothermal dan tanah subur yang kaya akan nutrisi. Buku ini akan membahas tentang gunung berapi di Indonesia.</t>
        </is>
      </c>
      <c r="Y2427" s="262" t="n">
        <v>46000</v>
      </c>
      <c r="Z2427" s="226" t="n"/>
      <c r="AA2427" s="241">
        <f>Y3599*Z3599</f>
        <v/>
      </c>
      <c r="AB2427" s="237" t="inlineStr">
        <is>
          <t>578f370b-fa18-4278-b7ab-707b26c854d2</t>
        </is>
      </c>
    </row>
    <row r="2428" ht="15" customHeight="1" s="283">
      <c r="A2428" s="109" t="n">
        <v>3591</v>
      </c>
      <c r="B2428" s="222">
        <f>HYPERLINK("https://mocostore.moco.co.id/catalog/"&amp;AB3600,"Klik Disini")</f>
        <v/>
      </c>
      <c r="C2428" s="223" t="inlineStr">
        <is>
          <t>How to Manage Customer Voice Edisi Kedua</t>
        </is>
      </c>
      <c r="D2428" s="223" t="inlineStr">
        <is>
          <t>:</t>
        </is>
      </c>
      <c r="E2428" s="223" t="inlineStr">
        <is>
          <t>Prof. Dr. PM. Budi Haryono</t>
        </is>
      </c>
      <c r="F2428" s="223" t="inlineStr">
        <is>
          <t>978-979-29-7120-0</t>
        </is>
      </c>
      <c r="G2428" s="223" t="inlineStr">
        <is>
          <t>978-623-01-3816-4</t>
        </is>
      </c>
      <c r="H2428" s="223" t="inlineStr">
        <is>
          <t>Manajemen</t>
        </is>
      </c>
      <c r="I2428" s="258" t="inlineStr">
        <is>
          <t>Perguruan Tinggi</t>
        </is>
      </c>
      <c r="J2428" s="186" t="inlineStr">
        <is>
          <t>009.09</t>
        </is>
      </c>
      <c r="K2428" s="223" t="inlineStr">
        <is>
          <t>Edisi Ke-1</t>
        </is>
      </c>
      <c r="L2428" s="223" t="n"/>
      <c r="M2428" s="259" t="inlineStr">
        <is>
          <t>Tidak Tersedia</t>
        </is>
      </c>
      <c r="N2428" s="223" t="inlineStr">
        <is>
          <t>Indonesia</t>
        </is>
      </c>
      <c r="O2428" s="223" t="inlineStr">
        <is>
          <t>Bukan fiksi</t>
        </is>
      </c>
      <c r="P2428" s="223" t="n">
        <v>2018</v>
      </c>
      <c r="Q2428" s="223" t="n">
        <v>2023</v>
      </c>
      <c r="R2428" s="223" t="inlineStr">
        <is>
          <t>Penerbit Andi</t>
        </is>
      </c>
      <c r="S2428" s="223" t="inlineStr">
        <is>
          <t>Andi Offset CV</t>
        </is>
      </c>
      <c r="T2428" s="223" t="inlineStr">
        <is>
          <t>Lokal</t>
        </is>
      </c>
      <c r="U2428" s="86" t="n">
        <v>130</v>
      </c>
      <c r="V2428" s="86" t="inlineStr">
        <is>
          <t>pdf</t>
        </is>
      </c>
      <c r="W2428" s="223" t="inlineStr">
        <is>
          <t>4.1 MB</t>
        </is>
      </c>
      <c r="X2428" s="223" t="inlineStr">
        <is>
          <t>Pada era disrupsi ini, situasi zaman sudah berubah. Perusahaan yang berhasil tidak lagi berorientasi pada produk semata melainkan harus berorientasi pada pasar, yaitu pelanggan. Pelanggan adalah faktor sentral yang mengantar perjalanan perusahaan menjadi berkembang, solid, dan memiliki masa depan cerah.
 Atas dasar pertimbangan tersebut, perusahaan wajib mengelola suara pelanggan yang muncul. Terutama saat ini pelanggan dapat menyampaikan keluhan; klaim; protes; usulan; pendapat; apresiasi; rasa terima kasih; dan sebagainya dengan mudah melalui jejaring sosial berkaitan dengan pengalamannya ketika bertransaksi dengan perusahaan. Perusahaan harus lebih berhati-hati agar tidak ada masalah dalam pelayanannya, karena dampak kekecewaan dapat cepat tersebar di masyarakat seperti virus dan berkembang secara tidak terkendali karena telah menjadi viral melalui media sosial yang tidak terbendung. Pengalaman yang manis dengan pelayanan yang memuaskan akan bergaung di pasar. Sebaliknya, pengalaman yang pahit dengan pelayanan yang tidak memuaskan akan lebih berkumandang di pasar yang disampaikan kapan saja, di mana saja, dan kepada siapa saja.
 Buku ini menjadi pedoman praktis dan strategis bagi perusahaan untuk mendengar, memahami, mempelajari, dan mengelola suara pelanggan bila tidak menginginkan dampak buruk bagi citra perusahaan. Cakupan lengkap buku ini berisi tentang:
 - Alasan dan latar belakang mengapa perusahaan wajib mengelola suara pelanggan
 - Pengertian suara pelanggan yang umumnya belum dimengerti atau mendapat perhatian khusus dari perusahaan
 - Bentuk suara pelanggan mulai dari sumber, ciri-ciri, serta maksud dan tujuannya perlu dideteksi dengan tepat oleh perusahaan
 - Pentingnya suara pelanggan bagi perusahaan, karyawan, dan pelanggan karena akan memberikan manfaat lebih secara proporsional
 - Mengelola suara pelanggan merupakan kewajiban perusahaan dalam upaya menjaga citra demi kelangsungan kehidupan di masa depan
 - Bagaimana menangani suara pelanggan di era disrupsi pada generasi milenial yang mempunyai ciri-ciri berbeda dengan generasi sebelumnya.</t>
        </is>
      </c>
      <c r="Y2428" s="262" t="n">
        <v>42000</v>
      </c>
      <c r="Z2428" s="226" t="n"/>
      <c r="AA2428" s="241">
        <f>Y3600*Z3600</f>
        <v/>
      </c>
      <c r="AB2428" s="237" t="inlineStr">
        <is>
          <t>60cf4522-6a63-4a57-8aad-4a445e78e680</t>
        </is>
      </c>
    </row>
    <row r="2429" ht="15" customHeight="1" s="283">
      <c r="A2429" s="109" t="n">
        <v>3592</v>
      </c>
      <c r="B2429" s="222">
        <f>HYPERLINK("https://mocostore.moco.co.id/catalog/"&amp;AB3601,"Klik Disini")</f>
        <v/>
      </c>
      <c r="C2429" s="223" t="inlineStr">
        <is>
          <t>HP Terbaik untuk Menyempurnakan Pengalaman Konsermu</t>
        </is>
      </c>
      <c r="D2429" s="223" t="inlineStr">
        <is>
          <t>:</t>
        </is>
      </c>
      <c r="E2429" s="223" t="inlineStr">
        <is>
          <t>Michael Wiseman</t>
        </is>
      </c>
      <c r="F2429" s="223" t="n"/>
      <c r="G2429" s="223" t="inlineStr">
        <is>
          <t>978-623-8492-21-3</t>
        </is>
      </c>
      <c r="H2429" s="223" t="inlineStr">
        <is>
          <t>Referensi</t>
        </is>
      </c>
      <c r="I2429" s="258" t="inlineStr">
        <is>
          <t>Umum</t>
        </is>
      </c>
      <c r="J2429" s="186" t="inlineStr">
        <is>
          <t>005.01</t>
        </is>
      </c>
      <c r="K2429" s="223" t="inlineStr">
        <is>
          <t>Edisi Ke-1</t>
        </is>
      </c>
      <c r="L2429" s="223" t="n"/>
      <c r="M2429" s="259" t="inlineStr">
        <is>
          <t>Tidak Tersedia</t>
        </is>
      </c>
      <c r="N2429" s="223" t="inlineStr">
        <is>
          <t>Indonesia</t>
        </is>
      </c>
      <c r="O2429" s="223" t="inlineStr">
        <is>
          <t>Bukan fiksi</t>
        </is>
      </c>
      <c r="P2429" s="223" t="n">
        <v>2023</v>
      </c>
      <c r="Q2429" s="223" t="n">
        <v>2023</v>
      </c>
      <c r="R2429" s="223" t="inlineStr">
        <is>
          <t>Cahaya Harapan</t>
        </is>
      </c>
      <c r="S2429" s="223" t="inlineStr">
        <is>
          <t>Andi Offset CV</t>
        </is>
      </c>
      <c r="T2429" s="223" t="inlineStr">
        <is>
          <t>Lokal</t>
        </is>
      </c>
      <c r="U2429" s="86" t="n">
        <v>74</v>
      </c>
      <c r="V2429" s="86" t="inlineStr">
        <is>
          <t>pdf</t>
        </is>
      </c>
      <c r="W2429" s="223" t="inlineStr">
        <is>
          <t>3.2 MB</t>
        </is>
      </c>
      <c r="X2429" s="223" t="inlineStr">
        <is>
          <t>Dalam buku &amp;ldquo;HP Terbaik untuk Menyempurnakan Pengalaman Konsermu&amp;rdquo;, kami akan membahas faktor-faktor apa saja yang perlu dipertimbangkan saat memilih HP untuk konser, serta merekomendasikan beberapa HP terbaik yang dapat menyempurnakan pengalamanmu dalam menikmati konser. Kami juga akan memberikan tips dan trik untuk mengoptimalkan penggunaan HP saat konser agar kamu bisa merasakan pengalaman konser yang lebih baik dan memuaskan. Kami berharap buku ini dapat membantu kamu dalam memilih HP terbaik untuk menyempurnakan pengalaman konsermu, sehingga kamu dapat merekam momen-momen penting dengan hasil yang memuaskan dan memori yang tak terlupakan. Selamat membaca!</t>
        </is>
      </c>
      <c r="Y2429" s="262" t="n">
        <v>46000</v>
      </c>
      <c r="Z2429" s="226" t="n"/>
      <c r="AA2429" s="241">
        <f>Y3601*Z3601</f>
        <v/>
      </c>
      <c r="AB2429" s="237" t="inlineStr">
        <is>
          <t>b6fa7912-29c8-43b8-857e-4052bb87395f</t>
        </is>
      </c>
    </row>
    <row r="2430" ht="15" customHeight="1" s="283">
      <c r="A2430" s="109" t="n">
        <v>3593</v>
      </c>
      <c r="B2430" s="222">
        <f>HYPERLINK("https://mocostore.moco.co.id/catalog/"&amp;AB3602,"Klik Disini")</f>
        <v/>
      </c>
      <c r="C2430" s="223" t="inlineStr">
        <is>
          <t>Ide Desain Ruang Makan Minimalis</t>
        </is>
      </c>
      <c r="D2430" s="223" t="inlineStr">
        <is>
          <t>:</t>
        </is>
      </c>
      <c r="E2430" s="223" t="inlineStr">
        <is>
          <t>Tjahjono Tri</t>
        </is>
      </c>
      <c r="F2430" s="223" t="inlineStr">
        <is>
          <t>978-623-8247-87-5</t>
        </is>
      </c>
      <c r="G2430" s="223" t="inlineStr">
        <is>
          <t>978-623-8494-74-3</t>
        </is>
      </c>
      <c r="H2430" s="223" t="inlineStr">
        <is>
          <t>Referensi</t>
        </is>
      </c>
      <c r="I2430" s="258" t="inlineStr">
        <is>
          <t>Perguruan Tinggi</t>
        </is>
      </c>
      <c r="J2430" s="186" t="inlineStr">
        <is>
          <t>009.04</t>
        </is>
      </c>
      <c r="K2430" s="223" t="inlineStr">
        <is>
          <t>Edisi Ke-1</t>
        </is>
      </c>
      <c r="L2430" s="223" t="n"/>
      <c r="M2430" s="259" t="inlineStr">
        <is>
          <t>Tidak Tersedia</t>
        </is>
      </c>
      <c r="N2430" s="223" t="inlineStr">
        <is>
          <t>Indonesia</t>
        </is>
      </c>
      <c r="O2430" s="223" t="inlineStr">
        <is>
          <t>Bukan fiksi</t>
        </is>
      </c>
      <c r="P2430" s="223" t="n">
        <v>2023</v>
      </c>
      <c r="Q2430" s="223" t="n">
        <v>2023</v>
      </c>
      <c r="R2430" s="223" t="inlineStr">
        <is>
          <t>Rumah Baca</t>
        </is>
      </c>
      <c r="S2430" s="223" t="inlineStr">
        <is>
          <t>Andi Offset CV</t>
        </is>
      </c>
      <c r="T2430" s="223" t="inlineStr">
        <is>
          <t>Lokal</t>
        </is>
      </c>
      <c r="U2430" s="86" t="n">
        <v>72</v>
      </c>
      <c r="V2430" s="86" t="inlineStr">
        <is>
          <t>pdf</t>
        </is>
      </c>
      <c r="W2430" s="223" t="inlineStr">
        <is>
          <t>10.2 MB</t>
        </is>
      </c>
      <c r="X2430" s="223" t="inlineStr">
        <is>
          <t>Desain ruang makan minimalis adalah sebuah konsep desain yang menekankan pada penggunaan ruang yang efisien, sederhana, dan fungsional. Desain ini cocok untuk digunakan pada ruang makan yang memiliki ukuran yang kecil atau terbatas. Dengan menggunakan desain minimalis, ruang makan akan terlihat lebih luas, teratur, dan nyaman. Ide desain ruang makan minimalis dapat diterapkan dengan menggunakan warna yang netral, seperti putih, abu-abu, atau hitam. Penggunaan warna yang netral akan membuat ruang makan terlihat lebih luas dan terang. Selain itu, perabot yang digunakan juga harus sederhana dan fungsional. Pemilihan meja dan kursi yang tepat akan membuat ruang makan terlihat lebih rapi dan tidak terlalu penuh. Buku ini akan memberikan ide desain ruang makan minimalis. Selamat membaca.</t>
        </is>
      </c>
      <c r="Y2430" s="262" t="n">
        <v>51500</v>
      </c>
      <c r="Z2430" s="226" t="n"/>
      <c r="AA2430" s="241">
        <f>Y3602*Z3602</f>
        <v/>
      </c>
      <c r="AB2430" s="237" t="inlineStr">
        <is>
          <t>a775f354-b17c-4375-91ed-6076f1443af0</t>
        </is>
      </c>
    </row>
    <row r="2431" ht="15" customHeight="1" s="283">
      <c r="A2431" s="109" t="n">
        <v>3594</v>
      </c>
      <c r="B2431" s="222">
        <f>HYPERLINK("https://mocostore.moco.co.id/catalog/"&amp;AB3603,"Klik Disini")</f>
        <v/>
      </c>
      <c r="C2431" s="223" t="inlineStr">
        <is>
          <t>Ide Desain Ruang Tamu Minimalis dan Perawatannya</t>
        </is>
      </c>
      <c r="D2431" s="223" t="inlineStr">
        <is>
          <t>:</t>
        </is>
      </c>
      <c r="E2431" s="223" t="inlineStr">
        <is>
          <t>Tjahjono Tri</t>
        </is>
      </c>
      <c r="F2431" s="223" t="inlineStr">
        <is>
          <t>978-623-8247-88-2</t>
        </is>
      </c>
      <c r="G2431" s="223" t="inlineStr">
        <is>
          <t>978-623-8494-75-0</t>
        </is>
      </c>
      <c r="H2431" s="223" t="inlineStr">
        <is>
          <t>Referensi</t>
        </is>
      </c>
      <c r="I2431" s="258" t="inlineStr">
        <is>
          <t>Perguruan Tinggi</t>
        </is>
      </c>
      <c r="J2431" s="186" t="inlineStr">
        <is>
          <t>009.04</t>
        </is>
      </c>
      <c r="K2431" s="223" t="inlineStr">
        <is>
          <t>Edisi Ke-1</t>
        </is>
      </c>
      <c r="L2431" s="223" t="n"/>
      <c r="M2431" s="259" t="inlineStr">
        <is>
          <t>Tidak Tersedia</t>
        </is>
      </c>
      <c r="N2431" s="223" t="inlineStr">
        <is>
          <t>Indonesia</t>
        </is>
      </c>
      <c r="O2431" s="223" t="inlineStr">
        <is>
          <t>Bukan fiksi</t>
        </is>
      </c>
      <c r="P2431" s="223" t="n">
        <v>2023</v>
      </c>
      <c r="Q2431" s="223" t="n">
        <v>2023</v>
      </c>
      <c r="R2431" s="223" t="inlineStr">
        <is>
          <t>Rumah Baca</t>
        </is>
      </c>
      <c r="S2431" s="223" t="inlineStr">
        <is>
          <t>Andi Offset CV</t>
        </is>
      </c>
      <c r="T2431" s="223" t="inlineStr">
        <is>
          <t>Lokal</t>
        </is>
      </c>
      <c r="U2431" s="86" t="n">
        <v>60</v>
      </c>
      <c r="V2431" s="86" t="inlineStr">
        <is>
          <t>pdf</t>
        </is>
      </c>
      <c r="W2431" s="223" t="inlineStr">
        <is>
          <t>16.8 MB</t>
        </is>
      </c>
      <c r="X2431" s="223" t="inlineStr">
        <is>
          <t>Desain ruang tamu minimalis saat ini menjadi pilihan banyak orang karena tampilan yang sederhana dan elegan. Dengan menggunakan minimalis, ruang tamu akan terlihat lebih luas dan nyaman. Ruang tamu minimalis juga lebih mudah dalam perawatannya karena tidak membutuhkan banyak perabotan dan aksesori. Namun, perawatan yang baik tetap diperlukan agar ruang tamu minimalis terlihat selalu bersih dan indah. Beberapa hal yang perlu diperhatikan dalam perawatan ruang tamu minimalis adalah membersihkan permukaan meja dan kursi secara rutin, menjaga kebersihan lantai, menghindari penumpukan barang yang tidak digunakan dan menjaga agar tidak ada barang yang tidak perlu di ruangan. Dengan perawatan yang baik, ruang tamu minimalis akan terlihat selalu fresh dan nyaman untuk dikunjungi.</t>
        </is>
      </c>
      <c r="Y2431" s="262" t="n">
        <v>40000</v>
      </c>
      <c r="Z2431" s="226" t="n"/>
      <c r="AA2431" s="241">
        <f>Y3603*Z3603</f>
        <v/>
      </c>
      <c r="AB2431" s="237" t="inlineStr">
        <is>
          <t>ed5e39bf-d4db-42e0-aaf6-ce52bd33d107</t>
        </is>
      </c>
    </row>
    <row r="2432" ht="15" customHeight="1" s="283">
      <c r="A2432" s="109" t="n">
        <v>3595</v>
      </c>
      <c r="B2432" s="222">
        <f>HYPERLINK("https://mocostore.moco.co.id/catalog/"&amp;AB3604,"Klik Disini")</f>
        <v/>
      </c>
      <c r="C2432" s="223" t="inlineStr">
        <is>
          <t>The Three Hats of Leadership</t>
        </is>
      </c>
      <c r="D2432" s="223" t="inlineStr">
        <is>
          <t>:</t>
        </is>
      </c>
      <c r="E2432" s="223" t="inlineStr">
        <is>
          <t>Herdy N. Hutabarat</t>
        </is>
      </c>
      <c r="F2432" s="223" t="inlineStr">
        <is>
          <t>978-623-7519-46-1</t>
        </is>
      </c>
      <c r="G2432" s="223" t="inlineStr">
        <is>
          <t>978-623-314-531-2</t>
        </is>
      </c>
      <c r="H2432" s="223" t="inlineStr">
        <is>
          <t>Agama Kristen</t>
        </is>
      </c>
      <c r="I2432" s="258" t="inlineStr">
        <is>
          <t>Perguruan Tinggi</t>
        </is>
      </c>
      <c r="J2432" s="186" t="inlineStr">
        <is>
          <t>009.16</t>
        </is>
      </c>
      <c r="K2432" s="223" t="inlineStr">
        <is>
          <t>Edisi Ke-1</t>
        </is>
      </c>
      <c r="L2432" s="223" t="n"/>
      <c r="M2432" s="259" t="inlineStr">
        <is>
          <t>Tidak Tersedia</t>
        </is>
      </c>
      <c r="N2432" s="223" t="inlineStr">
        <is>
          <t>Indonesia</t>
        </is>
      </c>
      <c r="O2432" s="223" t="inlineStr">
        <is>
          <t>Bukan fiksi</t>
        </is>
      </c>
      <c r="P2432" s="223" t="n">
        <v>2019</v>
      </c>
      <c r="Q2432" s="223" t="n">
        <v>2023</v>
      </c>
      <c r="R2432" s="223" t="inlineStr">
        <is>
          <t>PBMR Andi</t>
        </is>
      </c>
      <c r="S2432" s="223" t="inlineStr">
        <is>
          <t>Andi Offset CV</t>
        </is>
      </c>
      <c r="T2432" s="223" t="inlineStr">
        <is>
          <t>Lokal</t>
        </is>
      </c>
      <c r="U2432" s="86" t="n">
        <v>210</v>
      </c>
      <c r="V2432" s="86" t="inlineStr">
        <is>
          <t>pdf</t>
        </is>
      </c>
      <c r="W2432" s="223" t="inlineStr">
        <is>
          <t>6.3 MB</t>
        </is>
      </c>
      <c r="X2432" s="223" t="inlineStr">
        <is>
          <t>Penulis mulai mengembangkan kepemimpinannya sejak ia membimbing beberapa orang mahasiswa dalam kelompok PA sewaktu dikampus ITB. Setelah menamatkan kuliah, ia bekerja di sebuah perusahaan kelas dunia dan belajar keterampilan manajemen saat bertugas sebagai tenaga profesioanal dan mengikuti banyak kursus dan pelatihan selama 34 tahun di perusahaan tersebut. Oleh anugerah Tuhan, hamper 30 tahun penulis terlibat dalam penggembalaan jemaat, melakukan penanaman gereja di beberapa kota serta mengembangkan potensi orang lain untuk menjadi pemimpin baru serta terus memperluas visinya. Dua hal penting yang dikatakan oleh seorang pakar kepemimpinan John Maxwell mengenai kepemimpinan telah menjadi inspirasi bagi penulis. Kepemimpinan adalah pengaruh dan juga tanggung jawab.</t>
        </is>
      </c>
      <c r="Y2432" s="262" t="n">
        <v>65000</v>
      </c>
      <c r="Z2432" s="226" t="n"/>
      <c r="AA2432" s="241">
        <f>Y3604*Z3604</f>
        <v/>
      </c>
      <c r="AB2432" s="237" t="inlineStr">
        <is>
          <t>0082de96-c4a4-4582-a0e9-2c78edecd5aa</t>
        </is>
      </c>
    </row>
    <row r="2433" ht="15" customHeight="1" s="283">
      <c r="A2433" s="109" t="n">
        <v>3596</v>
      </c>
      <c r="B2433" s="222">
        <f>HYPERLINK("https://mocostore.moco.co.id/catalog/"&amp;AB3605,"Klik Disini")</f>
        <v/>
      </c>
      <c r="C2433" s="223" t="inlineStr">
        <is>
          <t>Ensiklopedia Gunung Berapi Di Indonesia Seri I</t>
        </is>
      </c>
      <c r="D2433" s="223" t="inlineStr">
        <is>
          <t>:</t>
        </is>
      </c>
      <c r="E2433" s="223" t="inlineStr">
        <is>
          <t>Majella Setyawan</t>
        </is>
      </c>
      <c r="F2433" s="223" t="n"/>
      <c r="G2433" s="223" t="inlineStr">
        <is>
          <t>978-623-8351-64-0</t>
        </is>
      </c>
      <c r="H2433" s="223" t="inlineStr">
        <is>
          <t>Ensiklopedia</t>
        </is>
      </c>
      <c r="I2433" s="258" t="inlineStr">
        <is>
          <t>Perguruan Tinggi</t>
        </is>
      </c>
      <c r="J2433" s="186" t="inlineStr">
        <is>
          <t>009.01</t>
        </is>
      </c>
      <c r="K2433" s="223" t="inlineStr">
        <is>
          <t>Edisi Ke-1</t>
        </is>
      </c>
      <c r="L2433" s="223" t="n"/>
      <c r="M2433" s="259" t="inlineStr">
        <is>
          <t>Tidak Tersedia</t>
        </is>
      </c>
      <c r="N2433" s="223" t="inlineStr">
        <is>
          <t>Indonesia</t>
        </is>
      </c>
      <c r="O2433" s="223" t="inlineStr">
        <is>
          <t>Bukan fiksi</t>
        </is>
      </c>
      <c r="P2433" s="223" t="n">
        <v>2023</v>
      </c>
      <c r="Q2433" s="223" t="n">
        <v>2023</v>
      </c>
      <c r="R2433" s="223" t="inlineStr">
        <is>
          <t>Pustaka Referensi</t>
        </is>
      </c>
      <c r="S2433" s="223" t="inlineStr">
        <is>
          <t>Andi Offset CV</t>
        </is>
      </c>
      <c r="T2433" s="223" t="inlineStr">
        <is>
          <t>Lokal</t>
        </is>
      </c>
      <c r="U2433" s="86" t="n">
        <v>78</v>
      </c>
      <c r="V2433" s="86" t="inlineStr">
        <is>
          <t>pdf</t>
        </is>
      </c>
      <c r="W2433" s="223" t="inlineStr">
        <is>
          <t>3.1 MB</t>
        </is>
      </c>
      <c r="X2433" s="223" t="inlineStr">
        <is>
          <t>Gunung berapi adalah salah satu keajaiban alam yang menakjubkan namun juga menakutkan. Sebagai formasi geologi yang terbentuk dari letupan magma, gunung berapi memiliki kemampuan untuk menghancurkan segala sesuatu yang ada di sekitarnya dalam hitungan detik. Namun, di sisi lain, aktivitas vulkanik yang terjadi di dalamnya juga memberikan keindahan dan keunikan tersendiri, seperti pemandangan lava yang mengalir, letupan yang mempesona, serta pembentukan pulau baru. Selain itu, gunung berapi juga memiliki peran penting dalam keberlangsungan kehidupan di Bumi, karena mampu menciptakan tanah subur dan menghasilkan sumber daya mineral yang bernilai ekonomi. Buku ini akan menambah pengetahuan kita tentang gunung berapi di Indonesia.</t>
        </is>
      </c>
      <c r="Y2433" s="262" t="n">
        <v>46500</v>
      </c>
      <c r="Z2433" s="226" t="n"/>
      <c r="AA2433" s="241">
        <f>Y3605*Z3605</f>
        <v/>
      </c>
      <c r="AB2433" s="237" t="inlineStr">
        <is>
          <t>925b8b37-4df2-42cc-bc62-7a33baaf679c</t>
        </is>
      </c>
    </row>
    <row r="2434" ht="15" customHeight="1" s="283">
      <c r="A2434" s="109" t="n">
        <v>3598</v>
      </c>
      <c r="B2434" s="222">
        <f>HYPERLINK("https://mocostore.moco.co.id/catalog/"&amp;AB3607,"Klik Disini")</f>
        <v/>
      </c>
      <c r="C2434" s="223" t="inlineStr">
        <is>
          <t>Ide Desain Tangga Rumah Minimalis</t>
        </is>
      </c>
      <c r="D2434" s="223" t="inlineStr">
        <is>
          <t>:</t>
        </is>
      </c>
      <c r="E2434" s="223" t="inlineStr">
        <is>
          <t>Tjahjono Tri</t>
        </is>
      </c>
      <c r="F2434" s="223" t="inlineStr">
        <is>
          <t>978-623-8186-30-3</t>
        </is>
      </c>
      <c r="G2434" s="223" t="inlineStr">
        <is>
          <t>978-623-8502-27-1</t>
        </is>
      </c>
      <c r="H2434" s="223" t="inlineStr">
        <is>
          <t>Referensi</t>
        </is>
      </c>
      <c r="I2434" s="258" t="inlineStr">
        <is>
          <t>Perguruan Tinggi</t>
        </is>
      </c>
      <c r="J2434" s="186" t="inlineStr">
        <is>
          <t>009.04</t>
        </is>
      </c>
      <c r="K2434" s="223" t="inlineStr">
        <is>
          <t>Edisi Ke-1</t>
        </is>
      </c>
      <c r="L2434" s="223" t="n"/>
      <c r="M2434" s="259" t="inlineStr">
        <is>
          <t>Tidak Tersedia</t>
        </is>
      </c>
      <c r="N2434" s="223" t="inlineStr">
        <is>
          <t>Indonesia</t>
        </is>
      </c>
      <c r="O2434" s="223" t="inlineStr">
        <is>
          <t>Bukan fiksi</t>
        </is>
      </c>
      <c r="P2434" s="223" t="n">
        <v>2023</v>
      </c>
      <c r="Q2434" s="223" t="n">
        <v>2023</v>
      </c>
      <c r="R2434" s="223" t="inlineStr">
        <is>
          <t>Pustaka Referensi</t>
        </is>
      </c>
      <c r="S2434" s="223" t="inlineStr">
        <is>
          <t>Andi Offset CV</t>
        </is>
      </c>
      <c r="T2434" s="223" t="inlineStr">
        <is>
          <t>Lokal</t>
        </is>
      </c>
      <c r="U2434" s="86" t="n">
        <v>68</v>
      </c>
      <c r="V2434" s="86" t="inlineStr">
        <is>
          <t>pdf</t>
        </is>
      </c>
      <c r="W2434" s="223" t="inlineStr">
        <is>
          <t>7.5 MB</t>
        </is>
      </c>
      <c r="X2434" s="223" t="inlineStr">
        <is>
          <t>Ide desain tangga rumah minimalis merupakan solusi yang tepat bagi Anda yang ingin menambahkan elemen estetika pada rumah minimalis Anda. Dengan desain yang sederhana dan efisien, tangga minimalis dapat menambah nilai estetika dan fungsional pada rumah Anda. Selain itu, tangga minimalis juga dapat diintegrasikan dengan baik pada desain interior rumah Anda, sehingga terlihat selaras dan harmonis. Dalam buku ini, akan dibahas tentang beberapa ide desain tangga rumah minimalis yang dapat Anda aplikasikan pada rumah Anda.</t>
        </is>
      </c>
      <c r="Y2434" s="262" t="n">
        <v>45000</v>
      </c>
      <c r="Z2434" s="226" t="n"/>
      <c r="AA2434" s="241">
        <f>Y3607*Z3607</f>
        <v/>
      </c>
      <c r="AB2434" s="237" t="inlineStr">
        <is>
          <t>1f52d36d-a84b-4d9d-8816-9666fbee2cf9</t>
        </is>
      </c>
    </row>
    <row r="2435" ht="15" customHeight="1" s="283">
      <c r="A2435" s="109" t="n">
        <v>3599</v>
      </c>
      <c r="B2435" s="222">
        <f>HYPERLINK("https://mocostore.moco.co.id/catalog/"&amp;AB3608,"Klik Disini")</f>
        <v/>
      </c>
      <c r="C2435" s="223" t="inlineStr">
        <is>
          <t>Ensiklopedia Fenomena Alam Seri III</t>
        </is>
      </c>
      <c r="D2435" s="223" t="inlineStr">
        <is>
          <t>:</t>
        </is>
      </c>
      <c r="E2435" s="223" t="inlineStr">
        <is>
          <t>Tjahjono Tri</t>
        </is>
      </c>
      <c r="F2435" s="223" t="n"/>
      <c r="G2435" s="223" t="inlineStr">
        <is>
          <t>978-623-8351-62-6</t>
        </is>
      </c>
      <c r="H2435" s="223" t="inlineStr">
        <is>
          <t>Ensiklopedia</t>
        </is>
      </c>
      <c r="I2435" s="258" t="inlineStr">
        <is>
          <t>Perguruan Tinggi</t>
        </is>
      </c>
      <c r="J2435" s="186" t="inlineStr">
        <is>
          <t>009.01</t>
        </is>
      </c>
      <c r="K2435" s="223" t="inlineStr">
        <is>
          <t>Edisi Ke-1</t>
        </is>
      </c>
      <c r="L2435" s="223" t="n"/>
      <c r="M2435" s="259" t="inlineStr">
        <is>
          <t>Tidak Tersedia</t>
        </is>
      </c>
      <c r="N2435" s="223" t="inlineStr">
        <is>
          <t>Indonesia</t>
        </is>
      </c>
      <c r="O2435" s="223" t="inlineStr">
        <is>
          <t>Bukan fiksi</t>
        </is>
      </c>
      <c r="P2435" s="223" t="n">
        <v>2023</v>
      </c>
      <c r="Q2435" s="223" t="n">
        <v>2023</v>
      </c>
      <c r="R2435" s="223" t="inlineStr">
        <is>
          <t>Pustaka Referensi</t>
        </is>
      </c>
      <c r="S2435" s="223" t="inlineStr">
        <is>
          <t>Andi Offset CV</t>
        </is>
      </c>
      <c r="T2435" s="223" t="inlineStr">
        <is>
          <t>Lokal</t>
        </is>
      </c>
      <c r="U2435" s="86" t="n">
        <v>70</v>
      </c>
      <c r="V2435" s="86" t="inlineStr">
        <is>
          <t>pdf</t>
        </is>
      </c>
      <c r="W2435" s="223" t="inlineStr">
        <is>
          <t>4.5 MB</t>
        </is>
      </c>
      <c r="X2435" s="223" t="inlineStr">
        <is>
          <t>Fenomena alam merupakan kejadian yang terjadi secara alami di alam semesta yang dapat mengagumkan dan memesona. Fenomena alam dapat bervariasi dari letusan gunung berapi, angin topan, sambaran petir, hingga cahaya aurora yang memesona di langit utara. Meskipun fenomena alam dapat menjadi menghancurkan dan mengancam nyawa, namun juga dapat memberikan keindahan yang memukau. Fenomena alam sering kali dianggap sebagai keajaiban alam yang menunjukkan betapa luar biasa dan kuasa alam semesta yang tidak dapat dijelaskan oleh manusia. Oleh karena itu, fenomena alam selalu menjadi topik yang menarik untuk dieksplorasi dan dipelajari oleh manusia.</t>
        </is>
      </c>
      <c r="Y2435" s="262" t="n">
        <v>45500</v>
      </c>
      <c r="Z2435" s="226" t="n"/>
      <c r="AA2435" s="241">
        <f>Y3608*Z3608</f>
        <v/>
      </c>
      <c r="AB2435" s="237" t="inlineStr">
        <is>
          <t>b369fe60-27cd-4400-afc7-5d3c8b811956</t>
        </is>
      </c>
    </row>
    <row r="2436" ht="15" customHeight="1" s="283">
      <c r="A2436" s="109" t="n">
        <v>3600</v>
      </c>
      <c r="B2436" s="222">
        <f>HYPERLINK("https://mocostore.moco.co.id/catalog/"&amp;AB3609,"Klik Disini")</f>
        <v/>
      </c>
      <c r="C2436" s="223" t="inlineStr">
        <is>
          <t>Ensiklopedia Fenomena Alam Seri II</t>
        </is>
      </c>
      <c r="D2436" s="223" t="inlineStr">
        <is>
          <t>:</t>
        </is>
      </c>
      <c r="E2436" s="223" t="inlineStr">
        <is>
          <t>Tjahjono Tri</t>
        </is>
      </c>
      <c r="F2436" s="223" t="n"/>
      <c r="G2436" s="223" t="inlineStr">
        <is>
          <t>978-623-8351-61-9</t>
        </is>
      </c>
      <c r="H2436" s="223" t="inlineStr">
        <is>
          <t>Ensiklopedia</t>
        </is>
      </c>
      <c r="I2436" s="258" t="inlineStr">
        <is>
          <t>Perguruan Tinggi</t>
        </is>
      </c>
      <c r="J2436" s="186" t="inlineStr">
        <is>
          <t>009.01</t>
        </is>
      </c>
      <c r="K2436" s="223" t="inlineStr">
        <is>
          <t>Edisi Ke-1</t>
        </is>
      </c>
      <c r="L2436" s="223" t="n"/>
      <c r="M2436" s="259" t="inlineStr">
        <is>
          <t>Tidak Tersedia</t>
        </is>
      </c>
      <c r="N2436" s="223" t="inlineStr">
        <is>
          <t>Indonesia</t>
        </is>
      </c>
      <c r="O2436" s="223" t="inlineStr">
        <is>
          <t>Bukan fiksi</t>
        </is>
      </c>
      <c r="P2436" s="223" t="n">
        <v>2023</v>
      </c>
      <c r="Q2436" s="223" t="n">
        <v>2023</v>
      </c>
      <c r="R2436" s="223" t="inlineStr">
        <is>
          <t>Pustaka Referensi</t>
        </is>
      </c>
      <c r="S2436" s="223" t="inlineStr">
        <is>
          <t>Andi Offset CV</t>
        </is>
      </c>
      <c r="T2436" s="223" t="inlineStr">
        <is>
          <t>Lokal</t>
        </is>
      </c>
      <c r="U2436" s="86" t="n">
        <v>72</v>
      </c>
      <c r="V2436" s="86" t="inlineStr">
        <is>
          <t>pdf</t>
        </is>
      </c>
      <c r="W2436" s="223" t="inlineStr">
        <is>
          <t>4.0 MB</t>
        </is>
      </c>
      <c r="X2436" s="223" t="inlineStr">
        <is>
          <t>Fenomena alam adalah keajaiban yang terjadi di alam semesta yang selalu mengagumkan kita dengan keindahannya. Mulai dari aurora yang mempesona di kutub utara, hingga gurun pasir yang membentang luas di Afrika, fenomena alam menawarkan keindahan dan keunikan yang luar biasa. Meskipun beberapa fenomena alam dapat dijelaskan secara ilmiah, banyak juga yang masih menjadi misteri bagi para ilmuwan dan masyarakat umum. Dalam buku ini, akan dibahas tentang beberapa fenomena alam yang paling menakjubkan di dunia.</t>
        </is>
      </c>
      <c r="Y2436" s="262" t="n">
        <v>45500</v>
      </c>
      <c r="Z2436" s="226" t="n"/>
      <c r="AA2436" s="241">
        <f>Y3609*Z3609</f>
        <v/>
      </c>
      <c r="AB2436" s="237" t="inlineStr">
        <is>
          <t>cec438f6-7a0c-49aa-a4ab-4b54e4e3bc21</t>
        </is>
      </c>
    </row>
    <row r="2437" ht="15" customHeight="1" s="283">
      <c r="A2437" s="109" t="n">
        <v>3601</v>
      </c>
      <c r="B2437" s="222">
        <f>HYPERLINK("https://mocostore.moco.co.id/catalog/"&amp;AB3610,"Klik Disini")</f>
        <v/>
      </c>
      <c r="C2437" s="223" t="inlineStr">
        <is>
          <t>Iman, Pengharapan, Kasih</t>
        </is>
      </c>
      <c r="D2437" s="223" t="inlineStr">
        <is>
          <t>:</t>
        </is>
      </c>
      <c r="E2437" s="223" t="inlineStr">
        <is>
          <t>Jonathan Prawira</t>
        </is>
      </c>
      <c r="F2437" s="223" t="n"/>
      <c r="G2437" s="223" t="inlineStr">
        <is>
          <t>978-623-8493-47-0</t>
        </is>
      </c>
      <c r="H2437" s="223" t="inlineStr">
        <is>
          <t>Agama Kristen</t>
        </is>
      </c>
      <c r="I2437" s="258" t="inlineStr">
        <is>
          <t>Perguruan Tinggi</t>
        </is>
      </c>
      <c r="J2437" s="186" t="inlineStr">
        <is>
          <t>009.16</t>
        </is>
      </c>
      <c r="K2437" s="223" t="inlineStr">
        <is>
          <t>Edisi Ke-1</t>
        </is>
      </c>
      <c r="L2437" s="223" t="n"/>
      <c r="M2437" s="259" t="inlineStr">
        <is>
          <t>Tidak Tersedia</t>
        </is>
      </c>
      <c r="N2437" s="223" t="inlineStr">
        <is>
          <t>Indonesia</t>
        </is>
      </c>
      <c r="O2437" s="223" t="inlineStr">
        <is>
          <t>Bukan fiksi</t>
        </is>
      </c>
      <c r="P2437" s="223" t="inlineStr">
        <is>
          <t>Tidak tersedia</t>
        </is>
      </c>
      <c r="Q2437" s="223" t="n">
        <v>2023</v>
      </c>
      <c r="R2437" s="223" t="inlineStr">
        <is>
          <t>Cahaya Harapan</t>
        </is>
      </c>
      <c r="S2437" s="223" t="inlineStr">
        <is>
          <t>Andi Offset CV</t>
        </is>
      </c>
      <c r="T2437" s="223" t="inlineStr">
        <is>
          <t>Lokal</t>
        </is>
      </c>
      <c r="U2437" s="86" t="n">
        <v>63</v>
      </c>
      <c r="V2437" s="86" t="inlineStr">
        <is>
          <t>pdf</t>
        </is>
      </c>
      <c r="W2437" s="223" t="inlineStr">
        <is>
          <t>1.7 MB</t>
        </is>
      </c>
      <c r="X2437"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437" s="262" t="n">
        <v>36000</v>
      </c>
      <c r="Z2437" s="226" t="n"/>
      <c r="AA2437" s="241">
        <f>Y3610*Z3610</f>
        <v/>
      </c>
      <c r="AB2437" s="237" t="inlineStr">
        <is>
          <t>7fba3b99-9185-49bd-a057-4959a8b2043c</t>
        </is>
      </c>
    </row>
    <row r="2438" ht="15" customHeight="1" s="283">
      <c r="A2438" s="109" t="n">
        <v>3602</v>
      </c>
      <c r="B2438" s="222">
        <f>HYPERLINK("https://mocostore.moco.co.id/catalog/"&amp;AB3611,"Klik Disini")</f>
        <v/>
      </c>
      <c r="C2438" s="223" t="inlineStr">
        <is>
          <t>Ensiklopedia Fenomena Alam Seri I</t>
        </is>
      </c>
      <c r="D2438" s="223" t="inlineStr">
        <is>
          <t>:</t>
        </is>
      </c>
      <c r="E2438" s="223" t="inlineStr">
        <is>
          <t>Tjahjono Tri</t>
        </is>
      </c>
      <c r="F2438" s="223" t="n"/>
      <c r="G2438" s="223" t="inlineStr">
        <is>
          <t>978-623-8351-60-2</t>
        </is>
      </c>
      <c r="H2438" s="223" t="inlineStr">
        <is>
          <t>Ensiklopedia</t>
        </is>
      </c>
      <c r="I2438" s="258" t="inlineStr">
        <is>
          <t>Perguruan Tinggi</t>
        </is>
      </c>
      <c r="J2438" s="186" t="inlineStr">
        <is>
          <t>009.01</t>
        </is>
      </c>
      <c r="K2438" s="223" t="inlineStr">
        <is>
          <t>Edisi Ke-1</t>
        </is>
      </c>
      <c r="L2438" s="223" t="n"/>
      <c r="M2438" s="259" t="inlineStr">
        <is>
          <t>Tidak Tersedia</t>
        </is>
      </c>
      <c r="N2438" s="223" t="inlineStr">
        <is>
          <t>Indonesia</t>
        </is>
      </c>
      <c r="O2438" s="223" t="inlineStr">
        <is>
          <t>Bukan fiksi</t>
        </is>
      </c>
      <c r="P2438" s="223" t="n">
        <v>2023</v>
      </c>
      <c r="Q2438" s="223" t="n">
        <v>2023</v>
      </c>
      <c r="R2438" s="223" t="inlineStr">
        <is>
          <t>Pustaka Referensi</t>
        </is>
      </c>
      <c r="S2438" s="223" t="inlineStr">
        <is>
          <t>Andi Offset CV</t>
        </is>
      </c>
      <c r="T2438" s="223" t="inlineStr">
        <is>
          <t>Lokal</t>
        </is>
      </c>
      <c r="U2438" s="86" t="n">
        <v>90</v>
      </c>
      <c r="V2438" s="86" t="inlineStr">
        <is>
          <t>pdf</t>
        </is>
      </c>
      <c r="W2438" s="223" t="inlineStr">
        <is>
          <t>4.6 MB</t>
        </is>
      </c>
      <c r="X2438" s="223" t="inlineStr">
        <is>
          <t>Apa yang Anda pikirkan ketika mendengar fenomena alam? Fenomena alam di dunia begitu beragam dan menakjubkan. Dari cahaya aurora yang berkilauan di langit Utara hingga badai yang mengamuk di Samudra Atlantik, alam memberikan kita pemandangan yang spektakuler dan tak terlupakan. Fenomena alam juga mencakup peristiwa geologi seperti letusan gunung berapi, gempa bumi, dan pembentukan pulau baru di tengah laut. Selain itu, ada juga fenomena cuaca seperti tornado, badai pasir, dan hujan meteor yang menyajikan pemandangan yang luar biasa di langit. Meskipun beberapa fenomena alam dapat terjadi dengan mudah di seluruh dunia, beberapa hanya dapat ditemukan di lokasi tertentu seperti salju di Gurun Sahara atau es di pantai Antartika. Dengan berbagai macam fenomena alam yang ada di dunia, kita dapat merasakan keindahan dan kekuatan yang tak terbatas dari alam semesta ini.</t>
        </is>
      </c>
      <c r="Y2438" s="262" t="n">
        <v>49000</v>
      </c>
      <c r="Z2438" s="226" t="n"/>
      <c r="AA2438" s="241">
        <f>Y3611*Z3611</f>
        <v/>
      </c>
      <c r="AB2438" s="237" t="inlineStr">
        <is>
          <t>b26872ad-e011-446f-b9ca-70f7278b431d</t>
        </is>
      </c>
    </row>
    <row r="2439" ht="15" customHeight="1" s="283">
      <c r="A2439" s="109" t="n">
        <v>3603</v>
      </c>
      <c r="B2439" s="222">
        <f>HYPERLINK("https://mocostore.moco.co.id/catalog/"&amp;AB3612,"Klik Disini")</f>
        <v/>
      </c>
      <c r="C2439" s="223" t="inlineStr">
        <is>
          <t>Ensiklopedia Dunia Satwa: Jenis-jenis Hewan Omnivora Seri I</t>
        </is>
      </c>
      <c r="D2439" s="223" t="inlineStr">
        <is>
          <t>:</t>
        </is>
      </c>
      <c r="E2439" s="223" t="inlineStr">
        <is>
          <t>Panuwun Budi</t>
        </is>
      </c>
      <c r="F2439" s="223" t="n"/>
      <c r="G2439" s="223" t="inlineStr">
        <is>
          <t>978-623-8351-58-9</t>
        </is>
      </c>
      <c r="H2439" s="223" t="inlineStr">
        <is>
          <t>Ensiklopedia</t>
        </is>
      </c>
      <c r="I2439" s="258" t="inlineStr">
        <is>
          <t>Perguruan Tinggi</t>
        </is>
      </c>
      <c r="J2439" s="186" t="inlineStr">
        <is>
          <t>009.01</t>
        </is>
      </c>
      <c r="K2439" s="223" t="inlineStr">
        <is>
          <t>Tidak Tersedia</t>
        </is>
      </c>
      <c r="L2439" s="223" t="n"/>
      <c r="M2439" s="259" t="inlineStr">
        <is>
          <t>Tidak Tersedia</t>
        </is>
      </c>
      <c r="N2439" s="223" t="inlineStr">
        <is>
          <t>Indonesia</t>
        </is>
      </c>
      <c r="O2439" s="223" t="inlineStr">
        <is>
          <t>Bukan fiksi</t>
        </is>
      </c>
      <c r="P2439" s="223" t="n">
        <v>2023</v>
      </c>
      <c r="Q2439" s="223" t="n">
        <v>2023</v>
      </c>
      <c r="R2439" s="223" t="inlineStr">
        <is>
          <t>Pustaka Referensi</t>
        </is>
      </c>
      <c r="S2439" s="223" t="inlineStr">
        <is>
          <t>Andi Offset CV</t>
        </is>
      </c>
      <c r="T2439" s="223" t="inlineStr">
        <is>
          <t>Lokal</t>
        </is>
      </c>
      <c r="U2439" s="86" t="n">
        <v>80</v>
      </c>
      <c r="V2439" s="86" t="inlineStr">
        <is>
          <t>pdf</t>
        </is>
      </c>
      <c r="W2439" s="223" t="inlineStr">
        <is>
          <t>21.7 MB</t>
        </is>
      </c>
      <c r="X2439" s="223" t="inlineStr">
        <is>
          <t>Hewan omnivora adalah hewan yang memakan berbagai jenis makanan, termasuk tumbuhan dan hewan. Mereka memiliki kemampuan untuk mencerna dan memproses nutrisi dari berbagai sumber makanan, sehingga dapat bertahan hidup di berbagai habitat dan kondisi lingkungan yang berbeda. Hewan omnivora dapat ditemukan di berbagai tempat, dari hutan hujan tropis hingga gurun pasir yang gersang. Secara keseluruhan, hewan omnivora memainkan peran penting dalam ekosistem karena kemampuan mereka untuk menyesuaikan diri dengan berbagai kondisi lingkungan dan makanan yang tersedia. Buku ini menambah pengetahuan kita tentang jenis-jenis hewan omnivora.</t>
        </is>
      </c>
      <c r="Y2439" s="262" t="n">
        <v>46000</v>
      </c>
      <c r="Z2439" s="226" t="n"/>
      <c r="AA2439" s="241">
        <f>Y3612*Z3612</f>
        <v/>
      </c>
      <c r="AB2439" s="237" t="inlineStr">
        <is>
          <t>cada3eef-0bdc-44e9-b90d-200b446abe93</t>
        </is>
      </c>
    </row>
    <row r="2440" ht="15" customHeight="1" s="283">
      <c r="A2440" s="109" t="n">
        <v>3604</v>
      </c>
      <c r="B2440" s="222">
        <f>HYPERLINK("https://mocostore.moco.co.id/catalog/"&amp;AB3613,"Klik Disini")</f>
        <v/>
      </c>
      <c r="C2440" s="223" t="inlineStr">
        <is>
          <t>Inovasi Menemukan Cara Baru dalam Mengembangkan Bisnis: Motivasi Bisnis bagi Pemula</t>
        </is>
      </c>
      <c r="D2440" s="223" t="inlineStr">
        <is>
          <t>:</t>
        </is>
      </c>
      <c r="E2440" s="223" t="inlineStr">
        <is>
          <t>Ilham Aziz</t>
        </is>
      </c>
      <c r="F2440" s="223" t="n"/>
      <c r="G2440" s="223" t="inlineStr">
        <is>
          <t>978-623-8492-22-0</t>
        </is>
      </c>
      <c r="H2440" s="223" t="inlineStr">
        <is>
          <t>Referensi</t>
        </is>
      </c>
      <c r="I2440" s="258" t="inlineStr">
        <is>
          <t>Perguruan Tinggi</t>
        </is>
      </c>
      <c r="J2440" s="186" t="inlineStr">
        <is>
          <t>009.25</t>
        </is>
      </c>
      <c r="K2440" s="223" t="inlineStr">
        <is>
          <t>Edisi Ke-1</t>
        </is>
      </c>
      <c r="L2440" s="223" t="n"/>
      <c r="M2440" s="259" t="inlineStr">
        <is>
          <t>Tidak Tersedia</t>
        </is>
      </c>
      <c r="N2440" s="223" t="inlineStr">
        <is>
          <t>Indonesia</t>
        </is>
      </c>
      <c r="O2440" s="223" t="inlineStr">
        <is>
          <t>Bukan fiksi</t>
        </is>
      </c>
      <c r="P2440" s="223" t="n">
        <v>2023</v>
      </c>
      <c r="Q2440" s="223" t="n">
        <v>2023</v>
      </c>
      <c r="R2440" s="223" t="inlineStr">
        <is>
          <t>Cahaya Harapan</t>
        </is>
      </c>
      <c r="S2440" s="223" t="inlineStr">
        <is>
          <t>Andi Offset CV</t>
        </is>
      </c>
      <c r="T2440" s="223" t="inlineStr">
        <is>
          <t>Lokal</t>
        </is>
      </c>
      <c r="U2440" s="86" t="n">
        <v>74</v>
      </c>
      <c r="V2440" s="86" t="inlineStr">
        <is>
          <t>PDF</t>
        </is>
      </c>
      <c r="W2440" s="223" t="inlineStr">
        <is>
          <t>3.6 MB</t>
        </is>
      </c>
      <c r="X2440" s="223" t="inlineStr">
        <is>
          <t>Dalam era globalisasi dan persaingan yang semakin ketat, inovasi merupakan salah satu kunci utama untuk mengembangkan bisnis. Inovasi dapat membantu perusahaan untuk memperoleh keunggulan kompetitif, meningkatkan efisiensi operasional, dan memenuhi kebutuhan pelanggan dengan lebih baik. Namun, inovasi bukanlah hal yang mudah dilakukan, terutama bagi para pemula yang baru memulai usaha. Inovasi membutuhkan motivasi yang kuat, kreativitas, dan kemampuan untuk melihat peluang di tengah-tengah tantangan. Oleh karena itu, dalam buku ini akan dibahas tentang motivasi bisnis bagi pemula, serta bagaimana motivasi ini dapat memicu inovasi dalam mengembangkan bisnis.</t>
        </is>
      </c>
      <c r="Y2440" s="262" t="n">
        <v>49500</v>
      </c>
      <c r="Z2440" s="226" t="n"/>
      <c r="AA2440" s="241">
        <f>Y3613*Z3613</f>
        <v/>
      </c>
      <c r="AB2440" s="237" t="inlineStr">
        <is>
          <t>36257c99-20a7-46d2-be55-8ce85171f50b</t>
        </is>
      </c>
    </row>
    <row r="2441" ht="15" customHeight="1" s="283">
      <c r="A2441" s="109" t="n">
        <v>3605</v>
      </c>
      <c r="B2441" s="222">
        <f>HYPERLINK("https://mocostore.moco.co.id/catalog/"&amp;AB3614,"Klik Disini")</f>
        <v/>
      </c>
      <c r="C2441" s="223" t="inlineStr">
        <is>
          <t>Inspirasi Desain Dapur Minimalis</t>
        </is>
      </c>
      <c r="D2441" s="223" t="inlineStr">
        <is>
          <t>:</t>
        </is>
      </c>
      <c r="E2441" s="223" t="inlineStr">
        <is>
          <t>Tjahjono Tri</t>
        </is>
      </c>
      <c r="F2441" s="223" t="inlineStr">
        <is>
          <t>978-623-8247-55-4</t>
        </is>
      </c>
      <c r="G2441" s="223" t="inlineStr">
        <is>
          <t>978-623-8494-77-4</t>
        </is>
      </c>
      <c r="H2441" s="223" t="inlineStr">
        <is>
          <t>Referensi</t>
        </is>
      </c>
      <c r="I2441" s="258" t="inlineStr">
        <is>
          <t>Perguruan Tinggi</t>
        </is>
      </c>
      <c r="J2441" s="186" t="inlineStr">
        <is>
          <t>009.04</t>
        </is>
      </c>
      <c r="K2441" s="223" t="inlineStr">
        <is>
          <t>Edisi Ke-1</t>
        </is>
      </c>
      <c r="L2441" s="223" t="n"/>
      <c r="M2441" s="259" t="inlineStr">
        <is>
          <t>Tidak Tersedia</t>
        </is>
      </c>
      <c r="N2441" s="223" t="inlineStr">
        <is>
          <t>Indonesia</t>
        </is>
      </c>
      <c r="O2441" s="223" t="inlineStr">
        <is>
          <t>Bukan fiksi</t>
        </is>
      </c>
      <c r="P2441" s="223" t="n">
        <v>2023</v>
      </c>
      <c r="Q2441" s="223" t="n">
        <v>2023</v>
      </c>
      <c r="R2441" s="223" t="inlineStr">
        <is>
          <t>Rumah Baca</t>
        </is>
      </c>
      <c r="S2441" s="223" t="inlineStr">
        <is>
          <t>Andi Offset CV</t>
        </is>
      </c>
      <c r="T2441" s="223" t="inlineStr">
        <is>
          <t>Lokal</t>
        </is>
      </c>
      <c r="U2441" s="86" t="n">
        <v>74</v>
      </c>
      <c r="V2441" s="86" t="inlineStr">
        <is>
          <t>pdf</t>
        </is>
      </c>
      <c r="W2441" s="223" t="inlineStr">
        <is>
          <t>5.9 MB</t>
        </is>
      </c>
      <c r="X2441" s="223" t="inlineStr">
        <is>
          <t>Desain dapur minimalis saat ini menjadi trend populer di kalangan masyarakat. Dapur minimalis memiliki tampilan yang bersih dan rapi yang cocok untuk rumah yang memiliki ruangan yang terbatas. Dalam buku ini akan dibahas beberapa inspirasi desain dapur minimalis yang dapat Anda coba untuk membuat dapur Anda terlihat lebih indah dan efisien. Mulai dari pemilihan warna, penataan peralatan hingga pemilihan perabotan, buku ini akan memberikan semua informasi yang Anda butuhkan untuk mendesain dapur minimalis yang indah dan modern.</t>
        </is>
      </c>
      <c r="Y2441" s="262" t="n">
        <v>49500</v>
      </c>
      <c r="Z2441" s="226" t="n"/>
      <c r="AA2441" s="241">
        <f>Y3614*Z3614</f>
        <v/>
      </c>
      <c r="AB2441" s="237" t="inlineStr">
        <is>
          <t>c989d0c7-43dc-4821-9ce3-0012410404e5</t>
        </is>
      </c>
    </row>
    <row r="2442" ht="15" customHeight="1" s="283">
      <c r="A2442" s="109" t="n">
        <v>3606</v>
      </c>
      <c r="B2442" s="222">
        <f>HYPERLINK("https://mocostore.moco.co.id/catalog/"&amp;AB3615,"Klik Disini")</f>
        <v/>
      </c>
      <c r="C2442" s="223" t="inlineStr">
        <is>
          <t>Ensiklopedia Dunia Satwa: Jenis-jenis Hewan Karnivora Seri I</t>
        </is>
      </c>
      <c r="D2442" s="223" t="inlineStr">
        <is>
          <t>:</t>
        </is>
      </c>
      <c r="E2442" s="223" t="inlineStr">
        <is>
          <t>Panuwun Budi</t>
        </is>
      </c>
      <c r="F2442" s="223" t="n"/>
      <c r="G2442" s="223" t="inlineStr">
        <is>
          <t>978-623-8351-57-2</t>
        </is>
      </c>
      <c r="H2442" s="223" t="inlineStr">
        <is>
          <t>Ensiklopedia</t>
        </is>
      </c>
      <c r="I2442" s="258" t="inlineStr">
        <is>
          <t>Perguruan Tinggi</t>
        </is>
      </c>
      <c r="J2442" s="186" t="inlineStr">
        <is>
          <t>009.01</t>
        </is>
      </c>
      <c r="K2442" s="223" t="inlineStr">
        <is>
          <t>Edisi Ke-1</t>
        </is>
      </c>
      <c r="L2442" s="223" t="n"/>
      <c r="M2442" s="259" t="inlineStr">
        <is>
          <t>Tidak Tersedia</t>
        </is>
      </c>
      <c r="N2442" s="223" t="inlineStr">
        <is>
          <t>Indonesia</t>
        </is>
      </c>
      <c r="O2442" s="223" t="inlineStr">
        <is>
          <t>Bukan fiksi</t>
        </is>
      </c>
      <c r="P2442" s="223" t="n">
        <v>2023</v>
      </c>
      <c r="Q2442" s="223" t="n">
        <v>2023</v>
      </c>
      <c r="R2442" s="223" t="inlineStr">
        <is>
          <t>Pustaka Referensi</t>
        </is>
      </c>
      <c r="S2442" s="223" t="inlineStr">
        <is>
          <t>Andi Offset CV</t>
        </is>
      </c>
      <c r="T2442" s="223" t="inlineStr">
        <is>
          <t>Lokal</t>
        </is>
      </c>
      <c r="U2442" s="86" t="n">
        <v>76</v>
      </c>
      <c r="V2442" s="86" t="inlineStr">
        <is>
          <t>pdf</t>
        </is>
      </c>
      <c r="W2442" s="223" t="inlineStr">
        <is>
          <t>4.1 MB</t>
        </is>
      </c>
      <c r="X2442" s="223" t="inlineStr">
        <is>
          <t>Hewan karnivora atau pemakan daging adalah kelompok hewan yang mendapatkan nutrisi utama dari memakan daging atau hewan lainnya. Dalam kerajaan hewan, karnivora memainkan peran penting dalam rantai makanan sebagai predator. Karakteristik fisik dan perilaku yang khas dari hewan karnivora memungkinkan mereka untuk menjadi predator yang sukses dan memberikan kontribusi penting terhadap ekosistem tempat mereka hidup. Meskipun hewan karnivora sering dianggap sebagai makhluk yang ganas dan buas, mereka juga memiliki karakteristik dan perilaku yang menarik, seperti kecerdasan sosial dan kemampuan untuk belajar dari pengalaman. Buku ini memberikan pengetahuan kepada kita tentang jenis-jenis hewan karnivora.</t>
        </is>
      </c>
      <c r="Y2442" s="262" t="n">
        <v>46500</v>
      </c>
      <c r="Z2442" s="226" t="n"/>
      <c r="AA2442" s="241">
        <f>Y3615*Z3615</f>
        <v/>
      </c>
      <c r="AB2442" s="237" t="inlineStr">
        <is>
          <t>d969623b-c1e7-42c4-9770-9e94ce86b702</t>
        </is>
      </c>
    </row>
    <row r="2443" ht="15" customHeight="1" s="283">
      <c r="A2443" s="109" t="n">
        <v>3607</v>
      </c>
      <c r="B2443" s="222">
        <f>HYPERLINK("https://mocostore.moco.co.id/catalog/"&amp;AB3616,"Klik Disini")</f>
        <v/>
      </c>
      <c r="C2443" s="223" t="inlineStr">
        <is>
          <t>Ensiklopedia Dunia Satwa: Jenis-jenis Hewan Herbivora Seri I</t>
        </is>
      </c>
      <c r="D2443" s="223" t="inlineStr">
        <is>
          <t>:</t>
        </is>
      </c>
      <c r="E2443" s="223" t="inlineStr">
        <is>
          <t>Panuwun Budi</t>
        </is>
      </c>
      <c r="F2443" s="223" t="n"/>
      <c r="G2443" s="223" t="inlineStr">
        <is>
          <t>978-623-8351-56-5</t>
        </is>
      </c>
      <c r="H2443" s="223" t="inlineStr">
        <is>
          <t>Ensiklopedia</t>
        </is>
      </c>
      <c r="I2443" s="258" t="inlineStr">
        <is>
          <t>Perguruan Tinggi</t>
        </is>
      </c>
      <c r="J2443" s="186" t="inlineStr">
        <is>
          <t>009.01</t>
        </is>
      </c>
      <c r="K2443" s="223" t="inlineStr">
        <is>
          <t>Edisi Ke-1</t>
        </is>
      </c>
      <c r="L2443" s="223" t="n"/>
      <c r="M2443" s="259" t="inlineStr">
        <is>
          <t>Tidak Tersedia</t>
        </is>
      </c>
      <c r="N2443" s="223" t="inlineStr">
        <is>
          <t>Indonesia</t>
        </is>
      </c>
      <c r="O2443" s="223" t="inlineStr">
        <is>
          <t>Bukan fiksi</t>
        </is>
      </c>
      <c r="P2443" s="223" t="n">
        <v>2023</v>
      </c>
      <c r="Q2443" s="223" t="n">
        <v>2023</v>
      </c>
      <c r="R2443" s="223" t="inlineStr">
        <is>
          <t>Pustaka Referensi</t>
        </is>
      </c>
      <c r="S2443" s="223" t="inlineStr">
        <is>
          <t>Andi Offset CV</t>
        </is>
      </c>
      <c r="T2443" s="223" t="inlineStr">
        <is>
          <t>Lokal</t>
        </is>
      </c>
      <c r="U2443" s="86" t="n">
        <v>74</v>
      </c>
      <c r="V2443" s="86" t="inlineStr">
        <is>
          <t>pdf</t>
        </is>
      </c>
      <c r="W2443" s="223" t="inlineStr">
        <is>
          <t>4.5 MB</t>
        </is>
      </c>
      <c r="X2443" s="223" t="inlineStr">
        <is>
          <t>Hewan herbivora adalah jenis hewan yang makanannya terdiri dari tumbuhan dan bahan-bahan nabati lainnya. Jenis hewan ini memiliki sistem pencernaan khusus yang memungkinkan mereka untuk mencerna serat dan selulosa dalam tumbuhan. Karena kebiasaan makan mereka yang didominasi oleh tumbuhan, hewan herbivora seringkali dianggap sebagai penghuni alam yang tenang dan damai. Selain memiliki sistem pencernaan yang unik, hewan herbivora juga memiliki adaptasi fisik yang berbeda dari hewan karnivora. Tidak hanya itu, kehadiran hewan herbivora juga memiliki peran penting dalam menjaga keseimbangan ekosistem. Buku ini memberikan pengetahuan kepada kita tentang jenis-jenis hewan herbivora.</t>
        </is>
      </c>
      <c r="Y2443" s="262" t="n">
        <v>49500</v>
      </c>
      <c r="Z2443" s="226" t="n"/>
      <c r="AA2443" s="241">
        <f>Y3616*Z3616</f>
        <v/>
      </c>
      <c r="AB2443" s="237" t="inlineStr">
        <is>
          <t>84a9ca98-9a2d-45f5-bcf7-c374a8852cd0</t>
        </is>
      </c>
    </row>
    <row r="2444" ht="15" customHeight="1" s="283">
      <c r="A2444" s="109" t="n">
        <v>3608</v>
      </c>
      <c r="B2444" s="222">
        <f>HYPERLINK("https://mocostore.moco.co.id/catalog/"&amp;AB3617,"Klik Disini")</f>
        <v/>
      </c>
      <c r="C2444" s="223" t="inlineStr">
        <is>
          <t>Terapi Aktivasi &amp; Relaksasi Olahraga untuk Autisme – Balance System Approach Theory</t>
        </is>
      </c>
      <c r="D2444" s="223" t="inlineStr">
        <is>
          <t>:</t>
        </is>
      </c>
      <c r="E2444" s="223" t="inlineStr">
        <is>
          <t>Prof. Dr. Siswantoyo, M.Kes., AIFO &amp; Rianensi Oktavia</t>
        </is>
      </c>
      <c r="F2444" s="223" t="inlineStr">
        <is>
          <t>978-979-29-7146-0</t>
        </is>
      </c>
      <c r="G2444" s="223" t="inlineStr">
        <is>
          <t>978-623-01-3866-9</t>
        </is>
      </c>
      <c r="H2444" s="223" t="inlineStr">
        <is>
          <t>Kedokteran &amp; Medis</t>
        </is>
      </c>
      <c r="I2444" s="258" t="inlineStr">
        <is>
          <t>Perguruan Tinggi</t>
        </is>
      </c>
      <c r="J2444" s="186" t="inlineStr">
        <is>
          <t>009.02</t>
        </is>
      </c>
      <c r="K2444" s="223" t="inlineStr">
        <is>
          <t>Edisi Ke-1</t>
        </is>
      </c>
      <c r="L2444" s="223" t="n"/>
      <c r="M2444" s="259" t="inlineStr">
        <is>
          <t>Tidak Tersedia</t>
        </is>
      </c>
      <c r="N2444" s="223" t="inlineStr">
        <is>
          <t>Indonesia</t>
        </is>
      </c>
      <c r="O2444" s="223" t="inlineStr">
        <is>
          <t>Bukan fiksi</t>
        </is>
      </c>
      <c r="P2444" s="223" t="n">
        <v>2018</v>
      </c>
      <c r="Q2444" s="223" t="n">
        <v>2023</v>
      </c>
      <c r="R2444" s="223" t="inlineStr">
        <is>
          <t>Penerbit Andi</t>
        </is>
      </c>
      <c r="S2444" s="223" t="inlineStr">
        <is>
          <t>Andi Offset CV</t>
        </is>
      </c>
      <c r="T2444" s="223" t="inlineStr">
        <is>
          <t>Lokal</t>
        </is>
      </c>
      <c r="U2444" s="86" t="n">
        <v>194</v>
      </c>
      <c r="V2444" s="86" t="inlineStr">
        <is>
          <t>pdf</t>
        </is>
      </c>
      <c r="W2444" s="223" t="inlineStr">
        <is>
          <t>19.3 MB</t>
        </is>
      </c>
      <c r="X2444" s="223" t="inlineStr">
        <is>
          <t>Autisme adalah gangguan perkembangan pervasife (Pervasive DevelopmentDisorder) berupa gangguan berkomunikasi, interaksi sosial, gangguan sensoris, pola bermain, perilaku, emosi, minat, gerakan yang terbatas, stereotipik, berulang, dan gangguan perkembangan neurobiologis. Dari berbagai kondisi tersebut yang ada pada penyandang autisme, maka buku ini menjadi salah satu solusi jitu. Mengangkat konsep Psikoneuroimunologiyang merupakan konsep cerminan dari komplementasi multivariabel antara perilaku, sistem saraf, hormon, dan ketahanan tubuh (Ader, 1991; Basedowsky; 1992; Mayes, 1995 dalam Siswantoyo, 2010). Konsep Psikoneuroimunologi kemudian diterapkan dalam Pencak Silat Berbasis Budaya sebagai terapi aktivasi dan relaksasi untuk penyandang autisme.</t>
        </is>
      </c>
      <c r="Y2444" s="262" t="n">
        <v>96000</v>
      </c>
      <c r="Z2444" s="226" t="n"/>
      <c r="AA2444" s="241">
        <f>Y3617*Z3617</f>
        <v/>
      </c>
      <c r="AB2444" s="237" t="inlineStr">
        <is>
          <t>7ddaff27-8a22-4492-a48a-e0cd5c495a2b</t>
        </is>
      </c>
    </row>
    <row r="2445" ht="15" customHeight="1" s="283">
      <c r="A2445" s="109" t="n">
        <v>3609</v>
      </c>
      <c r="B2445" s="222">
        <f>HYPERLINK("https://mocostore.moco.co.id/catalog/"&amp;AB3618,"Klik Disini")</f>
        <v/>
      </c>
      <c r="C2445" s="223" t="inlineStr">
        <is>
          <t>Inspirasi Desain Rumah Minimalis Impian</t>
        </is>
      </c>
      <c r="D2445" s="223" t="inlineStr">
        <is>
          <t>:</t>
        </is>
      </c>
      <c r="E2445" s="223" t="inlineStr">
        <is>
          <t>Erlita Mega</t>
        </is>
      </c>
      <c r="F2445" s="223" t="inlineStr">
        <is>
          <t>978-623-8247-77-6</t>
        </is>
      </c>
      <c r="G2445" s="223" t="inlineStr">
        <is>
          <t>978-623-8494-79-8</t>
        </is>
      </c>
      <c r="H2445" s="223" t="inlineStr">
        <is>
          <t>Referensi</t>
        </is>
      </c>
      <c r="I2445" s="258" t="inlineStr">
        <is>
          <t>Perguruan Tinggi</t>
        </is>
      </c>
      <c r="J2445" s="186" t="inlineStr">
        <is>
          <t>009.04</t>
        </is>
      </c>
      <c r="K2445" s="223" t="inlineStr">
        <is>
          <t>Edisi Ke-1</t>
        </is>
      </c>
      <c r="L2445" s="223" t="n"/>
      <c r="M2445" s="259" t="inlineStr">
        <is>
          <t>Tidak Tersedia</t>
        </is>
      </c>
      <c r="N2445" s="223" t="inlineStr">
        <is>
          <t>Indonesia</t>
        </is>
      </c>
      <c r="O2445" s="223" t="inlineStr">
        <is>
          <t>Bukan fiksi</t>
        </is>
      </c>
      <c r="P2445" s="223" t="n">
        <v>2023</v>
      </c>
      <c r="Q2445" s="223" t="n">
        <v>2023</v>
      </c>
      <c r="R2445" s="223" t="inlineStr">
        <is>
          <t>Rumah Baca</t>
        </is>
      </c>
      <c r="S2445" s="223" t="inlineStr">
        <is>
          <t>Andi Offset CV</t>
        </is>
      </c>
      <c r="T2445" s="223" t="inlineStr">
        <is>
          <t>Lokal</t>
        </is>
      </c>
      <c r="U2445" s="86" t="n">
        <v>74</v>
      </c>
      <c r="V2445" s="86" t="inlineStr">
        <is>
          <t>pdf</t>
        </is>
      </c>
      <c r="W2445" s="223" t="inlineStr">
        <is>
          <t>7.9 MB</t>
        </is>
      </c>
      <c r="X2445" s="223" t="inlineStr">
        <is>
          <t>Rumah minimalis adalah gaya desain rumah yang menitikberatkan pada penggunaan ruang yang efisien dan fungsi yang jelas. Rumah minimalis biasanya memiliki garis-garis yang sederhana dan elegan, serta tidak terlalu banyak ornament atau hiasan. Hal ini dilakukan untuk menciptakan suasana yang tenang dan damai. Desain interior rumah minimalis juga difokuskan pada pencahayaan alami dan penggunaan warna-warna netral. Di dalam rumah minimalis, perabotan yang digunakan harus berkualitas tinggi dan memiliki fungsi yang jelas, serta tidak berlebihan. Secara keseluruhan, rumah minimalis diharapkan dapat memberikan kenyamanan dan kesederhanaan bagi penghuninya. Buku ini memberikan inspirasi desain rumah minimalis impian.</t>
        </is>
      </c>
      <c r="Y2445" s="262" t="n">
        <v>49500</v>
      </c>
      <c r="Z2445" s="226" t="n"/>
      <c r="AA2445" s="241">
        <f>Y3618*Z3618</f>
        <v/>
      </c>
      <c r="AB2445" s="237" t="inlineStr">
        <is>
          <t>aedbc9c2-e59c-4cb5-9e0a-49441269f366</t>
        </is>
      </c>
    </row>
    <row r="2446" ht="15" customHeight="1" s="283">
      <c r="A2446" s="109" t="n">
        <v>3610</v>
      </c>
      <c r="B2446" s="222">
        <f>HYPERLINK("https://mocostore.moco.co.id/catalog/"&amp;AB3619,"Klik Disini")</f>
        <v/>
      </c>
      <c r="C2446" s="223" t="inlineStr">
        <is>
          <t>Terampil Pajak Penghasilan</t>
        </is>
      </c>
      <c r="D2446" s="223" t="inlineStr">
        <is>
          <t>:</t>
        </is>
      </c>
      <c r="E2446" s="223" t="inlineStr">
        <is>
          <t>Drs. YB. Sigit Hutomo, MBAcc, Akt, CA, CSA</t>
        </is>
      </c>
      <c r="F2446" s="223" t="inlineStr">
        <is>
          <t>978-979-29-7096-8</t>
        </is>
      </c>
      <c r="G2446" s="223" t="inlineStr">
        <is>
          <t>978-623-01-3865-2</t>
        </is>
      </c>
      <c r="H2446" s="223" t="inlineStr">
        <is>
          <t>Bisnis &amp; Ekonomi</t>
        </is>
      </c>
      <c r="I2446" s="258" t="inlineStr">
        <is>
          <t>Perguruan Tinggi</t>
        </is>
      </c>
      <c r="J2446" s="186" t="inlineStr">
        <is>
          <t>009.09</t>
        </is>
      </c>
      <c r="K2446" s="223" t="inlineStr">
        <is>
          <t>Edisi Ke-1</t>
        </is>
      </c>
      <c r="L2446" s="223" t="n"/>
      <c r="M2446" s="259" t="inlineStr">
        <is>
          <t>Tidak Tersedia</t>
        </is>
      </c>
      <c r="N2446" s="223" t="inlineStr">
        <is>
          <t>Indonesia</t>
        </is>
      </c>
      <c r="O2446" s="223" t="inlineStr">
        <is>
          <t>Bukan fiksi</t>
        </is>
      </c>
      <c r="P2446" s="223" t="n">
        <v>2018</v>
      </c>
      <c r="Q2446" s="223" t="n">
        <v>2023</v>
      </c>
      <c r="R2446" s="223" t="inlineStr">
        <is>
          <t>Penerbit Andi</t>
        </is>
      </c>
      <c r="S2446" s="223" t="inlineStr">
        <is>
          <t>Andi Offset CV</t>
        </is>
      </c>
      <c r="T2446" s="223" t="inlineStr">
        <is>
          <t>Lokal</t>
        </is>
      </c>
      <c r="U2446" s="86" t="n">
        <v>314</v>
      </c>
      <c r="V2446" s="86" t="inlineStr">
        <is>
          <t>pdf</t>
        </is>
      </c>
      <c r="W2446" s="223" t="inlineStr">
        <is>
          <t>4.2 MB</t>
        </is>
      </c>
      <c r="X2446" s="223" t="inlineStr">
        <is>
          <t>Buku Pajak Penghasilan ini dirancang bagi para pembaca ingin menjadi mandiri dalam melaksanakan kewajiban perpajakannya. Sebagai penyempurnaan buku sebelumnya, buku ini telah merujuk pada Peraturan Pemerintah, Peraturan Menteri Keuangan, dan peraturan Dirjen Pajak yang terkini.
 Selain membahas tentang subyek pajak, obyek pajak dan biaya-biaya dapat sebagai pengurang penghasilan kena pajak, buku ini juga membahas secara spesifik:
 - Pajak Penghasilan pasal 21 beserta variasi contoh
 - Pajak Penghasilan pasal 22 beserta variasi contoh
 - Pajak Penghasilan pasal 23 beserta variasi contoh
 - Pajak Penghasilan pasal 24 beserta variasi contoh
 - Pajak Penghasilan pasal 25 beserta variasi contoh
 - Pajak Penghasilan pasal 26 beserta variasi contoh
 - Pajak Penghasilan pasal 28
 - Pajak pada Badan Nirlaba
 - Sanksi Pajak
 Buku juga dilampiri dengan beberapa informasi penting: Badan/organisasi internasional, Daftar Kelompok Aset beserta tarip depresiasi, Badan Pengelola Zakat dan Sumbangan Wajib, Daftar Norma Penghitungan Penghasilan Neto, dan Daftar Perjanjian Pajak (Tax Treaty).
 Buku ini cocok bagi mahasiswa, wajib pajak, manajemen perusahaan, dan praktisi lainnya atau masyarakat umum yang mau mempelajari pajak penghasilan secara otodidak(self study).</t>
        </is>
      </c>
      <c r="Y2446" s="262" t="n">
        <v>118000</v>
      </c>
      <c r="Z2446" s="226" t="n"/>
      <c r="AA2446" s="241">
        <f>Y3619*Z3619</f>
        <v/>
      </c>
      <c r="AB2446" s="237" t="inlineStr">
        <is>
          <t>a12add43-fd4b-4ecf-8bd0-f03139b2004d</t>
        </is>
      </c>
    </row>
    <row r="2447" ht="15" customHeight="1" s="283">
      <c r="A2447" s="109" t="n">
        <v>3611</v>
      </c>
      <c r="B2447" s="222">
        <f>HYPERLINK("https://mocostore.moco.co.id/catalog/"&amp;AB3620,"Klik Disini")</f>
        <v/>
      </c>
      <c r="C2447" s="223" t="inlineStr">
        <is>
          <t>Ensiklopedia Dunia Flora: Tumbuhan Pesisir Pantai</t>
        </is>
      </c>
      <c r="D2447" s="223" t="inlineStr">
        <is>
          <t>:</t>
        </is>
      </c>
      <c r="E2447" s="223" t="inlineStr">
        <is>
          <t>Vanesa Adisa</t>
        </is>
      </c>
      <c r="F2447" s="223" t="n"/>
      <c r="G2447" s="223" t="inlineStr">
        <is>
          <t>978-623-8351-55-8</t>
        </is>
      </c>
      <c r="H2447" s="223" t="inlineStr">
        <is>
          <t>Ensiklopedia</t>
        </is>
      </c>
      <c r="I2447" s="258" t="inlineStr">
        <is>
          <t>Perguruan Tinggi</t>
        </is>
      </c>
      <c r="J2447" s="186" t="inlineStr">
        <is>
          <t>009.01</t>
        </is>
      </c>
      <c r="K2447" s="223" t="inlineStr">
        <is>
          <t>Edisi Ke-1</t>
        </is>
      </c>
      <c r="L2447" s="223" t="n"/>
      <c r="M2447" s="259" t="inlineStr">
        <is>
          <t>Tidak Tersedia</t>
        </is>
      </c>
      <c r="N2447" s="223" t="inlineStr">
        <is>
          <t>Indonesia</t>
        </is>
      </c>
      <c r="O2447" s="223" t="inlineStr">
        <is>
          <t>Bukan fiksi</t>
        </is>
      </c>
      <c r="P2447" s="223" t="n">
        <v>2023</v>
      </c>
      <c r="Q2447" s="223" t="n">
        <v>2023</v>
      </c>
      <c r="R2447" s="223" t="inlineStr">
        <is>
          <t>Pustaka Referensi</t>
        </is>
      </c>
      <c r="S2447" s="223" t="inlineStr">
        <is>
          <t>Andi Offset CV</t>
        </is>
      </c>
      <c r="T2447" s="223" t="inlineStr">
        <is>
          <t>Lokal</t>
        </is>
      </c>
      <c r="U2447" s="86" t="n">
        <v>70</v>
      </c>
      <c r="V2447" s="86" t="inlineStr">
        <is>
          <t>pdf</t>
        </is>
      </c>
      <c r="W2447" s="223" t="inlineStr">
        <is>
          <t>5.2 MB</t>
        </is>
      </c>
      <c r="X2447" s="223" t="inlineStr">
        <is>
          <t>Tanaman pesisir pantai adalah tumbuhan yang tumbuh di wilayah pantai dan memiliki kemampuan untuk bertahan hidup di lingkungan yang keras seperti pasang surut, terpaan angin, dan kekurangan air. Beberapa contoh tanaman pesisir pantai adalah Mangrove, bakau, kelapa, pandan, dan tumbuhan berbunga yang tumbuh di laut dangkal. Tanaman-tanaman ini memiliki peran yang sangat penting dalam menjaga keseimbangan ekosistem pesisir pantai. Buku ini membahas tentang ensiklopedia dunia flora: tumbuhan pesisir pantai.</t>
        </is>
      </c>
      <c r="Y2447" s="262" t="n">
        <v>45500</v>
      </c>
      <c r="Z2447" s="226" t="n"/>
      <c r="AA2447" s="241">
        <f>Y3620*Z3620</f>
        <v/>
      </c>
      <c r="AB2447" s="237" t="inlineStr">
        <is>
          <t>c4093513-2bd4-49c1-8c99-0d56bf89f6b1</t>
        </is>
      </c>
    </row>
    <row r="2448" ht="15" customHeight="1" s="283">
      <c r="A2448" s="109" t="n">
        <v>3614</v>
      </c>
      <c r="B2448" s="222">
        <f>HYPERLINK("https://mocostore.moco.co.id/catalog/"&amp;AB3623,"Klik Disini")</f>
        <v/>
      </c>
      <c r="C2448" s="223" t="inlineStr">
        <is>
          <t>Teori dan Praktek Perlindungan Anak dalam Hukum Pidana – Dilengkapi dengan Studi Kasus</t>
        </is>
      </c>
      <c r="D2448" s="223" t="inlineStr">
        <is>
          <t>:</t>
        </is>
      </c>
      <c r="E2448" s="223" t="inlineStr">
        <is>
          <t>Harrys Pratama Teguh</t>
        </is>
      </c>
      <c r="F2448" s="223" t="inlineStr">
        <is>
          <t>978-979-29-7130-9</t>
        </is>
      </c>
      <c r="G2448" s="223" t="inlineStr">
        <is>
          <t>978-623-01-3864-5</t>
        </is>
      </c>
      <c r="H2448" s="223" t="inlineStr">
        <is>
          <t>Hukum</t>
        </is>
      </c>
      <c r="I2448" s="258" t="inlineStr">
        <is>
          <t>Perguruan Tinggi</t>
        </is>
      </c>
      <c r="J2448" s="186" t="inlineStr">
        <is>
          <t>009.12</t>
        </is>
      </c>
      <c r="K2448" s="223" t="inlineStr">
        <is>
          <t>Edisi Ke-1</t>
        </is>
      </c>
      <c r="L2448" s="223" t="n"/>
      <c r="M2448" s="259" t="inlineStr">
        <is>
          <t>Tidak Tersedia</t>
        </is>
      </c>
      <c r="N2448" s="223" t="inlineStr">
        <is>
          <t>Indonesia</t>
        </is>
      </c>
      <c r="O2448" s="223" t="inlineStr">
        <is>
          <t>Bukan fiksi</t>
        </is>
      </c>
      <c r="P2448" s="223" t="n">
        <v>2018</v>
      </c>
      <c r="Q2448" s="223" t="n">
        <v>2023</v>
      </c>
      <c r="R2448" s="223" t="inlineStr">
        <is>
          <t>Penerbit Andi</t>
        </is>
      </c>
      <c r="S2448" s="223" t="inlineStr">
        <is>
          <t>Andi Offset CV</t>
        </is>
      </c>
      <c r="T2448" s="223" t="inlineStr">
        <is>
          <t>Lokal</t>
        </is>
      </c>
      <c r="U2448" s="86" t="n">
        <v>530</v>
      </c>
      <c r="V2448" s="86" t="inlineStr">
        <is>
          <t>pdf</t>
        </is>
      </c>
      <c r="W2448" s="223" t="inlineStr">
        <is>
          <t>4.7 MB</t>
        </is>
      </c>
      <c r="X2448" s="223" t="inlineStr">
        <is>
          <t>Seorang anak yang melakukan tindak pidana harus tetap memperoleh perlindungan hukum dalam proses peradilan perkaranya demi kepentingan terbaik bagi anak (best interest of the child) baik perlindungan hukum terhadap anak pelaku tindak pidana, pelaksanaan pemeriksaan terhadap anak pelaku tindak pidana dan pemidanaan terhadap anak pelaku tindak pidana.
 Pemerintah telah menetapkan Undang-Undang Nomor 11 Tahun 2012 tentang Sistem Peradilan Pidana Anak sebagai dasar hukum yang kuat guna melindungi hak-hak anak sebagai tersangka. Namun dalam proses penegakan hukum, hak-hak anak yang menjadi pelaku tindak pidana masih kurang mendapatkan perlindungan dari para aparat penegak hukum. Untuk memberikan gambaran yang sistematis, faktual dan akurat terhadap perlindungan hak-hak anak sebagai pelaku tindak pidana dalam proses penyidikan dikaitkan dengan Undang-Undang tentang Sistem Peradilan Pidana Anak.
 Buku ini menggunakan spesifikasi penelitian yang bersifat deskriptif analistis, yaitu berupa penggambaran, penelaahan, dan penganalisaan ketentuan yang berlaku, untuk memberikan gambaran yang sistematis, faktual dan akurat terhadap perlindungan hak-hak anak sebagai pelaku tindak pidana dalam proses penyidikan dikaitkan dengan Undang-Undang tentang Sistem Peradilan Pidana Anak..
 Buku ini ditulis oleh Harrys Pratama Teguh,S.HI.,M.H yang aktif mengajar di beberapa Perguruan tinggi disertai dengan hobinya mengikuti berbagai kegiatan penelitian yang diselenggarakan oleh berbagai kementerian . Buku berjudul Teori dan Praktek Perlindungan Anak dalam Hukum Pidana disusun sebagai berkontribusi penulis bagi dunia anak pada umumnya, dan bagi bidang Hukum Perlindungan Anak pada khususnya yang masih sangat berjalan lambat dan memprihatinkan kondisinya di Indonesia.</t>
        </is>
      </c>
      <c r="Y2448" s="262" t="n">
        <v>169000</v>
      </c>
      <c r="Z2448" s="226" t="n"/>
      <c r="AA2448" s="241">
        <f>Y3623*Z3623</f>
        <v/>
      </c>
      <c r="AB2448" s="237" t="inlineStr">
        <is>
          <t>9fcb169d-62a4-4e7d-a20b-f849acb88532</t>
        </is>
      </c>
    </row>
    <row r="2449" ht="15" customHeight="1" s="283">
      <c r="A2449" s="109" t="n">
        <v>3615</v>
      </c>
      <c r="B2449" s="222">
        <f>HYPERLINK("https://mocostore.moco.co.id/catalog/"&amp;AB3624,"Klik Disini")</f>
        <v/>
      </c>
      <c r="C2449" s="223" t="inlineStr">
        <is>
          <t>Ensiklopedia Dunia Flora: Tumbuhan Padang Gurun</t>
        </is>
      </c>
      <c r="D2449" s="223" t="inlineStr">
        <is>
          <t>:</t>
        </is>
      </c>
      <c r="E2449" s="223" t="inlineStr">
        <is>
          <t>Aloysius Fernandi</t>
        </is>
      </c>
      <c r="F2449" s="223" t="n"/>
      <c r="G2449" s="223" t="inlineStr">
        <is>
          <t>978-623-8351-54-1</t>
        </is>
      </c>
      <c r="H2449" s="223" t="inlineStr">
        <is>
          <t>Ensiklopedia</t>
        </is>
      </c>
      <c r="I2449" s="258" t="inlineStr">
        <is>
          <t>Perguruan Tinggi</t>
        </is>
      </c>
      <c r="J2449" s="186" t="inlineStr">
        <is>
          <t>009.01</t>
        </is>
      </c>
      <c r="K2449" s="223" t="inlineStr">
        <is>
          <t>Edisi Ke-1</t>
        </is>
      </c>
      <c r="L2449" s="223" t="n"/>
      <c r="M2449" s="259" t="inlineStr">
        <is>
          <t>Tidak Tersedia</t>
        </is>
      </c>
      <c r="N2449" s="223" t="inlineStr">
        <is>
          <t>Indonesia</t>
        </is>
      </c>
      <c r="O2449" s="223" t="inlineStr">
        <is>
          <t>Bukan fiksi</t>
        </is>
      </c>
      <c r="P2449" s="223" t="n">
        <v>2023</v>
      </c>
      <c r="Q2449" s="223" t="n">
        <v>2023</v>
      </c>
      <c r="R2449" s="223" t="inlineStr">
        <is>
          <t>Pustaka Referensi</t>
        </is>
      </c>
      <c r="S2449" s="223" t="inlineStr">
        <is>
          <t>Andi Offset CV</t>
        </is>
      </c>
      <c r="T2449" s="223" t="inlineStr">
        <is>
          <t>Lokal</t>
        </is>
      </c>
      <c r="U2449" s="86" t="n">
        <v>72</v>
      </c>
      <c r="V2449" s="86" t="inlineStr">
        <is>
          <t>pdf</t>
        </is>
      </c>
      <c r="W2449" s="223" t="inlineStr">
        <is>
          <t>7.6 MB</t>
        </is>
      </c>
      <c r="X2449" s="223" t="inlineStr">
        <is>
          <t>Tanaman padang gurun adalah tanaman yang tumbuh di daerah gurun atau padang pasir. Karakteristik utama dari tanaman ini adalah kemampuannya untuk bertahan hidup di kondisi lingkungan yang sangat kering dan panas. Beberapa jenis tanaman padang gurun yang populer antara lain adalah kaktus, sukulen, dan pohon kapuk. Meskipun kondisi lingkungan di padang gurun sangat keras, tanaman padang gurun tetap dapat bertahan hidup dengan adaptasi khusus yang mereka miliki. Tanaman ini tidak hanya memiliki nilai estetika yang indah, tetapi juga memiliki manfaat medis dan ekonomi yang penting. Buku ini membahas tentang ensiklopedia dunia flora: tumbuhan padang gurun.</t>
        </is>
      </c>
      <c r="Y2449" s="262" t="n">
        <v>45500</v>
      </c>
      <c r="Z2449" s="226" t="n"/>
      <c r="AA2449" s="241">
        <f>Y3624*Z3624</f>
        <v/>
      </c>
      <c r="AB2449" s="237" t="inlineStr">
        <is>
          <t>c22dc49a-f05c-402a-8207-f79da40ad72c</t>
        </is>
      </c>
    </row>
    <row r="2450" ht="15" customHeight="1" s="283">
      <c r="A2450" s="109" t="n">
        <v>3616</v>
      </c>
      <c r="B2450" s="222">
        <f>HYPERLINK("https://mocostore.moco.co.id/catalog/"&amp;AB3625,"Klik Disini")</f>
        <v/>
      </c>
      <c r="C2450" s="223" t="inlineStr">
        <is>
          <t>Ensiklopedia Dunia Flora: Tumbuhan Hutan Tropis</t>
        </is>
      </c>
      <c r="D2450" s="223" t="inlineStr">
        <is>
          <t>:</t>
        </is>
      </c>
      <c r="E2450" s="223" t="inlineStr">
        <is>
          <t>Panuwun Budi</t>
        </is>
      </c>
      <c r="F2450" s="223" t="n"/>
      <c r="G2450" s="223" t="inlineStr">
        <is>
          <t>978-623-8351-53-4</t>
        </is>
      </c>
      <c r="H2450" s="223" t="inlineStr">
        <is>
          <t>Ensiklopedia</t>
        </is>
      </c>
      <c r="I2450" s="258" t="inlineStr">
        <is>
          <t>Perguruan Tinggi</t>
        </is>
      </c>
      <c r="J2450" s="186" t="inlineStr">
        <is>
          <t>009.01</t>
        </is>
      </c>
      <c r="K2450" s="223" t="inlineStr">
        <is>
          <t>Edisi Ke-1</t>
        </is>
      </c>
      <c r="L2450" s="223" t="n"/>
      <c r="M2450" s="259" t="inlineStr">
        <is>
          <t>Tidak Tersedia</t>
        </is>
      </c>
      <c r="N2450" s="223" t="inlineStr">
        <is>
          <t>Indonesia</t>
        </is>
      </c>
      <c r="O2450" s="223" t="inlineStr">
        <is>
          <t>Bukan fiksi</t>
        </is>
      </c>
      <c r="P2450" s="223" t="n">
        <v>2023</v>
      </c>
      <c r="Q2450" s="223" t="n">
        <v>2023</v>
      </c>
      <c r="R2450" s="223" t="inlineStr">
        <is>
          <t>Pustaka Referensi</t>
        </is>
      </c>
      <c r="S2450" s="223" t="inlineStr">
        <is>
          <t>Andi Offset CV</t>
        </is>
      </c>
      <c r="T2450" s="223" t="inlineStr">
        <is>
          <t>Lokal</t>
        </is>
      </c>
      <c r="U2450" s="86" t="n">
        <v>70</v>
      </c>
      <c r="V2450" s="86" t="inlineStr">
        <is>
          <t>pdf</t>
        </is>
      </c>
      <c r="W2450" s="223" t="inlineStr">
        <is>
          <t>6.8 MB</t>
        </is>
      </c>
      <c r="X2450" s="223" t="inlineStr">
        <is>
          <t>Hutan hujan tropis adalah salah satu ekosistem terpenting di dunia. Ekosistem ini ditemukan di wilayah tropis, di mana cuaca hangat dan lembap memungkinkan keberlangsungan hidup tumbuhan dan hewan yang sangat beragam. Hutan hujan tropis biasanya memiliki tajuk yang sangat rapat dan tinggi, dengan banyak spesies pohon yang berbeda-beda. Selain itu, hutan hujan tropis juga dikenal karena keanekaragaman hayati yang tinggi, yang meliputi berbagai jenis tumbuhan, serangga, mamalia, burung, dan reptil. Oleh karena itu, perlu upaya konservasi dan pengelolaan yang tepat untuk menjaga keberlangsungan hutan hujan tropis dan keanekaragaman hayati yang ada di dalamnya. Buku ini membahas tentang ensiklopedia dunia flora: tumbuhan hutan hujan tropis.</t>
        </is>
      </c>
      <c r="Y2450" s="262" t="n">
        <v>45500</v>
      </c>
      <c r="Z2450" s="226" t="n"/>
      <c r="AA2450" s="241">
        <f>Y3625*Z3625</f>
        <v/>
      </c>
      <c r="AB2450" s="237" t="inlineStr">
        <is>
          <t>bc50fb44-beff-4688-8f82-d27decd007c1</t>
        </is>
      </c>
    </row>
    <row r="2451" ht="15" customHeight="1" s="283">
      <c r="A2451" s="109" t="n">
        <v>3617</v>
      </c>
      <c r="B2451" s="222">
        <f>HYPERLINK("https://mocostore.moco.co.id/catalog/"&amp;AB3626,"Klik Disini")</f>
        <v/>
      </c>
      <c r="C2451" s="223" t="inlineStr">
        <is>
          <t>Ensiklopedia Dunia Binatang: Mollusca</t>
        </is>
      </c>
      <c r="D2451" s="223" t="inlineStr">
        <is>
          <t>:</t>
        </is>
      </c>
      <c r="E2451" s="223" t="inlineStr">
        <is>
          <t>Wind Dylanesia</t>
        </is>
      </c>
      <c r="F2451" s="223" t="n"/>
      <c r="G2451" s="223" t="inlineStr">
        <is>
          <t>978-623-8351-52-7</t>
        </is>
      </c>
      <c r="H2451" s="223" t="inlineStr">
        <is>
          <t>Ensiklopedia</t>
        </is>
      </c>
      <c r="I2451" s="258" t="inlineStr">
        <is>
          <t>Perguruan Tinggi</t>
        </is>
      </c>
      <c r="J2451" s="186" t="inlineStr">
        <is>
          <t>009.01</t>
        </is>
      </c>
      <c r="K2451" s="223" t="inlineStr">
        <is>
          <t>Edisi Ke-1</t>
        </is>
      </c>
      <c r="L2451" s="223" t="n"/>
      <c r="M2451" s="259" t="inlineStr">
        <is>
          <t>Tidak Tersedia</t>
        </is>
      </c>
      <c r="N2451" s="223" t="inlineStr">
        <is>
          <t>Indonesia</t>
        </is>
      </c>
      <c r="O2451" s="223" t="inlineStr">
        <is>
          <t>Bukan fiksi</t>
        </is>
      </c>
      <c r="P2451" s="223" t="n">
        <v>2023</v>
      </c>
      <c r="Q2451" s="223" t="n">
        <v>2023</v>
      </c>
      <c r="R2451" s="223" t="inlineStr">
        <is>
          <t>Pustaka Referensi</t>
        </is>
      </c>
      <c r="S2451" s="223" t="inlineStr">
        <is>
          <t>Andi Offset CV</t>
        </is>
      </c>
      <c r="T2451" s="223" t="inlineStr">
        <is>
          <t>Lokal</t>
        </is>
      </c>
      <c r="U2451" s="86" t="n">
        <v>76</v>
      </c>
      <c r="V2451" s="86" t="inlineStr">
        <is>
          <t>pdf</t>
        </is>
      </c>
      <c r="W2451" s="223" t="inlineStr">
        <is>
          <t>2.5 MB</t>
        </is>
      </c>
      <c r="X2451" s="223" t="inlineStr">
        <is>
          <t>Mollusca merupakan filum hewan yang terdiri dari sekitar 100.000 spesies yang hidup di seluruh dunia, baik di darat maupun di laut. Hewan-hewan ini memiliki ciri khas berupa tubuh lunak yang dilindungi oleh cangkang atau kulit. Beberapa contoh hewan mollusca yang terkenal adalah siput, kerang, cumi-cumi, dan gurita. Mollusca memiliki beragam bentuk dan ukuran tubuh, mulai dari yang sangat kecil hingga yang besar dan mencolok. Mereka memiliki peran penting dalam ekosistem laut dan juga menjadi sumber makanan bagi manusia. Mollusca juga dikenal sebagai salah satu kelompok hewan yang paling berhasil beradaptasi dengan lingkungan dan mampu bertahan dalam berbagai kondisi ekstrem. Buku ini akan menambah wawasan kita tentang ensiklopedia dunia binatang Mollusca.</t>
        </is>
      </c>
      <c r="Y2451" s="262" t="n">
        <v>46500</v>
      </c>
      <c r="Z2451" s="226" t="n"/>
      <c r="AA2451" s="241">
        <f>Y3626*Z3626</f>
        <v/>
      </c>
      <c r="AB2451" s="237" t="inlineStr">
        <is>
          <t>aed43147-9ef2-439c-aee4-c13263c96d78</t>
        </is>
      </c>
    </row>
    <row r="2452" ht="15" customHeight="1" s="283">
      <c r="A2452" s="109" t="n">
        <v>3618</v>
      </c>
      <c r="B2452" s="222">
        <f>HYPERLINK("https://mocostore.moco.co.id/catalog/"&amp;AB3627,"Klik Disini")</f>
        <v/>
      </c>
      <c r="C2452" s="223" t="inlineStr">
        <is>
          <t>Inspirasi Makanan Sehat untuk Menjaga Berat Badan yang Ideal</t>
        </is>
      </c>
      <c r="D2452" s="223" t="inlineStr">
        <is>
          <t>:</t>
        </is>
      </c>
      <c r="E2452" s="223" t="inlineStr">
        <is>
          <t>Christofora K.</t>
        </is>
      </c>
      <c r="F2452" s="223" t="n"/>
      <c r="G2452" s="223" t="inlineStr">
        <is>
          <t>978-623-8492-24-4</t>
        </is>
      </c>
      <c r="H2452" s="223" t="inlineStr">
        <is>
          <t>Referensi</t>
        </is>
      </c>
      <c r="I2452" s="258" t="inlineStr">
        <is>
          <t>Perguruan Tinggi</t>
        </is>
      </c>
      <c r="J2452" s="186" t="inlineStr">
        <is>
          <t>009.24</t>
        </is>
      </c>
      <c r="K2452" s="223" t="inlineStr">
        <is>
          <t>Edisi Ke-1</t>
        </is>
      </c>
      <c r="L2452" s="223" t="n"/>
      <c r="M2452" s="259" t="inlineStr">
        <is>
          <t>Tidak Tersedia</t>
        </is>
      </c>
      <c r="N2452" s="223" t="inlineStr">
        <is>
          <t>Indonesia</t>
        </is>
      </c>
      <c r="O2452" s="223" t="inlineStr">
        <is>
          <t>Bukan fiksi</t>
        </is>
      </c>
      <c r="P2452" s="223" t="n">
        <v>2023</v>
      </c>
      <c r="Q2452" s="223" t="n">
        <v>2023</v>
      </c>
      <c r="R2452" s="223" t="inlineStr">
        <is>
          <t>Cahaya Harapan</t>
        </is>
      </c>
      <c r="S2452" s="223" t="inlineStr">
        <is>
          <t>Andi Offset CV</t>
        </is>
      </c>
      <c r="T2452" s="223" t="inlineStr">
        <is>
          <t>Lokal</t>
        </is>
      </c>
      <c r="U2452" s="86" t="n">
        <v>78</v>
      </c>
      <c r="V2452" s="86" t="inlineStr">
        <is>
          <t>pdf</t>
        </is>
      </c>
      <c r="W2452" s="223" t="inlineStr">
        <is>
          <t>6.0 MB</t>
        </is>
      </c>
      <c r="X2452" s="223" t="inlineStr">
        <is>
          <t>Dalam kehidupan modern saat ini, menjaga kesehatan dan berat badan ideal menjadi salah satu fokus utama bagi banyak orang. Tidak hanya untuk penampilan fisik yang menarik, tetapi juga untuk menjaga kesehatan tubuh secara keseluruhan. Pola makan yang sehat merupakan salah satu cara untuk menjaga berat badan yang ideal dan menjaga kesehatan tubuh. Namun, banyak orang seringkali kesulitan dalam memilih makanan yang sehat dan tepat untuk menjaga berat badan ideal mereka. Oleh karena itu, dalam buku ini akan dibahas mengenai inspirasi makanan sehat yang dapat membantu menjaga berat badan yang ideal. Dengan mengetahui konsep makanan sehat dan prinsip menjaga berat badan ideal, diharapkan pembaca dapat mendapatkan ide dan inspirasi untuk memilih dan mengonsumsi makanan yang sehat dan tepat untuk menjaga kesehatan dan berat badan yang ideal.</t>
        </is>
      </c>
      <c r="Y2452" s="262" t="n">
        <v>46000</v>
      </c>
      <c r="Z2452" s="226" t="n"/>
      <c r="AA2452" s="241">
        <f>Y3627*Z3627</f>
        <v/>
      </c>
      <c r="AB2452" s="237" t="inlineStr">
        <is>
          <t>f5562d17-c44a-4b48-866c-067e4474ddb7</t>
        </is>
      </c>
    </row>
    <row r="2453" ht="15" customHeight="1" s="283">
      <c r="A2453" s="109" t="n">
        <v>3623</v>
      </c>
      <c r="B2453" s="222">
        <f>HYPERLINK("https://mocostore.moco.co.id/catalog/"&amp;AB3632,"Klik Disini")</f>
        <v/>
      </c>
      <c r="C2453" s="223" t="inlineStr">
        <is>
          <t>Inspirasi Tema Natal serta Cara Memilih dan Menata Dekorasi Natal</t>
        </is>
      </c>
      <c r="D2453" s="223" t="inlineStr">
        <is>
          <t>:</t>
        </is>
      </c>
      <c r="E2453" s="223" t="inlineStr">
        <is>
          <t>Panuwun Budi</t>
        </is>
      </c>
      <c r="F2453" s="223" t="inlineStr">
        <is>
          <t>978-623-8247-64-6</t>
        </is>
      </c>
      <c r="G2453" s="223" t="inlineStr">
        <is>
          <t>978-623-8494-83-5</t>
        </is>
      </c>
      <c r="H2453" s="223" t="inlineStr">
        <is>
          <t>Agama Kristen</t>
        </is>
      </c>
      <c r="I2453" s="258" t="inlineStr">
        <is>
          <t>Perguruan Tinggi</t>
        </is>
      </c>
      <c r="J2453" s="186" t="inlineStr">
        <is>
          <t>009.16</t>
        </is>
      </c>
      <c r="K2453" s="223" t="inlineStr">
        <is>
          <t>Edisi Ke-1</t>
        </is>
      </c>
      <c r="L2453" s="223" t="n"/>
      <c r="M2453" s="259" t="inlineStr">
        <is>
          <t>Tidak Tersedia</t>
        </is>
      </c>
      <c r="N2453" s="223" t="inlineStr">
        <is>
          <t>Indonesia</t>
        </is>
      </c>
      <c r="O2453" s="223" t="inlineStr">
        <is>
          <t>Bukan fiksi</t>
        </is>
      </c>
      <c r="P2453" s="223" t="n">
        <v>2023</v>
      </c>
      <c r="Q2453" s="223" t="n">
        <v>2023</v>
      </c>
      <c r="R2453" s="223" t="inlineStr">
        <is>
          <t>Rumah Baca</t>
        </is>
      </c>
      <c r="S2453" s="223" t="inlineStr">
        <is>
          <t>Andi Offset CV</t>
        </is>
      </c>
      <c r="T2453" s="223" t="inlineStr">
        <is>
          <t>Lokal</t>
        </is>
      </c>
      <c r="U2453" s="86" t="n">
        <v>66</v>
      </c>
      <c r="V2453" s="86" t="inlineStr">
        <is>
          <t>pdf</t>
        </is>
      </c>
      <c r="W2453" s="223" t="inlineStr">
        <is>
          <t>9.6 MB</t>
        </is>
      </c>
      <c r="X2453" s="223" t="inlineStr">
        <is>
          <t>Bulan Desember adalah bulan yang ditunggu-tunggu banyak orang, karena akan banyak event yang akan datang. Salah satunya adalah perayaan Natal diseluruh dunia. Salah satu kegiatan yang selalu identik dengan perayaan Natal adalah menghias pohon Natal. Agar tidak bosan dan suasana Natal tetap terasa, cobalah untuk membeli hiasan Natal dan gunakan untuk mendekorasi rumah. Cara menata dekorasi rumah saat Natal juga sangat penting untuk diperhatikan. Apalagi memilih dekorasi Natal untuk menghiasi rumah bukanlah hal yang sulit bila Anda menjadikan poin-poin yang ada di dalam buku ini sebagai acuan. Baca buku ini sampai selesa dan tentukan tema Natal pilihan Anda!</t>
        </is>
      </c>
      <c r="Y2453" s="262" t="n">
        <v>37000</v>
      </c>
      <c r="Z2453" s="226" t="n"/>
      <c r="AA2453" s="241">
        <f>Y3632*Z3632</f>
        <v/>
      </c>
      <c r="AB2453" s="237" t="inlineStr">
        <is>
          <t>2561cadf-b9e6-40e8-bb1a-a4e4c7473284</t>
        </is>
      </c>
    </row>
    <row r="2454" ht="15" customHeight="1" s="283">
      <c r="A2454" s="109" t="n">
        <v>3625</v>
      </c>
      <c r="B2454" s="222">
        <f>HYPERLINK("https://mocostore.moco.co.id/catalog/"&amp;AB3634,"Klik Disini")</f>
        <v/>
      </c>
      <c r="C2454" s="223" t="inlineStr">
        <is>
          <t>Dunia Membutuhkan Kristus</t>
        </is>
      </c>
      <c r="D2454" s="223" t="inlineStr">
        <is>
          <t>:</t>
        </is>
      </c>
      <c r="E2454" s="223" t="inlineStr">
        <is>
          <t>Radiani Kalvari, S.Pd.K., Leni Marlin S. Lase, S.S., Martha Kaesarina, S.I.Kom., Vicky Johanna Delarosa, Nandhes Adi Firmanto, Pambudi Pulosari, S.Sos, M.A.C.E., dan Pdm. P. Budi Raharjo.</t>
        </is>
      </c>
      <c r="F2454" s="223" t="n"/>
      <c r="G2454" s="223" t="inlineStr">
        <is>
          <t>978-623-8492-11-4</t>
        </is>
      </c>
      <c r="H2454" s="223" t="inlineStr">
        <is>
          <t>Agama Kristen</t>
        </is>
      </c>
      <c r="I2454" s="258" t="inlineStr">
        <is>
          <t>Perguruan Tinggi</t>
        </is>
      </c>
      <c r="J2454" s="186" t="inlineStr">
        <is>
          <t>009.16</t>
        </is>
      </c>
      <c r="K2454" s="223" t="inlineStr">
        <is>
          <t>Edisi Ke-1</t>
        </is>
      </c>
      <c r="L2454" s="223" t="n"/>
      <c r="M2454" s="259" t="inlineStr">
        <is>
          <t>Tidak Tersedia</t>
        </is>
      </c>
      <c r="N2454" s="223" t="inlineStr">
        <is>
          <t>Indonesia</t>
        </is>
      </c>
      <c r="O2454" s="223" t="inlineStr">
        <is>
          <t>Bukan fiksi</t>
        </is>
      </c>
      <c r="P2454" s="223" t="n">
        <v>2023</v>
      </c>
      <c r="Q2454" s="223" t="n">
        <v>2023</v>
      </c>
      <c r="R2454" s="223" t="inlineStr">
        <is>
          <t>Cahaya Harapan</t>
        </is>
      </c>
      <c r="S2454" s="223" t="inlineStr">
        <is>
          <t>Andi Offset CV</t>
        </is>
      </c>
      <c r="T2454" s="223" t="inlineStr">
        <is>
          <t>Lokal</t>
        </is>
      </c>
      <c r="U2454" s="86" t="n">
        <v>53</v>
      </c>
      <c r="V2454" s="86" t="inlineStr">
        <is>
          <t>pdf</t>
        </is>
      </c>
      <c r="W2454" s="223" t="inlineStr">
        <is>
          <t>2.3 MB</t>
        </is>
      </c>
      <c r="X2454"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454" s="262" t="n">
        <v>34500</v>
      </c>
      <c r="Z2454" s="226" t="n"/>
      <c r="AA2454" s="241">
        <f>Y3634*Z3634</f>
        <v/>
      </c>
      <c r="AB2454" s="237" t="inlineStr">
        <is>
          <t>72622f4d-e486-43f9-ab9c-f31ec4b6eb3a</t>
        </is>
      </c>
    </row>
    <row r="2455" ht="15" customHeight="1" s="283">
      <c r="A2455" s="109" t="n">
        <v>3626</v>
      </c>
      <c r="B2455" s="222">
        <f>HYPERLINK("https://mocostore.moco.co.id/catalog/"&amp;AB3635,"Klik Disini")</f>
        <v/>
      </c>
      <c r="C2455" s="223" t="inlineStr">
        <is>
          <t>Teologi Pastoral</t>
        </is>
      </c>
      <c r="D2455" s="223" t="inlineStr">
        <is>
          <t>:</t>
        </is>
      </c>
      <c r="E2455" s="223" t="inlineStr">
        <is>
          <t>Harianto GP</t>
        </is>
      </c>
      <c r="F2455" s="223" t="inlineStr">
        <is>
          <t>978-623-7519-45-4</t>
        </is>
      </c>
      <c r="G2455" s="223" t="inlineStr">
        <is>
          <t>978-623-314-530-5</t>
        </is>
      </c>
      <c r="H2455" s="223" t="inlineStr">
        <is>
          <t>Agama Kristen</t>
        </is>
      </c>
      <c r="I2455" s="258" t="inlineStr">
        <is>
          <t>Perguruan Tinggi</t>
        </is>
      </c>
      <c r="J2455" s="186" t="inlineStr">
        <is>
          <t>009.16</t>
        </is>
      </c>
      <c r="K2455" s="223" t="inlineStr">
        <is>
          <t>Edisi Ke-1</t>
        </is>
      </c>
      <c r="L2455" s="223" t="n"/>
      <c r="M2455" s="259" t="inlineStr">
        <is>
          <t>Tidak Tersedia</t>
        </is>
      </c>
      <c r="N2455" s="223" t="inlineStr">
        <is>
          <t>Indonesia</t>
        </is>
      </c>
      <c r="O2455" s="223" t="inlineStr">
        <is>
          <t>Bukan fiksi</t>
        </is>
      </c>
      <c r="P2455" s="223" t="n">
        <v>2020</v>
      </c>
      <c r="Q2455" s="223" t="n">
        <v>2023</v>
      </c>
      <c r="R2455" s="223" t="inlineStr">
        <is>
          <t>PBMR Andi</t>
        </is>
      </c>
      <c r="S2455" s="223" t="inlineStr">
        <is>
          <t>Andi Offset CV</t>
        </is>
      </c>
      <c r="T2455" s="223" t="inlineStr">
        <is>
          <t>Lokal</t>
        </is>
      </c>
      <c r="U2455" s="86" t="n">
        <v>514</v>
      </c>
      <c r="V2455" s="86" t="inlineStr">
        <is>
          <t>pdf</t>
        </is>
      </c>
      <c r="W2455" s="223" t="inlineStr">
        <is>
          <t>6.8 MB</t>
        </is>
      </c>
      <c r="X2455" s="223" t="inlineStr">
        <is>
          <t>Buku Teologi Pastoral yang unik ini merupakan kajian akademik yang bermuara dari bahan ajar, temuan teori dari beberapa tesis dan beberapa disertasi penulis, yang merupakan satu kesatuan personal-persoalan pastoral. Keunikan itu membahas tiga hal, mengenai: Pertama, dasar-dasar Pastoral mencakup: pastoral gereja, sejarah teologi pastoral, tri tugas gereja dan hubungannya dengan penggembalaan, gembala dan tugas-tugas pastoralnya, kualifikasi seorang gembala, dan hambatan serta tantangan pelayanan pastoral. Kedua, model-model pastoral, mencakup: model konseling, model panggilan menjadi pelayan Tuhan, model peacemaking, model blessed to be a blessing, model penderitaan untuk Called to be a Blessing, model kemurahan Allah untuk Called to be Blessing, model spiritual formation untuk Called to be a Blessing. Ketiga, pastoral holistic menekankan pada kajian tentang pastoral holistic menuju jemaat yang berkomitmen.</t>
        </is>
      </c>
      <c r="Y2455" s="262" t="n">
        <v>134000</v>
      </c>
      <c r="Z2455" s="226" t="n"/>
      <c r="AA2455" s="241">
        <f>Y3635*Z3635</f>
        <v/>
      </c>
      <c r="AB2455" s="237" t="inlineStr">
        <is>
          <t>dd418c9d-a5c0-4eb1-bbf5-b250abe1a6c8</t>
        </is>
      </c>
    </row>
    <row r="2456" ht="15" customHeight="1" s="283">
      <c r="A2456" s="109" t="n">
        <v>3627</v>
      </c>
      <c r="B2456" s="222">
        <f>HYPERLINK("https://mocostore.moco.co.id/catalog/"&amp;AB3636,"Klik Disini")</f>
        <v/>
      </c>
      <c r="C2456" s="223" t="inlineStr">
        <is>
          <t>INTELIJEN, Teori Intelijen dan Pembangunan Jaringan Edisi VIII</t>
        </is>
      </c>
      <c r="D2456" s="223" t="inlineStr">
        <is>
          <t>:</t>
        </is>
      </c>
      <c r="E2456" s="223" t="inlineStr">
        <is>
          <t>Yohanes Wahyu Saronto</t>
        </is>
      </c>
      <c r="F2456" s="223" t="inlineStr">
        <is>
          <t>978-979-29-6996-2</t>
        </is>
      </c>
      <c r="G2456" s="223" t="inlineStr">
        <is>
          <t>978-623-01-3817-1</t>
        </is>
      </c>
      <c r="H2456" s="223" t="inlineStr">
        <is>
          <t>Hukum &amp; Politik</t>
        </is>
      </c>
      <c r="I2456" s="258" t="inlineStr">
        <is>
          <t>Perguruan Tinggi</t>
        </is>
      </c>
      <c r="J2456" s="186" t="inlineStr">
        <is>
          <t>009.12</t>
        </is>
      </c>
      <c r="K2456" s="223" t="inlineStr">
        <is>
          <t>Edisi Ke-1</t>
        </is>
      </c>
      <c r="L2456" s="223" t="n"/>
      <c r="M2456" s="259" t="inlineStr">
        <is>
          <t>Tidak Tersedia</t>
        </is>
      </c>
      <c r="N2456" s="223" t="inlineStr">
        <is>
          <t>Indonesia</t>
        </is>
      </c>
      <c r="O2456" s="223" t="inlineStr">
        <is>
          <t>Bukan fiksi</t>
        </is>
      </c>
      <c r="P2456" s="223" t="n">
        <v>2018</v>
      </c>
      <c r="Q2456" s="223" t="n">
        <v>2023</v>
      </c>
      <c r="R2456" s="223" t="inlineStr">
        <is>
          <t>Penerbit Andi</t>
        </is>
      </c>
      <c r="S2456" s="223" t="inlineStr">
        <is>
          <t>Andi Offset CV</t>
        </is>
      </c>
      <c r="T2456" s="223" t="inlineStr">
        <is>
          <t>Lokal</t>
        </is>
      </c>
      <c r="U2456" s="86" t="n">
        <v>308</v>
      </c>
      <c r="V2456" s="86" t="inlineStr">
        <is>
          <t>pdf</t>
        </is>
      </c>
      <c r="W2456" s="223" t="inlineStr">
        <is>
          <t>6.8 MB</t>
        </is>
      </c>
      <c r="X2456" s="223" t="inlineStr">
        <is>
          <t>Dilihat dari sejarahnya, intelejen berkaitan erat dengan perang. Bahkan intelijen sudah dikenal saat manusia mengenal perang itu sendiri. Sejak perang masih dalam bentuknya yang sangat sederhana, intelijen telah memegang peranan penting.
 Kini, intelijen tidak hanya dilakukan oleh dan untuk kepentingan militer, dengan memodifikasi sebagian fungsinya, kalangan swasta pun menjalankan intelijen. Sebagai buah buku acuan, buku ini mengulas intelijen yang dikerjakan oleh negara saja, yakni Badan Intelijen Negara (BIN). Intelijen menyajikan teori-teori initelijen dan aplikasinya, agen dan rekrutmennya, pelaksanaan operasi rahasia, profesionalisme intelijen, serta beberapa pengalaman penulis dalam mengemban fungsi intelijen di jajaran Polri dan BIN. Memang, dunia intelijen sangat menarik dan penuh tantangan, seperti terekam dalam banyak buku dan film yang mengangkat tema spionase Namunkehebatan&amp;acirc;&amp;euro; intelijen tersebut seringkali hanya fatamorgana.
 Realita dunia intelijen, terlebih di Indonesia, tidak sepenuhnya seperti tergambar dalam media-media itu. Melalui edisi revisi ini, yang memuat bab tambahan tentang penyadaban (regulasi dan kontroversi), pembaca akan memiliki gambaran lebih utuh tentang kerja dan tantangan peran intelijen di Indonesia; pengetahuan yang bisa berguna bagi profesi apapun. Serta perkembangan isu intelijen yang baru yaitu cibercrime.</t>
        </is>
      </c>
      <c r="Y2456" s="262" t="n">
        <v>85000</v>
      </c>
      <c r="Z2456" s="226" t="n"/>
      <c r="AA2456" s="241">
        <f>Y3636*Z3636</f>
        <v/>
      </c>
      <c r="AB2456" s="237" t="inlineStr">
        <is>
          <t>a534992c-26ab-4aad-986a-e8d630319da6</t>
        </is>
      </c>
    </row>
    <row r="2457" ht="15" customHeight="1" s="283">
      <c r="A2457" s="109" t="n">
        <v>3628</v>
      </c>
      <c r="B2457" s="222">
        <f>HYPERLINK("https://mocostore.moco.co.id/catalog/"&amp;AB3637,"Klik Disini")</f>
        <v/>
      </c>
      <c r="C2457" s="223" t="inlineStr">
        <is>
          <t>Investasi Anak Muda Masa Kini</t>
        </is>
      </c>
      <c r="D2457" s="223" t="inlineStr">
        <is>
          <t>:</t>
        </is>
      </c>
      <c r="E2457" s="223" t="inlineStr">
        <is>
          <t>Panuwun Budi</t>
        </is>
      </c>
      <c r="F2457" s="223" t="inlineStr">
        <is>
          <t>978-623-8186-23-5</t>
        </is>
      </c>
      <c r="G2457" s="223" t="inlineStr">
        <is>
          <t>978-623-8502-28-8</t>
        </is>
      </c>
      <c r="H2457" s="223" t="inlineStr">
        <is>
          <t>Bisnis-Investasi</t>
        </is>
      </c>
      <c r="I2457" s="258" t="inlineStr">
        <is>
          <t>Perguruan Tinggi</t>
        </is>
      </c>
      <c r="J2457" s="186" t="inlineStr">
        <is>
          <t>009.25</t>
        </is>
      </c>
      <c r="K2457" s="223" t="inlineStr">
        <is>
          <t>Edisi Ke-1</t>
        </is>
      </c>
      <c r="L2457" s="223" t="n"/>
      <c r="M2457" s="259" t="inlineStr">
        <is>
          <t>Tidak Tersedia</t>
        </is>
      </c>
      <c r="N2457" s="223" t="inlineStr">
        <is>
          <t>Indonesia</t>
        </is>
      </c>
      <c r="O2457" s="223" t="inlineStr">
        <is>
          <t>Bukan fiksi</t>
        </is>
      </c>
      <c r="P2457" s="223" t="n">
        <v>2023</v>
      </c>
      <c r="Q2457" s="223" t="n">
        <v>2023</v>
      </c>
      <c r="R2457" s="223" t="inlineStr">
        <is>
          <t>Pustaka Referensi</t>
        </is>
      </c>
      <c r="S2457" s="223" t="inlineStr">
        <is>
          <t>Andi Offset CV</t>
        </is>
      </c>
      <c r="T2457" s="223" t="inlineStr">
        <is>
          <t>Lokal</t>
        </is>
      </c>
      <c r="U2457" s="86" t="n">
        <v>60</v>
      </c>
      <c r="V2457" s="86" t="inlineStr">
        <is>
          <t>pdf</t>
        </is>
      </c>
      <c r="W2457" s="223" t="inlineStr">
        <is>
          <t>4.6 MB</t>
        </is>
      </c>
      <c r="X2457" s="223" t="inlineStr">
        <is>
          <t>Investasi merupakan salah satu cara untuk meningkatkan kesejahteraan finansial seseorang. Namun, bagi anak muda masa kini, investasi seringkali dianggap sebagai hal yang rumit dan memerlukan modal yang besar. Padahal, dengan memahami dasar-dasar investasi dan menemukan jenis investasi yang sesuai dengan kebutuhan dan profil risiko seseorang, anak muda dapat mengambil keuntungan dari potensi keuntungan yang ditawarkan oleh investasi. Dalam buku ini akan diberikan panduan dan beberapa ide investasi yang cocok bagi anak muda masa kini, sehingga dapat membantu mereka mencapai tujuan keuangan jangka panjang.</t>
        </is>
      </c>
      <c r="Y2457" s="262" t="n">
        <v>36000</v>
      </c>
      <c r="Z2457" s="226" t="n"/>
      <c r="AA2457" s="241">
        <f>Y3637*Z3637</f>
        <v/>
      </c>
      <c r="AB2457" s="237" t="inlineStr">
        <is>
          <t>1c665731-3fda-4dab-a466-c2ec13ef3c32</t>
        </is>
      </c>
    </row>
    <row r="2458" ht="15" customHeight="1" s="283">
      <c r="A2458" s="109" t="n">
        <v>3629</v>
      </c>
      <c r="B2458" s="222">
        <f>HYPERLINK("https://mocostore.moco.co.id/catalog/"&amp;AB3638,"Klik Disini")</f>
        <v/>
      </c>
      <c r="C2458" s="223" t="inlineStr">
        <is>
          <t>Doa Sekadar Ritual?</t>
        </is>
      </c>
      <c r="D2458" s="223" t="inlineStr">
        <is>
          <t>:</t>
        </is>
      </c>
      <c r="E2458" s="223" t="inlineStr">
        <is>
          <t>Radiani Kalvari, S.Pd.K., Leni Marlin S. Lase, S.S., Martha Kaesarina, S.I.Kom., Vicky Johanna Delarosa, Nandhes Adi Firmanto, Pambudi Pulosari, S.Sos, M.A.C.E., dan Pdm. P. Budi Raharjo.</t>
        </is>
      </c>
      <c r="F2458" s="223" t="n"/>
      <c r="G2458" s="223" t="inlineStr">
        <is>
          <t>978-623-314-506-0</t>
        </is>
      </c>
      <c r="H2458" s="223" t="inlineStr">
        <is>
          <t>Agama Kristen</t>
        </is>
      </c>
      <c r="I2458" s="258" t="inlineStr">
        <is>
          <t>Perguruan Tinggi</t>
        </is>
      </c>
      <c r="J2458" s="186" t="inlineStr">
        <is>
          <t>009.16</t>
        </is>
      </c>
      <c r="K2458" s="223" t="inlineStr">
        <is>
          <t>Edisi Ke-1</t>
        </is>
      </c>
      <c r="L2458" s="223" t="n"/>
      <c r="M2458" s="259" t="inlineStr">
        <is>
          <t>Tidak Tersedia</t>
        </is>
      </c>
      <c r="N2458" s="223" t="inlineStr">
        <is>
          <t>Indonesia</t>
        </is>
      </c>
      <c r="O2458" s="223" t="inlineStr">
        <is>
          <t>Bukan fiksi</t>
        </is>
      </c>
      <c r="P2458" s="223" t="n">
        <v>2023</v>
      </c>
      <c r="Q2458" s="223" t="n">
        <v>2023</v>
      </c>
      <c r="R2458" s="223" t="inlineStr">
        <is>
          <t>PBMR Andi</t>
        </is>
      </c>
      <c r="S2458" s="223" t="inlineStr">
        <is>
          <t>Andi Offset CV</t>
        </is>
      </c>
      <c r="T2458" s="223" t="inlineStr">
        <is>
          <t>Lokal</t>
        </is>
      </c>
      <c r="U2458" s="86" t="n">
        <v>60</v>
      </c>
      <c r="V2458" s="86" t="inlineStr">
        <is>
          <t>pdf</t>
        </is>
      </c>
      <c r="W2458" s="223" t="inlineStr">
        <is>
          <t>1.5 MB</t>
        </is>
      </c>
      <c r="X2458"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458" s="262" t="n">
        <v>35500</v>
      </c>
      <c r="Z2458" s="226" t="n"/>
      <c r="AA2458" s="241">
        <f>Y3638*Z3638</f>
        <v/>
      </c>
      <c r="AB2458" s="237" t="inlineStr">
        <is>
          <t>734ae774-8404-4b4c-aa0b-9c8ceaec2a23</t>
        </is>
      </c>
    </row>
    <row r="2459" ht="15" customHeight="1" s="283">
      <c r="A2459" s="109" t="n">
        <v>3630</v>
      </c>
      <c r="B2459" s="222">
        <f>HYPERLINK("https://mocostore.moco.co.id/catalog/"&amp;AB3639,"Klik Disini")</f>
        <v/>
      </c>
      <c r="C2459" s="223" t="inlineStr">
        <is>
          <t>Investasi Waktu</t>
        </is>
      </c>
      <c r="D2459" s="223" t="inlineStr">
        <is>
          <t>:</t>
        </is>
      </c>
      <c r="E2459" s="223" t="inlineStr">
        <is>
          <t>Pdt. Dr. Rubin Adi Abraham</t>
        </is>
      </c>
      <c r="F2459" s="223" t="n"/>
      <c r="G2459" s="223" t="inlineStr">
        <is>
          <t>978-623-8487-08-0</t>
        </is>
      </c>
      <c r="H2459" s="223" t="inlineStr">
        <is>
          <t>Agama Kristen</t>
        </is>
      </c>
      <c r="I2459" s="258" t="inlineStr">
        <is>
          <t>Perguruan Tinggi</t>
        </is>
      </c>
      <c r="J2459" s="186" t="inlineStr">
        <is>
          <t>009.16</t>
        </is>
      </c>
      <c r="K2459" s="223" t="inlineStr">
        <is>
          <t>Edisi Ke-1</t>
        </is>
      </c>
      <c r="L2459" s="223" t="n"/>
      <c r="M2459" s="259" t="inlineStr">
        <is>
          <t>Tidak Tersedia</t>
        </is>
      </c>
      <c r="N2459" s="223" t="inlineStr">
        <is>
          <t>Indonesia</t>
        </is>
      </c>
      <c r="O2459" s="223" t="inlineStr">
        <is>
          <t>Bukan fiksi</t>
        </is>
      </c>
      <c r="P2459" s="223" t="inlineStr">
        <is>
          <t>Tidak tersedia</t>
        </is>
      </c>
      <c r="Q2459" s="223" t="n">
        <v>2023</v>
      </c>
      <c r="R2459" s="223" t="inlineStr">
        <is>
          <t>Lautan Pustaka</t>
        </is>
      </c>
      <c r="S2459" s="223" t="inlineStr">
        <is>
          <t>Andi Offset CV</t>
        </is>
      </c>
      <c r="T2459" s="223" t="inlineStr">
        <is>
          <t>Lokal</t>
        </is>
      </c>
      <c r="U2459" s="86" t="n">
        <v>58</v>
      </c>
      <c r="V2459" s="86" t="inlineStr">
        <is>
          <t>pdf</t>
        </is>
      </c>
      <c r="W2459" s="223" t="inlineStr">
        <is>
          <t>1.1 MB</t>
        </is>
      </c>
      <c r="X2459"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459" s="262" t="n">
        <v>36000</v>
      </c>
      <c r="Z2459" s="226" t="n"/>
      <c r="AA2459" s="241">
        <f>Y3639*Z3639</f>
        <v/>
      </c>
      <c r="AB2459" s="237" t="inlineStr">
        <is>
          <t>ec39af2e-4be7-4e2c-a4b4-21e53047cc72</t>
        </is>
      </c>
    </row>
    <row r="2460" ht="15" customHeight="1" s="283">
      <c r="A2460" s="109" t="n">
        <v>3631</v>
      </c>
      <c r="B2460" s="222">
        <f>HYPERLINK("https://mocostore.moco.co.id/catalog/"&amp;AB3640,"Klik Disini")</f>
        <v/>
      </c>
      <c r="C2460" s="223" t="inlineStr">
        <is>
          <t>Teknologi Pengolahan Pangan Prinsip &amp; Praktik</t>
        </is>
      </c>
      <c r="D2460" s="223" t="inlineStr">
        <is>
          <t>:</t>
        </is>
      </c>
      <c r="E2460" s="223" t="inlineStr">
        <is>
          <t>Enceng Sobari</t>
        </is>
      </c>
      <c r="F2460" s="223" t="inlineStr">
        <is>
          <t>978-979-29-6774-6</t>
        </is>
      </c>
      <c r="G2460" s="223" t="inlineStr">
        <is>
          <t>978-623-8409-13-6</t>
        </is>
      </c>
      <c r="H2460" s="223" t="inlineStr">
        <is>
          <t>Pertanian</t>
        </is>
      </c>
      <c r="I2460" s="258" t="inlineStr">
        <is>
          <t>Perguruan Tinggi</t>
        </is>
      </c>
      <c r="J2460" s="186" t="inlineStr">
        <is>
          <t>009.06</t>
        </is>
      </c>
      <c r="K2460" s="223" t="inlineStr">
        <is>
          <t>Edisi Ke-1</t>
        </is>
      </c>
      <c r="L2460" s="223" t="n"/>
      <c r="M2460" s="259" t="inlineStr">
        <is>
          <t>Tidak Tersedia</t>
        </is>
      </c>
      <c r="N2460" s="223" t="inlineStr">
        <is>
          <t>Indonesia</t>
        </is>
      </c>
      <c r="O2460" s="223" t="inlineStr">
        <is>
          <t>Bukan fiksi</t>
        </is>
      </c>
      <c r="P2460" s="223" t="n">
        <v>2018</v>
      </c>
      <c r="Q2460" s="223" t="n">
        <v>2023</v>
      </c>
      <c r="R2460" s="223" t="inlineStr">
        <is>
          <t>Lily Publisher</t>
        </is>
      </c>
      <c r="S2460" s="223" t="inlineStr">
        <is>
          <t>Andi Offset CV</t>
        </is>
      </c>
      <c r="T2460" s="223" t="inlineStr">
        <is>
          <t>Lokal</t>
        </is>
      </c>
      <c r="U2460" s="86" t="n">
        <v>274</v>
      </c>
      <c r="V2460" s="86" t="inlineStr">
        <is>
          <t>pdf</t>
        </is>
      </c>
      <c r="W2460" s="223" t="inlineStr">
        <is>
          <t>19.1 MB</t>
        </is>
      </c>
      <c r="X2460" s="223" t="inlineStr">
        <is>
          <t>Pangan adalah segala sesuatu yang berasal dari sumber hayati dan air, baik yang diolah maupun yang tidak diolah diperuntukkan sebagai makanan atau minuman untuk dikonsumsi manusia. Sangatlah penting untuk menghasilkan bahan pangan dengan kualitas tinggi sampai di tangan konsumen agar aman dikonsumsi. Keamanan pangan telah menjadi salah satu isu sentral dalam perdagangan produk pangan. Karakteristik bahan pangan hasil pertanian tidak bertahan lama (perishable). Hal itu disebabkan oleh masih hidupnya bahan tersebut dapat melakukan fungsi metabolisme atau akibat adanya mikroorganisme yang merusak. Keamanan pangan adalah kondisi dan upaya yang diperlukan untuk mencegah pangan dari kemungkinan cemaran biologis, kimia, dan benda lain yang dapat mengganggu, merugikan, dan membahayakan kesehatan manusia.
 Setiap jenis bahan pangan yang diambil dan dimanfaatkan berbeda-beda kandungan gizi dan termasuk umur simpannya. Umur simpan menjadi hal yang sangat penting di dalam industri makanan, sebab berkaitan dengan ketersedian pangan untuk memenuhi kebutuhan manusia agar terus dapat bertahan hidup. Demi menjaga keamanan pangan, meningkatkan nilai ekonomis dan nilai gizi yang jauh lebih banyak dari nutrisi alamiahnya. Bahan pangan hasil pertanian, peternakan, dan perikanan dapat diolah menjadi produk makanan atau minuman melalui pengolahan dengan cara atau metode tertentu, seperti pengawetan, pengeringan, pengasapan, pemberian suhu tinggi atau rendah, dan fermentasi agar tahan lama dan jauh lebih enak dimakan. Buku ini memberikan pemahaman kepada pembaca tentang prinsip-prinsip dasar dalam pengolahan, pengawetan, pengemasan, dan penyimpanan pangan yang harus dilakukan sesuai dengan komoditas tertentu. Selain itu, buku ini membahas secara detail kemungkinan-kemungkinan yang bisa terjadi pada bahan pangan setelah dipanen. Bukan hanya prinsip pengolahan bahan pangan saja yang dikupas dalam buku ini, tetapi dibahas pula kajian teknologi dan inovasi yang diterapkan dalam penanganan pangan agar diperoleh produk makanan yang layak dikonsumsi, punya nilai kebaruan, dan memiliki kualitas.</t>
        </is>
      </c>
      <c r="Y2460" s="262" t="n">
        <v>125000</v>
      </c>
      <c r="Z2460" s="226" t="n"/>
      <c r="AA2460" s="241">
        <f>Y3640*Z3640</f>
        <v/>
      </c>
      <c r="AB2460" s="237" t="inlineStr">
        <is>
          <t>38769d69-d311-4081-a673-27b9e68a4f66</t>
        </is>
      </c>
    </row>
    <row r="2461" ht="15" customHeight="1" s="283">
      <c r="A2461" s="109" t="n">
        <v>3632</v>
      </c>
      <c r="B2461" s="222">
        <f>HYPERLINK("https://mocostore.moco.co.id/catalog/"&amp;AB3641,"Klik Disini")</f>
        <v/>
      </c>
      <c r="C2461" s="223" t="inlineStr">
        <is>
          <t>Jauh Tapi Dekat</t>
        </is>
      </c>
      <c r="D2461" s="223" t="inlineStr">
        <is>
          <t>:</t>
        </is>
      </c>
      <c r="E2461" s="223" t="inlineStr">
        <is>
          <t>Xavier Quentien</t>
        </is>
      </c>
      <c r="F2461" s="223" t="n"/>
      <c r="G2461" s="223" t="inlineStr">
        <is>
          <t>978-623-8487-09-7</t>
        </is>
      </c>
      <c r="H2461" s="223" t="inlineStr">
        <is>
          <t>Agama Kristen</t>
        </is>
      </c>
      <c r="I2461" s="258" t="inlineStr">
        <is>
          <t>Perguruan Tinggi</t>
        </is>
      </c>
      <c r="J2461" s="186" t="inlineStr">
        <is>
          <t>009.16</t>
        </is>
      </c>
      <c r="K2461" s="223" t="inlineStr">
        <is>
          <t>Edisi Ke-1</t>
        </is>
      </c>
      <c r="L2461" s="223" t="n"/>
      <c r="M2461" s="259" t="inlineStr">
        <is>
          <t>Tidak Tersedia</t>
        </is>
      </c>
      <c r="N2461" s="223" t="inlineStr">
        <is>
          <t>Indonesia</t>
        </is>
      </c>
      <c r="O2461" s="223" t="inlineStr">
        <is>
          <t>Bukan fiksi</t>
        </is>
      </c>
      <c r="P2461" s="223" t="inlineStr">
        <is>
          <t>Tidak tersedia</t>
        </is>
      </c>
      <c r="Q2461" s="223" t="n">
        <v>2023</v>
      </c>
      <c r="R2461" s="223" t="inlineStr">
        <is>
          <t>Lautan Pustaka</t>
        </is>
      </c>
      <c r="S2461" s="223" t="inlineStr">
        <is>
          <t>Andi Offset CV</t>
        </is>
      </c>
      <c r="T2461" s="223" t="inlineStr">
        <is>
          <t>Lokal</t>
        </is>
      </c>
      <c r="U2461" s="86" t="n">
        <v>54</v>
      </c>
      <c r="V2461" s="86" t="inlineStr">
        <is>
          <t>pdf</t>
        </is>
      </c>
      <c r="W2461" s="223" t="inlineStr">
        <is>
          <t>3.2 MB</t>
        </is>
      </c>
      <c r="X2461"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461" s="262" t="n">
        <v>34500</v>
      </c>
      <c r="Z2461" s="226" t="n"/>
      <c r="AA2461" s="241">
        <f>Y3641*Z3641</f>
        <v/>
      </c>
      <c r="AB2461" s="237" t="inlineStr">
        <is>
          <t>f9c3aa35-3cc2-4bda-ae38-e60928c03447</t>
        </is>
      </c>
    </row>
    <row r="2462" ht="15" customHeight="1" s="283">
      <c r="A2462" s="109" t="n">
        <v>3633</v>
      </c>
      <c r="B2462" s="222">
        <f>HYPERLINK("https://mocostore.moco.co.id/catalog/"&amp;AB3642,"Klik Disini")</f>
        <v/>
      </c>
      <c r="C2462" s="223" t="inlineStr">
        <is>
          <t>Disembuhkan dari Penyakit ITP</t>
        </is>
      </c>
      <c r="D2462" s="223" t="inlineStr">
        <is>
          <t>:</t>
        </is>
      </c>
      <c r="E2462" s="223" t="inlineStr">
        <is>
          <t>Niken Maria Simarmata</t>
        </is>
      </c>
      <c r="F2462" s="223" t="n"/>
      <c r="G2462" s="223" t="inlineStr">
        <is>
          <t>978-623-8487-06-6</t>
        </is>
      </c>
      <c r="H2462" s="223" t="inlineStr">
        <is>
          <t>Agama Kristen</t>
        </is>
      </c>
      <c r="I2462" s="258" t="inlineStr">
        <is>
          <t>Perguruan Tinggi</t>
        </is>
      </c>
      <c r="J2462" s="186" t="inlineStr">
        <is>
          <t>009.16</t>
        </is>
      </c>
      <c r="K2462" s="223" t="inlineStr">
        <is>
          <t>Edisi Ke-1</t>
        </is>
      </c>
      <c r="L2462" s="223" t="n"/>
      <c r="M2462" s="259" t="inlineStr">
        <is>
          <t>Tidak Tersedia</t>
        </is>
      </c>
      <c r="N2462" s="223" t="inlineStr">
        <is>
          <t>Indonesia</t>
        </is>
      </c>
      <c r="O2462" s="223" t="inlineStr">
        <is>
          <t>Bukan fiksi</t>
        </is>
      </c>
      <c r="P2462" s="223" t="n">
        <v>2023</v>
      </c>
      <c r="Q2462" s="223" t="n">
        <v>2023</v>
      </c>
      <c r="R2462" s="223" t="inlineStr">
        <is>
          <t>Lautan Pustaka</t>
        </is>
      </c>
      <c r="S2462" s="223" t="inlineStr">
        <is>
          <t>Andi Offset CV</t>
        </is>
      </c>
      <c r="T2462" s="223" t="inlineStr">
        <is>
          <t>Lokal</t>
        </is>
      </c>
      <c r="U2462" s="86" t="n">
        <v>93</v>
      </c>
      <c r="V2462" s="86" t="inlineStr">
        <is>
          <t>pdf</t>
        </is>
      </c>
      <c r="W2462" s="223" t="inlineStr">
        <is>
          <t>3.1 MB</t>
        </is>
      </c>
      <c r="X2462" s="223"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t>
        </is>
      </c>
      <c r="Y2462" s="262" t="n">
        <v>49000</v>
      </c>
      <c r="Z2462" s="226" t="n"/>
      <c r="AA2462" s="241">
        <f>Y3642*Z3642</f>
        <v/>
      </c>
      <c r="AB2462" s="237" t="inlineStr">
        <is>
          <t>dfe09bb5-aeda-4b8a-aea4-7a613188115a</t>
        </is>
      </c>
    </row>
    <row r="2463" ht="15" customHeight="1" s="283">
      <c r="A2463" s="109" t="n">
        <v>3634</v>
      </c>
      <c r="B2463" s="222">
        <f>HYPERLINK("https://mocostore.moco.co.id/catalog/"&amp;AB3643,"Klik Disini")</f>
        <v/>
      </c>
      <c r="C2463" s="223" t="inlineStr">
        <is>
          <t>Diproses Menuju Gembala</t>
        </is>
      </c>
      <c r="D2463" s="223" t="inlineStr">
        <is>
          <t>:</t>
        </is>
      </c>
      <c r="E2463" s="223" t="inlineStr">
        <is>
          <t>Radiani Kalvari, S.Pd.K., Leni Marlin S. Lase, S.S., Martha Kaesarina, S.I.Kom.,Vicky Johanna Delarosa, Nandhes Adi Firmanto, Pambudi Pulosari, S.Sos, M.A.C.E., dan Pdm. P. Budi Raharjo</t>
        </is>
      </c>
      <c r="F2463" s="223" t="n"/>
      <c r="G2463" s="223" t="inlineStr">
        <is>
          <t>978-623-314-505-3</t>
        </is>
      </c>
      <c r="H2463" s="223" t="inlineStr">
        <is>
          <t>Agama Kristen</t>
        </is>
      </c>
      <c r="I2463" s="258" t="inlineStr">
        <is>
          <t>Perguruan Tinggi</t>
        </is>
      </c>
      <c r="J2463" s="186" t="inlineStr">
        <is>
          <t>009.16</t>
        </is>
      </c>
      <c r="K2463" s="223" t="inlineStr">
        <is>
          <t>Edisi Ke-1</t>
        </is>
      </c>
      <c r="L2463" s="223" t="n"/>
      <c r="M2463" s="259" t="inlineStr">
        <is>
          <t>Tidak Tersedia</t>
        </is>
      </c>
      <c r="N2463" s="223" t="inlineStr">
        <is>
          <t>Indonesia</t>
        </is>
      </c>
      <c r="O2463" s="223" t="inlineStr">
        <is>
          <t>Bukan fiksi</t>
        </is>
      </c>
      <c r="P2463" s="223" t="n">
        <v>2023</v>
      </c>
      <c r="Q2463" s="223" t="n">
        <v>2023</v>
      </c>
      <c r="R2463" s="223" t="inlineStr">
        <is>
          <t>PBMR Andi</t>
        </is>
      </c>
      <c r="S2463" s="223" t="inlineStr">
        <is>
          <t>Andi Offset CV</t>
        </is>
      </c>
      <c r="T2463" s="223" t="inlineStr">
        <is>
          <t>Lokal</t>
        </is>
      </c>
      <c r="U2463" s="86" t="n">
        <v>53</v>
      </c>
      <c r="V2463" s="86" t="inlineStr">
        <is>
          <t>pdf</t>
        </is>
      </c>
      <c r="W2463" s="223" t="inlineStr">
        <is>
          <t>2.6 MB</t>
        </is>
      </c>
      <c r="X2463" s="223" t="inlineStr">
        <is>
          <t>Dari setiap kisah, penulis ingin menunjukkan penyertaan Tuhan yang luar biasa dalam hidup setiap Hambahamba Tuhan. Dari sini pula kita dapat melihat pula bukti bahwa Tuhan tidak pernah meninggalkan anak-anakNya sendirian menghadapi tantangan kehidupan, apalagi jika hidupnya sudah diserahkan untuk melayaniNya. Dikupas pula bagaimana mereka terpanggil danmelayani sehingga kisah-kisah ini dapat menginspirasi kita atau bahkan mirip dengan panggilan Tuhan kepada kita, sekalipun mungkin kita tidak dipanggil khusus untuk menggembalakan jemaat.</t>
        </is>
      </c>
      <c r="Y2463" s="262" t="n">
        <v>34500</v>
      </c>
      <c r="Z2463" s="226" t="n"/>
      <c r="AA2463" s="241">
        <f>Y3643*Z3643</f>
        <v/>
      </c>
      <c r="AB2463" s="237" t="inlineStr">
        <is>
          <t>9bc9c195-076c-4552-855f-3e5f2b740dd7</t>
        </is>
      </c>
    </row>
    <row r="2464" ht="15" customHeight="1" s="283">
      <c r="A2464" s="109" t="n">
        <v>3635</v>
      </c>
      <c r="B2464" s="222">
        <f>HYPERLINK("https://mocostore.moco.co.id/catalog/"&amp;AB3644,"Klik Disini")</f>
        <v/>
      </c>
      <c r="C2464" s="223" t="inlineStr">
        <is>
          <t>Jejak Budaya Tionghoa di Indonesia: Perjalanan Sejarah dan Pengaruhnya pada Kearifan Lokal</t>
        </is>
      </c>
      <c r="D2464" s="223" t="inlineStr">
        <is>
          <t>:</t>
        </is>
      </c>
      <c r="E2464" s="223" t="inlineStr">
        <is>
          <t>Christofora K.</t>
        </is>
      </c>
      <c r="F2464" s="223" t="n"/>
      <c r="G2464" s="223" t="inlineStr">
        <is>
          <t>978-623-8492-26-8</t>
        </is>
      </c>
      <c r="H2464" s="223" t="inlineStr">
        <is>
          <t>Referensi</t>
        </is>
      </c>
      <c r="I2464" s="258" t="inlineStr">
        <is>
          <t>Umum</t>
        </is>
      </c>
      <c r="J2464" s="186" t="inlineStr">
        <is>
          <t>005.01</t>
        </is>
      </c>
      <c r="K2464" s="223" t="inlineStr">
        <is>
          <t>Edisi Ke-1</t>
        </is>
      </c>
      <c r="L2464" s="223" t="n"/>
      <c r="M2464" s="259" t="inlineStr">
        <is>
          <t>Tidak Tersedia</t>
        </is>
      </c>
      <c r="N2464" s="223" t="inlineStr">
        <is>
          <t>Indonesia</t>
        </is>
      </c>
      <c r="O2464" s="223" t="inlineStr">
        <is>
          <t>Bukan fiksi</t>
        </is>
      </c>
      <c r="P2464" s="223" t="n">
        <v>2023</v>
      </c>
      <c r="Q2464" s="223" t="n">
        <v>2023</v>
      </c>
      <c r="R2464" s="223" t="inlineStr">
        <is>
          <t>Cahaya Harapan</t>
        </is>
      </c>
      <c r="S2464" s="223" t="inlineStr">
        <is>
          <t>Andi Offset CV</t>
        </is>
      </c>
      <c r="T2464" s="223" t="inlineStr">
        <is>
          <t>Lokal</t>
        </is>
      </c>
      <c r="U2464" s="86" t="n">
        <v>72</v>
      </c>
      <c r="V2464" s="86" t="inlineStr">
        <is>
          <t>PDF</t>
        </is>
      </c>
      <c r="W2464" s="223" t="inlineStr">
        <is>
          <t>6.8 MB</t>
        </is>
      </c>
      <c r="X2464" s="223" t="inlineStr">
        <is>
          <t>Jejak budaya Tionghoa di Indonesia memiliki perjalanan sejarah yang panjang dan memengaruhi kearifan lokal di Indonesia. Kehadiran orang Tionghoa di Indonesia dapat ditelusuri sejak abad ke-7 Masehi, yang awalnya merupakan pengaruh dari perdagangan maritim antara Tiongkok dan Indonesia. Seiring berjalannya waktu, orang Tionghoa semakin banyak menetap di Indonesia dan membawa kebudayaan mereka. Pengaruh budaya Tionghoa di Indonesia juga mengalami tantangan dan konflik di masa lalu, seperti peristiwa Tragedi 1965 yang memengaruhi hubungan antara orang Tionghoa dan Indonesia. Meskipun begitu, jejak budaya Tionghoa di Indonesia tetap menjadi bagian penting dari keberagaman budaya dan identitas nasional Indonesia.</t>
        </is>
      </c>
      <c r="Y2464" s="262" t="n">
        <v>45500</v>
      </c>
      <c r="Z2464" s="226" t="n"/>
      <c r="AA2464" s="241">
        <f>Y3644*Z3644</f>
        <v/>
      </c>
      <c r="AB2464" s="237" t="inlineStr">
        <is>
          <t>ca497080-fbf1-454f-b319-551ac3a10af4</t>
        </is>
      </c>
    </row>
    <row r="2465" ht="15" customHeight="1" s="283">
      <c r="A2465" s="109" t="n">
        <v>3636</v>
      </c>
      <c r="B2465" s="222">
        <f>HYPERLINK("https://mocostore.moco.co.id/catalog/"&amp;AB3645,"Klik Disini")</f>
        <v/>
      </c>
      <c r="C2465" s="223" t="inlineStr">
        <is>
          <t>Jemaat Simpatisan Dalam Dilema</t>
        </is>
      </c>
      <c r="D2465" s="223" t="inlineStr">
        <is>
          <t>:</t>
        </is>
      </c>
      <c r="E2465" s="223" t="inlineStr">
        <is>
          <t>Radiani Kalvari, S.Pd.K., Leni Marlin S. Lase, S.S., Martha Kaesarina, S.I.Kom., Vicky Johanna Delarosa, Nandhes Adi Firmanto, Pambudi Pulosari, S.Sos, M.A.C.E., dan Pdm. P. Budi Raharjo.</t>
        </is>
      </c>
      <c r="F2465" s="223" t="n"/>
      <c r="G2465" s="223" t="inlineStr">
        <is>
          <t>978-623-8502-29-5</t>
        </is>
      </c>
      <c r="H2465" s="223" t="inlineStr">
        <is>
          <t>Agama Kristen</t>
        </is>
      </c>
      <c r="I2465" s="258" t="inlineStr">
        <is>
          <t>Perguruan Tinggi</t>
        </is>
      </c>
      <c r="J2465" s="186" t="inlineStr">
        <is>
          <t>009.16</t>
        </is>
      </c>
      <c r="K2465" s="223" t="inlineStr">
        <is>
          <t>Edisi Ke-1</t>
        </is>
      </c>
      <c r="L2465" s="223" t="n"/>
      <c r="M2465" s="259" t="inlineStr">
        <is>
          <t>Tidak Tersedia</t>
        </is>
      </c>
      <c r="N2465" s="223" t="inlineStr">
        <is>
          <t>Indonesia</t>
        </is>
      </c>
      <c r="O2465" s="223" t="inlineStr">
        <is>
          <t>Bukan fiksi</t>
        </is>
      </c>
      <c r="P2465" s="223" t="inlineStr">
        <is>
          <t>Tidak tersedia</t>
        </is>
      </c>
      <c r="Q2465" s="223" t="n">
        <v>2023</v>
      </c>
      <c r="R2465" s="223" t="inlineStr">
        <is>
          <t>Pustaka Referensi</t>
        </is>
      </c>
      <c r="S2465" s="223" t="inlineStr">
        <is>
          <t>Andi Offset CV</t>
        </is>
      </c>
      <c r="T2465" s="223" t="inlineStr">
        <is>
          <t>Lokal</t>
        </is>
      </c>
      <c r="U2465" s="86" t="n">
        <v>57</v>
      </c>
      <c r="V2465" s="86" t="inlineStr">
        <is>
          <t>pdf</t>
        </is>
      </c>
      <c r="W2465" s="223" t="inlineStr">
        <is>
          <t>2.8 MB</t>
        </is>
      </c>
      <c r="X2465"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465" s="262" t="n">
        <v>35500</v>
      </c>
      <c r="Z2465" s="226" t="n"/>
      <c r="AA2465" s="241">
        <f>Y3645*Z3645</f>
        <v/>
      </c>
      <c r="AB2465" s="237" t="inlineStr">
        <is>
          <t>4fcb12d4-5992-431d-a7c7-d92ebc9ac82f</t>
        </is>
      </c>
    </row>
    <row r="2466" ht="15" customHeight="1" s="283">
      <c r="A2466" s="109" t="n">
        <v>3637</v>
      </c>
      <c r="B2466" s="222">
        <f>HYPERLINK("https://mocostore.moco.co.id/catalog/"&amp;AB3646,"Klik Disini")</f>
        <v/>
      </c>
      <c r="C2466" s="223" t="inlineStr">
        <is>
          <t>Jenis Ikan Air Tawar dan Laut Bergizi Tinggi yang Populer Dikonsumsi</t>
        </is>
      </c>
      <c r="D2466" s="223" t="inlineStr">
        <is>
          <t>:</t>
        </is>
      </c>
      <c r="E2466" s="223" t="inlineStr">
        <is>
          <t>Erlita Mega</t>
        </is>
      </c>
      <c r="F2466" s="223" t="inlineStr">
        <is>
          <t>978-623-8247-78-3</t>
        </is>
      </c>
      <c r="G2466" s="223" t="inlineStr">
        <is>
          <t>978-623-8494-84-2</t>
        </is>
      </c>
      <c r="H2466" s="223" t="inlineStr">
        <is>
          <t>Referensi</t>
        </is>
      </c>
      <c r="I2466" s="258" t="inlineStr">
        <is>
          <t>Perguruan Tinggi</t>
        </is>
      </c>
      <c r="J2466" s="186" t="inlineStr">
        <is>
          <t>009.01</t>
        </is>
      </c>
      <c r="K2466" s="223" t="inlineStr">
        <is>
          <t>Edisi Ke-1</t>
        </is>
      </c>
      <c r="L2466" s="223" t="n"/>
      <c r="M2466" s="259" t="inlineStr">
        <is>
          <t>Tidak Tersedia</t>
        </is>
      </c>
      <c r="N2466" s="223" t="inlineStr">
        <is>
          <t>Indonesia</t>
        </is>
      </c>
      <c r="O2466" s="223" t="inlineStr">
        <is>
          <t>Bukan fiksi</t>
        </is>
      </c>
      <c r="P2466" s="223" t="n">
        <v>2023</v>
      </c>
      <c r="Q2466" s="223" t="n">
        <v>2023</v>
      </c>
      <c r="R2466" s="223" t="inlineStr">
        <is>
          <t>Rumah Baca</t>
        </is>
      </c>
      <c r="S2466" s="223" t="inlineStr">
        <is>
          <t>Andi Offset CV</t>
        </is>
      </c>
      <c r="T2466" s="223" t="inlineStr">
        <is>
          <t>Lokal</t>
        </is>
      </c>
      <c r="U2466" s="86" t="n">
        <v>100</v>
      </c>
      <c r="V2466" s="86" t="inlineStr">
        <is>
          <t>pdf</t>
        </is>
      </c>
      <c r="W2466" s="223" t="inlineStr">
        <is>
          <t>9.7 MB</t>
        </is>
      </c>
      <c r="X2466" s="223" t="inlineStr">
        <is>
          <t>Ikan adalah salah satu sumber protein yang penting dalam diet sehat. Ikan air tawar dan laut mengandung berbagai jenis nutrisi yang dibutuhkan oleh tubuh, seperti protein, omega-3, vitamin D, dan mineral. Beberapa jenis ikan air tawar yang bergizi tinggi dan populer dikonsumsi adalah ikan lele, ikan nila, ikan gurame, ikan mas, dan ikan bawal. Ikan-ikan ini kaya akan protein, omega-3, dan berbagai jenis mineral, seperti zat besi dan fosfor. Secara keseluruhan, ikan air tawar dan laut yang bergizi tinggi dan populer dikonsumsi adalah sumber protein yang baik dan penting untuk dikonsumsi dalam diet sehat. Memilih ikan yang sehat dan diolah dengan cara yang sehat akan membantu dalam meningkatkan konsumsi nutrisi yang diperlukan tubuh. Buku ini akan memberikan tips kepada Anda tentang jenis-jenis ikan tawar yang populer untuk dikonsumsi.</t>
        </is>
      </c>
      <c r="Y2466" s="262" t="n">
        <v>62500</v>
      </c>
      <c r="Z2466" s="226" t="n"/>
      <c r="AA2466" s="241">
        <f>Y3646*Z3646</f>
        <v/>
      </c>
      <c r="AB2466" s="237" t="inlineStr">
        <is>
          <t>f259db8e-b040-4ec1-978a-2b75dff80e36</t>
        </is>
      </c>
    </row>
    <row r="2467" ht="15" customHeight="1" s="283">
      <c r="A2467" s="109" t="n">
        <v>3638</v>
      </c>
      <c r="B2467" s="222">
        <f>HYPERLINK("https://mocostore.moco.co.id/catalog/"&amp;AB3647,"Klik Disini")</f>
        <v/>
      </c>
      <c r="C2467" s="223" t="inlineStr">
        <is>
          <t>Dilema Covid-19</t>
        </is>
      </c>
      <c r="D2467" s="223" t="inlineStr">
        <is>
          <t>:</t>
        </is>
      </c>
      <c r="E2467" s="223" t="inlineStr">
        <is>
          <t>Pdp. Dr. Tony Tedjo, M.Th, Gideon Budiyanto, Suciyati, A.M. Th. S.H, M.Kn., dan Pdt. Roynald Stefly Mumekh, S.Th.</t>
        </is>
      </c>
      <c r="F2467" s="223" t="n"/>
      <c r="G2467" s="223" t="inlineStr">
        <is>
          <t>978-623-7851-93-6</t>
        </is>
      </c>
      <c r="H2467" s="223" t="inlineStr">
        <is>
          <t>Agama Kristen</t>
        </is>
      </c>
      <c r="I2467" s="258" t="inlineStr">
        <is>
          <t>Perguruan Tinggi</t>
        </is>
      </c>
      <c r="J2467" s="186" t="inlineStr">
        <is>
          <t>009.16</t>
        </is>
      </c>
      <c r="K2467" s="223" t="inlineStr">
        <is>
          <t>Edisi Ke-1</t>
        </is>
      </c>
      <c r="L2467" s="223" t="n"/>
      <c r="M2467" s="259" t="inlineStr">
        <is>
          <t>Tidak Tersedia</t>
        </is>
      </c>
      <c r="N2467" s="223" t="inlineStr">
        <is>
          <t>Indonesia</t>
        </is>
      </c>
      <c r="O2467" s="223" t="inlineStr">
        <is>
          <t>Bukan fiksi</t>
        </is>
      </c>
      <c r="P2467" s="223" t="n">
        <v>2023</v>
      </c>
      <c r="Q2467" s="223" t="n">
        <v>2023</v>
      </c>
      <c r="R2467" s="223" t="inlineStr">
        <is>
          <t>Lautan Pustaka</t>
        </is>
      </c>
      <c r="S2467" s="223" t="inlineStr">
        <is>
          <t>Andi Offset CV</t>
        </is>
      </c>
      <c r="T2467" s="223" t="inlineStr">
        <is>
          <t>Lokal</t>
        </is>
      </c>
      <c r="U2467" s="86" t="n">
        <v>90</v>
      </c>
      <c r="V2467" s="86" t="inlineStr">
        <is>
          <t>pdf</t>
        </is>
      </c>
      <c r="W2467" s="223" t="inlineStr">
        <is>
          <t>3.6 MB</t>
        </is>
      </c>
      <c r="X2467"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t>
        </is>
      </c>
      <c r="Y2467" s="262" t="n">
        <v>48500</v>
      </c>
      <c r="Z2467" s="226" t="n"/>
      <c r="AA2467" s="241">
        <f>Y3647*Z3647</f>
        <v/>
      </c>
      <c r="AB2467" s="237" t="inlineStr">
        <is>
          <t>1b6e2abb-958a-42f7-91cb-2fe4db84ea98</t>
        </is>
      </c>
    </row>
    <row r="2468" ht="15" customHeight="1" s="283">
      <c r="A2468" s="109" t="n">
        <v>3639</v>
      </c>
      <c r="B2468" s="222">
        <f>HYPERLINK("https://mocostore.moco.co.id/catalog/"&amp;AB3648,"Klik Disini")</f>
        <v/>
      </c>
      <c r="C2468" s="223" t="inlineStr">
        <is>
          <t>Dimanfaatkan oleh Sahabat</t>
        </is>
      </c>
      <c r="D2468" s="223" t="inlineStr">
        <is>
          <t>:</t>
        </is>
      </c>
      <c r="E2468" s="223" t="inlineStr">
        <is>
          <t>Ronny Daud Simeon dan Daniel Alexander</t>
        </is>
      </c>
      <c r="F2468" s="223" t="n"/>
      <c r="G2468" s="223" t="inlineStr">
        <is>
          <t>978-623-8487-05-9</t>
        </is>
      </c>
      <c r="H2468" s="223" t="inlineStr">
        <is>
          <t>Agama Kristen</t>
        </is>
      </c>
      <c r="I2468" s="258" t="inlineStr">
        <is>
          <t>Perguruan Tinggi</t>
        </is>
      </c>
      <c r="J2468" s="186" t="inlineStr">
        <is>
          <t>009.16</t>
        </is>
      </c>
      <c r="K2468" s="223" t="inlineStr">
        <is>
          <t>Edisi Ke-1</t>
        </is>
      </c>
      <c r="L2468" s="223" t="n"/>
      <c r="M2468" s="259" t="inlineStr">
        <is>
          <t>Tidak Tersedia</t>
        </is>
      </c>
      <c r="N2468" s="223" t="inlineStr">
        <is>
          <t>Indonesia</t>
        </is>
      </c>
      <c r="O2468" s="223" t="inlineStr">
        <is>
          <t>Bukan fiksi</t>
        </is>
      </c>
      <c r="P2468" s="223" t="n">
        <v>2023</v>
      </c>
      <c r="Q2468" s="223" t="n">
        <v>2023</v>
      </c>
      <c r="R2468" s="223" t="inlineStr">
        <is>
          <t>Lautan Pustaka</t>
        </is>
      </c>
      <c r="S2468" s="223" t="inlineStr">
        <is>
          <t>Andi Offset CV</t>
        </is>
      </c>
      <c r="T2468" s="223" t="inlineStr">
        <is>
          <t>Lokal</t>
        </is>
      </c>
      <c r="U2468" s="86" t="n">
        <v>54</v>
      </c>
      <c r="V2468" s="86" t="inlineStr">
        <is>
          <t>pdf</t>
        </is>
      </c>
      <c r="W2468" s="223" t="inlineStr">
        <is>
          <t>1.6 MB</t>
        </is>
      </c>
      <c r="X2468" s="223" t="inlineStr">
        <is>
          <t>Buku ini merupakan kumpulan tanya jawab seputar kehidupan keluarga dan bergereja. Materi yang tersaji dapat menguatkan dan memberi pencerahan agar sebagai anak Tuhan, kita dapat mengambil sikap yang benar dan alkitabiah.</t>
        </is>
      </c>
      <c r="Y2468" s="262" t="n">
        <v>34500</v>
      </c>
      <c r="Z2468" s="226" t="n"/>
      <c r="AA2468" s="241">
        <f>Y3648*Z3648</f>
        <v/>
      </c>
      <c r="AB2468" s="237" t="inlineStr">
        <is>
          <t>78c5b29a-8fa8-4167-9953-0530d9a6fd5d</t>
        </is>
      </c>
    </row>
    <row r="2469" ht="15" customHeight="1" s="283">
      <c r="A2469" s="109" t="n">
        <v>3640</v>
      </c>
      <c r="B2469" s="222">
        <f>HYPERLINK("https://mocostore.moco.co.id/catalog/"&amp;AB3649,"Klik Disini")</f>
        <v/>
      </c>
      <c r="C2469" s="223" t="inlineStr">
        <is>
          <t>Diciptakan untuk Memuliakan Tuhan</t>
        </is>
      </c>
      <c r="D2469" s="223" t="inlineStr">
        <is>
          <t>:</t>
        </is>
      </c>
      <c r="E2469" s="223" t="inlineStr">
        <is>
          <t>Radiani Kalvari, S.Pd.K., Leni Marlin S. Lase, S.S., Martha Kaesarina, S.I.Kom., Vicky Johanna Delarosa, Nandhes Adi Firmanto, Pambudi Pulosari, S.Sos, M.A.C.E., dan Pdm. P. Budi Raharjo.</t>
        </is>
      </c>
      <c r="F2469" s="223" t="n"/>
      <c r="G2469" s="223" t="inlineStr">
        <is>
          <t>978-623-314-504-6</t>
        </is>
      </c>
      <c r="H2469" s="223" t="inlineStr">
        <is>
          <t>Agama Kristen</t>
        </is>
      </c>
      <c r="I2469" s="258" t="inlineStr">
        <is>
          <t>Perguruan Tinggi</t>
        </is>
      </c>
      <c r="J2469" s="186" t="inlineStr">
        <is>
          <t>009.16</t>
        </is>
      </c>
      <c r="K2469" s="223" t="inlineStr">
        <is>
          <t>Edisi Ke-1</t>
        </is>
      </c>
      <c r="L2469" s="223" t="n"/>
      <c r="M2469" s="259" t="inlineStr">
        <is>
          <t>Tidak Tersedia</t>
        </is>
      </c>
      <c r="N2469" s="223" t="inlineStr">
        <is>
          <t>Indonesia</t>
        </is>
      </c>
      <c r="O2469" s="223" t="inlineStr">
        <is>
          <t>Bukan fiksi</t>
        </is>
      </c>
      <c r="P2469" s="223" t="n">
        <v>2023</v>
      </c>
      <c r="Q2469" s="223" t="n">
        <v>2023</v>
      </c>
      <c r="R2469" s="223" t="inlineStr">
        <is>
          <t>PBMR Andi</t>
        </is>
      </c>
      <c r="S2469" s="223" t="inlineStr">
        <is>
          <t>Andi Offset CV</t>
        </is>
      </c>
      <c r="T2469" s="223" t="inlineStr">
        <is>
          <t>Lokal</t>
        </is>
      </c>
      <c r="U2469" s="86" t="n">
        <v>62</v>
      </c>
      <c r="V2469" s="86" t="inlineStr">
        <is>
          <t>pdf</t>
        </is>
      </c>
      <c r="W2469" s="223" t="inlineStr">
        <is>
          <t>4.1 MB</t>
        </is>
      </c>
      <c r="X2469"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2469" s="262" t="n">
        <v>35500</v>
      </c>
      <c r="Z2469" s="226" t="n"/>
      <c r="AA2469" s="241">
        <f>Y3649*Z3649</f>
        <v/>
      </c>
      <c r="AB2469" s="237" t="inlineStr">
        <is>
          <t>3ff926cf-1b97-4c59-84fa-efe0f36770e5</t>
        </is>
      </c>
    </row>
    <row r="2470" ht="15" customHeight="1" s="283">
      <c r="A2470" s="109" t="n">
        <v>3642</v>
      </c>
      <c r="B2470" s="222">
        <f>HYPERLINK("https://mocostore.moco.co.id/catalog/"&amp;AB3651,"Klik Disini")</f>
        <v/>
      </c>
      <c r="C2470" s="223" t="inlineStr">
        <is>
          <t>Jesus Return</t>
        </is>
      </c>
      <c r="D2470" s="223" t="inlineStr">
        <is>
          <t>:</t>
        </is>
      </c>
      <c r="E2470" s="223" t="inlineStr">
        <is>
          <t>Radiani Kalvari, S.Pd.K., Leni Marlin S. Lase, S.S., Martha Kaesarina, S.I.Kom., Vicky Johanna Delarosa, Nandhes Adi Firmanto, Pambudi Pulosari, S.Sos, M.A.C.E., dan Pdm. P. Budi Raharjo.</t>
        </is>
      </c>
      <c r="F2470" s="223" t="n"/>
      <c r="G2470" s="223" t="inlineStr">
        <is>
          <t>978-623-314-513-8</t>
        </is>
      </c>
      <c r="H2470" s="223" t="inlineStr">
        <is>
          <t>Agama Kristen</t>
        </is>
      </c>
      <c r="I2470" s="258" t="inlineStr">
        <is>
          <t>Perguruan Tinggi</t>
        </is>
      </c>
      <c r="J2470" s="186" t="inlineStr">
        <is>
          <t>009.16</t>
        </is>
      </c>
      <c r="K2470" s="223" t="inlineStr">
        <is>
          <t>Edisi Ke-1</t>
        </is>
      </c>
      <c r="L2470" s="223" t="n"/>
      <c r="M2470" s="259" t="inlineStr">
        <is>
          <t>Tidak Tersedia</t>
        </is>
      </c>
      <c r="N2470" s="223" t="inlineStr">
        <is>
          <t>Indonesia</t>
        </is>
      </c>
      <c r="O2470" s="223" t="inlineStr">
        <is>
          <t>Bukan fiksi</t>
        </is>
      </c>
      <c r="P2470" s="223" t="inlineStr">
        <is>
          <t>Tidak tersedia</t>
        </is>
      </c>
      <c r="Q2470" s="223" t="n">
        <v>2023</v>
      </c>
      <c r="R2470" s="223" t="inlineStr">
        <is>
          <t>PBMR Andi</t>
        </is>
      </c>
      <c r="S2470" s="223" t="inlineStr">
        <is>
          <t>Andi Offset CV</t>
        </is>
      </c>
      <c r="T2470" s="223" t="inlineStr">
        <is>
          <t>Lokal</t>
        </is>
      </c>
      <c r="U2470" s="86" t="n">
        <v>52</v>
      </c>
      <c r="V2470" s="86" t="inlineStr">
        <is>
          <t>pdf</t>
        </is>
      </c>
      <c r="W2470" s="223" t="inlineStr">
        <is>
          <t>2.8 MB</t>
        </is>
      </c>
      <c r="X2470"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470" s="262" t="n">
        <v>34000</v>
      </c>
      <c r="Z2470" s="226" t="n"/>
      <c r="AA2470" s="241">
        <f>Y3651*Z3651</f>
        <v/>
      </c>
      <c r="AB2470" s="237" t="inlineStr">
        <is>
          <t>b26d38af-69a8-4078-b5fe-b0b15a45d884</t>
        </is>
      </c>
    </row>
    <row r="2471" ht="15" customHeight="1" s="283">
      <c r="A2471" s="109" t="n">
        <v>3643</v>
      </c>
      <c r="B2471" s="222">
        <f>HYPERLINK("https://mocostore.moco.co.id/catalog/"&amp;AB3652,"Klik Disini")</f>
        <v/>
      </c>
      <c r="C2471" s="223" t="inlineStr">
        <is>
          <t>JPCC Worship Rilis Album Acoustic Terbaru Hatiku Percaya</t>
        </is>
      </c>
      <c r="D2471" s="223" t="inlineStr">
        <is>
          <t>:</t>
        </is>
      </c>
      <c r="E2471" s="223" t="inlineStr">
        <is>
          <t>Radiani Kalvari, S.Pd.K., Leni Marlin S. Lase, S.S., Martha Kaesarina, S.I.Kom., Vicky Johanna Delarosa, Nandhes Adi Firmanto, Pambudi Pulosari, S.Sos, M.A.C.E., dan Pdm. P. Budi Raharjo.</t>
        </is>
      </c>
      <c r="F2471" s="223" t="n"/>
      <c r="G2471" s="223" t="inlineStr">
        <is>
          <t>978-623-8502-30-1</t>
        </is>
      </c>
      <c r="H2471" s="223" t="inlineStr">
        <is>
          <t>Agama Kristen</t>
        </is>
      </c>
      <c r="I2471" s="258" t="inlineStr">
        <is>
          <t>Perguruan Tinggi</t>
        </is>
      </c>
      <c r="J2471" s="186" t="inlineStr">
        <is>
          <t>009.16</t>
        </is>
      </c>
      <c r="K2471" s="223" t="inlineStr">
        <is>
          <t>Edisi Ke-1</t>
        </is>
      </c>
      <c r="L2471" s="223" t="n"/>
      <c r="M2471" s="259" t="inlineStr">
        <is>
          <t>Tidak Tersedia</t>
        </is>
      </c>
      <c r="N2471" s="223" t="inlineStr">
        <is>
          <t>Indonesia</t>
        </is>
      </c>
      <c r="O2471" s="223" t="inlineStr">
        <is>
          <t>Bukan fiksi</t>
        </is>
      </c>
      <c r="P2471" s="223" t="inlineStr">
        <is>
          <t>Tidak tersedia</t>
        </is>
      </c>
      <c r="Q2471" s="223" t="n">
        <v>2023</v>
      </c>
      <c r="R2471" s="223" t="inlineStr">
        <is>
          <t>PBMR Andi</t>
        </is>
      </c>
      <c r="S2471" s="223" t="inlineStr">
        <is>
          <t>Andi Offset CV</t>
        </is>
      </c>
      <c r="T2471" s="223" t="inlineStr">
        <is>
          <t>Lokal</t>
        </is>
      </c>
      <c r="U2471" s="86" t="n">
        <v>93</v>
      </c>
      <c r="V2471" s="86" t="inlineStr">
        <is>
          <t>pdf</t>
        </is>
      </c>
      <c r="W2471" s="223" t="inlineStr">
        <is>
          <t>1.8 MB</t>
        </is>
      </c>
      <c r="X2471"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471" s="262" t="n">
        <v>49000</v>
      </c>
      <c r="Z2471" s="226" t="n"/>
      <c r="AA2471" s="241">
        <f>Y3652*Z3652</f>
        <v/>
      </c>
      <c r="AB2471" s="237" t="inlineStr">
        <is>
          <t>16ec6cb4-9428-4476-a9ed-6165a3a18c59</t>
        </is>
      </c>
    </row>
    <row r="2472" ht="15" customHeight="1" s="283">
      <c r="A2472" s="109" t="n">
        <v>3644</v>
      </c>
      <c r="B2472" s="222">
        <f>HYPERLINK("https://mocostore.moco.co.id/catalog/"&amp;AB3653,"Klik Disini")</f>
        <v/>
      </c>
      <c r="C2472" s="223" t="inlineStr">
        <is>
          <t>Daya pegas manusia roh</t>
        </is>
      </c>
      <c r="D2472" s="223" t="inlineStr">
        <is>
          <t>:</t>
        </is>
      </c>
      <c r="E2472" s="223" t="inlineStr">
        <is>
          <t>Radiani Kalvari, S.Pd.K., Leni Marlin S. Lase, S.S., Martha Kaesarina, S.I.Kom., Vicky Johanna Delarosa, Nandhes Adi Firmanto, Pambudi Pulosari, S.Sos, M.A.C.E., dan Pdm. P. Budi Raharjo.</t>
        </is>
      </c>
      <c r="F2472" s="223" t="n"/>
      <c r="G2472" s="223" t="inlineStr">
        <is>
          <t>978-623-8492-06-0</t>
        </is>
      </c>
      <c r="H2472" s="223" t="inlineStr">
        <is>
          <t>Agama Kristen</t>
        </is>
      </c>
      <c r="I2472" s="258" t="inlineStr">
        <is>
          <t>Perguruan Tinggi</t>
        </is>
      </c>
      <c r="J2472" s="186" t="inlineStr">
        <is>
          <t>009.16</t>
        </is>
      </c>
      <c r="K2472" s="223" t="inlineStr">
        <is>
          <t>Edisi Ke-1</t>
        </is>
      </c>
      <c r="L2472" s="223" t="n"/>
      <c r="M2472" s="259" t="inlineStr">
        <is>
          <t>Tidak Tersedia</t>
        </is>
      </c>
      <c r="N2472" s="223" t="inlineStr">
        <is>
          <t>Indonesia</t>
        </is>
      </c>
      <c r="O2472" s="223" t="inlineStr">
        <is>
          <t>Bukan fiksi</t>
        </is>
      </c>
      <c r="P2472" s="223" t="n">
        <v>2023</v>
      </c>
      <c r="Q2472" s="223" t="n">
        <v>2023</v>
      </c>
      <c r="R2472" s="223" t="inlineStr">
        <is>
          <t>Cahaya Harapan</t>
        </is>
      </c>
      <c r="S2472" s="223" t="inlineStr">
        <is>
          <t>Andi Offset CV</t>
        </is>
      </c>
      <c r="T2472" s="223" t="inlineStr">
        <is>
          <t>Lokal</t>
        </is>
      </c>
      <c r="U2472" s="86" t="n">
        <v>53</v>
      </c>
      <c r="V2472" s="86" t="inlineStr">
        <is>
          <t>pdf</t>
        </is>
      </c>
      <c r="W2472" s="223" t="inlineStr">
        <is>
          <t>2.0 MB</t>
        </is>
      </c>
      <c r="X2472"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472" s="262" t="n">
        <v>34500</v>
      </c>
      <c r="Z2472" s="226" t="n"/>
      <c r="AA2472" s="241">
        <f>Y3653*Z3653</f>
        <v/>
      </c>
      <c r="AB2472" s="237" t="inlineStr">
        <is>
          <t>6d948425-be63-49e0-938a-51be50af2815</t>
        </is>
      </c>
    </row>
    <row r="2473" ht="15" customHeight="1" s="283">
      <c r="A2473" s="109" t="n">
        <v>3645</v>
      </c>
      <c r="B2473" s="222">
        <f>HYPERLINK("https://mocostore.moco.co.id/catalog/"&amp;AB3654,"Klik Disini")</f>
        <v/>
      </c>
      <c r="C2473" s="223" t="inlineStr">
        <is>
          <t>Kado Terbaik</t>
        </is>
      </c>
      <c r="D2473" s="223" t="inlineStr">
        <is>
          <t>:</t>
        </is>
      </c>
      <c r="E2473" s="223" t="inlineStr">
        <is>
          <t>Xavier Quentin Pranata, Benni E. Matindas, &amp; Yuniar Dwi Setiawati</t>
        </is>
      </c>
      <c r="F2473" s="223" t="n"/>
      <c r="G2473" s="223" t="inlineStr">
        <is>
          <t>978-623-8487-10-3</t>
        </is>
      </c>
      <c r="H2473" s="223" t="inlineStr">
        <is>
          <t>Agama Kristen</t>
        </is>
      </c>
      <c r="I2473" s="258" t="inlineStr">
        <is>
          <t>Perguruan Tinggi</t>
        </is>
      </c>
      <c r="J2473" s="186" t="inlineStr">
        <is>
          <t>009.16</t>
        </is>
      </c>
      <c r="K2473" s="223" t="inlineStr">
        <is>
          <t>Edisi Ke-1</t>
        </is>
      </c>
      <c r="L2473" s="223" t="n"/>
      <c r="M2473" s="259" t="inlineStr">
        <is>
          <t>Tidak Tersedia</t>
        </is>
      </c>
      <c r="N2473" s="223" t="inlineStr">
        <is>
          <t>Indonesia</t>
        </is>
      </c>
      <c r="O2473" s="223" t="inlineStr">
        <is>
          <t>Bukan fiksi</t>
        </is>
      </c>
      <c r="P2473" s="223" t="inlineStr">
        <is>
          <t>Tidak tersedia</t>
        </is>
      </c>
      <c r="Q2473" s="223" t="n">
        <v>2023</v>
      </c>
      <c r="R2473" s="223" t="inlineStr">
        <is>
          <t>Lautan Pustaka</t>
        </is>
      </c>
      <c r="S2473" s="223" t="inlineStr">
        <is>
          <t>Andi Offset CV</t>
        </is>
      </c>
      <c r="T2473" s="223" t="inlineStr">
        <is>
          <t>Lokal</t>
        </is>
      </c>
      <c r="U2473" s="86" t="n">
        <v>64</v>
      </c>
      <c r="V2473" s="86" t="inlineStr">
        <is>
          <t>pdf</t>
        </is>
      </c>
      <c r="W2473" s="223" t="inlineStr">
        <is>
          <t>2.8 MB</t>
        </is>
      </c>
      <c r="X2473"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t>
        </is>
      </c>
      <c r="Y2473" s="262" t="n">
        <v>36000</v>
      </c>
      <c r="Z2473" s="226" t="n"/>
      <c r="AA2473" s="241">
        <f>Y3654*Z3654</f>
        <v/>
      </c>
      <c r="AB2473" s="237" t="inlineStr">
        <is>
          <t>99dad507-3ee6-4708-b939-2db604e2fcd3</t>
        </is>
      </c>
    </row>
    <row r="2474" ht="15" customHeight="1" s="283">
      <c r="A2474" s="109" t="n">
        <v>3648</v>
      </c>
      <c r="B2474" s="222">
        <f>HYPERLINK("https://mocostore.moco.co.id/catalog/"&amp;AB3657,"Klik Disini")</f>
        <v/>
      </c>
      <c r="C2474" s="223" t="inlineStr">
        <is>
          <t>Daun Gugur</t>
        </is>
      </c>
      <c r="D2474" s="223" t="inlineStr">
        <is>
          <t>:</t>
        </is>
      </c>
      <c r="E2474" s="223" t="inlineStr">
        <is>
          <t>Xavier Quentin Pranata,</t>
        </is>
      </c>
      <c r="F2474" s="223" t="n"/>
      <c r="G2474" s="223" t="inlineStr">
        <is>
          <t>978-623-7851-92-9</t>
        </is>
      </c>
      <c r="H2474" s="223" t="inlineStr">
        <is>
          <t>Agama Kristen</t>
        </is>
      </c>
      <c r="I2474" s="258" t="inlineStr">
        <is>
          <t>Perguruan Tinggi</t>
        </is>
      </c>
      <c r="J2474" s="186" t="inlineStr">
        <is>
          <t>009.16</t>
        </is>
      </c>
      <c r="K2474" s="223" t="inlineStr">
        <is>
          <t>Edisi Ke-1</t>
        </is>
      </c>
      <c r="L2474" s="223" t="n"/>
      <c r="M2474" s="259" t="inlineStr">
        <is>
          <t>Tidak Tersedia</t>
        </is>
      </c>
      <c r="N2474" s="223" t="inlineStr">
        <is>
          <t>Indonesia</t>
        </is>
      </c>
      <c r="O2474" s="223" t="inlineStr">
        <is>
          <t>Bukan fiksi</t>
        </is>
      </c>
      <c r="P2474" s="223" t="n">
        <v>2023</v>
      </c>
      <c r="Q2474" s="223" t="n">
        <v>2023</v>
      </c>
      <c r="R2474" s="223" t="inlineStr">
        <is>
          <t>Lautan Pustaka</t>
        </is>
      </c>
      <c r="S2474" s="223" t="inlineStr">
        <is>
          <t>Andi Offset CV</t>
        </is>
      </c>
      <c r="T2474" s="223" t="inlineStr">
        <is>
          <t>Lokal</t>
        </is>
      </c>
      <c r="U2474" s="86" t="n">
        <v>60</v>
      </c>
      <c r="V2474" s="86" t="inlineStr">
        <is>
          <t>pdf</t>
        </is>
      </c>
      <c r="W2474" s="223" t="inlineStr">
        <is>
          <t>6.2 MB</t>
        </is>
      </c>
      <c r="X2474"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474" s="262" t="n">
        <v>35000</v>
      </c>
      <c r="Z2474" s="226" t="n"/>
      <c r="AA2474" s="241">
        <f>Y3657*Z3657</f>
        <v/>
      </c>
      <c r="AB2474" s="237" t="inlineStr">
        <is>
          <t>1e8837d7-fe25-49c5-bb12-26091503d3e1</t>
        </is>
      </c>
    </row>
    <row r="2475" ht="15" customHeight="1" s="283">
      <c r="A2475" s="109" t="n">
        <v>3649</v>
      </c>
      <c r="B2475" s="222">
        <f>HYPERLINK("https://mocostore.moco.co.id/catalog/"&amp;AB3658,"Klik Disini")</f>
        <v/>
      </c>
      <c r="C2475" s="223" t="inlineStr">
        <is>
          <t>Strategi Menegakkan Mutu Pendidikan Tinggi Berbasis KKNI</t>
        </is>
      </c>
      <c r="D2475" s="223" t="inlineStr">
        <is>
          <t>:</t>
        </is>
      </c>
      <c r="E2475" s="223" t="inlineStr">
        <is>
          <t>Dr. Willy Susilo, S.Pd., MBA</t>
        </is>
      </c>
      <c r="F2475" s="223" t="inlineStr">
        <is>
          <t>978-979-29-6586-5</t>
        </is>
      </c>
      <c r="G2475" s="223" t="inlineStr">
        <is>
          <t>978-623-01-3862-1</t>
        </is>
      </c>
      <c r="H2475" s="223" t="inlineStr">
        <is>
          <t>Pendidikan</t>
        </is>
      </c>
      <c r="I2475" s="258" t="inlineStr">
        <is>
          <t>Perguruan Tinggi</t>
        </is>
      </c>
      <c r="J2475" s="186" t="inlineStr">
        <is>
          <t>009.10</t>
        </is>
      </c>
      <c r="K2475" s="223" t="inlineStr">
        <is>
          <t>Edisi Ke-1</t>
        </is>
      </c>
      <c r="L2475" s="223" t="n"/>
      <c r="M2475" s="259" t="inlineStr">
        <is>
          <t>Tidak Tersedia</t>
        </is>
      </c>
      <c r="N2475" s="223" t="inlineStr">
        <is>
          <t>Indonesia</t>
        </is>
      </c>
      <c r="O2475" s="223" t="inlineStr">
        <is>
          <t>Bukan fiksi</t>
        </is>
      </c>
      <c r="P2475" s="223" t="n">
        <v>2018</v>
      </c>
      <c r="Q2475" s="223" t="n">
        <v>2023</v>
      </c>
      <c r="R2475" s="223" t="inlineStr">
        <is>
          <t>Penerbit Andi</t>
        </is>
      </c>
      <c r="S2475" s="223" t="inlineStr">
        <is>
          <t>Andi Offset CV</t>
        </is>
      </c>
      <c r="T2475" s="223" t="inlineStr">
        <is>
          <t>Lokal</t>
        </is>
      </c>
      <c r="U2475" s="86" t="n">
        <v>226</v>
      </c>
      <c r="V2475" s="86" t="inlineStr">
        <is>
          <t>pdf</t>
        </is>
      </c>
      <c r="W2475" s="223" t="inlineStr">
        <is>
          <t>18.2 MB</t>
        </is>
      </c>
      <c r="X2475" s="223" t="inlineStr">
        <is>
          <t>Belajar dari sejarah bangsa-bangsadi muka bumi, kita dapat menarik sebuah kesimpulan bahwa bangsa yang maju dalam berbagai bidang, ternyata bukanlah bangsa yang memiliki kelimpahan sumberdaya alam, melainkan bangsa yang memiliki sumber daya manusia yang berkualitas.Tidak dapat disangkal bahwa kualitas sumberdaya manusia suatu bangsa merupakan hasil dari pendidikan nasional yang bermutu. Sayangnya, pendidikan bermutu tidak datang dengan sendirinya, melainkan hasil dari pemikiran komprehensif dan mendalam yang dituangkan dalam sebuah rancang bangun dalam kerangka sistem pendidikan nasional, diimplementasikan dan terus ditingkatkan secara berkelanjutan. Berangkat dari pemikiran itu, maka untuk meningkatkan kualitas sumberdaya manusia, tidak ada cara yang lebih baik selain melakukan peningkatan mutu pendidikan pada semua jenjang. Menegakkan mutu pendidikan, ibarat menegakkan benang basah, tidak mudah. Agar upaya penegakan mutu pendidikan nasional dapat berjalan efektif dan mencapai tujuan sesuai dengan cita-cita pendidikan nasional, maka selain diperlukan strategi yang tepat, juga yang lebih penting adala dukungan segenap komponen bangsa, terutama pemerintah, institusi pendidikan, pengguna hasil pendidikan dan masyarakat luas yang masing-masing harus mau dan mampu memainkan peran sesuai dengan fungsi dan tanggung jawab yang ada di pundak masing-masing. Buku ini merupakan panduan strategis untuk menegakkan mutu pendidikan tinggi berbasis KKNI.</t>
        </is>
      </c>
      <c r="Y2475" s="262" t="n">
        <v>66000</v>
      </c>
      <c r="Z2475" s="226" t="n"/>
      <c r="AA2475" s="241">
        <f>Y3658*Z3658</f>
        <v/>
      </c>
      <c r="AB2475" s="237" t="inlineStr">
        <is>
          <t>6b5b6dc8-1ce9-4407-8324-a128d42babd6</t>
        </is>
      </c>
    </row>
    <row r="2476" ht="15" customHeight="1" s="283">
      <c r="A2476" s="109" t="n">
        <v>3650</v>
      </c>
      <c r="B2476" s="222">
        <f>HYPERLINK("https://mocostore.moco.co.id/catalog/"&amp;AB3659,"Klik Disini")</f>
        <v/>
      </c>
      <c r="C2476" s="223" t="inlineStr">
        <is>
          <t>Dasar-dasar Akuntansi, dengan Contoh Sederhana Untuk Gambaran Yang Lebih Kongkrit</t>
        </is>
      </c>
      <c r="D2476" s="223" t="inlineStr">
        <is>
          <t>:</t>
        </is>
      </c>
      <c r="E2476" s="223" t="inlineStr">
        <is>
          <t>Drs. Harnanto, M. Soc. Sc., Akuntan</t>
        </is>
      </c>
      <c r="F2476" s="223" t="inlineStr">
        <is>
          <t>978-979-29-6627-5</t>
        </is>
      </c>
      <c r="G2476" s="223" t="inlineStr">
        <is>
          <t>978-623-01-3811-9</t>
        </is>
      </c>
      <c r="H2476" s="223" t="inlineStr">
        <is>
          <t>Bisnis &amp; Ekonomi</t>
        </is>
      </c>
      <c r="I2476" s="258" t="inlineStr">
        <is>
          <t>Perguruan Tinggi</t>
        </is>
      </c>
      <c r="J2476" s="186" t="inlineStr">
        <is>
          <t>009.25</t>
        </is>
      </c>
      <c r="K2476" s="223" t="inlineStr">
        <is>
          <t>Edisi Ke-1</t>
        </is>
      </c>
      <c r="L2476" s="223" t="n"/>
      <c r="M2476" s="259" t="inlineStr">
        <is>
          <t>Tidak Tersedia</t>
        </is>
      </c>
      <c r="N2476" s="223" t="inlineStr">
        <is>
          <t>Indonesia</t>
        </is>
      </c>
      <c r="O2476" s="223" t="inlineStr">
        <is>
          <t>Bukan fiksi</t>
        </is>
      </c>
      <c r="P2476" s="223" t="n">
        <v>2019</v>
      </c>
      <c r="Q2476" s="223" t="n">
        <v>2023</v>
      </c>
      <c r="R2476" s="223" t="inlineStr">
        <is>
          <t>Penerbit Andi</t>
        </is>
      </c>
      <c r="S2476" s="223" t="inlineStr">
        <is>
          <t>Andi Offset CV</t>
        </is>
      </c>
      <c r="T2476" s="223" t="inlineStr">
        <is>
          <t>Lokal</t>
        </is>
      </c>
      <c r="U2476" s="86" t="n">
        <v>275</v>
      </c>
      <c r="V2476" s="86" t="inlineStr">
        <is>
          <t>pdf</t>
        </is>
      </c>
      <c r="W2476" s="223" t="inlineStr">
        <is>
          <t>5.2 MB</t>
        </is>
      </c>
      <c r="X2476" s="223" t="inlineStr">
        <is>
          <t>Buku ini tidak bisa dikatakan konseptual dan tidak juga prosuderal, akan tetapi merupakan perpaduan yang seimbang dari keduanya. Kepada para pemakai buku ini diberitahukan tentang mengapa informasi akuntansi harus dikelola berdasar metode dan dengan cara tertentu, sebagaimana dikemukakan dalam keseluruhan isi buku ini. Pertanyaan tentang mengapa diperkuat dengan memberikan ilustrasi tentang bagaimana akuntansi sebagai aktivitas penyedia jasa dalam setiap organisasi, perusahaan pada khususnya; harus diselenggarakan. Diharapan para mahasiswa dan pembaca pada umumnya, akan memperoleh pemahaman yang lebih baik terhadap materi dan konsep-konsep, melalui perhatian yang cukup terhadap proses dan prosedur-prosedur yang dikemukakan dalam buku ini.</t>
        </is>
      </c>
      <c r="Y2476" s="262" t="n">
        <v>108000</v>
      </c>
      <c r="Z2476" s="226" t="n"/>
      <c r="AA2476" s="241">
        <f>Y3659*Z3659</f>
        <v/>
      </c>
      <c r="AB2476" s="237" t="inlineStr">
        <is>
          <t>917918e3-47d1-4f9a-941e-3d11c5083285</t>
        </is>
      </c>
    </row>
    <row r="2477" ht="15" customHeight="1" s="283">
      <c r="A2477" s="109" t="n">
        <v>3651</v>
      </c>
      <c r="B2477" s="222">
        <f>HYPERLINK("https://mocostore.moco.co.id/catalog/"&amp;AB3660,"Klik Disini")</f>
        <v/>
      </c>
      <c r="C2477" s="223" t="inlineStr">
        <is>
          <t>Dasar-dasar Kesuksesan Bagi Orang-orang Muda</t>
        </is>
      </c>
      <c r="D2477" s="223" t="inlineStr">
        <is>
          <t>:</t>
        </is>
      </c>
      <c r="E2477" s="223" t="inlineStr">
        <is>
          <t>DR. Jakoep Ezra, CBA, CPC</t>
        </is>
      </c>
      <c r="F2477" s="223" t="n"/>
      <c r="G2477" s="223" t="inlineStr">
        <is>
          <t>978-623-7851-91-2</t>
        </is>
      </c>
      <c r="H2477" s="223" t="inlineStr">
        <is>
          <t>Agama Kristen</t>
        </is>
      </c>
      <c r="I2477" s="258" t="inlineStr">
        <is>
          <t>Perguruan Tinggi</t>
        </is>
      </c>
      <c r="J2477" s="186" t="inlineStr">
        <is>
          <t>009.16</t>
        </is>
      </c>
      <c r="K2477" s="223" t="inlineStr">
        <is>
          <t>Edisi Ke-1</t>
        </is>
      </c>
      <c r="L2477" s="223" t="n"/>
      <c r="M2477" s="259" t="inlineStr">
        <is>
          <t>Tidak Tersedia</t>
        </is>
      </c>
      <c r="N2477" s="223" t="inlineStr">
        <is>
          <t>Indonesia</t>
        </is>
      </c>
      <c r="O2477" s="223" t="inlineStr">
        <is>
          <t>Bukan fiksi</t>
        </is>
      </c>
      <c r="P2477" s="223" t="n">
        <v>2023</v>
      </c>
      <c r="Q2477" s="223" t="n">
        <v>2023</v>
      </c>
      <c r="R2477" s="223" t="inlineStr">
        <is>
          <t>Lautan Pustaka</t>
        </is>
      </c>
      <c r="S2477" s="223" t="inlineStr">
        <is>
          <t>Andi Offset CV</t>
        </is>
      </c>
      <c r="T2477" s="223" t="inlineStr">
        <is>
          <t>Lokal</t>
        </is>
      </c>
      <c r="U2477" s="86" t="n">
        <v>70</v>
      </c>
      <c r="V2477" s="86" t="inlineStr">
        <is>
          <t>pdf</t>
        </is>
      </c>
      <c r="W2477" s="223" t="inlineStr">
        <is>
          <t>2.4 MB</t>
        </is>
      </c>
      <c r="X2477" s="223" t="inlineStr">
        <is>
          <t>Buku ini berisi kumpulan tulisan dalam salah satu rubrik majalah Bahana dengan tema pembentukan karakter. Materi dalam buku ini akan mengajak pembaca berpikir kritis mengenai cara menerapkan prinsip Alkitab dalam kehidupan sehari-hari.
 Diharapkan, dengan membaca buku ini, karakter kita akan bertumbuh semakin serupa dengan kehendak Tuhan.</t>
        </is>
      </c>
      <c r="Y2477" s="262" t="n">
        <v>37000</v>
      </c>
      <c r="Z2477" s="226" t="n"/>
      <c r="AA2477" s="241">
        <f>Y3660*Z3660</f>
        <v/>
      </c>
      <c r="AB2477" s="237" t="inlineStr">
        <is>
          <t>f9f17097-a6ab-48b5-9a0f-2398bc53f86a</t>
        </is>
      </c>
    </row>
    <row r="2478" ht="15" customHeight="1" s="283">
      <c r="A2478" s="109" t="n">
        <v>3652</v>
      </c>
      <c r="B2478" s="222">
        <f>HYPERLINK("https://mocostore.moco.co.id/catalog/"&amp;AB3661,"Klik Disini")</f>
        <v/>
      </c>
      <c r="C2478" s="223" t="inlineStr">
        <is>
          <t>Dari Penjara kepada Kemenangan</t>
        </is>
      </c>
      <c r="D2478" s="223" t="inlineStr">
        <is>
          <t>:</t>
        </is>
      </c>
      <c r="E2478" s="223" t="inlineStr">
        <is>
          <t>Radiani Kalvari, S.Pd.K., Leni Marlin S. Lase, S.S., Martha Kaesarina, S.I.Kom., Vicky Johanna Delarosa, Nandhes Adi Firmanto, Pambudi Pulosari, S.Sos, M.A.C.E., dan Pdm. P. Budi Raharjo.</t>
        </is>
      </c>
      <c r="F2478" s="223" t="n"/>
      <c r="G2478" s="223" t="inlineStr">
        <is>
          <t>978-623-8351-48-0</t>
        </is>
      </c>
      <c r="H2478" s="223" t="inlineStr">
        <is>
          <t>Agama Kristen</t>
        </is>
      </c>
      <c r="I2478" s="258" t="inlineStr">
        <is>
          <t>Perguruan Tinggi</t>
        </is>
      </c>
      <c r="J2478" s="186" t="inlineStr">
        <is>
          <t>009.16</t>
        </is>
      </c>
      <c r="K2478" s="223" t="inlineStr">
        <is>
          <t>Edisi Ke-1</t>
        </is>
      </c>
      <c r="L2478" s="223" t="n"/>
      <c r="M2478" s="259" t="inlineStr">
        <is>
          <t>Tidak Tersedia</t>
        </is>
      </c>
      <c r="N2478" s="223" t="inlineStr">
        <is>
          <t>Indonesia</t>
        </is>
      </c>
      <c r="O2478" s="223" t="inlineStr">
        <is>
          <t>Bukan fiksi</t>
        </is>
      </c>
      <c r="P2478" s="223" t="n">
        <v>2023</v>
      </c>
      <c r="Q2478" s="223" t="n">
        <v>2023</v>
      </c>
      <c r="R2478" s="223" t="inlineStr">
        <is>
          <t>Pustaka Referensi</t>
        </is>
      </c>
      <c r="S2478" s="223" t="inlineStr">
        <is>
          <t>Andi Offset CV</t>
        </is>
      </c>
      <c r="T2478" s="223" t="inlineStr">
        <is>
          <t>Lokal</t>
        </is>
      </c>
      <c r="U2478" s="86" t="n">
        <v>54</v>
      </c>
      <c r="V2478" s="86" t="inlineStr">
        <is>
          <t>pdf</t>
        </is>
      </c>
      <c r="W2478" s="223" t="inlineStr">
        <is>
          <t>2.6 MB</t>
        </is>
      </c>
      <c r="X2478" s="223"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2478" s="262" t="n">
        <v>35000</v>
      </c>
      <c r="Z2478" s="226" t="n"/>
      <c r="AA2478" s="241">
        <f>Y3661*Z3661</f>
        <v/>
      </c>
      <c r="AB2478" s="237" t="inlineStr">
        <is>
          <t>2c50e076-9a5b-477b-88c0-a6b361c76b78</t>
        </is>
      </c>
    </row>
    <row r="2479" ht="15" customHeight="1" s="283">
      <c r="A2479" s="109" t="n">
        <v>3653</v>
      </c>
      <c r="B2479" s="222">
        <f>HYPERLINK("https://mocostore.moco.co.id/catalog/"&amp;AB3662,"Klik Disini")</f>
        <v/>
      </c>
      <c r="C2479" s="223" t="inlineStr">
        <is>
          <t>Kantong Sembako Ajaib</t>
        </is>
      </c>
      <c r="D2479" s="223" t="inlineStr">
        <is>
          <t>:</t>
        </is>
      </c>
      <c r="E2479" s="223" t="inlineStr">
        <is>
          <t>Niken Maria Simarmata</t>
        </is>
      </c>
      <c r="F2479" s="223" t="n"/>
      <c r="G2479" s="223" t="inlineStr">
        <is>
          <t>978-623-8492-28-2</t>
        </is>
      </c>
      <c r="H2479" s="223" t="inlineStr">
        <is>
          <t>Agama Kristen</t>
        </is>
      </c>
      <c r="I2479" s="258" t="inlineStr">
        <is>
          <t>Perguruan Tinggi</t>
        </is>
      </c>
      <c r="J2479" s="186" t="inlineStr">
        <is>
          <t>009.16</t>
        </is>
      </c>
      <c r="K2479" s="223" t="inlineStr">
        <is>
          <t>Edisi Ke-1</t>
        </is>
      </c>
      <c r="L2479" s="223" t="n"/>
      <c r="M2479" s="259" t="inlineStr">
        <is>
          <t>Tidak Tersedia</t>
        </is>
      </c>
      <c r="N2479" s="223" t="inlineStr">
        <is>
          <t>Indonesia</t>
        </is>
      </c>
      <c r="O2479" s="223" t="inlineStr">
        <is>
          <t>Bukan fiksi</t>
        </is>
      </c>
      <c r="P2479" s="223" t="inlineStr">
        <is>
          <t>Tidak tersedia</t>
        </is>
      </c>
      <c r="Q2479" s="223" t="n">
        <v>2023</v>
      </c>
      <c r="R2479" s="223" t="inlineStr">
        <is>
          <t>Cahaya Harapan</t>
        </is>
      </c>
      <c r="S2479" s="223" t="inlineStr">
        <is>
          <t>Andi Offset CV</t>
        </is>
      </c>
      <c r="T2479" s="223" t="inlineStr">
        <is>
          <t>Lokal</t>
        </is>
      </c>
      <c r="U2479" s="86" t="n">
        <v>58</v>
      </c>
      <c r="V2479" s="86" t="inlineStr">
        <is>
          <t>pdf</t>
        </is>
      </c>
      <c r="W2479" s="223" t="inlineStr">
        <is>
          <t>2.5 MB</t>
        </is>
      </c>
      <c r="X2479" s="223" t="inlineStr">
        <is>
          <t>Buku ini berisi kumpulan tulisan kisah pendek mengenai pengalaman hidup seseorang dalam menjalani kehidupan ini bersama Tuhan.
 Diharapkan, buku ini dapat menjadi kesaksian dan menginspirasi para pembaca untuk melakukan tindakan positif yang .</t>
        </is>
      </c>
      <c r="Y2479" s="262" t="n">
        <v>35000</v>
      </c>
      <c r="Z2479" s="226" t="n"/>
      <c r="AA2479" s="241">
        <f>Y3662*Z3662</f>
        <v/>
      </c>
      <c r="AB2479" s="237" t="inlineStr">
        <is>
          <t>720249f7-c0d5-46ee-9213-1a0b4ce7ed82</t>
        </is>
      </c>
    </row>
    <row r="2480" ht="15" customHeight="1" s="283">
      <c r="A2480" s="109" t="n">
        <v>3655</v>
      </c>
      <c r="B2480" s="222">
        <f>HYPERLINK("https://mocostore.moco.co.id/catalog/"&amp;AB3664,"Klik Disini")</f>
        <v/>
      </c>
      <c r="C2480" s="223" t="inlineStr">
        <is>
          <t>Statistika, untuk Ekonomi &amp; Bisnis</t>
        </is>
      </c>
      <c r="D2480" s="223" t="inlineStr">
        <is>
          <t>:</t>
        </is>
      </c>
      <c r="E2480" s="223" t="inlineStr">
        <is>
          <t>Drs. Bambang Kustituanto, M.A.</t>
        </is>
      </c>
      <c r="F2480" s="223" t="inlineStr">
        <is>
          <t>978-979-29-6716-6</t>
        </is>
      </c>
      <c r="G2480" s="223" t="inlineStr">
        <is>
          <t>978-623-01-3861-4</t>
        </is>
      </c>
      <c r="H2480" s="223" t="inlineStr">
        <is>
          <t>Statistika</t>
        </is>
      </c>
      <c r="I2480" s="258" t="inlineStr">
        <is>
          <t>Perguruan Tinggi</t>
        </is>
      </c>
      <c r="J2480" s="186" t="inlineStr">
        <is>
          <t>009.09</t>
        </is>
      </c>
      <c r="K2480" s="223" t="inlineStr">
        <is>
          <t>Edisi Ke-1</t>
        </is>
      </c>
      <c r="L2480" s="223" t="n"/>
      <c r="M2480" s="259" t="inlineStr">
        <is>
          <t>Tidak Tersedia</t>
        </is>
      </c>
      <c r="N2480" s="223" t="inlineStr">
        <is>
          <t>Indonesia</t>
        </is>
      </c>
      <c r="O2480" s="223" t="inlineStr">
        <is>
          <t>Bukan fiksi</t>
        </is>
      </c>
      <c r="P2480" s="223" t="n">
        <v>2018</v>
      </c>
      <c r="Q2480" s="223" t="n">
        <v>2023</v>
      </c>
      <c r="R2480" s="223" t="inlineStr">
        <is>
          <t>Penerbit Andi</t>
        </is>
      </c>
      <c r="S2480" s="223" t="inlineStr">
        <is>
          <t>Andi Offset CV</t>
        </is>
      </c>
      <c r="T2480" s="223" t="inlineStr">
        <is>
          <t>Lokal</t>
        </is>
      </c>
      <c r="U2480" s="86" t="n">
        <v>402</v>
      </c>
      <c r="V2480" s="86" t="inlineStr">
        <is>
          <t>pdf</t>
        </is>
      </c>
      <c r="W2480" s="223" t="inlineStr">
        <is>
          <t>9.5 MB</t>
        </is>
      </c>
      <c r="X2480" s="223" t="inlineStr">
        <is>
          <t>Buku Statistika untuk Ekonomi dan Bisni sini ditulis dengan harapan dapat ikut membantu para mahasiswa yang terutama mengambil matakuliah Statistika Ekonomi dan Bisnis sebagai salah satu matakuliah wajib di Prodi Manajemen; maupun para peminat lain dalam usaha untuk memahami dan menggunakan berbagai alat analisis dan teknik pengumpulan data untuk membantu Anda dalam mengambil keputusan bisnis danmemecahkan permasalahan ekonomi.
 Materi buku ini menunjukkan penggunaan statistik secara efektif dalam lingkungan ekonomi dan bisnis melalui berbagai contoh latihan.Materi bukuini telah diterapkan dalam pengajaran Statistika di Fakultas Ekonomi Universitas Gadjah Mada, sejumlah Fakultas Ekonomi Universitas Swasta, dan Akademi-Akademi sejenis di Yogyakarta.</t>
        </is>
      </c>
      <c r="Y2480" s="262" t="n">
        <v>168000</v>
      </c>
      <c r="Z2480" s="226" t="n"/>
      <c r="AA2480" s="241">
        <f>Y3664*Z3664</f>
        <v/>
      </c>
      <c r="AB2480" s="237" t="inlineStr">
        <is>
          <t>bcd1a248-12df-4719-91ef-c6d8cf059821</t>
        </is>
      </c>
    </row>
    <row r="2481" ht="15" customHeight="1" s="283">
      <c r="A2481" s="109" t="n">
        <v>3656</v>
      </c>
      <c r="B2481" s="222">
        <f>HYPERLINK("https://mocostore.moco.co.id/catalog/"&amp;AB3665,"Klik Disini")</f>
        <v/>
      </c>
      <c r="C2481" s="223" t="inlineStr">
        <is>
          <t>Karakter Umat Allah</t>
        </is>
      </c>
      <c r="D2481" s="223" t="inlineStr">
        <is>
          <t>:</t>
        </is>
      </c>
      <c r="E2481" s="223" t="inlineStr">
        <is>
          <t>Pdt. Dr. Yohanes Ratu Eda, M.Th</t>
        </is>
      </c>
      <c r="F2481" s="223" t="n"/>
      <c r="G2481" s="223" t="inlineStr">
        <is>
          <t>978-623-8502-31-8</t>
        </is>
      </c>
      <c r="H2481" s="223" t="inlineStr">
        <is>
          <t>Agama Kristen</t>
        </is>
      </c>
      <c r="I2481" s="258" t="inlineStr">
        <is>
          <t>Perguruan Tinggi</t>
        </is>
      </c>
      <c r="J2481" s="186" t="inlineStr">
        <is>
          <t>009.16</t>
        </is>
      </c>
      <c r="K2481" s="223" t="inlineStr">
        <is>
          <t>Edisi Ke-1</t>
        </is>
      </c>
      <c r="L2481" s="223" t="n"/>
      <c r="M2481" s="259" t="inlineStr">
        <is>
          <t>Tidak Tersedia</t>
        </is>
      </c>
      <c r="N2481" s="223" t="inlineStr">
        <is>
          <t>Indonesia</t>
        </is>
      </c>
      <c r="O2481" s="223" t="inlineStr">
        <is>
          <t>Bukan fiksi</t>
        </is>
      </c>
      <c r="P2481" s="223" t="inlineStr">
        <is>
          <t>Tidak tersedia</t>
        </is>
      </c>
      <c r="Q2481" s="223" t="n">
        <v>2023</v>
      </c>
      <c r="R2481" s="223" t="inlineStr">
        <is>
          <t>Cahaya Harapan</t>
        </is>
      </c>
      <c r="S2481" s="223" t="inlineStr">
        <is>
          <t>Andi Offset CV</t>
        </is>
      </c>
      <c r="T2481" s="223" t="inlineStr">
        <is>
          <t>Lokal</t>
        </is>
      </c>
      <c r="U2481" s="86" t="n">
        <v>54</v>
      </c>
      <c r="V2481" s="86" t="inlineStr">
        <is>
          <t>pdf</t>
        </is>
      </c>
      <c r="W2481" s="223" t="inlineStr">
        <is>
          <t>4.6 MB</t>
        </is>
      </c>
      <c r="X2481"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2481" s="262" t="n">
        <v>34500</v>
      </c>
      <c r="Z2481" s="226" t="n"/>
      <c r="AA2481" s="241">
        <f>Y3665*Z3665</f>
        <v/>
      </c>
      <c r="AB2481" s="237" t="inlineStr">
        <is>
          <t>21723ebc-586b-49dd-b4a2-b8fb89099a07</t>
        </is>
      </c>
    </row>
    <row r="2482" ht="15" customHeight="1" s="283">
      <c r="A2482" s="109" t="n">
        <v>3657</v>
      </c>
      <c r="B2482" s="222">
        <f>HYPERLINK("https://mocostore.moco.co.id/catalog/"&amp;AB3666,"Klik Disini")</f>
        <v/>
      </c>
      <c r="C2482" s="223" t="inlineStr">
        <is>
          <t>Statistika Deskriptif dan Konsep Peluang Aplikasi R-Stat</t>
        </is>
      </c>
      <c r="D2482" s="223" t="inlineStr">
        <is>
          <t>:</t>
        </is>
      </c>
      <c r="E2482" s="223" t="inlineStr">
        <is>
          <t>Prof. Dr. Ir. Sugiarto, M.Sc. &amp; Ir. Hongyanto Setio, MBA</t>
        </is>
      </c>
      <c r="F2482" s="223" t="inlineStr">
        <is>
          <t>978-623-01-0470-1</t>
        </is>
      </c>
      <c r="G2482" s="223" t="inlineStr">
        <is>
          <t>978-623-01-3860-7</t>
        </is>
      </c>
      <c r="H2482" s="223" t="inlineStr">
        <is>
          <t>Statistika</t>
        </is>
      </c>
      <c r="I2482" s="258" t="inlineStr">
        <is>
          <t>Perguruan Tinggi</t>
        </is>
      </c>
      <c r="J2482" s="186" t="inlineStr">
        <is>
          <t>009.01</t>
        </is>
      </c>
      <c r="K2482" s="223" t="inlineStr">
        <is>
          <t>Edisi Ke-1</t>
        </is>
      </c>
      <c r="L2482" s="223" t="n"/>
      <c r="M2482" s="259" t="inlineStr">
        <is>
          <t>Tidak Tersedia</t>
        </is>
      </c>
      <c r="N2482" s="223" t="inlineStr">
        <is>
          <t>Indonesia</t>
        </is>
      </c>
      <c r="O2482" s="223" t="inlineStr">
        <is>
          <t>Bukan fiksi</t>
        </is>
      </c>
      <c r="P2482" s="223" t="n">
        <v>2020</v>
      </c>
      <c r="Q2482" s="223" t="n">
        <v>2023</v>
      </c>
      <c r="R2482" s="223" t="inlineStr">
        <is>
          <t>Penerbit Andi</t>
        </is>
      </c>
      <c r="S2482" s="223" t="inlineStr">
        <is>
          <t>Andi Offset CV</t>
        </is>
      </c>
      <c r="T2482" s="223" t="inlineStr">
        <is>
          <t>Lokal</t>
        </is>
      </c>
      <c r="U2482" s="86" t="n">
        <v>162</v>
      </c>
      <c r="V2482" s="86" t="inlineStr">
        <is>
          <t>pdf</t>
        </is>
      </c>
      <c r="W2482" s="223" t="inlineStr">
        <is>
          <t>7.8 MB</t>
        </is>
      </c>
      <c r="X2482" s="223" t="inlineStr">
        <is>
          <t>Buku ini disajikan sebagai salah satu sarana yang memungkinkan mahasiswa lebih mendalamai materi-materi statistika. Materi dalam buku yang merupakan seri pertama ini tersusun dari 8 bab yang memaparkan tentang statistika deskriptif hingga konsep peluang.
 Dalam buku ini juga disampaikan penjelasan terkait penggunaan software R-Stat yang sangat berguna terutama dalam penyelesaian analisis data terkait big data yang akan dihadapi pembaca dalam dunia kerja. Penekanan dari buku ini adalah pada pendalaman materi dan latihan soal-soal.</t>
        </is>
      </c>
      <c r="Y2482" s="262" t="n">
        <v>55000</v>
      </c>
      <c r="Z2482" s="226" t="n"/>
      <c r="AA2482" s="241">
        <f>Y3666*Z3666</f>
        <v/>
      </c>
      <c r="AB2482" s="237" t="inlineStr">
        <is>
          <t>4fc824c5-39e0-4efe-8ea8-3aa02c8d6aac</t>
        </is>
      </c>
    </row>
    <row r="2483" ht="15" customHeight="1" s="283">
      <c r="A2483" s="109" t="n">
        <v>3660</v>
      </c>
      <c r="B2483" s="222">
        <f>HYPERLINK("https://mocostore.moco.co.id/catalog/"&amp;AB3669,"Klik Disini")</f>
        <v/>
      </c>
      <c r="C2483" s="223" t="inlineStr">
        <is>
          <t>Kasih Itu Memberi</t>
        </is>
      </c>
      <c r="D2483" s="223" t="inlineStr">
        <is>
          <t>:</t>
        </is>
      </c>
      <c r="E2483" s="223" t="inlineStr">
        <is>
          <t>Xavier Quentien</t>
        </is>
      </c>
      <c r="F2483" s="223" t="n"/>
      <c r="G2483" s="223" t="inlineStr">
        <is>
          <t>978-623-8487-11-0</t>
        </is>
      </c>
      <c r="H2483" s="223" t="inlineStr">
        <is>
          <t>Agama Kristen</t>
        </is>
      </c>
      <c r="I2483" s="258" t="inlineStr">
        <is>
          <t>Perguruan Tinggi</t>
        </is>
      </c>
      <c r="J2483" s="186" t="inlineStr">
        <is>
          <t>009.16</t>
        </is>
      </c>
      <c r="K2483" s="223" t="inlineStr">
        <is>
          <t>Edisi Ke-1</t>
        </is>
      </c>
      <c r="L2483" s="223" t="n"/>
      <c r="M2483" s="259" t="inlineStr">
        <is>
          <t>Tidak Tersedia</t>
        </is>
      </c>
      <c r="N2483" s="223" t="inlineStr">
        <is>
          <t>Indonesia</t>
        </is>
      </c>
      <c r="O2483" s="223" t="inlineStr">
        <is>
          <t>Fiksi</t>
        </is>
      </c>
      <c r="P2483" s="223" t="inlineStr">
        <is>
          <t>Tidak tersedia</t>
        </is>
      </c>
      <c r="Q2483" s="223" t="n">
        <v>2023</v>
      </c>
      <c r="R2483" s="223" t="inlineStr">
        <is>
          <t>Lautan Pustaka</t>
        </is>
      </c>
      <c r="S2483" s="223" t="inlineStr">
        <is>
          <t>Andi Offset CV</t>
        </is>
      </c>
      <c r="T2483" s="223" t="inlineStr">
        <is>
          <t>Lokal</t>
        </is>
      </c>
      <c r="U2483" s="86" t="n">
        <v>53</v>
      </c>
      <c r="V2483" s="86" t="inlineStr">
        <is>
          <t>pdf</t>
        </is>
      </c>
      <c r="W2483" s="223" t="inlineStr">
        <is>
          <t>4.7 MB</t>
        </is>
      </c>
      <c r="X2483"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2483" s="262" t="n">
        <v>34500</v>
      </c>
      <c r="Z2483" s="226" t="n"/>
      <c r="AA2483" s="241">
        <f>Y3669*Z3669</f>
        <v/>
      </c>
      <c r="AB2483" s="237" t="inlineStr">
        <is>
          <t>653348ac-87ea-41b1-9998-d992221208bc</t>
        </is>
      </c>
    </row>
    <row r="2484" ht="15" customHeight="1" s="283">
      <c r="A2484" s="109" t="n">
        <v>3662</v>
      </c>
      <c r="B2484" s="222">
        <f>HYPERLINK("https://mocostore.moco.co.id/catalog/"&amp;AB3671,"Klik Disini")</f>
        <v/>
      </c>
      <c r="C2484" s="223" t="inlineStr">
        <is>
          <t>Kasih Mula-Mula</t>
        </is>
      </c>
      <c r="D2484" s="223" t="inlineStr">
        <is>
          <t>:</t>
        </is>
      </c>
      <c r="E2484" s="223" t="inlineStr">
        <is>
          <t>Jonathan Prawira</t>
        </is>
      </c>
      <c r="F2484" s="223" t="n"/>
      <c r="G2484" s="223" t="inlineStr">
        <is>
          <t>978-623-8492-30-5</t>
        </is>
      </c>
      <c r="H2484" s="223" t="inlineStr">
        <is>
          <t>Agama Kristen</t>
        </is>
      </c>
      <c r="I2484" s="258" t="inlineStr">
        <is>
          <t>Perguruan Tinggi</t>
        </is>
      </c>
      <c r="J2484" s="186" t="inlineStr">
        <is>
          <t>009.16</t>
        </is>
      </c>
      <c r="K2484" s="223" t="inlineStr">
        <is>
          <t>Edisi Ke-1</t>
        </is>
      </c>
      <c r="L2484" s="223" t="n"/>
      <c r="M2484" s="259" t="inlineStr">
        <is>
          <t>Tidak Tersedia</t>
        </is>
      </c>
      <c r="N2484" s="223" t="inlineStr">
        <is>
          <t>Indonesia</t>
        </is>
      </c>
      <c r="O2484" s="223" t="inlineStr">
        <is>
          <t>Bukan fiksi</t>
        </is>
      </c>
      <c r="P2484" s="223" t="inlineStr">
        <is>
          <t>Tidak tersedia</t>
        </is>
      </c>
      <c r="Q2484" s="223" t="n">
        <v>2023</v>
      </c>
      <c r="R2484" s="223" t="inlineStr">
        <is>
          <t>Cahaya Harapan</t>
        </is>
      </c>
      <c r="S2484" s="223" t="inlineStr">
        <is>
          <t>Andi Offset CV</t>
        </is>
      </c>
      <c r="T2484" s="223" t="inlineStr">
        <is>
          <t>Lokal</t>
        </is>
      </c>
      <c r="U2484" s="86" t="n">
        <v>58</v>
      </c>
      <c r="V2484" s="86" t="inlineStr">
        <is>
          <t>pdf</t>
        </is>
      </c>
      <c r="W2484" s="223" t="inlineStr">
        <is>
          <t>3.9 MB</t>
        </is>
      </c>
      <c r="X2484"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484" s="262" t="n">
        <v>35000</v>
      </c>
      <c r="Z2484" s="226" t="n"/>
      <c r="AA2484" s="241">
        <f>Y3671*Z3671</f>
        <v/>
      </c>
      <c r="AB2484" s="237" t="inlineStr">
        <is>
          <t>58ef3a13-23d1-4f33-b972-ea30e2f23af8</t>
        </is>
      </c>
    </row>
    <row r="2485" ht="15" customHeight="1" s="283">
      <c r="A2485" s="109" t="n">
        <v>3663</v>
      </c>
      <c r="B2485" s="222">
        <f>HYPERLINK("https://mocostore.moco.co.id/catalog/"&amp;AB3672,"Klik Disini")</f>
        <v/>
      </c>
      <c r="C2485" s="223" t="inlineStr">
        <is>
          <t>Soup Lezat, Usaha Hebat, Mengelola Usaha dengan Kunci Keseimbangan</t>
        </is>
      </c>
      <c r="D2485" s="223" t="inlineStr">
        <is>
          <t>:</t>
        </is>
      </c>
      <c r="E2485" s="223" t="inlineStr">
        <is>
          <t>Agung Setiyo Wibowo, Holip Soekawan &amp; Tjahjadi Lukiman</t>
        </is>
      </c>
      <c r="F2485" s="223" t="inlineStr">
        <is>
          <t>978-979-29-6919-1</t>
        </is>
      </c>
      <c r="G2485" s="223" t="inlineStr">
        <is>
          <t>978-623-01-3859-1</t>
        </is>
      </c>
      <c r="H2485" s="223" t="inlineStr">
        <is>
          <t>Bisnis</t>
        </is>
      </c>
      <c r="I2485" s="258" t="inlineStr">
        <is>
          <t>Perguruan Tinggi</t>
        </is>
      </c>
      <c r="J2485" s="186" t="inlineStr">
        <is>
          <t>009.25</t>
        </is>
      </c>
      <c r="K2485" s="223" t="inlineStr">
        <is>
          <t>Edisi Ke-1</t>
        </is>
      </c>
      <c r="L2485" s="223" t="n"/>
      <c r="M2485" s="259" t="inlineStr">
        <is>
          <t>Tidak Tersedia</t>
        </is>
      </c>
      <c r="N2485" s="223" t="inlineStr">
        <is>
          <t>Indonesia</t>
        </is>
      </c>
      <c r="O2485" s="223" t="inlineStr">
        <is>
          <t>Bukan fiksi</t>
        </is>
      </c>
      <c r="P2485" s="223" t="n">
        <v>2018</v>
      </c>
      <c r="Q2485" s="223" t="n">
        <v>2023</v>
      </c>
      <c r="R2485" s="223" t="inlineStr">
        <is>
          <t>Penerbit Andi</t>
        </is>
      </c>
      <c r="S2485" s="223" t="inlineStr">
        <is>
          <t>Andi Offset CV</t>
        </is>
      </c>
      <c r="T2485" s="223" t="inlineStr">
        <is>
          <t>Lokal</t>
        </is>
      </c>
      <c r="U2485" s="86" t="n">
        <v>242</v>
      </c>
      <c r="V2485" s="86" t="inlineStr">
        <is>
          <t>pdf</t>
        </is>
      </c>
      <c r="W2485" s="223" t="inlineStr">
        <is>
          <t>9.6 MB</t>
        </is>
      </c>
      <c r="X2485" s="223" t="inlineStr">
        <is>
          <t>&amp;ldquo;Buku ini wajib dibaca oleh mereka yang ingin meningkatkan kinerja perusahaan dan mengerti konsep sistem manajemen strategis! Baca buku ini, perjuangkan mimpi Anda dan berkaryalah bagi negara kita tercinta. Indonesia, Pasti Bisa!&amp;rdquo;
 Merry Riana, Motivator Wanita No.1 di Indonesia &amp;amp; Asia, Tokoh Inspirasi Buku &amp;amp; Film &amp;#39;MERRY RIANA: Mimpi Sejuta Dolar&amp;#39;, TV Host &amp;#39;I&amp;#39;m Possible&amp;#39; on Metro TV, Radio Host &amp;#39;The Merry Riana Show&amp;#39; on Sonora Network
 &amp;ldquo;Membaca konsep dan narasi dalam buku ini secara utuh laksana menyelesaikan kuliah strategi di program MBA dalam waktu singkat namun tetap mendalam.&amp;rdquo;
 Harryadin Mahardika, Ph.D., Kepala Program Magister Manajemen Fakultas Ekonomi dan Bisnis Universitas Indonesia
 &amp;ldquo;Kita semua harus menjaga keberhasilan perusahaan kita, baik untuk jangka pendek maupun jangka panjang. Dan untuk itu semua kegiatan perusahaan harus diukur agar mendukung keberhasilan dari kedua perspektif itu. Balanced Pillar akan mengajak Anda untuk membuat pengukuran keberhasilan perusahaan Anda, baik untuk pencapaian objektif di masa sekarang maupun keberlangsungan perusahaan di masa depan.&amp;rdquo;
 Pambudi Sunarsihanto, Ketua Umum Perhimpunan Manajemen Sumber Daya Manusia (Indonesia)
 &amp;ldquo;Indonesia sebagai negara yang besar dan progresif membutuhkan buah pendalaman manajemen yang baik dan segar seperti buku ini. Para praktisi dan pemikir ilmu manajemen dapat menambah perspektifnya akan ketahanan organisasi dengan SOUP yang ditawarkan.&amp;rdquo;
 Andrew Emmanuel Tani, CEO AndrewTani &amp;amp; Co.
 &amp;ldquo;Membangun bisnis bagi siapa pun tidaklah mudah. Dibutuhkan sistem yang baik, sumber daya manusia yang bertalenta, modal, dan kecakapan dalam memenuhi apa yang diinginkan pelanggan. Buku ini akan melengkapi tentang apa yang dibutuhkan dalam mengelola dan mengembangkan usaha.&amp;rdquo;
 Dr. Asto Sunu Subroto, CEO Mars Data Science
 &amp;quot;Buku ini hadir sebagai alternatif sekaligus pelengkap bagi Balanced Scorecard - konsep yang jauh dari sempurna untuk konteks Indonesia. Ia wajib dibaca oleh organisasi dan eksekutif yang ingin melakukan terobosan.&amp;quot;
 Wijayanto Samirin, Staf Khusus Wakil Presiden RI Bidang Ekonomi dan Keuangan &amp;amp; Komisaris Independen PT Indosat Ooredoo Tbk</t>
        </is>
      </c>
      <c r="Y2485" s="262" t="n">
        <v>103000</v>
      </c>
      <c r="Z2485" s="226" t="n"/>
      <c r="AA2485" s="241">
        <f>Y3672*Z3672</f>
        <v/>
      </c>
      <c r="AB2485" s="237" t="inlineStr">
        <is>
          <t>7821242f-1ab4-4c05-a6e3-b60c98445488</t>
        </is>
      </c>
    </row>
    <row r="2486" ht="15" customHeight="1" s="283">
      <c r="A2486" s="109" t="n">
        <v>3664</v>
      </c>
      <c r="B2486" s="222">
        <f>HYPERLINK("https://mocostore.moco.co.id/catalog/"&amp;AB3673,"Klik Disini")</f>
        <v/>
      </c>
      <c r="C2486" s="223" t="inlineStr">
        <is>
          <t>Kasih yang Sejati</t>
        </is>
      </c>
      <c r="D2486" s="223" t="inlineStr">
        <is>
          <t>:</t>
        </is>
      </c>
      <c r="E2486" s="223" t="inlineStr">
        <is>
          <t>Jonathan Prawira</t>
        </is>
      </c>
      <c r="F2486" s="223" t="n"/>
      <c r="G2486" s="223" t="inlineStr">
        <is>
          <t>978-623-8492-31-2</t>
        </is>
      </c>
      <c r="H2486" s="223" t="inlineStr">
        <is>
          <t>Agama Kristen</t>
        </is>
      </c>
      <c r="I2486" s="258" t="inlineStr">
        <is>
          <t>Perguruan Tinggi</t>
        </is>
      </c>
      <c r="J2486" s="186" t="inlineStr">
        <is>
          <t>009.16</t>
        </is>
      </c>
      <c r="K2486" s="223" t="inlineStr">
        <is>
          <t>Edisi Ke-1</t>
        </is>
      </c>
      <c r="L2486" s="223" t="n"/>
      <c r="M2486" s="259" t="inlineStr">
        <is>
          <t>Tidak Tersedia</t>
        </is>
      </c>
      <c r="N2486" s="223" t="inlineStr">
        <is>
          <t>Indonesia</t>
        </is>
      </c>
      <c r="O2486" s="223" t="inlineStr">
        <is>
          <t>Bukan fiksi</t>
        </is>
      </c>
      <c r="P2486" s="223" t="inlineStr">
        <is>
          <t>Tidak tersedia</t>
        </is>
      </c>
      <c r="Q2486" s="223" t="n">
        <v>2023</v>
      </c>
      <c r="R2486" s="223" t="inlineStr">
        <is>
          <t>Cahaya Harapan</t>
        </is>
      </c>
      <c r="S2486" s="223" t="inlineStr">
        <is>
          <t>Andi Offset CV</t>
        </is>
      </c>
      <c r="T2486" s="223" t="inlineStr">
        <is>
          <t>Lokal</t>
        </is>
      </c>
      <c r="U2486" s="86" t="n">
        <v>54</v>
      </c>
      <c r="V2486" s="86" t="inlineStr">
        <is>
          <t>pdf</t>
        </is>
      </c>
      <c r="W2486" s="223" t="inlineStr">
        <is>
          <t>6.0 MB</t>
        </is>
      </c>
      <c r="X2486"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486" s="262" t="n">
        <v>34500</v>
      </c>
      <c r="Z2486" s="226" t="n"/>
      <c r="AA2486" s="241">
        <f>Y3673*Z3673</f>
        <v/>
      </c>
      <c r="AB2486" s="237" t="inlineStr">
        <is>
          <t>0fa84166-06c0-4f05-98bf-29fcc5be55ec</t>
        </is>
      </c>
    </row>
    <row r="2487" ht="15" customHeight="1" s="283">
      <c r="A2487" s="109" t="n">
        <v>3666</v>
      </c>
      <c r="B2487" s="222">
        <f>HYPERLINK("https://mocostore.moco.co.id/catalog/"&amp;AB3675,"Klik Disini")</f>
        <v/>
      </c>
      <c r="C2487" s="223" t="inlineStr">
        <is>
          <t>Sitogenetika</t>
        </is>
      </c>
      <c r="D2487" s="223" t="inlineStr">
        <is>
          <t>:</t>
        </is>
      </c>
      <c r="E2487" s="223" t="inlineStr">
        <is>
          <t>Prof. Dr. Ir. Sri Kuntjiyati Haryono</t>
        </is>
      </c>
      <c r="F2487" s="223" t="inlineStr">
        <is>
          <t>978-979-29-6781-4</t>
        </is>
      </c>
      <c r="G2487" s="223" t="inlineStr">
        <is>
          <t>978-623-8409-12-9</t>
        </is>
      </c>
      <c r="H2487" s="223" t="inlineStr">
        <is>
          <t>Pertanian</t>
        </is>
      </c>
      <c r="I2487" s="258" t="inlineStr">
        <is>
          <t>Perguruan Tinggi</t>
        </is>
      </c>
      <c r="J2487" s="186" t="inlineStr">
        <is>
          <t>009.06</t>
        </is>
      </c>
      <c r="K2487" s="223" t="inlineStr">
        <is>
          <t>Edisi Ke-1</t>
        </is>
      </c>
      <c r="L2487" s="223" t="n"/>
      <c r="M2487" s="259" t="inlineStr">
        <is>
          <t>Tidak Tersedia</t>
        </is>
      </c>
      <c r="N2487" s="223" t="inlineStr">
        <is>
          <t>Indonesia</t>
        </is>
      </c>
      <c r="O2487" s="223" t="inlineStr">
        <is>
          <t>Bukan fiksi</t>
        </is>
      </c>
      <c r="P2487" s="223" t="n">
        <v>2018</v>
      </c>
      <c r="Q2487" s="223" t="n">
        <v>2023</v>
      </c>
      <c r="R2487" s="223" t="inlineStr">
        <is>
          <t>Lily Publisher</t>
        </is>
      </c>
      <c r="S2487" s="223" t="inlineStr">
        <is>
          <t>Andi Offset CV</t>
        </is>
      </c>
      <c r="T2487" s="223" t="inlineStr">
        <is>
          <t>Lokal</t>
        </is>
      </c>
      <c r="U2487" s="86" t="n">
        <v>162</v>
      </c>
      <c r="V2487" s="86" t="inlineStr">
        <is>
          <t>pdf</t>
        </is>
      </c>
      <c r="W2487" s="223" t="inlineStr">
        <is>
          <t>20.3 MB</t>
        </is>
      </c>
      <c r="X2487" s="223" t="inlineStr">
        <is>
          <t>Sitogenetika atau genetika sel merupakan kombinasi dari ilmu sel (sitologi) dengan genetika yang membahas tentang struktur, jumlah, fungsi kromosom dan korelasi antara sifat-sifat tersebut dengan transmisi dan rekombinasi gen-gen. Sitogenetika berperan secara tidak langsung dalam dunia kesehatan dan pemuliaan tanaman praktis sebagai salah satu usaha peningkatan produksi bahan pangan, seperti pembuatan tanaman autopoliploid dan allopoliploid sehingga terciptalah variasi genetik baru yang lebih produktif.
 Pembahasan buku ini memaparkan dengan jelas, lengkap, dan mudah dipahami mulai dari sejarah dan peranan genetika sel; mengenal bahan genetik yaitu DNA dan RNA, kromosom dan sel; proses pembelahan sel, kelainan-kelainan pada kromosom seperti mutasi dan perubahan struktur serta jumlah kromosom yang mengakibatkan timbulnya anomali pada tumbuhan, hewan dan manusia; pewarisan di luar inti dan penentuan jenis kelamin serta dilengkapi dengan glosarium untuk memudahkan pembaca memahami istilah-istilah yang berkaitan dengan bidang sitogenetika.
 Buku ini dipersiapkan terutama untuk para akademisi dan peneliti di bidang terutama Pertanian, Kehutanan, Biologi, Kedokteran, Kedokteran Hewan, dan Peternakan dalam mendalami ilmu sitogenetika tumbuhan sebagai bagian dari ilmu genetika pada umumnya dan ilmu pemuliaan tumbuhan secara luas.</t>
        </is>
      </c>
      <c r="Y2487" s="262" t="n">
        <v>115000</v>
      </c>
      <c r="Z2487" s="226" t="n"/>
      <c r="AA2487" s="241">
        <f>Y3675*Z3675</f>
        <v/>
      </c>
      <c r="AB2487" s="237" t="inlineStr">
        <is>
          <t>e16a06e5-dc7b-4344-9501-3491cea1918c</t>
        </is>
      </c>
    </row>
    <row r="2488" ht="15" customHeight="1" s="283">
      <c r="A2488" s="109" t="n">
        <v>3668</v>
      </c>
      <c r="B2488" s="222">
        <f>HYPERLINK("https://mocostore.moco.co.id/catalog/"&amp;AB3677,"Klik Disini")</f>
        <v/>
      </c>
      <c r="C2488" s="223" t="inlineStr">
        <is>
          <t>Sistem Kompetensi Nasional Berbasis KKNI &amp; SKKNI</t>
        </is>
      </c>
      <c r="D2488" s="223" t="inlineStr">
        <is>
          <t>:</t>
        </is>
      </c>
      <c r="E2488" s="223" t="inlineStr">
        <is>
          <t>Willy Susilo, M. Moedjiman, Luluk Sumiarso, &amp; I Made Dana Tangkas</t>
        </is>
      </c>
      <c r="F2488" s="223" t="inlineStr">
        <is>
          <t>978-979-29-6717-3</t>
        </is>
      </c>
      <c r="G2488" s="223" t="inlineStr">
        <is>
          <t>978-623-01-3857-7</t>
        </is>
      </c>
      <c r="H2488" s="223" t="inlineStr">
        <is>
          <t>Pendidikan</t>
        </is>
      </c>
      <c r="I2488" s="258" t="inlineStr">
        <is>
          <t>Perguruan Tinggi</t>
        </is>
      </c>
      <c r="J2488" s="186" t="inlineStr">
        <is>
          <t>009.10</t>
        </is>
      </c>
      <c r="K2488" s="223" t="inlineStr">
        <is>
          <t>Edisi Ke-1</t>
        </is>
      </c>
      <c r="L2488" s="223" t="n"/>
      <c r="M2488" s="259" t="inlineStr">
        <is>
          <t>Tidak Tersedia</t>
        </is>
      </c>
      <c r="N2488" s="223" t="inlineStr">
        <is>
          <t>Indonesia</t>
        </is>
      </c>
      <c r="O2488" s="223" t="inlineStr">
        <is>
          <t>Bukan fiksi</t>
        </is>
      </c>
      <c r="P2488" s="223" t="n">
        <v>2018</v>
      </c>
      <c r="Q2488" s="223" t="n">
        <v>2023</v>
      </c>
      <c r="R2488" s="223" t="inlineStr">
        <is>
          <t>Penerbit Andi</t>
        </is>
      </c>
      <c r="S2488" s="223" t="inlineStr">
        <is>
          <t>Andi Offset CV</t>
        </is>
      </c>
      <c r="T2488" s="223" t="inlineStr">
        <is>
          <t>Lokal</t>
        </is>
      </c>
      <c r="U2488" s="86" t="n">
        <v>274</v>
      </c>
      <c r="V2488" s="86" t="inlineStr">
        <is>
          <t>pdf</t>
        </is>
      </c>
      <c r="W2488" s="223" t="inlineStr">
        <is>
          <t>17.1 MB</t>
        </is>
      </c>
      <c r="X2488" s="223" t="inlineStr">
        <is>
          <t>Kompetensi, standar kompetensi dan sistem kelola kompetensi merupakan keniscayaan dalam dunia industri, pendidikan dan birokrasi. Pada industri, ketiga hal itu diperlukan untuk meningkatkan kinerja, produktivitas dan daya saing usaha. Demikian halnya pada bidang pelayanan publik oleh birokrasi atau instansi pemerintah, sangat penting untuk meningkatkan kualitas pelayanan. Terlebih lagi dalam bidang pendidikan, strategi pengelolaan kompetensi mutlak diperlukan untuk menegakkan mutu pendidikan.
 Dalam era globalisasi dan pesatnya kemajuan teknologi, persoalan kompetensi menjadi semakin tidak sederhana. Karena globalisasi dan kemajuan teknologi telah menimbulkan berbagai perubahan dengan imbas yang sangat luas. Permasalahan kompetensi termasuk yang terkena imbas paling luas. Sebagai contoh, ada sejumlah okupasi yang hilang akibat kemajuan teknologi, terutama okupasi yang berbasis kompetensi konvensional seperti pelayan super market, kasir, penterjemah, postman, dosen, aparatur pelayan publik, sopir pribadi, sopir taxi, petugas SPBU, pustakawan. Sebaliknya bermunculan okupasi-okupasi baru dengan kompetensi yang berbeda dari kompetensi yang dibutuhkan di masa lalu, misalnya okupasi yang berbasis kompetensi memanfaatkan smart technology, big data, internet of thing, on-line business, digital marketing, dll.
 Melihat fenomena dan tren globalisasi, maka semua entitas institusional tidak bisa tidak harus memberikan perhatian lebih besar terhadap persoalan kompetensi agar terhindar dari imbas yang merugikan (disruptive implication) dari perubahan zaman. Buku ini membahas secara komprehensif persoalan kompetensi, baik di tataran mikro maupun makro untuk memberikan pemahaman bagi para pelaku industri, birokrasi maupun pendidikan.</t>
        </is>
      </c>
      <c r="Y2488" s="262" t="n">
        <v>76000</v>
      </c>
      <c r="Z2488" s="226" t="n"/>
      <c r="AA2488" s="241">
        <f>Y3677*Z3677</f>
        <v/>
      </c>
      <c r="AB2488" s="237" t="inlineStr">
        <is>
          <t>c1ba680d-ed89-4fed-8deb-6cdc541ec151</t>
        </is>
      </c>
    </row>
    <row r="2489" ht="15" customHeight="1" s="283">
      <c r="A2489" s="109" t="n">
        <v>3670</v>
      </c>
      <c r="B2489" s="222">
        <f>HYPERLINK("https://mocostore.moco.co.id/catalog/"&amp;AB3679,"Klik Disini")</f>
        <v/>
      </c>
      <c r="C2489" s="223" t="inlineStr">
        <is>
          <t>Seri Inspirasi Makeover Rumah 10 Ide Desain Dapur Impian</t>
        </is>
      </c>
      <c r="D2489" s="223" t="inlineStr">
        <is>
          <t>:</t>
        </is>
      </c>
      <c r="E2489" s="223" t="inlineStr">
        <is>
          <t>Trias Mahendarto, S.T., M. Arch.</t>
        </is>
      </c>
      <c r="F2489" s="223" t="inlineStr">
        <is>
          <t>978-979-29-6790-6</t>
        </is>
      </c>
      <c r="G2489" s="223" t="inlineStr">
        <is>
          <t>978-623-01-3856-0</t>
        </is>
      </c>
      <c r="H2489" s="223" t="inlineStr">
        <is>
          <t>Referensi</t>
        </is>
      </c>
      <c r="I2489" s="258" t="inlineStr">
        <is>
          <t>Perguruan Tinggi</t>
        </is>
      </c>
      <c r="J2489" s="186" t="inlineStr">
        <is>
          <t>009.04</t>
        </is>
      </c>
      <c r="K2489" s="223" t="inlineStr">
        <is>
          <t>Edisi Ke-1</t>
        </is>
      </c>
      <c r="L2489" s="223" t="n"/>
      <c r="M2489" s="259" t="inlineStr">
        <is>
          <t>Tidak Tersedia</t>
        </is>
      </c>
      <c r="N2489" s="223" t="inlineStr">
        <is>
          <t>Indonesia</t>
        </is>
      </c>
      <c r="O2489" s="223" t="inlineStr">
        <is>
          <t>Bukan fiksi</t>
        </is>
      </c>
      <c r="P2489" s="223" t="n">
        <v>2018</v>
      </c>
      <c r="Q2489" s="223" t="n">
        <v>2023</v>
      </c>
      <c r="R2489" s="223" t="inlineStr">
        <is>
          <t>Penerbit Andi</t>
        </is>
      </c>
      <c r="S2489" s="223" t="inlineStr">
        <is>
          <t>Andi Offset CV</t>
        </is>
      </c>
      <c r="T2489" s="223" t="inlineStr">
        <is>
          <t>Lokal</t>
        </is>
      </c>
      <c r="U2489" s="86" t="n">
        <v>170</v>
      </c>
      <c r="V2489" s="86" t="inlineStr">
        <is>
          <t>pdf</t>
        </is>
      </c>
      <c r="W2489" s="223" t="inlineStr">
        <is>
          <t>23.6 MB</t>
        </is>
      </c>
      <c r="X2489" s="223" t="inlineStr">
        <is>
          <t>Desain dapur telah menjadi salah satu elemen interior utama sebuah rumah. Hal tersebut juga didukung oleh semakin banyaknya orang yang menyukai aktivitas memasak. Dapur tidak lagi dilihat sebagai sebuah area yang harus dipisahkan atau ditutup dalam sebuah rumah. Namun demikian, kita juga tidak boleh melupakan kalau sebuah dapur yang baik tidak hanya memiliki desain yang baik, tetapi juga harus fungsional.
 Buku ini akan menunjukkan contoh-contoh dapur yang fungsional, namun memiliki gaya yang berbeda antara satu dengan yang lainnya. Tiap gaya dapat menjadi inspirasi saat kita ingin membuat sebuah dapur baru atau saat kita ingin merenovasi dapur kita. Biaya untuk menyusun ulang dapur kita tidaklah semahal yang kita kira. Kombinasi yang tepat antara desain kabinet dapur, furnitur, perlengkapan memasak, material, dan elemen desain lainnya dapat mengubah desain dapur kita menjadi salah satu daya tarik rumah kita.
 Kitchen design has become one of the main interior elements of a house today. It is also supported with more and more people that enjoy the cooking process. The kitchen is no longer considered a room that needs to be separated or to be closed in our house design. However, we still need to remember that aside from its design, a kitchen still needs to be functional.
 This book will show examples of functional kitchen that has unique and different styles from one to another. Each style can become an inspiration for us to design a new kitchen, or to renovate our current kitchen. Rearranging our kitchen is not as expensive as it seems. A perfect combination between the design of the kitchen cabinets, furniture, cooking appliances, materials, and other design elements can change the design of our kitchen into one of the main attractions of our home.</t>
        </is>
      </c>
      <c r="Y2489" s="262" t="n">
        <v>145000</v>
      </c>
      <c r="Z2489" s="226" t="n"/>
      <c r="AA2489" s="241">
        <f>Y3679*Z3679</f>
        <v/>
      </c>
      <c r="AB2489" s="237" t="inlineStr">
        <is>
          <t>41c2e164-1df2-486d-94f8-2c7a5d0a077c</t>
        </is>
      </c>
    </row>
    <row r="2490" ht="15" customHeight="1" s="283">
      <c r="A2490" s="109" t="n">
        <v>3676</v>
      </c>
      <c r="B2490" s="222">
        <f>HYPERLINK("https://mocostore.moco.co.id/catalog/"&amp;AB3685,"Klik Disini")</f>
        <v/>
      </c>
      <c r="C2490" s="223" t="inlineStr">
        <is>
          <t>Sereh: Tanaman Serbaguna yang Mudah Tumbuh di Halaman Rumah</t>
        </is>
      </c>
      <c r="D2490" s="223" t="inlineStr">
        <is>
          <t>:</t>
        </is>
      </c>
      <c r="E2490" s="223" t="inlineStr">
        <is>
          <t>Wind Dylanesia</t>
        </is>
      </c>
      <c r="F2490" s="223" t="n"/>
      <c r="G2490" s="223" t="inlineStr">
        <is>
          <t>978-623-8493-31-9</t>
        </is>
      </c>
      <c r="H2490" s="223" t="inlineStr">
        <is>
          <t>Pertanian</t>
        </is>
      </c>
      <c r="I2490" s="258" t="inlineStr">
        <is>
          <t>Perguruan Tinggi</t>
        </is>
      </c>
      <c r="J2490" s="186" t="inlineStr">
        <is>
          <t>009.06</t>
        </is>
      </c>
      <c r="K2490" s="223" t="inlineStr">
        <is>
          <t>Edisi Ke-1</t>
        </is>
      </c>
      <c r="L2490" s="223" t="n"/>
      <c r="M2490" s="259" t="inlineStr">
        <is>
          <t>Tidak Tersedia</t>
        </is>
      </c>
      <c r="N2490" s="223" t="inlineStr">
        <is>
          <t>Indonesia</t>
        </is>
      </c>
      <c r="O2490" s="223" t="inlineStr">
        <is>
          <t>Bukan fiksi</t>
        </is>
      </c>
      <c r="P2490" s="223" t="n">
        <v>2023</v>
      </c>
      <c r="Q2490" s="223" t="n">
        <v>2023</v>
      </c>
      <c r="R2490" s="223" t="inlineStr">
        <is>
          <t>Cahaya Harapan</t>
        </is>
      </c>
      <c r="S2490" s="223" t="inlineStr">
        <is>
          <t>Andi Offset CV</t>
        </is>
      </c>
      <c r="T2490" s="223" t="inlineStr">
        <is>
          <t>Lokal</t>
        </is>
      </c>
      <c r="U2490" s="86" t="n">
        <v>88</v>
      </c>
      <c r="V2490" s="86" t="inlineStr">
        <is>
          <t>pdf</t>
        </is>
      </c>
      <c r="W2490" s="223" t="inlineStr">
        <is>
          <t>2.3 MB</t>
        </is>
      </c>
      <c r="X2490" s="223" t="inlineStr">
        <is>
          <t>Sereh (Lemongrass) adalah salah satu tanaman serbaguna yang mudah tumbuh di halaman rumah. Selain memiliki aroma yang segar dan menenangkan, sereh juga memiliki banyak manfaat untuk kesehatan dan kecantikan. Tanaman ini dapat digunakan sebagai bumbu masakan, bahan minuman herbal, atau bahkan sebagai penolak serangga alami. Menanam sereh di halaman rumah sangat mudah dilakukan dan tidak memerlukan perawatan yang rumit. Dengan sedikit usaha, Anda dapat menikmati manfaat dari tanaman ini sepanjang tahun. Buku ini akan membahas cara menanam dan merawat sereh, serta bagaimana memanfaatkannya sebagai tanaman serba guna di halaman rumah. Dengan membaca buku ini, Anda akan mendapatkan informasi yang lengkap dan berguna tentang sereh, sehingga dapat menanam dan memanfaatkannya dengan lebih efektif.</t>
        </is>
      </c>
      <c r="Y2490" s="262" t="n">
        <v>46000</v>
      </c>
      <c r="Z2490" s="226" t="n"/>
      <c r="AA2490" s="241">
        <f>Y3685*Z3685</f>
        <v/>
      </c>
      <c r="AB2490" s="237" t="inlineStr">
        <is>
          <t>701c4d53-092d-4bc3-b2c8-e72d3617e0b6</t>
        </is>
      </c>
    </row>
    <row r="2491" ht="15" customHeight="1" s="283">
      <c r="A2491" s="109" t="n">
        <v>3679</v>
      </c>
      <c r="B2491" s="222">
        <f>HYPERLINK("https://mocostore.moco.co.id/catalog/"&amp;AB3688,"Klik Disini")</f>
        <v/>
      </c>
      <c r="C2491" s="223" t="inlineStr">
        <is>
          <t>Pengaruh Budaya Korea di Indonesia: Sejarah, Perkembangan, dan Dampaknya</t>
        </is>
      </c>
      <c r="D2491" s="223" t="inlineStr">
        <is>
          <t>:</t>
        </is>
      </c>
      <c r="E2491" s="223" t="inlineStr">
        <is>
          <t>Christofora K.</t>
        </is>
      </c>
      <c r="F2491" s="223" t="n"/>
      <c r="G2491" s="223" t="inlineStr">
        <is>
          <t>978-623-8493-19-7</t>
        </is>
      </c>
      <c r="H2491" s="223" t="inlineStr">
        <is>
          <t>Referensi</t>
        </is>
      </c>
      <c r="I2491" s="258" t="inlineStr">
        <is>
          <t>Umum</t>
        </is>
      </c>
      <c r="J2491" s="186" t="inlineStr">
        <is>
          <t>005.01</t>
        </is>
      </c>
      <c r="K2491" s="223" t="inlineStr">
        <is>
          <t>Edisi Ke-1</t>
        </is>
      </c>
      <c r="L2491" s="223" t="n"/>
      <c r="M2491" s="259" t="inlineStr">
        <is>
          <t>Tidak Tersedia</t>
        </is>
      </c>
      <c r="N2491" s="223" t="inlineStr">
        <is>
          <t>Indonesia</t>
        </is>
      </c>
      <c r="O2491" s="223" t="inlineStr">
        <is>
          <t>Bukan fiksi</t>
        </is>
      </c>
      <c r="P2491" s="223" t="n">
        <v>2023</v>
      </c>
      <c r="Q2491" s="223" t="n">
        <v>2023</v>
      </c>
      <c r="R2491" s="223" t="inlineStr">
        <is>
          <t>Cahaya Harapan</t>
        </is>
      </c>
      <c r="S2491" s="223" t="inlineStr">
        <is>
          <t>Andi Offset CV</t>
        </is>
      </c>
      <c r="T2491" s="223" t="inlineStr">
        <is>
          <t>Lokal</t>
        </is>
      </c>
      <c r="U2491" s="86" t="n">
        <v>76</v>
      </c>
      <c r="V2491" s="86" t="inlineStr">
        <is>
          <t>pdf</t>
        </is>
      </c>
      <c r="W2491" s="223" t="inlineStr">
        <is>
          <t>7.5 MB</t>
        </is>
      </c>
      <c r="X2491" s="223" t="inlineStr">
        <is>
          <t>Buku Pengaruh Budaya Korea di Indonesia: Sejarah, Perkembangan, dan Dampaknya ini bertujuan untuk membahas pengaruh budaya Korea di Indonesia secara lebih mendalam. Sejarah dan perkembangan budaya Korea di Indonesia akan diuraikan secara rinci, mulai dari kedatangan drama Korea hingga musik K-Pop yang semakin populer. Selain itu, dampak dari pengaruh budaya Korea di Indonesia juga akan dibahas, seperti dampak sosial dan ekonomi yang ditimbulkan. Diharapkan dengan adanya penulisan ini, pembaca dapat memahami betapa besar pengaruh budaya Korea di Indonesia dan dapat menjadi bahan refleksi bagi masyarakat Indonesia tentang pentingnya menjaga identitas budaya Indonesia yang kaya dan unik.</t>
        </is>
      </c>
      <c r="Y2491" s="262" t="n">
        <v>39000</v>
      </c>
      <c r="Z2491" s="226" t="n"/>
      <c r="AA2491" s="241">
        <f>Y3688*Z3688</f>
        <v/>
      </c>
      <c r="AB2491" s="237" t="inlineStr">
        <is>
          <t>3c24be2f-4825-49f9-aa3a-fed423bec0cd</t>
        </is>
      </c>
    </row>
    <row r="2492" ht="15" customHeight="1" s="283">
      <c r="A2492" s="109" t="n">
        <v>3684</v>
      </c>
      <c r="B2492" s="222">
        <f>HYPERLINK("https://mocostore.moco.co.id/catalog/"&amp;AB3693,"Klik Disini")</f>
        <v/>
      </c>
      <c r="C2492" s="223" t="inlineStr">
        <is>
          <t>Menjelajahi Aplikasi dan Potensi Artificial Intelligence dalam Meningkatkan Kehidupan dan Bisnis</t>
        </is>
      </c>
      <c r="D2492" s="223" t="inlineStr">
        <is>
          <t>:</t>
        </is>
      </c>
      <c r="E2492" s="223" t="inlineStr">
        <is>
          <t>Panuwun Budi</t>
        </is>
      </c>
      <c r="F2492" s="223" t="n"/>
      <c r="G2492" s="223" t="inlineStr">
        <is>
          <t>978-623-8492-94-7</t>
        </is>
      </c>
      <c r="H2492" s="223" t="inlineStr">
        <is>
          <t>Bisnis</t>
        </is>
      </c>
      <c r="I2492" s="258" t="inlineStr">
        <is>
          <t>Perguruan Tinggi</t>
        </is>
      </c>
      <c r="J2492" s="186" t="inlineStr">
        <is>
          <t>009.25</t>
        </is>
      </c>
      <c r="K2492" s="223" t="inlineStr">
        <is>
          <t>Edisi Ke-1</t>
        </is>
      </c>
      <c r="L2492" s="223" t="n"/>
      <c r="M2492" s="259" t="inlineStr">
        <is>
          <t>Tidak Tersedia</t>
        </is>
      </c>
      <c r="N2492" s="223" t="inlineStr">
        <is>
          <t>Indonesia</t>
        </is>
      </c>
      <c r="O2492" s="223" t="inlineStr">
        <is>
          <t>Bukan fiksi</t>
        </is>
      </c>
      <c r="P2492" s="223" t="n">
        <v>2023</v>
      </c>
      <c r="Q2492" s="223" t="n">
        <v>2023</v>
      </c>
      <c r="R2492" s="223" t="inlineStr">
        <is>
          <t>Cahaya Harapan</t>
        </is>
      </c>
      <c r="S2492" s="223" t="inlineStr">
        <is>
          <t>Andi Offset CV</t>
        </is>
      </c>
      <c r="T2492" s="223" t="inlineStr">
        <is>
          <t>Lokal</t>
        </is>
      </c>
      <c r="U2492" s="86" t="n">
        <v>96</v>
      </c>
      <c r="V2492" s="86" t="inlineStr">
        <is>
          <t>pdf</t>
        </is>
      </c>
      <c r="W2492" s="223" t="inlineStr">
        <is>
          <t>3.7 MB</t>
        </is>
      </c>
      <c r="X2492" s="223" t="inlineStr">
        <is>
          <t>Artificial Intelligence (AI) telah mengalami kemajuan pesat dalam beberapa tahun terakhir, dan pengaruhnya semakin terasa dalam kehidupan sehari-hari dan dunia bisnis. Kemampuan AI untuk memproses dan menganalisis data dengan cepat serta belajar dari pengalaman telah membuka pintu menuju inovasi yang menakjubkan. Dalam tulisan ini, kita akan menjelajahi aplikasi dan potensi AI yang luar biasa dalam meningkatkan kehidupan dan bisnis. Dari penerapan AI dalam sektor kesehatan, pendidikan, transportasi, hingga manajemen bisnis, teknologi ini mampu menghadirkan perubahan yang signifikan. Dengan memahami potensi dan batasannya, kita dapat mengoptimalkan penggunaan AI untuk menciptakan dunia yang lebih efisien, cerdas, dan terhubung secara digital.</t>
        </is>
      </c>
      <c r="Y2492" s="262" t="n">
        <v>37000</v>
      </c>
      <c r="Z2492" s="226" t="n"/>
      <c r="AA2492" s="241">
        <f>Y3693*Z3693</f>
        <v/>
      </c>
      <c r="AB2492" s="237" t="inlineStr">
        <is>
          <t>c55e7d09-4c31-40e1-87bf-53ec9932593a</t>
        </is>
      </c>
    </row>
    <row r="2493" ht="15" customHeight="1" s="283">
      <c r="A2493" s="109" t="n">
        <v>3686</v>
      </c>
      <c r="B2493" s="222">
        <f>HYPERLINK("https://mocostore.moco.co.id/catalog/"&amp;AB3695,"Klik Disini")</f>
        <v/>
      </c>
      <c r="C2493" s="223" t="inlineStr">
        <is>
          <t>Mengenal Bunga Hydrangea Lebih Dekat: Asal-usul, Legenda, dan Fakta Menarik Lainnya</t>
        </is>
      </c>
      <c r="D2493" s="223" t="inlineStr">
        <is>
          <t>:</t>
        </is>
      </c>
      <c r="E2493" s="223" t="inlineStr">
        <is>
          <t>Satyo Pijar</t>
        </is>
      </c>
      <c r="F2493" s="223" t="n"/>
      <c r="G2493" s="223" t="inlineStr">
        <is>
          <t>978-623-8492-76-3</t>
        </is>
      </c>
      <c r="H2493" s="223" t="inlineStr">
        <is>
          <t>Pertanian</t>
        </is>
      </c>
      <c r="I2493" s="258" t="inlineStr">
        <is>
          <t>Perguruan Tinggi</t>
        </is>
      </c>
      <c r="J2493" s="186" t="inlineStr">
        <is>
          <t>009.06</t>
        </is>
      </c>
      <c r="K2493" s="223" t="inlineStr">
        <is>
          <t>Edisi Ke-1</t>
        </is>
      </c>
      <c r="L2493" s="223" t="n"/>
      <c r="M2493" s="259" t="inlineStr">
        <is>
          <t>Tidak Tersedia</t>
        </is>
      </c>
      <c r="N2493" s="223" t="inlineStr">
        <is>
          <t>Indonesia</t>
        </is>
      </c>
      <c r="O2493" s="223" t="inlineStr">
        <is>
          <t>Bukan fiksi</t>
        </is>
      </c>
      <c r="P2493" s="223" t="n">
        <v>2023</v>
      </c>
      <c r="Q2493" s="223" t="n">
        <v>2023</v>
      </c>
      <c r="R2493" s="223" t="inlineStr">
        <is>
          <t>Cahaya Harapan</t>
        </is>
      </c>
      <c r="S2493" s="223" t="inlineStr">
        <is>
          <t>Andi Offset CV</t>
        </is>
      </c>
      <c r="T2493" s="223" t="inlineStr">
        <is>
          <t>Lokal</t>
        </is>
      </c>
      <c r="U2493" s="86" t="n">
        <v>78</v>
      </c>
      <c r="V2493" s="86" t="inlineStr">
        <is>
          <t>pdf</t>
        </is>
      </c>
      <c r="W2493" s="223" t="inlineStr">
        <is>
          <t>5.6 MB</t>
        </is>
      </c>
      <c r="X2493" s="223" t="inlineStr">
        <is>
          <t>Buku &amp;quot;Mengenal Bunga Hydrangea Lebih Dekat: Asal-usul, Legenda, dan Fakta Menarik Lainnya&amp;quot; adalah sebuah panduan lengkap untuk mengenal bunga Hydrangea. Buku ini berisi informasi yang lengkap dan mendetail mengenai sejarah dan asal-usul bunga Hydrangea, serta legenda-legenda yang terkait dengan bunga ini. Selain itu, buku ini juga berisi fakta-fakta menarik tentang bunga Hydrangea yang akan membantu kita mengenal bunga ini lebih dekat. Buku ini sangat cocok untuk para pecinta tanaman dan siapa saja yang ingin menambah pengetahuan tentang bunga Hydrangea.</t>
        </is>
      </c>
      <c r="Y2493" s="262" t="n">
        <v>45500</v>
      </c>
      <c r="Z2493" s="226" t="n"/>
      <c r="AA2493" s="241">
        <f>Y3695*Z3695</f>
        <v/>
      </c>
      <c r="AB2493" s="237" t="inlineStr">
        <is>
          <t>66bd95d0-5152-496e-9ccc-9fb7d8f7c7da</t>
        </is>
      </c>
    </row>
    <row r="2494" ht="15" customHeight="1" s="283">
      <c r="A2494" s="109" t="n">
        <v>3705</v>
      </c>
      <c r="B2494" s="222">
        <f>HYPERLINK("https://mocostore.moco.co.id/catalog/"&amp;AB3714,"Klik Disini")</f>
        <v/>
      </c>
      <c r="C2494" s="223" t="inlineStr">
        <is>
          <t>Panduan Lengkap Pemrograman C# untuk Menguasai Unity, Segala Hal yang Dibutuhkan untuk Menguasai Game Engine Unity</t>
        </is>
      </c>
      <c r="D2494" s="223" t="inlineStr">
        <is>
          <t>:</t>
        </is>
      </c>
      <c r="E2494" s="223" t="inlineStr">
        <is>
          <t>Punto Damar P.</t>
        </is>
      </c>
      <c r="F2494" s="223" t="inlineStr">
        <is>
          <t>978-979-29-6575-9</t>
        </is>
      </c>
      <c r="G2494" s="223" t="inlineStr">
        <is>
          <t>978-623-01-3844-7</t>
        </is>
      </c>
      <c r="H2494" s="223" t="inlineStr">
        <is>
          <t>Pemograman</t>
        </is>
      </c>
      <c r="I2494" s="258" t="inlineStr">
        <is>
          <t>Perguruan Tinggi</t>
        </is>
      </c>
      <c r="J2494" s="186" t="inlineStr">
        <is>
          <t>009.05</t>
        </is>
      </c>
      <c r="K2494" s="223" t="inlineStr">
        <is>
          <t>Edisi Ke-1</t>
        </is>
      </c>
      <c r="L2494" s="223" t="n"/>
      <c r="M2494" s="259" t="inlineStr">
        <is>
          <t>Tidak Tersedia</t>
        </is>
      </c>
      <c r="N2494" s="223" t="inlineStr">
        <is>
          <t>Indonesia</t>
        </is>
      </c>
      <c r="O2494" s="223" t="inlineStr">
        <is>
          <t>Bukan fiksi</t>
        </is>
      </c>
      <c r="P2494" s="223" t="n">
        <v>2018</v>
      </c>
      <c r="Q2494" s="223" t="n">
        <v>2023</v>
      </c>
      <c r="R2494" s="223" t="inlineStr">
        <is>
          <t>Penerbit Andi</t>
        </is>
      </c>
      <c r="S2494" s="223" t="inlineStr">
        <is>
          <t>Andi Offset CV</t>
        </is>
      </c>
      <c r="T2494" s="223" t="inlineStr">
        <is>
          <t>Lokal</t>
        </is>
      </c>
      <c r="U2494" s="86" t="n">
        <v>242</v>
      </c>
      <c r="V2494" s="86" t="inlineStr">
        <is>
          <t>pdf</t>
        </is>
      </c>
      <c r="W2494" s="223" t="inlineStr">
        <is>
          <t>12.2 MB</t>
        </is>
      </c>
      <c r="X2494" s="223" t="inlineStr">
        <is>
          <t>Buku Panduan Lengkap Pemrograman C# untuk Menguasai Unity ini ditulis dengan tujuanuntuk mengajarkan dasar-dasar yang dibutuhkan untuk menguasai game engine Unity. Pembuatanmateri buku ini didasarkan pada pertanyaan di forum-forum pemrograman yang masih banyakberkutat pada kesalahan-kesalahan pemrograman dasar, seperti tentang bagaimana cara membuatsuatu fitur/kemampuan tertentu. Selain juga banyak permasalahan yang dialami para programmerpemula yang rata-rata sudah tahu cara membuat game, namun kurang mengerti alasan kenapa perludibuat dengan metode tertentu. Selain itu, buku ini dibuat untuk mereka yang tergesa-gesa inginlangsung membuat hal menakjubkan menggunakan Unitytanpa mengetahui dasarnya.Dalam buku ini nantinya akan dibahas antara lain mengenai:
 &amp;bull; Setting Project Unity
 &amp;bull; Variabel dan Operator
 &amp;bull; Enumeration, Method,Array
 &amp;bull; Collections, Struct
 &amp;bull; Class &amp;amp; Object
 &amp;bull; Inheritance &amp;amp; Polymorphism
 &amp;bull; Interface
 &amp;bull; Pemrograman Berbasis Komponen
 &amp;bull; dll.
 Dengan ditulisnya buku ini, penulis berharap agar pembaca memiliki &amp;#39;bekal&amp;#39; yang cukup sebelum melangkah ke tahap selanjutnya, membuat game dengan Unity. Penulis tidak akan terlalu banyak menyinggung tentang pembuatan game dengan Unity. Akan tetapi dengan mempelajari buku ini, semoga pembaca menjadi paham bagaimana cara mengimplementasikan fitur atau mekanik berdasarkan pengetahuan yang didapatkan dari buku ini.</t>
        </is>
      </c>
      <c r="Y2494" s="262" t="n">
        <v>72000</v>
      </c>
      <c r="Z2494" s="226" t="n"/>
      <c r="AA2494" s="241">
        <f>Y3714*Z3714</f>
        <v/>
      </c>
      <c r="AB2494" s="237" t="inlineStr">
        <is>
          <t>97571af4-f92b-487b-9e1e-3606319835a5</t>
        </is>
      </c>
    </row>
    <row r="2495" ht="15" customHeight="1" s="283">
      <c r="A2495" s="109" t="n">
        <v>3706</v>
      </c>
      <c r="B2495" s="222">
        <f>HYPERLINK("https://mocostore.moco.co.id/catalog/"&amp;AB3715,"Klik Disini")</f>
        <v/>
      </c>
      <c r="C2495" s="223" t="inlineStr">
        <is>
          <t>Panduan Lengkap Membuat Desain Bangunan Ruko dan Perkantoran dengan AutoCAD dan Google SketchUp</t>
        </is>
      </c>
      <c r="D2495" s="223" t="inlineStr">
        <is>
          <t>:</t>
        </is>
      </c>
      <c r="E2495" s="223" t="inlineStr">
        <is>
          <t>Rio Manullang</t>
        </is>
      </c>
      <c r="F2495" s="223" t="inlineStr">
        <is>
          <t>978-979-29-6674-9</t>
        </is>
      </c>
      <c r="G2495" s="223" t="inlineStr">
        <is>
          <t>978-623-01-3843-0</t>
        </is>
      </c>
      <c r="H2495" s="223" t="inlineStr">
        <is>
          <t>Arsitektur</t>
        </is>
      </c>
      <c r="I2495" s="258" t="inlineStr">
        <is>
          <t>Perguruan Tinggi</t>
        </is>
      </c>
      <c r="J2495" s="186" t="inlineStr">
        <is>
          <t>009.04</t>
        </is>
      </c>
      <c r="K2495" s="223" t="inlineStr">
        <is>
          <t>Tidak Tersedia</t>
        </is>
      </c>
      <c r="L2495" s="223" t="n"/>
      <c r="M2495" s="259" t="inlineStr">
        <is>
          <t>Tidak Tersedia</t>
        </is>
      </c>
      <c r="N2495" s="223" t="inlineStr">
        <is>
          <t>Indonesia</t>
        </is>
      </c>
      <c r="O2495" s="223" t="inlineStr">
        <is>
          <t>Bukan fiksi</t>
        </is>
      </c>
      <c r="P2495" s="223" t="n">
        <v>2018</v>
      </c>
      <c r="Q2495" s="223" t="n">
        <v>2023</v>
      </c>
      <c r="R2495" s="223" t="inlineStr">
        <is>
          <t>Penerbit Andi</t>
        </is>
      </c>
      <c r="S2495" s="223" t="inlineStr">
        <is>
          <t>Andi Offset CV</t>
        </is>
      </c>
      <c r="T2495" s="223" t="inlineStr">
        <is>
          <t>Lokal</t>
        </is>
      </c>
      <c r="U2495" s="86" t="n">
        <v>230</v>
      </c>
      <c r="V2495" s="86" t="inlineStr">
        <is>
          <t>PDF</t>
        </is>
      </c>
      <c r="W2495" s="223" t="inlineStr">
        <is>
          <t>23.0 MB</t>
        </is>
      </c>
      <c r="X2495" s="223" t="inlineStr">
        <is>
          <t>Buku in merupakan panduan cepat yang akan memandu anda langkah dei langkah dalam membuat desain bangunan ruko yang cantik dan realistis menggunakan program AutoCAD dan Google SketchUp. Proses mendesain mulai dari membuat denah ruko, dinding, bukaan pintu dan jendela hingga atap bangunan ruko mempergunakan AutoCAD. Sedangkan tahapan terakhir adalah proses rendering desain menggunakan Vray for SketchUp yang bertujuan untuk memberi tekstur warna dan material pada elemen bangunan ruko sehingga desain akhir bangunan ruko menjadi bagus dan tampak nyata. Penjelasan materi di dalam buku ini mengutamakan penggunaan ikon perintah kerja untuk memudahkan pembaca dalam memahami isi materi buku dan juga dapat diaplikasikan dengan mudah versi AutoCAD lainnya.
 Setelah membaca tutorial di dalam buku ini, diharapkan pembaca akan mahir dalam mendesain sendiri bangunan ruko yang baik dengan tampilan yang realistis.</t>
        </is>
      </c>
      <c r="Y2495" s="262" t="n">
        <v>139000</v>
      </c>
      <c r="Z2495" s="226" t="n"/>
      <c r="AA2495" s="241">
        <f>Y3715*Z3715</f>
        <v/>
      </c>
      <c r="AB2495" s="237" t="inlineStr">
        <is>
          <t>7086cad8-6f4d-4c95-a875-a44bb9804915</t>
        </is>
      </c>
    </row>
    <row r="2496" ht="15" customHeight="1" s="283">
      <c r="A2496" s="109" t="n">
        <v>3708</v>
      </c>
      <c r="B2496" s="222">
        <f>HYPERLINK("https://mocostore.moco.co.id/catalog/"&amp;AB3717,"Klik Disini")</f>
        <v/>
      </c>
      <c r="C2496" s="223" t="inlineStr">
        <is>
          <t>Pajak Penghasilan, Teori, Kasus Dan Aplikasi</t>
        </is>
      </c>
      <c r="D2496" s="223" t="inlineStr">
        <is>
          <t>:</t>
        </is>
      </c>
      <c r="E2496" s="223" t="inlineStr">
        <is>
          <t>Rahmat Hidayat Lubis</t>
        </is>
      </c>
      <c r="F2496" s="223" t="inlineStr">
        <is>
          <t>978-979-29-6585-8</t>
        </is>
      </c>
      <c r="G2496" s="223" t="inlineStr">
        <is>
          <t>978-623-01-3841-6</t>
        </is>
      </c>
      <c r="H2496" s="223" t="inlineStr">
        <is>
          <t>Ekonomi &amp; Keuangan</t>
        </is>
      </c>
      <c r="I2496" s="258" t="inlineStr">
        <is>
          <t>Perguruan Tinggi</t>
        </is>
      </c>
      <c r="J2496" s="186" t="inlineStr">
        <is>
          <t>009.09</t>
        </is>
      </c>
      <c r="K2496" s="223" t="inlineStr">
        <is>
          <t>Tidak Tersedia</t>
        </is>
      </c>
      <c r="L2496" s="223" t="n"/>
      <c r="M2496" s="259" t="inlineStr">
        <is>
          <t>Tidak Tersedia</t>
        </is>
      </c>
      <c r="N2496" s="223" t="inlineStr">
        <is>
          <t>Indonesia</t>
        </is>
      </c>
      <c r="O2496" s="223" t="inlineStr">
        <is>
          <t>Bukan fiksi</t>
        </is>
      </c>
      <c r="P2496" s="223" t="n">
        <v>2018</v>
      </c>
      <c r="Q2496" s="223" t="n">
        <v>2023</v>
      </c>
      <c r="R2496" s="223" t="inlineStr">
        <is>
          <t>Penerbit Andi</t>
        </is>
      </c>
      <c r="S2496" s="223" t="inlineStr">
        <is>
          <t>Andi Offset CV</t>
        </is>
      </c>
      <c r="T2496" s="223" t="inlineStr">
        <is>
          <t>Lokal</t>
        </is>
      </c>
      <c r="U2496" s="86" t="n">
        <v>442</v>
      </c>
      <c r="V2496" s="86" t="inlineStr">
        <is>
          <t>pdf</t>
        </is>
      </c>
      <c r="W2496" s="223" t="inlineStr">
        <is>
          <t>18.5 MB</t>
        </is>
      </c>
      <c r="X2496" s="223" t="inlineStr">
        <is>
          <t>BukuPajak Penghasilan ini membahas secara lengkap mengenai pajak penghasilan mulai dari Dasar-Dasar Perpajakan; Ketentuan Umum dan Tata Cara Perpajakan; PajakPenghasilan Umum dan Final; PajakPenghasilanPasal 21/26, 22, 23, 24, dan 25.
 Buku ini terutama ditujukan agar pembaca lebih mudah dalam mempelajari dan memahami peraturan perundang-undangan perpajakan dengan pendekatan pada praktek penghitungan, pengisian dan pelaporan SPT Pajak.
 Pembahasan dilakukan secara sistematis, aplikatif dan berdasarkan alat analisis yang tepat (peraturan perpajakan yang terbaru), sehingga buku ini diharapkan dapat membantu siswa, mahasiswa, praktisi, pengajar, dan masyarakat kalangan Wajib Pajak pada umumnya yang berkepentingan terhadap perpajakan.</t>
        </is>
      </c>
      <c r="Y2496" s="262" t="n">
        <v>148000</v>
      </c>
      <c r="Z2496" s="226" t="n"/>
      <c r="AA2496" s="241">
        <f>Y3717*Z3717</f>
        <v/>
      </c>
      <c r="AB2496" s="237" t="inlineStr">
        <is>
          <t>81d112fb-e982-4f4a-a5f3-9d1a15233d19</t>
        </is>
      </c>
    </row>
    <row r="2497" ht="15" customHeight="1" s="283">
      <c r="A2497" s="109" t="n">
        <v>3721</v>
      </c>
      <c r="B2497" s="222">
        <f>HYPERLINK("https://mocostore.moco.co.id/catalog/"&amp;AB3730,"Klik Disini")</f>
        <v/>
      </c>
      <c r="C2497" s="223" t="inlineStr">
        <is>
          <t>Alkitab, Perjanjian Baru dalam Terjemahan Sederhana Indonesia</t>
        </is>
      </c>
      <c r="D2497" s="223" t="inlineStr">
        <is>
          <t>:</t>
        </is>
      </c>
      <c r="E2497" s="223" t="inlineStr">
        <is>
          <t>Yayasan Alkitab BahasaKita (Albata)</t>
        </is>
      </c>
      <c r="F2497" s="223" t="inlineStr">
        <is>
          <t>978-623-7966-18-0</t>
        </is>
      </c>
      <c r="G2497" s="223" t="inlineStr">
        <is>
          <t>978-623-314-497-1</t>
        </is>
      </c>
      <c r="H2497" s="223" t="inlineStr">
        <is>
          <t>Agama Kristen</t>
        </is>
      </c>
      <c r="I2497" s="258" t="inlineStr">
        <is>
          <t>Perguruan Tinggi</t>
        </is>
      </c>
      <c r="J2497" s="186" t="inlineStr">
        <is>
          <t>009.16</t>
        </is>
      </c>
      <c r="K2497" s="223" t="inlineStr">
        <is>
          <t>Edisi Ke-3</t>
        </is>
      </c>
      <c r="L2497" s="223" t="n"/>
      <c r="M2497" s="259" t="inlineStr">
        <is>
          <t>Tidak Tersedia</t>
        </is>
      </c>
      <c r="N2497" s="223" t="inlineStr">
        <is>
          <t>Indonesia</t>
        </is>
      </c>
      <c r="O2497" s="223" t="inlineStr">
        <is>
          <t>Bukan fiksi</t>
        </is>
      </c>
      <c r="P2497" s="223" t="n">
        <v>2020</v>
      </c>
      <c r="Q2497" s="223" t="n">
        <v>2023</v>
      </c>
      <c r="R2497" s="223" t="inlineStr">
        <is>
          <t>PBMR Andi</t>
        </is>
      </c>
      <c r="S2497" s="223" t="inlineStr">
        <is>
          <t>Andi Offset CV</t>
        </is>
      </c>
      <c r="T2497" s="223" t="inlineStr">
        <is>
          <t>Lokal</t>
        </is>
      </c>
      <c r="U2497" s="86" t="n">
        <v>450</v>
      </c>
      <c r="V2497" s="86" t="inlineStr">
        <is>
          <t>pdf</t>
        </is>
      </c>
      <c r="W2497" s="223" t="inlineStr">
        <is>
          <t>9.0 MB</t>
        </is>
      </c>
      <c r="X2497" s="223" t="inlineStr">
        <is>
          <t>Terjemahan Sederhana Indonesia (TSI) adalah hasil penerjemahan dari Yayasan Alkitab BahasaKita (Albata). Albata hadir dengan visi meningkatkan pemahaman Firman Tuhan, supaya para pembaca dan pendengar dapat mengalami pembaharuan hidup. Oleh karena itu, kehadiran Albata tidak bermaksud untuk menggantikan Alkitab yang ada, melainkan untuk meningkatkan pemahaman akan Firman Tuhan. Umat Allah memerlukan dua macam terjemahan Alkitab Umat Allah di mana pun berada memerlukan sekurang-kurangnya dua macam penerjemahan Alkitab, supaya orang yang belum sempat belajar bahasa sumber Alkitab dapat mengerti Firman Allah dengan sejelas mungkin. Kedua macam penerjemahan itu adalah terjemahan secara harfiah dan terjemahan yang berdasarkan arti. Karena terjemahan harfiah dikerjakan kata demi kata, terjemahan seperti itu sangat berguna untuk memperlihatkan bentuk dan struktur dari teks bahasa sumber. Alkitab Terjemahan Baru (TB) adalah salah satu Alkitab yang diterjemahkan secara harfiah. Sedangkan TSI dan BIS (Bahasa Indonesia Sehari-hari) diterjemahkan berdasarkan arti. Terjemahan berdasarkan arti tidak mempersoalkan berapa kata yang dipakai dalam penerjemahan asal arti yang disampaikan atau yang diungkapkan sama dengan arti yang diterima oleh para pembaca pertama pada zaman kitab itu ditulis. Kelebihan terjemahan secara harfiah adalah hampir selalu mengikuti bentuk atau cara ungkapan yang terdapat dalam bahasa sumber. Sedangkan terjemahan berdasarkan arti memiliki kelebihan dalam hal lebih tepat menyatakan arti dari bahasa sumber. Dengan melihat pentingnya kedua bentuk penerjemahan tersebut, maka sudah sepantasnyalah jemaat Tuhan memiliki dan menggunakan kedua-duanya!
 &amp;nbsp;</t>
        </is>
      </c>
      <c r="Y2497" s="262" t="n">
        <v>60000</v>
      </c>
      <c r="Z2497" s="226" t="n"/>
      <c r="AA2497" s="241">
        <f>Y3730*Z3730</f>
        <v/>
      </c>
      <c r="AB2497" s="237" t="inlineStr">
        <is>
          <t>2bc4ebb1-dd44-4a5e-9a0f-cc8a18b2ccf5</t>
        </is>
      </c>
    </row>
    <row r="2498" ht="15" customHeight="1" s="283">
      <c r="A2498" s="109" t="n">
        <v>3722</v>
      </c>
      <c r="B2498" s="222">
        <f>HYPERLINK("https://mocostore.moco.co.id/catalog/"&amp;AB3731,"Klik Disini")</f>
        <v/>
      </c>
      <c r="C2498" s="223" t="inlineStr">
        <is>
          <t>Nilai Jari Jemarimu: Makna Cincin di Setiap Jari</t>
        </is>
      </c>
      <c r="D2498" s="223" t="inlineStr">
        <is>
          <t>:</t>
        </is>
      </c>
      <c r="E2498" s="223" t="inlineStr">
        <is>
          <t>Tim Kreatif Media</t>
        </is>
      </c>
      <c r="F2498" s="223" t="inlineStr">
        <is>
          <t>978-623-8269-03-7</t>
        </is>
      </c>
      <c r="G2498" s="223" t="inlineStr">
        <is>
          <t>978-623-8503-31-5</t>
        </is>
      </c>
      <c r="H2498" s="223" t="inlineStr">
        <is>
          <t>Referensi</t>
        </is>
      </c>
      <c r="I2498" s="258" t="inlineStr">
        <is>
          <t>Umum</t>
        </is>
      </c>
      <c r="J2498" s="186" t="inlineStr">
        <is>
          <t>005.01</t>
        </is>
      </c>
      <c r="K2498" s="223" t="inlineStr">
        <is>
          <t>Edisi Ke-1</t>
        </is>
      </c>
      <c r="L2498" s="223" t="n"/>
      <c r="M2498" s="259" t="inlineStr">
        <is>
          <t>Tidak Tersedia</t>
        </is>
      </c>
      <c r="N2498" s="223" t="inlineStr">
        <is>
          <t>Indonesia</t>
        </is>
      </c>
      <c r="O2498" s="223" t="inlineStr">
        <is>
          <t>Bukan fiksi</t>
        </is>
      </c>
      <c r="P2498" s="223" t="n">
        <v>2023</v>
      </c>
      <c r="Q2498" s="223" t="n">
        <v>2023</v>
      </c>
      <c r="R2498" s="223" t="inlineStr">
        <is>
          <t>Rumah Baca</t>
        </is>
      </c>
      <c r="S2498" s="223" t="inlineStr">
        <is>
          <t>Andi Offset CV</t>
        </is>
      </c>
      <c r="T2498" s="223" t="inlineStr">
        <is>
          <t>Lokal</t>
        </is>
      </c>
      <c r="U2498" s="86" t="n">
        <v>92</v>
      </c>
      <c r="V2498" s="86" t="inlineStr">
        <is>
          <t>pdf</t>
        </is>
      </c>
      <c r="W2498" s="223" t="inlineStr">
        <is>
          <t>8.7 MB</t>
        </is>
      </c>
      <c r="X2498" s="223" t="inlineStr">
        <is>
          <t>Cincin merupakan benda berharga yang sering kita jumpai dikenakan pada jari-jari orang di sekitar kita. Ada yang senang memakainya pada jari telunjuk, dan ada yang memang mengharuskan jari manisnya dikenakan cincin karena sudah terikat oleh janji pernikahan. Selain indah, cincin yang kita kenakan pada jari kita memiliki makna yang cukup banyak. Pada buku ini akan dibahas mengenai pemakaian cincin pada tiap jari, baik dari yang sudah diketahui banyak orang maupun sudah mulai ditinggalkan oleh perkembangan zaman.</t>
        </is>
      </c>
      <c r="Y2498" s="262" t="n">
        <v>49500</v>
      </c>
      <c r="Z2498" s="226" t="n"/>
      <c r="AA2498" s="241">
        <f>Y3731*Z3731</f>
        <v/>
      </c>
      <c r="AB2498" s="237" t="inlineStr">
        <is>
          <t>9a50678d-8d28-4854-b4ea-65021a79fa68</t>
        </is>
      </c>
    </row>
    <row r="2499" ht="15" customHeight="1" s="283">
      <c r="A2499" s="109" t="n">
        <v>3724</v>
      </c>
      <c r="B2499" s="222">
        <f>HYPERLINK("https://mocostore.moco.co.id/catalog/"&amp;AB3733,"Klik Disini")</f>
        <v/>
      </c>
      <c r="C2499" s="223" t="inlineStr">
        <is>
          <t>Dari Mataram Kuno hingga Pajang: Kisah Perjalanan Kerajaan di Jawa Tengah</t>
        </is>
      </c>
      <c r="D2499" s="223" t="inlineStr">
        <is>
          <t>:</t>
        </is>
      </c>
      <c r="E2499" s="223" t="inlineStr">
        <is>
          <t>Wind Dylanesia</t>
        </is>
      </c>
      <c r="F2499" s="223" t="n"/>
      <c r="G2499" s="223" t="inlineStr">
        <is>
          <t>978-623-8492-05-3</t>
        </is>
      </c>
      <c r="H2499" s="223" t="inlineStr">
        <is>
          <t>Referensi</t>
        </is>
      </c>
      <c r="I2499" s="258" t="inlineStr">
        <is>
          <t>Umum</t>
        </is>
      </c>
      <c r="J2499" s="186" t="inlineStr">
        <is>
          <t>005.01</t>
        </is>
      </c>
      <c r="K2499" s="223" t="inlineStr">
        <is>
          <t>Edisi Ke-1</t>
        </is>
      </c>
      <c r="L2499" s="223" t="n"/>
      <c r="M2499" s="259" t="inlineStr">
        <is>
          <t>Tidak Tersedia</t>
        </is>
      </c>
      <c r="N2499" s="223" t="inlineStr">
        <is>
          <t>Indonesia</t>
        </is>
      </c>
      <c r="O2499" s="223" t="inlineStr">
        <is>
          <t>Bukan fiksi</t>
        </is>
      </c>
      <c r="P2499" s="223" t="n">
        <v>2023</v>
      </c>
      <c r="Q2499" s="223" t="n">
        <v>2023</v>
      </c>
      <c r="R2499" s="223" t="inlineStr">
        <is>
          <t>Cahaya Harapan</t>
        </is>
      </c>
      <c r="S2499" s="223" t="inlineStr">
        <is>
          <t>Andi Offset CV</t>
        </is>
      </c>
      <c r="T2499" s="223" t="inlineStr">
        <is>
          <t>Lokal</t>
        </is>
      </c>
      <c r="U2499" s="86" t="n">
        <v>82</v>
      </c>
      <c r="V2499" s="86" t="inlineStr">
        <is>
          <t>PDF</t>
        </is>
      </c>
      <c r="W2499" s="223" t="inlineStr">
        <is>
          <t>3.8 MB</t>
        </is>
      </c>
      <c r="X2499" s="223" t="inlineStr">
        <is>
          <t>Dalam buku &amp;lsquo;&amp;rsquo;Dari Mataram Kuno hingga Pajang: Kisah Perjalanan Kerajaan di Jawa Tengah&amp;rsquo;&amp;rsquo;, pembaca akan diajak untuk mengambil bagian dalam perjalanan waktu yang membawa kita dari masa Kerajaan Mataram Kuno hingga Kerajaan Pajang. Buku ini akan memaparkan secara komprehensif mengenai sejarah dan perkembangan dari setiap kerajaan yang pernah berdiri di wilayah Jawa Tengah. Selain itu, buku ini juga akan membahas tentang sejarah dan perkembangan dari setiap kerajaan, mulai dari awal berdirinya hingga jatuhnya kerajaan tersebut. Pembahasan mengenai aspek-aspek penting dari setiap kerajaan, seperti politik, agama, ekonomi, dan budaya juga akan dibahas dalam buku ini.
 &amp;nbsp;</t>
        </is>
      </c>
      <c r="Y2499" s="262" t="n">
        <v>47500</v>
      </c>
      <c r="Z2499" s="226" t="n"/>
      <c r="AA2499" s="241">
        <f>Y3733*Z3733</f>
        <v/>
      </c>
      <c r="AB2499" s="237" t="inlineStr">
        <is>
          <t>a8113ea5-20b9-4067-af74-560b07f76e4a</t>
        </is>
      </c>
    </row>
    <row r="2500" ht="15" customHeight="1" s="283">
      <c r="A2500" s="109" t="n">
        <v>3730</v>
      </c>
      <c r="B2500" s="222">
        <f>HYPERLINK("https://mocostore.moco.co.id/catalog/"&amp;AB3739,"Klik Disini")</f>
        <v/>
      </c>
      <c r="C2500" s="223" t="inlineStr">
        <is>
          <t>Tips Mencegah Jerawat Muncul dan Menjaga Kulit Sehat</t>
        </is>
      </c>
      <c r="D2500" s="223" t="inlineStr">
        <is>
          <t>:</t>
        </is>
      </c>
      <c r="E2500" s="223" t="inlineStr">
        <is>
          <t>Panuwun Budi</t>
        </is>
      </c>
      <c r="F2500" s="223" t="n"/>
      <c r="G2500" s="223" t="inlineStr">
        <is>
          <t>978-623-8493-40-1</t>
        </is>
      </c>
      <c r="H2500" s="223" t="inlineStr">
        <is>
          <t>Kesehatan</t>
        </is>
      </c>
      <c r="I2500" s="258" t="inlineStr">
        <is>
          <t>Perguruan Tinggi</t>
        </is>
      </c>
      <c r="J2500" s="186" t="inlineStr">
        <is>
          <t>009.24</t>
        </is>
      </c>
      <c r="K2500" s="223" t="inlineStr">
        <is>
          <t>Edisi Ke-1</t>
        </is>
      </c>
      <c r="L2500" s="223" t="n"/>
      <c r="M2500" s="259" t="inlineStr">
        <is>
          <t>Tidak Tersedia</t>
        </is>
      </c>
      <c r="N2500" s="223" t="inlineStr">
        <is>
          <t>Indonesia</t>
        </is>
      </c>
      <c r="O2500" s="223" t="inlineStr">
        <is>
          <t>Bukan fiksi</t>
        </is>
      </c>
      <c r="P2500" s="223" t="n">
        <v>2023</v>
      </c>
      <c r="Q2500" s="223" t="n">
        <v>2023</v>
      </c>
      <c r="R2500" s="223" t="inlineStr">
        <is>
          <t>Cahaya Harapan</t>
        </is>
      </c>
      <c r="S2500" s="223" t="inlineStr">
        <is>
          <t>Andi Offset CV</t>
        </is>
      </c>
      <c r="T2500" s="223" t="inlineStr">
        <is>
          <t>Lokal</t>
        </is>
      </c>
      <c r="U2500" s="86" t="n">
        <v>80</v>
      </c>
      <c r="V2500" s="86" t="inlineStr">
        <is>
          <t>pdf</t>
        </is>
      </c>
      <c r="W2500" s="223" t="inlineStr">
        <is>
          <t>2.3 MB</t>
        </is>
      </c>
      <c r="X2500" s="223" t="inlineStr">
        <is>
          <t>Buku Tips Mencegah Jerawat Muncul dan Menjaga Kulit Sehat adalah bagian yang sangat penting karena memberikan pengenalan tentang topik yang akan dibahas dan juga memberikan konteks tentang mengapa topik ini perlu dibahas. Pada buku ini, pembaca akan diperkenalkan pada apa itu jerawat dan apa penyebab jerawat. Jerawat adalah kondisi kulit yang umum terjadi dan dapat mempengaruhi siapa saja, baik laki-laki maupun perempuan, dan sering terjadi selama masa remaja. Jerawat terjadi ketika kelenjar minyak di bawah kulit menjadi terlalu aktif dan menyebabkan pori-pori terblokir oleh minyak dan sel kulit mati. Hal ini dapat menyebabkan peradangan pada kulit dan munculnya jerawat. Oleh karena itu, sangat penting untuk mencegah jerawat muncul dan menjaga kulit tetap sehat. Buku ini akan membantu pembaca memperoleh pemahaman yang lebih baik tentang cara mencegah jerawat muncul dan menjaga kulit tetap sehat yang akan dibahas di bagian selanjutnya.</t>
        </is>
      </c>
      <c r="Y2500" s="262" t="n">
        <v>46000</v>
      </c>
      <c r="Z2500" s="226" t="n"/>
      <c r="AA2500" s="241">
        <f>Y3739*Z3739</f>
        <v/>
      </c>
      <c r="AB2500" s="237" t="inlineStr">
        <is>
          <t>e9cab60d-6e9b-41a1-96f8-7e57ccfcaf32</t>
        </is>
      </c>
    </row>
    <row r="2501" ht="15" customHeight="1" s="283">
      <c r="A2501" s="109" t="n">
        <v>3755</v>
      </c>
      <c r="B2501" s="222">
        <f>HYPERLINK("https://mocostore.moco.co.id/catalog/"&amp;AB3764,"Klik Disini")</f>
        <v/>
      </c>
      <c r="C2501" s="223" t="inlineStr">
        <is>
          <t>Dampak Negatif dari Kebiasaan Manipulatif terhadap Kesehatan Mental dan Hubungan dengan Pasangan</t>
        </is>
      </c>
      <c r="D2501" s="223" t="inlineStr">
        <is>
          <t>:</t>
        </is>
      </c>
      <c r="E2501" s="223" t="inlineStr">
        <is>
          <t>Michael Wiseman</t>
        </is>
      </c>
      <c r="F2501" s="223" t="n"/>
      <c r="G2501" s="223" t="inlineStr">
        <is>
          <t>978-623-8492-03-9</t>
        </is>
      </c>
      <c r="H2501" s="223" t="inlineStr">
        <is>
          <t>Psikologi</t>
        </is>
      </c>
      <c r="I2501" s="258" t="inlineStr">
        <is>
          <t>Perguruan Tinggi</t>
        </is>
      </c>
      <c r="J2501" s="186" t="inlineStr">
        <is>
          <t>009.13</t>
        </is>
      </c>
      <c r="K2501" s="223" t="inlineStr">
        <is>
          <t>Edisi Ke-1</t>
        </is>
      </c>
      <c r="L2501" s="223" t="n"/>
      <c r="M2501" s="259" t="inlineStr">
        <is>
          <t>Tidak Tersedia</t>
        </is>
      </c>
      <c r="N2501" s="223" t="inlineStr">
        <is>
          <t>Indonesia</t>
        </is>
      </c>
      <c r="O2501" s="223" t="inlineStr">
        <is>
          <t>Bukan fiksi</t>
        </is>
      </c>
      <c r="P2501" s="223" t="n">
        <v>2023</v>
      </c>
      <c r="Q2501" s="223" t="n">
        <v>2023</v>
      </c>
      <c r="R2501" s="223" t="inlineStr">
        <is>
          <t>Cahaya Harapan</t>
        </is>
      </c>
      <c r="S2501" s="223" t="inlineStr">
        <is>
          <t>Andi Offset CV</t>
        </is>
      </c>
      <c r="T2501" s="223" t="inlineStr">
        <is>
          <t>Lokal</t>
        </is>
      </c>
      <c r="U2501" s="86" t="n">
        <v>74</v>
      </c>
      <c r="V2501" s="86" t="inlineStr">
        <is>
          <t>PDF</t>
        </is>
      </c>
      <c r="W2501" s="223" t="inlineStr">
        <is>
          <t>3.3 MB</t>
        </is>
      </c>
      <c r="X2501" s="223" t="inlineStr">
        <is>
          <t>Manipulasi dalam hubungan dengan pasangan dapat menyebabkan dampak yang merugikan pada kesehatan mental individu dan hubungan itu sendiri. Kebiasaan manipulatif seringkali dilakukan tanpa disadari dan dapat terjadi dalam bentuk kontrol, pemaksaan kehendak, dan pengabaian terhadap perasaan pasangan. Dalam jangka panjang, kebiasaan ini dapat merusak hubungan, mengurangi kepercayaan, dan meningkatkan risiko gangguan kesehatan mental. Oleh karena itu, sangat penting untuk mengenali dan mengatasi kebiasaan manipulatif dalam hubungan. Dalam buku ini, akan dijelaskan dampak negatif dari kebiasaan manipulatif terhadap kesehatan mental dan hubungan, faktor-faktor yang mempengaruhi kebiasaan manipulatif, dan strategi untuk mengatasi kebiasaan manipulatif dalam hubungan. Diharapkan buku ini dapat membantu individu untuk memperbaiki hubungan mereka dengan pasangan dan memperbaiki kesehatan mental.
 &amp;nbsp;</t>
        </is>
      </c>
      <c r="Y2501" s="262" t="n">
        <v>46000</v>
      </c>
      <c r="Z2501" s="226" t="n"/>
      <c r="AA2501" s="241">
        <f>Y3764*Z3764</f>
        <v/>
      </c>
      <c r="AB2501" s="237" t="inlineStr">
        <is>
          <t>abddf41a-dc6b-4009-8571-dbbe0bcfb18e</t>
        </is>
      </c>
    </row>
    <row r="2502" ht="15" customHeight="1" s="283">
      <c r="A2502" s="109" t="n">
        <v>3756</v>
      </c>
      <c r="B2502" s="222">
        <f>HYPERLINK("https://mocostore.moco.co.id/catalog/"&amp;AB3765,"Klik Disini")</f>
        <v/>
      </c>
      <c r="C2502" s="223" t="inlineStr">
        <is>
          <t>VERTIKULTUR Seni dan Inovasi Berkebun Vertikal</t>
        </is>
      </c>
      <c r="D2502" s="223" t="inlineStr">
        <is>
          <t>:</t>
        </is>
      </c>
      <c r="E2502" s="223" t="inlineStr">
        <is>
          <t>Nugraheni Widyawati</t>
        </is>
      </c>
      <c r="F2502" s="223" t="inlineStr">
        <is>
          <t>978-979-29-6787-6</t>
        </is>
      </c>
      <c r="G2502" s="223" t="inlineStr">
        <is>
          <t>978-623-01-3867-6</t>
        </is>
      </c>
      <c r="H2502" s="223" t="inlineStr">
        <is>
          <t>Pertanian</t>
        </is>
      </c>
      <c r="I2502" s="258" t="inlineStr">
        <is>
          <t>Perguruan Tinggi</t>
        </is>
      </c>
      <c r="J2502" s="186" t="inlineStr">
        <is>
          <t>009.06</t>
        </is>
      </c>
      <c r="K2502" s="223" t="inlineStr">
        <is>
          <t>Edisi Ke-1</t>
        </is>
      </c>
      <c r="L2502" s="223" t="n"/>
      <c r="M2502" s="259" t="inlineStr">
        <is>
          <t>Tidak Tersedia</t>
        </is>
      </c>
      <c r="N2502" s="223" t="inlineStr">
        <is>
          <t>Indonesia</t>
        </is>
      </c>
      <c r="O2502" s="223" t="inlineStr">
        <is>
          <t>Bukan fiksi</t>
        </is>
      </c>
      <c r="P2502" s="223" t="n">
        <v>2018</v>
      </c>
      <c r="Q2502" s="223" t="n">
        <v>2023</v>
      </c>
      <c r="R2502" s="223" t="inlineStr">
        <is>
          <t>Penerbit Andi</t>
        </is>
      </c>
      <c r="S2502" s="223" t="inlineStr">
        <is>
          <t>Andi Offset CV</t>
        </is>
      </c>
      <c r="T2502" s="223" t="inlineStr">
        <is>
          <t>Lokal</t>
        </is>
      </c>
      <c r="U2502" s="86" t="n">
        <v>254</v>
      </c>
      <c r="V2502" s="86" t="inlineStr">
        <is>
          <t>pdf</t>
        </is>
      </c>
      <c r="W2502" s="223" t="inlineStr">
        <is>
          <t>16.4 MB</t>
        </is>
      </c>
      <c r="X2502" s="223" t="inlineStr">
        <is>
          <t>Meninggalkan hobi berkebun hanya karena tidak mempunyai lahan atau hanya memiliki halaman sempit sangatlah disayangkan. Hobi yang menarik tersebut harus tetap dipelihara karena menyehatkan, menyemarakkan dan menyegarkan lingkungan sembari memanfaatkan sumberdaya lingkungan. Vertikultur hadir untuk menyemangati masyarakat agar tetap berkebun, namun dengan cara yang unik, kreatif, hemat lahan dan sumberdaya lingkungan lainnya.
 Buku ini mengupas berbagai model vertikultur, termasuk di dalamnya vertical garden, green wall, living wall, green facade yang mulai populer di Indonesia. Aneka jenis tanaman hortikultura baik yang bisa dikonsumsi seperti aneka jenis sayur, maupun yang berfungsi sebagai dekorasi lingkungan, ditampilkan dalam aneka model. Buku ini semakin menarik karena dilengkapi dengan foto contoh setiap model vertikultur. Dengan vertikultur, berkebun menjadi tidak membosankan karena ada sentuhan seni dari setiap pekebun.</t>
        </is>
      </c>
      <c r="Y2502" s="262" t="n">
        <v>145000</v>
      </c>
      <c r="Z2502" s="226" t="n"/>
      <c r="AA2502" s="241">
        <f>Y3765*Z3765</f>
        <v/>
      </c>
      <c r="AB2502" s="237" t="inlineStr">
        <is>
          <t>570531dd-d649-41ec-b3fa-683fd6c8182a</t>
        </is>
      </c>
    </row>
    <row r="2503" ht="15" customHeight="1" s="283">
      <c r="A2503" s="109" t="n">
        <v>3757</v>
      </c>
      <c r="B2503" s="222">
        <f>HYPERLINK("https://mocostore.moco.co.id/catalog/"&amp;AB3766,"Klik Disini")</f>
        <v/>
      </c>
      <c r="C2503" s="223" t="inlineStr">
        <is>
          <t>Microsoft Word 2016 untuk Pemula</t>
        </is>
      </c>
      <c r="D2503" s="223" t="inlineStr">
        <is>
          <t>:</t>
        </is>
      </c>
      <c r="E2503" s="223" t="inlineStr">
        <is>
          <t>MADCOMS</t>
        </is>
      </c>
      <c r="F2503" s="223" t="inlineStr">
        <is>
          <t>978-979-29-6893-4</t>
        </is>
      </c>
      <c r="G2503" s="223" t="inlineStr">
        <is>
          <t>978-623-01-3840-9</t>
        </is>
      </c>
      <c r="H2503" s="223" t="inlineStr">
        <is>
          <t>Komputer &amp; Internet</t>
        </is>
      </c>
      <c r="I2503" s="258" t="inlineStr">
        <is>
          <t>Perguruan Tinggi</t>
        </is>
      </c>
      <c r="J2503" s="186" t="inlineStr">
        <is>
          <t>009.05</t>
        </is>
      </c>
      <c r="K2503" s="223" t="inlineStr">
        <is>
          <t>Edisi Ke-1</t>
        </is>
      </c>
      <c r="L2503" s="223" t="n"/>
      <c r="M2503" s="259" t="inlineStr">
        <is>
          <t>Tidak Tersedia</t>
        </is>
      </c>
      <c r="N2503" s="223" t="inlineStr">
        <is>
          <t>Indonesia</t>
        </is>
      </c>
      <c r="O2503" s="223" t="inlineStr">
        <is>
          <t>Bukan fiksi</t>
        </is>
      </c>
      <c r="P2503" s="223" t="n">
        <v>2016</v>
      </c>
      <c r="Q2503" s="223" t="n">
        <v>2023</v>
      </c>
      <c r="R2503" s="223" t="inlineStr">
        <is>
          <t>Penerbit Andi</t>
        </is>
      </c>
      <c r="S2503" s="223" t="inlineStr">
        <is>
          <t>Andi Offset CV</t>
        </is>
      </c>
      <c r="T2503" s="223" t="inlineStr">
        <is>
          <t>Lokal</t>
        </is>
      </c>
      <c r="U2503" s="86" t="n">
        <v>290</v>
      </c>
      <c r="V2503" s="86" t="inlineStr">
        <is>
          <t>pdf</t>
        </is>
      </c>
      <c r="W2503" s="223" t="inlineStr">
        <is>
          <t>15.7 MB</t>
        </is>
      </c>
      <c r="X2503" s="223" t="inlineStr">
        <is>
          <t>Microsoft Word 2016 untuk pemula merupakan buku yang mengulas tentang Microsoft Word versi 2016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2016.
 Dirancang untuk kalangan pemula ataupun pelajar, namun isi materi yang dibahas cukup kompleks, yang meliputi:
 - Mengenal Microsoft Word 2016 dan fitur terbarunya
 - Memformat dokumen dan halaman Microsoft Word 2016
 - Mengatur Naskah, Membuat Penomoran dan membuat Format Kolom
 - Mengolah dan memaksimalkan penggunaan objek tabel
 - Mengolah objek Picture, Shape, Video, SmartArt, dan Equation
 - Memaksimalkan pengolahan objek Grafik
 - Menggunakan dan memaksimalkan fasilitas mailing Microsoft Word 2016
 - Mencetak naskah pada Microsoft Word 2016</t>
        </is>
      </c>
      <c r="Y2503" s="262" t="n">
        <v>79000</v>
      </c>
      <c r="Z2503" s="226" t="n"/>
      <c r="AA2503" s="241">
        <f>Y3766*Z3766</f>
        <v/>
      </c>
      <c r="AB2503" s="237" t="inlineStr">
        <is>
          <t>04bc57bb-f317-4a1f-8f7b-b23492216bf3</t>
        </is>
      </c>
    </row>
    <row r="2504" ht="15" customHeight="1" s="283">
      <c r="A2504" s="109" t="n">
        <v>3758</v>
      </c>
      <c r="B2504" s="222">
        <f>HYPERLINK("https://mocostore.moco.co.id/catalog/"&amp;AB3767,"Klik Disini")</f>
        <v/>
      </c>
      <c r="C2504" s="223" t="inlineStr">
        <is>
          <t>Dampak Kata</t>
        </is>
      </c>
      <c r="D2504" s="223" t="inlineStr">
        <is>
          <t>:</t>
        </is>
      </c>
      <c r="E2504" s="223" t="inlineStr">
        <is>
          <t>Pdt. Imanuel Kristo</t>
        </is>
      </c>
      <c r="F2504" s="223" t="n"/>
      <c r="G2504" s="223" t="inlineStr">
        <is>
          <t>978-623-314-503-9</t>
        </is>
      </c>
      <c r="H2504" s="223" t="inlineStr">
        <is>
          <t>Agama Kristen</t>
        </is>
      </c>
      <c r="I2504" s="258" t="inlineStr">
        <is>
          <t>Perguruan Tinggi</t>
        </is>
      </c>
      <c r="J2504" s="186" t="inlineStr">
        <is>
          <t>009.16</t>
        </is>
      </c>
      <c r="K2504" s="223" t="inlineStr">
        <is>
          <t>Edisi Ke-1</t>
        </is>
      </c>
      <c r="L2504" s="223" t="n"/>
      <c r="M2504" s="259" t="inlineStr">
        <is>
          <t>Tidak Tersedia</t>
        </is>
      </c>
      <c r="N2504" s="223" t="inlineStr">
        <is>
          <t>Indonesia</t>
        </is>
      </c>
      <c r="O2504" s="223" t="inlineStr">
        <is>
          <t>Bukan fiksi</t>
        </is>
      </c>
      <c r="P2504" s="223" t="n">
        <v>2023</v>
      </c>
      <c r="Q2504" s="223" t="n">
        <v>2023</v>
      </c>
      <c r="R2504" s="223" t="inlineStr">
        <is>
          <t>PBMR Andi</t>
        </is>
      </c>
      <c r="S2504" s="223" t="inlineStr">
        <is>
          <t>Andi Offset CV</t>
        </is>
      </c>
      <c r="T2504" s="223" t="inlineStr">
        <is>
          <t>Lokal</t>
        </is>
      </c>
      <c r="U2504" s="86" t="n">
        <v>68</v>
      </c>
      <c r="V2504" s="86" t="inlineStr">
        <is>
          <t>pdf</t>
        </is>
      </c>
      <c r="W2504" s="223" t="inlineStr">
        <is>
          <t>3.2 MB</t>
        </is>
      </c>
      <c r="X2504" s="223" t="inlineStr">
        <is>
          <t>Buku ini merupakan kumpulan tulisan yang mengangkat masalah-masalah aktual yang sedang dihadapi masyarakat umum. Pemaparannya disajikan dengan sudut pandang rohani dan tidak bersifat informatif tanpa menggurui.</t>
        </is>
      </c>
      <c r="Y2504" s="262" t="n">
        <v>37000</v>
      </c>
      <c r="Z2504" s="226" t="n"/>
      <c r="AA2504" s="241">
        <f>Y3767*Z3767</f>
        <v/>
      </c>
      <c r="AB2504" s="237" t="inlineStr">
        <is>
          <t>0b13a6da-8479-4e3b-a0b1-f620cf69e584</t>
        </is>
      </c>
    </row>
    <row r="2505" ht="15" customHeight="1" s="283">
      <c r="A2505" s="109" t="n">
        <v>3759</v>
      </c>
      <c r="B2505" s="222">
        <f>HYPERLINK("https://mocostore.moco.co.id/catalog/"&amp;AB3768,"Klik Disini")</f>
        <v/>
      </c>
      <c r="C2505" s="223" t="inlineStr">
        <is>
          <t>Metodologi Penelitian, Panduan Lengkap Penelitian dengan Mudah</t>
        </is>
      </c>
      <c r="D2505" s="223" t="inlineStr">
        <is>
          <t>:</t>
        </is>
      </c>
      <c r="E2505" s="223" t="inlineStr">
        <is>
          <t>Dimas Agung Trisliatanto, S.IIP., M.PSDM.</t>
        </is>
      </c>
      <c r="F2505" s="223" t="inlineStr">
        <is>
          <t>978-623-01-0465-7</t>
        </is>
      </c>
      <c r="G2505" s="223" t="inlineStr">
        <is>
          <t>978-623-01-3839-3</t>
        </is>
      </c>
      <c r="H2505" s="223" t="inlineStr">
        <is>
          <t>Metodologi</t>
        </is>
      </c>
      <c r="I2505" s="258" t="inlineStr">
        <is>
          <t>Perguruan Tinggi</t>
        </is>
      </c>
      <c r="J2505" s="186" t="inlineStr">
        <is>
          <t>009.01</t>
        </is>
      </c>
      <c r="K2505" s="223" t="inlineStr">
        <is>
          <t>Edisi Ke-1</t>
        </is>
      </c>
      <c r="L2505" s="223" t="n"/>
      <c r="M2505" s="259" t="inlineStr">
        <is>
          <t>Tidak Tersedia</t>
        </is>
      </c>
      <c r="N2505" s="223" t="inlineStr">
        <is>
          <t>Indonesia</t>
        </is>
      </c>
      <c r="O2505" s="223" t="inlineStr">
        <is>
          <t>Bukan fiksi</t>
        </is>
      </c>
      <c r="P2505" s="223" t="n">
        <v>2020</v>
      </c>
      <c r="Q2505" s="223" t="n">
        <v>2023</v>
      </c>
      <c r="R2505" s="223" t="inlineStr">
        <is>
          <t>Penerbit Andi</t>
        </is>
      </c>
      <c r="S2505" s="223" t="inlineStr">
        <is>
          <t>Andi Offset CV</t>
        </is>
      </c>
      <c r="T2505" s="223" t="inlineStr">
        <is>
          <t>Lokal</t>
        </is>
      </c>
      <c r="U2505" s="86" t="n">
        <v>530</v>
      </c>
      <c r="V2505" s="86" t="inlineStr">
        <is>
          <t>pdf</t>
        </is>
      </c>
      <c r="W2505" s="223" t="inlineStr">
        <is>
          <t>6.3 MB</t>
        </is>
      </c>
      <c r="X2505" s="223" t="inlineStr">
        <is>
          <t>Pada buku ini, Penulis menyajikan banyak pembahasan seputar metodologi penelitian secara kuantitatif dan kualitatif dari berbagai sumber referensi yang relevan dengan pemahaman yang mudah ditangkap oleh
 Pembaca. Bab 1 membahas tentang pemahaman terkait ilmu pengetahuan dan penelitian, mulai dari hakikat/esensi, makna, perbedaan paradigma ilmu pengetahuan dan penelitian, cara berpikir, hingga pemikiran analitis dan sintetis. Bab 2 membahas tentang tren fokus dan kemanfaatan penelitian yang memiliki kecenderungan bahwa penelitian yang dibahas memilih topik dan metode penelitian serta penjelasan tentang deduktif dan induktif hingga menjelaskan tujuan dan kemanfaatan penelitian. Bab 3 membahas tentang
 penentuan judul dan problematik penelitian berdasarkan situasi, kondisi, dan fenomena yang terjadi hingga terbentuk rumusan permasalahan penelitian dengan beragam pertimbangan yang dapat dipelajari. Bab 4 membahas tentang pendekatan penelitian baik secara ilmiah maupun non-ilmiah beserta penjelasan yang menjadi perbedaannya.
 Bab 5 membahas tentang desain dan perencanaan penelitian yang di dalamnya juga menjelaskan cakupan desain pada proposal penelitian dan tak hanya mengulas bagaimana mengkaji dan memantapkan proposal penelitian, tetapi juga bagaimana cara mengatur personalia (tim peneliti), usulan rencana anggaran biaya penelitian, dan jadwal pelaksanaan kegiatan penelitian. Bab 6 membahas tentang karakteristik data, manfaat dan fungsi data, klasifikasi sumber data, serta urgensi data dalam penelitian. Bab 7 membahas tentang konsep dan konseptualitas penelitian, cara membuat kerangka konsep penelitian, karakteristik variabel, hingga penjelasan pada hubungan antarvariabel. Bab 8 membahas tentang karakteristik, perumusan hingga perbedaan antara hipotesis dan proposisi penelitian. Bab 9 membahas tentang prosedur penelitian yang terdapat perbedaan prosedur antara penelitian eksakta dengan penelitian non-eksakta, penjelasan melalui flowchat, dan skema alur penelitian hingga pemahaman tentang Standar Operasional Prosedur (SOP) penelitian.
 Bab 10 membahas tentang karakteristik dan peranan teori penelitian, bagaimana memunculkan teori melalui pemikiran yang lateral (out of the box), juga penjelasan tentang deskripsi dan karakteristik jenis terkait studi kepustakaan. Bab 11 membahas tentang jenis, format, dan metode penelitian hingga pertimbangan dalam menentukan metode penelitian, antara metode penelitian kuantitatif ataupun kualitatif. Bab 12 membahas tentang ruang lingkup penelitian serta objektivitas dan subjektivitas penelitian. Bab 13 membahas tentang instrumen penelitian dan langkah-langkah prosedural pembuatan instrumen penelitian tersebut (baik secara kuantitatif maupun kualitatif), menjelaskan tentang Focus Group Discussion (FGD), dan validitas hingga reliabilitas suatu penelitian. Bab 14 membahas tentang populasi, sampel, dan sampling.
 Bab 15 membahas tentang jenis skala, cara penyusunan skala, dan prinsip pengukuran skala. Bab 16 membahas tentang definisi, fungsi, tujuan, peranan, karakteristik, hingga analisis terkait statistik penelitian. Bab 17 membahas tentang teknik pengumpulan data dan teknik pengolahan data baik secara kuantitatif maupun kualitatif. Bab 18 membahas tentang prinsip-prinsip dalam menganalisis data hingga metode analisis data (kuantitatif dan kualitatif). Bab 19 membahas tentang prosedur pembuatan laporan penelitian secara sistematis dengan beberapa hal yang perlu diperhatikan, adanya sasaran penyampaian yang tepat hingga mengulas kelemahan dalam membuat/menyusun laporan penelitian. Bab 20 membahas tentang interpretasi hasil penelitian dan diskusi teoretis yang relevan antara teori yang digunakan dengan analisis hasil penelitian. Bab 21 membahas tentang karakteristik, peran, problematik, serta etika yang dimiliki sebagai seorang peneliti dalam melakukan penelitian. Bab 22 membahas tentang tata cara penulisan sumber referensi dan daftar pustaka.</t>
        </is>
      </c>
      <c r="Y2505" s="262" t="n">
        <v>169000</v>
      </c>
      <c r="Z2505" s="226" t="n"/>
      <c r="AA2505" s="241">
        <f>Y3768*Z3768</f>
        <v/>
      </c>
      <c r="AB2505" s="237" t="inlineStr">
        <is>
          <t>e5cb061c-cc03-4556-a549-403155ff4eb3</t>
        </is>
      </c>
    </row>
    <row r="2506" ht="15" customHeight="1" s="283">
      <c r="A2506" s="109" t="n">
        <v>3761</v>
      </c>
      <c r="B2506" s="222">
        <f>HYPERLINK("https://mocostore.moco.co.id/catalog/"&amp;AB3770,"Klik Disini")</f>
        <v/>
      </c>
      <c r="C2506" s="223" t="inlineStr">
        <is>
          <t>Meriahnya Tradisi Padusan di Jawa Menjelang Bulan Puasa</t>
        </is>
      </c>
      <c r="D2506" s="223" t="inlineStr">
        <is>
          <t>:</t>
        </is>
      </c>
      <c r="E2506" s="223" t="inlineStr">
        <is>
          <t>Erlita Mega</t>
        </is>
      </c>
      <c r="F2506" s="223" t="n"/>
      <c r="G2506" s="223" t="inlineStr">
        <is>
          <t>978-623-8492-98-5</t>
        </is>
      </c>
      <c r="H2506" s="223" t="inlineStr">
        <is>
          <t>Budaya</t>
        </is>
      </c>
      <c r="I2506" s="258" t="inlineStr">
        <is>
          <t>Umum</t>
        </is>
      </c>
      <c r="J2506" s="186" t="inlineStr">
        <is>
          <t>005.01</t>
        </is>
      </c>
      <c r="K2506" s="223" t="inlineStr">
        <is>
          <t>Edisi Ke-1</t>
        </is>
      </c>
      <c r="L2506" s="223" t="n"/>
      <c r="M2506" s="259" t="inlineStr">
        <is>
          <t>Tidak Tersedia</t>
        </is>
      </c>
      <c r="N2506" s="223" t="inlineStr">
        <is>
          <t>Indonesia</t>
        </is>
      </c>
      <c r="O2506" s="223" t="inlineStr">
        <is>
          <t>Bukan fiksi</t>
        </is>
      </c>
      <c r="P2506" s="223" t="n">
        <v>2023</v>
      </c>
      <c r="Q2506" s="223" t="n">
        <v>2023</v>
      </c>
      <c r="R2506" s="223" t="inlineStr">
        <is>
          <t>Cahaya Harapan</t>
        </is>
      </c>
      <c r="S2506" s="223" t="inlineStr">
        <is>
          <t>Andi Offset CV</t>
        </is>
      </c>
      <c r="T2506" s="223" t="inlineStr">
        <is>
          <t>Lokal</t>
        </is>
      </c>
      <c r="U2506" s="86" t="n">
        <v>78</v>
      </c>
      <c r="V2506" s="86" t="inlineStr">
        <is>
          <t>pdf</t>
        </is>
      </c>
      <c r="W2506" s="223" t="inlineStr">
        <is>
          <t>6.2 MB</t>
        </is>
      </c>
      <c r="X2506" s="223" t="inlineStr">
        <is>
          <t>Indonesia sebagai negara dengan mayoritas penduduknya yang memeluk agama Islam memiliki berbagai macam tradisi yang dilakukan dalam menyambut bulan suci Ramadhan. Salah satu tradisi yang terkenal dan dilakukan oleh masyarakat Jawa adalah Padusan. Tradisi Padusan biasanya dilakukan dalam beberapa hari menjelang Ramadhan dengan cara mandi bersama di sungai atau sumber mata air yang dipercayai memiliki khasiat untuk membersihkan diri secara lahir dan batin. Buku ini akan membahas lebih lanjut tentang tradisi Padusan sebagai bagian dari kearifan lokal di Indonesia, terutama di wilayah Jawa. Dalam buku ini, akan dijelaskan secara lengkap tentang sejarah, makna, dan pelaksanaan tradisi Padusan. Selain itu, buku ini juga akan membahas signifikansi dan pengaruh dari tradisi Padusan terhadap kehidupan masyarakat Jawa dan Indonesia pada umumnya. Semoga buku ini dapat memberikan wawasan dan apresiasi terhadap tradisi-tradisi yang ada di Indonesia.</t>
        </is>
      </c>
      <c r="Y2506" s="262" t="n">
        <v>46000</v>
      </c>
      <c r="Z2506" s="226" t="n"/>
      <c r="AA2506" s="241">
        <f>Y3770*Z3770</f>
        <v/>
      </c>
      <c r="AB2506" s="237" t="inlineStr">
        <is>
          <t>899139ac-24cb-4085-834a-1cef340701a1</t>
        </is>
      </c>
    </row>
    <row r="2507" ht="15" customHeight="1" s="283">
      <c r="A2507" s="109" t="n">
        <v>3762</v>
      </c>
      <c r="B2507" s="222">
        <f>HYPERLINK("https://mocostore.moco.co.id/catalog/"&amp;AB3771,"Klik Disini")</f>
        <v/>
      </c>
      <c r="C2507" s="223" t="inlineStr">
        <is>
          <t>DAMPAK GLORIFIKASI KEKERASAN ATAS NAMA AGAMA</t>
        </is>
      </c>
      <c r="D2507" s="223" t="inlineStr">
        <is>
          <t>:</t>
        </is>
      </c>
      <c r="E2507" s="223" t="inlineStr">
        <is>
          <t>Martha Kaesarina, Nandhes Adi F, Leni MS Lase, Radiani kalvari, Vicky J Delarosa, Pambudi Pulosari</t>
        </is>
      </c>
      <c r="F2507" s="223" t="n"/>
      <c r="G2507" s="223" t="inlineStr">
        <is>
          <t>978-623-7851-90-5</t>
        </is>
      </c>
      <c r="H2507" s="223" t="inlineStr">
        <is>
          <t>Agama Kristen</t>
        </is>
      </c>
      <c r="I2507" s="258" t="inlineStr">
        <is>
          <t>Perguruan Tinggi</t>
        </is>
      </c>
      <c r="J2507" s="186" t="inlineStr">
        <is>
          <t>009.16</t>
        </is>
      </c>
      <c r="K2507" s="223" t="inlineStr">
        <is>
          <t>Edisi Ke-1</t>
        </is>
      </c>
      <c r="L2507" s="223" t="n"/>
      <c r="M2507" s="259" t="inlineStr">
        <is>
          <t>Tidak Tersedia</t>
        </is>
      </c>
      <c r="N2507" s="223" t="inlineStr">
        <is>
          <t>Indonesia</t>
        </is>
      </c>
      <c r="O2507" s="223" t="inlineStr">
        <is>
          <t>Bukan fiksi</t>
        </is>
      </c>
      <c r="P2507" s="223" t="n">
        <v>2023</v>
      </c>
      <c r="Q2507" s="223" t="n">
        <v>2023</v>
      </c>
      <c r="R2507" s="223" t="inlineStr">
        <is>
          <t>Lautan Pustaka</t>
        </is>
      </c>
      <c r="S2507" s="223" t="inlineStr">
        <is>
          <t>Andi Offset CV</t>
        </is>
      </c>
      <c r="T2507" s="223" t="inlineStr">
        <is>
          <t>Lokal</t>
        </is>
      </c>
      <c r="U2507" s="86" t="n">
        <v>69</v>
      </c>
      <c r="V2507" s="86" t="inlineStr">
        <is>
          <t>pdf</t>
        </is>
      </c>
      <c r="W2507" s="223" t="inlineStr">
        <is>
          <t>3.7 MB</t>
        </is>
      </c>
      <c r="X2507" s="223" t="inlineStr">
        <is>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
 &amp;nbsp;</t>
        </is>
      </c>
      <c r="Y2507" s="262" t="n">
        <v>45500</v>
      </c>
      <c r="Z2507" s="226" t="n"/>
      <c r="AA2507" s="241">
        <f>Y3771*Z3771</f>
        <v/>
      </c>
      <c r="AB2507" s="237" t="inlineStr">
        <is>
          <t>d1c8fdb3-2cd2-49ae-ad45-2e16aa84807d</t>
        </is>
      </c>
    </row>
    <row r="2508" ht="15" customHeight="1" s="283">
      <c r="A2508" s="109" t="n">
        <v>3763</v>
      </c>
      <c r="B2508" s="222">
        <f>HYPERLINK("https://mocostore.moco.co.id/catalog/"&amp;AB3772,"Klik Disini")</f>
        <v/>
      </c>
      <c r="C2508" s="223" t="inlineStr">
        <is>
          <t>Merawat Fisik dan Mental: Tips dan Trik untuk Meningkatkan Kesehatan</t>
        </is>
      </c>
      <c r="D2508" s="223" t="inlineStr">
        <is>
          <t>:</t>
        </is>
      </c>
      <c r="E2508" s="223" t="inlineStr">
        <is>
          <t>Vanesa Adisa</t>
        </is>
      </c>
      <c r="F2508" s="223" t="n"/>
      <c r="G2508" s="223" t="inlineStr">
        <is>
          <t>978-623-8492-97-8</t>
        </is>
      </c>
      <c r="H2508" s="223" t="inlineStr">
        <is>
          <t>Kesehatan</t>
        </is>
      </c>
      <c r="I2508" s="258" t="inlineStr">
        <is>
          <t>Perguruan Tinggi</t>
        </is>
      </c>
      <c r="J2508" s="186" t="inlineStr">
        <is>
          <t>009.24</t>
        </is>
      </c>
      <c r="K2508" s="223" t="inlineStr">
        <is>
          <t>Edisi Ke-1</t>
        </is>
      </c>
      <c r="L2508" s="223" t="n"/>
      <c r="M2508" s="259" t="inlineStr">
        <is>
          <t>Tidak Tersedia</t>
        </is>
      </c>
      <c r="N2508" s="223" t="inlineStr">
        <is>
          <t>Indonesia</t>
        </is>
      </c>
      <c r="O2508" s="223" t="inlineStr">
        <is>
          <t>Bukan fiksi</t>
        </is>
      </c>
      <c r="P2508" s="223" t="n">
        <v>2023</v>
      </c>
      <c r="Q2508" s="223" t="n">
        <v>2023</v>
      </c>
      <c r="R2508" s="223" t="inlineStr">
        <is>
          <t>Cahaya Harapan</t>
        </is>
      </c>
      <c r="S2508" s="223" t="inlineStr">
        <is>
          <t>Andi Offset CV</t>
        </is>
      </c>
      <c r="T2508" s="223" t="inlineStr">
        <is>
          <t>Lokal</t>
        </is>
      </c>
      <c r="U2508" s="86" t="n">
        <v>90</v>
      </c>
      <c r="V2508" s="86" t="inlineStr">
        <is>
          <t>pdf</t>
        </is>
      </c>
      <c r="W2508" s="223" t="inlineStr">
        <is>
          <t>10.9 MB</t>
        </is>
      </c>
      <c r="X2508" s="223" t="inlineStr">
        <is>
          <t>Kesehatan fisik dan mental merupakan dua aspek penting dalam menjalani kehidupan yang seimbang dan berkualitas. Dalam era yang serba cepat dan penuh tekanan seperti saat ini, merawat keduanya menjadi semakin penting. Buku ini akan memberikan tips dan trik yang bermanfaat untuk meningkatkan kesehatan fisik dan mental Anda. Dari pola makan sehat dan olahraga rutin untuk menjaga fisik tetap prima, hingga praktik meditasi dan manajemen stres untuk menjaga keseimbangan mental, kami akan mengupas beragam strategi yang dapat Anda terapkan dalam kehidupan sehari-hari. Bersiaplah untuk menemukan cara-cara efektif dalam merawat fisik dan mental Anda, sehingga Anda dapat mencapai kehidupan yang lebih sehat, bahagia, dan produktif.</t>
        </is>
      </c>
      <c r="Y2508" s="262" t="n">
        <v>48500</v>
      </c>
      <c r="Z2508" s="226" t="n"/>
      <c r="AA2508" s="241">
        <f>Y3772*Z3772</f>
        <v/>
      </c>
      <c r="AB2508" s="237" t="inlineStr">
        <is>
          <t>fb6750ba-c356-4f71-8015-662283389843</t>
        </is>
      </c>
    </row>
    <row r="2509" ht="15" customHeight="1" s="283">
      <c r="A2509" s="109" t="n">
        <v>3764</v>
      </c>
      <c r="B2509" s="222">
        <f>HYPERLINK("https://mocostore.moco.co.id/catalog/"&amp;AB3773,"Klik Disini")</f>
        <v/>
      </c>
      <c r="C2509" s="223" t="inlineStr">
        <is>
          <t>Credit Top Secret, Buku Pintar Perjanjian Kredit &amp; Penyelesaian Piutang Macet</t>
        </is>
      </c>
      <c r="D2509" s="223" t="inlineStr">
        <is>
          <t>:</t>
        </is>
      </c>
      <c r="E2509" s="223" t="inlineStr">
        <is>
          <t>Hariyani, Cita Yustisia, &amp; Serfianto DP</t>
        </is>
      </c>
      <c r="F2509" s="223" t="inlineStr">
        <is>
          <t>978-979-29-6912-2</t>
        </is>
      </c>
      <c r="G2509" s="223" t="inlineStr">
        <is>
          <t>978-623-01-3809-6</t>
        </is>
      </c>
      <c r="H2509" s="223" t="inlineStr">
        <is>
          <t>Ekonomi &amp; Keuangan</t>
        </is>
      </c>
      <c r="I2509" s="258" t="inlineStr">
        <is>
          <t>Perguruan Tinggi</t>
        </is>
      </c>
      <c r="J2509" s="186" t="inlineStr">
        <is>
          <t>009.09</t>
        </is>
      </c>
      <c r="K2509" s="223" t="inlineStr">
        <is>
          <t>Edisi Ke-1</t>
        </is>
      </c>
      <c r="L2509" s="223" t="n"/>
      <c r="M2509" s="259" t="inlineStr">
        <is>
          <t>Tidak Tersedia</t>
        </is>
      </c>
      <c r="N2509" s="223" t="inlineStr">
        <is>
          <t>Indonesia</t>
        </is>
      </c>
      <c r="O2509" s="223" t="inlineStr">
        <is>
          <t>Bukan fiksi</t>
        </is>
      </c>
      <c r="P2509" s="223" t="n">
        <v>2018</v>
      </c>
      <c r="Q2509" s="223" t="n">
        <v>2023</v>
      </c>
      <c r="R2509" s="223" t="inlineStr">
        <is>
          <t>Penerbit Andi</t>
        </is>
      </c>
      <c r="S2509" s="223" t="inlineStr">
        <is>
          <t>Andi Offset CV</t>
        </is>
      </c>
      <c r="T2509" s="223" t="inlineStr">
        <is>
          <t>Lokal</t>
        </is>
      </c>
      <c r="U2509" s="86" t="n">
        <v>322</v>
      </c>
      <c r="V2509" s="86" t="inlineStr">
        <is>
          <t>pdf</t>
        </is>
      </c>
      <c r="W2509" s="223" t="inlineStr">
        <is>
          <t>17.7 MB</t>
        </is>
      </c>
      <c r="X2509" s="223" t="inlineStr">
        <is>
          <t>Utang-piutang adalah fenomena umum yang sering terjadi khususnya di dunia bisnis. Jika disikapi dengan bijaksana, utang-piutangdapat digunakan sebagai alat untuk mempercepat kemajuanperusahaan maupun negara. Utang-piutang sendiri dapat direkayasa menjadi surat berharga yangdapat diperjualbelikan di pasar modal dan pasar uang. Sebaliknya, jika tidak disikapi dengan baikdan berhati-hati, utang-piutang dapat mendorong terjadinya krisis ekonomi dalam suatuperusahaan dan negara maupun dalam skala global. Piutang macet atau kredit macet tidak perlu terjadi jikapara kreditor (para bankir) dapat mengantisipasi sejak dini denganmenerapkan prinsip-prinsip pemberian kredit seperti 5-C, 4-P,dan 3-R. Prinsip kehati-hatian harus selalu diterapkan, antara laindengan menetapkan syarat agunan kredit yang memadai, bernilaiekonomis, mudah dieksekusi, dan tidak bermasalah secara hukum. Kredit macet dapat diselesaikan melalui jalur litigasi atau pengadilan, antara lain dengan cara eksekusi sertifikat hak tanggungan melalui pengadilan negeri, eksekusi grosse akta pengakuan utang melalui pengadilan negeri, gugatan perdata melalui pengadilan negeri atas dasar wanprestasi, pelelangan agunan debitor melalui lelang eksekusi,danpermohonan pailit atas debitor melalui pengadilan niaga; maupun nonlitigasi atau di luar pengadilan, antara lain dengan cara alternatif penyelesaian sengketa (APS), pengambilalihan agunan (asset-settlement),penjualan piutang macet (cessie), penggantian kreditor (subrogasi), pembaharuan utang (novasi), pelunasan via penjamin utang, penjualan agunan oleh debitor secara sukarela, pelelangan agunan melalui lelang sukarela, penjualan agunan di bawah tangan, dan penjualan agunan melalui parate eksekusi. Di sisi lain, kredit macet yang masih memiliki prospek usahadapat diselamatkan dengan cara restrukturisasi kredit (restructuring)dan pemberian kredit baru (refinancing).Kredit macet yang tidak layak direstrukturisasi dapat dimasukkandalam program penghapusan kredit (hapus buku dan hapus tagih).
 &amp;nbsp;</t>
        </is>
      </c>
      <c r="Y2509" s="262" t="n">
        <v>122000</v>
      </c>
      <c r="Z2509" s="226" t="n"/>
      <c r="AA2509" s="241">
        <f>Y3773*Z3773</f>
        <v/>
      </c>
      <c r="AB2509" s="237" t="inlineStr">
        <is>
          <t>ac369102-719e-449a-9858-9259f754c578</t>
        </is>
      </c>
    </row>
    <row r="2510" ht="15" customHeight="1" s="283">
      <c r="A2510" s="109" t="n">
        <v>3765</v>
      </c>
      <c r="B2510" s="222">
        <f>HYPERLINK("https://mocostore.moco.co.id/catalog/"&amp;AB3774,"Klik Disini")</f>
        <v/>
      </c>
      <c r="C2510" s="223" t="inlineStr">
        <is>
          <t>Corporate Strategy Konsep dan Praktik</t>
        </is>
      </c>
      <c r="D2510" s="223" t="inlineStr">
        <is>
          <t>:</t>
        </is>
      </c>
      <c r="E2510" s="223" t="inlineStr">
        <is>
          <t>Amin Wibowo, Ph.D.</t>
        </is>
      </c>
      <c r="F2510" s="223" t="inlineStr">
        <is>
          <t>978-623-01-0431-2</t>
        </is>
      </c>
      <c r="G2510" s="223" t="inlineStr">
        <is>
          <t>978-623-01-3808-9</t>
        </is>
      </c>
      <c r="H2510" s="223" t="inlineStr">
        <is>
          <t>Manajemen</t>
        </is>
      </c>
      <c r="I2510" s="258" t="inlineStr">
        <is>
          <t>Perguruan Tinggi</t>
        </is>
      </c>
      <c r="J2510" s="186" t="inlineStr">
        <is>
          <t>009.09</t>
        </is>
      </c>
      <c r="K2510" s="223" t="inlineStr">
        <is>
          <t>Edisi Ke-1</t>
        </is>
      </c>
      <c r="L2510" s="223" t="n"/>
      <c r="M2510" s="259" t="inlineStr">
        <is>
          <t>Tidak Tersedia</t>
        </is>
      </c>
      <c r="N2510" s="223" t="inlineStr">
        <is>
          <t>Indonesia</t>
        </is>
      </c>
      <c r="O2510" s="223" t="inlineStr">
        <is>
          <t>Bukan fiksi</t>
        </is>
      </c>
      <c r="P2510" s="223" t="n">
        <v>2020</v>
      </c>
      <c r="Q2510" s="223" t="n">
        <v>2023</v>
      </c>
      <c r="R2510" s="223" t="inlineStr">
        <is>
          <t>Penerbit Andi</t>
        </is>
      </c>
      <c r="S2510" s="223" t="inlineStr">
        <is>
          <t>Andi Offset CV</t>
        </is>
      </c>
      <c r="T2510" s="223" t="inlineStr">
        <is>
          <t>Lokal</t>
        </is>
      </c>
      <c r="U2510" s="86" t="n">
        <v>274</v>
      </c>
      <c r="V2510" s="86" t="inlineStr">
        <is>
          <t>pdf</t>
        </is>
      </c>
      <c r="W2510" s="223" t="inlineStr">
        <is>
          <t>6.9 MB</t>
        </is>
      </c>
      <c r="X2510" s="223" t="inlineStr">
        <is>
          <t>Tata kelola (governance) dan kepemimpinan strategik (strategic leadership) menjadi isu penting dalam mengelola korporasi. Pengambil keputusan strategik pada tingkat korporat adalah direksi atau manajemen tingkat atas. Mereka memiliki kekuasaan untuk menggunakan atau mengalokasikan sumberdaya yang menyertai aksi korporasi yang dilakukan. Oleh karena itu, dampak penggunaan sumberdaya oleh mereka memerlukan tata kelola, agar penciptaan nilai dan kepentingan pemangku kepentingan (stakeholders) terjaga. Perdebatan tentang mekanisma tata kelola telah dan masih terjadi, namun kombinasi tata kelola internal dan tata kelola eksternal diharapkan membawa kesuksesan korporasi. Di Indonesia dengan UU no. 40 tentang Perseoran Terbatas, dan petunjuk dari Komite Nasional Kebijakan Governance menyebutkan tiga organ utama penegakan tata kelola korporasi, yaitu Rapat Umum Pemegang Saham, Direksi, dan Dewan Komisaris yang masing-masing memiliki tugas penting dalam menjalankan perusahaan. Pemimpin korporasi memiliki tugas membawa organisasi perusahaan ke posisi yang lebih baik di tahun yang akan datang. Oleh karenanya diperlukan kemampuan untuk tidak saja sukses di masa sekarang, tetapi juga memiliki kemampuan mengantisipasi masa depan dengan merumuskan visi ke depan korporasi, menjalankan misi, menegakkab nilai-nilai, dan mencapai tujuan dan sasaran dengan efisien dan efektif. Langka-langkah menjadi strategic leader disarankan untuk diikuti dan dikembangkan.
 &amp;nbsp;</t>
        </is>
      </c>
      <c r="Y2510" s="262" t="n">
        <v>76000</v>
      </c>
      <c r="Z2510" s="226" t="n"/>
      <c r="AA2510" s="241">
        <f>Y3774*Z3774</f>
        <v/>
      </c>
      <c r="AB2510" s="237" t="inlineStr">
        <is>
          <t>fd7810f9-6967-4ffd-a28f-0e21a3d9a8b3</t>
        </is>
      </c>
    </row>
    <row r="2511" ht="15" customHeight="1" s="283">
      <c r="A2511" s="109" t="n">
        <v>3768</v>
      </c>
      <c r="B2511" s="222">
        <f>HYPERLINK("https://mocostore.moco.co.id/catalog/"&amp;AB3777,"Klik Disini")</f>
        <v/>
      </c>
      <c r="C2511" s="223" t="inlineStr">
        <is>
          <t>Terapi Musik: Peran Musik dalam Mengatasi Stres dan Kecemasan</t>
        </is>
      </c>
      <c r="D2511" s="223" t="inlineStr">
        <is>
          <t>:</t>
        </is>
      </c>
      <c r="E2511" s="223" t="inlineStr">
        <is>
          <t>Wind Dylanesia</t>
        </is>
      </c>
      <c r="F2511" s="223" t="n"/>
      <c r="G2511" s="223" t="inlineStr">
        <is>
          <t>978-623-8493-36-4</t>
        </is>
      </c>
      <c r="H2511" s="223" t="inlineStr">
        <is>
          <t>Psikologi</t>
        </is>
      </c>
      <c r="I2511" s="258" t="inlineStr">
        <is>
          <t>Perguruan Tinggi</t>
        </is>
      </c>
      <c r="J2511" s="186" t="inlineStr">
        <is>
          <t>009.13</t>
        </is>
      </c>
      <c r="K2511" s="223" t="inlineStr">
        <is>
          <t>Edisi Ke-1</t>
        </is>
      </c>
      <c r="L2511" s="223" t="n"/>
      <c r="M2511" s="259" t="inlineStr">
        <is>
          <t>Tidak Tersedia</t>
        </is>
      </c>
      <c r="N2511" s="223" t="inlineStr">
        <is>
          <t>Indonesia</t>
        </is>
      </c>
      <c r="O2511" s="223" t="inlineStr">
        <is>
          <t>Bukan fiksi</t>
        </is>
      </c>
      <c r="P2511" s="223" t="n">
        <v>2023</v>
      </c>
      <c r="Q2511" s="223" t="n">
        <v>2023</v>
      </c>
      <c r="R2511" s="223" t="inlineStr">
        <is>
          <t>Cahaya Harapan</t>
        </is>
      </c>
      <c r="S2511" s="223" t="inlineStr">
        <is>
          <t>Andi Offset CV</t>
        </is>
      </c>
      <c r="T2511" s="223" t="inlineStr">
        <is>
          <t>Lokal</t>
        </is>
      </c>
      <c r="U2511" s="86" t="n">
        <v>84</v>
      </c>
      <c r="V2511" s="86" t="inlineStr">
        <is>
          <t>pdf</t>
        </is>
      </c>
      <c r="W2511" s="223" t="inlineStr">
        <is>
          <t>5.1 MB</t>
        </is>
      </c>
      <c r="X2511" s="223" t="inlineStr">
        <is>
          <t>Terapi musik adalah sebuah metode pengobatan alternatif yang menggunakan musik untuk membantu meningkatkan kesehatan fisik, mental, dan emosional seseorang. Terapi musik dapat dilakukan oleh seorang terapis musik profesional yang memiliki pengetahuan dan keterampilan dalam bidang musik, serta dilakukan dalam lingkungan yang aman dan nyaman. Terapi musik seringkali digunakan untuk mengurangi stres, meningkatkan konsentrasi, dan membantu mengatasi masalah emosional seperti depresi dan kecemasan. Saat ini, terapi musik telah menjadi semakin populer di kalangan masyarakat modern dan diakui sebagai salah satu bentuk pengobatan alternatif yang efektif. Terapi musik dapat dilakukan dengan berbagai macam genre musik, tergantung pada kebutuhan pasien dan tujuan terapi.</t>
        </is>
      </c>
      <c r="Y2511" s="262" t="n">
        <v>46500</v>
      </c>
      <c r="Z2511" s="226" t="n"/>
      <c r="AA2511" s="241">
        <f>Y3777*Z3777</f>
        <v/>
      </c>
      <c r="AB2511" s="237" t="inlineStr">
        <is>
          <t>735dc347-ce56-4488-a517-f85513ef1bc1</t>
        </is>
      </c>
    </row>
    <row r="2512" ht="15" customHeight="1" s="283">
      <c r="A2512" s="109" t="n">
        <v>3769</v>
      </c>
      <c r="B2512" s="222">
        <f>HYPERLINK("https://mocostore.moco.co.id/catalog/"&amp;AB3778,"Klik Disini")</f>
        <v/>
      </c>
      <c r="C2512" s="223" t="inlineStr">
        <is>
          <t>Cermin Allah</t>
        </is>
      </c>
      <c r="D2512" s="223" t="inlineStr">
        <is>
          <t>:</t>
        </is>
      </c>
      <c r="E2512" s="223" t="inlineStr">
        <is>
          <t>Pdm. P. Budi Raharjo</t>
        </is>
      </c>
      <c r="F2512" s="223" t="n"/>
      <c r="G2512" s="223" t="inlineStr">
        <is>
          <t>978-623-8351-47-3</t>
        </is>
      </c>
      <c r="H2512" s="223" t="inlineStr">
        <is>
          <t>Agama Kristen</t>
        </is>
      </c>
      <c r="I2512" s="258" t="inlineStr">
        <is>
          <t>Perguruan Tinggi</t>
        </is>
      </c>
      <c r="J2512" s="186" t="inlineStr">
        <is>
          <t>009.16</t>
        </is>
      </c>
      <c r="K2512" s="223" t="inlineStr">
        <is>
          <t>Edisi Ke-1</t>
        </is>
      </c>
      <c r="L2512" s="223" t="n"/>
      <c r="M2512" s="259" t="inlineStr">
        <is>
          <t>Tidak Tersedia</t>
        </is>
      </c>
      <c r="N2512" s="223" t="inlineStr">
        <is>
          <t>Indonesia</t>
        </is>
      </c>
      <c r="O2512" s="223" t="inlineStr">
        <is>
          <t>Bukan fiksi</t>
        </is>
      </c>
      <c r="P2512" s="223" t="n">
        <v>2023</v>
      </c>
      <c r="Q2512" s="223" t="n">
        <v>2023</v>
      </c>
      <c r="R2512" s="223" t="inlineStr">
        <is>
          <t>Pustaka Referensi</t>
        </is>
      </c>
      <c r="S2512" s="223" t="inlineStr">
        <is>
          <t>Andi Offset CV</t>
        </is>
      </c>
      <c r="T2512" s="223" t="inlineStr">
        <is>
          <t>Lokal</t>
        </is>
      </c>
      <c r="U2512" s="86" t="n">
        <v>60</v>
      </c>
      <c r="V2512" s="86" t="inlineStr">
        <is>
          <t>pdf</t>
        </is>
      </c>
      <c r="W2512" s="223" t="inlineStr">
        <is>
          <t>2.4 MB</t>
        </is>
      </c>
      <c r="X2512" s="223"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2512" s="262" t="n">
        <v>35500</v>
      </c>
      <c r="Z2512" s="226" t="n"/>
      <c r="AA2512" s="241">
        <f>Y3778*Z3778</f>
        <v/>
      </c>
      <c r="AB2512" s="237" t="inlineStr">
        <is>
          <t>28042d25-dfa4-41bc-a708-eef8915b61e1</t>
        </is>
      </c>
    </row>
    <row r="2513" ht="15" customHeight="1" s="283">
      <c r="A2513" s="109" t="n">
        <v>3777</v>
      </c>
      <c r="B2513" s="222">
        <f>HYPERLINK("https://mocostore.moco.co.id/catalog/"&amp;AB3786,"Klik Disini")</f>
        <v/>
      </c>
      <c r="C2513" s="223" t="inlineStr">
        <is>
          <t>Kuda Troya Kemerdekaan</t>
        </is>
      </c>
      <c r="D2513" s="223" t="inlineStr">
        <is>
          <t>:</t>
        </is>
      </c>
      <c r="E2513" s="223" t="inlineStr">
        <is>
          <t>Radiani Kalvari, S.Pd.K., Leni Marlin S. Lase, S.S., Martha Kaesarina, S.I.Kom., Vicky Johanna Delarosa, Nandhes Adi Firmanto, Pambudi Pulosari, S.Sos, M.A.C.E., dan Pdm. P. Budi Raharjo.</t>
        </is>
      </c>
      <c r="F2513" s="223" t="n"/>
      <c r="G2513" s="223" t="inlineStr">
        <is>
          <t>978-623-8502-35-6</t>
        </is>
      </c>
      <c r="H2513" s="223" t="inlineStr">
        <is>
          <t>Referensi</t>
        </is>
      </c>
      <c r="I2513" s="258" t="inlineStr">
        <is>
          <t>Umum</t>
        </is>
      </c>
      <c r="J2513" s="186" t="inlineStr">
        <is>
          <t>005.01</t>
        </is>
      </c>
      <c r="K2513" s="223" t="inlineStr">
        <is>
          <t>Edisi Ke-1</t>
        </is>
      </c>
      <c r="L2513" s="223" t="n"/>
      <c r="M2513" s="259" t="inlineStr">
        <is>
          <t>Tidak Tersedia</t>
        </is>
      </c>
      <c r="N2513" s="223" t="inlineStr">
        <is>
          <t>Indonesia</t>
        </is>
      </c>
      <c r="O2513" s="223" t="inlineStr">
        <is>
          <t>Bukan fiksi</t>
        </is>
      </c>
      <c r="P2513" s="223" t="n">
        <v>2023</v>
      </c>
      <c r="Q2513" s="223" t="n">
        <v>2023</v>
      </c>
      <c r="R2513" s="223" t="inlineStr">
        <is>
          <t>Pustaka Referensi</t>
        </is>
      </c>
      <c r="S2513" s="223" t="inlineStr">
        <is>
          <t>Andi Offset CV</t>
        </is>
      </c>
      <c r="T2513" s="223" t="inlineStr">
        <is>
          <t>Lokal</t>
        </is>
      </c>
      <c r="U2513" s="86" t="n">
        <v>57</v>
      </c>
      <c r="V2513" s="86" t="inlineStr">
        <is>
          <t>pdf</t>
        </is>
      </c>
      <c r="W2513" s="223" t="inlineStr">
        <is>
          <t>3.7 MB</t>
        </is>
      </c>
      <c r="X2513" s="223"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2513" s="262" t="n">
        <v>35000</v>
      </c>
      <c r="Z2513" s="226" t="n"/>
      <c r="AA2513" s="241">
        <f>Y3786*Z3786</f>
        <v/>
      </c>
      <c r="AB2513" s="237" t="inlineStr">
        <is>
          <t>a312d1bc-7afa-4131-b1c6-443be41004f3</t>
        </is>
      </c>
    </row>
    <row r="2514" ht="15" customHeight="1" s="283">
      <c r="A2514" s="109" t="n">
        <v>3778</v>
      </c>
      <c r="B2514" s="222">
        <f>HYPERLINK("https://mocostore.moco.co.id/catalog/"&amp;AB3787,"Klik Disini")</f>
        <v/>
      </c>
      <c r="C2514" s="223" t="inlineStr">
        <is>
          <t>Sunscreen: Mengenal Manfaatnya untuk Kesehatan Kulit yang Optimal</t>
        </is>
      </c>
      <c r="D2514" s="223" t="inlineStr">
        <is>
          <t>:</t>
        </is>
      </c>
      <c r="E2514" s="223" t="inlineStr">
        <is>
          <t>Ilham Aziz</t>
        </is>
      </c>
      <c r="F2514" s="223" t="n"/>
      <c r="G2514" s="223" t="inlineStr">
        <is>
          <t>978-623-8493-34-0</t>
        </is>
      </c>
      <c r="H2514" s="223" t="inlineStr">
        <is>
          <t>Kesehatan</t>
        </is>
      </c>
      <c r="I2514" s="258" t="inlineStr">
        <is>
          <t>Perguruan Tinggi</t>
        </is>
      </c>
      <c r="J2514" s="186" t="inlineStr">
        <is>
          <t>009.24</t>
        </is>
      </c>
      <c r="K2514" s="223" t="inlineStr">
        <is>
          <t>Edisi Ke-1</t>
        </is>
      </c>
      <c r="L2514" s="223" t="n"/>
      <c r="M2514" s="259" t="inlineStr">
        <is>
          <t>Tidak Tersedia</t>
        </is>
      </c>
      <c r="N2514" s="223" t="inlineStr">
        <is>
          <t>Indonesia</t>
        </is>
      </c>
      <c r="O2514" s="223" t="inlineStr">
        <is>
          <t>Bukan fiksi</t>
        </is>
      </c>
      <c r="P2514" s="223" t="n">
        <v>2023</v>
      </c>
      <c r="Q2514" s="223" t="n">
        <v>2023</v>
      </c>
      <c r="R2514" s="223" t="inlineStr">
        <is>
          <t>Cahaya Harapan</t>
        </is>
      </c>
      <c r="S2514" s="223" t="inlineStr">
        <is>
          <t>Andi Offset CV</t>
        </is>
      </c>
      <c r="T2514" s="223" t="inlineStr">
        <is>
          <t>Lokal</t>
        </is>
      </c>
      <c r="U2514" s="86" t="n">
        <v>90</v>
      </c>
      <c r="V2514" s="86" t="inlineStr">
        <is>
          <t>pdf</t>
        </is>
      </c>
      <c r="W2514" s="223" t="inlineStr">
        <is>
          <t>4.2 MB</t>
        </is>
      </c>
      <c r="X2514" s="223" t="inlineStr">
        <is>
          <t>Banyak orang menganggap sunscreen hanya diperlukan saat beraktivitas di luar ruangan di bawah sinar matahari langsung, namun sebenarnya sinar UV juga dapat menembus jendela dan masuk ke dalam ruangan. Oleh karena itu, penggunaan sunscreen sebaiknya dilakukan setiap hari, terlepas dari aktivitas yang dilakukan dan kondisi cuaca. Dalam buku ini, kita akan membahas secara lengkap tentang sunscreen, mulai dari pengertian, jenis-jenis, cara memilih yang tepat, hingga manfaatnya untuk kesehatan kulit yang optimal. Dengan membaca buku ini, diharapkan pembaca dapat lebih memahami pentingnya penggunaan sunscreen dan dapat memilih produk yang tepat untuk kulit mereka.</t>
        </is>
      </c>
      <c r="Y2514" s="262" t="n">
        <v>48500</v>
      </c>
      <c r="Z2514" s="226" t="n"/>
      <c r="AA2514" s="241">
        <f>Y3787*Z3787</f>
        <v/>
      </c>
      <c r="AB2514" s="237" t="inlineStr">
        <is>
          <t>19ebfe52-9435-41f2-8f79-0e5131d75308</t>
        </is>
      </c>
    </row>
    <row r="2515" ht="15" customHeight="1" s="283">
      <c r="A2515" s="109" t="n">
        <v>3781</v>
      </c>
      <c r="B2515" s="222">
        <f>HYPERLINK("https://mocostore.moco.co.id/catalog/"&amp;AB3790,"Klik Disini")</f>
        <v/>
      </c>
      <c r="C2515" s="223" t="inlineStr">
        <is>
          <t>Seri Belajar Alkitab dengan Cerita Binatang Pilihan Jessie</t>
        </is>
      </c>
      <c r="D2515" s="223" t="inlineStr">
        <is>
          <t>:</t>
        </is>
      </c>
      <c r="E2515" s="223" t="inlineStr">
        <is>
          <t>Ellis Wong &amp; Haziella N</t>
        </is>
      </c>
      <c r="F2515" s="223" t="inlineStr">
        <is>
          <t>978-623-95319-0-4</t>
        </is>
      </c>
      <c r="G2515" s="223" t="inlineStr">
        <is>
          <t>978-623-6409-14-5</t>
        </is>
      </c>
      <c r="H2515" s="223" t="inlineStr">
        <is>
          <t>Anak</t>
        </is>
      </c>
      <c r="I2515" s="258" t="inlineStr">
        <is>
          <t>Perguruan Tinggi</t>
        </is>
      </c>
      <c r="J2515" s="186" t="inlineStr">
        <is>
          <t>009.16</t>
        </is>
      </c>
      <c r="K2515" s="223" t="inlineStr">
        <is>
          <t>Edisi Ke-1</t>
        </is>
      </c>
      <c r="L2515" s="223" t="n"/>
      <c r="M2515" s="259" t="inlineStr">
        <is>
          <t>Tidak Tersedia</t>
        </is>
      </c>
      <c r="N2515" s="223" t="inlineStr">
        <is>
          <t>Indonesia</t>
        </is>
      </c>
      <c r="O2515" s="223" t="inlineStr">
        <is>
          <t>Fiksi</t>
        </is>
      </c>
      <c r="P2515" s="223" t="n">
        <v>2020</v>
      </c>
      <c r="Q2515" s="223" t="n">
        <v>2023</v>
      </c>
      <c r="R2515" s="223" t="inlineStr">
        <is>
          <t>Nain Publisher</t>
        </is>
      </c>
      <c r="S2515" s="223" t="inlineStr">
        <is>
          <t>Andi Offset CV</t>
        </is>
      </c>
      <c r="T2515" s="223" t="inlineStr">
        <is>
          <t>Lokal</t>
        </is>
      </c>
      <c r="U2515" s="86" t="n">
        <v>35</v>
      </c>
      <c r="V2515" s="86" t="inlineStr">
        <is>
          <t>pdf</t>
        </is>
      </c>
      <c r="W2515" s="223" t="inlineStr">
        <is>
          <t>21.9 MB</t>
        </is>
      </c>
      <c r="X2515" s="223" t="inlineStr">
        <is>
          <t>Jessie, beruang kecil cantik yang sangat disayang oleh orang tuanya. Sayangnya Jessie sangat sulit untuk puas. Setiap hari selalu ada hal yang membuat Jessie mengeluh. Keluarga Jessie kesal, teman-teman Jessie kesal. Semua binatang tidak senang berada dekat Jessie. Jessie pun tidak senang karena binatang-binatang menjauhinya dan sering memarahinya. Kira-kira apa yang dilakukan jessie agar ia tidak diajuhi lagi?</t>
        </is>
      </c>
      <c r="Y2515" s="262" t="n">
        <v>38000</v>
      </c>
      <c r="Z2515" s="226" t="n"/>
      <c r="AA2515" s="241">
        <f>Y3790*Z3790</f>
        <v/>
      </c>
      <c r="AB2515" s="237" t="inlineStr">
        <is>
          <t>7057abf4-3b89-430c-8f1d-7585fd924675</t>
        </is>
      </c>
    </row>
    <row r="2516" ht="15" customHeight="1" s="283">
      <c r="A2516" s="109" t="n">
        <v>3794</v>
      </c>
      <c r="B2516" s="222">
        <f>HYPERLINK("https://mocostore.moco.co.id/catalog/"&amp;AB3803,"Klik Disini")</f>
        <v/>
      </c>
      <c r="C2516" s="223" t="inlineStr">
        <is>
          <t>Ritual Pemakaman Ngaben: Kebudayaan Bali yang Menawan</t>
        </is>
      </c>
      <c r="D2516" s="223" t="inlineStr">
        <is>
          <t>:</t>
        </is>
      </c>
      <c r="E2516" s="223" t="inlineStr">
        <is>
          <t>Satyo Pijar</t>
        </is>
      </c>
      <c r="F2516" s="223" t="n"/>
      <c r="G2516" s="223" t="inlineStr">
        <is>
          <t>978-623-8493-28-9</t>
        </is>
      </c>
      <c r="H2516" s="223" t="inlineStr">
        <is>
          <t>Referensi</t>
        </is>
      </c>
      <c r="I2516" s="258" t="inlineStr">
        <is>
          <t>Umum</t>
        </is>
      </c>
      <c r="J2516" s="186" t="inlineStr">
        <is>
          <t>005.01</t>
        </is>
      </c>
      <c r="K2516" s="223" t="inlineStr">
        <is>
          <t>Edisi Ke-1</t>
        </is>
      </c>
      <c r="L2516" s="223" t="n"/>
      <c r="M2516" s="259" t="inlineStr">
        <is>
          <t>Tidak Tersedia</t>
        </is>
      </c>
      <c r="N2516" s="223" t="inlineStr">
        <is>
          <t>Indonesia</t>
        </is>
      </c>
      <c r="O2516" s="223" t="inlineStr">
        <is>
          <t>Bukan fiksi</t>
        </is>
      </c>
      <c r="P2516" s="223" t="n">
        <v>2023</v>
      </c>
      <c r="Q2516" s="223" t="n">
        <v>2023</v>
      </c>
      <c r="R2516" s="223" t="inlineStr">
        <is>
          <t>Cahaya Harapan</t>
        </is>
      </c>
      <c r="S2516" s="223" t="inlineStr">
        <is>
          <t>Andi Offset CV</t>
        </is>
      </c>
      <c r="T2516" s="223" t="inlineStr">
        <is>
          <t>Lokal</t>
        </is>
      </c>
      <c r="U2516" s="86" t="n">
        <v>80</v>
      </c>
      <c r="V2516" s="86" t="inlineStr">
        <is>
          <t>pdf</t>
        </is>
      </c>
      <c r="W2516" s="223" t="inlineStr">
        <is>
          <t>3.1 MB</t>
        </is>
      </c>
      <c r="X2516" s="223" t="inlineStr">
        <is>
          <t>Pulau Bali tidak hanya terkenal dengan keindahan alamnya, namun juga dengan kekayaan budayanya yang sangat kental. Salah satu tradisi yang menarik dan sangat identik dengan Bali adalah Ritual Pemakaman Ngaben. Ngaben merupakan upacara kematian yang menjadi bagian integral dari kehidupan masyarakat Bali yang beragama Hindu. Ritual Ngaben dipercayai sebagai upacara penting untuk melepas roh seseorang yang telah meninggal dunia dari ikatan bumi dan mengantarkannya menuju kehidupan setelah mati. Dalam buku ini, akan dibahas secara lengkap tentang Ritual Pemakaman Ngaben, mulai dari sejarah hingga dampaknya bagi masyarakat Bali. Semoga penulisan ini dapat memberikan pemahaman yang lebih mendalam mengenai salah satu warisan budaya yang mempesona dari Bali.</t>
        </is>
      </c>
      <c r="Y2516" s="262" t="n">
        <v>47000</v>
      </c>
      <c r="Z2516" s="226" t="n"/>
      <c r="AA2516" s="241">
        <f>Y3803*Z3803</f>
        <v/>
      </c>
      <c r="AB2516" s="237" t="inlineStr">
        <is>
          <t>a0782cca-809f-4f84-908f-e5e95b268ffa</t>
        </is>
      </c>
    </row>
    <row r="2517" ht="15" customHeight="1" s="283">
      <c r="A2517" s="109" t="n">
        <v>3799</v>
      </c>
      <c r="B2517" s="222">
        <f>HYPERLINK("https://mocostore.moco.co.id/catalog/"&amp;AB3808,"Klik Disini")</f>
        <v/>
      </c>
      <c r="C2517" s="223" t="inlineStr">
        <is>
          <t>Saffron: Budidaya dan Pengolahan untuk Keuntungan Ekonomi</t>
        </is>
      </c>
      <c r="D2517" s="223" t="inlineStr">
        <is>
          <t>:</t>
        </is>
      </c>
      <c r="E2517" s="223" t="inlineStr">
        <is>
          <t>Michael Wiseman</t>
        </is>
      </c>
      <c r="F2517" s="223" t="n"/>
      <c r="G2517" s="223" t="inlineStr">
        <is>
          <t>978-623-8493-29-6</t>
        </is>
      </c>
      <c r="H2517" s="223" t="inlineStr">
        <is>
          <t>Bisnis</t>
        </is>
      </c>
      <c r="I2517" s="258" t="inlineStr">
        <is>
          <t>Perguruan Tinggi</t>
        </is>
      </c>
      <c r="J2517" s="186" t="inlineStr">
        <is>
          <t>009.25</t>
        </is>
      </c>
      <c r="K2517" s="223" t="inlineStr">
        <is>
          <t>Edisi Ke-1</t>
        </is>
      </c>
      <c r="L2517" s="223" t="n"/>
      <c r="M2517" s="259" t="inlineStr">
        <is>
          <t>Tidak Tersedia</t>
        </is>
      </c>
      <c r="N2517" s="223" t="inlineStr">
        <is>
          <t>Indonesia</t>
        </is>
      </c>
      <c r="O2517" s="223" t="inlineStr">
        <is>
          <t>Bukan fiksi</t>
        </is>
      </c>
      <c r="P2517" s="223" t="n">
        <v>2023</v>
      </c>
      <c r="Q2517" s="223" t="n">
        <v>2023</v>
      </c>
      <c r="R2517" s="223" t="inlineStr">
        <is>
          <t>Cahaya Harapan</t>
        </is>
      </c>
      <c r="S2517" s="223" t="inlineStr">
        <is>
          <t>Andi Offset CV</t>
        </is>
      </c>
      <c r="T2517" s="223" t="inlineStr">
        <is>
          <t>Lokal</t>
        </is>
      </c>
      <c r="U2517" s="86" t="n">
        <v>82</v>
      </c>
      <c r="V2517" s="86" t="inlineStr">
        <is>
          <t>pdf</t>
        </is>
      </c>
      <c r="W2517" s="223" t="inlineStr">
        <is>
          <t>2.9 MB</t>
        </is>
      </c>
      <c r="X2517" s="223" t="inlineStr">
        <is>
          <t>Saffron atau za&amp;#39;faran merupakan salah satu bahan rempah yang sangat berharga di seluruh dunia karena kualitas dan kuantitas produksinya yang terbatas. Karena keunikan dan manfaatnya yang luar biasa, saffron memiliki nilai ekonomi yang sangat tinggi dan menjadi komoditas penting di pasar global. Budidaya dan pengolahan saffron dapat menjadi pilihan bisnis yang menjanjikan, terutama bagi mereka yang memiliki pengetahuan dan keterampilan dalam bidang ini. Dalam buku ini, akan dibahas secara lengkap tentang budidaya dan pengolahan saffron yang dapat memberikan keuntungan ekonomi yang signifikan bagi para petani dan pelaku bisnis. Berbagai aspek dari budidaya dan pengolahan saffron akan dibahas, termasuk pemilihan varietas, teknik penanaman, perawatan tanaman, hingga pengolahan saffron menjadi produk jadi.</t>
        </is>
      </c>
      <c r="Y2517" s="262" t="n">
        <v>46500</v>
      </c>
      <c r="Z2517" s="226" t="n"/>
      <c r="AA2517" s="241">
        <f>Y3808*Z3808</f>
        <v/>
      </c>
      <c r="AB2517" s="237" t="inlineStr">
        <is>
          <t>a9a5582b-0017-49c3-9366-9c3d5093d93d</t>
        </is>
      </c>
    </row>
    <row r="2518" ht="15" customHeight="1" s="283">
      <c r="A2518" s="109" t="n">
        <v>3824</v>
      </c>
      <c r="B2518" s="222">
        <f>HYPERLINK("https://mocostore.moco.co.id/catalog/"&amp;AB3833,"Klik Disini")</f>
        <v/>
      </c>
      <c r="C2518" s="223" t="inlineStr">
        <is>
          <t>Mengoptimalkan Microsoft Excel untuk Analisis Data</t>
        </is>
      </c>
      <c r="D2518" s="223" t="inlineStr">
        <is>
          <t>:</t>
        </is>
      </c>
      <c r="E2518" s="223" t="inlineStr">
        <is>
          <t>MADCOMS</t>
        </is>
      </c>
      <c r="F2518" s="223" t="inlineStr">
        <is>
          <t>978-979-29-6577-3</t>
        </is>
      </c>
      <c r="G2518" s="223" t="inlineStr">
        <is>
          <t>978-623-01-3836-2</t>
        </is>
      </c>
      <c r="H2518" s="223" t="inlineStr">
        <is>
          <t>Komputer &amp; Internet</t>
        </is>
      </c>
      <c r="I2518" s="258" t="inlineStr">
        <is>
          <t>Perguruan Tinggi</t>
        </is>
      </c>
      <c r="J2518" s="186" t="inlineStr">
        <is>
          <t>009.05</t>
        </is>
      </c>
      <c r="K2518" s="223" t="inlineStr">
        <is>
          <t>Edisi Ke-1</t>
        </is>
      </c>
      <c r="L2518" s="223" t="n"/>
      <c r="M2518" s="259" t="inlineStr">
        <is>
          <t>Tidak Tersedia</t>
        </is>
      </c>
      <c r="N2518" s="223" t="inlineStr">
        <is>
          <t>Indonesia</t>
        </is>
      </c>
      <c r="O2518" s="223" t="inlineStr">
        <is>
          <t>Belum didefenisikan</t>
        </is>
      </c>
      <c r="P2518" s="223" t="n">
        <v>2023</v>
      </c>
      <c r="Q2518" s="223" t="n">
        <v>2023</v>
      </c>
      <c r="R2518" s="223" t="inlineStr">
        <is>
          <t>Penerbit Andi</t>
        </is>
      </c>
      <c r="S2518" s="223" t="inlineStr">
        <is>
          <t>Andi Offset CV</t>
        </is>
      </c>
      <c r="T2518" s="223" t="inlineStr">
        <is>
          <t>Lokal</t>
        </is>
      </c>
      <c r="U2518" s="86" t="n">
        <v>326</v>
      </c>
      <c r="V2518" s="86" t="inlineStr">
        <is>
          <t>pdf</t>
        </is>
      </c>
      <c r="W2518" s="223" t="inlineStr">
        <is>
          <t>13.9 MB</t>
        </is>
      </c>
      <c r="X2518" s="223" t="inlineStr">
        <is>
          <t>Buku ini secara spesial akan mengupas bahasan tentang bagaimana menggunakan kecanggihan fasilitas dan fungsi analisis data pada Microsoft Excel 2016 dalam mengolah data, mengelola dan menganalisa tabel data (database). Pokok bahasan utama yang dibahas dalam buku ini meliputi:
 &amp;bull; Memahami lembar kerja Microsoft Excel 2016, apa itu tehnik analisis data, serta fitur-fitur apa saja yang disediakan oleh Microsoft Excel 2016 yang dapat dimaksilmalkan untuk melakukan proses analisis data.
 &amp;bull; Teknik analisis data menggunakan fitur-fitur otomatis yang memberikan banyak kemudahan pada proses analisis data, yaitu fitur Quick Analysis, Sort dan Filter.
 &amp;bull; Teknik analisis data menggunakan proses peringkasan dan penguraian data sehingga memudahkan pembacaan data dengan cepat, yaitu menggunakan fitur Outline dan Subtotal.
 &amp;bull;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
 &amp;bull;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
 &amp;bull; Teknik visualisasi data menggunakan Power View juga merupakan proses analisis data yang sangat membantu terutama untuk laporan yang bersifat jaringan dan mampu membaca tabel laporan Anda sekaligus mengkoneksikan dengan fasilitas Map atau peta.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t>
        </is>
      </c>
      <c r="Y2518" s="262" t="n">
        <v>104000</v>
      </c>
      <c r="Z2518" s="226" t="n"/>
      <c r="AA2518" s="241">
        <f>Y3833*Z3833</f>
        <v/>
      </c>
      <c r="AB2518" s="237" t="inlineStr">
        <is>
          <t>5cde15c8-b541-4fa9-b26e-4b48c407866c</t>
        </is>
      </c>
    </row>
    <row r="2519" ht="15" customHeight="1" s="283">
      <c r="A2519" s="109" t="n">
        <v>3826</v>
      </c>
      <c r="B2519" s="222">
        <f>HYPERLINK("https://mocostore.moco.co.id/catalog/"&amp;AB3835,"Klik Disini")</f>
        <v/>
      </c>
      <c r="C2519" s="223" t="inlineStr">
        <is>
          <t>Rahasia Sehat Pria 145 Q&amp;A (Question &amp; Answer)</t>
        </is>
      </c>
      <c r="D2519" s="223" t="inlineStr">
        <is>
          <t>:</t>
        </is>
      </c>
      <c r="E2519" s="223" t="inlineStr">
        <is>
          <t>G-MEDIA</t>
        </is>
      </c>
      <c r="F2519" s="223" t="inlineStr">
        <is>
          <t>978-979-29-6635-0</t>
        </is>
      </c>
      <c r="G2519" s="223" t="inlineStr">
        <is>
          <t>978-623-01-3853-9</t>
        </is>
      </c>
      <c r="H2519" s="223" t="inlineStr">
        <is>
          <t>Kesehatan</t>
        </is>
      </c>
      <c r="I2519" s="258" t="inlineStr">
        <is>
          <t>Perguruan Tinggi</t>
        </is>
      </c>
      <c r="J2519" s="186" t="inlineStr">
        <is>
          <t>009.24</t>
        </is>
      </c>
      <c r="K2519" s="223" t="inlineStr">
        <is>
          <t>Edisi Ke-1</t>
        </is>
      </c>
      <c r="L2519" s="223" t="n"/>
      <c r="M2519" s="259" t="inlineStr">
        <is>
          <t>Tidak Tersedia</t>
        </is>
      </c>
      <c r="N2519" s="223" t="inlineStr">
        <is>
          <t>Indonesia</t>
        </is>
      </c>
      <c r="O2519" s="223" t="inlineStr">
        <is>
          <t>Bukan fiksi</t>
        </is>
      </c>
      <c r="P2519" s="223" t="n">
        <v>2018</v>
      </c>
      <c r="Q2519" s="223" t="n">
        <v>2023</v>
      </c>
      <c r="R2519" s="223" t="inlineStr">
        <is>
          <t>Penerbit Andi</t>
        </is>
      </c>
      <c r="S2519" s="223" t="inlineStr">
        <is>
          <t>Andi Offset CV</t>
        </is>
      </c>
      <c r="T2519" s="223" t="inlineStr">
        <is>
          <t>Lokal</t>
        </is>
      </c>
      <c r="U2519" s="86" t="n">
        <v>258</v>
      </c>
      <c r="V2519" s="86" t="inlineStr">
        <is>
          <t>pdf</t>
        </is>
      </c>
      <c r="W2519" s="223" t="inlineStr">
        <is>
          <t>11.0 MB</t>
        </is>
      </c>
      <c r="X2519" s="223" t="inlineStr">
        <is>
          <t>Tubuh sehat dan bugar pastilah menjadi dambaan setiap pria. Apalagi tanggung jawab yang diemban pria masa kini juga makin berat. Banyak kondisi yang membuat pria mudah stres yang akhirnya memicu timbulnya berbagai keluhan kesehatan.
 Buku Rahasia Sehat Pria: 145 Q&amp;amp;A (Question &amp;amp; Answer) ini hadir menjawab dan membahas segala hal tentang kesehatan pria dari A-Z, termasuk penyakit yang biasa diderita pria dan pencegahan serta pengobatannya. Dengan buku ini, Anda diharapkan hidup lebih sehat lagi dengan melakukan berbagai perawatan dan pencegahan agar pria bisa memperhatikan kesehatan pribadi, hidup aktif, sehat, dan penuh energi. Selain itu, buku ini tidak hanya menekankan masalah kesehatan fisik semata, namun juga menjawab masalah pria terkait finansial, emosional hingga sosial.
 Buku ini hadir dengan format tanya jawab yang akan memudahkan Anda yang sibuk dalam mendapatkan informasi yang cepat dan tidak berbelit-belit. Semuanya lengkap tersaji dalam buku ini. Selamat membaca!</t>
        </is>
      </c>
      <c r="Y2519" s="262" t="n">
        <v>120000</v>
      </c>
      <c r="Z2519" s="226" t="n"/>
      <c r="AA2519" s="241">
        <f>Y3835*Z3835</f>
        <v/>
      </c>
      <c r="AB2519" s="237" t="inlineStr">
        <is>
          <t>0d903b5a-f770-472d-b243-9b587823e984</t>
        </is>
      </c>
    </row>
    <row r="2520" ht="15" customHeight="1" s="283">
      <c r="A2520" s="109" t="n">
        <v>3827</v>
      </c>
      <c r="B2520" s="222">
        <f>HYPERLINK("https://mocostore.moco.co.id/catalog/"&amp;AB3836,"Klik Disini")</f>
        <v/>
      </c>
      <c r="C2520" s="223" t="inlineStr">
        <is>
          <t>Mengenal Kurma: Sejarah, Varietas, dan Budidaya</t>
        </is>
      </c>
      <c r="D2520" s="223" t="inlineStr">
        <is>
          <t>:</t>
        </is>
      </c>
      <c r="E2520" s="223" t="inlineStr">
        <is>
          <t>Wind Dylanesia</t>
        </is>
      </c>
      <c r="F2520" s="223" t="n"/>
      <c r="G2520" s="223" t="inlineStr">
        <is>
          <t>978-623-8492-79-4</t>
        </is>
      </c>
      <c r="H2520" s="223" t="inlineStr">
        <is>
          <t>Pertanian</t>
        </is>
      </c>
      <c r="I2520" s="258" t="inlineStr">
        <is>
          <t>Perguruan Tinggi</t>
        </is>
      </c>
      <c r="J2520" s="186" t="inlineStr">
        <is>
          <t>009.06</t>
        </is>
      </c>
      <c r="K2520" s="223" t="inlineStr">
        <is>
          <t>Edisi Ke-1</t>
        </is>
      </c>
      <c r="L2520" s="223" t="n"/>
      <c r="M2520" s="259" t="inlineStr">
        <is>
          <t>Tidak Tersedia</t>
        </is>
      </c>
      <c r="N2520" s="223" t="inlineStr">
        <is>
          <t>Indonesia</t>
        </is>
      </c>
      <c r="O2520" s="223" t="inlineStr">
        <is>
          <t>Bukan fiksi</t>
        </is>
      </c>
      <c r="P2520" s="223" t="n">
        <v>2023</v>
      </c>
      <c r="Q2520" s="223" t="n">
        <v>2023</v>
      </c>
      <c r="R2520" s="223" t="inlineStr">
        <is>
          <t>Cahaya Harapan</t>
        </is>
      </c>
      <c r="S2520" s="223" t="inlineStr">
        <is>
          <t>Andi Offset CV</t>
        </is>
      </c>
      <c r="T2520" s="223" t="inlineStr">
        <is>
          <t>Lokal</t>
        </is>
      </c>
      <c r="U2520" s="86" t="n">
        <v>76</v>
      </c>
      <c r="V2520" s="86" t="inlineStr">
        <is>
          <t>pdf</t>
        </is>
      </c>
      <c r="W2520" s="223" t="inlineStr">
        <is>
          <t>4.3 MB</t>
        </is>
      </c>
      <c r="X2520" s="223" t="inlineStr">
        <is>
          <t>Kurma merupakan buah yang memiliki sejarah panjang sebagai simbol kehidupan, kesehatan, dan keberkahan. Buah ini tumbuh di negara-negara subtropis dan tropis, termasuk di Indonesia, dan memiliki beragam varietas yang membedakannya dari segi rasa, tekstur, dan ukuran. Buku ini akan membahas secara lengkap tentang sejarah kurma, berbagai varietas kurma, dan cara budidaya kurma yang baik dan benar. Dalam membahas topik ini, akan dijabarkan mulai dari asal usul kurma hingga bagaimana cara merawat tanaman kurma agar menghasilkan buah yang berkualitas tinggi. Diharapkan buku ini dapat memberikan informasi yang bermanfaat bagi para pembaca yang tertarik dengan kurma, mulai dari masyarakat umum hingga petani yang ingin menekuni bisnis budidaya kurma. Selamat membaca!</t>
        </is>
      </c>
      <c r="Y2520" s="262" t="n">
        <v>46500</v>
      </c>
      <c r="Z2520" s="226" t="n"/>
      <c r="AA2520" s="241">
        <f>Y3836*Z3836</f>
        <v/>
      </c>
      <c r="AB2520" s="237" t="inlineStr">
        <is>
          <t>654e5da4-a1fc-4e9c-be55-8ee02040b908</t>
        </is>
      </c>
    </row>
    <row r="2521" ht="15" customHeight="1" s="283">
      <c r="A2521" s="109" t="n">
        <v>3829</v>
      </c>
      <c r="B2521" s="222">
        <f>HYPERLINK("https://mocostore.moco.co.id/catalog/"&amp;AB3838,"Klik Disini")</f>
        <v/>
      </c>
      <c r="C2521" s="223" t="inlineStr">
        <is>
          <t>Mengenal Jenis-Jenis Bullying dan Bagaimana Mencegahnya</t>
        </is>
      </c>
      <c r="D2521" s="223" t="inlineStr">
        <is>
          <t>:</t>
        </is>
      </c>
      <c r="E2521" s="223" t="inlineStr">
        <is>
          <t>Christofora K.</t>
        </is>
      </c>
      <c r="F2521" s="223" t="n"/>
      <c r="G2521" s="223" t="inlineStr">
        <is>
          <t>978-623-8492-78-7</t>
        </is>
      </c>
      <c r="H2521" s="223" t="inlineStr">
        <is>
          <t>Psikologi</t>
        </is>
      </c>
      <c r="I2521" s="258" t="inlineStr">
        <is>
          <t>Perguruan Tinggi</t>
        </is>
      </c>
      <c r="J2521" s="186" t="inlineStr">
        <is>
          <t>009.13</t>
        </is>
      </c>
      <c r="K2521" s="223" t="inlineStr">
        <is>
          <t>Edisi Ke-1</t>
        </is>
      </c>
      <c r="L2521" s="223" t="n"/>
      <c r="M2521" s="259" t="inlineStr">
        <is>
          <t>Tidak Tersedia</t>
        </is>
      </c>
      <c r="N2521" s="223" t="inlineStr">
        <is>
          <t>Indonesia</t>
        </is>
      </c>
      <c r="O2521" s="223" t="inlineStr">
        <is>
          <t>Bukan fiksi</t>
        </is>
      </c>
      <c r="P2521" s="223" t="n">
        <v>2023</v>
      </c>
      <c r="Q2521" s="223" t="n">
        <v>2023</v>
      </c>
      <c r="R2521" s="223" t="inlineStr">
        <is>
          <t>Cahaya Harapan</t>
        </is>
      </c>
      <c r="S2521" s="223" t="inlineStr">
        <is>
          <t>Andi Offset CV</t>
        </is>
      </c>
      <c r="T2521" s="223" t="inlineStr">
        <is>
          <t>Lokal</t>
        </is>
      </c>
      <c r="U2521" s="86" t="n">
        <v>74</v>
      </c>
      <c r="V2521" s="86" t="inlineStr">
        <is>
          <t>pdf</t>
        </is>
      </c>
      <c r="W2521" s="223" t="inlineStr">
        <is>
          <t>7.3 MB</t>
        </is>
      </c>
      <c r="X2521" s="223" t="inlineStr">
        <is>
          <t>Bullying, atau yang dalam bahasa Indonesia sering disebut sebagai perundungan atau intimidasi, merupakan masalah yang sering terjadi di berbagai kalangan, khususnya di kalangan anak-anak dan remaja. Bullying bisa terjadi di lingkungan sekolah, di tempat kerja, di lingkungan online, dan di tempat-tempat lainnya. Tindakan bullying dapat berdampak buruk bagi korban, pelaku, serta lingkungan di sekitarnya. Oleh karena itu, penting bagi kita untuk memahami jenis-jenis bullying, dampaknya, serta faktor-faktor yang menyebabkan terjadinya bullying. Buku ini bertujuan untuk mengenalkan jenis-jenis bullying, dampaknya, serta faktor-faktor yang menyebabkan terjadinya bullying. Buku ini juga akan membahas cara-cara mencegah bullying, baik melalui pendidikan, pelibatan orang tua, pengawasan di lingkungan sekolah, maupun pelaporan bullying. Diharapkan buku ini dapat menjadi referensi dan panduan bagi para orang tua, guru, dan semua pihak yang peduli terhadap kesejahteraan anak-anak dan remaja.</t>
        </is>
      </c>
      <c r="Y2521" s="262" t="n">
        <v>46000</v>
      </c>
      <c r="Z2521" s="226" t="n"/>
      <c r="AA2521" s="241">
        <f>Y3838*Z3838</f>
        <v/>
      </c>
      <c r="AB2521" s="237" t="inlineStr">
        <is>
          <t>c23281ef-60e8-420c-929d-de2f1bc66c95</t>
        </is>
      </c>
    </row>
    <row r="2522" ht="15" customHeight="1" s="283">
      <c r="A2522" s="109" t="n">
        <v>3833</v>
      </c>
      <c r="B2522" s="222">
        <f>HYPERLINK("https://mocostore.moco.co.id/catalog/"&amp;AB3842,"Klik Disini")</f>
        <v/>
      </c>
      <c r="C2522" s="223" t="inlineStr">
        <is>
          <t>Bussines Process Management, Konsep dan Implementasi</t>
        </is>
      </c>
      <c r="D2522" s="223" t="inlineStr">
        <is>
          <t>:</t>
        </is>
      </c>
      <c r="E2522" s="223" t="inlineStr">
        <is>
          <t>Mahendrawathi ER, Ph.D.</t>
        </is>
      </c>
      <c r="F2522" s="223" t="inlineStr">
        <is>
          <t>978-979-29-7129-3</t>
        </is>
      </c>
      <c r="G2522" s="223" t="inlineStr">
        <is>
          <t>978-623-01-3807-2</t>
        </is>
      </c>
      <c r="H2522" s="223" t="inlineStr">
        <is>
          <t>Bisnis</t>
        </is>
      </c>
      <c r="I2522" s="258" t="inlineStr">
        <is>
          <t>Perguruan Tinggi</t>
        </is>
      </c>
      <c r="J2522" s="186" t="inlineStr">
        <is>
          <t>009.25</t>
        </is>
      </c>
      <c r="K2522" s="223" t="inlineStr">
        <is>
          <t>Edisi Ke-1</t>
        </is>
      </c>
      <c r="L2522" s="223" t="n"/>
      <c r="M2522" s="259" t="inlineStr">
        <is>
          <t>Tidak Tersedia</t>
        </is>
      </c>
      <c r="N2522" s="223" t="inlineStr">
        <is>
          <t>Indonesia</t>
        </is>
      </c>
      <c r="O2522" s="223" t="inlineStr">
        <is>
          <t>Bukan fiksi</t>
        </is>
      </c>
      <c r="P2522" s="223" t="n">
        <v>2018</v>
      </c>
      <c r="Q2522" s="223" t="n">
        <v>2023</v>
      </c>
      <c r="R2522" s="223" t="inlineStr">
        <is>
          <t>Penerbit Andi</t>
        </is>
      </c>
      <c r="S2522" s="223" t="inlineStr">
        <is>
          <t>Andi Offset CV</t>
        </is>
      </c>
      <c r="T2522" s="223" t="inlineStr">
        <is>
          <t>Lokal</t>
        </is>
      </c>
      <c r="U2522" s="86" t="n">
        <v>450</v>
      </c>
      <c r="V2522" s="86" t="inlineStr">
        <is>
          <t>pdf</t>
        </is>
      </c>
      <c r="W2522" s="223" t="inlineStr">
        <is>
          <t>6.9 MB</t>
        </is>
      </c>
      <c r="X2522" s="223" t="inlineStr">
        <is>
          <t>Business Process Management (BPM) merupakan salah satu konsep dan praktek yang telah mendapatkan perhatian dari para praktisi maupun akademisi di dunia. Namun, masih sangat jarang penelitian maupun studi kasus dari perusahaan di Indonesia yang secara khusus membahas tentang BPM. Telah banyak perusahaan di Indonesia yang menerapkan berbagai konsep terkait pengendalian kualitas seperti Six Sigma, peningkatan berkelanjutan melalui Kaizen ataupun Lean Management, dan berbagai inisiatif lain. Namun, inisiatif atau proyek peningkatan ini belum disatukan dalam sebuah usaha yang terstruktur dan terorganisir untuk mengelola proses bisnis. Satu hal penting lainnya di era dewasa ini adalah pendayagunaan Sistem Informasi/Teknologi Informasi (SI/TI). Organisasi di Indonesia banyak yang telah menerapkan SI/TI namun belum tentu selaras dengan proses bisnis dan BPM secara umum. Pada intinya, implementasi SI/TI harus benar-benar selaras dengan tujuan bisnis dan secara berkesinambungan membantu organisasi mencapai tujuan tersebut. Kunci penghubung antara bisnis dan SI/TI adalah BPM. Buku ini dibuka dengan penjelasan tentang latar belakang kemunculan BPM, definisi dasar proses bisnis dan mengapa perusahaan membutuhkan proses bisnis, inisiatif-inisiatif BPM, beberapa business process framework yang utama seperti Process Classification Framework (PCF), Supply Chain Operation Reference (SCOR) dll, serta konsep kematangan proses bisnis atau Business Process Maturity Model. Selanjutnya, bagian kedua akan memaparkan beberapa hasil penerapan sebagian aspek dari BPM pada kasus nyata baik pada usaha mikro, kecil dan menengah (UMKM) maupun perusahaan besar. Bagian ketiga dari buku ini memberikan gambaran tentang perkembangan proses bisnis ke depannya. BPM merupakan sebuah konsep yang berkembang dari berbagai tradisi antara lain tradisi Teknik Industri, Simplifikasi Kerja dan Pengendalian Kualitas, Manajemen, dan Teknologi Informasi. Oleh karena itu, buku ini dapat digunakan oleh mahasiswa dari jurusan sistem informasi, teknik industri dan manajemen bisnis yang ingin mendalami tentang BPM. Selain itu, dengan adanya kasus-kasus dari contoh nyata, buku ini juga dapat digunakan oleh praktisi yang ingin menerapkan konsep dan metode BPM di dunia kerja.</t>
        </is>
      </c>
      <c r="Y2522" s="262" t="n">
        <v>114000</v>
      </c>
      <c r="Z2522" s="226" t="n"/>
      <c r="AA2522" s="241">
        <f>Y3842*Z3842</f>
        <v/>
      </c>
      <c r="AB2522" s="237" t="inlineStr">
        <is>
          <t>af9c208c-1e4c-4f77-9090-492e98ebf0c9</t>
        </is>
      </c>
    </row>
    <row r="2523" ht="15" customHeight="1" s="283">
      <c r="A2523" s="109" t="n">
        <v>3834</v>
      </c>
      <c r="B2523" s="222">
        <f>HYPERLINK("https://mocostore.moco.co.id/catalog/"&amp;AB3843,"Klik Disini")</f>
        <v/>
      </c>
      <c r="C2523" s="223" t="inlineStr">
        <is>
          <t>PTK Penelitian Tindakan Kelas – Teori dan Aplikasi</t>
        </is>
      </c>
      <c r="D2523" s="223" t="inlineStr">
        <is>
          <t>:</t>
        </is>
      </c>
      <c r="E2523" s="223" t="inlineStr">
        <is>
          <t>Zainal Aqib &amp; Ahmad Amrullah</t>
        </is>
      </c>
      <c r="F2523" s="223" t="inlineStr">
        <is>
          <t>978-979-29-7169-9</t>
        </is>
      </c>
      <c r="G2523" s="223" t="inlineStr">
        <is>
          <t>978-623-01-3852-2</t>
        </is>
      </c>
      <c r="H2523" s="223" t="inlineStr">
        <is>
          <t>Pendidikan</t>
        </is>
      </c>
      <c r="I2523" s="258" t="inlineStr">
        <is>
          <t>Perguruan Tinggi</t>
        </is>
      </c>
      <c r="J2523" s="186" t="inlineStr">
        <is>
          <t>009.10</t>
        </is>
      </c>
      <c r="K2523" s="223" t="inlineStr">
        <is>
          <t>Edisi Ke-1</t>
        </is>
      </c>
      <c r="L2523" s="223" t="n"/>
      <c r="M2523" s="259" t="inlineStr">
        <is>
          <t>Tidak Tersedia</t>
        </is>
      </c>
      <c r="N2523" s="223" t="inlineStr">
        <is>
          <t>Indonesia</t>
        </is>
      </c>
      <c r="O2523" s="223" t="inlineStr">
        <is>
          <t>Bukan fiksi</t>
        </is>
      </c>
      <c r="P2523" s="223" t="n">
        <v>2018</v>
      </c>
      <c r="Q2523" s="223" t="n">
        <v>2023</v>
      </c>
      <c r="R2523" s="223" t="inlineStr">
        <is>
          <t>Penerbit Andi</t>
        </is>
      </c>
      <c r="S2523" s="223" t="inlineStr">
        <is>
          <t>Andi Offset CV</t>
        </is>
      </c>
      <c r="T2523" s="223" t="inlineStr">
        <is>
          <t>Lokal</t>
        </is>
      </c>
      <c r="U2523" s="86" t="n">
        <v>226</v>
      </c>
      <c r="V2523" s="86" t="inlineStr">
        <is>
          <t>pdf</t>
        </is>
      </c>
      <c r="W2523" s="223" t="inlineStr">
        <is>
          <t>4.9 MB</t>
        </is>
      </c>
      <c r="X2523" s="223" t="inlineStr">
        <is>
          <t>Penelitian Tindakan Kelas (PTK), atau Classroom Action Research (CAR), mempunyai tujuan yaitu untuk memperbaiki atau meningkatkan kualitas praktik pembelajaran di kelas secara berkesinambungan, untuk selanjutnya meningkatkan mutu hasil pembelajaran (intruksional), mengembangkan ketrampilan guru, meningkatkan relevansi, meningkatkan efesiensi pengelolaan pembelajaran, serta menumbuhkembangkan budaya meneliti pada komunitas guru.
 PTK sendiri baru dikenal di Indonesia pada akhir dekade tahun 1980-an, meskipun PTK sebenarnya sudah diperkenalkan pada tahun 1946 oleh ahli psikologi sosial Amerika yang bernama Kurt Lewin. Inti gagasan Kurt Lewin inilah yang selanjutnya dikembangkan oleh ahli-ahli lain seperti Stephen Kemmis, Robin MC.Taggart, John Elliot, Dave Ebbutt, dan lainnya.
 Di dalam bidang pendidikan, penelitian ini dapat dilakukan pada skala makro ataupun mikro. Dalam skalo mikro misalnya dilakukan di dalam kelas pada waktu berlangsungnya kegiatan belajar mengajar (pembelajaran) untuk suatu pokok bahasan tertentu pada suatu mata pelajaran. Pada skala makro misalnya kegiatan Penelitian Tindakan Sekolah (PTS), atau School Action Research (SAR).
 Buku ini wajib dimiliki oleh guru untuk meningkatkan profesionalitasnya. Buku ini berisi panduan teori dan praktik tentang bagaimana menyiapkan, melaksanakan, dan melaporkan hasil penelitian tindakan kelas tersebut, berisi Kajian PTK, Proposal PTK, Laporan Hasil PTK, dan Artikel PTK untuk dipublikasikan pada Jurnal Ilmiah ber-ISSN. Buku ini juga dilengkapi dengan CD interaktif.</t>
        </is>
      </c>
      <c r="Y2523" s="262" t="n">
        <v>62000</v>
      </c>
      <c r="Z2523" s="226" t="n"/>
      <c r="AA2523" s="241">
        <f>Y3843*Z3843</f>
        <v/>
      </c>
      <c r="AB2523" s="237" t="inlineStr">
        <is>
          <t>468c97a5-9567-416d-9d7e-cb0a9555f8e7</t>
        </is>
      </c>
    </row>
    <row r="2524" ht="15" customHeight="1" s="283">
      <c r="A2524" s="109" t="n">
        <v>3835</v>
      </c>
      <c r="B2524" s="222">
        <f>HYPERLINK("https://mocostore.moco.co.id/catalog/"&amp;AB3844,"Klik Disini")</f>
        <v/>
      </c>
      <c r="C2524" s="223" t="inlineStr">
        <is>
          <t>Buruh yang Menulis</t>
        </is>
      </c>
      <c r="D2524" s="223" t="inlineStr">
        <is>
          <t>:</t>
        </is>
      </c>
      <c r="E2524" s="223" t="inlineStr">
        <is>
          <t>Radiani Kalvari, S.Pd.K., Leni Marlin S. Lase, S.S., Martha Kaesarina, S.I.Kom., Vicky Johanna Delarosa, Nandhes Adi Firmanto, Pambudi Pulosari, S.Sos, M.A.C.E., dan Pdm. P. Budi Raharjo.</t>
        </is>
      </c>
      <c r="F2524" s="223" t="n"/>
      <c r="G2524" s="223" t="inlineStr">
        <is>
          <t>978-623-314-502-2</t>
        </is>
      </c>
      <c r="H2524" s="223" t="inlineStr">
        <is>
          <t>Agama Kristen</t>
        </is>
      </c>
      <c r="I2524" s="258" t="inlineStr">
        <is>
          <t>Perguruan Tinggi</t>
        </is>
      </c>
      <c r="J2524" s="186" t="inlineStr">
        <is>
          <t>009.16</t>
        </is>
      </c>
      <c r="K2524" s="223" t="inlineStr">
        <is>
          <t>Edisi Ke-1</t>
        </is>
      </c>
      <c r="L2524" s="223" t="n"/>
      <c r="M2524" s="259" t="inlineStr">
        <is>
          <t>Tidak Tersedia</t>
        </is>
      </c>
      <c r="N2524" s="223" t="inlineStr">
        <is>
          <t>Indonesia</t>
        </is>
      </c>
      <c r="O2524" s="223" t="inlineStr">
        <is>
          <t>Bukan fiksi</t>
        </is>
      </c>
      <c r="P2524" s="223" t="n">
        <v>2023</v>
      </c>
      <c r="Q2524" s="223" t="n">
        <v>2023</v>
      </c>
      <c r="R2524" s="223" t="inlineStr">
        <is>
          <t>PBMR Andi</t>
        </is>
      </c>
      <c r="S2524" s="223" t="inlineStr">
        <is>
          <t>Andi Offset CV</t>
        </is>
      </c>
      <c r="T2524" s="223" t="inlineStr">
        <is>
          <t>Lokal</t>
        </is>
      </c>
      <c r="U2524" s="86" t="n">
        <v>59</v>
      </c>
      <c r="V2524" s="86" t="inlineStr">
        <is>
          <t>pdf</t>
        </is>
      </c>
      <c r="W2524" s="223" t="inlineStr">
        <is>
          <t>3.1 MB</t>
        </is>
      </c>
      <c r="X2524" s="223" t="inlineStr">
        <is>
          <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
 &amp;nbsp;</t>
        </is>
      </c>
      <c r="Y2524" s="262" t="n">
        <v>35000</v>
      </c>
      <c r="Z2524" s="226" t="n"/>
      <c r="AA2524" s="241">
        <f>Y3844*Z3844</f>
        <v/>
      </c>
      <c r="AB2524" s="237" t="inlineStr">
        <is>
          <t>0448d771-22e3-4893-80f1-6b25c107d151</t>
        </is>
      </c>
    </row>
    <row r="2525" ht="15" customHeight="1" s="283">
      <c r="A2525" s="109" t="n">
        <v>3836</v>
      </c>
      <c r="B2525" s="222">
        <f>HYPERLINK("https://mocostore.moco.co.id/catalog/"&amp;AB3845,"Klik Disini")</f>
        <v/>
      </c>
      <c r="C2525" s="223" t="inlineStr">
        <is>
          <t>Mengenal Ikan Guppy: Jenis, Asal, dan Karakteristiknya</t>
        </is>
      </c>
      <c r="D2525" s="223" t="inlineStr">
        <is>
          <t>:</t>
        </is>
      </c>
      <c r="E2525" s="223" t="inlineStr">
        <is>
          <t>Aloysius Fernandi</t>
        </is>
      </c>
      <c r="F2525" s="223" t="n"/>
      <c r="G2525" s="223" t="inlineStr">
        <is>
          <t>978-623-8492-77-0</t>
        </is>
      </c>
      <c r="H2525" s="223" t="inlineStr">
        <is>
          <t>Perikanan</t>
        </is>
      </c>
      <c r="I2525" s="258" t="inlineStr">
        <is>
          <t>Perguruan Tinggi</t>
        </is>
      </c>
      <c r="J2525" s="186" t="inlineStr">
        <is>
          <t>009.06</t>
        </is>
      </c>
      <c r="K2525" s="223" t="inlineStr">
        <is>
          <t>Edisi Ke-1</t>
        </is>
      </c>
      <c r="L2525" s="223" t="n"/>
      <c r="M2525" s="259" t="inlineStr">
        <is>
          <t>Tidak Tersedia</t>
        </is>
      </c>
      <c r="N2525" s="223" t="inlineStr">
        <is>
          <t>Indonesia</t>
        </is>
      </c>
      <c r="O2525" s="223" t="inlineStr">
        <is>
          <t>Bukan fiksi</t>
        </is>
      </c>
      <c r="P2525" s="223" t="n">
        <v>2023</v>
      </c>
      <c r="Q2525" s="223" t="n">
        <v>2023</v>
      </c>
      <c r="R2525" s="223" t="inlineStr">
        <is>
          <t>Cahaya Harapan</t>
        </is>
      </c>
      <c r="S2525" s="223" t="inlineStr">
        <is>
          <t>Andi Offset CV</t>
        </is>
      </c>
      <c r="T2525" s="223" t="inlineStr">
        <is>
          <t>Lokal</t>
        </is>
      </c>
      <c r="U2525" s="86" t="n">
        <v>74</v>
      </c>
      <c r="V2525" s="86" t="inlineStr">
        <is>
          <t>pdf</t>
        </is>
      </c>
      <c r="W2525" s="223" t="inlineStr">
        <is>
          <t>5.2 MB</t>
        </is>
      </c>
      <c r="X2525" s="223" t="inlineStr">
        <is>
          <t>Ikan guppy (Poecilia reticulata) adalah salah satu ikan hias air tawar yang sangat populer di kalangan penggemar ikan hias. Ikan ini memiliki berbagai jenis dan warna yang menarik, serta mudah dipelihara. Selain itu, ikan guppy juga memiliki manfaat yang penting, terutama sebagai ikan pemakan jentik nyamuk yang dapat membantu mengurangi penyebaran penyakit seperti demam berdarah. Pengetahuan yang lebih mendalam tentang ikan guppy sangat diperlukan bagi para penggemar ikan hias, terutama untuk memastikan bahwa ikan tersebut mendapat perawatan yang baik dan memenuhi kebutuhannya. Dalam buku ini, akan dijelaskan secara detail mengenai jenis, asal, dan karakteristik ikan guppy, serta cara perawatannya dan manfaatnya bagi manusia. Semoga buku ini dapat memberikan informasi yang berguna bagi para penggemar ikan hias, khususnya yang tertarik dengan ikan guppy.</t>
        </is>
      </c>
      <c r="Y2525" s="262" t="n">
        <v>46000</v>
      </c>
      <c r="Z2525" s="226" t="n"/>
      <c r="AA2525" s="241">
        <f>Y3845*Z3845</f>
        <v/>
      </c>
      <c r="AB2525" s="237" t="inlineStr">
        <is>
          <t>84d0fe0a-570d-400e-97e7-0ee3739597e8</t>
        </is>
      </c>
    </row>
    <row r="2526" ht="15" customHeight="1" s="283">
      <c r="A2526" s="109" t="n">
        <v>3838</v>
      </c>
      <c r="B2526" s="222">
        <f>HYPERLINK("https://mocostore.moco.co.id/catalog/"&amp;AB3847,"Klik Disini")</f>
        <v/>
      </c>
      <c r="C2526" s="223" t="inlineStr">
        <is>
          <t>Psikologi Suatu Pengantar (Edisi Terbaru)</t>
        </is>
      </c>
      <c r="D2526" s="223" t="inlineStr">
        <is>
          <t>:</t>
        </is>
      </c>
      <c r="E2526" s="223" t="inlineStr">
        <is>
          <t>Drs. M. Dimyati Mahmud</t>
        </is>
      </c>
      <c r="F2526" s="223" t="inlineStr">
        <is>
          <t>978-979-29-6753-1</t>
        </is>
      </c>
      <c r="G2526" s="223" t="inlineStr">
        <is>
          <t>978-623-01-3851-5</t>
        </is>
      </c>
      <c r="H2526" s="223" t="inlineStr">
        <is>
          <t>Psikologi</t>
        </is>
      </c>
      <c r="I2526" s="258" t="inlineStr">
        <is>
          <t>Perguruan Tinggi</t>
        </is>
      </c>
      <c r="J2526" s="186" t="inlineStr">
        <is>
          <t>009.13</t>
        </is>
      </c>
      <c r="K2526" s="223" t="inlineStr">
        <is>
          <t>Edisi Ke-1</t>
        </is>
      </c>
      <c r="L2526" s="223" t="n"/>
      <c r="M2526" s="259" t="inlineStr">
        <is>
          <t>Tidak Tersedia</t>
        </is>
      </c>
      <c r="N2526" s="223" t="inlineStr">
        <is>
          <t>Indonesia</t>
        </is>
      </c>
      <c r="O2526" s="223" t="inlineStr">
        <is>
          <t>Bukan fiksi</t>
        </is>
      </c>
      <c r="P2526" s="223" t="n">
        <v>2018</v>
      </c>
      <c r="Q2526" s="223" t="n">
        <v>2023</v>
      </c>
      <c r="R2526" s="223" t="inlineStr">
        <is>
          <t>Penerbit Andi</t>
        </is>
      </c>
      <c r="S2526" s="223" t="inlineStr">
        <is>
          <t>Andi Offset CV</t>
        </is>
      </c>
      <c r="T2526" s="223" t="inlineStr">
        <is>
          <t>Lokal</t>
        </is>
      </c>
      <c r="U2526" s="86" t="n">
        <v>354</v>
      </c>
      <c r="V2526" s="86" t="inlineStr">
        <is>
          <t>pdf</t>
        </is>
      </c>
      <c r="W2526" s="223" t="inlineStr">
        <is>
          <t>5.2 MB</t>
        </is>
      </c>
      <c r="X2526" s="223" t="inlineStr">
        <is>
          <t>Buku ini berisikan bermacam telaah teoritis tentang gejala-gejala dan fungsi kejiwaan, peristiwa-peristiwa psikis terutama pada manusia, serta berbagai faktor yang mempengaruhinya. Selain hadir sebagai sumber pengajaran bagi mahasiswa bidang studi terkait, buku ini sekaligus hadir untuk menambah jumlah kepustakaan psikologi berbahasa Indonesia di tanah air.
 Buku ini terutama diperuntukkan bagi mahasiswa Fakultas Ilmu Pendidikan semua jurusan dan program studi yang menempuh mata kuliah Dasar-Dasar Psikologi sebagai bekal untuk mempelajari bidang-bidang psikologi yang lain, seperti psikologi perkembangan, psikologi pendidikan, psikologi abnormal dan psikologi kepribadian.
 Oleh karena itulah, maka buku ini memuat dengan lengkap uraian prinsip-prinsip psikologi pada umumnya, masalah belajar, keturunan dan lingkungan, segi-segi perkembangan, kepribadian, pola-pola penyesuaian dan penyimpangan-penyimpangan tingkah laku. Semua materi terangkum dalam 17 (tujuh belas) bagian yang terurai sebagai berikut
 &amp;bull; Pendekatan Ilmiah Terhadap Studi Tentang Kodrat Manusia
 &amp;bull; Sensasi
 &amp;bull; Persepsi
 &amp;bull; Belajar
 &amp;bull; Berpikir
 &amp;bull; Mengingat
 &amp;bull; Kecerdasan dan Bakat
 &amp;bull; Keturunan dan Lingkungan
 &amp;bull; Psikologi Orok/Bayi
 &amp;bull; Psikologi Anak
 &amp;bull; Psikologi Remaja
 &amp;bull; Emosi dan Perkembangan Kepribadian
 &amp;bull; Kepribadian
 &amp;bull; Motivasi dan Kepribadian
 &amp;bull; Adjusment dan Maladjustment dalam Pembentukan Kepribadian
 &amp;bull; Kepribadian Neurotik
 &amp;bull; Kepribadian Abnormal</t>
        </is>
      </c>
      <c r="Y2526" s="262" t="n">
        <v>89500</v>
      </c>
      <c r="Z2526" s="226" t="n"/>
      <c r="AA2526" s="241">
        <f>Y3847*Z3847</f>
        <v/>
      </c>
      <c r="AB2526" s="237" t="inlineStr">
        <is>
          <t>56c55653-d756-4ecb-a8ef-2fad9da10172</t>
        </is>
      </c>
    </row>
    <row r="2527" ht="15" customHeight="1" s="283">
      <c r="A2527" s="109" t="n">
        <v>3839</v>
      </c>
      <c r="B2527" s="222">
        <f>HYPERLINK("https://mocostore.moco.co.id/catalog/"&amp;AB3848,"Klik Disini")</f>
        <v/>
      </c>
      <c r="C2527" s="223" t="inlineStr">
        <is>
          <t>Buku Pintar Menghitung Biaya Bangunan, Edisi Terbaru</t>
        </is>
      </c>
      <c r="D2527" s="223" t="inlineStr">
        <is>
          <t>:</t>
        </is>
      </c>
      <c r="E2527" s="223" t="inlineStr">
        <is>
          <t>Rio Manullang</t>
        </is>
      </c>
      <c r="F2527" s="223" t="inlineStr">
        <is>
          <t>978-979-29-7042-5</t>
        </is>
      </c>
      <c r="G2527" s="223" t="inlineStr">
        <is>
          <t>978-623-01-3806-5</t>
        </is>
      </c>
      <c r="H2527" s="223" t="inlineStr">
        <is>
          <t>Profesional dan Teknis</t>
        </is>
      </c>
      <c r="I2527" s="258" t="inlineStr">
        <is>
          <t>Perguruan Tinggi</t>
        </is>
      </c>
      <c r="J2527" s="186" t="inlineStr">
        <is>
          <t>009.04</t>
        </is>
      </c>
      <c r="K2527" s="223" t="inlineStr">
        <is>
          <t>Edisi Ke-2</t>
        </is>
      </c>
      <c r="L2527" s="223" t="n"/>
      <c r="M2527" s="259" t="inlineStr">
        <is>
          <t>Tidak Tersedia</t>
        </is>
      </c>
      <c r="N2527" s="223" t="inlineStr">
        <is>
          <t>Indonesia</t>
        </is>
      </c>
      <c r="O2527" s="223" t="inlineStr">
        <is>
          <t>Bukan fiksi</t>
        </is>
      </c>
      <c r="P2527" s="223" t="n">
        <v>2018</v>
      </c>
      <c r="Q2527" s="223" t="n">
        <v>2023</v>
      </c>
      <c r="R2527" s="223" t="inlineStr">
        <is>
          <t>Penerbit Andi</t>
        </is>
      </c>
      <c r="S2527" s="223" t="inlineStr">
        <is>
          <t>Andi Offset CV</t>
        </is>
      </c>
      <c r="T2527" s="223" t="inlineStr">
        <is>
          <t>Lokal</t>
        </is>
      </c>
      <c r="U2527" s="86" t="n">
        <v>162</v>
      </c>
      <c r="V2527" s="86" t="inlineStr">
        <is>
          <t>pdf</t>
        </is>
      </c>
      <c r="W2527" s="223" t="inlineStr">
        <is>
          <t>4.4 MB</t>
        </is>
      </c>
      <c r="X2527" s="223" t="inlineStr">
        <is>
          <t>Ketika melakukan pemeriksaan dan Audit menyeluruh pada sebuah proyek kontruksi (bangunan hotel bintang lima), ditemukan banyak ketidaksesuaian antara isi kontrak, yakni volume yang telah disepakati dengan gambar kontrak yang ada. Belum lagi pengajuan kerja tambah (addendum) yang jumlahnya sangat besar. Hal itu membuat pemiliki proyek yang tidak memiliki ahli dalam hal perhitungan anggaran biaya akhirnya menunjuk Audit untuk menyelesaikan masalah yang ada. Pemilik proyek bersedia membayar apa saja yang menjadi haknya kontraktor, namun pemilik proyek mengingankan bahwa yang akan dibayar memang benar-benar dipasang dilapangan dan volumenya sudah sesuai. Pemilik proyek akhirnya sadar, ketika ia harus dihadapkan pada masalah yang seharusnya tidak terjadi apabila mereka memiliki seorang yang ahli dalam estimasi biaya bangunan. Melihat permasalah di atas, hal ini tentu menjadi hal yang penting baik bagi Pemilik proyek konstruksi maupun sebuah Kontraktor untuk memiliki tim yang ahli dalam bidang estimasi biaya proyek yang dikenal dengan Estimator ataupun Quantity Surveyor. Perannya yang sangat penting dalam kelangsungan sebuah proyek konstruksi semakin mendorong agar para praktisi yang berkepentingan semakin meningkatkan kualitas dan kemampuan dalam bidang estimasi biaya bangunan pada proyek konstruksi. Buku Pintar Menghitung Biaya Bangunan Edisi Revisi merupakan buku panduan terbaik dalam membuat anggara biaya bangunan. Setiap item pekerjaan dijabarkan secara terperinci mulai dari pekerjaan awal hingga tahapan akhir pembangunan. Selain disertai foto hasil pengerjaan dan gambar pendukung proyek konstruksi, terdapat pula rumus-rumus yang digunakan untuk volume struktur dan arsitektur pada proyek konstruksi. Perhitungan meliputi perhitungan volume beton, besi, bekisting, pekerjaan galian, pondasi dan pekerjaan finishing bangunan (pemasangan keramik, kusen pintu &amp;amp; jendela) dan pekerjaan MEP. Rumus-rumus perhitungan di dalam buku dijabarkan secara sederhana, sehingga pembaca akan mudah mengerti dan memahami proses perhitungan biaya bangunan dengan cepat dan mudah. Selain itu, dijelaskan pula tips mudah memilih material bangunan yang baik. Hal ini bertujuan agar bangunan yang akan dikerjakan memiliki kualitas yang baik sehingga bangunan menjadi kuat dan kokoh terhadap bencana seperti gempa yang sering terjadi khususnya di wilayah Indonesia yang merupakan wilayah rawan gempa. Dengan membaca buku ini, penulis yakin dan percaya pembaca pasti akan mahir dan mampu menghitung biaya mendirikan bangunan bertingkat banyak dan rumah dengan cepat dan mudah.
 &amp;nbsp;</t>
        </is>
      </c>
      <c r="Y2527" s="262" t="n">
        <v>52000</v>
      </c>
      <c r="Z2527" s="226" t="n"/>
      <c r="AA2527" s="241">
        <f>Y3848*Z3848</f>
        <v/>
      </c>
      <c r="AB2527" s="237" t="inlineStr">
        <is>
          <t>0ca0c40a-2a26-4609-8c65-63c6553f8dc8</t>
        </is>
      </c>
    </row>
    <row r="2528" ht="15" customHeight="1" s="283">
      <c r="A2528" s="109" t="n">
        <v>3840</v>
      </c>
      <c r="B2528" s="222">
        <f>HYPERLINK("https://mocostore.moco.co.id/catalog/"&amp;AB3849,"Klik Disini")</f>
        <v/>
      </c>
      <c r="C2528" s="223" t="inlineStr">
        <is>
          <t>Mengenal Gangguan Makan pada Anak</t>
        </is>
      </c>
      <c r="D2528" s="223" t="inlineStr">
        <is>
          <t>:</t>
        </is>
      </c>
      <c r="E2528" s="223" t="inlineStr">
        <is>
          <t>Lucy Watson &amp; Bryan Lask</t>
        </is>
      </c>
      <c r="F2528" s="223" t="inlineStr">
        <is>
          <t>978-623-01-0911-9</t>
        </is>
      </c>
      <c r="G2528" s="223" t="inlineStr">
        <is>
          <t>978-623-01-3799-0</t>
        </is>
      </c>
      <c r="H2528" s="223" t="inlineStr">
        <is>
          <t>Psikologi</t>
        </is>
      </c>
      <c r="I2528" s="258" t="inlineStr">
        <is>
          <t>Perguruan Tinggi</t>
        </is>
      </c>
      <c r="J2528" s="186" t="inlineStr">
        <is>
          <t>009.24</t>
        </is>
      </c>
      <c r="K2528" s="223" t="inlineStr">
        <is>
          <t>Edisi Ke-1</t>
        </is>
      </c>
      <c r="L2528" s="223" t="n"/>
      <c r="M2528" s="259" t="inlineStr">
        <is>
          <t>Tidak Tersedia</t>
        </is>
      </c>
      <c r="N2528" s="223" t="inlineStr">
        <is>
          <t>Indonesia</t>
        </is>
      </c>
      <c r="O2528" s="223" t="inlineStr">
        <is>
          <t>Bukan fiksi</t>
        </is>
      </c>
      <c r="P2528" s="223" t="n">
        <v>2023</v>
      </c>
      <c r="Q2528" s="223" t="n">
        <v>2023</v>
      </c>
      <c r="R2528" s="223" t="inlineStr">
        <is>
          <t>Penerbit Andi</t>
        </is>
      </c>
      <c r="S2528" s="223" t="inlineStr">
        <is>
          <t>Andi Offset CV</t>
        </is>
      </c>
      <c r="T2528" s="223" t="inlineStr">
        <is>
          <t>Lokal</t>
        </is>
      </c>
      <c r="U2528" s="86" t="n">
        <v>98</v>
      </c>
      <c r="V2528" s="86" t="inlineStr">
        <is>
          <t>pdf</t>
        </is>
      </c>
      <c r="W2528" s="223" t="inlineStr">
        <is>
          <t>5.6 MB</t>
        </is>
      </c>
      <c r="X2528" s="223" t="inlineStr">
        <is>
          <t>Buku ini ditujukan untuk para orangtua yang memiliki anak dengan gangguan makan. Di dalamnya berisi tentang macam-macam dan cara memahami gangguan makan, penyebab-penyebab gangguan makan, hal-hal yang harus dipahami, serta penanganan gangguan makan pada analk. Contoh kasus disertai ilustrasi-ilustrasi untuk membedakan tipe-tipe gangguan makan yang berbeda. Penulis menganalogikan proses pembuatan roti untuk menggambarkan penyebab gangguan makan. Dengan mengetahui gejala-gejala gangguan makan, para orangtua dan praktisi bisa mengetahui seorang anak atau remaja mengalami gangguan makan. Selain itu, penulis juga mencantumkan beberapa saran untuk bacaan lebih lanjut jika diperlukan.</t>
        </is>
      </c>
      <c r="Y2528" s="262" t="n">
        <v>39000</v>
      </c>
      <c r="Z2528" s="226" t="n"/>
      <c r="AA2528" s="241">
        <f>Y3849*Z3849</f>
        <v/>
      </c>
      <c r="AB2528" s="237" t="inlineStr">
        <is>
          <t>99e55aa0-efec-4c94-93ef-08911daf0307</t>
        </is>
      </c>
    </row>
    <row r="2529" ht="15" customHeight="1" s="283">
      <c r="A2529" s="109" t="n">
        <v>3847</v>
      </c>
      <c r="B2529" s="222">
        <f>HYPERLINK("https://mocostore.moco.co.id/catalog/"&amp;AB3856,"Klik Disini")</f>
        <v/>
      </c>
      <c r="C2529" s="223" t="inlineStr">
        <is>
          <t>Bolehkah Perempuan Melayani Sebagai Pendeta atau Pengkhotbah?</t>
        </is>
      </c>
      <c r="D2529" s="223" t="inlineStr">
        <is>
          <t>:</t>
        </is>
      </c>
      <c r="E2529" s="223" t="inlineStr">
        <is>
          <t>Pdt. Dr. Noor Anggraito dan Pdt. Dr. Ir. Mangapul Sagaladan</t>
        </is>
      </c>
      <c r="F2529" s="223" t="n"/>
      <c r="G2529" s="223" t="inlineStr">
        <is>
          <t>978-623-8117-93-2</t>
        </is>
      </c>
      <c r="H2529" s="223" t="inlineStr">
        <is>
          <t>Agama Kristen</t>
        </is>
      </c>
      <c r="I2529" s="258" t="inlineStr">
        <is>
          <t>Perguruan Tinggi</t>
        </is>
      </c>
      <c r="J2529" s="186" t="inlineStr">
        <is>
          <t>009.16</t>
        </is>
      </c>
      <c r="K2529" s="223" t="inlineStr">
        <is>
          <t>Edisi Ke-1</t>
        </is>
      </c>
      <c r="L2529" s="223" t="n"/>
      <c r="M2529" s="259" t="inlineStr">
        <is>
          <t>Tidak Tersedia</t>
        </is>
      </c>
      <c r="N2529" s="223" t="inlineStr">
        <is>
          <t>Indonesia</t>
        </is>
      </c>
      <c r="O2529" s="223" t="inlineStr">
        <is>
          <t>Bukan fiksi</t>
        </is>
      </c>
      <c r="P2529" s="223" t="n">
        <v>2023</v>
      </c>
      <c r="Q2529" s="223" t="n">
        <v>2023</v>
      </c>
      <c r="R2529" s="223" t="inlineStr">
        <is>
          <t>Cahaya Harapan</t>
        </is>
      </c>
      <c r="S2529" s="223" t="inlineStr">
        <is>
          <t>Andi Offset CV</t>
        </is>
      </c>
      <c r="T2529" s="223" t="inlineStr">
        <is>
          <t>Lokal</t>
        </is>
      </c>
      <c r="U2529" s="86" t="n">
        <v>70</v>
      </c>
      <c r="V2529" s="86" t="inlineStr">
        <is>
          <t>pdf</t>
        </is>
      </c>
      <c r="W2529" s="223" t="inlineStr">
        <is>
          <t>4.3 MB</t>
        </is>
      </c>
      <c r="X2529" s="223" t="inlineStr">
        <is>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
 &amp;nbsp;</t>
        </is>
      </c>
      <c r="Y2529" s="262" t="n">
        <v>45000</v>
      </c>
      <c r="Z2529" s="226" t="n"/>
      <c r="AA2529" s="241">
        <f>Y3856*Z3856</f>
        <v/>
      </c>
      <c r="AB2529" s="237" t="inlineStr">
        <is>
          <t>24a33105-1da9-45a8-9974-c4f1ce559e16</t>
        </is>
      </c>
    </row>
    <row r="2530" ht="15" customHeight="1" s="283">
      <c r="A2530" s="109" t="n">
        <v>3849</v>
      </c>
      <c r="B2530" s="222">
        <f>HYPERLINK("https://mocostore.moco.co.id/catalog/"&amp;AB3858,"Klik Disini")</f>
        <v/>
      </c>
      <c r="C2530" s="223" t="inlineStr">
        <is>
          <t>Mengenal Filsafat Hukum</t>
        </is>
      </c>
      <c r="D2530" s="223" t="inlineStr">
        <is>
          <t>:</t>
        </is>
      </c>
      <c r="E2530" s="223" t="inlineStr">
        <is>
          <t>Prof. Dr. H. Zainal Asikin, SH, SU</t>
        </is>
      </c>
      <c r="F2530" s="223" t="inlineStr">
        <is>
          <t>978-623-01-0749-8</t>
        </is>
      </c>
      <c r="G2530" s="223" t="inlineStr">
        <is>
          <t>978-623-01-3835-5</t>
        </is>
      </c>
      <c r="H2530" s="223" t="inlineStr">
        <is>
          <t>Hukum</t>
        </is>
      </c>
      <c r="I2530" s="258" t="inlineStr">
        <is>
          <t>Perguruan Tinggi</t>
        </is>
      </c>
      <c r="J2530" s="186" t="inlineStr">
        <is>
          <t>009.12</t>
        </is>
      </c>
      <c r="K2530" s="223" t="inlineStr">
        <is>
          <t>Edisi Ke-1</t>
        </is>
      </c>
      <c r="L2530" s="223" t="n"/>
      <c r="M2530" s="259" t="inlineStr">
        <is>
          <t>Tidak Tersedia</t>
        </is>
      </c>
      <c r="N2530" s="223" t="inlineStr">
        <is>
          <t>Indonesia</t>
        </is>
      </c>
      <c r="O2530" s="223" t="inlineStr">
        <is>
          <t>Bukan fiksi</t>
        </is>
      </c>
      <c r="P2530" s="223" t="n">
        <v>2023</v>
      </c>
      <c r="Q2530" s="223" t="n">
        <v>2023</v>
      </c>
      <c r="R2530" s="223" t="inlineStr">
        <is>
          <t>Penerbit Andi</t>
        </is>
      </c>
      <c r="S2530" s="223" t="inlineStr">
        <is>
          <t>Andi Offset CV</t>
        </is>
      </c>
      <c r="T2530" s="223" t="inlineStr">
        <is>
          <t>Lokal</t>
        </is>
      </c>
      <c r="U2530" s="86" t="n">
        <v>242</v>
      </c>
      <c r="V2530" s="86" t="inlineStr">
        <is>
          <t>pdf</t>
        </is>
      </c>
      <c r="W2530" s="223" t="inlineStr">
        <is>
          <t>9.2 MB</t>
        </is>
      </c>
      <c r="X2530" s="223" t="inlineStr">
        <is>
          <t>Buku Mengenal Filsafat Hukum ini, merupakan buku Jilid Pertama yang penulis susun untuk memenuhi kebutuhan mahasiswa yang baru pertama kali memperlajari filsafat hukum. Untuk itulah pada Bab Pertama buku ini dihantarkan kepada penulis untuk memahami perbedan antara Teori Hukum, Filsafat Hukum dan Jurisprudence. Setelah itu barulah Penulis memperkenalkan metode memperlajari hokum secara ontologism, epistologis dan axiologis.
 Setelah itu mulailah Penulis mengajak mahasiswa untuk menjelajah beberapa mazhan dalam filsafat hokum, yaitu Mazhab Hukum Alam, Mazhab Positiviseme Hukum, Mazhab Sejarah Hukum, Mazhab Utility, Mazhab Realisme Hukum, Teori Hukum Kritis.
 Buku ini tentunya adalah buku yang diperuntukan bagi para mahasiswa yang ingin mengenal filsafat hukum dengan cara sederhana, oleh sebab itu bahasa yang dipergunakan disesuaikan dengan tututan pembelajaran studi filsafat hukum. Kritik dan saran sangat diharapkan demi memperbaiki bukum ini.</t>
        </is>
      </c>
      <c r="Y2530" s="262" t="n">
        <v>66000</v>
      </c>
      <c r="Z2530" s="226" t="n"/>
      <c r="AA2530" s="241">
        <f>Y3858*Z3858</f>
        <v/>
      </c>
      <c r="AB2530" s="237" t="inlineStr">
        <is>
          <t>804a57cc-8982-4ff6-a8d6-4a57fe5b76df</t>
        </is>
      </c>
    </row>
    <row r="2531" ht="15" customHeight="1" s="283">
      <c r="A2531" s="109" t="n">
        <v>3850</v>
      </c>
      <c r="B2531" s="222">
        <f>HYPERLINK("https://mocostore.moco.co.id/catalog/"&amp;AB3859,"Klik Disini")</f>
        <v/>
      </c>
      <c r="C2531" s="223" t="inlineStr">
        <is>
          <t>Mengenal Berbagai Aliran Seni dalam Karya Seni Lukis</t>
        </is>
      </c>
      <c r="D2531" s="223" t="inlineStr">
        <is>
          <t>:</t>
        </is>
      </c>
      <c r="E2531" s="223" t="inlineStr">
        <is>
          <t>Wind Dylanesia</t>
        </is>
      </c>
      <c r="F2531" s="223" t="n"/>
      <c r="G2531" s="223" t="inlineStr">
        <is>
          <t>978-623-8492-75-6</t>
        </is>
      </c>
      <c r="H2531" s="223" t="inlineStr">
        <is>
          <t>Seni</t>
        </is>
      </c>
      <c r="I2531" s="258" t="inlineStr">
        <is>
          <t>Perguruan Tinggi</t>
        </is>
      </c>
      <c r="J2531" s="186" t="inlineStr">
        <is>
          <t>009.20</t>
        </is>
      </c>
      <c r="K2531" s="223" t="inlineStr">
        <is>
          <t>Edisi Ke-1</t>
        </is>
      </c>
      <c r="L2531" s="223" t="n"/>
      <c r="M2531" s="259" t="inlineStr">
        <is>
          <t>Tidak Tersedia</t>
        </is>
      </c>
      <c r="N2531" s="223" t="inlineStr">
        <is>
          <t>Indonesia</t>
        </is>
      </c>
      <c r="O2531" s="223" t="inlineStr">
        <is>
          <t>Bukan fiksi</t>
        </is>
      </c>
      <c r="P2531" s="223" t="n">
        <v>2023</v>
      </c>
      <c r="Q2531" s="223" t="n">
        <v>2023</v>
      </c>
      <c r="R2531" s="223" t="inlineStr">
        <is>
          <t>Cahaya Harapan</t>
        </is>
      </c>
      <c r="S2531" s="223" t="inlineStr">
        <is>
          <t>Andi Offset CV</t>
        </is>
      </c>
      <c r="T2531" s="223" t="inlineStr">
        <is>
          <t>Lokal</t>
        </is>
      </c>
      <c r="U2531" s="86" t="n">
        <v>76</v>
      </c>
      <c r="V2531" s="86" t="inlineStr">
        <is>
          <t>pdf</t>
        </is>
      </c>
      <c r="W2531" s="223" t="inlineStr">
        <is>
          <t>4.0 MB</t>
        </is>
      </c>
      <c r="X2531" s="223" t="inlineStr">
        <is>
          <t>Seni lukis adalah salah satu bentuk seni yang paling populer dan mendalam. Dalam seni lukis, terdapat banyak aliran yang memperkaya dunia seni, masing-masing dengan karakteristik dan gaya yang unik. Mengenal berbagai aliran seni dalam karya seni lukis dapat membantu kita memahami dan mengapresiasi seni dengan lebih baik. Dalam tulisan ini, kita akan membahas berbagai aliran seni dalam karya seni lukis, dari yang tradisional hingga yang modern, sehingga kita dapat memahami lebih dalam tentang seni lukis dan gaya-gaya yang ada di dalamnya. Selain itu, dalam tulisan ini kita juga akan membahas setiap aliran secara lebih detail termasuk latar belakang, karakteristik, dan contoh karya seni yang terkenal dari masing-masing aliran. Dengan mempelajari berbagai aliran seni lukis ini, kita dapat mengapresiasi seni lukis dengan lebih baik dan memahami keindahan dan nilai seni yang terkandung dalam karya-karya seni luki</t>
        </is>
      </c>
      <c r="Y2531" s="262" t="n">
        <v>46500</v>
      </c>
      <c r="Z2531" s="226" t="n"/>
      <c r="AA2531" s="241">
        <f>Y3859*Z3859</f>
        <v/>
      </c>
      <c r="AB2531" s="237" t="inlineStr">
        <is>
          <t>bd419325-c6d0-4b6e-9deb-a1d75808f920</t>
        </is>
      </c>
    </row>
    <row r="2532" ht="15" customHeight="1" s="283">
      <c r="A2532" s="109" t="n">
        <v>3856</v>
      </c>
      <c r="B2532" s="222">
        <f>HYPERLINK("https://mocostore.moco.co.id/catalog/"&amp;AB3865,"Klik Disini")</f>
        <v/>
      </c>
      <c r="C2532" s="223" t="inlineStr">
        <is>
          <t>Perayaan Ramadan: Menyambut Bulan Suci di Indonesia</t>
        </is>
      </c>
      <c r="D2532" s="223" t="inlineStr">
        <is>
          <t>:</t>
        </is>
      </c>
      <c r="E2532" s="223" t="inlineStr">
        <is>
          <t>Majella Setyawan</t>
        </is>
      </c>
      <c r="F2532" s="223" t="n"/>
      <c r="G2532" s="223" t="inlineStr">
        <is>
          <t>978-623-8493-22-7</t>
        </is>
      </c>
      <c r="H2532" s="223" t="inlineStr">
        <is>
          <t>Referensi</t>
        </is>
      </c>
      <c r="I2532" s="258" t="inlineStr">
        <is>
          <t>Umum</t>
        </is>
      </c>
      <c r="J2532" s="186" t="inlineStr">
        <is>
          <t>005.01</t>
        </is>
      </c>
      <c r="K2532" s="223" t="inlineStr">
        <is>
          <t>Edisi Ke-1</t>
        </is>
      </c>
      <c r="L2532" s="223" t="n"/>
      <c r="M2532" s="259" t="inlineStr">
        <is>
          <t>Tidak Tersedia</t>
        </is>
      </c>
      <c r="N2532" s="223" t="inlineStr">
        <is>
          <t>Indonesia</t>
        </is>
      </c>
      <c r="O2532" s="223" t="inlineStr">
        <is>
          <t>Bukan fiksi</t>
        </is>
      </c>
      <c r="P2532" s="223" t="n">
        <v>2023</v>
      </c>
      <c r="Q2532" s="223" t="n">
        <v>2023</v>
      </c>
      <c r="R2532" s="223" t="inlineStr">
        <is>
          <t>Cahaya Harapan</t>
        </is>
      </c>
      <c r="S2532" s="223" t="inlineStr">
        <is>
          <t>Andi Offset CV</t>
        </is>
      </c>
      <c r="T2532" s="223" t="inlineStr">
        <is>
          <t>Lokal</t>
        </is>
      </c>
      <c r="U2532" s="86" t="n">
        <v>74</v>
      </c>
      <c r="V2532" s="86" t="inlineStr">
        <is>
          <t>pdf</t>
        </is>
      </c>
      <c r="W2532" s="223" t="inlineStr">
        <is>
          <t>2.6 MB</t>
        </is>
      </c>
      <c r="X2532" s="223" t="inlineStr">
        <is>
          <t>Di Indonesia, Ramadan bukan hanya sekadar ibadah semata, namun juga menjadi momen penting bagi masyarakat untuk berkumpul, berbagi kebahagiaan, dan mempererat tali silaturahmi. Berbagai tradisi, kebiasaan, dan budaya unik juga menjadi ciri khas Ramadan di Indonesia yang membuatnya berbeda dengan negara lain. Dalam buku ini, akan dibahas tentang perayaan Ramadan di Indonesia secara detail, mulai dari sejarahnya, persiapan menyambut Ramadan, tradisi, kuliner, seni dan budaya, hingga perayaan Idul Fitri yang meriah. Tujuan dari penulisan ini adalah untuk memberikan pemahaman yang lebih dalam tentang perayaan Ramadan di Indonesia, serta memperkenalkan keunikan dan keberagaman budaya yang ada di negara ini.</t>
        </is>
      </c>
      <c r="Y2532" s="262" t="n">
        <v>46000</v>
      </c>
      <c r="Z2532" s="226" t="n"/>
      <c r="AA2532" s="241">
        <f>Y3865*Z3865</f>
        <v/>
      </c>
      <c r="AB2532" s="237" t="inlineStr">
        <is>
          <t>bea46ff2-1b85-42d9-b5ba-6505be45d4e8</t>
        </is>
      </c>
    </row>
    <row r="2533" ht="15" customHeight="1" s="283">
      <c r="A2533" s="109" t="n">
        <v>3859</v>
      </c>
      <c r="B2533" s="222">
        <f>HYPERLINK("https://mocostore.moco.co.id/catalog/"&amp;AB3868,"Klik Disini")</f>
        <v/>
      </c>
      <c r="C2533" s="223" t="inlineStr">
        <is>
          <t>Bisnis Investasi Dosakah?</t>
        </is>
      </c>
      <c r="D2533" s="223" t="inlineStr">
        <is>
          <t>:</t>
        </is>
      </c>
      <c r="E2533" s="223" t="inlineStr">
        <is>
          <t>Indayati Oetomo</t>
        </is>
      </c>
      <c r="F2533" s="223" t="n"/>
      <c r="G2533" s="223" t="inlineStr">
        <is>
          <t>978-623-7851-89-9</t>
        </is>
      </c>
      <c r="H2533" s="223" t="inlineStr">
        <is>
          <t>Agama Kristen</t>
        </is>
      </c>
      <c r="I2533" s="258" t="inlineStr">
        <is>
          <t>Perguruan Tinggi</t>
        </is>
      </c>
      <c r="J2533" s="186" t="inlineStr">
        <is>
          <t>009.16</t>
        </is>
      </c>
      <c r="K2533" s="223" t="inlineStr">
        <is>
          <t>Edisi Ke-1</t>
        </is>
      </c>
      <c r="L2533" s="223" t="n"/>
      <c r="M2533" s="259" t="inlineStr">
        <is>
          <t>Tidak Tersedia</t>
        </is>
      </c>
      <c r="N2533" s="223" t="inlineStr">
        <is>
          <t>Indonesia</t>
        </is>
      </c>
      <c r="O2533" s="223" t="inlineStr">
        <is>
          <t>Bukan fiksi</t>
        </is>
      </c>
      <c r="P2533" s="223" t="n">
        <v>2023</v>
      </c>
      <c r="Q2533" s="223" t="n">
        <v>2023</v>
      </c>
      <c r="R2533" s="223" t="inlineStr">
        <is>
          <t>Lautan Pustaka</t>
        </is>
      </c>
      <c r="S2533" s="223" t="inlineStr">
        <is>
          <t>Andi Offset CV</t>
        </is>
      </c>
      <c r="T2533" s="223" t="inlineStr">
        <is>
          <t>Lokal</t>
        </is>
      </c>
      <c r="U2533" s="86" t="n">
        <v>72</v>
      </c>
      <c r="V2533" s="86" t="inlineStr">
        <is>
          <t>pdf</t>
        </is>
      </c>
      <c r="W2533" s="223" t="inlineStr">
        <is>
          <t>2.8 MB</t>
        </is>
      </c>
      <c r="X2533"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2533" s="262" t="n">
        <v>45500</v>
      </c>
      <c r="Z2533" s="226" t="n"/>
      <c r="AA2533" s="241">
        <f>Y3868*Z3868</f>
        <v/>
      </c>
      <c r="AB2533" s="237" t="inlineStr">
        <is>
          <t>edabc43c-ae49-48a1-b561-09a15fad387c</t>
        </is>
      </c>
    </row>
    <row r="2534" ht="15" customHeight="1" s="283">
      <c r="A2534" s="109" t="n">
        <v>3861</v>
      </c>
      <c r="B2534" s="222">
        <f>HYPERLINK("https://mocostore.moco.co.id/catalog/"&amp;AB3870,"Klik Disini")</f>
        <v/>
      </c>
      <c r="C2534" s="223" t="inlineStr">
        <is>
          <t>Bertemu Jodoh di Gereja</t>
        </is>
      </c>
      <c r="D2534" s="223" t="inlineStr">
        <is>
          <t>:</t>
        </is>
      </c>
      <c r="E2534" s="223" t="inlineStr">
        <is>
          <t>Radiani Kalvari, S.Pd.K., Leni Marlin S. Lase, S.S., Martha Kaesarina, S.I.Kom., Vicky Johanna Delarosa, Nandhes Adi Firmanto, Pambudi Pulosari, S.Sos, M.A.C.E., dan Pdm. P. Budi Raharjo</t>
        </is>
      </c>
      <c r="F2534" s="223" t="n"/>
      <c r="G2534" s="223" t="inlineStr">
        <is>
          <t>978-623-8351-26-8</t>
        </is>
      </c>
      <c r="H2534" s="223" t="inlineStr">
        <is>
          <t>Agama Kristen</t>
        </is>
      </c>
      <c r="I2534" s="258" t="inlineStr">
        <is>
          <t>Perguruan Tinggi</t>
        </is>
      </c>
      <c r="J2534" s="186" t="inlineStr">
        <is>
          <t>009.16</t>
        </is>
      </c>
      <c r="K2534" s="223" t="inlineStr">
        <is>
          <t>Edisi Ke-1</t>
        </is>
      </c>
      <c r="L2534" s="264" t="n"/>
      <c r="M2534" s="265" t="inlineStr">
        <is>
          <t>Tidak Tersedia</t>
        </is>
      </c>
      <c r="N2534" s="223" t="inlineStr">
        <is>
          <t>Indonesia</t>
        </is>
      </c>
      <c r="O2534" s="223" t="inlineStr">
        <is>
          <t>Bukan fiksi</t>
        </is>
      </c>
      <c r="P2534" s="223" t="n">
        <v>2023</v>
      </c>
      <c r="Q2534" s="223" t="n">
        <v>2023</v>
      </c>
      <c r="R2534" s="223" t="inlineStr">
        <is>
          <t>Pustaka Referensi</t>
        </is>
      </c>
      <c r="S2534" s="223" t="inlineStr">
        <is>
          <t>Andi Offset CV</t>
        </is>
      </c>
      <c r="T2534" s="223" t="inlineStr">
        <is>
          <t>Lokal</t>
        </is>
      </c>
      <c r="U2534" s="86" t="n">
        <v>68</v>
      </c>
      <c r="V2534" s="86" t="inlineStr">
        <is>
          <t>pdf</t>
        </is>
      </c>
      <c r="W2534" s="223" t="inlineStr">
        <is>
          <t>2.8 MB</t>
        </is>
      </c>
      <c r="X2534"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2534" s="262" t="n">
        <v>37000</v>
      </c>
      <c r="Z2534" s="226" t="n"/>
      <c r="AA2534" s="241">
        <f>Y3870*Z3870</f>
        <v/>
      </c>
      <c r="AB2534" s="237" t="inlineStr">
        <is>
          <t>96d3dfba-eccd-4e56-a9bb-98265546b873</t>
        </is>
      </c>
    </row>
    <row r="2535" ht="15" customHeight="1" s="283">
      <c r="A2535" s="109" t="n">
        <v>3862</v>
      </c>
      <c r="B2535" s="222">
        <f>HYPERLINK("https://mocostore.moco.co.id/catalog/"&amp;AB3871,"Klik Disini")</f>
        <v/>
      </c>
      <c r="C2535" s="223" t="inlineStr">
        <is>
          <t>Bertambah Atau Berkurang</t>
        </is>
      </c>
      <c r="D2535" s="223" t="inlineStr">
        <is>
          <t>:</t>
        </is>
      </c>
      <c r="E2535" s="223" t="inlineStr">
        <is>
          <t>Xavier Quentien</t>
        </is>
      </c>
      <c r="F2535" s="223" t="n"/>
      <c r="G2535" s="223" t="inlineStr">
        <is>
          <t>978-623-7851-88-2</t>
        </is>
      </c>
      <c r="H2535" s="223" t="inlineStr">
        <is>
          <t>Agama Kristen</t>
        </is>
      </c>
      <c r="I2535" s="258" t="inlineStr">
        <is>
          <t>Perguruan Tinggi</t>
        </is>
      </c>
      <c r="J2535" s="186" t="inlineStr">
        <is>
          <t>009.16</t>
        </is>
      </c>
      <c r="K2535" s="223" t="inlineStr">
        <is>
          <t>Edisi Ke-1</t>
        </is>
      </c>
      <c r="L2535" s="223" t="n"/>
      <c r="M2535" s="259" t="inlineStr">
        <is>
          <t>Tidak Tersedia</t>
        </is>
      </c>
      <c r="N2535" s="223" t="inlineStr">
        <is>
          <t>Indonesia</t>
        </is>
      </c>
      <c r="O2535" s="223" t="inlineStr">
        <is>
          <t>Bukan fiksi</t>
        </is>
      </c>
      <c r="P2535" s="223" t="n">
        <v>2023</v>
      </c>
      <c r="Q2535" s="223" t="n">
        <v>2023</v>
      </c>
      <c r="R2535" s="223" t="inlineStr">
        <is>
          <t>Lautan Pustaka</t>
        </is>
      </c>
      <c r="S2535" s="223" t="inlineStr">
        <is>
          <t>Andi Offset CV</t>
        </is>
      </c>
      <c r="T2535" s="223" t="inlineStr">
        <is>
          <t>Lokal</t>
        </is>
      </c>
      <c r="U2535" s="86" t="n">
        <v>53</v>
      </c>
      <c r="V2535" s="86" t="inlineStr">
        <is>
          <t>pdf</t>
        </is>
      </c>
      <c r="W2535" s="223" t="inlineStr">
        <is>
          <t>4.1 MB</t>
        </is>
      </c>
      <c r="X2535" s="22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
 &amp;nbsp;</t>
        </is>
      </c>
      <c r="Y2535" s="262" t="n">
        <v>34500</v>
      </c>
      <c r="Z2535" s="226" t="n"/>
      <c r="AA2535" s="241">
        <f>Y3871*Z3871</f>
        <v/>
      </c>
      <c r="AB2535" s="237" t="inlineStr">
        <is>
          <t>87373932-1075-4436-84f9-800c79c14dbd</t>
        </is>
      </c>
    </row>
    <row r="2536" ht="15" customHeight="1" s="283">
      <c r="A2536" s="109" t="n">
        <v>3863</v>
      </c>
      <c r="B2536" s="222">
        <f>HYPERLINK("https://mocostore.moco.co.id/catalog/"&amp;AB3872,"Klik Disini")</f>
        <v/>
      </c>
      <c r="C2536" s="223" t="inlineStr">
        <is>
          <t>Pentingnya Menjaga Kesehatan Mental di Era Digital</t>
        </is>
      </c>
      <c r="D2536" s="223" t="inlineStr">
        <is>
          <t>:</t>
        </is>
      </c>
      <c r="E2536" s="223" t="inlineStr">
        <is>
          <t>M. Sumarto</t>
        </is>
      </c>
      <c r="F2536" s="223" t="n"/>
      <c r="G2536" s="223" t="inlineStr">
        <is>
          <t>978-623-8493-20-3</t>
        </is>
      </c>
      <c r="H2536" s="223" t="inlineStr">
        <is>
          <t>Psikologi</t>
        </is>
      </c>
      <c r="I2536" s="258" t="inlineStr">
        <is>
          <t>Perguruan Tinggi</t>
        </is>
      </c>
      <c r="J2536" s="186" t="inlineStr">
        <is>
          <t>009.13</t>
        </is>
      </c>
      <c r="K2536" s="223" t="inlineStr">
        <is>
          <t>Edisi Ke-1</t>
        </is>
      </c>
      <c r="L2536" s="223" t="n"/>
      <c r="M2536" s="259" t="inlineStr">
        <is>
          <t>Tidak Tersedia</t>
        </is>
      </c>
      <c r="N2536" s="223" t="inlineStr">
        <is>
          <t>Indonesia</t>
        </is>
      </c>
      <c r="O2536" s="223" t="inlineStr">
        <is>
          <t>Bukan fiksi</t>
        </is>
      </c>
      <c r="P2536" s="223" t="n">
        <v>2023</v>
      </c>
      <c r="Q2536" s="223" t="n">
        <v>2023</v>
      </c>
      <c r="R2536" s="223" t="inlineStr">
        <is>
          <t>Cahaya Harapan</t>
        </is>
      </c>
      <c r="S2536" s="223" t="inlineStr">
        <is>
          <t>Andi Offset CV</t>
        </is>
      </c>
      <c r="T2536" s="223" t="inlineStr">
        <is>
          <t>Lokal</t>
        </is>
      </c>
      <c r="U2536" s="86" t="n">
        <v>74</v>
      </c>
      <c r="V2536" s="86" t="inlineStr">
        <is>
          <t>pdf</t>
        </is>
      </c>
      <c r="W2536" s="223" t="inlineStr">
        <is>
          <t>2.7 MB</t>
        </is>
      </c>
      <c r="X2536" s="223" t="inlineStr">
        <is>
          <t>Dalam era digital saat ini, teknologi telah menjadi bagian integral dari kehidupan kita. Berbagai perangkat digital seperti komputer, smartphone, dan tablet telah menjadi perangkat wajib yang digunakan oleh banyak orang. Teknologi memberikan banyak manfaat bagi kehidupan kita, seperti kemudahan dalam berkomunikasi dan akses informasi yang cepat. Namun, teknologi juga membawa dampak negatif pada kesehatan mental. Buku ini bertujuan untuk memberikan pemahaman yang lebih baik tentang pentingnya menjaga kesehatan mental di era digital, serta strategi untuk mengatasi masalah kesehatan mental yang mungkin timbul akibat penggunaan teknologi. Buku ini juga akan membahas berbagai faktor yang mempengaruhi kesehatan mental, dan bagaimana teknologi dapat memengaruhinya. Dengan membaca buku ini, diharapkan pembaca akan lebih memahami betapa pentingnya menjaga kesehatan mental di era digital ini, serta memperoleh pengetahuan dan keterampilan untuk melakukannya.</t>
        </is>
      </c>
      <c r="Y2536" s="262" t="n">
        <v>46000</v>
      </c>
      <c r="Z2536" s="226" t="n"/>
      <c r="AA2536" s="241">
        <f>Y3872*Z3872</f>
        <v/>
      </c>
      <c r="AB2536" s="237" t="inlineStr">
        <is>
          <t>8bbfd011-5a40-462a-91fb-60ce131c1e1e</t>
        </is>
      </c>
    </row>
    <row r="2537" ht="15" customHeight="1" s="283">
      <c r="A2537" s="109" t="n">
        <v>3864</v>
      </c>
      <c r="B2537" s="222">
        <f>HYPERLINK("https://mocostore.moco.co.id/catalog/"&amp;AB3873,"Klik Disini")</f>
        <v/>
      </c>
      <c r="C2537" s="223" t="inlineStr">
        <is>
          <t>Berkat Tuhan Atas Kesetiaan</t>
        </is>
      </c>
      <c r="D2537" s="223" t="inlineStr">
        <is>
          <t>:</t>
        </is>
      </c>
      <c r="E2537" s="223" t="inlineStr">
        <is>
          <t>Pdt. Dr. Yohanes Ratu Eda, M.Th.</t>
        </is>
      </c>
      <c r="F2537" s="223" t="n"/>
      <c r="G2537" s="223" t="inlineStr">
        <is>
          <t>978-623-8351-25-1</t>
        </is>
      </c>
      <c r="H2537" s="223" t="inlineStr">
        <is>
          <t>Agama Kristen</t>
        </is>
      </c>
      <c r="I2537" s="258" t="inlineStr">
        <is>
          <t>Perguruan Tinggi</t>
        </is>
      </c>
      <c r="J2537" s="186" t="inlineStr">
        <is>
          <t>009.16</t>
        </is>
      </c>
      <c r="K2537" s="223" t="inlineStr">
        <is>
          <t>Edisi Ke-1</t>
        </is>
      </c>
      <c r="L2537" s="223" t="n"/>
      <c r="M2537" s="259" t="inlineStr">
        <is>
          <t>Tidak Tersedia</t>
        </is>
      </c>
      <c r="N2537" s="223" t="inlineStr">
        <is>
          <t>Indonesia</t>
        </is>
      </c>
      <c r="O2537" s="223" t="inlineStr">
        <is>
          <t>Bukan fiksi</t>
        </is>
      </c>
      <c r="P2537" s="223" t="n">
        <v>2023</v>
      </c>
      <c r="Q2537" s="223" t="n">
        <v>2023</v>
      </c>
      <c r="R2537" s="223" t="inlineStr">
        <is>
          <t>Pustaka Referensi</t>
        </is>
      </c>
      <c r="S2537" s="223" t="inlineStr">
        <is>
          <t>Andi Offset CV</t>
        </is>
      </c>
      <c r="T2537" s="223" t="inlineStr">
        <is>
          <t>Lokal</t>
        </is>
      </c>
      <c r="U2537" s="86" t="n">
        <v>59</v>
      </c>
      <c r="V2537" s="86" t="inlineStr">
        <is>
          <t>pdf</t>
        </is>
      </c>
      <c r="W2537" s="223" t="inlineStr">
        <is>
          <t>3.1 MB</t>
        </is>
      </c>
      <c r="X2537"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
 &amp;nbsp;</t>
        </is>
      </c>
      <c r="Y2537" s="262" t="n">
        <v>36000</v>
      </c>
      <c r="Z2537" s="226" t="n"/>
      <c r="AA2537" s="241">
        <f>Y3873*Z3873</f>
        <v/>
      </c>
      <c r="AB2537" s="237" t="inlineStr">
        <is>
          <t>330d64b3-276c-4eb2-9290-e9151136049f</t>
        </is>
      </c>
    </row>
    <row r="2538" ht="15" customHeight="1" s="283">
      <c r="A2538" s="109" t="n">
        <v>3865</v>
      </c>
      <c r="B2538" s="222">
        <f>HYPERLINK("https://mocostore.moco.co.id/catalog/"&amp;AB3874,"Klik Disini")</f>
        <v/>
      </c>
      <c r="C2538" s="223" t="inlineStr">
        <is>
          <t>Mengelola Database Microsoft Excel dengan PivotTable dan PivotChart</t>
        </is>
      </c>
      <c r="D2538" s="223" t="inlineStr">
        <is>
          <t>:</t>
        </is>
      </c>
      <c r="E2538" s="223" t="inlineStr">
        <is>
          <t>MADCOMS</t>
        </is>
      </c>
      <c r="F2538" s="223" t="inlineStr">
        <is>
          <t>978-979-29-6524-7</t>
        </is>
      </c>
      <c r="G2538" s="223" t="inlineStr">
        <is>
          <t>978-623-01-3834-8</t>
        </is>
      </c>
      <c r="H2538" s="223" t="inlineStr">
        <is>
          <t>Komputer &amp; Internet</t>
        </is>
      </c>
      <c r="I2538" s="258" t="inlineStr">
        <is>
          <t>Perguruan Tinggi</t>
        </is>
      </c>
      <c r="J2538" s="186" t="inlineStr">
        <is>
          <t>009.05</t>
        </is>
      </c>
      <c r="K2538" s="223" t="inlineStr">
        <is>
          <t>Edisi Ke-1</t>
        </is>
      </c>
      <c r="L2538" s="223" t="n"/>
      <c r="M2538" s="259" t="inlineStr">
        <is>
          <t>Tidak Tersedia</t>
        </is>
      </c>
      <c r="N2538" s="223" t="inlineStr">
        <is>
          <t>Indonesia</t>
        </is>
      </c>
      <c r="O2538" s="223" t="inlineStr">
        <is>
          <t>Bukan fiksi</t>
        </is>
      </c>
      <c r="P2538" s="223" t="n">
        <v>2018</v>
      </c>
      <c r="Q2538" s="223" t="n">
        <v>2023</v>
      </c>
      <c r="R2538" s="223" t="inlineStr">
        <is>
          <t>Penerbit Andi</t>
        </is>
      </c>
      <c r="S2538" s="223" t="inlineStr">
        <is>
          <t>Andi Offset CV</t>
        </is>
      </c>
      <c r="T2538" s="223" t="inlineStr">
        <is>
          <t>Lokal</t>
        </is>
      </c>
      <c r="U2538" s="86" t="n">
        <v>322</v>
      </c>
      <c r="V2538" s="86" t="inlineStr">
        <is>
          <t>pdf</t>
        </is>
      </c>
      <c r="W2538" s="223" t="inlineStr">
        <is>
          <t>9.5 MB</t>
        </is>
      </c>
      <c r="X2538" s="223" t="inlineStr">
        <is>
          <t>Microsoft Excel merupakan software pengolah data tabel yang populer dan banyak digunakan para operator komputer untuk menganalisa data dan menyelesaikan berbagai macam bentuk pengolahan database dan pembuatan pivot.
 Buku ini membahas beberapa fasilitas yang dimiliki Microsoft Excel dalam mengelola data agar lebih mudah dan praktis dalam menganalisa data. Selain itu, buku ini disertai contoh dan langkah aplikasi yang dapat digunakan sebagai bahan latihan untuk lebih memudahkan pembaca dalam memahami isi dari setiap pokok bahasannya, sehingga buku ini sangat cocok dipakai dan dimiliki sebagai buku panduan belajar mengelola database dengan pivottable dan pivotchart dengan Microsoft Excel. Pokok bahasan yang disajikan dalam buku Mengelola Database Microsoft Excel dengan PivotTable dan PivotChart ini meliputi:
 &amp;bull; Mengenal Microsoft Excel dan berbagai tipe data.
 &amp;bull; Mengelola database menggunakan Sort, Filter, dan Subtotal.
 &amp;bull; Mengolah data Microsoft Excel dengan fasilitas Data Tools dan Forecast.
 &amp;bull; Membuat PivotTable dengan sebuah range data.
 &amp;bull; Membuat PivotTable dengan MultiRange Data.
 &amp;bull; Mengolah Field pada PivotTable.
 &amp;bull; Mengelompokkan, mengurutkan dan menyaring PivotTable.
 &amp;bull; Membuat kalkulasi data pada PivotTable.
 &amp;bull; Membuat dan mengolah PivotChart.
 &amp;bull; Mengenal dan mengatur elemen PivotChart.</t>
        </is>
      </c>
      <c r="Y2538" s="262" t="n">
        <v>93000</v>
      </c>
      <c r="Z2538" s="226" t="n"/>
      <c r="AA2538" s="241">
        <f>Y3874*Z3874</f>
        <v/>
      </c>
      <c r="AB2538" s="237" t="inlineStr">
        <is>
          <t>42bc83d6-ba40-4af5-b920-cb94a3ee6e98</t>
        </is>
      </c>
    </row>
    <row r="2539" ht="15" customHeight="1" s="283">
      <c r="A2539" s="109" t="n">
        <v>3866</v>
      </c>
      <c r="B2539" s="222">
        <f>HYPERLINK("https://mocostore.moco.co.id/catalog/"&amp;AB3875,"Klik Disini")</f>
        <v/>
      </c>
      <c r="C2539" s="223" t="inlineStr">
        <is>
          <t>Berkarya di Balik Layar</t>
        </is>
      </c>
      <c r="D2539" s="223" t="inlineStr">
        <is>
          <t>:</t>
        </is>
      </c>
      <c r="E2539" s="223" t="inlineStr">
        <is>
          <t>Radiani Kalvari, S.Pd.K., Leni Marlin S. Lase, S.S., Martha Kaesarina, S.I.Kom., Vicky Johanna Delarosa, Nandhes Adi Firmanto, Pambudi Pulosari, S.Sos, M.A.C.E., dan Pdm. P. Budi Raharjo.</t>
        </is>
      </c>
      <c r="F2539" s="223" t="n"/>
      <c r="G2539" s="223" t="inlineStr">
        <is>
          <t>978-623-314-500-8</t>
        </is>
      </c>
      <c r="H2539" s="223" t="inlineStr">
        <is>
          <t>Agama Kristen</t>
        </is>
      </c>
      <c r="I2539" s="258" t="inlineStr">
        <is>
          <t>Perguruan Tinggi</t>
        </is>
      </c>
      <c r="J2539" s="186" t="inlineStr">
        <is>
          <t>009.16</t>
        </is>
      </c>
      <c r="K2539" s="223" t="inlineStr">
        <is>
          <t>Edisi Ke-1</t>
        </is>
      </c>
      <c r="L2539" s="264" t="n"/>
      <c r="M2539" s="265" t="inlineStr">
        <is>
          <t>Tidak Tersedia</t>
        </is>
      </c>
      <c r="N2539" s="223" t="inlineStr">
        <is>
          <t>Indonesia</t>
        </is>
      </c>
      <c r="O2539" s="223" t="inlineStr">
        <is>
          <t>Bukan fiksi</t>
        </is>
      </c>
      <c r="P2539" s="223" t="n">
        <v>2023</v>
      </c>
      <c r="Q2539" s="223" t="n">
        <v>2023</v>
      </c>
      <c r="R2539" s="223" t="inlineStr">
        <is>
          <t>PBMR Andi</t>
        </is>
      </c>
      <c r="S2539" s="223" t="inlineStr">
        <is>
          <t>Andi Offset CV</t>
        </is>
      </c>
      <c r="T2539" s="223" t="inlineStr">
        <is>
          <t>Lokal</t>
        </is>
      </c>
      <c r="U2539" s="86" t="n">
        <v>61</v>
      </c>
      <c r="V2539" s="86" t="inlineStr">
        <is>
          <t>pdf</t>
        </is>
      </c>
      <c r="W2539" s="223" t="inlineStr">
        <is>
          <t>2.5 MB</t>
        </is>
      </c>
      <c r="X2539" s="223" t="inlineStr">
        <is>
          <t>Buku ini bisa dipakai oleh pembaca untuk menambah wawasan spiritual dan juga meningkatkan keimanan sebagai umat kristiani.
 &amp;nbsp;</t>
        </is>
      </c>
      <c r="Y2539" s="262" t="n">
        <v>35500</v>
      </c>
      <c r="Z2539" s="226" t="n"/>
      <c r="AA2539" s="241">
        <f>Y3875*Z3875</f>
        <v/>
      </c>
      <c r="AB2539" s="237" t="inlineStr">
        <is>
          <t>8c94c797-9b32-49cb-a59a-4baaa1be2b85</t>
        </is>
      </c>
    </row>
    <row r="2540" ht="15" customHeight="1" s="283">
      <c r="A2540" s="109" t="n">
        <v>3867</v>
      </c>
      <c r="B2540" s="222">
        <f>HYPERLINK("https://mocostore.moco.co.id/catalog/"&amp;AB3876,"Klik Disini")</f>
        <v/>
      </c>
      <c r="C2540" s="223" t="inlineStr">
        <is>
          <t>Berjumpa Tuhan di Kalimantan</t>
        </is>
      </c>
      <c r="D2540" s="223" t="inlineStr">
        <is>
          <t>:</t>
        </is>
      </c>
      <c r="E2540" s="223" t="inlineStr">
        <is>
          <t>Niken Maria Simarmata, Martha DN, dan Erni Ningsih</t>
        </is>
      </c>
      <c r="F2540" s="223" t="n"/>
      <c r="G2540" s="223" t="inlineStr">
        <is>
          <t>978-623-7851-87-5</t>
        </is>
      </c>
      <c r="H2540" s="223" t="inlineStr">
        <is>
          <t>Agama Kristen</t>
        </is>
      </c>
      <c r="I2540" s="258" t="inlineStr">
        <is>
          <t>Perguruan Tinggi</t>
        </is>
      </c>
      <c r="J2540" s="186" t="inlineStr">
        <is>
          <t>009.16</t>
        </is>
      </c>
      <c r="K2540" s="223" t="inlineStr">
        <is>
          <t>Edisi Ke-1</t>
        </is>
      </c>
      <c r="L2540" s="223" t="n"/>
      <c r="M2540" s="259" t="inlineStr">
        <is>
          <t>Tidak Tersedia</t>
        </is>
      </c>
      <c r="N2540" s="223" t="inlineStr">
        <is>
          <t>Indonesia</t>
        </is>
      </c>
      <c r="O2540" s="223" t="inlineStr">
        <is>
          <t>Bukan fiksi</t>
        </is>
      </c>
      <c r="P2540" s="223" t="n">
        <v>2023</v>
      </c>
      <c r="Q2540" s="223" t="n">
        <v>2023</v>
      </c>
      <c r="R2540" s="223" t="inlineStr">
        <is>
          <t>Lautan Pustaka</t>
        </is>
      </c>
      <c r="S2540" s="223" t="inlineStr">
        <is>
          <t>Andi Offset CV</t>
        </is>
      </c>
      <c r="T2540" s="223" t="inlineStr">
        <is>
          <t>Lokal</t>
        </is>
      </c>
      <c r="U2540" s="86" t="n">
        <v>90</v>
      </c>
      <c r="V2540" s="86" t="inlineStr">
        <is>
          <t>pdf</t>
        </is>
      </c>
      <c r="W2540" s="223" t="inlineStr">
        <is>
          <t>2.2 MB</t>
        </is>
      </c>
      <c r="X2540" s="223"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is>
      </c>
      <c r="Y2540" s="262" t="n">
        <v>48500</v>
      </c>
      <c r="Z2540" s="226" t="n"/>
      <c r="AA2540" s="241">
        <f>Y3876*Z3876</f>
        <v/>
      </c>
      <c r="AB2540" s="237" t="inlineStr">
        <is>
          <t>ca0b0601-4999-4ff2-9750-b7b037414ee0</t>
        </is>
      </c>
    </row>
    <row r="2541" ht="15" customHeight="1" s="283">
      <c r="A2541" s="109" t="n">
        <v>3868</v>
      </c>
      <c r="B2541" s="222">
        <f>HYPERLINK("https://mocostore.moco.co.id/catalog/"&amp;AB3877,"Klik Disini")</f>
        <v/>
      </c>
      <c r="C2541" s="223" t="inlineStr">
        <is>
          <t>Berhentilah Berharap</t>
        </is>
      </c>
      <c r="D2541" s="223" t="inlineStr">
        <is>
          <t>:</t>
        </is>
      </c>
      <c r="E2541" s="223" t="inlineStr">
        <is>
          <t>Pdt. Imanuel Kristo</t>
        </is>
      </c>
      <c r="F2541" s="223" t="n"/>
      <c r="G2541" s="223" t="inlineStr">
        <is>
          <t>978-623-314-499-5</t>
        </is>
      </c>
      <c r="H2541" s="223" t="inlineStr">
        <is>
          <t>Agama Kristen</t>
        </is>
      </c>
      <c r="I2541" s="258" t="inlineStr">
        <is>
          <t>Perguruan Tinggi</t>
        </is>
      </c>
      <c r="J2541" s="186" t="inlineStr">
        <is>
          <t>009.16</t>
        </is>
      </c>
      <c r="K2541" s="223" t="inlineStr">
        <is>
          <t>Edisi Ke-1</t>
        </is>
      </c>
      <c r="L2541" s="223" t="n"/>
      <c r="M2541" s="259" t="inlineStr">
        <is>
          <t>Tidak Tersedia</t>
        </is>
      </c>
      <c r="N2541" s="223" t="inlineStr">
        <is>
          <t>Indonesia</t>
        </is>
      </c>
      <c r="O2541" s="223" t="inlineStr">
        <is>
          <t>Bukan fiksi</t>
        </is>
      </c>
      <c r="P2541" s="223" t="n">
        <v>2023</v>
      </c>
      <c r="Q2541" s="223" t="n">
        <v>2023</v>
      </c>
      <c r="R2541" s="223" t="inlineStr">
        <is>
          <t>PBMR Andi</t>
        </is>
      </c>
      <c r="S2541" s="223" t="inlineStr">
        <is>
          <t>Andi Offset CV</t>
        </is>
      </c>
      <c r="T2541" s="223" t="inlineStr">
        <is>
          <t>Lokal</t>
        </is>
      </c>
      <c r="U2541" s="86" t="n">
        <v>70</v>
      </c>
      <c r="V2541" s="86" t="inlineStr">
        <is>
          <t>pdf</t>
        </is>
      </c>
      <c r="W2541" s="223" t="inlineStr">
        <is>
          <t>2.6 MB</t>
        </is>
      </c>
      <c r="X2541" s="223" t="inlineStr">
        <is>
          <t>Buku ini merupakan kumpulan tulisan yang mengangkat masalah-masalah aktual yang sedang dihadapi masyarakat umum. Pemaparannya disajikan dengan sudut pandang rohani dan tidak bersifat informatif tanpa menggurui.</t>
        </is>
      </c>
      <c r="Y2541" s="262" t="n">
        <v>45000</v>
      </c>
      <c r="Z2541" s="226" t="n"/>
      <c r="AA2541" s="241">
        <f>Y3877*Z3877</f>
        <v/>
      </c>
      <c r="AB2541" s="237" t="inlineStr">
        <is>
          <t>888beaba-e7bc-4be8-88a8-e77f97c4a4b1</t>
        </is>
      </c>
    </row>
    <row r="2542" ht="15" customHeight="1" s="283">
      <c r="A2542" s="109" t="n">
        <v>3869</v>
      </c>
      <c r="B2542" s="222">
        <f>HYPERLINK("https://mocostore.moco.co.id/catalog/"&amp;AB3878,"Klik Disini")</f>
        <v/>
      </c>
      <c r="C2542" s="223" t="inlineStr">
        <is>
          <t>Bergerak di Tempat yang tak Kelihatan</t>
        </is>
      </c>
      <c r="D2542" s="223" t="inlineStr">
        <is>
          <t>:</t>
        </is>
      </c>
      <c r="E2542" s="223" t="inlineStr">
        <is>
          <t>Jo Hariffin, Pdm. Roynald Stefly Mumekh, Elia Jusack, Pdp. Tony Tedjo, M.Th., D.Th., &amp; Yudhi Widyo Armono</t>
        </is>
      </c>
      <c r="F2542" s="223" t="n"/>
      <c r="G2542" s="223" t="inlineStr">
        <is>
          <t>978-623-7851-86-8</t>
        </is>
      </c>
      <c r="H2542" s="223" t="inlineStr">
        <is>
          <t>Agama Kristen</t>
        </is>
      </c>
      <c r="I2542" s="258" t="inlineStr">
        <is>
          <t>Perguruan Tinggi</t>
        </is>
      </c>
      <c r="J2542" s="186" t="inlineStr">
        <is>
          <t>009.16</t>
        </is>
      </c>
      <c r="K2542" s="223" t="inlineStr">
        <is>
          <t>Edisi Ke-1</t>
        </is>
      </c>
      <c r="L2542" s="264" t="n"/>
      <c r="M2542" s="265" t="inlineStr">
        <is>
          <t>Tidak Tersedia</t>
        </is>
      </c>
      <c r="N2542" s="223" t="inlineStr">
        <is>
          <t>Indonesia</t>
        </is>
      </c>
      <c r="O2542" s="223" t="inlineStr">
        <is>
          <t>Bukan fiksi</t>
        </is>
      </c>
      <c r="P2542" s="223" t="n">
        <v>2023</v>
      </c>
      <c r="Q2542" s="223" t="n">
        <v>2023</v>
      </c>
      <c r="R2542" s="223" t="inlineStr">
        <is>
          <t>Lautan Pustaka</t>
        </is>
      </c>
      <c r="S2542" s="223" t="inlineStr">
        <is>
          <t>Andi Offset CV</t>
        </is>
      </c>
      <c r="T2542" s="223" t="inlineStr">
        <is>
          <t>Lokal</t>
        </is>
      </c>
      <c r="U2542" s="86" t="n">
        <v>94</v>
      </c>
      <c r="V2542" s="86" t="inlineStr">
        <is>
          <t>pdf</t>
        </is>
      </c>
      <c r="W2542" s="223" t="inlineStr">
        <is>
          <t>2.8 MB</t>
        </is>
      </c>
      <c r="X2542"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2542" s="262" t="n">
        <v>49500</v>
      </c>
      <c r="Z2542" s="226" t="n"/>
      <c r="AA2542" s="241">
        <f>Y3878*Z3878</f>
        <v/>
      </c>
      <c r="AB2542" s="237" t="inlineStr">
        <is>
          <t>64cdcdf6-fe44-4b45-b661-a07c6e730aeb</t>
        </is>
      </c>
    </row>
    <row r="2543" ht="15" customHeight="1" s="283">
      <c r="A2543" s="109" t="n">
        <v>3870</v>
      </c>
      <c r="B2543" s="222">
        <f>HYPERLINK("https://mocostore.moco.co.id/catalog/"&amp;AB3879,"Klik Disini")</f>
        <v/>
      </c>
      <c r="C2543" s="223" t="inlineStr">
        <is>
          <t>Pengantar Kewiraswastaan, Kerangka Dasar Memasuki Dunia Bisnis</t>
        </is>
      </c>
      <c r="D2543" s="223" t="inlineStr">
        <is>
          <t>:</t>
        </is>
      </c>
      <c r="E2543" s="223" t="inlineStr">
        <is>
          <t>Dr. Mohammad Masykur Wiratmo, M.Sc.</t>
        </is>
      </c>
      <c r="F2543" s="223" t="inlineStr">
        <is>
          <t>978-979-29-6675-6</t>
        </is>
      </c>
      <c r="G2543" s="223" t="inlineStr">
        <is>
          <t>978-623-01-3849-2</t>
        </is>
      </c>
      <c r="H2543" s="223" t="inlineStr">
        <is>
          <t>Bisnis</t>
        </is>
      </c>
      <c r="I2543" s="258" t="inlineStr">
        <is>
          <t>Perguruan Tinggi</t>
        </is>
      </c>
      <c r="J2543" s="186" t="inlineStr">
        <is>
          <t>009.25</t>
        </is>
      </c>
      <c r="K2543" s="223" t="inlineStr">
        <is>
          <t>Edisi Ke-1</t>
        </is>
      </c>
      <c r="L2543" s="223" t="n"/>
      <c r="M2543" s="259" t="inlineStr">
        <is>
          <t>Tidak Tersedia</t>
        </is>
      </c>
      <c r="N2543" s="223" t="inlineStr">
        <is>
          <t>Indonesia</t>
        </is>
      </c>
      <c r="O2543" s="223" t="inlineStr">
        <is>
          <t>Bukan fiksi</t>
        </is>
      </c>
      <c r="P2543" s="223" t="n">
        <v>2018</v>
      </c>
      <c r="Q2543" s="223" t="n">
        <v>2023</v>
      </c>
      <c r="R2543" s="223" t="inlineStr">
        <is>
          <t>Penerbit Andi</t>
        </is>
      </c>
      <c r="S2543" s="223" t="inlineStr">
        <is>
          <t>Andi Offset CV</t>
        </is>
      </c>
      <c r="T2543" s="223" t="inlineStr">
        <is>
          <t>Lokal</t>
        </is>
      </c>
      <c r="U2543" s="86" t="n">
        <v>370</v>
      </c>
      <c r="V2543" s="86" t="inlineStr">
        <is>
          <t>pdf</t>
        </is>
      </c>
      <c r="W2543" s="223" t="inlineStr">
        <is>
          <t>4.4 MB</t>
        </is>
      </c>
      <c r="X2543" s="223" t="inlineStr">
        <is>
          <t>Sejak awal 1990, mata kuliah kewiraswastaan mulai diajarkan secara formal di kelas. Di samping dipergunakan untuk mahasiswa fakultas ekonomi, juga diminati oleh mahasiswa-mahasiswa jurusan lain dalam mempersiapkan memasuki kehidupan di masa depan.
 Buku Pengantar Kewiraswastaan; Kerangka Dasar Memasuki Dunia Bisnis ini disajikan cukup lengkap sebagaipengantar&amp;acirc;&amp;euro; untuk memasuki dunia bisnis modern dan telah dicobakan pada para mahasiswa dengan instruktur-instruktur yang telah disiapkan dan para praktisi dalam pelatihan-pelatihan kewiraswastaan dan manajemen bisnis di berbagai tempat, khususnya para pengusaha di Daerah Istimewa Yogyakarta. Materi dimulai dari memahami kewiraswastaan; identifikasi peluang; pembiayaan; dan evaluasi peluangusaha baru; mengenal waralaba dan pemasaran langsung; bentuk kepemilikan; rencana pemasaran; SDM; perencanaan organisasi dandasar pengorganisasian; kepemimpinan; pengorganisasian aktivitas individu; motivasi dan komunikasi; tujuan dan pengembangan organisasi; pembuat keputusan sampai pada pengawasan.
 Penulis berharap buku ini dapat dipergunakan, tidak saja sebagai buku pegangan rnata kuliah kewiraswastaan (baik di fakultas ekonomi maupun dalam pelatihan-pelatihan manajemen), namun juga sebagai bacaan yang bermanfaat bagi masyarakat luas, bahkan para pejabat yang sering melakukan penyuluhan usaha (Departemen Koperasi dan Pembinaan Pengusaha Kecil, Departemen Perindustrian, Departemen Perdagangan, dan lain-lain).</t>
        </is>
      </c>
      <c r="Y2543" s="262" t="n">
        <v>101000</v>
      </c>
      <c r="Z2543" s="226" t="n"/>
      <c r="AA2543" s="241">
        <f>Y3879*Z3879</f>
        <v/>
      </c>
      <c r="AB2543" s="237" t="inlineStr">
        <is>
          <t>f64343f0-49ad-43bb-a8c4-d16d0ae574fe</t>
        </is>
      </c>
    </row>
    <row r="2544" ht="15" customHeight="1" s="283">
      <c r="A2544" s="109" t="n">
        <v>3871</v>
      </c>
      <c r="B2544" s="222">
        <f>HYPERLINK("https://mocostore.moco.co.id/catalog/"&amp;AB3880,"Klik Disini")</f>
        <v/>
      </c>
      <c r="C2544" s="223" t="inlineStr">
        <is>
          <t>Bergaul dengan Tuhan</t>
        </is>
      </c>
      <c r="D2544" s="223" t="inlineStr">
        <is>
          <t>:</t>
        </is>
      </c>
      <c r="E2544" s="223" t="inlineStr">
        <is>
          <t>Radiani Kalvari, S.Pd.K., Leni Marlin S. Lase, S.S., Martha Kaesarina, S.I.Kom., Vicky Johanna Delarosa, Nandhes Adi Firmanto, dan Pambudi Pulosari, S.Sos, M.A.C.E.</t>
        </is>
      </c>
      <c r="F2544" s="223" t="n"/>
      <c r="G2544" s="223" t="inlineStr">
        <is>
          <t>978-623-8117-91-8</t>
        </is>
      </c>
      <c r="H2544" s="223" t="inlineStr">
        <is>
          <t>Agama Kristen</t>
        </is>
      </c>
      <c r="I2544" s="258" t="inlineStr">
        <is>
          <t>Perguruan Tinggi</t>
        </is>
      </c>
      <c r="J2544" s="186" t="inlineStr">
        <is>
          <t>009.16</t>
        </is>
      </c>
      <c r="K2544" s="223" t="inlineStr">
        <is>
          <t>Edisi Ke-1</t>
        </is>
      </c>
      <c r="L2544" s="223" t="n"/>
      <c r="M2544" s="259" t="inlineStr">
        <is>
          <t>Tidak Tersedia</t>
        </is>
      </c>
      <c r="N2544" s="223" t="inlineStr">
        <is>
          <t>Indonesia</t>
        </is>
      </c>
      <c r="O2544" s="223" t="inlineStr">
        <is>
          <t>Bukan fiksi</t>
        </is>
      </c>
      <c r="P2544" s="223" t="n">
        <v>2023</v>
      </c>
      <c r="Q2544" s="223" t="n">
        <v>2023</v>
      </c>
      <c r="R2544" s="223" t="inlineStr">
        <is>
          <t>Cahaya Harapan</t>
        </is>
      </c>
      <c r="S2544" s="223" t="inlineStr">
        <is>
          <t>Andi Offset CV</t>
        </is>
      </c>
      <c r="T2544" s="223" t="inlineStr">
        <is>
          <t>Lokal</t>
        </is>
      </c>
      <c r="U2544" s="86" t="n">
        <v>54</v>
      </c>
      <c r="V2544" s="86" t="inlineStr">
        <is>
          <t>pdf</t>
        </is>
      </c>
      <c r="W2544" s="223" t="inlineStr">
        <is>
          <t>2.8 MB</t>
        </is>
      </c>
      <c r="X2544"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2544" s="262" t="n">
        <v>35000</v>
      </c>
      <c r="Z2544" s="226" t="n"/>
      <c r="AA2544" s="241">
        <f>Y3880*Z3880</f>
        <v/>
      </c>
      <c r="AB2544" s="237" t="inlineStr">
        <is>
          <t>38e16ee4-e8c0-45c8-a00b-34017acd1842</t>
        </is>
      </c>
    </row>
    <row r="2545" ht="15" customHeight="1" s="283">
      <c r="A2545" s="109" t="n">
        <v>3874</v>
      </c>
      <c r="B2545" s="222">
        <f>HYPERLINK("https://mocostore.moco.co.id/catalog/"&amp;AB3883,"Klik Disini")</f>
        <v/>
      </c>
      <c r="C2545" s="223" t="inlineStr">
        <is>
          <t>Pengajaran Apresiasi Puisi</t>
        </is>
      </c>
      <c r="D2545" s="223" t="inlineStr">
        <is>
          <t>:</t>
        </is>
      </c>
      <c r="E2545" s="223" t="inlineStr">
        <is>
          <t>Dr. Agus Yuliantoro, M.Hum.</t>
        </is>
      </c>
      <c r="F2545" s="223" t="inlineStr">
        <is>
          <t>978-979-29-7066-1</t>
        </is>
      </c>
      <c r="G2545" s="223" t="inlineStr">
        <is>
          <t>978-623-01-3848-5</t>
        </is>
      </c>
      <c r="H2545" s="223" t="inlineStr">
        <is>
          <t>Bahasa</t>
        </is>
      </c>
      <c r="I2545" s="258" t="inlineStr">
        <is>
          <t>Perguruan Tinggi</t>
        </is>
      </c>
      <c r="J2545" s="186" t="inlineStr">
        <is>
          <t>009.19</t>
        </is>
      </c>
      <c r="K2545" s="223" t="inlineStr">
        <is>
          <t>Edisi Ke-1</t>
        </is>
      </c>
      <c r="L2545" s="223" t="n"/>
      <c r="M2545" s="259" t="inlineStr">
        <is>
          <t>Tidak Tersedia</t>
        </is>
      </c>
      <c r="N2545" s="223" t="inlineStr">
        <is>
          <t>Indonesia</t>
        </is>
      </c>
      <c r="O2545" s="223" t="inlineStr">
        <is>
          <t>Bukan fiksi</t>
        </is>
      </c>
      <c r="P2545" s="223" t="n">
        <v>2018</v>
      </c>
      <c r="Q2545" s="223" t="n">
        <v>2023</v>
      </c>
      <c r="R2545" s="223" t="inlineStr">
        <is>
          <t>Penerbit Andi</t>
        </is>
      </c>
      <c r="S2545" s="223" t="inlineStr">
        <is>
          <t>Andi Offset CV</t>
        </is>
      </c>
      <c r="T2545" s="223" t="inlineStr">
        <is>
          <t>Lokal</t>
        </is>
      </c>
      <c r="U2545" s="86" t="n">
        <v>242</v>
      </c>
      <c r="V2545" s="86" t="inlineStr">
        <is>
          <t>pdf</t>
        </is>
      </c>
      <c r="W2545" s="223" t="inlineStr">
        <is>
          <t>11.6 MB</t>
        </is>
      </c>
      <c r="X2545" s="223" t="inlineStr">
        <is>
          <t>Pengajaran apresiai puisi (teknik penilaian: mencipta puisi, memahami puisi, membaca pusi dan Deklamasi), disusun dalam lima bagian utama. Setiap bagian merupakan rangkaian cara berpikr induktif, agar data-data puisi yang ditemukan dapat dijadikan dasar untuk menentukan sifat-sifat yang umum dari puisi.
 Bagian pertama adalah pendahuluan berisi tentang data-data puisi secara realistis dari bentuk mantra sampai puisi kontemporer. Berdasarkan data-data yang dipeoleh dapat disusun suatu deifinisi yang dapat mewakili cirri-ciri puisi secara menyeluruh ralita yang ada. Demikian halnya definisi apresiasi dideskrpsikan secara sederhana, sehingga mudah dipahami dan dapat disusun langkah-langkah mengapresiasi karya puisi.
 Bagian kedua, medeskripsikan garis besar apresiasi puisi lama, yaitu mantra, syair, dan pantun. Ketiga jenis puisi lama itu dipilih karena sebagian besar puisi lama yang berkembang dan disenangi masyarakat adalah ketiga jenis itu. Di Indonesia, banyak macam mantra, namun khusus dalam buku ini diambil mantra Jawa. untuk syair dideskripsikan syair karya penyair penting dalam sejarah sastra Indonesia. Dan untuk pantun dideskripsikan beberapa contoh pantun dan perbedaan pandangan beberapa ahli atau fillolog yang banyak meneliti tentang pantun.
 Bagian ketiga, mendeskripsikan puisi baru atau modern, yaitu puisi-puisi yang sudah terpengaruh oleh budaya Barat&amp;acirc;&amp;euro;. Salah satu cirri budayaBarat&amp;acirc;&amp;euro; adalah sudah tercantum pengarangnya. Puncak-puncak dari puisi baru dibicarakan berdasarkan urutan tahun penerbitan. Selain, itu juga dipilih karya puisi dari penyair yang mendapatkan tempat dalam sejarah perpuisian Indonesia. Kredibelitas dari para penyair yang dipilih didasarkan pada buku-buku yang disusun oleh H.B Jassin.
 Bagian keempat, mendeskripsikan puisi-puisi kontemporer. Hal ini sangat penting untuk disajikan, mengingat puisi-puisi kontemporer dihindari oleh para pendidik, terutama pendidik tingka Sekolah Dasar hingga tingkat Sekolah Menengah Atas. Alasannya adalah terlalu sulit untuk dipahami dan belum pada tatarannya untuk diajarkan ditingkat itu. Untuk itulah di bagian ini deberi cara pemahaman terhadap puisi kontemporer, setidak-tidaknya dapat digunakan sebagai contoh bagi para pendidik dalam memehami puisi kontemporer.
 Bagian kelima atau terakhir dideskripsikan beberapa criteria teknik penilaian terhadap karya cipta puisi. Apakah sebuah karya puisi itu baik atau tidak baik, bermutu atau tidak bermutu, ada criteria terntu untuk menentukannya. Teknik penilaian membaca puisi dan deklamasi diuraikan secara singkat agar dapat dipahami oleh pendidik/Yuri. Demikain halnya teknik penilaian kemampuan memahami puisi dibedakan untuk tingkat pelajar dan mahasiswa, agar pendidik dan peserta didik mudah member penilaian.</t>
        </is>
      </c>
      <c r="Y2545" s="262" t="n">
        <v>64000</v>
      </c>
      <c r="Z2545" s="226" t="n"/>
      <c r="AA2545" s="241">
        <f>Y3883*Z3883</f>
        <v/>
      </c>
      <c r="AB2545" s="237" t="inlineStr">
        <is>
          <t>fb015110-c7bb-484b-b792-24ab6a4cf7eb</t>
        </is>
      </c>
    </row>
    <row r="2546" ht="15" customHeight="1" s="283">
      <c r="A2546" s="109" t="n">
        <v>3876</v>
      </c>
      <c r="B2546" s="222">
        <f>HYPERLINK("https://mocostore.moco.co.id/catalog/"&amp;AB3885,"Klik Disini")</f>
        <v/>
      </c>
      <c r="C2546" s="223" t="inlineStr">
        <is>
          <t>Mengatasi Stres dan Kecemasan: Cara Mengelola Emosi dalam Kehidupan Sehari-hari terhadap Anak dan Remaja</t>
        </is>
      </c>
      <c r="D2546" s="223" t="inlineStr">
        <is>
          <t>:</t>
        </is>
      </c>
      <c r="E2546" s="223" t="inlineStr">
        <is>
          <t>M. Sumarto</t>
        </is>
      </c>
      <c r="F2546" s="223" t="n"/>
      <c r="G2546" s="223" t="inlineStr">
        <is>
          <t>978-623-8492-71-8</t>
        </is>
      </c>
      <c r="H2546" s="223" t="inlineStr">
        <is>
          <t>Psikologi</t>
        </is>
      </c>
      <c r="I2546" s="258" t="inlineStr">
        <is>
          <t>Perguruan Tinggi</t>
        </is>
      </c>
      <c r="J2546" s="186" t="inlineStr">
        <is>
          <t>009.13</t>
        </is>
      </c>
      <c r="K2546" s="223" t="inlineStr">
        <is>
          <t>Edisi Ke-1</t>
        </is>
      </c>
      <c r="L2546" s="264" t="n"/>
      <c r="M2546" s="265" t="inlineStr">
        <is>
          <t>Tidak Tersedia</t>
        </is>
      </c>
      <c r="N2546" s="223" t="inlineStr">
        <is>
          <t>Indonesia</t>
        </is>
      </c>
      <c r="O2546" s="223" t="inlineStr">
        <is>
          <t>Bukan fiksi</t>
        </is>
      </c>
      <c r="P2546" s="223" t="n">
        <v>2023</v>
      </c>
      <c r="Q2546" s="223" t="n">
        <v>2023</v>
      </c>
      <c r="R2546" s="223" t="inlineStr">
        <is>
          <t>Cahaya Harapan</t>
        </is>
      </c>
      <c r="S2546" s="223" t="inlineStr">
        <is>
          <t>Andi Offset CV</t>
        </is>
      </c>
      <c r="T2546" s="223" t="inlineStr">
        <is>
          <t>Lokal</t>
        </is>
      </c>
      <c r="U2546" s="86" t="n">
        <v>88</v>
      </c>
      <c r="V2546" s="86" t="inlineStr">
        <is>
          <t>pdf</t>
        </is>
      </c>
      <c r="W2546" s="223" t="inlineStr">
        <is>
          <t>4.8 MB</t>
        </is>
      </c>
      <c r="X2546" s="223" t="inlineStr">
        <is>
          <t>Kehidupan modern yang semakin kompleks dan menuntut dapat menyebabkan anak dan remaja mengalami stres dan kecemasan yang tinggi. Masalah tersebut dapat memengaruhi kesehatan mental dan fisik, serta kualitas hidup anak dan remaja secara keseluruhan. Oleh karena itu, penting bagi orang tua, pengasuh, dan pendidik untuk memahami bagaimana mengenali stres dan kecemasan pada anak dan remaja, serta cara mengatasi dan mengelolanya dengan tepat. Buku ini membahas secara detail mengenai stres dan kecemasan pada anak dan remaja, termasuk cara mengenali tanda-tanda stres dan kecemasan pada anak dan remaja. Selain itu, buku ini juga akan memberikan tips dan teknik dalam mengelola emosi pada anak dan remaja, sehingga mereka dapat mengatasi stres dan kecemasan dengan cara yang sehat dan positif. Dengan membaca buku ini, diharapkan para orang tua, pengasuh, dan pendidik dapat memberikan dukungan dan bimbingan yang efektif untuk anak dan remaja dalam menghadapi stres dan kecemasan di kehidupan sehari-hari.</t>
        </is>
      </c>
      <c r="Y2546" s="262" t="n">
        <v>48500</v>
      </c>
      <c r="Z2546" s="226" t="n"/>
      <c r="AA2546" s="241">
        <f>Y3885*Z3885</f>
        <v/>
      </c>
      <c r="AB2546" s="237" t="inlineStr">
        <is>
          <t>b3b5fd03-d71a-46b2-aac9-56446393cda4</t>
        </is>
      </c>
    </row>
    <row r="2547" ht="15" customHeight="1" s="283">
      <c r="A2547" s="109" t="n">
        <v>3879</v>
      </c>
      <c r="B2547" s="222">
        <f>HYPERLINK("https://mocostore.moco.co.id/catalog/"&amp;AB3888,"Klik Disini")</f>
        <v/>
      </c>
      <c r="C2547" s="223" t="inlineStr">
        <is>
          <t>Belajar Semudah Klik, Membangun Ekosistem Ubiquitous Learning Dalam Konsep Merdeka Belajar</t>
        </is>
      </c>
      <c r="D2547" s="223" t="inlineStr">
        <is>
          <t>:</t>
        </is>
      </c>
      <c r="E2547" s="223" t="inlineStr">
        <is>
          <t>Theresia Sri Rahayu &amp; Prof. Richardus Eko Indrajit</t>
        </is>
      </c>
      <c r="F2547" s="223" t="inlineStr">
        <is>
          <t>978-623-01-0782-5</t>
        </is>
      </c>
      <c r="G2547" s="223" t="inlineStr">
        <is>
          <t>978-623-01-3804-1</t>
        </is>
      </c>
      <c r="H2547" s="223" t="inlineStr">
        <is>
          <t>Komputer &amp; Internet</t>
        </is>
      </c>
      <c r="I2547" s="258" t="inlineStr">
        <is>
          <t>Perguruan Tinggi</t>
        </is>
      </c>
      <c r="J2547" s="186" t="inlineStr">
        <is>
          <t>009.05</t>
        </is>
      </c>
      <c r="K2547" s="223" t="inlineStr">
        <is>
          <t>Edisi Ke-1</t>
        </is>
      </c>
      <c r="L2547" s="264" t="n"/>
      <c r="M2547" s="265" t="inlineStr">
        <is>
          <t>Tidak Tersedia</t>
        </is>
      </c>
      <c r="N2547" s="223" t="inlineStr">
        <is>
          <t>Indonesia</t>
        </is>
      </c>
      <c r="O2547" s="223" t="inlineStr">
        <is>
          <t>Bukan fiksi</t>
        </is>
      </c>
      <c r="P2547" s="223" t="n">
        <v>2020</v>
      </c>
      <c r="Q2547" s="223" t="n">
        <v>2023</v>
      </c>
      <c r="R2547" s="223" t="inlineStr">
        <is>
          <t>Penerbit Andi</t>
        </is>
      </c>
      <c r="S2547" s="223" t="inlineStr">
        <is>
          <t>Andi Offset CV</t>
        </is>
      </c>
      <c r="T2547" s="223" t="inlineStr">
        <is>
          <t>Lokal</t>
        </is>
      </c>
      <c r="U2547" s="86" t="n">
        <v>130</v>
      </c>
      <c r="V2547" s="86" t="inlineStr">
        <is>
          <t>pdf</t>
        </is>
      </c>
      <c r="W2547" s="223" t="inlineStr">
        <is>
          <t>6.9 MB</t>
        </is>
      </c>
      <c r="X2547" s="223" t="inlineStr">
        <is>
          <t>Buku ini berisi lima bab yang berisi Ubiquitous Learning; Merdeka Belajar; Sekolah Sebagai Habitat Belajar; Ruang Belajar Ubiquitous Learning; dan Belajar Semudah Klik serta dijelaskan dengan Bahasa yang mudah dipahami. Oleh karena itu, buku ini akan membantu anda untuk lebih memahami tentang Ubiquitous Learning dan makin mengenal Konsep Merdeka Belajar.</t>
        </is>
      </c>
      <c r="Y2547" s="262" t="n">
        <v>89000</v>
      </c>
      <c r="Z2547" s="226" t="n"/>
      <c r="AA2547" s="241">
        <f>Y3888*Z3888</f>
        <v/>
      </c>
      <c r="AB2547" s="237" t="inlineStr">
        <is>
          <t>add7be99-1445-4cd4-b4d4-5cd156996ef6</t>
        </is>
      </c>
    </row>
    <row r="2548" ht="15" customHeight="1" s="283">
      <c r="A2548" s="109" t="n">
        <v>3880</v>
      </c>
      <c r="B2548" s="222">
        <f>HYPERLINK("https://mocostore.moco.co.id/catalog/"&amp;AB3889,"Klik Disini")</f>
        <v/>
      </c>
      <c r="C2548" s="223" t="inlineStr">
        <is>
          <t>Pemrograman Phython untuk Penanganan Big Data</t>
        </is>
      </c>
      <c r="D2548" s="223" t="inlineStr">
        <is>
          <t>:</t>
        </is>
      </c>
      <c r="E2548" s="223" t="inlineStr">
        <is>
          <t>Hanna Arini Parhusip</t>
        </is>
      </c>
      <c r="F2548" s="223" t="inlineStr">
        <is>
          <t>978-623-01-0400-8</t>
        </is>
      </c>
      <c r="G2548" s="223" t="inlineStr">
        <is>
          <t>978-623-01-3847-8</t>
        </is>
      </c>
      <c r="H2548" s="223" t="inlineStr">
        <is>
          <t>Pemograman</t>
        </is>
      </c>
      <c r="I2548" s="258" t="inlineStr">
        <is>
          <t>Perguruan Tinggi</t>
        </is>
      </c>
      <c r="J2548" s="186" t="inlineStr">
        <is>
          <t>009.05</t>
        </is>
      </c>
      <c r="K2548" s="223" t="inlineStr">
        <is>
          <t>Edisi Ke-1</t>
        </is>
      </c>
      <c r="L2548" s="223" t="n"/>
      <c r="M2548" s="259" t="inlineStr">
        <is>
          <t>Tidak Tersedia</t>
        </is>
      </c>
      <c r="N2548" s="223" t="inlineStr">
        <is>
          <t>Indonesia</t>
        </is>
      </c>
      <c r="O2548" s="223" t="inlineStr">
        <is>
          <t>Bukan fiksi</t>
        </is>
      </c>
      <c r="P2548" s="223" t="n">
        <v>2020</v>
      </c>
      <c r="Q2548" s="223" t="n">
        <v>2023</v>
      </c>
      <c r="R2548" s="223" t="inlineStr">
        <is>
          <t>Penerbit Andi</t>
        </is>
      </c>
      <c r="S2548" s="223" t="inlineStr">
        <is>
          <t>Andi Offset CV</t>
        </is>
      </c>
      <c r="T2548" s="223" t="inlineStr">
        <is>
          <t>Lokal</t>
        </is>
      </c>
      <c r="U2548" s="86" t="n">
        <v>258</v>
      </c>
      <c r="V2548" s="86" t="inlineStr">
        <is>
          <t>pdf</t>
        </is>
      </c>
      <c r="W2548" s="223" t="inlineStr">
        <is>
          <t>8.8 MB</t>
        </is>
      </c>
      <c r="X2548" s="223" t="inlineStr">
        <is>
          <t>Buku ini memberikan panduan yang mudah bagi pemula dalam memahami bahasa Python. Pada bagian awal, pembaca diajarkan bagaimana me-running program Python dalam sistem tanpa dan dengan Anaconda, kemudian contoh-contoh komputasi sederhana ditunjukkan agar pembaca dapat belajar memprogram dengan mudah. Selanjutnya, beberapa program terkait kasus-kasus sederhana terkait data yang masih kecil, ditampilkan beserta teknik matematika. Selain itu, data-data dari penelitian hingga teknik pemodelan juga dijelaskan untuk meningkatkan kompetensi pembaca dalam melakukan pemodelan dan melakukan komputasi dengan Python.
 Pada bagian selanjutnya, dapat dipelajari beberapa operasi aljabar linear (Bab II), menggambar (Bab Ill), dan statistik (Bab IV). Empat bab pertama memberikan dasar untuk mengenal bahasa Python tingkat awal, dilengkapi dengan pemahaman matematis yang diperlukan (hanya bagi yang membutuhkan). Bab V dan Bab VI menunjukkan lebih detail bagaimana program Python mengolah data yang besar terutama dalam klasifikasi data.</t>
        </is>
      </c>
      <c r="Y2548" s="262" t="n">
        <v>74000</v>
      </c>
      <c r="Z2548" s="226" t="n"/>
      <c r="AA2548" s="241">
        <f>Y3889*Z3889</f>
        <v/>
      </c>
      <c r="AB2548" s="237" t="inlineStr">
        <is>
          <t>e66dcd4a-75a0-4dcd-b679-23bb832817ff</t>
        </is>
      </c>
    </row>
    <row r="2549" ht="15" customHeight="1" s="283">
      <c r="A2549" s="109" t="n">
        <v>3885</v>
      </c>
      <c r="B2549" s="222">
        <f>HYPERLINK("https://mocostore.moco.co.id/catalog/"&amp;AB3894,"Klik Disini")</f>
        <v/>
      </c>
      <c r="C2549" s="223" t="inlineStr">
        <is>
          <t>Belajar dari Para Sales Terbaik di Dunia</t>
        </is>
      </c>
      <c r="D2549" s="223" t="inlineStr">
        <is>
          <t>:</t>
        </is>
      </c>
      <c r="E2549" s="223" t="inlineStr">
        <is>
          <t>James Gwee T.H., MBA, Dr. Jakoep Ezra, DBA,DTh. &amp; Eloy Zalukhu, MBA.</t>
        </is>
      </c>
      <c r="F2549" s="223" t="n"/>
      <c r="G2549" s="223" t="inlineStr">
        <is>
          <t>978-623-8351-22-0</t>
        </is>
      </c>
      <c r="H2549" s="223" t="inlineStr">
        <is>
          <t>Agama Kristen</t>
        </is>
      </c>
      <c r="I2549" s="258" t="inlineStr">
        <is>
          <t>Perguruan Tinggi</t>
        </is>
      </c>
      <c r="J2549" s="186" t="inlineStr">
        <is>
          <t>009.16</t>
        </is>
      </c>
      <c r="K2549" s="223" t="inlineStr">
        <is>
          <t>Edisi Ke-1</t>
        </is>
      </c>
      <c r="L2549" s="223" t="n"/>
      <c r="M2549" s="259" t="inlineStr">
        <is>
          <t>Tidak Tersedia</t>
        </is>
      </c>
      <c r="N2549" s="223" t="inlineStr">
        <is>
          <t>Indonesia</t>
        </is>
      </c>
      <c r="O2549" s="223" t="inlineStr">
        <is>
          <t>Bukan fiksi</t>
        </is>
      </c>
      <c r="P2549" s="223" t="n">
        <v>2023</v>
      </c>
      <c r="Q2549" s="223" t="n">
        <v>2023</v>
      </c>
      <c r="R2549" s="223" t="inlineStr">
        <is>
          <t>Pustaka Referensi</t>
        </is>
      </c>
      <c r="S2549" s="223" t="inlineStr">
        <is>
          <t>Andi Offset CV</t>
        </is>
      </c>
      <c r="T2549" s="223" t="inlineStr">
        <is>
          <t>Lokal</t>
        </is>
      </c>
      <c r="U2549" s="86" t="n">
        <v>76</v>
      </c>
      <c r="V2549" s="86" t="inlineStr">
        <is>
          <t>pdf</t>
        </is>
      </c>
      <c r="W2549" s="223" t="inlineStr">
        <is>
          <t>3.0 MB</t>
        </is>
      </c>
      <c r="X2549"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2549" s="262" t="n">
        <v>46000</v>
      </c>
      <c r="Z2549" s="226" t="n"/>
      <c r="AA2549" s="241">
        <f>Y3894*Z3894</f>
        <v/>
      </c>
      <c r="AB2549" s="237" t="inlineStr">
        <is>
          <t>6e9c8345-1a7d-4630-9c0a-40ce292cbe79</t>
        </is>
      </c>
    </row>
    <row r="2550" ht="15" customHeight="1" s="283">
      <c r="A2550" s="109" t="n">
        <v>3886</v>
      </c>
      <c r="B2550" s="222">
        <f>HYPERLINK("https://mocostore.moco.co.id/catalog/"&amp;AB3895,"Klik Disini")</f>
        <v/>
      </c>
      <c r="C2550" s="223" t="inlineStr">
        <is>
          <t>Bekerja Sambil Bermain, Bolehkah?</t>
        </is>
      </c>
      <c r="D2550" s="223" t="inlineStr">
        <is>
          <t>:</t>
        </is>
      </c>
      <c r="E2550" s="223" t="inlineStr">
        <is>
          <t>Elia Paul Ang dan Ir. Jarot Wijanarko</t>
        </is>
      </c>
      <c r="F2550" s="223" t="n"/>
      <c r="G2550" s="223" t="inlineStr">
        <is>
          <t>978-623-8487-04-2</t>
        </is>
      </c>
      <c r="H2550" s="223" t="inlineStr">
        <is>
          <t>Agama Kristen</t>
        </is>
      </c>
      <c r="I2550" s="258" t="inlineStr">
        <is>
          <t>Perguruan Tinggi</t>
        </is>
      </c>
      <c r="J2550" s="186" t="inlineStr">
        <is>
          <t>009.16</t>
        </is>
      </c>
      <c r="K2550" s="223" t="inlineStr">
        <is>
          <t>Edisi Ke-1</t>
        </is>
      </c>
      <c r="L2550" s="223" t="n"/>
      <c r="M2550" s="259" t="inlineStr">
        <is>
          <t>Tidak Tersedia</t>
        </is>
      </c>
      <c r="N2550" s="223" t="inlineStr">
        <is>
          <t>Indonesia</t>
        </is>
      </c>
      <c r="O2550" s="223" t="inlineStr">
        <is>
          <t>Bukan fiksi</t>
        </is>
      </c>
      <c r="P2550" s="223" t="n">
        <v>2023</v>
      </c>
      <c r="Q2550" s="223" t="n">
        <v>2023</v>
      </c>
      <c r="R2550" s="223" t="inlineStr">
        <is>
          <t>Lautan Pustaka</t>
        </is>
      </c>
      <c r="S2550" s="223" t="inlineStr">
        <is>
          <t>Andi Offset CV</t>
        </is>
      </c>
      <c r="T2550" s="223" t="inlineStr">
        <is>
          <t>Lokal</t>
        </is>
      </c>
      <c r="U2550" s="86" t="n">
        <v>59</v>
      </c>
      <c r="V2550" s="86" t="inlineStr">
        <is>
          <t>pdf</t>
        </is>
      </c>
      <c r="W2550" s="223" t="inlineStr">
        <is>
          <t>2.8 MB</t>
        </is>
      </c>
      <c r="X2550" s="22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2550" s="262" t="n">
        <v>35500</v>
      </c>
      <c r="Z2550" s="226" t="n"/>
      <c r="AA2550" s="241">
        <f>Y3895*Z3895</f>
        <v/>
      </c>
      <c r="AB2550" s="237" t="inlineStr">
        <is>
          <t>2d4ecc2a-baab-44bd-8b04-45a5ededfbd4</t>
        </is>
      </c>
    </row>
    <row r="2551" ht="15" customHeight="1" s="283">
      <c r="A2551" s="109" t="n">
        <v>3887</v>
      </c>
      <c r="B2551" s="222">
        <f>HYPERLINK("https://mocostore.moco.co.id/catalog/"&amp;AB3896,"Klik Disini")</f>
        <v/>
      </c>
      <c r="C2551" s="223" t="inlineStr">
        <is>
          <t>Menanam di Lingkungan Perkotaan: Memanfaatkan Ruang Terbatas untuk Kebun Produktif</t>
        </is>
      </c>
      <c r="D2551" s="223" t="inlineStr">
        <is>
          <t>:</t>
        </is>
      </c>
      <c r="E2551" s="223" t="inlineStr">
        <is>
          <t>Wind Dylanesia</t>
        </is>
      </c>
      <c r="F2551" s="223" t="n"/>
      <c r="G2551" s="223" t="inlineStr">
        <is>
          <t>978-623-8492-64-0</t>
        </is>
      </c>
      <c r="H2551" s="223" t="inlineStr">
        <is>
          <t>Pertanian</t>
        </is>
      </c>
      <c r="I2551" s="258" t="inlineStr">
        <is>
          <t>Perguruan Tinggi</t>
        </is>
      </c>
      <c r="J2551" s="186" t="inlineStr">
        <is>
          <t>009.06</t>
        </is>
      </c>
      <c r="K2551" s="223" t="inlineStr">
        <is>
          <t>Edisi Ke-1</t>
        </is>
      </c>
      <c r="L2551" s="264" t="n"/>
      <c r="M2551" s="265" t="inlineStr">
        <is>
          <t>Tidak Tersedia</t>
        </is>
      </c>
      <c r="N2551" s="223" t="inlineStr">
        <is>
          <t>Indonesia</t>
        </is>
      </c>
      <c r="O2551" s="223" t="inlineStr">
        <is>
          <t>Bukan fiksi</t>
        </is>
      </c>
      <c r="P2551" s="223" t="n">
        <v>2023</v>
      </c>
      <c r="Q2551" s="223" t="n">
        <v>2023</v>
      </c>
      <c r="R2551" s="223" t="inlineStr">
        <is>
          <t>Cahaya Harapan</t>
        </is>
      </c>
      <c r="S2551" s="223" t="inlineStr">
        <is>
          <t>Andi Offset CV</t>
        </is>
      </c>
      <c r="T2551" s="223" t="inlineStr">
        <is>
          <t>Lokal</t>
        </is>
      </c>
      <c r="U2551" s="86" t="n">
        <v>78</v>
      </c>
      <c r="V2551" s="86" t="inlineStr">
        <is>
          <t>pdf</t>
        </is>
      </c>
      <c r="W2551" s="223" t="inlineStr">
        <is>
          <t>6.4 MB</t>
        </is>
      </c>
      <c r="X2551" s="223" t="inlineStr">
        <is>
          <t>Dalam era urbanisasi yang pesat, ruang terbatas seringkali menjadi kendala dalam menjalankan aktivitas yang berkaitan dengan pertanian atau kebun. Namun, tidak ada yang mengatakan bahwa kita tidak bisa menghasilkan tanaman produktif di lingkungan perkotaan. Dengan kreativitas dan pemahaman yang tepat, kita dapat memanfaatkan setiap inci ruang yang tersedia untuk menciptakan kebun produktif yang tidak hanya memberikan manfaat bagi lingkungan tetapi juga bagi kita sendiri. Dalam buku ini, kita akan menjelajahi berbagai teknik dan strategi untuk menanam di lingkungan perkotaan, mulai dari penggunaan vertikal hingga pemanfaatan lahan atap. Bergabunglah dalam petualangan menarik ini untuk mengeksplorasi potensi besar yang tersembunyi di balik dinding-dinding beton dan menciptakan kebun produktif yang berkelanjutan di tengah hiruk-pikuk perkotaan.</t>
        </is>
      </c>
      <c r="Y2551" s="262" t="n">
        <v>46500</v>
      </c>
      <c r="Z2551" s="226" t="n"/>
      <c r="AA2551" s="241">
        <f>Y3896*Z3896</f>
        <v/>
      </c>
      <c r="AB2551" s="237" t="inlineStr">
        <is>
          <t>d888d5ea-a3a2-472d-8dc5-d93e26fa3e6f</t>
        </is>
      </c>
    </row>
    <row r="2552" ht="15" customHeight="1" s="283">
      <c r="A2552" s="109" t="n">
        <v>3888</v>
      </c>
      <c r="B2552" s="222">
        <f>HYPERLINK("https://mocostore.moco.co.id/catalog/"&amp;AB3897,"Klik Disini")</f>
        <v/>
      </c>
      <c r="C2552" s="223" t="inlineStr">
        <is>
          <t>Menanam Daun Mint di Rumah: Panduan Praktis untuk Pemula</t>
        </is>
      </c>
      <c r="D2552" s="223" t="inlineStr">
        <is>
          <t>:</t>
        </is>
      </c>
      <c r="E2552" s="223" t="inlineStr">
        <is>
          <t>Majella Setyawan</t>
        </is>
      </c>
      <c r="F2552" s="223" t="n"/>
      <c r="G2552" s="223" t="inlineStr">
        <is>
          <t>978-623-8492-63-3</t>
        </is>
      </c>
      <c r="H2552" s="223" t="inlineStr">
        <is>
          <t>Pertanian</t>
        </is>
      </c>
      <c r="I2552" s="258" t="inlineStr">
        <is>
          <t>Perguruan Tinggi</t>
        </is>
      </c>
      <c r="J2552" s="186" t="inlineStr">
        <is>
          <t>009.06</t>
        </is>
      </c>
      <c r="K2552" s="223" t="inlineStr">
        <is>
          <t>Edisi Ke-1</t>
        </is>
      </c>
      <c r="L2552" s="223" t="n"/>
      <c r="M2552" s="259" t="inlineStr">
        <is>
          <t>Tidak Tersedia</t>
        </is>
      </c>
      <c r="N2552" s="223" t="inlineStr">
        <is>
          <t>Indonesia</t>
        </is>
      </c>
      <c r="O2552" s="223" t="inlineStr">
        <is>
          <t>Bukan fiksi</t>
        </is>
      </c>
      <c r="P2552" s="223" t="n">
        <v>2023</v>
      </c>
      <c r="Q2552" s="223" t="n">
        <v>2023</v>
      </c>
      <c r="R2552" s="223" t="inlineStr">
        <is>
          <t>Cahaya Harapan</t>
        </is>
      </c>
      <c r="S2552" s="223" t="inlineStr">
        <is>
          <t>Andi Offset CV</t>
        </is>
      </c>
      <c r="T2552" s="223" t="inlineStr">
        <is>
          <t>Lokal</t>
        </is>
      </c>
      <c r="U2552" s="86" t="n">
        <v>85</v>
      </c>
      <c r="V2552" s="86" t="inlineStr">
        <is>
          <t>pdf</t>
        </is>
      </c>
      <c r="W2552" s="223" t="inlineStr">
        <is>
          <t>5.0 MB</t>
        </is>
      </c>
      <c r="X2552" s="223" t="inlineStr">
        <is>
          <t>Daun min adalah salah satu jenis tumbuhan herbal yang dikenal dengan aroma dan rasa segarnya. Selain digunakan sebagai bahan makanan, daun min juga memiliki banyak manfaat kesehatan seperti membantu pencernaan, mengurangi sakit kepala, dan membantu mengatasi stres. Menanam daun min di rumah sangat mudah dilakukan, bahkan oleh pemula sekalipun. Dengan panduan yang tepat dan sedikit usaha, Anda dapat menumbuhkan tanaman yang sehat dan produktif di rumah Anda sendiri. Buku ini bertujuan untuk memberikan panduan praktis kepada pembaca yang ingin menanam daun min di rumah. Kami akan membahas langkah-langkah dasar untuk menanam dan merawat tanaman min, mulai dari memilih bibit yang tepat hingga panen dan penggunaannya dalam bahan makanan atau minuman.</t>
        </is>
      </c>
      <c r="Y2552" s="262" t="n">
        <v>47500</v>
      </c>
      <c r="Z2552" s="226" t="n"/>
      <c r="AA2552" s="241">
        <f>Y3897*Z3897</f>
        <v/>
      </c>
      <c r="AB2552" s="237" t="inlineStr">
        <is>
          <t>c44ddff9-8e57-48bd-bd59-5ce2d1563be5</t>
        </is>
      </c>
    </row>
    <row r="2553" ht="15" customHeight="1" s="283">
      <c r="A2553" s="109" t="n">
        <v>3889</v>
      </c>
      <c r="B2553" s="222">
        <f>HYPERLINK("https://mocostore.moco.co.id/catalog/"&amp;AB3898,"Klik Disini")</f>
        <v/>
      </c>
      <c r="C2553" s="223" t="inlineStr">
        <is>
          <t>BE SPORTIVE! Menang Terpuji, Kalah Terhormat</t>
        </is>
      </c>
      <c r="D2553" s="223" t="inlineStr">
        <is>
          <t>:</t>
        </is>
      </c>
      <c r="E2553" s="223" t="inlineStr">
        <is>
          <t>Radiani Kalvari, S.Pd.K., Leni Marlin S. Lase, S.S., Martha Kaesarina, S.I.Kom., Vicky Johanna Delarosa, Nandhes Adi Firmanto, Pambudi Pulosari, S.Sos, M.A.C.E., dan Pdm. P. Budi Raharjo.</t>
        </is>
      </c>
      <c r="F2553" s="223" t="n"/>
      <c r="G2553" s="223" t="inlineStr">
        <is>
          <t>978-623-314-498-8</t>
        </is>
      </c>
      <c r="H2553" s="223" t="inlineStr">
        <is>
          <t>Agama Kristen</t>
        </is>
      </c>
      <c r="I2553" s="258" t="inlineStr">
        <is>
          <t>Perguruan Tinggi</t>
        </is>
      </c>
      <c r="J2553" s="186" t="inlineStr">
        <is>
          <t>009.16</t>
        </is>
      </c>
      <c r="K2553" s="223" t="inlineStr">
        <is>
          <t>Edisi Ke-1</t>
        </is>
      </c>
      <c r="L2553" s="223" t="n"/>
      <c r="M2553" s="259" t="inlineStr">
        <is>
          <t>Tidak Tersedia</t>
        </is>
      </c>
      <c r="N2553" s="223" t="inlineStr">
        <is>
          <t>Indonesia</t>
        </is>
      </c>
      <c r="O2553" s="223" t="inlineStr">
        <is>
          <t>Bukan fiksi</t>
        </is>
      </c>
      <c r="P2553" s="223" t="n">
        <v>2023</v>
      </c>
      <c r="Q2553" s="223" t="n">
        <v>2023</v>
      </c>
      <c r="R2553" s="223" t="inlineStr">
        <is>
          <t>PBMR Andi</t>
        </is>
      </c>
      <c r="S2553" s="223" t="inlineStr">
        <is>
          <t>Andi Offset CV</t>
        </is>
      </c>
      <c r="T2553" s="223" t="inlineStr">
        <is>
          <t>Lokal</t>
        </is>
      </c>
      <c r="U2553" s="86" t="n">
        <v>53</v>
      </c>
      <c r="V2553" s="86" t="inlineStr">
        <is>
          <t>pdf</t>
        </is>
      </c>
      <c r="W2553" s="223" t="inlineStr">
        <is>
          <t>3.0 MB</t>
        </is>
      </c>
      <c r="X2553"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2553" s="262" t="n">
        <v>34000</v>
      </c>
      <c r="Z2553" s="226" t="n"/>
      <c r="AA2553" s="241">
        <f>Y3898*Z3898</f>
        <v/>
      </c>
      <c r="AB2553" s="237" t="inlineStr">
        <is>
          <t>c318a0f8-5c10-4459-b5b4-1880f65280ca</t>
        </is>
      </c>
    </row>
    <row r="2554" ht="15" customHeight="1" s="283">
      <c r="A2554" s="109" t="n">
        <v>3892</v>
      </c>
      <c r="B2554" s="222">
        <f>HYPERLINK("https://mocostore.moco.co.id/catalog/"&amp;AB3901,"Klik Disini")</f>
        <v/>
      </c>
      <c r="C2554" s="223" t="inlineStr">
        <is>
          <t>Bangkit dari Keterpurukan</t>
        </is>
      </c>
      <c r="D2554" s="223" t="inlineStr">
        <is>
          <t>:</t>
        </is>
      </c>
      <c r="E2554" s="223" t="inlineStr">
        <is>
          <t>Niken Maria Simarmata</t>
        </is>
      </c>
      <c r="F2554" s="223" t="n"/>
      <c r="G2554" s="223" t="inlineStr">
        <is>
          <t>978-623-8487-03-5</t>
        </is>
      </c>
      <c r="H2554" s="223" t="inlineStr">
        <is>
          <t>Agama Kristen</t>
        </is>
      </c>
      <c r="I2554" s="258" t="inlineStr">
        <is>
          <t>Perguruan Tinggi</t>
        </is>
      </c>
      <c r="J2554" s="186" t="inlineStr">
        <is>
          <t>009.16</t>
        </is>
      </c>
      <c r="K2554" s="223" t="inlineStr">
        <is>
          <t>Edisi Ke-1</t>
        </is>
      </c>
      <c r="L2554" s="264" t="n"/>
      <c r="M2554" s="265" t="inlineStr">
        <is>
          <t>Tidak Tersedia</t>
        </is>
      </c>
      <c r="N2554" s="223" t="inlineStr">
        <is>
          <t>Indonesia</t>
        </is>
      </c>
      <c r="O2554" s="223" t="inlineStr">
        <is>
          <t>Bukan fiksi</t>
        </is>
      </c>
      <c r="P2554" s="223" t="n">
        <v>2023</v>
      </c>
      <c r="Q2554" s="223" t="n">
        <v>2023</v>
      </c>
      <c r="R2554" s="223" t="inlineStr">
        <is>
          <t>Lautan Pustaka</t>
        </is>
      </c>
      <c r="S2554" s="223" t="inlineStr">
        <is>
          <t>Andi Offset CV</t>
        </is>
      </c>
      <c r="T2554" s="223" t="inlineStr">
        <is>
          <t>Lokal</t>
        </is>
      </c>
      <c r="U2554" s="86" t="n">
        <v>78</v>
      </c>
      <c r="V2554" s="86" t="inlineStr">
        <is>
          <t>pdf</t>
        </is>
      </c>
      <c r="W2554" s="223" t="inlineStr">
        <is>
          <t>3.2 MB</t>
        </is>
      </c>
      <c r="X2554" s="223"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is>
      </c>
      <c r="Y2554" s="262" t="n">
        <v>46500</v>
      </c>
      <c r="Z2554" s="226" t="n"/>
      <c r="AA2554" s="241">
        <f>Y3901*Z3901</f>
        <v/>
      </c>
      <c r="AB2554" s="237" t="inlineStr">
        <is>
          <t>4452d5b1-df7c-4544-af5f-bcaf3d912954</t>
        </is>
      </c>
    </row>
    <row r="2555" ht="15" customHeight="1" s="283">
      <c r="A2555" s="109" t="n">
        <v>3893</v>
      </c>
      <c r="B2555" s="222">
        <f>HYPERLINK("https://mocostore.moco.co.id/catalog/"&amp;AB3902,"Klik Disini")</f>
        <v/>
      </c>
      <c r="C2555" s="223" t="inlineStr">
        <is>
          <t>Bahaya Autisitas Sosial</t>
        </is>
      </c>
      <c r="D2555" s="223" t="inlineStr">
        <is>
          <t>:</t>
        </is>
      </c>
      <c r="E2555" s="223" t="inlineStr">
        <is>
          <t>Ev. Parlindungan Samosir, S.PAK, Jaclyn Litaay, &amp; Pdt. Ronald Manalu</t>
        </is>
      </c>
      <c r="F2555" s="223" t="n"/>
      <c r="G2555" s="223" t="inlineStr">
        <is>
          <t>978-623-8487-02-8</t>
        </is>
      </c>
      <c r="H2555" s="223" t="inlineStr">
        <is>
          <t>Agama Kristen</t>
        </is>
      </c>
      <c r="I2555" s="258" t="inlineStr">
        <is>
          <t>Perguruan Tinggi</t>
        </is>
      </c>
      <c r="J2555" s="186" t="inlineStr">
        <is>
          <t>009.16</t>
        </is>
      </c>
      <c r="K2555" s="223" t="inlineStr">
        <is>
          <t>Edisi Ke-1</t>
        </is>
      </c>
      <c r="L2555" s="223" t="n"/>
      <c r="M2555" s="259" t="inlineStr">
        <is>
          <t>Tidak Tersedia</t>
        </is>
      </c>
      <c r="N2555" s="223" t="inlineStr">
        <is>
          <t>Indonesia</t>
        </is>
      </c>
      <c r="O2555" s="223" t="inlineStr">
        <is>
          <t>Bukan fiksi</t>
        </is>
      </c>
      <c r="P2555" s="223" t="n">
        <v>2023</v>
      </c>
      <c r="Q2555" s="223" t="n">
        <v>2023</v>
      </c>
      <c r="R2555" s="223" t="inlineStr">
        <is>
          <t>Lautan Pustaka</t>
        </is>
      </c>
      <c r="S2555" s="223" t="inlineStr">
        <is>
          <t>Andi Offset CV</t>
        </is>
      </c>
      <c r="T2555" s="223" t="inlineStr">
        <is>
          <t>Lokal</t>
        </is>
      </c>
      <c r="U2555" s="86" t="n">
        <v>58</v>
      </c>
      <c r="V2555" s="86" t="inlineStr">
        <is>
          <t>pdf</t>
        </is>
      </c>
      <c r="W2555" s="223" t="inlineStr">
        <is>
          <t>3.4 MB</t>
        </is>
      </c>
      <c r="X2555"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2555" s="262" t="n">
        <v>35000</v>
      </c>
      <c r="Z2555" s="226" t="n"/>
      <c r="AA2555" s="241">
        <f>Y3902*Z3902</f>
        <v/>
      </c>
      <c r="AB2555" s="237" t="inlineStr">
        <is>
          <t>0da2fb16-8eb9-44cc-ac62-2a949a5f2a46</t>
        </is>
      </c>
    </row>
    <row r="2556" ht="15" customHeight="1" s="283">
      <c r="A2556" s="109" t="n">
        <v>3895</v>
      </c>
      <c r="B2556" s="222">
        <f>HYPERLINK("https://mocostore.moco.co.id/catalog/"&amp;AB3904,"Klik Disini")</f>
        <v/>
      </c>
      <c r="C2556" s="223" t="inlineStr">
        <is>
          <t>Applied Geotechnics for Engineer 2</t>
        </is>
      </c>
      <c r="D2556" s="223" t="inlineStr">
        <is>
          <t>:</t>
        </is>
      </c>
      <c r="E2556" s="223" t="inlineStr">
        <is>
          <t>Paulus Kurniawan &amp; Basuki Hadimuljono</t>
        </is>
      </c>
      <c r="F2556" s="223" t="inlineStr">
        <is>
          <t>978-623-01-1037-5</t>
        </is>
      </c>
      <c r="G2556" s="223" t="inlineStr">
        <is>
          <t>978-623-01-3798-3</t>
        </is>
      </c>
      <c r="H2556" s="223" t="inlineStr">
        <is>
          <t>Profesional dan Teknis</t>
        </is>
      </c>
      <c r="I2556" s="258" t="inlineStr">
        <is>
          <t>Perguruan Tinggi</t>
        </is>
      </c>
      <c r="J2556" s="186" t="inlineStr">
        <is>
          <t>009.03</t>
        </is>
      </c>
      <c r="K2556" s="223" t="inlineStr">
        <is>
          <t>Edisi Ke-1</t>
        </is>
      </c>
      <c r="L2556" s="264" t="n"/>
      <c r="M2556" s="265" t="inlineStr">
        <is>
          <t>Jilid 2</t>
        </is>
      </c>
      <c r="N2556" s="223" t="inlineStr">
        <is>
          <t>Indonesia</t>
        </is>
      </c>
      <c r="O2556" s="223" t="inlineStr">
        <is>
          <t>Bukan fiksi</t>
        </is>
      </c>
      <c r="P2556" s="223" t="n">
        <v>2020</v>
      </c>
      <c r="Q2556" s="223" t="n">
        <v>2023</v>
      </c>
      <c r="R2556" s="223" t="inlineStr">
        <is>
          <t>Penerbit Andi</t>
        </is>
      </c>
      <c r="S2556" s="223" t="inlineStr">
        <is>
          <t>Andi Offset CV</t>
        </is>
      </c>
      <c r="T2556" s="223" t="inlineStr">
        <is>
          <t>Lokal</t>
        </is>
      </c>
      <c r="U2556" s="86" t="n">
        <v>386</v>
      </c>
      <c r="V2556" s="86" t="inlineStr">
        <is>
          <t>pdf</t>
        </is>
      </c>
      <c r="W2556" s="223" t="inlineStr">
        <is>
          <t>23.2 MB</t>
        </is>
      </c>
      <c r="X2556" s="223" t="inlineStr">
        <is>
          <t>Bahasan di buku 2 ini adalah: - Fondasi pada Tanah dan Batuan - Eksplorasi Air Tanah, Permeabilitas - Pergerakan Tanah dan Perilakunya - Hazard Geologi Seismik - Perbaikan Tanah - Slope dan Longsoran - Dinding Penahan Tanah - Instrumentasi dan Pemantauan - Geosintetik - Pelapran Geotenik
 &amp;nbsp;</t>
        </is>
      </c>
      <c r="Y2556" s="262" t="n">
        <v>120000</v>
      </c>
      <c r="Z2556" s="226" t="n"/>
      <c r="AA2556" s="241">
        <f>Y3904*Z3904</f>
        <v/>
      </c>
      <c r="AB2556" s="237" t="inlineStr">
        <is>
          <t>395d5cab-0ca2-4406-9b67-e2cf3e0dc617</t>
        </is>
      </c>
    </row>
    <row r="2557" ht="15" customHeight="1" s="283">
      <c r="A2557" s="109" t="n">
        <v>3896</v>
      </c>
      <c r="B2557" s="222">
        <f>HYPERLINK("https://mocostore.moco.co.id/catalog/"&amp;AB3905,"Klik Disini")</f>
        <v/>
      </c>
      <c r="C2557" s="223" t="inlineStr">
        <is>
          <t>Applied Geotechnics for Engineer 1</t>
        </is>
      </c>
      <c r="D2557" s="223" t="inlineStr">
        <is>
          <t>:</t>
        </is>
      </c>
      <c r="E2557" s="223" t="inlineStr">
        <is>
          <t>Paulus Kurniawan &amp; Basuki Hadimuljono</t>
        </is>
      </c>
      <c r="F2557" s="223" t="inlineStr">
        <is>
          <t>978-623-01-1036-8</t>
        </is>
      </c>
      <c r="G2557" s="223" t="inlineStr">
        <is>
          <t>978-623-01-3797-6</t>
        </is>
      </c>
      <c r="H2557" s="223" t="inlineStr">
        <is>
          <t>Profesional dan Teknis</t>
        </is>
      </c>
      <c r="I2557" s="258" t="inlineStr">
        <is>
          <t>Perguruan Tinggi</t>
        </is>
      </c>
      <c r="J2557" s="186" t="inlineStr">
        <is>
          <t>009.03</t>
        </is>
      </c>
      <c r="K2557" s="223" t="inlineStr">
        <is>
          <t>Edisi Ke-1</t>
        </is>
      </c>
      <c r="L2557" s="223" t="n"/>
      <c r="M2557" s="259" t="inlineStr">
        <is>
          <t>Jilid 1</t>
        </is>
      </c>
      <c r="N2557" s="223" t="inlineStr">
        <is>
          <t>Indonesia</t>
        </is>
      </c>
      <c r="O2557" s="223" t="inlineStr">
        <is>
          <t>Bukan fiksi</t>
        </is>
      </c>
      <c r="P2557" s="223" t="n">
        <v>2020</v>
      </c>
      <c r="Q2557" s="223" t="n">
        <v>2023</v>
      </c>
      <c r="R2557" s="223" t="inlineStr">
        <is>
          <t>Penerbit Andi</t>
        </is>
      </c>
      <c r="S2557" s="223" t="inlineStr">
        <is>
          <t>Andi Offset CV</t>
        </is>
      </c>
      <c r="T2557" s="223" t="inlineStr">
        <is>
          <t>Lokal</t>
        </is>
      </c>
      <c r="U2557" s="86" t="n">
        <v>338</v>
      </c>
      <c r="V2557" s="86" t="inlineStr">
        <is>
          <t>pdf</t>
        </is>
      </c>
      <c r="W2557" s="223" t="inlineStr">
        <is>
          <t>20.2 MB</t>
        </is>
      </c>
      <c r="X2557" s="223" t="inlineStr">
        <is>
          <t>Bahasan di buku 1 ini adalah: - Prinsip Dasar Ilmu Geologi - Perencanaan Survei Geologi Teknik - Penyelidikan Geologi Teknik Lapangan - Uji Lab. Mekanika Tanah dan Batuan - Koreksi Hasil Uji Penetrasi Standar Lapangan - Klasifikasi Tanah Batuan, Sistem Klasifikasi Masa Batuan - Tekanan Tanah, Parameter Deformasi
 &amp;nbsp;</t>
        </is>
      </c>
      <c r="Y2557" s="262" t="n">
        <v>109000</v>
      </c>
      <c r="Z2557" s="226" t="n"/>
      <c r="AA2557" s="241">
        <f>Y3905*Z3905</f>
        <v/>
      </c>
      <c r="AB2557" s="237" t="inlineStr">
        <is>
          <t>889b57dc-ff66-4aee-9dcb-228397bacc90</t>
        </is>
      </c>
    </row>
    <row r="2558" ht="15" customHeight="1" s="283">
      <c r="A2558" s="109" t="n">
        <v>3898</v>
      </c>
      <c r="B2558" s="222">
        <f>HYPERLINK("https://mocostore.moco.co.id/catalog/"&amp;AB3907,"Klik Disini")</f>
        <v/>
      </c>
      <c r="C2558" s="223" t="inlineStr">
        <is>
          <t>Memulai Bisnis dari Nol: Langkah-langkah dan Tips Penting</t>
        </is>
      </c>
      <c r="D2558" s="223" t="inlineStr">
        <is>
          <t>:</t>
        </is>
      </c>
      <c r="E2558" s="223" t="inlineStr">
        <is>
          <t>Michael Wiseman</t>
        </is>
      </c>
      <c r="F2558" s="223" t="n"/>
      <c r="G2558" s="223" t="inlineStr">
        <is>
          <t>978-623-8492-61-9</t>
        </is>
      </c>
      <c r="H2558" s="223" t="inlineStr">
        <is>
          <t>Bisnis</t>
        </is>
      </c>
      <c r="I2558" s="258" t="inlineStr">
        <is>
          <t>Perguruan Tinggi</t>
        </is>
      </c>
      <c r="J2558" s="186" t="inlineStr">
        <is>
          <t>009.25</t>
        </is>
      </c>
      <c r="K2558" s="223" t="inlineStr">
        <is>
          <t>Edisi Ke-1</t>
        </is>
      </c>
      <c r="L2558" s="223" t="n"/>
      <c r="M2558" s="259" t="inlineStr">
        <is>
          <t>Tidak Tersedia</t>
        </is>
      </c>
      <c r="N2558" s="223" t="inlineStr">
        <is>
          <t>Indonesia</t>
        </is>
      </c>
      <c r="O2558" s="223" t="inlineStr">
        <is>
          <t>Bukan fiksi</t>
        </is>
      </c>
      <c r="P2558" s="223" t="n">
        <v>2023</v>
      </c>
      <c r="Q2558" s="223" t="n">
        <v>2023</v>
      </c>
      <c r="R2558" s="223" t="inlineStr">
        <is>
          <t>Cahaya Harapan</t>
        </is>
      </c>
      <c r="S2558" s="223" t="inlineStr">
        <is>
          <t>Andi Offset CV</t>
        </is>
      </c>
      <c r="T2558" s="223" t="inlineStr">
        <is>
          <t>Lokal</t>
        </is>
      </c>
      <c r="U2558" s="86" t="n">
        <v>90</v>
      </c>
      <c r="V2558" s="86" t="inlineStr">
        <is>
          <t>pdf</t>
        </is>
      </c>
      <c r="W2558" s="223" t="inlineStr">
        <is>
          <t>5.4 MB</t>
        </is>
      </c>
      <c r="X2558" s="223" t="inlineStr">
        <is>
          <t>Memulai bisnis dari nol adalah tantangan yang menarik dan penuh potensi. Ketika kita berani melangkah keluar dari zona nyaman dan mengejar impian bisnis kita sendiri, kita membuka pintu untuk kesempatan baru dan kebebasan finansial. Namun, langkah pertama dalam membangun bisnis sukses adalah memahami langkah-langkah yang diperlukan dan menguasai tips penting yang akan membantu kita melalui perjalanan ini. Dalam buku ini, kita akan menjelajahi panduan langkah demi langkah dan tips penting yang akan memberikan pijakan kuat bagi siapa saja yang ingin memulai bisnis dari nol. Dari perencanaan strategis hingga pemasaran efektif, temukan wawasan berharga yang akan membimbing langkah Anda menuju kesuksesan yang diimpikan.</t>
        </is>
      </c>
      <c r="Y2558" s="262" t="n">
        <v>46500</v>
      </c>
      <c r="Z2558" s="226" t="n"/>
      <c r="AA2558" s="241">
        <f>Y3907*Z3907</f>
        <v/>
      </c>
      <c r="AB2558" s="237" t="inlineStr">
        <is>
          <t>b02baab8-5232-4f6d-8eb5-d9c0b128e468</t>
        </is>
      </c>
    </row>
    <row r="2559" ht="15" customHeight="1" s="283">
      <c r="A2559" s="109" t="n">
        <v>3903</v>
      </c>
      <c r="B2559" s="222">
        <f>HYPERLINK("https://mocostore.moco.co.id/catalog/"&amp;AB3912,"Klik Disini")</f>
        <v/>
      </c>
      <c r="C2559" s="223" t="inlineStr">
        <is>
          <t>Panduan Praktis Mengunjungi Objek Wisata Air Terjun</t>
        </is>
      </c>
      <c r="D2559" s="223" t="inlineStr">
        <is>
          <t>:</t>
        </is>
      </c>
      <c r="E2559" s="223" t="inlineStr">
        <is>
          <t>Aloysius Fernandi</t>
        </is>
      </c>
      <c r="F2559" s="223" t="inlineStr">
        <is>
          <t>978-623-8186-18-1</t>
        </is>
      </c>
      <c r="G2559" s="223" t="inlineStr">
        <is>
          <t>978-623-8502-62-2</t>
        </is>
      </c>
      <c r="H2559" s="223" t="inlineStr">
        <is>
          <t>Pariwisata</t>
        </is>
      </c>
      <c r="I2559" s="258" t="inlineStr">
        <is>
          <t>Perguruan Tinggi</t>
        </is>
      </c>
      <c r="J2559" s="186" t="inlineStr">
        <is>
          <t>009.17</t>
        </is>
      </c>
      <c r="K2559" s="223" t="inlineStr">
        <is>
          <t>Edisi Ke-1</t>
        </is>
      </c>
      <c r="L2559" s="264" t="n"/>
      <c r="M2559" s="265" t="inlineStr">
        <is>
          <t>Tidak Tersedia</t>
        </is>
      </c>
      <c r="N2559" s="223" t="inlineStr">
        <is>
          <t>Indonesia</t>
        </is>
      </c>
      <c r="O2559" s="223" t="inlineStr">
        <is>
          <t>Bukan fiksi</t>
        </is>
      </c>
      <c r="P2559" s="223" t="n">
        <v>2023</v>
      </c>
      <c r="Q2559" s="223" t="n">
        <v>2023</v>
      </c>
      <c r="R2559" s="223" t="inlineStr">
        <is>
          <t>Pustaka Referensi</t>
        </is>
      </c>
      <c r="S2559" s="223" t="inlineStr">
        <is>
          <t>Andi Offset CV</t>
        </is>
      </c>
      <c r="T2559" s="223" t="inlineStr">
        <is>
          <t>Lokal</t>
        </is>
      </c>
      <c r="U2559" s="86" t="n">
        <v>74</v>
      </c>
      <c r="V2559" s="86" t="inlineStr">
        <is>
          <t>pdf</t>
        </is>
      </c>
      <c r="W2559" s="223" t="inlineStr">
        <is>
          <t>6.8 MB</t>
        </is>
      </c>
      <c r="X2559" s="223" t="inlineStr">
        <is>
          <t>Air terjun merupakan salah satu jenis objek wisata alam yang menyuguhkan keindahan yang luar biasa. Keindahan alam yang ditawarkan oleh air terjun membuat banyak orang ingin mengunjungi tempat ini. Namun, kadang kala ada beberapa hal yang perlu diperhatikan agar kunjungan Anda ke air terjun dapat berjalan dengan baik dan aman. Dalam panduan ini, akan diberikan beberapa tips praktis untuk mengunjungi objek wisata air terjun, mulai dari persiapan yang perlu dilakukan, sampai hal-hal yang perlu diperhatikan saat berada di tempat wisata. Selain itu, juga akan dijelaskan beberapa hal yang perlu diperhatikan seperti keselamatan dan perlindungan lingkungan yang dapat membantu Anda dalam menikmati keindahan air terjun dengan lebih aman dan nyaman.</t>
        </is>
      </c>
      <c r="Y2559" s="262" t="n">
        <v>37000</v>
      </c>
      <c r="Z2559" s="226" t="n"/>
      <c r="AA2559" s="241">
        <f>Y3912*Z3912</f>
        <v/>
      </c>
      <c r="AB2559" s="237" t="inlineStr">
        <is>
          <t>061cd24d-90f7-41e3-acf7-a5a327afa2e1</t>
        </is>
      </c>
    </row>
    <row r="2560" ht="15" customHeight="1" s="283">
      <c r="A2560" s="109" t="n">
        <v>3911</v>
      </c>
      <c r="B2560" s="222">
        <f>HYPERLINK("https://mocostore.moco.co.id/catalog/"&amp;AB3920,"Klik Disini")</f>
        <v/>
      </c>
      <c r="C2560" s="223" t="inlineStr">
        <is>
          <t>Panduan Praktis Mengatasi Sakit Kepala</t>
        </is>
      </c>
      <c r="D2560" s="223" t="inlineStr">
        <is>
          <t>:</t>
        </is>
      </c>
      <c r="E2560" s="223" t="inlineStr">
        <is>
          <t>Aloysius Fernandi</t>
        </is>
      </c>
      <c r="F2560" s="223" t="inlineStr">
        <is>
          <t>978-623-8186-35-8</t>
        </is>
      </c>
      <c r="G2560" s="223" t="inlineStr">
        <is>
          <t>978-623-8502-60-8</t>
        </is>
      </c>
      <c r="H2560" s="223" t="inlineStr">
        <is>
          <t>Referensi</t>
        </is>
      </c>
      <c r="I2560" s="258" t="inlineStr">
        <is>
          <t>Perguruan Tinggi</t>
        </is>
      </c>
      <c r="J2560" s="186" t="inlineStr">
        <is>
          <t>009.24</t>
        </is>
      </c>
      <c r="K2560" s="223" t="inlineStr">
        <is>
          <t>Edisi Ke-1</t>
        </is>
      </c>
      <c r="L2560" s="264" t="n"/>
      <c r="M2560" s="265" t="inlineStr">
        <is>
          <t>Tidak Tersedia</t>
        </is>
      </c>
      <c r="N2560" s="223" t="inlineStr">
        <is>
          <t>Indonesia</t>
        </is>
      </c>
      <c r="O2560" s="223" t="inlineStr">
        <is>
          <t>Bukan fiksi</t>
        </is>
      </c>
      <c r="P2560" s="223" t="n">
        <v>2023</v>
      </c>
      <c r="Q2560" s="223" t="n">
        <v>2023</v>
      </c>
      <c r="R2560" s="223" t="inlineStr">
        <is>
          <t>Pustaka Referensi</t>
        </is>
      </c>
      <c r="S2560" s="223" t="inlineStr">
        <is>
          <t>Andi Offset CV</t>
        </is>
      </c>
      <c r="T2560" s="223" t="inlineStr">
        <is>
          <t>Lokal</t>
        </is>
      </c>
      <c r="U2560" s="86" t="n">
        <v>70</v>
      </c>
      <c r="V2560" s="86" t="inlineStr">
        <is>
          <t>pdf</t>
        </is>
      </c>
      <c r="W2560" s="223" t="inlineStr">
        <is>
          <t>4.0 MB</t>
        </is>
      </c>
      <c r="X2560" s="223" t="inlineStr">
        <is>
          <t>Sakit kepala adalah rasa sakit atau nyeri yang terjadi pada bagian kepala. Sakit kepala dapat terjadi secara tiba-tiba atau dapat berlangsung dalam waktu yang lama. Ada berbagai jenis sakit kepala, seperti migrain, sakit kepala tension, dan sakit kepala kluster. Sakit kepala dapat disebabkan oleh berbagai faktor, seperti stres, kurang tidur, konsumsi alkohol atau kafein yang berlebihan, atau masalah kesehatan lainnya. Beberapa cara untuk mengatasi sakit kepala meliputi mengambil obat pereda nyeri, mengubah pola hidup seperti menjaga pola tidur yang baik dan mengurangi stres, atau melakukan terapi relaksasi seperti yoga atau meditasi. Buku ini membahas tentang panduan mudah mengatasi sakit kepala.</t>
        </is>
      </c>
      <c r="Y2560" s="262" t="n">
        <v>40000</v>
      </c>
      <c r="Z2560" s="226" t="n"/>
      <c r="AA2560" s="241">
        <f>Y3920*Z3920</f>
        <v/>
      </c>
      <c r="AB2560" s="237" t="inlineStr">
        <is>
          <t>b465f990-a2c1-4ff9-a187-6940037c5f3f</t>
        </is>
      </c>
    </row>
    <row r="2561" ht="15" customHeight="1" s="283">
      <c r="A2561" s="109" t="n">
        <v>3912</v>
      </c>
      <c r="B2561" s="222">
        <f>HYPERLINK("https://mocostore.moco.co.id/catalog/"&amp;AB3921,"Klik Disini")</f>
        <v/>
      </c>
      <c r="C2561" s="223" t="inlineStr">
        <is>
          <t>Aneka Ide Desain Arsitektur Rumah Tinggal dan Rumah Toko (Ruko), Architecture Idea Book</t>
        </is>
      </c>
      <c r="D2561" s="223" t="inlineStr">
        <is>
          <t>:</t>
        </is>
      </c>
      <c r="E2561" s="223" t="inlineStr">
        <is>
          <t>Yohanes Christianto Johan, S.T.</t>
        </is>
      </c>
      <c r="F2561" s="223" t="inlineStr">
        <is>
          <t>978-979-29-7007-4</t>
        </is>
      </c>
      <c r="G2561" s="223" t="inlineStr">
        <is>
          <t>978-623-01-3801-0</t>
        </is>
      </c>
      <c r="H2561" s="223" t="inlineStr">
        <is>
          <t>Arsitektur</t>
        </is>
      </c>
      <c r="I2561" s="258" t="inlineStr">
        <is>
          <t>Perguruan Tinggi</t>
        </is>
      </c>
      <c r="J2561" s="186" t="inlineStr">
        <is>
          <t>009.04</t>
        </is>
      </c>
      <c r="K2561" s="223" t="inlineStr">
        <is>
          <t>Edisi Ke-1</t>
        </is>
      </c>
      <c r="L2561" s="264" t="n"/>
      <c r="M2561" s="265" t="inlineStr">
        <is>
          <t>Tidak Tersedia</t>
        </is>
      </c>
      <c r="N2561" s="223" t="inlineStr">
        <is>
          <t>Indonesia</t>
        </is>
      </c>
      <c r="O2561" s="223" t="inlineStr">
        <is>
          <t>Bukan fiksi</t>
        </is>
      </c>
      <c r="P2561" s="223" t="n">
        <v>2018</v>
      </c>
      <c r="Q2561" s="223" t="n">
        <v>2023</v>
      </c>
      <c r="R2561" s="223" t="inlineStr">
        <is>
          <t>Penerbit Andi</t>
        </is>
      </c>
      <c r="S2561" s="223" t="inlineStr">
        <is>
          <t>Andi Offset CV</t>
        </is>
      </c>
      <c r="T2561" s="223" t="inlineStr">
        <is>
          <t>Lokal</t>
        </is>
      </c>
      <c r="U2561" s="86" t="n">
        <v>90</v>
      </c>
      <c r="V2561" s="86" t="inlineStr">
        <is>
          <t>pdf</t>
        </is>
      </c>
      <c r="W2561" s="223" t="inlineStr">
        <is>
          <t>10.2 MB</t>
        </is>
      </c>
      <c r="X2561" s="223" t="inlineStr">
        <is>
          <t>Seiring dengan pesatnya pembangunan saat ini,peran arsitek didalamnya pun mengalami peningkatan yang cukup signifikan. Saat ini rumah tinggal, perkantoran, hingga bangunan komersial bukan hanya sekedar mengejar fungsi semata, kenyamanan serta keindahan saat ini juga menjadi faktor yang mempengaruhi pembangunannya. Sering kita jumpai bangunan yang dibangun melewati berbagai proses desain yang cukup rumit, sehingga menghasilkan alternatif desain sebagai pembanding. Keinginan arsitek untuk menyajikan bangunan yang representatif dan unik seringkali harus bersinggungan dengan keinginan dan selera pemilik. Pada akhirnya, proses untuk menyeimbangkan ide arsitek dan ide pemilik menghasilkan beberapa alternatif desain. Buku ini merupakan kumpulan dari desain yang dihasilkan berdasarkan proses diskusi dengan pemilik, sehingga desain yang ditampilkan berusaha menjawab kebutuhan dan kekhasan dari masing-masing pemilik. Penulis berusaha menampilkan analisa lebih dalam mengenai kebutuhan ruang yang berbeda untuk setiap penghuninya untuk kemudian menampilkan desain bangunan dan menjabarkannya dalam analisa denah dan perspektif. Secara lengkap dalam buku inijuga dibahas mengenai data tanah, apa saja keinginan pemilik, serta analisa alternatif desain dari program ruang hingga bentuk pengubahan 3 dimensi.Materi-materi dalam buku ini sekaligus dapat menjadi studi kasus yangmenarik dalam proses perancangan bangunan berdasarkan kebutuhan masing-masing pemilik. Dengan begitu, buku ini menjadi salah satu media yang bisa memberi inspirasi dalam pembangunan atau renovasi rumah tinggal maupun rumah toko.</t>
        </is>
      </c>
      <c r="Y2561" s="262" t="n">
        <v>95000</v>
      </c>
      <c r="Z2561" s="226" t="n"/>
      <c r="AA2561" s="241">
        <f>Y3921*Z3921</f>
        <v/>
      </c>
      <c r="AB2561" s="237" t="inlineStr">
        <is>
          <t>b7496c21-5f99-4c9c-a4dc-74453d83ffb0</t>
        </is>
      </c>
    </row>
    <row r="2562" ht="15" customHeight="1" s="283">
      <c r="A2562" s="109" t="n">
        <v>3913</v>
      </c>
      <c r="B2562" s="222">
        <f>HYPERLINK("https://mocostore.moco.co.id/catalog/"&amp;AB3922,"Klik Disini")</f>
        <v/>
      </c>
      <c r="C2562" s="223" t="inlineStr">
        <is>
          <t>Membuat Bermacam Game Android dengan Adobe Animate</t>
        </is>
      </c>
      <c r="D2562" s="223" t="inlineStr">
        <is>
          <t>:</t>
        </is>
      </c>
      <c r="E2562" s="223" t="inlineStr">
        <is>
          <t>Wandah Wibawanto</t>
        </is>
      </c>
      <c r="F2562" s="223" t="inlineStr">
        <is>
          <t>978-979-29-7144-6</t>
        </is>
      </c>
      <c r="G2562" s="223" t="inlineStr">
        <is>
          <t>978-623-01-3833-1</t>
        </is>
      </c>
      <c r="H2562" s="223" t="inlineStr">
        <is>
          <t>Komputer &amp; Internet</t>
        </is>
      </c>
      <c r="I2562" s="258" t="inlineStr">
        <is>
          <t>Perguruan Tinggi</t>
        </is>
      </c>
      <c r="J2562" s="186" t="inlineStr">
        <is>
          <t>009.05</t>
        </is>
      </c>
      <c r="K2562" s="223" t="inlineStr">
        <is>
          <t>Edisi Ke-1</t>
        </is>
      </c>
      <c r="L2562" s="264" t="n"/>
      <c r="M2562" s="265" t="inlineStr">
        <is>
          <t>Tidak Tersedia</t>
        </is>
      </c>
      <c r="N2562" s="223" t="inlineStr">
        <is>
          <t>Indonesia</t>
        </is>
      </c>
      <c r="O2562" s="223" t="inlineStr">
        <is>
          <t>Bukan fiksi</t>
        </is>
      </c>
      <c r="P2562" s="223" t="n">
        <v>2023</v>
      </c>
      <c r="Q2562" s="223" t="n">
        <v>2023</v>
      </c>
      <c r="R2562" s="223" t="inlineStr">
        <is>
          <t>Penerbit Andi</t>
        </is>
      </c>
      <c r="S2562" s="223" t="inlineStr">
        <is>
          <t>Andi Offset CV</t>
        </is>
      </c>
      <c r="T2562" s="223" t="inlineStr">
        <is>
          <t>Lokal</t>
        </is>
      </c>
      <c r="U2562" s="86" t="n">
        <v>274</v>
      </c>
      <c r="V2562" s="86" t="inlineStr">
        <is>
          <t>pdf</t>
        </is>
      </c>
      <c r="W2562" s="223" t="inlineStr">
        <is>
          <t>22.7 MB</t>
        </is>
      </c>
      <c r="X2562" s="223" t="inlineStr">
        <is>
          <t>Perkembangan game sangat signifikan dalam dua dekade terakhir, dimana terdapat berbagai jenis game dan dapat dimainkan melalui berbagai platform. Potensi game dalam menyampaikan materi yang ada di dalamnya, menjadikan game menjadi salah satu media belajar yang efektif. Pada perkembangan selanjutnya, muncul klasifikasi game yang dikhususkan untuk menyampaikan materi pembelajaran yaitu game edukatif. Keunggulan utama game Android yang bersifat edukatif adalah pada tingkat interaktivitasnya yang mampu membuka berbagai peluang interaksi antara pemain dan game, sehingga pemain dapat menerima konten yang ada dengan perasaan senang. Namun demikian untuk membentuk game edukatif yang baik diperlukan pengetahuan yang baik tentang penguasaan materi edukatif, desain dan teknik pemrograman, tiga hal pokok yang menjadi kelemahan bagi sebagian besar pemula yang ingin membuat game.
 Minimnya literatur yang membahas baik secara teori maupun secara praktik tentang proses desain sekaligus proses pemrograman game edukatif mengakibatkan kurang berkembangnya game edukatif yang berkualitas, yang pada akhirnya game edukatif hanyalah sebatas memindahkan materi statis dari media konvensional seperti buku, ke layar komputer. Akibatnya pemain menjadi cepat bosan, merasa belajar secara konvensional, dan pada akhirnya tujuan edukasi game tersebut tidak tercapai.
 Sebagai respon dari permasalahan tersebut, melalui bukuMembuat Bermacam Game Android dengan Adobe Animateini penulis berusaha untuk membahas tentang proses desain, prinsip desain game edukatif sampai dengan proses pemrograman untuk membangun sebuah game hingga mempublishnya menjadi game Android. Pembahasan dalam bentuk teori dan praktik, dilengkapi dengan penjelasan ditiap-tiap program, dengan langkah-langkah yang paling mudah untuk diikuti oleh semua kalangan. Dalam buku ini akan dibahas secara lengkap pembuatan berbagai jenis game Android seperti:
 - Game Memilah Sampah
 - Game Nama Binatang
 - Game Puzzle
 - Game Mengenal Angka
 - Game Mengenal Tata Surya
 - Game Kuis
 - Game Tebak Gambar
 - Game Peta Buta
 - Game Ular Tangga</t>
        </is>
      </c>
      <c r="Y2562" s="262" t="n">
        <v>143000</v>
      </c>
      <c r="Z2562" s="226" t="n"/>
      <c r="AA2562" s="241">
        <f>Y3922*Z3922</f>
        <v/>
      </c>
      <c r="AB2562" s="237" t="inlineStr">
        <is>
          <t>5089c820-1d6b-434e-8512-bc17d2ef805c</t>
        </is>
      </c>
    </row>
    <row r="2563" ht="15" customHeight="1" s="283">
      <c r="A2563" s="109" t="n">
        <v>3914</v>
      </c>
      <c r="B2563" s="222">
        <f>HYPERLINK("https://mocostore.moco.co.id/catalog/"&amp;AB3923,"Klik Disini")</f>
        <v/>
      </c>
      <c r="C2563" s="223" t="inlineStr">
        <is>
          <t>Anak-anak Berharga - Anak Berharga Karena Orang-Orang Berharga</t>
        </is>
      </c>
      <c r="D2563" s="223" t="inlineStr">
        <is>
          <t>:</t>
        </is>
      </c>
      <c r="E2563" s="223" t="inlineStr">
        <is>
          <t>Radiani Kalvari, S.Pd.K., Leni Marlin S. Lase, S.S., Martha Kaesarina, S.I.Kom., Vicky Johanna Delarosa, Nandhes Adi Firmanto, Pambudi Pulosari, S.Sos, M.A.C.E., dan Pdm. P. Budi Raharjo</t>
        </is>
      </c>
      <c r="F2563" s="223" t="n"/>
      <c r="G2563" s="223" t="inlineStr">
        <is>
          <t>978-623-8351-14-5</t>
        </is>
      </c>
      <c r="H2563" s="223" t="inlineStr">
        <is>
          <t>Agama Kristen</t>
        </is>
      </c>
      <c r="I2563" s="258" t="inlineStr">
        <is>
          <t>Perguruan Tinggi</t>
        </is>
      </c>
      <c r="J2563" s="186" t="inlineStr">
        <is>
          <t>009.16</t>
        </is>
      </c>
      <c r="K2563" s="223" t="inlineStr">
        <is>
          <t>Edisi Ke-1</t>
        </is>
      </c>
      <c r="L2563" s="264" t="n"/>
      <c r="M2563" s="265" t="inlineStr">
        <is>
          <t>Tidak Tersedia</t>
        </is>
      </c>
      <c r="N2563" s="223" t="inlineStr">
        <is>
          <t>Indonesia</t>
        </is>
      </c>
      <c r="O2563" s="223" t="inlineStr">
        <is>
          <t>Bukan fiksi</t>
        </is>
      </c>
      <c r="P2563" s="223" t="n">
        <v>2023</v>
      </c>
      <c r="Q2563" s="223" t="n">
        <v>2023</v>
      </c>
      <c r="R2563" s="223" t="inlineStr">
        <is>
          <t>Pustaka Referensi</t>
        </is>
      </c>
      <c r="S2563" s="223" t="inlineStr">
        <is>
          <t>Andi Offset CV</t>
        </is>
      </c>
      <c r="T2563" s="223" t="inlineStr">
        <is>
          <t>Lokal</t>
        </is>
      </c>
      <c r="U2563" s="86" t="n">
        <v>62</v>
      </c>
      <c r="V2563" s="86" t="inlineStr">
        <is>
          <t>pdf</t>
        </is>
      </c>
      <c r="W2563" s="223" t="inlineStr">
        <is>
          <t>3.2 MB</t>
        </is>
      </c>
      <c r="X2563"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563" s="262" t="n">
        <v>36000</v>
      </c>
      <c r="Z2563" s="226" t="n"/>
      <c r="AA2563" s="241">
        <f>Y3923*Z3923</f>
        <v/>
      </c>
      <c r="AB2563" s="237" t="inlineStr">
        <is>
          <t>170786ef-5c4d-4b6e-81d7-a37addb851d3</t>
        </is>
      </c>
    </row>
    <row r="2564" ht="15" customHeight="1" s="283">
      <c r="A2564" s="109" t="n">
        <v>3915</v>
      </c>
      <c r="B2564" s="222">
        <f>HYPERLINK("https://mocostore.moco.co.id/catalog/"&amp;AB3924,"Klik Disini")</f>
        <v/>
      </c>
      <c r="C2564" s="223" t="inlineStr">
        <is>
          <t>Anak-Anak adalah Masa Depan Gereja: Stop Kekerasan Terhadap Anak!</t>
        </is>
      </c>
      <c r="D2564" s="223" t="inlineStr">
        <is>
          <t>:</t>
        </is>
      </c>
      <c r="E2564" s="223" t="inlineStr">
        <is>
          <t>Ashiong P. Munthe dan Evelyn Sutedjo</t>
        </is>
      </c>
      <c r="F2564" s="223" t="n"/>
      <c r="G2564" s="223" t="inlineStr">
        <is>
          <t>978-623-8487-01-1</t>
        </is>
      </c>
      <c r="H2564" s="223" t="inlineStr">
        <is>
          <t>Agama Kristen</t>
        </is>
      </c>
      <c r="I2564" s="258" t="inlineStr">
        <is>
          <t>Perguruan Tinggi</t>
        </is>
      </c>
      <c r="J2564" s="186" t="inlineStr">
        <is>
          <t>009.16</t>
        </is>
      </c>
      <c r="K2564" s="223" t="inlineStr">
        <is>
          <t>Edisi Ke-1</t>
        </is>
      </c>
      <c r="L2564" s="264" t="n"/>
      <c r="M2564" s="265" t="inlineStr">
        <is>
          <t>Tidak Tersedia</t>
        </is>
      </c>
      <c r="N2564" s="223" t="inlineStr">
        <is>
          <t>Indonesia</t>
        </is>
      </c>
      <c r="O2564" s="223" t="inlineStr">
        <is>
          <t>Bukan fiksi</t>
        </is>
      </c>
      <c r="P2564" s="223" t="n">
        <v>2023</v>
      </c>
      <c r="Q2564" s="223" t="n">
        <v>2023</v>
      </c>
      <c r="R2564" s="223" t="inlineStr">
        <is>
          <t>Lautan Pustaka</t>
        </is>
      </c>
      <c r="S2564" s="223" t="inlineStr">
        <is>
          <t>Andi Offset CV</t>
        </is>
      </c>
      <c r="T2564" s="223" t="inlineStr">
        <is>
          <t>Lokal</t>
        </is>
      </c>
      <c r="U2564" s="86" t="n">
        <v>65</v>
      </c>
      <c r="V2564" s="86" t="inlineStr">
        <is>
          <t>PDF</t>
        </is>
      </c>
      <c r="W2564" s="223" t="inlineStr">
        <is>
          <t>2.9 MB</t>
        </is>
      </c>
      <c r="X2564" s="223"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2564" s="262" t="n">
        <v>36000</v>
      </c>
      <c r="Z2564" s="226" t="n"/>
      <c r="AA2564" s="241">
        <f>Y3924*Z3924</f>
        <v/>
      </c>
      <c r="AB2564" s="237" t="inlineStr">
        <is>
          <t>3d68962d-c89d-48fb-b506-aea69c059b80</t>
        </is>
      </c>
    </row>
    <row r="2565" ht="15" customHeight="1" s="283">
      <c r="A2565" s="109" t="n">
        <v>3920</v>
      </c>
      <c r="B2565" s="222">
        <f>HYPERLINK("https://mocostore.moco.co.id/catalog/"&amp;AB3929,"Klik Disini")</f>
        <v/>
      </c>
      <c r="C2565" s="223" t="inlineStr">
        <is>
          <t>Akuntansi Keperilakuan, Teori dan Implikasi</t>
        </is>
      </c>
      <c r="D2565" s="223" t="inlineStr">
        <is>
          <t>:</t>
        </is>
      </c>
      <c r="E2565" s="223" t="inlineStr">
        <is>
          <t>Dr. Ratna Candra Sari, M.Si., CA</t>
        </is>
      </c>
      <c r="F2565" s="223" t="inlineStr">
        <is>
          <t>978-979-29-7038-8</t>
        </is>
      </c>
      <c r="G2565" s="223" t="inlineStr">
        <is>
          <t>978-623-01-3800-3</t>
        </is>
      </c>
      <c r="H2565" s="223" t="inlineStr">
        <is>
          <t>Referensi</t>
        </is>
      </c>
      <c r="I2565" s="258" t="inlineStr">
        <is>
          <t>Perguruan Tinggi</t>
        </is>
      </c>
      <c r="J2565" s="186" t="inlineStr">
        <is>
          <t>009.26</t>
        </is>
      </c>
      <c r="K2565" s="223" t="inlineStr">
        <is>
          <t>Edisi Ke-1</t>
        </is>
      </c>
      <c r="L2565" s="264" t="n"/>
      <c r="M2565" s="265" t="inlineStr">
        <is>
          <t>Tidak Tersedia</t>
        </is>
      </c>
      <c r="N2565" s="223" t="inlineStr">
        <is>
          <t>Indonesia</t>
        </is>
      </c>
      <c r="O2565" s="223" t="inlineStr">
        <is>
          <t>Bukan fiksi</t>
        </is>
      </c>
      <c r="P2565" s="223" t="n">
        <v>2018</v>
      </c>
      <c r="Q2565" s="223" t="n">
        <v>2023</v>
      </c>
      <c r="R2565" s="223" t="inlineStr">
        <is>
          <t>Penerbit Andi</t>
        </is>
      </c>
      <c r="S2565" s="223" t="inlineStr">
        <is>
          <t>Andi Offset CV</t>
        </is>
      </c>
      <c r="T2565" s="223" t="inlineStr">
        <is>
          <t>Lokal</t>
        </is>
      </c>
      <c r="U2565" s="86" t="n">
        <v>322</v>
      </c>
      <c r="V2565" s="86" t="inlineStr">
        <is>
          <t>pdf</t>
        </is>
      </c>
      <c r="W2565" s="223" t="inlineStr">
        <is>
          <t>17.0 MB</t>
        </is>
      </c>
      <c r="X2565" s="223" t="inlineStr">
        <is>
          <t>Akuntansi Keperilakuan mendeskripsikan hubungan antara akuntansi dengan perilaku manusia, terkait bagaimana perilaku individu yang berada dalam sistem maupun yang berhubungan dengan sistem akuntansi. Mulai dari teori framming; mental accounting; escalation of commitment; fiksasi fungsional dan data; heuristics; halo dan bystander effect; group think dan tindakan tidak etis; budgetary slack; kontrak kompensasi; theory of reasoned action &amp;amp; planned behavior dijelaskan dalam buku ini disertai hasil penelitian-penelitian terbaru. Buku ini akan memberikan analisis komprehensif mengenai teori-teori keperilakuan dan implikasinya seperti bagaimana terjadinya bias danproses pengambilan keputusan, kecurangan atau perilaku tidak etis sampai strategi untuk mengurangi perilaku tersebut. Buku ini ditujukan untuk mahasiswa S1 atau S2 yang mengambil mata kuliah akuntansi keperilakuan serta praktisi, akuntan, auditor, pengambil keputusan, manajer dan pengguna informasi akuntansi untuk memahami dan memperbaiki proses pengambilan keputusan.</t>
        </is>
      </c>
      <c r="Y2565" s="262" t="n">
        <v>88000</v>
      </c>
      <c r="Z2565" s="226" t="n"/>
      <c r="AA2565" s="241">
        <f>Y3929*Z3929</f>
        <v/>
      </c>
      <c r="AB2565" s="237" t="inlineStr">
        <is>
          <t>f9353854-9ce4-4fdd-b8f1-26e6fd1147a6</t>
        </is>
      </c>
    </row>
    <row r="2566" ht="15" customHeight="1" s="283">
      <c r="A2566" s="109" t="n">
        <v>3922</v>
      </c>
      <c r="B2566" s="222">
        <f>HYPERLINK("https://mocostore.moco.co.id/catalog/"&amp;AB3931,"Klik Disini")</f>
        <v/>
      </c>
      <c r="C2566" s="223" t="inlineStr">
        <is>
          <t>Aku Mudah Tertipu</t>
        </is>
      </c>
      <c r="D2566" s="223" t="inlineStr">
        <is>
          <t>:</t>
        </is>
      </c>
      <c r="E2566" s="223" t="inlineStr">
        <is>
          <t>Daniel Alexander dan Pdt. Drs. Ronny Daud</t>
        </is>
      </c>
      <c r="F2566" s="223" t="n"/>
      <c r="G2566" s="223" t="inlineStr">
        <is>
          <t>978-623-8487-00-4</t>
        </is>
      </c>
      <c r="H2566" s="223" t="inlineStr">
        <is>
          <t>Agama Kristen</t>
        </is>
      </c>
      <c r="I2566" s="258" t="inlineStr">
        <is>
          <t>Perguruan Tinggi</t>
        </is>
      </c>
      <c r="J2566" s="186" t="inlineStr">
        <is>
          <t>009.16</t>
        </is>
      </c>
      <c r="K2566" s="223" t="inlineStr">
        <is>
          <t>Edisi Ke-1</t>
        </is>
      </c>
      <c r="L2566" s="264" t="n"/>
      <c r="M2566" s="265" t="inlineStr">
        <is>
          <t>Tidak Tersedia</t>
        </is>
      </c>
      <c r="N2566" s="223" t="inlineStr">
        <is>
          <t>Indonesia</t>
        </is>
      </c>
      <c r="O2566" s="223" t="inlineStr">
        <is>
          <t>Bukan fiksi</t>
        </is>
      </c>
      <c r="P2566" s="223" t="n">
        <v>2023</v>
      </c>
      <c r="Q2566" s="223" t="n">
        <v>2023</v>
      </c>
      <c r="R2566" s="223" t="inlineStr">
        <is>
          <t>Lautan Pustaka</t>
        </is>
      </c>
      <c r="S2566" s="223" t="inlineStr">
        <is>
          <t>Andi Offset CV</t>
        </is>
      </c>
      <c r="T2566" s="223" t="inlineStr">
        <is>
          <t>Lokal</t>
        </is>
      </c>
      <c r="U2566" s="86" t="n">
        <v>55</v>
      </c>
      <c r="V2566" s="86" t="inlineStr">
        <is>
          <t>pdf</t>
        </is>
      </c>
      <c r="W2566" s="223" t="inlineStr">
        <is>
          <t>2.8 MB</t>
        </is>
      </c>
      <c r="X2566" s="223" t="inlineStr">
        <is>
          <t>Buku ini merupakan kumpulan tanya jawab seputar kehidupan keluarga dan bergereja. Materi yang tersaji dapat menguatkan dan memberi pencerahan agar sebagai anak Tuhan, kita dapat mengambil sikap yang benar dan alkitabiah.
 &amp;nbsp;</t>
        </is>
      </c>
      <c r="Y2566" s="262" t="n">
        <v>34500</v>
      </c>
      <c r="Z2566" s="226" t="n"/>
      <c r="AA2566" s="241">
        <f>Y3931*Z3931</f>
        <v/>
      </c>
      <c r="AB2566" s="237" t="inlineStr">
        <is>
          <t>5f9b0246-d4f6-4cd2-9817-f2243cf67e16</t>
        </is>
      </c>
    </row>
    <row r="2567" ht="15" customHeight="1" s="283">
      <c r="A2567" s="109" t="n">
        <v>3927</v>
      </c>
      <c r="B2567" s="222">
        <f>HYPERLINK("https://mocostore.moco.co.id/catalog/"&amp;AB3936,"Klik Disini")</f>
        <v/>
      </c>
      <c r="C2567" s="223" t="inlineStr">
        <is>
          <t>Memanfaatkan Aplikasi Pendukung Android pada Sistem Operasi Windows</t>
        </is>
      </c>
      <c r="D2567" s="223" t="inlineStr">
        <is>
          <t>:</t>
        </is>
      </c>
      <c r="E2567" s="223" t="inlineStr">
        <is>
          <t>MADCOMS</t>
        </is>
      </c>
      <c r="F2567" s="223" t="inlineStr">
        <is>
          <t>978-979-29-7064-7</t>
        </is>
      </c>
      <c r="G2567" s="223" t="inlineStr">
        <is>
          <t>978-623-01-3832-4</t>
        </is>
      </c>
      <c r="H2567" s="223" t="inlineStr">
        <is>
          <t>Komputer &amp; Internet</t>
        </is>
      </c>
      <c r="I2567" s="258" t="inlineStr">
        <is>
          <t>Perguruan Tinggi</t>
        </is>
      </c>
      <c r="J2567" s="186" t="inlineStr">
        <is>
          <t>009.05</t>
        </is>
      </c>
      <c r="K2567" s="223" t="inlineStr">
        <is>
          <t>Edisi Ke-1</t>
        </is>
      </c>
      <c r="L2567" s="264" t="n"/>
      <c r="M2567" s="265" t="inlineStr">
        <is>
          <t>Tidak Tersedia</t>
        </is>
      </c>
      <c r="N2567" s="223" t="inlineStr">
        <is>
          <t>Indonesia</t>
        </is>
      </c>
      <c r="O2567" s="223" t="inlineStr">
        <is>
          <t>Bukan fiksi</t>
        </is>
      </c>
      <c r="P2567" s="223" t="n">
        <v>2018</v>
      </c>
      <c r="Q2567" s="223" t="n">
        <v>2023</v>
      </c>
      <c r="R2567" s="223" t="inlineStr">
        <is>
          <t>Penerbit Andi</t>
        </is>
      </c>
      <c r="S2567" s="223" t="inlineStr">
        <is>
          <t>Andi Offset CV</t>
        </is>
      </c>
      <c r="T2567" s="223" t="inlineStr">
        <is>
          <t>Lokal</t>
        </is>
      </c>
      <c r="U2567" s="86" t="n">
        <v>242</v>
      </c>
      <c r="V2567" s="86" t="inlineStr">
        <is>
          <t>pdf</t>
        </is>
      </c>
      <c r="W2567" s="223" t="inlineStr">
        <is>
          <t>16.8 MB</t>
        </is>
      </c>
      <c r="X2567" s="223" t="inlineStr">
        <is>
          <t>Kepopuleran Android sudah tidak dapat diragukan lagi mengingat kebutuhan akan sarana telekomunikasi yang lebih cepat dan canggih diperlukan di era teknologi yang semakin berkembang ini. Namun tak hanya digunakan sebagai media komunikasi, Android juga dapat membantu produktivitas dalam bekerja khususnya bagi Anda pengguna komputer atau laptop yang menggunakan sistem operasi Windows. Android dengan segala keunggulannya mampu mendukung sistem operasi Windows untuk saling bekerja sama satu sama lain melakukan berbagai pekerjaan.
 Android juga memiliki segudang aplikasi khusus dengan fungsionalitas yang bermacam-macam, salah satunya aplikasi yang bisa dimanfaatkan bersamaan dengan Windows. Buku ini membahas lebih dalam mengenai aplikasi-aplikasi pilihan terbaik sebagai penunjang produktivitas Anda ketika bekerja dengan sistem operasi Windows pada komputer/laptop.
 Pembahasan buku kali ini akan fokus ke langkah-langkah menggunakan aplikasi pilihan Android bersamaan dengan sistem operasi Windows. Setelah membaca buku ini, diharapkan Anda akan dapat:
 - Memahami seluk-beluk sistem Android
 - Mengenal sejarah sistem Android
 - Mengenal versi Android serta tren smartphone
 - Menggunakan aplikasi Android untuk berbagi file/data ke Windows
 - Memanfaatkan aplikasi Office pada Android
 - Mempraktekkan proses berbagi koneksi internet dari Android ke Windows atau sebaliknya
 - Mengamankan Windows melalui Android
 - Mengamankan perangkat Android Anda dengan mudah
 - Menggunakan pilihan aplikasi khusus untuk menjalankan beberapa fungsi dasar Windows
 - Mengelola Windows melalui Android dengan proses remote</t>
        </is>
      </c>
      <c r="Y2567" s="262" t="n">
        <v>68000</v>
      </c>
      <c r="Z2567" s="226" t="n"/>
      <c r="AA2567" s="241">
        <f>Y3936*Z3936</f>
        <v/>
      </c>
      <c r="AB2567" s="237" t="inlineStr">
        <is>
          <t>0faa100b-e1a3-4054-b4b1-6a9b3e4da38e</t>
        </is>
      </c>
    </row>
    <row r="2568" ht="15" customHeight="1" s="283">
      <c r="A2568" s="109" t="n">
        <v>3930</v>
      </c>
      <c r="B2568" s="222">
        <f>HYPERLINK("https://mocostore.moco.co.id/catalog/"&amp;AB3939,"Klik Disini")</f>
        <v/>
      </c>
      <c r="C2568" s="223" t="inlineStr">
        <is>
          <t>Manfaat Pohon Jati dan Nilai Ekonomisnya bagi Kehidupan</t>
        </is>
      </c>
      <c r="D2568" s="223" t="inlineStr">
        <is>
          <t>:</t>
        </is>
      </c>
      <c r="E2568" s="223" t="inlineStr">
        <is>
          <t>Aloysius Fernandi</t>
        </is>
      </c>
      <c r="F2568" s="223" t="n"/>
      <c r="G2568" s="223" t="inlineStr">
        <is>
          <t>978-623-8502-37-0</t>
        </is>
      </c>
      <c r="H2568" s="223" t="inlineStr">
        <is>
          <t>Referensi</t>
        </is>
      </c>
      <c r="I2568" s="258" t="inlineStr">
        <is>
          <t>Perguruan Tinggi</t>
        </is>
      </c>
      <c r="J2568" s="186" t="inlineStr">
        <is>
          <t>009.25</t>
        </is>
      </c>
      <c r="K2568" s="223" t="inlineStr">
        <is>
          <t>Edisi Ke-1</t>
        </is>
      </c>
      <c r="L2568" s="264" t="n"/>
      <c r="M2568" s="265" t="inlineStr">
        <is>
          <t>Tidak Tersedia</t>
        </is>
      </c>
      <c r="N2568" s="223" t="inlineStr">
        <is>
          <t>Indonesia</t>
        </is>
      </c>
      <c r="O2568" s="223" t="inlineStr">
        <is>
          <t>Bukan fiksi</t>
        </is>
      </c>
      <c r="P2568" s="223" t="n">
        <v>2023</v>
      </c>
      <c r="Q2568" s="223" t="n">
        <v>2023</v>
      </c>
      <c r="R2568" s="223" t="inlineStr">
        <is>
          <t>Pustaka Referensi</t>
        </is>
      </c>
      <c r="S2568" s="223" t="inlineStr">
        <is>
          <t>Andi Offset CV</t>
        </is>
      </c>
      <c r="T2568" s="223" t="inlineStr">
        <is>
          <t>Lokal</t>
        </is>
      </c>
      <c r="U2568" s="86" t="n">
        <v>70</v>
      </c>
      <c r="V2568" s="86" t="inlineStr">
        <is>
          <t>pdf</t>
        </is>
      </c>
      <c r="W2568" s="223" t="inlineStr">
        <is>
          <t>12.4 MB</t>
        </is>
      </c>
      <c r="X2568" s="223" t="inlineStr">
        <is>
          <t>Pohon jati, atau Tectona grandis, merupakan salah satu spesies pohon yang sangat terkenal di Indonesia. Pohon ini memiliki bentuk dan ukuran yang besar, dengan tinggi mencapai 30 meter dan diameter mencapai 1,5 meter. Pohon jati memiliki daun yang berwarna hijau tua dan berbentuk oval, serta bunga yang berwarna putih kekuningan. Pohon jati tumbuh di daerah tropis, seperti Indonesia, India, dan Afrika. Pohon jati memiliki banyak manfaat, terutama dalam industri kayu. Kayu jati sangat kuat dan tahan lama, sehingga sering digunakan untuk membuat furnitur, dekorasi rumah, dan bangunan. Buku ini membahas tentang manfaat pohon jati dan nilai ekonomisnya.</t>
        </is>
      </c>
      <c r="Y2568" s="262" t="n">
        <v>45500</v>
      </c>
      <c r="Z2568" s="226" t="n"/>
      <c r="AA2568" s="241">
        <f>Y3939*Z3939</f>
        <v/>
      </c>
      <c r="AB2568" s="237" t="inlineStr">
        <is>
          <t>c2cc57f6-8bb7-449e-a825-36e6a1cab3be</t>
        </is>
      </c>
    </row>
    <row r="2569" ht="15" customHeight="1" s="283">
      <c r="A2569" s="109" t="n">
        <v>3932</v>
      </c>
      <c r="B2569" s="222">
        <f>HYPERLINK("https://mocostore.moco.co.id/catalog/"&amp;AB3941,"Klik Disini")</f>
        <v/>
      </c>
      <c r="C2569" s="223" t="inlineStr">
        <is>
          <t>Manajemen Pemasaran Geowisata</t>
        </is>
      </c>
      <c r="D2569" s="223" t="inlineStr">
        <is>
          <t>:</t>
        </is>
      </c>
      <c r="E2569" s="223" t="inlineStr">
        <is>
          <t>Dr. Ayu Krishna Yuliawati, Prof.Dr. Agus Rahayu, M.P. ; Dr. Mohamad Sapari Dwi Hadian.</t>
        </is>
      </c>
      <c r="F2569" s="223" t="inlineStr">
        <is>
          <t>978-623-01-0340-7</t>
        </is>
      </c>
      <c r="G2569" s="223" t="inlineStr">
        <is>
          <t>978-623-01-3831-7</t>
        </is>
      </c>
      <c r="H2569" s="223" t="inlineStr">
        <is>
          <t>Bisnis &amp; Ekonomi</t>
        </is>
      </c>
      <c r="I2569" s="258" t="inlineStr">
        <is>
          <t>Perguruan Tinggi</t>
        </is>
      </c>
      <c r="J2569" s="186" t="inlineStr">
        <is>
          <t>009.17</t>
        </is>
      </c>
      <c r="K2569" s="223" t="inlineStr">
        <is>
          <t>Edisi Ke-1</t>
        </is>
      </c>
      <c r="L2569" s="264" t="n"/>
      <c r="M2569" s="265" t="inlineStr">
        <is>
          <t>Tidak Tersedia</t>
        </is>
      </c>
      <c r="N2569" s="223" t="inlineStr">
        <is>
          <t>Indonesia</t>
        </is>
      </c>
      <c r="O2569" s="223" t="inlineStr">
        <is>
          <t>Bukan fiksi</t>
        </is>
      </c>
      <c r="P2569" s="223" t="n">
        <v>2020</v>
      </c>
      <c r="Q2569" s="223" t="n">
        <v>2023</v>
      </c>
      <c r="R2569" s="223" t="inlineStr">
        <is>
          <t>Penerbit Andi</t>
        </is>
      </c>
      <c r="S2569" s="223" t="inlineStr">
        <is>
          <t>Andi Offset CV</t>
        </is>
      </c>
      <c r="T2569" s="223" t="inlineStr">
        <is>
          <t>Lokal</t>
        </is>
      </c>
      <c r="U2569" s="86" t="n">
        <v>218</v>
      </c>
      <c r="V2569" s="86" t="inlineStr">
        <is>
          <t>pdf</t>
        </is>
      </c>
      <c r="W2569" s="223" t="inlineStr">
        <is>
          <t>10.5 MB</t>
        </is>
      </c>
      <c r="X2569" s="223" t="inlineStr">
        <is>
          <t>Buku ini menyajikan pemahaman tentang manajemen pemasaran geowisata dengan baik dan rinci, sebagai kontribusi untuk dunia pariwisata. Selain itu, buku ini juga membuka wawasan tentang potensi geowisata yang terdapat di masing-masing daerah, dengan harapan akan terwujud tujuan pengembangan geowisata, yaitu konservasi, edukasi, dan peningkatan ekonomi masyarakat setempat. Buku ini sangat tepat bagi anda yang tertarik dalam bidang pariwisata, terutama anda yang telah akan mengelola geowisata.</t>
        </is>
      </c>
      <c r="Y2569" s="262" t="n">
        <v>87000</v>
      </c>
      <c r="Z2569" s="226" t="n"/>
      <c r="AA2569" s="241">
        <f>Y3941*Z3941</f>
        <v/>
      </c>
      <c r="AB2569" s="237" t="inlineStr">
        <is>
          <t>9f07e054-8a96-4e15-b73a-811955f08c9e</t>
        </is>
      </c>
    </row>
    <row r="2570" ht="15" customHeight="1" s="283">
      <c r="A2570" s="109" t="n">
        <v>3938</v>
      </c>
      <c r="B2570" s="222">
        <f>HYPERLINK("https://mocostore.moco.co.id/catalog/"&amp;AB3947,"Klik Disini")</f>
        <v/>
      </c>
      <c r="C2570" s="223" t="inlineStr">
        <is>
          <t>Mahir Online Trading Forex dengan MetaTrader Trading Platform</t>
        </is>
      </c>
      <c r="D2570" s="223" t="inlineStr">
        <is>
          <t>:</t>
        </is>
      </c>
      <c r="E2570" s="223" t="inlineStr">
        <is>
          <t>Makin Jr</t>
        </is>
      </c>
      <c r="F2570" s="223" t="inlineStr">
        <is>
          <t>978-979-29-6692-3</t>
        </is>
      </c>
      <c r="G2570" s="223" t="inlineStr">
        <is>
          <t>978-623-01-3830-0</t>
        </is>
      </c>
      <c r="H2570" s="223" t="inlineStr">
        <is>
          <t>Bisnis &amp; Ekonomi</t>
        </is>
      </c>
      <c r="I2570" s="258" t="inlineStr">
        <is>
          <t>Perguruan Tinggi</t>
        </is>
      </c>
      <c r="J2570" s="186" t="inlineStr">
        <is>
          <t>009.25</t>
        </is>
      </c>
      <c r="K2570" s="223" t="inlineStr">
        <is>
          <t>Edisi Ke-1</t>
        </is>
      </c>
      <c r="L2570" s="264" t="n"/>
      <c r="M2570" s="265" t="inlineStr">
        <is>
          <t>Tidak Tersedia</t>
        </is>
      </c>
      <c r="N2570" s="223" t="inlineStr">
        <is>
          <t>Indonesia</t>
        </is>
      </c>
      <c r="O2570" s="223" t="inlineStr">
        <is>
          <t>Bukan fiksi</t>
        </is>
      </c>
      <c r="P2570" s="223" t="n">
        <v>2018</v>
      </c>
      <c r="Q2570" s="223" t="n">
        <v>2023</v>
      </c>
      <c r="R2570" s="223" t="inlineStr">
        <is>
          <t>Penerbit Andi</t>
        </is>
      </c>
      <c r="S2570" s="223" t="inlineStr">
        <is>
          <t>Andi Offset CV</t>
        </is>
      </c>
      <c r="T2570" s="223" t="inlineStr">
        <is>
          <t>Lokal</t>
        </is>
      </c>
      <c r="U2570" s="86" t="n">
        <v>178</v>
      </c>
      <c r="V2570" s="86" t="inlineStr">
        <is>
          <t>pdf</t>
        </is>
      </c>
      <c r="W2570" s="223" t="inlineStr">
        <is>
          <t>4.5 MB</t>
        </is>
      </c>
      <c r="X2570" s="223" t="inlineStr">
        <is>
          <t>Perkembangan zaman yang sangat pesat serta persaingan usaha yang semakin ketat membuat dunia usaha semakin sempit dan keras. PHK terjadi di mana-mana. Untuk membuka usaha sendiri pun sangat banyak pesaingnya sehingga perang harga tidak bisa dihindari.
 Buku panduan trading ini memberikan solusi permasalahan tersebut. Dengan trading kita tidak perlu stok barang, tidak perlu lokasi dan tempat strategis untuk berjualan, bahkan juga tidak perlu pembeli. Yang Anda butuhkan hanyalah laptop dan koneksi internet yang stabil. Dari situ Anda bisa memiliki penghasilan tanpa perlu banting tulang.
 Buku ini akan memandu Anda dari awal pembukaan akun, kemudian verifikasi akun, deposit dana, tarik dana, mengenal platform trading, bagaimana cara managemen keuangan yang baik untuk trading, psikologi trading yang harus Anda ketahui, dan sistem trading yang sudah terbukti dapat mendatangkan profit. Todak hanya sampai di situ. Buku ini juga memaparkan trading via android yang memungkinkan Anda melakukan trading di mana pun Anda berada.</t>
        </is>
      </c>
      <c r="Y2570" s="262" t="n">
        <v>79000</v>
      </c>
      <c r="Z2570" s="226" t="n"/>
      <c r="AA2570" s="241">
        <f>Y3947*Z3947</f>
        <v/>
      </c>
      <c r="AB2570" s="237" t="inlineStr">
        <is>
          <t>a26a7052-cf68-4e29-8bca-e8a5729c3437</t>
        </is>
      </c>
    </row>
    <row r="2571" ht="15" customHeight="1" s="283">
      <c r="A2571" s="109" t="n">
        <v>3939</v>
      </c>
      <c r="B2571" s="222">
        <f>HYPERLINK("https://mocostore.moco.co.id/catalog/"&amp;AB3948,"Klik Disini")</f>
        <v/>
      </c>
      <c r="C2571" s="223" t="inlineStr">
        <is>
          <t>Panduan Praktis Membuat Biogas Portabel Skala Rumah Tangga dan Industri (edisi dwi bahasa)</t>
        </is>
      </c>
      <c r="D2571" s="223" t="inlineStr">
        <is>
          <t>:</t>
        </is>
      </c>
      <c r="E2571" s="223" t="inlineStr">
        <is>
          <t>Dr. Ir. Hardoyo, M.Eng., Ir. M.C. Tri Atmodjo, M.Si., Ir. Dadang Rosadi,M.Eng., M. Sigit Cahyono, S.T., M.Eng., dan Amos Lukas, S.Si., M.M.</t>
        </is>
      </c>
      <c r="F2571" s="223" t="inlineStr">
        <is>
          <t>978-979-29-6871-2</t>
        </is>
      </c>
      <c r="G2571" s="223" t="inlineStr">
        <is>
          <t>978-623-01-3846-1</t>
        </is>
      </c>
      <c r="H2571" s="223" t="inlineStr">
        <is>
          <t>Pertanian</t>
        </is>
      </c>
      <c r="I2571" s="258" t="inlineStr">
        <is>
          <t>Perguruan Tinggi</t>
        </is>
      </c>
      <c r="J2571" s="186" t="inlineStr">
        <is>
          <t>009.06</t>
        </is>
      </c>
      <c r="K2571" s="223" t="inlineStr">
        <is>
          <t>Edisi Ke-1</t>
        </is>
      </c>
      <c r="L2571" s="264" t="n"/>
      <c r="M2571" s="265" t="inlineStr">
        <is>
          <t>Tidak Tersedia</t>
        </is>
      </c>
      <c r="N2571" s="223" t="inlineStr">
        <is>
          <t>Indonesia</t>
        </is>
      </c>
      <c r="O2571" s="223" t="inlineStr">
        <is>
          <t>Bukan fiksi</t>
        </is>
      </c>
      <c r="P2571" s="223" t="n">
        <v>2018</v>
      </c>
      <c r="Q2571" s="223" t="n">
        <v>2023</v>
      </c>
      <c r="R2571" s="223" t="inlineStr">
        <is>
          <t>Penerbit Andi</t>
        </is>
      </c>
      <c r="S2571" s="223" t="inlineStr">
        <is>
          <t>Andi Offset CV</t>
        </is>
      </c>
      <c r="T2571" s="223" t="inlineStr">
        <is>
          <t>Lokal</t>
        </is>
      </c>
      <c r="U2571" s="86" t="n">
        <v>114</v>
      </c>
      <c r="V2571" s="86" t="inlineStr">
        <is>
          <t>pdf</t>
        </is>
      </c>
      <c r="W2571" s="223" t="inlineStr">
        <is>
          <t>4.3 MB</t>
        </is>
      </c>
      <c r="X2571" s="223" t="inlineStr">
        <is>
          <t>Perangkat biogas portabel merupakan inovasi teknologi dalam energi bahan bakar terbarukan yang murah dan ramah lingkungan serta mudah dipindahkan sesuai kebutuhan pemakai. Penulis sendiri telah mendapatkan paten dari Dirjen Paten pada tahun 2011 mengenai &amp;lsquo;Peralatan Pembuat Biogas Portabel&amp;rsquo;.
 Buku ini membahas mengenai teknik-teknik merancang perangkat biogas portabel kepada mahasiswa, staf pengajar, dan peneliti maupun praktisi mulai dari pengenalan umum tentang biogas; manfaat dan kelebihan biogas; tata cara pembuatan perangkat biogas portabel secara rinci, serta dilengkapi dengan gambar teknik lengkap dan perspektif, agar pembaca mudah mempelajarinya; cara mengoperasikan biogas portabel; sampai analisa usaha yang meliputi biaya pembuatan alat dan nilai ekonomi hasil biogas. Penulisan buku ini juga telah dilengkapi dengan edisi dwi bahasa, yaitu bahasa Indonesia dan Inggris</t>
        </is>
      </c>
      <c r="Y2571" s="262" t="n">
        <v>39000</v>
      </c>
      <c r="Z2571" s="226" t="n"/>
      <c r="AA2571" s="241">
        <f>Y3948*Z3948</f>
        <v/>
      </c>
      <c r="AB2571" s="237" t="inlineStr">
        <is>
          <t>b1764084-16ce-4b48-b050-a0e4d2f8ae00</t>
        </is>
      </c>
    </row>
    <row r="2572" ht="15" customHeight="1" s="283">
      <c r="A2572" s="109" t="n">
        <v>3942</v>
      </c>
      <c r="B2572" s="222">
        <f>HYPERLINK("https://mocostore.moco.co.id/catalog/"&amp;AB3951,"Klik Disini")</f>
        <v/>
      </c>
      <c r="C2572" s="223" t="inlineStr">
        <is>
          <t>Maaf Kita Harus Berpisah</t>
        </is>
      </c>
      <c r="D2572" s="223" t="inlineStr">
        <is>
          <t>:</t>
        </is>
      </c>
      <c r="E2572" s="223" t="inlineStr">
        <is>
          <t>Daniel Alexander dan Ronny Daud Simeon</t>
        </is>
      </c>
      <c r="F2572" s="223" t="n"/>
      <c r="G2572" s="223" t="inlineStr">
        <is>
          <t>978-623-8487-07-3</t>
        </is>
      </c>
      <c r="H2572" s="223" t="inlineStr">
        <is>
          <t>Agama Kristen</t>
        </is>
      </c>
      <c r="I2572" s="258" t="inlineStr">
        <is>
          <t>Perguruan Tinggi</t>
        </is>
      </c>
      <c r="J2572" s="186" t="inlineStr">
        <is>
          <t>009.16</t>
        </is>
      </c>
      <c r="K2572" s="223" t="inlineStr">
        <is>
          <t>Edisi Ke-1</t>
        </is>
      </c>
      <c r="L2572" s="264" t="n"/>
      <c r="M2572" s="265" t="inlineStr">
        <is>
          <t>Tidak Tersedia</t>
        </is>
      </c>
      <c r="N2572" s="223" t="inlineStr">
        <is>
          <t>Indonesia</t>
        </is>
      </c>
      <c r="O2572" s="223" t="inlineStr">
        <is>
          <t>Bukan fiksi</t>
        </is>
      </c>
      <c r="P2572" s="223" t="n">
        <v>2023</v>
      </c>
      <c r="Q2572" s="223" t="n">
        <v>2023</v>
      </c>
      <c r="R2572" s="223" t="inlineStr">
        <is>
          <t>Lautan Pustaka</t>
        </is>
      </c>
      <c r="S2572" s="223" t="inlineStr">
        <is>
          <t>Andi Offset CV</t>
        </is>
      </c>
      <c r="T2572" s="223" t="inlineStr">
        <is>
          <t>Lokal</t>
        </is>
      </c>
      <c r="U2572" s="86" t="n">
        <v>57</v>
      </c>
      <c r="V2572" s="86" t="inlineStr">
        <is>
          <t>pdf</t>
        </is>
      </c>
      <c r="W2572" s="223" t="inlineStr">
        <is>
          <t>4.8 MB</t>
        </is>
      </c>
      <c r="X2572" s="223" t="inlineStr">
        <is>
          <t>Buku ini merupakan kumpulan tanya jawab seputar kehidupan keluarga dan bergereja. Materi yang tersaji dapat menguatkan dan memberi pencerahan agar sebagai anak Tuhan, kita dapat mengambil sikap yang benar dan alkitabiah.</t>
        </is>
      </c>
      <c r="Y2572" s="262" t="n">
        <v>35000</v>
      </c>
      <c r="Z2572" s="226" t="n"/>
      <c r="AA2572" s="241">
        <f>Y3951*Z3951</f>
        <v/>
      </c>
      <c r="AB2572" s="237" t="inlineStr">
        <is>
          <t>7a2c0b83-f96b-44bb-b5a6-4be873aae6ed</t>
        </is>
      </c>
    </row>
    <row r="2573" ht="15" customHeight="1" s="283">
      <c r="A2573" s="109" t="n">
        <v>3943</v>
      </c>
      <c r="B2573" s="222">
        <f>HYPERLINK("https://mocostore.moco.co.id/catalog/"&amp;AB3952,"Klik Disini")</f>
        <v/>
      </c>
      <c r="C2573" s="223" t="inlineStr">
        <is>
          <t>LOOK DOWN VS LOOK UP</t>
        </is>
      </c>
      <c r="D2573" s="223" t="inlineStr">
        <is>
          <t>:</t>
        </is>
      </c>
      <c r="E2573" s="223" t="inlineStr">
        <is>
          <t>Niken Maria Simarmata</t>
        </is>
      </c>
      <c r="F2573" s="223" t="n"/>
      <c r="G2573" s="223" t="inlineStr">
        <is>
          <t>978-623-8492-49-7</t>
        </is>
      </c>
      <c r="H2573" s="223" t="inlineStr">
        <is>
          <t>Agama Kristen</t>
        </is>
      </c>
      <c r="I2573" s="258" t="inlineStr">
        <is>
          <t>Perguruan Tinggi</t>
        </is>
      </c>
      <c r="J2573" s="186" t="inlineStr">
        <is>
          <t>009.16</t>
        </is>
      </c>
      <c r="K2573" s="223" t="inlineStr">
        <is>
          <t>Edisi Ke-1</t>
        </is>
      </c>
      <c r="L2573" s="264" t="n"/>
      <c r="M2573" s="265" t="inlineStr">
        <is>
          <t>Tidak Tersedia</t>
        </is>
      </c>
      <c r="N2573" s="223" t="inlineStr">
        <is>
          <t>Indonesia</t>
        </is>
      </c>
      <c r="O2573" s="223" t="inlineStr">
        <is>
          <t>Bukan fiksi</t>
        </is>
      </c>
      <c r="P2573" s="223" t="n">
        <v>2023</v>
      </c>
      <c r="Q2573" s="223" t="n">
        <v>2023</v>
      </c>
      <c r="R2573" s="223" t="inlineStr">
        <is>
          <t>Cahaya Harapan</t>
        </is>
      </c>
      <c r="S2573" s="223" t="inlineStr">
        <is>
          <t>Andi Offset CV</t>
        </is>
      </c>
      <c r="T2573" s="223" t="inlineStr">
        <is>
          <t>Lokal</t>
        </is>
      </c>
      <c r="U2573" s="86" t="n">
        <v>53</v>
      </c>
      <c r="V2573" s="86" t="inlineStr">
        <is>
          <t>pdf</t>
        </is>
      </c>
      <c r="W2573" s="223" t="inlineStr">
        <is>
          <t>7.5 MB</t>
        </is>
      </c>
      <c r="X2573" s="223" t="inlineStr">
        <is>
          <t>Buku ini berisi kumpulan tulisan kisah pendek mengenai pengalaman hidup seseorang dalam menjalani kehidupan ini bersama Tuhan.
 Diharapkan, buku ini dapat menjadi kesaksian dan menginspirasi para pembaca untuk melakukan tindakan positif yang .</t>
        </is>
      </c>
      <c r="Y2573" s="262" t="n">
        <v>34500</v>
      </c>
      <c r="Z2573" s="226" t="n"/>
      <c r="AA2573" s="241">
        <f>Y3952*Z3952</f>
        <v/>
      </c>
      <c r="AB2573" s="237" t="inlineStr">
        <is>
          <t>003911ae-9855-412f-870f-c7e1965224ce</t>
        </is>
      </c>
    </row>
    <row r="2574" ht="15" customHeight="1" s="283">
      <c r="A2574" s="109" t="n">
        <v>3946</v>
      </c>
      <c r="B2574" s="222">
        <f>HYPERLINK("https://mocostore.moco.co.id/catalog/"&amp;AB3955,"Klik Disini")</f>
        <v/>
      </c>
      <c r="C2574" s="223" t="inlineStr">
        <is>
          <t>Lebih Mudah Mengelola Database dengan Macro Excel</t>
        </is>
      </c>
      <c r="D2574" s="223" t="inlineStr">
        <is>
          <t>:</t>
        </is>
      </c>
      <c r="E2574" s="223" t="inlineStr">
        <is>
          <t>MADCOMS</t>
        </is>
      </c>
      <c r="F2574" s="223" t="inlineStr">
        <is>
          <t>978-979-29-7063-0</t>
        </is>
      </c>
      <c r="G2574" s="223" t="inlineStr">
        <is>
          <t>978-623-01-3829-4</t>
        </is>
      </c>
      <c r="H2574" s="223" t="inlineStr">
        <is>
          <t>Komputer &amp; Internet</t>
        </is>
      </c>
      <c r="I2574" s="258" t="inlineStr">
        <is>
          <t>Perguruan Tinggi</t>
        </is>
      </c>
      <c r="J2574" s="186" t="inlineStr">
        <is>
          <t>009.05</t>
        </is>
      </c>
      <c r="K2574" s="223" t="inlineStr">
        <is>
          <t>Edisi Ke-1</t>
        </is>
      </c>
      <c r="L2574" s="264" t="n"/>
      <c r="M2574" s="265" t="inlineStr">
        <is>
          <t>Tidak Tersedia</t>
        </is>
      </c>
      <c r="N2574" s="223" t="inlineStr">
        <is>
          <t>Indonesia</t>
        </is>
      </c>
      <c r="O2574" s="223" t="inlineStr">
        <is>
          <t>Bukan fiksi</t>
        </is>
      </c>
      <c r="P2574" s="223" t="n">
        <v>2018</v>
      </c>
      <c r="Q2574" s="223" t="n">
        <v>2023</v>
      </c>
      <c r="R2574" s="223" t="inlineStr">
        <is>
          <t>Penerbit Andi</t>
        </is>
      </c>
      <c r="S2574" s="223" t="inlineStr">
        <is>
          <t>Andi Offset CV</t>
        </is>
      </c>
      <c r="T2574" s="223" t="inlineStr">
        <is>
          <t>Lokal</t>
        </is>
      </c>
      <c r="U2574" s="86" t="n">
        <v>242</v>
      </c>
      <c r="V2574" s="86" t="inlineStr">
        <is>
          <t>pdf</t>
        </is>
      </c>
      <c r="W2574" s="223" t="inlineStr">
        <is>
          <t>10.7 MB</t>
        </is>
      </c>
      <c r="X2574" s="223" t="inlineStr">
        <is>
          <t>Macro Excel merupakan bahasa pemrograman yang dimiliki Microsoft Excel dan dapat digunakan untuk otomatisasi pekerjaan. Mengolah database dan pivottable dengan menggunakan Macro menjadi lebih cepat dan praktis.
 Buku ini membahas beberapa pengolahan database seperti: pencarian data, mengurutkan data (Sort), menyaring data (Filter) serta pembuatan PivotTable dengan menggunakan bahasa Macro. Selain itu, buku ini disertai contoh dan langkah aplikasi yang dapat digunakan sebagai bahan latihan untuk lebih memudahkan pembaca dalam memahami isi dari setiap pokok bahasannya, sehingga buku ini sangat cocok dipakai dan dimiliki sebagai buku panduan belajar mengolah database dan pivottable dengan Macro Excel. Pokok bahasan yang disajikan dalam buku Cepat &amp;amp; Mudah Mengelola Database dengan Macro Excel ini meliputi:
 - Mengenal Macro Excel
 - Mengenal Dasar-Dasar Pemrograman VBA
 - Membuat dan Menggunakan Kotak Dialog
 - Mengenal dan Membuat Database
 - Melakukan Pencarian dan Penggantian Data
 - Menyaring dan Mengurutkan Data
 - Membuat dan Mengolah PivotTable
 - Membuat Tombol Perintah, Toolbar, Shotcut Key dan Shorcut menu</t>
        </is>
      </c>
      <c r="Y2574" s="262" t="n">
        <v>78000</v>
      </c>
      <c r="Z2574" s="226" t="n"/>
      <c r="AA2574" s="241">
        <f>Y3955*Z3955</f>
        <v/>
      </c>
      <c r="AB2574" s="237" t="inlineStr">
        <is>
          <t>a03181c6-d7a4-41e3-afbb-30827dcec175</t>
        </is>
      </c>
    </row>
    <row r="2575" ht="15" customHeight="1" s="283">
      <c r="A2575" s="109" t="n">
        <v>3950</v>
      </c>
      <c r="B2575" s="222">
        <f>HYPERLINK("https://mocostore.moco.co.id/catalog/"&amp;AB3959,"Klik Disini")</f>
        <v/>
      </c>
      <c r="C2575" s="223" t="inlineStr">
        <is>
          <t>Layakkah Aku Melayani?</t>
        </is>
      </c>
      <c r="D2575" s="223" t="inlineStr">
        <is>
          <t>:</t>
        </is>
      </c>
      <c r="E2575" s="223" t="inlineStr">
        <is>
          <t>Ronny Daud Simeon</t>
        </is>
      </c>
      <c r="F2575" s="223" t="n"/>
      <c r="G2575" s="223" t="inlineStr">
        <is>
          <t>978-623-8487-12-7</t>
        </is>
      </c>
      <c r="H2575" s="223" t="inlineStr">
        <is>
          <t>Agama Kristen</t>
        </is>
      </c>
      <c r="I2575" s="258" t="inlineStr">
        <is>
          <t>Perguruan Tinggi</t>
        </is>
      </c>
      <c r="J2575" s="186" t="inlineStr">
        <is>
          <t>009.16</t>
        </is>
      </c>
      <c r="K2575" s="223" t="inlineStr">
        <is>
          <t>Edisi Ke-1</t>
        </is>
      </c>
      <c r="L2575" s="264" t="n"/>
      <c r="M2575" s="265" t="inlineStr">
        <is>
          <t>Tidak Tersedia</t>
        </is>
      </c>
      <c r="N2575" s="223" t="inlineStr">
        <is>
          <t>Indonesia</t>
        </is>
      </c>
      <c r="O2575" s="223" t="inlineStr">
        <is>
          <t>Bukan fiksi</t>
        </is>
      </c>
      <c r="P2575" s="223" t="n">
        <v>2023</v>
      </c>
      <c r="Q2575" s="223" t="n">
        <v>2023</v>
      </c>
      <c r="R2575" s="223" t="inlineStr">
        <is>
          <t>Lautan Pustaka</t>
        </is>
      </c>
      <c r="S2575" s="223" t="inlineStr">
        <is>
          <t>Andi Offset CV</t>
        </is>
      </c>
      <c r="T2575" s="223" t="inlineStr">
        <is>
          <t>Lokal</t>
        </is>
      </c>
      <c r="U2575" s="86" t="n">
        <v>56</v>
      </c>
      <c r="V2575" s="86" t="inlineStr">
        <is>
          <t>pdf</t>
        </is>
      </c>
      <c r="W2575" s="223" t="inlineStr">
        <is>
          <t>3.3 MB</t>
        </is>
      </c>
      <c r="X2575" s="223" t="inlineStr">
        <is>
          <t>Buku ini merupakan kumpulan tanya jawab seputar kehidupan keluarga dan bergereja. Materi yang tersaji dapat menguatkan dan memberi pencerahan agar sebagai anak Tuhan, kita dapat mengambil sikap yang benar dan alkitabiah.</t>
        </is>
      </c>
      <c r="Y2575" s="262" t="n">
        <v>35000</v>
      </c>
      <c r="Z2575" s="226" t="n"/>
      <c r="AA2575" s="241">
        <f>Y3959*Z3959</f>
        <v/>
      </c>
      <c r="AB2575" s="237" t="inlineStr">
        <is>
          <t>16986582-fe02-43f9-9a28-85077cbfb570</t>
        </is>
      </c>
    </row>
    <row r="2576" ht="15" customHeight="1" s="283">
      <c r="A2576" s="109" t="n">
        <v>3951</v>
      </c>
      <c r="B2576" s="222">
        <f>HYPERLINK("https://mocostore.moco.co.id/catalog/"&amp;AB3960,"Klik Disini")</f>
        <v/>
      </c>
      <c r="C2576" s="223" t="inlineStr">
        <is>
          <t>Lavender dan Kesehatan: Manfaat Aromaterapi Lavender untuk Menenangkan dan Mengatasi Masalah Kesehatan</t>
        </is>
      </c>
      <c r="D2576" s="223" t="inlineStr">
        <is>
          <t>:</t>
        </is>
      </c>
      <c r="E2576" s="223" t="inlineStr">
        <is>
          <t>Aloysius Fernandi</t>
        </is>
      </c>
      <c r="F2576" s="223" t="n"/>
      <c r="G2576" s="223" t="inlineStr">
        <is>
          <t>978-623-8492-45-9</t>
        </is>
      </c>
      <c r="H2576" s="223" t="inlineStr">
        <is>
          <t>Kesehatan &amp; Kecantikan</t>
        </is>
      </c>
      <c r="I2576" s="258" t="inlineStr">
        <is>
          <t>Perguruan Tinggi</t>
        </is>
      </c>
      <c r="J2576" s="186" t="inlineStr">
        <is>
          <t>009.24</t>
        </is>
      </c>
      <c r="K2576" s="223" t="inlineStr">
        <is>
          <t>Edisi Ke-1</t>
        </is>
      </c>
      <c r="L2576" s="264" t="n"/>
      <c r="M2576" s="265" t="inlineStr">
        <is>
          <t>Tidak Tersedia</t>
        </is>
      </c>
      <c r="N2576" s="223" t="inlineStr">
        <is>
          <t>Indonesia</t>
        </is>
      </c>
      <c r="O2576" s="223" t="inlineStr">
        <is>
          <t>Bukan fiksi</t>
        </is>
      </c>
      <c r="P2576" s="223" t="n">
        <v>2023</v>
      </c>
      <c r="Q2576" s="223" t="n">
        <v>2023</v>
      </c>
      <c r="R2576" s="223" t="inlineStr">
        <is>
          <t>Cahaya Harapan</t>
        </is>
      </c>
      <c r="S2576" s="223" t="inlineStr">
        <is>
          <t>Andi Offset CV</t>
        </is>
      </c>
      <c r="T2576" s="223" t="inlineStr">
        <is>
          <t>Lokal</t>
        </is>
      </c>
      <c r="U2576" s="86" t="n">
        <v>76</v>
      </c>
      <c r="V2576" s="86" t="inlineStr">
        <is>
          <t>pdf</t>
        </is>
      </c>
      <c r="W2576" s="223" t="inlineStr">
        <is>
          <t>7.7 MB</t>
        </is>
      </c>
      <c r="X2576" s="223" t="inlineStr">
        <is>
          <t>Lavender telah digunakan selama berabad-abad untuk tujuan terapeutik dan aromaterapi. Minyak esensial lavender, yang diambil dari bunga lavender, telah menjadi bahan penting dalam banyak produk kesehatan dan kecantikan. Baik itu untuk memperbaiki suasana hati yang buruk, meningkatkan kualitas tidur, mengurangi rasa sakit, atau menenangkan sistem saraf, lavender terbukti memiliki manfaat kesehatan yang sangat besar. Dalam buku ini, akan dibahas lebih dalam tentang manfaat aromaterapi lavender dan bagaimana aromaterapi lavender dapat membantu mengatasi masalah kesehatan mental dan fisik. Kita juga akan mempelajari bagaimana cara menggunakannya dan tips untuk memilih produk lavender yang berkualitas tinggi. Dengan membaca buku ini, diharapkan pembaca dapat memahami betapa pentingnya lavender untuk kesehatan dan kebahagiaan kita.</t>
        </is>
      </c>
      <c r="Y2576" s="262" t="n">
        <v>47500</v>
      </c>
      <c r="Z2576" s="226" t="n"/>
      <c r="AA2576" s="241">
        <f>Y3960*Z3960</f>
        <v/>
      </c>
      <c r="AB2576" s="237" t="inlineStr">
        <is>
          <t>bfe7ab99-a4f1-42c5-ba43-45f244220389</t>
        </is>
      </c>
    </row>
    <row r="2577" ht="15" customHeight="1" s="283">
      <c r="A2577" s="109" t="n">
        <v>3952</v>
      </c>
      <c r="B2577" s="222">
        <f>HYPERLINK("https://mocostore.moco.co.id/catalog/"&amp;AB3961,"Klik Disini")</f>
        <v/>
      </c>
      <c r="C2577" s="223" t="inlineStr">
        <is>
          <t>Langkah Mudah, Menguasai SEO Terbaru</t>
        </is>
      </c>
      <c r="D2577" s="223" t="inlineStr">
        <is>
          <t>:</t>
        </is>
      </c>
      <c r="E2577" s="223" t="inlineStr">
        <is>
          <t>Feri Sulianta</t>
        </is>
      </c>
      <c r="F2577" s="223" t="inlineStr">
        <is>
          <t>978-623-01-0999-7</t>
        </is>
      </c>
      <c r="G2577" s="223" t="inlineStr">
        <is>
          <t>978-623-01-3828-7</t>
        </is>
      </c>
      <c r="H2577" s="223" t="inlineStr">
        <is>
          <t>Komputer &amp; Internet</t>
        </is>
      </c>
      <c r="I2577" s="258" t="inlineStr">
        <is>
          <t>Perguruan Tinggi</t>
        </is>
      </c>
      <c r="J2577" s="186" t="inlineStr">
        <is>
          <t>009.05</t>
        </is>
      </c>
      <c r="K2577" s="223" t="inlineStr">
        <is>
          <t>Edisi Ke-1</t>
        </is>
      </c>
      <c r="L2577" s="264" t="n"/>
      <c r="M2577" s="265" t="inlineStr">
        <is>
          <t>Tidak Tersedia</t>
        </is>
      </c>
      <c r="N2577" s="223" t="inlineStr">
        <is>
          <t>Indonesia</t>
        </is>
      </c>
      <c r="O2577" s="223" t="inlineStr">
        <is>
          <t>Bukan fiksi</t>
        </is>
      </c>
      <c r="P2577" s="223" t="n">
        <v>2020</v>
      </c>
      <c r="Q2577" s="223" t="n">
        <v>2023</v>
      </c>
      <c r="R2577" s="223" t="inlineStr">
        <is>
          <t>Penerbit Andi</t>
        </is>
      </c>
      <c r="S2577" s="223" t="inlineStr">
        <is>
          <t>Andi Offset CV</t>
        </is>
      </c>
      <c r="T2577" s="223" t="inlineStr">
        <is>
          <t>Lokal</t>
        </is>
      </c>
      <c r="U2577" s="86" t="n">
        <v>274</v>
      </c>
      <c r="V2577" s="86" t="inlineStr">
        <is>
          <t>pdf</t>
        </is>
      </c>
      <c r="W2577" s="223" t="inlineStr">
        <is>
          <t>7.4 MB</t>
        </is>
      </c>
      <c r="X2577" s="223" t="inlineStr">
        <is>
          <t>Teknik Search Engine Optimization (SEO) merupakan salah satu cara dalam menangani konten digital sehingga manfaat konten dapat dimaksimalkan. Konten digital memiliki peranan yang penting sebagai informasi berharga yang dikonsumsi oleh audiensi di internet.
 Buku ini berisi berbagai teknik terbaik SEO dan juga ragam teknik memberdayakan konten yang mudah diikuti oleh orang awam sekalipun. Semuanya dijelaskan dengan mudah dan implementatif. Berbagai kombinasi teknik-teknik di dalamnya ditujukan untuk meningkatkan visibilitas, memperkenalkan suatu brand, berpromosi produk baru, mendapatkan rating bagus pada hasil pencarian search engine, membentuk profil online, serta menjangkau audiensi dalam skala global.
 Buku ini membahas:
 - Pengertian dan dasar Search Engine Optimization.
 - Aturan dan panduan mesin pencari.
 - Membangun ragam portal untuk menembus popularitas.
 - Teknik memberdayakan konten digital. Implementasi SEO pada web blog.
 - Ragam teknik berpromosi.
 - Teknik SEO untuk sosial media.
 - Teknik menuai popularitas di sosial media
 (misal: Instagram, Youtube, Facebook, Pinterest, dll).
 - Menakar visibilitas online (Online Assessment).</t>
        </is>
      </c>
      <c r="Y2577" s="262" t="n">
        <v>74000</v>
      </c>
      <c r="Z2577" s="226" t="n"/>
      <c r="AA2577" s="241">
        <f>Y3961*Z3961</f>
        <v/>
      </c>
      <c r="AB2577" s="237" t="inlineStr">
        <is>
          <t>cc247447-d0c5-4644-a019-f3f6bc1b1e7e</t>
        </is>
      </c>
    </row>
    <row r="2578" ht="15" customHeight="1" s="283">
      <c r="A2578" s="109" t="n">
        <v>3953</v>
      </c>
      <c r="B2578" s="222">
        <f>HYPERLINK("https://mocostore.moco.co.id/catalog/"&amp;AB3962,"Klik Disini")</f>
        <v/>
      </c>
      <c r="C2578" s="223" t="inlineStr">
        <is>
          <t>LANGKAH CERDAS! Mengenal, Mencegah, Membasmi Segala Virus Komputer</t>
        </is>
      </c>
      <c r="D2578" s="223" t="inlineStr">
        <is>
          <t>:</t>
        </is>
      </c>
      <c r="E2578" s="223" t="inlineStr">
        <is>
          <t>MADCOMS</t>
        </is>
      </c>
      <c r="F2578" s="223" t="inlineStr">
        <is>
          <t>978-979-29-7068-5</t>
        </is>
      </c>
      <c r="G2578" s="223" t="inlineStr">
        <is>
          <t>978-623-01-3827-0</t>
        </is>
      </c>
      <c r="H2578" s="223" t="inlineStr">
        <is>
          <t>Komputer &amp; Internet</t>
        </is>
      </c>
      <c r="I2578" s="258" t="inlineStr">
        <is>
          <t>Perguruan Tinggi</t>
        </is>
      </c>
      <c r="J2578" s="186" t="inlineStr">
        <is>
          <t>009.05</t>
        </is>
      </c>
      <c r="K2578" s="223" t="inlineStr">
        <is>
          <t>Edisi Ke-1</t>
        </is>
      </c>
      <c r="L2578" s="264" t="n"/>
      <c r="M2578" s="265" t="inlineStr">
        <is>
          <t>Tidak Tersedia</t>
        </is>
      </c>
      <c r="N2578" s="223" t="inlineStr">
        <is>
          <t>Indonesia</t>
        </is>
      </c>
      <c r="O2578" s="223" t="inlineStr">
        <is>
          <t>Bukan fiksi</t>
        </is>
      </c>
      <c r="P2578" s="223" t="n">
        <v>2023</v>
      </c>
      <c r="Q2578" s="223" t="n">
        <v>2023</v>
      </c>
      <c r="R2578" s="223" t="inlineStr">
        <is>
          <t>Penerbit Andi</t>
        </is>
      </c>
      <c r="S2578" s="223" t="inlineStr">
        <is>
          <t>Andi Offset CV</t>
        </is>
      </c>
      <c r="T2578" s="223" t="inlineStr">
        <is>
          <t>Lokal</t>
        </is>
      </c>
      <c r="U2578" s="86" t="n">
        <v>242</v>
      </c>
      <c r="V2578" s="86" t="inlineStr">
        <is>
          <t>pdf</t>
        </is>
      </c>
      <c r="W2578" s="223" t="inlineStr">
        <is>
          <t>21.1 MB</t>
        </is>
      </c>
      <c r="X2578" s="223" t="inlineStr">
        <is>
          <t>Buku Langkah Cerdas!! Mengenal - Mencegah - Membasmi Virus Komputer. Buku ini membahas mengenai berbagai jenis virus yang sering menyerang komputer dan cara mencegahnya supaya komputer tidak terkena virus serta cara mengatasi jika komputer telah terkena virus.
 Bahasan yang disajikan dalam buku ini cukup kompleks, baik secara teori maupun secara praktek yang diberikan di setiap babnya. Setelah menggunakan buku ini, diharapkan Anda akan dapat:
 - Mengenal tentang berbagai varian virus komputer apa saja yang sering menyerang komputer.
 - Mengetahui gejala-gejala virus komputer yang sering menyerang komputer.
 - Melakukan langkah tepat dalam mengamankan data dari serangan virus komputer.
 - Memulihkan data yang hilang oleh virus komputer.
 - Melakukan langkah tepat dalam mengamankan sistem dari serangan virus komputer.
 - Menerapkan langkah praktis menghapus virus yang telah menyerang komputer.
 - Melakukan prosedur penghapusan virus yang merusak sistem operasi.
 - Memulihkan sistem operasi yang rusak oleh virus komputer.
 - Menerapkan metode pengamanan dan pencegahan komputer setelah serangan virus.</t>
        </is>
      </c>
      <c r="Y2578" s="262" t="n">
        <v>78000</v>
      </c>
      <c r="Z2578" s="226" t="n"/>
      <c r="AA2578" s="241">
        <f>Y3962*Z3962</f>
        <v/>
      </c>
      <c r="AB2578" s="237" t="inlineStr">
        <is>
          <t>925ee7f3-3f92-4357-82e1-c5d1aeaa3095</t>
        </is>
      </c>
    </row>
    <row r="2579" ht="15" customHeight="1" s="283">
      <c r="A2579" s="109" t="n">
        <v>3956</v>
      </c>
      <c r="B2579" s="222">
        <f>HYPERLINK("https://mocostore.moco.co.id/catalog/"&amp;AB3965,"Klik Disini")</f>
        <v/>
      </c>
      <c r="C2579" s="223" t="inlineStr">
        <is>
          <t>Kunci Penuaian Jiwa</t>
        </is>
      </c>
      <c r="D2579" s="223" t="inlineStr">
        <is>
          <t>:</t>
        </is>
      </c>
      <c r="E2579" s="223" t="inlineStr">
        <is>
          <t>Radiani Kalvari, S.Pd.K., Leni Marlin S. Lase, S.S., Martha Kaesarina, S.I.Kom., Vicky Johanna Delarosa, Nandhes Adi Firmanto, Pambudi Pulosari, S.Sos, M.A.C.E., dan Pdm. P. Budi Raharjo.</t>
        </is>
      </c>
      <c r="F2579" s="223" t="n"/>
      <c r="G2579" s="223" t="inlineStr">
        <is>
          <t>978-623-314-522-0</t>
        </is>
      </c>
      <c r="H2579" s="223" t="inlineStr">
        <is>
          <t>Agama Kristen</t>
        </is>
      </c>
      <c r="I2579" s="258" t="inlineStr">
        <is>
          <t>Perguruan Tinggi</t>
        </is>
      </c>
      <c r="J2579" s="186" t="inlineStr">
        <is>
          <t>009.16</t>
        </is>
      </c>
      <c r="K2579" s="223" t="inlineStr">
        <is>
          <t>Edisi Ke-1</t>
        </is>
      </c>
      <c r="L2579" s="264" t="n"/>
      <c r="M2579" s="265" t="inlineStr">
        <is>
          <t>Tidak Tersedia</t>
        </is>
      </c>
      <c r="N2579" s="223" t="inlineStr">
        <is>
          <t>Indonesia</t>
        </is>
      </c>
      <c r="O2579" s="223" t="inlineStr">
        <is>
          <t>Bukan fiksi</t>
        </is>
      </c>
      <c r="P2579" s="223" t="n">
        <v>2023</v>
      </c>
      <c r="Q2579" s="223" t="n">
        <v>2023</v>
      </c>
      <c r="R2579" s="223" t="inlineStr">
        <is>
          <t>PBMR Andi</t>
        </is>
      </c>
      <c r="S2579" s="223" t="inlineStr">
        <is>
          <t>Andi Offset CV</t>
        </is>
      </c>
      <c r="T2579" s="223" t="inlineStr">
        <is>
          <t>Lokal</t>
        </is>
      </c>
      <c r="U2579" s="86" t="n">
        <v>52</v>
      </c>
      <c r="V2579" s="86" t="inlineStr">
        <is>
          <t>pdf</t>
        </is>
      </c>
      <c r="W2579" s="223" t="inlineStr">
        <is>
          <t>785.1 kB</t>
        </is>
      </c>
      <c r="X2579"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2579" s="262" t="n">
        <v>34000</v>
      </c>
      <c r="Z2579" s="226" t="n"/>
      <c r="AA2579" s="241">
        <f>Y3965*Z3965</f>
        <v/>
      </c>
      <c r="AB2579" s="237" t="inlineStr">
        <is>
          <t>90cfeace-41c9-4ff3-b17c-8d36a2e89ba0</t>
        </is>
      </c>
    </row>
    <row r="2580" ht="15" customHeight="1" s="283">
      <c r="A2580" s="109" t="n">
        <v>3959</v>
      </c>
      <c r="B2580" s="222">
        <f>HYPERLINK("https://mocostore.moco.co.id/catalog/"&amp;AB3968,"Klik Disini")</f>
        <v/>
      </c>
      <c r="C2580" s="223" t="inlineStr">
        <is>
          <t>Kumpulan Inspirasi Desain Arsitektur, Rumah Tumbuh Vertikal dan Horizontal</t>
        </is>
      </c>
      <c r="D2580" s="223" t="inlineStr">
        <is>
          <t>:</t>
        </is>
      </c>
      <c r="E2580" s="223" t="inlineStr">
        <is>
          <t>Yohanes Christianto Johan</t>
        </is>
      </c>
      <c r="F2580" s="223" t="inlineStr">
        <is>
          <t>978-623-01-0419-0</t>
        </is>
      </c>
      <c r="G2580" s="223" t="inlineStr">
        <is>
          <t>978-623-01-3826-3</t>
        </is>
      </c>
      <c r="H2580" s="223" t="inlineStr">
        <is>
          <t>Arsitektur</t>
        </is>
      </c>
      <c r="I2580" s="258" t="inlineStr">
        <is>
          <t>Perguruan Tinggi</t>
        </is>
      </c>
      <c r="J2580" s="186" t="inlineStr">
        <is>
          <t>009.04</t>
        </is>
      </c>
      <c r="K2580" s="223" t="inlineStr">
        <is>
          <t>Edisi Ke-1</t>
        </is>
      </c>
      <c r="L2580" s="264" t="n"/>
      <c r="M2580" s="265" t="inlineStr">
        <is>
          <t>Tidak Tersedia</t>
        </is>
      </c>
      <c r="N2580" s="223" t="inlineStr">
        <is>
          <t>Indonesia</t>
        </is>
      </c>
      <c r="O2580" s="223" t="inlineStr">
        <is>
          <t>Bukan fiksi</t>
        </is>
      </c>
      <c r="P2580" s="223" t="n">
        <v>2020</v>
      </c>
      <c r="Q2580" s="223" t="n">
        <v>2023</v>
      </c>
      <c r="R2580" s="223" t="inlineStr">
        <is>
          <t>Penerbit Andi</t>
        </is>
      </c>
      <c r="S2580" s="223" t="inlineStr">
        <is>
          <t>Andi Offset CV</t>
        </is>
      </c>
      <c r="T2580" s="223" t="inlineStr">
        <is>
          <t>Lokal</t>
        </is>
      </c>
      <c r="U2580" s="86" t="n">
        <v>146</v>
      </c>
      <c r="V2580" s="86" t="inlineStr">
        <is>
          <t>pdf</t>
        </is>
      </c>
      <c r="W2580" s="223" t="inlineStr">
        <is>
          <t>12.0 MB</t>
        </is>
      </c>
      <c r="X2580" s="223" t="inlineStr">
        <is>
          <t>Dalam buku Kumpulan Inspirasi Desain Arsitektur Rumah Tumbuh Vertikal dan Horizontal ini nantinya akan membahas dua jenis pengembangan rumah tumbuh sekaligus, karena masing-masing jenis pengembangan memiliki ciri khas dan karakter pengerjaan yang berbeda. Pembaca akan diajak untuk lebih memahami kedua jenis rumah tumbuh ini untuk kemudian bisa memutuskan desain yang paling tepat untuk diterapkan pada lahan yang dimilikinya.</t>
        </is>
      </c>
      <c r="Y2580" s="262" t="n">
        <v>124000</v>
      </c>
      <c r="Z2580" s="226" t="n"/>
      <c r="AA2580" s="241">
        <f>Y3968*Z3968</f>
        <v/>
      </c>
      <c r="AB2580" s="237" t="inlineStr">
        <is>
          <t>161649ca-e0ee-4b06-b30a-79b147339b96</t>
        </is>
      </c>
    </row>
    <row r="2581" ht="15" customHeight="1" s="283">
      <c r="A2581" s="109" t="n">
        <v>3960</v>
      </c>
      <c r="B2581" s="222">
        <f>HYPERLINK("https://mocostore.moco.co.id/catalog/"&amp;AB3969,"Klik Disini")</f>
        <v/>
      </c>
      <c r="C2581" s="223" t="inlineStr">
        <is>
          <t>Kultur Jaringan, Teori dan Praktik Perbanyakan Tanaman Secara In-Vitro</t>
        </is>
      </c>
      <c r="D2581" s="223" t="inlineStr">
        <is>
          <t>:</t>
        </is>
      </c>
      <c r="E2581" s="223" t="inlineStr">
        <is>
          <t>Netty Widyastuti &amp; Jesicca Deviyanti</t>
        </is>
      </c>
      <c r="F2581" s="223" t="inlineStr">
        <is>
          <t>978-979-29-7106-4</t>
        </is>
      </c>
      <c r="G2581" s="223" t="inlineStr">
        <is>
          <t>978-623-01-3825-6</t>
        </is>
      </c>
      <c r="H2581" s="223" t="inlineStr">
        <is>
          <t>Pertanian</t>
        </is>
      </c>
      <c r="I2581" s="258" t="inlineStr">
        <is>
          <t>Perguruan Tinggi</t>
        </is>
      </c>
      <c r="J2581" s="186" t="inlineStr">
        <is>
          <t>009.06</t>
        </is>
      </c>
      <c r="K2581" s="223" t="inlineStr">
        <is>
          <t>Edisi Ke-1</t>
        </is>
      </c>
      <c r="L2581" s="264" t="n"/>
      <c r="M2581" s="265" t="inlineStr">
        <is>
          <t>Tidak Tersedia</t>
        </is>
      </c>
      <c r="N2581" s="223" t="inlineStr">
        <is>
          <t>Indonesia</t>
        </is>
      </c>
      <c r="O2581" s="223" t="inlineStr">
        <is>
          <t>Bukan fiksi</t>
        </is>
      </c>
      <c r="P2581" s="223" t="n">
        <v>2018</v>
      </c>
      <c r="Q2581" s="223" t="n">
        <v>2023</v>
      </c>
      <c r="R2581" s="223" t="inlineStr">
        <is>
          <t>Penerbit Andi</t>
        </is>
      </c>
      <c r="S2581" s="223" t="inlineStr">
        <is>
          <t>Andi Offset CV</t>
        </is>
      </c>
      <c r="T2581" s="223" t="inlineStr">
        <is>
          <t>Lokal</t>
        </is>
      </c>
      <c r="U2581" s="86" t="n">
        <v>338</v>
      </c>
      <c r="V2581" s="86" t="inlineStr">
        <is>
          <t>pdf</t>
        </is>
      </c>
      <c r="W2581" s="223" t="inlineStr">
        <is>
          <t>8.9 MB</t>
        </is>
      </c>
      <c r="X2581" s="223" t="inlineStr">
        <is>
          <t>Usaha memperoleh suatu individu baru dari satu sel atau jaringan dikenal sebagai kulturin-vitro atau kultur jaringan. Perbanyakan tanaman melalui kultur jaringan merupakan bagian dari bioteknologi yang dikembangkan dalam upaya untukmembantu memperbanyak tanamandanmendapatkan bibit unggul dalam waktu yang relatif singkat, khususnya untuk tanaman yang sulit dikembangbiakkan secara generatif.
 Bibit yang dihasilkan dari kultur jaringan mempunyai beberapa keunggulan, antara lain mempunyai sifat yang identik dengan induknya, kecepatan tumbuh bibit lebih cepat,dalamskala besar dapat diperbanyak dalam waktu yang singkat dan tidak terlalu membutuhkan tempat yang luas, kesehatan dan mutu bibit lebih terjamindibandingkan dengan perbanyakan konvensional.
 Buku ini akan membahas secara lengkap tentang teknik perbanyakan tanaman dengan kultur jaringan yang meliputi pengenalan kultur jaringan, laboratorium, ZPT, media, sterilisasi, teknologi kultur jaringan, mikropropagasi, kultur suspensi sel, kultur dan fusiprotoplasma, produksi tanaman haploid, penyerbukan secara in-vitro, culture mbrio dan penyelamatan embrio serta dilengkapi dengan contoh aplikasi kultur jaringan pada beberapa tanaman.</t>
        </is>
      </c>
      <c r="Y2581" s="262" t="n">
        <v>148000</v>
      </c>
      <c r="Z2581" s="226" t="n"/>
      <c r="AA2581" s="241">
        <f>Y3969*Z3969</f>
        <v/>
      </c>
      <c r="AB2581" s="237" t="inlineStr">
        <is>
          <t>e7fd307f-2964-4f33-aa3a-fc0605478a11</t>
        </is>
      </c>
    </row>
    <row r="2582" ht="15" customHeight="1" s="283">
      <c r="A2582" s="109" t="n">
        <v>3961</v>
      </c>
      <c r="B2582" s="222">
        <f>HYPERLINK("https://mocostore.moco.co.id/catalog/"&amp;AB3970,"Klik Disini")</f>
        <v/>
      </c>
      <c r="C2582" s="223" t="inlineStr">
        <is>
          <t>Kuasa Roh Kudus Sudah Diberikan (Bagian Pertama)</t>
        </is>
      </c>
      <c r="D2582" s="223" t="inlineStr">
        <is>
          <t>:</t>
        </is>
      </c>
      <c r="E2582" s="223" t="inlineStr">
        <is>
          <t>Radiani Kalvari, S.Pd.K., Leni Marlin S. Lase, S.S., Martha Kaesarina, S.I.Kom., Vicky Johanna Delarosa, Nandhes Adi Firmanto, Pambudi Pulosari, S.Sos, M.A.C.E., dan Pdm. P. Budi Raharjo.</t>
        </is>
      </c>
      <c r="F2582" s="223" t="n"/>
      <c r="G2582" s="223" t="inlineStr">
        <is>
          <t>978-623-314-532-9</t>
        </is>
      </c>
      <c r="H2582" s="223" t="inlineStr">
        <is>
          <t>Agama Kristen</t>
        </is>
      </c>
      <c r="I2582" s="258" t="inlineStr">
        <is>
          <t>Perguruan Tinggi</t>
        </is>
      </c>
      <c r="J2582" s="186" t="inlineStr">
        <is>
          <t>009.16</t>
        </is>
      </c>
      <c r="K2582" s="223" t="inlineStr">
        <is>
          <t>Edisi Ke-1</t>
        </is>
      </c>
      <c r="L2582" s="264" t="n"/>
      <c r="M2582" s="265" t="inlineStr">
        <is>
          <t>Tidak Tersedia</t>
        </is>
      </c>
      <c r="N2582" s="223" t="inlineStr">
        <is>
          <t>Indonesia</t>
        </is>
      </c>
      <c r="O2582" s="223" t="inlineStr">
        <is>
          <t>Bukan fiksi</t>
        </is>
      </c>
      <c r="P2582" s="223" t="n">
        <v>2023</v>
      </c>
      <c r="Q2582" s="223" t="n">
        <v>2023</v>
      </c>
      <c r="R2582" s="223" t="inlineStr">
        <is>
          <t>PBMR Andi</t>
        </is>
      </c>
      <c r="S2582" s="223" t="inlineStr">
        <is>
          <t>Andi Offset CV</t>
        </is>
      </c>
      <c r="T2582" s="223" t="inlineStr">
        <is>
          <t>Lokal</t>
        </is>
      </c>
      <c r="U2582" s="86" t="n">
        <v>58</v>
      </c>
      <c r="V2582" s="86" t="inlineStr">
        <is>
          <t>pdf</t>
        </is>
      </c>
      <c r="W2582" s="223" t="inlineStr">
        <is>
          <t>5.3 MB</t>
        </is>
      </c>
      <c r="X2582"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2582" s="262" t="n">
        <v>35000</v>
      </c>
      <c r="Z2582" s="226" t="n"/>
      <c r="AA2582" s="241">
        <f>Y3970*Z3970</f>
        <v/>
      </c>
      <c r="AB2582" s="237" t="inlineStr">
        <is>
          <t>2c981029-83ac-4f2c-b912-b574586157b4</t>
        </is>
      </c>
    </row>
    <row r="2583" ht="15" customHeight="1" s="283">
      <c r="A2583" s="109" t="n">
        <v>3962</v>
      </c>
      <c r="B2583" s="222">
        <f>HYPERLINK("https://mocostore.moco.co.id/catalog/"&amp;AB3971,"Klik Disini")</f>
        <v/>
      </c>
      <c r="C2583" s="223" t="inlineStr">
        <is>
          <t>Kreatif Membuat Ragam Desain Media dengan CorelDRAW dan Adobe InDesign</t>
        </is>
      </c>
      <c r="D2583" s="223" t="inlineStr">
        <is>
          <t>:</t>
        </is>
      </c>
      <c r="E2583" s="223" t="inlineStr">
        <is>
          <t>WAHANA KOMPUTER</t>
        </is>
      </c>
      <c r="F2583" s="223" t="inlineStr">
        <is>
          <t>978-979-29-6868-2</t>
        </is>
      </c>
      <c r="G2583" s="223" t="inlineStr">
        <is>
          <t>978-623-01-3824-9</t>
        </is>
      </c>
      <c r="H2583" s="223" t="inlineStr">
        <is>
          <t>Desain Grafis &amp; Multimedia</t>
        </is>
      </c>
      <c r="I2583" s="258" t="inlineStr">
        <is>
          <t>Perguruan Tinggi</t>
        </is>
      </c>
      <c r="J2583" s="186" t="inlineStr">
        <is>
          <t>009.05</t>
        </is>
      </c>
      <c r="K2583" s="223" t="inlineStr">
        <is>
          <t>Edisi Ke-1</t>
        </is>
      </c>
      <c r="L2583" s="264" t="n"/>
      <c r="M2583" s="265" t="inlineStr">
        <is>
          <t>Tidak Tersedia</t>
        </is>
      </c>
      <c r="N2583" s="223" t="inlineStr">
        <is>
          <t>Indonesia</t>
        </is>
      </c>
      <c r="O2583" s="223" t="inlineStr">
        <is>
          <t>Bukan fiksi</t>
        </is>
      </c>
      <c r="P2583" s="223" t="n">
        <v>2018</v>
      </c>
      <c r="Q2583" s="223" t="n">
        <v>2023</v>
      </c>
      <c r="R2583" s="223" t="inlineStr">
        <is>
          <t>Penerbit Andi</t>
        </is>
      </c>
      <c r="S2583" s="223" t="inlineStr">
        <is>
          <t>Andi Offset CV</t>
        </is>
      </c>
      <c r="T2583" s="223" t="inlineStr">
        <is>
          <t>Lokal</t>
        </is>
      </c>
      <c r="U2583" s="86" t="n">
        <v>226</v>
      </c>
      <c r="V2583" s="86" t="inlineStr">
        <is>
          <t>pdf</t>
        </is>
      </c>
      <c r="W2583" s="223" t="inlineStr">
        <is>
          <t>8.4 MB</t>
        </is>
      </c>
      <c r="X2583" s="223" t="inlineStr">
        <is>
          <t>Perputaran arus informasi yang semakin cepat menjadikan bisnis media salah satu bisnis yang potensial saat ini. Tidak hanya berkutat pada media cetak semata, bisnis ini nantinya akan tetap dapat berkembang dalam format digital. Hal ini membuat pengetahuan akan pemrosesan sebuah media menjadi penting supaya tidak ada kesalahan kaprah dalam langkah pengembangannya.
 Dari serangkaian proses sebuah naskah menjadi buku, baik buku cetak maupun e-book, terlepas dari proses internal naskah, seperti editorial dan koreksi yang cukup rumit dari sisi tata bahasa, ada dua macam proses desain yang akan tetap selalu dibutuhkan, yaitu proses desain pembuatan cover dan proses desain isi naskah (setting).
 Buku ini akan membahas dan menjelaskan setting untuk berbagai macam jenis media seperti majalah, koran, tabloid dan buku. Walaupun materi naskah akan dibuat dengan fokus lebih pada penanganan media dalam konteks format cetak, namun tidak menutup kemungkinan output yang dihasilkan nantinya bisa dimanfaatkan untuk versi format media digital.
 Selain itu, buku ini juga membahas materi-materi aplikatif dalam pembuatan cover untuk berbagai jenis media di atas (majalah, koran, tabloid dan buku). Masing-masing jenis media ini nantinya memang akan memiliki konsep yang berbeda satu sama lain dalam pembuatan sampul/cover. Selebihnya, semua itu dibahas dengan lengkap dan gamblang dalam buku ini.</t>
        </is>
      </c>
      <c r="Y2583" s="262" t="n">
        <v>116500</v>
      </c>
      <c r="Z2583" s="226" t="n"/>
      <c r="AA2583" s="241">
        <f>Y3971*Z3971</f>
        <v/>
      </c>
      <c r="AB2583" s="237" t="inlineStr">
        <is>
          <t>68a6abec-99cf-4268-89a3-35111a44911e</t>
        </is>
      </c>
    </row>
    <row r="2584" ht="15" customHeight="1" s="283">
      <c r="A2584" s="109" t="n">
        <v>3963</v>
      </c>
      <c r="B2584" s="222">
        <f>HYPERLINK("https://mocostore.moco.co.id/catalog/"&amp;AB3972,"Klik Disini")</f>
        <v/>
      </c>
      <c r="C2584" s="223" t="inlineStr">
        <is>
          <t>Kreatif Membuat Desain Periklanan dengan CorelDRAW dan Adobe Photoshop</t>
        </is>
      </c>
      <c r="D2584" s="223" t="inlineStr">
        <is>
          <t>:</t>
        </is>
      </c>
      <c r="E2584" s="223" t="inlineStr">
        <is>
          <t>WAHANA KOMPUTER</t>
        </is>
      </c>
      <c r="F2584" s="223" t="inlineStr">
        <is>
          <t>978-979-29-6924-5</t>
        </is>
      </c>
      <c r="G2584" s="223" t="inlineStr">
        <is>
          <t>978-623-01-3823-2</t>
        </is>
      </c>
      <c r="H2584" s="223" t="inlineStr">
        <is>
          <t>Desain Grafis &amp; Multimedia</t>
        </is>
      </c>
      <c r="I2584" s="258" t="inlineStr">
        <is>
          <t>Perguruan Tinggi</t>
        </is>
      </c>
      <c r="J2584" s="186" t="inlineStr">
        <is>
          <t>009.05</t>
        </is>
      </c>
      <c r="K2584" s="223" t="inlineStr">
        <is>
          <t>Edisi Ke-1</t>
        </is>
      </c>
      <c r="L2584" s="264" t="n"/>
      <c r="M2584" s="265" t="inlineStr">
        <is>
          <t>Tidak Tersedia</t>
        </is>
      </c>
      <c r="N2584" s="223" t="inlineStr">
        <is>
          <t>Indonesia</t>
        </is>
      </c>
      <c r="O2584" s="223" t="inlineStr">
        <is>
          <t>Bukan fiksi</t>
        </is>
      </c>
      <c r="P2584" s="223" t="n">
        <v>2018</v>
      </c>
      <c r="Q2584" s="223" t="n">
        <v>2023</v>
      </c>
      <c r="R2584" s="223" t="inlineStr">
        <is>
          <t>Penerbit Andi</t>
        </is>
      </c>
      <c r="S2584" s="223" t="inlineStr">
        <is>
          <t>Andi Offset CV</t>
        </is>
      </c>
      <c r="T2584" s="223" t="inlineStr">
        <is>
          <t>Lokal</t>
        </is>
      </c>
      <c r="U2584" s="86" t="n">
        <v>210</v>
      </c>
      <c r="V2584" s="86" t="inlineStr">
        <is>
          <t>pdf</t>
        </is>
      </c>
      <c r="W2584" s="223" t="inlineStr">
        <is>
          <t>21.6 MB</t>
        </is>
      </c>
      <c r="X2584" s="223" t="inlineStr">
        <is>
          <t>Buku ini dibuat untuk menjawab berbagai hal yang ingin diketahui seorang desainer dalam manajemen proses pembuatan sebuah desain. Karenanya, naskah ini tidak hanya akan memberik berbagai contoh aplikatif pembuatan bermacam desain media publikasi saja, tetapi pembaca juga diajak untuk memahami konsep-konsep dasar pembuatan media publikasi itu sendiri. Dengan demikian, penulis mengharapkan desain yang akan dihasilkan setelah membaca buku ini nantinya tidak hanya lebih indah secara estetika, namun juga mengenai sasaran atau tujuan dari dibuatnya media publikasi tersebut.</t>
        </is>
      </c>
      <c r="Y2584" s="262" t="n">
        <v>99000</v>
      </c>
      <c r="Z2584" s="226" t="n"/>
      <c r="AA2584" s="241">
        <f>Y3972*Z3972</f>
        <v/>
      </c>
      <c r="AB2584" s="237" t="inlineStr">
        <is>
          <t>d5a772d6-b5dc-4df0-aadc-445620d3dd10</t>
        </is>
      </c>
    </row>
    <row r="2585" ht="15" customHeight="1" s="283">
      <c r="A2585" s="109" t="n">
        <v>3966</v>
      </c>
      <c r="B2585" s="222">
        <f>HYPERLINK("https://mocostore.moco.co.id/catalog/"&amp;AB3975,"Klik Disini")</f>
        <v/>
      </c>
      <c r="C2585" s="223" t="inlineStr">
        <is>
          <t>Kreasi Desain Vektor dengan CorelDRAW untuk Pemula, My Extreme Collections</t>
        </is>
      </c>
      <c r="D2585" s="223" t="inlineStr">
        <is>
          <t>:</t>
        </is>
      </c>
      <c r="E2585" s="223" t="inlineStr">
        <is>
          <t>MADCOMS</t>
        </is>
      </c>
      <c r="F2585" s="223" t="inlineStr">
        <is>
          <t>978-979-29-2971-9</t>
        </is>
      </c>
      <c r="G2585" s="223" t="inlineStr">
        <is>
          <t>978-623-01-3821-8</t>
        </is>
      </c>
      <c r="H2585" s="223" t="inlineStr">
        <is>
          <t>Desain Grafis &amp; Multimedia</t>
        </is>
      </c>
      <c r="I2585" s="258" t="inlineStr">
        <is>
          <t>Perguruan Tinggi</t>
        </is>
      </c>
      <c r="J2585" s="186" t="inlineStr">
        <is>
          <t>009.05</t>
        </is>
      </c>
      <c r="K2585" s="223" t="inlineStr">
        <is>
          <t>Edisi Ke-1</t>
        </is>
      </c>
      <c r="L2585" s="264" t="n"/>
      <c r="M2585" s="265" t="inlineStr">
        <is>
          <t>Tidak Tersedia</t>
        </is>
      </c>
      <c r="N2585" s="223" t="inlineStr">
        <is>
          <t>Indonesia</t>
        </is>
      </c>
      <c r="O2585" s="223" t="inlineStr">
        <is>
          <t>Bukan fiksi</t>
        </is>
      </c>
      <c r="P2585" s="223" t="n">
        <v>2018</v>
      </c>
      <c r="Q2585" s="223" t="n">
        <v>2023</v>
      </c>
      <c r="R2585" s="223" t="inlineStr">
        <is>
          <t>Penerbit Andi</t>
        </is>
      </c>
      <c r="S2585" s="223" t="inlineStr">
        <is>
          <t>Andi Offset CV</t>
        </is>
      </c>
      <c r="T2585" s="223" t="inlineStr">
        <is>
          <t>Lokal</t>
        </is>
      </c>
      <c r="U2585" s="86" t="n">
        <v>226</v>
      </c>
      <c r="V2585" s="86" t="inlineStr">
        <is>
          <t>pdf</t>
        </is>
      </c>
      <c r="W2585" s="223" t="inlineStr">
        <is>
          <t>20.7 MB</t>
        </is>
      </c>
      <c r="X2585" s="223" t="inlineStr">
        <is>
          <t>CorelDraw merupakan software olah vector yang paling populer dan banyak digunakan oleh para desainer komputer. Kelengkapan fasilitas dalam mengolah objek vector menjadikan software ini menjadi favorit bagi desainer komputer.
 Buku ini memiliki temaMy Extreme Collections dari sebuah seri yang berjudul Kreasi Desain Vector dengan CorelDRAW untuk PEMULA.
 Buku ini membahas secara detail bagaimana membuat kreasi-kreasi menarik dengan pembahasan langkah demi langkah, tentang bagaimana membuat suatu kreasi objek dari awal hingga hasil akhir dengan cara yang singkat dan mudah. Buku ini cocok untuk tingkat Pemula yang baru saja mulai belajar tentang CorelDRAW maupun untuk tingkat lanjut sebagai inspirasi dalam mendesain suatu objek.
 Buku ini dilengkapi dengan CD yang berisi file bahan untuk membuat kreasi-kreasi desain objek.</t>
        </is>
      </c>
      <c r="Y2585" s="262" t="n">
        <v>140000</v>
      </c>
      <c r="Z2585" s="226" t="n"/>
      <c r="AA2585" s="241">
        <f>Y3975*Z3975</f>
        <v/>
      </c>
      <c r="AB2585" s="237" t="inlineStr">
        <is>
          <t>8277f8cf-8740-4175-a0b4-687b874e6299</t>
        </is>
      </c>
    </row>
    <row r="2586" ht="15" customHeight="1" s="283">
      <c r="A2586" s="109" t="n">
        <v>3968</v>
      </c>
      <c r="B2586" s="222">
        <f>HYPERLINK("https://mocostore.moco.co.id/catalog/"&amp;AB3977,"Klik Disini")</f>
        <v/>
      </c>
      <c r="C2586" s="223" t="inlineStr">
        <is>
          <t>KORUPSI, Membuka Pandora Box Perilaku Korup dari Dimensi Etika, Budaya, dan Keperilakuan</t>
        </is>
      </c>
      <c r="D2586" s="223" t="inlineStr">
        <is>
          <t>:</t>
        </is>
      </c>
      <c r="E2586" s="223" t="inlineStr">
        <is>
          <t>Ardeno Kurniawan, S.E., M.Acc., Ak.</t>
        </is>
      </c>
      <c r="F2586" s="223" t="inlineStr">
        <is>
          <t>978-979-29-6583-4</t>
        </is>
      </c>
      <c r="G2586" s="223" t="inlineStr">
        <is>
          <t>978-623-01-3820-1</t>
        </is>
      </c>
      <c r="H2586" s="223" t="inlineStr">
        <is>
          <t>Hukum &amp; Politik</t>
        </is>
      </c>
      <c r="I2586" s="258" t="inlineStr">
        <is>
          <t>Perguruan Tinggi</t>
        </is>
      </c>
      <c r="J2586" s="186" t="inlineStr">
        <is>
          <t>009.12</t>
        </is>
      </c>
      <c r="K2586" s="223" t="inlineStr">
        <is>
          <t>Edisi Ke-1</t>
        </is>
      </c>
      <c r="L2586" s="264" t="n"/>
      <c r="M2586" s="265" t="inlineStr">
        <is>
          <t>Tidak Tersedia</t>
        </is>
      </c>
      <c r="N2586" s="223" t="inlineStr">
        <is>
          <t>Indonesia</t>
        </is>
      </c>
      <c r="O2586" s="223" t="inlineStr">
        <is>
          <t>Bukan fiksi</t>
        </is>
      </c>
      <c r="P2586" s="223" t="n">
        <v>2018</v>
      </c>
      <c r="Q2586" s="223" t="n">
        <v>2023</v>
      </c>
      <c r="R2586" s="223" t="inlineStr">
        <is>
          <t>Penerbit Andi</t>
        </is>
      </c>
      <c r="S2586" s="223" t="inlineStr">
        <is>
          <t>Andi Offset CV</t>
        </is>
      </c>
      <c r="T2586" s="223" t="inlineStr">
        <is>
          <t>Lokal</t>
        </is>
      </c>
      <c r="U2586" s="86" t="n">
        <v>226</v>
      </c>
      <c r="V2586" s="86" t="inlineStr">
        <is>
          <t>pdf</t>
        </is>
      </c>
      <c r="W2586" s="223" t="inlineStr">
        <is>
          <t>6.1 MB</t>
        </is>
      </c>
      <c r="X2586" s="223" t="inlineStr">
        <is>
          <t>Korupsi&amp;hellip;
 Perbuatan jahat tersebut seakan-akan telah menjadi sebuah kelaziman. Perilaku korup telah terjadi pada banyak lini dan bidang serta di dalam berbagai macam kegiatan, seakan-akan tidak dapat dihentikan.Banyak orang tanpa malu dan ragu-ragu terlibat dalam praktek-praktek korupsi, dengan berbagai macam bentuknya. Hal ini kemudian menimbulkan pertanyaan tertentu, apa saja faktor yang mendorong banyak orang untuk melakukan perilaku korupsi?
 Buku ini membahas penyebab perilaku korupsi. Diawali dari faktor-faktor penyebab terjadinya korupsi yang bersifat humanis seperti faktor-faktor historis,faktor sosiologis hinggafaktor psikologis di dalam diri seseorang yang bersifat kriminogenik dancenderung mendorong seseorang untuk menjadi seorang koruptor. Buku ini juga menjelaskan mengenai hubungan antara teori-teori kriminologi dengan perilaku korup yang terjadi serta bagaimanaproses normalisasi perilaku korupsi di dalam sebuah organisasi. Terakhir, buku ini membahas mengenaiteori-teori etika publik hingga faktor-faktor pendorong terjadinya korupsi yang bersifat struktural, berupa jabatan dan wewenang yang dimiliki oleh seorang pejabat publik.
 Aspek-aspek di luar aspek hukum dan ekonomi yang menyentuh dimensi etika, budaya dan keperilakuan ini diharapkan mendapatkanperhatian agar pemberantasan korupsi secara formal dapat berhasil.</t>
        </is>
      </c>
      <c r="Y2586" s="262" t="n">
        <v>79000</v>
      </c>
      <c r="Z2586" s="226" t="n"/>
      <c r="AA2586" s="241">
        <f>Y3977*Z3977</f>
        <v/>
      </c>
      <c r="AB2586" s="237" t="inlineStr">
        <is>
          <t>2d2176b1-8072-4dc8-b034-ca435f2da1cb</t>
        </is>
      </c>
    </row>
    <row r="2587" ht="15" customHeight="1" s="283">
      <c r="A2587" s="109" t="n">
        <v>3969</v>
      </c>
      <c r="B2587" s="222">
        <f>HYPERLINK("https://mocostore.moco.co.id/catalog/"&amp;AB3978,"Klik Disini")</f>
        <v/>
      </c>
      <c r="C2587" s="223" t="inlineStr">
        <is>
          <t>Korean Music Therapy: Memanfaatkan Kekuatan Musik Korea untuk Kesehatan Mental dan Fisik Anak Muda</t>
        </is>
      </c>
      <c r="D2587" s="223" t="inlineStr">
        <is>
          <t>:</t>
        </is>
      </c>
      <c r="E2587" s="223" t="inlineStr">
        <is>
          <t>Vanesa Adisa</t>
        </is>
      </c>
      <c r="F2587" s="223" t="n"/>
      <c r="G2587" s="223" t="inlineStr">
        <is>
          <t>978-623-8492-41-1</t>
        </is>
      </c>
      <c r="H2587" s="223" t="inlineStr">
        <is>
          <t>Referensi</t>
        </is>
      </c>
      <c r="I2587" s="258" t="inlineStr">
        <is>
          <t>Perguruan Tinggi</t>
        </is>
      </c>
      <c r="J2587" s="186" t="inlineStr">
        <is>
          <t>009.05</t>
        </is>
      </c>
      <c r="K2587" s="223" t="inlineStr">
        <is>
          <t>Edisi Ke-1</t>
        </is>
      </c>
      <c r="L2587" s="264" t="n"/>
      <c r="M2587" s="265" t="inlineStr">
        <is>
          <t>Tidak Tersedia</t>
        </is>
      </c>
      <c r="N2587" s="223" t="inlineStr">
        <is>
          <t>Indonesia</t>
        </is>
      </c>
      <c r="O2587" s="223" t="inlineStr">
        <is>
          <t>Bukan fiksi</t>
        </is>
      </c>
      <c r="P2587" s="223" t="n">
        <v>2023</v>
      </c>
      <c r="Q2587" s="223" t="n">
        <v>2023</v>
      </c>
      <c r="R2587" s="223" t="inlineStr">
        <is>
          <t>Cahaya Harapan</t>
        </is>
      </c>
      <c r="S2587" s="223" t="inlineStr">
        <is>
          <t>Andi Offset CV</t>
        </is>
      </c>
      <c r="T2587" s="223" t="inlineStr">
        <is>
          <t>Lokal</t>
        </is>
      </c>
      <c r="U2587" s="86" t="n">
        <v>86</v>
      </c>
      <c r="V2587" s="86" t="inlineStr">
        <is>
          <t>pdf</t>
        </is>
      </c>
      <c r="W2587" s="223" t="inlineStr">
        <is>
          <t>13.8 MB</t>
        </is>
      </c>
      <c r="X2587" s="223" t="inlineStr">
        <is>
          <t>Dalam buku ini, akan dibahas tentang Korean Music Therapy, yaitu terapi kesehatan yang menggunakan musik tradisional Korea untuk meningkatkan kesehatan mental dan fisik anak muda. Terapi ini didasarkan pada filosofi dan budaya Korea yang kaya akan musik tradisional, serta diintegrasikan dengan prinsip-prinsip psikologi modern. Sejarah dan karakteristik musik tradisional Korea, teori-teori psikologi yang menjadi landasan Korean Music Therapy, serta teknik-teknik yang digunakan dalam terapi juga akan dibahas dalam buku ini. Tak hanya itu, buku ini juga mengulas berbagai manfaat Korean Music Therapy dalam meningkatkan kesehatan mental dan fisik, serta beberapa studi kasus yang berhasil menjalani terapi ini. Dengan adanya buku ini semoga dapat memberikan wawasan baru bagi pembaca tentang terapi kesehatan yang efektif dan inovatif.</t>
        </is>
      </c>
      <c r="Y2587" s="262" t="n">
        <v>46500</v>
      </c>
      <c r="Z2587" s="226" t="n"/>
      <c r="AA2587" s="241">
        <f>Y3978*Z3978</f>
        <v/>
      </c>
      <c r="AB2587" s="237" t="inlineStr">
        <is>
          <t>f6ccb4ef-17fe-487b-b367-c3ae2b0337bf</t>
        </is>
      </c>
    </row>
    <row r="2588" ht="15" customHeight="1" s="283">
      <c r="A2588" s="109" t="n">
        <v>3970</v>
      </c>
      <c r="B2588" s="222">
        <f>HYPERLINK("https://mocostore.moco.co.id/catalog/"&amp;AB3979,"Klik Disini")</f>
        <v/>
      </c>
      <c r="C2588" s="223" t="inlineStr">
        <is>
          <t>Kolesterol</t>
        </is>
      </c>
      <c r="D2588" s="223" t="inlineStr">
        <is>
          <t>:</t>
        </is>
      </c>
      <c r="E2588" s="223" t="inlineStr">
        <is>
          <t>Radiani Kalvari, S.Pd.K., Leni Marlin S. Lase, S.S.,Martha Kaesarina, S.I.Kom., Vicky JohannaDelarosa, Nandhes Adi Firmanto, Pambudi Pulosari,S.Sos, M.A.C.E., dan Pdm. P. BudiRaharjo</t>
        </is>
      </c>
      <c r="F2588" s="223" t="n"/>
      <c r="G2588" s="223" t="inlineStr">
        <is>
          <t>978-623-314-519-0</t>
        </is>
      </c>
      <c r="H2588" s="223" t="inlineStr">
        <is>
          <t>Kesehatan</t>
        </is>
      </c>
      <c r="I2588" s="258" t="inlineStr">
        <is>
          <t>Perguruan Tinggi</t>
        </is>
      </c>
      <c r="J2588" s="186" t="inlineStr">
        <is>
          <t>009.24</t>
        </is>
      </c>
      <c r="K2588" s="223" t="inlineStr">
        <is>
          <t>Edisi Ke-1</t>
        </is>
      </c>
      <c r="L2588" s="264" t="n"/>
      <c r="M2588" s="265" t="inlineStr">
        <is>
          <t>Tidak Tersedia</t>
        </is>
      </c>
      <c r="N2588" s="223" t="inlineStr">
        <is>
          <t>Indonesia</t>
        </is>
      </c>
      <c r="O2588" s="223" t="inlineStr">
        <is>
          <t>Bukan fiksi</t>
        </is>
      </c>
      <c r="P2588" s="223" t="n">
        <v>2023</v>
      </c>
      <c r="Q2588" s="223" t="n">
        <v>2023</v>
      </c>
      <c r="R2588" s="223" t="inlineStr">
        <is>
          <t>PBMR Andi</t>
        </is>
      </c>
      <c r="S2588" s="223" t="inlineStr">
        <is>
          <t>Andi Offset CV</t>
        </is>
      </c>
      <c r="T2588" s="223" t="inlineStr">
        <is>
          <t>Lokal</t>
        </is>
      </c>
      <c r="U2588" s="86" t="n">
        <v>57</v>
      </c>
      <c r="V2588" s="86" t="inlineStr">
        <is>
          <t>pdf</t>
        </is>
      </c>
      <c r="W2588" s="223" t="inlineStr">
        <is>
          <t>4.2 MB</t>
        </is>
      </c>
      <c r="X2588" s="223" t="inlineStr">
        <is>
          <t>Buku ini merupakan kumpulan tulisan karya Yohanes Sunardi. Materi dalamnya membahas mengenai topik seputar gizi dan nutrisi serta cara menjaga kesehatan dengan benar sesuai prinsip kebenaran firman Tuhan.
 Dikemas dengan gaya penulisan naratif deskriptif, materi dalam buku ini diharapkan bisa menambah wawasan para pembaca agar dapat menjaga kesehatan sesuai dengan prinsip kebenaran firman Tuhan.</t>
        </is>
      </c>
      <c r="Y2588" s="262" t="n">
        <v>35000</v>
      </c>
      <c r="Z2588" s="226" t="n"/>
      <c r="AA2588" s="241">
        <f>Y3979*Z3979</f>
        <v/>
      </c>
      <c r="AB2588" s="237" t="inlineStr">
        <is>
          <t>c8fc1d97-05f5-45e0-bf8e-8d8b77a8f89e</t>
        </is>
      </c>
    </row>
    <row r="2589" ht="15" customHeight="1" s="283">
      <c r="A2589" s="109" t="n">
        <v>3971</v>
      </c>
      <c r="B2589" s="222">
        <f>HYPERLINK("https://mocostore.moco.co.id/catalog/"&amp;AB3980,"Klik Disini")</f>
        <v/>
      </c>
      <c r="C2589" s="223" t="inlineStr">
        <is>
          <t>Kolaborasi Microsoft Excel dan Microsoft Access untuk Aplikasi Kerja</t>
        </is>
      </c>
      <c r="D2589" s="223" t="inlineStr">
        <is>
          <t>:</t>
        </is>
      </c>
      <c r="E2589" s="223" t="inlineStr">
        <is>
          <t>MADCOMS</t>
        </is>
      </c>
      <c r="F2589" s="223" t="inlineStr">
        <is>
          <t>978-979-29-7062-3</t>
        </is>
      </c>
      <c r="G2589" s="223" t="inlineStr">
        <is>
          <t>978-623-01-3819-5</t>
        </is>
      </c>
      <c r="H2589" s="223" t="inlineStr">
        <is>
          <t>Komputer &amp; Internet</t>
        </is>
      </c>
      <c r="I2589" s="258" t="inlineStr">
        <is>
          <t>Perguruan Tinggi</t>
        </is>
      </c>
      <c r="J2589" s="186" t="inlineStr">
        <is>
          <t>009.05</t>
        </is>
      </c>
      <c r="K2589" s="223" t="inlineStr">
        <is>
          <t>Edisi Ke-1</t>
        </is>
      </c>
      <c r="L2589" s="264" t="n"/>
      <c r="M2589" s="265" t="inlineStr">
        <is>
          <t>Tidak Tersedia</t>
        </is>
      </c>
      <c r="N2589" s="223" t="inlineStr">
        <is>
          <t>Indonesia</t>
        </is>
      </c>
      <c r="O2589" s="223" t="inlineStr">
        <is>
          <t>Bukan fiksi</t>
        </is>
      </c>
      <c r="P2589" s="223" t="n">
        <v>2018</v>
      </c>
      <c r="Q2589" s="223" t="n">
        <v>2023</v>
      </c>
      <c r="R2589" s="223" t="inlineStr">
        <is>
          <t>Penerbit Andi</t>
        </is>
      </c>
      <c r="S2589" s="223" t="inlineStr">
        <is>
          <t>Andi Offset CV</t>
        </is>
      </c>
      <c r="T2589" s="223" t="inlineStr">
        <is>
          <t>Lokal</t>
        </is>
      </c>
      <c r="U2589" s="86" t="n">
        <v>278</v>
      </c>
      <c r="V2589" s="86" t="inlineStr">
        <is>
          <t>pdf</t>
        </is>
      </c>
      <c r="W2589" s="223" t="inlineStr">
        <is>
          <t>13.4 MB</t>
        </is>
      </c>
      <c r="X2589" s="223" t="inlineStr">
        <is>
          <t>Buku ini secara spesial akan mengupas bahasan tentang bagaimana menggunakan kecanggihan fasilitas pada Microsoft Excel 2016 dan Microsoft Access 2016 kemudian mengkolaborasikannya untuk aplikasi pekerjaan. Pokok bahasan utama yang dibahas dalam buku ini meliputi:
 - Memahami dasar-dasar Microsoft Excel 2016, mengenal tipe data, input data dan tata cara pengolahannya. Juga mengulas tentang bagaimana mengolah sel, baris, kolom, worksheet dan workbook Microsoft Excel 2016.
 - Mengenal dan memahami tentang rumus dan fungsi-fungsi dasar di Microsoft Excel 2016 untuk mempermudah pengolahan laporan.
 - Memahami pengolahan grafik dan database di Microsoft Excel 2016 yang meliputi proses pengurutan (sort), penyaringan (filter), dan pembuatan PivotTable.
 - Mengenal dan memahami dasar-dasar Microsoft Access 2016, mulai dari pengenalan fitur-fitur, pemahaman lembar kerja, hingga mengolah database dasar di Microsoft Access 2016.
 - Memahami pengolahan tabel dan query di Microsoft Access. Bagaimana membuat tabel dengan beberapa cara, serta mengolah tabel tersebut menjadi query dengan tipe hasil yang berbeda-beda.
 - Bagaimana mengkolaborasikan data antara Microsoft Excel dan Microsoft Access sehingga pengolahannya lebih efisien. Bagaimana melakukan proses ekspor dan impor antar kedua aplikasi tersebut, serta memaksimalkan fitur antar keduanya yang saling mendukung.
 - Bagaimana menambahkan pemrograman dasar di Microsoft Excel dan Microsoft Access yang diharapkan dapat membantu proses otomatisasi perintah dengan menggunakan Macro.
 Buku ini dilengkapi contoh aplikasi yang dapat digunakan sebagai bahan latihan untuk lebih memudahkan pembaca dalam memahami isi pokok bahasannya, sehingga buku ini sangat cocok dipakai dan dimiliki oleh para operator komputer, khususnya bagi pembaca yang sering menggunakan Microsoft Excel dan Microsoft Access.</t>
        </is>
      </c>
      <c r="Y2589" s="262" t="n">
        <v>96000</v>
      </c>
      <c r="Z2589" s="226" t="n"/>
      <c r="AA2589" s="241">
        <f>Y3980*Z3980</f>
        <v/>
      </c>
      <c r="AB2589" s="237" t="inlineStr">
        <is>
          <t>02c22635-0fed-4cca-a35d-3b1c756ab6a1</t>
        </is>
      </c>
    </row>
    <row r="2590" ht="15" customHeight="1" s="283">
      <c r="A2590" s="109" t="n">
        <v>3972</v>
      </c>
      <c r="B2590" s="222">
        <f>HYPERLINK("https://mocostore.moco.co.id/catalog/"&amp;AB3981,"Klik Disini")</f>
        <v/>
      </c>
      <c r="C2590" s="223" t="inlineStr">
        <is>
          <t>Kisah Pemulihan Dan Kesembuhan</t>
        </is>
      </c>
      <c r="D2590" s="223" t="inlineStr">
        <is>
          <t>:</t>
        </is>
      </c>
      <c r="E2590" s="223" t="inlineStr">
        <is>
          <t>Radiani Kalvari, S.Pd.K., Leni Marlin S. Lase, S.S., Martha Kaesarina, S.I.Kom., Vicky Johanna Delarosa, Nandhes Adi Firmanto, Pambudi Pulosari, S.Sos, M.A.C.E., dan Pdm. P. Budi Raharjo.</t>
        </is>
      </c>
      <c r="F2590" s="223" t="n"/>
      <c r="G2590" s="223" t="inlineStr">
        <is>
          <t>978-623-314-517-6</t>
        </is>
      </c>
      <c r="H2590" s="223" t="inlineStr">
        <is>
          <t>Agama Kristen</t>
        </is>
      </c>
      <c r="I2590" s="258" t="inlineStr">
        <is>
          <t>Perguruan Tinggi</t>
        </is>
      </c>
      <c r="J2590" s="186" t="inlineStr">
        <is>
          <t>009.16</t>
        </is>
      </c>
      <c r="K2590" s="223" t="inlineStr">
        <is>
          <t>Edisi Ke-1</t>
        </is>
      </c>
      <c r="L2590" s="223" t="n"/>
      <c r="M2590" s="259" t="inlineStr">
        <is>
          <t>Tidak Tersedia</t>
        </is>
      </c>
      <c r="N2590" s="223" t="inlineStr">
        <is>
          <t>Indonesia</t>
        </is>
      </c>
      <c r="O2590" s="223" t="inlineStr">
        <is>
          <t>Bukan fiksi</t>
        </is>
      </c>
      <c r="P2590" s="223" t="n">
        <v>2023</v>
      </c>
      <c r="Q2590" s="223" t="n">
        <v>2023</v>
      </c>
      <c r="R2590" s="223" t="inlineStr">
        <is>
          <t>PBMR Andi</t>
        </is>
      </c>
      <c r="S2590" s="223" t="inlineStr">
        <is>
          <t>Andi Offset CV</t>
        </is>
      </c>
      <c r="T2590" s="223" t="inlineStr">
        <is>
          <t>Lokal</t>
        </is>
      </c>
      <c r="U2590" s="86" t="n">
        <v>54</v>
      </c>
      <c r="V2590" s="86" t="inlineStr">
        <is>
          <t>pdf</t>
        </is>
      </c>
      <c r="W2590" s="223" t="inlineStr">
        <is>
          <t>7.4 MB</t>
        </is>
      </c>
      <c r="X2590" s="22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2590" s="262" t="n">
        <v>34500</v>
      </c>
      <c r="Z2590" s="226" t="n"/>
      <c r="AA2590" s="241">
        <f>Y3981*Z3981</f>
        <v/>
      </c>
      <c r="AB2590" s="237" t="inlineStr">
        <is>
          <t>80163d51-1a22-4322-b8c7-e3fecff694ac</t>
        </is>
      </c>
    </row>
    <row r="2591" ht="15" customHeight="1" s="283">
      <c r="A2591" s="109" t="n">
        <v>3979</v>
      </c>
      <c r="B2591" s="222">
        <f>HYPERLINK("https://mocostore.moco.co.id/catalog/"&amp;AB3988,"Klik Disini")</f>
        <v/>
      </c>
      <c r="C2591" s="223" t="inlineStr">
        <is>
          <t>Ketika Pelepah Daun Pisang Berharga Jutaan</t>
        </is>
      </c>
      <c r="D2591" s="223" t="inlineStr">
        <is>
          <t>:</t>
        </is>
      </c>
      <c r="E2591" s="223" t="inlineStr">
        <is>
          <t>Radiani Kalvari, S.Pd.K., Leni Marlin S. Lase, S.S., Martha Kaesarina, S.I.Kom., Vicky Johanna Delarosa, Nandhes Adi Firmanto, Pambudi Pulosari, S.Sos, M.A.C.E., dan Pdm. P. Budi Raharjo.</t>
        </is>
      </c>
      <c r="F2591" s="223" t="n"/>
      <c r="G2591" s="223" t="inlineStr">
        <is>
          <t>978-623-314-516-9</t>
        </is>
      </c>
      <c r="H2591" s="223" t="inlineStr">
        <is>
          <t>Agama Kristen</t>
        </is>
      </c>
      <c r="I2591" s="258" t="inlineStr">
        <is>
          <t>Perguruan Tinggi</t>
        </is>
      </c>
      <c r="J2591" s="186" t="inlineStr">
        <is>
          <t>009.16</t>
        </is>
      </c>
      <c r="K2591" s="223" t="inlineStr">
        <is>
          <t>Edisi Ke-1</t>
        </is>
      </c>
      <c r="L2591" s="264" t="n"/>
      <c r="M2591" s="265" t="inlineStr">
        <is>
          <t>Tidak Tersedia</t>
        </is>
      </c>
      <c r="N2591" s="223" t="inlineStr">
        <is>
          <t>Indonesia</t>
        </is>
      </c>
      <c r="O2591" s="223" t="inlineStr">
        <is>
          <t>Belum didefenisikan</t>
        </is>
      </c>
      <c r="P2591" s="223" t="n">
        <v>2023</v>
      </c>
      <c r="Q2591" s="223" t="n">
        <v>2023</v>
      </c>
      <c r="R2591" s="223" t="inlineStr">
        <is>
          <t>PBMR Andi</t>
        </is>
      </c>
      <c r="S2591" s="223" t="inlineStr">
        <is>
          <t>Andi Offset CV</t>
        </is>
      </c>
      <c r="T2591" s="223" t="inlineStr">
        <is>
          <t>Lokal</t>
        </is>
      </c>
      <c r="U2591" s="86" t="n">
        <v>58</v>
      </c>
      <c r="V2591" s="86" t="inlineStr">
        <is>
          <t>pdf</t>
        </is>
      </c>
      <c r="W2591" s="223" t="inlineStr">
        <is>
          <t>7.4 MB</t>
        </is>
      </c>
      <c r="X2591" s="223"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2591" s="262" t="n">
        <v>35000</v>
      </c>
      <c r="Z2591" s="226" t="n"/>
      <c r="AA2591" s="241">
        <f>Y3988*Z3988</f>
        <v/>
      </c>
      <c r="AB2591" s="237" t="inlineStr">
        <is>
          <t>5c6320e3-e7b5-4c9b-8472-c96d340faa73</t>
        </is>
      </c>
    </row>
    <row r="2592" ht="15" customHeight="1" s="283">
      <c r="A2592" s="109" t="n">
        <v>3989</v>
      </c>
      <c r="B2592" s="222">
        <f>HYPERLINK("https://mocostore.moco.co.id/catalog/"&amp;AB3998,"Klik Disini")</f>
        <v/>
      </c>
      <c r="C2592" s="223" t="inlineStr">
        <is>
          <t>Prinsip-prinsip Dasar Kepemimpinan Kristen</t>
        </is>
      </c>
      <c r="D2592" s="223" t="inlineStr">
        <is>
          <t>:</t>
        </is>
      </c>
      <c r="E2592" s="223" t="inlineStr">
        <is>
          <t>Daniel Maedjaja</t>
        </is>
      </c>
      <c r="F2592" s="223" t="inlineStr">
        <is>
          <t>978-979-29-2963-8</t>
        </is>
      </c>
      <c r="G2592" s="223" t="inlineStr">
        <is>
          <t>978-623-314-466-7</t>
        </is>
      </c>
      <c r="H2592" s="223" t="inlineStr">
        <is>
          <t>Agama Kristen</t>
        </is>
      </c>
      <c r="I2592" s="258" t="inlineStr">
        <is>
          <t>Perguruan Tinggi</t>
        </is>
      </c>
      <c r="J2592" s="186" t="inlineStr">
        <is>
          <t>009.16</t>
        </is>
      </c>
      <c r="K2592" s="223" t="inlineStr">
        <is>
          <t>Edisi Ke-1</t>
        </is>
      </c>
      <c r="L2592" s="264" t="n"/>
      <c r="M2592" s="265" t="inlineStr">
        <is>
          <t>Tidak Tersedia</t>
        </is>
      </c>
      <c r="N2592" s="223" t="inlineStr">
        <is>
          <t>Indonesia</t>
        </is>
      </c>
      <c r="O2592" s="223" t="inlineStr">
        <is>
          <t>Bukan fiksi</t>
        </is>
      </c>
      <c r="P2592" s="223" t="n">
        <v>1995</v>
      </c>
      <c r="Q2592" s="223" t="n">
        <v>2023</v>
      </c>
      <c r="R2592" s="223" t="inlineStr">
        <is>
          <t>Nyonyo Publisher</t>
        </is>
      </c>
      <c r="S2592" s="223" t="inlineStr">
        <is>
          <t>Andi Offset CV</t>
        </is>
      </c>
      <c r="T2592" s="223" t="inlineStr">
        <is>
          <t>Lokal</t>
        </is>
      </c>
      <c r="U2592" s="86" t="n">
        <v>234</v>
      </c>
      <c r="V2592" s="86" t="inlineStr">
        <is>
          <t>pdf</t>
        </is>
      </c>
      <c r="W2592" s="223" t="inlineStr">
        <is>
          <t>6.3 MB</t>
        </is>
      </c>
      <c r="X2592" s="223" t="inlineStr">
        <is>
          <t>Buku ini ditulis dengan tujuan memberikan kepada pembaca suatu pengertian yang jelas dan yang sepenuhnya berdasarkan pada Alkitab mengenai mandat, misi, berita dan pelayanan yang Tuhan perintahkan kepada setiap pemimpin Kristen, serta motivasi mereka dalam menanggapi dan menerima perintah Tuhan.</t>
        </is>
      </c>
      <c r="Y2592" s="262" t="n">
        <v>56000</v>
      </c>
      <c r="Z2592" s="226" t="n"/>
      <c r="AA2592" s="241">
        <f>Y3998*Z3998</f>
        <v/>
      </c>
      <c r="AB2592" s="237" t="inlineStr">
        <is>
          <t>f6fcbe3d-6eae-4652-8621-67bc1dfc5736</t>
        </is>
      </c>
    </row>
    <row r="2593" ht="15" customHeight="1" s="283">
      <c r="A2593" s="109" t="n">
        <v>3990</v>
      </c>
      <c r="B2593" s="222">
        <f>HYPERLINK("https://mocostore.moco.co.id/catalog/"&amp;AB3999,"Klik Disini")</f>
        <v/>
      </c>
      <c r="C2593" s="223" t="inlineStr">
        <is>
          <t>No Plan B</t>
        </is>
      </c>
      <c r="D2593" s="223" t="inlineStr">
        <is>
          <t>: Rancangan Tunggal Kerajaan Allah: Eklesia</t>
        </is>
      </c>
      <c r="E2593" s="223" t="inlineStr">
        <is>
          <t>Bambang Budijanto,Ph.D.</t>
        </is>
      </c>
      <c r="F2593" s="223" t="inlineStr">
        <is>
          <t>978-979-29-1087-2</t>
        </is>
      </c>
      <c r="G2593" s="223" t="inlineStr">
        <is>
          <t>978-623-314-473-5</t>
        </is>
      </c>
      <c r="H2593" s="223" t="inlineStr">
        <is>
          <t>Agama Kristen</t>
        </is>
      </c>
      <c r="I2593" s="258" t="inlineStr">
        <is>
          <t>Perguruan Tinggi</t>
        </is>
      </c>
      <c r="J2593" s="186" t="inlineStr">
        <is>
          <t>009.16</t>
        </is>
      </c>
      <c r="K2593" s="223" t="inlineStr">
        <is>
          <t>Edisi Ke-1</t>
        </is>
      </c>
      <c r="L2593" s="264" t="n"/>
      <c r="M2593" s="265" t="inlineStr">
        <is>
          <t>Tidak Tersedia</t>
        </is>
      </c>
      <c r="N2593" s="223" t="inlineStr">
        <is>
          <t>Indonesia</t>
        </is>
      </c>
      <c r="O2593" s="223" t="inlineStr">
        <is>
          <t>Bukan fiksi</t>
        </is>
      </c>
      <c r="P2593" s="223" t="n">
        <v>2009</v>
      </c>
      <c r="Q2593" s="223" t="n">
        <v>2023</v>
      </c>
      <c r="R2593" s="223" t="inlineStr">
        <is>
          <t>PBMR Andi</t>
        </is>
      </c>
      <c r="S2593" s="223" t="inlineStr">
        <is>
          <t>Andi Offset CV</t>
        </is>
      </c>
      <c r="T2593" s="223" t="inlineStr">
        <is>
          <t>Lokal</t>
        </is>
      </c>
      <c r="U2593" s="86" t="n">
        <v>103</v>
      </c>
      <c r="V2593" s="86" t="inlineStr">
        <is>
          <t>pdf</t>
        </is>
      </c>
      <c r="W2593" s="223" t="inlineStr">
        <is>
          <t>3.5 MB</t>
        </is>
      </c>
      <c r="X2593" s="223" t="inlineStr">
        <is>
          <t>No Plan B menegaskan kembali arti dan makna gereja yang sesungguhnya, sesuai dengan rencana Yesus Kristus, Sang Kepala Gereja. Itulah sebabnya gereja Tuhan disebut Eklesia yang artinya pengemban Amanat Agung. Namun, dalam perjalanan hidup, gereja telah kehilangan amanat satu-satunya itu. Kegiatannya diminimalkan menjadi suatu program sekali seminggu, dalam suatu ruangan khusus, nyaman,full music, dan khotbah pendeta yang touches only the surface of the main message, enak di telinga, dan penuh humor. Amanat Agung sebagai misi utama gereja tinggal slogan belaka. Apakah gereja Anda telah tersesat? Apakah Anda juga telah ikut tersesat dengan meninggalkan Amanat Agung dalam program-program dan gedung megah gereja Anda, dan tidak melaksanakannya dalam 7 hari seminggu? Buku ini akan menjawab pertanyaan dan keraguan Anda!</t>
        </is>
      </c>
      <c r="Y2593" s="262" t="n">
        <v>56000</v>
      </c>
      <c r="Z2593" s="226" t="n"/>
      <c r="AA2593" s="241">
        <f>Y3999*Z3999</f>
        <v/>
      </c>
      <c r="AB2593" s="237" t="inlineStr">
        <is>
          <t>a5cc2648-7dfd-4f1d-8f07-992001927b27</t>
        </is>
      </c>
    </row>
    <row r="2594" ht="15" customHeight="1" s="283">
      <c r="A2594" s="109" t="n">
        <v>3991</v>
      </c>
      <c r="B2594" s="222">
        <f>HYPERLINK("https://mocostore.moco.co.id/catalog/"&amp;AB4000,"Klik Disini")</f>
        <v/>
      </c>
      <c r="C2594" s="223" t="inlineStr">
        <is>
          <t>52 Ikhtisar Khotbah Kisah Para Rasul</t>
        </is>
      </c>
      <c r="D2594" s="223" t="inlineStr">
        <is>
          <t>:</t>
        </is>
      </c>
      <c r="E2594" s="223" t="inlineStr">
        <is>
          <t>Pdt. Natan Jurnawan, S.Th</t>
        </is>
      </c>
      <c r="F2594" s="223" t="inlineStr">
        <is>
          <t>978-979-29-2952-2</t>
        </is>
      </c>
      <c r="G2594" s="223" t="inlineStr">
        <is>
          <t>978-623-314-442-1</t>
        </is>
      </c>
      <c r="H2594" s="223" t="inlineStr">
        <is>
          <t>Agama Kristen</t>
        </is>
      </c>
      <c r="I2594" s="258" t="inlineStr">
        <is>
          <t>Perguruan Tinggi</t>
        </is>
      </c>
      <c r="J2594" s="186" t="inlineStr">
        <is>
          <t>009.16</t>
        </is>
      </c>
      <c r="K2594" s="223" t="inlineStr">
        <is>
          <t>Edisi Ke-1</t>
        </is>
      </c>
      <c r="L2594" s="223" t="n"/>
      <c r="M2594" s="259" t="inlineStr">
        <is>
          <t>Tidak Tersedia</t>
        </is>
      </c>
      <c r="N2594" s="223" t="inlineStr">
        <is>
          <t>Indonesia</t>
        </is>
      </c>
      <c r="O2594" s="223" t="inlineStr">
        <is>
          <t>Bukan fiksi</t>
        </is>
      </c>
      <c r="P2594" s="223" t="n">
        <v>2003</v>
      </c>
      <c r="Q2594" s="223" t="n">
        <v>2022</v>
      </c>
      <c r="R2594" s="223" t="inlineStr">
        <is>
          <t>PBMR Andi</t>
        </is>
      </c>
      <c r="S2594" s="223" t="inlineStr">
        <is>
          <t>Andi Offset CV</t>
        </is>
      </c>
      <c r="T2594" s="223" t="inlineStr">
        <is>
          <t>Lokal</t>
        </is>
      </c>
      <c r="U2594" s="86" t="n">
        <v>346</v>
      </c>
      <c r="V2594" s="86" t="inlineStr">
        <is>
          <t>pdf</t>
        </is>
      </c>
      <c r="W2594" s="223" t="inlineStr">
        <is>
          <t>16.6 MB</t>
        </is>
      </c>
      <c r="X2594" s="223" t="inlineStr">
        <is>
          <t>Kisah Para Rasul merupakan satu-satunya kitab paling panjang di dalam kumpulan kitab Perjanjian Baru. Kitab ini terdiri dari 28 pasal, yang terbagi menjadi 1006 ayat. Kisah Para Rasul intinya menceritakan sejarah &amp;quot;Gereja awal&amp;quot;. Karena itu kitab ini sangat penting untuk diketahui oleh setiap jemaat Kristus, khususnya mereka yang ingin mengetahui sejarah terbentuknya gereja yang pertama kali! Buku ini mencoba merangkum dan menguraikan Kitab Kisah Para Rasul ini dalam bentuk naskah khotbah. Dalam buku ini telah dirancang 52 judul naskah khotbah yang siap dipakai. Terdiri dari 28 judul yang menguraikan setiap pasal secara rinci dan terarah (khotbah bersifat ekspositori), dan 24 judul berupa penguraian ayat/perikop (khotbah bersifat topikal). Penulis sengaja menyusunnya menjadi 52 judul, dengan asumsi bahwa satu tahun terdiri dari 52 minggu. Jika setiap minggu para hamba Tuhan mengkhotbahkannya satu judul, maka buku ini dapat dipakai untuk satu tahun lamanya.</t>
        </is>
      </c>
      <c r="Y2594" s="262" t="n">
        <v>69000</v>
      </c>
      <c r="Z2594" s="226" t="n"/>
      <c r="AA2594" s="241">
        <f>Y4000*Z4000</f>
        <v/>
      </c>
      <c r="AB2594" s="237" t="inlineStr">
        <is>
          <t>6bcfe2ea-c13b-4f48-bb2a-ff90a7f0d36d</t>
        </is>
      </c>
    </row>
    <row r="2595" ht="15" customHeight="1" s="283">
      <c r="A2595" s="109" t="n">
        <v>3995</v>
      </c>
      <c r="B2595" s="222">
        <f>HYPERLINK("https://mocostore.moco.co.id/catalog/"&amp;AB4004,"Klik Disini")</f>
        <v/>
      </c>
      <c r="C2595" s="223" t="inlineStr">
        <is>
          <t>7 Pilar Jemaat yang Dewasa</t>
        </is>
      </c>
      <c r="D2595" s="223" t="inlineStr">
        <is>
          <t>:</t>
        </is>
      </c>
      <c r="E2595" s="223" t="inlineStr">
        <is>
          <t>Daniel Ong</t>
        </is>
      </c>
      <c r="F2595" s="223" t="inlineStr">
        <is>
          <t>979-763-915-0</t>
        </is>
      </c>
      <c r="G2595" s="223" t="inlineStr">
        <is>
          <t>978-623-314-443-8</t>
        </is>
      </c>
      <c r="H2595" s="223" t="inlineStr">
        <is>
          <t>Agama Kristen</t>
        </is>
      </c>
      <c r="I2595" s="258" t="inlineStr">
        <is>
          <t>Perguruan Tinggi</t>
        </is>
      </c>
      <c r="J2595" s="186" t="inlineStr">
        <is>
          <t>009.16</t>
        </is>
      </c>
      <c r="K2595" s="223" t="inlineStr">
        <is>
          <t>Edisi Ke-1</t>
        </is>
      </c>
      <c r="L2595" s="223" t="n"/>
      <c r="M2595" s="259" t="inlineStr">
        <is>
          <t>Tidak Tersedia</t>
        </is>
      </c>
      <c r="N2595" s="223" t="inlineStr">
        <is>
          <t>Indonesia</t>
        </is>
      </c>
      <c r="O2595" s="223" t="inlineStr">
        <is>
          <t>Bukan fiksi</t>
        </is>
      </c>
      <c r="P2595" s="223" t="n">
        <v>2008</v>
      </c>
      <c r="Q2595" s="223" t="n">
        <v>2023</v>
      </c>
      <c r="R2595" s="223" t="inlineStr">
        <is>
          <t>PBMR Andi</t>
        </is>
      </c>
      <c r="S2595" s="223" t="inlineStr">
        <is>
          <t>Andi Offset CV</t>
        </is>
      </c>
      <c r="T2595" s="223" t="inlineStr">
        <is>
          <t>Lokal</t>
        </is>
      </c>
      <c r="U2595" s="86" t="n">
        <v>125</v>
      </c>
      <c r="V2595" s="86" t="inlineStr">
        <is>
          <t>pdf</t>
        </is>
      </c>
      <c r="W2595" s="223" t="inlineStr">
        <is>
          <t>4.5 MB</t>
        </is>
      </c>
      <c r="X2595" s="223" t="inlineStr">
        <is>
          <t>Rekan sekerja, sahabat dan juga mentor saya, Daniel Ong, adalah hamba Tuhan dan inspirator yang luar biasa. Jika ia mengupas KEDEWASAAN, pasti itu tergali dari &amp;quot;pergaulan&amp;quot; kesehariannya dengan Tuhan, jemaat, dan kehidupan itu sendiri. Seperti biasa, prinsip dalam buku ini sangat praktis dan mudah diikuti. Namun jika dipraktikkan, DAMPAK yang DAHSYAT akan menyertai pelayanan kita. Selamat menjadi DEWASA dan memiliki kehidupan yang BERDAMPAK.
 -Pdts Gilbert Lumoindong
 Gembala Jemaat GBI Jacc (GLOW), Jakarta
 Saya mengenal Pdt. Daniel Ong yang berhasil membangun komunitas anak muda yang berkemenangan dan menjadikan mereka putra-putri di kota Perth, Western Australia. Dalam Kitab Kejadian, di Taman Eden, Sang Bapa membangun hubungan dengan putra (Adam) dan putri-Nya (Hawa) serta menginginkan mereka membangun generasi selanjutnya. Demikian juga ketika Sang Putra datang ke bumi, Dia memulihkan keluarga rohani ini. Dalam Kerajaan Allah, hubungan antara Raja dan putra-putri-Nya menjadi maha penting. Oleh karena itu, buku ini memberi pengertian praktis mengenai rencana Allah tersebut. Tuhan dan Raja kita Yang Mulia, Yesus Kristus, memberkati semua. Shalom!
 -Pdt Timotius Arlfln
 Gembala Senior GBI Denpasar (ROCK), Bali
 Di akhir zaman banyak orang ke gereja untuk mencari mukjizat. Terutama kesembuhan dari penyakit yang sudah tak dapat disembuhkan oleh dokter. Ataupun pemulihan dari cacat akibat penyakit/kecelakaan, pemulihan dari keluarga yang berantakan, usaha yang bangkrut, keterikatan obat-obatan/narkoba, mencari jodoh, lepas dari ikatan kuasa kegelapan, dan sebagainya. Memang Tuhan kita yang penuh kasih, Yesus Kristus, akan mengabulkan permintaan tersebut Namun, bukan itu tujuan gereja yang sebenamya. Gereja adalah tempat kebenaran-Nya diajarkan dengan tuJuan akhir untuk menjadikan umat seperti Yesus. Bukan untuk mendapat kuasa seperti Yesus, melainkan untuk memiliki hati dan karakter seperti Dia. Masalah terbesarnya: misi dan visi gereja sering tak terwujud karena sikap umat yang masih suam-suam kuku; hati, pikiran, dan tindakan setiap orang dikendalikan oleh dirinya sendiri. Sekalipun gereja dipimpin oleh Tuhan Yesus, tetapi kalau umat tetap kurang beriman, mendua hati, atau tak taat pada firman-Nya, maka semua visi dan misi gereja percuma. Oleh karena itu, kita perlu bersekutu erat dengan Tuhan, membaca, menghayati, menerapkan firman-Nya, dan membiarkan Roh Kudus bekerja leluasa dalam diri dan kehidupan kita. Saya menyambut baik buku dari saudaraku terkasih, Daniel Ong, yang mempunyai visi dan misi yang sama. Saya yakin gereja AOC, Alpha Omega Community, dapat mewujudkan keinginan Tuhan kita yang sangat kita cintai, Yesus Kristus, agar kita semua menjadi umat yang sulung di akhir zaman.
 -Dr. Dasaad MuliJono
 Internist &amp;amp; Interventional Cardiologist</t>
        </is>
      </c>
      <c r="Y2595" s="262" t="n">
        <v>53500</v>
      </c>
      <c r="Z2595" s="226" t="n"/>
      <c r="AA2595" s="241">
        <f>Y4004*Z4004</f>
        <v/>
      </c>
      <c r="AB2595" s="237" t="inlineStr">
        <is>
          <t>71269501-93ef-4c74-aeef-2fa08ebe79b5</t>
        </is>
      </c>
    </row>
    <row r="2596" ht="15" customHeight="1" s="283">
      <c r="A2596" s="109" t="n">
        <v>3996</v>
      </c>
      <c r="B2596" s="222">
        <f>HYPERLINK("https://mocostore.moco.co.id/catalog/"&amp;AB4005,"Klik Disini")</f>
        <v/>
      </c>
      <c r="C2596" s="223" t="inlineStr">
        <is>
          <t>Sungguhkah Yesus Itu Tuhan?</t>
        </is>
      </c>
      <c r="D2596" s="223" t="inlineStr">
        <is>
          <t>:</t>
        </is>
      </c>
      <c r="E2596" s="223" t="inlineStr">
        <is>
          <t>M. Sudhi Dharma</t>
        </is>
      </c>
      <c r="F2596" s="223" t="inlineStr">
        <is>
          <t>978-979-29-6499-8</t>
        </is>
      </c>
      <c r="G2596" s="223" t="inlineStr">
        <is>
          <t>978-623-314-469-8</t>
        </is>
      </c>
      <c r="H2596" s="223" t="inlineStr">
        <is>
          <t>Agama Kristen</t>
        </is>
      </c>
      <c r="I2596" s="258" t="inlineStr">
        <is>
          <t>Perguruan Tinggi</t>
        </is>
      </c>
      <c r="J2596" s="186" t="inlineStr">
        <is>
          <t>009.16</t>
        </is>
      </c>
      <c r="K2596" s="223" t="inlineStr">
        <is>
          <t>Edisi Ke-1</t>
        </is>
      </c>
      <c r="L2596" s="223" t="n"/>
      <c r="M2596" s="259" t="inlineStr">
        <is>
          <t>Tidak Tersedia</t>
        </is>
      </c>
      <c r="N2596" s="223" t="inlineStr">
        <is>
          <t>Indonesia</t>
        </is>
      </c>
      <c r="O2596" s="223" t="inlineStr">
        <is>
          <t>Bukan fiksi</t>
        </is>
      </c>
      <c r="P2596" s="223" t="n">
        <v>2018</v>
      </c>
      <c r="Q2596" s="223" t="n">
        <v>2023</v>
      </c>
      <c r="R2596" s="223" t="inlineStr">
        <is>
          <t>PBMR Andi</t>
        </is>
      </c>
      <c r="S2596" s="223" t="inlineStr">
        <is>
          <t>Andi Offset CV</t>
        </is>
      </c>
      <c r="T2596" s="223" t="inlineStr">
        <is>
          <t>Lokal</t>
        </is>
      </c>
      <c r="U2596" s="86" t="n">
        <v>274</v>
      </c>
      <c r="V2596" s="86" t="inlineStr">
        <is>
          <t>pdf</t>
        </is>
      </c>
      <c r="W2596" s="223" t="inlineStr">
        <is>
          <t>7.4 MB</t>
        </is>
      </c>
      <c r="X2596" s="223" t="inlineStr">
        <is>
          <t>Masalah-masalah yang terjadi dalam kehidupan Kristen sering kali timbul dari pengenalan dan pemahaman yang keliru tentang Yesus Kristus. Masih terlalu banyak orang Kristen yang tidak berani bersaksi tentang Yesus Kristus karena orang Kristen sendiri masih belum mengenal Pribadi Yesus Kristus dengan benar.
 Buku ini mengupas tentang tujuh peristiwa yang menarik tentang Yesus Kristus, yaitu peristiwa-peristiwa yang menjadi fakta penting sejarah kehidupan Tuhan Yesus (dari nubuat dalam Perjanjian Lama, kelahiran melalui seorang perawan, kehidupan dalam pelayanan di dunia, kematian dan kebangkitan-Nya, kenaikan-Nya ke surga, dan melalui janji kedatangan-Nya yang kedua kali) yang dapat memberikan pandangan yang benar dalam mengenal Yesus Kristus sebagai Allah.
 Buku ini sangat menolong Anda untuk mengenal Yesus dengan benar, yang akan membawa iman Anda semakin bertumbuh. Buku ini memberikan pengetahuan yang dapat Anda gunakan, baik untuk pelayanan kepada jemaat, persekutuan komsel, bahkan sangat membantu Anda dalam penginjilan kepada orang-orang yang belum mengenal Yesus.</t>
        </is>
      </c>
      <c r="Y2596" s="262" t="n">
        <v>75000</v>
      </c>
      <c r="Z2596" s="226" t="n"/>
      <c r="AA2596" s="241">
        <f>Y4005*Z4005</f>
        <v/>
      </c>
      <c r="AB2596" s="237" t="inlineStr">
        <is>
          <t>1d7cc57f-bd07-463c-b4ba-17557fe77086</t>
        </is>
      </c>
    </row>
    <row r="2597" ht="15" customHeight="1" s="283">
      <c r="A2597" s="109" t="n">
        <v>3997</v>
      </c>
      <c r="B2597" s="222">
        <f>HYPERLINK("https://mocostore.moco.co.id/catalog/"&amp;AB4006,"Klik Disini")</f>
        <v/>
      </c>
      <c r="C2597" s="223" t="inlineStr">
        <is>
          <t>Surga atau Neraka?</t>
        </is>
      </c>
      <c r="D2597" s="223" t="inlineStr">
        <is>
          <t>:</t>
        </is>
      </c>
      <c r="E2597" s="223" t="inlineStr">
        <is>
          <t>Suzanna Anna Yulia</t>
        </is>
      </c>
      <c r="F2597" s="223" t="inlineStr">
        <is>
          <t>978-979-29-6543-8</t>
        </is>
      </c>
      <c r="G2597" s="223" t="inlineStr">
        <is>
          <t>978-623-314-470-4</t>
        </is>
      </c>
      <c r="H2597" s="223" t="inlineStr">
        <is>
          <t>Agama Kristen</t>
        </is>
      </c>
      <c r="I2597" s="258" t="inlineStr">
        <is>
          <t>Perguruan Tinggi</t>
        </is>
      </c>
      <c r="J2597" s="186" t="inlineStr">
        <is>
          <t>009.16</t>
        </is>
      </c>
      <c r="K2597" s="223" t="inlineStr">
        <is>
          <t>Edisi Ke-1</t>
        </is>
      </c>
      <c r="L2597" s="223" t="n"/>
      <c r="M2597" s="259" t="inlineStr">
        <is>
          <t>None</t>
        </is>
      </c>
      <c r="N2597" s="223" t="inlineStr">
        <is>
          <t>Indonesia</t>
        </is>
      </c>
      <c r="O2597" s="223" t="inlineStr">
        <is>
          <t>Bukan fiksi</t>
        </is>
      </c>
      <c r="P2597" s="223" t="n">
        <v>2018</v>
      </c>
      <c r="Q2597" s="223" t="n">
        <v>2023</v>
      </c>
      <c r="R2597" s="223" t="inlineStr">
        <is>
          <t>PBMR Andi</t>
        </is>
      </c>
      <c r="S2597" s="223" t="inlineStr">
        <is>
          <t>Andi Offset CV</t>
        </is>
      </c>
      <c r="T2597" s="223" t="inlineStr">
        <is>
          <t>Lokal</t>
        </is>
      </c>
      <c r="U2597" s="86" t="n">
        <v>370</v>
      </c>
      <c r="V2597" s="86" t="inlineStr">
        <is>
          <t>pdf</t>
        </is>
      </c>
      <c r="W2597" s="223" t="inlineStr">
        <is>
          <t>6.5 MB</t>
        </is>
      </c>
      <c r="X2597" s="223" t="inlineStr">
        <is>
          <t>Kematian adalah suatu misteri yang menakutkan. Apakah kehidupan kita akan berakhir dan kita lenyap pada saat kematian? Apakah ada kehidupan setelah kematian?
 Buku ini mengungkap pengalaman orang-orang yang pernah mengalami kematian secara klinis tetapi kemudian diberi kesempatan lagi oleh Tuhan untuk hidup kembali. Suka atau tidak suka suatu saat nanti kita akan mengalami kematian. Buku ini sangat pantas untuk dibaca sebagai bekal menghadapi kematian kita.</t>
        </is>
      </c>
      <c r="Y2597" s="262" t="n">
        <v>115000</v>
      </c>
      <c r="Z2597" s="226" t="n"/>
      <c r="AA2597" s="241">
        <f>Y4006*Z4006</f>
        <v/>
      </c>
      <c r="AB2597" s="237" t="inlineStr">
        <is>
          <t>7890bb50-0ef5-48f5-bf38-cf60a0519775</t>
        </is>
      </c>
    </row>
    <row r="2598" ht="15" customHeight="1" s="283">
      <c r="A2598" s="109" t="n">
        <v>3998</v>
      </c>
      <c r="B2598" s="222">
        <f>HYPERLINK("https://mocostore.moco.co.id/catalog/"&amp;AB4007,"Klik Disini")</f>
        <v/>
      </c>
      <c r="C2598" s="223" t="inlineStr">
        <is>
          <t>Tafsiran Kitab Wahyu, Menyingkap Misteri dan Rahasia Akhir Zaman</t>
        </is>
      </c>
      <c r="D2598" s="223" t="inlineStr">
        <is>
          <t>:</t>
        </is>
      </c>
      <c r="E2598" s="223" t="inlineStr">
        <is>
          <t>Pdt. Ir. Timotius Subekti</t>
        </is>
      </c>
      <c r="F2598" s="223" t="inlineStr">
        <is>
          <t>978-623-90897-0-2</t>
        </is>
      </c>
      <c r="G2598" s="223" t="inlineStr">
        <is>
          <t>978-623-314-471-1</t>
        </is>
      </c>
      <c r="H2598" s="223" t="inlineStr">
        <is>
          <t>Agama Kristen</t>
        </is>
      </c>
      <c r="I2598" s="258" t="inlineStr">
        <is>
          <t>Perguruan Tinggi</t>
        </is>
      </c>
      <c r="J2598" s="186" t="inlineStr">
        <is>
          <t>009.16</t>
        </is>
      </c>
      <c r="K2598" s="223" t="inlineStr">
        <is>
          <t>Edisi Ke-1</t>
        </is>
      </c>
      <c r="L2598" s="223" t="n"/>
      <c r="M2598" s="259" t="inlineStr">
        <is>
          <t>Tidak Tersedia</t>
        </is>
      </c>
      <c r="N2598" s="223" t="inlineStr">
        <is>
          <t>Indonesia</t>
        </is>
      </c>
      <c r="O2598" s="223" t="inlineStr">
        <is>
          <t>Bukan fiksi</t>
        </is>
      </c>
      <c r="P2598" s="223" t="n">
        <v>2019</v>
      </c>
      <c r="Q2598" s="223" t="n">
        <v>2023</v>
      </c>
      <c r="R2598" s="223" t="inlineStr">
        <is>
          <t>PBMR Andi</t>
        </is>
      </c>
      <c r="S2598" s="223" t="inlineStr">
        <is>
          <t>Andi Offset CV</t>
        </is>
      </c>
      <c r="T2598" s="223" t="inlineStr">
        <is>
          <t>Lokal</t>
        </is>
      </c>
      <c r="U2598" s="86" t="n">
        <v>562</v>
      </c>
      <c r="V2598" s="86" t="inlineStr">
        <is>
          <t>pdf</t>
        </is>
      </c>
      <c r="W2598" s="223" t="inlineStr">
        <is>
          <t>6.0 MB</t>
        </is>
      </c>
      <c r="X2598" s="223" t="inlineStr">
        <is>
          <t>Kitab Wahyu adalah kitab yang menyingkapkan peristiwa-peristiwa yang akan terjadi pada akhir zaman dan rencana Allah bagi gereja-Nya. Namun, karena isinya sulit dimengerti (bahkan banyak simbol yang dipakai), tidak banyak anak Tuhan yang dapat memahaminya. Kitab wahyu merupakan rahasia akhir zaman ini, dan akan menolong kita untuk mengerti misteri dan rahasia-rahasia yang terdapat di dalamnya dengan jelas. Sebagai orang percaya, kita harus mempersiapkan diri untuk masuk dalam Hari Tuhan yang besar itu.
 Dengan memerhatikan isi kitab ini, penulis yakin bahwa hati kita akan sangat diteguhkan dan kita memiliki alasan untuk berharap akan kedatangan Tuhan. Yang membuat buku ini menarik adalah karena emnguraikan ayat demi ayat, peristiwa dan simbol-simbol yang dipakai dengan sederhana sehingga memudahkan pembaca untuk mengerti maksud yang terkandung di dalamnya.
 Selamat membaca.</t>
        </is>
      </c>
      <c r="Y2598" s="262" t="n">
        <v>149000</v>
      </c>
      <c r="Z2598" s="226" t="n"/>
      <c r="AA2598" s="241">
        <f>Y4007*Z4007</f>
        <v/>
      </c>
      <c r="AB2598" s="237" t="inlineStr">
        <is>
          <t>de7933e1-1227-4e21-a5df-75902d14c2ae</t>
        </is>
      </c>
    </row>
    <row r="2599" ht="15" customHeight="1" s="283">
      <c r="A2599" s="109" t="n">
        <v>3999</v>
      </c>
      <c r="B2599" s="222">
        <f>HYPERLINK("https://mocostore.moco.co.id/catalog/"&amp;AB4008,"Klik Disini")</f>
        <v/>
      </c>
      <c r="C2599" s="223" t="inlineStr">
        <is>
          <t>Unfailing Hope</t>
        </is>
      </c>
      <c r="D2599" s="223" t="inlineStr">
        <is>
          <t>:</t>
        </is>
      </c>
      <c r="E2599" s="223" t="inlineStr">
        <is>
          <t>Bambang Wijaya</t>
        </is>
      </c>
      <c r="F2599" s="223" t="inlineStr">
        <is>
          <t>978-979-29-1149-7</t>
        </is>
      </c>
      <c r="G2599" s="223" t="inlineStr">
        <is>
          <t>978-623-314-472-8</t>
        </is>
      </c>
      <c r="H2599" s="223" t="inlineStr">
        <is>
          <t>Agama Kristen</t>
        </is>
      </c>
      <c r="I2599" s="258" t="inlineStr">
        <is>
          <t>Perguruan Tinggi</t>
        </is>
      </c>
      <c r="J2599" s="186" t="inlineStr">
        <is>
          <t>009.16</t>
        </is>
      </c>
      <c r="K2599" s="223" t="inlineStr">
        <is>
          <t>Edisi Ke-1</t>
        </is>
      </c>
      <c r="L2599" s="223" t="n"/>
      <c r="M2599" s="259" t="inlineStr">
        <is>
          <t>None</t>
        </is>
      </c>
      <c r="N2599" s="223" t="inlineStr">
        <is>
          <t>Indonesia</t>
        </is>
      </c>
      <c r="O2599" s="223" t="inlineStr">
        <is>
          <t>Bukan fiksi</t>
        </is>
      </c>
      <c r="P2599" s="223" t="n">
        <v>2009</v>
      </c>
      <c r="Q2599" s="223" t="n">
        <v>2023</v>
      </c>
      <c r="R2599" s="223" t="inlineStr">
        <is>
          <t>PBMR Andi</t>
        </is>
      </c>
      <c r="S2599" s="223" t="inlineStr">
        <is>
          <t>Andi Offset CV</t>
        </is>
      </c>
      <c r="T2599" s="223" t="inlineStr">
        <is>
          <t>Lokal</t>
        </is>
      </c>
      <c r="U2599" s="86" t="n">
        <v>377</v>
      </c>
      <c r="V2599" s="86" t="inlineStr">
        <is>
          <t>pdf</t>
        </is>
      </c>
      <c r="W2599" s="223" t="inlineStr">
        <is>
          <t>23.8 MB</t>
        </is>
      </c>
      <c r="X2599" s="223" t="inlineStr">
        <is>
          <t>Buku ini merupakan himpunan catatan perenungan saya saat membaca Alkitab secara lengkap dalam setahun. Berbagai buku yang pernah saya baca memperkaya perenungan tersebut. Itu sebabnya, saya tidak berkata bahwa semua ide tulisan ini adalah hasil karya orisinal saya. Sebaliknya, saya sangat berutang kepada ratusan penulis yang telah memberkati saya melalui buku-buku mereka; khususnya Dr. James McKeever, yang telah menyusun jadwal pembacaan Alkitab secara lengkap dalam setahun.
 Himpunan renungan pribadi ini sudah pernah diterbitkan dalam bentuk berkala secara bulanan dan pernah juga disajikan secara lengkap dalam bentuk buku untuk setahun yang mendapat sambutan hangat dari para pembaca. Unfailing Hope tidak hanya digunakan sebagai bahan penuntun renungan pribadi, tetapi juga dipakai sebagai penuntun bahan diskusi di banyak kelompok sel serta kelompok pemahaman Alkitab. Bahkan beberapa pelayan Tuhan di daerah pedalaman menggunakannya sebagai alat bantu untuk mempersiapkan khotbah di gereja-gereja mereka.
 Dampak yang paling menggembirakan dari buku Unfailing Hope adalah semakin banyak orang yang telah menyelesaikan pembacaan Alkitab secara lengkap dalam setahun, sesuai dengan jadwal yang disajikan dalam buku ini. Menyadari pentingnya setiap orang untuk membaca serta merenungkan firman Tuhan setiap hari, sebab hanya dengan demikian orang dapat hidup berkemenangan dalam setiap keadaan, maka buku Unfailing Hope diterbitkan kembali.</t>
        </is>
      </c>
      <c r="Y2599" s="262" t="n">
        <v>92500</v>
      </c>
      <c r="Z2599" s="226" t="n"/>
      <c r="AA2599" s="241">
        <f>Y4008*Z4008</f>
        <v/>
      </c>
      <c r="AB2599" s="237" t="inlineStr">
        <is>
          <t>b6956c22-0495-4c65-a07f-585e1b7932cf</t>
        </is>
      </c>
    </row>
    <row r="2600" ht="15" customHeight="1" s="283">
      <c r="A2600" s="109" t="n">
        <v>4000</v>
      </c>
      <c r="B2600" s="222">
        <f>HYPERLINK("https://mocostore.moco.co.id/catalog/"&amp;AB4009,"Klik Disini")</f>
        <v/>
      </c>
      <c r="C2600" s="223" t="inlineStr">
        <is>
          <t>Menyiapkan Kehidupan Pernikahan Yang Bahagia</t>
        </is>
      </c>
      <c r="D2600" s="223" t="inlineStr">
        <is>
          <t>:</t>
        </is>
      </c>
      <c r="E2600" s="223" t="inlineStr">
        <is>
          <t>Maya Hermanto</t>
        </is>
      </c>
      <c r="F2600" s="223" t="inlineStr">
        <is>
          <t>978-979-29-7053-1</t>
        </is>
      </c>
      <c r="G2600" s="223" t="inlineStr">
        <is>
          <t>978-623-314-461-2</t>
        </is>
      </c>
      <c r="H2600" s="223" t="inlineStr">
        <is>
          <t>Agama Kristen</t>
        </is>
      </c>
      <c r="I2600" s="258" t="inlineStr">
        <is>
          <t>Perguruan Tinggi</t>
        </is>
      </c>
      <c r="J2600" s="186" t="inlineStr">
        <is>
          <t>009.16</t>
        </is>
      </c>
      <c r="K2600" s="223" t="inlineStr">
        <is>
          <t>Edisi Ke-1</t>
        </is>
      </c>
      <c r="L2600" s="223" t="n"/>
      <c r="M2600" s="259" t="inlineStr">
        <is>
          <t>None</t>
        </is>
      </c>
      <c r="N2600" s="223" t="inlineStr">
        <is>
          <t>Indonesia</t>
        </is>
      </c>
      <c r="O2600" s="223" t="inlineStr">
        <is>
          <t>Bukan fiksi</t>
        </is>
      </c>
      <c r="P2600" s="223" t="n">
        <v>2018</v>
      </c>
      <c r="Q2600" s="223" t="n">
        <v>2021</v>
      </c>
      <c r="R2600" s="223" t="inlineStr">
        <is>
          <t>PBMR Andi</t>
        </is>
      </c>
      <c r="S2600" s="223" t="inlineStr">
        <is>
          <t>Andi Offset CV</t>
        </is>
      </c>
      <c r="T2600" s="223" t="inlineStr">
        <is>
          <t>Lokal</t>
        </is>
      </c>
      <c r="U2600" s="86" t="n">
        <v>178</v>
      </c>
      <c r="V2600" s="86" t="inlineStr">
        <is>
          <t>PDF</t>
        </is>
      </c>
      <c r="W2600" s="223" t="inlineStr">
        <is>
          <t>3.1 MB</t>
        </is>
      </c>
      <c r="X2600" s="223" t="inlineStr">
        <is>
          <t>Setujukah Anda bahwa rumah tangga yang harmonis adalah tempat kita bisa beristirahat dari kepenatan perjuangan hidup? Apakah Anda sebagai orangtua juga mendambakan rumah tangga harmonis bagi anak Anda? Dalam rumah tangga yang demikian, bila satu anggota jatuh, yang lainnya mengangkatnya. Kehangatan di tengah keluarga bagai sebuah oase di tengah padang gurun yang memiliki efek terapi kesembuhan bagi diri kita.
 Lalu bagaimana kita sebagai orangtua mempersiapkan anak kita untuk memasuki pernikahan yang bahagia? Melalui buku ini, penulis mengajak kita untuk mengingat bahwa pernikahan Anda harus menjadi teladan bagi pernikahan anak, cucu dan keturunan Anda selanjutnya. Pada saat anak telah berumah tangga, cara mereka menjalankan rumah tangga akan meniru teladan Anda. Kita tidak bisa mengubah masa lalu kita, tetapi bersama dengan Tuhan kita bisa mengubah masa depan kita dan masa depan anak-anak kita.</t>
        </is>
      </c>
      <c r="Y2600" s="262" t="n">
        <v>52000</v>
      </c>
      <c r="Z2600" s="226" t="n"/>
      <c r="AA2600" s="241">
        <f>Y4009*Z4009</f>
        <v/>
      </c>
      <c r="AB2600" s="237" t="inlineStr">
        <is>
          <t>59039e80-6996-40bb-94ab-66b63e887e0f</t>
        </is>
      </c>
    </row>
    <row r="2601" ht="15" customHeight="1" s="283">
      <c r="A2601" s="109" t="n">
        <v>4001</v>
      </c>
      <c r="B2601" s="222">
        <f>HYPERLINK("https://mocostore.moco.co.id/catalog/"&amp;AB4010,"Klik Disini")</f>
        <v/>
      </c>
      <c r="C2601" s="223" t="inlineStr">
        <is>
          <t>Parenting Leadership, Mengembangkan Kepemimpinan Dalam Gereja Sebagai Orangtua Rohani Bagi Jemaat</t>
        </is>
      </c>
      <c r="D2601" s="223" t="inlineStr">
        <is>
          <t>:</t>
        </is>
      </c>
      <c r="E2601" s="223" t="inlineStr">
        <is>
          <t>Jekoi Silitonga</t>
        </is>
      </c>
      <c r="F2601" s="223" t="inlineStr">
        <is>
          <t>978-979-29-5762-4</t>
        </is>
      </c>
      <c r="G2601" s="223" t="inlineStr">
        <is>
          <t>978-623-314-463-6</t>
        </is>
      </c>
      <c r="H2601" s="223" t="inlineStr">
        <is>
          <t>Agama Kristen</t>
        </is>
      </c>
      <c r="I2601" s="258" t="inlineStr">
        <is>
          <t>Perguruan Tinggi</t>
        </is>
      </c>
      <c r="J2601" s="186" t="inlineStr">
        <is>
          <t>009.16</t>
        </is>
      </c>
      <c r="K2601" s="223" t="inlineStr">
        <is>
          <t>Edisi Ke-1</t>
        </is>
      </c>
      <c r="L2601" s="223" t="n"/>
      <c r="M2601" s="259" t="inlineStr">
        <is>
          <t>None</t>
        </is>
      </c>
      <c r="N2601" s="223" t="inlineStr">
        <is>
          <t>Indonesia</t>
        </is>
      </c>
      <c r="O2601" s="223" t="inlineStr">
        <is>
          <t>Bukan fiksi</t>
        </is>
      </c>
      <c r="P2601" s="223" t="n">
        <v>2017</v>
      </c>
      <c r="Q2601" s="223" t="n">
        <v>2023</v>
      </c>
      <c r="R2601" s="223" t="inlineStr">
        <is>
          <t>PBMR Andi</t>
        </is>
      </c>
      <c r="S2601" s="223" t="inlineStr">
        <is>
          <t>Andi Offset CV</t>
        </is>
      </c>
      <c r="T2601" s="223" t="inlineStr">
        <is>
          <t>Lokal</t>
        </is>
      </c>
      <c r="U2601" s="86" t="n">
        <v>162</v>
      </c>
      <c r="V2601" s="86" t="inlineStr">
        <is>
          <t>pdf</t>
        </is>
      </c>
      <c r="W2601" s="223" t="inlineStr">
        <is>
          <t>3.4 MB</t>
        </is>
      </c>
      <c r="X2601" s="223" t="inlineStr">
        <is>
          <t>Gereja adalah keluarga rohani, lebih dari sekadar sebuah organisasi. Alkitab menyatakan bahwa para pemimpin gereja harus memiliki fungsi sebagai orangtua rohani bagi jemaat. Jemaat adalah anak-anak rohani bagi para pemimpin, bukan bawahan atau anak buah yang diperintah-perintah (1 Ptr. 5:3). Pemimpin-pemimpin gereja tidak cukup hanya menjadi konseptor, manajer, dan tidak boleh menjadi penguasa. Para pemimpin gereja harus memiliki hati bapa dan kelembutan seorang ibu. Pemimpin rohani harus menjadi bapa dan ibu yang memiliki fungsi parenting lebih dari sekadar fungsi manajemen.
 Buku ini mengajak kita untuk membuka pemahaman bahwa kepemimpinan gereja berbeda dengan model kepemimpinan sekuler. Gereja tidak boleh dikelola seperti mengelola perusahaan, bisnis, atau kerajaan-kerajaan duniawi. Jadi, buku ini menekankan perlunya fungsi orangtua (parenting) rohani bagi pemimpin jemaat lebih dari sekadar jabatan struktural gerejawi. Para pemimpin dalam gereja tidak hanya memangku kedudukan atau jabatan, tetapi harus berfungsi sebagai bapa atau ibu, sebagaimana orangtua dalam keluarga. Kepemimpinan yang hanya menekankan jabatan atau kedudukan akan melemahkan kepemimpinan gereja itu sendiri. Namun, kepemimpinan parenting akan mengefektifkan para pemimpin menghadapi dinamika pelayanan.</t>
        </is>
      </c>
      <c r="Y2601" s="262" t="n">
        <v>52000</v>
      </c>
      <c r="Z2601" s="226" t="n"/>
      <c r="AA2601" s="241">
        <f>Y4010*Z4010</f>
        <v/>
      </c>
      <c r="AB2601" s="237" t="inlineStr">
        <is>
          <t>41f0988f-7f34-4075-9692-4421c7464f7e</t>
        </is>
      </c>
    </row>
    <row r="2602" ht="15" customHeight="1" s="283">
      <c r="A2602" s="109" t="n">
        <v>4002</v>
      </c>
      <c r="B2602" s="222">
        <f>HYPERLINK("https://mocostore.moco.co.id/catalog/"&amp;AB4011,"Klik Disini")</f>
        <v/>
      </c>
      <c r="C2602" s="223" t="inlineStr">
        <is>
          <t>Pengantar Praktis Studi Kitab-kitab Injil</t>
        </is>
      </c>
      <c r="D2602" s="223" t="inlineStr">
        <is>
          <t>:</t>
        </is>
      </c>
      <c r="E2602" s="223" t="inlineStr">
        <is>
          <t>Deky Hidnas Yan Nggadas</t>
        </is>
      </c>
      <c r="F2602" s="223" t="inlineStr">
        <is>
          <t>978-979-29-2811-2</t>
        </is>
      </c>
      <c r="G2602" s="223" t="inlineStr">
        <is>
          <t>978-623-314-464-3</t>
        </is>
      </c>
      <c r="H2602" s="223" t="inlineStr">
        <is>
          <t>Agama Kristen</t>
        </is>
      </c>
      <c r="I2602" s="258" t="inlineStr">
        <is>
          <t>Perguruan Tinggi</t>
        </is>
      </c>
      <c r="J2602" s="186" t="inlineStr">
        <is>
          <t>009.16</t>
        </is>
      </c>
      <c r="K2602" s="223" t="inlineStr">
        <is>
          <t>Edisi Ke-1</t>
        </is>
      </c>
      <c r="L2602" s="223" t="n"/>
      <c r="M2602" s="259" t="inlineStr">
        <is>
          <t>None</t>
        </is>
      </c>
      <c r="N2602" s="223" t="inlineStr">
        <is>
          <t>Indonesia</t>
        </is>
      </c>
      <c r="O2602" s="223" t="inlineStr">
        <is>
          <t>Bukan fiksi</t>
        </is>
      </c>
      <c r="P2602" s="223" t="n">
        <v>2011</v>
      </c>
      <c r="Q2602" s="223" t="n">
        <v>2023</v>
      </c>
      <c r="R2602" s="223" t="inlineStr">
        <is>
          <t>PBMR Andi</t>
        </is>
      </c>
      <c r="S2602" s="223" t="inlineStr">
        <is>
          <t>Andi Offset CV</t>
        </is>
      </c>
      <c r="T2602" s="223" t="inlineStr">
        <is>
          <t>Lokal</t>
        </is>
      </c>
      <c r="U2602" s="86" t="n">
        <v>306</v>
      </c>
      <c r="V2602" s="86" t="inlineStr">
        <is>
          <t>pdf</t>
        </is>
      </c>
      <c r="W2602" s="223" t="inlineStr">
        <is>
          <t>8.8 MB</t>
        </is>
      </c>
      <c r="X2602" s="223" t="inlineStr">
        <is>
          <t>Apakah yang dimaksud dengan kitab-kitab Injil?
 Apa sajakah kitab yang termasuk dalam kitab kitab Injil?
 Hal penting apa dalam kitab-kitab Injil yang perlu kita ketahui?
 Apakah hal-hal yang tertulis dalam kitab Injil dapat dipercaya?
 Beberapa pertanyaan tersebut mungkin pernah muncul dalam benak Anda. Sering kali, pertanyaan tersebut hanya bisa dijawab oleh orang-orang yang mempelajari ilmu teologi secara khusus. Namun, bukankah orang Kristen pada umumnyajuga sewajarnya mengetahui hal-hal tersebut?
 Melalui Pengantar Praktis Studi Kitab-kitab Injil, Decky Yan Nggadas berbagi pengetahuan mengenai kitab-kitab Injil supaya tidak hanya diketahui oleh para pelayan Tuhan yang mengambil mata kuliah teologi, tetapi dapat diketahui oleh semua kalangan yang rindu untuk mempelajari kitab-kitab Injil.
 Buku ini memaparkan berbagai sumber yang dapat dipercaya sehingga dapat digunakan untuk menilai keabsahan kitab-kitab Injil. Berikut ini adalah hal-hal yang dapat dilihat dari sumber-sumber tersebut:
 &amp;bull; Latar Belakang Kitab-kitab Injil: Dilihat dari segi situasi politik, agama, dan literatur, serta kondisi ekonomi, sosial, dan budaya saat penulisan maupun proses kanonisasi.
 &amp;bull; Metode-metode Kritis: Menilik kitab-kitab Injil dari metode kritik historis, sastra, dan tekstual.
 &amp;bull; Motif Penulisan, Tema Utama, danJenis Sastra: Pada bagian ini terdapat tujuan umum penulisan kitab Injil, biografi dan teologi tentang Yesus, dan jenis sastra dalam kitab-kitab Injil.</t>
        </is>
      </c>
      <c r="Y2602" s="262" t="n">
        <v>105500</v>
      </c>
      <c r="Z2602" s="226" t="n"/>
      <c r="AA2602" s="241">
        <f>Y4011*Z4011</f>
        <v/>
      </c>
      <c r="AB2602" s="237" t="inlineStr">
        <is>
          <t>c5fff3e0-8701-4291-b9bc-059cdf6ad288</t>
        </is>
      </c>
    </row>
    <row r="2603" ht="15" customHeight="1" s="283">
      <c r="A2603" s="109" t="n">
        <v>4003</v>
      </c>
      <c r="B2603" s="222">
        <f>HYPERLINK("https://mocostore.moco.co.id/catalog/"&amp;AB4012,"Klik Disini")</f>
        <v/>
      </c>
      <c r="C2603" s="223" t="inlineStr">
        <is>
          <t>Nutrisi Dan Alkitab, Ilmu Nutrisi Dari Sudut Pandang Alkitab Dan Ilmu Pengetahuan</t>
        </is>
      </c>
      <c r="D2603" s="223" t="inlineStr">
        <is>
          <t>:</t>
        </is>
      </c>
      <c r="E2603" s="223" t="inlineStr">
        <is>
          <t>Yohanes Sunardi</t>
        </is>
      </c>
      <c r="F2603" s="223" t="inlineStr">
        <is>
          <t>978-979-29-7046-3</t>
        </is>
      </c>
      <c r="G2603" s="223" t="inlineStr">
        <is>
          <t>978-623-314-462-9</t>
        </is>
      </c>
      <c r="H2603" s="223" t="inlineStr">
        <is>
          <t>Agama Kristen</t>
        </is>
      </c>
      <c r="I2603" s="258" t="inlineStr">
        <is>
          <t>Perguruan Tinggi</t>
        </is>
      </c>
      <c r="J2603" s="186" t="inlineStr">
        <is>
          <t>009.16</t>
        </is>
      </c>
      <c r="K2603" s="223" t="inlineStr">
        <is>
          <t>Edisi Ke-1</t>
        </is>
      </c>
      <c r="L2603" s="223" t="n"/>
      <c r="M2603" s="259" t="inlineStr">
        <is>
          <t>None</t>
        </is>
      </c>
      <c r="N2603" s="223" t="inlineStr">
        <is>
          <t>Indonesia</t>
        </is>
      </c>
      <c r="O2603" s="223" t="inlineStr">
        <is>
          <t>Bukan fiksi</t>
        </is>
      </c>
      <c r="P2603" s="223" t="inlineStr">
        <is>
          <t>Tidak tersedia</t>
        </is>
      </c>
      <c r="Q2603" s="223" t="n">
        <v>2018</v>
      </c>
      <c r="R2603" s="223" t="inlineStr">
        <is>
          <t>PBMR Andi</t>
        </is>
      </c>
      <c r="S2603" s="223" t="inlineStr">
        <is>
          <t>Andi Offset CV</t>
        </is>
      </c>
      <c r="T2603" s="223" t="inlineStr">
        <is>
          <t>Lokal</t>
        </is>
      </c>
      <c r="U2603" s="86" t="n">
        <v>162</v>
      </c>
      <c r="V2603" s="86" t="inlineStr">
        <is>
          <t>pdf</t>
        </is>
      </c>
      <c r="W2603" s="223" t="inlineStr">
        <is>
          <t>5.2 MB</t>
        </is>
      </c>
      <c r="X2603" s="223" t="inlineStr">
        <is>
          <t>Dalam hal memelihara kesehatan tubuh, firman Tuhan telah membukakan rahasia besar agar kita bisa memiliki dan menikmati tubuh yang sehat sesuai dengan keinginan-Nya. Dalam buku Nutrisi dan Alkitab ini, penulis memberikan pemahaman berikut panduan kesehatan yang sangat komprehensif, bukan hanya dari segi Ilmu Pengetahuan, melainkan juga alkitabiah sehingga pembaca pun bisa mendapat gambaran secara seimbang tentang pentingnya menjaga dan menciptakan kesehatan tubuh. Yang membuat buku ini menarik adalah setiap pembahasan disertai dengan dasar-dasar firman Tuhan sehingga pembaca diberikan pijakan iman sebelum didorong untuk bertindak sesuai dengan apa yang diimani. Sebagaimana yang disampaikan oleh penulis pada awal pembahasan, iman tanpa diiringi perbuatan adalah kesia-siaan. Dengan kata lain, jika Anda beriman memiliki tubuh yang sehat tetapi tidak berupaya untuk meraihnya, sejatinya iman Anda adalah iman yang kosong.</t>
        </is>
      </c>
      <c r="Y2603" s="262" t="n">
        <v>89000</v>
      </c>
      <c r="Z2603" s="226" t="n"/>
      <c r="AA2603" s="241">
        <f>Y4012*Z4012</f>
        <v/>
      </c>
      <c r="AB2603" s="237" t="inlineStr">
        <is>
          <t>87bea770-c98a-41af-8f4d-76a32beb22ec</t>
        </is>
      </c>
    </row>
    <row r="2604" ht="15" customHeight="1" s="283">
      <c r="A2604" s="109" t="n">
        <v>4004</v>
      </c>
      <c r="B2604" s="222">
        <f>HYPERLINK("https://mocostore.moco.co.id/catalog/"&amp;AB4013,"Klik Disini")</f>
        <v/>
      </c>
      <c r="C2604" s="223" t="inlineStr">
        <is>
          <t>Membangun Rumah Tuhan, Kumpulan Reﬂeksi Seputar Hidup Bijak</t>
        </is>
      </c>
      <c r="D2604" s="223" t="inlineStr">
        <is>
          <t>:</t>
        </is>
      </c>
      <c r="E2604" s="223" t="inlineStr">
        <is>
          <t>Ayub Yahya</t>
        </is>
      </c>
      <c r="F2604" s="223" t="n"/>
      <c r="G2604" s="223" t="inlineStr">
        <is>
          <t>978-623-314-468-1</t>
        </is>
      </c>
      <c r="H2604" s="223" t="inlineStr">
        <is>
          <t>Agama Kristen</t>
        </is>
      </c>
      <c r="I2604" s="258" t="inlineStr">
        <is>
          <t>Perguruan Tinggi</t>
        </is>
      </c>
      <c r="J2604" s="186" t="inlineStr">
        <is>
          <t>009.16</t>
        </is>
      </c>
      <c r="K2604" s="223" t="inlineStr">
        <is>
          <t>Edisi Ke-1</t>
        </is>
      </c>
      <c r="L2604" s="264" t="n"/>
      <c r="M2604" s="259" t="inlineStr">
        <is>
          <t>Tidak Tersedia</t>
        </is>
      </c>
      <c r="N2604" s="223" t="inlineStr">
        <is>
          <t>Indonesia</t>
        </is>
      </c>
      <c r="O2604" s="223" t="inlineStr">
        <is>
          <t>Bukan fiksi</t>
        </is>
      </c>
      <c r="P2604" s="223" t="inlineStr">
        <is>
          <t>Tidak tersedia</t>
        </is>
      </c>
      <c r="Q2604" s="223" t="n">
        <v>2022</v>
      </c>
      <c r="R2604" s="223" t="inlineStr">
        <is>
          <t>PBMR Andi</t>
        </is>
      </c>
      <c r="S2604" s="223" t="inlineStr">
        <is>
          <t>Andi Offset CV</t>
        </is>
      </c>
      <c r="T2604" s="223" t="inlineStr">
        <is>
          <t>Lokal</t>
        </is>
      </c>
      <c r="U2604" s="86" t="n">
        <v>146</v>
      </c>
      <c r="V2604" s="86" t="inlineStr">
        <is>
          <t>pdf</t>
        </is>
      </c>
      <c r="W2604" s="223" t="inlineStr">
        <is>
          <t>3.7 MB</t>
        </is>
      </c>
      <c r="X2604" s="223" t="inlineStr">
        <is>
          <t>Refleksi &amp;mdash; meski kata itu sudah sedemikian akrab &amp;mdash; tetapi bisa jadi juga sudah menjadi kata yang semakin asing di zaman sekarang ini. Betapa tidak, kehidupan sudah sedemikian sibuk dan hiruk pikuk. Orang pun seolah tidak lagi memiliki waktu barang sejenak untuk duduk tenang dalam keheningan; menenduhkan hati, menentramkan pikiran. Hidup seolah sudah menjadi mekanis dan serba rutin; just doing, not being. Maka, dalam kondisi demikian, tulisan-tulisan reflektif yang bertolak dari sabda Sang Firman akan menjadi seumpama secangkir air sejuk di padang gersang. Bukan hanya menyegarkan jiwa, tetapi juga memulihkan raga. Kita pun bagai diajak berwisata rohani. Harapan saya buku ini bisa memberi sumbangsih yang berguna, walau mungkin kecil tidak seberapa; syukur-syukur bisa menjadi panduan, atau setidaknya menjadi teman dalam perjalanan.</t>
        </is>
      </c>
      <c r="Y2604" s="262" t="n">
        <v>80000</v>
      </c>
      <c r="Z2604" s="226" t="n"/>
      <c r="AA2604" s="241">
        <f>Y4013*Z4013</f>
        <v/>
      </c>
      <c r="AB2604" s="237" t="inlineStr">
        <is>
          <t>07aaffa3-cf7f-4b19-ab15-504b2240451f</t>
        </is>
      </c>
    </row>
    <row r="2605" ht="15" customHeight="1" s="283">
      <c r="A2605" s="109" t="n">
        <v>4005</v>
      </c>
      <c r="B2605" s="222">
        <f>HYPERLINK("https://mocostore.moco.co.id/catalog/"&amp;AB4014,"Klik Disini")</f>
        <v/>
      </c>
      <c r="C2605" s="223" t="inlineStr">
        <is>
          <t>Power of Hope</t>
        </is>
      </c>
      <c r="D2605" s="223" t="inlineStr">
        <is>
          <t>:</t>
        </is>
      </c>
      <c r="E2605" s="223" t="inlineStr">
        <is>
          <t>Salmon Hutasoit</t>
        </is>
      </c>
      <c r="F2605" s="223" t="inlineStr">
        <is>
          <t>978-979-29-2853-2</t>
        </is>
      </c>
      <c r="G2605" s="223" t="inlineStr">
        <is>
          <t>978-623-314-465-0</t>
        </is>
      </c>
      <c r="H2605" s="223" t="inlineStr">
        <is>
          <t>Agama Kristen</t>
        </is>
      </c>
      <c r="I2605" s="258" t="inlineStr">
        <is>
          <t>Perguruan Tinggi</t>
        </is>
      </c>
      <c r="J2605" s="186" t="inlineStr">
        <is>
          <t>009.16</t>
        </is>
      </c>
      <c r="K2605" s="223" t="inlineStr">
        <is>
          <t>Edisi Ke-1</t>
        </is>
      </c>
      <c r="L2605" s="223" t="n"/>
      <c r="M2605" s="259" t="inlineStr">
        <is>
          <t>Tidak Tersedia</t>
        </is>
      </c>
      <c r="N2605" s="223" t="inlineStr">
        <is>
          <t>Indonesia</t>
        </is>
      </c>
      <c r="O2605" s="223" t="inlineStr">
        <is>
          <t>Bukan fiksi</t>
        </is>
      </c>
      <c r="P2605" s="223" t="n">
        <v>2012</v>
      </c>
      <c r="Q2605" s="223" t="n">
        <v>2023</v>
      </c>
      <c r="R2605" s="223" t="inlineStr">
        <is>
          <t>PBMR Andi</t>
        </is>
      </c>
      <c r="S2605" s="223" t="inlineStr">
        <is>
          <t>Andi Offset CV</t>
        </is>
      </c>
      <c r="T2605" s="223" t="inlineStr">
        <is>
          <t>Lokal</t>
        </is>
      </c>
      <c r="U2605" s="86" t="n">
        <v>146</v>
      </c>
      <c r="V2605" s="86" t="inlineStr">
        <is>
          <t>pdf</t>
        </is>
      </c>
      <c r="W2605" s="223" t="inlineStr">
        <is>
          <t>5.6 MB</t>
        </is>
      </c>
      <c r="X2605" s="223" t="inlineStr">
        <is>
          <t>&amp;quot;This book gives us the true meaning of hope in Christianity in a very simple way. So, it&amp;#39;s easier for everybody to understand and directly implement it to our daily life.&amp;quot;
 &amp;mdash; Bam&amp;#39;s and Giving My Best (GMB), Artist/Musisi
 &amp;quot;Buku ini mengangkat topik yang menarik untuk dibaca, disajikan dengan bahasa yang lugas, dan sarat pengalaman pribadi penulis sehingga mudah dipahami dan menginspirasi.&amp;quot;
 &amp;mdash; Andry Panjaitan, M. T., Dosen, Pembina Kerohanian Mahasiswa UPH, Board of Leader CMN Young Man
 &amp;quot;Buku ini mempresentasikan perspektif baru mengenai hidup berpengharapan. Kisah-kisah keseharian yang diangkat menyingkap prinsip-prinsip esensial iman berdasarkan firman Tuhan.&amp;quot;
 &amp;mdash; Dr. Ir. Bob Foster, M. M., Pemilik Bimbel Ganesha Operation dan Rektor Universitas Informatika dan Bisnis Indonesia (UNIBI), Bandung
 &amp;quot;Sebuah Pewahyuan yang membangun dan menguatkan, penjabaran yang jelas tentang arti pengharapan.&amp;quot;
 &amp;mdash; Yoanes Kristianus, Joyce Meyer Ministries Indonesia
 &amp;quot;Dunia memiliki banyak cara untuk mengajarkan kebenaran kepada kita dan buku ini adalah salah satu yang terbaik dalam mengajarkan the right way of life.&amp;quot;
 &amp;mdash; Denny Sumargo, Atlet Basket Nasional
 Beriman berarti berharap. Sering kali orang percaya kehilangan harapan atau bahkan kehilangan iman karena kecewa. Lalu, harapan seperti apa yang harus dimiliki orang percaya? Bagaimana bisa kita terus percaya bahwa Tuhan akan menolong ketika semua tidak berjalan seperti yang kita bayangkan? Melalui buku ini, Salmon Hutasoit mengajak Anda untuk memahami lebih dalam mengenai harapan yang benar kepada Pribadi yang benar dan mengetahui alasan untuk terus berharap ketika hidup tidak berjalan mulus.</t>
        </is>
      </c>
      <c r="Y2605" s="262" t="n">
        <v>39000</v>
      </c>
      <c r="Z2605" s="226" t="n"/>
      <c r="AA2605" s="241">
        <f>Y4014*Z4014</f>
        <v/>
      </c>
      <c r="AB2605" s="237" t="inlineStr">
        <is>
          <t>267b56ba-3ea3-4ac9-95fd-1b0dc5b0660e</t>
        </is>
      </c>
    </row>
    <row r="2606" ht="15" customHeight="1" s="283">
      <c r="A2606" s="109" t="n">
        <v>4006</v>
      </c>
      <c r="B2606" s="222">
        <f>HYPERLINK("https://mocostore.moco.co.id/catalog/"&amp;AB4015,"Klik Disini")</f>
        <v/>
      </c>
      <c r="C2606" s="223" t="inlineStr">
        <is>
          <t>Kristologi Dalam Kitab Ibrani</t>
        </is>
      </c>
      <c r="D2606" s="223" t="inlineStr">
        <is>
          <t>:</t>
        </is>
      </c>
      <c r="E2606" s="223" t="inlineStr">
        <is>
          <t>Iswara Rintis Purwantara</t>
        </is>
      </c>
      <c r="F2606" s="223" t="inlineStr">
        <is>
          <t>978-979-29-6668-8</t>
        </is>
      </c>
      <c r="G2606" s="223" t="inlineStr">
        <is>
          <t>978-623-314-455-1</t>
        </is>
      </c>
      <c r="H2606" s="223" t="inlineStr">
        <is>
          <t>Agama Kristen</t>
        </is>
      </c>
      <c r="I2606" s="258" t="inlineStr">
        <is>
          <t>Perguruan Tinggi</t>
        </is>
      </c>
      <c r="J2606" s="186" t="inlineStr">
        <is>
          <t>009.16</t>
        </is>
      </c>
      <c r="K2606" s="223" t="inlineStr">
        <is>
          <t>Edisi Ke-1</t>
        </is>
      </c>
      <c r="L2606" s="223" t="n"/>
      <c r="M2606" s="259" t="inlineStr">
        <is>
          <t>None</t>
        </is>
      </c>
      <c r="N2606" s="223" t="inlineStr">
        <is>
          <t>Indonesia</t>
        </is>
      </c>
      <c r="O2606" s="223" t="inlineStr">
        <is>
          <t>Bukan fiksi</t>
        </is>
      </c>
      <c r="P2606" s="223" t="n">
        <v>2018</v>
      </c>
      <c r="Q2606" s="223" t="n">
        <v>2022</v>
      </c>
      <c r="R2606" s="223" t="inlineStr">
        <is>
          <t>PBMR Andi</t>
        </is>
      </c>
      <c r="S2606" s="223" t="inlineStr">
        <is>
          <t>Andi Offset CV</t>
        </is>
      </c>
      <c r="T2606" s="223" t="inlineStr">
        <is>
          <t>Lokal</t>
        </is>
      </c>
      <c r="U2606" s="86" t="n">
        <v>322</v>
      </c>
      <c r="V2606" s="86" t="inlineStr">
        <is>
          <t>pdf</t>
        </is>
      </c>
      <c r="W2606" s="223" t="inlineStr">
        <is>
          <t>3.9 MB</t>
        </is>
      </c>
      <c r="X2606" s="223" t="inlineStr">
        <is>
          <t>Buku ditulis karena dua alasan: pertama, minimnya khotbah-khotbah doktrinal yang dapat dipertanggung-jawab kanisinya dewasa ini; kedua,banyaknya pengakuan dan keluhan tentangsulitnya mengkhotbahkan doktrin secara ekspositori.Tujuan buku ini, dengan demikian adalah untuk memenuhi kebutuhan orang-orang Kristen akan khotbah-khotbah doktrinal &amp;quot;khususnya doktrin Kristus (kristologi)&amp;quot; yang disampaikan secara ekspositori.
 Isi buku ini dapat dimanfaatkan oleh siapa saja sebagai sumber-rujukan khotbah, pengajaran, pendalaman Alkitab, bahkan renungan pribadi. Bagi para pengkhotbah, buku ini menyediakan contoh-contohisi, sekaligus demonstrasi dari khotbah-khotbah doktrinal yang disampaikan secara ekspositori.
 Rangkaian khotbah tentang sebuah doktrin;didasarkan pada satu kitab;dikendalikan oleh sebuah tema besar;disampaikan secara ekspositori. Kombinasi dari keempat hal ini tidak hanya membuat buku ini unik, tetapi juga sarat dengan nutrisi rohani yang sangat Anda butuhkan.</t>
        </is>
      </c>
      <c r="Y2606" s="262" t="n">
        <v>89000</v>
      </c>
      <c r="Z2606" s="226" t="n"/>
      <c r="AA2606" s="241">
        <f>Y4015*Z4015</f>
        <v/>
      </c>
      <c r="AB2606" s="237" t="inlineStr">
        <is>
          <t>e0e16a4f-20fd-4160-960a-57ef7ed8b73f</t>
        </is>
      </c>
    </row>
    <row r="2607" ht="15" customHeight="1" s="283">
      <c r="A2607" s="109" t="n">
        <v>4007</v>
      </c>
      <c r="B2607" s="222">
        <f>HYPERLINK("https://mocostore.moco.co.id/catalog/"&amp;AB4016,"Klik Disini")</f>
        <v/>
      </c>
      <c r="C2607" s="223" t="inlineStr">
        <is>
          <t>Ketika Yesus Diam</t>
        </is>
      </c>
      <c r="D2607" s="223" t="inlineStr">
        <is>
          <t>: Inspirasi Untuk Berproses Dan Bertumbuh Dewasa Dalam Iman</t>
        </is>
      </c>
      <c r="E2607" s="223" t="inlineStr">
        <is>
          <t>Harry Wiyono</t>
        </is>
      </c>
      <c r="F2607" s="223" t="inlineStr">
        <is>
          <t>978-979-29-9744-6</t>
        </is>
      </c>
      <c r="G2607" s="223" t="inlineStr">
        <is>
          <t>978-623-314-454-4</t>
        </is>
      </c>
      <c r="H2607" s="223" t="inlineStr">
        <is>
          <t>Agama Kristen</t>
        </is>
      </c>
      <c r="I2607" s="258" t="inlineStr">
        <is>
          <t>Perguruan Tinggi</t>
        </is>
      </c>
      <c r="J2607" s="186" t="inlineStr">
        <is>
          <t>009.16</t>
        </is>
      </c>
      <c r="K2607" s="223" t="inlineStr">
        <is>
          <t>Edisi Ke-1</t>
        </is>
      </c>
      <c r="L2607" s="223" t="n"/>
      <c r="M2607" s="259" t="inlineStr">
        <is>
          <t>None</t>
        </is>
      </c>
      <c r="N2607" s="223" t="inlineStr">
        <is>
          <t>Indonesia</t>
        </is>
      </c>
      <c r="O2607" s="223" t="inlineStr">
        <is>
          <t>Bukan fiksi</t>
        </is>
      </c>
      <c r="P2607" s="223" t="n">
        <v>2019</v>
      </c>
      <c r="Q2607" s="223" t="n">
        <v>2021</v>
      </c>
      <c r="R2607" s="223" t="inlineStr">
        <is>
          <t>PBMR Andi</t>
        </is>
      </c>
      <c r="S2607" s="223" t="inlineStr">
        <is>
          <t>Andi Offset CV</t>
        </is>
      </c>
      <c r="T2607" s="223" t="inlineStr">
        <is>
          <t>Lokal</t>
        </is>
      </c>
      <c r="U2607" s="86" t="n">
        <v>194</v>
      </c>
      <c r="V2607" s="86" t="inlineStr">
        <is>
          <t>pdf</t>
        </is>
      </c>
      <c r="W2607" s="223" t="inlineStr">
        <is>
          <t>2.8 MB</t>
        </is>
      </c>
      <c r="X2607" s="223" t="inlineStr">
        <is>
          <t>Tidak ada seorang pun di dunia ini mau menderita. Namun, jika kita menyadari bahwa
 hidup ini adalah anugerah, kita akan tahu bahwa dalam setiap kejadian dalam hidup
 kita, pasti Tuhan punya rencana, dan rencana Tuhan itu adalah rencana yang terindah.
 Kita tidak perlu protes apabila penderitaan mendera secara bertubi-tubi dalam
 kehidupan kita. Kita juga tidak perlu protes apabila Tuhan diam saja. Kita sudah
 berteriak-teriak minta pertolongan, tetapi Tuhan seolah tidak mendengarnya. Kita
 sudah sujud menyembah, tetapi Tuhan tidak menghiraukannya. Tindakan Allah
 berdiam diri ini bukan berarti bahwa Tuhan membenci kita. Justru dengan berdiam diri
 inilah Allah sedang merenda hidup kita untuk dijadikan sesuatu yang terindah dan
 berguna. Tuhan begitu mengasihi kita.
 Percayakan sepenuhnya kepada Sang Pemahat, yaitu Tuhan Yesus. Jika saat ini kita
 sedang mengalami penderitaan, itu berarti Tuhan sedang memproses, sikap yang harus
 kitajalani yaitu berdiam diri, menuruti kehendak-Nya.</t>
        </is>
      </c>
      <c r="Y2607" s="262" t="n">
        <v>52000</v>
      </c>
      <c r="Z2607" s="226" t="n"/>
      <c r="AA2607" s="241">
        <f>Y4016*Z4016</f>
        <v/>
      </c>
      <c r="AB2607" s="237" t="inlineStr">
        <is>
          <t>70eac05e-bdfc-49d9-8d87-73dedc7b0db5</t>
        </is>
      </c>
    </row>
    <row r="2608" ht="15" customHeight="1" s="283">
      <c r="A2608" s="109" t="n">
        <v>4008</v>
      </c>
      <c r="B2608" s="222">
        <f>HYPERLINK("https://mocostore.moco.co.id/catalog/"&amp;AB4017,"Klik Disini")</f>
        <v/>
      </c>
      <c r="C2608" s="223" t="inlineStr">
        <is>
          <t>Aku Terlahir untuk Menjadi Pemenang</t>
        </is>
      </c>
      <c r="D2608" s="223" t="inlineStr">
        <is>
          <t>:</t>
        </is>
      </c>
      <c r="E2608" s="223" t="inlineStr">
        <is>
          <t>Winnardo Saragih</t>
        </is>
      </c>
      <c r="F2608" s="223" t="inlineStr">
        <is>
          <t>978-623-90435-8-2</t>
        </is>
      </c>
      <c r="G2608" s="223" t="inlineStr">
        <is>
          <t>978-623-314-445-2</t>
        </is>
      </c>
      <c r="H2608" s="223" t="inlineStr">
        <is>
          <t>Agama Kristen</t>
        </is>
      </c>
      <c r="I2608" s="258" t="inlineStr">
        <is>
          <t>Perguruan Tinggi</t>
        </is>
      </c>
      <c r="J2608" s="186" t="inlineStr">
        <is>
          <t>009.16</t>
        </is>
      </c>
      <c r="K2608" s="223" t="inlineStr">
        <is>
          <t>Edisi Ke-1</t>
        </is>
      </c>
      <c r="L2608" s="223" t="n"/>
      <c r="M2608" s="259" t="inlineStr">
        <is>
          <t>None</t>
        </is>
      </c>
      <c r="N2608" s="223" t="inlineStr">
        <is>
          <t>Indonesia</t>
        </is>
      </c>
      <c r="O2608" s="223" t="inlineStr">
        <is>
          <t>Bukan fiksi</t>
        </is>
      </c>
      <c r="P2608" s="223" t="n">
        <v>2019</v>
      </c>
      <c r="Q2608" s="223" t="n">
        <v>2021</v>
      </c>
      <c r="R2608" s="223" t="inlineStr">
        <is>
          <t>PBMR Andi</t>
        </is>
      </c>
      <c r="S2608" s="223" t="inlineStr">
        <is>
          <t>Andi Offset CV</t>
        </is>
      </c>
      <c r="T2608" s="223" t="inlineStr">
        <is>
          <t>Lokal</t>
        </is>
      </c>
      <c r="U2608" s="86" t="n">
        <v>274</v>
      </c>
      <c r="V2608" s="86" t="inlineStr">
        <is>
          <t>pdf</t>
        </is>
      </c>
      <c r="W2608" s="223" t="inlineStr">
        <is>
          <t>8.0 MB</t>
        </is>
      </c>
      <c r="X2608" s="223" t="inlineStr">
        <is>
          <t>Buku ini memberikan motivasi yang sangat dibutuhkan oleh semua orang. Motivasi untuk menjalani hidup dengan baik dan berani menghadapi tantangan dalam kehidupan. Buku ini juga memberikan wawasan bagi anda yang sedang mengalami kesulitan hidup. Buku ini sangat sederhana dan mudah dipahami oleh semua kalangan. Buku ini juga memberikan contoh-contoh nyata dari kehidupan tokoh-tokoh dunia. Kiranya melalui membaca buku ini anda yang terpuruk dapat dibangkitkan, anda yang tergoncang mendapat kekuatan untuk bertahan dan terus maju, dan anda yang sedang dalam masalah hidup yang berat, anda mendapat motivasi untuk tidak menyerah, serta terus berjuang sebab anda adalah seorang pemenang.</t>
        </is>
      </c>
      <c r="Y2608" s="262" t="n">
        <v>72000</v>
      </c>
      <c r="Z2608" s="226" t="n"/>
      <c r="AA2608" s="241">
        <f>Y4017*Z4017</f>
        <v/>
      </c>
      <c r="AB2608" s="237" t="inlineStr">
        <is>
          <t>c4074804-bd56-49d6-b5b3-8b3eb5539893</t>
        </is>
      </c>
    </row>
    <row r="2609" ht="15" customHeight="1" s="283">
      <c r="A2609" s="109" t="n">
        <v>4009</v>
      </c>
      <c r="B2609" s="222">
        <f>HYPERLINK("https://mocostore.moco.co.id/catalog/"&amp;AB4018,"Klik Disini")</f>
        <v/>
      </c>
      <c r="C2609" s="223" t="inlineStr">
        <is>
          <t>Kanker Bukan Akhir Segalanya (BP)</t>
        </is>
      </c>
      <c r="D2609" s="223" t="inlineStr">
        <is>
          <t>:</t>
        </is>
      </c>
      <c r="E2609" s="223" t="inlineStr">
        <is>
          <t>Kennedy Jennifer</t>
        </is>
      </c>
      <c r="F2609" s="223" t="inlineStr">
        <is>
          <t>978-979-29-3681-0</t>
        </is>
      </c>
      <c r="G2609" s="223" t="inlineStr">
        <is>
          <t>978-623-314-453-7</t>
        </is>
      </c>
      <c r="H2609" s="223" t="inlineStr">
        <is>
          <t>Agama Kristen</t>
        </is>
      </c>
      <c r="I2609" s="258" t="inlineStr">
        <is>
          <t>Perguruan Tinggi</t>
        </is>
      </c>
      <c r="J2609" s="186" t="inlineStr">
        <is>
          <t>009.16</t>
        </is>
      </c>
      <c r="K2609" s="223" t="inlineStr">
        <is>
          <t>Edisi Ke-1</t>
        </is>
      </c>
      <c r="L2609" s="223" t="n"/>
      <c r="M2609" s="259" t="inlineStr">
        <is>
          <t>None</t>
        </is>
      </c>
      <c r="N2609" s="223" t="inlineStr">
        <is>
          <t>Indonesia</t>
        </is>
      </c>
      <c r="O2609" s="223" t="inlineStr">
        <is>
          <t>Bukan fiksi</t>
        </is>
      </c>
      <c r="P2609" s="223" t="n">
        <v>2013</v>
      </c>
      <c r="Q2609" s="223" t="n">
        <v>2022</v>
      </c>
      <c r="R2609" s="223" t="inlineStr">
        <is>
          <t>PBMR Andi</t>
        </is>
      </c>
      <c r="S2609" s="223" t="inlineStr">
        <is>
          <t>Andi Offset CV</t>
        </is>
      </c>
      <c r="T2609" s="223" t="inlineStr">
        <is>
          <t>Lokal</t>
        </is>
      </c>
      <c r="U2609" s="86" t="n">
        <v>106</v>
      </c>
      <c r="V2609" s="86" t="inlineStr">
        <is>
          <t>pdf</t>
        </is>
      </c>
      <c r="W2609" s="223" t="inlineStr">
        <is>
          <t>5.8 MB</t>
        </is>
      </c>
      <c r="X2609" s="223" t="inlineStr">
        <is>
          <t>Buku ini berkisah tentang Luke, seorang anak berusia 8 tahun yang menderita osteosaroma (kanker tulang). Namun, Luke tidak putus asa dan menyalahkan Tuhan atau keadaannya. Ia tetap dapat bersukacita dan menjadi berkat bagi banyak orang. Dalam kesakitannya, ia menjadi semakin peka terhadap karunia penglihatan dari Tuhan dan membuat keluarganya maupun orang-orang yang mengenalnya semakin mengasihi Tuhan. Setiap pembaca akan tersentuh dan belajar dari iman seorang anak kecil seperti Luke.</t>
        </is>
      </c>
      <c r="Y2609" s="262" t="n">
        <v>32500</v>
      </c>
      <c r="Z2609" s="226" t="n"/>
      <c r="AA2609" s="241">
        <f>Y4018*Z4018</f>
        <v/>
      </c>
      <c r="AB2609" s="237" t="inlineStr">
        <is>
          <t>9fa2edde-16a6-4066-8b83-adad4c83b81a</t>
        </is>
      </c>
    </row>
    <row r="2610" ht="15" customHeight="1" s="283">
      <c r="A2610" s="109" t="n">
        <v>4010</v>
      </c>
      <c r="B2610" s="222">
        <f>HYPERLINK("https://mocostore.moco.co.id/catalog/"&amp;AB4019,"Klik Disini")</f>
        <v/>
      </c>
      <c r="C2610" s="223" t="inlineStr">
        <is>
          <t>Kalo Pacaran Bisa Asik, Ngapain Ngejomblo?</t>
        </is>
      </c>
      <c r="D2610" s="223" t="inlineStr">
        <is>
          <t>:</t>
        </is>
      </c>
      <c r="E2610" s="223" t="inlineStr">
        <is>
          <t>Stefanus Rahoyo</t>
        </is>
      </c>
      <c r="F2610" s="223" t="inlineStr">
        <is>
          <t>979-731-996-2</t>
        </is>
      </c>
      <c r="G2610" s="223" t="inlineStr">
        <is>
          <t>978-623-314-452-0</t>
        </is>
      </c>
      <c r="H2610" s="223" t="inlineStr">
        <is>
          <t>Agama Kristen</t>
        </is>
      </c>
      <c r="I2610" s="258" t="inlineStr">
        <is>
          <t>Perguruan Tinggi</t>
        </is>
      </c>
      <c r="J2610" s="186" t="inlineStr">
        <is>
          <t>009.16</t>
        </is>
      </c>
      <c r="K2610" s="223" t="inlineStr">
        <is>
          <t>Edisi Ke-1</t>
        </is>
      </c>
      <c r="L2610" s="223" t="n"/>
      <c r="M2610" s="259" t="inlineStr">
        <is>
          <t>None</t>
        </is>
      </c>
      <c r="N2610" s="223" t="inlineStr">
        <is>
          <t>Indonesia</t>
        </is>
      </c>
      <c r="O2610" s="223" t="inlineStr">
        <is>
          <t>Bukan fiksi</t>
        </is>
      </c>
      <c r="P2610" s="223" t="n">
        <v>2011</v>
      </c>
      <c r="Q2610" s="223" t="n">
        <v>2023</v>
      </c>
      <c r="R2610" s="223" t="inlineStr">
        <is>
          <t>PBMR Andi</t>
        </is>
      </c>
      <c r="S2610" s="223" t="inlineStr">
        <is>
          <t>Andi Offset CV</t>
        </is>
      </c>
      <c r="T2610" s="223" t="inlineStr">
        <is>
          <t>Lokal</t>
        </is>
      </c>
      <c r="U2610" s="86" t="n">
        <v>98</v>
      </c>
      <c r="V2610" s="86" t="inlineStr">
        <is>
          <t>pdf</t>
        </is>
      </c>
      <c r="W2610" s="223" t="inlineStr">
        <is>
          <t>1.2 MB</t>
        </is>
      </c>
      <c r="X2610" s="223" t="inlineStr">
        <is>
          <t>Kamoe lagi piker-piker untuk pacaran atau udah jalan pacaran? Biar nggak kesesat, nggak ada ruginya dech baca buku ini dulu! Soalnya, banyak ide ok &amp;lsquo;n kreatif di sini. Tapi, yang lebih penting, biar pacaranmu asyik. Misalnya?
 - Pacaran dengan ke mal, mojok, &amp;lsquo;n kiss-kiss-an... itu mah kuno! Yang baru? &amp;ldquo;Language of Love, Mana Bukti Cintamu&amp;rdquo; dalam buku ini ngasih contoh.
 - Pedekate dengan pinjem buku, traktir makan, saban hari sms-sms-an (bacanya: smes-smesan)... basi bo! Yang kreatif? Bakal kamoe temui di &amp;ldquo;24 Jam Mencari Cinta, Wow Repotnya!&amp;rdquo;
 - Penulis mengawali semua itu dengan ngebahas bahwa jatuh cinta &amp;lsquo;n juga pacaran pada dasarnya adalah &amp;ldquo;panggilan Allah&amp;rdquo;.
 - Etc.etc.etc.
 Selain ngebahasnya alkitabiah (jadi nggak bakal ngejerumusin kamu), di tiap babnya dilengkapi karikatur yang lucu-lucu, buku ini juga nggak ngeguruin kamoe. So, pas banget dengan dunia youngsters. Tunggu apa lagi?</t>
        </is>
      </c>
      <c r="Y2610" s="262" t="n">
        <v>44500</v>
      </c>
      <c r="Z2610" s="226" t="n"/>
      <c r="AA2610" s="241">
        <f>Y4019*Z4019</f>
        <v/>
      </c>
      <c r="AB2610" s="237" t="inlineStr">
        <is>
          <t>bb5a09f4-a20c-4790-802d-3b71332b7a52</t>
        </is>
      </c>
    </row>
    <row r="2611" ht="15" customHeight="1" s="283">
      <c r="A2611" s="109" t="n">
        <v>4011</v>
      </c>
      <c r="B2611" s="222">
        <f>HYPERLINK("https://mocostore.moco.co.id/catalog/"&amp;AB4020,"Klik Disini")</f>
        <v/>
      </c>
      <c r="C2611" s="223" t="inlineStr">
        <is>
          <t>Mengenal Dunia Perjanjian Lama</t>
        </is>
      </c>
      <c r="D2611" s="223" t="inlineStr">
        <is>
          <t>: Memahami Peristiwa-peristiwa Sejarah, Politik dan Motivasi Seputar Dunia Perjanjian Lama</t>
        </is>
      </c>
      <c r="E2611" s="223" t="inlineStr">
        <is>
          <t>Pdt. Dr. Jonar T.H. Situmorang, M.A., M.Th.</t>
        </is>
      </c>
      <c r="F2611" s="223" t="inlineStr">
        <is>
          <t>978-979-29-6637-4</t>
        </is>
      </c>
      <c r="G2611" s="223" t="inlineStr">
        <is>
          <t>978-623-314-458-2</t>
        </is>
      </c>
      <c r="H2611" s="223" t="inlineStr">
        <is>
          <t>Agama Kristen</t>
        </is>
      </c>
      <c r="I2611" s="258" t="inlineStr">
        <is>
          <t>Perguruan Tinggi</t>
        </is>
      </c>
      <c r="J2611" s="186" t="inlineStr">
        <is>
          <t>009.16</t>
        </is>
      </c>
      <c r="K2611" s="223" t="inlineStr">
        <is>
          <t>Edisi Ke-1</t>
        </is>
      </c>
      <c r="L2611" s="223" t="n"/>
      <c r="M2611" s="259" t="inlineStr">
        <is>
          <t>None</t>
        </is>
      </c>
      <c r="N2611" s="223" t="inlineStr">
        <is>
          <t>Indonesia</t>
        </is>
      </c>
      <c r="O2611" s="223" t="inlineStr">
        <is>
          <t>Bukan fiksi</t>
        </is>
      </c>
      <c r="P2611" s="223" t="n">
        <v>2019</v>
      </c>
      <c r="Q2611" s="223" t="n">
        <v>2023</v>
      </c>
      <c r="R2611" s="223" t="inlineStr">
        <is>
          <t>PBMR Andi</t>
        </is>
      </c>
      <c r="S2611" s="223" t="inlineStr">
        <is>
          <t>Andi Offset CV</t>
        </is>
      </c>
      <c r="T2611" s="223" t="inlineStr">
        <is>
          <t>Lokal</t>
        </is>
      </c>
      <c r="U2611" s="86" t="n">
        <v>610</v>
      </c>
      <c r="V2611" s="86" t="inlineStr">
        <is>
          <t>pdf</t>
        </is>
      </c>
      <c r="W2611" s="223" t="inlineStr">
        <is>
          <t>8.3 MB</t>
        </is>
      </c>
      <c r="X2611" s="223" t="inlineStr">
        <is>
          <t>Kurangnya pengertian dan pemahaman tentang Perjanjian Lama menjadikan nilai-nilai kebenaran di dalamnya dianggap sebagai cerita, dan tidak relevan apabila diaplikasikan kepada umat pada masa sekarang. Padahal Perjanjian Lama dan Perjanjian Baru tidak dapat dipisahkan, dan sangat penting untuk dimengerti. Bagaimana mungkin dapat memahami Perjanjian Baru dengan sempurna jika tidak memahami Perjanjian Lama? Bagaimana mungkin memahami Perjanjian Lama apabila tidak ingin membaca?
 Buku ini sangat luas memberikan penjelasan tentang perjanjian Lama yang mampu mengubah persepsi dan membuka wawasan Anda tentang kebenaran firman Allah yang disampaikan kepada para nabi, melalui kejadian-kejadian yang tertulis dalam Alkitab (Perjanjian Lama). Buku ini sangat bermanfaat bagi hamba Tuhan, mahasiswa, bahkan para pengajar teologi karena buku ini mengupas tuntas fakta sejarah dalam Perjanjian Lama yang menyempurnakan pemahaman dan wawasan Anda tentang firman Allah.</t>
        </is>
      </c>
      <c r="Y2611" s="262" t="n">
        <v>225000</v>
      </c>
      <c r="Z2611" s="226" t="n"/>
      <c r="AA2611" s="241">
        <f>Y4020*Z4020</f>
        <v/>
      </c>
      <c r="AB2611" s="237" t="inlineStr">
        <is>
          <t>ccfe3a13-aa37-4c34-85f6-cb50cfb761cd</t>
        </is>
      </c>
    </row>
    <row r="2612" ht="15" customHeight="1" s="283">
      <c r="A2612" s="109" t="n">
        <v>4012</v>
      </c>
      <c r="B2612" s="222">
        <f>HYPERLINK("https://mocostore.moco.co.id/catalog/"&amp;AB4021,"Klik Disini")</f>
        <v/>
      </c>
      <c r="C2612" s="223" t="inlineStr">
        <is>
          <t>Mengajar dengan Kreatif dan Menarik</t>
        </is>
      </c>
      <c r="D2612" s="223" t="inlineStr">
        <is>
          <t>: Buku Pegangan untuk Mengajar Pendidikan Agama Kristen</t>
        </is>
      </c>
      <c r="E2612" s="223" t="inlineStr">
        <is>
          <t>Pdt. Dra. Dien Sumiyatiningsih, G.D.Th., M.A.</t>
        </is>
      </c>
      <c r="F2612" s="223" t="inlineStr">
        <is>
          <t>979-763-215-6</t>
        </is>
      </c>
      <c r="G2612" s="223" t="inlineStr">
        <is>
          <t>978-623-314-457-5</t>
        </is>
      </c>
      <c r="H2612" s="223" t="inlineStr">
        <is>
          <t>Agama Kristen</t>
        </is>
      </c>
      <c r="I2612" s="258" t="inlineStr">
        <is>
          <t>Perguruan Tinggi</t>
        </is>
      </c>
      <c r="J2612" s="186" t="inlineStr">
        <is>
          <t>009.16</t>
        </is>
      </c>
      <c r="K2612" s="223" t="inlineStr">
        <is>
          <t>Edisi Ke-1</t>
        </is>
      </c>
      <c r="L2612" s="223" t="n"/>
      <c r="M2612" s="259" t="inlineStr">
        <is>
          <t>None</t>
        </is>
      </c>
      <c r="N2612" s="223" t="inlineStr">
        <is>
          <t>Indonesia</t>
        </is>
      </c>
      <c r="O2612" s="223" t="inlineStr">
        <is>
          <t>Bukan fiksi</t>
        </is>
      </c>
      <c r="P2612" s="223" t="n">
        <v>2006</v>
      </c>
      <c r="Q2612" s="223" t="n">
        <v>2023</v>
      </c>
      <c r="R2612" s="223" t="inlineStr">
        <is>
          <t>PBMR Andi</t>
        </is>
      </c>
      <c r="S2612" s="223" t="inlineStr">
        <is>
          <t>Andi Offset CV</t>
        </is>
      </c>
      <c r="T2612" s="223" t="inlineStr">
        <is>
          <t>Lokal</t>
        </is>
      </c>
      <c r="U2612" s="86" t="n">
        <v>194</v>
      </c>
      <c r="V2612" s="86" t="inlineStr">
        <is>
          <t>pdf</t>
        </is>
      </c>
      <c r="W2612" s="223" t="inlineStr">
        <is>
          <t>1.8 MB</t>
        </is>
      </c>
      <c r="X2612" s="223" t="inlineStr">
        <is>
          <t>Buku &amp;quot;Mengajar dengan Kreatif dan Menarik&amp;quot; ini secara khusus didedikasikan untuk para pendidik yang mengajar dari tingkat prasekolah hingga perguruan tinggi. Secara garis besar, buku ini membahas tentang pendidikan agama Kristen baik dalam konteks sekolah dan gereja, pertimbangan kurikulum dalam pengajaran, model-model pengajaran, dan proses belajar pada era globalisasi saat ini. Buku ini sangat bermanfaat bagi peningkatan mutu pendidikan di Indonesia, khususnya pendidikan yang berbasis kebenaran firman Tuhan. Dengan isi yang menekankan tentang pendidikan dan metode pengajaran yang variatif, buku ini juga dilengkapi dengan ayat ayat pendukung dari Alkitab.</t>
        </is>
      </c>
      <c r="Y2612" s="262" t="n">
        <v>50500</v>
      </c>
      <c r="Z2612" s="226" t="n"/>
      <c r="AA2612" s="241">
        <f>Y4021*Z4021</f>
        <v/>
      </c>
      <c r="AB2612" s="237" t="inlineStr">
        <is>
          <t>ebebee19-d468-448d-b80c-cb435a17a59b</t>
        </is>
      </c>
    </row>
    <row r="2613" ht="15" customHeight="1" s="283">
      <c r="A2613" s="109" t="n">
        <v>4013</v>
      </c>
      <c r="B2613" s="222">
        <f>HYPERLINK("https://mocostore.moco.co.id/catalog/"&amp;AB4022,"Klik Disini")</f>
        <v/>
      </c>
      <c r="C2613" s="223" t="inlineStr">
        <is>
          <t>Eksistensi Dunia Roh</t>
        </is>
      </c>
      <c r="D2613" s="223" t="inlineStr">
        <is>
          <t>:</t>
        </is>
      </c>
      <c r="E2613" s="223" t="inlineStr">
        <is>
          <t>Dr. Jonar T.H. Situmorang, M.Th.</t>
        </is>
      </c>
      <c r="F2613" s="223" t="inlineStr">
        <is>
          <t>978-979-29-6572-8</t>
        </is>
      </c>
      <c r="G2613" s="223" t="inlineStr">
        <is>
          <t>978-623-314-448-3</t>
        </is>
      </c>
      <c r="H2613" s="223" t="inlineStr">
        <is>
          <t>Agama Kristen</t>
        </is>
      </c>
      <c r="I2613" s="258" t="inlineStr">
        <is>
          <t>Perguruan Tinggi</t>
        </is>
      </c>
      <c r="J2613" s="186" t="inlineStr">
        <is>
          <t>009.16</t>
        </is>
      </c>
      <c r="K2613" s="223" t="inlineStr">
        <is>
          <t>Edisi Ke-1</t>
        </is>
      </c>
      <c r="L2613" s="223" t="n"/>
      <c r="M2613" s="259" t="inlineStr">
        <is>
          <t>None</t>
        </is>
      </c>
      <c r="N2613" s="223" t="inlineStr">
        <is>
          <t>Indonesia</t>
        </is>
      </c>
      <c r="O2613" s="223" t="inlineStr">
        <is>
          <t>Bukan fiksi</t>
        </is>
      </c>
      <c r="P2613" s="223" t="n">
        <v>2018</v>
      </c>
      <c r="Q2613" s="223" t="n">
        <v>2021</v>
      </c>
      <c r="R2613" s="223" t="inlineStr">
        <is>
          <t>PBMR Andi</t>
        </is>
      </c>
      <c r="S2613" s="223" t="inlineStr">
        <is>
          <t>Andi Offset CV</t>
        </is>
      </c>
      <c r="T2613" s="223" t="inlineStr">
        <is>
          <t>Lokal</t>
        </is>
      </c>
      <c r="U2613" s="86" t="n">
        <v>434</v>
      </c>
      <c r="V2613" s="86" t="inlineStr">
        <is>
          <t>pdf</t>
        </is>
      </c>
      <c r="W2613" s="223" t="inlineStr">
        <is>
          <t>7.5 MB</t>
        </is>
      </c>
      <c r="X2613" s="223" t="inlineStr">
        <is>
          <t>Eksistensi makhluk roh memang tidak bisa dilihat oleh mata manusia, hanya bisa dirasakan. Dalam buku ini dibahas tiga hal yang berhubungan dengan dunia roh, yaitu: malaikat (angelologi), setan atau Iblis (demonologi), dan kuasa kegelapan (okultisme). Hal ini akan menambah pengetahuan kita seputar dunia roh.
 Dari tiga bagian besar, masing-masing bagian membahas topik-topik yang menarik. Misalnya, Angelologi membahas mengenai: Eksistenti Para Malaikat, Nama-nama Malaikat, Jenis Malaikat, Pelayanan Para Malaikat. Yang dibahas dalam Demonologi adalah: Asal Usul Setan, Teorit tentang Asal Usul Setan, Bentuk Berhala dalam Alkitab, Strategi Iblis dalam Menggoda, Cobaan Iblis atas Manusia. Terakhir, pemaparan mengenai Okultisme, meliputi: Magi, Mitos, Sprititsme, Ramalan dan Tenung, Ilmu Rasa, dll. Yang menarik, bahwa topik-topik di atas disampaikan dalam konteks budaya sehingga wawasan kita akan semakin bertambah.</t>
        </is>
      </c>
      <c r="Y2613" s="262" t="n">
        <v>119000</v>
      </c>
      <c r="Z2613" s="226" t="n"/>
      <c r="AA2613" s="241">
        <f>Y4022*Z4022</f>
        <v/>
      </c>
      <c r="AB2613" s="237" t="inlineStr">
        <is>
          <t>d847433e-85ef-4f83-a707-d2af586397e5</t>
        </is>
      </c>
    </row>
    <row r="2614" ht="15" customHeight="1" s="283">
      <c r="A2614" s="109" t="n">
        <v>4014</v>
      </c>
      <c r="B2614" s="222">
        <f>HYPERLINK("https://mocostore.moco.co.id/catalog/"&amp;AB4023,"Klik Disini")</f>
        <v/>
      </c>
      <c r="C2614" s="223" t="inlineStr">
        <is>
          <t>Dari Ilah Menuju Allah</t>
        </is>
      </c>
      <c r="D2614" s="223" t="inlineStr">
        <is>
          <t>: Sejarah Kekristenan di Simalungun dalam Aras Perjumpaan Injil dengan Kebudayaan</t>
        </is>
      </c>
      <c r="E2614" s="223" t="inlineStr">
        <is>
          <t>Pdt. Dr. Jan J. Damanik</t>
        </is>
      </c>
      <c r="F2614" s="223" t="inlineStr">
        <is>
          <t>978-979-29-2902-7</t>
        </is>
      </c>
      <c r="G2614" s="223" t="inlineStr">
        <is>
          <t>978-623-314-447-6</t>
        </is>
      </c>
      <c r="H2614" s="223" t="inlineStr">
        <is>
          <t>Agama Kristen</t>
        </is>
      </c>
      <c r="I2614" s="258" t="inlineStr">
        <is>
          <t>Perguruan Tinggi</t>
        </is>
      </c>
      <c r="J2614" s="186" t="inlineStr">
        <is>
          <t>009.16</t>
        </is>
      </c>
      <c r="K2614" s="223" t="inlineStr">
        <is>
          <t>Edisi Ke-1</t>
        </is>
      </c>
      <c r="L2614" s="223" t="n"/>
      <c r="M2614" s="259" t="inlineStr">
        <is>
          <t>None</t>
        </is>
      </c>
      <c r="N2614" s="223" t="inlineStr">
        <is>
          <t>Indonesia</t>
        </is>
      </c>
      <c r="O2614" s="223" t="inlineStr">
        <is>
          <t>Bukan fiksi</t>
        </is>
      </c>
      <c r="P2614" s="223" t="n">
        <v>2012</v>
      </c>
      <c r="Q2614" s="223" t="n">
        <v>2023</v>
      </c>
      <c r="R2614" s="223" t="inlineStr">
        <is>
          <t>PBMR Andi</t>
        </is>
      </c>
      <c r="S2614" s="223" t="inlineStr">
        <is>
          <t>Andi Offset CV</t>
        </is>
      </c>
      <c r="T2614" s="223" t="inlineStr">
        <is>
          <t>Lokal</t>
        </is>
      </c>
      <c r="U2614" s="86" t="n">
        <v>522</v>
      </c>
      <c r="V2614" s="86" t="inlineStr">
        <is>
          <t>pdf</t>
        </is>
      </c>
      <c r="W2614" s="223" t="inlineStr">
        <is>
          <t>4.9 MB</t>
        </is>
      </c>
      <c r="X2614" s="223" t="inlineStr">
        <is>
          <t>Usaha penginjilan yang dilakukan oleh Batakmission selama 37 tahun kurang intensif untuk kegiatan yang berkenaan dengan identitas kebudayaan masyarakat Simalungun. Mengapa demikian? Inilah permasalahannya: Kapan dan di mana saja diberitakan, semestinya Injil dikomunikasikan melalui bahasa, simbol-simbol budaya dan religius yang jelas, yang sesuai dengan budaya lokal.
 Dari llah Menuju Allah merupakan rangkuman lengkap kisah perjalanan suku Simalungun, dari penganut agama suku menuju kekristenan seperti sekarang. Hal uniknya adalah terjadi perjumpaan antara Injil dengan kebudayaan. Injil masuk dengan terlebih dahulu memahami kebudayaan Simalungun yang berlangsung secara turun temurun dan mengakar sangat dalam.
 Kebudayaan Simalungun yang dimaksud adalah kepercayaan asli orang Simalungun dengan berbagai unsur di dalamnya, seperti sistem kepercayaan, adat- istiadat, siklus hidup, dan kesenian. Buku ini juga membahas mengenai bahasa, struktur sosial, sistem mata pencarian, siklus pertanian, penyakit, dan pengobatan tradisional.
 Dengan sumber lengkap yang diperoleh dari observasi, survei, dan wawancara, buku ini mengajak pembaca mengetahui lebih dalam dan detail mengenai sejarah kekristenan di Simalungun dalam sudut perjumpaan Injil dengan kebudayaan, karya para zendeling/misionaris, hingga lahirnya Gereja Kristen Protestan Simalungun (GKPS).</t>
        </is>
      </c>
      <c r="Y2614" s="262" t="n">
        <v>195000</v>
      </c>
      <c r="Z2614" s="226" t="n"/>
      <c r="AA2614" s="241">
        <f>Y4023*Z4023</f>
        <v/>
      </c>
      <c r="AB2614" s="237" t="inlineStr">
        <is>
          <t>7f683f0d-fe00-4f5b-8a72-2980d68b5d0c</t>
        </is>
      </c>
    </row>
    <row r="2615" ht="15" customHeight="1" s="283">
      <c r="A2615" s="109" t="n">
        <v>4015</v>
      </c>
      <c r="B2615" s="222">
        <f>HYPERLINK("https://mocostore.moco.co.id/catalog/"&amp;AB4024,"Klik Disini")</f>
        <v/>
      </c>
      <c r="C2615" s="223" t="inlineStr">
        <is>
          <t>High Impact Living</t>
        </is>
      </c>
      <c r="D2615" s="223" t="inlineStr">
        <is>
          <t>:</t>
        </is>
      </c>
      <c r="E2615" s="223" t="inlineStr">
        <is>
          <t>Heru Tri Budi</t>
        </is>
      </c>
      <c r="F2615" s="223" t="inlineStr">
        <is>
          <t>978-979-29-6529-2</t>
        </is>
      </c>
      <c r="G2615" s="223" t="inlineStr">
        <is>
          <t>978-623-314-460-5</t>
        </is>
      </c>
      <c r="H2615" s="223" t="inlineStr">
        <is>
          <t>Agama Kristen</t>
        </is>
      </c>
      <c r="I2615" s="258" t="inlineStr">
        <is>
          <t>Perguruan Tinggi</t>
        </is>
      </c>
      <c r="J2615" s="186" t="inlineStr">
        <is>
          <t>009.16</t>
        </is>
      </c>
      <c r="K2615" s="223" t="inlineStr">
        <is>
          <t>Edisi Ke-1</t>
        </is>
      </c>
      <c r="L2615" s="223" t="n"/>
      <c r="M2615" s="259" t="inlineStr">
        <is>
          <t>None</t>
        </is>
      </c>
      <c r="N2615" s="223" t="inlineStr">
        <is>
          <t>Indonesia</t>
        </is>
      </c>
      <c r="O2615" s="223" t="inlineStr">
        <is>
          <t>Bukan fiksi</t>
        </is>
      </c>
      <c r="P2615" s="223" t="n">
        <v>2018</v>
      </c>
      <c r="Q2615" s="223" t="n">
        <v>2021</v>
      </c>
      <c r="R2615" s="223" t="inlineStr">
        <is>
          <t>PBMR Andi</t>
        </is>
      </c>
      <c r="S2615" s="223" t="inlineStr">
        <is>
          <t>Andi Offset CV</t>
        </is>
      </c>
      <c r="T2615" s="223" t="inlineStr">
        <is>
          <t>Lokal</t>
        </is>
      </c>
      <c r="U2615" s="86" t="n">
        <v>354</v>
      </c>
      <c r="V2615" s="86" t="inlineStr">
        <is>
          <t>pdf</t>
        </is>
      </c>
      <c r="W2615" s="223" t="inlineStr">
        <is>
          <t>3.6 MB</t>
        </is>
      </c>
      <c r="X2615" s="223" t="inlineStr">
        <is>
          <t>Kehidupan yang Allah tetapkan dalam hidup Anda adalah Hidup Maksimal, Hidup yang membawa perubahan besar, Hidup yang berdampak kuat bagi keluarga, komunitas bahkan gereja. Namun, mengenapi rancangan Allah yang besar bukanlah sesuatu yang mudah, ada banyak kendala untuk menjadi maksimal dan berdampak. Kendala terbesar adalah diri sendiri, yaitu kehidupan yang berorientasi pada diri sendiri, bukan berorientasi pada Tujuan Allah.
 Buku ini memberikan dua belas Prinsip Kehidupan yang memberi pandangan bagi Anda untuk mengalami pemulihan dan untuk;. Menemukan tujuan Ilahi dalam hidup Anda, memiliki keyakinan dan berharap Anda bisa mencapai tujuan Ilahi, Hidup sesuai dengan desain Allah yang unik bagi diri Anda, Mendayagunakan karunia rohani dengan maksimal, Kebergantungan dan keintiman dengan TUHAN, Indahnya hidup sinergis dengan orang lain, Menjalani hidup dengan penuh inspirasi Ilahi, Menjalani hidup dengan fokus Ilahi, Bertumbuh dalam komunitas Kerajaan Allah, Hidup yang terarah kepada Kerajaan Allah, Hidup yang mempraktekkan kasih yang nyata, dan Hidup yang selaras dengan dinamika Kerajaan Allah
 Jadikan hidup Anda sesuai dengan desain Allah, yang membawa perubahan, dan berdampak kuat bagi keluarga, gereja, kota, bahkan berdampak kuat bagi dunia.</t>
        </is>
      </c>
      <c r="Y2615" s="262" t="n">
        <v>98000</v>
      </c>
      <c r="Z2615" s="226" t="n"/>
      <c r="AA2615" s="241">
        <f>Y4024*Z4024</f>
        <v/>
      </c>
      <c r="AB2615" s="237" t="inlineStr">
        <is>
          <t>95a6da18-aae9-40ef-918a-11604207ed2f</t>
        </is>
      </c>
    </row>
    <row r="2616" ht="15" customHeight="1" s="283">
      <c r="A2616" s="109" t="n">
        <v>4016</v>
      </c>
      <c r="B2616" s="222">
        <f>HYPERLINK("https://mocostore.moco.co.id/catalog/"&amp;AB4025,"Klik Disini")</f>
        <v/>
      </c>
      <c r="C2616" s="223" t="inlineStr">
        <is>
          <t>Haruskah Aku Menyerah?</t>
        </is>
      </c>
      <c r="D2616" s="223" t="inlineStr">
        <is>
          <t>:</t>
        </is>
      </c>
      <c r="E2616" s="223" t="inlineStr">
        <is>
          <t>Herdy N. Hutabarat</t>
        </is>
      </c>
      <c r="F2616" s="223" t="inlineStr">
        <is>
          <t>978-979-29-6879-8</t>
        </is>
      </c>
      <c r="G2616" s="223" t="inlineStr">
        <is>
          <t>978-623-314-451-3</t>
        </is>
      </c>
      <c r="H2616" s="223" t="inlineStr">
        <is>
          <t>Agama Kristen</t>
        </is>
      </c>
      <c r="I2616" s="258" t="inlineStr">
        <is>
          <t>Perguruan Tinggi</t>
        </is>
      </c>
      <c r="J2616" s="186" t="inlineStr">
        <is>
          <t>009.16</t>
        </is>
      </c>
      <c r="K2616" s="223" t="inlineStr">
        <is>
          <t>Edisi Ke-1</t>
        </is>
      </c>
      <c r="L2616" s="223" t="n"/>
      <c r="M2616" s="259" t="inlineStr">
        <is>
          <t>None</t>
        </is>
      </c>
      <c r="N2616" s="223" t="inlineStr">
        <is>
          <t>Indonesia</t>
        </is>
      </c>
      <c r="O2616" s="223" t="inlineStr">
        <is>
          <t>Bukan fiksi</t>
        </is>
      </c>
      <c r="P2616" s="223" t="n">
        <v>2018</v>
      </c>
      <c r="Q2616" s="223" t="n">
        <v>2021</v>
      </c>
      <c r="R2616" s="223" t="inlineStr">
        <is>
          <t>PBMR Andi</t>
        </is>
      </c>
      <c r="S2616" s="223" t="inlineStr">
        <is>
          <t>Andi Offset CV</t>
        </is>
      </c>
      <c r="T2616" s="223" t="inlineStr">
        <is>
          <t>Lokal</t>
        </is>
      </c>
      <c r="U2616" s="86" t="n">
        <v>202</v>
      </c>
      <c r="V2616" s="86" t="inlineStr">
        <is>
          <t>pdf</t>
        </is>
      </c>
      <c r="W2616" s="223" t="inlineStr">
        <is>
          <t>8.0 MB</t>
        </is>
      </c>
      <c r="X2616" s="223" t="inlineStr">
        <is>
          <t>Kehidupan ini, sadar atau tidak sadar, suka atau tidak suka, selalu diwarnai dengan
 kesulitan dan tantangan. Perjalanan hidup yang kita lalui tidak selalu ada di jalan yang
 mulus dan lancar, terkadang ada batu kerikil, terkadang ada gunung dan ada juga lembah
 atau jurang yang dalam. Jika kita tidak memiliki daya juang, ketahanan, dan ketekunan,
 impian besar kita sering tidak menjadi kenyataan.
 Buku ini memaparkan pengalaman/kesaksian penulis lewat proses ketekunan, di mana
 penulis terus melangkah dan mengalami berkat-berkat Tuhan yang luar biasa. Buku ini
 akan menginspirasi hidup Anda yang merindukan kemenangan atas semua pergumulan
 dan kesulitan hidup. Ketekunan adalah kunci yang tepat untuk dapat masuk dan menikmati
 berkat dalam kehidupan.
 Jangan menyerah untuk kalah, teruslah mengejar panggilan dan impian besar Anda
 dengan tekun! Karena akan tiba saatnya nanti Anda menikmati upah yang besar sebagai
 hasil dari ketekunan itu.</t>
        </is>
      </c>
      <c r="Y2616" s="262" t="n">
        <v>54000</v>
      </c>
      <c r="Z2616" s="226" t="n"/>
      <c r="AA2616" s="241">
        <f>Y4025*Z4025</f>
        <v/>
      </c>
      <c r="AB2616" s="237" t="inlineStr">
        <is>
          <t>c5057091-2a62-47c7-83a9-f8f02ca9e405</t>
        </is>
      </c>
    </row>
    <row r="2617" ht="15" customHeight="1" s="283">
      <c r="A2617" s="109" t="n">
        <v>4017</v>
      </c>
      <c r="B2617" s="222">
        <f>HYPERLINK("https://mocostore.moco.co.id/catalog/"&amp;AB4026,"Klik Disini")</f>
        <v/>
      </c>
      <c r="C2617" s="223" t="inlineStr">
        <is>
          <t>Bible Trivia 2</t>
        </is>
      </c>
      <c r="D2617" s="223" t="inlineStr">
        <is>
          <t>:</t>
        </is>
      </c>
      <c r="E2617" s="223" t="inlineStr">
        <is>
          <t>Arie Saptadji</t>
        </is>
      </c>
      <c r="F2617" s="223" t="inlineStr">
        <is>
          <t>979-763-439-6</t>
        </is>
      </c>
      <c r="G2617" s="223" t="inlineStr">
        <is>
          <t>978-623-314-446-9</t>
        </is>
      </c>
      <c r="H2617" s="223" t="inlineStr">
        <is>
          <t>Agama Kristen</t>
        </is>
      </c>
      <c r="I2617" s="258" t="inlineStr">
        <is>
          <t>Perguruan Tinggi</t>
        </is>
      </c>
      <c r="J2617" s="186" t="inlineStr">
        <is>
          <t>009.16</t>
        </is>
      </c>
      <c r="K2617" s="223" t="inlineStr">
        <is>
          <t>Edisi Ke-1</t>
        </is>
      </c>
      <c r="L2617" s="223" t="n"/>
      <c r="M2617" s="259" t="inlineStr">
        <is>
          <t>None</t>
        </is>
      </c>
      <c r="N2617" s="223" t="inlineStr">
        <is>
          <t>Indonesia</t>
        </is>
      </c>
      <c r="O2617" s="223" t="inlineStr">
        <is>
          <t>Bukan fiksi</t>
        </is>
      </c>
      <c r="P2617" s="223" t="n">
        <v>2007</v>
      </c>
      <c r="Q2617" s="223" t="n">
        <v>2023</v>
      </c>
      <c r="R2617" s="223" t="inlineStr">
        <is>
          <t>PBMR Andi</t>
        </is>
      </c>
      <c r="S2617" s="223" t="inlineStr">
        <is>
          <t>Andi Offset CV</t>
        </is>
      </c>
      <c r="T2617" s="223" t="inlineStr">
        <is>
          <t>Lokal</t>
        </is>
      </c>
      <c r="U2617" s="86" t="n">
        <v>114</v>
      </c>
      <c r="V2617" s="86" t="inlineStr">
        <is>
          <t>pdf</t>
        </is>
      </c>
      <c r="W2617" s="223" t="inlineStr">
        <is>
          <t>3.4 MB</t>
        </is>
      </c>
      <c r="X2617" s="223" t="inlineStr">
        <is>
          <t>Belajar Alkitab sulit? Tidak juga. Ada cara sederhana untuk memulainya, yaitu memadukan humor, fakta dan inspirasi. Bible Trivia 2 mencoba menepis anggapan bahwa mendalami Alkitab itu membosankan.
 Melalui pernik-pernik unik seputar Alkitab, buku ini menawarkan icip-icip atau kecapan awal bahwa mendalami Alkitab itu ternyata menarik dan menyenangkan. Misalnya, kita memerhatikan hal-hal kecil, tetapi unik dan menarik. Contoh: Mengapa garam yang tawar diinjak-injak?
 Jika Anda berminat untuk belajar Alkitab secara praktis dan menyenangkan, Bible Trivia 2 dapat Anda jadikan sarana tambahan.</t>
        </is>
      </c>
      <c r="Y2617" s="262" t="n">
        <v>43500</v>
      </c>
      <c r="Z2617" s="226" t="n"/>
      <c r="AA2617" s="241">
        <f>Y4026*Z4026</f>
        <v/>
      </c>
      <c r="AB2617" s="237" t="inlineStr">
        <is>
          <t>318eeaa8-3602-466c-b091-04ec63d3ef2b</t>
        </is>
      </c>
    </row>
    <row r="2618" ht="15" customHeight="1" s="283">
      <c r="A2618" s="109" t="n">
        <v>4018</v>
      </c>
      <c r="B2618" s="222">
        <f>HYPERLINK("https://mocostore.moco.co.id/catalog/"&amp;AB4027,"Klik Disini")</f>
        <v/>
      </c>
      <c r="C2618" s="223" t="inlineStr">
        <is>
          <t>Generasi Pembaru</t>
        </is>
      </c>
      <c r="D2618" s="223" t="inlineStr">
        <is>
          <t>:</t>
        </is>
      </c>
      <c r="E2618" s="223" t="inlineStr">
        <is>
          <t>Budi Abdipatra</t>
        </is>
      </c>
      <c r="F2618" s="223" t="inlineStr">
        <is>
          <t>979-763-217-2</t>
        </is>
      </c>
      <c r="G2618" s="223" t="inlineStr">
        <is>
          <t>978-623-314-450-6</t>
        </is>
      </c>
      <c r="H2618" s="223" t="inlineStr">
        <is>
          <t>Agama Kristen</t>
        </is>
      </c>
      <c r="I2618" s="258" t="inlineStr">
        <is>
          <t>Perguruan Tinggi</t>
        </is>
      </c>
      <c r="J2618" s="186" t="inlineStr">
        <is>
          <t>009.16</t>
        </is>
      </c>
      <c r="K2618" s="223" t="inlineStr">
        <is>
          <t>Edisi Ke-1</t>
        </is>
      </c>
      <c r="L2618" s="223" t="n"/>
      <c r="M2618" s="259" t="inlineStr">
        <is>
          <t>None</t>
        </is>
      </c>
      <c r="N2618" s="223" t="inlineStr">
        <is>
          <t>Indonesia</t>
        </is>
      </c>
      <c r="O2618" s="223" t="inlineStr">
        <is>
          <t>Bukan fiksi</t>
        </is>
      </c>
      <c r="P2618" s="223" t="n">
        <v>2006</v>
      </c>
      <c r="Q2618" s="223" t="n">
        <v>2022</v>
      </c>
      <c r="R2618" s="223" t="inlineStr">
        <is>
          <t>PBMR Andi</t>
        </is>
      </c>
      <c r="S2618" s="223" t="inlineStr">
        <is>
          <t>Andi Offset CV</t>
        </is>
      </c>
      <c r="T2618" s="223" t="inlineStr">
        <is>
          <t>Lokal</t>
        </is>
      </c>
      <c r="U2618" s="86" t="n">
        <v>145</v>
      </c>
      <c r="V2618" s="86" t="inlineStr">
        <is>
          <t>pdf</t>
        </is>
      </c>
      <c r="W2618" s="223" t="inlineStr">
        <is>
          <t>966.0 kB</t>
        </is>
      </c>
      <c r="X2618" s="223" t="inlineStr">
        <is>
          <t>Hanya untuk kamu yang ingin menjadi pemimpin berwawasan! Melalui buku ini kamu bisa belajar menjadi pemimpin yang siap membarui dunia pelayanan kaum muda. Yang pasti, sebagai pemimpin, kamu harus melakukan pembaruan secara menyeluruh alias tidak setengah setengah. Yang penting adalah menunjukkan kepada &amp;quot;dunia&amp;quot; bahwa kaum muda pun mampu menciptakan pelayanan sejati!</t>
        </is>
      </c>
      <c r="Y2618" s="262" t="n">
        <v>67500</v>
      </c>
      <c r="Z2618" s="226" t="n"/>
      <c r="AA2618" s="241">
        <f>Y4027*Z4027</f>
        <v/>
      </c>
      <c r="AB2618" s="237" t="inlineStr">
        <is>
          <t>f523a4f3-3837-4db0-a63b-3e58d4694002</t>
        </is>
      </c>
    </row>
    <row r="2619" ht="15" customHeight="1" s="283">
      <c r="A2619" s="109" t="n">
        <v>4020</v>
      </c>
      <c r="B2619" s="222">
        <f>HYPERLINK("https://mocostore.moco.co.id/catalog/"&amp;AB4029,"Klik Disini")</f>
        <v/>
      </c>
      <c r="C2619" s="223" t="inlineStr">
        <is>
          <t>6 Virus Berbahaya yang Harus Diwaspadai Pemberita Firman</t>
        </is>
      </c>
      <c r="D2619" s="223" t="inlineStr">
        <is>
          <t>:</t>
        </is>
      </c>
      <c r="E2619" s="223" t="inlineStr">
        <is>
          <t>Linawati Santoso</t>
        </is>
      </c>
      <c r="F2619" s="223" t="inlineStr">
        <is>
          <t>978-979-2964-73-8</t>
        </is>
      </c>
      <c r="G2619" s="223" t="inlineStr">
        <is>
          <t>978-623-314-440-7</t>
        </is>
      </c>
      <c r="H2619" s="223" t="inlineStr">
        <is>
          <t>Agama Kristen</t>
        </is>
      </c>
      <c r="I2619" s="258" t="inlineStr">
        <is>
          <t>Perguruan Tinggi</t>
        </is>
      </c>
      <c r="J2619" s="186" t="inlineStr">
        <is>
          <t>009.16</t>
        </is>
      </c>
      <c r="K2619" s="223" t="inlineStr">
        <is>
          <t>Edisi Ke-1</t>
        </is>
      </c>
      <c r="L2619" s="223" t="n"/>
      <c r="M2619" s="259" t="inlineStr">
        <is>
          <t>Tidak Tersedia</t>
        </is>
      </c>
      <c r="N2619" s="223" t="inlineStr">
        <is>
          <t>Indonesia</t>
        </is>
      </c>
      <c r="O2619" s="223" t="inlineStr">
        <is>
          <t>Bukan fiksi</t>
        </is>
      </c>
      <c r="P2619" s="223" t="n">
        <v>2018</v>
      </c>
      <c r="Q2619" s="223" t="n">
        <v>2021</v>
      </c>
      <c r="R2619" s="223" t="inlineStr">
        <is>
          <t>PBMR Andi</t>
        </is>
      </c>
      <c r="S2619" s="223" t="inlineStr">
        <is>
          <t>Andi Offset CV</t>
        </is>
      </c>
      <c r="T2619" s="223" t="inlineStr">
        <is>
          <t>Lokal</t>
        </is>
      </c>
      <c r="U2619" s="86" t="n">
        <v>186</v>
      </c>
      <c r="V2619" s="86" t="inlineStr">
        <is>
          <t>pdf</t>
        </is>
      </c>
      <c r="W2619" s="223" t="inlineStr">
        <is>
          <t>3.5 MB</t>
        </is>
      </c>
      <c r="X2619" s="223" t="inlineStr">
        <is>
          <t>Buku ini ditulis terutama bagi Anda yang berprofesi sebagai penulis rohani, pendeta, penginjil, guru Alkitab atau pekerja lain yang menggunakan Alkitab sebagai bahan utama pekerjaannya. Buku ini memuat 6 virus yang harus diwaspadai agar keberadaannya tidak dipergunakan oleh Iblis sebagai alat untuk memalingkan diri dari tujuan semula yang telah ditetapkan oleh Allah.
 Buku ini menginspirasi kita untuk menerapkan strategi sebagai penawar untuk mematikan ke-enam virus ini. Dengan demikian kita akan memperoleh kesembuhan sejati dari Allah.</t>
        </is>
      </c>
      <c r="Y2619" s="262" t="n">
        <v>55000</v>
      </c>
      <c r="Z2619" s="226" t="n"/>
      <c r="AA2619" s="241">
        <f>Y4029*Z4029</f>
        <v/>
      </c>
      <c r="AB2619" s="237" t="inlineStr">
        <is>
          <t>f79a32a1-fb69-4a33-813a-626df4d568ee</t>
        </is>
      </c>
    </row>
    <row r="2620" ht="15" customHeight="1" s="283">
      <c r="A2620" s="109" t="n">
        <v>4021</v>
      </c>
      <c r="B2620" s="222">
        <f>HYPERLINK("https://mocostore.moco.co.id/catalog/"&amp;AB4030,"Klik Disini")</f>
        <v/>
      </c>
      <c r="C2620" s="223" t="inlineStr">
        <is>
          <t>1111 Ungkapan Abadi</t>
        </is>
      </c>
      <c r="D2620" s="223" t="inlineStr">
        <is>
          <t>:</t>
        </is>
      </c>
      <c r="E2620" s="223" t="inlineStr">
        <is>
          <t>Juanda</t>
        </is>
      </c>
      <c r="F2620" s="223" t="inlineStr">
        <is>
          <t>979-763-461-2</t>
        </is>
      </c>
      <c r="G2620" s="223" t="inlineStr">
        <is>
          <t>978-623-314-441-4</t>
        </is>
      </c>
      <c r="H2620" s="223" t="inlineStr">
        <is>
          <t>Referensi</t>
        </is>
      </c>
      <c r="I2620" s="258" t="inlineStr">
        <is>
          <t>Perguruan Tinggi</t>
        </is>
      </c>
      <c r="J2620" s="186" t="inlineStr">
        <is>
          <t>009.19</t>
        </is>
      </c>
      <c r="K2620" s="223" t="inlineStr">
        <is>
          <t>Edisi Ke-1</t>
        </is>
      </c>
      <c r="L2620" s="223" t="n"/>
      <c r="M2620" s="259" t="inlineStr">
        <is>
          <t>None</t>
        </is>
      </c>
      <c r="N2620" s="223" t="inlineStr">
        <is>
          <t>Indonesia</t>
        </is>
      </c>
      <c r="O2620" s="223" t="inlineStr">
        <is>
          <t>Bukan fiksi</t>
        </is>
      </c>
      <c r="P2620" s="223" t="n">
        <v>2006</v>
      </c>
      <c r="Q2620" s="223" t="n">
        <v>2022</v>
      </c>
      <c r="R2620" s="223" t="inlineStr">
        <is>
          <t>PBMR Andi</t>
        </is>
      </c>
      <c r="S2620" s="223" t="inlineStr">
        <is>
          <t>Andi Offset CV</t>
        </is>
      </c>
      <c r="T2620" s="223" t="inlineStr">
        <is>
          <t>Lokal</t>
        </is>
      </c>
      <c r="U2620" s="86" t="n">
        <v>218</v>
      </c>
      <c r="V2620" s="86" t="inlineStr">
        <is>
          <t>pdf</t>
        </is>
      </c>
      <c r="W2620" s="223" t="inlineStr">
        <is>
          <t>7.9 MB</t>
        </is>
      </c>
      <c r="X2620" s="223" t="inlineStr">
        <is>
          <t>Untaian kata yang dirangkai dalam sebuah ungkapan bermakna selamanya akan membangkitkan kekuatan. Kehidupan yang pelik ini pun bisa dibuat sederhana dalam rangkaian satu-dua baris untaian kata bermakna. 1111 Ungkapan Abadi bertutur tentang keyakinan, kehidupan, kepribadian, komunikasi, konseling, ketekunan, dan kesuksesan dengan muatan filosofis, teologis, bahkan ateis. Menarik untuk melengkapi khotbah, orasi, renungan, pidato, berbagai karya tulis, dan buku. Pilih dan temukanlah ungkapan abadi yang membangkitkan kekuatan Anda!</t>
        </is>
      </c>
      <c r="Y2620" s="262" t="n">
        <v>66000</v>
      </c>
      <c r="Z2620" s="226" t="n"/>
      <c r="AA2620" s="241">
        <f>Y4030*Z4030</f>
        <v/>
      </c>
      <c r="AB2620" s="237" t="inlineStr">
        <is>
          <t>01be9ce4-0a38-410f-9915-44b92227b97b</t>
        </is>
      </c>
    </row>
    <row r="2621" ht="15" customHeight="1" s="283">
      <c r="A2621" s="109" t="n">
        <v>4022</v>
      </c>
      <c r="B2621" s="222">
        <f>HYPERLINK("https://mocostore.moco.co.id/catalog/"&amp;AB4031,"Klik Disini")</f>
        <v/>
      </c>
      <c r="C2621" s="223" t="inlineStr">
        <is>
          <t>4 Cerita Rakyat dari Prancis Disertai Pesan Moral</t>
        </is>
      </c>
      <c r="D2621" s="223" t="inlineStr">
        <is>
          <t>:</t>
        </is>
      </c>
      <c r="E2621" s="223" t="inlineStr">
        <is>
          <t>Kikien Kinanthi</t>
        </is>
      </c>
      <c r="F2621" s="223" t="n"/>
      <c r="G2621" s="223" t="inlineStr">
        <is>
          <t>978-623-471-065-6</t>
        </is>
      </c>
      <c r="H2621" s="223" t="inlineStr">
        <is>
          <t>Anak</t>
        </is>
      </c>
      <c r="I2621" s="258" t="inlineStr">
        <is>
          <t>Umum</t>
        </is>
      </c>
      <c r="J2621" s="186" t="inlineStr">
        <is>
          <t>005.01</t>
        </is>
      </c>
      <c r="K2621" s="223" t="inlineStr">
        <is>
          <t>Edisi Ke-1</t>
        </is>
      </c>
      <c r="L2621" s="223" t="n"/>
      <c r="M2621" s="259" t="inlineStr">
        <is>
          <t>Tidak Tersedia</t>
        </is>
      </c>
      <c r="N2621" s="223" t="inlineStr">
        <is>
          <t>Indonesia</t>
        </is>
      </c>
      <c r="O2621" s="223" t="inlineStr">
        <is>
          <t>Fiksi</t>
        </is>
      </c>
      <c r="P2621" s="223" t="inlineStr">
        <is>
          <t>Tidak tersedia</t>
        </is>
      </c>
      <c r="Q2621" s="223" t="n">
        <v>2023</v>
      </c>
      <c r="R2621" s="223" t="inlineStr">
        <is>
          <t>Rainbow Publisher</t>
        </is>
      </c>
      <c r="S2621" s="223" t="inlineStr">
        <is>
          <t>Andi Offset CV</t>
        </is>
      </c>
      <c r="T2621" s="223" t="inlineStr">
        <is>
          <t>Lokal</t>
        </is>
      </c>
      <c r="U2621" s="86" t="n">
        <v>53</v>
      </c>
      <c r="V2621" s="86" t="inlineStr">
        <is>
          <t>pdf</t>
        </is>
      </c>
      <c r="W2621" s="223" t="inlineStr">
        <is>
          <t>4.0 MB</t>
        </is>
      </c>
      <c r="X2621" s="223" t="inlineStr">
        <is>
          <t>Buku ini merupakan Cerita Rakyat Dunia yaitu Cerita Rakyat Prancis. Negara ini terkenal dengan keindahan, keromantisan, serta kulinernya yang luar biasa. Seperti halnya negeri yang luar biasa, Prancis juga memiliki cerita rakyat yang penuh inspirasi. Nah.. di dalam buku ini menceritakan cerita rakyat Prancis. Dijamin dapat memberikan nilai-nilai kebaikan bagi kita semua. Ayo ikuti ceritanya dan jangan sampai ketinggalan!</t>
        </is>
      </c>
      <c r="Y2621" s="262" t="n">
        <v>65000</v>
      </c>
      <c r="Z2621" s="226" t="n"/>
      <c r="AA2621" s="241">
        <f>Y4031*Z4031</f>
        <v/>
      </c>
      <c r="AB2621" s="237" t="inlineStr">
        <is>
          <t>1ddc1f29-9ccd-48eb-b410-d2f4cc84d4f2</t>
        </is>
      </c>
    </row>
    <row r="2622" ht="15" customHeight="1" s="283">
      <c r="A2622" s="109" t="n">
        <v>4023</v>
      </c>
      <c r="B2622" s="222">
        <f>HYPERLINK("https://mocostore.moco.co.id/catalog/"&amp;AB4032,"Klik Disini")</f>
        <v/>
      </c>
      <c r="C2622" s="223" t="inlineStr">
        <is>
          <t>Beberapa Jenis Pohon Cemara dan Manfaat bagi Kehidupan</t>
        </is>
      </c>
      <c r="D2622" s="223" t="inlineStr">
        <is>
          <t>:</t>
        </is>
      </c>
      <c r="E2622" s="223" t="inlineStr">
        <is>
          <t>Erlita Mega</t>
        </is>
      </c>
      <c r="F2622" s="223" t="inlineStr">
        <is>
          <t>978-623-8247-23-3</t>
        </is>
      </c>
      <c r="G2622" s="223" t="inlineStr">
        <is>
          <t>978-623-8494-23-1</t>
        </is>
      </c>
      <c r="H2622" s="223" t="inlineStr">
        <is>
          <t>Referensi</t>
        </is>
      </c>
      <c r="I2622" s="258" t="inlineStr">
        <is>
          <t>Perguruan Tinggi</t>
        </is>
      </c>
      <c r="J2622" s="186" t="inlineStr">
        <is>
          <t>009.06</t>
        </is>
      </c>
      <c r="K2622" s="223" t="inlineStr">
        <is>
          <t>Edisi Ke-1</t>
        </is>
      </c>
      <c r="L2622" s="223" t="n"/>
      <c r="M2622" s="259" t="inlineStr">
        <is>
          <t>Tidak Tersedia</t>
        </is>
      </c>
      <c r="N2622" s="223" t="inlineStr">
        <is>
          <t>Indonesia</t>
        </is>
      </c>
      <c r="O2622" s="223" t="inlineStr">
        <is>
          <t>Bukan fiksi</t>
        </is>
      </c>
      <c r="P2622" s="223" t="n">
        <v>2023</v>
      </c>
      <c r="Q2622" s="223" t="n">
        <v>2023</v>
      </c>
      <c r="R2622" s="223" t="inlineStr">
        <is>
          <t>Rumah Baca</t>
        </is>
      </c>
      <c r="S2622" s="223" t="inlineStr">
        <is>
          <t>Andi Offset CV</t>
        </is>
      </c>
      <c r="T2622" s="223" t="inlineStr">
        <is>
          <t>Lokal</t>
        </is>
      </c>
      <c r="U2622" s="86" t="n">
        <v>68</v>
      </c>
      <c r="V2622" s="86" t="inlineStr">
        <is>
          <t>pdf</t>
        </is>
      </c>
      <c r="W2622" s="223" t="inlineStr">
        <is>
          <t>7.6 MB</t>
        </is>
      </c>
      <c r="X2622" s="223" t="inlineStr">
        <is>
          <t>Semua orang pasti sangat familiar dengan pohon cemara. Pohon ini memiliki bentuk meruncing ke atas, kemudian dipenuhi dengan daun pada sekitar rantingnya. Pohon Cemara juga mampu tumbuh di mana saja, walaupun pohon ini sangat mudah ditanam, namun proses tumbuh besarnya membutuhkan waktu yang lama. Jenis tumbuhan satu ini dapat dengan mudah kita temui di lingkungan sekitar karena varietasnya yang tumbuh subur di Indonesia. Selain itu, tumbuhan cemara kerap digunakan sebagai hiasan pohon Natal. Tidak heran kalau pohon satu ini cukup populer. Akan tetapi, pernahkah Anda melihat adanya pohon cemara yang berbeda dengan pohon lainnya? Dan ternyata pohon Cemara memiliki manfaat bagi kehidupan. Anda bisa menemukan beberapa jenis pohon Natal dan juga manfaatnya bagi kehidupan dalam buku ini. Selamat membaca!</t>
        </is>
      </c>
      <c r="Y2622" s="262" t="n">
        <v>45000</v>
      </c>
      <c r="Z2622" s="226" t="n"/>
      <c r="AA2622" s="241">
        <f>Y4032*Z4032</f>
        <v/>
      </c>
      <c r="AB2622" s="237" t="inlineStr">
        <is>
          <t>89d827f8-5087-4f38-96b6-3960088245f7</t>
        </is>
      </c>
    </row>
    <row r="2623" ht="15" customHeight="1" s="283">
      <c r="A2623" s="109" t="n">
        <v>4027</v>
      </c>
      <c r="B2623" s="222">
        <f>HYPERLINK("https://mocostore.moco.co.id/catalog/"&amp;AB4036,"Klik Disini")</f>
        <v/>
      </c>
      <c r="C2623" s="223" t="inlineStr">
        <is>
          <t>Membuat Cerpen Tidaklah Sulit: Tips Membuat Cerpen Bagi Pemula</t>
        </is>
      </c>
      <c r="D2623" s="223" t="inlineStr">
        <is>
          <t>:</t>
        </is>
      </c>
      <c r="E2623" s="223" t="inlineStr">
        <is>
          <t>Majella Setyawan</t>
        </is>
      </c>
      <c r="F2623" s="223" t="inlineStr">
        <is>
          <t>978-623-8247-38-7</t>
        </is>
      </c>
      <c r="G2623" s="223" t="inlineStr">
        <is>
          <t>978-623-8503-06-3</t>
        </is>
      </c>
      <c r="H2623" s="223" t="inlineStr">
        <is>
          <t>Referensi</t>
        </is>
      </c>
      <c r="I2623" s="258" t="inlineStr">
        <is>
          <t>Perguruan Tinggi</t>
        </is>
      </c>
      <c r="J2623" s="186" t="inlineStr">
        <is>
          <t>009.19</t>
        </is>
      </c>
      <c r="K2623" s="223" t="inlineStr">
        <is>
          <t>Edisi Ke-1</t>
        </is>
      </c>
      <c r="L2623" s="223" t="n"/>
      <c r="M2623" s="259" t="inlineStr">
        <is>
          <t>Tidak Tersedia</t>
        </is>
      </c>
      <c r="N2623" s="223" t="inlineStr">
        <is>
          <t>Indonesia</t>
        </is>
      </c>
      <c r="O2623" s="223" t="inlineStr">
        <is>
          <t>Belum didefenisikan</t>
        </is>
      </c>
      <c r="P2623" s="223" t="inlineStr">
        <is>
          <t>Tidak tersedia</t>
        </is>
      </c>
      <c r="Q2623" s="223" t="n">
        <v>2023</v>
      </c>
      <c r="R2623" s="223" t="inlineStr">
        <is>
          <t>Rumah Baca</t>
        </is>
      </c>
      <c r="S2623" s="223" t="inlineStr">
        <is>
          <t>Andi Offset CV</t>
        </is>
      </c>
      <c r="T2623" s="223" t="inlineStr">
        <is>
          <t>Lokal</t>
        </is>
      </c>
      <c r="U2623" s="86" t="n">
        <v>76</v>
      </c>
      <c r="V2623" s="86" t="inlineStr">
        <is>
          <t>pdf</t>
        </is>
      </c>
      <c r="W2623" s="223" t="inlineStr">
        <is>
          <t>5.2 MB</t>
        </is>
      </c>
      <c r="X2623" s="223" t="inlineStr">
        <is>
          <t>Cerpen adalah jenis karya fiksi pendek yang menyuguhkan kisah atau cerita dalam jumlah kata yang terbatas. Membuat cerpen dapat menjadi pengalaman yang menyenangkan dan menantang karena Anda harus mampu menyampaikan ide dan emosi dalam jumlah kata yang sangat terbatas. Teknik yang baik dalam membuat cerpen adalah dengan menentukan ide yang kuat, mengembangkan karakter yang kuat, dan menciptakan alur yang menarik. Selain itu, menambahkan elemen-elemen yang menarik seperti suspen, ironi, atau simbol juga dapat menambah kesan dalam cerita Anda. Buku ini memberikan tips kepada Anda tetang cara membuat cerpen.</t>
        </is>
      </c>
      <c r="Y2623" s="262" t="n">
        <v>46000</v>
      </c>
      <c r="Z2623" s="226" t="n"/>
      <c r="AA2623" s="241">
        <f>Y4036*Z4036</f>
        <v/>
      </c>
      <c r="AB2623" s="237" t="inlineStr">
        <is>
          <t>727ecafd-1b82-49cb-839a-95de8afd3685</t>
        </is>
      </c>
    </row>
    <row r="2624" ht="15" customHeight="1" s="283">
      <c r="A2624" s="109" t="n">
        <v>4031</v>
      </c>
      <c r="B2624" s="222">
        <f>HYPERLINK("https://mocostore.moco.co.id/catalog/"&amp;AB4040,"Klik Disini")</f>
        <v/>
      </c>
      <c r="C2624" s="223" t="inlineStr">
        <is>
          <t>Cara Praktis Merawat Tanaman Tomat dan Beberapa Makanan Olahannya</t>
        </is>
      </c>
      <c r="D2624" s="223" t="inlineStr">
        <is>
          <t>:</t>
        </is>
      </c>
      <c r="E2624" s="223" t="inlineStr">
        <is>
          <t>Tjahjono Tri</t>
        </is>
      </c>
      <c r="F2624" s="223" t="inlineStr">
        <is>
          <t>978-623-8247-54-7</t>
        </is>
      </c>
      <c r="G2624" s="223" t="inlineStr">
        <is>
          <t>978-623-8494-60-6</t>
        </is>
      </c>
      <c r="H2624" s="223" t="inlineStr">
        <is>
          <t>Pertanian</t>
        </is>
      </c>
      <c r="I2624" s="258" t="inlineStr">
        <is>
          <t>Perguruan Tinggi</t>
        </is>
      </c>
      <c r="J2624" s="186" t="inlineStr">
        <is>
          <t>009.06</t>
        </is>
      </c>
      <c r="K2624" s="223" t="inlineStr">
        <is>
          <t>Edisi Ke-1</t>
        </is>
      </c>
      <c r="L2624" s="223" t="n"/>
      <c r="M2624" s="259" t="inlineStr">
        <is>
          <t>Tidak Tersedia</t>
        </is>
      </c>
      <c r="N2624" s="223" t="inlineStr">
        <is>
          <t>Indonesia</t>
        </is>
      </c>
      <c r="O2624" s="223" t="inlineStr">
        <is>
          <t>Bukan fiksi</t>
        </is>
      </c>
      <c r="P2624" s="223" t="n">
        <v>2023</v>
      </c>
      <c r="Q2624" s="223" t="n">
        <v>2023</v>
      </c>
      <c r="R2624" s="223" t="inlineStr">
        <is>
          <t>Rumah Baca</t>
        </is>
      </c>
      <c r="S2624" s="223" t="inlineStr">
        <is>
          <t>Andi Offset CV</t>
        </is>
      </c>
      <c r="T2624" s="223" t="inlineStr">
        <is>
          <t>Lokal</t>
        </is>
      </c>
      <c r="U2624" s="86" t="n">
        <v>74</v>
      </c>
      <c r="V2624" s="86" t="inlineStr">
        <is>
          <t>pdf</t>
        </is>
      </c>
      <c r="W2624" s="223" t="inlineStr">
        <is>
          <t>4.9 MB</t>
        </is>
      </c>
      <c r="X2624" s="223" t="inlineStr">
        <is>
          <t>Merawat tanaman tomat merupakan hal yang penting untuk menghasilkan buah yang segar, berkualitas, dan bergizi. Namun, tanaman ini dapat menjadi sulit untuk dirawat bagi pemula atau mereka yang tidak memiliki banyak pengalaman dalam bercocok tanam. Oleh karena itu, dalam buku ini, akan diberikan beberapa cara praktis untuk merawat tanaman tomat dan beberapa olahan makanan yang dapat dibuat dari tanaman ini. Tips ini akan membantu dalam menghasilkan tanaman tomat yang sehat dan subur serta memberikan ide untuk mengolah tomat menjadi makanan yang lezat dan bergizi. Selain itu akan dibahas juga beberapa varietas tomat yang populer serta cara mengolahnya agar tetap segar dan bergizi. Dengan mengetahui cara merawat tomat dan olahannya yang baik, diharapkan akan membuat proses merawat dan mengolah tomat menjadi lebih mudah dan menyenangkan.</t>
        </is>
      </c>
      <c r="Y2624" s="262" t="n">
        <v>49500</v>
      </c>
      <c r="Z2624" s="226" t="n"/>
      <c r="AA2624" s="241">
        <f>Y4040*Z4040</f>
        <v/>
      </c>
      <c r="AB2624" s="237" t="inlineStr">
        <is>
          <t>13023f76-1d98-4170-81d2-8cfcd490a106</t>
        </is>
      </c>
    </row>
    <row r="2625" ht="15" customHeight="1" s="283">
      <c r="A2625" s="109" t="n">
        <v>4032</v>
      </c>
      <c r="B2625" s="222">
        <f>HYPERLINK("https://mocostore.moco.co.id/catalog/"&amp;AB4041,"Klik Disini")</f>
        <v/>
      </c>
      <c r="C2625" s="223" t="inlineStr">
        <is>
          <t>Cara Praktis Menanam Kubis dan Beberapa Makanan Olahannya</t>
        </is>
      </c>
      <c r="D2625" s="223" t="inlineStr">
        <is>
          <t>:</t>
        </is>
      </c>
      <c r="E2625" s="223" t="inlineStr">
        <is>
          <t>Panuwun Budi</t>
        </is>
      </c>
      <c r="F2625" s="223" t="inlineStr">
        <is>
          <t>978-623-8247-62-2</t>
        </is>
      </c>
      <c r="G2625" s="223" t="inlineStr">
        <is>
          <t>978-623-8494-57-6</t>
        </is>
      </c>
      <c r="H2625" s="223" t="inlineStr">
        <is>
          <t>Pertanian</t>
        </is>
      </c>
      <c r="I2625" s="258" t="inlineStr">
        <is>
          <t>Perguruan Tinggi</t>
        </is>
      </c>
      <c r="J2625" s="186" t="inlineStr">
        <is>
          <t>009.06</t>
        </is>
      </c>
      <c r="K2625" s="223" t="inlineStr">
        <is>
          <t>Edisi Ke-1</t>
        </is>
      </c>
      <c r="L2625" s="223" t="n"/>
      <c r="M2625" s="259" t="inlineStr">
        <is>
          <t>Tidak Tersedia</t>
        </is>
      </c>
      <c r="N2625" s="223" t="inlineStr">
        <is>
          <t>Indonesia</t>
        </is>
      </c>
      <c r="O2625" s="223" t="inlineStr">
        <is>
          <t>Bukan fiksi</t>
        </is>
      </c>
      <c r="P2625" s="223" t="n">
        <v>2023</v>
      </c>
      <c r="Q2625" s="223" t="n">
        <v>2023</v>
      </c>
      <c r="R2625" s="223" t="inlineStr">
        <is>
          <t>Rumah Baca</t>
        </is>
      </c>
      <c r="S2625" s="223" t="inlineStr">
        <is>
          <t>Andi Offset CV</t>
        </is>
      </c>
      <c r="T2625" s="223" t="inlineStr">
        <is>
          <t>Lokal</t>
        </is>
      </c>
      <c r="U2625" s="86" t="n">
        <v>66</v>
      </c>
      <c r="V2625" s="86" t="inlineStr">
        <is>
          <t>pdf</t>
        </is>
      </c>
      <c r="W2625" s="223" t="inlineStr">
        <is>
          <t>6.9 MB</t>
        </is>
      </c>
      <c r="X2625" s="223" t="inlineStr">
        <is>
          <t>Menanam kubis merupakan salah satu cara yang efektif untuk memenuhi kebutuhan sayur dalam jumlah yang cukup dalam rumah tangga. Namun, tanaman ini dapat menjadi sulit untuk ditanam bagi pemula atau mereka yang tidak memiliki banyak pengalaman dalam bercocok tanam. Oleh karena itu, dalam buku ini, akan diberikan beberapa cara praktis untuk menanam kubis dan beberapa olahan makanan yang dapat dibuat dari tanaman ini. Tips ini akan membantu dalam menghasilkan tanaman kubis yang sehat dan subur serta memberikan ide untuk mengolah kubis menjadi makanan yang lezat dan bergizi. Selain itu akan dibahas juga beberapa varietas kubis yang populer serta cara mengolahnya agar tetap segar dan bergizi. Dengan mengetahui cara menanam kubis dan olahannya yang baik, diharapkan akan membuat proses menanam dan mengolah kubis menjadi lebih mudah dan menyenangkan.</t>
        </is>
      </c>
      <c r="Y2625" s="262" t="n">
        <v>40000</v>
      </c>
      <c r="Z2625" s="226" t="n"/>
      <c r="AA2625" s="241">
        <f>Y4041*Z4041</f>
        <v/>
      </c>
      <c r="AB2625" s="237" t="inlineStr">
        <is>
          <t>57ecbc47-1e16-4f71-91e5-a50b59f36747</t>
        </is>
      </c>
    </row>
    <row r="2626" ht="15" customHeight="1" s="283">
      <c r="A2626" s="109" t="n">
        <v>4039</v>
      </c>
      <c r="B2626" s="222">
        <f>HYPERLINK("https://mocostore.moco.co.id/catalog/"&amp;AB4048,"Klik Disini")</f>
        <v/>
      </c>
      <c r="C2626" s="223" t="inlineStr">
        <is>
          <t>Ensiklopedia Pariwisata Pulau Bali</t>
        </is>
      </c>
      <c r="D2626" s="223" t="inlineStr">
        <is>
          <t>:</t>
        </is>
      </c>
      <c r="E2626" s="223" t="inlineStr">
        <is>
          <t>Erlita Mega</t>
        </is>
      </c>
      <c r="F2626" s="223" t="inlineStr">
        <is>
          <t>978-623-8247-05-9</t>
        </is>
      </c>
      <c r="G2626" s="223" t="inlineStr">
        <is>
          <t>978-623-8494-69-9</t>
        </is>
      </c>
      <c r="H2626" s="223" t="inlineStr">
        <is>
          <t>Referensi</t>
        </is>
      </c>
      <c r="I2626" s="258" t="inlineStr">
        <is>
          <t>Perguruan Tinggi</t>
        </is>
      </c>
      <c r="J2626" s="186" t="inlineStr">
        <is>
          <t>009.17</t>
        </is>
      </c>
      <c r="K2626" s="223" t="inlineStr">
        <is>
          <t>Edisi Ke-1</t>
        </is>
      </c>
      <c r="L2626" s="223" t="n"/>
      <c r="M2626" s="259" t="inlineStr">
        <is>
          <t>Tidak Tersedia</t>
        </is>
      </c>
      <c r="N2626" s="223" t="inlineStr">
        <is>
          <t>Indonesia</t>
        </is>
      </c>
      <c r="O2626" s="223" t="inlineStr">
        <is>
          <t>Bukan fiksi</t>
        </is>
      </c>
      <c r="P2626" s="223" t="inlineStr">
        <is>
          <t>Tidak tersedia</t>
        </is>
      </c>
      <c r="Q2626" s="223" t="n">
        <v>2023</v>
      </c>
      <c r="R2626" s="223" t="inlineStr">
        <is>
          <t>Rumah Baca</t>
        </is>
      </c>
      <c r="S2626" s="223" t="inlineStr">
        <is>
          <t>Andi Offset CV</t>
        </is>
      </c>
      <c r="T2626" s="223" t="inlineStr">
        <is>
          <t>Lokal</t>
        </is>
      </c>
      <c r="U2626" s="86" t="n">
        <v>82</v>
      </c>
      <c r="V2626" s="86" t="inlineStr">
        <is>
          <t>pdf</t>
        </is>
      </c>
      <c r="W2626" s="223" t="inlineStr">
        <is>
          <t>12.8 MB</t>
        </is>
      </c>
      <c r="X2626" s="223" t="inlineStr">
        <is>
          <t>Bali terkenal dengan wisatanya yang indah dan banyak dikunjungi turis dari luar negeri. Selain pesona dari kekayaan alam yang dimiliki, ternyata makanan khas Bali juga enak-enak yang membuat siapa saja yang mencicipi pasti ketagihan. Makanan-makanan itu jugalah yang menjadi daya tarik para wisatawan, sebab makanan khas Bali tidak ditemukan di daerah lain. Banyak orang yang datang dari berbagai negara hanya untuk menikmati objek wisata sekaligus makanan yang sangat beranekaragam di Bali. Tidak hanya itu saja, yang menjadi daya tarik wisatawan untuk datang ke Bali, yaitu paronama alam yang sangat menakjubkan yang disuguhkan oleh pulau Bali bagi siapa saja yang berkunjung ke sana. Bagi Anda yang mengagendakan untuk pergi ke Bali, buku ini bisa menjadi referensi pariwisata di Pulau Bali.</t>
        </is>
      </c>
      <c r="Y2626" s="262" t="n">
        <v>51500</v>
      </c>
      <c r="Z2626" s="226" t="n"/>
      <c r="AA2626" s="241">
        <f>Y4048*Z4048</f>
        <v/>
      </c>
      <c r="AB2626" s="237" t="inlineStr">
        <is>
          <t>41558149-05fc-4dcc-aae2-db06499a8f1d</t>
        </is>
      </c>
    </row>
    <row r="2627" ht="15" customHeight="1" s="283">
      <c r="A2627" s="109" t="n">
        <v>4044</v>
      </c>
      <c r="B2627" s="222">
        <f>HYPERLINK("https://mocostore.moco.co.id/catalog/"&amp;AB4053,"Klik Disini")</f>
        <v/>
      </c>
      <c r="C2627" s="223" t="inlineStr">
        <is>
          <t>Inspirasi Desain Kamar Tidur Anak di Rumah</t>
        </is>
      </c>
      <c r="D2627" s="223" t="inlineStr">
        <is>
          <t>:</t>
        </is>
      </c>
      <c r="E2627" s="223" t="inlineStr">
        <is>
          <t>Erlita Mega</t>
        </is>
      </c>
      <c r="F2627" s="223" t="inlineStr">
        <is>
          <t>978-623-8247-46-2</t>
        </is>
      </c>
      <c r="G2627" s="223" t="inlineStr">
        <is>
          <t>978-623-8494-78-1</t>
        </is>
      </c>
      <c r="H2627" s="223" t="inlineStr">
        <is>
          <t>Referensi</t>
        </is>
      </c>
      <c r="I2627" s="258" t="inlineStr">
        <is>
          <t>Perguruan Tinggi</t>
        </is>
      </c>
      <c r="J2627" s="186" t="inlineStr">
        <is>
          <t>009.04</t>
        </is>
      </c>
      <c r="K2627" s="223" t="inlineStr">
        <is>
          <t>Edisi Ke-1</t>
        </is>
      </c>
      <c r="L2627" s="223" t="n"/>
      <c r="M2627" s="259" t="inlineStr">
        <is>
          <t>Tidak Tersedia</t>
        </is>
      </c>
      <c r="N2627" s="223" t="inlineStr">
        <is>
          <t>Indonesia</t>
        </is>
      </c>
      <c r="O2627" s="223" t="inlineStr">
        <is>
          <t>Bukan fiksi</t>
        </is>
      </c>
      <c r="P2627" s="223" t="inlineStr">
        <is>
          <t>Tidak tersedia</t>
        </is>
      </c>
      <c r="Q2627" s="223" t="n">
        <v>2023</v>
      </c>
      <c r="R2627" s="223" t="inlineStr">
        <is>
          <t>Rumah Baca</t>
        </is>
      </c>
      <c r="S2627" s="223" t="inlineStr">
        <is>
          <t>Andi Offset CV</t>
        </is>
      </c>
      <c r="T2627" s="223" t="inlineStr">
        <is>
          <t>Lokal</t>
        </is>
      </c>
      <c r="U2627" s="86" t="n">
        <v>74</v>
      </c>
      <c r="V2627" s="86" t="inlineStr">
        <is>
          <t>pdf</t>
        </is>
      </c>
      <c r="W2627" s="223" t="inlineStr">
        <is>
          <t>7.5 MB</t>
        </is>
      </c>
      <c r="X2627" s="223" t="inlineStr">
        <is>
          <t>Desain kamar tidur anak yang indah dan fungsional sangat penting untuk kenyamanan dan perkembangan anak. Kamar tidur yang dirancang dengan baik dapat membantu anak merasa nyaman dan merasa aman di rumah. Dalam buku ini akan diberikan inspirasi desain kamar tidur anak yang dapat Anda coba di rumah. Mulai dari pemilihan warna, penataan perabotan hingga pemilihan aksesori, buku ini akan memberikan semua informasi yang Anda butuhkan untuk mendesain kamar tidur anak yang indah dan sesuai dengan kebutuhan anak Anda.&amp;quot;</t>
        </is>
      </c>
      <c r="Y2627" s="262" t="n">
        <v>51500</v>
      </c>
      <c r="Z2627" s="226" t="n"/>
      <c r="AA2627" s="241">
        <f>Y4053*Z4053</f>
        <v/>
      </c>
      <c r="AB2627" s="237" t="inlineStr">
        <is>
          <t>b5b4ab38-7d8f-41cf-9668-24d3c0ab3791</t>
        </is>
      </c>
    </row>
    <row r="2628" ht="15" customHeight="1" s="283">
      <c r="A2628" s="109" t="n">
        <v>4070</v>
      </c>
      <c r="B2628" s="222">
        <f>HYPERLINK("https://mocostore.moco.co.id/catalog/"&amp;AB4079,"Klik Disini")</f>
        <v/>
      </c>
      <c r="C2628" s="223" t="inlineStr">
        <is>
          <t>Beragam Ide Hiasan dan Tips Dekorasi Dinding Kamar</t>
        </is>
      </c>
      <c r="D2628" s="223" t="inlineStr">
        <is>
          <t>:</t>
        </is>
      </c>
      <c r="E2628" s="223" t="inlineStr">
        <is>
          <t>Panuwun Budi</t>
        </is>
      </c>
      <c r="F2628" s="223" t="inlineStr">
        <is>
          <t>978-623-8247-60-8</t>
        </is>
      </c>
      <c r="G2628" s="223" t="inlineStr">
        <is>
          <t>978-623-8494-24-8</t>
        </is>
      </c>
      <c r="H2628" s="223" t="inlineStr">
        <is>
          <t>Hobi</t>
        </is>
      </c>
      <c r="I2628" s="258" t="inlineStr">
        <is>
          <t>Perguruan Tinggi</t>
        </is>
      </c>
      <c r="J2628" s="186" t="inlineStr">
        <is>
          <t>009.04</t>
        </is>
      </c>
      <c r="K2628" s="223" t="inlineStr">
        <is>
          <t>Edisi Ke-1</t>
        </is>
      </c>
      <c r="L2628" s="264" t="n"/>
      <c r="M2628" s="265" t="inlineStr">
        <is>
          <t>Tidak Tersedia</t>
        </is>
      </c>
      <c r="N2628" s="223" t="inlineStr">
        <is>
          <t>Indonesia</t>
        </is>
      </c>
      <c r="O2628" s="223" t="inlineStr">
        <is>
          <t>Bukan fiksi</t>
        </is>
      </c>
      <c r="P2628" s="223" t="n">
        <v>2023</v>
      </c>
      <c r="Q2628" s="223" t="n">
        <v>2023</v>
      </c>
      <c r="R2628" s="223" t="inlineStr">
        <is>
          <t>Rumah Baca</t>
        </is>
      </c>
      <c r="S2628" s="223" t="inlineStr">
        <is>
          <t>Andi Offset CV</t>
        </is>
      </c>
      <c r="T2628" s="223" t="inlineStr">
        <is>
          <t>Lokal</t>
        </is>
      </c>
      <c r="U2628" s="86" t="n">
        <v>70</v>
      </c>
      <c r="V2628" s="86" t="inlineStr">
        <is>
          <t>pdf</t>
        </is>
      </c>
      <c r="W2628" s="223" t="inlineStr">
        <is>
          <t>4.1 MB</t>
        </is>
      </c>
      <c r="X2628" s="223" t="inlineStr">
        <is>
          <t>Hiasan dinding sangatlah penting untuk memperindah ruangan, bahkan hiasan dinding dapat menambah suasana kamar menjadi terlihat menarik, mewah, serta ceria tergantung hiasan apa yang akan di pasang pada dinding. Terkadang orang juga merasa bingung dengan hiasan apa yang harus ditempel pada dinding karena harus menyesuaikan dengan warna, ukuran kamar, dan juga budget tentunya. Jika Anda bingung mau memilih hiasan kamar yang seperti apa, dalam buku ini akan dibahas beberapa rekomendasi hiasan dinding yang dapat Anda aplikasikan pada kamar. Selamat mencoba!</t>
        </is>
      </c>
      <c r="Y2628" s="262" t="n">
        <v>49000</v>
      </c>
      <c r="Z2628" s="226" t="n"/>
      <c r="AA2628" s="241">
        <f>Y4079*Z4079</f>
        <v/>
      </c>
      <c r="AB2628" s="237" t="inlineStr">
        <is>
          <t>ee8855aa-ac39-4877-ab5c-f38e02adae5c</t>
        </is>
      </c>
    </row>
    <row r="2629" ht="15" customHeight="1" s="283">
      <c r="A2629" s="109" t="n">
        <v>4079</v>
      </c>
      <c r="B2629" s="222">
        <f>HYPERLINK("https://mocostore.moco.co.id/catalog/"&amp;AB4088,"Klik Disini")</f>
        <v/>
      </c>
      <c r="C2629" s="223" t="inlineStr">
        <is>
          <t>22 Jenis Ikan Air Tawar Di Indonesia</t>
        </is>
      </c>
      <c r="D2629" s="223" t="inlineStr">
        <is>
          <t>:</t>
        </is>
      </c>
      <c r="E2629" s="223" t="inlineStr">
        <is>
          <t>Vanesa Adisa</t>
        </is>
      </c>
      <c r="F2629" s="223" t="inlineStr">
        <is>
          <t>978-623-88100-8-6</t>
        </is>
      </c>
      <c r="G2629" s="223" t="inlineStr">
        <is>
          <t>978-623-8269-74-7</t>
        </is>
      </c>
      <c r="H2629" s="223" t="inlineStr">
        <is>
          <t>Perikanan</t>
        </is>
      </c>
      <c r="I2629" s="258" t="inlineStr">
        <is>
          <t>Perguruan Tinggi</t>
        </is>
      </c>
      <c r="J2629" s="186" t="inlineStr">
        <is>
          <t>009.06</t>
        </is>
      </c>
      <c r="K2629" s="223" t="inlineStr">
        <is>
          <t>Edisi Ke-1</t>
        </is>
      </c>
      <c r="L2629" s="264" t="n"/>
      <c r="M2629" s="265" t="inlineStr">
        <is>
          <t>Tidak Tersedia</t>
        </is>
      </c>
      <c r="N2629" s="223" t="inlineStr">
        <is>
          <t>Indonesia</t>
        </is>
      </c>
      <c r="O2629" s="223" t="inlineStr">
        <is>
          <t>Bukan fiksi</t>
        </is>
      </c>
      <c r="P2629" s="223" t="n">
        <v>2023</v>
      </c>
      <c r="Q2629" s="223" t="n">
        <v>2023</v>
      </c>
      <c r="R2629" s="223" t="inlineStr">
        <is>
          <t>Rumah Baca</t>
        </is>
      </c>
      <c r="S2629" s="223" t="inlineStr">
        <is>
          <t>Andi Offset CV</t>
        </is>
      </c>
      <c r="T2629" s="223" t="inlineStr">
        <is>
          <t>Lokal</t>
        </is>
      </c>
      <c r="U2629" s="86" t="n">
        <v>58</v>
      </c>
      <c r="V2629" s="86" t="inlineStr">
        <is>
          <t>pdf</t>
        </is>
      </c>
      <c r="W2629" s="223" t="inlineStr">
        <is>
          <t>9.5 MB</t>
        </is>
      </c>
      <c r="X2629" s="223" t="inlineStr">
        <is>
          <t>Di Indonesia, terdapat banyak sekali jenis ikan air tawar yang bisa dikonsumsi ataupun bisa dipelihara dan dibudidayakan. Ikan juga sangat bermanfaat bagi kehidupan kita, entah untuk memenuhi kebutuhan hidup dan sumber nafkah bagi orang-orang yang hidup dipinggir pantai ataupun untuk dipelihara sebagai jenis ikan air tawar. Ini artinya, ikan tersebut hidup dan berenang di air yang berada di sungai, danau, dan lahan basah yang menyumbang kurang dari 3% pasokan air bumi. Dari seluruh jenis tersebut, tentu ada yang populer di Indonesia, entah itu untuk dikonsumsi maupun dijadikan sebagai ikan air tawar penghias ruang tamu rumah di akuarium. Menurut data yang diambil dari Kementerian Kelautan dan Perikanan Indonesia, setidaknya Indonesia memiliki lebih dari 400 jenis ikan air tawar hias dan 1.100 jenis ikan air tawar konsumtif. Buku ini akan menjabarkan 22 jenis Ikan Air Tawar di Indonesia.</t>
        </is>
      </c>
      <c r="Y2629" s="262" t="n">
        <v>35500</v>
      </c>
      <c r="Z2629" s="226" t="n"/>
      <c r="AA2629" s="241">
        <f>Y4088*Z4088</f>
        <v/>
      </c>
      <c r="AB2629" s="237" t="inlineStr">
        <is>
          <t>cfb9579c-7f47-4ad2-a002-607e84efd612</t>
        </is>
      </c>
    </row>
    <row r="2630" ht="15" customHeight="1" s="283">
      <c r="A2630" s="109" t="n">
        <v>4090</v>
      </c>
      <c r="B2630" s="222">
        <f>HYPERLINK("https://mocostore.moco.co.id/catalog/"&amp;AB4099,"Klik Disini")</f>
        <v/>
      </c>
      <c r="C2630" s="223" t="inlineStr">
        <is>
          <t>Beberapa Hiasan Dinding Ruang Tamu Minimalis Modern</t>
        </is>
      </c>
      <c r="D2630" s="223" t="inlineStr">
        <is>
          <t>:</t>
        </is>
      </c>
      <c r="E2630" s="223" t="inlineStr">
        <is>
          <t>Panuwun Budi</t>
        </is>
      </c>
      <c r="F2630" s="223" t="inlineStr">
        <is>
          <t>978-623-8247-59-2</t>
        </is>
      </c>
      <c r="G2630" s="223" t="inlineStr">
        <is>
          <t>978-623-8503-82-7</t>
        </is>
      </c>
      <c r="H2630" s="223" t="inlineStr">
        <is>
          <t>Referensi</t>
        </is>
      </c>
      <c r="I2630" s="258" t="inlineStr">
        <is>
          <t>Perguruan Tinggi</t>
        </is>
      </c>
      <c r="J2630" s="186" t="inlineStr">
        <is>
          <t>009.04</t>
        </is>
      </c>
      <c r="K2630" s="223" t="inlineStr">
        <is>
          <t>Edisi Ke-1</t>
        </is>
      </c>
      <c r="L2630" s="264" t="n"/>
      <c r="M2630" s="265" t="inlineStr">
        <is>
          <t>Tidak Tersedia</t>
        </is>
      </c>
      <c r="N2630" s="223" t="inlineStr">
        <is>
          <t>Indonesia</t>
        </is>
      </c>
      <c r="O2630" s="223" t="inlineStr">
        <is>
          <t>Bukan fiksi</t>
        </is>
      </c>
      <c r="P2630" s="223" t="n">
        <v>2023</v>
      </c>
      <c r="Q2630" s="223" t="n">
        <v>2023</v>
      </c>
      <c r="R2630" s="223" t="inlineStr">
        <is>
          <t>Rumah Baca</t>
        </is>
      </c>
      <c r="S2630" s="223" t="inlineStr">
        <is>
          <t>Andi Offset CV</t>
        </is>
      </c>
      <c r="T2630" s="223" t="inlineStr">
        <is>
          <t>Lokal</t>
        </is>
      </c>
      <c r="U2630" s="86" t="n">
        <v>78</v>
      </c>
      <c r="V2630" s="86" t="inlineStr">
        <is>
          <t>pdf</t>
        </is>
      </c>
      <c r="W2630" s="223" t="inlineStr">
        <is>
          <t>11.1 MB</t>
        </is>
      </c>
      <c r="X2630" s="223" t="inlineStr">
        <is>
          <t>Dinding ruang tamu adalah salah satu spot yang sangat sering kita lihat, namun banyak orang yang bingung dengan hiasan apa yang harus dipasang untuk memperindah dinding di ruang tamu. Ada banyak berbagai cara untuk menghias dinding ruang tamu Anda. Beberapa hiasan dinding bahkan bisa Anda ciptakan sendiri tanpa mengeluarkan uang sepeserpun. Jika Anda bingung mau memasang hiasan apa pada dinding ruang tamu rumah Anda, berikut beberapa rekomendasi hiasan dinding ruang tamu yang bisa Anda coba.</t>
        </is>
      </c>
      <c r="Y2630" s="262" t="n">
        <v>45000</v>
      </c>
      <c r="Z2630" s="226" t="n"/>
      <c r="AA2630" s="241">
        <f>Y4099*Z4099</f>
        <v/>
      </c>
      <c r="AB2630" s="237" t="inlineStr">
        <is>
          <t>7daa005f-5c9f-4494-ba84-75c9a3a70900</t>
        </is>
      </c>
    </row>
    <row r="2631" ht="15" customHeight="1" s="283">
      <c r="A2631" s="109" t="n">
        <v>4093</v>
      </c>
      <c r="B2631" s="222">
        <f>HYPERLINK("https://mocostore.moco.co.id/catalog/"&amp;AB4102,"Klik Disini")</f>
        <v/>
      </c>
      <c r="C2631" s="223" t="inlineStr">
        <is>
          <t>Beberapa Danau di Indonesia dengan Pesona Menakjubkan</t>
        </is>
      </c>
      <c r="D2631" s="223" t="inlineStr">
        <is>
          <t>:</t>
        </is>
      </c>
      <c r="E2631" s="223" t="inlineStr">
        <is>
          <t>Vanesa Adisa</t>
        </is>
      </c>
      <c r="F2631" s="223" t="inlineStr">
        <is>
          <t>978-623-8117-44-4</t>
        </is>
      </c>
      <c r="G2631" s="223" t="inlineStr">
        <is>
          <t>978-623-8117-90-1</t>
        </is>
      </c>
      <c r="H2631" s="223" t="inlineStr">
        <is>
          <t>Referensi</t>
        </is>
      </c>
      <c r="I2631" s="258" t="inlineStr">
        <is>
          <t>Perguruan Tinggi</t>
        </is>
      </c>
      <c r="J2631" s="186" t="inlineStr">
        <is>
          <t>009.17</t>
        </is>
      </c>
      <c r="K2631" s="223" t="inlineStr">
        <is>
          <t>Edisi Ke-1</t>
        </is>
      </c>
      <c r="L2631" s="264" t="n"/>
      <c r="M2631" s="265" t="inlineStr">
        <is>
          <t>Tidak Tersedia</t>
        </is>
      </c>
      <c r="N2631" s="223" t="inlineStr">
        <is>
          <t>Indonesia</t>
        </is>
      </c>
      <c r="O2631" s="223" t="inlineStr">
        <is>
          <t>Bukan fiksi</t>
        </is>
      </c>
      <c r="P2631" s="223" t="n">
        <v>2023</v>
      </c>
      <c r="Q2631" s="223" t="n">
        <v>2023</v>
      </c>
      <c r="R2631" s="223" t="inlineStr">
        <is>
          <t>Cahaya Harapan</t>
        </is>
      </c>
      <c r="S2631" s="223" t="inlineStr">
        <is>
          <t>Andi Offset CV</t>
        </is>
      </c>
      <c r="T2631" s="223" t="inlineStr">
        <is>
          <t>Lokal</t>
        </is>
      </c>
      <c r="U2631" s="86" t="n">
        <v>82</v>
      </c>
      <c r="V2631" s="86" t="inlineStr">
        <is>
          <t>pdf</t>
        </is>
      </c>
      <c r="W2631" s="223" t="inlineStr">
        <is>
          <t>16.4 MB</t>
        </is>
      </c>
      <c r="X2631" s="223" t="inlineStr">
        <is>
          <t>Destinasi wisata alam tentu tak selalu harus gunung ataupun pantai. Masih ada pilihan lain yang bisa kamu jadikan alternatif saat merencanakan wisata alam, salah satunya adalah mengunjungi danau. Berada di antara lempeng Eurasia dan Indo-Australia, Indonesia memiliki deretan gunung api di berbagai wilayahnya. Setidaknya, terdapat 840 danau besar dan 735 danau kecil (situ) yang bisa kamu kunjungi. Dalam buku ini kamu akan menemukan berbagai destinasi wisata danau yang dapat dikunjungi. Tidak ada salahnya untuk mencoba salah satu objek wisata danau untuk sekadar melepas penat setelah lelah bekerja maupun berlibur bersama keluarga.</t>
        </is>
      </c>
      <c r="Y2631" s="262" t="n">
        <v>47500</v>
      </c>
      <c r="Z2631" s="226" t="n"/>
      <c r="AA2631" s="241">
        <f>Y4102*Z4102</f>
        <v/>
      </c>
      <c r="AB2631" s="237" t="inlineStr">
        <is>
          <t>a94b2a1a-0d76-495b-bb15-64a6a0b22b35</t>
        </is>
      </c>
    </row>
    <row r="2632" ht="15" customHeight="1" s="283">
      <c r="A2632" s="109" t="n">
        <v>4099</v>
      </c>
      <c r="B2632" s="222">
        <f>HYPERLINK("https://mocostore.moco.co.id/catalog/"&amp;AB4108,"Klik Disini")</f>
        <v/>
      </c>
      <c r="C2632" s="223" t="inlineStr">
        <is>
          <t>17 Rekomendasi Jenis Keramik Lantai Rumah</t>
        </is>
      </c>
      <c r="D2632" s="223" t="inlineStr">
        <is>
          <t>:</t>
        </is>
      </c>
      <c r="E2632" s="223" t="inlineStr">
        <is>
          <t>Panuwun Budi</t>
        </is>
      </c>
      <c r="F2632" s="223" t="inlineStr">
        <is>
          <t>978-623-8247-02-8</t>
        </is>
      </c>
      <c r="G2632" s="223" t="inlineStr">
        <is>
          <t>978-623-8269-53-2</t>
        </is>
      </c>
      <c r="H2632" s="223" t="inlineStr">
        <is>
          <t>Referensi</t>
        </is>
      </c>
      <c r="I2632" s="258" t="inlineStr">
        <is>
          <t>Perguruan Tinggi</t>
        </is>
      </c>
      <c r="J2632" s="186" t="inlineStr">
        <is>
          <t>009.04</t>
        </is>
      </c>
      <c r="K2632" s="223" t="inlineStr">
        <is>
          <t>Edisi Ke-1</t>
        </is>
      </c>
      <c r="L2632" s="264" t="n"/>
      <c r="M2632" s="265" t="inlineStr">
        <is>
          <t>Tidak Tersedia</t>
        </is>
      </c>
      <c r="N2632" s="223" t="inlineStr">
        <is>
          <t>Indonesia</t>
        </is>
      </c>
      <c r="O2632" s="223" t="inlineStr">
        <is>
          <t>Bukan fiksi</t>
        </is>
      </c>
      <c r="P2632" s="223" t="n">
        <v>2023</v>
      </c>
      <c r="Q2632" s="223" t="n">
        <v>2023</v>
      </c>
      <c r="R2632" s="223" t="inlineStr">
        <is>
          <t>Rumah Baca</t>
        </is>
      </c>
      <c r="S2632" s="223" t="inlineStr">
        <is>
          <t>Andi Offset CV</t>
        </is>
      </c>
      <c r="T2632" s="223" t="inlineStr">
        <is>
          <t>Lokal</t>
        </is>
      </c>
      <c r="U2632" s="86" t="n">
        <v>66</v>
      </c>
      <c r="V2632" s="86" t="inlineStr">
        <is>
          <t>pdf</t>
        </is>
      </c>
      <c r="W2632" s="223" t="inlineStr">
        <is>
          <t>9.4 MB</t>
        </is>
      </c>
      <c r="X2632" s="223" t="inlineStr">
        <is>
          <t>Bila kita melihat kembali ke rumah-rumah zaman dahulu, tentu tipe keramik hanya satu. Kamu akan sering menemui material keramik yang dibuat dari tanah liat dengan corak yang cukup membosankan, yaitu polos tanpa motif. Namun kini, seiring dengan perkembangan zaman macam-macam keramik mulai bermunculan dengan desain menarik yang pastinya membuat hunian kian hidup.Keramik yang diaplikasikan pada kamar mandi maupun ruang keluarga tentunya memiliki perbedaan. Pins harus mengetahuinya terlebih dahulu nih, sebelum membelinya. Apa saja jenis atau motif keramik lantai yang bagus? Tak perlu bingung, buku ini mengulas tentang rekomendasi jenis keramik rumah yang bisa dijadikan inspirasi.</t>
        </is>
      </c>
      <c r="Y2632" s="262" t="n">
        <v>37000</v>
      </c>
      <c r="Z2632" s="226" t="n"/>
      <c r="AA2632" s="241">
        <f>Y4108*Z4108</f>
        <v/>
      </c>
      <c r="AB2632" s="237" t="inlineStr">
        <is>
          <t>9af0d718-8c50-437e-ba9b-45481eade674</t>
        </is>
      </c>
    </row>
    <row r="2633" ht="15" customHeight="1" s="283">
      <c r="A2633" s="109" t="n">
        <v>4103</v>
      </c>
      <c r="B2633" s="222">
        <f>HYPERLINK("https://mocostore.moco.co.id/catalog/"&amp;AB4112,"Klik Disini")</f>
        <v/>
      </c>
      <c r="C2633" s="223" t="inlineStr">
        <is>
          <t>Makanan Pendamping ASI yang Sehat dan Bernutrisi</t>
        </is>
      </c>
      <c r="D2633" s="223" t="inlineStr">
        <is>
          <t>:</t>
        </is>
      </c>
      <c r="E2633" s="223" t="inlineStr">
        <is>
          <t>Tim Kreatif Media</t>
        </is>
      </c>
      <c r="F2633" s="223" t="inlineStr">
        <is>
          <t>978-623-8269-14-3</t>
        </is>
      </c>
      <c r="G2633" s="223" t="inlineStr">
        <is>
          <t>978-623-8494-97-2</t>
        </is>
      </c>
      <c r="H2633" s="223" t="inlineStr">
        <is>
          <t>Referensi</t>
        </is>
      </c>
      <c r="I2633" s="258" t="inlineStr">
        <is>
          <t>Perguruan Tinggi</t>
        </is>
      </c>
      <c r="J2633" s="186" t="inlineStr">
        <is>
          <t>009.23</t>
        </is>
      </c>
      <c r="K2633" s="223" t="inlineStr">
        <is>
          <t>Edisi Ke-1</t>
        </is>
      </c>
      <c r="L2633" s="264" t="n"/>
      <c r="M2633" s="265" t="inlineStr">
        <is>
          <t>Tidak Tersedia</t>
        </is>
      </c>
      <c r="N2633" s="223" t="inlineStr">
        <is>
          <t>Indonesia</t>
        </is>
      </c>
      <c r="O2633" s="223" t="inlineStr">
        <is>
          <t>Bukan fiksi</t>
        </is>
      </c>
      <c r="P2633" s="223" t="inlineStr">
        <is>
          <t>Tidak tersedia</t>
        </is>
      </c>
      <c r="Q2633" s="223" t="n">
        <v>2023</v>
      </c>
      <c r="R2633" s="223" t="inlineStr">
        <is>
          <t>Rumah Baca</t>
        </is>
      </c>
      <c r="S2633" s="223" t="inlineStr">
        <is>
          <t>Andi Offset CV</t>
        </is>
      </c>
      <c r="T2633" s="223" t="inlineStr">
        <is>
          <t>Lokal</t>
        </is>
      </c>
      <c r="U2633" s="86" t="n">
        <v>62</v>
      </c>
      <c r="V2633" s="86" t="inlineStr">
        <is>
          <t>pdf</t>
        </is>
      </c>
      <c r="W2633" s="223" t="inlineStr">
        <is>
          <t>7.6 MB</t>
        </is>
      </c>
      <c r="X2633" s="223" t="inlineStr">
        <is>
          <t>Makanan pendamping ASI (MP-ASI) adalah makanan tambahan yang diberikan kepada bayi setelah bayi berusia 6 bulan sampai bayi berusia 24 bulan. Jadi selain Makanan Pendamping ASI, ASI-pun harus tetap diberikan kepada bayi, paling tidak sampai usia 24 bulan, peranan makanan pendamping ASI sama sekali bukan untuk menggantikan ASI melainkan hanya untuk melengkapi ASI. Makanan Pendamping ASI diberikan pada bayi yang telah berusia 6 bulan atau lebih karena ASI tidak lagi memenuhi gizi bayi. Pemberian makanan pendamping ASI harus bertahap dan bervariasi dari mulai bentuk sari buah, buah segar, bubur kental, makanan lumat, makanan lembek, dan akhirnya makanan padat. Alasan pemberian MP-ASI pada usia 6 bulan karena umumnya bayi telah siap dengan makanan padat pada usia ini. Jika Anda masih bingung tentang MPASI, buku ini sangat tepat untuk Anda baca karena di dalamnya membahas mengenai makanan pendamping ASI yang sehat dan bernutrisi. Selamat membaca!</t>
        </is>
      </c>
      <c r="Y2633" s="262" t="n">
        <v>33500</v>
      </c>
      <c r="Z2633" s="226" t="n"/>
      <c r="AA2633" s="241">
        <f>Y4112*Z4112</f>
        <v/>
      </c>
      <c r="AB2633" s="237" t="inlineStr">
        <is>
          <t>8f414001-62e3-4254-ba03-3f97e44fbbee</t>
        </is>
      </c>
    </row>
    <row r="2634" ht="15" customHeight="1" s="283">
      <c r="A2634" s="109" t="n">
        <v>4121</v>
      </c>
      <c r="B2634" s="222">
        <f>HYPERLINK("https://mocostore.moco.co.id/catalog/"&amp;AB4130,"Klik Disini")</f>
        <v/>
      </c>
      <c r="C2634" s="223" t="inlineStr">
        <is>
          <t>Varietas Buah Jeruk Beserta Manfaatnya</t>
        </is>
      </c>
      <c r="D2634" s="223" t="inlineStr">
        <is>
          <t>:</t>
        </is>
      </c>
      <c r="E2634" s="223" t="inlineStr">
        <is>
          <t>Erlita Mega</t>
        </is>
      </c>
      <c r="F2634" s="223" t="inlineStr">
        <is>
          <t>978-623-8186-21-1</t>
        </is>
      </c>
      <c r="G2634" s="223" t="inlineStr">
        <is>
          <t>978-623-8502-94-3</t>
        </is>
      </c>
      <c r="H2634" s="223" t="inlineStr">
        <is>
          <t>Pertanian</t>
        </is>
      </c>
      <c r="I2634" s="258" t="inlineStr">
        <is>
          <t>Perguruan Tinggi</t>
        </is>
      </c>
      <c r="J2634" s="186" t="inlineStr">
        <is>
          <t>009.06</t>
        </is>
      </c>
      <c r="K2634" s="223" t="inlineStr">
        <is>
          <t>Edisi Ke-1</t>
        </is>
      </c>
      <c r="L2634" s="264" t="n"/>
      <c r="M2634" s="265" t="inlineStr">
        <is>
          <t>Tidak Tersedia</t>
        </is>
      </c>
      <c r="N2634" s="223" t="inlineStr">
        <is>
          <t>Indonesia</t>
        </is>
      </c>
      <c r="O2634" s="223" t="inlineStr">
        <is>
          <t>Bukan fiksi</t>
        </is>
      </c>
      <c r="P2634" s="223" t="n">
        <v>2023</v>
      </c>
      <c r="Q2634" s="223" t="n">
        <v>2023</v>
      </c>
      <c r="R2634" s="223" t="inlineStr">
        <is>
          <t>Pustaka Referensi</t>
        </is>
      </c>
      <c r="S2634" s="223" t="inlineStr">
        <is>
          <t>Andi Offset CV</t>
        </is>
      </c>
      <c r="T2634" s="223" t="inlineStr">
        <is>
          <t>Lokal</t>
        </is>
      </c>
      <c r="U2634" s="86" t="n">
        <v>66</v>
      </c>
      <c r="V2634" s="86" t="inlineStr">
        <is>
          <t>pdf</t>
        </is>
      </c>
      <c r="W2634" s="223" t="inlineStr">
        <is>
          <t>9.5 MB</t>
        </is>
      </c>
      <c r="X2634" s="223" t="inlineStr">
        <is>
          <t>Jeruk merupakan salah satu jenis buah yang cukup populer dan banyak dikonsumsi oleh masyarakat di seluruh dunia. Buah ini memiliki rasa yang asam dan manis yang sangat disukai oleh banyak orang. Selain rasanya yang lezat, jeruk juga kaya akan nutrisi yang baik untuk kesehatan. Dalam buku ini akan dibahas tentang berbagai jenis jeruk beserta manfaat kesehatannya. Beberapa jenis jeruk yang akan dibahas diantaranya adalah jeruk nipis, jeruk limau, jeruk mandarin, dan jeruk satsuma. Buah ini kaya akan vitamin C, folat, potassium dan antioksidan yang dapat membantu mencegah berbagai penyakit kronis.</t>
        </is>
      </c>
      <c r="Y2634" s="262" t="n">
        <v>35500</v>
      </c>
      <c r="Z2634" s="226" t="n"/>
      <c r="AA2634" s="241">
        <f>Y4130*Z4130</f>
        <v/>
      </c>
      <c r="AB2634" s="237" t="inlineStr">
        <is>
          <t>7de24eee-ffe5-409e-944b-d7e6b78544bd</t>
        </is>
      </c>
    </row>
    <row r="2635" ht="15" customHeight="1" s="283">
      <c r="A2635" s="109" t="n">
        <v>4129</v>
      </c>
      <c r="B2635" s="222">
        <f>HYPERLINK("https://mocostore.moco.co.id/catalog/"&amp;AB4138,"Klik Disini")</f>
        <v/>
      </c>
      <c r="C2635" s="223" t="inlineStr">
        <is>
          <t>Mengatasi dan Mengendalikan Asam Lambung</t>
        </is>
      </c>
      <c r="D2635" s="223" t="inlineStr">
        <is>
          <t>:</t>
        </is>
      </c>
      <c r="E2635" s="223" t="inlineStr">
        <is>
          <t>Tim Kreatif Media</t>
        </is>
      </c>
      <c r="F2635" s="223" t="inlineStr">
        <is>
          <t>978-623-8117-54-3</t>
        </is>
      </c>
      <c r="G2635" s="223" t="inlineStr">
        <is>
          <t>978-623-8492-69-5</t>
        </is>
      </c>
      <c r="H2635" s="223" t="inlineStr">
        <is>
          <t>Referensi</t>
        </is>
      </c>
      <c r="I2635" s="258" t="inlineStr">
        <is>
          <t>Perguruan Tinggi</t>
        </is>
      </c>
      <c r="J2635" s="186" t="inlineStr">
        <is>
          <t>009.24</t>
        </is>
      </c>
      <c r="K2635" s="223" t="inlineStr">
        <is>
          <t>Edisi Ke-1</t>
        </is>
      </c>
      <c r="L2635" s="264" t="n"/>
      <c r="M2635" s="265" t="inlineStr">
        <is>
          <t>Tidak Tersedia</t>
        </is>
      </c>
      <c r="N2635" s="223" t="inlineStr">
        <is>
          <t>Indonesia</t>
        </is>
      </c>
      <c r="O2635" s="223" t="inlineStr">
        <is>
          <t>Bukan fiksi</t>
        </is>
      </c>
      <c r="P2635" s="223" t="n">
        <v>2023</v>
      </c>
      <c r="Q2635" s="223" t="n">
        <v>2023</v>
      </c>
      <c r="R2635" s="223" t="inlineStr">
        <is>
          <t>Rumah Baca</t>
        </is>
      </c>
      <c r="S2635" s="223" t="inlineStr">
        <is>
          <t>Andi Offset CV</t>
        </is>
      </c>
      <c r="T2635" s="223" t="inlineStr">
        <is>
          <t>Lokal</t>
        </is>
      </c>
      <c r="U2635" s="86" t="n">
        <v>76</v>
      </c>
      <c r="V2635" s="86" t="inlineStr">
        <is>
          <t>pdf</t>
        </is>
      </c>
      <c r="W2635" s="223" t="inlineStr">
        <is>
          <t>6.1 MB</t>
        </is>
      </c>
      <c r="X2635" s="223" t="inlineStr">
        <is>
          <t>Penyakit asam lambung adalah istilah yang sering digunakan untuk menggambarkan rasa ketidaknyamanan atau nyeri yang terjadi pada perut bagian atas setelah makan atau minum. Penyebabnya dapat karena berbagai hal, seperti luka pada lapisan dalam lambung, konsumsi minuman dan makanan yang bisa mengiritasi lambung, stres, infeksi bakteri, ataupun efek samping penggunaan obat. Oleh karena itu, penting untuk mengetahui cara mengatasi dan mengendalikan asam lambung terutama dari segi makanan. Dalam buku ini dibahas mengenai penyebab dan makanan apa saja yang boleh dan tidak boleh dimakan bagi penderita asam lambung.</t>
        </is>
      </c>
      <c r="Y2635" s="262" t="n">
        <v>32000</v>
      </c>
      <c r="Z2635" s="226" t="n"/>
      <c r="AA2635" s="241">
        <f>Y4138*Z4138</f>
        <v/>
      </c>
      <c r="AB2635" s="237" t="inlineStr">
        <is>
          <t>0c0b0d08-e086-4fb3-8521-2e037998f927</t>
        </is>
      </c>
    </row>
    <row r="2636" ht="15" customHeight="1" s="283">
      <c r="A2636" s="109" t="n">
        <v>4134</v>
      </c>
      <c r="B2636" s="222">
        <f>HYPERLINK("https://mocostore.moco.co.id/catalog/"&amp;AB4143,"Klik Disini")</f>
        <v/>
      </c>
      <c r="C2636" s="223" t="inlineStr">
        <is>
          <t>Cerita Rakyat Bali, Lombok &amp; Flores DEWI RINJANI dan Cerita lainnya</t>
        </is>
      </c>
      <c r="D2636" s="223" t="inlineStr">
        <is>
          <t>:</t>
        </is>
      </c>
      <c r="E2636" s="223" t="inlineStr">
        <is>
          <t>Ari Wulandari</t>
        </is>
      </c>
      <c r="F2636" s="223" t="inlineStr">
        <is>
          <t>978-623-6701-99-7</t>
        </is>
      </c>
      <c r="G2636" s="223" t="inlineStr">
        <is>
          <t>978-623-471-069-4</t>
        </is>
      </c>
      <c r="H2636" s="223" t="inlineStr">
        <is>
          <t>Anak</t>
        </is>
      </c>
      <c r="I2636" s="258" t="inlineStr">
        <is>
          <t>Umum</t>
        </is>
      </c>
      <c r="J2636" s="186" t="inlineStr">
        <is>
          <t>005.01</t>
        </is>
      </c>
      <c r="K2636" s="223" t="inlineStr">
        <is>
          <t>Edisi Ke-1</t>
        </is>
      </c>
      <c r="L2636" s="223" t="inlineStr">
        <is>
          <t>Seri Ensiklopedia Dongeng Nusantara</t>
        </is>
      </c>
      <c r="M2636" s="259" t="inlineStr">
        <is>
          <t>Tidak Tersedia</t>
        </is>
      </c>
      <c r="N2636" s="223" t="inlineStr">
        <is>
          <t>Indonesia</t>
        </is>
      </c>
      <c r="O2636" s="223" t="inlineStr">
        <is>
          <t>Fiksi</t>
        </is>
      </c>
      <c r="P2636" s="223" t="n">
        <v>2022</v>
      </c>
      <c r="Q2636" s="223" t="n">
        <v>2023</v>
      </c>
      <c r="R2636" s="223" t="inlineStr">
        <is>
          <t>Rainbow Publisher</t>
        </is>
      </c>
      <c r="S2636" s="223" t="inlineStr">
        <is>
          <t>Andi Offset CV</t>
        </is>
      </c>
      <c r="T2636" s="223" t="inlineStr">
        <is>
          <t>Lokal</t>
        </is>
      </c>
      <c r="U2636" s="86" t="n">
        <v>74</v>
      </c>
      <c r="V2636" s="86" t="inlineStr">
        <is>
          <t>pdf</t>
        </is>
      </c>
      <c r="W2636" s="223" t="inlineStr">
        <is>
          <t>3.0 MB</t>
        </is>
      </c>
      <c r="X2636" s="223" t="inlineStr">
        <is>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is>
      </c>
      <c r="Y2636" s="262" t="n">
        <v>69000</v>
      </c>
      <c r="Z2636" s="226" t="n"/>
      <c r="AA2636" s="241">
        <f>Y4143*Z4143</f>
        <v/>
      </c>
      <c r="AB2636" s="237" t="inlineStr">
        <is>
          <t>e96ffc37-a2d3-4adb-837d-84cbe5c26039</t>
        </is>
      </c>
    </row>
    <row r="2637" ht="15" customHeight="1" s="283">
      <c r="A2637" s="109" t="n">
        <v>4135</v>
      </c>
      <c r="B2637" s="222">
        <f>HYPERLINK("https://mocostore.moco.co.id/catalog/"&amp;AB4144,"Klik Disini")</f>
        <v/>
      </c>
      <c r="C2637" s="223" t="inlineStr">
        <is>
          <t>Cerita Rakyat Bali, Lombok &amp; Flores LEGENDA DESA TRUNYAN dan Cerita lainnya</t>
        </is>
      </c>
      <c r="D2637" s="223" t="inlineStr">
        <is>
          <t>:</t>
        </is>
      </c>
      <c r="E2637" s="223" t="inlineStr">
        <is>
          <t>Ari Wulandari</t>
        </is>
      </c>
      <c r="F2637" s="223" t="inlineStr">
        <is>
          <t>978-623-6701-98-0</t>
        </is>
      </c>
      <c r="G2637" s="223" t="inlineStr">
        <is>
          <t>978-623-471-070-0</t>
        </is>
      </c>
      <c r="H2637" s="223" t="inlineStr">
        <is>
          <t>Anak</t>
        </is>
      </c>
      <c r="I2637" s="258" t="inlineStr">
        <is>
          <t>Umum</t>
        </is>
      </c>
      <c r="J2637" s="186" t="inlineStr">
        <is>
          <t>005.01</t>
        </is>
      </c>
      <c r="K2637" s="223" t="inlineStr">
        <is>
          <t>Edisi Ke-1</t>
        </is>
      </c>
      <c r="L2637" s="264" t="inlineStr">
        <is>
          <t>Seri Ensiklopedia Dongeng Nusantara</t>
        </is>
      </c>
      <c r="M2637" s="265" t="inlineStr">
        <is>
          <t>Tidak Tersedia</t>
        </is>
      </c>
      <c r="N2637" s="223" t="inlineStr">
        <is>
          <t>Indonesia</t>
        </is>
      </c>
      <c r="O2637" s="223" t="inlineStr">
        <is>
          <t>Fiksi</t>
        </is>
      </c>
      <c r="P2637" s="223" t="n">
        <v>2022</v>
      </c>
      <c r="Q2637" s="223" t="n">
        <v>2023</v>
      </c>
      <c r="R2637" s="223" t="inlineStr">
        <is>
          <t>Rainbow Publisher</t>
        </is>
      </c>
      <c r="S2637" s="223" t="inlineStr">
        <is>
          <t>Andi Offset CV</t>
        </is>
      </c>
      <c r="T2637" s="223" t="inlineStr">
        <is>
          <t>Lokal</t>
        </is>
      </c>
      <c r="U2637" s="86" t="n">
        <v>86</v>
      </c>
      <c r="V2637" s="86" t="inlineStr">
        <is>
          <t>pdf</t>
        </is>
      </c>
      <c r="W2637" s="223" t="inlineStr">
        <is>
          <t>4.7 MB</t>
        </is>
      </c>
      <c r="X2637" s="223" t="inlineStr">
        <is>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is>
      </c>
      <c r="Y2637" s="262" t="n">
        <v>69000</v>
      </c>
      <c r="Z2637" s="226" t="n"/>
      <c r="AA2637" s="241">
        <f>Y4144*Z4144</f>
        <v/>
      </c>
      <c r="AB2637" s="237" t="inlineStr">
        <is>
          <t>9cc592ac-9fca-4287-82b9-7e5c62d13105</t>
        </is>
      </c>
    </row>
    <row r="2638" ht="15" customHeight="1" s="283">
      <c r="A2638" s="109" t="n">
        <v>4136</v>
      </c>
      <c r="B2638" s="222">
        <f>HYPERLINK("https://mocostore.moco.co.id/catalog/"&amp;AB4145,"Klik Disini")</f>
        <v/>
      </c>
      <c r="C2638" s="223" t="inlineStr">
        <is>
          <t>Cerita Rakyat Bali, Lombok &amp; Flores RAMBUT POHON BERINGIN dan Cerita lainnya</t>
        </is>
      </c>
      <c r="D2638" s="223" t="inlineStr">
        <is>
          <t>:</t>
        </is>
      </c>
      <c r="E2638" s="223" t="inlineStr">
        <is>
          <t>Ari Wulandari</t>
        </is>
      </c>
      <c r="F2638" s="223" t="inlineStr">
        <is>
          <t>978-623-6701-97-3</t>
        </is>
      </c>
      <c r="G2638" s="223" t="inlineStr">
        <is>
          <t>978-623-471-071-7</t>
        </is>
      </c>
      <c r="H2638" s="223" t="inlineStr">
        <is>
          <t>Anak</t>
        </is>
      </c>
      <c r="I2638" s="258" t="inlineStr">
        <is>
          <t>Umum</t>
        </is>
      </c>
      <c r="J2638" s="186" t="inlineStr">
        <is>
          <t>005.01</t>
        </is>
      </c>
      <c r="K2638" s="223" t="inlineStr">
        <is>
          <t>Edisi Ke-1</t>
        </is>
      </c>
      <c r="L2638" s="264" t="inlineStr">
        <is>
          <t>Seri Ensiklopedia Dongeng Nusantara</t>
        </is>
      </c>
      <c r="M2638" s="265" t="inlineStr">
        <is>
          <t>Tidak Tersedia</t>
        </is>
      </c>
      <c r="N2638" s="223" t="inlineStr">
        <is>
          <t>Indonesia</t>
        </is>
      </c>
      <c r="O2638" s="223" t="inlineStr">
        <is>
          <t>Fiksi</t>
        </is>
      </c>
      <c r="P2638" s="223" t="n">
        <v>2022</v>
      </c>
      <c r="Q2638" s="223" t="n">
        <v>2023</v>
      </c>
      <c r="R2638" s="223" t="inlineStr">
        <is>
          <t>Rainbow Publisher</t>
        </is>
      </c>
      <c r="S2638" s="223" t="inlineStr">
        <is>
          <t>Andi Offset CV</t>
        </is>
      </c>
      <c r="T2638" s="223" t="inlineStr">
        <is>
          <t>Lokal</t>
        </is>
      </c>
      <c r="U2638" s="86" t="n">
        <v>74</v>
      </c>
      <c r="V2638" s="86" t="inlineStr">
        <is>
          <t>pdf</t>
        </is>
      </c>
      <c r="W2638" s="223" t="inlineStr">
        <is>
          <t>4.1 MB</t>
        </is>
      </c>
      <c r="X2638" s="223" t="inlineStr">
        <is>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is>
      </c>
      <c r="Y2638" s="262" t="n">
        <v>69000</v>
      </c>
      <c r="Z2638" s="226" t="n"/>
      <c r="AA2638" s="241">
        <f>Y4145*Z4145</f>
        <v/>
      </c>
      <c r="AB2638" s="237" t="inlineStr">
        <is>
          <t>f69e178f-d77b-4aec-a1cb-4a4b14ac3838</t>
        </is>
      </c>
    </row>
    <row r="2639" ht="15" customHeight="1" s="283">
      <c r="A2639" s="109" t="n">
        <v>4137</v>
      </c>
      <c r="B2639" s="222">
        <f>HYPERLINK("https://mocostore.moco.co.id/catalog/"&amp;AB4146,"Klik Disini")</f>
        <v/>
      </c>
      <c r="C2639" s="223" t="inlineStr">
        <is>
          <t>Cerita Rakyat Pulau Jawa PURBASARI DAN PURBARARANG dan Cerita lainnya</t>
        </is>
      </c>
      <c r="D2639" s="223" t="inlineStr">
        <is>
          <t>:</t>
        </is>
      </c>
      <c r="E2639" s="223" t="inlineStr">
        <is>
          <t>Ari Wulandari</t>
        </is>
      </c>
      <c r="F2639" s="223" t="inlineStr">
        <is>
          <t>978-623-6701-89-8</t>
        </is>
      </c>
      <c r="G2639" s="223" t="inlineStr">
        <is>
          <t>978-623-471-073-1</t>
        </is>
      </c>
      <c r="H2639" s="223" t="inlineStr">
        <is>
          <t>Pendidikan Anak</t>
        </is>
      </c>
      <c r="I2639" s="258" t="inlineStr">
        <is>
          <t>Umum</t>
        </is>
      </c>
      <c r="J2639" s="186" t="inlineStr">
        <is>
          <t>005.01</t>
        </is>
      </c>
      <c r="K2639" s="223" t="inlineStr">
        <is>
          <t>Edisi Ke-1</t>
        </is>
      </c>
      <c r="L2639" s="264" t="inlineStr">
        <is>
          <t>Seri Ensiklopedia Dongeng Nusantara</t>
        </is>
      </c>
      <c r="M2639" s="265" t="inlineStr">
        <is>
          <t>Tidak Tersedia</t>
        </is>
      </c>
      <c r="N2639" s="223" t="inlineStr">
        <is>
          <t>Indonesia</t>
        </is>
      </c>
      <c r="O2639" s="223" t="inlineStr">
        <is>
          <t>Fiksi</t>
        </is>
      </c>
      <c r="P2639" s="223" t="n">
        <v>2022</v>
      </c>
      <c r="Q2639" s="223" t="n">
        <v>2023</v>
      </c>
      <c r="R2639" s="223" t="inlineStr">
        <is>
          <t>Rainbow Publisher</t>
        </is>
      </c>
      <c r="S2639" s="223" t="inlineStr">
        <is>
          <t>Andi Offset CV</t>
        </is>
      </c>
      <c r="T2639" s="223" t="inlineStr">
        <is>
          <t>Lokal</t>
        </is>
      </c>
      <c r="U2639" s="86" t="n">
        <v>74</v>
      </c>
      <c r="V2639" s="86" t="inlineStr">
        <is>
          <t>pdf</t>
        </is>
      </c>
      <c r="W2639" s="223" t="inlineStr">
        <is>
          <t>4.6 MB</t>
        </is>
      </c>
      <c r="X2639" s="223" t="inlineStr">
        <is>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persahabatan, hingga kasih sayang, semuanya ada terangkum dalam berbagai cerita rakyat dan kepahlawanan yang tak kalah menarik dan seru tentunya.
 Cerita-cerita rakyat Jawa ini ada 3 seri, jangan sampai kelewatan bacanya ya! Nah, serinya sebagai berikut:
 &amp;acirc;&amp;euro;&amp;cent; Seri Ensiklopedia Dongeng Nusantara: Cerita Rakyat Pulau Jawa Purbasari dan Purbararang dan Cerita Lainnya
 &amp;acirc;&amp;euro;&amp;cent; Seri Ensiklopedia Dongeng Nusantara: Cerita Rakyat Pulau Jawa Putri Tunjung Sekar dan Cerita Lainnya
 &amp;acirc;&amp;euro;&amp;cent; Seri Ensiklopedia Dongeng Nusantara: Cerita Rakyat Pulau Jawa Kembang Wijaya Kusuma dan Cerita Lainnya
 Yuk kita nikmati ceritanya yang seru. Selamat membaca.</t>
        </is>
      </c>
      <c r="Y2639" s="262" t="n">
        <v>69000</v>
      </c>
      <c r="Z2639" s="226" t="n"/>
      <c r="AA2639" s="241">
        <f>Y4146*Z4146</f>
        <v/>
      </c>
      <c r="AB2639" s="237" t="inlineStr">
        <is>
          <t>2cd59908-811c-4f75-997f-2cbb99f3848f</t>
        </is>
      </c>
    </row>
    <row r="2640" ht="15" customHeight="1" s="283">
      <c r="A2640" s="109" t="n">
        <v>4138</v>
      </c>
      <c r="B2640" s="222">
        <f>HYPERLINK("https://mocostore.moco.co.id/catalog/"&amp;AB4147,"Klik Disini")</f>
        <v/>
      </c>
      <c r="C2640" s="223" t="inlineStr">
        <is>
          <t>Cerita Rakyat Pulau Jawa PUTRI TUNJUNG SEKAR dan Cerita lainnya</t>
        </is>
      </c>
      <c r="D2640" s="223" t="inlineStr">
        <is>
          <t>:</t>
        </is>
      </c>
      <c r="E2640" s="223" t="inlineStr">
        <is>
          <t>Ari Wulandari</t>
        </is>
      </c>
      <c r="F2640" s="223" t="inlineStr">
        <is>
          <t>978-623-6701-96-6</t>
        </is>
      </c>
      <c r="G2640" s="223" t="inlineStr">
        <is>
          <t>978-623-471-075-5</t>
        </is>
      </c>
      <c r="H2640" s="223" t="inlineStr">
        <is>
          <t>Anak</t>
        </is>
      </c>
      <c r="I2640" s="258" t="inlineStr">
        <is>
          <t>Umum</t>
        </is>
      </c>
      <c r="J2640" s="186" t="inlineStr">
        <is>
          <t>005.01</t>
        </is>
      </c>
      <c r="K2640" s="223" t="inlineStr">
        <is>
          <t>Edisi Ke-1</t>
        </is>
      </c>
      <c r="L2640" s="264" t="inlineStr">
        <is>
          <t>Seri Ensiklopedia Dongeng Nusantara</t>
        </is>
      </c>
      <c r="M2640" s="265" t="inlineStr">
        <is>
          <t>Tidak Tersedia</t>
        </is>
      </c>
      <c r="N2640" s="223" t="inlineStr">
        <is>
          <t>Indonesia</t>
        </is>
      </c>
      <c r="O2640" s="223" t="inlineStr">
        <is>
          <t>Fiksi</t>
        </is>
      </c>
      <c r="P2640" s="223" t="n">
        <v>2022</v>
      </c>
      <c r="Q2640" s="223" t="n">
        <v>2023</v>
      </c>
      <c r="R2640" s="223" t="inlineStr">
        <is>
          <t>Rainbow Publisher</t>
        </is>
      </c>
      <c r="S2640" s="223" t="inlineStr">
        <is>
          <t>Andi Offset CV</t>
        </is>
      </c>
      <c r="T2640" s="223" t="inlineStr">
        <is>
          <t>Lokal</t>
        </is>
      </c>
      <c r="U2640" s="86" t="n">
        <v>62</v>
      </c>
      <c r="V2640" s="86" t="inlineStr">
        <is>
          <t>pdf</t>
        </is>
      </c>
      <c r="W2640" s="223" t="inlineStr">
        <is>
          <t>4.5 MB</t>
        </is>
      </c>
      <c r="X2640" s="223" t="inlineStr">
        <is>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persahabatan, hingga kasih sayang, semuanya ada terangkum dalam berbagai cerita rakyat dan kepahlawanan yang tak kalah menarik dan seru tentunya.
 Cerita-cerita rakyat Jawa ini ada 3 seri, jangan sampai kelewatan bacanya ya! Nah, serinya sebagai berikut:
 # Seri Ensiklopedia Dongeng Nusantara: Cerita Rakyat Pulau Jawa Purbasari dan Purbararang dan Cerita Lainnya
 # Seri Ensiklopedia Dongeng Nusantara: Cerita Rakyat Pulau Jawa Putri Tunjung Sekar dan Cerita Lainnya
 # Seri Ensiklopedia Dongeng Nusantara: Cerita Rakyat Pulau Jawa Kembang Wijaya Kusuma dan Cerita Lainnya
 Yuk kita nikmati ceritanya yang seru. Selamat membaca.</t>
        </is>
      </c>
      <c r="Y2640" s="262" t="n">
        <v>69000</v>
      </c>
      <c r="Z2640" s="226" t="n"/>
      <c r="AA2640" s="241">
        <f>Y4147*Z4147</f>
        <v/>
      </c>
      <c r="AB2640" s="237" t="inlineStr">
        <is>
          <t>8ea575d6-f188-4a37-892c-131c42e5191c</t>
        </is>
      </c>
    </row>
    <row r="2641" ht="15" customHeight="1" s="283">
      <c r="A2641" s="109" t="n">
        <v>4139</v>
      </c>
      <c r="B2641" s="222">
        <f>HYPERLINK("https://mocostore.moco.co.id/catalog/"&amp;AB4148,"Klik Disini")</f>
        <v/>
      </c>
      <c r="C2641" s="223" t="inlineStr">
        <is>
          <t>Kisah Klasik dari Pulau Para Pelaut Sulawesi IKAN DUYUNG DI SULAWESI dan Kisah Klasik lainnya</t>
        </is>
      </c>
      <c r="D2641" s="223" t="inlineStr">
        <is>
          <t>:</t>
        </is>
      </c>
      <c r="E2641" s="223" t="inlineStr">
        <is>
          <t>Ari Wulandari</t>
        </is>
      </c>
      <c r="F2641" s="223" t="inlineStr">
        <is>
          <t>978-623-6701-90-4</t>
        </is>
      </c>
      <c r="G2641" s="223" t="inlineStr">
        <is>
          <t>978-623-471-078-6</t>
        </is>
      </c>
      <c r="H2641" s="223" t="inlineStr">
        <is>
          <t>Anak</t>
        </is>
      </c>
      <c r="I2641" s="258" t="inlineStr">
        <is>
          <t>Umum</t>
        </is>
      </c>
      <c r="J2641" s="186" t="inlineStr">
        <is>
          <t>005.01</t>
        </is>
      </c>
      <c r="K2641" s="223" t="inlineStr">
        <is>
          <t>Edisi Ke-1</t>
        </is>
      </c>
      <c r="L2641" s="264" t="inlineStr">
        <is>
          <t>Seri Ensiklopedia Dongeng Nusantara</t>
        </is>
      </c>
      <c r="M2641" s="265" t="inlineStr">
        <is>
          <t>Tidak Tersedia</t>
        </is>
      </c>
      <c r="N2641" s="223" t="inlineStr">
        <is>
          <t>Indonesia</t>
        </is>
      </c>
      <c r="O2641" s="223" t="inlineStr">
        <is>
          <t>Fiksi</t>
        </is>
      </c>
      <c r="P2641" s="223" t="n">
        <v>2022</v>
      </c>
      <c r="Q2641" s="223" t="n">
        <v>2023</v>
      </c>
      <c r="R2641" s="223" t="inlineStr">
        <is>
          <t>Rainbow Publisher</t>
        </is>
      </c>
      <c r="S2641" s="223" t="inlineStr">
        <is>
          <t>Andi Offset CV</t>
        </is>
      </c>
      <c r="T2641" s="223" t="inlineStr">
        <is>
          <t>Lokal</t>
        </is>
      </c>
      <c r="U2641" s="86" t="n">
        <v>74</v>
      </c>
      <c r="V2641" s="86" t="inlineStr">
        <is>
          <t>pdf</t>
        </is>
      </c>
      <c r="W2641" s="223" t="inlineStr">
        <is>
          <t>4.6 MB</t>
        </is>
      </c>
      <c r="X2641" s="223" t="inlineStr">
        <is>
          <t>Pulau Sulawesi, terkenal sebagai pulau para pelaut Nusantara. Tak heran di sana kepulauannya, pantainya, sangat indah dan juga cantik. Berbagai kisah perjuangan dan kepahlawanan juga lahir di sini. Kita mengenal pahlawan-pahlawan seperti Sultan Hasanuddin, Syekh Yusuf Tajul Khalwati, La Maddukelleng, Ranggong Daeng Romo, Andi Djemma, Pong Tiku, Andi Abdullah Bau Massepe, Pajonga Daeng Ngalle, Opu Daeng Risadju, Sultan Daeng Radja, dll. Tokoh tokoh tersebut memiliki banyak kesamaan, yaitu memperjuangkan kejujuran dan keadilan, melepaskan diri dari penjajahan dan kezaliman. Semangat perjuangannya tentu sangat patut kita teladani untuk menjaga Negara Kesatuan Republik Indonesia.
 Cerita rakyat asli Sulawesi pun tak kalah banyaknya. Negeri ini memiliki berbagai kisah yang menceritakan kasih sayang, keberanian, cinta kasih, kejujuran, kearifan, persahabatan, dan balas budi. Ada beragam cerita rakyat yang sangat menarik dan layak kita simak.
 Cerita-cerita rakyat Sulawesi ini ada 3 seri, jangan sampai kelewatan bacanya ya. Nah, serinya sebagai berikut:
 # Seri Ensiklopedia Dongeng Nusantara: Kisah Klasik dari Pulau Para Pelaut Sulawesi Ikan Duyung di Sulawesi dan Kisah Klasik Lainnya
 # Seri Ensiklopedia Dongeng Nusantara: Kisah Klasik dari Pulau Para Pelaut Sulawesi Sigarlaki Sang Pemburu dan Kisah Klasik Lainnya
 # Seri Ensiklopedia Dongeng Nusantara: Kisah Klasik dari Pulau Para Pelaut Sulawesi Sang Putri Tandampalik dan Kisah Klasik Lainnya
 Cerita-cerita itu akan membuat kita mengenal Sulawesi lebih dekat, dan tentu saja ceritanya tak kalah seru dari cerita superhero kebanyakan.
 Yuuuk kita baca. Selamat membaca adik-adik...</t>
        </is>
      </c>
      <c r="Y2641" s="262" t="n">
        <v>69000</v>
      </c>
      <c r="Z2641" s="226" t="n"/>
      <c r="AA2641" s="241">
        <f>Y4148*Z4148</f>
        <v/>
      </c>
      <c r="AB2641" s="237" t="inlineStr">
        <is>
          <t>9c050d32-37be-4b9c-be30-6e4e439cee2e</t>
        </is>
      </c>
    </row>
    <row r="2642" ht="15" customHeight="1" s="283">
      <c r="A2642" s="109" t="n">
        <v>4140</v>
      </c>
      <c r="B2642" s="222">
        <f>HYPERLINK("https://mocostore.moco.co.id/catalog/"&amp;AB4149,"Klik Disini")</f>
        <v/>
      </c>
      <c r="C2642" s="223" t="inlineStr">
        <is>
          <t>Kisah Klasik dari Pulau Para Pelaut Sulawesi SANG PUTRI TANDAMPALIK dan Kisah Klasik lainnya</t>
        </is>
      </c>
      <c r="D2642" s="223" t="inlineStr">
        <is>
          <t>:</t>
        </is>
      </c>
      <c r="E2642" s="223" t="inlineStr">
        <is>
          <t>Ari Wulandari</t>
        </is>
      </c>
      <c r="F2642" s="223" t="inlineStr">
        <is>
          <t>978-623-6701-92-8</t>
        </is>
      </c>
      <c r="G2642" s="223" t="inlineStr">
        <is>
          <t>978-623-471-079-3</t>
        </is>
      </c>
      <c r="H2642" s="223" t="inlineStr">
        <is>
          <t>Orangtua &amp; Anak</t>
        </is>
      </c>
      <c r="I2642" s="258" t="inlineStr">
        <is>
          <t>Umum</t>
        </is>
      </c>
      <c r="J2642" s="186" t="inlineStr">
        <is>
          <t>005.01</t>
        </is>
      </c>
      <c r="K2642" s="223" t="inlineStr">
        <is>
          <t>Edisi Ke-1</t>
        </is>
      </c>
      <c r="L2642" s="264" t="inlineStr">
        <is>
          <t>Seri Ensiklopedia Dongeng Nusantara</t>
        </is>
      </c>
      <c r="M2642" s="265" t="inlineStr">
        <is>
          <t>Tidak Tersedia</t>
        </is>
      </c>
      <c r="N2642" s="223" t="inlineStr">
        <is>
          <t>Indonesia</t>
        </is>
      </c>
      <c r="O2642" s="223" t="inlineStr">
        <is>
          <t>Fiksi</t>
        </is>
      </c>
      <c r="P2642" s="223" t="n">
        <v>2022</v>
      </c>
      <c r="Q2642" s="223" t="n">
        <v>2023</v>
      </c>
      <c r="R2642" s="223" t="inlineStr">
        <is>
          <t>Rainbow Publisher</t>
        </is>
      </c>
      <c r="S2642" s="223" t="inlineStr">
        <is>
          <t>Andi Offset CV</t>
        </is>
      </c>
      <c r="T2642" s="223" t="inlineStr">
        <is>
          <t>Lokal</t>
        </is>
      </c>
      <c r="U2642" s="86" t="n">
        <v>74</v>
      </c>
      <c r="V2642" s="86" t="inlineStr">
        <is>
          <t>pdf</t>
        </is>
      </c>
      <c r="W2642" s="223" t="inlineStr">
        <is>
          <t>5.4 MB</t>
        </is>
      </c>
      <c r="X2642" s="223" t="inlineStr">
        <is>
          <t>Pulau Sulawesi, terkenal sebagai pulau para pelaut Nusantara. Tak heran di sana kepulauannya, pantainya, sangat indah dan juga cantik. Berbagai kisah perjuangan dan kepahlawanan juga lahir di sini. Kita mengenal pahlawan-pahlawan seperti Sultan Hasanuddin, Syekh Yusuf Tajul Khalwati, La Maddukelleng, Ranggong Daeng Romo, Andi Djemma, Pong Tiku, Andi Abdullah Bau Massepe, Pajonga Daeng Ngalle, Opu Daeng Risadju, Sultan Daeng Radja, dll. Tokoh tokoh tersebut memiliki banyak kesamaan, yaitu memperjuangkan kejujuran dan keadilan, melepaskan diri dari penjajahan dan kezaliman. Semangat perjuangannya tentu sangat patut kita teladani untuk menjaga Negara Kesatuan Republik Indonesia.
 Cerita rakyat asli Sulawesi pun tak kalah banyaknya. Negeri ini memiliki berbagai kisah yang menceritakan kasih sayang, keberanian, cinta kasih, kejujuran, kearifan, persahabatan, dan balas budi. Ada beragam cerita rakyat yang sangat menarik dan layak kita simak.
 Cerita-cerita rakyat Sulawesi ini ada 3 seri, jangan sampai kelewatan bacanya ya. Nah, serinya sebagai berikut:
 # Seri Ensiklopedia Dongeng Nusantara: Kisah Klasik dari Pulau Para Pelaut Sulawesi Ikan Duyung di Sulawesi dan Kisah Klasik Lainnya
 # Seri Ensiklopedia Dongeng Nusantara: Kisah Klasik dari Pulau Para Pelaut Sulawesi Sigarlaki Sang Pemburu dan Kisah Klasik Lainnya
 # Seri Ensiklopedia Dongeng Nusantara: Kisah Klasik dari Pulau Para Pelaut Sulawesi Sang Putri Tandampalik dan Kisah Klasik Lainnya
 Cerita-cerita itu akan membuat kita mengenal Sulawesi lebih dekat, dan tentu saja ceritanya tak kalah seru dari cerita superhero kebanyakan.
 Yuuuk kita baca. Selamat membaca adik-adik...</t>
        </is>
      </c>
      <c r="Y2642" s="262" t="n">
        <v>69000</v>
      </c>
      <c r="Z2642" s="226" t="n"/>
      <c r="AA2642" s="241">
        <f>Y4149*Z4149</f>
        <v/>
      </c>
      <c r="AB2642" s="237" t="inlineStr">
        <is>
          <t>c71c4298-eb46-4dc8-9748-6df3325a6047</t>
        </is>
      </c>
    </row>
    <row r="2643" ht="15" customHeight="1" s="283">
      <c r="A2643" s="109" t="n">
        <v>4144</v>
      </c>
      <c r="B2643" s="222">
        <f>HYPERLINK("https://mocostore.moco.co.id/catalog/"&amp;AB4153,"Klik Disini")</f>
        <v/>
      </c>
      <c r="C2643" s="223" t="inlineStr">
        <is>
          <t>Cerita Rakyat Pulau Jawa KEMBANG WIJAYA KUSUMA dan Cerita lainnya</t>
        </is>
      </c>
      <c r="D2643" s="223" t="inlineStr">
        <is>
          <t>:</t>
        </is>
      </c>
      <c r="E2643" s="223" t="inlineStr">
        <is>
          <t>Ari Wulandari</t>
        </is>
      </c>
      <c r="F2643" s="223" t="inlineStr">
        <is>
          <t>978-623-6701-88-1</t>
        </is>
      </c>
      <c r="G2643" s="223" t="inlineStr">
        <is>
          <t>978-623-471-072-4</t>
        </is>
      </c>
      <c r="H2643" s="223" t="inlineStr">
        <is>
          <t>Anak</t>
        </is>
      </c>
      <c r="I2643" s="258" t="inlineStr">
        <is>
          <t>Umum</t>
        </is>
      </c>
      <c r="J2643" s="186" t="inlineStr">
        <is>
          <t>005.01</t>
        </is>
      </c>
      <c r="K2643" s="223" t="inlineStr">
        <is>
          <t>Edisi Ke-1</t>
        </is>
      </c>
      <c r="L2643" s="264" t="inlineStr">
        <is>
          <t>Seri Ensiklopedia Dongeng Nusantara</t>
        </is>
      </c>
      <c r="M2643" s="265" t="inlineStr">
        <is>
          <t>Tidak Tersedia</t>
        </is>
      </c>
      <c r="N2643" s="223" t="inlineStr">
        <is>
          <t>Indonesia</t>
        </is>
      </c>
      <c r="O2643" s="223" t="inlineStr">
        <is>
          <t>Fiksi</t>
        </is>
      </c>
      <c r="P2643" s="223" t="n">
        <v>2022</v>
      </c>
      <c r="Q2643" s="223" t="n">
        <v>2023</v>
      </c>
      <c r="R2643" s="223" t="inlineStr">
        <is>
          <t>Sheila Publishing</t>
        </is>
      </c>
      <c r="S2643" s="223" t="inlineStr">
        <is>
          <t>Andi Offset CV</t>
        </is>
      </c>
      <c r="T2643" s="223" t="inlineStr">
        <is>
          <t>Lokal</t>
        </is>
      </c>
      <c r="U2643" s="86" t="n">
        <v>74</v>
      </c>
      <c r="V2643" s="86" t="inlineStr">
        <is>
          <t>pdf</t>
        </is>
      </c>
      <c r="W2643" s="223" t="inlineStr">
        <is>
          <t>5.4 MB</t>
        </is>
      </c>
      <c r="X2643" s="223" t="inlineStr">
        <is>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ENSIKLOPEDI Dongeng series antara persahabatan, hingga kasih sayang, semuanya ada terangkum dalam berbagai cerita rakyat dan kepahlawanan yang tak kalah menarik dan seru tentunya. Cerita-cerita rakyat Jawa ini ada 3 seri, jangan sampai kelewatan bacanya ya! Nah, serinya sebagai berikut:
 # Seri Ensiklopedia Dongeng Nusantara: Cerita Rakyat Pulau Jawa Purbasari dan Purbararang dan Cerita Lainnya
 # Seri Ensiklopedia Dongeng Nusantara: Cerita Rakyat Pulau Jawa Putri Tunjung Sekar dan Cerita Lainnya
 # Seri Ensiklopedia Dongeng Nusantara: Cerita Rakyat Pulau Jawa Kembang Wijaya Kusuma dan Cerita Lainnya
 Yuk kita nikmati ceritanya yang seru.Selamat membaca.</t>
        </is>
      </c>
      <c r="Y2643" s="262" t="n">
        <v>69000</v>
      </c>
      <c r="Z2643" s="226" t="n"/>
      <c r="AA2643" s="241">
        <f>Y4153*Z4153</f>
        <v/>
      </c>
      <c r="AB2643" s="237" t="inlineStr">
        <is>
          <t>ef2f0d90-f03a-466f-86a0-143d8fa2d870</t>
        </is>
      </c>
    </row>
    <row r="2644" ht="15" customHeight="1" s="283">
      <c r="A2644" s="109" t="n">
        <v>4145</v>
      </c>
      <c r="B2644" s="222">
        <f>HYPERLINK("https://mocostore.moco.co.id/catalog/"&amp;AB4154,"Klik Disini")</f>
        <v/>
      </c>
      <c r="C2644" s="223" t="inlineStr">
        <is>
          <t>Magic Moments (Bagian 1): Seri Motivasi Bahana</t>
        </is>
      </c>
      <c r="D2644" s="223" t="inlineStr">
        <is>
          <t>:</t>
        </is>
      </c>
      <c r="E2644" s="223" t="inlineStr">
        <is>
          <t>James Gwee T.H., MBA</t>
        </is>
      </c>
      <c r="F2644" s="223" t="n"/>
      <c r="G2644" s="223" t="inlineStr">
        <is>
          <t>978-623-8502-36-3</t>
        </is>
      </c>
      <c r="H2644" s="223" t="inlineStr">
        <is>
          <t>Agama Kristen</t>
        </is>
      </c>
      <c r="I2644" s="258" t="inlineStr">
        <is>
          <t>Perguruan Tinggi</t>
        </is>
      </c>
      <c r="J2644" s="186" t="inlineStr">
        <is>
          <t>009.16</t>
        </is>
      </c>
      <c r="K2644" s="223" t="inlineStr">
        <is>
          <t>Tidak Tersedia</t>
        </is>
      </c>
      <c r="L2644" s="264" t="n"/>
      <c r="M2644" s="265" t="inlineStr">
        <is>
          <t>Tidak Tersedia</t>
        </is>
      </c>
      <c r="N2644" s="223" t="inlineStr">
        <is>
          <t>Indonesia</t>
        </is>
      </c>
      <c r="O2644" s="223" t="inlineStr">
        <is>
          <t>Bukan fiksi</t>
        </is>
      </c>
      <c r="P2644" s="223" t="inlineStr">
        <is>
          <t>Tidak tersedia</t>
        </is>
      </c>
      <c r="Q2644" s="223" t="n">
        <v>2021</v>
      </c>
      <c r="R2644" s="223" t="inlineStr">
        <is>
          <t>Pustaka Referensi</t>
        </is>
      </c>
      <c r="S2644" s="223" t="inlineStr">
        <is>
          <t>Andi Offset CV</t>
        </is>
      </c>
      <c r="T2644" s="223" t="inlineStr">
        <is>
          <t>Lokal</t>
        </is>
      </c>
      <c r="U2644" s="86" t="n">
        <v>58</v>
      </c>
      <c r="V2644" s="86" t="inlineStr">
        <is>
          <t>pdf</t>
        </is>
      </c>
      <c r="W2644" s="223" t="inlineStr">
        <is>
          <t>9.8 MB</t>
        </is>
      </c>
      <c r="X2644" s="223"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2644" s="262" t="n">
        <v>60000</v>
      </c>
      <c r="Z2644" s="226" t="n"/>
      <c r="AA2644" s="241">
        <f>Y4154*Z4154</f>
        <v/>
      </c>
      <c r="AB2644" s="237" t="inlineStr">
        <is>
          <t>b7fc4ef1-53e9-4095-bba9-fa3d0f306ac8</t>
        </is>
      </c>
    </row>
    <row r="2645" ht="15" customHeight="1" s="283">
      <c r="A2645" s="109" t="n">
        <v>4146</v>
      </c>
      <c r="B2645" s="222">
        <f>HYPERLINK("https://mocostore.moco.co.id/catalog/"&amp;AB4155,"Klik Disini")</f>
        <v/>
      </c>
      <c r="C2645" s="223" t="inlineStr">
        <is>
          <t>Lebih Indah, Lebih Ajaib: Power of Worship Series</t>
        </is>
      </c>
      <c r="D2645" s="223" t="inlineStr">
        <is>
          <t>:</t>
        </is>
      </c>
      <c r="E2645" s="223" t="inlineStr">
        <is>
          <t>Jonathan Prawira</t>
        </is>
      </c>
      <c r="F2645" s="223" t="n"/>
      <c r="G2645" s="223" t="inlineStr">
        <is>
          <t>978-623-8492-47-3</t>
        </is>
      </c>
      <c r="H2645" s="223" t="inlineStr">
        <is>
          <t>Agama Kristen</t>
        </is>
      </c>
      <c r="I2645" s="258" t="inlineStr">
        <is>
          <t>Perguruan Tinggi</t>
        </is>
      </c>
      <c r="J2645" s="186" t="inlineStr">
        <is>
          <t>009.16</t>
        </is>
      </c>
      <c r="K2645" s="223" t="inlineStr">
        <is>
          <t>Tidak Tersedia</t>
        </is>
      </c>
      <c r="L2645" s="264" t="n"/>
      <c r="M2645" s="265" t="inlineStr">
        <is>
          <t>Tidak Tersedia</t>
        </is>
      </c>
      <c r="N2645" s="223" t="inlineStr">
        <is>
          <t>Indonesia</t>
        </is>
      </c>
      <c r="O2645" s="223" t="inlineStr">
        <is>
          <t>Bukan fiksi</t>
        </is>
      </c>
      <c r="P2645" s="223" t="n">
        <v>2023</v>
      </c>
      <c r="Q2645" s="223" t="n">
        <v>2023</v>
      </c>
      <c r="R2645" s="223" t="inlineStr">
        <is>
          <t>Cahaya Harapan</t>
        </is>
      </c>
      <c r="S2645" s="223" t="inlineStr">
        <is>
          <t>Andi Offset CV</t>
        </is>
      </c>
      <c r="T2645" s="223" t="inlineStr">
        <is>
          <t>Lokal</t>
        </is>
      </c>
      <c r="U2645" s="86" t="n">
        <v>54</v>
      </c>
      <c r="V2645" s="86" t="inlineStr">
        <is>
          <t>pdf</t>
        </is>
      </c>
      <c r="W2645" s="223" t="inlineStr">
        <is>
          <t>8.7 MB</t>
        </is>
      </c>
      <c r="X2645"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645" s="262" t="n">
        <v>34500</v>
      </c>
      <c r="Z2645" s="226" t="n"/>
      <c r="AA2645" s="241">
        <f>Y4155*Z4155</f>
        <v/>
      </c>
      <c r="AB2645" s="237" t="inlineStr">
        <is>
          <t>b02804cf-5aff-4c79-b614-9887fa705d4b</t>
        </is>
      </c>
    </row>
    <row r="2646" ht="15" customHeight="1" s="283">
      <c r="A2646" s="109" t="n">
        <v>4147</v>
      </c>
      <c r="B2646" s="222">
        <f>HYPERLINK("https://mocostore.moco.co.id/catalog/"&amp;AB4156,"Klik Disini")</f>
        <v/>
      </c>
      <c r="C2646" s="223" t="inlineStr">
        <is>
          <t>KUTUK KEMISKINAN dan SAKIT PENYAKIT</t>
        </is>
      </c>
      <c r="D2646" s="223" t="inlineStr">
        <is>
          <t>:</t>
        </is>
      </c>
      <c r="E2646" s="223" t="inlineStr">
        <is>
          <t>Ps. Ferdi Godjali</t>
        </is>
      </c>
      <c r="F2646" s="223" t="n"/>
      <c r="G2646" s="223" t="inlineStr">
        <is>
          <t>978-623-8492-43-5</t>
        </is>
      </c>
      <c r="H2646" s="223" t="inlineStr">
        <is>
          <t>Agama Kristen</t>
        </is>
      </c>
      <c r="I2646" s="258" t="inlineStr">
        <is>
          <t>Perguruan Tinggi</t>
        </is>
      </c>
      <c r="J2646" s="186" t="inlineStr">
        <is>
          <t>009.16</t>
        </is>
      </c>
      <c r="K2646" s="223" t="inlineStr">
        <is>
          <t>Tidak Tersedia</t>
        </is>
      </c>
      <c r="L2646" s="264" t="n"/>
      <c r="M2646" s="265" t="inlineStr">
        <is>
          <t>Tidak Tersedia</t>
        </is>
      </c>
      <c r="N2646" s="223" t="inlineStr">
        <is>
          <t>Indonesia</t>
        </is>
      </c>
      <c r="O2646" s="223" t="inlineStr">
        <is>
          <t>Bukan fiksi</t>
        </is>
      </c>
      <c r="P2646" s="223" t="inlineStr">
        <is>
          <t>Tidak tersedia</t>
        </is>
      </c>
      <c r="Q2646" s="223" t="n">
        <v>2021</v>
      </c>
      <c r="R2646" s="223" t="inlineStr">
        <is>
          <t>Cahaya Harapan</t>
        </is>
      </c>
      <c r="S2646" s="223" t="inlineStr">
        <is>
          <t>Andi Offset CV</t>
        </is>
      </c>
      <c r="T2646" s="223" t="inlineStr">
        <is>
          <t>Lokal</t>
        </is>
      </c>
      <c r="U2646" s="86" t="n">
        <v>52</v>
      </c>
      <c r="V2646" s="86" t="inlineStr">
        <is>
          <t>pdf</t>
        </is>
      </c>
      <c r="W2646" s="223" t="inlineStr">
        <is>
          <t>7.1 MB</t>
        </is>
      </c>
      <c r="X2646"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646" s="262" t="n">
        <v>34500</v>
      </c>
      <c r="Z2646" s="226" t="n"/>
      <c r="AA2646" s="241">
        <f>Y4156*Z4156</f>
        <v/>
      </c>
      <c r="AB2646" s="237" t="inlineStr">
        <is>
          <t>8e5edf8d-1ff7-4e35-ad8a-5b9923502d3a</t>
        </is>
      </c>
    </row>
    <row r="2647" ht="15" customHeight="1" s="283">
      <c r="A2647" s="109" t="n">
        <v>4148</v>
      </c>
      <c r="B2647" s="222">
        <f>HYPERLINK("https://mocostore.moco.co.id/catalog/"&amp;AB4157,"Klik Disini")</f>
        <v/>
      </c>
      <c r="C2647" s="223" t="inlineStr">
        <is>
          <t>Kuasa Gelap Dan Kutuk Generasi: Spiritual Breakthrough Series</t>
        </is>
      </c>
      <c r="D2647" s="223" t="inlineStr">
        <is>
          <t>:</t>
        </is>
      </c>
      <c r="E2647" s="223" t="inlineStr">
        <is>
          <t>Ps. Ferdi Godjali</t>
        </is>
      </c>
      <c r="F2647" s="223" t="n"/>
      <c r="G2647" s="223" t="inlineStr">
        <is>
          <t>978-623-8492-42-8</t>
        </is>
      </c>
      <c r="H2647" s="223" t="inlineStr">
        <is>
          <t>Agama Kristen</t>
        </is>
      </c>
      <c r="I2647" s="258" t="inlineStr">
        <is>
          <t>Perguruan Tinggi</t>
        </is>
      </c>
      <c r="J2647" s="186" t="inlineStr">
        <is>
          <t>009.16</t>
        </is>
      </c>
      <c r="K2647" s="223" t="inlineStr">
        <is>
          <t>Tidak Tersedia</t>
        </is>
      </c>
      <c r="L2647" s="264" t="n"/>
      <c r="M2647" s="265" t="inlineStr">
        <is>
          <t>Tidak Tersedia</t>
        </is>
      </c>
      <c r="N2647" s="223" t="inlineStr">
        <is>
          <t>Indonesia</t>
        </is>
      </c>
      <c r="O2647" s="223" t="inlineStr">
        <is>
          <t>Bukan fiksi</t>
        </is>
      </c>
      <c r="P2647" s="223" t="n">
        <v>2023</v>
      </c>
      <c r="Q2647" s="223" t="n">
        <v>2023</v>
      </c>
      <c r="R2647" s="223" t="inlineStr">
        <is>
          <t>Cahaya Harapan</t>
        </is>
      </c>
      <c r="S2647" s="223" t="inlineStr">
        <is>
          <t>Andi Offset CV</t>
        </is>
      </c>
      <c r="T2647" s="223" t="inlineStr">
        <is>
          <t>Lokal</t>
        </is>
      </c>
      <c r="U2647" s="86" t="n">
        <v>53</v>
      </c>
      <c r="V2647" s="86" t="inlineStr">
        <is>
          <t>pdf</t>
        </is>
      </c>
      <c r="W2647" s="223" t="inlineStr">
        <is>
          <t>4.8 MB</t>
        </is>
      </c>
      <c r="X2647"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647" s="262" t="n">
        <v>36500</v>
      </c>
      <c r="Z2647" s="226" t="n"/>
      <c r="AA2647" s="241">
        <f>Y4157*Z4157</f>
        <v/>
      </c>
      <c r="AB2647" s="237" t="inlineStr">
        <is>
          <t>8b882de3-8bf0-4fb0-a3d2-4a8ca25a6787</t>
        </is>
      </c>
    </row>
    <row r="2648" ht="15" customHeight="1" s="283">
      <c r="A2648" s="109" t="n">
        <v>4149</v>
      </c>
      <c r="B2648" s="222">
        <f>HYPERLINK("https://mocostore.moco.co.id/catalog/"&amp;AB4158,"Klik Disini")</f>
        <v/>
      </c>
      <c r="C2648" s="223" t="inlineStr">
        <is>
          <t>Kepedulian dan kasih yang dibangun dalam keluarga itu seperti apa?</t>
        </is>
      </c>
      <c r="D2648" s="223" t="inlineStr">
        <is>
          <t>:</t>
        </is>
      </c>
      <c r="E2648" s="223" t="inlineStr">
        <is>
          <t>Radiani Kalvari; S.Pd.K.; Leni Marlin S. Lase; S.S.; Martha Kaesarina; S.I.Kom.; Vicky Johanna Delarosa; Nandhes Adi Firmanto; Pambudi Pulosari; S.Sos; M.A.C.E.; dan Pdm. P. Budi Raharjo</t>
        </is>
      </c>
      <c r="F2648" s="223" t="n"/>
      <c r="G2648" s="223" t="inlineStr">
        <is>
          <t>978-623-314-514-5</t>
        </is>
      </c>
      <c r="H2648" s="223" t="inlineStr">
        <is>
          <t>Agama Kristen</t>
        </is>
      </c>
      <c r="I2648" s="258" t="inlineStr">
        <is>
          <t>Perguruan Tinggi</t>
        </is>
      </c>
      <c r="J2648" s="186" t="inlineStr">
        <is>
          <t>009.16</t>
        </is>
      </c>
      <c r="K2648" s="223" t="inlineStr">
        <is>
          <t>Tidak Tersedia</t>
        </is>
      </c>
      <c r="L2648" s="264" t="n"/>
      <c r="M2648" s="265" t="inlineStr">
        <is>
          <t>Tidak Tersedia</t>
        </is>
      </c>
      <c r="N2648" s="223" t="inlineStr">
        <is>
          <t>Indonesia</t>
        </is>
      </c>
      <c r="O2648" s="223" t="inlineStr">
        <is>
          <t>Bukan fiksi</t>
        </is>
      </c>
      <c r="P2648" s="223" t="inlineStr">
        <is>
          <t>Tidak tersedia</t>
        </is>
      </c>
      <c r="Q2648" s="223" t="n">
        <v>2021</v>
      </c>
      <c r="R2648" s="223" t="inlineStr">
        <is>
          <t>PBMR Andi</t>
        </is>
      </c>
      <c r="S2648" s="223" t="inlineStr">
        <is>
          <t>Andi Offset CV</t>
        </is>
      </c>
      <c r="T2648" s="223" t="inlineStr">
        <is>
          <t>Lokal</t>
        </is>
      </c>
      <c r="U2648" s="86" t="n">
        <v>52</v>
      </c>
      <c r="V2648" s="86" t="inlineStr">
        <is>
          <t>pdf</t>
        </is>
      </c>
      <c r="W2648" s="223" t="inlineStr">
        <is>
          <t>2.2 MB</t>
        </is>
      </c>
      <c r="X2648" s="22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2648" s="262" t="n">
        <v>34000</v>
      </c>
      <c r="Z2648" s="226" t="n"/>
      <c r="AA2648" s="241">
        <f>Y4158*Z4158</f>
        <v/>
      </c>
      <c r="AB2648" s="237" t="inlineStr">
        <is>
          <t>ed5e7687-e28a-48bb-894e-316e36e33bd8</t>
        </is>
      </c>
    </row>
    <row r="2649" ht="15" customHeight="1" s="283">
      <c r="A2649" s="109" t="n">
        <v>4150</v>
      </c>
      <c r="B2649" s="222">
        <f>HYPERLINK("https://mocostore.moco.co.id/catalog/"&amp;AB4159,"Klik Disini")</f>
        <v/>
      </c>
      <c r="C2649" s="223" t="inlineStr">
        <is>
          <t>Kebaikan Mah Wik di Tengah Corona: Seri Kisah Inspirasional Bahana</t>
        </is>
      </c>
      <c r="D2649" s="223" t="inlineStr">
        <is>
          <t>:</t>
        </is>
      </c>
      <c r="E2649" s="223" t="inlineStr">
        <is>
          <t>Niken Maria Simarmata</t>
        </is>
      </c>
      <c r="F2649" s="223" t="n"/>
      <c r="G2649" s="223" t="inlineStr">
        <is>
          <t>978-623-8492-33-6</t>
        </is>
      </c>
      <c r="H2649" s="223" t="inlineStr">
        <is>
          <t>Agama Kristen</t>
        </is>
      </c>
      <c r="I2649" s="258" t="inlineStr">
        <is>
          <t>Perguruan Tinggi</t>
        </is>
      </c>
      <c r="J2649" s="186" t="inlineStr">
        <is>
          <t>009.16</t>
        </is>
      </c>
      <c r="K2649" s="223" t="inlineStr">
        <is>
          <t>Tidak Tersedia</t>
        </is>
      </c>
      <c r="L2649" s="264" t="n"/>
      <c r="M2649" s="265" t="inlineStr">
        <is>
          <t>Tidak Tersedia</t>
        </is>
      </c>
      <c r="N2649" s="223" t="inlineStr">
        <is>
          <t>Indonesia</t>
        </is>
      </c>
      <c r="O2649" s="223" t="inlineStr">
        <is>
          <t>Bukan fiksi</t>
        </is>
      </c>
      <c r="P2649" s="223" t="inlineStr">
        <is>
          <t>Tidak tersedia</t>
        </is>
      </c>
      <c r="Q2649" s="223" t="n">
        <v>2021</v>
      </c>
      <c r="R2649" s="223" t="inlineStr">
        <is>
          <t>Cahaya Harapan</t>
        </is>
      </c>
      <c r="S2649" s="223" t="inlineStr">
        <is>
          <t>Andi Offset CV</t>
        </is>
      </c>
      <c r="T2649" s="223" t="inlineStr">
        <is>
          <t>Lokal</t>
        </is>
      </c>
      <c r="U2649" s="86" t="n">
        <v>52</v>
      </c>
      <c r="V2649" s="86" t="inlineStr">
        <is>
          <t>pdf</t>
        </is>
      </c>
      <c r="W2649" s="223" t="inlineStr">
        <is>
          <t>4.0 MB</t>
        </is>
      </c>
      <c r="X2649" s="223" t="inlineStr">
        <is>
          <t>Buku ini berisi kumpulan tulisan kisah pendek mengenai pengalaman hidup seseorang dalam menjalani kehidupan ini bersama Tuhan.
 Diharapkan, buku ini dapat menjadi kesaksian dan menginspirasi para pembaca untuk melakukan tindakan positif yang .</t>
        </is>
      </c>
      <c r="Y2649" s="262" t="n">
        <v>34000</v>
      </c>
      <c r="Z2649" s="226" t="n"/>
      <c r="AA2649" s="241">
        <f>Y4159*Z4159</f>
        <v/>
      </c>
      <c r="AB2649" s="237" t="inlineStr">
        <is>
          <t>9a5ff377-a8f8-40f1-b411-fb16c9f20f5d</t>
        </is>
      </c>
    </row>
    <row r="2650" ht="15" customHeight="1" s="283">
      <c r="A2650" s="109" t="n">
        <v>4151</v>
      </c>
      <c r="B2650" s="222">
        <f>HYPERLINK("https://mocostore.moco.co.id/catalog/"&amp;AB4160,"Klik Disini")</f>
        <v/>
      </c>
      <c r="C2650" s="223" t="inlineStr">
        <is>
          <t>Fiat</t>
        </is>
      </c>
      <c r="D2650" s="223" t="inlineStr">
        <is>
          <t>:</t>
        </is>
      </c>
      <c r="E2650" s="223" t="inlineStr">
        <is>
          <t>Benni E. Matindas</t>
        </is>
      </c>
      <c r="F2650" s="223" t="n"/>
      <c r="G2650" s="223" t="inlineStr">
        <is>
          <t>978-623-8502-21-9</t>
        </is>
      </c>
      <c r="H2650" s="223" t="inlineStr">
        <is>
          <t>Agama Kristen</t>
        </is>
      </c>
      <c r="I2650" s="258" t="inlineStr">
        <is>
          <t>Perguruan Tinggi</t>
        </is>
      </c>
      <c r="J2650" s="186" t="inlineStr">
        <is>
          <t>009.16</t>
        </is>
      </c>
      <c r="K2650" s="223" t="inlineStr">
        <is>
          <t>Edisi Ke-1</t>
        </is>
      </c>
      <c r="L2650" s="264" t="n"/>
      <c r="M2650" s="265" t="inlineStr">
        <is>
          <t>Tidak Tersedia</t>
        </is>
      </c>
      <c r="N2650" s="223" t="inlineStr">
        <is>
          <t>Indonesia</t>
        </is>
      </c>
      <c r="O2650" s="223" t="inlineStr">
        <is>
          <t>Bukan fiksi</t>
        </is>
      </c>
      <c r="P2650" s="223" t="n">
        <v>2023</v>
      </c>
      <c r="Q2650" s="223" t="n">
        <v>2023</v>
      </c>
      <c r="R2650" s="223" t="inlineStr">
        <is>
          <t>Pustaka Referensi</t>
        </is>
      </c>
      <c r="S2650" s="223" t="inlineStr">
        <is>
          <t>Andi Offset CV</t>
        </is>
      </c>
      <c r="T2650" s="223" t="inlineStr">
        <is>
          <t>Lokal</t>
        </is>
      </c>
      <c r="U2650" s="86" t="n">
        <v>61</v>
      </c>
      <c r="V2650" s="86" t="inlineStr">
        <is>
          <t>pdf</t>
        </is>
      </c>
      <c r="W2650" s="223" t="inlineStr">
        <is>
          <t>3.5 MB</t>
        </is>
      </c>
      <c r="X2650" s="223" t="inlineStr">
        <is>
          <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 Kiranya dengan membaca buku ini, pembaca mendapat wawasan baru dan dapat lebih berhikmat dalam menyikapi beragam peristiwa yang terjadi di dunia yang selalu berkembang ini.
 &amp;nbsp;</t>
        </is>
      </c>
      <c r="Y2650" s="262" t="n">
        <v>36000</v>
      </c>
      <c r="Z2650" s="226" t="n"/>
      <c r="AA2650" s="241">
        <f>Y4160*Z4160</f>
        <v/>
      </c>
      <c r="AB2650" s="237" t="inlineStr">
        <is>
          <t>2ed46646-63b2-44db-90e6-08449a851b2c</t>
        </is>
      </c>
    </row>
    <row r="2651" ht="15" customHeight="1" s="283">
      <c r="A2651" s="109" t="n">
        <v>4152</v>
      </c>
      <c r="B2651" s="222">
        <f>HYPERLINK("https://mocostore.moco.co.id/catalog/"&amp;AB4161,"Klik Disini")</f>
        <v/>
      </c>
      <c r="C2651" s="223" t="inlineStr">
        <is>
          <t>Dua Kotak Susu</t>
        </is>
      </c>
      <c r="D2651" s="223" t="inlineStr">
        <is>
          <t>:</t>
        </is>
      </c>
      <c r="E2651" s="223" t="inlineStr">
        <is>
          <t>Niken Maria Simarmata</t>
        </is>
      </c>
      <c r="F2651" s="223" t="n"/>
      <c r="G2651" s="223" t="inlineStr">
        <is>
          <t>978-623-8492-10-7</t>
        </is>
      </c>
      <c r="H2651" s="223" t="inlineStr">
        <is>
          <t>Agama Kristen</t>
        </is>
      </c>
      <c r="I2651" s="258" t="inlineStr">
        <is>
          <t>Perguruan Tinggi</t>
        </is>
      </c>
      <c r="J2651" s="186" t="inlineStr">
        <is>
          <t>009.16</t>
        </is>
      </c>
      <c r="K2651" s="223" t="inlineStr">
        <is>
          <t>Edisi Ke-1</t>
        </is>
      </c>
      <c r="L2651" s="223" t="n"/>
      <c r="M2651" s="259" t="inlineStr">
        <is>
          <t>Tidak Tersedia</t>
        </is>
      </c>
      <c r="N2651" s="223" t="inlineStr">
        <is>
          <t>Indonesia</t>
        </is>
      </c>
      <c r="O2651" s="223" t="inlineStr">
        <is>
          <t>Bukan fiksi</t>
        </is>
      </c>
      <c r="P2651" s="223" t="n">
        <v>2023</v>
      </c>
      <c r="Q2651" s="223" t="n">
        <v>2023</v>
      </c>
      <c r="R2651" s="223" t="inlineStr">
        <is>
          <t>Cahaya Harapan</t>
        </is>
      </c>
      <c r="S2651" s="223" t="inlineStr">
        <is>
          <t>Andi Offset CV</t>
        </is>
      </c>
      <c r="T2651" s="223" t="inlineStr">
        <is>
          <t>Lokal</t>
        </is>
      </c>
      <c r="U2651" s="86" t="n">
        <v>52</v>
      </c>
      <c r="V2651" s="86" t="inlineStr">
        <is>
          <t>pdf</t>
        </is>
      </c>
      <c r="W2651" s="223" t="inlineStr">
        <is>
          <t>4.7 MB</t>
        </is>
      </c>
      <c r="X2651" s="223" t="inlineStr">
        <is>
          <t>Buku ini berisi kumpulan tulisan kisah pendek mengenai pengalaman hidup seseorang dalam menjalani kehidupan ini bersama Tuhan. Diharapkan, buku ini dapat menjadi kesaksian dan menginspirasi para pembaca untuk melakukan tindakan positif yang</t>
        </is>
      </c>
      <c r="Y2651" s="262" t="n">
        <v>34500</v>
      </c>
      <c r="Z2651" s="226" t="n"/>
      <c r="AA2651" s="241">
        <f>Y4161*Z4161</f>
        <v/>
      </c>
      <c r="AB2651" s="237" t="inlineStr">
        <is>
          <t>37aea8c1-3c4a-4e7d-8ce7-567e980b13b6</t>
        </is>
      </c>
    </row>
    <row r="2652" ht="15" customHeight="1" s="283">
      <c r="A2652" s="109" t="n">
        <v>4153</v>
      </c>
      <c r="B2652" s="222">
        <f>HYPERLINK("https://mocostore.moco.co.id/catalog/"&amp;AB4162,"Klik Disini")</f>
        <v/>
      </c>
      <c r="C2652" s="223" t="inlineStr">
        <is>
          <t>Dosa-Dosa yang Membawa Kutuk</t>
        </is>
      </c>
      <c r="D2652" s="223" t="inlineStr">
        <is>
          <t>:</t>
        </is>
      </c>
      <c r="E2652" s="223" t="inlineStr">
        <is>
          <t>Ps. Ferdi Godjali</t>
        </is>
      </c>
      <c r="F2652" s="223" t="n"/>
      <c r="G2652" s="223" t="inlineStr">
        <is>
          <t>978-623-8492-09-1</t>
        </is>
      </c>
      <c r="H2652" s="223" t="inlineStr">
        <is>
          <t>Agama Kristen</t>
        </is>
      </c>
      <c r="I2652" s="258" t="inlineStr">
        <is>
          <t>Perguruan Tinggi</t>
        </is>
      </c>
      <c r="J2652" s="186" t="inlineStr">
        <is>
          <t>009.16</t>
        </is>
      </c>
      <c r="K2652" s="223" t="inlineStr">
        <is>
          <t>Tidak Tersedia</t>
        </is>
      </c>
      <c r="L2652" s="264" t="n"/>
      <c r="M2652" s="265" t="inlineStr">
        <is>
          <t>Tidak Tersedia</t>
        </is>
      </c>
      <c r="N2652" s="223" t="inlineStr">
        <is>
          <t>Indonesia</t>
        </is>
      </c>
      <c r="O2652" s="223" t="inlineStr">
        <is>
          <t>Bukan fiksi</t>
        </is>
      </c>
      <c r="P2652" s="223" t="inlineStr">
        <is>
          <t>Tidak tersedia</t>
        </is>
      </c>
      <c r="Q2652" s="223" t="n">
        <v>2021</v>
      </c>
      <c r="R2652" s="223" t="inlineStr">
        <is>
          <t>Cahaya Harapan</t>
        </is>
      </c>
      <c r="S2652" s="223" t="inlineStr">
        <is>
          <t>Andi Offset CV</t>
        </is>
      </c>
      <c r="T2652" s="223" t="inlineStr">
        <is>
          <t>Lokal</t>
        </is>
      </c>
      <c r="U2652" s="86" t="n">
        <v>59</v>
      </c>
      <c r="V2652" s="86" t="inlineStr">
        <is>
          <t>pdf</t>
        </is>
      </c>
      <c r="W2652" s="223" t="inlineStr">
        <is>
          <t>5.8 MB</t>
        </is>
      </c>
      <c r="X2652" s="22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2652" s="262" t="n">
        <v>35500</v>
      </c>
      <c r="Z2652" s="226" t="n"/>
      <c r="AA2652" s="241">
        <f>Y4162*Z4162</f>
        <v/>
      </c>
      <c r="AB2652" s="237" t="inlineStr">
        <is>
          <t>7637a88d-e88e-4354-ad05-4295798e0e62</t>
        </is>
      </c>
    </row>
    <row r="2653" ht="15" customHeight="1" s="283">
      <c r="A2653" s="109" t="n">
        <v>4154</v>
      </c>
      <c r="B2653" s="222">
        <f>HYPERLINK("https://mocostore.moco.co.id/catalog/"&amp;AB4163,"Klik Disini")</f>
        <v/>
      </c>
      <c r="C2653" s="223" t="inlineStr">
        <is>
          <t>DOSA BESAR HAM</t>
        </is>
      </c>
      <c r="D2653" s="223" t="inlineStr">
        <is>
          <t>:</t>
        </is>
      </c>
      <c r="E2653" s="223" t="inlineStr">
        <is>
          <t>Pdt. Dr. Noor Anggraito</t>
        </is>
      </c>
      <c r="F2653" s="223" t="n"/>
      <c r="G2653" s="223" t="inlineStr">
        <is>
          <t>978-623-8492-08-4</t>
        </is>
      </c>
      <c r="H2653" s="223" t="inlineStr">
        <is>
          <t>Agama Kristen</t>
        </is>
      </c>
      <c r="I2653" s="258" t="inlineStr">
        <is>
          <t>Perguruan Tinggi</t>
        </is>
      </c>
      <c r="J2653" s="186" t="inlineStr">
        <is>
          <t>009.16</t>
        </is>
      </c>
      <c r="K2653" s="223" t="inlineStr">
        <is>
          <t>Tidak Tersedia</t>
        </is>
      </c>
      <c r="L2653" s="264" t="n"/>
      <c r="M2653" s="265" t="inlineStr">
        <is>
          <t>Tidak Tersedia</t>
        </is>
      </c>
      <c r="N2653" s="223" t="inlineStr">
        <is>
          <t>Indonesia</t>
        </is>
      </c>
      <c r="O2653" s="223" t="inlineStr">
        <is>
          <t>Bukan fiksi</t>
        </is>
      </c>
      <c r="P2653" s="223" t="inlineStr">
        <is>
          <t>Tidak tersedia</t>
        </is>
      </c>
      <c r="Q2653" s="223" t="n">
        <v>2021</v>
      </c>
      <c r="R2653" s="223" t="inlineStr">
        <is>
          <t>Cahaya Harapan</t>
        </is>
      </c>
      <c r="S2653" s="223" t="inlineStr">
        <is>
          <t>Andi Offset CV</t>
        </is>
      </c>
      <c r="T2653" s="223" t="inlineStr">
        <is>
          <t>Lokal</t>
        </is>
      </c>
      <c r="U2653" s="86" t="n">
        <v>53</v>
      </c>
      <c r="V2653" s="86" t="inlineStr">
        <is>
          <t>pdf</t>
        </is>
      </c>
      <c r="W2653" s="223" t="inlineStr">
        <is>
          <t>3.9 MB</t>
        </is>
      </c>
      <c r="X2653" s="223" t="inlineStr">
        <is>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t>
        </is>
      </c>
      <c r="Y2653" s="262" t="n">
        <v>45000</v>
      </c>
      <c r="Z2653" s="226" t="n"/>
      <c r="AA2653" s="241">
        <f>Y4163*Z4163</f>
        <v/>
      </c>
      <c r="AB2653" s="237" t="inlineStr">
        <is>
          <t>da27c3ec-fa42-4ceb-ad26-1be5b93793e2</t>
        </is>
      </c>
    </row>
    <row r="2654" ht="15" customHeight="1" s="283">
      <c r="A2654" s="109" t="n">
        <v>4155</v>
      </c>
      <c r="B2654" s="222">
        <f>HYPERLINK("https://mocostore.moco.co.id/catalog/"&amp;AB4164,"Klik Disini")</f>
        <v/>
      </c>
      <c r="C2654" s="223" t="inlineStr">
        <is>
          <t>Doa Bapa Kami</t>
        </is>
      </c>
      <c r="D2654" s="223" t="inlineStr">
        <is>
          <t>:</t>
        </is>
      </c>
      <c r="E2654" s="223" t="inlineStr">
        <is>
          <t>Jonathan Prawira</t>
        </is>
      </c>
      <c r="F2654" s="223" t="n"/>
      <c r="G2654" s="223" t="inlineStr">
        <is>
          <t>978-623-8492-07-7</t>
        </is>
      </c>
      <c r="H2654" s="223" t="inlineStr">
        <is>
          <t>Agama Kristen</t>
        </is>
      </c>
      <c r="I2654" s="258" t="inlineStr">
        <is>
          <t>Perguruan Tinggi</t>
        </is>
      </c>
      <c r="J2654" s="186" t="inlineStr">
        <is>
          <t>009.16</t>
        </is>
      </c>
      <c r="K2654" s="223" t="inlineStr">
        <is>
          <t>Edisi Ke-1</t>
        </is>
      </c>
      <c r="L2654" s="264" t="n"/>
      <c r="M2654" s="265" t="inlineStr">
        <is>
          <t>Tidak Tersedia</t>
        </is>
      </c>
      <c r="N2654" s="223" t="inlineStr">
        <is>
          <t>Indonesia</t>
        </is>
      </c>
      <c r="O2654" s="223" t="inlineStr">
        <is>
          <t>Bukan fiksi</t>
        </is>
      </c>
      <c r="P2654" s="223" t="n">
        <v>2023</v>
      </c>
      <c r="Q2654" s="223" t="n">
        <v>2023</v>
      </c>
      <c r="R2654" s="223" t="inlineStr">
        <is>
          <t>Cahaya Harapan</t>
        </is>
      </c>
      <c r="S2654" s="223" t="inlineStr">
        <is>
          <t>Andi Offset CV</t>
        </is>
      </c>
      <c r="T2654" s="223" t="inlineStr">
        <is>
          <t>Lokal</t>
        </is>
      </c>
      <c r="U2654" s="86" t="n">
        <v>61</v>
      </c>
      <c r="V2654" s="86" t="inlineStr">
        <is>
          <t>pdf</t>
        </is>
      </c>
      <c r="W2654" s="223" t="inlineStr">
        <is>
          <t>1.4 MB</t>
        </is>
      </c>
      <c r="X2654" s="22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2654" s="262" t="n">
        <v>35500</v>
      </c>
      <c r="Z2654" s="226" t="n"/>
      <c r="AA2654" s="241">
        <f>Y4164*Z4164</f>
        <v/>
      </c>
      <c r="AB2654" s="237" t="inlineStr">
        <is>
          <t>70d8b7dd-de15-4e3c-a8e3-3c4f9a11abef</t>
        </is>
      </c>
    </row>
    <row r="2655" ht="15" customHeight="1" s="283">
      <c r="A2655" s="109" t="n">
        <v>4156</v>
      </c>
      <c r="B2655" s="222">
        <f>HYPERLINK("https://mocostore.moco.co.id/catalog/"&amp;AB4165,"Klik Disini")</f>
        <v/>
      </c>
      <c r="C2655" s="223" t="inlineStr">
        <is>
          <t>Secret Bibles Codes, 77 Permainan Sandi Rahasia Alkitab Untuk Dipecahkan</t>
        </is>
      </c>
      <c r="D2655" s="223" t="inlineStr">
        <is>
          <t>:</t>
        </is>
      </c>
      <c r="E2655" s="223" t="inlineStr">
        <is>
          <t>Purnawan Kristanto</t>
        </is>
      </c>
      <c r="F2655" s="223" t="inlineStr">
        <is>
          <t>978-979-29-4881-3</t>
        </is>
      </c>
      <c r="G2655" s="223" t="inlineStr">
        <is>
          <t>978-623-314-467-4</t>
        </is>
      </c>
      <c r="H2655" s="223" t="inlineStr">
        <is>
          <t>Agama Kristen</t>
        </is>
      </c>
      <c r="I2655" s="258" t="inlineStr">
        <is>
          <t>Perguruan Tinggi</t>
        </is>
      </c>
      <c r="J2655" s="186" t="inlineStr">
        <is>
          <t>009.16</t>
        </is>
      </c>
      <c r="K2655" s="223" t="inlineStr">
        <is>
          <t>Tidak Tersedia</t>
        </is>
      </c>
      <c r="L2655" s="264" t="n"/>
      <c r="M2655" s="265" t="inlineStr">
        <is>
          <t>Tidak Tersedia</t>
        </is>
      </c>
      <c r="N2655" s="223" t="inlineStr">
        <is>
          <t>Indonesia</t>
        </is>
      </c>
      <c r="O2655" s="223" t="inlineStr">
        <is>
          <t>Bukan fiksi</t>
        </is>
      </c>
      <c r="P2655" s="223" t="n">
        <v>2007</v>
      </c>
      <c r="Q2655" s="223" t="n">
        <v>2023</v>
      </c>
      <c r="R2655" s="223" t="inlineStr">
        <is>
          <t>PBMR Andi</t>
        </is>
      </c>
      <c r="S2655" s="223" t="inlineStr">
        <is>
          <t>Andi Offset CV</t>
        </is>
      </c>
      <c r="T2655" s="223" t="inlineStr">
        <is>
          <t>Lokal</t>
        </is>
      </c>
      <c r="U2655" s="86" t="n">
        <v>66</v>
      </c>
      <c r="V2655" s="86" t="inlineStr">
        <is>
          <t>pdf</t>
        </is>
      </c>
      <c r="W2655" s="223" t="inlineStr">
        <is>
          <t>4.5 MB</t>
        </is>
      </c>
      <c r="X2655" s="223" t="inlineStr">
        <is>
          <t>Dalam novel ini diceritakan bahwa seniman lukis terkenal, Da Vinci, mewariskan kode atau sandi kepada sekte keagamaan. Kode atau sandi ini berisi rahasia yang telah disimpan selama berabad-abad. Rahasia apakah itu? Hal inilah yang menimbulkan penasaran di benak pembaca.
 &amp;nbsp; Setelah membaca novel ini, tiba-tiba muncul ide di kepala saya: Saya dapat memakai kode rahasia untuk mendorong orang Kristen mempelajari Alkitab secara menyenangkan. Caranya adalah dengan menciptakan rasa penasaran dan tantangan. Saya kemudian mengumpulkan kembali kode-kode rahasia yang sebagian besar saya dapatkan waktu aktif di kepramukaan.
 &amp;nbsp; Setelah itu saya menuliskan kode-kode rahasia seperti yang ada dalam buku ini. Tujuan pemakaian kode ini adalah menimbulkan rasa penasaran pembaca sehingga mereka tergerak untuk memecahkan kode tersebut. Jika pembaca berhasil memecahkannya, di balik kode rahasia itu tersimpan pertanyaan atau soal. Selanjutnya, pembaca ditantang untuk mencari jawaban yang benar dengan membuka Alkitab.</t>
        </is>
      </c>
      <c r="Y2655" s="262" t="n">
        <v>63000</v>
      </c>
      <c r="Z2655" s="226" t="n"/>
      <c r="AA2655" s="241">
        <f>Y4165*Z4165</f>
        <v/>
      </c>
      <c r="AB2655" s="237" t="inlineStr">
        <is>
          <t>ee7e399a-6772-4748-9157-0235e67f4fd2</t>
        </is>
      </c>
    </row>
    <row r="2656" ht="15" customHeight="1" s="283">
      <c r="A2656" s="109" t="n">
        <v>4158</v>
      </c>
      <c r="B2656" s="222">
        <f>HYPERLINK("https://mocostore.moco.co.id/catalog/"&amp;AB4167,"Klik Disini")</f>
        <v/>
      </c>
      <c r="C2656" s="223" t="inlineStr">
        <is>
          <t>Burung bentet kelabu : (lanius schach) sang predator belalang</t>
        </is>
      </c>
      <c r="D2656" s="223" t="inlineStr">
        <is>
          <t>:</t>
        </is>
      </c>
      <c r="E2656" s="223" t="inlineStr">
        <is>
          <t>Fransiscus Xaverius Wagiman &amp; Fredy Lala</t>
        </is>
      </c>
      <c r="F2656" s="223" t="inlineStr">
        <is>
          <t>978-623-8409-20-4</t>
        </is>
      </c>
      <c r="G2656" s="223" t="inlineStr">
        <is>
          <t>978-623-8409-21-1</t>
        </is>
      </c>
      <c r="H2656" s="223" t="inlineStr">
        <is>
          <t>Hewan</t>
        </is>
      </c>
      <c r="I2656" s="258" t="inlineStr">
        <is>
          <t>Perguruan Tinggi</t>
        </is>
      </c>
      <c r="J2656" s="186" t="inlineStr">
        <is>
          <t>009.06</t>
        </is>
      </c>
      <c r="K2656" s="223" t="inlineStr">
        <is>
          <t>Edisi Ke-1</t>
        </is>
      </c>
      <c r="L2656" s="264" t="n"/>
      <c r="M2656" s="265" t="inlineStr">
        <is>
          <t>Tidak Tersedia</t>
        </is>
      </c>
      <c r="N2656" s="223" t="inlineStr">
        <is>
          <t>Indonesia</t>
        </is>
      </c>
      <c r="O2656" s="223" t="inlineStr">
        <is>
          <t>Bukan fiksi</t>
        </is>
      </c>
      <c r="P2656" s="223" t="n">
        <v>2024</v>
      </c>
      <c r="Q2656" s="223" t="n">
        <v>2024</v>
      </c>
      <c r="R2656" s="223" t="inlineStr">
        <is>
          <t>Lily Publisher</t>
        </is>
      </c>
      <c r="S2656" s="223" t="inlineStr">
        <is>
          <t>Andi Offset CV</t>
        </is>
      </c>
      <c r="T2656" s="223" t="inlineStr">
        <is>
          <t>Lokal</t>
        </is>
      </c>
      <c r="U2656" s="86" t="n">
        <v>174</v>
      </c>
      <c r="V2656" s="86" t="inlineStr">
        <is>
          <t>pdf</t>
        </is>
      </c>
      <c r="W2656" s="223" t="inlineStr">
        <is>
          <t>14.5 MB</t>
        </is>
      </c>
      <c r="X2656" s="223" t="inlineStr">
        <is>
          <t>Dulunya burung bentet kelabu (Lanius schach) tak terlalu digemari. Namun, kini burung bentet kelabu memiliki cukup banyak peminat. Bentet kelabu, selain merupakan jenis burung dengan suara kicau yang merdu, adalah burung karnivora, insektivora, predator, dan potensial sebagai agens pengendalian hayati, terutama belalang Sexava dan belalang kembara (Locusta migratoria manilensis).</t>
        </is>
      </c>
      <c r="Y2656" s="262" t="n">
        <v>100000</v>
      </c>
      <c r="Z2656" s="226" t="n"/>
      <c r="AA2656" s="241">
        <f>Y4167*Z4167</f>
        <v/>
      </c>
      <c r="AB2656" s="237" t="inlineStr">
        <is>
          <t>66a4f9e1-ebed-4545-9888-b0f39c1b4df6</t>
        </is>
      </c>
    </row>
    <row r="2657" ht="15" customHeight="1" s="283">
      <c r="A2657" s="109" t="n">
        <v>4159</v>
      </c>
      <c r="B2657" s="222">
        <f>HYPERLINK("https://mocostore.moco.co.id/catalog/"&amp;AB4168,"Klik Disini")</f>
        <v/>
      </c>
      <c r="C2657" s="223" t="inlineStr">
        <is>
          <t>PANDUAN PERENCANAAN: TAILINGS DAM</t>
        </is>
      </c>
      <c r="D2657" s="223" t="inlineStr">
        <is>
          <t>:</t>
        </is>
      </c>
      <c r="E2657" s="223" t="inlineStr">
        <is>
          <t>Cyrilus Winatama &amp; Paulus Kurniawan</t>
        </is>
      </c>
      <c r="F2657" s="223" t="inlineStr">
        <is>
          <t>978-623-01-4230-7</t>
        </is>
      </c>
      <c r="G2657" s="223" t="inlineStr">
        <is>
          <t>978-623-01-4231-4</t>
        </is>
      </c>
      <c r="H2657" s="223" t="inlineStr">
        <is>
          <t>Teknik</t>
        </is>
      </c>
      <c r="I2657" s="258" t="inlineStr">
        <is>
          <t>Perguruan Tinggi</t>
        </is>
      </c>
      <c r="J2657" s="186" t="inlineStr">
        <is>
          <t>009.03</t>
        </is>
      </c>
      <c r="K2657" s="223" t="inlineStr">
        <is>
          <t>Edisi Ke-1</t>
        </is>
      </c>
      <c r="L2657" s="264" t="n"/>
      <c r="M2657" s="265" t="inlineStr">
        <is>
          <t>Tidak Tersedia</t>
        </is>
      </c>
      <c r="N2657" s="223" t="inlineStr">
        <is>
          <t>Indonesia</t>
        </is>
      </c>
      <c r="O2657" s="223" t="inlineStr">
        <is>
          <t>Bukan fiksi</t>
        </is>
      </c>
      <c r="P2657" s="223" t="n">
        <v>2024</v>
      </c>
      <c r="Q2657" s="223" t="n">
        <v>2024</v>
      </c>
      <c r="R2657" s="223" t="inlineStr">
        <is>
          <t>Penerbit Andi</t>
        </is>
      </c>
      <c r="S2657" s="223" t="inlineStr">
        <is>
          <t>Andi Offset CV</t>
        </is>
      </c>
      <c r="T2657" s="223" t="inlineStr">
        <is>
          <t>Lokal</t>
        </is>
      </c>
      <c r="U2657" s="86" t="n">
        <v>410</v>
      </c>
      <c r="V2657" s="86" t="inlineStr">
        <is>
          <t>pdf</t>
        </is>
      </c>
      <c r="W2657" s="223" t="inlineStr">
        <is>
          <t>6.2 MB</t>
        </is>
      </c>
      <c r="X2657" s="223" t="inlineStr">
        <is>
          <t>Saat ini proyek pertambangan bijih mineral dan batu bara di Indonesia tengah meningkat pesat karena nilai ekonomis dan permintaan yang tinggi. Hal ini mendorong penulis untuk menyoroti pentingnya manajemen dan desain Tailing Dam atau bendungan tailing, yang memerlukan perhatian khusus agar sesuai dengan peraturan dari Kementerian PUPR, Kementerian ESDM, Kementerian Lingkungan Hidup, dan standar ICOLD. Pembahasan ini meliputi kerangka manajemen tailing, perencanaan, klasifikasi, serta properti dan perilaku tailings, dengan penekanan pada desain, konstruksi, operasional, dan perawatan setelah penutupan untuk mencegah dampak negatif yang destruktif.
 Buku ini dirancang untuk memberikan informasi teknis yang jelas dan mudah dimengerti, berdasarkan pengalaman praktis penulis serta referensi dari literatur dan jurnal ahli bendungan. Dengan materi yang mencakup desain praktis tailing dam, monitoring, auditing, rehabilitasi, dan studi kasus kegagalan, buku ini bertujuan untuk menjadi sumber pengetahuan yang berguna bagi masyarakat luas, pelajar, mahasiswa, dan para insinyur yang tertarik mendalami isu-isu terkait bendungan tailing.
 &amp;nbsp;</t>
        </is>
      </c>
      <c r="Y2657" s="262" t="n">
        <v>189000</v>
      </c>
      <c r="Z2657" s="226" t="n"/>
      <c r="AA2657" s="241">
        <f>Y4168*Z4168</f>
        <v/>
      </c>
      <c r="AB2657" s="237" t="inlineStr">
        <is>
          <t>912a7adb-944e-40fa-ae25-44b8fa945bf0</t>
        </is>
      </c>
    </row>
    <row r="2658" ht="15" customHeight="1" s="283">
      <c r="A2658" s="109" t="n">
        <v>4161</v>
      </c>
      <c r="B2658" s="222">
        <f>HYPERLINK("https://mocostore.moco.co.id/catalog/"&amp;AB4170,"Klik Disini")</f>
        <v/>
      </c>
      <c r="C2658" s="223" t="inlineStr">
        <is>
          <t>APLIKASI PROGRAM PENULANGAN BALOK DAN KOLOM BETON PADA SMARTPHONE - Berdasarkan SNI 2847-2019</t>
        </is>
      </c>
      <c r="D2658" s="223" t="inlineStr">
        <is>
          <t>:</t>
        </is>
      </c>
      <c r="E2658" s="223" t="inlineStr">
        <is>
          <t>Tony Hartono Bagio &amp; Eugene Yudhistira Baggio</t>
        </is>
      </c>
      <c r="F2658" s="223" t="inlineStr">
        <is>
          <t>978-623-01-4251-2</t>
        </is>
      </c>
      <c r="G2658" s="223" t="inlineStr">
        <is>
          <t>978-623-01-4252-9</t>
        </is>
      </c>
      <c r="H2658" s="223" t="inlineStr">
        <is>
          <t>Komputer</t>
        </is>
      </c>
      <c r="I2658" s="258" t="inlineStr">
        <is>
          <t>Perguruan Tinggi</t>
        </is>
      </c>
      <c r="J2658" s="186" t="inlineStr">
        <is>
          <t>009.03</t>
        </is>
      </c>
      <c r="K2658" s="223" t="inlineStr">
        <is>
          <t>Edisi Ke-1</t>
        </is>
      </c>
      <c r="L2658" s="264" t="n"/>
      <c r="M2658" s="265" t="inlineStr">
        <is>
          <t>Tidak Tersedia</t>
        </is>
      </c>
      <c r="N2658" s="223" t="inlineStr">
        <is>
          <t>Indonesia</t>
        </is>
      </c>
      <c r="O2658" s="223" t="inlineStr">
        <is>
          <t>Bukan fiksi</t>
        </is>
      </c>
      <c r="P2658" s="223" t="n">
        <v>2024</v>
      </c>
      <c r="Q2658" s="223" t="n">
        <v>2024</v>
      </c>
      <c r="R2658" s="223" t="inlineStr">
        <is>
          <t>Penerbit Andi</t>
        </is>
      </c>
      <c r="S2658" s="223" t="inlineStr">
        <is>
          <t>Andi Offset CV</t>
        </is>
      </c>
      <c r="T2658" s="223" t="inlineStr">
        <is>
          <t>Lokal</t>
        </is>
      </c>
      <c r="U2658" s="86" t="n">
        <v>218</v>
      </c>
      <c r="V2658" s="86" t="inlineStr">
        <is>
          <t>pdf</t>
        </is>
      </c>
      <c r="W2658" s="223" t="inlineStr">
        <is>
          <t>11.8 MB</t>
        </is>
      </c>
      <c r="X2658" s="223" t="inlineStr">
        <is>
          <t>Perkembangan teknologi dalam beberapa tahun terakhir tidak dapat dipungkiri berkembang sangat pesat, hal ini bisa sangat membantu dalam setiap pekerjaan yang akan dilakukan. Dalam pekerjaan konstruksi bangunan, perhitungan balok dan kolom beton bertulang juga memanfaatkan perkembangan teknologi. Perhitungan yang dilakukan pada komputer sangat membantu mempercepat dan mempermudah perkerjaan yang dilakukan serta mengurangi kesalahan akibat human error. Tetapi penggunaan komputer kian lama berkurang karena pekerjaan yang dulunya hanya bisa dikerjakan pada komputer sekarang bisa dilakukan pada ponsel cerdas (smartphone). Penulangan balok, untuk tulangan tarik (As) = Mn/(&amp;lambda; + &amp;gamma;&amp;delta;), dan tulangan tekan (As&amp;rsquo;) = &amp;delta; As, dimana: &amp;lambda; = fy ( d &amp;ndash; a/2) ; &amp;gamma; = (fs&amp;rsquo; &amp;ndash; 0.85 fc&amp;rsquo;)(a/2 &amp;ndash; d&amp;rsquo;) dan &amp;delta; = (Mn fy &amp;ndash; Cc &amp;lambda;) / (Mn fs&amp;rsquo; + Cc &amp;gamma;), sedang penulangan kolom, tanpa menggunakan diagram interaksi M-N, untuk mencari Atotal, 1) Atot=1% Agross, 2) Atot= 8% Agross, 3) Atot antara (1% - 8%) . Pada tahap 1,2,3 mencari nilai c menggunakan metode Newton Raphson, sedang mencari prosentase penulangan memenggunakan metode bagi dua (divided by two method). Pemrograman menentukan As, As&amp;rsquo; dan Astotal, ditulis menggunakan bahasa pemrograman Texas Instruments, sehingga dapat di aplikasikan pada ponsel cerdas (smartphone). Hasil perhitungan balok menggunakan ponsel cerdas, mendapatkan hasil dengan akurasi 99.99% untuk penulangan lentur, 99.92%, untuk penulangan geser dan 98.97% untuk penulangan torsi. Sedang untuk perhitungan kolom, akurasi smartphone terhadap manual sebesar 97.97%, dibanding diagram M-N dengan manual sebesar 147.78% (overestimate). Untuk kolom biaxial akurasi ketepatannya sebesar 92.24%</t>
        </is>
      </c>
      <c r="Y2658" s="262" t="n">
        <v>104000</v>
      </c>
      <c r="Z2658" s="226" t="n"/>
      <c r="AA2658" s="241">
        <f>Y4170*Z4170</f>
        <v/>
      </c>
      <c r="AB2658" s="237" t="inlineStr">
        <is>
          <t>0958605c-fba0-459b-92a8-6558856c2b0f</t>
        </is>
      </c>
    </row>
    <row r="2659" ht="15" customHeight="1" s="283">
      <c r="A2659" s="109" t="n">
        <v>4162</v>
      </c>
      <c r="B2659" s="222">
        <f>HYPERLINK("https://mocostore.moco.co.id/catalog/"&amp;AB4171,"Klik Disini")</f>
        <v/>
      </c>
      <c r="C2659" s="223" t="inlineStr">
        <is>
          <t>BUDI DAYA KELAPA SAWIT : Hasil Selangit Secara Berkelanjutan</t>
        </is>
      </c>
      <c r="D2659" s="223" t="inlineStr">
        <is>
          <t>:</t>
        </is>
      </c>
      <c r="E2659" s="223" t="inlineStr">
        <is>
          <t>Dr. Ir. Surianto. M.P., Ishak, Marlon Sitanggang, Muhamad Mujahidin, &amp; Maruli Pardamean</t>
        </is>
      </c>
      <c r="F2659" s="223" t="inlineStr">
        <is>
          <t>978-623-8409-16-7</t>
        </is>
      </c>
      <c r="G2659" s="223" t="inlineStr">
        <is>
          <t>978-623-8409-17-4</t>
        </is>
      </c>
      <c r="H2659" s="223" t="inlineStr">
        <is>
          <t>Perkebunan</t>
        </is>
      </c>
      <c r="I2659" s="258" t="inlineStr">
        <is>
          <t>Perguruan Tinggi</t>
        </is>
      </c>
      <c r="J2659" s="186" t="inlineStr">
        <is>
          <t>009.06</t>
        </is>
      </c>
      <c r="K2659" s="223" t="inlineStr">
        <is>
          <t>Edisi Ke-1</t>
        </is>
      </c>
      <c r="L2659" s="264" t="n"/>
      <c r="M2659" s="265" t="inlineStr">
        <is>
          <t>Tidak Tersedia</t>
        </is>
      </c>
      <c r="N2659" s="223" t="inlineStr">
        <is>
          <t>Indonesia</t>
        </is>
      </c>
      <c r="O2659" s="223" t="inlineStr">
        <is>
          <t>Bukan fiksi</t>
        </is>
      </c>
      <c r="P2659" s="223" t="n">
        <v>2024</v>
      </c>
      <c r="Q2659" s="223" t="n">
        <v>2024</v>
      </c>
      <c r="R2659" s="223" t="inlineStr">
        <is>
          <t>Lily Publisher</t>
        </is>
      </c>
      <c r="S2659" s="223" t="inlineStr">
        <is>
          <t>Andi Offset CV</t>
        </is>
      </c>
      <c r="T2659" s="223" t="inlineStr">
        <is>
          <t>Lokal</t>
        </is>
      </c>
      <c r="U2659" s="86" t="n">
        <v>130</v>
      </c>
      <c r="V2659" s="86" t="inlineStr">
        <is>
          <t>pdf</t>
        </is>
      </c>
      <c r="W2659" s="223" t="inlineStr">
        <is>
          <t>12.8 MB</t>
        </is>
      </c>
      <c r="X2659" s="223" t="inlineStr">
        <is>
          <t>&amp;quot;Kelapa sawit merupakan salah satu komoditas hasil perkebunan yang memiliki peran strategis dalam kegiatan perekonomian di Indonesia. Sebagai penghasil kelapa sawit terbesar di dunia, industri ini juga membuka lapangan pekerjaan yang luas terutama kepada masyarakat di daerah sekitar perkebunan maupun dari daerah lain di Indonesia.
 Pengembangan tanaman kelapa sawit yang begitu pesat dewasa ini membuat ketersediaan lahan kelas 1 (S-l) makin terbatas. Pengembangan kelapa sawit mulai mengarah pada lahan-lahan marginal serta melakukan intensifikasi melalui BMP (Best Management Practices). Lahan marginal tentunya memiliki berbagai faktor pembatas sehingga diperlukan tindakan pengelolaan yangtepat agar kelapa sawit berproduktivitas baik dan berkelanjutan. Hal ini sejalan dengan komitmen Pemerintah Indonesia dalam melaksanakan pembangunan berkelanjutan yang telah diterapkan melalui ISPO (IndonesiaSustainable Palm Oil).Buku ini membahas mengenai bagaimana pengelolaan kebun sawit yang optimal
 pada lahan marginal, seperti spodosol, gambut, dan pasir, serta penerapan BMP. Buku ini ditulis oleh para praktisi yang berpengalaman dalam pembukaan dan pengelolaan perkebunan kelapa sawit, sebagai jaminan bahwa praktik budi daya yang dilakukan dapat meningkatkan produktivitas kelapa sawit secara berkelanjutan.&amp;quot;</t>
        </is>
      </c>
      <c r="Y2659" s="262" t="n">
        <v>86000</v>
      </c>
      <c r="Z2659" s="226" t="n"/>
      <c r="AA2659" s="241">
        <f>Y4171*Z4171</f>
        <v/>
      </c>
      <c r="AB2659" s="237" t="inlineStr">
        <is>
          <t>e3387b20-a27c-43fc-8e80-96c1c014f431</t>
        </is>
      </c>
    </row>
    <row r="2660" ht="15" customHeight="1" s="283">
      <c r="A2660" s="109" t="n">
        <v>4163</v>
      </c>
      <c r="B2660" s="222">
        <f>HYPERLINK("https://mocostore.moco.co.id/catalog/"&amp;AB4172,"Klik Disini")</f>
        <v/>
      </c>
      <c r="C2660" s="223" t="inlineStr">
        <is>
          <t>MATEMATIKA TEKNIK - Transformasi Laplace dan Penerapannya</t>
        </is>
      </c>
      <c r="D2660" s="223" t="inlineStr">
        <is>
          <t>:</t>
        </is>
      </c>
      <c r="E2660" s="223" t="inlineStr">
        <is>
          <t>Prof. Marwan, S.T.,M.Eng.Sc.,Ph.D &amp; Sukma Abadi, S.T.,M.T</t>
        </is>
      </c>
      <c r="F2660" s="223" t="inlineStr">
        <is>
          <t>978-623-01-4260-4</t>
        </is>
      </c>
      <c r="G2660" s="223" t="inlineStr">
        <is>
          <t>978-623-01-4261-1</t>
        </is>
      </c>
      <c r="H2660" s="223" t="inlineStr">
        <is>
          <t>Matematika</t>
        </is>
      </c>
      <c r="I2660" s="258" t="inlineStr">
        <is>
          <t>Perguruan Tinggi</t>
        </is>
      </c>
      <c r="J2660" s="186" t="inlineStr">
        <is>
          <t>009.01</t>
        </is>
      </c>
      <c r="K2660" s="223" t="inlineStr">
        <is>
          <t>Edisi Ke-1</t>
        </is>
      </c>
      <c r="L2660" s="264" t="n"/>
      <c r="M2660" s="265" t="inlineStr">
        <is>
          <t>Tidak Tersedia</t>
        </is>
      </c>
      <c r="N2660" s="223" t="inlineStr">
        <is>
          <t>Indonesia</t>
        </is>
      </c>
      <c r="O2660" s="223" t="inlineStr">
        <is>
          <t>Bukan fiksi</t>
        </is>
      </c>
      <c r="P2660" s="223" t="n">
        <v>2024</v>
      </c>
      <c r="Q2660" s="223" t="n">
        <v>2024</v>
      </c>
      <c r="R2660" s="223" t="inlineStr">
        <is>
          <t>Penerbit Andi</t>
        </is>
      </c>
      <c r="S2660" s="223" t="inlineStr">
        <is>
          <t>Andi Offset CV</t>
        </is>
      </c>
      <c r="T2660" s="223" t="inlineStr">
        <is>
          <t>Lokal</t>
        </is>
      </c>
      <c r="U2660" s="86" t="n">
        <v>114</v>
      </c>
      <c r="V2660" s="86" t="inlineStr">
        <is>
          <t>pdf</t>
        </is>
      </c>
      <c r="W2660" s="223" t="inlineStr">
        <is>
          <t>4.7 MB</t>
        </is>
      </c>
      <c r="X2660" s="223" t="inlineStr">
        <is>
          <t>Buku ini adalah buku matematika teknik yang membahas secara khusus tentang Transformasi Laplace dan penerapannya. Buku ini menyajikan teori-teori singkat dan pemecahan masalah matematis yang berhubungan dengan Transformasi Laplace. Buku ini membahas beberapa bab, di antaranya konsep dasar transformasi Laplace, Transformasi Laplace fungsi-fungsi sederhana, Transformasi Laplace Invers, Transformasi Laplace dan invers dari fungsi trigonometri, transformasi Laplace pada bentuk diferensial dan integral, Metode Pecahan Parsial dan Perluasan Heaviside. Buku ini pula dilengkapi beberapa contoh penerapan Transformasi Laplace, di antaranya pada persamaan diferensial, sistem rangkaian listrik, pemodelan sistem dan system kendali. Buku ini juga dilengkapi dengan beberapa contoh soal dan penyelesaian serta beberapa contoh soal latihan pada setiap bab. Buku ini dilengkapi dengan pembahasan soal-soal yang diambil dari buku-buku referensi sebelumnya. Buku ini sangat cocok dijadikan sebagai tutorial atau sebagai buku teks untuk menyelesaikan tugas dan menunjang kegiatan perkuliahan sehari-hari dan juga sebagai referensi untuk para dosen dan mahasiswa. Buku ini bisa dijadikan sebagai referensi dalam menyelesaikan tugas akhir, tesis dan disertasi mahasiswa baik mahasiswa S-3, S-2, S-1/D-4 maupun D-3. Buku ini sebagai buku wajib bagi semua jurusan teknik. Buku ini bisa dijadikan sebagai buku pegangan untuk beberapa mata kuliah lanjutan dalam bidang teknik.</t>
        </is>
      </c>
      <c r="Y2660" s="262" t="n">
        <v>52000</v>
      </c>
      <c r="Z2660" s="226" t="n"/>
      <c r="AA2660" s="241">
        <f>Y4172*Z4172</f>
        <v/>
      </c>
      <c r="AB2660" s="237" t="inlineStr">
        <is>
          <t>7d8f5d53-3ef5-4500-ad5d-f8a3559e40f5</t>
        </is>
      </c>
    </row>
    <row r="2661" ht="15" customHeight="1" s="283">
      <c r="A2661" s="109" t="n">
        <v>4164</v>
      </c>
      <c r="B2661" s="222">
        <f>HYPERLINK("https://mocostore.moco.co.id/catalog/"&amp;AB4173,"Klik Disini")</f>
        <v/>
      </c>
      <c r="C2661" s="223" t="inlineStr">
        <is>
          <t>Teori dan Praktik Akuntansi Pajak</t>
        </is>
      </c>
      <c r="D2661" s="223" t="inlineStr">
        <is>
          <t>:</t>
        </is>
      </c>
      <c r="E2661" s="223" t="inlineStr">
        <is>
          <t>Supriyadi; I Gede Komang Chahya Bayu Anta Kusuma; Arief Budi Wardana &amp; Nasikhudin.</t>
        </is>
      </c>
      <c r="F2661" s="223" t="inlineStr">
        <is>
          <t>978-623-01-4253-6</t>
        </is>
      </c>
      <c r="G2661" s="223" t="inlineStr">
        <is>
          <t>978-623-01-4254-3</t>
        </is>
      </c>
      <c r="H2661" s="223" t="inlineStr">
        <is>
          <t>Referensi</t>
        </is>
      </c>
      <c r="I2661" s="258" t="inlineStr">
        <is>
          <t>Perguruan Tinggi</t>
        </is>
      </c>
      <c r="J2661" s="186" t="inlineStr">
        <is>
          <t>009.09</t>
        </is>
      </c>
      <c r="K2661" s="223" t="inlineStr">
        <is>
          <t>Edisi Ke-1</t>
        </is>
      </c>
      <c r="L2661" s="264" t="n"/>
      <c r="M2661" s="265" t="inlineStr">
        <is>
          <t>Tidak Tersedia</t>
        </is>
      </c>
      <c r="N2661" s="223" t="inlineStr">
        <is>
          <t>Indonesia</t>
        </is>
      </c>
      <c r="O2661" s="223" t="inlineStr">
        <is>
          <t>Bukan fiksi</t>
        </is>
      </c>
      <c r="P2661" s="223" t="n">
        <v>2024</v>
      </c>
      <c r="Q2661" s="223" t="n">
        <v>2024</v>
      </c>
      <c r="R2661" s="223" t="inlineStr">
        <is>
          <t>Penerbit Andi</t>
        </is>
      </c>
      <c r="S2661" s="223" t="inlineStr">
        <is>
          <t>Andi Offset CV</t>
        </is>
      </c>
      <c r="T2661" s="223" t="inlineStr">
        <is>
          <t>Lokal</t>
        </is>
      </c>
      <c r="U2661" s="86" t="n">
        <v>210</v>
      </c>
      <c r="V2661" s="86" t="inlineStr">
        <is>
          <t>pdf</t>
        </is>
      </c>
      <c r="W2661" s="223" t="inlineStr">
        <is>
          <t>4.0 MB</t>
        </is>
      </c>
      <c r="X2661" s="223" t="inlineStr">
        <is>
          <t>Perkembangan regulasi perpajakan di Indonesia telah mengalami dinamika yang pesat, dimulai dari pemberlakuan UU Cipta Kerja tahun 2020 hingga UU Harmonisasi Peraturan Perpajakan beserta aturan turunannya. Di sisi lain, standar akuntansi juga terus berkembang, dengan adopsi IFRS yang semakin meluas, termasuk perubahan nomenklatur pada standar akuntansi keuangan yang berlaku. Pasal 28 ayat (7) UU Ketentuan Umum dan Tata Cara Perpajakan mengamanatkan bahwa pembukuan harus sesuai dengan standar akuntansi keuangan yang berlaku umum, kecuali ada ketentuan khusus dalam regulasi perpajakan. Dinamika ini menuntut wajib pajak untuk memahami bagaimana melakukan pembukuan yang sesuai dengan kaidah akuntansi dan regulasi perpajakan, yang kemudian melahirkan bidang keilmuan baru, yaitu Akuntansi Pajak. Bidang ini berfokus pada perbedaan antara akuntansi komersial dan perpajakan, dengan tujuan agar wajib pajak dapat melaporkan Surat Pemberitahuan dengan benar dan sesuai ketentuan. Buku ini disusun sebagai panduan bagi wajib pajak dan mahasiswa untuk memahami akuntansi perpajakan, dengan harapan dapat memberikan manfaat, meski disadari bahwa kesempurnaan masih jauh dicapai, sehingga kritik dan saran sangat diharapkan.</t>
        </is>
      </c>
      <c r="Y2661" s="262" t="n">
        <v>74000</v>
      </c>
      <c r="Z2661" s="226" t="n"/>
      <c r="AA2661" s="241">
        <f>Y4173*Z4173</f>
        <v/>
      </c>
      <c r="AB2661" s="237" t="inlineStr">
        <is>
          <t>81eb57fe-0eb9-47a6-b92d-6c5906ce658b</t>
        </is>
      </c>
    </row>
    <row r="2662" ht="15" customHeight="1" s="283">
      <c r="A2662" s="109" t="n">
        <v>4166</v>
      </c>
      <c r="B2662" s="222">
        <f>HYPERLINK("https://mocostore.moco.co.id/catalog/"&amp;AB4175,"Klik Disini")</f>
        <v/>
      </c>
      <c r="C2662" s="223" t="inlineStr">
        <is>
          <t>MANAJEMEN STRATEGIS - Dilengkapi Kasus-Kasus Manajemen Strategis dari Perusahaan Indonesia yang Go Internasional</t>
        </is>
      </c>
      <c r="D2662" s="223" t="inlineStr">
        <is>
          <t>:</t>
        </is>
      </c>
      <c r="E2662" s="223" t="inlineStr">
        <is>
          <t>Dr. Sopiah, M.Pd., M.M. &amp; Dr. Etta Mamang Sangadji, M.Si.</t>
        </is>
      </c>
      <c r="F2662" s="223" t="inlineStr">
        <is>
          <t>978-623-01-1954-5</t>
        </is>
      </c>
      <c r="G2662" s="223" t="inlineStr">
        <is>
          <t>978-623-01-1958-3</t>
        </is>
      </c>
      <c r="H2662" s="223" t="inlineStr">
        <is>
          <t>Manajemen</t>
        </is>
      </c>
      <c r="I2662" s="258" t="inlineStr">
        <is>
          <t>Perguruan Tinggi</t>
        </is>
      </c>
      <c r="J2662" s="186" t="inlineStr">
        <is>
          <t>009.09</t>
        </is>
      </c>
      <c r="K2662" s="223" t="inlineStr">
        <is>
          <t>Edisi Ke-1</t>
        </is>
      </c>
      <c r="L2662" s="264" t="n"/>
      <c r="M2662" s="265" t="inlineStr">
        <is>
          <t>Tidak Tersedia</t>
        </is>
      </c>
      <c r="N2662" s="223" t="inlineStr">
        <is>
          <t>Indonesia</t>
        </is>
      </c>
      <c r="O2662" s="223" t="inlineStr">
        <is>
          <t>Bukan fiksi</t>
        </is>
      </c>
      <c r="P2662" s="223" t="n">
        <v>2024</v>
      </c>
      <c r="Q2662" s="223" t="n">
        <v>2024</v>
      </c>
      <c r="R2662" s="223" t="inlineStr">
        <is>
          <t>Penerbit Andi</t>
        </is>
      </c>
      <c r="S2662" s="223" t="inlineStr">
        <is>
          <t>Andi Offset CV</t>
        </is>
      </c>
      <c r="T2662" s="223" t="inlineStr">
        <is>
          <t>Lokal</t>
        </is>
      </c>
      <c r="U2662" s="86" t="n">
        <v>480</v>
      </c>
      <c r="V2662" s="86" t="inlineStr">
        <is>
          <t>pdf</t>
        </is>
      </c>
      <c r="W2662" s="223" t="inlineStr">
        <is>
          <t>15.1 MB</t>
        </is>
      </c>
      <c r="X2662" s="223" t="inlineStr">
        <is>
          <t>Memasuki era Industri 5.0, suka atau tidak suka, akan mendorong manajemen organisasi untuk mendesain ulang praktik manajemen strategis pada organisasi, agar dapat mengeskalasi tingkat efisiensi dan efektivitas pekerjaan, agar lebih optimal menuju pencapaian tujuan organisasi. Tiga strategi untuk meningkatkan kinerja organisasi, yaitu meliputi peningkatan kualitas Sumber Daya Manusia (SDM), memperkuat jaringan bisnis, dan penggunaan teknologi yang tepat. Strategi- strategi yang mau diterapkan dalam sebuah organisasi merupakan wilayah kajian manajemen strategis.
 Manajemen strategis menganalisis tentang bagaimana penyusunan, penerapan, dan pengevaluasian keputusan-keputusan manajemen dalam sebuah organisasi, baik itu organisasi bisnis maupun nonbisnis. Manajemen strategis mengombinasikan aktivitas-aktivitas dari berbagai bagian fungsional suatu bisnis untuk mencapai tujuan organisasi. Manajemen strategis memberikan arahan secara menyeluruh untuk perusahaan dalam merumuskan, mengimplementasi, mengevaluasi dan melakukan tindak lanjut dalam kebijakan-kebijakan strategis organisasi, sekaligus untuk mengantisipasi perubahan yang terjadi di era disrupsi menuju Industri 5.0 yang penuh dengan ketidakpastian. Peran strategis dari manajemen strategis adalah mengidentifikasi tujuan organisasi, sumber daya, dan bagaimana sumber daya yang ada dapat digunakan secara paling efektif untuk memenuhi tujuan strategis organisasi.
 Isi buku terdiri atas 17 bab dan diperkaya dengan kasus-kasus manajemen strategis dari perusahaan-perusahaan milik Indonesia yang berskala bisnis multinasional dan sudah go internasional. Pada bagian akhir, dimuat pula jurnal ilmiah hasil penelitian yang sudah diterbitkan oleh jurnal internasional bereputasi dengan mengambil topik &amp;quot;Persoalan Manajemen Strategis di Perbankan Syariah di Indonesia.&amp;quot;
 Buku ini sangat bermanfaat bagi mahasiswa program S-l,S-2, dan S-3 di berbagai fakultas, baik llmu Ekonomi maupun fakultas lain yang mengambil mata kuliah Manajemen Strategis. Selain itu, buku ini juga bermanfaat bagi manajemen perusahaan atau organisasi nonperusahaan nirlaba, seperti perguruan tinggi, yayasan, dll. dalam rangka merumuskan strategi pengembangan, implementasi, evaluasi dan tindak lanjut organisasi ke depan.</t>
        </is>
      </c>
      <c r="Y2662" s="262" t="n">
        <v>156000</v>
      </c>
      <c r="Z2662" s="226" t="n"/>
      <c r="AA2662" s="241">
        <f>Y4175*Z4175</f>
        <v/>
      </c>
      <c r="AB2662" s="237" t="inlineStr">
        <is>
          <t>e73cf358-5650-4482-a842-33282bf92bc8</t>
        </is>
      </c>
    </row>
    <row r="2663" ht="15" customHeight="1" s="283">
      <c r="A2663" s="109" t="n">
        <v>4169</v>
      </c>
      <c r="B2663" s="222">
        <f>HYPERLINK("https://mocostore.moco.co.id/catalog/"&amp;AB4178,"Klik Disini")</f>
        <v/>
      </c>
      <c r="C2663" s="223" t="inlineStr">
        <is>
          <t>ELEKTRONIKA PRAKTIS , Panduan Penghobi, Pengembang Software dan Entrepreneur</t>
        </is>
      </c>
      <c r="D2663" s="223" t="inlineStr">
        <is>
          <t>:</t>
        </is>
      </c>
      <c r="E2663" s="223" t="inlineStr">
        <is>
          <t>Widodo Budiharto</t>
        </is>
      </c>
      <c r="F2663" s="223" t="inlineStr">
        <is>
          <t>978-623-01-4258-1</t>
        </is>
      </c>
      <c r="G2663" s="223" t="inlineStr">
        <is>
          <t>978-623-01-4259-8</t>
        </is>
      </c>
      <c r="H2663" s="223" t="inlineStr">
        <is>
          <t>Komputer</t>
        </is>
      </c>
      <c r="I2663" s="258" t="inlineStr">
        <is>
          <t>Perguruan Tinggi</t>
        </is>
      </c>
      <c r="J2663" s="186" t="inlineStr">
        <is>
          <t>009.05</t>
        </is>
      </c>
      <c r="K2663" s="223" t="inlineStr">
        <is>
          <t>Edisi Ke-1</t>
        </is>
      </c>
      <c r="L2663" s="264" t="n"/>
      <c r="M2663" s="265" t="inlineStr">
        <is>
          <t>Tidak Tersedia</t>
        </is>
      </c>
      <c r="N2663" s="223" t="inlineStr">
        <is>
          <t>Indonesia</t>
        </is>
      </c>
      <c r="O2663" s="223" t="inlineStr">
        <is>
          <t>Bukan fiksi</t>
        </is>
      </c>
      <c r="P2663" s="223" t="n">
        <v>2024</v>
      </c>
      <c r="Q2663" s="223" t="n">
        <v>2024</v>
      </c>
      <c r="R2663" s="223" t="inlineStr">
        <is>
          <t>Penerbit Andi</t>
        </is>
      </c>
      <c r="S2663" s="223" t="inlineStr">
        <is>
          <t>Andi Offset CV</t>
        </is>
      </c>
      <c r="T2663" s="223" t="inlineStr">
        <is>
          <t>Lokal</t>
        </is>
      </c>
      <c r="U2663" s="86" t="n">
        <v>194</v>
      </c>
      <c r="V2663" s="86" t="inlineStr">
        <is>
          <t>pdf</t>
        </is>
      </c>
      <c r="W2663" s="223" t="inlineStr">
        <is>
          <t>13.7 MB</t>
        </is>
      </c>
      <c r="X2663" s="223" t="inlineStr">
        <is>
          <t>Buku ini dibuat agar ilmu elektronika dan penerapannya mudah dipahami oleh pemula, berdasarkan pengalaman penulis selama puluhan tahun berkecimpung di bidang elektronika dan sistem elektronika cerdas. Untuk mewujudkan teknologi yang mampu menghadirkan automasi dan Smart Society 5.0, dibutuhkan penguasaan elektronika yang bersifat praktis guna membangun sistem cerdas elektronika. Buku ini sangat tepat dibaca oleh pelajar SD/SMP/SMA dan mahasiswa, serta penghobi elektronika, entrepreneur, dan akademisi sebagai panduan praktis untuk memulai mengembangkan proyek elektronika dan sistem cerdas yang berpotensi untuk komersialisasi. Isi buku ini membahas secara detail, bagaimana konsep dasar elektronika, transistor, IC, penguat audio, proyek elektronika, pemrograman Arduino, modul kontroler seperti Arduino, ESP8266, ESP32, sensor dan robotika dan lainnya yang bermanfaat bagi masyarakat. Buku ini merupakan buku berisi informasi elektronika praktis terkini dan terlengkap yang pernah ada di Indonesia.</t>
        </is>
      </c>
      <c r="Y2663" s="262" t="n">
        <v>69000</v>
      </c>
      <c r="Z2663" s="226" t="n"/>
      <c r="AA2663" s="241">
        <f>Y4178*Z4178</f>
        <v/>
      </c>
      <c r="AB2663" s="237" t="inlineStr">
        <is>
          <t>51260c9b-bd4d-41d6-bf0a-0f5cca00374b</t>
        </is>
      </c>
    </row>
    <row r="2664" ht="15" customHeight="1" s="283">
      <c r="A2664" s="109" t="n">
        <v>4170</v>
      </c>
      <c r="B2664" s="222">
        <f>HYPERLINK("https://mocostore.moco.co.id/catalog/"&amp;AB4179,"Klik Disini")</f>
        <v/>
      </c>
      <c r="C2664" s="223" t="inlineStr">
        <is>
          <t>Etika Bisnis - Kajian Teori dan Penerapan pada Perusahaan</t>
        </is>
      </c>
      <c r="D2664" s="223" t="inlineStr">
        <is>
          <t>:</t>
        </is>
      </c>
      <c r="E2664" s="223" t="inlineStr">
        <is>
          <t>Budi Karyanto, S.E., M.M</t>
        </is>
      </c>
      <c r="F2664" s="223" t="inlineStr">
        <is>
          <t>978-623-01-4292-5</t>
        </is>
      </c>
      <c r="G2664" s="223" t="inlineStr">
        <is>
          <t>978-623-01-4293-2</t>
        </is>
      </c>
      <c r="H2664" s="223" t="inlineStr">
        <is>
          <t>Bisnis</t>
        </is>
      </c>
      <c r="I2664" s="258" t="inlineStr">
        <is>
          <t>Perguruan Tinggi</t>
        </is>
      </c>
      <c r="J2664" s="186" t="inlineStr">
        <is>
          <t>009.09</t>
        </is>
      </c>
      <c r="K2664" s="223" t="inlineStr">
        <is>
          <t>Edisi Ke-1</t>
        </is>
      </c>
      <c r="L2664" s="264" t="n"/>
      <c r="M2664" s="265" t="inlineStr">
        <is>
          <t>Tidak Tersedia</t>
        </is>
      </c>
      <c r="N2664" s="223" t="inlineStr">
        <is>
          <t>Indonesia</t>
        </is>
      </c>
      <c r="O2664" s="223" t="inlineStr">
        <is>
          <t>Bukan fiksi</t>
        </is>
      </c>
      <c r="P2664" s="223" t="n">
        <v>2024</v>
      </c>
      <c r="Q2664" s="223" t="n">
        <v>2024</v>
      </c>
      <c r="R2664" s="223" t="inlineStr">
        <is>
          <t>Penerbit Andi</t>
        </is>
      </c>
      <c r="S2664" s="223" t="inlineStr">
        <is>
          <t>Andi Offset CV</t>
        </is>
      </c>
      <c r="T2664" s="223" t="inlineStr">
        <is>
          <t>Lokal</t>
        </is>
      </c>
      <c r="U2664" s="86" t="n">
        <v>112</v>
      </c>
      <c r="V2664" s="86" t="inlineStr">
        <is>
          <t>pdf</t>
        </is>
      </c>
      <c r="W2664" s="223" t="inlineStr">
        <is>
          <t>8.7 MB</t>
        </is>
      </c>
      <c r="X2664" s="223" t="inlineStr">
        <is>
          <t>Buku ini menawarkan wawasan mendalam tentang etika bisnis dan relevansinya dalam perusahaan modern. Dimulai dengan asal kata, pengertian, dan tujuan etika, buku ini fokus pada sejarah, ketentuan, dan pengembangan etika bisnis. Pembaca akan mempelajari penerapan etika terhadap pemilik, pemasok, pelanggan, pemerintah, dan masyarakat umum, serta hubungan bisnis dengan lingkungan internal dan eksternal.
 Selanjutnya, buku ini membahas prinsip-prinsip etika dalam bisnis, sistem ekonomi, dan konsep sosial budaya yang memengaruhi praktik bisnis. Isu perubahan sistem nilai budaya dan dampaknya, serta masalah kemanusiaan yang terkait dengan etika bisnis, diulas secara mendalam. Di bagian akhir, fokus pada era industri 4.0, kompetensi SDM, peran etika dalam transaksi online, dan perbandingan bisnis online dengan konvensional, memberikan pandangan menyeluruh bagi pembaca tentang masa depan bisnis. Buku ini adalah panduan penting bagi mereka yang ingin memahami dan menerapkan etika dalam bisnis modern.</t>
        </is>
      </c>
      <c r="Y2664" s="262" t="n">
        <v>52000</v>
      </c>
      <c r="Z2664" s="226" t="n"/>
      <c r="AA2664" s="241">
        <f>Y4179*Z4179</f>
        <v/>
      </c>
      <c r="AB2664" s="237" t="inlineStr">
        <is>
          <t>c457f9f4-437b-44b8-9801-d23df418392c</t>
        </is>
      </c>
    </row>
    <row r="2665" ht="15" customHeight="1" s="283">
      <c r="A2665" s="109" t="n">
        <v>4171</v>
      </c>
      <c r="B2665" s="222">
        <f>HYPERLINK("https://mocostore.moco.co.id/catalog/"&amp;AB4180,"Klik Disini")</f>
        <v/>
      </c>
      <c r="C2665" s="223" t="inlineStr">
        <is>
          <t>Buku Panduan Konstruksi Hijau Untuk Proyek Gedung di Indonesia</t>
        </is>
      </c>
      <c r="D2665" s="223" t="inlineStr">
        <is>
          <t>:</t>
        </is>
      </c>
      <c r="E2665" s="223" t="inlineStr">
        <is>
          <t>Dr. Wulfram I. Ervianto</t>
        </is>
      </c>
      <c r="F2665" s="223" t="inlineStr">
        <is>
          <t>978-623-01-4255-0</t>
        </is>
      </c>
      <c r="G2665" s="223" t="inlineStr">
        <is>
          <t>978-623-01-4256-7</t>
        </is>
      </c>
      <c r="H2665" s="223" t="inlineStr">
        <is>
          <t>Teknik</t>
        </is>
      </c>
      <c r="I2665" s="258" t="inlineStr">
        <is>
          <t>Perguruan Tinggi</t>
        </is>
      </c>
      <c r="J2665" s="186" t="inlineStr">
        <is>
          <t>009.03</t>
        </is>
      </c>
      <c r="K2665" s="223" t="inlineStr">
        <is>
          <t>Edisi Ke-1</t>
        </is>
      </c>
      <c r="L2665" s="264" t="n"/>
      <c r="M2665" s="265" t="inlineStr">
        <is>
          <t>Tidak Tersedia</t>
        </is>
      </c>
      <c r="N2665" s="223" t="inlineStr">
        <is>
          <t>Indonesia</t>
        </is>
      </c>
      <c r="O2665" s="223" t="inlineStr">
        <is>
          <t>Bukan fiksi</t>
        </is>
      </c>
      <c r="P2665" s="223" t="n">
        <v>2024</v>
      </c>
      <c r="Q2665" s="223" t="n">
        <v>2024</v>
      </c>
      <c r="R2665" s="223" t="inlineStr">
        <is>
          <t>Penerbit Andi</t>
        </is>
      </c>
      <c r="S2665" s="223" t="inlineStr">
        <is>
          <t>Andi Offset CV</t>
        </is>
      </c>
      <c r="T2665" s="223" t="inlineStr">
        <is>
          <t>Lokal</t>
        </is>
      </c>
      <c r="U2665" s="86" t="n">
        <v>210</v>
      </c>
      <c r="V2665" s="86" t="inlineStr">
        <is>
          <t>pdf</t>
        </is>
      </c>
      <c r="W2665" s="223" t="inlineStr">
        <is>
          <t>5.7 MB</t>
        </is>
      </c>
      <c r="X2665" s="223" t="inlineStr">
        <is>
          <t>Seiring dengan adanya perubahan teknologi di Bumi, khususnya untuk menyediakan berbagai jenis infrastruktur, seperti jalan raya, bangunan gedung, pelabuhan laut, pelabuhan udara, dan infrastruktur lainnya berdampak negatif terhadap lingkungan. Hal ini ditandai dengan terjadinya peningkatan emisi berbagai jenis gas di udara. Keadaan tersebut sedikit banyak berpengaruh terhadap kelangsungan kehidupan berbagai jenis makhluk hidup di Bumi termasuk manusia. Di sisi lain, proses pembangunan terus mengalami inovasi guna meningkatkan efisiensi dalam berbagai perspektif, di antaranya adalah untuk mereduksi biaya semaksimal mungkin sehingga biaya yang dikeluarkan menjadi relatif kecil. Salah satu pendekatan yang mampu mengakomodasi berbagai hal tersebut adalah menerapkan konsep &amp;ldquo;Konstruksi Hijau&amp;rdquo; yang berpedoman pada meminimalkan limbah dan memaksimumkan &amp;ldquo;nilai lingkungan&amp;rdquo; saat proses konstruksi. Berdasarkan hal tersebut, perlu kiranya disusun buku panduan untuk mengukur seberapa ramah lingkungan suatu proses konstruksi khususnya untuk proyek bangunan gedung di Indonesia. Dalam buku ini disajikan sejumlah indikator yang sesuai untuk mengukur proses konstruksi ramah lingkungan di Indonesia yang dinamakan &amp;ldquo;Model Assessment Green Construction Versi 1.2&amp;rdquo;. Selain itu, buku ini disusun untuk merespons positif beberapa regulasi yang mensyaratkan proses pembangunan gedung ramah lingkungan atau &amp;ldquo;Gedung Hijau&amp;rdquo; yaitu Peraturan Gubernur Daerah Khusus Ibukota Jakarta No. 38 Tahun 2012. dan Peraturan Wali Kota Bandung No. 1023/2016 tentang Bangunan Gedung Hijau untuk mengurangi konsumsi energi, emisi CO_2 dan Konsumsi air.</t>
        </is>
      </c>
      <c r="Y2665" s="262" t="n">
        <v>75000</v>
      </c>
      <c r="Z2665" s="226" t="n"/>
      <c r="AA2665" s="241">
        <f>Y4180*Z4180</f>
        <v/>
      </c>
      <c r="AB2665" s="237" t="inlineStr">
        <is>
          <t>7b453650-4696-4ff4-a2d1-1a58a80b22f3</t>
        </is>
      </c>
    </row>
    <row r="2666" ht="15" customHeight="1" s="283">
      <c r="A2666" s="109" t="n">
        <v>4172</v>
      </c>
      <c r="B2666" s="222">
        <f>HYPERLINK("https://mocostore.moco.co.id/catalog/"&amp;AB4181,"Klik Disini")</f>
        <v/>
      </c>
      <c r="C2666" s="223" t="inlineStr">
        <is>
          <t>Panduan Praktis Menghitung Biaya Bangunan</t>
        </is>
      </c>
      <c r="D2666" s="223" t="inlineStr">
        <is>
          <t>:</t>
        </is>
      </c>
      <c r="E2666" s="223" t="inlineStr">
        <is>
          <t>Rio Manullang</t>
        </is>
      </c>
      <c r="F2666" s="223" t="inlineStr">
        <is>
          <t>978-623-01-4226-0</t>
        </is>
      </c>
      <c r="G2666" s="223" t="inlineStr">
        <is>
          <t>978-623-01-4227-7</t>
        </is>
      </c>
      <c r="H2666" s="223" t="inlineStr">
        <is>
          <t>Teknik</t>
        </is>
      </c>
      <c r="I2666" s="258" t="inlineStr">
        <is>
          <t>Perguruan Tinggi</t>
        </is>
      </c>
      <c r="J2666" s="186" t="inlineStr">
        <is>
          <t>009.03</t>
        </is>
      </c>
      <c r="K2666" s="223" t="inlineStr">
        <is>
          <t>Edisi Ke-1</t>
        </is>
      </c>
      <c r="L2666" s="264" t="n"/>
      <c r="M2666" s="265" t="inlineStr">
        <is>
          <t>Tidak Tersedia</t>
        </is>
      </c>
      <c r="N2666" s="223" t="inlineStr">
        <is>
          <t>Indonesia</t>
        </is>
      </c>
      <c r="O2666" s="223" t="inlineStr">
        <is>
          <t>Bukan fiksi</t>
        </is>
      </c>
      <c r="P2666" s="223" t="n">
        <v>2024</v>
      </c>
      <c r="Q2666" s="223" t="n">
        <v>2024</v>
      </c>
      <c r="R2666" s="223" t="inlineStr">
        <is>
          <t>Penerbit Andi</t>
        </is>
      </c>
      <c r="S2666" s="223" t="inlineStr">
        <is>
          <t>Andi Offset CV</t>
        </is>
      </c>
      <c r="T2666" s="223" t="inlineStr">
        <is>
          <t>Lokal</t>
        </is>
      </c>
      <c r="U2666" s="86" t="n">
        <v>162</v>
      </c>
      <c r="V2666" s="86" t="inlineStr">
        <is>
          <t>pdf</t>
        </is>
      </c>
      <c r="W2666" s="223" t="inlineStr">
        <is>
          <t>19.3 MB</t>
        </is>
      </c>
      <c r="X2666" s="223" t="inlineStr">
        <is>
          <t>Menghitung biaya merupakan tahapan penting yang harus dilakukan sebelum memulai pembangunan suatu proyek. Tujuannya adalah agar pemilik bangunan mengetahui biaya yang harus disediakan sebelum proyek dimulai. Bagi kontraktor yang akan mengerjakan proyek, penghitungan biaya pembangunan bertujuan untuk mengajukan penawaran sesuai dengan gambar kerja dan spesifikasi material yang ditentukan.
 Buku Panduan Praktis Menghitung Biaya Bangunan ini akan memandu Anda dalam menghitung biaya yang dibutuhkan selama proses pembangunan suatu proyek, meliputi perhitungan volume beton, besi, bekisting, pekerjaan galian, pondasi, dan pekerjaan finishing. Seluruh tahapan dijabarkan secara terperinci dan dijelaskan tahap demi tahap sesuai dengan urutan pekerjaan. Rumus-rumus perhitungan disajikan secara sederhana sehingga mudah dimengerti dan dipahami.
 Selain itu, buku ini memberikan tips untuk memilih material bangunan yang baik agar bangunan yang dibangun memiliki kualitas yang baik, kuat, dan kokoh. Dengan membaca buku ini, pembaca akan mahir menghitung biaya mendirikan bangunan sehingga dapat melakukannya dengan tepat dan cepat.</t>
        </is>
      </c>
      <c r="Y2666" s="262" t="n">
        <v>56000</v>
      </c>
      <c r="Z2666" s="226" t="n"/>
      <c r="AA2666" s="241">
        <f>Y4181*Z4181</f>
        <v/>
      </c>
      <c r="AB2666" s="237" t="inlineStr">
        <is>
          <t>21ae9eeb-5c88-4528-a22d-bc2525aef291</t>
        </is>
      </c>
    </row>
    <row r="2667" ht="15" customHeight="1" s="283">
      <c r="A2667" s="109" t="n">
        <v>4173</v>
      </c>
      <c r="B2667" s="222">
        <f>HYPERLINK("https://mocostore.moco.co.id/catalog/"&amp;AB4182,"Klik Disini")</f>
        <v/>
      </c>
      <c r="C2667" s="223" t="inlineStr">
        <is>
          <t>Landasan Manajemen Modern , Teori, Definisi dan Konsep</t>
        </is>
      </c>
      <c r="D2667" s="223" t="inlineStr">
        <is>
          <t>:</t>
        </is>
      </c>
      <c r="E2667" s="223" t="inlineStr">
        <is>
          <t>Karyoto</t>
        </is>
      </c>
      <c r="F2667" s="223" t="inlineStr">
        <is>
          <t>978-623-01-4222-2</t>
        </is>
      </c>
      <c r="G2667" s="223" t="inlineStr">
        <is>
          <t>978-623-01-4223-9</t>
        </is>
      </c>
      <c r="H2667" s="223" t="inlineStr">
        <is>
          <t>Manajemen</t>
        </is>
      </c>
      <c r="I2667" s="258" t="inlineStr">
        <is>
          <t>Perguruan Tinggi</t>
        </is>
      </c>
      <c r="J2667" s="186" t="inlineStr">
        <is>
          <t>009.09</t>
        </is>
      </c>
      <c r="K2667" s="223" t="inlineStr">
        <is>
          <t>Edisi Ke-1</t>
        </is>
      </c>
      <c r="L2667" s="264" t="n"/>
      <c r="M2667" s="265" t="inlineStr">
        <is>
          <t>Tidak Tersedia</t>
        </is>
      </c>
      <c r="N2667" s="223" t="inlineStr">
        <is>
          <t>Indonesia</t>
        </is>
      </c>
      <c r="O2667" s="223" t="inlineStr">
        <is>
          <t>Bukan fiksi</t>
        </is>
      </c>
      <c r="P2667" s="223" t="n">
        <v>2024</v>
      </c>
      <c r="Q2667" s="223" t="n">
        <v>2024</v>
      </c>
      <c r="R2667" s="223" t="inlineStr">
        <is>
          <t>Penerbit Andi</t>
        </is>
      </c>
      <c r="S2667" s="223" t="inlineStr">
        <is>
          <t>Andi Offset CV</t>
        </is>
      </c>
      <c r="T2667" s="223" t="inlineStr">
        <is>
          <t>Lokal</t>
        </is>
      </c>
      <c r="U2667" s="86" t="n">
        <v>162</v>
      </c>
      <c r="V2667" s="86" t="inlineStr">
        <is>
          <t>pdf</t>
        </is>
      </c>
      <c r="W2667" s="223" t="inlineStr">
        <is>
          <t>4.2 MB</t>
        </is>
      </c>
      <c r="X2667" s="223" t="inlineStr">
        <is>
          <t>Buku ini di dalamnya terdapat beberapa teori, konsep maupun pendekatan-pendekatan yang dapat digunakan sebgai panduan untuk menyelesaikan persoalan-persoalan yang berkaitan dengan masalah-masalah pengelolaan. Bahasan buku ini mencakup delapan Bab meliputi:
 - Manajemen
 - Manajer
 - Organisasi
 - Planning
 - Organizing
 - Penempatan kerja
 - Actuating
 - Controlling</t>
        </is>
      </c>
      <c r="Y2667" s="262" t="n">
        <v>56000</v>
      </c>
      <c r="Z2667" s="226" t="n"/>
      <c r="AA2667" s="241">
        <f>Y4182*Z4182</f>
        <v/>
      </c>
      <c r="AB2667" s="237" t="inlineStr">
        <is>
          <t>07a6039c-4ee6-4c29-9945-ae0e0769190c</t>
        </is>
      </c>
    </row>
    <row r="2668" ht="15" customHeight="1" s="283">
      <c r="A2668" s="109" t="n">
        <v>4174</v>
      </c>
      <c r="B2668" s="222">
        <f>HYPERLINK("https://mocostore.moco.co.id/catalog/"&amp;AB4183,"Klik Disini")</f>
        <v/>
      </c>
      <c r="C2668" s="223" t="inlineStr">
        <is>
          <t>BUKU AJAR EMERGENSI KARDIOVASKULAR</t>
        </is>
      </c>
      <c r="D2668" s="223" t="inlineStr">
        <is>
          <t>:</t>
        </is>
      </c>
      <c r="E2668" s="223" t="inlineStr">
        <is>
          <t>Dr. dr. Vito A. Damay, SpJP(K), MKes, AIFO-K, FIHA, FICA, FAsCC</t>
        </is>
      </c>
      <c r="F2668" s="223" t="inlineStr">
        <is>
          <t>978-623-6822-89-0</t>
        </is>
      </c>
      <c r="G2668" s="223" t="inlineStr">
        <is>
          <t>978-623-6822-90-6</t>
        </is>
      </c>
      <c r="H2668" s="223" t="inlineStr">
        <is>
          <t>Kedokteran &amp; Medis</t>
        </is>
      </c>
      <c r="I2668" s="258" t="inlineStr">
        <is>
          <t>Perguruan Tinggi</t>
        </is>
      </c>
      <c r="J2668" s="186" t="inlineStr">
        <is>
          <t>009.02</t>
        </is>
      </c>
      <c r="K2668" s="223" t="inlineStr">
        <is>
          <t>Edisi Ke-1</t>
        </is>
      </c>
      <c r="L2668" s="264" t="n"/>
      <c r="M2668" s="265" t="inlineStr">
        <is>
          <t>Tidak Tersedia</t>
        </is>
      </c>
      <c r="N2668" s="223" t="inlineStr">
        <is>
          <t>Indonesia</t>
        </is>
      </c>
      <c r="O2668" s="223" t="inlineStr">
        <is>
          <t>Bukan fiksi</t>
        </is>
      </c>
      <c r="P2668" s="223" t="n">
        <v>2024</v>
      </c>
      <c r="Q2668" s="223" t="n">
        <v>2024</v>
      </c>
      <c r="R2668" s="223" t="inlineStr">
        <is>
          <t>Rapha Publishing</t>
        </is>
      </c>
      <c r="S2668" s="223" t="inlineStr">
        <is>
          <t>Andi Offset CV</t>
        </is>
      </c>
      <c r="T2668" s="223" t="inlineStr">
        <is>
          <t>Lokal</t>
        </is>
      </c>
      <c r="U2668" s="86" t="n">
        <v>162</v>
      </c>
      <c r="V2668" s="86" t="inlineStr">
        <is>
          <t>pdf</t>
        </is>
      </c>
      <c r="W2668" s="223" t="inlineStr">
        <is>
          <t>19.5 MB</t>
        </is>
      </c>
      <c r="X2668" s="223" t="inlineStr">
        <is>
          <t>Emergensi Kardiovaskular adalah buku ajar yang sangat berguna bagi terutama untuk dokter umum yang sering menghadapi kasus-kasus kegawatdaruratan kardiovaskular di instalasi gawat darurat (IGD). Buku ini mencakup berbagai topik penting seperti nyeri dada, berdebar dan sinkop, sesak napas, dan nyeri tungkai, yang sering menjadi tanda-tanda awal dari kegawatdaruratan kardiovaskular. Salah satu aspek yang membuat buku ini menarik adalah adanya contoh kasus nyata yang menggambarkan berbagai presentasi klinis kegawatdaruratan kardiovaskular. Berbagai kasus akan dibahas secara sistematis sehingga para pembaca dapat memperoleh pemahaman yang lebih baiktentang bagaimana melakukan pendekatan diagnosis dan mengambil keputusan tindakan medis yang tepat. Melalui konsep buku ajar berbasis kasus, maka akan relevan digunakan di era pembelajaran berbasis masalah di Pendidikan kedokteran modern. Buku ini membantu mahasiswa kedokteran mengenal gejala dan tanda-tanda kardiovaskular serta relevan dipakai oleh dokter dan tenaga kesehatan yang bekerja atau belajar di bidang kardiovaskular. Buku ini mengulas pula dasar interpretasi EKG pada kondisi emergensi kardiovaskular. Aplikasi teori dan kasus membuat buku ini menjadi relevan sebagai buku ajar dan bermanfaat dalam proses pembelajaran yang melatih pola pikir dalam hal emergensi kardiovaskular. Emergensi Kardiovaskular mengombinasikan antara teori dasar kegawatdaruratan kardiovaskular, pendekatan praktisyangdifokuskan untuk pelayanan di instalasi gawat darurat atau emergensi, pendekatan berbasis kasus yang difokuskan untuk pelayanan di emergensi, sehingga buku ini dapat menjadi pembelajaran yang penting mengenai kasus emergensi kardiovaskular.</t>
        </is>
      </c>
      <c r="Y2668" s="262" t="n">
        <v>119000</v>
      </c>
      <c r="Z2668" s="226" t="n"/>
      <c r="AA2668" s="241">
        <f>Y4183*Z4183</f>
        <v/>
      </c>
      <c r="AB2668" s="237" t="inlineStr">
        <is>
          <t>a72b0237-c437-428c-9ce7-6029c9a90fff</t>
        </is>
      </c>
    </row>
    <row r="2669" ht="15" customHeight="1" s="283">
      <c r="A2669" s="109" t="n">
        <v>4175</v>
      </c>
      <c r="B2669" s="222">
        <f>HYPERLINK("https://mocostore.moco.co.id/catalog/"&amp;AB4184,"Klik Disini")</f>
        <v/>
      </c>
      <c r="C2669" s="223" t="inlineStr">
        <is>
          <t>Data Science Menggunakan Bahasa R: Deep Learning</t>
        </is>
      </c>
      <c r="D2669" s="223" t="inlineStr">
        <is>
          <t>:</t>
        </is>
      </c>
      <c r="E2669" s="223" t="inlineStr">
        <is>
          <t>Dr. Adi Nugroho, S.T., M.M.S.I.</t>
        </is>
      </c>
      <c r="F2669" s="223" t="inlineStr">
        <is>
          <t>978-623-01-4288-8</t>
        </is>
      </c>
      <c r="G2669" s="223" t="inlineStr">
        <is>
          <t>978-623-01-4289-5</t>
        </is>
      </c>
      <c r="H2669" s="223" t="inlineStr">
        <is>
          <t>Komputer</t>
        </is>
      </c>
      <c r="I2669" s="258" t="inlineStr">
        <is>
          <t>Perguruan Tinggi</t>
        </is>
      </c>
      <c r="J2669" s="186" t="inlineStr">
        <is>
          <t>009.05</t>
        </is>
      </c>
      <c r="K2669" s="223" t="inlineStr">
        <is>
          <t>Edisi Ke-1</t>
        </is>
      </c>
      <c r="L2669" s="264" t="n"/>
      <c r="M2669" s="265" t="inlineStr">
        <is>
          <t>Tidak Tersedia</t>
        </is>
      </c>
      <c r="N2669" s="223" t="inlineStr">
        <is>
          <t>Indonesia</t>
        </is>
      </c>
      <c r="O2669" s="223" t="inlineStr">
        <is>
          <t>Bukan fiksi</t>
        </is>
      </c>
      <c r="P2669" s="223" t="n">
        <v>2024</v>
      </c>
      <c r="Q2669" s="223" t="n">
        <v>2024</v>
      </c>
      <c r="R2669" s="223" t="inlineStr">
        <is>
          <t>Penerbit Andi</t>
        </is>
      </c>
      <c r="S2669" s="223" t="inlineStr">
        <is>
          <t>Andi Offset CV</t>
        </is>
      </c>
      <c r="T2669" s="223" t="inlineStr">
        <is>
          <t>Lokal</t>
        </is>
      </c>
      <c r="U2669" s="86" t="n">
        <v>386</v>
      </c>
      <c r="V2669" s="86" t="inlineStr">
        <is>
          <t>pdf</t>
        </is>
      </c>
      <c r="W2669" s="223" t="inlineStr">
        <is>
          <t>6.2 MB</t>
        </is>
      </c>
      <c r="X2669" s="223" t="inlineStr">
        <is>
          <t>Data Science merupakan suatu biclang ilmu yang (relatif) baru di Indonesia, tujuan utamanya adalah memahami dan menganalisis segala fenomena yang berkaitan dengan data yang bertipe terstruktur, semiterstruktur, serta tidak terstruktur, yang datang dari berbagai sumber data/data source yang sangat beragam (meskipun saat ini sumber data yang terutama berasal dari Big Data dan loT/lnternet of Things) menggunakan pengetahuan yang terutama matematika, statistika, ilmu informasi (information science), serta ilmu komputer (terutama kecerdasan buatan/AI-Artificial Intelligence).
 McKinsey &amp;amp; Company pada 2018 melakukan survei tentang berapa sesungguhnya kebutuhan Data Scientist di Amerika Serikat pada tahun itu dan hasilnya menunjukkan bahwa dibutuhkan sekitar 140.000-190.000 Data Scientist (peningkatan sekitar 6,5 kali lipat dibandingkan tahun sebelumnya). Dalam hal ini kita juga bisa memperkirakan bahwa kebutuhan Data Scientist di Indonesia dalam beberapa tahun mendatang juga akan sangat tinggi (terutama jika kita mengingat salah satu kebijakan ekonomi pemerintah Indonesia saat ini, yang pada tahun-tahun mendatang akan lebih fokus pada berbagai bentuk perekonomian digital, seperti perdagangan barang dan jasa melalui jaringan internet atau e-commerce).
 Dengan demikian, buku yang berjudul Data Science Menggunakan Bahasa R: Deep Learning ini diharapkan akan memberi pemahaman tentang beberapa metode Data Science/Deep Learning yang paling sering digunakan oleh seorang Data Scientist untuk melakukan berbagai analisis data (data analytics) kepada kalangan akademisi, para mahasiswa di jurusan-jurusan yang terkait dengan ilmu komputer atau informatika, dan pada para praktisi di seluruh Indonesia.</t>
        </is>
      </c>
      <c r="Y2669" s="262" t="n">
        <v>116000</v>
      </c>
      <c r="Z2669" s="226" t="n"/>
      <c r="AA2669" s="241">
        <f>Y4184*Z4184</f>
        <v/>
      </c>
      <c r="AB2669" s="237" t="inlineStr">
        <is>
          <t>feffea41-9322-41ad-a429-33fcd08ee5f9</t>
        </is>
      </c>
    </row>
    <row r="2670" ht="15" customHeight="1" s="283">
      <c r="A2670" s="109" t="n">
        <v>4176</v>
      </c>
      <c r="B2670" s="222">
        <f>HYPERLINK("https://mocostore.moco.co.id/catalog/"&amp;AB4185,"Klik Disini")</f>
        <v/>
      </c>
      <c r="C2670" s="223" t="inlineStr">
        <is>
          <t>Ekonomi Kerajaan Allah : Seri Buku Kingdom Theologi</t>
        </is>
      </c>
      <c r="D2670" s="223" t="inlineStr">
        <is>
          <t>:</t>
        </is>
      </c>
      <c r="E2670" s="223" t="inlineStr">
        <is>
          <t>Jonathan Pattiasina &amp; Heintje B. Kobstan</t>
        </is>
      </c>
      <c r="F2670" s="223" t="inlineStr">
        <is>
          <t>978-623-314-554-1</t>
        </is>
      </c>
      <c r="G2670" s="223" t="inlineStr">
        <is>
          <t>978-623-314-555-8</t>
        </is>
      </c>
      <c r="H2670" s="223" t="inlineStr">
        <is>
          <t>Agama Kristen</t>
        </is>
      </c>
      <c r="I2670" s="258" t="inlineStr">
        <is>
          <t>Perguruan Tinggi</t>
        </is>
      </c>
      <c r="J2670" s="186" t="inlineStr">
        <is>
          <t>009.16</t>
        </is>
      </c>
      <c r="K2670" s="223" t="inlineStr">
        <is>
          <t>Edisi Ke-1</t>
        </is>
      </c>
      <c r="L2670" s="264" t="n"/>
      <c r="M2670" s="265" t="inlineStr">
        <is>
          <t>Tidak Tersedia</t>
        </is>
      </c>
      <c r="N2670" s="223" t="inlineStr">
        <is>
          <t>Indonesia</t>
        </is>
      </c>
      <c r="O2670" s="223" t="inlineStr">
        <is>
          <t>Bukan fiksi</t>
        </is>
      </c>
      <c r="P2670" s="223" t="n">
        <v>2024</v>
      </c>
      <c r="Q2670" s="223" t="n">
        <v>2024</v>
      </c>
      <c r="R2670" s="223" t="inlineStr">
        <is>
          <t>PBMR Andi</t>
        </is>
      </c>
      <c r="S2670" s="223" t="inlineStr">
        <is>
          <t>Andi Offset CV</t>
        </is>
      </c>
      <c r="T2670" s="223" t="inlineStr">
        <is>
          <t>Lokal</t>
        </is>
      </c>
      <c r="U2670" s="86" t="n">
        <v>146</v>
      </c>
      <c r="V2670" s="86" t="inlineStr">
        <is>
          <t>pdf</t>
        </is>
      </c>
      <c r="W2670" s="223" t="inlineStr">
        <is>
          <t>3.5 MB</t>
        </is>
      </c>
      <c r="X2670" s="223" t="inlineStr">
        <is>
          <t>Setiap orang adalah anak-anak Allah sehinggamereka adalah ahli waris-Nya. Allah memberikankekayaan-Nya kepada kita untuk dikelola supayagenap tujuan Tuhan menciptakan manusia, bumi,dan segala makhluk, yaitu untuk mengelola danberkembang biak. Mengerjakan kekayaan yangTuhan percayakan kepada kita tidak bisasembarangan dilakukan, sebab Iblis telah jatuh kedalam dunia dan manusia terikat dosa.</t>
        </is>
      </c>
      <c r="Y2670" s="262" t="n">
        <v>59000</v>
      </c>
      <c r="Z2670" s="226" t="n"/>
      <c r="AA2670" s="241">
        <f>Y4185*Z4185</f>
        <v/>
      </c>
      <c r="AB2670" s="237" t="inlineStr">
        <is>
          <t>01c5dafb-226b-46d1-aa6f-5299387f283e</t>
        </is>
      </c>
    </row>
    <row r="2671" ht="15" customHeight="1" s="283">
      <c r="A2671" s="109" t="n">
        <v>4177</v>
      </c>
      <c r="B2671" s="222">
        <f>HYPERLINK("https://mocostore.moco.co.id/catalog/"&amp;AB4186,"Klik Disini")</f>
        <v/>
      </c>
      <c r="C2671" s="223" t="inlineStr">
        <is>
          <t>Seri Herbal Nusantara : RAMUAN TRADISIONAL ASLI DARI LOMBOK</t>
        </is>
      </c>
      <c r="D2671" s="223" t="inlineStr">
        <is>
          <t>:</t>
        </is>
      </c>
      <c r="E2671" s="223" t="inlineStr">
        <is>
          <t>Ibunda Suparni &amp; Ari Wulandari</t>
        </is>
      </c>
      <c r="F2671" s="223" t="inlineStr">
        <is>
          <t>978-623-6822-85-2</t>
        </is>
      </c>
      <c r="G2671" s="223" t="inlineStr">
        <is>
          <t>978-623-6822-86-9</t>
        </is>
      </c>
      <c r="H2671" s="223" t="inlineStr">
        <is>
          <t>Kesehatan</t>
        </is>
      </c>
      <c r="I2671" s="258" t="inlineStr">
        <is>
          <t>Perguruan Tinggi</t>
        </is>
      </c>
      <c r="J2671" s="186" t="inlineStr">
        <is>
          <t>009.24</t>
        </is>
      </c>
      <c r="K2671" s="223" t="inlineStr">
        <is>
          <t>Edisi Ke-1</t>
        </is>
      </c>
      <c r="L2671" s="264" t="n"/>
      <c r="M2671" s="265" t="inlineStr">
        <is>
          <t>Tidak Tersedia</t>
        </is>
      </c>
      <c r="N2671" s="223" t="inlineStr">
        <is>
          <t>Indonesia</t>
        </is>
      </c>
      <c r="O2671" s="223" t="inlineStr">
        <is>
          <t>Bukan fiksi</t>
        </is>
      </c>
      <c r="P2671" s="223" t="n">
        <v>2024</v>
      </c>
      <c r="Q2671" s="223" t="n">
        <v>2024</v>
      </c>
      <c r="R2671" s="223" t="inlineStr">
        <is>
          <t>Rapha Publishing</t>
        </is>
      </c>
      <c r="S2671" s="223" t="inlineStr">
        <is>
          <t>Andi Offset CV</t>
        </is>
      </c>
      <c r="T2671" s="223" t="inlineStr">
        <is>
          <t>Lokal</t>
        </is>
      </c>
      <c r="U2671" s="86" t="n">
        <v>333</v>
      </c>
      <c r="V2671" s="86" t="inlineStr">
        <is>
          <t>pdf</t>
        </is>
      </c>
      <c r="W2671" s="223" t="inlineStr">
        <is>
          <t>16.3 MB</t>
        </is>
      </c>
      <c r="X2671" s="223" t="inlineStr">
        <is>
          <t>Pulau Lombok didiami oleh tiga etnis, yaitu Sasak, Semawa, dan Bima. Setiap etnis di Lombok umumnya mengenal pengobatan tradisional masing-masing. Mereka memiliki kearifan lokal yang berbeda tentang bagaimana menangani penyakit dan mencegahnya, serta menjaga kesehatan mereka secara umum.</t>
        </is>
      </c>
      <c r="Y2671" s="262" t="n">
        <v>79000</v>
      </c>
      <c r="Z2671" s="226" t="n"/>
      <c r="AA2671" s="241">
        <f>Y4186*Z4186</f>
        <v/>
      </c>
      <c r="AB2671" s="237" t="inlineStr">
        <is>
          <t>04318666-79e6-487e-8610-d5ca39f34187</t>
        </is>
      </c>
    </row>
    <row r="2672" ht="15" customHeight="1" s="283">
      <c r="A2672" s="109" t="n">
        <v>4180</v>
      </c>
      <c r="B2672" s="222">
        <f>HYPERLINK("https://mocostore.moco.co.id/catalog/"&amp;AB4189,"Klik Disini")</f>
        <v/>
      </c>
      <c r="C2672" s="223" t="inlineStr">
        <is>
          <t>PERBENIHAN DAN TEKNOLOGI BENIH TEBU : Menuju Swasembada Gula Berbasis Tebu</t>
        </is>
      </c>
      <c r="D2672" s="223" t="inlineStr">
        <is>
          <t>:</t>
        </is>
      </c>
      <c r="E2672" s="223" t="inlineStr">
        <is>
          <t>Rivandi Pranandita Putra, Wiwit Wicaksono Jati, Muhammad Rasyid Ridla Rahomahera</t>
        </is>
      </c>
      <c r="F2672" s="223" t="inlineStr">
        <is>
          <t>978-623-8409-18-1</t>
        </is>
      </c>
      <c r="G2672" s="223" t="inlineStr">
        <is>
          <t>978-623-8409-19-8</t>
        </is>
      </c>
      <c r="H2672" s="223" t="inlineStr">
        <is>
          <t>Pertanian</t>
        </is>
      </c>
      <c r="I2672" s="258" t="inlineStr">
        <is>
          <t>Perguruan Tinggi</t>
        </is>
      </c>
      <c r="J2672" s="186" t="inlineStr">
        <is>
          <t>009.06</t>
        </is>
      </c>
      <c r="K2672" s="223" t="inlineStr">
        <is>
          <t>Edisi Ke-1</t>
        </is>
      </c>
      <c r="L2672" s="264" t="n"/>
      <c r="M2672" s="265" t="inlineStr">
        <is>
          <t>Tidak Tersedia</t>
        </is>
      </c>
      <c r="N2672" s="223" t="inlineStr">
        <is>
          <t>Indonesia</t>
        </is>
      </c>
      <c r="O2672" s="223" t="inlineStr">
        <is>
          <t>Bukan fiksi</t>
        </is>
      </c>
      <c r="P2672" s="223" t="n">
        <v>2024</v>
      </c>
      <c r="Q2672" s="223" t="n">
        <v>2024</v>
      </c>
      <c r="R2672" s="223" t="inlineStr">
        <is>
          <t>Lily Publisher</t>
        </is>
      </c>
      <c r="S2672" s="223" t="inlineStr">
        <is>
          <t>Andi Offset CV</t>
        </is>
      </c>
      <c r="T2672" s="223" t="inlineStr">
        <is>
          <t>Lokal</t>
        </is>
      </c>
      <c r="U2672" s="86" t="n">
        <v>290</v>
      </c>
      <c r="V2672" s="86" t="inlineStr">
        <is>
          <t>pdf</t>
        </is>
      </c>
      <c r="W2672" s="223" t="inlineStr">
        <is>
          <t>10.7 MB</t>
        </is>
      </c>
      <c r="X2672" s="223" t="inlineStr">
        <is>
          <t>Kebutuhan masyarakat serta industri makanan dan minuman akan produk gula konsumsi dan rafinasi berbasis tebu dari tahun ke tahun terus mengalami peningkatan. Sayangnya, peningkatan konsumsi gula tersebut belum dapat diimbangi oleh produksi gula nasional yang produksinya stagnan. Hingga kini, pemerintah masih mengandalkan impor.</t>
        </is>
      </c>
      <c r="Y2672" s="262" t="n">
        <v>229000</v>
      </c>
      <c r="Z2672" s="226" t="n"/>
      <c r="AA2672" s="241">
        <f>Y4189*Z4189</f>
        <v/>
      </c>
      <c r="AB2672" s="237" t="inlineStr">
        <is>
          <t>49955e8c-9eda-4d1e-a309-d265ea4edc62</t>
        </is>
      </c>
    </row>
    <row r="2673" ht="15" customHeight="1" s="283">
      <c r="A2673" s="109" t="n">
        <v>4183</v>
      </c>
      <c r="B2673" s="222">
        <f>HYPERLINK("https://mocostore.moco.co.id/catalog/"&amp;AB4192,"Klik Disini")</f>
        <v/>
      </c>
      <c r="C2673" s="223" t="inlineStr">
        <is>
          <t>MENJINAKKAN PREDIABETES : Tuntaskan Diabetes</t>
        </is>
      </c>
      <c r="D2673" s="223" t="inlineStr">
        <is>
          <t>:</t>
        </is>
      </c>
      <c r="E2673" s="223" t="inlineStr">
        <is>
          <t>Dr. dr. Hans Tandra</t>
        </is>
      </c>
      <c r="F2673" s="223" t="inlineStr">
        <is>
          <t>978-623-6822-79-1</t>
        </is>
      </c>
      <c r="G2673" s="223" t="inlineStr">
        <is>
          <t>978-623-6822-80-7</t>
        </is>
      </c>
      <c r="H2673" s="223" t="inlineStr">
        <is>
          <t>Kesehatan</t>
        </is>
      </c>
      <c r="I2673" s="258" t="inlineStr">
        <is>
          <t>Perguruan Tinggi</t>
        </is>
      </c>
      <c r="J2673" s="186" t="inlineStr">
        <is>
          <t>009.02</t>
        </is>
      </c>
      <c r="K2673" s="223" t="inlineStr">
        <is>
          <t>Edisi Ke-1</t>
        </is>
      </c>
      <c r="L2673" s="264" t="n"/>
      <c r="M2673" s="265" t="inlineStr">
        <is>
          <t>Tidak Tersedia</t>
        </is>
      </c>
      <c r="N2673" s="223" t="inlineStr">
        <is>
          <t>Indonesia</t>
        </is>
      </c>
      <c r="O2673" s="223" t="inlineStr">
        <is>
          <t>Bukan fiksi</t>
        </is>
      </c>
      <c r="P2673" s="223" t="n">
        <v>2024</v>
      </c>
      <c r="Q2673" s="223" t="n">
        <v>2024</v>
      </c>
      <c r="R2673" s="223" t="inlineStr">
        <is>
          <t>Rapha Publishing</t>
        </is>
      </c>
      <c r="S2673" s="223" t="inlineStr">
        <is>
          <t>Andi Offset CV</t>
        </is>
      </c>
      <c r="T2673" s="223" t="inlineStr">
        <is>
          <t>Lokal</t>
        </is>
      </c>
      <c r="U2673" s="86" t="n">
        <v>162</v>
      </c>
      <c r="V2673" s="86" t="inlineStr">
        <is>
          <t>pdf</t>
        </is>
      </c>
      <c r="W2673" s="223" t="inlineStr">
        <is>
          <t>16.4 MB</t>
        </is>
      </c>
      <c r="X2673" s="223" t="inlineStr">
        <is>
          <t>Mengapa ada istilah prediabetes? Mengapa penyakit lain tak ada yang latah diawali dengan &amp;quot;pre&amp;quot;? Misalnya prehipertensi, prestroke, atau pre-Covid? Alasannya: prediabetes sama seriusnya dengan diabetes. Dan, jumlah prediabetes ini sangat banyak! Hampir 40% populasi di dunia telah dilanda prediabetes. Namun, jika ditangani dengan benar, prediabetes bisa lenyap sama sekali, kembali menjadi orang sehat yang normal. Terserang prediabetes sama gawatnya dengan pasien diabetes, bisa menghantam jantung dan menyebabkan stroke, menerjang semua onderdil tubuh. Tujuh puluh persen penyandang prediabetes akan jadi pengidap diabetes. Prediabetes adalah silent killer. Beranikah Anda biarkan prediabetes hingga menjadi diabetes, maka bersiaplah menghadapi tiap lima detik ada satu pengidap diabetes yang meninggal dunia. Buku ini memuat langkah-langkah penting untuk mengalahkan prediabetes dan mencegah diabetes. Mungkin saat ini Anda sudah &amp;quot;mencium pipi&amp;quot; diabetes, tetapi bisa segera lari dan meninggalkannya, jangan sampai terkena diabetes. Kiss diabetes and say goodbye. Bertindaklah mulai sekarang, melangkahlah, buku ini akan menyelamatkan Anda.</t>
        </is>
      </c>
      <c r="Y2673" s="262" t="n">
        <v>99000</v>
      </c>
      <c r="Z2673" s="226" t="n"/>
      <c r="AA2673" s="241">
        <f>Y4192*Z4192</f>
        <v/>
      </c>
      <c r="AB2673" s="237" t="inlineStr">
        <is>
          <t>a39beb9f-8092-4ab1-b6db-571680232a61</t>
        </is>
      </c>
    </row>
    <row r="2674" ht="15" customHeight="1" s="283">
      <c r="A2674" s="109" t="n">
        <v>4185</v>
      </c>
      <c r="B2674" s="222">
        <f>HYPERLINK("https://mocostore.moco.co.id/catalog/"&amp;AB4194,"Klik Disini")</f>
        <v/>
      </c>
      <c r="C2674" s="223" t="inlineStr">
        <is>
          <t>THE WAY OF THE KINGDOM : Rahasia Menghadirkan Kerajaan Allah di Bumi seperti di Surga</t>
        </is>
      </c>
      <c r="D2674" s="223" t="inlineStr">
        <is>
          <t>:</t>
        </is>
      </c>
      <c r="E2674" s="223" t="inlineStr">
        <is>
          <t>Hokke Andrian Jasa</t>
        </is>
      </c>
      <c r="F2674" s="223" t="inlineStr">
        <is>
          <t>978-623-314-548-0</t>
        </is>
      </c>
      <c r="G2674" s="223" t="inlineStr">
        <is>
          <t>978-623-314-549-7</t>
        </is>
      </c>
      <c r="H2674" s="223" t="inlineStr">
        <is>
          <t>Agama Kristen</t>
        </is>
      </c>
      <c r="I2674" s="258" t="inlineStr">
        <is>
          <t>Perguruan Tinggi</t>
        </is>
      </c>
      <c r="J2674" s="186" t="inlineStr">
        <is>
          <t>009.16</t>
        </is>
      </c>
      <c r="K2674" s="223" t="inlineStr">
        <is>
          <t>Edisi Ke-1</t>
        </is>
      </c>
      <c r="L2674" s="264" t="n"/>
      <c r="M2674" s="265" t="inlineStr">
        <is>
          <t>Tidak Tersedia</t>
        </is>
      </c>
      <c r="N2674" s="223" t="inlineStr">
        <is>
          <t>Indonesia</t>
        </is>
      </c>
      <c r="O2674" s="223" t="inlineStr">
        <is>
          <t>Bukan fiksi</t>
        </is>
      </c>
      <c r="P2674" s="223" t="n">
        <v>2024</v>
      </c>
      <c r="Q2674" s="223" t="n">
        <v>2024</v>
      </c>
      <c r="R2674" s="223" t="inlineStr">
        <is>
          <t>PBMR Andi</t>
        </is>
      </c>
      <c r="S2674" s="223" t="inlineStr">
        <is>
          <t>Andi Offset CV</t>
        </is>
      </c>
      <c r="T2674" s="223" t="inlineStr">
        <is>
          <t>Lokal</t>
        </is>
      </c>
      <c r="U2674" s="86" t="n">
        <v>178</v>
      </c>
      <c r="V2674" s="86" t="inlineStr">
        <is>
          <t>pdf</t>
        </is>
      </c>
      <c r="W2674" s="223" t="inlineStr">
        <is>
          <t>4.3 MB</t>
        </is>
      </c>
      <c r="X2674" s="223" t="inlineStr">
        <is>
          <t>Hidup dalam kerajaan artinya hidup menang atashukum dosa dan hukum maut: identitas, panggilan,warisan, hubungan, kesehatan, keuangan, danpekerjaan Iblis. Jika setiap anak-anak Tuhan tahukebenaran mendasar akan identitas, panggilan, danwarisannya di dalam Kristus maka rencana besarTuhan akan tergenapi dan Kerajaan Tuhan akanhadir di bumi seperti di surga. Kepenuhan identitas,panggilan, dan kerajaan bekerja dari dalam keluar,menjadi sebuah kerajaan yang tak tergoyahkan olehapa pun juga dan membawa kita menang ataskehidupan.</t>
        </is>
      </c>
      <c r="Y2674" s="262" t="n">
        <v>69000</v>
      </c>
      <c r="Z2674" s="226" t="n"/>
      <c r="AA2674" s="241">
        <f>Y4194*Z4194</f>
        <v/>
      </c>
      <c r="AB2674" s="237" t="inlineStr">
        <is>
          <t>d7bc8f10-11e9-4951-8a86-02e912e498ed</t>
        </is>
      </c>
    </row>
    <row r="2675" ht="15" customHeight="1" s="283">
      <c r="A2675" s="109" t="n">
        <v>4186</v>
      </c>
      <c r="B2675" s="222">
        <f>HYPERLINK("https://mocostore.moco.co.id/catalog/"&amp;AB4195,"Klik Disini")</f>
        <v/>
      </c>
      <c r="C2675" s="223" t="inlineStr">
        <is>
          <t>Perancangan Enterprise Architecture Menggunakan ZACHMAN FRAMEWORK &amp; TOGAF ADM</t>
        </is>
      </c>
      <c r="D2675" s="223" t="inlineStr">
        <is>
          <t>:</t>
        </is>
      </c>
      <c r="E2675" s="223" t="inlineStr">
        <is>
          <t>Lydia Liliana &amp; Johanes Fernandes Andry</t>
        </is>
      </c>
      <c r="F2675" s="223" t="inlineStr">
        <is>
          <t>978-623-01-3995-6</t>
        </is>
      </c>
      <c r="G2675" s="223" t="inlineStr">
        <is>
          <t>978-623-01-3996-3</t>
        </is>
      </c>
      <c r="H2675" s="223" t="inlineStr">
        <is>
          <t>Komputer &amp; Internet</t>
        </is>
      </c>
      <c r="I2675" s="258" t="inlineStr">
        <is>
          <t>Perguruan Tinggi</t>
        </is>
      </c>
      <c r="J2675" s="186" t="inlineStr">
        <is>
          <t>009.05</t>
        </is>
      </c>
      <c r="K2675" s="223" t="inlineStr">
        <is>
          <t>Edisi Ke-1</t>
        </is>
      </c>
      <c r="L2675" s="264" t="n"/>
      <c r="M2675" s="265" t="inlineStr">
        <is>
          <t>Tidak Tersedia</t>
        </is>
      </c>
      <c r="N2675" s="223" t="inlineStr">
        <is>
          <t>Indonesia</t>
        </is>
      </c>
      <c r="O2675" s="223" t="inlineStr">
        <is>
          <t>Bukan fiksi</t>
        </is>
      </c>
      <c r="P2675" s="223" t="n">
        <v>2024</v>
      </c>
      <c r="Q2675" s="223" t="n">
        <v>2024</v>
      </c>
      <c r="R2675" s="223" t="inlineStr">
        <is>
          <t>Penerbit Andi</t>
        </is>
      </c>
      <c r="S2675" s="223" t="inlineStr">
        <is>
          <t>Andi Offset CV</t>
        </is>
      </c>
      <c r="T2675" s="223" t="inlineStr">
        <is>
          <t>Lokal</t>
        </is>
      </c>
      <c r="U2675" s="86" t="n">
        <v>590</v>
      </c>
      <c r="V2675" s="86" t="inlineStr">
        <is>
          <t>pdf</t>
        </is>
      </c>
      <c r="W2675" s="223" t="inlineStr">
        <is>
          <t>17.7 MB</t>
        </is>
      </c>
      <c r="X2675" s="223" t="inlineStr">
        <is>
          <t>Beberapa perusahaan di era globalisasi ini didukung kemudahan dalam memperolehfasilitas teknologi informasi dengan mudahnya penggunaan teknologi informasi untukpencapaian tujuan. Perlu pengembangan sebuah sistem informasi yang terintegrasi untukmendukung proses bisnis saat ini dengan menyediakan data atau informasi berkualitas untukmemenuhi kebutuhan tersebut. Faktor integrasi juga perlu diperhatikan untuk mengurangikesenjangan dalam pengembangan sistem informasi. Perlu adanya perbaikan proses bisnis danperancangan teknologi sistem informasi, seperti perancangan infrastruktur informasi,infrastruktur aplikasi dan infrastruktur jaringan, sehingga perusahaan dapat mengembangkan,menerapkan serta memanfaatkan kemajuan teknologi informasi untuk meningkatkankemampuan mengelola perusahaan dan mengurangi kesenjangan tersebut.</t>
        </is>
      </c>
      <c r="Y2675" s="262" t="n">
        <v>307000</v>
      </c>
      <c r="Z2675" s="226" t="n"/>
      <c r="AA2675" s="241">
        <f>Y4195*Z4195</f>
        <v/>
      </c>
      <c r="AB2675" s="237" t="inlineStr">
        <is>
          <t>ce067daa-0108-449e-bd10-5fd780c3d3f3</t>
        </is>
      </c>
    </row>
    <row r="2676" ht="15" customHeight="1" s="283">
      <c r="A2676" s="109" t="n">
        <v>4189</v>
      </c>
      <c r="B2676" s="222">
        <f>HYPERLINK("https://mocostore.moco.co.id/catalog/"&amp;AB4198,"Klik Disini")</f>
        <v/>
      </c>
      <c r="C2676" s="223" t="inlineStr">
        <is>
          <t>MANAJEMEN DASAR KAMAR OPERASI : dengan Pendekatan Evidence Based Practice</t>
        </is>
      </c>
      <c r="D2676" s="223" t="inlineStr">
        <is>
          <t>:</t>
        </is>
      </c>
      <c r="E2676" s="223" t="inlineStr">
        <is>
          <t>Haris Widodo, S.Kep.,Ns.,M.Kep</t>
        </is>
      </c>
      <c r="F2676" s="223" t="inlineStr">
        <is>
          <t>978-623-01-3943-7</t>
        </is>
      </c>
      <c r="G2676" s="223" t="inlineStr">
        <is>
          <t>978-623-01-3944-4</t>
        </is>
      </c>
      <c r="H2676" s="223" t="inlineStr">
        <is>
          <t>Kedokteran &amp; Medis</t>
        </is>
      </c>
      <c r="I2676" s="258" t="inlineStr">
        <is>
          <t>Perguruan Tinggi</t>
        </is>
      </c>
      <c r="J2676" s="186" t="inlineStr">
        <is>
          <t>009.02</t>
        </is>
      </c>
      <c r="K2676" s="223" t="inlineStr">
        <is>
          <t>Edisi Ke-1</t>
        </is>
      </c>
      <c r="L2676" s="264" t="n"/>
      <c r="M2676" s="265" t="inlineStr">
        <is>
          <t>Tidak Tersedia</t>
        </is>
      </c>
      <c r="N2676" s="223" t="inlineStr">
        <is>
          <t>Indonesia</t>
        </is>
      </c>
      <c r="O2676" s="223" t="inlineStr">
        <is>
          <t>Bukan fiksi</t>
        </is>
      </c>
      <c r="P2676" s="223" t="n">
        <v>2024</v>
      </c>
      <c r="Q2676" s="223" t="n">
        <v>2024</v>
      </c>
      <c r="R2676" s="223" t="inlineStr">
        <is>
          <t>Penerbit Andi</t>
        </is>
      </c>
      <c r="S2676" s="223" t="inlineStr">
        <is>
          <t>Andi Offset CV</t>
        </is>
      </c>
      <c r="T2676" s="223" t="inlineStr">
        <is>
          <t>Lokal</t>
        </is>
      </c>
      <c r="U2676" s="86" t="n">
        <v>162</v>
      </c>
      <c r="V2676" s="86" t="inlineStr">
        <is>
          <t>pdf</t>
        </is>
      </c>
      <c r="W2676" s="223" t="inlineStr">
        <is>
          <t>3.6 MB</t>
        </is>
      </c>
      <c r="X2676" s="223" t="inlineStr">
        <is>
          <t>Buku Manajemen Dasar Kamar Operasi berisi informasi tentang bagaimana mengelola kamar operasi yang ditinjau dari beberapa literatur, standar akreditasi, jurnal, dan evidence based serta pengalaman penulis. Buku ini berisi tentang apa saja syarat-syarat yang diperlukan untuk kamar operasi, bagaimana menghitung jumlah staf yang diperlukan serta apa peran masing-masing SDM yang ada di kamar operasi.
 Infeksi daerah operasi merupakan hal yang perlu diwaspadai setelah operasi. Buku ini juga menjelaskan bagaimana mencegah atau mengurangi infeksi daerah operasi, cara sterilisasi, dan dekontaminasi, serta menjaga mutu dan keselamatan pasien. Keamanan staf kamar operasi menjadi hal yang paling utama yang juga akan dibahas dalam buku ini. Buku ini juga disertai gambar-gambar untuk mempermudah dan memahami apa yang disampaikan oleh penulis.
 Buku ini sangat penting bagi para dokter, kepala ruang kamar operasi, perawat kamar operasi, para dosen, dan mahasiswa dalam memberikan asuhan keperawatan peri-operatif</t>
        </is>
      </c>
      <c r="Y2676" s="262" t="n">
        <v>62000</v>
      </c>
      <c r="Z2676" s="226" t="n"/>
      <c r="AA2676" s="241">
        <f>Y4198*Z4198</f>
        <v/>
      </c>
      <c r="AB2676" s="237" t="inlineStr">
        <is>
          <t>0b540749-aefa-47e9-a5e5-4681cf73c882</t>
        </is>
      </c>
    </row>
    <row r="2677" ht="15" customHeight="1" s="283">
      <c r="A2677" s="109" t="n">
        <v>4191</v>
      </c>
      <c r="B2677" s="222">
        <f>HYPERLINK("https://mocostore.moco.co.id/catalog/"&amp;AB4200,"Klik Disini")</f>
        <v/>
      </c>
      <c r="C2677" s="223" t="inlineStr">
        <is>
          <t>Rumus &amp; Fungsi Terapan Microsoft EXCEL 2021 untuk Mengolah Data dan Laporan</t>
        </is>
      </c>
      <c r="D2677" s="223" t="inlineStr">
        <is>
          <t>:</t>
        </is>
      </c>
      <c r="E2677" s="223" t="inlineStr">
        <is>
          <t>MADCOMS (Handoko Budi Setyo)</t>
        </is>
      </c>
      <c r="F2677" s="223" t="inlineStr">
        <is>
          <t>978-623-01-3988-8</t>
        </is>
      </c>
      <c r="G2677" s="223" t="inlineStr">
        <is>
          <t>978-623-01-3989-5</t>
        </is>
      </c>
      <c r="H2677" s="223" t="inlineStr">
        <is>
          <t>Komputer</t>
        </is>
      </c>
      <c r="I2677" s="258" t="inlineStr">
        <is>
          <t>Perguruan Tinggi</t>
        </is>
      </c>
      <c r="J2677" s="186" t="inlineStr">
        <is>
          <t>009.05</t>
        </is>
      </c>
      <c r="K2677" s="223" t="inlineStr">
        <is>
          <t>Edisi Ke-1</t>
        </is>
      </c>
      <c r="L2677" s="264" t="n"/>
      <c r="M2677" s="265" t="inlineStr">
        <is>
          <t>Tidak Tersedia</t>
        </is>
      </c>
      <c r="N2677" s="223" t="inlineStr">
        <is>
          <t>Indonesia</t>
        </is>
      </c>
      <c r="O2677" s="223" t="inlineStr">
        <is>
          <t>Bukan fiksi</t>
        </is>
      </c>
      <c r="P2677" s="223" t="n">
        <v>2024</v>
      </c>
      <c r="Q2677" s="223" t="n">
        <v>2024</v>
      </c>
      <c r="R2677" s="223" t="inlineStr">
        <is>
          <t>Penerbit Andi</t>
        </is>
      </c>
      <c r="S2677" s="223" t="inlineStr">
        <is>
          <t>Andi Offset CV</t>
        </is>
      </c>
      <c r="T2677" s="223" t="inlineStr">
        <is>
          <t>Lokal</t>
        </is>
      </c>
      <c r="U2677" s="86" t="n">
        <v>243</v>
      </c>
      <c r="V2677" s="86" t="inlineStr">
        <is>
          <t>pdf</t>
        </is>
      </c>
      <c r="W2677" s="223" t="inlineStr">
        <is>
          <t>8.1 MB</t>
        </is>
      </c>
      <c r="X2677" s="223" t="inlineStr">
        <is>
          <t>Microsoft Excel sudah sangat dikenal dengan kemampuannya untukmengolah data dan laporan. Dengan memaksimalkan fasilitas rumus(formula) dan fungsi-fungsinya yang sangat kaya, Anda dapatmenerapkannya di berbagai bidang pekerjaan. Mulai dari melakukankonversi data, mengelola laporan keuangan, serta masih banyak lagibentuk-bentuk laporan yang lain yang dapat Anda selesaikan denganmenerapkan fasilitas rumus dan fungsi Microsoft Excel 2021.Pokok bahasan yang disajikan dalam buku Rumus dan Fungsi TerapanMicrosoft Excel 2021 untuk Mengolah Data dan Laporan ini meliputi:&amp;bull; Memahami hal-hal dasar apa yang harus Anda ketahui dalampenggunaan rumus dan fungsi di Microsoft Excel.&amp;bull; Memahami lebih detil dan mendalam tentang tab Formulas dariMicrosoft Excel 2021.&amp;bull; Mempelajari berbagai rumus dan fungsi terapan Microsoft Exceluntuk konversi-konversi data.&amp;bull; Mempelajari berbagai rumus dan fungsi terapan Microsoft Excelkategori fungsi logika.&amp;bull; Mempelajari berbagai rumus dan fungsi terapan Microsoft Exceluntuk mengolah laporan keuangan.&amp;bull; Mempelajari berbagai rumus dan fungsi terapan Microsoft Exceluntuk berbagai laporan yang menggunakan referensi tabel.</t>
        </is>
      </c>
      <c r="Y2677" s="262" t="n">
        <v>77000</v>
      </c>
      <c r="Z2677" s="226" t="n"/>
      <c r="AA2677" s="241">
        <f>Y4200*Z4200</f>
        <v/>
      </c>
      <c r="AB2677" s="237" t="inlineStr">
        <is>
          <t>5d118cd3-6053-4ee7-a9b0-525ed114a71a</t>
        </is>
      </c>
    </row>
    <row r="2678" ht="15" customHeight="1" s="283">
      <c r="A2678" s="109" t="n">
        <v>4192</v>
      </c>
      <c r="B2678" s="222">
        <f>HYPERLINK("https://mocostore.moco.co.id/catalog/"&amp;AB4201,"Klik Disini")</f>
        <v/>
      </c>
      <c r="C2678" s="223" t="inlineStr">
        <is>
          <t>INDO-PASIFIK dalam POLITIK LUAR NEGERI INDONESIA : Dimensi Geopolitik, Geostrategi, &amp; Geoekonomi</t>
        </is>
      </c>
      <c r="D2678" s="223" t="inlineStr">
        <is>
          <t>:</t>
        </is>
      </c>
      <c r="E2678" s="223" t="inlineStr">
        <is>
          <t>Mario Surya Ramadhan, RR Emilia Yustiningrum, Dewi Fortuna Anwar, Siswanto, Ganewati Wuryandari, Athiqah Nur Alami, RA Rizka Fiani Prabaningtyas, dan Adriana Elisabeth</t>
        </is>
      </c>
      <c r="F2678" s="223" t="inlineStr">
        <is>
          <t>978-623-01-3920-8</t>
        </is>
      </c>
      <c r="G2678" s="223" t="inlineStr">
        <is>
          <t>978-623-01-3921-5</t>
        </is>
      </c>
      <c r="H2678" s="223" t="inlineStr">
        <is>
          <t>Politik</t>
        </is>
      </c>
      <c r="I2678" s="258" t="inlineStr">
        <is>
          <t>Perguruan Tinggi</t>
        </is>
      </c>
      <c r="J2678" s="186" t="inlineStr">
        <is>
          <t>009.07</t>
        </is>
      </c>
      <c r="K2678" s="223" t="inlineStr">
        <is>
          <t>Edisi Ke-1</t>
        </is>
      </c>
      <c r="L2678" s="264" t="n"/>
      <c r="M2678" s="265" t="inlineStr">
        <is>
          <t>Tidak Tersedia</t>
        </is>
      </c>
      <c r="N2678" s="223" t="inlineStr">
        <is>
          <t>Indonesia</t>
        </is>
      </c>
      <c r="O2678" s="223" t="inlineStr">
        <is>
          <t>Bukan fiksi</t>
        </is>
      </c>
      <c r="P2678" s="223" t="n">
        <v>2024</v>
      </c>
      <c r="Q2678" s="223" t="n">
        <v>2024</v>
      </c>
      <c r="R2678" s="223" t="inlineStr">
        <is>
          <t>Penerbit Andi</t>
        </is>
      </c>
      <c r="S2678" s="223" t="inlineStr">
        <is>
          <t>Andi Offset CV</t>
        </is>
      </c>
      <c r="T2678" s="223" t="inlineStr">
        <is>
          <t>Lokal</t>
        </is>
      </c>
      <c r="U2678" s="86" t="n">
        <v>258</v>
      </c>
      <c r="V2678" s="86" t="inlineStr">
        <is>
          <t>pdf</t>
        </is>
      </c>
      <c r="W2678" s="223" t="inlineStr">
        <is>
          <t>9.4 MB</t>
        </is>
      </c>
      <c r="X2678" s="223" t="inlineStr">
        <is>
          <t>Buku ini membahas tentang konseptualisasi Indo-Pasifik dalam kebijakan luar negeri Indonesia yang meliputi dimensi geopolitik, geostrategi, dan geoekonomi. Hal ini diawali dengan munculnya gagasan Indo-Pasifik dalam kebijakan luar negeri Indonesia sejak periode kedua Presiden Susilo Bambang Yudhoyono hingga Joko Widodo. Buku ini menggunakan kerangka pemikiran mengenai keterkaitan antara politik domestik dan internasional dalam penyusunan kebijakan luar negeri.
 Kebijakan luar negeri Indonesia dalam konteks Indo-Pasifik pada dimensi geopolitik membahas empat aspek: pembangunan pada domain maritim melalui Poros Maritim Dunia (PMD); perluasan perhatian dan diplomasi Indonesia di kawasan Samudera Pasifik dan Hindia; PMD sebagai visi global, juga merupakan bagian dari strategi pemerintah Indonesia untuk meningkatkan peran dan fungsinya dalam dunia internasional;serta mengedepankan prinsip inklusivitas dalam menyikapi peluang ekonomi dan potensi konflik, khususnya dengan negara-negara yang punya pengaruh kuat di kawasan Asia Pasifik.
 Dimensi geostrategi membahas tentang gagasan, kepentingan nasional, perumusan kebijakan luar negeri, dan implementasinya. Hal ini terefleksi pada beberapa kasus, seperti bagaimana Indonesia memaknai dan merespons persaingan kekuatan antara Amerika Serikat melawan Tiongkok, ancaman konflik di beberapa titik di kawasan khususnya Laut China Selatan, dan upaya diplomasi Indonesia dalam menentukan norms setting pada forum multilateral seperti ASEAN dan IORA.
 Sementara itu, dimensi geoekonomi membahas tentang kepentingan ekonomi, konektivitas, pembangunan berkelanjutan, dan blue economy. Bagian ini juga membahas tentang modalitas dalam penyusunan kebijakan ekonomi internasional, dinamika antarpemangku kepentingan, serta peluang dan tantanganyangdihadapi oleh Indonesia di kawasan tersebut.</t>
        </is>
      </c>
      <c r="Y2678" s="262" t="n">
        <v>85000</v>
      </c>
      <c r="Z2678" s="226" t="n"/>
      <c r="AA2678" s="241">
        <f>Y4201*Z4201</f>
        <v/>
      </c>
      <c r="AB2678" s="237" t="inlineStr">
        <is>
          <t>758d53ab-70fc-401c-b955-74f7c84f3b24</t>
        </is>
      </c>
    </row>
    <row r="2679" ht="15" customHeight="1" s="283">
      <c r="A2679" s="109" t="n">
        <v>4194</v>
      </c>
      <c r="B2679" s="222">
        <f>HYPERLINK("https://mocostore.moco.co.id/catalog/"&amp;AB4203,"Klik Disini")</f>
        <v/>
      </c>
      <c r="C2679" s="223" t="inlineStr">
        <is>
          <t>Ladang Bisnis dari Usaha Penitipan Anak</t>
        </is>
      </c>
      <c r="D2679" s="223" t="inlineStr">
        <is>
          <t>:</t>
        </is>
      </c>
      <c r="E2679" s="223" t="inlineStr">
        <is>
          <t>Wury Hapsari &amp; Indscript</t>
        </is>
      </c>
      <c r="F2679" s="223" t="inlineStr">
        <is>
          <t>978-623-8487-22-6</t>
        </is>
      </c>
      <c r="G2679" s="223" t="inlineStr">
        <is>
          <t>978-623-8487-23-3</t>
        </is>
      </c>
      <c r="H2679" s="223" t="inlineStr">
        <is>
          <t>Bisnis</t>
        </is>
      </c>
      <c r="I2679" s="258" t="inlineStr">
        <is>
          <t>Perguruan Tinggi</t>
        </is>
      </c>
      <c r="J2679" s="186" t="inlineStr">
        <is>
          <t>009.09</t>
        </is>
      </c>
      <c r="K2679" s="223" t="inlineStr">
        <is>
          <t>Edisi Ke-1</t>
        </is>
      </c>
      <c r="L2679" s="264" t="n"/>
      <c r="M2679" s="265" t="inlineStr">
        <is>
          <t>Tidak Tersedia</t>
        </is>
      </c>
      <c r="N2679" s="223" t="inlineStr">
        <is>
          <t>Indonesia</t>
        </is>
      </c>
      <c r="O2679" s="223" t="inlineStr">
        <is>
          <t>Bukan fiksi</t>
        </is>
      </c>
      <c r="P2679" s="223" t="n">
        <v>2024</v>
      </c>
      <c r="Q2679" s="223" t="n">
        <v>2024</v>
      </c>
      <c r="R2679" s="223" t="inlineStr">
        <is>
          <t>Lautan Pustaka</t>
        </is>
      </c>
      <c r="S2679" s="223" t="inlineStr">
        <is>
          <t>Andi Offset CV</t>
        </is>
      </c>
      <c r="T2679" s="223" t="inlineStr">
        <is>
          <t>Lokal</t>
        </is>
      </c>
      <c r="U2679" s="86" t="n">
        <v>146</v>
      </c>
      <c r="V2679" s="86" t="inlineStr">
        <is>
          <t>pdf</t>
        </is>
      </c>
      <c r="W2679" s="223" t="inlineStr">
        <is>
          <t>5.3 MB</t>
        </is>
      </c>
      <c r="X2679" s="223" t="inlineStr">
        <is>
          <t>&amp;quot;Jika Anda suka dengan anak-anak dan ingin menjalankan usaha rumahan sendiri, usaha penitipan anak rumahan mungkin dapat menjadi pilihan yangtepat untuk Anda. Penitipan anak merupakan bentuk layanan PAUD (Pendidikan Anak Usia Dini) nonformal yang keberadaannya terus berkembang jumlahnya dan banyak dicari saatini.
 Buku ini akan membantu Anda untuk memulai dengan benar dan mengembangkan usaha Anda agar dapat berjalan dengan baik.
 Buku ini akan menjawab pertanyaan-pertanyaan, seperti
 Bagaimana memulai bisnis penitipan anak di daerah saya tinggal?
 Bagaimana memperoleh izin penitipan anak?
 Peralatan dan permainanapasaja yang dibutuhkan?
 Berapa harga yang harus saya tawarkan?
 Bagaimana memperoleh dan menjaga kepercayaan orang tua?
 Kebijakan pengasuhan apa yang harus ditentukan?
 Kegiatan-kegiatan apa saja yang harus diprogramkan?
 Bagaimana pembukuan usaha penitipan anak yang baik?
 Bagaimana agar dapat memberikan layanan yang holistik dan integratif?
 Selamat memulai usaha Anda!
 &amp;quot;</t>
        </is>
      </c>
      <c r="Y2679" s="262" t="n">
        <v>62000</v>
      </c>
      <c r="Z2679" s="226" t="n"/>
      <c r="AA2679" s="241">
        <f>Y4203*Z4203</f>
        <v/>
      </c>
      <c r="AB2679" s="237" t="inlineStr">
        <is>
          <t>4c41ed75-1e65-432f-b4dc-f2a10c3bd090</t>
        </is>
      </c>
    </row>
    <row r="2680" ht="15" customHeight="1" s="283">
      <c r="A2680" s="109" t="n">
        <v>4195</v>
      </c>
      <c r="B2680" s="222">
        <f>HYPERLINK("https://mocostore.moco.co.id/catalog/"&amp;AB4204,"Klik Disini")</f>
        <v/>
      </c>
      <c r="C2680" s="223" t="inlineStr">
        <is>
          <t>Agnostik di Indonesia : Kritik dan Rekonstruksi Terhadapnya</t>
        </is>
      </c>
      <c r="D2680" s="223" t="inlineStr">
        <is>
          <t>:</t>
        </is>
      </c>
      <c r="E2680" s="223" t="inlineStr">
        <is>
          <t>Dr. Gigih Saputra, S.KOM.I, M.a.g.</t>
        </is>
      </c>
      <c r="F2680" s="223" t="n"/>
      <c r="G2680" s="223" t="inlineStr">
        <is>
          <t>978-623-01-3984-0</t>
        </is>
      </c>
      <c r="H2680" s="223" t="inlineStr">
        <is>
          <t>Agama</t>
        </is>
      </c>
      <c r="I2680" s="258" t="inlineStr">
        <is>
          <t>Perguruan Tinggi</t>
        </is>
      </c>
      <c r="J2680" s="186" t="inlineStr">
        <is>
          <t>009.16</t>
        </is>
      </c>
      <c r="K2680" s="223" t="inlineStr">
        <is>
          <t>Edisi Ke-1</t>
        </is>
      </c>
      <c r="L2680" s="264" t="n"/>
      <c r="M2680" s="265" t="inlineStr">
        <is>
          <t>Tidak Tersedia</t>
        </is>
      </c>
      <c r="N2680" s="223" t="inlineStr">
        <is>
          <t>Indonesia</t>
        </is>
      </c>
      <c r="O2680" s="223" t="inlineStr">
        <is>
          <t>Bukan fiksi</t>
        </is>
      </c>
      <c r="P2680" s="223" t="inlineStr">
        <is>
          <t>Tidak tersedia</t>
        </is>
      </c>
      <c r="Q2680" s="223" t="n">
        <v>2024</v>
      </c>
      <c r="R2680" s="223" t="inlineStr">
        <is>
          <t>Penerbit Andi</t>
        </is>
      </c>
      <c r="S2680" s="223" t="inlineStr">
        <is>
          <t>Andi Offset CV</t>
        </is>
      </c>
      <c r="T2680" s="223" t="inlineStr">
        <is>
          <t>Lokal</t>
        </is>
      </c>
      <c r="U2680" s="86" t="n">
        <v>116</v>
      </c>
      <c r="V2680" s="86" t="inlineStr">
        <is>
          <t>pdf</t>
        </is>
      </c>
      <c r="W2680" s="223" t="inlineStr">
        <is>
          <t>9.8 MB</t>
        </is>
      </c>
      <c r="X2680" s="223" t="inlineStr">
        <is>
          <t>Buku ini berisi tentang paparan pemikiran seorang tokoh yang mengadvokasi Agnostisisme atau posisi ketidaktahuan akan ada tidak Tuhan. Namun di satu sisi kesan ateisme juga kental.</t>
        </is>
      </c>
      <c r="Y2680" s="262" t="n">
        <v>89000</v>
      </c>
      <c r="Z2680" s="226" t="n"/>
      <c r="AA2680" s="241">
        <f>Y4204*Z4204</f>
        <v/>
      </c>
      <c r="AB2680" s="237" t="inlineStr">
        <is>
          <t>ebf7c886-8b90-4e05-b02e-e6a1b2ac1275</t>
        </is>
      </c>
    </row>
    <row r="2681" ht="15" customHeight="1" s="283">
      <c r="A2681" s="109" t="n">
        <v>4196</v>
      </c>
      <c r="B2681" s="222">
        <f>HYPERLINK("https://mocostore.moco.co.id/catalog/"&amp;AB4205,"Klik Disini")</f>
        <v/>
      </c>
      <c r="C2681" s="223" t="inlineStr">
        <is>
          <t>PERTANIAN ORGANIK – Solusi Pertanian Berkelanjutan Edisi Revisi</t>
        </is>
      </c>
      <c r="D2681" s="223" t="inlineStr">
        <is>
          <t>:</t>
        </is>
      </c>
      <c r="E2681" s="223" t="inlineStr">
        <is>
          <t>Prof. Dr. Ir. Sri Nuryani Hidayah Utami, Prof. Dr. Ir. Benito Heru Purwanto, M.P., M.Agr., Prof. Dr. Ir. Didik Indradewa, &amp; Prof. Dr. Ir. Edhi Martono, M.Sc.</t>
        </is>
      </c>
      <c r="F2681" s="223" t="inlineStr">
        <is>
          <t>978-623-8409-14-3</t>
        </is>
      </c>
      <c r="G2681" s="223" t="inlineStr">
        <is>
          <t>978-623-8409-15-0</t>
        </is>
      </c>
      <c r="H2681" s="223" t="inlineStr">
        <is>
          <t>Pertanian</t>
        </is>
      </c>
      <c r="I2681" s="258" t="inlineStr">
        <is>
          <t>Perguruan Tinggi</t>
        </is>
      </c>
      <c r="J2681" s="186" t="inlineStr">
        <is>
          <t>009.06</t>
        </is>
      </c>
      <c r="K2681" s="223" t="inlineStr">
        <is>
          <t>Edisi Ke-1</t>
        </is>
      </c>
      <c r="L2681" s="264" t="n"/>
      <c r="M2681" s="265" t="inlineStr">
        <is>
          <t>Tidak Tersedia</t>
        </is>
      </c>
      <c r="N2681" s="223" t="inlineStr">
        <is>
          <t>Indonesia</t>
        </is>
      </c>
      <c r="O2681" s="223" t="inlineStr">
        <is>
          <t>Bukan fiksi</t>
        </is>
      </c>
      <c r="P2681" s="223" t="n">
        <v>2024</v>
      </c>
      <c r="Q2681" s="223" t="n">
        <v>2024</v>
      </c>
      <c r="R2681" s="223" t="inlineStr">
        <is>
          <t>Lily Publisher</t>
        </is>
      </c>
      <c r="S2681" s="223" t="inlineStr">
        <is>
          <t>Andi Offset CV</t>
        </is>
      </c>
      <c r="T2681" s="223" t="inlineStr">
        <is>
          <t>Lokal</t>
        </is>
      </c>
      <c r="U2681" s="86" t="n">
        <v>338</v>
      </c>
      <c r="V2681" s="86" t="inlineStr">
        <is>
          <t>pdf</t>
        </is>
      </c>
      <c r="W2681" s="223" t="inlineStr">
        <is>
          <t>10.3 MB</t>
        </is>
      </c>
      <c r="X2681" s="223" t="inlineStr">
        <is>
          <t>&amp;quot;Penurunan kualitas lahan pertanian, terutama karena kerusakan fisik dan kimiawi lahan, serta penurunan keragaman hayati, memunculkan kekhawatiran segolongan masyarakat akan terjadinya ketidakberlanjutan produksi pertanian akibat penerapan revolusi hijau. lnovasi teknologi budi daya pertanian sebagai upaya peningkatan produktivitas lahan melalui sistem pertanian yang berkelanjutan akhirnya mulai banyak diterapkan.
 Pertanian organik didefinisikan sebagai produksi tanaman, hewan, dan produk lainnya tanpa menggunakan pupuk kimia sintetis dan pestisida, spesies transgenik atau antibiotik, dan steroid peningkat pertumbuhan, atau bahan kimia lainnya. Pertanian organik dinilai sebagai sistem pertanian yang mampu menyediakan ketersediaan pangan secara berkelanjutan karena ramah lingkungan.
 Pertanian organik bukan hanya tren, tetapi adalah gaya hidup berkelanjutan yang memiliki banyak manfaat penting. Pertanian organik tidak identik dengan pertanian tradisional. Dalam menjalankan pertanian organik dituntut untuk menguasai ilmu pengetahuan dan teknologi.
 Dalam buku ini dipaparkan berbagai kontribusi pemikiran dari pakar Fakultas Pertanian UGM dari segi budi daya, tanah, pengelolaan tanah, dan perlindungan tanaman dalam rangka mewujudkan pertanian yang berkelanjutan. Buku ini merupakan edisi revisi dari edisi sebelumnya dengan penambahan bab dan ulasan.&amp;quot;</t>
        </is>
      </c>
      <c r="Y2681" s="262" t="n">
        <v>199000</v>
      </c>
      <c r="Z2681" s="226" t="n"/>
      <c r="AA2681" s="241">
        <f>Y4205*Z4205</f>
        <v/>
      </c>
      <c r="AB2681" s="237" t="inlineStr">
        <is>
          <t>19c621e5-872e-451b-9704-6d461176a778</t>
        </is>
      </c>
    </row>
    <row r="2682" ht="15" customHeight="1" s="283">
      <c r="A2682" s="109" t="n">
        <v>4198</v>
      </c>
      <c r="B2682" s="222">
        <f>HYPERLINK("https://mocostore.moco.co.id/catalog/"&amp;AB4207,"Klik Disini")</f>
        <v/>
      </c>
      <c r="C2682" s="223" t="inlineStr">
        <is>
          <t>Ayo Belajar Berdoa dari Tokoh Alkitab</t>
        </is>
      </c>
      <c r="D2682" s="223" t="inlineStr">
        <is>
          <t>:</t>
        </is>
      </c>
      <c r="E2682" s="223" t="inlineStr">
        <is>
          <t>Ratih Maharani</t>
        </is>
      </c>
      <c r="F2682" s="223" t="inlineStr">
        <is>
          <t>978-623-6409-15-2</t>
        </is>
      </c>
      <c r="G2682" s="223" t="inlineStr">
        <is>
          <t>978-623-6409-16-9</t>
        </is>
      </c>
      <c r="H2682" s="223" t="inlineStr">
        <is>
          <t>Agama Kristen</t>
        </is>
      </c>
      <c r="I2682" s="258" t="inlineStr">
        <is>
          <t>Perguruan Tinggi</t>
        </is>
      </c>
      <c r="J2682" s="186" t="inlineStr">
        <is>
          <t>009.16</t>
        </is>
      </c>
      <c r="K2682" s="223" t="inlineStr">
        <is>
          <t>Edisi Ke-1</t>
        </is>
      </c>
      <c r="L2682" s="264" t="n"/>
      <c r="M2682" s="265" t="inlineStr">
        <is>
          <t>Tidak Tersedia</t>
        </is>
      </c>
      <c r="N2682" s="223" t="inlineStr">
        <is>
          <t>Indonesia</t>
        </is>
      </c>
      <c r="O2682" s="223" t="inlineStr">
        <is>
          <t>Bukan fiksi</t>
        </is>
      </c>
      <c r="P2682" s="223" t="n">
        <v>2024</v>
      </c>
      <c r="Q2682" s="223" t="n">
        <v>2024</v>
      </c>
      <c r="R2682" s="223" t="inlineStr">
        <is>
          <t>Nain Publisher</t>
        </is>
      </c>
      <c r="S2682" s="223" t="inlineStr">
        <is>
          <t>Andi Offset CV</t>
        </is>
      </c>
      <c r="T2682" s="223" t="inlineStr">
        <is>
          <t>Lokal</t>
        </is>
      </c>
      <c r="U2682" s="86" t="n">
        <v>98</v>
      </c>
      <c r="V2682" s="86" t="inlineStr">
        <is>
          <t>pdf</t>
        </is>
      </c>
      <c r="W2682" s="223" t="inlineStr">
        <is>
          <t>18.1 MB</t>
        </is>
      </c>
      <c r="X2682" s="223" t="inlineStr">
        <is>
          <t>&amp;quot;Banyak tokoh di Alkitab yan9 memiliki kehidupan doa yang berkualitas. Melalui kehidupan doa mereka , mereka menjadi berkat. Mereka bahkan dapat melalui masalah mereka. Sebagian dari mereka sembuh dari penyakitnya. Bahkan mereka mengalami mukjizat Tuhan melalui doa.
 Berdoa bukan sesuatu yang susah, tetapi membutuhkan kedisiplinan. Saat kita berdoa, imanpun bertumbuh. Kita bukan menjadi anak-anak Tuhan yang jauh, tetapi menjadi pribadi yang mengenal Tuhan sebagai Bapa.
 Mulai saat ini, hendaklah kita semakin mencintai doa. Biarlah doa menjadi bagian dari kehidupan kita sehari-hari.&amp;quot;</t>
        </is>
      </c>
      <c r="Y2682" s="262" t="n">
        <v>84000</v>
      </c>
      <c r="Z2682" s="226" t="n"/>
      <c r="AA2682" s="241">
        <f>Y4207*Z4207</f>
        <v/>
      </c>
      <c r="AB2682" s="237" t="inlineStr">
        <is>
          <t>2e2c14e2-e6e1-4fe8-a3da-a10e012fd5df</t>
        </is>
      </c>
    </row>
    <row r="2683" ht="15" customHeight="1" s="283">
      <c r="A2683" s="109" t="n">
        <v>4199</v>
      </c>
      <c r="B2683" s="222">
        <f>HYPERLINK("https://mocostore.moco.co.id/catalog/"&amp;AB4208,"Klik Disini")</f>
        <v/>
      </c>
      <c r="C2683" s="223" t="inlineStr">
        <is>
          <t>Hak, Perlindungan, dan Persoalan Anak: 62 Ulasan Lengkap Tentang Hak dan Perlindungan Anak</t>
        </is>
      </c>
      <c r="D2683" s="223" t="inlineStr">
        <is>
          <t>:</t>
        </is>
      </c>
      <c r="E2683" s="223" t="inlineStr">
        <is>
          <t>M. Ghufran H. Kordi K</t>
        </is>
      </c>
      <c r="F2683" s="223" t="inlineStr">
        <is>
          <t>978-623-8269-44-0</t>
        </is>
      </c>
      <c r="G2683" s="223" t="inlineStr">
        <is>
          <t>978-623-8269-45-7</t>
        </is>
      </c>
      <c r="H2683" s="223" t="inlineStr">
        <is>
          <t>Hukum</t>
        </is>
      </c>
      <c r="I2683" s="258" t="inlineStr">
        <is>
          <t>Perguruan Tinggi</t>
        </is>
      </c>
      <c r="J2683" s="186" t="inlineStr">
        <is>
          <t>009.16</t>
        </is>
      </c>
      <c r="K2683" s="223" t="inlineStr">
        <is>
          <t>Edisi Ke-1</t>
        </is>
      </c>
      <c r="L2683" s="264" t="n"/>
      <c r="M2683" s="265" t="inlineStr">
        <is>
          <t>Tidak Tersedia</t>
        </is>
      </c>
      <c r="N2683" s="223" t="inlineStr">
        <is>
          <t>Indonesia</t>
        </is>
      </c>
      <c r="O2683" s="223" t="inlineStr">
        <is>
          <t>Bukan fiksi</t>
        </is>
      </c>
      <c r="P2683" s="223" t="n">
        <v>2024</v>
      </c>
      <c r="Q2683" s="223" t="n">
        <v>2024</v>
      </c>
      <c r="R2683" s="223" t="inlineStr">
        <is>
          <t>Rumah Baca</t>
        </is>
      </c>
      <c r="S2683" s="223" t="inlineStr">
        <is>
          <t>Andi Offset CV</t>
        </is>
      </c>
      <c r="T2683" s="223" t="inlineStr">
        <is>
          <t>Lokal</t>
        </is>
      </c>
      <c r="U2683" s="86" t="n">
        <v>486</v>
      </c>
      <c r="V2683" s="86" t="inlineStr">
        <is>
          <t>pdf</t>
        </is>
      </c>
      <c r="W2683" s="223" t="inlineStr">
        <is>
          <t>6.1 MB</t>
        </is>
      </c>
      <c r="X2683" s="223" t="inlineStr">
        <is>
          <t>Buku berjudul Hak, Perlindungan, dan Persoalan Anak: 50 Ulasan Lengkap
 tentang Perlindungan Anak ini merupakan refleksi dan pengalaman penulis
 selama ini sebagai pekerja sosial, aktivis, dan pengamat sosial, khususnya
 terkait dengan pemenuhan hak dan perlindungan anak. Sering kali
 permasalahan anak menjadi permasalahan yang terpinggirkan karena
 dianggap sebagai masalah domestik atau masalah keluarga. Buku ini
 memang berbeda dengan buku-buku mengenai anak yang sudah sangat
 banyak beredar di pasaran, seperti tentang pengasuhan, pendidikan, IQ,
 emosi, dan sejenisnya.
 Buku ini lebih membahas tentang hak dan perlindungan terhadap anak serta
 mengajak kita semua untuk lebih mendorong kesadaran mengenai anak dari
 sisi hak asasi anak, sebagai bagian dari Hak Asasi Manusia (HAM). Semoga
 dengan adanya buku ini bisa lebih menyelamatkan anak-anak dari situasi
 yang tidak kondusif, seperti kekerasan terhadap anak, perkawinan anak,
 pekerja anak, anak jalanan, anak telantar, dan lain-lain, sehingga tumbuh
 kembangnya anak menjadi lebih baik</t>
        </is>
      </c>
      <c r="Y2683" s="262" t="n">
        <v>196000</v>
      </c>
      <c r="Z2683" s="226" t="n"/>
      <c r="AA2683" s="241">
        <f>Y4208*Z4208</f>
        <v/>
      </c>
      <c r="AB2683" s="237" t="inlineStr">
        <is>
          <t>2830413e-9b12-4a68-8cab-6d6c4d37248a</t>
        </is>
      </c>
    </row>
    <row r="2684" ht="15" customHeight="1" s="283">
      <c r="A2684" s="109" t="n">
        <v>4202</v>
      </c>
      <c r="B2684" s="222">
        <f>HYPERLINK("https://mocostore.moco.co.id/catalog/"&amp;AB4211,"Klik Disini")</f>
        <v/>
      </c>
      <c r="C2684" s="223" t="inlineStr">
        <is>
          <t>Desain Inklusif: Pendekatan Arsitektur yang Berempati</t>
        </is>
      </c>
      <c r="D2684" s="223" t="inlineStr">
        <is>
          <t>:</t>
        </is>
      </c>
      <c r="E2684" s="223" t="inlineStr">
        <is>
          <t>Arina Hayati &amp; Kirami Bararatin</t>
        </is>
      </c>
      <c r="F2684" s="223" t="inlineStr">
        <is>
          <t>978-623-01-3886-7</t>
        </is>
      </c>
      <c r="G2684" s="223" t="inlineStr">
        <is>
          <t>978-623-01-3887-4</t>
        </is>
      </c>
      <c r="H2684" s="223" t="inlineStr">
        <is>
          <t>Arsitektur</t>
        </is>
      </c>
      <c r="I2684" s="258" t="inlineStr">
        <is>
          <t>Perguruan Tinggi</t>
        </is>
      </c>
      <c r="J2684" s="186" t="inlineStr">
        <is>
          <t>009.04</t>
        </is>
      </c>
      <c r="K2684" s="223" t="inlineStr">
        <is>
          <t>Edisi Ke-1</t>
        </is>
      </c>
      <c r="L2684" s="264" t="n"/>
      <c r="M2684" s="265" t="inlineStr">
        <is>
          <t>Tidak Tersedia</t>
        </is>
      </c>
      <c r="N2684" s="223" t="inlineStr">
        <is>
          <t>Indonesia</t>
        </is>
      </c>
      <c r="O2684" s="223" t="inlineStr">
        <is>
          <t>Bukan fiksi</t>
        </is>
      </c>
      <c r="P2684" s="223" t="n">
        <v>2024</v>
      </c>
      <c r="Q2684" s="223" t="n">
        <v>2024</v>
      </c>
      <c r="R2684" s="223" t="inlineStr">
        <is>
          <t>Lautan Pustaka</t>
        </is>
      </c>
      <c r="S2684" s="223" t="inlineStr">
        <is>
          <t>Andi Offset CV</t>
        </is>
      </c>
      <c r="T2684" s="223" t="inlineStr">
        <is>
          <t>Lokal</t>
        </is>
      </c>
      <c r="U2684" s="86" t="n">
        <v>146</v>
      </c>
      <c r="V2684" s="86" t="inlineStr">
        <is>
          <t>pdf</t>
        </is>
      </c>
      <c r="W2684" s="223" t="inlineStr">
        <is>
          <t>9.2 MB</t>
        </is>
      </c>
      <c r="X2684" s="223" t="inlineStr">
        <is>
          <t>Aksesibilitas di kota, fasilitas, dan bangunan, baik untuk umum, komersial, dan pemerintahan menjadi penting setelah munculnya UU No. 8 Tahun 2016 tentang Penyandang Disabilitas, Peraturan Menteri Pekerjaan Umum dan Perumahan Rakyat Nomor 14/PRT/M/2017 Tahun 2017 tentang Persyaratan Kemudahan Bangunan Gedung, dan Peraturan Daerah Provinsi lawa Timur Nomor 3 Tahun 2013 tentang Perlindungan dan Pelayanan bagi Penyandang Disabilitas.
 Buku ajar Desain Inklusif: Pendekatan Arsitektur yang Berempati ini berisikan konsep-konsep mendesain lingkungan dan bangunan inklusif berbasis empati, nilai demokratis, nondiskriminasi, serta memberikan kesempatan yang sama dan pemberdayaan partisipasi personal (Equity and Equality). Buku ini memuat: (1) Isu disabilitas dan lingkungan inklusif; (2) Pendekatan desain untuk semua; (3) Pengguna disabilitas; (4) Desain inklusif dan desain proses arsitektur; (5) Kriteria dan standar desain; (6) Studi kasus: rumah tinggal; (7) Studi kasus: bangunan komersial; (8) Studi kasus: taman bermain; (9) Studi kasus: bangunan perkantoran; (10) Studi kasus: bangunan pendidikan; (11) Studi kasus: bangunan kesehatan; (12) Studi kasus: bangunan terminal; (13) Studi kasus: lingkungan inklusif tanggap bencana; (14) Etika dan peluang pengembangan desain inklusif.
 Pembahasan desain inklusif pada buku ini dihubungkan dengan keragaman pengguna, termasuk yang memiliki keterbatasan fisik (daksa) maupun sensori, seperti tuli, bisu, dan netra. Buku ini berupa narasi diskusi dan dilengkapi dengan beberapa visualisasi gambar serta latihan soal. Buku ajar ini ditujukan untuk mahasiswa S-l Arsitektur maupun Desain Interior, selain itu dapat dimanfaatkan oleh para praktisi di bidang arsitektur, interior, dan perencanaan.</t>
        </is>
      </c>
      <c r="Y2684" s="262" t="n">
        <v>63000</v>
      </c>
      <c r="Z2684" s="226" t="n"/>
      <c r="AA2684" s="241">
        <f>Y4211*Z4211</f>
        <v/>
      </c>
      <c r="AB2684" s="237" t="inlineStr">
        <is>
          <t>3725f176-2968-4926-9013-c01232f2809f</t>
        </is>
      </c>
    </row>
    <row r="2685" ht="15" customHeight="1" s="283">
      <c r="A2685" s="109" t="n">
        <v>4203</v>
      </c>
      <c r="B2685" s="222">
        <f>HYPERLINK("https://mocostore.moco.co.id/catalog/"&amp;AB4212,"Klik Disini")</f>
        <v/>
      </c>
      <c r="C2685" s="223" t="inlineStr">
        <is>
          <t>NORMA DAN ETIKA HUKUM KODE ETIK PSIKOLOGI INDONESIA</t>
        </is>
      </c>
      <c r="D2685" s="223" t="inlineStr">
        <is>
          <t>:</t>
        </is>
      </c>
      <c r="E2685" s="223" t="inlineStr">
        <is>
          <t>Dr. Dra. Hj. Sudjiwanati, S.H., M.Pd., Psikolog Klinis</t>
        </is>
      </c>
      <c r="F2685" s="223" t="inlineStr">
        <is>
          <t>978-623-8487-24-0</t>
        </is>
      </c>
      <c r="G2685" s="223" t="inlineStr">
        <is>
          <t>978-623-8487-25-7</t>
        </is>
      </c>
      <c r="H2685" s="223" t="inlineStr">
        <is>
          <t>Hukum</t>
        </is>
      </c>
      <c r="I2685" s="258" t="inlineStr">
        <is>
          <t>Perguruan Tinggi</t>
        </is>
      </c>
      <c r="J2685" s="186" t="inlineStr">
        <is>
          <t>009.12</t>
        </is>
      </c>
      <c r="K2685" s="223" t="inlineStr">
        <is>
          <t>Edisi Ke-1</t>
        </is>
      </c>
      <c r="L2685" s="264" t="n"/>
      <c r="M2685" s="265" t="inlineStr">
        <is>
          <t>Tidak Tersedia</t>
        </is>
      </c>
      <c r="N2685" s="223" t="inlineStr">
        <is>
          <t>Indonesia</t>
        </is>
      </c>
      <c r="O2685" s="223" t="inlineStr">
        <is>
          <t>Bukan fiksi</t>
        </is>
      </c>
      <c r="P2685" s="223" t="n">
        <v>2024</v>
      </c>
      <c r="Q2685" s="223" t="n">
        <v>2024</v>
      </c>
      <c r="R2685" s="223" t="inlineStr">
        <is>
          <t>Lautan Pustaka</t>
        </is>
      </c>
      <c r="S2685" s="223" t="inlineStr">
        <is>
          <t>Andi Offset CV</t>
        </is>
      </c>
      <c r="T2685" s="223" t="inlineStr">
        <is>
          <t>Lokal</t>
        </is>
      </c>
      <c r="U2685" s="86" t="n">
        <v>242</v>
      </c>
      <c r="V2685" s="86" t="inlineStr">
        <is>
          <t>pdf</t>
        </is>
      </c>
      <c r="W2685" s="223" t="inlineStr">
        <is>
          <t>3.1 MB</t>
        </is>
      </c>
      <c r="X2685" s="223" t="inlineStr">
        <is>
          <t>Makin meningkatnya kesadaran masyarakat Indonesia akan pentingnya layanan psikologi telah menuntut kesadaran dan tanggung jawab bagi praktik psikologi agar berjalan sesuai dengan kaidah dan prinsip kode etik yang berlaku. Perkembangan dunia psikologi juga tidak luput dari aturan-aturan yang berkembang terus dengan perkembangan regulasi dan penanganan berbagai kasus dalam kehidupan manusia.
 Kade Etik Psikologi di Indonesia sendiri telah dirumuskan oleh Himpunan Psikologi Indonesia (HIMPSI) dan dijadikan sebagai pedoman dasar dalam praktik profesional seorang psikolog dan ilmuwan psikologi. Kehadiran buku ini diharapkan tu rut mendukung upaya meningkatkan kualitas layanan psikologi di Indonesia melalui penyediaan layanan psikologi yang profesional dan berintegritas.
 Pentingnya pembelajaran mengenai kode etik profesi membuat Kade Etik Psikologi juga menjadi salah satu mata kuliah wajib bagi mahasiswa psikologi. Buku ini dapat digunakan sebagai referensi penting untuk menjabarkan lebih khusus aspek norma dan etika hukum terkait dengan pasal-pasal dalam Kade Etik Psikologi Indonesia dalam pengajaran mata kuliah Kade Etik Psikologi, baik untuk dosen yang mengajar Kade Etik Psikologi; mahasiswa psikologi; praktisi; dan ilmuwan psikologi di seluruh Indonesia.</t>
        </is>
      </c>
      <c r="Y2685" s="262" t="n">
        <v>82000</v>
      </c>
      <c r="Z2685" s="226" t="n"/>
      <c r="AA2685" s="241">
        <f>Y4212*Z4212</f>
        <v/>
      </c>
      <c r="AB2685" s="237" t="inlineStr">
        <is>
          <t>96b56bc4-be80-4727-b085-24504db80091</t>
        </is>
      </c>
    </row>
    <row r="2686" ht="15" customHeight="1" s="283">
      <c r="A2686" s="109" t="n">
        <v>4209</v>
      </c>
      <c r="B2686" s="222">
        <f>HYPERLINK("https://mocostore.moco.co.id/catalog/"&amp;AB4218,"Klik Disini")</f>
        <v/>
      </c>
      <c r="C2686" s="223" t="inlineStr">
        <is>
          <t>GURAMI INDONESIA - Panduan Akademis &amp; Lapangan</t>
        </is>
      </c>
      <c r="D2686" s="223" t="inlineStr">
        <is>
          <t>:</t>
        </is>
      </c>
      <c r="E2686" s="223" t="inlineStr">
        <is>
          <t>Dr. Ir. Ignatius Hardaningsih, M. Si.</t>
        </is>
      </c>
      <c r="F2686" s="223" t="inlineStr">
        <is>
          <t>978-623-8409-03-7</t>
        </is>
      </c>
      <c r="G2686" s="223" t="inlineStr">
        <is>
          <t>978-623-8409-04-4</t>
        </is>
      </c>
      <c r="H2686" s="223" t="inlineStr">
        <is>
          <t>Perikanan</t>
        </is>
      </c>
      <c r="I2686" s="258" t="inlineStr">
        <is>
          <t>Perguruan Tinggi</t>
        </is>
      </c>
      <c r="J2686" s="186" t="inlineStr">
        <is>
          <t>009.06</t>
        </is>
      </c>
      <c r="K2686" s="223" t="inlineStr">
        <is>
          <t>Edisi Ke-1</t>
        </is>
      </c>
      <c r="L2686" s="264" t="n"/>
      <c r="M2686" s="265" t="inlineStr">
        <is>
          <t>Tidak Tersedia</t>
        </is>
      </c>
      <c r="N2686" s="223" t="inlineStr">
        <is>
          <t>Indonesia</t>
        </is>
      </c>
      <c r="O2686" s="223" t="inlineStr">
        <is>
          <t>Bukan fiksi</t>
        </is>
      </c>
      <c r="P2686" s="223" t="n">
        <v>2023</v>
      </c>
      <c r="Q2686" s="223" t="n">
        <v>2023</v>
      </c>
      <c r="R2686" s="223" t="inlineStr">
        <is>
          <t>Lily Publisher</t>
        </is>
      </c>
      <c r="S2686" s="223" t="inlineStr">
        <is>
          <t>Andi Offset CV</t>
        </is>
      </c>
      <c r="T2686" s="223" t="inlineStr">
        <is>
          <t>Lokal</t>
        </is>
      </c>
      <c r="U2686" s="86" t="n">
        <v>225</v>
      </c>
      <c r="V2686" s="86" t="inlineStr">
        <is>
          <t>pdf</t>
        </is>
      </c>
      <c r="W2686" s="223" t="inlineStr">
        <is>
          <t>11.0 MB</t>
        </is>
      </c>
      <c r="X2686" s="223" t="inlineStr">
        <is>
          <t>Buku berjudul Gurami Indonesia berisi tentang dasar pengetahuan tentang
 gurami secara umum termasuk sejarahnya, anatomi dan fisiologi, keragaman, budi
 daya, hama dan penyakit gurami, serta pengendaliannya. Gurami secara umum
 pembahasan meliputi klasifikasi ikan gurami yang mencerminkan tentang karakter
 ikan gurami. Reproduksi gurami hingga perkembangan larva dan benih gurami.
 Sejarah ikan gurami menceritakan tentang keberadaan ikan gurami di Indonesia.
 Anatomi dana fisiologi gurami menjelaskan beberapa organ yang memiliki sifat
 khusus pada gurami, seperti halnya, sistem reproduksi, sistem digestoria, sistem
 kardiovaskular, dan sistem respirasi. Keragaman ikan gurami menjelaskan tentang
 keragaman morfologi, morfometri, dan keragaman molekuler. Sedangkan budi
 daya gurami menjelaskan tentang pemijahan, pembenihan, pendederan gurami, dan
 pembesaran untuk gurami konsumsi. Penyakit ikan menerangkan tentang
 pertahanan ikan terhadap infeksi patogen, sistem pertahanan nonspesifik, sistem
 pertahanan seluler nonspesifik, penyakit infeksi pada gurami, mekanisme infeksi
 penyakit, serta pengendalian penyakit.</t>
        </is>
      </c>
      <c r="Y2686" s="262" t="n">
        <v>172000</v>
      </c>
      <c r="Z2686" s="226" t="n"/>
      <c r="AA2686" s="241">
        <f>Y4218*Z4218</f>
        <v/>
      </c>
      <c r="AB2686" s="237" t="inlineStr">
        <is>
          <t>750fc19c-e383-45cd-bf41-b323fea8e350</t>
        </is>
      </c>
    </row>
    <row r="2687" ht="15" customHeight="1" s="283">
      <c r="A2687" s="109" t="n">
        <v>4210</v>
      </c>
      <c r="B2687" s="222">
        <f>HYPERLINK("https://mocostore.moco.co.id/catalog/"&amp;AB4219,"Klik Disini")</f>
        <v/>
      </c>
      <c r="C2687" s="223" t="inlineStr">
        <is>
          <t>BUKU AJAR ASUHAN KEBIDANAN PADA BAYI, BALITA, DAN ANAK PRASEKOLAH</t>
        </is>
      </c>
      <c r="D2687" s="223" t="inlineStr">
        <is>
          <t>:</t>
        </is>
      </c>
      <c r="E2687" s="223" t="inlineStr">
        <is>
          <t>Nonik Ayu Wantini, S.ST., M.Kes., Herliana Riska, S.ST., M.Keb., Ester Ratnaningsih, S.ST., M.Keb. &amp; Zahrah Zakiyah, S.SiT., M.Keb.</t>
        </is>
      </c>
      <c r="F2687" s="223" t="inlineStr">
        <is>
          <t>978-623-01-4286-4</t>
        </is>
      </c>
      <c r="G2687" s="223" t="inlineStr">
        <is>
          <t>978-623-01-4287-1</t>
        </is>
      </c>
      <c r="H2687" s="223" t="inlineStr">
        <is>
          <t>Keperawatan &amp; Kebidanan</t>
        </is>
      </c>
      <c r="I2687" s="258" t="inlineStr">
        <is>
          <t>Perguruan Tinggi</t>
        </is>
      </c>
      <c r="J2687" s="186" t="inlineStr">
        <is>
          <t>009.11</t>
        </is>
      </c>
      <c r="K2687" s="223" t="inlineStr">
        <is>
          <t>Tidak Tersedia</t>
        </is>
      </c>
      <c r="L2687" s="264" t="n"/>
      <c r="M2687" s="265" t="inlineStr">
        <is>
          <t>Tidak Tersedia</t>
        </is>
      </c>
      <c r="N2687" s="223" t="inlineStr">
        <is>
          <t>Indonesia</t>
        </is>
      </c>
      <c r="O2687" s="223" t="inlineStr">
        <is>
          <t>Bukan fiksi</t>
        </is>
      </c>
      <c r="P2687" s="223" t="n">
        <v>2024</v>
      </c>
      <c r="Q2687" s="223" t="n">
        <v>2024</v>
      </c>
      <c r="R2687" s="223" t="inlineStr">
        <is>
          <t>Penerbit Andi</t>
        </is>
      </c>
      <c r="S2687" s="223" t="inlineStr">
        <is>
          <t>Andi Offset CV</t>
        </is>
      </c>
      <c r="T2687" s="223" t="inlineStr">
        <is>
          <t>Lokal</t>
        </is>
      </c>
      <c r="U2687" s="86" t="n">
        <v>242</v>
      </c>
      <c r="V2687" s="86" t="inlineStr">
        <is>
          <t>pdf</t>
        </is>
      </c>
      <c r="W2687" s="223" t="inlineStr">
        <is>
          <t>5.3 MB</t>
        </is>
      </c>
      <c r="X2687" s="223" t="inlineStr">
        <is>
          <t>Buku ajar ini dirancang sebagai panduan perkuliahan bagi mahasiswa, khususnya dalam mempelajari tumbuh kembang anak mulai dari bayi hingga prasekolah. Modul ini mencakup 12 pokok bahasan utama, termasuk konsep dasar pertumbuhan dan perkembangan anak, psikologi perkembangan, stimulasi dan deteksi dini tumbuh kembang, intervensi dini gangguan, serta upaya preventif dan promosi kesehatan melalui imunisasi dan edukasi orang tua. Selain itu, buku ini juga membahas tentang pengelolaan anak berkebutuhan khusus, pertolongan pertama pada kecelakaan anak, serta penggunaan pengobatan komplementer dalam asuhan kebidanan.
 Setelah mempelajari buku ini, mahasiswa diharapkan memiliki pemahaman mendalam mengenai konsep fisiologi dan psikologi tumbuh kembang anak. Mereka juga diharapkan mampu memberikan pelayanan kesehatan berbasis bukti ilmiah terkini, mendeteksi dini masalah kesehatan, serta memberikan intervensi yang tepat. Mahasiswa akan terlatih dalam manajemen asuhan kebidanan yang komprehensif, dengan pendekatan interprofesional dan interdisiplin yang reflektif terhadap praktik klinis.</t>
        </is>
      </c>
      <c r="Y2687" s="262" t="n">
        <v>82000</v>
      </c>
      <c r="Z2687" s="226" t="n"/>
      <c r="AA2687" s="241">
        <f>Y4219*Z4219</f>
        <v/>
      </c>
      <c r="AB2687" s="237" t="inlineStr">
        <is>
          <t>2ddc77d7-3478-4b8b-80a2-6432e3e8ffe2</t>
        </is>
      </c>
    </row>
    <row r="2688" ht="15" customHeight="1" s="283">
      <c r="A2688" s="109" t="n">
        <v>4211</v>
      </c>
      <c r="B2688" s="222">
        <f>HYPERLINK("https://mocostore.moco.co.id/catalog/"&amp;AB4220,"Klik Disini")</f>
        <v/>
      </c>
      <c r="C2688" s="223" t="inlineStr">
        <is>
          <t>PERPAJAKAN PUSAT &amp; DAERAH - Perspektif Indonesia</t>
        </is>
      </c>
      <c r="D2688" s="223" t="inlineStr">
        <is>
          <t>:</t>
        </is>
      </c>
      <c r="E2688" s="223" t="inlineStr">
        <is>
          <t>Riana Mayasari</t>
        </is>
      </c>
      <c r="F2688" s="223" t="inlineStr">
        <is>
          <t>978-623-01-4277-2</t>
        </is>
      </c>
      <c r="G2688" s="223" t="inlineStr">
        <is>
          <t>978-623-01-4278-9</t>
        </is>
      </c>
      <c r="H2688" s="223" t="inlineStr">
        <is>
          <t>Pajak</t>
        </is>
      </c>
      <c r="I2688" s="258" t="inlineStr">
        <is>
          <t>Perguruan Tinggi</t>
        </is>
      </c>
      <c r="J2688" s="186" t="inlineStr">
        <is>
          <t>009.09</t>
        </is>
      </c>
      <c r="K2688" s="223" t="inlineStr">
        <is>
          <t>Tidak Tersedia</t>
        </is>
      </c>
      <c r="L2688" s="264" t="n"/>
      <c r="M2688" s="265" t="inlineStr">
        <is>
          <t>Tidak Tersedia</t>
        </is>
      </c>
      <c r="N2688" s="223" t="inlineStr">
        <is>
          <t>Indonesia</t>
        </is>
      </c>
      <c r="O2688" s="223" t="inlineStr">
        <is>
          <t>Bukan fiksi</t>
        </is>
      </c>
      <c r="P2688" s="223" t="n">
        <v>2024</v>
      </c>
      <c r="Q2688" s="223" t="n">
        <v>2024</v>
      </c>
      <c r="R2688" s="223" t="inlineStr">
        <is>
          <t>Penerbit Andi</t>
        </is>
      </c>
      <c r="S2688" s="223" t="inlineStr">
        <is>
          <t>Andi Offset CV</t>
        </is>
      </c>
      <c r="T2688" s="223" t="inlineStr">
        <is>
          <t>Lokal</t>
        </is>
      </c>
      <c r="U2688" s="86" t="n">
        <v>458</v>
      </c>
      <c r="V2688" s="86" t="inlineStr">
        <is>
          <t>pdf</t>
        </is>
      </c>
      <c r="W2688" s="223" t="inlineStr">
        <is>
          <t>10.8 MB</t>
        </is>
      </c>
      <c r="X2688" s="223" t="inlineStr">
        <is>
          <t>Buku Perpajakan Pusat dan Daerah ini terdiri dari 11 bab. Buku ini memberikan pengetahuan terkait perpajakan di Indonesia. Buku ini juga dilengkapi dengan contoh soal dan penyelesaian untuk memberikan gambaran nyata dalam menghitung jumlah pajak bagi Wajib Pajak. Buku ini merujuk pada ULI Harmonisasi Peraturan Perpajakan, PP 44 dan PP 49 tahun 2022 tentang PPN dan PPnBM, serta PMK 66 tahun 2023 tentang natura atau kenikmatan. Materi yang ada dalam buku ini adalah pengantar UU Harmonisasi Peraturan Perpajakan, Perlakuan Pajak Tahunan, Pajak Pertambahan Nilai (PPN), Faktur Pajak, Pajak Penjualan Barang Mewah (PPnBM), Barang atau Jasa Kena Pajak, Pajak Bumi dan Bangunan (PBB), Bea Perolehan atas Tanah dan Bangunan (BPHTB), Pengenaan Bea Materai, E-SPT, dan E-Faktur.</t>
        </is>
      </c>
      <c r="Y2688" s="262" t="n">
        <v>135000</v>
      </c>
      <c r="Z2688" s="226" t="n"/>
      <c r="AA2688" s="241">
        <f>Y4220*Z4220</f>
        <v/>
      </c>
      <c r="AB2688" s="237" t="inlineStr">
        <is>
          <t>2623370e-3dec-499b-a361-c2099a72800b</t>
        </is>
      </c>
    </row>
    <row r="2689" ht="15" customHeight="1" s="283">
      <c r="A2689" s="109" t="n">
        <v>4212</v>
      </c>
      <c r="B2689" s="222">
        <f>HYPERLINK("https://mocostore.moco.co.id/catalog/"&amp;AB4221,"Klik Disini")</f>
        <v/>
      </c>
      <c r="C2689" s="223" t="inlineStr">
        <is>
          <t>"Kasih dan Kepedulian - Pemikiran-Pemikiran tentang Teologi Integratif, Pelayanan Holistik, dan Transformasi"</t>
        </is>
      </c>
      <c r="D2689" s="223" t="inlineStr">
        <is>
          <t>:</t>
        </is>
      </c>
      <c r="E2689" s="223" t="inlineStr">
        <is>
          <t>Tri Budiardjo</t>
        </is>
      </c>
      <c r="F2689" s="223" t="inlineStr">
        <is>
          <t>978-623-314-583-1</t>
        </is>
      </c>
      <c r="G2689" s="223" t="inlineStr">
        <is>
          <t>978-623-314-584-8</t>
        </is>
      </c>
      <c r="H2689" s="223" t="inlineStr">
        <is>
          <t>Agama Kristen</t>
        </is>
      </c>
      <c r="I2689" s="258" t="inlineStr">
        <is>
          <t>Perguruan Tinggi</t>
        </is>
      </c>
      <c r="J2689" s="186" t="inlineStr">
        <is>
          <t>009.16</t>
        </is>
      </c>
      <c r="K2689" s="223" t="inlineStr">
        <is>
          <t>Tidak Tersedia</t>
        </is>
      </c>
      <c r="L2689" s="264" t="n"/>
      <c r="M2689" s="265" t="inlineStr">
        <is>
          <t>Tidak Tersedia</t>
        </is>
      </c>
      <c r="N2689" s="223" t="inlineStr">
        <is>
          <t>Indonesia</t>
        </is>
      </c>
      <c r="O2689" s="223" t="inlineStr">
        <is>
          <t>Bukan fiksi</t>
        </is>
      </c>
      <c r="P2689" s="223" t="n">
        <v>2024</v>
      </c>
      <c r="Q2689" s="223" t="n">
        <v>2024</v>
      </c>
      <c r="R2689" s="223" t="inlineStr">
        <is>
          <t>PBMR Andi</t>
        </is>
      </c>
      <c r="S2689" s="223" t="inlineStr">
        <is>
          <t>Andi Offset CV</t>
        </is>
      </c>
      <c r="T2689" s="223" t="inlineStr">
        <is>
          <t>Lokal</t>
        </is>
      </c>
      <c r="U2689" s="86" t="n">
        <v>194</v>
      </c>
      <c r="V2689" s="86" t="inlineStr">
        <is>
          <t>pdf</t>
        </is>
      </c>
      <c r="W2689" s="223" t="inlineStr">
        <is>
          <t>7.5 MB</t>
        </is>
      </c>
      <c r="X2689" s="223" t="inlineStr">
        <is>
          <t>&amp;ldquo;Ya, TUHAN, siapakah yang seperti Engkau, yang melepaskan orang sengsara dari tangan orang yang lebih kuat daripadanya, orang sengsara dan miskin dari tangan orang yang merampasi dia?&amp;rsquo;&amp;rdquo;
 &amp;mdash;Mazmur 35:10
 Dalam tiga dekade terakhir, bangsa Indonesia mengalami berbagai krisis berkepanjangan yang mengguncang berbagai sendi kehidupan masyarakat dan negara. Diawali dengan krisis moneter 1998 dan berlanjut menjadi krisis multidimensi, diikuti dengan gempa dan tsunami di Aceh 1999. Rentetan berikutnya adalah bencana pandemi Covid-19 (2019).
 Berbagai kejadian tersebut telah mengubah tatanan kehidupan masyarakat secara luas untuk menangkal, menanggapi, dan mengadaptasi dampak dari berbagai krisis. Di tengah ekses dari berbagai macam krisis tersebut, apa peran dan sumbangan umat kristiani dalam proses penanggulangan berbagai masalah sosial di atas? Apakah teologi gereja-gereja di Indonesia sudah relevan untuk ikut memberikan jalan keluar bagi permasalahan bangsa dan negara? Apakah sudah cukup jika umat kristiani ambil bagian secara lebih nyata memberikan perhatian dan sumbangannya terhadap krisis dan dampaknya tersebut?
 Buku ini membahas tentang kepedulian sosial dalam terang Alkitab untuk memberikan sumbangan pemikiran dalam pergumulan membangun teologi yang dibutuhkan sesuai dengan tuntutan zaman. Di dalamnya dibahas pokok-pokok pikiran dalam Alkitab tentang kepedulian sosial. Pembahasannya disajikan sebagai suatu tinjauan Alkitab tentang masalah kesenjangan dan kepedulian sosial, dengan menekankan kupasannya pada bagaimana Alkitab memandang masalah-masalah tersebut dan bagaimana menyikapinya.
 Kiranya tulisan ini dapat memperkaya khazanah pemikiran-pemikiran alkitabiah tentang masalah-masalah kepedulian sosial gereja dan umat kristiani.</t>
        </is>
      </c>
      <c r="Y2689" s="262" t="n">
        <v>72000</v>
      </c>
      <c r="Z2689" s="226" t="n"/>
      <c r="AA2689" s="241">
        <f>Y4221*Z4221</f>
        <v/>
      </c>
      <c r="AB2689" s="237" t="inlineStr">
        <is>
          <t>1a9aa45d-5bd9-4b15-a977-84090df65876</t>
        </is>
      </c>
    </row>
    <row r="2690" ht="15" customHeight="1" s="283">
      <c r="A2690" s="109" t="n">
        <v>4213</v>
      </c>
      <c r="B2690" s="222">
        <f>HYPERLINK("https://mocostore.moco.co.id/catalog/"&amp;AB4222,"Klik Disini")</f>
        <v/>
      </c>
      <c r="C2690" s="223" t="inlineStr">
        <is>
          <t>KALAHKAN DIABESITAS - Diabetes &amp; Obesitas</t>
        </is>
      </c>
      <c r="D2690" s="223" t="inlineStr">
        <is>
          <t>:</t>
        </is>
      </c>
      <c r="E2690" s="223" t="inlineStr">
        <is>
          <t>Dr. dr. Hans Tandra</t>
        </is>
      </c>
      <c r="F2690" s="223" t="inlineStr">
        <is>
          <t>978-623-6822-91-3</t>
        </is>
      </c>
      <c r="G2690" s="223" t="inlineStr">
        <is>
          <t>978-623-6822-92-0</t>
        </is>
      </c>
      <c r="H2690" s="223" t="inlineStr">
        <is>
          <t>Kesehatan</t>
        </is>
      </c>
      <c r="I2690" s="258" t="inlineStr">
        <is>
          <t>Perguruan Tinggi</t>
        </is>
      </c>
      <c r="J2690" s="186" t="inlineStr">
        <is>
          <t>009.24</t>
        </is>
      </c>
      <c r="K2690" s="223" t="inlineStr">
        <is>
          <t>Tidak Tersedia</t>
        </is>
      </c>
      <c r="L2690" s="264" t="n"/>
      <c r="M2690" s="265" t="inlineStr">
        <is>
          <t>Tidak Tersedia</t>
        </is>
      </c>
      <c r="N2690" s="223" t="inlineStr">
        <is>
          <t>Indonesia</t>
        </is>
      </c>
      <c r="O2690" s="223" t="inlineStr">
        <is>
          <t>Fiksi</t>
        </is>
      </c>
      <c r="P2690" s="223" t="n">
        <v>2024</v>
      </c>
      <c r="Q2690" s="223" t="n">
        <v>2024</v>
      </c>
      <c r="R2690" s="223" t="inlineStr">
        <is>
          <t>Rapha Publishing</t>
        </is>
      </c>
      <c r="S2690" s="223" t="inlineStr">
        <is>
          <t>Andi Offset CV</t>
        </is>
      </c>
      <c r="T2690" s="223" t="inlineStr">
        <is>
          <t>Lokal</t>
        </is>
      </c>
      <c r="U2690" s="86" t="n">
        <v>162</v>
      </c>
      <c r="V2690" s="86" t="inlineStr">
        <is>
          <t>pdf</t>
        </is>
      </c>
      <c r="W2690" s="223" t="inlineStr">
        <is>
          <t>11.6 MB</t>
        </is>
      </c>
      <c r="X2690" s="223" t="inlineStr">
        <is>
          <t>Anda sudah tahu tentang diabetes, juga mengenal obesitas. WHO menyebutkan, orang gemuk di dunia sudah mencapai satu miliaran, penyandang diabetes melebihi lima ratusjuta. Bahkan, separuh populasi dunia mengalami resistensi insulin atau prediabetes. Jika bobot tubuh kelewat batas, diabetes pun datang menghampiri Anda. Dua urusan yang pelik ini - diabetes dan obesitas, atau diabesitas - pasti mengundang bencana. Tiap lima detik ada satu pengidap diabetes yang mati lantaran jantung, stroke, gagal ginjal, atau infeksi. Bersama-sama obesitas, komplikasi melonjakempatsampai lima kali lebih cepat.
 Mengendalikan gula darah dengan benar serta menurunkan berat badan yang berlebihan menjadi masalah yang hakiki bagi semua manusia zaman sekarang. Mengalahkan diabesitas bukan urusan obat, tetapi melalui serangkaian performa hidup sehat yang harus Anda kenal dan jalani. Buku ini menjelaskan bagaimana mencegah dan mengalahkan diabesitas dengan bahasa sehari-hari yang mudah dimengerti.
 Setiap orang perlu membaca dan mempelajari buku ini, kemudian
 mempraktikkannya. Anda pasti bisa.</t>
        </is>
      </c>
      <c r="Y2690" s="262" t="n">
        <v>99000</v>
      </c>
      <c r="Z2690" s="226" t="n"/>
      <c r="AA2690" s="241">
        <f>Y4222*Z4222</f>
        <v/>
      </c>
      <c r="AB2690" s="237" t="inlineStr">
        <is>
          <t>7e7eeea8-a673-422d-916c-ddc5c71d0066</t>
        </is>
      </c>
    </row>
    <row r="2691" ht="15" customHeight="1" s="283">
      <c r="A2691" s="109" t="n">
        <v>4215</v>
      </c>
      <c r="B2691" s="222">
        <f>HYPERLINK("https://mocostore.moco.co.id/catalog/"&amp;AB4224,"Klik Disini")</f>
        <v/>
      </c>
      <c r="C2691" s="223" t="inlineStr">
        <is>
          <t>Seri Karakter Buah Roh PENGUASAAN DIRI - Senyum adalah Awal Pertemanan; Doggy Kesayanganku Sakit; Dio Merusak Mainan Reza; Belajar Mengendalikan Diri</t>
        </is>
      </c>
      <c r="D2691" s="223" t="inlineStr">
        <is>
          <t>:</t>
        </is>
      </c>
      <c r="E2691" s="223" t="inlineStr">
        <is>
          <t>Kristina Angelia Kharisti; Agnes Satriani Zega; Graciela Hilda Hauteas&amp; Dinda Jati Pramesti Feddes</t>
        </is>
      </c>
      <c r="F2691" s="223" t="inlineStr">
        <is>
          <t>978-623-6409-31-2</t>
        </is>
      </c>
      <c r="G2691" s="223" t="inlineStr">
        <is>
          <t>978-623-6409-32-9</t>
        </is>
      </c>
      <c r="H2691" s="223" t="inlineStr">
        <is>
          <t>Agama Kristen</t>
        </is>
      </c>
      <c r="I2691" s="258" t="inlineStr">
        <is>
          <t>Perguruan Tinggi</t>
        </is>
      </c>
      <c r="J2691" s="186" t="inlineStr">
        <is>
          <t>009.16</t>
        </is>
      </c>
      <c r="K2691" s="223" t="inlineStr">
        <is>
          <t>Tidak Tersedia</t>
        </is>
      </c>
      <c r="L2691" s="264" t="n"/>
      <c r="M2691" s="265" t="inlineStr">
        <is>
          <t>Tidak Tersedia</t>
        </is>
      </c>
      <c r="N2691" s="223" t="inlineStr">
        <is>
          <t>Indonesia</t>
        </is>
      </c>
      <c r="O2691" s="223" t="inlineStr">
        <is>
          <t>Fiksi</t>
        </is>
      </c>
      <c r="P2691" s="223" t="n">
        <v>2024</v>
      </c>
      <c r="Q2691" s="223" t="n">
        <v>2024</v>
      </c>
      <c r="R2691" s="223" t="inlineStr">
        <is>
          <t>Nain Publisher</t>
        </is>
      </c>
      <c r="S2691" s="223" t="inlineStr">
        <is>
          <t>Andi Offset CV</t>
        </is>
      </c>
      <c r="T2691" s="223" t="inlineStr">
        <is>
          <t>Lokal</t>
        </is>
      </c>
      <c r="U2691" s="86" t="n">
        <v>35</v>
      </c>
      <c r="V2691" s="86" t="inlineStr">
        <is>
          <t>pdf</t>
        </is>
      </c>
      <c r="W2691" s="223" t="inlineStr">
        <is>
          <t>2.6 MB</t>
        </is>
      </c>
      <c r="X2691" s="223" t="inlineStr">
        <is>
          <t>Matius 11:29 &amp;quot;Pikullah kuk yang Kupasang dan belajarlah pada-Ku, karena Aku lemah lembut dan rendah hati dan jiwamu akan mendapat ketenangan&amp;quot;.</t>
        </is>
      </c>
      <c r="Y2691" s="262" t="n">
        <v>49000</v>
      </c>
      <c r="Z2691" s="226" t="n"/>
      <c r="AA2691" s="241">
        <f>Y4224*Z4224</f>
        <v/>
      </c>
      <c r="AB2691" s="237" t="inlineStr">
        <is>
          <t>194e07cf-cee5-4f13-8f92-33b5d77d6144</t>
        </is>
      </c>
    </row>
    <row r="2692" ht="15" customHeight="1" s="283">
      <c r="A2692" s="109" t="n">
        <v>4218</v>
      </c>
      <c r="B2692" s="222">
        <f>HYPERLINK("https://mocostore.moco.co.id/catalog/"&amp;AB4227,"Klik Disini")</f>
        <v/>
      </c>
      <c r="C2692" s="223" t="inlineStr">
        <is>
          <t>Filsafat Kristen Panduan untuk Berfilsafat Secara Kristen</t>
        </is>
      </c>
      <c r="D2692" s="223" t="inlineStr">
        <is>
          <t>:</t>
        </is>
      </c>
      <c r="E2692" s="223" t="inlineStr">
        <is>
          <t>Iswara Rintis Purwantara</t>
        </is>
      </c>
      <c r="F2692" s="223" t="inlineStr">
        <is>
          <t>978-623-314-480-3</t>
        </is>
      </c>
      <c r="G2692" s="223" t="inlineStr">
        <is>
          <t>978-623-314-481-0</t>
        </is>
      </c>
      <c r="H2692" s="223" t="inlineStr">
        <is>
          <t>Agama Kristen</t>
        </is>
      </c>
      <c r="I2692" s="258" t="inlineStr">
        <is>
          <t>Perguruan Tinggi</t>
        </is>
      </c>
      <c r="J2692" s="186" t="inlineStr">
        <is>
          <t>009.16</t>
        </is>
      </c>
      <c r="K2692" s="223" t="inlineStr">
        <is>
          <t>Edisi Ke-1</t>
        </is>
      </c>
      <c r="L2692" s="264" t="n"/>
      <c r="M2692" s="265" t="inlineStr">
        <is>
          <t>Tidak Tersedia</t>
        </is>
      </c>
      <c r="N2692" s="223" t="inlineStr">
        <is>
          <t>Indonesia</t>
        </is>
      </c>
      <c r="O2692" s="223" t="inlineStr">
        <is>
          <t>Bukan fiksi</t>
        </is>
      </c>
      <c r="P2692" s="223" t="n">
        <v>2024</v>
      </c>
      <c r="Q2692" s="223" t="n">
        <v>2024</v>
      </c>
      <c r="R2692" s="223" t="inlineStr">
        <is>
          <t>PBMR Andi</t>
        </is>
      </c>
      <c r="S2692" s="223" t="inlineStr">
        <is>
          <t>Andi Offset CV</t>
        </is>
      </c>
      <c r="T2692" s="223" t="inlineStr">
        <is>
          <t>Lokal</t>
        </is>
      </c>
      <c r="U2692" s="86" t="n">
        <v>322</v>
      </c>
      <c r="V2692" s="86" t="inlineStr">
        <is>
          <t>pdf</t>
        </is>
      </c>
      <c r="W2692" s="223" t="inlineStr">
        <is>
          <t>4.2 MB</t>
        </is>
      </c>
      <c r="X2692" s="223" t="inlineStr">
        <is>
          <t>Berfilsafat adalah aktivitas yang tidak dapat dielakkan oleh siapa pun. Hal itu merupakan aktivitas normal setiap orang, termasuk orang-orang Kristen yang sudah dewasa. Orang Kristen sering harus berfilsafat. Meskipun demikian, ada hal unik tentang bagaimana seharusnya mereka melakukannya.
 Oleh karena itu, lebih dari sekadar upaya untuk menjelaskan bagaimana suatu karya filsafat orang Kristen dapat menjadi benar-benar Kristen. Tujuan dari buku ini adalah menolong orang-orang Kristen untuk mampu berfilsafat secara Kristen, entah dalam rangka pembelaan (apologetika), penjangkauan (pra-penginjilan), maupun pengajaran
 (katekisasi).
 Buku ini ingin memastikan bahwa ketika orang Kristen berfilsafat, mereka benar-benar melakukannya secara Kristen. Hanya setelah ada orang-orang Kristen yang berfilsafat secara Kristen, Filsafat Kristen itu benar-benar ada.
 Here is a positive and helpful guide for thinking people, for pastors and teachers. I am sure that this book will provide a foundation for even more insight and wisdom, in lives and in conversations, in many local communities.
 -Dr. Frank Rees,
 Associate Professor of Theology, University of Divinity; Former Principal of Whitley College, Melbourne, Australia
 This book offers a defence of philosophy, illustrating why dismissal of philosophy may be a mistake and how philosophical work undertaken in certain modes and with particular convictions remains attractive for those seeking to understand, defend, and teach the Christian faith in today&amp;#39;s world.
 **************
 Pernahkah Anda terpikir betapa menariknya dunia yang terbuka lebar lewat lembaran buku? Membaca bukan hanya kegiatan rutin, tetapi juga petualangan tak terbatas ke dalam imajinasi dan pengetahuan. Membaca mengasah pikiran, membuka wawasan, dan memperkaya kosakata. Ini adalah pintu menuju dunia di luar kita yang tak terbatas. Tetapkan waktu khusus untuk membaca setiap hari.
 Dari membaca sebelum tidur hingga menyempatkan waktu di pagi hari, kebiasaan membaca dapat dibentuk dengan konsistensi. Pilih buku sesuai minat dan level literasi. Mulailah dengan buku yang sesuai dengan keinginan dan kemampuan membaca. Temukan tempat yang tenang dan nyaman untuk membaca. Lampu yang cukup, kursi yang nyaman, dan sedikit musik pelataran bisa menciptakan pengalaman membaca yang lebih baik. Bergabunglah dalam kelompok membaca atau forum literasi. Diskusikan buku yang Anda baca dan dapatkan rekomendasi dari sesama pembaca. Buat catatan atau jurnal tentang buku yang telah Anda baca.
 Tuliskan pemikiran, kesan, dan pelajaran yang Anda dapatkan. Libatkan keluarga dalam kegiatan membaca. Bacakan cerita untuk anak-anak atau ajak mereka membaca bersama. Ini menciptakan ikatan keluarga yang erat melalui kegiatan positif. Jangan ragu untuk menjelajahi genre baru. Terkadang, kejutan terbaik datang dari buku yang tidak pernah Anda bayangkan akan Anda nikmati. Manfaatkan teknologi dengan membaca buku digital atau bergabung dalam komunitas literasi online. Ini membuka peluang untuk terhubung dengan pembaca dari seluruh dunia.</t>
        </is>
      </c>
      <c r="Y2692" s="262" t="n">
        <v>115000</v>
      </c>
      <c r="Z2692" s="226" t="n"/>
      <c r="AA2692" s="241">
        <f>Y4227*Z4227</f>
        <v/>
      </c>
      <c r="AB2692" s="237" t="inlineStr">
        <is>
          <t>5143d130-2830-4497-ba89-6eea0131638c</t>
        </is>
      </c>
    </row>
    <row r="2693" ht="15" customHeight="1" s="283">
      <c r="A2693" s="109" t="n">
        <v>4219</v>
      </c>
      <c r="B2693" s="222">
        <f>HYPERLINK("https://mocostore.moco.co.id/catalog/"&amp;AB4228,"Klik Disini")</f>
        <v/>
      </c>
      <c r="C2693" s="223" t="inlineStr">
        <is>
          <t>Seri Karakter Buah Roh KELEMAHLEMBUTAN - Ibu Mengasihi Andy; Melembutkan Hati untuk Menjalin Pertemanan; Istana Lego; Aku Mengasihi Saudaraku</t>
        </is>
      </c>
      <c r="D2693" s="223" t="inlineStr">
        <is>
          <t>:</t>
        </is>
      </c>
      <c r="E2693" s="223" t="inlineStr">
        <is>
          <t>Ivy Mary Lim, Grace Arta Wijayanti Gea, Glady Deltalia Lanapu, &amp; Artati Puspita Hura</t>
        </is>
      </c>
      <c r="F2693" s="223" t="inlineStr">
        <is>
          <t>978-623-6409-17-6</t>
        </is>
      </c>
      <c r="G2693" s="223" t="inlineStr">
        <is>
          <t>978-623-6409-18-3</t>
        </is>
      </c>
      <c r="H2693" s="223" t="inlineStr">
        <is>
          <t>Agama Kristen</t>
        </is>
      </c>
      <c r="I2693" s="258" t="inlineStr">
        <is>
          <t>Perguruan Tinggi</t>
        </is>
      </c>
      <c r="J2693" s="186" t="inlineStr">
        <is>
          <t>009.16</t>
        </is>
      </c>
      <c r="K2693" s="223" t="inlineStr">
        <is>
          <t>Tidak Tersedia</t>
        </is>
      </c>
      <c r="L2693" s="264" t="n"/>
      <c r="M2693" s="265" t="inlineStr">
        <is>
          <t>Tidak Tersedia</t>
        </is>
      </c>
      <c r="N2693" s="223" t="inlineStr">
        <is>
          <t>Indonesia</t>
        </is>
      </c>
      <c r="O2693" s="223" t="inlineStr">
        <is>
          <t>Fiksi</t>
        </is>
      </c>
      <c r="P2693" s="223" t="n">
        <v>2024</v>
      </c>
      <c r="Q2693" s="223" t="n">
        <v>2024</v>
      </c>
      <c r="R2693" s="223" t="inlineStr">
        <is>
          <t>Nain Publisher</t>
        </is>
      </c>
      <c r="S2693" s="223" t="inlineStr">
        <is>
          <t>Andi Offset CV</t>
        </is>
      </c>
      <c r="T2693" s="223" t="inlineStr">
        <is>
          <t>Lokal</t>
        </is>
      </c>
      <c r="U2693" s="86" t="n">
        <v>35</v>
      </c>
      <c r="V2693" s="86" t="inlineStr">
        <is>
          <t>pdf</t>
        </is>
      </c>
      <c r="W2693" s="223" t="inlineStr">
        <is>
          <t>4.4 MB</t>
        </is>
      </c>
      <c r="X2693" s="223" t="inlineStr">
        <is>
          <t>Matius 11:29 &amp;quot;Pikullah kuk yang Kupasang dan belajarlah pada-Ku, karena Aku lemah lembut dan rendah hati dan jiwamu akan mendapat ketenangan&amp;quot;.</t>
        </is>
      </c>
      <c r="Y2693" s="262" t="n">
        <v>49000</v>
      </c>
      <c r="Z2693" s="226" t="n"/>
      <c r="AA2693" s="241">
        <f>Y4228*Z4228</f>
        <v/>
      </c>
      <c r="AB2693" s="237" t="inlineStr">
        <is>
          <t>c4d26042-623e-4640-a1f2-d214f4f47298</t>
        </is>
      </c>
    </row>
    <row r="2694" ht="15" customHeight="1" s="283">
      <c r="A2694" s="109" t="n">
        <v>4220</v>
      </c>
      <c r="B2694" s="222">
        <f>HYPERLINK("https://mocostore.moco.co.id/catalog/"&amp;AB4229,"Klik Disini")</f>
        <v/>
      </c>
      <c r="C2694" s="223" t="inlineStr">
        <is>
          <t>Seri Karakter Buah Roh KESETIAAN - Setia dalam Perkara Kecil; Bola Baru Axel; Setia dalam Hal Kecil; Kesetiaan Sahabat</t>
        </is>
      </c>
      <c r="D2694" s="223" t="inlineStr">
        <is>
          <t>:</t>
        </is>
      </c>
      <c r="E2694" s="223" t="inlineStr">
        <is>
          <t>Olivia Audrey Magdalena, Trivena Yohana Gori, Kevin Daniel, &amp; Novita Artatin Gea</t>
        </is>
      </c>
      <c r="F2694" s="223" t="inlineStr">
        <is>
          <t>978-623-6409-25-1</t>
        </is>
      </c>
      <c r="G2694" s="223" t="inlineStr">
        <is>
          <t>978-623-6409-26-8</t>
        </is>
      </c>
      <c r="H2694" s="223" t="inlineStr">
        <is>
          <t>Agama Kristen</t>
        </is>
      </c>
      <c r="I2694" s="258" t="inlineStr">
        <is>
          <t>Perguruan Tinggi</t>
        </is>
      </c>
      <c r="J2694" s="186" t="inlineStr">
        <is>
          <t>009.16</t>
        </is>
      </c>
      <c r="K2694" s="223" t="inlineStr">
        <is>
          <t>Tidak Tersedia</t>
        </is>
      </c>
      <c r="L2694" s="264" t="n"/>
      <c r="M2694" s="265" t="inlineStr">
        <is>
          <t>Tidak Tersedia</t>
        </is>
      </c>
      <c r="N2694" s="223" t="inlineStr">
        <is>
          <t>Indonesia</t>
        </is>
      </c>
      <c r="O2694" s="223" t="inlineStr">
        <is>
          <t>Fiksi</t>
        </is>
      </c>
      <c r="P2694" s="223" t="n">
        <v>2024</v>
      </c>
      <c r="Q2694" s="223" t="n">
        <v>2024</v>
      </c>
      <c r="R2694" s="223" t="inlineStr">
        <is>
          <t>Nain Publisher</t>
        </is>
      </c>
      <c r="S2694" s="223" t="inlineStr">
        <is>
          <t>Andi Offset CV</t>
        </is>
      </c>
      <c r="T2694" s="223" t="inlineStr">
        <is>
          <t>Lokal</t>
        </is>
      </c>
      <c r="U2694" s="86" t="n">
        <v>35</v>
      </c>
      <c r="V2694" s="86" t="inlineStr">
        <is>
          <t>pdf</t>
        </is>
      </c>
      <c r="W2694" s="223" t="inlineStr">
        <is>
          <t>3.0 MB</t>
        </is>
      </c>
      <c r="X2694" s="223" t="inlineStr">
        <is>
          <t>Lukas 16:10 Barangsiapa setia dalam perkara-perkara kecil, ia setia juga dalam perkara-perkara besar. Dan barangsiapa tidak benar dalam perkara-perkara kecil, ia tidak benar juga dalam perkara-perkara besar.</t>
        </is>
      </c>
      <c r="Y2694" s="262" t="n">
        <v>49000</v>
      </c>
      <c r="Z2694" s="226" t="n"/>
      <c r="AA2694" s="241">
        <f>Y4229*Z4229</f>
        <v/>
      </c>
      <c r="AB2694" s="237" t="inlineStr">
        <is>
          <t>11de8bc7-b158-46a7-b0b7-961a99f529fa</t>
        </is>
      </c>
    </row>
    <row r="2695" ht="15" customHeight="1" s="283">
      <c r="A2695" s="109" t="n">
        <v>4221</v>
      </c>
      <c r="B2695" s="222">
        <f>HYPERLINK("https://mocostore.moco.co.id/catalog/"&amp;AB4230,"Klik Disini")</f>
        <v/>
      </c>
      <c r="C2695" s="223" t="inlineStr">
        <is>
          <t>Seri Karakter Buah Roh KEBAIKAN - Aku ingin Menjadi Kakak yang Baik; Dino dan Permen Kesukaannya; Teman yang Baik; Membantu Ibu</t>
        </is>
      </c>
      <c r="D2695" s="223" t="inlineStr">
        <is>
          <t>:</t>
        </is>
      </c>
      <c r="E2695" s="223" t="inlineStr">
        <is>
          <t>Bella Vania Lim, Inriani Glirya Sabneno, Dinda Jati Pramesti Feddes, &amp; Khristina Angelia Kharisti</t>
        </is>
      </c>
      <c r="F2695" s="223" t="inlineStr">
        <is>
          <t>978-623-6409-27-5</t>
        </is>
      </c>
      <c r="G2695" s="223" t="inlineStr">
        <is>
          <t>978-623-6409-28-2</t>
        </is>
      </c>
      <c r="H2695" s="223" t="inlineStr">
        <is>
          <t>Agama Kristen</t>
        </is>
      </c>
      <c r="I2695" s="258" t="inlineStr">
        <is>
          <t>Perguruan Tinggi</t>
        </is>
      </c>
      <c r="J2695" s="186" t="inlineStr">
        <is>
          <t>009.16</t>
        </is>
      </c>
      <c r="K2695" s="223" t="inlineStr">
        <is>
          <t>Tidak Tersedia</t>
        </is>
      </c>
      <c r="L2695" s="264" t="n"/>
      <c r="M2695" s="265" t="inlineStr">
        <is>
          <t>Tidak Tersedia</t>
        </is>
      </c>
      <c r="N2695" s="223" t="inlineStr">
        <is>
          <t>Indonesia</t>
        </is>
      </c>
      <c r="O2695" s="223" t="inlineStr">
        <is>
          <t>Fiksi</t>
        </is>
      </c>
      <c r="P2695" s="223" t="n">
        <v>2024</v>
      </c>
      <c r="Q2695" s="223" t="n">
        <v>2024</v>
      </c>
      <c r="R2695" s="223" t="inlineStr">
        <is>
          <t>Nain Publisher</t>
        </is>
      </c>
      <c r="S2695" s="223" t="inlineStr">
        <is>
          <t>Andi Offset CV</t>
        </is>
      </c>
      <c r="T2695" s="223" t="inlineStr">
        <is>
          <t>Lokal</t>
        </is>
      </c>
      <c r="U2695" s="86" t="n">
        <v>35</v>
      </c>
      <c r="V2695" s="86" t="inlineStr">
        <is>
          <t>pdf</t>
        </is>
      </c>
      <c r="W2695" s="223" t="inlineStr">
        <is>
          <t>2.7 MB</t>
        </is>
      </c>
      <c r="X2695" s="223" t="inlineStr">
        <is>
          <t>Galatia 6:10 Karena itu, selama masih ada kesempatan bagi kita, marilah kita berbuat baik kepada semua orang, tetapi terutama kepada kawan-kawan kita seiman.</t>
        </is>
      </c>
      <c r="Y2695" s="262" t="n">
        <v>49000</v>
      </c>
      <c r="Z2695" s="226" t="n"/>
      <c r="AA2695" s="241">
        <f>Y4230*Z4230</f>
        <v/>
      </c>
      <c r="AB2695" s="237" t="inlineStr">
        <is>
          <t>1b19b055-28cd-46da-9262-7f642a1fa757</t>
        </is>
      </c>
    </row>
    <row r="2696" ht="15" customHeight="1" s="283">
      <c r="A2696" s="109" t="n">
        <v>4222</v>
      </c>
      <c r="B2696" s="222">
        <f>HYPERLINK("https://mocostore.moco.co.id/catalog/"&amp;AB4231,"Klik Disini")</f>
        <v/>
      </c>
      <c r="C2696" s="223" t="inlineStr">
        <is>
          <t>Dasar-Dasar Reproduksi Ikan</t>
        </is>
      </c>
      <c r="D2696" s="223" t="inlineStr">
        <is>
          <t>:</t>
        </is>
      </c>
      <c r="E2696" s="223" t="inlineStr">
        <is>
          <t>Dr. Ir. Ign. Hardaningsih, M.Si.; Dr. Dini Wahyu Kartika Sari, S.Pi., M.Si.; Dr. Senny Helmiati, S.Pi., M.Sc.; Indah Istiqomah, S.Pi., M.Si., Ph.D.</t>
        </is>
      </c>
      <c r="F2696" s="223" t="inlineStr">
        <is>
          <t>978-623-8409-01-3</t>
        </is>
      </c>
      <c r="G2696" s="223" t="inlineStr">
        <is>
          <t>978-623-8409-02-0</t>
        </is>
      </c>
      <c r="H2696" s="223" t="inlineStr">
        <is>
          <t>Perikanan</t>
        </is>
      </c>
      <c r="I2696" s="258" t="inlineStr">
        <is>
          <t>Perguruan Tinggi</t>
        </is>
      </c>
      <c r="J2696" s="186" t="inlineStr">
        <is>
          <t>009.06</t>
        </is>
      </c>
      <c r="K2696" s="223" t="inlineStr">
        <is>
          <t>009.16</t>
        </is>
      </c>
      <c r="L2696" s="264" t="n"/>
      <c r="M2696" s="265" t="inlineStr">
        <is>
          <t>Tidak Tersedia</t>
        </is>
      </c>
      <c r="N2696" s="223" t="inlineStr">
        <is>
          <t>Indonesia</t>
        </is>
      </c>
      <c r="O2696" s="223" t="inlineStr">
        <is>
          <t>Bukan fiksi</t>
        </is>
      </c>
      <c r="P2696" s="223" t="n">
        <v>2023</v>
      </c>
      <c r="Q2696" s="223" t="n">
        <v>2023</v>
      </c>
      <c r="R2696" s="223" t="inlineStr">
        <is>
          <t>Lily Publisher</t>
        </is>
      </c>
      <c r="S2696" s="223" t="inlineStr">
        <is>
          <t>Andi Offset CV</t>
        </is>
      </c>
      <c r="T2696" s="223" t="inlineStr">
        <is>
          <t>Lokal</t>
        </is>
      </c>
      <c r="U2696" s="86" t="n">
        <v>182</v>
      </c>
      <c r="V2696" s="86" t="inlineStr">
        <is>
          <t>pdf</t>
        </is>
      </c>
      <c r="W2696" s="223" t="inlineStr">
        <is>
          <t>20.0 MB</t>
        </is>
      </c>
      <c r="X2696" s="223" t="inlineStr">
        <is>
          <t>Pada buku ini dijelaskan faktor-faktor yang berpengaruh pada perkembangbiakan ikan, cara ikan berkembang biak, dan seksualitas ikan.
 Buku ini juga menjelaskan mulai dari perkembangan telur, sperma, embrio, larva, hingga menjadi benih ikan.
 Informasi mengenai standar indukan ikan, pengelolaan induk, hingga kebiasaan induk dalam bereproduksi juga dijelaskan pada buku ini.
 Perkembangbiakan secara alami dan buatan dijelaskan pada babterpisah. Kebutuhan pakan ikan hingga cara budi daya pakan alami dimuat dalam buku sebagai salah satu rangkaian dalam proses pemijahan ikan. Pengelolaan kesehatan dan jenis penyakit yang sering menyerang pada ikan menjadi penutup pada buku dasarteori ini.
 Buku ini ditulis penulis berdasarkan pengalaman mengajar sebagai dosen yang mengampu mata kuliah Teknologi dan Perkembangbiakan Ikan, Genetika Ikan, Pemuliaan Ikan, Kesehatan Ikan, serta Nutrisi dan Pakan Ikan.
 Dengan mengetahui dasar perkembangbiakan pada ikan, diharapkan pembaca dapat berinovasi dalam kegiatan produksi benih ikan.</t>
        </is>
      </c>
      <c r="Y2696" s="262" t="n">
        <v>149000</v>
      </c>
      <c r="Z2696" s="226" t="n"/>
      <c r="AA2696" s="241">
        <f>Y4231*Z4231</f>
        <v/>
      </c>
      <c r="AB2696" s="237" t="inlineStr">
        <is>
          <t>912f5f2b-cd70-44d1-9306-f9163b4d4262</t>
        </is>
      </c>
    </row>
    <row r="2697" ht="15" customHeight="1" s="283">
      <c r="A2697" s="109" t="n">
        <v>4223</v>
      </c>
      <c r="B2697" s="222">
        <f>HYPERLINK("https://mocostore.moco.co.id/catalog/"&amp;AB4232,"Klik Disini")</f>
        <v/>
      </c>
      <c r="C2697" s="223" t="inlineStr">
        <is>
          <t>PENGENDALIAN PENDUDUK MENUJU KELUARGA SEJAHTERA</t>
        </is>
      </c>
      <c r="D2697" s="223" t="inlineStr">
        <is>
          <t>:</t>
        </is>
      </c>
      <c r="E2697" s="223" t="inlineStr">
        <is>
          <t>Dr. Henni Febriawati, SKM, MARS, Bintang Agustina Pratiwi, SKM., MKM, Dr. Emi kosvianti, M.Ph, Wulan Angraini, SKM., MKM, Riska Yanuarti, SKM.,MKM, Oktarianita, S.KM., M.KM, Nopia Wati, SKM.,MKM"</t>
        </is>
      </c>
      <c r="F2697" s="223" t="inlineStr">
        <is>
          <t>978-623-01-3932-1</t>
        </is>
      </c>
      <c r="G2697" s="223" t="inlineStr">
        <is>
          <t>978-623-01-3933-8</t>
        </is>
      </c>
      <c r="H2697" s="223" t="inlineStr">
        <is>
          <t>Ilmu Sosial</t>
        </is>
      </c>
      <c r="I2697" s="258" t="inlineStr">
        <is>
          <t>Perguruan Tinggi</t>
        </is>
      </c>
      <c r="J2697" s="186" t="inlineStr">
        <is>
          <t>009.15</t>
        </is>
      </c>
      <c r="K2697" s="223" t="inlineStr">
        <is>
          <t>Edisi Ke-1</t>
        </is>
      </c>
      <c r="L2697" s="264" t="n"/>
      <c r="M2697" s="265" t="inlineStr">
        <is>
          <t>Tidak Tersedia</t>
        </is>
      </c>
      <c r="N2697" s="223" t="inlineStr">
        <is>
          <t>Indonesia</t>
        </is>
      </c>
      <c r="O2697" s="223" t="inlineStr">
        <is>
          <t>Bukan fiksi</t>
        </is>
      </c>
      <c r="P2697" s="223" t="n">
        <v>2024</v>
      </c>
      <c r="Q2697" s="223" t="n">
        <v>2024</v>
      </c>
      <c r="R2697" s="223" t="inlineStr">
        <is>
          <t>Penerbit Andi</t>
        </is>
      </c>
      <c r="S2697" s="223" t="inlineStr">
        <is>
          <t>Andi Offset CV</t>
        </is>
      </c>
      <c r="T2697" s="223" t="inlineStr">
        <is>
          <t>Lokal</t>
        </is>
      </c>
      <c r="U2697" s="86" t="n">
        <v>194</v>
      </c>
      <c r="V2697" s="86" t="inlineStr">
        <is>
          <t>pdf</t>
        </is>
      </c>
      <c r="W2697" s="223" t="inlineStr">
        <is>
          <t>6.5 MB</t>
        </is>
      </c>
      <c r="X2697" s="223" t="inlineStr">
        <is>
          <t>&amp;quot;Buku ini membahas peran kunci keluarga sebagai landasan indeks pembangunan keluarga dan perekonomian, dengan penekanan pada tugas Badan Kependudukan dan Keluarga Berencana Nasional (BKKBN) dalam mencapai Indonesia Sehat dan Indonesia Maju.
 Dalam konteks era Jaminan Kesehatan Nasional (JKN), buku menyajikan analisis data sekunder, termasuk SDKI 2017, Data SKAP 2018, dan Data SKAP 2019, untuk menggambarkan isu-isu remaja, pernikahan usia dini, pendewasaan usia perkawinan, dan pemilihan jenis alat/ cara KB.
 Dengan pendekatan yang fokus dan data-driven, buku ini berupaya memberikan pemahaman yang singkat tapi mendalam tentang dinamika keluarga dan peran BKKBN dalam menciptakan masyarakat yang sehat dan berkembang. &amp;quot;</t>
        </is>
      </c>
      <c r="Y2697" s="262" t="n">
        <v>69000</v>
      </c>
      <c r="Z2697" s="226" t="n"/>
      <c r="AA2697" s="241">
        <f>Y4232*Z4232</f>
        <v/>
      </c>
      <c r="AB2697" s="237" t="inlineStr">
        <is>
          <t>cc6b92cd-66ec-45e0-80fe-63c25571f9e1</t>
        </is>
      </c>
    </row>
    <row r="2698" ht="15" customHeight="1" s="283">
      <c r="A2698" s="109" t="n">
        <v>4224</v>
      </c>
      <c r="B2698" s="222">
        <f>HYPERLINK("https://mocostore.moco.co.id/catalog/"&amp;AB4233,"Klik Disini")</f>
        <v/>
      </c>
      <c r="C2698" s="223" t="inlineStr">
        <is>
          <t>Seri Karakter Buah Roh KEMURAHAN - Senyum adalah Awal Pertemanan; Nathan yang Murah Hati; Senangnya Bisa Menolong; Hati yang Peduli</t>
        </is>
      </c>
      <c r="D2698" s="223" t="inlineStr">
        <is>
          <t>:</t>
        </is>
      </c>
      <c r="E2698" s="223" t="inlineStr">
        <is>
          <t>Novita Artatin Gea, Mira Charesta Rame, Yulia Setia, &amp; Neci Larichi Hudi Limu</t>
        </is>
      </c>
      <c r="F2698" s="223" t="inlineStr">
        <is>
          <t>978-623-6409-20-6</t>
        </is>
      </c>
      <c r="G2698" s="223" t="inlineStr">
        <is>
          <t>978-623-6409-21-3</t>
        </is>
      </c>
      <c r="H2698" s="223" t="inlineStr">
        <is>
          <t>Agama Kristen</t>
        </is>
      </c>
      <c r="I2698" s="258" t="inlineStr">
        <is>
          <t>Perguruan Tinggi</t>
        </is>
      </c>
      <c r="J2698" s="186" t="inlineStr">
        <is>
          <t>009.16</t>
        </is>
      </c>
      <c r="K2698" s="223" t="inlineStr">
        <is>
          <t>Tidak Tersedia</t>
        </is>
      </c>
      <c r="L2698" s="264" t="n"/>
      <c r="M2698" s="265" t="inlineStr">
        <is>
          <t>Tidak Tersedia</t>
        </is>
      </c>
      <c r="N2698" s="223" t="inlineStr">
        <is>
          <t>Indonesia</t>
        </is>
      </c>
      <c r="O2698" s="223" t="inlineStr">
        <is>
          <t>Fiksi</t>
        </is>
      </c>
      <c r="P2698" s="223" t="n">
        <v>2024</v>
      </c>
      <c r="Q2698" s="223" t="n">
        <v>2024</v>
      </c>
      <c r="R2698" s="223" t="inlineStr">
        <is>
          <t>Nain Publisher</t>
        </is>
      </c>
      <c r="S2698" s="223" t="inlineStr">
        <is>
          <t>Andi Offset CV</t>
        </is>
      </c>
      <c r="T2698" s="223" t="inlineStr">
        <is>
          <t>Lokal</t>
        </is>
      </c>
      <c r="U2698" s="86" t="n">
        <v>35</v>
      </c>
      <c r="V2698" s="86" t="inlineStr">
        <is>
          <t>pdf</t>
        </is>
      </c>
      <c r="W2698" s="223" t="inlineStr">
        <is>
          <t>3.8 MB</t>
        </is>
      </c>
      <c r="X2698" s="223" t="inlineStr">
        <is>
          <t>Lukas 6:36 Seperti yang dikatakan Oleh Tuhan Yesus &amp;quot;Hendaklah kamu murah hati, sama seperti Bapamu adalah murah hati.&amp;quot;</t>
        </is>
      </c>
      <c r="Y2698" s="262" t="n">
        <v>49000</v>
      </c>
      <c r="Z2698" s="226" t="n"/>
      <c r="AA2698" s="241">
        <f>Y4233*Z4233</f>
        <v/>
      </c>
      <c r="AB2698" s="237" t="inlineStr">
        <is>
          <t>dc6fbb59-3d77-4748-900d-32345be98b41</t>
        </is>
      </c>
    </row>
    <row r="2699" ht="15" customHeight="1" s="283">
      <c r="A2699" s="109" t="n">
        <v>4225</v>
      </c>
      <c r="B2699" s="222">
        <f>HYPERLINK("https://mocostore.moco.co.id/catalog/"&amp;AB4234,"Klik Disini")</f>
        <v/>
      </c>
      <c r="C2699" s="223" t="inlineStr">
        <is>
          <t>Seri Karakter Buah Roh KESABARAN - Menunggu Waktu Libur; Ayo Kita Mengantre; Tata Harus Sabar; Sabar ya, Abe</t>
        </is>
      </c>
      <c r="D2699" s="223" t="inlineStr">
        <is>
          <t>:</t>
        </is>
      </c>
      <c r="E2699" s="223" t="inlineStr">
        <is>
          <t>Graciela Hilda, Ribka Evelina, Kristina Angelia Kharisti, &amp; Glady Deltalia L.</t>
        </is>
      </c>
      <c r="F2699" s="223" t="inlineStr">
        <is>
          <t>978-623-6409-29-9</t>
        </is>
      </c>
      <c r="G2699" s="223" t="inlineStr">
        <is>
          <t>978-623-6409-30-5</t>
        </is>
      </c>
      <c r="H2699" s="223" t="inlineStr">
        <is>
          <t>Agama Kristen</t>
        </is>
      </c>
      <c r="I2699" s="258" t="inlineStr">
        <is>
          <t>Perguruan Tinggi</t>
        </is>
      </c>
      <c r="J2699" s="186" t="inlineStr">
        <is>
          <t>009.16</t>
        </is>
      </c>
      <c r="K2699" s="223" t="inlineStr">
        <is>
          <t>Tidak Tersedia</t>
        </is>
      </c>
      <c r="L2699" s="264" t="n"/>
      <c r="M2699" s="265" t="inlineStr">
        <is>
          <t>Tidak Tersedia</t>
        </is>
      </c>
      <c r="N2699" s="223" t="inlineStr">
        <is>
          <t>Indonesia</t>
        </is>
      </c>
      <c r="O2699" s="223" t="inlineStr">
        <is>
          <t>Fiksi</t>
        </is>
      </c>
      <c r="P2699" s="223" t="n">
        <v>2024</v>
      </c>
      <c r="Q2699" s="223" t="n">
        <v>2024</v>
      </c>
      <c r="R2699" s="223" t="inlineStr">
        <is>
          <t>Nain Publisher</t>
        </is>
      </c>
      <c r="S2699" s="223" t="inlineStr">
        <is>
          <t>Andi Offset CV</t>
        </is>
      </c>
      <c r="T2699" s="223" t="inlineStr">
        <is>
          <t>Lokal</t>
        </is>
      </c>
      <c r="U2699" s="86" t="n">
        <v>35</v>
      </c>
      <c r="V2699" s="86" t="inlineStr">
        <is>
          <t>pdf</t>
        </is>
      </c>
      <c r="W2699" s="223" t="inlineStr">
        <is>
          <t>2.6 MB</t>
        </is>
      </c>
      <c r="X2699" s="223" t="inlineStr">
        <is>
          <t>Amsal 16:32 &amp;quot;Orang yang sabar melebihi seorang pahlawan, dan orang yang menguasai dirinya melebihi orang yang merebut kota&amp;quot;.</t>
        </is>
      </c>
      <c r="Y2699" s="262" t="n">
        <v>49000</v>
      </c>
      <c r="Z2699" s="226" t="n"/>
      <c r="AA2699" s="241">
        <f>Y4234*Z4234</f>
        <v/>
      </c>
      <c r="AB2699" s="237" t="inlineStr">
        <is>
          <t>e044152c-e839-4e7e-a22a-622dd8d62ece</t>
        </is>
      </c>
    </row>
    <row r="2700" ht="15" customHeight="1" s="283">
      <c r="A2700" s="109" t="n">
        <v>4227</v>
      </c>
      <c r="B2700" s="222">
        <f>HYPERLINK("https://mocostore.moco.co.id/catalog/"&amp;AB4236,"Klik Disini")</f>
        <v/>
      </c>
      <c r="C2700" s="223" t="inlineStr">
        <is>
          <t>Seri Karakter Buah Roh DAMAI SEJAHTERA -Kedamaian dalam Keluarga; Boneka Kucingku Hilang; Moli Mengambil Uang Ibu; Tetap Tenang ya, Seli</t>
        </is>
      </c>
      <c r="D2700" s="223" t="inlineStr">
        <is>
          <t>:</t>
        </is>
      </c>
      <c r="E2700" s="223" t="inlineStr">
        <is>
          <t>Artati Puspita Hura, Inriani Glorya Sabneno, Aryati Dorothea Tatubeket, &amp; Ivy Mary Lin</t>
        </is>
      </c>
      <c r="F2700" s="223" t="inlineStr">
        <is>
          <t>978-623-6409-19-0</t>
        </is>
      </c>
      <c r="G2700" s="223" t="inlineStr">
        <is>
          <t>978-623-6409-22-0</t>
        </is>
      </c>
      <c r="H2700" s="223" t="inlineStr">
        <is>
          <t>Agama Kristen</t>
        </is>
      </c>
      <c r="I2700" s="258" t="inlineStr">
        <is>
          <t>Perguruan Tinggi</t>
        </is>
      </c>
      <c r="J2700" s="186" t="inlineStr">
        <is>
          <t>009.16</t>
        </is>
      </c>
      <c r="K2700" s="223" t="inlineStr">
        <is>
          <t>Tidak Tersedia</t>
        </is>
      </c>
      <c r="L2700" s="223" t="n"/>
      <c r="M2700" s="259" t="inlineStr">
        <is>
          <t>Tidak Tersedia</t>
        </is>
      </c>
      <c r="N2700" s="223" t="inlineStr">
        <is>
          <t>Indonesia</t>
        </is>
      </c>
      <c r="O2700" s="223" t="inlineStr">
        <is>
          <t>Fiksi</t>
        </is>
      </c>
      <c r="P2700" s="223" t="n">
        <v>2024</v>
      </c>
      <c r="Q2700" s="223" t="n">
        <v>2024</v>
      </c>
      <c r="R2700" s="223" t="inlineStr">
        <is>
          <t>Nain Publisher</t>
        </is>
      </c>
      <c r="S2700" s="223" t="inlineStr">
        <is>
          <t>Andi Offset CV</t>
        </is>
      </c>
      <c r="T2700" s="223" t="inlineStr">
        <is>
          <t>Lokal</t>
        </is>
      </c>
      <c r="U2700" s="86" t="n">
        <v>35</v>
      </c>
      <c r="V2700" s="86" t="inlineStr">
        <is>
          <t>pdf</t>
        </is>
      </c>
      <c r="W2700" s="223" t="inlineStr">
        <is>
          <t>18.3 MB</t>
        </is>
      </c>
      <c r="X2700" s="223" t="inlineStr">
        <is>
          <t>Yohanes 14:27 &amp;quot;Damai sejahtera Kutinggalkan bagimu. Damai sejahtera-Ku Kuberikan kepadamu, dan apa yang Kuberikan tidak seperti yang diberikan oleh dunia kepadamu. Janganlah gelisah dan gentar hatimu&amp;quot;.</t>
        </is>
      </c>
      <c r="Y2700" s="262" t="n">
        <v>49000</v>
      </c>
      <c r="Z2700" s="226" t="n"/>
      <c r="AA2700" s="241">
        <f>Y4236*Z4236</f>
        <v/>
      </c>
      <c r="AB2700" s="237" t="inlineStr">
        <is>
          <t>46d1235e-347d-4317-ac90-96ed54b93f7f</t>
        </is>
      </c>
    </row>
    <row r="2701" ht="15" customHeight="1" s="283">
      <c r="A2701" s="109" t="n">
        <v>4228</v>
      </c>
      <c r="B2701" s="222">
        <f>HYPERLINK("https://mocostore.moco.co.id/catalog/"&amp;AB4237,"Klik Disini")</f>
        <v/>
      </c>
      <c r="C2701" s="223" t="inlineStr">
        <is>
          <t>Seri Karakter Buah Roh SUKACITA - Bangun Pagi; Memberi dengan Sukacita; Jalan-jalan ke Rumah Nenek dan Kakek; Hasil Karya Doni</t>
        </is>
      </c>
      <c r="D2701" s="223" t="inlineStr">
        <is>
          <t>:</t>
        </is>
      </c>
      <c r="E2701" s="223" t="inlineStr">
        <is>
          <t>Agnes Satriani Zega, Olivia Audrey Magdalena, Christin Mei Jelita Gea, &amp; Christin Mei Jelita Gea</t>
        </is>
      </c>
      <c r="F2701" s="223" t="inlineStr">
        <is>
          <t>978-623-6409-33-6</t>
        </is>
      </c>
      <c r="G2701" s="223" t="inlineStr">
        <is>
          <t>978-623-6409-34-3</t>
        </is>
      </c>
      <c r="H2701" s="223" t="inlineStr">
        <is>
          <t>Agama Kristen</t>
        </is>
      </c>
      <c r="I2701" s="258" t="inlineStr">
        <is>
          <t>Perguruan Tinggi</t>
        </is>
      </c>
      <c r="J2701" s="186" t="inlineStr">
        <is>
          <t>009.16</t>
        </is>
      </c>
      <c r="K2701" s="223" t="inlineStr">
        <is>
          <t>Tidak Tersedia</t>
        </is>
      </c>
      <c r="L2701" s="264" t="n"/>
      <c r="M2701" s="265" t="inlineStr">
        <is>
          <t>Tidak Tersedia</t>
        </is>
      </c>
      <c r="N2701" s="223" t="inlineStr">
        <is>
          <t>Indonesia</t>
        </is>
      </c>
      <c r="O2701" s="223" t="inlineStr">
        <is>
          <t>Fiksi</t>
        </is>
      </c>
      <c r="P2701" s="223" t="n">
        <v>2024</v>
      </c>
      <c r="Q2701" s="223" t="n">
        <v>2024</v>
      </c>
      <c r="R2701" s="223" t="inlineStr">
        <is>
          <t>Nain Publisher</t>
        </is>
      </c>
      <c r="S2701" s="223" t="inlineStr">
        <is>
          <t>Andi Offset CV</t>
        </is>
      </c>
      <c r="T2701" s="223" t="inlineStr">
        <is>
          <t>Lokal</t>
        </is>
      </c>
      <c r="U2701" s="86" t="n">
        <v>35</v>
      </c>
      <c r="V2701" s="86" t="inlineStr">
        <is>
          <t>pdf</t>
        </is>
      </c>
      <c r="W2701" s="223" t="inlineStr">
        <is>
          <t>7.9 MB</t>
        </is>
      </c>
      <c r="X2701" s="223" t="inlineStr">
        <is>
          <t>Filipi 4:4 &amp;quot;Bersukacitalah senantiasa dalam Tuhan! Sekali lagi kukatakan: Bersukacitalah!&amp;quot;</t>
        </is>
      </c>
      <c r="Y2701" s="262" t="n">
        <v>49000</v>
      </c>
      <c r="Z2701" s="226" t="n"/>
      <c r="AA2701" s="241">
        <f>Y4237*Z4237</f>
        <v/>
      </c>
      <c r="AB2701" s="237" t="inlineStr">
        <is>
          <t>79f8c796-a56b-4681-af27-1bd0b1a41b2a</t>
        </is>
      </c>
    </row>
    <row r="2702" ht="15" customHeight="1" s="283">
      <c r="A2702" s="109" t="n">
        <v>4229</v>
      </c>
      <c r="B2702" s="222">
        <f>HYPERLINK("https://mocostore.moco.co.id/catalog/"&amp;AB4238,"Klik Disini")</f>
        <v/>
      </c>
      <c r="C2702" s="223" t="inlineStr">
        <is>
          <t>Seri Karakter Buah Roh KASIH - Saling Memaafkan; Mengasihi Gio; Poci Mengasihi Popy; Mengasihi dalam Perbedaan</t>
        </is>
      </c>
      <c r="D2702" s="223" t="inlineStr">
        <is>
          <t>:</t>
        </is>
      </c>
      <c r="E2702" s="223" t="inlineStr">
        <is>
          <t>Trivena Yohana Gori ; Bella Vania Lim ; Graciela Hilda Hauteas; Kevin Daniel</t>
        </is>
      </c>
      <c r="F2702" s="223" t="inlineStr">
        <is>
          <t>978-623-6409-23-7</t>
        </is>
      </c>
      <c r="G2702" s="223" t="inlineStr">
        <is>
          <t>978-623-6409-24-4</t>
        </is>
      </c>
      <c r="H2702" s="223" t="inlineStr">
        <is>
          <t>Agama Kristen</t>
        </is>
      </c>
      <c r="I2702" s="258" t="inlineStr">
        <is>
          <t>Perguruan Tinggi</t>
        </is>
      </c>
      <c r="J2702" s="186" t="inlineStr">
        <is>
          <t>009.16</t>
        </is>
      </c>
      <c r="K2702" s="223" t="inlineStr">
        <is>
          <t>Tidak Tersedia</t>
        </is>
      </c>
      <c r="L2702" s="264" t="n"/>
      <c r="M2702" s="265" t="inlineStr">
        <is>
          <t>Tidak Tersedia</t>
        </is>
      </c>
      <c r="N2702" s="223" t="inlineStr">
        <is>
          <t>Indonesia</t>
        </is>
      </c>
      <c r="O2702" s="223" t="inlineStr">
        <is>
          <t>Fiksi</t>
        </is>
      </c>
      <c r="P2702" s="223" t="n">
        <v>2024</v>
      </c>
      <c r="Q2702" s="223" t="n">
        <v>2024</v>
      </c>
      <c r="R2702" s="223" t="inlineStr">
        <is>
          <t>Nain Publisher</t>
        </is>
      </c>
      <c r="S2702" s="223" t="inlineStr">
        <is>
          <t>Andi Offset CV</t>
        </is>
      </c>
      <c r="T2702" s="223" t="inlineStr">
        <is>
          <t>Lokal</t>
        </is>
      </c>
      <c r="U2702" s="86" t="n">
        <v>35</v>
      </c>
      <c r="V2702" s="86" t="inlineStr">
        <is>
          <t>pdf</t>
        </is>
      </c>
      <c r="W2702" s="223" t="inlineStr">
        <is>
          <t>3.3 MB</t>
        </is>
      </c>
      <c r="X2702" s="223" t="inlineStr">
        <is>
          <t>Aku memberikan perintah baru kepada kamu, yaitu supaya kamu saling mengasihi; sama seperti Aku telah mengasihi kamu demikian pula kamu harus saling mengasihi</t>
        </is>
      </c>
      <c r="Y2702" s="262" t="n">
        <v>49000</v>
      </c>
      <c r="Z2702" s="226" t="n"/>
      <c r="AA2702" s="241">
        <f>Y4238*Z4238</f>
        <v/>
      </c>
      <c r="AB2702" s="237" t="inlineStr">
        <is>
          <t>fe53cfbd-99af-4db6-b0d1-a5e19c0acb0f</t>
        </is>
      </c>
    </row>
    <row r="2703" ht="15" customHeight="1" s="283">
      <c r="A2703" s="109" t="n">
        <v>4231</v>
      </c>
      <c r="B2703" s="222">
        <f>HYPERLINK("https://mocostore.moco.co.id/catalog/"&amp;AB4240,"Klik Disini")</f>
        <v/>
      </c>
      <c r="C2703" s="223" t="inlineStr">
        <is>
          <t>Teknik Dasar untuk Analisis Data Menggunakan SPSS</t>
        </is>
      </c>
      <c r="D2703" s="223" t="inlineStr">
        <is>
          <t>:</t>
        </is>
      </c>
      <c r="E2703" s="223" t="inlineStr">
        <is>
          <t>Duwi Priyatno</t>
        </is>
      </c>
      <c r="F2703" s="223" t="inlineStr">
        <is>
          <t>978-623-01-4224-6</t>
        </is>
      </c>
      <c r="G2703" s="223" t="inlineStr">
        <is>
          <t>978-623-01-4225-3</t>
        </is>
      </c>
      <c r="H2703" s="223" t="inlineStr">
        <is>
          <t>Statistika</t>
        </is>
      </c>
      <c r="I2703" s="258" t="inlineStr">
        <is>
          <t>Perguruan Tinggi</t>
        </is>
      </c>
      <c r="J2703" s="186" t="inlineStr">
        <is>
          <t>009.01</t>
        </is>
      </c>
      <c r="K2703" s="223" t="inlineStr">
        <is>
          <t>Tidak Tersedia</t>
        </is>
      </c>
      <c r="L2703" s="264" t="n"/>
      <c r="M2703" s="265" t="inlineStr">
        <is>
          <t>Tidak Tersedia</t>
        </is>
      </c>
      <c r="N2703" s="223" t="inlineStr">
        <is>
          <t>Indonesia</t>
        </is>
      </c>
      <c r="O2703" s="223" t="inlineStr">
        <is>
          <t>Bukan fiksi</t>
        </is>
      </c>
      <c r="P2703" s="223" t="n">
        <v>2024</v>
      </c>
      <c r="Q2703" s="223" t="n">
        <v>2024</v>
      </c>
      <c r="R2703" s="223" t="inlineStr">
        <is>
          <t>Penerbit Andi</t>
        </is>
      </c>
      <c r="S2703" s="223" t="inlineStr">
        <is>
          <t>Andi Offset CV</t>
        </is>
      </c>
      <c r="T2703" s="223" t="inlineStr">
        <is>
          <t>Lokal</t>
        </is>
      </c>
      <c r="U2703" s="86" t="n">
        <v>242</v>
      </c>
      <c r="V2703" s="86" t="inlineStr">
        <is>
          <t>pdf</t>
        </is>
      </c>
      <c r="W2703" s="223" t="inlineStr">
        <is>
          <t>6.4 MB</t>
        </is>
      </c>
      <c r="X2703" s="223" t="inlineStr">
        <is>
          <t>Belajar mengolah data statistik yang banyak dan kompleks membutuhkan waktu yang lama. Oleh karena itu, diperlukan suatu cara efektif untuk mempelajarinya, salah satunya adalah dengan menggunakan SPSS.
 SPSS adalah sebuah software yang biasa digunakan untuk mengolah data statistik. Dengan menggunakan SPSS, Anda dapat belajar mengolah data secara cepat dan singkat tanpa harus menggunakan jasa konsultan atau jasa olah data yang tentunya memerlukan biaya besar. Buku ini membahas cara cepat mengolah data sendiri dengan program SPSS 24, menggunakan studi kasus, data sederhana, dan analisis yang sering digunakan, sehingga Anda dapat menguasainya dalam waktu singkat.
 Materi dalam buku ini mencakup semua analisis yang diperlukan untuk penelitian skripsi, tesis, dan disertasi dari berbagai disiplin ilmu, serta penelitian umum seperti analisis korelasi, regresi linier, uji beda dua rata-rata, uji One Way ANOVA, uji validitas dan reliabilitas, analisis deskriptif, dan lain-lain. Selain itu, buku ini juga dilengkapi dengan pembahasan uji asumsi klasik regresi dengan berbagai metode, analisis faktor, dan analisis jalur yang banyak digunakan dalam penelitian saat ini. Buku ini juga dilengkapi dengan tabel-tabel statistik untuk keperluan interpretasi hasil olah data.</t>
        </is>
      </c>
      <c r="Y2703" s="262" t="n">
        <v>77000</v>
      </c>
      <c r="Z2703" s="226" t="n"/>
      <c r="AA2703" s="241">
        <f>Y4240*Z4240</f>
        <v/>
      </c>
      <c r="AB2703" s="237" t="inlineStr">
        <is>
          <t>efa7e2ae-52e3-4f9d-8353-f435e30becaa</t>
        </is>
      </c>
    </row>
    <row r="2704" ht="15" customHeight="1" s="283">
      <c r="A2704" s="109" t="n">
        <v>4233</v>
      </c>
      <c r="B2704" s="222">
        <f>HYPERLINK("https://mocostore.moco.co.id/catalog/"&amp;AB4242,"Klik Disini")</f>
        <v/>
      </c>
      <c r="C2704" s="223" t="inlineStr">
        <is>
          <t>Ekoteologi dalam Perspektif Kristen</t>
        </is>
      </c>
      <c r="D2704" s="223" t="inlineStr">
        <is>
          <t>:</t>
        </is>
      </c>
      <c r="E2704" s="223" t="inlineStr">
        <is>
          <t>Dantje T. Sembel, Ph.D.</t>
        </is>
      </c>
      <c r="F2704" s="223" t="inlineStr">
        <is>
          <t>978-623-314-436-0</t>
        </is>
      </c>
      <c r="G2704" s="223" t="inlineStr">
        <is>
          <t>978-623-314-437-7</t>
        </is>
      </c>
      <c r="H2704" s="223" t="inlineStr">
        <is>
          <t>Agama Kristen</t>
        </is>
      </c>
      <c r="I2704" s="258" t="inlineStr">
        <is>
          <t>Perguruan Tinggi</t>
        </is>
      </c>
      <c r="J2704" s="186" t="inlineStr">
        <is>
          <t>009.16</t>
        </is>
      </c>
      <c r="K2704" s="223" t="inlineStr">
        <is>
          <t>Edisi Ke-1</t>
        </is>
      </c>
      <c r="L2704" s="264" t="n"/>
      <c r="M2704" s="265" t="inlineStr">
        <is>
          <t>Tidak Tersedia</t>
        </is>
      </c>
      <c r="N2704" s="223" t="inlineStr">
        <is>
          <t>Indonesia</t>
        </is>
      </c>
      <c r="O2704" s="223" t="inlineStr">
        <is>
          <t>Bukan fiksi</t>
        </is>
      </c>
      <c r="P2704" s="223" t="n">
        <v>2023</v>
      </c>
      <c r="Q2704" s="223" t="n">
        <v>2023</v>
      </c>
      <c r="R2704" s="223" t="inlineStr">
        <is>
          <t>PBMR Andi</t>
        </is>
      </c>
      <c r="S2704" s="223" t="inlineStr">
        <is>
          <t>Andi Offset CV</t>
        </is>
      </c>
      <c r="T2704" s="223" t="inlineStr">
        <is>
          <t>Lokal</t>
        </is>
      </c>
      <c r="U2704" s="86" t="n">
        <v>386</v>
      </c>
      <c r="V2704" s="86" t="inlineStr">
        <is>
          <t>pdf</t>
        </is>
      </c>
      <c r="W2704" s="223" t="inlineStr">
        <is>
          <t>7.1 MB</t>
        </is>
      </c>
      <c r="X2704" s="223" t="inlineStr">
        <is>
          <t>Salah satu cara untuk memahami dan mengagumi keagungan dan kebesaran Sang Pencipta adalah dengan mempelajari karya-Nya dalam penciptaan yang luar biasa, juga dengan berinteraksi dengan alam semesta ciptaan-Nya. Fenomena bencana alam telah menjadi keresahan, sehingga manusia harus bersama-sama menjaga dan merawat alam semesta. Oleh karena itu, manusia tidak hanya memerlukan bekal pengetahuan tentang lingkungan, tetapi juga pengetahuan tentang teologi.
 Buku Ekoteologi dalam Perspektif Kristen memaparkan dua keilmuan yang menjadi dasar pengetahuan, yaitu ekologi sebagai ilmu yang mempelajari tentang interaksi antara berbagai makhluk hidup (tumbuhan, mikroorganisme, dan hewan) dengan makhluk hidup yang lain serta dengan lingkungan abiotik di sekitarnya. Kedua, teologi dalam arti umum sebagai ilmu yang mempelajari tentang Tuhan, ajaran-Nya, dan hubungan- hubungan dengan alam semesta.
 Bahasan dalam buku ini mencakup hubungan antara lingkungan alam dengan pekerjaan- pekerjaan Allah di bumi; karya penciptaan bumi oleh Allah melalui firman-Nya; pemeliharaan alam; dampak alami dan antropologis terhadap bumi ciptaan Allah: dan upaya menjaga agar segala sesuatu yang diciptakan Allah di bumi tetap baik.</t>
        </is>
      </c>
      <c r="Y2704" s="262" t="n">
        <v>134000</v>
      </c>
      <c r="Z2704" s="226" t="n"/>
      <c r="AA2704" s="241">
        <f>Y4242*Z4242</f>
        <v/>
      </c>
      <c r="AB2704" s="237" t="inlineStr">
        <is>
          <t>5ae2a2dc-fd43-4654-b491-e0eaf44fd2dd</t>
        </is>
      </c>
    </row>
    <row r="2705" ht="15" customHeight="1" s="283">
      <c r="A2705" s="109" t="n">
        <v>4234</v>
      </c>
      <c r="B2705" s="222">
        <f>HYPERLINK("https://mocostore.moco.co.id/catalog/"&amp;AB4243,"Klik Disini")</f>
        <v/>
      </c>
      <c r="C2705" s="223" t="inlineStr">
        <is>
          <t>Kingdom Family : Keluarga sebagai miniatur Kerajaan Sorga di Bumi</t>
        </is>
      </c>
      <c r="D2705" s="223" t="inlineStr">
        <is>
          <t>:</t>
        </is>
      </c>
      <c r="E2705" s="223" t="inlineStr">
        <is>
          <t>Ronny Daud Simeon</t>
        </is>
      </c>
      <c r="F2705" s="223" t="inlineStr">
        <is>
          <t>978-623-314-423-0</t>
        </is>
      </c>
      <c r="G2705" s="223" t="inlineStr">
        <is>
          <t>978-623-314-424-7</t>
        </is>
      </c>
      <c r="H2705" s="223" t="inlineStr">
        <is>
          <t>Agama Kristen</t>
        </is>
      </c>
      <c r="I2705" s="258" t="inlineStr">
        <is>
          <t>Perguruan Tinggi</t>
        </is>
      </c>
      <c r="J2705" s="186" t="inlineStr">
        <is>
          <t>009.16</t>
        </is>
      </c>
      <c r="K2705" s="223" t="inlineStr">
        <is>
          <t>Edisi Ke-1</t>
        </is>
      </c>
      <c r="L2705" s="264" t="n"/>
      <c r="M2705" s="265" t="inlineStr">
        <is>
          <t>Tidak Tersedia</t>
        </is>
      </c>
      <c r="N2705" s="223" t="inlineStr">
        <is>
          <t>Indonesia</t>
        </is>
      </c>
      <c r="O2705" s="223" t="inlineStr">
        <is>
          <t>Bukan fiksi</t>
        </is>
      </c>
      <c r="P2705" s="223" t="n">
        <v>2023</v>
      </c>
      <c r="Q2705" s="223" t="n">
        <v>2023</v>
      </c>
      <c r="R2705" s="223" t="inlineStr">
        <is>
          <t>PBMR Andi</t>
        </is>
      </c>
      <c r="S2705" s="223" t="inlineStr">
        <is>
          <t>Andi Offset CV</t>
        </is>
      </c>
      <c r="T2705" s="223" t="inlineStr">
        <is>
          <t>Lokal</t>
        </is>
      </c>
      <c r="U2705" s="86" t="n">
        <v>178</v>
      </c>
      <c r="V2705" s="86" t="inlineStr">
        <is>
          <t>pdf</t>
        </is>
      </c>
      <c r="W2705" s="223" t="inlineStr">
        <is>
          <t>1.9 MB</t>
        </is>
      </c>
      <c r="X2705" s="223" t="inlineStr">
        <is>
          <t>Pernikahan membutuhkan kesabaran untuk melatih diri agar dapat menyelaraskan diri. Apabila dalam proses berlatih tersebut selalu berpadanan dengan kehendak Allah, akan menghasilkan kebiasaan yang baik dan benar, serta berujung pada budaya kerajaan menjadi nyata dalam keluarga. Tanpa ketaatan pada kehendak Allah, mustahil keluarga akan mengalami kebahagiaan dan pencapaian tujuan Allah dalam pernikahan.</t>
        </is>
      </c>
      <c r="Y2705" s="262" t="n">
        <v>65000</v>
      </c>
      <c r="Z2705" s="226" t="n"/>
      <c r="AA2705" s="241">
        <f>Y4243*Z4243</f>
        <v/>
      </c>
      <c r="AB2705" s="237" t="inlineStr">
        <is>
          <t>59d439cf-0603-422b-87c1-2560c05451cd</t>
        </is>
      </c>
    </row>
    <row r="2706" ht="15" customHeight="1" s="283">
      <c r="A2706" s="109" t="n">
        <v>4235</v>
      </c>
      <c r="B2706" s="222">
        <f>HYPERLINK("https://mocostore.moco.co.id/catalog/"&amp;AB4244,"Klik Disini")</f>
        <v/>
      </c>
      <c r="C2706" s="223" t="inlineStr">
        <is>
          <t>Hermeneutika Untuk Pembinaan Warga Gereja : Seni Menafsirkan Alkitab</t>
        </is>
      </c>
      <c r="D2706" s="223" t="inlineStr">
        <is>
          <t>:</t>
        </is>
      </c>
      <c r="E2706" s="223" t="inlineStr">
        <is>
          <t>Dr. Binsen S. Sidjabat, Ph.D.</t>
        </is>
      </c>
      <c r="F2706" s="223" t="inlineStr">
        <is>
          <t>978-623-314-430-8</t>
        </is>
      </c>
      <c r="G2706" s="223" t="inlineStr">
        <is>
          <t>978-623-314-431-5</t>
        </is>
      </c>
      <c r="H2706" s="223" t="inlineStr">
        <is>
          <t>Agama Kristen</t>
        </is>
      </c>
      <c r="I2706" s="258" t="inlineStr">
        <is>
          <t>Perguruan Tinggi</t>
        </is>
      </c>
      <c r="J2706" s="186" t="inlineStr">
        <is>
          <t>009.16</t>
        </is>
      </c>
      <c r="K2706" s="223" t="inlineStr">
        <is>
          <t>Edisi Ke-1</t>
        </is>
      </c>
      <c r="L2706" s="264" t="n"/>
      <c r="M2706" s="265" t="inlineStr">
        <is>
          <t>Tidak Tersedia</t>
        </is>
      </c>
      <c r="N2706" s="223" t="inlineStr">
        <is>
          <t>Indonesia</t>
        </is>
      </c>
      <c r="O2706" s="223" t="inlineStr">
        <is>
          <t>Bukan fiksi</t>
        </is>
      </c>
      <c r="P2706" s="223" t="n">
        <v>2023</v>
      </c>
      <c r="Q2706" s="223" t="n">
        <v>2023</v>
      </c>
      <c r="R2706" s="223" t="inlineStr">
        <is>
          <t>PBMR Andi</t>
        </is>
      </c>
      <c r="S2706" s="223" t="inlineStr">
        <is>
          <t>Andi Offset CV</t>
        </is>
      </c>
      <c r="T2706" s="223" t="inlineStr">
        <is>
          <t>Lokal</t>
        </is>
      </c>
      <c r="U2706" s="86" t="n">
        <v>306</v>
      </c>
      <c r="V2706" s="86" t="inlineStr">
        <is>
          <t>pdf</t>
        </is>
      </c>
      <c r="W2706" s="223" t="inlineStr">
        <is>
          <t>5.5 MB</t>
        </is>
      </c>
      <c r="X2706" s="223" t="inlineStr">
        <is>
          <t>Banyak pemimpin yang melayani di jemaat ingin memperlengkapi warga gereja untuk memahami isi Alkitab, menikmati wahyu Allah, dalam rangka pertumbuhan iman kepada Allah Tritunggal, Bapa, Tuhan Yesus Kristus, dan Roh Kudus. Mereka juga membutuhkan kemampuan untuk memberikan jawaban atas beragam pertanyaan keyakinan dan kehidupan. Untuk maksud itu, tentunya mereka memiliki kerinduan agar kompetensi untuk memahami Alkitab meningkat.</t>
        </is>
      </c>
      <c r="Y2706" s="262" t="n">
        <v>124000</v>
      </c>
      <c r="Z2706" s="226" t="n"/>
      <c r="AA2706" s="241">
        <f>Y4244*Z4244</f>
        <v/>
      </c>
      <c r="AB2706" s="237" t="inlineStr">
        <is>
          <t>9cbcf503-21cc-4979-9e2f-03fc23a99d68</t>
        </is>
      </c>
    </row>
    <row r="2707" ht="15" customHeight="1" s="283">
      <c r="A2707" s="109" t="n">
        <v>4236</v>
      </c>
      <c r="B2707" s="222">
        <f>HYPERLINK("https://mocostore.moco.co.id/catalog/"&amp;AB4245,"Klik Disini")</f>
        <v/>
      </c>
      <c r="C2707" s="223" t="inlineStr">
        <is>
          <t>Supply Chain Management : Edisi 4</t>
        </is>
      </c>
      <c r="D2707" s="223" t="inlineStr">
        <is>
          <t>:</t>
        </is>
      </c>
      <c r="E2707" s="223" t="inlineStr">
        <is>
          <t>Prof. Ir. I Nyoman Pujawan, M.Eng, Ph.D, CSCP; Prof. Mahendrawathi Er, ST., MSc., Ph.D</t>
        </is>
      </c>
      <c r="F2707" s="223" t="inlineStr">
        <is>
          <t>978-623-7851-78-3</t>
        </is>
      </c>
      <c r="G2707" s="223" t="inlineStr">
        <is>
          <t>978-623-7851-79-0</t>
        </is>
      </c>
      <c r="H2707" s="223" t="inlineStr">
        <is>
          <t>Ekonomi</t>
        </is>
      </c>
      <c r="I2707" s="258" t="inlineStr">
        <is>
          <t>Perguruan Tinggi</t>
        </is>
      </c>
      <c r="J2707" s="186" t="inlineStr">
        <is>
          <t>009.09</t>
        </is>
      </c>
      <c r="K2707" s="223" t="inlineStr">
        <is>
          <t>Edisi Ke-1</t>
        </is>
      </c>
      <c r="L2707" s="264" t="n"/>
      <c r="M2707" s="265" t="inlineStr">
        <is>
          <t>Tidak Tersedia</t>
        </is>
      </c>
      <c r="N2707" s="223" t="inlineStr">
        <is>
          <t>Indonesia</t>
        </is>
      </c>
      <c r="O2707" s="223" t="inlineStr">
        <is>
          <t>Bukan fiksi</t>
        </is>
      </c>
      <c r="P2707" s="223" t="n">
        <v>2024</v>
      </c>
      <c r="Q2707" s="223" t="n">
        <v>2024</v>
      </c>
      <c r="R2707" s="223" t="inlineStr">
        <is>
          <t>Lautan Pustaka</t>
        </is>
      </c>
      <c r="S2707" s="223" t="inlineStr">
        <is>
          <t>Andi Offset CV</t>
        </is>
      </c>
      <c r="T2707" s="223" t="inlineStr">
        <is>
          <t>Lokal</t>
        </is>
      </c>
      <c r="U2707" s="86" t="n">
        <v>386</v>
      </c>
      <c r="V2707" s="86" t="inlineStr">
        <is>
          <t>pdf</t>
        </is>
      </c>
      <c r="W2707" s="223" t="inlineStr">
        <is>
          <t>6.1 MB</t>
        </is>
      </c>
      <c r="X2707" s="223" t="inlineStr">
        <is>
          <t>Perusahaan yang sukses adalah yang bisa menciptakan kepuasan pelanggan, tetapi tetap efisien operasinya. Supply Chain Management (SCM) adalah pendekatan terintegrasi antarfungsi ataupun lintas organisasi dalam memproduksi dan menghantarkan produk ke pelanggan.
 Buku ini disusun untuk memberikan landasan pemahaman tentang hakikat, arti penting, proses, metode, dan strategi dalam mengelola supply chain. Penting dibaca oleh mahasiswa yang sedang mempelajari kuliah terkait manajemen logistik/supp/y chain management ataupun para profesional yang bekerja pada bidangterkait.</t>
        </is>
      </c>
      <c r="Y2707" s="262" t="n">
        <v>142000</v>
      </c>
      <c r="Z2707" s="226" t="n"/>
      <c r="AA2707" s="241">
        <f>Y4245*Z4245</f>
        <v/>
      </c>
      <c r="AB2707" s="237" t="inlineStr">
        <is>
          <t>0546629f-5a63-4100-bfa0-fac1806d94aa</t>
        </is>
      </c>
    </row>
    <row r="2708" ht="15" customHeight="1" s="283">
      <c r="A2708" s="109" t="n">
        <v>4237</v>
      </c>
      <c r="B2708" s="222">
        <f>HYPERLINK("https://mocostore.moco.co.id/catalog/"&amp;AB4246,"Klik Disini")</f>
        <v/>
      </c>
      <c r="C2708" s="223" t="inlineStr">
        <is>
          <t>Structural Equation Modeling Berbasis Partial Least Square Menggunakan SmartPLS</t>
        </is>
      </c>
      <c r="D2708" s="223" t="inlineStr">
        <is>
          <t>:</t>
        </is>
      </c>
      <c r="E2708" s="223" t="inlineStr">
        <is>
          <t>Umi Narimawati; Jonathan Sarwono</t>
        </is>
      </c>
      <c r="F2708" s="223" t="inlineStr">
        <is>
          <t>978-623-01-3617-7</t>
        </is>
      </c>
      <c r="G2708" s="223" t="inlineStr">
        <is>
          <t>978-623-01-3618-4</t>
        </is>
      </c>
      <c r="H2708" s="223" t="inlineStr">
        <is>
          <t>Statistika</t>
        </is>
      </c>
      <c r="I2708" s="258" t="inlineStr">
        <is>
          <t>Perguruan Tinggi</t>
        </is>
      </c>
      <c r="J2708" s="186" t="inlineStr">
        <is>
          <t>009.01</t>
        </is>
      </c>
      <c r="K2708" s="223" t="inlineStr">
        <is>
          <t>Edisi Ke-1</t>
        </is>
      </c>
      <c r="L2708" s="264" t="n"/>
      <c r="M2708" s="265" t="inlineStr">
        <is>
          <t>Tidak Tersedia</t>
        </is>
      </c>
      <c r="N2708" s="223" t="inlineStr">
        <is>
          <t>Indonesia</t>
        </is>
      </c>
      <c r="O2708" s="223" t="inlineStr">
        <is>
          <t>Bukan fiksi</t>
        </is>
      </c>
      <c r="P2708" s="223" t="n">
        <v>2024</v>
      </c>
      <c r="Q2708" s="223" t="n">
        <v>2024</v>
      </c>
      <c r="R2708" s="223" t="inlineStr">
        <is>
          <t>Penerbit Andi</t>
        </is>
      </c>
      <c r="S2708" s="223" t="inlineStr">
        <is>
          <t>Andi Offset CV</t>
        </is>
      </c>
      <c r="T2708" s="223" t="inlineStr">
        <is>
          <t>Lokal</t>
        </is>
      </c>
      <c r="U2708" s="86" t="n">
        <v>194</v>
      </c>
      <c r="V2708" s="86" t="inlineStr">
        <is>
          <t>pdf</t>
        </is>
      </c>
      <c r="W2708" s="223" t="inlineStr">
        <is>
          <t>4.3 MB</t>
        </is>
      </c>
      <c r="X2708" s="223" t="inlineStr">
        <is>
          <t>Dalam buku ini, dibahas beberapa model hubungan antarvariabel laten dan indikator-indikatornya, di antaranya model mediasi,moderasi dan regresi berganda yang banyak digunakan dalam riset skripsi, danriset-riset lainnya. Semoga dengan kehadiran buku ini, dapat membawa manfaat bagi para pembaca.</t>
        </is>
      </c>
      <c r="Y2708" s="262" t="n">
        <v>69000</v>
      </c>
      <c r="Z2708" s="226" t="n"/>
      <c r="AA2708" s="241">
        <f>Y4246*Z4246</f>
        <v/>
      </c>
      <c r="AB2708" s="237" t="inlineStr">
        <is>
          <t>2c328e66-a192-4197-9e68-af3764cf936e</t>
        </is>
      </c>
    </row>
    <row r="2709" ht="15" customHeight="1" s="283">
      <c r="A2709" s="109" t="n">
        <v>4239</v>
      </c>
      <c r="B2709" s="222">
        <f>HYPERLINK("https://mocostore.moco.co.id/catalog/"&amp;AB4248,"Klik Disini")</f>
        <v/>
      </c>
      <c r="C2709" s="223" t="inlineStr">
        <is>
          <t>PENGANTAR PRODUKSI BENIH : Legislasi Perbenihan di Indonesia dan Teori Produksi Benih Bermutu dengan Pendekatan Konvensional dan Bioteknologi</t>
        </is>
      </c>
      <c r="D2709" s="223" t="inlineStr">
        <is>
          <t>:</t>
        </is>
      </c>
      <c r="E2709" s="223" t="inlineStr">
        <is>
          <t>Asep Setiawan; Megayani Sri Rahayu; Ridwan Diaguna; Wahju Qamara Mugnisjah</t>
        </is>
      </c>
      <c r="F2709" s="223" t="inlineStr">
        <is>
          <t>978-623-7267-99-7</t>
        </is>
      </c>
      <c r="G2709" s="223" t="inlineStr">
        <is>
          <t>978-623-8409-00-6</t>
        </is>
      </c>
      <c r="H2709" s="223" t="inlineStr">
        <is>
          <t>Pertanian</t>
        </is>
      </c>
      <c r="I2709" s="258" t="inlineStr">
        <is>
          <t>Perguruan Tinggi</t>
        </is>
      </c>
      <c r="J2709" s="186" t="inlineStr">
        <is>
          <t>009.06</t>
        </is>
      </c>
      <c r="K2709" s="223" t="inlineStr">
        <is>
          <t>Edisi Ke-1</t>
        </is>
      </c>
      <c r="L2709" s="264" t="n"/>
      <c r="M2709" s="265" t="inlineStr">
        <is>
          <t>Tidak Tersedia</t>
        </is>
      </c>
      <c r="N2709" s="223" t="inlineStr">
        <is>
          <t>Indonesia</t>
        </is>
      </c>
      <c r="O2709" s="223" t="inlineStr">
        <is>
          <t>Bukan fiksi</t>
        </is>
      </c>
      <c r="P2709" s="223" t="n">
        <v>2023</v>
      </c>
      <c r="Q2709" s="223" t="n">
        <v>2023</v>
      </c>
      <c r="R2709" s="223" t="inlineStr">
        <is>
          <t>Lily Publisher</t>
        </is>
      </c>
      <c r="S2709" s="223" t="inlineStr">
        <is>
          <t>Andi Offset CV</t>
        </is>
      </c>
      <c r="T2709" s="223" t="inlineStr">
        <is>
          <t>Lokal</t>
        </is>
      </c>
      <c r="U2709" s="86" t="n">
        <v>354</v>
      </c>
      <c r="V2709" s="86" t="inlineStr">
        <is>
          <t>PDF</t>
        </is>
      </c>
      <c r="W2709" s="223" t="inlineStr">
        <is>
          <t>9.0 MB</t>
        </is>
      </c>
      <c r="X2709" s="223" t="inlineStr">
        <is>
          <t>Benih berkualitas adalah input yang paling efektif dan paling hemat biaya untuk produksi tanaman. Sebuah liputan praktis tentang prinsip-prinsip produksi benih untuk tanaman pertanian utama, buku ini menekankan produksi benih berkualitas optimal, dan berlaku untuk pertanian skala kecil dan besar di seluruh dunia. Komoditas pangan seperti padi, jagung, kedelai, kacang hijau, kacang-kacangan, polongpolongan, dan umbi-umbian. Buku mencangkup kebijakan pertanian perbenihan nasional yang diulas pada bab 1 &amp;ndash; 3 yaitu perkembangan dan kinerja perbenihan Indonesia, kebijakan perbenihan Indonesia. Kebutuhan dan pengadaan benih di Indonesia. Buku ini pada bab 4-7 juga menguraikan mengenai teknis produksi benih di lapangan yang perlu diperhatikan meliputi strategi reproduktif tanaman, proses pembentukan benih, faktor-faktor yang mempengaruhi mutu benih yang diproduksi, dan faktor yang mempengaruhi hasil benih.</t>
        </is>
      </c>
      <c r="Y2709" s="262" t="n">
        <v>105000</v>
      </c>
      <c r="Z2709" s="226" t="n"/>
      <c r="AA2709" s="241">
        <f>Y4248*Z4248</f>
        <v/>
      </c>
      <c r="AB2709" s="237" t="inlineStr">
        <is>
          <t>02b819c5-9ec7-436b-b19f-eb43ac104956</t>
        </is>
      </c>
    </row>
    <row r="2710" ht="15" customHeight="1" s="283">
      <c r="A2710" s="109" t="n">
        <v>4240</v>
      </c>
      <c r="B2710" s="222">
        <f>HYPERLINK("https://mocostore.moco.co.id/catalog/"&amp;AB4249,"Klik Disini")</f>
        <v/>
      </c>
      <c r="C2710" s="223" t="inlineStr">
        <is>
          <t>PERIZINAN : Problem dan Upaya Pembenahan</t>
        </is>
      </c>
      <c r="D2710" s="223" t="inlineStr">
        <is>
          <t>:</t>
        </is>
      </c>
      <c r="E2710" s="223" t="inlineStr">
        <is>
          <t>Y. Sri Pudyatmoko, S.H., M.Hum.</t>
        </is>
      </c>
      <c r="F2710" s="223" t="inlineStr">
        <is>
          <t>978-623-01-3912-3</t>
        </is>
      </c>
      <c r="G2710" s="223" t="inlineStr">
        <is>
          <t>978-623-01-3913-0</t>
        </is>
      </c>
      <c r="H2710" s="223" t="inlineStr">
        <is>
          <t>Hukum</t>
        </is>
      </c>
      <c r="I2710" s="258" t="inlineStr">
        <is>
          <t>Perguruan Tinggi</t>
        </is>
      </c>
      <c r="J2710" s="186" t="inlineStr">
        <is>
          <t>009.12</t>
        </is>
      </c>
      <c r="K2710" s="223" t="inlineStr">
        <is>
          <t>Edisi Ke-1</t>
        </is>
      </c>
      <c r="L2710" s="223" t="n"/>
      <c r="M2710" s="259" t="inlineStr">
        <is>
          <t>Tidak Tersedia</t>
        </is>
      </c>
      <c r="N2710" s="223" t="inlineStr">
        <is>
          <t>Indonesia</t>
        </is>
      </c>
      <c r="O2710" s="223" t="inlineStr">
        <is>
          <t>Bukan fiksi</t>
        </is>
      </c>
      <c r="P2710" s="223" t="n">
        <v>2024</v>
      </c>
      <c r="Q2710" s="223" t="n">
        <v>2024</v>
      </c>
      <c r="R2710" s="223" t="inlineStr">
        <is>
          <t>Lily Publisher</t>
        </is>
      </c>
      <c r="S2710" s="223" t="inlineStr">
        <is>
          <t>Andi Offset CV</t>
        </is>
      </c>
      <c r="T2710" s="223" t="inlineStr">
        <is>
          <t>Lokal</t>
        </is>
      </c>
      <c r="U2710" s="86" t="n">
        <v>338</v>
      </c>
      <c r="V2710" s="86" t="inlineStr">
        <is>
          <t>pdf</t>
        </is>
      </c>
      <c r="W2710" s="223" t="inlineStr">
        <is>
          <t>4.1 MB</t>
        </is>
      </c>
      <c r="X2710" s="223" t="inlineStr">
        <is>
          <t>Buku ini memuat beberapa pokok bahasan yang mendasar dan komprehensif mengenai perizinan. Muatan buku ini antara lain mencakup hal-hal dasar dan pengertian umum perizinan, bentuk dan isi izin, prosedur penerbitan izin, izin
 sebagai sebuahbeschikking(ketetapan pemerintah), retribusi dalam perizinan,pengujian keabsahan terhadap izin, juga beberapa persoalan dalam permohonan dan proses penerbitan izin, hingga upaya pembenahan di bidang perizinan. Dalam
 terbitan kali ini dilakukan penyesuaian dengan perkembangan yang ada. Banyaknya regulasi yang baru yang mau tidak mau harus diikuti dan digunakan dalam tulisan ini menyebabkan banyaknya waktu yang harus digunakan untuk merangkainya menjadi sebuah karya.</t>
        </is>
      </c>
      <c r="Y2710" s="262" t="n">
        <v>134000</v>
      </c>
      <c r="Z2710" s="226" t="n"/>
      <c r="AA2710" s="241">
        <f>Y4249*Z4249</f>
        <v/>
      </c>
      <c r="AB2710" s="237" t="inlineStr">
        <is>
          <t>276c052f-94a4-4e4a-a871-5bf944bcca6c</t>
        </is>
      </c>
    </row>
    <row r="2711" ht="15" customHeight="1" s="283">
      <c r="A2711" s="109" t="n">
        <v>4242</v>
      </c>
      <c r="B2711" s="222">
        <f>HYPERLINK("https://mocostore.moco.co.id/catalog/"&amp;AB4251,"Klik Disini")</f>
        <v/>
      </c>
      <c r="C2711" s="223" t="inlineStr">
        <is>
          <t>Pola Konsumsi Pangan Versus Kadar Gula Darah</t>
        </is>
      </c>
      <c r="D2711" s="223" t="inlineStr">
        <is>
          <t>:</t>
        </is>
      </c>
      <c r="E2711" s="223" t="inlineStr">
        <is>
          <t>Dr. Ir. Tejasari, M.Sc.</t>
        </is>
      </c>
      <c r="F2711" s="223" t="n"/>
      <c r="G2711" s="223" t="inlineStr">
        <is>
          <t>978-623-01-3680-1</t>
        </is>
      </c>
      <c r="H2711" s="223" t="inlineStr">
        <is>
          <t>Kesehatan</t>
        </is>
      </c>
      <c r="I2711" s="258" t="inlineStr">
        <is>
          <t>Perguruan Tinggi</t>
        </is>
      </c>
      <c r="J2711" s="186" t="inlineStr">
        <is>
          <t>009.24</t>
        </is>
      </c>
      <c r="K2711" s="223" t="inlineStr">
        <is>
          <t>Edisi Ke-1</t>
        </is>
      </c>
      <c r="L2711" s="264" t="n"/>
      <c r="M2711" s="265" t="inlineStr">
        <is>
          <t>Tidak Tersedia</t>
        </is>
      </c>
      <c r="N2711" s="223" t="inlineStr">
        <is>
          <t>Indonesia</t>
        </is>
      </c>
      <c r="O2711" s="223" t="inlineStr">
        <is>
          <t>Bukan fiksi</t>
        </is>
      </c>
      <c r="P2711" s="223" t="inlineStr">
        <is>
          <t>Tidak tersedia</t>
        </is>
      </c>
      <c r="Q2711" s="223" t="n">
        <v>2023</v>
      </c>
      <c r="R2711" s="223" t="inlineStr">
        <is>
          <t>Penerbit Andi</t>
        </is>
      </c>
      <c r="S2711" s="223" t="inlineStr">
        <is>
          <t>Andi Offset CV</t>
        </is>
      </c>
      <c r="T2711" s="223" t="inlineStr">
        <is>
          <t>Lokal</t>
        </is>
      </c>
      <c r="U2711" s="86" t="n">
        <v>94</v>
      </c>
      <c r="V2711" s="86" t="inlineStr">
        <is>
          <t>pdf</t>
        </is>
      </c>
      <c r="W2711" s="223" t="inlineStr">
        <is>
          <t>16.1 MB</t>
        </is>
      </c>
      <c r="X2711" s="223" t="inlineStr">
        <is>
          <t>Buku &amp;quot;Pola Konsumsi Pangan Versus Kadar Gula Darah&amp;quot; ditulis untuk berbagi pengetahuan tentang pola makan yang membantu mengendalikan kadar gula darah agar normal. Penjelasannya simpel dan berisi contoh agar mudah dimengerti. Buku ini juga memberikan panduan berdasarkan Pedoman Umum Gizi Seimbang (PUGS) di Indonesia. PUGS sangat penting sebagai panduan konsumsi harian untuk menjaga kesehatan dan mengatur gula darah. Semoga buku ini meningkatkan pemahaman pembaca tentang pangan dan gizi seimbang, membantu menghindari konsumsi makanan tinggi gula, dan memilih makanan dengan indeks glikemik rendah, mencegah masalah kadar gula darah tinggi yang berpotensi menyebabkan diabetes, serta dampak serius pada produktivitas manusia.
 Pesan utama yang disampaikan dalam buku ini adalah mengenai tiga hal penting, yaitu Pangan Tinggi Gula (High Sugar- HiSu Food), Tinggi Serat Pangan (High Fiber - Hi Fi Food), dan Rendah lndeks Glikemik (Low Glycemic Index - LolG Food). Meskipun produk-produk pangan dengan karakteristik tersebut masih terbatas di pasaran, konsumsinya dapat berperan penting dalam mengendalikan kadar gula darah. lnformasi ini setidaknya dapat menjadi panduan bagi kita untuk memperbaiki perilaku konsumsi pangan dengan membatasi asupan gula, sehingga kadar gula darah dapat tetap terkendali dalam batas normal.
 Selain itu, buku ini juga membahas mengenai nutrasetikal hipoglikemik yang telah teruji, seperti serat pangan. Serat pangan perlu dipertimbangkan karena sifatnya yang mampu mengikat gula dan kolesterol darah, sehingga keduanya tidak diserap ke dalam darah dan tidak meningkatkan kadar gula dan kolesterol darah.</t>
        </is>
      </c>
      <c r="Y2711" s="262" t="n">
        <v>37000</v>
      </c>
      <c r="Z2711" s="226" t="n"/>
      <c r="AA2711" s="241">
        <f>Y4251*Z4251</f>
        <v/>
      </c>
      <c r="AB2711" s="237" t="inlineStr">
        <is>
          <t>204e1fba-b78c-4c6f-a056-21305ecbfb76</t>
        </is>
      </c>
    </row>
    <row r="2712" ht="15" customHeight="1" s="283">
      <c r="A2712" s="109" t="n">
        <v>4251</v>
      </c>
      <c r="B2712" s="222">
        <f>HYPERLINK("https://mocostore.moco.co.id/catalog/"&amp;AB4260,"Klik Disini")</f>
        <v/>
      </c>
      <c r="C2712" s="223" t="inlineStr">
        <is>
          <t>KUPAS TUNTAS MICROSOFT WORD 365</t>
        </is>
      </c>
      <c r="D2712" s="223" t="inlineStr">
        <is>
          <t>:</t>
        </is>
      </c>
      <c r="E2712" s="223" t="inlineStr">
        <is>
          <t>MADCOMS (Handoko Budi Setyo)</t>
        </is>
      </c>
      <c r="F2712" s="223" t="inlineStr">
        <is>
          <t>978-623-01-4060-0</t>
        </is>
      </c>
      <c r="G2712" s="223" t="inlineStr">
        <is>
          <t>978-623-01-4061-7</t>
        </is>
      </c>
      <c r="H2712" s="223" t="inlineStr">
        <is>
          <t>Komputer</t>
        </is>
      </c>
      <c r="I2712" s="258" t="inlineStr">
        <is>
          <t>Perguruan Tinggi</t>
        </is>
      </c>
      <c r="J2712" s="186" t="inlineStr">
        <is>
          <t>009.05</t>
        </is>
      </c>
      <c r="K2712" s="223" t="inlineStr">
        <is>
          <t>Edisi Ke-1</t>
        </is>
      </c>
      <c r="L2712" s="264" t="n"/>
      <c r="M2712" s="265" t="inlineStr">
        <is>
          <t>Tidak Tersedia</t>
        </is>
      </c>
      <c r="N2712" s="223" t="inlineStr">
        <is>
          <t>Indonesia</t>
        </is>
      </c>
      <c r="O2712" s="223" t="inlineStr">
        <is>
          <t>Bukan fiksi</t>
        </is>
      </c>
      <c r="P2712" s="223" t="n">
        <v>2024</v>
      </c>
      <c r="Q2712" s="223" t="n">
        <v>2024</v>
      </c>
      <c r="R2712" s="223" t="inlineStr">
        <is>
          <t>Penerbit Andi</t>
        </is>
      </c>
      <c r="S2712" s="223" t="inlineStr">
        <is>
          <t>Andi Offset CV</t>
        </is>
      </c>
      <c r="T2712" s="223" t="inlineStr">
        <is>
          <t>Lokal</t>
        </is>
      </c>
      <c r="U2712" s="86" t="n">
        <v>363</v>
      </c>
      <c r="V2712" s="86" t="inlineStr">
        <is>
          <t>pdf</t>
        </is>
      </c>
      <c r="W2712" s="223" t="inlineStr">
        <is>
          <t>13.8 MB</t>
        </is>
      </c>
      <c r="X2712" s="223" t="inlineStr">
        <is>
          <t>Program Microsoft Word 365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t>
        </is>
      </c>
      <c r="Y2712" s="262" t="n">
        <v>141000</v>
      </c>
      <c r="Z2712" s="226" t="n"/>
      <c r="AA2712" s="241">
        <f>Y4260*Z4260</f>
        <v/>
      </c>
      <c r="AB2712" s="237" t="inlineStr">
        <is>
          <t>19ec87b4-cd68-4bc1-8351-3374ffebffb2</t>
        </is>
      </c>
    </row>
    <row r="2713" ht="15" customHeight="1" s="283">
      <c r="A2713" s="109" t="n">
        <v>4253</v>
      </c>
      <c r="B2713" s="222">
        <f>HYPERLINK("https://mocostore.moco.co.id/catalog/"&amp;AB4262,"Klik Disini")</f>
        <v/>
      </c>
      <c r="C2713" s="223" t="inlineStr">
        <is>
          <t>MICROSOFT OFFICE 2021 untuk Administrasi Perkantoran Modern : Microsoft Word – Excel - PowerPoint</t>
        </is>
      </c>
      <c r="D2713" s="223" t="inlineStr">
        <is>
          <t>:</t>
        </is>
      </c>
      <c r="E2713" s="223" t="inlineStr">
        <is>
          <t>MADCOMS</t>
        </is>
      </c>
      <c r="F2713" s="223" t="inlineStr">
        <is>
          <t>978-623-01-4036-5</t>
        </is>
      </c>
      <c r="G2713" s="223" t="inlineStr">
        <is>
          <t>978-623-01-4037-2</t>
        </is>
      </c>
      <c r="H2713" s="223" t="inlineStr">
        <is>
          <t>Komputer</t>
        </is>
      </c>
      <c r="I2713" s="258" t="inlineStr">
        <is>
          <t>Perguruan Tinggi</t>
        </is>
      </c>
      <c r="J2713" s="186" t="inlineStr">
        <is>
          <t>009.05</t>
        </is>
      </c>
      <c r="K2713" s="223" t="inlineStr">
        <is>
          <t>Edisi Ke-1</t>
        </is>
      </c>
      <c r="L2713" s="264" t="n"/>
      <c r="M2713" s="265" t="inlineStr">
        <is>
          <t>Tidak Tersedia</t>
        </is>
      </c>
      <c r="N2713" s="223" t="inlineStr">
        <is>
          <t>Indonesia</t>
        </is>
      </c>
      <c r="O2713" s="223" t="inlineStr">
        <is>
          <t>Bukan fiksi</t>
        </is>
      </c>
      <c r="P2713" s="223" t="n">
        <v>2024</v>
      </c>
      <c r="Q2713" s="223" t="n">
        <v>2024</v>
      </c>
      <c r="R2713" s="223" t="inlineStr">
        <is>
          <t>Penerbit Andi</t>
        </is>
      </c>
      <c r="S2713" s="223" t="inlineStr">
        <is>
          <t>Andi Offset CV</t>
        </is>
      </c>
      <c r="T2713" s="223" t="inlineStr">
        <is>
          <t>Lokal</t>
        </is>
      </c>
      <c r="U2713" s="86" t="n">
        <v>259</v>
      </c>
      <c r="V2713" s="86" t="inlineStr">
        <is>
          <t>pdf</t>
        </is>
      </c>
      <c r="W2713" s="223" t="inlineStr">
        <is>
          <t>10.4 MB</t>
        </is>
      </c>
      <c r="X2713" s="223" t="inlineStr">
        <is>
          <t>Administrasi Perkantoran merupakan aktivitas perencanaan, mengorganisir, mengarahkan, menyelenggarakan, dan mengawasi berbagai pekerjaan yang berhubungan dengan ruang lingkup di kantor serta tata usaha yang tertib dan baik. Untuk melaksanakan kegiatan tersebut Anda dapat memanfaatkan fasilitas yang telah disediakan oleh Microsoft Office (Word-Excel-PowerPoint).</t>
        </is>
      </c>
      <c r="Y2713" s="262" t="n">
        <v>120000</v>
      </c>
      <c r="Z2713" s="226" t="n"/>
      <c r="AA2713" s="241">
        <f>Y4262*Z4262</f>
        <v/>
      </c>
      <c r="AB2713" s="237" t="inlineStr">
        <is>
          <t>84448510-2b28-4388-aef7-af63a7a31b0c</t>
        </is>
      </c>
    </row>
    <row r="2714" ht="15" customHeight="1" s="283">
      <c r="A2714" s="109" t="n">
        <v>4255</v>
      </c>
      <c r="B2714" s="222">
        <f>HYPERLINK("https://mocostore.moco.co.id/catalog/"&amp;AB4264,"Klik Disini")</f>
        <v/>
      </c>
      <c r="C2714" s="223" t="inlineStr">
        <is>
          <t>Matematika Ilmu Komputer : Teori, Aplikasi, dan Integrasi Keilmuan</t>
        </is>
      </c>
      <c r="D2714" s="223" t="inlineStr">
        <is>
          <t>:</t>
        </is>
      </c>
      <c r="E2714" s="223" t="inlineStr">
        <is>
          <t>Ir. A. Muhammad Syafar, S.T., M.T., IPM</t>
        </is>
      </c>
      <c r="F2714" s="223" t="inlineStr">
        <is>
          <t>978-623-01-4033-4</t>
        </is>
      </c>
      <c r="G2714" s="223" t="inlineStr">
        <is>
          <t>978-623-01-4034-1</t>
        </is>
      </c>
      <c r="H2714" s="223" t="inlineStr">
        <is>
          <t>Komputer &amp; Internet</t>
        </is>
      </c>
      <c r="I2714" s="258" t="inlineStr">
        <is>
          <t>Perguruan Tinggi</t>
        </is>
      </c>
      <c r="J2714" s="186" t="inlineStr">
        <is>
          <t>009.05</t>
        </is>
      </c>
      <c r="K2714" s="223" t="inlineStr">
        <is>
          <t>Edisi Ke-1</t>
        </is>
      </c>
      <c r="L2714" s="264" t="n"/>
      <c r="M2714" s="265" t="inlineStr">
        <is>
          <t>Tidak Tersedia</t>
        </is>
      </c>
      <c r="N2714" s="223" t="inlineStr">
        <is>
          <t>Indonesia</t>
        </is>
      </c>
      <c r="O2714" s="223" t="inlineStr">
        <is>
          <t>Bukan fiksi</t>
        </is>
      </c>
      <c r="P2714" s="223" t="n">
        <v>2024</v>
      </c>
      <c r="Q2714" s="223" t="n">
        <v>2024</v>
      </c>
      <c r="R2714" s="223" t="inlineStr">
        <is>
          <t>Penerbit Andi</t>
        </is>
      </c>
      <c r="S2714" s="223" t="inlineStr">
        <is>
          <t>Andi Offset CV</t>
        </is>
      </c>
      <c r="T2714" s="223" t="inlineStr">
        <is>
          <t>Lokal</t>
        </is>
      </c>
      <c r="U2714" s="86" t="n">
        <v>170</v>
      </c>
      <c r="V2714" s="86" t="inlineStr">
        <is>
          <t>pdf</t>
        </is>
      </c>
      <c r="W2714" s="223" t="inlineStr">
        <is>
          <t>7.3 MB</t>
        </is>
      </c>
      <c r="X2714" s="223" t="inlineStr">
        <is>
          <t>Kondisi Society 5.0 menjadikan komputer sebagai alat bantu kebutuhan primer untukmengerjakan berbagai aktivitas dalam kehidupan masyarakat. Buku Matematika Ilmu Komputerini disusun sebagai bentuk implementasi teori dan praktik sehingga memudahkan bagi pembacadalam memahami materi Matematika Ilmu Komputer. Setiap bab dalam buku ini memadukanantara teori, aplikasi komputer, serta integrasi keilmuan, sains, dan teknologi.</t>
        </is>
      </c>
      <c r="Y2714" s="262" t="n">
        <v>79000</v>
      </c>
      <c r="Z2714" s="226" t="n"/>
      <c r="AA2714" s="241">
        <f>Y4264*Z4264</f>
        <v/>
      </c>
      <c r="AB2714" s="237" t="inlineStr">
        <is>
          <t>fdcd87b5-e452-4339-a8b2-14950c2c3829</t>
        </is>
      </c>
    </row>
    <row r="2715" ht="15" customHeight="1" s="283">
      <c r="A2715" s="109" t="n">
        <v>4256</v>
      </c>
      <c r="B2715" s="222">
        <f>HYPERLINK("https://mocostore.moco.co.id/catalog/"&amp;AB4265,"Klik Disini")</f>
        <v/>
      </c>
      <c r="C2715" s="223" t="inlineStr">
        <is>
          <t>DINAMIKA KERJA SAMA INTERNASIONAL : Penanggulangan Peredaran Gelap Narkotika di Asia Tenggara</t>
        </is>
      </c>
      <c r="D2715" s="223" t="inlineStr">
        <is>
          <t>:</t>
        </is>
      </c>
      <c r="E2715" s="223" t="inlineStr">
        <is>
          <t>Dr. Achmad Djatmiko, M.A.</t>
        </is>
      </c>
      <c r="F2715" s="223" t="inlineStr">
        <is>
          <t>978-623-01-4066-2</t>
        </is>
      </c>
      <c r="G2715" s="223" t="inlineStr">
        <is>
          <t>978-623-01-4067-9</t>
        </is>
      </c>
      <c r="H2715" s="223" t="inlineStr">
        <is>
          <t>Sosial &amp; Politik</t>
        </is>
      </c>
      <c r="I2715" s="258" t="inlineStr">
        <is>
          <t>Perguruan Tinggi</t>
        </is>
      </c>
      <c r="J2715" s="186" t="inlineStr">
        <is>
          <t>009.07</t>
        </is>
      </c>
      <c r="K2715" s="223" t="inlineStr">
        <is>
          <t>Edisi Ke-1</t>
        </is>
      </c>
      <c r="L2715" s="264" t="n"/>
      <c r="M2715" s="265" t="inlineStr">
        <is>
          <t>Tidak Tersedia</t>
        </is>
      </c>
      <c r="N2715" s="223" t="inlineStr">
        <is>
          <t>Indonesia</t>
        </is>
      </c>
      <c r="O2715" s="223" t="inlineStr">
        <is>
          <t>Bukan fiksi</t>
        </is>
      </c>
      <c r="P2715" s="223" t="n">
        <v>2024</v>
      </c>
      <c r="Q2715" s="223" t="n">
        <v>2024</v>
      </c>
      <c r="R2715" s="223" t="inlineStr">
        <is>
          <t>Penerbit Andi</t>
        </is>
      </c>
      <c r="S2715" s="223" t="inlineStr">
        <is>
          <t>Andi Offset CV</t>
        </is>
      </c>
      <c r="T2715" s="223" t="inlineStr">
        <is>
          <t>Lokal</t>
        </is>
      </c>
      <c r="U2715" s="86" t="n">
        <v>242</v>
      </c>
      <c r="V2715" s="86" t="inlineStr">
        <is>
          <t>pdf</t>
        </is>
      </c>
      <c r="W2715" s="223" t="inlineStr">
        <is>
          <t>5.0 MB</t>
        </is>
      </c>
      <c r="X2715" s="223" t="inlineStr">
        <is>
          <t>Kerja sama internasional menjadi suatu kebutuhan yang mendesakbagi semua negara sebagai ekspresi dari eksistensi mereka dalamberinteraksi dengan negara lain, mengukur tingkat keterterimaanmereka, serta mendukung kelangsungan hidup kedaulatan suatunegara. Dalam konteks ini, kerja sama internasional, baik bilateral,regional (ASEAN), maupun global (PBB), menjadi penting untukmencapai keamanan, perdamaian, dan kesejahteraan manusia ditengah ancaman kompleks yang meliputi berbagai aspek kehidupan,termasuk perdagangan narkoba.</t>
        </is>
      </c>
      <c r="Y2715" s="262" t="n">
        <v>92000</v>
      </c>
      <c r="Z2715" s="226" t="n"/>
      <c r="AA2715" s="241">
        <f>Y4265*Z4265</f>
        <v/>
      </c>
      <c r="AB2715" s="237" t="inlineStr">
        <is>
          <t>bcb742c9-5014-4386-88db-347f0b95c7c2</t>
        </is>
      </c>
    </row>
    <row r="2716" ht="15" customHeight="1" s="283">
      <c r="A2716" s="109" t="n">
        <v>4258</v>
      </c>
      <c r="B2716" s="222">
        <f>HYPERLINK("https://mocostore.moco.co.id/catalog/"&amp;AB4267,"Klik Disini")</f>
        <v/>
      </c>
      <c r="C2716" s="223" t="inlineStr">
        <is>
          <t>BUKU AJAR SANITASI PERMUKIMAN</t>
        </is>
      </c>
      <c r="D2716" s="223" t="inlineStr">
        <is>
          <t>:</t>
        </is>
      </c>
      <c r="E2716" s="223" t="inlineStr">
        <is>
          <t>Mei Ahyanti</t>
        </is>
      </c>
      <c r="F2716" s="223" t="inlineStr">
        <is>
          <t>978-623-6822-83-8</t>
        </is>
      </c>
      <c r="G2716" s="223" t="inlineStr">
        <is>
          <t>978-623-6822-84-5</t>
        </is>
      </c>
      <c r="H2716" s="223" t="inlineStr">
        <is>
          <t>Kesehatan</t>
        </is>
      </c>
      <c r="I2716" s="258" t="inlineStr">
        <is>
          <t>Perguruan Tinggi</t>
        </is>
      </c>
      <c r="J2716" s="186" t="inlineStr">
        <is>
          <t>009.24</t>
        </is>
      </c>
      <c r="K2716" s="223" t="inlineStr">
        <is>
          <t>Edisi Ke-1</t>
        </is>
      </c>
      <c r="L2716" s="264" t="n"/>
      <c r="M2716" s="265" t="inlineStr">
        <is>
          <t>Tidak Tersedia</t>
        </is>
      </c>
      <c r="N2716" s="223" t="inlineStr">
        <is>
          <t>Indonesia</t>
        </is>
      </c>
      <c r="O2716" s="223" t="inlineStr">
        <is>
          <t>Bukan fiksi</t>
        </is>
      </c>
      <c r="P2716" s="223" t="n">
        <v>2024</v>
      </c>
      <c r="Q2716" s="223" t="n">
        <v>2024</v>
      </c>
      <c r="R2716" s="223" t="inlineStr">
        <is>
          <t>Rapha Publishing</t>
        </is>
      </c>
      <c r="S2716" s="223" t="inlineStr">
        <is>
          <t>Andi Offset CV</t>
        </is>
      </c>
      <c r="T2716" s="223" t="inlineStr">
        <is>
          <t>Lokal</t>
        </is>
      </c>
      <c r="U2716" s="86" t="n">
        <v>259</v>
      </c>
      <c r="V2716" s="86" t="inlineStr">
        <is>
          <t>pdf</t>
        </is>
      </c>
      <c r="W2716" s="223" t="inlineStr">
        <is>
          <t>24.0 MB</t>
        </is>
      </c>
      <c r="X2716" s="223" t="inlineStr">
        <is>
          <t>Setiap manusia, di manapun dia berada tentu membutuhkan tempat tinggal yang layak yang disebut dengan rumah. Tinggal di rumah yang sehat nyaman dan aman merupakan dambaan setiap orang karena rumah dapat memenuhi kebutuhan rohani jasmani secara layak sehingga bisa disebut sebagai tempat tinggal. Akan tetapi rumah juga bisa menimbulkan berbagai penyakit berbasis lingkungan misalnya infeksi saluran pernafasan, diare dan penyakit-penyakit lain. Beberapa penelitian menyebutkan bahwa rumah yang tidak sehat berdampak pada peningkatan kejadian penyakit berbasis lingkungan. Sampai saat ini penyakit diare masih menjadi masalah kesehatan. Angka kesakitan (IR) di Indonesia sebesar 270 per 1.000 penduduk (Kemenkes RI, 2017). Case Fatality Rate (CFR) diare tahun 2010 &amp;ndash; 2017 cenderung mengalami fluktuasi (Dinas Kesehatan Provinsi Lampung, 2018).</t>
        </is>
      </c>
      <c r="Y2716" s="262" t="n">
        <v>230000</v>
      </c>
      <c r="Z2716" s="226" t="n"/>
      <c r="AA2716" s="241">
        <f>Y4267*Z4267</f>
        <v/>
      </c>
      <c r="AB2716" s="237" t="inlineStr">
        <is>
          <t>e572d209-c64d-4adb-8826-965a3e3f5d5b</t>
        </is>
      </c>
    </row>
    <row r="2717" ht="15" customHeight="1" s="283">
      <c r="A2717" s="109" t="n">
        <v>4263</v>
      </c>
      <c r="B2717" s="222">
        <f>HYPERLINK("https://mocostore.moco.co.id/catalog/"&amp;AB4272,"Klik Disini")</f>
        <v/>
      </c>
      <c r="C2717" s="223" t="inlineStr">
        <is>
          <t>BUKU AJAR ILMU PENYAKIT MULUT : Lesi Merah Putih</t>
        </is>
      </c>
      <c r="D2717" s="223" t="inlineStr">
        <is>
          <t>:</t>
        </is>
      </c>
      <c r="E2717" s="223" t="inlineStr">
        <is>
          <t>drg. Dwi Setianingtyas, Sp PM (K)</t>
        </is>
      </c>
      <c r="F2717" s="223" t="inlineStr">
        <is>
          <t>978-623-6822-81-4</t>
        </is>
      </c>
      <c r="G2717" s="223" t="inlineStr">
        <is>
          <t>978-623-6822-82-1</t>
        </is>
      </c>
      <c r="H2717" s="223" t="inlineStr">
        <is>
          <t>Kedokteran &amp; Medis</t>
        </is>
      </c>
      <c r="I2717" s="258" t="inlineStr">
        <is>
          <t>Perguruan Tinggi</t>
        </is>
      </c>
      <c r="J2717" s="186" t="inlineStr">
        <is>
          <t>009.02</t>
        </is>
      </c>
      <c r="K2717" s="223" t="inlineStr">
        <is>
          <t>Edisi Ke-1</t>
        </is>
      </c>
      <c r="L2717" s="264" t="n"/>
      <c r="M2717" s="265" t="inlineStr">
        <is>
          <t>Tidak Tersedia</t>
        </is>
      </c>
      <c r="N2717" s="223" t="inlineStr">
        <is>
          <t>Indonesia</t>
        </is>
      </c>
      <c r="O2717" s="223" t="inlineStr">
        <is>
          <t>Bukan fiksi</t>
        </is>
      </c>
      <c r="P2717" s="223" t="n">
        <v>2024</v>
      </c>
      <c r="Q2717" s="223" t="n">
        <v>2024</v>
      </c>
      <c r="R2717" s="223" t="inlineStr">
        <is>
          <t>Rapha Publishing</t>
        </is>
      </c>
      <c r="S2717" s="223" t="inlineStr">
        <is>
          <t>Andi Offset CV</t>
        </is>
      </c>
      <c r="T2717" s="223" t="inlineStr">
        <is>
          <t>Lokal</t>
        </is>
      </c>
      <c r="U2717" s="86" t="n">
        <v>178</v>
      </c>
      <c r="V2717" s="86" t="inlineStr">
        <is>
          <t>pdf</t>
        </is>
      </c>
      <c r="W2717" s="223" t="inlineStr">
        <is>
          <t>15.4 MB</t>
        </is>
      </c>
      <c r="X2717" s="223" t="inlineStr">
        <is>
          <t>Buku ajar Ilmu Penyakit Mulut ini menampilkan beberapa diagnosis disertai gambar dengan keterangan singkat dan jelas. Tujuan buku ini adalah agar mahasiswa mudah mengkaji informasi.</t>
        </is>
      </c>
      <c r="Y2717" s="262" t="n">
        <v>89000</v>
      </c>
      <c r="Z2717" s="226" t="n"/>
      <c r="AA2717" s="241">
        <f>Y4272*Z4272</f>
        <v/>
      </c>
      <c r="AB2717" s="237" t="inlineStr">
        <is>
          <t>520bcb79-8213-4bda-9657-1c494b43e0d3</t>
        </is>
      </c>
    </row>
    <row r="2718" ht="15" customHeight="1" s="283">
      <c r="A2718" s="109" t="n">
        <v>4266</v>
      </c>
      <c r="B2718" s="222">
        <f>HYPERLINK("https://mocostore.moco.co.id/catalog/"&amp;AB4275,"Klik Disini")</f>
        <v/>
      </c>
      <c r="C2718" s="223" t="inlineStr">
        <is>
          <t>Manajemen Gereja : Mengelola Gereja di Era Digital</t>
        </is>
      </c>
      <c r="D2718" s="223" t="inlineStr">
        <is>
          <t>:</t>
        </is>
      </c>
      <c r="E2718" s="223" t="inlineStr">
        <is>
          <t>Thio Donald Sugiarto</t>
        </is>
      </c>
      <c r="F2718" s="223" t="inlineStr">
        <is>
          <t>978-623-314-552-7</t>
        </is>
      </c>
      <c r="G2718" s="223" t="inlineStr">
        <is>
          <t>978-623-314-553-4</t>
        </is>
      </c>
      <c r="H2718" s="223" t="inlineStr">
        <is>
          <t>Agama Kristen</t>
        </is>
      </c>
      <c r="I2718" s="258" t="inlineStr">
        <is>
          <t>Perguruan Tinggi</t>
        </is>
      </c>
      <c r="J2718" s="186" t="inlineStr">
        <is>
          <t>009.16</t>
        </is>
      </c>
      <c r="K2718" s="223" t="inlineStr">
        <is>
          <t>Edisi Ke-1</t>
        </is>
      </c>
      <c r="L2718" s="264" t="n"/>
      <c r="M2718" s="265" t="inlineStr">
        <is>
          <t>Tidak Tersedia</t>
        </is>
      </c>
      <c r="N2718" s="223" t="inlineStr">
        <is>
          <t>Indonesia</t>
        </is>
      </c>
      <c r="O2718" s="223" t="inlineStr">
        <is>
          <t>Bukan fiksi</t>
        </is>
      </c>
      <c r="P2718" s="223" t="n">
        <v>2024</v>
      </c>
      <c r="Q2718" s="223" t="n">
        <v>2024</v>
      </c>
      <c r="R2718" s="223" t="inlineStr">
        <is>
          <t>PBMR Andi</t>
        </is>
      </c>
      <c r="S2718" s="223" t="inlineStr">
        <is>
          <t>Andi Offset CV</t>
        </is>
      </c>
      <c r="T2718" s="223" t="inlineStr">
        <is>
          <t>Lokal</t>
        </is>
      </c>
      <c r="U2718" s="86" t="n">
        <v>177</v>
      </c>
      <c r="V2718" s="86" t="inlineStr">
        <is>
          <t>pdf</t>
        </is>
      </c>
      <c r="W2718" s="223" t="inlineStr">
        <is>
          <t>1.4 MB</t>
        </is>
      </c>
      <c r="X2718" s="223" t="inlineStr">
        <is>
          <t>Mengelola gereja (managing the church) tidaklah mudah. Perlu hikmat dan akal budi serta kesabaran ekstra. Tidak semua orang dapat mengelola gereja dengan baik, apalagi jika harus kukuh mengacu pada nilai-nilai kebenaran Alkitab yang absolut. Sementara sering kali justru nilai-nilai kebenaran duniawilah yang terhisap masuk di dalam kepengelolaan gereja. Padahal seharusnya manajemen yang Alkitabiah justru dapat menginspirasi dan mewarnai penerapan manajemen dalam lingkup sekuler. Selain itu tantangan perubahan jaman juga dapat memberi pengaruh yang sangat signifikan dalam mengelola sebuah gereja. Bagaimana menyikapi kemajuan teknologi dan ilmu pengetahuan beserta segala konsekuensinya itulah yang harus dicermati didalam kepengelolaan sebuah gereja. Selain memaparkan manajemen secara umum, buku ini juga membahas manajemen kristiani secara khusus, bagaimana penerapan manajemen yang Alkitabiah dalam gereja, dokumen-dokumen pendukungnya, kepemimpinan dalam gereja yang terkait erat dengan manajemen gereja, bahkan juga memaparkan perangkat analisis manajemennya. Secara keseluruhan buku ini memberikan tambahan wawasan yang diperlukan bagi kepengelolaan gereja yang lebih baik dan profesional, dengan tetap menjadikan Alkitab sebagai dasar kebenaran yang utama dan absolut, serta menujukan kesemuanya itu bagi kemuliaan nama Tuhan.</t>
        </is>
      </c>
      <c r="Y2718" s="262" t="n">
        <v>67000</v>
      </c>
      <c r="Z2718" s="226" t="n"/>
      <c r="AA2718" s="241">
        <f>Y4275*Z4275</f>
        <v/>
      </c>
      <c r="AB2718" s="237" t="inlineStr">
        <is>
          <t>61e4b288-cf13-4a97-947f-f91c0cbed564</t>
        </is>
      </c>
    </row>
    <row r="2719" ht="15" customHeight="1" s="283">
      <c r="A2719" s="109" t="n">
        <v>4267</v>
      </c>
      <c r="B2719" s="222">
        <f>HYPERLINK("https://mocostore.moco.co.id/catalog/"&amp;AB4276,"Klik Disini")</f>
        <v/>
      </c>
      <c r="C2719" s="223" t="inlineStr">
        <is>
          <t>HIDUP NIKMAT DIABETES TAMAT : Cara Makan Mudah dan Murah, Diabetes Punah</t>
        </is>
      </c>
      <c r="D2719" s="223" t="inlineStr">
        <is>
          <t>:</t>
        </is>
      </c>
      <c r="E2719" s="223" t="inlineStr">
        <is>
          <t>Dr. dr. Hans Tandra</t>
        </is>
      </c>
      <c r="F2719" s="223" t="inlineStr">
        <is>
          <t>978-623-6822-70-8</t>
        </is>
      </c>
      <c r="G2719" s="223" t="inlineStr">
        <is>
          <t>978-623-6822-71-5</t>
        </is>
      </c>
      <c r="H2719" s="223" t="inlineStr">
        <is>
          <t>Kesehatan</t>
        </is>
      </c>
      <c r="I2719" s="258" t="inlineStr">
        <is>
          <t>Perguruan Tinggi</t>
        </is>
      </c>
      <c r="J2719" s="186" t="inlineStr">
        <is>
          <t>009.24</t>
        </is>
      </c>
      <c r="K2719" s="223" t="inlineStr">
        <is>
          <t>Edisi Ke-1</t>
        </is>
      </c>
      <c r="L2719" s="223" t="n"/>
      <c r="M2719" s="259" t="inlineStr">
        <is>
          <t>Tidak Tersedia</t>
        </is>
      </c>
      <c r="N2719" s="223" t="inlineStr">
        <is>
          <t>Indonesia</t>
        </is>
      </c>
      <c r="O2719" s="223" t="inlineStr">
        <is>
          <t>Bukan fiksi</t>
        </is>
      </c>
      <c r="P2719" s="223" t="n">
        <v>2023</v>
      </c>
      <c r="Q2719" s="223" t="n">
        <v>2023</v>
      </c>
      <c r="R2719" s="223" t="inlineStr">
        <is>
          <t>Rapha Publishing</t>
        </is>
      </c>
      <c r="S2719" s="223" t="inlineStr">
        <is>
          <t>Andi Offset CV</t>
        </is>
      </c>
      <c r="T2719" s="223" t="inlineStr">
        <is>
          <t>Lokal</t>
        </is>
      </c>
      <c r="U2719" s="86" t="n">
        <v>146</v>
      </c>
      <c r="V2719" s="86" t="inlineStr">
        <is>
          <t>pdf</t>
        </is>
      </c>
      <c r="W2719" s="223" t="inlineStr">
        <is>
          <t>16.0 MB</t>
        </is>
      </c>
      <c r="X2719" s="223" t="inlineStr">
        <is>
          <t>Diabetes itu serius, diabetes bisa diam-diam membunuh Anda! Diabetes bisa merusak semua organ tubuh, dari kepala sampai ke kaki, semua bisa terkena. Urusan diabetes selalu dikaitkan dengan masalah mengatur makan. Diet untuk diabetes acapkali begitu menakutkan, membuat Anda tidak nyaman, stres, ingin marah. &amp;ldquo;Tidak boleh makan manis&amp;rdquo;, &amp;ldquo;Tidak bisa lagi menyentuh makanan kesenangan&amp;rdquo;, &amp;ldquo;Tidak pernah lagi ke pesta&amp;rdquo;, &amp;ldquo;Dilarang ke restoran&amp;rdquo;. Mematahkan semangat. Membuat frustasi, bahkan sebelum berperang.</t>
        </is>
      </c>
      <c r="Y2719" s="262" t="n">
        <v>94000</v>
      </c>
      <c r="Z2719" s="226" t="n"/>
      <c r="AA2719" s="241">
        <f>Y4276*Z4276</f>
        <v/>
      </c>
      <c r="AB2719" s="237" t="inlineStr">
        <is>
          <t>3cf31b61-5651-4402-a6f9-cb475816978c</t>
        </is>
      </c>
    </row>
    <row r="2720" ht="15" customHeight="1" s="283">
      <c r="A2720" s="109" t="n">
        <v>4271</v>
      </c>
      <c r="B2720" s="222">
        <f>HYPERLINK("https://mocostore.moco.co.id/catalog/"&amp;AB4280,"Klik Disini")</f>
        <v/>
      </c>
      <c r="C2720" s="223" t="inlineStr">
        <is>
          <t>KIAMAT Perang Armagedon Akhir Sejarah Manusia</t>
        </is>
      </c>
      <c r="D2720" s="223" t="inlineStr">
        <is>
          <t>:</t>
        </is>
      </c>
      <c r="E2720" s="223" t="inlineStr">
        <is>
          <t>Dr. Iskandar Junaidi</t>
        </is>
      </c>
      <c r="F2720" s="223" t="inlineStr">
        <is>
          <t>978-623-314-557-2</t>
        </is>
      </c>
      <c r="G2720" s="223" t="inlineStr">
        <is>
          <t>978-623-314-558-9</t>
        </is>
      </c>
      <c r="H2720" s="223" t="inlineStr">
        <is>
          <t>Agama Kristen</t>
        </is>
      </c>
      <c r="I2720" s="258" t="inlineStr">
        <is>
          <t>Perguruan Tinggi</t>
        </is>
      </c>
      <c r="J2720" s="186" t="inlineStr">
        <is>
          <t>009.16</t>
        </is>
      </c>
      <c r="K2720" s="223" t="inlineStr">
        <is>
          <t>Tidak Tersedia</t>
        </is>
      </c>
      <c r="L2720" s="264" t="n"/>
      <c r="M2720" s="265" t="inlineStr">
        <is>
          <t>Tidak Tersedia</t>
        </is>
      </c>
      <c r="N2720" s="223" t="inlineStr">
        <is>
          <t>Indonesia</t>
        </is>
      </c>
      <c r="O2720" s="223" t="inlineStr">
        <is>
          <t>Bukan fiksi</t>
        </is>
      </c>
      <c r="P2720" s="223" t="n">
        <v>2024</v>
      </c>
      <c r="Q2720" s="223" t="n">
        <v>2024</v>
      </c>
      <c r="R2720" s="223" t="inlineStr">
        <is>
          <t>PBMR Andi</t>
        </is>
      </c>
      <c r="S2720" s="223" t="inlineStr">
        <is>
          <t>Andi Offset CV</t>
        </is>
      </c>
      <c r="T2720" s="223" t="inlineStr">
        <is>
          <t>Lokal</t>
        </is>
      </c>
      <c r="U2720" s="86" t="n">
        <v>210</v>
      </c>
      <c r="V2720" s="86" t="inlineStr">
        <is>
          <t>pdf</t>
        </is>
      </c>
      <c r="W2720" s="223" t="inlineStr">
        <is>
          <t>6.3 MB</t>
        </is>
      </c>
      <c r="X2720" s="223" t="inlineStr">
        <is>
          <t>Buku Armagedon ini kiranya perlu dibaca oleh semua orang termasuk orang-orang yang menganggap dirinya berhikmat dan bijaksana supaya kita semua berjaga-jaga dan mengerti bahwa hari kedatangan-Nya sudah di ambang pintu. Banyak hal baru yang secara umum belum diketahui oleh masyarakat, tetapi telah disingkapkan melalui buku yang sederhana ini, bahkan situasi yang terjadi di Timur Tengah dan Israel. Termasuk menyingkapkan kejadian-kejadian, situasi kondisi, perkembangan penyakit-penyakit yang mematikan yang tidak ada obatnya, penggunaan teknologi biochips dan penggenapan-penggenapan yang tertulis di Kitab Suci sampai dengan krisis global yang terjadi saat ini.</t>
        </is>
      </c>
      <c r="Y2720" s="262" t="n">
        <v>65000</v>
      </c>
      <c r="Z2720" s="226" t="n"/>
      <c r="AA2720" s="241">
        <f>Y4280*Z4280</f>
        <v/>
      </c>
      <c r="AB2720" s="237" t="inlineStr">
        <is>
          <t>0760def7-7412-4857-9a8c-6cc6032bd067</t>
        </is>
      </c>
    </row>
    <row r="2721" ht="15" customHeight="1" s="283">
      <c r="A2721" s="109" t="n">
        <v>4273</v>
      </c>
      <c r="B2721" s="222">
        <f>HYPERLINK("https://mocostore.moco.co.id/catalog/"&amp;AB4282,"Klik Disini")</f>
        <v/>
      </c>
      <c r="C2721" s="223" t="inlineStr">
        <is>
          <t>Pastoral Konseling dan Kesehatan Mental</t>
        </is>
      </c>
      <c r="D2721" s="223" t="inlineStr">
        <is>
          <t>:</t>
        </is>
      </c>
      <c r="E2721" s="223" t="inlineStr">
        <is>
          <t>Dr. Siswanto, M.Si., Psikolog dan Pdt. Em. Prof. Dr. Mesach Krisetya, M.Th.</t>
        </is>
      </c>
      <c r="F2721" s="223" t="inlineStr">
        <is>
          <t>978-623-314-413-1</t>
        </is>
      </c>
      <c r="G2721" s="223" t="inlineStr">
        <is>
          <t>978-623-314-414-8</t>
        </is>
      </c>
      <c r="H2721" s="223" t="inlineStr">
        <is>
          <t>Agama Kristen</t>
        </is>
      </c>
      <c r="I2721" s="258" t="inlineStr">
        <is>
          <t>Perguruan Tinggi</t>
        </is>
      </c>
      <c r="J2721" s="186" t="inlineStr">
        <is>
          <t>009.16</t>
        </is>
      </c>
      <c r="K2721" s="223" t="inlineStr">
        <is>
          <t>Edisi Ke-1</t>
        </is>
      </c>
      <c r="L2721" s="264" t="n"/>
      <c r="M2721" s="265" t="inlineStr">
        <is>
          <t>Tidak Tersedia</t>
        </is>
      </c>
      <c r="N2721" s="223" t="inlineStr">
        <is>
          <t>Indonesia</t>
        </is>
      </c>
      <c r="O2721" s="223" t="inlineStr">
        <is>
          <t>Bukan fiksi</t>
        </is>
      </c>
      <c r="P2721" s="223" t="n">
        <v>2023</v>
      </c>
      <c r="Q2721" s="223" t="n">
        <v>2023</v>
      </c>
      <c r="R2721" s="223" t="inlineStr">
        <is>
          <t>PBMR Andi</t>
        </is>
      </c>
      <c r="S2721" s="223" t="inlineStr">
        <is>
          <t>Andi Offset CV</t>
        </is>
      </c>
      <c r="T2721" s="223" t="inlineStr">
        <is>
          <t>Lokal</t>
        </is>
      </c>
      <c r="U2721" s="86" t="n">
        <v>232</v>
      </c>
      <c r="V2721" s="86" t="inlineStr">
        <is>
          <t>pdf</t>
        </is>
      </c>
      <c r="W2721" s="223" t="inlineStr">
        <is>
          <t>1.0 MB</t>
        </is>
      </c>
      <c r="X2721" s="223" t="inlineStr">
        <is>
          <t>Buku ini merupakan usaha bersama untuk membuka jalan bagi terintegrasinya pendampingan pastoral dengan kesehatan mental. Mengikuti filosofi Barat yang bersifat dualisme dan reduksionistik, ilmu-ilmu dari Barat termasuk pendampingan pastoral yang bersifat spiritual dan kesehatan mental yang dikelompokkan ke dalam ilmu sekuler, selama ini dipelajari secara terpisah pada fakultas yang terpisah. Akibatnya, banyak terjadi kesalahpahaman dalam memahami keduanya ketika dikaitkan dengan manusia dan perilakunya sebagai objek kajiannya. Buku ini mencoba mendekatkan tema-tema yang berkaitan dengan pendampingan pastoral dan kesehatan mental yang sering dialami dalam jemaat sehingga pembaca diperkaya dengan wawasan yang lebih mendalam sekaligus meluas.
 Bahasan dalam buku ini:
 - Dasar alkitabiah pendampingan pastoral yang menjadi perintah Yesus kepada murid-murid-Nya. Dijelaskan juga fungsi pastoral sebagai penyembuhan, penopangan, pembimbingan, dan pendamaian beserta contoh-contoh ekspresinya dalam sejarah dan konseling kontemporer.
 - Pastoral konseling yang memiliki keunikan dalam bidang pastoral maupun ilmu konseling secara umum.
 - Apa dan bagaimana mestinya konseling Kristen.
 - Sejarah pastoral gereja yang berubah dari masa ke masa; munculnya pendidikan pastoral klinis sebagai dampak dari tumbuhnya kesadaran akan pentingnya sains dalam dunia pastoral.
 - Dampak krisis sosial terhadap kesehatan mental dan rohani pada pribadi dan masyarakat.
 - Sejarah kesehatan mental dan dialektikanya dengan gereja.
 - Membedakan individu yang bergangguan dengan individu yang pada dasarnya sehat mentalnya.
 - Tanda-tanda gangguan mental dan berbagai macam gangguan mental yang sering terjadi di kalangan jemaat.
 - Kerasukan dan penanganannya; jenis-jenis kerasukan, baik yang belum dianggap sebagai gangguan maupun yang dianggap sebagai gangguan; menangani</t>
        </is>
      </c>
      <c r="Y2721" s="262" t="n">
        <v>84000</v>
      </c>
      <c r="Z2721" s="226" t="n"/>
      <c r="AA2721" s="241">
        <f>Y4282*Z4282</f>
        <v/>
      </c>
      <c r="AB2721" s="237" t="inlineStr">
        <is>
          <t>87b2f285-2a52-44ca-9db5-35d668ed89e0</t>
        </is>
      </c>
    </row>
    <row r="2722" ht="15" customHeight="1" s="283">
      <c r="A2722" s="109" t="n">
        <v>4275</v>
      </c>
      <c r="B2722" s="222">
        <f>HYPERLINK("https://mocostore.moco.co.id/catalog/"&amp;AB4284,"Klik Disini")</f>
        <v/>
      </c>
      <c r="C2722" s="223" t="inlineStr">
        <is>
          <t>Problem Based Learning</t>
        </is>
      </c>
      <c r="D2722" s="223" t="inlineStr">
        <is>
          <t>:</t>
        </is>
      </c>
      <c r="E2722" s="223" t="inlineStr">
        <is>
          <t>Arnita Budi Siswanti &amp; Prof. Richardus Eko Indrajit</t>
        </is>
      </c>
      <c r="F2722" s="223" t="inlineStr">
        <is>
          <t>978-623-01-3375-6</t>
        </is>
      </c>
      <c r="G2722" s="223" t="inlineStr">
        <is>
          <t>978-623-01-3374-9</t>
        </is>
      </c>
      <c r="H2722" s="223" t="inlineStr">
        <is>
          <t>Pendidikan</t>
        </is>
      </c>
      <c r="I2722" s="258" t="inlineStr">
        <is>
          <t>Perguruan Tinggi</t>
        </is>
      </c>
      <c r="J2722" s="186" t="inlineStr">
        <is>
          <t>009.10</t>
        </is>
      </c>
      <c r="K2722" s="223" t="inlineStr">
        <is>
          <t>Edisi Ke-1</t>
        </is>
      </c>
      <c r="L2722" s="264" t="n"/>
      <c r="M2722" s="265" t="inlineStr">
        <is>
          <t>Tidak Tersedia</t>
        </is>
      </c>
      <c r="N2722" s="223" t="inlineStr">
        <is>
          <t>Indonesia</t>
        </is>
      </c>
      <c r="O2722" s="223" t="inlineStr">
        <is>
          <t>Bukan fiksi</t>
        </is>
      </c>
      <c r="P2722" s="223" t="n">
        <v>2023</v>
      </c>
      <c r="Q2722" s="223" t="n">
        <v>2023</v>
      </c>
      <c r="R2722" s="223" t="inlineStr">
        <is>
          <t>Penerbit Andi</t>
        </is>
      </c>
      <c r="S2722" s="223" t="inlineStr">
        <is>
          <t>Andi Offset CV</t>
        </is>
      </c>
      <c r="T2722" s="223" t="inlineStr">
        <is>
          <t>Lokal</t>
        </is>
      </c>
      <c r="U2722" s="86" t="n">
        <v>130</v>
      </c>
      <c r="V2722" s="86" t="inlineStr">
        <is>
          <t>pdf</t>
        </is>
      </c>
      <c r="W2722" s="223" t="inlineStr">
        <is>
          <t>3.3 MB</t>
        </is>
      </c>
      <c r="X2722" s="223" t="inlineStr">
        <is>
          <t>Dalam dunia pendidikan, ada beberapa metode pembelajaran yang banyak digunakan di dalam kelas. Salah satunya adalah Problem Based Learning atau yang biasa disebut dengan Pembelajaran Berbasis Masalah. Sesuai dengan namanya, Pembelajaran Berbasis Masalah merupakan salah satu metode pembelajaran inovatif yang lebih memfokuskan pada pemecahan masalah. Pemecahan masalah digunakan sebagai cara untuk mengembangkan kompetensi peserta didik. Pembelajaran berbasis masalah melatih peserta didik. mempelajari konten pengetahuan dan mengatasi masalah dalam kehidupan nyata.
 Hadirnya buku Problem Based Learning menjadi salah satu cara yang dapat digunakan oleh para pendidik dalam usaha membantu peserta didik agar menjadi kompeten dalam memecahkan masalah dan menghadapi tantangan ke depan.</t>
        </is>
      </c>
      <c r="Y2722" s="262" t="n">
        <v>49000</v>
      </c>
      <c r="Z2722" s="226" t="n"/>
      <c r="AA2722" s="241">
        <f>Y4284*Z4284</f>
        <v/>
      </c>
      <c r="AB2722" s="237" t="inlineStr">
        <is>
          <t>0142fd57-26af-4c94-b71e-5f66039aa179</t>
        </is>
      </c>
    </row>
    <row r="2723" ht="15" customHeight="1" s="283">
      <c r="A2723" s="109" t="n">
        <v>4279</v>
      </c>
      <c r="B2723" s="222">
        <f>HYPERLINK("https://mocostore.moco.co.id/catalog/"&amp;AB4288,"Klik Disini")</f>
        <v/>
      </c>
      <c r="C2723" s="223" t="inlineStr">
        <is>
          <t>255 Tips &amp; Trik Mudah Belajar Microsoft Word 2016 dan 2019</t>
        </is>
      </c>
      <c r="D2723" s="223" t="inlineStr">
        <is>
          <t>:</t>
        </is>
      </c>
      <c r="E2723" s="223" t="inlineStr">
        <is>
          <t>Madcoms</t>
        </is>
      </c>
      <c r="F2723" s="223" t="inlineStr">
        <is>
          <t>978-623-01-3292-6</t>
        </is>
      </c>
      <c r="G2723" s="223" t="inlineStr">
        <is>
          <t>978-623-01-3293-3</t>
        </is>
      </c>
      <c r="H2723" s="223" t="inlineStr">
        <is>
          <t>Komputer</t>
        </is>
      </c>
      <c r="I2723" s="258" t="inlineStr">
        <is>
          <t>Perguruan Tinggi</t>
        </is>
      </c>
      <c r="J2723" s="186" t="inlineStr">
        <is>
          <t>009.05</t>
        </is>
      </c>
      <c r="K2723" s="223" t="inlineStr">
        <is>
          <t>Edisi Ke-1</t>
        </is>
      </c>
      <c r="L2723" s="264" t="n"/>
      <c r="M2723" s="265" t="inlineStr">
        <is>
          <t>Tidak Tersedia</t>
        </is>
      </c>
      <c r="N2723" s="223" t="inlineStr">
        <is>
          <t>Indonesia</t>
        </is>
      </c>
      <c r="O2723" s="223" t="inlineStr">
        <is>
          <t>Bukan fiksi</t>
        </is>
      </c>
      <c r="P2723" s="223" t="n">
        <v>2023</v>
      </c>
      <c r="Q2723" s="223" t="n">
        <v>2023</v>
      </c>
      <c r="R2723" s="223" t="inlineStr">
        <is>
          <t>Penerbit Andi</t>
        </is>
      </c>
      <c r="S2723" s="223" t="inlineStr">
        <is>
          <t>Andi Offset CV</t>
        </is>
      </c>
      <c r="T2723" s="223" t="inlineStr">
        <is>
          <t>Lokal</t>
        </is>
      </c>
      <c r="U2723" s="86" t="n">
        <v>339</v>
      </c>
      <c r="V2723" s="86" t="inlineStr">
        <is>
          <t>pdf</t>
        </is>
      </c>
      <c r="W2723" s="223" t="inlineStr">
        <is>
          <t>10.2 MB</t>
        </is>
      </c>
      <c r="X2723" s="223" t="inlineStr">
        <is>
          <t>Microsoft Word adalah program pengolah kata yang sangat populer, yang mana menawarkan beragam kemudahan dalam menyelesaikan pekerjaan, terutama yang berhubungan dengan pengolahan kata. Akan tetapi semua kemudahan tersebut harus diimbangi dengan pemahaman Anda dalam menggunakan Microsoft Word, sehingga hasilnya akan lebih maksimal.</t>
        </is>
      </c>
      <c r="Y2723" s="262" t="n">
        <v>105000</v>
      </c>
      <c r="Z2723" s="226" t="n"/>
      <c r="AA2723" s="241">
        <f>Y4288*Z4288</f>
        <v/>
      </c>
      <c r="AB2723" s="237" t="inlineStr">
        <is>
          <t>d186d335-f191-43af-888f-f23c8e21fab6</t>
        </is>
      </c>
    </row>
    <row r="2724" ht="15" customHeight="1" s="283">
      <c r="A2724" s="109" t="n">
        <v>4280</v>
      </c>
      <c r="B2724" s="222">
        <f>HYPERLINK("https://mocostore.moco.co.id/catalog/"&amp;AB4289,"Klik Disini")</f>
        <v/>
      </c>
      <c r="C2724" s="223" t="inlineStr">
        <is>
          <t>Pengantar Teologi Sistematika</t>
        </is>
      </c>
      <c r="D2724" s="223" t="inlineStr">
        <is>
          <t>:</t>
        </is>
      </c>
      <c r="E2724" s="223" t="inlineStr">
        <is>
          <t>Pdt. Kresbinol Labobar</t>
        </is>
      </c>
      <c r="F2724" s="223" t="inlineStr">
        <is>
          <t>978-623-314-365-3</t>
        </is>
      </c>
      <c r="G2724" s="223" t="inlineStr">
        <is>
          <t>978-623-314-366-0</t>
        </is>
      </c>
      <c r="H2724" s="223" t="inlineStr">
        <is>
          <t>Agama Kristen</t>
        </is>
      </c>
      <c r="I2724" s="258" t="inlineStr">
        <is>
          <t>Perguruan Tinggi</t>
        </is>
      </c>
      <c r="J2724" s="186" t="inlineStr">
        <is>
          <t>009.16</t>
        </is>
      </c>
      <c r="K2724" s="223" t="inlineStr">
        <is>
          <t>Edisi Ke-1</t>
        </is>
      </c>
      <c r="L2724" s="264" t="n"/>
      <c r="M2724" s="265" t="inlineStr">
        <is>
          <t>Tidak Tersedia</t>
        </is>
      </c>
      <c r="N2724" s="223" t="inlineStr">
        <is>
          <t>Indonesia</t>
        </is>
      </c>
      <c r="O2724" s="223" t="inlineStr">
        <is>
          <t>Bukan fiksi</t>
        </is>
      </c>
      <c r="P2724" s="223" t="n">
        <v>2023</v>
      </c>
      <c r="Q2724" s="223" t="n">
        <v>2023</v>
      </c>
      <c r="R2724" s="223" t="inlineStr">
        <is>
          <t>PBMR Andi</t>
        </is>
      </c>
      <c r="S2724" s="223" t="inlineStr">
        <is>
          <t>Andi Offset CV</t>
        </is>
      </c>
      <c r="T2724" s="223" t="inlineStr">
        <is>
          <t>Lokal</t>
        </is>
      </c>
      <c r="U2724" s="86" t="n">
        <v>194</v>
      </c>
      <c r="V2724" s="86" t="inlineStr">
        <is>
          <t>pdf</t>
        </is>
      </c>
      <c r="W2724" s="223" t="inlineStr">
        <is>
          <t>3.1 MB</t>
        </is>
      </c>
      <c r="X2724" s="223" t="inlineStr">
        <is>
          <t>Teologi Sistematika adalah salah satu ilmu teologi yang sangat penting untuk dipelajari. Dalam ilmu teologi ini, terdapat pokok-pokok prinsip dari pengajaran iman
 Kristen yang merupakan doktrin Gereja. Dalam praktiknya, sebagai suatu disiplin ilmu, kajian Teologi Sistematika tidak hanya dipandang sebagai kumpulan pengetahuan, tetapi lebih dari itu, melalui Teologi Sistematika para pembaca dapat mengalami pembentukan karakter rohani, bahkan iman yang sungguh kepada Allah melalui berbagai bentuk pengajaran yang bermanfaat bagi pertumbuhan dan perkembangan iman Kristen.</t>
        </is>
      </c>
      <c r="Y2724" s="262" t="n">
        <v>65000</v>
      </c>
      <c r="Z2724" s="226" t="n"/>
      <c r="AA2724" s="241">
        <f>Y4289*Z4289</f>
        <v/>
      </c>
      <c r="AB2724" s="237" t="inlineStr">
        <is>
          <t>6a5f9d76-6bf1-42e8-8f57-6fd32c6e374a</t>
        </is>
      </c>
    </row>
    <row r="2725" ht="15" customHeight="1" s="283">
      <c r="A2725" s="109" t="n">
        <v>4281</v>
      </c>
      <c r="B2725" s="222">
        <f>HYPERLINK("https://mocostore.moco.co.id/catalog/"&amp;AB4290,"Klik Disini")</f>
        <v/>
      </c>
      <c r="C2725" s="223" t="inlineStr">
        <is>
          <t>Analisis Laporan Keuangan untuk Perhotelan</t>
        </is>
      </c>
      <c r="D2725" s="223" t="inlineStr">
        <is>
          <t>:</t>
        </is>
      </c>
      <c r="E2725" s="223" t="inlineStr">
        <is>
          <t>Dwi Prastowo Darminto</t>
        </is>
      </c>
      <c r="F2725" s="223" t="inlineStr">
        <is>
          <t>978-623-01-3272-8</t>
        </is>
      </c>
      <c r="G2725" s="223" t="inlineStr">
        <is>
          <t>978-623-01-3273-5</t>
        </is>
      </c>
      <c r="H2725" s="223" t="inlineStr">
        <is>
          <t>Manajemen</t>
        </is>
      </c>
      <c r="I2725" s="258" t="inlineStr">
        <is>
          <t>Perguruan Tinggi</t>
        </is>
      </c>
      <c r="J2725" s="186" t="inlineStr">
        <is>
          <t>009.09</t>
        </is>
      </c>
      <c r="K2725" s="223" t="inlineStr">
        <is>
          <t>Edisi Ke-2</t>
        </is>
      </c>
      <c r="L2725" s="264" t="n"/>
      <c r="M2725" s="265" t="inlineStr">
        <is>
          <t>Tidak Tersedia</t>
        </is>
      </c>
      <c r="N2725" s="223" t="inlineStr">
        <is>
          <t>Indonesia</t>
        </is>
      </c>
      <c r="O2725" s="223" t="inlineStr">
        <is>
          <t>Bukan fiksi</t>
        </is>
      </c>
      <c r="P2725" s="223" t="inlineStr">
        <is>
          <t>Tidak tersedia</t>
        </is>
      </c>
      <c r="Q2725" s="223" t="n">
        <v>2024</v>
      </c>
      <c r="R2725" s="223" t="inlineStr">
        <is>
          <t>Penerbit Andi</t>
        </is>
      </c>
      <c r="S2725" s="223" t="inlineStr">
        <is>
          <t>Andi Offset CV</t>
        </is>
      </c>
      <c r="T2725" s="223" t="inlineStr">
        <is>
          <t>Lokal</t>
        </is>
      </c>
      <c r="U2725" s="86" t="n">
        <v>173</v>
      </c>
      <c r="V2725" s="86" t="inlineStr">
        <is>
          <t>pdf</t>
        </is>
      </c>
      <c r="W2725" s="223" t="inlineStr">
        <is>
          <t>3.9 MB</t>
        </is>
      </c>
      <c r="X2725" s="223" t="inlineStr">
        <is>
          <t>Berkembang pesatnya kegiatan industri pariwisata pada umumnya dan kegiatan dunia
 usaha pada khususnya, berdampak positif terhadap perkembangan industri perhotelan.
 Maraknya industri perhotelan ini tidak dapat dipungkiri telah membawa konsekuensi
 terjadinya persaingan yang ketat di antara hotel yang ada.</t>
        </is>
      </c>
      <c r="Y2725" s="262" t="n">
        <v>160000</v>
      </c>
      <c r="Z2725" s="226" t="n"/>
      <c r="AA2725" s="241">
        <f>Y4290*Z4290</f>
        <v/>
      </c>
      <c r="AB2725" s="237" t="inlineStr">
        <is>
          <t>7ee215fc-4e83-42a7-88dd-a389d92af6e8</t>
        </is>
      </c>
    </row>
    <row r="2726" ht="15" customHeight="1" s="283">
      <c r="A2726" s="109" t="n">
        <v>4283</v>
      </c>
      <c r="B2726" s="222">
        <f>HYPERLINK("https://mocostore.moco.co.id/catalog/"&amp;AB4292,"Klik Disini")</f>
        <v/>
      </c>
      <c r="C2726" s="223" t="inlineStr">
        <is>
          <t>MIKROBA ENDOFIT : Eksplorasi, Potensi, dan Pemanfaatan Mikroba Endofit Bagi Kesehatan Tanaman dan Manusia serta Keuntungan Ekonomi</t>
        </is>
      </c>
      <c r="D2726" s="223" t="inlineStr">
        <is>
          <t>:</t>
        </is>
      </c>
      <c r="E2726" s="223" t="inlineStr">
        <is>
          <t>Prof. Ir. Loekas Soesanto, M.S., Ph.D., dan Dr. Endang Mugiastuti, S.P., M.P.</t>
        </is>
      </c>
      <c r="F2726" s="223" t="inlineStr">
        <is>
          <t>978-623-7267-95-9</t>
        </is>
      </c>
      <c r="G2726" s="223" t="inlineStr">
        <is>
          <t>978-623-7267-96-6</t>
        </is>
      </c>
      <c r="H2726" s="223" t="inlineStr">
        <is>
          <t>Pertanian</t>
        </is>
      </c>
      <c r="I2726" s="258" t="inlineStr">
        <is>
          <t>Perguruan Tinggi</t>
        </is>
      </c>
      <c r="J2726" s="186" t="inlineStr">
        <is>
          <t>009.06</t>
        </is>
      </c>
      <c r="K2726" s="223" t="inlineStr">
        <is>
          <t>Edisi Ke-1</t>
        </is>
      </c>
      <c r="L2726" s="264" t="n"/>
      <c r="M2726" s="265" t="inlineStr">
        <is>
          <t>Tidak Tersedia</t>
        </is>
      </c>
      <c r="N2726" s="223" t="inlineStr">
        <is>
          <t>Indonesia</t>
        </is>
      </c>
      <c r="O2726" s="223" t="inlineStr">
        <is>
          <t>Bukan fiksi</t>
        </is>
      </c>
      <c r="P2726" s="223" t="n">
        <v>2023</v>
      </c>
      <c r="Q2726" s="223" t="n">
        <v>2023</v>
      </c>
      <c r="R2726" s="223" t="inlineStr">
        <is>
          <t>Lily Publisher</t>
        </is>
      </c>
      <c r="S2726" s="223" t="inlineStr">
        <is>
          <t>Andi Offset CV</t>
        </is>
      </c>
      <c r="T2726" s="223" t="inlineStr">
        <is>
          <t>Lokal</t>
        </is>
      </c>
      <c r="U2726" s="86" t="n">
        <v>464</v>
      </c>
      <c r="V2726" s="86" t="inlineStr">
        <is>
          <t>pdf</t>
        </is>
      </c>
      <c r="W2726" s="223" t="inlineStr">
        <is>
          <t>8.7 MB</t>
        </is>
      </c>
      <c r="X2726" s="223" t="inlineStr">
        <is>
          <t>Penulisan buku ini didasarkan kepada belum adanya buku tersebut di pasaran,sedangkan buku ini sangat diperlukan oleh para dosen dan peneliti yang begerak di bidang mikroba endoﬁt, baik di dunia pertanian maupun di dunia farmasi atau kedokteran. Buku ini ditulis secara runut dimulai dari sejarah mikroba endoﬁt, arti penting, penjaringan,pengkarakteran, beberapa contoh mikroba endoﬁt dari berbagai kelompok, dan peran di dunia pertanian. Buku ini juga ditulis dengan menggunakan Bahasa Indonesia baku yang mudah dimengerti, dilengkapi dengan banyak foto atau gambar, untuk memudahkan mengidentiﬁkasi atau mengenali mikroba endoﬁt di laboratorium.</t>
        </is>
      </c>
      <c r="Y2726" s="262" t="n">
        <v>409000</v>
      </c>
      <c r="Z2726" s="226" t="n"/>
      <c r="AA2726" s="241">
        <f>Y4292*Z4292</f>
        <v/>
      </c>
      <c r="AB2726" s="237" t="inlineStr">
        <is>
          <t>92f88c7c-f6dd-4624-9f6c-1788237985d2</t>
        </is>
      </c>
    </row>
    <row r="2727" ht="15" customHeight="1" s="283">
      <c r="A2727" s="109" t="n">
        <v>4285</v>
      </c>
      <c r="B2727" s="222">
        <f>HYPERLINK("https://mocostore.moco.co.id/catalog/"&amp;AB4294,"Klik Disini")</f>
        <v/>
      </c>
      <c r="C2727" s="223" t="inlineStr">
        <is>
          <t>Kenali penyakit saluran napas anak : panduan ortu kekinian vol. 3</t>
        </is>
      </c>
      <c r="D2727" s="223" t="inlineStr">
        <is>
          <t>:</t>
        </is>
      </c>
      <c r="E2727" s="223" t="inlineStr">
        <is>
          <t>Vicka Farah Diba</t>
        </is>
      </c>
      <c r="F2727" s="223" t="inlineStr">
        <is>
          <t>978-623-8503-89-6</t>
        </is>
      </c>
      <c r="G2727" s="223" t="inlineStr">
        <is>
          <t>978-623-8503-88-9</t>
        </is>
      </c>
      <c r="H2727" s="223" t="inlineStr">
        <is>
          <t>Kesehatan</t>
        </is>
      </c>
      <c r="I2727" s="258" t="inlineStr">
        <is>
          <t>Perguruan Tinggi</t>
        </is>
      </c>
      <c r="J2727" s="186" t="inlineStr">
        <is>
          <t>009.24</t>
        </is>
      </c>
      <c r="K2727" s="223" t="inlineStr">
        <is>
          <t>Tidak Tersedia</t>
        </is>
      </c>
      <c r="L2727" s="264" t="n"/>
      <c r="M2727" s="265" t="inlineStr">
        <is>
          <t>Tidak Tersedia</t>
        </is>
      </c>
      <c r="N2727" s="223" t="inlineStr">
        <is>
          <t>Indonesia</t>
        </is>
      </c>
      <c r="O2727" s="223" t="inlineStr">
        <is>
          <t>Bukan fiksi</t>
        </is>
      </c>
      <c r="P2727" s="223" t="n">
        <v>2024</v>
      </c>
      <c r="Q2727" s="223" t="n">
        <v>2024</v>
      </c>
      <c r="R2727" s="223" t="inlineStr">
        <is>
          <t>Rumah Baca</t>
        </is>
      </c>
      <c r="S2727" s="223" t="inlineStr">
        <is>
          <t>Andi Offset CV</t>
        </is>
      </c>
      <c r="T2727" s="223" t="inlineStr">
        <is>
          <t>Lokal</t>
        </is>
      </c>
      <c r="U2727" s="86" t="n">
        <v>194</v>
      </c>
      <c r="V2727" s="86" t="inlineStr">
        <is>
          <t>pdf</t>
        </is>
      </c>
      <c r="W2727" s="223" t="inlineStr">
        <is>
          <t>5.6 MB</t>
        </is>
      </c>
      <c r="X2727" s="223" t="inlineStr">
        <is>
          <t>Batuk dan sesak napas merupakan keluhan yang paling sering menyebabkan orang tua meminta pertolongan tenaga kesehatan dan membawa anaknya ke rumah sakit. Sayangnya, sering kali anak dibawa ke rumah sakit dalam keadaan terlambat dan sudah berada dalam kondisi berat serta mengalami kondisi gagal napas. Gagal napas merupakan komplikasi sesak napas yang memerlukan bantuan napas segera dan berisiko mengalami kematian. Oleh karena itu, orang tua harus mengetahui tanda awal gagal napas. Buku ini memberi panduan pada orang tua untuk penatalaksanaan keadaan paling penting yang dapat menyebabkan batuk dan kesulitan bernapas pada anak.</t>
        </is>
      </c>
      <c r="Y2727" s="262" t="n">
        <v>159000</v>
      </c>
      <c r="Z2727" s="226" t="n"/>
      <c r="AA2727" s="241">
        <f>Y4294*Z4294</f>
        <v/>
      </c>
      <c r="AB2727" s="237" t="inlineStr">
        <is>
          <t>b01c84ca-b841-447a-82ae-9b34b867576e</t>
        </is>
      </c>
    </row>
    <row r="2728" ht="15" customHeight="1" s="283">
      <c r="A2728" s="109" t="n">
        <v>4292</v>
      </c>
      <c r="B2728" s="222">
        <f>HYPERLINK("https://mocostore.moco.co.id/catalog/"&amp;AB4301,"Klik Disini")</f>
        <v/>
      </c>
      <c r="C2728" s="223" t="inlineStr">
        <is>
          <t>Akuntansi Lindung Nilai</t>
        </is>
      </c>
      <c r="D2728" s="223" t="inlineStr">
        <is>
          <t>:</t>
        </is>
      </c>
      <c r="E2728" s="223" t="inlineStr">
        <is>
          <t>Slamet Sugiri &amp; Vogy Gautama Buanaputra</t>
        </is>
      </c>
      <c r="F2728" s="223" t="inlineStr">
        <is>
          <t>978-623-01-4180-5</t>
        </is>
      </c>
      <c r="G2728" s="223" t="inlineStr">
        <is>
          <t>978-623-01-4181-2</t>
        </is>
      </c>
      <c r="H2728" s="223" t="inlineStr">
        <is>
          <t>Manajemen</t>
        </is>
      </c>
      <c r="I2728" s="258" t="inlineStr">
        <is>
          <t>Perguruan Tinggi</t>
        </is>
      </c>
      <c r="J2728" s="186" t="inlineStr">
        <is>
          <t>009.09</t>
        </is>
      </c>
      <c r="K2728" s="223" t="inlineStr">
        <is>
          <t>Tidak Tersedia</t>
        </is>
      </c>
      <c r="L2728" s="264" t="n"/>
      <c r="M2728" s="265" t="inlineStr">
        <is>
          <t>Tidak Tersedia</t>
        </is>
      </c>
      <c r="N2728" s="223" t="inlineStr">
        <is>
          <t>Indonesia</t>
        </is>
      </c>
      <c r="O2728" s="223" t="inlineStr">
        <is>
          <t>Bukan fiksi</t>
        </is>
      </c>
      <c r="P2728" s="223" t="n">
        <v>2024</v>
      </c>
      <c r="Q2728" s="223" t="n">
        <v>2024</v>
      </c>
      <c r="R2728" s="223" t="inlineStr">
        <is>
          <t>Penerbit Andi</t>
        </is>
      </c>
      <c r="S2728" s="223" t="inlineStr">
        <is>
          <t>Andi Offset CV</t>
        </is>
      </c>
      <c r="T2728" s="223" t="inlineStr">
        <is>
          <t>Lokal</t>
        </is>
      </c>
      <c r="U2728" s="86" t="n">
        <v>163</v>
      </c>
      <c r="V2728" s="86" t="inlineStr">
        <is>
          <t>pdf</t>
        </is>
      </c>
      <c r="W2728" s="223" t="inlineStr">
        <is>
          <t>5.6 MB</t>
        </is>
      </c>
      <c r="X2728" s="223" t="inlineStr">
        <is>
          <t>Buku ini menjelaskan akuntansi lindung nilai (hedging) atas (i) arus kas, (ii) nilai wajar, dan (iii) investasi neto kegiatan luar negeri. Oleh karena kontrak derivatif digunakan sebagai instrumen lindung nilai, semua tipe deerivatif berikut diuraikan: (i) forward, (ii) futures, (iii) options, dan (iv) swaps.</t>
        </is>
      </c>
      <c r="Y2728" s="262" t="n">
        <v>59000</v>
      </c>
      <c r="Z2728" s="226" t="n"/>
      <c r="AA2728" s="241">
        <f>Y4301*Z4301</f>
        <v/>
      </c>
      <c r="AB2728" s="237" t="inlineStr">
        <is>
          <t>54d4a7fb-cfb9-4384-8b21-bffa150c9293</t>
        </is>
      </c>
    </row>
    <row r="2729" ht="15" customHeight="1" s="283">
      <c r="A2729" s="109" t="n">
        <v>4293</v>
      </c>
      <c r="B2729" s="222">
        <f>HYPERLINK("https://mocostore.moco.co.id/catalog/"&amp;AB4302,"Klik Disini")</f>
        <v/>
      </c>
      <c r="C2729" s="223" t="inlineStr">
        <is>
          <t>PASIEN TIDAK MAMPU HARUS CERDAS - Memahami Pengobatan dan Perawatan Oleh Dokter</t>
        </is>
      </c>
      <c r="D2729" s="223" t="inlineStr">
        <is>
          <t>:</t>
        </is>
      </c>
      <c r="E2729" s="223" t="inlineStr">
        <is>
          <t>dr. Leonard Kencana, M.Biomed</t>
        </is>
      </c>
      <c r="F2729" s="223" t="inlineStr">
        <is>
          <t>978-623-6822-87-6</t>
        </is>
      </c>
      <c r="G2729" s="223" t="inlineStr">
        <is>
          <t>978-623-6822-88-3</t>
        </is>
      </c>
      <c r="H2729" s="223" t="inlineStr">
        <is>
          <t>Kedokteran &amp; Medis</t>
        </is>
      </c>
      <c r="I2729" s="258" t="inlineStr">
        <is>
          <t>Perguruan Tinggi</t>
        </is>
      </c>
      <c r="J2729" s="186" t="inlineStr">
        <is>
          <t>009.02</t>
        </is>
      </c>
      <c r="K2729" s="223" t="inlineStr">
        <is>
          <t>Edisi Ke-1</t>
        </is>
      </c>
      <c r="L2729" s="264" t="n"/>
      <c r="M2729" s="265" t="inlineStr">
        <is>
          <t>Tidak Tersedia</t>
        </is>
      </c>
      <c r="N2729" s="223" t="inlineStr">
        <is>
          <t>Indonesia</t>
        </is>
      </c>
      <c r="O2729" s="223" t="inlineStr">
        <is>
          <t>Bukan fiksi</t>
        </is>
      </c>
      <c r="P2729" s="223" t="n">
        <v>2024</v>
      </c>
      <c r="Q2729" s="223" t="n">
        <v>2024</v>
      </c>
      <c r="R2729" s="223" t="inlineStr">
        <is>
          <t>Rapha Publishing</t>
        </is>
      </c>
      <c r="S2729" s="223" t="inlineStr">
        <is>
          <t>Andi Offset CV</t>
        </is>
      </c>
      <c r="T2729" s="223" t="inlineStr">
        <is>
          <t>Lokal</t>
        </is>
      </c>
      <c r="U2729" s="86" t="n">
        <v>418</v>
      </c>
      <c r="V2729" s="86" t="inlineStr">
        <is>
          <t>pdf</t>
        </is>
      </c>
      <c r="W2729" s="223" t="inlineStr">
        <is>
          <t>10.4 MB</t>
        </is>
      </c>
      <c r="X2729" s="223" t="inlineStr">
        <is>
          <t>Apa yang membedakan pasien kaya dan pasien miskin? Bukan hanya uang, bukan hanya pelayanan atau kualitas ruangan. Bukan hanya satu kehilangan nyawa, dan yang lain hanya kehilangan uang. Yang membedakan pasien kaya dan miskin adalah informasi. Buku ini merupakan upaya menyembingkan ketimpangan informasi antara pasien miskin dan pasien kaya. Bila harta anda di atas 2 Milyar rupiah, kemungkinan buku ini bukan untuk anda. Buku ini adalah bagi kaum yang mengandalakan bila masuk rumah sakit, keluar tidak bayar, entah keluar lewat kamar jenasah atau keluar lewat UGD untuk wafat dan cacat di rumah. Bapak JS tidak peduli! Karena kalau amu wafat, pemakaman keluarga yang bayar. Kalau kamu cacat, yang rawat kelaurga. Kalau sakitmu tidak kunjung sembuh, yang dipecat kamu. Selama klaim lanjar dan tidak viral, program sukses! Kecuali, kamu punya infomrasi kedokteran yang berimbang dan sedikit akal sehat.</t>
        </is>
      </c>
      <c r="Y2729" s="262" t="n">
        <v>128000</v>
      </c>
      <c r="Z2729" s="226" t="n"/>
      <c r="AA2729" s="241">
        <f>Y4302*Z4302</f>
        <v/>
      </c>
      <c r="AB2729" s="237" t="inlineStr">
        <is>
          <t>a16afd0c-c35a-47f5-893d-547e2f7c7c35</t>
        </is>
      </c>
    </row>
    <row r="2730" ht="15" customHeight="1" s="283">
      <c r="A2730" s="109" t="n">
        <v>4294</v>
      </c>
      <c r="B2730" s="222">
        <f>HYPERLINK("https://mocostore.moco.co.id/catalog/"&amp;AB4303,"Klik Disini")</f>
        <v/>
      </c>
      <c r="C2730" s="223" t="inlineStr">
        <is>
          <t>MANAJEMEN PROYEK KONSTRUKSI : Edisi Terbaru</t>
        </is>
      </c>
      <c r="D2730" s="223" t="inlineStr">
        <is>
          <t>:</t>
        </is>
      </c>
      <c r="E2730" s="223" t="inlineStr">
        <is>
          <t>Wulfram I. Ervianto</t>
        </is>
      </c>
      <c r="F2730" s="223" t="inlineStr">
        <is>
          <t>978-623-01-3477-7</t>
        </is>
      </c>
      <c r="G2730" s="223" t="inlineStr">
        <is>
          <t>978-623-01-3478-4</t>
        </is>
      </c>
      <c r="H2730" s="223" t="inlineStr">
        <is>
          <t>Arsitektur</t>
        </is>
      </c>
      <c r="I2730" s="258" t="inlineStr">
        <is>
          <t>Perguruan Tinggi</t>
        </is>
      </c>
      <c r="J2730" s="186" t="inlineStr">
        <is>
          <t>009.04</t>
        </is>
      </c>
      <c r="K2730" s="223" t="inlineStr">
        <is>
          <t>Edisi Ke-1</t>
        </is>
      </c>
      <c r="L2730" s="264" t="n"/>
      <c r="M2730" s="265" t="inlineStr">
        <is>
          <t>Tidak Tersedia</t>
        </is>
      </c>
      <c r="N2730" s="223" t="inlineStr">
        <is>
          <t>Indonesia</t>
        </is>
      </c>
      <c r="O2730" s="223" t="inlineStr">
        <is>
          <t>Bukan fiksi</t>
        </is>
      </c>
      <c r="P2730" s="223" t="n">
        <v>2023</v>
      </c>
      <c r="Q2730" s="223" t="n">
        <v>2023</v>
      </c>
      <c r="R2730" s="223" t="inlineStr">
        <is>
          <t>Penerbit Andi</t>
        </is>
      </c>
      <c r="S2730" s="223" t="inlineStr">
        <is>
          <t>Andi Offset CV</t>
        </is>
      </c>
      <c r="T2730" s="223" t="inlineStr">
        <is>
          <t>Lokal</t>
        </is>
      </c>
      <c r="U2730" s="86" t="n">
        <v>387</v>
      </c>
      <c r="V2730" s="86" t="inlineStr">
        <is>
          <t>pdf</t>
        </is>
      </c>
      <c r="W2730" s="223" t="inlineStr">
        <is>
          <t>2.9 MB</t>
        </is>
      </c>
      <c r="X2730" s="223" t="inlineStr">
        <is>
          <t>Buku ini merupakan Edisi revisi buku &amp;quot;Manajemen Proyek Konstruksi&amp;quot; yang sebelumnya telah diterbitkan. Perbedaan antara buku terdahulu dengan buku ini adalah penyesuaian proses pelelangan berdasarkan Keppres No.80 tahun 2003 serta penambahan lima bab baru yang dianggap penting dalam mendukung pekerjaan konstruksi di lapangan. Kelima bab tersebut adalah Komunikasi dalam tim proyek, pembangunan motivasi, kepemimpinan, keselamatan, kesehatan kerja dan produktivitas kerja, dan dilengkapi dengan aplikasi Crew Balance Chart. Secara keseluruhan, buku ini memberikan pedoman lengkap di bidang manajemen konstruksi, dari awal hingga akhir proyek.
 Materi yang disampaikan pada buku ini adalah :
 * Unsur-unsur dalam pembangunan dan manajemen proyek konstruksi.
 * Organisasi Proyek.
 * Pelelangan, evaluasi penawaran, dan kontrak konstruksi.
 * Pembuatan rencana biaya anggaran
 * Faktor pendukung:komunikasi, motivasi, kepemipinan, produktivitas, serta keselamatan dan kesehatan kerja.
 * Penyusunan rencana kerja dan rencana lapangan yang dilengkapi dengan cara pembuatan jaringan kerja berdasarkan metode jalur kritis (Critical Path Method). Arrow Diagram Method(AOA) dan Precendence Diagram Method(PDM).</t>
        </is>
      </c>
      <c r="Y2730" s="262" t="n">
        <v>120000</v>
      </c>
      <c r="Z2730" s="226" t="n"/>
      <c r="AA2730" s="241">
        <f>Y4303*Z4303</f>
        <v/>
      </c>
      <c r="AB2730" s="237" t="inlineStr">
        <is>
          <t>918c2caa-ab2d-4c8c-b5cd-d505a49bf2d7</t>
        </is>
      </c>
    </row>
    <row r="2731" ht="15" customHeight="1" s="283">
      <c r="A2731" s="109" t="n">
        <v>4297</v>
      </c>
      <c r="B2731" s="222">
        <f>HYPERLINK("https://mocostore.moco.co.id/catalog/"&amp;AB4306,"Klik Disini")</f>
        <v/>
      </c>
      <c r="C2731" s="223" t="inlineStr">
        <is>
          <t>Kitab Selingkuh , 50 Tanda Hatinya Mendua &amp; Apa Lo Perlu Ikhlas atau Membalas?</t>
        </is>
      </c>
      <c r="D2731" s="223" t="inlineStr">
        <is>
          <t>:</t>
        </is>
      </c>
      <c r="E2731" s="223" t="inlineStr">
        <is>
          <t>Sekar Ayu Asmara</t>
        </is>
      </c>
      <c r="F2731" s="223" t="inlineStr">
        <is>
          <t>978-623-8419-16-6</t>
        </is>
      </c>
      <c r="G2731" s="223" t="inlineStr">
        <is>
          <t>978-623-8419-17-3</t>
        </is>
      </c>
      <c r="H2731" s="223" t="inlineStr">
        <is>
          <t>Psikologi</t>
        </is>
      </c>
      <c r="I2731" s="258" t="inlineStr">
        <is>
          <t>Perguruan Tinggi</t>
        </is>
      </c>
      <c r="J2731" s="186" t="inlineStr">
        <is>
          <t>009.13</t>
        </is>
      </c>
      <c r="K2731" s="223" t="inlineStr">
        <is>
          <t>Edisi Ke-1</t>
        </is>
      </c>
      <c r="L2731" s="264" t="n"/>
      <c r="M2731" s="265" t="inlineStr">
        <is>
          <t>Tidak Tersedia</t>
        </is>
      </c>
      <c r="N2731" s="223" t="inlineStr">
        <is>
          <t>Indonesia</t>
        </is>
      </c>
      <c r="O2731" s="223" t="inlineStr">
        <is>
          <t>Fiksi</t>
        </is>
      </c>
      <c r="P2731" s="223" t="n">
        <v>2024</v>
      </c>
      <c r="Q2731" s="223" t="n">
        <v>2024</v>
      </c>
      <c r="R2731" s="223" t="inlineStr">
        <is>
          <t>Sheila Publishing</t>
        </is>
      </c>
      <c r="S2731" s="223" t="inlineStr">
        <is>
          <t>Andi Offset CV</t>
        </is>
      </c>
      <c r="T2731" s="223" t="inlineStr">
        <is>
          <t>Lokal</t>
        </is>
      </c>
      <c r="U2731" s="86" t="n">
        <v>114</v>
      </c>
      <c r="V2731" s="86" t="inlineStr">
        <is>
          <t>pdf</t>
        </is>
      </c>
      <c r="W2731" s="223" t="inlineStr">
        <is>
          <t>10.2 MB</t>
        </is>
      </c>
      <c r="X2731" s="223" t="inlineStr">
        <is>
          <t>Nyimak benar-benar, ya. Selingkuh itu ninggalin banyak tanda. Lo mesti awas kalau dia mulai ghosting. Lo mesti curiga kalau dia yang dulunya anti nge-gym, sekarang giat ngejar perut six-packs. Atau dia dulu benci K-Pop, sekarang jadi Army. Jangan keburu girang, perhatian dia tiba-tiba kok lebay banget. Bisa-bisa itu caranya biar lo gak curiga dia lagi modus bebeb baru.
 Hanya ada dua jalan keluar. Lo maafin. Dan sama-sama coba ikhlas. Atau, lo balas dendam. Gak usah kasihan. Gak usah takut dibilang sadis karena selingkuh itu toksik. Ngerusak perasaan. Nginjek-nginjek harga diri. Ngancurin kepercayaan. Selingkuh itu gampang. Yang sulit itu setia, Beb.</t>
        </is>
      </c>
      <c r="Y2731" s="262" t="n">
        <v>79000</v>
      </c>
      <c r="Z2731" s="226" t="n"/>
      <c r="AA2731" s="241">
        <f>Y4306*Z4306</f>
        <v/>
      </c>
      <c r="AB2731" s="237" t="inlineStr">
        <is>
          <t>537f5417-8522-45c2-bd58-707e14b46392</t>
        </is>
      </c>
    </row>
    <row r="2732" ht="15" customHeight="1" s="283">
      <c r="A2732" s="109" t="n">
        <v>4298</v>
      </c>
      <c r="B2732" s="222">
        <f>HYPERLINK("https://mocostore.moco.co.id/catalog/"&amp;AB4307,"Klik Disini")</f>
        <v/>
      </c>
      <c r="C2732" s="223" t="inlineStr">
        <is>
          <t>MANAJEMEN RISIKO dan INVESTASI , sebagai INDIKATOR KETIDAKPASTIAN INVESTASI untuk MITIGASI RISIKO</t>
        </is>
      </c>
      <c r="D2732" s="223" t="inlineStr">
        <is>
          <t>:</t>
        </is>
      </c>
      <c r="E2732" s="223" t="inlineStr">
        <is>
          <t>Prof. Dr. Sukmawati Sukamulja</t>
        </is>
      </c>
      <c r="F2732" s="223" t="inlineStr">
        <is>
          <t>978-623-01-3922-2</t>
        </is>
      </c>
      <c r="G2732" s="223" t="inlineStr">
        <is>
          <t>978-623-01-3923-9</t>
        </is>
      </c>
      <c r="H2732" s="223" t="inlineStr">
        <is>
          <t>Manajemen</t>
        </is>
      </c>
      <c r="I2732" s="258" t="inlineStr">
        <is>
          <t>Perguruan Tinggi</t>
        </is>
      </c>
      <c r="J2732" s="186" t="inlineStr">
        <is>
          <t>009.13</t>
        </is>
      </c>
      <c r="K2732" s="223" t="inlineStr">
        <is>
          <t>Edisi Ke-1</t>
        </is>
      </c>
      <c r="L2732" s="264" t="n"/>
      <c r="M2732" s="265" t="inlineStr">
        <is>
          <t>Tidak Tersedia</t>
        </is>
      </c>
      <c r="N2732" s="223" t="inlineStr">
        <is>
          <t>Indonesia</t>
        </is>
      </c>
      <c r="O2732" s="223" t="inlineStr">
        <is>
          <t>Bukan fiksi</t>
        </is>
      </c>
      <c r="P2732" s="223" t="n">
        <v>2024</v>
      </c>
      <c r="Q2732" s="223" t="n">
        <v>2024</v>
      </c>
      <c r="R2732" s="223" t="inlineStr">
        <is>
          <t>Penerbit Andi</t>
        </is>
      </c>
      <c r="S2732" s="223" t="inlineStr">
        <is>
          <t>Andi Offset CV</t>
        </is>
      </c>
      <c r="T2732" s="223" t="inlineStr">
        <is>
          <t>Lokal</t>
        </is>
      </c>
      <c r="U2732" s="86" t="n">
        <v>530</v>
      </c>
      <c r="V2732" s="86" t="inlineStr">
        <is>
          <t>pdf</t>
        </is>
      </c>
      <c r="W2732" s="223" t="inlineStr">
        <is>
          <t>10.9 MB</t>
        </is>
      </c>
      <c r="X2732" s="223" t="inlineStr">
        <is>
          <t>Buku Manajemen Risiko dan Investasi merupakan buku keuangan dalam lingkup menghadapi risiko yang secara dinamik muncul dan harus dihadapi oleh perusahaan. Buku ini amat diperlukan oleh semua orang dalam menghadapi risiko yang makin meningkat dari waktu ke waktu. Risiko yang perlu diwaspadai adalah risiko yang akan dihadapi, BUKAN risiko yang sudah terjadi. Risiko yang akan dihadapi oleh setiap orang, terjadi pada aktivitas harian, baik dalam kehidupan sehari-hari maupun risiko dalam melakukan investasi. Oleh karena risiko terjadi di masa depan maka persiapan dalam mengantisipasi risiko menjadi amat penting dalam kehidupan manusia. Meskipun sulit untuk memprediksikan semua risiko yang akan dihadapi di masa depan, manusia sebagai makluk berakal budi, tidak boleh menyerah begitu saja. Manajemen risiko menjadi amat diperlukan dalam menghadapi risiko di masa yang akan datang. Dalam mengantisipasi risiko yang akan dihadapi, pastilah sulit sekali dalam memprediksi apa yang akan terjadi karena there is no one can predict what will happen in the future precisely.
 Buku ini dibuat dengan menggabungkan antara dasar-dasar teori dan standar Manajemen Risiko, riset Manajemen Risiko, dan aplikasi dalam praktik Manajemen Risiko dengan menggunakan data riil perusahaan-perusahaan yang terdaftar di Bursa Efek Indonesia (IDX). Harapannya, buku ini memberi inside bagi para periset, investor, analis, dan pemerhati pasar modal sehingga dapat digunakan untuk menilai Investasi. Investasi yang dilakukan bukanlah membeli dalam karung, tetapi harus ditelaah dari dua sisi, yaitu return dan risiko. Dalam buku ini lebih ditekankan bagaimana risiko yang muncul dapat ditangani secara seimbang dengan berbagai macam alternatif program manajemen risiko yang tepat. Buku ini memberikan teori, analisis, dan aplikasi dengan data riil. Sumber-sumber data dan informasi dengan memberikan link pada website yang diperlukan juga disertakan sehingga dapat mempermudah bagi pembaca untuk melakukan pembaharuan data (updated data).</t>
        </is>
      </c>
      <c r="Y2732" s="262" t="n">
        <v>196000</v>
      </c>
      <c r="Z2732" s="226" t="n"/>
      <c r="AA2732" s="241">
        <f>Y4307*Z4307</f>
        <v/>
      </c>
      <c r="AB2732" s="237" t="inlineStr">
        <is>
          <t>3699edef-65ca-4c4c-af07-b2624731f4cc</t>
        </is>
      </c>
    </row>
    <row r="2733" ht="15" customHeight="1" s="283">
      <c r="A2733" s="109" t="n">
        <v>4299</v>
      </c>
      <c r="B2733" s="222">
        <f>HYPERLINK("https://mocostore.moco.co.id/catalog/"&amp;AB4308,"Klik Disini")</f>
        <v/>
      </c>
      <c r="C2733" s="223" t="inlineStr">
        <is>
          <t>MARTIR , Kisah Para Martir Bertahan Menghadapi Siksaan</t>
        </is>
      </c>
      <c r="D2733" s="223" t="inlineStr">
        <is>
          <t>:</t>
        </is>
      </c>
      <c r="E2733" s="223" t="inlineStr">
        <is>
          <t>Bryan M. Litfin</t>
        </is>
      </c>
      <c r="F2733" s="223" t="inlineStr">
        <is>
          <t>978-623-314-563-3</t>
        </is>
      </c>
      <c r="G2733" s="223" t="inlineStr">
        <is>
          <t>978-623-314-562-6</t>
        </is>
      </c>
      <c r="H2733" s="223" t="inlineStr">
        <is>
          <t>Agama Kristen</t>
        </is>
      </c>
      <c r="I2733" s="258" t="inlineStr">
        <is>
          <t>Perguruan Tinggi</t>
        </is>
      </c>
      <c r="J2733" s="186" t="inlineStr">
        <is>
          <t>009.16</t>
        </is>
      </c>
      <c r="K2733" s="223" t="inlineStr">
        <is>
          <t>Edisi Ke-1</t>
        </is>
      </c>
      <c r="L2733" s="264" t="n"/>
      <c r="M2733" s="265" t="inlineStr">
        <is>
          <t>Tidak Tersedia</t>
        </is>
      </c>
      <c r="N2733" s="223" t="inlineStr">
        <is>
          <t>Indonesia</t>
        </is>
      </c>
      <c r="O2733" s="223" t="inlineStr">
        <is>
          <t>Bukan fiksi</t>
        </is>
      </c>
      <c r="P2733" s="223" t="n">
        <v>2024</v>
      </c>
      <c r="Q2733" s="223" t="n">
        <v>2024</v>
      </c>
      <c r="R2733" s="223" t="inlineStr">
        <is>
          <t>PBMR Andi</t>
        </is>
      </c>
      <c r="S2733" s="223" t="inlineStr">
        <is>
          <t>Andi Offset CV</t>
        </is>
      </c>
      <c r="T2733" s="223" t="inlineStr">
        <is>
          <t>Lokal</t>
        </is>
      </c>
      <c r="U2733" s="86" t="n">
        <v>242</v>
      </c>
      <c r="V2733" s="86" t="inlineStr">
        <is>
          <t>pdf</t>
        </is>
      </c>
      <c r="W2733" s="223" t="inlineStr">
        <is>
          <t>4.4 MB</t>
        </is>
      </c>
      <c r="X2733" s="223" t="inlineStr">
        <is>
          <t>Narasi pribadi adalah alat yang sangat efektif untuk mengajar, baik dalam menyampaikan informasi maupun dalam membentuk karakter. Kisah-kisah kemartiran yang dipertahankan dalam literatur Kekristenan awal sangat intens dan dramatis. Namun, kisah-kisah ini sering tidak tersedia secara luas dan biasanya ditulis dalam bentuk prosa yang sulit diakses oleh sebagian besar pembaca. Buku pengantar ini mengumpulkan kisah-kisah utama kemartiran Kristen awal dalam satu volume, menyediakan terjemahan baru yang mudah dibaca beserta komentar dari para ahli. Setiap terjemahan disertai dengan pengantar dan catatan penjelasan. Buku ini tidak hanya memberikan pandangan yang jelas tentang dunia Kekristenan awal, tetapi juga menawarkan dorongan spiritual dan inspirasi bagi kehidupan Kristen masa kini. Tujuan dari buku ini ada dua. Pada satu sisi, buku ini merupakan karya ilmu pengetahuan yang bersifat historis. Banyak informasi yang tidak benar telah beredar oleh media populer tentang gereja mula-mula, tetapi dalam buku ini, Anda akan memiliki akses langsung pada teks aslinya. Buku ini mengumpulkan dalam satu volume teks-teks utama dan terpenting tentang para martir Kristen mula-mula, dalam gaya terjemahan yang mudah dibaca. Tujuan kedua yang penting yang tidak bisa diabaikan adalah catatan para martir dari yang awal mula hingga masa kini yang akan memberi inspirasi bagi pembaca Kristen untuk sikap setia yang lebih besar.</t>
        </is>
      </c>
      <c r="Y2733" s="262" t="n">
        <v>99000</v>
      </c>
      <c r="Z2733" s="226" t="n"/>
      <c r="AA2733" s="241">
        <f>Y4308*Z4308</f>
        <v/>
      </c>
      <c r="AB2733" s="237" t="inlineStr">
        <is>
          <t>0e7a3716-3db3-4821-bafb-7862138f0576</t>
        </is>
      </c>
    </row>
    <row r="2734" ht="15" customHeight="1" s="283">
      <c r="A2734" s="109" t="n">
        <v>4300</v>
      </c>
      <c r="B2734" s="222">
        <f>HYPERLINK("https://mocostore.moco.co.id/catalog/"&amp;AB4309,"Klik Disini")</f>
        <v/>
      </c>
      <c r="C2734" s="223" t="inlineStr">
        <is>
          <t>Jaringan Komputer dan Perkembangannya</t>
        </is>
      </c>
      <c r="D2734" s="223" t="inlineStr">
        <is>
          <t>:</t>
        </is>
      </c>
      <c r="E2734" s="223" t="inlineStr">
        <is>
          <t>Hari Aspriyono &amp; Agus Susanto</t>
        </is>
      </c>
      <c r="F2734" s="223" t="inlineStr">
        <is>
          <t>978-623-01-4050-1</t>
        </is>
      </c>
      <c r="G2734" s="223" t="inlineStr">
        <is>
          <t>978-623-01-4051-8</t>
        </is>
      </c>
      <c r="H2734" s="223" t="inlineStr">
        <is>
          <t>Komputer</t>
        </is>
      </c>
      <c r="I2734" s="258" t="inlineStr">
        <is>
          <t>Perguruan Tinggi</t>
        </is>
      </c>
      <c r="J2734" s="186" t="inlineStr">
        <is>
          <t>009.05</t>
        </is>
      </c>
      <c r="K2734" s="223" t="inlineStr">
        <is>
          <t>Edisi Ke-1</t>
        </is>
      </c>
      <c r="L2734" s="264" t="n"/>
      <c r="M2734" s="265" t="inlineStr">
        <is>
          <t>Tidak Tersedia</t>
        </is>
      </c>
      <c r="N2734" s="223" t="inlineStr">
        <is>
          <t>Indonesia</t>
        </is>
      </c>
      <c r="O2734" s="223" t="inlineStr">
        <is>
          <t>Bukan fiksi</t>
        </is>
      </c>
      <c r="P2734" s="223" t="n">
        <v>2024</v>
      </c>
      <c r="Q2734" s="223" t="n">
        <v>2024</v>
      </c>
      <c r="R2734" s="223" t="inlineStr">
        <is>
          <t>Penerbit Andi</t>
        </is>
      </c>
      <c r="S2734" s="223" t="inlineStr">
        <is>
          <t>Andi Offset CV</t>
        </is>
      </c>
      <c r="T2734" s="223" t="inlineStr">
        <is>
          <t>Lokal</t>
        </is>
      </c>
      <c r="U2734" s="86" t="n">
        <v>194</v>
      </c>
      <c r="V2734" s="86" t="inlineStr">
        <is>
          <t>pdf</t>
        </is>
      </c>
      <c r="W2734" s="223" t="inlineStr">
        <is>
          <t>6.4 MB</t>
        </is>
      </c>
      <c r="X2734" s="223" t="inlineStr">
        <is>
          <t>Buku ini membahas topik jaringan komputer dan perkembangannya. Isi buku dibagi menjadi dua belas bab dengan masing-masing bab membahas topik yang berbeda. Bab-bab tersebut meliputi Pendahuluan, Perangkat Keras Jaringan Komputer, Topologi Jaringan Komputer, Model Referensi OSI, Protokol Jaringan Komputer, Komunikasi Data dalam Jaringan Komputer, Pengalamatan Jaringan Komputer, Routing, Keamanan Jaringan Komputer, Jaringan Nirkabel, Pengelolaan Jaringan Komputer, serta Tren Terbaru dalam Jaringan Komputer. Buku ini sangat cocok sebagai referensi bagi mahasiswa, dosen dan siapapun yang ingin mempelajari dasar-dasar jaringan komputer. Setiap bab menjelaskan topik secara rinci dan dilengkapi dengan ilustrasi dan gambar yang memudahkan pembaca dalam memahami materi. Selain itu, penulis juga memberikan informasi mengenai tren terbaru dalam jaringan komputer seperti cloud computing, edge computing, fog computing, virtualisasi, SDN, Internet of Things (IoT), dan big data. Buku ini sangat direkomendasikan bagi siapa saja yang ingin mempelajari dasar-dasar jaringan komputer. Pembaca akan mendapatkan pemahaman yang komprehensif mengenai jaringan komputer dan semua teknologi yang terkait di dalamnya.</t>
        </is>
      </c>
      <c r="Y2734" s="262" t="n">
        <v>108000</v>
      </c>
      <c r="Z2734" s="226" t="n"/>
      <c r="AA2734" s="241">
        <f>Y4309*Z4309</f>
        <v/>
      </c>
      <c r="AB2734" s="237" t="inlineStr">
        <is>
          <t>b28add2b-333e-440f-8eaf-36a38ce05bcc</t>
        </is>
      </c>
    </row>
    <row r="2735" ht="15" customHeight="1" s="283">
      <c r="A2735" s="109" t="n">
        <v>4302</v>
      </c>
      <c r="B2735" s="222">
        <f>HYPERLINK("https://mocostore.moco.co.id/catalog/"&amp;AB4311,"Klik Disini")</f>
        <v/>
      </c>
      <c r="C2735" s="223" t="inlineStr">
        <is>
          <t>MANAJEMEN KEUANGAN , Implementasi pada Industri Kreatif dan Perusahaan</t>
        </is>
      </c>
      <c r="D2735" s="223" t="inlineStr">
        <is>
          <t>:</t>
        </is>
      </c>
      <c r="E2735" s="223" t="inlineStr">
        <is>
          <t>Ari Susanti</t>
        </is>
      </c>
      <c r="F2735" s="223" t="inlineStr">
        <is>
          <t>978-623-01-3963-5</t>
        </is>
      </c>
      <c r="G2735" s="223" t="inlineStr">
        <is>
          <t>978-623-01-3959-8</t>
        </is>
      </c>
      <c r="H2735" s="223" t="inlineStr">
        <is>
          <t>Manajemen</t>
        </is>
      </c>
      <c r="I2735" s="258" t="inlineStr">
        <is>
          <t>Perguruan Tinggi</t>
        </is>
      </c>
      <c r="J2735" s="186" t="inlineStr">
        <is>
          <t>009.13</t>
        </is>
      </c>
      <c r="K2735" s="223" t="inlineStr">
        <is>
          <t>Edisi Ke-1</t>
        </is>
      </c>
      <c r="L2735" s="264" t="n"/>
      <c r="M2735" s="265" t="inlineStr">
        <is>
          <t>Tidak Tersedia</t>
        </is>
      </c>
      <c r="N2735" s="223" t="inlineStr">
        <is>
          <t>Indonesia</t>
        </is>
      </c>
      <c r="O2735" s="223" t="inlineStr">
        <is>
          <t>Bukan fiksi</t>
        </is>
      </c>
      <c r="P2735" s="223" t="n">
        <v>2024</v>
      </c>
      <c r="Q2735" s="223" t="n">
        <v>2024</v>
      </c>
      <c r="R2735" s="223" t="inlineStr">
        <is>
          <t>Penerbit Andi</t>
        </is>
      </c>
      <c r="S2735" s="223" t="inlineStr">
        <is>
          <t>Andi Offset CV</t>
        </is>
      </c>
      <c r="T2735" s="223" t="inlineStr">
        <is>
          <t>Lokal</t>
        </is>
      </c>
      <c r="U2735" s="86" t="n">
        <v>206</v>
      </c>
      <c r="V2735" s="86" t="inlineStr">
        <is>
          <t>pdf</t>
        </is>
      </c>
      <c r="W2735" s="223" t="inlineStr">
        <is>
          <t>22.1 MB</t>
        </is>
      </c>
      <c r="X2735" s="223" t="inlineStr">
        <is>
          <t>Buku ini bertujuan memberikan pandangan komprehensif kepada berbagai kalangan, termasuk mahasiswa, dosen, instruktur, dan praktisi yang terlibat dalam proses pengajaran dan pemahaman berbagai ilmu. Dengan menyajikan materi yang didukung oleh contoh soal yang dirancang dengan sederhana, penulis berupaya menjadikan isi buku ini mudah dipahami oleh berbagai pihak.
 Tujuan utama buku ini adalah memberikan wawasan kepada pelaku industri dan manajer keuangan perusahaan, sehingga mereka dapat mengambil keputusan yang tepat demi kelangsungan usaha mereka. Dengan demikian, buku ini diharapkan menjadi sumber informasi yang berharga bagi pembaca yang beragam latar belakang dan profesi.</t>
        </is>
      </c>
      <c r="Y2735" s="262" t="n">
        <v>69000</v>
      </c>
      <c r="Z2735" s="226" t="n"/>
      <c r="AA2735" s="241">
        <f>Y4311*Z4311</f>
        <v/>
      </c>
      <c r="AB2735" s="237" t="inlineStr">
        <is>
          <t>4a2b253e-f0cc-4862-ac71-00584fc540ae</t>
        </is>
      </c>
    </row>
    <row r="2736" ht="15" customHeight="1" s="283">
      <c r="A2736" s="109" t="n">
        <v>4304</v>
      </c>
      <c r="B2736" s="222">
        <f>HYPERLINK("https://mocostore.moco.co.id/catalog/"&amp;AB4313,"Klik Disini")</f>
        <v/>
      </c>
      <c r="C2736" s="223" t="inlineStr">
        <is>
          <t>Panduan Lengkap Pengembangan Aplikasi Android dengan Kotlin</t>
        </is>
      </c>
      <c r="D2736" s="223" t="inlineStr">
        <is>
          <t>:</t>
        </is>
      </c>
      <c r="E2736" s="223" t="inlineStr">
        <is>
          <t>Agus Kurniawan</t>
        </is>
      </c>
      <c r="F2736" s="223" t="inlineStr">
        <is>
          <t>978-623-01-3952-9</t>
        </is>
      </c>
      <c r="G2736" s="223" t="inlineStr">
        <is>
          <t>978-623-01-3953-6</t>
        </is>
      </c>
      <c r="H2736" s="223" t="inlineStr">
        <is>
          <t>Komputer</t>
        </is>
      </c>
      <c r="I2736" s="258" t="inlineStr">
        <is>
          <t>Perguruan Tinggi</t>
        </is>
      </c>
      <c r="J2736" s="186" t="inlineStr">
        <is>
          <t>009.05</t>
        </is>
      </c>
      <c r="K2736" s="223" t="inlineStr">
        <is>
          <t>Edisi Ke-1</t>
        </is>
      </c>
      <c r="L2736" s="264" t="n"/>
      <c r="M2736" s="265" t="inlineStr">
        <is>
          <t>Tidak Tersedia</t>
        </is>
      </c>
      <c r="N2736" s="223" t="inlineStr">
        <is>
          <t>Indonesia</t>
        </is>
      </c>
      <c r="O2736" s="223" t="inlineStr">
        <is>
          <t>Bukan fiksi</t>
        </is>
      </c>
      <c r="P2736" s="223" t="n">
        <v>2024</v>
      </c>
      <c r="Q2736" s="223" t="n">
        <v>2024</v>
      </c>
      <c r="R2736" s="223" t="inlineStr">
        <is>
          <t>Penerbit Andi</t>
        </is>
      </c>
      <c r="S2736" s="223" t="inlineStr">
        <is>
          <t>Andi Offset CV</t>
        </is>
      </c>
      <c r="T2736" s="223" t="inlineStr">
        <is>
          <t>Lokal</t>
        </is>
      </c>
      <c r="U2736" s="86" t="n">
        <v>218</v>
      </c>
      <c r="V2736" s="86" t="inlineStr">
        <is>
          <t>pdf</t>
        </is>
      </c>
      <c r="W2736" s="223" t="inlineStr">
        <is>
          <t>8.2 MB</t>
        </is>
      </c>
      <c r="X2736" s="223" t="inlineStr">
        <is>
          <t>Kotlin merupakan salah satu bahasa pemrograman yang direkomendasikan oleh Google untuk pengembangan aplikasi Android. Buku ini dirancang untuk semua orang yang ingin membuat aplikasi Android dengan Kotlin tanpa memiliki pengetahuan mengenai dasar pemrograman Kotlin. Penyampaian materi buku dilakukan dengan pendekatan step by step yang sarat dengan topik-topikteknissecara lengkap.
 Topik dimulai dengan mengenai Android dan Kotlin, menyiapkan lingkungan pengembangan baik perangkat keras dan lunak. Beberapa studi kasus pembuatan aplikasi Android dengan Kotlin disediakan untuk menambahkan kemampuan dalam pengembangan aplikasi mobile berbasis Android. Topik terakhir adalah bagaimana publikasi aplikasi Android ke Google Play Store. Berikut initopik-topikyangdibahasdalam buku ini.
 &amp;bull; Mengenai Android dan Kotlin.
 &amp;bull; Persiapan Lingkungan Pengembangan Kotlin.
 &amp;bull; Dasar Pemrograman Kotlin.
 &amp;bull; Array dan Generics.
 &amp;bull; Fungsidan Lambda.
 &amp;bull; Pemrograman Berorientasi Objek.
 &amp;bull; Membangun Aplikasi KalkulatorSederhana.
 &amp;bull; Membangun Aplikasi Pencatatan Kegiatan Pribadi.
 &amp;bull; Membangun Aplikasi Photo-Selfie.
 &amp;bull; Membuat Aplikasi Online Manajemen Pegawai.
 &amp;bull; Membuat Aplikasi Online Tracking Berbasis Google Maps.
 &amp;bull; Membuat Sendiri Sistem Pembayaran Online Berbasis QR Code.
 &amp;bull; Membangun Sistem Android Push Notification dengan Kotlin.
 &amp;bull; Persiapan Publikasi Aplikasi Android ke Google Play Store.</t>
        </is>
      </c>
      <c r="Y2736" s="262" t="n">
        <v>116000</v>
      </c>
      <c r="Z2736" s="226" t="n"/>
      <c r="AA2736" s="241">
        <f>Y4313*Z4313</f>
        <v/>
      </c>
      <c r="AB2736" s="237" t="inlineStr">
        <is>
          <t>f7590593-f8d4-4fba-b76f-6a05e14aa66f</t>
        </is>
      </c>
    </row>
    <row r="2737" ht="15" customHeight="1" s="283">
      <c r="A2737" s="109" t="n">
        <v>4308</v>
      </c>
      <c r="B2737" s="222">
        <f>HYPERLINK("https://mocostore.moco.co.id/catalog/"&amp;AB4317,"Klik Disini")</f>
        <v/>
      </c>
      <c r="C2737" s="223" t="inlineStr">
        <is>
          <t>MICROSOFT WORD 2021 untuk Pemula</t>
        </is>
      </c>
      <c r="D2737" s="223" t="inlineStr">
        <is>
          <t>:</t>
        </is>
      </c>
      <c r="E2737" s="223" t="inlineStr">
        <is>
          <t>MADCOMS</t>
        </is>
      </c>
      <c r="F2737" s="223" t="inlineStr">
        <is>
          <t>978-623-01-3910-9</t>
        </is>
      </c>
      <c r="G2737" s="223" t="inlineStr">
        <is>
          <t>978-623-01-3911-6</t>
        </is>
      </c>
      <c r="H2737" s="223" t="inlineStr">
        <is>
          <t>Komputer</t>
        </is>
      </c>
      <c r="I2737" s="258" t="inlineStr">
        <is>
          <t>Perguruan Tinggi</t>
        </is>
      </c>
      <c r="J2737" s="186" t="inlineStr">
        <is>
          <t>009.05</t>
        </is>
      </c>
      <c r="K2737" s="223" t="inlineStr">
        <is>
          <t>Edisi Ke-1</t>
        </is>
      </c>
      <c r="L2737" s="223" t="n"/>
      <c r="M2737" s="259" t="inlineStr">
        <is>
          <t>Tidak Tersedia</t>
        </is>
      </c>
      <c r="N2737" s="223" t="inlineStr">
        <is>
          <t>Indonesia</t>
        </is>
      </c>
      <c r="O2737" s="223" t="inlineStr">
        <is>
          <t>Bukan fiksi</t>
        </is>
      </c>
      <c r="P2737" s="223" t="n">
        <v>2024</v>
      </c>
      <c r="Q2737" s="223" t="n">
        <v>2024</v>
      </c>
      <c r="R2737" s="223" t="inlineStr">
        <is>
          <t>Penerbit Andi</t>
        </is>
      </c>
      <c r="S2737" s="223" t="inlineStr">
        <is>
          <t>Andi Offset CV</t>
        </is>
      </c>
      <c r="T2737" s="223" t="inlineStr">
        <is>
          <t>Lokal</t>
        </is>
      </c>
      <c r="U2737" s="86" t="n">
        <v>322</v>
      </c>
      <c r="V2737" s="86" t="inlineStr">
        <is>
          <t>pdf</t>
        </is>
      </c>
      <c r="W2737" s="223" t="inlineStr">
        <is>
          <t>12.3 MB</t>
        </is>
      </c>
      <c r="X2737" s="223" t="inlineStr">
        <is>
          <t>Microsoft Word 2021 untuk pemula merupakan buku yang mengulas tentang Microsoft Word versi 2021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2021.
 Dirancang untuk kalangan pemula ataupun pelajar, namun isi materi yang dibahas cukup kompleks, yang meliputi:
 &amp;bull; Mengenal Elemen Microsoft Word 2021
 &amp;bull; Mengelola Teks dalam Microsoft Word 2021
 &amp;bull; Mengatur Format Microsoft Word 2021
 &amp;bull; Mengatur Layout Halaman
 &amp;bull; Memberi Penomoran &amp;amp; Memformat Kolom
 &amp;bull; Mengolah Gambar pada Microsoft Word 2021
 &amp;bull; Menyisipkan dan Memformat Tabel
 &amp;bull; Mengelola Objek SmartArt
 &amp;bull; Mengelola Grafik pada Microsoft Word 2021
 &amp;bull; Mengelola Surat Massal
 &amp;bull; Mencetak Dokumen Microsoft Word 2021</t>
        </is>
      </c>
      <c r="Y2737" s="262" t="n">
        <v>121000</v>
      </c>
      <c r="Z2737" s="226" t="n"/>
      <c r="AA2737" s="241">
        <f>Y4317*Z4317</f>
        <v/>
      </c>
      <c r="AB2737" s="237" t="inlineStr">
        <is>
          <t>dc9a0f83-5d55-413b-976f-6d9a378b2b45</t>
        </is>
      </c>
    </row>
    <row r="2738" ht="15" customHeight="1" s="283">
      <c r="A2738" s="109" t="n">
        <v>4309</v>
      </c>
      <c r="B2738" s="222">
        <f>HYPERLINK("https://mocostore.moco.co.id/catalog/"&amp;AB4318,"Klik Disini")</f>
        <v/>
      </c>
      <c r="C2738" s="223" t="inlineStr">
        <is>
          <t>Manajemen Penyiaran Radio Digital Online</t>
        </is>
      </c>
      <c r="D2738" s="223" t="inlineStr">
        <is>
          <t>:</t>
        </is>
      </c>
      <c r="E2738" s="223" t="inlineStr">
        <is>
          <t>Dr. H. Wahyu Sudarmawan, S.E., S.H., M.Si.</t>
        </is>
      </c>
      <c r="F2738" s="223" t="inlineStr">
        <is>
          <t>978-623-01-3937-6</t>
        </is>
      </c>
      <c r="G2738" s="223" t="inlineStr">
        <is>
          <t>978-623-01-3938-3</t>
        </is>
      </c>
      <c r="H2738" s="223" t="inlineStr">
        <is>
          <t>Desain Grafis &amp; Multimedia</t>
        </is>
      </c>
      <c r="I2738" s="258" t="inlineStr">
        <is>
          <t>Perguruan Tinggi</t>
        </is>
      </c>
      <c r="J2738" s="186" t="inlineStr">
        <is>
          <t>009.05</t>
        </is>
      </c>
      <c r="K2738" s="223" t="inlineStr">
        <is>
          <t>Edisi Ke-1</t>
        </is>
      </c>
      <c r="L2738" s="264" t="n"/>
      <c r="M2738" s="265" t="inlineStr">
        <is>
          <t>Tidak Tersedia</t>
        </is>
      </c>
      <c r="N2738" s="223" t="inlineStr">
        <is>
          <t>Indonesia</t>
        </is>
      </c>
      <c r="O2738" s="223" t="inlineStr">
        <is>
          <t>Bukan fiksi</t>
        </is>
      </c>
      <c r="P2738" s="223" t="n">
        <v>2024</v>
      </c>
      <c r="Q2738" s="223" t="n">
        <v>2024</v>
      </c>
      <c r="R2738" s="223" t="inlineStr">
        <is>
          <t>Penerbit Andi</t>
        </is>
      </c>
      <c r="S2738" s="223" t="inlineStr">
        <is>
          <t>Andi Offset CV</t>
        </is>
      </c>
      <c r="T2738" s="223" t="inlineStr">
        <is>
          <t>Lokal</t>
        </is>
      </c>
      <c r="U2738" s="86" t="n">
        <v>98</v>
      </c>
      <c r="V2738" s="86" t="inlineStr">
        <is>
          <t>pdf</t>
        </is>
      </c>
      <c r="W2738" s="223" t="inlineStr">
        <is>
          <t>5.9 MB</t>
        </is>
      </c>
      <c r="X2738" s="223" t="inlineStr">
        <is>
          <t>Dalam perjalanan sejarahnya, radio siaran telah menunjukkan kemampuan beradaptasi dengan lingkungannya. Hal inilah yang membuat radio siaran hingga saat ini masih tetap eksis dalam menjalankan fungsinya sebagai media informasi, pendidikan, hiburan, dan persuasi. Perubahan kehidupan sosial budaya ekonomi dan politik serta kemajuan teknologi menjadikan masyarakat begitu peka dengan informasi.
 Seiring dengan kemajuan teknologi terutama dengan kehadiran internet, maka radio siaran berbenah diri agar tidak di tinggalkan oleh pendengarnya.
 Saat ini masyarakat telah melewati masa perubahan tatanan cara dalam berinteraksi dan berkomunikasi yang akhirnya akan membentuk pula keberadaan manusia itu sendiri (Marshal Me Luhan: 1982). Oleh karena itu, radio siaran di Indonesia sebagai media massa pun akhirnya mengalami perubahan juga sesuai dengan kondisi saat itu yang berada di tengah-tengah kemajuan teknologi internet yang semakin kompleks dengan segala konsekuensinya.
 Buku ini memberikan satu sudut pandang yang spesifik tentang bagaimana media radio siaran bisa melakukan penyesuaian di era disrupsi teknologi digital saat ini serta cara pandang tata kelola manajemennya agar adaptif dengan lingkungannya yang baru, sehingga radio siaran tetap disukai dan didengarkan masyarakat di Indonesia.</t>
        </is>
      </c>
      <c r="Y2738" s="262" t="n">
        <v>49000</v>
      </c>
      <c r="Z2738" s="226" t="n"/>
      <c r="AA2738" s="241">
        <f>Y4318*Z4318</f>
        <v/>
      </c>
      <c r="AB2738" s="237" t="inlineStr">
        <is>
          <t>1b79ff5d-0933-4783-9e3d-9eac2071c39d</t>
        </is>
      </c>
    </row>
    <row r="2739" ht="15" customHeight="1" s="283">
      <c r="A2739" s="109" t="n">
        <v>4311</v>
      </c>
      <c r="B2739" s="222">
        <f>HYPERLINK("https://mocostore.moco.co.id/catalog/"&amp;AB4320,"Klik Disini")</f>
        <v/>
      </c>
      <c r="C2739" s="223" t="inlineStr">
        <is>
          <t>Human Trafficking</t>
        </is>
      </c>
      <c r="D2739" s="223" t="inlineStr">
        <is>
          <t>:</t>
        </is>
      </c>
      <c r="E2739" s="223" t="inlineStr">
        <is>
          <t>Paul SinlaEloE</t>
        </is>
      </c>
      <c r="F2739" s="223" t="inlineStr">
        <is>
          <t>978-623-01-3730-3</t>
        </is>
      </c>
      <c r="G2739" s="223" t="inlineStr">
        <is>
          <t>978-623-01-3731-0</t>
        </is>
      </c>
      <c r="H2739" s="223" t="inlineStr">
        <is>
          <t>Hukum</t>
        </is>
      </c>
      <c r="I2739" s="258" t="inlineStr">
        <is>
          <t>Perguruan Tinggi</t>
        </is>
      </c>
      <c r="J2739" s="186" t="inlineStr">
        <is>
          <t>009.12</t>
        </is>
      </c>
      <c r="K2739" s="223" t="inlineStr">
        <is>
          <t>Edisi Ke-1</t>
        </is>
      </c>
      <c r="L2739" s="264" t="n"/>
      <c r="M2739" s="265" t="inlineStr">
        <is>
          <t>Tidak Tersedia</t>
        </is>
      </c>
      <c r="N2739" s="223" t="inlineStr">
        <is>
          <t>Indonesia</t>
        </is>
      </c>
      <c r="O2739" s="223" t="inlineStr">
        <is>
          <t>Bukan fiksi</t>
        </is>
      </c>
      <c r="P2739" s="223" t="n">
        <v>2024</v>
      </c>
      <c r="Q2739" s="223" t="n">
        <v>2024</v>
      </c>
      <c r="R2739" s="223" t="inlineStr">
        <is>
          <t>Penerbit Andi</t>
        </is>
      </c>
      <c r="S2739" s="223" t="inlineStr">
        <is>
          <t>Andi Offset CV</t>
        </is>
      </c>
      <c r="T2739" s="223" t="inlineStr">
        <is>
          <t>Lokal</t>
        </is>
      </c>
      <c r="U2739" s="86" t="n">
        <v>114</v>
      </c>
      <c r="V2739" s="86" t="inlineStr">
        <is>
          <t>pdf</t>
        </is>
      </c>
      <c r="W2739" s="223" t="inlineStr">
        <is>
          <t>3.4 MB</t>
        </is>
      </c>
      <c r="X2739" s="223" t="inlineStr">
        <is>
          <t>Buku &amp;quot;Human Trafficking: Kajian Tindak Pidana Perdagangan Orang&amp;quot; membahas aspek substansi terkait pemahaman tindak perdagangan orang dalam konteks hukum pidana, serta masalah yang terkait dengan Tindak Pidana Perdagangan Orang. Buku ini juga mengidentifikasi kelemahan dalam UU No. 21 Tahun 2007 tentang Pemberantasan Tindak Pidana Perdagangan Orang, mengulas kinerja aparat penegak hukum, dan memberikan pandangan tentang upaya pencegahan Tindak Pidana Perdagangan Orang. Buku ini bertujuan memberikan masukan kepada berbagai pemangku kepentingan, seperti pengambil kebijakan, praktisi hukum, aktivis, akademisi, peneliti, insan pers, mahasiswa, dan masyarakat umum untuk merespons permasalahan perdagangan orang yang sedang marak di seluruh penjuru tanah air.</t>
        </is>
      </c>
      <c r="Y2739" s="262" t="n">
        <v>169000</v>
      </c>
      <c r="Z2739" s="226" t="n"/>
      <c r="AA2739" s="241">
        <f>Y4320*Z4320</f>
        <v/>
      </c>
      <c r="AB2739" s="237" t="inlineStr">
        <is>
          <t>f075999a-b630-4069-9528-ec3fe309c7f6</t>
        </is>
      </c>
    </row>
    <row r="2740" ht="15" customHeight="1" s="283">
      <c r="A2740" s="109" t="n">
        <v>4314</v>
      </c>
      <c r="B2740" s="222">
        <f>HYPERLINK("https://mocostore.moco.co.id/catalog/"&amp;AB4323,"Klik Disini")</f>
        <v/>
      </c>
      <c r="C2740" s="223" t="inlineStr">
        <is>
          <t>Lebih Pahit atau Lebih Baik</t>
        </is>
      </c>
      <c r="D2740" s="223" t="inlineStr">
        <is>
          <t>:</t>
        </is>
      </c>
      <c r="E2740" s="223" t="inlineStr">
        <is>
          <t>Pdt. Dr. Rubin Adi Abraham</t>
        </is>
      </c>
      <c r="F2740" s="223" t="inlineStr">
        <is>
          <t>978-623-314-400-1</t>
        </is>
      </c>
      <c r="G2740" s="223" t="inlineStr">
        <is>
          <t>978-623-314-401-8</t>
        </is>
      </c>
      <c r="H2740" s="223" t="inlineStr">
        <is>
          <t>Agama Kristen</t>
        </is>
      </c>
      <c r="I2740" s="258" t="inlineStr">
        <is>
          <t>Perguruan Tinggi</t>
        </is>
      </c>
      <c r="J2740" s="186" t="inlineStr">
        <is>
          <t>009.16</t>
        </is>
      </c>
      <c r="K2740" s="223" t="inlineStr">
        <is>
          <t>Edisi Ke-1</t>
        </is>
      </c>
      <c r="L2740" s="264" t="n"/>
      <c r="M2740" s="265" t="inlineStr">
        <is>
          <t>Tidak Tersedia</t>
        </is>
      </c>
      <c r="N2740" s="223" t="inlineStr">
        <is>
          <t>Indonesia</t>
        </is>
      </c>
      <c r="O2740" s="223" t="inlineStr">
        <is>
          <t>Bukan fiksi</t>
        </is>
      </c>
      <c r="P2740" s="223" t="n">
        <v>2023</v>
      </c>
      <c r="Q2740" s="223" t="n">
        <v>2023</v>
      </c>
      <c r="R2740" s="223" t="inlineStr">
        <is>
          <t>PBMR Andi</t>
        </is>
      </c>
      <c r="S2740" s="223" t="inlineStr">
        <is>
          <t>Andi Offset CV</t>
        </is>
      </c>
      <c r="T2740" s="223" t="inlineStr">
        <is>
          <t>Lokal</t>
        </is>
      </c>
      <c r="U2740" s="86" t="n">
        <v>258</v>
      </c>
      <c r="V2740" s="86" t="inlineStr">
        <is>
          <t>pdf</t>
        </is>
      </c>
      <c r="W2740" s="223" t="inlineStr">
        <is>
          <t>3.2 MB</t>
        </is>
      </c>
      <c r="X2740" s="223" t="inlineStr">
        <is>
          <t>Pada masa kini banyak orang yang mengalami luka secara emosional karena berbagai peristiwa tidak menyenangkan yang mereka alami, seperti penolakan sejak kecil, orang tua pilih kasih, diselingkuhi oleh pasangan, ditipu oleh teman, mendapat perkataan dan perlakuan kasar, dilecehkan, atau karena penyebab lainnya. Hal ini menimbulkan luka hati yang kemudian bisa tumbuh menjadi kepahitan yang berdampak buruk jika tidak ditangani dengan benar. Contohnya Hitler, yang mengalami kepahitan hati sejak masa kecil sehingga ketika dewasa dan memiliki kekuasaan, dia membantai sekitar enam juta orang Yahudi pada Perang Dunia il Dibutuhkan sikap yang tepat untuk mengalami pemulihan hati, antara lain kesediaan mengampuni orang yang bersalah, belajar sabar, melihat masalah dari sisi positif dan tidak hanya melihatnya dari sisi negatif saja, serta memiliki kemurahan hati. Bila kita merespons dengan benar maka karakter dan hidup kita akan dibentuk menjadi lebih baik (better), bukan lebih pahit (bitter). sehingga kita bisa menjadi orang yang berkenan kepada Tuhan dan mengalami kebahagiaan dalam hidup ini. Pdt. Dr. Rubin Adi Abraham adalah gembala sidang GBI di Bandung dan Jakarta, la juga pendiri Sekolah Tinggi Teologi &amp;quot;Kharisma&amp;quot; Bandung, Ketua Umum Badan Pengurus Pusat Sinode GBI, pembicara di radio dan televisi serta di berbagai acara rohani di Indonesia dan luar negeri, la dan istrinya, Pdt. Lenawati Tanudjaja, S.PAK. dikarunia Tuhan tiga putri yang telah dewasa: Jessica, Jovita, dan Joy, serta dua orang cucur Benalah dan Nathaniel. Buku yang telah ditulis dan diterbitkan oleh Penerbit And: Sikap Pemenang, Pria Antik Wanita Unik, Harta: Berkat atou Bencano? Rindu untuk Melayani, Walau Dijepit Tetap Melejit, Mengubah Utang Menjadi Uang, Menjadi Berkat Berbuah Lebat, Mokin Tertekan Makin Berkemenangan, dan Komunitas Sei Berbasis Amanat Agung.</t>
        </is>
      </c>
      <c r="Y2740" s="262" t="n">
        <v>86000</v>
      </c>
      <c r="Z2740" s="226" t="n"/>
      <c r="AA2740" s="241">
        <f>Y4323*Z4323</f>
        <v/>
      </c>
      <c r="AB2740" s="237" t="inlineStr">
        <is>
          <t>34f28711-5d8e-455b-9a7a-0ba1f019fcb5</t>
        </is>
      </c>
    </row>
    <row r="2741" ht="15" customHeight="1" s="283">
      <c r="A2741" s="109" t="n">
        <v>4315</v>
      </c>
      <c r="B2741" s="222">
        <f>HYPERLINK("https://mocostore.moco.co.id/catalog/"&amp;AB4324,"Klik Disini")</f>
        <v/>
      </c>
      <c r="C2741" s="223" t="inlineStr">
        <is>
          <t>FINISHING WELL – Meninggalkan Warisan Abadi</t>
        </is>
      </c>
      <c r="D2741" s="223" t="inlineStr">
        <is>
          <t>:</t>
        </is>
      </c>
      <c r="E2741" s="223" t="inlineStr">
        <is>
          <t>Martin Muslie</t>
        </is>
      </c>
      <c r="F2741" s="223" t="inlineStr">
        <is>
          <t>978-623-314-390-5</t>
        </is>
      </c>
      <c r="G2741" s="223" t="inlineStr">
        <is>
          <t>978-623-314-391-2</t>
        </is>
      </c>
      <c r="H2741" s="223" t="inlineStr">
        <is>
          <t>Agama Kristen</t>
        </is>
      </c>
      <c r="I2741" s="258" t="inlineStr">
        <is>
          <t>Perguruan Tinggi</t>
        </is>
      </c>
      <c r="J2741" s="186" t="inlineStr">
        <is>
          <t>009.16</t>
        </is>
      </c>
      <c r="K2741" s="223" t="inlineStr">
        <is>
          <t>Edisi Ke-1</t>
        </is>
      </c>
      <c r="L2741" s="264" t="n"/>
      <c r="M2741" s="265" t="inlineStr">
        <is>
          <t>Tidak Tersedia</t>
        </is>
      </c>
      <c r="N2741" s="223" t="inlineStr">
        <is>
          <t>Indonesia</t>
        </is>
      </c>
      <c r="O2741" s="223" t="inlineStr">
        <is>
          <t>Bukan fiksi</t>
        </is>
      </c>
      <c r="P2741" s="223" t="n">
        <v>2023</v>
      </c>
      <c r="Q2741" s="223" t="n">
        <v>2023</v>
      </c>
      <c r="R2741" s="223" t="inlineStr">
        <is>
          <t>PBMR Andi</t>
        </is>
      </c>
      <c r="S2741" s="223" t="inlineStr">
        <is>
          <t>Andi Offset CV</t>
        </is>
      </c>
      <c r="T2741" s="223" t="inlineStr">
        <is>
          <t>Lokal</t>
        </is>
      </c>
      <c r="U2741" s="86" t="n">
        <v>130</v>
      </c>
      <c r="V2741" s="86" t="inlineStr">
        <is>
          <t>pdf</t>
        </is>
      </c>
      <c r="W2741" s="223" t="inlineStr">
        <is>
          <t>3.7 MB</t>
        </is>
      </c>
      <c r="X2741" s="223" t="inlineStr">
        <is>
          <t>Finishing well berarti mengakhiri dengan baik. Ucapan ini biasa dikatakan kepada orang yang pensiun dari pekerjaannya, terutama untuk orang yang telah mengabdi di suatu organisasi selama puluhan tahun tanpa cela atau skandal. Bisa juga dikatakan kepada orang yang menamatkan pendidikan. Namun, finishing well sering digunakan pada saat pemakaman ketika seseorang mengakhiri hidupnya dengan baik. Selain mengucapkan RIP (Rest in Peace) para pelayat juga mengatakan bahwa mendiang telah finishing well.
 Buku ini membahas apa yang perlu kita ketahui untuk mencapai finishing well. Hidup kita seperti sebuah perjalanan yang panjang. Semakin jauh dan lama perjalanan yang akan kita tempuh, semakin banyak hal-hal yang harus kita persiapkan. Jadikan buku ini sebagai pedoman dalam perjalanan hidup Anda. Semoga kita semua bisa mencapai finishing well.</t>
        </is>
      </c>
      <c r="Y2741" s="262" t="n">
        <v>49000</v>
      </c>
      <c r="Z2741" s="226" t="n"/>
      <c r="AA2741" s="241">
        <f>Y4324*Z4324</f>
        <v/>
      </c>
      <c r="AB2741" s="237" t="inlineStr">
        <is>
          <t>f5130d09-f755-46fd-a475-f7df4c2c2a08</t>
        </is>
      </c>
    </row>
    <row r="2742" ht="15" customHeight="1" s="283">
      <c r="A2742" s="109" t="n">
        <v>4316</v>
      </c>
      <c r="B2742" s="222">
        <f>HYPERLINK("https://mocostore.moco.co.id/catalog/"&amp;AB4325,"Klik Disini")</f>
        <v/>
      </c>
      <c r="C2742" s="223" t="inlineStr">
        <is>
          <t>Tafsiran Surat Filemon : Memahami Pola Hidup Kerajaan Allah dan Aplikasinya</t>
        </is>
      </c>
      <c r="D2742" s="223" t="inlineStr">
        <is>
          <t>:</t>
        </is>
      </c>
      <c r="E2742" s="223" t="inlineStr">
        <is>
          <t>Dr. Jonar T.H. Situmorang, M.A., M.Th.</t>
        </is>
      </c>
      <c r="F2742" s="223" t="inlineStr">
        <is>
          <t>978-623-314-394-3</t>
        </is>
      </c>
      <c r="G2742" s="223" t="inlineStr">
        <is>
          <t>978-623-314-395-0</t>
        </is>
      </c>
      <c r="H2742" s="223" t="inlineStr">
        <is>
          <t>Agama Kristen</t>
        </is>
      </c>
      <c r="I2742" s="258" t="inlineStr">
        <is>
          <t>Perguruan Tinggi</t>
        </is>
      </c>
      <c r="J2742" s="186" t="inlineStr">
        <is>
          <t>009.16</t>
        </is>
      </c>
      <c r="K2742" s="223" t="inlineStr">
        <is>
          <t>Edisi Ke-1</t>
        </is>
      </c>
      <c r="L2742" s="264" t="n"/>
      <c r="M2742" s="265" t="inlineStr">
        <is>
          <t>Tidak Tersedia</t>
        </is>
      </c>
      <c r="N2742" s="223" t="inlineStr">
        <is>
          <t>Indonesia</t>
        </is>
      </c>
      <c r="O2742" s="223" t="inlineStr">
        <is>
          <t>Bukan fiksi</t>
        </is>
      </c>
      <c r="P2742" s="223" t="n">
        <v>2023</v>
      </c>
      <c r="Q2742" s="223" t="n">
        <v>2023</v>
      </c>
      <c r="R2742" s="223" t="inlineStr">
        <is>
          <t>PBMR Andi</t>
        </is>
      </c>
      <c r="S2742" s="223" t="inlineStr">
        <is>
          <t>Andi Offset CV</t>
        </is>
      </c>
      <c r="T2742" s="223" t="inlineStr">
        <is>
          <t>Lokal</t>
        </is>
      </c>
      <c r="U2742" s="86" t="n">
        <v>130</v>
      </c>
      <c r="V2742" s="86" t="inlineStr">
        <is>
          <t>pdf</t>
        </is>
      </c>
      <c r="W2742" s="223" t="inlineStr">
        <is>
          <t>3.5 MB</t>
        </is>
      </c>
      <c r="X2742" s="223" t="inlineStr">
        <is>
          <t>Dalam Alkitab, Kerajaan Allah dengan Kerajaan Surga disebut secara bergantian. Namun, kedua istilah ini mempunyai pengertian yang sama. Bagi orang Yahudi, menyebut nama Allah adalah sesuatu yang sakral sehingga diganti dengan kata &amp;quot;Kerajaan Surga&amp;quot;.</t>
        </is>
      </c>
      <c r="Y2742" s="262" t="n">
        <v>49000</v>
      </c>
      <c r="Z2742" s="226" t="n"/>
      <c r="AA2742" s="241">
        <f>Y4325*Z4325</f>
        <v/>
      </c>
      <c r="AB2742" s="237" t="inlineStr">
        <is>
          <t>160048d4-e9aa-4307-91a2-7458abfbdd10</t>
        </is>
      </c>
    </row>
    <row r="2743" ht="15" customHeight="1" s="283">
      <c r="A2743" s="109" t="n">
        <v>4317</v>
      </c>
      <c r="B2743" s="222">
        <f>HYPERLINK("https://mocostore.moco.co.id/catalog/"&amp;AB4326,"Klik Disini")</f>
        <v/>
      </c>
      <c r="C2743" s="223" t="inlineStr">
        <is>
          <t>Ketika Gaun Pengantin Sudah Digantung</t>
        </is>
      </c>
      <c r="D2743" s="223" t="inlineStr">
        <is>
          <t>:</t>
        </is>
      </c>
      <c r="E2743" s="223" t="inlineStr">
        <is>
          <t>Pdt. Ishak Tulus</t>
        </is>
      </c>
      <c r="F2743" s="223" t="inlineStr">
        <is>
          <t>978-623-314-379-0</t>
        </is>
      </c>
      <c r="G2743" s="223" t="inlineStr">
        <is>
          <t>978-623-314-380-6</t>
        </is>
      </c>
      <c r="H2743" s="223" t="inlineStr">
        <is>
          <t>Agama Kristen</t>
        </is>
      </c>
      <c r="I2743" s="258" t="inlineStr">
        <is>
          <t>Perguruan Tinggi</t>
        </is>
      </c>
      <c r="J2743" s="186" t="inlineStr">
        <is>
          <t>009.16</t>
        </is>
      </c>
      <c r="K2743" s="223" t="inlineStr">
        <is>
          <t>Edisi Ke-1</t>
        </is>
      </c>
      <c r="L2743" s="264" t="n"/>
      <c r="M2743" s="265" t="inlineStr">
        <is>
          <t>Tidak Tersedia</t>
        </is>
      </c>
      <c r="N2743" s="223" t="inlineStr">
        <is>
          <t>Indonesia</t>
        </is>
      </c>
      <c r="O2743" s="223" t="inlineStr">
        <is>
          <t>Bukan fiksi</t>
        </is>
      </c>
      <c r="P2743" s="223" t="n">
        <v>2023</v>
      </c>
      <c r="Q2743" s="223" t="n">
        <v>2023</v>
      </c>
      <c r="R2743" s="223" t="inlineStr">
        <is>
          <t>PBMR Andi</t>
        </is>
      </c>
      <c r="S2743" s="223" t="inlineStr">
        <is>
          <t>Andi Offset CV</t>
        </is>
      </c>
      <c r="T2743" s="223" t="inlineStr">
        <is>
          <t>Lokal</t>
        </is>
      </c>
      <c r="U2743" s="86" t="n">
        <v>162</v>
      </c>
      <c r="V2743" s="86" t="inlineStr">
        <is>
          <t>pdf</t>
        </is>
      </c>
      <c r="W2743" s="223" t="inlineStr">
        <is>
          <t>4.6 MB</t>
        </is>
      </c>
      <c r="X2743" s="223" t="inlineStr">
        <is>
          <t>Melalui buku ini, Pdt. Ishak Tulus ingin mengajak setiap pasangan untuk dapat memahami arti pernikahan yang diberkati dalam Tuhan Yesus. Selain itu, materi dalam buku ini juga mengajak setiap pasangan, baik suami maupun istri, agar dapat menjalankan fungsinya dengan baik dalam pernikahan. Peran yang dijalankan sebagaimana mestinya akan dapat menyelamatkan rumah tangga dari kehancuran. Lalu, bagaimana bila salah satu pasangan terlanjut tidak dapat menjalankan fungsinya dengan baik, apakah perpisahan dibenarkan?
 Buku ini akan memberikan petunjuk arahan yang cocok bagi setiap pasangan yang sedang mengalami pergumulan dalam rumah tangganya. Kiranya setiap rumah tangga yang diberkati dalam Tuhan Yesus bisa berjalan sesuai dengan kehendak Tuhan sehingga berkat Tuhan Yesus dapat tercurah dengan maksimal dalam setiap keluarga.</t>
        </is>
      </c>
      <c r="Y2743" s="262" t="n">
        <v>59000</v>
      </c>
      <c r="Z2743" s="226" t="n"/>
      <c r="AA2743" s="241">
        <f>Y4326*Z4326</f>
        <v/>
      </c>
      <c r="AB2743" s="237" t="inlineStr">
        <is>
          <t>52fa90f8-1754-4b03-9dfc-db004e8732dc</t>
        </is>
      </c>
    </row>
    <row r="2744" ht="15" customHeight="1" s="283">
      <c r="A2744" s="109" t="n">
        <v>4319</v>
      </c>
      <c r="B2744" s="222">
        <f>HYPERLINK("https://mocostore.moco.co.id/catalog/"&amp;AB4328,"Klik Disini")</f>
        <v/>
      </c>
      <c r="C2744" s="223" t="inlineStr">
        <is>
          <t>Karyawan Pabrik</t>
        </is>
      </c>
      <c r="D2744" s="223" t="inlineStr">
        <is>
          <t>:</t>
        </is>
      </c>
      <c r="E2744" s="223" t="inlineStr">
        <is>
          <t>Glory Simarmata, S.E., M.Si.</t>
        </is>
      </c>
      <c r="F2744" s="223" t="n"/>
      <c r="G2744" s="223" t="inlineStr">
        <is>
          <t>978-634-7011-44-2</t>
        </is>
      </c>
      <c r="H2744" s="223" t="inlineStr">
        <is>
          <t>Bisnis-Investasi</t>
        </is>
      </c>
      <c r="I2744" s="258" t="inlineStr">
        <is>
          <t>Perguruan Tinggi</t>
        </is>
      </c>
      <c r="J2744" s="186" t="inlineStr">
        <is>
          <t>009.25</t>
        </is>
      </c>
      <c r="K2744" s="223" t="inlineStr">
        <is>
          <t>Edisi Ke-1</t>
        </is>
      </c>
      <c r="L2744" s="264" t="n"/>
      <c r="M2744" s="265" t="inlineStr">
        <is>
          <t>Tidak Tersedia</t>
        </is>
      </c>
      <c r="N2744" s="223" t="inlineStr">
        <is>
          <t>Indonesia</t>
        </is>
      </c>
      <c r="O2744" s="223" t="inlineStr">
        <is>
          <t>Bukan fiksi</t>
        </is>
      </c>
      <c r="P2744" s="223" t="inlineStr">
        <is>
          <t>Tidak tersedia</t>
        </is>
      </c>
      <c r="Q2744" s="223" t="n">
        <v>2024</v>
      </c>
      <c r="R2744" s="223" t="inlineStr">
        <is>
          <t>Cahaya Harapan</t>
        </is>
      </c>
      <c r="S2744" s="223" t="inlineStr">
        <is>
          <t>Andi Offset CV</t>
        </is>
      </c>
      <c r="T2744" s="223" t="inlineStr">
        <is>
          <t>Lokal</t>
        </is>
      </c>
      <c r="U2744" s="86" t="n">
        <v>146</v>
      </c>
      <c r="V2744" s="86" t="inlineStr">
        <is>
          <t>pdf</t>
        </is>
      </c>
      <c r="W2744" s="223" t="inlineStr">
        <is>
          <t>3.7 MB</t>
        </is>
      </c>
      <c r="X2744" s="223" t="inlineStr">
        <is>
          <t>Indonesia saat ini menjadi negara di mana banyak investor asing menanamkan modalnya dan mendirikan pabrik untuk memproduksi barang jadi. Karena hal tersebut, pemerintah memberikan kemudahan kepada investor untuk membangun pabrik sehingga pihak swasta, baik itu pemodal asing atau pemodal swasta dapat mendirikan pabrik di Indonesia. Dengan adanya pabrik, maka masyarakat akan bekerja untuk memenuhi kebutuhan hidup dan taraf hidup mereka meningkat karena masyarakat yang bekerja tersebut melakukan aktivitas, yaitu mengolah bahan baku menjadi barang setengah jadi dan barang jadi. Pengolahan yang terjadi di dalam pabrik biasanya menggunakan peralatan dalam proses produksinya untuk menghasilkan produk yang meningkatkan taraf hidup pekerjanya. Pekerja yang bekerja di pabrik adalah sumber daya manusia bagi perusahaan tersebut yang menjadi aset perusahaan, yang memiliki skill dan ditempatkan pada divisi atau departemen di dalam perusahaan, baik itu produksi, gudang, teknik, quality assurance, akuntansi, keuangan, marketing, sales, IT (Information Technology), HR (Human Resources), dan lainnya, yang harus memiliki wawasan dan keahlian dalam bekerja di perusahaan. Terlebih bagi karyawan yang baru pertama sekali bekerja di pabrik, perlu menambah wawasan akan lingkungan pabrik, skema kerja, struktur organisasi, dan hal-hal lain yang berkaitan dengan perusahaan secara umum, yaitu gambaran pada umumnya sebuah perusahaan manufaktur. Buku ini akan mengupas tuntas terkait pengetahuan umum yang diperlukan jika Anda ingin menjadi seorang karyawan pabrik. Dengan bahasa yang sederhana dan dilengkapi dengan gambar-gambar yang menunjang pemaparan di dalamnya, Anda dapat mengenal lingkungan sebuah perusahaan manufaktur dengan lebih mudah dipahami.</t>
        </is>
      </c>
      <c r="Y2744" s="262" t="n">
        <v>45000</v>
      </c>
      <c r="Z2744" s="226" t="n"/>
      <c r="AA2744" s="241">
        <f>Y4328*Z4328</f>
        <v/>
      </c>
      <c r="AB2744" s="237" t="inlineStr">
        <is>
          <t>42960351-d27f-4812-93ac-7d9739920666</t>
        </is>
      </c>
    </row>
    <row r="2745" ht="15" customHeight="1" s="283">
      <c r="A2745" s="109" t="n">
        <v>4320</v>
      </c>
      <c r="B2745" s="222">
        <f>HYPERLINK("https://mocostore.moco.co.id/catalog/"&amp;AB4329,"Klik Disini")</f>
        <v/>
      </c>
      <c r="C2745" s="223" t="inlineStr">
        <is>
          <t>PENELITIAN DAN PUBLIKASI DALAM MANAJEMEN : STRATEGI DAN TAKTIK</t>
        </is>
      </c>
      <c r="D2745" s="223" t="inlineStr">
        <is>
          <t>:</t>
        </is>
      </c>
      <c r="E2745" s="223" t="inlineStr">
        <is>
          <t>Nurul Indarti , Hardo Firmana Given Grace Manik</t>
        </is>
      </c>
      <c r="F2745" s="223" t="inlineStr">
        <is>
          <t>978-623-01-4182-9</t>
        </is>
      </c>
      <c r="G2745" s="223" t="inlineStr">
        <is>
          <t>978-623-01-4183-6</t>
        </is>
      </c>
      <c r="H2745" s="223" t="inlineStr">
        <is>
          <t>Statistika</t>
        </is>
      </c>
      <c r="I2745" s="258" t="inlineStr">
        <is>
          <t>Perguruan Tinggi</t>
        </is>
      </c>
      <c r="J2745" s="186" t="inlineStr">
        <is>
          <t>009.01</t>
        </is>
      </c>
      <c r="K2745" s="223" t="inlineStr">
        <is>
          <t>Tidak Tersedia</t>
        </is>
      </c>
      <c r="L2745" s="264" t="n"/>
      <c r="M2745" s="265" t="inlineStr">
        <is>
          <t>Tidak Tersedia</t>
        </is>
      </c>
      <c r="N2745" s="223" t="inlineStr">
        <is>
          <t>Indonesia</t>
        </is>
      </c>
      <c r="O2745" s="223" t="inlineStr">
        <is>
          <t>Bukan fiksi</t>
        </is>
      </c>
      <c r="P2745" s="223" t="n">
        <v>2024</v>
      </c>
      <c r="Q2745" s="223" t="n">
        <v>2024</v>
      </c>
      <c r="R2745" s="223" t="inlineStr">
        <is>
          <t>Penerbit Andi</t>
        </is>
      </c>
      <c r="S2745" s="223" t="inlineStr">
        <is>
          <t>Andi Offset CV</t>
        </is>
      </c>
      <c r="T2745" s="223" t="inlineStr">
        <is>
          <t>Lokal</t>
        </is>
      </c>
      <c r="U2745" s="86" t="n">
        <v>162</v>
      </c>
      <c r="V2745" s="86" t="inlineStr">
        <is>
          <t>pdf</t>
        </is>
      </c>
      <c r="W2745" s="223" t="inlineStr">
        <is>
          <t>2.3 MB</t>
        </is>
      </c>
      <c r="X2745" s="223" t="inlineStr">
        <is>
          <t>Buku ini menguraikan strategi-strategi penelitian dan publikasi pada disiplin ilmu manajemen berdasarkan pengalaman praktis para penulis sebagai pendidik dan peneliti. Berbeda dari buku yang sudah tersedia di pasaran, buku ini fokus mengangkat topik-topik yang sehari-hari dihadapi oleh mahasiswa dan dosen manajemen yang sedang belajar meneliti dan menulis sehingga diharapkan memiliki relevansi yang kuat.</t>
        </is>
      </c>
      <c r="Y2745" s="262" t="n">
        <v>62000</v>
      </c>
      <c r="Z2745" s="226" t="n"/>
      <c r="AA2745" s="241">
        <f>Y4329*Z4329</f>
        <v/>
      </c>
      <c r="AB2745" s="237" t="inlineStr">
        <is>
          <t>be28f75f-0257-4315-8332-0c40650a840c</t>
        </is>
      </c>
    </row>
    <row r="2746" ht="15" customHeight="1" s="283">
      <c r="A2746" s="109" t="n">
        <v>4322</v>
      </c>
      <c r="B2746" s="222">
        <f>HYPERLINK("https://mocostore.moco.co.id/catalog/"&amp;AB4331,"Klik Disini")</f>
        <v/>
      </c>
      <c r="C2746" s="223" t="inlineStr">
        <is>
          <t>Teknik Produksi Tanaman Pangan Utama</t>
        </is>
      </c>
      <c r="D2746" s="223" t="inlineStr">
        <is>
          <t>:</t>
        </is>
      </c>
      <c r="E2746" s="223" t="inlineStr">
        <is>
          <t>Enceng Sobari</t>
        </is>
      </c>
      <c r="F2746" s="223" t="n"/>
      <c r="G2746" s="223" t="inlineStr">
        <is>
          <t>978-634-7011-45-9</t>
        </is>
      </c>
      <c r="H2746" s="223" t="inlineStr">
        <is>
          <t>Pertanian</t>
        </is>
      </c>
      <c r="I2746" s="258" t="inlineStr">
        <is>
          <t>Perguruan Tinggi</t>
        </is>
      </c>
      <c r="J2746" s="186" t="inlineStr">
        <is>
          <t>009.06</t>
        </is>
      </c>
      <c r="K2746" s="223" t="inlineStr">
        <is>
          <t>Edisi Ke-1</t>
        </is>
      </c>
      <c r="L2746" s="264" t="n"/>
      <c r="M2746" s="265" t="inlineStr">
        <is>
          <t>Tidak Tersedia</t>
        </is>
      </c>
      <c r="N2746" s="223" t="inlineStr">
        <is>
          <t>Indonesia</t>
        </is>
      </c>
      <c r="O2746" s="223" t="inlineStr">
        <is>
          <t>Bukan fiksi</t>
        </is>
      </c>
      <c r="P2746" s="223" t="inlineStr">
        <is>
          <t>Tidak tersedia</t>
        </is>
      </c>
      <c r="Q2746" s="223" t="n">
        <v>2024</v>
      </c>
      <c r="R2746" s="223" t="inlineStr">
        <is>
          <t>Cahaya Harapan</t>
        </is>
      </c>
      <c r="S2746" s="223" t="inlineStr">
        <is>
          <t>Andi Offset CV</t>
        </is>
      </c>
      <c r="T2746" s="223" t="inlineStr">
        <is>
          <t>Lokal</t>
        </is>
      </c>
      <c r="U2746" s="86" t="n">
        <v>626</v>
      </c>
      <c r="V2746" s="86" t="inlineStr">
        <is>
          <t>pdf</t>
        </is>
      </c>
      <c r="W2746" s="223" t="inlineStr">
        <is>
          <t>18.6 MB</t>
        </is>
      </c>
      <c r="X2746" s="223" t="inlineStr">
        <is>
          <t>Indonesia sebagai salah satu negara agraris beriklim tropis terbesar di dunia yang memiliki potensi dalam memenuhi kebutuhan bahan pangan untuk negaranya sendiri. Tanaman pangan merupakan sektor pertanian yang sangat penting di Indonesia, sebab tanaman pangan menjadi penghasil bahan pangan yang dibutuhkan oleh masyarakat sebagai sumber energi. Indonesia memiliki empat pilar penting dalam menjaga ketersediaan energi bagi masyarakat yang digolongkan pada tanaman padi, jagung, kedelai dan ubi. Keempat komoditas penting tersebut secara simultan terus dikembangkan dan dibudidayakan agar memperoleh hasil yang lebih baik lagi dengan kualitas dan kuantitas yang maksimal. Mengingat pentingnya tanaman pangan sebagai sumber kehidupan, Kementerian Pertanian berupaya meningkatkan nilai produksi komoditas unggulan demi memperkuat kemandirian pangan dan melihat kemungkinan adanya peluang ekspor ke negara lain. Melihat ketersediaan sumber daya lahan dan air untuk budidaya tanaman pangan, yang ditunjang dengan kemajuan teknologi yang diterapkan, serta dukungan pembangunan dan pemeliharaan sarana dan prasarana pertanian yang memungkinkan, produksi pangan nasional masih dapat terus dikembangkan dan ditingkatkan. Hal lain yang harus menjadi perhatian dalam peningkatan produktivitas hasil yaitu pola budidaya tanaman yang baik dan benar sesuai dengan prosedur. Selain itu, pemanfaatan varietas unggul merupakan bagian yang sangat penting sebab benih yang baik akan menghasilkan produksi tinggi. Pemilihan varietas unggul menjadi suatu strategi dalam prinsip budidaya tanaman pangan dalam rangka meningkatkan pembangunan nasional untuk mencapai ketahanan pangan yang berkesinambungan. Dengan begitu, akan membantu membangun pengembangan sistem agribisnis dan agroindustri yang mandiri untuk menggerakkan ekonomi bangsa. Buku ini tercipta atas dasar kepentingan dalam pembangunan pertanian yang berfokus pada ketahanan pangan nasional. Semua konsep dan kontekstual yang tersaji pada buku ini bersumber dari literatur yang relevan dan hasil-hasil kajian bersama riset yang pernah dilakukan penulis sendiri dan pakar lainnya yang bisa dipertanggungjawabkan, sehingga diharapkan informasi yang tersaji memberikan manfaat untuk pendalaman ilmu pengetahuan yang terus berkembang bagi para pembaca.</t>
        </is>
      </c>
      <c r="Y2746" s="262" t="n">
        <v>146000</v>
      </c>
      <c r="Z2746" s="226" t="n"/>
      <c r="AA2746" s="241">
        <f>Y4331*Z4331</f>
        <v/>
      </c>
      <c r="AB2746" s="237" t="inlineStr">
        <is>
          <t>46ae0d97-ce07-4b18-b98c-af4ac67a0143</t>
        </is>
      </c>
    </row>
    <row r="2747" ht="15" customHeight="1" s="283">
      <c r="A2747" s="109" t="n">
        <v>4323</v>
      </c>
      <c r="B2747" s="222">
        <f>HYPERLINK("https://mocostore.moco.co.id/catalog/"&amp;AB4332,"Klik Disini")</f>
        <v/>
      </c>
      <c r="C2747" s="223" t="inlineStr">
        <is>
          <t>Communication 6.0: The Art of Effective Communication in Healthcare Practice</t>
        </is>
      </c>
      <c r="D2747" s="223" t="inlineStr">
        <is>
          <t>:</t>
        </is>
      </c>
      <c r="E2747" s="223" t="inlineStr">
        <is>
          <t>Dito Anurogo</t>
        </is>
      </c>
      <c r="F2747" s="223" t="n"/>
      <c r="G2747" s="223" t="inlineStr">
        <is>
          <t>978-623-8493-99-9</t>
        </is>
      </c>
      <c r="H2747" s="223" t="inlineStr">
        <is>
          <t>Kesehatan</t>
        </is>
      </c>
      <c r="I2747" s="258" t="inlineStr">
        <is>
          <t>Perguruan Tinggi</t>
        </is>
      </c>
      <c r="J2747" s="186" t="inlineStr">
        <is>
          <t>009.24</t>
        </is>
      </c>
      <c r="K2747" s="223" t="inlineStr">
        <is>
          <t>Edisi Ke-1</t>
        </is>
      </c>
      <c r="L2747" s="264" t="n"/>
      <c r="M2747" s="265" t="inlineStr">
        <is>
          <t>Tidak Tersedia</t>
        </is>
      </c>
      <c r="N2747" s="223" t="inlineStr">
        <is>
          <t>Inggris</t>
        </is>
      </c>
      <c r="O2747" s="223" t="inlineStr">
        <is>
          <t>Bukan fiksi</t>
        </is>
      </c>
      <c r="P2747" s="223" t="inlineStr">
        <is>
          <t>Tidak tersedia</t>
        </is>
      </c>
      <c r="Q2747" s="223" t="n">
        <v>2024</v>
      </c>
      <c r="R2747" s="223" t="inlineStr">
        <is>
          <t>Cahaya Harapan</t>
        </is>
      </c>
      <c r="S2747" s="223" t="inlineStr">
        <is>
          <t>Andi Offset CV</t>
        </is>
      </c>
      <c r="T2747" s="223" t="inlineStr">
        <is>
          <t>Lokal</t>
        </is>
      </c>
      <c r="U2747" s="86" t="n">
        <v>714</v>
      </c>
      <c r="V2747" s="86" t="inlineStr">
        <is>
          <t>pdf</t>
        </is>
      </c>
      <c r="W2747" s="223" t="inlineStr">
        <is>
          <t>7.5 MB</t>
        </is>
      </c>
      <c r="X2747" s="223" t="inlineStr">
        <is>
          <t>Healthcare communication has evolved from traditional face-to-face interactions rooted in personal narratives to a digitized and globalized landscape. This evolution includes the shift from institutionalized care and formal documentation to the integration of electronic health records, telemedicine, and AI-driven diagnostics. Despite technological advancements, the essence of effective communication&amp;mdash;empathy, trust, and genuine connection&amp;mdash;remains crucial. Addressing cultural diversity, health literacy, and ethical considerations is essential for patient-centered care. As advanced technologies like AI, virtual reality, and blockchain revolutionize healthcare, balancing innovation with human-centric care is paramount. This book explores the complexities and rewards of mastering communication in healthcare, emphasizing its vital role in fostering collaboration and enhancing patient outcomes in an interconnected world. Unlock the future of healthcare with &amp;quot;Communication 6.0&amp;quot; by Dito Anurogo. This transformative guide dives deep into the evolution of healthcare communication, from intimate face-to-face interactions to today&amp;#39;s digitized, globalized landscape. Learn how to balance advanced technologies like AI and telemedicine with timeless principles of empathy, trust, and genuine connection. Whether you&amp;#39;re a healthcare professional navigating cultural diversity or a patient seeking clearer understanding, this book offers vital insights and practical strategies. Embrace the art of effective communication and enhance patient care in our interconnected world. Get your copy of &amp;quot;Communication 6.0&amp;quot; today and be at the forefront of the healthcare revolution!</t>
        </is>
      </c>
      <c r="Y2747" s="262" t="n">
        <v>173000</v>
      </c>
      <c r="Z2747" s="226" t="n"/>
      <c r="AA2747" s="241">
        <f>Y4332*Z4332</f>
        <v/>
      </c>
      <c r="AB2747" s="237" t="inlineStr">
        <is>
          <t>3ab3245d-e29f-4a15-9fbe-78a24bf6f839</t>
        </is>
      </c>
    </row>
    <row r="2748" ht="15" customHeight="1" s="283">
      <c r="A2748" s="109" t="n">
        <v>4325</v>
      </c>
      <c r="B2748" s="222">
        <f>HYPERLINK("https://mocostore.moco.co.id/catalog/"&amp;AB4334,"Klik Disini")</f>
        <v/>
      </c>
      <c r="C2748" s="223" t="inlineStr">
        <is>
          <t>STATISTIKA untuk PENELITIAN : Ilmu Sosial, Pendidikan, Psikologi, Keperawatan, Humaniora, Bisnis dan Manajemen</t>
        </is>
      </c>
      <c r="D2748" s="223" t="inlineStr">
        <is>
          <t>:</t>
        </is>
      </c>
      <c r="E2748" s="223" t="inlineStr">
        <is>
          <t>Dr. Sumanto, MA</t>
        </is>
      </c>
      <c r="F2748" s="223" t="inlineStr">
        <is>
          <t>978-623-01-4201-7</t>
        </is>
      </c>
      <c r="G2748" s="223" t="inlineStr">
        <is>
          <t>978-623-01-4202-4</t>
        </is>
      </c>
      <c r="H2748" s="223" t="inlineStr">
        <is>
          <t>Statistika</t>
        </is>
      </c>
      <c r="I2748" s="258" t="inlineStr">
        <is>
          <t>Perguruan Tinggi</t>
        </is>
      </c>
      <c r="J2748" s="186" t="inlineStr">
        <is>
          <t>009.01</t>
        </is>
      </c>
      <c r="K2748" s="223" t="inlineStr">
        <is>
          <t>Tidak Tersedia</t>
        </is>
      </c>
      <c r="L2748" s="264" t="n"/>
      <c r="M2748" s="265" t="inlineStr">
        <is>
          <t>Tidak Tersedia</t>
        </is>
      </c>
      <c r="N2748" s="223" t="inlineStr">
        <is>
          <t>Indonesia</t>
        </is>
      </c>
      <c r="O2748" s="223" t="inlineStr">
        <is>
          <t>Bukan fiksi</t>
        </is>
      </c>
      <c r="P2748" s="223" t="n">
        <v>2024</v>
      </c>
      <c r="Q2748" s="223" t="n">
        <v>2024</v>
      </c>
      <c r="R2748" s="223" t="inlineStr">
        <is>
          <t>Penerbit Andi</t>
        </is>
      </c>
      <c r="S2748" s="223" t="inlineStr">
        <is>
          <t>Andi Offset CV</t>
        </is>
      </c>
      <c r="T2748" s="223" t="inlineStr">
        <is>
          <t>Lokal</t>
        </is>
      </c>
      <c r="U2748" s="86" t="n">
        <v>307</v>
      </c>
      <c r="V2748" s="86" t="inlineStr">
        <is>
          <t>pdf</t>
        </is>
      </c>
      <c r="W2748" s="223" t="inlineStr">
        <is>
          <t>7.5 MB</t>
        </is>
      </c>
      <c r="X2748" s="223" t="inlineStr">
        <is>
          <t>&amp;ldquo;Bottle neck&amp;rdquo; sebagian mahasiswa dalam menyelesaikan studi pada umumnya terjadi ketika mereka sampai pada tahap penulisan karya ilmiah (skripsi, tesis, atau disertasi). Pada tahap itu, statistika yang tepat guna sangat mereka butuhkan. Mereka membutuhkan statistika dengan contoh-contoh perhitungan yang aplikatif.</t>
        </is>
      </c>
      <c r="Y2748" s="262" t="n">
        <v>95000</v>
      </c>
      <c r="Z2748" s="226" t="n"/>
      <c r="AA2748" s="241">
        <f>Y4334*Z4334</f>
        <v/>
      </c>
      <c r="AB2748" s="237" t="inlineStr">
        <is>
          <t>67a497fd-4a02-4477-a92f-d9f7785df38f</t>
        </is>
      </c>
    </row>
    <row r="2749" ht="15" customHeight="1" s="283">
      <c r="A2749" s="109" t="n">
        <v>4326</v>
      </c>
      <c r="B2749" s="222">
        <f>HYPERLINK("https://mocostore.moco.co.id/catalog/"&amp;AB4335,"Klik Disini")</f>
        <v/>
      </c>
      <c r="C2749" s="223" t="inlineStr">
        <is>
          <t>Grasshopper dalam Desain dan Fabrikasi Digital</t>
        </is>
      </c>
      <c r="D2749" s="223" t="inlineStr">
        <is>
          <t>:</t>
        </is>
      </c>
      <c r="E2749" s="223" t="inlineStr">
        <is>
          <t>Nadiya Rahmah</t>
        </is>
      </c>
      <c r="F2749" s="223" t="n"/>
      <c r="G2749" s="223" t="inlineStr">
        <is>
          <t>978-623-8493-97-5</t>
        </is>
      </c>
      <c r="H2749" s="223" t="inlineStr">
        <is>
          <t>Arsitektur</t>
        </is>
      </c>
      <c r="I2749" s="258" t="inlineStr">
        <is>
          <t>Perguruan Tinggi</t>
        </is>
      </c>
      <c r="J2749" s="186" t="inlineStr">
        <is>
          <t>009.04</t>
        </is>
      </c>
      <c r="K2749" s="223" t="inlineStr">
        <is>
          <t>Edisi Ke-1</t>
        </is>
      </c>
      <c r="L2749" s="264" t="n"/>
      <c r="M2749" s="265" t="inlineStr">
        <is>
          <t>Tidak Tersedia</t>
        </is>
      </c>
      <c r="N2749" s="223" t="inlineStr">
        <is>
          <t>Indonesia</t>
        </is>
      </c>
      <c r="O2749" s="223" t="inlineStr">
        <is>
          <t>Bukan fiksi</t>
        </is>
      </c>
      <c r="P2749" s="223" t="inlineStr">
        <is>
          <t>Tidak tersedia</t>
        </is>
      </c>
      <c r="Q2749" s="223" t="n">
        <v>2024</v>
      </c>
      <c r="R2749" s="223" t="inlineStr">
        <is>
          <t>Cahaya Harapan</t>
        </is>
      </c>
      <c r="S2749" s="223" t="inlineStr">
        <is>
          <t>Andi Offset CV</t>
        </is>
      </c>
      <c r="T2749" s="223" t="inlineStr">
        <is>
          <t>Lokal</t>
        </is>
      </c>
      <c r="U2749" s="86" t="n">
        <v>282</v>
      </c>
      <c r="V2749" s="86" t="inlineStr">
        <is>
          <t>pdf</t>
        </is>
      </c>
      <c r="W2749" s="223" t="inlineStr">
        <is>
          <t>8.7 MB</t>
        </is>
      </c>
      <c r="X2749" s="223" t="inlineStr">
        <is>
          <t>Visual Programming adalah aktivitas perancangan digital yang melibatkan proses generatif bentuk dari serangkaian parameter dan komponen operasional. Dalam visual programming, parameter dan rangkaian komponen dibentuk menjadi suatu definisi sehingga dapat melakukan perhitungan serta reka bentuk dengan pendekatan yang berbeda dibandingkan proses konvensional. Software yang banyak digunakan untuk membuat desain parametrik dengan visual programming adalah Grasshopper. Grasshopper dapat memfasilitasi proses desain dan serangkaian proses digital yang dibutuhkan untuk fabrikasi suatu bentuk. Buku ini mencoba memaparkan proses pembuatan definisi di dalam Grasshopper secara runut dan rinci, agar setiap definisi dapat diduplikasi oleh pembaca. Contoh-contoh definisi di dalam buku ini di antaranya menjelaskan proses generatif bentuk, pembuatan parameter, membuat objek freeform, proses sectioning, tessellating, membuat fractal subdivision, mengelola data-tree, membuat loop, membuat script dengan GhPython, dan melakukan simulasi tektonik. Buku ini dapat digunakan oleh desainer yang menggunakan pendekatan parametrik dalam perancangannya.</t>
        </is>
      </c>
      <c r="Y2749" s="262" t="n">
        <v>95000</v>
      </c>
      <c r="Z2749" s="226" t="n"/>
      <c r="AA2749" s="241">
        <f>Y4335*Z4335</f>
        <v/>
      </c>
      <c r="AB2749" s="237" t="inlineStr">
        <is>
          <t>354fd34c-8ab6-4812-9de9-020c91fefda5</t>
        </is>
      </c>
    </row>
    <row r="2750" ht="15" customHeight="1" s="283">
      <c r="A2750" s="109" t="n">
        <v>4328</v>
      </c>
      <c r="B2750" s="222">
        <f>HYPERLINK("https://mocostore.moco.co.id/catalog/"&amp;AB4337,"Klik Disini")</f>
        <v/>
      </c>
      <c r="C2750" s="223" t="inlineStr">
        <is>
          <t>Belajar Karakter Ilahi dari 25 Tokoh Alkitab</t>
        </is>
      </c>
      <c r="D2750" s="223" t="inlineStr">
        <is>
          <t>:</t>
        </is>
      </c>
      <c r="E2750" s="223" t="inlineStr">
        <is>
          <t>Ayub Simanjuntak</t>
        </is>
      </c>
      <c r="F2750" s="223" t="n"/>
      <c r="G2750" s="223" t="inlineStr">
        <is>
          <t>978-623-314-581-7</t>
        </is>
      </c>
      <c r="H2750" s="223" t="inlineStr">
        <is>
          <t>Agama Kristen</t>
        </is>
      </c>
      <c r="I2750" s="258" t="inlineStr">
        <is>
          <t>Perguruan Tinggi</t>
        </is>
      </c>
      <c r="J2750" s="186" t="inlineStr">
        <is>
          <t>009.16</t>
        </is>
      </c>
      <c r="K2750" s="223" t="inlineStr">
        <is>
          <t>Edisi Ke-1</t>
        </is>
      </c>
      <c r="L2750" s="264" t="n"/>
      <c r="M2750" s="265" t="inlineStr">
        <is>
          <t>Tidak Tersedia</t>
        </is>
      </c>
      <c r="N2750" s="223" t="inlineStr">
        <is>
          <t>Indonesia</t>
        </is>
      </c>
      <c r="O2750" s="223" t="inlineStr">
        <is>
          <t>Bukan fiksi</t>
        </is>
      </c>
      <c r="P2750" s="223" t="inlineStr">
        <is>
          <t>Tidak tersedia</t>
        </is>
      </c>
      <c r="Q2750" s="223" t="n">
        <v>2024</v>
      </c>
      <c r="R2750" s="223" t="inlineStr">
        <is>
          <t>PBMR Andi</t>
        </is>
      </c>
      <c r="S2750" s="223" t="inlineStr">
        <is>
          <t>Andi Offset CV</t>
        </is>
      </c>
      <c r="T2750" s="223" t="inlineStr">
        <is>
          <t>Lokal</t>
        </is>
      </c>
      <c r="U2750" s="86" t="n">
        <v>198</v>
      </c>
      <c r="V2750" s="86" t="inlineStr">
        <is>
          <t>pdf</t>
        </is>
      </c>
      <c r="W2750" s="223" t="inlineStr">
        <is>
          <t>7.6 MB</t>
        </is>
      </c>
      <c r="X2750" s="223" t="inlineStr">
        <is>
          <t>Buku ini mempersembahkan 25 tokoh Alkitab yang menawarkan inspirasi dan petunjuk bagi anak-anak dalam memahami nilai-nilai karakter. Setiap tokoh, mulai dari Abraham yang penuh keberanian hingga Maria yang memperlihatkan kesetiaan yang tanpa syarat, disajikan melalui cerita-cerita singkat yang menarik dan mudah dipahami. Melalui petualangan tokoh-tokoh seperti Yusuf yang penuh ketabahan dan Petrus yang belajar dari kesalahannya, anak-anak akan belajar tentang kejujuran, kesabaran, dan rasa hormat. Buku ini mengajak anak-anak untuk merenungkan nilai-nilai moral yang dipegang teguh oleh tokoh-tokoh Alkitab dan menerapkannya dalam kehidupan sehari-hari. Dengan gaya narasi yang menarik dan ilustrasi yang memikat, buku ini menjadi panduan yang sempurna untuk membimbing anak-anak dalam memahami dan menanamkan karakter yang baik.</t>
        </is>
      </c>
      <c r="Y2750" s="262" t="n">
        <v>156800</v>
      </c>
      <c r="Z2750" s="226" t="n"/>
      <c r="AA2750" s="241">
        <f>Y4337*Z4337</f>
        <v/>
      </c>
      <c r="AB2750" s="237" t="inlineStr">
        <is>
          <t>ee29436d-80c7-45a6-b18c-f1481a5ec5e2</t>
        </is>
      </c>
    </row>
    <row r="2751" ht="15" customHeight="1" s="283">
      <c r="A2751" s="109" t="n">
        <v>4329</v>
      </c>
      <c r="B2751" s="222">
        <f>HYPERLINK("https://mocostore.moco.co.id/catalog/"&amp;AB4338,"Klik Disini")</f>
        <v/>
      </c>
      <c r="C2751" s="223" t="inlineStr">
        <is>
          <t>Pengolahan Kakao dan Perdagangannya</t>
        </is>
      </c>
      <c r="D2751" s="223" t="inlineStr">
        <is>
          <t>:</t>
        </is>
      </c>
      <c r="E2751" s="223" t="inlineStr">
        <is>
          <t>Christina Mumpuni Erawati, Soetanto Abdoellah Soeparto</t>
        </is>
      </c>
      <c r="F2751" s="223" t="n"/>
      <c r="G2751" s="223" t="inlineStr">
        <is>
          <t>978-623-8493-95-1</t>
        </is>
      </c>
      <c r="H2751" s="223" t="inlineStr">
        <is>
          <t>Pertanian</t>
        </is>
      </c>
      <c r="I2751" s="258" t="inlineStr">
        <is>
          <t>Perguruan Tinggi</t>
        </is>
      </c>
      <c r="J2751" s="186" t="inlineStr">
        <is>
          <t>009.06</t>
        </is>
      </c>
      <c r="K2751" s="223" t="inlineStr">
        <is>
          <t>Edisi Ke-1</t>
        </is>
      </c>
      <c r="L2751" s="264" t="n"/>
      <c r="M2751" s="265" t="inlineStr">
        <is>
          <t>Tidak Tersedia</t>
        </is>
      </c>
      <c r="N2751" s="223" t="inlineStr">
        <is>
          <t>Indonesia</t>
        </is>
      </c>
      <c r="O2751" s="223" t="inlineStr">
        <is>
          <t>Bukan fiksi</t>
        </is>
      </c>
      <c r="P2751" s="223" t="inlineStr">
        <is>
          <t>Tidak tersedia</t>
        </is>
      </c>
      <c r="Q2751" s="223" t="n">
        <v>2024</v>
      </c>
      <c r="R2751" s="223" t="inlineStr">
        <is>
          <t>Cahaya Harapan</t>
        </is>
      </c>
      <c r="S2751" s="223" t="inlineStr">
        <is>
          <t>Andi Offset CV</t>
        </is>
      </c>
      <c r="T2751" s="223" t="inlineStr">
        <is>
          <t>Lokal</t>
        </is>
      </c>
      <c r="U2751" s="86" t="n">
        <v>130</v>
      </c>
      <c r="V2751" s="86" t="inlineStr">
        <is>
          <t>pdf</t>
        </is>
      </c>
      <c r="W2751" s="223" t="inlineStr">
        <is>
          <t>6.0 MB</t>
        </is>
      </c>
      <c r="X2751" s="223" t="inlineStr">
        <is>
          <t>Kakao Indonesia menduduki posisi strategis dalam perdagangan internasional karena negara ini merupakan salah satu produsen utama kakao dunia. Indonesia yang terletak di sekitar garis khatulistiwa memiliki kondisi iklim yang mendukung pertumbuhan kakao. Posisi ini memungkinkan Indonesia berperan sebagai pemasok utama dalam rantai pasokan global untuk industri cokelat, salah satu produk pangan yang populer dikenal masyarakat dunia. Upaya peningkatan kualitas dan keberlanjutan produksi dapat memperkuat posisi Indonesia sebagai mitra yang diperhitungkan dalam perdagangan kakao internasional. Kakao dapat diolah menjadi bahan baku industri pangan maupun non pangan. Namun, buku ini akan fokus membahas pengolahan kakao untuk industri pangan. Produk olahan kakao untuk industri pangan meliputi produk cokelat yang dikenal masyarakat seperti dark chocolate, milk chocolate, white chocolate, baik compound maupun real chocolate, bubuk kokoa, lemak kokoa, kokoa massa, kokoa nibs (merupakan butiran-butiran biji kokoa yang telah dipanggang dan dapat dicampur pada berbagai olahan pangan lainnya), minuman cokelat, dan berbagai agrowaste dari industri kokoa yang dapat diolah sebagai produk pangan seperti nata de cacao, pektin, bahan pewarna, bahan perasa cokelat dan lain-lain. Banyak tantangan yang dihadapi kakao Indonesia di masa depan terutama dalam hal peningkatan produksi secara kuantitas maupun kualitasnya untuk memenuhi standar industri maupun standar internasional dengan harga yang lebih baik. Dengan penulisan buku ini, diharapkan petani kakao Indonesia memiliki apresiasi tinggi atas komoditas yang dibudidayakannya, lebih passionate dalam mendukung keberlanjutan industri pangan sehingga upaya-upaya untuk menghadapi tantangan industri kakao di masa depan dapat dijalani lebih solid dan optimis. Selain memberi wawasan kepada para petani atau pekebun, buku ini juga bermanfaat untuk para peneliti, pengajar maupun pelajar dan mahasiswa supaya perhatian dan riset di bidang kakao dan cokelat semakin berkembang. Harapannya, kakao Indonesia dapat berkembang secara kuantitas maupun kualitas dan produksi kakao dapat dikelola lebih profesional sehingga lebih menjamin keberlanjutan.</t>
        </is>
      </c>
      <c r="Y2751" s="262" t="n">
        <v>102400</v>
      </c>
      <c r="Z2751" s="226" t="n"/>
      <c r="AA2751" s="241">
        <f>Y4338*Z4338</f>
        <v/>
      </c>
      <c r="AB2751" s="237" t="inlineStr">
        <is>
          <t>590db0dd-f5ad-4b01-8fad-8d49943b6487</t>
        </is>
      </c>
    </row>
    <row r="2752" ht="15" customHeight="1" s="283">
      <c r="A2752" s="109" t="n">
        <v>4330</v>
      </c>
      <c r="B2752" s="222">
        <f>HYPERLINK("https://mocostore.moco.co.id/catalog/"&amp;AB4339,"Klik Disini")</f>
        <v/>
      </c>
      <c r="C2752" s="223" t="inlineStr">
        <is>
          <t>Erupsi Gunung Berapi: Upaya Mitigasi</t>
        </is>
      </c>
      <c r="D2752" s="223" t="inlineStr">
        <is>
          <t>:</t>
        </is>
      </c>
      <c r="E2752" s="223" t="inlineStr">
        <is>
          <t>Vanesa Adisa</t>
        </is>
      </c>
      <c r="F2752" s="223" t="inlineStr">
        <is>
          <t>978-634-7011-21-3</t>
        </is>
      </c>
      <c r="G2752" s="223" t="inlineStr">
        <is>
          <t>978-634-7011-22-0</t>
        </is>
      </c>
      <c r="H2752" s="223" t="inlineStr">
        <is>
          <t>Referensi</t>
        </is>
      </c>
      <c r="I2752" s="258" t="inlineStr">
        <is>
          <t>Perguruan Tinggi</t>
        </is>
      </c>
      <c r="J2752" s="186" t="inlineStr">
        <is>
          <t>009.27</t>
        </is>
      </c>
      <c r="K2752" s="223" t="inlineStr">
        <is>
          <t>Edisi Ke-1</t>
        </is>
      </c>
      <c r="L2752" s="264" t="n"/>
      <c r="M2752" s="265" t="inlineStr">
        <is>
          <t>Tidak Tersedia</t>
        </is>
      </c>
      <c r="N2752" s="223" t="inlineStr">
        <is>
          <t>Indonesia</t>
        </is>
      </c>
      <c r="O2752" s="223" t="inlineStr">
        <is>
          <t>Bukan fiksi</t>
        </is>
      </c>
      <c r="P2752" s="223" t="n">
        <v>2024</v>
      </c>
      <c r="Q2752" s="223" t="n">
        <v>2024</v>
      </c>
      <c r="R2752" s="223" t="inlineStr">
        <is>
          <t>Cahaya Harapan</t>
        </is>
      </c>
      <c r="S2752" s="223" t="inlineStr">
        <is>
          <t>Andi Offset CV</t>
        </is>
      </c>
      <c r="T2752" s="223" t="inlineStr">
        <is>
          <t>Lokal</t>
        </is>
      </c>
      <c r="U2752" s="86" t="n">
        <v>82</v>
      </c>
      <c r="V2752" s="86" t="inlineStr">
        <is>
          <t>pdf</t>
        </is>
      </c>
      <c r="W2752" s="223" t="inlineStr">
        <is>
          <t>13.6 MB</t>
        </is>
      </c>
      <c r="X2752" s="223" t="inlineStr">
        <is>
          <t>Erupsi gunung berapi merupakan sebuah peristiwa yang di mana magma berisi bebatuan cair dari dalam bumi. Dengan berbagai macam material yang ada seperti gas, abu, dan material lainnya. Proses ini terjadi ketika tekanan di dalam ruang magma meningkat cukup tinggi untuk menyebabkan letusan terjadi. Buku &amp;ldquo;Erupi Gunung Berapi: Upaya Mitigasi&amp;rdquo; ini akan memberikan berbagai penjelasan tentang erupsi dan langkah pasti untuk menyelamatkan diri. Tidak hanya itu, buku ini juga akan memberikan berbagai wawasan tentang erupsi gunung berapi dan seputar erupsi yang akan menjadi sebuah panduan untuk dapat menyiapkan diri dalam menghadapi bencana.</t>
        </is>
      </c>
      <c r="Y2752" s="262" t="n">
        <v>66000</v>
      </c>
      <c r="Z2752" s="226" t="n"/>
      <c r="AA2752" s="241">
        <f>Y4339*Z4339</f>
        <v/>
      </c>
      <c r="AB2752" s="237" t="inlineStr">
        <is>
          <t>341b76f3-f64e-4a69-b435-10408fe12621</t>
        </is>
      </c>
    </row>
    <row r="2753" ht="15" customHeight="1" s="283">
      <c r="A2753" s="109" t="n">
        <v>4332</v>
      </c>
      <c r="B2753" s="222">
        <f>HYPERLINK("https://mocostore.moco.co.id/catalog/"&amp;AB4341,"Klik Disini")</f>
        <v/>
      </c>
      <c r="C2753" s="223" t="inlineStr">
        <is>
          <t>ANALISIS HUBUNGAN</t>
        </is>
      </c>
      <c r="D2753" s="223" t="inlineStr">
        <is>
          <t>:</t>
        </is>
      </c>
      <c r="E2753" s="223" t="inlineStr">
        <is>
          <t>Prof. Dr. Ir. Sugiarto, M.Sc. &amp; Dr. Agus Salim, S.Si., M.M.</t>
        </is>
      </c>
      <c r="F2753" s="223" t="inlineStr">
        <is>
          <t>978-623-01-4195-9</t>
        </is>
      </c>
      <c r="G2753" s="223" t="inlineStr">
        <is>
          <t>978-623-01-4196-6</t>
        </is>
      </c>
      <c r="H2753" s="223" t="inlineStr">
        <is>
          <t>Bisnis &amp; Ekonomi</t>
        </is>
      </c>
      <c r="I2753" s="258" t="inlineStr">
        <is>
          <t>Perguruan Tinggi</t>
        </is>
      </c>
      <c r="J2753" s="186" t="inlineStr">
        <is>
          <t>009.09</t>
        </is>
      </c>
      <c r="K2753" s="223" t="inlineStr">
        <is>
          <t>Tidak Tersedia</t>
        </is>
      </c>
      <c r="L2753" s="264" t="n"/>
      <c r="M2753" s="265" t="inlineStr">
        <is>
          <t>Tidak Tersedia</t>
        </is>
      </c>
      <c r="N2753" s="223" t="inlineStr">
        <is>
          <t>Indonesia</t>
        </is>
      </c>
      <c r="O2753" s="223" t="inlineStr">
        <is>
          <t>Bukan fiksi</t>
        </is>
      </c>
      <c r="P2753" s="223" t="n">
        <v>2024</v>
      </c>
      <c r="Q2753" s="223" t="n">
        <v>2024</v>
      </c>
      <c r="R2753" s="223" t="inlineStr">
        <is>
          <t>Penerbit Andi</t>
        </is>
      </c>
      <c r="S2753" s="223" t="inlineStr">
        <is>
          <t>Andi Offset CV</t>
        </is>
      </c>
      <c r="T2753" s="223" t="inlineStr">
        <is>
          <t>Lokal</t>
        </is>
      </c>
      <c r="U2753" s="86" t="n">
        <v>271</v>
      </c>
      <c r="V2753" s="86" t="inlineStr">
        <is>
          <t>pdf</t>
        </is>
      </c>
      <c r="W2753" s="223" t="inlineStr">
        <is>
          <t>22.2 MB</t>
        </is>
      </c>
      <c r="X2753" s="223" t="inlineStr">
        <is>
          <t>Analisis hubungan memainkan peran penting dalam pengambilan keputusan bisnis, terutama dalam penyelesaian studi di Program Sarjana, Master, dan Doktor. Pemahaman mendalam tentang analisis hubungan membantu mahasiswa dalam menganalisis data penelitian yang melibatkan analisis keeratan dan bentuk hubungan antar variabel. Namun, banyak mahasiswa kesulitan memahami materi ini akibat keterbatasan sumber dan kesempatan untuk mendalami materi analisis hubungan. Waktu tatap muka di kelas yang padat juga menyulitkan mahasiswa untuk berlatih secara memadai. Buku ini hadir sebagai solusi, memberikan panduan mendalam tentang analisis hubungan, baik untuk mahasiswa maupun praktisi bisnis. Dengan bahasa yang sederhana dan komunikatif, buku ini menjelaskan cara menerapkan konsep analisis hubungan untuk menyelesaikan berbagai permasalahan sehari-hari.</t>
        </is>
      </c>
      <c r="Y2753" s="262" t="n">
        <v>100000</v>
      </c>
      <c r="Z2753" s="226" t="n"/>
      <c r="AA2753" s="241">
        <f>Y4341*Z4341</f>
        <v/>
      </c>
      <c r="AB2753" s="237" t="inlineStr">
        <is>
          <t>bc5ccf54-b144-4ded-9864-10ab40c0f412</t>
        </is>
      </c>
    </row>
    <row r="2754" ht="15" customHeight="1" s="283">
      <c r="A2754" s="109" t="n">
        <v>4337</v>
      </c>
      <c r="B2754" s="222">
        <f>HYPERLINK("https://mocostore.moco.co.id/catalog/"&amp;AB4346,"Klik Disini")</f>
        <v/>
      </c>
      <c r="C2754" s="223" t="inlineStr">
        <is>
          <t>Kesiapsiagaan Bencana Alam Tanah Longsor</t>
        </is>
      </c>
      <c r="D2754" s="223" t="inlineStr">
        <is>
          <t>:</t>
        </is>
      </c>
      <c r="E2754" s="223" t="inlineStr">
        <is>
          <t>Vanesa Adisa</t>
        </is>
      </c>
      <c r="F2754" s="223" t="inlineStr">
        <is>
          <t>978-634-7011-31-2</t>
        </is>
      </c>
      <c r="G2754" s="223" t="inlineStr">
        <is>
          <t>978-634-7011-32-9</t>
        </is>
      </c>
      <c r="H2754" s="223" t="inlineStr">
        <is>
          <t>Referensi</t>
        </is>
      </c>
      <c r="I2754" s="258" t="inlineStr">
        <is>
          <t>Perguruan Tinggi</t>
        </is>
      </c>
      <c r="J2754" s="186" t="inlineStr">
        <is>
          <t>009.27</t>
        </is>
      </c>
      <c r="K2754" s="223" t="inlineStr">
        <is>
          <t>Edisi Ke-1</t>
        </is>
      </c>
      <c r="L2754" s="264" t="n"/>
      <c r="M2754" s="265" t="inlineStr">
        <is>
          <t>Tidak Tersedia</t>
        </is>
      </c>
      <c r="N2754" s="223" t="inlineStr">
        <is>
          <t>Indonesia</t>
        </is>
      </c>
      <c r="O2754" s="223" t="inlineStr">
        <is>
          <t>Bukan fiksi</t>
        </is>
      </c>
      <c r="P2754" s="223" t="n">
        <v>2024</v>
      </c>
      <c r="Q2754" s="223" t="n">
        <v>2024</v>
      </c>
      <c r="R2754" s="223" t="inlineStr">
        <is>
          <t>Cahaya Harapan</t>
        </is>
      </c>
      <c r="S2754" s="223" t="inlineStr">
        <is>
          <t>Andi Offset CV</t>
        </is>
      </c>
      <c r="T2754" s="223" t="inlineStr">
        <is>
          <t>Lokal</t>
        </is>
      </c>
      <c r="U2754" s="86" t="n">
        <v>82</v>
      </c>
      <c r="V2754" s="86" t="inlineStr">
        <is>
          <t>pdf</t>
        </is>
      </c>
      <c r="W2754" s="223" t="inlineStr">
        <is>
          <t>15.5 MB</t>
        </is>
      </c>
      <c r="X2754" s="223" t="inlineStr">
        <is>
          <t>Tanah longsor adalah sebuah peristiwa geologi yang di mana terjadi ketika massa tanah dan batuan pada lereng bukit atau gunung bergerak turun secara tiba-tiba tanpa dapat diprediksi. Hal ini memang memiliki banyak faktor penyebab tanah longsor ini terjadi. Tanah longsor sendiri memang sering kali menyebabkan kerusakan serius pada lingkungan. Buku &amp;ldquo;Kesiapsiagaan Bencana Alam Tanah Longsor&amp;rdquo; akan menjelaskan beberapa hal seputar tanah longsor dan faktor yang mengakibatkan fenomena tersebut terjadi. Dalam buku ini juga akan memberikan seputar wawasan yang ada menjadi sebuah penanggulangan untuk diri sendiri dalam menyelamatkan diri dari bencana alam.</t>
        </is>
      </c>
      <c r="Y2754" s="262" t="n">
        <v>66000</v>
      </c>
      <c r="Z2754" s="226" t="n"/>
      <c r="AA2754" s="241">
        <f>Y4346*Z4346</f>
        <v/>
      </c>
      <c r="AB2754" s="237" t="inlineStr">
        <is>
          <t>59d86e61-54ba-4ec3-bd16-f663249225e6</t>
        </is>
      </c>
    </row>
    <row r="2755" ht="15" customHeight="1" s="283">
      <c r="A2755" s="109" t="n">
        <v>4338</v>
      </c>
      <c r="B2755" s="222">
        <f>HYPERLINK("https://mocostore.moco.co.id/catalog/"&amp;AB4347,"Klik Disini")</f>
        <v/>
      </c>
      <c r="C2755" s="223" t="inlineStr">
        <is>
          <t>Pemasaran Sosial: Mengubah Perilaku untuk Meningkatkan Mutu Kehidupan</t>
        </is>
      </c>
      <c r="D2755" s="223" t="inlineStr">
        <is>
          <t>:</t>
        </is>
      </c>
      <c r="E2755" s="223" t="inlineStr">
        <is>
          <t>Kaswan</t>
        </is>
      </c>
      <c r="F2755" s="223" t="n"/>
      <c r="G2755" s="223" t="inlineStr">
        <is>
          <t>978-623-8493-81-4</t>
        </is>
      </c>
      <c r="H2755" s="223" t="inlineStr">
        <is>
          <t>Pemasaran</t>
        </is>
      </c>
      <c r="I2755" s="258" t="inlineStr">
        <is>
          <t>Perguruan Tinggi</t>
        </is>
      </c>
      <c r="J2755" s="186" t="inlineStr">
        <is>
          <t>009.09</t>
        </is>
      </c>
      <c r="K2755" s="223" t="inlineStr">
        <is>
          <t>Edisi Ke-1</t>
        </is>
      </c>
      <c r="L2755" s="264" t="n"/>
      <c r="M2755" s="265" t="inlineStr">
        <is>
          <t>Tidak Tersedia</t>
        </is>
      </c>
      <c r="N2755" s="223" t="inlineStr">
        <is>
          <t>Indonesia</t>
        </is>
      </c>
      <c r="O2755" s="223" t="inlineStr">
        <is>
          <t>Bukan fiksi</t>
        </is>
      </c>
      <c r="P2755" s="223" t="inlineStr">
        <is>
          <t>Tidak tersedia</t>
        </is>
      </c>
      <c r="Q2755" s="223" t="n">
        <v>2024</v>
      </c>
      <c r="R2755" s="223" t="inlineStr">
        <is>
          <t>Cahaya Harapan</t>
        </is>
      </c>
      <c r="S2755" s="223" t="inlineStr">
        <is>
          <t>Andi Offset CV</t>
        </is>
      </c>
      <c r="T2755" s="223" t="inlineStr">
        <is>
          <t>Lokal</t>
        </is>
      </c>
      <c r="U2755" s="86" t="n">
        <v>434</v>
      </c>
      <c r="V2755" s="86" t="inlineStr">
        <is>
          <t>pdf</t>
        </is>
      </c>
      <c r="W2755" s="223" t="inlineStr">
        <is>
          <t>5.4 MB</t>
        </is>
      </c>
      <c r="X2755" s="223" t="inlineStr">
        <is>
          <t>Prinsip dan teknik pemasaran sosial bisa digunakan untuk mempengaruhi khalayak sasaran agar secara sukarela menerima, menolak, memodifikasi, atau mengabaikan perilaku tertentu yang bermanfaat bagi individu, kelompok atau masyarakat secara keseluruhan. Pemasaran sosial bertujuan meningkatkan mutu kehidupan. Perilaku selalu menjadi fokus pemasaran sosial. Ada beberapa bidang besar yang menjadi fokus usaha pemasaran sosial selama bertahun-tahun, di antaranya, promosi kesehatan, yang meliputi mengurangi penggunaan tembakau, meningkatkan aktivitas fisik, meningkatkan nutrisi, menurunkan risiko stroke, mencegah serangan jantung, dll. Pencegahan kecelakaan, sering kali yang menjadi target isu seperti meminum minuman keras ketika mengemudi, penggunaan sabuk pengaman, penggunaan telepon seluler yang lebih bertanggung jawab, pencegahan kebakaran, pelecehan seksual, dll. Perlindungan lingkungan, yang meliputi pengurangan limbah, perlindungan terhadap habitat satwa liar, pengrusakan hutan, konservasi air/energi, polusi udara, dll. Isu-isu perilaku yang terkait dengan mobilisasi komunitas, yang meliputi donor darah/organ, literasi, menjadi relawan, mentor, dll. Meningkatkan kesejahteraan finansial, yang meliputi perilaku menabung untuk pensiun, hidup sesuai dengan anggaran, memiliki rekening tabungan, dll. Selain hal itu, dalam buku ini Anda akan disuguhi 15 bab di seputar pemasaran sosial, yang antara lain: (1) Pengertian Pemasaran Sosial (PS) dan Konsep-Konsep yang Terkait, (2) Sejarah dan ranah PS, (3) Kriteria Patok Duga PS, (4) Isu-Isu Etis dalam PS, (5) Orientasi Khalayak, (6) Analisis Lingkungan PS, (7)Teori Perubahan Perilaku, (8) Model Perubahan Perilaku , (9) Segmen-tasi dalam PS (10) PS dan Mutu Kehidupan, dan lain-lain.</t>
        </is>
      </c>
      <c r="Y2755" s="262" t="n">
        <v>104000</v>
      </c>
      <c r="Z2755" s="226" t="n"/>
      <c r="AA2755" s="241">
        <f>Y4347*Z4347</f>
        <v/>
      </c>
      <c r="AB2755" s="237" t="inlineStr">
        <is>
          <t>a6f8d335-1e8f-4da5-9009-205ad3f1aad2</t>
        </is>
      </c>
    </row>
    <row r="2756" ht="15" customHeight="1" s="283">
      <c r="A2756" s="109" t="n">
        <v>4339</v>
      </c>
      <c r="B2756" s="222">
        <f>HYPERLINK("https://mocostore.moco.co.id/catalog/"&amp;AB4348,"Klik Disini")</f>
        <v/>
      </c>
      <c r="C2756" s="223" t="inlineStr">
        <is>
          <t>DO YOU KNOW WHO YOUR KING IS? Siapakah Raja Anda? Mengungkap Kebenaran Kerajaan</t>
        </is>
      </c>
      <c r="D2756" s="223" t="inlineStr">
        <is>
          <t>:</t>
        </is>
      </c>
      <c r="E2756" s="223" t="inlineStr">
        <is>
          <t>Pdt. Dr. Daniel Januar Tanudjaja</t>
        </is>
      </c>
      <c r="F2756" s="223" t="inlineStr">
        <is>
          <t>978-623-314-571-8</t>
        </is>
      </c>
      <c r="G2756" s="223" t="inlineStr">
        <is>
          <t>978-623-314-572-5</t>
        </is>
      </c>
      <c r="H2756" s="223" t="inlineStr">
        <is>
          <t>Agama Kristen</t>
        </is>
      </c>
      <c r="I2756" s="258" t="inlineStr">
        <is>
          <t>Perguruan Tinggi</t>
        </is>
      </c>
      <c r="J2756" s="186" t="inlineStr">
        <is>
          <t>009.16</t>
        </is>
      </c>
      <c r="K2756" s="223" t="inlineStr">
        <is>
          <t>Tidak Tersedia</t>
        </is>
      </c>
      <c r="L2756" s="264" t="n"/>
      <c r="M2756" s="265" t="inlineStr">
        <is>
          <t>Tidak Tersedia</t>
        </is>
      </c>
      <c r="N2756" s="223" t="inlineStr">
        <is>
          <t>Indonesia</t>
        </is>
      </c>
      <c r="O2756" s="223" t="inlineStr">
        <is>
          <t>Bukan fiksi</t>
        </is>
      </c>
      <c r="P2756" s="223" t="n">
        <v>2024</v>
      </c>
      <c r="Q2756" s="223" t="n">
        <v>2024</v>
      </c>
      <c r="R2756" s="223" t="inlineStr">
        <is>
          <t>PBMR Andi</t>
        </is>
      </c>
      <c r="S2756" s="223" t="inlineStr">
        <is>
          <t>Andi Offset CV</t>
        </is>
      </c>
      <c r="T2756" s="223" t="inlineStr">
        <is>
          <t>Lokal</t>
        </is>
      </c>
      <c r="U2756" s="86" t="n">
        <v>210</v>
      </c>
      <c r="V2756" s="86" t="inlineStr">
        <is>
          <t>pdf</t>
        </is>
      </c>
      <c r="W2756" s="223" t="inlineStr">
        <is>
          <t>6.5 MB</t>
        </is>
      </c>
      <c r="X2756" s="223" t="inlineStr">
        <is>
          <t>Buku ini membantu kita mengerti bagaimana bertumbuh dan berbuah bagi Kerajaan Allah. Bagaimana kita tidak hanya menjadi orang-orang percaya, tetapi menjadi orang-orang yang memberikan pengaruh Kerajaan Allah melalui setiap aspek hidup kita. Dengan menghidupi nilai-nilai Kerajaan Allah, kita akan makin dewasa rohani, menuju kepada keserupaan dengan Yesus Kristus Tuhan, dan lingkungan sekitar kita akan mengalami secara nyata pengaruh Yesus Kristus Tuhan dalam hidup mereka</t>
        </is>
      </c>
      <c r="Y2756" s="262" t="n">
        <v>79000</v>
      </c>
      <c r="Z2756" s="226" t="n"/>
      <c r="AA2756" s="241">
        <f>Y4348*Z4348</f>
        <v/>
      </c>
      <c r="AB2756" s="237" t="inlineStr">
        <is>
          <t>c20b373b-ca7b-481b-b682-fef4accee29a</t>
        </is>
      </c>
    </row>
    <row r="2757" ht="15" customHeight="1" s="283">
      <c r="A2757" s="109" t="n">
        <v>4340</v>
      </c>
      <c r="B2757" s="222">
        <f>HYPERLINK("https://mocostore.moco.co.id/catalog/"&amp;AB4349,"Klik Disini")</f>
        <v/>
      </c>
      <c r="C2757" s="223" t="inlineStr">
        <is>
          <t>Seri Ensiklopedia untuk Anak Indonesia: Indahnya Pulau Papua</t>
        </is>
      </c>
      <c r="D2757" s="223" t="inlineStr">
        <is>
          <t>:</t>
        </is>
      </c>
      <c r="E2757" s="223" t="inlineStr">
        <is>
          <t>Slamet Riyanto; Agustina Fenny Ikasari</t>
        </is>
      </c>
      <c r="F2757" s="223" t="n"/>
      <c r="G2757" s="223" t="inlineStr">
        <is>
          <t>978-623-8493-89-0</t>
        </is>
      </c>
      <c r="H2757" s="223" t="inlineStr">
        <is>
          <t>Referensi</t>
        </is>
      </c>
      <c r="I2757" s="258" t="inlineStr">
        <is>
          <t>Perguruan Tinggi</t>
        </is>
      </c>
      <c r="J2757" s="186" t="inlineStr">
        <is>
          <t>009.14</t>
        </is>
      </c>
      <c r="K2757" s="223" t="inlineStr">
        <is>
          <t>Edisi Ke-1</t>
        </is>
      </c>
      <c r="L2757" s="264" t="n"/>
      <c r="M2757" s="265" t="inlineStr">
        <is>
          <t>Tidak Tersedia</t>
        </is>
      </c>
      <c r="N2757" s="223" t="inlineStr">
        <is>
          <t>Indonesia</t>
        </is>
      </c>
      <c r="O2757" s="223" t="inlineStr">
        <is>
          <t>Bukan fiksi</t>
        </is>
      </c>
      <c r="P2757" s="223" t="inlineStr">
        <is>
          <t>Tidak tersedia</t>
        </is>
      </c>
      <c r="Q2757" s="223" t="n">
        <v>2024</v>
      </c>
      <c r="R2757" s="223" t="inlineStr">
        <is>
          <t>Cahaya Harapan</t>
        </is>
      </c>
      <c r="S2757" s="223" t="inlineStr">
        <is>
          <t>Andi Offset CV</t>
        </is>
      </c>
      <c r="T2757" s="223" t="inlineStr">
        <is>
          <t>Lokal</t>
        </is>
      </c>
      <c r="U2757" s="86" t="n">
        <v>98</v>
      </c>
      <c r="V2757" s="86" t="inlineStr">
        <is>
          <t>pdf</t>
        </is>
      </c>
      <c r="W2757" s="223" t="inlineStr">
        <is>
          <t>3.1 MB</t>
        </is>
      </c>
      <c r="X2757" s="223" t="inlineStr">
        <is>
          <t>Pulau Papua merupakan bagian dari Negara Kesatuan Republik Indonesia. Terletak di pulau New Guinea. Berbatasan dengan negara bagian Papua Nugini di sebelah timur, provinsi Papua Barat di sebelah barat, Samudra Pasifik di sebelah utara, dan Laut Arafura di sebelah selatan. Papua juga sering disebut sebagai West Papua karena Papua dapat menggambarkan seluruh pulau New Guinea, Eastern New Guinea atau Papua New Guinea. Pulau Papua terbagi menjadi dua provinsi, yaitu Provinsi Papua di bagian timur dan Provinsi Papua Barat di bagian barat. Papua Barat dulu dikenal sebagai Irian Barat dari tahun 1969 hingga 1973. Namanya kemudian diubah menjadi Irian Jaya oleh Presiden Soeharto saat meresmikan tambang tembaga dan emas Freeport. Provinsi ini memiliki potensi sumber daya alam yang besar, seperti emas, nikel, minyak bumi dan lain sebagainya. Buku Indahnya Pulau Papua Yang Anak-Anak Perlu Ketahui merupakan sekelumit tentang keindahan Provinsi Papua dan Provinsi Papua Barat dilihat dari letaknya, sejarahnya, ekonominya, penduduknya, obyek wisatanya dan keragaman kulinernya. Semoga suatu hari nanti, setelah anak-anak itu menjadi dewasa, mereka akan lebih mencintai, merawat serta menjaga bangsanya dengan baik.</t>
        </is>
      </c>
      <c r="Y2757" s="262" t="n">
        <v>31000</v>
      </c>
      <c r="Z2757" s="226" t="n"/>
      <c r="AA2757" s="241">
        <f>Y4349*Z4349</f>
        <v/>
      </c>
      <c r="AB2757" s="237" t="inlineStr">
        <is>
          <t>166b1b8a-a65c-4529-a326-9233e5900a0a</t>
        </is>
      </c>
    </row>
    <row r="2758" ht="15" customHeight="1" s="283">
      <c r="A2758" s="109" t="n">
        <v>4341</v>
      </c>
      <c r="B2758" s="222">
        <f>HYPERLINK("https://mocostore.moco.co.id/catalog/"&amp;AB4350,"Klik Disini")</f>
        <v/>
      </c>
      <c r="C2758" s="223" t="inlineStr">
        <is>
          <t>Bencana Alam Tsunami</t>
        </is>
      </c>
      <c r="D2758" s="223" t="inlineStr">
        <is>
          <t>:</t>
        </is>
      </c>
      <c r="E2758" s="223" t="inlineStr">
        <is>
          <t>Vanesa Adisa</t>
        </is>
      </c>
      <c r="F2758" s="223" t="inlineStr">
        <is>
          <t>978-634-7011-17-6</t>
        </is>
      </c>
      <c r="G2758" s="223" t="inlineStr">
        <is>
          <t>978-634-7011-18-3</t>
        </is>
      </c>
      <c r="H2758" s="223" t="inlineStr">
        <is>
          <t>Referensi</t>
        </is>
      </c>
      <c r="I2758" s="258" t="inlineStr">
        <is>
          <t>Perguruan Tinggi</t>
        </is>
      </c>
      <c r="J2758" s="186" t="inlineStr">
        <is>
          <t>009.14</t>
        </is>
      </c>
      <c r="K2758" s="223" t="inlineStr">
        <is>
          <t>Edisi Ke-1</t>
        </is>
      </c>
      <c r="L2758" s="264" t="n"/>
      <c r="M2758" s="265" t="inlineStr">
        <is>
          <t>Tidak Tersedia</t>
        </is>
      </c>
      <c r="N2758" s="223" t="inlineStr">
        <is>
          <t>Indonesia</t>
        </is>
      </c>
      <c r="O2758" s="223" t="inlineStr">
        <is>
          <t>Bukan fiksi</t>
        </is>
      </c>
      <c r="P2758" s="223" t="n">
        <v>2024</v>
      </c>
      <c r="Q2758" s="223" t="n">
        <v>2024</v>
      </c>
      <c r="R2758" s="223" t="inlineStr">
        <is>
          <t>Cahaya Harapan</t>
        </is>
      </c>
      <c r="S2758" s="223" t="inlineStr">
        <is>
          <t>Andi Offset CV</t>
        </is>
      </c>
      <c r="T2758" s="223" t="inlineStr">
        <is>
          <t>Lokal</t>
        </is>
      </c>
      <c r="U2758" s="86" t="n">
        <v>82</v>
      </c>
      <c r="V2758" s="86" t="inlineStr">
        <is>
          <t>pdf</t>
        </is>
      </c>
      <c r="W2758" s="223" t="inlineStr">
        <is>
          <t>11.3 MB</t>
        </is>
      </c>
      <c r="X2758" s="223" t="inlineStr">
        <is>
          <t>Tsunami merupakan salah satu bencana alam yang memiliki hubungannya dengan air. Tsunami ini adalah gelombang laut yang berukuran besar yang dapat mengakibatkan oleh gangguan tiba-tiba di bawah permukaan laut. Gelombang tsunami ini dapat bergerak dengan kecepatan yang sangat tinggi di lautan terbuka. Hal ini merupakan salah satu ciri dari tsunami yang akan menerjang bumi. Buku &amp;ldquo;Bencana Alam Tsunami&amp;rdquo; akan memberikan wawasan lebih luas tentang bencana alam dan cara penanggulangannya. Tidak hanya itu, buku ini juga akan memberikan beberapa hal seputar tsunami yang dapat menjadi sebuah acuan dan panduan untuk mempersiapkan diri dalam berbagai hal yang harus dilakukan ketika bencana tersebut terjadi.</t>
        </is>
      </c>
      <c r="Y2758" s="262" t="n">
        <v>66000</v>
      </c>
      <c r="Z2758" s="226" t="n"/>
      <c r="AA2758" s="241">
        <f>Y4350*Z4350</f>
        <v/>
      </c>
      <c r="AB2758" s="237" t="inlineStr">
        <is>
          <t>ed08f739-a58f-4f81-a5b1-8893c6d80caf</t>
        </is>
      </c>
    </row>
    <row r="2759" ht="15" customHeight="1" s="283">
      <c r="A2759" s="109" t="n">
        <v>4342</v>
      </c>
      <c r="B2759" s="222">
        <f>HYPERLINK("https://mocostore.moco.co.id/catalog/"&amp;AB4351,"Klik Disini")</f>
        <v/>
      </c>
      <c r="C2759" s="223" t="inlineStr">
        <is>
          <t>Seri Ensiklopedia untuk Anak Indonesia: Indahnya Pulau Maluku</t>
        </is>
      </c>
      <c r="D2759" s="223" t="inlineStr">
        <is>
          <t>:</t>
        </is>
      </c>
      <c r="E2759" s="223" t="inlineStr">
        <is>
          <t>Slamet Riyanto; Siti Kharimah</t>
        </is>
      </c>
      <c r="F2759" s="223" t="n"/>
      <c r="G2759" s="223" t="inlineStr">
        <is>
          <t>978-623-8493-88-3</t>
        </is>
      </c>
      <c r="H2759" s="223" t="inlineStr">
        <is>
          <t>Referensi</t>
        </is>
      </c>
      <c r="I2759" s="258" t="inlineStr">
        <is>
          <t>Perguruan Tinggi</t>
        </is>
      </c>
      <c r="J2759" s="186" t="inlineStr">
        <is>
          <t>009.14</t>
        </is>
      </c>
      <c r="K2759" s="223" t="inlineStr">
        <is>
          <t>Edisi Ke-1</t>
        </is>
      </c>
      <c r="L2759" s="223" t="n"/>
      <c r="M2759" s="259" t="inlineStr">
        <is>
          <t>Tidak Tersedia</t>
        </is>
      </c>
      <c r="N2759" s="223" t="inlineStr">
        <is>
          <t>Indonesia</t>
        </is>
      </c>
      <c r="O2759" s="223" t="inlineStr">
        <is>
          <t>Bukan fiksi</t>
        </is>
      </c>
      <c r="P2759" s="223" t="inlineStr">
        <is>
          <t>Tidak tersedia</t>
        </is>
      </c>
      <c r="Q2759" s="223" t="n">
        <v>2024</v>
      </c>
      <c r="R2759" s="223" t="inlineStr">
        <is>
          <t>Cahaya Harapan</t>
        </is>
      </c>
      <c r="S2759" s="223" t="inlineStr">
        <is>
          <t>Andi Offset CV</t>
        </is>
      </c>
      <c r="T2759" s="223" t="inlineStr">
        <is>
          <t>Lokal</t>
        </is>
      </c>
      <c r="U2759" s="86" t="n">
        <v>82</v>
      </c>
      <c r="V2759" s="86" t="inlineStr">
        <is>
          <t>pdf</t>
        </is>
      </c>
      <c r="W2759" s="223" t="inlineStr">
        <is>
          <t>15.3 MB</t>
        </is>
      </c>
      <c r="X2759" s="223" t="inlineStr">
        <is>
          <t>Maluku dengan luas 376 kilometer merupakan wilayah laut laut di Indonesia. 90% wilayah Maluku adalah wilayah laut. Kepulauan Maluku memiliki luas total 850.000 kilometer persegi. Ada sekitar 1027 pulau. Dua pulau terbesar adalah Halmahera dan Seram. Keduanya berpenduduk jarang. Di sisi lain, Ambon dan Ternate kecil tetapi paling berkembang. Secara geografis, Maluku terletak di sebelah timur Sulawesi, sebelah barat New Guinea, dan sebelah utara dan timur Timor. Maluku sebagian besar bergunung-gunung. Gempa bumi sering terjadi, dan beberapa pulau, terutama Ternate dan Banda, memiliki gunung berapi aktif. Iklim Maluku adalah tropis, dengan curah hujan bervariasi dari 80 hingga 150 inci (2.000 hingga 3.800 mm) setiap tahun di berbagai lokasi. Untuk itu anak-anak Indonesia sebaiknya mulai diajarkan untuk sedini mungkin mengenali dan mencintai negerinya sendiri yang luas, indah dan kaya ini. Hal itu sangat penting baik untuk menanamkan cinta tanah airnya sendiri sebelum mereka mengenal dan mencintai negari orang. Buku Indahnya Pulau Maluku Anak-Anak Perlu Ketahui merupakan sekelumit kisah tentang keindahan Provinsi Maluku dan Provinsi Maluku Utara dilihat dari letak, sejarah, ekonomi, penduduk, obyek wisata serta keragaman kulinernya. Semoga setelah membaca buku ini anak-anak Indonesia akan lebih mencintai, merawat serta menjaga bangsanya dengan baik.</t>
        </is>
      </c>
      <c r="Y2759" s="262" t="n">
        <v>29000</v>
      </c>
      <c r="Z2759" s="226" t="n"/>
      <c r="AA2759" s="241">
        <f>Y4351*Z4351</f>
        <v/>
      </c>
      <c r="AB2759" s="237" t="inlineStr">
        <is>
          <t>c3bffd70-aabe-4e36-b35e-d842142a885e</t>
        </is>
      </c>
    </row>
    <row r="2760" ht="15" customHeight="1" s="283">
      <c r="A2760" s="109" t="n">
        <v>4343</v>
      </c>
      <c r="B2760" s="222">
        <f>HYPERLINK("https://mocostore.moco.co.id/catalog/"&amp;AB4352,"Klik Disini")</f>
        <v/>
      </c>
      <c r="C2760" s="223" t="inlineStr">
        <is>
          <t>BASIS DATA dengan PostgreSQL</t>
        </is>
      </c>
      <c r="D2760" s="223" t="inlineStr">
        <is>
          <t>:</t>
        </is>
      </c>
      <c r="E2760" s="223" t="inlineStr">
        <is>
          <t>Suwanto Raharjo &amp; Ema Utami</t>
        </is>
      </c>
      <c r="F2760" s="223" t="inlineStr">
        <is>
          <t>978-623-01-4207-9</t>
        </is>
      </c>
      <c r="G2760" s="223" t="inlineStr">
        <is>
          <t>978-623-01-4208-6</t>
        </is>
      </c>
      <c r="H2760" s="223" t="inlineStr">
        <is>
          <t>Komputer</t>
        </is>
      </c>
      <c r="I2760" s="258" t="inlineStr">
        <is>
          <t>Perguruan Tinggi</t>
        </is>
      </c>
      <c r="J2760" s="186" t="inlineStr">
        <is>
          <t>009.05</t>
        </is>
      </c>
      <c r="K2760" s="223" t="inlineStr">
        <is>
          <t>Tidak Tersedia</t>
        </is>
      </c>
      <c r="L2760" s="264" t="n"/>
      <c r="M2760" s="265" t="inlineStr">
        <is>
          <t>Tidak Tersedia</t>
        </is>
      </c>
      <c r="N2760" s="223" t="inlineStr">
        <is>
          <t>Indonesia</t>
        </is>
      </c>
      <c r="O2760" s="223" t="inlineStr">
        <is>
          <t>Bukan fiksi</t>
        </is>
      </c>
      <c r="P2760" s="223" t="n">
        <v>2024</v>
      </c>
      <c r="Q2760" s="223" t="n">
        <v>2024</v>
      </c>
      <c r="R2760" s="223" t="inlineStr">
        <is>
          <t>Penerbit Andi</t>
        </is>
      </c>
      <c r="S2760" s="223" t="inlineStr">
        <is>
          <t>Andi Offset CV</t>
        </is>
      </c>
      <c r="T2760" s="223" t="inlineStr">
        <is>
          <t>Lokal</t>
        </is>
      </c>
      <c r="U2760" s="86" t="n">
        <v>307</v>
      </c>
      <c r="V2760" s="86" t="inlineStr">
        <is>
          <t>pdf</t>
        </is>
      </c>
      <c r="W2760" s="223" t="inlineStr">
        <is>
          <t>11.9 MB</t>
        </is>
      </c>
      <c r="X2760" s="223" t="inlineStr">
        <is>
          <t>Buku ini diawali dengan pendahuluan yang memberikan gambaran umum tentang Sistem Manajemen Basis Data Relasional (SMBD), mencakup konsep dasar, model data relasional, definisi data, integritas data, dan pembatas domain. Kemudian, buku ini berfokus pada PostgreSQL, salah satu sistem basis data relasional yang populer, dengan panduan rinci tentang instalasi, menjalankan, dan menghubungkan PostgreSQL di Windows.</t>
        </is>
      </c>
      <c r="Y2760" s="262" t="n">
        <v>100000</v>
      </c>
      <c r="Z2760" s="226" t="n"/>
      <c r="AA2760" s="241">
        <f>Y4352*Z4352</f>
        <v/>
      </c>
      <c r="AB2760" s="237" t="inlineStr">
        <is>
          <t>60d8988a-fcd3-4ed7-b562-e543b8591406</t>
        </is>
      </c>
    </row>
    <row r="2761" ht="15" customHeight="1" s="283">
      <c r="A2761" s="109" t="n">
        <v>4344</v>
      </c>
      <c r="B2761" s="222">
        <f>HYPERLINK("https://mocostore.moco.co.id/catalog/"&amp;AB4353,"Klik Disini")</f>
        <v/>
      </c>
      <c r="C2761" s="223" t="inlineStr">
        <is>
          <t>Seri Ensiklopedia untuk Anak Indonesia: Indahnya Pulau Nusa Tenggara</t>
        </is>
      </c>
      <c r="D2761" s="223" t="inlineStr">
        <is>
          <t>:</t>
        </is>
      </c>
      <c r="E2761" s="223" t="inlineStr">
        <is>
          <t>Slamet Riyanto; Hidmi Gramatolina Ramdhayani</t>
        </is>
      </c>
      <c r="F2761" s="223" t="n"/>
      <c r="G2761" s="223" t="inlineStr">
        <is>
          <t>978-623-8493-87-6</t>
        </is>
      </c>
      <c r="H2761" s="223" t="inlineStr">
        <is>
          <t>Referensi</t>
        </is>
      </c>
      <c r="I2761" s="258" t="inlineStr">
        <is>
          <t>Perguruan Tinggi</t>
        </is>
      </c>
      <c r="J2761" s="186" t="inlineStr">
        <is>
          <t>009.14</t>
        </is>
      </c>
      <c r="K2761" s="223" t="inlineStr">
        <is>
          <t>Edisi Ke-1</t>
        </is>
      </c>
      <c r="L2761" s="264" t="n"/>
      <c r="M2761" s="265" t="inlineStr">
        <is>
          <t>Tidak Tersedia</t>
        </is>
      </c>
      <c r="N2761" s="223" t="inlineStr">
        <is>
          <t>Indonesia</t>
        </is>
      </c>
      <c r="O2761" s="223" t="inlineStr">
        <is>
          <t>Bukan fiksi</t>
        </is>
      </c>
      <c r="P2761" s="223" t="inlineStr">
        <is>
          <t>Tidak tersedia</t>
        </is>
      </c>
      <c r="Q2761" s="223" t="n">
        <v>2024</v>
      </c>
      <c r="R2761" s="223" t="inlineStr">
        <is>
          <t>Cahaya Harapan</t>
        </is>
      </c>
      <c r="S2761" s="223" t="inlineStr">
        <is>
          <t>Andi Offset CV</t>
        </is>
      </c>
      <c r="T2761" s="223" t="inlineStr">
        <is>
          <t>Lokal</t>
        </is>
      </c>
      <c r="U2761" s="86" t="n">
        <v>130</v>
      </c>
      <c r="V2761" s="86" t="inlineStr">
        <is>
          <t>pdf</t>
        </is>
      </c>
      <c r="W2761" s="223" t="inlineStr">
        <is>
          <t>4.5 MB</t>
        </is>
      </c>
      <c r="X2761" s="223" t="inlineStr">
        <is>
          <t>Nusa Tenggara, sebuah kepulauan di bagian tenggara Indonesia, terbagi menjadi dua provinsi, Nusa Tenggara Barat dengan luas 47.932 kilometer persegi Nusa Tenggara Timur dengan luas 20.153,15 kilometer persegi. Provinsi Nusa Tenggara Barat berhadapan dengan Laut Flores di timur laut, Selat Sape di timur, Samudra Hindia di selatan, Selat Lombok di barat, dan Laut Bali di barat laut. Provinsi Nusa Tenggara Timur berhadapan dengan Laut Flores di sebelah barat laut, Laut Banda di sebelah timur laut, Laut Timor dan negara Timor Timur (Timor-Leste) di sebelah timur, Samudera Hindia di sebelah selatan, dan Selat Sumba di sebelah selatan. Barat. Buku Indahnya Pulau Nusa Tenggara Yang Anak-Anak Perlu Ketahui merupakan sekelumit tentang keindahan Provinsi Nusa Tenggara Barat dan Provinsi Nusa Tenggara Timur dilihat dari letaknya, sejarahnya, ekonominya, penduduknya, obyek wisatanya dan keragaman kulinernya. Semoga suatu hari nanti, setelah anak-anak itu menjadi dewasa, mereka akan lebih mencintai, merawat serta menjaga bangsanya dengan baik.</t>
        </is>
      </c>
      <c r="Y2761" s="262" t="n">
        <v>38000</v>
      </c>
      <c r="Z2761" s="226" t="n"/>
      <c r="AA2761" s="241">
        <f>Y4353*Z4353</f>
        <v/>
      </c>
      <c r="AB2761" s="237" t="inlineStr">
        <is>
          <t>c1ea2e79-df06-470f-b63c-4b2ce70cff03</t>
        </is>
      </c>
    </row>
    <row r="2762" ht="15" customHeight="1" s="283">
      <c r="A2762" s="109" t="n">
        <v>4345</v>
      </c>
      <c r="B2762" s="222">
        <f>HYPERLINK("https://mocostore.moco.co.id/catalog/"&amp;AB4354,"Klik Disini")</f>
        <v/>
      </c>
      <c r="C2762" s="223" t="inlineStr">
        <is>
          <t>Banjir: Penanggulangan Bencana Alam</t>
        </is>
      </c>
      <c r="D2762" s="223" t="inlineStr">
        <is>
          <t>:</t>
        </is>
      </c>
      <c r="E2762" s="223" t="inlineStr">
        <is>
          <t>Vanesa Adisa</t>
        </is>
      </c>
      <c r="F2762" s="223" t="inlineStr">
        <is>
          <t>978-634-7011-15-2</t>
        </is>
      </c>
      <c r="G2762" s="223" t="inlineStr">
        <is>
          <t>978-634-7011-16-9</t>
        </is>
      </c>
      <c r="H2762" s="223" t="inlineStr">
        <is>
          <t>Referensi</t>
        </is>
      </c>
      <c r="I2762" s="258" t="inlineStr">
        <is>
          <t>Perguruan Tinggi</t>
        </is>
      </c>
      <c r="J2762" s="186" t="inlineStr">
        <is>
          <t>009.14</t>
        </is>
      </c>
      <c r="K2762" s="223" t="inlineStr">
        <is>
          <t>Edisi Ke-1</t>
        </is>
      </c>
      <c r="L2762" s="264" t="n"/>
      <c r="M2762" s="265" t="inlineStr">
        <is>
          <t>Tidak Tersedia</t>
        </is>
      </c>
      <c r="N2762" s="223" t="inlineStr">
        <is>
          <t>Indonesia</t>
        </is>
      </c>
      <c r="O2762" s="223" t="inlineStr">
        <is>
          <t>Bukan fiksi</t>
        </is>
      </c>
      <c r="P2762" s="223" t="n">
        <v>2024</v>
      </c>
      <c r="Q2762" s="223" t="n">
        <v>2024</v>
      </c>
      <c r="R2762" s="223" t="inlineStr">
        <is>
          <t>Cahaya Harapan</t>
        </is>
      </c>
      <c r="S2762" s="223" t="inlineStr">
        <is>
          <t>Andi Offset CV</t>
        </is>
      </c>
      <c r="T2762" s="223" t="inlineStr">
        <is>
          <t>Lokal</t>
        </is>
      </c>
      <c r="U2762" s="86" t="n">
        <v>82</v>
      </c>
      <c r="V2762" s="86" t="inlineStr">
        <is>
          <t>pdf</t>
        </is>
      </c>
      <c r="W2762" s="223" t="inlineStr">
        <is>
          <t>13.0 MB</t>
        </is>
      </c>
      <c r="X2762" s="223" t="inlineStr">
        <is>
          <t>Banjir merupakan bencana alam yang di mana air mengenangi area yang tidak biasanya digenangi air. Banjir ini juga terjadi akibat beberapa efek dari meluapnya sungai, danau, laut dan lain sebagainya. Fenomena banjir ini sering terjadi akibat dari drainase air yang tidak dapat berfungsi dengan baik, intensitas hujan dan faktor lainnya. Dalam buku &amp;ldquo;Banjir: Penanggulangan Bencana Alam&amp;rdquo; ini akan memberikan penjelasan lebih jauh tentang banjir. Pencegahan dan penanggulangannya, serta beberapa hal seputar banjir. Dengan demikian di harapkan menjadi sebuah wawasan lebih mendalam untuk masyarakat sekitar dalam mengetahui bencana alam banjir itu sendiri.</t>
        </is>
      </c>
      <c r="Y2762" s="262" t="n">
        <v>66000</v>
      </c>
      <c r="Z2762" s="226" t="n"/>
      <c r="AA2762" s="241">
        <f>Y4354*Z4354</f>
        <v/>
      </c>
      <c r="AB2762" s="237" t="inlineStr">
        <is>
          <t>d98fe9a5-b1ec-4ccd-97a3-67e92449c6df</t>
        </is>
      </c>
    </row>
    <row r="2763" ht="15" customHeight="1" s="283">
      <c r="A2763" s="109" t="n">
        <v>4346</v>
      </c>
      <c r="B2763" s="222">
        <f>HYPERLINK("https://mocostore.moco.co.id/catalog/"&amp;AB4355,"Klik Disini")</f>
        <v/>
      </c>
      <c r="C2763" s="223" t="inlineStr">
        <is>
          <t>Seri Ensiklopedia untuk Anak Indonesia: Indahnya Pulau Bali</t>
        </is>
      </c>
      <c r="D2763" s="223" t="inlineStr">
        <is>
          <t>:</t>
        </is>
      </c>
      <c r="E2763" s="223" t="inlineStr">
        <is>
          <t>Slamet Riyanto , Kaniah</t>
        </is>
      </c>
      <c r="F2763" s="223" t="n"/>
      <c r="G2763" s="223" t="inlineStr">
        <is>
          <t>978-623-8493-86-9</t>
        </is>
      </c>
      <c r="H2763" s="223" t="inlineStr">
        <is>
          <t>Referensi</t>
        </is>
      </c>
      <c r="I2763" s="258" t="inlineStr">
        <is>
          <t>Perguruan Tinggi</t>
        </is>
      </c>
      <c r="J2763" s="186" t="inlineStr">
        <is>
          <t>009.14</t>
        </is>
      </c>
      <c r="K2763" s="223" t="inlineStr">
        <is>
          <t>Edisi Ke-1</t>
        </is>
      </c>
      <c r="L2763" s="264" t="n"/>
      <c r="M2763" s="265" t="inlineStr">
        <is>
          <t>Tidak Tersedia</t>
        </is>
      </c>
      <c r="N2763" s="223" t="inlineStr">
        <is>
          <t>Indonesia</t>
        </is>
      </c>
      <c r="O2763" s="223" t="inlineStr">
        <is>
          <t>Bukan fiksi</t>
        </is>
      </c>
      <c r="P2763" s="223" t="inlineStr">
        <is>
          <t>Tidak tersedia</t>
        </is>
      </c>
      <c r="Q2763" s="223" t="n">
        <v>2024</v>
      </c>
      <c r="R2763" s="223" t="inlineStr">
        <is>
          <t>Cahaya Harapan</t>
        </is>
      </c>
      <c r="S2763" s="223" t="inlineStr">
        <is>
          <t>Andi Offset CV</t>
        </is>
      </c>
      <c r="T2763" s="223" t="inlineStr">
        <is>
          <t>Lokal</t>
        </is>
      </c>
      <c r="U2763" s="86" t="n">
        <v>82</v>
      </c>
      <c r="V2763" s="86" t="inlineStr">
        <is>
          <t>pdf</t>
        </is>
      </c>
      <c r="W2763" s="223" t="inlineStr">
        <is>
          <t>13.5 MB</t>
        </is>
      </c>
      <c r="X2763" s="223" t="inlineStr">
        <is>
          <t>Pulau Bali sering disebut sebagai Pulau Dewata. Pulau Bali terletak 3,2 km sebelah timur Jawa. Pulau ini memiliki lebar sekitar 153 kilometer dan membentang sekitar 112 kilometer dari utara ke selatan. Pulau Bali mencakup 5.780 kilometer persegi. Bali adalah salah satu tujuan wisata paling populer di dunia. Bali memiliki berbagai bukit dan gunung. Bali memiliki garis pantai berbatu dan pantai berpasir, sawah subur, lereng bukit vulkanik tandus dan iklim yang menyenangkan. Semuanya memberikan latar belakang yang indah untuk Pulau Bali. Untuk itu, anak-anak Indonesia harus mulai diajarkan untuk mengenal dan mencintai tanah airnya sendiri yang luas, indah dan kaya sedini mungkin sebelum mereka mengenal dan mencintai tanah air orang lain. Buku Indahnya Pulau Bali Yang Perlu Anak-Anak Ketahui adalah sekilas tentang keindahan Bali dari segi lokasi, sejarah, ekonomi, penduduk, objek wisata dan keanekaragaman kulinernya. Semoga kelak, setelah anak-anak menjadi dewasa, mereka akan semakin mencintai, merawat dan menjaga bangsanya.</t>
        </is>
      </c>
      <c r="Y2763" s="262" t="n">
        <v>65600</v>
      </c>
      <c r="Z2763" s="226" t="n"/>
      <c r="AA2763" s="241">
        <f>Y4355*Z4355</f>
        <v/>
      </c>
      <c r="AB2763" s="237" t="inlineStr">
        <is>
          <t>794db458-849a-4666-80d4-1cd985f7761e</t>
        </is>
      </c>
    </row>
    <row r="2764" ht="15" customHeight="1" s="283">
      <c r="A2764" s="109" t="n">
        <v>4347</v>
      </c>
      <c r="B2764" s="222">
        <f>HYPERLINK("https://mocostore.moco.co.id/catalog/"&amp;AB4356,"Klik Disini")</f>
        <v/>
      </c>
      <c r="C2764" s="223" t="inlineStr">
        <is>
          <t>Gempa Bumi: Mitigasi Bencana Alam</t>
        </is>
      </c>
      <c r="D2764" s="223" t="inlineStr">
        <is>
          <t>:</t>
        </is>
      </c>
      <c r="E2764" s="223" t="inlineStr">
        <is>
          <t>Vanesa Adisa</t>
        </is>
      </c>
      <c r="F2764" s="223" t="inlineStr">
        <is>
          <t>978-634-7011-27-5</t>
        </is>
      </c>
      <c r="G2764" s="223" t="inlineStr">
        <is>
          <t>978-634-7011-28-2</t>
        </is>
      </c>
      <c r="H2764" s="223" t="inlineStr">
        <is>
          <t>Referensi</t>
        </is>
      </c>
      <c r="I2764" s="258" t="inlineStr">
        <is>
          <t>Perguruan Tinggi</t>
        </is>
      </c>
      <c r="J2764" s="186" t="inlineStr">
        <is>
          <t>009.14</t>
        </is>
      </c>
      <c r="K2764" s="223" t="inlineStr">
        <is>
          <t>Edisi Ke-1</t>
        </is>
      </c>
      <c r="L2764" s="264" t="n"/>
      <c r="M2764" s="265" t="inlineStr">
        <is>
          <t>Tidak Tersedia</t>
        </is>
      </c>
      <c r="N2764" s="223" t="inlineStr">
        <is>
          <t>Indonesia</t>
        </is>
      </c>
      <c r="O2764" s="223" t="inlineStr">
        <is>
          <t>Bukan fiksi</t>
        </is>
      </c>
      <c r="P2764" s="223" t="n">
        <v>2024</v>
      </c>
      <c r="Q2764" s="223" t="n">
        <v>2024</v>
      </c>
      <c r="R2764" s="223" t="inlineStr">
        <is>
          <t>Cahaya Harapan</t>
        </is>
      </c>
      <c r="S2764" s="223" t="inlineStr">
        <is>
          <t>Andi Offset CV</t>
        </is>
      </c>
      <c r="T2764" s="223" t="inlineStr">
        <is>
          <t>Lokal</t>
        </is>
      </c>
      <c r="U2764" s="86" t="n">
        <v>82</v>
      </c>
      <c r="V2764" s="86" t="inlineStr">
        <is>
          <t>pdf</t>
        </is>
      </c>
      <c r="W2764" s="223" t="inlineStr">
        <is>
          <t>10.8 MB</t>
        </is>
      </c>
      <c r="X2764" s="223" t="inlineStr">
        <is>
          <t>Gempa bumi adalah salah satu bencana alam yang sering kali terjadi di belahan dunia. Tidak hanya itu, gempa bumi biasanya terjadi karena pergerakan batuan yang ada di dalam kerak bumi. Pergerakan tersebut dapat mengakibatkan tekanan dan gesekan antara lempeng di permukaan bumi. Dalam buku &amp;ldquo;Gempa Bumi: Mitigasi Bencana Alam&amp;rdquo; akan memberikan sebuah pemahaman tentang gempa bumi dan beberapa penanggulangannya. Tidak hanya itu, buku ini juga akan memberikan penjelasan lebih mendalam tentang dampak Gempa Bumi. Dengan mengetahui apa saja dampak yang akan terjadi dari fenomena alam tersebut, maka diharapkan masyarakat tetap waspada.</t>
        </is>
      </c>
      <c r="Y2764" s="262" t="n">
        <v>66000</v>
      </c>
      <c r="Z2764" s="226" t="n"/>
      <c r="AA2764" s="241">
        <f>Y4356*Z4356</f>
        <v/>
      </c>
      <c r="AB2764" s="237" t="inlineStr">
        <is>
          <t>8ad5dbb8-0781-4381-86b4-e85808141505</t>
        </is>
      </c>
    </row>
    <row r="2765" ht="15" customHeight="1" s="283">
      <c r="A2765" s="109" t="n">
        <v>4348</v>
      </c>
      <c r="B2765" s="222">
        <f>HYPERLINK("https://mocostore.moco.co.id/catalog/"&amp;AB4357,"Klik Disini")</f>
        <v/>
      </c>
      <c r="C2765" s="223" t="inlineStr">
        <is>
          <t>Seri Ensiklopedia untuk Anak Indonesia: Indahnya Pulau Sulawesi</t>
        </is>
      </c>
      <c r="D2765" s="223" t="inlineStr">
        <is>
          <t>:</t>
        </is>
      </c>
      <c r="E2765" s="223" t="inlineStr">
        <is>
          <t>Slamet Riyanto , Aini Rizqoh</t>
        </is>
      </c>
      <c r="F2765" s="223" t="n"/>
      <c r="G2765" s="223" t="inlineStr">
        <is>
          <t>978-623-8493-85-2</t>
        </is>
      </c>
      <c r="H2765" s="223" t="inlineStr">
        <is>
          <t>Referensi</t>
        </is>
      </c>
      <c r="I2765" s="258" t="inlineStr">
        <is>
          <t>Perguruan Tinggi</t>
        </is>
      </c>
      <c r="J2765" s="186" t="inlineStr">
        <is>
          <t>009.14</t>
        </is>
      </c>
      <c r="K2765" s="223" t="inlineStr">
        <is>
          <t>Edisi Ke-1</t>
        </is>
      </c>
      <c r="L2765" s="264" t="n"/>
      <c r="M2765" s="265" t="inlineStr">
        <is>
          <t>Tidak Tersedia</t>
        </is>
      </c>
      <c r="N2765" s="223" t="inlineStr">
        <is>
          <t>Indonesia</t>
        </is>
      </c>
      <c r="O2765" s="223" t="inlineStr">
        <is>
          <t>Bukan fiksi</t>
        </is>
      </c>
      <c r="P2765" s="223" t="inlineStr">
        <is>
          <t>Tidak tersedia</t>
        </is>
      </c>
      <c r="Q2765" s="223" t="n">
        <v>2024</v>
      </c>
      <c r="R2765" s="223" t="inlineStr">
        <is>
          <t>Cahaya Harapan</t>
        </is>
      </c>
      <c r="S2765" s="223" t="inlineStr">
        <is>
          <t>Andi Offset CV</t>
        </is>
      </c>
      <c r="T2765" s="223" t="inlineStr">
        <is>
          <t>Lokal</t>
        </is>
      </c>
      <c r="U2765" s="86" t="n">
        <v>194</v>
      </c>
      <c r="V2765" s="86" t="inlineStr">
        <is>
          <t>pdf</t>
        </is>
      </c>
      <c r="W2765" s="223" t="inlineStr">
        <is>
          <t>6.3 MB</t>
        </is>
      </c>
      <c r="X2765" s="223" t="inlineStr">
        <is>
          <t>Sulawesi, yang dulu dikenal dengan Celebes, meliputi area seluas 180.680,7 kilometer persegi. Sulawesi memiliki garis pantai sepanjang 5.478 kilometer. Ini memiliki lanskap yang mencakup pegunungan, pantai, dan pulau-pulau. Makassar adalah ibu kota Sulawesi Selatan. Keindahan Pulau Sulawesi Yang Perlu Diketahui Anak-Anak adalah sekilas tentang keindahan Sulawesi dari segi lokasi, sejarah, ekonomi, penduduk, objek wisata, dan keanekaragaman kulinernya. Semoga kelak, setelah anak-anak menjadi dewasa, mereka akan semakin mencintai, merawat dan menjaga bangsanya. Buku Indahnya Pulau Sulawesi Yang Anak-Anak Perlu Ketahui merupakan sekelumit tentang keindahan Provinsi Sulawesi Selatan, Provinsi Sulawesi Tengah, Sulawesi Tenggara, Provinsi Sulawesi Utara, Provinsi Sulawesi Barat dan Provinsi Gorontalo dilihat dari letaknya, sejarahnya, ekonominya, penduduknya, obyek wisatanya dan keragaman kulinernya. Semoga suatu hari nanti, setelah anak-anak itu menjadi dewasa, mereka akan lebih mencintai, merawat serta menjaga bangsanya dengan baik.</t>
        </is>
      </c>
      <c r="Y2765" s="262" t="n">
        <v>155200</v>
      </c>
      <c r="Z2765" s="226" t="n"/>
      <c r="AA2765" s="241">
        <f>Y4357*Z4357</f>
        <v/>
      </c>
      <c r="AB2765" s="237" t="inlineStr">
        <is>
          <t>6146bc01-22ae-4c6a-8414-7b8bf7157e67</t>
        </is>
      </c>
    </row>
    <row r="2766" ht="15" customHeight="1" s="283">
      <c r="A2766" s="109" t="n">
        <v>4349</v>
      </c>
      <c r="B2766" s="222">
        <f>HYPERLINK("https://mocostore.moco.co.id/catalog/"&amp;AB4358,"Klik Disini")</f>
        <v/>
      </c>
      <c r="C2766" s="223" t="inlineStr">
        <is>
          <t>Seri Ensiklopedia untuk Anak Indonesia: Indahnya Pulau Kalimantan</t>
        </is>
      </c>
      <c r="D2766" s="223" t="inlineStr">
        <is>
          <t>:</t>
        </is>
      </c>
      <c r="E2766" s="223" t="inlineStr">
        <is>
          <t>Slamet Riyanto , Siti Afifatun</t>
        </is>
      </c>
      <c r="F2766" s="223" t="n"/>
      <c r="G2766" s="223" t="inlineStr">
        <is>
          <t>978-623-8493-84-5</t>
        </is>
      </c>
      <c r="H2766" s="223" t="inlineStr">
        <is>
          <t>Referensi</t>
        </is>
      </c>
      <c r="I2766" s="258" t="inlineStr">
        <is>
          <t>Perguruan Tinggi</t>
        </is>
      </c>
      <c r="J2766" s="186" t="inlineStr">
        <is>
          <t>009.14</t>
        </is>
      </c>
      <c r="K2766" s="223" t="inlineStr">
        <is>
          <t>Edisi Ke-1</t>
        </is>
      </c>
      <c r="L2766" s="264" t="n"/>
      <c r="M2766" s="265" t="inlineStr">
        <is>
          <t>Tidak Tersedia</t>
        </is>
      </c>
      <c r="N2766" s="223" t="inlineStr">
        <is>
          <t>Indonesia</t>
        </is>
      </c>
      <c r="O2766" s="223" t="inlineStr">
        <is>
          <t>Bukan fiksi</t>
        </is>
      </c>
      <c r="P2766" s="223" t="inlineStr">
        <is>
          <t>Tidak tersedia</t>
        </is>
      </c>
      <c r="Q2766" s="223" t="n">
        <v>2024</v>
      </c>
      <c r="R2766" s="223" t="inlineStr">
        <is>
          <t>Cahaya Harapan</t>
        </is>
      </c>
      <c r="S2766" s="223" t="inlineStr">
        <is>
          <t>Andi Offset CV</t>
        </is>
      </c>
      <c r="T2766" s="223" t="inlineStr">
        <is>
          <t>Lokal</t>
        </is>
      </c>
      <c r="U2766" s="86" t="n">
        <v>146</v>
      </c>
      <c r="V2766" s="86" t="inlineStr">
        <is>
          <t>pdf</t>
        </is>
      </c>
      <c r="W2766" s="223" t="inlineStr">
        <is>
          <t>4.8 MB</t>
        </is>
      </c>
      <c r="X2766" s="223" t="inlineStr">
        <is>
          <t>Kalimantan memiliki luas wilayah 539.237,77 kilometer persegi. Penduduk Kalimantan sebagian besar beretnis Melayu, Muslim, dan Dayak. Pulau Kalimantan yang begitu luas memiliki kekayaan alam yang terkandung di dalamnya serta keindahan alam yang begitu indah dan masih sangat alami. Buku Indahnya Pulau Kalimantan Yang Anak-Anak Perlu Ketahui merupakan sekelumit tentang keindahan Pulau Kalimantan dilihat dari letaknya, sejarahnya, ekonominya, penduduknya, obyek wisatanya dan keragaman kulinernya. Semoga suatu hari nanti, setelah anak-anak itu menjadi dewasa, mereka akan lebih mencintai, merawat serta menjaga bangsanya dengan baik.</t>
        </is>
      </c>
      <c r="Y2766" s="262" t="n">
        <v>116800</v>
      </c>
      <c r="Z2766" s="226" t="n"/>
      <c r="AA2766" s="241">
        <f>Y4358*Z4358</f>
        <v/>
      </c>
      <c r="AB2766" s="237" t="inlineStr">
        <is>
          <t>894268d6-ccbd-4544-b51f-b78d13df93d9</t>
        </is>
      </c>
    </row>
    <row r="2767" ht="15" customHeight="1" s="283">
      <c r="A2767" s="109" t="n">
        <v>4350</v>
      </c>
      <c r="B2767" s="222">
        <f>HYPERLINK("https://mocostore.moco.co.id/catalog/"&amp;AB4359,"Klik Disini")</f>
        <v/>
      </c>
      <c r="C2767" s="223" t="inlineStr">
        <is>
          <t>COACHING-VERSE : Seni dan Sains untuk Menyelami Ilmu, Bisnis, dan Industri Coaching</t>
        </is>
      </c>
      <c r="D2767" s="223" t="inlineStr">
        <is>
          <t>:</t>
        </is>
      </c>
      <c r="E2767" s="223" t="inlineStr">
        <is>
          <t>Ari Yuda Laksmana</t>
        </is>
      </c>
      <c r="F2767" s="223" t="inlineStr">
        <is>
          <t>978-623-8487-26-4</t>
        </is>
      </c>
      <c r="G2767" s="223" t="inlineStr">
        <is>
          <t>978-623-8487-27-1</t>
        </is>
      </c>
      <c r="H2767" s="223" t="inlineStr">
        <is>
          <t>Pendidikan</t>
        </is>
      </c>
      <c r="I2767" s="258" t="inlineStr">
        <is>
          <t>Perguruan Tinggi</t>
        </is>
      </c>
      <c r="J2767" s="186" t="inlineStr">
        <is>
          <t>009.01</t>
        </is>
      </c>
      <c r="K2767" s="223" t="inlineStr">
        <is>
          <t>Tidak Tersedia</t>
        </is>
      </c>
      <c r="L2767" s="264" t="n"/>
      <c r="M2767" s="265" t="inlineStr">
        <is>
          <t>Tidak Tersedia</t>
        </is>
      </c>
      <c r="N2767" s="223" t="inlineStr">
        <is>
          <t>Indonesia</t>
        </is>
      </c>
      <c r="O2767" s="223" t="inlineStr">
        <is>
          <t>Bukan fiksi</t>
        </is>
      </c>
      <c r="P2767" s="223" t="n">
        <v>2024</v>
      </c>
      <c r="Q2767" s="223" t="n">
        <v>2024</v>
      </c>
      <c r="R2767" s="223" t="inlineStr">
        <is>
          <t>Lautan Pustaka</t>
        </is>
      </c>
      <c r="S2767" s="223" t="inlineStr">
        <is>
          <t>Andi Offset CV</t>
        </is>
      </c>
      <c r="T2767" s="223" t="inlineStr">
        <is>
          <t>Lokal</t>
        </is>
      </c>
      <c r="U2767" s="86" t="n">
        <v>331</v>
      </c>
      <c r="V2767" s="86" t="inlineStr">
        <is>
          <t>pdf</t>
        </is>
      </c>
      <c r="W2767" s="223" t="inlineStr">
        <is>
          <t>23.7 MB</t>
        </is>
      </c>
      <c r="X2767" s="223" t="inlineStr">
        <is>
          <t>Coaching Verse Seni dan Sains untuk Menyelami Ilmu, Bisnis, dan Industri Coaching Masa depan terlihat sangat cerah. Orang akan meningkatkan harapan hidup mereka dan akan menemukan cara kreatif untuk memenuhi standar baru mereka. Akan menjadi umum bagi orang-orang untuk membutuhkan coaching di setiap tahap kehidupan. Bagi Anda yang merasa ingin menjadi lebih baik, segeralah menjadi coachee dengan bantuan coach profesional. Coach akan menjadi profesi yang terus berkembang. Sebagai hasil dari membudayakan coaching pada dekade-dekade mendatang, mungkin lebih banyak orang menjalani kehidupan yang digerakkan oleh nilai. Coach non profesional akan ada di mana-mana di masyarakat dan banyak orang akan berhubungan satu sama lain dengan &amp;quot;pendekatan coach&amp;quot;. Orang akan mengharapkan lebih banyak dari coach profesional. Bagi Anda yang ingin membantu jutaan orang melejitkan potensi terbaik dari dalam diri mereka, mungkin sudah saatnya Anda untuk mempertimbangkan coaching sebagai &amp;quot;kendaraan&amp;quot; untuk menjadi berkat bagi semesta. Apa yang dianggap sebagai coaching terbaik hari ini akan dianggap sebagai coaching profesional rata-rata.</t>
        </is>
      </c>
      <c r="Y2767" s="262" t="n">
        <v>99000</v>
      </c>
      <c r="Z2767" s="226" t="n"/>
      <c r="AA2767" s="241">
        <f>Y4359*Z4359</f>
        <v/>
      </c>
      <c r="AB2767" s="237" t="inlineStr">
        <is>
          <t>b4f8e1a7-3f59-4e50-b799-631104f61d13</t>
        </is>
      </c>
    </row>
    <row r="2768" ht="15" customHeight="1" s="283">
      <c r="A2768" s="109" t="n">
        <v>4352</v>
      </c>
      <c r="B2768" s="222">
        <f>HYPERLINK("https://mocostore.moco.co.id/catalog/"&amp;AB4361,"Klik Disini")</f>
        <v/>
      </c>
      <c r="C2768" s="223" t="inlineStr">
        <is>
          <t>Seri Ensiklopedia untuk Anak Indonesia: Indahnya Pulau Jawa</t>
        </is>
      </c>
      <c r="D2768" s="223" t="inlineStr">
        <is>
          <t>:</t>
        </is>
      </c>
      <c r="E2768" s="223" t="inlineStr">
        <is>
          <t>Slamet Riyanto , Mahmudah Ratna Suminar</t>
        </is>
      </c>
      <c r="F2768" s="223" t="n"/>
      <c r="G2768" s="223" t="inlineStr">
        <is>
          <t>978-623-8493-83-8</t>
        </is>
      </c>
      <c r="H2768" s="223" t="inlineStr">
        <is>
          <t>Referensi</t>
        </is>
      </c>
      <c r="I2768" s="258" t="inlineStr">
        <is>
          <t>Perguruan Tinggi</t>
        </is>
      </c>
      <c r="J2768" s="186" t="inlineStr">
        <is>
          <t>009.14</t>
        </is>
      </c>
      <c r="K2768" s="223" t="inlineStr">
        <is>
          <t>Edisi Ke-1</t>
        </is>
      </c>
      <c r="L2768" s="264" t="n"/>
      <c r="M2768" s="265" t="inlineStr">
        <is>
          <t>Tidak Tersedia</t>
        </is>
      </c>
      <c r="N2768" s="223" t="inlineStr">
        <is>
          <t>Indonesia</t>
        </is>
      </c>
      <c r="O2768" s="223" t="inlineStr">
        <is>
          <t>Bukan fiksi</t>
        </is>
      </c>
      <c r="P2768" s="223" t="inlineStr">
        <is>
          <t>Tidak tersedia</t>
        </is>
      </c>
      <c r="Q2768" s="223" t="n">
        <v>2024</v>
      </c>
      <c r="R2768" s="223" t="inlineStr">
        <is>
          <t>Cahaya Harapan</t>
        </is>
      </c>
      <c r="S2768" s="223" t="inlineStr">
        <is>
          <t>Andi Offset CV</t>
        </is>
      </c>
      <c r="T2768" s="223" t="inlineStr">
        <is>
          <t>Lokal</t>
        </is>
      </c>
      <c r="U2768" s="86" t="n">
        <v>210</v>
      </c>
      <c r="V2768" s="86" t="inlineStr">
        <is>
          <t>pdf</t>
        </is>
      </c>
      <c r="W2768" s="223" t="inlineStr">
        <is>
          <t>5.9 MB</t>
        </is>
      </c>
      <c r="X2768" s="223" t="inlineStr">
        <is>
          <t>Pulau Jawa dengan luas 132.182 kilometer merupakan pulau terpadat di Indonesia. Jawa adalah pulau dengan keindahan alam yang luar biasa, situs arkeologi, candi, sawah, gunung berapi, pantai, dan tradisi. Jawa adalah pulau paling subur di bumi. Lebih dari 80 persen penduduk Indonesia mendiami Pulau Jawa. Oleh karena itu, pengaruhnya terhadap perkembangan negara ini tidak tertandingi. Untuk itu anak-anak Indonesia sebaiknya mulai diajarkan untuk sedini mungkin mengenali dan mencintai negerinya sendiri yang luas, indah dan kaya ini. Hal itu sangat penting baik untuk menanamkan cinta tanah airnya sendiri sebelum mereka mengenal dan mencintai negeri orang. Buku Indahnya Pulau Jawa Yang Sebaiknya Anak-Anak Perlu Ketahui merupakan sekelumit tentang keindahan Provinsi DKI Jakarta, Provinsi Jawa Barat, Provinsi Banten, Provinsi Jawa Tengah, Provinsi Daerah Istimewa Yogyakarta, dan Provinsi Jawa Timur, dilihat dari letaknya, sejarahnya, ekonominya, penduduknya, obyek wisatanya dan keragaman kulinernya. Semoga suatu hari nanti, setelah anak-anak itu menjadi dewasa, mereka akan lebih mencintai, merawat serta menjaga bangsanya dengan baik.</t>
        </is>
      </c>
      <c r="Y2768" s="262" t="n">
        <v>168000</v>
      </c>
      <c r="Z2768" s="226" t="n"/>
      <c r="AA2768" s="241">
        <f>Y4361*Z4361</f>
        <v/>
      </c>
      <c r="AB2768" s="237" t="inlineStr">
        <is>
          <t>c4d05d84-725b-4b9d-aa4e-1c127cb26514</t>
        </is>
      </c>
    </row>
    <row r="2769" ht="15" customHeight="1" s="283">
      <c r="A2769" s="109" t="n">
        <v>4353</v>
      </c>
      <c r="B2769" s="222">
        <f>HYPERLINK("https://mocostore.moco.co.id/catalog/"&amp;AB4362,"Klik Disini")</f>
        <v/>
      </c>
      <c r="C2769" s="223" t="inlineStr">
        <is>
          <t>Seri Ensiklopedia untuk Anak Indonesia: Indahnya Pulau Sumatra</t>
        </is>
      </c>
      <c r="D2769" s="223" t="inlineStr">
        <is>
          <t>:</t>
        </is>
      </c>
      <c r="E2769" s="223" t="inlineStr">
        <is>
          <t>Slamet Riyanto , Hamlaini</t>
        </is>
      </c>
      <c r="F2769" s="223" t="n"/>
      <c r="G2769" s="223" t="inlineStr">
        <is>
          <t>978-623-8493-82-1</t>
        </is>
      </c>
      <c r="H2769" s="223" t="inlineStr">
        <is>
          <t>Referensi</t>
        </is>
      </c>
      <c r="I2769" s="258" t="inlineStr">
        <is>
          <t>Perguruan Tinggi</t>
        </is>
      </c>
      <c r="J2769" s="186" t="inlineStr">
        <is>
          <t>009.14</t>
        </is>
      </c>
      <c r="K2769" s="223" t="inlineStr">
        <is>
          <t>Edisi Ke-1</t>
        </is>
      </c>
      <c r="L2769" s="264" t="n"/>
      <c r="M2769" s="265" t="inlineStr">
        <is>
          <t>Tidak Tersedia</t>
        </is>
      </c>
      <c r="N2769" s="223" t="inlineStr">
        <is>
          <t>Indonesia</t>
        </is>
      </c>
      <c r="O2769" s="223" t="inlineStr">
        <is>
          <t>Bukan fiksi</t>
        </is>
      </c>
      <c r="P2769" s="223" t="inlineStr">
        <is>
          <t>Tidak tersedia</t>
        </is>
      </c>
      <c r="Q2769" s="223" t="n">
        <v>2024</v>
      </c>
      <c r="R2769" s="223" t="inlineStr">
        <is>
          <t>Cahaya Harapan</t>
        </is>
      </c>
      <c r="S2769" s="223" t="inlineStr">
        <is>
          <t>Andi Offset CV</t>
        </is>
      </c>
      <c r="T2769" s="223" t="inlineStr">
        <is>
          <t>Lokal</t>
        </is>
      </c>
      <c r="U2769" s="86" t="n">
        <v>306</v>
      </c>
      <c r="V2769" s="86" t="inlineStr">
        <is>
          <t>pdf</t>
        </is>
      </c>
      <c r="W2769" s="223" t="inlineStr">
        <is>
          <t>7.5 MB</t>
        </is>
      </c>
      <c r="X2769" s="223" t="inlineStr">
        <is>
          <t>Sumatera, dengan luas 473.481 kilometer, tidak termasuk Kepulauan Riau dan Kepulauan Bangka Belitung, merupakan pulau terbesar di Indonesia. Sumatera kaya akan cadangan minyak bumi, gas alam, timah, bauksit, batu bara, emas, perak, dan mineral lainnya. Sumatera juga kaya akan palem, oak, kastanye, kayu hitam, kayu ulin, kayu kamper, kayu cendana, dan karet. Hasil pertanian yang diekspor dari Sumatera antara lain karet, tembakau, teh, kopi, jagung, umbi-umbian, kayu, minyak sawit sayur, serat rami, sisal, kopra, pinang, kapuk, kacang tanah dan lada. Banyak satwa yang hidup di Sumatera, misalnya: orangutan, aneka kera, gajah, tapir, harimau, badak sumatera bercula dua, owa, cicak, lemur terbang, babi hutan, dan musang. Buku Indahnya Pulau Sumatra Yang Perlu Anak &amp;ndash;Anak Ketahui ini merupakan sekilas tentang keindahan Provinsi Daerah Istimewa Aceh, Provinsi Sumatera Utara, Provinsi Sumatera Barat, Provinsi Sumatera Selatan, Provinsi Riau, Provinsi Jambi, Provinsi Bengkulu, Provinsi Kepulauan Riau, Kepulauan Bangka Belitung dan Provinsi Lampung dari segi sejarah, ekonomi, penduduk, objek wisata, dan keanekaragaman kulinernya. Mudah-mudahan kelak, setelah anak-anak menjadi dewasa, mereka semakin mencintai, menjaga, dan merawat bangsanya.</t>
        </is>
      </c>
      <c r="Y2769" s="262" t="n">
        <v>77000</v>
      </c>
      <c r="Z2769" s="226" t="n"/>
      <c r="AA2769" s="241">
        <f>Y4362*Z4362</f>
        <v/>
      </c>
      <c r="AB2769" s="237" t="inlineStr">
        <is>
          <t>f0f218e6-e573-4583-8089-689d9adae008</t>
        </is>
      </c>
    </row>
    <row r="2770" ht="15" customHeight="1" s="283">
      <c r="A2770" s="109" t="n">
        <v>4356</v>
      </c>
      <c r="B2770" s="222">
        <f>HYPERLINK("https://mocostore.moco.co.id/catalog/"&amp;AB4365,"Klik Disini")</f>
        <v/>
      </c>
      <c r="C2770" s="223" t="inlineStr">
        <is>
          <t>MERDEKA BELAJAR DI ERA PENDIDIKAN 4.0 : Paradigma Baru Pendidikan Nasional Menuju Indonesia Emas 2045</t>
        </is>
      </c>
      <c r="D2770" s="223" t="inlineStr">
        <is>
          <t>:</t>
        </is>
      </c>
      <c r="E2770" s="223" t="inlineStr">
        <is>
          <t>Dr. Junihot M. Simanjuntak, M.Pd.</t>
        </is>
      </c>
      <c r="F2770" s="223" t="inlineStr">
        <is>
          <t>978-623-01-4203-1</t>
        </is>
      </c>
      <c r="G2770" s="223" t="inlineStr">
        <is>
          <t>978-623-01-4204-8</t>
        </is>
      </c>
      <c r="H2770" s="223" t="inlineStr">
        <is>
          <t>Pendidikan</t>
        </is>
      </c>
      <c r="I2770" s="258" t="inlineStr">
        <is>
          <t>Perguruan Tinggi</t>
        </is>
      </c>
      <c r="J2770" s="186" t="inlineStr">
        <is>
          <t>009.10</t>
        </is>
      </c>
      <c r="K2770" s="223" t="inlineStr">
        <is>
          <t>Tidak Tersedia</t>
        </is>
      </c>
      <c r="L2770" s="264" t="n"/>
      <c r="M2770" s="265" t="inlineStr">
        <is>
          <t>Tidak Tersedia</t>
        </is>
      </c>
      <c r="N2770" s="223" t="inlineStr">
        <is>
          <t>Indonesia</t>
        </is>
      </c>
      <c r="O2770" s="223" t="inlineStr">
        <is>
          <t>Bukan fiksi</t>
        </is>
      </c>
      <c r="P2770" s="223" t="n">
        <v>2024</v>
      </c>
      <c r="Q2770" s="223" t="n">
        <v>2024</v>
      </c>
      <c r="R2770" s="223" t="inlineStr">
        <is>
          <t>Penerbit Andi</t>
        </is>
      </c>
      <c r="S2770" s="223" t="inlineStr">
        <is>
          <t>Andi Offset CV</t>
        </is>
      </c>
      <c r="T2770" s="223" t="inlineStr">
        <is>
          <t>Lokal</t>
        </is>
      </c>
      <c r="U2770" s="86" t="n">
        <v>226</v>
      </c>
      <c r="V2770" s="86" t="inlineStr">
        <is>
          <t>pdf</t>
        </is>
      </c>
      <c r="W2770" s="223" t="inlineStr">
        <is>
          <t>4.0 MB</t>
        </is>
      </c>
      <c r="X2770" s="223" t="inlineStr">
        <is>
          <t>Buku yang berjudul MERDEKA BELAJAR DI ERA PENDIDIKAN 4.0 (Paradigma Baru Pendidikan Nasional Menuju Indonesia Emas 2045) ini adalah turunan dari ilmu manajemen pendidikan yang menjadi kajian dalam ruang-ruang kuliah di Lembaga Pendidikan dan Tenaga Keguruan (LPTK)</t>
        </is>
      </c>
      <c r="Y2770" s="262" t="n">
        <v>110000</v>
      </c>
      <c r="Z2770" s="226" t="n"/>
      <c r="AA2770" s="241">
        <f>Y4365*Z4365</f>
        <v/>
      </c>
      <c r="AB2770" s="237" t="inlineStr">
        <is>
          <t>a9457edd-1da7-42f5-9c53-8e7a58a48d52</t>
        </is>
      </c>
    </row>
    <row r="2771" ht="15" customHeight="1" s="283">
      <c r="A2771" s="109" t="n">
        <v>4357</v>
      </c>
      <c r="B2771" s="222">
        <f>HYPERLINK("https://mocostore.moco.co.id/catalog/"&amp;AB4366,"Klik Disini")</f>
        <v/>
      </c>
      <c r="C2771" s="223" t="inlineStr">
        <is>
          <t>Mental Bahasa Forensik</t>
        </is>
      </c>
      <c r="D2771" s="223" t="inlineStr">
        <is>
          <t>:</t>
        </is>
      </c>
      <c r="E2771" s="223" t="inlineStr">
        <is>
          <t>Polce Aryanto Bessie</t>
        </is>
      </c>
      <c r="F2771" s="223" t="n"/>
      <c r="G2771" s="223" t="inlineStr">
        <is>
          <t>978-623-8493-78-4</t>
        </is>
      </c>
      <c r="H2771" s="223" t="inlineStr">
        <is>
          <t>Bahasa</t>
        </is>
      </c>
      <c r="I2771" s="258" t="inlineStr">
        <is>
          <t>Perguruan Tinggi</t>
        </is>
      </c>
      <c r="J2771" s="186" t="inlineStr">
        <is>
          <t>009.02</t>
        </is>
      </c>
      <c r="K2771" s="223" t="inlineStr">
        <is>
          <t>Edisi Ke-1</t>
        </is>
      </c>
      <c r="L2771" s="264" t="n"/>
      <c r="M2771" s="265" t="inlineStr">
        <is>
          <t>Tidak Tersedia</t>
        </is>
      </c>
      <c r="N2771" s="223" t="inlineStr">
        <is>
          <t>Indonesia</t>
        </is>
      </c>
      <c r="O2771" s="223" t="inlineStr">
        <is>
          <t>Bukan fiksi</t>
        </is>
      </c>
      <c r="P2771" s="223" t="inlineStr">
        <is>
          <t>Tidak tersedia</t>
        </is>
      </c>
      <c r="Q2771" s="223" t="n">
        <v>2024</v>
      </c>
      <c r="R2771" s="223" t="inlineStr">
        <is>
          <t>Cahaya Harapan</t>
        </is>
      </c>
      <c r="S2771" s="223" t="inlineStr">
        <is>
          <t>Andi Offset CV</t>
        </is>
      </c>
      <c r="T2771" s="223" t="inlineStr">
        <is>
          <t>Lokal</t>
        </is>
      </c>
      <c r="U2771" s="86" t="n">
        <v>146</v>
      </c>
      <c r="V2771" s="86" t="inlineStr">
        <is>
          <t>pdf</t>
        </is>
      </c>
      <c r="W2771" s="223" t="inlineStr">
        <is>
          <t>7.2 MB</t>
        </is>
      </c>
      <c r="X2771" s="223" t="inlineStr">
        <is>
          <t>Buku ini sangat pas bagi kalangan muda-mudi yang melek media sosial agar mengetahui dan menyadari pentingnya berbahasa dengan bijak saat terjun ke dumay (dunia maya), terutama Anda yang kini sedang menghadapi persoalan hukum oleh karena perilaku bahasa yang dianggap salah. Anda akan menemukan bagaimana cara mengidentifikasi teks yang mengandung ketaksaan tersebut sehingga Anda mendapatkan satu kepastian. Ulasan buku ini sangat cocok bagi Anda yang sedang menempuh studi pada jenjang strata satu, magister ataupun doktoral di bidang Bahasa dan Linguistik. Dalam buku ini anda akan menemukan: 1) Pengertian bahasa 2) Hakikat bahasa 3) Identifikasi ketaksaan bahasa dengan berbagai contoh teks 4) Peran linguistik di dalam peradilan hukum Selain itu, buku ini dapat memberikan wawasan tambahan bagi Anda yang berprofesi sebagai hakim, tim penyidik, dan profesi lainnya yang berhubungan dengan hukum. Jika Anda merupakan lulusan Magister Linguistik yang hendak mengarahkan diri pada kegiatan sebagai ahli bahasa, maka setidaknya buku ini juga bisa membantu Anda untuk mengenal beberapa tips untuk mengidentifikasi ketaksaan berbahasa dari sisi linguistik mikro ataupun makro.</t>
        </is>
      </c>
      <c r="Y2771" s="262" t="n">
        <v>115200</v>
      </c>
      <c r="Z2771" s="226" t="n"/>
      <c r="AA2771" s="241">
        <f>Y4366*Z4366</f>
        <v/>
      </c>
      <c r="AB2771" s="237" t="inlineStr">
        <is>
          <t>234d7fee-03ee-4fa5-8457-78bbac948fc9</t>
        </is>
      </c>
    </row>
    <row r="2772" ht="15" customHeight="1" s="283">
      <c r="A2772" s="109" t="n">
        <v>4358</v>
      </c>
      <c r="B2772" s="222">
        <f>HYPERLINK("https://mocostore.moco.co.id/catalog/"&amp;AB4367,"Klik Disini")</f>
        <v/>
      </c>
      <c r="C2772" s="223" t="inlineStr">
        <is>
          <t>Aspek Hukum Tentang Rumah Susun: Terkhusus Apartemen</t>
        </is>
      </c>
      <c r="D2772" s="223" t="inlineStr">
        <is>
          <t>:</t>
        </is>
      </c>
      <c r="E2772" s="223" t="inlineStr">
        <is>
          <t>N. Budi Arianto Wijaya dan Patricia Jessica</t>
        </is>
      </c>
      <c r="F2772" s="223" t="n"/>
      <c r="G2772" s="223" t="inlineStr">
        <is>
          <t>978-623-8493-77-7</t>
        </is>
      </c>
      <c r="H2772" s="223" t="inlineStr">
        <is>
          <t>Hukum</t>
        </is>
      </c>
      <c r="I2772" s="258" t="inlineStr">
        <is>
          <t>Perguruan Tinggi</t>
        </is>
      </c>
      <c r="J2772" s="186" t="inlineStr">
        <is>
          <t>009.12</t>
        </is>
      </c>
      <c r="K2772" s="223" t="inlineStr">
        <is>
          <t>Edisi Ke-1</t>
        </is>
      </c>
      <c r="L2772" s="264" t="n"/>
      <c r="M2772" s="265" t="inlineStr">
        <is>
          <t>Tidak Tersedia</t>
        </is>
      </c>
      <c r="N2772" s="223" t="inlineStr">
        <is>
          <t>Indonesia</t>
        </is>
      </c>
      <c r="O2772" s="223" t="inlineStr">
        <is>
          <t>Bukan fiksi</t>
        </is>
      </c>
      <c r="P2772" s="223" t="inlineStr">
        <is>
          <t>Tidak tersedia</t>
        </is>
      </c>
      <c r="Q2772" s="223" t="n">
        <v>2024</v>
      </c>
      <c r="R2772" s="223" t="inlineStr">
        <is>
          <t>Cahaya Harapan</t>
        </is>
      </c>
      <c r="S2772" s="223" t="inlineStr">
        <is>
          <t>Andi Offset CV</t>
        </is>
      </c>
      <c r="T2772" s="223" t="inlineStr">
        <is>
          <t>Lokal</t>
        </is>
      </c>
      <c r="U2772" s="86" t="n">
        <v>482</v>
      </c>
      <c r="V2772" s="86" t="inlineStr">
        <is>
          <t>pdf</t>
        </is>
      </c>
      <c r="W2772" s="223" t="inlineStr">
        <is>
          <t>5.7 MB</t>
        </is>
      </c>
      <c r="X2772" s="223" t="inlineStr">
        <is>
          <t>Apartemen banyak dibangun di kawasan perkotaan dengan tujuan untuk menawarkan tempat tinggal yang dekat dengan akses ke tempat kerja, fasilitas pendidikan, kesehatan, perniagaan dan hiburan. Sehubungan dengan keberadaan Apartemen, ada beberapa permasalahan yang terjadi seperti apartemen tidak jadi dibangun, tidak mengetahui berapa lama kepemilikan, sengketa dalam pembentukan Perhimpunan Penghuni dan Pemilik Satuan Rumah Susun (PPPRS),berapa lama usia bangunan. Buku ini berusaha memberikan gambaran secara lengkap mengenai apartemen baik mengenai pengaturan apartemen, jangka waktu kepemilikan, bukti kepemilikan, legalitas dalam jual beli apartemen, kelayakan bangunan, bagaimana membentuk PPPRS. Buku ini ditulis dengan mendasarkan pada peraturan perundang-undangan terbaru termasuk UU No. 6 Tahun 2023 tentang Penetapan Peraturan Pemerintah Pengganti Undang-Undang No. 2 Tahun 2022 Tentang Cipta Kerja Menjadi Undang-Undang sehingga sangat bermanfaat untuk dibaca oleh pemilik apartemen, calon pembeli apartemen, developer apartemen, mahasiswa, akademisi dan siapa saja yang ingin mengetahui aspek hukum tentang rumah susun terkhusus apartemen.</t>
        </is>
      </c>
      <c r="Y2772" s="262" t="n">
        <v>113000</v>
      </c>
      <c r="Z2772" s="226" t="n"/>
      <c r="AA2772" s="241">
        <f>Y4367*Z4367</f>
        <v/>
      </c>
      <c r="AB2772" s="237" t="inlineStr">
        <is>
          <t>870de6f6-395b-4d13-9b5e-54c916810154</t>
        </is>
      </c>
    </row>
    <row r="2773" ht="15" customHeight="1" s="283">
      <c r="A2773" s="109" t="n">
        <v>4367</v>
      </c>
      <c r="B2773" s="222">
        <f>HYPERLINK("https://mocostore.moco.co.id/catalog/"&amp;AB4376,"Klik Disini")</f>
        <v/>
      </c>
      <c r="C2773" s="223" t="inlineStr">
        <is>
          <t>Strategi Perencanaan Korporasi: Tantangan Transformasi Digital setelah Pandemi</t>
        </is>
      </c>
      <c r="D2773" s="223" t="inlineStr">
        <is>
          <t>:</t>
        </is>
      </c>
      <c r="E2773" s="223" t="inlineStr">
        <is>
          <t>Drs. R. Hardjoeno</t>
        </is>
      </c>
      <c r="F2773" s="223" t="n"/>
      <c r="G2773" s="223" t="inlineStr">
        <is>
          <t>978-623-8493-76-0</t>
        </is>
      </c>
      <c r="H2773" s="223" t="inlineStr">
        <is>
          <t>Manajemen</t>
        </is>
      </c>
      <c r="I2773" s="258" t="inlineStr">
        <is>
          <t>Perguruan Tinggi</t>
        </is>
      </c>
      <c r="J2773" s="186" t="inlineStr">
        <is>
          <t>009.09</t>
        </is>
      </c>
      <c r="K2773" s="223" t="inlineStr">
        <is>
          <t>Edisi Ke-1</t>
        </is>
      </c>
      <c r="L2773" s="264" t="n"/>
      <c r="M2773" s="265" t="inlineStr">
        <is>
          <t>Tidak Tersedia</t>
        </is>
      </c>
      <c r="N2773" s="223" t="inlineStr">
        <is>
          <t>Indonesia</t>
        </is>
      </c>
      <c r="O2773" s="223" t="inlineStr">
        <is>
          <t>Bukan fiksi</t>
        </is>
      </c>
      <c r="P2773" s="223" t="inlineStr">
        <is>
          <t>Tidak tersedia</t>
        </is>
      </c>
      <c r="Q2773" s="223" t="n">
        <v>2024</v>
      </c>
      <c r="R2773" s="223" t="inlineStr">
        <is>
          <t>Cahaya Harapan</t>
        </is>
      </c>
      <c r="S2773" s="223" t="inlineStr">
        <is>
          <t>Andi Offset CV</t>
        </is>
      </c>
      <c r="T2773" s="223" t="inlineStr">
        <is>
          <t>Lokal</t>
        </is>
      </c>
      <c r="U2773" s="86" t="n">
        <v>290</v>
      </c>
      <c r="V2773" s="86" t="inlineStr">
        <is>
          <t>pdf</t>
        </is>
      </c>
      <c r="W2773" s="223" t="inlineStr">
        <is>
          <t>14.0 MB</t>
        </is>
      </c>
      <c r="X2773" s="223" t="inlineStr">
        <is>
          <t>Buku ini membuka pembahasan dengan menggambarkan kondisi Indonesia selama pandemi Covid-19 yang berfokus pada upaya pemulihan ekonomi dan transformasi digital. Mulai dari suasana awal pandemi, perubahan sosial, hingga langkah-langkah strategis pemerintah dalam memulihkan ekonomi nasional dibahas, termasuk menyoroti bahwa Indonesia telah memasuki tahap Revolusi Industri 4.0 yang memberikan harapan bagi percepatan pemulihan ekonomi dan mengatasi perangkap pendapatan menengah. Selain itu, dibahas pula inspirasi untuk meningkatkan kinerja bisnis di tengah ketidakpastian pandemi. Buku ini menawarkan skema kerangka landasan perencanaan yang didukung oleh analisis SWOT untuk mengevaluasi dan memperbaiki kinerja perusahaan. Analisis ini mencakup tantangan pasca-pandemi dan tantangan global, termasuk gambaran masalah yang akan dihadapi Indonesia pada tahun 2030, khususnya dalam mengelola bonus demografi. Buku ini juga menekankan pentingnya restrukturisasi organisasi sebagai kunci untuk menghadapi transformasi digital. Lima teknologi inti dalam program Making Indonesia 4.0, seperti kecerdasan buatan dan internet of things, menjadi fokus utama. Penulis mengaitkan konsep transformasi digital dengan inspirasi perbaikan kinerja, menggambarkan Revolusi Industri 4.0 sebagai alternatif pengembangan usaha yang memerlukan evaluasi dan restrukturisasi organisasi. Hal lain yang tak kalah penting ialah kerangka landasan perencanaan usaha yang dipandang sebagai alat untuk merealisasikan inspirasi dan menata rencana kerja pasca-pandemi. Kerangka landasan perencanaan usaha mengurai panduan tahapan sistematis, mulai dari kerangka wawasan hingga tujuan perencanaan, dengan penekanan pada fungsi manajemen seperti perencanaan, organisasi, aktualisasi, dan pengendalian. Pada bagian akhir buku ini, diuraikan tahapan kerja dan alur pikir yang merancang perencanaan uji tuntas, terkait dengan kerangka program kerja yang telah dibahas sebelumnya serta petunjuk singkat dan jelas tentang proses go public. Perencanaan uji tuntas menjadi panduan praktis untuk manajemen dalam menghadapi peluang pengembangan usaha dan mengatasi hambatan bisnis melalui perhitungan dan analisis mendalam. Dengan didukung oleh sumber kredibel dan melibatkan pemahaman tentang tata kelola usaha yang baik, penutup buku ini menekankan pentingnya persiapan dan dukungan profesi pendukung dalam menjalani proses-proses tersebut.</t>
        </is>
      </c>
      <c r="Y2773" s="262" t="n">
        <v>72000</v>
      </c>
      <c r="Z2773" s="226" t="n"/>
      <c r="AA2773" s="241">
        <f>Y4376*Z4376</f>
        <v/>
      </c>
      <c r="AB2773" s="237" t="inlineStr">
        <is>
          <t>79ed003d-d9ae-48e3-928e-0a315e3f901d</t>
        </is>
      </c>
    </row>
    <row r="2774" ht="15" customHeight="1" s="283">
      <c r="A2774" s="109" t="n">
        <v>4370</v>
      </c>
      <c r="B2774" s="222">
        <f>HYPERLINK("https://mocostore.moco.co.id/catalog/"&amp;AB4379,"Klik Disini")</f>
        <v/>
      </c>
      <c r="C2774" s="223" t="inlineStr">
        <is>
          <t>Kajian Literatur Terjemahan</t>
        </is>
      </c>
      <c r="D2774" s="223" t="inlineStr">
        <is>
          <t>:</t>
        </is>
      </c>
      <c r="E2774" s="223" t="inlineStr">
        <is>
          <t>Polce Aryanto Bessie</t>
        </is>
      </c>
      <c r="F2774" s="223" t="n"/>
      <c r="G2774" s="223" t="inlineStr">
        <is>
          <t>978-623-8493-73-9</t>
        </is>
      </c>
      <c r="H2774" s="223" t="inlineStr">
        <is>
          <t>Bahasa</t>
        </is>
      </c>
      <c r="I2774" s="258" t="inlineStr">
        <is>
          <t>Perguruan Tinggi</t>
        </is>
      </c>
      <c r="J2774" s="186" t="inlineStr">
        <is>
          <t>010.04</t>
        </is>
      </c>
      <c r="K2774" s="223" t="inlineStr">
        <is>
          <t>Edisi Ke-1</t>
        </is>
      </c>
      <c r="L2774" s="264" t="n"/>
      <c r="M2774" s="265" t="inlineStr">
        <is>
          <t>Tidak Tersedia</t>
        </is>
      </c>
      <c r="N2774" s="223" t="inlineStr">
        <is>
          <t>Indonesia</t>
        </is>
      </c>
      <c r="O2774" s="223" t="inlineStr">
        <is>
          <t>Bukan fiksi</t>
        </is>
      </c>
      <c r="P2774" s="223" t="inlineStr">
        <is>
          <t>Tidak tersedia</t>
        </is>
      </c>
      <c r="Q2774" s="223" t="n">
        <v>2024</v>
      </c>
      <c r="R2774" s="223" t="inlineStr">
        <is>
          <t>Cahaya Harapan</t>
        </is>
      </c>
      <c r="S2774" s="223" t="inlineStr">
        <is>
          <t>Andi Offset CV</t>
        </is>
      </c>
      <c r="T2774" s="223" t="inlineStr">
        <is>
          <t>Lokal</t>
        </is>
      </c>
      <c r="U2774" s="86" t="n">
        <v>178</v>
      </c>
      <c r="V2774" s="86" t="inlineStr">
        <is>
          <t>pdf</t>
        </is>
      </c>
      <c r="W2774" s="223" t="inlineStr">
        <is>
          <t>4.6 MB</t>
        </is>
      </c>
      <c r="X2774" s="223" t="inlineStr">
        <is>
          <t>Studi terjemahan tidak hanya berkecimpung pada topik-topik teknik terjemahan dan/atau prosedur penerjemahan saja, melainkan juga fenomena makna bahasa sumber dan bahasa sasaran, budaya bahasa dan konteks teks terjemahan, serta kognisi bahasa penerjemah. Oleh karena itu, buku ini akan sangat bermanfaat bagi para pembaca (mahasiswa) dalam memahami unsur-unsur linguistik dan budaya bahasa, bahkan mental leksikon penerjemah dalam menghasilkan sebuah produk terjemahan. Buku ini memuat sepuluh bab, di mana setiap bab membahas secara lugas fenomena-fenomena kebahasaan dalam ranah terjemahan. Tiap konsep teori yang dikemukakan oleh para linguis dunia dapat ditemukan pada buku ini. Selain itu, contoh-contoh pembuktian teori dibahas secara sederhana. Setelah membaca buku ini, para mahasiswa dapat memiliki sejumlah topik yang dapat dijadikan sebagai topik utama penelitian. Selain keunggulan di atas, buku ini juga dapat dijadikan sebagai contoh buku ajar yang memuat trik penyusunan materi yang bersesuaian dengan Kurikulum Merdeka Belajar. Dapat dikatakan sebagai contoh buku ajar Kurikulum Merdeka sebab pada tiap bab pembahasan buku ini, penulis memberikan kesempatan kepada pengguna buku (dosen dan mahasiswa) untuk dapat mengeksplorasi kemampuan atau keterampilan bahasa lainnya yang relevan dengan topik pembelajaran bahasa dalam terjemahan. Bagian ini menunjukkan bahwa pembelajaran yang memerdekakan seseorang dalam belajar adalah dengan memiliki kesempatan yang luas untuk menikmati proses belajar secara rileks dan nyaman, namun terarah.</t>
        </is>
      </c>
      <c r="Y2774" s="262" t="n">
        <v>139200</v>
      </c>
      <c r="Z2774" s="226" t="n"/>
      <c r="AA2774" s="241">
        <f>Y4379*Z4379</f>
        <v/>
      </c>
      <c r="AB2774" s="237" t="inlineStr">
        <is>
          <t>0b6bfe64-b883-4a69-920f-99b6220d031b</t>
        </is>
      </c>
    </row>
    <row r="2775" ht="15" customHeight="1" s="283">
      <c r="A2775" s="109" t="n">
        <v>4371</v>
      </c>
      <c r="B2775" s="222">
        <f>HYPERLINK("https://mocostore.moco.co.id/catalog/"&amp;AB4380,"Klik Disini")</f>
        <v/>
      </c>
      <c r="C2775" s="223" t="inlineStr">
        <is>
          <t>Tentang Suksesnya Masa Muda</t>
        </is>
      </c>
      <c r="D2775" s="223" t="inlineStr">
        <is>
          <t>:</t>
        </is>
      </c>
      <c r="E2775" s="223" t="inlineStr">
        <is>
          <t>Niayah</t>
        </is>
      </c>
      <c r="F2775" s="223" t="n"/>
      <c r="G2775" s="223" t="inlineStr">
        <is>
          <t>978-623-8493-74-6</t>
        </is>
      </c>
      <c r="H2775" s="223" t="inlineStr">
        <is>
          <t>Pengembangan Diri</t>
        </is>
      </c>
      <c r="I2775" s="258" t="inlineStr">
        <is>
          <t>Perguruan Tinggi</t>
        </is>
      </c>
      <c r="J2775" s="186" t="inlineStr">
        <is>
          <t>010.02</t>
        </is>
      </c>
      <c r="K2775" s="223" t="inlineStr">
        <is>
          <t>Edisi Ke-1</t>
        </is>
      </c>
      <c r="L2775" s="264" t="n"/>
      <c r="M2775" s="265" t="inlineStr">
        <is>
          <t>Tidak Tersedia</t>
        </is>
      </c>
      <c r="N2775" s="223" t="inlineStr">
        <is>
          <t>Indonesia</t>
        </is>
      </c>
      <c r="O2775" s="223" t="inlineStr">
        <is>
          <t>Bukan fiksi</t>
        </is>
      </c>
      <c r="P2775" s="223" t="inlineStr">
        <is>
          <t>Tidak tersedia</t>
        </is>
      </c>
      <c r="Q2775" s="223" t="n">
        <v>2024</v>
      </c>
      <c r="R2775" s="223" t="inlineStr">
        <is>
          <t>Cahaya Harapan</t>
        </is>
      </c>
      <c r="S2775" s="223" t="inlineStr">
        <is>
          <t>Andi Offset CV</t>
        </is>
      </c>
      <c r="T2775" s="223" t="inlineStr">
        <is>
          <t>Lokal</t>
        </is>
      </c>
      <c r="U2775" s="86" t="n">
        <v>338</v>
      </c>
      <c r="V2775" s="86" t="inlineStr">
        <is>
          <t>pdf</t>
        </is>
      </c>
      <c r="W2775" s="223" t="inlineStr">
        <is>
          <t>11.3 MB</t>
        </is>
      </c>
      <c r="X2775" s="223" t="inlineStr">
        <is>
          <t>Ke manakah langkah akan kubawa ketika masalah demi masalah mulai menyapa? Ke mana lagi akan kubawa rasa cinta, gelisah, kecewa, kangen, dan patah hati dalam jiwa? Kepada siapakah akan kumengadu tentang semua masalah dalam hidup ini? Tentang cinta yang masih bersemayam, tentang rindu yang berdatangan secara tiba-tiba meski jarak yang memisahkan antara aku dengan dia, tentang jodoh yang sesuai kriteria, tentang sebuah upaya untuk melupakan. Tentang kesuksesan yang selalu kuimpikan dan yang ingin kucapai dan cita-citakan. Masa muda, saatnya menuju kesuksesan dengan terus fokus menggapai impian dan cita-cita. Tak pernah mengenal kata lelah, apalagi putus asa. Sukses di masa muda sangatlah mudah. Temukan kelengkapannya dalam buku ini. Buku ini adalah karya penulis Niayah yang mengisahkan tentang perjuangan di masa mudanya yang tentu saja disertai berbagai problematikanya. Jatuh bangun adalah hal yang biasa. Namun, semangatnya terus membara untuk menggapai impiannya. Kiranya kisah ini dapat menginspirasi kaum muda yang kini tengah berjuang mengejar cita-citanya untuk tidak pernah menyerah. Apa pun rintangannya, pasti ada jalan!</t>
        </is>
      </c>
      <c r="Y2775" s="262" t="n">
        <v>84000</v>
      </c>
      <c r="Z2775" s="226" t="n"/>
      <c r="AA2775" s="241">
        <f>Y4380*Z4380</f>
        <v/>
      </c>
      <c r="AB2775" s="237" t="inlineStr">
        <is>
          <t>26f2f3f0-2c40-4f42-a646-beb1faf08c04</t>
        </is>
      </c>
    </row>
    <row r="2776" ht="15" customHeight="1" s="283">
      <c r="A2776" s="109" t="n">
        <v>4372</v>
      </c>
      <c r="B2776" s="222">
        <f>HYPERLINK("https://mocostore.moco.co.id/catalog/"&amp;AB4381,"Klik Disini")</f>
        <v/>
      </c>
      <c r="C2776" s="223" t="inlineStr">
        <is>
          <t>Dasar-dasar Manajemen</t>
        </is>
      </c>
      <c r="D2776" s="223" t="inlineStr">
        <is>
          <t>:</t>
        </is>
      </c>
      <c r="E2776" s="223" t="inlineStr">
        <is>
          <t>Dr. Alexander Thian, M.Si</t>
        </is>
      </c>
      <c r="F2776" s="223" t="n"/>
      <c r="G2776" s="223" t="inlineStr">
        <is>
          <t>978-623-8493-68-5</t>
        </is>
      </c>
      <c r="H2776" s="223" t="inlineStr">
        <is>
          <t>Manajemen</t>
        </is>
      </c>
      <c r="I2776" s="258" t="inlineStr">
        <is>
          <t>Perguruan Tinggi</t>
        </is>
      </c>
      <c r="J2776" s="186" t="inlineStr">
        <is>
          <t>009.09</t>
        </is>
      </c>
      <c r="K2776" s="223" t="inlineStr">
        <is>
          <t>Edisi Ke-1</t>
        </is>
      </c>
      <c r="L2776" s="264" t="n"/>
      <c r="M2776" s="265" t="inlineStr">
        <is>
          <t>Tidak Tersedia</t>
        </is>
      </c>
      <c r="N2776" s="223" t="inlineStr">
        <is>
          <t>Indonesia</t>
        </is>
      </c>
      <c r="O2776" s="223" t="inlineStr">
        <is>
          <t>Bukan fiksi</t>
        </is>
      </c>
      <c r="P2776" s="223" t="inlineStr">
        <is>
          <t>Tidak tersedia</t>
        </is>
      </c>
      <c r="Q2776" s="223" t="n">
        <v>2024</v>
      </c>
      <c r="R2776" s="223" t="inlineStr">
        <is>
          <t>Cahaya Harapan</t>
        </is>
      </c>
      <c r="S2776" s="223" t="inlineStr">
        <is>
          <t>Andi Offset CV</t>
        </is>
      </c>
      <c r="T2776" s="223" t="inlineStr">
        <is>
          <t>Lokal</t>
        </is>
      </c>
      <c r="U2776" s="86" t="n">
        <v>234</v>
      </c>
      <c r="V2776" s="86" t="inlineStr">
        <is>
          <t>pdf</t>
        </is>
      </c>
      <c r="W2776" s="223" t="inlineStr">
        <is>
          <t>4.3 MB</t>
        </is>
      </c>
      <c r="X2776" s="223" t="inlineStr">
        <is>
          <t>Buku ini dapat digunakan sebagai bahan bacaan dan referensi yang sangat penting. Pembahasan yang ada dalam buku ini disajikan dengan menggunakan bahasa yang sangat sederhana, lugas, dan mudah dipahami, sehingga akan membantu para mahasiswa dalam mempelajarinya secara lebih cepat, mudah,dan praktis.</t>
        </is>
      </c>
      <c r="Y2776" s="262" t="n">
        <v>152000</v>
      </c>
      <c r="Z2776" s="226" t="n"/>
      <c r="AA2776" s="241">
        <f>Y4381*Z4381</f>
        <v/>
      </c>
      <c r="AB2776" s="237" t="inlineStr">
        <is>
          <t>47afe084-b28d-45fa-a064-8c589f27144e</t>
        </is>
      </c>
    </row>
    <row r="2777" ht="15" customHeight="1" s="283">
      <c r="A2777" s="109" t="n">
        <v>4373</v>
      </c>
      <c r="B2777" s="222">
        <f>HYPERLINK("https://mocostore.moco.co.id/catalog/"&amp;AB4382,"Klik Disini")</f>
        <v/>
      </c>
      <c r="C2777" s="223" t="inlineStr">
        <is>
          <t>Teknik-Teknik Analisis &amp; Evaluasi Strategi Bisnis</t>
        </is>
      </c>
      <c r="D2777" s="223" t="inlineStr">
        <is>
          <t>:</t>
        </is>
      </c>
      <c r="E2777" s="223" t="inlineStr">
        <is>
          <t>Dr. Alexander Thian, M.Si</t>
        </is>
      </c>
      <c r="F2777" s="223" t="n"/>
      <c r="G2777" s="223" t="inlineStr">
        <is>
          <t>978-623-8493-69-2</t>
        </is>
      </c>
      <c r="H2777" s="223" t="inlineStr">
        <is>
          <t>Bisnis &amp; Ekonomi</t>
        </is>
      </c>
      <c r="I2777" s="258" t="inlineStr">
        <is>
          <t>Perguruan Tinggi</t>
        </is>
      </c>
      <c r="J2777" s="186" t="inlineStr">
        <is>
          <t>009.09</t>
        </is>
      </c>
      <c r="K2777" s="223" t="inlineStr">
        <is>
          <t>Edisi Ke-1</t>
        </is>
      </c>
      <c r="L2777" s="264" t="n"/>
      <c r="M2777" s="265" t="inlineStr">
        <is>
          <t>Tidak Tersedia</t>
        </is>
      </c>
      <c r="N2777" s="223" t="inlineStr">
        <is>
          <t>Indonesia</t>
        </is>
      </c>
      <c r="O2777" s="223" t="inlineStr">
        <is>
          <t>Bukan fiksi</t>
        </is>
      </c>
      <c r="P2777" s="223" t="inlineStr">
        <is>
          <t>Tidak tersedia</t>
        </is>
      </c>
      <c r="Q2777" s="223" t="n">
        <v>2024</v>
      </c>
      <c r="R2777" s="223" t="inlineStr">
        <is>
          <t>Cahaya Harapan</t>
        </is>
      </c>
      <c r="S2777" s="223" t="inlineStr">
        <is>
          <t>Andi Offset CV</t>
        </is>
      </c>
      <c r="T2777" s="223" t="inlineStr">
        <is>
          <t>Lokal</t>
        </is>
      </c>
      <c r="U2777" s="86" t="n">
        <v>122</v>
      </c>
      <c r="V2777" s="86" t="inlineStr">
        <is>
          <t>pdf</t>
        </is>
      </c>
      <c r="W2777" s="223" t="inlineStr">
        <is>
          <t>7.6 MB</t>
        </is>
      </c>
      <c r="X2777" s="223" t="inlineStr">
        <is>
          <t>Perusahaan akan gagal apabila strategi yang dirumuskan dan dipilih tidaklah tepat, tidak peduli seberapa cemerlangnya gaya kepemimpinan manajemen dan tidak peduli seberapa efektif penerapannya. Strategi yang sukses bersifat komprehensif dan terintegrasi dengan baik. Strategi harus fokus pada faktor-faktor utama keberhasilan perusahaan. Teknik analisis strategi bisnis dapat diintegrasikan ke dalam tiga tahapan, yang dapat membantu penyusun strategi dalam mengidentifikasi dan memilih strategi tertentu.Tahap 1 dari kerangka kerja formulasi strategi terdiri atas matriks EFE (Eksternal Factor Evaluation), IFE (Internal Factor Evaluation), dan CPM (Competitive Profile Matrix). Sedangkan tahap 2 meliputi matriks Strengths-Weaknesses-OpportunitiesThreats (SWOT), matriks Strategic Position and Action Evaluation (SPACE), matriks Boston Consulting Group (BCG), matriks Internal-Eksternal (IE), dan matriks Grand Strategy. Tahap 3, sebagai tahap terakhir, melibatkan teknik tunggal yaitu Quantitative Strategic Planning Matrix (QSPM).</t>
        </is>
      </c>
      <c r="Y2777" s="262" t="n">
        <v>83000</v>
      </c>
      <c r="Z2777" s="226" t="n"/>
      <c r="AA2777" s="241">
        <f>Y4382*Z4382</f>
        <v/>
      </c>
      <c r="AB2777" s="237" t="inlineStr">
        <is>
          <t>0ef2a68b-bfa6-449c-8743-36cceff18783</t>
        </is>
      </c>
    </row>
    <row r="2778" ht="15" customHeight="1" s="283">
      <c r="A2778" s="109" t="n">
        <v>4374</v>
      </c>
      <c r="B2778" s="222">
        <f>HYPERLINK("https://mocostore.moco.co.id/catalog/"&amp;AB4383,"Klik Disini")</f>
        <v/>
      </c>
      <c r="C2778" s="223" t="inlineStr">
        <is>
          <t>TEKNOLOGI ELEKTROKIMIA untuk Pengolahan Air dan Air Limbah Industri</t>
        </is>
      </c>
      <c r="D2778" s="223" t="inlineStr">
        <is>
          <t>:</t>
        </is>
      </c>
      <c r="E2778" s="223" t="inlineStr">
        <is>
          <t>Dr. Aris Mukimin</t>
        </is>
      </c>
      <c r="F2778" s="223" t="inlineStr">
        <is>
          <t>978-623-01-4212-3</t>
        </is>
      </c>
      <c r="G2778" s="223" t="inlineStr">
        <is>
          <t>978-623-01-4213-0</t>
        </is>
      </c>
      <c r="H2778" s="223" t="inlineStr">
        <is>
          <t>Pendidikan</t>
        </is>
      </c>
      <c r="I2778" s="258" t="inlineStr">
        <is>
          <t>Perguruan Tinggi</t>
        </is>
      </c>
      <c r="J2778" s="186" t="inlineStr">
        <is>
          <t>009.03</t>
        </is>
      </c>
      <c r="K2778" s="223" t="inlineStr">
        <is>
          <t>Tidak Tersedia</t>
        </is>
      </c>
      <c r="L2778" s="264" t="n"/>
      <c r="M2778" s="265" t="inlineStr">
        <is>
          <t>Tidak Tersedia</t>
        </is>
      </c>
      <c r="N2778" s="223" t="inlineStr">
        <is>
          <t>Indonesia</t>
        </is>
      </c>
      <c r="O2778" s="223" t="inlineStr">
        <is>
          <t>Bukan fiksi</t>
        </is>
      </c>
      <c r="P2778" s="223" t="n">
        <v>2024</v>
      </c>
      <c r="Q2778" s="223" t="n">
        <v>2024</v>
      </c>
      <c r="R2778" s="223" t="inlineStr">
        <is>
          <t>Penerbit Andi</t>
        </is>
      </c>
      <c r="S2778" s="223" t="inlineStr">
        <is>
          <t>Andi Offset CV</t>
        </is>
      </c>
      <c r="T2778" s="223" t="inlineStr">
        <is>
          <t>Lokal</t>
        </is>
      </c>
      <c r="U2778" s="86" t="n">
        <v>163</v>
      </c>
      <c r="V2778" s="86" t="inlineStr">
        <is>
          <t>pdf</t>
        </is>
      </c>
      <c r="W2778" s="223" t="inlineStr">
        <is>
          <t>13.6 MB</t>
        </is>
      </c>
      <c r="X2778" s="223" t="inlineStr">
        <is>
          <t>Reaksi elektrokimia menjadi pondasi dasar pengembangan di aspek unit peralatan dan sistem operasi. Buku ini mengetengahkan ilmu pengetahuan dan teknologi dalam bentuk teori dan aplikasi.</t>
        </is>
      </c>
      <c r="Y2778" s="262" t="n">
        <v>99000</v>
      </c>
      <c r="Z2778" s="226" t="n"/>
      <c r="AA2778" s="241">
        <f>Y4383*Z4383</f>
        <v/>
      </c>
      <c r="AB2778" s="237" t="inlineStr">
        <is>
          <t>2b08a3f4-8ef4-4d7d-b192-a62731dfdecd</t>
        </is>
      </c>
    </row>
    <row r="2779" ht="15" customHeight="1" s="283">
      <c r="A2779" s="109" t="n">
        <v>4377</v>
      </c>
      <c r="B2779" s="222">
        <f>HYPERLINK("https://mocostore.moco.co.id/catalog/"&amp;AB4386,"Klik Disini")</f>
        <v/>
      </c>
      <c r="C2779" s="223" t="inlineStr">
        <is>
          <t>Seks &amp; Cinta: Perekat dan Penghancur Suami Istri</t>
        </is>
      </c>
      <c r="D2779" s="223" t="inlineStr">
        <is>
          <t>:</t>
        </is>
      </c>
      <c r="E2779" s="223" t="inlineStr">
        <is>
          <t>dr. Iskandar Junaidi</t>
        </is>
      </c>
      <c r="F2779" s="223" t="n"/>
      <c r="G2779" s="223" t="inlineStr">
        <is>
          <t>978-623-8493-71-5</t>
        </is>
      </c>
      <c r="H2779" s="223" t="inlineStr">
        <is>
          <t>Psikologi</t>
        </is>
      </c>
      <c r="I2779" s="258" t="inlineStr">
        <is>
          <t>Perguruan Tinggi</t>
        </is>
      </c>
      <c r="J2779" s="186" t="inlineStr">
        <is>
          <t>009.13</t>
        </is>
      </c>
      <c r="K2779" s="223" t="inlineStr">
        <is>
          <t>Edisi Ke-1</t>
        </is>
      </c>
      <c r="L2779" s="264" t="n"/>
      <c r="M2779" s="265" t="inlineStr">
        <is>
          <t>Tidak Tersedia</t>
        </is>
      </c>
      <c r="N2779" s="223" t="inlineStr">
        <is>
          <t>Indonesia</t>
        </is>
      </c>
      <c r="O2779" s="223" t="inlineStr">
        <is>
          <t>Bukan fiksi</t>
        </is>
      </c>
      <c r="P2779" s="223" t="inlineStr">
        <is>
          <t>Tidak tersedia</t>
        </is>
      </c>
      <c r="Q2779" s="223" t="n">
        <v>2024</v>
      </c>
      <c r="R2779" s="223" t="inlineStr">
        <is>
          <t>Cahaya Harapan</t>
        </is>
      </c>
      <c r="S2779" s="223" t="inlineStr">
        <is>
          <t>Andi Offset CV</t>
        </is>
      </c>
      <c r="T2779" s="223" t="inlineStr">
        <is>
          <t>Lokal</t>
        </is>
      </c>
      <c r="U2779" s="86" t="n">
        <v>178</v>
      </c>
      <c r="V2779" s="86" t="inlineStr">
        <is>
          <t>pdf</t>
        </is>
      </c>
      <c r="W2779" s="223" t="inlineStr">
        <is>
          <t>4.9 MB</t>
        </is>
      </c>
      <c r="X2779" s="223" t="inlineStr">
        <is>
          <t>Seks dan cinta adalah dua hal penting dan utama bagi semua manusia, pria maupun wanita tak terkecuali mulai dari bayi sampai tua. Seks dan cinta membuat manusia hidup berarti dan sering kali jadi tujuan hidup semua manusia, sebab dua hal ini menjadi perekat orang tua kepada anak-anak dan sebaliknya. Khususnya bagi pasangan suami istri, seks dan cinta tak pelak lagi merupakan kunci menuju hidup bahagia nan langgeng. Namun, dua hal ini juga acapkali menjadi masalah keharmonisan pasangan, yang mana bila merasa tidak terpenuhi akan mencari ke orang lain, yang disebut selingkuh, berpaling ke lain hati, yang dapat menghancurkan pasangan dan keluarga. Untuk itu, ada baiknya kita berhati-hati dalam menjalankan seks dan menjaga jalinan cinta kasih yang terwujud selama ini dengan janji setia kepada pasangan saat memutuskan membina keluarga. Simak berbagai informasi yang disajikan dalam buku Seks dan Cinta ini, yang diyakini sangat Anda dibutuhkan dan berbagai kiat tentang seks dan cinta serta: v Arti pernikahan, periode dan masa-masa rawan pernikahan: Perlukah kesepakatan awal sebelum menikah dan hal apa saja yang perlu disepakati? v Perselingkuhan: Mengapa bisa terjadi, faktor yang berperan, dan apa motifnya? Kiat menghindar dan menghadapi perselingkuhan. v Mengetahui peranan hormon otak (neurotransmiter) terhadap seks dan cinta v Mengenal anatomi organ seks pria dan wanita: istilah perawan dan perjaka v Tahapan hubungan intim dan ragam posisi seks v Cara mempertahankan gairah seks dan obat penunjang v Hubungan seks dan cinta: Benarkah seks karena adanya cinta? v Perbedaan pria dan wanita: Karakter, cara mengungkapkan masalah, dan penyelesaiannya v Postulat dan dalil komunikasi yang efektif v Peranan seks terhadap kesehatan v Waspada pada mitos-mitos terkait seks dan cinta v Hal penting lain perihal keluarga: Hal-hal yang sulit ditepati pria, istri dan suami ideal.</t>
        </is>
      </c>
      <c r="Y2779" s="262" t="n">
        <v>49000</v>
      </c>
      <c r="Z2779" s="226" t="n"/>
      <c r="AA2779" s="241">
        <f>Y4386*Z4386</f>
        <v/>
      </c>
      <c r="AB2779" s="237" t="inlineStr">
        <is>
          <t>203edcd7-dcc8-438e-b58c-2ad75118c66d</t>
        </is>
      </c>
    </row>
    <row r="2780" ht="15" customHeight="1" s="283">
      <c r="A2780" s="109" t="n">
        <v>4379</v>
      </c>
      <c r="B2780" s="222">
        <f>HYPERLINK("https://mocostore.moco.co.id/catalog/"&amp;AB4388,"Klik Disini")</f>
        <v/>
      </c>
      <c r="C2780" s="223" t="inlineStr">
        <is>
          <t>Tumbuhan Talas dan Pemanfaatannya</t>
        </is>
      </c>
      <c r="D2780" s="223" t="inlineStr">
        <is>
          <t>:</t>
        </is>
      </c>
      <c r="E2780" s="223" t="inlineStr">
        <is>
          <t>Vanesa Adisa</t>
        </is>
      </c>
      <c r="F2780" s="223" t="inlineStr">
        <is>
          <t>978-634-7011-41-1</t>
        </is>
      </c>
      <c r="G2780" s="223" t="inlineStr">
        <is>
          <t>978-634-7011-42-8</t>
        </is>
      </c>
      <c r="H2780" s="223" t="inlineStr">
        <is>
          <t>Pertanian</t>
        </is>
      </c>
      <c r="I2780" s="258" t="inlineStr">
        <is>
          <t>Perguruan Tinggi</t>
        </is>
      </c>
      <c r="J2780" s="186" t="inlineStr">
        <is>
          <t>009.06</t>
        </is>
      </c>
      <c r="K2780" s="223" t="inlineStr">
        <is>
          <t>Edisi Ke-1</t>
        </is>
      </c>
      <c r="L2780" s="264" t="n"/>
      <c r="M2780" s="265" t="inlineStr">
        <is>
          <t>Tidak Tersedia</t>
        </is>
      </c>
      <c r="N2780" s="223" t="inlineStr">
        <is>
          <t>Indonesia</t>
        </is>
      </c>
      <c r="O2780" s="223" t="inlineStr">
        <is>
          <t>Bukan fiksi</t>
        </is>
      </c>
      <c r="P2780" s="223" t="n">
        <v>2024</v>
      </c>
      <c r="Q2780" s="223" t="n">
        <v>2024</v>
      </c>
      <c r="R2780" s="223" t="inlineStr">
        <is>
          <t>Cahaya Harapan</t>
        </is>
      </c>
      <c r="S2780" s="223" t="inlineStr">
        <is>
          <t>Andi Offset CV</t>
        </is>
      </c>
      <c r="T2780" s="223" t="inlineStr">
        <is>
          <t>Lokal</t>
        </is>
      </c>
      <c r="U2780" s="86" t="n">
        <v>82</v>
      </c>
      <c r="V2780" s="86" t="inlineStr">
        <is>
          <t>pdf</t>
        </is>
      </c>
      <c r="W2780" s="223" t="inlineStr">
        <is>
          <t>13.4 MB</t>
        </is>
      </c>
      <c r="X2780" s="223" t="inlineStr">
        <is>
          <t>Tumbuhan talas adalah tumbuhan yang dapat hidup dengan mudah dan menjadi salah satu tumbuhan yang menjadi sejarah pertanian dan pangan di belahan dunia. Talas juga menjadi salah satu tumbuhan yang dimanfaatkan umbi, batang dan daunnya untuk berbagai sektor dari kehidupan. Dalam konteks kesehatan, tumbuhan talas memiliki umbi yang dapat dikonsumsi dan dijadikan hidangan olahan, sehingga dapat mencukupi sumber pangan. Buku &amp;ldquo; Tumbuhan Talas dan Pemanfaatannya&amp;rdquo; akan membahas mengenai beberapa hal seputar tumbuhan talas, guna memberikan referensi dan inspirasi untuk memanfaatkan tumbuhan talas dalam berbagai hal, mulai dari kesehatan, kerajinan dan sektor pertanian.</t>
        </is>
      </c>
      <c r="Y2780" s="262" t="n">
        <v>64000</v>
      </c>
      <c r="Z2780" s="226" t="n"/>
      <c r="AA2780" s="241">
        <f>Y4388*Z4388</f>
        <v/>
      </c>
      <c r="AB2780" s="237" t="inlineStr">
        <is>
          <t>b30f2ad9-4314-4705-8af1-e6cb4c5adb9c</t>
        </is>
      </c>
    </row>
    <row r="2781" ht="15" customHeight="1" s="283">
      <c r="A2781" s="109" t="n">
        <v>4380</v>
      </c>
      <c r="B2781" s="222">
        <f>HYPERLINK("https://mocostore.moco.co.id/catalog/"&amp;AB4389,"Klik Disini")</f>
        <v/>
      </c>
      <c r="C2781" s="223" t="inlineStr">
        <is>
          <t>Manajemen Komplain dan Customer Care: Dalam Administrasi Rumah Sakit</t>
        </is>
      </c>
      <c r="D2781" s="223" t="inlineStr">
        <is>
          <t>:</t>
        </is>
      </c>
      <c r="E2781" s="223" t="inlineStr">
        <is>
          <t>Ahmad Farid, S.K.M., M.K.M.</t>
        </is>
      </c>
      <c r="F2781" s="223" t="n"/>
      <c r="G2781" s="223" t="inlineStr">
        <is>
          <t>978-623-8493-67-8</t>
        </is>
      </c>
      <c r="H2781" s="223" t="inlineStr">
        <is>
          <t>Kesehatan</t>
        </is>
      </c>
      <c r="I2781" s="258" t="inlineStr">
        <is>
          <t>Perguruan Tinggi</t>
        </is>
      </c>
      <c r="J2781" s="186" t="inlineStr">
        <is>
          <t>009.09</t>
        </is>
      </c>
      <c r="K2781" s="223" t="inlineStr">
        <is>
          <t>Edisi Ke-1</t>
        </is>
      </c>
      <c r="L2781" s="223" t="n"/>
      <c r="M2781" s="259" t="inlineStr">
        <is>
          <t>Tidak Tersedia</t>
        </is>
      </c>
      <c r="N2781" s="223" t="inlineStr">
        <is>
          <t>Indonesia</t>
        </is>
      </c>
      <c r="O2781" s="223" t="inlineStr">
        <is>
          <t>Bukan fiksi</t>
        </is>
      </c>
      <c r="P2781" s="223" t="inlineStr">
        <is>
          <t>Tidak tersedia</t>
        </is>
      </c>
      <c r="Q2781" s="223" t="n">
        <v>2024</v>
      </c>
      <c r="R2781" s="223" t="inlineStr">
        <is>
          <t>Cahaya Harapan</t>
        </is>
      </c>
      <c r="S2781" s="223" t="inlineStr">
        <is>
          <t>Andi Offset CV</t>
        </is>
      </c>
      <c r="T2781" s="223" t="inlineStr">
        <is>
          <t>Lokal</t>
        </is>
      </c>
      <c r="U2781" s="86" t="n">
        <v>450</v>
      </c>
      <c r="V2781" s="86" t="inlineStr">
        <is>
          <t>pdf</t>
        </is>
      </c>
      <c r="W2781" s="223" t="inlineStr">
        <is>
          <t>5.9 MB</t>
        </is>
      </c>
      <c r="X2781" s="223" t="inlineStr">
        <is>
          <t>Buku Manajemen Komplain dan Customer Care mengajak pembaca memahami tentang pengetahuan manajemen dalam menghadapi konflik dengan pelanggan, baik pelanggan internal maupun eksternal dalam suatu organisasi. Pemahaman ini tentunya diperlukan bagi orang-orang yang berkecimpung dalam penyelenggaraan pelayanan agar dapat mengelola komplain dan memberikan pelayanan yang prima. Buku ini akan mengupas hal-hal terkait manajemen komplain dan customer care, khususnya dalam ranah administrasi rumah sakit. Pembahasan disajikan secara runtut dan lengkap sehingga mudah untuk dipahami, baik oleh akademisi, mahasiswa, maupun praktisi dalam bidang terkait. Beberapa hal yang diuraikan dalam buku ini mulai dari konsep manajemen komplain dan customer care, hukum perlindungan konsumen, pelayanan kesehatan di Indonesia, standar pelayanan prima, membangun loyalitas, hingga contoh manajemen komplain dan customer care.</t>
        </is>
      </c>
      <c r="Y2781" s="262" t="n">
        <v>215500</v>
      </c>
      <c r="Z2781" s="226" t="n"/>
      <c r="AA2781" s="241">
        <f>Y4389*Z4389</f>
        <v/>
      </c>
      <c r="AB2781" s="237" t="inlineStr">
        <is>
          <t>cfbcbd99-7a10-4513-9d57-6b95d75ce9e1</t>
        </is>
      </c>
    </row>
    <row r="2782" ht="15" customHeight="1" s="283">
      <c r="A2782" s="109" t="n">
        <v>4381</v>
      </c>
      <c r="B2782" s="222">
        <f>HYPERLINK("https://mocostore.moco.co.id/catalog/"&amp;AB4390,"Klik Disini")</f>
        <v/>
      </c>
      <c r="C2782" s="223" t="inlineStr">
        <is>
          <t>Teori Psikometri dalam Praktik Efisien, Jelas, dan Praktis</t>
        </is>
      </c>
      <c r="D2782" s="223" t="inlineStr">
        <is>
          <t>:</t>
        </is>
      </c>
      <c r="E2782" s="223" t="inlineStr">
        <is>
          <t>Nur Fatwikiningsih, S.Psi, M.Psi,</t>
        </is>
      </c>
      <c r="F2782" s="223" t="inlineStr">
        <is>
          <t>978-623-01-4205-5</t>
        </is>
      </c>
      <c r="G2782" s="223" t="inlineStr">
        <is>
          <t>978-623-01-4206-2</t>
        </is>
      </c>
      <c r="H2782" s="223" t="inlineStr">
        <is>
          <t>Psikologi</t>
        </is>
      </c>
      <c r="I2782" s="258" t="inlineStr">
        <is>
          <t>Perguruan Tinggi</t>
        </is>
      </c>
      <c r="J2782" s="186" t="inlineStr">
        <is>
          <t>009.13</t>
        </is>
      </c>
      <c r="K2782" s="223" t="inlineStr">
        <is>
          <t>Tidak Tersedia</t>
        </is>
      </c>
      <c r="L2782" s="264" t="n"/>
      <c r="M2782" s="265" t="inlineStr">
        <is>
          <t>Tidak Tersedia</t>
        </is>
      </c>
      <c r="N2782" s="223" t="inlineStr">
        <is>
          <t>Indonesia</t>
        </is>
      </c>
      <c r="O2782" s="223" t="inlineStr">
        <is>
          <t>Bukan fiksi</t>
        </is>
      </c>
      <c r="P2782" s="223" t="n">
        <v>2024</v>
      </c>
      <c r="Q2782" s="223" t="n">
        <v>2024</v>
      </c>
      <c r="R2782" s="223" t="inlineStr">
        <is>
          <t>Penerbit Andi</t>
        </is>
      </c>
      <c r="S2782" s="223" t="inlineStr">
        <is>
          <t>Andi Offset CV</t>
        </is>
      </c>
      <c r="T2782" s="223" t="inlineStr">
        <is>
          <t>Lokal</t>
        </is>
      </c>
      <c r="U2782" s="86" t="n">
        <v>320</v>
      </c>
      <c r="V2782" s="86" t="inlineStr">
        <is>
          <t>pdf</t>
        </is>
      </c>
      <c r="W2782" s="223" t="inlineStr">
        <is>
          <t>3.0 MB</t>
        </is>
      </c>
      <c r="X2782" s="223" t="inlineStr">
        <is>
          <t>Teori psikometri dalam praktik memberikan kunci praktis informasi yang eﬁsien, jelas, dan mudah dipahami oleh pembaca dari beragam latar belakang pendidikan yang membutuhkan pemahaman berkaitan dengan teori psikometri hingga aplikasinya dalam fondasi dasar psikometri berkaitan dengan pengukuran dan hasil ukur, pengembangan alat ukur,statistik berkaitan dengan materi, serta analisisnya secara teoretis, validitas, reliabilitas, penormaan, dan eror dalam pengukuran.</t>
        </is>
      </c>
      <c r="Y2782" s="262" t="n">
        <v>99000</v>
      </c>
      <c r="Z2782" s="226" t="n"/>
      <c r="AA2782" s="241">
        <f>Y4390*Z4390</f>
        <v/>
      </c>
      <c r="AB2782" s="237" t="inlineStr">
        <is>
          <t>15326ad7-af3f-494e-b685-390ff5416059</t>
        </is>
      </c>
    </row>
    <row r="2783" ht="15" customHeight="1" s="283">
      <c r="A2783" s="109" t="n">
        <v>4383</v>
      </c>
      <c r="B2783" s="222">
        <f>HYPERLINK("https://mocostore.moco.co.id/catalog/"&amp;AB4392,"Klik Disini")</f>
        <v/>
      </c>
      <c r="C2783" s="223" t="inlineStr">
        <is>
          <t>MANAJEMEN KONFLIK : Tinjauan Konsep, Realitas, dan Pengelolaan Konflik</t>
        </is>
      </c>
      <c r="D2783" s="223" t="inlineStr">
        <is>
          <t>:</t>
        </is>
      </c>
      <c r="E2783" s="223" t="inlineStr">
        <is>
          <t>Efriza &amp; Definitif Endrina Kartini Mendrofa</t>
        </is>
      </c>
      <c r="F2783" s="223" t="inlineStr">
        <is>
          <t>978-623-01-4216-1</t>
        </is>
      </c>
      <c r="G2783" s="223" t="inlineStr">
        <is>
          <t>978-623-01-4217-8</t>
        </is>
      </c>
      <c r="H2783" s="223" t="inlineStr">
        <is>
          <t>Bisnis &amp; Ekonomi</t>
        </is>
      </c>
      <c r="I2783" s="258" t="inlineStr">
        <is>
          <t>Perguruan Tinggi</t>
        </is>
      </c>
      <c r="J2783" s="186" t="inlineStr">
        <is>
          <t>009.09</t>
        </is>
      </c>
      <c r="K2783" s="223" t="inlineStr">
        <is>
          <t>Tidak Tersedia</t>
        </is>
      </c>
      <c r="L2783" s="264" t="n"/>
      <c r="M2783" s="265" t="inlineStr">
        <is>
          <t>Tidak Tersedia</t>
        </is>
      </c>
      <c r="N2783" s="223" t="inlineStr">
        <is>
          <t>Indonesia</t>
        </is>
      </c>
      <c r="O2783" s="223" t="inlineStr">
        <is>
          <t>Bukan fiksi</t>
        </is>
      </c>
      <c r="P2783" s="223" t="n">
        <v>2024</v>
      </c>
      <c r="Q2783" s="223" t="n">
        <v>2024</v>
      </c>
      <c r="R2783" s="223" t="inlineStr">
        <is>
          <t>Penerbit Andi</t>
        </is>
      </c>
      <c r="S2783" s="223" t="inlineStr">
        <is>
          <t>Andi Offset CV</t>
        </is>
      </c>
      <c r="T2783" s="223" t="inlineStr">
        <is>
          <t>Lokal</t>
        </is>
      </c>
      <c r="U2783" s="86" t="n">
        <v>191</v>
      </c>
      <c r="V2783" s="86" t="inlineStr">
        <is>
          <t>pdf</t>
        </is>
      </c>
      <c r="W2783" s="223" t="inlineStr">
        <is>
          <t>7.8 MB</t>
        </is>
      </c>
      <c r="X2783" s="223" t="inlineStr">
        <is>
          <t>Konflik merupakan hal yang alamiah dalam kehidupan manusia. Seperti halnya sifat zat, konflik itu tidak bisa dihancurkan, tetapi hanya direduksi pengaruhnya agar eskalasinya tidak membesar. Buku ini menawarkan adanya pendekatan komprehensif dalam mengelola konflik tersebut. Konsensus dan Kesepahaman adalah kunci utama dalam pengelolaan konflik.</t>
        </is>
      </c>
      <c r="Y2783" s="262" t="n">
        <v>79000</v>
      </c>
      <c r="Z2783" s="226" t="n"/>
      <c r="AA2783" s="241">
        <f>Y4392*Z4392</f>
        <v/>
      </c>
      <c r="AB2783" s="237" t="inlineStr">
        <is>
          <t>8d3e8391-ff0e-40ec-800f-234003e994c0</t>
        </is>
      </c>
    </row>
    <row r="2784" ht="15" customHeight="1" s="283">
      <c r="A2784" s="109" t="n">
        <v>4384</v>
      </c>
      <c r="B2784" s="222">
        <f>HYPERLINK("https://mocostore.moco.co.id/catalog/"&amp;AB4393,"Klik Disini")</f>
        <v/>
      </c>
      <c r="C2784" s="223" t="inlineStr">
        <is>
          <t>DINAMIKA UMKM: Permasalahan, Potensi dan Strategi</t>
        </is>
      </c>
      <c r="D2784" s="223" t="inlineStr">
        <is>
          <t>:</t>
        </is>
      </c>
      <c r="E2784" s="223" t="inlineStr">
        <is>
          <t>Dr. Nurlinda, SE., Ak., M.Si., CA.</t>
        </is>
      </c>
      <c r="F2784" s="223" t="n"/>
      <c r="G2784" s="223" t="inlineStr">
        <is>
          <t>978-623-8493-65-4</t>
        </is>
      </c>
      <c r="H2784" s="223" t="inlineStr">
        <is>
          <t>Bisnis &amp; Ekonomi</t>
        </is>
      </c>
      <c r="I2784" s="258" t="inlineStr">
        <is>
          <t>Perguruan Tinggi</t>
        </is>
      </c>
      <c r="J2784" s="186" t="inlineStr">
        <is>
          <t>009.09</t>
        </is>
      </c>
      <c r="K2784" s="223" t="inlineStr">
        <is>
          <t>Edisi Ke-1</t>
        </is>
      </c>
      <c r="L2784" s="264" t="n"/>
      <c r="M2784" s="265" t="inlineStr">
        <is>
          <t>Tidak Tersedia</t>
        </is>
      </c>
      <c r="N2784" s="223" t="inlineStr">
        <is>
          <t>Indonesia</t>
        </is>
      </c>
      <c r="O2784" s="223" t="inlineStr">
        <is>
          <t>Bukan fiksi</t>
        </is>
      </c>
      <c r="P2784" s="223" t="inlineStr">
        <is>
          <t>Tidak tersedia</t>
        </is>
      </c>
      <c r="Q2784" s="223" t="n">
        <v>2024</v>
      </c>
      <c r="R2784" s="223" t="inlineStr">
        <is>
          <t>Cahaya Harapan</t>
        </is>
      </c>
      <c r="S2784" s="223" t="inlineStr">
        <is>
          <t>Andi Offset CV</t>
        </is>
      </c>
      <c r="T2784" s="223" t="inlineStr">
        <is>
          <t>Lokal</t>
        </is>
      </c>
      <c r="U2784" s="86" t="n">
        <v>418</v>
      </c>
      <c r="V2784" s="86" t="inlineStr">
        <is>
          <t>pdf</t>
        </is>
      </c>
      <c r="W2784" s="223" t="inlineStr">
        <is>
          <t>10.8 MB</t>
        </is>
      </c>
      <c r="X2784" s="223" t="inlineStr">
        <is>
          <t>Buku ini merupakan pengembangan dari buku sebelumnya yang berjudul &amp;ldquo;UMKM di Tengah Badai Krisis&amp;rdquo;. Buku ini hadir sebagai referensi untuk para pemerhati UMKM, pelaku UMKM, mahasiswa, akademisi serta pihak-pihak lainnya, seperti peneliti dan para pengambil kebijakan. Buku ini merupakan kajian panjang tentang UMKM, sehingga dapat terlihat gambaran perjalanan UMKM. Selain itu, buku ini juga membahas peran UMKM pada sektor ekonomi, mengkaji potensi ekonomi pada UMKM, dan menggali potensi UMKM sebagai sumber pendapatan pajak dan retribusi. Buku ini juga membahas tentang kinerja UMKM, permasalahan-permasalahan pada UMKM yang dilengkapi dengan solusi, seperti pengembangan model bisnis dan strategi UMKM, pemanfaatan strategi marketing untuk UMKM yang tepat, serta pemanfaatan digital teknologi untuk meningkatkan kinerja UMKM. Di bagian akhir, buku ini dilengkapi dengan studi empiris yang telah kami lakukan pada UMKM, yang kemudian diramu menjadi sebuah informasi yang cukup lengkap untuk menggambarkan beberapa solusi dari permasalahan yang terjadi pada UMKM, dan selanjutnya dibahas secara sederhana untuk memudahkan pembaca memahami serta menerapkan beberapa solusi yang ditawarkan.</t>
        </is>
      </c>
      <c r="Y2784" s="262" t="n">
        <v>201000</v>
      </c>
      <c r="Z2784" s="226" t="n"/>
      <c r="AA2784" s="241">
        <f>Y4393*Z4393</f>
        <v/>
      </c>
      <c r="AB2784" s="237" t="inlineStr">
        <is>
          <t>bd09d869-98e4-4711-9828-b642c55c0d18</t>
        </is>
      </c>
    </row>
    <row r="2785" ht="15" customHeight="1" s="283">
      <c r="A2785" s="109" t="n">
        <v>4386</v>
      </c>
      <c r="B2785" s="222">
        <f>HYPERLINK("https://mocostore.moco.co.id/catalog/"&amp;AB4395,"Klik Disini")</f>
        <v/>
      </c>
      <c r="C2785" s="223" t="inlineStr">
        <is>
          <t>Marketing</t>
        </is>
      </c>
      <c r="D2785" s="223" t="inlineStr">
        <is>
          <t>:</t>
        </is>
      </c>
      <c r="E2785" s="223" t="inlineStr">
        <is>
          <t>Dr. Alexander Thian, M.Si.</t>
        </is>
      </c>
      <c r="F2785" s="223" t="n"/>
      <c r="G2785" s="223" t="inlineStr">
        <is>
          <t>978-623-8493-63-0</t>
        </is>
      </c>
      <c r="H2785" s="223" t="inlineStr">
        <is>
          <t>Bisnis &amp; Ekonomi</t>
        </is>
      </c>
      <c r="I2785" s="258" t="inlineStr">
        <is>
          <t>Perguruan Tinggi</t>
        </is>
      </c>
      <c r="J2785" s="186" t="inlineStr">
        <is>
          <t>009.09</t>
        </is>
      </c>
      <c r="K2785" s="223" t="inlineStr">
        <is>
          <t>Edisi Ke-1</t>
        </is>
      </c>
      <c r="L2785" s="264" t="n"/>
      <c r="M2785" s="265" t="inlineStr">
        <is>
          <t>Tidak Tersedia</t>
        </is>
      </c>
      <c r="N2785" s="223" t="inlineStr">
        <is>
          <t>Indonesia</t>
        </is>
      </c>
      <c r="O2785" s="223" t="inlineStr">
        <is>
          <t>Bukan fiksi</t>
        </is>
      </c>
      <c r="P2785" s="223" t="inlineStr">
        <is>
          <t>Tidak tersedia</t>
        </is>
      </c>
      <c r="Q2785" s="223" t="n">
        <v>2024</v>
      </c>
      <c r="R2785" s="223" t="inlineStr">
        <is>
          <t>Cahaya Harapan</t>
        </is>
      </c>
      <c r="S2785" s="223" t="inlineStr">
        <is>
          <t>Andi Offset CV</t>
        </is>
      </c>
      <c r="T2785" s="223" t="inlineStr">
        <is>
          <t>Lokal</t>
        </is>
      </c>
      <c r="U2785" s="86" t="n">
        <v>212</v>
      </c>
      <c r="V2785" s="86" t="inlineStr">
        <is>
          <t>pdf</t>
        </is>
      </c>
      <c r="W2785" s="223" t="inlineStr">
        <is>
          <t>3.4 MB</t>
        </is>
      </c>
      <c r="X2785" s="223" t="inlineStr">
        <is>
          <t>Buku ini dapat digunakan sebagai bahan referensi, khususnya bagi para siswa siswi yang sedang mengambil mata pelajaran Marketing. Pembahasan yang ada dalam buku ini disajikan dengan menggunakan bahasa yang sangat sederhana, lugas, dan mudah dipahami, sehingga akan membantu para siswa siswi dalam mempelajarinya secara lebih cepat, mudah, dan praktis.</t>
        </is>
      </c>
      <c r="Y2785" s="262" t="n">
        <v>135500</v>
      </c>
      <c r="Z2785" s="226" t="n"/>
      <c r="AA2785" s="241">
        <f>Y4395*Z4395</f>
        <v/>
      </c>
      <c r="AB2785" s="237" t="inlineStr">
        <is>
          <t>f3a6be74-6ba3-4a1f-827f-d1a2acd3702a</t>
        </is>
      </c>
    </row>
    <row r="2786" ht="15" customHeight="1" s="283">
      <c r="A2786" s="109" t="n">
        <v>4387</v>
      </c>
      <c r="B2786" s="222">
        <f>HYPERLINK("https://mocostore.moco.co.id/catalog/"&amp;AB4396,"Klik Disini")</f>
        <v/>
      </c>
      <c r="C2786" s="223" t="inlineStr">
        <is>
          <t>Natural Language Processing (NLP) dengan R : Teori dan Aplikasinya</t>
        </is>
      </c>
      <c r="D2786" s="223" t="inlineStr">
        <is>
          <t>:</t>
        </is>
      </c>
      <c r="E2786" s="223" t="inlineStr">
        <is>
          <t>Joko Ade Nursiyono</t>
        </is>
      </c>
      <c r="F2786" s="223" t="inlineStr">
        <is>
          <t>978-623-01-4218-5</t>
        </is>
      </c>
      <c r="G2786" s="223" t="inlineStr">
        <is>
          <t>978-623-01-4219-2</t>
        </is>
      </c>
      <c r="H2786" s="223" t="inlineStr">
        <is>
          <t>Komputer</t>
        </is>
      </c>
      <c r="I2786" s="258" t="inlineStr">
        <is>
          <t>Perguruan Tinggi</t>
        </is>
      </c>
      <c r="J2786" s="186" t="inlineStr">
        <is>
          <t>009.05</t>
        </is>
      </c>
      <c r="K2786" s="223" t="inlineStr">
        <is>
          <t>Tidak Tersedia</t>
        </is>
      </c>
      <c r="L2786" s="264" t="n"/>
      <c r="M2786" s="265" t="inlineStr">
        <is>
          <t>Tidak Tersedia</t>
        </is>
      </c>
      <c r="N2786" s="223" t="inlineStr">
        <is>
          <t>Indonesia</t>
        </is>
      </c>
      <c r="O2786" s="223" t="inlineStr">
        <is>
          <t>Bukan fiksi</t>
        </is>
      </c>
      <c r="P2786" s="223" t="n">
        <v>2024</v>
      </c>
      <c r="Q2786" s="223" t="n">
        <v>2024</v>
      </c>
      <c r="R2786" s="223" t="inlineStr">
        <is>
          <t>Penerbit Andi</t>
        </is>
      </c>
      <c r="S2786" s="223" t="inlineStr">
        <is>
          <t>Andi Offset CV</t>
        </is>
      </c>
      <c r="T2786" s="223" t="inlineStr">
        <is>
          <t>Lokal</t>
        </is>
      </c>
      <c r="U2786" s="86" t="n">
        <v>223</v>
      </c>
      <c r="V2786" s="86" t="inlineStr">
        <is>
          <t>pdf</t>
        </is>
      </c>
      <c r="W2786" s="223" t="inlineStr">
        <is>
          <t>15.3 MB</t>
        </is>
      </c>
      <c r="X2786" s="223" t="inlineStr">
        <is>
          <t>Seiring dengan perkembangan teknologi, Natural Language Processing (NLP) semakin banyak diterapkan. Tidak hanya pada aspek ilmu kebahasaan, namun mencakup aspek yang lebih luas, seperti industri yang menggunakan Artificial Intelligence (AI). Hal ini menyebabkan kebutuhan keahlian NLP kian diperlukan agar tercipta Sumber Daya Manusia Andal dan mampu berkontribusi dalam perkembangan NLP masa depan.</t>
        </is>
      </c>
      <c r="Y2786" s="262" t="n">
        <v>86000</v>
      </c>
      <c r="Z2786" s="226" t="n"/>
      <c r="AA2786" s="241">
        <f>Y4396*Z4396</f>
        <v/>
      </c>
      <c r="AB2786" s="237" t="inlineStr">
        <is>
          <t>bbfb029d-4334-4e0a-af6b-0b41fd29c715</t>
        </is>
      </c>
    </row>
    <row r="2787" ht="15" customHeight="1" s="283">
      <c r="A2787" s="109" t="n">
        <v>4388</v>
      </c>
      <c r="B2787" s="222">
        <f>HYPERLINK("https://mocostore.moco.co.id/catalog/"&amp;AB4397,"Klik Disini")</f>
        <v/>
      </c>
      <c r="C2787" s="223" t="inlineStr">
        <is>
          <t>Peristiwa dan Gejala Jiwa pada Masyarakat Selama Masa Pandemi Corona-19: Maret 2020 - Juni 2021</t>
        </is>
      </c>
      <c r="D2787" s="223" t="inlineStr">
        <is>
          <t>:</t>
        </is>
      </c>
      <c r="E2787" s="223" t="inlineStr">
        <is>
          <t>Dr. Sumanto, MA</t>
        </is>
      </c>
      <c r="F2787" s="223" t="n"/>
      <c r="G2787" s="223" t="inlineStr">
        <is>
          <t>978-623-01-3999-4</t>
        </is>
      </c>
      <c r="H2787" s="223" t="inlineStr">
        <is>
          <t>Psikologi</t>
        </is>
      </c>
      <c r="I2787" s="258" t="inlineStr">
        <is>
          <t>Perguruan Tinggi</t>
        </is>
      </c>
      <c r="J2787" s="186" t="inlineStr">
        <is>
          <t>009.13</t>
        </is>
      </c>
      <c r="K2787" s="223" t="inlineStr">
        <is>
          <t>Edisi Ke-1</t>
        </is>
      </c>
      <c r="L2787" s="264" t="n"/>
      <c r="M2787" s="265" t="inlineStr">
        <is>
          <t>Tidak Tersedia</t>
        </is>
      </c>
      <c r="N2787" s="223" t="inlineStr">
        <is>
          <t>Indonesia</t>
        </is>
      </c>
      <c r="O2787" s="223" t="inlineStr">
        <is>
          <t>Bukan fiksi</t>
        </is>
      </c>
      <c r="P2787" s="223" t="inlineStr">
        <is>
          <t>Tidak tersedia</t>
        </is>
      </c>
      <c r="Q2787" s="223" t="n">
        <v>2024</v>
      </c>
      <c r="R2787" s="223" t="inlineStr">
        <is>
          <t>Penerbit Andi</t>
        </is>
      </c>
      <c r="S2787" s="223" t="inlineStr">
        <is>
          <t>Andi Offset CV</t>
        </is>
      </c>
      <c r="T2787" s="223" t="inlineStr">
        <is>
          <t>Lokal</t>
        </is>
      </c>
      <c r="U2787" s="86" t="n">
        <v>338</v>
      </c>
      <c r="V2787" s="86" t="inlineStr">
        <is>
          <t>PDF</t>
        </is>
      </c>
      <c r="W2787" s="223" t="inlineStr">
        <is>
          <t>15.2 MB</t>
        </is>
      </c>
      <c r="X2787" s="223" t="inlineStr">
        <is>
          <t>Peristiwa dan Gejala Jiwa pada Masyarakat Selama Masa Pandemi Corona-19 Sejak virus Corona-19 masuk di negera kita, tanggal 3 Maret 2020 sampai sekarang, perasaan masyarakat terombang-ambing Oleh keadaan yang tidak menentu akibat pandemi yang tak kunjung berhenti. Pandemi akibat penyebaran virus tersebut membuat masyarakat merasa was-was. Masyarakat mengalami gejala swing mood (suasana hati yang berubah-ubah); tertekan, cemas, takut, sedih, kecewa, putus asa silih berganti. Buku ini merupakan hasil penelusuran kejadian-kejadian yang menjadi sorotan media selama masa pandemi dan perasaan yang kemudian muncul di tengah masyarakat.akibat kejadian tersebut. Dengan penulusuran tersebut kemudia dapat dicari hubungan sebab-akibat antara suatu peristiwa dengan gejala psikis yang mengikutinya.dari sudut pandang psikologi agar dapat membantu masyarakat awam memahami psikologi dan memecahkan masalah psikis yang mereka alami. Hasil-hasil analisis tersebut kami tulis dalam bentuk kumpulan artikel sehingga terdokumentasi dalam sebuah buku &amp;quot;sejarah kejadian&amp;quot; yang berguna bagi banyak orang. Melalui buku tersebut masyarakat akan dapat mengingat kejadian apa saja yang mereka alami selama pandemi dan mengambil pelajaran dari kejadian-kejadian extra ordinary tersebut untuk membangun perilaku hidup yang lebih baik. Bagi yang belajar psikologi, kumpulan artikel tersebut dapat membantu memahami konsep-konsep teoritis melalui penjelasan praktis dengan contoh nyata. Apa yang dirasakan, dipikirkan, dipersepsikan masyarakat selama mereka berinterakasi dengan dunia sekitarnya selama menghadapi pandemi itu sudah mencakup semua aspek dan substansi dasar-dasar psikologi.</t>
        </is>
      </c>
      <c r="Y2787" s="262" t="n">
        <v>137500</v>
      </c>
      <c r="Z2787" s="226" t="n"/>
      <c r="AA2787" s="241">
        <f>Y4397*Z4397</f>
        <v/>
      </c>
      <c r="AB2787" s="237" t="inlineStr">
        <is>
          <t>6c9652e5-9b59-4d4a-84a6-5dbcf1594c24</t>
        </is>
      </c>
    </row>
    <row r="2788" ht="15" customHeight="1" s="283">
      <c r="A2788" s="109" t="n">
        <v>4389</v>
      </c>
      <c r="B2788" s="222">
        <f>HYPERLINK("https://mocostore.moco.co.id/catalog/"&amp;AB4398,"Klik Disini")</f>
        <v/>
      </c>
      <c r="C2788" s="223" t="inlineStr">
        <is>
          <t>TV Programming News dan Entertainmet</t>
        </is>
      </c>
      <c r="D2788" s="223" t="inlineStr">
        <is>
          <t>:</t>
        </is>
      </c>
      <c r="E2788" s="223" t="inlineStr">
        <is>
          <t>Haronas Kutanto dan Yousep Eka Apriandi</t>
        </is>
      </c>
      <c r="F2788" s="223" t="inlineStr">
        <is>
          <t>978-979-29-7251-1</t>
        </is>
      </c>
      <c r="G2788" s="223" t="inlineStr">
        <is>
          <t>978-979-29-7252-8</t>
        </is>
      </c>
      <c r="H2788" s="223" t="inlineStr">
        <is>
          <t>Bisnis</t>
        </is>
      </c>
      <c r="I2788" s="258" t="inlineStr">
        <is>
          <t>Perguruan Tinggi</t>
        </is>
      </c>
      <c r="J2788" s="186" t="inlineStr">
        <is>
          <t>009.09</t>
        </is>
      </c>
      <c r="K2788" s="223" t="inlineStr">
        <is>
          <t>Edisi Ke-1</t>
        </is>
      </c>
      <c r="L2788" s="264" t="n"/>
      <c r="M2788" s="265" t="inlineStr">
        <is>
          <t>Tidak Tersedia</t>
        </is>
      </c>
      <c r="N2788" s="223" t="inlineStr">
        <is>
          <t>Indonesia</t>
        </is>
      </c>
      <c r="O2788" s="223" t="inlineStr">
        <is>
          <t>Bukan fiksi</t>
        </is>
      </c>
      <c r="P2788" s="223" t="n">
        <v>2019</v>
      </c>
      <c r="Q2788" s="223" t="n">
        <v>2019</v>
      </c>
      <c r="R2788" s="223" t="inlineStr">
        <is>
          <t>Penerbit Andi</t>
        </is>
      </c>
      <c r="S2788" s="223" t="inlineStr">
        <is>
          <t>Andi Offset CV</t>
        </is>
      </c>
      <c r="T2788" s="223" t="inlineStr">
        <is>
          <t>Lokal</t>
        </is>
      </c>
      <c r="U2788" s="86" t="n">
        <v>242</v>
      </c>
      <c r="V2788" s="86" t="inlineStr">
        <is>
          <t>pdf</t>
        </is>
      </c>
      <c r="W2788" s="223" t="inlineStr">
        <is>
          <t>18.0 MB</t>
        </is>
      </c>
      <c r="X2788" s="223" t="inlineStr">
        <is>
          <t>Buku ini membahas mengenai programming secara lengkap dalam industri media televisi saat ini. Mulai dari perencanaan program, analisa program, pembelian program, pengemasan program, dan penjadwalan program. Sehingga pembaca dapat memahami pola tayangan televisi, setiap program acara televisi yang dibuat beragam sesuai dengan segmentasi, dengan harapan dapat meraih data rating dan share yang bagus. Diharapkan buku ini dapat bermanfaat bagi para pembaca, khususnya bagi mahasiswa yang nantinya akan terjun langsung di Industri Media.</t>
        </is>
      </c>
      <c r="Y2788" s="262" t="n">
        <v>132000</v>
      </c>
      <c r="Z2788" s="226" t="n"/>
      <c r="AA2788" s="241">
        <f>Y4398*Z4398</f>
        <v/>
      </c>
      <c r="AB2788" s="237" t="inlineStr">
        <is>
          <t>01235892-d258-448f-96db-7ad655a006d2</t>
        </is>
      </c>
    </row>
    <row r="2789" ht="15" customHeight="1" s="283">
      <c r="A2789" s="109" t="n">
        <v>4390</v>
      </c>
      <c r="B2789" s="222">
        <f>HYPERLINK("https://mocostore.moco.co.id/catalog/"&amp;AB4399,"Klik Disini")</f>
        <v/>
      </c>
      <c r="C2789" s="223" t="inlineStr">
        <is>
          <t>Layanan Perbankan dan Keuangan Mikro</t>
        </is>
      </c>
      <c r="D2789" s="223" t="inlineStr">
        <is>
          <t>:</t>
        </is>
      </c>
      <c r="E2789" s="223" t="inlineStr">
        <is>
          <t>Dr. Alexander Thian, M.Si.</t>
        </is>
      </c>
      <c r="F2789" s="223" t="n"/>
      <c r="G2789" s="223" t="inlineStr">
        <is>
          <t>978-623-8493-54-8</t>
        </is>
      </c>
      <c r="H2789" s="223" t="inlineStr">
        <is>
          <t>Ekonomi</t>
        </is>
      </c>
      <c r="I2789" s="258" t="inlineStr">
        <is>
          <t>Perguruan Tinggi</t>
        </is>
      </c>
      <c r="J2789" s="186" t="inlineStr">
        <is>
          <t>009.09</t>
        </is>
      </c>
      <c r="K2789" s="223" t="inlineStr">
        <is>
          <t>Edisi Ke-1</t>
        </is>
      </c>
      <c r="L2789" s="264" t="n"/>
      <c r="M2789" s="265" t="inlineStr">
        <is>
          <t>Tidak Tersedia</t>
        </is>
      </c>
      <c r="N2789" s="223" t="inlineStr">
        <is>
          <t>Indonesia</t>
        </is>
      </c>
      <c r="O2789" s="223" t="inlineStr">
        <is>
          <t>Bukan fiksi</t>
        </is>
      </c>
      <c r="P2789" s="223" t="inlineStr">
        <is>
          <t>Tidak tersedia</t>
        </is>
      </c>
      <c r="Q2789" s="223" t="n">
        <v>2023</v>
      </c>
      <c r="R2789" s="223" t="inlineStr">
        <is>
          <t>Cahaya Harapan</t>
        </is>
      </c>
      <c r="S2789" s="223" t="inlineStr">
        <is>
          <t>Andi Offset CV</t>
        </is>
      </c>
      <c r="T2789" s="223" t="inlineStr">
        <is>
          <t>Lokal</t>
        </is>
      </c>
      <c r="U2789" s="86" t="n">
        <v>140</v>
      </c>
      <c r="V2789" s="86" t="inlineStr">
        <is>
          <t>pdf</t>
        </is>
      </c>
      <c r="W2789" s="223" t="inlineStr">
        <is>
          <t>7.8 MB</t>
        </is>
      </c>
      <c r="X2789" s="223" t="inlineStr">
        <is>
          <t>Buku ini dapat digunakan sebagai bahan referensi, khususnya bagi para siswa siswi yang sedang mengambil mata pelajaran Layanan Perbankan dan Keuangan Mikro. Pembahasan yang ada dalam buku ini disajikan dengan menggunakan bahasa yang sangat sederhana, lugas, dan mudah dipahami, sehingga akan membantu para siswa siswi dalam mempelajarinya secara lebih cepat, mudah, dan praktis.</t>
        </is>
      </c>
      <c r="Y2789" s="262" t="n">
        <v>93500</v>
      </c>
      <c r="Z2789" s="226" t="n"/>
      <c r="AA2789" s="241">
        <f>Y4399*Z4399</f>
        <v/>
      </c>
      <c r="AB2789" s="237" t="inlineStr">
        <is>
          <t>57ac6763-51c9-488e-8505-e8fa61b21c3b</t>
        </is>
      </c>
    </row>
    <row r="2790" ht="15" customHeight="1" s="283">
      <c r="A2790" s="109" t="n">
        <v>4391</v>
      </c>
      <c r="B2790" s="222">
        <f>HYPERLINK("https://mocostore.moco.co.id/catalog/"&amp;AB4400,"Klik Disini")</f>
        <v/>
      </c>
      <c r="C2790" s="223" t="inlineStr">
        <is>
          <t>Kebenaran-Kebenaran yang Memberi Inspirasi, Pencerahan, dan Nilai Kehidupan</t>
        </is>
      </c>
      <c r="D2790" s="223" t="inlineStr">
        <is>
          <t>:</t>
        </is>
      </c>
      <c r="E2790" s="223" t="inlineStr">
        <is>
          <t>Hendrick Sine</t>
        </is>
      </c>
      <c r="F2790" s="223" t="n"/>
      <c r="G2790" s="223" t="inlineStr">
        <is>
          <t>978-623-314-550-3</t>
        </is>
      </c>
      <c r="H2790" s="223" t="inlineStr">
        <is>
          <t>Agama Kristen</t>
        </is>
      </c>
      <c r="I2790" s="258" t="inlineStr">
        <is>
          <t>Perguruan Tinggi</t>
        </is>
      </c>
      <c r="J2790" s="186" t="inlineStr">
        <is>
          <t>009.16</t>
        </is>
      </c>
      <c r="K2790" s="223" t="inlineStr">
        <is>
          <t>Edisi Ke-1</t>
        </is>
      </c>
      <c r="L2790" s="264" t="n"/>
      <c r="M2790" s="265" t="inlineStr">
        <is>
          <t>Tidak Tersedia</t>
        </is>
      </c>
      <c r="N2790" s="223" t="inlineStr">
        <is>
          <t>Indonesia</t>
        </is>
      </c>
      <c r="O2790" s="223" t="inlineStr">
        <is>
          <t>Bukan fiksi</t>
        </is>
      </c>
      <c r="P2790" s="223" t="inlineStr">
        <is>
          <t>Tidak tersedia</t>
        </is>
      </c>
      <c r="Q2790" s="223" t="n">
        <v>2024</v>
      </c>
      <c r="R2790" s="223" t="inlineStr">
        <is>
          <t>PBMR Andi</t>
        </is>
      </c>
      <c r="S2790" s="223" t="inlineStr">
        <is>
          <t>Andi Offset CV</t>
        </is>
      </c>
      <c r="T2790" s="223" t="inlineStr">
        <is>
          <t>Lokal</t>
        </is>
      </c>
      <c r="U2790" s="86" t="n">
        <v>378</v>
      </c>
      <c r="V2790" s="86" t="inlineStr">
        <is>
          <t>pdf</t>
        </is>
      </c>
      <c r="W2790" s="223" t="inlineStr">
        <is>
          <t>10.2 MB</t>
        </is>
      </c>
      <c r="X2790" s="223" t="inlineStr">
        <is>
          <t>&amp;ldquo;Dalam buku ini kita melihat dan merasakan bahwa Allah jauh lebih besar dari persepsi kita tentangnya. Kesalahan kita adalah bahwa terlalu sering kita menyamakan Allaj dengan persepsi kita tentang-Nya. Maka ketika kita berpikir dengan mempergunakan rasio kita, kita menyangka kita dapat memasukkan Allah dalam ruang lingkup keterbatasan rasio kita. Pada hal Allah itu adalah &amp;quot;Finitum non capax infiniti&amp;quot; (Yang Tidak Terbatas Tidak Dapat Dimuat Oleh Yang Terbatas). Semoga para pembaca diberkati melalui tulisan-tulisan ini.&amp;rdquo; Pdt. Dr. Andreas A. Yewangoe Mantan Ketua Umum PGI, dan Anggota BPIP &amp;ldquo;Karya Pdt. Hendrik Sine, M.Th., yang terdiri atas 37 artikel teologi Alkitabiah ini menyoroti nilai-nilai kebenaran dalam kehidupan praktis sehinga sangat penting untuk dibaca dan dipahami. Sebab itu saya merekomendasikan buku ini kepada Warga Jemaat, khususnya para Pelajar dan Mahasiswa untuk memahami bagaimana seharusnya hidup dalam kehidupan di dunia ini.&amp;rdquo; Prof. Dr. Melkias Hetharia, SH., MA., M.Hum Guru Besar Filsafat Hukum dan Hak Asasi Manusia, di Fakultas Hukum Universitas Cenderawasih, dan juga Pengajar Apologetika dan Filsafat Agama pada STT Baptis Jayapura Papua, serta Pengajar Etika Terapan dan Filsafat Ilmu pada Sekolah Tinggi Agama Kristen Protestan Negeri (STAKPN) Sentani Jayapura, Papua. &amp;ldquo;Rasionalisasi sudah melanda dunia semenjak masa renaissance di Eropa dan terus terjadi hingga masa kini. Berbagai bentuk dan sifatnya diragakan dari masa ke masa, melibatkan berbagai jalan kontekstualisasi hingga inkulturasi. Buku ini adalah sebagian upaya rasionalisasi tersebut yang dihadirkan dengan konteks lokal secara gamblang oleh Hendrick Sine, berbekal terang Firman Tuhan. Semoga generasi muda bisa memaknainya melalui buku ini. Dr. Salmon Priaji Martana. Dosen Mata Kuliah Inkulturasi di Prodi Teknik Arsitektur Universitas Komputer Indonesia (UNIKOM). &amp;quot;Bila Anda membutuhkan membangun pola pikir, relasi, hubungan intim dengan Tuhan, kepedulian terhadap sesama, kehidupan yang bertanggung jawab, Anda wajib membaca buku ini.&amp;rdquo; Pdt. Dr. Yohanes (Yosi) Sudarmadji, S.Pd., M.Th, DPM. Gembala Senior Bandung &amp;amp; Palu City Blessing. &amp;ldquo;Setiap orang percaya yang mendambakan pertumbuhan iman yang normal disarankan untuk membaca buku ini yang akan menjelaskan tentang kebenaran- kebenaran dan pencerahan yang Alkitabiah.&amp;rdquo; Pdt. Dr. Natanael Theo Setiawan. Gembala jemaat GBT Anugerah Bandung Ketua Bamag LKKI Bandung. Ketua Yayasan Suara Kasih Anugerah Abadi</t>
        </is>
      </c>
      <c r="Y2790" s="262" t="n">
        <v>180500</v>
      </c>
      <c r="Z2790" s="226" t="n"/>
      <c r="AA2790" s="241">
        <f>Y4400*Z4400</f>
        <v/>
      </c>
      <c r="AB2790" s="237" t="inlineStr">
        <is>
          <t>91432764-1751-4a52-9e67-56f8bf830eca</t>
        </is>
      </c>
    </row>
    <row r="2791" ht="15" customHeight="1" s="283">
      <c r="A2791" s="109" t="n">
        <v>4392</v>
      </c>
      <c r="B2791" s="222">
        <f>HYPERLINK("https://mocostore.moco.co.id/catalog/"&amp;AB4401,"Klik Disini")</f>
        <v/>
      </c>
      <c r="C2791" s="223" t="inlineStr">
        <is>
          <t>Hukum Perusahaan</t>
        </is>
      </c>
      <c r="D2791" s="223" t="inlineStr">
        <is>
          <t>:</t>
        </is>
      </c>
      <c r="E2791" s="223" t="inlineStr">
        <is>
          <t>Dr. Alexander Thian, M.Si.</t>
        </is>
      </c>
      <c r="F2791" s="223" t="n"/>
      <c r="G2791" s="223" t="inlineStr">
        <is>
          <t>978-623-8493-60-9</t>
        </is>
      </c>
      <c r="H2791" s="223" t="inlineStr">
        <is>
          <t>Hukum</t>
        </is>
      </c>
      <c r="I2791" s="258" t="inlineStr">
        <is>
          <t>Perguruan Tinggi</t>
        </is>
      </c>
      <c r="J2791" s="186" t="inlineStr">
        <is>
          <t>009.12</t>
        </is>
      </c>
      <c r="K2791" s="223" t="inlineStr">
        <is>
          <t>Edisi Ke-1</t>
        </is>
      </c>
      <c r="L2791" s="223" t="n"/>
      <c r="M2791" s="259" t="inlineStr">
        <is>
          <t>Tidak Tersedia</t>
        </is>
      </c>
      <c r="N2791" s="223" t="inlineStr">
        <is>
          <t>Indonesia</t>
        </is>
      </c>
      <c r="O2791" s="223" t="inlineStr">
        <is>
          <t>Bukan fiksi</t>
        </is>
      </c>
      <c r="P2791" s="223" t="inlineStr">
        <is>
          <t>Tidak tersedia</t>
        </is>
      </c>
      <c r="Q2791" s="223" t="n">
        <v>2024</v>
      </c>
      <c r="R2791" s="223" t="inlineStr">
        <is>
          <t>Cahaya Harapan</t>
        </is>
      </c>
      <c r="S2791" s="223" t="inlineStr">
        <is>
          <t>Andi Offset CV</t>
        </is>
      </c>
      <c r="T2791" s="223" t="inlineStr">
        <is>
          <t>Lokal</t>
        </is>
      </c>
      <c r="U2791" s="86" t="n">
        <v>132</v>
      </c>
      <c r="V2791" s="86" t="inlineStr">
        <is>
          <t>pdf</t>
        </is>
      </c>
      <c r="W2791" s="223" t="inlineStr">
        <is>
          <t>3.4 MB</t>
        </is>
      </c>
      <c r="X2791" s="223" t="inlineStr">
        <is>
          <t>Buku ini dapat dipakai sebagai bahan referensi, khususnya bagi para mahasiswa Fakultas Hukum yang sedang mengambil mata kuliah Hukum Perusahaan. Topik-Topik menarik yang dibahas dalam buku ini meliputi: Bentuk-Bentuk Perusahaan; Perseroan Terbatas; Hukum Kepailitan; Hukum Anti Monopoli dan Persaingan Usaha; Penyelesaian Sengketa Bisnis; Merger, Konsolidasi, dan Akuisisi; dan Surat-Surat Berharga.</t>
        </is>
      </c>
      <c r="Y2791" s="262" t="n">
        <v>107000</v>
      </c>
      <c r="Z2791" s="226" t="n"/>
      <c r="AA2791" s="241">
        <f>Y4401*Z4401</f>
        <v/>
      </c>
      <c r="AB2791" s="237" t="inlineStr">
        <is>
          <t>88474d96-eb83-4510-bf9a-47bfc4ea124c</t>
        </is>
      </c>
    </row>
    <row r="2792" ht="15" customHeight="1" s="283">
      <c r="A2792" s="109" t="n">
        <v>4393</v>
      </c>
      <c r="B2792" s="222">
        <f>HYPERLINK("https://mocostore.moco.co.id/catalog/"&amp;AB4402,"Klik Disini")</f>
        <v/>
      </c>
      <c r="C2792" s="223" t="inlineStr">
        <is>
          <t>Pembangunan Pertanian, Membangun Kemandirian Pangan dalam Masa Bencana dan Pandemi</t>
        </is>
      </c>
      <c r="D2792" s="223" t="inlineStr">
        <is>
          <t>:</t>
        </is>
      </c>
      <c r="E2792" s="223" t="inlineStr">
        <is>
          <t>Tim Dosen Faperta UGM (Triwibowo Yuwono, Ir., PhD)</t>
        </is>
      </c>
      <c r="F2792" s="223" t="inlineStr">
        <is>
          <t>978-623-7267-35-5</t>
        </is>
      </c>
      <c r="G2792" s="223" t="inlineStr">
        <is>
          <t>978-623-7267-34-8</t>
        </is>
      </c>
      <c r="H2792" s="223" t="inlineStr">
        <is>
          <t>Pertanian</t>
        </is>
      </c>
      <c r="I2792" s="258" t="inlineStr">
        <is>
          <t>Perguruan Tinggi</t>
        </is>
      </c>
      <c r="J2792" s="186" t="inlineStr">
        <is>
          <t>009.06</t>
        </is>
      </c>
      <c r="K2792" s="223" t="inlineStr">
        <is>
          <t>Edisi Ke-1</t>
        </is>
      </c>
      <c r="L2792" s="264" t="n"/>
      <c r="M2792" s="265" t="inlineStr">
        <is>
          <t>Tidak Tersedia</t>
        </is>
      </c>
      <c r="N2792" s="223" t="inlineStr">
        <is>
          <t>Indonesia</t>
        </is>
      </c>
      <c r="O2792" s="223" t="inlineStr">
        <is>
          <t>Bukan fiksi</t>
        </is>
      </c>
      <c r="P2792" s="223" t="n">
        <v>2020</v>
      </c>
      <c r="Q2792" s="223" t="n">
        <v>2020</v>
      </c>
      <c r="R2792" s="223" t="inlineStr">
        <is>
          <t>Lily Publisher</t>
        </is>
      </c>
      <c r="S2792" s="223" t="inlineStr">
        <is>
          <t>Andi Offset CV</t>
        </is>
      </c>
      <c r="T2792" s="223" t="inlineStr">
        <is>
          <t>Lokal</t>
        </is>
      </c>
      <c r="U2792" s="86" t="n">
        <v>562</v>
      </c>
      <c r="V2792" s="86" t="inlineStr">
        <is>
          <t>pdf</t>
        </is>
      </c>
      <c r="W2792" s="223" t="inlineStr">
        <is>
          <t>15.2 MB</t>
        </is>
      </c>
      <c r="X2792" s="223" t="inlineStr">
        <is>
          <t>Buku ini mengurai persoalan kemandirian pangan pada masa-masa bencana, termasuk pandemic Covid-19, Serta memberikan gagasan-gagasan alternative bagi masyarakat agar tetap Tangguh dan mandiri dalam pemenuhan kebutuhan pangan. Pengalaman telah menunjukan bahwa bahan pengan alternative banyak tersedia. Demikian juga Teknik budi daya dan produksi kesejahteraan dan pemberdayaan petani juga tetap perlu menjadi perhatian Bersama, terlebih ketika harus menghadapi sistem perdagangan komoditas pangan yang seringkali tidak menguntungkan bagi mereka. Buku ini juga menyajikan contoh ketangguhan masyarakat dalam menghadapi bencana.</t>
        </is>
      </c>
      <c r="Y2792" s="262" t="n">
        <v>145000</v>
      </c>
      <c r="Z2792" s="226" t="n"/>
      <c r="AA2792" s="241">
        <f>Y4402*Z4402</f>
        <v/>
      </c>
      <c r="AB2792" s="237" t="inlineStr">
        <is>
          <t>1ead3dba-3ec0-4ba3-8639-cf0c9d5c8d28</t>
        </is>
      </c>
    </row>
    <row r="2793" ht="15" customHeight="1" s="283">
      <c r="A2793" s="109" t="n">
        <v>4394</v>
      </c>
      <c r="B2793" s="222">
        <f>HYPERLINK("https://mocostore.moco.co.id/catalog/"&amp;AB4403,"Klik Disini")</f>
        <v/>
      </c>
      <c r="C2793" s="223" t="inlineStr">
        <is>
          <t>The Worthy Single Lady: Suatu Pelajaran Berharga dari Masa Single</t>
        </is>
      </c>
      <c r="D2793" s="223" t="inlineStr">
        <is>
          <t>:</t>
        </is>
      </c>
      <c r="E2793" s="223" t="inlineStr">
        <is>
          <t>Rosdayanti</t>
        </is>
      </c>
      <c r="F2793" s="223" t="n"/>
      <c r="G2793" s="223" t="inlineStr">
        <is>
          <t>978-623-314-547-3</t>
        </is>
      </c>
      <c r="H2793" s="223" t="inlineStr">
        <is>
          <t>Agama Kristen</t>
        </is>
      </c>
      <c r="I2793" s="258" t="inlineStr">
        <is>
          <t>Perguruan Tinggi</t>
        </is>
      </c>
      <c r="J2793" s="186" t="inlineStr">
        <is>
          <t>009.16</t>
        </is>
      </c>
      <c r="K2793" s="223" t="inlineStr">
        <is>
          <t>Edisi Ke-1</t>
        </is>
      </c>
      <c r="L2793" s="264" t="n"/>
      <c r="M2793" s="265" t="inlineStr">
        <is>
          <t>Tidak Tersedia</t>
        </is>
      </c>
      <c r="N2793" s="223" t="inlineStr">
        <is>
          <t>Indonesia</t>
        </is>
      </c>
      <c r="O2793" s="223" t="inlineStr">
        <is>
          <t>Bukan fiksi</t>
        </is>
      </c>
      <c r="P2793" s="223" t="inlineStr">
        <is>
          <t>Tidak tersedia</t>
        </is>
      </c>
      <c r="Q2793" s="223" t="n">
        <v>2024</v>
      </c>
      <c r="R2793" s="223" t="inlineStr">
        <is>
          <t>PBMR Andi</t>
        </is>
      </c>
      <c r="S2793" s="223" t="inlineStr">
        <is>
          <t>Andi Offset CV</t>
        </is>
      </c>
      <c r="T2793" s="223" t="inlineStr">
        <is>
          <t>Lokal</t>
        </is>
      </c>
      <c r="U2793" s="86" t="n">
        <v>276</v>
      </c>
      <c r="V2793" s="86" t="inlineStr">
        <is>
          <t>pdf</t>
        </is>
      </c>
      <c r="W2793" s="223" t="inlineStr">
        <is>
          <t>14.7 MB</t>
        </is>
      </c>
      <c r="X2793" s="223" t="inlineStr">
        <is>
          <t>Sebagai wanita single di usia 30+, aku dipenuhi oleh rasa khawatir dan frustrasi dalam berbagai upaya pencarian jodoh. Pertanyaan &amp;ldquo;kapan nikah&amp;rdquo; yang makin hari makin gencar aku dapatkan dari berbagai pihak terdengar makin horor seiring makin bertambahnya usiaku. Saat usiaku 20-an, rasanya ringan saja menjawab pertanyaan &amp;ldquo;kapan nikah&amp;rdquo;. Namun saat usia 30-an, pertanyaan yang sama mampu membuatku sangat frustrasi sehingga mau tak mau, aku pun berjuang melakukan berbagai upaya pencarian jodoh. Dalam masa pencarian jodoh itu, aku akhirnya mendapatkan suatu pelajaran berharga. Ternyata hal yang paling aku butuhkan bukanlah bertemu pangeran impian dan menikah sesegera mungkin. Ada sesuatu yang jauh lebih berharga dari hal itu. Hal yang membuatku bebas dari rasa panik dan takut, yang membuat hidupku lebih terarah dan bermakna. Suatu pencerahan yang menuntunku jadi pribadi yang utuh dan content serta membuatku berada pada tahap aku akan bahagia dan baik-baik saja dengan atau tanpa seorang pasangan, dengan atau tanpa menikah. Pelajaran apakah itu?</t>
        </is>
      </c>
      <c r="Y2793" s="262" t="n">
        <v>128500</v>
      </c>
      <c r="Z2793" s="226" t="n"/>
      <c r="AA2793" s="241">
        <f>Y4403*Z4403</f>
        <v/>
      </c>
      <c r="AB2793" s="237" t="inlineStr">
        <is>
          <t>356f812d-dc63-4780-a2b7-89042cf0cb8d</t>
        </is>
      </c>
    </row>
    <row r="2794" ht="15" customHeight="1" s="283">
      <c r="A2794" s="109" t="n">
        <v>4396</v>
      </c>
      <c r="B2794" s="222">
        <f>HYPERLINK("https://mocostore.moco.co.id/catalog/"&amp;AB4405,"Klik Disini")</f>
        <v/>
      </c>
      <c r="C2794" s="223" t="inlineStr">
        <is>
          <t>Rahasia Raja Uang : Meneladani Sikap dan Prinsip Para Super Miliarder</t>
        </is>
      </c>
      <c r="D2794" s="223" t="inlineStr">
        <is>
          <t>:</t>
        </is>
      </c>
      <c r="E2794" s="223" t="inlineStr">
        <is>
          <t>Maruli Pardamean</t>
        </is>
      </c>
      <c r="F2794" s="223" t="n"/>
      <c r="G2794" s="223" t="inlineStr">
        <is>
          <t>978-623-7851-85-1</t>
        </is>
      </c>
      <c r="H2794" s="223" t="inlineStr">
        <is>
          <t>Kewirausahaan</t>
        </is>
      </c>
      <c r="I2794" s="258" t="inlineStr">
        <is>
          <t>Perguruan Tinggi</t>
        </is>
      </c>
      <c r="J2794" s="186" t="inlineStr">
        <is>
          <t>009.09</t>
        </is>
      </c>
      <c r="K2794" s="223" t="inlineStr">
        <is>
          <t>Edisi Ke-1</t>
        </is>
      </c>
      <c r="L2794" s="264" t="n"/>
      <c r="M2794" s="265" t="inlineStr">
        <is>
          <t>Tidak Tersedia</t>
        </is>
      </c>
      <c r="N2794" s="223" t="inlineStr">
        <is>
          <t>Indonesia</t>
        </is>
      </c>
      <c r="O2794" s="223" t="inlineStr">
        <is>
          <t>Bukan fiksi</t>
        </is>
      </c>
      <c r="P2794" s="223" t="inlineStr">
        <is>
          <t>Tidak tersedia</t>
        </is>
      </c>
      <c r="Q2794" s="223" t="n">
        <v>2023</v>
      </c>
      <c r="R2794" s="223" t="inlineStr">
        <is>
          <t>Lautan Pustaka</t>
        </is>
      </c>
      <c r="S2794" s="223" t="inlineStr">
        <is>
          <t>Andi Offset CV</t>
        </is>
      </c>
      <c r="T2794" s="223" t="inlineStr">
        <is>
          <t>Lokal</t>
        </is>
      </c>
      <c r="U2794" s="86" t="n">
        <v>292</v>
      </c>
      <c r="V2794" s="86" t="inlineStr">
        <is>
          <t>pdf</t>
        </is>
      </c>
      <c r="W2794" s="223" t="inlineStr">
        <is>
          <t>18.8 MB</t>
        </is>
      </c>
      <c r="X2794" s="223" t="inlineStr">
        <is>
          <t>Para miliader sangat menarik untuk dibahas dan selalu mempesonakan orang kebanyakan. Kisah perjalanan, pengalaman, dan perjuangan hidup mereka sangat menarik untuk diikuti. Buku ini mengisahkan perjalanan panjang mereka dari masa kecil, minat atau hobi mereka, mengembangkan potensi diri, saat sekolah, usaha yang mereka lakukan, sikap dalam menjalankan bisnis, rintangan dan tantangan yang mereka hadapi, strategi bisnis untuk mengembangkan usaha dan menghadapi kompetitor, falsafah bisnis yang dipegang dengan teguh sampai dengan mencapai puncak keberhasilan. Semoga kehadiran buku ini, mampu membangkitkan jiwa dan semangat entepreneur Anda dalam menekuni usaha atau bidang apapun. Menjadi motivasi bagi siapa saja ingin berkarier dan terjun ke dunia bisnis. Selain itu, menjadi inspirasi bagi Anda untuk tidak cepat berputus asa dan menyerah dalam menghadapi berbagai rintangan dan tantangan. Serta menjadi contoh bagi Anda yang tengah berjuang untuk meraih keberhasilan.</t>
        </is>
      </c>
      <c r="Y2794" s="262" t="n">
        <v>181500</v>
      </c>
      <c r="Z2794" s="226" t="n"/>
      <c r="AA2794" s="241">
        <f>Y4405*Z4405</f>
        <v/>
      </c>
      <c r="AB2794" s="237" t="inlineStr">
        <is>
          <t>74bf5c0b-24a9-4c3b-9636-0694fea503fc</t>
        </is>
      </c>
    </row>
    <row r="2795" ht="15" customHeight="1" s="283">
      <c r="A2795" s="109" t="n">
        <v>4400</v>
      </c>
      <c r="B2795" s="222">
        <f>HYPERLINK("https://mocostore.moco.co.id/catalog/"&amp;AB4409,"Klik Disini")</f>
        <v/>
      </c>
      <c r="C2795" s="223" t="inlineStr">
        <is>
          <t>Precious Days with the Lord - 366 Devotionals That Make Your Night a Moment in His Presence</t>
        </is>
      </c>
      <c r="D2795" s="223" t="inlineStr">
        <is>
          <t>:</t>
        </is>
      </c>
      <c r="E2795" s="223" t="inlineStr">
        <is>
          <t>Kumalawaty Sundari</t>
        </is>
      </c>
      <c r="F2795" s="223" t="n"/>
      <c r="G2795" s="223" t="inlineStr">
        <is>
          <t>978-623-314-491-9</t>
        </is>
      </c>
      <c r="H2795" s="223" t="inlineStr">
        <is>
          <t>Agama Kristen</t>
        </is>
      </c>
      <c r="I2795" s="258" t="inlineStr">
        <is>
          <t>Perguruan Tinggi</t>
        </is>
      </c>
      <c r="J2795" s="186" t="inlineStr">
        <is>
          <t>009.16</t>
        </is>
      </c>
      <c r="K2795" s="223" t="inlineStr">
        <is>
          <t>Edisi Ke-1</t>
        </is>
      </c>
      <c r="L2795" s="264" t="n"/>
      <c r="M2795" s="265" t="inlineStr">
        <is>
          <t>Tidak Tersedia</t>
        </is>
      </c>
      <c r="N2795" s="223" t="inlineStr">
        <is>
          <t>Inggris</t>
        </is>
      </c>
      <c r="O2795" s="223" t="inlineStr">
        <is>
          <t>Bukan fiksi</t>
        </is>
      </c>
      <c r="P2795" s="223" t="inlineStr">
        <is>
          <t>Tidak tersedia</t>
        </is>
      </c>
      <c r="Q2795" s="223" t="n">
        <v>2023</v>
      </c>
      <c r="R2795" s="223" t="inlineStr">
        <is>
          <t>PBMR Andi</t>
        </is>
      </c>
      <c r="S2795" s="223" t="inlineStr">
        <is>
          <t>Andi Offset CV</t>
        </is>
      </c>
      <c r="T2795" s="223" t="inlineStr">
        <is>
          <t>Lokal</t>
        </is>
      </c>
      <c r="U2795" s="86" t="n">
        <v>562</v>
      </c>
      <c r="V2795" s="86" t="inlineStr">
        <is>
          <t>pdf</t>
        </is>
      </c>
      <c r="W2795" s="223" t="inlineStr">
        <is>
          <t>11.9 MB</t>
        </is>
      </c>
      <c r="X2795" s="223" t="inlineStr">
        <is>
          <t>The endless busyness throughout the day often prevents us from feeling God&amp;#39;s presence, except when we come to church. However, it is important to note that the Lord cares about everything we do. This is what we need in order to make our days meaningful and free from burdens. While most people feel weary at night, those of us who long for God will find our souls refreshed by the light of His Word. This allows the night to leave a positive impression on us and brings us closer to Him. The book &amp;quot;Precious Days with the Lord: 366 Devotionals That Make Your Night a Moment in His Presence&amp;quot; consists of devotionals for the entire year. These devotionals can energize individuals whose souls grow weary at night, enabling them to wake up with joy the following day since God, who watches over us throughout the night, sets us free from worries.</t>
        </is>
      </c>
      <c r="Y2795" s="262" t="n">
        <v>270500</v>
      </c>
      <c r="Z2795" s="226" t="n"/>
      <c r="AA2795" s="241">
        <f>Y4409*Z4409</f>
        <v/>
      </c>
      <c r="AB2795" s="237" t="inlineStr">
        <is>
          <t>679c9c69-f09b-45c2-8cca-eef57364263c</t>
        </is>
      </c>
    </row>
    <row r="2796" ht="15" customHeight="1" s="283">
      <c r="A2796" s="109" t="n">
        <v>4401</v>
      </c>
      <c r="B2796" s="222">
        <f>HYPERLINK("https://mocostore.moco.co.id/catalog/"&amp;AB4410,"Klik Disini")</f>
        <v/>
      </c>
      <c r="C2796" s="223" t="inlineStr">
        <is>
          <t>Pengantar Manajemen Bisnis</t>
        </is>
      </c>
      <c r="D2796" s="223" t="inlineStr">
        <is>
          <t>:</t>
        </is>
      </c>
      <c r="E2796" s="223" t="inlineStr">
        <is>
          <t>Alexander Thian, M.Si.</t>
        </is>
      </c>
      <c r="F2796" s="223" t="n"/>
      <c r="G2796" s="223" t="inlineStr">
        <is>
          <t>978-623-01-1931-6</t>
        </is>
      </c>
      <c r="H2796" s="223" t="inlineStr">
        <is>
          <t>Manajemen</t>
        </is>
      </c>
      <c r="I2796" s="258" t="inlineStr">
        <is>
          <t>Perguruan Tinggi</t>
        </is>
      </c>
      <c r="J2796" s="186" t="inlineStr">
        <is>
          <t>009.09</t>
        </is>
      </c>
      <c r="K2796" s="223" t="inlineStr">
        <is>
          <t>Edisi Ke-1</t>
        </is>
      </c>
      <c r="L2796" s="264" t="n"/>
      <c r="M2796" s="265" t="inlineStr">
        <is>
          <t>Tidak Tersedia</t>
        </is>
      </c>
      <c r="N2796" s="223" t="inlineStr">
        <is>
          <t>Indonesia</t>
        </is>
      </c>
      <c r="O2796" s="223" t="inlineStr">
        <is>
          <t>Bukan fiksi</t>
        </is>
      </c>
      <c r="P2796" s="223" t="inlineStr">
        <is>
          <t>Tidak tersedia</t>
        </is>
      </c>
      <c r="Q2796" s="223" t="n">
        <v>2021</v>
      </c>
      <c r="R2796" s="223" t="inlineStr">
        <is>
          <t>Penerbit Andi</t>
        </is>
      </c>
      <c r="S2796" s="223" t="inlineStr">
        <is>
          <t>Andi Offset CV</t>
        </is>
      </c>
      <c r="T2796" s="223" t="inlineStr">
        <is>
          <t>Lokal</t>
        </is>
      </c>
      <c r="U2796" s="86" t="n">
        <v>470</v>
      </c>
      <c r="V2796" s="86" t="inlineStr">
        <is>
          <t>pdf</t>
        </is>
      </c>
      <c r="W2796" s="223" t="inlineStr">
        <is>
          <t>2.3 MB</t>
        </is>
      </c>
      <c r="X2796" s="223" t="inlineStr">
        <is>
          <t>Buku ini dapat digunakan sebagai bahan referensi, khususnya bagi para mahasiswa yangsedang mengambil mata kuliah PengantarManajemenBisnis,sertajuga dapatdigunakan sebagai pedoman bagi parapraktisibisnis dalam menjalankan ataumengelola bisnisnya secara lebih efisien dan efektif. Pembahasan yang ada dalam bukuini disajikan dengan menggunakan bahasa yang sangat sederhana, lugas, dan mudahdipahami, sehingga akan membantu parapembacadalam mempelajarinya secara lebihcepat, mudah, dan praktis.</t>
        </is>
      </c>
      <c r="Y2796" s="262" t="n">
        <v>162000</v>
      </c>
      <c r="Z2796" s="226" t="n"/>
      <c r="AA2796" s="241">
        <f>Y4410*Z4410</f>
        <v/>
      </c>
      <c r="AB2796" s="237" t="inlineStr">
        <is>
          <t>bfac8aaa-1cea-4737-814c-0df16b630dc5</t>
        </is>
      </c>
    </row>
    <row r="2797" ht="15" customHeight="1" s="283">
      <c r="A2797" s="109" t="n">
        <v>4402</v>
      </c>
      <c r="B2797" s="222">
        <f>HYPERLINK("https://mocostore.moco.co.id/catalog/"&amp;AB4411,"Klik Disini")</f>
        <v/>
      </c>
      <c r="C2797" s="223" t="inlineStr">
        <is>
          <t>Pengantar Hukum Indonesia</t>
        </is>
      </c>
      <c r="D2797" s="223" t="inlineStr">
        <is>
          <t>:</t>
        </is>
      </c>
      <c r="E2797" s="223" t="inlineStr">
        <is>
          <t>Alexander Thian, M.Si.</t>
        </is>
      </c>
      <c r="F2797" s="223" t="n"/>
      <c r="G2797" s="223" t="inlineStr">
        <is>
          <t>978-623-01-2913-1</t>
        </is>
      </c>
      <c r="H2797" s="223" t="inlineStr">
        <is>
          <t>Hukum</t>
        </is>
      </c>
      <c r="I2797" s="258" t="inlineStr">
        <is>
          <t>Perguruan Tinggi</t>
        </is>
      </c>
      <c r="J2797" s="186" t="inlineStr">
        <is>
          <t>009.12</t>
        </is>
      </c>
      <c r="K2797" s="223" t="inlineStr">
        <is>
          <t>Edisi Ke-1</t>
        </is>
      </c>
      <c r="L2797" s="264" t="n"/>
      <c r="M2797" s="265" t="inlineStr">
        <is>
          <t>Tidak Tersedia</t>
        </is>
      </c>
      <c r="N2797" s="223" t="inlineStr">
        <is>
          <t>Indonesia</t>
        </is>
      </c>
      <c r="O2797" s="223" t="inlineStr">
        <is>
          <t>Bukan fiksi</t>
        </is>
      </c>
      <c r="P2797" s="223" t="inlineStr">
        <is>
          <t>Tidak tersedia</t>
        </is>
      </c>
      <c r="Q2797" s="223" t="n">
        <v>2022</v>
      </c>
      <c r="R2797" s="223" t="inlineStr">
        <is>
          <t>Penerbit Andi</t>
        </is>
      </c>
      <c r="S2797" s="223" t="inlineStr">
        <is>
          <t>Andi Offset CV</t>
        </is>
      </c>
      <c r="T2797" s="223" t="inlineStr">
        <is>
          <t>Lokal</t>
        </is>
      </c>
      <c r="U2797" s="86" t="n">
        <v>158</v>
      </c>
      <c r="V2797" s="86" t="inlineStr">
        <is>
          <t>pdf</t>
        </is>
      </c>
      <c r="W2797" s="223" t="inlineStr">
        <is>
          <t>2.3 MB</t>
        </is>
      </c>
      <c r="X2797" s="223" t="inlineStr">
        <is>
          <t>Buku ini dapat digunakan sebagai bahan referensi, khususnya bagi para mahasiswa yang sedang mengambil mata kuliah Pengantar Hukum Indonesia. Pembahasan yang ada dalam buku ini disajikan dengan menggunakan bahasa yang sangat sederhana, lugas, dan mudah dipahami, sehingga akan membantu para mahasiswa dalam mempelajarinya secara lebih cepat, mudah, dan praktis.</t>
        </is>
      </c>
      <c r="Y2797" s="262" t="n">
        <v>65000</v>
      </c>
      <c r="Z2797" s="226" t="n"/>
      <c r="AA2797" s="241">
        <f>Y4411*Z4411</f>
        <v/>
      </c>
      <c r="AB2797" s="237" t="inlineStr">
        <is>
          <t>be5d2ad5-32f6-4bfa-9062-f52ed47f5660</t>
        </is>
      </c>
    </row>
    <row r="2798" ht="15" customHeight="1" s="283">
      <c r="A2798" s="109" t="n">
        <v>4403</v>
      </c>
      <c r="B2798" s="222">
        <f>HYPERLINK("https://mocostore.moco.co.id/catalog/"&amp;AB4412,"Klik Disini")</f>
        <v/>
      </c>
      <c r="C2798" s="223" t="inlineStr">
        <is>
          <t>Pengantar Dinamika Fluida Komputasi Dasar</t>
        </is>
      </c>
      <c r="D2798" s="223" t="inlineStr">
        <is>
          <t>:</t>
        </is>
      </c>
      <c r="E2798" s="223" t="inlineStr">
        <is>
          <t>Muhammad Iqbal</t>
        </is>
      </c>
      <c r="F2798" s="223" t="n"/>
      <c r="G2798" s="223" t="inlineStr">
        <is>
          <t>978-623-8493-61-6</t>
        </is>
      </c>
      <c r="H2798" s="223" t="inlineStr">
        <is>
          <t>Komputer</t>
        </is>
      </c>
      <c r="I2798" s="258" t="inlineStr">
        <is>
          <t>Perguruan Tinggi</t>
        </is>
      </c>
      <c r="J2798" s="186" t="inlineStr">
        <is>
          <t>009.05</t>
        </is>
      </c>
      <c r="K2798" s="223" t="inlineStr">
        <is>
          <t>Edisi Ke-1</t>
        </is>
      </c>
      <c r="L2798" s="264" t="n"/>
      <c r="M2798" s="265" t="inlineStr">
        <is>
          <t>Tidak Tersedia</t>
        </is>
      </c>
      <c r="N2798" s="223" t="inlineStr">
        <is>
          <t>Indonesia</t>
        </is>
      </c>
      <c r="O2798" s="223" t="inlineStr">
        <is>
          <t>Bukan fiksi</t>
        </is>
      </c>
      <c r="P2798" s="223" t="inlineStr">
        <is>
          <t>Tidak tersedia</t>
        </is>
      </c>
      <c r="Q2798" s="223" t="n">
        <v>2024</v>
      </c>
      <c r="R2798" s="223" t="inlineStr">
        <is>
          <t>Cahaya Harapan</t>
        </is>
      </c>
      <c r="S2798" s="223" t="inlineStr">
        <is>
          <t>Andi Offset CV</t>
        </is>
      </c>
      <c r="T2798" s="223" t="inlineStr">
        <is>
          <t>Lokal</t>
        </is>
      </c>
      <c r="U2798" s="86" t="n">
        <v>194</v>
      </c>
      <c r="V2798" s="86" t="inlineStr">
        <is>
          <t>pdf</t>
        </is>
      </c>
      <c r="W2798" s="223" t="inlineStr">
        <is>
          <t>5.5 MB</t>
        </is>
      </c>
      <c r="X2798" s="223" t="inlineStr">
        <is>
          <t>Buku ini membahas dasar teori dan penjelasan rinci tentang cara kerja (algoritma) dari dinamika fluida komputasi (CFD). Pembaca akan diberikan beberapa contoh praktik perhitungan dalam menyelesaikan persamaan Navier Stokes. Tidak hanya itu, pembaca juga akan diajak untuk membuat kode sendiri menggunakan MATLAB yang algoritmanya serupa dengan software komersial. Mulai dari pre-processing, processing (solver), dan post-processing, seluruhnya akan dikupas dalam buku ini. Dengan memadukan teori dan praktik, penulis berharap buku ini dapat meningkatkan pemahaman dasar pembaca yang sudah familier dengan penggunaan software CFD komersial maupun pemula, tetapi belum mengetahui teori dasar dibalik software tersebut. Pada dasarnya, algoritma dari software CFD satu dengan yang lain tidak jauh berbeda. Perbedaannya secara umum hanya terletak dari user interface dan bagaimana setiap software menawarkan visualisasi (post-processing) dari hasil perhitungan. Buku ini diperuntukkan bagi mahasiswa maupun praktisi yang menggeluti bidang dinamika fluida komputasi, dan dapat pula digunakan oleh dosen sebagai bahan ajar.</t>
        </is>
      </c>
      <c r="Y2798" s="262" t="n">
        <v>96500</v>
      </c>
      <c r="Z2798" s="226" t="n"/>
      <c r="AA2798" s="241">
        <f>Y4412*Z4412</f>
        <v/>
      </c>
      <c r="AB2798" s="237" t="inlineStr">
        <is>
          <t>de39581e-2c19-4d26-bb30-869fc8a522a7</t>
        </is>
      </c>
    </row>
    <row r="2799" ht="15" customHeight="1" s="283">
      <c r="A2799" s="109" t="n">
        <v>4404</v>
      </c>
      <c r="B2799" s="222">
        <f>HYPERLINK("https://mocostore.moco.co.id/catalog/"&amp;AB4413,"Klik Disini")</f>
        <v/>
      </c>
      <c r="C2799" s="223" t="inlineStr">
        <is>
          <t>Pengantar Akuntansi 1 dan 2</t>
        </is>
      </c>
      <c r="D2799" s="223" t="inlineStr">
        <is>
          <t>:</t>
        </is>
      </c>
      <c r="E2799" s="223" t="inlineStr">
        <is>
          <t>Alexander Thian, M.Si.</t>
        </is>
      </c>
      <c r="F2799" s="223" t="n"/>
      <c r="G2799" s="223" t="inlineStr">
        <is>
          <t>978-623-01-1408-3</t>
        </is>
      </c>
      <c r="H2799" s="223" t="inlineStr">
        <is>
          <t>Ekonomi &amp; Keuangan</t>
        </is>
      </c>
      <c r="I2799" s="258" t="inlineStr">
        <is>
          <t>Perguruan Tinggi</t>
        </is>
      </c>
      <c r="J2799" s="186" t="inlineStr">
        <is>
          <t>009.09</t>
        </is>
      </c>
      <c r="K2799" s="223" t="inlineStr">
        <is>
          <t>Edisi Ke-1</t>
        </is>
      </c>
      <c r="L2799" s="223" t="n"/>
      <c r="M2799" s="259" t="inlineStr">
        <is>
          <t>Tidak Tersedia</t>
        </is>
      </c>
      <c r="N2799" s="223" t="inlineStr">
        <is>
          <t>Indonesia</t>
        </is>
      </c>
      <c r="O2799" s="223" t="inlineStr">
        <is>
          <t>Bukan fiksi</t>
        </is>
      </c>
      <c r="P2799" s="223" t="inlineStr">
        <is>
          <t>Tidak tersedia</t>
        </is>
      </c>
      <c r="Q2799" s="223" t="n">
        <v>2023</v>
      </c>
      <c r="R2799" s="223" t="inlineStr">
        <is>
          <t>Penerbit Andi</t>
        </is>
      </c>
      <c r="S2799" s="223" t="inlineStr">
        <is>
          <t>Andi Offset CV</t>
        </is>
      </c>
      <c r="T2799" s="223" t="inlineStr">
        <is>
          <t>Lokal</t>
        </is>
      </c>
      <c r="U2799" s="86" t="n">
        <v>457</v>
      </c>
      <c r="V2799" s="86" t="inlineStr">
        <is>
          <t>pdf</t>
        </is>
      </c>
      <c r="W2799" s="223" t="inlineStr">
        <is>
          <t>3.5 MB</t>
        </is>
      </c>
      <c r="X2799" s="223" t="inlineStr">
        <is>
          <t>Buku ini dapat digunakan sebagai bahan referensi bagi para mahasiswa yang sedang mengambil mata kuliah Pengantar Akuntansi 1 dan 2. Pembahasan yang ada dalam buku ini disajikan dengan menggunakan bahasa yang sangat sederhana, lugas, dan mudah dipahami, sehingga akan membantu para mahasiswa dalam mempelajarinya secara lebih cepat, mudah, dan praktis.</t>
        </is>
      </c>
      <c r="Y2799" s="262" t="n">
        <v>155000</v>
      </c>
      <c r="Z2799" s="226" t="n"/>
      <c r="AA2799" s="241">
        <f>Y4413*Z4413</f>
        <v/>
      </c>
      <c r="AB2799" s="237" t="inlineStr">
        <is>
          <t>aa87627d-9b3e-4f8b-90b7-14592df4aa8e</t>
        </is>
      </c>
    </row>
    <row r="2800" ht="15" customHeight="1" s="283">
      <c r="A2800" s="109" t="n">
        <v>4408</v>
      </c>
      <c r="B2800" s="222">
        <f>HYPERLINK("https://mocostore.moco.co.id/catalog/"&amp;AB4417,"Klik Disini")</f>
        <v/>
      </c>
      <c r="C2800" s="223" t="inlineStr">
        <is>
          <t>Obor Injil di Benua Asia: Sejarah Gereja Asia</t>
        </is>
      </c>
      <c r="D2800" s="223" t="inlineStr">
        <is>
          <t>:</t>
        </is>
      </c>
      <c r="E2800" s="223" t="inlineStr">
        <is>
          <t>Pdt. Dr. Jonar T.H. Situmorang, M.A., M.Th.</t>
        </is>
      </c>
      <c r="F2800" s="223" t="n"/>
      <c r="G2800" s="223" t="inlineStr">
        <is>
          <t>978-623-314-485-8</t>
        </is>
      </c>
      <c r="H2800" s="223" t="inlineStr">
        <is>
          <t>Agama Kristen</t>
        </is>
      </c>
      <c r="I2800" s="258" t="inlineStr">
        <is>
          <t>Perguruan Tinggi</t>
        </is>
      </c>
      <c r="J2800" s="186" t="inlineStr">
        <is>
          <t>009.16</t>
        </is>
      </c>
      <c r="K2800" s="223" t="inlineStr">
        <is>
          <t>Edisi Ke-1</t>
        </is>
      </c>
      <c r="L2800" s="264" t="n"/>
      <c r="M2800" s="265" t="inlineStr">
        <is>
          <t>Tidak Tersedia</t>
        </is>
      </c>
      <c r="N2800" s="223" t="inlineStr">
        <is>
          <t>Indonesia</t>
        </is>
      </c>
      <c r="O2800" s="223" t="inlineStr">
        <is>
          <t>Bukan fiksi</t>
        </is>
      </c>
      <c r="P2800" s="223" t="inlineStr">
        <is>
          <t>Tidak tersedia</t>
        </is>
      </c>
      <c r="Q2800" s="223" t="n">
        <v>2023</v>
      </c>
      <c r="R2800" s="223" t="inlineStr">
        <is>
          <t>PBMR Andi</t>
        </is>
      </c>
      <c r="S2800" s="223" t="inlineStr">
        <is>
          <t>Andi Offset CV</t>
        </is>
      </c>
      <c r="T2800" s="223" t="inlineStr">
        <is>
          <t>Lokal</t>
        </is>
      </c>
      <c r="U2800" s="86" t="n">
        <v>354</v>
      </c>
      <c r="V2800" s="86" t="inlineStr">
        <is>
          <t>pdf</t>
        </is>
      </c>
      <c r="W2800" s="223" t="inlineStr">
        <is>
          <t>6.8 MB</t>
        </is>
      </c>
      <c r="X2800" s="223" t="inlineStr">
        <is>
          <t>Di sini dikemukakan bagaimana perjalanan pemberitaan Injil di wilayah sekitar Benua Asia, sehingga gereja dapat berdiri, dan umat Kristus memuji dan mempermuliakan Allah. Disebut gereja bukan hanya berupa gedungnya saja, tetapi lebih utama menunjuk pada orangnya, yaitu orang-orang yang percaya dan menerima Yesus Kristus menjadi Juru selamat dalam hidupnya; yang dipanggil dari kegelapan kepada terang-Nya yang Ajaib (1 Ptr. 2:9). Sebelum naik ke surga, Yesus mengamanatkan supaya murid-murid-Nya memberitakan Injil ke seluruh dunia (Mat. 28:19-20; Kis. 1:8). Dan Yesus berjanji akan menyertai sepanjang masa. Dengan janji itulah sehingga para murid itu berpencar memberitakan Injil. Ada yang sampai meliputi ke wilayah Asia. Kemudian diteruskan oleh murid dari murid Yesus, dan seterusnya, yang akhirnya sampai sekarang ini, dan bahkan sampai menjelang kedatangan-Nya yang kedua kali. Ada harga dan pengorbanan yang harus dibayar, sehingga gereja bisa berdiri, dan bahkan mempertaruhkan nyawa. Namun, walaupun ada yang harus mati sebagai martir, justru gereja semakin bertumbuh dan gedung gereja pun dapat berdiri di berbagai daerah di wilayah Asia, yang akhirnya bisa sampai ke Indonesia. Istilahnya, semakin dibabat semakin merambat; mati satu tumbuh seribu. Itulah perjuangan para pendiri gereja. Dengan mempelajari sejarah gereja Asia ini mendorong umat Kristus semakin gigih dan berjuang untuk memberitakan Injil dan menjadi saksi bagi orang-orang yang belum mengenal Kristus. Jadilah saksi Kristus, dan terimalah kuasa Roh Kudus (Kis. 1:8).</t>
        </is>
      </c>
      <c r="Y2800" s="262" t="n">
        <v>171500</v>
      </c>
      <c r="Z2800" s="226" t="n"/>
      <c r="AA2800" s="241">
        <f>Y4417*Z4417</f>
        <v/>
      </c>
      <c r="AB2800" s="237" t="inlineStr">
        <is>
          <t>2362affd-afa0-4b04-ac16-78e83ccb1fc2</t>
        </is>
      </c>
    </row>
    <row r="2801" ht="15" customHeight="1" s="283">
      <c r="A2801" s="109" t="n">
        <v>4409</v>
      </c>
      <c r="B2801" s="222">
        <f>HYPERLINK("https://mocostore.moco.co.id/catalog/"&amp;AB4418,"Klik Disini")</f>
        <v/>
      </c>
      <c r="C2801" s="223" t="inlineStr">
        <is>
          <t>Metodologi penelitian kesehatan</t>
        </is>
      </c>
      <c r="D2801" s="223" t="inlineStr">
        <is>
          <t>: Edisi Terbaru</t>
        </is>
      </c>
      <c r="E2801" s="223" t="inlineStr">
        <is>
          <t>I Ketut Swarjana, S.K.M., M.P.H., Dr.P.H.</t>
        </is>
      </c>
      <c r="F2801" s="223" t="inlineStr">
        <is>
          <t>978-623-01-3501-9</t>
        </is>
      </c>
      <c r="G2801" s="223" t="inlineStr">
        <is>
          <t>978-623-01-3502-6</t>
        </is>
      </c>
      <c r="H2801" s="223" t="inlineStr">
        <is>
          <t>Metodologi</t>
        </is>
      </c>
      <c r="I2801" s="258" t="inlineStr">
        <is>
          <t>Perguruan Tinggi</t>
        </is>
      </c>
      <c r="J2801" s="186" t="inlineStr">
        <is>
          <t>009.24</t>
        </is>
      </c>
      <c r="K2801" s="223" t="inlineStr">
        <is>
          <t>Edisi Ke-1</t>
        </is>
      </c>
      <c r="L2801" s="264" t="n"/>
      <c r="M2801" s="265" t="inlineStr">
        <is>
          <t>Tidak Tersedia</t>
        </is>
      </c>
      <c r="N2801" s="223" t="inlineStr">
        <is>
          <t>Indonesia</t>
        </is>
      </c>
      <c r="O2801" s="223" t="inlineStr">
        <is>
          <t>Bukan fiksi</t>
        </is>
      </c>
      <c r="P2801" s="223" t="n">
        <v>2023</v>
      </c>
      <c r="Q2801" s="223" t="n">
        <v>2023</v>
      </c>
      <c r="R2801" s="223" t="inlineStr">
        <is>
          <t>Penerbit Andi</t>
        </is>
      </c>
      <c r="S2801" s="223" t="inlineStr">
        <is>
          <t>Andi Offset CV</t>
        </is>
      </c>
      <c r="T2801" s="223" t="inlineStr">
        <is>
          <t>Lokal</t>
        </is>
      </c>
      <c r="U2801" s="86" t="n">
        <v>306</v>
      </c>
      <c r="V2801" s="86" t="inlineStr">
        <is>
          <t>pdf</t>
        </is>
      </c>
      <c r="W2801" s="223" t="inlineStr">
        <is>
          <t>5.5 MB</t>
        </is>
      </c>
      <c r="X2801" s="223" t="inlineStr">
        <is>
          <t>Penelitian adalah serangkaian proses yang dilakukan oleh peneliti dan umumnya dimulai dari penetapan topik maupun masalah penelitian, serta menemukan gap of knowledge; menentukan judul penelitian; rumusan masalah; tujuan penelitian; kerangka teori atau konsep; menetapkan variabel dan definisi operasional variabel; menetapkan metode penelitian termasuk desain, populasi, sampel, sampling, pengumpulan data, analisis, interpretasi, laporan penelitian, dan diseminasi. Penelitian dilakukan karena ada masalah atau ada kebutuhan untuk memecahkan masalah, menemukan penyebab masalah, dan Iain-Iain yang dilakukan dengan pendekatan ilmiah (scientific approach). Ada berbagai jenis penelitian yang kita kenal, mulai dari penelitian yang sangat sederhana atau dasar (basic research) sampai penelitian yang levelnya sangat tinggi dan kompleks (advanced research). Apabila dilihat dari desain penelitian, ada yang dikenal sebagai penelitian deskriptif dan juga analitik (cross-sectional, case-control, cohort, experimental study, dan Iain-Iain). Ada juga yang membagi penelitian menjadi penelitian observasional dan penelitian intervensional. Pembagian lainnya adalah penelitian kualitatif dan kuantitatif, serta ada juga yang menggabungkan penelitian kualitatif dan kuantitatif yang disebut sebagai a mixed method study. Selain desain penelitian, buku ini banyak membahas tentang alat dan metode pengumpulan data penelitian. Alat penelitian terdiri atas kuesioner, lembar observasi, check-list, dan Iain-Iain. Sementara itu, metode pengumpulan data terdiri atas metode kuesioner, wawancara, observasi, pengukuran, dan Iain-Iain. Selanjutnya, hal yang sangat penting dalam sebuah penelitian adalah analisis data penelitian. Analisis ini menggunakan statistik deskriptif khusus untuk penelitian deskriptif dan statistik inferensial khusus untuk penelitian analitik. Analisis inferensial menggunakan uji statistik parametrik maupun nonparametrik. Pembagian lainnya untuk analisis data penelitian, yaitu analisis univariate, bivariate, dan analisis multivariate. Selain hal di atas, etika penelitian juga sangat penting untuk diperhatikan. Semua penelitian terutama penelitian pada manusia harus mendapatkan approval dari komisi etik penelitian atau lembaga lain yang secara legalitas memiliki kewenangan untuk memberikan kelayakan etik sebelum penelitian dilaksanakan. Langkah berikutnya yang perlu dilakukan peneliti adalah membuat laporan penelitian, pembahasan, kesimpulan dan saran, serta melakukan diseminasi maupun publikasi hasil penelitian.</t>
        </is>
      </c>
      <c r="Y2801" s="262" t="n">
        <v>99000</v>
      </c>
      <c r="Z2801" s="226" t="n"/>
      <c r="AA2801" s="241">
        <f>Y4418*Z4418</f>
        <v/>
      </c>
      <c r="AB2801" s="237" t="inlineStr">
        <is>
          <t>e4ad9622-9e6d-43e1-81dc-9c29db99c992</t>
        </is>
      </c>
    </row>
    <row r="2802" ht="15" customHeight="1" s="283">
      <c r="A2802" s="109" t="n">
        <v>4411</v>
      </c>
      <c r="B2802" s="222">
        <f>HYPERLINK("https://mocostore.moco.co.id/catalog/"&amp;AB4420,"Klik Disini")</f>
        <v/>
      </c>
      <c r="C2802" s="223" t="inlineStr">
        <is>
          <t>Membangun rumah di atas batu karang</t>
        </is>
      </c>
      <c r="D2802" s="223" t="inlineStr">
        <is>
          <t>: Edukasi Pranikah, Penuntun Keluarga Muda dan Konseling Keluarga</t>
        </is>
      </c>
      <c r="E2802" s="223" t="inlineStr">
        <is>
          <t>M. Sudhi Dharma &amp; Mieke Sylvia M.A.R.</t>
        </is>
      </c>
      <c r="F2802" s="223" t="inlineStr">
        <is>
          <t>978-623-314-386-8</t>
        </is>
      </c>
      <c r="G2802" s="223" t="inlineStr">
        <is>
          <t>978-623-314-387-5</t>
        </is>
      </c>
      <c r="H2802" s="223" t="inlineStr">
        <is>
          <t>Agama Kristen</t>
        </is>
      </c>
      <c r="I2802" s="258" t="inlineStr">
        <is>
          <t>Perguruan Tinggi</t>
        </is>
      </c>
      <c r="J2802" s="186" t="inlineStr">
        <is>
          <t>009.16</t>
        </is>
      </c>
      <c r="K2802" s="223" t="inlineStr">
        <is>
          <t>Edisi Ke-1</t>
        </is>
      </c>
      <c r="L2802" s="264" t="n"/>
      <c r="M2802" s="265" t="inlineStr">
        <is>
          <t>Tidak Tersedia</t>
        </is>
      </c>
      <c r="N2802" s="223" t="inlineStr">
        <is>
          <t>Indonesia</t>
        </is>
      </c>
      <c r="O2802" s="223" t="inlineStr">
        <is>
          <t>Bukan fiksi</t>
        </is>
      </c>
      <c r="P2802" s="223" t="n">
        <v>2023</v>
      </c>
      <c r="Q2802" s="223" t="n">
        <v>2023</v>
      </c>
      <c r="R2802" s="223" t="inlineStr">
        <is>
          <t>PBMR Andi</t>
        </is>
      </c>
      <c r="S2802" s="223" t="inlineStr">
        <is>
          <t>Andi Offset CV</t>
        </is>
      </c>
      <c r="T2802" s="223" t="inlineStr">
        <is>
          <t>Lokal</t>
        </is>
      </c>
      <c r="U2802" s="86" t="n">
        <v>434</v>
      </c>
      <c r="V2802" s="86" t="inlineStr">
        <is>
          <t>pdf</t>
        </is>
      </c>
      <c r="W2802" s="223" t="inlineStr">
        <is>
          <t>14.9 MB</t>
        </is>
      </c>
      <c r="X2802" s="223" t="inlineStr">
        <is>
          <t>MEMBANGUN RUMAH DI ATAS BATU KARANG
 Edukasi Pranikah, Penuntun Keluarga Muda dan Konseling Keluarga
 Menyatukan dua pribadi dalam pernikahan bukanlah hal yang mudah. Olehkarena itu, ada banyak hal yang perlu dipertimbangkan bagi kedua calon mempelai sebelum memutuskan untuk menikah. Masalahnya, saat seseorang jatuh cinta, semua hal terlihat indah sehingga bibit ketidakberesan yang sering kali sudah terlihat sejak sebelum menikah bisa tidak disadari. Inilah yang sering kali dinamakan orang sebagai cinta buta, yaitu rasa cinta yang membutakan kepekaan intuisi seseorangterhadap bibit ketidakberesan.Menyadari banyaknya pernikahan yang gagal karena terikat &amp;quot;cinta buta&amp;quot; penulis pun tergerak untuk membuat buku yang berisi mengenai seluk beluk pernikahan dari sudut pandang firman Tuhan. Buku ini juga dilengkapi dengan beberapa contoh kasus yang terjadi dalam kehidupan rumah tangga Kristen sehingga para calon mempelai bisa mempelajari dan dapat menjadikannya sebagai bahan pembelajaran. Selain itu, buku ini juga memberi panduan dasar mengenai hal-hal yang sebaiknya dipersiapkan kedua calon mempelai sebelum memantapkan diri untuk menikah.</t>
        </is>
      </c>
      <c r="Y2802" s="262" t="n">
        <v>155000</v>
      </c>
      <c r="Z2802" s="226" t="n"/>
      <c r="AA2802" s="241">
        <f>Y4420*Z4420</f>
        <v/>
      </c>
      <c r="AB2802" s="237" t="inlineStr">
        <is>
          <t>fd9ba6f2-5a47-42c5-b726-0a1e224667a3</t>
        </is>
      </c>
    </row>
    <row r="2803" ht="15" customHeight="1" s="283">
      <c r="A2803" s="109" t="n">
        <v>4412</v>
      </c>
      <c r="B2803" s="222">
        <f>HYPERLINK("https://mocostore.moco.co.id/catalog/"&amp;AB4421,"Klik Disini")</f>
        <v/>
      </c>
      <c r="C2803" s="223" t="inlineStr">
        <is>
          <t>Kupas tuntas microsoft word 2021</t>
        </is>
      </c>
      <c r="D2803" s="223" t="inlineStr">
        <is>
          <t>:</t>
        </is>
      </c>
      <c r="E2803" s="223" t="inlineStr">
        <is>
          <t>MADCOMS</t>
        </is>
      </c>
      <c r="F2803" s="223" t="inlineStr">
        <is>
          <t>978-623-01-3284-1</t>
        </is>
      </c>
      <c r="G2803" s="223" t="inlineStr">
        <is>
          <t>978-623-01-3282-7</t>
        </is>
      </c>
      <c r="H2803" s="223" t="inlineStr">
        <is>
          <t>Komputer</t>
        </is>
      </c>
      <c r="I2803" s="258" t="inlineStr">
        <is>
          <t>Perguruan Tinggi</t>
        </is>
      </c>
      <c r="J2803" s="186" t="inlineStr">
        <is>
          <t>009.05</t>
        </is>
      </c>
      <c r="K2803" s="223" t="inlineStr">
        <is>
          <t>Edisi Ke-1</t>
        </is>
      </c>
      <c r="L2803" s="264" t="n"/>
      <c r="M2803" s="265" t="inlineStr">
        <is>
          <t>Tidak Tersedia</t>
        </is>
      </c>
      <c r="N2803" s="223" t="inlineStr">
        <is>
          <t>Indonesia</t>
        </is>
      </c>
      <c r="O2803" s="223" t="inlineStr">
        <is>
          <t>Bukan fiksi</t>
        </is>
      </c>
      <c r="P2803" s="223" t="n">
        <v>2023</v>
      </c>
      <c r="Q2803" s="223" t="n">
        <v>2023</v>
      </c>
      <c r="R2803" s="223" t="inlineStr">
        <is>
          <t>Penerbit Andi</t>
        </is>
      </c>
      <c r="S2803" s="223" t="inlineStr">
        <is>
          <t>Andi Offset CV</t>
        </is>
      </c>
      <c r="T2803" s="223" t="inlineStr">
        <is>
          <t>Lokal</t>
        </is>
      </c>
      <c r="U2803" s="86" t="n">
        <v>362</v>
      </c>
      <c r="V2803" s="86" t="inlineStr">
        <is>
          <t>pdf</t>
        </is>
      </c>
      <c r="W2803" s="223" t="inlineStr">
        <is>
          <t>8.5 MB</t>
        </is>
      </c>
      <c r="X2803" s="223" t="inlineStr">
        <is>
          <t>Program Microsoft Word 2021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
 Buku panduan ini mengupas tuntas fasilitas yang dimiliki Microsoft Word 2021. Dalam setiap pokok bahasan, penulis berusaha mengulasnya secara detil dan disertai dengan contoh aplikasi dalam mengolah dokumen, baik untuk keperluan pembuatan suratmenyurat, penulisan buku dan untuk keperluan lain yang berkaitan dengan pengolahan kata. Buku panduan ini juga mengulas beberapa fasilitas otomatisasi yang lebih banyak dimiliki Microsoft Word dalam versinya yang terbaru.
 Sajian yang tertata rapi dan contoh aplikasi yang tertuang dalam buku ini diharapkan dapat digunakan sebagai bahan latihan bagi pembaca untuk lebih memahami dan menguasai program Microsoft Word 2021 dengan baik. Pokok bahasan yang disajikan dalam buku Kupas Tuntas Microsoft Word 2021 ini
 meliputi beberapa hal, yaitu:
 &amp;bull; Mengenal Komponen Microsoft Word 2021
 &amp;bull; Mengelola Format pada Dokumen
 &amp;bull; Mengelola Format Naskah
 &amp;bull; Mengatur Tata Letak Halaman
 &amp;bull; Mengolah Format Kolom
 &amp;bull; Mengolah Format Tabel
 &amp;bull; Mengolah Objek Gambar
 &amp;bull; Mengelola Objek SmartArt dan Equation
 &amp;bull; Membuat Surat Massal atau Mail Merge
 &amp;bull; Mengelola Daftar Isi, Catatan Kaki dan Mencetak Naskah</t>
        </is>
      </c>
      <c r="Y2803" s="262" t="n">
        <v>144000</v>
      </c>
      <c r="Z2803" s="226" t="n"/>
      <c r="AA2803" s="241">
        <f>Y4421*Z4421</f>
        <v/>
      </c>
      <c r="AB2803" s="237" t="inlineStr">
        <is>
          <t>85cb24ea-1c3e-473f-91d2-80e5ab6a97d6</t>
        </is>
      </c>
    </row>
    <row r="2804" ht="15" customHeight="1" s="283">
      <c r="A2804" s="109" t="n">
        <v>4413</v>
      </c>
      <c r="B2804" s="222">
        <f>HYPERLINK("https://mocostore.moco.co.id/catalog/"&amp;AB4422,"Klik Disini")</f>
        <v/>
      </c>
      <c r="C2804" s="223" t="inlineStr">
        <is>
          <t>Kupas tuntas Microsoft Powerpoint 2021</t>
        </is>
      </c>
      <c r="D2804" s="223" t="inlineStr">
        <is>
          <t>:</t>
        </is>
      </c>
      <c r="E2804" s="223" t="inlineStr">
        <is>
          <t>MADCOMS</t>
        </is>
      </c>
      <c r="F2804" s="223" t="inlineStr">
        <is>
          <t>978-623-01-3366-4</t>
        </is>
      </c>
      <c r="G2804" s="223" t="inlineStr">
        <is>
          <t>978-623-01-3367-1</t>
        </is>
      </c>
      <c r="H2804" s="223" t="inlineStr">
        <is>
          <t>Komputer</t>
        </is>
      </c>
      <c r="I2804" s="258" t="inlineStr">
        <is>
          <t>Perguruan Tinggi</t>
        </is>
      </c>
      <c r="J2804" s="186" t="inlineStr">
        <is>
          <t>009.05</t>
        </is>
      </c>
      <c r="K2804" s="223" t="inlineStr">
        <is>
          <t>Edisi Ke-1</t>
        </is>
      </c>
      <c r="L2804" s="264" t="n"/>
      <c r="M2804" s="265" t="inlineStr">
        <is>
          <t>Tidak Tersedia</t>
        </is>
      </c>
      <c r="N2804" s="223" t="inlineStr">
        <is>
          <t>Indonesia</t>
        </is>
      </c>
      <c r="O2804" s="223" t="inlineStr">
        <is>
          <t>Bukan fiksi</t>
        </is>
      </c>
      <c r="P2804" s="223" t="n">
        <v>2023</v>
      </c>
      <c r="Q2804" s="223" t="n">
        <v>2023</v>
      </c>
      <c r="R2804" s="223" t="inlineStr">
        <is>
          <t>Penerbit Andi</t>
        </is>
      </c>
      <c r="S2804" s="223" t="inlineStr">
        <is>
          <t>Andi Offset CV</t>
        </is>
      </c>
      <c r="T2804" s="223" t="inlineStr">
        <is>
          <t>Lokal</t>
        </is>
      </c>
      <c r="U2804" s="86" t="n">
        <v>410</v>
      </c>
      <c r="V2804" s="86" t="inlineStr">
        <is>
          <t>pdf</t>
        </is>
      </c>
      <c r="W2804" s="223" t="inlineStr">
        <is>
          <t>23.4 MB</t>
        </is>
      </c>
      <c r="X2804" s="223" t="inlineStr">
        <is>
          <t>Program Microsoft PowerPoint 2021 adalah software untuk membuat desain presentasi yang sangat popular dan sudah diakui kecanggihannya. Kelengkapan fasilitas dan kemampuannya yang luar biasa, menjadikan software ini banyak dipakai oleh para pengguna, karena keberadaannya benar-benar mampu membantu dan memudahkan pengguna dalam menyelesaikan berbagai jenis desain presentasi profesional.
 Buku panduan ini mengupas tuntas fasilitas yang dimiliki PowerPoint 2021. Dalam setiap pokok bahasan, penulis berusaha mengulas berbagai fasilitas yang terdapat dalam PowerPoint 2021 dan membahas tentang cara menyisipkan berbagai macam objek, memodifikasi, memformat, dan Iain-Iain.
 Selain itu, buku ini menyajikan beberapa contoh aplikasi yang dapat digunakan sebagai bahan latihan untuk lebih memudahkan pembaca dalam memahami isi dari setiap pokok bahasannya, sehingga buku ini sangat cocok dipakai dan dimiliki sebagai buku panduan belajar PowerPoint 2021. Pokok bahasan dalam buku ini meliputi:
 Mengenal elemen dan fitur-fitur terbaru pada PowerPoint 2021
 Mengolah file dan tampilan presentasi
 Mengelola slide presentasi
 Mengolah objek pada slide presentasi
 Mengelola objek teks dan objek gambar
 Mengelola objek shape dan equation
 Mengolah objek table
 Mengelola objek smartart
 Mengolah objek grafik
 Mengolah hiperlink dan action buttons
 Mengatur transisi slide dan animasi objek
 Mengelola video dan audio
 Mengelola slide master
 Fitur terbaru PowerPoint 2021
 Mencetak slide presentasi</t>
        </is>
      </c>
      <c r="Y2804" s="262" t="n">
        <v>157500</v>
      </c>
      <c r="Z2804" s="226" t="n"/>
      <c r="AA2804" s="241">
        <f>Y4422*Z4422</f>
        <v/>
      </c>
      <c r="AB2804" s="237" t="inlineStr">
        <is>
          <t>39cfdda7-fe59-43b4-bb9b-791b8080455e</t>
        </is>
      </c>
    </row>
    <row r="2805" ht="15" customHeight="1" s="283">
      <c r="A2805" s="109" t="n">
        <v>4414</v>
      </c>
      <c r="B2805" s="222">
        <f>HYPERLINK("https://mocostore.moco.co.id/catalog/"&amp;AB4423,"Klik Disini")</f>
        <v/>
      </c>
      <c r="C2805" s="223" t="inlineStr">
        <is>
          <t>Kupas tuntas Microsoft Excel 2021</t>
        </is>
      </c>
      <c r="D2805" s="223" t="inlineStr">
        <is>
          <t>:</t>
        </is>
      </c>
      <c r="E2805" s="223" t="inlineStr">
        <is>
          <t>MADCOMS</t>
        </is>
      </c>
      <c r="F2805" s="223" t="inlineStr">
        <is>
          <t>978-623-01-3364-0</t>
        </is>
      </c>
      <c r="G2805" s="223" t="inlineStr">
        <is>
          <t>978-623-01-3365-7</t>
        </is>
      </c>
      <c r="H2805" s="223" t="inlineStr">
        <is>
          <t>Komputer</t>
        </is>
      </c>
      <c r="I2805" s="258" t="inlineStr">
        <is>
          <t>Perguruan Tinggi</t>
        </is>
      </c>
      <c r="J2805" s="186" t="inlineStr">
        <is>
          <t>009.05</t>
        </is>
      </c>
      <c r="K2805" s="223" t="inlineStr">
        <is>
          <t>Edisi Ke-1</t>
        </is>
      </c>
      <c r="L2805" s="264" t="n"/>
      <c r="M2805" s="265" t="inlineStr">
        <is>
          <t>Tidak Tersedia</t>
        </is>
      </c>
      <c r="N2805" s="223" t="inlineStr">
        <is>
          <t>Indonesia</t>
        </is>
      </c>
      <c r="O2805" s="223" t="inlineStr">
        <is>
          <t>Bukan fiksi</t>
        </is>
      </c>
      <c r="P2805" s="223" t="n">
        <v>2023</v>
      </c>
      <c r="Q2805" s="223" t="n">
        <v>2023</v>
      </c>
      <c r="R2805" s="223" t="inlineStr">
        <is>
          <t>Penerbit Andi</t>
        </is>
      </c>
      <c r="S2805" s="223" t="inlineStr">
        <is>
          <t>Andi Offset CV</t>
        </is>
      </c>
      <c r="T2805" s="223" t="inlineStr">
        <is>
          <t>Lokal</t>
        </is>
      </c>
      <c r="U2805" s="86" t="n">
        <v>326</v>
      </c>
      <c r="V2805" s="86" t="inlineStr">
        <is>
          <t>pdf</t>
        </is>
      </c>
      <c r="W2805" s="223" t="inlineStr">
        <is>
          <t>11.1 MB</t>
        </is>
      </c>
      <c r="X2805" s="223" t="inlineStr">
        <is>
          <t>Microsoft Excel 2021 adalah varian terbaru dari Microsoft Excel. Microsoft Excel merupakan software pengolah data tabel yang sangat populer dan sudah diakui kecanggihannya. Kelengkapan fasilitas dan kemampuannya yang luar biasa dalam mengolah dan menganalisis data, menjadikan software ini banyak dipakai oleh operator komputer, karena keberadaannya benar-benar mampu membantu dan memudahkan pemakai dalam menyelesaikan berbagai jenis pekerjaan.
 Buku panduan ini mengupas tuntas berbagai fasilitas yang dimiliki Microsoft Excel 2021. Dalam setiap pokok bahasan, penulis berusaha mengulas berbagai fasilitas yang hanya dapat dijumpai dalam Microsoft Excel 2021, dan membahas fungsi- fungsi untuk keperluan pembuatan rumus, mulai dari rumus sederhana sampai denganyang kompleks. Selain itu, buku ini menyajikan beberapa contoh aplikasi yang dapat digunakan sebagai bahan latihan untuk lebih memudahkan pembaca dalam memahami isi dari setiap pokok bahasannya, sehingga buku ini sangat cocok dipakai dan dimiliki sebagai buku panduan belajar Microsoft Excel 2021.
 Pokok bahasan yang disajikan dalam buku Kupas Tuntas Microsoft Excel 2021 ini meliputi:
 &amp;bull; Mengenal Microsoft Excel 2021 serta memahami worksheet dan workbook Microsoft Excel 2021
 &amp;bull; Memahami Tentang Tipe-Tipe Data Input di dalam Microsoft Excel kemudian Mengolah Data Input Microsoft Excel dengan Mengcopy, Memindah, dan Melakukan Pencarian Data
 &amp;bull; Mengolah Workbook Microsoft Excel yang meliputi Sei, Baris, Kolom, dan Worksheet, kemudian Mengamankan Data dan Membuat Link antar Data
 &amp;bull; Memformat Data dan Tabel Microsoft Excel 2021
 &amp;bull; Membuat dan Mengolah Grafik Microsoft Excel 2021
 &amp;bull; Menggunakan Quick Analysis untuk Analisis Data
 &amp;bull; Mengenal dan Memaksimalkan Fasilitas Rumus dan Fungsi Microsoft Excel
 &amp;bull; Mengolah Database dengan Fasilitas Filter, Sort, Subtotal, dan Tabel Pivot
 &amp;bull; Mencetak Laporan Microsoft Excel</t>
        </is>
      </c>
      <c r="Y2805" s="262" t="n">
        <v>131000</v>
      </c>
      <c r="Z2805" s="226" t="n"/>
      <c r="AA2805" s="241">
        <f>Y4423*Z4423</f>
        <v/>
      </c>
      <c r="AB2805" s="237" t="inlineStr">
        <is>
          <t>e5028ca3-f5ab-4fcc-8242-1f7c83e8ed75</t>
        </is>
      </c>
    </row>
    <row r="2806" ht="15" customHeight="1" s="283">
      <c r="A2806" s="109" t="n">
        <v>4415</v>
      </c>
      <c r="B2806" s="222">
        <f>HYPERLINK("https://mocostore.moco.co.id/catalog/"&amp;AB4424,"Klik Disini")</f>
        <v/>
      </c>
      <c r="C2806" s="223" t="inlineStr">
        <is>
          <t>Kompilasi Analisis Ekonomi Terapan</t>
        </is>
      </c>
      <c r="D2806" s="223" t="inlineStr">
        <is>
          <t>:</t>
        </is>
      </c>
      <c r="E2806" s="223" t="inlineStr">
        <is>
          <t>Amelia Salsabila, Cahyo Nugroho, Diyah Putriani, Elan Satriawan, Eny Sulistyaningrum, Gigih Fitrianto, Heni Wahyuni, Muhammad Ryan Sanjaya, Prastowo, Wulan Wiyat Wuri.</t>
        </is>
      </c>
      <c r="F2806" s="223" t="n"/>
      <c r="G2806" s="223" t="inlineStr">
        <is>
          <t>978-623-8487-17-2</t>
        </is>
      </c>
      <c r="H2806" s="223" t="inlineStr">
        <is>
          <t>Ekonomi</t>
        </is>
      </c>
      <c r="I2806" s="258" t="inlineStr">
        <is>
          <t>Perguruan Tinggi</t>
        </is>
      </c>
      <c r="J2806" s="186" t="inlineStr">
        <is>
          <t>009.09</t>
        </is>
      </c>
      <c r="K2806" s="223" t="inlineStr">
        <is>
          <t>Edisi Ke-1</t>
        </is>
      </c>
      <c r="L2806" s="264" t="n"/>
      <c r="M2806" s="265" t="inlineStr">
        <is>
          <t>Tidak Tersedia</t>
        </is>
      </c>
      <c r="N2806" s="223" t="inlineStr">
        <is>
          <t>Indonesia</t>
        </is>
      </c>
      <c r="O2806" s="223" t="inlineStr">
        <is>
          <t>Bukan fiksi</t>
        </is>
      </c>
      <c r="P2806" s="223" t="inlineStr">
        <is>
          <t>Tidak tersedia</t>
        </is>
      </c>
      <c r="Q2806" s="223" t="n">
        <v>2024</v>
      </c>
      <c r="R2806" s="223" t="inlineStr">
        <is>
          <t>Lautan Pustaka</t>
        </is>
      </c>
      <c r="S2806" s="223" t="inlineStr">
        <is>
          <t>Andi Offset CV</t>
        </is>
      </c>
      <c r="T2806" s="223" t="inlineStr">
        <is>
          <t>Lokal</t>
        </is>
      </c>
      <c r="U2806" s="86" t="n">
        <v>278</v>
      </c>
      <c r="V2806" s="86" t="inlineStr">
        <is>
          <t>pdf</t>
        </is>
      </c>
      <c r="W2806" s="223" t="inlineStr">
        <is>
          <t>8.6 MB</t>
        </is>
      </c>
      <c r="X2806" s="223" t="inlineStr">
        <is>
          <t>BAB 1 Alat Analisis dan Metode Metode Eksperimen Lab-in-the-Field dalam Ekonomika Mikro Terapan Muhammad Ryan Sanjaya Bias-Corrected Estimasi OLS dalam Analisis Spasial: Kombinasi Concentrated Grid-Search dan Evaluasi Model Berbasis AIC Gigih Fitrianto; Bab 2 Kemiskinan Pertumbuhan, Ketimpangan, dan Kemiskinan di Indonesia: Analisis Metode Dekomposisi Kemiskinan 2011-2017 Elan Satriawan &amp;amp; Cahyo Nugroho Efek Gempa Bumi pada Permintaan Pangan Rumah Tangga: Pendekatan Linear Approximate Almost Ideal Demand System Eny Sulistyaningrum Kenaikan Harga Pangan, Kesejahteraan, dan Kemiskinan: Analisis Data Survei Aspek Kehidupan Rumah Tangga Indonesia Elan Satriawan &amp;amp; Wulan Wiyat Wuri; Bab 3 Kesehatan Partisipasi dalam Organisasi Masyarakat dan Utilisasi Pelayanan Kesehatan Ibu Hamil di Indonesia Timur Heni Wahyuni; Bab 4 Keuangan Determinan Inklusi Keuangan pada Bank Umum Syariah di Indonesia Diyah Putriani, Prastowo, &amp;amp; Amelia Salsabila</t>
        </is>
      </c>
      <c r="Y2806" s="262" t="n">
        <v>155000</v>
      </c>
      <c r="Z2806" s="226" t="n"/>
      <c r="AA2806" s="241">
        <f>Y4424*Z4424</f>
        <v/>
      </c>
      <c r="AB2806" s="237" t="inlineStr">
        <is>
          <t>629b1452-321f-4d26-a6ca-16972d01abfe</t>
        </is>
      </c>
    </row>
    <row r="2807" ht="15" customHeight="1" s="283">
      <c r="A2807" s="109" t="n">
        <v>4417</v>
      </c>
      <c r="B2807" s="222">
        <f>HYPERLINK("https://mocostore.moco.co.id/catalog/"&amp;AB4426,"Klik Disini")</f>
        <v/>
      </c>
      <c r="C2807" s="223" t="inlineStr">
        <is>
          <t>Kasih Tuhan Menenteramkan Jiwaku - 366 Renungan Pagi yang Menjadikan Anda Memahami Betapa Baiknya Tuhan di Setiap Hari yang Baru</t>
        </is>
      </c>
      <c r="D2807" s="223" t="inlineStr">
        <is>
          <t>:</t>
        </is>
      </c>
      <c r="E2807" s="223" t="inlineStr">
        <is>
          <t>Kumalawaty Sundari</t>
        </is>
      </c>
      <c r="F2807" s="223" t="n"/>
      <c r="G2807" s="223" t="inlineStr">
        <is>
          <t>978-623-314-546-6</t>
        </is>
      </c>
      <c r="H2807" s="223" t="inlineStr">
        <is>
          <t>Agama Kristen</t>
        </is>
      </c>
      <c r="I2807" s="258" t="inlineStr">
        <is>
          <t>Perguruan Tinggi</t>
        </is>
      </c>
      <c r="J2807" s="186" t="inlineStr">
        <is>
          <t>009.16</t>
        </is>
      </c>
      <c r="K2807" s="223" t="inlineStr">
        <is>
          <t>Edisi Ke-1</t>
        </is>
      </c>
      <c r="L2807" s="264" t="n"/>
      <c r="M2807" s="265" t="inlineStr">
        <is>
          <t>Tidak Tersedia</t>
        </is>
      </c>
      <c r="N2807" s="223" t="inlineStr">
        <is>
          <t>Indonesia</t>
        </is>
      </c>
      <c r="O2807" s="223" t="inlineStr">
        <is>
          <t>Bukan fiksi</t>
        </is>
      </c>
      <c r="P2807" s="223" t="inlineStr">
        <is>
          <t>Tidak tersedia</t>
        </is>
      </c>
      <c r="Q2807" s="223" t="n">
        <v>2024</v>
      </c>
      <c r="R2807" s="223" t="inlineStr">
        <is>
          <t>PBMR Andi</t>
        </is>
      </c>
      <c r="S2807" s="223" t="inlineStr">
        <is>
          <t>Andi Offset CV</t>
        </is>
      </c>
      <c r="T2807" s="223" t="inlineStr">
        <is>
          <t>Lokal</t>
        </is>
      </c>
      <c r="U2807" s="86" t="n">
        <v>790</v>
      </c>
      <c r="V2807" s="86" t="inlineStr">
        <is>
          <t>PDF</t>
        </is>
      </c>
      <c r="W2807" s="223" t="inlineStr">
        <is>
          <t>8.7 MB</t>
        </is>
      </c>
      <c r="X2807" s="223" t="inlineStr">
        <is>
          <t>Bangun pagi dengan kecemasan luar biasa dan selalu dikejar-kejar waktu dari satu kegiatan ke kegiatan lain hingga semuanya terasa kacau dan menekan, barangkali itulah yang terjadi pada Anda setiap hari sehingga bukan hanya tidak ada satu pun hari yang spesial sekalipun Anda terlihat sukses di mata orang lain, melainkan hidup Anda bagaikan &amp;ldquo;lingkaran setan&amp;rdquo; yang selalu mengakibatkan Anda suntuk dan tidak ada kesenangan sedikit pun yang Anda dapatkan di hari-hari yang Anda lalui. Namun, kalau Tuhan menjadi terang bagi hidup kita, segala sesuatu yang manis sudah akan terjamin menjadi milik kita begitu kita hendak memulai aktivitas kita di pagi hari, dengan ketenangan sempurna dari-Nya yang membuat semuanya berada dalam kendali kita hingga hati kita percaya bahwa bersama-Nya tidak ada yang perlu kita takutkan. Buku &amp;ldquo;Kasih Tuhan Menenteramkan Jiwaku 366 Renungan Pagi yang Menjadikan Anda Memahami Betapa Baiknya Tuhan Di Setiap Hari yang Baru&amp;rdquo; ini dapat menjadi penuntun bagi jiwa Anda yang sangat letih akibat tekanan yang tak habis-habisnya mendera, seolah pagi hari sama sekali tidak bermakna, yang ada hanyalah berbagai keributan dan persoalan yang memusingkan kepala. Dengan demikian, Anda yang bergantung sepenuhnya kepada Tuhan dapat senantiasa merasa aman sentosa dalam dekapan kasih-Nya dan mengalami pagi yang menyejukkan jiwa, di saat kebanyakan orang memulai harinya dengan grasah-grusuh.</t>
        </is>
      </c>
      <c r="Y2807" s="262" t="n">
        <v>365500</v>
      </c>
      <c r="Z2807" s="226" t="n"/>
      <c r="AA2807" s="241">
        <f>Y4426*Z4426</f>
        <v/>
      </c>
      <c r="AB2807" s="237" t="inlineStr">
        <is>
          <t>c5912506-b8f6-42e8-bcdc-30aa794e3e51</t>
        </is>
      </c>
    </row>
    <row r="2808" ht="15" customHeight="1" s="283">
      <c r="A2808" s="109" t="n">
        <v>4418</v>
      </c>
      <c r="B2808" s="222">
        <f>HYPERLINK("https://mocostore.moco.co.id/catalog/"&amp;AB4427,"Klik Disini")</f>
        <v/>
      </c>
      <c r="C2808" s="223" t="inlineStr">
        <is>
          <t>How to Develop Indonesia Archipelago Through Tourism Edisi 2</t>
        </is>
      </c>
      <c r="D2808" s="223" t="inlineStr">
        <is>
          <t>:</t>
        </is>
      </c>
      <c r="E2808" s="223" t="inlineStr">
        <is>
          <t>Prof. Dr. PM. Budi Haryono</t>
        </is>
      </c>
      <c r="F2808" s="223" t="n"/>
      <c r="G2808" s="223" t="inlineStr">
        <is>
          <t>978-623-01-3954-3</t>
        </is>
      </c>
      <c r="H2808" s="223" t="inlineStr">
        <is>
          <t>Pariwisata</t>
        </is>
      </c>
      <c r="I2808" s="258" t="inlineStr">
        <is>
          <t>Perguruan Tinggi</t>
        </is>
      </c>
      <c r="J2808" s="186" t="inlineStr">
        <is>
          <t>009.17</t>
        </is>
      </c>
      <c r="K2808" s="223" t="inlineStr">
        <is>
          <t>Edisi Ke-1</t>
        </is>
      </c>
      <c r="L2808" s="264" t="n"/>
      <c r="M2808" s="265" t="inlineStr">
        <is>
          <t>Tidak Tersedia</t>
        </is>
      </c>
      <c r="N2808" s="223" t="inlineStr">
        <is>
          <t>Inggris</t>
        </is>
      </c>
      <c r="O2808" s="223" t="inlineStr">
        <is>
          <t>Bukan fiksi</t>
        </is>
      </c>
      <c r="P2808" s="223" t="inlineStr">
        <is>
          <t>Tidak tersedia</t>
        </is>
      </c>
      <c r="Q2808" s="223" t="n">
        <v>2024</v>
      </c>
      <c r="R2808" s="223" t="inlineStr">
        <is>
          <t>Penerbit Andi</t>
        </is>
      </c>
      <c r="S2808" s="223" t="inlineStr">
        <is>
          <t>Andi Offset CV</t>
        </is>
      </c>
      <c r="T2808" s="223" t="inlineStr">
        <is>
          <t>Lokal</t>
        </is>
      </c>
      <c r="U2808" s="86" t="n">
        <v>130</v>
      </c>
      <c r="V2808" s="86" t="inlineStr">
        <is>
          <t>pdf</t>
        </is>
      </c>
      <c r="W2808" s="223" t="inlineStr">
        <is>
          <t>6.2 MB</t>
        </is>
      </c>
      <c r="X2808" s="223" t="inlineStr">
        <is>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is>
      </c>
      <c r="Y2808" s="262" t="n">
        <v>68000</v>
      </c>
      <c r="Z2808" s="226" t="n"/>
      <c r="AA2808" s="241">
        <f>Y4427*Z4427</f>
        <v/>
      </c>
      <c r="AB2808" s="237" t="inlineStr">
        <is>
          <t>0f60cb5d-b577-4a8d-bdd7-2840ffeb3add</t>
        </is>
      </c>
    </row>
    <row r="2809" ht="15" customHeight="1" s="283">
      <c r="A2809" s="109" t="n">
        <v>4419</v>
      </c>
      <c r="B2809" s="222">
        <f>HYPERLINK("https://mocostore.moco.co.id/catalog/"&amp;AB4428,"Klik Disini")</f>
        <v/>
      </c>
      <c r="C2809" s="223" t="inlineStr">
        <is>
          <t>Budi Daya Tanaman Durian pada Lahan Marginal Secara Polikultur</t>
        </is>
      </c>
      <c r="D2809" s="223" t="inlineStr">
        <is>
          <t>:</t>
        </is>
      </c>
      <c r="E2809" s="223" t="inlineStr">
        <is>
          <t>Prof. Dr. Ir. M. Zulman Harja Utama, M.P.</t>
        </is>
      </c>
      <c r="F2809" s="223" t="inlineStr">
        <is>
          <t>978-673-01-3473-9</t>
        </is>
      </c>
      <c r="G2809" s="223" t="inlineStr">
        <is>
          <t>978-623-01-3474-6</t>
        </is>
      </c>
      <c r="H2809" s="223" t="inlineStr">
        <is>
          <t>Pertanian</t>
        </is>
      </c>
      <c r="I2809" s="258" t="inlineStr">
        <is>
          <t>Perguruan Tinggi</t>
        </is>
      </c>
      <c r="J2809" s="186" t="inlineStr">
        <is>
          <t>009.06</t>
        </is>
      </c>
      <c r="K2809" s="223" t="inlineStr">
        <is>
          <t>Edisi Ke-1</t>
        </is>
      </c>
      <c r="L2809" s="264" t="n"/>
      <c r="M2809" s="265" t="inlineStr">
        <is>
          <t>Tidak Tersedia</t>
        </is>
      </c>
      <c r="N2809" s="223" t="inlineStr">
        <is>
          <t>Indonesia</t>
        </is>
      </c>
      <c r="O2809" s="223" t="inlineStr">
        <is>
          <t>Bukan fiksi</t>
        </is>
      </c>
      <c r="P2809" s="223" t="n">
        <v>2023</v>
      </c>
      <c r="Q2809" s="223" t="n">
        <v>2023</v>
      </c>
      <c r="R2809" s="223" t="inlineStr">
        <is>
          <t>Penerbit Andi</t>
        </is>
      </c>
      <c r="S2809" s="223" t="inlineStr">
        <is>
          <t>Andi Offset CV</t>
        </is>
      </c>
      <c r="T2809" s="223" t="inlineStr">
        <is>
          <t>Lokal</t>
        </is>
      </c>
      <c r="U2809" s="86" t="n">
        <v>114</v>
      </c>
      <c r="V2809" s="86" t="inlineStr">
        <is>
          <t>pdf</t>
        </is>
      </c>
      <c r="W2809" s="223" t="inlineStr">
        <is>
          <t>2.6 MB</t>
        </is>
      </c>
      <c r="X2809" s="223" t="inlineStr">
        <is>
          <t>Buku Budi Daya Durian pada Lahan Marginal secara Polikultur penulis susun berdasarkan pengalaman penulis dalam membuka kebun durian. Sejak tahun 2019 penulis mulai merintis usaha untuk membuat kebun durian dengan nama Tiga Toga Farm. Beberapa jenis durian yang ditanam, antara lain durian monthong, matahari, sunan, kane, dan musang king. Tanaman durian tersebut ditanam secara polikulturdengan tanaman buah lainnya,yaitu jambu kristal, jeruk dekopon, dan alpukat yang ditanam menggunakan Sistem BujurSangkar Utama (SBSU) dengan jarak tanam 12,5x12,5 meter. Buku ini ditulis untuk membantu memahami tentang budi daya tanaman durian secara polikultur. Pada buku ini, dijelaskan cara pemangkasan, pembentukan kanopi tajuk, cara memaksa tanaman supaya segera berbuah, dan membentuk cabang buah produktif sehingga tanaman durian tersebut dapat tumbuh serta berproduksi dengan baik. Semoga buku ini bermanfaat untuk mahasiswa, dosen, dan petani dalam mengelola lahan-lahan marginal khususnya untuktanaman durian secara polikultur.</t>
        </is>
      </c>
      <c r="Y2809" s="262" t="n">
        <v>96000</v>
      </c>
      <c r="Z2809" s="226" t="n"/>
      <c r="AA2809" s="241">
        <f>Y4428*Z4428</f>
        <v/>
      </c>
      <c r="AB2809" s="237" t="inlineStr">
        <is>
          <t>3b864f31-7e59-440e-b2f7-c254741ef1a9</t>
        </is>
      </c>
    </row>
    <row r="2810" ht="15" customHeight="1" s="283">
      <c r="A2810" s="109" t="n">
        <v>4420</v>
      </c>
      <c r="B2810" s="222">
        <f>HYPERLINK("https://mocostore.moco.co.id/catalog/"&amp;AB4429,"Klik Disini")</f>
        <v/>
      </c>
      <c r="C2810" s="223" t="inlineStr">
        <is>
          <t>Antropologi dalam Pandangan Iman Kristen</t>
        </is>
      </c>
      <c r="D2810" s="223" t="inlineStr">
        <is>
          <t>:</t>
        </is>
      </c>
      <c r="E2810" s="223" t="inlineStr">
        <is>
          <t>Jonar T.H. Situmorang, MA.</t>
        </is>
      </c>
      <c r="F2810" s="223" t="inlineStr">
        <is>
          <t>978-623-314-411-7</t>
        </is>
      </c>
      <c r="G2810" s="223" t="inlineStr">
        <is>
          <t>978-623-314-412-4</t>
        </is>
      </c>
      <c r="H2810" s="223" t="inlineStr">
        <is>
          <t>Agama Kristen</t>
        </is>
      </c>
      <c r="I2810" s="258" t="inlineStr">
        <is>
          <t>Perguruan Tinggi</t>
        </is>
      </c>
      <c r="J2810" s="186" t="inlineStr">
        <is>
          <t>009.16</t>
        </is>
      </c>
      <c r="K2810" s="223" t="inlineStr">
        <is>
          <t>Edisi Ke-1</t>
        </is>
      </c>
      <c r="L2810" s="264" t="n"/>
      <c r="M2810" s="265" t="inlineStr">
        <is>
          <t>Tidak Tersedia</t>
        </is>
      </c>
      <c r="N2810" s="223" t="inlineStr">
        <is>
          <t>Indonesia</t>
        </is>
      </c>
      <c r="O2810" s="223" t="inlineStr">
        <is>
          <t>Bukan fiksi</t>
        </is>
      </c>
      <c r="P2810" s="223" t="n">
        <v>2023</v>
      </c>
      <c r="Q2810" s="223" t="n">
        <v>2023</v>
      </c>
      <c r="R2810" s="223" t="inlineStr">
        <is>
          <t>PBMR Andi</t>
        </is>
      </c>
      <c r="S2810" s="223" t="inlineStr">
        <is>
          <t>Andi Offset CV</t>
        </is>
      </c>
      <c r="T2810" s="223" t="inlineStr">
        <is>
          <t>Lokal</t>
        </is>
      </c>
      <c r="U2810" s="86" t="n">
        <v>338</v>
      </c>
      <c r="V2810" s="86" t="inlineStr">
        <is>
          <t>pdf</t>
        </is>
      </c>
      <c r="W2810" s="223" t="inlineStr">
        <is>
          <t>8.5 MB</t>
        </is>
      </c>
      <c r="X2810" s="223" t="inlineStr">
        <is>
          <t>Antropologi Dalam Pandangan Iman Kristen merupakan pelengkap dalam tulisan saya sebelumnya, yaitu Matinya Teori Evolusi dan juga melengkapi tulisan saya tentang pengajaran (doktrin), seperti Kristologi, Bibliologi, Pneumatologi, Soteriologi, Teologi Proper, dan yang lainnya.Topik ini dibagi menjadi 8 bagian, diawali dengan pembahasan tentang pengenalan akan ilmu antropologi. Dengan luasnya bidang ini, penekanan dalam tulisan ini termasuk bagian dari antropologi ragawi, yang menelaah manusia secara fisik, baik dari sudut ilmu pengetahuan maupun dalam pandangan firman Allah (teologi). Berikutnya adalah pembahasan tentang pengelompokan manusia menurut penelitian para antropolog berdasarkan temuan fosil yang tertua sampai yang termuda, yang dianggap sebagai manusia modern, yang disebut sebagai homo sapiens. Temuan fosil yang dianggap paling tua sampai fosil yang termuda diteliti oleh para ilmuwan sehingga disimpulkan bahwa perkembangan manusia mengalami evolusi, yaitu perubahan tahap demi tahap secara perlahan-lahan, mulai dari binatang (monyet atau orang utan) sampai menjadi manusia yang sempurna (homo sapiens) yang dapat berdiri tegak dan berjalan normal.Pada bagian akhir dikemukakan dan disorot tentang sisi keunikan manusia itu dari sudut pandang Alkitab (teologi). Sungguh bersyukur bahwa manusia adalah ciptaan yang khusus, yang disebut sebagai gambar dan rupa Allah (Kej. 1:26-27). Karena itu, manusia sebagai gambar dan rupa Allah, harus menjadi berkat, yang memancarkan sinar kasih dan menjadi saksibagi sesama (Kis. 1:8).</t>
        </is>
      </c>
      <c r="Y2810" s="262" t="n">
        <v>122000</v>
      </c>
      <c r="Z2810" s="226" t="n"/>
      <c r="AA2810" s="241">
        <f>Y4429*Z4429</f>
        <v/>
      </c>
      <c r="AB2810" s="237" t="inlineStr">
        <is>
          <t>93ba49b4-7ba8-40b1-b2e7-5325ab060a77</t>
        </is>
      </c>
    </row>
    <row r="2811" ht="15" customHeight="1" s="283">
      <c r="A2811" s="109" t="n">
        <v>4421</v>
      </c>
      <c r="B2811" s="222">
        <f>HYPERLINK("https://mocostore.moco.co.id/catalog/"&amp;AB4430,"Klik Disini")</f>
        <v/>
      </c>
      <c r="C2811" s="223" t="inlineStr">
        <is>
          <t>Best Practice Pengelolaan SDM Indonesia Era Society 5.0</t>
        </is>
      </c>
      <c r="D2811" s="223" t="inlineStr">
        <is>
          <t>:</t>
        </is>
      </c>
      <c r="E2811" s="223" t="inlineStr">
        <is>
          <t>Yunus Triyonggo dan Muhammad Hatta</t>
        </is>
      </c>
      <c r="F2811" s="223" t="inlineStr">
        <is>
          <t>978-623-7851-81-3</t>
        </is>
      </c>
      <c r="G2811" s="223" t="inlineStr">
        <is>
          <t>978-623-7851-82-0</t>
        </is>
      </c>
      <c r="H2811" s="223" t="inlineStr">
        <is>
          <t>Bisnis &amp; Ekonomi</t>
        </is>
      </c>
      <c r="I2811" s="258" t="inlineStr">
        <is>
          <t>Perguruan Tinggi</t>
        </is>
      </c>
      <c r="J2811" s="186" t="inlineStr">
        <is>
          <t>009.09</t>
        </is>
      </c>
      <c r="K2811" s="223" t="inlineStr">
        <is>
          <t>Edisi Ke-1</t>
        </is>
      </c>
      <c r="L2811" s="264" t="n"/>
      <c r="M2811" s="265" t="inlineStr">
        <is>
          <t>Tidak Tersedia</t>
        </is>
      </c>
      <c r="N2811" s="223" t="inlineStr">
        <is>
          <t>Indonesia</t>
        </is>
      </c>
      <c r="O2811" s="223" t="inlineStr">
        <is>
          <t>Bukan fiksi</t>
        </is>
      </c>
      <c r="P2811" s="223" t="n">
        <v>2023</v>
      </c>
      <c r="Q2811" s="223" t="n">
        <v>2023</v>
      </c>
      <c r="R2811" s="223" t="inlineStr">
        <is>
          <t>Lautan Pustaka</t>
        </is>
      </c>
      <c r="S2811" s="223" t="inlineStr">
        <is>
          <t>Andi Offset CV</t>
        </is>
      </c>
      <c r="T2811" s="223" t="inlineStr">
        <is>
          <t>Lokal</t>
        </is>
      </c>
      <c r="U2811" s="86" t="n">
        <v>370</v>
      </c>
      <c r="V2811" s="86" t="inlineStr">
        <is>
          <t>pdf</t>
        </is>
      </c>
      <c r="W2811" s="223" t="inlineStr">
        <is>
          <t>7.8 MB</t>
        </is>
      </c>
      <c r="X2811" s="223" t="inlineStr">
        <is>
          <t>Buku ini disusun oleh para direktur HR dan atau profesional SDM yang berpengalaman dalam bidang pengelolaan SDM. Buku ini merupakan salah satu gagasan dan hasil dari kegiatan kolaborasi nasional menuju Indonesia Kompeten 2030. Melalui buku ini, pembaca bisa mengetahui berbagai macam cerita dan pengalaman dari praktik terbaik SDM di berbagai perusahaan dari sudut pandang berbeda yang dapat diterapkan di perusahaan atau instansi masing-masing. Buku ini memiliki enam bab inti pembahasan yang merupakan representasi pengelolaan SDM Indonesia: - Human Capital Strategy, Corporate Value, and Agile Way of Working - Talent Management and Leadership Development - Corporate and Employee Performance Management and Remunerasi System - Digital HR and Employee Experience - Industrial Relation - Change Management Gerakan Nasional Indonesia Kompeten (GNIK) adalah platform terbuka untuk semua kalangan yang memiliki &amp;quot;passion&amp;quot; yang sama dalam membangun SDM Indonesia Unggul demi mendukung daya saing global. Selama masa pandemi Covid-19, GNIK tidak henti- hentinya menyuguhkan proses pembelajaran melalui virtual berupa Digitalk yang dikuti oleh ratusan peserta dari seluruh Indonesia di setiap sesinya. Melihat animo yang kuat dari para peserta webinar dari seluruh Indonesia, maka Digitalk ditingkatkan kualitas dan skalanya menjadi Mega Digitalk dengan menampilkan Top 75 Senior HR dari berbagai perusahaan ternama di Indonesia dengan membawakan Best Practice tentang HR dan Leadership, serta kajian-kajian menarik lainnya terkait dengan People Management, Transformasi Digital, Revolusi Industri 4.0, dan berbagai materi sharing session lainnya yang menarik. GNIK terus mengepakkan sayapnya dengan mendeklarasikan program &amp;quot;Go Beyond HR&amp;quot; yang mana program-program strategis GNIK tidak saja hanya untuk praktisi HR, tetapi sekarang sudah merambah ke domain SDM yang lain yang juga sangat penting, seperti misalnya masuk ke ASN, SMK, politeknik, mahasiswa hingga guru dan dosen.</t>
        </is>
      </c>
      <c r="Y2811" s="262" t="n">
        <v>236000</v>
      </c>
      <c r="Z2811" s="226" t="n"/>
      <c r="AA2811" s="241">
        <f>Y4430*Z4430</f>
        <v/>
      </c>
      <c r="AB2811" s="237" t="inlineStr">
        <is>
          <t>1a103435-77ad-4e9a-88a9-6c0a373bba67</t>
        </is>
      </c>
    </row>
    <row r="2812" ht="15" customHeight="1" s="283">
      <c r="A2812" s="109" t="n">
        <v>4423</v>
      </c>
      <c r="B2812" s="222">
        <f>HYPERLINK("https://mocostore.moco.co.id/catalog/"&amp;AB4432,"Klik Disini")</f>
        <v/>
      </c>
      <c r="C2812" s="223" t="inlineStr">
        <is>
          <t>Belajar Cepat Database NoSQL, Menggunakan Document Oriented Database (MongoDB) pada Pengaplikasian Big Data</t>
        </is>
      </c>
      <c r="D2812" s="223" t="inlineStr">
        <is>
          <t>:</t>
        </is>
      </c>
      <c r="E2812" s="223" t="inlineStr">
        <is>
          <t>Agit Amrullah dan Kusnawi</t>
        </is>
      </c>
      <c r="F2812" s="223" t="inlineStr">
        <is>
          <t>978-623-01-3358-9</t>
        </is>
      </c>
      <c r="G2812" s="223" t="inlineStr">
        <is>
          <t>978-623-01-3345-9</t>
        </is>
      </c>
      <c r="H2812" s="223" t="inlineStr">
        <is>
          <t>Komputer</t>
        </is>
      </c>
      <c r="I2812" s="258" t="inlineStr">
        <is>
          <t>Perguruan Tinggi</t>
        </is>
      </c>
      <c r="J2812" s="186" t="inlineStr">
        <is>
          <t>009.05</t>
        </is>
      </c>
      <c r="K2812" s="223" t="inlineStr">
        <is>
          <t>Edisi Ke-1</t>
        </is>
      </c>
      <c r="L2812" s="264" t="n"/>
      <c r="M2812" s="265" t="inlineStr">
        <is>
          <t>Tidak Tersedia</t>
        </is>
      </c>
      <c r="N2812" s="223" t="inlineStr">
        <is>
          <t>Indonesia</t>
        </is>
      </c>
      <c r="O2812" s="223" t="inlineStr">
        <is>
          <t>Bukan fiksi</t>
        </is>
      </c>
      <c r="P2812" s="223" t="n">
        <v>2023</v>
      </c>
      <c r="Q2812" s="223" t="n">
        <v>2023</v>
      </c>
      <c r="R2812" s="223" t="inlineStr">
        <is>
          <t>Penerbit Andi</t>
        </is>
      </c>
      <c r="S2812" s="223" t="inlineStr">
        <is>
          <t>Andi Offset CV</t>
        </is>
      </c>
      <c r="T2812" s="223" t="inlineStr">
        <is>
          <t>Lokal</t>
        </is>
      </c>
      <c r="U2812" s="86" t="n">
        <v>130</v>
      </c>
      <c r="V2812" s="86" t="inlineStr">
        <is>
          <t>pdf</t>
        </is>
      </c>
      <c r="W2812" s="223" t="inlineStr">
        <is>
          <t>6.8 MB</t>
        </is>
      </c>
      <c r="X2812" s="223" t="inlineStr">
        <is>
          <t>Dalam era teknologi Revolusi Industri 4.0 begitu banyak keuntungan dalam jangka panjang yang dapat diambil dalam bidangdigitalisasi dengan berbagai fenomena tentang Big Data dan IoT.Dalam Revolusi Industri 4.0, setidaknya ada lima teknologi yangmenjadi pilar utama dalam mengembangkan sebuah industri digital,yaitu Internet of Things, Big Data, Artificial Intelligence, Cloud Computing, dan Additive Manufacturing. - Internet of Things (IoT) - Big Data - Artificial Intelligence (AI) - Cloud Computing - Addictive Manufacturing</t>
        </is>
      </c>
      <c r="Y2812" s="262" t="n">
        <v>55000</v>
      </c>
      <c r="Z2812" s="226" t="n"/>
      <c r="AA2812" s="241">
        <f>Y4432*Z4432</f>
        <v/>
      </c>
      <c r="AB2812" s="237" t="inlineStr">
        <is>
          <t>6779b3dd-1a05-441f-8851-743522b85169</t>
        </is>
      </c>
    </row>
    <row r="2813" ht="15" customHeight="1" s="283">
      <c r="A2813" s="109" t="n">
        <v>4424</v>
      </c>
      <c r="B2813" s="222">
        <f>HYPERLINK("https://mocostore.moco.co.id/catalog/"&amp;AB4433,"Klik Disini")</f>
        <v/>
      </c>
      <c r="C2813" s="223" t="inlineStr">
        <is>
          <t>Ekonomi Mikro Islam</t>
        </is>
      </c>
      <c r="D2813" s="223" t="inlineStr">
        <is>
          <t>:</t>
        </is>
      </c>
      <c r="E2813" s="223" t="inlineStr">
        <is>
          <t>Dr. Alexander Thian, M.Si.</t>
        </is>
      </c>
      <c r="F2813" s="223" t="n"/>
      <c r="G2813" s="223" t="inlineStr">
        <is>
          <t>978-623-8493-58-6</t>
        </is>
      </c>
      <c r="H2813" s="223" t="inlineStr">
        <is>
          <t>Ekonomi</t>
        </is>
      </c>
      <c r="I2813" s="258" t="inlineStr">
        <is>
          <t>Perguruan Tinggi</t>
        </is>
      </c>
      <c r="J2813" s="186" t="inlineStr">
        <is>
          <t>009.09</t>
        </is>
      </c>
      <c r="K2813" s="223" t="inlineStr">
        <is>
          <t>Edisi Ke-1</t>
        </is>
      </c>
      <c r="L2813" s="264" t="n"/>
      <c r="M2813" s="265" t="inlineStr">
        <is>
          <t>Tidak Tersedia</t>
        </is>
      </c>
      <c r="N2813" s="223" t="inlineStr">
        <is>
          <t>Indonesia</t>
        </is>
      </c>
      <c r="O2813" s="223" t="inlineStr">
        <is>
          <t>Bukan fiksi</t>
        </is>
      </c>
      <c r="P2813" s="223" t="inlineStr">
        <is>
          <t>Tidak tersedia</t>
        </is>
      </c>
      <c r="Q2813" s="223" t="n">
        <v>2023</v>
      </c>
      <c r="R2813" s="223" t="inlineStr">
        <is>
          <t>Cahaya Harapan</t>
        </is>
      </c>
      <c r="S2813" s="223" t="inlineStr">
        <is>
          <t>Andi Offset CV</t>
        </is>
      </c>
      <c r="T2813" s="223" t="inlineStr">
        <is>
          <t>Lokal</t>
        </is>
      </c>
      <c r="U2813" s="86" t="n">
        <v>162</v>
      </c>
      <c r="V2813" s="86" t="inlineStr">
        <is>
          <t>pdf</t>
        </is>
      </c>
      <c r="W2813" s="223" t="inlineStr">
        <is>
          <t>3.4 MB</t>
        </is>
      </c>
      <c r="X2813" s="223" t="inlineStr">
        <is>
          <t>Buku ini dapat digunakan sebagai bahan referensi, khususnya bagi para mahasiswa yang sedang mengambil mata kuliah Ekonomi Mikro Islam. Pembahasan yang ada dalam buku ini disajikan dengan menggunakan bahasa yang sangat sederhana, lugas, dan mudah dipahami, sehingga akan membantu para mahasiswa dalam mempelajarinya secara lebih cepat, mudah, dan praktis.</t>
        </is>
      </c>
      <c r="Y2813" s="262" t="n">
        <v>107000</v>
      </c>
      <c r="Z2813" s="226" t="n"/>
      <c r="AA2813" s="241">
        <f>Y4433*Z4433</f>
        <v/>
      </c>
      <c r="AB2813" s="237" t="inlineStr">
        <is>
          <t>a0a52a58-007a-40e0-8f31-389e1077d16a</t>
        </is>
      </c>
    </row>
    <row r="2814" ht="15" customHeight="1" s="283">
      <c r="A2814" s="109" t="n">
        <v>4425</v>
      </c>
      <c r="B2814" s="222">
        <f>HYPERLINK("https://mocostore.moco.co.id/catalog/"&amp;AB4434,"Klik Disini")</f>
        <v/>
      </c>
      <c r="C2814" s="223" t="inlineStr">
        <is>
          <t>Audit Kinerja Kebijakan Publik</t>
        </is>
      </c>
      <c r="D2814" s="223" t="inlineStr">
        <is>
          <t>:</t>
        </is>
      </c>
      <c r="E2814" s="223" t="inlineStr">
        <is>
          <t>Ardeno Kurniawan dan Iwan Novarian Sutawijaya</t>
        </is>
      </c>
      <c r="F2814" s="223" t="inlineStr">
        <is>
          <t>978-623-01-3392-3</t>
        </is>
      </c>
      <c r="G2814" s="223" t="inlineStr">
        <is>
          <t>978-623-01-3393-0</t>
        </is>
      </c>
      <c r="H2814" s="223" t="inlineStr">
        <is>
          <t>Bisnis &amp; Ekonomi</t>
        </is>
      </c>
      <c r="I2814" s="258" t="inlineStr">
        <is>
          <t>Perguruan Tinggi</t>
        </is>
      </c>
      <c r="J2814" s="186" t="inlineStr">
        <is>
          <t>009.09</t>
        </is>
      </c>
      <c r="K2814" s="223" t="inlineStr">
        <is>
          <t>Edisi Ke-1</t>
        </is>
      </c>
      <c r="L2814" s="264" t="n"/>
      <c r="M2814" s="265" t="inlineStr">
        <is>
          <t>Tidak Tersedia</t>
        </is>
      </c>
      <c r="N2814" s="223" t="inlineStr">
        <is>
          <t>Indonesia</t>
        </is>
      </c>
      <c r="O2814" s="223" t="inlineStr">
        <is>
          <t>Bukan fiksi</t>
        </is>
      </c>
      <c r="P2814" s="223" t="n">
        <v>2023</v>
      </c>
      <c r="Q2814" s="223" t="n">
        <v>2023</v>
      </c>
      <c r="R2814" s="223" t="inlineStr">
        <is>
          <t>Penerbit Andi</t>
        </is>
      </c>
      <c r="S2814" s="223" t="inlineStr">
        <is>
          <t>Andi Offset CV</t>
        </is>
      </c>
      <c r="T2814" s="223" t="inlineStr">
        <is>
          <t>Lokal</t>
        </is>
      </c>
      <c r="U2814" s="86" t="n">
        <v>242</v>
      </c>
      <c r="V2814" s="86" t="inlineStr">
        <is>
          <t>pdf</t>
        </is>
      </c>
      <c r="W2814" s="223" t="inlineStr">
        <is>
          <t>8.6 MB</t>
        </is>
      </c>
      <c r="X2814" s="223" t="inlineStr">
        <is>
          <t>Ada berbagai macam kebijakan publik yang dilaksanakan oleh pemerintah. Kebijakan-kebijakan tersebut tentu memiliki dampak yang besar terhadap kesejahteraan dan kemaslahatan masyarakat umum. Permasalahannya adalah kebijakan-kebijakan yang dirumuskan dan dilaksanakan terkadang belum dapat mencapai tujuan kebijakan publik yang diharapkan dan tidak dapat mengatasi masalah publikdi masyarakat. Di sinilah, peranan audit kinerja kebijakan publik dibutuhkan. Audit kinerja kebijakan publik akan dapat memberikan penjaminan mengenai kualitas perumusan, pelaksanaan, hingga evaluasi kebijakan publik. Buku AUDIT KINERJA KEBIJAKAN PUBLIK &amp;ndash; Pengawasan Publik yang Menembus Ruang dan Waktu untuk Mendorong Peningkatan Kinerja Kebijakan Pemerintah dalam Mewujudkan World Class Government ini akan dapat memberikan pandangan dan khazanah tertentu mengenai aspek- aspek di dalam pelaksanaan audit kinerja kebijakan publik. Buku ini membahas mengenai perencanaan audit kinerja kebijakan publik dan pelaksanaan audit kinerja kebijakan publik untuk tahap perumusan kebijakan publik, tahap pelaksanaan kebijakan publik, dan tahap evaluasi kebijakan publik. Selamat membaca.</t>
        </is>
      </c>
      <c r="Y2814" s="262" t="n">
        <v>119000</v>
      </c>
      <c r="Z2814" s="226" t="n"/>
      <c r="AA2814" s="241">
        <f>Y4434*Z4434</f>
        <v/>
      </c>
      <c r="AB2814" s="237" t="inlineStr">
        <is>
          <t>2a088366-337d-4145-b068-3400d7c17abb</t>
        </is>
      </c>
    </row>
    <row r="2815" ht="15" customHeight="1" s="283">
      <c r="A2815" s="109" t="n">
        <v>4426</v>
      </c>
      <c r="B2815" s="222">
        <f>HYPERLINK("https://mocostore.moco.co.id/catalog/"&amp;AB4435,"Klik Disini")</f>
        <v/>
      </c>
      <c r="C2815" s="223" t="inlineStr">
        <is>
          <t>Ekonomi &amp; Keuangan Syariah</t>
        </is>
      </c>
      <c r="D2815" s="223" t="inlineStr">
        <is>
          <t>:</t>
        </is>
      </c>
      <c r="E2815" s="223" t="inlineStr">
        <is>
          <t>Dr. Alexander Thian, M.Si.</t>
        </is>
      </c>
      <c r="F2815" s="223" t="n"/>
      <c r="G2815" s="223" t="inlineStr">
        <is>
          <t>978-623-8493-57-9</t>
        </is>
      </c>
      <c r="H2815" s="223" t="inlineStr">
        <is>
          <t>Ekonomi Syariah</t>
        </is>
      </c>
      <c r="I2815" s="258" t="inlineStr">
        <is>
          <t>Perguruan Tinggi</t>
        </is>
      </c>
      <c r="J2815" s="186" t="inlineStr">
        <is>
          <t>009.09</t>
        </is>
      </c>
      <c r="K2815" s="223" t="inlineStr">
        <is>
          <t>Edisi Ke-1</t>
        </is>
      </c>
      <c r="L2815" s="264" t="n"/>
      <c r="M2815" s="265" t="inlineStr">
        <is>
          <t>Tidak Tersedia</t>
        </is>
      </c>
      <c r="N2815" s="223" t="inlineStr">
        <is>
          <t>Indonesia</t>
        </is>
      </c>
      <c r="O2815" s="223" t="inlineStr">
        <is>
          <t>Bukan fiksi</t>
        </is>
      </c>
      <c r="P2815" s="223" t="inlineStr">
        <is>
          <t>Tidak tersedia</t>
        </is>
      </c>
      <c r="Q2815" s="223" t="n">
        <v>2023</v>
      </c>
      <c r="R2815" s="223" t="inlineStr">
        <is>
          <t>Cahaya Harapan</t>
        </is>
      </c>
      <c r="S2815" s="223" t="inlineStr">
        <is>
          <t>Andi Offset CV</t>
        </is>
      </c>
      <c r="T2815" s="223" t="inlineStr">
        <is>
          <t>Lokal</t>
        </is>
      </c>
      <c r="U2815" s="86" t="n">
        <v>226</v>
      </c>
      <c r="V2815" s="86" t="inlineStr">
        <is>
          <t>pdf</t>
        </is>
      </c>
      <c r="W2815" s="223" t="inlineStr">
        <is>
          <t>4.1 MB</t>
        </is>
      </c>
      <c r="X2815" s="223" t="inlineStr">
        <is>
          <t>Industri keuangan Islam adalah industri yang mempunyai fungsi penghubung antara pihak yang mempunyai kelebihan dana dengan pihak yang membutuhkan dana. Bukan hanya mempertemukan antara kedua belah pihak dan memperoleh keuntungan dari proses tersebut, tetapi keuangan Islam harus dapat menunjukkan bahwa proses intermediasi yang dilakukan telah memenuhi prinsip-prinsip Islam.</t>
        </is>
      </c>
      <c r="Y2815" s="262" t="n">
        <v>146500</v>
      </c>
      <c r="Z2815" s="226" t="n"/>
      <c r="AA2815" s="241">
        <f>Y4435*Z4435</f>
        <v/>
      </c>
      <c r="AB2815" s="237" t="inlineStr">
        <is>
          <t>950108f5-557e-49bd-aa80-5de5ccf50e88</t>
        </is>
      </c>
    </row>
    <row r="2816" ht="15" customHeight="1" s="283">
      <c r="A2816" s="109" t="n">
        <v>4427</v>
      </c>
      <c r="B2816" s="222">
        <f>HYPERLINK("https://mocostore.moco.co.id/catalog/"&amp;AB4436,"Klik Disini")</f>
        <v/>
      </c>
      <c r="C2816" s="223" t="inlineStr">
        <is>
          <t>Riset Berbasis Kecerdasan Buatan: Metoda dan Aplikasi Ekonomi dan Bisnis</t>
        </is>
      </c>
      <c r="D2816" s="223" t="inlineStr">
        <is>
          <t>:</t>
        </is>
      </c>
      <c r="E2816" s="223" t="inlineStr">
        <is>
          <t>Ahmad Fauzan Fathoni, dkk</t>
        </is>
      </c>
      <c r="F2816" s="223" t="inlineStr">
        <is>
          <t>978-623-01-3629-0</t>
        </is>
      </c>
      <c r="G2816" s="223" t="inlineStr">
        <is>
          <t>978-623-01-3630-6</t>
        </is>
      </c>
      <c r="H2816" s="223" t="inlineStr">
        <is>
          <t>Bisnis &amp; Ekonomi</t>
        </is>
      </c>
      <c r="I2816" s="258" t="inlineStr">
        <is>
          <t>Perguruan Tinggi</t>
        </is>
      </c>
      <c r="J2816" s="186" t="inlineStr">
        <is>
          <t>009.09</t>
        </is>
      </c>
      <c r="K2816" s="223" t="inlineStr">
        <is>
          <t>Edisi Ke-1</t>
        </is>
      </c>
      <c r="L2816" s="264" t="n"/>
      <c r="M2816" s="265" t="inlineStr">
        <is>
          <t>Tidak Tersedia</t>
        </is>
      </c>
      <c r="N2816" s="223" t="inlineStr">
        <is>
          <t>Indonesia</t>
        </is>
      </c>
      <c r="O2816" s="223" t="inlineStr">
        <is>
          <t>Bukan fiksi</t>
        </is>
      </c>
      <c r="P2816" s="223" t="n">
        <v>2023</v>
      </c>
      <c r="Q2816" s="223" t="n">
        <v>2023</v>
      </c>
      <c r="R2816" s="223" t="inlineStr">
        <is>
          <t>Penerbit Andi</t>
        </is>
      </c>
      <c r="S2816" s="223" t="inlineStr">
        <is>
          <t>Andi Offset CV</t>
        </is>
      </c>
      <c r="T2816" s="223" t="inlineStr">
        <is>
          <t>Lokal</t>
        </is>
      </c>
      <c r="U2816" s="86" t="n">
        <v>410</v>
      </c>
      <c r="V2816" s="86" t="inlineStr">
        <is>
          <t>pdf</t>
        </is>
      </c>
      <c r="W2816" s="223" t="inlineStr">
        <is>
          <t>15.3 MB</t>
        </is>
      </c>
      <c r="X2816" s="223" t="inlineStr">
        <is>
          <t>BAB 1. Pemanfataan Kecerdasan Buatan untuk Meningkatkan Produktivitas dan Kualitas Riset. Jogiyanto Hartono, Prof., MBA, CA., Ph.D. Julianto Agung Saputro, S. Kom., M.Si., Ak, CA., Dr.
 BAB 2. Prompt Writing dalam Percakapan AI untuk Membantu Penelitian Akuntansi. Rijadh Djatu Winardi, M.Sc., Ph.D., CFE.
 BAB 3. Memerangi Berita Palsu Menggunakan Kecerdasan Buatan: Kajian Literatur Sistematik Dibantu Chat GPT. Gunawan Wibisono, S.E., M.Acc.
 BAB 4. Ekonometrika di Era Kecerdasan Buatan. Akhmad Akbar Susamto, S.E., M.Phil., Ph.D.
 BAB 5. Analisis Performa Metode Variable Selection untuk High-Dimensional Data Sosio-Ekonomi Berbasis Machine Learning. Gigih Fitrianto, S.E., M.Sc., Ph.D.
 BAB 6. Kecerdasan Buatan dan Etika Penelitian Akuntansi dan Bisnis. Ahmad Zaki, S.E., M.Acc.
 BAB 7. Agenda Riset Al-driven Nudges dari Perspektif Etika. Rina Herani, S.E., M.Sc.
 BAB 8. Penggunaan Kecerdasan Buatan untuk Pengelolaan Sumber Daya Manusia (Rekrutmen dan Seleksi) di Perusahaan-Perusahaan Indonesia. Dr. Diah Retno Wulandaru, M.B.A. Anggraeni Pranandari, S.E., M.Sc.
 BAB 9. Analisis Sentimen untuk Memahami Konsumen dengan Data Media Sosial. Dr. Yulia Arisnani Widyaningsih, M.B.A. Dr. Lilik Wahyudi SE., M.Si.
 BAB 10. Analisis Konsumen Pengguna Metode Pembayaran Digital Berbasis Algoritma Pembelajaran Mesin. Dr. Sahid Susilo Nugroho, M.Sc.
 BAB 11. Aplikasi Kecerdasan Buatan dalam Riset Keuangan: Analisis Bibliometrik. Prof. Mamduh M. Hanafi, MBA, Ph.D. Ahmad Fauzan Fathoni, SE, M.Sc., CRP.
 BAB 12. Pemodelan Spasial Prediksi Penggunaan Lahan Melalui Multilayer Perceptron Neural Network untuk Pemanfaatan Sumberdaya Lahan Berkelanjutan. Prof. Dr. Catur Sugiyanto, MA.</t>
        </is>
      </c>
      <c r="Y2816" s="262" t="n">
        <v>174000</v>
      </c>
      <c r="Z2816" s="226" t="n"/>
      <c r="AA2816" s="241">
        <f>Y4436*Z4436</f>
        <v/>
      </c>
      <c r="AB2816" s="237" t="inlineStr">
        <is>
          <t>b38bd1c4-8dc0-4f95-bd0f-caad1b923a36</t>
        </is>
      </c>
    </row>
    <row r="2817" ht="15" customHeight="1" s="283">
      <c r="A2817" s="109" t="n">
        <v>4428</v>
      </c>
      <c r="B2817" s="222">
        <f>HYPERLINK("https://mocostore.moco.co.id/catalog/"&amp;AB4437,"Klik Disini")</f>
        <v/>
      </c>
      <c r="C2817" s="223" t="inlineStr">
        <is>
          <t>Buku Ajar Biologi Kedokteran</t>
        </is>
      </c>
      <c r="D2817" s="223" t="inlineStr">
        <is>
          <t>:</t>
        </is>
      </c>
      <c r="E2817" s="223" t="inlineStr">
        <is>
          <t>Hebert Adrianto</t>
        </is>
      </c>
      <c r="F2817" s="223" t="inlineStr">
        <is>
          <t>978-623-6822-66-1</t>
        </is>
      </c>
      <c r="G2817" s="223" t="inlineStr">
        <is>
          <t>978-623-6822-67-8</t>
        </is>
      </c>
      <c r="H2817" s="223" t="inlineStr">
        <is>
          <t>Kedokteran &amp; Medis</t>
        </is>
      </c>
      <c r="I2817" s="258" t="inlineStr">
        <is>
          <t>Perguruan Tinggi</t>
        </is>
      </c>
      <c r="J2817" s="186" t="inlineStr">
        <is>
          <t>009.02</t>
        </is>
      </c>
      <c r="K2817" s="223" t="inlineStr">
        <is>
          <t>Edisi Ke-1</t>
        </is>
      </c>
      <c r="L2817" s="223" t="n"/>
      <c r="M2817" s="259" t="inlineStr">
        <is>
          <t>Tidak Tersedia</t>
        </is>
      </c>
      <c r="N2817" s="223" t="inlineStr">
        <is>
          <t>Indonesia</t>
        </is>
      </c>
      <c r="O2817" s="223" t="inlineStr">
        <is>
          <t>Bukan fiksi</t>
        </is>
      </c>
      <c r="P2817" s="223" t="n">
        <v>2023</v>
      </c>
      <c r="Q2817" s="223" t="n">
        <v>2023</v>
      </c>
      <c r="R2817" s="223" t="inlineStr">
        <is>
          <t>Rapha Publishing</t>
        </is>
      </c>
      <c r="S2817" s="223" t="inlineStr">
        <is>
          <t>Andi Offset CV</t>
        </is>
      </c>
      <c r="T2817" s="223" t="inlineStr">
        <is>
          <t>Lokal</t>
        </is>
      </c>
      <c r="U2817" s="86" t="n">
        <v>274</v>
      </c>
      <c r="V2817" s="86" t="inlineStr">
        <is>
          <t>pdf</t>
        </is>
      </c>
      <c r="W2817" s="223" t="inlineStr">
        <is>
          <t>8.0 MB</t>
        </is>
      </c>
      <c r="X2817" s="223" t="inlineStr">
        <is>
          <t>Biologi Kedokteran adalah gerbang pertama yang harus dipelajari oleh civitas akademik S-1 Kedokteran, S-1 Kedokteran Gigi, S-2/Pascasarjana di Fakultas Kedokteran. Biologi Kedokteran mempelajari kehidupan manusia dari struktur ﬁsik hingga tingkat molekul. Kemajuan teknologi seperti bioteknologi, biomolekuler, bioinformatika, proteomik, metabolomik, dan nutrigenomik telah memainkan peran penting untuk menjelaskan masalah kesehatan. Buku ajar ini membahas tentang 1) Ilmu kedokteran dasar dan mikroskop, 2) Kimia kehidupan dan biomolekul, 3) Biologi sel dan membran, 4) Reaksi kimia dan energi, 5) Pembelahan, mutasi, dan kematian sel, 6) Stem cell,7) Materi genetik dan ekspresi gen, 8) Biologi molekuler dan teknologi, 9) Bioinformatika, proteomik, metabolomik, dan nutrigenomik, 10) Reproduksi dan bioteknologi, 11) Spermatologi, 12) Embriologi, 13) Endocrine-disrupting chemicals (EDCs) dan teratologi, 14) Seksologi, 15) Hewan coba dalam biomedis, 16) Genetika. Jurusan lain seperti Kesehatan Masyarakat, Kesehatan Lingkungan, Farmasi, Kebidanan, Keperawatan, Analis Laboratorium Medis, Teknobimedik, dan Biologi juga dapat memanfaatkan buku ini. Pengalaman dan kata mereka: - Muhammad Satryo Aji Pamungkas, S. Ked. (Presiden Medical Student Union 2016-2017 dan wisudawan terbaik Universitas Ciputra). &amp;ldquo;Penjelasan yang lengkap serta analogi yang mudah diingat membuat buku ini menjadi buku wajib untuk semua insan pembelajar!&amp;rdquo;. - Dr. Herin Setianingsih, M. Kes. (Wakil Dekan Fakultas Kedokteran Universitas Hang Tuah). &amp;ldquo;Beliau sangat jelas dalam menjelaskan, aplikatif dan luar biasa. Saya sampai rela di tengah banyak sekali jadwal kesibukan, saya fokus mengikuti pelatihan beliau&amp;rdquo;. - dr. Elly Nurus Sakinah, M. Si. (Dosen di Fakultas Kedokteran Universitas Jember). &amp;ldquo;Beliau memiliki public speaking yang bagus, menyampaikan alur pikir dalam bentuk lisan dan tulisan keren, motivator yang keren juga.&amp;rdquo;</t>
        </is>
      </c>
      <c r="Y2817" s="262" t="n">
        <v>165000</v>
      </c>
      <c r="Z2817" s="226" t="n"/>
      <c r="AA2817" s="241">
        <f>Y4437*Z4437</f>
        <v/>
      </c>
      <c r="AB2817" s="237" t="inlineStr">
        <is>
          <t>34d186d9-db0a-4093-9a39-812858864937</t>
        </is>
      </c>
    </row>
    <row r="2818" ht="15" customHeight="1" s="283">
      <c r="A2818" s="109" t="n">
        <v>4429</v>
      </c>
      <c r="B2818" s="222">
        <f>HYPERLINK("https://mocostore.moco.co.id/catalog/"&amp;AB4438,"Klik Disini")</f>
        <v/>
      </c>
      <c r="C2818" s="223" t="inlineStr">
        <is>
          <t>Digital Entrepreneur, Mengukir Kesuksesan dalam Era Digital</t>
        </is>
      </c>
      <c r="D2818" s="223" t="inlineStr">
        <is>
          <t>:</t>
        </is>
      </c>
      <c r="E2818" s="223" t="inlineStr">
        <is>
          <t>Dodi Setiawan Riatmaja dan Sigit Wibawanto</t>
        </is>
      </c>
      <c r="F2818" s="223" t="inlineStr">
        <is>
          <t>978-623-01-3894-2</t>
        </is>
      </c>
      <c r="G2818" s="223" t="inlineStr">
        <is>
          <t>978-623-01-3895-9</t>
        </is>
      </c>
      <c r="H2818" s="223" t="inlineStr">
        <is>
          <t>Kewirausahaan</t>
        </is>
      </c>
      <c r="I2818" s="258" t="inlineStr">
        <is>
          <t>Perguruan Tinggi</t>
        </is>
      </c>
      <c r="J2818" s="186" t="inlineStr">
        <is>
          <t>009.09</t>
        </is>
      </c>
      <c r="K2818" s="223" t="inlineStr">
        <is>
          <t>Edisi Ke-1</t>
        </is>
      </c>
      <c r="L2818" s="223" t="n"/>
      <c r="M2818" s="259" t="inlineStr">
        <is>
          <t>Tidak Tersedia</t>
        </is>
      </c>
      <c r="N2818" s="223" t="inlineStr">
        <is>
          <t>Indonesia</t>
        </is>
      </c>
      <c r="O2818" s="223" t="inlineStr">
        <is>
          <t>Bukan fiksi</t>
        </is>
      </c>
      <c r="P2818" s="223" t="n">
        <v>2024</v>
      </c>
      <c r="Q2818" s="223" t="n">
        <v>2024</v>
      </c>
      <c r="R2818" s="223" t="inlineStr">
        <is>
          <t>Penerbit Andi</t>
        </is>
      </c>
      <c r="S2818" s="223" t="inlineStr">
        <is>
          <t>Andi Offset CV</t>
        </is>
      </c>
      <c r="T2818" s="223" t="inlineStr">
        <is>
          <t>Lokal</t>
        </is>
      </c>
      <c r="U2818" s="86" t="n">
        <v>446</v>
      </c>
      <c r="V2818" s="86" t="inlineStr">
        <is>
          <t>pdf</t>
        </is>
      </c>
      <c r="W2818" s="223" t="inlineStr">
        <is>
          <t>4.4 MB</t>
        </is>
      </c>
      <c r="X2818" s="223" t="inlineStr">
        <is>
          <t>Digital business merupakan pemanfaatan teknologi digital dalam operasional bisnis, menjadi elemen kunci yang tak bisa diabaikan oleh para pengusaha di era teknologi saat ini. Dalam menghadapi persaingan yang semakin ketat, bisnis konvensional yang enggan bertransformasi digital berisiko tertinggal. Pemahaman mendalam tentang digital business menjadi krusial bagi keberhasilan wirausaha, yang tidak hanya terbatas pada penjualan produk secara online, melainkan mencakup beragam jenis bisnis digital seperti e-commerce, marketplace, on-demand service, cloud hosting, dan digital marketing. Meskipun masih banyak yang mengasosiasikan digital business hanya dengan keberadaan online, sebenarnya terdapat beragam jenis dan model bisnis digital. Artikel ini mengenalkan beberapa jenis bisnis digital yang umum di Indonesia, seperti e-commerce yang fokus pada penjualan produk, marketplace sebagai platform online, on-demand service untuk layanan dan produk, cloud hosting untuk penyimpanan data virtual, dan digital marketing yang menggunakan media digital untuk pemasaran efisien. Seiring perkembangan pesat, digital business tidak hanya memberikan keuntungan finansial, melainkan juga mempermudah analisis data, meningkatkan pengalaman konsumen, menciptakan digitalisasi produk dan layanan, serta meningkatkan kinerja pegawai. Oleh karena itu, pemahaman menyeluruh terkait bisnis digital menjadi kunci kesuksesan dalam menghadapi era transformasi digital.</t>
        </is>
      </c>
      <c r="Y2818" s="262" t="n">
        <v>174000</v>
      </c>
      <c r="Z2818" s="226" t="n"/>
      <c r="AA2818" s="241">
        <f>Y4438*Z4438</f>
        <v/>
      </c>
      <c r="AB2818" s="237" t="inlineStr">
        <is>
          <t>1bd5487b-b449-4895-b41f-e45bb7964b6f</t>
        </is>
      </c>
    </row>
    <row r="2819" ht="15" customHeight="1" s="283">
      <c r="A2819" s="109" t="n">
        <v>4430</v>
      </c>
      <c r="B2819" s="222">
        <f>HYPERLINK("https://mocostore.moco.co.id/catalog/"&amp;AB4439,"Klik Disini")</f>
        <v/>
      </c>
      <c r="C2819" s="223" t="inlineStr">
        <is>
          <t>Eating Well, Diet Seimbang yang Adekuat</t>
        </is>
      </c>
      <c r="D2819" s="223" t="inlineStr">
        <is>
          <t>:</t>
        </is>
      </c>
      <c r="E2819" s="223" t="inlineStr">
        <is>
          <t>Yohanes Sunardi</t>
        </is>
      </c>
      <c r="F2819" s="223" t="inlineStr">
        <is>
          <t>978-623-6822-68-5</t>
        </is>
      </c>
      <c r="G2819" s="223" t="inlineStr">
        <is>
          <t>978-623-6822-69-2</t>
        </is>
      </c>
      <c r="H2819" s="223" t="inlineStr">
        <is>
          <t>Kesehatan</t>
        </is>
      </c>
      <c r="I2819" s="258" t="inlineStr">
        <is>
          <t>Perguruan Tinggi</t>
        </is>
      </c>
      <c r="J2819" s="186" t="inlineStr">
        <is>
          <t>009.24</t>
        </is>
      </c>
      <c r="K2819" s="223" t="inlineStr">
        <is>
          <t>Edisi Ke-1</t>
        </is>
      </c>
      <c r="L2819" s="223" t="n"/>
      <c r="M2819" s="259" t="inlineStr">
        <is>
          <t>Tidak Tersedia</t>
        </is>
      </c>
      <c r="N2819" s="223" t="inlineStr">
        <is>
          <t>Indonesia</t>
        </is>
      </c>
      <c r="O2819" s="223" t="inlineStr">
        <is>
          <t>Bukan fiksi</t>
        </is>
      </c>
      <c r="P2819" s="223" t="n">
        <v>2023</v>
      </c>
      <c r="Q2819" s="223" t="n">
        <v>2023</v>
      </c>
      <c r="R2819" s="223" t="inlineStr">
        <is>
          <t>Rapha Publishing</t>
        </is>
      </c>
      <c r="S2819" s="223" t="inlineStr">
        <is>
          <t>Andi Offset CV</t>
        </is>
      </c>
      <c r="T2819" s="223" t="inlineStr">
        <is>
          <t>Lokal</t>
        </is>
      </c>
      <c r="U2819" s="86" t="n">
        <v>274</v>
      </c>
      <c r="V2819" s="86" t="inlineStr">
        <is>
          <t>pdf</t>
        </is>
      </c>
      <c r="W2819" s="223" t="inlineStr">
        <is>
          <t>11.3 MB</t>
        </is>
      </c>
      <c r="X2819" s="223" t="inlineStr">
        <is>
          <t>...Buku EATING WELL ini, dapat membantu anda mengetahui mengenai diet yang sehat dan aplikasinya dan jika anda memiliki kormobid jangan khawatir, dalam buku ini banyak tips-tips makanan dan minuman sehat untuk anda dalam menghadapi beberapa penyakit Mulai biasakan hidup sehat untuk anda sendiri dan keluarga yang anda sayangi.</t>
        </is>
      </c>
      <c r="Y2819" s="262" t="n">
        <v>169000</v>
      </c>
      <c r="Z2819" s="226" t="n"/>
      <c r="AA2819" s="241">
        <f>Y4439*Z4439</f>
        <v/>
      </c>
      <c r="AB2819" s="237" t="inlineStr">
        <is>
          <t>d84f60eb-0599-42b9-97d9-b4084e5221fe</t>
        </is>
      </c>
    </row>
    <row r="2820" ht="15" customHeight="1" s="283">
      <c r="A2820" s="109" t="n">
        <v>4431</v>
      </c>
      <c r="B2820" s="222">
        <f>HYPERLINK("https://mocostore.moco.co.id/catalog/"&amp;AB4440,"Klik Disini")</f>
        <v/>
      </c>
      <c r="C2820" s="223" t="inlineStr">
        <is>
          <t>Fun Accounting, Cara Mudah Belajar Akuntansi</t>
        </is>
      </c>
      <c r="D2820" s="223" t="inlineStr">
        <is>
          <t>:</t>
        </is>
      </c>
      <c r="E2820" s="223" t="inlineStr">
        <is>
          <t>Erwin Sujiwa, M.B.A</t>
        </is>
      </c>
      <c r="F2820" s="223" t="inlineStr">
        <is>
          <t>978-623-01-3611-5</t>
        </is>
      </c>
      <c r="G2820" s="223" t="inlineStr">
        <is>
          <t>978-623-01-3612-2</t>
        </is>
      </c>
      <c r="H2820" s="223" t="inlineStr">
        <is>
          <t>Bisnis &amp; Ekonomi</t>
        </is>
      </c>
      <c r="I2820" s="258" t="inlineStr">
        <is>
          <t>Perguruan Tinggi</t>
        </is>
      </c>
      <c r="J2820" s="186" t="inlineStr">
        <is>
          <t>009.09</t>
        </is>
      </c>
      <c r="K2820" s="223" t="inlineStr">
        <is>
          <t>Edisi Ke-1</t>
        </is>
      </c>
      <c r="L2820" s="264" t="n"/>
      <c r="M2820" s="265" t="inlineStr">
        <is>
          <t>Tidak Tersedia</t>
        </is>
      </c>
      <c r="N2820" s="223" t="inlineStr">
        <is>
          <t>Indonesia</t>
        </is>
      </c>
      <c r="O2820" s="223" t="inlineStr">
        <is>
          <t>Bukan fiksi</t>
        </is>
      </c>
      <c r="P2820" s="223" t="n">
        <v>2023</v>
      </c>
      <c r="Q2820" s="223" t="n">
        <v>2023</v>
      </c>
      <c r="R2820" s="223" t="inlineStr">
        <is>
          <t>Penerbit Andi</t>
        </is>
      </c>
      <c r="S2820" s="223" t="inlineStr">
        <is>
          <t>Andi Offset CV</t>
        </is>
      </c>
      <c r="T2820" s="223" t="inlineStr">
        <is>
          <t>Lokal</t>
        </is>
      </c>
      <c r="U2820" s="86" t="n">
        <v>194</v>
      </c>
      <c r="V2820" s="86" t="inlineStr">
        <is>
          <t>pdf</t>
        </is>
      </c>
      <c r="W2820" s="223" t="inlineStr">
        <is>
          <t>8.9 MB</t>
        </is>
      </c>
      <c r="X2820" s="223" t="inlineStr">
        <is>
          <t>Buku ini adalah buku pengantar dasar yang memadukan teori dan juga praktik di lapangan yang dialami sendiri oleh penulis, baik sebagai karyawan maupun sebagai pengajar. Bagaimana implementasi ilmu akuntansi di dunia kerja dan juga bagaimana memberikan pemahaman mendasar bagi pelajar, mahasiswa, dan bahkan pekerja yang tidak memiliki dasar akuntansi sama sekali? Sulit kah?? Sedikit makan hati sie But I really enjoy it, hope you do too!! Guys, tidak perlu keajaiban untuk bisa memahami materi buku ini, karena buku ini sengaja ditulis dengan gaya bahasa yang santai dan tidak terlalu kaku. Semoga dapat membantu teman-teman untuk lebih mudah memahami materinya tanpa mengurangi esensi dan ilmu akuntansi itu sendiri. Kalian cuma perlu secangkir kopi dan cemilan plus selonjoran supaya lebih santai, this book will guide you!! Buku ini ditulis untuk memberikan pencerahan buat teman-teman yang ingin mempelajari dasar dari ilmu akuntansi, semoga ya!! Hehehe... Semua tergantung kalian, karena pada dasarnya manusia tidak ada yang bodoh kecuali malas (dikutip langsung sesuai aslinya dari guru sekolah penulis dulu (SMAN 1 Sumedang), Ibu Siti Komariah). Jadi kalo ada niat pasti bisa koq, at least paham dasarnya aja dulu lah. Adapun contoh transaksi jurnal-jurnal yang ada di dalam buku ini penulis ambil contoh sederhana dari perusahaan jasa dan dagang. Sesuai judul buku ini, Fun Accounting, Cara Mudah Belajar Akuntansi. Ya&amp;hellip;mudah, meski tak semudah membalikan telapak tangan. Akan tetapi, setidaknya dengan buku ini kalian akan paham apa itu akuntansi. So, supaya kalian tau &amp;lsquo;makhluk&amp;rsquo; seperti apa akuntansi ini, mari kita mengenal lebih dekat dengan &amp;lsquo;makhluk&amp;rsquo; yang bernama akuntansi.</t>
        </is>
      </c>
      <c r="Y2820" s="262" t="n">
        <v>88000</v>
      </c>
      <c r="Z2820" s="226" t="n"/>
      <c r="AA2820" s="241">
        <f>Y4440*Z4440</f>
        <v/>
      </c>
      <c r="AB2820" s="237" t="inlineStr">
        <is>
          <t>4dea4711-d9fc-4f17-a47a-604b9d1e43c7</t>
        </is>
      </c>
    </row>
    <row r="2821" ht="15" customHeight="1" s="283">
      <c r="A2821" s="109" t="n">
        <v>4433</v>
      </c>
      <c r="B2821" s="222">
        <f>HYPERLINK("https://mocostore.moco.co.id/catalog/"&amp;AB4442,"Klik Disini")</f>
        <v/>
      </c>
      <c r="C2821" s="223" t="inlineStr">
        <is>
          <t>Aplikasi Teori Respon Butir dengan R dan R Studio</t>
        </is>
      </c>
      <c r="D2821" s="223" t="inlineStr">
        <is>
          <t>:</t>
        </is>
      </c>
      <c r="E2821" s="223" t="inlineStr">
        <is>
          <t>Dr. Janu Arlinwibowo, M.Pd., Prof.Dr. Heri Retnawati, &amp; Prof.Dr. Samsul Hadi</t>
        </is>
      </c>
      <c r="F2821" s="223" t="n"/>
      <c r="G2821" s="223" t="inlineStr">
        <is>
          <t>978-623-8493-56-2</t>
        </is>
      </c>
      <c r="H2821" s="223" t="inlineStr">
        <is>
          <t>Statistika</t>
        </is>
      </c>
      <c r="I2821" s="258" t="inlineStr">
        <is>
          <t>Perguruan Tinggi</t>
        </is>
      </c>
      <c r="J2821" s="186" t="inlineStr">
        <is>
          <t>009.01</t>
        </is>
      </c>
      <c r="K2821" s="223" t="inlineStr">
        <is>
          <t>Edisi Ke-1</t>
        </is>
      </c>
      <c r="L2821" s="223" t="n"/>
      <c r="M2821" s="259" t="inlineStr">
        <is>
          <t>Tidak Tersedia</t>
        </is>
      </c>
      <c r="N2821" s="223" t="inlineStr">
        <is>
          <t>Indonesia</t>
        </is>
      </c>
      <c r="O2821" s="223" t="inlineStr">
        <is>
          <t>Bukan fiksi</t>
        </is>
      </c>
      <c r="P2821" s="223" t="n">
        <v>2024</v>
      </c>
      <c r="Q2821" s="223" t="n">
        <v>2024</v>
      </c>
      <c r="R2821" s="223" t="inlineStr">
        <is>
          <t>Cahaya Harapan</t>
        </is>
      </c>
      <c r="S2821" s="223" t="inlineStr">
        <is>
          <t>Andi Offset CV</t>
        </is>
      </c>
      <c r="T2821" s="223" t="inlineStr">
        <is>
          <t>Lokal</t>
        </is>
      </c>
      <c r="U2821" s="86" t="n">
        <v>258</v>
      </c>
      <c r="V2821" s="86" t="inlineStr">
        <is>
          <t>pdf</t>
        </is>
      </c>
      <c r="W2821" s="223" t="inlineStr">
        <is>
          <t>13.5 MB</t>
        </is>
      </c>
      <c r="X2821" s="223" t="inlineStr">
        <is>
          <t>Teori respon butir sering kali disebut sebagai teori modern dalam menganalisis suatu instrumen. Dikatakan demikian karena teori respon butir memiliki kemampuan untuk melengkapi berbagai kekurangan yang dimiliki oleh berbagai teknis analisis yang telah populer sebelumnya yaitu teori klasik. Namun demikian, kekurangan teori respon butir adalah penggunaan model matematis yang cukup rumit. Berkembang di era lampau di mana teknologi belum seperti sekarang, analisis dengan model matematis rumit pasti akan membuat teori ini sulit diimplementasikan di semua kalangan. Perkembangan teknologi membuat berbagai masalah komputasi matematis menjadi lebih mudah. Implementasi teori respon butir yang memiliki ragam model matematis rumit menjadi relevan untuk diimplementasikan di berbagai kalangan. Pada beberapa tahun yang lalu, muncul berbagai alat bantu analisis. Namun, berbagai perangkat lunak yang beredar di Indonesia sebagian besar berbayar. Hingga pada beberapa tahun terakhir, populerlah R sebagai suatu bahasa pemrograman yang dapat memfasilitasi berbagai analisis melalui paket-paketnya. Salah satu paket yang disediakan adalah paket untuk analisis dengan teori respon butir. Dari sekian banyak paket untuk analisis teori respon butir, paket mirt merupakan salah satu paket yang paling lengkap dan mumpuni. Buku ini akan membahas tuntas analisis teori respon butir dengan paket mirt. Sebelum masuk pada teori respon butir, buku ini terlebih dahulu akan memberikan pengenalan terkait dengan R dan R Studio. Pada beberapa bab awal, dijelaskan tentang cara instalasi dan prosedur penggunaan perangkat lunak. Selain itu, bab awal juga mengenalkan dasar-dasar bahasa R untuk mendukung proses analisis. Pada bab selanjutnya, dikupas secara lengkap analisis teori respon butir dengan R. Materi yang disampaikan mulai dari pembuktian asumsi untuk menentukan data unidimensi atau multidimensi, kemudian paparan analisis teori respon butir unidimensi dikotomus model 1PL, 2PL, 3PL, 3Plu, dan 4PL, dan selanjutnya disampaikan terkait teknis analisis data politomus unidimensi model PCM, GRM, dan GPCM. Setelahnya, dipaparkan analisis data multidimensi dengan berbagai metode. Penulisan materi disajikan dengan runtut antara teori dan praktik sehingga diharapkan pembaca mampu dengan mudah memahami teori, praktik analisis, dan melakukan interpretasi hasil analisis. Pada akhir buku ini akan ditemukan dua bagian tambahan yang memuat contoh sintaks atau perintah serta contoh hasil analisis. Sintaks memuat sintaks lengkap untuk analisis yang dapat digunakan sebagai latihan sekaligus contoh pada saat akan melakukan analisis. Bagian terakhir memuat contoh laporan hasil penelitian dengan format artikel ilmiah tentang pengembangan instrumen berbasis teori respon butir. Muatan contoh ini diharapkan dapat membuka wawasan pembaca untuk memahami bentuk penelitian yang memanfaatkan teori respon butir.</t>
        </is>
      </c>
      <c r="Y2821" s="262" t="n">
        <v>125000</v>
      </c>
      <c r="Z2821" s="226" t="n"/>
      <c r="AA2821" s="241">
        <f>Y4442*Z4442</f>
        <v/>
      </c>
      <c r="AB2821" s="237" t="inlineStr">
        <is>
          <t>86c1e167-0dcb-41ac-a26e-83e95d8b96cf</t>
        </is>
      </c>
    </row>
    <row r="2822" ht="15" customHeight="1" s="283">
      <c r="A2822" s="109" t="n">
        <v>4435</v>
      </c>
      <c r="B2822" s="222">
        <f>HYPERLINK("https://mocostore.moco.co.id/catalog/"&amp;AB4444,"Klik Disini")</f>
        <v/>
      </c>
      <c r="C2822" s="223" t="inlineStr">
        <is>
          <t>Akuntansi - Aktiva, Utang dan Modal</t>
        </is>
      </c>
      <c r="D2822" s="223" t="inlineStr">
        <is>
          <t>:</t>
        </is>
      </c>
      <c r="E2822" s="223" t="inlineStr">
        <is>
          <t>Alexander Thian, M.Si.</t>
        </is>
      </c>
      <c r="F2822" s="223" t="n"/>
      <c r="G2822" s="223" t="inlineStr">
        <is>
          <t>978-623-01-2820-2</t>
        </is>
      </c>
      <c r="H2822" s="223" t="inlineStr">
        <is>
          <t>Ekonomi &amp; Keuangan</t>
        </is>
      </c>
      <c r="I2822" s="258" t="inlineStr">
        <is>
          <t>Perguruan Tinggi</t>
        </is>
      </c>
      <c r="J2822" s="186" t="inlineStr">
        <is>
          <t>009.09</t>
        </is>
      </c>
      <c r="K2822" s="223" t="inlineStr">
        <is>
          <t>Edisi Ke-1</t>
        </is>
      </c>
      <c r="L2822" s="264" t="n"/>
      <c r="M2822" s="265" t="inlineStr">
        <is>
          <t>Tidak Tersedia</t>
        </is>
      </c>
      <c r="N2822" s="223" t="inlineStr">
        <is>
          <t>Indonesia</t>
        </is>
      </c>
      <c r="O2822" s="223" t="inlineStr">
        <is>
          <t>Bukan fiksi</t>
        </is>
      </c>
      <c r="P2822" s="223" t="inlineStr">
        <is>
          <t>Tidak tersedia</t>
        </is>
      </c>
      <c r="Q2822" s="223" t="n">
        <v>2022</v>
      </c>
      <c r="R2822" s="223" t="inlineStr">
        <is>
          <t>Penerbit Andi</t>
        </is>
      </c>
      <c r="S2822" s="223" t="inlineStr">
        <is>
          <t>Andi Offset CV</t>
        </is>
      </c>
      <c r="T2822" s="223" t="inlineStr">
        <is>
          <t>Lokal</t>
        </is>
      </c>
      <c r="U2822" s="86" t="n">
        <v>209</v>
      </c>
      <c r="V2822" s="86" t="inlineStr">
        <is>
          <t>pdf</t>
        </is>
      </c>
      <c r="W2822" s="223" t="inlineStr">
        <is>
          <t>1.7 MB</t>
        </is>
      </c>
      <c r="X2822" s="223" t="inlineStr">
        <is>
          <t>Aset memiliki saldo normal di sebelah Debet. Jika terdapat transaksi yang sifatnya menambah aset perusahaan, maka transaksi tersebut harus dicatat dengan mendebet aset yang bersangkutan. Sebaliknya jika efek dari suatu transaksi akan mengurangi aset, maka aset yang berkurang tersebut harus di catat di sebelah kredit. Utang (kewajiban) memiliki saldo normal di sebelah Kredit. Jadi, jika terdapat transaks&amp;iacute; yang sifatnya menambah jumlah kewajiban perusahaan, maka transaksi tersebut harus dicatat dengan mengkredit kewajiban yang bersangkutan. Sebaliknya jika efek dari suatu transaksi sifatnya mengurangi jumlah kewajiban, maka utang yang berkurang tersebut harus di catat di sebelah debet. Ekuitas memiliki saldo normal di sebelah Kredit. Ekuitas akan bertambah di sebelah kredit, dan sebaliknya akan berkurang di sebelah debet. Prive memiliki saldo normal di sebelah debet, dimana prive sifatnya akan mengurangi ekuitas. Pendapatan memiliki saldo normal di sebelah kredit, sehingga pendapatan sifatnya akan menambah ekuitas. Beban memiliki saldo normal di sebelah debet, dimana sifatnya akan mengurangi ekuitas.</t>
        </is>
      </c>
      <c r="Y2822" s="262" t="n">
        <v>59000</v>
      </c>
      <c r="Z2822" s="226" t="n"/>
      <c r="AA2822" s="241">
        <f>Y4444*Z4444</f>
        <v/>
      </c>
      <c r="AB2822" s="237" t="inlineStr">
        <is>
          <t>dff26be5-2efe-4ddc-b62e-3caa433e1102</t>
        </is>
      </c>
    </row>
    <row r="2823" ht="15" customHeight="1" s="283">
      <c r="A2823" s="109" t="n">
        <v>4437</v>
      </c>
      <c r="B2823" s="222">
        <f>HYPERLINK("https://mocostore.moco.co.id/catalog/"&amp;AB4446,"Klik Disini")</f>
        <v/>
      </c>
      <c r="C2823" s="223" t="inlineStr">
        <is>
          <t>Komputer Audit dan Sekuriti</t>
        </is>
      </c>
      <c r="D2823" s="223" t="inlineStr">
        <is>
          <t>:</t>
        </is>
      </c>
      <c r="E2823" s="223" t="inlineStr">
        <is>
          <t>IBISA</t>
        </is>
      </c>
      <c r="F2823" s="223" t="inlineStr">
        <is>
          <t>978-623-01-3555-2</t>
        </is>
      </c>
      <c r="G2823" s="223" t="inlineStr">
        <is>
          <t>978-623-01-3556-9</t>
        </is>
      </c>
      <c r="H2823" s="223" t="inlineStr">
        <is>
          <t>Komputer &amp; Internet</t>
        </is>
      </c>
      <c r="I2823" s="258" t="inlineStr">
        <is>
          <t>Perguruan Tinggi</t>
        </is>
      </c>
      <c r="J2823" s="186" t="inlineStr">
        <is>
          <t>009.05</t>
        </is>
      </c>
      <c r="K2823" s="223" t="inlineStr">
        <is>
          <t>Edisi Ke-1</t>
        </is>
      </c>
      <c r="L2823" s="264" t="n"/>
      <c r="M2823" s="265" t="inlineStr">
        <is>
          <t>Tidak Tersedia</t>
        </is>
      </c>
      <c r="N2823" s="223" t="inlineStr">
        <is>
          <t>Indonesia</t>
        </is>
      </c>
      <c r="O2823" s="223" t="inlineStr">
        <is>
          <t>Bukan fiksi</t>
        </is>
      </c>
      <c r="P2823" s="223" t="n">
        <v>2023</v>
      </c>
      <c r="Q2823" s="223" t="n">
        <v>2023</v>
      </c>
      <c r="R2823" s="223" t="inlineStr">
        <is>
          <t>Penerbit Andi</t>
        </is>
      </c>
      <c r="S2823" s="223" t="inlineStr">
        <is>
          <t>Andi Offset CV</t>
        </is>
      </c>
      <c r="T2823" s="223" t="inlineStr">
        <is>
          <t>Lokal</t>
        </is>
      </c>
      <c r="U2823" s="86" t="n">
        <v>322</v>
      </c>
      <c r="V2823" s="86" t="inlineStr">
        <is>
          <t>pdf</t>
        </is>
      </c>
      <c r="W2823" s="223" t="inlineStr">
        <is>
          <t>11.0 MB</t>
        </is>
      </c>
      <c r="X2823" s="223" t="inlineStr">
        <is>
          <t>Tantangan yang dihadapi auditor IT saat ini berkisar pada perubahan dalam teknologi, lingkungan bisnis, risiko bisnis, lingkungan legislatif dan peraturan, serta pengetahuan dan keterampilan yang diperlukan untuk mengaudit secara efektif dalam lingkungan yang berkembang dengan sangat pesat. Peran auditor IT harus berubah untuk segera beradaptasi dan mengimbangi persyaratan atau perkembangan baru dan risiko bisnis yang terkait. Para auditor IT harus memahami bisnis dan risiko bisnis untuk mengaudit bisnis dan aplikasi pendukungnya secara efektif. Persyaratan pengetahuan harus diperluas, begitu juga dengan keterampilan yang diperlukan untuk dapat melakukan tugasnya di lingkungan baru. Perusahaan-perusahaan pun mendorong, atau mengizinkan karyawan untuk menggunakan teknologi mereka sendiri untuk tujuan bisnis. Ponsel pintar (smartphone), tablet, netbook, dan teknologi lainnya, semua menemukan jalan mereka ke lingkungan perkantoran. Namun, karena mereka dimiliki secara pribadi, organisasi memiliki sedikit pengontrolan konten atau penggunaannya. Buku ini membahas dasar area-area yang sering disorot dan dipertanyakan oleh para auditor sehingga pengguna dapat mengantisipasinya sebelum pemeriksaan terjadi atau dilakukan. Secara keseluruhan, buku ini berisi informasi fundamental atau konsep yang diperlukan oleh siapa saja yang, atau mengharapkan untuk, bertanggung jawab kepada manajemen untuk keberhasilan pelaksanaan dan pengontrolan sistem informasi. Dengan demikian, mereka dapat mengambil keputusan terkait langkah apa yang dapat diambil untuk meminimalkan kerugian dan melindungi a set organisasi, baik yang berwujud maupun yang tidak berwujud.</t>
        </is>
      </c>
      <c r="Y2823" s="262" t="n">
        <v>105000</v>
      </c>
      <c r="Z2823" s="226" t="n"/>
      <c r="AA2823" s="241">
        <f>Y4446*Z4446</f>
        <v/>
      </c>
      <c r="AB2823" s="237" t="inlineStr">
        <is>
          <t>32ec6549-65c2-4de3-934e-9714e4733770</t>
        </is>
      </c>
    </row>
    <row r="2824" ht="15" customHeight="1" s="283">
      <c r="A2824" s="109" t="n">
        <v>4438</v>
      </c>
      <c r="B2824" s="222">
        <f>HYPERLINK("https://mocostore.moco.co.id/catalog/"&amp;AB4447,"Klik Disini")</f>
        <v/>
      </c>
      <c r="C2824" s="223" t="inlineStr">
        <is>
          <t>Administrasi Pajak</t>
        </is>
      </c>
      <c r="D2824" s="223" t="inlineStr">
        <is>
          <t>:</t>
        </is>
      </c>
      <c r="E2824" s="223" t="inlineStr">
        <is>
          <t>Dr. Alexander Thian, M. Si.</t>
        </is>
      </c>
      <c r="F2824" s="223" t="n"/>
      <c r="G2824" s="223" t="inlineStr">
        <is>
          <t>978-623-8493-53-1</t>
        </is>
      </c>
      <c r="H2824" s="223" t="inlineStr">
        <is>
          <t>Pajak</t>
        </is>
      </c>
      <c r="I2824" s="258" t="inlineStr">
        <is>
          <t>Perguruan Tinggi</t>
        </is>
      </c>
      <c r="J2824" s="186" t="inlineStr">
        <is>
          <t>009.09</t>
        </is>
      </c>
      <c r="K2824" s="223" t="inlineStr">
        <is>
          <t>Edisi Ke-1</t>
        </is>
      </c>
      <c r="L2824" s="264" t="n"/>
      <c r="M2824" s="265" t="inlineStr">
        <is>
          <t>Tidak Tersedia</t>
        </is>
      </c>
      <c r="N2824" s="223" t="inlineStr">
        <is>
          <t>Indonesia</t>
        </is>
      </c>
      <c r="O2824" s="223" t="inlineStr">
        <is>
          <t>Bukan fiksi</t>
        </is>
      </c>
      <c r="P2824" s="223" t="inlineStr">
        <is>
          <t>Tidak tersedia</t>
        </is>
      </c>
      <c r="Q2824" s="223" t="n">
        <v>2023</v>
      </c>
      <c r="R2824" s="223" t="inlineStr">
        <is>
          <t>Cahaya Harapan</t>
        </is>
      </c>
      <c r="S2824" s="223" t="inlineStr">
        <is>
          <t>Andi Offset CV</t>
        </is>
      </c>
      <c r="T2824" s="223" t="inlineStr">
        <is>
          <t>Lokal</t>
        </is>
      </c>
      <c r="U2824" s="86" t="n">
        <v>144</v>
      </c>
      <c r="V2824" s="86" t="inlineStr">
        <is>
          <t>pdf</t>
        </is>
      </c>
      <c r="W2824" s="223" t="inlineStr">
        <is>
          <t>2.8 MB</t>
        </is>
      </c>
      <c r="X2824" s="223" t="inlineStr">
        <is>
          <t>Buku ini dapat digunakan sebagai bahan referensi, khususnya bagi para siswa siswi yang sedang mengambil mata pelajaran Administrasi Pajak. Pembahasan yang ada dalam buku ini disajikan dengan menggunakan bahasa yang sangat sederhana, lugas, dan mudah dipahami, sehingga akan membantu para siswa siswi dalam mempelajarinya secara lebih cepat, mudah, dan praktis.</t>
        </is>
      </c>
      <c r="Y2824" s="262" t="n">
        <v>94500</v>
      </c>
      <c r="Z2824" s="226" t="n"/>
      <c r="AA2824" s="241">
        <f>Y4447*Z4447</f>
        <v/>
      </c>
      <c r="AB2824" s="237" t="inlineStr">
        <is>
          <t>53061043-b9b1-42fa-87c0-bbefc274352d</t>
        </is>
      </c>
    </row>
    <row r="2825" ht="15" customHeight="1" s="283">
      <c r="A2825" s="109" t="n">
        <v>4440</v>
      </c>
      <c r="B2825" s="222">
        <f>HYPERLINK("https://mocostore.moco.co.id/catalog/"&amp;AB4449,"Klik Disini")</f>
        <v/>
      </c>
      <c r="C2825" s="223" t="inlineStr">
        <is>
          <t>Machine Learning dengan Python, dengan Contoh Pengaplikasian di Bidang Medis</t>
        </is>
      </c>
      <c r="D2825" s="223" t="inlineStr">
        <is>
          <t>:</t>
        </is>
      </c>
      <c r="E2825" s="223" t="inlineStr">
        <is>
          <t>Hanna Arini Parhusip</t>
        </is>
      </c>
      <c r="F2825" s="223" t="inlineStr">
        <is>
          <t>978-623-01-3740-2</t>
        </is>
      </c>
      <c r="G2825" s="223" t="inlineStr">
        <is>
          <t>978-623-01-3741-9</t>
        </is>
      </c>
      <c r="H2825" s="223" t="inlineStr">
        <is>
          <t>Komputer &amp; Internet</t>
        </is>
      </c>
      <c r="I2825" s="258" t="inlineStr">
        <is>
          <t>Perguruan Tinggi</t>
        </is>
      </c>
      <c r="J2825" s="186" t="inlineStr">
        <is>
          <t>009.09</t>
        </is>
      </c>
      <c r="K2825" s="223" t="inlineStr">
        <is>
          <t>Edisi Ke-1</t>
        </is>
      </c>
      <c r="L2825" s="264" t="n"/>
      <c r="M2825" s="265" t="inlineStr">
        <is>
          <t>Tidak Tersedia</t>
        </is>
      </c>
      <c r="N2825" s="223" t="inlineStr">
        <is>
          <t>Indonesia</t>
        </is>
      </c>
      <c r="O2825" s="223" t="inlineStr">
        <is>
          <t>Bukan fiksi</t>
        </is>
      </c>
      <c r="P2825" s="223" t="n">
        <v>2024</v>
      </c>
      <c r="Q2825" s="223" t="n">
        <v>2024</v>
      </c>
      <c r="R2825" s="223" t="inlineStr">
        <is>
          <t>Penerbit Andi</t>
        </is>
      </c>
      <c r="S2825" s="223" t="inlineStr">
        <is>
          <t>Andi Offset CV</t>
        </is>
      </c>
      <c r="T2825" s="223" t="inlineStr">
        <is>
          <t>Lokal</t>
        </is>
      </c>
      <c r="U2825" s="86" t="n">
        <v>362</v>
      </c>
      <c r="V2825" s="86" t="inlineStr">
        <is>
          <t>pdf</t>
        </is>
      </c>
      <c r="W2825" s="223" t="inlineStr">
        <is>
          <t>7.2 MB</t>
        </is>
      </c>
      <c r="X2825" s="223" t="inlineStr">
        <is>
          <t>Buku berjudul Machine Learning dengan Python dengan Contoh Pengaplikasian di Bidang Medis ini ditujukan bagi pemula dalam penggunaan Machine Learning. Oleh karena itu, pada Bab 1 menjelaskan bagaimana. Machine Learning dibuat, kapan memerlukan Machine Learning, dan cara kerja Machine Learning. Demikian pula, beberapa contoh klasik juga ditunjukkan dengan Python agar pembaca dapat segera melakukan coding sekalipun masih membaca Bab 1. Klasifikasi dan regresi merupakan pemodelan utama dalam menggunakan Machine Learning. Bab 2 ditunjukkan salah satu metode dalam klasifikasi, yaitu klasifikasi K-Means. Pada 2 bab pertama, pembaca lebih banyak bekerja dengan data numerik. Padahal data text sekarang juga banyak terjadi, misalnya pada Twitter dan kita ingin melakukan analisis. Bab 3 akan ditunjukkan bagaimana pembaca melakukan pengolahan data text, misalkan mengklasifikasi e-mail spom atau non-spom sebagai contoh klasik dalam hal ini. Selanjutnya, salah satu metode sangat sarat dengan matematika ditunjukkan pada Bab 4 yang menjelaskan metode Support Vector Machine (SVM) sebagai salah satu metode di Machine Learning. Selain SVM, metode yang menarik untuk dipelajari adalah Decision Tree dan Rondom Forest yang dituliskan pada Bab V. Buku ini juga didedikasikan untuk melakukan penelitian Covid-19 dengan Machine Learning maka pada Bab VI ditunjukkan beberapa aplikasi Machine Learning dengan pengolahan data Covid-19.</t>
        </is>
      </c>
      <c r="Y2825" s="262" t="n">
        <v>144000</v>
      </c>
      <c r="Z2825" s="226" t="n"/>
      <c r="AA2825" s="241">
        <f>Y4449*Z4449</f>
        <v/>
      </c>
      <c r="AB2825" s="237" t="inlineStr">
        <is>
          <t>ab02a4f9-df78-4971-91ba-c3ad8fd11f6f</t>
        </is>
      </c>
    </row>
    <row r="2826" ht="15" customHeight="1" s="283">
      <c r="A2826" s="109" t="n">
        <v>4441</v>
      </c>
      <c r="B2826" s="222">
        <f>HYPERLINK("https://mocostore.moco.co.id/catalog/"&amp;AB4450,"Klik Disini")</f>
        <v/>
      </c>
      <c r="C2826" s="223" t="inlineStr">
        <is>
          <t>Manajemen Investasi dan Teori Portofolio</t>
        </is>
      </c>
      <c r="D2826" s="223" t="inlineStr">
        <is>
          <t>:</t>
        </is>
      </c>
      <c r="E2826" s="223" t="inlineStr">
        <is>
          <t>Dr. Dayan Hakim NS, SE. AK. MM. CA. BKP. BCMCP. dan Dr. Yoyo Sudaryo, SE. MM. M.Kom. Ak. CA. ACPA</t>
        </is>
      </c>
      <c r="F2826" s="223" t="inlineStr">
        <is>
          <t>978-623-01-2945-2</t>
        </is>
      </c>
      <c r="G2826" s="223" t="inlineStr">
        <is>
          <t>978-623-01-2946-9</t>
        </is>
      </c>
      <c r="H2826" s="223" t="inlineStr">
        <is>
          <t>Manajemen</t>
        </is>
      </c>
      <c r="I2826" s="258" t="inlineStr">
        <is>
          <t>Perguruan Tinggi</t>
        </is>
      </c>
      <c r="J2826" s="186" t="inlineStr">
        <is>
          <t>009.09</t>
        </is>
      </c>
      <c r="K2826" s="223" t="inlineStr">
        <is>
          <t>Edisi Ke-1</t>
        </is>
      </c>
      <c r="L2826" s="264" t="n"/>
      <c r="M2826" s="265" t="inlineStr">
        <is>
          <t>Tidak Tersedia</t>
        </is>
      </c>
      <c r="N2826" s="223" t="inlineStr">
        <is>
          <t>Indonesia</t>
        </is>
      </c>
      <c r="O2826" s="223" t="inlineStr">
        <is>
          <t>Bukan fiksi</t>
        </is>
      </c>
      <c r="P2826" s="223" t="n">
        <v>2022</v>
      </c>
      <c r="Q2826" s="223" t="n">
        <v>2022</v>
      </c>
      <c r="R2826" s="223" t="inlineStr">
        <is>
          <t>Penerbit Andi</t>
        </is>
      </c>
      <c r="S2826" s="223" t="inlineStr">
        <is>
          <t>Andi Offset CV</t>
        </is>
      </c>
      <c r="T2826" s="223" t="inlineStr">
        <is>
          <t>Lokal</t>
        </is>
      </c>
      <c r="U2826" s="86" t="n">
        <v>434</v>
      </c>
      <c r="V2826" s="86" t="inlineStr">
        <is>
          <t>pdf</t>
        </is>
      </c>
      <c r="W2826" s="223" t="inlineStr">
        <is>
          <t>15.3 MB</t>
        </is>
      </c>
      <c r="X2826" s="223" t="inlineStr">
        <is>
          <t>Pembelajaran manajemen investasi dimulai dari pengenalan terhadap pasar modal sebagai tahap awal mengenai tempat kita melakukan transaksi jual dan beli sekuritas. Selanjutnya, diperkenalkan mengenai pergerakan harga saham dan obligasi (volatilitas) yang terjadi di pasar modal. Naik turunnya harga saham ini menunjukkan nilai perekonomian dan membentuk suatu peta tertentu yang membentuk nilai indeks harga saham. Untuk memulai pengelolaan sekuritas, siswa perlu mengenal konsep risk and return. Berdasarkan teori value of the firm maka siswa kemudian diperkenalkan cara perhitungan nilai saham. Selanjutnya, siswa mempelajari juga cara perhitungan nilai obligasi. Secara singkat, buku ini juga membahas cara perhitungan right dan waran untuk memperkaya pengetahuan mahasiswa mengenai bentuk-bentuk sekuritas. Bagian berikutnya dari buku ini juga menjelaskan cara membentuk portofolio dengan single index modal dan dengan constant correlation modal. Pembahasan selanjutnya dari buku ini tentang cara menilai kinerja portofolio yang ada dengan berbagai alat ukur. Ketiga bab ini menguraikan perhitungan penyusunan portofolio yang efektif. Bagian terakhir dari pembelajaran ini membahas mengenai perhitungan efisiensi pasar dan abnormal return. Kemudian akan diperkenalkan sedikit mengenai bentuk-bentuk derivatif saham, seperti option. Sebagai penutup, tersedia pembahasan mengenai perkembangan terkini ilmu manajemen investasi. Tentunya, buku ini dapat menjadi acuan bagi setiap mahasiswa S-2 Jurusan Manajemen Keuangan untuk memahami manajemen investasi dan teori-teori portofolio.</t>
        </is>
      </c>
      <c r="Y2826" s="262" t="n">
        <v>167000</v>
      </c>
      <c r="Z2826" s="226" t="n"/>
      <c r="AA2826" s="241">
        <f>Y4450*Z4450</f>
        <v/>
      </c>
      <c r="AB2826" s="237" t="inlineStr">
        <is>
          <t>24d8994c-e4dd-48a4-a500-f6c11a28dd79</t>
        </is>
      </c>
    </row>
    <row r="2827" ht="15" customHeight="1" s="283">
      <c r="A2827" s="109" t="n">
        <v>4442</v>
      </c>
      <c r="B2827" s="222">
        <f>HYPERLINK("https://mocostore.moco.co.id/catalog/"&amp;AB4451,"Klik Disini")</f>
        <v/>
      </c>
      <c r="C2827" s="223" t="inlineStr">
        <is>
          <t>Mekatronika dalam Industri Manufaktur</t>
        </is>
      </c>
      <c r="D2827" s="223" t="inlineStr">
        <is>
          <t>:</t>
        </is>
      </c>
      <c r="E2827" s="223" t="inlineStr">
        <is>
          <t>Bukhari, dkk</t>
        </is>
      </c>
      <c r="F2827" s="223" t="inlineStr">
        <is>
          <t>978-623-01-3770-9</t>
        </is>
      </c>
      <c r="G2827" s="223" t="inlineStr">
        <is>
          <t>978-623-01-3771-6</t>
        </is>
      </c>
      <c r="H2827" s="223" t="inlineStr">
        <is>
          <t>Teknik</t>
        </is>
      </c>
      <c r="I2827" s="258" t="inlineStr">
        <is>
          <t>Perguruan Tinggi</t>
        </is>
      </c>
      <c r="J2827" s="186" t="inlineStr">
        <is>
          <t>009.03</t>
        </is>
      </c>
      <c r="K2827" s="223" t="inlineStr">
        <is>
          <t>Edisi Ke-1</t>
        </is>
      </c>
      <c r="L2827" s="264" t="n"/>
      <c r="M2827" s="265" t="inlineStr">
        <is>
          <t>Tidak Tersedia</t>
        </is>
      </c>
      <c r="N2827" s="223" t="inlineStr">
        <is>
          <t>Indonesia</t>
        </is>
      </c>
      <c r="O2827" s="223" t="inlineStr">
        <is>
          <t>Bukan fiksi</t>
        </is>
      </c>
      <c r="P2827" s="223" t="n">
        <v>2023</v>
      </c>
      <c r="Q2827" s="223" t="n">
        <v>2023</v>
      </c>
      <c r="R2827" s="223" t="inlineStr">
        <is>
          <t>Penerbit Andi</t>
        </is>
      </c>
      <c r="S2827" s="223" t="inlineStr">
        <is>
          <t>Andi Offset CV</t>
        </is>
      </c>
      <c r="T2827" s="223" t="inlineStr">
        <is>
          <t>Lokal</t>
        </is>
      </c>
      <c r="U2827" s="86" t="n">
        <v>274</v>
      </c>
      <c r="V2827" s="86" t="inlineStr">
        <is>
          <t>pdf</t>
        </is>
      </c>
      <c r="W2827" s="223" t="inlineStr">
        <is>
          <t>6.5 MB</t>
        </is>
      </c>
      <c r="X2827" s="223" t="inlineStr">
        <is>
          <t>Mekatronika adalah bidang ilmu dan teknologi yang menggabungkan ilmu mekanik, elektronik, dan teknologi komputer untuk merancang dan mengembangkan perangkat yang memiliki sistem yang kompleks. Sebagai multidisiplin, ilmu mekatronika memberikan kontribusi yang besar terhadap perkembangan produk, proses, dan sistem dengan fleksibilitas yang lebih besar, serta kemudahan dalam desain ulang dan kemampuan pemrograman ulang. Aplikasi dari mekatronika sangatlah luas mulai dari industri manufaktur, otomotif, telekomunikasi, kedokteran, pertahanan, dan banyak lagi. Dalam industri manufaktur, mekatronika dapat digunakan untuk merancang dan membuat sistem produksi yang lebih efisien. Sistem otomasi yang dibuat oleh mekatronika dapat meningkatkan efisiensi dan produktivitas saat memproduksi barang. Sebagai contoh, robot otomatis dapat melakukan tugas-tugas yang berulang, memungkinkan proses produksi menjadi lebih cepat dan akurat. Mekatronika juga dapat membantu meningkatkan kualitas produk atau barang yang dihasilkan. Fungsi mekatronika sangatlah esensial dalam mempermudah dan mengoptimalkan sistem proses produksi dalam industri dan melahirkan inovasi yang signifikan. Melalui buku ini, pembaca akan memahami konsep mekatronika dalam aplikasinya di industri manufaktur. Materi buku ini disusun dalam tujuh bab terdiri dari Pengantar Mekatronika, Sensor, Pemrosesan Sinyal, Microprocessor dan Microcontroller, Programmable Logic Controller, Elemen Dasar Mesin CNC, dan Pemrograman Mesin CNC.</t>
        </is>
      </c>
      <c r="Y2827" s="262" t="n">
        <v>86000</v>
      </c>
      <c r="Z2827" s="226" t="n"/>
      <c r="AA2827" s="241">
        <f>Y4451*Z4451</f>
        <v/>
      </c>
      <c r="AB2827" s="237" t="inlineStr">
        <is>
          <t>e31e76e1-a6f3-40b6-adfd-abb56c543277</t>
        </is>
      </c>
    </row>
    <row r="2828" ht="15" customHeight="1" s="283">
      <c r="A2828" s="109" t="n">
        <v>4443</v>
      </c>
      <c r="B2828" s="222">
        <f>HYPERLINK("https://mocostore.moco.co.id/catalog/"&amp;AB4452,"Klik Disini")</f>
        <v/>
      </c>
      <c r="C2828" s="223" t="inlineStr">
        <is>
          <t>Natural Language Processing: Eksplorasi Sentimen Masyarakat dalam Evaluasi Produk Lokal Indonesia Menggunakan Algoritma Bag of Words, TF-IDF, Word2Vec, dan Doc2Vec</t>
        </is>
      </c>
      <c r="D2828" s="223" t="inlineStr">
        <is>
          <t>:</t>
        </is>
      </c>
      <c r="E2828" s="223" t="inlineStr">
        <is>
          <t>Ivan Rifky Hendrawan dan Ema Utami</t>
        </is>
      </c>
      <c r="F2828" s="223" t="inlineStr">
        <is>
          <t>978-623-01-3668-9</t>
        </is>
      </c>
      <c r="G2828" s="223" t="inlineStr">
        <is>
          <t>978-623-01-3669-6</t>
        </is>
      </c>
      <c r="H2828" s="223" t="inlineStr">
        <is>
          <t>Komputer &amp; Internet</t>
        </is>
      </c>
      <c r="I2828" s="258" t="inlineStr">
        <is>
          <t>Perguruan Tinggi</t>
        </is>
      </c>
      <c r="J2828" s="186" t="inlineStr">
        <is>
          <t>009.09</t>
        </is>
      </c>
      <c r="K2828" s="223" t="inlineStr">
        <is>
          <t>Edisi Ke-1</t>
        </is>
      </c>
      <c r="L2828" s="264" t="n"/>
      <c r="M2828" s="265" t="inlineStr">
        <is>
          <t>Tidak Tersedia</t>
        </is>
      </c>
      <c r="N2828" s="223" t="inlineStr">
        <is>
          <t>Indonesia</t>
        </is>
      </c>
      <c r="O2828" s="223" t="inlineStr">
        <is>
          <t>Bukan fiksi</t>
        </is>
      </c>
      <c r="P2828" s="223" t="n">
        <v>2023</v>
      </c>
      <c r="Q2828" s="223" t="n">
        <v>2023</v>
      </c>
      <c r="R2828" s="223" t="inlineStr">
        <is>
          <t>Penerbit Andi</t>
        </is>
      </c>
      <c r="S2828" s="223" t="inlineStr">
        <is>
          <t>Andi Offset CV</t>
        </is>
      </c>
      <c r="T2828" s="223" t="inlineStr">
        <is>
          <t>Lokal</t>
        </is>
      </c>
      <c r="U2828" s="86" t="n">
        <v>258</v>
      </c>
      <c r="V2828" s="86" t="inlineStr">
        <is>
          <t>pdf</t>
        </is>
      </c>
      <c r="W2828" s="223" t="inlineStr">
        <is>
          <t>22.4 MB</t>
        </is>
      </c>
      <c r="X2828" s="223" t="inlineStr">
        <is>
          <t>Dalam buku Natural Language Processing - Eksplorasi Sentimen Masyarakat dalam Evaluasi Produk Lokal Indonesia Menggunakan Algoritma Bag of Words, TF-IDF, Word2Vec, dan Doc2Vec ini penulis membawa pembaca dalam perjalanan menarik melalui dunia analisis teks yang penuh tantangan. Buku ini mengungkapkan teknik-teknik terkini dalam mengklasifikasikan teks sentimen masyarakat dengan menggunakan empat metode yang populer, yaitu Bag of Words (BoW), Term Frequency Inverse Document Frequency (TF-IDF), Word2Vec, dan Doc2Vec. Dengan memadukan pengetahuan mendalam mengenai produk lokal di Indonesia dan kecanggihan teknologi analisis teks, penulis menawarkan pemahaman yang lebih dalam tentang pandangan dan opini masyarakat terhadap produk lokal. Pembaca akan diajak melihat bagaimana setiap metode bekerja, keunggulan dan kelemahannya, serta cara memilih metode yang paling tepat untuk mencapai hasil yang optimal. Dalam buku ini, penulis tidak hanya memaparkan konsep-konsep teoretis mengenai metode-metode tersebut, tetapi juga memberikan contoh implementasi nyata pada klasifikasi teks sentimen terhadap produk lokal di Indonesia. Pembaca akan belajar langkah-langkah praktis dalam pre-processing teks, evaluasi kinerja metode-metode tersebut, serta mendapatkan wawasan tentang keunggulan dan kelemahan masing- masing metode. Setelah membaca buku, pembaca akan dapat memanfaatkan kekuatan analisis teks untuk memperoleh wawasan berharga tentang pandangan masyarakat terhadap produk lokal di Indonesia.</t>
        </is>
      </c>
      <c r="Y2828" s="262" t="n">
        <v>86000</v>
      </c>
      <c r="Z2828" s="226" t="n"/>
      <c r="AA2828" s="241">
        <f>Y4452*Z4452</f>
        <v/>
      </c>
      <c r="AB2828" s="237" t="inlineStr">
        <is>
          <t>acfc9cf8-a021-45e7-898d-b4162d2af1aa</t>
        </is>
      </c>
    </row>
    <row r="2829" ht="15" customHeight="1" s="283">
      <c r="A2829" s="109" t="n">
        <v>4445</v>
      </c>
      <c r="B2829" s="222">
        <f>HYPERLINK("https://mocostore.moco.co.id/catalog/"&amp;AB4454,"Klik Disini")</f>
        <v/>
      </c>
      <c r="C2829" s="223" t="inlineStr">
        <is>
          <t>Panduan Lengkap Digital Marketing</t>
        </is>
      </c>
      <c r="D2829" s="223" t="inlineStr">
        <is>
          <t>:</t>
        </is>
      </c>
      <c r="E2829" s="223" t="inlineStr">
        <is>
          <t>Dr. Feri Sulianta, M.T.</t>
        </is>
      </c>
      <c r="F2829" s="223" t="inlineStr">
        <is>
          <t>978-623-01-3306-0</t>
        </is>
      </c>
      <c r="G2829" s="223" t="inlineStr">
        <is>
          <t>978-623-01-3307-7</t>
        </is>
      </c>
      <c r="H2829" s="223" t="inlineStr">
        <is>
          <t>Komputer &amp; Internet</t>
        </is>
      </c>
      <c r="I2829" s="258" t="inlineStr">
        <is>
          <t>Perguruan Tinggi</t>
        </is>
      </c>
      <c r="J2829" s="186" t="inlineStr">
        <is>
          <t>009.09</t>
        </is>
      </c>
      <c r="K2829" s="223" t="inlineStr">
        <is>
          <t>Edisi Ke-1</t>
        </is>
      </c>
      <c r="L2829" s="264" t="n"/>
      <c r="M2829" s="265" t="inlineStr">
        <is>
          <t>Tidak Tersedia</t>
        </is>
      </c>
      <c r="N2829" s="223" t="inlineStr">
        <is>
          <t>Indonesia</t>
        </is>
      </c>
      <c r="O2829" s="223" t="inlineStr">
        <is>
          <t>Bukan fiksi</t>
        </is>
      </c>
      <c r="P2829" s="223" t="n">
        <v>2023</v>
      </c>
      <c r="Q2829" s="223" t="n">
        <v>2023</v>
      </c>
      <c r="R2829" s="223" t="inlineStr">
        <is>
          <t>Penerbit Andi</t>
        </is>
      </c>
      <c r="S2829" s="223" t="inlineStr">
        <is>
          <t>Andi Offset CV</t>
        </is>
      </c>
      <c r="T2829" s="223" t="inlineStr">
        <is>
          <t>Lokal</t>
        </is>
      </c>
      <c r="U2829" s="86" t="n">
        <v>242</v>
      </c>
      <c r="V2829" s="86" t="inlineStr">
        <is>
          <t>pdf</t>
        </is>
      </c>
      <c r="W2829" s="223" t="inlineStr">
        <is>
          <t>10.2 MB</t>
        </is>
      </c>
      <c r="X2829" s="223" t="inlineStr">
        <is>
          <t>Digital Marketing, strategi pemasaran masa kini dalam mempromosikan produk atau layanan, dan personal brand menggunakan saluran distribusi digital yang akan menciptakan peluang, bahkan hasilnya dapat dirasakan dalam jangka waktu singkat. Digital Marketing adalah ilmu mahal yang membutuhkan upaya, waktu, pengalaman, dan pembaharuan terus-menerus seiring perkembangan teknologi dan perubahan zaman. Melalui buku ini, pengetahuan digital marketing akan diungkapkan pada Anda dan dapat segera Anda praktikkan untuk kebutuhan bisnis, perusahaan, atau personal branding. Buku ini secara lengkap membahas: - Dasar Pemasaran Digital - Konsep Search Engine Optimization - Pedoman Mesin Pencari - Kiat Meningkatkan Popularitas Online - Kelola Komunitas Online - Strategi E-mail Marketing - Teknik Memberdayakan Konten Digital - SEO Terintegrasi untuk Bisnis - Implementasi SEO dan Teknik Berpromosi</t>
        </is>
      </c>
      <c r="Y2829" s="262" t="n">
        <v>106000</v>
      </c>
      <c r="Z2829" s="226" t="n"/>
      <c r="AA2829" s="241">
        <f>Y4454*Z4454</f>
        <v/>
      </c>
      <c r="AB2829" s="237" t="inlineStr">
        <is>
          <t>73b72f39-58a7-4ae8-bf3a-8ac56037fdbd</t>
        </is>
      </c>
    </row>
    <row r="2830" ht="15" customHeight="1" s="283">
      <c r="A2830" s="109" t="n">
        <v>4446</v>
      </c>
      <c r="B2830" s="222">
        <f>HYPERLINK("https://mocostore.moco.co.id/catalog/"&amp;AB4455,"Klik Disini")</f>
        <v/>
      </c>
      <c r="C2830" s="223" t="inlineStr">
        <is>
          <t>Pembangunan Jaringan Edisi 1</t>
        </is>
      </c>
      <c r="D2830" s="223" t="inlineStr">
        <is>
          <t>:</t>
        </is>
      </c>
      <c r="E2830" s="223" t="inlineStr">
        <is>
          <t>Y. Wahyu Saronto</t>
        </is>
      </c>
      <c r="F2830" s="223" t="inlineStr">
        <is>
          <t>978-623-01-3125-7</t>
        </is>
      </c>
      <c r="G2830" s="223" t="inlineStr">
        <is>
          <t>978-623-01-3126-4</t>
        </is>
      </c>
      <c r="H2830" s="223" t="inlineStr">
        <is>
          <t>Sosial &amp; Politik</t>
        </is>
      </c>
      <c r="I2830" s="258" t="inlineStr">
        <is>
          <t>Perguruan Tinggi</t>
        </is>
      </c>
      <c r="J2830" s="186" t="inlineStr">
        <is>
          <t>009.07</t>
        </is>
      </c>
      <c r="K2830" s="223" t="inlineStr">
        <is>
          <t>Edisi Ke-1</t>
        </is>
      </c>
      <c r="L2830" s="264" t="n"/>
      <c r="M2830" s="265" t="inlineStr">
        <is>
          <t>Tidak Tersedia</t>
        </is>
      </c>
      <c r="N2830" s="223" t="inlineStr">
        <is>
          <t>Indonesia</t>
        </is>
      </c>
      <c r="O2830" s="223" t="inlineStr">
        <is>
          <t>Bukan fiksi</t>
        </is>
      </c>
      <c r="P2830" s="223" t="n">
        <v>2023</v>
      </c>
      <c r="Q2830" s="223" t="n">
        <v>2023</v>
      </c>
      <c r="R2830" s="223" t="inlineStr">
        <is>
          <t>Penerbit Andi</t>
        </is>
      </c>
      <c r="S2830" s="223" t="inlineStr">
        <is>
          <t>Andi Offset CV</t>
        </is>
      </c>
      <c r="T2830" s="223" t="inlineStr">
        <is>
          <t>Lokal</t>
        </is>
      </c>
      <c r="U2830" s="86" t="n">
        <v>228</v>
      </c>
      <c r="V2830" s="86" t="inlineStr">
        <is>
          <t>pdf</t>
        </is>
      </c>
      <c r="W2830" s="223" t="inlineStr">
        <is>
          <t>8.0 MB</t>
        </is>
      </c>
      <c r="X2830" s="223" t="inlineStr">
        <is>
          <t>Sumber dan jaringan informasi oleh Badan Intelijen adalah proses perekrutan terhadap pihak-pihak yang dianggap potensial untuk direkrut, untuk menjaga pasokan informasi tetap terjaga. Persoalan yang muncul terkait dengan sumber dan jaringan informasi adalah kurang terbinanya pihak-pihak yang menjadi sumber informasi, sehingga tidak terbentuk jaringan informasi yang terjaga keberadaannya. Meskipun perekrutan terhadap sumber informasi telah dilakukan dengan mengikuti proses dan tahapan yang panjang, terkadang proses dan tahapan panjang tersebut sering diabaikan. Kondisi seperti ini menjadikan pihak-pihak yang memiliki akses terhadap informasi cenderung enggan memasok informasi ke Badan Intelijen karena minimnya perhatian. Karenanya, Badan Intelijen sering mengalami kehilangan atau ditinggal sumber informasi, dan harus memulai dari awal untuk mendapatkan pihak-pihak potensial sebagai sumber yang memiliki akses terhadap informasi yang dibutuhkan agar mendapat pasokan informasi yang dibutuhkan Badan Intelijen. Jika Badan Intelijen tidak memiliki informasi yang cukup, maka hal tersebut dapat mengganggu jalannya fungsi, tugas, misi, kegiatan, dan operasi intelijen yang dilakukan Badan Intelijen. Apabila Badan Intelijen secara institusi tidak menjaga sumber dan jaringan informasi yang dimiliki, maka secara tidak langsung Badan Intelijen melemahkan fungsi, tugas, misi, kegiatan, dan operasi intelijen yang dilakukan. Dengan terbatasnya sumber dan jaringan informasi yang dimiliki Badan Intelijen, maka berpotensi menyulitkan organisasinya dalam menjalankan fungsi, tugas, misi, kegiatan, dan operasi intelijen yang diembannya. Kelemahan Badan Intelijen terhadap sumber dan jaringan informasi menjadikan tidak efektifnya kerja-kerja intelijen terhadap tugas-tugas pokok dan fungsi yang menjadi kewajibannya. Oleh karena itu, catatan-catatan terhadap persoalan sumber dan jaringan informasi harus menjadi perhatian bagi Badan Intelijen untuk mengoptimalkan peran organisasinya guna menjamin dan memastikan pasokan informasi dari sumber serta jaringan informasi tetap terjaga. Kebutuhan Jaringan sebagai Sumber Informasi semakin penting. Kondisi tersebut menjadikan posisi keberadaan jaringan informasi sangat penting bagi Badan Intelijen, karena menjadi jalan untuk mendapatkan pasokan informasi yang tidak dapat disuplai oleh personil dan agen intelijen internal. Oleh karenanya, buku ini hadir untuk memenuhi kebutuhan tersebut.</t>
        </is>
      </c>
      <c r="Y2830" s="262" t="n">
        <v>89000</v>
      </c>
      <c r="Z2830" s="226" t="n"/>
      <c r="AA2830" s="241">
        <f>Y4455*Z4455</f>
        <v/>
      </c>
      <c r="AB2830" s="237" t="inlineStr">
        <is>
          <t>825c0414-67f4-4011-9b39-45072b678e2b</t>
        </is>
      </c>
    </row>
    <row r="2831" ht="15" customHeight="1" s="283">
      <c r="A2831" s="109" t="n">
        <v>4447</v>
      </c>
      <c r="B2831" s="222">
        <f>HYPERLINK("https://mocostore.moco.co.id/catalog/"&amp;AB4456,"Klik Disini")</f>
        <v/>
      </c>
      <c r="C2831" s="223" t="inlineStr">
        <is>
          <t>Penelitian Kualitatif Itu Mengasyikkan, Metode Penelitian untuk Bidang Humaniora dan Kesusastraan</t>
        </is>
      </c>
      <c r="D2831" s="223" t="inlineStr">
        <is>
          <t>:</t>
        </is>
      </c>
      <c r="E2831" s="223" t="inlineStr">
        <is>
          <t>Prof. Dr. Patrisius Istiarto Djiwandono dan Wawan Eko Yulianto, Ph.D</t>
        </is>
      </c>
      <c r="F2831" s="223" t="inlineStr">
        <is>
          <t>978-623-01-3274-2</t>
        </is>
      </c>
      <c r="G2831" s="223" t="inlineStr">
        <is>
          <t>978-623-01-3275-9</t>
        </is>
      </c>
      <c r="H2831" s="223" t="inlineStr">
        <is>
          <t>Metodologi</t>
        </is>
      </c>
      <c r="I2831" s="258" t="inlineStr">
        <is>
          <t>Perguruan Tinggi</t>
        </is>
      </c>
      <c r="J2831" s="186" t="inlineStr">
        <is>
          <t>009.19</t>
        </is>
      </c>
      <c r="K2831" s="223" t="inlineStr">
        <is>
          <t>Edisi Ke-1</t>
        </is>
      </c>
      <c r="L2831" s="264" t="n"/>
      <c r="M2831" s="265" t="inlineStr">
        <is>
          <t>Tidak Tersedia</t>
        </is>
      </c>
      <c r="N2831" s="223" t="inlineStr">
        <is>
          <t>Indonesia</t>
        </is>
      </c>
      <c r="O2831" s="223" t="inlineStr">
        <is>
          <t>Bukan fiksi</t>
        </is>
      </c>
      <c r="P2831" s="223" t="n">
        <v>2023</v>
      </c>
      <c r="Q2831" s="223" t="n">
        <v>2023</v>
      </c>
      <c r="R2831" s="223" t="inlineStr">
        <is>
          <t>Penerbit Andi</t>
        </is>
      </c>
      <c r="S2831" s="223" t="inlineStr">
        <is>
          <t>Andi Offset CV</t>
        </is>
      </c>
      <c r="T2831" s="223" t="inlineStr">
        <is>
          <t>Lokal</t>
        </is>
      </c>
      <c r="U2831" s="86" t="n">
        <v>258</v>
      </c>
      <c r="V2831" s="86" t="inlineStr">
        <is>
          <t>pdf</t>
        </is>
      </c>
      <c r="W2831" s="223" t="inlineStr">
        <is>
          <t>5.2 MB</t>
        </is>
      </c>
      <c r="X2831" s="223" t="inlineStr">
        <is>
          <t>Naskah buku ini menitikberatkan pada metodologi penelitian kualitatif di bidang humaniora, khususnya studi wacana dan kasusastraan. Bagian awal dimulai dengan hal yang sangat fundamental, yakni rancangan penelitian. Selain mencakup beberapa jenis rancangan dalam paradigma kualitatif, bagian ini juga membahas mixed method sebagai metode penelitian terkini yang menggabungkan dua paradigma besar, yaitu kuantitatif dan kualitatif, Bagian selanjutnya membahas peran teori dalam studi kualitatif. Ini dilanjutkan dengan pembahasan lebih spesifik tentang beberapa teknik pengumpulan data yang masih sering dilakukan secara kurang tepat dalam praktik penelitian, utamanya angket, wawancara, dan pengamatan. Bagian selanjutnya menyajikan semiotik, suatu ilmu yang mempelajari simbol dan tanda. Setelah simbol dan bahasa nonverbal, bagian berikutnya mengupas analisis isi sebagai satu pisau untuk membedah muatan-muatan ideologis, pragmatis, dan afektif dalam wacana tulis. Bagian selanjutnya menyajikan beberapa rancangan studi eksploratif interpretatif, yakni Grounded Theory, histori komparatif, fenomenologi, dan analisis tematik. Disajikan pula seluk- beluk pengodean (coding) yang sangat membantu dalam analisis data kualitatif. Bagian berikutnya membahas multimodalitas, suatu kajian yang makin populer dalam studi media. Bagian ini bertumpu pada konsep sosial semiotik multimodal yang pada intinya mengkaji aspek komunikasi sosial lewat berbagai simbol dan tulisan. Bagian selanjutnya berpindah pada kajian sastra, serta mengupas tuntas metode deskriptif kualitatif dan metode deskriptif komparatif untuk kajian bidang sastra. Akhirnya, naskah ditutup dengan uraian tentang penulisan laporan untuk sasaran jurnal ilmiah bereputasi Beberapa latihan soal di akhir setiap bab juga disediakan untuk membantu pembaca mengonsolidasikan pengetahuan yang telah diperoleh lewat uraian panjang sebuah bab.</t>
        </is>
      </c>
      <c r="Y2831" s="262" t="n">
        <v>86000</v>
      </c>
      <c r="Z2831" s="226" t="n"/>
      <c r="AA2831" s="241">
        <f>Y4456*Z4456</f>
        <v/>
      </c>
      <c r="AB2831" s="237" t="inlineStr">
        <is>
          <t>8ba6db23-e9ce-4c34-8079-431e30049891</t>
        </is>
      </c>
    </row>
    <row r="2832" ht="15" customHeight="1" s="283">
      <c r="A2832" s="109" t="n">
        <v>4448</v>
      </c>
      <c r="B2832" s="222">
        <f>HYPERLINK("https://mocostore.moco.co.id/catalog/"&amp;AB4457,"Klik Disini")</f>
        <v/>
      </c>
      <c r="C2832" s="223" t="inlineStr">
        <is>
          <t>Pengantar Akuntansi, Sebuah Pengantar Pembelajaran Akuntansi</t>
        </is>
      </c>
      <c r="D2832" s="223" t="inlineStr">
        <is>
          <t>:</t>
        </is>
      </c>
      <c r="E2832" s="223" t="inlineStr">
        <is>
          <t>Riana Mayasari, Jovan Febriantoko, Nelly Masnila</t>
        </is>
      </c>
      <c r="F2832" s="223" t="inlineStr">
        <is>
          <t>978-623-01-3371-8</t>
        </is>
      </c>
      <c r="G2832" s="223" t="inlineStr">
        <is>
          <t>978-623-01-3369-5</t>
        </is>
      </c>
      <c r="H2832" s="223" t="inlineStr">
        <is>
          <t>Bisnis &amp; Ekonomi</t>
        </is>
      </c>
      <c r="I2832" s="258" t="inlineStr">
        <is>
          <t>Perguruan Tinggi</t>
        </is>
      </c>
      <c r="J2832" s="186" t="inlineStr">
        <is>
          <t>009.09</t>
        </is>
      </c>
      <c r="K2832" s="223" t="inlineStr">
        <is>
          <t>Edisi Ke-1</t>
        </is>
      </c>
      <c r="L2832" s="264" t="n"/>
      <c r="M2832" s="265" t="inlineStr">
        <is>
          <t>Tidak Tersedia</t>
        </is>
      </c>
      <c r="N2832" s="223" t="inlineStr">
        <is>
          <t>Indonesia</t>
        </is>
      </c>
      <c r="O2832" s="223" t="inlineStr">
        <is>
          <t>Bukan fiksi</t>
        </is>
      </c>
      <c r="P2832" s="223" t="n">
        <v>2023</v>
      </c>
      <c r="Q2832" s="223" t="n">
        <v>2023</v>
      </c>
      <c r="R2832" s="223" t="inlineStr">
        <is>
          <t>Penerbit Andi</t>
        </is>
      </c>
      <c r="S2832" s="223" t="inlineStr">
        <is>
          <t>Andi Offset CV</t>
        </is>
      </c>
      <c r="T2832" s="223" t="inlineStr">
        <is>
          <t>Lokal</t>
        </is>
      </c>
      <c r="U2832" s="86" t="n">
        <v>386</v>
      </c>
      <c r="V2832" s="86" t="inlineStr">
        <is>
          <t>pdf</t>
        </is>
      </c>
      <c r="W2832" s="223" t="inlineStr">
        <is>
          <t>7.1 MB</t>
        </is>
      </c>
      <c r="X2832" s="223" t="inlineStr">
        <is>
          <t>Buku Pengantar Akuntansi &amp;lsquo;Sebuah Pengantar Pembelajaran Akuntansi&amp;rdquo; terdiri dari 10 Bab. Buku ini memberikan sejumlah pengetahuan terkait materi pada bidang ilmu akuntansi yang telah menyesuaikan dengan standar akuntansi (SAK). Buku ini telah disesuaikan dengan kebutuhan pendidikan akuntansi, baik di skala perguruan tinggi maupun kebutuhan pihak profesional. Buku ini meliputi hal-hal (1) Pendahuluan, (2) Contoh Kasus Bidang Keuangan, (3) Contoh Latihan Soal, dan (4) Kesimpulan.</t>
        </is>
      </c>
      <c r="Y2832" s="262" t="n">
        <v>119000</v>
      </c>
      <c r="Z2832" s="226" t="n"/>
      <c r="AA2832" s="241">
        <f>Y4457*Z4457</f>
        <v/>
      </c>
      <c r="AB2832" s="237" t="inlineStr">
        <is>
          <t>1f0a2a27-9246-4124-be0b-ee5d7a87eee7</t>
        </is>
      </c>
    </row>
    <row r="2833" ht="15" customHeight="1" s="283">
      <c r="A2833" s="109" t="n">
        <v>4449</v>
      </c>
      <c r="B2833" s="222">
        <f>HYPERLINK("https://mocostore.moco.co.id/catalog/"&amp;AB4458,"Klik Disini")</f>
        <v/>
      </c>
      <c r="C2833" s="223" t="inlineStr">
        <is>
          <t>Pengolahan dan Analisa Data Statistika dengan SPSS</t>
        </is>
      </c>
      <c r="D2833" s="223" t="inlineStr">
        <is>
          <t>:</t>
        </is>
      </c>
      <c r="E2833" s="223" t="inlineStr">
        <is>
          <t>Fransiscus Xaverius Pudjo Wibowo</t>
        </is>
      </c>
      <c r="F2833" s="223" t="inlineStr">
        <is>
          <t>978-623-01-3652-8</t>
        </is>
      </c>
      <c r="G2833" s="223" t="inlineStr">
        <is>
          <t>978-623-01-3653-5</t>
        </is>
      </c>
      <c r="H2833" s="223" t="inlineStr">
        <is>
          <t>Statistika</t>
        </is>
      </c>
      <c r="I2833" s="258" t="inlineStr">
        <is>
          <t>Perguruan Tinggi</t>
        </is>
      </c>
      <c r="J2833" s="186" t="inlineStr">
        <is>
          <t>009.01</t>
        </is>
      </c>
      <c r="K2833" s="223" t="inlineStr">
        <is>
          <t>Edisi Ke-1</t>
        </is>
      </c>
      <c r="L2833" s="264" t="n"/>
      <c r="M2833" s="265" t="inlineStr">
        <is>
          <t>Tidak Tersedia</t>
        </is>
      </c>
      <c r="N2833" s="223" t="inlineStr">
        <is>
          <t>Indonesia</t>
        </is>
      </c>
      <c r="O2833" s="223" t="inlineStr">
        <is>
          <t>Bukan fiksi</t>
        </is>
      </c>
      <c r="P2833" s="223" t="n">
        <v>2023</v>
      </c>
      <c r="Q2833" s="223" t="n">
        <v>2023</v>
      </c>
      <c r="R2833" s="223" t="inlineStr">
        <is>
          <t>Penerbit Andi</t>
        </is>
      </c>
      <c r="S2833" s="223" t="inlineStr">
        <is>
          <t>Andi Offset CV</t>
        </is>
      </c>
      <c r="T2833" s="223" t="inlineStr">
        <is>
          <t>Lokal</t>
        </is>
      </c>
      <c r="U2833" s="86" t="n">
        <v>450</v>
      </c>
      <c r="V2833" s="86" t="inlineStr">
        <is>
          <t>pdf</t>
        </is>
      </c>
      <c r="W2833" s="223" t="inlineStr">
        <is>
          <t>7.4 MB</t>
        </is>
      </c>
      <c r="X2833" s="223" t="inlineStr">
        <is>
          <t>SPSS merupakan aplikasi yang membantu pengolahan dan analisis data statistik. SPSS banyak dimanfaatkan karena penggunaannya yang cukup mudah.Buku ini ditujukan untuk mahasiswa, peneliti, dan para pengguna ilmu statistik yang terlibat dalam proses data stastitika, dan pengolahan data dan analisis data sebagai penelitian, berkaitan dengan bidang ekonomi dan bisnis, disertai contoh-contoh kasus, langkah-langkah pengolahan data sistematis, baik untuk memasukkan, mengolah, menganalisis, serta cara untuk mengimplementasikan hasil dari pengolahan data stastitika tersebut. Kelebihan dari buku Pengolahan dan Analisis Data Stastitik dengan SPSS adalah menyajikan materi secara sistematis, dengan bahasa sangat sederhana dan mudah dipahami oleh pembaca. Berisi pula teknik pengolahan data, pembahasan, dan penyelesaian analisis statistika disertai contoh-contoh kasus penelitian dalam bidang ekonomi dan bisnis yang tentunya mudah dipahami, sehingga diharapkan mampu membantu mahasiswa, peneliti dan pihak-pihak terkait yang tertarik dalam bidang statistik agardapat menyelesaikan analisis data maupun penulisan tugas akhir. 1) Perkenalan SPSS terdiri dari cara menjalankan SPSS, menu-menu dalam SPSS, cara mendesain variabel, memasukkan variabel, menyimpan dan mencetak file dalam SPSS, 2) Statistika deskriptif. 3) Analisis validitas dan realibilitas kuesioner. 4) Pengujian normalitas dan linieritas. 5) Statistik inferensial parametrik. 6) Statistik nonparametrik. 7) Korelasi terdiri metode korelasi pearson/product moment, metode korelasi rank (peringkat)/spearman, dan metode korelasi parsial (partial correlation). 8) Uji asumsi regresi terdiri dari uji normalitas, uji multikolinearitas, uji heterokedastisitas dan uji auto-korelasi. 9) Pengujian normalitas regresi berganda. 10) Regresi sederhana. 11) Regresi linier berganda terdiri uji koefisien derteminasi, uji parsial, dan uji simultan. Penyusunan buku ini hasil pemikiran dan pengalaman penulis mendampingi mahasiswa yang mengalami kesulitan dalam menyusun dan menyelesaikan tugas akhir dalam pengolahan dan analisis data penelitian sebagai teknik metode penelitian. Berdasarkan hal tersebut, penulis berusaha menyajikan materi yang diberikan secara jelas dan terperinci disertai contoh kasus-kasus penelitian dalam bidang ekonomi dan bisnis dalam penelitian. Di akhir bab diberikan latihan dan pembahasan agar dapat diterima oleh pembaca. Harapan penulis buku ini dapat bermanfaat bagi pembaca untuk menyelesaikan tugas akhir.</t>
        </is>
      </c>
      <c r="Y2833" s="262" t="n">
        <v>136000</v>
      </c>
      <c r="Z2833" s="226" t="n"/>
      <c r="AA2833" s="241">
        <f>Y4458*Z4458</f>
        <v/>
      </c>
      <c r="AB2833" s="237" t="inlineStr">
        <is>
          <t>aafccc65-1e60-40be-ba8a-620d9a1c8dde</t>
        </is>
      </c>
    </row>
    <row r="2834" ht="15" customHeight="1" s="283">
      <c r="A2834" s="109" t="n">
        <v>4450</v>
      </c>
      <c r="B2834" s="222">
        <f>HYPERLINK("https://mocostore.moco.co.id/catalog/"&amp;AB4459,"Klik Disini")</f>
        <v/>
      </c>
      <c r="C2834" s="223" t="inlineStr">
        <is>
          <t>Penyakit Mulut. Kenali, Cegah, dan Atasi</t>
        </is>
      </c>
      <c r="D2834" s="223" t="inlineStr">
        <is>
          <t>:</t>
        </is>
      </c>
      <c r="E2834" s="223" t="inlineStr">
        <is>
          <t>drg. Agam Ferry Erwana, Sp.PM</t>
        </is>
      </c>
      <c r="F2834" s="223" t="inlineStr">
        <is>
          <t>978-623-6822-64-7</t>
        </is>
      </c>
      <c r="G2834" s="223" t="inlineStr">
        <is>
          <t>978-623-6822-65-4</t>
        </is>
      </c>
      <c r="H2834" s="223" t="inlineStr">
        <is>
          <t>Kesehatan</t>
        </is>
      </c>
      <c r="I2834" s="258" t="inlineStr">
        <is>
          <t>Perguruan Tinggi</t>
        </is>
      </c>
      <c r="J2834" s="186" t="inlineStr">
        <is>
          <t>009.24</t>
        </is>
      </c>
      <c r="K2834" s="223" t="inlineStr">
        <is>
          <t>Edisi Ke-1</t>
        </is>
      </c>
      <c r="L2834" s="264" t="n"/>
      <c r="M2834" s="265" t="inlineStr">
        <is>
          <t>Tidak Tersedia</t>
        </is>
      </c>
      <c r="N2834" s="223" t="inlineStr">
        <is>
          <t>Indonesia</t>
        </is>
      </c>
      <c r="O2834" s="223" t="inlineStr">
        <is>
          <t>Bukan fiksi</t>
        </is>
      </c>
      <c r="P2834" s="223" t="n">
        <v>2023</v>
      </c>
      <c r="Q2834" s="223" t="n">
        <v>2023</v>
      </c>
      <c r="R2834" s="223" t="inlineStr">
        <is>
          <t>Rapha Publishing</t>
        </is>
      </c>
      <c r="S2834" s="223" t="inlineStr">
        <is>
          <t>Andi Offset CV</t>
        </is>
      </c>
      <c r="T2834" s="223" t="inlineStr">
        <is>
          <t>Lokal</t>
        </is>
      </c>
      <c r="U2834" s="86" t="n">
        <v>98</v>
      </c>
      <c r="V2834" s="86" t="inlineStr">
        <is>
          <t>pdf</t>
        </is>
      </c>
      <c r="W2834" s="223" t="inlineStr">
        <is>
          <t>2.0 MB</t>
        </is>
      </c>
      <c r="X2834" s="223" t="inlineStr">
        <is>
          <t>Ilmu penyakit mulut merupakan cabang ilmu kedokteran gigi yang relatif baru. Ilmu ini membahas permasalahan dan penyakit di dalam rongga mulut selain gigi, secara isinya mulut bukan cuma gigi. Mulai dari sariawan hingga kanker rongga mulut. Karena ilmu penyakit mulut masih relatif baru bagi masyarakat, banyak yang belum menyadari ada sesuatu yang salah di dalam rongga mulut mereka. Ditambah tidak semua dokter gigi menguasai ilmu penyakit mulut dengan baik. Buku ini membahas ilmu penyakit mulut dengan cara yang berbeda, menggunakan bahasa yang mudah, serta ilustrasi gambar yang jelas dan menarik agar mudah dipahami dan dimengerti, tidak hanya bagi masyarakat sebagai penerima informasi, tetapi juga bagi dokter gigi sebagai pemberi informasi untuk menjalin komunikasi dua arah yang baik. Penasaran kayak gimana? Jangan Cuma penasaran, beli dan buktikan sendiri. Gak ngerti, uang kembali! Salam hangat, DokterGigiGAUL</t>
        </is>
      </c>
      <c r="Y2834" s="262" t="n">
        <v>74000</v>
      </c>
      <c r="Z2834" s="226" t="n"/>
      <c r="AA2834" s="241">
        <f>Y4459*Z4459</f>
        <v/>
      </c>
      <c r="AB2834" s="237" t="inlineStr">
        <is>
          <t>9bd81b59-8775-48ca-a416-a9440c862974</t>
        </is>
      </c>
    </row>
    <row r="2835" ht="15" customHeight="1" s="283">
      <c r="A2835" s="109" t="n">
        <v>4451</v>
      </c>
      <c r="B2835" s="222">
        <f>HYPERLINK("https://mocostore.moco.co.id/catalog/"&amp;AB4460,"Klik Disini")</f>
        <v/>
      </c>
      <c r="C2835" s="223" t="inlineStr">
        <is>
          <t>Perencanaan dan Pengembangan Atraksi Wisata Berkelanjutan</t>
        </is>
      </c>
      <c r="D2835" s="223" t="inlineStr">
        <is>
          <t>:</t>
        </is>
      </c>
      <c r="E2835" s="223" t="inlineStr">
        <is>
          <t>Prof. Dr. Diena M. Lemy, A.Par., M.M., CHE., dkk</t>
        </is>
      </c>
      <c r="F2835" s="223" t="inlineStr">
        <is>
          <t>978-623-01-3896-6</t>
        </is>
      </c>
      <c r="G2835" s="223" t="inlineStr">
        <is>
          <t>978-623-01-3897-3</t>
        </is>
      </c>
      <c r="H2835" s="223" t="inlineStr">
        <is>
          <t>Pariwisata</t>
        </is>
      </c>
      <c r="I2835" s="258" t="inlineStr">
        <is>
          <t>Perguruan Tinggi</t>
        </is>
      </c>
      <c r="J2835" s="186" t="inlineStr">
        <is>
          <t>009.17</t>
        </is>
      </c>
      <c r="K2835" s="223" t="inlineStr">
        <is>
          <t>Edisi Ke-1</t>
        </is>
      </c>
      <c r="L2835" s="264" t="n"/>
      <c r="M2835" s="265" t="inlineStr">
        <is>
          <t>Tidak Tersedia</t>
        </is>
      </c>
      <c r="N2835" s="223" t="inlineStr">
        <is>
          <t>Indonesia</t>
        </is>
      </c>
      <c r="O2835" s="223" t="inlineStr">
        <is>
          <t>Bukan fiksi</t>
        </is>
      </c>
      <c r="P2835" s="223" t="n">
        <v>2024</v>
      </c>
      <c r="Q2835" s="223" t="n">
        <v>2024</v>
      </c>
      <c r="R2835" s="223" t="inlineStr">
        <is>
          <t>Penerbit Andi</t>
        </is>
      </c>
      <c r="S2835" s="223" t="inlineStr">
        <is>
          <t>Andi Offset CV</t>
        </is>
      </c>
      <c r="T2835" s="223" t="inlineStr">
        <is>
          <t>Lokal</t>
        </is>
      </c>
      <c r="U2835" s="86" t="n">
        <v>194</v>
      </c>
      <c r="V2835" s="86" t="inlineStr">
        <is>
          <t>pdf</t>
        </is>
      </c>
      <c r="W2835" s="223" t="inlineStr">
        <is>
          <t>8.5 MB</t>
        </is>
      </c>
      <c r="X2835" s="223" t="inlineStr">
        <is>
          <t>Buku ini mengulas esensi pariwisata berkelanjutan dengan fokus pada pengembangan atraksi wisata sebagai pilar utama. Menyajikan panduan praktis, buku ini memberikan langkah-langkah konkrit untuk mencapai keseimbangan ekonomi, sosial budaya, dan lingkungan dalam pariwisata. Ditujukan kepada berbagai pihak yang tertarik, penulis mengajak pembaca menjelajahi strategi dan prinsip-prinsip untuk mengurangi dampak negatif pariwisata, sambil merangsang pertumbuhan ekonomi lokal. Dengan contoh kasus dan penelitian, buku ini memberikan wawasan mendalam tentang peran atraksi wisata dalam memelihara kelestarian destinasi pariwisata. Cocok untuk semua pemangku kepentingan pariwisata, buku ini menjadi panduan inspiratif menuju destinasi pariwisata yang berkelanjutan dan bermakna.</t>
        </is>
      </c>
      <c r="Y2835" s="262" t="n">
        <v>74000</v>
      </c>
      <c r="Z2835" s="226" t="n"/>
      <c r="AA2835" s="241">
        <f>Y4460*Z4460</f>
        <v/>
      </c>
      <c r="AB2835" s="237" t="inlineStr">
        <is>
          <t>41d7b119-6043-4159-b8f4-0cbad4024f7a</t>
        </is>
      </c>
    </row>
    <row r="2836" ht="15" customHeight="1" s="283">
      <c r="A2836" s="109" t="n">
        <v>4453</v>
      </c>
      <c r="B2836" s="222">
        <f>HYPERLINK("https://mocostore.moco.co.id/catalog/"&amp;AB4462,"Klik Disini")</f>
        <v/>
      </c>
      <c r="C2836" s="223" t="inlineStr">
        <is>
          <t>Politik Hukum Pemilihan Kepala Daerah di Indonesia</t>
        </is>
      </c>
      <c r="D2836" s="223" t="inlineStr">
        <is>
          <t>:</t>
        </is>
      </c>
      <c r="E2836" s="223" t="inlineStr">
        <is>
          <t>Dr. Suratin Eko Supono, S.H., S.IP, M.H.</t>
        </is>
      </c>
      <c r="F2836" s="223" t="inlineStr">
        <is>
          <t>978-623-01-3396-1</t>
        </is>
      </c>
      <c r="G2836" s="223" t="inlineStr">
        <is>
          <t>978-623-01-3397-8</t>
        </is>
      </c>
      <c r="H2836" s="223" t="inlineStr">
        <is>
          <t>Hukum &amp; Politik</t>
        </is>
      </c>
      <c r="I2836" s="258" t="inlineStr">
        <is>
          <t>Perguruan Tinggi</t>
        </is>
      </c>
      <c r="J2836" s="186" t="inlineStr">
        <is>
          <t>009.12</t>
        </is>
      </c>
      <c r="K2836" s="223" t="inlineStr">
        <is>
          <t>Edisi Ke-1</t>
        </is>
      </c>
      <c r="L2836" s="264" t="n"/>
      <c r="M2836" s="265" t="inlineStr">
        <is>
          <t>Tidak Tersedia</t>
        </is>
      </c>
      <c r="N2836" s="223" t="inlineStr">
        <is>
          <t>Indonesia</t>
        </is>
      </c>
      <c r="O2836" s="223" t="inlineStr">
        <is>
          <t>Bukan fiksi</t>
        </is>
      </c>
      <c r="P2836" s="223" t="n">
        <v>2023</v>
      </c>
      <c r="Q2836" s="223" t="n">
        <v>2023</v>
      </c>
      <c r="R2836" s="223" t="inlineStr">
        <is>
          <t>Penerbit Andi</t>
        </is>
      </c>
      <c r="S2836" s="223" t="inlineStr">
        <is>
          <t>Andi Offset CV</t>
        </is>
      </c>
      <c r="T2836" s="223" t="inlineStr">
        <is>
          <t>Lokal</t>
        </is>
      </c>
      <c r="U2836" s="86" t="n">
        <v>306</v>
      </c>
      <c r="V2836" s="86" t="inlineStr">
        <is>
          <t>pdf</t>
        </is>
      </c>
      <c r="W2836" s="223" t="inlineStr">
        <is>
          <t>8.8 MB</t>
        </is>
      </c>
      <c r="X2836" s="223" t="inlineStr">
        <is>
          <t>Politik hukum pemilihan kepala daerah adalah kebijakan penyelenggara negara yang bersifat mendasar dalam menentukan arah, bentuk, maupun isi dari hukum pemilihan daerah langsung, yaitu proses penyusunan, pembahasan, dan pelaksanaan dalam proses penegakkan hukumnya terkait penegakan konstitusi tentang pemilihan kepala daerah langsung. Pemilihan kepala daerah langsung mengindikasikan belum memberikan hasil yang ideal, dalam hal ini ditengarai adanya beberapa kepala daerah yang tersandung kasus hukum korupsi, terjadinya politik uang, konflik horizontal, masifnya isu SARA, politisasi identitas, dan kebangkrutan daerah dalam menyiapkan biaya pemilihan yang besar. Perlu perubahan konsep yang ideal tentang politik hukum pemilihan kepala daerah di Indonesia. Buku ini mengkaji dan menganalisis berdasarkan Pancasila Sila Keempat &amp;ldquo;Kerakyatan yang Dipimpin oleh Hikmat Kebijaksanaan dalam Permusyawaratan/Perwakilan&amp;rdquo; dan Pasal 18 ayat 4 UUD 1945 yang menegaskan bahwa &amp;ldquo;Gubernur, Bupati, dan Wali Kota masing-masing sebagai kepala pemerintah daerah provinsi, kabupaten, dan kota dipilih secara demokratis&amp;rdquo;. Frasa &amp;ldquo;dipilih secara demokratis&amp;rdquo; merupakan opened legal policy, tidak dapat diterjemahkan secara tunggal sebagai pemilihan secara langsung. Pemilihan secara tidak langsung atau perwakilan pun dapat diartikan sebagai pemilihan yang demokratis, sepanjang proses pemilihan yang dilakukan demokratis. Sehingga pemilihan kepala daerah yang dilakukan secara langsung maupun tidak langsung, menjadi bagian dari kewenangan pembentuk undang-undang untuk menentukannya. Buku ini disusun dengan menggunakan tipe kajian yuridis normatif dengan pendekatan Perundang-undangan (statute approach), Historis (historical approach), Perbandingan (comparative approach), dan Konseptual (conseptual approach), dengan menggunakan Konsep Negara Hukum Pancasila sebagai Grand Theory, Politik Hukum Otonomi Daerah sebagai Middle Range Theory, dan Konsep Pemilihan Kepala Daerah sebagai Applied Theory untuk menjelaskan politik hukum pemilihan kepala daerah di Indonesia dan konsep yang ideal tentang politik hukum pemilihan kepala daerah untuk mewujudkan otonomi daerah di Indonesia, yaitu perubahan konsep pemilihan gubernur dipilih oleh DPRD sebagai usulan revisi undang-undang pemilihan kepala daerah yang sekarang berlaku.</t>
        </is>
      </c>
      <c r="Y2836" s="262" t="n">
        <v>114000</v>
      </c>
      <c r="Z2836" s="226" t="n"/>
      <c r="AA2836" s="241">
        <f>Y4462*Z4462</f>
        <v/>
      </c>
      <c r="AB2836" s="237" t="inlineStr">
        <is>
          <t>ea4dd3ff-a519-49e9-a85a-51800ea65baf</t>
        </is>
      </c>
    </row>
    <row r="2837" ht="15" customHeight="1" s="283">
      <c r="A2837" s="109" t="n">
        <v>4454</v>
      </c>
      <c r="B2837" s="222">
        <f>HYPERLINK("https://mocostore.moco.co.id/catalog/"&amp;AB4463,"Klik Disini")</f>
        <v/>
      </c>
      <c r="C2837" s="223" t="inlineStr">
        <is>
          <t>Riset &amp; Publikasi Ilmiah</t>
        </is>
      </c>
      <c r="D2837" s="223" t="inlineStr">
        <is>
          <t>:</t>
        </is>
      </c>
      <c r="E2837" s="223" t="inlineStr">
        <is>
          <t>Prof. Marwan Effendy, S.T., M.T.,Ph.D.</t>
        </is>
      </c>
      <c r="F2837" s="223" t="inlineStr">
        <is>
          <t>978-623-01-3368-8</t>
        </is>
      </c>
      <c r="G2837" s="223" t="inlineStr">
        <is>
          <t>978-623-01-3370-1</t>
        </is>
      </c>
      <c r="H2837" s="223" t="inlineStr">
        <is>
          <t>Metodologi</t>
        </is>
      </c>
      <c r="I2837" s="258" t="inlineStr">
        <is>
          <t>Perguruan Tinggi</t>
        </is>
      </c>
      <c r="J2837" s="186" t="inlineStr">
        <is>
          <t>009.01</t>
        </is>
      </c>
      <c r="K2837" s="223" t="inlineStr">
        <is>
          <t>Edisi Ke-1</t>
        </is>
      </c>
      <c r="L2837" s="264" t="n"/>
      <c r="M2837" s="265" t="inlineStr">
        <is>
          <t>Tidak Tersedia</t>
        </is>
      </c>
      <c r="N2837" s="223" t="inlineStr">
        <is>
          <t>Indonesia</t>
        </is>
      </c>
      <c r="O2837" s="223" t="inlineStr">
        <is>
          <t>Bukan fiksi</t>
        </is>
      </c>
      <c r="P2837" s="223" t="n">
        <v>2023</v>
      </c>
      <c r="Q2837" s="223" t="n">
        <v>2023</v>
      </c>
      <c r="R2837" s="223" t="inlineStr">
        <is>
          <t>Penerbit Andi</t>
        </is>
      </c>
      <c r="S2837" s="223" t="inlineStr">
        <is>
          <t>Andi Offset CV</t>
        </is>
      </c>
      <c r="T2837" s="223" t="inlineStr">
        <is>
          <t>Lokal</t>
        </is>
      </c>
      <c r="U2837" s="86" t="n">
        <v>274</v>
      </c>
      <c r="V2837" s="86" t="inlineStr">
        <is>
          <t>pdf</t>
        </is>
      </c>
      <c r="W2837" s="223" t="inlineStr">
        <is>
          <t>22.2 MB</t>
        </is>
      </c>
      <c r="X2837" s="223" t="inlineStr">
        <is>
          <t>Strategi Menulis Artikel Riset dan Menembus Publikasi Berkelas Internasional Bereputasi Buku ini sangat menarik dibaca oleh para akademisi yang berprofesi sebagai dosen, peneliti ataupun praktisi, terutama bagi anda yang sedang menempuh studi dan berkaitan dengan tulisan ilmiah. Buku ini memandu anda untuk menjadi penulis artikel ilmiah berkelas dunia, yang merupakan impian bagi para akademisi. Buku sederhana ini ditulis berdasarkan pengalaman pribadi sebagai penulis artikel riset (research article) pada beberapa jurnal internasional bereputasi maupun pengalaman belajar yang diperoleh selama studi program doktor di Kingston University London UK tahun 2010-2015. Pengalaman sebagai mitra bersari (reviewer) pada beberapa jurnal terbitan publisher terkemuka ELSEVIER memberikan sudut pandang tersendiri dalam penyajiannya. Buku edisi pertama ini ditulis dalam sebelas bab, yang membahas tentang 1) riset dan artikel publikasi ilmiah, 2) perbedaan artikel riset dan artikel review, 3) strategi mengungkapkan judul dan abstrak, 4) seni menulis pendahuluan (Introduction) untuk mengungkapkan &amp;quot;mengapa topik yang dibahas menarik diteliti dan bagaimana kerangka berpikir risetnya?&amp;quot;, 5) cara menuliskan deskripsi metode (Method) yang mengungkapkan &amp;quot;apa yang dilakukan peneliti untuk menyelesaikan masalah riset?&amp;quot;, 6) strategi menulis deskripsi &amp;quot;Results and Discussion&amp;quot; yang menarik untuk menyatakan &amp;quot;apa yang ditemukan peneliti dan bagaimana temuan itu memberikan kontribusi keilmuan?&amp;quot;, 7) cara menyarikan deskripsi &amp;quot;Conclusion&amp;quot;, 8) manajemen sitasi dan sumber pustaka, 9) susunan kalimat dan penggunaan &amp;quot;tenses&amp;quot; yang tepat, 10) etika dalam penelitian dan publikasi ilmiah, dan 11) cara mengukur kualitas artikel riset dan jurnal ilmiah. Substansi buku ini diungkapkan secara ringkas, namun diyakini sangat strategis dalam memahami teknik menulis dan menembus jurnal internasional bereputasi. Berkaitan dengan riset untuk memperoleh gelar kesarjanaan, perbedaan mendasar antara riset pada jenjang sarjana (S1), magister (S2) dan doktor (S3) terletak pada tingkat kedalamannya. Secara sederhana, penekanan proses pembelajaran dan target riset pada tingkat S1 adalah &amp;quot;menggunakan ilmu (how to use knowledge)&amp;quot; yang berorientasi pada pembuktian teori, S2 berfokus pada &amp;quot;cara mengembangkan ilmu (how to develop knowledge)&amp;quot; yang berorientasi pada pengembangan (development) dan inovasi (innovation), dan S3 bertumpu pada &amp;quot;cara menemukan ilmu (how to find knowledge)&amp;quot; yang berorientasi pada kreatifitas (creativity) dan kebaruan (novelty). Data hasil riset yang memadai memainkan peran kunci pada kualitas tulisan ilmiah, yang akhirnya sangat menentukan layak dan tidaknya manuskrip untuk menembus jurnal internasional yang memiliki faktor dampak tinggi (high impact journals).</t>
        </is>
      </c>
      <c r="Y2837" s="262" t="n">
        <v>92000</v>
      </c>
      <c r="Z2837" s="226" t="n"/>
      <c r="AA2837" s="241">
        <f>Y4463*Z4463</f>
        <v/>
      </c>
      <c r="AB2837" s="237" t="inlineStr">
        <is>
          <t>7116522f-c952-4920-8f10-ddf4605b1a8e</t>
        </is>
      </c>
    </row>
    <row r="2838" ht="15" customHeight="1" s="283">
      <c r="A2838" s="109" t="n">
        <v>4456</v>
      </c>
      <c r="B2838" s="222">
        <f>HYPERLINK("https://mocostore.moco.co.id/catalog/"&amp;AB4465,"Klik Disini")</f>
        <v/>
      </c>
      <c r="C2838" s="223" t="inlineStr">
        <is>
          <t>Sekuritisasi Dalam Hubungan Internasional: Implementasi Teori Sekuritisasi dalam Kasus Narkoba Global</t>
        </is>
      </c>
      <c r="D2838" s="223" t="inlineStr">
        <is>
          <t>:</t>
        </is>
      </c>
      <c r="E2838" s="223" t="inlineStr">
        <is>
          <t>Achmad Djatmiko</t>
        </is>
      </c>
      <c r="F2838" s="223" t="inlineStr">
        <is>
          <t>978-623-01-3230-8</t>
        </is>
      </c>
      <c r="G2838" s="223" t="inlineStr">
        <is>
          <t>978-623-01-3231-5</t>
        </is>
      </c>
      <c r="H2838" s="223" t="inlineStr">
        <is>
          <t>Sosial &amp; Politik</t>
        </is>
      </c>
      <c r="I2838" s="258" t="inlineStr">
        <is>
          <t>Perguruan Tinggi</t>
        </is>
      </c>
      <c r="J2838" s="186" t="inlineStr">
        <is>
          <t>009.07</t>
        </is>
      </c>
      <c r="K2838" s="223" t="inlineStr">
        <is>
          <t>Edisi Ke-1</t>
        </is>
      </c>
      <c r="L2838" s="264" t="n"/>
      <c r="M2838" s="265" t="inlineStr">
        <is>
          <t>Tidak Tersedia</t>
        </is>
      </c>
      <c r="N2838" s="223" t="inlineStr">
        <is>
          <t>Indonesia</t>
        </is>
      </c>
      <c r="O2838" s="223" t="inlineStr">
        <is>
          <t>Bukan fiksi</t>
        </is>
      </c>
      <c r="P2838" s="223" t="n">
        <v>2023</v>
      </c>
      <c r="Q2838" s="223" t="n">
        <v>2023</v>
      </c>
      <c r="R2838" s="223" t="inlineStr">
        <is>
          <t>Penerbit Andi</t>
        </is>
      </c>
      <c r="S2838" s="223" t="inlineStr">
        <is>
          <t>Andi Offset CV</t>
        </is>
      </c>
      <c r="T2838" s="223" t="inlineStr">
        <is>
          <t>Lokal</t>
        </is>
      </c>
      <c r="U2838" s="86" t="n">
        <v>178</v>
      </c>
      <c r="V2838" s="86" t="inlineStr">
        <is>
          <t>pdf</t>
        </is>
      </c>
      <c r="W2838" s="223" t="inlineStr">
        <is>
          <t>3.8 MB</t>
        </is>
      </c>
      <c r="X2838" s="223" t="inlineStr">
        <is>
          <t>Buku yang berjudul SEKURITISASI dalam HUBUNGAN INTERNASIONAL: Implementasi Teori Sekuritisasi dalam Kasus Narkoba Global dapat dijadikan referensi dan bahan bacaan, mengenai dinamika dan fenomena yang terjadi dalam wacana konsep keamanan karena membahas mengenai sebuah teori keamanan nontradisional dalam Hubungan Internasional (HI). Sebagaimana diketahui, teori sekuritisasi merupakan teori terbaru dalam konsep keamanan yang kontroversial, memberikan pendekatan baru dalam Hubungan Internasional (HI) dan menarik banyak peminat Hubungan Internasional (HI) untuk memberi tanggapan dan perdebatan. Hal yang menarik, sekuritisasi dalam buku ini dibahas bagaimana implementasinya dalam kasus nyata, berupa narkoba global. Penulis menguraikan konsep keamanan secara umum, perkembangan, dan serba-serbi teori sekuritisasi dalam kancah wawasan keamanan, serta implementasi teori ini dalam lapangan (narkoba).</t>
        </is>
      </c>
      <c r="Y2838" s="262" t="n">
        <v>68000</v>
      </c>
      <c r="Z2838" s="226" t="n"/>
      <c r="AA2838" s="241">
        <f>Y4465*Z4465</f>
        <v/>
      </c>
      <c r="AB2838" s="237" t="inlineStr">
        <is>
          <t>24f3a72a-3dfa-4aae-b827-1fd16acdd782</t>
        </is>
      </c>
    </row>
    <row r="2839" ht="15" customHeight="1" s="283">
      <c r="A2839" s="109" t="n">
        <v>4457</v>
      </c>
      <c r="B2839" s="222">
        <f>HYPERLINK("https://mocostore.moco.co.id/catalog/"&amp;AB4466,"Klik Disini")</f>
        <v/>
      </c>
      <c r="C2839" s="223" t="inlineStr">
        <is>
          <t>Sistem Enterprise, Konsep dan Implementasi</t>
        </is>
      </c>
      <c r="D2839" s="223" t="inlineStr">
        <is>
          <t>:</t>
        </is>
      </c>
      <c r="E2839" s="223" t="inlineStr">
        <is>
          <t>Mahendrawathi ER, Ph.D.</t>
        </is>
      </c>
      <c r="F2839" s="223" t="inlineStr">
        <is>
          <t>978-623-01-3228-5</t>
        </is>
      </c>
      <c r="G2839" s="223" t="inlineStr">
        <is>
          <t>978-623-01-3229-2</t>
        </is>
      </c>
      <c r="H2839" s="223" t="inlineStr">
        <is>
          <t>Bisnis &amp; Ekonomi</t>
        </is>
      </c>
      <c r="I2839" s="258" t="inlineStr">
        <is>
          <t>Perguruan Tinggi</t>
        </is>
      </c>
      <c r="J2839" s="186" t="inlineStr">
        <is>
          <t>009.09</t>
        </is>
      </c>
      <c r="K2839" s="223" t="inlineStr">
        <is>
          <t>Edisi Ke-1</t>
        </is>
      </c>
      <c r="L2839" s="264" t="n"/>
      <c r="M2839" s="265" t="inlineStr">
        <is>
          <t>Tidak Tersedia</t>
        </is>
      </c>
      <c r="N2839" s="223" t="inlineStr">
        <is>
          <t>Indonesia</t>
        </is>
      </c>
      <c r="O2839" s="223" t="inlineStr">
        <is>
          <t>Bukan fiksi</t>
        </is>
      </c>
      <c r="P2839" s="223" t="n">
        <v>2023</v>
      </c>
      <c r="Q2839" s="223" t="n">
        <v>2023</v>
      </c>
      <c r="R2839" s="223" t="inlineStr">
        <is>
          <t>Penerbit Andi</t>
        </is>
      </c>
      <c r="S2839" s="223" t="inlineStr">
        <is>
          <t>Andi Offset CV</t>
        </is>
      </c>
      <c r="T2839" s="223" t="inlineStr">
        <is>
          <t>Lokal</t>
        </is>
      </c>
      <c r="U2839" s="86" t="n">
        <v>370</v>
      </c>
      <c r="V2839" s="86" t="inlineStr">
        <is>
          <t>pdf</t>
        </is>
      </c>
      <c r="W2839" s="223" t="inlineStr">
        <is>
          <t>6.8 MB</t>
        </is>
      </c>
      <c r="X2839" s="223" t="inlineStr">
        <is>
          <t>Sistem Enterprise (SE) adalah sistem organisasi berskala besar yang dikembangkan dalam bentuk paket software yang dapat digunakan oleh berbagai fungsi di dalam dan antarorganisasi. Sejak kemunculan Enterprise Resource Planning (ERP), sebagai generasi pertama SE, diikuti dengan Supply Chain Management (SCM), Customer Relationship Management (CRM), Product Lifecycle Management (PLM) dan e-Procurement, SE memiliki implikasi yang besar bagi organisasi dan pasar software. Penerapan SE menjanjikan berbagai manfaat bagi organisasi, baik dari sisi operasional, manajerial, strategis, infrastruktur dan organisasional. Namun, di sisi lain SE masih merupakan proyek penerapan TI yang berisiko tinggi mengingat kompleksitas proyek dan besarnya investasi, baik berupa dana, maupun SDM yang harus dicurahkan. Oleh karena itu, pembelajaran mengenai SE membutuhkan pemahaman tidak hanya masalah teknis, seperti komponen dan arsitektur SE, tetapi juga faktor nonteknis, seperti bagaimana mengelola proyek implementasi SE serta perubahan yang menyertainya. Buku ini mencoba mengisi kebutuhan tersebut melalui materi-materi yang terbagi ke dalam empat bagian. Pada Bagian I diberikan pengenalan tentang ERP sebagai generasi pertama SE yang membahas tentang sejarah, gambaran umum, peran ERP dalam integrasi sistem, dan arsitektur ERP. Pada Bagian II dibahas tentang hal-hal penting yang harus diperhatikan dalam implementasi ERP termasuk pemahaman tentang tipe perusahaan, proses bisnis, dan modul utama dalam ERP, yaitu penjualan, pengadaan, perencanaan produksi, akuntansi dan manajemen SDM. Selanjutnya pada Bagian III dikupas tentang implementasi ERP. Bagian terakhir dari buku ini memperkenalkan SCM dan CRM sebagai perangkat lunak lain dari SE. Buku ini juga dilengkapi dengan contoh kasus dan pertanyaan untuk menguji pemahaman pembacanya. Mengingat luasnya pokok bahasan yang dirangkum maka buku ini dapat digunakan oleh pelajar, akademisi maupun praktisi yang tertarik untuk mendalami tentang SE terutama ERP, SCM dan CRM. Pembelajaran di level sarjana dapat fokus tentang dasar dari SE yang sudah sangat banyak dipakai di berbagai organisasi. Sementara itu, pelajar pascasarjana dapat menekankan pada riset-riset terkait implementasi SE dan tren SE ke depannya terutama penggabungan Artificial Intelligence ke dalam ERP. Buku ini juga menyediakan pembahasan praktis tentang pengelolaan dan implementasi ERP yang dapat bermanfaat bagi para praktisi dan profesional.</t>
        </is>
      </c>
      <c r="Y2839" s="262" t="n">
        <v>119000</v>
      </c>
      <c r="Z2839" s="226" t="n"/>
      <c r="AA2839" s="241">
        <f>Y4466*Z4466</f>
        <v/>
      </c>
      <c r="AB2839" s="237" t="inlineStr">
        <is>
          <t>505482a0-79a6-41d8-b368-d56a7b123c70</t>
        </is>
      </c>
    </row>
    <row r="2840" ht="15" customHeight="1" s="283">
      <c r="A2840" s="109" t="n">
        <v>4458</v>
      </c>
      <c r="B2840" s="222">
        <f>HYPERLINK("https://mocostore.moco.co.id/catalog/"&amp;AB4467,"Klik Disini")</f>
        <v/>
      </c>
      <c r="C2840" s="223" t="inlineStr">
        <is>
          <t>Sistem Pembangkit Listrik Tenaga Angin, Teknologi dan Pengembangan</t>
        </is>
      </c>
      <c r="D2840" s="223" t="inlineStr">
        <is>
          <t>:</t>
        </is>
      </c>
      <c r="E2840" s="223" t="inlineStr">
        <is>
          <t>Prof. Riset Ir. Sahat Pakpahan, M.M.</t>
        </is>
      </c>
      <c r="F2840" s="223" t="inlineStr">
        <is>
          <t>978-623-01-3659-7</t>
        </is>
      </c>
      <c r="G2840" s="223" t="inlineStr">
        <is>
          <t>978-623-01-3660-3</t>
        </is>
      </c>
      <c r="H2840" s="223" t="inlineStr">
        <is>
          <t>Teknik</t>
        </is>
      </c>
      <c r="I2840" s="258" t="inlineStr">
        <is>
          <t>Perguruan Tinggi</t>
        </is>
      </c>
      <c r="J2840" s="186" t="inlineStr">
        <is>
          <t>009.03</t>
        </is>
      </c>
      <c r="K2840" s="223" t="inlineStr">
        <is>
          <t>Edisi Ke-1</t>
        </is>
      </c>
      <c r="L2840" s="264" t="n"/>
      <c r="M2840" s="265" t="inlineStr">
        <is>
          <t>Tidak Tersedia</t>
        </is>
      </c>
      <c r="N2840" s="223" t="inlineStr">
        <is>
          <t>Indonesia</t>
        </is>
      </c>
      <c r="O2840" s="223" t="inlineStr">
        <is>
          <t>Bukan fiksi</t>
        </is>
      </c>
      <c r="P2840" s="223" t="n">
        <v>2023</v>
      </c>
      <c r="Q2840" s="223" t="n">
        <v>2023</v>
      </c>
      <c r="R2840" s="223" t="inlineStr">
        <is>
          <t>Penerbit Andi</t>
        </is>
      </c>
      <c r="S2840" s="223" t="inlineStr">
        <is>
          <t>Andi Offset CV</t>
        </is>
      </c>
      <c r="T2840" s="223" t="inlineStr">
        <is>
          <t>Lokal</t>
        </is>
      </c>
      <c r="U2840" s="86" t="n">
        <v>266</v>
      </c>
      <c r="V2840" s="86" t="inlineStr">
        <is>
          <t>pdf</t>
        </is>
      </c>
      <c r="W2840" s="223" t="inlineStr">
        <is>
          <t>9.6 MB</t>
        </is>
      </c>
      <c r="X2840" s="223" t="inlineStr">
        <is>
          <t>Pengembangan sumber-sumber energi terbarukan (ET) sekarang ini merupakan salah satu progam penting pemerintah dalam upaya peningkatan pasokan listrik nasional di berbagai wilayah. Energi angin termasuk salah satu sumber energi terbarukan yang sekarang ini makin dikembangkan untuk pembangkitan listrik tenaga angin yaitu turbin angin, atau untuk skala besar dalam orde MW lebih dikenal sebagai PLTB (Pembangkit ListrikTenaga Bayu). Dalam upaya pengembangan teknologi energi angin tersebut, buku ini dimaksudkan untuk membantu menambah ilmu dan pengetahuan yang lebih baik tentang teknologi energi angin sendiri terutama mengenai bagaimana energi angin tersebut dapat dikonversi menjadi listrikuntukdimanfaatkan. Pengenalan teknologi dan pengembangan energi angin pada dasarnya melibatkan berbagai disiplin ilmu, antara lain fisika, matematika, mekanika, mekanika fluida, aerodinamika, kelistrikan, elektronika, kontrol maupun teknik sipil, dan sebagainya, bahkan ilmu ekonomi dan sosial. Hal ini diperlukan untuk melakukan penaksiran potensi energi angin, perhitungan, pengukuran dan monitoring serta penilaian, sistem konversi energi, metode rancangan dan kontrol. Dalam skala besar juga diperlukan untuk perhitungan dan analisisdari aspekekonomi dan finansiaI. Metode pengumpulan data dan informasi mengenai infrastruktur serta dampak lingkungan, ekonomi, dan sosial budaya juga dibahas dalam buku ini sebagai pendukung untuk studi kelaikan pembangunan PLTB. Lampiran, singkatan, dan indeks juga diberikan sebagai informasi pelengkap.</t>
        </is>
      </c>
      <c r="Y2840" s="262" t="n">
        <v>112000</v>
      </c>
      <c r="Z2840" s="226" t="n"/>
      <c r="AA2840" s="241">
        <f>Y4467*Z4467</f>
        <v/>
      </c>
      <c r="AB2840" s="237" t="inlineStr">
        <is>
          <t>bae33a7f-340b-4e81-8544-ff00859c98ca</t>
        </is>
      </c>
    </row>
    <row r="2841" ht="15" customHeight="1" s="283">
      <c r="A2841" s="109" t="n">
        <v>4459</v>
      </c>
      <c r="B2841" s="222">
        <f>HYPERLINK("https://mocostore.moco.co.id/catalog/"&amp;AB4468,"Klik Disini")</f>
        <v/>
      </c>
      <c r="C2841" s="223" t="inlineStr">
        <is>
          <t>Standar Pengelasan Konstruksi</t>
        </is>
      </c>
      <c r="D2841" s="223" t="inlineStr">
        <is>
          <t>:</t>
        </is>
      </c>
      <c r="E2841" s="223" t="inlineStr">
        <is>
          <t>Hamdani, dkk</t>
        </is>
      </c>
      <c r="F2841" s="223" t="inlineStr">
        <is>
          <t>978-623-01-3763-1</t>
        </is>
      </c>
      <c r="G2841" s="223" t="inlineStr">
        <is>
          <t>978-623-01-3762-4</t>
        </is>
      </c>
      <c r="H2841" s="223" t="inlineStr">
        <is>
          <t>Teknik</t>
        </is>
      </c>
      <c r="I2841" s="258" t="inlineStr">
        <is>
          <t>Perguruan Tinggi</t>
        </is>
      </c>
      <c r="J2841" s="186" t="inlineStr">
        <is>
          <t>009.03</t>
        </is>
      </c>
      <c r="K2841" s="223" t="inlineStr">
        <is>
          <t>Edisi Ke-1</t>
        </is>
      </c>
      <c r="L2841" s="264" t="n"/>
      <c r="M2841" s="265" t="inlineStr">
        <is>
          <t>Tidak Tersedia</t>
        </is>
      </c>
      <c r="N2841" s="223" t="inlineStr">
        <is>
          <t>Indonesia</t>
        </is>
      </c>
      <c r="O2841" s="223" t="inlineStr">
        <is>
          <t>Bukan fiksi</t>
        </is>
      </c>
      <c r="P2841" s="223" t="n">
        <v>2023</v>
      </c>
      <c r="Q2841" s="223" t="n">
        <v>2024</v>
      </c>
      <c r="R2841" s="223" t="inlineStr">
        <is>
          <t>Penerbit Andi</t>
        </is>
      </c>
      <c r="S2841" s="223" t="inlineStr">
        <is>
          <t>Andi Offset CV</t>
        </is>
      </c>
      <c r="T2841" s="223" t="inlineStr">
        <is>
          <t>Lokal</t>
        </is>
      </c>
      <c r="U2841" s="86" t="n">
        <v>258</v>
      </c>
      <c r="V2841" s="86" t="inlineStr">
        <is>
          <t>pdf</t>
        </is>
      </c>
      <c r="W2841" s="223" t="inlineStr">
        <is>
          <t>13.5 MB</t>
        </is>
      </c>
      <c r="X2841" s="223" t="inlineStr">
        <is>
          <t>Saat ini, penyambungan logam dengan proses pengelasan semakin banyak digunakan, baik pada Konstruksi bangunan, perpipaan, maupun pada konstruksi mesin. mesin. Ini disebabkan oleh banyaknya keuntungan yang diperoleh dari penyambungan dengan cara dilas. Luasnya penggunaan pengelasan karena biayanya murah, pelaksanaannya relatif leoih cepat, lebih ringan, kekuatannya tinggi, dan bentuk konstruksinya yang lebih variatif. Prosedur pengelasan kelihatannya sangat sederhana, tetapi sebenarnya di dalamnya banyak masalah yang harus diatasi, di mana pemecahannya memerlukan bermacam-macam pengetahuan. Secara lebih terperinci dapat dikatakan bahwa dalam perancangan Konstruksi bangunan dan mesin dengan sambungan las, harus direncanakan pula tentang cara pengelasan, cara pemeriksaan, bahan las, serta jenis las yang dirancang. Di samping untuk pembuatan, proses las dapat juga dipergunakan untuk reparasi, misalnya, untuk mengisi lubang-lubang pada coran, membuat lapisan keras pada perkakas, mempertebal bagian-bagian yang aus, dan macam-macam reparasi lainnya. Pengelasan bukan tujuan utama konstruksi, tetapi hanya merupakan sarana untuk mencapai pembuatan yang lebih baik. Oleh karena itu, rancangan dan cara pengelasan narus memperhatikan kesesuaian antara sifat las dengan kegunaan konstruksi serta keadaan di sekitarnya. Standar pengelasan konstruksi merupakan pedoman yang digunakan dalam industri konstruksi untuk memastikan bahwa pengelasan dilakukan dengan benar dan aman. Standar pengelasan konstruksi membantu memastikan bahwa jengelasan dalam proyek konstruksi memenuhi standar keamanan, kekuatan, dan kualitas yang diperlukan. Penting untuk memahami standar pengelasan yang berlaku dalam proyek konstruksi atau pengelasan. Menaikuti standar yang tepat dapat memastikan keselamatan, keandalan, dan kualitas dari struktur yang dibangun. Selain itu, biasanya diperlukan sertifikasi khusus untuk menjadi seorang ahli pengelasan yang memanami dan menerapkan standardengan benar.</t>
        </is>
      </c>
      <c r="Y2841" s="262" t="n">
        <v>82000</v>
      </c>
      <c r="Z2841" s="226" t="n"/>
      <c r="AA2841" s="241">
        <f>Y4468*Z4468</f>
        <v/>
      </c>
      <c r="AB2841" s="237" t="inlineStr">
        <is>
          <t>247a1b1d-5f7f-472d-bc81-77caf1c9f504</t>
        </is>
      </c>
    </row>
    <row r="2842" ht="15" customHeight="1" s="283">
      <c r="A2842" s="109" t="n">
        <v>4460</v>
      </c>
      <c r="B2842" s="222">
        <f>HYPERLINK("https://mocostore.moco.co.id/catalog/"&amp;AB4469,"Klik Disini")</f>
        <v/>
      </c>
      <c r="C2842" s="223" t="inlineStr">
        <is>
          <t>Strategi Transformasi Digital, Solusi untuk Menghadapi Hempasan Gelombang Digital Disruption</t>
        </is>
      </c>
      <c r="D2842" s="223" t="inlineStr">
        <is>
          <t>:</t>
        </is>
      </c>
      <c r="E2842" s="223" t="inlineStr">
        <is>
          <t>Djon Irwanto, S.Kom.,MM</t>
        </is>
      </c>
      <c r="F2842" s="223" t="inlineStr">
        <is>
          <t>978-623-01-3268-1</t>
        </is>
      </c>
      <c r="G2842" s="223" t="inlineStr">
        <is>
          <t>978-623-01-3269-8</t>
        </is>
      </c>
      <c r="H2842" s="223" t="inlineStr">
        <is>
          <t>Komputer &amp; Internet</t>
        </is>
      </c>
      <c r="I2842" s="258" t="inlineStr">
        <is>
          <t>Perguruan Tinggi</t>
        </is>
      </c>
      <c r="J2842" s="186" t="inlineStr">
        <is>
          <t>009.05</t>
        </is>
      </c>
      <c r="K2842" s="223" t="inlineStr">
        <is>
          <t>Edisi Ke-1</t>
        </is>
      </c>
      <c r="L2842" s="264" t="n"/>
      <c r="M2842" s="265" t="inlineStr">
        <is>
          <t>Tidak Tersedia</t>
        </is>
      </c>
      <c r="N2842" s="223" t="inlineStr">
        <is>
          <t>Indonesia</t>
        </is>
      </c>
      <c r="O2842" s="223" t="inlineStr">
        <is>
          <t>Bukan fiksi</t>
        </is>
      </c>
      <c r="P2842" s="223" t="n">
        <v>2023</v>
      </c>
      <c r="Q2842" s="223" t="n">
        <v>2023</v>
      </c>
      <c r="R2842" s="223" t="inlineStr">
        <is>
          <t>Penerbit Andi</t>
        </is>
      </c>
      <c r="S2842" s="223" t="inlineStr">
        <is>
          <t>Andi Offset CV</t>
        </is>
      </c>
      <c r="T2842" s="223" t="inlineStr">
        <is>
          <t>Lokal</t>
        </is>
      </c>
      <c r="U2842" s="86" t="n">
        <v>178</v>
      </c>
      <c r="V2842" s="86" t="inlineStr">
        <is>
          <t>pdf</t>
        </is>
      </c>
      <c r="W2842" s="223" t="inlineStr">
        <is>
          <t>4.9 MB</t>
        </is>
      </c>
      <c r="X2842" s="223" t="inlineStr">
        <is>
          <t>Dalam waktu satu atau dua atau tiga tahun belakangan ini, kita semua mungkin sering mendengar istilah Digital Disruption di banyak media. Mengapa banyak pihak di Indonesia yang membahas fenomena Digital Disruption saat ini? Karena Digital Disruption mendatangkan gelombang kehancuran terhadap segala sesuatu yang bersifat tradisional atau konvensional. Tidak sedikit dalam waktu beberapa tahun terakhir ini, kita menyaksikan banyak perusahaan tradisional atau perusahaan konvensional mengalami kebangkrutan akibat terhempas oleh gelombang Digital Disruption yang menghancurkan. Gelombang Digital Disruption datang bersamaan dengan datangnya era revolusi digital. Kejadian ini tidak bisa dihindari. Gelombang ini akan menerjang apa saja yang ia lewati sampai hancur. Pada titik ini, perusahaan tersebut dihadapkan kepada dua pilihan. Pilihan pertama, perusahaan itu survive menjadi entitas baru dengan arsitektur dan model bisnis yang berbeda dari sebelumnya. Pilihan yang kedua, perusahaan itu gagal berubah menjadi entitas yang baru dan akhirnya hancur dan punah. Apa yang harus kita lakukan agar usaha kita tidak hancur dan punah? Jawaban atas pertanyaan ini hanya satu, yaitu kita harus melakukan transformasi digital. Supaya proses transformasi ini berhasil maka Anda memerlukan strategi. Buku yang ada di tangan Anda saat ini, membahas strategi-strategi yang dibutuhkan untuk melakukan transformasi digital.</t>
        </is>
      </c>
      <c r="Y2842" s="262" t="n">
        <v>68000</v>
      </c>
      <c r="Z2842" s="226" t="n"/>
      <c r="AA2842" s="241">
        <f>Y4469*Z4469</f>
        <v/>
      </c>
      <c r="AB2842" s="237" t="inlineStr">
        <is>
          <t>19368146-68e0-45eb-bee8-d010996cab76</t>
        </is>
      </c>
    </row>
    <row r="2843" ht="15" customHeight="1" s="283">
      <c r="A2843" s="109" t="n">
        <v>4461</v>
      </c>
      <c r="B2843" s="222">
        <f>HYPERLINK("https://mocostore.moco.co.id/catalog/"&amp;AB4470,"Klik Disini")</f>
        <v/>
      </c>
      <c r="C2843" s="223" t="inlineStr">
        <is>
          <t>Supervisor 4.0, Menjawab Tantangan Menjadi Supervisor di Era Digital</t>
        </is>
      </c>
      <c r="D2843" s="223" t="inlineStr">
        <is>
          <t>:</t>
        </is>
      </c>
      <c r="E2843" s="223" t="inlineStr">
        <is>
          <t>Dr. Silverius Y. Soeharso, S.E., M.M., Psikolog dan Drs. Surjo Sulaksono</t>
        </is>
      </c>
      <c r="F2843" s="223" t="inlineStr">
        <is>
          <t>978-623-01-3131-8</t>
        </is>
      </c>
      <c r="G2843" s="223" t="inlineStr">
        <is>
          <t>978-623-01-3132-5</t>
        </is>
      </c>
      <c r="H2843" s="223" t="inlineStr">
        <is>
          <t>Komputer &amp; Internet</t>
        </is>
      </c>
      <c r="I2843" s="258" t="inlineStr">
        <is>
          <t>Perguruan Tinggi</t>
        </is>
      </c>
      <c r="J2843" s="186" t="inlineStr">
        <is>
          <t>009.05</t>
        </is>
      </c>
      <c r="K2843" s="223" t="inlineStr">
        <is>
          <t>Edisi Ke-1</t>
        </is>
      </c>
      <c r="L2843" s="264" t="n"/>
      <c r="M2843" s="265" t="inlineStr">
        <is>
          <t>Tidak Tersedia</t>
        </is>
      </c>
      <c r="N2843" s="223" t="inlineStr">
        <is>
          <t>Indonesia</t>
        </is>
      </c>
      <c r="O2843" s="223" t="inlineStr">
        <is>
          <t>Bukan fiksi</t>
        </is>
      </c>
      <c r="P2843" s="223" t="n">
        <v>2022</v>
      </c>
      <c r="Q2843" s="223" t="n">
        <v>2022</v>
      </c>
      <c r="R2843" s="223" t="inlineStr">
        <is>
          <t>Penerbit Andi</t>
        </is>
      </c>
      <c r="S2843" s="223" t="inlineStr">
        <is>
          <t>Andi Offset CV</t>
        </is>
      </c>
      <c r="T2843" s="223" t="inlineStr">
        <is>
          <t>Lokal</t>
        </is>
      </c>
      <c r="U2843" s="86" t="n">
        <v>194</v>
      </c>
      <c r="V2843" s="86" t="inlineStr">
        <is>
          <t>pdf</t>
        </is>
      </c>
      <c r="W2843" s="223" t="inlineStr">
        <is>
          <t>5.8 MB</t>
        </is>
      </c>
      <c r="X2843" s="223" t="inlineStr">
        <is>
          <t>Menjadi supervisor di era digital saat ini tidaklah mudah. Perintah dan pengawasan fisik kini mulai digantikan dengan teknologi, seperti Whatsapp atau Email, yang lebih tidak dapat merekam seluruh respons karyawan secara verbal dan nonverbal (gestur). Supervisor harus dapat menerjemahkan respons tersebut dalam berbagai interpretasi yang mungkin paling tepat dengan keadaan yang sebenarnya. Supervisor harus tetap memastikan semua kesisteman berjalan sesuai dengan prosedur melalui teknologi informasi dan komunikasi saat ini. Pertemuan secara virtual melalui digital platform (Zoom, Google Meet, dll.) juga merupakan tantangan sendiri untuk supervisor dalam mengakuisisi kemampuan dan pengelolaan tim secara efektif. Supervisor membutuhkan kompetensi khusus, yaitu digital literacy, untuk mengelola tim yang terdiri dari sekelompok pekerja yang berkomunikasi dan bekerja sama dari jarak jauh, bahkan antarnegara atau benua. Kompetensi manajemen konflik yang selama ini dikuasai pada dunia fisik mempunyai tantangan tersendiri dalam penyelesaian konflik di dunia maya. Namun demikian, prinsip-prinsip komunikasi dalam tim virtual tidaklah berbeda dari tim secara fisik. Beberapa kemampuan yang perlu dimiliki supervisor, antara lain memberikan arahan dan feedback, memimpin rapat, menyimpulkan hasil rapat, melakukan presentasi, serta kemampuan coaching dan konseling tetap dibutuhkan meskipun di era digital. Buku ini dipersembahkan untuk para supervisor di berbagai organisasi, baik yang baru menduduki jabatan supervisor maupun yang sudah senior. Buku ini disarikan dari pengalaman penulis dalam berbagai organisasi dan dikombinasikan dari penelitian yang diambil dari berbagai jurnal dan buku-buku terkait kepemimpinan dan supervisi yang secara fungsi tetap eksis meskipun zaman telah berubah. Era digital tidak menghilangkan peran supervisor sebagai pendengar yang baik, pemberi perintah atau arahan, dan feedback yang efektif bagi timnya untuk mencapai hasil kinerja yang optimal.</t>
        </is>
      </c>
      <c r="Y2843" s="262" t="n">
        <v>84000</v>
      </c>
      <c r="Z2843" s="226" t="n"/>
      <c r="AA2843" s="241">
        <f>Y4470*Z4470</f>
        <v/>
      </c>
      <c r="AB2843" s="237" t="inlineStr">
        <is>
          <t>f5f70c44-b32e-4974-ba08-bc06244b187b</t>
        </is>
      </c>
    </row>
    <row r="2844" ht="15" customHeight="1" s="283">
      <c r="A2844" s="109" t="n">
        <v>4462</v>
      </c>
      <c r="B2844" s="222">
        <f>HYPERLINK("https://mocostore.moco.co.id/catalog/"&amp;AB4471,"Klik Disini")</f>
        <v/>
      </c>
      <c r="C2844" s="223" t="inlineStr">
        <is>
          <t>Transformasi Budaya Organisasi</t>
        </is>
      </c>
      <c r="D2844" s="223" t="inlineStr">
        <is>
          <t>:</t>
        </is>
      </c>
      <c r="E2844" s="223" t="inlineStr">
        <is>
          <t>Taufik Bahaudin</t>
        </is>
      </c>
      <c r="F2844" s="223" t="inlineStr">
        <is>
          <t>978-623-7851-72-1</t>
        </is>
      </c>
      <c r="G2844" s="223" t="inlineStr">
        <is>
          <t>978-623-7851-73-8</t>
        </is>
      </c>
      <c r="H2844" s="223" t="inlineStr">
        <is>
          <t>Bisnis &amp; Ekonomi</t>
        </is>
      </c>
      <c r="I2844" s="258" t="inlineStr">
        <is>
          <t>Perguruan Tinggi</t>
        </is>
      </c>
      <c r="J2844" s="186" t="inlineStr">
        <is>
          <t>009.09</t>
        </is>
      </c>
      <c r="K2844" s="223" t="inlineStr">
        <is>
          <t>Edisi Ke-1</t>
        </is>
      </c>
      <c r="L2844" s="264" t="n"/>
      <c r="M2844" s="265" t="inlineStr">
        <is>
          <t>Tidak Tersedia</t>
        </is>
      </c>
      <c r="N2844" s="223" t="inlineStr">
        <is>
          <t>Indonesia</t>
        </is>
      </c>
      <c r="O2844" s="223" t="inlineStr">
        <is>
          <t>Bukan fiksi</t>
        </is>
      </c>
      <c r="P2844" s="223" t="n">
        <v>2023</v>
      </c>
      <c r="Q2844" s="223" t="n">
        <v>2023</v>
      </c>
      <c r="R2844" s="223" t="inlineStr">
        <is>
          <t>Lautan Pustaka</t>
        </is>
      </c>
      <c r="S2844" s="223" t="inlineStr">
        <is>
          <t>Andi Offset CV</t>
        </is>
      </c>
      <c r="T2844" s="223" t="inlineStr">
        <is>
          <t>Lokal</t>
        </is>
      </c>
      <c r="U2844" s="86" t="n">
        <v>226</v>
      </c>
      <c r="V2844" s="86" t="inlineStr">
        <is>
          <t>pdf</t>
        </is>
      </c>
      <c r="W2844" s="223" t="inlineStr">
        <is>
          <t>4.0 MB</t>
        </is>
      </c>
      <c r="X2844" s="223" t="inlineStr">
        <is>
          <t>Buku Transformasi Budaya Organisasi ini ditampilkan sebagai explicit knowledge (ilmu sekolah) berdasarkan tacit knowledge (pengalaman lapangan). Jadi apa yang disampaikan bukan berdasarkan &amp;ldquo;apa kata buku&amp;rdquo;, melainkan &amp;ldquo;apa kata praktik&amp;rdquo; berdasarkan pengalaman penulis menangani perubahan budaya organisasi, baik berupa transformasi atau peningkatan budaya organisasi. Suatu proses pembelajaran dengan melalukan peningkatan terus-menerus terutama setelah penulis mengembangkan Brainware Management System. Suatu tantangan perubahan mindset dari &amp;ldquo;apa kata buku&amp;rdquo; menjadi &amp;ldquo;apa kata praktik&amp;rdquo; yang sering berbeda bahkan berseberangan. Beberapa Hak Cipta terkait budaya organisasi berhasil penulis peroleh. Suatu masukan alternatif yang sudah teruji secara praktik. Transformasi budaya organisasi dilakukan saat perusahaan dalam keadaan survival seperti &amp;ldquo;apa kata buku&amp;rdquo; adalah salah satu yang dikoreksi buku ini secara kenyataan. Kualitas Leadership dari pimpinan organisasi berbanding lurus dengan kualitas transformasi budaya organisasi menjadi pegangan. Seperti juga merubah dari people follow the system menjadi system follows the people sebagai proses transformasi budaya organisasi. Hal ini merupakan tantangan bagi konsultan yang harus mampu diterima sebagai bagian &amp;ldquo;kami&amp;rdquo; oleh jajaran organisasi dan lainnya. Konsep merubah perilaku dengan merubah sumbernya, yaitu otak dan/atau pikiran dari Brainware Management System; penerapan softskills melalui salah satu pendekatan yang relatif baru dalam manajemen, yaitu neuroscience; buku ini dapat menjadi tambahan referensi yang sudah terbukti (well proven) atau juga bahan kajian, terutama untuk rekan yang menggeluti explicit knowledge di kampus. Tentunya dengan tetap berpegang pada there is no one way to Rome dalam manajemen.</t>
        </is>
      </c>
      <c r="Y2844" s="262" t="n">
        <v>99000</v>
      </c>
      <c r="Z2844" s="226" t="n"/>
      <c r="AA2844" s="241">
        <f>Y4471*Z4471</f>
        <v/>
      </c>
      <c r="AB2844" s="237" t="inlineStr">
        <is>
          <t>a91674d5-9f89-4816-9faf-bf036389db63</t>
        </is>
      </c>
    </row>
    <row r="2845" ht="15" customHeight="1" s="283">
      <c r="A2845" s="109" t="n">
        <v>4463</v>
      </c>
      <c r="B2845" s="222">
        <f>HYPERLINK("https://mocostore.moco.co.id/catalog/"&amp;AB4472,"Klik Disini")</f>
        <v/>
      </c>
      <c r="C2845" s="223" t="inlineStr">
        <is>
          <t>Untung Berlipat Dari Budi Daya Jamur Tiram, Jamur Konsumsi Peningkat Kekebalan Tubuh</t>
        </is>
      </c>
      <c r="D2845" s="223" t="inlineStr">
        <is>
          <t>:</t>
        </is>
      </c>
      <c r="E2845" s="223" t="inlineStr">
        <is>
          <t>Netty Widyastuti dan Donowati Tjokrokusumo</t>
        </is>
      </c>
      <c r="F2845" s="223" t="inlineStr">
        <is>
          <t>978-623-7267-82-9</t>
        </is>
      </c>
      <c r="G2845" s="223" t="inlineStr">
        <is>
          <t>978-623-7267-83-6</t>
        </is>
      </c>
      <c r="H2845" s="223" t="inlineStr">
        <is>
          <t>Pertanian</t>
        </is>
      </c>
      <c r="I2845" s="258" t="inlineStr">
        <is>
          <t>Perguruan Tinggi</t>
        </is>
      </c>
      <c r="J2845" s="186" t="inlineStr">
        <is>
          <t>009.06</t>
        </is>
      </c>
      <c r="K2845" s="223" t="inlineStr">
        <is>
          <t>Edisi Ke-1</t>
        </is>
      </c>
      <c r="L2845" s="264" t="n"/>
      <c r="M2845" s="265" t="inlineStr">
        <is>
          <t>Tidak Tersedia</t>
        </is>
      </c>
      <c r="N2845" s="223" t="inlineStr">
        <is>
          <t>Indonesia</t>
        </is>
      </c>
      <c r="O2845" s="223" t="inlineStr">
        <is>
          <t>Bukan fiksi</t>
        </is>
      </c>
      <c r="P2845" s="223" t="n">
        <v>2022</v>
      </c>
      <c r="Q2845" s="223" t="n">
        <v>2022</v>
      </c>
      <c r="R2845" s="223" t="inlineStr">
        <is>
          <t>Lily Publisher</t>
        </is>
      </c>
      <c r="S2845" s="223" t="inlineStr">
        <is>
          <t>Andi Offset CV</t>
        </is>
      </c>
      <c r="T2845" s="223" t="inlineStr">
        <is>
          <t>Lokal</t>
        </is>
      </c>
      <c r="U2845" s="86" t="n">
        <v>178</v>
      </c>
      <c r="V2845" s="86" t="inlineStr">
        <is>
          <t>pdf</t>
        </is>
      </c>
      <c r="W2845" s="223" t="inlineStr">
        <is>
          <t>5.2 MB</t>
        </is>
      </c>
      <c r="X2845" s="223" t="inlineStr">
        <is>
          <t>Jamur sebagai bahan makanan, banyak mengandung nutrisi dan vitamin penting, seperti tiamin (vitamin B-1), riboflavin (vitamin B-2), niasin, biotin, dan sebagainya. Di samping itu, kandungan polisakarida dan ikatan protein tertentu telah terbukti dapat meningkatkan kesehatan manusia, antara lain antikolesterol, antihipertensi, antikanker, meningkatkan stamina, dan kebugaran tubuh. Jamur edible tidak hanya dapat dikonsumsi langsung, tetapi juga dapat didiversifikasi menjadi jamur awetan hingga bahan campuran kosmetik dan obat- obatan. Dengan teknologi rekayasa lingkungan dengan biaya yang tidak terlalu besar, organisme nonklorofil ini dapat dikembangkan secara massal. Buku ini meliputi pengetahuan tentang teknologi proses jamur tiram dari hulu sampai ke hilir, dengan pembahasan nutrisi, khasiat dan manfaat jamur tiram; kandungan &amp;szlig;-glukan pada jamur tiram sebagai imunomodulator; pembuatan biakan murni, bibit induk dan bibit produksi; cara budi daya; rekayasa pertumbuhan; hama dan penyakit; pemanenan; dan pengolahan jamur tiram. Isi buku bersumber dari beberapa referensi yang ada di jurnal ilmiah, textbook, buku ilmiah popular, internet, hasil seminar/workshop, prosiding, peninjauan langsung di lapang, dan juga beberapa pengalaman di laboratorium dan lapang. Buku ini terinspirasi dari masih banyaknya para petani ataupun para praktisi dan masyarakat pada umumnya yang belum mengetahui khasiat, manfaat, nutrisi, serta kandungan &amp;szlig;-glukan sebagai peningkat sistem kekebalan tubuh, serta bagaimana memanfaatkan dan meningkatkan nilai ekonomi jamur tiram bagi kesejahteraan masyarakat, serta dapat sebagai sumber devisa negara.</t>
        </is>
      </c>
      <c r="Y2845" s="262" t="n">
        <v>124000</v>
      </c>
      <c r="Z2845" s="226" t="n"/>
      <c r="AA2845" s="241">
        <f>Y4472*Z4472</f>
        <v/>
      </c>
      <c r="AB2845" s="237" t="inlineStr">
        <is>
          <t>77aea2a9-7fbc-4439-b4d5-7966fd26f0cb</t>
        </is>
      </c>
    </row>
    <row r="2846" ht="15" customHeight="1" s="283">
      <c r="A2846" s="109" t="n">
        <v>4464</v>
      </c>
      <c r="B2846" s="222">
        <f>HYPERLINK("https://mocostore.moco.co.id/catalog/"&amp;AB4473,"Klik Disini")</f>
        <v/>
      </c>
      <c r="C2846" s="223" t="inlineStr">
        <is>
          <t>Guru Profesional, Inspiratif, Dan Menyenangkan</t>
        </is>
      </c>
      <c r="D2846" s="223" t="inlineStr">
        <is>
          <t>:</t>
        </is>
      </c>
      <c r="E2846" s="223" t="inlineStr">
        <is>
          <t>Dr. Jannes Eduard Sirait, M.Pd. &amp; Dr. Purim Marbun, M.Th.</t>
        </is>
      </c>
      <c r="F2846" s="223" t="inlineStr">
        <is>
          <t>978-623-314-246-5</t>
        </is>
      </c>
      <c r="G2846" s="223" t="inlineStr">
        <is>
          <t>978-623-314-247-2</t>
        </is>
      </c>
      <c r="H2846" s="223" t="inlineStr">
        <is>
          <t>Agama Kristen</t>
        </is>
      </c>
      <c r="I2846" s="258" t="inlineStr">
        <is>
          <t>Perguruan Tinggi</t>
        </is>
      </c>
      <c r="J2846" s="186" t="inlineStr">
        <is>
          <t>009.16</t>
        </is>
      </c>
      <c r="K2846" s="223" t="inlineStr">
        <is>
          <t>Edisi Ke-1</t>
        </is>
      </c>
      <c r="L2846" s="264" t="n"/>
      <c r="M2846" s="265" t="inlineStr">
        <is>
          <t>Tidak Tersedia</t>
        </is>
      </c>
      <c r="N2846" s="223" t="inlineStr">
        <is>
          <t>Indonesia</t>
        </is>
      </c>
      <c r="O2846" s="223" t="inlineStr">
        <is>
          <t>Bukan fiksi</t>
        </is>
      </c>
      <c r="P2846" s="223" t="n">
        <v>2022</v>
      </c>
      <c r="Q2846" s="223" t="n">
        <v>2022</v>
      </c>
      <c r="R2846" s="223" t="inlineStr">
        <is>
          <t>PBMR Andi</t>
        </is>
      </c>
      <c r="S2846" s="223" t="inlineStr">
        <is>
          <t>Andi Offset CV</t>
        </is>
      </c>
      <c r="T2846" s="223" t="inlineStr">
        <is>
          <t>Lokal</t>
        </is>
      </c>
      <c r="U2846" s="86" t="n">
        <v>258</v>
      </c>
      <c r="V2846" s="86" t="inlineStr">
        <is>
          <t>pdf</t>
        </is>
      </c>
      <c r="W2846" s="223" t="inlineStr">
        <is>
          <t>3.9 MB</t>
        </is>
      </c>
      <c r="X2846" s="223" t="inlineStr">
        <is>
          <t>Buku Ini Merupakan Paparan Dan Kajian Yang Holistik, Yang Menggambarkan Betapa Perlunya Kualitas Pendidik Atau Guru Dalam Proses Pembelajaran. Buku Ini Terdiri Atas 11 Bab Yang Memaparkan Konsep Dan Teori Sebagai Upaya Mengembangkan Kemampuan Guru Dalam Mendidik Secara Inspiratif Dan Menyenangkan Bagi Murid- Murid Yang Diajar. Hal Yang Mengemuka Dalam Buku Ini Adalah Mendeskripsikan Guru Kristen Yang Mampu Melakukan Tugas Secara Profesional.
 Dunia Pendidikan Sangat Membutuhkan Pendidik Atau Guru-Guru Profesional, Karena Mereka Adalah Ujung Tombak Keberhasilan Proses Pembelajaran. Meskipun Dalam Aktivitas Pembelajaran Peran Dan Tanggung Jawab Naradidik Tidak Boleh Dilupakan, Tetapi Sang Guru (Pendidik) Memegang Fungsi Yang Sangat Strategis. Oleh Karena Itu, Memiliki Guru-Guru Yang Profesional, Inspiratif, Dan Menyenangkan Merupakan Strategi Mencapai Pendidikan Yang Berkualitas.
 Jannes Eduard Sirait Meraih Gelar Doktor Of Theology (D.Th.) Di Iftk Jaffray Jakarta, 2010. Sejak 2017 Melayani Sebagai Pembina Rohani Di Hkbp Cikini Jakarta Hingga Sekarang, Dan Pada Mei 2019 Bergabung Di Stt Bethel Indonesia Jakarta Untuk Memperkuat Program Pascasarjana Prodi Pendidikan Agama Kristen. Asesor Ban Pt (2012-2015). Founder Je- Ificods (Jannes Eduard&amp;#39;S Institute For Indonesian Community Of Development And Studies), Lembaga Riset Teologi Dan Pendidikan Agama Kristen Serta Kegiatan Pengembangan Masyarakat Pedesaan Di Toba, Sumatera Utara. Buku Yang Sudah Ditulis: Mukjizat Menerobos Badai Krisis Membangkitkan Jiwa Berpengharapan Dalam Diri Anda (Pt Intimedia Ciptanusantara); Jodoh Tak Kunjung Tiba (Pt Intimedia Ciptanusantara); Eskatologi: Sebuah Telaah Tentang Masa Kedatangan Kristus Kedua Kali Dan Peristiwa Yang Mengitarinya (Pt Intimedia Ciptanusantara). Buku Yang Akan Segera Terbit: Pendidikan Agama Kristen (Pak) Remaja: Teori Dan Acuan Dalam Pelayanan Pendidikan Agama Kristen Untuk Remaja Di Indonesia; Meraih Berkat Dan Menjangkau Surga: Prinsip-Prinsip Iman Yang Perlu Anda Ketahui Untuk Meraih Berkat Allah.
 Purim Marbun Meraih Gelar Doktor Teologi (Dr) Di Sekolah Tinggi Teologi Bethel Indonesia (2014). Bertugas Dan Mengabdi Sebagai Dosen Di Stt Bethel Indonesia Sejak 2010. Tugas Dan Tanggung Jawab Lainnya Sebagai Asesor Bkd Kementerian Agama Ditjend Bimas Kristen (2017-Sekarang), Asesor Ban Pt (2020-Sekarang), Tim Penilai Jafung Ditjend Bimas Kristen (2022). Penulis Juga Aktif Dalam Penelitian Dan Penulisan Jurnal-Jurnal. Buku Penulis Yang Telah Terbit: Making Life Better (Pbmr Andi), Building Better Life (Pbmr Andi), Walking A Better Life (Pbmr Andi), Wisdom For Each Day (Seminari Bethel Publishing), Dan Menjadi Murid Kristus Yang Sejati (Seminari Bethel Publishing).</t>
        </is>
      </c>
      <c r="Y2846" s="262" t="n">
        <v>92000</v>
      </c>
      <c r="Z2846" s="226" t="n"/>
      <c r="AA2846" s="241">
        <f>Y4473*Z4473</f>
        <v/>
      </c>
      <c r="AB2846" s="237" t="inlineStr">
        <is>
          <t>fda4fc1d-b881-410a-87c2-74e53484ec19</t>
        </is>
      </c>
    </row>
    <row r="2847" ht="15" customHeight="1" s="283">
      <c r="A2847" s="109" t="n">
        <v>4466</v>
      </c>
      <c r="B2847" s="222">
        <f>HYPERLINK("https://mocostore.moco.co.id/catalog/"&amp;AB4475,"Klik Disini")</f>
        <v/>
      </c>
      <c r="C2847" s="223" t="inlineStr">
        <is>
          <t>Good Agriculture Practice Kelapa Sawit</t>
        </is>
      </c>
      <c r="D2847" s="223" t="inlineStr">
        <is>
          <t>:</t>
        </is>
      </c>
      <c r="E2847" s="223" t="inlineStr">
        <is>
          <t>Memet Hakim, Moch. Syaphon Adiwijaya,Taufik Darwis, Maruli Pardamean, Atep Julianto</t>
        </is>
      </c>
      <c r="F2847" s="223" t="inlineStr">
        <is>
          <t>978-979-29-6995-5</t>
        </is>
      </c>
      <c r="G2847" s="223" t="inlineStr">
        <is>
          <t>978-979-29-7002-9</t>
        </is>
      </c>
      <c r="H2847" s="223" t="inlineStr">
        <is>
          <t>Pertanian</t>
        </is>
      </c>
      <c r="I2847" s="258" t="inlineStr">
        <is>
          <t>Perguruan Tinggi</t>
        </is>
      </c>
      <c r="J2847" s="186" t="inlineStr">
        <is>
          <t>009.06</t>
        </is>
      </c>
      <c r="K2847" s="223" t="inlineStr">
        <is>
          <t>Edisi Ke-1</t>
        </is>
      </c>
      <c r="L2847" s="264" t="n"/>
      <c r="M2847" s="265" t="inlineStr">
        <is>
          <t>None</t>
        </is>
      </c>
      <c r="N2847" s="223" t="inlineStr">
        <is>
          <t>Indonesia</t>
        </is>
      </c>
      <c r="O2847" s="223" t="inlineStr">
        <is>
          <t>Bukan fiksi</t>
        </is>
      </c>
      <c r="P2847" s="223" t="n">
        <v>2018</v>
      </c>
      <c r="Q2847" s="223" t="n">
        <v>2018</v>
      </c>
      <c r="R2847" s="223" t="inlineStr">
        <is>
          <t>Lily Publisher</t>
        </is>
      </c>
      <c r="S2847" s="223" t="inlineStr">
        <is>
          <t>Andi Offset CV</t>
        </is>
      </c>
      <c r="T2847" s="223" t="inlineStr">
        <is>
          <t>Lokal</t>
        </is>
      </c>
      <c r="U2847" s="86" t="n">
        <v>258</v>
      </c>
      <c r="V2847" s="86" t="inlineStr">
        <is>
          <t>pdf</t>
        </is>
      </c>
      <c r="W2847" s="223" t="inlineStr">
        <is>
          <t>8.5 MB</t>
        </is>
      </c>
      <c r="X2847" s="223" t="inlineStr">
        <is>
          <t>Salah kunci utama yang menentukan keberhasilan mengelola perkebunan kelapa sawit adalah penerapan Good Agriculture Practices (GAP).
 Dalam era sistem informasi saat ini, perusahaan perkebunan kelapa sawit juga membutuhkan teknologi informasi untuk memperlancar usaha serta meningkatkan efisiensi dan efektivitas.
 Dalam buku ini, para penulis yang berpengalaman dalam pengelolaan perkebunan kelapa sawit menguraikan pengalamannya yang sangat berharga tentang peningkatan produktivitas, peranan nitrogen, menghitung kebutuhan urea untuk tanaman, cara pembibitan benih sawit, cara menanam tanaman penutup tanah, pengawasan gonoderma, burung hantu untuk pengendalian tikus, panen, pengangkutan hasil dan sistem enterprise, yang tentu saja sangat bermanfaat untuk diketahui dan diterapkan,</t>
        </is>
      </c>
      <c r="Y2847" s="262" t="n">
        <v>99000</v>
      </c>
      <c r="Z2847" s="226" t="n"/>
      <c r="AA2847" s="241">
        <f>Y4475*Z4475</f>
        <v/>
      </c>
      <c r="AB2847" s="237" t="inlineStr">
        <is>
          <t>180c6aca-5752-4bf4-9363-58d74d0ab563</t>
        </is>
      </c>
    </row>
    <row r="2848" ht="15" customHeight="1" s="283">
      <c r="A2848" s="109" t="n">
        <v>4467</v>
      </c>
      <c r="B2848" s="222">
        <f>HYPERLINK("https://mocostore.moco.co.id/catalog/"&amp;AB4476,"Klik Disini")</f>
        <v/>
      </c>
      <c r="C2848" s="223" t="inlineStr">
        <is>
          <t>Jejak Sukses Pengusaha Kelapa Indonesia</t>
        </is>
      </c>
      <c r="D2848" s="223" t="inlineStr">
        <is>
          <t>:</t>
        </is>
      </c>
      <c r="E2848" s="223" t="inlineStr">
        <is>
          <t>Mawardin M. Simpala</t>
        </is>
      </c>
      <c r="F2848" s="223" t="inlineStr">
        <is>
          <t>978-979-29-6854-5</t>
        </is>
      </c>
      <c r="G2848" s="223" t="inlineStr">
        <is>
          <t>978-623-7267-67-6</t>
        </is>
      </c>
      <c r="H2848" s="223" t="inlineStr">
        <is>
          <t>Pertanian</t>
        </is>
      </c>
      <c r="I2848" s="258" t="inlineStr">
        <is>
          <t>Perguruan Tinggi</t>
        </is>
      </c>
      <c r="J2848" s="186" t="inlineStr">
        <is>
          <t>009.06</t>
        </is>
      </c>
      <c r="K2848" s="223" t="inlineStr">
        <is>
          <t>Edisi Ke-1</t>
        </is>
      </c>
      <c r="L2848" s="264" t="n"/>
      <c r="M2848" s="265" t="inlineStr">
        <is>
          <t>None</t>
        </is>
      </c>
      <c r="N2848" s="223" t="inlineStr">
        <is>
          <t>Indonesia</t>
        </is>
      </c>
      <c r="O2848" s="223" t="inlineStr">
        <is>
          <t>Bukan fiksi</t>
        </is>
      </c>
      <c r="P2848" s="223" t="n">
        <v>2018</v>
      </c>
      <c r="Q2848" s="223" t="n">
        <v>2021</v>
      </c>
      <c r="R2848" s="223" t="inlineStr">
        <is>
          <t>Lily Publisher</t>
        </is>
      </c>
      <c r="S2848" s="223" t="inlineStr">
        <is>
          <t>Andi Offset CV</t>
        </is>
      </c>
      <c r="T2848" s="223" t="inlineStr">
        <is>
          <t>Lokal</t>
        </is>
      </c>
      <c r="U2848" s="86" t="n">
        <v>194</v>
      </c>
      <c r="V2848" s="86" t="inlineStr">
        <is>
          <t>pdf</t>
        </is>
      </c>
      <c r="W2848" s="223" t="inlineStr">
        <is>
          <t>8.5 MB</t>
        </is>
      </c>
      <c r="X2848" s="223" t="inlineStr">
        <is>
          <t>Kelapa menciptakan peluang ekonomi dan telah berkontribusi terhadap pembangunan nasional. Peluang tersebut dimanfaatkan oleh para pengusaha, beberapa jadi sukses dan menjadi tokoh nasional. Ada sederet nama seperti Ciputra, Eka Tjipta Widjaja, Sudono Salim. Peter Sondakh dan lainsebagainya. Kelapa juga pernah memakmurkan jutaan petani di sentra penghasil kelapa seperti Selayar, Minahasa, Banyumas, Pontianak, Maluku. Indragiri Hilir dan lainnya.
 Kelapa dengan multi manfaatnya membawa peluang usaha yang tidak kecil, nilai ekspor produk kelapa tahun 2016 diperkirakan sebesar Rp. 24, 7 trilliun. Angka ini besar mengingat kita bari mengolah dan mengekspor sekitar 14 produk turunan kelapa, sementara Filipina mengekspor lebih dari 30 macam produk. Ditopang pertumbuhan pasar global yang kuat dalam empat tahun terakhir banyak peluang bisnis yang bisa dibangun dari kelapa.
 Buku ini memberi contoh perjalanan usaha beberapa pengusaha dibidang kelapa. Diharapkan dapat menginspirasi siapa saja yang berminat mengambil peluang membangun usaha dibidang kelapa. Mari bersama membangun kejayaan Indonesia, negeri nyiur melambai yang makmur sentosa..</t>
        </is>
      </c>
      <c r="Y2848" s="262" t="n">
        <v>95000</v>
      </c>
      <c r="Z2848" s="226" t="n"/>
      <c r="AA2848" s="241">
        <f>Y4476*Z4476</f>
        <v/>
      </c>
      <c r="AB2848" s="237" t="inlineStr">
        <is>
          <t>bc84277c-569c-40f9-aa6f-e6b788481969</t>
        </is>
      </c>
    </row>
    <row r="2849" ht="15" customHeight="1" s="283">
      <c r="A2849" s="109" t="n">
        <v>4468</v>
      </c>
      <c r="B2849" s="222">
        <f>HYPERLINK("https://mocostore.moco.co.id/catalog/"&amp;AB4477,"Klik Disini")</f>
        <v/>
      </c>
      <c r="C2849" s="223" t="inlineStr">
        <is>
          <t>Healthy Menu untuk Penderita Penyakit Jantung</t>
        </is>
      </c>
      <c r="D2849" s="223" t="inlineStr">
        <is>
          <t>:</t>
        </is>
      </c>
      <c r="E2849" s="223" t="inlineStr">
        <is>
          <t>Khusnul Khotimah &amp; Permata Ilmu Jogjakarta</t>
        </is>
      </c>
      <c r="F2849" s="223" t="inlineStr">
        <is>
          <t>978-979-29-6843-9</t>
        </is>
      </c>
      <c r="G2849" s="223" t="inlineStr">
        <is>
          <t>978-623-6822-34-0</t>
        </is>
      </c>
      <c r="H2849" s="223" t="inlineStr">
        <is>
          <t>Kesehatan</t>
        </is>
      </c>
      <c r="I2849" s="258" t="inlineStr">
        <is>
          <t>Perguruan Tinggi</t>
        </is>
      </c>
      <c r="J2849" s="186" t="inlineStr">
        <is>
          <t>009.24</t>
        </is>
      </c>
      <c r="K2849" s="223" t="inlineStr">
        <is>
          <t>Edisi Ke-1</t>
        </is>
      </c>
      <c r="L2849" s="264" t="n"/>
      <c r="M2849" s="265" t="inlineStr">
        <is>
          <t>Tidak Tersedia</t>
        </is>
      </c>
      <c r="N2849" s="223" t="inlineStr">
        <is>
          <t>Indonesia</t>
        </is>
      </c>
      <c r="O2849" s="223" t="inlineStr">
        <is>
          <t>Bukan fiksi</t>
        </is>
      </c>
      <c r="P2849" s="223" t="n">
        <v>2021</v>
      </c>
      <c r="Q2849" s="223" t="n">
        <v>2024</v>
      </c>
      <c r="R2849" s="223" t="inlineStr">
        <is>
          <t>Penerbit Andi</t>
        </is>
      </c>
      <c r="S2849" s="223" t="inlineStr">
        <is>
          <t>Andi Offset CV</t>
        </is>
      </c>
      <c r="T2849" s="223" t="inlineStr">
        <is>
          <t>Lokal</t>
        </is>
      </c>
      <c r="U2849" s="86" t="n">
        <v>98</v>
      </c>
      <c r="V2849" s="86" t="inlineStr">
        <is>
          <t>pdf</t>
        </is>
      </c>
      <c r="W2849" s="223" t="inlineStr">
        <is>
          <t>22.0 MB</t>
        </is>
      </c>
      <c r="X2849" s="223" t="inlineStr">
        <is>
          <t>Adanya bermacam-macam gangguan atau penyakit jantung misalnya jantung koroner, aritmia, penyakit katup jantung, kardiomiopati, radang selaput jantung, hingga gagal jantung sangatlah mengancam jiwa penderitanya sehingga harus dilakukan pengobatan secara medis. Untuk asupan gizi penderita jantung harus dijaga agar sesuai dengan aturan diet Jantung dengan mematuhi jenis yang dikurangi,dihindari,dan melaksanakan jenis yang dianjurkan.Selektiflah dalam menyusun menu makanan agar kebutuhan gizi tercukupi dan tidak memperberat kerja jantung.
 Dalam buku ini juga tersedia pilihan menu fussion yaitu resep dari berbagai daerah yang di-mix dengan resep dari berbagai negara, dan dapat dikonsumsi oleh penderita jantung.Selain sarat dengan gizi menu yang disusun sudah disesuaikan dengan aturan diet penyakit jantung. Menu yang disajikan disini juga unik,dan menggugah selera.Menu makanan yang dikupas tidak hanya terdiri dari nasi dan lauk pauk saja tetapi juga tersedia pilihan karbohidrat pengganti,sumber protein,dan sayuran yang layak dicoba.
 Semoga buku ini bermanfaat untuk para penderita penyakit jantung, membantu dalam terapi diet-nya,dan bisa mencegah sejak dini timbulnya penyakit pada jantung dengan tips dan trik yang juga dikupas di buku ini.
 Salam Sehat.....!</t>
        </is>
      </c>
      <c r="Y2849" s="262" t="n">
        <v>51000</v>
      </c>
      <c r="Z2849" s="226" t="n"/>
      <c r="AA2849" s="241">
        <f>Y4477*Z4477</f>
        <v/>
      </c>
      <c r="AB2849" s="237" t="inlineStr">
        <is>
          <t>b28a04fc-855e-4490-8ebb-ce1c406676eb</t>
        </is>
      </c>
    </row>
    <row r="2850" ht="15" customHeight="1" s="283">
      <c r="A2850" s="109" t="n">
        <v>4469</v>
      </c>
      <c r="B2850" s="222">
        <f>HYPERLINK("https://mocostore.moco.co.id/catalog/"&amp;AB4478,"Klik Disini")</f>
        <v/>
      </c>
      <c r="C2850" s="223" t="inlineStr">
        <is>
          <t>Bebas Sakit Gigi Dan Mulut Pada Kehamilan</t>
        </is>
      </c>
      <c r="D2850" s="223" t="inlineStr">
        <is>
          <t>:</t>
        </is>
      </c>
      <c r="E2850" s="223" t="inlineStr">
        <is>
          <t>drg. Agam Ferry [DokterGigiGaul] &amp; drg. Joice Angeline.</t>
        </is>
      </c>
      <c r="F2850" s="223" t="inlineStr">
        <is>
          <t>978-602-53-4712-2</t>
        </is>
      </c>
      <c r="G2850" s="223" t="inlineStr">
        <is>
          <t>978-602-53-4714-6</t>
        </is>
      </c>
      <c r="H2850" s="223" t="inlineStr">
        <is>
          <t>Kesehatan</t>
        </is>
      </c>
      <c r="I2850" s="258" t="inlineStr">
        <is>
          <t>Perguruan Tinggi</t>
        </is>
      </c>
      <c r="J2850" s="186" t="inlineStr">
        <is>
          <t>009.24</t>
        </is>
      </c>
      <c r="K2850" s="223" t="inlineStr">
        <is>
          <t>Edisi Ke-1</t>
        </is>
      </c>
      <c r="L2850" s="264" t="n"/>
      <c r="M2850" s="265" t="inlineStr">
        <is>
          <t>None</t>
        </is>
      </c>
      <c r="N2850" s="223" t="inlineStr">
        <is>
          <t>Indonesia</t>
        </is>
      </c>
      <c r="O2850" s="223" t="inlineStr">
        <is>
          <t>Bukan fiksi</t>
        </is>
      </c>
      <c r="P2850" s="223" t="n">
        <v>2018</v>
      </c>
      <c r="Q2850" s="223" t="n">
        <v>2021</v>
      </c>
      <c r="R2850" s="223" t="inlineStr">
        <is>
          <t>Rapha Publishing</t>
        </is>
      </c>
      <c r="S2850" s="223" t="inlineStr">
        <is>
          <t>Andi Offset CV</t>
        </is>
      </c>
      <c r="T2850" s="223" t="inlineStr">
        <is>
          <t>Lokal</t>
        </is>
      </c>
      <c r="U2850" s="86" t="n">
        <v>82</v>
      </c>
      <c r="V2850" s="86" t="inlineStr">
        <is>
          <t>pdf</t>
        </is>
      </c>
      <c r="W2850" s="223" t="inlineStr">
        <is>
          <t>10.8 MB</t>
        </is>
      </c>
      <c r="X2850" s="223" t="inlineStr">
        <is>
          <t>Kesehatan gigi dan mulut merupakan gambaran kesehatan tubuh dalam skala kecil. Banyak permasalahan kesehatan tubuh nampak di dalam rongga mulut, baik pada jaringan keras (gigi) maupun jaringan lunak (mukosa rongga mulut), termasuk kehamilan.
 Bukan berarti kehamilan menyebabkan masalah kesehatan gigi dan mulut, tetapi beberapa orang mengalami gangguan kesehatan gigi dan mulut karena satu dan lain hal. Apakah satu dan lain hal tersebut? Itulah yang menjadi topik bahasan buku ini. Selain membahas faktor risiko, buku ini juga membahas masalah apa yang mungkin muncul selama kehamilan serta tatalaksana yang dapat dilakukan baik oleh awam maupun oleh dokter gigi.
 Tidak hanya sampai di situ saja, buku ini memberikan bonus berupa kuis yang bisa membantu memahami seluk-beluk hubungan kehamilan dan kesehatan gigi yang berbeda dari kuis pada umumnya.
 Jangan langsung percaya begitu saja. Beli buku ini dan buktikan sendiri.</t>
        </is>
      </c>
      <c r="Y2850" s="262" t="n">
        <v>52000</v>
      </c>
      <c r="Z2850" s="226" t="n"/>
      <c r="AA2850" s="241">
        <f>Y4478*Z4478</f>
        <v/>
      </c>
      <c r="AB2850" s="237" t="inlineStr">
        <is>
          <t>d8f58dbb-3950-4bbc-9176-944e2c275820</t>
        </is>
      </c>
    </row>
    <row r="2851" ht="15" customHeight="1" s="283">
      <c r="A2851" s="109" t="n">
        <v>4470</v>
      </c>
      <c r="B2851" s="222">
        <f>HYPERLINK("https://mocostore.moco.co.id/catalog/"&amp;AB4479,"Klik Disini")</f>
        <v/>
      </c>
      <c r="C2851" s="223" t="inlineStr">
        <is>
          <t>Buta Katarak – Kebutaan Karena Katarak</t>
        </is>
      </c>
      <c r="D2851" s="223" t="inlineStr">
        <is>
          <t>:</t>
        </is>
      </c>
      <c r="E2851" s="223" t="inlineStr">
        <is>
          <t>dr. Chalid Kurniawan, Sp.M., M.Kes</t>
        </is>
      </c>
      <c r="F2851" s="223" t="inlineStr">
        <is>
          <t>978-979-29-7110-1</t>
        </is>
      </c>
      <c r="G2851" s="223" t="inlineStr">
        <is>
          <t>978-979-29-7196-5</t>
        </is>
      </c>
      <c r="H2851" s="223" t="inlineStr">
        <is>
          <t>Kesehatan</t>
        </is>
      </c>
      <c r="I2851" s="258" t="inlineStr">
        <is>
          <t>Perguruan Tinggi</t>
        </is>
      </c>
      <c r="J2851" s="186" t="inlineStr">
        <is>
          <t>009.24</t>
        </is>
      </c>
      <c r="K2851" s="223" t="inlineStr">
        <is>
          <t>Edisi Ke-1</t>
        </is>
      </c>
      <c r="L2851" s="264" t="n"/>
      <c r="M2851" s="265" t="inlineStr">
        <is>
          <t>Tidak Tersedia</t>
        </is>
      </c>
      <c r="N2851" s="223" t="inlineStr">
        <is>
          <t>Indonesia</t>
        </is>
      </c>
      <c r="O2851" s="223" t="inlineStr">
        <is>
          <t>Bukan fiksi</t>
        </is>
      </c>
      <c r="P2851" s="223" t="n">
        <v>2018</v>
      </c>
      <c r="Q2851" s="223" t="n">
        <v>2021</v>
      </c>
      <c r="R2851" s="223" t="inlineStr">
        <is>
          <t>Rapha Publishing</t>
        </is>
      </c>
      <c r="S2851" s="223" t="inlineStr">
        <is>
          <t>Andi Offset CV</t>
        </is>
      </c>
      <c r="T2851" s="223" t="inlineStr">
        <is>
          <t>Lokal</t>
        </is>
      </c>
      <c r="U2851" s="86" t="n">
        <v>114</v>
      </c>
      <c r="V2851" s="86" t="inlineStr">
        <is>
          <t>pdf</t>
        </is>
      </c>
      <c r="W2851" s="223" t="inlineStr">
        <is>
          <t>12.0 MB</t>
        </is>
      </c>
      <c r="X2851" s="223" t="inlineStr">
        <is>
          <t>Kebutaan karena Katarak Katarak merupakan penyebab utama gangguan penglihatan dan kebutaan di Indonesia dan di dunia. Dari semua kebutaan pada masyarakat, lebih dari 50% disebabkan oleh katarak. Padahal katarak merupakan salah satu jenis kebutaan yang dapat dihindarkan (avoidable blindness) dan dapat disembuhkan melalui operasi. Jadi yang terpenting adalah kesadaran dan kemauan dari masyarakat akan pentingnya kesehatan mata sehingga mau memeriksakan kesehatan matanya ke fasilitas pelayanan kesehatan yang terdekat. Kesadaran dan kemauan masyarakat untuk memeriksakan kesehatan matanya tentu harus diawali dulu dari pengetahuan yang cukup mengenai katarak itu sendiri. Masih banyak masyarakat yang belum mengerti mengenai katarak dan tidakjarang masyarakat mengenal katarak hanya sebatas mendengar dari sumber-sumber non-ilmiah yang pada akhirnya berujung pada kesalahan penatalaksanaannya. Buku ini terbagi menjadi empat bab dengan penjelasan di masing-masing bab disusun dalam bentuk tanya jawab sehingga pengetahuan mengenai katarak akan mudah mengalir dan disimak. Bab satu akan menjelaskan mengenai lensa dan katarak. Di dalamnya akan dijelaskan mengenai apa itu lensa, mengapa bisa sampai terjadi katarak, dan apa itu katarak. Bab dua buku ini akan dikhususkan membahas panjang lebar mengenai tatalaksana katarak. Berbagai macamjenis tatalaksana akan dijelaskan secara mendetail, mulai dari nonoperatif hingga tindakan operatif. Pemeriksaan terhadap mata katarak pun akan dijelaskan di bab ini. Bab tiga dibahas mengenai lensa tanam. Lensa tanam dibahas dalam satu bab tersendiri karena begitu kompleksnya permasalahan mengenai lensa tanam ini. Lensa tanam sebagai bagian yang akan dimasukkan ke dalam mata sebagai pengganti lensa katarak tentu menjadi perhatian khusus. Bab empat sebagai bab terakhir akan memaparkan segala hal yang akan dihadapi oleh pasien pasca dilakukannya tindakan. Terutama dalam hal ini adalah pasca tindakan operasi katarak. Perawatan pasca tindakan operasi tentu harus dimengerti sekaligus dipaparkan mengenai komplikasi yang mungkin akan muncul beserta penatalaksanaannya.</t>
        </is>
      </c>
      <c r="Y2851" s="262" t="n">
        <v>62000</v>
      </c>
      <c r="Z2851" s="226" t="n"/>
      <c r="AA2851" s="241">
        <f>Y4479*Z4479</f>
        <v/>
      </c>
      <c r="AB2851" s="237" t="inlineStr">
        <is>
          <t>f53bb173-ee95-4d14-a68c-e98c0bef31e0</t>
        </is>
      </c>
    </row>
    <row r="2852" ht="15" customHeight="1" s="283">
      <c r="A2852" s="109" t="n">
        <v>4471</v>
      </c>
      <c r="B2852" s="222">
        <f>HYPERLINK("https://mocostore.moco.co.id/catalog/"&amp;AB4480,"Klik Disini")</f>
        <v/>
      </c>
      <c r="C2852" s="223" t="inlineStr">
        <is>
          <t>Desain molekul biogetikahp - Obat Khasiat Ganda Sebagai Antibiotika dan Analgetika</t>
        </is>
      </c>
      <c r="D2852" s="223" t="inlineStr">
        <is>
          <t>:</t>
        </is>
      </c>
      <c r="E2852" s="223" t="inlineStr">
        <is>
          <t>Hari Purnomo</t>
        </is>
      </c>
      <c r="F2852" s="223" t="inlineStr">
        <is>
          <t>978-979-29-6697-8</t>
        </is>
      </c>
      <c r="G2852" s="223" t="inlineStr">
        <is>
          <t>978-623-6822-33-3</t>
        </is>
      </c>
      <c r="H2852" s="223" t="inlineStr">
        <is>
          <t>Kedokteran &amp; Medis</t>
        </is>
      </c>
      <c r="I2852" s="258" t="inlineStr">
        <is>
          <t>Perguruan Tinggi</t>
        </is>
      </c>
      <c r="J2852" s="186" t="inlineStr">
        <is>
          <t>009.02</t>
        </is>
      </c>
      <c r="K2852" s="223" t="inlineStr">
        <is>
          <t>Edisi Ke-1</t>
        </is>
      </c>
      <c r="L2852" s="264" t="n"/>
      <c r="M2852" s="265" t="inlineStr">
        <is>
          <t>Tidak Tersedia</t>
        </is>
      </c>
      <c r="N2852" s="223" t="inlineStr">
        <is>
          <t>Indonesia</t>
        </is>
      </c>
      <c r="O2852" s="223" t="inlineStr">
        <is>
          <t>Bukan fiksi</t>
        </is>
      </c>
      <c r="P2852" s="223" t="n">
        <v>2017</v>
      </c>
      <c r="Q2852" s="223" t="n">
        <v>2024</v>
      </c>
      <c r="R2852" s="223" t="inlineStr">
        <is>
          <t>Rapha Publishing</t>
        </is>
      </c>
      <c r="S2852" s="223" t="inlineStr">
        <is>
          <t>Andi Offset CV</t>
        </is>
      </c>
      <c r="T2852" s="223" t="inlineStr">
        <is>
          <t>Lokal</t>
        </is>
      </c>
      <c r="U2852" s="86" t="n">
        <v>210</v>
      </c>
      <c r="V2852" s="86" t="inlineStr">
        <is>
          <t>pdf</t>
        </is>
      </c>
      <c r="W2852" s="223" t="inlineStr">
        <is>
          <t>12.5 MB</t>
        </is>
      </c>
      <c r="X2852" s="223" t="inlineStr">
        <is>
          <t>Buku ini membahas penemuan obat (mendesain/merancang buku molekul, mensistesis dan menguji efek farmakologinya). Kemajuan dibidang desain molekul menggunakan komputasi memungkinkan desainer obat merancang obat sesuai dengan yang diinginkan. Jika masa lalu dibidang penatalaksanaan penyakit dikenal istilah polifarmasi artinya untuk mengobati satu penyakit diperlukan dua atu tiga (disebut poli) obat, maka saat ini justru sebaliknya, yaitu mengobati dua penyakit diperlukan satu obat. Hal ini kami istilahkan dengan obat kasiat ganda. Untuk mengatasi infeksi pada operasi biasanya diperlukan antibiotika dan untuk mengatasi nyeri digunakan analgetika. BIOGETIKAPH [1,3 bis (p-hydroxphenyl)urea] adalah Obat Kasiat Ganda sebagai Antibiotika dan Analgetika. Untuk dapat menjadi obat yang beredar di pasar bebas tentu saja masih memerlukan data tambahan seperti profil farmakokinetik, uji penetapan kadar, uji in vivo lainnya serta uji klinik dan registrasi. Peran investor yang berjiwa nasionalis sangat diperlukan.</t>
        </is>
      </c>
      <c r="Y2852" s="262" t="n">
        <v>102500</v>
      </c>
      <c r="Z2852" s="226" t="n"/>
      <c r="AA2852" s="241">
        <f>Y4480*Z4480</f>
        <v/>
      </c>
      <c r="AB2852" s="237" t="inlineStr">
        <is>
          <t>478477c6-c0af-4b54-a9ef-afef5ede0a92</t>
        </is>
      </c>
    </row>
    <row r="2853" ht="15" customHeight="1" s="283">
      <c r="A2853" s="109" t="n">
        <v>4473</v>
      </c>
      <c r="B2853" s="222">
        <f>HYPERLINK("https://mocostore.moco.co.id/catalog/"&amp;AB4482,"Klik Disini")</f>
        <v/>
      </c>
      <c r="C2853" s="223" t="inlineStr">
        <is>
          <t>Capital Market Top Secret - Ramuan Sukses Bisnis Pasar Modal Indonesia</t>
        </is>
      </c>
      <c r="D2853" s="223" t="inlineStr">
        <is>
          <t>:</t>
        </is>
      </c>
      <c r="E2853" s="223" t="inlineStr">
        <is>
          <t>Cita Yustisia Serfiyani-R. Serfianto D. Purnomo-Iswi Hariyani</t>
        </is>
      </c>
      <c r="F2853" s="223" t="inlineStr">
        <is>
          <t>978-979-29-6174-4</t>
        </is>
      </c>
      <c r="G2853" s="223" t="inlineStr">
        <is>
          <t>978-623-01-1606-3</t>
        </is>
      </c>
      <c r="H2853" s="223" t="inlineStr">
        <is>
          <t>Bisnis &amp; Ekonomi</t>
        </is>
      </c>
      <c r="I2853" s="258" t="inlineStr">
        <is>
          <t>Perguruan Tinggi</t>
        </is>
      </c>
      <c r="J2853" s="186" t="inlineStr">
        <is>
          <t>009.25</t>
        </is>
      </c>
      <c r="K2853" s="223" t="inlineStr">
        <is>
          <t>Edisi Ke-1</t>
        </is>
      </c>
      <c r="L2853" s="264" t="n"/>
      <c r="M2853" s="265" t="inlineStr">
        <is>
          <t>Tidak Tersedia</t>
        </is>
      </c>
      <c r="N2853" s="223" t="inlineStr">
        <is>
          <t>Indonesia</t>
        </is>
      </c>
      <c r="O2853" s="223" t="inlineStr">
        <is>
          <t>Tidak diketahui</t>
        </is>
      </c>
      <c r="P2853" s="223" t="n">
        <v>2017</v>
      </c>
      <c r="Q2853" s="223" t="n">
        <v>2024</v>
      </c>
      <c r="R2853" s="223" t="inlineStr">
        <is>
          <t>Penerbit Andi</t>
        </is>
      </c>
      <c r="S2853" s="223" t="inlineStr">
        <is>
          <t>Andi Offset CV</t>
        </is>
      </c>
      <c r="T2853" s="223" t="inlineStr">
        <is>
          <t>Lokal</t>
        </is>
      </c>
      <c r="U2853" s="86" t="n">
        <v>594</v>
      </c>
      <c r="V2853" s="86" t="inlineStr">
        <is>
          <t>pdf</t>
        </is>
      </c>
      <c r="W2853" s="223" t="inlineStr">
        <is>
          <t>8.3 MB</t>
        </is>
      </c>
      <c r="X2853" s="223" t="inlineStr">
        <is>
          <t>Sejak otoritas pasar modal dialihkan dari Bapepam-LK kepada Otoritas Jasa Keuangan (OJK), perkembangan Pasar Modal Indonesia semakin baik. OJK adalah lembaga negara yang bersifat independen seperti Bank Indonesia (BI), sehingga OJK tak lagi dapat diintervensi oleh pihak manapun termasuk pemerintah.
 Bursa Efek Indonesia (BEI) tergolong salah satu bursa yang kinerjanya terbaik di Asia Pasifik pada masa krisis global 2008. Namun sayang, partisipasi masyarakat untuk berinvestasi dan minat perusahaan untuk mencari dana di Pasar Modal Indonesia masih tergolong rendah. Banyak kalangan menganggap pasar modal sebagai barang mewah yang hanya layak bagi perusahaan besar dan investor besar.&amp;nbsp;
 Buku ini tergolong unik karena tidak hanya mengupas Pasar Modal Indonesia dari aspek hukum bisnis, tetapi juga dilengkapi tips bijak berinvestasi di pasar modal, serta kisah sukses bisnis di pasar modal. Para pakar dan akademisi juga dimudahkan sebab buku ini disertai bonus CD berisi peraturan lengkap pasar modal terbaru, daftar saham emiten, daftar perusahaan efek, dan data penting lainnya. Pembaca diajak mengenal berbagai instrumen pasar modal seperti saham, obligasi, reksa dana, produk derivatif (warrant, option, futures, right), DIRE, EBA dan instrumen syariah.
 Buku yang disajikan secara lengkap dan sistematis ini sangat cocok dibaca berbagai kalangan seperti: dosen, mahasiswa, pakar, pengusaha, calon investor, investor pemula, manajer investasi, konsultan bisnis dan hukum, notaris, penilai, akuntan, pengacara, pelaku pasar modal, UMKM, BUMN, BUMD, kaum profesional, bankir, pejabat BI dan OJK, eksekutif perusahaan asuransi, dana pensiun, leasing, modal ventura, pegadaian, penjaminan, pemerintah, wakil rakyat, penegak hukum, dll.</t>
        </is>
      </c>
      <c r="Y2853" s="262" t="n">
        <v>213000</v>
      </c>
      <c r="Z2853" s="226" t="n"/>
      <c r="AA2853" s="241">
        <f>Y4482*Z4482</f>
        <v/>
      </c>
      <c r="AB2853" s="237" t="inlineStr">
        <is>
          <t>7ac9450f-fd4f-4db0-baa3-d6ad2fea1b07</t>
        </is>
      </c>
    </row>
    <row r="2854" ht="15" customHeight="1" s="283">
      <c r="A2854" s="109" t="n">
        <v>4475</v>
      </c>
      <c r="B2854" s="222">
        <f>HYPERLINK("https://mocostore.moco.co.id/catalog/"&amp;AB4484,"Klik Disini")</f>
        <v/>
      </c>
      <c r="C2854" s="223" t="inlineStr">
        <is>
          <t>KELAPA - Mengembalikan Kejayaan Kelapa Indonesia</t>
        </is>
      </c>
      <c r="D2854" s="223" t="inlineStr">
        <is>
          <t>:</t>
        </is>
      </c>
      <c r="E2854" s="223" t="inlineStr">
        <is>
          <t>Mawardin M. Simpala dan Aditya Kusuma</t>
        </is>
      </c>
      <c r="F2854" s="223" t="inlineStr">
        <is>
          <t>978-979-29-6626-8</t>
        </is>
      </c>
      <c r="G2854" s="223" t="inlineStr">
        <is>
          <t>978-623-7267-68-3</t>
        </is>
      </c>
      <c r="H2854" s="223" t="inlineStr">
        <is>
          <t>Pertanian</t>
        </is>
      </c>
      <c r="I2854" s="258" t="inlineStr">
        <is>
          <t>Perguruan Tinggi</t>
        </is>
      </c>
      <c r="J2854" s="186" t="inlineStr">
        <is>
          <t>009.06</t>
        </is>
      </c>
      <c r="K2854" s="223" t="inlineStr">
        <is>
          <t>Edisi Ke-1</t>
        </is>
      </c>
      <c r="L2854" s="264" t="n"/>
      <c r="M2854" s="265" t="inlineStr">
        <is>
          <t>Tidak Tersedia</t>
        </is>
      </c>
      <c r="N2854" s="223" t="inlineStr">
        <is>
          <t>Indonesia</t>
        </is>
      </c>
      <c r="O2854" s="223" t="inlineStr">
        <is>
          <t>Bukan fiksi</t>
        </is>
      </c>
      <c r="P2854" s="223" t="n">
        <v>2017</v>
      </c>
      <c r="Q2854" s="223" t="n">
        <v>2018</v>
      </c>
      <c r="R2854" s="223" t="inlineStr">
        <is>
          <t>Lily Publisher</t>
        </is>
      </c>
      <c r="S2854" s="223" t="inlineStr">
        <is>
          <t>Andi Offset CV</t>
        </is>
      </c>
      <c r="T2854" s="223" t="inlineStr">
        <is>
          <t>Lokal</t>
        </is>
      </c>
      <c r="U2854" s="86" t="n">
        <v>202</v>
      </c>
      <c r="V2854" s="86" t="inlineStr">
        <is>
          <t>pdf</t>
        </is>
      </c>
      <c r="W2854" s="223" t="inlineStr">
        <is>
          <t>4.5 MB</t>
        </is>
      </c>
      <c r="X2854" s="223" t="inlineStr">
        <is>
          <t>Tanaman kelapa tidak terlepas dari kehidupan kita sehari-hari, seluruh bagian tanaman dan buahnya memiliki banyak manfaat sehingga sering disebut pohon kehidupan.
 Kelapa sendiri telah berkontribusibanyak dalam sejarah perjalanan bangsa. Dari relief kelapa terukir di Candi Borobudur, sumpah Amukti Palapa mahapatih Gajah Mada, sebongkah emas yang bertengger di puncak Monas, bahkan logistic perang hingga biaya diplomasi dan pembangunan diawal kemerdekaan, sebagaian besar berasal dari hasil perdagangan kopra. Pada masa kejayaan kelapa, pengusaha nasional seperti Ciputra Eka Tjipta Widjaja, Peter Sondakh turut ikut serta merintis atau membesarkan usahanya.
 Akan tetapi, pada tahun 50-an hingga 800-an, pasar kelapa global hancur akibat kampanye negatif di Amerika Serikat yang dampaknya besar terasa hingga kini. Industri kelapa nasional hancur. Luas kebun menurun, produktivitas pohon sangat rebdah serta petani kelapa yang sempat makmur jatuh dan terpuruk. Ratusan ribu hectare kebun kelapa Indonesia rusak terendam air serta terserang hama penyakit.
 Oleh karena itu, kelapa perlu diselamatkan. Mari menjadi bagian dari gerakan ini dan bangun kesadaran akan pentingnya tanaman kelapa.</t>
        </is>
      </c>
      <c r="Y2854" s="262" t="n">
        <v>144000</v>
      </c>
      <c r="Z2854" s="226" t="n"/>
      <c r="AA2854" s="241">
        <f>Y4484*Z4484</f>
        <v/>
      </c>
      <c r="AB2854" s="237" t="inlineStr">
        <is>
          <t>da0e1743-7c96-4c30-a5bb-7e53b7c0414a</t>
        </is>
      </c>
    </row>
    <row r="2855" ht="15" customHeight="1" s="283">
      <c r="A2855" s="109" t="n"/>
      <c r="B2855" s="222" t="n"/>
      <c r="C2855" s="223" t="n"/>
      <c r="D2855" s="223" t="n"/>
      <c r="E2855" s="223" t="n"/>
      <c r="F2855" s="223" t="n"/>
      <c r="G2855" s="223" t="n"/>
      <c r="H2855" s="223" t="n"/>
      <c r="I2855" s="258" t="n"/>
      <c r="J2855" s="186" t="n"/>
      <c r="K2855" s="223" t="n"/>
      <c r="L2855" s="264" t="n"/>
      <c r="M2855" s="265" t="n"/>
      <c r="N2855" s="223" t="n"/>
      <c r="O2855" s="223" t="n"/>
      <c r="P2855" s="223" t="n"/>
      <c r="Q2855" s="223" t="n"/>
      <c r="R2855" s="223" t="n"/>
      <c r="S2855" s="223" t="n"/>
      <c r="T2855" s="223" t="n"/>
      <c r="U2855" s="86" t="n"/>
      <c r="V2855" s="86" t="n"/>
      <c r="W2855" s="223" t="n"/>
      <c r="X2855" s="223" t="n"/>
      <c r="Y2855" s="262" t="n"/>
      <c r="Z2855" s="226" t="n"/>
      <c r="AA2855" s="241" t="n"/>
      <c r="AB2855" s="237" t="n"/>
    </row>
    <row r="2856" ht="15" customHeight="1" s="283">
      <c r="A2856" s="109" t="n"/>
      <c r="B2856" s="222" t="n"/>
      <c r="C2856" s="223" t="n"/>
      <c r="D2856" s="223" t="n"/>
      <c r="E2856" s="223" t="n"/>
      <c r="F2856" s="223" t="n"/>
      <c r="G2856" s="223" t="n"/>
      <c r="H2856" s="223" t="n"/>
      <c r="I2856" s="258" t="n"/>
      <c r="J2856" s="186" t="n"/>
      <c r="K2856" s="223" t="n"/>
      <c r="L2856" s="264" t="n"/>
      <c r="M2856" s="265" t="n"/>
      <c r="N2856" s="223" t="n"/>
      <c r="O2856" s="223" t="n"/>
      <c r="P2856" s="223" t="n"/>
      <c r="Q2856" s="223" t="n"/>
      <c r="R2856" s="223" t="n"/>
      <c r="S2856" s="223" t="n"/>
      <c r="T2856" s="223" t="n"/>
      <c r="U2856" s="86" t="n"/>
      <c r="V2856" s="86" t="n"/>
      <c r="W2856" s="223" t="n"/>
      <c r="X2856" s="223" t="n"/>
      <c r="Y2856" s="262" t="n"/>
      <c r="Z2856" s="226" t="n"/>
      <c r="AA2856" s="241" t="n"/>
      <c r="AB2856" s="237" t="n"/>
    </row>
    <row r="2857" ht="15" customHeight="1" s="283">
      <c r="A2857" s="109" t="n"/>
      <c r="B2857" s="222" t="n"/>
      <c r="C2857" s="223" t="n"/>
      <c r="D2857" s="223" t="n"/>
      <c r="E2857" s="223" t="n"/>
      <c r="F2857" s="223" t="n"/>
      <c r="G2857" s="223" t="n"/>
      <c r="H2857" s="223" t="n"/>
      <c r="I2857" s="258" t="n"/>
      <c r="J2857" s="186" t="n"/>
      <c r="K2857" s="223" t="n"/>
      <c r="L2857" s="264" t="n"/>
      <c r="M2857" s="265" t="n"/>
      <c r="N2857" s="223" t="n"/>
      <c r="O2857" s="223" t="n"/>
      <c r="P2857" s="223" t="n"/>
      <c r="Q2857" s="223" t="n"/>
      <c r="R2857" s="223" t="n"/>
      <c r="S2857" s="223" t="n"/>
      <c r="T2857" s="223" t="n"/>
      <c r="U2857" s="86" t="n"/>
      <c r="V2857" s="86" t="n"/>
      <c r="W2857" s="223" t="n"/>
      <c r="X2857" s="223" t="n"/>
      <c r="Y2857" s="262" t="n"/>
      <c r="Z2857" s="226" t="n"/>
      <c r="AA2857" s="241" t="n"/>
      <c r="AB2857" s="237" t="n"/>
    </row>
    <row r="2858" ht="15" customHeight="1" s="283">
      <c r="A2858" s="109" t="n"/>
      <c r="B2858" s="222" t="n"/>
      <c r="C2858" s="223" t="n"/>
      <c r="D2858" s="223" t="n"/>
      <c r="E2858" s="223" t="n"/>
      <c r="F2858" s="223" t="n"/>
      <c r="G2858" s="223" t="n"/>
      <c r="H2858" s="223" t="n"/>
      <c r="I2858" s="258" t="n"/>
      <c r="J2858" s="186" t="n"/>
      <c r="K2858" s="223" t="n"/>
      <c r="L2858" s="264" t="n"/>
      <c r="M2858" s="265" t="n"/>
      <c r="N2858" s="223" t="n"/>
      <c r="O2858" s="223" t="n"/>
      <c r="P2858" s="223" t="n"/>
      <c r="Q2858" s="223" t="n"/>
      <c r="R2858" s="223" t="n"/>
      <c r="S2858" s="223" t="n"/>
      <c r="T2858" s="223" t="n"/>
      <c r="U2858" s="86" t="n"/>
      <c r="V2858" s="86" t="n"/>
      <c r="W2858" s="223" t="n"/>
      <c r="X2858" s="223" t="n"/>
      <c r="Y2858" s="262" t="n"/>
      <c r="Z2858" s="226" t="n"/>
      <c r="AA2858" s="241" t="n"/>
      <c r="AB2858" s="237" t="n"/>
    </row>
    <row r="2859" ht="15" customHeight="1" s="283">
      <c r="A2859" s="109" t="n"/>
      <c r="B2859" s="222" t="n"/>
      <c r="C2859" s="223" t="n"/>
      <c r="D2859" s="223" t="n"/>
      <c r="E2859" s="223" t="n"/>
      <c r="F2859" s="223" t="n"/>
      <c r="G2859" s="223" t="n"/>
      <c r="H2859" s="223" t="n"/>
      <c r="I2859" s="258" t="n"/>
      <c r="J2859" s="186" t="n"/>
      <c r="K2859" s="223" t="n"/>
      <c r="L2859" s="264" t="n"/>
      <c r="M2859" s="265" t="n"/>
      <c r="N2859" s="223" t="n"/>
      <c r="O2859" s="223" t="n"/>
      <c r="P2859" s="223" t="n"/>
      <c r="Q2859" s="223" t="n"/>
      <c r="R2859" s="223" t="n"/>
      <c r="S2859" s="223" t="n"/>
      <c r="T2859" s="223" t="n"/>
      <c r="U2859" s="86" t="n"/>
      <c r="V2859" s="86" t="n"/>
      <c r="W2859" s="223" t="n"/>
      <c r="X2859" s="223" t="n"/>
      <c r="Y2859" s="262" t="n"/>
      <c r="Z2859" s="226" t="n"/>
      <c r="AA2859" s="241" t="n"/>
      <c r="AB2859" s="237" t="n"/>
    </row>
    <row r="2860" ht="15" customHeight="1" s="283">
      <c r="A2860" s="109" t="n"/>
      <c r="B2860" s="222" t="n"/>
      <c r="C2860" s="223" t="n"/>
      <c r="D2860" s="223" t="n"/>
      <c r="E2860" s="223" t="n"/>
      <c r="F2860" s="223" t="n"/>
      <c r="G2860" s="223" t="n"/>
      <c r="H2860" s="223" t="n"/>
      <c r="I2860" s="258" t="n"/>
      <c r="J2860" s="186" t="n"/>
      <c r="K2860" s="223" t="n"/>
      <c r="L2860" s="264" t="n"/>
      <c r="M2860" s="265" t="n"/>
      <c r="N2860" s="223" t="n"/>
      <c r="O2860" s="223" t="n"/>
      <c r="P2860" s="223" t="n"/>
      <c r="Q2860" s="223" t="n"/>
      <c r="R2860" s="223" t="n"/>
      <c r="S2860" s="223" t="n"/>
      <c r="T2860" s="223" t="n"/>
      <c r="U2860" s="86" t="n"/>
      <c r="V2860" s="86" t="n"/>
      <c r="W2860" s="223" t="n"/>
      <c r="X2860" s="223" t="n"/>
      <c r="Y2860" s="262" t="n"/>
      <c r="Z2860" s="226" t="n"/>
      <c r="AA2860" s="241" t="n"/>
      <c r="AB2860" s="237" t="n"/>
    </row>
    <row r="2861" ht="15" customHeight="1" s="283">
      <c r="A2861" s="109" t="n"/>
      <c r="B2861" s="222" t="n"/>
      <c r="C2861" s="223" t="n"/>
      <c r="D2861" s="223" t="n"/>
      <c r="E2861" s="223" t="n"/>
      <c r="F2861" s="223" t="n"/>
      <c r="G2861" s="223" t="n"/>
      <c r="H2861" s="223" t="n"/>
      <c r="I2861" s="258" t="n"/>
      <c r="J2861" s="186" t="n"/>
      <c r="K2861" s="223" t="n"/>
      <c r="L2861" s="264" t="n"/>
      <c r="M2861" s="265" t="n"/>
      <c r="N2861" s="223" t="n"/>
      <c r="O2861" s="223" t="n"/>
      <c r="P2861" s="223" t="n"/>
      <c r="Q2861" s="223" t="n"/>
      <c r="R2861" s="223" t="n"/>
      <c r="S2861" s="223" t="n"/>
      <c r="T2861" s="223" t="n"/>
      <c r="U2861" s="86" t="n"/>
      <c r="V2861" s="86" t="n"/>
      <c r="W2861" s="223" t="n"/>
      <c r="X2861" s="223" t="n"/>
      <c r="Y2861" s="262" t="n"/>
      <c r="Z2861" s="226" t="n"/>
      <c r="AA2861" s="241" t="n"/>
      <c r="AB2861" s="237" t="n"/>
    </row>
    <row r="2862" ht="15" customHeight="1" s="283">
      <c r="A2862" s="109" t="n"/>
      <c r="B2862" s="222" t="n"/>
      <c r="C2862" s="223" t="n"/>
      <c r="D2862" s="223" t="n"/>
      <c r="E2862" s="223" t="n"/>
      <c r="F2862" s="223" t="n"/>
      <c r="G2862" s="223" t="n"/>
      <c r="H2862" s="223" t="n"/>
      <c r="I2862" s="258" t="n"/>
      <c r="J2862" s="186" t="n"/>
      <c r="K2862" s="223" t="n"/>
      <c r="L2862" s="223" t="n"/>
      <c r="M2862" s="259" t="n"/>
      <c r="N2862" s="223" t="n"/>
      <c r="O2862" s="223" t="n"/>
      <c r="P2862" s="223" t="n"/>
      <c r="Q2862" s="223" t="n"/>
      <c r="R2862" s="223" t="n"/>
      <c r="S2862" s="223" t="n"/>
      <c r="T2862" s="223" t="n"/>
      <c r="U2862" s="86" t="n"/>
      <c r="V2862" s="86" t="n"/>
      <c r="W2862" s="223" t="n"/>
      <c r="X2862" s="223" t="n"/>
      <c r="Y2862" s="262" t="n"/>
      <c r="Z2862" s="226" t="n"/>
      <c r="AA2862" s="241" t="n"/>
      <c r="AB2862" s="237" t="n"/>
    </row>
    <row r="2863" ht="15" customHeight="1" s="283">
      <c r="A2863" s="109" t="n"/>
      <c r="B2863" s="222" t="n"/>
      <c r="C2863" s="223" t="n"/>
      <c r="D2863" s="223" t="n"/>
      <c r="E2863" s="223" t="n"/>
      <c r="F2863" s="223" t="n"/>
      <c r="G2863" s="223" t="n"/>
      <c r="H2863" s="223" t="n"/>
      <c r="I2863" s="258" t="n"/>
      <c r="J2863" s="186" t="n"/>
      <c r="K2863" s="223" t="n"/>
      <c r="L2863" s="264" t="n"/>
      <c r="M2863" s="265" t="n"/>
      <c r="N2863" s="223" t="n"/>
      <c r="O2863" s="223" t="n"/>
      <c r="P2863" s="223" t="n"/>
      <c r="Q2863" s="223" t="n"/>
      <c r="R2863" s="223" t="n"/>
      <c r="S2863" s="223" t="n"/>
      <c r="T2863" s="223" t="n"/>
      <c r="U2863" s="86" t="n"/>
      <c r="V2863" s="86" t="n"/>
      <c r="W2863" s="223" t="n"/>
      <c r="X2863" s="223" t="n"/>
      <c r="Y2863" s="262" t="n"/>
      <c r="Z2863" s="226" t="n"/>
      <c r="AA2863" s="241" t="n"/>
      <c r="AB2863" s="237" t="n"/>
    </row>
    <row r="2864" ht="15" customHeight="1" s="283">
      <c r="A2864" s="109" t="n"/>
      <c r="B2864" s="222" t="n"/>
      <c r="C2864" s="223" t="n"/>
      <c r="D2864" s="223" t="n"/>
      <c r="E2864" s="223" t="n"/>
      <c r="F2864" s="223" t="n"/>
      <c r="G2864" s="223" t="n"/>
      <c r="H2864" s="223" t="n"/>
      <c r="I2864" s="258" t="n"/>
      <c r="J2864" s="186" t="n"/>
      <c r="K2864" s="223" t="n"/>
      <c r="L2864" s="264" t="n"/>
      <c r="M2864" s="265" t="n"/>
      <c r="N2864" s="223" t="n"/>
      <c r="O2864" s="223" t="n"/>
      <c r="P2864" s="223" t="n"/>
      <c r="Q2864" s="223" t="n"/>
      <c r="R2864" s="223" t="n"/>
      <c r="S2864" s="223" t="n"/>
      <c r="T2864" s="223" t="n"/>
      <c r="U2864" s="86" t="n"/>
      <c r="V2864" s="86" t="n"/>
      <c r="W2864" s="223" t="n"/>
      <c r="X2864" s="223" t="n"/>
      <c r="Y2864" s="262" t="n"/>
      <c r="Z2864" s="226" t="n"/>
      <c r="AA2864" s="241" t="n"/>
      <c r="AB2864" s="237" t="n"/>
    </row>
    <row r="2865" ht="15" customHeight="1" s="283">
      <c r="A2865" s="109" t="n"/>
      <c r="B2865" s="222" t="n"/>
      <c r="C2865" s="223" t="n"/>
      <c r="D2865" s="223" t="n"/>
      <c r="E2865" s="223" t="n"/>
      <c r="F2865" s="223" t="n"/>
      <c r="G2865" s="223" t="n"/>
      <c r="H2865" s="223" t="n"/>
      <c r="I2865" s="258" t="n"/>
      <c r="J2865" s="186" t="n"/>
      <c r="K2865" s="223" t="n"/>
      <c r="L2865" s="264" t="n"/>
      <c r="M2865" s="265" t="n"/>
      <c r="N2865" s="223" t="n"/>
      <c r="O2865" s="223" t="n"/>
      <c r="P2865" s="223" t="n"/>
      <c r="Q2865" s="223" t="n"/>
      <c r="R2865" s="223" t="n"/>
      <c r="S2865" s="223" t="n"/>
      <c r="T2865" s="223" t="n"/>
      <c r="U2865" s="86" t="n"/>
      <c r="V2865" s="86" t="n"/>
      <c r="W2865" s="223" t="n"/>
      <c r="X2865" s="223" t="n"/>
      <c r="Y2865" s="262" t="n"/>
      <c r="Z2865" s="226" t="n"/>
      <c r="AA2865" s="241" t="n"/>
      <c r="AB2865" s="237" t="n"/>
    </row>
    <row r="2866" ht="15" customHeight="1" s="283">
      <c r="A2866" s="109" t="n"/>
      <c r="B2866" s="222" t="n"/>
      <c r="C2866" s="223" t="n"/>
      <c r="D2866" s="223" t="n"/>
      <c r="E2866" s="223" t="n"/>
      <c r="F2866" s="223" t="n"/>
      <c r="G2866" s="223" t="n"/>
      <c r="H2866" s="223" t="n"/>
      <c r="I2866" s="258" t="n"/>
      <c r="J2866" s="186" t="n"/>
      <c r="K2866" s="223" t="n"/>
      <c r="L2866" s="264" t="n"/>
      <c r="M2866" s="265" t="n"/>
      <c r="N2866" s="223" t="n"/>
      <c r="O2866" s="223" t="n"/>
      <c r="P2866" s="223" t="n"/>
      <c r="Q2866" s="223" t="n"/>
      <c r="R2866" s="223" t="n"/>
      <c r="S2866" s="223" t="n"/>
      <c r="T2866" s="223" t="n"/>
      <c r="U2866" s="86" t="n"/>
      <c r="V2866" s="86" t="n"/>
      <c r="W2866" s="223" t="n"/>
      <c r="X2866" s="223" t="n"/>
      <c r="Y2866" s="262" t="n"/>
      <c r="Z2866" s="226" t="n"/>
      <c r="AA2866" s="241" t="n"/>
      <c r="AB2866" s="237" t="n"/>
    </row>
    <row r="2867" ht="15" customHeight="1" s="283">
      <c r="A2867" s="109" t="n"/>
      <c r="B2867" s="222" t="n"/>
      <c r="C2867" s="223" t="n"/>
      <c r="D2867" s="223" t="n"/>
      <c r="E2867" s="223" t="n"/>
      <c r="F2867" s="223" t="n"/>
      <c r="G2867" s="223" t="n"/>
      <c r="H2867" s="223" t="n"/>
      <c r="I2867" s="258" t="n"/>
      <c r="J2867" s="186" t="n"/>
      <c r="K2867" s="223" t="n"/>
      <c r="L2867" s="264" t="n"/>
      <c r="M2867" s="265" t="n"/>
      <c r="N2867" s="223" t="n"/>
      <c r="O2867" s="223" t="n"/>
      <c r="P2867" s="223" t="n"/>
      <c r="Q2867" s="223" t="n"/>
      <c r="R2867" s="223" t="n"/>
      <c r="S2867" s="223" t="n"/>
      <c r="T2867" s="223" t="n"/>
      <c r="U2867" s="86" t="n"/>
      <c r="V2867" s="86" t="n"/>
      <c r="W2867" s="223" t="n"/>
      <c r="X2867" s="223" t="n"/>
      <c r="Y2867" s="262" t="n"/>
      <c r="Z2867" s="226" t="n"/>
      <c r="AA2867" s="241" t="n"/>
      <c r="AB2867" s="237" t="n"/>
    </row>
    <row r="2868" ht="15" customHeight="1" s="283">
      <c r="A2868" s="109" t="n"/>
      <c r="B2868" s="222" t="n"/>
      <c r="C2868" s="223" t="n"/>
      <c r="D2868" s="223" t="n"/>
      <c r="E2868" s="223" t="n"/>
      <c r="F2868" s="223" t="n"/>
      <c r="G2868" s="223" t="n"/>
      <c r="H2868" s="223" t="n"/>
      <c r="I2868" s="258" t="n"/>
      <c r="J2868" s="186" t="n"/>
      <c r="K2868" s="223" t="n"/>
      <c r="L2868" s="264" t="n"/>
      <c r="M2868" s="265" t="n"/>
      <c r="N2868" s="223" t="n"/>
      <c r="O2868" s="223" t="n"/>
      <c r="P2868" s="223" t="n"/>
      <c r="Q2868" s="223" t="n"/>
      <c r="R2868" s="223" t="n"/>
      <c r="S2868" s="223" t="n"/>
      <c r="T2868" s="223" t="n"/>
      <c r="U2868" s="86" t="n"/>
      <c r="V2868" s="86" t="n"/>
      <c r="W2868" s="223" t="n"/>
      <c r="X2868" s="223" t="n"/>
      <c r="Y2868" s="262" t="n"/>
      <c r="Z2868" s="226" t="n"/>
      <c r="AA2868" s="241" t="n"/>
      <c r="AB2868" s="237" t="n"/>
    </row>
    <row r="2869" ht="15" customHeight="1" s="283">
      <c r="A2869" s="109" t="n"/>
      <c r="B2869" s="222" t="n"/>
      <c r="C2869" s="223" t="n"/>
      <c r="D2869" s="223" t="n"/>
      <c r="E2869" s="223" t="n"/>
      <c r="F2869" s="223" t="n"/>
      <c r="G2869" s="223" t="n"/>
      <c r="H2869" s="223" t="n"/>
      <c r="I2869" s="258" t="n"/>
      <c r="J2869" s="186" t="n"/>
      <c r="K2869" s="223" t="n"/>
      <c r="L2869" s="264" t="n"/>
      <c r="M2869" s="265" t="n"/>
      <c r="N2869" s="223" t="n"/>
      <c r="O2869" s="223" t="n"/>
      <c r="P2869" s="223" t="n"/>
      <c r="Q2869" s="223" t="n"/>
      <c r="R2869" s="223" t="n"/>
      <c r="S2869" s="223" t="n"/>
      <c r="T2869" s="223" t="n"/>
      <c r="U2869" s="86" t="n"/>
      <c r="V2869" s="86" t="n"/>
      <c r="W2869" s="223" t="n"/>
      <c r="X2869" s="223" t="n"/>
      <c r="Y2869" s="262" t="n"/>
      <c r="Z2869" s="226" t="n"/>
      <c r="AA2869" s="241" t="n"/>
      <c r="AB2869" s="237" t="n"/>
    </row>
    <row r="2870" ht="15" customHeight="1" s="283">
      <c r="A2870" s="109" t="n"/>
      <c r="B2870" s="222" t="n"/>
      <c r="C2870" s="223" t="n"/>
      <c r="D2870" s="223" t="n"/>
      <c r="E2870" s="223" t="n"/>
      <c r="F2870" s="223" t="n"/>
      <c r="G2870" s="223" t="n"/>
      <c r="H2870" s="223" t="n"/>
      <c r="I2870" s="258" t="n"/>
      <c r="J2870" s="186" t="n"/>
      <c r="K2870" s="223" t="n"/>
      <c r="L2870" s="264" t="n"/>
      <c r="M2870" s="265" t="n"/>
      <c r="N2870" s="223" t="n"/>
      <c r="O2870" s="223" t="n"/>
      <c r="P2870" s="223" t="n"/>
      <c r="Q2870" s="223" t="n"/>
      <c r="R2870" s="223" t="n"/>
      <c r="S2870" s="223" t="n"/>
      <c r="T2870" s="223" t="n"/>
      <c r="U2870" s="86" t="n"/>
      <c r="V2870" s="86" t="n"/>
      <c r="W2870" s="223" t="n"/>
      <c r="X2870" s="223" t="n"/>
      <c r="Y2870" s="262" t="n"/>
      <c r="Z2870" s="226" t="n"/>
      <c r="AA2870" s="241" t="n"/>
      <c r="AB2870" s="237" t="n"/>
    </row>
    <row r="2871" ht="15" customHeight="1" s="283">
      <c r="A2871" s="109" t="n"/>
      <c r="B2871" s="222" t="n"/>
      <c r="C2871" s="223" t="n"/>
      <c r="D2871" s="223" t="n"/>
      <c r="E2871" s="223" t="n"/>
      <c r="F2871" s="223" t="n"/>
      <c r="G2871" s="223" t="n"/>
      <c r="H2871" s="223" t="n"/>
      <c r="I2871" s="258" t="n"/>
      <c r="J2871" s="186" t="n"/>
      <c r="K2871" s="223" t="n"/>
      <c r="L2871" s="264" t="n"/>
      <c r="M2871" s="265" t="n"/>
      <c r="N2871" s="223" t="n"/>
      <c r="O2871" s="223" t="n"/>
      <c r="P2871" s="223" t="n"/>
      <c r="Q2871" s="223" t="n"/>
      <c r="R2871" s="223" t="n"/>
      <c r="S2871" s="223" t="n"/>
      <c r="T2871" s="223" t="n"/>
      <c r="U2871" s="86" t="n"/>
      <c r="V2871" s="86" t="n"/>
      <c r="W2871" s="223" t="n"/>
      <c r="X2871" s="223" t="n"/>
      <c r="Y2871" s="262" t="n"/>
      <c r="Z2871" s="226" t="n"/>
      <c r="AA2871" s="241" t="n"/>
      <c r="AB2871" s="237" t="n"/>
    </row>
    <row r="2872" ht="15" customHeight="1" s="283">
      <c r="A2872" s="109" t="n"/>
      <c r="B2872" s="222" t="n"/>
      <c r="C2872" s="223" t="n"/>
      <c r="D2872" s="223" t="n"/>
      <c r="E2872" s="223" t="n"/>
      <c r="F2872" s="223" t="n"/>
      <c r="G2872" s="223" t="n"/>
      <c r="H2872" s="223" t="n"/>
      <c r="I2872" s="258" t="n"/>
      <c r="J2872" s="186" t="n"/>
      <c r="K2872" s="223" t="n"/>
      <c r="L2872" s="264" t="n"/>
      <c r="M2872" s="265" t="n"/>
      <c r="N2872" s="223" t="n"/>
      <c r="O2872" s="223" t="n"/>
      <c r="P2872" s="223" t="n"/>
      <c r="Q2872" s="223" t="n"/>
      <c r="R2872" s="223" t="n"/>
      <c r="S2872" s="223" t="n"/>
      <c r="T2872" s="223" t="n"/>
      <c r="U2872" s="86" t="n"/>
      <c r="V2872" s="86" t="n"/>
      <c r="W2872" s="223" t="n"/>
      <c r="X2872" s="223" t="n"/>
      <c r="Y2872" s="262" t="n"/>
      <c r="Z2872" s="226" t="n"/>
      <c r="AA2872" s="241" t="n"/>
      <c r="AB2872" s="237" t="n"/>
    </row>
    <row r="2873" ht="15" customHeight="1" s="283">
      <c r="A2873" s="109" t="n"/>
      <c r="B2873" s="222" t="n"/>
      <c r="C2873" s="223" t="n"/>
      <c r="D2873" s="223" t="n"/>
      <c r="E2873" s="223" t="n"/>
      <c r="F2873" s="223" t="n"/>
      <c r="G2873" s="223" t="n"/>
      <c r="H2873" s="223" t="n"/>
      <c r="I2873" s="258" t="n"/>
      <c r="J2873" s="186" t="n"/>
      <c r="K2873" s="223" t="n"/>
      <c r="L2873" s="264" t="n"/>
      <c r="M2873" s="265" t="n"/>
      <c r="N2873" s="223" t="n"/>
      <c r="O2873" s="223" t="n"/>
      <c r="P2873" s="223" t="n"/>
      <c r="Q2873" s="223" t="n"/>
      <c r="R2873" s="223" t="n"/>
      <c r="S2873" s="223" t="n"/>
      <c r="T2873" s="223" t="n"/>
      <c r="U2873" s="86" t="n"/>
      <c r="V2873" s="86" t="n"/>
      <c r="W2873" s="223" t="n"/>
      <c r="X2873" s="223" t="n"/>
      <c r="Y2873" s="262" t="n"/>
      <c r="Z2873" s="226" t="n"/>
      <c r="AA2873" s="241" t="n"/>
      <c r="AB2873" s="237" t="n"/>
    </row>
    <row r="2874" ht="15" customHeight="1" s="283">
      <c r="A2874" s="109" t="n"/>
      <c r="B2874" s="222" t="n"/>
      <c r="C2874" s="223" t="n"/>
      <c r="D2874" s="223" t="n"/>
      <c r="E2874" s="223" t="n"/>
      <c r="F2874" s="223" t="n"/>
      <c r="G2874" s="223" t="n"/>
      <c r="H2874" s="223" t="n"/>
      <c r="I2874" s="258" t="n"/>
      <c r="J2874" s="186" t="n"/>
      <c r="K2874" s="223" t="n"/>
      <c r="L2874" s="264" t="n"/>
      <c r="M2874" s="265" t="n"/>
      <c r="N2874" s="223" t="n"/>
      <c r="O2874" s="223" t="n"/>
      <c r="P2874" s="223" t="n"/>
      <c r="Q2874" s="223" t="n"/>
      <c r="R2874" s="223" t="n"/>
      <c r="S2874" s="223" t="n"/>
      <c r="T2874" s="223" t="n"/>
      <c r="U2874" s="86" t="n"/>
      <c r="V2874" s="86" t="n"/>
      <c r="W2874" s="223" t="n"/>
      <c r="X2874" s="223" t="n"/>
      <c r="Y2874" s="262" t="n"/>
      <c r="Z2874" s="226" t="n"/>
      <c r="AA2874" s="241" t="n"/>
      <c r="AB2874" s="237" t="n"/>
    </row>
    <row r="2875" ht="15" customHeight="1" s="283">
      <c r="A2875" s="109" t="n"/>
      <c r="B2875" s="222" t="n"/>
      <c r="C2875" s="223" t="n"/>
      <c r="D2875" s="223" t="n"/>
      <c r="E2875" s="223" t="n"/>
      <c r="F2875" s="223" t="n"/>
      <c r="G2875" s="223" t="n"/>
      <c r="H2875" s="223" t="n"/>
      <c r="I2875" s="258" t="n"/>
      <c r="J2875" s="186" t="n"/>
      <c r="K2875" s="223" t="n"/>
      <c r="L2875" s="264" t="n"/>
      <c r="M2875" s="265" t="n"/>
      <c r="N2875" s="223" t="n"/>
      <c r="O2875" s="223" t="n"/>
      <c r="P2875" s="223" t="n"/>
      <c r="Q2875" s="223" t="n"/>
      <c r="R2875" s="223" t="n"/>
      <c r="S2875" s="223" t="n"/>
      <c r="T2875" s="223" t="n"/>
      <c r="U2875" s="86" t="n"/>
      <c r="V2875" s="86" t="n"/>
      <c r="W2875" s="223" t="n"/>
      <c r="X2875" s="223" t="n"/>
      <c r="Y2875" s="262" t="n"/>
      <c r="Z2875" s="226" t="n"/>
      <c r="AA2875" s="241" t="n"/>
      <c r="AB2875" s="237" t="n"/>
    </row>
    <row r="2876" ht="15" customHeight="1" s="283">
      <c r="A2876" s="109" t="n"/>
      <c r="B2876" s="222" t="n"/>
      <c r="C2876" s="223" t="n"/>
      <c r="D2876" s="223" t="n"/>
      <c r="E2876" s="223" t="n"/>
      <c r="F2876" s="223" t="n"/>
      <c r="G2876" s="223" t="n"/>
      <c r="H2876" s="223" t="n"/>
      <c r="I2876" s="258" t="n"/>
      <c r="J2876" s="186" t="n"/>
      <c r="K2876" s="223" t="n"/>
      <c r="L2876" s="264" t="n"/>
      <c r="M2876" s="265" t="n"/>
      <c r="N2876" s="223" t="n"/>
      <c r="O2876" s="223" t="n"/>
      <c r="P2876" s="223" t="n"/>
      <c r="Q2876" s="223" t="n"/>
      <c r="R2876" s="223" t="n"/>
      <c r="S2876" s="223" t="n"/>
      <c r="T2876" s="223" t="n"/>
      <c r="U2876" s="86" t="n"/>
      <c r="V2876" s="86" t="n"/>
      <c r="W2876" s="223" t="n"/>
      <c r="X2876" s="223" t="n"/>
      <c r="Y2876" s="262" t="n"/>
      <c r="Z2876" s="226" t="n"/>
      <c r="AA2876" s="241" t="n"/>
      <c r="AB2876" s="237" t="n"/>
    </row>
    <row r="2877" ht="15" customHeight="1" s="283">
      <c r="A2877" s="109" t="n"/>
      <c r="B2877" s="222" t="n"/>
      <c r="C2877" s="223" t="n"/>
      <c r="D2877" s="223" t="n"/>
      <c r="E2877" s="223" t="n"/>
      <c r="F2877" s="223" t="n"/>
      <c r="G2877" s="223" t="n"/>
      <c r="H2877" s="223" t="n"/>
      <c r="I2877" s="258" t="n"/>
      <c r="J2877" s="186" t="n"/>
      <c r="K2877" s="223" t="n"/>
      <c r="L2877" s="264" t="n"/>
      <c r="M2877" s="265" t="n"/>
      <c r="N2877" s="223" t="n"/>
      <c r="O2877" s="223" t="n"/>
      <c r="P2877" s="223" t="n"/>
      <c r="Q2877" s="223" t="n"/>
      <c r="R2877" s="223" t="n"/>
      <c r="S2877" s="223" t="n"/>
      <c r="T2877" s="223" t="n"/>
      <c r="U2877" s="86" t="n"/>
      <c r="V2877" s="86" t="n"/>
      <c r="W2877" s="223" t="n"/>
      <c r="X2877" s="223" t="n"/>
      <c r="Y2877" s="262" t="n"/>
      <c r="Z2877" s="226" t="n"/>
      <c r="AA2877" s="241" t="n"/>
      <c r="AB2877" s="237" t="n"/>
    </row>
    <row r="2878" ht="15" customHeight="1" s="283">
      <c r="A2878" s="109" t="n"/>
      <c r="B2878" s="222" t="n"/>
      <c r="C2878" s="223" t="n"/>
      <c r="D2878" s="223" t="n"/>
      <c r="E2878" s="223" t="n"/>
      <c r="F2878" s="223" t="n"/>
      <c r="G2878" s="223" t="n"/>
      <c r="H2878" s="223" t="n"/>
      <c r="I2878" s="258" t="n"/>
      <c r="J2878" s="186" t="n"/>
      <c r="K2878" s="223" t="n"/>
      <c r="L2878" s="264" t="n"/>
      <c r="M2878" s="265" t="n"/>
      <c r="N2878" s="223" t="n"/>
      <c r="O2878" s="223" t="n"/>
      <c r="P2878" s="223" t="n"/>
      <c r="Q2878" s="223" t="n"/>
      <c r="R2878" s="223" t="n"/>
      <c r="S2878" s="223" t="n"/>
      <c r="T2878" s="223" t="n"/>
      <c r="U2878" s="86" t="n"/>
      <c r="V2878" s="86" t="n"/>
      <c r="W2878" s="223" t="n"/>
      <c r="X2878" s="223" t="n"/>
      <c r="Y2878" s="262" t="n"/>
      <c r="Z2878" s="226" t="n"/>
      <c r="AA2878" s="241" t="n"/>
      <c r="AB2878" s="237" t="n"/>
    </row>
    <row r="2879" ht="15" customHeight="1" s="283">
      <c r="A2879" s="109" t="n"/>
      <c r="B2879" s="222" t="n"/>
      <c r="C2879" s="223" t="n"/>
      <c r="D2879" s="223" t="n"/>
      <c r="E2879" s="223" t="n"/>
      <c r="F2879" s="223" t="n"/>
      <c r="G2879" s="223" t="n"/>
      <c r="H2879" s="223" t="n"/>
      <c r="I2879" s="258" t="n"/>
      <c r="J2879" s="186" t="n"/>
      <c r="K2879" s="223" t="n"/>
      <c r="L2879" s="264" t="n"/>
      <c r="M2879" s="265" t="n"/>
      <c r="N2879" s="223" t="n"/>
      <c r="O2879" s="223" t="n"/>
      <c r="P2879" s="223" t="n"/>
      <c r="Q2879" s="223" t="n"/>
      <c r="R2879" s="223" t="n"/>
      <c r="S2879" s="223" t="n"/>
      <c r="T2879" s="223" t="n"/>
      <c r="U2879" s="86" t="n"/>
      <c r="V2879" s="86" t="n"/>
      <c r="W2879" s="223" t="n"/>
      <c r="X2879" s="223" t="n"/>
      <c r="Y2879" s="262" t="n"/>
      <c r="Z2879" s="226" t="n"/>
      <c r="AA2879" s="241" t="n"/>
      <c r="AB2879" s="237" t="n"/>
    </row>
    <row r="2880" ht="15" customHeight="1" s="283">
      <c r="A2880" s="109" t="n"/>
      <c r="B2880" s="222" t="n"/>
      <c r="C2880" s="223" t="n"/>
      <c r="D2880" s="223" t="n"/>
      <c r="E2880" s="223" t="n"/>
      <c r="F2880" s="223" t="n"/>
      <c r="G2880" s="223" t="n"/>
      <c r="H2880" s="223" t="n"/>
      <c r="I2880" s="258" t="n"/>
      <c r="J2880" s="186" t="n"/>
      <c r="K2880" s="223" t="n"/>
      <c r="L2880" s="264" t="n"/>
      <c r="M2880" s="265" t="n"/>
      <c r="N2880" s="223" t="n"/>
      <c r="O2880" s="223" t="n"/>
      <c r="P2880" s="223" t="n"/>
      <c r="Q2880" s="223" t="n"/>
      <c r="R2880" s="223" t="n"/>
      <c r="S2880" s="223" t="n"/>
      <c r="T2880" s="223" t="n"/>
      <c r="U2880" s="86" t="n"/>
      <c r="V2880" s="86" t="n"/>
      <c r="W2880" s="223" t="n"/>
      <c r="X2880" s="223" t="n"/>
      <c r="Y2880" s="262" t="n"/>
      <c r="Z2880" s="226" t="n"/>
      <c r="AA2880" s="241" t="n"/>
      <c r="AB2880" s="237" t="n"/>
    </row>
    <row r="2881" ht="15" customHeight="1" s="283">
      <c r="A2881" s="109" t="n"/>
      <c r="B2881" s="222" t="n"/>
      <c r="C2881" s="223" t="n"/>
      <c r="D2881" s="223" t="n"/>
      <c r="E2881" s="223" t="n"/>
      <c r="F2881" s="223" t="n"/>
      <c r="G2881" s="223" t="n"/>
      <c r="H2881" s="223" t="n"/>
      <c r="I2881" s="258" t="n"/>
      <c r="J2881" s="186" t="n"/>
      <c r="K2881" s="223" t="n"/>
      <c r="L2881" s="264" t="n"/>
      <c r="M2881" s="265" t="n"/>
      <c r="N2881" s="223" t="n"/>
      <c r="O2881" s="223" t="n"/>
      <c r="P2881" s="223" t="n"/>
      <c r="Q2881" s="223" t="n"/>
      <c r="R2881" s="223" t="n"/>
      <c r="S2881" s="223" t="n"/>
      <c r="T2881" s="223" t="n"/>
      <c r="U2881" s="86" t="n"/>
      <c r="V2881" s="86" t="n"/>
      <c r="W2881" s="223" t="n"/>
      <c r="X2881" s="223" t="n"/>
      <c r="Y2881" s="262" t="n"/>
      <c r="Z2881" s="226" t="n"/>
      <c r="AA2881" s="241" t="n"/>
      <c r="AB2881" s="237" t="n"/>
    </row>
    <row r="2882" ht="15" customHeight="1" s="283">
      <c r="A2882" s="109" t="n"/>
      <c r="B2882" s="222" t="n"/>
      <c r="C2882" s="223" t="n"/>
      <c r="D2882" s="223" t="n"/>
      <c r="E2882" s="223" t="n"/>
      <c r="F2882" s="223" t="n"/>
      <c r="G2882" s="223" t="n"/>
      <c r="H2882" s="223" t="n"/>
      <c r="I2882" s="258" t="n"/>
      <c r="J2882" s="186" t="n"/>
      <c r="K2882" s="223" t="n"/>
      <c r="L2882" s="264" t="n"/>
      <c r="M2882" s="265" t="n"/>
      <c r="N2882" s="223" t="n"/>
      <c r="O2882" s="223" t="n"/>
      <c r="P2882" s="223" t="n"/>
      <c r="Q2882" s="223" t="n"/>
      <c r="R2882" s="223" t="n"/>
      <c r="S2882" s="223" t="n"/>
      <c r="T2882" s="223" t="n"/>
      <c r="U2882" s="86" t="n"/>
      <c r="V2882" s="86" t="n"/>
      <c r="W2882" s="223" t="n"/>
      <c r="X2882" s="223" t="n"/>
      <c r="Y2882" s="262" t="n"/>
      <c r="Z2882" s="226" t="n"/>
      <c r="AA2882" s="241" t="n"/>
      <c r="AB2882" s="237" t="n"/>
    </row>
    <row r="2883" ht="15" customHeight="1" s="283">
      <c r="A2883" s="109" t="n"/>
      <c r="B2883" s="222" t="n"/>
      <c r="C2883" s="223" t="n"/>
      <c r="D2883" s="223" t="n"/>
      <c r="E2883" s="223" t="n"/>
      <c r="F2883" s="223" t="n"/>
      <c r="G2883" s="223" t="n"/>
      <c r="H2883" s="223" t="n"/>
      <c r="I2883" s="258" t="n"/>
      <c r="J2883" s="186" t="n"/>
      <c r="K2883" s="223" t="n"/>
      <c r="L2883" s="264" t="n"/>
      <c r="M2883" s="265" t="n"/>
      <c r="N2883" s="223" t="n"/>
      <c r="O2883" s="223" t="n"/>
      <c r="P2883" s="223" t="n"/>
      <c r="Q2883" s="223" t="n"/>
      <c r="R2883" s="223" t="n"/>
      <c r="S2883" s="223" t="n"/>
      <c r="T2883" s="223" t="n"/>
      <c r="U2883" s="86" t="n"/>
      <c r="V2883" s="86" t="n"/>
      <c r="W2883" s="223" t="n"/>
      <c r="X2883" s="223" t="n"/>
      <c r="Y2883" s="262" t="n"/>
      <c r="Z2883" s="226" t="n"/>
      <c r="AA2883" s="241" t="n"/>
      <c r="AB2883" s="237" t="n"/>
    </row>
    <row r="2884" ht="15" customHeight="1" s="283">
      <c r="A2884" s="109" t="n"/>
      <c r="B2884" s="222" t="n"/>
      <c r="C2884" s="223" t="n"/>
      <c r="D2884" s="223" t="n"/>
      <c r="E2884" s="223" t="n"/>
      <c r="F2884" s="223" t="n"/>
      <c r="G2884" s="223" t="n"/>
      <c r="H2884" s="223" t="n"/>
      <c r="I2884" s="258" t="n"/>
      <c r="J2884" s="186" t="n"/>
      <c r="K2884" s="223" t="n"/>
      <c r="L2884" s="264" t="n"/>
      <c r="M2884" s="265" t="n"/>
      <c r="N2884" s="223" t="n"/>
      <c r="O2884" s="223" t="n"/>
      <c r="P2884" s="223" t="n"/>
      <c r="Q2884" s="223" t="n"/>
      <c r="R2884" s="223" t="n"/>
      <c r="S2884" s="223" t="n"/>
      <c r="T2884" s="223" t="n"/>
      <c r="U2884" s="86" t="n"/>
      <c r="V2884" s="86" t="n"/>
      <c r="W2884" s="223" t="n"/>
      <c r="X2884" s="223" t="n"/>
      <c r="Y2884" s="262" t="n"/>
      <c r="Z2884" s="226" t="n"/>
      <c r="AA2884" s="241" t="n"/>
      <c r="AB2884" s="237" t="n"/>
    </row>
    <row r="2885" ht="15" customHeight="1" s="283">
      <c r="A2885" s="109" t="n"/>
      <c r="B2885" s="222" t="n"/>
      <c r="C2885" s="223" t="n"/>
      <c r="D2885" s="223" t="n"/>
      <c r="E2885" s="223" t="n"/>
      <c r="F2885" s="223" t="n"/>
      <c r="G2885" s="223" t="n"/>
      <c r="H2885" s="223" t="n"/>
      <c r="I2885" s="258" t="n"/>
      <c r="J2885" s="186" t="n"/>
      <c r="K2885" s="223" t="n"/>
      <c r="L2885" s="264" t="n"/>
      <c r="M2885" s="265" t="n"/>
      <c r="N2885" s="223" t="n"/>
      <c r="O2885" s="223" t="n"/>
      <c r="P2885" s="223" t="n"/>
      <c r="Q2885" s="223" t="n"/>
      <c r="R2885" s="223" t="n"/>
      <c r="S2885" s="223" t="n"/>
      <c r="T2885" s="223" t="n"/>
      <c r="U2885" s="86" t="n"/>
      <c r="V2885" s="86" t="n"/>
      <c r="W2885" s="223" t="n"/>
      <c r="X2885" s="223" t="n"/>
      <c r="Y2885" s="262" t="n"/>
      <c r="Z2885" s="226" t="n"/>
      <c r="AA2885" s="241" t="n"/>
      <c r="AB2885" s="237" t="n"/>
    </row>
    <row r="2886" ht="15" customHeight="1" s="283">
      <c r="A2886" s="109" t="n"/>
      <c r="B2886" s="222" t="n"/>
      <c r="C2886" s="223" t="n"/>
      <c r="D2886" s="223" t="n"/>
      <c r="E2886" s="223" t="n"/>
      <c r="F2886" s="223" t="n"/>
      <c r="G2886" s="223" t="n"/>
      <c r="H2886" s="223" t="n"/>
      <c r="I2886" s="258" t="n"/>
      <c r="J2886" s="186" t="n"/>
      <c r="K2886" s="223" t="n"/>
      <c r="L2886" s="264" t="n"/>
      <c r="M2886" s="265" t="n"/>
      <c r="N2886" s="223" t="n"/>
      <c r="O2886" s="223" t="n"/>
      <c r="P2886" s="223" t="n"/>
      <c r="Q2886" s="223" t="n"/>
      <c r="R2886" s="223" t="n"/>
      <c r="S2886" s="223" t="n"/>
      <c r="T2886" s="223" t="n"/>
      <c r="U2886" s="86" t="n"/>
      <c r="V2886" s="86" t="n"/>
      <c r="W2886" s="223" t="n"/>
      <c r="X2886" s="223" t="n"/>
      <c r="Y2886" s="262" t="n"/>
      <c r="Z2886" s="226" t="n"/>
      <c r="AA2886" s="241" t="n"/>
      <c r="AB2886" s="237" t="n"/>
    </row>
    <row r="2887" ht="15" customHeight="1" s="283">
      <c r="A2887" s="109" t="n"/>
      <c r="B2887" s="222" t="n"/>
      <c r="C2887" s="223" t="n"/>
      <c r="D2887" s="223" t="n"/>
      <c r="E2887" s="223" t="n"/>
      <c r="F2887" s="223" t="n"/>
      <c r="G2887" s="223" t="n"/>
      <c r="H2887" s="223" t="n"/>
      <c r="I2887" s="258" t="n"/>
      <c r="J2887" s="186" t="n"/>
      <c r="K2887" s="223" t="n"/>
      <c r="L2887" s="264" t="n"/>
      <c r="M2887" s="265" t="n"/>
      <c r="N2887" s="223" t="n"/>
      <c r="O2887" s="223" t="n"/>
      <c r="P2887" s="223" t="n"/>
      <c r="Q2887" s="223" t="n"/>
      <c r="R2887" s="223" t="n"/>
      <c r="S2887" s="223" t="n"/>
      <c r="T2887" s="223" t="n"/>
      <c r="U2887" s="86" t="n"/>
      <c r="V2887" s="86" t="n"/>
      <c r="W2887" s="223" t="n"/>
      <c r="X2887" s="223" t="n"/>
      <c r="Y2887" s="262" t="n"/>
      <c r="Z2887" s="226" t="n"/>
      <c r="AA2887" s="241" t="n"/>
      <c r="AB2887" s="237" t="n"/>
    </row>
    <row r="2888" ht="15" customHeight="1" s="283">
      <c r="A2888" s="109" t="n"/>
      <c r="B2888" s="222" t="n"/>
      <c r="C2888" s="223" t="n"/>
      <c r="D2888" s="223" t="n"/>
      <c r="E2888" s="223" t="n"/>
      <c r="F2888" s="223" t="n"/>
      <c r="G2888" s="223" t="n"/>
      <c r="H2888" s="223" t="n"/>
      <c r="I2888" s="258" t="n"/>
      <c r="J2888" s="186" t="n"/>
      <c r="K2888" s="223" t="n"/>
      <c r="L2888" s="264" t="n"/>
      <c r="M2888" s="265" t="n"/>
      <c r="N2888" s="223" t="n"/>
      <c r="O2888" s="223" t="n"/>
      <c r="P2888" s="223" t="n"/>
      <c r="Q2888" s="223" t="n"/>
      <c r="R2888" s="223" t="n"/>
      <c r="S2888" s="223" t="n"/>
      <c r="T2888" s="223" t="n"/>
      <c r="U2888" s="86" t="n"/>
      <c r="V2888" s="86" t="n"/>
      <c r="W2888" s="223" t="n"/>
      <c r="X2888" s="223" t="n"/>
      <c r="Y2888" s="262" t="n"/>
      <c r="Z2888" s="226" t="n"/>
      <c r="AA2888" s="241" t="n"/>
      <c r="AB2888" s="237" t="n"/>
    </row>
    <row r="2889" ht="15" customHeight="1" s="283">
      <c r="A2889" s="109" t="n"/>
      <c r="B2889" s="222" t="n"/>
      <c r="C2889" s="223" t="n"/>
      <c r="D2889" s="223" t="n"/>
      <c r="E2889" s="223" t="n"/>
      <c r="F2889" s="223" t="n"/>
      <c r="G2889" s="223" t="n"/>
      <c r="H2889" s="223" t="n"/>
      <c r="I2889" s="258" t="n"/>
      <c r="J2889" s="186" t="n"/>
      <c r="K2889" s="223" t="n"/>
      <c r="L2889" s="264" t="n"/>
      <c r="M2889" s="265" t="n"/>
      <c r="N2889" s="223" t="n"/>
      <c r="O2889" s="223" t="n"/>
      <c r="P2889" s="223" t="n"/>
      <c r="Q2889" s="223" t="n"/>
      <c r="R2889" s="223" t="n"/>
      <c r="S2889" s="223" t="n"/>
      <c r="T2889" s="223" t="n"/>
      <c r="U2889" s="86" t="n"/>
      <c r="V2889" s="86" t="n"/>
      <c r="W2889" s="223" t="n"/>
      <c r="X2889" s="223" t="n"/>
      <c r="Y2889" s="262" t="n"/>
      <c r="Z2889" s="226" t="n"/>
      <c r="AA2889" s="241" t="n"/>
      <c r="AB2889" s="237" t="n"/>
    </row>
    <row r="2890" ht="15" customHeight="1" s="283">
      <c r="A2890" s="109" t="n"/>
      <c r="B2890" s="222" t="n"/>
      <c r="C2890" s="223" t="n"/>
      <c r="D2890" s="223" t="n"/>
      <c r="E2890" s="223" t="n"/>
      <c r="F2890" s="223" t="n"/>
      <c r="G2890" s="223" t="n"/>
      <c r="H2890" s="223" t="n"/>
      <c r="I2890" s="258" t="n"/>
      <c r="J2890" s="186" t="n"/>
      <c r="K2890" s="223" t="n"/>
      <c r="L2890" s="264" t="n"/>
      <c r="M2890" s="265" t="n"/>
      <c r="N2890" s="223" t="n"/>
      <c r="O2890" s="223" t="n"/>
      <c r="P2890" s="223" t="n"/>
      <c r="Q2890" s="223" t="n"/>
      <c r="R2890" s="223" t="n"/>
      <c r="S2890" s="223" t="n"/>
      <c r="T2890" s="223" t="n"/>
      <c r="U2890" s="86" t="n"/>
      <c r="V2890" s="86" t="n"/>
      <c r="W2890" s="223" t="n"/>
      <c r="X2890" s="223" t="n"/>
      <c r="Y2890" s="262" t="n"/>
      <c r="Z2890" s="226" t="n"/>
      <c r="AA2890" s="241" t="n"/>
      <c r="AB2890" s="237" t="n"/>
    </row>
    <row r="2891" ht="15" customHeight="1" s="283">
      <c r="A2891" s="109" t="n"/>
      <c r="B2891" s="222" t="n"/>
      <c r="C2891" s="223" t="n"/>
      <c r="D2891" s="223" t="n"/>
      <c r="E2891" s="223" t="n"/>
      <c r="F2891" s="223" t="n"/>
      <c r="G2891" s="223" t="n"/>
      <c r="H2891" s="223" t="n"/>
      <c r="I2891" s="258" t="n"/>
      <c r="J2891" s="186" t="n"/>
      <c r="K2891" s="223" t="n"/>
      <c r="L2891" s="264" t="n"/>
      <c r="M2891" s="265" t="n"/>
      <c r="N2891" s="223" t="n"/>
      <c r="O2891" s="223" t="n"/>
      <c r="P2891" s="223" t="n"/>
      <c r="Q2891" s="223" t="n"/>
      <c r="R2891" s="223" t="n"/>
      <c r="S2891" s="223" t="n"/>
      <c r="T2891" s="223" t="n"/>
      <c r="U2891" s="86" t="n"/>
      <c r="V2891" s="86" t="n"/>
      <c r="W2891" s="223" t="n"/>
      <c r="X2891" s="223" t="n"/>
      <c r="Y2891" s="262" t="n"/>
      <c r="Z2891" s="226" t="n"/>
      <c r="AA2891" s="241" t="n"/>
      <c r="AB2891" s="237" t="n"/>
    </row>
    <row r="2892" ht="15" customHeight="1" s="283">
      <c r="A2892" s="109" t="n"/>
      <c r="B2892" s="222" t="n"/>
      <c r="C2892" s="223" t="n"/>
      <c r="D2892" s="223" t="n"/>
      <c r="E2892" s="223" t="n"/>
      <c r="F2892" s="223" t="n"/>
      <c r="G2892" s="223" t="n"/>
      <c r="H2892" s="223" t="n"/>
      <c r="I2892" s="258" t="n"/>
      <c r="J2892" s="186" t="n"/>
      <c r="K2892" s="223" t="n"/>
      <c r="L2892" s="264" t="n"/>
      <c r="M2892" s="265" t="n"/>
      <c r="N2892" s="223" t="n"/>
      <c r="O2892" s="223" t="n"/>
      <c r="P2892" s="223" t="n"/>
      <c r="Q2892" s="223" t="n"/>
      <c r="R2892" s="223" t="n"/>
      <c r="S2892" s="223" t="n"/>
      <c r="T2892" s="223" t="n"/>
      <c r="U2892" s="86" t="n"/>
      <c r="V2892" s="86" t="n"/>
      <c r="W2892" s="223" t="n"/>
      <c r="X2892" s="223" t="n"/>
      <c r="Y2892" s="262" t="n"/>
      <c r="Z2892" s="226" t="n"/>
      <c r="AA2892" s="241" t="n"/>
      <c r="AB2892" s="237" t="n"/>
    </row>
    <row r="2893" ht="15" customHeight="1" s="283">
      <c r="A2893" s="109" t="n"/>
      <c r="B2893" s="222" t="n"/>
      <c r="C2893" s="223" t="n"/>
      <c r="D2893" s="223" t="n"/>
      <c r="E2893" s="223" t="n"/>
      <c r="F2893" s="223" t="n"/>
      <c r="G2893" s="223" t="n"/>
      <c r="H2893" s="223" t="n"/>
      <c r="I2893" s="258" t="n"/>
      <c r="J2893" s="186" t="n"/>
      <c r="K2893" s="223" t="n"/>
      <c r="L2893" s="264" t="n"/>
      <c r="M2893" s="265" t="n"/>
      <c r="N2893" s="223" t="n"/>
      <c r="O2893" s="223" t="n"/>
      <c r="P2893" s="223" t="n"/>
      <c r="Q2893" s="223" t="n"/>
      <c r="R2893" s="223" t="n"/>
      <c r="S2893" s="223" t="n"/>
      <c r="T2893" s="223" t="n"/>
      <c r="U2893" s="86" t="n"/>
      <c r="V2893" s="86" t="n"/>
      <c r="W2893" s="223" t="n"/>
      <c r="X2893" s="223" t="n"/>
      <c r="Y2893" s="262" t="n"/>
      <c r="Z2893" s="226" t="n"/>
      <c r="AA2893" s="241" t="n"/>
      <c r="AB2893" s="237" t="n"/>
    </row>
    <row r="2894" ht="15" customHeight="1" s="283">
      <c r="A2894" s="109" t="n"/>
      <c r="B2894" s="222" t="n"/>
      <c r="C2894" s="223" t="n"/>
      <c r="D2894" s="223" t="n"/>
      <c r="E2894" s="223" t="n"/>
      <c r="F2894" s="223" t="n"/>
      <c r="G2894" s="223" t="n"/>
      <c r="H2894" s="223" t="n"/>
      <c r="I2894" s="258" t="n"/>
      <c r="J2894" s="186" t="n"/>
      <c r="K2894" s="223" t="n"/>
      <c r="L2894" s="264" t="n"/>
      <c r="M2894" s="265" t="n"/>
      <c r="N2894" s="223" t="n"/>
      <c r="O2894" s="223" t="n"/>
      <c r="P2894" s="223" t="n"/>
      <c r="Q2894" s="223" t="n"/>
      <c r="R2894" s="223" t="n"/>
      <c r="S2894" s="223" t="n"/>
      <c r="T2894" s="223" t="n"/>
      <c r="U2894" s="86" t="n"/>
      <c r="V2894" s="86" t="n"/>
      <c r="W2894" s="223" t="n"/>
      <c r="X2894" s="223" t="n"/>
      <c r="Y2894" s="262" t="n"/>
      <c r="Z2894" s="226" t="n"/>
      <c r="AA2894" s="241" t="n"/>
      <c r="AB2894" s="237" t="n"/>
    </row>
    <row r="2895" ht="15" customHeight="1" s="283">
      <c r="A2895" s="109" t="n"/>
      <c r="B2895" s="222" t="n"/>
      <c r="C2895" s="223" t="n"/>
      <c r="D2895" s="223" t="n"/>
      <c r="E2895" s="223" t="n"/>
      <c r="F2895" s="223" t="n"/>
      <c r="G2895" s="223" t="n"/>
      <c r="H2895" s="223" t="n"/>
      <c r="I2895" s="258" t="n"/>
      <c r="J2895" s="186" t="n"/>
      <c r="K2895" s="223" t="n"/>
      <c r="L2895" s="264" t="n"/>
      <c r="M2895" s="265" t="n"/>
      <c r="N2895" s="223" t="n"/>
      <c r="O2895" s="223" t="n"/>
      <c r="P2895" s="223" t="n"/>
      <c r="Q2895" s="223" t="n"/>
      <c r="R2895" s="223" t="n"/>
      <c r="S2895" s="223" t="n"/>
      <c r="T2895" s="223" t="n"/>
      <c r="U2895" s="86" t="n"/>
      <c r="V2895" s="86" t="n"/>
      <c r="W2895" s="223" t="n"/>
      <c r="X2895" s="223" t="n"/>
      <c r="Y2895" s="262" t="n"/>
      <c r="Z2895" s="226" t="n"/>
      <c r="AA2895" s="241" t="n"/>
      <c r="AB2895" s="237" t="n"/>
    </row>
    <row r="2896" ht="15" customHeight="1" s="283">
      <c r="A2896" s="109" t="n"/>
      <c r="B2896" s="222" t="n"/>
      <c r="C2896" s="223" t="n"/>
      <c r="D2896" s="223" t="n"/>
      <c r="E2896" s="223" t="n"/>
      <c r="F2896" s="223" t="n"/>
      <c r="G2896" s="223" t="n"/>
      <c r="H2896" s="223" t="n"/>
      <c r="I2896" s="258" t="n"/>
      <c r="J2896" s="186" t="n"/>
      <c r="K2896" s="223" t="n"/>
      <c r="L2896" s="264" t="n"/>
      <c r="M2896" s="265" t="n"/>
      <c r="N2896" s="223" t="n"/>
      <c r="O2896" s="223" t="n"/>
      <c r="P2896" s="223" t="n"/>
      <c r="Q2896" s="223" t="n"/>
      <c r="R2896" s="223" t="n"/>
      <c r="S2896" s="223" t="n"/>
      <c r="T2896" s="223" t="n"/>
      <c r="U2896" s="86" t="n"/>
      <c r="V2896" s="86" t="n"/>
      <c r="W2896" s="223" t="n"/>
      <c r="X2896" s="223" t="n"/>
      <c r="Y2896" s="262" t="n"/>
      <c r="Z2896" s="226" t="n"/>
      <c r="AA2896" s="241" t="n"/>
      <c r="AB2896" s="237" t="n"/>
    </row>
    <row r="2897" ht="15" customHeight="1" s="283">
      <c r="A2897" s="109" t="n"/>
      <c r="B2897" s="222" t="n"/>
      <c r="C2897" s="223" t="n"/>
      <c r="D2897" s="223" t="n"/>
      <c r="E2897" s="223" t="n"/>
      <c r="F2897" s="223" t="n"/>
      <c r="G2897" s="223" t="n"/>
      <c r="H2897" s="223" t="n"/>
      <c r="I2897" s="258" t="n"/>
      <c r="J2897" s="186" t="n"/>
      <c r="K2897" s="223" t="n"/>
      <c r="L2897" s="264" t="n"/>
      <c r="M2897" s="265" t="n"/>
      <c r="N2897" s="223" t="n"/>
      <c r="O2897" s="223" t="n"/>
      <c r="P2897" s="223" t="n"/>
      <c r="Q2897" s="223" t="n"/>
      <c r="R2897" s="223" t="n"/>
      <c r="S2897" s="223" t="n"/>
      <c r="T2897" s="223" t="n"/>
      <c r="U2897" s="86" t="n"/>
      <c r="V2897" s="86" t="n"/>
      <c r="W2897" s="223" t="n"/>
      <c r="X2897" s="223" t="n"/>
      <c r="Y2897" s="262" t="n"/>
      <c r="Z2897" s="226" t="n"/>
      <c r="AA2897" s="241" t="n"/>
      <c r="AB2897" s="237" t="n"/>
    </row>
    <row r="2898" ht="15" customHeight="1" s="283">
      <c r="A2898" s="109" t="n"/>
      <c r="B2898" s="222" t="n"/>
      <c r="C2898" s="223" t="n"/>
      <c r="D2898" s="223" t="n"/>
      <c r="E2898" s="223" t="n"/>
      <c r="F2898" s="223" t="n"/>
      <c r="G2898" s="223" t="n"/>
      <c r="H2898" s="223" t="n"/>
      <c r="I2898" s="258" t="n"/>
      <c r="J2898" s="186" t="n"/>
      <c r="K2898" s="223" t="n"/>
      <c r="L2898" s="264" t="n"/>
      <c r="M2898" s="265" t="n"/>
      <c r="N2898" s="223" t="n"/>
      <c r="O2898" s="223" t="n"/>
      <c r="P2898" s="223" t="n"/>
      <c r="Q2898" s="223" t="n"/>
      <c r="R2898" s="223" t="n"/>
      <c r="S2898" s="223" t="n"/>
      <c r="T2898" s="223" t="n"/>
      <c r="U2898" s="86" t="n"/>
      <c r="V2898" s="86" t="n"/>
      <c r="W2898" s="223" t="n"/>
      <c r="X2898" s="223" t="n"/>
      <c r="Y2898" s="262" t="n"/>
      <c r="Z2898" s="226" t="n"/>
      <c r="AA2898" s="241" t="n"/>
      <c r="AB2898" s="237" t="n"/>
    </row>
    <row r="2899" ht="15" customHeight="1" s="283">
      <c r="A2899" s="109" t="n"/>
      <c r="B2899" s="222" t="n"/>
      <c r="C2899" s="223" t="n"/>
      <c r="D2899" s="223" t="n"/>
      <c r="E2899" s="223" t="n"/>
      <c r="F2899" s="223" t="n"/>
      <c r="G2899" s="223" t="n"/>
      <c r="H2899" s="223" t="n"/>
      <c r="I2899" s="258" t="n"/>
      <c r="J2899" s="186" t="n"/>
      <c r="K2899" s="223" t="n"/>
      <c r="L2899" s="264" t="n"/>
      <c r="M2899" s="265" t="n"/>
      <c r="N2899" s="223" t="n"/>
      <c r="O2899" s="223" t="n"/>
      <c r="P2899" s="223" t="n"/>
      <c r="Q2899" s="223" t="n"/>
      <c r="R2899" s="223" t="n"/>
      <c r="S2899" s="223" t="n"/>
      <c r="T2899" s="223" t="n"/>
      <c r="U2899" s="86" t="n"/>
      <c r="V2899" s="86" t="n"/>
      <c r="W2899" s="223" t="n"/>
      <c r="X2899" s="223" t="n"/>
      <c r="Y2899" s="262" t="n"/>
      <c r="Z2899" s="226" t="n"/>
      <c r="AA2899" s="241" t="n"/>
      <c r="AB2899" s="237" t="n"/>
    </row>
    <row r="2900" ht="15" customHeight="1" s="283">
      <c r="A2900" s="109" t="n"/>
      <c r="B2900" s="222" t="n"/>
      <c r="C2900" s="223" t="n"/>
      <c r="D2900" s="223" t="n"/>
      <c r="E2900" s="223" t="n"/>
      <c r="F2900" s="223" t="n"/>
      <c r="G2900" s="223" t="n"/>
      <c r="H2900" s="223" t="n"/>
      <c r="I2900" s="258" t="n"/>
      <c r="J2900" s="186" t="n"/>
      <c r="K2900" s="223" t="n"/>
      <c r="L2900" s="264" t="n"/>
      <c r="M2900" s="265" t="n"/>
      <c r="N2900" s="223" t="n"/>
      <c r="O2900" s="223" t="n"/>
      <c r="P2900" s="223" t="n"/>
      <c r="Q2900" s="223" t="n"/>
      <c r="R2900" s="223" t="n"/>
      <c r="S2900" s="223" t="n"/>
      <c r="T2900" s="223" t="n"/>
      <c r="U2900" s="86" t="n"/>
      <c r="V2900" s="86" t="n"/>
      <c r="W2900" s="223" t="n"/>
      <c r="X2900" s="223" t="n"/>
      <c r="Y2900" s="262" t="n"/>
      <c r="Z2900" s="226" t="n"/>
      <c r="AA2900" s="241" t="n"/>
      <c r="AB2900" s="237" t="n"/>
    </row>
    <row r="2901" ht="15" customHeight="1" s="283">
      <c r="A2901" s="109" t="n"/>
      <c r="B2901" s="222" t="n"/>
      <c r="C2901" s="223" t="n"/>
      <c r="D2901" s="223" t="n"/>
      <c r="E2901" s="223" t="n"/>
      <c r="F2901" s="223" t="n"/>
      <c r="G2901" s="223" t="n"/>
      <c r="H2901" s="223" t="n"/>
      <c r="I2901" s="258" t="n"/>
      <c r="J2901" s="186" t="n"/>
      <c r="K2901" s="223" t="n"/>
      <c r="L2901" s="264" t="n"/>
      <c r="M2901" s="265" t="n"/>
      <c r="N2901" s="223" t="n"/>
      <c r="O2901" s="223" t="n"/>
      <c r="P2901" s="223" t="n"/>
      <c r="Q2901" s="223" t="n"/>
      <c r="R2901" s="223" t="n"/>
      <c r="S2901" s="223" t="n"/>
      <c r="T2901" s="223" t="n"/>
      <c r="U2901" s="86" t="n"/>
      <c r="V2901" s="86" t="n"/>
      <c r="W2901" s="223" t="n"/>
      <c r="X2901" s="223" t="n"/>
      <c r="Y2901" s="262" t="n"/>
      <c r="Z2901" s="226" t="n"/>
      <c r="AA2901" s="241" t="n"/>
      <c r="AB2901" s="237" t="n"/>
    </row>
    <row r="2902" ht="15" customHeight="1" s="283">
      <c r="A2902" s="109" t="n"/>
      <c r="B2902" s="222" t="n"/>
      <c r="C2902" s="223" t="n"/>
      <c r="D2902" s="223" t="n"/>
      <c r="E2902" s="223" t="n"/>
      <c r="F2902" s="223" t="n"/>
      <c r="G2902" s="223" t="n"/>
      <c r="H2902" s="223" t="n"/>
      <c r="I2902" s="258" t="n"/>
      <c r="J2902" s="186" t="n"/>
      <c r="K2902" s="223" t="n"/>
      <c r="L2902" s="264" t="n"/>
      <c r="M2902" s="265" t="n"/>
      <c r="N2902" s="223" t="n"/>
      <c r="O2902" s="223" t="n"/>
      <c r="P2902" s="223" t="n"/>
      <c r="Q2902" s="223" t="n"/>
      <c r="R2902" s="223" t="n"/>
      <c r="S2902" s="223" t="n"/>
      <c r="T2902" s="223" t="n"/>
      <c r="U2902" s="86" t="n"/>
      <c r="V2902" s="86" t="n"/>
      <c r="W2902" s="223" t="n"/>
      <c r="X2902" s="223" t="n"/>
      <c r="Y2902" s="262" t="n"/>
      <c r="Z2902" s="226" t="n"/>
      <c r="AA2902" s="241" t="n"/>
      <c r="AB2902" s="237" t="n"/>
    </row>
    <row r="2903" ht="15" customHeight="1" s="283">
      <c r="A2903" s="109" t="n"/>
      <c r="B2903" s="222" t="n"/>
      <c r="C2903" s="223" t="n"/>
      <c r="D2903" s="223" t="n"/>
      <c r="E2903" s="223" t="n"/>
      <c r="F2903" s="223" t="n"/>
      <c r="G2903" s="223" t="n"/>
      <c r="H2903" s="223" t="n"/>
      <c r="I2903" s="258" t="n"/>
      <c r="J2903" s="186" t="n"/>
      <c r="K2903" s="223" t="n"/>
      <c r="L2903" s="264" t="n"/>
      <c r="M2903" s="265" t="n"/>
      <c r="N2903" s="223" t="n"/>
      <c r="O2903" s="223" t="n"/>
      <c r="P2903" s="223" t="n"/>
      <c r="Q2903" s="223" t="n"/>
      <c r="R2903" s="223" t="n"/>
      <c r="S2903" s="223" t="n"/>
      <c r="T2903" s="223" t="n"/>
      <c r="U2903" s="86" t="n"/>
      <c r="V2903" s="86" t="n"/>
      <c r="W2903" s="223" t="n"/>
      <c r="X2903" s="223" t="n"/>
      <c r="Y2903" s="262" t="n"/>
      <c r="Z2903" s="226" t="n"/>
      <c r="AA2903" s="241" t="n"/>
      <c r="AB2903" s="237" t="n"/>
    </row>
    <row r="2904" ht="15" customHeight="1" s="283">
      <c r="A2904" s="109" t="n"/>
      <c r="B2904" s="222" t="n"/>
      <c r="C2904" s="223" t="n"/>
      <c r="D2904" s="223" t="n"/>
      <c r="E2904" s="223" t="n"/>
      <c r="F2904" s="223" t="n"/>
      <c r="G2904" s="223" t="n"/>
      <c r="H2904" s="223" t="n"/>
      <c r="I2904" s="258" t="n"/>
      <c r="J2904" s="186" t="n"/>
      <c r="K2904" s="223" t="n"/>
      <c r="L2904" s="264" t="n"/>
      <c r="M2904" s="265" t="n"/>
      <c r="N2904" s="223" t="n"/>
      <c r="O2904" s="223" t="n"/>
      <c r="P2904" s="223" t="n"/>
      <c r="Q2904" s="223" t="n"/>
      <c r="R2904" s="223" t="n"/>
      <c r="S2904" s="223" t="n"/>
      <c r="T2904" s="223" t="n"/>
      <c r="U2904" s="86" t="n"/>
      <c r="V2904" s="86" t="n"/>
      <c r="W2904" s="223" t="n"/>
      <c r="X2904" s="223" t="n"/>
      <c r="Y2904" s="262" t="n"/>
      <c r="Z2904" s="226" t="n"/>
      <c r="AA2904" s="241" t="n"/>
      <c r="AB2904" s="237" t="n"/>
    </row>
    <row r="2905" ht="15" customHeight="1" s="283">
      <c r="A2905" s="109" t="n"/>
      <c r="B2905" s="222" t="n"/>
      <c r="C2905" s="223" t="n"/>
      <c r="D2905" s="223" t="n"/>
      <c r="E2905" s="223" t="n"/>
      <c r="F2905" s="223" t="n"/>
      <c r="G2905" s="223" t="n"/>
      <c r="H2905" s="223" t="n"/>
      <c r="I2905" s="258" t="n"/>
      <c r="J2905" s="186" t="n"/>
      <c r="K2905" s="223" t="n"/>
      <c r="L2905" s="264" t="n"/>
      <c r="M2905" s="265" t="n"/>
      <c r="N2905" s="223" t="n"/>
      <c r="O2905" s="223" t="n"/>
      <c r="P2905" s="223" t="n"/>
      <c r="Q2905" s="223" t="n"/>
      <c r="R2905" s="223" t="n"/>
      <c r="S2905" s="223" t="n"/>
      <c r="T2905" s="223" t="n"/>
      <c r="U2905" s="86" t="n"/>
      <c r="V2905" s="86" t="n"/>
      <c r="W2905" s="223" t="n"/>
      <c r="X2905" s="223" t="n"/>
      <c r="Y2905" s="262" t="n"/>
      <c r="Z2905" s="226" t="n"/>
      <c r="AA2905" s="241" t="n"/>
      <c r="AB2905" s="237" t="n"/>
    </row>
    <row r="2906" ht="15" customHeight="1" s="283">
      <c r="A2906" s="109" t="n"/>
      <c r="B2906" s="222" t="n"/>
      <c r="C2906" s="223" t="n"/>
      <c r="D2906" s="223" t="n"/>
      <c r="E2906" s="223" t="n"/>
      <c r="F2906" s="223" t="n"/>
      <c r="G2906" s="223" t="n"/>
      <c r="H2906" s="223" t="n"/>
      <c r="I2906" s="258" t="n"/>
      <c r="J2906" s="186" t="n"/>
      <c r="K2906" s="223" t="n"/>
      <c r="L2906" s="264" t="n"/>
      <c r="M2906" s="265" t="n"/>
      <c r="N2906" s="223" t="n"/>
      <c r="O2906" s="223" t="n"/>
      <c r="P2906" s="223" t="n"/>
      <c r="Q2906" s="223" t="n"/>
      <c r="R2906" s="223" t="n"/>
      <c r="S2906" s="223" t="n"/>
      <c r="T2906" s="223" t="n"/>
      <c r="U2906" s="86" t="n"/>
      <c r="V2906" s="86" t="n"/>
      <c r="W2906" s="223" t="n"/>
      <c r="X2906" s="223" t="n"/>
      <c r="Y2906" s="262" t="n"/>
      <c r="Z2906" s="226" t="n"/>
      <c r="AA2906" s="241" t="n"/>
      <c r="AB2906" s="237" t="n"/>
    </row>
    <row r="2907" ht="15" customHeight="1" s="283">
      <c r="A2907" s="109" t="n"/>
      <c r="B2907" s="222" t="n"/>
      <c r="C2907" s="223" t="n"/>
      <c r="D2907" s="223" t="n"/>
      <c r="E2907" s="223" t="n"/>
      <c r="F2907" s="223" t="n"/>
      <c r="G2907" s="223" t="n"/>
      <c r="H2907" s="223" t="n"/>
      <c r="I2907" s="258" t="n"/>
      <c r="J2907" s="186" t="n"/>
      <c r="K2907" s="223" t="n"/>
      <c r="L2907" s="264" t="n"/>
      <c r="M2907" s="265" t="n"/>
      <c r="N2907" s="223" t="n"/>
      <c r="O2907" s="223" t="n"/>
      <c r="P2907" s="223" t="n"/>
      <c r="Q2907" s="223" t="n"/>
      <c r="R2907" s="223" t="n"/>
      <c r="S2907" s="223" t="n"/>
      <c r="T2907" s="223" t="n"/>
      <c r="U2907" s="86" t="n"/>
      <c r="V2907" s="86" t="n"/>
      <c r="W2907" s="223" t="n"/>
      <c r="X2907" s="223" t="n"/>
      <c r="Y2907" s="262" t="n"/>
      <c r="Z2907" s="226" t="n"/>
      <c r="AA2907" s="241" t="n"/>
      <c r="AB2907" s="237" t="n"/>
    </row>
    <row r="2908" ht="15" customHeight="1" s="283">
      <c r="A2908" s="109" t="n"/>
      <c r="B2908" s="222" t="n"/>
      <c r="C2908" s="223" t="n"/>
      <c r="D2908" s="223" t="n"/>
      <c r="E2908" s="223" t="n"/>
      <c r="F2908" s="223" t="n"/>
      <c r="G2908" s="223" t="n"/>
      <c r="H2908" s="223" t="n"/>
      <c r="I2908" s="258" t="n"/>
      <c r="J2908" s="186" t="n"/>
      <c r="K2908" s="223" t="n"/>
      <c r="L2908" s="264" t="n"/>
      <c r="M2908" s="265" t="n"/>
      <c r="N2908" s="223" t="n"/>
      <c r="O2908" s="223" t="n"/>
      <c r="P2908" s="223" t="n"/>
      <c r="Q2908" s="223" t="n"/>
      <c r="R2908" s="223" t="n"/>
      <c r="S2908" s="223" t="n"/>
      <c r="T2908" s="223" t="n"/>
      <c r="U2908" s="86" t="n"/>
      <c r="V2908" s="86" t="n"/>
      <c r="W2908" s="223" t="n"/>
      <c r="X2908" s="223" t="n"/>
      <c r="Y2908" s="262" t="n"/>
      <c r="Z2908" s="226" t="n"/>
      <c r="AA2908" s="241" t="n"/>
      <c r="AB2908" s="237" t="n"/>
    </row>
    <row r="2909" ht="15" customHeight="1" s="283">
      <c r="A2909" s="109" t="n"/>
      <c r="B2909" s="222" t="n"/>
      <c r="C2909" s="223" t="n"/>
      <c r="D2909" s="223" t="n"/>
      <c r="E2909" s="223" t="n"/>
      <c r="F2909" s="223" t="n"/>
      <c r="G2909" s="223" t="n"/>
      <c r="H2909" s="223" t="n"/>
      <c r="I2909" s="258" t="n"/>
      <c r="J2909" s="186" t="n"/>
      <c r="K2909" s="223" t="n"/>
      <c r="L2909" s="264" t="n"/>
      <c r="M2909" s="265" t="n"/>
      <c r="N2909" s="223" t="n"/>
      <c r="O2909" s="223" t="n"/>
      <c r="P2909" s="223" t="n"/>
      <c r="Q2909" s="223" t="n"/>
      <c r="R2909" s="223" t="n"/>
      <c r="S2909" s="223" t="n"/>
      <c r="T2909" s="223" t="n"/>
      <c r="U2909" s="86" t="n"/>
      <c r="V2909" s="86" t="n"/>
      <c r="W2909" s="223" t="n"/>
      <c r="X2909" s="223" t="n"/>
      <c r="Y2909" s="262" t="n"/>
      <c r="Z2909" s="226" t="n"/>
      <c r="AA2909" s="241" t="n"/>
      <c r="AB2909" s="237" t="n"/>
    </row>
    <row r="2910" ht="15" customHeight="1" s="283">
      <c r="A2910" s="109" t="n"/>
      <c r="B2910" s="222" t="n"/>
      <c r="C2910" s="223" t="n"/>
      <c r="D2910" s="223" t="n"/>
      <c r="E2910" s="223" t="n"/>
      <c r="F2910" s="223" t="n"/>
      <c r="G2910" s="223" t="n"/>
      <c r="H2910" s="223" t="n"/>
      <c r="I2910" s="258" t="n"/>
      <c r="J2910" s="186" t="n"/>
      <c r="K2910" s="223" t="n"/>
      <c r="L2910" s="264" t="n"/>
      <c r="M2910" s="265" t="n"/>
      <c r="N2910" s="223" t="n"/>
      <c r="O2910" s="223" t="n"/>
      <c r="P2910" s="223" t="n"/>
      <c r="Q2910" s="223" t="n"/>
      <c r="R2910" s="223" t="n"/>
      <c r="S2910" s="223" t="n"/>
      <c r="T2910" s="223" t="n"/>
      <c r="U2910" s="86" t="n"/>
      <c r="V2910" s="86" t="n"/>
      <c r="W2910" s="223" t="n"/>
      <c r="X2910" s="223" t="n"/>
      <c r="Y2910" s="262" t="n"/>
      <c r="Z2910" s="226" t="n"/>
      <c r="AA2910" s="241" t="n"/>
      <c r="AB2910" s="237" t="n"/>
    </row>
    <row r="2911" ht="15" customHeight="1" s="283">
      <c r="A2911" s="109" t="n"/>
      <c r="B2911" s="222" t="n"/>
      <c r="C2911" s="223" t="n"/>
      <c r="D2911" s="223" t="n"/>
      <c r="E2911" s="223" t="n"/>
      <c r="F2911" s="223" t="n"/>
      <c r="G2911" s="223" t="n"/>
      <c r="H2911" s="223" t="n"/>
      <c r="I2911" s="258" t="n"/>
      <c r="J2911" s="186" t="n"/>
      <c r="K2911" s="223" t="n"/>
      <c r="L2911" s="264" t="n"/>
      <c r="M2911" s="265" t="n"/>
      <c r="N2911" s="223" t="n"/>
      <c r="O2911" s="223" t="n"/>
      <c r="P2911" s="223" t="n"/>
      <c r="Q2911" s="223" t="n"/>
      <c r="R2911" s="223" t="n"/>
      <c r="S2911" s="223" t="n"/>
      <c r="T2911" s="223" t="n"/>
      <c r="U2911" s="86" t="n"/>
      <c r="V2911" s="86" t="n"/>
      <c r="W2911" s="223" t="n"/>
      <c r="X2911" s="223" t="n"/>
      <c r="Y2911" s="262" t="n"/>
      <c r="Z2911" s="226" t="n"/>
      <c r="AA2911" s="241" t="n"/>
      <c r="AB2911" s="237" t="n"/>
    </row>
    <row r="2912" ht="15" customHeight="1" s="283">
      <c r="A2912" s="109" t="n"/>
      <c r="B2912" s="222" t="n"/>
      <c r="C2912" s="223" t="n"/>
      <c r="D2912" s="223" t="n"/>
      <c r="E2912" s="223" t="n"/>
      <c r="F2912" s="223" t="n"/>
      <c r="G2912" s="223" t="n"/>
      <c r="H2912" s="223" t="n"/>
      <c r="I2912" s="258" t="n"/>
      <c r="J2912" s="186" t="n"/>
      <c r="K2912" s="223" t="n"/>
      <c r="L2912" s="264" t="n"/>
      <c r="M2912" s="265" t="n"/>
      <c r="N2912" s="223" t="n"/>
      <c r="O2912" s="223" t="n"/>
      <c r="P2912" s="223" t="n"/>
      <c r="Q2912" s="223" t="n"/>
      <c r="R2912" s="223" t="n"/>
      <c r="S2912" s="223" t="n"/>
      <c r="T2912" s="223" t="n"/>
      <c r="U2912" s="86" t="n"/>
      <c r="V2912" s="86" t="n"/>
      <c r="W2912" s="223" t="n"/>
      <c r="X2912" s="223" t="n"/>
      <c r="Y2912" s="262" t="n"/>
      <c r="Z2912" s="226" t="n"/>
      <c r="AA2912" s="241" t="n"/>
      <c r="AB2912" s="237" t="n"/>
    </row>
    <row r="2913" ht="15" customHeight="1" s="283">
      <c r="A2913" s="109" t="n"/>
      <c r="B2913" s="222" t="n"/>
      <c r="C2913" s="223" t="n"/>
      <c r="D2913" s="223" t="n"/>
      <c r="E2913" s="223" t="n"/>
      <c r="F2913" s="223" t="n"/>
      <c r="G2913" s="223" t="n"/>
      <c r="H2913" s="223" t="n"/>
      <c r="I2913" s="258" t="n"/>
      <c r="J2913" s="186" t="n"/>
      <c r="K2913" s="223" t="n"/>
      <c r="L2913" s="264" t="n"/>
      <c r="M2913" s="265" t="n"/>
      <c r="N2913" s="223" t="n"/>
      <c r="O2913" s="223" t="n"/>
      <c r="P2913" s="223" t="n"/>
      <c r="Q2913" s="223" t="n"/>
      <c r="R2913" s="223" t="n"/>
      <c r="S2913" s="223" t="n"/>
      <c r="T2913" s="223" t="n"/>
      <c r="U2913" s="86" t="n"/>
      <c r="V2913" s="86" t="n"/>
      <c r="W2913" s="223" t="n"/>
      <c r="X2913" s="223" t="n"/>
      <c r="Y2913" s="262" t="n"/>
      <c r="Z2913" s="226" t="n"/>
      <c r="AA2913" s="241" t="n"/>
      <c r="AB2913" s="237" t="n"/>
    </row>
    <row r="2914" ht="15" customHeight="1" s="283">
      <c r="A2914" s="109" t="n"/>
      <c r="B2914" s="222" t="n"/>
      <c r="C2914" s="223" t="n"/>
      <c r="D2914" s="223" t="n"/>
      <c r="E2914" s="223" t="n"/>
      <c r="F2914" s="223" t="n"/>
      <c r="G2914" s="223" t="n"/>
      <c r="H2914" s="223" t="n"/>
      <c r="I2914" s="258" t="n"/>
      <c r="J2914" s="186" t="n"/>
      <c r="K2914" s="223" t="n"/>
      <c r="L2914" s="264" t="n"/>
      <c r="M2914" s="265" t="n"/>
      <c r="N2914" s="223" t="n"/>
      <c r="O2914" s="223" t="n"/>
      <c r="P2914" s="223" t="n"/>
      <c r="Q2914" s="223" t="n"/>
      <c r="R2914" s="223" t="n"/>
      <c r="S2914" s="223" t="n"/>
      <c r="T2914" s="223" t="n"/>
      <c r="U2914" s="86" t="n"/>
      <c r="V2914" s="86" t="n"/>
      <c r="W2914" s="223" t="n"/>
      <c r="X2914" s="223" t="n"/>
      <c r="Y2914" s="262" t="n"/>
      <c r="Z2914" s="226" t="n"/>
      <c r="AA2914" s="241" t="n"/>
      <c r="AB2914" s="237" t="n"/>
    </row>
    <row r="2915" ht="15" customHeight="1" s="283">
      <c r="A2915" s="109" t="n"/>
      <c r="B2915" s="222" t="n"/>
      <c r="C2915" s="223" t="n"/>
      <c r="D2915" s="223" t="n"/>
      <c r="E2915" s="223" t="n"/>
      <c r="F2915" s="223" t="n"/>
      <c r="G2915" s="223" t="n"/>
      <c r="H2915" s="223" t="n"/>
      <c r="I2915" s="258" t="n"/>
      <c r="J2915" s="186" t="n"/>
      <c r="K2915" s="223" t="n"/>
      <c r="L2915" s="264" t="n"/>
      <c r="M2915" s="265" t="n"/>
      <c r="N2915" s="223" t="n"/>
      <c r="O2915" s="223" t="n"/>
      <c r="P2915" s="223" t="n"/>
      <c r="Q2915" s="223" t="n"/>
      <c r="R2915" s="223" t="n"/>
      <c r="S2915" s="223" t="n"/>
      <c r="T2915" s="223" t="n"/>
      <c r="U2915" s="86" t="n"/>
      <c r="V2915" s="86" t="n"/>
      <c r="W2915" s="223" t="n"/>
      <c r="X2915" s="223" t="n"/>
      <c r="Y2915" s="262" t="n"/>
      <c r="Z2915" s="226" t="n"/>
      <c r="AA2915" s="241" t="n"/>
      <c r="AB2915" s="237" t="n"/>
    </row>
    <row r="2916" ht="15" customHeight="1" s="283">
      <c r="A2916" s="109" t="n"/>
      <c r="B2916" s="222" t="n"/>
      <c r="C2916" s="223" t="n"/>
      <c r="D2916" s="223" t="n"/>
      <c r="E2916" s="223" t="n"/>
      <c r="F2916" s="223" t="n"/>
      <c r="G2916" s="223" t="n"/>
      <c r="H2916" s="223" t="n"/>
      <c r="I2916" s="258" t="n"/>
      <c r="J2916" s="186" t="n"/>
      <c r="K2916" s="223" t="n"/>
      <c r="L2916" s="264" t="n"/>
      <c r="M2916" s="265" t="n"/>
      <c r="N2916" s="223" t="n"/>
      <c r="O2916" s="223" t="n"/>
      <c r="P2916" s="223" t="n"/>
      <c r="Q2916" s="223" t="n"/>
      <c r="R2916" s="223" t="n"/>
      <c r="S2916" s="223" t="n"/>
      <c r="T2916" s="223" t="n"/>
      <c r="U2916" s="86" t="n"/>
      <c r="V2916" s="86" t="n"/>
      <c r="W2916" s="223" t="n"/>
      <c r="X2916" s="223" t="n"/>
      <c r="Y2916" s="262" t="n"/>
      <c r="Z2916" s="226" t="n"/>
      <c r="AA2916" s="241" t="n"/>
      <c r="AB2916" s="237" t="n"/>
    </row>
    <row r="2917" ht="15" customHeight="1" s="283">
      <c r="A2917" s="109" t="n"/>
      <c r="B2917" s="222" t="n"/>
      <c r="C2917" s="223" t="n"/>
      <c r="D2917" s="223" t="n"/>
      <c r="E2917" s="223" t="n"/>
      <c r="F2917" s="223" t="n"/>
      <c r="G2917" s="223" t="n"/>
      <c r="H2917" s="223" t="n"/>
      <c r="I2917" s="258" t="n"/>
      <c r="J2917" s="186" t="n"/>
      <c r="K2917" s="223" t="n"/>
      <c r="L2917" s="264" t="n"/>
      <c r="M2917" s="265" t="n"/>
      <c r="N2917" s="223" t="n"/>
      <c r="O2917" s="223" t="n"/>
      <c r="P2917" s="223" t="n"/>
      <c r="Q2917" s="223" t="n"/>
      <c r="R2917" s="223" t="n"/>
      <c r="S2917" s="223" t="n"/>
      <c r="T2917" s="223" t="n"/>
      <c r="U2917" s="86" t="n"/>
      <c r="V2917" s="86" t="n"/>
      <c r="W2917" s="223" t="n"/>
      <c r="X2917" s="223" t="n"/>
      <c r="Y2917" s="262" t="n"/>
      <c r="Z2917" s="226" t="n"/>
      <c r="AA2917" s="241" t="n"/>
      <c r="AB2917" s="237" t="n"/>
    </row>
    <row r="2918" ht="15" customHeight="1" s="283">
      <c r="A2918" s="109" t="n"/>
      <c r="B2918" s="222" t="n"/>
      <c r="C2918" s="223" t="n"/>
      <c r="D2918" s="223" t="n"/>
      <c r="E2918" s="223" t="n"/>
      <c r="F2918" s="223" t="n"/>
      <c r="G2918" s="223" t="n"/>
      <c r="H2918" s="223" t="n"/>
      <c r="I2918" s="258" t="n"/>
      <c r="J2918" s="186" t="n"/>
      <c r="K2918" s="223" t="n"/>
      <c r="L2918" s="264" t="n"/>
      <c r="M2918" s="265" t="n"/>
      <c r="N2918" s="223" t="n"/>
      <c r="O2918" s="223" t="n"/>
      <c r="P2918" s="223" t="n"/>
      <c r="Q2918" s="223" t="n"/>
      <c r="R2918" s="223" t="n"/>
      <c r="S2918" s="223" t="n"/>
      <c r="T2918" s="223" t="n"/>
      <c r="U2918" s="86" t="n"/>
      <c r="V2918" s="86" t="n"/>
      <c r="W2918" s="223" t="n"/>
      <c r="X2918" s="223" t="n"/>
      <c r="Y2918" s="262" t="n"/>
      <c r="Z2918" s="226" t="n"/>
      <c r="AA2918" s="241" t="n"/>
      <c r="AB2918" s="237" t="n"/>
    </row>
    <row r="2919" ht="15" customHeight="1" s="283">
      <c r="A2919" s="109" t="n"/>
      <c r="B2919" s="222" t="n"/>
      <c r="C2919" s="223" t="n"/>
      <c r="D2919" s="223" t="n"/>
      <c r="E2919" s="223" t="n"/>
      <c r="F2919" s="223" t="n"/>
      <c r="G2919" s="223" t="n"/>
      <c r="H2919" s="223" t="n"/>
      <c r="I2919" s="258" t="n"/>
      <c r="J2919" s="186" t="n"/>
      <c r="K2919" s="223" t="n"/>
      <c r="L2919" s="264" t="n"/>
      <c r="M2919" s="265" t="n"/>
      <c r="N2919" s="223" t="n"/>
      <c r="O2919" s="223" t="n"/>
      <c r="P2919" s="223" t="n"/>
      <c r="Q2919" s="223" t="n"/>
      <c r="R2919" s="223" t="n"/>
      <c r="S2919" s="223" t="n"/>
      <c r="T2919" s="223" t="n"/>
      <c r="U2919" s="86" t="n"/>
      <c r="V2919" s="86" t="n"/>
      <c r="W2919" s="223" t="n"/>
      <c r="X2919" s="223" t="n"/>
      <c r="Y2919" s="262" t="n"/>
      <c r="Z2919" s="226" t="n"/>
      <c r="AA2919" s="241" t="n"/>
      <c r="AB2919" s="237" t="n"/>
    </row>
    <row r="2920" ht="15" customHeight="1" s="283">
      <c r="A2920" s="109" t="n"/>
      <c r="B2920" s="222" t="n"/>
      <c r="C2920" s="223" t="n"/>
      <c r="D2920" s="223" t="n"/>
      <c r="E2920" s="223" t="n"/>
      <c r="F2920" s="223" t="n"/>
      <c r="G2920" s="223" t="n"/>
      <c r="H2920" s="223" t="n"/>
      <c r="I2920" s="258" t="n"/>
      <c r="J2920" s="186" t="n"/>
      <c r="K2920" s="223" t="n"/>
      <c r="L2920" s="264" t="n"/>
      <c r="M2920" s="265" t="n"/>
      <c r="N2920" s="223" t="n"/>
      <c r="O2920" s="223" t="n"/>
      <c r="P2920" s="223" t="n"/>
      <c r="Q2920" s="223" t="n"/>
      <c r="R2920" s="223" t="n"/>
      <c r="S2920" s="223" t="n"/>
      <c r="T2920" s="223" t="n"/>
      <c r="U2920" s="86" t="n"/>
      <c r="V2920" s="86" t="n"/>
      <c r="W2920" s="223" t="n"/>
      <c r="X2920" s="223" t="n"/>
      <c r="Y2920" s="262" t="n"/>
      <c r="Z2920" s="226" t="n"/>
      <c r="AA2920" s="241" t="n"/>
      <c r="AB2920" s="237" t="n"/>
    </row>
    <row r="2921" ht="15" customHeight="1" s="283">
      <c r="A2921" s="109" t="n"/>
      <c r="B2921" s="222" t="n"/>
      <c r="C2921" s="223" t="n"/>
      <c r="D2921" s="223" t="n"/>
      <c r="E2921" s="223" t="n"/>
      <c r="F2921" s="223" t="n"/>
      <c r="G2921" s="223" t="n"/>
      <c r="H2921" s="223" t="n"/>
      <c r="I2921" s="258" t="n"/>
      <c r="J2921" s="186" t="n"/>
      <c r="K2921" s="223" t="n"/>
      <c r="L2921" s="264" t="n"/>
      <c r="M2921" s="265" t="n"/>
      <c r="N2921" s="223" t="n"/>
      <c r="O2921" s="223" t="n"/>
      <c r="P2921" s="223" t="n"/>
      <c r="Q2921" s="223" t="n"/>
      <c r="R2921" s="223" t="n"/>
      <c r="S2921" s="223" t="n"/>
      <c r="T2921" s="223" t="n"/>
      <c r="U2921" s="86" t="n"/>
      <c r="V2921" s="86" t="n"/>
      <c r="W2921" s="223" t="n"/>
      <c r="X2921" s="223" t="n"/>
      <c r="Y2921" s="262" t="n"/>
      <c r="Z2921" s="226" t="n"/>
      <c r="AA2921" s="241" t="n"/>
      <c r="AB2921" s="237" t="n"/>
    </row>
    <row r="2922" ht="15" customHeight="1" s="283">
      <c r="A2922" s="109" t="n"/>
      <c r="B2922" s="222" t="n"/>
      <c r="C2922" s="223" t="n"/>
      <c r="D2922" s="223" t="n"/>
      <c r="E2922" s="223" t="n"/>
      <c r="F2922" s="223" t="n"/>
      <c r="G2922" s="223" t="n"/>
      <c r="H2922" s="223" t="n"/>
      <c r="I2922" s="258" t="n"/>
      <c r="J2922" s="186" t="n"/>
      <c r="K2922" s="223" t="n"/>
      <c r="L2922" s="264" t="n"/>
      <c r="M2922" s="265" t="n"/>
      <c r="N2922" s="223" t="n"/>
      <c r="O2922" s="223" t="n"/>
      <c r="P2922" s="223" t="n"/>
      <c r="Q2922" s="223" t="n"/>
      <c r="R2922" s="223" t="n"/>
      <c r="S2922" s="223" t="n"/>
      <c r="T2922" s="223" t="n"/>
      <c r="U2922" s="86" t="n"/>
      <c r="V2922" s="86" t="n"/>
      <c r="W2922" s="223" t="n"/>
      <c r="X2922" s="223" t="n"/>
      <c r="Y2922" s="262" t="n"/>
      <c r="Z2922" s="226" t="n"/>
      <c r="AA2922" s="241" t="n"/>
      <c r="AB2922" s="237" t="n"/>
    </row>
    <row r="2923" ht="15" customHeight="1" s="283">
      <c r="A2923" s="109" t="n"/>
      <c r="B2923" s="222" t="n"/>
      <c r="C2923" s="223" t="n"/>
      <c r="D2923" s="223" t="n"/>
      <c r="E2923" s="223" t="n"/>
      <c r="F2923" s="223" t="n"/>
      <c r="G2923" s="223" t="n"/>
      <c r="H2923" s="223" t="n"/>
      <c r="I2923" s="258" t="n"/>
      <c r="J2923" s="186" t="n"/>
      <c r="K2923" s="223" t="n"/>
      <c r="L2923" s="264" t="n"/>
      <c r="M2923" s="265" t="n"/>
      <c r="N2923" s="223" t="n"/>
      <c r="O2923" s="223" t="n"/>
      <c r="P2923" s="223" t="n"/>
      <c r="Q2923" s="223" t="n"/>
      <c r="R2923" s="223" t="n"/>
      <c r="S2923" s="223" t="n"/>
      <c r="T2923" s="223" t="n"/>
      <c r="U2923" s="86" t="n"/>
      <c r="V2923" s="86" t="n"/>
      <c r="W2923" s="223" t="n"/>
      <c r="X2923" s="223" t="n"/>
      <c r="Y2923" s="262" t="n"/>
      <c r="Z2923" s="226" t="n"/>
      <c r="AA2923" s="241" t="n"/>
      <c r="AB2923" s="237" t="n"/>
    </row>
    <row r="2924" ht="15" customHeight="1" s="283">
      <c r="A2924" s="109" t="n"/>
      <c r="B2924" s="222" t="n"/>
      <c r="C2924" s="223" t="n"/>
      <c r="D2924" s="223" t="n"/>
      <c r="E2924" s="223" t="n"/>
      <c r="F2924" s="223" t="n"/>
      <c r="G2924" s="223" t="n"/>
      <c r="H2924" s="223" t="n"/>
      <c r="I2924" s="258" t="n"/>
      <c r="J2924" s="186" t="n"/>
      <c r="K2924" s="223" t="n"/>
      <c r="L2924" s="264" t="n"/>
      <c r="M2924" s="265" t="n"/>
      <c r="N2924" s="223" t="n"/>
      <c r="O2924" s="223" t="n"/>
      <c r="P2924" s="223" t="n"/>
      <c r="Q2924" s="223" t="n"/>
      <c r="R2924" s="223" t="n"/>
      <c r="S2924" s="223" t="n"/>
      <c r="T2924" s="223" t="n"/>
      <c r="U2924" s="86" t="n"/>
      <c r="V2924" s="86" t="n"/>
      <c r="W2924" s="223" t="n"/>
      <c r="X2924" s="223" t="n"/>
      <c r="Y2924" s="262" t="n"/>
      <c r="Z2924" s="226" t="n"/>
      <c r="AA2924" s="241" t="n"/>
      <c r="AB2924" s="237" t="n"/>
    </row>
    <row r="2925" ht="15" customHeight="1" s="283">
      <c r="A2925" s="109" t="n"/>
      <c r="B2925" s="222" t="n"/>
      <c r="C2925" s="223" t="n"/>
      <c r="D2925" s="223" t="n"/>
      <c r="E2925" s="223" t="n"/>
      <c r="F2925" s="223" t="n"/>
      <c r="G2925" s="223" t="n"/>
      <c r="H2925" s="223" t="n"/>
      <c r="I2925" s="258" t="n"/>
      <c r="J2925" s="186" t="n"/>
      <c r="K2925" s="223" t="n"/>
      <c r="L2925" s="264" t="n"/>
      <c r="M2925" s="265" t="n"/>
      <c r="N2925" s="223" t="n"/>
      <c r="O2925" s="223" t="n"/>
      <c r="P2925" s="223" t="n"/>
      <c r="Q2925" s="223" t="n"/>
      <c r="R2925" s="223" t="n"/>
      <c r="S2925" s="223" t="n"/>
      <c r="T2925" s="223" t="n"/>
      <c r="U2925" s="86" t="n"/>
      <c r="V2925" s="86" t="n"/>
      <c r="W2925" s="223" t="n"/>
      <c r="X2925" s="223" t="n"/>
      <c r="Y2925" s="262" t="n"/>
      <c r="Z2925" s="226" t="n"/>
      <c r="AA2925" s="241" t="n"/>
      <c r="AB2925" s="237" t="n"/>
    </row>
    <row r="2926" ht="15" customHeight="1" s="283">
      <c r="A2926" s="109" t="n"/>
      <c r="B2926" s="222" t="n"/>
      <c r="C2926" s="223" t="n"/>
      <c r="D2926" s="223" t="n"/>
      <c r="E2926" s="223" t="n"/>
      <c r="F2926" s="223" t="n"/>
      <c r="G2926" s="223" t="n"/>
      <c r="H2926" s="223" t="n"/>
      <c r="I2926" s="258" t="n"/>
      <c r="J2926" s="186" t="n"/>
      <c r="K2926" s="223" t="n"/>
      <c r="L2926" s="264" t="n"/>
      <c r="M2926" s="265" t="n"/>
      <c r="N2926" s="223" t="n"/>
      <c r="O2926" s="223" t="n"/>
      <c r="P2926" s="223" t="n"/>
      <c r="Q2926" s="223" t="n"/>
      <c r="R2926" s="223" t="n"/>
      <c r="S2926" s="223" t="n"/>
      <c r="T2926" s="223" t="n"/>
      <c r="U2926" s="86" t="n"/>
      <c r="V2926" s="86" t="n"/>
      <c r="W2926" s="223" t="n"/>
      <c r="X2926" s="223" t="n"/>
      <c r="Y2926" s="262" t="n"/>
      <c r="Z2926" s="226" t="n"/>
      <c r="AA2926" s="241" t="n"/>
      <c r="AB2926" s="237" t="n"/>
    </row>
    <row r="2927" ht="15" customHeight="1" s="283">
      <c r="A2927" s="109" t="n"/>
      <c r="B2927" s="222" t="n"/>
      <c r="C2927" s="223" t="n"/>
      <c r="D2927" s="223" t="n"/>
      <c r="E2927" s="223" t="n"/>
      <c r="F2927" s="223" t="n"/>
      <c r="G2927" s="223" t="n"/>
      <c r="H2927" s="223" t="n"/>
      <c r="I2927" s="258" t="n"/>
      <c r="J2927" s="186" t="n"/>
      <c r="K2927" s="223" t="n"/>
      <c r="L2927" s="264" t="n"/>
      <c r="M2927" s="265" t="n"/>
      <c r="N2927" s="223" t="n"/>
      <c r="O2927" s="223" t="n"/>
      <c r="P2927" s="223" t="n"/>
      <c r="Q2927" s="223" t="n"/>
      <c r="R2927" s="223" t="n"/>
      <c r="S2927" s="223" t="n"/>
      <c r="T2927" s="223" t="n"/>
      <c r="U2927" s="86" t="n"/>
      <c r="V2927" s="86" t="n"/>
      <c r="W2927" s="223" t="n"/>
      <c r="X2927" s="223" t="n"/>
      <c r="Y2927" s="262" t="n"/>
      <c r="Z2927" s="226" t="n"/>
      <c r="AA2927" s="241" t="n"/>
      <c r="AB2927" s="237" t="n"/>
    </row>
    <row r="2928" ht="15" customHeight="1" s="283">
      <c r="A2928" s="109" t="n"/>
      <c r="B2928" s="222" t="n"/>
      <c r="C2928" s="223" t="n"/>
      <c r="D2928" s="223" t="n"/>
      <c r="E2928" s="223" t="n"/>
      <c r="F2928" s="223" t="n"/>
      <c r="G2928" s="223" t="n"/>
      <c r="H2928" s="223" t="n"/>
      <c r="I2928" s="258" t="n"/>
      <c r="J2928" s="186" t="n"/>
      <c r="K2928" s="223" t="n"/>
      <c r="L2928" s="264" t="n"/>
      <c r="M2928" s="265" t="n"/>
      <c r="N2928" s="223" t="n"/>
      <c r="O2928" s="223" t="n"/>
      <c r="P2928" s="223" t="n"/>
      <c r="Q2928" s="223" t="n"/>
      <c r="R2928" s="223" t="n"/>
      <c r="S2928" s="223" t="n"/>
      <c r="T2928" s="223" t="n"/>
      <c r="U2928" s="86" t="n"/>
      <c r="V2928" s="86" t="n"/>
      <c r="W2928" s="223" t="n"/>
      <c r="X2928" s="223" t="n"/>
      <c r="Y2928" s="262" t="n"/>
      <c r="Z2928" s="226" t="n"/>
      <c r="AA2928" s="241" t="n"/>
      <c r="AB2928" s="237" t="n"/>
    </row>
    <row r="2929" ht="15" customHeight="1" s="283">
      <c r="A2929" s="109" t="n"/>
      <c r="B2929" s="222" t="n"/>
      <c r="C2929" s="223" t="n"/>
      <c r="D2929" s="223" t="n"/>
      <c r="E2929" s="223" t="n"/>
      <c r="F2929" s="223" t="n"/>
      <c r="G2929" s="223" t="n"/>
      <c r="H2929" s="223" t="n"/>
      <c r="I2929" s="258" t="n"/>
      <c r="J2929" s="186" t="n"/>
      <c r="K2929" s="223" t="n"/>
      <c r="L2929" s="264" t="n"/>
      <c r="M2929" s="265" t="n"/>
      <c r="N2929" s="223" t="n"/>
      <c r="O2929" s="223" t="n"/>
      <c r="P2929" s="223" t="n"/>
      <c r="Q2929" s="223" t="n"/>
      <c r="R2929" s="223" t="n"/>
      <c r="S2929" s="223" t="n"/>
      <c r="T2929" s="223" t="n"/>
      <c r="U2929" s="86" t="n"/>
      <c r="V2929" s="86" t="n"/>
      <c r="W2929" s="223" t="n"/>
      <c r="X2929" s="223" t="n"/>
      <c r="Y2929" s="262" t="n"/>
      <c r="Z2929" s="226" t="n"/>
      <c r="AA2929" s="241" t="n"/>
      <c r="AB2929" s="237" t="n"/>
    </row>
    <row r="2930" ht="15" customHeight="1" s="283">
      <c r="A2930" s="109" t="n"/>
      <c r="B2930" s="222" t="n"/>
      <c r="C2930" s="223" t="n"/>
      <c r="D2930" s="223" t="n"/>
      <c r="E2930" s="223" t="n"/>
      <c r="F2930" s="223" t="n"/>
      <c r="G2930" s="223" t="n"/>
      <c r="H2930" s="223" t="n"/>
      <c r="I2930" s="258" t="n"/>
      <c r="J2930" s="186" t="n"/>
      <c r="K2930" s="223" t="n"/>
      <c r="L2930" s="264" t="n"/>
      <c r="M2930" s="265" t="n"/>
      <c r="N2930" s="223" t="n"/>
      <c r="O2930" s="223" t="n"/>
      <c r="P2930" s="223" t="n"/>
      <c r="Q2930" s="223" t="n"/>
      <c r="R2930" s="223" t="n"/>
      <c r="S2930" s="223" t="n"/>
      <c r="T2930" s="223" t="n"/>
      <c r="U2930" s="86" t="n"/>
      <c r="V2930" s="86" t="n"/>
      <c r="W2930" s="223" t="n"/>
      <c r="X2930" s="223" t="n"/>
      <c r="Y2930" s="262" t="n"/>
      <c r="Z2930" s="226" t="n"/>
      <c r="AA2930" s="241" t="n"/>
      <c r="AB2930" s="237" t="n"/>
    </row>
    <row r="2931" ht="15" customHeight="1" s="283">
      <c r="A2931" s="109" t="n"/>
      <c r="B2931" s="222" t="n"/>
      <c r="C2931" s="223" t="n"/>
      <c r="D2931" s="223" t="n"/>
      <c r="E2931" s="223" t="n"/>
      <c r="F2931" s="223" t="n"/>
      <c r="G2931" s="223" t="n"/>
      <c r="H2931" s="223" t="n"/>
      <c r="I2931" s="258" t="n"/>
      <c r="J2931" s="186" t="n"/>
      <c r="K2931" s="223" t="n"/>
      <c r="L2931" s="264" t="n"/>
      <c r="M2931" s="265" t="n"/>
      <c r="N2931" s="223" t="n"/>
      <c r="O2931" s="223" t="n"/>
      <c r="P2931" s="223" t="n"/>
      <c r="Q2931" s="223" t="n"/>
      <c r="R2931" s="223" t="n"/>
      <c r="S2931" s="223" t="n"/>
      <c r="T2931" s="223" t="n"/>
      <c r="U2931" s="86" t="n"/>
      <c r="V2931" s="86" t="n"/>
      <c r="W2931" s="223" t="n"/>
      <c r="X2931" s="223" t="n"/>
      <c r="Y2931" s="262" t="n"/>
      <c r="Z2931" s="226" t="n"/>
      <c r="AA2931" s="241" t="n"/>
      <c r="AB2931" s="237" t="n"/>
    </row>
    <row r="2932" ht="15" customHeight="1" s="283">
      <c r="A2932" s="109" t="n"/>
      <c r="B2932" s="222" t="n"/>
      <c r="C2932" s="223" t="n"/>
      <c r="D2932" s="223" t="n"/>
      <c r="E2932" s="223" t="n"/>
      <c r="F2932" s="223" t="n"/>
      <c r="G2932" s="223" t="n"/>
      <c r="H2932" s="223" t="n"/>
      <c r="I2932" s="258" t="n"/>
      <c r="J2932" s="186" t="n"/>
      <c r="K2932" s="223" t="n"/>
      <c r="L2932" s="264" t="n"/>
      <c r="M2932" s="265" t="n"/>
      <c r="N2932" s="223" t="n"/>
      <c r="O2932" s="223" t="n"/>
      <c r="P2932" s="223" t="n"/>
      <c r="Q2932" s="223" t="n"/>
      <c r="R2932" s="223" t="n"/>
      <c r="S2932" s="223" t="n"/>
      <c r="T2932" s="223" t="n"/>
      <c r="U2932" s="86" t="n"/>
      <c r="V2932" s="86" t="n"/>
      <c r="W2932" s="223" t="n"/>
      <c r="X2932" s="223" t="n"/>
      <c r="Y2932" s="262" t="n"/>
      <c r="Z2932" s="226" t="n"/>
      <c r="AA2932" s="241" t="n"/>
      <c r="AB2932" s="237" t="n"/>
    </row>
    <row r="2933" ht="15" customHeight="1" s="283">
      <c r="A2933" s="109" t="n"/>
      <c r="B2933" s="222" t="n"/>
      <c r="C2933" s="223" t="n"/>
      <c r="D2933" s="223" t="n"/>
      <c r="E2933" s="223" t="n"/>
      <c r="F2933" s="223" t="n"/>
      <c r="G2933" s="223" t="n"/>
      <c r="H2933" s="223" t="n"/>
      <c r="I2933" s="258" t="n"/>
      <c r="J2933" s="186" t="n"/>
      <c r="K2933" s="223" t="n"/>
      <c r="L2933" s="264" t="n"/>
      <c r="M2933" s="265" t="n"/>
      <c r="N2933" s="223" t="n"/>
      <c r="O2933" s="223" t="n"/>
      <c r="P2933" s="223" t="n"/>
      <c r="Q2933" s="223" t="n"/>
      <c r="R2933" s="223" t="n"/>
      <c r="S2933" s="223" t="n"/>
      <c r="T2933" s="223" t="n"/>
      <c r="U2933" s="86" t="n"/>
      <c r="V2933" s="86" t="n"/>
      <c r="W2933" s="223" t="n"/>
      <c r="X2933" s="223" t="n"/>
      <c r="Y2933" s="262" t="n"/>
      <c r="Z2933" s="226" t="n"/>
      <c r="AA2933" s="241" t="n"/>
      <c r="AB2933" s="237" t="n"/>
    </row>
    <row r="2934" ht="15" customHeight="1" s="283">
      <c r="A2934" s="109" t="n"/>
      <c r="B2934" s="222" t="n"/>
      <c r="C2934" s="223" t="n"/>
      <c r="D2934" s="223" t="n"/>
      <c r="E2934" s="223" t="n"/>
      <c r="F2934" s="223" t="n"/>
      <c r="G2934" s="223" t="n"/>
      <c r="H2934" s="223" t="n"/>
      <c r="I2934" s="258" t="n"/>
      <c r="J2934" s="186" t="n"/>
      <c r="K2934" s="223" t="n"/>
      <c r="L2934" s="264" t="n"/>
      <c r="M2934" s="265" t="n"/>
      <c r="N2934" s="223" t="n"/>
      <c r="O2934" s="223" t="n"/>
      <c r="P2934" s="223" t="n"/>
      <c r="Q2934" s="223" t="n"/>
      <c r="R2934" s="223" t="n"/>
      <c r="S2934" s="223" t="n"/>
      <c r="T2934" s="223" t="n"/>
      <c r="U2934" s="86" t="n"/>
      <c r="V2934" s="86" t="n"/>
      <c r="W2934" s="223" t="n"/>
      <c r="X2934" s="223" t="n"/>
      <c r="Y2934" s="262" t="n"/>
      <c r="Z2934" s="226" t="n"/>
      <c r="AA2934" s="241" t="n"/>
      <c r="AB2934" s="237" t="n"/>
    </row>
    <row r="2935" ht="15" customHeight="1" s="283">
      <c r="A2935" s="109" t="n"/>
      <c r="B2935" s="222" t="n"/>
      <c r="C2935" s="223" t="n"/>
      <c r="D2935" s="223" t="n"/>
      <c r="E2935" s="223" t="n"/>
      <c r="F2935" s="223" t="n"/>
      <c r="G2935" s="223" t="n"/>
      <c r="H2935" s="223" t="n"/>
      <c r="I2935" s="258" t="n"/>
      <c r="J2935" s="186" t="n"/>
      <c r="K2935" s="223" t="n"/>
      <c r="L2935" s="264" t="n"/>
      <c r="M2935" s="265" t="n"/>
      <c r="N2935" s="223" t="n"/>
      <c r="O2935" s="223" t="n"/>
      <c r="P2935" s="223" t="n"/>
      <c r="Q2935" s="223" t="n"/>
      <c r="R2935" s="223" t="n"/>
      <c r="S2935" s="223" t="n"/>
      <c r="T2935" s="223" t="n"/>
      <c r="U2935" s="86" t="n"/>
      <c r="V2935" s="86" t="n"/>
      <c r="W2935" s="223" t="n"/>
      <c r="X2935" s="223" t="n"/>
      <c r="Y2935" s="262" t="n"/>
      <c r="Z2935" s="226" t="n"/>
      <c r="AA2935" s="241" t="n"/>
      <c r="AB2935" s="237" t="n"/>
    </row>
    <row r="2936" ht="15" customHeight="1" s="283">
      <c r="A2936" s="109" t="n"/>
      <c r="B2936" s="222" t="n"/>
      <c r="C2936" s="223" t="n"/>
      <c r="D2936" s="223" t="n"/>
      <c r="E2936" s="223" t="n"/>
      <c r="F2936" s="223" t="n"/>
      <c r="G2936" s="223" t="n"/>
      <c r="H2936" s="223" t="n"/>
      <c r="I2936" s="258" t="n"/>
      <c r="J2936" s="186" t="n"/>
      <c r="K2936" s="223" t="n"/>
      <c r="L2936" s="264" t="n"/>
      <c r="M2936" s="265" t="n"/>
      <c r="N2936" s="223" t="n"/>
      <c r="O2936" s="223" t="n"/>
      <c r="P2936" s="223" t="n"/>
      <c r="Q2936" s="223" t="n"/>
      <c r="R2936" s="223" t="n"/>
      <c r="S2936" s="223" t="n"/>
      <c r="T2936" s="223" t="n"/>
      <c r="U2936" s="86" t="n"/>
      <c r="V2936" s="86" t="n"/>
      <c r="W2936" s="223" t="n"/>
      <c r="X2936" s="223" t="n"/>
      <c r="Y2936" s="262" t="n"/>
      <c r="Z2936" s="226" t="n"/>
      <c r="AA2936" s="241" t="n"/>
      <c r="AB2936" s="237" t="n"/>
    </row>
    <row r="2937" ht="15" customHeight="1" s="283">
      <c r="A2937" s="109" t="n"/>
      <c r="B2937" s="222" t="n"/>
      <c r="C2937" s="223" t="n"/>
      <c r="D2937" s="223" t="n"/>
      <c r="E2937" s="223" t="n"/>
      <c r="F2937" s="223" t="n"/>
      <c r="G2937" s="223" t="n"/>
      <c r="H2937" s="223" t="n"/>
      <c r="I2937" s="258" t="n"/>
      <c r="J2937" s="186" t="n"/>
      <c r="K2937" s="223" t="n"/>
      <c r="L2937" s="264" t="n"/>
      <c r="M2937" s="265" t="n"/>
      <c r="N2937" s="223" t="n"/>
      <c r="O2937" s="223" t="n"/>
      <c r="P2937" s="223" t="n"/>
      <c r="Q2937" s="223" t="n"/>
      <c r="R2937" s="223" t="n"/>
      <c r="S2937" s="223" t="n"/>
      <c r="T2937" s="223" t="n"/>
      <c r="U2937" s="86" t="n"/>
      <c r="V2937" s="86" t="n"/>
      <c r="W2937" s="223" t="n"/>
      <c r="X2937" s="223" t="n"/>
      <c r="Y2937" s="262" t="n"/>
      <c r="Z2937" s="226" t="n"/>
      <c r="AA2937" s="241" t="n"/>
      <c r="AB2937" s="237" t="n"/>
    </row>
    <row r="2938" ht="15" customHeight="1" s="283">
      <c r="A2938" s="109" t="n"/>
      <c r="B2938" s="222" t="n"/>
      <c r="C2938" s="223" t="n"/>
      <c r="D2938" s="223" t="n"/>
      <c r="E2938" s="223" t="n"/>
      <c r="F2938" s="223" t="n"/>
      <c r="G2938" s="223" t="n"/>
      <c r="H2938" s="223" t="n"/>
      <c r="I2938" s="258" t="n"/>
      <c r="J2938" s="186" t="n"/>
      <c r="K2938" s="223" t="n"/>
      <c r="L2938" s="264" t="n"/>
      <c r="M2938" s="265" t="n"/>
      <c r="N2938" s="223" t="n"/>
      <c r="O2938" s="223" t="n"/>
      <c r="P2938" s="223" t="n"/>
      <c r="Q2938" s="223" t="n"/>
      <c r="R2938" s="223" t="n"/>
      <c r="S2938" s="223" t="n"/>
      <c r="T2938" s="223" t="n"/>
      <c r="U2938" s="86" t="n"/>
      <c r="V2938" s="86" t="n"/>
      <c r="W2938" s="223" t="n"/>
      <c r="X2938" s="223" t="n"/>
      <c r="Y2938" s="262" t="n"/>
      <c r="Z2938" s="226" t="n"/>
      <c r="AA2938" s="241" t="n"/>
      <c r="AB2938" s="237" t="n"/>
    </row>
    <row r="2939" ht="15" customHeight="1" s="283">
      <c r="A2939" s="109" t="n"/>
      <c r="B2939" s="222" t="n"/>
      <c r="C2939" s="223" t="n"/>
      <c r="D2939" s="223" t="n"/>
      <c r="E2939" s="223" t="n"/>
      <c r="F2939" s="223" t="n"/>
      <c r="G2939" s="223" t="n"/>
      <c r="H2939" s="223" t="n"/>
      <c r="I2939" s="258" t="n"/>
      <c r="J2939" s="186" t="n"/>
      <c r="K2939" s="223" t="n"/>
      <c r="L2939" s="264" t="n"/>
      <c r="M2939" s="265" t="n"/>
      <c r="N2939" s="223" t="n"/>
      <c r="O2939" s="223" t="n"/>
      <c r="P2939" s="223" t="n"/>
      <c r="Q2939" s="223" t="n"/>
      <c r="R2939" s="223" t="n"/>
      <c r="S2939" s="223" t="n"/>
      <c r="T2939" s="223" t="n"/>
      <c r="U2939" s="86" t="n"/>
      <c r="V2939" s="86" t="n"/>
      <c r="W2939" s="223" t="n"/>
      <c r="X2939" s="223" t="n"/>
      <c r="Y2939" s="262" t="n"/>
      <c r="Z2939" s="226" t="n"/>
      <c r="AA2939" s="241" t="n"/>
      <c r="AB2939" s="237" t="n"/>
    </row>
    <row r="2940" ht="15" customHeight="1" s="283">
      <c r="A2940" s="109" t="n"/>
      <c r="B2940" s="222" t="n"/>
      <c r="C2940" s="223" t="n"/>
      <c r="D2940" s="223" t="n"/>
      <c r="E2940" s="223" t="n"/>
      <c r="F2940" s="223" t="n"/>
      <c r="G2940" s="223" t="n"/>
      <c r="H2940" s="223" t="n"/>
      <c r="I2940" s="258" t="n"/>
      <c r="J2940" s="186" t="n"/>
      <c r="K2940" s="223" t="n"/>
      <c r="L2940" s="223" t="n"/>
      <c r="M2940" s="259" t="n"/>
      <c r="N2940" s="223" t="n"/>
      <c r="O2940" s="223" t="n"/>
      <c r="P2940" s="223" t="n"/>
      <c r="Q2940" s="223" t="n"/>
      <c r="R2940" s="223" t="n"/>
      <c r="S2940" s="223" t="n"/>
      <c r="T2940" s="223" t="n"/>
      <c r="U2940" s="86" t="n"/>
      <c r="V2940" s="86" t="n"/>
      <c r="W2940" s="223" t="n"/>
      <c r="X2940" s="223" t="n"/>
      <c r="Y2940" s="262" t="n"/>
      <c r="Z2940" s="226" t="n"/>
      <c r="AA2940" s="241" t="n"/>
      <c r="AB2940" s="237" t="n"/>
    </row>
    <row r="2941" ht="15" customHeight="1" s="283">
      <c r="A2941" s="109" t="n"/>
      <c r="B2941" s="222" t="n"/>
      <c r="C2941" s="223" t="n"/>
      <c r="D2941" s="223" t="n"/>
      <c r="E2941" s="223" t="n"/>
      <c r="F2941" s="223" t="n"/>
      <c r="G2941" s="223" t="n"/>
      <c r="H2941" s="223" t="n"/>
      <c r="I2941" s="258" t="n"/>
      <c r="J2941" s="186" t="n"/>
      <c r="K2941" s="223" t="n"/>
      <c r="L2941" s="264" t="n"/>
      <c r="M2941" s="265" t="n"/>
      <c r="N2941" s="223" t="n"/>
      <c r="O2941" s="223" t="n"/>
      <c r="P2941" s="223" t="n"/>
      <c r="Q2941" s="223" t="n"/>
      <c r="R2941" s="223" t="n"/>
      <c r="S2941" s="223" t="n"/>
      <c r="T2941" s="223" t="n"/>
      <c r="U2941" s="86" t="n"/>
      <c r="V2941" s="86" t="n"/>
      <c r="W2941" s="223" t="n"/>
      <c r="X2941" s="223" t="n"/>
      <c r="Y2941" s="262" t="n"/>
      <c r="Z2941" s="226" t="n"/>
      <c r="AA2941" s="241" t="n"/>
      <c r="AB2941" s="237" t="n"/>
    </row>
    <row r="2942" ht="15" customHeight="1" s="283">
      <c r="A2942" s="109" t="n"/>
      <c r="B2942" s="222" t="n"/>
      <c r="C2942" s="223" t="n"/>
      <c r="D2942" s="223" t="n"/>
      <c r="E2942" s="223" t="n"/>
      <c r="F2942" s="223" t="n"/>
      <c r="G2942" s="223" t="n"/>
      <c r="H2942" s="223" t="n"/>
      <c r="I2942" s="258" t="n"/>
      <c r="J2942" s="186" t="n"/>
      <c r="K2942" s="223" t="n"/>
      <c r="L2942" s="264" t="n"/>
      <c r="M2942" s="265" t="n"/>
      <c r="N2942" s="223" t="n"/>
      <c r="O2942" s="223" t="n"/>
      <c r="P2942" s="223" t="n"/>
      <c r="Q2942" s="223" t="n"/>
      <c r="R2942" s="223" t="n"/>
      <c r="S2942" s="223" t="n"/>
      <c r="T2942" s="223" t="n"/>
      <c r="U2942" s="86" t="n"/>
      <c r="V2942" s="86" t="n"/>
      <c r="W2942" s="223" t="n"/>
      <c r="X2942" s="223" t="n"/>
      <c r="Y2942" s="262" t="n"/>
      <c r="Z2942" s="226" t="n"/>
      <c r="AA2942" s="241" t="n"/>
      <c r="AB2942" s="237" t="n"/>
    </row>
    <row r="2943" ht="15" customHeight="1" s="283">
      <c r="A2943" s="109" t="n"/>
      <c r="B2943" s="222" t="n"/>
      <c r="C2943" s="223" t="n"/>
      <c r="D2943" s="223" t="n"/>
      <c r="E2943" s="223" t="n"/>
      <c r="F2943" s="223" t="n"/>
      <c r="G2943" s="223" t="n"/>
      <c r="H2943" s="223" t="n"/>
      <c r="I2943" s="258" t="n"/>
      <c r="J2943" s="186" t="n"/>
      <c r="K2943" s="223" t="n"/>
      <c r="L2943" s="264" t="n"/>
      <c r="M2943" s="265" t="n"/>
      <c r="N2943" s="223" t="n"/>
      <c r="O2943" s="223" t="n"/>
      <c r="P2943" s="223" t="n"/>
      <c r="Q2943" s="223" t="n"/>
      <c r="R2943" s="223" t="n"/>
      <c r="S2943" s="223" t="n"/>
      <c r="T2943" s="223" t="n"/>
      <c r="U2943" s="86" t="n"/>
      <c r="V2943" s="86" t="n"/>
      <c r="W2943" s="223" t="n"/>
      <c r="X2943" s="223" t="n"/>
      <c r="Y2943" s="262" t="n"/>
      <c r="Z2943" s="226" t="n"/>
      <c r="AA2943" s="241" t="n"/>
      <c r="AB2943" s="237" t="n"/>
    </row>
    <row r="2944" ht="15" customHeight="1" s="283">
      <c r="A2944" s="109" t="n"/>
      <c r="B2944" s="222" t="n"/>
      <c r="C2944" s="223" t="n"/>
      <c r="D2944" s="223" t="n"/>
      <c r="E2944" s="223" t="n"/>
      <c r="F2944" s="223" t="n"/>
      <c r="G2944" s="223" t="n"/>
      <c r="H2944" s="223" t="n"/>
      <c r="I2944" s="258" t="n"/>
      <c r="J2944" s="186" t="n"/>
      <c r="K2944" s="223" t="n"/>
      <c r="L2944" s="264" t="n"/>
      <c r="M2944" s="265" t="n"/>
      <c r="N2944" s="223" t="n"/>
      <c r="O2944" s="223" t="n"/>
      <c r="P2944" s="223" t="n"/>
      <c r="Q2944" s="223" t="n"/>
      <c r="R2944" s="223" t="n"/>
      <c r="S2944" s="223" t="n"/>
      <c r="T2944" s="223" t="n"/>
      <c r="U2944" s="86" t="n"/>
      <c r="V2944" s="86" t="n"/>
      <c r="W2944" s="223" t="n"/>
      <c r="X2944" s="223" t="n"/>
      <c r="Y2944" s="262" t="n"/>
      <c r="Z2944" s="226" t="n"/>
      <c r="AA2944" s="241" t="n"/>
      <c r="AB2944" s="237" t="n"/>
    </row>
    <row r="2945" ht="15" customHeight="1" s="283">
      <c r="A2945" s="109" t="n"/>
      <c r="B2945" s="222" t="n"/>
      <c r="C2945" s="223" t="n"/>
      <c r="D2945" s="223" t="n"/>
      <c r="E2945" s="223" t="n"/>
      <c r="F2945" s="223" t="n"/>
      <c r="G2945" s="223" t="n"/>
      <c r="H2945" s="223" t="n"/>
      <c r="I2945" s="258" t="n"/>
      <c r="J2945" s="186" t="n"/>
      <c r="K2945" s="223" t="n"/>
      <c r="L2945" s="264" t="n"/>
      <c r="M2945" s="265" t="n"/>
      <c r="N2945" s="223" t="n"/>
      <c r="O2945" s="223" t="n"/>
      <c r="P2945" s="223" t="n"/>
      <c r="Q2945" s="223" t="n"/>
      <c r="R2945" s="223" t="n"/>
      <c r="S2945" s="223" t="n"/>
      <c r="T2945" s="223" t="n"/>
      <c r="U2945" s="86" t="n"/>
      <c r="V2945" s="86" t="n"/>
      <c r="W2945" s="223" t="n"/>
      <c r="X2945" s="223" t="n"/>
      <c r="Y2945" s="262" t="n"/>
      <c r="Z2945" s="226" t="n"/>
      <c r="AA2945" s="241" t="n"/>
      <c r="AB2945" s="237" t="n"/>
    </row>
    <row r="2946" ht="15" customHeight="1" s="283">
      <c r="A2946" s="109" t="n"/>
      <c r="B2946" s="222" t="n"/>
      <c r="C2946" s="223" t="n"/>
      <c r="D2946" s="223" t="n"/>
      <c r="E2946" s="223" t="n"/>
      <c r="F2946" s="223" t="n"/>
      <c r="G2946" s="223" t="n"/>
      <c r="H2946" s="223" t="n"/>
      <c r="I2946" s="258" t="n"/>
      <c r="J2946" s="186" t="n"/>
      <c r="K2946" s="223" t="n"/>
      <c r="L2946" s="264" t="n"/>
      <c r="M2946" s="265" t="n"/>
      <c r="N2946" s="223" t="n"/>
      <c r="O2946" s="223" t="n"/>
      <c r="P2946" s="223" t="n"/>
      <c r="Q2946" s="223" t="n"/>
      <c r="R2946" s="223" t="n"/>
      <c r="S2946" s="223" t="n"/>
      <c r="T2946" s="223" t="n"/>
      <c r="U2946" s="86" t="n"/>
      <c r="V2946" s="86" t="n"/>
      <c r="W2946" s="223" t="n"/>
      <c r="X2946" s="223" t="n"/>
      <c r="Y2946" s="262" t="n"/>
      <c r="Z2946" s="226" t="n"/>
      <c r="AA2946" s="241" t="n"/>
      <c r="AB2946" s="237" t="n"/>
    </row>
    <row r="2947" ht="15" customHeight="1" s="283">
      <c r="A2947" s="109" t="n"/>
      <c r="B2947" s="222" t="n"/>
      <c r="C2947" s="223" t="n"/>
      <c r="D2947" s="223" t="n"/>
      <c r="E2947" s="223" t="n"/>
      <c r="F2947" s="223" t="n"/>
      <c r="G2947" s="223" t="n"/>
      <c r="H2947" s="223" t="n"/>
      <c r="I2947" s="258" t="n"/>
      <c r="J2947" s="186" t="n"/>
      <c r="K2947" s="223" t="n"/>
      <c r="L2947" s="264" t="n"/>
      <c r="M2947" s="265" t="n"/>
      <c r="N2947" s="223" t="n"/>
      <c r="O2947" s="223" t="n"/>
      <c r="P2947" s="223" t="n"/>
      <c r="Q2947" s="223" t="n"/>
      <c r="R2947" s="223" t="n"/>
      <c r="S2947" s="223" t="n"/>
      <c r="T2947" s="223" t="n"/>
      <c r="U2947" s="86" t="n"/>
      <c r="V2947" s="86" t="n"/>
      <c r="W2947" s="223" t="n"/>
      <c r="X2947" s="223" t="n"/>
      <c r="Y2947" s="262" t="n"/>
      <c r="Z2947" s="226" t="n"/>
      <c r="AA2947" s="241" t="n"/>
      <c r="AB2947" s="237" t="n"/>
    </row>
    <row r="2948" ht="15" customHeight="1" s="283">
      <c r="A2948" s="109" t="n"/>
      <c r="B2948" s="222" t="n"/>
      <c r="C2948" s="223" t="n"/>
      <c r="D2948" s="223" t="n"/>
      <c r="E2948" s="223" t="n"/>
      <c r="F2948" s="223" t="n"/>
      <c r="G2948" s="223" t="n"/>
      <c r="H2948" s="223" t="n"/>
      <c r="I2948" s="258" t="n"/>
      <c r="J2948" s="186" t="n"/>
      <c r="K2948" s="223" t="n"/>
      <c r="L2948" s="264" t="n"/>
      <c r="M2948" s="265" t="n"/>
      <c r="N2948" s="223" t="n"/>
      <c r="O2948" s="223" t="n"/>
      <c r="P2948" s="223" t="n"/>
      <c r="Q2948" s="223" t="n"/>
      <c r="R2948" s="223" t="n"/>
      <c r="S2948" s="223" t="n"/>
      <c r="T2948" s="223" t="n"/>
      <c r="U2948" s="86" t="n"/>
      <c r="V2948" s="86" t="n"/>
      <c r="W2948" s="223" t="n"/>
      <c r="X2948" s="223" t="n"/>
      <c r="Y2948" s="262" t="n"/>
      <c r="Z2948" s="226" t="n"/>
      <c r="AA2948" s="241" t="n"/>
      <c r="AB2948" s="237" t="n"/>
    </row>
    <row r="2949" ht="15" customHeight="1" s="283">
      <c r="A2949" s="109" t="n"/>
      <c r="B2949" s="222" t="n"/>
      <c r="C2949" s="223" t="n"/>
      <c r="D2949" s="223" t="n"/>
      <c r="E2949" s="223" t="n"/>
      <c r="F2949" s="223" t="n"/>
      <c r="G2949" s="223" t="n"/>
      <c r="H2949" s="223" t="n"/>
      <c r="I2949" s="258" t="n"/>
      <c r="J2949" s="186" t="n"/>
      <c r="K2949" s="223" t="n"/>
      <c r="L2949" s="223" t="n"/>
      <c r="M2949" s="259" t="n"/>
      <c r="N2949" s="223" t="n"/>
      <c r="O2949" s="223" t="n"/>
      <c r="P2949" s="223" t="n"/>
      <c r="Q2949" s="223" t="n"/>
      <c r="R2949" s="223" t="n"/>
      <c r="S2949" s="223" t="n"/>
      <c r="T2949" s="223" t="n"/>
      <c r="U2949" s="86" t="n"/>
      <c r="V2949" s="86" t="n"/>
      <c r="W2949" s="223" t="n"/>
      <c r="X2949" s="223" t="n"/>
      <c r="Y2949" s="262" t="n"/>
      <c r="Z2949" s="226" t="n"/>
      <c r="AA2949" s="241" t="n"/>
      <c r="AB2949" s="237" t="n"/>
    </row>
    <row r="2950" ht="15" customHeight="1" s="283">
      <c r="A2950" s="109" t="n"/>
      <c r="B2950" s="222" t="n"/>
      <c r="C2950" s="223" t="n"/>
      <c r="D2950" s="223" t="n"/>
      <c r="E2950" s="223" t="n"/>
      <c r="F2950" s="223" t="n"/>
      <c r="G2950" s="223" t="n"/>
      <c r="H2950" s="223" t="n"/>
      <c r="I2950" s="258" t="n"/>
      <c r="J2950" s="186" t="n"/>
      <c r="K2950" s="223" t="n"/>
      <c r="L2950" s="264" t="n"/>
      <c r="M2950" s="265" t="n"/>
      <c r="N2950" s="223" t="n"/>
      <c r="O2950" s="223" t="n"/>
      <c r="P2950" s="223" t="n"/>
      <c r="Q2950" s="223" t="n"/>
      <c r="R2950" s="223" t="n"/>
      <c r="S2950" s="223" t="n"/>
      <c r="T2950" s="223" t="n"/>
      <c r="U2950" s="86" t="n"/>
      <c r="V2950" s="86" t="n"/>
      <c r="W2950" s="223" t="n"/>
      <c r="X2950" s="223" t="n"/>
      <c r="Y2950" s="262" t="n"/>
      <c r="Z2950" s="226" t="n"/>
      <c r="AA2950" s="241" t="n"/>
      <c r="AB2950" s="237" t="n"/>
    </row>
    <row r="2951" ht="15" customHeight="1" s="283">
      <c r="A2951" s="109" t="n"/>
      <c r="B2951" s="222" t="n"/>
      <c r="C2951" s="223" t="n"/>
      <c r="D2951" s="223" t="n"/>
      <c r="E2951" s="223" t="n"/>
      <c r="F2951" s="223" t="n"/>
      <c r="G2951" s="223" t="n"/>
      <c r="H2951" s="223" t="n"/>
      <c r="I2951" s="258" t="n"/>
      <c r="J2951" s="186" t="n"/>
      <c r="K2951" s="223" t="n"/>
      <c r="L2951" s="264" t="n"/>
      <c r="M2951" s="265" t="n"/>
      <c r="N2951" s="223" t="n"/>
      <c r="O2951" s="223" t="n"/>
      <c r="P2951" s="223" t="n"/>
      <c r="Q2951" s="223" t="n"/>
      <c r="R2951" s="223" t="n"/>
      <c r="S2951" s="223" t="n"/>
      <c r="T2951" s="223" t="n"/>
      <c r="U2951" s="86" t="n"/>
      <c r="V2951" s="86" t="n"/>
      <c r="W2951" s="223" t="n"/>
      <c r="X2951" s="223" t="n"/>
      <c r="Y2951" s="262" t="n"/>
      <c r="Z2951" s="226" t="n"/>
      <c r="AA2951" s="241" t="n"/>
      <c r="AB2951" s="237" t="n"/>
    </row>
    <row r="2952" ht="15" customHeight="1" s="283">
      <c r="A2952" s="109" t="n"/>
      <c r="B2952" s="222" t="n"/>
      <c r="C2952" s="223" t="n"/>
      <c r="D2952" s="223" t="n"/>
      <c r="E2952" s="223" t="n"/>
      <c r="F2952" s="223" t="n"/>
      <c r="G2952" s="223" t="n"/>
      <c r="H2952" s="223" t="n"/>
      <c r="I2952" s="258" t="n"/>
      <c r="J2952" s="186" t="n"/>
      <c r="K2952" s="223" t="n"/>
      <c r="L2952" s="264" t="n"/>
      <c r="M2952" s="265" t="n"/>
      <c r="N2952" s="223" t="n"/>
      <c r="O2952" s="223" t="n"/>
      <c r="P2952" s="223" t="n"/>
      <c r="Q2952" s="223" t="n"/>
      <c r="R2952" s="223" t="n"/>
      <c r="S2952" s="223" t="n"/>
      <c r="T2952" s="223" t="n"/>
      <c r="U2952" s="86" t="n"/>
      <c r="V2952" s="86" t="n"/>
      <c r="W2952" s="223" t="n"/>
      <c r="X2952" s="223" t="n"/>
      <c r="Y2952" s="262" t="n"/>
      <c r="Z2952" s="226" t="n"/>
      <c r="AA2952" s="241" t="n"/>
      <c r="AB2952" s="237" t="n"/>
    </row>
    <row r="2953" ht="15" customHeight="1" s="283">
      <c r="A2953" s="109" t="n"/>
      <c r="B2953" s="222" t="n"/>
      <c r="C2953" s="223" t="n"/>
      <c r="D2953" s="223" t="n"/>
      <c r="E2953" s="223" t="n"/>
      <c r="F2953" s="223" t="n"/>
      <c r="G2953" s="223" t="n"/>
      <c r="H2953" s="223" t="n"/>
      <c r="I2953" s="258" t="n"/>
      <c r="J2953" s="186" t="n"/>
      <c r="K2953" s="223" t="n"/>
      <c r="L2953" s="264" t="n"/>
      <c r="M2953" s="265" t="n"/>
      <c r="N2953" s="223" t="n"/>
      <c r="O2953" s="223" t="n"/>
      <c r="P2953" s="223" t="n"/>
      <c r="Q2953" s="223" t="n"/>
      <c r="R2953" s="223" t="n"/>
      <c r="S2953" s="223" t="n"/>
      <c r="T2953" s="223" t="n"/>
      <c r="U2953" s="86" t="n"/>
      <c r="V2953" s="86" t="n"/>
      <c r="W2953" s="223" t="n"/>
      <c r="X2953" s="223" t="n"/>
      <c r="Y2953" s="262" t="n"/>
      <c r="Z2953" s="226" t="n"/>
      <c r="AA2953" s="241" t="n"/>
      <c r="AB2953" s="237" t="n"/>
    </row>
    <row r="2954" ht="15" customHeight="1" s="283">
      <c r="A2954" s="109" t="n"/>
      <c r="B2954" s="222" t="n"/>
      <c r="C2954" s="223" t="n"/>
      <c r="D2954" s="223" t="n"/>
      <c r="E2954" s="223" t="n"/>
      <c r="F2954" s="223" t="n"/>
      <c r="G2954" s="223" t="n"/>
      <c r="H2954" s="223" t="n"/>
      <c r="I2954" s="258" t="n"/>
      <c r="J2954" s="186" t="n"/>
      <c r="K2954" s="223" t="n"/>
      <c r="L2954" s="264" t="n"/>
      <c r="M2954" s="265" t="n"/>
      <c r="N2954" s="223" t="n"/>
      <c r="O2954" s="223" t="n"/>
      <c r="P2954" s="223" t="n"/>
      <c r="Q2954" s="223" t="n"/>
      <c r="R2954" s="223" t="n"/>
      <c r="S2954" s="223" t="n"/>
      <c r="T2954" s="223" t="n"/>
      <c r="U2954" s="86" t="n"/>
      <c r="V2954" s="86" t="n"/>
      <c r="W2954" s="223" t="n"/>
      <c r="X2954" s="223" t="n"/>
      <c r="Y2954" s="262" t="n"/>
      <c r="Z2954" s="226" t="n"/>
      <c r="AA2954" s="241" t="n"/>
      <c r="AB2954" s="237" t="n"/>
    </row>
    <row r="2955" ht="15" customHeight="1" s="283">
      <c r="A2955" s="109" t="n"/>
      <c r="B2955" s="222" t="n"/>
      <c r="C2955" s="223" t="n"/>
      <c r="D2955" s="223" t="n"/>
      <c r="E2955" s="223" t="n"/>
      <c r="F2955" s="223" t="n"/>
      <c r="G2955" s="223" t="n"/>
      <c r="H2955" s="223" t="n"/>
      <c r="I2955" s="258" t="n"/>
      <c r="J2955" s="186" t="n"/>
      <c r="K2955" s="223" t="n"/>
      <c r="L2955" s="264" t="n"/>
      <c r="M2955" s="265" t="n"/>
      <c r="N2955" s="223" t="n"/>
      <c r="O2955" s="223" t="n"/>
      <c r="P2955" s="223" t="n"/>
      <c r="Q2955" s="223" t="n"/>
      <c r="R2955" s="223" t="n"/>
      <c r="S2955" s="223" t="n"/>
      <c r="T2955" s="223" t="n"/>
      <c r="U2955" s="86" t="n"/>
      <c r="V2955" s="86" t="n"/>
      <c r="W2955" s="223" t="n"/>
      <c r="X2955" s="223" t="n"/>
      <c r="Y2955" s="262" t="n"/>
      <c r="Z2955" s="226" t="n"/>
      <c r="AA2955" s="241" t="n"/>
      <c r="AB2955" s="237" t="n"/>
    </row>
    <row r="2956" ht="15" customHeight="1" s="283">
      <c r="A2956" s="109" t="n"/>
      <c r="B2956" s="222" t="n"/>
      <c r="C2956" s="223" t="n"/>
      <c r="D2956" s="223" t="n"/>
      <c r="E2956" s="223" t="n"/>
      <c r="F2956" s="223" t="n"/>
      <c r="G2956" s="223" t="n"/>
      <c r="H2956" s="223" t="n"/>
      <c r="I2956" s="258" t="n"/>
      <c r="J2956" s="186" t="n"/>
      <c r="K2956" s="223" t="n"/>
      <c r="L2956" s="264" t="n"/>
      <c r="M2956" s="265" t="n"/>
      <c r="N2956" s="223" t="n"/>
      <c r="O2956" s="223" t="n"/>
      <c r="P2956" s="223" t="n"/>
      <c r="Q2956" s="223" t="n"/>
      <c r="R2956" s="223" t="n"/>
      <c r="S2956" s="223" t="n"/>
      <c r="T2956" s="223" t="n"/>
      <c r="U2956" s="86" t="n"/>
      <c r="V2956" s="86" t="n"/>
      <c r="W2956" s="223" t="n"/>
      <c r="X2956" s="223" t="n"/>
      <c r="Y2956" s="262" t="n"/>
      <c r="Z2956" s="226" t="n"/>
      <c r="AA2956" s="241" t="n"/>
      <c r="AB2956" s="237" t="n"/>
    </row>
    <row r="2957" ht="15" customHeight="1" s="283">
      <c r="A2957" s="109" t="n"/>
      <c r="B2957" s="222" t="n"/>
      <c r="C2957" s="223" t="n"/>
      <c r="D2957" s="223" t="n"/>
      <c r="E2957" s="223" t="n"/>
      <c r="F2957" s="223" t="n"/>
      <c r="G2957" s="223" t="n"/>
      <c r="H2957" s="223" t="n"/>
      <c r="I2957" s="258" t="n"/>
      <c r="J2957" s="186" t="n"/>
      <c r="K2957" s="223" t="n"/>
      <c r="L2957" s="264" t="n"/>
      <c r="M2957" s="265" t="n"/>
      <c r="N2957" s="223" t="n"/>
      <c r="O2957" s="223" t="n"/>
      <c r="P2957" s="223" t="n"/>
      <c r="Q2957" s="223" t="n"/>
      <c r="R2957" s="223" t="n"/>
      <c r="S2957" s="223" t="n"/>
      <c r="T2957" s="223" t="n"/>
      <c r="U2957" s="86" t="n"/>
      <c r="V2957" s="86" t="n"/>
      <c r="W2957" s="223" t="n"/>
      <c r="X2957" s="223" t="n"/>
      <c r="Y2957" s="262" t="n"/>
      <c r="Z2957" s="226" t="n"/>
      <c r="AA2957" s="241" t="n"/>
      <c r="AB2957" s="237" t="n"/>
    </row>
    <row r="2958" ht="15" customHeight="1" s="283">
      <c r="A2958" s="109" t="n"/>
      <c r="B2958" s="222" t="n"/>
      <c r="C2958" s="223" t="n"/>
      <c r="D2958" s="223" t="n"/>
      <c r="E2958" s="223" t="n"/>
      <c r="F2958" s="223" t="n"/>
      <c r="G2958" s="223" t="n"/>
      <c r="H2958" s="223" t="n"/>
      <c r="I2958" s="258" t="n"/>
      <c r="J2958" s="186" t="n"/>
      <c r="K2958" s="223" t="n"/>
      <c r="L2958" s="264" t="n"/>
      <c r="M2958" s="265" t="n"/>
      <c r="N2958" s="223" t="n"/>
      <c r="O2958" s="223" t="n"/>
      <c r="P2958" s="223" t="n"/>
      <c r="Q2958" s="223" t="n"/>
      <c r="R2958" s="223" t="n"/>
      <c r="S2958" s="223" t="n"/>
      <c r="T2958" s="223" t="n"/>
      <c r="U2958" s="86" t="n"/>
      <c r="V2958" s="86" t="n"/>
      <c r="W2958" s="223" t="n"/>
      <c r="X2958" s="223" t="n"/>
      <c r="Y2958" s="262" t="n"/>
      <c r="Z2958" s="226" t="n"/>
      <c r="AA2958" s="241" t="n"/>
      <c r="AB2958" s="237" t="n"/>
    </row>
    <row r="2959" ht="15" customHeight="1" s="283">
      <c r="A2959" s="109" t="n"/>
      <c r="B2959" s="222" t="n"/>
      <c r="C2959" s="223" t="n"/>
      <c r="D2959" s="223" t="n"/>
      <c r="E2959" s="223" t="n"/>
      <c r="F2959" s="223" t="n"/>
      <c r="G2959" s="223" t="n"/>
      <c r="H2959" s="223" t="n"/>
      <c r="I2959" s="258" t="n"/>
      <c r="J2959" s="186" t="n"/>
      <c r="K2959" s="223" t="n"/>
      <c r="L2959" s="264" t="n"/>
      <c r="M2959" s="265" t="n"/>
      <c r="N2959" s="223" t="n"/>
      <c r="O2959" s="223" t="n"/>
      <c r="P2959" s="223" t="n"/>
      <c r="Q2959" s="223" t="n"/>
      <c r="R2959" s="223" t="n"/>
      <c r="S2959" s="223" t="n"/>
      <c r="T2959" s="223" t="n"/>
      <c r="U2959" s="86" t="n"/>
      <c r="V2959" s="86" t="n"/>
      <c r="W2959" s="223" t="n"/>
      <c r="X2959" s="223" t="n"/>
      <c r="Y2959" s="262" t="n"/>
      <c r="Z2959" s="226" t="n"/>
      <c r="AA2959" s="241" t="n"/>
      <c r="AB2959" s="237" t="n"/>
    </row>
    <row r="2960" ht="15" customHeight="1" s="283">
      <c r="A2960" s="109" t="n"/>
      <c r="B2960" s="222" t="n"/>
      <c r="C2960" s="223" t="n"/>
      <c r="D2960" s="223" t="n"/>
      <c r="E2960" s="223" t="n"/>
      <c r="F2960" s="223" t="n"/>
      <c r="G2960" s="223" t="n"/>
      <c r="H2960" s="223" t="n"/>
      <c r="I2960" s="258" t="n"/>
      <c r="J2960" s="186" t="n"/>
      <c r="K2960" s="223" t="n"/>
      <c r="L2960" s="264" t="n"/>
      <c r="M2960" s="265" t="n"/>
      <c r="N2960" s="223" t="n"/>
      <c r="O2960" s="223" t="n"/>
      <c r="P2960" s="223" t="n"/>
      <c r="Q2960" s="223" t="n"/>
      <c r="R2960" s="223" t="n"/>
      <c r="S2960" s="223" t="n"/>
      <c r="T2960" s="223" t="n"/>
      <c r="U2960" s="86" t="n"/>
      <c r="V2960" s="86" t="n"/>
      <c r="W2960" s="223" t="n"/>
      <c r="X2960" s="223" t="n"/>
      <c r="Y2960" s="262" t="n"/>
      <c r="Z2960" s="226" t="n"/>
      <c r="AA2960" s="241" t="n"/>
      <c r="AB2960" s="237" t="n"/>
    </row>
    <row r="2961" ht="15" customHeight="1" s="283">
      <c r="A2961" s="109" t="n"/>
      <c r="B2961" s="222" t="n"/>
      <c r="C2961" s="223" t="n"/>
      <c r="D2961" s="223" t="n"/>
      <c r="E2961" s="223" t="n"/>
      <c r="F2961" s="223" t="n"/>
      <c r="G2961" s="223" t="n"/>
      <c r="H2961" s="223" t="n"/>
      <c r="I2961" s="258" t="n"/>
      <c r="J2961" s="186" t="n"/>
      <c r="K2961" s="223" t="n"/>
      <c r="L2961" s="264" t="n"/>
      <c r="M2961" s="265" t="n"/>
      <c r="N2961" s="223" t="n"/>
      <c r="O2961" s="223" t="n"/>
      <c r="P2961" s="223" t="n"/>
      <c r="Q2961" s="223" t="n"/>
      <c r="R2961" s="223" t="n"/>
      <c r="S2961" s="223" t="n"/>
      <c r="T2961" s="223" t="n"/>
      <c r="U2961" s="86" t="n"/>
      <c r="V2961" s="86" t="n"/>
      <c r="W2961" s="223" t="n"/>
      <c r="X2961" s="223" t="n"/>
      <c r="Y2961" s="262" t="n"/>
      <c r="Z2961" s="226" t="n"/>
      <c r="AA2961" s="241" t="n"/>
      <c r="AB2961" s="237" t="n"/>
    </row>
    <row r="2962" ht="15" customHeight="1" s="283">
      <c r="A2962" s="109" t="n"/>
      <c r="B2962" s="222" t="n"/>
      <c r="C2962" s="223" t="n"/>
      <c r="D2962" s="223" t="n"/>
      <c r="E2962" s="223" t="n"/>
      <c r="F2962" s="223" t="n"/>
      <c r="G2962" s="223" t="n"/>
      <c r="H2962" s="223" t="n"/>
      <c r="I2962" s="258" t="n"/>
      <c r="J2962" s="186" t="n"/>
      <c r="K2962" s="223" t="n"/>
      <c r="L2962" s="264" t="n"/>
      <c r="M2962" s="265" t="n"/>
      <c r="N2962" s="223" t="n"/>
      <c r="O2962" s="223" t="n"/>
      <c r="P2962" s="223" t="n"/>
      <c r="Q2962" s="223" t="n"/>
      <c r="R2962" s="223" t="n"/>
      <c r="S2962" s="223" t="n"/>
      <c r="T2962" s="223" t="n"/>
      <c r="U2962" s="86" t="n"/>
      <c r="V2962" s="86" t="n"/>
      <c r="W2962" s="223" t="n"/>
      <c r="X2962" s="223" t="n"/>
      <c r="Y2962" s="262" t="n"/>
      <c r="Z2962" s="226" t="n"/>
      <c r="AA2962" s="241" t="n"/>
      <c r="AB2962" s="237" t="n"/>
    </row>
    <row r="2963" ht="15" customHeight="1" s="283">
      <c r="A2963" s="109" t="n"/>
      <c r="B2963" s="222" t="n"/>
      <c r="C2963" s="223" t="n"/>
      <c r="D2963" s="223" t="n"/>
      <c r="E2963" s="223" t="n"/>
      <c r="F2963" s="223" t="n"/>
      <c r="G2963" s="223" t="n"/>
      <c r="H2963" s="223" t="n"/>
      <c r="I2963" s="258" t="n"/>
      <c r="J2963" s="186" t="n"/>
      <c r="K2963" s="223" t="n"/>
      <c r="L2963" s="264" t="n"/>
      <c r="M2963" s="265" t="n"/>
      <c r="N2963" s="223" t="n"/>
      <c r="O2963" s="223" t="n"/>
      <c r="P2963" s="223" t="n"/>
      <c r="Q2963" s="223" t="n"/>
      <c r="R2963" s="223" t="n"/>
      <c r="S2963" s="223" t="n"/>
      <c r="T2963" s="223" t="n"/>
      <c r="U2963" s="86" t="n"/>
      <c r="V2963" s="86" t="n"/>
      <c r="W2963" s="223" t="n"/>
      <c r="X2963" s="223" t="n"/>
      <c r="Y2963" s="262" t="n"/>
      <c r="Z2963" s="226" t="n"/>
      <c r="AA2963" s="241" t="n"/>
      <c r="AB2963" s="237" t="n"/>
    </row>
    <row r="2964" ht="15" customHeight="1" s="283">
      <c r="A2964" s="109" t="n"/>
      <c r="B2964" s="222" t="n"/>
      <c r="C2964" s="223" t="n"/>
      <c r="D2964" s="223" t="n"/>
      <c r="E2964" s="223" t="n"/>
      <c r="F2964" s="223" t="n"/>
      <c r="G2964" s="223" t="n"/>
      <c r="H2964" s="223" t="n"/>
      <c r="I2964" s="258" t="n"/>
      <c r="J2964" s="186" t="n"/>
      <c r="K2964" s="223" t="n"/>
      <c r="L2964" s="223" t="n"/>
      <c r="M2964" s="259" t="n"/>
      <c r="N2964" s="223" t="n"/>
      <c r="O2964" s="223" t="n"/>
      <c r="P2964" s="223" t="n"/>
      <c r="Q2964" s="223" t="n"/>
      <c r="R2964" s="223" t="n"/>
      <c r="S2964" s="223" t="n"/>
      <c r="T2964" s="223" t="n"/>
      <c r="U2964" s="86" t="n"/>
      <c r="V2964" s="86" t="n"/>
      <c r="W2964" s="223" t="n"/>
      <c r="X2964" s="223" t="n"/>
      <c r="Y2964" s="262" t="n"/>
      <c r="Z2964" s="226" t="n"/>
      <c r="AA2964" s="241" t="n"/>
      <c r="AB2964" s="237" t="n"/>
    </row>
    <row r="2965" ht="15" customHeight="1" s="283">
      <c r="A2965" s="109" t="n"/>
      <c r="B2965" s="222" t="n"/>
      <c r="C2965" s="223" t="n"/>
      <c r="D2965" s="223" t="n"/>
      <c r="E2965" s="223" t="n"/>
      <c r="F2965" s="223" t="n"/>
      <c r="G2965" s="223" t="n"/>
      <c r="H2965" s="223" t="n"/>
      <c r="I2965" s="258" t="n"/>
      <c r="J2965" s="186" t="n"/>
      <c r="K2965" s="223" t="n"/>
      <c r="L2965" s="264" t="n"/>
      <c r="M2965" s="265" t="n"/>
      <c r="N2965" s="223" t="n"/>
      <c r="O2965" s="223" t="n"/>
      <c r="P2965" s="223" t="n"/>
      <c r="Q2965" s="223" t="n"/>
      <c r="R2965" s="223" t="n"/>
      <c r="S2965" s="223" t="n"/>
      <c r="T2965" s="223" t="n"/>
      <c r="U2965" s="86" t="n"/>
      <c r="V2965" s="86" t="n"/>
      <c r="W2965" s="223" t="n"/>
      <c r="X2965" s="223" t="n"/>
      <c r="Y2965" s="262" t="n"/>
      <c r="Z2965" s="226" t="n"/>
      <c r="AA2965" s="241" t="n"/>
      <c r="AB2965" s="237" t="n"/>
    </row>
    <row r="2966" ht="15" customHeight="1" s="283">
      <c r="A2966" s="109" t="n"/>
      <c r="B2966" s="222" t="n"/>
      <c r="C2966" s="223" t="n"/>
      <c r="D2966" s="223" t="n"/>
      <c r="E2966" s="223" t="n"/>
      <c r="F2966" s="223" t="n"/>
      <c r="G2966" s="223" t="n"/>
      <c r="H2966" s="223" t="n"/>
      <c r="I2966" s="258" t="n"/>
      <c r="J2966" s="186" t="n"/>
      <c r="K2966" s="223" t="n"/>
      <c r="L2966" s="264" t="n"/>
      <c r="M2966" s="265" t="n"/>
      <c r="N2966" s="223" t="n"/>
      <c r="O2966" s="223" t="n"/>
      <c r="P2966" s="223" t="n"/>
      <c r="Q2966" s="223" t="n"/>
      <c r="R2966" s="223" t="n"/>
      <c r="S2966" s="223" t="n"/>
      <c r="T2966" s="223" t="n"/>
      <c r="U2966" s="86" t="n"/>
      <c r="V2966" s="86" t="n"/>
      <c r="W2966" s="223" t="n"/>
      <c r="X2966" s="223" t="n"/>
      <c r="Y2966" s="262" t="n"/>
      <c r="Z2966" s="226" t="n"/>
      <c r="AA2966" s="241" t="n"/>
      <c r="AB2966" s="237" t="n"/>
    </row>
    <row r="2967" ht="15" customHeight="1" s="283">
      <c r="A2967" s="109" t="n"/>
      <c r="B2967" s="222" t="n"/>
      <c r="C2967" s="223" t="n"/>
      <c r="D2967" s="223" t="n"/>
      <c r="E2967" s="223" t="n"/>
      <c r="F2967" s="223" t="n"/>
      <c r="G2967" s="223" t="n"/>
      <c r="H2967" s="223" t="n"/>
      <c r="I2967" s="258" t="n"/>
      <c r="J2967" s="186" t="n"/>
      <c r="K2967" s="223" t="n"/>
      <c r="L2967" s="264" t="n"/>
      <c r="M2967" s="265" t="n"/>
      <c r="N2967" s="223" t="n"/>
      <c r="O2967" s="223" t="n"/>
      <c r="P2967" s="223" t="n"/>
      <c r="Q2967" s="223" t="n"/>
      <c r="R2967" s="223" t="n"/>
      <c r="S2967" s="223" t="n"/>
      <c r="T2967" s="223" t="n"/>
      <c r="U2967" s="86" t="n"/>
      <c r="V2967" s="86" t="n"/>
      <c r="W2967" s="223" t="n"/>
      <c r="X2967" s="223" t="n"/>
      <c r="Y2967" s="262" t="n"/>
      <c r="Z2967" s="226" t="n"/>
      <c r="AA2967" s="241" t="n"/>
      <c r="AB2967" s="237" t="n"/>
    </row>
    <row r="2968" ht="15" customHeight="1" s="283">
      <c r="A2968" s="109" t="n"/>
      <c r="B2968" s="222" t="n"/>
      <c r="C2968" s="223" t="n"/>
      <c r="D2968" s="223" t="n"/>
      <c r="E2968" s="223" t="n"/>
      <c r="F2968" s="223" t="n"/>
      <c r="G2968" s="223" t="n"/>
      <c r="H2968" s="223" t="n"/>
      <c r="I2968" s="258" t="n"/>
      <c r="J2968" s="186" t="n"/>
      <c r="K2968" s="223" t="n"/>
      <c r="L2968" s="264" t="n"/>
      <c r="M2968" s="265" t="n"/>
      <c r="N2968" s="223" t="n"/>
      <c r="O2968" s="223" t="n"/>
      <c r="P2968" s="223" t="n"/>
      <c r="Q2968" s="223" t="n"/>
      <c r="R2968" s="223" t="n"/>
      <c r="S2968" s="223" t="n"/>
      <c r="T2968" s="223" t="n"/>
      <c r="U2968" s="86" t="n"/>
      <c r="V2968" s="86" t="n"/>
      <c r="W2968" s="223" t="n"/>
      <c r="X2968" s="223" t="n"/>
      <c r="Y2968" s="262" t="n"/>
      <c r="Z2968" s="226" t="n"/>
      <c r="AA2968" s="241" t="n"/>
      <c r="AB2968" s="237" t="n"/>
    </row>
    <row r="2969" ht="15" customHeight="1" s="283">
      <c r="A2969" s="109" t="n"/>
      <c r="B2969" s="222" t="n"/>
      <c r="C2969" s="223" t="n"/>
      <c r="D2969" s="223" t="n"/>
      <c r="E2969" s="223" t="n"/>
      <c r="F2969" s="223" t="n"/>
      <c r="G2969" s="223" t="n"/>
      <c r="H2969" s="223" t="n"/>
      <c r="I2969" s="258" t="n"/>
      <c r="J2969" s="186" t="n"/>
      <c r="K2969" s="223" t="n"/>
      <c r="L2969" s="264" t="n"/>
      <c r="M2969" s="265" t="n"/>
      <c r="N2969" s="223" t="n"/>
      <c r="O2969" s="223" t="n"/>
      <c r="P2969" s="223" t="n"/>
      <c r="Q2969" s="223" t="n"/>
      <c r="R2969" s="223" t="n"/>
      <c r="S2969" s="223" t="n"/>
      <c r="T2969" s="223" t="n"/>
      <c r="U2969" s="86" t="n"/>
      <c r="V2969" s="86" t="n"/>
      <c r="W2969" s="223" t="n"/>
      <c r="X2969" s="223" t="n"/>
      <c r="Y2969" s="262" t="n"/>
      <c r="Z2969" s="226" t="n"/>
      <c r="AA2969" s="241" t="n"/>
      <c r="AB2969" s="237" t="n"/>
    </row>
    <row r="2970" ht="15" customHeight="1" s="283">
      <c r="A2970" s="109" t="n"/>
      <c r="B2970" s="222" t="n"/>
      <c r="C2970" s="223" t="n"/>
      <c r="D2970" s="223" t="n"/>
      <c r="E2970" s="223" t="n"/>
      <c r="F2970" s="223" t="n"/>
      <c r="G2970" s="223" t="n"/>
      <c r="H2970" s="223" t="n"/>
      <c r="I2970" s="258" t="n"/>
      <c r="J2970" s="186" t="n"/>
      <c r="K2970" s="223" t="n"/>
      <c r="L2970" s="264" t="n"/>
      <c r="M2970" s="265" t="n"/>
      <c r="N2970" s="223" t="n"/>
      <c r="O2970" s="223" t="n"/>
      <c r="P2970" s="223" t="n"/>
      <c r="Q2970" s="223" t="n"/>
      <c r="R2970" s="223" t="n"/>
      <c r="S2970" s="223" t="n"/>
      <c r="T2970" s="223" t="n"/>
      <c r="U2970" s="86" t="n"/>
      <c r="V2970" s="86" t="n"/>
      <c r="W2970" s="223" t="n"/>
      <c r="X2970" s="223" t="n"/>
      <c r="Y2970" s="262" t="n"/>
      <c r="Z2970" s="226" t="n"/>
      <c r="AA2970" s="241" t="n"/>
      <c r="AB2970" s="237" t="n"/>
    </row>
    <row r="2971" ht="15" customHeight="1" s="283">
      <c r="A2971" s="109" t="n"/>
      <c r="B2971" s="222" t="n"/>
      <c r="C2971" s="223" t="n"/>
      <c r="D2971" s="223" t="n"/>
      <c r="E2971" s="223" t="n"/>
      <c r="F2971" s="223" t="n"/>
      <c r="G2971" s="223" t="n"/>
      <c r="H2971" s="223" t="n"/>
      <c r="I2971" s="258" t="n"/>
      <c r="J2971" s="186" t="n"/>
      <c r="K2971" s="223" t="n"/>
      <c r="L2971" s="264" t="n"/>
      <c r="M2971" s="265" t="n"/>
      <c r="N2971" s="223" t="n"/>
      <c r="O2971" s="223" t="n"/>
      <c r="P2971" s="223" t="n"/>
      <c r="Q2971" s="223" t="n"/>
      <c r="R2971" s="223" t="n"/>
      <c r="S2971" s="223" t="n"/>
      <c r="T2971" s="223" t="n"/>
      <c r="U2971" s="86" t="n"/>
      <c r="V2971" s="86" t="n"/>
      <c r="W2971" s="223" t="n"/>
      <c r="X2971" s="223" t="n"/>
      <c r="Y2971" s="262" t="n"/>
      <c r="Z2971" s="226" t="n"/>
      <c r="AA2971" s="241" t="n"/>
      <c r="AB2971" s="237" t="n"/>
    </row>
    <row r="2972" ht="15" customHeight="1" s="283">
      <c r="A2972" s="109" t="n"/>
      <c r="B2972" s="222" t="n"/>
      <c r="C2972" s="223" t="n"/>
      <c r="D2972" s="223" t="n"/>
      <c r="E2972" s="223" t="n"/>
      <c r="F2972" s="223" t="n"/>
      <c r="G2972" s="223" t="n"/>
      <c r="H2972" s="223" t="n"/>
      <c r="I2972" s="258" t="n"/>
      <c r="J2972" s="186" t="n"/>
      <c r="K2972" s="223" t="n"/>
      <c r="L2972" s="264" t="n"/>
      <c r="M2972" s="265" t="n"/>
      <c r="N2972" s="223" t="n"/>
      <c r="O2972" s="223" t="n"/>
      <c r="P2972" s="223" t="n"/>
      <c r="Q2972" s="223" t="n"/>
      <c r="R2972" s="223" t="n"/>
      <c r="S2972" s="223" t="n"/>
      <c r="T2972" s="223" t="n"/>
      <c r="U2972" s="86" t="n"/>
      <c r="V2972" s="86" t="n"/>
      <c r="W2972" s="223" t="n"/>
      <c r="X2972" s="223" t="n"/>
      <c r="Y2972" s="262" t="n"/>
      <c r="Z2972" s="226" t="n"/>
      <c r="AA2972" s="241" t="n"/>
      <c r="AB2972" s="237" t="n"/>
    </row>
    <row r="2973" ht="15" customHeight="1" s="283">
      <c r="A2973" s="109" t="n"/>
      <c r="B2973" s="222" t="n"/>
      <c r="C2973" s="223" t="n"/>
      <c r="D2973" s="223" t="n"/>
      <c r="E2973" s="223" t="n"/>
      <c r="F2973" s="223" t="n"/>
      <c r="G2973" s="223" t="n"/>
      <c r="H2973" s="223" t="n"/>
      <c r="I2973" s="258" t="n"/>
      <c r="J2973" s="186" t="n"/>
      <c r="K2973" s="223" t="n"/>
      <c r="L2973" s="264" t="n"/>
      <c r="M2973" s="265" t="n"/>
      <c r="N2973" s="223" t="n"/>
      <c r="O2973" s="223" t="n"/>
      <c r="P2973" s="223" t="n"/>
      <c r="Q2973" s="223" t="n"/>
      <c r="R2973" s="223" t="n"/>
      <c r="S2973" s="223" t="n"/>
      <c r="T2973" s="223" t="n"/>
      <c r="U2973" s="86" t="n"/>
      <c r="V2973" s="86" t="n"/>
      <c r="W2973" s="223" t="n"/>
      <c r="X2973" s="223" t="n"/>
      <c r="Y2973" s="262" t="n"/>
      <c r="Z2973" s="226" t="n"/>
      <c r="AA2973" s="241" t="n"/>
      <c r="AB2973" s="237" t="n"/>
    </row>
    <row r="2974" ht="15" customHeight="1" s="283">
      <c r="A2974" s="109" t="n"/>
      <c r="B2974" s="222" t="n"/>
      <c r="C2974" s="223" t="n"/>
      <c r="D2974" s="223" t="n"/>
      <c r="E2974" s="223" t="n"/>
      <c r="F2974" s="223" t="n"/>
      <c r="G2974" s="223" t="n"/>
      <c r="H2974" s="223" t="n"/>
      <c r="I2974" s="258" t="n"/>
      <c r="J2974" s="186" t="n"/>
      <c r="K2974" s="223" t="n"/>
      <c r="L2974" s="264" t="n"/>
      <c r="M2974" s="265" t="n"/>
      <c r="N2974" s="223" t="n"/>
      <c r="O2974" s="223" t="n"/>
      <c r="P2974" s="223" t="n"/>
      <c r="Q2974" s="223" t="n"/>
      <c r="R2974" s="223" t="n"/>
      <c r="S2974" s="223" t="n"/>
      <c r="T2974" s="223" t="n"/>
      <c r="U2974" s="86" t="n"/>
      <c r="V2974" s="86" t="n"/>
      <c r="W2974" s="223" t="n"/>
      <c r="X2974" s="223" t="n"/>
      <c r="Y2974" s="262" t="n"/>
      <c r="Z2974" s="226" t="n"/>
      <c r="AA2974" s="241" t="n"/>
      <c r="AB2974" s="237" t="n"/>
    </row>
    <row r="2975" ht="15" customHeight="1" s="283">
      <c r="A2975" s="109" t="n"/>
      <c r="B2975" s="222" t="n"/>
      <c r="C2975" s="223" t="n"/>
      <c r="D2975" s="223" t="n"/>
      <c r="E2975" s="223" t="n"/>
      <c r="F2975" s="223" t="n"/>
      <c r="G2975" s="223" t="n"/>
      <c r="H2975" s="223" t="n"/>
      <c r="I2975" s="258" t="n"/>
      <c r="J2975" s="186" t="n"/>
      <c r="K2975" s="223" t="n"/>
      <c r="L2975" s="264" t="n"/>
      <c r="M2975" s="265" t="n"/>
      <c r="N2975" s="223" t="n"/>
      <c r="O2975" s="223" t="n"/>
      <c r="P2975" s="223" t="n"/>
      <c r="Q2975" s="223" t="n"/>
      <c r="R2975" s="223" t="n"/>
      <c r="S2975" s="223" t="n"/>
      <c r="T2975" s="223" t="n"/>
      <c r="U2975" s="86" t="n"/>
      <c r="V2975" s="86" t="n"/>
      <c r="W2975" s="223" t="n"/>
      <c r="X2975" s="223" t="n"/>
      <c r="Y2975" s="262" t="n"/>
      <c r="Z2975" s="226" t="n"/>
      <c r="AA2975" s="241" t="n"/>
      <c r="AB2975" s="237" t="n"/>
    </row>
    <row r="2976" ht="15" customHeight="1" s="283">
      <c r="A2976" s="109" t="n"/>
      <c r="B2976" s="222" t="n"/>
      <c r="C2976" s="223" t="n"/>
      <c r="D2976" s="223" t="n"/>
      <c r="E2976" s="223" t="n"/>
      <c r="F2976" s="223" t="n"/>
      <c r="G2976" s="223" t="n"/>
      <c r="H2976" s="223" t="n"/>
      <c r="I2976" s="258" t="n"/>
      <c r="J2976" s="186" t="n"/>
      <c r="K2976" s="223" t="n"/>
      <c r="L2976" s="264" t="n"/>
      <c r="M2976" s="265" t="n"/>
      <c r="N2976" s="223" t="n"/>
      <c r="O2976" s="223" t="n"/>
      <c r="P2976" s="223" t="n"/>
      <c r="Q2976" s="223" t="n"/>
      <c r="R2976" s="223" t="n"/>
      <c r="S2976" s="223" t="n"/>
      <c r="T2976" s="223" t="n"/>
      <c r="U2976" s="86" t="n"/>
      <c r="V2976" s="86" t="n"/>
      <c r="W2976" s="223" t="n"/>
      <c r="X2976" s="223" t="n"/>
      <c r="Y2976" s="262" t="n"/>
      <c r="Z2976" s="226" t="n"/>
      <c r="AA2976" s="241" t="n"/>
      <c r="AB2976" s="237" t="n"/>
    </row>
    <row r="2977" ht="15" customHeight="1" s="283">
      <c r="A2977" s="109" t="n"/>
      <c r="B2977" s="222" t="n"/>
      <c r="C2977" s="223" t="n"/>
      <c r="D2977" s="223" t="n"/>
      <c r="E2977" s="223" t="n"/>
      <c r="F2977" s="223" t="n"/>
      <c r="G2977" s="223" t="n"/>
      <c r="H2977" s="223" t="n"/>
      <c r="I2977" s="258" t="n"/>
      <c r="J2977" s="186" t="n"/>
      <c r="K2977" s="223" t="n"/>
      <c r="L2977" s="264" t="n"/>
      <c r="M2977" s="265" t="n"/>
      <c r="N2977" s="223" t="n"/>
      <c r="O2977" s="223" t="n"/>
      <c r="P2977" s="223" t="n"/>
      <c r="Q2977" s="223" t="n"/>
      <c r="R2977" s="223" t="n"/>
      <c r="S2977" s="223" t="n"/>
      <c r="T2977" s="223" t="n"/>
      <c r="U2977" s="86" t="n"/>
      <c r="V2977" s="86" t="n"/>
      <c r="W2977" s="223" t="n"/>
      <c r="X2977" s="223" t="n"/>
      <c r="Y2977" s="262" t="n"/>
      <c r="Z2977" s="226" t="n"/>
      <c r="AA2977" s="241" t="n"/>
      <c r="AB2977" s="237" t="n"/>
    </row>
    <row r="2978" ht="15" customHeight="1" s="283">
      <c r="A2978" s="109" t="n"/>
      <c r="B2978" s="222" t="n"/>
      <c r="C2978" s="223" t="n"/>
      <c r="D2978" s="223" t="n"/>
      <c r="E2978" s="223" t="n"/>
      <c r="F2978" s="223" t="n"/>
      <c r="G2978" s="223" t="n"/>
      <c r="H2978" s="223" t="n"/>
      <c r="I2978" s="258" t="n"/>
      <c r="J2978" s="186" t="n"/>
      <c r="K2978" s="223" t="n"/>
      <c r="L2978" s="264" t="n"/>
      <c r="M2978" s="265" t="n"/>
      <c r="N2978" s="223" t="n"/>
      <c r="O2978" s="223" t="n"/>
      <c r="P2978" s="223" t="n"/>
      <c r="Q2978" s="223" t="n"/>
      <c r="R2978" s="223" t="n"/>
      <c r="S2978" s="223" t="n"/>
      <c r="T2978" s="223" t="n"/>
      <c r="U2978" s="86" t="n"/>
      <c r="V2978" s="86" t="n"/>
      <c r="W2978" s="223" t="n"/>
      <c r="X2978" s="223" t="n"/>
      <c r="Y2978" s="262" t="n"/>
      <c r="Z2978" s="226" t="n"/>
      <c r="AA2978" s="241" t="n"/>
      <c r="AB2978" s="237" t="n"/>
    </row>
    <row r="2979" ht="15" customHeight="1" s="283">
      <c r="A2979" s="109" t="n"/>
      <c r="B2979" s="222" t="n"/>
      <c r="C2979" s="223" t="n"/>
      <c r="D2979" s="223" t="n"/>
      <c r="E2979" s="223" t="n"/>
      <c r="F2979" s="223" t="n"/>
      <c r="G2979" s="223" t="n"/>
      <c r="H2979" s="223" t="n"/>
      <c r="I2979" s="258" t="n"/>
      <c r="J2979" s="186" t="n"/>
      <c r="K2979" s="223" t="n"/>
      <c r="L2979" s="264" t="n"/>
      <c r="M2979" s="265" t="n"/>
      <c r="N2979" s="223" t="n"/>
      <c r="O2979" s="223" t="n"/>
      <c r="P2979" s="223" t="n"/>
      <c r="Q2979" s="223" t="n"/>
      <c r="R2979" s="223" t="n"/>
      <c r="S2979" s="223" t="n"/>
      <c r="T2979" s="223" t="n"/>
      <c r="U2979" s="86" t="n"/>
      <c r="V2979" s="86" t="n"/>
      <c r="W2979" s="223" t="n"/>
      <c r="X2979" s="223" t="n"/>
      <c r="Y2979" s="262" t="n"/>
      <c r="Z2979" s="226" t="n"/>
      <c r="AA2979" s="241" t="n"/>
      <c r="AB2979" s="237" t="n"/>
    </row>
    <row r="2980" ht="15" customHeight="1" s="283">
      <c r="A2980" s="109" t="n"/>
      <c r="B2980" s="222" t="n"/>
      <c r="C2980" s="223" t="n"/>
      <c r="D2980" s="223" t="n"/>
      <c r="E2980" s="223" t="n"/>
      <c r="F2980" s="223" t="n"/>
      <c r="G2980" s="223" t="n"/>
      <c r="H2980" s="223" t="n"/>
      <c r="I2980" s="258" t="n"/>
      <c r="J2980" s="186" t="n"/>
      <c r="K2980" s="223" t="n"/>
      <c r="L2980" s="264" t="n"/>
      <c r="M2980" s="265" t="n"/>
      <c r="N2980" s="223" t="n"/>
      <c r="O2980" s="223" t="n"/>
      <c r="P2980" s="223" t="n"/>
      <c r="Q2980" s="223" t="n"/>
      <c r="R2980" s="223" t="n"/>
      <c r="S2980" s="223" t="n"/>
      <c r="T2980" s="223" t="n"/>
      <c r="U2980" s="86" t="n"/>
      <c r="V2980" s="86" t="n"/>
      <c r="W2980" s="223" t="n"/>
      <c r="X2980" s="223" t="n"/>
      <c r="Y2980" s="262" t="n"/>
      <c r="Z2980" s="226" t="n"/>
      <c r="AA2980" s="241" t="n"/>
      <c r="AB2980" s="237" t="n"/>
    </row>
    <row r="2981" ht="15" customHeight="1" s="283">
      <c r="A2981" s="109" t="n"/>
      <c r="B2981" s="222" t="n"/>
      <c r="C2981" s="223" t="n"/>
      <c r="D2981" s="223" t="n"/>
      <c r="E2981" s="223" t="n"/>
      <c r="F2981" s="223" t="n"/>
      <c r="G2981" s="223" t="n"/>
      <c r="H2981" s="223" t="n"/>
      <c r="I2981" s="258" t="n"/>
      <c r="J2981" s="186" t="n"/>
      <c r="K2981" s="223" t="n"/>
      <c r="L2981" s="223" t="n"/>
      <c r="M2981" s="259" t="n"/>
      <c r="N2981" s="223" t="n"/>
      <c r="O2981" s="223" t="n"/>
      <c r="P2981" s="223" t="n"/>
      <c r="Q2981" s="223" t="n"/>
      <c r="R2981" s="223" t="n"/>
      <c r="S2981" s="223" t="n"/>
      <c r="T2981" s="223" t="n"/>
      <c r="U2981" s="86" t="n"/>
      <c r="V2981" s="86" t="n"/>
      <c r="W2981" s="223" t="n"/>
      <c r="X2981" s="223" t="n"/>
      <c r="Y2981" s="262" t="n"/>
      <c r="Z2981" s="226" t="n"/>
      <c r="AA2981" s="241" t="n"/>
      <c r="AB2981" s="237" t="n"/>
    </row>
    <row r="2982" ht="15" customHeight="1" s="283">
      <c r="A2982" s="109" t="n"/>
      <c r="B2982" s="222" t="n"/>
      <c r="C2982" s="223" t="n"/>
      <c r="D2982" s="223" t="n"/>
      <c r="E2982" s="223" t="n"/>
      <c r="F2982" s="223" t="n"/>
      <c r="G2982" s="223" t="n"/>
      <c r="H2982" s="223" t="n"/>
      <c r="I2982" s="258" t="n"/>
      <c r="J2982" s="186" t="n"/>
      <c r="K2982" s="223" t="n"/>
      <c r="L2982" s="264" t="n"/>
      <c r="M2982" s="265" t="n"/>
      <c r="N2982" s="223" t="n"/>
      <c r="O2982" s="223" t="n"/>
      <c r="P2982" s="223" t="n"/>
      <c r="Q2982" s="223" t="n"/>
      <c r="R2982" s="223" t="n"/>
      <c r="S2982" s="223" t="n"/>
      <c r="T2982" s="223" t="n"/>
      <c r="U2982" s="86" t="n"/>
      <c r="V2982" s="86" t="n"/>
      <c r="W2982" s="223" t="n"/>
      <c r="X2982" s="223" t="n"/>
      <c r="Y2982" s="262" t="n"/>
      <c r="Z2982" s="226" t="n"/>
      <c r="AA2982" s="241" t="n"/>
      <c r="AB2982" s="237" t="n"/>
    </row>
    <row r="2983" ht="15" customHeight="1" s="283">
      <c r="A2983" s="109" t="n"/>
      <c r="B2983" s="222" t="n"/>
      <c r="C2983" s="223" t="n"/>
      <c r="D2983" s="223" t="n"/>
      <c r="E2983" s="223" t="n"/>
      <c r="F2983" s="223" t="n"/>
      <c r="G2983" s="223" t="n"/>
      <c r="H2983" s="223" t="n"/>
      <c r="I2983" s="258" t="n"/>
      <c r="J2983" s="186" t="n"/>
      <c r="K2983" s="223" t="n"/>
      <c r="L2983" s="264" t="n"/>
      <c r="M2983" s="265" t="n"/>
      <c r="N2983" s="223" t="n"/>
      <c r="O2983" s="223" t="n"/>
      <c r="P2983" s="223" t="n"/>
      <c r="Q2983" s="223" t="n"/>
      <c r="R2983" s="223" t="n"/>
      <c r="S2983" s="223" t="n"/>
      <c r="T2983" s="223" t="n"/>
      <c r="U2983" s="86" t="n"/>
      <c r="V2983" s="86" t="n"/>
      <c r="W2983" s="223" t="n"/>
      <c r="X2983" s="223" t="n"/>
      <c r="Y2983" s="262" t="n"/>
      <c r="Z2983" s="226" t="n"/>
      <c r="AA2983" s="241" t="n"/>
      <c r="AB2983" s="237" t="n"/>
    </row>
    <row r="2984" ht="15" customHeight="1" s="283">
      <c r="A2984" s="109" t="n"/>
      <c r="B2984" s="222" t="n"/>
      <c r="C2984" s="223" t="n"/>
      <c r="D2984" s="223" t="n"/>
      <c r="E2984" s="223" t="n"/>
      <c r="F2984" s="223" t="n"/>
      <c r="G2984" s="223" t="n"/>
      <c r="H2984" s="223" t="n"/>
      <c r="I2984" s="258" t="n"/>
      <c r="J2984" s="186" t="n"/>
      <c r="K2984" s="223" t="n"/>
      <c r="L2984" s="264" t="n"/>
      <c r="M2984" s="265" t="n"/>
      <c r="N2984" s="223" t="n"/>
      <c r="O2984" s="223" t="n"/>
      <c r="P2984" s="223" t="n"/>
      <c r="Q2984" s="223" t="n"/>
      <c r="R2984" s="223" t="n"/>
      <c r="S2984" s="223" t="n"/>
      <c r="T2984" s="223" t="n"/>
      <c r="U2984" s="86" t="n"/>
      <c r="V2984" s="86" t="n"/>
      <c r="W2984" s="223" t="n"/>
      <c r="X2984" s="223" t="n"/>
      <c r="Y2984" s="262" t="n"/>
      <c r="Z2984" s="226" t="n"/>
      <c r="AA2984" s="241" t="n"/>
      <c r="AB2984" s="237" t="n"/>
    </row>
    <row r="2985" ht="15" customHeight="1" s="283">
      <c r="A2985" s="109" t="n"/>
      <c r="B2985" s="222" t="n"/>
      <c r="C2985" s="223" t="n"/>
      <c r="D2985" s="223" t="n"/>
      <c r="E2985" s="223" t="n"/>
      <c r="F2985" s="223" t="n"/>
      <c r="G2985" s="223" t="n"/>
      <c r="H2985" s="223" t="n"/>
      <c r="I2985" s="258" t="n"/>
      <c r="J2985" s="186" t="n"/>
      <c r="K2985" s="223" t="n"/>
      <c r="L2985" s="264" t="n"/>
      <c r="M2985" s="265" t="n"/>
      <c r="N2985" s="223" t="n"/>
      <c r="O2985" s="223" t="n"/>
      <c r="P2985" s="223" t="n"/>
      <c r="Q2985" s="223" t="n"/>
      <c r="R2985" s="223" t="n"/>
      <c r="S2985" s="223" t="n"/>
      <c r="T2985" s="223" t="n"/>
      <c r="U2985" s="86" t="n"/>
      <c r="V2985" s="86" t="n"/>
      <c r="W2985" s="223" t="n"/>
      <c r="X2985" s="223" t="n"/>
      <c r="Y2985" s="262" t="n"/>
      <c r="Z2985" s="226" t="n"/>
      <c r="AA2985" s="241" t="n"/>
      <c r="AB2985" s="237" t="n"/>
    </row>
    <row r="2986" ht="15" customHeight="1" s="283">
      <c r="A2986" s="109" t="n"/>
      <c r="B2986" s="222" t="n"/>
      <c r="C2986" s="223" t="n"/>
      <c r="D2986" s="223" t="n"/>
      <c r="E2986" s="223" t="n"/>
      <c r="F2986" s="223" t="n"/>
      <c r="G2986" s="223" t="n"/>
      <c r="H2986" s="223" t="n"/>
      <c r="I2986" s="258" t="n"/>
      <c r="J2986" s="186" t="n"/>
      <c r="K2986" s="223" t="n"/>
      <c r="L2986" s="264" t="n"/>
      <c r="M2986" s="265" t="n"/>
      <c r="N2986" s="223" t="n"/>
      <c r="O2986" s="223" t="n"/>
      <c r="P2986" s="223" t="n"/>
      <c r="Q2986" s="223" t="n"/>
      <c r="R2986" s="223" t="n"/>
      <c r="S2986" s="223" t="n"/>
      <c r="T2986" s="223" t="n"/>
      <c r="U2986" s="86" t="n"/>
      <c r="V2986" s="86" t="n"/>
      <c r="W2986" s="223" t="n"/>
      <c r="X2986" s="223" t="n"/>
      <c r="Y2986" s="262" t="n"/>
      <c r="Z2986" s="226" t="n"/>
      <c r="AA2986" s="241" t="n"/>
      <c r="AB2986" s="237" t="n"/>
    </row>
    <row r="2987" ht="15" customHeight="1" s="283">
      <c r="A2987" s="109" t="n"/>
      <c r="B2987" s="222" t="n"/>
      <c r="C2987" s="223" t="n"/>
      <c r="D2987" s="223" t="n"/>
      <c r="E2987" s="223" t="n"/>
      <c r="F2987" s="223" t="n"/>
      <c r="G2987" s="223" t="n"/>
      <c r="H2987" s="223" t="n"/>
      <c r="I2987" s="258" t="n"/>
      <c r="J2987" s="186" t="n"/>
      <c r="K2987" s="223" t="n"/>
      <c r="L2987" s="264" t="n"/>
      <c r="M2987" s="265" t="n"/>
      <c r="N2987" s="223" t="n"/>
      <c r="O2987" s="223" t="n"/>
      <c r="P2987" s="223" t="n"/>
      <c r="Q2987" s="223" t="n"/>
      <c r="R2987" s="223" t="n"/>
      <c r="S2987" s="223" t="n"/>
      <c r="T2987" s="223" t="n"/>
      <c r="U2987" s="86" t="n"/>
      <c r="V2987" s="86" t="n"/>
      <c r="W2987" s="223" t="n"/>
      <c r="X2987" s="223" t="n"/>
      <c r="Y2987" s="262" t="n"/>
      <c r="Z2987" s="226" t="n"/>
      <c r="AA2987" s="241" t="n"/>
      <c r="AB2987" s="237" t="n"/>
    </row>
    <row r="2988" ht="15" customHeight="1" s="283">
      <c r="A2988" s="109" t="n"/>
      <c r="B2988" s="222" t="n"/>
      <c r="C2988" s="223" t="n"/>
      <c r="D2988" s="223" t="n"/>
      <c r="E2988" s="223" t="n"/>
      <c r="F2988" s="223" t="n"/>
      <c r="G2988" s="223" t="n"/>
      <c r="H2988" s="223" t="n"/>
      <c r="I2988" s="258" t="n"/>
      <c r="J2988" s="186" t="n"/>
      <c r="K2988" s="223" t="n"/>
      <c r="L2988" s="264" t="n"/>
      <c r="M2988" s="265" t="n"/>
      <c r="N2988" s="223" t="n"/>
      <c r="O2988" s="223" t="n"/>
      <c r="P2988" s="223" t="n"/>
      <c r="Q2988" s="223" t="n"/>
      <c r="R2988" s="223" t="n"/>
      <c r="S2988" s="223" t="n"/>
      <c r="T2988" s="223" t="n"/>
      <c r="U2988" s="86" t="n"/>
      <c r="V2988" s="86" t="n"/>
      <c r="W2988" s="223" t="n"/>
      <c r="X2988" s="223" t="n"/>
      <c r="Y2988" s="262" t="n"/>
      <c r="Z2988" s="226" t="n"/>
      <c r="AA2988" s="241" t="n"/>
      <c r="AB2988" s="237" t="n"/>
    </row>
    <row r="2989" ht="15" customHeight="1" s="283">
      <c r="A2989" s="109" t="n"/>
      <c r="B2989" s="222" t="n"/>
      <c r="C2989" s="223" t="n"/>
      <c r="D2989" s="223" t="n"/>
      <c r="E2989" s="223" t="n"/>
      <c r="F2989" s="223" t="n"/>
      <c r="G2989" s="223" t="n"/>
      <c r="H2989" s="223" t="n"/>
      <c r="I2989" s="258" t="n"/>
      <c r="J2989" s="186" t="n"/>
      <c r="K2989" s="223" t="n"/>
      <c r="L2989" s="264" t="n"/>
      <c r="M2989" s="265" t="n"/>
      <c r="N2989" s="223" t="n"/>
      <c r="O2989" s="223" t="n"/>
      <c r="P2989" s="223" t="n"/>
      <c r="Q2989" s="223" t="n"/>
      <c r="R2989" s="223" t="n"/>
      <c r="S2989" s="223" t="n"/>
      <c r="T2989" s="223" t="n"/>
      <c r="U2989" s="86" t="n"/>
      <c r="V2989" s="86" t="n"/>
      <c r="W2989" s="223" t="n"/>
      <c r="X2989" s="223" t="n"/>
      <c r="Y2989" s="262" t="n"/>
      <c r="Z2989" s="226" t="n"/>
      <c r="AA2989" s="241" t="n"/>
      <c r="AB2989" s="237" t="n"/>
    </row>
    <row r="2990" ht="15" customHeight="1" s="283">
      <c r="A2990" s="109" t="n"/>
      <c r="B2990" s="222" t="n"/>
      <c r="C2990" s="223" t="n"/>
      <c r="D2990" s="223" t="n"/>
      <c r="E2990" s="223" t="n"/>
      <c r="F2990" s="223" t="n"/>
      <c r="G2990" s="223" t="n"/>
      <c r="H2990" s="223" t="n"/>
      <c r="I2990" s="258" t="n"/>
      <c r="J2990" s="186" t="n"/>
      <c r="K2990" s="223" t="n"/>
      <c r="L2990" s="264" t="n"/>
      <c r="M2990" s="265" t="n"/>
      <c r="N2990" s="223" t="n"/>
      <c r="O2990" s="223" t="n"/>
      <c r="P2990" s="223" t="n"/>
      <c r="Q2990" s="223" t="n"/>
      <c r="R2990" s="223" t="n"/>
      <c r="S2990" s="223" t="n"/>
      <c r="T2990" s="223" t="n"/>
      <c r="U2990" s="86" t="n"/>
      <c r="V2990" s="86" t="n"/>
      <c r="W2990" s="223" t="n"/>
      <c r="X2990" s="223" t="n"/>
      <c r="Y2990" s="262" t="n"/>
      <c r="Z2990" s="226" t="n"/>
      <c r="AA2990" s="241" t="n"/>
      <c r="AB2990" s="237" t="n"/>
    </row>
    <row r="2991" ht="15" customHeight="1" s="283">
      <c r="A2991" s="109" t="n"/>
      <c r="B2991" s="222" t="n"/>
      <c r="C2991" s="223" t="n"/>
      <c r="D2991" s="223" t="n"/>
      <c r="E2991" s="223" t="n"/>
      <c r="F2991" s="223" t="n"/>
      <c r="G2991" s="223" t="n"/>
      <c r="H2991" s="223" t="n"/>
      <c r="I2991" s="258" t="n"/>
      <c r="J2991" s="186" t="n"/>
      <c r="K2991" s="223" t="n"/>
      <c r="L2991" s="264" t="n"/>
      <c r="M2991" s="265" t="n"/>
      <c r="N2991" s="223" t="n"/>
      <c r="O2991" s="223" t="n"/>
      <c r="P2991" s="223" t="n"/>
      <c r="Q2991" s="223" t="n"/>
      <c r="R2991" s="223" t="n"/>
      <c r="S2991" s="223" t="n"/>
      <c r="T2991" s="223" t="n"/>
      <c r="U2991" s="86" t="n"/>
      <c r="V2991" s="86" t="n"/>
      <c r="W2991" s="223" t="n"/>
      <c r="X2991" s="223" t="n"/>
      <c r="Y2991" s="262" t="n"/>
      <c r="Z2991" s="226" t="n"/>
      <c r="AA2991" s="241" t="n"/>
      <c r="AB2991" s="237" t="n"/>
    </row>
    <row r="2992" ht="15" customHeight="1" s="283">
      <c r="A2992" s="109" t="n"/>
      <c r="B2992" s="222" t="n"/>
      <c r="C2992" s="223" t="n"/>
      <c r="D2992" s="223" t="n"/>
      <c r="E2992" s="223" t="n"/>
      <c r="F2992" s="223" t="n"/>
      <c r="G2992" s="223" t="n"/>
      <c r="H2992" s="223" t="n"/>
      <c r="I2992" s="258" t="n"/>
      <c r="J2992" s="186" t="n"/>
      <c r="K2992" s="223" t="n"/>
      <c r="L2992" s="264" t="n"/>
      <c r="M2992" s="265" t="n"/>
      <c r="N2992" s="223" t="n"/>
      <c r="O2992" s="223" t="n"/>
      <c r="P2992" s="223" t="n"/>
      <c r="Q2992" s="223" t="n"/>
      <c r="R2992" s="223" t="n"/>
      <c r="S2992" s="223" t="n"/>
      <c r="T2992" s="223" t="n"/>
      <c r="U2992" s="86" t="n"/>
      <c r="V2992" s="86" t="n"/>
      <c r="W2992" s="223" t="n"/>
      <c r="X2992" s="223" t="n"/>
      <c r="Y2992" s="262" t="n"/>
      <c r="Z2992" s="226" t="n"/>
      <c r="AA2992" s="241" t="n"/>
      <c r="AB2992" s="237" t="n"/>
    </row>
    <row r="2993" ht="15" customHeight="1" s="283">
      <c r="A2993" s="109" t="n"/>
      <c r="B2993" s="222" t="n"/>
      <c r="C2993" s="223" t="n"/>
      <c r="D2993" s="223" t="n"/>
      <c r="E2993" s="223" t="n"/>
      <c r="F2993" s="223" t="n"/>
      <c r="G2993" s="223" t="n"/>
      <c r="H2993" s="223" t="n"/>
      <c r="I2993" s="258" t="n"/>
      <c r="J2993" s="186" t="n"/>
      <c r="K2993" s="223" t="n"/>
      <c r="L2993" s="264" t="n"/>
      <c r="M2993" s="265" t="n"/>
      <c r="N2993" s="223" t="n"/>
      <c r="O2993" s="223" t="n"/>
      <c r="P2993" s="223" t="n"/>
      <c r="Q2993" s="223" t="n"/>
      <c r="R2993" s="223" t="n"/>
      <c r="S2993" s="223" t="n"/>
      <c r="T2993" s="223" t="n"/>
      <c r="U2993" s="86" t="n"/>
      <c r="V2993" s="86" t="n"/>
      <c r="W2993" s="223" t="n"/>
      <c r="X2993" s="223" t="n"/>
      <c r="Y2993" s="262" t="n"/>
      <c r="Z2993" s="226" t="n"/>
      <c r="AA2993" s="241" t="n"/>
      <c r="AB2993" s="237" t="n"/>
    </row>
    <row r="2994" ht="15" customHeight="1" s="283">
      <c r="A2994" s="109" t="n"/>
      <c r="B2994" s="222" t="n"/>
      <c r="C2994" s="223" t="n"/>
      <c r="D2994" s="223" t="n"/>
      <c r="E2994" s="223" t="n"/>
      <c r="F2994" s="223" t="n"/>
      <c r="G2994" s="223" t="n"/>
      <c r="H2994" s="223" t="n"/>
      <c r="I2994" s="258" t="n"/>
      <c r="J2994" s="186" t="n"/>
      <c r="K2994" s="223" t="n"/>
      <c r="L2994" s="264" t="n"/>
      <c r="M2994" s="265" t="n"/>
      <c r="N2994" s="223" t="n"/>
      <c r="O2994" s="223" t="n"/>
      <c r="P2994" s="223" t="n"/>
      <c r="Q2994" s="223" t="n"/>
      <c r="R2994" s="223" t="n"/>
      <c r="S2994" s="223" t="n"/>
      <c r="T2994" s="223" t="n"/>
      <c r="U2994" s="86" t="n"/>
      <c r="V2994" s="86" t="n"/>
      <c r="W2994" s="223" t="n"/>
      <c r="X2994" s="223" t="n"/>
      <c r="Y2994" s="262" t="n"/>
      <c r="Z2994" s="226" t="n"/>
      <c r="AA2994" s="241" t="n"/>
      <c r="AB2994" s="237" t="n"/>
    </row>
    <row r="2995" ht="15" customHeight="1" s="283">
      <c r="A2995" s="109" t="n"/>
      <c r="B2995" s="222" t="n"/>
      <c r="C2995" s="223" t="n"/>
      <c r="D2995" s="223" t="n"/>
      <c r="E2995" s="223" t="n"/>
      <c r="F2995" s="223" t="n"/>
      <c r="G2995" s="223" t="n"/>
      <c r="H2995" s="223" t="n"/>
      <c r="I2995" s="258" t="n"/>
      <c r="J2995" s="186" t="n"/>
      <c r="K2995" s="223" t="n"/>
      <c r="L2995" s="264" t="n"/>
      <c r="M2995" s="265" t="n"/>
      <c r="N2995" s="223" t="n"/>
      <c r="O2995" s="223" t="n"/>
      <c r="P2995" s="223" t="n"/>
      <c r="Q2995" s="223" t="n"/>
      <c r="R2995" s="223" t="n"/>
      <c r="S2995" s="223" t="n"/>
      <c r="T2995" s="223" t="n"/>
      <c r="U2995" s="86" t="n"/>
      <c r="V2995" s="86" t="n"/>
      <c r="W2995" s="223" t="n"/>
      <c r="X2995" s="223" t="n"/>
      <c r="Y2995" s="262" t="n"/>
      <c r="Z2995" s="226" t="n"/>
      <c r="AA2995" s="241" t="n"/>
      <c r="AB2995" s="237" t="n"/>
    </row>
    <row r="2996" ht="15" customHeight="1" s="283">
      <c r="A2996" s="109" t="n"/>
      <c r="B2996" s="222" t="n"/>
      <c r="C2996" s="223" t="n"/>
      <c r="D2996" s="223" t="n"/>
      <c r="E2996" s="223" t="n"/>
      <c r="F2996" s="223" t="n"/>
      <c r="G2996" s="223" t="n"/>
      <c r="H2996" s="223" t="n"/>
      <c r="I2996" s="258" t="n"/>
      <c r="J2996" s="186" t="n"/>
      <c r="K2996" s="223" t="n"/>
      <c r="L2996" s="264" t="n"/>
      <c r="M2996" s="265" t="n"/>
      <c r="N2996" s="223" t="n"/>
      <c r="O2996" s="223" t="n"/>
      <c r="P2996" s="223" t="n"/>
      <c r="Q2996" s="223" t="n"/>
      <c r="R2996" s="223" t="n"/>
      <c r="S2996" s="223" t="n"/>
      <c r="T2996" s="223" t="n"/>
      <c r="U2996" s="86" t="n"/>
      <c r="V2996" s="86" t="n"/>
      <c r="W2996" s="223" t="n"/>
      <c r="X2996" s="223" t="n"/>
      <c r="Y2996" s="262" t="n"/>
      <c r="Z2996" s="226" t="n"/>
      <c r="AA2996" s="241" t="n"/>
      <c r="AB2996" s="237" t="n"/>
    </row>
    <row r="2997" ht="15" customHeight="1" s="283">
      <c r="A2997" s="109" t="n"/>
      <c r="B2997" s="222" t="n"/>
      <c r="C2997" s="223" t="n"/>
      <c r="D2997" s="223" t="n"/>
      <c r="E2997" s="223" t="n"/>
      <c r="F2997" s="223" t="n"/>
      <c r="G2997" s="223" t="n"/>
      <c r="H2997" s="223" t="n"/>
      <c r="I2997" s="258" t="n"/>
      <c r="J2997" s="186" t="n"/>
      <c r="K2997" s="223" t="n"/>
      <c r="L2997" s="264" t="n"/>
      <c r="M2997" s="265" t="n"/>
      <c r="N2997" s="223" t="n"/>
      <c r="O2997" s="223" t="n"/>
      <c r="P2997" s="223" t="n"/>
      <c r="Q2997" s="223" t="n"/>
      <c r="R2997" s="223" t="n"/>
      <c r="S2997" s="223" t="n"/>
      <c r="T2997" s="223" t="n"/>
      <c r="U2997" s="86" t="n"/>
      <c r="V2997" s="86" t="n"/>
      <c r="W2997" s="223" t="n"/>
      <c r="X2997" s="223" t="n"/>
      <c r="Y2997" s="262" t="n"/>
      <c r="Z2997" s="226" t="n"/>
      <c r="AA2997" s="241" t="n"/>
      <c r="AB2997" s="237" t="n"/>
    </row>
    <row r="2998" ht="15" customHeight="1" s="283">
      <c r="A2998" s="109" t="n"/>
      <c r="B2998" s="222" t="n"/>
      <c r="C2998" s="223" t="n"/>
      <c r="D2998" s="223" t="n"/>
      <c r="E2998" s="223" t="n"/>
      <c r="F2998" s="223" t="n"/>
      <c r="G2998" s="223" t="n"/>
      <c r="H2998" s="223" t="n"/>
      <c r="I2998" s="258" t="n"/>
      <c r="J2998" s="186" t="n"/>
      <c r="K2998" s="223" t="n"/>
      <c r="L2998" s="264" t="n"/>
      <c r="M2998" s="265" t="n"/>
      <c r="N2998" s="223" t="n"/>
      <c r="O2998" s="223" t="n"/>
      <c r="P2998" s="223" t="n"/>
      <c r="Q2998" s="223" t="n"/>
      <c r="R2998" s="223" t="n"/>
      <c r="S2998" s="223" t="n"/>
      <c r="T2998" s="223" t="n"/>
      <c r="U2998" s="86" t="n"/>
      <c r="V2998" s="86" t="n"/>
      <c r="W2998" s="223" t="n"/>
      <c r="X2998" s="223" t="n"/>
      <c r="Y2998" s="262" t="n"/>
      <c r="Z2998" s="226" t="n"/>
      <c r="AA2998" s="241" t="n"/>
      <c r="AB2998" s="237" t="n"/>
    </row>
    <row r="2999" ht="15" customHeight="1" s="283">
      <c r="A2999" s="109" t="n"/>
      <c r="B2999" s="222" t="n"/>
      <c r="C2999" s="223" t="n"/>
      <c r="D2999" s="223" t="n"/>
      <c r="E2999" s="223" t="n"/>
      <c r="F2999" s="223" t="n"/>
      <c r="G2999" s="223" t="n"/>
      <c r="H2999" s="223" t="n"/>
      <c r="I2999" s="258" t="n"/>
      <c r="J2999" s="186" t="n"/>
      <c r="K2999" s="223" t="n"/>
      <c r="L2999" s="264" t="n"/>
      <c r="M2999" s="265" t="n"/>
      <c r="N2999" s="223" t="n"/>
      <c r="O2999" s="223" t="n"/>
      <c r="P2999" s="223" t="n"/>
      <c r="Q2999" s="223" t="n"/>
      <c r="R2999" s="223" t="n"/>
      <c r="S2999" s="223" t="n"/>
      <c r="T2999" s="223" t="n"/>
      <c r="U2999" s="86" t="n"/>
      <c r="V2999" s="86" t="n"/>
      <c r="W2999" s="223" t="n"/>
      <c r="X2999" s="223" t="n"/>
      <c r="Y2999" s="262" t="n"/>
      <c r="Z2999" s="226" t="n"/>
      <c r="AA2999" s="241" t="n"/>
      <c r="AB2999" s="237" t="n"/>
    </row>
    <row r="3000" ht="15" customHeight="1" s="283">
      <c r="A3000" s="109" t="n"/>
      <c r="B3000" s="222" t="n"/>
      <c r="C3000" s="223" t="n"/>
      <c r="D3000" s="223" t="n"/>
      <c r="E3000" s="223" t="n"/>
      <c r="F3000" s="223" t="n"/>
      <c r="G3000" s="223" t="n"/>
      <c r="H3000" s="223" t="n"/>
      <c r="I3000" s="258" t="n"/>
      <c r="J3000" s="186" t="n"/>
      <c r="K3000" s="223" t="n"/>
      <c r="L3000" s="264" t="n"/>
      <c r="M3000" s="265" t="n"/>
      <c r="N3000" s="223" t="n"/>
      <c r="O3000" s="223" t="n"/>
      <c r="P3000" s="223" t="n"/>
      <c r="Q3000" s="223" t="n"/>
      <c r="R3000" s="223" t="n"/>
      <c r="S3000" s="223" t="n"/>
      <c r="T3000" s="223" t="n"/>
      <c r="U3000" s="86" t="n"/>
      <c r="V3000" s="86" t="n"/>
      <c r="W3000" s="223" t="n"/>
      <c r="X3000" s="223" t="n"/>
      <c r="Y3000" s="262" t="n"/>
      <c r="Z3000" s="226" t="n"/>
      <c r="AA3000" s="241" t="n"/>
      <c r="AB3000" s="237" t="n"/>
    </row>
    <row r="3001" ht="15" customHeight="1" s="283">
      <c r="A3001" s="109" t="n"/>
      <c r="B3001" s="222" t="n"/>
      <c r="C3001" s="223" t="n"/>
      <c r="D3001" s="223" t="n"/>
      <c r="E3001" s="223" t="n"/>
      <c r="F3001" s="223" t="n"/>
      <c r="G3001" s="223" t="n"/>
      <c r="H3001" s="223" t="n"/>
      <c r="I3001" s="258" t="n"/>
      <c r="J3001" s="186" t="n"/>
      <c r="K3001" s="223" t="n"/>
      <c r="L3001" s="264" t="n"/>
      <c r="M3001" s="265" t="n"/>
      <c r="N3001" s="223" t="n"/>
      <c r="O3001" s="223" t="n"/>
      <c r="P3001" s="223" t="n"/>
      <c r="Q3001" s="223" t="n"/>
      <c r="R3001" s="223" t="n"/>
      <c r="S3001" s="223" t="n"/>
      <c r="T3001" s="223" t="n"/>
      <c r="U3001" s="86" t="n"/>
      <c r="V3001" s="86" t="n"/>
      <c r="W3001" s="223" t="n"/>
      <c r="X3001" s="223" t="n"/>
      <c r="Y3001" s="262" t="n"/>
      <c r="Z3001" s="226" t="n"/>
      <c r="AA3001" s="241" t="n"/>
      <c r="AB3001" s="237" t="n"/>
    </row>
    <row r="3002" ht="15" customHeight="1" s="283">
      <c r="A3002" s="109" t="n"/>
      <c r="B3002" s="222" t="n"/>
      <c r="C3002" s="223" t="n"/>
      <c r="D3002" s="223" t="n"/>
      <c r="E3002" s="223" t="n"/>
      <c r="F3002" s="223" t="n"/>
      <c r="G3002" s="223" t="n"/>
      <c r="H3002" s="223" t="n"/>
      <c r="I3002" s="258" t="n"/>
      <c r="J3002" s="186" t="n"/>
      <c r="K3002" s="223" t="n"/>
      <c r="L3002" s="223" t="n"/>
      <c r="M3002" s="259" t="n"/>
      <c r="N3002" s="223" t="n"/>
      <c r="O3002" s="223" t="n"/>
      <c r="P3002" s="223" t="n"/>
      <c r="Q3002" s="223" t="n"/>
      <c r="R3002" s="223" t="n"/>
      <c r="S3002" s="223" t="n"/>
      <c r="T3002" s="223" t="n"/>
      <c r="U3002" s="86" t="n"/>
      <c r="V3002" s="86" t="n"/>
      <c r="W3002" s="223" t="n"/>
      <c r="X3002" s="223" t="n"/>
      <c r="Y3002" s="262" t="n"/>
      <c r="Z3002" s="226" t="n"/>
      <c r="AA3002" s="241" t="n"/>
      <c r="AB3002" s="237" t="n"/>
    </row>
    <row r="3003" ht="15" customHeight="1" s="283">
      <c r="A3003" s="109" t="n"/>
      <c r="B3003" s="222" t="n"/>
      <c r="C3003" s="223" t="n"/>
      <c r="D3003" s="223" t="n"/>
      <c r="E3003" s="223" t="n"/>
      <c r="F3003" s="223" t="n"/>
      <c r="G3003" s="223" t="n"/>
      <c r="H3003" s="223" t="n"/>
      <c r="I3003" s="258" t="n"/>
      <c r="J3003" s="186" t="n"/>
      <c r="K3003" s="223" t="n"/>
      <c r="L3003" s="223" t="n"/>
      <c r="M3003" s="259" t="n"/>
      <c r="N3003" s="223" t="n"/>
      <c r="O3003" s="223" t="n"/>
      <c r="P3003" s="223" t="n"/>
      <c r="Q3003" s="223" t="n"/>
      <c r="R3003" s="223" t="n"/>
      <c r="S3003" s="223" t="n"/>
      <c r="T3003" s="223" t="n"/>
      <c r="U3003" s="86" t="n"/>
      <c r="V3003" s="86" t="n"/>
      <c r="W3003" s="223" t="n"/>
      <c r="X3003" s="223" t="n"/>
      <c r="Y3003" s="262" t="n"/>
      <c r="Z3003" s="226" t="n"/>
      <c r="AA3003" s="241" t="n"/>
      <c r="AB3003" s="237" t="n"/>
    </row>
    <row r="3004" ht="15" customHeight="1" s="283">
      <c r="A3004" s="109" t="n"/>
      <c r="B3004" s="222" t="n"/>
      <c r="C3004" s="223" t="n"/>
      <c r="D3004" s="223" t="n"/>
      <c r="E3004" s="223" t="n"/>
      <c r="F3004" s="223" t="n"/>
      <c r="G3004" s="223" t="n"/>
      <c r="H3004" s="223" t="n"/>
      <c r="I3004" s="258" t="n"/>
      <c r="J3004" s="186" t="n"/>
      <c r="K3004" s="223" t="n"/>
      <c r="L3004" s="264" t="n"/>
      <c r="M3004" s="265" t="n"/>
      <c r="N3004" s="223" t="n"/>
      <c r="O3004" s="223" t="n"/>
      <c r="P3004" s="223" t="n"/>
      <c r="Q3004" s="223" t="n"/>
      <c r="R3004" s="223" t="n"/>
      <c r="S3004" s="223" t="n"/>
      <c r="T3004" s="223" t="n"/>
      <c r="U3004" s="86" t="n"/>
      <c r="V3004" s="86" t="n"/>
      <c r="W3004" s="223" t="n"/>
      <c r="X3004" s="223" t="n"/>
      <c r="Y3004" s="262" t="n"/>
      <c r="Z3004" s="226" t="n"/>
      <c r="AA3004" s="241" t="n"/>
      <c r="AB3004" s="237" t="n"/>
    </row>
    <row r="3005" ht="15" customHeight="1" s="283">
      <c r="A3005" s="109" t="n"/>
      <c r="B3005" s="222" t="n"/>
      <c r="C3005" s="223" t="n"/>
      <c r="D3005" s="223" t="n"/>
      <c r="E3005" s="223" t="n"/>
      <c r="F3005" s="223" t="n"/>
      <c r="G3005" s="223" t="n"/>
      <c r="H3005" s="223" t="n"/>
      <c r="I3005" s="258" t="n"/>
      <c r="J3005" s="186" t="n"/>
      <c r="K3005" s="223" t="n"/>
      <c r="L3005" s="264" t="n"/>
      <c r="M3005" s="265" t="n"/>
      <c r="N3005" s="223" t="n"/>
      <c r="O3005" s="223" t="n"/>
      <c r="P3005" s="223" t="n"/>
      <c r="Q3005" s="223" t="n"/>
      <c r="R3005" s="223" t="n"/>
      <c r="S3005" s="223" t="n"/>
      <c r="T3005" s="223" t="n"/>
      <c r="U3005" s="86" t="n"/>
      <c r="V3005" s="86" t="n"/>
      <c r="W3005" s="223" t="n"/>
      <c r="X3005" s="223" t="n"/>
      <c r="Y3005" s="262" t="n"/>
      <c r="Z3005" s="226" t="n"/>
      <c r="AA3005" s="241" t="n"/>
      <c r="AB3005" s="237" t="n"/>
    </row>
    <row r="3006" ht="15" customHeight="1" s="283">
      <c r="A3006" s="109" t="n"/>
      <c r="B3006" s="222" t="n"/>
      <c r="C3006" s="223" t="n"/>
      <c r="D3006" s="223" t="n"/>
      <c r="E3006" s="223" t="n"/>
      <c r="F3006" s="223" t="n"/>
      <c r="G3006" s="223" t="n"/>
      <c r="H3006" s="223" t="n"/>
      <c r="I3006" s="258" t="n"/>
      <c r="J3006" s="186" t="n"/>
      <c r="K3006" s="223" t="n"/>
      <c r="L3006" s="264" t="n"/>
      <c r="M3006" s="265" t="n"/>
      <c r="N3006" s="223" t="n"/>
      <c r="O3006" s="223" t="n"/>
      <c r="P3006" s="223" t="n"/>
      <c r="Q3006" s="223" t="n"/>
      <c r="R3006" s="223" t="n"/>
      <c r="S3006" s="223" t="n"/>
      <c r="T3006" s="223" t="n"/>
      <c r="U3006" s="86" t="n"/>
      <c r="V3006" s="86" t="n"/>
      <c r="W3006" s="223" t="n"/>
      <c r="X3006" s="223" t="n"/>
      <c r="Y3006" s="262" t="n"/>
      <c r="Z3006" s="226" t="n"/>
      <c r="AA3006" s="241" t="n"/>
      <c r="AB3006" s="237" t="n"/>
    </row>
    <row r="3007" ht="15" customHeight="1" s="283">
      <c r="A3007" s="109" t="n"/>
      <c r="B3007" s="222" t="n"/>
      <c r="C3007" s="223" t="n"/>
      <c r="D3007" s="223" t="n"/>
      <c r="E3007" s="223" t="n"/>
      <c r="F3007" s="223" t="n"/>
      <c r="G3007" s="223" t="n"/>
      <c r="H3007" s="223" t="n"/>
      <c r="I3007" s="258" t="n"/>
      <c r="J3007" s="186" t="n"/>
      <c r="K3007" s="223" t="n"/>
      <c r="L3007" s="264" t="n"/>
      <c r="M3007" s="265" t="n"/>
      <c r="N3007" s="223" t="n"/>
      <c r="O3007" s="223" t="n"/>
      <c r="P3007" s="223" t="n"/>
      <c r="Q3007" s="223" t="n"/>
      <c r="R3007" s="223" t="n"/>
      <c r="S3007" s="223" t="n"/>
      <c r="T3007" s="223" t="n"/>
      <c r="U3007" s="86" t="n"/>
      <c r="V3007" s="86" t="n"/>
      <c r="W3007" s="223" t="n"/>
      <c r="X3007" s="223" t="n"/>
      <c r="Y3007" s="262" t="n"/>
      <c r="Z3007" s="226" t="n"/>
      <c r="AA3007" s="241" t="n"/>
      <c r="AB3007" s="237" t="n"/>
    </row>
    <row r="3008" ht="15" customHeight="1" s="283">
      <c r="A3008" s="109" t="n"/>
      <c r="B3008" s="222" t="n"/>
      <c r="C3008" s="223" t="n"/>
      <c r="D3008" s="223" t="n"/>
      <c r="E3008" s="223" t="n"/>
      <c r="F3008" s="223" t="n"/>
      <c r="G3008" s="223" t="n"/>
      <c r="H3008" s="223" t="n"/>
      <c r="I3008" s="258" t="n"/>
      <c r="J3008" s="186" t="n"/>
      <c r="K3008" s="223" t="n"/>
      <c r="L3008" s="264" t="n"/>
      <c r="M3008" s="265" t="n"/>
      <c r="N3008" s="223" t="n"/>
      <c r="O3008" s="223" t="n"/>
      <c r="P3008" s="223" t="n"/>
      <c r="Q3008" s="223" t="n"/>
      <c r="R3008" s="223" t="n"/>
      <c r="S3008" s="223" t="n"/>
      <c r="T3008" s="223" t="n"/>
      <c r="U3008" s="86" t="n"/>
      <c r="V3008" s="86" t="n"/>
      <c r="W3008" s="223" t="n"/>
      <c r="X3008" s="223" t="n"/>
      <c r="Y3008" s="262" t="n"/>
      <c r="Z3008" s="226" t="n"/>
      <c r="AA3008" s="241" t="n"/>
      <c r="AB3008" s="237" t="n"/>
    </row>
    <row r="3009" ht="15" customHeight="1" s="283">
      <c r="A3009" s="109" t="n"/>
      <c r="B3009" s="222" t="n"/>
      <c r="C3009" s="223" t="n"/>
      <c r="D3009" s="223" t="n"/>
      <c r="E3009" s="223" t="n"/>
      <c r="F3009" s="223" t="n"/>
      <c r="G3009" s="223" t="n"/>
      <c r="H3009" s="223" t="n"/>
      <c r="I3009" s="258" t="n"/>
      <c r="J3009" s="186" t="n"/>
      <c r="K3009" s="223" t="n"/>
      <c r="L3009" s="264" t="n"/>
      <c r="M3009" s="265" t="n"/>
      <c r="N3009" s="223" t="n"/>
      <c r="O3009" s="223" t="n"/>
      <c r="P3009" s="223" t="n"/>
      <c r="Q3009" s="223" t="n"/>
      <c r="R3009" s="223" t="n"/>
      <c r="S3009" s="223" t="n"/>
      <c r="T3009" s="223" t="n"/>
      <c r="U3009" s="86" t="n"/>
      <c r="V3009" s="86" t="n"/>
      <c r="W3009" s="223" t="n"/>
      <c r="X3009" s="223" t="n"/>
      <c r="Y3009" s="262" t="n"/>
      <c r="Z3009" s="226" t="n"/>
      <c r="AA3009" s="241" t="n"/>
      <c r="AB3009" s="237" t="n"/>
    </row>
    <row r="3010" ht="15" customHeight="1" s="283">
      <c r="A3010" s="109" t="n"/>
      <c r="B3010" s="222" t="n"/>
      <c r="C3010" s="223" t="n"/>
      <c r="D3010" s="223" t="n"/>
      <c r="E3010" s="223" t="n"/>
      <c r="F3010" s="223" t="n"/>
      <c r="G3010" s="223" t="n"/>
      <c r="H3010" s="223" t="n"/>
      <c r="I3010" s="258" t="n"/>
      <c r="J3010" s="186" t="n"/>
      <c r="K3010" s="223" t="n"/>
      <c r="L3010" s="264" t="n"/>
      <c r="M3010" s="265" t="n"/>
      <c r="N3010" s="223" t="n"/>
      <c r="O3010" s="223" t="n"/>
      <c r="P3010" s="223" t="n"/>
      <c r="Q3010" s="223" t="n"/>
      <c r="R3010" s="223" t="n"/>
      <c r="S3010" s="223" t="n"/>
      <c r="T3010" s="223" t="n"/>
      <c r="U3010" s="86" t="n"/>
      <c r="V3010" s="86" t="n"/>
      <c r="W3010" s="223" t="n"/>
      <c r="X3010" s="223" t="n"/>
      <c r="Y3010" s="262" t="n"/>
      <c r="Z3010" s="226" t="n"/>
      <c r="AA3010" s="241" t="n"/>
      <c r="AB3010" s="237" t="n"/>
    </row>
    <row r="3011" ht="15" customHeight="1" s="283">
      <c r="A3011" s="109" t="n"/>
      <c r="B3011" s="222" t="n"/>
      <c r="C3011" s="223" t="n"/>
      <c r="D3011" s="223" t="n"/>
      <c r="E3011" s="223" t="n"/>
      <c r="F3011" s="223" t="n"/>
      <c r="G3011" s="223" t="n"/>
      <c r="H3011" s="223" t="n"/>
      <c r="I3011" s="258" t="n"/>
      <c r="J3011" s="186" t="n"/>
      <c r="K3011" s="223" t="n"/>
      <c r="L3011" s="264" t="n"/>
      <c r="M3011" s="265" t="n"/>
      <c r="N3011" s="223" t="n"/>
      <c r="O3011" s="223" t="n"/>
      <c r="P3011" s="223" t="n"/>
      <c r="Q3011" s="223" t="n"/>
      <c r="R3011" s="223" t="n"/>
      <c r="S3011" s="223" t="n"/>
      <c r="T3011" s="223" t="n"/>
      <c r="U3011" s="86" t="n"/>
      <c r="V3011" s="86" t="n"/>
      <c r="W3011" s="223" t="n"/>
      <c r="X3011" s="223" t="n"/>
      <c r="Y3011" s="262" t="n"/>
      <c r="Z3011" s="226" t="n"/>
      <c r="AA3011" s="241" t="n"/>
      <c r="AB3011" s="237" t="n"/>
    </row>
    <row r="3012" ht="15" customHeight="1" s="283">
      <c r="A3012" s="109" t="n"/>
      <c r="B3012" s="222" t="n"/>
      <c r="C3012" s="223" t="n"/>
      <c r="D3012" s="223" t="n"/>
      <c r="E3012" s="223" t="n"/>
      <c r="F3012" s="223" t="n"/>
      <c r="G3012" s="223" t="n"/>
      <c r="H3012" s="223" t="n"/>
      <c r="I3012" s="258" t="n"/>
      <c r="J3012" s="186" t="n"/>
      <c r="K3012" s="223" t="n"/>
      <c r="L3012" s="264" t="n"/>
      <c r="M3012" s="265" t="n"/>
      <c r="N3012" s="223" t="n"/>
      <c r="O3012" s="223" t="n"/>
      <c r="P3012" s="223" t="n"/>
      <c r="Q3012" s="223" t="n"/>
      <c r="R3012" s="223" t="n"/>
      <c r="S3012" s="223" t="n"/>
      <c r="T3012" s="223" t="n"/>
      <c r="U3012" s="86" t="n"/>
      <c r="V3012" s="86" t="n"/>
      <c r="W3012" s="223" t="n"/>
      <c r="X3012" s="223" t="n"/>
      <c r="Y3012" s="262" t="n"/>
      <c r="Z3012" s="226" t="n"/>
      <c r="AA3012" s="241" t="n"/>
      <c r="AB3012" s="237" t="n"/>
    </row>
    <row r="3013" ht="15" customHeight="1" s="283">
      <c r="A3013" s="109" t="n"/>
      <c r="B3013" s="222" t="n"/>
      <c r="C3013" s="223" t="n"/>
      <c r="D3013" s="223" t="n"/>
      <c r="E3013" s="223" t="n"/>
      <c r="F3013" s="223" t="n"/>
      <c r="G3013" s="223" t="n"/>
      <c r="H3013" s="223" t="n"/>
      <c r="I3013" s="258" t="n"/>
      <c r="J3013" s="186" t="n"/>
      <c r="K3013" s="223" t="n"/>
      <c r="L3013" s="264" t="n"/>
      <c r="M3013" s="265" t="n"/>
      <c r="N3013" s="223" t="n"/>
      <c r="O3013" s="223" t="n"/>
      <c r="P3013" s="223" t="n"/>
      <c r="Q3013" s="223" t="n"/>
      <c r="R3013" s="223" t="n"/>
      <c r="S3013" s="223" t="n"/>
      <c r="T3013" s="223" t="n"/>
      <c r="U3013" s="86" t="n"/>
      <c r="V3013" s="86" t="n"/>
      <c r="W3013" s="223" t="n"/>
      <c r="X3013" s="223" t="n"/>
      <c r="Y3013" s="262" t="n"/>
      <c r="Z3013" s="226" t="n"/>
      <c r="AA3013" s="241" t="n"/>
      <c r="AB3013" s="237" t="n"/>
    </row>
    <row r="3014" ht="15" customHeight="1" s="283">
      <c r="A3014" s="109" t="n"/>
      <c r="B3014" s="222" t="n"/>
      <c r="C3014" s="223" t="n"/>
      <c r="D3014" s="223" t="n"/>
      <c r="E3014" s="223" t="n"/>
      <c r="F3014" s="223" t="n"/>
      <c r="G3014" s="223" t="n"/>
      <c r="H3014" s="223" t="n"/>
      <c r="I3014" s="258" t="n"/>
      <c r="J3014" s="186" t="n"/>
      <c r="K3014" s="223" t="n"/>
      <c r="L3014" s="264" t="n"/>
      <c r="M3014" s="265" t="n"/>
      <c r="N3014" s="223" t="n"/>
      <c r="O3014" s="223" t="n"/>
      <c r="P3014" s="223" t="n"/>
      <c r="Q3014" s="223" t="n"/>
      <c r="R3014" s="223" t="n"/>
      <c r="S3014" s="223" t="n"/>
      <c r="T3014" s="223" t="n"/>
      <c r="U3014" s="86" t="n"/>
      <c r="V3014" s="86" t="n"/>
      <c r="W3014" s="223" t="n"/>
      <c r="X3014" s="223" t="n"/>
      <c r="Y3014" s="262" t="n"/>
      <c r="Z3014" s="226" t="n"/>
      <c r="AA3014" s="241" t="n"/>
      <c r="AB3014" s="237" t="n"/>
    </row>
    <row r="3015" ht="15" customHeight="1" s="283">
      <c r="A3015" s="109" t="n"/>
      <c r="B3015" s="222" t="n"/>
      <c r="C3015" s="223" t="n"/>
      <c r="D3015" s="223" t="n"/>
      <c r="E3015" s="223" t="n"/>
      <c r="F3015" s="223" t="n"/>
      <c r="G3015" s="223" t="n"/>
      <c r="H3015" s="223" t="n"/>
      <c r="I3015" s="258" t="n"/>
      <c r="J3015" s="186" t="n"/>
      <c r="K3015" s="223" t="n"/>
      <c r="L3015" s="264" t="n"/>
      <c r="M3015" s="265" t="n"/>
      <c r="N3015" s="223" t="n"/>
      <c r="O3015" s="223" t="n"/>
      <c r="P3015" s="223" t="n"/>
      <c r="Q3015" s="223" t="n"/>
      <c r="R3015" s="223" t="n"/>
      <c r="S3015" s="223" t="n"/>
      <c r="T3015" s="223" t="n"/>
      <c r="U3015" s="86" t="n"/>
      <c r="V3015" s="86" t="n"/>
      <c r="W3015" s="223" t="n"/>
      <c r="X3015" s="223" t="n"/>
      <c r="Y3015" s="262" t="n"/>
      <c r="Z3015" s="226" t="n"/>
      <c r="AA3015" s="241" t="n"/>
      <c r="AB3015" s="237" t="n"/>
    </row>
    <row r="3016" ht="15" customHeight="1" s="283">
      <c r="A3016" s="109" t="n"/>
      <c r="B3016" s="222" t="n"/>
      <c r="C3016" s="223" t="n"/>
      <c r="D3016" s="223" t="n"/>
      <c r="E3016" s="223" t="n"/>
      <c r="F3016" s="223" t="n"/>
      <c r="G3016" s="223" t="n"/>
      <c r="H3016" s="223" t="n"/>
      <c r="I3016" s="258" t="n"/>
      <c r="J3016" s="186" t="n"/>
      <c r="K3016" s="223" t="n"/>
      <c r="L3016" s="264" t="n"/>
      <c r="M3016" s="265" t="n"/>
      <c r="N3016" s="223" t="n"/>
      <c r="O3016" s="223" t="n"/>
      <c r="P3016" s="223" t="n"/>
      <c r="Q3016" s="223" t="n"/>
      <c r="R3016" s="223" t="n"/>
      <c r="S3016" s="223" t="n"/>
      <c r="T3016" s="223" t="n"/>
      <c r="U3016" s="86" t="n"/>
      <c r="V3016" s="86" t="n"/>
      <c r="W3016" s="223" t="n"/>
      <c r="X3016" s="223" t="n"/>
      <c r="Y3016" s="262" t="n"/>
      <c r="Z3016" s="226" t="n"/>
      <c r="AA3016" s="241" t="n"/>
      <c r="AB3016" s="237" t="n"/>
    </row>
    <row r="3017" ht="15" customHeight="1" s="283">
      <c r="A3017" s="109" t="n"/>
      <c r="B3017" s="222" t="n"/>
      <c r="C3017" s="223" t="n"/>
      <c r="D3017" s="223" t="n"/>
      <c r="E3017" s="223" t="n"/>
      <c r="F3017" s="223" t="n"/>
      <c r="G3017" s="223" t="n"/>
      <c r="H3017" s="223" t="n"/>
      <c r="I3017" s="258" t="n"/>
      <c r="J3017" s="186" t="n"/>
      <c r="K3017" s="223" t="n"/>
      <c r="L3017" s="264" t="n"/>
      <c r="M3017" s="265" t="n"/>
      <c r="N3017" s="223" t="n"/>
      <c r="O3017" s="223" t="n"/>
      <c r="P3017" s="223" t="n"/>
      <c r="Q3017" s="223" t="n"/>
      <c r="R3017" s="223" t="n"/>
      <c r="S3017" s="223" t="n"/>
      <c r="T3017" s="223" t="n"/>
      <c r="U3017" s="86" t="n"/>
      <c r="V3017" s="86" t="n"/>
      <c r="W3017" s="223" t="n"/>
      <c r="X3017" s="223" t="n"/>
      <c r="Y3017" s="262" t="n"/>
      <c r="Z3017" s="226" t="n"/>
      <c r="AA3017" s="241" t="n"/>
      <c r="AB3017" s="237" t="n"/>
    </row>
    <row r="3018" ht="15" customHeight="1" s="283">
      <c r="A3018" s="109" t="n"/>
      <c r="B3018" s="222" t="n"/>
      <c r="C3018" s="223" t="n"/>
      <c r="D3018" s="223" t="n"/>
      <c r="E3018" s="223" t="n"/>
      <c r="F3018" s="223" t="n"/>
      <c r="G3018" s="223" t="n"/>
      <c r="H3018" s="223" t="n"/>
      <c r="I3018" s="258" t="n"/>
      <c r="J3018" s="186" t="n"/>
      <c r="K3018" s="223" t="n"/>
      <c r="L3018" s="264" t="n"/>
      <c r="M3018" s="265" t="n"/>
      <c r="N3018" s="223" t="n"/>
      <c r="O3018" s="223" t="n"/>
      <c r="P3018" s="223" t="n"/>
      <c r="Q3018" s="223" t="n"/>
      <c r="R3018" s="223" t="n"/>
      <c r="S3018" s="223" t="n"/>
      <c r="T3018" s="223" t="n"/>
      <c r="U3018" s="86" t="n"/>
      <c r="V3018" s="86" t="n"/>
      <c r="W3018" s="223" t="n"/>
      <c r="X3018" s="223" t="n"/>
      <c r="Y3018" s="262" t="n"/>
      <c r="Z3018" s="226" t="n"/>
      <c r="AA3018" s="241" t="n"/>
      <c r="AB3018" s="237" t="n"/>
    </row>
    <row r="3019" ht="15" customHeight="1" s="283">
      <c r="A3019" s="109" t="n"/>
      <c r="B3019" s="222" t="n"/>
      <c r="C3019" s="223" t="n"/>
      <c r="D3019" s="223" t="n"/>
      <c r="E3019" s="223" t="n"/>
      <c r="F3019" s="223" t="n"/>
      <c r="G3019" s="223" t="n"/>
      <c r="H3019" s="223" t="n"/>
      <c r="I3019" s="258" t="n"/>
      <c r="J3019" s="186" t="n"/>
      <c r="K3019" s="223" t="n"/>
      <c r="L3019" s="264" t="n"/>
      <c r="M3019" s="265" t="n"/>
      <c r="N3019" s="223" t="n"/>
      <c r="O3019" s="223" t="n"/>
      <c r="P3019" s="223" t="n"/>
      <c r="Q3019" s="223" t="n"/>
      <c r="R3019" s="223" t="n"/>
      <c r="S3019" s="223" t="n"/>
      <c r="T3019" s="223" t="n"/>
      <c r="U3019" s="86" t="n"/>
      <c r="V3019" s="86" t="n"/>
      <c r="W3019" s="223" t="n"/>
      <c r="X3019" s="223" t="n"/>
      <c r="Y3019" s="262" t="n"/>
      <c r="Z3019" s="226" t="n"/>
      <c r="AA3019" s="241" t="n"/>
      <c r="AB3019" s="237" t="n"/>
    </row>
    <row r="3020" ht="15" customHeight="1" s="283">
      <c r="A3020" s="109" t="n"/>
      <c r="B3020" s="222" t="n"/>
      <c r="C3020" s="223" t="n"/>
      <c r="D3020" s="223" t="n"/>
      <c r="E3020" s="223" t="n"/>
      <c r="F3020" s="223" t="n"/>
      <c r="G3020" s="223" t="n"/>
      <c r="H3020" s="223" t="n"/>
      <c r="I3020" s="258" t="n"/>
      <c r="J3020" s="186" t="n"/>
      <c r="K3020" s="223" t="n"/>
      <c r="L3020" s="264" t="n"/>
      <c r="M3020" s="265" t="n"/>
      <c r="N3020" s="223" t="n"/>
      <c r="O3020" s="223" t="n"/>
      <c r="P3020" s="223" t="n"/>
      <c r="Q3020" s="223" t="n"/>
      <c r="R3020" s="223" t="n"/>
      <c r="S3020" s="223" t="n"/>
      <c r="T3020" s="223" t="n"/>
      <c r="U3020" s="86" t="n"/>
      <c r="V3020" s="86" t="n"/>
      <c r="W3020" s="223" t="n"/>
      <c r="X3020" s="223" t="n"/>
      <c r="Y3020" s="262" t="n"/>
      <c r="Z3020" s="226" t="n"/>
      <c r="AA3020" s="241" t="n"/>
      <c r="AB3020" s="237" t="n"/>
    </row>
    <row r="3021" ht="15" customHeight="1" s="283">
      <c r="A3021" s="109" t="n"/>
      <c r="B3021" s="222" t="n"/>
      <c r="C3021" s="223" t="n"/>
      <c r="D3021" s="223" t="n"/>
      <c r="E3021" s="223" t="n"/>
      <c r="F3021" s="223" t="n"/>
      <c r="G3021" s="223" t="n"/>
      <c r="H3021" s="223" t="n"/>
      <c r="I3021" s="258" t="n"/>
      <c r="J3021" s="186" t="n"/>
      <c r="K3021" s="223" t="n"/>
      <c r="L3021" s="264" t="n"/>
      <c r="M3021" s="265" t="n"/>
      <c r="N3021" s="223" t="n"/>
      <c r="O3021" s="223" t="n"/>
      <c r="P3021" s="223" t="n"/>
      <c r="Q3021" s="223" t="n"/>
      <c r="R3021" s="223" t="n"/>
      <c r="S3021" s="223" t="n"/>
      <c r="T3021" s="223" t="n"/>
      <c r="U3021" s="86" t="n"/>
      <c r="V3021" s="86" t="n"/>
      <c r="W3021" s="223" t="n"/>
      <c r="X3021" s="223" t="n"/>
      <c r="Y3021" s="262" t="n"/>
      <c r="Z3021" s="226" t="n"/>
      <c r="AA3021" s="241" t="n"/>
      <c r="AB3021" s="237" t="n"/>
    </row>
    <row r="3022" ht="15" customHeight="1" s="283">
      <c r="A3022" s="109" t="n"/>
      <c r="B3022" s="222" t="n"/>
      <c r="C3022" s="223" t="n"/>
      <c r="D3022" s="223" t="n"/>
      <c r="E3022" s="223" t="n"/>
      <c r="F3022" s="223" t="n"/>
      <c r="G3022" s="223" t="n"/>
      <c r="H3022" s="223" t="n"/>
      <c r="I3022" s="258" t="n"/>
      <c r="J3022" s="186" t="n"/>
      <c r="K3022" s="223" t="n"/>
      <c r="L3022" s="264" t="n"/>
      <c r="M3022" s="265" t="n"/>
      <c r="N3022" s="223" t="n"/>
      <c r="O3022" s="223" t="n"/>
      <c r="P3022" s="223" t="n"/>
      <c r="Q3022" s="223" t="n"/>
      <c r="R3022" s="223" t="n"/>
      <c r="S3022" s="223" t="n"/>
      <c r="T3022" s="223" t="n"/>
      <c r="U3022" s="86" t="n"/>
      <c r="V3022" s="86" t="n"/>
      <c r="W3022" s="223" t="n"/>
      <c r="X3022" s="223" t="n"/>
      <c r="Y3022" s="262" t="n"/>
      <c r="Z3022" s="226" t="n"/>
      <c r="AA3022" s="241" t="n"/>
      <c r="AB3022" s="237" t="n"/>
    </row>
    <row r="3023" ht="15" customHeight="1" s="283">
      <c r="A3023" s="109" t="n"/>
      <c r="B3023" s="222" t="n"/>
      <c r="C3023" s="223" t="n"/>
      <c r="D3023" s="223" t="n"/>
      <c r="E3023" s="223" t="n"/>
      <c r="F3023" s="223" t="n"/>
      <c r="G3023" s="223" t="n"/>
      <c r="H3023" s="223" t="n"/>
      <c r="I3023" s="258" t="n"/>
      <c r="J3023" s="186" t="n"/>
      <c r="K3023" s="223" t="n"/>
      <c r="L3023" s="264" t="n"/>
      <c r="M3023" s="265" t="n"/>
      <c r="N3023" s="223" t="n"/>
      <c r="O3023" s="223" t="n"/>
      <c r="P3023" s="223" t="n"/>
      <c r="Q3023" s="223" t="n"/>
      <c r="R3023" s="223" t="n"/>
      <c r="S3023" s="223" t="n"/>
      <c r="T3023" s="223" t="n"/>
      <c r="U3023" s="86" t="n"/>
      <c r="V3023" s="86" t="n"/>
      <c r="W3023" s="223" t="n"/>
      <c r="X3023" s="223" t="n"/>
      <c r="Y3023" s="262" t="n"/>
      <c r="Z3023" s="226" t="n"/>
      <c r="AA3023" s="241" t="n"/>
      <c r="AB3023" s="237" t="n"/>
    </row>
    <row r="3024" ht="15" customHeight="1" s="283">
      <c r="A3024" s="109" t="n"/>
      <c r="B3024" s="222" t="n"/>
      <c r="C3024" s="223" t="n"/>
      <c r="D3024" s="223" t="n"/>
      <c r="E3024" s="223" t="n"/>
      <c r="F3024" s="223" t="n"/>
      <c r="G3024" s="223" t="n"/>
      <c r="H3024" s="223" t="n"/>
      <c r="I3024" s="258" t="n"/>
      <c r="J3024" s="186" t="n"/>
      <c r="K3024" s="223" t="n"/>
      <c r="L3024" s="264" t="n"/>
      <c r="M3024" s="265" t="n"/>
      <c r="N3024" s="223" t="n"/>
      <c r="O3024" s="223" t="n"/>
      <c r="P3024" s="223" t="n"/>
      <c r="Q3024" s="223" t="n"/>
      <c r="R3024" s="223" t="n"/>
      <c r="S3024" s="223" t="n"/>
      <c r="T3024" s="223" t="n"/>
      <c r="U3024" s="86" t="n"/>
      <c r="V3024" s="86" t="n"/>
      <c r="W3024" s="223" t="n"/>
      <c r="X3024" s="223" t="n"/>
      <c r="Y3024" s="262" t="n"/>
      <c r="Z3024" s="226" t="n"/>
      <c r="AA3024" s="241" t="n"/>
      <c r="AB3024" s="237" t="n"/>
    </row>
    <row r="3025" ht="15" customHeight="1" s="283">
      <c r="A3025" s="109" t="n"/>
      <c r="B3025" s="222" t="n"/>
      <c r="C3025" s="223" t="n"/>
      <c r="D3025" s="223" t="n"/>
      <c r="E3025" s="223" t="n"/>
      <c r="F3025" s="223" t="n"/>
      <c r="G3025" s="223" t="n"/>
      <c r="H3025" s="223" t="n"/>
      <c r="I3025" s="258" t="n"/>
      <c r="J3025" s="186" t="n"/>
      <c r="K3025" s="223" t="n"/>
      <c r="L3025" s="264" t="n"/>
      <c r="M3025" s="265" t="n"/>
      <c r="N3025" s="223" t="n"/>
      <c r="O3025" s="223" t="n"/>
      <c r="P3025" s="223" t="n"/>
      <c r="Q3025" s="223" t="n"/>
      <c r="R3025" s="223" t="n"/>
      <c r="S3025" s="223" t="n"/>
      <c r="T3025" s="223" t="n"/>
      <c r="U3025" s="86" t="n"/>
      <c r="V3025" s="86" t="n"/>
      <c r="W3025" s="223" t="n"/>
      <c r="X3025" s="223" t="n"/>
      <c r="Y3025" s="262" t="n"/>
      <c r="Z3025" s="226" t="n"/>
      <c r="AA3025" s="241" t="n"/>
      <c r="AB3025" s="237" t="n"/>
    </row>
    <row r="3026" ht="15" customHeight="1" s="283">
      <c r="A3026" s="109" t="n"/>
      <c r="B3026" s="222" t="n"/>
      <c r="C3026" s="223" t="n"/>
      <c r="D3026" s="223" t="n"/>
      <c r="E3026" s="223" t="n"/>
      <c r="F3026" s="223" t="n"/>
      <c r="G3026" s="223" t="n"/>
      <c r="H3026" s="223" t="n"/>
      <c r="I3026" s="258" t="n"/>
      <c r="J3026" s="186" t="n"/>
      <c r="K3026" s="223" t="n"/>
      <c r="L3026" s="264" t="n"/>
      <c r="M3026" s="265" t="n"/>
      <c r="N3026" s="223" t="n"/>
      <c r="O3026" s="223" t="n"/>
      <c r="P3026" s="223" t="n"/>
      <c r="Q3026" s="223" t="n"/>
      <c r="R3026" s="223" t="n"/>
      <c r="S3026" s="223" t="n"/>
      <c r="T3026" s="223" t="n"/>
      <c r="U3026" s="86" t="n"/>
      <c r="V3026" s="86" t="n"/>
      <c r="W3026" s="223" t="n"/>
      <c r="X3026" s="223" t="n"/>
      <c r="Y3026" s="262" t="n"/>
      <c r="Z3026" s="226" t="n"/>
      <c r="AA3026" s="241" t="n"/>
      <c r="AB3026" s="237" t="n"/>
    </row>
    <row r="3027" ht="15" customHeight="1" s="283">
      <c r="A3027" s="109" t="n"/>
      <c r="B3027" s="222" t="n"/>
      <c r="C3027" s="223" t="n"/>
      <c r="D3027" s="223" t="n"/>
      <c r="E3027" s="223" t="n"/>
      <c r="F3027" s="223" t="n"/>
      <c r="G3027" s="223" t="n"/>
      <c r="H3027" s="223" t="n"/>
      <c r="I3027" s="258" t="n"/>
      <c r="J3027" s="186" t="n"/>
      <c r="K3027" s="223" t="n"/>
      <c r="L3027" s="264" t="n"/>
      <c r="M3027" s="265" t="n"/>
      <c r="N3027" s="223" t="n"/>
      <c r="O3027" s="223" t="n"/>
      <c r="P3027" s="223" t="n"/>
      <c r="Q3027" s="223" t="n"/>
      <c r="R3027" s="223" t="n"/>
      <c r="S3027" s="223" t="n"/>
      <c r="T3027" s="223" t="n"/>
      <c r="U3027" s="86" t="n"/>
      <c r="V3027" s="86" t="n"/>
      <c r="W3027" s="223" t="n"/>
      <c r="X3027" s="223" t="n"/>
      <c r="Y3027" s="262" t="n"/>
      <c r="Z3027" s="226" t="n"/>
      <c r="AA3027" s="241" t="n"/>
      <c r="AB3027" s="237" t="n"/>
    </row>
    <row r="3028" ht="15" customHeight="1" s="283">
      <c r="A3028" s="109" t="n"/>
      <c r="B3028" s="222" t="n"/>
      <c r="C3028" s="223" t="n"/>
      <c r="D3028" s="223" t="n"/>
      <c r="E3028" s="223" t="n"/>
      <c r="F3028" s="223" t="n"/>
      <c r="G3028" s="223" t="n"/>
      <c r="H3028" s="223" t="n"/>
      <c r="I3028" s="258" t="n"/>
      <c r="J3028" s="186" t="n"/>
      <c r="K3028" s="223" t="n"/>
      <c r="L3028" s="264" t="n"/>
      <c r="M3028" s="265" t="n"/>
      <c r="N3028" s="223" t="n"/>
      <c r="O3028" s="223" t="n"/>
      <c r="P3028" s="223" t="n"/>
      <c r="Q3028" s="223" t="n"/>
      <c r="R3028" s="223" t="n"/>
      <c r="S3028" s="223" t="n"/>
      <c r="T3028" s="223" t="n"/>
      <c r="U3028" s="86" t="n"/>
      <c r="V3028" s="86" t="n"/>
      <c r="W3028" s="223" t="n"/>
      <c r="X3028" s="223" t="n"/>
      <c r="Y3028" s="262" t="n"/>
      <c r="Z3028" s="226" t="n"/>
      <c r="AA3028" s="241" t="n"/>
      <c r="AB3028" s="237" t="n"/>
    </row>
    <row r="3029" ht="15" customHeight="1" s="283">
      <c r="A3029" s="109" t="n"/>
      <c r="B3029" s="222" t="n"/>
      <c r="C3029" s="223" t="n"/>
      <c r="D3029" s="223" t="n"/>
      <c r="E3029" s="223" t="n"/>
      <c r="F3029" s="223" t="n"/>
      <c r="G3029" s="223" t="n"/>
      <c r="H3029" s="223" t="n"/>
      <c r="I3029" s="258" t="n"/>
      <c r="J3029" s="186" t="n"/>
      <c r="K3029" s="223" t="n"/>
      <c r="L3029" s="264" t="n"/>
      <c r="M3029" s="265" t="n"/>
      <c r="N3029" s="223" t="n"/>
      <c r="O3029" s="223" t="n"/>
      <c r="P3029" s="223" t="n"/>
      <c r="Q3029" s="223" t="n"/>
      <c r="R3029" s="223" t="n"/>
      <c r="S3029" s="223" t="n"/>
      <c r="T3029" s="223" t="n"/>
      <c r="U3029" s="86" t="n"/>
      <c r="V3029" s="86" t="n"/>
      <c r="W3029" s="223" t="n"/>
      <c r="X3029" s="223" t="n"/>
      <c r="Y3029" s="262" t="n"/>
      <c r="Z3029" s="226" t="n"/>
      <c r="AA3029" s="241" t="n"/>
      <c r="AB3029" s="237" t="n"/>
    </row>
    <row r="3030" ht="15" customHeight="1" s="283">
      <c r="A3030" s="109" t="n"/>
      <c r="B3030" s="222" t="n"/>
      <c r="C3030" s="223" t="n"/>
      <c r="D3030" s="223" t="n"/>
      <c r="E3030" s="223" t="n"/>
      <c r="F3030" s="223" t="n"/>
      <c r="G3030" s="223" t="n"/>
      <c r="H3030" s="223" t="n"/>
      <c r="I3030" s="258" t="n"/>
      <c r="J3030" s="186" t="n"/>
      <c r="K3030" s="223" t="n"/>
      <c r="L3030" s="264" t="n"/>
      <c r="M3030" s="265" t="n"/>
      <c r="N3030" s="223" t="n"/>
      <c r="O3030" s="223" t="n"/>
      <c r="P3030" s="223" t="n"/>
      <c r="Q3030" s="223" t="n"/>
      <c r="R3030" s="223" t="n"/>
      <c r="S3030" s="223" t="n"/>
      <c r="T3030" s="223" t="n"/>
      <c r="U3030" s="86" t="n"/>
      <c r="V3030" s="86" t="n"/>
      <c r="W3030" s="223" t="n"/>
      <c r="X3030" s="223" t="n"/>
      <c r="Y3030" s="262" t="n"/>
      <c r="Z3030" s="226" t="n"/>
      <c r="AA3030" s="241" t="n"/>
      <c r="AB3030" s="237" t="n"/>
    </row>
    <row r="3031" ht="15" customHeight="1" s="283">
      <c r="A3031" s="109" t="n"/>
      <c r="B3031" s="222" t="n"/>
      <c r="C3031" s="223" t="n"/>
      <c r="D3031" s="223" t="n"/>
      <c r="E3031" s="223" t="n"/>
      <c r="F3031" s="223" t="n"/>
      <c r="G3031" s="223" t="n"/>
      <c r="H3031" s="223" t="n"/>
      <c r="I3031" s="258" t="n"/>
      <c r="J3031" s="186" t="n"/>
      <c r="K3031" s="223" t="n"/>
      <c r="L3031" s="264" t="n"/>
      <c r="M3031" s="265" t="n"/>
      <c r="N3031" s="223" t="n"/>
      <c r="O3031" s="223" t="n"/>
      <c r="P3031" s="223" t="n"/>
      <c r="Q3031" s="223" t="n"/>
      <c r="R3031" s="223" t="n"/>
      <c r="S3031" s="223" t="n"/>
      <c r="T3031" s="223" t="n"/>
      <c r="U3031" s="86" t="n"/>
      <c r="V3031" s="86" t="n"/>
      <c r="W3031" s="223" t="n"/>
      <c r="X3031" s="223" t="n"/>
      <c r="Y3031" s="262" t="n"/>
      <c r="Z3031" s="226" t="n"/>
      <c r="AA3031" s="241" t="n"/>
      <c r="AB3031" s="237" t="n"/>
    </row>
    <row r="3032" ht="15" customHeight="1" s="283">
      <c r="A3032" s="109" t="n"/>
      <c r="B3032" s="222" t="n"/>
      <c r="C3032" s="223" t="n"/>
      <c r="D3032" s="223" t="n"/>
      <c r="E3032" s="223" t="n"/>
      <c r="F3032" s="223" t="n"/>
      <c r="G3032" s="223" t="n"/>
      <c r="H3032" s="223" t="n"/>
      <c r="I3032" s="258" t="n"/>
      <c r="J3032" s="186" t="n"/>
      <c r="K3032" s="223" t="n"/>
      <c r="L3032" s="264" t="n"/>
      <c r="M3032" s="265" t="n"/>
      <c r="N3032" s="223" t="n"/>
      <c r="O3032" s="223" t="n"/>
      <c r="P3032" s="223" t="n"/>
      <c r="Q3032" s="223" t="n"/>
      <c r="R3032" s="223" t="n"/>
      <c r="S3032" s="223" t="n"/>
      <c r="T3032" s="223" t="n"/>
      <c r="U3032" s="86" t="n"/>
      <c r="V3032" s="86" t="n"/>
      <c r="W3032" s="223" t="n"/>
      <c r="X3032" s="223" t="n"/>
      <c r="Y3032" s="262" t="n"/>
      <c r="Z3032" s="226" t="n"/>
      <c r="AA3032" s="241" t="n"/>
      <c r="AB3032" s="237" t="n"/>
    </row>
    <row r="3033" ht="15" customHeight="1" s="283">
      <c r="A3033" s="109" t="n"/>
      <c r="B3033" s="222" t="n"/>
      <c r="C3033" s="223" t="n"/>
      <c r="D3033" s="223" t="n"/>
      <c r="E3033" s="223" t="n"/>
      <c r="F3033" s="223" t="n"/>
      <c r="G3033" s="223" t="n"/>
      <c r="H3033" s="223" t="n"/>
      <c r="I3033" s="258" t="n"/>
      <c r="J3033" s="186" t="n"/>
      <c r="K3033" s="223" t="n"/>
      <c r="L3033" s="264" t="n"/>
      <c r="M3033" s="265" t="n"/>
      <c r="N3033" s="223" t="n"/>
      <c r="O3033" s="223" t="n"/>
      <c r="P3033" s="223" t="n"/>
      <c r="Q3033" s="223" t="n"/>
      <c r="R3033" s="223" t="n"/>
      <c r="S3033" s="223" t="n"/>
      <c r="T3033" s="223" t="n"/>
      <c r="U3033" s="86" t="n"/>
      <c r="V3033" s="86" t="n"/>
      <c r="W3033" s="223" t="n"/>
      <c r="X3033" s="223" t="n"/>
      <c r="Y3033" s="262" t="n"/>
      <c r="Z3033" s="226" t="n"/>
      <c r="AA3033" s="241" t="n"/>
      <c r="AB3033" s="237" t="n"/>
    </row>
    <row r="3034" ht="15" customHeight="1" s="283">
      <c r="A3034" s="109" t="n"/>
      <c r="B3034" s="222" t="n"/>
      <c r="C3034" s="223" t="n"/>
      <c r="D3034" s="223" t="n"/>
      <c r="E3034" s="223" t="n"/>
      <c r="F3034" s="223" t="n"/>
      <c r="G3034" s="223" t="n"/>
      <c r="H3034" s="223" t="n"/>
      <c r="I3034" s="258" t="n"/>
      <c r="J3034" s="186" t="n"/>
      <c r="K3034" s="223" t="n"/>
      <c r="L3034" s="264" t="n"/>
      <c r="M3034" s="265" t="n"/>
      <c r="N3034" s="223" t="n"/>
      <c r="O3034" s="223" t="n"/>
      <c r="P3034" s="223" t="n"/>
      <c r="Q3034" s="223" t="n"/>
      <c r="R3034" s="223" t="n"/>
      <c r="S3034" s="223" t="n"/>
      <c r="T3034" s="223" t="n"/>
      <c r="U3034" s="86" t="n"/>
      <c r="V3034" s="86" t="n"/>
      <c r="W3034" s="223" t="n"/>
      <c r="X3034" s="223" t="n"/>
      <c r="Y3034" s="262" t="n"/>
      <c r="Z3034" s="226" t="n"/>
      <c r="AA3034" s="241" t="n"/>
      <c r="AB3034" s="237" t="n"/>
    </row>
    <row r="3035" ht="15" customHeight="1" s="283">
      <c r="A3035" s="109" t="n"/>
      <c r="B3035" s="222" t="n"/>
      <c r="C3035" s="223" t="n"/>
      <c r="D3035" s="223" t="n"/>
      <c r="E3035" s="223" t="n"/>
      <c r="F3035" s="223" t="n"/>
      <c r="G3035" s="223" t="n"/>
      <c r="H3035" s="223" t="n"/>
      <c r="I3035" s="258" t="n"/>
      <c r="J3035" s="186" t="n"/>
      <c r="K3035" s="223" t="n"/>
      <c r="L3035" s="264" t="n"/>
      <c r="M3035" s="265" t="n"/>
      <c r="N3035" s="223" t="n"/>
      <c r="O3035" s="223" t="n"/>
      <c r="P3035" s="223" t="n"/>
      <c r="Q3035" s="223" t="n"/>
      <c r="R3035" s="223" t="n"/>
      <c r="S3035" s="223" t="n"/>
      <c r="T3035" s="223" t="n"/>
      <c r="U3035" s="86" t="n"/>
      <c r="V3035" s="86" t="n"/>
      <c r="W3035" s="223" t="n"/>
      <c r="X3035" s="223" t="n"/>
      <c r="Y3035" s="262" t="n"/>
      <c r="Z3035" s="226" t="n"/>
      <c r="AA3035" s="241" t="n"/>
      <c r="AB3035" s="237" t="n"/>
    </row>
    <row r="3036" ht="15" customHeight="1" s="283">
      <c r="A3036" s="109" t="n"/>
      <c r="B3036" s="222" t="n"/>
      <c r="C3036" s="223" t="n"/>
      <c r="D3036" s="223" t="n"/>
      <c r="E3036" s="223" t="n"/>
      <c r="F3036" s="223" t="n"/>
      <c r="G3036" s="223" t="n"/>
      <c r="H3036" s="223" t="n"/>
      <c r="I3036" s="258" t="n"/>
      <c r="J3036" s="186" t="n"/>
      <c r="K3036" s="223" t="n"/>
      <c r="L3036" s="264" t="n"/>
      <c r="M3036" s="265" t="n"/>
      <c r="N3036" s="223" t="n"/>
      <c r="O3036" s="223" t="n"/>
      <c r="P3036" s="223" t="n"/>
      <c r="Q3036" s="223" t="n"/>
      <c r="R3036" s="223" t="n"/>
      <c r="S3036" s="223" t="n"/>
      <c r="T3036" s="223" t="n"/>
      <c r="U3036" s="86" t="n"/>
      <c r="V3036" s="86" t="n"/>
      <c r="W3036" s="223" t="n"/>
      <c r="X3036" s="223" t="n"/>
      <c r="Y3036" s="262" t="n"/>
      <c r="Z3036" s="226" t="n"/>
      <c r="AA3036" s="241" t="n"/>
      <c r="AB3036" s="237" t="n"/>
    </row>
    <row r="3037" ht="15" customHeight="1" s="283">
      <c r="A3037" s="109" t="n"/>
      <c r="B3037" s="222" t="n"/>
      <c r="C3037" s="223" t="n"/>
      <c r="D3037" s="223" t="n"/>
      <c r="E3037" s="223" t="n"/>
      <c r="F3037" s="223" t="n"/>
      <c r="G3037" s="223" t="n"/>
      <c r="H3037" s="223" t="n"/>
      <c r="I3037" s="258" t="n"/>
      <c r="J3037" s="186" t="n"/>
      <c r="K3037" s="223" t="n"/>
      <c r="L3037" s="264" t="n"/>
      <c r="M3037" s="265" t="n"/>
      <c r="N3037" s="223" t="n"/>
      <c r="O3037" s="223" t="n"/>
      <c r="P3037" s="223" t="n"/>
      <c r="Q3037" s="223" t="n"/>
      <c r="R3037" s="223" t="n"/>
      <c r="S3037" s="223" t="n"/>
      <c r="T3037" s="223" t="n"/>
      <c r="U3037" s="86" t="n"/>
      <c r="V3037" s="86" t="n"/>
      <c r="W3037" s="223" t="n"/>
      <c r="X3037" s="223" t="n"/>
      <c r="Y3037" s="262" t="n"/>
      <c r="Z3037" s="226" t="n"/>
      <c r="AA3037" s="241" t="n"/>
      <c r="AB3037" s="237" t="n"/>
    </row>
    <row r="3038" ht="15" customHeight="1" s="283">
      <c r="A3038" s="109" t="n"/>
      <c r="B3038" s="222" t="n"/>
      <c r="C3038" s="223" t="n"/>
      <c r="D3038" s="223" t="n"/>
      <c r="E3038" s="223" t="n"/>
      <c r="F3038" s="223" t="n"/>
      <c r="G3038" s="223" t="n"/>
      <c r="H3038" s="223" t="n"/>
      <c r="I3038" s="258" t="n"/>
      <c r="J3038" s="186" t="n"/>
      <c r="K3038" s="223" t="n"/>
      <c r="L3038" s="264" t="n"/>
      <c r="M3038" s="265" t="n"/>
      <c r="N3038" s="223" t="n"/>
      <c r="O3038" s="223" t="n"/>
      <c r="P3038" s="223" t="n"/>
      <c r="Q3038" s="223" t="n"/>
      <c r="R3038" s="223" t="n"/>
      <c r="S3038" s="223" t="n"/>
      <c r="T3038" s="223" t="n"/>
      <c r="U3038" s="86" t="n"/>
      <c r="V3038" s="86" t="n"/>
      <c r="W3038" s="223" t="n"/>
      <c r="X3038" s="223" t="n"/>
      <c r="Y3038" s="262" t="n"/>
      <c r="Z3038" s="226" t="n"/>
      <c r="AA3038" s="241" t="n"/>
      <c r="AB3038" s="237" t="n"/>
    </row>
    <row r="3039" ht="15" customHeight="1" s="283">
      <c r="A3039" s="109" t="n"/>
      <c r="B3039" s="222" t="n"/>
      <c r="C3039" s="223" t="n"/>
      <c r="D3039" s="223" t="n"/>
      <c r="E3039" s="223" t="n"/>
      <c r="F3039" s="223" t="n"/>
      <c r="G3039" s="223" t="n"/>
      <c r="H3039" s="223" t="n"/>
      <c r="I3039" s="258" t="n"/>
      <c r="J3039" s="186" t="n"/>
      <c r="K3039" s="223" t="n"/>
      <c r="L3039" s="264" t="n"/>
      <c r="M3039" s="265" t="n"/>
      <c r="N3039" s="223" t="n"/>
      <c r="O3039" s="223" t="n"/>
      <c r="P3039" s="223" t="n"/>
      <c r="Q3039" s="223" t="n"/>
      <c r="R3039" s="223" t="n"/>
      <c r="S3039" s="223" t="n"/>
      <c r="T3039" s="223" t="n"/>
      <c r="U3039" s="86" t="n"/>
      <c r="V3039" s="86" t="n"/>
      <c r="W3039" s="223" t="n"/>
      <c r="X3039" s="223" t="n"/>
      <c r="Y3039" s="262" t="n"/>
      <c r="Z3039" s="226" t="n"/>
      <c r="AA3039" s="241" t="n"/>
      <c r="AB3039" s="237" t="n"/>
    </row>
    <row r="3040" ht="15" customHeight="1" s="283">
      <c r="A3040" s="109" t="n"/>
      <c r="B3040" s="222" t="n"/>
      <c r="C3040" s="223" t="n"/>
      <c r="D3040" s="223" t="n"/>
      <c r="E3040" s="223" t="n"/>
      <c r="F3040" s="223" t="n"/>
      <c r="G3040" s="223" t="n"/>
      <c r="H3040" s="223" t="n"/>
      <c r="I3040" s="258" t="n"/>
      <c r="J3040" s="186" t="n"/>
      <c r="K3040" s="223" t="n"/>
      <c r="L3040" s="264" t="n"/>
      <c r="M3040" s="265" t="n"/>
      <c r="N3040" s="223" t="n"/>
      <c r="O3040" s="223" t="n"/>
      <c r="P3040" s="223" t="n"/>
      <c r="Q3040" s="223" t="n"/>
      <c r="R3040" s="223" t="n"/>
      <c r="S3040" s="223" t="n"/>
      <c r="T3040" s="223" t="n"/>
      <c r="U3040" s="86" t="n"/>
      <c r="V3040" s="86" t="n"/>
      <c r="W3040" s="223" t="n"/>
      <c r="X3040" s="223" t="n"/>
      <c r="Y3040" s="262" t="n"/>
      <c r="Z3040" s="226" t="n"/>
      <c r="AA3040" s="241" t="n"/>
      <c r="AB3040" s="237" t="n"/>
    </row>
    <row r="3041" ht="15" customHeight="1" s="283">
      <c r="A3041" s="109" t="n"/>
      <c r="B3041" s="222" t="n"/>
      <c r="C3041" s="223" t="n"/>
      <c r="D3041" s="223" t="n"/>
      <c r="E3041" s="223" t="n"/>
      <c r="F3041" s="223" t="n"/>
      <c r="G3041" s="223" t="n"/>
      <c r="H3041" s="223" t="n"/>
      <c r="I3041" s="258" t="n"/>
      <c r="J3041" s="186" t="n"/>
      <c r="K3041" s="223" t="n"/>
      <c r="L3041" s="264" t="n"/>
      <c r="M3041" s="265" t="n"/>
      <c r="N3041" s="223" t="n"/>
      <c r="O3041" s="223" t="n"/>
      <c r="P3041" s="223" t="n"/>
      <c r="Q3041" s="223" t="n"/>
      <c r="R3041" s="223" t="n"/>
      <c r="S3041" s="223" t="n"/>
      <c r="T3041" s="223" t="n"/>
      <c r="U3041" s="86" t="n"/>
      <c r="V3041" s="86" t="n"/>
      <c r="W3041" s="223" t="n"/>
      <c r="X3041" s="223" t="n"/>
      <c r="Y3041" s="262" t="n"/>
      <c r="Z3041" s="226" t="n"/>
      <c r="AA3041" s="241" t="n"/>
      <c r="AB3041" s="237" t="n"/>
    </row>
    <row r="3042" ht="15" customHeight="1" s="283">
      <c r="A3042" s="109" t="n"/>
      <c r="B3042" s="222" t="n"/>
      <c r="C3042" s="223" t="n"/>
      <c r="D3042" s="223" t="n"/>
      <c r="E3042" s="223" t="n"/>
      <c r="F3042" s="223" t="n"/>
      <c r="G3042" s="223" t="n"/>
      <c r="H3042" s="223" t="n"/>
      <c r="I3042" s="258" t="n"/>
      <c r="J3042" s="186" t="n"/>
      <c r="K3042" s="223" t="n"/>
      <c r="L3042" s="264" t="n"/>
      <c r="M3042" s="265" t="n"/>
      <c r="N3042" s="223" t="n"/>
      <c r="O3042" s="223" t="n"/>
      <c r="P3042" s="223" t="n"/>
      <c r="Q3042" s="223" t="n"/>
      <c r="R3042" s="223" t="n"/>
      <c r="S3042" s="223" t="n"/>
      <c r="T3042" s="223" t="n"/>
      <c r="U3042" s="86" t="n"/>
      <c r="V3042" s="86" t="n"/>
      <c r="W3042" s="223" t="n"/>
      <c r="X3042" s="223" t="n"/>
      <c r="Y3042" s="262" t="n"/>
      <c r="Z3042" s="226" t="n"/>
      <c r="AA3042" s="241" t="n"/>
      <c r="AB3042" s="237" t="n"/>
    </row>
    <row r="3043" ht="15" customHeight="1" s="283">
      <c r="A3043" s="109" t="n"/>
      <c r="B3043" s="222" t="n"/>
      <c r="C3043" s="223" t="n"/>
      <c r="D3043" s="223" t="n"/>
      <c r="E3043" s="223" t="n"/>
      <c r="F3043" s="223" t="n"/>
      <c r="G3043" s="223" t="n"/>
      <c r="H3043" s="223" t="n"/>
      <c r="I3043" s="258" t="n"/>
      <c r="J3043" s="186" t="n"/>
      <c r="K3043" s="223" t="n"/>
      <c r="L3043" s="264" t="n"/>
      <c r="M3043" s="265" t="n"/>
      <c r="N3043" s="223" t="n"/>
      <c r="O3043" s="223" t="n"/>
      <c r="P3043" s="223" t="n"/>
      <c r="Q3043" s="223" t="n"/>
      <c r="R3043" s="223" t="n"/>
      <c r="S3043" s="223" t="n"/>
      <c r="T3043" s="223" t="n"/>
      <c r="U3043" s="86" t="n"/>
      <c r="V3043" s="86" t="n"/>
      <c r="W3043" s="223" t="n"/>
      <c r="X3043" s="223" t="n"/>
      <c r="Y3043" s="262" t="n"/>
      <c r="Z3043" s="226" t="n"/>
      <c r="AA3043" s="241" t="n"/>
      <c r="AB3043" s="237" t="n"/>
    </row>
    <row r="3044" ht="15" customHeight="1" s="283">
      <c r="A3044" s="109" t="n"/>
      <c r="B3044" s="222" t="n"/>
      <c r="C3044" s="223" t="n"/>
      <c r="D3044" s="223" t="n"/>
      <c r="E3044" s="223" t="n"/>
      <c r="F3044" s="223" t="n"/>
      <c r="G3044" s="223" t="n"/>
      <c r="H3044" s="223" t="n"/>
      <c r="I3044" s="258" t="n"/>
      <c r="J3044" s="186" t="n"/>
      <c r="K3044" s="223" t="n"/>
      <c r="L3044" s="264" t="n"/>
      <c r="M3044" s="265" t="n"/>
      <c r="N3044" s="223" t="n"/>
      <c r="O3044" s="223" t="n"/>
      <c r="P3044" s="223" t="n"/>
      <c r="Q3044" s="223" t="n"/>
      <c r="R3044" s="223" t="n"/>
      <c r="S3044" s="223" t="n"/>
      <c r="T3044" s="223" t="n"/>
      <c r="U3044" s="86" t="n"/>
      <c r="V3044" s="86" t="n"/>
      <c r="W3044" s="223" t="n"/>
      <c r="X3044" s="223" t="n"/>
      <c r="Y3044" s="262" t="n"/>
      <c r="Z3044" s="226" t="n"/>
      <c r="AA3044" s="241" t="n"/>
      <c r="AB3044" s="237" t="n"/>
    </row>
    <row r="3045" ht="15" customHeight="1" s="283">
      <c r="A3045" s="109" t="n"/>
      <c r="B3045" s="222" t="n"/>
      <c r="C3045" s="223" t="n"/>
      <c r="D3045" s="223" t="n"/>
      <c r="E3045" s="223" t="n"/>
      <c r="F3045" s="223" t="n"/>
      <c r="G3045" s="223" t="n"/>
      <c r="H3045" s="223" t="n"/>
      <c r="I3045" s="258" t="n"/>
      <c r="J3045" s="186" t="n"/>
      <c r="K3045" s="223" t="n"/>
      <c r="L3045" s="264" t="n"/>
      <c r="M3045" s="265" t="n"/>
      <c r="N3045" s="223" t="n"/>
      <c r="O3045" s="223" t="n"/>
      <c r="P3045" s="223" t="n"/>
      <c r="Q3045" s="223" t="n"/>
      <c r="R3045" s="223" t="n"/>
      <c r="S3045" s="223" t="n"/>
      <c r="T3045" s="223" t="n"/>
      <c r="U3045" s="86" t="n"/>
      <c r="V3045" s="86" t="n"/>
      <c r="W3045" s="223" t="n"/>
      <c r="X3045" s="223" t="n"/>
      <c r="Y3045" s="262" t="n"/>
      <c r="Z3045" s="226" t="n"/>
      <c r="AA3045" s="241" t="n"/>
      <c r="AB3045" s="237" t="n"/>
    </row>
    <row r="3046" ht="15" customHeight="1" s="283">
      <c r="A3046" s="109" t="n"/>
      <c r="B3046" s="222" t="n"/>
      <c r="C3046" s="223" t="n"/>
      <c r="D3046" s="223" t="n"/>
      <c r="E3046" s="223" t="n"/>
      <c r="F3046" s="223" t="n"/>
      <c r="G3046" s="223" t="n"/>
      <c r="H3046" s="223" t="n"/>
      <c r="I3046" s="258" t="n"/>
      <c r="J3046" s="186" t="n"/>
      <c r="K3046" s="223" t="n"/>
      <c r="L3046" s="264" t="n"/>
      <c r="M3046" s="265" t="n"/>
      <c r="N3046" s="223" t="n"/>
      <c r="O3046" s="223" t="n"/>
      <c r="P3046" s="223" t="n"/>
      <c r="Q3046" s="223" t="n"/>
      <c r="R3046" s="223" t="n"/>
      <c r="S3046" s="223" t="n"/>
      <c r="T3046" s="223" t="n"/>
      <c r="U3046" s="86" t="n"/>
      <c r="V3046" s="86" t="n"/>
      <c r="W3046" s="223" t="n"/>
      <c r="X3046" s="223" t="n"/>
      <c r="Y3046" s="262" t="n"/>
      <c r="Z3046" s="226" t="n"/>
      <c r="AA3046" s="241" t="n"/>
      <c r="AB3046" s="237" t="n"/>
    </row>
    <row r="3047" ht="15" customHeight="1" s="283">
      <c r="A3047" s="109" t="n"/>
      <c r="B3047" s="222" t="n"/>
      <c r="C3047" s="223" t="n"/>
      <c r="D3047" s="223" t="n"/>
      <c r="E3047" s="223" t="n"/>
      <c r="F3047" s="223" t="n"/>
      <c r="G3047" s="223" t="n"/>
      <c r="H3047" s="223" t="n"/>
      <c r="I3047" s="258" t="n"/>
      <c r="J3047" s="186" t="n"/>
      <c r="K3047" s="223" t="n"/>
      <c r="L3047" s="223" t="n"/>
      <c r="M3047" s="259" t="n"/>
      <c r="N3047" s="223" t="n"/>
      <c r="O3047" s="223" t="n"/>
      <c r="P3047" s="223" t="n"/>
      <c r="Q3047" s="223" t="n"/>
      <c r="R3047" s="223" t="n"/>
      <c r="S3047" s="223" t="n"/>
      <c r="T3047" s="223" t="n"/>
      <c r="U3047" s="86" t="n"/>
      <c r="V3047" s="86" t="n"/>
      <c r="W3047" s="223" t="n"/>
      <c r="X3047" s="223" t="n"/>
      <c r="Y3047" s="262" t="n"/>
      <c r="Z3047" s="226" t="n"/>
      <c r="AA3047" s="241" t="n"/>
      <c r="AB3047" s="237" t="n"/>
    </row>
    <row r="3048" ht="15" customHeight="1" s="283">
      <c r="A3048" s="109" t="n"/>
      <c r="B3048" s="222" t="n"/>
      <c r="C3048" s="223" t="n"/>
      <c r="D3048" s="223" t="n"/>
      <c r="E3048" s="223" t="n"/>
      <c r="F3048" s="223" t="n"/>
      <c r="G3048" s="223" t="n"/>
      <c r="H3048" s="223" t="n"/>
      <c r="I3048" s="258" t="n"/>
      <c r="J3048" s="186" t="n"/>
      <c r="K3048" s="223" t="n"/>
      <c r="L3048" s="264" t="n"/>
      <c r="M3048" s="265" t="n"/>
      <c r="N3048" s="223" t="n"/>
      <c r="O3048" s="223" t="n"/>
      <c r="P3048" s="223" t="n"/>
      <c r="Q3048" s="223" t="n"/>
      <c r="R3048" s="223" t="n"/>
      <c r="S3048" s="223" t="n"/>
      <c r="T3048" s="223" t="n"/>
      <c r="U3048" s="86" t="n"/>
      <c r="V3048" s="86" t="n"/>
      <c r="W3048" s="223" t="n"/>
      <c r="X3048" s="223" t="n"/>
      <c r="Y3048" s="262" t="n"/>
      <c r="Z3048" s="226" t="n"/>
      <c r="AA3048" s="241" t="n"/>
      <c r="AB3048" s="237" t="n"/>
    </row>
    <row r="3049" ht="15" customHeight="1" s="283">
      <c r="A3049" s="109" t="n"/>
      <c r="B3049" s="222" t="n"/>
      <c r="C3049" s="223" t="n"/>
      <c r="D3049" s="223" t="n"/>
      <c r="E3049" s="223" t="n"/>
      <c r="F3049" s="223" t="n"/>
      <c r="G3049" s="223" t="n"/>
      <c r="H3049" s="223" t="n"/>
      <c r="I3049" s="258" t="n"/>
      <c r="J3049" s="186" t="n"/>
      <c r="K3049" s="223" t="n"/>
      <c r="L3049" s="264" t="n"/>
      <c r="M3049" s="265" t="n"/>
      <c r="N3049" s="223" t="n"/>
      <c r="O3049" s="223" t="n"/>
      <c r="P3049" s="223" t="n"/>
      <c r="Q3049" s="223" t="n"/>
      <c r="R3049" s="223" t="n"/>
      <c r="S3049" s="223" t="n"/>
      <c r="T3049" s="223" t="n"/>
      <c r="U3049" s="86" t="n"/>
      <c r="V3049" s="86" t="n"/>
      <c r="W3049" s="223" t="n"/>
      <c r="X3049" s="223" t="n"/>
      <c r="Y3049" s="262" t="n"/>
      <c r="Z3049" s="226" t="n"/>
      <c r="AA3049" s="241" t="n"/>
      <c r="AB3049" s="237" t="n"/>
    </row>
    <row r="3050" ht="15" customHeight="1" s="283">
      <c r="A3050" s="109" t="n"/>
      <c r="B3050" s="222" t="n"/>
      <c r="C3050" s="223" t="n"/>
      <c r="D3050" s="223" t="n"/>
      <c r="E3050" s="223" t="n"/>
      <c r="F3050" s="223" t="n"/>
      <c r="G3050" s="223" t="n"/>
      <c r="H3050" s="223" t="n"/>
      <c r="I3050" s="258" t="n"/>
      <c r="J3050" s="186" t="n"/>
      <c r="K3050" s="223" t="n"/>
      <c r="L3050" s="264" t="n"/>
      <c r="M3050" s="265" t="n"/>
      <c r="N3050" s="223" t="n"/>
      <c r="O3050" s="223" t="n"/>
      <c r="P3050" s="223" t="n"/>
      <c r="Q3050" s="223" t="n"/>
      <c r="R3050" s="223" t="n"/>
      <c r="S3050" s="223" t="n"/>
      <c r="T3050" s="223" t="n"/>
      <c r="U3050" s="86" t="n"/>
      <c r="V3050" s="86" t="n"/>
      <c r="W3050" s="223" t="n"/>
      <c r="X3050" s="223" t="n"/>
      <c r="Y3050" s="262" t="n"/>
      <c r="Z3050" s="226" t="n"/>
      <c r="AA3050" s="241" t="n"/>
      <c r="AB3050" s="237" t="n"/>
    </row>
    <row r="3051" ht="15" customHeight="1" s="283">
      <c r="A3051" s="109" t="n"/>
      <c r="B3051" s="222" t="n"/>
      <c r="C3051" s="223" t="n"/>
      <c r="D3051" s="223" t="n"/>
      <c r="E3051" s="223" t="n"/>
      <c r="F3051" s="223" t="n"/>
      <c r="G3051" s="223" t="n"/>
      <c r="H3051" s="223" t="n"/>
      <c r="I3051" s="258" t="n"/>
      <c r="J3051" s="186" t="n"/>
      <c r="K3051" s="223" t="n"/>
      <c r="L3051" s="264" t="n"/>
      <c r="M3051" s="265" t="n"/>
      <c r="N3051" s="223" t="n"/>
      <c r="O3051" s="223" t="n"/>
      <c r="P3051" s="223" t="n"/>
      <c r="Q3051" s="223" t="n"/>
      <c r="R3051" s="223" t="n"/>
      <c r="S3051" s="223" t="n"/>
      <c r="T3051" s="223" t="n"/>
      <c r="U3051" s="86" t="n"/>
      <c r="V3051" s="86" t="n"/>
      <c r="W3051" s="223" t="n"/>
      <c r="X3051" s="223" t="n"/>
      <c r="Y3051" s="262" t="n"/>
      <c r="Z3051" s="226" t="n"/>
      <c r="AA3051" s="241" t="n"/>
      <c r="AB3051" s="237" t="n"/>
    </row>
    <row r="3052" ht="15" customHeight="1" s="283">
      <c r="A3052" s="109" t="n"/>
      <c r="B3052" s="222" t="n"/>
      <c r="C3052" s="223" t="n"/>
      <c r="D3052" s="223" t="n"/>
      <c r="E3052" s="223" t="n"/>
      <c r="F3052" s="223" t="n"/>
      <c r="G3052" s="223" t="n"/>
      <c r="H3052" s="223" t="n"/>
      <c r="I3052" s="258" t="n"/>
      <c r="J3052" s="186" t="n"/>
      <c r="K3052" s="223" t="n"/>
      <c r="L3052" s="264" t="n"/>
      <c r="M3052" s="265" t="n"/>
      <c r="N3052" s="223" t="n"/>
      <c r="O3052" s="223" t="n"/>
      <c r="P3052" s="223" t="n"/>
      <c r="Q3052" s="223" t="n"/>
      <c r="R3052" s="223" t="n"/>
      <c r="S3052" s="223" t="n"/>
      <c r="T3052" s="223" t="n"/>
      <c r="U3052" s="86" t="n"/>
      <c r="V3052" s="86" t="n"/>
      <c r="W3052" s="223" t="n"/>
      <c r="X3052" s="223" t="n"/>
      <c r="Y3052" s="262" t="n"/>
      <c r="Z3052" s="226" t="n"/>
      <c r="AA3052" s="241" t="n"/>
      <c r="AB3052" s="237" t="n"/>
    </row>
    <row r="3053" ht="15" customHeight="1" s="283">
      <c r="A3053" s="109" t="n"/>
      <c r="B3053" s="222" t="n"/>
      <c r="C3053" s="223" t="n"/>
      <c r="D3053" s="223" t="n"/>
      <c r="E3053" s="223" t="n"/>
      <c r="F3053" s="223" t="n"/>
      <c r="G3053" s="223" t="n"/>
      <c r="H3053" s="223" t="n"/>
      <c r="I3053" s="258" t="n"/>
      <c r="J3053" s="186" t="n"/>
      <c r="K3053" s="223" t="n"/>
      <c r="L3053" s="264" t="n"/>
      <c r="M3053" s="265" t="n"/>
      <c r="N3053" s="223" t="n"/>
      <c r="O3053" s="223" t="n"/>
      <c r="P3053" s="223" t="n"/>
      <c r="Q3053" s="223" t="n"/>
      <c r="R3053" s="223" t="n"/>
      <c r="S3053" s="223" t="n"/>
      <c r="T3053" s="223" t="n"/>
      <c r="U3053" s="86" t="n"/>
      <c r="V3053" s="86" t="n"/>
      <c r="W3053" s="223" t="n"/>
      <c r="X3053" s="223" t="n"/>
      <c r="Y3053" s="262" t="n"/>
      <c r="Z3053" s="226" t="n"/>
      <c r="AA3053" s="241" t="n"/>
      <c r="AB3053" s="237" t="n"/>
    </row>
    <row r="3054" ht="15" customHeight="1" s="283">
      <c r="A3054" s="109" t="n"/>
      <c r="B3054" s="222" t="n"/>
      <c r="C3054" s="223" t="n"/>
      <c r="D3054" s="223" t="n"/>
      <c r="E3054" s="223" t="n"/>
      <c r="F3054" s="223" t="n"/>
      <c r="G3054" s="223" t="n"/>
      <c r="H3054" s="223" t="n"/>
      <c r="I3054" s="258" t="n"/>
      <c r="J3054" s="186" t="n"/>
      <c r="K3054" s="223" t="n"/>
      <c r="L3054" s="264" t="n"/>
      <c r="M3054" s="265" t="n"/>
      <c r="N3054" s="223" t="n"/>
      <c r="O3054" s="223" t="n"/>
      <c r="P3054" s="223" t="n"/>
      <c r="Q3054" s="223" t="n"/>
      <c r="R3054" s="223" t="n"/>
      <c r="S3054" s="223" t="n"/>
      <c r="T3054" s="223" t="n"/>
      <c r="U3054" s="86" t="n"/>
      <c r="V3054" s="86" t="n"/>
      <c r="W3054" s="223" t="n"/>
      <c r="X3054" s="223" t="n"/>
      <c r="Y3054" s="262" t="n"/>
      <c r="Z3054" s="226" t="n"/>
      <c r="AA3054" s="241" t="n"/>
      <c r="AB3054" s="237" t="n"/>
    </row>
    <row r="3055" ht="15" customHeight="1" s="283">
      <c r="A3055" s="109" t="n"/>
      <c r="B3055" s="222" t="n"/>
      <c r="C3055" s="223" t="n"/>
      <c r="D3055" s="223" t="n"/>
      <c r="E3055" s="223" t="n"/>
      <c r="F3055" s="223" t="n"/>
      <c r="G3055" s="223" t="n"/>
      <c r="H3055" s="223" t="n"/>
      <c r="I3055" s="258" t="n"/>
      <c r="J3055" s="186" t="n"/>
      <c r="K3055" s="223" t="n"/>
      <c r="L3055" s="264" t="n"/>
      <c r="M3055" s="265" t="n"/>
      <c r="N3055" s="223" t="n"/>
      <c r="O3055" s="223" t="n"/>
      <c r="P3055" s="223" t="n"/>
      <c r="Q3055" s="223" t="n"/>
      <c r="R3055" s="223" t="n"/>
      <c r="S3055" s="223" t="n"/>
      <c r="T3055" s="223" t="n"/>
      <c r="U3055" s="86" t="n"/>
      <c r="V3055" s="86" t="n"/>
      <c r="W3055" s="223" t="n"/>
      <c r="X3055" s="223" t="n"/>
      <c r="Y3055" s="262" t="n"/>
      <c r="Z3055" s="226" t="n"/>
      <c r="AA3055" s="241" t="n"/>
      <c r="AB3055" s="237" t="n"/>
    </row>
    <row r="3056" ht="15" customHeight="1" s="283">
      <c r="A3056" s="109" t="n"/>
      <c r="B3056" s="222" t="n"/>
      <c r="C3056" s="223" t="n"/>
      <c r="D3056" s="223" t="n"/>
      <c r="E3056" s="223" t="n"/>
      <c r="F3056" s="223" t="n"/>
      <c r="G3056" s="223" t="n"/>
      <c r="H3056" s="223" t="n"/>
      <c r="I3056" s="258" t="n"/>
      <c r="J3056" s="186" t="n"/>
      <c r="K3056" s="223" t="n"/>
      <c r="L3056" s="264" t="n"/>
      <c r="M3056" s="265" t="n"/>
      <c r="N3056" s="223" t="n"/>
      <c r="O3056" s="223" t="n"/>
      <c r="P3056" s="223" t="n"/>
      <c r="Q3056" s="223" t="n"/>
      <c r="R3056" s="223" t="n"/>
      <c r="S3056" s="223" t="n"/>
      <c r="T3056" s="223" t="n"/>
      <c r="U3056" s="86" t="n"/>
      <c r="V3056" s="86" t="n"/>
      <c r="W3056" s="223" t="n"/>
      <c r="X3056" s="223" t="n"/>
      <c r="Y3056" s="262" t="n"/>
      <c r="Z3056" s="226" t="n"/>
      <c r="AA3056" s="241" t="n"/>
      <c r="AB3056" s="237" t="n"/>
    </row>
    <row r="3057" ht="15" customHeight="1" s="283">
      <c r="A3057" s="109" t="n"/>
      <c r="B3057" s="222" t="n"/>
      <c r="C3057" s="223" t="n"/>
      <c r="D3057" s="223" t="n"/>
      <c r="E3057" s="223" t="n"/>
      <c r="F3057" s="223" t="n"/>
      <c r="G3057" s="223" t="n"/>
      <c r="H3057" s="223" t="n"/>
      <c r="I3057" s="258" t="n"/>
      <c r="J3057" s="186" t="n"/>
      <c r="K3057" s="223" t="n"/>
      <c r="L3057" s="264" t="n"/>
      <c r="M3057" s="265" t="n"/>
      <c r="N3057" s="223" t="n"/>
      <c r="O3057" s="223" t="n"/>
      <c r="P3057" s="223" t="n"/>
      <c r="Q3057" s="223" t="n"/>
      <c r="R3057" s="223" t="n"/>
      <c r="S3057" s="223" t="n"/>
      <c r="T3057" s="223" t="n"/>
      <c r="U3057" s="86" t="n"/>
      <c r="V3057" s="86" t="n"/>
      <c r="W3057" s="223" t="n"/>
      <c r="X3057" s="223" t="n"/>
      <c r="Y3057" s="262" t="n"/>
      <c r="Z3057" s="226" t="n"/>
      <c r="AA3057" s="241" t="n"/>
      <c r="AB3057" s="237" t="n"/>
    </row>
    <row r="3058" ht="15" customHeight="1" s="283">
      <c r="A3058" s="109" t="n"/>
      <c r="B3058" s="222" t="n"/>
      <c r="C3058" s="223" t="n"/>
      <c r="D3058" s="223" t="n"/>
      <c r="E3058" s="223" t="n"/>
      <c r="F3058" s="223" t="n"/>
      <c r="G3058" s="223" t="n"/>
      <c r="H3058" s="223" t="n"/>
      <c r="I3058" s="258" t="n"/>
      <c r="J3058" s="186" t="n"/>
      <c r="K3058" s="223" t="n"/>
      <c r="L3058" s="223" t="n"/>
      <c r="M3058" s="259" t="n"/>
      <c r="N3058" s="223" t="n"/>
      <c r="O3058" s="223" t="n"/>
      <c r="P3058" s="223" t="n"/>
      <c r="Q3058" s="223" t="n"/>
      <c r="R3058" s="223" t="n"/>
      <c r="S3058" s="223" t="n"/>
      <c r="T3058" s="223" t="n"/>
      <c r="U3058" s="86" t="n"/>
      <c r="V3058" s="86" t="n"/>
      <c r="W3058" s="223" t="n"/>
      <c r="X3058" s="223" t="n"/>
      <c r="Y3058" s="262" t="n"/>
      <c r="Z3058" s="226" t="n"/>
      <c r="AA3058" s="241" t="n"/>
      <c r="AB3058" s="237" t="n"/>
    </row>
    <row r="3059" ht="15" customHeight="1" s="283">
      <c r="A3059" s="109" t="n"/>
      <c r="B3059" s="222" t="n"/>
      <c r="C3059" s="223" t="n"/>
      <c r="D3059" s="223" t="n"/>
      <c r="E3059" s="223" t="n"/>
      <c r="F3059" s="223" t="n"/>
      <c r="G3059" s="223" t="n"/>
      <c r="H3059" s="223" t="n"/>
      <c r="I3059" s="258" t="n"/>
      <c r="J3059" s="186" t="n"/>
      <c r="K3059" s="223" t="n"/>
      <c r="L3059" s="223" t="n"/>
      <c r="M3059" s="259" t="n"/>
      <c r="N3059" s="223" t="n"/>
      <c r="O3059" s="223" t="n"/>
      <c r="P3059" s="223" t="n"/>
      <c r="Q3059" s="223" t="n"/>
      <c r="R3059" s="223" t="n"/>
      <c r="S3059" s="223" t="n"/>
      <c r="T3059" s="223" t="n"/>
      <c r="U3059" s="86" t="n"/>
      <c r="V3059" s="86" t="n"/>
      <c r="W3059" s="223" t="n"/>
      <c r="X3059" s="223" t="n"/>
      <c r="Y3059" s="262" t="n"/>
      <c r="Z3059" s="226" t="n"/>
      <c r="AA3059" s="241" t="n"/>
      <c r="AB3059" s="237" t="n"/>
    </row>
    <row r="3060" ht="15" customHeight="1" s="283">
      <c r="A3060" s="109" t="n"/>
      <c r="B3060" s="222" t="n"/>
      <c r="C3060" s="223" t="n"/>
      <c r="D3060" s="223" t="n"/>
      <c r="E3060" s="223" t="n"/>
      <c r="F3060" s="223" t="n"/>
      <c r="G3060" s="223" t="n"/>
      <c r="H3060" s="223" t="n"/>
      <c r="I3060" s="258" t="n"/>
      <c r="J3060" s="186" t="n"/>
      <c r="K3060" s="223" t="n"/>
      <c r="L3060" s="264" t="n"/>
      <c r="M3060" s="265" t="n"/>
      <c r="N3060" s="223" t="n"/>
      <c r="O3060" s="223" t="n"/>
      <c r="P3060" s="223" t="n"/>
      <c r="Q3060" s="223" t="n"/>
      <c r="R3060" s="223" t="n"/>
      <c r="S3060" s="223" t="n"/>
      <c r="T3060" s="223" t="n"/>
      <c r="U3060" s="86" t="n"/>
      <c r="V3060" s="86" t="n"/>
      <c r="W3060" s="223" t="n"/>
      <c r="X3060" s="223" t="n"/>
      <c r="Y3060" s="262" t="n"/>
      <c r="Z3060" s="226" t="n"/>
      <c r="AA3060" s="241" t="n"/>
      <c r="AB3060" s="237" t="n"/>
    </row>
    <row r="3061" ht="15" customHeight="1" s="283">
      <c r="A3061" s="109" t="n"/>
      <c r="B3061" s="222" t="n"/>
      <c r="C3061" s="223" t="n"/>
      <c r="D3061" s="223" t="n"/>
      <c r="E3061" s="223" t="n"/>
      <c r="F3061" s="223" t="n"/>
      <c r="G3061" s="223" t="n"/>
      <c r="H3061" s="223" t="n"/>
      <c r="I3061" s="258" t="n"/>
      <c r="J3061" s="186" t="n"/>
      <c r="K3061" s="223" t="n"/>
      <c r="L3061" s="223" t="n"/>
      <c r="M3061" s="259" t="n"/>
      <c r="N3061" s="223" t="n"/>
      <c r="O3061" s="223" t="n"/>
      <c r="P3061" s="223" t="n"/>
      <c r="Q3061" s="223" t="n"/>
      <c r="R3061" s="223" t="n"/>
      <c r="S3061" s="223" t="n"/>
      <c r="T3061" s="223" t="n"/>
      <c r="U3061" s="86" t="n"/>
      <c r="V3061" s="86" t="n"/>
      <c r="W3061" s="223" t="n"/>
      <c r="X3061" s="223" t="n"/>
      <c r="Y3061" s="262" t="n"/>
      <c r="Z3061" s="226" t="n"/>
      <c r="AA3061" s="241" t="n"/>
      <c r="AB3061" s="237" t="n"/>
    </row>
    <row r="3062" ht="15" customHeight="1" s="283">
      <c r="A3062" s="109" t="n"/>
      <c r="B3062" s="222" t="n"/>
      <c r="C3062" s="223" t="n"/>
      <c r="D3062" s="223" t="n"/>
      <c r="E3062" s="223" t="n"/>
      <c r="F3062" s="223" t="n"/>
      <c r="G3062" s="223" t="n"/>
      <c r="H3062" s="223" t="n"/>
      <c r="I3062" s="258" t="n"/>
      <c r="J3062" s="186" t="n"/>
      <c r="K3062" s="223" t="n"/>
      <c r="L3062" s="264" t="n"/>
      <c r="M3062" s="265" t="n"/>
      <c r="N3062" s="223" t="n"/>
      <c r="O3062" s="223" t="n"/>
      <c r="P3062" s="223" t="n"/>
      <c r="Q3062" s="223" t="n"/>
      <c r="R3062" s="223" t="n"/>
      <c r="S3062" s="223" t="n"/>
      <c r="T3062" s="223" t="n"/>
      <c r="U3062" s="86" t="n"/>
      <c r="V3062" s="86" t="n"/>
      <c r="W3062" s="223" t="n"/>
      <c r="X3062" s="223" t="n"/>
      <c r="Y3062" s="262" t="n"/>
      <c r="Z3062" s="226" t="n"/>
      <c r="AA3062" s="241" t="n"/>
      <c r="AB3062" s="237" t="n"/>
    </row>
    <row r="3063" ht="15" customHeight="1" s="283">
      <c r="A3063" s="109" t="n"/>
      <c r="B3063" s="222" t="n"/>
      <c r="C3063" s="223" t="n"/>
      <c r="D3063" s="223" t="n"/>
      <c r="E3063" s="223" t="n"/>
      <c r="F3063" s="223" t="n"/>
      <c r="G3063" s="223" t="n"/>
      <c r="H3063" s="223" t="n"/>
      <c r="I3063" s="258" t="n"/>
      <c r="J3063" s="186" t="n"/>
      <c r="K3063" s="223" t="n"/>
      <c r="L3063" s="264" t="n"/>
      <c r="M3063" s="265" t="n"/>
      <c r="N3063" s="223" t="n"/>
      <c r="O3063" s="223" t="n"/>
      <c r="P3063" s="223" t="n"/>
      <c r="Q3063" s="223" t="n"/>
      <c r="R3063" s="223" t="n"/>
      <c r="S3063" s="223" t="n"/>
      <c r="T3063" s="223" t="n"/>
      <c r="U3063" s="86" t="n"/>
      <c r="V3063" s="86" t="n"/>
      <c r="W3063" s="223" t="n"/>
      <c r="X3063" s="223" t="n"/>
      <c r="Y3063" s="262" t="n"/>
      <c r="Z3063" s="226" t="n"/>
      <c r="AA3063" s="241" t="n"/>
      <c r="AB3063" s="237" t="n"/>
    </row>
    <row r="3064" ht="15" customHeight="1" s="283">
      <c r="A3064" s="109" t="n"/>
      <c r="B3064" s="222" t="n"/>
      <c r="C3064" s="223" t="n"/>
      <c r="D3064" s="223" t="n"/>
      <c r="E3064" s="223" t="n"/>
      <c r="F3064" s="223" t="n"/>
      <c r="G3064" s="223" t="n"/>
      <c r="H3064" s="223" t="n"/>
      <c r="I3064" s="258" t="n"/>
      <c r="J3064" s="186" t="n"/>
      <c r="K3064" s="223" t="n"/>
      <c r="L3064" s="264" t="n"/>
      <c r="M3064" s="265" t="n"/>
      <c r="N3064" s="223" t="n"/>
      <c r="O3064" s="223" t="n"/>
      <c r="P3064" s="223" t="n"/>
      <c r="Q3064" s="223" t="n"/>
      <c r="R3064" s="223" t="n"/>
      <c r="S3064" s="223" t="n"/>
      <c r="T3064" s="223" t="n"/>
      <c r="U3064" s="86" t="n"/>
      <c r="V3064" s="86" t="n"/>
      <c r="W3064" s="223" t="n"/>
      <c r="X3064" s="223" t="n"/>
      <c r="Y3064" s="262" t="n"/>
      <c r="Z3064" s="226" t="n"/>
      <c r="AA3064" s="241" t="n"/>
      <c r="AB3064" s="237" t="n"/>
    </row>
    <row r="3065" ht="15" customHeight="1" s="283">
      <c r="A3065" s="109" t="n"/>
      <c r="B3065" s="222" t="n"/>
      <c r="C3065" s="223" t="n"/>
      <c r="D3065" s="223" t="n"/>
      <c r="E3065" s="223" t="n"/>
      <c r="F3065" s="223" t="n"/>
      <c r="G3065" s="223" t="n"/>
      <c r="H3065" s="223" t="n"/>
      <c r="I3065" s="258" t="n"/>
      <c r="J3065" s="186" t="n"/>
      <c r="K3065" s="223" t="n"/>
      <c r="L3065" s="264" t="n"/>
      <c r="M3065" s="265" t="n"/>
      <c r="N3065" s="223" t="n"/>
      <c r="O3065" s="223" t="n"/>
      <c r="P3065" s="223" t="n"/>
      <c r="Q3065" s="223" t="n"/>
      <c r="R3065" s="223" t="n"/>
      <c r="S3065" s="223" t="n"/>
      <c r="T3065" s="223" t="n"/>
      <c r="U3065" s="86" t="n"/>
      <c r="V3065" s="86" t="n"/>
      <c r="W3065" s="223" t="n"/>
      <c r="X3065" s="223" t="n"/>
      <c r="Y3065" s="262" t="n"/>
      <c r="Z3065" s="226" t="n"/>
      <c r="AA3065" s="241" t="n"/>
      <c r="AB3065" s="237" t="n"/>
    </row>
    <row r="3066" ht="15" customHeight="1" s="283">
      <c r="A3066" s="109" t="n"/>
      <c r="B3066" s="222" t="n"/>
      <c r="C3066" s="223" t="n"/>
      <c r="D3066" s="223" t="n"/>
      <c r="E3066" s="223" t="n"/>
      <c r="F3066" s="223" t="n"/>
      <c r="G3066" s="223" t="n"/>
      <c r="H3066" s="223" t="n"/>
      <c r="I3066" s="258" t="n"/>
      <c r="J3066" s="186" t="n"/>
      <c r="K3066" s="223" t="n"/>
      <c r="L3066" s="264" t="n"/>
      <c r="M3066" s="265" t="n"/>
      <c r="N3066" s="223" t="n"/>
      <c r="O3066" s="223" t="n"/>
      <c r="P3066" s="223" t="n"/>
      <c r="Q3066" s="223" t="n"/>
      <c r="R3066" s="223" t="n"/>
      <c r="S3066" s="223" t="n"/>
      <c r="T3066" s="223" t="n"/>
      <c r="U3066" s="86" t="n"/>
      <c r="V3066" s="86" t="n"/>
      <c r="W3066" s="223" t="n"/>
      <c r="X3066" s="223" t="n"/>
      <c r="Y3066" s="262" t="n"/>
      <c r="Z3066" s="226" t="n"/>
      <c r="AA3066" s="241" t="n"/>
      <c r="AB3066" s="237" t="n"/>
    </row>
    <row r="3067" ht="15" customHeight="1" s="283">
      <c r="A3067" s="109" t="n"/>
      <c r="B3067" s="222" t="n"/>
      <c r="C3067" s="223" t="n"/>
      <c r="D3067" s="223" t="n"/>
      <c r="E3067" s="223" t="n"/>
      <c r="F3067" s="223" t="n"/>
      <c r="G3067" s="223" t="n"/>
      <c r="H3067" s="223" t="n"/>
      <c r="I3067" s="258" t="n"/>
      <c r="J3067" s="186" t="n"/>
      <c r="K3067" s="223" t="n"/>
      <c r="L3067" s="264" t="n"/>
      <c r="M3067" s="265" t="n"/>
      <c r="N3067" s="223" t="n"/>
      <c r="O3067" s="223" t="n"/>
      <c r="P3067" s="223" t="n"/>
      <c r="Q3067" s="223" t="n"/>
      <c r="R3067" s="223" t="n"/>
      <c r="S3067" s="223" t="n"/>
      <c r="T3067" s="223" t="n"/>
      <c r="U3067" s="86" t="n"/>
      <c r="V3067" s="86" t="n"/>
      <c r="W3067" s="223" t="n"/>
      <c r="X3067" s="223" t="n"/>
      <c r="Y3067" s="262" t="n"/>
      <c r="Z3067" s="226" t="n"/>
      <c r="AA3067" s="241" t="n"/>
      <c r="AB3067" s="237" t="n"/>
    </row>
    <row r="3068" ht="15" customHeight="1" s="283">
      <c r="A3068" s="109" t="n"/>
      <c r="B3068" s="222" t="n"/>
      <c r="C3068" s="223" t="n"/>
      <c r="D3068" s="223" t="n"/>
      <c r="E3068" s="223" t="n"/>
      <c r="F3068" s="223" t="n"/>
      <c r="G3068" s="223" t="n"/>
      <c r="H3068" s="223" t="n"/>
      <c r="I3068" s="258" t="n"/>
      <c r="J3068" s="186" t="n"/>
      <c r="K3068" s="223" t="n"/>
      <c r="L3068" s="264" t="n"/>
      <c r="M3068" s="265" t="n"/>
      <c r="N3068" s="223" t="n"/>
      <c r="O3068" s="223" t="n"/>
      <c r="P3068" s="223" t="n"/>
      <c r="Q3068" s="223" t="n"/>
      <c r="R3068" s="223" t="n"/>
      <c r="S3068" s="223" t="n"/>
      <c r="T3068" s="223" t="n"/>
      <c r="U3068" s="86" t="n"/>
      <c r="V3068" s="86" t="n"/>
      <c r="W3068" s="223" t="n"/>
      <c r="X3068" s="223" t="n"/>
      <c r="Y3068" s="262" t="n"/>
      <c r="Z3068" s="226" t="n"/>
      <c r="AA3068" s="241" t="n"/>
      <c r="AB3068" s="237" t="n"/>
    </row>
    <row r="3069" ht="15" customHeight="1" s="283">
      <c r="A3069" s="109" t="n"/>
      <c r="B3069" s="222" t="n"/>
      <c r="C3069" s="223" t="n"/>
      <c r="D3069" s="223" t="n"/>
      <c r="E3069" s="223" t="n"/>
      <c r="F3069" s="223" t="n"/>
      <c r="G3069" s="223" t="n"/>
      <c r="H3069" s="223" t="n"/>
      <c r="I3069" s="258" t="n"/>
      <c r="J3069" s="186" t="n"/>
      <c r="K3069" s="223" t="n"/>
      <c r="L3069" s="264" t="n"/>
      <c r="M3069" s="265" t="n"/>
      <c r="N3069" s="223" t="n"/>
      <c r="O3069" s="223" t="n"/>
      <c r="P3069" s="223" t="n"/>
      <c r="Q3069" s="223" t="n"/>
      <c r="R3069" s="223" t="n"/>
      <c r="S3069" s="223" t="n"/>
      <c r="T3069" s="223" t="n"/>
      <c r="U3069" s="86" t="n"/>
      <c r="V3069" s="86" t="n"/>
      <c r="W3069" s="223" t="n"/>
      <c r="X3069" s="223" t="n"/>
      <c r="Y3069" s="262" t="n"/>
      <c r="Z3069" s="226" t="n"/>
      <c r="AA3069" s="241" t="n"/>
      <c r="AB3069" s="237" t="n"/>
    </row>
    <row r="3070" ht="15" customHeight="1" s="283">
      <c r="A3070" s="109" t="n"/>
      <c r="B3070" s="222" t="n"/>
      <c r="C3070" s="223" t="n"/>
      <c r="D3070" s="223" t="n"/>
      <c r="E3070" s="223" t="n"/>
      <c r="F3070" s="223" t="n"/>
      <c r="G3070" s="223" t="n"/>
      <c r="H3070" s="223" t="n"/>
      <c r="I3070" s="258" t="n"/>
      <c r="J3070" s="186" t="n"/>
      <c r="K3070" s="223" t="n"/>
      <c r="L3070" s="264" t="n"/>
      <c r="M3070" s="265" t="n"/>
      <c r="N3070" s="223" t="n"/>
      <c r="O3070" s="223" t="n"/>
      <c r="P3070" s="223" t="n"/>
      <c r="Q3070" s="223" t="n"/>
      <c r="R3070" s="223" t="n"/>
      <c r="S3070" s="223" t="n"/>
      <c r="T3070" s="223" t="n"/>
      <c r="U3070" s="86" t="n"/>
      <c r="V3070" s="86" t="n"/>
      <c r="W3070" s="223" t="n"/>
      <c r="X3070" s="223" t="n"/>
      <c r="Y3070" s="262" t="n"/>
      <c r="Z3070" s="226" t="n"/>
      <c r="AA3070" s="241" t="n"/>
      <c r="AB3070" s="237" t="n"/>
    </row>
    <row r="3071" ht="15" customHeight="1" s="283">
      <c r="A3071" s="109" t="n"/>
      <c r="B3071" s="222" t="n"/>
      <c r="C3071" s="223" t="n"/>
      <c r="D3071" s="223" t="n"/>
      <c r="E3071" s="223" t="n"/>
      <c r="F3071" s="223" t="n"/>
      <c r="G3071" s="223" t="n"/>
      <c r="H3071" s="223" t="n"/>
      <c r="I3071" s="258" t="n"/>
      <c r="J3071" s="186" t="n"/>
      <c r="K3071" s="223" t="n"/>
      <c r="L3071" s="264" t="n"/>
      <c r="M3071" s="265" t="n"/>
      <c r="N3071" s="223" t="n"/>
      <c r="O3071" s="223" t="n"/>
      <c r="P3071" s="223" t="n"/>
      <c r="Q3071" s="223" t="n"/>
      <c r="R3071" s="223" t="n"/>
      <c r="S3071" s="223" t="n"/>
      <c r="T3071" s="223" t="n"/>
      <c r="U3071" s="86" t="n"/>
      <c r="V3071" s="86" t="n"/>
      <c r="W3071" s="223" t="n"/>
      <c r="X3071" s="223" t="n"/>
      <c r="Y3071" s="262" t="n"/>
      <c r="Z3071" s="226" t="n"/>
      <c r="AA3071" s="241" t="n"/>
      <c r="AB3071" s="237" t="n"/>
    </row>
    <row r="3072" ht="15" customHeight="1" s="283">
      <c r="A3072" s="109" t="n"/>
      <c r="B3072" s="222" t="n"/>
      <c r="C3072" s="223" t="n"/>
      <c r="D3072" s="223" t="n"/>
      <c r="E3072" s="223" t="n"/>
      <c r="F3072" s="223" t="n"/>
      <c r="G3072" s="223" t="n"/>
      <c r="H3072" s="223" t="n"/>
      <c r="I3072" s="258" t="n"/>
      <c r="J3072" s="186" t="n"/>
      <c r="K3072" s="223" t="n"/>
      <c r="L3072" s="264" t="n"/>
      <c r="M3072" s="265" t="n"/>
      <c r="N3072" s="223" t="n"/>
      <c r="O3072" s="223" t="n"/>
      <c r="P3072" s="223" t="n"/>
      <c r="Q3072" s="223" t="n"/>
      <c r="R3072" s="223" t="n"/>
      <c r="S3072" s="223" t="n"/>
      <c r="T3072" s="223" t="n"/>
      <c r="U3072" s="86" t="n"/>
      <c r="V3072" s="86" t="n"/>
      <c r="W3072" s="223" t="n"/>
      <c r="X3072" s="223" t="n"/>
      <c r="Y3072" s="262" t="n"/>
      <c r="Z3072" s="226" t="n"/>
      <c r="AA3072" s="241" t="n"/>
      <c r="AB3072" s="237" t="n"/>
    </row>
    <row r="3073" ht="15" customHeight="1" s="283">
      <c r="A3073" s="109" t="n"/>
      <c r="B3073" s="222" t="n"/>
      <c r="C3073" s="223" t="n"/>
      <c r="D3073" s="223" t="n"/>
      <c r="E3073" s="223" t="n"/>
      <c r="F3073" s="223" t="n"/>
      <c r="G3073" s="223" t="n"/>
      <c r="H3073" s="223" t="n"/>
      <c r="I3073" s="258" t="n"/>
      <c r="J3073" s="186" t="n"/>
      <c r="K3073" s="223" t="n"/>
      <c r="L3073" s="264" t="n"/>
      <c r="M3073" s="265" t="n"/>
      <c r="N3073" s="223" t="n"/>
      <c r="O3073" s="223" t="n"/>
      <c r="P3073" s="223" t="n"/>
      <c r="Q3073" s="223" t="n"/>
      <c r="R3073" s="223" t="n"/>
      <c r="S3073" s="223" t="n"/>
      <c r="T3073" s="223" t="n"/>
      <c r="U3073" s="86" t="n"/>
      <c r="V3073" s="86" t="n"/>
      <c r="W3073" s="223" t="n"/>
      <c r="X3073" s="223" t="n"/>
      <c r="Y3073" s="262" t="n"/>
      <c r="Z3073" s="226" t="n"/>
      <c r="AA3073" s="241" t="n"/>
      <c r="AB3073" s="237" t="n"/>
    </row>
    <row r="3074" ht="15" customHeight="1" s="283">
      <c r="A3074" s="109" t="n"/>
      <c r="B3074" s="222" t="n"/>
      <c r="C3074" s="223" t="n"/>
      <c r="D3074" s="223" t="n"/>
      <c r="E3074" s="223" t="n"/>
      <c r="F3074" s="223" t="n"/>
      <c r="G3074" s="223" t="n"/>
      <c r="H3074" s="223" t="n"/>
      <c r="I3074" s="258" t="n"/>
      <c r="J3074" s="186" t="n"/>
      <c r="K3074" s="223" t="n"/>
      <c r="L3074" s="264" t="n"/>
      <c r="M3074" s="265" t="n"/>
      <c r="N3074" s="223" t="n"/>
      <c r="O3074" s="223" t="n"/>
      <c r="P3074" s="223" t="n"/>
      <c r="Q3074" s="223" t="n"/>
      <c r="R3074" s="223" t="n"/>
      <c r="S3074" s="223" t="n"/>
      <c r="T3074" s="223" t="n"/>
      <c r="U3074" s="86" t="n"/>
      <c r="V3074" s="86" t="n"/>
      <c r="W3074" s="223" t="n"/>
      <c r="X3074" s="223" t="n"/>
      <c r="Y3074" s="262" t="n"/>
      <c r="Z3074" s="226" t="n"/>
      <c r="AA3074" s="241" t="n"/>
      <c r="AB3074" s="237" t="n"/>
    </row>
    <row r="3075" ht="15" customHeight="1" s="283">
      <c r="A3075" s="109" t="n"/>
      <c r="B3075" s="222" t="n"/>
      <c r="C3075" s="223" t="n"/>
      <c r="D3075" s="223" t="n"/>
      <c r="E3075" s="223" t="n"/>
      <c r="F3075" s="223" t="n"/>
      <c r="G3075" s="223" t="n"/>
      <c r="H3075" s="223" t="n"/>
      <c r="I3075" s="258" t="n"/>
      <c r="J3075" s="186" t="n"/>
      <c r="K3075" s="223" t="n"/>
      <c r="L3075" s="223" t="n"/>
      <c r="M3075" s="259" t="n"/>
      <c r="N3075" s="223" t="n"/>
      <c r="O3075" s="223" t="n"/>
      <c r="P3075" s="223" t="n"/>
      <c r="Q3075" s="223" t="n"/>
      <c r="R3075" s="223" t="n"/>
      <c r="S3075" s="223" t="n"/>
      <c r="T3075" s="223" t="n"/>
      <c r="U3075" s="86" t="n"/>
      <c r="V3075" s="86" t="n"/>
      <c r="W3075" s="223" t="n"/>
      <c r="X3075" s="223" t="n"/>
      <c r="Y3075" s="262" t="n"/>
      <c r="Z3075" s="226" t="n"/>
      <c r="AA3075" s="241" t="n"/>
      <c r="AB3075" s="237" t="n"/>
    </row>
    <row r="3076" ht="15" customHeight="1" s="283">
      <c r="A3076" s="109" t="n"/>
      <c r="B3076" s="222" t="n"/>
      <c r="C3076" s="223" t="n"/>
      <c r="D3076" s="223" t="n"/>
      <c r="E3076" s="223" t="n"/>
      <c r="F3076" s="223" t="n"/>
      <c r="G3076" s="223" t="n"/>
      <c r="H3076" s="223" t="n"/>
      <c r="I3076" s="258" t="n"/>
      <c r="J3076" s="186" t="n"/>
      <c r="K3076" s="223" t="n"/>
      <c r="L3076" s="264" t="n"/>
      <c r="M3076" s="265" t="n"/>
      <c r="N3076" s="223" t="n"/>
      <c r="O3076" s="223" t="n"/>
      <c r="P3076" s="223" t="n"/>
      <c r="Q3076" s="223" t="n"/>
      <c r="R3076" s="223" t="n"/>
      <c r="S3076" s="223" t="n"/>
      <c r="T3076" s="223" t="n"/>
      <c r="U3076" s="86" t="n"/>
      <c r="V3076" s="86" t="n"/>
      <c r="W3076" s="223" t="n"/>
      <c r="X3076" s="223" t="n"/>
      <c r="Y3076" s="262" t="n"/>
      <c r="Z3076" s="226" t="n"/>
      <c r="AA3076" s="241" t="n"/>
      <c r="AB3076" s="237" t="n"/>
    </row>
    <row r="3077" ht="15" customHeight="1" s="283">
      <c r="A3077" s="109" t="n"/>
      <c r="B3077" s="222" t="n"/>
      <c r="C3077" s="223" t="n"/>
      <c r="D3077" s="223" t="n"/>
      <c r="E3077" s="223" t="n"/>
      <c r="F3077" s="223" t="n"/>
      <c r="G3077" s="223" t="n"/>
      <c r="H3077" s="223" t="n"/>
      <c r="I3077" s="258" t="n"/>
      <c r="J3077" s="186" t="n"/>
      <c r="K3077" s="223" t="n"/>
      <c r="L3077" s="264" t="n"/>
      <c r="M3077" s="265" t="n"/>
      <c r="N3077" s="223" t="n"/>
      <c r="O3077" s="223" t="n"/>
      <c r="P3077" s="223" t="n"/>
      <c r="Q3077" s="223" t="n"/>
      <c r="R3077" s="223" t="n"/>
      <c r="S3077" s="223" t="n"/>
      <c r="T3077" s="223" t="n"/>
      <c r="U3077" s="86" t="n"/>
      <c r="V3077" s="86" t="n"/>
      <c r="W3077" s="223" t="n"/>
      <c r="X3077" s="223" t="n"/>
      <c r="Y3077" s="262" t="n"/>
      <c r="Z3077" s="226" t="n"/>
      <c r="AA3077" s="241" t="n"/>
      <c r="AB3077" s="237" t="n"/>
    </row>
    <row r="3078" ht="15" customHeight="1" s="283">
      <c r="A3078" s="109" t="n"/>
      <c r="B3078" s="222" t="n"/>
      <c r="C3078" s="223" t="n"/>
      <c r="D3078" s="223" t="n"/>
      <c r="E3078" s="223" t="n"/>
      <c r="F3078" s="223" t="n"/>
      <c r="G3078" s="223" t="n"/>
      <c r="H3078" s="223" t="n"/>
      <c r="I3078" s="258" t="n"/>
      <c r="J3078" s="186" t="n"/>
      <c r="K3078" s="223" t="n"/>
      <c r="L3078" s="264" t="n"/>
      <c r="M3078" s="265" t="n"/>
      <c r="N3078" s="223" t="n"/>
      <c r="O3078" s="223" t="n"/>
      <c r="P3078" s="223" t="n"/>
      <c r="Q3078" s="223" t="n"/>
      <c r="R3078" s="223" t="n"/>
      <c r="S3078" s="223" t="n"/>
      <c r="T3078" s="223" t="n"/>
      <c r="U3078" s="86" t="n"/>
      <c r="V3078" s="86" t="n"/>
      <c r="W3078" s="223" t="n"/>
      <c r="X3078" s="223" t="n"/>
      <c r="Y3078" s="262" t="n"/>
      <c r="Z3078" s="226" t="n"/>
      <c r="AA3078" s="241" t="n"/>
      <c r="AB3078" s="237" t="n"/>
    </row>
    <row r="3079" ht="15" customHeight="1" s="283">
      <c r="A3079" s="109" t="n"/>
      <c r="B3079" s="222" t="n"/>
      <c r="C3079" s="223" t="n"/>
      <c r="D3079" s="223" t="n"/>
      <c r="E3079" s="223" t="n"/>
      <c r="F3079" s="223" t="n"/>
      <c r="G3079" s="223" t="n"/>
      <c r="H3079" s="223" t="n"/>
      <c r="I3079" s="258" t="n"/>
      <c r="J3079" s="186" t="n"/>
      <c r="K3079" s="223" t="n"/>
      <c r="L3079" s="264" t="n"/>
      <c r="M3079" s="265" t="n"/>
      <c r="N3079" s="223" t="n"/>
      <c r="O3079" s="223" t="n"/>
      <c r="P3079" s="223" t="n"/>
      <c r="Q3079" s="223" t="n"/>
      <c r="R3079" s="223" t="n"/>
      <c r="S3079" s="223" t="n"/>
      <c r="T3079" s="223" t="n"/>
      <c r="U3079" s="86" t="n"/>
      <c r="V3079" s="86" t="n"/>
      <c r="W3079" s="223" t="n"/>
      <c r="X3079" s="223" t="n"/>
      <c r="Y3079" s="262" t="n"/>
      <c r="Z3079" s="226" t="n"/>
      <c r="AA3079" s="241" t="n"/>
      <c r="AB3079" s="237" t="n"/>
    </row>
    <row r="3080" ht="15" customHeight="1" s="283">
      <c r="A3080" s="109" t="n"/>
      <c r="B3080" s="222" t="n"/>
      <c r="C3080" s="223" t="n"/>
      <c r="D3080" s="223" t="n"/>
      <c r="E3080" s="223" t="n"/>
      <c r="F3080" s="223" t="n"/>
      <c r="G3080" s="223" t="n"/>
      <c r="H3080" s="223" t="n"/>
      <c r="I3080" s="258" t="n"/>
      <c r="J3080" s="186" t="n"/>
      <c r="K3080" s="223" t="n"/>
      <c r="L3080" s="264" t="n"/>
      <c r="M3080" s="265" t="n"/>
      <c r="N3080" s="223" t="n"/>
      <c r="O3080" s="223" t="n"/>
      <c r="P3080" s="223" t="n"/>
      <c r="Q3080" s="223" t="n"/>
      <c r="R3080" s="223" t="n"/>
      <c r="S3080" s="223" t="n"/>
      <c r="T3080" s="223" t="n"/>
      <c r="U3080" s="86" t="n"/>
      <c r="V3080" s="86" t="n"/>
      <c r="W3080" s="223" t="n"/>
      <c r="X3080" s="223" t="n"/>
      <c r="Y3080" s="262" t="n"/>
      <c r="Z3080" s="226" t="n"/>
      <c r="AA3080" s="241" t="n"/>
      <c r="AB3080" s="237" t="n"/>
    </row>
    <row r="3081" ht="15" customHeight="1" s="283">
      <c r="A3081" s="109" t="n"/>
      <c r="B3081" s="222" t="n"/>
      <c r="C3081" s="223" t="n"/>
      <c r="D3081" s="223" t="n"/>
      <c r="E3081" s="223" t="n"/>
      <c r="F3081" s="223" t="n"/>
      <c r="G3081" s="223" t="n"/>
      <c r="H3081" s="223" t="n"/>
      <c r="I3081" s="258" t="n"/>
      <c r="J3081" s="186" t="n"/>
      <c r="K3081" s="223" t="n"/>
      <c r="L3081" s="264" t="n"/>
      <c r="M3081" s="265" t="n"/>
      <c r="N3081" s="223" t="n"/>
      <c r="O3081" s="223" t="n"/>
      <c r="P3081" s="223" t="n"/>
      <c r="Q3081" s="223" t="n"/>
      <c r="R3081" s="223" t="n"/>
      <c r="S3081" s="223" t="n"/>
      <c r="T3081" s="223" t="n"/>
      <c r="U3081" s="86" t="n"/>
      <c r="V3081" s="86" t="n"/>
      <c r="W3081" s="223" t="n"/>
      <c r="X3081" s="223" t="n"/>
      <c r="Y3081" s="262" t="n"/>
      <c r="Z3081" s="226" t="n"/>
      <c r="AA3081" s="241" t="n"/>
      <c r="AB3081" s="237" t="n"/>
    </row>
    <row r="3082" ht="15" customHeight="1" s="283">
      <c r="A3082" s="109" t="n"/>
      <c r="B3082" s="222" t="n"/>
      <c r="C3082" s="223" t="n"/>
      <c r="D3082" s="223" t="n"/>
      <c r="E3082" s="223" t="n"/>
      <c r="F3082" s="223" t="n"/>
      <c r="G3082" s="223" t="n"/>
      <c r="H3082" s="223" t="n"/>
      <c r="I3082" s="258" t="n"/>
      <c r="J3082" s="186" t="n"/>
      <c r="K3082" s="223" t="n"/>
      <c r="L3082" s="264" t="n"/>
      <c r="M3082" s="265" t="n"/>
      <c r="N3082" s="223" t="n"/>
      <c r="O3082" s="223" t="n"/>
      <c r="P3082" s="223" t="n"/>
      <c r="Q3082" s="223" t="n"/>
      <c r="R3082" s="223" t="n"/>
      <c r="S3082" s="223" t="n"/>
      <c r="T3082" s="223" t="n"/>
      <c r="U3082" s="86" t="n"/>
      <c r="V3082" s="86" t="n"/>
      <c r="W3082" s="223" t="n"/>
      <c r="X3082" s="223" t="n"/>
      <c r="Y3082" s="262" t="n"/>
      <c r="Z3082" s="226" t="n"/>
      <c r="AA3082" s="241" t="n"/>
      <c r="AB3082" s="237" t="n"/>
    </row>
    <row r="3083" ht="15" customHeight="1" s="283">
      <c r="A3083" s="109" t="n"/>
      <c r="B3083" s="222" t="n"/>
      <c r="C3083" s="223" t="n"/>
      <c r="D3083" s="223" t="n"/>
      <c r="E3083" s="223" t="n"/>
      <c r="F3083" s="223" t="n"/>
      <c r="G3083" s="223" t="n"/>
      <c r="H3083" s="223" t="n"/>
      <c r="I3083" s="258" t="n"/>
      <c r="J3083" s="186" t="n"/>
      <c r="K3083" s="223" t="n"/>
      <c r="L3083" s="264" t="n"/>
      <c r="M3083" s="265" t="n"/>
      <c r="N3083" s="223" t="n"/>
      <c r="O3083" s="223" t="n"/>
      <c r="P3083" s="223" t="n"/>
      <c r="Q3083" s="223" t="n"/>
      <c r="R3083" s="223" t="n"/>
      <c r="S3083" s="223" t="n"/>
      <c r="T3083" s="223" t="n"/>
      <c r="U3083" s="86" t="n"/>
      <c r="V3083" s="86" t="n"/>
      <c r="W3083" s="223" t="n"/>
      <c r="X3083" s="223" t="n"/>
      <c r="Y3083" s="262" t="n"/>
      <c r="Z3083" s="226" t="n"/>
      <c r="AA3083" s="241" t="n"/>
      <c r="AB3083" s="237" t="n"/>
    </row>
    <row r="3084" ht="15" customHeight="1" s="283">
      <c r="A3084" s="109" t="n"/>
      <c r="B3084" s="222" t="n"/>
      <c r="C3084" s="223" t="n"/>
      <c r="D3084" s="223" t="n"/>
      <c r="E3084" s="223" t="n"/>
      <c r="F3084" s="223" t="n"/>
      <c r="G3084" s="223" t="n"/>
      <c r="H3084" s="223" t="n"/>
      <c r="I3084" s="258" t="n"/>
      <c r="J3084" s="186" t="n"/>
      <c r="K3084" s="223" t="n"/>
      <c r="L3084" s="264" t="n"/>
      <c r="M3084" s="265" t="n"/>
      <c r="N3084" s="223" t="n"/>
      <c r="O3084" s="223" t="n"/>
      <c r="P3084" s="223" t="n"/>
      <c r="Q3084" s="223" t="n"/>
      <c r="R3084" s="223" t="n"/>
      <c r="S3084" s="223" t="n"/>
      <c r="T3084" s="223" t="n"/>
      <c r="U3084" s="86" t="n"/>
      <c r="V3084" s="86" t="n"/>
      <c r="W3084" s="223" t="n"/>
      <c r="X3084" s="223" t="n"/>
      <c r="Y3084" s="262" t="n"/>
      <c r="Z3084" s="226" t="n"/>
      <c r="AA3084" s="241" t="n"/>
      <c r="AB3084" s="237" t="n"/>
    </row>
    <row r="3085" ht="15" customHeight="1" s="283">
      <c r="A3085" s="109" t="n"/>
      <c r="B3085" s="222" t="n"/>
      <c r="C3085" s="223" t="n"/>
      <c r="D3085" s="223" t="n"/>
      <c r="E3085" s="223" t="n"/>
      <c r="F3085" s="223" t="n"/>
      <c r="G3085" s="223" t="n"/>
      <c r="H3085" s="223" t="n"/>
      <c r="I3085" s="258" t="n"/>
      <c r="J3085" s="186" t="n"/>
      <c r="K3085" s="223" t="n"/>
      <c r="L3085" s="264" t="n"/>
      <c r="M3085" s="265" t="n"/>
      <c r="N3085" s="223" t="n"/>
      <c r="O3085" s="223" t="n"/>
      <c r="P3085" s="223" t="n"/>
      <c r="Q3085" s="223" t="n"/>
      <c r="R3085" s="223" t="n"/>
      <c r="S3085" s="223" t="n"/>
      <c r="T3085" s="223" t="n"/>
      <c r="U3085" s="86" t="n"/>
      <c r="V3085" s="86" t="n"/>
      <c r="W3085" s="223" t="n"/>
      <c r="X3085" s="223" t="n"/>
      <c r="Y3085" s="262" t="n"/>
      <c r="Z3085" s="226" t="n"/>
      <c r="AA3085" s="241" t="n"/>
      <c r="AB3085" s="237" t="n"/>
    </row>
    <row r="3086" ht="15" customHeight="1" s="283">
      <c r="A3086" s="109" t="n"/>
      <c r="B3086" s="222" t="n"/>
      <c r="C3086" s="223" t="n"/>
      <c r="D3086" s="223" t="n"/>
      <c r="E3086" s="223" t="n"/>
      <c r="F3086" s="223" t="n"/>
      <c r="G3086" s="223" t="n"/>
      <c r="H3086" s="223" t="n"/>
      <c r="I3086" s="258" t="n"/>
      <c r="J3086" s="186" t="n"/>
      <c r="K3086" s="223" t="n"/>
      <c r="L3086" s="264" t="n"/>
      <c r="M3086" s="265" t="n"/>
      <c r="N3086" s="223" t="n"/>
      <c r="O3086" s="223" t="n"/>
      <c r="P3086" s="223" t="n"/>
      <c r="Q3086" s="223" t="n"/>
      <c r="R3086" s="223" t="n"/>
      <c r="S3086" s="223" t="n"/>
      <c r="T3086" s="223" t="n"/>
      <c r="U3086" s="86" t="n"/>
      <c r="V3086" s="86" t="n"/>
      <c r="W3086" s="223" t="n"/>
      <c r="X3086" s="223" t="n"/>
      <c r="Y3086" s="262" t="n"/>
      <c r="Z3086" s="226" t="n"/>
      <c r="AA3086" s="241" t="n"/>
      <c r="AB3086" s="237" t="n"/>
    </row>
    <row r="3087" ht="15" customHeight="1" s="283">
      <c r="A3087" s="109" t="n"/>
      <c r="B3087" s="222" t="n"/>
      <c r="C3087" s="223" t="n"/>
      <c r="D3087" s="223" t="n"/>
      <c r="E3087" s="223" t="n"/>
      <c r="F3087" s="223" t="n"/>
      <c r="G3087" s="223" t="n"/>
      <c r="H3087" s="223" t="n"/>
      <c r="I3087" s="258" t="n"/>
      <c r="J3087" s="186" t="n"/>
      <c r="K3087" s="223" t="n"/>
      <c r="L3087" s="264" t="n"/>
      <c r="M3087" s="265" t="n"/>
      <c r="N3087" s="223" t="n"/>
      <c r="O3087" s="223" t="n"/>
      <c r="P3087" s="223" t="n"/>
      <c r="Q3087" s="223" t="n"/>
      <c r="R3087" s="223" t="n"/>
      <c r="S3087" s="223" t="n"/>
      <c r="T3087" s="223" t="n"/>
      <c r="U3087" s="86" t="n"/>
      <c r="V3087" s="86" t="n"/>
      <c r="W3087" s="223" t="n"/>
      <c r="X3087" s="223" t="n"/>
      <c r="Y3087" s="262" t="n"/>
      <c r="Z3087" s="226" t="n"/>
      <c r="AA3087" s="241" t="n"/>
      <c r="AB3087" s="237" t="n"/>
    </row>
    <row r="3088" ht="15" customHeight="1" s="283">
      <c r="A3088" s="109" t="n"/>
      <c r="B3088" s="222" t="n"/>
      <c r="C3088" s="223" t="n"/>
      <c r="D3088" s="223" t="n"/>
      <c r="E3088" s="223" t="n"/>
      <c r="F3088" s="223" t="n"/>
      <c r="G3088" s="223" t="n"/>
      <c r="H3088" s="223" t="n"/>
      <c r="I3088" s="258" t="n"/>
      <c r="J3088" s="186" t="n"/>
      <c r="K3088" s="223" t="n"/>
      <c r="L3088" s="264" t="n"/>
      <c r="M3088" s="265" t="n"/>
      <c r="N3088" s="223" t="n"/>
      <c r="O3088" s="223" t="n"/>
      <c r="P3088" s="223" t="n"/>
      <c r="Q3088" s="223" t="n"/>
      <c r="R3088" s="223" t="n"/>
      <c r="S3088" s="223" t="n"/>
      <c r="T3088" s="223" t="n"/>
      <c r="U3088" s="86" t="n"/>
      <c r="V3088" s="86" t="n"/>
      <c r="W3088" s="223" t="n"/>
      <c r="X3088" s="223" t="n"/>
      <c r="Y3088" s="262" t="n"/>
      <c r="Z3088" s="226" t="n"/>
      <c r="AA3088" s="241" t="n"/>
      <c r="AB3088" s="237" t="n"/>
    </row>
    <row r="3089" ht="15" customHeight="1" s="283">
      <c r="A3089" s="109" t="n"/>
      <c r="B3089" s="222" t="n"/>
      <c r="C3089" s="223" t="n"/>
      <c r="D3089" s="223" t="n"/>
      <c r="E3089" s="223" t="n"/>
      <c r="F3089" s="223" t="n"/>
      <c r="G3089" s="223" t="n"/>
      <c r="H3089" s="223" t="n"/>
      <c r="I3089" s="258" t="n"/>
      <c r="J3089" s="186" t="n"/>
      <c r="K3089" s="223" t="n"/>
      <c r="L3089" s="264" t="n"/>
      <c r="M3089" s="265" t="n"/>
      <c r="N3089" s="223" t="n"/>
      <c r="O3089" s="223" t="n"/>
      <c r="P3089" s="223" t="n"/>
      <c r="Q3089" s="223" t="n"/>
      <c r="R3089" s="223" t="n"/>
      <c r="S3089" s="223" t="n"/>
      <c r="T3089" s="223" t="n"/>
      <c r="U3089" s="86" t="n"/>
      <c r="V3089" s="86" t="n"/>
      <c r="W3089" s="223" t="n"/>
      <c r="X3089" s="223" t="n"/>
      <c r="Y3089" s="262" t="n"/>
      <c r="Z3089" s="226" t="n"/>
      <c r="AA3089" s="241" t="n"/>
      <c r="AB3089" s="237" t="n"/>
    </row>
    <row r="3090" ht="15" customHeight="1" s="283">
      <c r="A3090" s="109" t="n"/>
      <c r="B3090" s="222" t="n"/>
      <c r="C3090" s="223" t="n"/>
      <c r="D3090" s="223" t="n"/>
      <c r="E3090" s="223" t="n"/>
      <c r="F3090" s="223" t="n"/>
      <c r="G3090" s="223" t="n"/>
      <c r="H3090" s="223" t="n"/>
      <c r="I3090" s="258" t="n"/>
      <c r="J3090" s="186" t="n"/>
      <c r="K3090" s="223" t="n"/>
      <c r="L3090" s="264" t="n"/>
      <c r="M3090" s="265" t="n"/>
      <c r="N3090" s="223" t="n"/>
      <c r="O3090" s="223" t="n"/>
      <c r="P3090" s="223" t="n"/>
      <c r="Q3090" s="223" t="n"/>
      <c r="R3090" s="223" t="n"/>
      <c r="S3090" s="223" t="n"/>
      <c r="T3090" s="223" t="n"/>
      <c r="U3090" s="86" t="n"/>
      <c r="V3090" s="86" t="n"/>
      <c r="W3090" s="223" t="n"/>
      <c r="X3090" s="223" t="n"/>
      <c r="Y3090" s="262" t="n"/>
      <c r="Z3090" s="226" t="n"/>
      <c r="AA3090" s="241" t="n"/>
      <c r="AB3090" s="237" t="n"/>
    </row>
    <row r="3091" ht="15" customHeight="1" s="283">
      <c r="A3091" s="109" t="n"/>
      <c r="B3091" s="222" t="n"/>
      <c r="C3091" s="223" t="n"/>
      <c r="D3091" s="223" t="n"/>
      <c r="E3091" s="223" t="n"/>
      <c r="F3091" s="223" t="n"/>
      <c r="G3091" s="223" t="n"/>
      <c r="H3091" s="223" t="n"/>
      <c r="I3091" s="258" t="n"/>
      <c r="J3091" s="186" t="n"/>
      <c r="K3091" s="223" t="n"/>
      <c r="L3091" s="264" t="n"/>
      <c r="M3091" s="265" t="n"/>
      <c r="N3091" s="223" t="n"/>
      <c r="O3091" s="223" t="n"/>
      <c r="P3091" s="223" t="n"/>
      <c r="Q3091" s="223" t="n"/>
      <c r="R3091" s="223" t="n"/>
      <c r="S3091" s="223" t="n"/>
      <c r="T3091" s="223" t="n"/>
      <c r="U3091" s="86" t="n"/>
      <c r="V3091" s="86" t="n"/>
      <c r="W3091" s="223" t="n"/>
      <c r="X3091" s="223" t="n"/>
      <c r="Y3091" s="262" t="n"/>
      <c r="Z3091" s="226" t="n"/>
      <c r="AA3091" s="241" t="n"/>
      <c r="AB3091" s="237" t="n"/>
    </row>
    <row r="3092" ht="15" customHeight="1" s="283">
      <c r="A3092" s="109" t="n"/>
      <c r="B3092" s="222" t="n"/>
      <c r="C3092" s="223" t="n"/>
      <c r="D3092" s="223" t="n"/>
      <c r="E3092" s="223" t="n"/>
      <c r="F3092" s="223" t="n"/>
      <c r="G3092" s="223" t="n"/>
      <c r="H3092" s="223" t="n"/>
      <c r="I3092" s="258" t="n"/>
      <c r="J3092" s="186" t="n"/>
      <c r="K3092" s="223" t="n"/>
      <c r="L3092" s="264" t="n"/>
      <c r="M3092" s="265" t="n"/>
      <c r="N3092" s="223" t="n"/>
      <c r="O3092" s="223" t="n"/>
      <c r="P3092" s="223" t="n"/>
      <c r="Q3092" s="223" t="n"/>
      <c r="R3092" s="223" t="n"/>
      <c r="S3092" s="223" t="n"/>
      <c r="T3092" s="223" t="n"/>
      <c r="U3092" s="86" t="n"/>
      <c r="V3092" s="86" t="n"/>
      <c r="W3092" s="223" t="n"/>
      <c r="X3092" s="223" t="n"/>
      <c r="Y3092" s="262" t="n"/>
      <c r="Z3092" s="226" t="n"/>
      <c r="AA3092" s="241" t="n"/>
      <c r="AB3092" s="237" t="n"/>
    </row>
    <row r="3093" ht="15" customHeight="1" s="283">
      <c r="A3093" s="109" t="n"/>
      <c r="B3093" s="222" t="n"/>
      <c r="C3093" s="223" t="n"/>
      <c r="D3093" s="223" t="n"/>
      <c r="E3093" s="223" t="n"/>
      <c r="F3093" s="223" t="n"/>
      <c r="G3093" s="223" t="n"/>
      <c r="H3093" s="223" t="n"/>
      <c r="I3093" s="258" t="n"/>
      <c r="J3093" s="186" t="n"/>
      <c r="K3093" s="223" t="n"/>
      <c r="L3093" s="264" t="n"/>
      <c r="M3093" s="265" t="n"/>
      <c r="N3093" s="223" t="n"/>
      <c r="O3093" s="223" t="n"/>
      <c r="P3093" s="223" t="n"/>
      <c r="Q3093" s="223" t="n"/>
      <c r="R3093" s="223" t="n"/>
      <c r="S3093" s="223" t="n"/>
      <c r="T3093" s="223" t="n"/>
      <c r="U3093" s="86" t="n"/>
      <c r="V3093" s="86" t="n"/>
      <c r="W3093" s="223" t="n"/>
      <c r="X3093" s="223" t="n"/>
      <c r="Y3093" s="262" t="n"/>
      <c r="Z3093" s="226" t="n"/>
      <c r="AA3093" s="241" t="n"/>
      <c r="AB3093" s="237" t="n"/>
    </row>
    <row r="3094" ht="15" customHeight="1" s="283">
      <c r="A3094" s="109" t="n"/>
      <c r="B3094" s="222" t="n"/>
      <c r="C3094" s="223" t="n"/>
      <c r="D3094" s="223" t="n"/>
      <c r="E3094" s="223" t="n"/>
      <c r="F3094" s="223" t="n"/>
      <c r="G3094" s="223" t="n"/>
      <c r="H3094" s="223" t="n"/>
      <c r="I3094" s="258" t="n"/>
      <c r="J3094" s="186" t="n"/>
      <c r="K3094" s="223" t="n"/>
      <c r="L3094" s="264" t="n"/>
      <c r="M3094" s="265" t="n"/>
      <c r="N3094" s="223" t="n"/>
      <c r="O3094" s="223" t="n"/>
      <c r="P3094" s="223" t="n"/>
      <c r="Q3094" s="223" t="n"/>
      <c r="R3094" s="223" t="n"/>
      <c r="S3094" s="223" t="n"/>
      <c r="T3094" s="223" t="n"/>
      <c r="U3094" s="86" t="n"/>
      <c r="V3094" s="86" t="n"/>
      <c r="W3094" s="223" t="n"/>
      <c r="X3094" s="223" t="n"/>
      <c r="Y3094" s="262" t="n"/>
      <c r="Z3094" s="226" t="n"/>
      <c r="AA3094" s="241" t="n"/>
      <c r="AB3094" s="237" t="n"/>
    </row>
    <row r="3095" ht="15" customHeight="1" s="283">
      <c r="A3095" s="109" t="n"/>
      <c r="B3095" s="222" t="n"/>
      <c r="C3095" s="223" t="n"/>
      <c r="D3095" s="223" t="n"/>
      <c r="E3095" s="223" t="n"/>
      <c r="F3095" s="223" t="n"/>
      <c r="G3095" s="223" t="n"/>
      <c r="H3095" s="223" t="n"/>
      <c r="I3095" s="258" t="n"/>
      <c r="J3095" s="186" t="n"/>
      <c r="K3095" s="223" t="n"/>
      <c r="L3095" s="264" t="n"/>
      <c r="M3095" s="265" t="n"/>
      <c r="N3095" s="223" t="n"/>
      <c r="O3095" s="223" t="n"/>
      <c r="P3095" s="223" t="n"/>
      <c r="Q3095" s="223" t="n"/>
      <c r="R3095" s="223" t="n"/>
      <c r="S3095" s="223" t="n"/>
      <c r="T3095" s="223" t="n"/>
      <c r="U3095" s="86" t="n"/>
      <c r="V3095" s="86" t="n"/>
      <c r="W3095" s="223" t="n"/>
      <c r="X3095" s="223" t="n"/>
      <c r="Y3095" s="262" t="n"/>
      <c r="Z3095" s="226" t="n"/>
      <c r="AA3095" s="241" t="n"/>
      <c r="AB3095" s="237" t="n"/>
    </row>
    <row r="3096" ht="15" customHeight="1" s="283">
      <c r="A3096" s="109" t="n"/>
      <c r="B3096" s="222" t="n"/>
      <c r="C3096" s="223" t="n"/>
      <c r="D3096" s="223" t="n"/>
      <c r="E3096" s="223" t="n"/>
      <c r="F3096" s="223" t="n"/>
      <c r="G3096" s="223" t="n"/>
      <c r="H3096" s="223" t="n"/>
      <c r="I3096" s="258" t="n"/>
      <c r="J3096" s="186" t="n"/>
      <c r="K3096" s="223" t="n"/>
      <c r="L3096" s="264" t="n"/>
      <c r="M3096" s="265" t="n"/>
      <c r="N3096" s="223" t="n"/>
      <c r="O3096" s="223" t="n"/>
      <c r="P3096" s="223" t="n"/>
      <c r="Q3096" s="223" t="n"/>
      <c r="R3096" s="223" t="n"/>
      <c r="S3096" s="223" t="n"/>
      <c r="T3096" s="223" t="n"/>
      <c r="U3096" s="86" t="n"/>
      <c r="V3096" s="86" t="n"/>
      <c r="W3096" s="223" t="n"/>
      <c r="X3096" s="223" t="n"/>
      <c r="Y3096" s="262" t="n"/>
      <c r="Z3096" s="226" t="n"/>
      <c r="AA3096" s="241" t="n"/>
      <c r="AB3096" s="237" t="n"/>
    </row>
    <row r="3097" ht="15" customHeight="1" s="283">
      <c r="A3097" s="109" t="n"/>
      <c r="B3097" s="222" t="n"/>
      <c r="C3097" s="223" t="n"/>
      <c r="D3097" s="223" t="n"/>
      <c r="E3097" s="223" t="n"/>
      <c r="F3097" s="223" t="n"/>
      <c r="G3097" s="223" t="n"/>
      <c r="H3097" s="223" t="n"/>
      <c r="I3097" s="258" t="n"/>
      <c r="J3097" s="186" t="n"/>
      <c r="K3097" s="223" t="n"/>
      <c r="L3097" s="264" t="n"/>
      <c r="M3097" s="265" t="n"/>
      <c r="N3097" s="223" t="n"/>
      <c r="O3097" s="223" t="n"/>
      <c r="P3097" s="223" t="n"/>
      <c r="Q3097" s="223" t="n"/>
      <c r="R3097" s="223" t="n"/>
      <c r="S3097" s="223" t="n"/>
      <c r="T3097" s="223" t="n"/>
      <c r="U3097" s="86" t="n"/>
      <c r="V3097" s="86" t="n"/>
      <c r="W3097" s="223" t="n"/>
      <c r="X3097" s="223" t="n"/>
      <c r="Y3097" s="262" t="n"/>
      <c r="Z3097" s="226" t="n"/>
      <c r="AA3097" s="241" t="n"/>
      <c r="AB3097" s="237" t="n"/>
    </row>
    <row r="3098" ht="15" customHeight="1" s="283">
      <c r="A3098" s="109" t="n"/>
      <c r="B3098" s="222" t="n"/>
      <c r="C3098" s="223" t="n"/>
      <c r="D3098" s="223" t="n"/>
      <c r="E3098" s="223" t="n"/>
      <c r="F3098" s="223" t="n"/>
      <c r="G3098" s="223" t="n"/>
      <c r="H3098" s="223" t="n"/>
      <c r="I3098" s="258" t="n"/>
      <c r="J3098" s="186" t="n"/>
      <c r="K3098" s="223" t="n"/>
      <c r="L3098" s="264" t="n"/>
      <c r="M3098" s="265" t="n"/>
      <c r="N3098" s="223" t="n"/>
      <c r="O3098" s="223" t="n"/>
      <c r="P3098" s="223" t="n"/>
      <c r="Q3098" s="223" t="n"/>
      <c r="R3098" s="223" t="n"/>
      <c r="S3098" s="223" t="n"/>
      <c r="T3098" s="223" t="n"/>
      <c r="U3098" s="86" t="n"/>
      <c r="V3098" s="86" t="n"/>
      <c r="W3098" s="223" t="n"/>
      <c r="X3098" s="223" t="n"/>
      <c r="Y3098" s="262" t="n"/>
      <c r="Z3098" s="226" t="n"/>
      <c r="AA3098" s="241" t="n"/>
      <c r="AB3098" s="237" t="n"/>
    </row>
    <row r="3099" ht="15" customHeight="1" s="283">
      <c r="A3099" s="109" t="n"/>
      <c r="B3099" s="222" t="n"/>
      <c r="C3099" s="223" t="n"/>
      <c r="D3099" s="223" t="n"/>
      <c r="E3099" s="223" t="n"/>
      <c r="F3099" s="223" t="n"/>
      <c r="G3099" s="223" t="n"/>
      <c r="H3099" s="223" t="n"/>
      <c r="I3099" s="258" t="n"/>
      <c r="J3099" s="186" t="n"/>
      <c r="K3099" s="223" t="n"/>
      <c r="L3099" s="264" t="n"/>
      <c r="M3099" s="265" t="n"/>
      <c r="N3099" s="223" t="n"/>
      <c r="O3099" s="223" t="n"/>
      <c r="P3099" s="223" t="n"/>
      <c r="Q3099" s="223" t="n"/>
      <c r="R3099" s="223" t="n"/>
      <c r="S3099" s="223" t="n"/>
      <c r="T3099" s="223" t="n"/>
      <c r="U3099" s="86" t="n"/>
      <c r="V3099" s="86" t="n"/>
      <c r="W3099" s="223" t="n"/>
      <c r="X3099" s="223" t="n"/>
      <c r="Y3099" s="262" t="n"/>
      <c r="Z3099" s="226" t="n"/>
      <c r="AA3099" s="241" t="n"/>
      <c r="AB3099" s="237" t="n"/>
    </row>
    <row r="3100" ht="15" customHeight="1" s="283">
      <c r="A3100" s="109" t="n"/>
      <c r="B3100" s="222" t="n"/>
      <c r="C3100" s="223" t="n"/>
      <c r="D3100" s="223" t="n"/>
      <c r="E3100" s="223" t="n"/>
      <c r="F3100" s="223" t="n"/>
      <c r="G3100" s="223" t="n"/>
      <c r="H3100" s="223" t="n"/>
      <c r="I3100" s="258" t="n"/>
      <c r="J3100" s="186" t="n"/>
      <c r="K3100" s="223" t="n"/>
      <c r="L3100" s="264" t="n"/>
      <c r="M3100" s="265" t="n"/>
      <c r="N3100" s="223" t="n"/>
      <c r="O3100" s="223" t="n"/>
      <c r="P3100" s="223" t="n"/>
      <c r="Q3100" s="223" t="n"/>
      <c r="R3100" s="223" t="n"/>
      <c r="S3100" s="223" t="n"/>
      <c r="T3100" s="223" t="n"/>
      <c r="U3100" s="86" t="n"/>
      <c r="V3100" s="86" t="n"/>
      <c r="W3100" s="223" t="n"/>
      <c r="X3100" s="223" t="n"/>
      <c r="Y3100" s="262" t="n"/>
      <c r="Z3100" s="226" t="n"/>
      <c r="AA3100" s="241" t="n"/>
      <c r="AB3100" s="237" t="n"/>
    </row>
    <row r="3101" ht="15" customHeight="1" s="283">
      <c r="A3101" s="109" t="n"/>
      <c r="B3101" s="222" t="n"/>
      <c r="C3101" s="223" t="n"/>
      <c r="D3101" s="223" t="n"/>
      <c r="E3101" s="223" t="n"/>
      <c r="F3101" s="223" t="n"/>
      <c r="G3101" s="223" t="n"/>
      <c r="H3101" s="223" t="n"/>
      <c r="I3101" s="258" t="n"/>
      <c r="J3101" s="186" t="n"/>
      <c r="K3101" s="223" t="n"/>
      <c r="L3101" s="264" t="n"/>
      <c r="M3101" s="265" t="n"/>
      <c r="N3101" s="223" t="n"/>
      <c r="O3101" s="223" t="n"/>
      <c r="P3101" s="223" t="n"/>
      <c r="Q3101" s="223" t="n"/>
      <c r="R3101" s="223" t="n"/>
      <c r="S3101" s="223" t="n"/>
      <c r="T3101" s="223" t="n"/>
      <c r="U3101" s="86" t="n"/>
      <c r="V3101" s="86" t="n"/>
      <c r="W3101" s="223" t="n"/>
      <c r="X3101" s="223" t="n"/>
      <c r="Y3101" s="262" t="n"/>
      <c r="Z3101" s="226" t="n"/>
      <c r="AA3101" s="241" t="n"/>
      <c r="AB3101" s="237" t="n"/>
    </row>
    <row r="3102" ht="15" customHeight="1" s="283">
      <c r="A3102" s="109" t="n"/>
      <c r="B3102" s="222" t="n"/>
      <c r="C3102" s="223" t="n"/>
      <c r="D3102" s="223" t="n"/>
      <c r="E3102" s="223" t="n"/>
      <c r="F3102" s="223" t="n"/>
      <c r="G3102" s="223" t="n"/>
      <c r="H3102" s="223" t="n"/>
      <c r="I3102" s="258" t="n"/>
      <c r="J3102" s="186" t="n"/>
      <c r="K3102" s="223" t="n"/>
      <c r="L3102" s="264" t="n"/>
      <c r="M3102" s="265" t="n"/>
      <c r="N3102" s="223" t="n"/>
      <c r="O3102" s="223" t="n"/>
      <c r="P3102" s="223" t="n"/>
      <c r="Q3102" s="223" t="n"/>
      <c r="R3102" s="223" t="n"/>
      <c r="S3102" s="223" t="n"/>
      <c r="T3102" s="223" t="n"/>
      <c r="U3102" s="86" t="n"/>
      <c r="V3102" s="86" t="n"/>
      <c r="W3102" s="223" t="n"/>
      <c r="X3102" s="223" t="n"/>
      <c r="Y3102" s="262" t="n"/>
      <c r="Z3102" s="226" t="n"/>
      <c r="AA3102" s="241" t="n"/>
      <c r="AB3102" s="237" t="n"/>
    </row>
    <row r="3103" ht="15" customHeight="1" s="283">
      <c r="A3103" s="109" t="n"/>
      <c r="B3103" s="222" t="n"/>
      <c r="C3103" s="223" t="n"/>
      <c r="D3103" s="223" t="n"/>
      <c r="E3103" s="223" t="n"/>
      <c r="F3103" s="223" t="n"/>
      <c r="G3103" s="223" t="n"/>
      <c r="H3103" s="223" t="n"/>
      <c r="I3103" s="258" t="n"/>
      <c r="J3103" s="186" t="n"/>
      <c r="K3103" s="223" t="n"/>
      <c r="L3103" s="223" t="n"/>
      <c r="M3103" s="259" t="n"/>
      <c r="N3103" s="223" t="n"/>
      <c r="O3103" s="223" t="n"/>
      <c r="P3103" s="223" t="n"/>
      <c r="Q3103" s="223" t="n"/>
      <c r="R3103" s="223" t="n"/>
      <c r="S3103" s="223" t="n"/>
      <c r="T3103" s="223" t="n"/>
      <c r="U3103" s="86" t="n"/>
      <c r="V3103" s="86" t="n"/>
      <c r="W3103" s="223" t="n"/>
      <c r="X3103" s="223" t="n"/>
      <c r="Y3103" s="262" t="n"/>
      <c r="Z3103" s="226" t="n"/>
      <c r="AA3103" s="241" t="n"/>
      <c r="AB3103" s="237" t="n"/>
    </row>
    <row r="3104" ht="15" customHeight="1" s="283">
      <c r="A3104" s="109" t="n"/>
      <c r="B3104" s="222" t="n"/>
      <c r="C3104" s="223" t="n"/>
      <c r="D3104" s="223" t="n"/>
      <c r="E3104" s="223" t="n"/>
      <c r="F3104" s="223" t="n"/>
      <c r="G3104" s="223" t="n"/>
      <c r="H3104" s="223" t="n"/>
      <c r="I3104" s="258" t="n"/>
      <c r="J3104" s="186" t="n"/>
      <c r="K3104" s="223" t="n"/>
      <c r="L3104" s="264" t="n"/>
      <c r="M3104" s="265" t="n"/>
      <c r="N3104" s="223" t="n"/>
      <c r="O3104" s="223" t="n"/>
      <c r="P3104" s="223" t="n"/>
      <c r="Q3104" s="223" t="n"/>
      <c r="R3104" s="223" t="n"/>
      <c r="S3104" s="223" t="n"/>
      <c r="T3104" s="223" t="n"/>
      <c r="U3104" s="86" t="n"/>
      <c r="V3104" s="86" t="n"/>
      <c r="W3104" s="223" t="n"/>
      <c r="X3104" s="223" t="n"/>
      <c r="Y3104" s="262" t="n"/>
      <c r="Z3104" s="226" t="n"/>
      <c r="AA3104" s="241" t="n"/>
      <c r="AB3104" s="237" t="n"/>
    </row>
    <row r="3105" ht="15" customHeight="1" s="283">
      <c r="A3105" s="109" t="n"/>
      <c r="B3105" s="222" t="n"/>
      <c r="C3105" s="223" t="n"/>
      <c r="D3105" s="223" t="n"/>
      <c r="E3105" s="223" t="n"/>
      <c r="F3105" s="223" t="n"/>
      <c r="G3105" s="223" t="n"/>
      <c r="H3105" s="223" t="n"/>
      <c r="I3105" s="258" t="n"/>
      <c r="J3105" s="186" t="n"/>
      <c r="K3105" s="223" t="n"/>
      <c r="L3105" s="264" t="n"/>
      <c r="M3105" s="265" t="n"/>
      <c r="N3105" s="223" t="n"/>
      <c r="O3105" s="223" t="n"/>
      <c r="P3105" s="223" t="n"/>
      <c r="Q3105" s="223" t="n"/>
      <c r="R3105" s="223" t="n"/>
      <c r="S3105" s="223" t="n"/>
      <c r="T3105" s="223" t="n"/>
      <c r="U3105" s="86" t="n"/>
      <c r="V3105" s="86" t="n"/>
      <c r="W3105" s="223" t="n"/>
      <c r="X3105" s="223" t="n"/>
      <c r="Y3105" s="262" t="n"/>
      <c r="Z3105" s="226" t="n"/>
      <c r="AA3105" s="241" t="n"/>
      <c r="AB3105" s="237" t="n"/>
    </row>
    <row r="3106" ht="15" customHeight="1" s="283">
      <c r="A3106" s="109" t="n"/>
      <c r="B3106" s="222" t="n"/>
      <c r="C3106" s="223" t="n"/>
      <c r="D3106" s="223" t="n"/>
      <c r="E3106" s="223" t="n"/>
      <c r="F3106" s="223" t="n"/>
      <c r="G3106" s="223" t="n"/>
      <c r="H3106" s="223" t="n"/>
      <c r="I3106" s="258" t="n"/>
      <c r="J3106" s="186" t="n"/>
      <c r="K3106" s="223" t="n"/>
      <c r="L3106" s="264" t="n"/>
      <c r="M3106" s="265" t="n"/>
      <c r="N3106" s="223" t="n"/>
      <c r="O3106" s="223" t="n"/>
      <c r="P3106" s="223" t="n"/>
      <c r="Q3106" s="223" t="n"/>
      <c r="R3106" s="223" t="n"/>
      <c r="S3106" s="223" t="n"/>
      <c r="T3106" s="223" t="n"/>
      <c r="U3106" s="86" t="n"/>
      <c r="V3106" s="86" t="n"/>
      <c r="W3106" s="223" t="n"/>
      <c r="X3106" s="223" t="n"/>
      <c r="Y3106" s="262" t="n"/>
      <c r="Z3106" s="226" t="n"/>
      <c r="AA3106" s="241" t="n"/>
      <c r="AB3106" s="237" t="n"/>
    </row>
    <row r="3107" ht="15" customHeight="1" s="283">
      <c r="A3107" s="109" t="n"/>
      <c r="B3107" s="222" t="n"/>
      <c r="C3107" s="223" t="n"/>
      <c r="D3107" s="223" t="n"/>
      <c r="E3107" s="223" t="n"/>
      <c r="F3107" s="223" t="n"/>
      <c r="G3107" s="223" t="n"/>
      <c r="H3107" s="223" t="n"/>
      <c r="I3107" s="258" t="n"/>
      <c r="J3107" s="186" t="n"/>
      <c r="K3107" s="223" t="n"/>
      <c r="L3107" s="264" t="n"/>
      <c r="M3107" s="265" t="n"/>
      <c r="N3107" s="223" t="n"/>
      <c r="O3107" s="223" t="n"/>
      <c r="P3107" s="223" t="n"/>
      <c r="Q3107" s="223" t="n"/>
      <c r="R3107" s="223" t="n"/>
      <c r="S3107" s="223" t="n"/>
      <c r="T3107" s="223" t="n"/>
      <c r="U3107" s="86" t="n"/>
      <c r="V3107" s="86" t="n"/>
      <c r="W3107" s="223" t="n"/>
      <c r="X3107" s="223" t="n"/>
      <c r="Y3107" s="262" t="n"/>
      <c r="Z3107" s="226" t="n"/>
      <c r="AA3107" s="241" t="n"/>
      <c r="AB3107" s="237" t="n"/>
    </row>
    <row r="3108" ht="15" customHeight="1" s="283">
      <c r="A3108" s="109" t="n"/>
      <c r="B3108" s="222" t="n"/>
      <c r="C3108" s="223" t="n"/>
      <c r="D3108" s="223" t="n"/>
      <c r="E3108" s="223" t="n"/>
      <c r="F3108" s="223" t="n"/>
      <c r="G3108" s="223" t="n"/>
      <c r="H3108" s="223" t="n"/>
      <c r="I3108" s="258" t="n"/>
      <c r="J3108" s="186" t="n"/>
      <c r="K3108" s="223" t="n"/>
      <c r="L3108" s="264" t="n"/>
      <c r="M3108" s="265" t="n"/>
      <c r="N3108" s="223" t="n"/>
      <c r="O3108" s="223" t="n"/>
      <c r="P3108" s="223" t="n"/>
      <c r="Q3108" s="223" t="n"/>
      <c r="R3108" s="223" t="n"/>
      <c r="S3108" s="223" t="n"/>
      <c r="T3108" s="223" t="n"/>
      <c r="U3108" s="86" t="n"/>
      <c r="V3108" s="86" t="n"/>
      <c r="W3108" s="223" t="n"/>
      <c r="X3108" s="223" t="n"/>
      <c r="Y3108" s="262" t="n"/>
      <c r="Z3108" s="226" t="n"/>
      <c r="AA3108" s="241" t="n"/>
      <c r="AB3108" s="237" t="n"/>
    </row>
    <row r="3109" ht="15" customHeight="1" s="283">
      <c r="A3109" s="109" t="n"/>
      <c r="B3109" s="222" t="n"/>
      <c r="C3109" s="223" t="n"/>
      <c r="D3109" s="223" t="n"/>
      <c r="E3109" s="223" t="n"/>
      <c r="F3109" s="223" t="n"/>
      <c r="G3109" s="223" t="n"/>
      <c r="H3109" s="223" t="n"/>
      <c r="I3109" s="258" t="n"/>
      <c r="J3109" s="186" t="n"/>
      <c r="K3109" s="223" t="n"/>
      <c r="L3109" s="264" t="n"/>
      <c r="M3109" s="265" t="n"/>
      <c r="N3109" s="223" t="n"/>
      <c r="O3109" s="223" t="n"/>
      <c r="P3109" s="223" t="n"/>
      <c r="Q3109" s="223" t="n"/>
      <c r="R3109" s="223" t="n"/>
      <c r="S3109" s="223" t="n"/>
      <c r="T3109" s="223" t="n"/>
      <c r="U3109" s="86" t="n"/>
      <c r="V3109" s="86" t="n"/>
      <c r="W3109" s="223" t="n"/>
      <c r="X3109" s="223" t="n"/>
      <c r="Y3109" s="262" t="n"/>
      <c r="Z3109" s="226" t="n"/>
      <c r="AA3109" s="241" t="n"/>
      <c r="AB3109" s="237" t="n"/>
    </row>
    <row r="3110" ht="15" customHeight="1" s="283">
      <c r="A3110" s="109" t="n"/>
      <c r="B3110" s="222" t="n"/>
      <c r="C3110" s="223" t="n"/>
      <c r="D3110" s="223" t="n"/>
      <c r="E3110" s="223" t="n"/>
      <c r="F3110" s="223" t="n"/>
      <c r="G3110" s="223" t="n"/>
      <c r="H3110" s="223" t="n"/>
      <c r="I3110" s="258" t="n"/>
      <c r="J3110" s="186" t="n"/>
      <c r="K3110" s="223" t="n"/>
      <c r="L3110" s="264" t="n"/>
      <c r="M3110" s="265" t="n"/>
      <c r="N3110" s="223" t="n"/>
      <c r="O3110" s="223" t="n"/>
      <c r="P3110" s="223" t="n"/>
      <c r="Q3110" s="223" t="n"/>
      <c r="R3110" s="223" t="n"/>
      <c r="S3110" s="223" t="n"/>
      <c r="T3110" s="223" t="n"/>
      <c r="U3110" s="86" t="n"/>
      <c r="V3110" s="86" t="n"/>
      <c r="W3110" s="223" t="n"/>
      <c r="X3110" s="223" t="n"/>
      <c r="Y3110" s="262" t="n"/>
      <c r="Z3110" s="226" t="n"/>
      <c r="AA3110" s="241" t="n"/>
      <c r="AB3110" s="237" t="n"/>
    </row>
    <row r="3111" ht="15" customHeight="1" s="283">
      <c r="A3111" s="109" t="n"/>
      <c r="B3111" s="222" t="n"/>
      <c r="C3111" s="223" t="n"/>
      <c r="D3111" s="223" t="n"/>
      <c r="E3111" s="223" t="n"/>
      <c r="F3111" s="223" t="n"/>
      <c r="G3111" s="223" t="n"/>
      <c r="H3111" s="223" t="n"/>
      <c r="I3111" s="258" t="n"/>
      <c r="J3111" s="186" t="n"/>
      <c r="K3111" s="223" t="n"/>
      <c r="L3111" s="223" t="n"/>
      <c r="M3111" s="259" t="n"/>
      <c r="N3111" s="223" t="n"/>
      <c r="O3111" s="223" t="n"/>
      <c r="P3111" s="223" t="n"/>
      <c r="Q3111" s="223" t="n"/>
      <c r="R3111" s="223" t="n"/>
      <c r="S3111" s="223" t="n"/>
      <c r="T3111" s="223" t="n"/>
      <c r="U3111" s="86" t="n"/>
      <c r="V3111" s="86" t="n"/>
      <c r="W3111" s="223" t="n"/>
      <c r="X3111" s="223" t="n"/>
      <c r="Y3111" s="262" t="n"/>
      <c r="Z3111" s="226" t="n"/>
      <c r="AA3111" s="241" t="n"/>
      <c r="AB3111" s="237" t="n"/>
    </row>
    <row r="3112" ht="15" customHeight="1" s="283">
      <c r="A3112" s="109" t="n"/>
      <c r="B3112" s="222" t="n"/>
      <c r="C3112" s="223" t="n"/>
      <c r="D3112" s="223" t="n"/>
      <c r="E3112" s="223" t="n"/>
      <c r="F3112" s="223" t="n"/>
      <c r="G3112" s="223" t="n"/>
      <c r="H3112" s="223" t="n"/>
      <c r="I3112" s="258" t="n"/>
      <c r="J3112" s="186" t="n"/>
      <c r="K3112" s="223" t="n"/>
      <c r="L3112" s="264" t="n"/>
      <c r="M3112" s="265" t="n"/>
      <c r="N3112" s="223" t="n"/>
      <c r="O3112" s="223" t="n"/>
      <c r="P3112" s="223" t="n"/>
      <c r="Q3112" s="223" t="n"/>
      <c r="R3112" s="223" t="n"/>
      <c r="S3112" s="223" t="n"/>
      <c r="T3112" s="223" t="n"/>
      <c r="U3112" s="86" t="n"/>
      <c r="V3112" s="86" t="n"/>
      <c r="W3112" s="223" t="n"/>
      <c r="X3112" s="223" t="n"/>
      <c r="Y3112" s="262" t="n"/>
      <c r="Z3112" s="226" t="n"/>
      <c r="AA3112" s="241" t="n"/>
      <c r="AB3112" s="237" t="n"/>
    </row>
    <row r="3113" ht="15" customHeight="1" s="283">
      <c r="A3113" s="109" t="n"/>
      <c r="B3113" s="222" t="n"/>
      <c r="C3113" s="223" t="n"/>
      <c r="D3113" s="223" t="n"/>
      <c r="E3113" s="223" t="n"/>
      <c r="F3113" s="223" t="n"/>
      <c r="G3113" s="223" t="n"/>
      <c r="H3113" s="223" t="n"/>
      <c r="I3113" s="258" t="n"/>
      <c r="J3113" s="186" t="n"/>
      <c r="K3113" s="223" t="n"/>
      <c r="L3113" s="264" t="n"/>
      <c r="M3113" s="265" t="n"/>
      <c r="N3113" s="223" t="n"/>
      <c r="O3113" s="223" t="n"/>
      <c r="P3113" s="223" t="n"/>
      <c r="Q3113" s="223" t="n"/>
      <c r="R3113" s="223" t="n"/>
      <c r="S3113" s="223" t="n"/>
      <c r="T3113" s="223" t="n"/>
      <c r="U3113" s="86" t="n"/>
      <c r="V3113" s="86" t="n"/>
      <c r="W3113" s="223" t="n"/>
      <c r="X3113" s="223" t="n"/>
      <c r="Y3113" s="262" t="n"/>
      <c r="Z3113" s="226" t="n"/>
      <c r="AA3113" s="241" t="n"/>
      <c r="AB3113" s="237" t="n"/>
    </row>
    <row r="3114" ht="15" customHeight="1" s="283">
      <c r="A3114" s="109" t="n"/>
      <c r="B3114" s="222" t="n"/>
      <c r="C3114" s="223" t="n"/>
      <c r="D3114" s="223" t="n"/>
      <c r="E3114" s="223" t="n"/>
      <c r="F3114" s="223" t="n"/>
      <c r="G3114" s="223" t="n"/>
      <c r="H3114" s="223" t="n"/>
      <c r="I3114" s="258" t="n"/>
      <c r="J3114" s="186" t="n"/>
      <c r="K3114" s="223" t="n"/>
      <c r="L3114" s="264" t="n"/>
      <c r="M3114" s="265" t="n"/>
      <c r="N3114" s="223" t="n"/>
      <c r="O3114" s="223" t="n"/>
      <c r="P3114" s="223" t="n"/>
      <c r="Q3114" s="223" t="n"/>
      <c r="R3114" s="223" t="n"/>
      <c r="S3114" s="223" t="n"/>
      <c r="T3114" s="223" t="n"/>
      <c r="U3114" s="86" t="n"/>
      <c r="V3114" s="86" t="n"/>
      <c r="W3114" s="223" t="n"/>
      <c r="X3114" s="223" t="n"/>
      <c r="Y3114" s="262" t="n"/>
      <c r="Z3114" s="226" t="n"/>
      <c r="AA3114" s="241" t="n"/>
      <c r="AB3114" s="237" t="n"/>
    </row>
    <row r="3115" ht="15" customHeight="1" s="283">
      <c r="A3115" s="109" t="n"/>
      <c r="B3115" s="222" t="n"/>
      <c r="C3115" s="223" t="n"/>
      <c r="D3115" s="223" t="n"/>
      <c r="E3115" s="223" t="n"/>
      <c r="F3115" s="223" t="n"/>
      <c r="G3115" s="223" t="n"/>
      <c r="H3115" s="223" t="n"/>
      <c r="I3115" s="258" t="n"/>
      <c r="J3115" s="186" t="n"/>
      <c r="K3115" s="223" t="n"/>
      <c r="L3115" s="264" t="n"/>
      <c r="M3115" s="265" t="n"/>
      <c r="N3115" s="223" t="n"/>
      <c r="O3115" s="223" t="n"/>
      <c r="P3115" s="223" t="n"/>
      <c r="Q3115" s="223" t="n"/>
      <c r="R3115" s="223" t="n"/>
      <c r="S3115" s="223" t="n"/>
      <c r="T3115" s="223" t="n"/>
      <c r="U3115" s="86" t="n"/>
      <c r="V3115" s="86" t="n"/>
      <c r="W3115" s="223" t="n"/>
      <c r="X3115" s="223" t="n"/>
      <c r="Y3115" s="262" t="n"/>
      <c r="Z3115" s="226" t="n"/>
      <c r="AA3115" s="241" t="n"/>
      <c r="AB3115" s="237" t="n"/>
    </row>
    <row r="3116" ht="15" customHeight="1" s="283">
      <c r="A3116" s="109" t="n"/>
      <c r="B3116" s="222" t="n"/>
      <c r="C3116" s="223" t="n"/>
      <c r="D3116" s="223" t="n"/>
      <c r="E3116" s="223" t="n"/>
      <c r="F3116" s="223" t="n"/>
      <c r="G3116" s="223" t="n"/>
      <c r="H3116" s="223" t="n"/>
      <c r="I3116" s="258" t="n"/>
      <c r="J3116" s="186" t="n"/>
      <c r="K3116" s="223" t="n"/>
      <c r="L3116" s="264" t="n"/>
      <c r="M3116" s="265" t="n"/>
      <c r="N3116" s="223" t="n"/>
      <c r="O3116" s="223" t="n"/>
      <c r="P3116" s="223" t="n"/>
      <c r="Q3116" s="223" t="n"/>
      <c r="R3116" s="223" t="n"/>
      <c r="S3116" s="223" t="n"/>
      <c r="T3116" s="223" t="n"/>
      <c r="U3116" s="86" t="n"/>
      <c r="V3116" s="86" t="n"/>
      <c r="W3116" s="223" t="n"/>
      <c r="X3116" s="223" t="n"/>
      <c r="Y3116" s="262" t="n"/>
      <c r="Z3116" s="226" t="n"/>
      <c r="AA3116" s="241" t="n"/>
      <c r="AB3116" s="237" t="n"/>
    </row>
    <row r="3117" ht="15" customHeight="1" s="283">
      <c r="A3117" s="109" t="n"/>
      <c r="B3117" s="222" t="n"/>
      <c r="C3117" s="223" t="n"/>
      <c r="D3117" s="223" t="n"/>
      <c r="E3117" s="223" t="n"/>
      <c r="F3117" s="223" t="n"/>
      <c r="G3117" s="223" t="n"/>
      <c r="H3117" s="223" t="n"/>
      <c r="I3117" s="258" t="n"/>
      <c r="J3117" s="186" t="n"/>
      <c r="K3117" s="223" t="n"/>
      <c r="L3117" s="264" t="n"/>
      <c r="M3117" s="265" t="n"/>
      <c r="N3117" s="223" t="n"/>
      <c r="O3117" s="223" t="n"/>
      <c r="P3117" s="223" t="n"/>
      <c r="Q3117" s="223" t="n"/>
      <c r="R3117" s="223" t="n"/>
      <c r="S3117" s="223" t="n"/>
      <c r="T3117" s="223" t="n"/>
      <c r="U3117" s="86" t="n"/>
      <c r="V3117" s="86" t="n"/>
      <c r="W3117" s="223" t="n"/>
      <c r="X3117" s="223" t="n"/>
      <c r="Y3117" s="262" t="n"/>
      <c r="Z3117" s="226" t="n"/>
      <c r="AA3117" s="241" t="n"/>
      <c r="AB3117" s="237" t="n"/>
    </row>
    <row r="3118" ht="15" customHeight="1" s="283">
      <c r="A3118" s="109" t="n"/>
      <c r="B3118" s="222" t="n"/>
      <c r="C3118" s="223" t="n"/>
      <c r="D3118" s="223" t="n"/>
      <c r="E3118" s="223" t="n"/>
      <c r="F3118" s="223" t="n"/>
      <c r="G3118" s="223" t="n"/>
      <c r="H3118" s="223" t="n"/>
      <c r="I3118" s="258" t="n"/>
      <c r="J3118" s="186" t="n"/>
      <c r="K3118" s="223" t="n"/>
      <c r="L3118" s="264" t="n"/>
      <c r="M3118" s="265" t="n"/>
      <c r="N3118" s="223" t="n"/>
      <c r="O3118" s="223" t="n"/>
      <c r="P3118" s="223" t="n"/>
      <c r="Q3118" s="223" t="n"/>
      <c r="R3118" s="223" t="n"/>
      <c r="S3118" s="223" t="n"/>
      <c r="T3118" s="223" t="n"/>
      <c r="U3118" s="86" t="n"/>
      <c r="V3118" s="86" t="n"/>
      <c r="W3118" s="223" t="n"/>
      <c r="X3118" s="223" t="n"/>
      <c r="Y3118" s="262" t="n"/>
      <c r="Z3118" s="226" t="n"/>
      <c r="AA3118" s="241" t="n"/>
      <c r="AB3118" s="237" t="n"/>
    </row>
    <row r="3119" ht="15" customHeight="1" s="283">
      <c r="A3119" s="109" t="n"/>
      <c r="B3119" s="222" t="n"/>
      <c r="C3119" s="223" t="n"/>
      <c r="D3119" s="223" t="n"/>
      <c r="E3119" s="223" t="n"/>
      <c r="F3119" s="223" t="n"/>
      <c r="G3119" s="223" t="n"/>
      <c r="H3119" s="223" t="n"/>
      <c r="I3119" s="258" t="n"/>
      <c r="J3119" s="186" t="n"/>
      <c r="K3119" s="223" t="n"/>
      <c r="L3119" s="264" t="n"/>
      <c r="M3119" s="265" t="n"/>
      <c r="N3119" s="223" t="n"/>
      <c r="O3119" s="223" t="n"/>
      <c r="P3119" s="223" t="n"/>
      <c r="Q3119" s="223" t="n"/>
      <c r="R3119" s="223" t="n"/>
      <c r="S3119" s="223" t="n"/>
      <c r="T3119" s="223" t="n"/>
      <c r="U3119" s="86" t="n"/>
      <c r="V3119" s="86" t="n"/>
      <c r="W3119" s="223" t="n"/>
      <c r="X3119" s="223" t="n"/>
      <c r="Y3119" s="262" t="n"/>
      <c r="Z3119" s="226" t="n"/>
      <c r="AA3119" s="241" t="n"/>
      <c r="AB3119" s="237" t="n"/>
    </row>
    <row r="3120" ht="15" customHeight="1" s="283">
      <c r="A3120" s="109" t="n"/>
      <c r="B3120" s="222" t="n"/>
      <c r="C3120" s="223" t="n"/>
      <c r="D3120" s="223" t="n"/>
      <c r="E3120" s="223" t="n"/>
      <c r="F3120" s="223" t="n"/>
      <c r="G3120" s="223" t="n"/>
      <c r="H3120" s="223" t="n"/>
      <c r="I3120" s="258" t="n"/>
      <c r="J3120" s="186" t="n"/>
      <c r="K3120" s="223" t="n"/>
      <c r="L3120" s="264" t="n"/>
      <c r="M3120" s="265" t="n"/>
      <c r="N3120" s="223" t="n"/>
      <c r="O3120" s="223" t="n"/>
      <c r="P3120" s="223" t="n"/>
      <c r="Q3120" s="223" t="n"/>
      <c r="R3120" s="223" t="n"/>
      <c r="S3120" s="223" t="n"/>
      <c r="T3120" s="223" t="n"/>
      <c r="U3120" s="86" t="n"/>
      <c r="V3120" s="86" t="n"/>
      <c r="W3120" s="223" t="n"/>
      <c r="X3120" s="223" t="n"/>
      <c r="Y3120" s="262" t="n"/>
      <c r="Z3120" s="226" t="n"/>
      <c r="AA3120" s="241" t="n"/>
      <c r="AB3120" s="237" t="n"/>
    </row>
    <row r="3121" ht="15" customHeight="1" s="283">
      <c r="A3121" s="109" t="n"/>
      <c r="B3121" s="222" t="n"/>
      <c r="C3121" s="223" t="n"/>
      <c r="D3121" s="223" t="n"/>
      <c r="E3121" s="223" t="n"/>
      <c r="F3121" s="223" t="n"/>
      <c r="G3121" s="223" t="n"/>
      <c r="H3121" s="223" t="n"/>
      <c r="I3121" s="258" t="n"/>
      <c r="J3121" s="186" t="n"/>
      <c r="K3121" s="223" t="n"/>
      <c r="L3121" s="264" t="n"/>
      <c r="M3121" s="265" t="n"/>
      <c r="N3121" s="223" t="n"/>
      <c r="O3121" s="223" t="n"/>
      <c r="P3121" s="223" t="n"/>
      <c r="Q3121" s="223" t="n"/>
      <c r="R3121" s="223" t="n"/>
      <c r="S3121" s="223" t="n"/>
      <c r="T3121" s="223" t="n"/>
      <c r="U3121" s="86" t="n"/>
      <c r="V3121" s="86" t="n"/>
      <c r="W3121" s="223" t="n"/>
      <c r="X3121" s="223" t="n"/>
      <c r="Y3121" s="262" t="n"/>
      <c r="Z3121" s="226" t="n"/>
      <c r="AA3121" s="241" t="n"/>
      <c r="AB3121" s="237" t="n"/>
    </row>
    <row r="3122" ht="15" customHeight="1" s="283">
      <c r="A3122" s="109" t="n"/>
      <c r="B3122" s="222" t="n"/>
      <c r="C3122" s="223" t="n"/>
      <c r="D3122" s="223" t="n"/>
      <c r="E3122" s="223" t="n"/>
      <c r="F3122" s="223" t="n"/>
      <c r="G3122" s="223" t="n"/>
      <c r="H3122" s="223" t="n"/>
      <c r="I3122" s="258" t="n"/>
      <c r="J3122" s="186" t="n"/>
      <c r="K3122" s="223" t="n"/>
      <c r="L3122" s="264" t="n"/>
      <c r="M3122" s="265" t="n"/>
      <c r="N3122" s="223" t="n"/>
      <c r="O3122" s="223" t="n"/>
      <c r="P3122" s="223" t="n"/>
      <c r="Q3122" s="223" t="n"/>
      <c r="R3122" s="223" t="n"/>
      <c r="S3122" s="223" t="n"/>
      <c r="T3122" s="223" t="n"/>
      <c r="U3122" s="86" t="n"/>
      <c r="V3122" s="86" t="n"/>
      <c r="W3122" s="223" t="n"/>
      <c r="X3122" s="223" t="n"/>
      <c r="Y3122" s="262" t="n"/>
      <c r="Z3122" s="226" t="n"/>
      <c r="AA3122" s="241" t="n"/>
      <c r="AB3122" s="237" t="n"/>
    </row>
    <row r="3123" ht="15" customHeight="1" s="283">
      <c r="A3123" s="109" t="n"/>
      <c r="B3123" s="222" t="n"/>
      <c r="C3123" s="223" t="n"/>
      <c r="D3123" s="223" t="n"/>
      <c r="E3123" s="223" t="n"/>
      <c r="F3123" s="223" t="n"/>
      <c r="G3123" s="223" t="n"/>
      <c r="H3123" s="223" t="n"/>
      <c r="I3123" s="258" t="n"/>
      <c r="J3123" s="186" t="n"/>
      <c r="K3123" s="223" t="n"/>
      <c r="L3123" s="264" t="n"/>
      <c r="M3123" s="265" t="n"/>
      <c r="N3123" s="223" t="n"/>
      <c r="O3123" s="223" t="n"/>
      <c r="P3123" s="223" t="n"/>
      <c r="Q3123" s="223" t="n"/>
      <c r="R3123" s="223" t="n"/>
      <c r="S3123" s="223" t="n"/>
      <c r="T3123" s="223" t="n"/>
      <c r="U3123" s="86" t="n"/>
      <c r="V3123" s="86" t="n"/>
      <c r="W3123" s="223" t="n"/>
      <c r="X3123" s="223" t="n"/>
      <c r="Y3123" s="262" t="n"/>
      <c r="Z3123" s="226" t="n"/>
      <c r="AA3123" s="241" t="n"/>
      <c r="AB3123" s="237" t="n"/>
    </row>
    <row r="3124" ht="15" customHeight="1" s="283">
      <c r="A3124" s="109" t="n"/>
      <c r="B3124" s="222" t="n"/>
      <c r="C3124" s="223" t="n"/>
      <c r="D3124" s="223" t="n"/>
      <c r="E3124" s="223" t="n"/>
      <c r="F3124" s="223" t="n"/>
      <c r="G3124" s="223" t="n"/>
      <c r="H3124" s="223" t="n"/>
      <c r="I3124" s="258" t="n"/>
      <c r="J3124" s="186" t="n"/>
      <c r="K3124" s="223" t="n"/>
      <c r="L3124" s="264" t="n"/>
      <c r="M3124" s="265" t="n"/>
      <c r="N3124" s="223" t="n"/>
      <c r="O3124" s="223" t="n"/>
      <c r="P3124" s="223" t="n"/>
      <c r="Q3124" s="223" t="n"/>
      <c r="R3124" s="223" t="n"/>
      <c r="S3124" s="223" t="n"/>
      <c r="T3124" s="223" t="n"/>
      <c r="U3124" s="86" t="n"/>
      <c r="V3124" s="86" t="n"/>
      <c r="W3124" s="223" t="n"/>
      <c r="X3124" s="223" t="n"/>
      <c r="Y3124" s="262" t="n"/>
      <c r="Z3124" s="226" t="n"/>
      <c r="AA3124" s="241" t="n"/>
      <c r="AB3124" s="237" t="n"/>
    </row>
    <row r="3125" ht="15" customHeight="1" s="283">
      <c r="A3125" s="109" t="n"/>
      <c r="B3125" s="222" t="n"/>
      <c r="C3125" s="223" t="n"/>
      <c r="D3125" s="223" t="n"/>
      <c r="E3125" s="223" t="n"/>
      <c r="F3125" s="223" t="n"/>
      <c r="G3125" s="223" t="n"/>
      <c r="H3125" s="223" t="n"/>
      <c r="I3125" s="258" t="n"/>
      <c r="J3125" s="186" t="n"/>
      <c r="K3125" s="223" t="n"/>
      <c r="L3125" s="264" t="n"/>
      <c r="M3125" s="265" t="n"/>
      <c r="N3125" s="223" t="n"/>
      <c r="O3125" s="223" t="n"/>
      <c r="P3125" s="223" t="n"/>
      <c r="Q3125" s="223" t="n"/>
      <c r="R3125" s="223" t="n"/>
      <c r="S3125" s="223" t="n"/>
      <c r="T3125" s="223" t="n"/>
      <c r="U3125" s="86" t="n"/>
      <c r="V3125" s="86" t="n"/>
      <c r="W3125" s="223" t="n"/>
      <c r="X3125" s="223" t="n"/>
      <c r="Y3125" s="262" t="n"/>
      <c r="Z3125" s="226" t="n"/>
      <c r="AA3125" s="241" t="n"/>
      <c r="AB3125" s="237" t="n"/>
    </row>
    <row r="3126" ht="15" customHeight="1" s="283">
      <c r="A3126" s="109" t="n"/>
      <c r="B3126" s="222" t="n"/>
      <c r="C3126" s="223" t="n"/>
      <c r="D3126" s="223" t="n"/>
      <c r="E3126" s="223" t="n"/>
      <c r="F3126" s="223" t="n"/>
      <c r="G3126" s="223" t="n"/>
      <c r="H3126" s="223" t="n"/>
      <c r="I3126" s="258" t="n"/>
      <c r="J3126" s="186" t="n"/>
      <c r="K3126" s="223" t="n"/>
      <c r="L3126" s="264" t="n"/>
      <c r="M3126" s="265" t="n"/>
      <c r="N3126" s="223" t="n"/>
      <c r="O3126" s="223" t="n"/>
      <c r="P3126" s="223" t="n"/>
      <c r="Q3126" s="223" t="n"/>
      <c r="R3126" s="223" t="n"/>
      <c r="S3126" s="223" t="n"/>
      <c r="T3126" s="223" t="n"/>
      <c r="U3126" s="86" t="n"/>
      <c r="V3126" s="86" t="n"/>
      <c r="W3126" s="223" t="n"/>
      <c r="X3126" s="223" t="n"/>
      <c r="Y3126" s="262" t="n"/>
      <c r="Z3126" s="226" t="n"/>
      <c r="AA3126" s="241" t="n"/>
      <c r="AB3126" s="237" t="n"/>
    </row>
    <row r="3127" ht="15" customHeight="1" s="283">
      <c r="A3127" s="109" t="n"/>
      <c r="B3127" s="222" t="n"/>
      <c r="C3127" s="223" t="n"/>
      <c r="D3127" s="223" t="n"/>
      <c r="E3127" s="223" t="n"/>
      <c r="F3127" s="223" t="n"/>
      <c r="G3127" s="223" t="n"/>
      <c r="H3127" s="223" t="n"/>
      <c r="I3127" s="258" t="n"/>
      <c r="J3127" s="186" t="n"/>
      <c r="K3127" s="223" t="n"/>
      <c r="L3127" s="264" t="n"/>
      <c r="M3127" s="265" t="n"/>
      <c r="N3127" s="223" t="n"/>
      <c r="O3127" s="223" t="n"/>
      <c r="P3127" s="223" t="n"/>
      <c r="Q3127" s="223" t="n"/>
      <c r="R3127" s="223" t="n"/>
      <c r="S3127" s="223" t="n"/>
      <c r="T3127" s="223" t="n"/>
      <c r="U3127" s="86" t="n"/>
      <c r="V3127" s="86" t="n"/>
      <c r="W3127" s="223" t="n"/>
      <c r="X3127" s="223" t="n"/>
      <c r="Y3127" s="262" t="n"/>
      <c r="Z3127" s="226" t="n"/>
      <c r="AA3127" s="241" t="n"/>
      <c r="AB3127" s="237" t="n"/>
    </row>
    <row r="3128" ht="15" customHeight="1" s="283">
      <c r="A3128" s="109" t="n"/>
      <c r="B3128" s="222" t="n"/>
      <c r="C3128" s="223" t="n"/>
      <c r="D3128" s="223" t="n"/>
      <c r="E3128" s="223" t="n"/>
      <c r="F3128" s="223" t="n"/>
      <c r="G3128" s="223" t="n"/>
      <c r="H3128" s="223" t="n"/>
      <c r="I3128" s="258" t="n"/>
      <c r="J3128" s="186" t="n"/>
      <c r="K3128" s="223" t="n"/>
      <c r="L3128" s="264" t="n"/>
      <c r="M3128" s="265" t="n"/>
      <c r="N3128" s="223" t="n"/>
      <c r="O3128" s="223" t="n"/>
      <c r="P3128" s="223" t="n"/>
      <c r="Q3128" s="223" t="n"/>
      <c r="R3128" s="223" t="n"/>
      <c r="S3128" s="223" t="n"/>
      <c r="T3128" s="223" t="n"/>
      <c r="U3128" s="86" t="n"/>
      <c r="V3128" s="86" t="n"/>
      <c r="W3128" s="223" t="n"/>
      <c r="X3128" s="223" t="n"/>
      <c r="Y3128" s="262" t="n"/>
      <c r="Z3128" s="226" t="n"/>
      <c r="AA3128" s="241" t="n"/>
      <c r="AB3128" s="237" t="n"/>
    </row>
    <row r="3129" ht="15" customHeight="1" s="283">
      <c r="A3129" s="109" t="n"/>
      <c r="B3129" s="222" t="n"/>
      <c r="C3129" s="223" t="n"/>
      <c r="D3129" s="223" t="n"/>
      <c r="E3129" s="223" t="n"/>
      <c r="F3129" s="223" t="n"/>
      <c r="G3129" s="223" t="n"/>
      <c r="H3129" s="223" t="n"/>
      <c r="I3129" s="258" t="n"/>
      <c r="J3129" s="186" t="n"/>
      <c r="K3129" s="223" t="n"/>
      <c r="L3129" s="264" t="n"/>
      <c r="M3129" s="265" t="n"/>
      <c r="N3129" s="223" t="n"/>
      <c r="O3129" s="223" t="n"/>
      <c r="P3129" s="223" t="n"/>
      <c r="Q3129" s="223" t="n"/>
      <c r="R3129" s="223" t="n"/>
      <c r="S3129" s="223" t="n"/>
      <c r="T3129" s="223" t="n"/>
      <c r="U3129" s="86" t="n"/>
      <c r="V3129" s="86" t="n"/>
      <c r="W3129" s="223" t="n"/>
      <c r="X3129" s="223" t="n"/>
      <c r="Y3129" s="262" t="n"/>
      <c r="Z3129" s="226" t="n"/>
      <c r="AA3129" s="241" t="n"/>
      <c r="AB3129" s="237" t="n"/>
    </row>
    <row r="3130" ht="15" customHeight="1" s="283">
      <c r="A3130" s="109" t="n"/>
      <c r="B3130" s="222" t="n"/>
      <c r="C3130" s="223" t="n"/>
      <c r="D3130" s="223" t="n"/>
      <c r="E3130" s="223" t="n"/>
      <c r="F3130" s="223" t="n"/>
      <c r="G3130" s="223" t="n"/>
      <c r="H3130" s="223" t="n"/>
      <c r="I3130" s="258" t="n"/>
      <c r="J3130" s="186" t="n"/>
      <c r="K3130" s="223" t="n"/>
      <c r="L3130" s="264" t="n"/>
      <c r="M3130" s="265" t="n"/>
      <c r="N3130" s="223" t="n"/>
      <c r="O3130" s="223" t="n"/>
      <c r="P3130" s="223" t="n"/>
      <c r="Q3130" s="223" t="n"/>
      <c r="R3130" s="223" t="n"/>
      <c r="S3130" s="223" t="n"/>
      <c r="T3130" s="223" t="n"/>
      <c r="U3130" s="86" t="n"/>
      <c r="V3130" s="86" t="n"/>
      <c r="W3130" s="223" t="n"/>
      <c r="X3130" s="223" t="n"/>
      <c r="Y3130" s="262" t="n"/>
      <c r="Z3130" s="226" t="n"/>
      <c r="AA3130" s="241" t="n"/>
      <c r="AB3130" s="237" t="n"/>
    </row>
    <row r="3131" ht="15" customHeight="1" s="283">
      <c r="A3131" s="109" t="n"/>
      <c r="B3131" s="222" t="n"/>
      <c r="C3131" s="223" t="n"/>
      <c r="D3131" s="223" t="n"/>
      <c r="E3131" s="223" t="n"/>
      <c r="F3131" s="223" t="n"/>
      <c r="G3131" s="223" t="n"/>
      <c r="H3131" s="223" t="n"/>
      <c r="I3131" s="258" t="n"/>
      <c r="J3131" s="186" t="n"/>
      <c r="K3131" s="223" t="n"/>
      <c r="L3131" s="264" t="n"/>
      <c r="M3131" s="265" t="n"/>
      <c r="N3131" s="223" t="n"/>
      <c r="O3131" s="223" t="n"/>
      <c r="P3131" s="223" t="n"/>
      <c r="Q3131" s="223" t="n"/>
      <c r="R3131" s="223" t="n"/>
      <c r="S3131" s="223" t="n"/>
      <c r="T3131" s="223" t="n"/>
      <c r="U3131" s="86" t="n"/>
      <c r="V3131" s="86" t="n"/>
      <c r="W3131" s="223" t="n"/>
      <c r="X3131" s="223" t="n"/>
      <c r="Y3131" s="262" t="n"/>
      <c r="Z3131" s="226" t="n"/>
      <c r="AA3131" s="241" t="n"/>
      <c r="AB3131" s="237" t="n"/>
    </row>
    <row r="3132" ht="15" customHeight="1" s="283">
      <c r="A3132" s="109" t="n"/>
      <c r="B3132" s="222" t="n"/>
      <c r="C3132" s="223" t="n"/>
      <c r="D3132" s="223" t="n"/>
      <c r="E3132" s="223" t="n"/>
      <c r="F3132" s="223" t="n"/>
      <c r="G3132" s="223" t="n"/>
      <c r="H3132" s="223" t="n"/>
      <c r="I3132" s="258" t="n"/>
      <c r="J3132" s="186" t="n"/>
      <c r="K3132" s="223" t="n"/>
      <c r="L3132" s="264" t="n"/>
      <c r="M3132" s="265" t="n"/>
      <c r="N3132" s="223" t="n"/>
      <c r="O3132" s="223" t="n"/>
      <c r="P3132" s="223" t="n"/>
      <c r="Q3132" s="223" t="n"/>
      <c r="R3132" s="223" t="n"/>
      <c r="S3132" s="223" t="n"/>
      <c r="T3132" s="223" t="n"/>
      <c r="U3132" s="86" t="n"/>
      <c r="V3132" s="86" t="n"/>
      <c r="W3132" s="223" t="n"/>
      <c r="X3132" s="223" t="n"/>
      <c r="Y3132" s="262" t="n"/>
      <c r="Z3132" s="226" t="n"/>
      <c r="AA3132" s="241" t="n"/>
      <c r="AB3132" s="237" t="n"/>
    </row>
    <row r="3133" ht="15" customHeight="1" s="283">
      <c r="A3133" s="109" t="n"/>
      <c r="B3133" s="222" t="n"/>
      <c r="C3133" s="223" t="n"/>
      <c r="D3133" s="223" t="n"/>
      <c r="E3133" s="223" t="n"/>
      <c r="F3133" s="223" t="n"/>
      <c r="G3133" s="223" t="n"/>
      <c r="H3133" s="223" t="n"/>
      <c r="I3133" s="258" t="n"/>
      <c r="J3133" s="186" t="n"/>
      <c r="K3133" s="223" t="n"/>
      <c r="L3133" s="264" t="n"/>
      <c r="M3133" s="265" t="n"/>
      <c r="N3133" s="223" t="n"/>
      <c r="O3133" s="223" t="n"/>
      <c r="P3133" s="223" t="n"/>
      <c r="Q3133" s="223" t="n"/>
      <c r="R3133" s="223" t="n"/>
      <c r="S3133" s="223" t="n"/>
      <c r="T3133" s="223" t="n"/>
      <c r="U3133" s="86" t="n"/>
      <c r="V3133" s="86" t="n"/>
      <c r="W3133" s="223" t="n"/>
      <c r="X3133" s="223" t="n"/>
      <c r="Y3133" s="262" t="n"/>
      <c r="Z3133" s="226" t="n"/>
      <c r="AA3133" s="241" t="n"/>
      <c r="AB3133" s="237" t="n"/>
    </row>
    <row r="3134" ht="15" customHeight="1" s="283">
      <c r="A3134" s="109" t="n"/>
      <c r="B3134" s="222" t="n"/>
      <c r="C3134" s="223" t="n"/>
      <c r="D3134" s="223" t="n"/>
      <c r="E3134" s="223" t="n"/>
      <c r="F3134" s="223" t="n"/>
      <c r="G3134" s="223" t="n"/>
      <c r="H3134" s="223" t="n"/>
      <c r="I3134" s="258" t="n"/>
      <c r="J3134" s="186" t="n"/>
      <c r="K3134" s="223" t="n"/>
      <c r="L3134" s="264" t="n"/>
      <c r="M3134" s="265" t="n"/>
      <c r="N3134" s="223" t="n"/>
      <c r="O3134" s="223" t="n"/>
      <c r="P3134" s="223" t="n"/>
      <c r="Q3134" s="223" t="n"/>
      <c r="R3134" s="223" t="n"/>
      <c r="S3134" s="223" t="n"/>
      <c r="T3134" s="223" t="n"/>
      <c r="U3134" s="86" t="n"/>
      <c r="V3134" s="86" t="n"/>
      <c r="W3134" s="223" t="n"/>
      <c r="X3134" s="223" t="n"/>
      <c r="Y3134" s="262" t="n"/>
      <c r="Z3134" s="226" t="n"/>
      <c r="AA3134" s="241" t="n"/>
      <c r="AB3134" s="237" t="n"/>
    </row>
    <row r="3135" ht="15" customHeight="1" s="283">
      <c r="A3135" s="109" t="n"/>
      <c r="B3135" s="222" t="n"/>
      <c r="C3135" s="223" t="n"/>
      <c r="D3135" s="223" t="n"/>
      <c r="E3135" s="223" t="n"/>
      <c r="F3135" s="223" t="n"/>
      <c r="G3135" s="223" t="n"/>
      <c r="H3135" s="223" t="n"/>
      <c r="I3135" s="258" t="n"/>
      <c r="J3135" s="186" t="n"/>
      <c r="K3135" s="223" t="n"/>
      <c r="L3135" s="264" t="n"/>
      <c r="M3135" s="265" t="n"/>
      <c r="N3135" s="223" t="n"/>
      <c r="O3135" s="223" t="n"/>
      <c r="P3135" s="223" t="n"/>
      <c r="Q3135" s="223" t="n"/>
      <c r="R3135" s="223" t="n"/>
      <c r="S3135" s="223" t="n"/>
      <c r="T3135" s="223" t="n"/>
      <c r="U3135" s="86" t="n"/>
      <c r="V3135" s="86" t="n"/>
      <c r="W3135" s="223" t="n"/>
      <c r="X3135" s="223" t="n"/>
      <c r="Y3135" s="262" t="n"/>
      <c r="Z3135" s="226" t="n"/>
      <c r="AA3135" s="241" t="n"/>
      <c r="AB3135" s="237" t="n"/>
    </row>
    <row r="3136" ht="15" customHeight="1" s="283">
      <c r="A3136" s="109" t="n"/>
      <c r="B3136" s="222" t="n"/>
      <c r="C3136" s="223" t="n"/>
      <c r="D3136" s="223" t="n"/>
      <c r="E3136" s="223" t="n"/>
      <c r="F3136" s="223" t="n"/>
      <c r="G3136" s="223" t="n"/>
      <c r="H3136" s="223" t="n"/>
      <c r="I3136" s="258" t="n"/>
      <c r="J3136" s="186" t="n"/>
      <c r="K3136" s="223" t="n"/>
      <c r="L3136" s="264" t="n"/>
      <c r="M3136" s="265" t="n"/>
      <c r="N3136" s="223" t="n"/>
      <c r="O3136" s="223" t="n"/>
      <c r="P3136" s="223" t="n"/>
      <c r="Q3136" s="223" t="n"/>
      <c r="R3136" s="223" t="n"/>
      <c r="S3136" s="223" t="n"/>
      <c r="T3136" s="223" t="n"/>
      <c r="U3136" s="86" t="n"/>
      <c r="V3136" s="86" t="n"/>
      <c r="W3136" s="223" t="n"/>
      <c r="X3136" s="223" t="n"/>
      <c r="Y3136" s="262" t="n"/>
      <c r="Z3136" s="226" t="n"/>
      <c r="AA3136" s="241" t="n"/>
      <c r="AB3136" s="237" t="n"/>
    </row>
    <row r="3137" ht="15" customHeight="1" s="283">
      <c r="A3137" s="109" t="n"/>
      <c r="B3137" s="222" t="n"/>
      <c r="C3137" s="223" t="n"/>
      <c r="D3137" s="223" t="n"/>
      <c r="E3137" s="223" t="n"/>
      <c r="F3137" s="223" t="n"/>
      <c r="G3137" s="223" t="n"/>
      <c r="H3137" s="223" t="n"/>
      <c r="I3137" s="258" t="n"/>
      <c r="J3137" s="186" t="n"/>
      <c r="K3137" s="223" t="n"/>
      <c r="L3137" s="264" t="n"/>
      <c r="M3137" s="265" t="n"/>
      <c r="N3137" s="223" t="n"/>
      <c r="O3137" s="223" t="n"/>
      <c r="P3137" s="223" t="n"/>
      <c r="Q3137" s="223" t="n"/>
      <c r="R3137" s="223" t="n"/>
      <c r="S3137" s="223" t="n"/>
      <c r="T3137" s="223" t="n"/>
      <c r="U3137" s="86" t="n"/>
      <c r="V3137" s="86" t="n"/>
      <c r="W3137" s="223" t="n"/>
      <c r="X3137" s="223" t="n"/>
      <c r="Y3137" s="262" t="n"/>
      <c r="Z3137" s="226" t="n"/>
      <c r="AA3137" s="241" t="n"/>
      <c r="AB3137" s="237" t="n"/>
    </row>
    <row r="3138" ht="15" customHeight="1" s="283">
      <c r="A3138" s="109" t="n"/>
      <c r="B3138" s="222" t="n"/>
      <c r="C3138" s="223" t="n"/>
      <c r="D3138" s="223" t="n"/>
      <c r="E3138" s="223" t="n"/>
      <c r="F3138" s="223" t="n"/>
      <c r="G3138" s="223" t="n"/>
      <c r="H3138" s="223" t="n"/>
      <c r="I3138" s="258" t="n"/>
      <c r="J3138" s="186" t="n"/>
      <c r="K3138" s="223" t="n"/>
      <c r="L3138" s="264" t="n"/>
      <c r="M3138" s="265" t="n"/>
      <c r="N3138" s="223" t="n"/>
      <c r="O3138" s="223" t="n"/>
      <c r="P3138" s="223" t="n"/>
      <c r="Q3138" s="223" t="n"/>
      <c r="R3138" s="223" t="n"/>
      <c r="S3138" s="223" t="n"/>
      <c r="T3138" s="223" t="n"/>
      <c r="U3138" s="86" t="n"/>
      <c r="V3138" s="86" t="n"/>
      <c r="W3138" s="223" t="n"/>
      <c r="X3138" s="223" t="n"/>
      <c r="Y3138" s="262" t="n"/>
      <c r="Z3138" s="226" t="n"/>
      <c r="AA3138" s="241" t="n"/>
      <c r="AB3138" s="237" t="n"/>
    </row>
    <row r="3139" ht="15" customHeight="1" s="283">
      <c r="A3139" s="109" t="n"/>
      <c r="B3139" s="222" t="n"/>
      <c r="C3139" s="223" t="n"/>
      <c r="D3139" s="223" t="n"/>
      <c r="E3139" s="223" t="n"/>
      <c r="F3139" s="223" t="n"/>
      <c r="G3139" s="223" t="n"/>
      <c r="H3139" s="223" t="n"/>
      <c r="I3139" s="258" t="n"/>
      <c r="J3139" s="186" t="n"/>
      <c r="K3139" s="223" t="n"/>
      <c r="L3139" s="264" t="n"/>
      <c r="M3139" s="265" t="n"/>
      <c r="N3139" s="223" t="n"/>
      <c r="O3139" s="223" t="n"/>
      <c r="P3139" s="223" t="n"/>
      <c r="Q3139" s="223" t="n"/>
      <c r="R3139" s="223" t="n"/>
      <c r="S3139" s="223" t="n"/>
      <c r="T3139" s="223" t="n"/>
      <c r="U3139" s="86" t="n"/>
      <c r="V3139" s="86" t="n"/>
      <c r="W3139" s="223" t="n"/>
      <c r="X3139" s="223" t="n"/>
      <c r="Y3139" s="262" t="n"/>
      <c r="Z3139" s="226" t="n"/>
      <c r="AA3139" s="241" t="n"/>
      <c r="AB3139" s="237" t="n"/>
    </row>
    <row r="3140" ht="15" customHeight="1" s="283">
      <c r="A3140" s="109" t="n"/>
      <c r="B3140" s="222" t="n"/>
      <c r="C3140" s="223" t="n"/>
      <c r="D3140" s="223" t="n"/>
      <c r="E3140" s="223" t="n"/>
      <c r="F3140" s="223" t="n"/>
      <c r="G3140" s="223" t="n"/>
      <c r="H3140" s="223" t="n"/>
      <c r="I3140" s="258" t="n"/>
      <c r="J3140" s="186" t="n"/>
      <c r="K3140" s="223" t="n"/>
      <c r="L3140" s="264" t="n"/>
      <c r="M3140" s="265" t="n"/>
      <c r="N3140" s="223" t="n"/>
      <c r="O3140" s="223" t="n"/>
      <c r="P3140" s="223" t="n"/>
      <c r="Q3140" s="223" t="n"/>
      <c r="R3140" s="223" t="n"/>
      <c r="S3140" s="223" t="n"/>
      <c r="T3140" s="223" t="n"/>
      <c r="U3140" s="86" t="n"/>
      <c r="V3140" s="86" t="n"/>
      <c r="W3140" s="223" t="n"/>
      <c r="X3140" s="223" t="n"/>
      <c r="Y3140" s="262" t="n"/>
      <c r="Z3140" s="226" t="n"/>
      <c r="AA3140" s="241" t="n"/>
      <c r="AB3140" s="237" t="n"/>
    </row>
    <row r="3141" ht="15" customHeight="1" s="283">
      <c r="A3141" s="109" t="n"/>
      <c r="B3141" s="222" t="n"/>
      <c r="C3141" s="223" t="n"/>
      <c r="D3141" s="223" t="n"/>
      <c r="E3141" s="223" t="n"/>
      <c r="F3141" s="223" t="n"/>
      <c r="G3141" s="223" t="n"/>
      <c r="H3141" s="223" t="n"/>
      <c r="I3141" s="258" t="n"/>
      <c r="J3141" s="186" t="n"/>
      <c r="K3141" s="223" t="n"/>
      <c r="L3141" s="264" t="n"/>
      <c r="M3141" s="265" t="n"/>
      <c r="N3141" s="223" t="n"/>
      <c r="O3141" s="223" t="n"/>
      <c r="P3141" s="223" t="n"/>
      <c r="Q3141" s="223" t="n"/>
      <c r="R3141" s="223" t="n"/>
      <c r="S3141" s="223" t="n"/>
      <c r="T3141" s="223" t="n"/>
      <c r="U3141" s="86" t="n"/>
      <c r="V3141" s="86" t="n"/>
      <c r="W3141" s="223" t="n"/>
      <c r="X3141" s="223" t="n"/>
      <c r="Y3141" s="262" t="n"/>
      <c r="Z3141" s="226" t="n"/>
      <c r="AA3141" s="241" t="n"/>
      <c r="AB3141" s="237" t="n"/>
    </row>
    <row r="3142" ht="15" customHeight="1" s="283">
      <c r="A3142" s="109" t="n"/>
      <c r="B3142" s="222" t="n"/>
      <c r="C3142" s="223" t="n"/>
      <c r="D3142" s="223" t="n"/>
      <c r="E3142" s="223" t="n"/>
      <c r="F3142" s="223" t="n"/>
      <c r="G3142" s="223" t="n"/>
      <c r="H3142" s="223" t="n"/>
      <c r="I3142" s="258" t="n"/>
      <c r="J3142" s="186" t="n"/>
      <c r="K3142" s="223" t="n"/>
      <c r="L3142" s="264" t="n"/>
      <c r="M3142" s="265" t="n"/>
      <c r="N3142" s="223" t="n"/>
      <c r="O3142" s="223" t="n"/>
      <c r="P3142" s="223" t="n"/>
      <c r="Q3142" s="223" t="n"/>
      <c r="R3142" s="223" t="n"/>
      <c r="S3142" s="223" t="n"/>
      <c r="T3142" s="223" t="n"/>
      <c r="U3142" s="86" t="n"/>
      <c r="V3142" s="86" t="n"/>
      <c r="W3142" s="223" t="n"/>
      <c r="X3142" s="223" t="n"/>
      <c r="Y3142" s="262" t="n"/>
      <c r="Z3142" s="226" t="n"/>
      <c r="AA3142" s="241" t="n"/>
      <c r="AB3142" s="237" t="n"/>
    </row>
    <row r="3143" ht="15" customHeight="1" s="283">
      <c r="A3143" s="109" t="n"/>
      <c r="B3143" s="222" t="n"/>
      <c r="C3143" s="223" t="n"/>
      <c r="D3143" s="223" t="n"/>
      <c r="E3143" s="223" t="n"/>
      <c r="F3143" s="223" t="n"/>
      <c r="G3143" s="223" t="n"/>
      <c r="H3143" s="223" t="n"/>
      <c r="I3143" s="258" t="n"/>
      <c r="J3143" s="186" t="n"/>
      <c r="K3143" s="223" t="n"/>
      <c r="L3143" s="264" t="n"/>
      <c r="M3143" s="265" t="n"/>
      <c r="N3143" s="223" t="n"/>
      <c r="O3143" s="223" t="n"/>
      <c r="P3143" s="223" t="n"/>
      <c r="Q3143" s="223" t="n"/>
      <c r="R3143" s="223" t="n"/>
      <c r="S3143" s="223" t="n"/>
      <c r="T3143" s="223" t="n"/>
      <c r="U3143" s="86" t="n"/>
      <c r="V3143" s="86" t="n"/>
      <c r="W3143" s="223" t="n"/>
      <c r="X3143" s="223" t="n"/>
      <c r="Y3143" s="262" t="n"/>
      <c r="Z3143" s="226" t="n"/>
      <c r="AA3143" s="241" t="n"/>
      <c r="AB3143" s="237" t="n"/>
    </row>
    <row r="3144" ht="15" customHeight="1" s="283">
      <c r="A3144" s="109" t="n"/>
      <c r="B3144" s="222" t="n"/>
      <c r="C3144" s="223" t="n"/>
      <c r="D3144" s="223" t="n"/>
      <c r="E3144" s="223" t="n"/>
      <c r="F3144" s="223" t="n"/>
      <c r="G3144" s="223" t="n"/>
      <c r="H3144" s="223" t="n"/>
      <c r="I3144" s="258" t="n"/>
      <c r="J3144" s="186" t="n"/>
      <c r="K3144" s="223" t="n"/>
      <c r="L3144" s="264" t="n"/>
      <c r="M3144" s="265" t="n"/>
      <c r="N3144" s="223" t="n"/>
      <c r="O3144" s="223" t="n"/>
      <c r="P3144" s="223" t="n"/>
      <c r="Q3144" s="223" t="n"/>
      <c r="R3144" s="223" t="n"/>
      <c r="S3144" s="223" t="n"/>
      <c r="T3144" s="223" t="n"/>
      <c r="U3144" s="86" t="n"/>
      <c r="V3144" s="86" t="n"/>
      <c r="W3144" s="223" t="n"/>
      <c r="X3144" s="223" t="n"/>
      <c r="Y3144" s="262" t="n"/>
      <c r="Z3144" s="226" t="n"/>
      <c r="AA3144" s="241" t="n"/>
      <c r="AB3144" s="237" t="n"/>
    </row>
    <row r="3145" ht="15" customHeight="1" s="283">
      <c r="A3145" s="109" t="n"/>
      <c r="B3145" s="222" t="n"/>
      <c r="C3145" s="223" t="n"/>
      <c r="D3145" s="223" t="n"/>
      <c r="E3145" s="223" t="n"/>
      <c r="F3145" s="223" t="n"/>
      <c r="G3145" s="223" t="n"/>
      <c r="H3145" s="223" t="n"/>
      <c r="I3145" s="258" t="n"/>
      <c r="J3145" s="186" t="n"/>
      <c r="K3145" s="223" t="n"/>
      <c r="L3145" s="264" t="n"/>
      <c r="M3145" s="265" t="n"/>
      <c r="N3145" s="223" t="n"/>
      <c r="O3145" s="223" t="n"/>
      <c r="P3145" s="223" t="n"/>
      <c r="Q3145" s="223" t="n"/>
      <c r="R3145" s="223" t="n"/>
      <c r="S3145" s="223" t="n"/>
      <c r="T3145" s="223" t="n"/>
      <c r="U3145" s="86" t="n"/>
      <c r="V3145" s="86" t="n"/>
      <c r="W3145" s="223" t="n"/>
      <c r="X3145" s="223" t="n"/>
      <c r="Y3145" s="262" t="n"/>
      <c r="Z3145" s="226" t="n"/>
      <c r="AA3145" s="241" t="n"/>
      <c r="AB3145" s="237" t="n"/>
    </row>
    <row r="3146" ht="15" customHeight="1" s="283">
      <c r="A3146" s="109" t="n"/>
      <c r="B3146" s="222" t="n"/>
      <c r="C3146" s="223" t="n"/>
      <c r="D3146" s="223" t="n"/>
      <c r="E3146" s="223" t="n"/>
      <c r="F3146" s="223" t="n"/>
      <c r="G3146" s="223" t="n"/>
      <c r="H3146" s="223" t="n"/>
      <c r="I3146" s="258" t="n"/>
      <c r="J3146" s="186" t="n"/>
      <c r="K3146" s="223" t="n"/>
      <c r="L3146" s="264" t="n"/>
      <c r="M3146" s="265" t="n"/>
      <c r="N3146" s="223" t="n"/>
      <c r="O3146" s="223" t="n"/>
      <c r="P3146" s="223" t="n"/>
      <c r="Q3146" s="223" t="n"/>
      <c r="R3146" s="223" t="n"/>
      <c r="S3146" s="223" t="n"/>
      <c r="T3146" s="223" t="n"/>
      <c r="U3146" s="86" t="n"/>
      <c r="V3146" s="86" t="n"/>
      <c r="W3146" s="223" t="n"/>
      <c r="X3146" s="223" t="n"/>
      <c r="Y3146" s="262" t="n"/>
      <c r="Z3146" s="226" t="n"/>
      <c r="AA3146" s="241" t="n"/>
      <c r="AB3146" s="237" t="n"/>
    </row>
    <row r="3147" ht="15" customHeight="1" s="283">
      <c r="A3147" s="109" t="n"/>
      <c r="B3147" s="222" t="n"/>
      <c r="C3147" s="223" t="n"/>
      <c r="D3147" s="223" t="n"/>
      <c r="E3147" s="223" t="n"/>
      <c r="F3147" s="223" t="n"/>
      <c r="G3147" s="223" t="n"/>
      <c r="H3147" s="223" t="n"/>
      <c r="I3147" s="258" t="n"/>
      <c r="J3147" s="186" t="n"/>
      <c r="K3147" s="223" t="n"/>
      <c r="L3147" s="264" t="n"/>
      <c r="M3147" s="265" t="n"/>
      <c r="N3147" s="223" t="n"/>
      <c r="O3147" s="223" t="n"/>
      <c r="P3147" s="223" t="n"/>
      <c r="Q3147" s="223" t="n"/>
      <c r="R3147" s="223" t="n"/>
      <c r="S3147" s="223" t="n"/>
      <c r="T3147" s="223" t="n"/>
      <c r="U3147" s="86" t="n"/>
      <c r="V3147" s="86" t="n"/>
      <c r="W3147" s="223" t="n"/>
      <c r="X3147" s="223" t="n"/>
      <c r="Y3147" s="262" t="n"/>
      <c r="Z3147" s="226" t="n"/>
      <c r="AA3147" s="241" t="n"/>
      <c r="AB3147" s="237" t="n"/>
    </row>
    <row r="3148" ht="15" customHeight="1" s="283">
      <c r="A3148" s="109" t="n"/>
      <c r="B3148" s="222" t="n"/>
      <c r="C3148" s="223" t="n"/>
      <c r="D3148" s="223" t="n"/>
      <c r="E3148" s="223" t="n"/>
      <c r="F3148" s="223" t="n"/>
      <c r="G3148" s="223" t="n"/>
      <c r="H3148" s="223" t="n"/>
      <c r="I3148" s="258" t="n"/>
      <c r="J3148" s="186" t="n"/>
      <c r="K3148" s="223" t="n"/>
      <c r="L3148" s="264" t="n"/>
      <c r="M3148" s="265" t="n"/>
      <c r="N3148" s="223" t="n"/>
      <c r="O3148" s="223" t="n"/>
      <c r="P3148" s="223" t="n"/>
      <c r="Q3148" s="223" t="n"/>
      <c r="R3148" s="223" t="n"/>
      <c r="S3148" s="223" t="n"/>
      <c r="T3148" s="223" t="n"/>
      <c r="U3148" s="86" t="n"/>
      <c r="V3148" s="86" t="n"/>
      <c r="W3148" s="223" t="n"/>
      <c r="X3148" s="223" t="n"/>
      <c r="Y3148" s="262" t="n"/>
      <c r="Z3148" s="226" t="n"/>
      <c r="AA3148" s="241" t="n"/>
      <c r="AB3148" s="237" t="n"/>
    </row>
    <row r="3149" ht="15" customHeight="1" s="283">
      <c r="A3149" s="109" t="n"/>
      <c r="B3149" s="222" t="n"/>
      <c r="C3149" s="223" t="n"/>
      <c r="D3149" s="223" t="n"/>
      <c r="E3149" s="223" t="n"/>
      <c r="F3149" s="223" t="n"/>
      <c r="G3149" s="223" t="n"/>
      <c r="H3149" s="223" t="n"/>
      <c r="I3149" s="258" t="n"/>
      <c r="J3149" s="186" t="n"/>
      <c r="K3149" s="223" t="n"/>
      <c r="L3149" s="264" t="n"/>
      <c r="M3149" s="265" t="n"/>
      <c r="N3149" s="223" t="n"/>
      <c r="O3149" s="223" t="n"/>
      <c r="P3149" s="223" t="n"/>
      <c r="Q3149" s="223" t="n"/>
      <c r="R3149" s="223" t="n"/>
      <c r="S3149" s="223" t="n"/>
      <c r="T3149" s="223" t="n"/>
      <c r="U3149" s="86" t="n"/>
      <c r="V3149" s="86" t="n"/>
      <c r="W3149" s="223" t="n"/>
      <c r="X3149" s="223" t="n"/>
      <c r="Y3149" s="262" t="n"/>
      <c r="Z3149" s="226" t="n"/>
      <c r="AA3149" s="241" t="n"/>
      <c r="AB3149" s="237" t="n"/>
    </row>
    <row r="3150" ht="15" customHeight="1" s="283">
      <c r="A3150" s="109" t="n"/>
      <c r="B3150" s="222" t="n"/>
      <c r="C3150" s="223" t="n"/>
      <c r="D3150" s="223" t="n"/>
      <c r="E3150" s="223" t="n"/>
      <c r="F3150" s="223" t="n"/>
      <c r="G3150" s="223" t="n"/>
      <c r="H3150" s="223" t="n"/>
      <c r="I3150" s="258" t="n"/>
      <c r="J3150" s="186" t="n"/>
      <c r="K3150" s="223" t="n"/>
      <c r="L3150" s="264" t="n"/>
      <c r="M3150" s="265" t="n"/>
      <c r="N3150" s="223" t="n"/>
      <c r="O3150" s="223" t="n"/>
      <c r="P3150" s="223" t="n"/>
      <c r="Q3150" s="223" t="n"/>
      <c r="R3150" s="223" t="n"/>
      <c r="S3150" s="223" t="n"/>
      <c r="T3150" s="223" t="n"/>
      <c r="U3150" s="86" t="n"/>
      <c r="V3150" s="86" t="n"/>
      <c r="W3150" s="223" t="n"/>
      <c r="X3150" s="223" t="n"/>
      <c r="Y3150" s="262" t="n"/>
      <c r="Z3150" s="226" t="n"/>
      <c r="AA3150" s="241" t="n"/>
      <c r="AB3150" s="237" t="n"/>
    </row>
    <row r="3151" ht="15" customHeight="1" s="283">
      <c r="A3151" s="109" t="n"/>
      <c r="B3151" s="222" t="n"/>
      <c r="C3151" s="223" t="n"/>
      <c r="D3151" s="223" t="n"/>
      <c r="E3151" s="223" t="n"/>
      <c r="F3151" s="223" t="n"/>
      <c r="G3151" s="223" t="n"/>
      <c r="H3151" s="223" t="n"/>
      <c r="I3151" s="258" t="n"/>
      <c r="J3151" s="186" t="n"/>
      <c r="K3151" s="223" t="n"/>
      <c r="L3151" s="264" t="n"/>
      <c r="M3151" s="265" t="n"/>
      <c r="N3151" s="223" t="n"/>
      <c r="O3151" s="223" t="n"/>
      <c r="P3151" s="223" t="n"/>
      <c r="Q3151" s="223" t="n"/>
      <c r="R3151" s="223" t="n"/>
      <c r="S3151" s="223" t="n"/>
      <c r="T3151" s="223" t="n"/>
      <c r="U3151" s="86" t="n"/>
      <c r="V3151" s="86" t="n"/>
      <c r="W3151" s="223" t="n"/>
      <c r="X3151" s="223" t="n"/>
      <c r="Y3151" s="262" t="n"/>
      <c r="Z3151" s="226" t="n"/>
      <c r="AA3151" s="241" t="n"/>
      <c r="AB3151" s="237" t="n"/>
    </row>
    <row r="3152" ht="15" customHeight="1" s="283">
      <c r="A3152" s="109" t="n"/>
      <c r="B3152" s="222" t="n"/>
      <c r="C3152" s="223" t="n"/>
      <c r="D3152" s="223" t="n"/>
      <c r="E3152" s="223" t="n"/>
      <c r="F3152" s="223" t="n"/>
      <c r="G3152" s="223" t="n"/>
      <c r="H3152" s="223" t="n"/>
      <c r="I3152" s="258" t="n"/>
      <c r="J3152" s="186" t="n"/>
      <c r="K3152" s="223" t="n"/>
      <c r="L3152" s="264" t="n"/>
      <c r="M3152" s="265" t="n"/>
      <c r="N3152" s="223" t="n"/>
      <c r="O3152" s="223" t="n"/>
      <c r="P3152" s="223" t="n"/>
      <c r="Q3152" s="223" t="n"/>
      <c r="R3152" s="223" t="n"/>
      <c r="S3152" s="223" t="n"/>
      <c r="T3152" s="223" t="n"/>
      <c r="U3152" s="86" t="n"/>
      <c r="V3152" s="86" t="n"/>
      <c r="W3152" s="223" t="n"/>
      <c r="X3152" s="223" t="n"/>
      <c r="Y3152" s="262" t="n"/>
      <c r="Z3152" s="226" t="n"/>
      <c r="AA3152" s="241" t="n"/>
      <c r="AB3152" s="237" t="n"/>
    </row>
    <row r="3153" ht="15" customHeight="1" s="283">
      <c r="A3153" s="109" t="n"/>
      <c r="B3153" s="222" t="n"/>
      <c r="C3153" s="223" t="n"/>
      <c r="D3153" s="223" t="n"/>
      <c r="E3153" s="223" t="n"/>
      <c r="F3153" s="223" t="n"/>
      <c r="G3153" s="223" t="n"/>
      <c r="H3153" s="223" t="n"/>
      <c r="I3153" s="258" t="n"/>
      <c r="J3153" s="186" t="n"/>
      <c r="K3153" s="223" t="n"/>
      <c r="L3153" s="264" t="n"/>
      <c r="M3153" s="265" t="n"/>
      <c r="N3153" s="223" t="n"/>
      <c r="O3153" s="223" t="n"/>
      <c r="P3153" s="223" t="n"/>
      <c r="Q3153" s="223" t="n"/>
      <c r="R3153" s="223" t="n"/>
      <c r="S3153" s="223" t="n"/>
      <c r="T3153" s="223" t="n"/>
      <c r="U3153" s="86" t="n"/>
      <c r="V3153" s="86" t="n"/>
      <c r="W3153" s="223" t="n"/>
      <c r="X3153" s="223" t="n"/>
      <c r="Y3153" s="262" t="n"/>
      <c r="Z3153" s="226" t="n"/>
      <c r="AA3153" s="241" t="n"/>
      <c r="AB3153" s="237" t="n"/>
    </row>
    <row r="3154" ht="15" customHeight="1" s="283">
      <c r="A3154" s="109" t="n"/>
      <c r="B3154" s="222" t="n"/>
      <c r="C3154" s="223" t="n"/>
      <c r="D3154" s="223" t="n"/>
      <c r="E3154" s="223" t="n"/>
      <c r="F3154" s="223" t="n"/>
      <c r="G3154" s="223" t="n"/>
      <c r="H3154" s="223" t="n"/>
      <c r="I3154" s="258" t="n"/>
      <c r="J3154" s="186" t="n"/>
      <c r="K3154" s="223" t="n"/>
      <c r="L3154" s="264" t="n"/>
      <c r="M3154" s="265" t="n"/>
      <c r="N3154" s="223" t="n"/>
      <c r="O3154" s="223" t="n"/>
      <c r="P3154" s="223" t="n"/>
      <c r="Q3154" s="223" t="n"/>
      <c r="R3154" s="223" t="n"/>
      <c r="S3154" s="223" t="n"/>
      <c r="T3154" s="223" t="n"/>
      <c r="U3154" s="86" t="n"/>
      <c r="V3154" s="86" t="n"/>
      <c r="W3154" s="223" t="n"/>
      <c r="X3154" s="223" t="n"/>
      <c r="Y3154" s="262" t="n"/>
      <c r="Z3154" s="226" t="n"/>
      <c r="AA3154" s="241" t="n"/>
      <c r="AB3154" s="237" t="n"/>
    </row>
    <row r="3155" ht="15" customHeight="1" s="283">
      <c r="A3155" s="109" t="n"/>
      <c r="B3155" s="222" t="n"/>
      <c r="C3155" s="223" t="n"/>
      <c r="D3155" s="223" t="n"/>
      <c r="E3155" s="223" t="n"/>
      <c r="F3155" s="223" t="n"/>
      <c r="G3155" s="223" t="n"/>
      <c r="H3155" s="223" t="n"/>
      <c r="I3155" s="258" t="n"/>
      <c r="J3155" s="186" t="n"/>
      <c r="K3155" s="223" t="n"/>
      <c r="L3155" s="264" t="n"/>
      <c r="M3155" s="265" t="n"/>
      <c r="N3155" s="223" t="n"/>
      <c r="O3155" s="223" t="n"/>
      <c r="P3155" s="223" t="n"/>
      <c r="Q3155" s="223" t="n"/>
      <c r="R3155" s="223" t="n"/>
      <c r="S3155" s="223" t="n"/>
      <c r="T3155" s="223" t="n"/>
      <c r="U3155" s="86" t="n"/>
      <c r="V3155" s="86" t="n"/>
      <c r="W3155" s="223" t="n"/>
      <c r="X3155" s="223" t="n"/>
      <c r="Y3155" s="262" t="n"/>
      <c r="Z3155" s="226" t="n"/>
      <c r="AA3155" s="241" t="n"/>
      <c r="AB3155" s="237" t="n"/>
    </row>
    <row r="3156" ht="15" customHeight="1" s="283">
      <c r="A3156" s="109" t="n"/>
      <c r="B3156" s="222" t="n"/>
      <c r="C3156" s="223" t="n"/>
      <c r="D3156" s="223" t="n"/>
      <c r="E3156" s="223" t="n"/>
      <c r="F3156" s="223" t="n"/>
      <c r="G3156" s="223" t="n"/>
      <c r="H3156" s="223" t="n"/>
      <c r="I3156" s="258" t="n"/>
      <c r="J3156" s="186" t="n"/>
      <c r="K3156" s="223" t="n"/>
      <c r="L3156" s="264" t="n"/>
      <c r="M3156" s="265" t="n"/>
      <c r="N3156" s="223" t="n"/>
      <c r="O3156" s="223" t="n"/>
      <c r="P3156" s="223" t="n"/>
      <c r="Q3156" s="223" t="n"/>
      <c r="R3156" s="223" t="n"/>
      <c r="S3156" s="223" t="n"/>
      <c r="T3156" s="223" t="n"/>
      <c r="U3156" s="86" t="n"/>
      <c r="V3156" s="86" t="n"/>
      <c r="W3156" s="223" t="n"/>
      <c r="X3156" s="223" t="n"/>
      <c r="Y3156" s="262" t="n"/>
      <c r="Z3156" s="226" t="n"/>
      <c r="AA3156" s="241" t="n"/>
      <c r="AB3156" s="237" t="n"/>
    </row>
    <row r="3157" ht="15" customHeight="1" s="283">
      <c r="A3157" s="109" t="n"/>
      <c r="B3157" s="222" t="n"/>
      <c r="C3157" s="223" t="n"/>
      <c r="D3157" s="223" t="n"/>
      <c r="E3157" s="223" t="n"/>
      <c r="F3157" s="223" t="n"/>
      <c r="G3157" s="223" t="n"/>
      <c r="H3157" s="223" t="n"/>
      <c r="I3157" s="258" t="n"/>
      <c r="J3157" s="186" t="n"/>
      <c r="K3157" s="223" t="n"/>
      <c r="L3157" s="264" t="n"/>
      <c r="M3157" s="265" t="n"/>
      <c r="N3157" s="223" t="n"/>
      <c r="O3157" s="223" t="n"/>
      <c r="P3157" s="223" t="n"/>
      <c r="Q3157" s="223" t="n"/>
      <c r="R3157" s="223" t="n"/>
      <c r="S3157" s="223" t="n"/>
      <c r="T3157" s="223" t="n"/>
      <c r="U3157" s="86" t="n"/>
      <c r="V3157" s="86" t="n"/>
      <c r="W3157" s="223" t="n"/>
      <c r="X3157" s="223" t="n"/>
      <c r="Y3157" s="262" t="n"/>
      <c r="Z3157" s="226" t="n"/>
      <c r="AA3157" s="241" t="n"/>
      <c r="AB3157" s="237" t="n"/>
    </row>
    <row r="3158" ht="15" customHeight="1" s="283">
      <c r="A3158" s="109" t="n"/>
      <c r="B3158" s="222" t="n"/>
      <c r="C3158" s="223" t="n"/>
      <c r="D3158" s="223" t="n"/>
      <c r="E3158" s="223" t="n"/>
      <c r="F3158" s="223" t="n"/>
      <c r="G3158" s="223" t="n"/>
      <c r="H3158" s="223" t="n"/>
      <c r="I3158" s="258" t="n"/>
      <c r="J3158" s="186" t="n"/>
      <c r="K3158" s="223" t="n"/>
      <c r="L3158" s="264" t="n"/>
      <c r="M3158" s="265" t="n"/>
      <c r="N3158" s="223" t="n"/>
      <c r="O3158" s="223" t="n"/>
      <c r="P3158" s="223" t="n"/>
      <c r="Q3158" s="223" t="n"/>
      <c r="R3158" s="223" t="n"/>
      <c r="S3158" s="223" t="n"/>
      <c r="T3158" s="223" t="n"/>
      <c r="U3158" s="86" t="n"/>
      <c r="V3158" s="86" t="n"/>
      <c r="W3158" s="223" t="n"/>
      <c r="X3158" s="223" t="n"/>
      <c r="Y3158" s="262" t="n"/>
      <c r="Z3158" s="226" t="n"/>
      <c r="AA3158" s="241" t="n"/>
      <c r="AB3158" s="237" t="n"/>
    </row>
    <row r="3159" ht="15" customHeight="1" s="283">
      <c r="A3159" s="109" t="n"/>
      <c r="B3159" s="222" t="n"/>
      <c r="C3159" s="223" t="n"/>
      <c r="D3159" s="223" t="n"/>
      <c r="E3159" s="223" t="n"/>
      <c r="F3159" s="223" t="n"/>
      <c r="G3159" s="223" t="n"/>
      <c r="H3159" s="223" t="n"/>
      <c r="I3159" s="258" t="n"/>
      <c r="J3159" s="186" t="n"/>
      <c r="K3159" s="223" t="n"/>
      <c r="L3159" s="223" t="n"/>
      <c r="M3159" s="259" t="n"/>
      <c r="N3159" s="223" t="n"/>
      <c r="O3159" s="223" t="n"/>
      <c r="P3159" s="223" t="n"/>
      <c r="Q3159" s="223" t="n"/>
      <c r="R3159" s="223" t="n"/>
      <c r="S3159" s="223" t="n"/>
      <c r="T3159" s="223" t="n"/>
      <c r="U3159" s="86" t="n"/>
      <c r="V3159" s="86" t="n"/>
      <c r="W3159" s="223" t="n"/>
      <c r="X3159" s="223" t="n"/>
      <c r="Y3159" s="262" t="n"/>
      <c r="Z3159" s="226" t="n"/>
      <c r="AA3159" s="241" t="n"/>
      <c r="AB3159" s="237" t="n"/>
    </row>
    <row r="3160" ht="15" customHeight="1" s="283">
      <c r="A3160" s="109" t="n"/>
      <c r="B3160" s="222" t="n"/>
      <c r="C3160" s="223" t="n"/>
      <c r="D3160" s="223" t="n"/>
      <c r="E3160" s="223" t="n"/>
      <c r="F3160" s="223" t="n"/>
      <c r="G3160" s="223" t="n"/>
      <c r="H3160" s="223" t="n"/>
      <c r="I3160" s="258" t="n"/>
      <c r="J3160" s="186" t="n"/>
      <c r="K3160" s="223" t="n"/>
      <c r="L3160" s="264" t="n"/>
      <c r="M3160" s="265" t="n"/>
      <c r="N3160" s="223" t="n"/>
      <c r="O3160" s="223" t="n"/>
      <c r="P3160" s="223" t="n"/>
      <c r="Q3160" s="223" t="n"/>
      <c r="R3160" s="223" t="n"/>
      <c r="S3160" s="223" t="n"/>
      <c r="T3160" s="223" t="n"/>
      <c r="U3160" s="86" t="n"/>
      <c r="V3160" s="86" t="n"/>
      <c r="W3160" s="223" t="n"/>
      <c r="X3160" s="223" t="n"/>
      <c r="Y3160" s="262" t="n"/>
      <c r="Z3160" s="226" t="n"/>
      <c r="AA3160" s="241" t="n"/>
      <c r="AB3160" s="237" t="n"/>
    </row>
    <row r="3161" ht="15" customHeight="1" s="283">
      <c r="A3161" s="109" t="n"/>
      <c r="B3161" s="222" t="n"/>
      <c r="C3161" s="223" t="n"/>
      <c r="D3161" s="223" t="n"/>
      <c r="E3161" s="223" t="n"/>
      <c r="F3161" s="223" t="n"/>
      <c r="G3161" s="223" t="n"/>
      <c r="H3161" s="223" t="n"/>
      <c r="I3161" s="258" t="n"/>
      <c r="J3161" s="186" t="n"/>
      <c r="K3161" s="223" t="n"/>
      <c r="L3161" s="264" t="n"/>
      <c r="M3161" s="265" t="n"/>
      <c r="N3161" s="223" t="n"/>
      <c r="O3161" s="223" t="n"/>
      <c r="P3161" s="223" t="n"/>
      <c r="Q3161" s="223" t="n"/>
      <c r="R3161" s="223" t="n"/>
      <c r="S3161" s="223" t="n"/>
      <c r="T3161" s="223" t="n"/>
      <c r="U3161" s="86" t="n"/>
      <c r="V3161" s="86" t="n"/>
      <c r="W3161" s="223" t="n"/>
      <c r="X3161" s="223" t="n"/>
      <c r="Y3161" s="262" t="n"/>
      <c r="Z3161" s="226" t="n"/>
      <c r="AA3161" s="241" t="n"/>
      <c r="AB3161" s="237" t="n"/>
    </row>
    <row r="3162" ht="15" customHeight="1" s="283">
      <c r="A3162" s="109" t="n"/>
      <c r="B3162" s="222" t="n"/>
      <c r="C3162" s="223" t="n"/>
      <c r="D3162" s="223" t="n"/>
      <c r="E3162" s="223" t="n"/>
      <c r="F3162" s="223" t="n"/>
      <c r="G3162" s="223" t="n"/>
      <c r="H3162" s="223" t="n"/>
      <c r="I3162" s="258" t="n"/>
      <c r="J3162" s="186" t="n"/>
      <c r="K3162" s="223" t="n"/>
      <c r="L3162" s="264" t="n"/>
      <c r="M3162" s="265" t="n"/>
      <c r="N3162" s="223" t="n"/>
      <c r="O3162" s="223" t="n"/>
      <c r="P3162" s="223" t="n"/>
      <c r="Q3162" s="223" t="n"/>
      <c r="R3162" s="223" t="n"/>
      <c r="S3162" s="223" t="n"/>
      <c r="T3162" s="223" t="n"/>
      <c r="U3162" s="86" t="n"/>
      <c r="V3162" s="86" t="n"/>
      <c r="W3162" s="223" t="n"/>
      <c r="X3162" s="223" t="n"/>
      <c r="Y3162" s="262" t="n"/>
      <c r="Z3162" s="226" t="n"/>
      <c r="AA3162" s="241" t="n"/>
      <c r="AB3162" s="237" t="n"/>
    </row>
    <row r="3163" ht="15" customHeight="1" s="283">
      <c r="A3163" s="109" t="n"/>
      <c r="B3163" s="222" t="n"/>
      <c r="C3163" s="223" t="n"/>
      <c r="D3163" s="223" t="n"/>
      <c r="E3163" s="223" t="n"/>
      <c r="F3163" s="223" t="n"/>
      <c r="G3163" s="223" t="n"/>
      <c r="H3163" s="223" t="n"/>
      <c r="I3163" s="258" t="n"/>
      <c r="J3163" s="186" t="n"/>
      <c r="K3163" s="223" t="n"/>
      <c r="L3163" s="264" t="n"/>
      <c r="M3163" s="265" t="n"/>
      <c r="N3163" s="223" t="n"/>
      <c r="O3163" s="223" t="n"/>
      <c r="P3163" s="223" t="n"/>
      <c r="Q3163" s="223" t="n"/>
      <c r="R3163" s="223" t="n"/>
      <c r="S3163" s="223" t="n"/>
      <c r="T3163" s="223" t="n"/>
      <c r="U3163" s="86" t="n"/>
      <c r="V3163" s="86" t="n"/>
      <c r="W3163" s="223" t="n"/>
      <c r="X3163" s="223" t="n"/>
      <c r="Y3163" s="262" t="n"/>
      <c r="Z3163" s="226" t="n"/>
      <c r="AA3163" s="241" t="n"/>
      <c r="AB3163" s="237" t="n"/>
    </row>
    <row r="3164" ht="15" customHeight="1" s="283">
      <c r="A3164" s="109" t="n"/>
      <c r="B3164" s="222" t="n"/>
      <c r="C3164" s="223" t="n"/>
      <c r="D3164" s="223" t="n"/>
      <c r="E3164" s="223" t="n"/>
      <c r="F3164" s="223" t="n"/>
      <c r="G3164" s="223" t="n"/>
      <c r="H3164" s="223" t="n"/>
      <c r="I3164" s="258" t="n"/>
      <c r="J3164" s="186" t="n"/>
      <c r="K3164" s="223" t="n"/>
      <c r="L3164" s="264" t="n"/>
      <c r="M3164" s="265" t="n"/>
      <c r="N3164" s="223" t="n"/>
      <c r="O3164" s="223" t="n"/>
      <c r="P3164" s="223" t="n"/>
      <c r="Q3164" s="223" t="n"/>
      <c r="R3164" s="223" t="n"/>
      <c r="S3164" s="223" t="n"/>
      <c r="T3164" s="223" t="n"/>
      <c r="U3164" s="86" t="n"/>
      <c r="V3164" s="86" t="n"/>
      <c r="W3164" s="223" t="n"/>
      <c r="X3164" s="223" t="n"/>
      <c r="Y3164" s="262" t="n"/>
      <c r="Z3164" s="226" t="n"/>
      <c r="AA3164" s="241" t="n"/>
      <c r="AB3164" s="237" t="n"/>
    </row>
    <row r="3165" ht="15" customHeight="1" s="283">
      <c r="A3165" s="109" t="n"/>
      <c r="B3165" s="222" t="n"/>
      <c r="C3165" s="223" t="n"/>
      <c r="D3165" s="223" t="n"/>
      <c r="E3165" s="223" t="n"/>
      <c r="F3165" s="223" t="n"/>
      <c r="G3165" s="223" t="n"/>
      <c r="H3165" s="223" t="n"/>
      <c r="I3165" s="258" t="n"/>
      <c r="J3165" s="186" t="n"/>
      <c r="K3165" s="223" t="n"/>
      <c r="L3165" s="264" t="n"/>
      <c r="M3165" s="265" t="n"/>
      <c r="N3165" s="223" t="n"/>
      <c r="O3165" s="223" t="n"/>
      <c r="P3165" s="223" t="n"/>
      <c r="Q3165" s="223" t="n"/>
      <c r="R3165" s="223" t="n"/>
      <c r="S3165" s="223" t="n"/>
      <c r="T3165" s="223" t="n"/>
      <c r="U3165" s="86" t="n"/>
      <c r="V3165" s="86" t="n"/>
      <c r="W3165" s="223" t="n"/>
      <c r="X3165" s="223" t="n"/>
      <c r="Y3165" s="262" t="n"/>
      <c r="Z3165" s="226" t="n"/>
      <c r="AA3165" s="241" t="n"/>
      <c r="AB3165" s="237" t="n"/>
    </row>
    <row r="3166" ht="15" customHeight="1" s="283">
      <c r="A3166" s="109" t="n"/>
      <c r="B3166" s="222" t="n"/>
      <c r="C3166" s="223" t="n"/>
      <c r="D3166" s="223" t="n"/>
      <c r="E3166" s="223" t="n"/>
      <c r="F3166" s="223" t="n"/>
      <c r="G3166" s="223" t="n"/>
      <c r="H3166" s="223" t="n"/>
      <c r="I3166" s="258" t="n"/>
      <c r="J3166" s="186" t="n"/>
      <c r="K3166" s="223" t="n"/>
      <c r="L3166" s="264" t="n"/>
      <c r="M3166" s="265" t="n"/>
      <c r="N3166" s="223" t="n"/>
      <c r="O3166" s="223" t="n"/>
      <c r="P3166" s="223" t="n"/>
      <c r="Q3166" s="223" t="n"/>
      <c r="R3166" s="223" t="n"/>
      <c r="S3166" s="223" t="n"/>
      <c r="T3166" s="223" t="n"/>
      <c r="U3166" s="86" t="n"/>
      <c r="V3166" s="86" t="n"/>
      <c r="W3166" s="223" t="n"/>
      <c r="X3166" s="223" t="n"/>
      <c r="Y3166" s="262" t="n"/>
      <c r="Z3166" s="226" t="n"/>
      <c r="AA3166" s="241" t="n"/>
      <c r="AB3166" s="237" t="n"/>
    </row>
    <row r="3167" ht="15" customHeight="1" s="283">
      <c r="A3167" s="109" t="n"/>
      <c r="B3167" s="222" t="n"/>
      <c r="C3167" s="223" t="n"/>
      <c r="D3167" s="223" t="n"/>
      <c r="E3167" s="223" t="n"/>
      <c r="F3167" s="223" t="n"/>
      <c r="G3167" s="223" t="n"/>
      <c r="H3167" s="223" t="n"/>
      <c r="I3167" s="258" t="n"/>
      <c r="J3167" s="186" t="n"/>
      <c r="K3167" s="223" t="n"/>
      <c r="L3167" s="264" t="n"/>
      <c r="M3167" s="265" t="n"/>
      <c r="N3167" s="223" t="n"/>
      <c r="O3167" s="223" t="n"/>
      <c r="P3167" s="223" t="n"/>
      <c r="Q3167" s="223" t="n"/>
      <c r="R3167" s="223" t="n"/>
      <c r="S3167" s="223" t="n"/>
      <c r="T3167" s="223" t="n"/>
      <c r="U3167" s="86" t="n"/>
      <c r="V3167" s="86" t="n"/>
      <c r="W3167" s="223" t="n"/>
      <c r="X3167" s="223" t="n"/>
      <c r="Y3167" s="262" t="n"/>
      <c r="Z3167" s="226" t="n"/>
      <c r="AA3167" s="241" t="n"/>
      <c r="AB3167" s="237" t="n"/>
    </row>
    <row r="3168" ht="15" customHeight="1" s="283">
      <c r="A3168" s="109" t="n"/>
      <c r="B3168" s="222" t="n"/>
      <c r="C3168" s="223" t="n"/>
      <c r="D3168" s="223" t="n"/>
      <c r="E3168" s="223" t="n"/>
      <c r="F3168" s="223" t="n"/>
      <c r="G3168" s="223" t="n"/>
      <c r="H3168" s="223" t="n"/>
      <c r="I3168" s="258" t="n"/>
      <c r="J3168" s="186" t="n"/>
      <c r="K3168" s="223" t="n"/>
      <c r="L3168" s="264" t="n"/>
      <c r="M3168" s="265" t="n"/>
      <c r="N3168" s="223" t="n"/>
      <c r="O3168" s="223" t="n"/>
      <c r="P3168" s="223" t="n"/>
      <c r="Q3168" s="223" t="n"/>
      <c r="R3168" s="223" t="n"/>
      <c r="S3168" s="223" t="n"/>
      <c r="T3168" s="223" t="n"/>
      <c r="U3168" s="86" t="n"/>
      <c r="V3168" s="86" t="n"/>
      <c r="W3168" s="223" t="n"/>
      <c r="X3168" s="223" t="n"/>
      <c r="Y3168" s="262" t="n"/>
      <c r="Z3168" s="226" t="n"/>
      <c r="AA3168" s="241" t="n"/>
      <c r="AB3168" s="237" t="n"/>
    </row>
    <row r="3169" ht="15" customHeight="1" s="283">
      <c r="A3169" s="109" t="n"/>
      <c r="B3169" s="222" t="n"/>
      <c r="C3169" s="223" t="n"/>
      <c r="D3169" s="223" t="n"/>
      <c r="E3169" s="223" t="n"/>
      <c r="F3169" s="223" t="n"/>
      <c r="G3169" s="223" t="n"/>
      <c r="H3169" s="223" t="n"/>
      <c r="I3169" s="258" t="n"/>
      <c r="J3169" s="186" t="n"/>
      <c r="K3169" s="223" t="n"/>
      <c r="L3169" s="264" t="n"/>
      <c r="M3169" s="265" t="n"/>
      <c r="N3169" s="223" t="n"/>
      <c r="O3169" s="223" t="n"/>
      <c r="P3169" s="223" t="n"/>
      <c r="Q3169" s="223" t="n"/>
      <c r="R3169" s="223" t="n"/>
      <c r="S3169" s="223" t="n"/>
      <c r="T3169" s="223" t="n"/>
      <c r="U3169" s="86" t="n"/>
      <c r="V3169" s="86" t="n"/>
      <c r="W3169" s="223" t="n"/>
      <c r="X3169" s="223" t="n"/>
      <c r="Y3169" s="262" t="n"/>
      <c r="Z3169" s="226" t="n"/>
      <c r="AA3169" s="241" t="n"/>
      <c r="AB3169" s="237" t="n"/>
    </row>
    <row r="3170" ht="15" customHeight="1" s="283">
      <c r="A3170" s="109" t="n"/>
      <c r="B3170" s="222" t="n"/>
      <c r="C3170" s="223" t="n"/>
      <c r="D3170" s="223" t="n"/>
      <c r="E3170" s="223" t="n"/>
      <c r="F3170" s="223" t="n"/>
      <c r="G3170" s="223" t="n"/>
      <c r="H3170" s="223" t="n"/>
      <c r="I3170" s="258" t="n"/>
      <c r="J3170" s="186" t="n"/>
      <c r="K3170" s="223" t="n"/>
      <c r="L3170" s="264" t="n"/>
      <c r="M3170" s="265" t="n"/>
      <c r="N3170" s="223" t="n"/>
      <c r="O3170" s="223" t="n"/>
      <c r="P3170" s="223" t="n"/>
      <c r="Q3170" s="223" t="n"/>
      <c r="R3170" s="223" t="n"/>
      <c r="S3170" s="223" t="n"/>
      <c r="T3170" s="223" t="n"/>
      <c r="U3170" s="86" t="n"/>
      <c r="V3170" s="86" t="n"/>
      <c r="W3170" s="223" t="n"/>
      <c r="X3170" s="223" t="n"/>
      <c r="Y3170" s="262" t="n"/>
      <c r="Z3170" s="226" t="n"/>
      <c r="AA3170" s="241" t="n"/>
      <c r="AB3170" s="237" t="n"/>
    </row>
    <row r="3171" ht="15" customHeight="1" s="283">
      <c r="A3171" s="109" t="n"/>
      <c r="B3171" s="222" t="n"/>
      <c r="C3171" s="223" t="n"/>
      <c r="D3171" s="223" t="n"/>
      <c r="E3171" s="223" t="n"/>
      <c r="F3171" s="223" t="n"/>
      <c r="G3171" s="223" t="n"/>
      <c r="H3171" s="223" t="n"/>
      <c r="I3171" s="258" t="n"/>
      <c r="J3171" s="186" t="n"/>
      <c r="K3171" s="223" t="n"/>
      <c r="L3171" s="264" t="n"/>
      <c r="M3171" s="265" t="n"/>
      <c r="N3171" s="223" t="n"/>
      <c r="O3171" s="223" t="n"/>
      <c r="P3171" s="223" t="n"/>
      <c r="Q3171" s="223" t="n"/>
      <c r="R3171" s="223" t="n"/>
      <c r="S3171" s="223" t="n"/>
      <c r="T3171" s="223" t="n"/>
      <c r="U3171" s="86" t="n"/>
      <c r="V3171" s="86" t="n"/>
      <c r="W3171" s="223" t="n"/>
      <c r="X3171" s="223" t="n"/>
      <c r="Y3171" s="262" t="n"/>
      <c r="Z3171" s="226" t="n"/>
      <c r="AA3171" s="241" t="n"/>
      <c r="AB3171" s="237" t="n"/>
    </row>
    <row r="3172" ht="15" customHeight="1" s="283">
      <c r="A3172" s="109" t="n"/>
      <c r="B3172" s="222" t="n"/>
      <c r="C3172" s="223" t="n"/>
      <c r="D3172" s="223" t="n"/>
      <c r="E3172" s="223" t="n"/>
      <c r="F3172" s="223" t="n"/>
      <c r="G3172" s="223" t="n"/>
      <c r="H3172" s="223" t="n"/>
      <c r="I3172" s="258" t="n"/>
      <c r="J3172" s="186" t="n"/>
      <c r="K3172" s="223" t="n"/>
      <c r="L3172" s="264" t="n"/>
      <c r="M3172" s="265" t="n"/>
      <c r="N3172" s="223" t="n"/>
      <c r="O3172" s="223" t="n"/>
      <c r="P3172" s="223" t="n"/>
      <c r="Q3172" s="223" t="n"/>
      <c r="R3172" s="223" t="n"/>
      <c r="S3172" s="223" t="n"/>
      <c r="T3172" s="223" t="n"/>
      <c r="U3172" s="86" t="n"/>
      <c r="V3172" s="86" t="n"/>
      <c r="W3172" s="223" t="n"/>
      <c r="X3172" s="223" t="n"/>
      <c r="Y3172" s="262" t="n"/>
      <c r="Z3172" s="226" t="n"/>
      <c r="AA3172" s="241" t="n"/>
      <c r="AB3172" s="237" t="n"/>
    </row>
    <row r="3173" ht="15" customHeight="1" s="283">
      <c r="A3173" s="109" t="n"/>
      <c r="B3173" s="222" t="n"/>
      <c r="C3173" s="223" t="n"/>
      <c r="D3173" s="223" t="n"/>
      <c r="E3173" s="223" t="n"/>
      <c r="F3173" s="223" t="n"/>
      <c r="G3173" s="223" t="n"/>
      <c r="H3173" s="223" t="n"/>
      <c r="I3173" s="258" t="n"/>
      <c r="J3173" s="186" t="n"/>
      <c r="K3173" s="223" t="n"/>
      <c r="L3173" s="264" t="n"/>
      <c r="M3173" s="265" t="n"/>
      <c r="N3173" s="223" t="n"/>
      <c r="O3173" s="223" t="n"/>
      <c r="P3173" s="223" t="n"/>
      <c r="Q3173" s="223" t="n"/>
      <c r="R3173" s="223" t="n"/>
      <c r="S3173" s="223" t="n"/>
      <c r="T3173" s="223" t="n"/>
      <c r="U3173" s="86" t="n"/>
      <c r="V3173" s="86" t="n"/>
      <c r="W3173" s="223" t="n"/>
      <c r="X3173" s="223" t="n"/>
      <c r="Y3173" s="262" t="n"/>
      <c r="Z3173" s="226" t="n"/>
      <c r="AA3173" s="241" t="n"/>
      <c r="AB3173" s="237" t="n"/>
    </row>
    <row r="3174" ht="15" customHeight="1" s="283">
      <c r="A3174" s="109" t="n"/>
      <c r="B3174" s="222" t="n"/>
      <c r="C3174" s="223" t="n"/>
      <c r="D3174" s="223" t="n"/>
      <c r="E3174" s="223" t="n"/>
      <c r="F3174" s="223" t="n"/>
      <c r="G3174" s="223" t="n"/>
      <c r="H3174" s="223" t="n"/>
      <c r="I3174" s="258" t="n"/>
      <c r="J3174" s="186" t="n"/>
      <c r="K3174" s="223" t="n"/>
      <c r="L3174" s="264" t="n"/>
      <c r="M3174" s="265" t="n"/>
      <c r="N3174" s="223" t="n"/>
      <c r="O3174" s="223" t="n"/>
      <c r="P3174" s="223" t="n"/>
      <c r="Q3174" s="223" t="n"/>
      <c r="R3174" s="223" t="n"/>
      <c r="S3174" s="223" t="n"/>
      <c r="T3174" s="223" t="n"/>
      <c r="U3174" s="86" t="n"/>
      <c r="V3174" s="86" t="n"/>
      <c r="W3174" s="223" t="n"/>
      <c r="X3174" s="223" t="n"/>
      <c r="Y3174" s="262" t="n"/>
      <c r="Z3174" s="226" t="n"/>
      <c r="AA3174" s="241" t="n"/>
      <c r="AB3174" s="237" t="n"/>
    </row>
    <row r="3175" ht="15" customHeight="1" s="283">
      <c r="A3175" s="109" t="n"/>
      <c r="B3175" s="222" t="n"/>
      <c r="C3175" s="223" t="n"/>
      <c r="D3175" s="223" t="n"/>
      <c r="E3175" s="223" t="n"/>
      <c r="F3175" s="223" t="n"/>
      <c r="G3175" s="223" t="n"/>
      <c r="H3175" s="223" t="n"/>
      <c r="I3175" s="258" t="n"/>
      <c r="J3175" s="186" t="n"/>
      <c r="K3175" s="223" t="n"/>
      <c r="L3175" s="264" t="n"/>
      <c r="M3175" s="265" t="n"/>
      <c r="N3175" s="223" t="n"/>
      <c r="O3175" s="223" t="n"/>
      <c r="P3175" s="223" t="n"/>
      <c r="Q3175" s="223" t="n"/>
      <c r="R3175" s="223" t="n"/>
      <c r="S3175" s="223" t="n"/>
      <c r="T3175" s="223" t="n"/>
      <c r="U3175" s="86" t="n"/>
      <c r="V3175" s="86" t="n"/>
      <c r="W3175" s="223" t="n"/>
      <c r="X3175" s="223" t="n"/>
      <c r="Y3175" s="262" t="n"/>
      <c r="Z3175" s="226" t="n"/>
      <c r="AA3175" s="241" t="n"/>
      <c r="AB3175" s="237" t="n"/>
    </row>
    <row r="3176" ht="15" customHeight="1" s="283">
      <c r="A3176" s="109" t="n"/>
      <c r="B3176" s="222" t="n"/>
      <c r="C3176" s="223" t="n"/>
      <c r="D3176" s="223" t="n"/>
      <c r="E3176" s="223" t="n"/>
      <c r="F3176" s="223" t="n"/>
      <c r="G3176" s="223" t="n"/>
      <c r="H3176" s="223" t="n"/>
      <c r="I3176" s="258" t="n"/>
      <c r="J3176" s="186" t="n"/>
      <c r="K3176" s="223" t="n"/>
      <c r="L3176" s="264" t="n"/>
      <c r="M3176" s="265" t="n"/>
      <c r="N3176" s="223" t="n"/>
      <c r="O3176" s="223" t="n"/>
      <c r="P3176" s="223" t="n"/>
      <c r="Q3176" s="223" t="n"/>
      <c r="R3176" s="223" t="n"/>
      <c r="S3176" s="223" t="n"/>
      <c r="T3176" s="223" t="n"/>
      <c r="U3176" s="86" t="n"/>
      <c r="V3176" s="86" t="n"/>
      <c r="W3176" s="223" t="n"/>
      <c r="X3176" s="223" t="n"/>
      <c r="Y3176" s="262" t="n"/>
      <c r="Z3176" s="226" t="n"/>
      <c r="AA3176" s="241" t="n"/>
      <c r="AB3176" s="237" t="n"/>
    </row>
    <row r="3177" ht="15" customHeight="1" s="283">
      <c r="A3177" s="109" t="n"/>
      <c r="B3177" s="222" t="n"/>
      <c r="C3177" s="223" t="n"/>
      <c r="D3177" s="223" t="n"/>
      <c r="E3177" s="223" t="n"/>
      <c r="F3177" s="223" t="n"/>
      <c r="G3177" s="223" t="n"/>
      <c r="H3177" s="223" t="n"/>
      <c r="I3177" s="258" t="n"/>
      <c r="J3177" s="186" t="n"/>
      <c r="K3177" s="223" t="n"/>
      <c r="L3177" s="264" t="n"/>
      <c r="M3177" s="265" t="n"/>
      <c r="N3177" s="223" t="n"/>
      <c r="O3177" s="223" t="n"/>
      <c r="P3177" s="223" t="n"/>
      <c r="Q3177" s="223" t="n"/>
      <c r="R3177" s="223" t="n"/>
      <c r="S3177" s="223" t="n"/>
      <c r="T3177" s="223" t="n"/>
      <c r="U3177" s="86" t="n"/>
      <c r="V3177" s="86" t="n"/>
      <c r="W3177" s="223" t="n"/>
      <c r="X3177" s="223" t="n"/>
      <c r="Y3177" s="262" t="n"/>
      <c r="Z3177" s="226" t="n"/>
      <c r="AA3177" s="241" t="n"/>
      <c r="AB3177" s="237" t="n"/>
    </row>
    <row r="3178" ht="15" customHeight="1" s="283">
      <c r="A3178" s="109" t="n"/>
      <c r="B3178" s="222" t="n"/>
      <c r="C3178" s="223" t="n"/>
      <c r="D3178" s="223" t="n"/>
      <c r="E3178" s="223" t="n"/>
      <c r="F3178" s="223" t="n"/>
      <c r="G3178" s="223" t="n"/>
      <c r="H3178" s="223" t="n"/>
      <c r="I3178" s="258" t="n"/>
      <c r="J3178" s="186" t="n"/>
      <c r="K3178" s="223" t="n"/>
      <c r="L3178" s="223" t="n"/>
      <c r="M3178" s="259" t="n"/>
      <c r="N3178" s="223" t="n"/>
      <c r="O3178" s="223" t="n"/>
      <c r="P3178" s="223" t="n"/>
      <c r="Q3178" s="223" t="n"/>
      <c r="R3178" s="223" t="n"/>
      <c r="S3178" s="223" t="n"/>
      <c r="T3178" s="223" t="n"/>
      <c r="U3178" s="86" t="n"/>
      <c r="V3178" s="86" t="n"/>
      <c r="W3178" s="223" t="n"/>
      <c r="X3178" s="223" t="n"/>
      <c r="Y3178" s="262" t="n"/>
      <c r="Z3178" s="226" t="n"/>
      <c r="AA3178" s="241" t="n"/>
      <c r="AB3178" s="237" t="n"/>
    </row>
    <row r="3179" ht="15" customHeight="1" s="283">
      <c r="A3179" s="109" t="n"/>
      <c r="B3179" s="222" t="n"/>
      <c r="C3179" s="223" t="n"/>
      <c r="D3179" s="223" t="n"/>
      <c r="E3179" s="223" t="n"/>
      <c r="F3179" s="223" t="n"/>
      <c r="G3179" s="223" t="n"/>
      <c r="H3179" s="223" t="n"/>
      <c r="I3179" s="258" t="n"/>
      <c r="J3179" s="186" t="n"/>
      <c r="K3179" s="223" t="n"/>
      <c r="L3179" s="264" t="n"/>
      <c r="M3179" s="265" t="n"/>
      <c r="N3179" s="223" t="n"/>
      <c r="O3179" s="223" t="n"/>
      <c r="P3179" s="223" t="n"/>
      <c r="Q3179" s="223" t="n"/>
      <c r="R3179" s="223" t="n"/>
      <c r="S3179" s="223" t="n"/>
      <c r="T3179" s="223" t="n"/>
      <c r="U3179" s="86" t="n"/>
      <c r="V3179" s="86" t="n"/>
      <c r="W3179" s="223" t="n"/>
      <c r="X3179" s="223" t="n"/>
      <c r="Y3179" s="262" t="n"/>
      <c r="Z3179" s="226" t="n"/>
      <c r="AA3179" s="241" t="n"/>
      <c r="AB3179" s="237" t="n"/>
    </row>
    <row r="3180" ht="15" customHeight="1" s="283">
      <c r="A3180" s="109" t="n"/>
      <c r="B3180" s="222" t="n"/>
      <c r="C3180" s="223" t="n"/>
      <c r="D3180" s="223" t="n"/>
      <c r="E3180" s="223" t="n"/>
      <c r="F3180" s="223" t="n"/>
      <c r="G3180" s="223" t="n"/>
      <c r="H3180" s="223" t="n"/>
      <c r="I3180" s="258" t="n"/>
      <c r="J3180" s="186" t="n"/>
      <c r="K3180" s="223" t="n"/>
      <c r="L3180" s="264" t="n"/>
      <c r="M3180" s="265" t="n"/>
      <c r="N3180" s="223" t="n"/>
      <c r="O3180" s="223" t="n"/>
      <c r="P3180" s="223" t="n"/>
      <c r="Q3180" s="223" t="n"/>
      <c r="R3180" s="223" t="n"/>
      <c r="S3180" s="223" t="n"/>
      <c r="T3180" s="223" t="n"/>
      <c r="U3180" s="86" t="n"/>
      <c r="V3180" s="86" t="n"/>
      <c r="W3180" s="223" t="n"/>
      <c r="X3180" s="223" t="n"/>
      <c r="Y3180" s="262" t="n"/>
      <c r="Z3180" s="226" t="n"/>
      <c r="AA3180" s="241" t="n"/>
      <c r="AB3180" s="237" t="n"/>
    </row>
    <row r="3181" ht="15" customHeight="1" s="283">
      <c r="A3181" s="109" t="n"/>
      <c r="B3181" s="222" t="n"/>
      <c r="C3181" s="223" t="n"/>
      <c r="D3181" s="223" t="n"/>
      <c r="E3181" s="223" t="n"/>
      <c r="F3181" s="223" t="n"/>
      <c r="G3181" s="223" t="n"/>
      <c r="H3181" s="223" t="n"/>
      <c r="I3181" s="258" t="n"/>
      <c r="J3181" s="186" t="n"/>
      <c r="K3181" s="223" t="n"/>
      <c r="L3181" s="264" t="n"/>
      <c r="M3181" s="265" t="n"/>
      <c r="N3181" s="223" t="n"/>
      <c r="O3181" s="223" t="n"/>
      <c r="P3181" s="223" t="n"/>
      <c r="Q3181" s="223" t="n"/>
      <c r="R3181" s="223" t="n"/>
      <c r="S3181" s="223" t="n"/>
      <c r="T3181" s="223" t="n"/>
      <c r="U3181" s="86" t="n"/>
      <c r="V3181" s="86" t="n"/>
      <c r="W3181" s="223" t="n"/>
      <c r="X3181" s="223" t="n"/>
      <c r="Y3181" s="262" t="n"/>
      <c r="Z3181" s="226" t="n"/>
      <c r="AA3181" s="241" t="n"/>
      <c r="AB3181" s="237" t="n"/>
    </row>
    <row r="3182" ht="15" customHeight="1" s="283">
      <c r="A3182" s="109" t="n"/>
      <c r="B3182" s="222" t="n"/>
      <c r="C3182" s="223" t="n"/>
      <c r="D3182" s="223" t="n"/>
      <c r="E3182" s="223" t="n"/>
      <c r="F3182" s="223" t="n"/>
      <c r="G3182" s="223" t="n"/>
      <c r="H3182" s="223" t="n"/>
      <c r="I3182" s="258" t="n"/>
      <c r="J3182" s="186" t="n"/>
      <c r="K3182" s="223" t="n"/>
      <c r="L3182" s="264" t="n"/>
      <c r="M3182" s="265" t="n"/>
      <c r="N3182" s="223" t="n"/>
      <c r="O3182" s="223" t="n"/>
      <c r="P3182" s="223" t="n"/>
      <c r="Q3182" s="223" t="n"/>
      <c r="R3182" s="223" t="n"/>
      <c r="S3182" s="223" t="n"/>
      <c r="T3182" s="223" t="n"/>
      <c r="U3182" s="86" t="n"/>
      <c r="V3182" s="86" t="n"/>
      <c r="W3182" s="223" t="n"/>
      <c r="X3182" s="223" t="n"/>
      <c r="Y3182" s="262" t="n"/>
      <c r="Z3182" s="226" t="n"/>
      <c r="AA3182" s="241" t="n"/>
      <c r="AB3182" s="237" t="n"/>
    </row>
    <row r="3183" ht="15" customHeight="1" s="283">
      <c r="A3183" s="109" t="n"/>
      <c r="B3183" s="222" t="n"/>
      <c r="C3183" s="223" t="n"/>
      <c r="D3183" s="223" t="n"/>
      <c r="E3183" s="223" t="n"/>
      <c r="F3183" s="223" t="n"/>
      <c r="G3183" s="223" t="n"/>
      <c r="H3183" s="223" t="n"/>
      <c r="I3183" s="258" t="n"/>
      <c r="J3183" s="186" t="n"/>
      <c r="K3183" s="223" t="n"/>
      <c r="L3183" s="264" t="n"/>
      <c r="M3183" s="265" t="n"/>
      <c r="N3183" s="223" t="n"/>
      <c r="O3183" s="223" t="n"/>
      <c r="P3183" s="223" t="n"/>
      <c r="Q3183" s="223" t="n"/>
      <c r="R3183" s="223" t="n"/>
      <c r="S3183" s="223" t="n"/>
      <c r="T3183" s="223" t="n"/>
      <c r="U3183" s="86" t="n"/>
      <c r="V3183" s="86" t="n"/>
      <c r="W3183" s="223" t="n"/>
      <c r="X3183" s="223" t="n"/>
      <c r="Y3183" s="262" t="n"/>
      <c r="Z3183" s="226" t="n"/>
      <c r="AA3183" s="241" t="n"/>
      <c r="AB3183" s="237" t="n"/>
    </row>
    <row r="3184" ht="15" customHeight="1" s="283">
      <c r="A3184" s="109" t="n"/>
      <c r="B3184" s="222" t="n"/>
      <c r="C3184" s="223" t="n"/>
      <c r="D3184" s="223" t="n"/>
      <c r="E3184" s="223" t="n"/>
      <c r="F3184" s="223" t="n"/>
      <c r="G3184" s="223" t="n"/>
      <c r="H3184" s="223" t="n"/>
      <c r="I3184" s="258" t="n"/>
      <c r="J3184" s="186" t="n"/>
      <c r="K3184" s="223" t="n"/>
      <c r="L3184" s="264" t="n"/>
      <c r="M3184" s="265" t="n"/>
      <c r="N3184" s="223" t="n"/>
      <c r="O3184" s="223" t="n"/>
      <c r="P3184" s="223" t="n"/>
      <c r="Q3184" s="223" t="n"/>
      <c r="R3184" s="223" t="n"/>
      <c r="S3184" s="223" t="n"/>
      <c r="T3184" s="223" t="n"/>
      <c r="U3184" s="86" t="n"/>
      <c r="V3184" s="86" t="n"/>
      <c r="W3184" s="223" t="n"/>
      <c r="X3184" s="223" t="n"/>
      <c r="Y3184" s="262" t="n"/>
      <c r="Z3184" s="226" t="n"/>
      <c r="AA3184" s="241" t="n"/>
      <c r="AB3184" s="237" t="n"/>
    </row>
    <row r="3185" ht="15" customHeight="1" s="283">
      <c r="A3185" s="109" t="n"/>
      <c r="B3185" s="222" t="n"/>
      <c r="C3185" s="223" t="n"/>
      <c r="D3185" s="223" t="n"/>
      <c r="E3185" s="223" t="n"/>
      <c r="F3185" s="223" t="n"/>
      <c r="G3185" s="223" t="n"/>
      <c r="H3185" s="223" t="n"/>
      <c r="I3185" s="258" t="n"/>
      <c r="J3185" s="186" t="n"/>
      <c r="K3185" s="223" t="n"/>
      <c r="L3185" s="264" t="n"/>
      <c r="M3185" s="265" t="n"/>
      <c r="N3185" s="223" t="n"/>
      <c r="O3185" s="223" t="n"/>
      <c r="P3185" s="223" t="n"/>
      <c r="Q3185" s="223" t="n"/>
      <c r="R3185" s="223" t="n"/>
      <c r="S3185" s="223" t="n"/>
      <c r="T3185" s="223" t="n"/>
      <c r="U3185" s="86" t="n"/>
      <c r="V3185" s="86" t="n"/>
      <c r="W3185" s="223" t="n"/>
      <c r="X3185" s="223" t="n"/>
      <c r="Y3185" s="262" t="n"/>
      <c r="Z3185" s="226" t="n"/>
      <c r="AA3185" s="241" t="n"/>
      <c r="AB3185" s="237" t="n"/>
    </row>
    <row r="3186" ht="15" customHeight="1" s="283">
      <c r="A3186" s="109" t="n"/>
      <c r="B3186" s="222" t="n"/>
      <c r="C3186" s="223" t="n"/>
      <c r="D3186" s="223" t="n"/>
      <c r="E3186" s="223" t="n"/>
      <c r="F3186" s="223" t="n"/>
      <c r="G3186" s="223" t="n"/>
      <c r="H3186" s="223" t="n"/>
      <c r="I3186" s="258" t="n"/>
      <c r="J3186" s="186" t="n"/>
      <c r="K3186" s="223" t="n"/>
      <c r="L3186" s="264" t="n"/>
      <c r="M3186" s="265" t="n"/>
      <c r="N3186" s="223" t="n"/>
      <c r="O3186" s="223" t="n"/>
      <c r="P3186" s="223" t="n"/>
      <c r="Q3186" s="223" t="n"/>
      <c r="R3186" s="223" t="n"/>
      <c r="S3186" s="223" t="n"/>
      <c r="T3186" s="223" t="n"/>
      <c r="U3186" s="86" t="n"/>
      <c r="V3186" s="86" t="n"/>
      <c r="W3186" s="223" t="n"/>
      <c r="X3186" s="223" t="n"/>
      <c r="Y3186" s="262" t="n"/>
      <c r="Z3186" s="226" t="n"/>
      <c r="AA3186" s="241" t="n"/>
      <c r="AB3186" s="237" t="n"/>
    </row>
    <row r="3187" ht="15" customHeight="1" s="283">
      <c r="A3187" s="109" t="n"/>
      <c r="B3187" s="222" t="n"/>
      <c r="C3187" s="223" t="n"/>
      <c r="D3187" s="223" t="n"/>
      <c r="E3187" s="223" t="n"/>
      <c r="F3187" s="223" t="n"/>
      <c r="G3187" s="223" t="n"/>
      <c r="H3187" s="223" t="n"/>
      <c r="I3187" s="258" t="n"/>
      <c r="J3187" s="186" t="n"/>
      <c r="K3187" s="223" t="n"/>
      <c r="L3187" s="264" t="n"/>
      <c r="M3187" s="265" t="n"/>
      <c r="N3187" s="223" t="n"/>
      <c r="O3187" s="223" t="n"/>
      <c r="P3187" s="223" t="n"/>
      <c r="Q3187" s="223" t="n"/>
      <c r="R3187" s="223" t="n"/>
      <c r="S3187" s="223" t="n"/>
      <c r="T3187" s="223" t="n"/>
      <c r="U3187" s="86" t="n"/>
      <c r="V3187" s="86" t="n"/>
      <c r="W3187" s="223" t="n"/>
      <c r="X3187" s="223" t="n"/>
      <c r="Y3187" s="262" t="n"/>
      <c r="Z3187" s="226" t="n"/>
      <c r="AA3187" s="241" t="n"/>
      <c r="AB3187" s="237" t="n"/>
    </row>
    <row r="3188" ht="15" customHeight="1" s="283">
      <c r="A3188" s="109" t="n"/>
      <c r="B3188" s="222" t="n"/>
      <c r="C3188" s="223" t="n"/>
      <c r="D3188" s="223" t="n"/>
      <c r="E3188" s="223" t="n"/>
      <c r="F3188" s="223" t="n"/>
      <c r="G3188" s="223" t="n"/>
      <c r="H3188" s="223" t="n"/>
      <c r="I3188" s="258" t="n"/>
      <c r="J3188" s="186" t="n"/>
      <c r="K3188" s="223" t="n"/>
      <c r="L3188" s="223" t="n"/>
      <c r="M3188" s="259" t="n"/>
      <c r="N3188" s="223" t="n"/>
      <c r="O3188" s="223" t="n"/>
      <c r="P3188" s="223" t="n"/>
      <c r="Q3188" s="223" t="n"/>
      <c r="R3188" s="223" t="n"/>
      <c r="S3188" s="223" t="n"/>
      <c r="T3188" s="223" t="n"/>
      <c r="U3188" s="86" t="n"/>
      <c r="V3188" s="86" t="n"/>
      <c r="W3188" s="223" t="n"/>
      <c r="X3188" s="223" t="n"/>
      <c r="Y3188" s="262" t="n"/>
      <c r="Z3188" s="226" t="n"/>
      <c r="AA3188" s="241" t="n"/>
      <c r="AB3188" s="237" t="n"/>
    </row>
    <row r="3189" ht="15" customHeight="1" s="283">
      <c r="A3189" s="109" t="n"/>
      <c r="B3189" s="222" t="n"/>
      <c r="C3189" s="223" t="n"/>
      <c r="D3189" s="223" t="n"/>
      <c r="E3189" s="223" t="n"/>
      <c r="F3189" s="223" t="n"/>
      <c r="G3189" s="223" t="n"/>
      <c r="H3189" s="223" t="n"/>
      <c r="I3189" s="258" t="n"/>
      <c r="J3189" s="186" t="n"/>
      <c r="K3189" s="223" t="n"/>
      <c r="L3189" s="264" t="n"/>
      <c r="M3189" s="265" t="n"/>
      <c r="N3189" s="223" t="n"/>
      <c r="O3189" s="223" t="n"/>
      <c r="P3189" s="223" t="n"/>
      <c r="Q3189" s="223" t="n"/>
      <c r="R3189" s="223" t="n"/>
      <c r="S3189" s="223" t="n"/>
      <c r="T3189" s="223" t="n"/>
      <c r="U3189" s="86" t="n"/>
      <c r="V3189" s="86" t="n"/>
      <c r="W3189" s="223" t="n"/>
      <c r="X3189" s="223" t="n"/>
      <c r="Y3189" s="262" t="n"/>
      <c r="Z3189" s="226" t="n"/>
      <c r="AA3189" s="241" t="n"/>
      <c r="AB3189" s="237" t="n"/>
    </row>
    <row r="3190" ht="15" customHeight="1" s="283">
      <c r="A3190" s="109" t="n"/>
      <c r="B3190" s="222" t="n"/>
      <c r="C3190" s="223" t="n"/>
      <c r="D3190" s="223" t="n"/>
      <c r="E3190" s="223" t="n"/>
      <c r="F3190" s="223" t="n"/>
      <c r="G3190" s="223" t="n"/>
      <c r="H3190" s="223" t="n"/>
      <c r="I3190" s="258" t="n"/>
      <c r="J3190" s="186" t="n"/>
      <c r="K3190" s="223" t="n"/>
      <c r="L3190" s="264" t="n"/>
      <c r="M3190" s="265" t="n"/>
      <c r="N3190" s="223" t="n"/>
      <c r="O3190" s="223" t="n"/>
      <c r="P3190" s="223" t="n"/>
      <c r="Q3190" s="223" t="n"/>
      <c r="R3190" s="223" t="n"/>
      <c r="S3190" s="223" t="n"/>
      <c r="T3190" s="223" t="n"/>
      <c r="U3190" s="86" t="n"/>
      <c r="V3190" s="86" t="n"/>
      <c r="W3190" s="223" t="n"/>
      <c r="X3190" s="223" t="n"/>
      <c r="Y3190" s="262" t="n"/>
      <c r="Z3190" s="226" t="n"/>
      <c r="AA3190" s="241" t="n"/>
      <c r="AB3190" s="237" t="n"/>
    </row>
    <row r="3191" ht="15" customHeight="1" s="283">
      <c r="A3191" s="109" t="n"/>
      <c r="B3191" s="222" t="n"/>
      <c r="C3191" s="223" t="n"/>
      <c r="D3191" s="223" t="n"/>
      <c r="E3191" s="223" t="n"/>
      <c r="F3191" s="223" t="n"/>
      <c r="G3191" s="223" t="n"/>
      <c r="H3191" s="223" t="n"/>
      <c r="I3191" s="258" t="n"/>
      <c r="J3191" s="186" t="n"/>
      <c r="K3191" s="223" t="n"/>
      <c r="L3191" s="264" t="n"/>
      <c r="M3191" s="265" t="n"/>
      <c r="N3191" s="223" t="n"/>
      <c r="O3191" s="223" t="n"/>
      <c r="P3191" s="223" t="n"/>
      <c r="Q3191" s="223" t="n"/>
      <c r="R3191" s="223" t="n"/>
      <c r="S3191" s="223" t="n"/>
      <c r="T3191" s="223" t="n"/>
      <c r="U3191" s="86" t="n"/>
      <c r="V3191" s="86" t="n"/>
      <c r="W3191" s="223" t="n"/>
      <c r="X3191" s="223" t="n"/>
      <c r="Y3191" s="262" t="n"/>
      <c r="Z3191" s="226" t="n"/>
      <c r="AA3191" s="241" t="n"/>
      <c r="AB3191" s="237" t="n"/>
    </row>
    <row r="3192" ht="15" customHeight="1" s="283">
      <c r="A3192" s="109" t="n"/>
      <c r="B3192" s="222" t="n"/>
      <c r="C3192" s="223" t="n"/>
      <c r="D3192" s="223" t="n"/>
      <c r="E3192" s="223" t="n"/>
      <c r="F3192" s="223" t="n"/>
      <c r="G3192" s="223" t="n"/>
      <c r="H3192" s="223" t="n"/>
      <c r="I3192" s="258" t="n"/>
      <c r="J3192" s="186" t="n"/>
      <c r="K3192" s="223" t="n"/>
      <c r="L3192" s="223" t="n"/>
      <c r="M3192" s="259" t="n"/>
      <c r="N3192" s="223" t="n"/>
      <c r="O3192" s="223" t="n"/>
      <c r="P3192" s="223" t="n"/>
      <c r="Q3192" s="223" t="n"/>
      <c r="R3192" s="223" t="n"/>
      <c r="S3192" s="223" t="n"/>
      <c r="T3192" s="223" t="n"/>
      <c r="U3192" s="86" t="n"/>
      <c r="V3192" s="86" t="n"/>
      <c r="W3192" s="223" t="n"/>
      <c r="X3192" s="223" t="n"/>
      <c r="Y3192" s="262" t="n"/>
      <c r="Z3192" s="226" t="n"/>
      <c r="AA3192" s="241" t="n"/>
      <c r="AB3192" s="237" t="n"/>
    </row>
    <row r="3193" ht="15" customHeight="1" s="283">
      <c r="A3193" s="109" t="n"/>
      <c r="B3193" s="222" t="n"/>
      <c r="C3193" s="223" t="n"/>
      <c r="D3193" s="223" t="n"/>
      <c r="E3193" s="223" t="n"/>
      <c r="F3193" s="223" t="n"/>
      <c r="G3193" s="223" t="n"/>
      <c r="H3193" s="223" t="n"/>
      <c r="I3193" s="258" t="n"/>
      <c r="J3193" s="186" t="n"/>
      <c r="K3193" s="223" t="n"/>
      <c r="L3193" s="264" t="n"/>
      <c r="M3193" s="265" t="n"/>
      <c r="N3193" s="223" t="n"/>
      <c r="O3193" s="223" t="n"/>
      <c r="P3193" s="223" t="n"/>
      <c r="Q3193" s="223" t="n"/>
      <c r="R3193" s="223" t="n"/>
      <c r="S3193" s="223" t="n"/>
      <c r="T3193" s="223" t="n"/>
      <c r="U3193" s="86" t="n"/>
      <c r="V3193" s="86" t="n"/>
      <c r="W3193" s="223" t="n"/>
      <c r="X3193" s="223" t="n"/>
      <c r="Y3193" s="262" t="n"/>
      <c r="Z3193" s="226" t="n"/>
      <c r="AA3193" s="241" t="n"/>
      <c r="AB3193" s="237" t="n"/>
    </row>
    <row r="3194" ht="15" customHeight="1" s="283">
      <c r="A3194" s="109" t="n"/>
      <c r="B3194" s="222" t="n"/>
      <c r="C3194" s="223" t="n"/>
      <c r="D3194" s="223" t="n"/>
      <c r="E3194" s="223" t="n"/>
      <c r="F3194" s="223" t="n"/>
      <c r="G3194" s="223" t="n"/>
      <c r="H3194" s="223" t="n"/>
      <c r="I3194" s="258" t="n"/>
      <c r="J3194" s="186" t="n"/>
      <c r="K3194" s="223" t="n"/>
      <c r="L3194" s="264" t="n"/>
      <c r="M3194" s="265" t="n"/>
      <c r="N3194" s="223" t="n"/>
      <c r="O3194" s="223" t="n"/>
      <c r="P3194" s="223" t="n"/>
      <c r="Q3194" s="223" t="n"/>
      <c r="R3194" s="223" t="n"/>
      <c r="S3194" s="223" t="n"/>
      <c r="T3194" s="223" t="n"/>
      <c r="U3194" s="86" t="n"/>
      <c r="V3194" s="86" t="n"/>
      <c r="W3194" s="223" t="n"/>
      <c r="X3194" s="223" t="n"/>
      <c r="Y3194" s="262" t="n"/>
      <c r="Z3194" s="226" t="n"/>
      <c r="AA3194" s="241" t="n"/>
      <c r="AB3194" s="237" t="n"/>
    </row>
    <row r="3195" ht="15" customHeight="1" s="283">
      <c r="A3195" s="109" t="n"/>
      <c r="B3195" s="222" t="n"/>
      <c r="C3195" s="223" t="n"/>
      <c r="D3195" s="223" t="n"/>
      <c r="E3195" s="223" t="n"/>
      <c r="F3195" s="223" t="n"/>
      <c r="G3195" s="223" t="n"/>
      <c r="H3195" s="223" t="n"/>
      <c r="I3195" s="258" t="n"/>
      <c r="J3195" s="186" t="n"/>
      <c r="K3195" s="223" t="n"/>
      <c r="L3195" s="264" t="n"/>
      <c r="M3195" s="265" t="n"/>
      <c r="N3195" s="223" t="n"/>
      <c r="O3195" s="223" t="n"/>
      <c r="P3195" s="223" t="n"/>
      <c r="Q3195" s="223" t="n"/>
      <c r="R3195" s="223" t="n"/>
      <c r="S3195" s="223" t="n"/>
      <c r="T3195" s="223" t="n"/>
      <c r="U3195" s="86" t="n"/>
      <c r="V3195" s="86" t="n"/>
      <c r="W3195" s="223" t="n"/>
      <c r="X3195" s="223" t="n"/>
      <c r="Y3195" s="262" t="n"/>
      <c r="Z3195" s="226" t="n"/>
      <c r="AA3195" s="241" t="n"/>
      <c r="AB3195" s="237" t="n"/>
    </row>
    <row r="3196" ht="15" customHeight="1" s="283">
      <c r="A3196" s="109" t="n"/>
      <c r="B3196" s="222" t="n"/>
      <c r="C3196" s="223" t="n"/>
      <c r="D3196" s="223" t="n"/>
      <c r="E3196" s="223" t="n"/>
      <c r="F3196" s="223" t="n"/>
      <c r="G3196" s="223" t="n"/>
      <c r="H3196" s="223" t="n"/>
      <c r="I3196" s="258" t="n"/>
      <c r="J3196" s="186" t="n"/>
      <c r="K3196" s="223" t="n"/>
      <c r="L3196" s="264" t="n"/>
      <c r="M3196" s="265" t="n"/>
      <c r="N3196" s="223" t="n"/>
      <c r="O3196" s="223" t="n"/>
      <c r="P3196" s="223" t="n"/>
      <c r="Q3196" s="223" t="n"/>
      <c r="R3196" s="223" t="n"/>
      <c r="S3196" s="223" t="n"/>
      <c r="T3196" s="223" t="n"/>
      <c r="U3196" s="86" t="n"/>
      <c r="V3196" s="86" t="n"/>
      <c r="W3196" s="223" t="n"/>
      <c r="X3196" s="223" t="n"/>
      <c r="Y3196" s="262" t="n"/>
      <c r="Z3196" s="226" t="n"/>
      <c r="AA3196" s="241" t="n"/>
      <c r="AB3196" s="237" t="n"/>
    </row>
    <row r="3197" ht="15" customHeight="1" s="283">
      <c r="A3197" s="109" t="n"/>
      <c r="B3197" s="222" t="n"/>
      <c r="C3197" s="223" t="n"/>
      <c r="D3197" s="223" t="n"/>
      <c r="E3197" s="223" t="n"/>
      <c r="F3197" s="223" t="n"/>
      <c r="G3197" s="223" t="n"/>
      <c r="H3197" s="223" t="n"/>
      <c r="I3197" s="258" t="n"/>
      <c r="J3197" s="186" t="n"/>
      <c r="K3197" s="223" t="n"/>
      <c r="L3197" s="264" t="n"/>
      <c r="M3197" s="265" t="n"/>
      <c r="N3197" s="223" t="n"/>
      <c r="O3197" s="223" t="n"/>
      <c r="P3197" s="223" t="n"/>
      <c r="Q3197" s="223" t="n"/>
      <c r="R3197" s="223" t="n"/>
      <c r="S3197" s="223" t="n"/>
      <c r="T3197" s="223" t="n"/>
      <c r="U3197" s="86" t="n"/>
      <c r="V3197" s="86" t="n"/>
      <c r="W3197" s="223" t="n"/>
      <c r="X3197" s="223" t="n"/>
      <c r="Y3197" s="262" t="n"/>
      <c r="Z3197" s="226" t="n"/>
      <c r="AA3197" s="241" t="n"/>
      <c r="AB3197" s="237" t="n"/>
    </row>
    <row r="3198" ht="15" customHeight="1" s="283">
      <c r="A3198" s="109" t="n"/>
      <c r="B3198" s="222" t="n"/>
      <c r="C3198" s="223" t="n"/>
      <c r="D3198" s="223" t="n"/>
      <c r="E3198" s="223" t="n"/>
      <c r="F3198" s="223" t="n"/>
      <c r="G3198" s="223" t="n"/>
      <c r="H3198" s="223" t="n"/>
      <c r="I3198" s="258" t="n"/>
      <c r="J3198" s="186" t="n"/>
      <c r="K3198" s="223" t="n"/>
      <c r="L3198" s="264" t="n"/>
      <c r="M3198" s="265" t="n"/>
      <c r="N3198" s="223" t="n"/>
      <c r="O3198" s="223" t="n"/>
      <c r="P3198" s="223" t="n"/>
      <c r="Q3198" s="223" t="n"/>
      <c r="R3198" s="223" t="n"/>
      <c r="S3198" s="223" t="n"/>
      <c r="T3198" s="223" t="n"/>
      <c r="U3198" s="86" t="n"/>
      <c r="V3198" s="86" t="n"/>
      <c r="W3198" s="223" t="n"/>
      <c r="X3198" s="223" t="n"/>
      <c r="Y3198" s="262" t="n"/>
      <c r="Z3198" s="226" t="n"/>
      <c r="AA3198" s="241" t="n"/>
      <c r="AB3198" s="237" t="n"/>
    </row>
    <row r="3199" ht="15" customHeight="1" s="283">
      <c r="A3199" s="109" t="n"/>
      <c r="B3199" s="222" t="n"/>
      <c r="C3199" s="223" t="n"/>
      <c r="D3199" s="223" t="n"/>
      <c r="E3199" s="223" t="n"/>
      <c r="F3199" s="223" t="n"/>
      <c r="G3199" s="223" t="n"/>
      <c r="H3199" s="223" t="n"/>
      <c r="I3199" s="258" t="n"/>
      <c r="J3199" s="186" t="n"/>
      <c r="K3199" s="223" t="n"/>
      <c r="L3199" s="264" t="n"/>
      <c r="M3199" s="265" t="n"/>
      <c r="N3199" s="223" t="n"/>
      <c r="O3199" s="223" t="n"/>
      <c r="P3199" s="223" t="n"/>
      <c r="Q3199" s="223" t="n"/>
      <c r="R3199" s="223" t="n"/>
      <c r="S3199" s="223" t="n"/>
      <c r="T3199" s="223" t="n"/>
      <c r="U3199" s="86" t="n"/>
      <c r="V3199" s="86" t="n"/>
      <c r="W3199" s="223" t="n"/>
      <c r="X3199" s="223" t="n"/>
      <c r="Y3199" s="262" t="n"/>
      <c r="Z3199" s="226" t="n"/>
      <c r="AA3199" s="241" t="n"/>
      <c r="AB3199" s="237" t="n"/>
    </row>
    <row r="3200" ht="15" customHeight="1" s="283">
      <c r="A3200" s="109" t="n"/>
      <c r="B3200" s="222" t="n"/>
      <c r="C3200" s="223" t="n"/>
      <c r="D3200" s="223" t="n"/>
      <c r="E3200" s="223" t="n"/>
      <c r="F3200" s="223" t="n"/>
      <c r="G3200" s="223" t="n"/>
      <c r="H3200" s="223" t="n"/>
      <c r="I3200" s="258" t="n"/>
      <c r="J3200" s="186" t="n"/>
      <c r="K3200" s="223" t="n"/>
      <c r="L3200" s="264" t="n"/>
      <c r="M3200" s="265" t="n"/>
      <c r="N3200" s="223" t="n"/>
      <c r="O3200" s="223" t="n"/>
      <c r="P3200" s="223" t="n"/>
      <c r="Q3200" s="223" t="n"/>
      <c r="R3200" s="223" t="n"/>
      <c r="S3200" s="223" t="n"/>
      <c r="T3200" s="223" t="n"/>
      <c r="U3200" s="86" t="n"/>
      <c r="V3200" s="86" t="n"/>
      <c r="W3200" s="223" t="n"/>
      <c r="X3200" s="223" t="n"/>
      <c r="Y3200" s="262" t="n"/>
      <c r="Z3200" s="226" t="n"/>
      <c r="AA3200" s="241" t="n"/>
      <c r="AB3200" s="237" t="n"/>
    </row>
    <row r="3201" ht="15" customHeight="1" s="283">
      <c r="A3201" s="109" t="n"/>
      <c r="B3201" s="222" t="n"/>
      <c r="C3201" s="223" t="n"/>
      <c r="D3201" s="223" t="n"/>
      <c r="E3201" s="223" t="n"/>
      <c r="F3201" s="223" t="n"/>
      <c r="G3201" s="223" t="n"/>
      <c r="H3201" s="223" t="n"/>
      <c r="I3201" s="258" t="n"/>
      <c r="J3201" s="186" t="n"/>
      <c r="K3201" s="223" t="n"/>
      <c r="L3201" s="264" t="n"/>
      <c r="M3201" s="265" t="n"/>
      <c r="N3201" s="223" t="n"/>
      <c r="O3201" s="223" t="n"/>
      <c r="P3201" s="223" t="n"/>
      <c r="Q3201" s="223" t="n"/>
      <c r="R3201" s="223" t="n"/>
      <c r="S3201" s="223" t="n"/>
      <c r="T3201" s="223" t="n"/>
      <c r="U3201" s="86" t="n"/>
      <c r="V3201" s="86" t="n"/>
      <c r="W3201" s="223" t="n"/>
      <c r="X3201" s="223" t="n"/>
      <c r="Y3201" s="262" t="n"/>
      <c r="Z3201" s="226" t="n"/>
      <c r="AA3201" s="241" t="n"/>
      <c r="AB3201" s="237" t="n"/>
    </row>
    <row r="3202" ht="15" customHeight="1" s="283">
      <c r="A3202" s="109" t="n"/>
      <c r="B3202" s="222" t="n"/>
      <c r="C3202" s="223" t="n"/>
      <c r="D3202" s="223" t="n"/>
      <c r="E3202" s="223" t="n"/>
      <c r="F3202" s="223" t="n"/>
      <c r="G3202" s="223" t="n"/>
      <c r="H3202" s="223" t="n"/>
      <c r="I3202" s="258" t="n"/>
      <c r="J3202" s="186" t="n"/>
      <c r="K3202" s="223" t="n"/>
      <c r="L3202" s="264" t="n"/>
      <c r="M3202" s="265" t="n"/>
      <c r="N3202" s="223" t="n"/>
      <c r="O3202" s="223" t="n"/>
      <c r="P3202" s="223" t="n"/>
      <c r="Q3202" s="223" t="n"/>
      <c r="R3202" s="223" t="n"/>
      <c r="S3202" s="223" t="n"/>
      <c r="T3202" s="223" t="n"/>
      <c r="U3202" s="86" t="n"/>
      <c r="V3202" s="86" t="n"/>
      <c r="W3202" s="223" t="n"/>
      <c r="X3202" s="223" t="n"/>
      <c r="Y3202" s="262" t="n"/>
      <c r="Z3202" s="226" t="n"/>
      <c r="AA3202" s="241" t="n"/>
      <c r="AB3202" s="237" t="n"/>
    </row>
    <row r="3203" ht="15" customHeight="1" s="283">
      <c r="A3203" s="109" t="n"/>
      <c r="B3203" s="222" t="n"/>
      <c r="C3203" s="223" t="n"/>
      <c r="D3203" s="223" t="n"/>
      <c r="E3203" s="223" t="n"/>
      <c r="F3203" s="223" t="n"/>
      <c r="G3203" s="223" t="n"/>
      <c r="H3203" s="223" t="n"/>
      <c r="I3203" s="258" t="n"/>
      <c r="J3203" s="186" t="n"/>
      <c r="K3203" s="223" t="n"/>
      <c r="L3203" s="264" t="n"/>
      <c r="M3203" s="265" t="n"/>
      <c r="N3203" s="223" t="n"/>
      <c r="O3203" s="223" t="n"/>
      <c r="P3203" s="223" t="n"/>
      <c r="Q3203" s="223" t="n"/>
      <c r="R3203" s="223" t="n"/>
      <c r="S3203" s="223" t="n"/>
      <c r="T3203" s="223" t="n"/>
      <c r="U3203" s="86" t="n"/>
      <c r="V3203" s="86" t="n"/>
      <c r="W3203" s="223" t="n"/>
      <c r="X3203" s="223" t="n"/>
      <c r="Y3203" s="262" t="n"/>
      <c r="Z3203" s="226" t="n"/>
      <c r="AA3203" s="241" t="n"/>
      <c r="AB3203" s="237" t="n"/>
    </row>
    <row r="3204" ht="15" customHeight="1" s="283">
      <c r="A3204" s="109" t="n"/>
      <c r="B3204" s="222" t="n"/>
      <c r="C3204" s="223" t="n"/>
      <c r="D3204" s="223" t="n"/>
      <c r="E3204" s="223" t="n"/>
      <c r="F3204" s="223" t="n"/>
      <c r="G3204" s="223" t="n"/>
      <c r="H3204" s="223" t="n"/>
      <c r="I3204" s="258" t="n"/>
      <c r="J3204" s="186" t="n"/>
      <c r="K3204" s="223" t="n"/>
      <c r="L3204" s="264" t="n"/>
      <c r="M3204" s="265" t="n"/>
      <c r="N3204" s="223" t="n"/>
      <c r="O3204" s="223" t="n"/>
      <c r="P3204" s="223" t="n"/>
      <c r="Q3204" s="223" t="n"/>
      <c r="R3204" s="223" t="n"/>
      <c r="S3204" s="223" t="n"/>
      <c r="T3204" s="223" t="n"/>
      <c r="U3204" s="86" t="n"/>
      <c r="V3204" s="86" t="n"/>
      <c r="W3204" s="223" t="n"/>
      <c r="X3204" s="223" t="n"/>
      <c r="Y3204" s="262" t="n"/>
      <c r="Z3204" s="226" t="n"/>
      <c r="AA3204" s="241" t="n"/>
      <c r="AB3204" s="237" t="n"/>
    </row>
    <row r="3205" ht="15" customHeight="1" s="283">
      <c r="A3205" s="109" t="n"/>
      <c r="B3205" s="222" t="n"/>
      <c r="C3205" s="223" t="n"/>
      <c r="D3205" s="223" t="n"/>
      <c r="E3205" s="223" t="n"/>
      <c r="F3205" s="223" t="n"/>
      <c r="G3205" s="223" t="n"/>
      <c r="H3205" s="223" t="n"/>
      <c r="I3205" s="258" t="n"/>
      <c r="J3205" s="186" t="n"/>
      <c r="K3205" s="223" t="n"/>
      <c r="L3205" s="264" t="n"/>
      <c r="M3205" s="265" t="n"/>
      <c r="N3205" s="223" t="n"/>
      <c r="O3205" s="223" t="n"/>
      <c r="P3205" s="223" t="n"/>
      <c r="Q3205" s="223" t="n"/>
      <c r="R3205" s="223" t="n"/>
      <c r="S3205" s="223" t="n"/>
      <c r="T3205" s="223" t="n"/>
      <c r="U3205" s="86" t="n"/>
      <c r="V3205" s="86" t="n"/>
      <c r="W3205" s="223" t="n"/>
      <c r="X3205" s="223" t="n"/>
      <c r="Y3205" s="262" t="n"/>
      <c r="Z3205" s="226" t="n"/>
      <c r="AA3205" s="241" t="n"/>
      <c r="AB3205" s="237" t="n"/>
    </row>
    <row r="3206" ht="15" customHeight="1" s="283">
      <c r="A3206" s="109" t="n"/>
      <c r="B3206" s="222" t="n"/>
      <c r="C3206" s="223" t="n"/>
      <c r="D3206" s="223" t="n"/>
      <c r="E3206" s="223" t="n"/>
      <c r="F3206" s="223" t="n"/>
      <c r="G3206" s="223" t="n"/>
      <c r="H3206" s="223" t="n"/>
      <c r="I3206" s="258" t="n"/>
      <c r="J3206" s="186" t="n"/>
      <c r="K3206" s="223" t="n"/>
      <c r="L3206" s="264" t="n"/>
      <c r="M3206" s="265" t="n"/>
      <c r="N3206" s="223" t="n"/>
      <c r="O3206" s="223" t="n"/>
      <c r="P3206" s="223" t="n"/>
      <c r="Q3206" s="223" t="n"/>
      <c r="R3206" s="223" t="n"/>
      <c r="S3206" s="223" t="n"/>
      <c r="T3206" s="223" t="n"/>
      <c r="U3206" s="86" t="n"/>
      <c r="V3206" s="86" t="n"/>
      <c r="W3206" s="223" t="n"/>
      <c r="X3206" s="223" t="n"/>
      <c r="Y3206" s="262" t="n"/>
      <c r="Z3206" s="226" t="n"/>
      <c r="AA3206" s="241" t="n"/>
      <c r="AB3206" s="237" t="n"/>
    </row>
    <row r="3207" ht="15" customHeight="1" s="283">
      <c r="A3207" s="109" t="n"/>
      <c r="B3207" s="222" t="n"/>
      <c r="C3207" s="223" t="n"/>
      <c r="D3207" s="223" t="n"/>
      <c r="E3207" s="223" t="n"/>
      <c r="F3207" s="223" t="n"/>
      <c r="G3207" s="223" t="n"/>
      <c r="H3207" s="223" t="n"/>
      <c r="I3207" s="258" t="n"/>
      <c r="J3207" s="186" t="n"/>
      <c r="K3207" s="223" t="n"/>
      <c r="L3207" s="264" t="n"/>
      <c r="M3207" s="265" t="n"/>
      <c r="N3207" s="223" t="n"/>
      <c r="O3207" s="223" t="n"/>
      <c r="P3207" s="223" t="n"/>
      <c r="Q3207" s="223" t="n"/>
      <c r="R3207" s="223" t="n"/>
      <c r="S3207" s="223" t="n"/>
      <c r="T3207" s="223" t="n"/>
      <c r="U3207" s="86" t="n"/>
      <c r="V3207" s="86" t="n"/>
      <c r="W3207" s="223" t="n"/>
      <c r="X3207" s="223" t="n"/>
      <c r="Y3207" s="262" t="n"/>
      <c r="Z3207" s="226" t="n"/>
      <c r="AA3207" s="241" t="n"/>
      <c r="AB3207" s="237" t="n"/>
    </row>
    <row r="3208" ht="15" customHeight="1" s="283">
      <c r="A3208" s="109" t="n"/>
      <c r="B3208" s="222" t="n"/>
      <c r="C3208" s="223" t="n"/>
      <c r="D3208" s="223" t="n"/>
      <c r="E3208" s="223" t="n"/>
      <c r="F3208" s="223" t="n"/>
      <c r="G3208" s="223" t="n"/>
      <c r="H3208" s="223" t="n"/>
      <c r="I3208" s="258" t="n"/>
      <c r="J3208" s="186" t="n"/>
      <c r="K3208" s="223" t="n"/>
      <c r="L3208" s="264" t="n"/>
      <c r="M3208" s="265" t="n"/>
      <c r="N3208" s="223" t="n"/>
      <c r="O3208" s="223" t="n"/>
      <c r="P3208" s="223" t="n"/>
      <c r="Q3208" s="223" t="n"/>
      <c r="R3208" s="223" t="n"/>
      <c r="S3208" s="223" t="n"/>
      <c r="T3208" s="223" t="n"/>
      <c r="U3208" s="86" t="n"/>
      <c r="V3208" s="86" t="n"/>
      <c r="W3208" s="223" t="n"/>
      <c r="X3208" s="223" t="n"/>
      <c r="Y3208" s="262" t="n"/>
      <c r="Z3208" s="226" t="n"/>
      <c r="AA3208" s="241" t="n"/>
      <c r="AB3208" s="237" t="n"/>
    </row>
    <row r="3209" ht="15" customHeight="1" s="283">
      <c r="A3209" s="109" t="n"/>
      <c r="B3209" s="222" t="n"/>
      <c r="C3209" s="223" t="n"/>
      <c r="D3209" s="223" t="n"/>
      <c r="E3209" s="223" t="n"/>
      <c r="F3209" s="223" t="n"/>
      <c r="G3209" s="223" t="n"/>
      <c r="H3209" s="223" t="n"/>
      <c r="I3209" s="258" t="n"/>
      <c r="J3209" s="186" t="n"/>
      <c r="K3209" s="223" t="n"/>
      <c r="L3209" s="264" t="n"/>
      <c r="M3209" s="265" t="n"/>
      <c r="N3209" s="223" t="n"/>
      <c r="O3209" s="223" t="n"/>
      <c r="P3209" s="223" t="n"/>
      <c r="Q3209" s="223" t="n"/>
      <c r="R3209" s="223" t="n"/>
      <c r="S3209" s="223" t="n"/>
      <c r="T3209" s="223" t="n"/>
      <c r="U3209" s="86" t="n"/>
      <c r="V3209" s="86" t="n"/>
      <c r="W3209" s="223" t="n"/>
      <c r="X3209" s="223" t="n"/>
      <c r="Y3209" s="262" t="n"/>
      <c r="Z3209" s="226" t="n"/>
      <c r="AA3209" s="241" t="n"/>
      <c r="AB3209" s="237" t="n"/>
    </row>
    <row r="3210" ht="15" customHeight="1" s="283">
      <c r="A3210" s="109" t="n"/>
      <c r="B3210" s="222" t="n"/>
      <c r="C3210" s="223" t="n"/>
      <c r="D3210" s="223" t="n"/>
      <c r="E3210" s="223" t="n"/>
      <c r="F3210" s="223" t="n"/>
      <c r="G3210" s="223" t="n"/>
      <c r="H3210" s="223" t="n"/>
      <c r="I3210" s="258" t="n"/>
      <c r="J3210" s="186" t="n"/>
      <c r="K3210" s="223" t="n"/>
      <c r="L3210" s="264" t="n"/>
      <c r="M3210" s="265" t="n"/>
      <c r="N3210" s="223" t="n"/>
      <c r="O3210" s="223" t="n"/>
      <c r="P3210" s="223" t="n"/>
      <c r="Q3210" s="223" t="n"/>
      <c r="R3210" s="223" t="n"/>
      <c r="S3210" s="223" t="n"/>
      <c r="T3210" s="223" t="n"/>
      <c r="U3210" s="86" t="n"/>
      <c r="V3210" s="86" t="n"/>
      <c r="W3210" s="223" t="n"/>
      <c r="X3210" s="223" t="n"/>
      <c r="Y3210" s="262" t="n"/>
      <c r="Z3210" s="226" t="n"/>
      <c r="AA3210" s="241" t="n"/>
      <c r="AB3210" s="237" t="n"/>
    </row>
    <row r="3211" ht="15" customHeight="1" s="283">
      <c r="A3211" s="109" t="n"/>
      <c r="B3211" s="222" t="n"/>
      <c r="C3211" s="223" t="n"/>
      <c r="D3211" s="223" t="n"/>
      <c r="E3211" s="223" t="n"/>
      <c r="F3211" s="223" t="n"/>
      <c r="G3211" s="223" t="n"/>
      <c r="H3211" s="223" t="n"/>
      <c r="I3211" s="258" t="n"/>
      <c r="J3211" s="186" t="n"/>
      <c r="K3211" s="223" t="n"/>
      <c r="L3211" s="264" t="n"/>
      <c r="M3211" s="265" t="n"/>
      <c r="N3211" s="223" t="n"/>
      <c r="O3211" s="223" t="n"/>
      <c r="P3211" s="223" t="n"/>
      <c r="Q3211" s="223" t="n"/>
      <c r="R3211" s="223" t="n"/>
      <c r="S3211" s="223" t="n"/>
      <c r="T3211" s="223" t="n"/>
      <c r="U3211" s="86" t="n"/>
      <c r="V3211" s="86" t="n"/>
      <c r="W3211" s="223" t="n"/>
      <c r="X3211" s="223" t="n"/>
      <c r="Y3211" s="262" t="n"/>
      <c r="Z3211" s="226" t="n"/>
      <c r="AA3211" s="241" t="n"/>
      <c r="AB3211" s="237" t="n"/>
    </row>
    <row r="3212" ht="15" customHeight="1" s="283">
      <c r="A3212" s="109" t="n"/>
      <c r="B3212" s="222" t="n"/>
      <c r="C3212" s="223" t="n"/>
      <c r="D3212" s="223" t="n"/>
      <c r="E3212" s="223" t="n"/>
      <c r="F3212" s="223" t="n"/>
      <c r="G3212" s="223" t="n"/>
      <c r="H3212" s="223" t="n"/>
      <c r="I3212" s="258" t="n"/>
      <c r="J3212" s="186" t="n"/>
      <c r="K3212" s="223" t="n"/>
      <c r="L3212" s="264" t="n"/>
      <c r="M3212" s="265" t="n"/>
      <c r="N3212" s="223" t="n"/>
      <c r="O3212" s="223" t="n"/>
      <c r="P3212" s="223" t="n"/>
      <c r="Q3212" s="223" t="n"/>
      <c r="R3212" s="223" t="n"/>
      <c r="S3212" s="223" t="n"/>
      <c r="T3212" s="223" t="n"/>
      <c r="U3212" s="86" t="n"/>
      <c r="V3212" s="86" t="n"/>
      <c r="W3212" s="223" t="n"/>
      <c r="X3212" s="223" t="n"/>
      <c r="Y3212" s="262" t="n"/>
      <c r="Z3212" s="226" t="n"/>
      <c r="AA3212" s="241" t="n"/>
      <c r="AB3212" s="237" t="n"/>
    </row>
    <row r="3213" ht="15" customHeight="1" s="283">
      <c r="A3213" s="109" t="n"/>
      <c r="B3213" s="222" t="n"/>
      <c r="C3213" s="223" t="n"/>
      <c r="D3213" s="223" t="n"/>
      <c r="E3213" s="223" t="n"/>
      <c r="F3213" s="223" t="n"/>
      <c r="G3213" s="223" t="n"/>
      <c r="H3213" s="223" t="n"/>
      <c r="I3213" s="258" t="n"/>
      <c r="J3213" s="186" t="n"/>
      <c r="K3213" s="223" t="n"/>
      <c r="L3213" s="264" t="n"/>
      <c r="M3213" s="265" t="n"/>
      <c r="N3213" s="223" t="n"/>
      <c r="O3213" s="223" t="n"/>
      <c r="P3213" s="223" t="n"/>
      <c r="Q3213" s="223" t="n"/>
      <c r="R3213" s="223" t="n"/>
      <c r="S3213" s="223" t="n"/>
      <c r="T3213" s="223" t="n"/>
      <c r="U3213" s="86" t="n"/>
      <c r="V3213" s="86" t="n"/>
      <c r="W3213" s="223" t="n"/>
      <c r="X3213" s="223" t="n"/>
      <c r="Y3213" s="262" t="n"/>
      <c r="Z3213" s="226" t="n"/>
      <c r="AA3213" s="241" t="n"/>
      <c r="AB3213" s="237" t="n"/>
    </row>
    <row r="3214" ht="15" customHeight="1" s="283">
      <c r="A3214" s="109" t="n"/>
      <c r="B3214" s="222" t="n"/>
      <c r="C3214" s="223" t="n"/>
      <c r="D3214" s="223" t="n"/>
      <c r="E3214" s="223" t="n"/>
      <c r="F3214" s="223" t="n"/>
      <c r="G3214" s="223" t="n"/>
      <c r="H3214" s="223" t="n"/>
      <c r="I3214" s="258" t="n"/>
      <c r="J3214" s="186" t="n"/>
      <c r="K3214" s="223" t="n"/>
      <c r="L3214" s="264" t="n"/>
      <c r="M3214" s="265" t="n"/>
      <c r="N3214" s="223" t="n"/>
      <c r="O3214" s="223" t="n"/>
      <c r="P3214" s="223" t="n"/>
      <c r="Q3214" s="223" t="n"/>
      <c r="R3214" s="223" t="n"/>
      <c r="S3214" s="223" t="n"/>
      <c r="T3214" s="223" t="n"/>
      <c r="U3214" s="86" t="n"/>
      <c r="V3214" s="86" t="n"/>
      <c r="W3214" s="223" t="n"/>
      <c r="X3214" s="223" t="n"/>
      <c r="Y3214" s="262" t="n"/>
      <c r="Z3214" s="226" t="n"/>
      <c r="AA3214" s="241" t="n"/>
      <c r="AB3214" s="237" t="n"/>
    </row>
    <row r="3215" ht="15" customHeight="1" s="283">
      <c r="A3215" s="109" t="n"/>
      <c r="B3215" s="222" t="n"/>
      <c r="C3215" s="223" t="n"/>
      <c r="D3215" s="223" t="n"/>
      <c r="E3215" s="223" t="n"/>
      <c r="F3215" s="223" t="n"/>
      <c r="G3215" s="223" t="n"/>
      <c r="H3215" s="223" t="n"/>
      <c r="I3215" s="258" t="n"/>
      <c r="J3215" s="186" t="n"/>
      <c r="K3215" s="223" t="n"/>
      <c r="L3215" s="264" t="n"/>
      <c r="M3215" s="265" t="n"/>
      <c r="N3215" s="223" t="n"/>
      <c r="O3215" s="223" t="n"/>
      <c r="P3215" s="223" t="n"/>
      <c r="Q3215" s="223" t="n"/>
      <c r="R3215" s="223" t="n"/>
      <c r="S3215" s="223" t="n"/>
      <c r="T3215" s="223" t="n"/>
      <c r="U3215" s="86" t="n"/>
      <c r="V3215" s="86" t="n"/>
      <c r="W3215" s="223" t="n"/>
      <c r="X3215" s="223" t="n"/>
      <c r="Y3215" s="262" t="n"/>
      <c r="Z3215" s="226" t="n"/>
      <c r="AA3215" s="241" t="n"/>
      <c r="AB3215" s="237" t="n"/>
    </row>
    <row r="3216" ht="15" customHeight="1" s="283">
      <c r="A3216" s="109" t="n"/>
      <c r="B3216" s="222" t="n"/>
      <c r="C3216" s="223" t="n"/>
      <c r="D3216" s="223" t="n"/>
      <c r="E3216" s="223" t="n"/>
      <c r="F3216" s="223" t="n"/>
      <c r="G3216" s="223" t="n"/>
      <c r="H3216" s="223" t="n"/>
      <c r="I3216" s="258" t="n"/>
      <c r="J3216" s="186" t="n"/>
      <c r="K3216" s="223" t="n"/>
      <c r="L3216" s="264" t="n"/>
      <c r="M3216" s="265" t="n"/>
      <c r="N3216" s="223" t="n"/>
      <c r="O3216" s="223" t="n"/>
      <c r="P3216" s="223" t="n"/>
      <c r="Q3216" s="223" t="n"/>
      <c r="R3216" s="223" t="n"/>
      <c r="S3216" s="223" t="n"/>
      <c r="T3216" s="223" t="n"/>
      <c r="U3216" s="86" t="n"/>
      <c r="V3216" s="86" t="n"/>
      <c r="W3216" s="223" t="n"/>
      <c r="X3216" s="223" t="n"/>
      <c r="Y3216" s="262" t="n"/>
      <c r="Z3216" s="226" t="n"/>
      <c r="AA3216" s="241" t="n"/>
      <c r="AB3216" s="237" t="n"/>
    </row>
    <row r="3217" ht="15" customHeight="1" s="283">
      <c r="A3217" s="109" t="n"/>
      <c r="B3217" s="222" t="n"/>
      <c r="C3217" s="223" t="n"/>
      <c r="D3217" s="223" t="n"/>
      <c r="E3217" s="223" t="n"/>
      <c r="F3217" s="223" t="n"/>
      <c r="G3217" s="223" t="n"/>
      <c r="H3217" s="223" t="n"/>
      <c r="I3217" s="258" t="n"/>
      <c r="J3217" s="186" t="n"/>
      <c r="K3217" s="223" t="n"/>
      <c r="L3217" s="264" t="n"/>
      <c r="M3217" s="265" t="n"/>
      <c r="N3217" s="223" t="n"/>
      <c r="O3217" s="223" t="n"/>
      <c r="P3217" s="223" t="n"/>
      <c r="Q3217" s="223" t="n"/>
      <c r="R3217" s="223" t="n"/>
      <c r="S3217" s="223" t="n"/>
      <c r="T3217" s="223" t="n"/>
      <c r="U3217" s="86" t="n"/>
      <c r="V3217" s="86" t="n"/>
      <c r="W3217" s="223" t="n"/>
      <c r="X3217" s="223" t="n"/>
      <c r="Y3217" s="262" t="n"/>
      <c r="Z3217" s="226" t="n"/>
      <c r="AA3217" s="241" t="n"/>
      <c r="AB3217" s="237" t="n"/>
    </row>
    <row r="3218" ht="15" customHeight="1" s="283">
      <c r="A3218" s="109" t="n"/>
      <c r="B3218" s="222" t="n"/>
      <c r="C3218" s="223" t="n"/>
      <c r="D3218" s="223" t="n"/>
      <c r="E3218" s="223" t="n"/>
      <c r="F3218" s="223" t="n"/>
      <c r="G3218" s="223" t="n"/>
      <c r="H3218" s="223" t="n"/>
      <c r="I3218" s="258" t="n"/>
      <c r="J3218" s="186" t="n"/>
      <c r="K3218" s="223" t="n"/>
      <c r="L3218" s="264" t="n"/>
      <c r="M3218" s="265" t="n"/>
      <c r="N3218" s="223" t="n"/>
      <c r="O3218" s="223" t="n"/>
      <c r="P3218" s="223" t="n"/>
      <c r="Q3218" s="223" t="n"/>
      <c r="R3218" s="223" t="n"/>
      <c r="S3218" s="223" t="n"/>
      <c r="T3218" s="223" t="n"/>
      <c r="U3218" s="86" t="n"/>
      <c r="V3218" s="86" t="n"/>
      <c r="W3218" s="223" t="n"/>
      <c r="X3218" s="223" t="n"/>
      <c r="Y3218" s="262" t="n"/>
      <c r="Z3218" s="226" t="n"/>
      <c r="AA3218" s="241" t="n"/>
      <c r="AB3218" s="237" t="n"/>
    </row>
    <row r="3219" ht="15" customHeight="1" s="283">
      <c r="A3219" s="109" t="n"/>
      <c r="B3219" s="222" t="n"/>
      <c r="C3219" s="223" t="n"/>
      <c r="D3219" s="223" t="n"/>
      <c r="E3219" s="223" t="n"/>
      <c r="F3219" s="223" t="n"/>
      <c r="G3219" s="223" t="n"/>
      <c r="H3219" s="223" t="n"/>
      <c r="I3219" s="258" t="n"/>
      <c r="J3219" s="186" t="n"/>
      <c r="K3219" s="223" t="n"/>
      <c r="L3219" s="264" t="n"/>
      <c r="M3219" s="265" t="n"/>
      <c r="N3219" s="223" t="n"/>
      <c r="O3219" s="223" t="n"/>
      <c r="P3219" s="223" t="n"/>
      <c r="Q3219" s="223" t="n"/>
      <c r="R3219" s="223" t="n"/>
      <c r="S3219" s="223" t="n"/>
      <c r="T3219" s="223" t="n"/>
      <c r="U3219" s="86" t="n"/>
      <c r="V3219" s="86" t="n"/>
      <c r="W3219" s="223" t="n"/>
      <c r="X3219" s="223" t="n"/>
      <c r="Y3219" s="262" t="n"/>
      <c r="Z3219" s="226" t="n"/>
      <c r="AA3219" s="241" t="n"/>
      <c r="AB3219" s="237" t="n"/>
    </row>
    <row r="3220" ht="15" customHeight="1" s="283">
      <c r="A3220" s="109" t="n"/>
      <c r="B3220" s="222" t="n"/>
      <c r="C3220" s="223" t="n"/>
      <c r="D3220" s="223" t="n"/>
      <c r="E3220" s="223" t="n"/>
      <c r="F3220" s="223" t="n"/>
      <c r="G3220" s="223" t="n"/>
      <c r="H3220" s="223" t="n"/>
      <c r="I3220" s="258" t="n"/>
      <c r="J3220" s="186" t="n"/>
      <c r="K3220" s="223" t="n"/>
      <c r="L3220" s="264" t="n"/>
      <c r="M3220" s="265" t="n"/>
      <c r="N3220" s="223" t="n"/>
      <c r="O3220" s="223" t="n"/>
      <c r="P3220" s="223" t="n"/>
      <c r="Q3220" s="223" t="n"/>
      <c r="R3220" s="223" t="n"/>
      <c r="S3220" s="223" t="n"/>
      <c r="T3220" s="223" t="n"/>
      <c r="U3220" s="86" t="n"/>
      <c r="V3220" s="86" t="n"/>
      <c r="W3220" s="223" t="n"/>
      <c r="X3220" s="223" t="n"/>
      <c r="Y3220" s="262" t="n"/>
      <c r="Z3220" s="226" t="n"/>
      <c r="AA3220" s="241" t="n"/>
      <c r="AB3220" s="237" t="n"/>
    </row>
    <row r="3221" ht="15" customHeight="1" s="283">
      <c r="A3221" s="109" t="n"/>
      <c r="B3221" s="222" t="n"/>
      <c r="C3221" s="223" t="n"/>
      <c r="D3221" s="223" t="n"/>
      <c r="E3221" s="223" t="n"/>
      <c r="F3221" s="223" t="n"/>
      <c r="G3221" s="223" t="n"/>
      <c r="H3221" s="223" t="n"/>
      <c r="I3221" s="258" t="n"/>
      <c r="J3221" s="186" t="n"/>
      <c r="K3221" s="223" t="n"/>
      <c r="L3221" s="264" t="n"/>
      <c r="M3221" s="265" t="n"/>
      <c r="N3221" s="223" t="n"/>
      <c r="O3221" s="223" t="n"/>
      <c r="P3221" s="223" t="n"/>
      <c r="Q3221" s="223" t="n"/>
      <c r="R3221" s="223" t="n"/>
      <c r="S3221" s="223" t="n"/>
      <c r="T3221" s="223" t="n"/>
      <c r="U3221" s="86" t="n"/>
      <c r="V3221" s="86" t="n"/>
      <c r="W3221" s="223" t="n"/>
      <c r="X3221" s="223" t="n"/>
      <c r="Y3221" s="262" t="n"/>
      <c r="Z3221" s="226" t="n"/>
      <c r="AA3221" s="241" t="n"/>
      <c r="AB3221" s="237" t="n"/>
    </row>
    <row r="3222" ht="15" customHeight="1" s="283">
      <c r="A3222" s="109" t="n"/>
      <c r="B3222" s="222" t="n"/>
      <c r="C3222" s="223" t="n"/>
      <c r="D3222" s="223" t="n"/>
      <c r="E3222" s="223" t="n"/>
      <c r="F3222" s="223" t="n"/>
      <c r="G3222" s="223" t="n"/>
      <c r="H3222" s="223" t="n"/>
      <c r="I3222" s="258" t="n"/>
      <c r="J3222" s="186" t="n"/>
      <c r="K3222" s="223" t="n"/>
      <c r="L3222" s="264" t="n"/>
      <c r="M3222" s="265" t="n"/>
      <c r="N3222" s="223" t="n"/>
      <c r="O3222" s="223" t="n"/>
      <c r="P3222" s="223" t="n"/>
      <c r="Q3222" s="223" t="n"/>
      <c r="R3222" s="223" t="n"/>
      <c r="S3222" s="223" t="n"/>
      <c r="T3222" s="223" t="n"/>
      <c r="U3222" s="86" t="n"/>
      <c r="V3222" s="86" t="n"/>
      <c r="W3222" s="223" t="n"/>
      <c r="X3222" s="223" t="n"/>
      <c r="Y3222" s="262" t="n"/>
      <c r="Z3222" s="226" t="n"/>
      <c r="AA3222" s="241" t="n"/>
      <c r="AB3222" s="237" t="n"/>
    </row>
    <row r="3223" ht="15" customHeight="1" s="283">
      <c r="A3223" s="109" t="n"/>
      <c r="B3223" s="222" t="n"/>
      <c r="C3223" s="223" t="n"/>
      <c r="D3223" s="223" t="n"/>
      <c r="E3223" s="223" t="n"/>
      <c r="F3223" s="223" t="n"/>
      <c r="G3223" s="223" t="n"/>
      <c r="H3223" s="223" t="n"/>
      <c r="I3223" s="258" t="n"/>
      <c r="J3223" s="186" t="n"/>
      <c r="K3223" s="223" t="n"/>
      <c r="L3223" s="264" t="n"/>
      <c r="M3223" s="265" t="n"/>
      <c r="N3223" s="223" t="n"/>
      <c r="O3223" s="223" t="n"/>
      <c r="P3223" s="223" t="n"/>
      <c r="Q3223" s="223" t="n"/>
      <c r="R3223" s="223" t="n"/>
      <c r="S3223" s="223" t="n"/>
      <c r="T3223" s="223" t="n"/>
      <c r="U3223" s="86" t="n"/>
      <c r="V3223" s="86" t="n"/>
      <c r="W3223" s="223" t="n"/>
      <c r="X3223" s="223" t="n"/>
      <c r="Y3223" s="262" t="n"/>
      <c r="Z3223" s="226" t="n"/>
      <c r="AA3223" s="241" t="n"/>
      <c r="AB3223" s="237" t="n"/>
    </row>
    <row r="3224" ht="15" customHeight="1" s="283">
      <c r="A3224" s="109" t="n"/>
      <c r="B3224" s="222" t="n"/>
      <c r="C3224" s="223" t="n"/>
      <c r="D3224" s="223" t="n"/>
      <c r="E3224" s="223" t="n"/>
      <c r="F3224" s="223" t="n"/>
      <c r="G3224" s="223" t="n"/>
      <c r="H3224" s="223" t="n"/>
      <c r="I3224" s="258" t="n"/>
      <c r="J3224" s="186" t="n"/>
      <c r="K3224" s="223" t="n"/>
      <c r="L3224" s="264" t="n"/>
      <c r="M3224" s="265" t="n"/>
      <c r="N3224" s="223" t="n"/>
      <c r="O3224" s="223" t="n"/>
      <c r="P3224" s="223" t="n"/>
      <c r="Q3224" s="223" t="n"/>
      <c r="R3224" s="223" t="n"/>
      <c r="S3224" s="223" t="n"/>
      <c r="T3224" s="223" t="n"/>
      <c r="U3224" s="86" t="n"/>
      <c r="V3224" s="86" t="n"/>
      <c r="W3224" s="223" t="n"/>
      <c r="X3224" s="223" t="n"/>
      <c r="Y3224" s="262" t="n"/>
      <c r="Z3224" s="226" t="n"/>
      <c r="AA3224" s="241" t="n"/>
      <c r="AB3224" s="237" t="n"/>
    </row>
    <row r="3225" ht="15" customHeight="1" s="283">
      <c r="A3225" s="109" t="n"/>
      <c r="B3225" s="222" t="n"/>
      <c r="C3225" s="223" t="n"/>
      <c r="D3225" s="223" t="n"/>
      <c r="E3225" s="223" t="n"/>
      <c r="F3225" s="223" t="n"/>
      <c r="G3225" s="223" t="n"/>
      <c r="H3225" s="223" t="n"/>
      <c r="I3225" s="258" t="n"/>
      <c r="J3225" s="186" t="n"/>
      <c r="K3225" s="223" t="n"/>
      <c r="L3225" s="264" t="n"/>
      <c r="M3225" s="265" t="n"/>
      <c r="N3225" s="223" t="n"/>
      <c r="O3225" s="223" t="n"/>
      <c r="P3225" s="223" t="n"/>
      <c r="Q3225" s="223" t="n"/>
      <c r="R3225" s="223" t="n"/>
      <c r="S3225" s="223" t="n"/>
      <c r="T3225" s="223" t="n"/>
      <c r="U3225" s="86" t="n"/>
      <c r="V3225" s="86" t="n"/>
      <c r="W3225" s="223" t="n"/>
      <c r="X3225" s="223" t="n"/>
      <c r="Y3225" s="262" t="n"/>
      <c r="Z3225" s="226" t="n"/>
      <c r="AA3225" s="241" t="n"/>
      <c r="AB3225" s="237" t="n"/>
    </row>
    <row r="3226" ht="15" customHeight="1" s="283">
      <c r="A3226" s="109" t="n"/>
      <c r="B3226" s="222" t="n"/>
      <c r="C3226" s="223" t="n"/>
      <c r="D3226" s="223" t="n"/>
      <c r="E3226" s="223" t="n"/>
      <c r="F3226" s="223" t="n"/>
      <c r="G3226" s="223" t="n"/>
      <c r="H3226" s="223" t="n"/>
      <c r="I3226" s="258" t="n"/>
      <c r="J3226" s="186" t="n"/>
      <c r="K3226" s="223" t="n"/>
      <c r="L3226" s="264" t="n"/>
      <c r="M3226" s="265" t="n"/>
      <c r="N3226" s="223" t="n"/>
      <c r="O3226" s="223" t="n"/>
      <c r="P3226" s="223" t="n"/>
      <c r="Q3226" s="223" t="n"/>
      <c r="R3226" s="223" t="n"/>
      <c r="S3226" s="223" t="n"/>
      <c r="T3226" s="223" t="n"/>
      <c r="U3226" s="86" t="n"/>
      <c r="V3226" s="86" t="n"/>
      <c r="W3226" s="223" t="n"/>
      <c r="X3226" s="223" t="n"/>
      <c r="Y3226" s="262" t="n"/>
      <c r="Z3226" s="226" t="n"/>
      <c r="AA3226" s="241" t="n"/>
      <c r="AB3226" s="237" t="n"/>
    </row>
    <row r="3227" ht="15" customHeight="1" s="283">
      <c r="A3227" s="109" t="n"/>
      <c r="B3227" s="222" t="n"/>
      <c r="C3227" s="223" t="n"/>
      <c r="D3227" s="223" t="n"/>
      <c r="E3227" s="223" t="n"/>
      <c r="F3227" s="223" t="n"/>
      <c r="G3227" s="223" t="n"/>
      <c r="H3227" s="223" t="n"/>
      <c r="I3227" s="258" t="n"/>
      <c r="J3227" s="186" t="n"/>
      <c r="K3227" s="223" t="n"/>
      <c r="L3227" s="264" t="n"/>
      <c r="M3227" s="265" t="n"/>
      <c r="N3227" s="223" t="n"/>
      <c r="O3227" s="223" t="n"/>
      <c r="P3227" s="223" t="n"/>
      <c r="Q3227" s="223" t="n"/>
      <c r="R3227" s="223" t="n"/>
      <c r="S3227" s="223" t="n"/>
      <c r="T3227" s="223" t="n"/>
      <c r="U3227" s="86" t="n"/>
      <c r="V3227" s="86" t="n"/>
      <c r="W3227" s="223" t="n"/>
      <c r="X3227" s="223" t="n"/>
      <c r="Y3227" s="262" t="n"/>
      <c r="Z3227" s="226" t="n"/>
      <c r="AA3227" s="241" t="n"/>
      <c r="AB3227" s="237" t="n"/>
    </row>
    <row r="3228" ht="15" customHeight="1" s="283">
      <c r="A3228" s="109" t="n"/>
      <c r="B3228" s="222" t="n"/>
      <c r="C3228" s="223" t="n"/>
      <c r="D3228" s="223" t="n"/>
      <c r="E3228" s="223" t="n"/>
      <c r="F3228" s="223" t="n"/>
      <c r="G3228" s="223" t="n"/>
      <c r="H3228" s="223" t="n"/>
      <c r="I3228" s="258" t="n"/>
      <c r="J3228" s="186" t="n"/>
      <c r="K3228" s="223" t="n"/>
      <c r="L3228" s="264" t="n"/>
      <c r="M3228" s="265" t="n"/>
      <c r="N3228" s="223" t="n"/>
      <c r="O3228" s="223" t="n"/>
      <c r="P3228" s="223" t="n"/>
      <c r="Q3228" s="223" t="n"/>
      <c r="R3228" s="223" t="n"/>
      <c r="S3228" s="223" t="n"/>
      <c r="T3228" s="223" t="n"/>
      <c r="U3228" s="86" t="n"/>
      <c r="V3228" s="86" t="n"/>
      <c r="W3228" s="223" t="n"/>
      <c r="X3228" s="223" t="n"/>
      <c r="Y3228" s="262" t="n"/>
      <c r="Z3228" s="226" t="n"/>
      <c r="AA3228" s="241" t="n"/>
      <c r="AB3228" s="237" t="n"/>
    </row>
    <row r="3229" ht="15" customHeight="1" s="283">
      <c r="A3229" s="109" t="n"/>
      <c r="B3229" s="222" t="n"/>
      <c r="C3229" s="223" t="n"/>
      <c r="D3229" s="223" t="n"/>
      <c r="E3229" s="223" t="n"/>
      <c r="F3229" s="223" t="n"/>
      <c r="G3229" s="223" t="n"/>
      <c r="H3229" s="223" t="n"/>
      <c r="I3229" s="258" t="n"/>
      <c r="J3229" s="186" t="n"/>
      <c r="K3229" s="223" t="n"/>
      <c r="L3229" s="264" t="n"/>
      <c r="M3229" s="265" t="n"/>
      <c r="N3229" s="223" t="n"/>
      <c r="O3229" s="223" t="n"/>
      <c r="P3229" s="223" t="n"/>
      <c r="Q3229" s="223" t="n"/>
      <c r="R3229" s="223" t="n"/>
      <c r="S3229" s="223" t="n"/>
      <c r="T3229" s="223" t="n"/>
      <c r="U3229" s="86" t="n"/>
      <c r="V3229" s="86" t="n"/>
      <c r="W3229" s="223" t="n"/>
      <c r="X3229" s="223" t="n"/>
      <c r="Y3229" s="262" t="n"/>
      <c r="Z3229" s="226" t="n"/>
      <c r="AA3229" s="241" t="n"/>
      <c r="AB3229" s="237" t="n"/>
    </row>
    <row r="3230" ht="15" customHeight="1" s="283">
      <c r="A3230" s="109" t="n"/>
      <c r="B3230" s="222" t="n"/>
      <c r="C3230" s="223" t="n"/>
      <c r="D3230" s="223" t="n"/>
      <c r="E3230" s="223" t="n"/>
      <c r="F3230" s="223" t="n"/>
      <c r="G3230" s="223" t="n"/>
      <c r="H3230" s="223" t="n"/>
      <c r="I3230" s="258" t="n"/>
      <c r="J3230" s="186" t="n"/>
      <c r="K3230" s="223" t="n"/>
      <c r="L3230" s="264" t="n"/>
      <c r="M3230" s="265" t="n"/>
      <c r="N3230" s="223" t="n"/>
      <c r="O3230" s="223" t="n"/>
      <c r="P3230" s="223" t="n"/>
      <c r="Q3230" s="223" t="n"/>
      <c r="R3230" s="223" t="n"/>
      <c r="S3230" s="223" t="n"/>
      <c r="T3230" s="223" t="n"/>
      <c r="U3230" s="86" t="n"/>
      <c r="V3230" s="86" t="n"/>
      <c r="W3230" s="223" t="n"/>
      <c r="X3230" s="223" t="n"/>
      <c r="Y3230" s="262" t="n"/>
      <c r="Z3230" s="226" t="n"/>
      <c r="AA3230" s="241" t="n"/>
      <c r="AB3230" s="237" t="n"/>
    </row>
    <row r="3231" ht="15" customHeight="1" s="283">
      <c r="A3231" s="109" t="n"/>
      <c r="B3231" s="222" t="n"/>
      <c r="C3231" s="223" t="n"/>
      <c r="D3231" s="223" t="n"/>
      <c r="E3231" s="223" t="n"/>
      <c r="F3231" s="223" t="n"/>
      <c r="G3231" s="223" t="n"/>
      <c r="H3231" s="223" t="n"/>
      <c r="I3231" s="258" t="n"/>
      <c r="J3231" s="186" t="n"/>
      <c r="K3231" s="223" t="n"/>
      <c r="L3231" s="264" t="n"/>
      <c r="M3231" s="265" t="n"/>
      <c r="N3231" s="223" t="n"/>
      <c r="O3231" s="223" t="n"/>
      <c r="P3231" s="223" t="n"/>
      <c r="Q3231" s="223" t="n"/>
      <c r="R3231" s="223" t="n"/>
      <c r="S3231" s="223" t="n"/>
      <c r="T3231" s="223" t="n"/>
      <c r="U3231" s="86" t="n"/>
      <c r="V3231" s="86" t="n"/>
      <c r="W3231" s="223" t="n"/>
      <c r="X3231" s="223" t="n"/>
      <c r="Y3231" s="262" t="n"/>
      <c r="Z3231" s="226" t="n"/>
      <c r="AA3231" s="241" t="n"/>
      <c r="AB3231" s="237" t="n"/>
    </row>
    <row r="3232" ht="15" customHeight="1" s="283">
      <c r="A3232" s="109" t="n"/>
      <c r="B3232" s="222" t="n"/>
      <c r="C3232" s="223" t="n"/>
      <c r="D3232" s="223" t="n"/>
      <c r="E3232" s="223" t="n"/>
      <c r="F3232" s="223" t="n"/>
      <c r="G3232" s="223" t="n"/>
      <c r="H3232" s="223" t="n"/>
      <c r="I3232" s="258" t="n"/>
      <c r="J3232" s="186" t="n"/>
      <c r="K3232" s="223" t="n"/>
      <c r="L3232" s="264" t="n"/>
      <c r="M3232" s="265" t="n"/>
      <c r="N3232" s="223" t="n"/>
      <c r="O3232" s="223" t="n"/>
      <c r="P3232" s="223" t="n"/>
      <c r="Q3232" s="223" t="n"/>
      <c r="R3232" s="223" t="n"/>
      <c r="S3232" s="223" t="n"/>
      <c r="T3232" s="223" t="n"/>
      <c r="U3232" s="86" t="n"/>
      <c r="V3232" s="86" t="n"/>
      <c r="W3232" s="223" t="n"/>
      <c r="X3232" s="223" t="n"/>
      <c r="Y3232" s="262" t="n"/>
      <c r="Z3232" s="226" t="n"/>
      <c r="AA3232" s="241" t="n"/>
      <c r="AB3232" s="237" t="n"/>
    </row>
    <row r="3233" ht="15" customHeight="1" s="283">
      <c r="A3233" s="109" t="n"/>
      <c r="B3233" s="222" t="n"/>
      <c r="C3233" s="223" t="n"/>
      <c r="D3233" s="223" t="n"/>
      <c r="E3233" s="223" t="n"/>
      <c r="F3233" s="223" t="n"/>
      <c r="G3233" s="223" t="n"/>
      <c r="H3233" s="223" t="n"/>
      <c r="I3233" s="258" t="n"/>
      <c r="J3233" s="186" t="n"/>
      <c r="K3233" s="223" t="n"/>
      <c r="L3233" s="264" t="n"/>
      <c r="M3233" s="265" t="n"/>
      <c r="N3233" s="223" t="n"/>
      <c r="O3233" s="223" t="n"/>
      <c r="P3233" s="223" t="n"/>
      <c r="Q3233" s="223" t="n"/>
      <c r="R3233" s="223" t="n"/>
      <c r="S3233" s="223" t="n"/>
      <c r="T3233" s="223" t="n"/>
      <c r="U3233" s="86" t="n"/>
      <c r="V3233" s="86" t="n"/>
      <c r="W3233" s="223" t="n"/>
      <c r="X3233" s="223" t="n"/>
      <c r="Y3233" s="262" t="n"/>
      <c r="Z3233" s="226" t="n"/>
      <c r="AA3233" s="241" t="n"/>
      <c r="AB3233" s="237" t="n"/>
    </row>
    <row r="3234" ht="15" customHeight="1" s="283">
      <c r="A3234" s="109" t="n"/>
      <c r="B3234" s="222" t="n"/>
      <c r="C3234" s="223" t="n"/>
      <c r="D3234" s="223" t="n"/>
      <c r="E3234" s="223" t="n"/>
      <c r="F3234" s="223" t="n"/>
      <c r="G3234" s="223" t="n"/>
      <c r="H3234" s="223" t="n"/>
      <c r="I3234" s="258" t="n"/>
      <c r="J3234" s="186" t="n"/>
      <c r="K3234" s="223" t="n"/>
      <c r="L3234" s="264" t="n"/>
      <c r="M3234" s="265" t="n"/>
      <c r="N3234" s="223" t="n"/>
      <c r="O3234" s="223" t="n"/>
      <c r="P3234" s="223" t="n"/>
      <c r="Q3234" s="223" t="n"/>
      <c r="R3234" s="223" t="n"/>
      <c r="S3234" s="223" t="n"/>
      <c r="T3234" s="223" t="n"/>
      <c r="U3234" s="86" t="n"/>
      <c r="V3234" s="86" t="n"/>
      <c r="W3234" s="223" t="n"/>
      <c r="X3234" s="223" t="n"/>
      <c r="Y3234" s="262" t="n"/>
      <c r="Z3234" s="226" t="n"/>
      <c r="AA3234" s="241" t="n"/>
      <c r="AB3234" s="237" t="n"/>
    </row>
    <row r="3235" ht="15" customHeight="1" s="283">
      <c r="A3235" s="109" t="n"/>
      <c r="B3235" s="222" t="n"/>
      <c r="C3235" s="223" t="n"/>
      <c r="D3235" s="223" t="n"/>
      <c r="E3235" s="223" t="n"/>
      <c r="F3235" s="223" t="n"/>
      <c r="G3235" s="223" t="n"/>
      <c r="H3235" s="223" t="n"/>
      <c r="I3235" s="258" t="n"/>
      <c r="J3235" s="186" t="n"/>
      <c r="K3235" s="223" t="n"/>
      <c r="L3235" s="264" t="n"/>
      <c r="M3235" s="265" t="n"/>
      <c r="N3235" s="223" t="n"/>
      <c r="O3235" s="223" t="n"/>
      <c r="P3235" s="223" t="n"/>
      <c r="Q3235" s="223" t="n"/>
      <c r="R3235" s="223" t="n"/>
      <c r="S3235" s="223" t="n"/>
      <c r="T3235" s="223" t="n"/>
      <c r="U3235" s="86" t="n"/>
      <c r="V3235" s="86" t="n"/>
      <c r="W3235" s="223" t="n"/>
      <c r="X3235" s="223" t="n"/>
      <c r="Y3235" s="262" t="n"/>
      <c r="Z3235" s="226" t="n"/>
      <c r="AA3235" s="241" t="n"/>
      <c r="AB3235" s="237" t="n"/>
    </row>
    <row r="3236" ht="15" customHeight="1" s="283">
      <c r="A3236" s="109" t="n"/>
      <c r="B3236" s="222" t="n"/>
      <c r="C3236" s="223" t="n"/>
      <c r="D3236" s="223" t="n"/>
      <c r="E3236" s="223" t="n"/>
      <c r="F3236" s="223" t="n"/>
      <c r="G3236" s="223" t="n"/>
      <c r="H3236" s="223" t="n"/>
      <c r="I3236" s="258" t="n"/>
      <c r="J3236" s="186" t="n"/>
      <c r="K3236" s="223" t="n"/>
      <c r="L3236" s="264" t="n"/>
      <c r="M3236" s="265" t="n"/>
      <c r="N3236" s="223" t="n"/>
      <c r="O3236" s="223" t="n"/>
      <c r="P3236" s="223" t="n"/>
      <c r="Q3236" s="223" t="n"/>
      <c r="R3236" s="223" t="n"/>
      <c r="S3236" s="223" t="n"/>
      <c r="T3236" s="223" t="n"/>
      <c r="U3236" s="86" t="n"/>
      <c r="V3236" s="86" t="n"/>
      <c r="W3236" s="223" t="n"/>
      <c r="X3236" s="223" t="n"/>
      <c r="Y3236" s="262" t="n"/>
      <c r="Z3236" s="226" t="n"/>
      <c r="AA3236" s="241" t="n"/>
      <c r="AB3236" s="237" t="n"/>
    </row>
    <row r="3237" ht="15" customHeight="1" s="283">
      <c r="A3237" s="109" t="n"/>
      <c r="B3237" s="222" t="n"/>
      <c r="C3237" s="223" t="n"/>
      <c r="D3237" s="223" t="n"/>
      <c r="E3237" s="223" t="n"/>
      <c r="F3237" s="223" t="n"/>
      <c r="G3237" s="223" t="n"/>
      <c r="H3237" s="223" t="n"/>
      <c r="I3237" s="258" t="n"/>
      <c r="J3237" s="186" t="n"/>
      <c r="K3237" s="223" t="n"/>
      <c r="L3237" s="264" t="n"/>
      <c r="M3237" s="265" t="n"/>
      <c r="N3237" s="223" t="n"/>
      <c r="O3237" s="223" t="n"/>
      <c r="P3237" s="223" t="n"/>
      <c r="Q3237" s="223" t="n"/>
      <c r="R3237" s="223" t="n"/>
      <c r="S3237" s="223" t="n"/>
      <c r="T3237" s="223" t="n"/>
      <c r="U3237" s="86" t="n"/>
      <c r="V3237" s="86" t="n"/>
      <c r="W3237" s="223" t="n"/>
      <c r="X3237" s="223" t="n"/>
      <c r="Y3237" s="262" t="n"/>
      <c r="Z3237" s="226" t="n"/>
      <c r="AA3237" s="241" t="n"/>
      <c r="AB3237" s="237" t="n"/>
    </row>
    <row r="3238" ht="15" customHeight="1" s="283">
      <c r="A3238" s="109" t="n"/>
      <c r="B3238" s="222" t="n"/>
      <c r="C3238" s="223" t="n"/>
      <c r="D3238" s="223" t="n"/>
      <c r="E3238" s="223" t="n"/>
      <c r="F3238" s="223" t="n"/>
      <c r="G3238" s="223" t="n"/>
      <c r="H3238" s="223" t="n"/>
      <c r="I3238" s="258" t="n"/>
      <c r="J3238" s="186" t="n"/>
      <c r="K3238" s="223" t="n"/>
      <c r="L3238" s="223" t="n"/>
      <c r="M3238" s="259" t="n"/>
      <c r="N3238" s="223" t="n"/>
      <c r="O3238" s="223" t="n"/>
      <c r="P3238" s="223" t="n"/>
      <c r="Q3238" s="223" t="n"/>
      <c r="R3238" s="223" t="n"/>
      <c r="S3238" s="223" t="n"/>
      <c r="T3238" s="223" t="n"/>
      <c r="U3238" s="86" t="n"/>
      <c r="V3238" s="86" t="n"/>
      <c r="W3238" s="223" t="n"/>
      <c r="X3238" s="223" t="n"/>
      <c r="Y3238" s="262" t="n"/>
      <c r="Z3238" s="226" t="n"/>
      <c r="AA3238" s="241" t="n"/>
      <c r="AB3238" s="237" t="n"/>
    </row>
    <row r="3239" ht="15" customHeight="1" s="283">
      <c r="A3239" s="109" t="n"/>
      <c r="B3239" s="222" t="n"/>
      <c r="C3239" s="223" t="n"/>
      <c r="D3239" s="223" t="n"/>
      <c r="E3239" s="223" t="n"/>
      <c r="F3239" s="223" t="n"/>
      <c r="G3239" s="223" t="n"/>
      <c r="H3239" s="223" t="n"/>
      <c r="I3239" s="258" t="n"/>
      <c r="J3239" s="186" t="n"/>
      <c r="K3239" s="223" t="n"/>
      <c r="L3239" s="264" t="n"/>
      <c r="M3239" s="265" t="n"/>
      <c r="N3239" s="223" t="n"/>
      <c r="O3239" s="223" t="n"/>
      <c r="P3239" s="223" t="n"/>
      <c r="Q3239" s="223" t="n"/>
      <c r="R3239" s="223" t="n"/>
      <c r="S3239" s="223" t="n"/>
      <c r="T3239" s="223" t="n"/>
      <c r="U3239" s="86" t="n"/>
      <c r="V3239" s="86" t="n"/>
      <c r="W3239" s="223" t="n"/>
      <c r="X3239" s="223" t="n"/>
      <c r="Y3239" s="262" t="n"/>
      <c r="Z3239" s="226" t="n"/>
      <c r="AA3239" s="241" t="n"/>
      <c r="AB3239" s="237" t="n"/>
    </row>
    <row r="3240" ht="15" customHeight="1" s="283">
      <c r="A3240" s="109" t="n"/>
      <c r="B3240" s="222" t="n"/>
      <c r="C3240" s="223" t="n"/>
      <c r="D3240" s="223" t="n"/>
      <c r="E3240" s="223" t="n"/>
      <c r="F3240" s="223" t="n"/>
      <c r="G3240" s="223" t="n"/>
      <c r="H3240" s="223" t="n"/>
      <c r="I3240" s="258" t="n"/>
      <c r="J3240" s="186" t="n"/>
      <c r="K3240" s="223" t="n"/>
      <c r="L3240" s="264" t="n"/>
      <c r="M3240" s="265" t="n"/>
      <c r="N3240" s="223" t="n"/>
      <c r="O3240" s="223" t="n"/>
      <c r="P3240" s="223" t="n"/>
      <c r="Q3240" s="223" t="n"/>
      <c r="R3240" s="223" t="n"/>
      <c r="S3240" s="223" t="n"/>
      <c r="T3240" s="223" t="n"/>
      <c r="U3240" s="86" t="n"/>
      <c r="V3240" s="86" t="n"/>
      <c r="W3240" s="223" t="n"/>
      <c r="X3240" s="223" t="n"/>
      <c r="Y3240" s="262" t="n"/>
      <c r="Z3240" s="226" t="n"/>
      <c r="AA3240" s="241" t="n"/>
      <c r="AB3240" s="237" t="n"/>
    </row>
    <row r="3241" ht="15" customHeight="1" s="283">
      <c r="A3241" s="109" t="n"/>
      <c r="B3241" s="222" t="n"/>
      <c r="C3241" s="223" t="n"/>
      <c r="D3241" s="223" t="n"/>
      <c r="E3241" s="223" t="n"/>
      <c r="F3241" s="223" t="n"/>
      <c r="G3241" s="223" t="n"/>
      <c r="H3241" s="223" t="n"/>
      <c r="I3241" s="258" t="n"/>
      <c r="J3241" s="186" t="n"/>
      <c r="K3241" s="223" t="n"/>
      <c r="L3241" s="223" t="n"/>
      <c r="M3241" s="259" t="n"/>
      <c r="N3241" s="223" t="n"/>
      <c r="O3241" s="223" t="n"/>
      <c r="P3241" s="223" t="n"/>
      <c r="Q3241" s="223" t="n"/>
      <c r="R3241" s="223" t="n"/>
      <c r="S3241" s="223" t="n"/>
      <c r="T3241" s="223" t="n"/>
      <c r="U3241" s="86" t="n"/>
      <c r="V3241" s="86" t="n"/>
      <c r="W3241" s="223" t="n"/>
      <c r="X3241" s="223" t="n"/>
      <c r="Y3241" s="262" t="n"/>
      <c r="Z3241" s="226" t="n"/>
      <c r="AA3241" s="241" t="n"/>
      <c r="AB3241" s="237" t="n"/>
    </row>
    <row r="3242" ht="15" customHeight="1" s="283">
      <c r="A3242" s="109" t="n"/>
      <c r="B3242" s="222" t="n"/>
      <c r="C3242" s="223" t="n"/>
      <c r="D3242" s="223" t="n"/>
      <c r="E3242" s="223" t="n"/>
      <c r="F3242" s="223" t="n"/>
      <c r="G3242" s="223" t="n"/>
      <c r="H3242" s="223" t="n"/>
      <c r="I3242" s="258" t="n"/>
      <c r="J3242" s="186" t="n"/>
      <c r="K3242" s="223" t="n"/>
      <c r="L3242" s="264" t="n"/>
      <c r="M3242" s="265" t="n"/>
      <c r="N3242" s="223" t="n"/>
      <c r="O3242" s="223" t="n"/>
      <c r="P3242" s="223" t="n"/>
      <c r="Q3242" s="223" t="n"/>
      <c r="R3242" s="223" t="n"/>
      <c r="S3242" s="223" t="n"/>
      <c r="T3242" s="223" t="n"/>
      <c r="U3242" s="86" t="n"/>
      <c r="V3242" s="86" t="n"/>
      <c r="W3242" s="223" t="n"/>
      <c r="X3242" s="223" t="n"/>
      <c r="Y3242" s="262" t="n"/>
      <c r="Z3242" s="226" t="n"/>
      <c r="AA3242" s="241" t="n"/>
      <c r="AB3242" s="237" t="n"/>
    </row>
    <row r="3243" ht="15" customHeight="1" s="283">
      <c r="A3243" s="109" t="n"/>
      <c r="B3243" s="222" t="n"/>
      <c r="C3243" s="223" t="n"/>
      <c r="D3243" s="223" t="n"/>
      <c r="E3243" s="223" t="n"/>
      <c r="F3243" s="223" t="n"/>
      <c r="G3243" s="223" t="n"/>
      <c r="H3243" s="223" t="n"/>
      <c r="I3243" s="258" t="n"/>
      <c r="J3243" s="186" t="n"/>
      <c r="K3243" s="223" t="n"/>
      <c r="L3243" s="264" t="n"/>
      <c r="M3243" s="265" t="n"/>
      <c r="N3243" s="223" t="n"/>
      <c r="O3243" s="223" t="n"/>
      <c r="P3243" s="223" t="n"/>
      <c r="Q3243" s="223" t="n"/>
      <c r="R3243" s="223" t="n"/>
      <c r="S3243" s="223" t="n"/>
      <c r="T3243" s="223" t="n"/>
      <c r="U3243" s="86" t="n"/>
      <c r="V3243" s="86" t="n"/>
      <c r="W3243" s="223" t="n"/>
      <c r="X3243" s="223" t="n"/>
      <c r="Y3243" s="262" t="n"/>
      <c r="Z3243" s="226" t="n"/>
      <c r="AA3243" s="241" t="n"/>
      <c r="AB3243" s="237" t="n"/>
    </row>
    <row r="3244" ht="15" customHeight="1" s="283">
      <c r="A3244" s="109" t="n"/>
      <c r="B3244" s="222" t="n"/>
      <c r="C3244" s="223" t="n"/>
      <c r="D3244" s="223" t="n"/>
      <c r="E3244" s="223" t="n"/>
      <c r="F3244" s="223" t="n"/>
      <c r="G3244" s="223" t="n"/>
      <c r="H3244" s="223" t="n"/>
      <c r="I3244" s="258" t="n"/>
      <c r="J3244" s="186" t="n"/>
      <c r="K3244" s="223" t="n"/>
      <c r="L3244" s="264" t="n"/>
      <c r="M3244" s="265" t="n"/>
      <c r="N3244" s="223" t="n"/>
      <c r="O3244" s="223" t="n"/>
      <c r="P3244" s="223" t="n"/>
      <c r="Q3244" s="223" t="n"/>
      <c r="R3244" s="223" t="n"/>
      <c r="S3244" s="223" t="n"/>
      <c r="T3244" s="223" t="n"/>
      <c r="U3244" s="86" t="n"/>
      <c r="V3244" s="86" t="n"/>
      <c r="W3244" s="223" t="n"/>
      <c r="X3244" s="223" t="n"/>
      <c r="Y3244" s="262" t="n"/>
      <c r="Z3244" s="226" t="n"/>
      <c r="AA3244" s="241" t="n"/>
      <c r="AB3244" s="237" t="n"/>
    </row>
    <row r="3245" ht="15" customHeight="1" s="283">
      <c r="A3245" s="109" t="n"/>
      <c r="B3245" s="222" t="n"/>
      <c r="C3245" s="223" t="n"/>
      <c r="D3245" s="223" t="n"/>
      <c r="E3245" s="223" t="n"/>
      <c r="F3245" s="223" t="n"/>
      <c r="G3245" s="223" t="n"/>
      <c r="H3245" s="223" t="n"/>
      <c r="I3245" s="258" t="n"/>
      <c r="J3245" s="186" t="n"/>
      <c r="K3245" s="223" t="n"/>
      <c r="L3245" s="223" t="n"/>
      <c r="M3245" s="259" t="n"/>
      <c r="N3245" s="223" t="n"/>
      <c r="O3245" s="223" t="n"/>
      <c r="P3245" s="223" t="n"/>
      <c r="Q3245" s="223" t="n"/>
      <c r="R3245" s="223" t="n"/>
      <c r="S3245" s="223" t="n"/>
      <c r="T3245" s="223" t="n"/>
      <c r="U3245" s="86" t="n"/>
      <c r="V3245" s="86" t="n"/>
      <c r="W3245" s="223" t="n"/>
      <c r="X3245" s="223" t="n"/>
      <c r="Y3245" s="262" t="n"/>
      <c r="Z3245" s="226" t="n"/>
      <c r="AA3245" s="241" t="n"/>
      <c r="AB3245" s="237" t="n"/>
    </row>
    <row r="3246" ht="15" customHeight="1" s="283">
      <c r="A3246" s="109" t="n"/>
      <c r="B3246" s="222" t="n"/>
      <c r="C3246" s="223" t="n"/>
      <c r="D3246" s="223" t="n"/>
      <c r="E3246" s="223" t="n"/>
      <c r="F3246" s="223" t="n"/>
      <c r="G3246" s="223" t="n"/>
      <c r="H3246" s="223" t="n"/>
      <c r="I3246" s="258" t="n"/>
      <c r="J3246" s="186" t="n"/>
      <c r="K3246" s="223" t="n"/>
      <c r="L3246" s="223" t="n"/>
      <c r="M3246" s="259" t="n"/>
      <c r="N3246" s="223" t="n"/>
      <c r="O3246" s="223" t="n"/>
      <c r="P3246" s="223" t="n"/>
      <c r="Q3246" s="223" t="n"/>
      <c r="R3246" s="223" t="n"/>
      <c r="S3246" s="223" t="n"/>
      <c r="T3246" s="223" t="n"/>
      <c r="U3246" s="86" t="n"/>
      <c r="V3246" s="86" t="n"/>
      <c r="W3246" s="223" t="n"/>
      <c r="X3246" s="223" t="n"/>
      <c r="Y3246" s="262" t="n"/>
      <c r="Z3246" s="226" t="n"/>
      <c r="AA3246" s="241" t="n"/>
      <c r="AB3246" s="237" t="n"/>
    </row>
    <row r="3247" ht="15" customHeight="1" s="283">
      <c r="A3247" s="109" t="n"/>
      <c r="B3247" s="222" t="n"/>
      <c r="C3247" s="223" t="n"/>
      <c r="D3247" s="223" t="n"/>
      <c r="E3247" s="223" t="n"/>
      <c r="F3247" s="223" t="n"/>
      <c r="G3247" s="223" t="n"/>
      <c r="H3247" s="223" t="n"/>
      <c r="I3247" s="258" t="n"/>
      <c r="J3247" s="186" t="n"/>
      <c r="K3247" s="223" t="n"/>
      <c r="L3247" s="264" t="n"/>
      <c r="M3247" s="265" t="n"/>
      <c r="N3247" s="223" t="n"/>
      <c r="O3247" s="223" t="n"/>
      <c r="P3247" s="223" t="n"/>
      <c r="Q3247" s="223" t="n"/>
      <c r="R3247" s="223" t="n"/>
      <c r="S3247" s="223" t="n"/>
      <c r="T3247" s="223" t="n"/>
      <c r="U3247" s="86" t="n"/>
      <c r="V3247" s="86" t="n"/>
      <c r="W3247" s="223" t="n"/>
      <c r="X3247" s="223" t="n"/>
      <c r="Y3247" s="262" t="n"/>
      <c r="Z3247" s="226" t="n"/>
      <c r="AA3247" s="241" t="n"/>
      <c r="AB3247" s="237" t="n"/>
    </row>
    <row r="3248" ht="15" customHeight="1" s="283">
      <c r="A3248" s="109" t="n"/>
      <c r="B3248" s="222" t="n"/>
      <c r="C3248" s="223" t="n"/>
      <c r="D3248" s="223" t="n"/>
      <c r="E3248" s="223" t="n"/>
      <c r="F3248" s="223" t="n"/>
      <c r="G3248" s="223" t="n"/>
      <c r="H3248" s="223" t="n"/>
      <c r="I3248" s="258" t="n"/>
      <c r="J3248" s="186" t="n"/>
      <c r="K3248" s="223" t="n"/>
      <c r="L3248" s="264" t="n"/>
      <c r="M3248" s="265" t="n"/>
      <c r="N3248" s="223" t="n"/>
      <c r="O3248" s="223" t="n"/>
      <c r="P3248" s="223" t="n"/>
      <c r="Q3248" s="223" t="n"/>
      <c r="R3248" s="223" t="n"/>
      <c r="S3248" s="223" t="n"/>
      <c r="T3248" s="223" t="n"/>
      <c r="U3248" s="86" t="n"/>
      <c r="V3248" s="86" t="n"/>
      <c r="W3248" s="223" t="n"/>
      <c r="X3248" s="223" t="n"/>
      <c r="Y3248" s="260" t="n"/>
      <c r="Z3248" s="226" t="n"/>
      <c r="AA3248" s="241" t="n"/>
      <c r="AB3248" s="237" t="n"/>
    </row>
    <row r="3249" ht="15" customHeight="1" s="283">
      <c r="A3249" s="109" t="n"/>
      <c r="B3249" s="222" t="n"/>
      <c r="C3249" s="223" t="n"/>
      <c r="D3249" s="223" t="n"/>
      <c r="E3249" s="223" t="n"/>
      <c r="F3249" s="223" t="n"/>
      <c r="G3249" s="223" t="n"/>
      <c r="H3249" s="223" t="n"/>
      <c r="I3249" s="258" t="n"/>
      <c r="J3249" s="186" t="n"/>
      <c r="K3249" s="223" t="n"/>
      <c r="L3249" s="223" t="n"/>
      <c r="M3249" s="259" t="n"/>
      <c r="N3249" s="223" t="n"/>
      <c r="O3249" s="223" t="n"/>
      <c r="P3249" s="223" t="n"/>
      <c r="Q3249" s="223" t="n"/>
      <c r="R3249" s="223" t="n"/>
      <c r="S3249" s="223" t="n"/>
      <c r="T3249" s="223" t="n"/>
      <c r="U3249" s="86" t="n"/>
      <c r="V3249" s="86" t="n"/>
      <c r="W3249" s="223" t="n"/>
      <c r="X3249" s="223" t="n"/>
      <c r="Y3249" s="260" t="n"/>
      <c r="Z3249" s="226" t="n"/>
      <c r="AA3249" s="241" t="n"/>
      <c r="AB3249" s="237" t="n"/>
    </row>
    <row r="3250" ht="15" customHeight="1" s="283">
      <c r="A3250" s="109" t="n"/>
      <c r="B3250" s="222" t="n"/>
      <c r="C3250" s="223" t="n"/>
      <c r="D3250" s="223" t="n"/>
      <c r="E3250" s="223" t="n"/>
      <c r="F3250" s="223" t="n"/>
      <c r="G3250" s="223" t="n"/>
      <c r="H3250" s="223" t="n"/>
      <c r="I3250" s="258" t="n"/>
      <c r="J3250" s="186" t="n"/>
      <c r="K3250" s="223" t="n"/>
      <c r="L3250" s="223" t="n"/>
      <c r="M3250" s="259" t="n"/>
      <c r="N3250" s="223" t="n"/>
      <c r="O3250" s="223" t="n"/>
      <c r="P3250" s="223" t="n"/>
      <c r="Q3250" s="223" t="n"/>
      <c r="R3250" s="223" t="n"/>
      <c r="S3250" s="223" t="n"/>
      <c r="T3250" s="223" t="n"/>
      <c r="U3250" s="86" t="n"/>
      <c r="V3250" s="86" t="n"/>
      <c r="W3250" s="223" t="n"/>
      <c r="X3250" s="223" t="n"/>
      <c r="Y3250" s="260" t="n"/>
      <c r="Z3250" s="226" t="n"/>
      <c r="AA3250" s="241" t="n"/>
      <c r="AB3250" s="237" t="n"/>
    </row>
    <row r="3251" ht="15" customHeight="1" s="283">
      <c r="A3251" s="109" t="n"/>
      <c r="B3251" s="222" t="n"/>
      <c r="C3251" s="244" t="n"/>
      <c r="D3251" s="244" t="n"/>
      <c r="E3251" s="244" t="n"/>
      <c r="F3251" s="244" t="n"/>
      <c r="G3251" s="244" t="n"/>
      <c r="H3251" s="244" t="n"/>
      <c r="I3251" s="267" t="n"/>
      <c r="J3251" s="268" t="n"/>
      <c r="K3251" s="244" t="n"/>
      <c r="L3251" s="244" t="n"/>
      <c r="M3251" s="259" t="n"/>
      <c r="N3251" s="244" t="n"/>
      <c r="O3251" s="244" t="n"/>
      <c r="P3251" s="244" t="n"/>
      <c r="Q3251" s="244" t="n"/>
      <c r="R3251" s="244" t="n"/>
      <c r="S3251" s="223" t="n"/>
      <c r="T3251" s="244" t="n"/>
      <c r="U3251" s="246" t="n"/>
      <c r="V3251" s="244" t="n"/>
      <c r="W3251" s="244" t="n"/>
      <c r="X3251" s="244" t="n"/>
      <c r="Y3251" s="269" t="n"/>
      <c r="Z3251" s="270" t="n"/>
      <c r="AA3251" s="241" t="n"/>
      <c r="AB3251" s="244" t="n"/>
    </row>
    <row r="3252" ht="15" customHeight="1" s="283">
      <c r="A3252" s="109" t="n"/>
      <c r="B3252" s="222" t="n"/>
      <c r="C3252" s="244" t="n"/>
      <c r="D3252" s="244" t="n"/>
      <c r="E3252" s="244" t="n"/>
      <c r="F3252" s="244" t="n"/>
      <c r="G3252" s="244" t="n"/>
      <c r="H3252" s="244" t="n"/>
      <c r="I3252" s="267" t="n"/>
      <c r="J3252" s="268" t="n"/>
      <c r="K3252" s="244" t="n"/>
      <c r="L3252" s="244" t="n"/>
      <c r="M3252" s="259" t="n"/>
      <c r="N3252" s="244" t="n"/>
      <c r="O3252" s="244" t="n"/>
      <c r="P3252" s="244" t="n"/>
      <c r="Q3252" s="244" t="n"/>
      <c r="R3252" s="244" t="n"/>
      <c r="S3252" s="223" t="n"/>
      <c r="T3252" s="244" t="n"/>
      <c r="U3252" s="246" t="n"/>
      <c r="V3252" s="244" t="n"/>
      <c r="W3252" s="244" t="n"/>
      <c r="X3252" s="244" t="n"/>
      <c r="Y3252" s="269" t="n"/>
      <c r="Z3252" s="270" t="n"/>
      <c r="AA3252" s="241" t="n"/>
      <c r="AB3252" s="244" t="n"/>
    </row>
    <row r="3253" ht="15" customHeight="1" s="283">
      <c r="A3253" s="109" t="n"/>
      <c r="B3253" s="222" t="n"/>
      <c r="C3253" s="244" t="n"/>
      <c r="D3253" s="244" t="n"/>
      <c r="E3253" s="244" t="n"/>
      <c r="F3253" s="244" t="n"/>
      <c r="G3253" s="244" t="n"/>
      <c r="H3253" s="244" t="n"/>
      <c r="I3253" s="267" t="n"/>
      <c r="J3253" s="268" t="n"/>
      <c r="K3253" s="244" t="n"/>
      <c r="L3253" s="244" t="n"/>
      <c r="M3253" s="259" t="n"/>
      <c r="N3253" s="244" t="n"/>
      <c r="O3253" s="244" t="n"/>
      <c r="P3253" s="244" t="n"/>
      <c r="Q3253" s="244" t="n"/>
      <c r="R3253" s="244" t="n"/>
      <c r="S3253" s="223" t="n"/>
      <c r="T3253" s="244" t="n"/>
      <c r="U3253" s="246" t="n"/>
      <c r="V3253" s="244" t="n"/>
      <c r="W3253" s="244" t="n"/>
      <c r="X3253" s="244" t="n"/>
      <c r="Y3253" s="269" t="n"/>
      <c r="Z3253" s="270" t="n"/>
      <c r="AA3253" s="241" t="n"/>
      <c r="AB3253" s="244" t="n"/>
    </row>
    <row r="3254" ht="15" customHeight="1" s="283">
      <c r="A3254" s="109" t="n"/>
      <c r="B3254" s="222" t="n"/>
      <c r="C3254" s="244" t="n"/>
      <c r="D3254" s="244" t="n"/>
      <c r="E3254" s="244" t="n"/>
      <c r="F3254" s="244" t="n"/>
      <c r="G3254" s="244" t="n"/>
      <c r="H3254" s="244" t="n"/>
      <c r="I3254" s="267" t="n"/>
      <c r="J3254" s="268" t="n"/>
      <c r="K3254" s="244" t="n"/>
      <c r="L3254" s="244" t="n"/>
      <c r="M3254" s="259" t="n"/>
      <c r="N3254" s="244" t="n"/>
      <c r="O3254" s="244" t="n"/>
      <c r="P3254" s="244" t="n"/>
      <c r="Q3254" s="244" t="n"/>
      <c r="R3254" s="244" t="n"/>
      <c r="S3254" s="223" t="n"/>
      <c r="T3254" s="244" t="n"/>
      <c r="U3254" s="246" t="n"/>
      <c r="V3254" s="244" t="n"/>
      <c r="W3254" s="244" t="n"/>
      <c r="X3254" s="244" t="n"/>
      <c r="Y3254" s="269" t="n"/>
      <c r="Z3254" s="270" t="n"/>
      <c r="AA3254" s="241" t="n"/>
      <c r="AB3254" s="244" t="n"/>
    </row>
    <row r="3255" ht="15" customHeight="1" s="283">
      <c r="A3255" s="109" t="n"/>
      <c r="B3255" s="222" t="n"/>
      <c r="C3255" s="244" t="n"/>
      <c r="D3255" s="244" t="n"/>
      <c r="E3255" s="244" t="n"/>
      <c r="F3255" s="244" t="n"/>
      <c r="G3255" s="244" t="n"/>
      <c r="H3255" s="244" t="n"/>
      <c r="I3255" s="267" t="n"/>
      <c r="J3255" s="268" t="n"/>
      <c r="K3255" s="244" t="n"/>
      <c r="L3255" s="244" t="n"/>
      <c r="M3255" s="259" t="n"/>
      <c r="N3255" s="244" t="n"/>
      <c r="O3255" s="244" t="n"/>
      <c r="P3255" s="244" t="n"/>
      <c r="Q3255" s="244" t="n"/>
      <c r="R3255" s="244" t="n"/>
      <c r="S3255" s="223" t="n"/>
      <c r="T3255" s="244" t="n"/>
      <c r="U3255" s="246" t="n"/>
      <c r="V3255" s="244" t="n"/>
      <c r="W3255" s="244" t="n"/>
      <c r="X3255" s="244" t="n"/>
      <c r="Y3255" s="269" t="n"/>
      <c r="Z3255" s="270" t="n"/>
      <c r="AA3255" s="241" t="n"/>
      <c r="AB3255" s="244" t="n"/>
    </row>
    <row r="3256" ht="15" customHeight="1" s="283">
      <c r="A3256" s="109" t="n"/>
      <c r="B3256" s="222" t="n"/>
      <c r="C3256" s="244" t="n"/>
      <c r="D3256" s="244" t="n"/>
      <c r="E3256" s="244" t="n"/>
      <c r="F3256" s="244" t="n"/>
      <c r="G3256" s="244" t="n"/>
      <c r="H3256" s="244" t="n"/>
      <c r="I3256" s="267" t="n"/>
      <c r="J3256" s="268" t="n"/>
      <c r="K3256" s="244" t="n"/>
      <c r="L3256" s="244" t="n"/>
      <c r="M3256" s="259" t="n"/>
      <c r="N3256" s="244" t="n"/>
      <c r="O3256" s="244" t="n"/>
      <c r="P3256" s="244" t="n"/>
      <c r="Q3256" s="244" t="n"/>
      <c r="R3256" s="244" t="n"/>
      <c r="S3256" s="223" t="n"/>
      <c r="T3256" s="244" t="n"/>
      <c r="U3256" s="246" t="n"/>
      <c r="V3256" s="244" t="n"/>
      <c r="W3256" s="244" t="n"/>
      <c r="X3256" s="244" t="n"/>
      <c r="Y3256" s="269" t="n"/>
      <c r="Z3256" s="270" t="n"/>
      <c r="AA3256" s="241" t="n"/>
      <c r="AB3256" s="244" t="n"/>
    </row>
    <row r="3257" ht="15" customHeight="1" s="283">
      <c r="A3257" s="109" t="n"/>
      <c r="B3257" s="222" t="n"/>
      <c r="C3257" s="244" t="n"/>
      <c r="D3257" s="244" t="n"/>
      <c r="E3257" s="244" t="n"/>
      <c r="F3257" s="244" t="n"/>
      <c r="G3257" s="244" t="n"/>
      <c r="H3257" s="244" t="n"/>
      <c r="I3257" s="267" t="n"/>
      <c r="J3257" s="268" t="n"/>
      <c r="K3257" s="244" t="n"/>
      <c r="L3257" s="244" t="n"/>
      <c r="M3257" s="259" t="n"/>
      <c r="N3257" s="244" t="n"/>
      <c r="O3257" s="244" t="n"/>
      <c r="P3257" s="244" t="n"/>
      <c r="Q3257" s="244" t="n"/>
      <c r="R3257" s="244" t="n"/>
      <c r="S3257" s="223" t="n"/>
      <c r="T3257" s="244" t="n"/>
      <c r="U3257" s="246" t="n"/>
      <c r="V3257" s="244" t="n"/>
      <c r="W3257" s="244" t="n"/>
      <c r="X3257" s="244" t="n"/>
      <c r="Y3257" s="269" t="n"/>
      <c r="Z3257" s="270" t="n"/>
      <c r="AA3257" s="241" t="n"/>
      <c r="AB3257" s="244" t="n"/>
    </row>
    <row r="3258" ht="15" customHeight="1" s="283">
      <c r="A3258" s="109" t="n"/>
      <c r="B3258" s="222" t="n"/>
      <c r="C3258" s="244" t="n"/>
      <c r="D3258" s="244" t="n"/>
      <c r="E3258" s="244" t="n"/>
      <c r="F3258" s="244" t="n"/>
      <c r="G3258" s="244" t="n"/>
      <c r="H3258" s="244" t="n"/>
      <c r="I3258" s="267" t="n"/>
      <c r="J3258" s="268" t="n"/>
      <c r="K3258" s="244" t="n"/>
      <c r="L3258" s="244" t="n"/>
      <c r="M3258" s="259" t="n"/>
      <c r="N3258" s="244" t="n"/>
      <c r="O3258" s="244" t="n"/>
      <c r="P3258" s="244" t="n"/>
      <c r="Q3258" s="244" t="n"/>
      <c r="R3258" s="244" t="n"/>
      <c r="S3258" s="223" t="n"/>
      <c r="T3258" s="244" t="n"/>
      <c r="U3258" s="246" t="n"/>
      <c r="V3258" s="244" t="n"/>
      <c r="W3258" s="244" t="n"/>
      <c r="X3258" s="244" t="n"/>
      <c r="Y3258" s="269" t="n"/>
      <c r="Z3258" s="270" t="n"/>
      <c r="AA3258" s="241" t="n"/>
      <c r="AB3258" s="244" t="n"/>
    </row>
    <row r="3259" ht="15" customHeight="1" s="283">
      <c r="A3259" s="109" t="n"/>
      <c r="B3259" s="222" t="n"/>
      <c r="C3259" s="244" t="n"/>
      <c r="D3259" s="244" t="n"/>
      <c r="E3259" s="244" t="n"/>
      <c r="F3259" s="244" t="n"/>
      <c r="G3259" s="244" t="n"/>
      <c r="H3259" s="244" t="n"/>
      <c r="I3259" s="267" t="n"/>
      <c r="J3259" s="268" t="n"/>
      <c r="K3259" s="244" t="n"/>
      <c r="L3259" s="244" t="n"/>
      <c r="M3259" s="259" t="n"/>
      <c r="N3259" s="244" t="n"/>
      <c r="O3259" s="244" t="n"/>
      <c r="P3259" s="244" t="n"/>
      <c r="Q3259" s="244" t="n"/>
      <c r="R3259" s="244" t="n"/>
      <c r="S3259" s="223" t="n"/>
      <c r="T3259" s="244" t="n"/>
      <c r="U3259" s="246" t="n"/>
      <c r="V3259" s="244" t="n"/>
      <c r="W3259" s="244" t="n"/>
      <c r="X3259" s="244" t="n"/>
      <c r="Y3259" s="269" t="n"/>
      <c r="Z3259" s="270" t="n"/>
      <c r="AA3259" s="241" t="n"/>
      <c r="AB3259" s="244" t="n"/>
    </row>
    <row r="3260" ht="15" customHeight="1" s="283">
      <c r="A3260" s="109" t="n"/>
      <c r="B3260" s="222" t="n"/>
      <c r="C3260" s="244" t="n"/>
      <c r="D3260" s="244" t="n"/>
      <c r="E3260" s="244" t="n"/>
      <c r="F3260" s="244" t="n"/>
      <c r="G3260" s="244" t="n"/>
      <c r="H3260" s="244" t="n"/>
      <c r="I3260" s="267" t="n"/>
      <c r="J3260" s="268" t="n"/>
      <c r="K3260" s="244" t="n"/>
      <c r="L3260" s="244" t="n"/>
      <c r="M3260" s="259" t="n"/>
      <c r="N3260" s="244" t="n"/>
      <c r="O3260" s="244" t="n"/>
      <c r="P3260" s="244" t="n"/>
      <c r="Q3260" s="244" t="n"/>
      <c r="R3260" s="244" t="n"/>
      <c r="S3260" s="223" t="n"/>
      <c r="T3260" s="244" t="n"/>
      <c r="U3260" s="246" t="n"/>
      <c r="V3260" s="244" t="n"/>
      <c r="W3260" s="244" t="n"/>
      <c r="X3260" s="244" t="n"/>
      <c r="Y3260" s="269" t="n"/>
      <c r="Z3260" s="270" t="n"/>
      <c r="AA3260" s="241" t="n"/>
      <c r="AB3260" s="244" t="n"/>
    </row>
    <row r="3261" ht="15" customHeight="1" s="283">
      <c r="A3261" s="109" t="n"/>
      <c r="B3261" s="222" t="n"/>
      <c r="C3261" s="244" t="n"/>
      <c r="D3261" s="244" t="n"/>
      <c r="E3261" s="244" t="n"/>
      <c r="F3261" s="244" t="n"/>
      <c r="G3261" s="244" t="n"/>
      <c r="H3261" s="244" t="n"/>
      <c r="I3261" s="267" t="n"/>
      <c r="J3261" s="268" t="n"/>
      <c r="K3261" s="244" t="n"/>
      <c r="L3261" s="244" t="n"/>
      <c r="M3261" s="259" t="n"/>
      <c r="N3261" s="244" t="n"/>
      <c r="O3261" s="244" t="n"/>
      <c r="P3261" s="244" t="n"/>
      <c r="Q3261" s="244" t="n"/>
      <c r="R3261" s="244" t="n"/>
      <c r="S3261" s="223" t="n"/>
      <c r="T3261" s="244" t="n"/>
      <c r="U3261" s="246" t="n"/>
      <c r="V3261" s="244" t="n"/>
      <c r="W3261" s="244" t="n"/>
      <c r="X3261" s="244" t="n"/>
      <c r="Y3261" s="269" t="n"/>
      <c r="Z3261" s="270" t="n"/>
      <c r="AA3261" s="241" t="n"/>
      <c r="AB3261" s="244" t="n"/>
    </row>
    <row r="3262" ht="15" customHeight="1" s="283">
      <c r="A3262" s="109" t="n"/>
      <c r="B3262" s="222" t="n"/>
      <c r="C3262" s="244" t="n"/>
      <c r="D3262" s="244" t="n"/>
      <c r="E3262" s="244" t="n"/>
      <c r="F3262" s="244" t="n"/>
      <c r="G3262" s="244" t="n"/>
      <c r="H3262" s="244" t="n"/>
      <c r="I3262" s="267" t="n"/>
      <c r="J3262" s="204" t="n"/>
      <c r="K3262" s="244" t="n"/>
      <c r="L3262" s="244" t="n"/>
      <c r="M3262" s="259" t="n"/>
      <c r="N3262" s="244" t="n"/>
      <c r="O3262" s="244" t="n"/>
      <c r="P3262" s="244" t="n"/>
      <c r="Q3262" s="244" t="n"/>
      <c r="R3262" s="244" t="n"/>
      <c r="S3262" s="223" t="n"/>
      <c r="T3262" s="244" t="n"/>
      <c r="U3262" s="246" t="n"/>
      <c r="V3262" s="244" t="n"/>
      <c r="W3262" s="244" t="n"/>
      <c r="X3262" s="244" t="n"/>
      <c r="Y3262" s="269" t="n"/>
      <c r="Z3262" s="270" t="n"/>
      <c r="AA3262" s="241" t="n"/>
      <c r="AB3262" s="244" t="n"/>
    </row>
    <row r="3263" ht="15" customHeight="1" s="283">
      <c r="A3263" s="109" t="n"/>
      <c r="B3263" s="222" t="n"/>
      <c r="C3263" s="244" t="n"/>
      <c r="D3263" s="244" t="n"/>
      <c r="E3263" s="244" t="n"/>
      <c r="F3263" s="244" t="n"/>
      <c r="G3263" s="244" t="n"/>
      <c r="H3263" s="244" t="n"/>
      <c r="I3263" s="267" t="n"/>
      <c r="J3263" s="268" t="n"/>
      <c r="K3263" s="244" t="n"/>
      <c r="L3263" s="244" t="n"/>
      <c r="M3263" s="259" t="n"/>
      <c r="N3263" s="244" t="n"/>
      <c r="O3263" s="244" t="n"/>
      <c r="P3263" s="244" t="n"/>
      <c r="Q3263" s="244" t="n"/>
      <c r="R3263" s="244" t="n"/>
      <c r="S3263" s="223" t="n"/>
      <c r="T3263" s="244" t="n"/>
      <c r="U3263" s="246" t="n"/>
      <c r="V3263" s="244" t="n"/>
      <c r="W3263" s="244" t="n"/>
      <c r="X3263" s="244" t="n"/>
      <c r="Y3263" s="269" t="n"/>
      <c r="Z3263" s="270" t="n"/>
      <c r="AA3263" s="241" t="n"/>
      <c r="AB3263" s="244" t="n"/>
    </row>
    <row r="3264" ht="15" customHeight="1" s="283">
      <c r="A3264" s="109" t="n"/>
      <c r="B3264" s="222" t="n"/>
      <c r="C3264" s="244" t="n"/>
      <c r="D3264" s="244" t="n"/>
      <c r="E3264" s="244" t="n"/>
      <c r="F3264" s="244" t="n"/>
      <c r="G3264" s="244" t="n"/>
      <c r="H3264" s="244" t="n"/>
      <c r="I3264" s="267" t="n"/>
      <c r="J3264" s="268" t="n"/>
      <c r="K3264" s="244" t="n"/>
      <c r="L3264" s="244" t="n"/>
      <c r="M3264" s="259" t="n"/>
      <c r="N3264" s="244" t="n"/>
      <c r="O3264" s="244" t="n"/>
      <c r="P3264" s="244" t="n"/>
      <c r="Q3264" s="244" t="n"/>
      <c r="R3264" s="244" t="n"/>
      <c r="S3264" s="223" t="n"/>
      <c r="T3264" s="244" t="n"/>
      <c r="U3264" s="246" t="n"/>
      <c r="V3264" s="244" t="n"/>
      <c r="W3264" s="244" t="n"/>
      <c r="X3264" s="244" t="n"/>
      <c r="Y3264" s="269" t="n"/>
      <c r="Z3264" s="270" t="n"/>
      <c r="AA3264" s="241" t="n"/>
      <c r="AB3264" s="244" t="n"/>
    </row>
    <row r="3265" ht="15" customHeight="1" s="283">
      <c r="A3265" s="109" t="n"/>
      <c r="B3265" s="222" t="n"/>
      <c r="C3265" s="244" t="n"/>
      <c r="D3265" s="244" t="n"/>
      <c r="E3265" s="244" t="n"/>
      <c r="F3265" s="244" t="n"/>
      <c r="G3265" s="244" t="n"/>
      <c r="H3265" s="244" t="n"/>
      <c r="I3265" s="267" t="n"/>
      <c r="J3265" s="268" t="n"/>
      <c r="K3265" s="244" t="n"/>
      <c r="L3265" s="244" t="n"/>
      <c r="M3265" s="259" t="n"/>
      <c r="N3265" s="244" t="n"/>
      <c r="O3265" s="244" t="n"/>
      <c r="P3265" s="244" t="n"/>
      <c r="Q3265" s="244" t="n"/>
      <c r="R3265" s="244" t="n"/>
      <c r="S3265" s="223" t="n"/>
      <c r="T3265" s="244" t="n"/>
      <c r="U3265" s="246" t="n"/>
      <c r="V3265" s="244" t="n"/>
      <c r="W3265" s="244" t="n"/>
      <c r="X3265" s="244" t="n"/>
      <c r="Y3265" s="269" t="n"/>
      <c r="Z3265" s="270" t="n"/>
      <c r="AA3265" s="241" t="n"/>
      <c r="AB3265" s="244" t="n"/>
    </row>
    <row r="3266" ht="15" customHeight="1" s="283">
      <c r="A3266" s="109" t="n"/>
      <c r="B3266" s="222" t="n"/>
      <c r="C3266" s="244" t="n"/>
      <c r="D3266" s="244" t="n"/>
      <c r="E3266" s="244" t="n"/>
      <c r="F3266" s="244" t="n"/>
      <c r="G3266" s="244" t="n"/>
      <c r="H3266" s="244" t="n"/>
      <c r="I3266" s="267" t="n"/>
      <c r="J3266" s="204" t="n"/>
      <c r="K3266" s="244" t="n"/>
      <c r="L3266" s="244" t="n"/>
      <c r="M3266" s="259" t="n"/>
      <c r="N3266" s="244" t="n"/>
      <c r="O3266" s="244" t="n"/>
      <c r="P3266" s="244" t="n"/>
      <c r="Q3266" s="244" t="n"/>
      <c r="R3266" s="244" t="n"/>
      <c r="S3266" s="223" t="n"/>
      <c r="T3266" s="244" t="n"/>
      <c r="U3266" s="246" t="n"/>
      <c r="V3266" s="244" t="n"/>
      <c r="W3266" s="244" t="n"/>
      <c r="X3266" s="244" t="n"/>
      <c r="Y3266" s="269" t="n"/>
      <c r="Z3266" s="270" t="n"/>
      <c r="AA3266" s="241" t="n"/>
      <c r="AB3266" s="244" t="n"/>
    </row>
    <row r="3267" ht="15" customHeight="1" s="283">
      <c r="A3267" s="109" t="n"/>
      <c r="B3267" s="222" t="n"/>
      <c r="C3267" s="244" t="n"/>
      <c r="D3267" s="244" t="n"/>
      <c r="E3267" s="244" t="n"/>
      <c r="F3267" s="244" t="n"/>
      <c r="G3267" s="244" t="n"/>
      <c r="H3267" s="244" t="n"/>
      <c r="I3267" s="267" t="n"/>
      <c r="J3267" s="268" t="n"/>
      <c r="K3267" s="244" t="n"/>
      <c r="L3267" s="244" t="n"/>
      <c r="M3267" s="259" t="n"/>
      <c r="N3267" s="244" t="n"/>
      <c r="O3267" s="244" t="n"/>
      <c r="P3267" s="244" t="n"/>
      <c r="Q3267" s="244" t="n"/>
      <c r="R3267" s="244" t="n"/>
      <c r="S3267" s="223" t="n"/>
      <c r="T3267" s="244" t="n"/>
      <c r="U3267" s="246" t="n"/>
      <c r="V3267" s="244" t="n"/>
      <c r="W3267" s="244" t="n"/>
      <c r="X3267" s="244" t="n"/>
      <c r="Y3267" s="269" t="n"/>
      <c r="Z3267" s="270" t="n"/>
      <c r="AA3267" s="241" t="n"/>
      <c r="AB3267" s="244" t="n"/>
    </row>
    <row r="3268" ht="15" customHeight="1" s="283">
      <c r="A3268" s="109" t="n"/>
      <c r="B3268" s="222" t="n"/>
      <c r="C3268" s="244" t="n"/>
      <c r="D3268" s="244" t="n"/>
      <c r="E3268" s="244" t="n"/>
      <c r="F3268" s="244" t="n"/>
      <c r="G3268" s="244" t="n"/>
      <c r="H3268" s="244" t="n"/>
      <c r="I3268" s="267" t="n"/>
      <c r="J3268" s="268" t="n"/>
      <c r="K3268" s="244" t="n"/>
      <c r="L3268" s="244" t="n"/>
      <c r="M3268" s="259" t="n"/>
      <c r="N3268" s="244" t="n"/>
      <c r="O3268" s="244" t="n"/>
      <c r="P3268" s="244" t="n"/>
      <c r="Q3268" s="244" t="n"/>
      <c r="R3268" s="244" t="n"/>
      <c r="S3268" s="223" t="n"/>
      <c r="T3268" s="244" t="n"/>
      <c r="U3268" s="246" t="n"/>
      <c r="V3268" s="244" t="n"/>
      <c r="W3268" s="244" t="n"/>
      <c r="X3268" s="244" t="n"/>
      <c r="Y3268" s="269" t="n"/>
      <c r="Z3268" s="270" t="n"/>
      <c r="AA3268" s="241" t="n"/>
      <c r="AB3268" s="244" t="n"/>
    </row>
    <row r="3269" ht="15" customHeight="1" s="283">
      <c r="A3269" s="109" t="n"/>
      <c r="B3269" s="222" t="n"/>
      <c r="C3269" s="244" t="n"/>
      <c r="D3269" s="244" t="n"/>
      <c r="E3269" s="244" t="n"/>
      <c r="F3269" s="244" t="n"/>
      <c r="G3269" s="244" t="n"/>
      <c r="H3269" s="244" t="n"/>
      <c r="I3269" s="267" t="n"/>
      <c r="J3269" s="268" t="n"/>
      <c r="K3269" s="244" t="n"/>
      <c r="L3269" s="244" t="n"/>
      <c r="M3269" s="259" t="n"/>
      <c r="N3269" s="244" t="n"/>
      <c r="O3269" s="244" t="n"/>
      <c r="P3269" s="244" t="n"/>
      <c r="Q3269" s="244" t="n"/>
      <c r="R3269" s="244" t="n"/>
      <c r="S3269" s="223" t="n"/>
      <c r="T3269" s="244" t="n"/>
      <c r="U3269" s="246" t="n"/>
      <c r="V3269" s="244" t="n"/>
      <c r="W3269" s="244" t="n"/>
      <c r="X3269" s="244" t="n"/>
      <c r="Y3269" s="269" t="n"/>
      <c r="Z3269" s="270" t="n"/>
      <c r="AA3269" s="241" t="n"/>
      <c r="AB3269" s="244" t="n"/>
    </row>
    <row r="3270" ht="15" customHeight="1" s="283">
      <c r="A3270" s="109" t="n"/>
      <c r="B3270" s="222" t="n"/>
      <c r="C3270" s="244" t="n"/>
      <c r="D3270" s="244" t="n"/>
      <c r="E3270" s="244" t="n"/>
      <c r="F3270" s="244" t="n"/>
      <c r="G3270" s="244" t="n"/>
      <c r="H3270" s="244" t="n"/>
      <c r="I3270" s="267" t="n"/>
      <c r="J3270" s="268" t="n"/>
      <c r="K3270" s="244" t="n"/>
      <c r="L3270" s="244" t="n"/>
      <c r="M3270" s="259" t="n"/>
      <c r="N3270" s="244" t="n"/>
      <c r="O3270" s="244" t="n"/>
      <c r="P3270" s="244" t="n"/>
      <c r="Q3270" s="244" t="n"/>
      <c r="R3270" s="244" t="n"/>
      <c r="S3270" s="223" t="n"/>
      <c r="T3270" s="244" t="n"/>
      <c r="U3270" s="246" t="n"/>
      <c r="V3270" s="244" t="n"/>
      <c r="W3270" s="244" t="n"/>
      <c r="X3270" s="244" t="n"/>
      <c r="Y3270" s="269" t="n"/>
      <c r="Z3270" s="270" t="n"/>
      <c r="AA3270" s="241" t="n"/>
      <c r="AB3270" s="244" t="n"/>
    </row>
    <row r="3271" ht="15" customHeight="1" s="283">
      <c r="A3271" s="109" t="n"/>
      <c r="B3271" s="222" t="n"/>
      <c r="C3271" s="244" t="n"/>
      <c r="D3271" s="244" t="n"/>
      <c r="E3271" s="244" t="n"/>
      <c r="F3271" s="244" t="n"/>
      <c r="G3271" s="244" t="n"/>
      <c r="H3271" s="244" t="n"/>
      <c r="I3271" s="267" t="n"/>
      <c r="J3271" s="268" t="n"/>
      <c r="K3271" s="244" t="n"/>
      <c r="L3271" s="244" t="n"/>
      <c r="M3271" s="259" t="n"/>
      <c r="N3271" s="244" t="n"/>
      <c r="O3271" s="244" t="n"/>
      <c r="P3271" s="244" t="n"/>
      <c r="Q3271" s="244" t="n"/>
      <c r="R3271" s="244" t="n"/>
      <c r="S3271" s="223" t="n"/>
      <c r="T3271" s="244" t="n"/>
      <c r="U3271" s="246" t="n"/>
      <c r="V3271" s="244" t="n"/>
      <c r="W3271" s="244" t="n"/>
      <c r="X3271" s="244" t="n"/>
      <c r="Y3271" s="269" t="n"/>
      <c r="Z3271" s="270" t="n"/>
      <c r="AA3271" s="241" t="n"/>
      <c r="AB3271" s="244" t="n"/>
    </row>
    <row r="3272" ht="15" customHeight="1" s="283">
      <c r="A3272" s="109" t="n"/>
      <c r="B3272" s="222" t="n"/>
      <c r="C3272" s="244" t="n"/>
      <c r="D3272" s="244" t="n"/>
      <c r="E3272" s="244" t="n"/>
      <c r="F3272" s="244" t="n"/>
      <c r="G3272" s="244" t="n"/>
      <c r="H3272" s="244" t="n"/>
      <c r="I3272" s="267" t="n"/>
      <c r="J3272" s="268" t="n"/>
      <c r="K3272" s="244" t="n"/>
      <c r="L3272" s="244" t="n"/>
      <c r="M3272" s="259" t="n"/>
      <c r="N3272" s="244" t="n"/>
      <c r="O3272" s="244" t="n"/>
      <c r="P3272" s="244" t="n"/>
      <c r="Q3272" s="244" t="n"/>
      <c r="R3272" s="244" t="n"/>
      <c r="S3272" s="223" t="n"/>
      <c r="T3272" s="244" t="n"/>
      <c r="U3272" s="246" t="n"/>
      <c r="V3272" s="244" t="n"/>
      <c r="W3272" s="244" t="n"/>
      <c r="X3272" s="244" t="n"/>
      <c r="Y3272" s="269" t="n"/>
      <c r="Z3272" s="270" t="n"/>
      <c r="AA3272" s="241" t="n"/>
      <c r="AB3272" s="244" t="n"/>
    </row>
    <row r="3273" ht="15" customHeight="1" s="283">
      <c r="A3273" s="109" t="n"/>
      <c r="B3273" s="222" t="n"/>
      <c r="C3273" s="244" t="n"/>
      <c r="D3273" s="244" t="n"/>
      <c r="E3273" s="244" t="n"/>
      <c r="F3273" s="244" t="n"/>
      <c r="G3273" s="244" t="n"/>
      <c r="H3273" s="244" t="n"/>
      <c r="I3273" s="267" t="n"/>
      <c r="J3273" s="268" t="n"/>
      <c r="K3273" s="244" t="n"/>
      <c r="L3273" s="244" t="n"/>
      <c r="M3273" s="259" t="n"/>
      <c r="N3273" s="244" t="n"/>
      <c r="O3273" s="244" t="n"/>
      <c r="P3273" s="244" t="n"/>
      <c r="Q3273" s="244" t="n"/>
      <c r="R3273" s="244" t="n"/>
      <c r="S3273" s="223" t="n"/>
      <c r="T3273" s="244" t="n"/>
      <c r="U3273" s="246" t="n"/>
      <c r="V3273" s="244" t="n"/>
      <c r="W3273" s="244" t="n"/>
      <c r="X3273" s="244" t="n"/>
      <c r="Y3273" s="269" t="n"/>
      <c r="Z3273" s="270" t="n"/>
      <c r="AA3273" s="241" t="n"/>
      <c r="AB3273" s="244" t="n"/>
    </row>
    <row r="3274" ht="15" customHeight="1" s="283">
      <c r="A3274" s="109" t="n"/>
      <c r="B3274" s="222" t="n"/>
      <c r="C3274" s="244" t="n"/>
      <c r="D3274" s="244" t="n"/>
      <c r="E3274" s="244" t="n"/>
      <c r="F3274" s="244" t="n"/>
      <c r="G3274" s="244" t="n"/>
      <c r="H3274" s="244" t="n"/>
      <c r="I3274" s="267" t="n"/>
      <c r="J3274" s="268" t="n"/>
      <c r="K3274" s="244" t="n"/>
      <c r="L3274" s="244" t="n"/>
      <c r="M3274" s="259" t="n"/>
      <c r="N3274" s="244" t="n"/>
      <c r="O3274" s="244" t="n"/>
      <c r="P3274" s="244" t="n"/>
      <c r="Q3274" s="244" t="n"/>
      <c r="R3274" s="244" t="n"/>
      <c r="S3274" s="223" t="n"/>
      <c r="T3274" s="244" t="n"/>
      <c r="U3274" s="246" t="n"/>
      <c r="V3274" s="244" t="n"/>
      <c r="W3274" s="244" t="n"/>
      <c r="X3274" s="244" t="n"/>
      <c r="Y3274" s="269" t="n"/>
      <c r="Z3274" s="270" t="n"/>
      <c r="AA3274" s="241" t="n"/>
      <c r="AB3274" s="244" t="n"/>
    </row>
    <row r="3275" ht="15" customHeight="1" s="283">
      <c r="A3275" s="109" t="n"/>
      <c r="B3275" s="222" t="n"/>
      <c r="C3275" s="244" t="n"/>
      <c r="D3275" s="244" t="n"/>
      <c r="E3275" s="244" t="n"/>
      <c r="F3275" s="244" t="n"/>
      <c r="G3275" s="244" t="n"/>
      <c r="H3275" s="244" t="n"/>
      <c r="I3275" s="267" t="n"/>
      <c r="J3275" s="268" t="n"/>
      <c r="K3275" s="244" t="n"/>
      <c r="L3275" s="244" t="n"/>
      <c r="M3275" s="259" t="n"/>
      <c r="N3275" s="244" t="n"/>
      <c r="O3275" s="244" t="n"/>
      <c r="P3275" s="244" t="n"/>
      <c r="Q3275" s="244" t="n"/>
      <c r="R3275" s="244" t="n"/>
      <c r="S3275" s="223" t="n"/>
      <c r="T3275" s="244" t="n"/>
      <c r="U3275" s="246" t="n"/>
      <c r="V3275" s="244" t="n"/>
      <c r="W3275" s="244" t="n"/>
      <c r="X3275" s="244" t="n"/>
      <c r="Y3275" s="269" t="n"/>
      <c r="Z3275" s="270" t="n"/>
      <c r="AA3275" s="241" t="n"/>
      <c r="AB3275" s="244" t="n"/>
    </row>
    <row r="3276" ht="15" customHeight="1" s="283">
      <c r="A3276" s="109" t="n"/>
      <c r="B3276" s="222" t="n"/>
      <c r="C3276" s="244" t="n"/>
      <c r="D3276" s="244" t="n"/>
      <c r="E3276" s="244" t="n"/>
      <c r="F3276" s="244" t="n"/>
      <c r="G3276" s="244" t="n"/>
      <c r="H3276" s="244" t="n"/>
      <c r="I3276" s="267" t="n"/>
      <c r="J3276" s="268" t="n"/>
      <c r="K3276" s="244" t="n"/>
      <c r="L3276" s="244" t="n"/>
      <c r="M3276" s="259" t="n"/>
      <c r="N3276" s="244" t="n"/>
      <c r="O3276" s="244" t="n"/>
      <c r="P3276" s="244" t="n"/>
      <c r="Q3276" s="244" t="n"/>
      <c r="R3276" s="244" t="n"/>
      <c r="S3276" s="223" t="n"/>
      <c r="T3276" s="244" t="n"/>
      <c r="U3276" s="246" t="n"/>
      <c r="V3276" s="244" t="n"/>
      <c r="W3276" s="244" t="n"/>
      <c r="X3276" s="244" t="n"/>
      <c r="Y3276" s="269" t="n"/>
      <c r="Z3276" s="270" t="n"/>
      <c r="AA3276" s="241" t="n"/>
      <c r="AB3276" s="244" t="n"/>
    </row>
    <row r="3277" ht="15" customHeight="1" s="283">
      <c r="A3277" s="109" t="n"/>
      <c r="B3277" s="222" t="n"/>
      <c r="C3277" s="244" t="n"/>
      <c r="D3277" s="244" t="n"/>
      <c r="E3277" s="244" t="n"/>
      <c r="F3277" s="244" t="n"/>
      <c r="G3277" s="244" t="n"/>
      <c r="H3277" s="244" t="n"/>
      <c r="I3277" s="267" t="n"/>
      <c r="J3277" s="204" t="n"/>
      <c r="K3277" s="244" t="n"/>
      <c r="L3277" s="244" t="n"/>
      <c r="M3277" s="259" t="n"/>
      <c r="N3277" s="244" t="n"/>
      <c r="O3277" s="244" t="n"/>
      <c r="P3277" s="244" t="n"/>
      <c r="Q3277" s="244" t="n"/>
      <c r="R3277" s="244" t="n"/>
      <c r="S3277" s="223" t="n"/>
      <c r="T3277" s="244" t="n"/>
      <c r="U3277" s="246" t="n"/>
      <c r="V3277" s="244" t="n"/>
      <c r="W3277" s="244" t="n"/>
      <c r="X3277" s="244" t="n"/>
      <c r="Y3277" s="269" t="n"/>
      <c r="Z3277" s="270" t="n"/>
      <c r="AA3277" s="241" t="n"/>
      <c r="AB3277" s="244" t="n"/>
    </row>
    <row r="3278" ht="15" customHeight="1" s="283">
      <c r="A3278" s="109" t="n"/>
      <c r="B3278" s="222" t="n"/>
      <c r="C3278" s="244" t="n"/>
      <c r="D3278" s="244" t="n"/>
      <c r="E3278" s="244" t="n"/>
      <c r="F3278" s="244" t="n"/>
      <c r="G3278" s="244" t="n"/>
      <c r="H3278" s="244" t="n"/>
      <c r="I3278" s="267" t="n"/>
      <c r="J3278" s="268" t="n"/>
      <c r="K3278" s="244" t="n"/>
      <c r="L3278" s="244" t="n"/>
      <c r="M3278" s="259" t="n"/>
      <c r="N3278" s="244" t="n"/>
      <c r="O3278" s="244" t="n"/>
      <c r="P3278" s="244" t="n"/>
      <c r="Q3278" s="244" t="n"/>
      <c r="R3278" s="244" t="n"/>
      <c r="S3278" s="223" t="n"/>
      <c r="T3278" s="244" t="n"/>
      <c r="U3278" s="246" t="n"/>
      <c r="V3278" s="244" t="n"/>
      <c r="W3278" s="244" t="n"/>
      <c r="X3278" s="244" t="n"/>
      <c r="Y3278" s="269" t="n"/>
      <c r="Z3278" s="270" t="n"/>
      <c r="AA3278" s="241" t="n"/>
      <c r="AB3278" s="244" t="n"/>
    </row>
    <row r="3279" ht="15" customHeight="1" s="283">
      <c r="A3279" s="109" t="n"/>
      <c r="B3279" s="222" t="n"/>
      <c r="C3279" s="244" t="n"/>
      <c r="D3279" s="244" t="n"/>
      <c r="E3279" s="244" t="n"/>
      <c r="F3279" s="244" t="n"/>
      <c r="G3279" s="244" t="n"/>
      <c r="H3279" s="244" t="n"/>
      <c r="I3279" s="271" t="n"/>
      <c r="J3279" s="268" t="n"/>
      <c r="K3279" s="244" t="n"/>
      <c r="L3279" s="244" t="n"/>
      <c r="M3279" s="259" t="n"/>
      <c r="N3279" s="244" t="n"/>
      <c r="O3279" s="244" t="n"/>
      <c r="P3279" s="244" t="n"/>
      <c r="Q3279" s="244" t="n"/>
      <c r="R3279" s="244" t="n"/>
      <c r="S3279" s="223" t="n"/>
      <c r="T3279" s="244" t="n"/>
      <c r="U3279" s="246" t="n"/>
      <c r="V3279" s="244" t="n"/>
      <c r="W3279" s="244" t="n"/>
      <c r="X3279" s="244" t="n"/>
      <c r="Y3279" s="269" t="n"/>
      <c r="Z3279" s="270" t="n"/>
      <c r="AA3279" s="241" t="n"/>
      <c r="AB3279" s="244" t="n"/>
    </row>
    <row r="3280" ht="15" customHeight="1" s="283">
      <c r="A3280" s="109" t="n"/>
      <c r="B3280" s="222" t="n"/>
      <c r="C3280" s="244" t="n"/>
      <c r="D3280" s="244" t="n"/>
      <c r="E3280" s="244" t="n"/>
      <c r="F3280" s="244" t="n"/>
      <c r="G3280" s="244" t="n"/>
      <c r="H3280" s="244" t="n"/>
      <c r="I3280" s="267" t="n"/>
      <c r="J3280" s="268" t="n"/>
      <c r="K3280" s="244" t="n"/>
      <c r="L3280" s="244" t="n"/>
      <c r="M3280" s="259" t="n"/>
      <c r="N3280" s="244" t="n"/>
      <c r="O3280" s="244" t="n"/>
      <c r="P3280" s="244" t="n"/>
      <c r="Q3280" s="244" t="n"/>
      <c r="R3280" s="244" t="n"/>
      <c r="S3280" s="223" t="n"/>
      <c r="T3280" s="244" t="n"/>
      <c r="U3280" s="246" t="n"/>
      <c r="V3280" s="244" t="n"/>
      <c r="W3280" s="244" t="n"/>
      <c r="X3280" s="244" t="n"/>
      <c r="Y3280" s="269" t="n"/>
      <c r="Z3280" s="270" t="n"/>
      <c r="AA3280" s="241" t="n"/>
      <c r="AB3280" s="244" t="n"/>
    </row>
    <row r="3281" ht="15" customHeight="1" s="283">
      <c r="A3281" s="109" t="n"/>
      <c r="B3281" s="222" t="n"/>
      <c r="C3281" s="244" t="n"/>
      <c r="D3281" s="244" t="n"/>
      <c r="E3281" s="244" t="n"/>
      <c r="F3281" s="244" t="n"/>
      <c r="G3281" s="244" t="n"/>
      <c r="H3281" s="244" t="n"/>
      <c r="I3281" s="267" t="n"/>
      <c r="J3281" s="268" t="n"/>
      <c r="K3281" s="244" t="n"/>
      <c r="L3281" s="244" t="n"/>
      <c r="M3281" s="259" t="n"/>
      <c r="N3281" s="244" t="n"/>
      <c r="O3281" s="244" t="n"/>
      <c r="P3281" s="244" t="n"/>
      <c r="Q3281" s="244" t="n"/>
      <c r="R3281" s="244" t="n"/>
      <c r="S3281" s="223" t="n"/>
      <c r="T3281" s="244" t="n"/>
      <c r="U3281" s="246" t="n"/>
      <c r="V3281" s="244" t="n"/>
      <c r="W3281" s="244" t="n"/>
      <c r="X3281" s="244" t="n"/>
      <c r="Y3281" s="269" t="n"/>
      <c r="Z3281" s="270" t="n"/>
      <c r="AA3281" s="241" t="n"/>
      <c r="AB3281" s="244" t="n"/>
    </row>
    <row r="3282" ht="15" customHeight="1" s="283">
      <c r="A3282" s="109" t="n"/>
      <c r="B3282" s="222" t="n"/>
      <c r="C3282" s="244" t="n"/>
      <c r="D3282" s="244" t="n"/>
      <c r="E3282" s="244" t="n"/>
      <c r="F3282" s="244" t="n"/>
      <c r="G3282" s="244" t="n"/>
      <c r="H3282" s="244" t="n"/>
      <c r="I3282" s="267" t="n"/>
      <c r="J3282" s="268" t="n"/>
      <c r="K3282" s="244" t="n"/>
      <c r="L3282" s="244" t="n"/>
      <c r="M3282" s="259" t="n"/>
      <c r="N3282" s="244" t="n"/>
      <c r="O3282" s="244" t="n"/>
      <c r="P3282" s="244" t="n"/>
      <c r="Q3282" s="244" t="n"/>
      <c r="R3282" s="244" t="n"/>
      <c r="S3282" s="223" t="n"/>
      <c r="T3282" s="244" t="n"/>
      <c r="U3282" s="246" t="n"/>
      <c r="V3282" s="244" t="n"/>
      <c r="W3282" s="244" t="n"/>
      <c r="X3282" s="244" t="n"/>
      <c r="Y3282" s="269" t="n"/>
      <c r="Z3282" s="270" t="n"/>
      <c r="AA3282" s="241" t="n"/>
      <c r="AB3282" s="244" t="n"/>
    </row>
    <row r="3283" ht="15" customHeight="1" s="283">
      <c r="A3283" s="109" t="n"/>
      <c r="B3283" s="222" t="n"/>
      <c r="C3283" s="244" t="n"/>
      <c r="D3283" s="244" t="n"/>
      <c r="E3283" s="244" t="n"/>
      <c r="F3283" s="244" t="n"/>
      <c r="G3283" s="244" t="n"/>
      <c r="H3283" s="244" t="n"/>
      <c r="I3283" s="267" t="n"/>
      <c r="J3283" s="268" t="n"/>
      <c r="K3283" s="244" t="n"/>
      <c r="L3283" s="244" t="n"/>
      <c r="M3283" s="259" t="n"/>
      <c r="N3283" s="244" t="n"/>
      <c r="O3283" s="244" t="n"/>
      <c r="P3283" s="244" t="n"/>
      <c r="Q3283" s="244" t="n"/>
      <c r="R3283" s="244" t="n"/>
      <c r="S3283" s="223" t="n"/>
      <c r="T3283" s="244" t="n"/>
      <c r="U3283" s="246" t="n"/>
      <c r="V3283" s="244" t="n"/>
      <c r="W3283" s="244" t="n"/>
      <c r="X3283" s="244" t="n"/>
      <c r="Y3283" s="269" t="n"/>
      <c r="Z3283" s="270" t="n"/>
      <c r="AA3283" s="241" t="n"/>
      <c r="AB3283" s="244" t="n"/>
    </row>
    <row r="3284" ht="15" customHeight="1" s="283">
      <c r="A3284" s="109" t="n"/>
      <c r="B3284" s="222" t="n"/>
      <c r="C3284" s="244" t="n"/>
      <c r="D3284" s="244" t="n"/>
      <c r="E3284" s="244" t="n"/>
      <c r="F3284" s="244" t="n"/>
      <c r="G3284" s="244" t="n"/>
      <c r="H3284" s="244" t="n"/>
      <c r="I3284" s="267" t="n"/>
      <c r="J3284" s="268" t="n"/>
      <c r="K3284" s="244" t="n"/>
      <c r="L3284" s="244" t="n"/>
      <c r="M3284" s="259" t="n"/>
      <c r="N3284" s="244" t="n"/>
      <c r="O3284" s="244" t="n"/>
      <c r="P3284" s="244" t="n"/>
      <c r="Q3284" s="244" t="n"/>
      <c r="R3284" s="244" t="n"/>
      <c r="S3284" s="223" t="n"/>
      <c r="T3284" s="244" t="n"/>
      <c r="U3284" s="246" t="n"/>
      <c r="V3284" s="244" t="n"/>
      <c r="W3284" s="244" t="n"/>
      <c r="X3284" s="244" t="n"/>
      <c r="Y3284" s="269" t="n"/>
      <c r="Z3284" s="270" t="n"/>
      <c r="AA3284" s="241" t="n"/>
      <c r="AB3284" s="244" t="n"/>
    </row>
    <row r="3285" ht="15" customHeight="1" s="283">
      <c r="A3285" s="109" t="n"/>
      <c r="B3285" s="222" t="n"/>
      <c r="C3285" s="244" t="n"/>
      <c r="D3285" s="244" t="n"/>
      <c r="E3285" s="244" t="n"/>
      <c r="F3285" s="244" t="n"/>
      <c r="G3285" s="244" t="n"/>
      <c r="H3285" s="244" t="n"/>
      <c r="I3285" s="267" t="n"/>
      <c r="J3285" s="268" t="n"/>
      <c r="K3285" s="244" t="n"/>
      <c r="L3285" s="244" t="n"/>
      <c r="M3285" s="259" t="n"/>
      <c r="N3285" s="244" t="n"/>
      <c r="O3285" s="244" t="n"/>
      <c r="P3285" s="244" t="n"/>
      <c r="Q3285" s="244" t="n"/>
      <c r="R3285" s="244" t="n"/>
      <c r="S3285" s="223" t="n"/>
      <c r="T3285" s="244" t="n"/>
      <c r="U3285" s="246" t="n"/>
      <c r="V3285" s="244" t="n"/>
      <c r="W3285" s="244" t="n"/>
      <c r="X3285" s="244" t="n"/>
      <c r="Y3285" s="269" t="n"/>
      <c r="Z3285" s="270" t="n"/>
      <c r="AA3285" s="241" t="n"/>
      <c r="AB3285" s="244" t="n"/>
    </row>
    <row r="3286" ht="15" customHeight="1" s="283">
      <c r="A3286" s="109" t="n"/>
      <c r="B3286" s="222" t="n"/>
      <c r="C3286" s="244" t="n"/>
      <c r="D3286" s="244" t="n"/>
      <c r="E3286" s="244" t="n"/>
      <c r="F3286" s="244" t="n"/>
      <c r="G3286" s="244" t="n"/>
      <c r="H3286" s="244" t="n"/>
      <c r="I3286" s="267" t="n"/>
      <c r="J3286" s="268" t="n"/>
      <c r="K3286" s="244" t="n"/>
      <c r="L3286" s="244" t="n"/>
      <c r="M3286" s="259" t="n"/>
      <c r="N3286" s="244" t="n"/>
      <c r="O3286" s="244" t="n"/>
      <c r="P3286" s="244" t="n"/>
      <c r="Q3286" s="244" t="n"/>
      <c r="R3286" s="244" t="n"/>
      <c r="S3286" s="223" t="n"/>
      <c r="T3286" s="244" t="n"/>
      <c r="U3286" s="246" t="n"/>
      <c r="V3286" s="244" t="n"/>
      <c r="W3286" s="244" t="n"/>
      <c r="X3286" s="244" t="n"/>
      <c r="Y3286" s="269" t="n"/>
      <c r="Z3286" s="270" t="n"/>
      <c r="AA3286" s="241" t="n"/>
      <c r="AB3286" s="244" t="n"/>
    </row>
    <row r="3287" ht="15" customHeight="1" s="283">
      <c r="A3287" s="109" t="n"/>
      <c r="B3287" s="222" t="n"/>
      <c r="C3287" s="244" t="n"/>
      <c r="D3287" s="244" t="n"/>
      <c r="E3287" s="244" t="n"/>
      <c r="F3287" s="244" t="n"/>
      <c r="G3287" s="244" t="n"/>
      <c r="H3287" s="244" t="n"/>
      <c r="I3287" s="267" t="n"/>
      <c r="J3287" s="268" t="n"/>
      <c r="K3287" s="244" t="n"/>
      <c r="L3287" s="244" t="n"/>
      <c r="M3287" s="259" t="n"/>
      <c r="N3287" s="244" t="n"/>
      <c r="O3287" s="244" t="n"/>
      <c r="P3287" s="244" t="n"/>
      <c r="Q3287" s="244" t="n"/>
      <c r="R3287" s="244" t="n"/>
      <c r="S3287" s="223" t="n"/>
      <c r="T3287" s="244" t="n"/>
      <c r="U3287" s="246" t="n"/>
      <c r="V3287" s="244" t="n"/>
      <c r="W3287" s="244" t="n"/>
      <c r="X3287" s="244" t="n"/>
      <c r="Y3287" s="269" t="n"/>
      <c r="Z3287" s="270" t="n"/>
      <c r="AA3287" s="241" t="n"/>
      <c r="AB3287" s="244" t="n"/>
    </row>
    <row r="3288" ht="15" customHeight="1" s="283">
      <c r="A3288" s="109" t="n"/>
      <c r="B3288" s="222" t="n"/>
      <c r="C3288" s="244" t="n"/>
      <c r="D3288" s="244" t="n"/>
      <c r="E3288" s="244" t="n"/>
      <c r="F3288" s="244" t="n"/>
      <c r="G3288" s="244" t="n"/>
      <c r="H3288" s="244" t="n"/>
      <c r="I3288" s="267" t="n"/>
      <c r="J3288" s="268" t="n"/>
      <c r="K3288" s="244" t="n"/>
      <c r="L3288" s="244" t="n"/>
      <c r="M3288" s="259" t="n"/>
      <c r="N3288" s="244" t="n"/>
      <c r="O3288" s="244" t="n"/>
      <c r="P3288" s="244" t="n"/>
      <c r="Q3288" s="244" t="n"/>
      <c r="R3288" s="244" t="n"/>
      <c r="S3288" s="223" t="n"/>
      <c r="T3288" s="244" t="n"/>
      <c r="U3288" s="246" t="n"/>
      <c r="V3288" s="244" t="n"/>
      <c r="W3288" s="244" t="n"/>
      <c r="X3288" s="244" t="n"/>
      <c r="Y3288" s="269" t="n"/>
      <c r="Z3288" s="270" t="n"/>
      <c r="AA3288" s="241" t="n"/>
      <c r="AB3288" s="244" t="n"/>
    </row>
    <row r="3289" ht="15" customHeight="1" s="283">
      <c r="A3289" s="109" t="n"/>
      <c r="B3289" s="222" t="n"/>
      <c r="C3289" s="244" t="n"/>
      <c r="D3289" s="244" t="n"/>
      <c r="E3289" s="244" t="n"/>
      <c r="F3289" s="244" t="n"/>
      <c r="G3289" s="244" t="n"/>
      <c r="H3289" s="244" t="n"/>
      <c r="I3289" s="267" t="n"/>
      <c r="J3289" s="268" t="n"/>
      <c r="K3289" s="244" t="n"/>
      <c r="L3289" s="244" t="n"/>
      <c r="M3289" s="259" t="n"/>
      <c r="N3289" s="244" t="n"/>
      <c r="O3289" s="244" t="n"/>
      <c r="P3289" s="244" t="n"/>
      <c r="Q3289" s="244" t="n"/>
      <c r="R3289" s="244" t="n"/>
      <c r="S3289" s="223" t="n"/>
      <c r="T3289" s="244" t="n"/>
      <c r="U3289" s="246" t="n"/>
      <c r="V3289" s="244" t="n"/>
      <c r="W3289" s="244" t="n"/>
      <c r="X3289" s="244" t="n"/>
      <c r="Y3289" s="269" t="n"/>
      <c r="Z3289" s="270" t="n"/>
      <c r="AA3289" s="241" t="n"/>
      <c r="AB3289" s="244" t="n"/>
    </row>
    <row r="3290" ht="15" customHeight="1" s="283">
      <c r="A3290" s="109" t="n"/>
      <c r="B3290" s="222" t="n"/>
      <c r="C3290" s="244" t="n"/>
      <c r="D3290" s="244" t="n"/>
      <c r="E3290" s="244" t="n"/>
      <c r="F3290" s="244" t="n"/>
      <c r="G3290" s="244" t="n"/>
      <c r="H3290" s="244" t="n"/>
      <c r="I3290" s="267" t="n"/>
      <c r="J3290" s="268" t="n"/>
      <c r="K3290" s="244" t="n"/>
      <c r="L3290" s="244" t="n"/>
      <c r="M3290" s="259" t="n"/>
      <c r="N3290" s="244" t="n"/>
      <c r="O3290" s="244" t="n"/>
      <c r="P3290" s="244" t="n"/>
      <c r="Q3290" s="244" t="n"/>
      <c r="R3290" s="244" t="n"/>
      <c r="S3290" s="223" t="n"/>
      <c r="T3290" s="244" t="n"/>
      <c r="U3290" s="246" t="n"/>
      <c r="V3290" s="244" t="n"/>
      <c r="W3290" s="244" t="n"/>
      <c r="X3290" s="244" t="n"/>
      <c r="Y3290" s="269" t="n"/>
      <c r="Z3290" s="270" t="n"/>
      <c r="AA3290" s="241" t="n"/>
      <c r="AB3290" s="244" t="n"/>
    </row>
    <row r="3291" ht="15" customHeight="1" s="283">
      <c r="A3291" s="109" t="n"/>
      <c r="B3291" s="222" t="n"/>
      <c r="C3291" s="244" t="n"/>
      <c r="D3291" s="244" t="n"/>
      <c r="E3291" s="244" t="n"/>
      <c r="F3291" s="244" t="n"/>
      <c r="G3291" s="244" t="n"/>
      <c r="H3291" s="244" t="n"/>
      <c r="I3291" s="267" t="n"/>
      <c r="J3291" s="268" t="n"/>
      <c r="K3291" s="244" t="n"/>
      <c r="L3291" s="244" t="n"/>
      <c r="M3291" s="259" t="n"/>
      <c r="N3291" s="244" t="n"/>
      <c r="O3291" s="244" t="n"/>
      <c r="P3291" s="244" t="n"/>
      <c r="Q3291" s="244" t="n"/>
      <c r="R3291" s="244" t="n"/>
      <c r="S3291" s="223" t="n"/>
      <c r="T3291" s="244" t="n"/>
      <c r="U3291" s="246" t="n"/>
      <c r="V3291" s="244" t="n"/>
      <c r="W3291" s="244" t="n"/>
      <c r="X3291" s="244" t="n"/>
      <c r="Y3291" s="269" t="n"/>
      <c r="Z3291" s="270" t="n"/>
      <c r="AA3291" s="241" t="n"/>
      <c r="AB3291" s="244" t="n"/>
    </row>
    <row r="3292" ht="15" customHeight="1" s="283">
      <c r="A3292" s="109" t="n"/>
      <c r="B3292" s="222" t="n"/>
      <c r="C3292" s="244" t="n"/>
      <c r="D3292" s="244" t="n"/>
      <c r="E3292" s="244" t="n"/>
      <c r="F3292" s="244" t="n"/>
      <c r="G3292" s="244" t="n"/>
      <c r="H3292" s="244" t="n"/>
      <c r="I3292" s="267" t="n"/>
      <c r="J3292" s="268" t="n"/>
      <c r="K3292" s="244" t="n"/>
      <c r="L3292" s="244" t="n"/>
      <c r="M3292" s="259" t="n"/>
      <c r="N3292" s="244" t="n"/>
      <c r="O3292" s="244" t="n"/>
      <c r="P3292" s="244" t="n"/>
      <c r="Q3292" s="244" t="n"/>
      <c r="R3292" s="244" t="n"/>
      <c r="S3292" s="223" t="n"/>
      <c r="T3292" s="244" t="n"/>
      <c r="U3292" s="246" t="n"/>
      <c r="V3292" s="244" t="n"/>
      <c r="W3292" s="244" t="n"/>
      <c r="X3292" s="244" t="n"/>
      <c r="Y3292" s="269" t="n"/>
      <c r="Z3292" s="270" t="n"/>
      <c r="AA3292" s="241" t="n"/>
      <c r="AB3292" s="244" t="n"/>
    </row>
    <row r="3293" ht="15" customHeight="1" s="283">
      <c r="A3293" s="109" t="n"/>
      <c r="B3293" s="222" t="n"/>
      <c r="C3293" s="244" t="n"/>
      <c r="D3293" s="244" t="n"/>
      <c r="E3293" s="244" t="n"/>
      <c r="F3293" s="244" t="n"/>
      <c r="G3293" s="244" t="n"/>
      <c r="H3293" s="244" t="n"/>
      <c r="I3293" s="267" t="n"/>
      <c r="J3293" s="268" t="n"/>
      <c r="K3293" s="244" t="n"/>
      <c r="L3293" s="244" t="n"/>
      <c r="M3293" s="259" t="n"/>
      <c r="N3293" s="244" t="n"/>
      <c r="O3293" s="244" t="n"/>
      <c r="P3293" s="244" t="n"/>
      <c r="Q3293" s="244" t="n"/>
      <c r="R3293" s="244" t="n"/>
      <c r="S3293" s="223" t="n"/>
      <c r="T3293" s="244" t="n"/>
      <c r="U3293" s="246" t="n"/>
      <c r="V3293" s="244" t="n"/>
      <c r="W3293" s="244" t="n"/>
      <c r="X3293" s="244" t="n"/>
      <c r="Y3293" s="269" t="n"/>
      <c r="Z3293" s="270" t="n"/>
      <c r="AA3293" s="241" t="n"/>
      <c r="AB3293" s="244" t="n"/>
    </row>
    <row r="3294" ht="15" customHeight="1" s="283">
      <c r="A3294" s="109" t="n"/>
      <c r="B3294" s="222" t="n"/>
      <c r="C3294" s="244" t="n"/>
      <c r="D3294" s="244" t="n"/>
      <c r="E3294" s="244" t="n"/>
      <c r="F3294" s="244" t="n"/>
      <c r="G3294" s="244" t="n"/>
      <c r="H3294" s="244" t="n"/>
      <c r="I3294" s="267" t="n"/>
      <c r="J3294" s="268" t="n"/>
      <c r="K3294" s="244" t="n"/>
      <c r="L3294" s="244" t="n"/>
      <c r="M3294" s="259" t="n"/>
      <c r="N3294" s="244" t="n"/>
      <c r="O3294" s="244" t="n"/>
      <c r="P3294" s="244" t="n"/>
      <c r="Q3294" s="244" t="n"/>
      <c r="R3294" s="244" t="n"/>
      <c r="S3294" s="223" t="n"/>
      <c r="T3294" s="244" t="n"/>
      <c r="U3294" s="246" t="n"/>
      <c r="V3294" s="244" t="n"/>
      <c r="W3294" s="244" t="n"/>
      <c r="X3294" s="244" t="n"/>
      <c r="Y3294" s="269" t="n"/>
      <c r="Z3294" s="270" t="n"/>
      <c r="AA3294" s="241" t="n"/>
      <c r="AB3294" s="244" t="n"/>
    </row>
    <row r="3295" ht="15" customHeight="1" s="283">
      <c r="A3295" s="109" t="n"/>
      <c r="B3295" s="222" t="n"/>
      <c r="C3295" s="244" t="n"/>
      <c r="D3295" s="244" t="n"/>
      <c r="E3295" s="244" t="n"/>
      <c r="F3295" s="244" t="n"/>
      <c r="G3295" s="244" t="n"/>
      <c r="H3295" s="244" t="n"/>
      <c r="I3295" s="267" t="n"/>
      <c r="J3295" s="268" t="n"/>
      <c r="K3295" s="244" t="n"/>
      <c r="L3295" s="244" t="n"/>
      <c r="M3295" s="259" t="n"/>
      <c r="N3295" s="244" t="n"/>
      <c r="O3295" s="244" t="n"/>
      <c r="P3295" s="244" t="n"/>
      <c r="Q3295" s="244" t="n"/>
      <c r="R3295" s="244" t="n"/>
      <c r="S3295" s="223" t="n"/>
      <c r="T3295" s="244" t="n"/>
      <c r="U3295" s="246" t="n"/>
      <c r="V3295" s="244" t="n"/>
      <c r="W3295" s="244" t="n"/>
      <c r="X3295" s="244" t="n"/>
      <c r="Y3295" s="269" t="n"/>
      <c r="Z3295" s="270" t="n"/>
      <c r="AA3295" s="241" t="n"/>
      <c r="AB3295" s="244" t="n"/>
    </row>
    <row r="3296" ht="15" customHeight="1" s="283">
      <c r="A3296" s="109" t="n"/>
      <c r="B3296" s="222" t="n"/>
      <c r="C3296" s="244" t="n"/>
      <c r="D3296" s="244" t="n"/>
      <c r="E3296" s="244" t="n"/>
      <c r="F3296" s="244" t="n"/>
      <c r="G3296" s="244" t="n"/>
      <c r="H3296" s="244" t="n"/>
      <c r="I3296" s="267" t="n"/>
      <c r="J3296" s="268" t="n"/>
      <c r="K3296" s="244" t="n"/>
      <c r="L3296" s="244" t="n"/>
      <c r="M3296" s="259" t="n"/>
      <c r="N3296" s="244" t="n"/>
      <c r="O3296" s="244" t="n"/>
      <c r="P3296" s="244" t="n"/>
      <c r="Q3296" s="244" t="n"/>
      <c r="R3296" s="244" t="n"/>
      <c r="S3296" s="223" t="n"/>
      <c r="T3296" s="244" t="n"/>
      <c r="U3296" s="246" t="n"/>
      <c r="V3296" s="244" t="n"/>
      <c r="W3296" s="244" t="n"/>
      <c r="X3296" s="244" t="n"/>
      <c r="Y3296" s="269" t="n"/>
      <c r="Z3296" s="270" t="n"/>
      <c r="AA3296" s="241" t="n"/>
      <c r="AB3296" s="244" t="n"/>
    </row>
    <row r="3297" ht="15" customHeight="1" s="283">
      <c r="A3297" s="109" t="n"/>
      <c r="B3297" s="222" t="n"/>
      <c r="C3297" s="244" t="n"/>
      <c r="D3297" s="244" t="n"/>
      <c r="E3297" s="244" t="n"/>
      <c r="F3297" s="244" t="n"/>
      <c r="G3297" s="244" t="n"/>
      <c r="H3297" s="244" t="n"/>
      <c r="I3297" s="267" t="n"/>
      <c r="J3297" s="268" t="n"/>
      <c r="K3297" s="244" t="n"/>
      <c r="L3297" s="244" t="n"/>
      <c r="M3297" s="259" t="n"/>
      <c r="N3297" s="244" t="n"/>
      <c r="O3297" s="244" t="n"/>
      <c r="P3297" s="244" t="n"/>
      <c r="Q3297" s="244" t="n"/>
      <c r="R3297" s="244" t="n"/>
      <c r="S3297" s="223" t="n"/>
      <c r="T3297" s="244" t="n"/>
      <c r="U3297" s="246" t="n"/>
      <c r="V3297" s="244" t="n"/>
      <c r="W3297" s="244" t="n"/>
      <c r="X3297" s="244" t="n"/>
      <c r="Y3297" s="269" t="n"/>
      <c r="Z3297" s="270" t="n"/>
      <c r="AA3297" s="241" t="n"/>
      <c r="AB3297" s="244" t="n"/>
    </row>
    <row r="3298" ht="15" customHeight="1" s="283">
      <c r="A3298" s="109" t="n"/>
      <c r="B3298" s="222" t="n"/>
      <c r="C3298" s="244" t="n"/>
      <c r="D3298" s="244" t="n"/>
      <c r="E3298" s="244" t="n"/>
      <c r="F3298" s="244" t="n"/>
      <c r="G3298" s="244" t="n"/>
      <c r="H3298" s="244" t="n"/>
      <c r="I3298" s="267" t="n"/>
      <c r="J3298" s="268" t="n"/>
      <c r="K3298" s="244" t="n"/>
      <c r="L3298" s="244" t="n"/>
      <c r="M3298" s="259" t="n"/>
      <c r="N3298" s="244" t="n"/>
      <c r="O3298" s="244" t="n"/>
      <c r="P3298" s="244" t="n"/>
      <c r="Q3298" s="244" t="n"/>
      <c r="R3298" s="244" t="n"/>
      <c r="S3298" s="223" t="n"/>
      <c r="T3298" s="244" t="n"/>
      <c r="U3298" s="246" t="n"/>
      <c r="V3298" s="244" t="n"/>
      <c r="W3298" s="244" t="n"/>
      <c r="X3298" s="244" t="n"/>
      <c r="Y3298" s="269" t="n"/>
      <c r="Z3298" s="270" t="n"/>
      <c r="AA3298" s="241" t="n"/>
      <c r="AB3298" s="244" t="n"/>
    </row>
    <row r="3299" ht="15" customHeight="1" s="283">
      <c r="A3299" s="109" t="n"/>
      <c r="B3299" s="222" t="n"/>
      <c r="C3299" s="244" t="n"/>
      <c r="D3299" s="244" t="n"/>
      <c r="E3299" s="244" t="n"/>
      <c r="F3299" s="244" t="n"/>
      <c r="G3299" s="244" t="n"/>
      <c r="H3299" s="244" t="n"/>
      <c r="I3299" s="267" t="n"/>
      <c r="J3299" s="268" t="n"/>
      <c r="K3299" s="244" t="n"/>
      <c r="L3299" s="244" t="n"/>
      <c r="M3299" s="259" t="n"/>
      <c r="N3299" s="244" t="n"/>
      <c r="O3299" s="244" t="n"/>
      <c r="P3299" s="244" t="n"/>
      <c r="Q3299" s="244" t="n"/>
      <c r="R3299" s="244" t="n"/>
      <c r="S3299" s="223" t="n"/>
      <c r="T3299" s="244" t="n"/>
      <c r="U3299" s="246" t="n"/>
      <c r="V3299" s="244" t="n"/>
      <c r="W3299" s="244" t="n"/>
      <c r="X3299" s="244" t="n"/>
      <c r="Y3299" s="269" t="n"/>
      <c r="Z3299" s="270" t="n"/>
      <c r="AA3299" s="241" t="n"/>
      <c r="AB3299" s="244" t="n"/>
    </row>
    <row r="3300" ht="15" customHeight="1" s="283">
      <c r="A3300" s="109" t="n"/>
      <c r="B3300" s="222" t="n"/>
      <c r="C3300" s="244" t="n"/>
      <c r="D3300" s="244" t="n"/>
      <c r="E3300" s="244" t="n"/>
      <c r="F3300" s="244" t="n"/>
      <c r="G3300" s="244" t="n"/>
      <c r="H3300" s="244" t="n"/>
      <c r="I3300" s="267" t="n"/>
      <c r="J3300" s="268" t="n"/>
      <c r="K3300" s="244" t="n"/>
      <c r="L3300" s="244" t="n"/>
      <c r="M3300" s="259" t="n"/>
      <c r="N3300" s="244" t="n"/>
      <c r="O3300" s="244" t="n"/>
      <c r="P3300" s="244" t="n"/>
      <c r="Q3300" s="244" t="n"/>
      <c r="R3300" s="244" t="n"/>
      <c r="S3300" s="223" t="n"/>
      <c r="T3300" s="244" t="n"/>
      <c r="U3300" s="246" t="n"/>
      <c r="V3300" s="244" t="n"/>
      <c r="W3300" s="244" t="n"/>
      <c r="X3300" s="244" t="n"/>
      <c r="Y3300" s="269" t="n"/>
      <c r="Z3300" s="270" t="n"/>
      <c r="AA3300" s="241" t="n"/>
      <c r="AB3300" s="244" t="n"/>
    </row>
    <row r="3301" ht="15" customHeight="1" s="283">
      <c r="A3301" s="109" t="n"/>
      <c r="B3301" s="222" t="n"/>
      <c r="C3301" s="244" t="n"/>
      <c r="D3301" s="244" t="n"/>
      <c r="E3301" s="244" t="n"/>
      <c r="F3301" s="244" t="n"/>
      <c r="G3301" s="244" t="n"/>
      <c r="H3301" s="244" t="n"/>
      <c r="I3301" s="267" t="n"/>
      <c r="J3301" s="268" t="n"/>
      <c r="K3301" s="244" t="n"/>
      <c r="L3301" s="244" t="n"/>
      <c r="M3301" s="259" t="n"/>
      <c r="N3301" s="244" t="n"/>
      <c r="O3301" s="244" t="n"/>
      <c r="P3301" s="244" t="n"/>
      <c r="Q3301" s="244" t="n"/>
      <c r="R3301" s="244" t="n"/>
      <c r="S3301" s="223" t="n"/>
      <c r="T3301" s="244" t="n"/>
      <c r="U3301" s="246" t="n"/>
      <c r="V3301" s="244" t="n"/>
      <c r="W3301" s="244" t="n"/>
      <c r="X3301" s="244" t="n"/>
      <c r="Y3301" s="269" t="n"/>
      <c r="Z3301" s="270" t="n"/>
      <c r="AA3301" s="241" t="n"/>
      <c r="AB3301" s="244" t="n"/>
    </row>
    <row r="3302" ht="15" customHeight="1" s="283">
      <c r="A3302" s="109" t="n"/>
      <c r="B3302" s="222" t="n"/>
      <c r="C3302" s="244" t="n"/>
      <c r="D3302" s="244" t="n"/>
      <c r="E3302" s="244" t="n"/>
      <c r="F3302" s="244" t="n"/>
      <c r="G3302" s="244" t="n"/>
      <c r="H3302" s="244" t="n"/>
      <c r="I3302" s="267" t="n"/>
      <c r="J3302" s="268" t="n"/>
      <c r="K3302" s="244" t="n"/>
      <c r="L3302" s="244" t="n"/>
      <c r="M3302" s="259" t="n"/>
      <c r="N3302" s="244" t="n"/>
      <c r="O3302" s="244" t="n"/>
      <c r="P3302" s="244" t="n"/>
      <c r="Q3302" s="244" t="n"/>
      <c r="R3302" s="244" t="n"/>
      <c r="S3302" s="223" t="n"/>
      <c r="T3302" s="244" t="n"/>
      <c r="U3302" s="246" t="n"/>
      <c r="V3302" s="244" t="n"/>
      <c r="W3302" s="244" t="n"/>
      <c r="X3302" s="244" t="n"/>
      <c r="Y3302" s="269" t="n"/>
      <c r="Z3302" s="270" t="n"/>
      <c r="AA3302" s="241" t="n"/>
      <c r="AB3302" s="244" t="n"/>
    </row>
    <row r="3303" ht="15" customHeight="1" s="283">
      <c r="A3303" s="109" t="n"/>
      <c r="B3303" s="222" t="n"/>
      <c r="C3303" s="244" t="n"/>
      <c r="D3303" s="244" t="n"/>
      <c r="E3303" s="244" t="n"/>
      <c r="F3303" s="244" t="n"/>
      <c r="G3303" s="244" t="n"/>
      <c r="H3303" s="244" t="n"/>
      <c r="I3303" s="267" t="n"/>
      <c r="J3303" s="268" t="n"/>
      <c r="K3303" s="244" t="n"/>
      <c r="L3303" s="244" t="n"/>
      <c r="M3303" s="259" t="n"/>
      <c r="N3303" s="244" t="n"/>
      <c r="O3303" s="244" t="n"/>
      <c r="P3303" s="244" t="n"/>
      <c r="Q3303" s="244" t="n"/>
      <c r="R3303" s="244" t="n"/>
      <c r="S3303" s="223" t="n"/>
      <c r="T3303" s="244" t="n"/>
      <c r="U3303" s="246" t="n"/>
      <c r="V3303" s="244" t="n"/>
      <c r="W3303" s="244" t="n"/>
      <c r="X3303" s="244" t="n"/>
      <c r="Y3303" s="269" t="n"/>
      <c r="Z3303" s="270" t="n"/>
      <c r="AA3303" s="241" t="n"/>
      <c r="AB3303" s="244" t="n"/>
    </row>
    <row r="3304" ht="15" customHeight="1" s="283">
      <c r="A3304" s="109" t="n"/>
      <c r="B3304" s="222" t="n"/>
      <c r="C3304" s="244" t="n"/>
      <c r="D3304" s="244" t="n"/>
      <c r="E3304" s="244" t="n"/>
      <c r="F3304" s="244" t="n"/>
      <c r="G3304" s="244" t="n"/>
      <c r="H3304" s="244" t="n"/>
      <c r="I3304" s="267" t="n"/>
      <c r="J3304" s="268" t="n"/>
      <c r="K3304" s="244" t="n"/>
      <c r="L3304" s="244" t="n"/>
      <c r="M3304" s="259" t="n"/>
      <c r="N3304" s="244" t="n"/>
      <c r="O3304" s="244" t="n"/>
      <c r="P3304" s="244" t="n"/>
      <c r="Q3304" s="244" t="n"/>
      <c r="R3304" s="244" t="n"/>
      <c r="S3304" s="223" t="n"/>
      <c r="T3304" s="244" t="n"/>
      <c r="U3304" s="246" t="n"/>
      <c r="V3304" s="244" t="n"/>
      <c r="W3304" s="244" t="n"/>
      <c r="X3304" s="244" t="n"/>
      <c r="Y3304" s="269" t="n"/>
      <c r="Z3304" s="270" t="n"/>
      <c r="AA3304" s="241" t="n"/>
      <c r="AB3304" s="244" t="n"/>
    </row>
    <row r="3305" ht="15" customHeight="1" s="283">
      <c r="A3305" s="109" t="n"/>
      <c r="B3305" s="222" t="n"/>
      <c r="C3305" s="244" t="n"/>
      <c r="D3305" s="244" t="n"/>
      <c r="E3305" s="244" t="n"/>
      <c r="F3305" s="244" t="n"/>
      <c r="G3305" s="244" t="n"/>
      <c r="H3305" s="244" t="n"/>
      <c r="I3305" s="267" t="n"/>
      <c r="J3305" s="268" t="n"/>
      <c r="K3305" s="244" t="n"/>
      <c r="L3305" s="244" t="n"/>
      <c r="M3305" s="259" t="n"/>
      <c r="N3305" s="244" t="n"/>
      <c r="O3305" s="244" t="n"/>
      <c r="P3305" s="244" t="n"/>
      <c r="Q3305" s="244" t="n"/>
      <c r="R3305" s="244" t="n"/>
      <c r="S3305" s="223" t="n"/>
      <c r="T3305" s="244" t="n"/>
      <c r="U3305" s="246" t="n"/>
      <c r="V3305" s="244" t="n"/>
      <c r="W3305" s="244" t="n"/>
      <c r="X3305" s="244" t="n"/>
      <c r="Y3305" s="269" t="n"/>
      <c r="Z3305" s="270" t="n"/>
      <c r="AA3305" s="241" t="n"/>
      <c r="AB3305" s="244" t="n"/>
    </row>
    <row r="3306" ht="15" customHeight="1" s="283">
      <c r="A3306" s="109" t="n"/>
      <c r="B3306" s="222" t="n"/>
      <c r="C3306" s="244" t="n"/>
      <c r="D3306" s="244" t="n"/>
      <c r="E3306" s="244" t="n"/>
      <c r="F3306" s="244" t="n"/>
      <c r="G3306" s="244" t="n"/>
      <c r="H3306" s="244" t="n"/>
      <c r="I3306" s="267" t="n"/>
      <c r="J3306" s="268" t="n"/>
      <c r="K3306" s="244" t="n"/>
      <c r="L3306" s="244" t="n"/>
      <c r="M3306" s="259" t="n"/>
      <c r="N3306" s="244" t="n"/>
      <c r="O3306" s="244" t="n"/>
      <c r="P3306" s="244" t="n"/>
      <c r="Q3306" s="244" t="n"/>
      <c r="R3306" s="244" t="n"/>
      <c r="S3306" s="223" t="n"/>
      <c r="T3306" s="244" t="n"/>
      <c r="U3306" s="246" t="n"/>
      <c r="V3306" s="244" t="n"/>
      <c r="W3306" s="244" t="n"/>
      <c r="X3306" s="244" t="n"/>
      <c r="Y3306" s="269" t="n"/>
      <c r="Z3306" s="270" t="n"/>
      <c r="AA3306" s="241" t="n"/>
      <c r="AB3306" s="244" t="n"/>
    </row>
    <row r="3307" ht="15" customHeight="1" s="283">
      <c r="A3307" s="109" t="n"/>
      <c r="B3307" s="222" t="n"/>
      <c r="C3307" s="244" t="n"/>
      <c r="D3307" s="244" t="n"/>
      <c r="E3307" s="244" t="n"/>
      <c r="F3307" s="244" t="n"/>
      <c r="G3307" s="244" t="n"/>
      <c r="H3307" s="244" t="n"/>
      <c r="I3307" s="267" t="n"/>
      <c r="J3307" s="268" t="n"/>
      <c r="K3307" s="244" t="n"/>
      <c r="L3307" s="244" t="n"/>
      <c r="M3307" s="259" t="n"/>
      <c r="N3307" s="244" t="n"/>
      <c r="O3307" s="244" t="n"/>
      <c r="P3307" s="244" t="n"/>
      <c r="Q3307" s="244" t="n"/>
      <c r="R3307" s="244" t="n"/>
      <c r="S3307" s="223" t="n"/>
      <c r="T3307" s="244" t="n"/>
      <c r="U3307" s="246" t="n"/>
      <c r="V3307" s="244" t="n"/>
      <c r="W3307" s="244" t="n"/>
      <c r="X3307" s="244" t="n"/>
      <c r="Y3307" s="269" t="n"/>
      <c r="Z3307" s="270" t="n"/>
      <c r="AA3307" s="241" t="n"/>
      <c r="AB3307" s="244" t="n"/>
    </row>
    <row r="3308" ht="15" customHeight="1" s="283">
      <c r="A3308" s="109" t="n"/>
      <c r="B3308" s="222" t="n"/>
      <c r="C3308" s="244" t="n"/>
      <c r="D3308" s="244" t="n"/>
      <c r="E3308" s="244" t="n"/>
      <c r="F3308" s="244" t="n"/>
      <c r="G3308" s="244" t="n"/>
      <c r="H3308" s="244" t="n"/>
      <c r="I3308" s="267" t="n"/>
      <c r="J3308" s="268" t="n"/>
      <c r="K3308" s="244" t="n"/>
      <c r="L3308" s="244" t="n"/>
      <c r="M3308" s="259" t="n"/>
      <c r="N3308" s="244" t="n"/>
      <c r="O3308" s="244" t="n"/>
      <c r="P3308" s="244" t="n"/>
      <c r="Q3308" s="244" t="n"/>
      <c r="R3308" s="244" t="n"/>
      <c r="S3308" s="223" t="n"/>
      <c r="T3308" s="244" t="n"/>
      <c r="U3308" s="246" t="n"/>
      <c r="V3308" s="244" t="n"/>
      <c r="W3308" s="244" t="n"/>
      <c r="X3308" s="244" t="n"/>
      <c r="Y3308" s="269" t="n"/>
      <c r="Z3308" s="270" t="n"/>
      <c r="AA3308" s="241" t="n"/>
      <c r="AB3308" s="244" t="n"/>
    </row>
    <row r="3309" ht="15" customHeight="1" s="283">
      <c r="A3309" s="109" t="n"/>
      <c r="B3309" s="222" t="n"/>
      <c r="C3309" s="244" t="n"/>
      <c r="D3309" s="244" t="n"/>
      <c r="E3309" s="244" t="n"/>
      <c r="F3309" s="244" t="n"/>
      <c r="G3309" s="244" t="n"/>
      <c r="H3309" s="244" t="n"/>
      <c r="I3309" s="267" t="n"/>
      <c r="J3309" s="268" t="n"/>
      <c r="K3309" s="244" t="n"/>
      <c r="L3309" s="244" t="n"/>
      <c r="M3309" s="259" t="n"/>
      <c r="N3309" s="244" t="n"/>
      <c r="O3309" s="244" t="n"/>
      <c r="P3309" s="244" t="n"/>
      <c r="Q3309" s="244" t="n"/>
      <c r="R3309" s="244" t="n"/>
      <c r="S3309" s="223" t="n"/>
      <c r="T3309" s="244" t="n"/>
      <c r="U3309" s="246" t="n"/>
      <c r="V3309" s="244" t="n"/>
      <c r="W3309" s="244" t="n"/>
      <c r="X3309" s="244" t="n"/>
      <c r="Y3309" s="269" t="n"/>
      <c r="Z3309" s="270" t="n"/>
      <c r="AA3309" s="241" t="n"/>
      <c r="AB3309" s="244" t="n"/>
    </row>
    <row r="3310" ht="15" customHeight="1" s="283">
      <c r="A3310" s="109" t="n"/>
      <c r="B3310" s="222" t="n"/>
      <c r="C3310" s="244" t="n"/>
      <c r="D3310" s="244" t="n"/>
      <c r="E3310" s="244" t="n"/>
      <c r="F3310" s="244" t="n"/>
      <c r="G3310" s="244" t="n"/>
      <c r="H3310" s="244" t="n"/>
      <c r="I3310" s="267" t="n"/>
      <c r="J3310" s="204" t="n"/>
      <c r="K3310" s="244" t="n"/>
      <c r="L3310" s="244" t="n"/>
      <c r="M3310" s="259" t="n"/>
      <c r="N3310" s="244" t="n"/>
      <c r="O3310" s="244" t="n"/>
      <c r="P3310" s="244" t="n"/>
      <c r="Q3310" s="244" t="n"/>
      <c r="R3310" s="244" t="n"/>
      <c r="S3310" s="223" t="n"/>
      <c r="T3310" s="244" t="n"/>
      <c r="U3310" s="246" t="n"/>
      <c r="V3310" s="244" t="n"/>
      <c r="W3310" s="244" t="n"/>
      <c r="X3310" s="244" t="n"/>
      <c r="Y3310" s="269" t="n"/>
      <c r="Z3310" s="270" t="n"/>
      <c r="AA3310" s="241" t="n"/>
      <c r="AB3310" s="244" t="n"/>
    </row>
    <row r="3311" ht="15" customHeight="1" s="283">
      <c r="A3311" s="109" t="n"/>
      <c r="B3311" s="222" t="n"/>
      <c r="C3311" s="244" t="n"/>
      <c r="D3311" s="244" t="n"/>
      <c r="E3311" s="244" t="n"/>
      <c r="F3311" s="244" t="n"/>
      <c r="G3311" s="244" t="n"/>
      <c r="H3311" s="244" t="n"/>
      <c r="I3311" s="267" t="n"/>
      <c r="J3311" s="268" t="n"/>
      <c r="K3311" s="244" t="n"/>
      <c r="L3311" s="244" t="n"/>
      <c r="M3311" s="259" t="n"/>
      <c r="N3311" s="244" t="n"/>
      <c r="O3311" s="244" t="n"/>
      <c r="P3311" s="244" t="n"/>
      <c r="Q3311" s="244" t="n"/>
      <c r="R3311" s="244" t="n"/>
      <c r="S3311" s="223" t="n"/>
      <c r="T3311" s="244" t="n"/>
      <c r="U3311" s="246" t="n"/>
      <c r="V3311" s="244" t="n"/>
      <c r="W3311" s="244" t="n"/>
      <c r="X3311" s="244" t="n"/>
      <c r="Y3311" s="269" t="n"/>
      <c r="Z3311" s="270" t="n"/>
      <c r="AA3311" s="241" t="n"/>
      <c r="AB3311" s="244" t="n"/>
    </row>
    <row r="3312" ht="15" customHeight="1" s="283">
      <c r="A3312" s="109" t="n"/>
      <c r="B3312" s="222" t="n"/>
      <c r="C3312" s="244" t="n"/>
      <c r="D3312" s="244" t="n"/>
      <c r="E3312" s="244" t="n"/>
      <c r="F3312" s="244" t="n"/>
      <c r="G3312" s="244" t="n"/>
      <c r="H3312" s="244" t="n"/>
      <c r="I3312" s="267" t="n"/>
      <c r="J3312" s="204" t="n"/>
      <c r="K3312" s="244" t="n"/>
      <c r="L3312" s="244" t="n"/>
      <c r="M3312" s="259" t="n"/>
      <c r="N3312" s="244" t="n"/>
      <c r="O3312" s="244" t="n"/>
      <c r="P3312" s="244" t="n"/>
      <c r="Q3312" s="244" t="n"/>
      <c r="R3312" s="244" t="n"/>
      <c r="S3312" s="223" t="n"/>
      <c r="T3312" s="244" t="n"/>
      <c r="U3312" s="246" t="n"/>
      <c r="V3312" s="244" t="n"/>
      <c r="W3312" s="244" t="n"/>
      <c r="X3312" s="244" t="n"/>
      <c r="Y3312" s="269" t="n"/>
      <c r="Z3312" s="270" t="n"/>
      <c r="AA3312" s="241" t="n"/>
      <c r="AB3312" s="244" t="n"/>
    </row>
    <row r="3313" ht="15" customHeight="1" s="283">
      <c r="A3313" s="109" t="n"/>
      <c r="B3313" s="222" t="n"/>
      <c r="C3313" s="244" t="n"/>
      <c r="D3313" s="244" t="n"/>
      <c r="E3313" s="244" t="n"/>
      <c r="F3313" s="244" t="n"/>
      <c r="G3313" s="244" t="n"/>
      <c r="H3313" s="244" t="n"/>
      <c r="I3313" s="267" t="n"/>
      <c r="J3313" s="268" t="n"/>
      <c r="K3313" s="244" t="n"/>
      <c r="L3313" s="244" t="n"/>
      <c r="M3313" s="259" t="n"/>
      <c r="N3313" s="244" t="n"/>
      <c r="O3313" s="244" t="n"/>
      <c r="P3313" s="244" t="n"/>
      <c r="Q3313" s="244" t="n"/>
      <c r="R3313" s="244" t="n"/>
      <c r="S3313" s="223" t="n"/>
      <c r="T3313" s="244" t="n"/>
      <c r="U3313" s="246" t="n"/>
      <c r="V3313" s="244" t="n"/>
      <c r="W3313" s="244" t="n"/>
      <c r="X3313" s="244" t="n"/>
      <c r="Y3313" s="269" t="n"/>
      <c r="Z3313" s="270" t="n"/>
      <c r="AA3313" s="241" t="n"/>
      <c r="AB3313" s="244" t="n"/>
    </row>
    <row r="3314" ht="15" customHeight="1" s="283">
      <c r="A3314" s="109" t="n"/>
      <c r="B3314" s="222" t="n"/>
      <c r="C3314" s="244" t="n"/>
      <c r="D3314" s="244" t="n"/>
      <c r="E3314" s="244" t="n"/>
      <c r="F3314" s="244" t="n"/>
      <c r="G3314" s="244" t="n"/>
      <c r="H3314" s="244" t="n"/>
      <c r="I3314" s="267" t="n"/>
      <c r="J3314" s="204" t="n"/>
      <c r="K3314" s="244" t="n"/>
      <c r="L3314" s="244" t="n"/>
      <c r="M3314" s="259" t="n"/>
      <c r="N3314" s="244" t="n"/>
      <c r="O3314" s="244" t="n"/>
      <c r="P3314" s="244" t="n"/>
      <c r="Q3314" s="244" t="n"/>
      <c r="R3314" s="244" t="n"/>
      <c r="S3314" s="223" t="n"/>
      <c r="T3314" s="244" t="n"/>
      <c r="U3314" s="246" t="n"/>
      <c r="V3314" s="244" t="n"/>
      <c r="W3314" s="244" t="n"/>
      <c r="X3314" s="244" t="n"/>
      <c r="Y3314" s="269" t="n"/>
      <c r="Z3314" s="270" t="n"/>
      <c r="AA3314" s="241" t="n"/>
      <c r="AB3314" s="244" t="n"/>
    </row>
    <row r="3315" ht="15" customHeight="1" s="283">
      <c r="A3315" s="109" t="n"/>
      <c r="B3315" s="222" t="n"/>
      <c r="C3315" s="244" t="n"/>
      <c r="D3315" s="244" t="n"/>
      <c r="E3315" s="244" t="n"/>
      <c r="F3315" s="244" t="n"/>
      <c r="G3315" s="244" t="n"/>
      <c r="H3315" s="244" t="n"/>
      <c r="I3315" s="267" t="n"/>
      <c r="J3315" s="268" t="n"/>
      <c r="K3315" s="244" t="n"/>
      <c r="L3315" s="244" t="n"/>
      <c r="M3315" s="259" t="n"/>
      <c r="N3315" s="244" t="n"/>
      <c r="O3315" s="244" t="n"/>
      <c r="P3315" s="244" t="n"/>
      <c r="Q3315" s="244" t="n"/>
      <c r="R3315" s="244" t="n"/>
      <c r="S3315" s="223" t="n"/>
      <c r="T3315" s="244" t="n"/>
      <c r="U3315" s="246" t="n"/>
      <c r="V3315" s="244" t="n"/>
      <c r="W3315" s="244" t="n"/>
      <c r="X3315" s="244" t="n"/>
      <c r="Y3315" s="269" t="n"/>
      <c r="Z3315" s="270" t="n"/>
      <c r="AA3315" s="241" t="n"/>
      <c r="AB3315" s="244" t="n"/>
    </row>
    <row r="3316" ht="15" customHeight="1" s="283">
      <c r="A3316" s="109" t="n"/>
      <c r="B3316" s="222" t="n"/>
      <c r="C3316" s="244" t="n"/>
      <c r="D3316" s="244" t="n"/>
      <c r="E3316" s="244" t="n"/>
      <c r="F3316" s="244" t="n"/>
      <c r="G3316" s="244" t="n"/>
      <c r="H3316" s="244" t="n"/>
      <c r="I3316" s="267" t="n"/>
      <c r="J3316" s="268" t="n"/>
      <c r="K3316" s="244" t="n"/>
      <c r="L3316" s="244" t="n"/>
      <c r="M3316" s="259" t="n"/>
      <c r="N3316" s="244" t="n"/>
      <c r="O3316" s="244" t="n"/>
      <c r="P3316" s="244" t="n"/>
      <c r="Q3316" s="244" t="n"/>
      <c r="R3316" s="244" t="n"/>
      <c r="S3316" s="223" t="n"/>
      <c r="T3316" s="244" t="n"/>
      <c r="U3316" s="246" t="n"/>
      <c r="V3316" s="244" t="n"/>
      <c r="W3316" s="244" t="n"/>
      <c r="X3316" s="244" t="n"/>
      <c r="Y3316" s="269" t="n"/>
      <c r="Z3316" s="270" t="n"/>
      <c r="AA3316" s="241" t="n"/>
      <c r="AB3316" s="244" t="n"/>
    </row>
    <row r="3317" ht="15" customHeight="1" s="283">
      <c r="A3317" s="109" t="n"/>
      <c r="B3317" s="222" t="n"/>
      <c r="C3317" s="244" t="n"/>
      <c r="D3317" s="244" t="n"/>
      <c r="E3317" s="244" t="n"/>
      <c r="F3317" s="244" t="n"/>
      <c r="G3317" s="244" t="n"/>
      <c r="H3317" s="244" t="n"/>
      <c r="I3317" s="267" t="n"/>
      <c r="J3317" s="204" t="n"/>
      <c r="K3317" s="244" t="n"/>
      <c r="L3317" s="244" t="n"/>
      <c r="M3317" s="259" t="n"/>
      <c r="N3317" s="244" t="n"/>
      <c r="O3317" s="244" t="n"/>
      <c r="P3317" s="244" t="n"/>
      <c r="Q3317" s="244" t="n"/>
      <c r="R3317" s="244" t="n"/>
      <c r="S3317" s="223" t="n"/>
      <c r="T3317" s="244" t="n"/>
      <c r="U3317" s="246" t="n"/>
      <c r="V3317" s="244" t="n"/>
      <c r="W3317" s="244" t="n"/>
      <c r="X3317" s="244" t="n"/>
      <c r="Y3317" s="269" t="n"/>
      <c r="Z3317" s="270" t="n"/>
      <c r="AA3317" s="241" t="n"/>
      <c r="AB3317" s="244" t="n"/>
    </row>
    <row r="3318" ht="15" customHeight="1" s="283">
      <c r="A3318" s="109" t="n"/>
      <c r="B3318" s="222" t="n"/>
      <c r="C3318" s="244" t="n"/>
      <c r="D3318" s="244" t="n"/>
      <c r="E3318" s="244" t="n"/>
      <c r="F3318" s="244" t="n"/>
      <c r="G3318" s="244" t="n"/>
      <c r="H3318" s="244" t="n"/>
      <c r="I3318" s="267" t="n"/>
      <c r="J3318" s="204" t="n"/>
      <c r="K3318" s="244" t="n"/>
      <c r="L3318" s="244" t="n"/>
      <c r="M3318" s="259" t="n"/>
      <c r="N3318" s="244" t="n"/>
      <c r="O3318" s="244" t="n"/>
      <c r="P3318" s="244" t="n"/>
      <c r="Q3318" s="244" t="n"/>
      <c r="R3318" s="244" t="n"/>
      <c r="S3318" s="223" t="n"/>
      <c r="T3318" s="244" t="n"/>
      <c r="U3318" s="246" t="n"/>
      <c r="V3318" s="244" t="n"/>
      <c r="W3318" s="244" t="n"/>
      <c r="X3318" s="244" t="n"/>
      <c r="Y3318" s="269" t="n"/>
      <c r="Z3318" s="270" t="n"/>
      <c r="AA3318" s="241" t="n"/>
      <c r="AB3318" s="244" t="n"/>
    </row>
    <row r="3319" ht="15" customHeight="1" s="283">
      <c r="A3319" s="109" t="n"/>
      <c r="B3319" s="222" t="n"/>
      <c r="C3319" s="244" t="n"/>
      <c r="D3319" s="244" t="n"/>
      <c r="E3319" s="244" t="n"/>
      <c r="F3319" s="244" t="n"/>
      <c r="G3319" s="244" t="n"/>
      <c r="H3319" s="244" t="n"/>
      <c r="I3319" s="267" t="n"/>
      <c r="J3319" s="268" t="n"/>
      <c r="K3319" s="244" t="n"/>
      <c r="L3319" s="244" t="n"/>
      <c r="M3319" s="259" t="n"/>
      <c r="N3319" s="244" t="n"/>
      <c r="O3319" s="244" t="n"/>
      <c r="P3319" s="244" t="n"/>
      <c r="Q3319" s="244" t="n"/>
      <c r="R3319" s="244" t="n"/>
      <c r="S3319" s="223" t="n"/>
      <c r="T3319" s="244" t="n"/>
      <c r="U3319" s="246" t="n"/>
      <c r="V3319" s="244" t="n"/>
      <c r="W3319" s="244" t="n"/>
      <c r="X3319" s="244" t="n"/>
      <c r="Y3319" s="269" t="n"/>
      <c r="Z3319" s="270" t="n"/>
      <c r="AA3319" s="241" t="n"/>
      <c r="AB3319" s="244" t="n"/>
    </row>
    <row r="3320" ht="15" customHeight="1" s="283">
      <c r="A3320" s="109" t="n"/>
      <c r="B3320" s="222" t="n"/>
      <c r="C3320" s="244" t="n"/>
      <c r="D3320" s="244" t="n"/>
      <c r="E3320" s="244" t="n"/>
      <c r="F3320" s="244" t="n"/>
      <c r="G3320" s="244" t="n"/>
      <c r="H3320" s="244" t="n"/>
      <c r="I3320" s="267" t="n"/>
      <c r="J3320" s="268" t="n"/>
      <c r="K3320" s="244" t="n"/>
      <c r="L3320" s="244" t="n"/>
      <c r="M3320" s="259" t="n"/>
      <c r="N3320" s="244" t="n"/>
      <c r="O3320" s="244" t="n"/>
      <c r="P3320" s="244" t="n"/>
      <c r="Q3320" s="244" t="n"/>
      <c r="R3320" s="244" t="n"/>
      <c r="S3320" s="223" t="n"/>
      <c r="T3320" s="244" t="n"/>
      <c r="U3320" s="246" t="n"/>
      <c r="V3320" s="244" t="n"/>
      <c r="W3320" s="244" t="n"/>
      <c r="X3320" s="244" t="n"/>
      <c r="Y3320" s="269" t="n"/>
      <c r="Z3320" s="270" t="n"/>
      <c r="AA3320" s="241" t="n"/>
      <c r="AB3320" s="244" t="n"/>
    </row>
    <row r="3321" ht="15" customHeight="1" s="283">
      <c r="A3321" s="109" t="n"/>
      <c r="B3321" s="222" t="n"/>
      <c r="C3321" s="244" t="n"/>
      <c r="D3321" s="244" t="n"/>
      <c r="E3321" s="244" t="n"/>
      <c r="F3321" s="244" t="n"/>
      <c r="G3321" s="244" t="n"/>
      <c r="H3321" s="244" t="n"/>
      <c r="I3321" s="267" t="n"/>
      <c r="J3321" s="204" t="n"/>
      <c r="K3321" s="244" t="n"/>
      <c r="L3321" s="244" t="n"/>
      <c r="M3321" s="259" t="n"/>
      <c r="N3321" s="244" t="n"/>
      <c r="O3321" s="244" t="n"/>
      <c r="P3321" s="244" t="n"/>
      <c r="Q3321" s="244" t="n"/>
      <c r="R3321" s="244" t="n"/>
      <c r="S3321" s="223" t="n"/>
      <c r="T3321" s="244" t="n"/>
      <c r="U3321" s="246" t="n"/>
      <c r="V3321" s="244" t="n"/>
      <c r="W3321" s="244" t="n"/>
      <c r="X3321" s="244" t="n"/>
      <c r="Y3321" s="269" t="n"/>
      <c r="Z3321" s="270" t="n"/>
      <c r="AA3321" s="241" t="n"/>
      <c r="AB3321" s="244" t="n"/>
    </row>
    <row r="3322" ht="15" customHeight="1" s="283">
      <c r="A3322" s="109" t="n"/>
      <c r="B3322" s="222" t="n"/>
      <c r="C3322" s="244" t="n"/>
      <c r="D3322" s="244" t="n"/>
      <c r="E3322" s="244" t="n"/>
      <c r="F3322" s="244" t="n"/>
      <c r="G3322" s="244" t="n"/>
      <c r="H3322" s="244" t="n"/>
      <c r="I3322" s="267" t="n"/>
      <c r="J3322" s="268" t="n"/>
      <c r="K3322" s="244" t="n"/>
      <c r="L3322" s="244" t="n"/>
      <c r="M3322" s="259" t="n"/>
      <c r="N3322" s="244" t="n"/>
      <c r="O3322" s="244" t="n"/>
      <c r="P3322" s="244" t="n"/>
      <c r="Q3322" s="244" t="n"/>
      <c r="R3322" s="244" t="n"/>
      <c r="S3322" s="223" t="n"/>
      <c r="T3322" s="244" t="n"/>
      <c r="U3322" s="246" t="n"/>
      <c r="V3322" s="244" t="n"/>
      <c r="W3322" s="244" t="n"/>
      <c r="X3322" s="244" t="n"/>
      <c r="Y3322" s="269" t="n"/>
      <c r="Z3322" s="270" t="n"/>
      <c r="AA3322" s="241" t="n"/>
      <c r="AB3322" s="244" t="n"/>
    </row>
    <row r="3323" ht="15" customHeight="1" s="283">
      <c r="A3323" s="109" t="n"/>
      <c r="B3323" s="222" t="n"/>
      <c r="C3323" s="244" t="n"/>
      <c r="D3323" s="244" t="n"/>
      <c r="E3323" s="244" t="n"/>
      <c r="F3323" s="244" t="n"/>
      <c r="G3323" s="244" t="n"/>
      <c r="H3323" s="244" t="n"/>
      <c r="I3323" s="267" t="n"/>
      <c r="J3323" s="204" t="n"/>
      <c r="K3323" s="244" t="n"/>
      <c r="L3323" s="244" t="n"/>
      <c r="M3323" s="259" t="n"/>
      <c r="N3323" s="244" t="n"/>
      <c r="O3323" s="244" t="n"/>
      <c r="P3323" s="244" t="n"/>
      <c r="Q3323" s="244" t="n"/>
      <c r="R3323" s="244" t="n"/>
      <c r="S3323" s="223" t="n"/>
      <c r="T3323" s="244" t="n"/>
      <c r="U3323" s="246" t="n"/>
      <c r="V3323" s="244" t="n"/>
      <c r="W3323" s="244" t="n"/>
      <c r="X3323" s="244" t="n"/>
      <c r="Y3323" s="269" t="n"/>
      <c r="Z3323" s="270" t="n"/>
      <c r="AA3323" s="241" t="n"/>
      <c r="AB3323" s="244" t="n"/>
    </row>
    <row r="3324" ht="15" customHeight="1" s="283">
      <c r="A3324" s="109" t="n"/>
      <c r="B3324" s="222" t="n"/>
      <c r="C3324" s="244" t="n"/>
      <c r="D3324" s="244" t="n"/>
      <c r="E3324" s="244" t="n"/>
      <c r="F3324" s="244" t="n"/>
      <c r="G3324" s="244" t="n"/>
      <c r="H3324" s="244" t="n"/>
      <c r="I3324" s="267" t="n"/>
      <c r="J3324" s="268" t="n"/>
      <c r="K3324" s="244" t="n"/>
      <c r="L3324" s="244" t="n"/>
      <c r="M3324" s="259" t="n"/>
      <c r="N3324" s="244" t="n"/>
      <c r="O3324" s="244" t="n"/>
      <c r="P3324" s="244" t="n"/>
      <c r="Q3324" s="244" t="n"/>
      <c r="R3324" s="244" t="n"/>
      <c r="S3324" s="223" t="n"/>
      <c r="T3324" s="244" t="n"/>
      <c r="U3324" s="246" t="n"/>
      <c r="V3324" s="244" t="n"/>
      <c r="W3324" s="244" t="n"/>
      <c r="X3324" s="244" t="n"/>
      <c r="Y3324" s="269" t="n"/>
      <c r="Z3324" s="270" t="n"/>
      <c r="AA3324" s="241" t="n"/>
      <c r="AB3324" s="244" t="n"/>
    </row>
    <row r="3325" ht="15" customHeight="1" s="283">
      <c r="A3325" s="109" t="n"/>
      <c r="B3325" s="222" t="n"/>
      <c r="C3325" s="244" t="n"/>
      <c r="D3325" s="244" t="n"/>
      <c r="E3325" s="244" t="n"/>
      <c r="F3325" s="244" t="n"/>
      <c r="G3325" s="244" t="n"/>
      <c r="H3325" s="244" t="n"/>
      <c r="I3325" s="267" t="n"/>
      <c r="J3325" s="268" t="n"/>
      <c r="K3325" s="244" t="n"/>
      <c r="L3325" s="244" t="n"/>
      <c r="M3325" s="259" t="n"/>
      <c r="N3325" s="244" t="n"/>
      <c r="O3325" s="244" t="n"/>
      <c r="P3325" s="244" t="n"/>
      <c r="Q3325" s="244" t="n"/>
      <c r="R3325" s="244" t="n"/>
      <c r="S3325" s="223" t="n"/>
      <c r="T3325" s="244" t="n"/>
      <c r="U3325" s="246" t="n"/>
      <c r="V3325" s="244" t="n"/>
      <c r="W3325" s="244" t="n"/>
      <c r="X3325" s="244" t="n"/>
      <c r="Y3325" s="269" t="n"/>
      <c r="Z3325" s="270" t="n"/>
      <c r="AA3325" s="241" t="n"/>
      <c r="AB3325" s="244" t="n"/>
    </row>
    <row r="3326" ht="15" customHeight="1" s="283">
      <c r="A3326" s="109" t="n"/>
      <c r="B3326" s="222" t="n"/>
      <c r="C3326" s="244" t="n"/>
      <c r="D3326" s="244" t="n"/>
      <c r="E3326" s="244" t="n"/>
      <c r="F3326" s="244" t="n"/>
      <c r="G3326" s="244" t="n"/>
      <c r="H3326" s="244" t="n"/>
      <c r="I3326" s="267" t="n"/>
      <c r="J3326" s="268" t="n"/>
      <c r="K3326" s="244" t="n"/>
      <c r="L3326" s="244" t="n"/>
      <c r="M3326" s="259" t="n"/>
      <c r="N3326" s="244" t="n"/>
      <c r="O3326" s="244" t="n"/>
      <c r="P3326" s="244" t="n"/>
      <c r="Q3326" s="244" t="n"/>
      <c r="R3326" s="244" t="n"/>
      <c r="S3326" s="223" t="n"/>
      <c r="T3326" s="244" t="n"/>
      <c r="U3326" s="246" t="n"/>
      <c r="V3326" s="244" t="n"/>
      <c r="W3326" s="244" t="n"/>
      <c r="X3326" s="244" t="n"/>
      <c r="Y3326" s="269" t="n"/>
      <c r="Z3326" s="270" t="n"/>
      <c r="AA3326" s="241" t="n"/>
      <c r="AB3326" s="244" t="n"/>
    </row>
    <row r="3327" ht="15" customHeight="1" s="283">
      <c r="A3327" s="109" t="n"/>
      <c r="B3327" s="222" t="n"/>
      <c r="C3327" s="244" t="n"/>
      <c r="D3327" s="244" t="n"/>
      <c r="E3327" s="244" t="n"/>
      <c r="F3327" s="244" t="n"/>
      <c r="G3327" s="244" t="n"/>
      <c r="H3327" s="244" t="n"/>
      <c r="I3327" s="267" t="n"/>
      <c r="J3327" s="268" t="n"/>
      <c r="K3327" s="244" t="n"/>
      <c r="L3327" s="244" t="n"/>
      <c r="M3327" s="259" t="n"/>
      <c r="N3327" s="244" t="n"/>
      <c r="O3327" s="244" t="n"/>
      <c r="P3327" s="244" t="n"/>
      <c r="Q3327" s="244" t="n"/>
      <c r="R3327" s="244" t="n"/>
      <c r="S3327" s="223" t="n"/>
      <c r="T3327" s="244" t="n"/>
      <c r="U3327" s="246" t="n"/>
      <c r="V3327" s="244" t="n"/>
      <c r="W3327" s="244" t="n"/>
      <c r="X3327" s="244" t="n"/>
      <c r="Y3327" s="269" t="n"/>
      <c r="Z3327" s="270" t="n"/>
      <c r="AA3327" s="241" t="n"/>
      <c r="AB3327" s="244" t="n"/>
    </row>
    <row r="3328" ht="15" customHeight="1" s="283">
      <c r="A3328" s="109" t="n"/>
      <c r="B3328" s="222" t="n"/>
      <c r="C3328" s="244" t="n"/>
      <c r="D3328" s="244" t="n"/>
      <c r="E3328" s="244" t="n"/>
      <c r="F3328" s="244" t="n"/>
      <c r="G3328" s="244" t="n"/>
      <c r="H3328" s="244" t="n"/>
      <c r="I3328" s="267" t="n"/>
      <c r="J3328" s="268" t="n"/>
      <c r="K3328" s="244" t="n"/>
      <c r="L3328" s="244" t="n"/>
      <c r="M3328" s="259" t="n"/>
      <c r="N3328" s="244" t="n"/>
      <c r="O3328" s="244" t="n"/>
      <c r="P3328" s="244" t="n"/>
      <c r="Q3328" s="244" t="n"/>
      <c r="R3328" s="244" t="n"/>
      <c r="S3328" s="223" t="n"/>
      <c r="T3328" s="244" t="n"/>
      <c r="U3328" s="246" t="n"/>
      <c r="V3328" s="244" t="n"/>
      <c r="W3328" s="244" t="n"/>
      <c r="X3328" s="244" t="n"/>
      <c r="Y3328" s="269" t="n"/>
      <c r="Z3328" s="270" t="n"/>
      <c r="AA3328" s="241" t="n"/>
      <c r="AB3328" s="244" t="n"/>
    </row>
    <row r="3329" ht="15" customHeight="1" s="283">
      <c r="A3329" s="109" t="n"/>
      <c r="B3329" s="222" t="n"/>
      <c r="C3329" s="244" t="n"/>
      <c r="D3329" s="244" t="n"/>
      <c r="E3329" s="244" t="n"/>
      <c r="F3329" s="244" t="n"/>
      <c r="G3329" s="244" t="n"/>
      <c r="H3329" s="244" t="n"/>
      <c r="I3329" s="267" t="n"/>
      <c r="J3329" s="204" t="n"/>
      <c r="K3329" s="244" t="n"/>
      <c r="L3329" s="244" t="n"/>
      <c r="M3329" s="259" t="n"/>
      <c r="N3329" s="244" t="n"/>
      <c r="O3329" s="244" t="n"/>
      <c r="P3329" s="244" t="n"/>
      <c r="Q3329" s="244" t="n"/>
      <c r="R3329" s="244" t="n"/>
      <c r="S3329" s="223" t="n"/>
      <c r="T3329" s="244" t="n"/>
      <c r="U3329" s="246" t="n"/>
      <c r="V3329" s="244" t="n"/>
      <c r="W3329" s="244" t="n"/>
      <c r="X3329" s="244" t="n"/>
      <c r="Y3329" s="269" t="n"/>
      <c r="Z3329" s="270" t="n"/>
      <c r="AA3329" s="241" t="n"/>
      <c r="AB3329" s="244" t="n"/>
    </row>
    <row r="3330" ht="15" customHeight="1" s="283">
      <c r="A3330" s="109" t="n"/>
      <c r="B3330" s="222" t="n"/>
      <c r="C3330" s="244" t="n"/>
      <c r="D3330" s="244" t="n"/>
      <c r="E3330" s="244" t="n"/>
      <c r="F3330" s="244" t="n"/>
      <c r="G3330" s="244" t="n"/>
      <c r="H3330" s="244" t="n"/>
      <c r="I3330" s="267" t="n"/>
      <c r="J3330" s="204" t="n"/>
      <c r="K3330" s="244" t="n"/>
      <c r="L3330" s="244" t="n"/>
      <c r="M3330" s="259" t="n"/>
      <c r="N3330" s="244" t="n"/>
      <c r="O3330" s="244" t="n"/>
      <c r="P3330" s="244" t="n"/>
      <c r="Q3330" s="244" t="n"/>
      <c r="R3330" s="244" t="n"/>
      <c r="S3330" s="223" t="n"/>
      <c r="T3330" s="244" t="n"/>
      <c r="U3330" s="246" t="n"/>
      <c r="V3330" s="244" t="n"/>
      <c r="W3330" s="244" t="n"/>
      <c r="X3330" s="244" t="n"/>
      <c r="Y3330" s="269" t="n"/>
      <c r="Z3330" s="270" t="n"/>
      <c r="AA3330" s="241" t="n"/>
      <c r="AB3330" s="244" t="n"/>
    </row>
    <row r="3331" ht="15" customHeight="1" s="283">
      <c r="A3331" s="109" t="n"/>
      <c r="B3331" s="222" t="n"/>
      <c r="C3331" s="244" t="n"/>
      <c r="D3331" s="244" t="n"/>
      <c r="E3331" s="244" t="n"/>
      <c r="F3331" s="244" t="n"/>
      <c r="G3331" s="244" t="n"/>
      <c r="H3331" s="244" t="n"/>
      <c r="I3331" s="267" t="n"/>
      <c r="J3331" s="268" t="n"/>
      <c r="K3331" s="244" t="n"/>
      <c r="L3331" s="244" t="n"/>
      <c r="M3331" s="259" t="n"/>
      <c r="N3331" s="244" t="n"/>
      <c r="O3331" s="244" t="n"/>
      <c r="P3331" s="244" t="n"/>
      <c r="Q3331" s="244" t="n"/>
      <c r="R3331" s="244" t="n"/>
      <c r="S3331" s="223" t="n"/>
      <c r="T3331" s="244" t="n"/>
      <c r="U3331" s="246" t="n"/>
      <c r="V3331" s="244" t="n"/>
      <c r="W3331" s="244" t="n"/>
      <c r="X3331" s="244" t="n"/>
      <c r="Y3331" s="269" t="n"/>
      <c r="Z3331" s="270" t="n"/>
      <c r="AA3331" s="241" t="n"/>
      <c r="AB3331" s="244" t="n"/>
    </row>
    <row r="3332" ht="15" customHeight="1" s="283">
      <c r="A3332" s="109" t="n"/>
      <c r="B3332" s="222" t="n"/>
      <c r="C3332" s="244" t="n"/>
      <c r="D3332" s="244" t="n"/>
      <c r="E3332" s="244" t="n"/>
      <c r="F3332" s="244" t="n"/>
      <c r="G3332" s="244" t="n"/>
      <c r="H3332" s="244" t="n"/>
      <c r="I3332" s="267" t="n"/>
      <c r="J3332" s="268" t="n"/>
      <c r="K3332" s="244" t="n"/>
      <c r="L3332" s="244" t="n"/>
      <c r="M3332" s="259" t="n"/>
      <c r="N3332" s="244" t="n"/>
      <c r="O3332" s="244" t="n"/>
      <c r="P3332" s="244" t="n"/>
      <c r="Q3332" s="244" t="n"/>
      <c r="R3332" s="244" t="n"/>
      <c r="S3332" s="223" t="n"/>
      <c r="T3332" s="244" t="n"/>
      <c r="U3332" s="246" t="n"/>
      <c r="V3332" s="244" t="n"/>
      <c r="W3332" s="244" t="n"/>
      <c r="X3332" s="244" t="n"/>
      <c r="Y3332" s="269" t="n"/>
      <c r="Z3332" s="270" t="n"/>
      <c r="AA3332" s="241" t="n"/>
      <c r="AB3332" s="244" t="n"/>
    </row>
    <row r="3333" ht="15" customHeight="1" s="283">
      <c r="A3333" s="109" t="n"/>
      <c r="B3333" s="222" t="n"/>
      <c r="C3333" s="244" t="n"/>
      <c r="D3333" s="244" t="n"/>
      <c r="E3333" s="244" t="n"/>
      <c r="F3333" s="244" t="n"/>
      <c r="G3333" s="244" t="n"/>
      <c r="H3333" s="244" t="n"/>
      <c r="I3333" s="267" t="n"/>
      <c r="J3333" s="204" t="n"/>
      <c r="K3333" s="244" t="n"/>
      <c r="L3333" s="244" t="n"/>
      <c r="M3333" s="259" t="n"/>
      <c r="N3333" s="244" t="n"/>
      <c r="O3333" s="244" t="n"/>
      <c r="P3333" s="244" t="n"/>
      <c r="Q3333" s="244" t="n"/>
      <c r="R3333" s="244" t="n"/>
      <c r="S3333" s="223" t="n"/>
      <c r="T3333" s="244" t="n"/>
      <c r="U3333" s="246" t="n"/>
      <c r="V3333" s="244" t="n"/>
      <c r="W3333" s="244" t="n"/>
      <c r="X3333" s="244" t="n"/>
      <c r="Y3333" s="269" t="n"/>
      <c r="Z3333" s="270" t="n"/>
      <c r="AA3333" s="241" t="n"/>
      <c r="AB3333" s="244" t="n"/>
    </row>
    <row r="3334" ht="15" customHeight="1" s="283">
      <c r="A3334" s="109" t="n"/>
      <c r="B3334" s="222" t="n"/>
      <c r="C3334" s="244" t="n"/>
      <c r="D3334" s="244" t="n"/>
      <c r="E3334" s="244" t="n"/>
      <c r="F3334" s="244" t="n"/>
      <c r="G3334" s="244" t="n"/>
      <c r="H3334" s="244" t="n"/>
      <c r="I3334" s="267" t="n"/>
      <c r="J3334" s="268" t="n"/>
      <c r="K3334" s="244" t="n"/>
      <c r="L3334" s="244" t="n"/>
      <c r="M3334" s="259" t="n"/>
      <c r="N3334" s="244" t="n"/>
      <c r="O3334" s="244" t="n"/>
      <c r="P3334" s="244" t="n"/>
      <c r="Q3334" s="244" t="n"/>
      <c r="R3334" s="244" t="n"/>
      <c r="S3334" s="223" t="n"/>
      <c r="T3334" s="244" t="n"/>
      <c r="U3334" s="246" t="n"/>
      <c r="V3334" s="244" t="n"/>
      <c r="W3334" s="244" t="n"/>
      <c r="X3334" s="244" t="n"/>
      <c r="Y3334" s="269" t="n"/>
      <c r="Z3334" s="270" t="n"/>
      <c r="AA3334" s="241" t="n"/>
      <c r="AB3334" s="244" t="n"/>
    </row>
    <row r="3335" ht="15" customHeight="1" s="283">
      <c r="A3335" s="109" t="n"/>
      <c r="B3335" s="222" t="n"/>
      <c r="C3335" s="244" t="n"/>
      <c r="D3335" s="244" t="n"/>
      <c r="E3335" s="244" t="n"/>
      <c r="F3335" s="244" t="n"/>
      <c r="G3335" s="244" t="n"/>
      <c r="H3335" s="244" t="n"/>
      <c r="I3335" s="267" t="n"/>
      <c r="J3335" s="268" t="n"/>
      <c r="K3335" s="244" t="n"/>
      <c r="L3335" s="244" t="n"/>
      <c r="M3335" s="259" t="n"/>
      <c r="N3335" s="244" t="n"/>
      <c r="O3335" s="244" t="n"/>
      <c r="P3335" s="244" t="n"/>
      <c r="Q3335" s="244" t="n"/>
      <c r="R3335" s="244" t="n"/>
      <c r="S3335" s="223" t="n"/>
      <c r="T3335" s="244" t="n"/>
      <c r="U3335" s="246" t="n"/>
      <c r="V3335" s="244" t="n"/>
      <c r="W3335" s="244" t="n"/>
      <c r="X3335" s="244" t="n"/>
      <c r="Y3335" s="269" t="n"/>
      <c r="Z3335" s="270" t="n"/>
      <c r="AA3335" s="241" t="n"/>
      <c r="AB3335" s="244" t="n"/>
    </row>
    <row r="3336" ht="15" customHeight="1" s="283">
      <c r="A3336" s="109" t="n"/>
      <c r="B3336" s="222" t="n"/>
      <c r="C3336" s="244" t="n"/>
      <c r="D3336" s="244" t="n"/>
      <c r="E3336" s="244" t="n"/>
      <c r="F3336" s="244" t="n"/>
      <c r="G3336" s="244" t="n"/>
      <c r="H3336" s="244" t="n"/>
      <c r="I3336" s="267" t="n"/>
      <c r="J3336" s="268" t="n"/>
      <c r="K3336" s="244" t="n"/>
      <c r="L3336" s="244" t="n"/>
      <c r="M3336" s="259" t="n"/>
      <c r="N3336" s="244" t="n"/>
      <c r="O3336" s="244" t="n"/>
      <c r="P3336" s="244" t="n"/>
      <c r="Q3336" s="244" t="n"/>
      <c r="R3336" s="244" t="n"/>
      <c r="S3336" s="223" t="n"/>
      <c r="T3336" s="244" t="n"/>
      <c r="U3336" s="246" t="n"/>
      <c r="V3336" s="244" t="n"/>
      <c r="W3336" s="244" t="n"/>
      <c r="X3336" s="244" t="n"/>
      <c r="Y3336" s="269" t="n"/>
      <c r="Z3336" s="270" t="n"/>
      <c r="AA3336" s="241" t="n"/>
      <c r="AB3336" s="244" t="n"/>
    </row>
    <row r="3337" ht="15" customHeight="1" s="283">
      <c r="A3337" s="109" t="n"/>
      <c r="B3337" s="222" t="n"/>
      <c r="C3337" s="244" t="n"/>
      <c r="D3337" s="244" t="n"/>
      <c r="E3337" s="244" t="n"/>
      <c r="F3337" s="244" t="n"/>
      <c r="G3337" s="244" t="n"/>
      <c r="H3337" s="244" t="n"/>
      <c r="I3337" s="267" t="n"/>
      <c r="J3337" s="268" t="n"/>
      <c r="K3337" s="244" t="n"/>
      <c r="L3337" s="244" t="n"/>
      <c r="M3337" s="259" t="n"/>
      <c r="N3337" s="244" t="n"/>
      <c r="O3337" s="244" t="n"/>
      <c r="P3337" s="244" t="n"/>
      <c r="Q3337" s="244" t="n"/>
      <c r="R3337" s="244" t="n"/>
      <c r="S3337" s="223" t="n"/>
      <c r="T3337" s="244" t="n"/>
      <c r="U3337" s="246" t="n"/>
      <c r="V3337" s="244" t="n"/>
      <c r="W3337" s="244" t="n"/>
      <c r="X3337" s="244" t="n"/>
      <c r="Y3337" s="269" t="n"/>
      <c r="Z3337" s="270" t="n"/>
      <c r="AA3337" s="241" t="n"/>
      <c r="AB3337" s="244" t="n"/>
    </row>
    <row r="3338" ht="15" customHeight="1" s="283">
      <c r="A3338" s="109" t="n"/>
      <c r="B3338" s="222" t="n"/>
      <c r="C3338" s="244" t="n"/>
      <c r="D3338" s="244" t="n"/>
      <c r="E3338" s="244" t="n"/>
      <c r="F3338" s="244" t="n"/>
      <c r="G3338" s="244" t="n"/>
      <c r="H3338" s="244" t="n"/>
      <c r="I3338" s="267" t="n"/>
      <c r="J3338" s="268" t="n"/>
      <c r="K3338" s="244" t="n"/>
      <c r="L3338" s="244" t="n"/>
      <c r="M3338" s="259" t="n"/>
      <c r="N3338" s="244" t="n"/>
      <c r="O3338" s="244" t="n"/>
      <c r="P3338" s="244" t="n"/>
      <c r="Q3338" s="244" t="n"/>
      <c r="R3338" s="244" t="n"/>
      <c r="S3338" s="223" t="n"/>
      <c r="T3338" s="244" t="n"/>
      <c r="U3338" s="246" t="n"/>
      <c r="V3338" s="244" t="n"/>
      <c r="W3338" s="244" t="n"/>
      <c r="X3338" s="244" t="n"/>
      <c r="Y3338" s="269" t="n"/>
      <c r="Z3338" s="270" t="n"/>
      <c r="AA3338" s="241" t="n"/>
      <c r="AB3338" s="244" t="n"/>
    </row>
    <row r="3339" ht="15" customHeight="1" s="283">
      <c r="A3339" s="109" t="n"/>
      <c r="B3339" s="222" t="n"/>
      <c r="C3339" s="244" t="n"/>
      <c r="D3339" s="244" t="n"/>
      <c r="E3339" s="244" t="n"/>
      <c r="F3339" s="244" t="n"/>
      <c r="G3339" s="244" t="n"/>
      <c r="H3339" s="244" t="n"/>
      <c r="I3339" s="267" t="n"/>
      <c r="J3339" s="268" t="n"/>
      <c r="K3339" s="244" t="n"/>
      <c r="L3339" s="244" t="n"/>
      <c r="M3339" s="259" t="n"/>
      <c r="N3339" s="244" t="n"/>
      <c r="O3339" s="244" t="n"/>
      <c r="P3339" s="244" t="n"/>
      <c r="Q3339" s="244" t="n"/>
      <c r="R3339" s="244" t="n"/>
      <c r="S3339" s="223" t="n"/>
      <c r="T3339" s="244" t="n"/>
      <c r="U3339" s="246" t="n"/>
      <c r="V3339" s="244" t="n"/>
      <c r="W3339" s="244" t="n"/>
      <c r="X3339" s="244" t="n"/>
      <c r="Y3339" s="269" t="n"/>
      <c r="Z3339" s="270" t="n"/>
      <c r="AA3339" s="241" t="n"/>
      <c r="AB3339" s="244" t="n"/>
    </row>
    <row r="3340" ht="15" customHeight="1" s="283">
      <c r="A3340" s="109" t="n"/>
      <c r="B3340" s="222" t="n"/>
      <c r="C3340" s="244" t="n"/>
      <c r="D3340" s="244" t="n"/>
      <c r="E3340" s="244" t="n"/>
      <c r="F3340" s="244" t="n"/>
      <c r="G3340" s="244" t="n"/>
      <c r="H3340" s="244" t="n"/>
      <c r="I3340" s="267" t="n"/>
      <c r="J3340" s="204" t="n"/>
      <c r="K3340" s="244" t="n"/>
      <c r="L3340" s="244" t="n"/>
      <c r="M3340" s="259" t="n"/>
      <c r="N3340" s="244" t="n"/>
      <c r="O3340" s="244" t="n"/>
      <c r="P3340" s="244" t="n"/>
      <c r="Q3340" s="244" t="n"/>
      <c r="R3340" s="244" t="n"/>
      <c r="S3340" s="223" t="n"/>
      <c r="T3340" s="244" t="n"/>
      <c r="U3340" s="246" t="n"/>
      <c r="V3340" s="244" t="n"/>
      <c r="W3340" s="244" t="n"/>
      <c r="X3340" s="244" t="n"/>
      <c r="Y3340" s="269" t="n"/>
      <c r="Z3340" s="270" t="n"/>
      <c r="AA3340" s="241" t="n"/>
      <c r="AB3340" s="244" t="n"/>
    </row>
    <row r="3341" ht="15" customHeight="1" s="283">
      <c r="A3341" s="109" t="n"/>
      <c r="B3341" s="222" t="n"/>
      <c r="C3341" s="244" t="n"/>
      <c r="D3341" s="244" t="n"/>
      <c r="E3341" s="244" t="n"/>
      <c r="F3341" s="244" t="n"/>
      <c r="G3341" s="244" t="n"/>
      <c r="H3341" s="244" t="n"/>
      <c r="I3341" s="267" t="n"/>
      <c r="J3341" s="268" t="n"/>
      <c r="K3341" s="244" t="n"/>
      <c r="L3341" s="244" t="n"/>
      <c r="M3341" s="259" t="n"/>
      <c r="N3341" s="244" t="n"/>
      <c r="O3341" s="244" t="n"/>
      <c r="P3341" s="244" t="n"/>
      <c r="Q3341" s="244" t="n"/>
      <c r="R3341" s="244" t="n"/>
      <c r="S3341" s="223" t="n"/>
      <c r="T3341" s="244" t="n"/>
      <c r="U3341" s="246" t="n"/>
      <c r="V3341" s="244" t="n"/>
      <c r="W3341" s="244" t="n"/>
      <c r="X3341" s="244" t="n"/>
      <c r="Y3341" s="269" t="n"/>
      <c r="Z3341" s="270" t="n"/>
      <c r="AA3341" s="241" t="n"/>
      <c r="AB3341" s="244" t="n"/>
    </row>
    <row r="3342" ht="15" customHeight="1" s="283">
      <c r="A3342" s="109" t="n"/>
      <c r="B3342" s="222" t="n"/>
      <c r="C3342" s="244" t="n"/>
      <c r="D3342" s="244" t="n"/>
      <c r="E3342" s="244" t="n"/>
      <c r="F3342" s="244" t="n"/>
      <c r="G3342" s="244" t="n"/>
      <c r="H3342" s="244" t="n"/>
      <c r="I3342" s="267" t="n"/>
      <c r="J3342" s="204" t="n"/>
      <c r="K3342" s="244" t="n"/>
      <c r="L3342" s="244" t="n"/>
      <c r="M3342" s="259" t="n"/>
      <c r="N3342" s="244" t="n"/>
      <c r="O3342" s="244" t="n"/>
      <c r="P3342" s="244" t="n"/>
      <c r="Q3342" s="244" t="n"/>
      <c r="R3342" s="244" t="n"/>
      <c r="S3342" s="223" t="n"/>
      <c r="T3342" s="244" t="n"/>
      <c r="U3342" s="246" t="n"/>
      <c r="V3342" s="244" t="n"/>
      <c r="W3342" s="244" t="n"/>
      <c r="X3342" s="244" t="n"/>
      <c r="Y3342" s="269" t="n"/>
      <c r="Z3342" s="270" t="n"/>
      <c r="AA3342" s="241" t="n"/>
      <c r="AB3342" s="244" t="n"/>
    </row>
    <row r="3343" ht="15" customHeight="1" s="283">
      <c r="A3343" s="109" t="n"/>
      <c r="B3343" s="222" t="n"/>
      <c r="C3343" s="244" t="n"/>
      <c r="D3343" s="244" t="n"/>
      <c r="E3343" s="244" t="n"/>
      <c r="F3343" s="244" t="n"/>
      <c r="G3343" s="244" t="n"/>
      <c r="H3343" s="244" t="n"/>
      <c r="I3343" s="267" t="n"/>
      <c r="J3343" s="268" t="n"/>
      <c r="K3343" s="244" t="n"/>
      <c r="L3343" s="244" t="n"/>
      <c r="M3343" s="259" t="n"/>
      <c r="N3343" s="244" t="n"/>
      <c r="O3343" s="244" t="n"/>
      <c r="P3343" s="244" t="n"/>
      <c r="Q3343" s="244" t="n"/>
      <c r="R3343" s="244" t="n"/>
      <c r="S3343" s="223" t="n"/>
      <c r="T3343" s="244" t="n"/>
      <c r="U3343" s="246" t="n"/>
      <c r="V3343" s="244" t="n"/>
      <c r="W3343" s="244" t="n"/>
      <c r="X3343" s="244" t="n"/>
      <c r="Y3343" s="269" t="n"/>
      <c r="Z3343" s="270" t="n"/>
      <c r="AA3343" s="241" t="n"/>
      <c r="AB3343" s="244" t="n"/>
    </row>
    <row r="3344" ht="15" customHeight="1" s="283">
      <c r="A3344" s="109" t="n"/>
      <c r="B3344" s="222" t="n"/>
      <c r="C3344" s="244" t="n"/>
      <c r="D3344" s="244" t="n"/>
      <c r="E3344" s="244" t="n"/>
      <c r="F3344" s="244" t="n"/>
      <c r="G3344" s="244" t="n"/>
      <c r="H3344" s="244" t="n"/>
      <c r="I3344" s="267" t="n"/>
      <c r="J3344" s="268" t="n"/>
      <c r="K3344" s="244" t="n"/>
      <c r="L3344" s="244" t="n"/>
      <c r="M3344" s="259" t="n"/>
      <c r="N3344" s="244" t="n"/>
      <c r="O3344" s="244" t="n"/>
      <c r="P3344" s="244" t="n"/>
      <c r="Q3344" s="244" t="n"/>
      <c r="R3344" s="244" t="n"/>
      <c r="S3344" s="223" t="n"/>
      <c r="T3344" s="244" t="n"/>
      <c r="U3344" s="246" t="n"/>
      <c r="V3344" s="244" t="n"/>
      <c r="W3344" s="244" t="n"/>
      <c r="X3344" s="244" t="n"/>
      <c r="Y3344" s="269" t="n"/>
      <c r="Z3344" s="270" t="n"/>
      <c r="AA3344" s="241" t="n"/>
      <c r="AB3344" s="244" t="n"/>
    </row>
    <row r="3345" ht="15" customHeight="1" s="283">
      <c r="A3345" s="109" t="n"/>
      <c r="B3345" s="222" t="n"/>
      <c r="C3345" s="244" t="n"/>
      <c r="D3345" s="244" t="n"/>
      <c r="E3345" s="244" t="n"/>
      <c r="F3345" s="244" t="n"/>
      <c r="G3345" s="244" t="n"/>
      <c r="H3345" s="244" t="n"/>
      <c r="I3345" s="267" t="n"/>
      <c r="J3345" s="268" t="n"/>
      <c r="K3345" s="244" t="n"/>
      <c r="L3345" s="244" t="n"/>
      <c r="M3345" s="259" t="n"/>
      <c r="N3345" s="244" t="n"/>
      <c r="O3345" s="244" t="n"/>
      <c r="P3345" s="244" t="n"/>
      <c r="Q3345" s="244" t="n"/>
      <c r="R3345" s="244" t="n"/>
      <c r="S3345" s="223" t="n"/>
      <c r="T3345" s="244" t="n"/>
      <c r="U3345" s="246" t="n"/>
      <c r="V3345" s="244" t="n"/>
      <c r="W3345" s="244" t="n"/>
      <c r="X3345" s="244" t="n"/>
      <c r="Y3345" s="269" t="n"/>
      <c r="Z3345" s="270" t="n"/>
      <c r="AA3345" s="241" t="n"/>
      <c r="AB3345" s="244" t="n"/>
    </row>
    <row r="3346" ht="15" customHeight="1" s="283">
      <c r="A3346" s="109" t="n"/>
      <c r="B3346" s="222" t="n"/>
      <c r="C3346" s="244" t="n"/>
      <c r="D3346" s="244" t="n"/>
      <c r="E3346" s="244" t="n"/>
      <c r="F3346" s="244" t="n"/>
      <c r="G3346" s="244" t="n"/>
      <c r="H3346" s="244" t="n"/>
      <c r="I3346" s="267" t="n"/>
      <c r="J3346" s="268" t="n"/>
      <c r="K3346" s="244" t="n"/>
      <c r="L3346" s="244" t="n"/>
      <c r="M3346" s="259" t="n"/>
      <c r="N3346" s="244" t="n"/>
      <c r="O3346" s="244" t="n"/>
      <c r="P3346" s="244" t="n"/>
      <c r="Q3346" s="244" t="n"/>
      <c r="R3346" s="244" t="n"/>
      <c r="S3346" s="223" t="n"/>
      <c r="T3346" s="244" t="n"/>
      <c r="U3346" s="246" t="n"/>
      <c r="V3346" s="244" t="n"/>
      <c r="W3346" s="244" t="n"/>
      <c r="X3346" s="244" t="n"/>
      <c r="Y3346" s="269" t="n"/>
      <c r="Z3346" s="270" t="n"/>
      <c r="AA3346" s="241" t="n"/>
      <c r="AB3346" s="244" t="n"/>
    </row>
    <row r="3347" ht="15" customHeight="1" s="283">
      <c r="A3347" s="109" t="n"/>
      <c r="B3347" s="222" t="n"/>
      <c r="C3347" s="244" t="n"/>
      <c r="D3347" s="244" t="n"/>
      <c r="E3347" s="244" t="n"/>
      <c r="F3347" s="244" t="n"/>
      <c r="G3347" s="244" t="n"/>
      <c r="H3347" s="244" t="n"/>
      <c r="I3347" s="267" t="n"/>
      <c r="J3347" s="268" t="n"/>
      <c r="K3347" s="244" t="n"/>
      <c r="L3347" s="244" t="n"/>
      <c r="M3347" s="259" t="n"/>
      <c r="N3347" s="244" t="n"/>
      <c r="O3347" s="244" t="n"/>
      <c r="P3347" s="244" t="n"/>
      <c r="Q3347" s="244" t="n"/>
      <c r="R3347" s="244" t="n"/>
      <c r="S3347" s="223" t="n"/>
      <c r="T3347" s="244" t="n"/>
      <c r="U3347" s="246" t="n"/>
      <c r="V3347" s="244" t="n"/>
      <c r="W3347" s="244" t="n"/>
      <c r="X3347" s="244" t="n"/>
      <c r="Y3347" s="269" t="n"/>
      <c r="Z3347" s="270" t="n"/>
      <c r="AA3347" s="241" t="n"/>
      <c r="AB3347" s="244" t="n"/>
    </row>
    <row r="3348" ht="15" customHeight="1" s="283">
      <c r="A3348" s="109" t="n"/>
      <c r="B3348" s="222" t="n"/>
      <c r="C3348" s="244" t="n"/>
      <c r="D3348" s="244" t="n"/>
      <c r="E3348" s="244" t="n"/>
      <c r="F3348" s="244" t="n"/>
      <c r="G3348" s="244" t="n"/>
      <c r="H3348" s="244" t="n"/>
      <c r="I3348" s="267" t="n"/>
      <c r="J3348" s="204" t="n"/>
      <c r="K3348" s="244" t="n"/>
      <c r="L3348" s="244" t="n"/>
      <c r="M3348" s="259" t="n"/>
      <c r="N3348" s="244" t="n"/>
      <c r="O3348" s="244" t="n"/>
      <c r="P3348" s="244" t="n"/>
      <c r="Q3348" s="244" t="n"/>
      <c r="R3348" s="244" t="n"/>
      <c r="S3348" s="223" t="n"/>
      <c r="T3348" s="244" t="n"/>
      <c r="U3348" s="246" t="n"/>
      <c r="V3348" s="244" t="n"/>
      <c r="W3348" s="244" t="n"/>
      <c r="X3348" s="244" t="n"/>
      <c r="Y3348" s="269" t="n"/>
      <c r="Z3348" s="270" t="n"/>
      <c r="AA3348" s="241" t="n"/>
      <c r="AB3348" s="244" t="n"/>
    </row>
    <row r="3349" ht="15" customHeight="1" s="283">
      <c r="A3349" s="109" t="n"/>
      <c r="B3349" s="222" t="n"/>
      <c r="C3349" s="244" t="n"/>
      <c r="D3349" s="244" t="n"/>
      <c r="E3349" s="244" t="n"/>
      <c r="F3349" s="244" t="n"/>
      <c r="G3349" s="244" t="n"/>
      <c r="H3349" s="244" t="n"/>
      <c r="I3349" s="267" t="n"/>
      <c r="J3349" s="204" t="n"/>
      <c r="K3349" s="244" t="n"/>
      <c r="L3349" s="244" t="n"/>
      <c r="M3349" s="259" t="n"/>
      <c r="N3349" s="244" t="n"/>
      <c r="O3349" s="244" t="n"/>
      <c r="P3349" s="244" t="n"/>
      <c r="Q3349" s="244" t="n"/>
      <c r="R3349" s="244" t="n"/>
      <c r="S3349" s="223" t="n"/>
      <c r="T3349" s="244" t="n"/>
      <c r="U3349" s="246" t="n"/>
      <c r="V3349" s="244" t="n"/>
      <c r="W3349" s="244" t="n"/>
      <c r="X3349" s="244" t="n"/>
      <c r="Y3349" s="269" t="n"/>
      <c r="Z3349" s="270" t="n"/>
      <c r="AA3349" s="241" t="n"/>
      <c r="AB3349" s="244" t="n"/>
    </row>
    <row r="3350" ht="15" customHeight="1" s="283">
      <c r="A3350" s="109" t="n"/>
      <c r="B3350" s="222" t="n"/>
      <c r="C3350" s="244" t="n"/>
      <c r="D3350" s="244" t="n"/>
      <c r="E3350" s="244" t="n"/>
      <c r="F3350" s="244" t="n"/>
      <c r="G3350" s="244" t="n"/>
      <c r="H3350" s="244" t="n"/>
      <c r="I3350" s="267" t="n"/>
      <c r="J3350" s="204" t="n"/>
      <c r="K3350" s="244" t="n"/>
      <c r="L3350" s="244" t="n"/>
      <c r="M3350" s="259" t="n"/>
      <c r="N3350" s="244" t="n"/>
      <c r="O3350" s="244" t="n"/>
      <c r="P3350" s="244" t="n"/>
      <c r="Q3350" s="244" t="n"/>
      <c r="R3350" s="244" t="n"/>
      <c r="S3350" s="223" t="n"/>
      <c r="T3350" s="244" t="n"/>
      <c r="U3350" s="246" t="n"/>
      <c r="V3350" s="244" t="n"/>
      <c r="W3350" s="244" t="n"/>
      <c r="X3350" s="244" t="n"/>
      <c r="Y3350" s="269" t="n"/>
      <c r="Z3350" s="270" t="n"/>
      <c r="AA3350" s="241" t="n"/>
      <c r="AB3350" s="244" t="n"/>
    </row>
    <row r="3351" ht="15" customHeight="1" s="283">
      <c r="A3351" s="109" t="n"/>
      <c r="B3351" s="222" t="n"/>
      <c r="C3351" s="244" t="n"/>
      <c r="D3351" s="244" t="n"/>
      <c r="E3351" s="244" t="n"/>
      <c r="F3351" s="244" t="n"/>
      <c r="G3351" s="244" t="n"/>
      <c r="H3351" s="244" t="n"/>
      <c r="I3351" s="267" t="n"/>
      <c r="J3351" s="268" t="n"/>
      <c r="K3351" s="244" t="n"/>
      <c r="L3351" s="244" t="n"/>
      <c r="M3351" s="259" t="n"/>
      <c r="N3351" s="244" t="n"/>
      <c r="O3351" s="244" t="n"/>
      <c r="P3351" s="244" t="n"/>
      <c r="Q3351" s="244" t="n"/>
      <c r="R3351" s="244" t="n"/>
      <c r="S3351" s="223" t="n"/>
      <c r="T3351" s="244" t="n"/>
      <c r="U3351" s="246" t="n"/>
      <c r="V3351" s="244" t="n"/>
      <c r="W3351" s="244" t="n"/>
      <c r="X3351" s="244" t="n"/>
      <c r="Y3351" s="269" t="n"/>
      <c r="Z3351" s="270" t="n"/>
      <c r="AA3351" s="241" t="n"/>
      <c r="AB3351" s="244" t="n"/>
    </row>
    <row r="3352" ht="15" customHeight="1" s="283">
      <c r="A3352" s="109" t="n"/>
      <c r="B3352" s="222" t="n"/>
      <c r="C3352" s="244" t="n"/>
      <c r="D3352" s="244" t="n"/>
      <c r="E3352" s="244" t="n"/>
      <c r="F3352" s="244" t="n"/>
      <c r="G3352" s="244" t="n"/>
      <c r="H3352" s="244" t="n"/>
      <c r="I3352" s="267" t="n"/>
      <c r="J3352" s="268" t="n"/>
      <c r="K3352" s="244" t="n"/>
      <c r="L3352" s="244" t="n"/>
      <c r="M3352" s="259" t="n"/>
      <c r="N3352" s="244" t="n"/>
      <c r="O3352" s="244" t="n"/>
      <c r="P3352" s="244" t="n"/>
      <c r="Q3352" s="244" t="n"/>
      <c r="R3352" s="244" t="n"/>
      <c r="S3352" s="223" t="n"/>
      <c r="T3352" s="244" t="n"/>
      <c r="U3352" s="246" t="n"/>
      <c r="V3352" s="244" t="n"/>
      <c r="W3352" s="244" t="n"/>
      <c r="X3352" s="244" t="n"/>
      <c r="Y3352" s="269" t="n"/>
      <c r="Z3352" s="270" t="n"/>
      <c r="AA3352" s="241" t="n"/>
      <c r="AB3352" s="244" t="n"/>
    </row>
    <row r="3353" ht="15" customHeight="1" s="283">
      <c r="A3353" s="109" t="n"/>
      <c r="B3353" s="222" t="n"/>
      <c r="C3353" s="244" t="n"/>
      <c r="D3353" s="244" t="n"/>
      <c r="E3353" s="244" t="n"/>
      <c r="F3353" s="244" t="n"/>
      <c r="G3353" s="244" t="n"/>
      <c r="H3353" s="244" t="n"/>
      <c r="I3353" s="267" t="n"/>
      <c r="J3353" s="268" t="n"/>
      <c r="K3353" s="244" t="n"/>
      <c r="L3353" s="244" t="n"/>
      <c r="M3353" s="259" t="n"/>
      <c r="N3353" s="244" t="n"/>
      <c r="O3353" s="244" t="n"/>
      <c r="P3353" s="244" t="n"/>
      <c r="Q3353" s="244" t="n"/>
      <c r="R3353" s="244" t="n"/>
      <c r="S3353" s="223" t="n"/>
      <c r="T3353" s="244" t="n"/>
      <c r="U3353" s="246" t="n"/>
      <c r="V3353" s="244" t="n"/>
      <c r="W3353" s="244" t="n"/>
      <c r="X3353" s="244" t="n"/>
      <c r="Y3353" s="269" t="n"/>
      <c r="Z3353" s="270" t="n"/>
      <c r="AA3353" s="241" t="n"/>
      <c r="AB3353" s="244" t="n"/>
    </row>
    <row r="3354" ht="15" customHeight="1" s="283">
      <c r="A3354" s="109" t="n"/>
      <c r="B3354" s="222" t="n"/>
      <c r="C3354" s="244" t="n"/>
      <c r="D3354" s="244" t="n"/>
      <c r="E3354" s="244" t="n"/>
      <c r="F3354" s="244" t="n"/>
      <c r="G3354" s="244" t="n"/>
      <c r="H3354" s="244" t="n"/>
      <c r="I3354" s="267" t="n"/>
      <c r="J3354" s="268" t="n"/>
      <c r="K3354" s="244" t="n"/>
      <c r="L3354" s="244" t="n"/>
      <c r="M3354" s="259" t="n"/>
      <c r="N3354" s="244" t="n"/>
      <c r="O3354" s="244" t="n"/>
      <c r="P3354" s="244" t="n"/>
      <c r="Q3354" s="244" t="n"/>
      <c r="R3354" s="244" t="n"/>
      <c r="S3354" s="223" t="n"/>
      <c r="T3354" s="244" t="n"/>
      <c r="U3354" s="246" t="n"/>
      <c r="V3354" s="244" t="n"/>
      <c r="W3354" s="244" t="n"/>
      <c r="X3354" s="244" t="n"/>
      <c r="Y3354" s="269" t="n"/>
      <c r="Z3354" s="270" t="n"/>
      <c r="AA3354" s="241" t="n"/>
      <c r="AB3354" s="244" t="n"/>
    </row>
    <row r="3355" ht="15" customHeight="1" s="283">
      <c r="A3355" s="109" t="n"/>
      <c r="B3355" s="222" t="n"/>
      <c r="C3355" s="244" t="n"/>
      <c r="D3355" s="244" t="n"/>
      <c r="E3355" s="244" t="n"/>
      <c r="F3355" s="244" t="n"/>
      <c r="G3355" s="244" t="n"/>
      <c r="H3355" s="244" t="n"/>
      <c r="I3355" s="267" t="n"/>
      <c r="J3355" s="268" t="n"/>
      <c r="K3355" s="244" t="n"/>
      <c r="L3355" s="244" t="n"/>
      <c r="M3355" s="259" t="n"/>
      <c r="N3355" s="244" t="n"/>
      <c r="O3355" s="244" t="n"/>
      <c r="P3355" s="244" t="n"/>
      <c r="Q3355" s="244" t="n"/>
      <c r="R3355" s="244" t="n"/>
      <c r="S3355" s="223" t="n"/>
      <c r="T3355" s="244" t="n"/>
      <c r="U3355" s="246" t="n"/>
      <c r="V3355" s="244" t="n"/>
      <c r="W3355" s="244" t="n"/>
      <c r="X3355" s="244" t="n"/>
      <c r="Y3355" s="269" t="n"/>
      <c r="Z3355" s="270" t="n"/>
      <c r="AA3355" s="241" t="n"/>
      <c r="AB3355" s="244" t="n"/>
    </row>
    <row r="3356" ht="15" customHeight="1" s="283">
      <c r="A3356" s="109" t="n"/>
      <c r="B3356" s="222" t="n"/>
      <c r="C3356" s="244" t="n"/>
      <c r="D3356" s="244" t="n"/>
      <c r="E3356" s="244" t="n"/>
      <c r="F3356" s="244" t="n"/>
      <c r="G3356" s="244" t="n"/>
      <c r="H3356" s="244" t="n"/>
      <c r="I3356" s="267" t="n"/>
      <c r="J3356" s="268" t="n"/>
      <c r="K3356" s="244" t="n"/>
      <c r="L3356" s="244" t="n"/>
      <c r="M3356" s="259" t="n"/>
      <c r="N3356" s="244" t="n"/>
      <c r="O3356" s="244" t="n"/>
      <c r="P3356" s="244" t="n"/>
      <c r="Q3356" s="244" t="n"/>
      <c r="R3356" s="244" t="n"/>
      <c r="S3356" s="223" t="n"/>
      <c r="T3356" s="244" t="n"/>
      <c r="U3356" s="246" t="n"/>
      <c r="V3356" s="244" t="n"/>
      <c r="W3356" s="244" t="n"/>
      <c r="X3356" s="244" t="n"/>
      <c r="Y3356" s="269" t="n"/>
      <c r="Z3356" s="270" t="n"/>
      <c r="AA3356" s="241" t="n"/>
      <c r="AB3356" s="244" t="n"/>
    </row>
    <row r="3357" ht="15" customHeight="1" s="283">
      <c r="A3357" s="109" t="n"/>
      <c r="B3357" s="222" t="n"/>
      <c r="C3357" s="244" t="n"/>
      <c r="D3357" s="244" t="n"/>
      <c r="E3357" s="244" t="n"/>
      <c r="F3357" s="244" t="n"/>
      <c r="G3357" s="244" t="n"/>
      <c r="H3357" s="244" t="n"/>
      <c r="I3357" s="267" t="n"/>
      <c r="J3357" s="204" t="n"/>
      <c r="K3357" s="244" t="n"/>
      <c r="L3357" s="244" t="n"/>
      <c r="M3357" s="259" t="n"/>
      <c r="N3357" s="244" t="n"/>
      <c r="O3357" s="244" t="n"/>
      <c r="P3357" s="244" t="n"/>
      <c r="Q3357" s="244" t="n"/>
      <c r="R3357" s="244" t="n"/>
      <c r="S3357" s="223" t="n"/>
      <c r="T3357" s="244" t="n"/>
      <c r="U3357" s="246" t="n"/>
      <c r="V3357" s="244" t="n"/>
      <c r="W3357" s="244" t="n"/>
      <c r="X3357" s="244" t="n"/>
      <c r="Y3357" s="269" t="n"/>
      <c r="Z3357" s="270" t="n"/>
      <c r="AA3357" s="241" t="n"/>
      <c r="AB3357" s="244" t="n"/>
    </row>
    <row r="3358" ht="15" customHeight="1" s="283">
      <c r="A3358" s="109" t="n"/>
      <c r="B3358" s="222" t="n"/>
      <c r="C3358" s="244" t="n"/>
      <c r="D3358" s="244" t="n"/>
      <c r="E3358" s="244" t="n"/>
      <c r="F3358" s="244" t="n"/>
      <c r="G3358" s="244" t="n"/>
      <c r="H3358" s="244" t="n"/>
      <c r="I3358" s="267" t="n"/>
      <c r="J3358" s="268" t="n"/>
      <c r="K3358" s="244" t="n"/>
      <c r="L3358" s="244" t="n"/>
      <c r="M3358" s="259" t="n"/>
      <c r="N3358" s="244" t="n"/>
      <c r="O3358" s="244" t="n"/>
      <c r="P3358" s="244" t="n"/>
      <c r="Q3358" s="244" t="n"/>
      <c r="R3358" s="244" t="n"/>
      <c r="S3358" s="223" t="n"/>
      <c r="T3358" s="244" t="n"/>
      <c r="U3358" s="246" t="n"/>
      <c r="V3358" s="244" t="n"/>
      <c r="W3358" s="244" t="n"/>
      <c r="X3358" s="244" t="n"/>
      <c r="Y3358" s="269" t="n"/>
      <c r="Z3358" s="270" t="n"/>
      <c r="AA3358" s="241" t="n"/>
      <c r="AB3358" s="244" t="n"/>
    </row>
    <row r="3359" ht="15" customHeight="1" s="283">
      <c r="A3359" s="109" t="n"/>
      <c r="B3359" s="222" t="n"/>
      <c r="C3359" s="244" t="n"/>
      <c r="D3359" s="244" t="n"/>
      <c r="E3359" s="244" t="n"/>
      <c r="F3359" s="244" t="n"/>
      <c r="G3359" s="244" t="n"/>
      <c r="H3359" s="244" t="n"/>
      <c r="I3359" s="267" t="n"/>
      <c r="J3359" s="268" t="n"/>
      <c r="K3359" s="244" t="n"/>
      <c r="L3359" s="244" t="n"/>
      <c r="M3359" s="259" t="n"/>
      <c r="N3359" s="244" t="n"/>
      <c r="O3359" s="244" t="n"/>
      <c r="P3359" s="244" t="n"/>
      <c r="Q3359" s="244" t="n"/>
      <c r="R3359" s="244" t="n"/>
      <c r="S3359" s="223" t="n"/>
      <c r="T3359" s="244" t="n"/>
      <c r="U3359" s="246" t="n"/>
      <c r="V3359" s="244" t="n"/>
      <c r="W3359" s="244" t="n"/>
      <c r="X3359" s="244" t="n"/>
      <c r="Y3359" s="269" t="n"/>
      <c r="Z3359" s="270" t="n"/>
      <c r="AA3359" s="241" t="n"/>
      <c r="AB3359" s="244" t="n"/>
    </row>
    <row r="3360" ht="15" customHeight="1" s="283">
      <c r="A3360" s="109" t="n"/>
      <c r="B3360" s="222" t="n"/>
      <c r="C3360" s="244" t="n"/>
      <c r="D3360" s="244" t="n"/>
      <c r="E3360" s="244" t="n"/>
      <c r="F3360" s="244" t="n"/>
      <c r="G3360" s="244" t="n"/>
      <c r="H3360" s="244" t="n"/>
      <c r="I3360" s="267" t="n"/>
      <c r="J3360" s="268" t="n"/>
      <c r="K3360" s="244" t="n"/>
      <c r="L3360" s="244" t="n"/>
      <c r="M3360" s="259" t="n"/>
      <c r="N3360" s="244" t="n"/>
      <c r="O3360" s="244" t="n"/>
      <c r="P3360" s="244" t="n"/>
      <c r="Q3360" s="244" t="n"/>
      <c r="R3360" s="244" t="n"/>
      <c r="S3360" s="223" t="n"/>
      <c r="T3360" s="244" t="n"/>
      <c r="U3360" s="246" t="n"/>
      <c r="V3360" s="244" t="n"/>
      <c r="W3360" s="244" t="n"/>
      <c r="X3360" s="244" t="n"/>
      <c r="Y3360" s="269" t="n"/>
      <c r="Z3360" s="270" t="n"/>
      <c r="AA3360" s="241" t="n"/>
      <c r="AB3360" s="244" t="n"/>
    </row>
    <row r="3361" ht="15" customHeight="1" s="283">
      <c r="A3361" s="109" t="n"/>
      <c r="B3361" s="222" t="n"/>
      <c r="C3361" s="244" t="n"/>
      <c r="D3361" s="244" t="n"/>
      <c r="E3361" s="244" t="n"/>
      <c r="F3361" s="244" t="n"/>
      <c r="G3361" s="244" t="n"/>
      <c r="H3361" s="244" t="n"/>
      <c r="I3361" s="267" t="n"/>
      <c r="J3361" s="268" t="n"/>
      <c r="K3361" s="244" t="n"/>
      <c r="L3361" s="244" t="n"/>
      <c r="M3361" s="259" t="n"/>
      <c r="N3361" s="244" t="n"/>
      <c r="O3361" s="244" t="n"/>
      <c r="P3361" s="244" t="n"/>
      <c r="Q3361" s="244" t="n"/>
      <c r="R3361" s="244" t="n"/>
      <c r="S3361" s="223" t="n"/>
      <c r="T3361" s="244" t="n"/>
      <c r="U3361" s="246" t="n"/>
      <c r="V3361" s="244" t="n"/>
      <c r="W3361" s="244" t="n"/>
      <c r="X3361" s="244" t="n"/>
      <c r="Y3361" s="269" t="n"/>
      <c r="Z3361" s="270" t="n"/>
      <c r="AA3361" s="241" t="n"/>
      <c r="AB3361" s="244" t="n"/>
    </row>
    <row r="3362" ht="15" customHeight="1" s="283">
      <c r="A3362" s="109" t="n"/>
      <c r="B3362" s="222" t="n"/>
      <c r="C3362" s="244" t="n"/>
      <c r="D3362" s="244" t="n"/>
      <c r="E3362" s="244" t="n"/>
      <c r="F3362" s="244" t="n"/>
      <c r="G3362" s="244" t="n"/>
      <c r="H3362" s="244" t="n"/>
      <c r="I3362" s="267" t="n"/>
      <c r="J3362" s="268" t="n"/>
      <c r="K3362" s="244" t="n"/>
      <c r="L3362" s="244" t="n"/>
      <c r="M3362" s="259" t="n"/>
      <c r="N3362" s="244" t="n"/>
      <c r="O3362" s="244" t="n"/>
      <c r="P3362" s="244" t="n"/>
      <c r="Q3362" s="244" t="n"/>
      <c r="R3362" s="244" t="n"/>
      <c r="S3362" s="223" t="n"/>
      <c r="T3362" s="244" t="n"/>
      <c r="U3362" s="246" t="n"/>
      <c r="V3362" s="244" t="n"/>
      <c r="W3362" s="244" t="n"/>
      <c r="X3362" s="244" t="n"/>
      <c r="Y3362" s="269" t="n"/>
      <c r="Z3362" s="270" t="n"/>
      <c r="AA3362" s="241" t="n"/>
      <c r="AB3362" s="244" t="n"/>
    </row>
    <row r="3363" ht="15" customHeight="1" s="283">
      <c r="A3363" s="109" t="n"/>
      <c r="B3363" s="222" t="n"/>
      <c r="C3363" s="244" t="n"/>
      <c r="D3363" s="244" t="n"/>
      <c r="E3363" s="244" t="n"/>
      <c r="F3363" s="244" t="n"/>
      <c r="G3363" s="244" t="n"/>
      <c r="H3363" s="244" t="n"/>
      <c r="I3363" s="267" t="n"/>
      <c r="J3363" s="268" t="n"/>
      <c r="K3363" s="244" t="n"/>
      <c r="L3363" s="244" t="n"/>
      <c r="M3363" s="259" t="n"/>
      <c r="N3363" s="244" t="n"/>
      <c r="O3363" s="244" t="n"/>
      <c r="P3363" s="244" t="n"/>
      <c r="Q3363" s="244" t="n"/>
      <c r="R3363" s="244" t="n"/>
      <c r="S3363" s="223" t="n"/>
      <c r="T3363" s="244" t="n"/>
      <c r="U3363" s="246" t="n"/>
      <c r="V3363" s="244" t="n"/>
      <c r="W3363" s="244" t="n"/>
      <c r="X3363" s="244" t="n"/>
      <c r="Y3363" s="269" t="n"/>
      <c r="Z3363" s="270" t="n"/>
      <c r="AA3363" s="241" t="n"/>
      <c r="AB3363" s="244" t="n"/>
    </row>
    <row r="3364" ht="15" customHeight="1" s="283">
      <c r="A3364" s="109" t="n"/>
      <c r="B3364" s="222" t="n"/>
      <c r="C3364" s="244" t="n"/>
      <c r="D3364" s="244" t="n"/>
      <c r="E3364" s="244" t="n"/>
      <c r="F3364" s="244" t="n"/>
      <c r="G3364" s="244" t="n"/>
      <c r="H3364" s="244" t="n"/>
      <c r="I3364" s="267" t="n"/>
      <c r="J3364" s="268" t="n"/>
      <c r="K3364" s="244" t="n"/>
      <c r="L3364" s="244" t="n"/>
      <c r="M3364" s="259" t="n"/>
      <c r="N3364" s="244" t="n"/>
      <c r="O3364" s="244" t="n"/>
      <c r="P3364" s="244" t="n"/>
      <c r="Q3364" s="244" t="n"/>
      <c r="R3364" s="244" t="n"/>
      <c r="S3364" s="223" t="n"/>
      <c r="T3364" s="244" t="n"/>
      <c r="U3364" s="246" t="n"/>
      <c r="V3364" s="244" t="n"/>
      <c r="W3364" s="244" t="n"/>
      <c r="X3364" s="244" t="n"/>
      <c r="Y3364" s="269" t="n"/>
      <c r="Z3364" s="270" t="n"/>
      <c r="AA3364" s="241" t="n"/>
      <c r="AB3364" s="244" t="n"/>
    </row>
    <row r="3365" ht="15" customHeight="1" s="283">
      <c r="A3365" s="109" t="n"/>
      <c r="B3365" s="222" t="n"/>
      <c r="C3365" s="244" t="n"/>
      <c r="D3365" s="244" t="n"/>
      <c r="E3365" s="244" t="n"/>
      <c r="F3365" s="244" t="n"/>
      <c r="G3365" s="244" t="n"/>
      <c r="H3365" s="244" t="n"/>
      <c r="I3365" s="267" t="n"/>
      <c r="J3365" s="268" t="n"/>
      <c r="K3365" s="244" t="n"/>
      <c r="L3365" s="244" t="n"/>
      <c r="M3365" s="259" t="n"/>
      <c r="N3365" s="244" t="n"/>
      <c r="O3365" s="244" t="n"/>
      <c r="P3365" s="244" t="n"/>
      <c r="Q3365" s="244" t="n"/>
      <c r="R3365" s="244" t="n"/>
      <c r="S3365" s="223" t="n"/>
      <c r="T3365" s="244" t="n"/>
      <c r="U3365" s="246" t="n"/>
      <c r="V3365" s="244" t="n"/>
      <c r="W3365" s="244" t="n"/>
      <c r="X3365" s="244" t="n"/>
      <c r="Y3365" s="269" t="n"/>
      <c r="Z3365" s="270" t="n"/>
      <c r="AA3365" s="241" t="n"/>
      <c r="AB3365" s="244" t="n"/>
    </row>
    <row r="3366" ht="15" customHeight="1" s="283">
      <c r="A3366" s="109" t="n"/>
      <c r="B3366" s="222" t="n"/>
      <c r="C3366" s="244" t="n"/>
      <c r="D3366" s="244" t="n"/>
      <c r="E3366" s="244" t="n"/>
      <c r="F3366" s="244" t="n"/>
      <c r="G3366" s="244" t="n"/>
      <c r="H3366" s="244" t="n"/>
      <c r="I3366" s="267" t="n"/>
      <c r="J3366" s="268" t="n"/>
      <c r="K3366" s="244" t="n"/>
      <c r="L3366" s="244" t="n"/>
      <c r="M3366" s="259" t="n"/>
      <c r="N3366" s="244" t="n"/>
      <c r="O3366" s="244" t="n"/>
      <c r="P3366" s="244" t="n"/>
      <c r="Q3366" s="244" t="n"/>
      <c r="R3366" s="244" t="n"/>
      <c r="S3366" s="223" t="n"/>
      <c r="T3366" s="244" t="n"/>
      <c r="U3366" s="246" t="n"/>
      <c r="V3366" s="244" t="n"/>
      <c r="W3366" s="244" t="n"/>
      <c r="X3366" s="244" t="n"/>
      <c r="Y3366" s="269" t="n"/>
      <c r="Z3366" s="270" t="n"/>
      <c r="AA3366" s="241" t="n"/>
      <c r="AB3366" s="244" t="n"/>
    </row>
    <row r="3367" ht="15" customHeight="1" s="283">
      <c r="A3367" s="109" t="n"/>
      <c r="B3367" s="222" t="n"/>
      <c r="C3367" s="244" t="n"/>
      <c r="D3367" s="244" t="n"/>
      <c r="E3367" s="244" t="n"/>
      <c r="F3367" s="244" t="n"/>
      <c r="G3367" s="244" t="n"/>
      <c r="H3367" s="244" t="n"/>
      <c r="I3367" s="267" t="n"/>
      <c r="J3367" s="268" t="n"/>
      <c r="K3367" s="244" t="n"/>
      <c r="L3367" s="244" t="n"/>
      <c r="M3367" s="259" t="n"/>
      <c r="N3367" s="244" t="n"/>
      <c r="O3367" s="244" t="n"/>
      <c r="P3367" s="244" t="n"/>
      <c r="Q3367" s="244" t="n"/>
      <c r="R3367" s="244" t="n"/>
      <c r="S3367" s="223" t="n"/>
      <c r="T3367" s="244" t="n"/>
      <c r="U3367" s="246" t="n"/>
      <c r="V3367" s="244" t="n"/>
      <c r="W3367" s="244" t="n"/>
      <c r="X3367" s="244" t="n"/>
      <c r="Y3367" s="269" t="n"/>
      <c r="Z3367" s="270" t="n"/>
      <c r="AA3367" s="241" t="n"/>
      <c r="AB3367" s="244" t="n"/>
    </row>
    <row r="3368" ht="15" customHeight="1" s="283">
      <c r="A3368" s="109" t="n"/>
      <c r="B3368" s="222" t="n"/>
      <c r="C3368" s="244" t="n"/>
      <c r="D3368" s="244" t="n"/>
      <c r="E3368" s="244" t="n"/>
      <c r="F3368" s="244" t="n"/>
      <c r="G3368" s="244" t="n"/>
      <c r="H3368" s="244" t="n"/>
      <c r="I3368" s="267" t="n"/>
      <c r="J3368" s="268" t="n"/>
      <c r="K3368" s="244" t="n"/>
      <c r="L3368" s="244" t="n"/>
      <c r="M3368" s="259" t="n"/>
      <c r="N3368" s="244" t="n"/>
      <c r="O3368" s="244" t="n"/>
      <c r="P3368" s="244" t="n"/>
      <c r="Q3368" s="244" t="n"/>
      <c r="R3368" s="244" t="n"/>
      <c r="S3368" s="223" t="n"/>
      <c r="T3368" s="244" t="n"/>
      <c r="U3368" s="246" t="n"/>
      <c r="V3368" s="244" t="n"/>
      <c r="W3368" s="244" t="n"/>
      <c r="X3368" s="244" t="n"/>
      <c r="Y3368" s="269" t="n"/>
      <c r="Z3368" s="270" t="n"/>
      <c r="AA3368" s="241" t="n"/>
      <c r="AB3368" s="244" t="n"/>
    </row>
    <row r="3369" ht="15" customHeight="1" s="283">
      <c r="A3369" s="109" t="n"/>
      <c r="B3369" s="222" t="n"/>
      <c r="C3369" s="244" t="n"/>
      <c r="D3369" s="244" t="n"/>
      <c r="E3369" s="244" t="n"/>
      <c r="F3369" s="244" t="n"/>
      <c r="G3369" s="244" t="n"/>
      <c r="H3369" s="244" t="n"/>
      <c r="I3369" s="267" t="n"/>
      <c r="J3369" s="268" t="n"/>
      <c r="K3369" s="244" t="n"/>
      <c r="L3369" s="244" t="n"/>
      <c r="M3369" s="259" t="n"/>
      <c r="N3369" s="244" t="n"/>
      <c r="O3369" s="244" t="n"/>
      <c r="P3369" s="244" t="n"/>
      <c r="Q3369" s="244" t="n"/>
      <c r="R3369" s="244" t="n"/>
      <c r="S3369" s="223" t="n"/>
      <c r="T3369" s="244" t="n"/>
      <c r="U3369" s="246" t="n"/>
      <c r="V3369" s="244" t="n"/>
      <c r="W3369" s="244" t="n"/>
      <c r="X3369" s="244" t="n"/>
      <c r="Y3369" s="269" t="n"/>
      <c r="Z3369" s="270" t="n"/>
      <c r="AA3369" s="241" t="n"/>
      <c r="AB3369" s="244" t="n"/>
    </row>
    <row r="3370" ht="15" customHeight="1" s="283">
      <c r="A3370" s="109" t="n"/>
      <c r="B3370" s="222" t="n"/>
      <c r="C3370" s="244" t="n"/>
      <c r="D3370" s="244" t="n"/>
      <c r="E3370" s="244" t="n"/>
      <c r="F3370" s="244" t="n"/>
      <c r="G3370" s="244" t="n"/>
      <c r="H3370" s="244" t="n"/>
      <c r="I3370" s="267" t="n"/>
      <c r="J3370" s="268" t="n"/>
      <c r="K3370" s="244" t="n"/>
      <c r="L3370" s="244" t="n"/>
      <c r="M3370" s="259" t="n"/>
      <c r="N3370" s="244" t="n"/>
      <c r="O3370" s="244" t="n"/>
      <c r="P3370" s="244" t="n"/>
      <c r="Q3370" s="244" t="n"/>
      <c r="R3370" s="244" t="n"/>
      <c r="S3370" s="223" t="n"/>
      <c r="T3370" s="244" t="n"/>
      <c r="U3370" s="246" t="n"/>
      <c r="V3370" s="244" t="n"/>
      <c r="W3370" s="244" t="n"/>
      <c r="X3370" s="244" t="n"/>
      <c r="Y3370" s="269" t="n"/>
      <c r="Z3370" s="270" t="n"/>
      <c r="AA3370" s="241" t="n"/>
      <c r="AB3370" s="244" t="n"/>
    </row>
    <row r="3371" ht="15" customHeight="1" s="283">
      <c r="A3371" s="109" t="n"/>
      <c r="B3371" s="222" t="n"/>
      <c r="C3371" s="244" t="n"/>
      <c r="D3371" s="244" t="n"/>
      <c r="E3371" s="244" t="n"/>
      <c r="F3371" s="244" t="n"/>
      <c r="G3371" s="244" t="n"/>
      <c r="H3371" s="244" t="n"/>
      <c r="I3371" s="267" t="n"/>
      <c r="J3371" s="268" t="n"/>
      <c r="K3371" s="244" t="n"/>
      <c r="L3371" s="244" t="n"/>
      <c r="M3371" s="259" t="n"/>
      <c r="N3371" s="244" t="n"/>
      <c r="O3371" s="244" t="n"/>
      <c r="P3371" s="244" t="n"/>
      <c r="Q3371" s="244" t="n"/>
      <c r="R3371" s="244" t="n"/>
      <c r="S3371" s="223" t="n"/>
      <c r="T3371" s="244" t="n"/>
      <c r="U3371" s="246" t="n"/>
      <c r="V3371" s="244" t="n"/>
      <c r="W3371" s="244" t="n"/>
      <c r="X3371" s="244" t="n"/>
      <c r="Y3371" s="269" t="n"/>
      <c r="Z3371" s="270" t="n"/>
      <c r="AA3371" s="241" t="n"/>
      <c r="AB3371" s="244" t="n"/>
    </row>
    <row r="3372" ht="15" customHeight="1" s="283">
      <c r="A3372" s="109" t="n"/>
      <c r="B3372" s="222" t="n"/>
      <c r="C3372" s="244" t="n"/>
      <c r="D3372" s="244" t="n"/>
      <c r="E3372" s="244" t="n"/>
      <c r="F3372" s="244" t="n"/>
      <c r="G3372" s="244" t="n"/>
      <c r="H3372" s="244" t="n"/>
      <c r="I3372" s="267" t="n"/>
      <c r="J3372" s="268" t="n"/>
      <c r="K3372" s="244" t="n"/>
      <c r="L3372" s="244" t="n"/>
      <c r="M3372" s="259" t="n"/>
      <c r="N3372" s="244" t="n"/>
      <c r="O3372" s="244" t="n"/>
      <c r="P3372" s="244" t="n"/>
      <c r="Q3372" s="244" t="n"/>
      <c r="R3372" s="244" t="n"/>
      <c r="S3372" s="223" t="n"/>
      <c r="T3372" s="244" t="n"/>
      <c r="U3372" s="246" t="n"/>
      <c r="V3372" s="244" t="n"/>
      <c r="W3372" s="244" t="n"/>
      <c r="X3372" s="244" t="n"/>
      <c r="Y3372" s="269" t="n"/>
      <c r="Z3372" s="270" t="n"/>
      <c r="AA3372" s="241" t="n"/>
      <c r="AB3372" s="244" t="n"/>
    </row>
    <row r="3373" ht="15" customHeight="1" s="283">
      <c r="A3373" s="109" t="n"/>
      <c r="B3373" s="222" t="n"/>
      <c r="C3373" s="244" t="n"/>
      <c r="D3373" s="244" t="n"/>
      <c r="E3373" s="244" t="n"/>
      <c r="F3373" s="244" t="n"/>
      <c r="G3373" s="244" t="n"/>
      <c r="H3373" s="244" t="n"/>
      <c r="I3373" s="267" t="n"/>
      <c r="J3373" s="268" t="n"/>
      <c r="K3373" s="244" t="n"/>
      <c r="L3373" s="244" t="n"/>
      <c r="M3373" s="259" t="n"/>
      <c r="N3373" s="244" t="n"/>
      <c r="O3373" s="244" t="n"/>
      <c r="P3373" s="244" t="n"/>
      <c r="Q3373" s="244" t="n"/>
      <c r="R3373" s="244" t="n"/>
      <c r="S3373" s="223" t="n"/>
      <c r="T3373" s="244" t="n"/>
      <c r="U3373" s="246" t="n"/>
      <c r="V3373" s="244" t="n"/>
      <c r="W3373" s="244" t="n"/>
      <c r="X3373" s="244" t="n"/>
      <c r="Y3373" s="269" t="n"/>
      <c r="Z3373" s="270" t="n"/>
      <c r="AA3373" s="241" t="n"/>
      <c r="AB3373" s="244" t="n"/>
    </row>
    <row r="3374" ht="15" customHeight="1" s="283">
      <c r="A3374" s="109" t="n"/>
      <c r="B3374" s="222" t="n"/>
      <c r="C3374" s="244" t="n"/>
      <c r="D3374" s="244" t="n"/>
      <c r="E3374" s="244" t="n"/>
      <c r="F3374" s="244" t="n"/>
      <c r="G3374" s="244" t="n"/>
      <c r="H3374" s="244" t="n"/>
      <c r="I3374" s="267" t="n"/>
      <c r="J3374" s="268" t="n"/>
      <c r="K3374" s="244" t="n"/>
      <c r="L3374" s="244" t="n"/>
      <c r="M3374" s="259" t="n"/>
      <c r="N3374" s="244" t="n"/>
      <c r="O3374" s="244" t="n"/>
      <c r="P3374" s="244" t="n"/>
      <c r="Q3374" s="244" t="n"/>
      <c r="R3374" s="244" t="n"/>
      <c r="S3374" s="223" t="n"/>
      <c r="T3374" s="244" t="n"/>
      <c r="U3374" s="246" t="n"/>
      <c r="V3374" s="244" t="n"/>
      <c r="W3374" s="244" t="n"/>
      <c r="X3374" s="244" t="n"/>
      <c r="Y3374" s="269" t="n"/>
      <c r="Z3374" s="270" t="n"/>
      <c r="AA3374" s="241" t="n"/>
      <c r="AB3374" s="244" t="n"/>
    </row>
    <row r="3375" ht="15" customHeight="1" s="283">
      <c r="A3375" s="109" t="n"/>
      <c r="B3375" s="222" t="n"/>
      <c r="C3375" s="244" t="n"/>
      <c r="D3375" s="244" t="n"/>
      <c r="E3375" s="244" t="n"/>
      <c r="F3375" s="244" t="n"/>
      <c r="G3375" s="244" t="n"/>
      <c r="H3375" s="244" t="n"/>
      <c r="I3375" s="267" t="n"/>
      <c r="J3375" s="268" t="n"/>
      <c r="K3375" s="244" t="n"/>
      <c r="L3375" s="244" t="n"/>
      <c r="M3375" s="259" t="n"/>
      <c r="N3375" s="244" t="n"/>
      <c r="O3375" s="244" t="n"/>
      <c r="P3375" s="244" t="n"/>
      <c r="Q3375" s="244" t="n"/>
      <c r="R3375" s="244" t="n"/>
      <c r="S3375" s="223" t="n"/>
      <c r="T3375" s="244" t="n"/>
      <c r="U3375" s="246" t="n"/>
      <c r="V3375" s="244" t="n"/>
      <c r="W3375" s="244" t="n"/>
      <c r="X3375" s="244" t="n"/>
      <c r="Y3375" s="269" t="n"/>
      <c r="Z3375" s="270" t="n"/>
      <c r="AA3375" s="241" t="n"/>
      <c r="AB3375" s="244" t="n"/>
    </row>
    <row r="3376" ht="15" customHeight="1" s="283">
      <c r="A3376" s="109" t="n"/>
      <c r="B3376" s="222" t="n"/>
      <c r="C3376" s="244" t="n"/>
      <c r="D3376" s="244" t="n"/>
      <c r="E3376" s="244" t="n"/>
      <c r="F3376" s="244" t="n"/>
      <c r="G3376" s="244" t="n"/>
      <c r="H3376" s="244" t="n"/>
      <c r="I3376" s="267" t="n"/>
      <c r="J3376" s="268" t="n"/>
      <c r="K3376" s="244" t="n"/>
      <c r="L3376" s="244" t="n"/>
      <c r="M3376" s="259" t="n"/>
      <c r="N3376" s="244" t="n"/>
      <c r="O3376" s="244" t="n"/>
      <c r="P3376" s="244" t="n"/>
      <c r="Q3376" s="244" t="n"/>
      <c r="R3376" s="244" t="n"/>
      <c r="S3376" s="223" t="n"/>
      <c r="T3376" s="244" t="n"/>
      <c r="U3376" s="246" t="n"/>
      <c r="V3376" s="244" t="n"/>
      <c r="W3376" s="244" t="n"/>
      <c r="X3376" s="244" t="n"/>
      <c r="Y3376" s="269" t="n"/>
      <c r="Z3376" s="270" t="n"/>
      <c r="AA3376" s="241" t="n"/>
      <c r="AB3376" s="244" t="n"/>
    </row>
    <row r="3377" ht="15" customHeight="1" s="283">
      <c r="A3377" s="109" t="n"/>
      <c r="B3377" s="222" t="n"/>
      <c r="C3377" s="244" t="n"/>
      <c r="D3377" s="244" t="n"/>
      <c r="E3377" s="244" t="n"/>
      <c r="F3377" s="244" t="n"/>
      <c r="G3377" s="244" t="n"/>
      <c r="H3377" s="244" t="n"/>
      <c r="I3377" s="267" t="n"/>
      <c r="J3377" s="268" t="n"/>
      <c r="K3377" s="244" t="n"/>
      <c r="L3377" s="244" t="n"/>
      <c r="M3377" s="259" t="n"/>
      <c r="N3377" s="244" t="n"/>
      <c r="O3377" s="244" t="n"/>
      <c r="P3377" s="244" t="n"/>
      <c r="Q3377" s="244" t="n"/>
      <c r="R3377" s="244" t="n"/>
      <c r="S3377" s="223" t="n"/>
      <c r="T3377" s="244" t="n"/>
      <c r="U3377" s="246" t="n"/>
      <c r="V3377" s="244" t="n"/>
      <c r="W3377" s="244" t="n"/>
      <c r="X3377" s="244" t="n"/>
      <c r="Y3377" s="269" t="n"/>
      <c r="Z3377" s="270" t="n"/>
      <c r="AA3377" s="241" t="n"/>
      <c r="AB3377" s="244" t="n"/>
    </row>
    <row r="3378" ht="15" customHeight="1" s="283">
      <c r="A3378" s="109" t="n"/>
      <c r="B3378" s="222" t="n"/>
      <c r="C3378" s="244" t="n"/>
      <c r="D3378" s="244" t="n"/>
      <c r="E3378" s="244" t="n"/>
      <c r="F3378" s="244" t="n"/>
      <c r="G3378" s="244" t="n"/>
      <c r="H3378" s="244" t="n"/>
      <c r="I3378" s="267" t="n"/>
      <c r="J3378" s="204" t="n"/>
      <c r="K3378" s="244" t="n"/>
      <c r="L3378" s="244" t="n"/>
      <c r="M3378" s="259" t="n"/>
      <c r="N3378" s="244" t="n"/>
      <c r="O3378" s="244" t="n"/>
      <c r="P3378" s="244" t="n"/>
      <c r="Q3378" s="244" t="n"/>
      <c r="R3378" s="244" t="n"/>
      <c r="S3378" s="223" t="n"/>
      <c r="T3378" s="244" t="n"/>
      <c r="U3378" s="246" t="n"/>
      <c r="V3378" s="244" t="n"/>
      <c r="W3378" s="244" t="n"/>
      <c r="X3378" s="244" t="n"/>
      <c r="Y3378" s="269" t="n"/>
      <c r="Z3378" s="270" t="n"/>
      <c r="AA3378" s="241" t="n"/>
      <c r="AB3378" s="244" t="n"/>
    </row>
    <row r="3379" ht="15" customHeight="1" s="283">
      <c r="A3379" s="109" t="n"/>
      <c r="B3379" s="222" t="n"/>
      <c r="C3379" s="244" t="n"/>
      <c r="D3379" s="244" t="n"/>
      <c r="E3379" s="244" t="n"/>
      <c r="F3379" s="244" t="n"/>
      <c r="G3379" s="244" t="n"/>
      <c r="H3379" s="244" t="n"/>
      <c r="I3379" s="267" t="n"/>
      <c r="J3379" s="268" t="n"/>
      <c r="K3379" s="244" t="n"/>
      <c r="L3379" s="244" t="n"/>
      <c r="M3379" s="259" t="n"/>
      <c r="N3379" s="244" t="n"/>
      <c r="O3379" s="244" t="n"/>
      <c r="P3379" s="244" t="n"/>
      <c r="Q3379" s="244" t="n"/>
      <c r="R3379" s="244" t="n"/>
      <c r="S3379" s="223" t="n"/>
      <c r="T3379" s="244" t="n"/>
      <c r="U3379" s="246" t="n"/>
      <c r="V3379" s="244" t="n"/>
      <c r="W3379" s="244" t="n"/>
      <c r="X3379" s="244" t="n"/>
      <c r="Y3379" s="269" t="n"/>
      <c r="Z3379" s="270" t="n"/>
      <c r="AA3379" s="241" t="n"/>
      <c r="AB3379" s="244" t="n"/>
    </row>
    <row r="3380" ht="15" customHeight="1" s="283">
      <c r="A3380" s="109" t="n"/>
      <c r="B3380" s="222" t="n"/>
      <c r="C3380" s="244" t="n"/>
      <c r="D3380" s="244" t="n"/>
      <c r="E3380" s="244" t="n"/>
      <c r="F3380" s="244" t="n"/>
      <c r="G3380" s="244" t="n"/>
      <c r="H3380" s="244" t="n"/>
      <c r="I3380" s="267" t="n"/>
      <c r="J3380" s="268" t="n"/>
      <c r="K3380" s="244" t="n"/>
      <c r="L3380" s="244" t="n"/>
      <c r="M3380" s="259" t="n"/>
      <c r="N3380" s="244" t="n"/>
      <c r="O3380" s="244" t="n"/>
      <c r="P3380" s="244" t="n"/>
      <c r="Q3380" s="244" t="n"/>
      <c r="R3380" s="244" t="n"/>
      <c r="S3380" s="223" t="n"/>
      <c r="T3380" s="244" t="n"/>
      <c r="U3380" s="246" t="n"/>
      <c r="V3380" s="244" t="n"/>
      <c r="W3380" s="244" t="n"/>
      <c r="X3380" s="244" t="n"/>
      <c r="Y3380" s="269" t="n"/>
      <c r="Z3380" s="270" t="n"/>
      <c r="AA3380" s="241" t="n"/>
      <c r="AB3380" s="244" t="n"/>
    </row>
    <row r="3381" ht="15" customHeight="1" s="283">
      <c r="A3381" s="109" t="n"/>
      <c r="B3381" s="222" t="n"/>
      <c r="C3381" s="244" t="n"/>
      <c r="D3381" s="244" t="n"/>
      <c r="E3381" s="244" t="n"/>
      <c r="F3381" s="244" t="n"/>
      <c r="G3381" s="244" t="n"/>
      <c r="H3381" s="244" t="n"/>
      <c r="I3381" s="267" t="n"/>
      <c r="J3381" s="204" t="n"/>
      <c r="K3381" s="244" t="n"/>
      <c r="L3381" s="244" t="n"/>
      <c r="M3381" s="259" t="n"/>
      <c r="N3381" s="244" t="n"/>
      <c r="O3381" s="244" t="n"/>
      <c r="P3381" s="244" t="n"/>
      <c r="Q3381" s="244" t="n"/>
      <c r="R3381" s="244" t="n"/>
      <c r="S3381" s="223" t="n"/>
      <c r="T3381" s="244" t="n"/>
      <c r="U3381" s="246" t="n"/>
      <c r="V3381" s="244" t="n"/>
      <c r="W3381" s="244" t="n"/>
      <c r="X3381" s="244" t="n"/>
      <c r="Y3381" s="269" t="n"/>
      <c r="Z3381" s="270" t="n"/>
      <c r="AA3381" s="241" t="n"/>
      <c r="AB3381" s="244" t="n"/>
    </row>
    <row r="3382" ht="15" customHeight="1" s="283">
      <c r="A3382" s="109" t="n"/>
      <c r="B3382" s="222" t="n"/>
      <c r="C3382" s="244" t="n"/>
      <c r="D3382" s="244" t="n"/>
      <c r="E3382" s="244" t="n"/>
      <c r="F3382" s="244" t="n"/>
      <c r="G3382" s="244" t="n"/>
      <c r="H3382" s="244" t="n"/>
      <c r="I3382" s="267" t="n"/>
      <c r="J3382" s="268" t="n"/>
      <c r="K3382" s="244" t="n"/>
      <c r="L3382" s="244" t="n"/>
      <c r="M3382" s="259" t="n"/>
      <c r="N3382" s="244" t="n"/>
      <c r="O3382" s="244" t="n"/>
      <c r="P3382" s="244" t="n"/>
      <c r="Q3382" s="244" t="n"/>
      <c r="R3382" s="244" t="n"/>
      <c r="S3382" s="223" t="n"/>
      <c r="T3382" s="244" t="n"/>
      <c r="U3382" s="246" t="n"/>
      <c r="V3382" s="244" t="n"/>
      <c r="W3382" s="244" t="n"/>
      <c r="X3382" s="244" t="n"/>
      <c r="Y3382" s="269" t="n"/>
      <c r="Z3382" s="270" t="n"/>
      <c r="AA3382" s="241" t="n"/>
      <c r="AB3382" s="244" t="n"/>
    </row>
    <row r="3383" ht="15" customHeight="1" s="283">
      <c r="A3383" s="109" t="n"/>
      <c r="B3383" s="222" t="n"/>
      <c r="C3383" s="244" t="n"/>
      <c r="D3383" s="244" t="n"/>
      <c r="E3383" s="244" t="n"/>
      <c r="F3383" s="244" t="n"/>
      <c r="G3383" s="244" t="n"/>
      <c r="H3383" s="244" t="n"/>
      <c r="I3383" s="267" t="n"/>
      <c r="J3383" s="268" t="n"/>
      <c r="K3383" s="244" t="n"/>
      <c r="L3383" s="244" t="n"/>
      <c r="M3383" s="259" t="n"/>
      <c r="N3383" s="244" t="n"/>
      <c r="O3383" s="244" t="n"/>
      <c r="P3383" s="244" t="n"/>
      <c r="Q3383" s="244" t="n"/>
      <c r="R3383" s="244" t="n"/>
      <c r="S3383" s="223" t="n"/>
      <c r="T3383" s="244" t="n"/>
      <c r="U3383" s="246" t="n"/>
      <c r="V3383" s="244" t="n"/>
      <c r="W3383" s="244" t="n"/>
      <c r="X3383" s="244" t="n"/>
      <c r="Y3383" s="269" t="n"/>
      <c r="Z3383" s="270" t="n"/>
      <c r="AA3383" s="241" t="n"/>
      <c r="AB3383" s="244" t="n"/>
    </row>
    <row r="3384" ht="15" customHeight="1" s="283">
      <c r="A3384" s="109" t="n"/>
      <c r="B3384" s="222" t="n"/>
      <c r="C3384" s="244" t="n"/>
      <c r="D3384" s="244" t="n"/>
      <c r="E3384" s="244" t="n"/>
      <c r="F3384" s="244" t="n"/>
      <c r="G3384" s="244" t="n"/>
      <c r="H3384" s="244" t="n"/>
      <c r="I3384" s="267" t="n"/>
      <c r="J3384" s="268" t="n"/>
      <c r="K3384" s="244" t="n"/>
      <c r="L3384" s="244" t="n"/>
      <c r="M3384" s="259" t="n"/>
      <c r="N3384" s="244" t="n"/>
      <c r="O3384" s="244" t="n"/>
      <c r="P3384" s="244" t="n"/>
      <c r="Q3384" s="244" t="n"/>
      <c r="R3384" s="244" t="n"/>
      <c r="S3384" s="223" t="n"/>
      <c r="T3384" s="244" t="n"/>
      <c r="U3384" s="246" t="n"/>
      <c r="V3384" s="244" t="n"/>
      <c r="W3384" s="244" t="n"/>
      <c r="X3384" s="244" t="n"/>
      <c r="Y3384" s="269" t="n"/>
      <c r="Z3384" s="270" t="n"/>
      <c r="AA3384" s="241" t="n"/>
      <c r="AB3384" s="244" t="n"/>
    </row>
    <row r="3385" ht="15" customHeight="1" s="283">
      <c r="A3385" s="109" t="n"/>
      <c r="B3385" s="222" t="n"/>
      <c r="C3385" s="244" t="n"/>
      <c r="D3385" s="244" t="n"/>
      <c r="E3385" s="244" t="n"/>
      <c r="F3385" s="244" t="n"/>
      <c r="G3385" s="244" t="n"/>
      <c r="H3385" s="244" t="n"/>
      <c r="I3385" s="267" t="n"/>
      <c r="J3385" s="268" t="n"/>
      <c r="K3385" s="244" t="n"/>
      <c r="L3385" s="244" t="n"/>
      <c r="M3385" s="259" t="n"/>
      <c r="N3385" s="244" t="n"/>
      <c r="O3385" s="244" t="n"/>
      <c r="P3385" s="244" t="n"/>
      <c r="Q3385" s="244" t="n"/>
      <c r="R3385" s="244" t="n"/>
      <c r="S3385" s="223" t="n"/>
      <c r="T3385" s="244" t="n"/>
      <c r="U3385" s="246" t="n"/>
      <c r="V3385" s="244" t="n"/>
      <c r="W3385" s="244" t="n"/>
      <c r="X3385" s="244" t="n"/>
      <c r="Y3385" s="269" t="n"/>
      <c r="Z3385" s="270" t="n"/>
      <c r="AA3385" s="241" t="n"/>
      <c r="AB3385" s="244" t="n"/>
    </row>
    <row r="3386" ht="15" customHeight="1" s="283">
      <c r="A3386" s="109" t="n"/>
      <c r="B3386" s="222" t="n"/>
      <c r="C3386" s="244" t="n"/>
      <c r="D3386" s="244" t="n"/>
      <c r="E3386" s="244" t="n"/>
      <c r="F3386" s="244" t="n"/>
      <c r="G3386" s="244" t="n"/>
      <c r="H3386" s="244" t="n"/>
      <c r="I3386" s="267" t="n"/>
      <c r="J3386" s="268" t="n"/>
      <c r="K3386" s="244" t="n"/>
      <c r="L3386" s="244" t="n"/>
      <c r="M3386" s="259" t="n"/>
      <c r="N3386" s="244" t="n"/>
      <c r="O3386" s="244" t="n"/>
      <c r="P3386" s="244" t="n"/>
      <c r="Q3386" s="244" t="n"/>
      <c r="R3386" s="244" t="n"/>
      <c r="S3386" s="223" t="n"/>
      <c r="T3386" s="244" t="n"/>
      <c r="U3386" s="246" t="n"/>
      <c r="V3386" s="244" t="n"/>
      <c r="W3386" s="244" t="n"/>
      <c r="X3386" s="244" t="n"/>
      <c r="Y3386" s="269" t="n"/>
      <c r="Z3386" s="270" t="n"/>
      <c r="AA3386" s="241" t="n"/>
      <c r="AB3386" s="244" t="n"/>
    </row>
    <row r="3387" ht="15" customHeight="1" s="283">
      <c r="A3387" s="109" t="n"/>
      <c r="B3387" s="222" t="n"/>
      <c r="C3387" s="244" t="n"/>
      <c r="D3387" s="244" t="n"/>
      <c r="E3387" s="244" t="n"/>
      <c r="F3387" s="244" t="n"/>
      <c r="G3387" s="244" t="n"/>
      <c r="H3387" s="244" t="n"/>
      <c r="I3387" s="267" t="n"/>
      <c r="J3387" s="268" t="n"/>
      <c r="K3387" s="244" t="n"/>
      <c r="L3387" s="244" t="n"/>
      <c r="M3387" s="259" t="n"/>
      <c r="N3387" s="244" t="n"/>
      <c r="O3387" s="244" t="n"/>
      <c r="P3387" s="244" t="n"/>
      <c r="Q3387" s="244" t="n"/>
      <c r="R3387" s="244" t="n"/>
      <c r="S3387" s="223" t="n"/>
      <c r="T3387" s="244" t="n"/>
      <c r="U3387" s="246" t="n"/>
      <c r="V3387" s="244" t="n"/>
      <c r="W3387" s="244" t="n"/>
      <c r="X3387" s="244" t="n"/>
      <c r="Y3387" s="269" t="n"/>
      <c r="Z3387" s="270" t="n"/>
      <c r="AA3387" s="241" t="n"/>
      <c r="AB3387" s="244" t="n"/>
    </row>
    <row r="3388" ht="15" customHeight="1" s="283">
      <c r="A3388" s="109" t="n"/>
      <c r="B3388" s="222" t="n"/>
      <c r="C3388" s="244" t="n"/>
      <c r="D3388" s="244" t="n"/>
      <c r="E3388" s="244" t="n"/>
      <c r="F3388" s="244" t="n"/>
      <c r="G3388" s="244" t="n"/>
      <c r="H3388" s="244" t="n"/>
      <c r="I3388" s="267" t="n"/>
      <c r="J3388" s="268" t="n"/>
      <c r="K3388" s="244" t="n"/>
      <c r="L3388" s="244" t="n"/>
      <c r="M3388" s="259" t="n"/>
      <c r="N3388" s="244" t="n"/>
      <c r="O3388" s="244" t="n"/>
      <c r="P3388" s="244" t="n"/>
      <c r="Q3388" s="244" t="n"/>
      <c r="R3388" s="244" t="n"/>
      <c r="S3388" s="223" t="n"/>
      <c r="T3388" s="244" t="n"/>
      <c r="U3388" s="246" t="n"/>
      <c r="V3388" s="244" t="n"/>
      <c r="W3388" s="244" t="n"/>
      <c r="X3388" s="244" t="n"/>
      <c r="Y3388" s="269" t="n"/>
      <c r="Z3388" s="270" t="n"/>
      <c r="AA3388" s="241" t="n"/>
      <c r="AB3388" s="244" t="n"/>
    </row>
    <row r="3389" ht="15" customHeight="1" s="283">
      <c r="A3389" s="109" t="n"/>
      <c r="B3389" s="222" t="n"/>
      <c r="C3389" s="244" t="n"/>
      <c r="D3389" s="244" t="n"/>
      <c r="E3389" s="244" t="n"/>
      <c r="F3389" s="244" t="n"/>
      <c r="G3389" s="244" t="n"/>
      <c r="H3389" s="244" t="n"/>
      <c r="I3389" s="267" t="n"/>
      <c r="J3389" s="204" t="n"/>
      <c r="K3389" s="244" t="n"/>
      <c r="L3389" s="244" t="n"/>
      <c r="M3389" s="259" t="n"/>
      <c r="N3389" s="244" t="n"/>
      <c r="O3389" s="244" t="n"/>
      <c r="P3389" s="244" t="n"/>
      <c r="Q3389" s="244" t="n"/>
      <c r="R3389" s="244" t="n"/>
      <c r="S3389" s="223" t="n"/>
      <c r="T3389" s="244" t="n"/>
      <c r="U3389" s="246" t="n"/>
      <c r="V3389" s="244" t="n"/>
      <c r="W3389" s="244" t="n"/>
      <c r="X3389" s="244" t="n"/>
      <c r="Y3389" s="269" t="n"/>
      <c r="Z3389" s="270" t="n"/>
      <c r="AA3389" s="241" t="n"/>
      <c r="AB3389" s="244" t="n"/>
    </row>
    <row r="3390" ht="15" customHeight="1" s="283">
      <c r="A3390" s="109" t="n"/>
      <c r="B3390" s="222" t="n"/>
      <c r="C3390" s="244" t="n"/>
      <c r="D3390" s="244" t="n"/>
      <c r="E3390" s="244" t="n"/>
      <c r="F3390" s="244" t="n"/>
      <c r="G3390" s="244" t="n"/>
      <c r="H3390" s="244" t="n"/>
      <c r="I3390" s="267" t="n"/>
      <c r="J3390" s="268" t="n"/>
      <c r="K3390" s="244" t="n"/>
      <c r="L3390" s="244" t="n"/>
      <c r="M3390" s="259" t="n"/>
      <c r="N3390" s="244" t="n"/>
      <c r="O3390" s="244" t="n"/>
      <c r="P3390" s="244" t="n"/>
      <c r="Q3390" s="244" t="n"/>
      <c r="R3390" s="244" t="n"/>
      <c r="S3390" s="223" t="n"/>
      <c r="T3390" s="244" t="n"/>
      <c r="U3390" s="246" t="n"/>
      <c r="V3390" s="244" t="n"/>
      <c r="W3390" s="244" t="n"/>
      <c r="X3390" s="244" t="n"/>
      <c r="Y3390" s="269" t="n"/>
      <c r="Z3390" s="270" t="n"/>
      <c r="AA3390" s="241" t="n"/>
      <c r="AB3390" s="244" t="n"/>
    </row>
    <row r="3391" ht="15" customHeight="1" s="283">
      <c r="A3391" s="109" t="n"/>
      <c r="B3391" s="222" t="n"/>
      <c r="C3391" s="244" t="n"/>
      <c r="D3391" s="244" t="n"/>
      <c r="E3391" s="244" t="n"/>
      <c r="F3391" s="244" t="n"/>
      <c r="G3391" s="244" t="n"/>
      <c r="H3391" s="244" t="n"/>
      <c r="I3391" s="267" t="n"/>
      <c r="J3391" s="204" t="n"/>
      <c r="K3391" s="244" t="n"/>
      <c r="L3391" s="244" t="n"/>
      <c r="M3391" s="259" t="n"/>
      <c r="N3391" s="244" t="n"/>
      <c r="O3391" s="244" t="n"/>
      <c r="P3391" s="244" t="n"/>
      <c r="Q3391" s="244" t="n"/>
      <c r="R3391" s="244" t="n"/>
      <c r="S3391" s="223" t="n"/>
      <c r="T3391" s="244" t="n"/>
      <c r="U3391" s="246" t="n"/>
      <c r="V3391" s="244" t="n"/>
      <c r="W3391" s="244" t="n"/>
      <c r="X3391" s="244" t="n"/>
      <c r="Y3391" s="269" t="n"/>
      <c r="Z3391" s="270" t="n"/>
      <c r="AA3391" s="241" t="n"/>
      <c r="AB3391" s="244" t="n"/>
    </row>
    <row r="3392" ht="15" customHeight="1" s="283">
      <c r="A3392" s="109" t="n"/>
      <c r="B3392" s="222" t="n"/>
      <c r="C3392" s="244" t="n"/>
      <c r="D3392" s="244" t="n"/>
      <c r="E3392" s="244" t="n"/>
      <c r="F3392" s="244" t="n"/>
      <c r="G3392" s="244" t="n"/>
      <c r="H3392" s="244" t="n"/>
      <c r="I3392" s="267" t="n"/>
      <c r="J3392" s="204" t="n"/>
      <c r="K3392" s="244" t="n"/>
      <c r="L3392" s="244" t="n"/>
      <c r="M3392" s="259" t="n"/>
      <c r="N3392" s="244" t="n"/>
      <c r="O3392" s="244" t="n"/>
      <c r="P3392" s="244" t="n"/>
      <c r="Q3392" s="244" t="n"/>
      <c r="R3392" s="244" t="n"/>
      <c r="S3392" s="223" t="n"/>
      <c r="T3392" s="244" t="n"/>
      <c r="U3392" s="246" t="n"/>
      <c r="V3392" s="244" t="n"/>
      <c r="W3392" s="244" t="n"/>
      <c r="X3392" s="244" t="n"/>
      <c r="Y3392" s="269" t="n"/>
      <c r="Z3392" s="270" t="n"/>
      <c r="AA3392" s="241" t="n"/>
      <c r="AB3392" s="244" t="n"/>
    </row>
    <row r="3393" ht="15" customHeight="1" s="283">
      <c r="A3393" s="109" t="n"/>
      <c r="B3393" s="222" t="n"/>
      <c r="C3393" s="244" t="n"/>
      <c r="D3393" s="244" t="n"/>
      <c r="E3393" s="244" t="n"/>
      <c r="F3393" s="244" t="n"/>
      <c r="G3393" s="244" t="n"/>
      <c r="H3393" s="244" t="n"/>
      <c r="I3393" s="267" t="n"/>
      <c r="J3393" s="268" t="n"/>
      <c r="K3393" s="244" t="n"/>
      <c r="L3393" s="244" t="n"/>
      <c r="M3393" s="259" t="n"/>
      <c r="N3393" s="244" t="n"/>
      <c r="O3393" s="244" t="n"/>
      <c r="P3393" s="244" t="n"/>
      <c r="Q3393" s="244" t="n"/>
      <c r="R3393" s="244" t="n"/>
      <c r="S3393" s="223" t="n"/>
      <c r="T3393" s="244" t="n"/>
      <c r="U3393" s="246" t="n"/>
      <c r="V3393" s="244" t="n"/>
      <c r="W3393" s="244" t="n"/>
      <c r="X3393" s="244" t="n"/>
      <c r="Y3393" s="269" t="n"/>
      <c r="Z3393" s="270" t="n"/>
      <c r="AA3393" s="241" t="n"/>
      <c r="AB3393" s="244" t="n"/>
    </row>
    <row r="3394" ht="15" customHeight="1" s="283">
      <c r="A3394" s="109" t="n"/>
      <c r="B3394" s="222" t="n"/>
      <c r="C3394" s="244" t="n"/>
      <c r="D3394" s="244" t="n"/>
      <c r="E3394" s="244" t="n"/>
      <c r="F3394" s="244" t="n"/>
      <c r="G3394" s="244" t="n"/>
      <c r="H3394" s="244" t="n"/>
      <c r="I3394" s="267" t="n"/>
      <c r="J3394" s="268" t="n"/>
      <c r="K3394" s="244" t="n"/>
      <c r="L3394" s="244" t="n"/>
      <c r="M3394" s="259" t="n"/>
      <c r="N3394" s="244" t="n"/>
      <c r="O3394" s="244" t="n"/>
      <c r="P3394" s="244" t="n"/>
      <c r="Q3394" s="244" t="n"/>
      <c r="R3394" s="244" t="n"/>
      <c r="S3394" s="223" t="n"/>
      <c r="T3394" s="244" t="n"/>
      <c r="U3394" s="246" t="n"/>
      <c r="V3394" s="244" t="n"/>
      <c r="W3394" s="244" t="n"/>
      <c r="X3394" s="244" t="n"/>
      <c r="Y3394" s="269" t="n"/>
      <c r="Z3394" s="270" t="n"/>
      <c r="AA3394" s="241" t="n"/>
      <c r="AB3394" s="244" t="n"/>
    </row>
    <row r="3395" ht="15" customHeight="1" s="283">
      <c r="A3395" s="109" t="n"/>
      <c r="B3395" s="222" t="n"/>
      <c r="C3395" s="244" t="n"/>
      <c r="D3395" s="244" t="n"/>
      <c r="E3395" s="244" t="n"/>
      <c r="F3395" s="244" t="n"/>
      <c r="G3395" s="244" t="n"/>
      <c r="H3395" s="244" t="n"/>
      <c r="I3395" s="267" t="n"/>
      <c r="J3395" s="268" t="n"/>
      <c r="K3395" s="244" t="n"/>
      <c r="L3395" s="244" t="n"/>
      <c r="M3395" s="259" t="n"/>
      <c r="N3395" s="244" t="n"/>
      <c r="O3395" s="244" t="n"/>
      <c r="P3395" s="244" t="n"/>
      <c r="Q3395" s="244" t="n"/>
      <c r="R3395" s="244" t="n"/>
      <c r="S3395" s="223" t="n"/>
      <c r="T3395" s="244" t="n"/>
      <c r="U3395" s="246" t="n"/>
      <c r="V3395" s="244" t="n"/>
      <c r="W3395" s="244" t="n"/>
      <c r="X3395" s="244" t="n"/>
      <c r="Y3395" s="269" t="n"/>
      <c r="Z3395" s="270" t="n"/>
      <c r="AA3395" s="241" t="n"/>
      <c r="AB3395" s="244" t="n"/>
    </row>
    <row r="3396" ht="15" customHeight="1" s="283">
      <c r="A3396" s="109" t="n"/>
      <c r="B3396" s="222" t="n"/>
      <c r="C3396" s="244" t="n"/>
      <c r="D3396" s="244" t="n"/>
      <c r="E3396" s="244" t="n"/>
      <c r="F3396" s="244" t="n"/>
      <c r="G3396" s="244" t="n"/>
      <c r="H3396" s="244" t="n"/>
      <c r="I3396" s="267" t="n"/>
      <c r="J3396" s="268" t="n"/>
      <c r="K3396" s="244" t="n"/>
      <c r="L3396" s="244" t="n"/>
      <c r="M3396" s="259" t="n"/>
      <c r="N3396" s="244" t="n"/>
      <c r="O3396" s="244" t="n"/>
      <c r="P3396" s="244" t="n"/>
      <c r="Q3396" s="244" t="n"/>
      <c r="R3396" s="244" t="n"/>
      <c r="S3396" s="223" t="n"/>
      <c r="T3396" s="244" t="n"/>
      <c r="U3396" s="246" t="n"/>
      <c r="V3396" s="244" t="n"/>
      <c r="W3396" s="244" t="n"/>
      <c r="X3396" s="244" t="n"/>
      <c r="Y3396" s="269" t="n"/>
      <c r="Z3396" s="270" t="n"/>
      <c r="AA3396" s="241" t="n"/>
      <c r="AB3396" s="244" t="n"/>
    </row>
    <row r="3397" ht="15" customHeight="1" s="283">
      <c r="A3397" s="109" t="n"/>
      <c r="B3397" s="222" t="n"/>
      <c r="C3397" s="244" t="n"/>
      <c r="D3397" s="244" t="n"/>
      <c r="E3397" s="244" t="n"/>
      <c r="F3397" s="244" t="n"/>
      <c r="G3397" s="244" t="n"/>
      <c r="H3397" s="244" t="n"/>
      <c r="I3397" s="267" t="n"/>
      <c r="J3397" s="268" t="n"/>
      <c r="K3397" s="244" t="n"/>
      <c r="L3397" s="244" t="n"/>
      <c r="M3397" s="259" t="n"/>
      <c r="N3397" s="244" t="n"/>
      <c r="O3397" s="244" t="n"/>
      <c r="P3397" s="244" t="n"/>
      <c r="Q3397" s="244" t="n"/>
      <c r="R3397" s="244" t="n"/>
      <c r="S3397" s="223" t="n"/>
      <c r="T3397" s="244" t="n"/>
      <c r="U3397" s="246" t="n"/>
      <c r="V3397" s="244" t="n"/>
      <c r="W3397" s="244" t="n"/>
      <c r="X3397" s="244" t="n"/>
      <c r="Y3397" s="269" t="n"/>
      <c r="Z3397" s="270" t="n"/>
      <c r="AA3397" s="241" t="n"/>
      <c r="AB3397" s="244" t="n"/>
    </row>
    <row r="3398" ht="15" customHeight="1" s="283">
      <c r="A3398" s="109" t="n"/>
      <c r="B3398" s="222" t="n"/>
      <c r="C3398" s="244" t="n"/>
      <c r="D3398" s="244" t="n"/>
      <c r="E3398" s="244" t="n"/>
      <c r="F3398" s="244" t="n"/>
      <c r="G3398" s="244" t="n"/>
      <c r="H3398" s="244" t="n"/>
      <c r="I3398" s="267" t="n"/>
      <c r="J3398" s="268" t="n"/>
      <c r="K3398" s="244" t="n"/>
      <c r="L3398" s="244" t="n"/>
      <c r="M3398" s="259" t="n"/>
      <c r="N3398" s="244" t="n"/>
      <c r="O3398" s="244" t="n"/>
      <c r="P3398" s="244" t="n"/>
      <c r="Q3398" s="244" t="n"/>
      <c r="R3398" s="244" t="n"/>
      <c r="S3398" s="223" t="n"/>
      <c r="T3398" s="244" t="n"/>
      <c r="U3398" s="246" t="n"/>
      <c r="V3398" s="244" t="n"/>
      <c r="W3398" s="244" t="n"/>
      <c r="X3398" s="244" t="n"/>
      <c r="Y3398" s="269" t="n"/>
      <c r="Z3398" s="270" t="n"/>
      <c r="AA3398" s="241" t="n"/>
      <c r="AB3398" s="244" t="n"/>
    </row>
    <row r="3399" ht="15" customHeight="1" s="283">
      <c r="A3399" s="109" t="n"/>
      <c r="B3399" s="222" t="n"/>
      <c r="C3399" s="244" t="n"/>
      <c r="D3399" s="244" t="n"/>
      <c r="E3399" s="244" t="n"/>
      <c r="F3399" s="244" t="n"/>
      <c r="G3399" s="244" t="n"/>
      <c r="H3399" s="244" t="n"/>
      <c r="I3399" s="267" t="n"/>
      <c r="J3399" s="268" t="n"/>
      <c r="K3399" s="244" t="n"/>
      <c r="L3399" s="244" t="n"/>
      <c r="M3399" s="259" t="n"/>
      <c r="N3399" s="244" t="n"/>
      <c r="O3399" s="244" t="n"/>
      <c r="P3399" s="244" t="n"/>
      <c r="Q3399" s="244" t="n"/>
      <c r="R3399" s="244" t="n"/>
      <c r="S3399" s="223" t="n"/>
      <c r="T3399" s="244" t="n"/>
      <c r="U3399" s="246" t="n"/>
      <c r="V3399" s="244" t="n"/>
      <c r="W3399" s="244" t="n"/>
      <c r="X3399" s="244" t="n"/>
      <c r="Y3399" s="269" t="n"/>
      <c r="Z3399" s="270" t="n"/>
      <c r="AA3399" s="241" t="n"/>
      <c r="AB3399" s="244" t="n"/>
    </row>
    <row r="3400" ht="15" customHeight="1" s="283">
      <c r="A3400" s="109" t="n"/>
      <c r="B3400" s="222" t="n"/>
      <c r="C3400" s="244" t="n"/>
      <c r="D3400" s="244" t="n"/>
      <c r="E3400" s="244" t="n"/>
      <c r="F3400" s="244" t="n"/>
      <c r="G3400" s="244" t="n"/>
      <c r="H3400" s="244" t="n"/>
      <c r="I3400" s="267" t="n"/>
      <c r="J3400" s="268" t="n"/>
      <c r="K3400" s="244" t="n"/>
      <c r="L3400" s="244" t="n"/>
      <c r="M3400" s="259" t="n"/>
      <c r="N3400" s="244" t="n"/>
      <c r="O3400" s="244" t="n"/>
      <c r="P3400" s="244" t="n"/>
      <c r="Q3400" s="244" t="n"/>
      <c r="R3400" s="244" t="n"/>
      <c r="S3400" s="223" t="n"/>
      <c r="T3400" s="244" t="n"/>
      <c r="U3400" s="246" t="n"/>
      <c r="V3400" s="244" t="n"/>
      <c r="W3400" s="244" t="n"/>
      <c r="X3400" s="244" t="n"/>
      <c r="Y3400" s="269" t="n"/>
      <c r="Z3400" s="270" t="n"/>
      <c r="AA3400" s="241" t="n"/>
      <c r="AB3400" s="244" t="n"/>
    </row>
    <row r="3401" ht="15" customHeight="1" s="283">
      <c r="A3401" s="109" t="n"/>
      <c r="B3401" s="222" t="n"/>
      <c r="C3401" s="244" t="n"/>
      <c r="D3401" s="244" t="n"/>
      <c r="E3401" s="244" t="n"/>
      <c r="F3401" s="244" t="n"/>
      <c r="G3401" s="244" t="n"/>
      <c r="H3401" s="244" t="n"/>
      <c r="I3401" s="267" t="n"/>
      <c r="J3401" s="268" t="n"/>
      <c r="K3401" s="244" t="n"/>
      <c r="L3401" s="244" t="n"/>
      <c r="M3401" s="259" t="n"/>
      <c r="N3401" s="244" t="n"/>
      <c r="O3401" s="244" t="n"/>
      <c r="P3401" s="244" t="n"/>
      <c r="Q3401" s="244" t="n"/>
      <c r="R3401" s="244" t="n"/>
      <c r="S3401" s="223" t="n"/>
      <c r="T3401" s="244" t="n"/>
      <c r="U3401" s="246" t="n"/>
      <c r="V3401" s="244" t="n"/>
      <c r="W3401" s="244" t="n"/>
      <c r="X3401" s="244" t="n"/>
      <c r="Y3401" s="269" t="n"/>
      <c r="Z3401" s="270" t="n"/>
      <c r="AA3401" s="241" t="n"/>
      <c r="AB3401" s="244" t="n"/>
    </row>
    <row r="3402" ht="15" customHeight="1" s="283">
      <c r="A3402" s="109" t="n"/>
      <c r="B3402" s="222" t="n"/>
      <c r="C3402" s="244" t="n"/>
      <c r="D3402" s="244" t="n"/>
      <c r="E3402" s="244" t="n"/>
      <c r="F3402" s="244" t="n"/>
      <c r="G3402" s="244" t="n"/>
      <c r="H3402" s="244" t="n"/>
      <c r="I3402" s="267" t="n"/>
      <c r="J3402" s="268" t="n"/>
      <c r="K3402" s="244" t="n"/>
      <c r="L3402" s="244" t="n"/>
      <c r="M3402" s="259" t="n"/>
      <c r="N3402" s="244" t="n"/>
      <c r="O3402" s="244" t="n"/>
      <c r="P3402" s="244" t="n"/>
      <c r="Q3402" s="244" t="n"/>
      <c r="R3402" s="244" t="n"/>
      <c r="S3402" s="223" t="n"/>
      <c r="T3402" s="244" t="n"/>
      <c r="U3402" s="246" t="n"/>
      <c r="V3402" s="244" t="n"/>
      <c r="W3402" s="244" t="n"/>
      <c r="X3402" s="244" t="n"/>
      <c r="Y3402" s="269" t="n"/>
      <c r="Z3402" s="270" t="n"/>
      <c r="AA3402" s="241" t="n"/>
      <c r="AB3402" s="244" t="n"/>
    </row>
    <row r="3403" ht="15" customHeight="1" s="283">
      <c r="A3403" s="109" t="n"/>
      <c r="B3403" s="222" t="n"/>
      <c r="C3403" s="244" t="n"/>
      <c r="D3403" s="244" t="n"/>
      <c r="E3403" s="244" t="n"/>
      <c r="F3403" s="244" t="n"/>
      <c r="G3403" s="244" t="n"/>
      <c r="H3403" s="244" t="n"/>
      <c r="I3403" s="267" t="n"/>
      <c r="J3403" s="268" t="n"/>
      <c r="K3403" s="244" t="n"/>
      <c r="L3403" s="244" t="n"/>
      <c r="M3403" s="259" t="n"/>
      <c r="N3403" s="244" t="n"/>
      <c r="O3403" s="244" t="n"/>
      <c r="P3403" s="244" t="n"/>
      <c r="Q3403" s="244" t="n"/>
      <c r="R3403" s="244" t="n"/>
      <c r="S3403" s="223" t="n"/>
      <c r="T3403" s="244" t="n"/>
      <c r="U3403" s="246" t="n"/>
      <c r="V3403" s="244" t="n"/>
      <c r="W3403" s="244" t="n"/>
      <c r="X3403" s="244" t="n"/>
      <c r="Y3403" s="269" t="n"/>
      <c r="Z3403" s="270" t="n"/>
      <c r="AA3403" s="241" t="n"/>
      <c r="AB3403" s="244" t="n"/>
    </row>
    <row r="3404" ht="15" customHeight="1" s="283">
      <c r="A3404" s="109" t="n"/>
      <c r="B3404" s="222" t="n"/>
      <c r="C3404" s="244" t="n"/>
      <c r="D3404" s="244" t="n"/>
      <c r="E3404" s="244" t="n"/>
      <c r="F3404" s="244" t="n"/>
      <c r="G3404" s="244" t="n"/>
      <c r="H3404" s="244" t="n"/>
      <c r="I3404" s="267" t="n"/>
      <c r="J3404" s="268" t="n"/>
      <c r="K3404" s="244" t="n"/>
      <c r="L3404" s="244" t="n"/>
      <c r="M3404" s="259" t="n"/>
      <c r="N3404" s="244" t="n"/>
      <c r="O3404" s="244" t="n"/>
      <c r="P3404" s="244" t="n"/>
      <c r="Q3404" s="244" t="n"/>
      <c r="R3404" s="244" t="n"/>
      <c r="S3404" s="223" t="n"/>
      <c r="T3404" s="244" t="n"/>
      <c r="U3404" s="246" t="n"/>
      <c r="V3404" s="244" t="n"/>
      <c r="W3404" s="244" t="n"/>
      <c r="X3404" s="244" t="n"/>
      <c r="Y3404" s="269" t="n"/>
      <c r="Z3404" s="270" t="n"/>
      <c r="AA3404" s="241" t="n"/>
      <c r="AB3404" s="244" t="n"/>
    </row>
    <row r="3405" ht="15" customHeight="1" s="283">
      <c r="A3405" s="109" t="n"/>
      <c r="B3405" s="222" t="n"/>
      <c r="C3405" s="244" t="n"/>
      <c r="D3405" s="244" t="n"/>
      <c r="E3405" s="244" t="n"/>
      <c r="F3405" s="244" t="n"/>
      <c r="G3405" s="244" t="n"/>
      <c r="H3405" s="244" t="n"/>
      <c r="I3405" s="267" t="n"/>
      <c r="J3405" s="268" t="n"/>
      <c r="K3405" s="244" t="n"/>
      <c r="L3405" s="244" t="n"/>
      <c r="M3405" s="259" t="n"/>
      <c r="N3405" s="244" t="n"/>
      <c r="O3405" s="244" t="n"/>
      <c r="P3405" s="244" t="n"/>
      <c r="Q3405" s="244" t="n"/>
      <c r="R3405" s="244" t="n"/>
      <c r="S3405" s="223" t="n"/>
      <c r="T3405" s="244" t="n"/>
      <c r="U3405" s="246" t="n"/>
      <c r="V3405" s="244" t="n"/>
      <c r="W3405" s="244" t="n"/>
      <c r="X3405" s="244" t="n"/>
      <c r="Y3405" s="269" t="n"/>
      <c r="Z3405" s="270" t="n"/>
      <c r="AA3405" s="241" t="n"/>
      <c r="AB3405" s="244" t="n"/>
    </row>
    <row r="3406" ht="15" customHeight="1" s="283">
      <c r="A3406" s="109" t="n"/>
      <c r="B3406" s="222" t="n"/>
      <c r="C3406" s="244" t="n"/>
      <c r="D3406" s="244" t="n"/>
      <c r="E3406" s="244" t="n"/>
      <c r="F3406" s="244" t="n"/>
      <c r="G3406" s="244" t="n"/>
      <c r="H3406" s="244" t="n"/>
      <c r="I3406" s="267" t="n"/>
      <c r="J3406" s="268" t="n"/>
      <c r="K3406" s="244" t="n"/>
      <c r="L3406" s="244" t="n"/>
      <c r="M3406" s="259" t="n"/>
      <c r="N3406" s="244" t="n"/>
      <c r="O3406" s="244" t="n"/>
      <c r="P3406" s="244" t="n"/>
      <c r="Q3406" s="244" t="n"/>
      <c r="R3406" s="244" t="n"/>
      <c r="S3406" s="223" t="n"/>
      <c r="T3406" s="244" t="n"/>
      <c r="U3406" s="246" t="n"/>
      <c r="V3406" s="244" t="n"/>
      <c r="W3406" s="244" t="n"/>
      <c r="X3406" s="244" t="n"/>
      <c r="Y3406" s="269" t="n"/>
      <c r="Z3406" s="270" t="n"/>
      <c r="AA3406" s="241" t="n"/>
      <c r="AB3406" s="244" t="n"/>
    </row>
    <row r="3407" ht="15" customHeight="1" s="283">
      <c r="A3407" s="109" t="n"/>
      <c r="B3407" s="222" t="n"/>
      <c r="C3407" s="244" t="n"/>
      <c r="D3407" s="244" t="n"/>
      <c r="E3407" s="244" t="n"/>
      <c r="F3407" s="244" t="n"/>
      <c r="G3407" s="244" t="n"/>
      <c r="H3407" s="244" t="n"/>
      <c r="I3407" s="267" t="n"/>
      <c r="J3407" s="268" t="n"/>
      <c r="K3407" s="244" t="n"/>
      <c r="L3407" s="244" t="n"/>
      <c r="M3407" s="259" t="n"/>
      <c r="N3407" s="244" t="n"/>
      <c r="O3407" s="244" t="n"/>
      <c r="P3407" s="244" t="n"/>
      <c r="Q3407" s="244" t="n"/>
      <c r="R3407" s="244" t="n"/>
      <c r="S3407" s="223" t="n"/>
      <c r="T3407" s="244" t="n"/>
      <c r="U3407" s="246" t="n"/>
      <c r="V3407" s="244" t="n"/>
      <c r="W3407" s="244" t="n"/>
      <c r="X3407" s="244" t="n"/>
      <c r="Y3407" s="269" t="n"/>
      <c r="Z3407" s="270" t="n"/>
      <c r="AA3407" s="241" t="n"/>
      <c r="AB3407" s="244" t="n"/>
    </row>
    <row r="3408" ht="15" customHeight="1" s="283">
      <c r="A3408" s="109" t="n"/>
      <c r="B3408" s="222" t="n"/>
      <c r="C3408" s="244" t="n"/>
      <c r="D3408" s="244" t="n"/>
      <c r="E3408" s="244" t="n"/>
      <c r="F3408" s="244" t="n"/>
      <c r="G3408" s="244" t="n"/>
      <c r="H3408" s="244" t="n"/>
      <c r="I3408" s="267" t="n"/>
      <c r="J3408" s="268" t="n"/>
      <c r="K3408" s="244" t="n"/>
      <c r="L3408" s="244" t="n"/>
      <c r="M3408" s="259" t="n"/>
      <c r="N3408" s="244" t="n"/>
      <c r="O3408" s="244" t="n"/>
      <c r="P3408" s="244" t="n"/>
      <c r="Q3408" s="244" t="n"/>
      <c r="R3408" s="244" t="n"/>
      <c r="S3408" s="223" t="n"/>
      <c r="T3408" s="244" t="n"/>
      <c r="U3408" s="246" t="n"/>
      <c r="V3408" s="244" t="n"/>
      <c r="W3408" s="244" t="n"/>
      <c r="X3408" s="244" t="n"/>
      <c r="Y3408" s="269" t="n"/>
      <c r="Z3408" s="270" t="n"/>
      <c r="AA3408" s="241" t="n"/>
      <c r="AB3408" s="244" t="n"/>
    </row>
    <row r="3409" ht="15" customHeight="1" s="283">
      <c r="A3409" s="109" t="n"/>
      <c r="B3409" s="222" t="n"/>
      <c r="C3409" s="244" t="n"/>
      <c r="D3409" s="244" t="n"/>
      <c r="E3409" s="244" t="n"/>
      <c r="F3409" s="244" t="n"/>
      <c r="G3409" s="244" t="n"/>
      <c r="H3409" s="244" t="n"/>
      <c r="I3409" s="267" t="n"/>
      <c r="J3409" s="268" t="n"/>
      <c r="K3409" s="244" t="n"/>
      <c r="L3409" s="244" t="n"/>
      <c r="M3409" s="259" t="n"/>
      <c r="N3409" s="244" t="n"/>
      <c r="O3409" s="244" t="n"/>
      <c r="P3409" s="244" t="n"/>
      <c r="Q3409" s="244" t="n"/>
      <c r="R3409" s="244" t="n"/>
      <c r="S3409" s="223" t="n"/>
      <c r="T3409" s="244" t="n"/>
      <c r="U3409" s="246" t="n"/>
      <c r="V3409" s="244" t="n"/>
      <c r="W3409" s="244" t="n"/>
      <c r="X3409" s="244" t="n"/>
      <c r="Y3409" s="269" t="n"/>
      <c r="Z3409" s="270" t="n"/>
      <c r="AA3409" s="241" t="n"/>
      <c r="AB3409" s="244" t="n"/>
    </row>
    <row r="3410" ht="15" customHeight="1" s="283">
      <c r="A3410" s="109" t="n"/>
      <c r="B3410" s="222" t="n"/>
      <c r="C3410" s="244" t="n"/>
      <c r="D3410" s="244" t="n"/>
      <c r="E3410" s="244" t="n"/>
      <c r="F3410" s="244" t="n"/>
      <c r="G3410" s="244" t="n"/>
      <c r="H3410" s="244" t="n"/>
      <c r="I3410" s="267" t="n"/>
      <c r="J3410" s="268" t="n"/>
      <c r="K3410" s="244" t="n"/>
      <c r="L3410" s="244" t="n"/>
      <c r="M3410" s="259" t="n"/>
      <c r="N3410" s="244" t="n"/>
      <c r="O3410" s="244" t="n"/>
      <c r="P3410" s="244" t="n"/>
      <c r="Q3410" s="244" t="n"/>
      <c r="R3410" s="244" t="n"/>
      <c r="S3410" s="223" t="n"/>
      <c r="T3410" s="244" t="n"/>
      <c r="U3410" s="246" t="n"/>
      <c r="V3410" s="244" t="n"/>
      <c r="W3410" s="244" t="n"/>
      <c r="X3410" s="244" t="n"/>
      <c r="Y3410" s="269" t="n"/>
      <c r="Z3410" s="270" t="n"/>
      <c r="AA3410" s="241" t="n"/>
      <c r="AB3410" s="244" t="n"/>
    </row>
    <row r="3411" ht="15" customHeight="1" s="283">
      <c r="A3411" s="109" t="n"/>
      <c r="B3411" s="222" t="n"/>
      <c r="C3411" s="244" t="n"/>
      <c r="D3411" s="244" t="n"/>
      <c r="E3411" s="244" t="n"/>
      <c r="F3411" s="244" t="n"/>
      <c r="G3411" s="244" t="n"/>
      <c r="H3411" s="244" t="n"/>
      <c r="I3411" s="267" t="n"/>
      <c r="J3411" s="268" t="n"/>
      <c r="K3411" s="244" t="n"/>
      <c r="L3411" s="244" t="n"/>
      <c r="M3411" s="259" t="n"/>
      <c r="N3411" s="244" t="n"/>
      <c r="O3411" s="244" t="n"/>
      <c r="P3411" s="244" t="n"/>
      <c r="Q3411" s="244" t="n"/>
      <c r="R3411" s="244" t="n"/>
      <c r="S3411" s="223" t="n"/>
      <c r="T3411" s="244" t="n"/>
      <c r="U3411" s="246" t="n"/>
      <c r="V3411" s="244" t="n"/>
      <c r="W3411" s="244" t="n"/>
      <c r="X3411" s="244" t="n"/>
      <c r="Y3411" s="269" t="n"/>
      <c r="Z3411" s="270" t="n"/>
      <c r="AA3411" s="241" t="n"/>
      <c r="AB3411" s="244" t="n"/>
    </row>
    <row r="3412" ht="15" customHeight="1" s="283">
      <c r="A3412" s="109" t="n"/>
      <c r="B3412" s="222" t="n"/>
      <c r="C3412" s="244" t="n"/>
      <c r="D3412" s="244" t="n"/>
      <c r="E3412" s="244" t="n"/>
      <c r="F3412" s="244" t="n"/>
      <c r="G3412" s="244" t="n"/>
      <c r="H3412" s="244" t="n"/>
      <c r="I3412" s="267" t="n"/>
      <c r="J3412" s="268" t="n"/>
      <c r="K3412" s="244" t="n"/>
      <c r="L3412" s="244" t="n"/>
      <c r="M3412" s="259" t="n"/>
      <c r="N3412" s="244" t="n"/>
      <c r="O3412" s="244" t="n"/>
      <c r="P3412" s="244" t="n"/>
      <c r="Q3412" s="244" t="n"/>
      <c r="R3412" s="244" t="n"/>
      <c r="S3412" s="223" t="n"/>
      <c r="T3412" s="244" t="n"/>
      <c r="U3412" s="246" t="n"/>
      <c r="V3412" s="244" t="n"/>
      <c r="W3412" s="244" t="n"/>
      <c r="X3412" s="244" t="n"/>
      <c r="Y3412" s="269" t="n"/>
      <c r="Z3412" s="270" t="n"/>
      <c r="AA3412" s="241" t="n"/>
      <c r="AB3412" s="244" t="n"/>
    </row>
    <row r="3413" ht="15" customHeight="1" s="283">
      <c r="A3413" s="109" t="n"/>
      <c r="B3413" s="222" t="n"/>
      <c r="C3413" s="244" t="n"/>
      <c r="D3413" s="244" t="n"/>
      <c r="E3413" s="244" t="n"/>
      <c r="F3413" s="244" t="n"/>
      <c r="G3413" s="244" t="n"/>
      <c r="H3413" s="244" t="n"/>
      <c r="I3413" s="267" t="n"/>
      <c r="J3413" s="268" t="n"/>
      <c r="K3413" s="244" t="n"/>
      <c r="L3413" s="244" t="n"/>
      <c r="M3413" s="259" t="n"/>
      <c r="N3413" s="244" t="n"/>
      <c r="O3413" s="244" t="n"/>
      <c r="P3413" s="244" t="n"/>
      <c r="Q3413" s="244" t="n"/>
      <c r="R3413" s="244" t="n"/>
      <c r="S3413" s="223" t="n"/>
      <c r="T3413" s="244" t="n"/>
      <c r="U3413" s="246" t="n"/>
      <c r="V3413" s="244" t="n"/>
      <c r="W3413" s="244" t="n"/>
      <c r="X3413" s="244" t="n"/>
      <c r="Y3413" s="269" t="n"/>
      <c r="Z3413" s="270" t="n"/>
      <c r="AA3413" s="241" t="n"/>
      <c r="AB3413" s="244" t="n"/>
    </row>
    <row r="3414" ht="15" customHeight="1" s="283">
      <c r="A3414" s="109" t="n"/>
      <c r="B3414" s="222" t="n"/>
      <c r="C3414" s="244" t="n"/>
      <c r="D3414" s="244" t="n"/>
      <c r="E3414" s="244" t="n"/>
      <c r="F3414" s="244" t="n"/>
      <c r="G3414" s="244" t="n"/>
      <c r="H3414" s="244" t="n"/>
      <c r="I3414" s="267" t="n"/>
      <c r="J3414" s="268" t="n"/>
      <c r="K3414" s="244" t="n"/>
      <c r="L3414" s="244" t="n"/>
      <c r="M3414" s="259" t="n"/>
      <c r="N3414" s="244" t="n"/>
      <c r="O3414" s="244" t="n"/>
      <c r="P3414" s="244" t="n"/>
      <c r="Q3414" s="244" t="n"/>
      <c r="R3414" s="244" t="n"/>
      <c r="S3414" s="223" t="n"/>
      <c r="T3414" s="244" t="n"/>
      <c r="U3414" s="246" t="n"/>
      <c r="V3414" s="244" t="n"/>
      <c r="W3414" s="244" t="n"/>
      <c r="X3414" s="244" t="n"/>
      <c r="Y3414" s="269" t="n"/>
      <c r="Z3414" s="270" t="n"/>
      <c r="AA3414" s="241" t="n"/>
      <c r="AB3414" s="244" t="n"/>
    </row>
    <row r="3415" ht="15" customHeight="1" s="283">
      <c r="A3415" s="109" t="n"/>
      <c r="B3415" s="222" t="n"/>
      <c r="C3415" s="244" t="n"/>
      <c r="D3415" s="244" t="n"/>
      <c r="E3415" s="244" t="n"/>
      <c r="F3415" s="244" t="n"/>
      <c r="G3415" s="244" t="n"/>
      <c r="H3415" s="244" t="n"/>
      <c r="I3415" s="267" t="n"/>
      <c r="J3415" s="268" t="n"/>
      <c r="K3415" s="244" t="n"/>
      <c r="L3415" s="244" t="n"/>
      <c r="M3415" s="259" t="n"/>
      <c r="N3415" s="244" t="n"/>
      <c r="O3415" s="244" t="n"/>
      <c r="P3415" s="244" t="n"/>
      <c r="Q3415" s="244" t="n"/>
      <c r="R3415" s="244" t="n"/>
      <c r="S3415" s="223" t="n"/>
      <c r="T3415" s="244" t="n"/>
      <c r="U3415" s="246" t="n"/>
      <c r="V3415" s="244" t="n"/>
      <c r="W3415" s="244" t="n"/>
      <c r="X3415" s="244" t="n"/>
      <c r="Y3415" s="269" t="n"/>
      <c r="Z3415" s="270" t="n"/>
      <c r="AA3415" s="241" t="n"/>
      <c r="AB3415" s="244" t="n"/>
    </row>
    <row r="3416" ht="15" customHeight="1" s="283">
      <c r="A3416" s="109" t="n"/>
      <c r="B3416" s="222" t="n"/>
      <c r="C3416" s="244" t="n"/>
      <c r="D3416" s="244" t="n"/>
      <c r="E3416" s="244" t="n"/>
      <c r="F3416" s="244" t="n"/>
      <c r="G3416" s="244" t="n"/>
      <c r="H3416" s="244" t="n"/>
      <c r="I3416" s="267" t="n"/>
      <c r="J3416" s="268" t="n"/>
      <c r="K3416" s="244" t="n"/>
      <c r="L3416" s="244" t="n"/>
      <c r="M3416" s="259" t="n"/>
      <c r="N3416" s="244" t="n"/>
      <c r="O3416" s="244" t="n"/>
      <c r="P3416" s="244" t="n"/>
      <c r="Q3416" s="244" t="n"/>
      <c r="R3416" s="244" t="n"/>
      <c r="S3416" s="223" t="n"/>
      <c r="T3416" s="244" t="n"/>
      <c r="U3416" s="246" t="n"/>
      <c r="V3416" s="244" t="n"/>
      <c r="W3416" s="244" t="n"/>
      <c r="X3416" s="244" t="n"/>
      <c r="Y3416" s="269" t="n"/>
      <c r="Z3416" s="270" t="n"/>
      <c r="AA3416" s="241" t="n"/>
      <c r="AB3416" s="244" t="n"/>
    </row>
    <row r="3417" ht="15" customHeight="1" s="283">
      <c r="A3417" s="109" t="n"/>
      <c r="B3417" s="222" t="n"/>
      <c r="C3417" s="244" t="n"/>
      <c r="D3417" s="244" t="n"/>
      <c r="E3417" s="244" t="n"/>
      <c r="F3417" s="244" t="n"/>
      <c r="G3417" s="244" t="n"/>
      <c r="H3417" s="244" t="n"/>
      <c r="I3417" s="267" t="n"/>
      <c r="J3417" s="268" t="n"/>
      <c r="K3417" s="244" t="n"/>
      <c r="L3417" s="244" t="n"/>
      <c r="M3417" s="259" t="n"/>
      <c r="N3417" s="244" t="n"/>
      <c r="O3417" s="244" t="n"/>
      <c r="P3417" s="244" t="n"/>
      <c r="Q3417" s="244" t="n"/>
      <c r="R3417" s="244" t="n"/>
      <c r="S3417" s="223" t="n"/>
      <c r="T3417" s="244" t="n"/>
      <c r="U3417" s="246" t="n"/>
      <c r="V3417" s="244" t="n"/>
      <c r="W3417" s="244" t="n"/>
      <c r="X3417" s="244" t="n"/>
      <c r="Y3417" s="269" t="n"/>
      <c r="Z3417" s="270" t="n"/>
      <c r="AA3417" s="241" t="n"/>
      <c r="AB3417" s="244" t="n"/>
    </row>
    <row r="3418" ht="15" customHeight="1" s="283">
      <c r="A3418" s="109" t="n"/>
      <c r="B3418" s="222" t="n"/>
      <c r="C3418" s="244" t="n"/>
      <c r="D3418" s="244" t="n"/>
      <c r="E3418" s="244" t="n"/>
      <c r="F3418" s="244" t="n"/>
      <c r="G3418" s="244" t="n"/>
      <c r="H3418" s="244" t="n"/>
      <c r="I3418" s="267" t="n"/>
      <c r="J3418" s="268" t="n"/>
      <c r="K3418" s="244" t="n"/>
      <c r="L3418" s="244" t="n"/>
      <c r="M3418" s="259" t="n"/>
      <c r="N3418" s="244" t="n"/>
      <c r="O3418" s="244" t="n"/>
      <c r="P3418" s="244" t="n"/>
      <c r="Q3418" s="244" t="n"/>
      <c r="R3418" s="244" t="n"/>
      <c r="S3418" s="223" t="n"/>
      <c r="T3418" s="244" t="n"/>
      <c r="U3418" s="246" t="n"/>
      <c r="V3418" s="244" t="n"/>
      <c r="W3418" s="244" t="n"/>
      <c r="X3418" s="244" t="n"/>
      <c r="Y3418" s="269" t="n"/>
      <c r="Z3418" s="270" t="n"/>
      <c r="AA3418" s="241" t="n"/>
      <c r="AB3418" s="244" t="n"/>
    </row>
    <row r="3419" ht="15" customHeight="1" s="283">
      <c r="A3419" s="109" t="n"/>
      <c r="B3419" s="222" t="n"/>
      <c r="C3419" s="244" t="n"/>
      <c r="D3419" s="244" t="n"/>
      <c r="E3419" s="244" t="n"/>
      <c r="F3419" s="244" t="n"/>
      <c r="G3419" s="244" t="n"/>
      <c r="H3419" s="244" t="n"/>
      <c r="I3419" s="267" t="n"/>
      <c r="J3419" s="268" t="n"/>
      <c r="K3419" s="244" t="n"/>
      <c r="L3419" s="244" t="n"/>
      <c r="M3419" s="259" t="n"/>
      <c r="N3419" s="244" t="n"/>
      <c r="O3419" s="244" t="n"/>
      <c r="P3419" s="244" t="n"/>
      <c r="Q3419" s="244" t="n"/>
      <c r="R3419" s="244" t="n"/>
      <c r="S3419" s="223" t="n"/>
      <c r="T3419" s="244" t="n"/>
      <c r="U3419" s="246" t="n"/>
      <c r="V3419" s="244" t="n"/>
      <c r="W3419" s="244" t="n"/>
      <c r="X3419" s="244" t="n"/>
      <c r="Y3419" s="269" t="n"/>
      <c r="Z3419" s="270" t="n"/>
      <c r="AA3419" s="241" t="n"/>
      <c r="AB3419" s="244" t="n"/>
    </row>
    <row r="3420" ht="15" customHeight="1" s="283">
      <c r="A3420" s="109" t="n"/>
      <c r="B3420" s="222" t="n"/>
      <c r="C3420" s="244" t="n"/>
      <c r="D3420" s="244" t="n"/>
      <c r="E3420" s="244" t="n"/>
      <c r="F3420" s="244" t="n"/>
      <c r="G3420" s="244" t="n"/>
      <c r="H3420" s="244" t="n"/>
      <c r="I3420" s="267" t="n"/>
      <c r="J3420" s="268" t="n"/>
      <c r="K3420" s="244" t="n"/>
      <c r="L3420" s="244" t="n"/>
      <c r="M3420" s="259" t="n"/>
      <c r="N3420" s="244" t="n"/>
      <c r="O3420" s="244" t="n"/>
      <c r="P3420" s="244" t="n"/>
      <c r="Q3420" s="244" t="n"/>
      <c r="R3420" s="244" t="n"/>
      <c r="S3420" s="223" t="n"/>
      <c r="T3420" s="244" t="n"/>
      <c r="U3420" s="246" t="n"/>
      <c r="V3420" s="244" t="n"/>
      <c r="W3420" s="244" t="n"/>
      <c r="X3420" s="244" t="n"/>
      <c r="Y3420" s="269" t="n"/>
      <c r="Z3420" s="270" t="n"/>
      <c r="AA3420" s="241" t="n"/>
      <c r="AB3420" s="244" t="n"/>
    </row>
    <row r="3421" ht="15" customHeight="1" s="283">
      <c r="A3421" s="109" t="n"/>
      <c r="B3421" s="222" t="n"/>
      <c r="C3421" s="244" t="n"/>
      <c r="D3421" s="244" t="n"/>
      <c r="E3421" s="244" t="n"/>
      <c r="F3421" s="244" t="n"/>
      <c r="G3421" s="244" t="n"/>
      <c r="H3421" s="244" t="n"/>
      <c r="I3421" s="267" t="n"/>
      <c r="J3421" s="268" t="n"/>
      <c r="K3421" s="244" t="n"/>
      <c r="L3421" s="244" t="n"/>
      <c r="M3421" s="259" t="n"/>
      <c r="N3421" s="244" t="n"/>
      <c r="O3421" s="244" t="n"/>
      <c r="P3421" s="244" t="n"/>
      <c r="Q3421" s="244" t="n"/>
      <c r="R3421" s="244" t="n"/>
      <c r="S3421" s="223" t="n"/>
      <c r="T3421" s="244" t="n"/>
      <c r="U3421" s="246" t="n"/>
      <c r="V3421" s="244" t="n"/>
      <c r="W3421" s="244" t="n"/>
      <c r="X3421" s="244" t="n"/>
      <c r="Y3421" s="269" t="n"/>
      <c r="Z3421" s="270" t="n"/>
      <c r="AA3421" s="241" t="n"/>
      <c r="AB3421" s="244" t="n"/>
    </row>
    <row r="3422" ht="15" customHeight="1" s="283">
      <c r="A3422" s="109" t="n"/>
      <c r="B3422" s="222" t="n"/>
      <c r="C3422" s="244" t="n"/>
      <c r="D3422" s="244" t="n"/>
      <c r="E3422" s="244" t="n"/>
      <c r="F3422" s="244" t="n"/>
      <c r="G3422" s="244" t="n"/>
      <c r="H3422" s="244" t="n"/>
      <c r="I3422" s="267" t="n"/>
      <c r="J3422" s="268" t="n"/>
      <c r="K3422" s="244" t="n"/>
      <c r="L3422" s="244" t="n"/>
      <c r="M3422" s="259" t="n"/>
      <c r="N3422" s="244" t="n"/>
      <c r="O3422" s="244" t="n"/>
      <c r="P3422" s="244" t="n"/>
      <c r="Q3422" s="244" t="n"/>
      <c r="R3422" s="244" t="n"/>
      <c r="S3422" s="223" t="n"/>
      <c r="T3422" s="244" t="n"/>
      <c r="U3422" s="246" t="n"/>
      <c r="V3422" s="244" t="n"/>
      <c r="W3422" s="244" t="n"/>
      <c r="X3422" s="244" t="n"/>
      <c r="Y3422" s="269" t="n"/>
      <c r="Z3422" s="270" t="n"/>
      <c r="AA3422" s="241" t="n"/>
      <c r="AB3422" s="244" t="n"/>
    </row>
    <row r="3423" ht="15" customHeight="1" s="283">
      <c r="A3423" s="109" t="n"/>
      <c r="B3423" s="222" t="n"/>
      <c r="C3423" s="244" t="n"/>
      <c r="D3423" s="244" t="n"/>
      <c r="E3423" s="244" t="n"/>
      <c r="F3423" s="244" t="n"/>
      <c r="G3423" s="244" t="n"/>
      <c r="H3423" s="244" t="n"/>
      <c r="I3423" s="267" t="n"/>
      <c r="J3423" s="268" t="n"/>
      <c r="K3423" s="244" t="n"/>
      <c r="L3423" s="244" t="n"/>
      <c r="M3423" s="259" t="n"/>
      <c r="N3423" s="244" t="n"/>
      <c r="O3423" s="244" t="n"/>
      <c r="P3423" s="244" t="n"/>
      <c r="Q3423" s="244" t="n"/>
      <c r="R3423" s="244" t="n"/>
      <c r="S3423" s="223" t="n"/>
      <c r="T3423" s="244" t="n"/>
      <c r="U3423" s="246" t="n"/>
      <c r="V3423" s="244" t="n"/>
      <c r="W3423" s="244" t="n"/>
      <c r="X3423" s="244" t="n"/>
      <c r="Y3423" s="269" t="n"/>
      <c r="Z3423" s="270" t="n"/>
      <c r="AA3423" s="241" t="n"/>
      <c r="AB3423" s="244" t="n"/>
    </row>
    <row r="3424" ht="15" customHeight="1" s="283">
      <c r="A3424" s="109" t="n"/>
      <c r="B3424" s="222" t="n"/>
      <c r="C3424" s="244" t="n"/>
      <c r="D3424" s="244" t="n"/>
      <c r="E3424" s="244" t="n"/>
      <c r="F3424" s="244" t="n"/>
      <c r="G3424" s="244" t="n"/>
      <c r="H3424" s="244" t="n"/>
      <c r="I3424" s="267" t="n"/>
      <c r="J3424" s="268" t="n"/>
      <c r="K3424" s="244" t="n"/>
      <c r="L3424" s="244" t="n"/>
      <c r="M3424" s="259" t="n"/>
      <c r="N3424" s="244" t="n"/>
      <c r="O3424" s="244" t="n"/>
      <c r="P3424" s="244" t="n"/>
      <c r="Q3424" s="244" t="n"/>
      <c r="R3424" s="244" t="n"/>
      <c r="S3424" s="223" t="n"/>
      <c r="T3424" s="244" t="n"/>
      <c r="U3424" s="246" t="n"/>
      <c r="V3424" s="244" t="n"/>
      <c r="W3424" s="244" t="n"/>
      <c r="X3424" s="244" t="n"/>
      <c r="Y3424" s="269" t="n"/>
      <c r="Z3424" s="270" t="n"/>
      <c r="AA3424" s="241" t="n"/>
      <c r="AB3424" s="244" t="n"/>
    </row>
    <row r="3425" ht="15" customHeight="1" s="283">
      <c r="A3425" s="109" t="n"/>
      <c r="B3425" s="222" t="n"/>
      <c r="C3425" s="244" t="n"/>
      <c r="D3425" s="244" t="n"/>
      <c r="E3425" s="244" t="n"/>
      <c r="F3425" s="244" t="n"/>
      <c r="G3425" s="244" t="n"/>
      <c r="H3425" s="244" t="n"/>
      <c r="I3425" s="267" t="n"/>
      <c r="J3425" s="268" t="n"/>
      <c r="K3425" s="244" t="n"/>
      <c r="L3425" s="244" t="n"/>
      <c r="M3425" s="259" t="n"/>
      <c r="N3425" s="244" t="n"/>
      <c r="O3425" s="244" t="n"/>
      <c r="P3425" s="244" t="n"/>
      <c r="Q3425" s="244" t="n"/>
      <c r="R3425" s="244" t="n"/>
      <c r="S3425" s="223" t="n"/>
      <c r="T3425" s="244" t="n"/>
      <c r="U3425" s="246" t="n"/>
      <c r="V3425" s="244" t="n"/>
      <c r="W3425" s="244" t="n"/>
      <c r="X3425" s="244" t="n"/>
      <c r="Y3425" s="269" t="n"/>
      <c r="Z3425" s="270" t="n"/>
      <c r="AA3425" s="241" t="n"/>
      <c r="AB3425" s="244" t="n"/>
    </row>
    <row r="3426" ht="15" customHeight="1" s="283">
      <c r="A3426" s="109" t="n"/>
      <c r="B3426" s="222" t="n"/>
      <c r="C3426" s="244" t="n"/>
      <c r="D3426" s="244" t="n"/>
      <c r="E3426" s="244" t="n"/>
      <c r="F3426" s="244" t="n"/>
      <c r="G3426" s="244" t="n"/>
      <c r="H3426" s="244" t="n"/>
      <c r="I3426" s="267" t="n"/>
      <c r="J3426" s="268" t="n"/>
      <c r="K3426" s="244" t="n"/>
      <c r="L3426" s="244" t="n"/>
      <c r="M3426" s="259" t="n"/>
      <c r="N3426" s="244" t="n"/>
      <c r="O3426" s="244" t="n"/>
      <c r="P3426" s="244" t="n"/>
      <c r="Q3426" s="244" t="n"/>
      <c r="R3426" s="244" t="n"/>
      <c r="S3426" s="223" t="n"/>
      <c r="T3426" s="244" t="n"/>
      <c r="U3426" s="246" t="n"/>
      <c r="V3426" s="244" t="n"/>
      <c r="W3426" s="244" t="n"/>
      <c r="X3426" s="244" t="n"/>
      <c r="Y3426" s="269" t="n"/>
      <c r="Z3426" s="270" t="n"/>
      <c r="AA3426" s="241" t="n"/>
      <c r="AB3426" s="244" t="n"/>
    </row>
    <row r="3427" ht="15" customHeight="1" s="283">
      <c r="A3427" s="109" t="n"/>
      <c r="B3427" s="222" t="n"/>
      <c r="C3427" s="244" t="n"/>
      <c r="D3427" s="244" t="n"/>
      <c r="E3427" s="244" t="n"/>
      <c r="F3427" s="244" t="n"/>
      <c r="G3427" s="244" t="n"/>
      <c r="H3427" s="244" t="n"/>
      <c r="I3427" s="267" t="n"/>
      <c r="J3427" s="268" t="n"/>
      <c r="K3427" s="244" t="n"/>
      <c r="L3427" s="244" t="n"/>
      <c r="M3427" s="259" t="n"/>
      <c r="N3427" s="244" t="n"/>
      <c r="O3427" s="244" t="n"/>
      <c r="P3427" s="244" t="n"/>
      <c r="Q3427" s="244" t="n"/>
      <c r="R3427" s="244" t="n"/>
      <c r="S3427" s="223" t="n"/>
      <c r="T3427" s="244" t="n"/>
      <c r="U3427" s="246" t="n"/>
      <c r="V3427" s="244" t="n"/>
      <c r="W3427" s="244" t="n"/>
      <c r="X3427" s="244" t="n"/>
      <c r="Y3427" s="269" t="n"/>
      <c r="Z3427" s="270" t="n"/>
      <c r="AA3427" s="241" t="n"/>
      <c r="AB3427" s="244" t="n"/>
    </row>
    <row r="3428" ht="15" customHeight="1" s="283">
      <c r="A3428" s="109" t="n"/>
      <c r="B3428" s="222" t="n"/>
      <c r="C3428" s="244" t="n"/>
      <c r="D3428" s="244" t="n"/>
      <c r="E3428" s="244" t="n"/>
      <c r="F3428" s="244" t="n"/>
      <c r="G3428" s="244" t="n"/>
      <c r="H3428" s="244" t="n"/>
      <c r="I3428" s="267" t="n"/>
      <c r="J3428" s="268" t="n"/>
      <c r="K3428" s="244" t="n"/>
      <c r="L3428" s="244" t="n"/>
      <c r="M3428" s="259" t="n"/>
      <c r="N3428" s="244" t="n"/>
      <c r="O3428" s="244" t="n"/>
      <c r="P3428" s="244" t="n"/>
      <c r="Q3428" s="244" t="n"/>
      <c r="R3428" s="244" t="n"/>
      <c r="S3428" s="223" t="n"/>
      <c r="T3428" s="244" t="n"/>
      <c r="U3428" s="246" t="n"/>
      <c r="V3428" s="244" t="n"/>
      <c r="W3428" s="244" t="n"/>
      <c r="X3428" s="244" t="n"/>
      <c r="Y3428" s="269" t="n"/>
      <c r="Z3428" s="270" t="n"/>
      <c r="AA3428" s="241" t="n"/>
      <c r="AB3428" s="244" t="n"/>
    </row>
    <row r="3429" ht="15" customHeight="1" s="283">
      <c r="A3429" s="109" t="n"/>
      <c r="B3429" s="222" t="n"/>
      <c r="C3429" s="244" t="n"/>
      <c r="D3429" s="244" t="n"/>
      <c r="E3429" s="244" t="n"/>
      <c r="F3429" s="244" t="n"/>
      <c r="G3429" s="244" t="n"/>
      <c r="H3429" s="244" t="n"/>
      <c r="I3429" s="267" t="n"/>
      <c r="J3429" s="268" t="n"/>
      <c r="K3429" s="244" t="n"/>
      <c r="L3429" s="244" t="n"/>
      <c r="M3429" s="259" t="n"/>
      <c r="N3429" s="244" t="n"/>
      <c r="O3429" s="244" t="n"/>
      <c r="P3429" s="244" t="n"/>
      <c r="Q3429" s="244" t="n"/>
      <c r="R3429" s="244" t="n"/>
      <c r="S3429" s="223" t="n"/>
      <c r="T3429" s="244" t="n"/>
      <c r="U3429" s="246" t="n"/>
      <c r="V3429" s="244" t="n"/>
      <c r="W3429" s="244" t="n"/>
      <c r="X3429" s="244" t="n"/>
      <c r="Y3429" s="269" t="n"/>
      <c r="Z3429" s="270" t="n"/>
      <c r="AA3429" s="241" t="n"/>
      <c r="AB3429" s="244" t="n"/>
    </row>
    <row r="3430" ht="15" customHeight="1" s="283">
      <c r="A3430" s="109" t="n"/>
      <c r="B3430" s="222" t="n"/>
      <c r="C3430" s="244" t="n"/>
      <c r="D3430" s="244" t="n"/>
      <c r="E3430" s="244" t="n"/>
      <c r="F3430" s="244" t="n"/>
      <c r="G3430" s="244" t="n"/>
      <c r="H3430" s="244" t="n"/>
      <c r="I3430" s="267" t="n"/>
      <c r="J3430" s="268" t="n"/>
      <c r="K3430" s="244" t="n"/>
      <c r="L3430" s="244" t="n"/>
      <c r="M3430" s="259" t="n"/>
      <c r="N3430" s="244" t="n"/>
      <c r="O3430" s="244" t="n"/>
      <c r="P3430" s="244" t="n"/>
      <c r="Q3430" s="244" t="n"/>
      <c r="R3430" s="244" t="n"/>
      <c r="S3430" s="223" t="n"/>
      <c r="T3430" s="244" t="n"/>
      <c r="U3430" s="246" t="n"/>
      <c r="V3430" s="244" t="n"/>
      <c r="W3430" s="244" t="n"/>
      <c r="X3430" s="244" t="n"/>
      <c r="Y3430" s="269" t="n"/>
      <c r="Z3430" s="270" t="n"/>
      <c r="AA3430" s="241" t="n"/>
      <c r="AB3430" s="244" t="n"/>
    </row>
    <row r="3431" ht="15" customHeight="1" s="283">
      <c r="A3431" s="109" t="n"/>
      <c r="B3431" s="222" t="n"/>
      <c r="C3431" s="244" t="n"/>
      <c r="D3431" s="244" t="n"/>
      <c r="E3431" s="244" t="n"/>
      <c r="F3431" s="244" t="n"/>
      <c r="G3431" s="244" t="n"/>
      <c r="H3431" s="244" t="n"/>
      <c r="I3431" s="267" t="n"/>
      <c r="J3431" s="268" t="n"/>
      <c r="K3431" s="244" t="n"/>
      <c r="L3431" s="244" t="n"/>
      <c r="M3431" s="259" t="n"/>
      <c r="N3431" s="244" t="n"/>
      <c r="O3431" s="244" t="n"/>
      <c r="P3431" s="244" t="n"/>
      <c r="Q3431" s="244" t="n"/>
      <c r="R3431" s="244" t="n"/>
      <c r="S3431" s="223" t="n"/>
      <c r="T3431" s="244" t="n"/>
      <c r="U3431" s="246" t="n"/>
      <c r="V3431" s="244" t="n"/>
      <c r="W3431" s="244" t="n"/>
      <c r="X3431" s="244" t="n"/>
      <c r="Y3431" s="269" t="n"/>
      <c r="Z3431" s="270" t="n"/>
      <c r="AA3431" s="241" t="n"/>
      <c r="AB3431" s="244" t="n"/>
    </row>
    <row r="3432" ht="15" customHeight="1" s="283">
      <c r="A3432" s="109" t="n"/>
      <c r="B3432" s="222" t="n"/>
      <c r="C3432" s="244" t="n"/>
      <c r="D3432" s="244" t="n"/>
      <c r="E3432" s="244" t="n"/>
      <c r="F3432" s="244" t="n"/>
      <c r="G3432" s="244" t="n"/>
      <c r="H3432" s="244" t="n"/>
      <c r="I3432" s="267" t="n"/>
      <c r="J3432" s="268" t="n"/>
      <c r="K3432" s="244" t="n"/>
      <c r="L3432" s="244" t="n"/>
      <c r="M3432" s="259" t="n"/>
      <c r="N3432" s="244" t="n"/>
      <c r="O3432" s="244" t="n"/>
      <c r="P3432" s="244" t="n"/>
      <c r="Q3432" s="244" t="n"/>
      <c r="R3432" s="244" t="n"/>
      <c r="S3432" s="223" t="n"/>
      <c r="T3432" s="244" t="n"/>
      <c r="U3432" s="246" t="n"/>
      <c r="V3432" s="244" t="n"/>
      <c r="W3432" s="244" t="n"/>
      <c r="X3432" s="244" t="n"/>
      <c r="Y3432" s="269" t="n"/>
      <c r="Z3432" s="270" t="n"/>
      <c r="AA3432" s="241" t="n"/>
      <c r="AB3432" s="244" t="n"/>
    </row>
    <row r="3433" ht="15" customHeight="1" s="283">
      <c r="A3433" s="109" t="n"/>
      <c r="B3433" s="222" t="n"/>
      <c r="C3433" s="244" t="n"/>
      <c r="D3433" s="244" t="n"/>
      <c r="E3433" s="244" t="n"/>
      <c r="F3433" s="244" t="n"/>
      <c r="G3433" s="244" t="n"/>
      <c r="H3433" s="244" t="n"/>
      <c r="I3433" s="267" t="n"/>
      <c r="J3433" s="268" t="n"/>
      <c r="K3433" s="244" t="n"/>
      <c r="L3433" s="244" t="n"/>
      <c r="M3433" s="259" t="n"/>
      <c r="N3433" s="244" t="n"/>
      <c r="O3433" s="244" t="n"/>
      <c r="P3433" s="244" t="n"/>
      <c r="Q3433" s="244" t="n"/>
      <c r="R3433" s="244" t="n"/>
      <c r="S3433" s="223" t="n"/>
      <c r="T3433" s="244" t="n"/>
      <c r="U3433" s="246" t="n"/>
      <c r="V3433" s="244" t="n"/>
      <c r="W3433" s="244" t="n"/>
      <c r="X3433" s="244" t="n"/>
      <c r="Y3433" s="269" t="n"/>
      <c r="Z3433" s="270" t="n"/>
      <c r="AA3433" s="241" t="n"/>
      <c r="AB3433" s="244" t="n"/>
    </row>
    <row r="3434" ht="15" customHeight="1" s="283">
      <c r="A3434" s="109" t="n"/>
      <c r="B3434" s="222" t="n"/>
      <c r="C3434" s="244" t="n"/>
      <c r="D3434" s="244" t="n"/>
      <c r="E3434" s="244" t="n"/>
      <c r="F3434" s="244" t="n"/>
      <c r="G3434" s="244" t="n"/>
      <c r="H3434" s="244" t="n"/>
      <c r="I3434" s="267" t="n"/>
      <c r="J3434" s="268" t="n"/>
      <c r="K3434" s="244" t="n"/>
      <c r="L3434" s="244" t="n"/>
      <c r="M3434" s="259" t="n"/>
      <c r="N3434" s="244" t="n"/>
      <c r="O3434" s="244" t="n"/>
      <c r="P3434" s="244" t="n"/>
      <c r="Q3434" s="244" t="n"/>
      <c r="R3434" s="244" t="n"/>
      <c r="S3434" s="223" t="n"/>
      <c r="T3434" s="244" t="n"/>
      <c r="U3434" s="246" t="n"/>
      <c r="V3434" s="244" t="n"/>
      <c r="W3434" s="244" t="n"/>
      <c r="X3434" s="244" t="n"/>
      <c r="Y3434" s="269" t="n"/>
      <c r="Z3434" s="270" t="n"/>
      <c r="AA3434" s="241" t="n"/>
      <c r="AB3434" s="244" t="n"/>
    </row>
    <row r="3435" ht="15" customHeight="1" s="283">
      <c r="A3435" s="109" t="n"/>
      <c r="B3435" s="222" t="n"/>
      <c r="C3435" s="244" t="n"/>
      <c r="D3435" s="244" t="n"/>
      <c r="E3435" s="244" t="n"/>
      <c r="F3435" s="244" t="n"/>
      <c r="G3435" s="244" t="n"/>
      <c r="H3435" s="244" t="n"/>
      <c r="I3435" s="267" t="n"/>
      <c r="J3435" s="268" t="n"/>
      <c r="K3435" s="244" t="n"/>
      <c r="L3435" s="244" t="n"/>
      <c r="M3435" s="259" t="n"/>
      <c r="N3435" s="244" t="n"/>
      <c r="O3435" s="244" t="n"/>
      <c r="P3435" s="244" t="n"/>
      <c r="Q3435" s="244" t="n"/>
      <c r="R3435" s="244" t="n"/>
      <c r="S3435" s="223" t="n"/>
      <c r="T3435" s="244" t="n"/>
      <c r="U3435" s="246" t="n"/>
      <c r="V3435" s="244" t="n"/>
      <c r="W3435" s="244" t="n"/>
      <c r="X3435" s="244" t="n"/>
      <c r="Y3435" s="269" t="n"/>
      <c r="Z3435" s="270" t="n"/>
      <c r="AA3435" s="241" t="n"/>
      <c r="AB3435" s="244" t="n"/>
    </row>
    <row r="3436" ht="15" customHeight="1" s="283">
      <c r="A3436" s="109" t="n"/>
      <c r="B3436" s="222" t="n"/>
      <c r="C3436" s="244" t="n"/>
      <c r="D3436" s="244" t="n"/>
      <c r="E3436" s="244" t="n"/>
      <c r="F3436" s="244" t="n"/>
      <c r="G3436" s="244" t="n"/>
      <c r="H3436" s="244" t="n"/>
      <c r="I3436" s="267" t="n"/>
      <c r="J3436" s="268" t="n"/>
      <c r="K3436" s="244" t="n"/>
      <c r="L3436" s="244" t="n"/>
      <c r="M3436" s="259" t="n"/>
      <c r="N3436" s="244" t="n"/>
      <c r="O3436" s="244" t="n"/>
      <c r="P3436" s="244" t="n"/>
      <c r="Q3436" s="244" t="n"/>
      <c r="R3436" s="244" t="n"/>
      <c r="S3436" s="223" t="n"/>
      <c r="T3436" s="244" t="n"/>
      <c r="U3436" s="246" t="n"/>
      <c r="V3436" s="244" t="n"/>
      <c r="W3436" s="244" t="n"/>
      <c r="X3436" s="244" t="n"/>
      <c r="Y3436" s="269" t="n"/>
      <c r="Z3436" s="270" t="n"/>
      <c r="AA3436" s="241" t="n"/>
      <c r="AB3436" s="244" t="n"/>
    </row>
    <row r="3437" ht="15" customHeight="1" s="283">
      <c r="A3437" s="109" t="n"/>
      <c r="B3437" s="222" t="n"/>
      <c r="C3437" s="244" t="n"/>
      <c r="D3437" s="244" t="n"/>
      <c r="E3437" s="244" t="n"/>
      <c r="F3437" s="244" t="n"/>
      <c r="G3437" s="244" t="n"/>
      <c r="H3437" s="244" t="n"/>
      <c r="I3437" s="267" t="n"/>
      <c r="J3437" s="268" t="n"/>
      <c r="K3437" s="244" t="n"/>
      <c r="L3437" s="244" t="n"/>
      <c r="M3437" s="259" t="n"/>
      <c r="N3437" s="244" t="n"/>
      <c r="O3437" s="244" t="n"/>
      <c r="P3437" s="244" t="n"/>
      <c r="Q3437" s="244" t="n"/>
      <c r="R3437" s="244" t="n"/>
      <c r="S3437" s="223" t="n"/>
      <c r="T3437" s="244" t="n"/>
      <c r="U3437" s="246" t="n"/>
      <c r="V3437" s="244" t="n"/>
      <c r="W3437" s="244" t="n"/>
      <c r="X3437" s="244" t="n"/>
      <c r="Y3437" s="269" t="n"/>
      <c r="Z3437" s="270" t="n"/>
      <c r="AA3437" s="241" t="n"/>
      <c r="AB3437" s="244" t="n"/>
    </row>
    <row r="3438" ht="15" customHeight="1" s="283">
      <c r="A3438" s="109" t="n"/>
      <c r="B3438" s="222" t="n"/>
      <c r="C3438" s="244" t="n"/>
      <c r="D3438" s="244" t="n"/>
      <c r="E3438" s="244" t="n"/>
      <c r="F3438" s="244" t="n"/>
      <c r="G3438" s="244" t="n"/>
      <c r="H3438" s="244" t="n"/>
      <c r="I3438" s="267" t="n"/>
      <c r="J3438" s="268" t="n"/>
      <c r="K3438" s="244" t="n"/>
      <c r="L3438" s="244" t="n"/>
      <c r="M3438" s="259" t="n"/>
      <c r="N3438" s="244" t="n"/>
      <c r="O3438" s="244" t="n"/>
      <c r="P3438" s="244" t="n"/>
      <c r="Q3438" s="244" t="n"/>
      <c r="R3438" s="244" t="n"/>
      <c r="S3438" s="223" t="n"/>
      <c r="T3438" s="244" t="n"/>
      <c r="U3438" s="246" t="n"/>
      <c r="V3438" s="244" t="n"/>
      <c r="W3438" s="244" t="n"/>
      <c r="X3438" s="244" t="n"/>
      <c r="Y3438" s="269" t="n"/>
      <c r="Z3438" s="270" t="n"/>
      <c r="AA3438" s="241" t="n"/>
      <c r="AB3438" s="244" t="n"/>
    </row>
    <row r="3439" ht="15" customHeight="1" s="283">
      <c r="A3439" s="109" t="n"/>
      <c r="B3439" s="222" t="n"/>
      <c r="C3439" s="244" t="n"/>
      <c r="D3439" s="244" t="n"/>
      <c r="E3439" s="244" t="n"/>
      <c r="F3439" s="244" t="n"/>
      <c r="G3439" s="244" t="n"/>
      <c r="H3439" s="244" t="n"/>
      <c r="I3439" s="267" t="n"/>
      <c r="J3439" s="268" t="n"/>
      <c r="K3439" s="244" t="n"/>
      <c r="L3439" s="244" t="n"/>
      <c r="M3439" s="259" t="n"/>
      <c r="N3439" s="244" t="n"/>
      <c r="O3439" s="244" t="n"/>
      <c r="P3439" s="244" t="n"/>
      <c r="Q3439" s="244" t="n"/>
      <c r="R3439" s="244" t="n"/>
      <c r="S3439" s="223" t="n"/>
      <c r="T3439" s="244" t="n"/>
      <c r="U3439" s="246" t="n"/>
      <c r="V3439" s="244" t="n"/>
      <c r="W3439" s="244" t="n"/>
      <c r="X3439" s="244" t="n"/>
      <c r="Y3439" s="269" t="n"/>
      <c r="Z3439" s="270" t="n"/>
      <c r="AA3439" s="241" t="n"/>
      <c r="AB3439" s="244" t="n"/>
    </row>
    <row r="3440" ht="15" customHeight="1" s="283">
      <c r="A3440" s="109" t="n"/>
      <c r="B3440" s="222" t="n"/>
      <c r="C3440" s="244" t="n"/>
      <c r="D3440" s="244" t="n"/>
      <c r="E3440" s="244" t="n"/>
      <c r="F3440" s="244" t="n"/>
      <c r="G3440" s="244" t="n"/>
      <c r="H3440" s="244" t="n"/>
      <c r="I3440" s="267" t="n"/>
      <c r="J3440" s="268" t="n"/>
      <c r="K3440" s="244" t="n"/>
      <c r="L3440" s="244" t="n"/>
      <c r="M3440" s="259" t="n"/>
      <c r="N3440" s="244" t="n"/>
      <c r="O3440" s="244" t="n"/>
      <c r="P3440" s="244" t="n"/>
      <c r="Q3440" s="244" t="n"/>
      <c r="R3440" s="244" t="n"/>
      <c r="S3440" s="223" t="n"/>
      <c r="T3440" s="244" t="n"/>
      <c r="U3440" s="246" t="n"/>
      <c r="V3440" s="244" t="n"/>
      <c r="W3440" s="244" t="n"/>
      <c r="X3440" s="244" t="n"/>
      <c r="Y3440" s="269" t="n"/>
      <c r="Z3440" s="270" t="n"/>
      <c r="AA3440" s="241" t="n"/>
      <c r="AB3440" s="244" t="n"/>
    </row>
    <row r="3441" ht="15" customHeight="1" s="283">
      <c r="A3441" s="109" t="n"/>
      <c r="B3441" s="222" t="n"/>
      <c r="C3441" s="244" t="n"/>
      <c r="D3441" s="244" t="n"/>
      <c r="E3441" s="244" t="n"/>
      <c r="F3441" s="244" t="n"/>
      <c r="G3441" s="244" t="n"/>
      <c r="H3441" s="244" t="n"/>
      <c r="I3441" s="267" t="n"/>
      <c r="J3441" s="268" t="n"/>
      <c r="K3441" s="244" t="n"/>
      <c r="L3441" s="244" t="n"/>
      <c r="M3441" s="259" t="n"/>
      <c r="N3441" s="244" t="n"/>
      <c r="O3441" s="244" t="n"/>
      <c r="P3441" s="244" t="n"/>
      <c r="Q3441" s="244" t="n"/>
      <c r="R3441" s="244" t="n"/>
      <c r="S3441" s="223" t="n"/>
      <c r="T3441" s="244" t="n"/>
      <c r="U3441" s="246" t="n"/>
      <c r="V3441" s="244" t="n"/>
      <c r="W3441" s="244" t="n"/>
      <c r="X3441" s="244" t="n"/>
      <c r="Y3441" s="269" t="n"/>
      <c r="Z3441" s="270" t="n"/>
      <c r="AA3441" s="241" t="n"/>
      <c r="AB3441" s="244" t="n"/>
    </row>
    <row r="3442" ht="15" customHeight="1" s="283">
      <c r="A3442" s="109" t="n"/>
      <c r="B3442" s="222" t="n"/>
      <c r="C3442" s="244" t="n"/>
      <c r="D3442" s="244" t="n"/>
      <c r="E3442" s="244" t="n"/>
      <c r="F3442" s="244" t="n"/>
      <c r="G3442" s="244" t="n"/>
      <c r="H3442" s="244" t="n"/>
      <c r="I3442" s="267" t="n"/>
      <c r="J3442" s="268" t="n"/>
      <c r="K3442" s="244" t="n"/>
      <c r="L3442" s="244" t="n"/>
      <c r="M3442" s="259" t="n"/>
      <c r="N3442" s="244" t="n"/>
      <c r="O3442" s="244" t="n"/>
      <c r="P3442" s="244" t="n"/>
      <c r="Q3442" s="244" t="n"/>
      <c r="R3442" s="244" t="n"/>
      <c r="S3442" s="223" t="n"/>
      <c r="T3442" s="244" t="n"/>
      <c r="U3442" s="246" t="n"/>
      <c r="V3442" s="244" t="n"/>
      <c r="W3442" s="244" t="n"/>
      <c r="X3442" s="244" t="n"/>
      <c r="Y3442" s="269" t="n"/>
      <c r="Z3442" s="270" t="n"/>
      <c r="AA3442" s="241" t="n"/>
      <c r="AB3442" s="244" t="n"/>
    </row>
    <row r="3443" ht="15" customHeight="1" s="283">
      <c r="A3443" s="109" t="n"/>
      <c r="B3443" s="222" t="n"/>
      <c r="C3443" s="244" t="n"/>
      <c r="D3443" s="244" t="n"/>
      <c r="E3443" s="244" t="n"/>
      <c r="F3443" s="244" t="n"/>
      <c r="G3443" s="244" t="n"/>
      <c r="H3443" s="244" t="n"/>
      <c r="I3443" s="267" t="n"/>
      <c r="J3443" s="268" t="n"/>
      <c r="K3443" s="244" t="n"/>
      <c r="L3443" s="244" t="n"/>
      <c r="M3443" s="259" t="n"/>
      <c r="N3443" s="244" t="n"/>
      <c r="O3443" s="244" t="n"/>
      <c r="P3443" s="244" t="n"/>
      <c r="Q3443" s="244" t="n"/>
      <c r="R3443" s="244" t="n"/>
      <c r="S3443" s="223" t="n"/>
      <c r="T3443" s="244" t="n"/>
      <c r="U3443" s="246" t="n"/>
      <c r="V3443" s="244" t="n"/>
      <c r="W3443" s="244" t="n"/>
      <c r="X3443" s="244" t="n"/>
      <c r="Y3443" s="269" t="n"/>
      <c r="Z3443" s="270" t="n"/>
      <c r="AA3443" s="241" t="n"/>
      <c r="AB3443" s="244" t="n"/>
    </row>
    <row r="3444" ht="15" customHeight="1" s="283">
      <c r="A3444" s="109" t="n"/>
      <c r="B3444" s="222" t="n"/>
      <c r="C3444" s="244" t="n"/>
      <c r="D3444" s="244" t="n"/>
      <c r="E3444" s="244" t="n"/>
      <c r="F3444" s="244" t="n"/>
      <c r="G3444" s="244" t="n"/>
      <c r="H3444" s="244" t="n"/>
      <c r="I3444" s="267" t="n"/>
      <c r="J3444" s="268" t="n"/>
      <c r="K3444" s="244" t="n"/>
      <c r="L3444" s="244" t="n"/>
      <c r="M3444" s="259" t="n"/>
      <c r="N3444" s="244" t="n"/>
      <c r="O3444" s="244" t="n"/>
      <c r="P3444" s="244" t="n"/>
      <c r="Q3444" s="244" t="n"/>
      <c r="R3444" s="244" t="n"/>
      <c r="S3444" s="223" t="n"/>
      <c r="T3444" s="244" t="n"/>
      <c r="U3444" s="246" t="n"/>
      <c r="V3444" s="244" t="n"/>
      <c r="W3444" s="244" t="n"/>
      <c r="X3444" s="244" t="n"/>
      <c r="Y3444" s="269" t="n"/>
      <c r="Z3444" s="270" t="n"/>
      <c r="AA3444" s="241" t="n"/>
      <c r="AB3444" s="244" t="n"/>
    </row>
    <row r="3445" ht="15" customHeight="1" s="283">
      <c r="A3445" s="109" t="n"/>
      <c r="B3445" s="222" t="n"/>
      <c r="C3445" s="244" t="n"/>
      <c r="D3445" s="244" t="n"/>
      <c r="E3445" s="244" t="n"/>
      <c r="F3445" s="244" t="n"/>
      <c r="G3445" s="244" t="n"/>
      <c r="H3445" s="244" t="n"/>
      <c r="I3445" s="267" t="n"/>
      <c r="J3445" s="268" t="n"/>
      <c r="K3445" s="244" t="n"/>
      <c r="L3445" s="244" t="n"/>
      <c r="M3445" s="259" t="n"/>
      <c r="N3445" s="244" t="n"/>
      <c r="O3445" s="244" t="n"/>
      <c r="P3445" s="244" t="n"/>
      <c r="Q3445" s="244" t="n"/>
      <c r="R3445" s="244" t="n"/>
      <c r="S3445" s="223" t="n"/>
      <c r="T3445" s="244" t="n"/>
      <c r="U3445" s="246" t="n"/>
      <c r="V3445" s="244" t="n"/>
      <c r="W3445" s="244" t="n"/>
      <c r="X3445" s="244" t="n"/>
      <c r="Y3445" s="269" t="n"/>
      <c r="Z3445" s="270" t="n"/>
      <c r="AA3445" s="241" t="n"/>
      <c r="AB3445" s="244" t="n"/>
    </row>
    <row r="3446" ht="15" customHeight="1" s="283">
      <c r="A3446" s="109" t="n"/>
      <c r="B3446" s="222" t="n"/>
      <c r="C3446" s="244" t="n"/>
      <c r="D3446" s="244" t="n"/>
      <c r="E3446" s="244" t="n"/>
      <c r="F3446" s="244" t="n"/>
      <c r="G3446" s="244" t="n"/>
      <c r="H3446" s="244" t="n"/>
      <c r="I3446" s="267" t="n"/>
      <c r="J3446" s="268" t="n"/>
      <c r="K3446" s="244" t="n"/>
      <c r="L3446" s="244" t="n"/>
      <c r="M3446" s="259" t="n"/>
      <c r="N3446" s="244" t="n"/>
      <c r="O3446" s="244" t="n"/>
      <c r="P3446" s="244" t="n"/>
      <c r="Q3446" s="244" t="n"/>
      <c r="R3446" s="244" t="n"/>
      <c r="S3446" s="223" t="n"/>
      <c r="T3446" s="244" t="n"/>
      <c r="U3446" s="246" t="n"/>
      <c r="V3446" s="244" t="n"/>
      <c r="W3446" s="244" t="n"/>
      <c r="X3446" s="244" t="n"/>
      <c r="Y3446" s="269" t="n"/>
      <c r="Z3446" s="270" t="n"/>
      <c r="AA3446" s="241" t="n"/>
      <c r="AB3446" s="244" t="n"/>
    </row>
    <row r="3447" ht="15" customHeight="1" s="283">
      <c r="A3447" s="109" t="n"/>
      <c r="B3447" s="222" t="n"/>
      <c r="C3447" s="244" t="n"/>
      <c r="D3447" s="244" t="n"/>
      <c r="E3447" s="244" t="n"/>
      <c r="F3447" s="244" t="n"/>
      <c r="G3447" s="244" t="n"/>
      <c r="H3447" s="244" t="n"/>
      <c r="I3447" s="267" t="n"/>
      <c r="J3447" s="268" t="n"/>
      <c r="K3447" s="244" t="n"/>
      <c r="L3447" s="244" t="n"/>
      <c r="M3447" s="259" t="n"/>
      <c r="N3447" s="244" t="n"/>
      <c r="O3447" s="244" t="n"/>
      <c r="P3447" s="244" t="n"/>
      <c r="Q3447" s="244" t="n"/>
      <c r="R3447" s="244" t="n"/>
      <c r="S3447" s="223" t="n"/>
      <c r="T3447" s="244" t="n"/>
      <c r="U3447" s="246" t="n"/>
      <c r="V3447" s="244" t="n"/>
      <c r="W3447" s="244" t="n"/>
      <c r="X3447" s="244" t="n"/>
      <c r="Y3447" s="269" t="n"/>
      <c r="Z3447" s="270" t="n"/>
      <c r="AA3447" s="241" t="n"/>
      <c r="AB3447" s="244" t="n"/>
    </row>
    <row r="3448" ht="15" customHeight="1" s="283">
      <c r="A3448" s="109" t="n"/>
      <c r="B3448" s="222" t="n"/>
      <c r="C3448" s="244" t="n"/>
      <c r="D3448" s="244" t="n"/>
      <c r="E3448" s="244" t="n"/>
      <c r="F3448" s="244" t="n"/>
      <c r="G3448" s="244" t="n"/>
      <c r="H3448" s="244" t="n"/>
      <c r="I3448" s="267" t="n"/>
      <c r="J3448" s="268" t="n"/>
      <c r="K3448" s="244" t="n"/>
      <c r="L3448" s="244" t="n"/>
      <c r="M3448" s="259" t="n"/>
      <c r="N3448" s="244" t="n"/>
      <c r="O3448" s="244" t="n"/>
      <c r="P3448" s="244" t="n"/>
      <c r="Q3448" s="244" t="n"/>
      <c r="R3448" s="244" t="n"/>
      <c r="S3448" s="223" t="n"/>
      <c r="T3448" s="244" t="n"/>
      <c r="U3448" s="246" t="n"/>
      <c r="V3448" s="244" t="n"/>
      <c r="W3448" s="244" t="n"/>
      <c r="X3448" s="244" t="n"/>
      <c r="Y3448" s="269" t="n"/>
      <c r="Z3448" s="270" t="n"/>
      <c r="AA3448" s="241" t="n"/>
      <c r="AB3448" s="244" t="n"/>
    </row>
    <row r="3449" ht="15" customHeight="1" s="283">
      <c r="A3449" s="109" t="n"/>
      <c r="B3449" s="222" t="n"/>
      <c r="C3449" s="244" t="n"/>
      <c r="D3449" s="244" t="n"/>
      <c r="E3449" s="244" t="n"/>
      <c r="F3449" s="244" t="n"/>
      <c r="G3449" s="244" t="n"/>
      <c r="H3449" s="244" t="n"/>
      <c r="I3449" s="267" t="n"/>
      <c r="J3449" s="268" t="n"/>
      <c r="K3449" s="244" t="n"/>
      <c r="L3449" s="244" t="n"/>
      <c r="M3449" s="259" t="n"/>
      <c r="N3449" s="244" t="n"/>
      <c r="O3449" s="244" t="n"/>
      <c r="P3449" s="244" t="n"/>
      <c r="Q3449" s="244" t="n"/>
      <c r="R3449" s="244" t="n"/>
      <c r="S3449" s="223" t="n"/>
      <c r="T3449" s="244" t="n"/>
      <c r="U3449" s="246" t="n"/>
      <c r="V3449" s="244" t="n"/>
      <c r="W3449" s="244" t="n"/>
      <c r="X3449" s="244" t="n"/>
      <c r="Y3449" s="269" t="n"/>
      <c r="Z3449" s="270" t="n"/>
      <c r="AA3449" s="241" t="n"/>
      <c r="AB3449" s="244" t="n"/>
    </row>
    <row r="3450" ht="15" customHeight="1" s="283">
      <c r="A3450" s="109" t="n"/>
      <c r="B3450" s="222" t="n"/>
      <c r="C3450" s="244" t="n"/>
      <c r="D3450" s="244" t="n"/>
      <c r="E3450" s="244" t="n"/>
      <c r="F3450" s="244" t="n"/>
      <c r="G3450" s="244" t="n"/>
      <c r="H3450" s="244" t="n"/>
      <c r="I3450" s="267" t="n"/>
      <c r="J3450" s="268" t="n"/>
      <c r="K3450" s="244" t="n"/>
      <c r="L3450" s="244" t="n"/>
      <c r="M3450" s="259" t="n"/>
      <c r="N3450" s="244" t="n"/>
      <c r="O3450" s="244" t="n"/>
      <c r="P3450" s="244" t="n"/>
      <c r="Q3450" s="244" t="n"/>
      <c r="R3450" s="244" t="n"/>
      <c r="S3450" s="223" t="n"/>
      <c r="T3450" s="244" t="n"/>
      <c r="U3450" s="246" t="n"/>
      <c r="V3450" s="244" t="n"/>
      <c r="W3450" s="244" t="n"/>
      <c r="X3450" s="244" t="n"/>
      <c r="Y3450" s="269" t="n"/>
      <c r="Z3450" s="270" t="n"/>
      <c r="AA3450" s="241" t="n"/>
      <c r="AB3450" s="244" t="n"/>
    </row>
    <row r="3451" ht="15" customHeight="1" s="283">
      <c r="A3451" s="109" t="n"/>
      <c r="B3451" s="222" t="n"/>
      <c r="C3451" s="244" t="n"/>
      <c r="D3451" s="244" t="n"/>
      <c r="E3451" s="244" t="n"/>
      <c r="F3451" s="244" t="n"/>
      <c r="G3451" s="244" t="n"/>
      <c r="H3451" s="244" t="n"/>
      <c r="I3451" s="267" t="n"/>
      <c r="J3451" s="268" t="n"/>
      <c r="K3451" s="244" t="n"/>
      <c r="L3451" s="244" t="n"/>
      <c r="M3451" s="259" t="n"/>
      <c r="N3451" s="244" t="n"/>
      <c r="O3451" s="244" t="n"/>
      <c r="P3451" s="244" t="n"/>
      <c r="Q3451" s="244" t="n"/>
      <c r="R3451" s="244" t="n"/>
      <c r="S3451" s="223" t="n"/>
      <c r="T3451" s="244" t="n"/>
      <c r="U3451" s="246" t="n"/>
      <c r="V3451" s="244" t="n"/>
      <c r="W3451" s="244" t="n"/>
      <c r="X3451" s="244" t="n"/>
      <c r="Y3451" s="269" t="n"/>
      <c r="Z3451" s="270" t="n"/>
      <c r="AA3451" s="241" t="n"/>
      <c r="AB3451" s="244" t="n"/>
    </row>
    <row r="3452" ht="15" customHeight="1" s="283">
      <c r="A3452" s="109" t="n"/>
      <c r="B3452" s="222" t="n"/>
      <c r="C3452" s="244" t="n"/>
      <c r="D3452" s="244" t="n"/>
      <c r="E3452" s="244" t="n"/>
      <c r="F3452" s="244" t="n"/>
      <c r="G3452" s="244" t="n"/>
      <c r="H3452" s="244" t="n"/>
      <c r="I3452" s="267" t="n"/>
      <c r="J3452" s="268" t="n"/>
      <c r="K3452" s="244" t="n"/>
      <c r="L3452" s="244" t="n"/>
      <c r="M3452" s="259" t="n"/>
      <c r="N3452" s="244" t="n"/>
      <c r="O3452" s="244" t="n"/>
      <c r="P3452" s="244" t="n"/>
      <c r="Q3452" s="244" t="n"/>
      <c r="R3452" s="244" t="n"/>
      <c r="S3452" s="223" t="n"/>
      <c r="T3452" s="244" t="n"/>
      <c r="U3452" s="246" t="n"/>
      <c r="V3452" s="244" t="n"/>
      <c r="W3452" s="244" t="n"/>
      <c r="X3452" s="244" t="n"/>
      <c r="Y3452" s="269" t="n"/>
      <c r="Z3452" s="270" t="n"/>
      <c r="AA3452" s="241" t="n"/>
      <c r="AB3452" s="244" t="n"/>
    </row>
    <row r="3453" ht="15" customHeight="1" s="283">
      <c r="A3453" s="109" t="n"/>
      <c r="B3453" s="222" t="n"/>
      <c r="C3453" s="244" t="n"/>
      <c r="D3453" s="244" t="n"/>
      <c r="E3453" s="244" t="n"/>
      <c r="F3453" s="244" t="n"/>
      <c r="G3453" s="244" t="n"/>
      <c r="H3453" s="244" t="n"/>
      <c r="I3453" s="267" t="n"/>
      <c r="J3453" s="268" t="n"/>
      <c r="K3453" s="244" t="n"/>
      <c r="L3453" s="244" t="n"/>
      <c r="M3453" s="259" t="n"/>
      <c r="N3453" s="244" t="n"/>
      <c r="O3453" s="244" t="n"/>
      <c r="P3453" s="244" t="n"/>
      <c r="Q3453" s="244" t="n"/>
      <c r="R3453" s="244" t="n"/>
      <c r="S3453" s="223" t="n"/>
      <c r="T3453" s="244" t="n"/>
      <c r="U3453" s="246" t="n"/>
      <c r="V3453" s="244" t="n"/>
      <c r="W3453" s="244" t="n"/>
      <c r="X3453" s="244" t="n"/>
      <c r="Y3453" s="269" t="n"/>
      <c r="Z3453" s="270" t="n"/>
      <c r="AA3453" s="241" t="n"/>
      <c r="AB3453" s="244" t="n"/>
    </row>
    <row r="3454" ht="15" customHeight="1" s="283">
      <c r="A3454" s="109" t="n"/>
      <c r="B3454" s="222" t="n"/>
      <c r="C3454" s="244" t="n"/>
      <c r="D3454" s="244" t="n"/>
      <c r="E3454" s="244" t="n"/>
      <c r="F3454" s="244" t="n"/>
      <c r="G3454" s="244" t="n"/>
      <c r="H3454" s="244" t="n"/>
      <c r="I3454" s="267" t="n"/>
      <c r="J3454" s="268" t="n"/>
      <c r="K3454" s="244" t="n"/>
      <c r="L3454" s="244" t="n"/>
      <c r="M3454" s="259" t="n"/>
      <c r="N3454" s="244" t="n"/>
      <c r="O3454" s="244" t="n"/>
      <c r="P3454" s="244" t="n"/>
      <c r="Q3454" s="244" t="n"/>
      <c r="R3454" s="244" t="n"/>
      <c r="S3454" s="223" t="n"/>
      <c r="T3454" s="244" t="n"/>
      <c r="U3454" s="246" t="n"/>
      <c r="V3454" s="244" t="n"/>
      <c r="W3454" s="244" t="n"/>
      <c r="X3454" s="244" t="n"/>
      <c r="Y3454" s="269" t="n"/>
      <c r="Z3454" s="270" t="n"/>
      <c r="AA3454" s="241" t="n"/>
      <c r="AB3454" s="244" t="n"/>
    </row>
    <row r="3455" ht="15" customHeight="1" s="283">
      <c r="A3455" s="109" t="n"/>
      <c r="B3455" s="222" t="n"/>
      <c r="C3455" s="244" t="n"/>
      <c r="D3455" s="244" t="n"/>
      <c r="E3455" s="244" t="n"/>
      <c r="F3455" s="244" t="n"/>
      <c r="G3455" s="244" t="n"/>
      <c r="H3455" s="244" t="n"/>
      <c r="I3455" s="267" t="n"/>
      <c r="J3455" s="268" t="n"/>
      <c r="K3455" s="244" t="n"/>
      <c r="L3455" s="244" t="n"/>
      <c r="M3455" s="259" t="n"/>
      <c r="N3455" s="244" t="n"/>
      <c r="O3455" s="244" t="n"/>
      <c r="P3455" s="244" t="n"/>
      <c r="Q3455" s="244" t="n"/>
      <c r="R3455" s="244" t="n"/>
      <c r="S3455" s="223" t="n"/>
      <c r="T3455" s="244" t="n"/>
      <c r="U3455" s="246" t="n"/>
      <c r="V3455" s="244" t="n"/>
      <c r="W3455" s="244" t="n"/>
      <c r="X3455" s="244" t="n"/>
      <c r="Y3455" s="269" t="n"/>
      <c r="Z3455" s="270" t="n"/>
      <c r="AA3455" s="241" t="n"/>
      <c r="AB3455" s="244" t="n"/>
    </row>
    <row r="3456" ht="15" customHeight="1" s="283">
      <c r="A3456" s="109" t="n"/>
      <c r="B3456" s="222" t="n"/>
      <c r="C3456" s="244" t="n"/>
      <c r="D3456" s="244" t="n"/>
      <c r="E3456" s="244" t="n"/>
      <c r="F3456" s="244" t="n"/>
      <c r="G3456" s="244" t="n"/>
      <c r="H3456" s="244" t="n"/>
      <c r="I3456" s="267" t="n"/>
      <c r="J3456" s="268" t="n"/>
      <c r="K3456" s="244" t="n"/>
      <c r="L3456" s="244" t="n"/>
      <c r="M3456" s="259" t="n"/>
      <c r="N3456" s="244" t="n"/>
      <c r="O3456" s="244" t="n"/>
      <c r="P3456" s="244" t="n"/>
      <c r="Q3456" s="244" t="n"/>
      <c r="R3456" s="244" t="n"/>
      <c r="S3456" s="223" t="n"/>
      <c r="T3456" s="244" t="n"/>
      <c r="U3456" s="246" t="n"/>
      <c r="V3456" s="244" t="n"/>
      <c r="W3456" s="244" t="n"/>
      <c r="X3456" s="244" t="n"/>
      <c r="Y3456" s="269" t="n"/>
      <c r="Z3456" s="270" t="n"/>
      <c r="AA3456" s="241" t="n"/>
      <c r="AB3456" s="244" t="n"/>
    </row>
    <row r="3457" ht="15" customHeight="1" s="283">
      <c r="A3457" s="109" t="n"/>
      <c r="B3457" s="222" t="n"/>
      <c r="C3457" s="244" t="n"/>
      <c r="D3457" s="244" t="n"/>
      <c r="E3457" s="244" t="n"/>
      <c r="F3457" s="244" t="n"/>
      <c r="G3457" s="244" t="n"/>
      <c r="H3457" s="244" t="n"/>
      <c r="I3457" s="267" t="n"/>
      <c r="J3457" s="268" t="n"/>
      <c r="K3457" s="244" t="n"/>
      <c r="L3457" s="244" t="n"/>
      <c r="M3457" s="259" t="n"/>
      <c r="N3457" s="244" t="n"/>
      <c r="O3457" s="244" t="n"/>
      <c r="P3457" s="244" t="n"/>
      <c r="Q3457" s="244" t="n"/>
      <c r="R3457" s="244" t="n"/>
      <c r="S3457" s="223" t="n"/>
      <c r="T3457" s="244" t="n"/>
      <c r="U3457" s="246" t="n"/>
      <c r="V3457" s="244" t="n"/>
      <c r="W3457" s="244" t="n"/>
      <c r="X3457" s="244" t="n"/>
      <c r="Y3457" s="269" t="n"/>
      <c r="Z3457" s="270" t="n"/>
      <c r="AA3457" s="241" t="n"/>
      <c r="AB3457" s="244" t="n"/>
    </row>
    <row r="3458" ht="15" customHeight="1" s="283">
      <c r="A3458" s="109" t="n"/>
      <c r="B3458" s="222" t="n"/>
      <c r="C3458" s="244" t="n"/>
      <c r="D3458" s="244" t="n"/>
      <c r="E3458" s="244" t="n"/>
      <c r="F3458" s="244" t="n"/>
      <c r="G3458" s="244" t="n"/>
      <c r="H3458" s="244" t="n"/>
      <c r="I3458" s="267" t="n"/>
      <c r="J3458" s="268" t="n"/>
      <c r="K3458" s="244" t="n"/>
      <c r="L3458" s="244" t="n"/>
      <c r="M3458" s="259" t="n"/>
      <c r="N3458" s="244" t="n"/>
      <c r="O3458" s="244" t="n"/>
      <c r="P3458" s="244" t="n"/>
      <c r="Q3458" s="244" t="n"/>
      <c r="R3458" s="244" t="n"/>
      <c r="S3458" s="223" t="n"/>
      <c r="T3458" s="244" t="n"/>
      <c r="U3458" s="246" t="n"/>
      <c r="V3458" s="244" t="n"/>
      <c r="W3458" s="244" t="n"/>
      <c r="X3458" s="244" t="n"/>
      <c r="Y3458" s="269" t="n"/>
      <c r="Z3458" s="270" t="n"/>
      <c r="AA3458" s="241" t="n"/>
      <c r="AB3458" s="244" t="n"/>
    </row>
    <row r="3459" ht="15" customHeight="1" s="283">
      <c r="A3459" s="109" t="n"/>
      <c r="B3459" s="222" t="n"/>
      <c r="C3459" s="244" t="n"/>
      <c r="D3459" s="244" t="n"/>
      <c r="E3459" s="244" t="n"/>
      <c r="F3459" s="244" t="n"/>
      <c r="G3459" s="244" t="n"/>
      <c r="H3459" s="244" t="n"/>
      <c r="I3459" s="267" t="n"/>
      <c r="J3459" s="268" t="n"/>
      <c r="K3459" s="244" t="n"/>
      <c r="L3459" s="244" t="n"/>
      <c r="M3459" s="259" t="n"/>
      <c r="N3459" s="244" t="n"/>
      <c r="O3459" s="244" t="n"/>
      <c r="P3459" s="244" t="n"/>
      <c r="Q3459" s="244" t="n"/>
      <c r="R3459" s="244" t="n"/>
      <c r="S3459" s="223" t="n"/>
      <c r="T3459" s="244" t="n"/>
      <c r="U3459" s="246" t="n"/>
      <c r="V3459" s="244" t="n"/>
      <c r="W3459" s="244" t="n"/>
      <c r="X3459" s="244" t="n"/>
      <c r="Y3459" s="269" t="n"/>
      <c r="Z3459" s="270" t="n"/>
      <c r="AA3459" s="241" t="n"/>
      <c r="AB3459" s="244" t="n"/>
    </row>
    <row r="3460" ht="15" customHeight="1" s="283">
      <c r="A3460" s="109" t="n"/>
      <c r="B3460" s="222" t="n"/>
      <c r="C3460" s="244" t="n"/>
      <c r="D3460" s="244" t="n"/>
      <c r="E3460" s="244" t="n"/>
      <c r="F3460" s="244" t="n"/>
      <c r="G3460" s="244" t="n"/>
      <c r="H3460" s="244" t="n"/>
      <c r="I3460" s="267" t="n"/>
      <c r="J3460" s="204" t="n"/>
      <c r="K3460" s="244" t="n"/>
      <c r="L3460" s="244" t="n"/>
      <c r="M3460" s="259" t="n"/>
      <c r="N3460" s="244" t="n"/>
      <c r="O3460" s="244" t="n"/>
      <c r="P3460" s="244" t="n"/>
      <c r="Q3460" s="244" t="n"/>
      <c r="R3460" s="244" t="n"/>
      <c r="S3460" s="223" t="n"/>
      <c r="T3460" s="244" t="n"/>
      <c r="U3460" s="246" t="n"/>
      <c r="V3460" s="244" t="n"/>
      <c r="W3460" s="244" t="n"/>
      <c r="X3460" s="244" t="n"/>
      <c r="Y3460" s="269" t="n"/>
      <c r="Z3460" s="270" t="n"/>
      <c r="AA3460" s="241" t="n"/>
      <c r="AB3460" s="244" t="n"/>
    </row>
    <row r="3461" ht="15" customHeight="1" s="283">
      <c r="A3461" s="109" t="n"/>
      <c r="B3461" s="222" t="n"/>
      <c r="C3461" s="244" t="n"/>
      <c r="D3461" s="244" t="n"/>
      <c r="E3461" s="244" t="n"/>
      <c r="F3461" s="244" t="n"/>
      <c r="G3461" s="244" t="n"/>
      <c r="H3461" s="244" t="n"/>
      <c r="I3461" s="267" t="n"/>
      <c r="J3461" s="268" t="n"/>
      <c r="K3461" s="244" t="n"/>
      <c r="L3461" s="244" t="n"/>
      <c r="M3461" s="259" t="n"/>
      <c r="N3461" s="244" t="n"/>
      <c r="O3461" s="244" t="n"/>
      <c r="P3461" s="244" t="n"/>
      <c r="Q3461" s="244" t="n"/>
      <c r="R3461" s="244" t="n"/>
      <c r="S3461" s="223" t="n"/>
      <c r="T3461" s="244" t="n"/>
      <c r="U3461" s="246" t="n"/>
      <c r="V3461" s="244" t="n"/>
      <c r="W3461" s="244" t="n"/>
      <c r="X3461" s="244" t="n"/>
      <c r="Y3461" s="269" t="n"/>
      <c r="Z3461" s="270" t="n"/>
      <c r="AA3461" s="241" t="n"/>
      <c r="AB3461" s="244" t="n"/>
    </row>
    <row r="3462" ht="15" customHeight="1" s="283">
      <c r="A3462" s="109" t="n"/>
      <c r="B3462" s="222" t="n"/>
      <c r="C3462" s="244" t="n"/>
      <c r="D3462" s="244" t="n"/>
      <c r="E3462" s="244" t="n"/>
      <c r="F3462" s="244" t="n"/>
      <c r="G3462" s="244" t="n"/>
      <c r="H3462" s="244" t="n"/>
      <c r="I3462" s="267" t="n"/>
      <c r="J3462" s="268" t="n"/>
      <c r="K3462" s="244" t="n"/>
      <c r="L3462" s="244" t="n"/>
      <c r="M3462" s="259" t="n"/>
      <c r="N3462" s="244" t="n"/>
      <c r="O3462" s="244" t="n"/>
      <c r="P3462" s="244" t="n"/>
      <c r="Q3462" s="244" t="n"/>
      <c r="R3462" s="244" t="n"/>
      <c r="S3462" s="223" t="n"/>
      <c r="T3462" s="244" t="n"/>
      <c r="U3462" s="246" t="n"/>
      <c r="V3462" s="244" t="n"/>
      <c r="W3462" s="244" t="n"/>
      <c r="X3462" s="244" t="n"/>
      <c r="Y3462" s="269" t="n"/>
      <c r="Z3462" s="270" t="n"/>
      <c r="AA3462" s="241" t="n"/>
      <c r="AB3462" s="244" t="n"/>
    </row>
    <row r="3463" ht="15" customHeight="1" s="283">
      <c r="A3463" s="109" t="n"/>
      <c r="B3463" s="222" t="n"/>
      <c r="C3463" s="244" t="n"/>
      <c r="D3463" s="244" t="n"/>
      <c r="E3463" s="244" t="n"/>
      <c r="F3463" s="244" t="n"/>
      <c r="G3463" s="244" t="n"/>
      <c r="H3463" s="244" t="n"/>
      <c r="I3463" s="267" t="n"/>
      <c r="J3463" s="268" t="n"/>
      <c r="K3463" s="244" t="n"/>
      <c r="L3463" s="244" t="n"/>
      <c r="M3463" s="259" t="n"/>
      <c r="N3463" s="244" t="n"/>
      <c r="O3463" s="244" t="n"/>
      <c r="P3463" s="244" t="n"/>
      <c r="Q3463" s="244" t="n"/>
      <c r="R3463" s="244" t="n"/>
      <c r="S3463" s="223" t="n"/>
      <c r="T3463" s="244" t="n"/>
      <c r="U3463" s="246" t="n"/>
      <c r="V3463" s="244" t="n"/>
      <c r="W3463" s="244" t="n"/>
      <c r="X3463" s="244" t="n"/>
      <c r="Y3463" s="269" t="n"/>
      <c r="Z3463" s="270" t="n"/>
      <c r="AA3463" s="241" t="n"/>
      <c r="AB3463" s="244" t="n"/>
    </row>
    <row r="3464" ht="15" customHeight="1" s="283">
      <c r="A3464" s="109" t="n"/>
      <c r="B3464" s="222" t="n"/>
      <c r="C3464" s="244" t="n"/>
      <c r="D3464" s="244" t="n"/>
      <c r="E3464" s="244" t="n"/>
      <c r="F3464" s="244" t="n"/>
      <c r="G3464" s="244" t="n"/>
      <c r="H3464" s="244" t="n"/>
      <c r="I3464" s="267" t="n"/>
      <c r="J3464" s="268" t="n"/>
      <c r="K3464" s="244" t="n"/>
      <c r="L3464" s="244" t="n"/>
      <c r="M3464" s="259" t="n"/>
      <c r="N3464" s="244" t="n"/>
      <c r="O3464" s="244" t="n"/>
      <c r="P3464" s="244" t="n"/>
      <c r="Q3464" s="244" t="n"/>
      <c r="R3464" s="244" t="n"/>
      <c r="S3464" s="223" t="n"/>
      <c r="T3464" s="244" t="n"/>
      <c r="U3464" s="246" t="n"/>
      <c r="V3464" s="244" t="n"/>
      <c r="W3464" s="244" t="n"/>
      <c r="X3464" s="244" t="n"/>
      <c r="Y3464" s="269" t="n"/>
      <c r="Z3464" s="270" t="n"/>
      <c r="AA3464" s="241" t="n"/>
      <c r="AB3464" s="244" t="n"/>
    </row>
    <row r="3465" ht="15" customHeight="1" s="283">
      <c r="A3465" s="109" t="n"/>
      <c r="B3465" s="222" t="n"/>
      <c r="C3465" s="244" t="n"/>
      <c r="D3465" s="244" t="n"/>
      <c r="E3465" s="244" t="n"/>
      <c r="F3465" s="244" t="n"/>
      <c r="G3465" s="244" t="n"/>
      <c r="H3465" s="244" t="n"/>
      <c r="I3465" s="267" t="n"/>
      <c r="J3465" s="268" t="n"/>
      <c r="K3465" s="244" t="n"/>
      <c r="L3465" s="244" t="n"/>
      <c r="M3465" s="259" t="n"/>
      <c r="N3465" s="244" t="n"/>
      <c r="O3465" s="244" t="n"/>
      <c r="P3465" s="244" t="n"/>
      <c r="Q3465" s="244" t="n"/>
      <c r="R3465" s="244" t="n"/>
      <c r="S3465" s="223" t="n"/>
      <c r="T3465" s="244" t="n"/>
      <c r="U3465" s="246" t="n"/>
      <c r="V3465" s="244" t="n"/>
      <c r="W3465" s="244" t="n"/>
      <c r="X3465" s="244" t="n"/>
      <c r="Y3465" s="269" t="n"/>
      <c r="Z3465" s="270" t="n"/>
      <c r="AA3465" s="241" t="n"/>
      <c r="AB3465" s="244" t="n"/>
    </row>
    <row r="3466" ht="15" customHeight="1" s="283">
      <c r="A3466" s="109" t="n"/>
      <c r="B3466" s="222" t="n"/>
      <c r="C3466" s="244" t="n"/>
      <c r="D3466" s="244" t="n"/>
      <c r="E3466" s="244" t="n"/>
      <c r="F3466" s="244" t="n"/>
      <c r="G3466" s="244" t="n"/>
      <c r="H3466" s="244" t="n"/>
      <c r="I3466" s="267" t="n"/>
      <c r="J3466" s="268" t="n"/>
      <c r="K3466" s="244" t="n"/>
      <c r="L3466" s="244" t="n"/>
      <c r="M3466" s="259" t="n"/>
      <c r="N3466" s="244" t="n"/>
      <c r="O3466" s="244" t="n"/>
      <c r="P3466" s="244" t="n"/>
      <c r="Q3466" s="244" t="n"/>
      <c r="R3466" s="244" t="n"/>
      <c r="S3466" s="223" t="n"/>
      <c r="T3466" s="244" t="n"/>
      <c r="U3466" s="246" t="n"/>
      <c r="V3466" s="244" t="n"/>
      <c r="W3466" s="244" t="n"/>
      <c r="X3466" s="244" t="n"/>
      <c r="Y3466" s="269" t="n"/>
      <c r="Z3466" s="270" t="n"/>
      <c r="AA3466" s="241" t="n"/>
      <c r="AB3466" s="244" t="n"/>
    </row>
    <row r="3467" ht="15" customHeight="1" s="283">
      <c r="A3467" s="109" t="n"/>
      <c r="B3467" s="222" t="n"/>
      <c r="C3467" s="244" t="n"/>
      <c r="D3467" s="244" t="n"/>
      <c r="E3467" s="244" t="n"/>
      <c r="F3467" s="244" t="n"/>
      <c r="G3467" s="244" t="n"/>
      <c r="H3467" s="244" t="n"/>
      <c r="I3467" s="267" t="n"/>
      <c r="J3467" s="268" t="n"/>
      <c r="K3467" s="244" t="n"/>
      <c r="L3467" s="244" t="n"/>
      <c r="M3467" s="259" t="n"/>
      <c r="N3467" s="244" t="n"/>
      <c r="O3467" s="244" t="n"/>
      <c r="P3467" s="244" t="n"/>
      <c r="Q3467" s="244" t="n"/>
      <c r="R3467" s="244" t="n"/>
      <c r="S3467" s="223" t="n"/>
      <c r="T3467" s="244" t="n"/>
      <c r="U3467" s="246" t="n"/>
      <c r="V3467" s="244" t="n"/>
      <c r="W3467" s="244" t="n"/>
      <c r="X3467" s="244" t="n"/>
      <c r="Y3467" s="269" t="n"/>
      <c r="Z3467" s="270" t="n"/>
      <c r="AA3467" s="241" t="n"/>
      <c r="AB3467" s="244" t="n"/>
    </row>
    <row r="3468" ht="15" customHeight="1" s="283">
      <c r="A3468" s="109" t="n"/>
      <c r="B3468" s="222" t="n"/>
      <c r="C3468" s="244" t="n"/>
      <c r="D3468" s="244" t="n"/>
      <c r="E3468" s="244" t="n"/>
      <c r="F3468" s="244" t="n"/>
      <c r="G3468" s="244" t="n"/>
      <c r="H3468" s="244" t="n"/>
      <c r="I3468" s="267" t="n"/>
      <c r="J3468" s="268" t="n"/>
      <c r="K3468" s="244" t="n"/>
      <c r="L3468" s="244" t="n"/>
      <c r="M3468" s="259" t="n"/>
      <c r="N3468" s="244" t="n"/>
      <c r="O3468" s="244" t="n"/>
      <c r="P3468" s="244" t="n"/>
      <c r="Q3468" s="244" t="n"/>
      <c r="R3468" s="244" t="n"/>
      <c r="S3468" s="223" t="n"/>
      <c r="T3468" s="244" t="n"/>
      <c r="U3468" s="246" t="n"/>
      <c r="V3468" s="244" t="n"/>
      <c r="W3468" s="244" t="n"/>
      <c r="X3468" s="244" t="n"/>
      <c r="Y3468" s="269" t="n"/>
      <c r="Z3468" s="270" t="n"/>
      <c r="AA3468" s="241" t="n"/>
      <c r="AB3468" s="244" t="n"/>
    </row>
    <row r="3469" ht="15" customHeight="1" s="283">
      <c r="A3469" s="109" t="n"/>
      <c r="B3469" s="222" t="n"/>
      <c r="C3469" s="244" t="n"/>
      <c r="D3469" s="244" t="n"/>
      <c r="E3469" s="244" t="n"/>
      <c r="F3469" s="244" t="n"/>
      <c r="G3469" s="244" t="n"/>
      <c r="H3469" s="244" t="n"/>
      <c r="I3469" s="267" t="n"/>
      <c r="J3469" s="268" t="n"/>
      <c r="K3469" s="244" t="n"/>
      <c r="L3469" s="244" t="n"/>
      <c r="M3469" s="259" t="n"/>
      <c r="N3469" s="244" t="n"/>
      <c r="O3469" s="244" t="n"/>
      <c r="P3469" s="244" t="n"/>
      <c r="Q3469" s="244" t="n"/>
      <c r="R3469" s="244" t="n"/>
      <c r="S3469" s="223" t="n"/>
      <c r="T3469" s="244" t="n"/>
      <c r="U3469" s="246" t="n"/>
      <c r="V3469" s="244" t="n"/>
      <c r="W3469" s="244" t="n"/>
      <c r="X3469" s="244" t="n"/>
      <c r="Y3469" s="269" t="n"/>
      <c r="Z3469" s="270" t="n"/>
      <c r="AA3469" s="241" t="n"/>
      <c r="AB3469" s="244" t="n"/>
    </row>
    <row r="3470" ht="15" customHeight="1" s="283">
      <c r="A3470" s="109" t="n"/>
      <c r="B3470" s="222" t="n"/>
      <c r="C3470" s="244" t="n"/>
      <c r="D3470" s="244" t="n"/>
      <c r="E3470" s="244" t="n"/>
      <c r="F3470" s="244" t="n"/>
      <c r="G3470" s="244" t="n"/>
      <c r="H3470" s="244" t="n"/>
      <c r="I3470" s="267" t="n"/>
      <c r="J3470" s="268" t="n"/>
      <c r="K3470" s="244" t="n"/>
      <c r="L3470" s="244" t="n"/>
      <c r="M3470" s="259" t="n"/>
      <c r="N3470" s="244" t="n"/>
      <c r="O3470" s="244" t="n"/>
      <c r="P3470" s="244" t="n"/>
      <c r="Q3470" s="244" t="n"/>
      <c r="R3470" s="244" t="n"/>
      <c r="S3470" s="223" t="n"/>
      <c r="T3470" s="244" t="n"/>
      <c r="U3470" s="246" t="n"/>
      <c r="V3470" s="244" t="n"/>
      <c r="W3470" s="244" t="n"/>
      <c r="X3470" s="244" t="n"/>
      <c r="Y3470" s="269" t="n"/>
      <c r="Z3470" s="270" t="n"/>
      <c r="AA3470" s="241" t="n"/>
      <c r="AB3470" s="244" t="n"/>
    </row>
    <row r="3471" ht="15" customHeight="1" s="283">
      <c r="A3471" s="109" t="n"/>
      <c r="B3471" s="222" t="n"/>
      <c r="C3471" s="244" t="n"/>
      <c r="D3471" s="244" t="n"/>
      <c r="E3471" s="244" t="n"/>
      <c r="F3471" s="244" t="n"/>
      <c r="G3471" s="244" t="n"/>
      <c r="H3471" s="244" t="n"/>
      <c r="I3471" s="267" t="n"/>
      <c r="J3471" s="268" t="n"/>
      <c r="K3471" s="244" t="n"/>
      <c r="L3471" s="244" t="n"/>
      <c r="M3471" s="259" t="n"/>
      <c r="N3471" s="244" t="n"/>
      <c r="O3471" s="244" t="n"/>
      <c r="P3471" s="244" t="n"/>
      <c r="Q3471" s="244" t="n"/>
      <c r="R3471" s="244" t="n"/>
      <c r="S3471" s="223" t="n"/>
      <c r="T3471" s="244" t="n"/>
      <c r="U3471" s="246" t="n"/>
      <c r="V3471" s="244" t="n"/>
      <c r="W3471" s="244" t="n"/>
      <c r="X3471" s="244" t="n"/>
      <c r="Y3471" s="269" t="n"/>
      <c r="Z3471" s="270" t="n"/>
      <c r="AA3471" s="241" t="n"/>
      <c r="AB3471" s="244" t="n"/>
    </row>
    <row r="3472" ht="15" customHeight="1" s="283">
      <c r="A3472" s="109" t="n"/>
      <c r="B3472" s="222" t="n"/>
      <c r="C3472" s="244" t="n"/>
      <c r="D3472" s="244" t="n"/>
      <c r="E3472" s="244" t="n"/>
      <c r="F3472" s="244" t="n"/>
      <c r="G3472" s="244" t="n"/>
      <c r="H3472" s="244" t="n"/>
      <c r="I3472" s="267" t="n"/>
      <c r="J3472" s="268" t="n"/>
      <c r="K3472" s="244" t="n"/>
      <c r="L3472" s="244" t="n"/>
      <c r="M3472" s="259" t="n"/>
      <c r="N3472" s="244" t="n"/>
      <c r="O3472" s="244" t="n"/>
      <c r="P3472" s="244" t="n"/>
      <c r="Q3472" s="244" t="n"/>
      <c r="R3472" s="244" t="n"/>
      <c r="S3472" s="223" t="n"/>
      <c r="T3472" s="244" t="n"/>
      <c r="U3472" s="246" t="n"/>
      <c r="V3472" s="244" t="n"/>
      <c r="W3472" s="244" t="n"/>
      <c r="X3472" s="244" t="n"/>
      <c r="Y3472" s="269" t="n"/>
      <c r="Z3472" s="270" t="n"/>
      <c r="AA3472" s="241" t="n"/>
      <c r="AB3472" s="244" t="n"/>
    </row>
    <row r="3473" ht="15" customHeight="1" s="283">
      <c r="A3473" s="109" t="n"/>
      <c r="B3473" s="222" t="n"/>
      <c r="C3473" s="244" t="n"/>
      <c r="D3473" s="244" t="n"/>
      <c r="E3473" s="244" t="n"/>
      <c r="F3473" s="244" t="n"/>
      <c r="G3473" s="244" t="n"/>
      <c r="H3473" s="244" t="n"/>
      <c r="I3473" s="267" t="n"/>
      <c r="J3473" s="268" t="n"/>
      <c r="K3473" s="244" t="n"/>
      <c r="L3473" s="244" t="n"/>
      <c r="M3473" s="259" t="n"/>
      <c r="N3473" s="244" t="n"/>
      <c r="O3473" s="244" t="n"/>
      <c r="P3473" s="244" t="n"/>
      <c r="Q3473" s="244" t="n"/>
      <c r="R3473" s="244" t="n"/>
      <c r="S3473" s="223" t="n"/>
      <c r="T3473" s="244" t="n"/>
      <c r="U3473" s="246" t="n"/>
      <c r="V3473" s="244" t="n"/>
      <c r="W3473" s="244" t="n"/>
      <c r="X3473" s="244" t="n"/>
      <c r="Y3473" s="269" t="n"/>
      <c r="Z3473" s="270" t="n"/>
      <c r="AA3473" s="241" t="n"/>
      <c r="AB3473" s="244" t="n"/>
    </row>
    <row r="3474" ht="15" customHeight="1" s="283">
      <c r="A3474" s="109" t="n"/>
      <c r="B3474" s="222" t="n"/>
      <c r="C3474" s="244" t="n"/>
      <c r="D3474" s="244" t="n"/>
      <c r="E3474" s="244" t="n"/>
      <c r="F3474" s="244" t="n"/>
      <c r="G3474" s="244" t="n"/>
      <c r="H3474" s="244" t="n"/>
      <c r="I3474" s="267" t="n"/>
      <c r="J3474" s="268" t="n"/>
      <c r="K3474" s="244" t="n"/>
      <c r="L3474" s="244" t="n"/>
      <c r="M3474" s="259" t="n"/>
      <c r="N3474" s="244" t="n"/>
      <c r="O3474" s="244" t="n"/>
      <c r="P3474" s="244" t="n"/>
      <c r="Q3474" s="244" t="n"/>
      <c r="R3474" s="244" t="n"/>
      <c r="S3474" s="223" t="n"/>
      <c r="T3474" s="244" t="n"/>
      <c r="U3474" s="246" t="n"/>
      <c r="V3474" s="244" t="n"/>
      <c r="W3474" s="244" t="n"/>
      <c r="X3474" s="244" t="n"/>
      <c r="Y3474" s="269" t="n"/>
      <c r="Z3474" s="270" t="n"/>
      <c r="AA3474" s="241" t="n"/>
      <c r="AB3474" s="244" t="n"/>
    </row>
    <row r="3475" ht="15" customHeight="1" s="283">
      <c r="A3475" s="109" t="n"/>
      <c r="B3475" s="222" t="n"/>
      <c r="C3475" s="244" t="n"/>
      <c r="D3475" s="244" t="n"/>
      <c r="E3475" s="244" t="n"/>
      <c r="F3475" s="244" t="n"/>
      <c r="G3475" s="244" t="n"/>
      <c r="H3475" s="244" t="n"/>
      <c r="I3475" s="267" t="n"/>
      <c r="J3475" s="204" t="n"/>
      <c r="K3475" s="244" t="n"/>
      <c r="L3475" s="244" t="n"/>
      <c r="M3475" s="259" t="n"/>
      <c r="N3475" s="244" t="n"/>
      <c r="O3475" s="244" t="n"/>
      <c r="P3475" s="244" t="n"/>
      <c r="Q3475" s="244" t="n"/>
      <c r="R3475" s="244" t="n"/>
      <c r="S3475" s="223" t="n"/>
      <c r="T3475" s="244" t="n"/>
      <c r="U3475" s="246" t="n"/>
      <c r="V3475" s="244" t="n"/>
      <c r="W3475" s="244" t="n"/>
      <c r="X3475" s="244" t="n"/>
      <c r="Y3475" s="269" t="n"/>
      <c r="Z3475" s="270" t="n"/>
      <c r="AA3475" s="241" t="n"/>
      <c r="AB3475" s="244" t="n"/>
    </row>
    <row r="3476" ht="15" customHeight="1" s="283">
      <c r="A3476" s="109" t="n"/>
      <c r="B3476" s="222" t="n"/>
      <c r="C3476" s="244" t="n"/>
      <c r="D3476" s="244" t="n"/>
      <c r="E3476" s="244" t="n"/>
      <c r="F3476" s="244" t="n"/>
      <c r="G3476" s="244" t="n"/>
      <c r="H3476" s="244" t="n"/>
      <c r="I3476" s="267" t="n"/>
      <c r="J3476" s="268" t="n"/>
      <c r="K3476" s="244" t="n"/>
      <c r="L3476" s="244" t="n"/>
      <c r="M3476" s="259" t="n"/>
      <c r="N3476" s="244" t="n"/>
      <c r="O3476" s="244" t="n"/>
      <c r="P3476" s="244" t="n"/>
      <c r="Q3476" s="244" t="n"/>
      <c r="R3476" s="244" t="n"/>
      <c r="S3476" s="223" t="n"/>
      <c r="T3476" s="244" t="n"/>
      <c r="U3476" s="246" t="n"/>
      <c r="V3476" s="244" t="n"/>
      <c r="W3476" s="244" t="n"/>
      <c r="X3476" s="244" t="n"/>
      <c r="Y3476" s="269" t="n"/>
      <c r="Z3476" s="270" t="n"/>
      <c r="AA3476" s="241" t="n"/>
      <c r="AB3476" s="244" t="n"/>
    </row>
    <row r="3477" ht="15" customHeight="1" s="283">
      <c r="A3477" s="109" t="n"/>
      <c r="B3477" s="222" t="n"/>
      <c r="C3477" s="244" t="n"/>
      <c r="D3477" s="244" t="n"/>
      <c r="E3477" s="244" t="n"/>
      <c r="F3477" s="244" t="n"/>
      <c r="G3477" s="244" t="n"/>
      <c r="H3477" s="244" t="n"/>
      <c r="I3477" s="267" t="n"/>
      <c r="J3477" s="204" t="n"/>
      <c r="K3477" s="244" t="n"/>
      <c r="L3477" s="244" t="n"/>
      <c r="M3477" s="259" t="n"/>
      <c r="N3477" s="244" t="n"/>
      <c r="O3477" s="244" t="n"/>
      <c r="P3477" s="244" t="n"/>
      <c r="Q3477" s="244" t="n"/>
      <c r="R3477" s="244" t="n"/>
      <c r="S3477" s="223" t="n"/>
      <c r="T3477" s="244" t="n"/>
      <c r="U3477" s="246" t="n"/>
      <c r="V3477" s="244" t="n"/>
      <c r="W3477" s="244" t="n"/>
      <c r="X3477" s="244" t="n"/>
      <c r="Y3477" s="269" t="n"/>
      <c r="Z3477" s="270" t="n"/>
      <c r="AA3477" s="241" t="n"/>
      <c r="AB3477" s="244" t="n"/>
    </row>
    <row r="3478" ht="15" customHeight="1" s="283">
      <c r="A3478" s="109" t="n"/>
      <c r="B3478" s="222" t="n"/>
      <c r="C3478" s="244" t="n"/>
      <c r="D3478" s="244" t="n"/>
      <c r="E3478" s="244" t="n"/>
      <c r="F3478" s="244" t="n"/>
      <c r="G3478" s="244" t="n"/>
      <c r="H3478" s="244" t="n"/>
      <c r="I3478" s="267" t="n"/>
      <c r="J3478" s="268" t="n"/>
      <c r="K3478" s="244" t="n"/>
      <c r="L3478" s="244" t="n"/>
      <c r="M3478" s="259" t="n"/>
      <c r="N3478" s="244" t="n"/>
      <c r="O3478" s="244" t="n"/>
      <c r="P3478" s="244" t="n"/>
      <c r="Q3478" s="244" t="n"/>
      <c r="R3478" s="244" t="n"/>
      <c r="S3478" s="223" t="n"/>
      <c r="T3478" s="244" t="n"/>
      <c r="U3478" s="246" t="n"/>
      <c r="V3478" s="244" t="n"/>
      <c r="W3478" s="244" t="n"/>
      <c r="X3478" s="244" t="n"/>
      <c r="Y3478" s="269" t="n"/>
      <c r="Z3478" s="270" t="n"/>
      <c r="AA3478" s="241" t="n"/>
      <c r="AB3478" s="244" t="n"/>
    </row>
    <row r="3479" ht="15" customHeight="1" s="283">
      <c r="A3479" s="109" t="n"/>
      <c r="B3479" s="222" t="n"/>
      <c r="C3479" s="244" t="n"/>
      <c r="D3479" s="244" t="n"/>
      <c r="E3479" s="244" t="n"/>
      <c r="F3479" s="244" t="n"/>
      <c r="G3479" s="244" t="n"/>
      <c r="H3479" s="244" t="n"/>
      <c r="I3479" s="267" t="n"/>
      <c r="J3479" s="268" t="n"/>
      <c r="K3479" s="244" t="n"/>
      <c r="L3479" s="244" t="n"/>
      <c r="M3479" s="259" t="n"/>
      <c r="N3479" s="244" t="n"/>
      <c r="O3479" s="244" t="n"/>
      <c r="P3479" s="244" t="n"/>
      <c r="Q3479" s="244" t="n"/>
      <c r="R3479" s="244" t="n"/>
      <c r="S3479" s="223" t="n"/>
      <c r="T3479" s="244" t="n"/>
      <c r="U3479" s="246" t="n"/>
      <c r="V3479" s="244" t="n"/>
      <c r="W3479" s="244" t="n"/>
      <c r="X3479" s="244" t="n"/>
      <c r="Y3479" s="269" t="n"/>
      <c r="Z3479" s="270" t="n"/>
      <c r="AA3479" s="241" t="n"/>
      <c r="AB3479" s="244" t="n"/>
    </row>
    <row r="3480" ht="15" customHeight="1" s="283">
      <c r="A3480" s="109" t="n"/>
      <c r="B3480" s="222" t="n"/>
      <c r="C3480" s="244" t="n"/>
      <c r="D3480" s="244" t="n"/>
      <c r="E3480" s="244" t="n"/>
      <c r="F3480" s="244" t="n"/>
      <c r="G3480" s="244" t="n"/>
      <c r="H3480" s="244" t="n"/>
      <c r="I3480" s="267" t="n"/>
      <c r="J3480" s="268" t="n"/>
      <c r="K3480" s="244" t="n"/>
      <c r="L3480" s="244" t="n"/>
      <c r="M3480" s="259" t="n"/>
      <c r="N3480" s="244" t="n"/>
      <c r="O3480" s="244" t="n"/>
      <c r="P3480" s="244" t="n"/>
      <c r="Q3480" s="244" t="n"/>
      <c r="R3480" s="244" t="n"/>
      <c r="S3480" s="223" t="n"/>
      <c r="T3480" s="244" t="n"/>
      <c r="U3480" s="246" t="n"/>
      <c r="V3480" s="244" t="n"/>
      <c r="W3480" s="244" t="n"/>
      <c r="X3480" s="244" t="n"/>
      <c r="Y3480" s="269" t="n"/>
      <c r="Z3480" s="270" t="n"/>
      <c r="AA3480" s="241" t="n"/>
      <c r="AB3480" s="244" t="n"/>
    </row>
    <row r="3481" ht="15" customHeight="1" s="283">
      <c r="A3481" s="109" t="n"/>
      <c r="B3481" s="222" t="n"/>
      <c r="C3481" s="244" t="n"/>
      <c r="D3481" s="244" t="n"/>
      <c r="E3481" s="244" t="n"/>
      <c r="F3481" s="244" t="n"/>
      <c r="G3481" s="244" t="n"/>
      <c r="H3481" s="244" t="n"/>
      <c r="I3481" s="267" t="n"/>
      <c r="J3481" s="268" t="n"/>
      <c r="K3481" s="244" t="n"/>
      <c r="L3481" s="244" t="n"/>
      <c r="M3481" s="259" t="n"/>
      <c r="N3481" s="244" t="n"/>
      <c r="O3481" s="244" t="n"/>
      <c r="P3481" s="244" t="n"/>
      <c r="Q3481" s="244" t="n"/>
      <c r="R3481" s="244" t="n"/>
      <c r="S3481" s="223" t="n"/>
      <c r="T3481" s="244" t="n"/>
      <c r="U3481" s="246" t="n"/>
      <c r="V3481" s="244" t="n"/>
      <c r="W3481" s="244" t="n"/>
      <c r="X3481" s="244" t="n"/>
      <c r="Y3481" s="269" t="n"/>
      <c r="Z3481" s="270" t="n"/>
      <c r="AA3481" s="241" t="n"/>
      <c r="AB3481" s="244" t="n"/>
    </row>
    <row r="3482" ht="15" customHeight="1" s="283">
      <c r="A3482" s="109" t="n"/>
      <c r="B3482" s="222" t="n"/>
      <c r="C3482" s="244" t="n"/>
      <c r="D3482" s="244" t="n"/>
      <c r="E3482" s="244" t="n"/>
      <c r="F3482" s="244" t="n"/>
      <c r="G3482" s="244" t="n"/>
      <c r="H3482" s="244" t="n"/>
      <c r="I3482" s="267" t="n"/>
      <c r="J3482" s="268" t="n"/>
      <c r="K3482" s="244" t="n"/>
      <c r="L3482" s="244" t="n"/>
      <c r="M3482" s="259" t="n"/>
      <c r="N3482" s="244" t="n"/>
      <c r="O3482" s="244" t="n"/>
      <c r="P3482" s="244" t="n"/>
      <c r="Q3482" s="244" t="n"/>
      <c r="R3482" s="244" t="n"/>
      <c r="S3482" s="223" t="n"/>
      <c r="T3482" s="244" t="n"/>
      <c r="U3482" s="246" t="n"/>
      <c r="V3482" s="244" t="n"/>
      <c r="W3482" s="244" t="n"/>
      <c r="X3482" s="244" t="n"/>
      <c r="Y3482" s="269" t="n"/>
      <c r="Z3482" s="270" t="n"/>
      <c r="AA3482" s="241" t="n"/>
      <c r="AB3482" s="244" t="n"/>
    </row>
    <row r="3483" ht="15" customHeight="1" s="283">
      <c r="A3483" s="109" t="n"/>
      <c r="B3483" s="222" t="n"/>
      <c r="C3483" s="244" t="n"/>
      <c r="D3483" s="244" t="n"/>
      <c r="E3483" s="244" t="n"/>
      <c r="F3483" s="244" t="n"/>
      <c r="G3483" s="244" t="n"/>
      <c r="H3483" s="244" t="n"/>
      <c r="I3483" s="267" t="n"/>
      <c r="J3483" s="204" t="n"/>
      <c r="K3483" s="244" t="n"/>
      <c r="L3483" s="244" t="n"/>
      <c r="M3483" s="259" t="n"/>
      <c r="N3483" s="244" t="n"/>
      <c r="O3483" s="244" t="n"/>
      <c r="P3483" s="244" t="n"/>
      <c r="Q3483" s="244" t="n"/>
      <c r="R3483" s="244" t="n"/>
      <c r="S3483" s="223" t="n"/>
      <c r="T3483" s="244" t="n"/>
      <c r="U3483" s="246" t="n"/>
      <c r="V3483" s="244" t="n"/>
      <c r="W3483" s="244" t="n"/>
      <c r="X3483" s="244" t="n"/>
      <c r="Y3483" s="269" t="n"/>
      <c r="Z3483" s="270" t="n"/>
      <c r="AA3483" s="241" t="n"/>
      <c r="AB3483" s="244" t="n"/>
    </row>
    <row r="3484" ht="15" customHeight="1" s="283">
      <c r="A3484" s="109" t="n"/>
      <c r="B3484" s="222" t="n"/>
      <c r="C3484" s="244" t="n"/>
      <c r="D3484" s="244" t="n"/>
      <c r="E3484" s="244" t="n"/>
      <c r="F3484" s="244" t="n"/>
      <c r="G3484" s="244" t="n"/>
      <c r="H3484" s="244" t="n"/>
      <c r="I3484" s="267" t="n"/>
      <c r="J3484" s="204" t="n"/>
      <c r="K3484" s="244" t="n"/>
      <c r="L3484" s="244" t="n"/>
      <c r="M3484" s="259" t="n"/>
      <c r="N3484" s="244" t="n"/>
      <c r="O3484" s="244" t="n"/>
      <c r="P3484" s="244" t="n"/>
      <c r="Q3484" s="244" t="n"/>
      <c r="R3484" s="244" t="n"/>
      <c r="S3484" s="223" t="n"/>
      <c r="T3484" s="244" t="n"/>
      <c r="U3484" s="246" t="n"/>
      <c r="V3484" s="244" t="n"/>
      <c r="W3484" s="244" t="n"/>
      <c r="X3484" s="244" t="n"/>
      <c r="Y3484" s="269" t="n"/>
      <c r="Z3484" s="270" t="n"/>
      <c r="AA3484" s="241" t="n"/>
      <c r="AB3484" s="244" t="n"/>
    </row>
    <row r="3485" ht="15" customHeight="1" s="283">
      <c r="A3485" s="109" t="n"/>
      <c r="B3485" s="222" t="n"/>
      <c r="C3485" s="244" t="n"/>
      <c r="D3485" s="244" t="n"/>
      <c r="E3485" s="244" t="n"/>
      <c r="F3485" s="244" t="n"/>
      <c r="G3485" s="244" t="n"/>
      <c r="H3485" s="244" t="n"/>
      <c r="I3485" s="267" t="n"/>
      <c r="J3485" s="268" t="n"/>
      <c r="K3485" s="244" t="n"/>
      <c r="L3485" s="244" t="n"/>
      <c r="M3485" s="259" t="n"/>
      <c r="N3485" s="244" t="n"/>
      <c r="O3485" s="244" t="n"/>
      <c r="P3485" s="244" t="n"/>
      <c r="Q3485" s="244" t="n"/>
      <c r="R3485" s="244" t="n"/>
      <c r="S3485" s="223" t="n"/>
      <c r="T3485" s="244" t="n"/>
      <c r="U3485" s="246" t="n"/>
      <c r="V3485" s="244" t="n"/>
      <c r="W3485" s="244" t="n"/>
      <c r="X3485" s="244" t="n"/>
      <c r="Y3485" s="269" t="n"/>
      <c r="Z3485" s="270" t="n"/>
      <c r="AA3485" s="241" t="n"/>
      <c r="AB3485" s="244" t="n"/>
    </row>
    <row r="3486" ht="15" customHeight="1" s="283">
      <c r="A3486" s="109" t="n"/>
      <c r="B3486" s="222" t="n"/>
      <c r="C3486" s="244" t="n"/>
      <c r="D3486" s="244" t="n"/>
      <c r="E3486" s="244" t="n"/>
      <c r="F3486" s="244" t="n"/>
      <c r="G3486" s="244" t="n"/>
      <c r="H3486" s="244" t="n"/>
      <c r="I3486" s="267" t="n"/>
      <c r="J3486" s="268" t="n"/>
      <c r="K3486" s="244" t="n"/>
      <c r="L3486" s="244" t="n"/>
      <c r="M3486" s="259" t="n"/>
      <c r="N3486" s="244" t="n"/>
      <c r="O3486" s="244" t="n"/>
      <c r="P3486" s="244" t="n"/>
      <c r="Q3486" s="244" t="n"/>
      <c r="R3486" s="244" t="n"/>
      <c r="S3486" s="223" t="n"/>
      <c r="T3486" s="244" t="n"/>
      <c r="U3486" s="246" t="n"/>
      <c r="V3486" s="244" t="n"/>
      <c r="W3486" s="244" t="n"/>
      <c r="X3486" s="244" t="n"/>
      <c r="Y3486" s="269" t="n"/>
      <c r="Z3486" s="270" t="n"/>
      <c r="AA3486" s="241" t="n"/>
      <c r="AB3486" s="244" t="n"/>
    </row>
    <row r="3487" ht="15" customHeight="1" s="283">
      <c r="A3487" s="109" t="n"/>
      <c r="B3487" s="222" t="n"/>
      <c r="C3487" s="244" t="n"/>
      <c r="D3487" s="244" t="n"/>
      <c r="E3487" s="244" t="n"/>
      <c r="F3487" s="244" t="n"/>
      <c r="G3487" s="244" t="n"/>
      <c r="H3487" s="244" t="n"/>
      <c r="I3487" s="267" t="n"/>
      <c r="J3487" s="268" t="n"/>
      <c r="K3487" s="244" t="n"/>
      <c r="L3487" s="244" t="n"/>
      <c r="M3487" s="259" t="n"/>
      <c r="N3487" s="244" t="n"/>
      <c r="O3487" s="244" t="n"/>
      <c r="P3487" s="244" t="n"/>
      <c r="Q3487" s="244" t="n"/>
      <c r="R3487" s="244" t="n"/>
      <c r="S3487" s="223" t="n"/>
      <c r="T3487" s="244" t="n"/>
      <c r="U3487" s="246" t="n"/>
      <c r="V3487" s="244" t="n"/>
      <c r="W3487" s="244" t="n"/>
      <c r="X3487" s="244" t="n"/>
      <c r="Y3487" s="269" t="n"/>
      <c r="Z3487" s="270" t="n"/>
      <c r="AA3487" s="241" t="n"/>
      <c r="AB3487" s="244" t="n"/>
    </row>
    <row r="3488" ht="15" customHeight="1" s="283">
      <c r="A3488" s="109" t="n"/>
      <c r="B3488" s="222" t="n"/>
      <c r="C3488" s="244" t="n"/>
      <c r="D3488" s="244" t="n"/>
      <c r="E3488" s="244" t="n"/>
      <c r="F3488" s="244" t="n"/>
      <c r="G3488" s="244" t="n"/>
      <c r="H3488" s="244" t="n"/>
      <c r="I3488" s="267" t="n"/>
      <c r="J3488" s="268" t="n"/>
      <c r="K3488" s="244" t="n"/>
      <c r="L3488" s="244" t="n"/>
      <c r="M3488" s="259" t="n"/>
      <c r="N3488" s="244" t="n"/>
      <c r="O3488" s="244" t="n"/>
      <c r="P3488" s="244" t="n"/>
      <c r="Q3488" s="244" t="n"/>
      <c r="R3488" s="244" t="n"/>
      <c r="S3488" s="223" t="n"/>
      <c r="T3488" s="244" t="n"/>
      <c r="U3488" s="246" t="n"/>
      <c r="V3488" s="244" t="n"/>
      <c r="W3488" s="244" t="n"/>
      <c r="X3488" s="244" t="n"/>
      <c r="Y3488" s="269" t="n"/>
      <c r="Z3488" s="270" t="n"/>
      <c r="AA3488" s="241" t="n"/>
      <c r="AB3488" s="244" t="n"/>
    </row>
    <row r="3489" ht="15" customHeight="1" s="283">
      <c r="A3489" s="109" t="n"/>
      <c r="B3489" s="222" t="n"/>
      <c r="C3489" s="244" t="n"/>
      <c r="D3489" s="244" t="n"/>
      <c r="E3489" s="244" t="n"/>
      <c r="F3489" s="244" t="n"/>
      <c r="G3489" s="244" t="n"/>
      <c r="H3489" s="244" t="n"/>
      <c r="I3489" s="267" t="n"/>
      <c r="J3489" s="268" t="n"/>
      <c r="K3489" s="244" t="n"/>
      <c r="L3489" s="244" t="n"/>
      <c r="M3489" s="259" t="n"/>
      <c r="N3489" s="244" t="n"/>
      <c r="O3489" s="244" t="n"/>
      <c r="P3489" s="244" t="n"/>
      <c r="Q3489" s="244" t="n"/>
      <c r="R3489" s="244" t="n"/>
      <c r="S3489" s="223" t="n"/>
      <c r="T3489" s="244" t="n"/>
      <c r="U3489" s="246" t="n"/>
      <c r="V3489" s="244" t="n"/>
      <c r="W3489" s="244" t="n"/>
      <c r="X3489" s="244" t="n"/>
      <c r="Y3489" s="269" t="n"/>
      <c r="Z3489" s="270" t="n"/>
      <c r="AA3489" s="241" t="n"/>
      <c r="AB3489" s="244" t="n"/>
    </row>
    <row r="3490" ht="15" customHeight="1" s="283">
      <c r="A3490" s="109" t="n"/>
      <c r="B3490" s="222" t="n"/>
      <c r="C3490" s="244" t="n"/>
      <c r="D3490" s="244" t="n"/>
      <c r="E3490" s="244" t="n"/>
      <c r="F3490" s="244" t="n"/>
      <c r="G3490" s="244" t="n"/>
      <c r="H3490" s="244" t="n"/>
      <c r="I3490" s="267" t="n"/>
      <c r="J3490" s="268" t="n"/>
      <c r="K3490" s="244" t="n"/>
      <c r="L3490" s="244" t="n"/>
      <c r="M3490" s="259" t="n"/>
      <c r="N3490" s="244" t="n"/>
      <c r="O3490" s="244" t="n"/>
      <c r="P3490" s="244" t="n"/>
      <c r="Q3490" s="244" t="n"/>
      <c r="R3490" s="244" t="n"/>
      <c r="S3490" s="223" t="n"/>
      <c r="T3490" s="244" t="n"/>
      <c r="U3490" s="246" t="n"/>
      <c r="V3490" s="244" t="n"/>
      <c r="W3490" s="244" t="n"/>
      <c r="X3490" s="244" t="n"/>
      <c r="Y3490" s="269" t="n"/>
      <c r="Z3490" s="270" t="n"/>
      <c r="AA3490" s="241" t="n"/>
      <c r="AB3490" s="244" t="n"/>
    </row>
    <row r="3491" ht="15" customHeight="1" s="283">
      <c r="A3491" s="109" t="n"/>
      <c r="B3491" s="222" t="n"/>
      <c r="C3491" s="244" t="n"/>
      <c r="D3491" s="244" t="n"/>
      <c r="E3491" s="244" t="n"/>
      <c r="F3491" s="244" t="n"/>
      <c r="G3491" s="244" t="n"/>
      <c r="H3491" s="244" t="n"/>
      <c r="I3491" s="267" t="n"/>
      <c r="J3491" s="204" t="n"/>
      <c r="K3491" s="244" t="n"/>
      <c r="L3491" s="244" t="n"/>
      <c r="M3491" s="259" t="n"/>
      <c r="N3491" s="244" t="n"/>
      <c r="O3491" s="244" t="n"/>
      <c r="P3491" s="244" t="n"/>
      <c r="Q3491" s="244" t="n"/>
      <c r="R3491" s="244" t="n"/>
      <c r="S3491" s="223" t="n"/>
      <c r="T3491" s="244" t="n"/>
      <c r="U3491" s="246" t="n"/>
      <c r="V3491" s="244" t="n"/>
      <c r="W3491" s="244" t="n"/>
      <c r="X3491" s="244" t="n"/>
      <c r="Y3491" s="269" t="n"/>
      <c r="Z3491" s="270" t="n"/>
      <c r="AA3491" s="241" t="n"/>
      <c r="AB3491" s="244" t="n"/>
    </row>
    <row r="3492" ht="15" customHeight="1" s="283">
      <c r="A3492" s="109" t="n"/>
      <c r="B3492" s="222" t="n"/>
      <c r="C3492" s="244" t="n"/>
      <c r="D3492" s="244" t="n"/>
      <c r="E3492" s="244" t="n"/>
      <c r="F3492" s="244" t="n"/>
      <c r="G3492" s="244" t="n"/>
      <c r="H3492" s="244" t="n"/>
      <c r="I3492" s="267" t="n"/>
      <c r="J3492" s="268" t="n"/>
      <c r="K3492" s="244" t="n"/>
      <c r="L3492" s="244" t="n"/>
      <c r="M3492" s="259" t="n"/>
      <c r="N3492" s="244" t="n"/>
      <c r="O3492" s="244" t="n"/>
      <c r="P3492" s="244" t="n"/>
      <c r="Q3492" s="244" t="n"/>
      <c r="R3492" s="244" t="n"/>
      <c r="S3492" s="223" t="n"/>
      <c r="T3492" s="244" t="n"/>
      <c r="U3492" s="246" t="n"/>
      <c r="V3492" s="244" t="n"/>
      <c r="W3492" s="244" t="n"/>
      <c r="X3492" s="244" t="n"/>
      <c r="Y3492" s="269" t="n"/>
      <c r="Z3492" s="270" t="n"/>
      <c r="AA3492" s="241" t="n"/>
      <c r="AB3492" s="244" t="n"/>
    </row>
    <row r="3493" ht="15" customHeight="1" s="283">
      <c r="A3493" s="109" t="n"/>
      <c r="B3493" s="222" t="n"/>
      <c r="C3493" s="244" t="n"/>
      <c r="D3493" s="244" t="n"/>
      <c r="E3493" s="244" t="n"/>
      <c r="F3493" s="244" t="n"/>
      <c r="G3493" s="244" t="n"/>
      <c r="H3493" s="244" t="n"/>
      <c r="I3493" s="267" t="n"/>
      <c r="J3493" s="268" t="n"/>
      <c r="K3493" s="244" t="n"/>
      <c r="L3493" s="244" t="n"/>
      <c r="M3493" s="259" t="n"/>
      <c r="N3493" s="244" t="n"/>
      <c r="O3493" s="244" t="n"/>
      <c r="P3493" s="244" t="n"/>
      <c r="Q3493" s="244" t="n"/>
      <c r="R3493" s="244" t="n"/>
      <c r="S3493" s="223" t="n"/>
      <c r="T3493" s="244" t="n"/>
      <c r="U3493" s="246" t="n"/>
      <c r="V3493" s="244" t="n"/>
      <c r="W3493" s="244" t="n"/>
      <c r="X3493" s="244" t="n"/>
      <c r="Y3493" s="269" t="n"/>
      <c r="Z3493" s="270" t="n"/>
      <c r="AA3493" s="241" t="n"/>
      <c r="AB3493" s="244" t="n"/>
    </row>
    <row r="3494" ht="15" customHeight="1" s="283">
      <c r="A3494" s="109" t="n"/>
      <c r="B3494" s="222" t="n"/>
      <c r="C3494" s="244" t="n"/>
      <c r="D3494" s="244" t="n"/>
      <c r="E3494" s="244" t="n"/>
      <c r="F3494" s="244" t="n"/>
      <c r="G3494" s="244" t="n"/>
      <c r="H3494" s="244" t="n"/>
      <c r="I3494" s="267" t="n"/>
      <c r="J3494" s="268" t="n"/>
      <c r="K3494" s="244" t="n"/>
      <c r="L3494" s="244" t="n"/>
      <c r="M3494" s="259" t="n"/>
      <c r="N3494" s="244" t="n"/>
      <c r="O3494" s="244" t="n"/>
      <c r="P3494" s="244" t="n"/>
      <c r="Q3494" s="244" t="n"/>
      <c r="R3494" s="244" t="n"/>
      <c r="S3494" s="223" t="n"/>
      <c r="T3494" s="244" t="n"/>
      <c r="U3494" s="246" t="n"/>
      <c r="V3494" s="244" t="n"/>
      <c r="W3494" s="244" t="n"/>
      <c r="X3494" s="244" t="n"/>
      <c r="Y3494" s="269" t="n"/>
      <c r="Z3494" s="270" t="n"/>
      <c r="AA3494" s="241" t="n"/>
      <c r="AB3494" s="244" t="n"/>
    </row>
    <row r="3495" ht="15" customHeight="1" s="283">
      <c r="A3495" s="109" t="n"/>
      <c r="B3495" s="222" t="n"/>
      <c r="C3495" s="244" t="n"/>
      <c r="D3495" s="244" t="n"/>
      <c r="E3495" s="244" t="n"/>
      <c r="F3495" s="244" t="n"/>
      <c r="G3495" s="244" t="n"/>
      <c r="H3495" s="244" t="n"/>
      <c r="I3495" s="267" t="n"/>
      <c r="J3495" s="268" t="n"/>
      <c r="K3495" s="244" t="n"/>
      <c r="L3495" s="244" t="n"/>
      <c r="M3495" s="259" t="n"/>
      <c r="N3495" s="244" t="n"/>
      <c r="O3495" s="244" t="n"/>
      <c r="P3495" s="244" t="n"/>
      <c r="Q3495" s="244" t="n"/>
      <c r="R3495" s="244" t="n"/>
      <c r="S3495" s="223" t="n"/>
      <c r="T3495" s="244" t="n"/>
      <c r="U3495" s="246" t="n"/>
      <c r="V3495" s="244" t="n"/>
      <c r="W3495" s="244" t="n"/>
      <c r="X3495" s="244" t="n"/>
      <c r="Y3495" s="269" t="n"/>
      <c r="Z3495" s="270" t="n"/>
      <c r="AA3495" s="241" t="n"/>
      <c r="AB3495" s="244" t="n"/>
    </row>
    <row r="3496" ht="15" customHeight="1" s="283">
      <c r="A3496" s="109" t="n"/>
      <c r="B3496" s="222" t="n"/>
      <c r="C3496" s="244" t="n"/>
      <c r="D3496" s="244" t="n"/>
      <c r="E3496" s="244" t="n"/>
      <c r="F3496" s="244" t="n"/>
      <c r="G3496" s="244" t="n"/>
      <c r="H3496" s="244" t="n"/>
      <c r="I3496" s="267" t="n"/>
      <c r="J3496" s="268" t="n"/>
      <c r="K3496" s="244" t="n"/>
      <c r="L3496" s="244" t="n"/>
      <c r="M3496" s="259" t="n"/>
      <c r="N3496" s="244" t="n"/>
      <c r="O3496" s="244" t="n"/>
      <c r="P3496" s="244" t="n"/>
      <c r="Q3496" s="244" t="n"/>
      <c r="R3496" s="244" t="n"/>
      <c r="S3496" s="223" t="n"/>
      <c r="T3496" s="244" t="n"/>
      <c r="U3496" s="246" t="n"/>
      <c r="V3496" s="244" t="n"/>
      <c r="W3496" s="244" t="n"/>
      <c r="X3496" s="244" t="n"/>
      <c r="Y3496" s="269" t="n"/>
      <c r="Z3496" s="270" t="n"/>
      <c r="AA3496" s="241" t="n"/>
      <c r="AB3496" s="244" t="n"/>
    </row>
    <row r="3497" ht="15" customHeight="1" s="283">
      <c r="A3497" s="109" t="n"/>
      <c r="B3497" s="222" t="n"/>
      <c r="C3497" s="244" t="n"/>
      <c r="D3497" s="244" t="n"/>
      <c r="E3497" s="244" t="n"/>
      <c r="F3497" s="244" t="n"/>
      <c r="G3497" s="244" t="n"/>
      <c r="H3497" s="244" t="n"/>
      <c r="I3497" s="267" t="n"/>
      <c r="J3497" s="268" t="n"/>
      <c r="K3497" s="244" t="n"/>
      <c r="L3497" s="244" t="n"/>
      <c r="M3497" s="259" t="n"/>
      <c r="N3497" s="244" t="n"/>
      <c r="O3497" s="244" t="n"/>
      <c r="P3497" s="244" t="n"/>
      <c r="Q3497" s="244" t="n"/>
      <c r="R3497" s="244" t="n"/>
      <c r="S3497" s="223" t="n"/>
      <c r="T3497" s="244" t="n"/>
      <c r="U3497" s="246" t="n"/>
      <c r="V3497" s="244" t="n"/>
      <c r="W3497" s="244" t="n"/>
      <c r="X3497" s="244" t="n"/>
      <c r="Y3497" s="269" t="n"/>
      <c r="Z3497" s="270" t="n"/>
      <c r="AA3497" s="241" t="n"/>
      <c r="AB3497" s="244" t="n"/>
    </row>
    <row r="3498" ht="15" customHeight="1" s="283">
      <c r="A3498" s="109" t="n"/>
      <c r="B3498" s="222" t="n"/>
      <c r="C3498" s="244" t="n"/>
      <c r="D3498" s="244" t="n"/>
      <c r="E3498" s="244" t="n"/>
      <c r="F3498" s="244" t="n"/>
      <c r="G3498" s="244" t="n"/>
      <c r="H3498" s="244" t="n"/>
      <c r="I3498" s="267" t="n"/>
      <c r="J3498" s="204" t="n"/>
      <c r="K3498" s="244" t="n"/>
      <c r="L3498" s="244" t="n"/>
      <c r="M3498" s="259" t="n"/>
      <c r="N3498" s="244" t="n"/>
      <c r="O3498" s="244" t="n"/>
      <c r="P3498" s="244" t="n"/>
      <c r="Q3498" s="244" t="n"/>
      <c r="R3498" s="244" t="n"/>
      <c r="S3498" s="223" t="n"/>
      <c r="T3498" s="244" t="n"/>
      <c r="U3498" s="246" t="n"/>
      <c r="V3498" s="244" t="n"/>
      <c r="W3498" s="244" t="n"/>
      <c r="X3498" s="244" t="n"/>
      <c r="Y3498" s="269" t="n"/>
      <c r="Z3498" s="270" t="n"/>
      <c r="AA3498" s="241" t="n"/>
      <c r="AB3498" s="244" t="n"/>
    </row>
    <row r="3499" ht="15" customHeight="1" s="283">
      <c r="A3499" s="109" t="n"/>
      <c r="B3499" s="222" t="n"/>
      <c r="C3499" s="244" t="n"/>
      <c r="D3499" s="244" t="n"/>
      <c r="E3499" s="244" t="n"/>
      <c r="F3499" s="244" t="n"/>
      <c r="G3499" s="244" t="n"/>
      <c r="H3499" s="244" t="n"/>
      <c r="I3499" s="267" t="n"/>
      <c r="J3499" s="204" t="n"/>
      <c r="K3499" s="244" t="n"/>
      <c r="L3499" s="244" t="n"/>
      <c r="M3499" s="259" t="n"/>
      <c r="N3499" s="244" t="n"/>
      <c r="O3499" s="244" t="n"/>
      <c r="P3499" s="244" t="n"/>
      <c r="Q3499" s="244" t="n"/>
      <c r="R3499" s="244" t="n"/>
      <c r="S3499" s="223" t="n"/>
      <c r="T3499" s="244" t="n"/>
      <c r="U3499" s="246" t="n"/>
      <c r="V3499" s="244" t="n"/>
      <c r="W3499" s="244" t="n"/>
      <c r="X3499" s="244" t="n"/>
      <c r="Y3499" s="269" t="n"/>
      <c r="Z3499" s="270" t="n"/>
      <c r="AA3499" s="241" t="n"/>
      <c r="AB3499" s="244" t="n"/>
    </row>
    <row r="3500" ht="15" customHeight="1" s="283">
      <c r="A3500" s="109" t="n"/>
      <c r="B3500" s="222" t="n"/>
      <c r="C3500" s="244" t="n"/>
      <c r="D3500" s="244" t="n"/>
      <c r="E3500" s="244" t="n"/>
      <c r="F3500" s="244" t="n"/>
      <c r="G3500" s="244" t="n"/>
      <c r="H3500" s="244" t="n"/>
      <c r="I3500" s="267" t="n"/>
      <c r="J3500" s="204" t="n"/>
      <c r="K3500" s="244" t="n"/>
      <c r="L3500" s="244" t="n"/>
      <c r="M3500" s="259" t="n"/>
      <c r="N3500" s="244" t="n"/>
      <c r="O3500" s="244" t="n"/>
      <c r="P3500" s="244" t="n"/>
      <c r="Q3500" s="244" t="n"/>
      <c r="R3500" s="244" t="n"/>
      <c r="S3500" s="223" t="n"/>
      <c r="T3500" s="244" t="n"/>
      <c r="U3500" s="246" t="n"/>
      <c r="V3500" s="244" t="n"/>
      <c r="W3500" s="244" t="n"/>
      <c r="X3500" s="244" t="n"/>
      <c r="Y3500" s="269" t="n"/>
      <c r="Z3500" s="270" t="n"/>
      <c r="AA3500" s="241" t="n"/>
      <c r="AB3500" s="244" t="n"/>
    </row>
    <row r="3501" ht="15" customHeight="1" s="283">
      <c r="A3501" s="109" t="n"/>
      <c r="B3501" s="222" t="n"/>
      <c r="C3501" s="244" t="n"/>
      <c r="D3501" s="244" t="n"/>
      <c r="E3501" s="244" t="n"/>
      <c r="F3501" s="244" t="n"/>
      <c r="G3501" s="244" t="n"/>
      <c r="H3501" s="244" t="n"/>
      <c r="I3501" s="267" t="n"/>
      <c r="J3501" s="268" t="n"/>
      <c r="K3501" s="244" t="n"/>
      <c r="L3501" s="244" t="n"/>
      <c r="M3501" s="259" t="n"/>
      <c r="N3501" s="244" t="n"/>
      <c r="O3501" s="244" t="n"/>
      <c r="P3501" s="244" t="n"/>
      <c r="Q3501" s="244" t="n"/>
      <c r="R3501" s="244" t="n"/>
      <c r="S3501" s="223" t="n"/>
      <c r="T3501" s="244" t="n"/>
      <c r="U3501" s="246" t="n"/>
      <c r="V3501" s="244" t="n"/>
      <c r="W3501" s="244" t="n"/>
      <c r="X3501" s="244" t="n"/>
      <c r="Y3501" s="269" t="n"/>
      <c r="Z3501" s="270" t="n"/>
      <c r="AA3501" s="241" t="n"/>
      <c r="AB3501" s="244" t="n"/>
    </row>
    <row r="3502" ht="15" customHeight="1" s="283">
      <c r="A3502" s="109" t="n"/>
      <c r="B3502" s="222" t="n"/>
      <c r="C3502" s="244" t="n"/>
      <c r="D3502" s="244" t="n"/>
      <c r="E3502" s="244" t="n"/>
      <c r="F3502" s="244" t="n"/>
      <c r="G3502" s="244" t="n"/>
      <c r="H3502" s="244" t="n"/>
      <c r="I3502" s="267" t="n"/>
      <c r="J3502" s="268" t="n"/>
      <c r="K3502" s="244" t="n"/>
      <c r="L3502" s="244" t="n"/>
      <c r="M3502" s="259" t="n"/>
      <c r="N3502" s="244" t="n"/>
      <c r="O3502" s="244" t="n"/>
      <c r="P3502" s="244" t="n"/>
      <c r="Q3502" s="244" t="n"/>
      <c r="R3502" s="244" t="n"/>
      <c r="S3502" s="223" t="n"/>
      <c r="T3502" s="244" t="n"/>
      <c r="U3502" s="246" t="n"/>
      <c r="V3502" s="244" t="n"/>
      <c r="W3502" s="244" t="n"/>
      <c r="X3502" s="244" t="n"/>
      <c r="Y3502" s="269" t="n"/>
      <c r="Z3502" s="270" t="n"/>
      <c r="AA3502" s="241" t="n"/>
      <c r="AB3502" s="244" t="n"/>
    </row>
    <row r="3503" ht="15" customHeight="1" s="283">
      <c r="A3503" s="109" t="n"/>
      <c r="B3503" s="222" t="n"/>
      <c r="C3503" s="244" t="n"/>
      <c r="D3503" s="244" t="n"/>
      <c r="E3503" s="244" t="n"/>
      <c r="F3503" s="244" t="n"/>
      <c r="G3503" s="244" t="n"/>
      <c r="H3503" s="244" t="n"/>
      <c r="I3503" s="267" t="n"/>
      <c r="J3503" s="268" t="n"/>
      <c r="K3503" s="244" t="n"/>
      <c r="L3503" s="244" t="n"/>
      <c r="M3503" s="259" t="n"/>
      <c r="N3503" s="244" t="n"/>
      <c r="O3503" s="244" t="n"/>
      <c r="P3503" s="244" t="n"/>
      <c r="Q3503" s="244" t="n"/>
      <c r="R3503" s="244" t="n"/>
      <c r="S3503" s="223" t="n"/>
      <c r="T3503" s="244" t="n"/>
      <c r="U3503" s="246" t="n"/>
      <c r="V3503" s="244" t="n"/>
      <c r="W3503" s="244" t="n"/>
      <c r="X3503" s="244" t="n"/>
      <c r="Y3503" s="269" t="n"/>
      <c r="Z3503" s="270" t="n"/>
      <c r="AA3503" s="241" t="n"/>
      <c r="AB3503" s="244" t="n"/>
    </row>
    <row r="3504" ht="15" customHeight="1" s="283">
      <c r="A3504" s="109" t="n"/>
      <c r="B3504" s="222" t="n"/>
      <c r="C3504" s="244" t="n"/>
      <c r="D3504" s="244" t="n"/>
      <c r="E3504" s="244" t="n"/>
      <c r="F3504" s="244" t="n"/>
      <c r="G3504" s="244" t="n"/>
      <c r="H3504" s="244" t="n"/>
      <c r="I3504" s="267" t="n"/>
      <c r="J3504" s="268" t="n"/>
      <c r="K3504" s="244" t="n"/>
      <c r="L3504" s="244" t="n"/>
      <c r="M3504" s="259" t="n"/>
      <c r="N3504" s="244" t="n"/>
      <c r="O3504" s="244" t="n"/>
      <c r="P3504" s="244" t="n"/>
      <c r="Q3504" s="244" t="n"/>
      <c r="R3504" s="244" t="n"/>
      <c r="S3504" s="223" t="n"/>
      <c r="T3504" s="244" t="n"/>
      <c r="U3504" s="246" t="n"/>
      <c r="V3504" s="244" t="n"/>
      <c r="W3504" s="244" t="n"/>
      <c r="X3504" s="244" t="n"/>
      <c r="Y3504" s="269" t="n"/>
      <c r="Z3504" s="270" t="n"/>
      <c r="AA3504" s="241" t="n"/>
      <c r="AB3504" s="244" t="n"/>
    </row>
    <row r="3505" ht="15" customHeight="1" s="283">
      <c r="A3505" s="109" t="n"/>
      <c r="B3505" s="222" t="n"/>
      <c r="C3505" s="244" t="n"/>
      <c r="D3505" s="244" t="n"/>
      <c r="E3505" s="244" t="n"/>
      <c r="F3505" s="244" t="n"/>
      <c r="G3505" s="244" t="n"/>
      <c r="H3505" s="244" t="n"/>
      <c r="I3505" s="267" t="n"/>
      <c r="J3505" s="268" t="n"/>
      <c r="K3505" s="244" t="n"/>
      <c r="L3505" s="244" t="n"/>
      <c r="M3505" s="259" t="n"/>
      <c r="N3505" s="244" t="n"/>
      <c r="O3505" s="244" t="n"/>
      <c r="P3505" s="244" t="n"/>
      <c r="Q3505" s="244" t="n"/>
      <c r="R3505" s="244" t="n"/>
      <c r="S3505" s="223" t="n"/>
      <c r="T3505" s="244" t="n"/>
      <c r="U3505" s="246" t="n"/>
      <c r="V3505" s="244" t="n"/>
      <c r="W3505" s="244" t="n"/>
      <c r="X3505" s="244" t="n"/>
      <c r="Y3505" s="269" t="n"/>
      <c r="Z3505" s="270" t="n"/>
      <c r="AA3505" s="241" t="n"/>
      <c r="AB3505" s="244" t="n"/>
    </row>
    <row r="3506" ht="15" customHeight="1" s="283">
      <c r="A3506" s="109" t="n"/>
      <c r="B3506" s="222" t="n"/>
      <c r="C3506" s="244" t="n"/>
      <c r="D3506" s="244" t="n"/>
      <c r="E3506" s="244" t="n"/>
      <c r="F3506" s="244" t="n"/>
      <c r="G3506" s="244" t="n"/>
      <c r="H3506" s="244" t="n"/>
      <c r="I3506" s="267" t="n"/>
      <c r="J3506" s="268" t="n"/>
      <c r="K3506" s="244" t="n"/>
      <c r="L3506" s="244" t="n"/>
      <c r="M3506" s="259" t="n"/>
      <c r="N3506" s="244" t="n"/>
      <c r="O3506" s="244" t="n"/>
      <c r="P3506" s="244" t="n"/>
      <c r="Q3506" s="244" t="n"/>
      <c r="R3506" s="244" t="n"/>
      <c r="S3506" s="223" t="n"/>
      <c r="T3506" s="244" t="n"/>
      <c r="U3506" s="246" t="n"/>
      <c r="V3506" s="244" t="n"/>
      <c r="W3506" s="244" t="n"/>
      <c r="X3506" s="244" t="n"/>
      <c r="Y3506" s="269" t="n"/>
      <c r="Z3506" s="270" t="n"/>
      <c r="AA3506" s="241" t="n"/>
      <c r="AB3506" s="244" t="n"/>
    </row>
    <row r="3507" ht="15" customHeight="1" s="283">
      <c r="A3507" s="109" t="n"/>
      <c r="B3507" s="222" t="n"/>
      <c r="C3507" s="244" t="n"/>
      <c r="D3507" s="244" t="n"/>
      <c r="E3507" s="244" t="n"/>
      <c r="F3507" s="244" t="n"/>
      <c r="G3507" s="244" t="n"/>
      <c r="H3507" s="244" t="n"/>
      <c r="I3507" s="267" t="n"/>
      <c r="J3507" s="268" t="n"/>
      <c r="K3507" s="244" t="n"/>
      <c r="L3507" s="244" t="n"/>
      <c r="M3507" s="259" t="n"/>
      <c r="N3507" s="244" t="n"/>
      <c r="O3507" s="244" t="n"/>
      <c r="P3507" s="244" t="n"/>
      <c r="Q3507" s="244" t="n"/>
      <c r="R3507" s="244" t="n"/>
      <c r="S3507" s="223" t="n"/>
      <c r="T3507" s="244" t="n"/>
      <c r="U3507" s="246" t="n"/>
      <c r="V3507" s="244" t="n"/>
      <c r="W3507" s="244" t="n"/>
      <c r="X3507" s="244" t="n"/>
      <c r="Y3507" s="269" t="n"/>
      <c r="Z3507" s="270" t="n"/>
      <c r="AA3507" s="241" t="n"/>
      <c r="AB3507" s="244" t="n"/>
    </row>
    <row r="3508" ht="15" customHeight="1" s="283">
      <c r="A3508" s="109" t="n"/>
      <c r="B3508" s="222" t="n"/>
      <c r="C3508" s="244" t="n"/>
      <c r="D3508" s="244" t="n"/>
      <c r="E3508" s="244" t="n"/>
      <c r="F3508" s="244" t="n"/>
      <c r="G3508" s="244" t="n"/>
      <c r="H3508" s="244" t="n"/>
      <c r="I3508" s="267" t="n"/>
      <c r="J3508" s="268" t="n"/>
      <c r="K3508" s="244" t="n"/>
      <c r="L3508" s="244" t="n"/>
      <c r="M3508" s="259" t="n"/>
      <c r="N3508" s="244" t="n"/>
      <c r="O3508" s="244" t="n"/>
      <c r="P3508" s="244" t="n"/>
      <c r="Q3508" s="244" t="n"/>
      <c r="R3508" s="244" t="n"/>
      <c r="S3508" s="223" t="n"/>
      <c r="T3508" s="244" t="n"/>
      <c r="U3508" s="246" t="n"/>
      <c r="V3508" s="244" t="n"/>
      <c r="W3508" s="244" t="n"/>
      <c r="X3508" s="244" t="n"/>
      <c r="Y3508" s="269" t="n"/>
      <c r="Z3508" s="270" t="n"/>
      <c r="AA3508" s="241" t="n"/>
      <c r="AB3508" s="244" t="n"/>
    </row>
    <row r="3509" ht="15" customHeight="1" s="283">
      <c r="A3509" s="109" t="n"/>
      <c r="B3509" s="222" t="n"/>
      <c r="C3509" s="244" t="n"/>
      <c r="D3509" s="244" t="n"/>
      <c r="E3509" s="244" t="n"/>
      <c r="F3509" s="244" t="n"/>
      <c r="G3509" s="244" t="n"/>
      <c r="H3509" s="244" t="n"/>
      <c r="I3509" s="267" t="n"/>
      <c r="J3509" s="268" t="n"/>
      <c r="K3509" s="244" t="n"/>
      <c r="L3509" s="244" t="n"/>
      <c r="M3509" s="259" t="n"/>
      <c r="N3509" s="244" t="n"/>
      <c r="O3509" s="244" t="n"/>
      <c r="P3509" s="244" t="n"/>
      <c r="Q3509" s="244" t="n"/>
      <c r="R3509" s="244" t="n"/>
      <c r="S3509" s="223" t="n"/>
      <c r="T3509" s="244" t="n"/>
      <c r="U3509" s="246" t="n"/>
      <c r="V3509" s="244" t="n"/>
      <c r="W3509" s="244" t="n"/>
      <c r="X3509" s="244" t="n"/>
      <c r="Y3509" s="269" t="n"/>
      <c r="Z3509" s="270" t="n"/>
      <c r="AA3509" s="241" t="n"/>
      <c r="AB3509" s="244" t="n"/>
    </row>
    <row r="3510" ht="15" customHeight="1" s="283">
      <c r="A3510" s="109" t="n"/>
      <c r="B3510" s="222" t="n"/>
      <c r="C3510" s="244" t="n"/>
      <c r="D3510" s="244" t="n"/>
      <c r="E3510" s="244" t="n"/>
      <c r="F3510" s="244" t="n"/>
      <c r="G3510" s="244" t="n"/>
      <c r="H3510" s="244" t="n"/>
      <c r="I3510" s="267" t="n"/>
      <c r="J3510" s="268" t="n"/>
      <c r="K3510" s="244" t="n"/>
      <c r="L3510" s="244" t="n"/>
      <c r="M3510" s="259" t="n"/>
      <c r="N3510" s="244" t="n"/>
      <c r="O3510" s="244" t="n"/>
      <c r="P3510" s="244" t="n"/>
      <c r="Q3510" s="244" t="n"/>
      <c r="R3510" s="244" t="n"/>
      <c r="S3510" s="223" t="n"/>
      <c r="T3510" s="244" t="n"/>
      <c r="U3510" s="246" t="n"/>
      <c r="V3510" s="244" t="n"/>
      <c r="W3510" s="244" t="n"/>
      <c r="X3510" s="244" t="n"/>
      <c r="Y3510" s="269" t="n"/>
      <c r="Z3510" s="270" t="n"/>
      <c r="AA3510" s="241" t="n"/>
      <c r="AB3510" s="244" t="n"/>
    </row>
    <row r="3511" ht="15" customHeight="1" s="283">
      <c r="A3511" s="109" t="n"/>
      <c r="B3511" s="222" t="n"/>
      <c r="C3511" s="244" t="n"/>
      <c r="D3511" s="244" t="n"/>
      <c r="E3511" s="244" t="n"/>
      <c r="F3511" s="244" t="n"/>
      <c r="G3511" s="244" t="n"/>
      <c r="H3511" s="244" t="n"/>
      <c r="I3511" s="267" t="n"/>
      <c r="J3511" s="268" t="n"/>
      <c r="K3511" s="244" t="n"/>
      <c r="L3511" s="244" t="n"/>
      <c r="M3511" s="259" t="n"/>
      <c r="N3511" s="244" t="n"/>
      <c r="O3511" s="244" t="n"/>
      <c r="P3511" s="244" t="n"/>
      <c r="Q3511" s="244" t="n"/>
      <c r="R3511" s="244" t="n"/>
      <c r="S3511" s="223" t="n"/>
      <c r="T3511" s="244" t="n"/>
      <c r="U3511" s="246" t="n"/>
      <c r="V3511" s="244" t="n"/>
      <c r="W3511" s="244" t="n"/>
      <c r="X3511" s="244" t="n"/>
      <c r="Y3511" s="269" t="n"/>
      <c r="Z3511" s="270" t="n"/>
      <c r="AA3511" s="241" t="n"/>
      <c r="AB3511" s="244" t="n"/>
    </row>
    <row r="3512" ht="15" customHeight="1" s="283">
      <c r="A3512" s="109" t="n"/>
      <c r="B3512" s="222" t="n"/>
      <c r="C3512" s="244" t="n"/>
      <c r="D3512" s="244" t="n"/>
      <c r="E3512" s="244" t="n"/>
      <c r="F3512" s="244" t="n"/>
      <c r="G3512" s="244" t="n"/>
      <c r="H3512" s="244" t="n"/>
      <c r="I3512" s="267" t="n"/>
      <c r="J3512" s="268" t="n"/>
      <c r="K3512" s="244" t="n"/>
      <c r="L3512" s="244" t="n"/>
      <c r="M3512" s="259" t="n"/>
      <c r="N3512" s="244" t="n"/>
      <c r="O3512" s="244" t="n"/>
      <c r="P3512" s="244" t="n"/>
      <c r="Q3512" s="244" t="n"/>
      <c r="R3512" s="244" t="n"/>
      <c r="S3512" s="223" t="n"/>
      <c r="T3512" s="244" t="n"/>
      <c r="U3512" s="246" t="n"/>
      <c r="V3512" s="244" t="n"/>
      <c r="W3512" s="244" t="n"/>
      <c r="X3512" s="244" t="n"/>
      <c r="Y3512" s="269" t="n"/>
      <c r="Z3512" s="270" t="n"/>
      <c r="AA3512" s="241" t="n"/>
      <c r="AB3512" s="244" t="n"/>
    </row>
    <row r="3513" ht="15" customHeight="1" s="283">
      <c r="A3513" s="109" t="n"/>
      <c r="B3513" s="222" t="n"/>
      <c r="C3513" s="244" t="n"/>
      <c r="D3513" s="244" t="n"/>
      <c r="E3513" s="244" t="n"/>
      <c r="F3513" s="244" t="n"/>
      <c r="G3513" s="244" t="n"/>
      <c r="H3513" s="244" t="n"/>
      <c r="I3513" s="267" t="n"/>
      <c r="J3513" s="268" t="n"/>
      <c r="K3513" s="244" t="n"/>
      <c r="L3513" s="244" t="n"/>
      <c r="M3513" s="259" t="n"/>
      <c r="N3513" s="244" t="n"/>
      <c r="O3513" s="244" t="n"/>
      <c r="P3513" s="244" t="n"/>
      <c r="Q3513" s="244" t="n"/>
      <c r="R3513" s="244" t="n"/>
      <c r="S3513" s="223" t="n"/>
      <c r="T3513" s="244" t="n"/>
      <c r="U3513" s="246" t="n"/>
      <c r="V3513" s="244" t="n"/>
      <c r="W3513" s="244" t="n"/>
      <c r="X3513" s="244" t="n"/>
      <c r="Y3513" s="269" t="n"/>
      <c r="Z3513" s="270" t="n"/>
      <c r="AA3513" s="241" t="n"/>
      <c r="AB3513" s="244" t="n"/>
    </row>
    <row r="3514" ht="15" customHeight="1" s="283">
      <c r="A3514" s="109" t="n"/>
      <c r="B3514" s="222" t="n"/>
      <c r="C3514" s="244" t="n"/>
      <c r="D3514" s="244" t="n"/>
      <c r="E3514" s="244" t="n"/>
      <c r="F3514" s="244" t="n"/>
      <c r="G3514" s="244" t="n"/>
      <c r="H3514" s="244" t="n"/>
      <c r="I3514" s="267" t="n"/>
      <c r="J3514" s="268" t="n"/>
      <c r="K3514" s="244" t="n"/>
      <c r="L3514" s="244" t="n"/>
      <c r="M3514" s="259" t="n"/>
      <c r="N3514" s="244" t="n"/>
      <c r="O3514" s="244" t="n"/>
      <c r="P3514" s="244" t="n"/>
      <c r="Q3514" s="244" t="n"/>
      <c r="R3514" s="244" t="n"/>
      <c r="S3514" s="223" t="n"/>
      <c r="T3514" s="244" t="n"/>
      <c r="U3514" s="246" t="n"/>
      <c r="V3514" s="244" t="n"/>
      <c r="W3514" s="244" t="n"/>
      <c r="X3514" s="244" t="n"/>
      <c r="Y3514" s="269" t="n"/>
      <c r="Z3514" s="270" t="n"/>
      <c r="AA3514" s="241" t="n"/>
      <c r="AB3514" s="244" t="n"/>
    </row>
    <row r="3515" ht="15" customHeight="1" s="283">
      <c r="A3515" s="109" t="n"/>
      <c r="B3515" s="222" t="n"/>
      <c r="C3515" s="244" t="n"/>
      <c r="D3515" s="244" t="n"/>
      <c r="E3515" s="244" t="n"/>
      <c r="F3515" s="244" t="n"/>
      <c r="G3515" s="244" t="n"/>
      <c r="H3515" s="244" t="n"/>
      <c r="I3515" s="267" t="n"/>
      <c r="J3515" s="268" t="n"/>
      <c r="K3515" s="244" t="n"/>
      <c r="L3515" s="244" t="n"/>
      <c r="M3515" s="259" t="n"/>
      <c r="N3515" s="244" t="n"/>
      <c r="O3515" s="244" t="n"/>
      <c r="P3515" s="244" t="n"/>
      <c r="Q3515" s="244" t="n"/>
      <c r="R3515" s="244" t="n"/>
      <c r="S3515" s="223" t="n"/>
      <c r="T3515" s="244" t="n"/>
      <c r="U3515" s="246" t="n"/>
      <c r="V3515" s="244" t="n"/>
      <c r="W3515" s="244" t="n"/>
      <c r="X3515" s="244" t="n"/>
      <c r="Y3515" s="269" t="n"/>
      <c r="Z3515" s="270" t="n"/>
      <c r="AA3515" s="241" t="n"/>
      <c r="AB3515" s="244" t="n"/>
    </row>
    <row r="3516" ht="15" customHeight="1" s="283">
      <c r="A3516" s="109" t="n"/>
      <c r="B3516" s="222" t="n"/>
      <c r="C3516" s="244" t="n"/>
      <c r="D3516" s="244" t="n"/>
      <c r="E3516" s="244" t="n"/>
      <c r="F3516" s="244" t="n"/>
      <c r="G3516" s="244" t="n"/>
      <c r="H3516" s="244" t="n"/>
      <c r="I3516" s="267" t="n"/>
      <c r="J3516" s="268" t="n"/>
      <c r="K3516" s="244" t="n"/>
      <c r="L3516" s="244" t="n"/>
      <c r="M3516" s="259" t="n"/>
      <c r="N3516" s="244" t="n"/>
      <c r="O3516" s="244" t="n"/>
      <c r="P3516" s="244" t="n"/>
      <c r="Q3516" s="244" t="n"/>
      <c r="R3516" s="244" t="n"/>
      <c r="S3516" s="223" t="n"/>
      <c r="T3516" s="244" t="n"/>
      <c r="U3516" s="246" t="n"/>
      <c r="V3516" s="244" t="n"/>
      <c r="W3516" s="244" t="n"/>
      <c r="X3516" s="244" t="n"/>
      <c r="Y3516" s="269" t="n"/>
      <c r="Z3516" s="270" t="n"/>
      <c r="AA3516" s="241" t="n"/>
      <c r="AB3516" s="244" t="n"/>
    </row>
    <row r="3517" ht="15" customHeight="1" s="283">
      <c r="A3517" s="109" t="n"/>
      <c r="B3517" s="222" t="n"/>
      <c r="C3517" s="244" t="n"/>
      <c r="D3517" s="244" t="n"/>
      <c r="E3517" s="244" t="n"/>
      <c r="F3517" s="244" t="n"/>
      <c r="G3517" s="244" t="n"/>
      <c r="H3517" s="244" t="n"/>
      <c r="I3517" s="267" t="n"/>
      <c r="J3517" s="268" t="n"/>
      <c r="K3517" s="244" t="n"/>
      <c r="L3517" s="244" t="n"/>
      <c r="M3517" s="259" t="n"/>
      <c r="N3517" s="244" t="n"/>
      <c r="O3517" s="244" t="n"/>
      <c r="P3517" s="244" t="n"/>
      <c r="Q3517" s="244" t="n"/>
      <c r="R3517" s="244" t="n"/>
      <c r="S3517" s="223" t="n"/>
      <c r="T3517" s="244" t="n"/>
      <c r="U3517" s="246" t="n"/>
      <c r="V3517" s="244" t="n"/>
      <c r="W3517" s="244" t="n"/>
      <c r="X3517" s="244" t="n"/>
      <c r="Y3517" s="269" t="n"/>
      <c r="Z3517" s="270" t="n"/>
      <c r="AA3517" s="241" t="n"/>
      <c r="AB3517" s="244" t="n"/>
    </row>
    <row r="3518" ht="15" customHeight="1" s="283">
      <c r="A3518" s="109" t="n"/>
      <c r="B3518" s="222" t="n"/>
      <c r="C3518" s="244" t="n"/>
      <c r="D3518" s="244" t="n"/>
      <c r="E3518" s="244" t="n"/>
      <c r="F3518" s="244" t="n"/>
      <c r="G3518" s="244" t="n"/>
      <c r="H3518" s="244" t="n"/>
      <c r="I3518" s="267" t="n"/>
      <c r="J3518" s="268" t="n"/>
      <c r="K3518" s="244" t="n"/>
      <c r="L3518" s="244" t="n"/>
      <c r="M3518" s="259" t="n"/>
      <c r="N3518" s="244" t="n"/>
      <c r="O3518" s="244" t="n"/>
      <c r="P3518" s="244" t="n"/>
      <c r="Q3518" s="244" t="n"/>
      <c r="R3518" s="244" t="n"/>
      <c r="S3518" s="223" t="n"/>
      <c r="T3518" s="244" t="n"/>
      <c r="U3518" s="246" t="n"/>
      <c r="V3518" s="244" t="n"/>
      <c r="W3518" s="244" t="n"/>
      <c r="X3518" s="244" t="n"/>
      <c r="Y3518" s="269" t="n"/>
      <c r="Z3518" s="270" t="n"/>
      <c r="AA3518" s="241" t="n"/>
      <c r="AB3518" s="244" t="n"/>
    </row>
    <row r="3519" ht="15" customHeight="1" s="283">
      <c r="A3519" s="109" t="n"/>
      <c r="B3519" s="222" t="n"/>
      <c r="C3519" s="244" t="n"/>
      <c r="D3519" s="244" t="n"/>
      <c r="E3519" s="244" t="n"/>
      <c r="F3519" s="244" t="n"/>
      <c r="G3519" s="244" t="n"/>
      <c r="H3519" s="244" t="n"/>
      <c r="I3519" s="267" t="n"/>
      <c r="J3519" s="268" t="n"/>
      <c r="K3519" s="244" t="n"/>
      <c r="L3519" s="244" t="n"/>
      <c r="M3519" s="259" t="n"/>
      <c r="N3519" s="244" t="n"/>
      <c r="O3519" s="244" t="n"/>
      <c r="P3519" s="244" t="n"/>
      <c r="Q3519" s="244" t="n"/>
      <c r="R3519" s="244" t="n"/>
      <c r="S3519" s="223" t="n"/>
      <c r="T3519" s="244" t="n"/>
      <c r="U3519" s="246" t="n"/>
      <c r="V3519" s="244" t="n"/>
      <c r="W3519" s="244" t="n"/>
      <c r="X3519" s="244" t="n"/>
      <c r="Y3519" s="269" t="n"/>
      <c r="Z3519" s="270" t="n"/>
      <c r="AA3519" s="241" t="n"/>
      <c r="AB3519" s="244" t="n"/>
    </row>
    <row r="3520" ht="15" customHeight="1" s="283">
      <c r="A3520" s="109" t="n"/>
      <c r="B3520" s="222" t="n"/>
      <c r="C3520" s="244" t="n"/>
      <c r="D3520" s="244" t="n"/>
      <c r="E3520" s="244" t="n"/>
      <c r="F3520" s="244" t="n"/>
      <c r="G3520" s="244" t="n"/>
      <c r="H3520" s="244" t="n"/>
      <c r="I3520" s="267" t="n"/>
      <c r="J3520" s="268" t="n"/>
      <c r="K3520" s="244" t="n"/>
      <c r="L3520" s="244" t="n"/>
      <c r="M3520" s="259" t="n"/>
      <c r="N3520" s="244" t="n"/>
      <c r="O3520" s="244" t="n"/>
      <c r="P3520" s="244" t="n"/>
      <c r="Q3520" s="244" t="n"/>
      <c r="R3520" s="244" t="n"/>
      <c r="S3520" s="223" t="n"/>
      <c r="T3520" s="244" t="n"/>
      <c r="U3520" s="246" t="n"/>
      <c r="V3520" s="244" t="n"/>
      <c r="W3520" s="244" t="n"/>
      <c r="X3520" s="244" t="n"/>
      <c r="Y3520" s="269" t="n"/>
      <c r="Z3520" s="270" t="n"/>
      <c r="AA3520" s="241" t="n"/>
      <c r="AB3520" s="244" t="n"/>
    </row>
    <row r="3521" ht="15" customHeight="1" s="283">
      <c r="A3521" s="109" t="n"/>
      <c r="B3521" s="222" t="n"/>
      <c r="C3521" s="244" t="n"/>
      <c r="D3521" s="244" t="n"/>
      <c r="E3521" s="244" t="n"/>
      <c r="F3521" s="244" t="n"/>
      <c r="G3521" s="244" t="n"/>
      <c r="H3521" s="244" t="n"/>
      <c r="I3521" s="267" t="n"/>
      <c r="J3521" s="268" t="n"/>
      <c r="K3521" s="244" t="n"/>
      <c r="L3521" s="244" t="n"/>
      <c r="M3521" s="259" t="n"/>
      <c r="N3521" s="244" t="n"/>
      <c r="O3521" s="244" t="n"/>
      <c r="P3521" s="244" t="n"/>
      <c r="Q3521" s="244" t="n"/>
      <c r="R3521" s="244" t="n"/>
      <c r="S3521" s="223" t="n"/>
      <c r="T3521" s="244" t="n"/>
      <c r="U3521" s="246" t="n"/>
      <c r="V3521" s="244" t="n"/>
      <c r="W3521" s="244" t="n"/>
      <c r="X3521" s="244" t="n"/>
      <c r="Y3521" s="269" t="n"/>
      <c r="Z3521" s="270" t="n"/>
      <c r="AA3521" s="241" t="n"/>
      <c r="AB3521" s="244" t="n"/>
    </row>
    <row r="3522" ht="15" customHeight="1" s="283">
      <c r="A3522" s="109" t="n"/>
      <c r="B3522" s="222" t="n"/>
      <c r="C3522" s="244" t="n"/>
      <c r="D3522" s="244" t="n"/>
      <c r="E3522" s="244" t="n"/>
      <c r="F3522" s="244" t="n"/>
      <c r="G3522" s="244" t="n"/>
      <c r="H3522" s="244" t="n"/>
      <c r="I3522" s="267" t="n"/>
      <c r="J3522" s="268" t="n"/>
      <c r="K3522" s="244" t="n"/>
      <c r="L3522" s="244" t="n"/>
      <c r="M3522" s="259" t="n"/>
      <c r="N3522" s="244" t="n"/>
      <c r="O3522" s="244" t="n"/>
      <c r="P3522" s="244" t="n"/>
      <c r="Q3522" s="244" t="n"/>
      <c r="R3522" s="244" t="n"/>
      <c r="S3522" s="223" t="n"/>
      <c r="T3522" s="244" t="n"/>
      <c r="U3522" s="246" t="n"/>
      <c r="V3522" s="244" t="n"/>
      <c r="W3522" s="244" t="n"/>
      <c r="X3522" s="244" t="n"/>
      <c r="Y3522" s="269" t="n"/>
      <c r="Z3522" s="270" t="n"/>
      <c r="AA3522" s="241" t="n"/>
      <c r="AB3522" s="244" t="n"/>
    </row>
    <row r="3523" ht="15" customHeight="1" s="283">
      <c r="A3523" s="109" t="n"/>
      <c r="B3523" s="222" t="n"/>
      <c r="C3523" s="244" t="n"/>
      <c r="D3523" s="244" t="n"/>
      <c r="E3523" s="244" t="n"/>
      <c r="F3523" s="244" t="n"/>
      <c r="G3523" s="244" t="n"/>
      <c r="H3523" s="244" t="n"/>
      <c r="I3523" s="267" t="n"/>
      <c r="J3523" s="268" t="n"/>
      <c r="K3523" s="244" t="n"/>
      <c r="L3523" s="244" t="n"/>
      <c r="M3523" s="259" t="n"/>
      <c r="N3523" s="244" t="n"/>
      <c r="O3523" s="244" t="n"/>
      <c r="P3523" s="244" t="n"/>
      <c r="Q3523" s="244" t="n"/>
      <c r="R3523" s="244" t="n"/>
      <c r="S3523" s="223" t="n"/>
      <c r="T3523" s="244" t="n"/>
      <c r="U3523" s="246" t="n"/>
      <c r="V3523" s="244" t="n"/>
      <c r="W3523" s="244" t="n"/>
      <c r="X3523" s="244" t="n"/>
      <c r="Y3523" s="269" t="n"/>
      <c r="Z3523" s="270" t="n"/>
      <c r="AA3523" s="241" t="n"/>
      <c r="AB3523" s="244" t="n"/>
    </row>
    <row r="3524" ht="15" customHeight="1" s="283">
      <c r="A3524" s="109" t="n"/>
      <c r="B3524" s="222" t="n"/>
      <c r="C3524" s="244" t="n"/>
      <c r="D3524" s="244" t="n"/>
      <c r="E3524" s="244" t="n"/>
      <c r="F3524" s="244" t="n"/>
      <c r="G3524" s="244" t="n"/>
      <c r="H3524" s="244" t="n"/>
      <c r="I3524" s="267" t="n"/>
      <c r="J3524" s="268" t="n"/>
      <c r="K3524" s="244" t="n"/>
      <c r="L3524" s="244" t="n"/>
      <c r="M3524" s="259" t="n"/>
      <c r="N3524" s="244" t="n"/>
      <c r="O3524" s="244" t="n"/>
      <c r="P3524" s="244" t="n"/>
      <c r="Q3524" s="244" t="n"/>
      <c r="R3524" s="244" t="n"/>
      <c r="S3524" s="223" t="n"/>
      <c r="T3524" s="244" t="n"/>
      <c r="U3524" s="246" t="n"/>
      <c r="V3524" s="244" t="n"/>
      <c r="W3524" s="244" t="n"/>
      <c r="X3524" s="244" t="n"/>
      <c r="Y3524" s="269" t="n"/>
      <c r="Z3524" s="270" t="n"/>
      <c r="AA3524" s="241" t="n"/>
      <c r="AB3524" s="244" t="n"/>
    </row>
    <row r="3525" ht="15" customHeight="1" s="283">
      <c r="A3525" s="109" t="n"/>
      <c r="B3525" s="222" t="n"/>
      <c r="C3525" s="244" t="n"/>
      <c r="D3525" s="244" t="n"/>
      <c r="E3525" s="244" t="n"/>
      <c r="F3525" s="244" t="n"/>
      <c r="G3525" s="244" t="n"/>
      <c r="H3525" s="244" t="n"/>
      <c r="I3525" s="267" t="n"/>
      <c r="J3525" s="268" t="n"/>
      <c r="K3525" s="244" t="n"/>
      <c r="L3525" s="244" t="n"/>
      <c r="M3525" s="259" t="n"/>
      <c r="N3525" s="244" t="n"/>
      <c r="O3525" s="244" t="n"/>
      <c r="P3525" s="244" t="n"/>
      <c r="Q3525" s="244" t="n"/>
      <c r="R3525" s="244" t="n"/>
      <c r="S3525" s="223" t="n"/>
      <c r="T3525" s="244" t="n"/>
      <c r="U3525" s="246" t="n"/>
      <c r="V3525" s="244" t="n"/>
      <c r="W3525" s="244" t="n"/>
      <c r="X3525" s="244" t="n"/>
      <c r="Y3525" s="269" t="n"/>
      <c r="Z3525" s="270" t="n"/>
      <c r="AA3525" s="241" t="n"/>
      <c r="AB3525" s="244" t="n"/>
    </row>
    <row r="3526" ht="15" customHeight="1" s="283">
      <c r="A3526" s="109" t="n"/>
      <c r="B3526" s="222" t="n"/>
      <c r="C3526" s="244" t="n"/>
      <c r="D3526" s="244" t="n"/>
      <c r="E3526" s="244" t="n"/>
      <c r="F3526" s="244" t="n"/>
      <c r="G3526" s="244" t="n"/>
      <c r="H3526" s="244" t="n"/>
      <c r="I3526" s="267" t="n"/>
      <c r="J3526" s="268" t="n"/>
      <c r="K3526" s="244" t="n"/>
      <c r="L3526" s="244" t="n"/>
      <c r="M3526" s="259" t="n"/>
      <c r="N3526" s="244" t="n"/>
      <c r="O3526" s="244" t="n"/>
      <c r="P3526" s="244" t="n"/>
      <c r="Q3526" s="244" t="n"/>
      <c r="R3526" s="244" t="n"/>
      <c r="S3526" s="223" t="n"/>
      <c r="T3526" s="244" t="n"/>
      <c r="U3526" s="246" t="n"/>
      <c r="V3526" s="244" t="n"/>
      <c r="W3526" s="244" t="n"/>
      <c r="X3526" s="244" t="n"/>
      <c r="Y3526" s="269" t="n"/>
      <c r="Z3526" s="270" t="n"/>
      <c r="AA3526" s="241" t="n"/>
      <c r="AB3526" s="244" t="n"/>
    </row>
    <row r="3527" ht="15" customHeight="1" s="283">
      <c r="A3527" s="109" t="n"/>
      <c r="B3527" s="222" t="n"/>
      <c r="C3527" s="244" t="n"/>
      <c r="D3527" s="244" t="n"/>
      <c r="E3527" s="244" t="n"/>
      <c r="F3527" s="244" t="n"/>
      <c r="G3527" s="244" t="n"/>
      <c r="H3527" s="244" t="n"/>
      <c r="I3527" s="267" t="n"/>
      <c r="J3527" s="268" t="n"/>
      <c r="K3527" s="244" t="n"/>
      <c r="L3527" s="244" t="n"/>
      <c r="M3527" s="259" t="n"/>
      <c r="N3527" s="244" t="n"/>
      <c r="O3527" s="244" t="n"/>
      <c r="P3527" s="244" t="n"/>
      <c r="Q3527" s="244" t="n"/>
      <c r="R3527" s="244" t="n"/>
      <c r="S3527" s="223" t="n"/>
      <c r="T3527" s="244" t="n"/>
      <c r="U3527" s="246" t="n"/>
      <c r="V3527" s="244" t="n"/>
      <c r="W3527" s="244" t="n"/>
      <c r="X3527" s="244" t="n"/>
      <c r="Y3527" s="269" t="n"/>
      <c r="Z3527" s="270" t="n"/>
      <c r="AA3527" s="241" t="n"/>
      <c r="AB3527" s="244" t="n"/>
    </row>
    <row r="3528" ht="15" customHeight="1" s="283">
      <c r="A3528" s="109" t="n"/>
      <c r="B3528" s="222" t="n"/>
      <c r="C3528" s="244" t="n"/>
      <c r="D3528" s="244" t="n"/>
      <c r="E3528" s="244" t="n"/>
      <c r="F3528" s="244" t="n"/>
      <c r="G3528" s="244" t="n"/>
      <c r="H3528" s="244" t="n"/>
      <c r="I3528" s="267" t="n"/>
      <c r="J3528" s="268" t="n"/>
      <c r="K3528" s="244" t="n"/>
      <c r="L3528" s="244" t="n"/>
      <c r="M3528" s="259" t="n"/>
      <c r="N3528" s="244" t="n"/>
      <c r="O3528" s="244" t="n"/>
      <c r="P3528" s="244" t="n"/>
      <c r="Q3528" s="244" t="n"/>
      <c r="R3528" s="244" t="n"/>
      <c r="S3528" s="223" t="n"/>
      <c r="T3528" s="244" t="n"/>
      <c r="U3528" s="246" t="n"/>
      <c r="V3528" s="244" t="n"/>
      <c r="W3528" s="244" t="n"/>
      <c r="X3528" s="244" t="n"/>
      <c r="Y3528" s="269" t="n"/>
      <c r="Z3528" s="270" t="n"/>
      <c r="AA3528" s="241" t="n"/>
      <c r="AB3528" s="244" t="n"/>
    </row>
    <row r="3529" ht="15" customHeight="1" s="283">
      <c r="A3529" s="109" t="n"/>
      <c r="B3529" s="222" t="n"/>
      <c r="C3529" s="244" t="n"/>
      <c r="D3529" s="244" t="n"/>
      <c r="E3529" s="244" t="n"/>
      <c r="F3529" s="244" t="n"/>
      <c r="G3529" s="244" t="n"/>
      <c r="H3529" s="244" t="n"/>
      <c r="I3529" s="267" t="n"/>
      <c r="J3529" s="268" t="n"/>
      <c r="K3529" s="244" t="n"/>
      <c r="L3529" s="244" t="n"/>
      <c r="M3529" s="259" t="n"/>
      <c r="N3529" s="244" t="n"/>
      <c r="O3529" s="244" t="n"/>
      <c r="P3529" s="244" t="n"/>
      <c r="Q3529" s="244" t="n"/>
      <c r="R3529" s="244" t="n"/>
      <c r="S3529" s="223" t="n"/>
      <c r="T3529" s="244" t="n"/>
      <c r="U3529" s="246" t="n"/>
      <c r="V3529" s="244" t="n"/>
      <c r="W3529" s="244" t="n"/>
      <c r="X3529" s="244" t="n"/>
      <c r="Y3529" s="269" t="n"/>
      <c r="Z3529" s="270" t="n"/>
      <c r="AA3529" s="241" t="n"/>
      <c r="AB3529" s="244" t="n"/>
    </row>
    <row r="3530" ht="15" customHeight="1" s="283">
      <c r="A3530" s="109" t="n"/>
      <c r="B3530" s="222" t="n"/>
      <c r="C3530" s="244" t="n"/>
      <c r="D3530" s="244" t="n"/>
      <c r="E3530" s="244" t="n"/>
      <c r="F3530" s="244" t="n"/>
      <c r="G3530" s="244" t="n"/>
      <c r="H3530" s="244" t="n"/>
      <c r="I3530" s="267" t="n"/>
      <c r="J3530" s="268" t="n"/>
      <c r="K3530" s="244" t="n"/>
      <c r="L3530" s="244" t="n"/>
      <c r="M3530" s="259" t="n"/>
      <c r="N3530" s="244" t="n"/>
      <c r="O3530" s="244" t="n"/>
      <c r="P3530" s="244" t="n"/>
      <c r="Q3530" s="244" t="n"/>
      <c r="R3530" s="244" t="n"/>
      <c r="S3530" s="223" t="n"/>
      <c r="T3530" s="244" t="n"/>
      <c r="U3530" s="246" t="n"/>
      <c r="V3530" s="244" t="n"/>
      <c r="W3530" s="244" t="n"/>
      <c r="X3530" s="244" t="n"/>
      <c r="Y3530" s="269" t="n"/>
      <c r="Z3530" s="270" t="n"/>
      <c r="AA3530" s="241" t="n"/>
      <c r="AB3530" s="244" t="n"/>
    </row>
    <row r="3531" ht="15" customHeight="1" s="283">
      <c r="A3531" s="109" t="n"/>
      <c r="B3531" s="222" t="n"/>
      <c r="C3531" s="244" t="n"/>
      <c r="D3531" s="244" t="n"/>
      <c r="E3531" s="244" t="n"/>
      <c r="F3531" s="244" t="n"/>
      <c r="G3531" s="244" t="n"/>
      <c r="H3531" s="244" t="n"/>
      <c r="I3531" s="267" t="n"/>
      <c r="J3531" s="268" t="n"/>
      <c r="K3531" s="244" t="n"/>
      <c r="L3531" s="244" t="n"/>
      <c r="M3531" s="259" t="n"/>
      <c r="N3531" s="244" t="n"/>
      <c r="O3531" s="244" t="n"/>
      <c r="P3531" s="244" t="n"/>
      <c r="Q3531" s="244" t="n"/>
      <c r="R3531" s="244" t="n"/>
      <c r="S3531" s="223" t="n"/>
      <c r="T3531" s="244" t="n"/>
      <c r="U3531" s="246" t="n"/>
      <c r="V3531" s="244" t="n"/>
      <c r="W3531" s="244" t="n"/>
      <c r="X3531" s="244" t="n"/>
      <c r="Y3531" s="269" t="n"/>
      <c r="Z3531" s="270" t="n"/>
      <c r="AA3531" s="241" t="n"/>
      <c r="AB3531" s="244" t="n"/>
    </row>
    <row r="3532" ht="15" customHeight="1" s="283">
      <c r="A3532" s="109" t="n"/>
      <c r="B3532" s="222" t="n"/>
      <c r="C3532" s="244" t="n"/>
      <c r="D3532" s="244" t="n"/>
      <c r="E3532" s="244" t="n"/>
      <c r="F3532" s="244" t="n"/>
      <c r="G3532" s="244" t="n"/>
      <c r="H3532" s="244" t="n"/>
      <c r="I3532" s="267" t="n"/>
      <c r="J3532" s="268" t="n"/>
      <c r="K3532" s="244" t="n"/>
      <c r="L3532" s="244" t="n"/>
      <c r="M3532" s="259" t="n"/>
      <c r="N3532" s="244" t="n"/>
      <c r="O3532" s="244" t="n"/>
      <c r="P3532" s="244" t="n"/>
      <c r="Q3532" s="244" t="n"/>
      <c r="R3532" s="244" t="n"/>
      <c r="S3532" s="223" t="n"/>
      <c r="T3532" s="244" t="n"/>
      <c r="U3532" s="246" t="n"/>
      <c r="V3532" s="244" t="n"/>
      <c r="W3532" s="244" t="n"/>
      <c r="X3532" s="244" t="n"/>
      <c r="Y3532" s="269" t="n"/>
      <c r="Z3532" s="270" t="n"/>
      <c r="AA3532" s="241" t="n"/>
      <c r="AB3532" s="244" t="n"/>
    </row>
    <row r="3533" ht="15" customHeight="1" s="283">
      <c r="A3533" s="109" t="n"/>
      <c r="B3533" s="222" t="n"/>
      <c r="C3533" s="244" t="n"/>
      <c r="D3533" s="244" t="n"/>
      <c r="E3533" s="244" t="n"/>
      <c r="F3533" s="244" t="n"/>
      <c r="G3533" s="244" t="n"/>
      <c r="H3533" s="244" t="n"/>
      <c r="I3533" s="267" t="n"/>
      <c r="J3533" s="268" t="n"/>
      <c r="K3533" s="244" t="n"/>
      <c r="L3533" s="244" t="n"/>
      <c r="M3533" s="259" t="n"/>
      <c r="N3533" s="244" t="n"/>
      <c r="O3533" s="244" t="n"/>
      <c r="P3533" s="244" t="n"/>
      <c r="Q3533" s="244" t="n"/>
      <c r="R3533" s="244" t="n"/>
      <c r="S3533" s="223" t="n"/>
      <c r="T3533" s="244" t="n"/>
      <c r="U3533" s="246" t="n"/>
      <c r="V3533" s="244" t="n"/>
      <c r="W3533" s="244" t="n"/>
      <c r="X3533" s="244" t="n"/>
      <c r="Y3533" s="269" t="n"/>
      <c r="Z3533" s="270" t="n"/>
      <c r="AA3533" s="241" t="n"/>
      <c r="AB3533" s="244" t="n"/>
    </row>
    <row r="3534" ht="15" customHeight="1" s="283">
      <c r="A3534" s="109" t="n"/>
      <c r="B3534" s="222" t="n"/>
      <c r="C3534" s="244" t="n"/>
      <c r="D3534" s="244" t="n"/>
      <c r="E3534" s="244" t="n"/>
      <c r="F3534" s="244" t="n"/>
      <c r="G3534" s="244" t="n"/>
      <c r="H3534" s="244" t="n"/>
      <c r="I3534" s="267" t="n"/>
      <c r="J3534" s="268" t="n"/>
      <c r="K3534" s="244" t="n"/>
      <c r="L3534" s="244" t="n"/>
      <c r="M3534" s="259" t="n"/>
      <c r="N3534" s="244" t="n"/>
      <c r="O3534" s="244" t="n"/>
      <c r="P3534" s="244" t="n"/>
      <c r="Q3534" s="244" t="n"/>
      <c r="R3534" s="244" t="n"/>
      <c r="S3534" s="223" t="n"/>
      <c r="T3534" s="244" t="n"/>
      <c r="U3534" s="246" t="n"/>
      <c r="V3534" s="244" t="n"/>
      <c r="W3534" s="244" t="n"/>
      <c r="X3534" s="244" t="n"/>
      <c r="Y3534" s="269" t="n"/>
      <c r="Z3534" s="270" t="n"/>
      <c r="AA3534" s="241" t="n"/>
      <c r="AB3534" s="244" t="n"/>
    </row>
    <row r="3535" ht="15" customHeight="1" s="283">
      <c r="A3535" s="109" t="n"/>
      <c r="B3535" s="222" t="n"/>
      <c r="C3535" s="244" t="n"/>
      <c r="D3535" s="244" t="n"/>
      <c r="E3535" s="244" t="n"/>
      <c r="F3535" s="244" t="n"/>
      <c r="G3535" s="244" t="n"/>
      <c r="H3535" s="244" t="n"/>
      <c r="I3535" s="267" t="n"/>
      <c r="J3535" s="268" t="n"/>
      <c r="K3535" s="244" t="n"/>
      <c r="L3535" s="244" t="n"/>
      <c r="M3535" s="259" t="n"/>
      <c r="N3535" s="244" t="n"/>
      <c r="O3535" s="244" t="n"/>
      <c r="P3535" s="244" t="n"/>
      <c r="Q3535" s="244" t="n"/>
      <c r="R3535" s="244" t="n"/>
      <c r="S3535" s="223" t="n"/>
      <c r="T3535" s="244" t="n"/>
      <c r="U3535" s="246" t="n"/>
      <c r="V3535" s="244" t="n"/>
      <c r="W3535" s="244" t="n"/>
      <c r="X3535" s="244" t="n"/>
      <c r="Y3535" s="269" t="n"/>
      <c r="Z3535" s="270" t="n"/>
      <c r="AA3535" s="241" t="n"/>
      <c r="AB3535" s="244" t="n"/>
    </row>
    <row r="3536" ht="15" customHeight="1" s="283">
      <c r="A3536" s="109" t="n"/>
      <c r="B3536" s="222" t="n"/>
      <c r="C3536" s="244" t="n"/>
      <c r="D3536" s="244" t="n"/>
      <c r="E3536" s="244" t="n"/>
      <c r="F3536" s="244" t="n"/>
      <c r="G3536" s="244" t="n"/>
      <c r="H3536" s="244" t="n"/>
      <c r="I3536" s="267" t="n"/>
      <c r="J3536" s="268" t="n"/>
      <c r="K3536" s="244" t="n"/>
      <c r="L3536" s="244" t="n"/>
      <c r="M3536" s="259" t="n"/>
      <c r="N3536" s="244" t="n"/>
      <c r="O3536" s="244" t="n"/>
      <c r="P3536" s="244" t="n"/>
      <c r="Q3536" s="244" t="n"/>
      <c r="R3536" s="244" t="n"/>
      <c r="S3536" s="223" t="n"/>
      <c r="T3536" s="244" t="n"/>
      <c r="U3536" s="246" t="n"/>
      <c r="V3536" s="244" t="n"/>
      <c r="W3536" s="244" t="n"/>
      <c r="X3536" s="244" t="n"/>
      <c r="Y3536" s="269" t="n"/>
      <c r="Z3536" s="270" t="n"/>
      <c r="AA3536" s="241" t="n"/>
      <c r="AB3536" s="244" t="n"/>
    </row>
    <row r="3537" ht="15" customHeight="1" s="283">
      <c r="A3537" s="109" t="n"/>
      <c r="B3537" s="222" t="n"/>
      <c r="C3537" s="244" t="n"/>
      <c r="D3537" s="244" t="n"/>
      <c r="E3537" s="244" t="n"/>
      <c r="F3537" s="244" t="n"/>
      <c r="G3537" s="244" t="n"/>
      <c r="H3537" s="244" t="n"/>
      <c r="I3537" s="267" t="n"/>
      <c r="J3537" s="268" t="n"/>
      <c r="K3537" s="244" t="n"/>
      <c r="L3537" s="244" t="n"/>
      <c r="M3537" s="259" t="n"/>
      <c r="N3537" s="244" t="n"/>
      <c r="O3537" s="244" t="n"/>
      <c r="P3537" s="244" t="n"/>
      <c r="Q3537" s="244" t="n"/>
      <c r="R3537" s="244" t="n"/>
      <c r="S3537" s="223" t="n"/>
      <c r="T3537" s="244" t="n"/>
      <c r="U3537" s="246" t="n"/>
      <c r="V3537" s="244" t="n"/>
      <c r="W3537" s="244" t="n"/>
      <c r="X3537" s="244" t="n"/>
      <c r="Y3537" s="269" t="n"/>
      <c r="Z3537" s="270" t="n"/>
      <c r="AA3537" s="241" t="n"/>
      <c r="AB3537" s="244" t="n"/>
    </row>
    <row r="3538" ht="15" customHeight="1" s="283">
      <c r="A3538" s="109" t="n"/>
      <c r="B3538" s="222" t="n"/>
      <c r="C3538" s="244" t="n"/>
      <c r="D3538" s="244" t="n"/>
      <c r="E3538" s="244" t="n"/>
      <c r="F3538" s="244" t="n"/>
      <c r="G3538" s="244" t="n"/>
      <c r="H3538" s="244" t="n"/>
      <c r="I3538" s="267" t="n"/>
      <c r="J3538" s="268" t="n"/>
      <c r="K3538" s="244" t="n"/>
      <c r="L3538" s="244" t="n"/>
      <c r="M3538" s="259" t="n"/>
      <c r="N3538" s="244" t="n"/>
      <c r="O3538" s="244" t="n"/>
      <c r="P3538" s="244" t="n"/>
      <c r="Q3538" s="244" t="n"/>
      <c r="R3538" s="244" t="n"/>
      <c r="S3538" s="223" t="n"/>
      <c r="T3538" s="244" t="n"/>
      <c r="U3538" s="246" t="n"/>
      <c r="V3538" s="244" t="n"/>
      <c r="W3538" s="244" t="n"/>
      <c r="X3538" s="244" t="n"/>
      <c r="Y3538" s="269" t="n"/>
      <c r="Z3538" s="270" t="n"/>
      <c r="AA3538" s="241" t="n"/>
      <c r="AB3538" s="244" t="n"/>
    </row>
    <row r="3539" ht="15" customHeight="1" s="283">
      <c r="A3539" s="109" t="n"/>
      <c r="B3539" s="222" t="n"/>
      <c r="C3539" s="244" t="n"/>
      <c r="D3539" s="244" t="n"/>
      <c r="E3539" s="244" t="n"/>
      <c r="F3539" s="244" t="n"/>
      <c r="G3539" s="244" t="n"/>
      <c r="H3539" s="244" t="n"/>
      <c r="I3539" s="267" t="n"/>
      <c r="J3539" s="268" t="n"/>
      <c r="K3539" s="244" t="n"/>
      <c r="L3539" s="244" t="n"/>
      <c r="M3539" s="259" t="n"/>
      <c r="N3539" s="244" t="n"/>
      <c r="O3539" s="244" t="n"/>
      <c r="P3539" s="244" t="n"/>
      <c r="Q3539" s="244" t="n"/>
      <c r="R3539" s="244" t="n"/>
      <c r="S3539" s="223" t="n"/>
      <c r="T3539" s="244" t="n"/>
      <c r="U3539" s="246" t="n"/>
      <c r="V3539" s="244" t="n"/>
      <c r="W3539" s="244" t="n"/>
      <c r="X3539" s="244" t="n"/>
      <c r="Y3539" s="269" t="n"/>
      <c r="Z3539" s="270" t="n"/>
      <c r="AA3539" s="241" t="n"/>
      <c r="AB3539" s="244" t="n"/>
    </row>
    <row r="3540" ht="15" customHeight="1" s="283">
      <c r="A3540" s="109" t="n"/>
      <c r="B3540" s="222" t="n"/>
      <c r="C3540" s="244" t="n"/>
      <c r="D3540" s="244" t="n"/>
      <c r="E3540" s="244" t="n"/>
      <c r="F3540" s="244" t="n"/>
      <c r="G3540" s="244" t="n"/>
      <c r="H3540" s="244" t="n"/>
      <c r="I3540" s="267" t="n"/>
      <c r="J3540" s="268" t="n"/>
      <c r="K3540" s="244" t="n"/>
      <c r="L3540" s="244" t="n"/>
      <c r="M3540" s="259" t="n"/>
      <c r="N3540" s="244" t="n"/>
      <c r="O3540" s="244" t="n"/>
      <c r="P3540" s="244" t="n"/>
      <c r="Q3540" s="244" t="n"/>
      <c r="R3540" s="244" t="n"/>
      <c r="S3540" s="223" t="n"/>
      <c r="T3540" s="244" t="n"/>
      <c r="U3540" s="246" t="n"/>
      <c r="V3540" s="244" t="n"/>
      <c r="W3540" s="244" t="n"/>
      <c r="X3540" s="244" t="n"/>
      <c r="Y3540" s="269" t="n"/>
      <c r="Z3540" s="270" t="n"/>
      <c r="AA3540" s="241" t="n"/>
      <c r="AB3540" s="244" t="n"/>
    </row>
    <row r="3541" ht="15" customHeight="1" s="283">
      <c r="A3541" s="109" t="n"/>
      <c r="B3541" s="222" t="n"/>
      <c r="C3541" s="244" t="n"/>
      <c r="D3541" s="244" t="n"/>
      <c r="E3541" s="244" t="n"/>
      <c r="F3541" s="244" t="n"/>
      <c r="G3541" s="244" t="n"/>
      <c r="H3541" s="244" t="n"/>
      <c r="I3541" s="267" t="n"/>
      <c r="J3541" s="268" t="n"/>
      <c r="K3541" s="244" t="n"/>
      <c r="L3541" s="244" t="n"/>
      <c r="M3541" s="259" t="n"/>
      <c r="N3541" s="244" t="n"/>
      <c r="O3541" s="244" t="n"/>
      <c r="P3541" s="244" t="n"/>
      <c r="Q3541" s="244" t="n"/>
      <c r="R3541" s="244" t="n"/>
      <c r="S3541" s="223" t="n"/>
      <c r="T3541" s="244" t="n"/>
      <c r="U3541" s="246" t="n"/>
      <c r="V3541" s="244" t="n"/>
      <c r="W3541" s="244" t="n"/>
      <c r="X3541" s="244" t="n"/>
      <c r="Y3541" s="269" t="n"/>
      <c r="Z3541" s="270" t="n"/>
      <c r="AA3541" s="241" t="n"/>
      <c r="AB3541" s="244" t="n"/>
    </row>
    <row r="3542" ht="15" customHeight="1" s="283">
      <c r="A3542" s="109" t="n"/>
      <c r="B3542" s="222" t="n"/>
      <c r="C3542" s="244" t="n"/>
      <c r="D3542" s="244" t="n"/>
      <c r="E3542" s="244" t="n"/>
      <c r="F3542" s="244" t="n"/>
      <c r="G3542" s="244" t="n"/>
      <c r="H3542" s="244" t="n"/>
      <c r="I3542" s="267" t="n"/>
      <c r="J3542" s="268" t="n"/>
      <c r="K3542" s="244" t="n"/>
      <c r="L3542" s="244" t="n"/>
      <c r="M3542" s="259" t="n"/>
      <c r="N3542" s="244" t="n"/>
      <c r="O3542" s="244" t="n"/>
      <c r="P3542" s="244" t="n"/>
      <c r="Q3542" s="244" t="n"/>
      <c r="R3542" s="244" t="n"/>
      <c r="S3542" s="223" t="n"/>
      <c r="T3542" s="244" t="n"/>
      <c r="U3542" s="246" t="n"/>
      <c r="V3542" s="244" t="n"/>
      <c r="W3542" s="244" t="n"/>
      <c r="X3542" s="244" t="n"/>
      <c r="Y3542" s="269" t="n"/>
      <c r="Z3542" s="270" t="n"/>
      <c r="AA3542" s="241" t="n"/>
      <c r="AB3542" s="244" t="n"/>
    </row>
    <row r="3543" ht="15" customHeight="1" s="283">
      <c r="A3543" s="109" t="n"/>
      <c r="B3543" s="222" t="n"/>
      <c r="C3543" s="244" t="n"/>
      <c r="D3543" s="244" t="n"/>
      <c r="E3543" s="244" t="n"/>
      <c r="F3543" s="244" t="n"/>
      <c r="G3543" s="244" t="n"/>
      <c r="H3543" s="244" t="n"/>
      <c r="I3543" s="267" t="n"/>
      <c r="J3543" s="268" t="n"/>
      <c r="K3543" s="244" t="n"/>
      <c r="L3543" s="244" t="n"/>
      <c r="M3543" s="259" t="n"/>
      <c r="N3543" s="244" t="n"/>
      <c r="O3543" s="244" t="n"/>
      <c r="P3543" s="244" t="n"/>
      <c r="Q3543" s="244" t="n"/>
      <c r="R3543" s="244" t="n"/>
      <c r="S3543" s="223" t="n"/>
      <c r="T3543" s="244" t="n"/>
      <c r="U3543" s="246" t="n"/>
      <c r="V3543" s="244" t="n"/>
      <c r="W3543" s="244" t="n"/>
      <c r="X3543" s="244" t="n"/>
      <c r="Y3543" s="269" t="n"/>
      <c r="Z3543" s="270" t="n"/>
      <c r="AA3543" s="241" t="n"/>
      <c r="AB3543" s="244" t="n"/>
    </row>
    <row r="3544" ht="15" customHeight="1" s="283">
      <c r="A3544" s="109" t="n"/>
      <c r="B3544" s="222" t="n"/>
      <c r="C3544" s="244" t="n"/>
      <c r="D3544" s="244" t="n"/>
      <c r="E3544" s="244" t="n"/>
      <c r="F3544" s="244" t="n"/>
      <c r="G3544" s="244" t="n"/>
      <c r="H3544" s="244" t="n"/>
      <c r="I3544" s="267" t="n"/>
      <c r="J3544" s="268" t="n"/>
      <c r="K3544" s="244" t="n"/>
      <c r="L3544" s="244" t="n"/>
      <c r="M3544" s="259" t="n"/>
      <c r="N3544" s="244" t="n"/>
      <c r="O3544" s="244" t="n"/>
      <c r="P3544" s="244" t="n"/>
      <c r="Q3544" s="244" t="n"/>
      <c r="R3544" s="244" t="n"/>
      <c r="S3544" s="223" t="n"/>
      <c r="T3544" s="244" t="n"/>
      <c r="U3544" s="246" t="n"/>
      <c r="V3544" s="244" t="n"/>
      <c r="W3544" s="244" t="n"/>
      <c r="X3544" s="244" t="n"/>
      <c r="Y3544" s="269" t="n"/>
      <c r="Z3544" s="270" t="n"/>
      <c r="AA3544" s="241" t="n"/>
      <c r="AB3544" s="244" t="n"/>
    </row>
    <row r="3545" ht="15" customHeight="1" s="283">
      <c r="A3545" s="109" t="n"/>
      <c r="B3545" s="222" t="n"/>
      <c r="C3545" s="244" t="n"/>
      <c r="D3545" s="244" t="n"/>
      <c r="E3545" s="244" t="n"/>
      <c r="F3545" s="244" t="n"/>
      <c r="G3545" s="244" t="n"/>
      <c r="H3545" s="244" t="n"/>
      <c r="I3545" s="267" t="n"/>
      <c r="J3545" s="268" t="n"/>
      <c r="K3545" s="244" t="n"/>
      <c r="L3545" s="244" t="n"/>
      <c r="M3545" s="259" t="n"/>
      <c r="N3545" s="244" t="n"/>
      <c r="O3545" s="244" t="n"/>
      <c r="P3545" s="244" t="n"/>
      <c r="Q3545" s="244" t="n"/>
      <c r="R3545" s="244" t="n"/>
      <c r="S3545" s="223" t="n"/>
      <c r="T3545" s="244" t="n"/>
      <c r="U3545" s="246" t="n"/>
      <c r="V3545" s="244" t="n"/>
      <c r="W3545" s="244" t="n"/>
      <c r="X3545" s="244" t="n"/>
      <c r="Y3545" s="269" t="n"/>
      <c r="Z3545" s="270" t="n"/>
      <c r="AA3545" s="241" t="n"/>
      <c r="AB3545" s="244" t="n"/>
    </row>
    <row r="3546" ht="15" customHeight="1" s="283">
      <c r="A3546" s="109" t="n"/>
      <c r="B3546" s="222" t="n"/>
      <c r="C3546" s="244" t="n"/>
      <c r="D3546" s="244" t="n"/>
      <c r="E3546" s="244" t="n"/>
      <c r="F3546" s="244" t="n"/>
      <c r="G3546" s="244" t="n"/>
      <c r="H3546" s="244" t="n"/>
      <c r="I3546" s="267" t="n"/>
      <c r="J3546" s="268" t="n"/>
      <c r="K3546" s="244" t="n"/>
      <c r="L3546" s="244" t="n"/>
      <c r="M3546" s="259" t="n"/>
      <c r="N3546" s="244" t="n"/>
      <c r="O3546" s="244" t="n"/>
      <c r="P3546" s="244" t="n"/>
      <c r="Q3546" s="244" t="n"/>
      <c r="R3546" s="244" t="n"/>
      <c r="S3546" s="223" t="n"/>
      <c r="T3546" s="244" t="n"/>
      <c r="U3546" s="246" t="n"/>
      <c r="V3546" s="244" t="n"/>
      <c r="W3546" s="244" t="n"/>
      <c r="X3546" s="244" t="n"/>
      <c r="Y3546" s="269" t="n"/>
      <c r="Z3546" s="270" t="n"/>
      <c r="AA3546" s="241" t="n"/>
      <c r="AB3546" s="244" t="n"/>
    </row>
    <row r="3547" ht="15" customHeight="1" s="283">
      <c r="A3547" s="109" t="n"/>
      <c r="B3547" s="222" t="n"/>
      <c r="C3547" s="244" t="n"/>
      <c r="D3547" s="244" t="n"/>
      <c r="E3547" s="244" t="n"/>
      <c r="F3547" s="244" t="n"/>
      <c r="G3547" s="244" t="n"/>
      <c r="H3547" s="244" t="n"/>
      <c r="I3547" s="267" t="n"/>
      <c r="J3547" s="268" t="n"/>
      <c r="K3547" s="244" t="n"/>
      <c r="L3547" s="244" t="n"/>
      <c r="M3547" s="259" t="n"/>
      <c r="N3547" s="244" t="n"/>
      <c r="O3547" s="244" t="n"/>
      <c r="P3547" s="244" t="n"/>
      <c r="Q3547" s="244" t="n"/>
      <c r="R3547" s="244" t="n"/>
      <c r="S3547" s="223" t="n"/>
      <c r="T3547" s="244" t="n"/>
      <c r="U3547" s="246" t="n"/>
      <c r="V3547" s="244" t="n"/>
      <c r="W3547" s="244" t="n"/>
      <c r="X3547" s="244" t="n"/>
      <c r="Y3547" s="269" t="n"/>
      <c r="Z3547" s="270" t="n"/>
      <c r="AA3547" s="241" t="n"/>
      <c r="AB3547" s="244" t="n"/>
    </row>
    <row r="3548" ht="15" customHeight="1" s="283">
      <c r="A3548" s="109" t="n"/>
      <c r="B3548" s="222" t="n"/>
      <c r="C3548" s="244" t="n"/>
      <c r="D3548" s="244" t="n"/>
      <c r="E3548" s="244" t="n"/>
      <c r="F3548" s="244" t="n"/>
      <c r="G3548" s="244" t="n"/>
      <c r="H3548" s="244" t="n"/>
      <c r="I3548" s="267" t="n"/>
      <c r="J3548" s="268" t="n"/>
      <c r="K3548" s="244" t="n"/>
      <c r="L3548" s="244" t="n"/>
      <c r="M3548" s="259" t="n"/>
      <c r="N3548" s="244" t="n"/>
      <c r="O3548" s="244" t="n"/>
      <c r="P3548" s="244" t="n"/>
      <c r="Q3548" s="244" t="n"/>
      <c r="R3548" s="244" t="n"/>
      <c r="S3548" s="223" t="n"/>
      <c r="T3548" s="244" t="n"/>
      <c r="U3548" s="246" t="n"/>
      <c r="V3548" s="244" t="n"/>
      <c r="W3548" s="244" t="n"/>
      <c r="X3548" s="244" t="n"/>
      <c r="Y3548" s="269" t="n"/>
      <c r="Z3548" s="270" t="n"/>
      <c r="AA3548" s="241" t="n"/>
      <c r="AB3548" s="244" t="n"/>
    </row>
    <row r="3549" ht="15" customHeight="1" s="283">
      <c r="A3549" s="109" t="n"/>
      <c r="B3549" s="222" t="n"/>
      <c r="C3549" s="244" t="n"/>
      <c r="D3549" s="244" t="n"/>
      <c r="E3549" s="244" t="n"/>
      <c r="F3549" s="244" t="n"/>
      <c r="G3549" s="244" t="n"/>
      <c r="H3549" s="244" t="n"/>
      <c r="I3549" s="267" t="n"/>
      <c r="J3549" s="268" t="n"/>
      <c r="K3549" s="244" t="n"/>
      <c r="L3549" s="244" t="n"/>
      <c r="M3549" s="259" t="n"/>
      <c r="N3549" s="244" t="n"/>
      <c r="O3549" s="244" t="n"/>
      <c r="P3549" s="244" t="n"/>
      <c r="Q3549" s="244" t="n"/>
      <c r="R3549" s="244" t="n"/>
      <c r="S3549" s="223" t="n"/>
      <c r="T3549" s="244" t="n"/>
      <c r="U3549" s="246" t="n"/>
      <c r="V3549" s="244" t="n"/>
      <c r="W3549" s="244" t="n"/>
      <c r="X3549" s="244" t="n"/>
      <c r="Y3549" s="269" t="n"/>
      <c r="Z3549" s="270" t="n"/>
      <c r="AA3549" s="241" t="n"/>
      <c r="AB3549" s="244" t="n"/>
    </row>
    <row r="3550" ht="15" customHeight="1" s="283">
      <c r="A3550" s="109" t="n"/>
      <c r="B3550" s="222" t="n"/>
      <c r="C3550" s="244" t="n"/>
      <c r="D3550" s="244" t="n"/>
      <c r="E3550" s="244" t="n"/>
      <c r="F3550" s="244" t="n"/>
      <c r="G3550" s="244" t="n"/>
      <c r="H3550" s="244" t="n"/>
      <c r="I3550" s="267" t="n"/>
      <c r="J3550" s="268" t="n"/>
      <c r="K3550" s="244" t="n"/>
      <c r="L3550" s="244" t="n"/>
      <c r="M3550" s="259" t="n"/>
      <c r="N3550" s="244" t="n"/>
      <c r="O3550" s="244" t="n"/>
      <c r="P3550" s="244" t="n"/>
      <c r="Q3550" s="244" t="n"/>
      <c r="R3550" s="244" t="n"/>
      <c r="S3550" s="223" t="n"/>
      <c r="T3550" s="244" t="n"/>
      <c r="U3550" s="246" t="n"/>
      <c r="V3550" s="244" t="n"/>
      <c r="W3550" s="244" t="n"/>
      <c r="X3550" s="244" t="n"/>
      <c r="Y3550" s="269" t="n"/>
      <c r="Z3550" s="270" t="n"/>
      <c r="AA3550" s="241" t="n"/>
      <c r="AB3550" s="244" t="n"/>
    </row>
    <row r="3551" ht="15" customHeight="1" s="283">
      <c r="A3551" s="109" t="n"/>
      <c r="B3551" s="222" t="n"/>
      <c r="C3551" s="244" t="n"/>
      <c r="D3551" s="244" t="n"/>
      <c r="E3551" s="244" t="n"/>
      <c r="F3551" s="244" t="n"/>
      <c r="G3551" s="244" t="n"/>
      <c r="H3551" s="244" t="n"/>
      <c r="I3551" s="267" t="n"/>
      <c r="J3551" s="268" t="n"/>
      <c r="K3551" s="244" t="n"/>
      <c r="L3551" s="244" t="n"/>
      <c r="M3551" s="259" t="n"/>
      <c r="N3551" s="244" t="n"/>
      <c r="O3551" s="244" t="n"/>
      <c r="P3551" s="244" t="n"/>
      <c r="Q3551" s="244" t="n"/>
      <c r="R3551" s="244" t="n"/>
      <c r="S3551" s="223" t="n"/>
      <c r="T3551" s="244" t="n"/>
      <c r="U3551" s="246" t="n"/>
      <c r="V3551" s="244" t="n"/>
      <c r="W3551" s="244" t="n"/>
      <c r="X3551" s="244" t="n"/>
      <c r="Y3551" s="269" t="n"/>
      <c r="Z3551" s="270" t="n"/>
      <c r="AA3551" s="241" t="n"/>
      <c r="AB3551" s="244" t="n"/>
    </row>
    <row r="3552" ht="15" customHeight="1" s="283">
      <c r="A3552" s="109" t="n"/>
      <c r="B3552" s="222" t="n"/>
      <c r="C3552" s="244" t="n"/>
      <c r="D3552" s="244" t="n"/>
      <c r="E3552" s="244" t="n"/>
      <c r="F3552" s="244" t="n"/>
      <c r="G3552" s="244" t="n"/>
      <c r="H3552" s="244" t="n"/>
      <c r="I3552" s="267" t="n"/>
      <c r="J3552" s="268" t="n"/>
      <c r="K3552" s="244" t="n"/>
      <c r="L3552" s="244" t="n"/>
      <c r="M3552" s="259" t="n"/>
      <c r="N3552" s="244" t="n"/>
      <c r="O3552" s="244" t="n"/>
      <c r="P3552" s="244" t="n"/>
      <c r="Q3552" s="244" t="n"/>
      <c r="R3552" s="244" t="n"/>
      <c r="S3552" s="223" t="n"/>
      <c r="T3552" s="244" t="n"/>
      <c r="U3552" s="246" t="n"/>
      <c r="V3552" s="244" t="n"/>
      <c r="W3552" s="244" t="n"/>
      <c r="X3552" s="244" t="n"/>
      <c r="Y3552" s="269" t="n"/>
      <c r="Z3552" s="270" t="n"/>
      <c r="AA3552" s="241" t="n"/>
      <c r="AB3552" s="244" t="n"/>
    </row>
    <row r="3553" ht="15" customHeight="1" s="283">
      <c r="A3553" s="109" t="n"/>
      <c r="B3553" s="222" t="n"/>
      <c r="C3553" s="244" t="n"/>
      <c r="D3553" s="244" t="n"/>
      <c r="E3553" s="244" t="n"/>
      <c r="F3553" s="244" t="n"/>
      <c r="G3553" s="244" t="n"/>
      <c r="H3553" s="244" t="n"/>
      <c r="I3553" s="267" t="n"/>
      <c r="J3553" s="268" t="n"/>
      <c r="K3553" s="244" t="n"/>
      <c r="L3553" s="244" t="n"/>
      <c r="M3553" s="259" t="n"/>
      <c r="N3553" s="244" t="n"/>
      <c r="O3553" s="244" t="n"/>
      <c r="P3553" s="244" t="n"/>
      <c r="Q3553" s="244" t="n"/>
      <c r="R3553" s="244" t="n"/>
      <c r="S3553" s="223" t="n"/>
      <c r="T3553" s="244" t="n"/>
      <c r="U3553" s="246" t="n"/>
      <c r="V3553" s="244" t="n"/>
      <c r="W3553" s="244" t="n"/>
      <c r="X3553" s="244" t="n"/>
      <c r="Y3553" s="269" t="n"/>
      <c r="Z3553" s="270" t="n"/>
      <c r="AA3553" s="241" t="n"/>
      <c r="AB3553" s="244" t="n"/>
    </row>
    <row r="3554" ht="15" customHeight="1" s="283">
      <c r="A3554" s="109" t="n"/>
      <c r="B3554" s="222" t="n"/>
      <c r="C3554" s="244" t="n"/>
      <c r="D3554" s="244" t="n"/>
      <c r="E3554" s="244" t="n"/>
      <c r="F3554" s="244" t="n"/>
      <c r="G3554" s="244" t="n"/>
      <c r="H3554" s="244" t="n"/>
      <c r="I3554" s="267" t="n"/>
      <c r="J3554" s="268" t="n"/>
      <c r="K3554" s="244" t="n"/>
      <c r="L3554" s="244" t="n"/>
      <c r="M3554" s="259" t="n"/>
      <c r="N3554" s="244" t="n"/>
      <c r="O3554" s="244" t="n"/>
      <c r="P3554" s="244" t="n"/>
      <c r="Q3554" s="244" t="n"/>
      <c r="R3554" s="244" t="n"/>
      <c r="S3554" s="223" t="n"/>
      <c r="T3554" s="244" t="n"/>
      <c r="U3554" s="246" t="n"/>
      <c r="V3554" s="244" t="n"/>
      <c r="W3554" s="244" t="n"/>
      <c r="X3554" s="244" t="n"/>
      <c r="Y3554" s="269" t="n"/>
      <c r="Z3554" s="270" t="n"/>
      <c r="AA3554" s="241" t="n"/>
      <c r="AB3554" s="244" t="n"/>
    </row>
    <row r="3555" ht="15" customHeight="1" s="283">
      <c r="A3555" s="109" t="n"/>
      <c r="B3555" s="222" t="n"/>
      <c r="C3555" s="244" t="n"/>
      <c r="D3555" s="244" t="n"/>
      <c r="E3555" s="244" t="n"/>
      <c r="F3555" s="244" t="n"/>
      <c r="G3555" s="244" t="n"/>
      <c r="H3555" s="244" t="n"/>
      <c r="I3555" s="267" t="n"/>
      <c r="J3555" s="268" t="n"/>
      <c r="K3555" s="244" t="n"/>
      <c r="L3555" s="244" t="n"/>
      <c r="M3555" s="259" t="n"/>
      <c r="N3555" s="244" t="n"/>
      <c r="O3555" s="244" t="n"/>
      <c r="P3555" s="244" t="n"/>
      <c r="Q3555" s="244" t="n"/>
      <c r="R3555" s="244" t="n"/>
      <c r="S3555" s="223" t="n"/>
      <c r="T3555" s="244" t="n"/>
      <c r="U3555" s="246" t="n"/>
      <c r="V3555" s="244" t="n"/>
      <c r="W3555" s="244" t="n"/>
      <c r="X3555" s="244" t="n"/>
      <c r="Y3555" s="269" t="n"/>
      <c r="Z3555" s="270" t="n"/>
      <c r="AA3555" s="241" t="n"/>
      <c r="AB3555" s="244" t="n"/>
    </row>
    <row r="3556" ht="15" customHeight="1" s="283">
      <c r="A3556" s="109" t="n"/>
      <c r="B3556" s="222" t="n"/>
      <c r="C3556" s="244" t="n"/>
      <c r="D3556" s="244" t="n"/>
      <c r="E3556" s="244" t="n"/>
      <c r="F3556" s="244" t="n"/>
      <c r="G3556" s="244" t="n"/>
      <c r="H3556" s="244" t="n"/>
      <c r="I3556" s="267" t="n"/>
      <c r="J3556" s="268" t="n"/>
      <c r="K3556" s="244" t="n"/>
      <c r="L3556" s="244" t="n"/>
      <c r="M3556" s="259" t="n"/>
      <c r="N3556" s="244" t="n"/>
      <c r="O3556" s="244" t="n"/>
      <c r="P3556" s="244" t="n"/>
      <c r="Q3556" s="244" t="n"/>
      <c r="R3556" s="244" t="n"/>
      <c r="S3556" s="223" t="n"/>
      <c r="T3556" s="244" t="n"/>
      <c r="U3556" s="246" t="n"/>
      <c r="V3556" s="244" t="n"/>
      <c r="W3556" s="244" t="n"/>
      <c r="X3556" s="244" t="n"/>
      <c r="Y3556" s="269" t="n"/>
      <c r="Z3556" s="270" t="n"/>
      <c r="AA3556" s="241" t="n"/>
      <c r="AB3556" s="244" t="n"/>
    </row>
    <row r="3557" ht="15" customHeight="1" s="283">
      <c r="A3557" s="109" t="n"/>
      <c r="B3557" s="222" t="n"/>
      <c r="C3557" s="244" t="n"/>
      <c r="D3557" s="244" t="n"/>
      <c r="E3557" s="244" t="n"/>
      <c r="F3557" s="244" t="n"/>
      <c r="G3557" s="244" t="n"/>
      <c r="H3557" s="244" t="n"/>
      <c r="I3557" s="267" t="n"/>
      <c r="J3557" s="268" t="n"/>
      <c r="K3557" s="244" t="n"/>
      <c r="L3557" s="244" t="n"/>
      <c r="M3557" s="259" t="n"/>
      <c r="N3557" s="244" t="n"/>
      <c r="O3557" s="244" t="n"/>
      <c r="P3557" s="244" t="n"/>
      <c r="Q3557" s="244" t="n"/>
      <c r="R3557" s="244" t="n"/>
      <c r="S3557" s="223" t="n"/>
      <c r="T3557" s="244" t="n"/>
      <c r="U3557" s="246" t="n"/>
      <c r="V3557" s="244" t="n"/>
      <c r="W3557" s="244" t="n"/>
      <c r="X3557" s="244" t="n"/>
      <c r="Y3557" s="269" t="n"/>
      <c r="Z3557" s="270" t="n"/>
      <c r="AA3557" s="241" t="n"/>
      <c r="AB3557" s="244" t="n"/>
    </row>
    <row r="3558" ht="15" customHeight="1" s="283">
      <c r="A3558" s="109" t="n"/>
      <c r="B3558" s="222" t="n"/>
      <c r="C3558" s="244" t="n"/>
      <c r="D3558" s="244" t="n"/>
      <c r="E3558" s="244" t="n"/>
      <c r="F3558" s="244" t="n"/>
      <c r="G3558" s="244" t="n"/>
      <c r="H3558" s="244" t="n"/>
      <c r="I3558" s="267" t="n"/>
      <c r="J3558" s="268" t="n"/>
      <c r="K3558" s="244" t="n"/>
      <c r="L3558" s="244" t="n"/>
      <c r="M3558" s="259" t="n"/>
      <c r="N3558" s="244" t="n"/>
      <c r="O3558" s="244" t="n"/>
      <c r="P3558" s="244" t="n"/>
      <c r="Q3558" s="244" t="n"/>
      <c r="R3558" s="244" t="n"/>
      <c r="S3558" s="223" t="n"/>
      <c r="T3558" s="244" t="n"/>
      <c r="U3558" s="246" t="n"/>
      <c r="V3558" s="244" t="n"/>
      <c r="W3558" s="244" t="n"/>
      <c r="X3558" s="244" t="n"/>
      <c r="Y3558" s="269" t="n"/>
      <c r="Z3558" s="270" t="n"/>
      <c r="AA3558" s="241" t="n"/>
      <c r="AB3558" s="244" t="n"/>
    </row>
    <row r="3559" ht="15" customHeight="1" s="283">
      <c r="A3559" s="109" t="n"/>
      <c r="B3559" s="222" t="n"/>
      <c r="C3559" s="244" t="n"/>
      <c r="D3559" s="244" t="n"/>
      <c r="E3559" s="244" t="n"/>
      <c r="F3559" s="244" t="n"/>
      <c r="G3559" s="244" t="n"/>
      <c r="H3559" s="244" t="n"/>
      <c r="I3559" s="267" t="n"/>
      <c r="J3559" s="268" t="n"/>
      <c r="K3559" s="244" t="n"/>
      <c r="L3559" s="244" t="n"/>
      <c r="M3559" s="259" t="n"/>
      <c r="N3559" s="244" t="n"/>
      <c r="O3559" s="244" t="n"/>
      <c r="P3559" s="244" t="n"/>
      <c r="Q3559" s="244" t="n"/>
      <c r="R3559" s="244" t="n"/>
      <c r="S3559" s="223" t="n"/>
      <c r="T3559" s="244" t="n"/>
      <c r="U3559" s="246" t="n"/>
      <c r="V3559" s="244" t="n"/>
      <c r="W3559" s="244" t="n"/>
      <c r="X3559" s="244" t="n"/>
      <c r="Y3559" s="269" t="n"/>
      <c r="Z3559" s="270" t="n"/>
      <c r="AA3559" s="241" t="n"/>
      <c r="AB3559" s="244" t="n"/>
    </row>
    <row r="3560" ht="15" customHeight="1" s="283">
      <c r="A3560" s="109" t="n"/>
      <c r="B3560" s="222" t="n"/>
      <c r="C3560" s="244" t="n"/>
      <c r="D3560" s="244" t="n"/>
      <c r="E3560" s="244" t="n"/>
      <c r="F3560" s="244" t="n"/>
      <c r="G3560" s="244" t="n"/>
      <c r="H3560" s="244" t="n"/>
      <c r="I3560" s="267" t="n"/>
      <c r="J3560" s="268" t="n"/>
      <c r="K3560" s="244" t="n"/>
      <c r="L3560" s="244" t="n"/>
      <c r="M3560" s="259" t="n"/>
      <c r="N3560" s="244" t="n"/>
      <c r="O3560" s="244" t="n"/>
      <c r="P3560" s="244" t="n"/>
      <c r="Q3560" s="244" t="n"/>
      <c r="R3560" s="244" t="n"/>
      <c r="S3560" s="223" t="n"/>
      <c r="T3560" s="244" t="n"/>
      <c r="U3560" s="246" t="n"/>
      <c r="V3560" s="244" t="n"/>
      <c r="W3560" s="244" t="n"/>
      <c r="X3560" s="244" t="n"/>
      <c r="Y3560" s="269" t="n"/>
      <c r="Z3560" s="270" t="n"/>
      <c r="AA3560" s="241" t="n"/>
      <c r="AB3560" s="244" t="n"/>
    </row>
    <row r="3561" ht="15" customHeight="1" s="283">
      <c r="A3561" s="109" t="n"/>
      <c r="B3561" s="222" t="n"/>
      <c r="C3561" s="244" t="n"/>
      <c r="D3561" s="244" t="n"/>
      <c r="E3561" s="244" t="n"/>
      <c r="F3561" s="244" t="n"/>
      <c r="G3561" s="244" t="n"/>
      <c r="H3561" s="244" t="n"/>
      <c r="I3561" s="267" t="n"/>
      <c r="J3561" s="268" t="n"/>
      <c r="K3561" s="244" t="n"/>
      <c r="L3561" s="244" t="n"/>
      <c r="M3561" s="259" t="n"/>
      <c r="N3561" s="244" t="n"/>
      <c r="O3561" s="244" t="n"/>
      <c r="P3561" s="244" t="n"/>
      <c r="Q3561" s="244" t="n"/>
      <c r="R3561" s="244" t="n"/>
      <c r="S3561" s="223" t="n"/>
      <c r="T3561" s="244" t="n"/>
      <c r="U3561" s="246" t="n"/>
      <c r="V3561" s="244" t="n"/>
      <c r="W3561" s="244" t="n"/>
      <c r="X3561" s="244" t="n"/>
      <c r="Y3561" s="269" t="n"/>
      <c r="Z3561" s="270" t="n"/>
      <c r="AA3561" s="241" t="n"/>
      <c r="AB3561" s="244" t="n"/>
    </row>
    <row r="3562" ht="15" customHeight="1" s="283">
      <c r="A3562" s="109" t="n"/>
      <c r="B3562" s="222" t="n"/>
      <c r="C3562" s="244" t="n"/>
      <c r="D3562" s="244" t="n"/>
      <c r="E3562" s="244" t="n"/>
      <c r="F3562" s="244" t="n"/>
      <c r="G3562" s="244" t="n"/>
      <c r="H3562" s="244" t="n"/>
      <c r="I3562" s="267" t="n"/>
      <c r="J3562" s="268" t="n"/>
      <c r="K3562" s="244" t="n"/>
      <c r="L3562" s="244" t="n"/>
      <c r="M3562" s="259" t="n"/>
      <c r="N3562" s="244" t="n"/>
      <c r="O3562" s="244" t="n"/>
      <c r="P3562" s="244" t="n"/>
      <c r="Q3562" s="244" t="n"/>
      <c r="R3562" s="244" t="n"/>
      <c r="S3562" s="223" t="n"/>
      <c r="T3562" s="244" t="n"/>
      <c r="U3562" s="246" t="n"/>
      <c r="V3562" s="244" t="n"/>
      <c r="W3562" s="244" t="n"/>
      <c r="X3562" s="244" t="n"/>
      <c r="Y3562" s="269" t="n"/>
      <c r="Z3562" s="270" t="n"/>
      <c r="AA3562" s="241" t="n"/>
      <c r="AB3562" s="244" t="n"/>
    </row>
    <row r="3563" ht="15" customHeight="1" s="283">
      <c r="A3563" s="109" t="n"/>
      <c r="B3563" s="222" t="n"/>
      <c r="C3563" s="244" t="n"/>
      <c r="D3563" s="244" t="n"/>
      <c r="E3563" s="244" t="n"/>
      <c r="F3563" s="244" t="n"/>
      <c r="G3563" s="244" t="n"/>
      <c r="H3563" s="244" t="n"/>
      <c r="I3563" s="267" t="n"/>
      <c r="J3563" s="268" t="n"/>
      <c r="K3563" s="244" t="n"/>
      <c r="L3563" s="244" t="n"/>
      <c r="M3563" s="259" t="n"/>
      <c r="N3563" s="244" t="n"/>
      <c r="O3563" s="244" t="n"/>
      <c r="P3563" s="244" t="n"/>
      <c r="Q3563" s="244" t="n"/>
      <c r="R3563" s="244" t="n"/>
      <c r="S3563" s="223" t="n"/>
      <c r="T3563" s="244" t="n"/>
      <c r="U3563" s="246" t="n"/>
      <c r="V3563" s="244" t="n"/>
      <c r="W3563" s="244" t="n"/>
      <c r="X3563" s="244" t="n"/>
      <c r="Y3563" s="269" t="n"/>
      <c r="Z3563" s="270" t="n"/>
      <c r="AA3563" s="241" t="n"/>
      <c r="AB3563" s="244" t="n"/>
    </row>
    <row r="3564" ht="15" customHeight="1" s="283">
      <c r="A3564" s="109" t="n"/>
      <c r="B3564" s="222" t="n"/>
      <c r="C3564" s="244" t="n"/>
      <c r="D3564" s="244" t="n"/>
      <c r="E3564" s="244" t="n"/>
      <c r="F3564" s="244" t="n"/>
      <c r="G3564" s="244" t="n"/>
      <c r="H3564" s="244" t="n"/>
      <c r="I3564" s="267" t="n"/>
      <c r="J3564" s="268" t="n"/>
      <c r="K3564" s="244" t="n"/>
      <c r="L3564" s="244" t="n"/>
      <c r="M3564" s="259" t="n"/>
      <c r="N3564" s="244" t="n"/>
      <c r="O3564" s="244" t="n"/>
      <c r="P3564" s="244" t="n"/>
      <c r="Q3564" s="244" t="n"/>
      <c r="R3564" s="244" t="n"/>
      <c r="S3564" s="223" t="n"/>
      <c r="T3564" s="244" t="n"/>
      <c r="U3564" s="246" t="n"/>
      <c r="V3564" s="244" t="n"/>
      <c r="W3564" s="244" t="n"/>
      <c r="X3564" s="244" t="n"/>
      <c r="Y3564" s="269" t="n"/>
      <c r="Z3564" s="270" t="n"/>
      <c r="AA3564" s="241" t="n"/>
      <c r="AB3564" s="244" t="n"/>
    </row>
    <row r="3565" ht="15" customHeight="1" s="283">
      <c r="A3565" s="109" t="n"/>
      <c r="B3565" s="222" t="n"/>
      <c r="C3565" s="244" t="n"/>
      <c r="D3565" s="244" t="n"/>
      <c r="E3565" s="244" t="n"/>
      <c r="F3565" s="244" t="n"/>
      <c r="G3565" s="244" t="n"/>
      <c r="H3565" s="244" t="n"/>
      <c r="I3565" s="267" t="n"/>
      <c r="J3565" s="268" t="n"/>
      <c r="K3565" s="244" t="n"/>
      <c r="L3565" s="244" t="n"/>
      <c r="M3565" s="259" t="n"/>
      <c r="N3565" s="244" t="n"/>
      <c r="O3565" s="244" t="n"/>
      <c r="P3565" s="244" t="n"/>
      <c r="Q3565" s="244" t="n"/>
      <c r="R3565" s="244" t="n"/>
      <c r="S3565" s="223" t="n"/>
      <c r="T3565" s="244" t="n"/>
      <c r="U3565" s="246" t="n"/>
      <c r="V3565" s="244" t="n"/>
      <c r="W3565" s="244" t="n"/>
      <c r="X3565" s="244" t="n"/>
      <c r="Y3565" s="269" t="n"/>
      <c r="Z3565" s="270" t="n"/>
      <c r="AA3565" s="241" t="n"/>
      <c r="AB3565" s="244" t="n"/>
    </row>
    <row r="3566" ht="15" customHeight="1" s="283">
      <c r="A3566" s="109" t="n"/>
      <c r="B3566" s="222" t="n"/>
      <c r="C3566" s="244" t="n"/>
      <c r="D3566" s="244" t="n"/>
      <c r="E3566" s="244" t="n"/>
      <c r="F3566" s="244" t="n"/>
      <c r="G3566" s="244" t="n"/>
      <c r="H3566" s="244" t="n"/>
      <c r="I3566" s="267" t="n"/>
      <c r="J3566" s="268" t="n"/>
      <c r="K3566" s="244" t="n"/>
      <c r="L3566" s="244" t="n"/>
      <c r="M3566" s="259" t="n"/>
      <c r="N3566" s="244" t="n"/>
      <c r="O3566" s="244" t="n"/>
      <c r="P3566" s="244" t="n"/>
      <c r="Q3566" s="244" t="n"/>
      <c r="R3566" s="244" t="n"/>
      <c r="S3566" s="223" t="n"/>
      <c r="T3566" s="244" t="n"/>
      <c r="U3566" s="246" t="n"/>
      <c r="V3566" s="244" t="n"/>
      <c r="W3566" s="244" t="n"/>
      <c r="X3566" s="244" t="n"/>
      <c r="Y3566" s="269" t="n"/>
      <c r="Z3566" s="270" t="n"/>
      <c r="AA3566" s="241" t="n"/>
      <c r="AB3566" s="244" t="n"/>
    </row>
    <row r="3567" ht="15" customHeight="1" s="283">
      <c r="A3567" s="109" t="n"/>
      <c r="B3567" s="222" t="n"/>
      <c r="C3567" s="244" t="n"/>
      <c r="D3567" s="244" t="n"/>
      <c r="E3567" s="244" t="n"/>
      <c r="F3567" s="244" t="n"/>
      <c r="G3567" s="244" t="n"/>
      <c r="H3567" s="244" t="n"/>
      <c r="I3567" s="267" t="n"/>
      <c r="J3567" s="268" t="n"/>
      <c r="K3567" s="244" t="n"/>
      <c r="L3567" s="244" t="n"/>
      <c r="M3567" s="259" t="n"/>
      <c r="N3567" s="244" t="n"/>
      <c r="O3567" s="244" t="n"/>
      <c r="P3567" s="244" t="n"/>
      <c r="Q3567" s="244" t="n"/>
      <c r="R3567" s="244" t="n"/>
      <c r="S3567" s="223" t="n"/>
      <c r="T3567" s="244" t="n"/>
      <c r="U3567" s="246" t="n"/>
      <c r="V3567" s="244" t="n"/>
      <c r="W3567" s="244" t="n"/>
      <c r="X3567" s="244" t="n"/>
      <c r="Y3567" s="269" t="n"/>
      <c r="Z3567" s="270" t="n"/>
      <c r="AA3567" s="241" t="n"/>
      <c r="AB3567" s="244" t="n"/>
    </row>
    <row r="3568" ht="15" customHeight="1" s="283">
      <c r="A3568" s="109" t="n"/>
      <c r="B3568" s="222" t="n"/>
      <c r="C3568" s="244" t="n"/>
      <c r="D3568" s="244" t="n"/>
      <c r="E3568" s="244" t="n"/>
      <c r="F3568" s="244" t="n"/>
      <c r="G3568" s="244" t="n"/>
      <c r="H3568" s="244" t="n"/>
      <c r="I3568" s="267" t="n"/>
      <c r="J3568" s="268" t="n"/>
      <c r="K3568" s="244" t="n"/>
      <c r="L3568" s="244" t="n"/>
      <c r="M3568" s="259" t="n"/>
      <c r="N3568" s="244" t="n"/>
      <c r="O3568" s="244" t="n"/>
      <c r="P3568" s="244" t="n"/>
      <c r="Q3568" s="244" t="n"/>
      <c r="R3568" s="244" t="n"/>
      <c r="S3568" s="223" t="n"/>
      <c r="T3568" s="244" t="n"/>
      <c r="U3568" s="246" t="n"/>
      <c r="V3568" s="244" t="n"/>
      <c r="W3568" s="244" t="n"/>
      <c r="X3568" s="244" t="n"/>
      <c r="Y3568" s="269" t="n"/>
      <c r="Z3568" s="270" t="n"/>
      <c r="AA3568" s="241" t="n"/>
      <c r="AB3568" s="244" t="n"/>
    </row>
    <row r="3569" ht="15" customHeight="1" s="283">
      <c r="A3569" s="109" t="n"/>
      <c r="B3569" s="222" t="n"/>
      <c r="C3569" s="244" t="n"/>
      <c r="D3569" s="244" t="n"/>
      <c r="E3569" s="244" t="n"/>
      <c r="F3569" s="244" t="n"/>
      <c r="G3569" s="244" t="n"/>
      <c r="H3569" s="244" t="n"/>
      <c r="I3569" s="267" t="n"/>
      <c r="J3569" s="268" t="n"/>
      <c r="K3569" s="244" t="n"/>
      <c r="L3569" s="244" t="n"/>
      <c r="M3569" s="259" t="n"/>
      <c r="N3569" s="244" t="n"/>
      <c r="O3569" s="244" t="n"/>
      <c r="P3569" s="244" t="n"/>
      <c r="Q3569" s="244" t="n"/>
      <c r="R3569" s="244" t="n"/>
      <c r="S3569" s="223" t="n"/>
      <c r="T3569" s="244" t="n"/>
      <c r="U3569" s="246" t="n"/>
      <c r="V3569" s="244" t="n"/>
      <c r="W3569" s="244" t="n"/>
      <c r="X3569" s="244" t="n"/>
      <c r="Y3569" s="269" t="n"/>
      <c r="Z3569" s="270" t="n"/>
      <c r="AA3569" s="241" t="n"/>
      <c r="AB3569" s="244" t="n"/>
    </row>
    <row r="3570" ht="15" customHeight="1" s="283">
      <c r="A3570" s="109" t="n"/>
      <c r="B3570" s="222" t="n"/>
      <c r="C3570" s="244" t="n"/>
      <c r="D3570" s="244" t="n"/>
      <c r="E3570" s="244" t="n"/>
      <c r="F3570" s="244" t="n"/>
      <c r="G3570" s="244" t="n"/>
      <c r="H3570" s="244" t="n"/>
      <c r="I3570" s="267" t="n"/>
      <c r="J3570" s="268" t="n"/>
      <c r="K3570" s="244" t="n"/>
      <c r="L3570" s="244" t="n"/>
      <c r="M3570" s="259" t="n"/>
      <c r="N3570" s="244" t="n"/>
      <c r="O3570" s="244" t="n"/>
      <c r="P3570" s="244" t="n"/>
      <c r="Q3570" s="244" t="n"/>
      <c r="R3570" s="244" t="n"/>
      <c r="S3570" s="223" t="n"/>
      <c r="T3570" s="244" t="n"/>
      <c r="U3570" s="246" t="n"/>
      <c r="V3570" s="244" t="n"/>
      <c r="W3570" s="244" t="n"/>
      <c r="X3570" s="244" t="n"/>
      <c r="Y3570" s="269" t="n"/>
      <c r="Z3570" s="270" t="n"/>
      <c r="AA3570" s="241" t="n"/>
      <c r="AB3570" s="244" t="n"/>
    </row>
    <row r="3571" ht="15" customHeight="1" s="283">
      <c r="A3571" s="109" t="n"/>
      <c r="B3571" s="222" t="n"/>
      <c r="C3571" s="244" t="n"/>
      <c r="D3571" s="244" t="n"/>
      <c r="E3571" s="244" t="n"/>
      <c r="F3571" s="244" t="n"/>
      <c r="G3571" s="244" t="n"/>
      <c r="H3571" s="244" t="n"/>
      <c r="I3571" s="267" t="n"/>
      <c r="J3571" s="268" t="n"/>
      <c r="K3571" s="244" t="n"/>
      <c r="L3571" s="244" t="n"/>
      <c r="M3571" s="259" t="n"/>
      <c r="N3571" s="244" t="n"/>
      <c r="O3571" s="244" t="n"/>
      <c r="P3571" s="244" t="n"/>
      <c r="Q3571" s="244" t="n"/>
      <c r="R3571" s="244" t="n"/>
      <c r="S3571" s="223" t="n"/>
      <c r="T3571" s="244" t="n"/>
      <c r="U3571" s="246" t="n"/>
      <c r="V3571" s="244" t="n"/>
      <c r="W3571" s="244" t="n"/>
      <c r="X3571" s="244" t="n"/>
      <c r="Y3571" s="269" t="n"/>
      <c r="Z3571" s="270" t="n"/>
      <c r="AA3571" s="241" t="n"/>
      <c r="AB3571" s="244" t="n"/>
    </row>
    <row r="3572" ht="15" customHeight="1" s="283">
      <c r="A3572" s="109" t="n"/>
      <c r="B3572" s="222" t="n"/>
      <c r="C3572" s="244" t="n"/>
      <c r="D3572" s="244" t="n"/>
      <c r="E3572" s="244" t="n"/>
      <c r="F3572" s="244" t="n"/>
      <c r="G3572" s="244" t="n"/>
      <c r="H3572" s="244" t="n"/>
      <c r="I3572" s="267" t="n"/>
      <c r="J3572" s="268" t="n"/>
      <c r="K3572" s="244" t="n"/>
      <c r="L3572" s="244" t="n"/>
      <c r="M3572" s="259" t="n"/>
      <c r="N3572" s="244" t="n"/>
      <c r="O3572" s="244" t="n"/>
      <c r="P3572" s="244" t="n"/>
      <c r="Q3572" s="244" t="n"/>
      <c r="R3572" s="244" t="n"/>
      <c r="S3572" s="223" t="n"/>
      <c r="T3572" s="244" t="n"/>
      <c r="U3572" s="246" t="n"/>
      <c r="V3572" s="244" t="n"/>
      <c r="W3572" s="244" t="n"/>
      <c r="X3572" s="244" t="n"/>
      <c r="Y3572" s="269" t="n"/>
      <c r="Z3572" s="270" t="n"/>
      <c r="AA3572" s="241" t="n"/>
      <c r="AB3572" s="244" t="n"/>
    </row>
    <row r="3573" ht="15" customHeight="1" s="283">
      <c r="A3573" s="109" t="n"/>
      <c r="B3573" s="222" t="n"/>
      <c r="C3573" s="244" t="n"/>
      <c r="D3573" s="244" t="n"/>
      <c r="E3573" s="244" t="n"/>
      <c r="F3573" s="244" t="n"/>
      <c r="G3573" s="244" t="n"/>
      <c r="H3573" s="244" t="n"/>
      <c r="I3573" s="267" t="n"/>
      <c r="J3573" s="268" t="n"/>
      <c r="K3573" s="244" t="n"/>
      <c r="L3573" s="244" t="n"/>
      <c r="M3573" s="259" t="n"/>
      <c r="N3573" s="244" t="n"/>
      <c r="O3573" s="244" t="n"/>
      <c r="P3573" s="244" t="n"/>
      <c r="Q3573" s="244" t="n"/>
      <c r="R3573" s="244" t="n"/>
      <c r="S3573" s="223" t="n"/>
      <c r="T3573" s="244" t="n"/>
      <c r="U3573" s="246" t="n"/>
      <c r="V3573" s="244" t="n"/>
      <c r="W3573" s="244" t="n"/>
      <c r="X3573" s="244" t="n"/>
      <c r="Y3573" s="269" t="n"/>
      <c r="Z3573" s="270" t="n"/>
      <c r="AA3573" s="241" t="n"/>
      <c r="AB3573" s="244" t="n"/>
    </row>
    <row r="3574" ht="15" customHeight="1" s="283">
      <c r="A3574" s="109" t="n"/>
      <c r="B3574" s="222" t="n"/>
      <c r="C3574" s="244" t="n"/>
      <c r="D3574" s="244" t="n"/>
      <c r="E3574" s="244" t="n"/>
      <c r="F3574" s="244" t="n"/>
      <c r="G3574" s="244" t="n"/>
      <c r="H3574" s="244" t="n"/>
      <c r="I3574" s="267" t="n"/>
      <c r="J3574" s="268" t="n"/>
      <c r="K3574" s="244" t="n"/>
      <c r="L3574" s="244" t="n"/>
      <c r="M3574" s="259" t="n"/>
      <c r="N3574" s="244" t="n"/>
      <c r="O3574" s="244" t="n"/>
      <c r="P3574" s="244" t="n"/>
      <c r="Q3574" s="244" t="n"/>
      <c r="R3574" s="244" t="n"/>
      <c r="S3574" s="223" t="n"/>
      <c r="T3574" s="244" t="n"/>
      <c r="U3574" s="246" t="n"/>
      <c r="V3574" s="244" t="n"/>
      <c r="W3574" s="244" t="n"/>
      <c r="X3574" s="244" t="n"/>
      <c r="Y3574" s="269" t="n"/>
      <c r="Z3574" s="270" t="n"/>
      <c r="AA3574" s="241" t="n"/>
      <c r="AB3574" s="244" t="n"/>
    </row>
    <row r="3575" ht="15" customHeight="1" s="283">
      <c r="A3575" s="109" t="n"/>
      <c r="B3575" s="222" t="n"/>
      <c r="C3575" s="244" t="n"/>
      <c r="D3575" s="244" t="n"/>
      <c r="E3575" s="244" t="n"/>
      <c r="F3575" s="244" t="n"/>
      <c r="G3575" s="244" t="n"/>
      <c r="H3575" s="244" t="n"/>
      <c r="I3575" s="267" t="n"/>
      <c r="J3575" s="268" t="n"/>
      <c r="K3575" s="244" t="n"/>
      <c r="L3575" s="244" t="n"/>
      <c r="M3575" s="259" t="n"/>
      <c r="N3575" s="244" t="n"/>
      <c r="O3575" s="244" t="n"/>
      <c r="P3575" s="244" t="n"/>
      <c r="Q3575" s="244" t="n"/>
      <c r="R3575" s="244" t="n"/>
      <c r="S3575" s="223" t="n"/>
      <c r="T3575" s="244" t="n"/>
      <c r="U3575" s="246" t="n"/>
      <c r="V3575" s="244" t="n"/>
      <c r="W3575" s="244" t="n"/>
      <c r="X3575" s="244" t="n"/>
      <c r="Y3575" s="269" t="n"/>
      <c r="Z3575" s="270" t="n"/>
      <c r="AA3575" s="241" t="n"/>
      <c r="AB3575" s="244" t="n"/>
    </row>
    <row r="3576" ht="15" customHeight="1" s="283">
      <c r="A3576" s="109" t="n"/>
      <c r="B3576" s="222" t="n"/>
      <c r="C3576" s="244" t="n"/>
      <c r="D3576" s="244" t="n"/>
      <c r="E3576" s="244" t="n"/>
      <c r="F3576" s="244" t="n"/>
      <c r="G3576" s="244" t="n"/>
      <c r="H3576" s="244" t="n"/>
      <c r="I3576" s="267" t="n"/>
      <c r="J3576" s="268" t="n"/>
      <c r="K3576" s="244" t="n"/>
      <c r="L3576" s="244" t="n"/>
      <c r="M3576" s="259" t="n"/>
      <c r="N3576" s="244" t="n"/>
      <c r="O3576" s="244" t="n"/>
      <c r="P3576" s="244" t="n"/>
      <c r="Q3576" s="244" t="n"/>
      <c r="R3576" s="244" t="n"/>
      <c r="S3576" s="223" t="n"/>
      <c r="T3576" s="244" t="n"/>
      <c r="U3576" s="246" t="n"/>
      <c r="V3576" s="244" t="n"/>
      <c r="W3576" s="244" t="n"/>
      <c r="X3576" s="244" t="n"/>
      <c r="Y3576" s="269" t="n"/>
      <c r="Z3576" s="270" t="n"/>
      <c r="AA3576" s="241" t="n"/>
      <c r="AB3576" s="244" t="n"/>
    </row>
    <row r="3577" ht="15" customHeight="1" s="283">
      <c r="A3577" s="109" t="n"/>
      <c r="B3577" s="222" t="n"/>
      <c r="C3577" s="244" t="n"/>
      <c r="D3577" s="244" t="n"/>
      <c r="E3577" s="244" t="n"/>
      <c r="F3577" s="244" t="n"/>
      <c r="G3577" s="244" t="n"/>
      <c r="H3577" s="244" t="n"/>
      <c r="I3577" s="267" t="n"/>
      <c r="J3577" s="268" t="n"/>
      <c r="K3577" s="244" t="n"/>
      <c r="L3577" s="244" t="n"/>
      <c r="M3577" s="259" t="n"/>
      <c r="N3577" s="244" t="n"/>
      <c r="O3577" s="244" t="n"/>
      <c r="P3577" s="244" t="n"/>
      <c r="Q3577" s="244" t="n"/>
      <c r="R3577" s="244" t="n"/>
      <c r="S3577" s="223" t="n"/>
      <c r="T3577" s="244" t="n"/>
      <c r="U3577" s="246" t="n"/>
      <c r="V3577" s="244" t="n"/>
      <c r="W3577" s="244" t="n"/>
      <c r="X3577" s="244" t="n"/>
      <c r="Y3577" s="269" t="n"/>
      <c r="Z3577" s="270" t="n"/>
      <c r="AA3577" s="241" t="n"/>
      <c r="AB3577" s="244" t="n"/>
    </row>
    <row r="3578" ht="15" customHeight="1" s="283">
      <c r="A3578" s="109" t="n"/>
      <c r="B3578" s="222" t="n"/>
      <c r="C3578" s="244" t="n"/>
      <c r="D3578" s="244" t="n"/>
      <c r="E3578" s="244" t="n"/>
      <c r="F3578" s="244" t="n"/>
      <c r="G3578" s="244" t="n"/>
      <c r="H3578" s="244" t="n"/>
      <c r="I3578" s="267" t="n"/>
      <c r="J3578" s="268" t="n"/>
      <c r="K3578" s="244" t="n"/>
      <c r="L3578" s="244" t="n"/>
      <c r="M3578" s="259" t="n"/>
      <c r="N3578" s="244" t="n"/>
      <c r="O3578" s="244" t="n"/>
      <c r="P3578" s="244" t="n"/>
      <c r="Q3578" s="244" t="n"/>
      <c r="R3578" s="244" t="n"/>
      <c r="S3578" s="223" t="n"/>
      <c r="T3578" s="244" t="n"/>
      <c r="U3578" s="246" t="n"/>
      <c r="V3578" s="244" t="n"/>
      <c r="W3578" s="244" t="n"/>
      <c r="X3578" s="244" t="n"/>
      <c r="Y3578" s="269" t="n"/>
      <c r="Z3578" s="270" t="n"/>
      <c r="AA3578" s="241" t="n"/>
      <c r="AB3578" s="244" t="n"/>
    </row>
    <row r="3579" ht="15" customHeight="1" s="283">
      <c r="A3579" s="109" t="n"/>
      <c r="B3579" s="222" t="n"/>
      <c r="C3579" s="244" t="n"/>
      <c r="D3579" s="244" t="n"/>
      <c r="E3579" s="244" t="n"/>
      <c r="F3579" s="244" t="n"/>
      <c r="G3579" s="244" t="n"/>
      <c r="H3579" s="244" t="n"/>
      <c r="I3579" s="267" t="n"/>
      <c r="J3579" s="268" t="n"/>
      <c r="K3579" s="244" t="n"/>
      <c r="L3579" s="244" t="n"/>
      <c r="M3579" s="259" t="n"/>
      <c r="N3579" s="244" t="n"/>
      <c r="O3579" s="244" t="n"/>
      <c r="P3579" s="244" t="n"/>
      <c r="Q3579" s="244" t="n"/>
      <c r="R3579" s="244" t="n"/>
      <c r="S3579" s="223" t="n"/>
      <c r="T3579" s="244" t="n"/>
      <c r="U3579" s="246" t="n"/>
      <c r="V3579" s="244" t="n"/>
      <c r="W3579" s="244" t="n"/>
      <c r="X3579" s="244" t="n"/>
      <c r="Y3579" s="269" t="n"/>
      <c r="Z3579" s="270" t="n"/>
      <c r="AA3579" s="241" t="n"/>
      <c r="AB3579" s="244" t="n"/>
    </row>
    <row r="3580" ht="15" customHeight="1" s="283">
      <c r="A3580" s="109" t="n"/>
      <c r="B3580" s="222" t="n"/>
      <c r="C3580" s="244" t="n"/>
      <c r="D3580" s="244" t="n"/>
      <c r="E3580" s="244" t="n"/>
      <c r="F3580" s="244" t="n"/>
      <c r="G3580" s="244" t="n"/>
      <c r="H3580" s="244" t="n"/>
      <c r="I3580" s="267" t="n"/>
      <c r="J3580" s="268" t="n"/>
      <c r="K3580" s="244" t="n"/>
      <c r="L3580" s="244" t="n"/>
      <c r="M3580" s="259" t="n"/>
      <c r="N3580" s="244" t="n"/>
      <c r="O3580" s="244" t="n"/>
      <c r="P3580" s="244" t="n"/>
      <c r="Q3580" s="244" t="n"/>
      <c r="R3580" s="244" t="n"/>
      <c r="S3580" s="223" t="n"/>
      <c r="T3580" s="244" t="n"/>
      <c r="U3580" s="246" t="n"/>
      <c r="V3580" s="244" t="n"/>
      <c r="W3580" s="244" t="n"/>
      <c r="X3580" s="244" t="n"/>
      <c r="Y3580" s="269" t="n"/>
      <c r="Z3580" s="270" t="n"/>
      <c r="AA3580" s="241" t="n"/>
      <c r="AB3580" s="244" t="n"/>
    </row>
    <row r="3581" ht="15" customHeight="1" s="283">
      <c r="A3581" s="109" t="n"/>
      <c r="B3581" s="222" t="n"/>
      <c r="C3581" s="244" t="n"/>
      <c r="D3581" s="244" t="n"/>
      <c r="E3581" s="244" t="n"/>
      <c r="F3581" s="244" t="n"/>
      <c r="G3581" s="244" t="n"/>
      <c r="H3581" s="244" t="n"/>
      <c r="I3581" s="267" t="n"/>
      <c r="J3581" s="268" t="n"/>
      <c r="K3581" s="244" t="n"/>
      <c r="L3581" s="244" t="n"/>
      <c r="M3581" s="259" t="n"/>
      <c r="N3581" s="244" t="n"/>
      <c r="O3581" s="244" t="n"/>
      <c r="P3581" s="244" t="n"/>
      <c r="Q3581" s="244" t="n"/>
      <c r="R3581" s="244" t="n"/>
      <c r="S3581" s="223" t="n"/>
      <c r="T3581" s="244" t="n"/>
      <c r="U3581" s="246" t="n"/>
      <c r="V3581" s="244" t="n"/>
      <c r="W3581" s="244" t="n"/>
      <c r="X3581" s="244" t="n"/>
      <c r="Y3581" s="269" t="n"/>
      <c r="Z3581" s="270" t="n"/>
      <c r="AA3581" s="241" t="n"/>
      <c r="AB3581" s="244" t="n"/>
    </row>
    <row r="3582" ht="15" customHeight="1" s="283">
      <c r="A3582" s="109" t="n"/>
      <c r="B3582" s="222" t="n"/>
      <c r="C3582" s="244" t="n"/>
      <c r="D3582" s="244" t="n"/>
      <c r="E3582" s="244" t="n"/>
      <c r="F3582" s="244" t="n"/>
      <c r="G3582" s="244" t="n"/>
      <c r="H3582" s="244" t="n"/>
      <c r="I3582" s="267" t="n"/>
      <c r="J3582" s="268" t="n"/>
      <c r="K3582" s="244" t="n"/>
      <c r="L3582" s="244" t="n"/>
      <c r="M3582" s="259" t="n"/>
      <c r="N3582" s="244" t="n"/>
      <c r="O3582" s="244" t="n"/>
      <c r="P3582" s="244" t="n"/>
      <c r="Q3582" s="244" t="n"/>
      <c r="R3582" s="244" t="n"/>
      <c r="S3582" s="223" t="n"/>
      <c r="T3582" s="244" t="n"/>
      <c r="U3582" s="246" t="n"/>
      <c r="V3582" s="244" t="n"/>
      <c r="W3582" s="244" t="n"/>
      <c r="X3582" s="244" t="n"/>
      <c r="Y3582" s="269" t="n"/>
      <c r="Z3582" s="270" t="n"/>
      <c r="AA3582" s="241" t="n"/>
      <c r="AB3582" s="244" t="n"/>
    </row>
    <row r="3583" ht="15" customHeight="1" s="283">
      <c r="A3583" s="109" t="n"/>
      <c r="B3583" s="222" t="n"/>
      <c r="C3583" s="244" t="n"/>
      <c r="D3583" s="244" t="n"/>
      <c r="E3583" s="244" t="n"/>
      <c r="F3583" s="244" t="n"/>
      <c r="G3583" s="244" t="n"/>
      <c r="H3583" s="244" t="n"/>
      <c r="I3583" s="267" t="n"/>
      <c r="J3583" s="268" t="n"/>
      <c r="K3583" s="244" t="n"/>
      <c r="L3583" s="244" t="n"/>
      <c r="M3583" s="259" t="n"/>
      <c r="N3583" s="244" t="n"/>
      <c r="O3583" s="244" t="n"/>
      <c r="P3583" s="244" t="n"/>
      <c r="Q3583" s="244" t="n"/>
      <c r="R3583" s="244" t="n"/>
      <c r="S3583" s="223" t="n"/>
      <c r="T3583" s="244" t="n"/>
      <c r="U3583" s="246" t="n"/>
      <c r="V3583" s="244" t="n"/>
      <c r="W3583" s="244" t="n"/>
      <c r="X3583" s="244" t="n"/>
      <c r="Y3583" s="269" t="n"/>
      <c r="Z3583" s="270" t="n"/>
      <c r="AA3583" s="241" t="n"/>
      <c r="AB3583" s="244" t="n"/>
    </row>
    <row r="3584" ht="15" customHeight="1" s="283">
      <c r="A3584" s="109" t="n"/>
      <c r="B3584" s="222" t="n"/>
      <c r="C3584" s="244" t="n"/>
      <c r="D3584" s="244" t="n"/>
      <c r="E3584" s="244" t="n"/>
      <c r="F3584" s="244" t="n"/>
      <c r="G3584" s="244" t="n"/>
      <c r="H3584" s="244" t="n"/>
      <c r="I3584" s="267" t="n"/>
      <c r="J3584" s="268" t="n"/>
      <c r="K3584" s="244" t="n"/>
      <c r="L3584" s="244" t="n"/>
      <c r="M3584" s="259" t="n"/>
      <c r="N3584" s="244" t="n"/>
      <c r="O3584" s="244" t="n"/>
      <c r="P3584" s="244" t="n"/>
      <c r="Q3584" s="244" t="n"/>
      <c r="R3584" s="244" t="n"/>
      <c r="S3584" s="223" t="n"/>
      <c r="T3584" s="244" t="n"/>
      <c r="U3584" s="246" t="n"/>
      <c r="V3584" s="244" t="n"/>
      <c r="W3584" s="244" t="n"/>
      <c r="X3584" s="244" t="n"/>
      <c r="Y3584" s="269" t="n"/>
      <c r="Z3584" s="270" t="n"/>
      <c r="AA3584" s="241" t="n"/>
      <c r="AB3584" s="244" t="n"/>
    </row>
    <row r="3585" ht="15" customHeight="1" s="283">
      <c r="A3585" s="109" t="n"/>
      <c r="B3585" s="222" t="n"/>
      <c r="C3585" s="244" t="n"/>
      <c r="D3585" s="244" t="n"/>
      <c r="E3585" s="244" t="n"/>
      <c r="F3585" s="244" t="n"/>
      <c r="G3585" s="244" t="n"/>
      <c r="H3585" s="244" t="n"/>
      <c r="I3585" s="267" t="n"/>
      <c r="J3585" s="268" t="n"/>
      <c r="K3585" s="244" t="n"/>
      <c r="L3585" s="244" t="n"/>
      <c r="M3585" s="259" t="n"/>
      <c r="N3585" s="244" t="n"/>
      <c r="O3585" s="244" t="n"/>
      <c r="P3585" s="244" t="n"/>
      <c r="Q3585" s="244" t="n"/>
      <c r="R3585" s="244" t="n"/>
      <c r="S3585" s="223" t="n"/>
      <c r="T3585" s="244" t="n"/>
      <c r="U3585" s="246" t="n"/>
      <c r="V3585" s="244" t="n"/>
      <c r="W3585" s="244" t="n"/>
      <c r="X3585" s="244" t="n"/>
      <c r="Y3585" s="269" t="n"/>
      <c r="Z3585" s="270" t="n"/>
      <c r="AA3585" s="241" t="n"/>
      <c r="AB3585" s="244" t="n"/>
    </row>
    <row r="3586" ht="15" customHeight="1" s="283">
      <c r="A3586" s="109" t="n"/>
      <c r="B3586" s="222" t="n"/>
      <c r="C3586" s="244" t="n"/>
      <c r="D3586" s="244" t="n"/>
      <c r="E3586" s="244" t="n"/>
      <c r="F3586" s="244" t="n"/>
      <c r="G3586" s="244" t="n"/>
      <c r="H3586" s="244" t="n"/>
      <c r="I3586" s="267" t="n"/>
      <c r="J3586" s="268" t="n"/>
      <c r="K3586" s="244" t="n"/>
      <c r="L3586" s="244" t="n"/>
      <c r="M3586" s="259" t="n"/>
      <c r="N3586" s="244" t="n"/>
      <c r="O3586" s="244" t="n"/>
      <c r="P3586" s="244" t="n"/>
      <c r="Q3586" s="244" t="n"/>
      <c r="R3586" s="244" t="n"/>
      <c r="S3586" s="223" t="n"/>
      <c r="T3586" s="244" t="n"/>
      <c r="U3586" s="246" t="n"/>
      <c r="V3586" s="244" t="n"/>
      <c r="W3586" s="244" t="n"/>
      <c r="X3586" s="244" t="n"/>
      <c r="Y3586" s="269" t="n"/>
      <c r="Z3586" s="270" t="n"/>
      <c r="AA3586" s="241" t="n"/>
      <c r="AB3586" s="244" t="n"/>
    </row>
    <row r="3587" ht="15" customHeight="1" s="283">
      <c r="A3587" s="109" t="n"/>
      <c r="B3587" s="222" t="n"/>
      <c r="C3587" s="244" t="n"/>
      <c r="D3587" s="244" t="n"/>
      <c r="E3587" s="244" t="n"/>
      <c r="F3587" s="244" t="n"/>
      <c r="G3587" s="244" t="n"/>
      <c r="H3587" s="244" t="n"/>
      <c r="I3587" s="267" t="n"/>
      <c r="J3587" s="268" t="n"/>
      <c r="K3587" s="244" t="n"/>
      <c r="L3587" s="244" t="n"/>
      <c r="M3587" s="259" t="n"/>
      <c r="N3587" s="244" t="n"/>
      <c r="O3587" s="244" t="n"/>
      <c r="P3587" s="244" t="n"/>
      <c r="Q3587" s="244" t="n"/>
      <c r="R3587" s="244" t="n"/>
      <c r="S3587" s="223" t="n"/>
      <c r="T3587" s="244" t="n"/>
      <c r="U3587" s="246" t="n"/>
      <c r="V3587" s="244" t="n"/>
      <c r="W3587" s="244" t="n"/>
      <c r="X3587" s="244" t="n"/>
      <c r="Y3587" s="269" t="n"/>
      <c r="Z3587" s="270" t="n"/>
      <c r="AA3587" s="241" t="n"/>
      <c r="AB3587" s="244" t="n"/>
    </row>
    <row r="3588" ht="15" customHeight="1" s="283">
      <c r="A3588" s="109" t="n"/>
      <c r="B3588" s="222" t="n"/>
      <c r="C3588" s="244" t="n"/>
      <c r="D3588" s="244" t="n"/>
      <c r="E3588" s="244" t="n"/>
      <c r="F3588" s="244" t="n"/>
      <c r="G3588" s="244" t="n"/>
      <c r="H3588" s="244" t="n"/>
      <c r="I3588" s="267" t="n"/>
      <c r="J3588" s="268" t="n"/>
      <c r="K3588" s="244" t="n"/>
      <c r="L3588" s="244" t="n"/>
      <c r="M3588" s="259" t="n"/>
      <c r="N3588" s="244" t="n"/>
      <c r="O3588" s="244" t="n"/>
      <c r="P3588" s="244" t="n"/>
      <c r="Q3588" s="244" t="n"/>
      <c r="R3588" s="244" t="n"/>
      <c r="S3588" s="223" t="n"/>
      <c r="T3588" s="244" t="n"/>
      <c r="U3588" s="246" t="n"/>
      <c r="V3588" s="244" t="n"/>
      <c r="W3588" s="244" t="n"/>
      <c r="X3588" s="244" t="n"/>
      <c r="Y3588" s="269" t="n"/>
      <c r="Z3588" s="270" t="n"/>
      <c r="AA3588" s="241" t="n"/>
      <c r="AB3588" s="244" t="n"/>
    </row>
    <row r="3589" ht="15" customHeight="1" s="283">
      <c r="A3589" s="109" t="n"/>
      <c r="B3589" s="222" t="n"/>
      <c r="C3589" s="244" t="n"/>
      <c r="D3589" s="244" t="n"/>
      <c r="E3589" s="244" t="n"/>
      <c r="F3589" s="244" t="n"/>
      <c r="G3589" s="244" t="n"/>
      <c r="H3589" s="244" t="n"/>
      <c r="I3589" s="267" t="n"/>
      <c r="J3589" s="268" t="n"/>
      <c r="K3589" s="244" t="n"/>
      <c r="L3589" s="244" t="n"/>
      <c r="M3589" s="259" t="n"/>
      <c r="N3589" s="244" t="n"/>
      <c r="O3589" s="244" t="n"/>
      <c r="P3589" s="244" t="n"/>
      <c r="Q3589" s="244" t="n"/>
      <c r="R3589" s="244" t="n"/>
      <c r="S3589" s="223" t="n"/>
      <c r="T3589" s="244" t="n"/>
      <c r="U3589" s="246" t="n"/>
      <c r="V3589" s="244" t="n"/>
      <c r="W3589" s="244" t="n"/>
      <c r="X3589" s="244" t="n"/>
      <c r="Y3589" s="269" t="n"/>
      <c r="Z3589" s="270" t="n"/>
      <c r="AA3589" s="241" t="n"/>
      <c r="AB3589" s="244" t="n"/>
    </row>
    <row r="3590" ht="15" customHeight="1" s="283">
      <c r="A3590" s="109" t="n"/>
      <c r="B3590" s="222" t="n"/>
      <c r="C3590" s="244" t="n"/>
      <c r="D3590" s="244" t="n"/>
      <c r="E3590" s="244" t="n"/>
      <c r="F3590" s="244" t="n"/>
      <c r="G3590" s="244" t="n"/>
      <c r="H3590" s="244" t="n"/>
      <c r="I3590" s="267" t="n"/>
      <c r="J3590" s="268" t="n"/>
      <c r="K3590" s="244" t="n"/>
      <c r="L3590" s="244" t="n"/>
      <c r="M3590" s="259" t="n"/>
      <c r="N3590" s="244" t="n"/>
      <c r="O3590" s="244" t="n"/>
      <c r="P3590" s="244" t="n"/>
      <c r="Q3590" s="244" t="n"/>
      <c r="R3590" s="244" t="n"/>
      <c r="S3590" s="223" t="n"/>
      <c r="T3590" s="244" t="n"/>
      <c r="U3590" s="246" t="n"/>
      <c r="V3590" s="244" t="n"/>
      <c r="W3590" s="244" t="n"/>
      <c r="X3590" s="244" t="n"/>
      <c r="Y3590" s="269" t="n"/>
      <c r="Z3590" s="270" t="n"/>
      <c r="AA3590" s="241" t="n"/>
      <c r="AB3590" s="244" t="n"/>
    </row>
    <row r="3591" ht="15" customHeight="1" s="283">
      <c r="A3591" s="109" t="n"/>
      <c r="B3591" s="222" t="n"/>
      <c r="C3591" s="244" t="n"/>
      <c r="D3591" s="244" t="n"/>
      <c r="E3591" s="244" t="n"/>
      <c r="F3591" s="244" t="n"/>
      <c r="G3591" s="244" t="n"/>
      <c r="H3591" s="244" t="n"/>
      <c r="I3591" s="267" t="n"/>
      <c r="J3591" s="268" t="n"/>
      <c r="K3591" s="244" t="n"/>
      <c r="L3591" s="244" t="n"/>
      <c r="M3591" s="259" t="n"/>
      <c r="N3591" s="244" t="n"/>
      <c r="O3591" s="244" t="n"/>
      <c r="P3591" s="244" t="n"/>
      <c r="Q3591" s="244" t="n"/>
      <c r="R3591" s="244" t="n"/>
      <c r="S3591" s="223" t="n"/>
      <c r="T3591" s="244" t="n"/>
      <c r="U3591" s="246" t="n"/>
      <c r="V3591" s="244" t="n"/>
      <c r="W3591" s="244" t="n"/>
      <c r="X3591" s="244" t="n"/>
      <c r="Y3591" s="269" t="n"/>
      <c r="Z3591" s="270" t="n"/>
      <c r="AA3591" s="241" t="n"/>
      <c r="AB3591" s="244" t="n"/>
    </row>
    <row r="3592" ht="15" customHeight="1" s="283">
      <c r="A3592" s="109" t="n"/>
      <c r="B3592" s="222" t="n"/>
      <c r="C3592" s="244" t="n"/>
      <c r="D3592" s="244" t="n"/>
      <c r="E3592" s="244" t="n"/>
      <c r="F3592" s="244" t="n"/>
      <c r="G3592" s="244" t="n"/>
      <c r="H3592" s="244" t="n"/>
      <c r="I3592" s="267" t="n"/>
      <c r="J3592" s="268" t="n"/>
      <c r="K3592" s="244" t="n"/>
      <c r="L3592" s="244" t="n"/>
      <c r="M3592" s="259" t="n"/>
      <c r="N3592" s="244" t="n"/>
      <c r="O3592" s="244" t="n"/>
      <c r="P3592" s="244" t="n"/>
      <c r="Q3592" s="244" t="n"/>
      <c r="R3592" s="244" t="n"/>
      <c r="S3592" s="223" t="n"/>
      <c r="T3592" s="244" t="n"/>
      <c r="U3592" s="246" t="n"/>
      <c r="V3592" s="244" t="n"/>
      <c r="W3592" s="244" t="n"/>
      <c r="X3592" s="244" t="n"/>
      <c r="Y3592" s="269" t="n"/>
      <c r="Z3592" s="270" t="n"/>
      <c r="AA3592" s="241" t="n"/>
      <c r="AB3592" s="244" t="n"/>
    </row>
    <row r="3593" ht="15" customHeight="1" s="283">
      <c r="A3593" s="109" t="n"/>
      <c r="B3593" s="222" t="n"/>
      <c r="C3593" s="244" t="n"/>
      <c r="D3593" s="244" t="n"/>
      <c r="E3593" s="244" t="n"/>
      <c r="F3593" s="244" t="n"/>
      <c r="G3593" s="244" t="n"/>
      <c r="H3593" s="244" t="n"/>
      <c r="I3593" s="267" t="n"/>
      <c r="J3593" s="268" t="n"/>
      <c r="K3593" s="244" t="n"/>
      <c r="L3593" s="244" t="n"/>
      <c r="M3593" s="259" t="n"/>
      <c r="N3593" s="244" t="n"/>
      <c r="O3593" s="244" t="n"/>
      <c r="P3593" s="244" t="n"/>
      <c r="Q3593" s="244" t="n"/>
      <c r="R3593" s="244" t="n"/>
      <c r="S3593" s="223" t="n"/>
      <c r="T3593" s="244" t="n"/>
      <c r="U3593" s="246" t="n"/>
      <c r="V3593" s="244" t="n"/>
      <c r="W3593" s="244" t="n"/>
      <c r="X3593" s="244" t="n"/>
      <c r="Y3593" s="269" t="n"/>
      <c r="Z3593" s="270" t="n"/>
      <c r="AA3593" s="241" t="n"/>
      <c r="AB3593" s="244" t="n"/>
    </row>
    <row r="3594" ht="15" customHeight="1" s="283">
      <c r="A3594" s="109" t="n"/>
      <c r="B3594" s="222" t="n"/>
      <c r="C3594" s="244" t="n"/>
      <c r="D3594" s="244" t="n"/>
      <c r="E3594" s="244" t="n"/>
      <c r="F3594" s="244" t="n"/>
      <c r="G3594" s="244" t="n"/>
      <c r="H3594" s="244" t="n"/>
      <c r="I3594" s="267" t="n"/>
      <c r="J3594" s="268" t="n"/>
      <c r="K3594" s="244" t="n"/>
      <c r="L3594" s="244" t="n"/>
      <c r="M3594" s="259" t="n"/>
      <c r="N3594" s="244" t="n"/>
      <c r="O3594" s="244" t="n"/>
      <c r="P3594" s="244" t="n"/>
      <c r="Q3594" s="244" t="n"/>
      <c r="R3594" s="244" t="n"/>
      <c r="S3594" s="223" t="n"/>
      <c r="T3594" s="244" t="n"/>
      <c r="U3594" s="246" t="n"/>
      <c r="V3594" s="244" t="n"/>
      <c r="W3594" s="244" t="n"/>
      <c r="X3594" s="244" t="n"/>
      <c r="Y3594" s="269" t="n"/>
      <c r="Z3594" s="270" t="n"/>
      <c r="AA3594" s="241" t="n"/>
      <c r="AB3594" s="244" t="n"/>
    </row>
    <row r="3595" ht="15" customHeight="1" s="283">
      <c r="A3595" s="109" t="n"/>
      <c r="B3595" s="222" t="n"/>
      <c r="C3595" s="244" t="n"/>
      <c r="D3595" s="244" t="n"/>
      <c r="E3595" s="244" t="n"/>
      <c r="F3595" s="244" t="n"/>
      <c r="G3595" s="244" t="n"/>
      <c r="H3595" s="244" t="n"/>
      <c r="I3595" s="267" t="n"/>
      <c r="J3595" s="268" t="n"/>
      <c r="K3595" s="244" t="n"/>
      <c r="L3595" s="244" t="n"/>
      <c r="M3595" s="259" t="n"/>
      <c r="N3595" s="244" t="n"/>
      <c r="O3595" s="244" t="n"/>
      <c r="P3595" s="244" t="n"/>
      <c r="Q3595" s="244" t="n"/>
      <c r="R3595" s="244" t="n"/>
      <c r="S3595" s="223" t="n"/>
      <c r="T3595" s="244" t="n"/>
      <c r="U3595" s="246" t="n"/>
      <c r="V3595" s="244" t="n"/>
      <c r="W3595" s="244" t="n"/>
      <c r="X3595" s="244" t="n"/>
      <c r="Y3595" s="269" t="n"/>
      <c r="Z3595" s="270" t="n"/>
      <c r="AA3595" s="241" t="n"/>
      <c r="AB3595" s="244" t="n"/>
    </row>
    <row r="3596" ht="15" customHeight="1" s="283">
      <c r="A3596" s="109" t="n"/>
      <c r="B3596" s="222" t="n"/>
      <c r="C3596" s="244" t="n"/>
      <c r="D3596" s="244" t="n"/>
      <c r="E3596" s="244" t="n"/>
      <c r="F3596" s="244" t="n"/>
      <c r="G3596" s="244" t="n"/>
      <c r="H3596" s="244" t="n"/>
      <c r="I3596" s="267" t="n"/>
      <c r="J3596" s="268" t="n"/>
      <c r="K3596" s="244" t="n"/>
      <c r="L3596" s="244" t="n"/>
      <c r="M3596" s="259" t="n"/>
      <c r="N3596" s="244" t="n"/>
      <c r="O3596" s="244" t="n"/>
      <c r="P3596" s="244" t="n"/>
      <c r="Q3596" s="244" t="n"/>
      <c r="R3596" s="244" t="n"/>
      <c r="S3596" s="223" t="n"/>
      <c r="T3596" s="244" t="n"/>
      <c r="U3596" s="246" t="n"/>
      <c r="V3596" s="244" t="n"/>
      <c r="W3596" s="244" t="n"/>
      <c r="X3596" s="244" t="n"/>
      <c r="Y3596" s="269" t="n"/>
      <c r="Z3596" s="270" t="n"/>
      <c r="AA3596" s="241" t="n"/>
      <c r="AB3596" s="244" t="n"/>
    </row>
    <row r="3597" ht="15" customHeight="1" s="283">
      <c r="A3597" s="109" t="n"/>
      <c r="B3597" s="222" t="n"/>
      <c r="C3597" s="244" t="n"/>
      <c r="D3597" s="244" t="n"/>
      <c r="E3597" s="244" t="n"/>
      <c r="F3597" s="244" t="n"/>
      <c r="G3597" s="244" t="n"/>
      <c r="H3597" s="244" t="n"/>
      <c r="I3597" s="267" t="n"/>
      <c r="J3597" s="268" t="n"/>
      <c r="K3597" s="244" t="n"/>
      <c r="L3597" s="244" t="n"/>
      <c r="M3597" s="259" t="n"/>
      <c r="N3597" s="244" t="n"/>
      <c r="O3597" s="244" t="n"/>
      <c r="P3597" s="244" t="n"/>
      <c r="Q3597" s="244" t="n"/>
      <c r="R3597" s="244" t="n"/>
      <c r="S3597" s="223" t="n"/>
      <c r="T3597" s="244" t="n"/>
      <c r="U3597" s="246" t="n"/>
      <c r="V3597" s="244" t="n"/>
      <c r="W3597" s="244" t="n"/>
      <c r="X3597" s="244" t="n"/>
      <c r="Y3597" s="269" t="n"/>
      <c r="Z3597" s="270" t="n"/>
      <c r="AA3597" s="241" t="n"/>
      <c r="AB3597" s="244" t="n"/>
    </row>
    <row r="3598" ht="15" customHeight="1" s="283">
      <c r="A3598" s="109" t="n"/>
      <c r="B3598" s="222" t="n"/>
      <c r="C3598" s="244" t="n"/>
      <c r="D3598" s="244" t="n"/>
      <c r="E3598" s="244" t="n"/>
      <c r="F3598" s="244" t="n"/>
      <c r="G3598" s="244" t="n"/>
      <c r="H3598" s="244" t="n"/>
      <c r="I3598" s="267" t="n"/>
      <c r="J3598" s="268" t="n"/>
      <c r="K3598" s="244" t="n"/>
      <c r="L3598" s="244" t="n"/>
      <c r="M3598" s="259" t="n"/>
      <c r="N3598" s="244" t="n"/>
      <c r="O3598" s="244" t="n"/>
      <c r="P3598" s="244" t="n"/>
      <c r="Q3598" s="244" t="n"/>
      <c r="R3598" s="244" t="n"/>
      <c r="S3598" s="223" t="n"/>
      <c r="T3598" s="244" t="n"/>
      <c r="U3598" s="246" t="n"/>
      <c r="V3598" s="244" t="n"/>
      <c r="W3598" s="244" t="n"/>
      <c r="X3598" s="244" t="n"/>
      <c r="Y3598" s="269" t="n"/>
      <c r="Z3598" s="270" t="n"/>
      <c r="AA3598" s="241" t="n"/>
      <c r="AB3598" s="244" t="n"/>
    </row>
    <row r="3599" ht="15" customHeight="1" s="283">
      <c r="A3599" s="109" t="n"/>
      <c r="B3599" s="222" t="n"/>
      <c r="C3599" s="244" t="n"/>
      <c r="D3599" s="244" t="n"/>
      <c r="E3599" s="244" t="n"/>
      <c r="F3599" s="244" t="n"/>
      <c r="G3599" s="244" t="n"/>
      <c r="H3599" s="244" t="n"/>
      <c r="I3599" s="267" t="n"/>
      <c r="J3599" s="268" t="n"/>
      <c r="K3599" s="244" t="n"/>
      <c r="L3599" s="244" t="n"/>
      <c r="M3599" s="259" t="n"/>
      <c r="N3599" s="244" t="n"/>
      <c r="O3599" s="244" t="n"/>
      <c r="P3599" s="244" t="n"/>
      <c r="Q3599" s="244" t="n"/>
      <c r="R3599" s="244" t="n"/>
      <c r="S3599" s="223" t="n"/>
      <c r="T3599" s="244" t="n"/>
      <c r="U3599" s="246" t="n"/>
      <c r="V3599" s="244" t="n"/>
      <c r="W3599" s="244" t="n"/>
      <c r="X3599" s="244" t="n"/>
      <c r="Y3599" s="269" t="n"/>
      <c r="Z3599" s="270" t="n"/>
      <c r="AA3599" s="241" t="n"/>
      <c r="AB3599" s="244" t="n"/>
    </row>
    <row r="3600" ht="15" customHeight="1" s="283">
      <c r="A3600" s="109" t="n"/>
      <c r="B3600" s="222" t="n"/>
      <c r="C3600" s="244" t="n"/>
      <c r="D3600" s="244" t="n"/>
      <c r="E3600" s="244" t="n"/>
      <c r="F3600" s="244" t="n"/>
      <c r="G3600" s="244" t="n"/>
      <c r="H3600" s="244" t="n"/>
      <c r="I3600" s="267" t="n"/>
      <c r="J3600" s="268" t="n"/>
      <c r="K3600" s="244" t="n"/>
      <c r="L3600" s="244" t="n"/>
      <c r="M3600" s="259" t="n"/>
      <c r="N3600" s="244" t="n"/>
      <c r="O3600" s="244" t="n"/>
      <c r="P3600" s="244" t="n"/>
      <c r="Q3600" s="244" t="n"/>
      <c r="R3600" s="244" t="n"/>
      <c r="S3600" s="223" t="n"/>
      <c r="T3600" s="244" t="n"/>
      <c r="U3600" s="246" t="n"/>
      <c r="V3600" s="244" t="n"/>
      <c r="W3600" s="244" t="n"/>
      <c r="X3600" s="244" t="n"/>
      <c r="Y3600" s="269" t="n"/>
      <c r="Z3600" s="270" t="n"/>
      <c r="AA3600" s="241" t="n"/>
      <c r="AB3600" s="244" t="n"/>
    </row>
    <row r="3601" ht="15" customHeight="1" s="283">
      <c r="A3601" s="109" t="n"/>
      <c r="B3601" s="222" t="n"/>
      <c r="C3601" s="244" t="n"/>
      <c r="D3601" s="244" t="n"/>
      <c r="E3601" s="244" t="n"/>
      <c r="F3601" s="244" t="n"/>
      <c r="G3601" s="244" t="n"/>
      <c r="H3601" s="244" t="n"/>
      <c r="I3601" s="267" t="n"/>
      <c r="J3601" s="268" t="n"/>
      <c r="K3601" s="244" t="n"/>
      <c r="L3601" s="244" t="n"/>
      <c r="M3601" s="259" t="n"/>
      <c r="N3601" s="244" t="n"/>
      <c r="O3601" s="244" t="n"/>
      <c r="P3601" s="244" t="n"/>
      <c r="Q3601" s="244" t="n"/>
      <c r="R3601" s="244" t="n"/>
      <c r="S3601" s="223" t="n"/>
      <c r="T3601" s="244" t="n"/>
      <c r="U3601" s="246" t="n"/>
      <c r="V3601" s="244" t="n"/>
      <c r="W3601" s="244" t="n"/>
      <c r="X3601" s="244" t="n"/>
      <c r="Y3601" s="269" t="n"/>
      <c r="Z3601" s="270" t="n"/>
      <c r="AA3601" s="241" t="n"/>
      <c r="AB3601" s="244" t="n"/>
    </row>
    <row r="3602" ht="15" customHeight="1" s="283">
      <c r="A3602" s="109" t="n"/>
      <c r="B3602" s="222" t="n"/>
      <c r="C3602" s="244" t="n"/>
      <c r="D3602" s="244" t="n"/>
      <c r="E3602" s="244" t="n"/>
      <c r="F3602" s="244" t="n"/>
      <c r="G3602" s="244" t="n"/>
      <c r="H3602" s="244" t="n"/>
      <c r="I3602" s="267" t="n"/>
      <c r="J3602" s="268" t="n"/>
      <c r="K3602" s="244" t="n"/>
      <c r="L3602" s="244" t="n"/>
      <c r="M3602" s="259" t="n"/>
      <c r="N3602" s="244" t="n"/>
      <c r="O3602" s="244" t="n"/>
      <c r="P3602" s="244" t="n"/>
      <c r="Q3602" s="244" t="n"/>
      <c r="R3602" s="244" t="n"/>
      <c r="S3602" s="223" t="n"/>
      <c r="T3602" s="244" t="n"/>
      <c r="U3602" s="246" t="n"/>
      <c r="V3602" s="244" t="n"/>
      <c r="W3602" s="244" t="n"/>
      <c r="X3602" s="244" t="n"/>
      <c r="Y3602" s="269" t="n"/>
      <c r="Z3602" s="270" t="n"/>
      <c r="AA3602" s="241" t="n"/>
      <c r="AB3602" s="244" t="n"/>
    </row>
    <row r="3603" ht="15" customHeight="1" s="283">
      <c r="A3603" s="109" t="n"/>
      <c r="B3603" s="222" t="n"/>
      <c r="C3603" s="244" t="n"/>
      <c r="D3603" s="244" t="n"/>
      <c r="E3603" s="244" t="n"/>
      <c r="F3603" s="244" t="n"/>
      <c r="G3603" s="244" t="n"/>
      <c r="H3603" s="244" t="n"/>
      <c r="I3603" s="267" t="n"/>
      <c r="J3603" s="268" t="n"/>
      <c r="K3603" s="244" t="n"/>
      <c r="L3603" s="244" t="n"/>
      <c r="M3603" s="259" t="n"/>
      <c r="N3603" s="244" t="n"/>
      <c r="O3603" s="244" t="n"/>
      <c r="P3603" s="244" t="n"/>
      <c r="Q3603" s="244" t="n"/>
      <c r="R3603" s="244" t="n"/>
      <c r="S3603" s="223" t="n"/>
      <c r="T3603" s="244" t="n"/>
      <c r="U3603" s="246" t="n"/>
      <c r="V3603" s="244" t="n"/>
      <c r="W3603" s="244" t="n"/>
      <c r="X3603" s="244" t="n"/>
      <c r="Y3603" s="269" t="n"/>
      <c r="Z3603" s="270" t="n"/>
      <c r="AA3603" s="241" t="n"/>
      <c r="AB3603" s="244" t="n"/>
    </row>
    <row r="3604" ht="15" customHeight="1" s="283">
      <c r="A3604" s="109" t="n"/>
      <c r="B3604" s="222" t="n"/>
      <c r="C3604" s="244" t="n"/>
      <c r="D3604" s="244" t="n"/>
      <c r="E3604" s="244" t="n"/>
      <c r="F3604" s="244" t="n"/>
      <c r="G3604" s="244" t="n"/>
      <c r="H3604" s="244" t="n"/>
      <c r="I3604" s="267" t="n"/>
      <c r="J3604" s="268" t="n"/>
      <c r="K3604" s="244" t="n"/>
      <c r="L3604" s="244" t="n"/>
      <c r="M3604" s="259" t="n"/>
      <c r="N3604" s="244" t="n"/>
      <c r="O3604" s="244" t="n"/>
      <c r="P3604" s="244" t="n"/>
      <c r="Q3604" s="244" t="n"/>
      <c r="R3604" s="244" t="n"/>
      <c r="S3604" s="223" t="n"/>
      <c r="T3604" s="244" t="n"/>
      <c r="U3604" s="246" t="n"/>
      <c r="V3604" s="244" t="n"/>
      <c r="W3604" s="244" t="n"/>
      <c r="X3604" s="244" t="n"/>
      <c r="Y3604" s="269" t="n"/>
      <c r="Z3604" s="270" t="n"/>
      <c r="AA3604" s="241" t="n"/>
      <c r="AB3604" s="244" t="n"/>
    </row>
    <row r="3605" ht="15" customHeight="1" s="283">
      <c r="A3605" s="109" t="n"/>
      <c r="B3605" s="222" t="n"/>
      <c r="C3605" s="244" t="n"/>
      <c r="D3605" s="244" t="n"/>
      <c r="E3605" s="244" t="n"/>
      <c r="F3605" s="244" t="n"/>
      <c r="G3605" s="244" t="n"/>
      <c r="H3605" s="244" t="n"/>
      <c r="I3605" s="267" t="n"/>
      <c r="J3605" s="268" t="n"/>
      <c r="K3605" s="244" t="n"/>
      <c r="L3605" s="244" t="n"/>
      <c r="M3605" s="259" t="n"/>
      <c r="N3605" s="244" t="n"/>
      <c r="O3605" s="244" t="n"/>
      <c r="P3605" s="244" t="n"/>
      <c r="Q3605" s="244" t="n"/>
      <c r="R3605" s="244" t="n"/>
      <c r="S3605" s="223" t="n"/>
      <c r="T3605" s="244" t="n"/>
      <c r="U3605" s="246" t="n"/>
      <c r="V3605" s="244" t="n"/>
      <c r="W3605" s="244" t="n"/>
      <c r="X3605" s="244" t="n"/>
      <c r="Y3605" s="269" t="n"/>
      <c r="Z3605" s="270" t="n"/>
      <c r="AA3605" s="241" t="n"/>
      <c r="AB3605" s="244" t="n"/>
    </row>
    <row r="3606" ht="15" customHeight="1" s="283">
      <c r="A3606" s="109" t="n"/>
      <c r="B3606" s="222" t="n"/>
      <c r="C3606" s="244" t="n"/>
      <c r="D3606" s="244" t="n"/>
      <c r="E3606" s="244" t="n"/>
      <c r="F3606" s="244" t="n"/>
      <c r="G3606" s="244" t="n"/>
      <c r="H3606" s="244" t="n"/>
      <c r="I3606" s="267" t="n"/>
      <c r="J3606" s="268" t="n"/>
      <c r="K3606" s="244" t="n"/>
      <c r="L3606" s="244" t="n"/>
      <c r="M3606" s="259" t="n"/>
      <c r="N3606" s="244" t="n"/>
      <c r="O3606" s="244" t="n"/>
      <c r="P3606" s="244" t="n"/>
      <c r="Q3606" s="244" t="n"/>
      <c r="R3606" s="244" t="n"/>
      <c r="S3606" s="223" t="n"/>
      <c r="T3606" s="244" t="n"/>
      <c r="U3606" s="246" t="n"/>
      <c r="V3606" s="244" t="n"/>
      <c r="W3606" s="244" t="n"/>
      <c r="X3606" s="244" t="n"/>
      <c r="Y3606" s="269" t="n"/>
      <c r="Z3606" s="270" t="n"/>
      <c r="AA3606" s="241" t="n"/>
      <c r="AB3606" s="244" t="n"/>
    </row>
    <row r="3607" ht="15" customHeight="1" s="283">
      <c r="A3607" s="109" t="n"/>
      <c r="B3607" s="222" t="n"/>
      <c r="C3607" s="244" t="n"/>
      <c r="D3607" s="244" t="n"/>
      <c r="E3607" s="244" t="n"/>
      <c r="F3607" s="244" t="n"/>
      <c r="G3607" s="244" t="n"/>
      <c r="H3607" s="244" t="n"/>
      <c r="I3607" s="267" t="n"/>
      <c r="J3607" s="268" t="n"/>
      <c r="K3607" s="244" t="n"/>
      <c r="L3607" s="244" t="n"/>
      <c r="M3607" s="259" t="n"/>
      <c r="N3607" s="244" t="n"/>
      <c r="O3607" s="244" t="n"/>
      <c r="P3607" s="244" t="n"/>
      <c r="Q3607" s="244" t="n"/>
      <c r="R3607" s="244" t="n"/>
      <c r="S3607" s="223" t="n"/>
      <c r="T3607" s="244" t="n"/>
      <c r="U3607" s="246" t="n"/>
      <c r="V3607" s="244" t="n"/>
      <c r="W3607" s="244" t="n"/>
      <c r="X3607" s="244" t="n"/>
      <c r="Y3607" s="269" t="n"/>
      <c r="Z3607" s="270" t="n"/>
      <c r="AA3607" s="241" t="n"/>
      <c r="AB3607" s="244" t="n"/>
    </row>
    <row r="3608" ht="15" customHeight="1" s="283">
      <c r="A3608" s="109" t="n"/>
      <c r="B3608" s="222" t="n"/>
      <c r="C3608" s="244" t="n"/>
      <c r="D3608" s="244" t="n"/>
      <c r="E3608" s="244" t="n"/>
      <c r="F3608" s="244" t="n"/>
      <c r="G3608" s="244" t="n"/>
      <c r="H3608" s="244" t="n"/>
      <c r="I3608" s="267" t="n"/>
      <c r="J3608" s="268" t="n"/>
      <c r="K3608" s="244" t="n"/>
      <c r="L3608" s="244" t="n"/>
      <c r="M3608" s="259" t="n"/>
      <c r="N3608" s="244" t="n"/>
      <c r="O3608" s="244" t="n"/>
      <c r="P3608" s="244" t="n"/>
      <c r="Q3608" s="244" t="n"/>
      <c r="R3608" s="244" t="n"/>
      <c r="S3608" s="223" t="n"/>
      <c r="T3608" s="244" t="n"/>
      <c r="U3608" s="246" t="n"/>
      <c r="V3608" s="244" t="n"/>
      <c r="W3608" s="244" t="n"/>
      <c r="X3608" s="244" t="n"/>
      <c r="Y3608" s="269" t="n"/>
      <c r="Z3608" s="270" t="n"/>
      <c r="AA3608" s="241" t="n"/>
      <c r="AB3608" s="244" t="n"/>
    </row>
    <row r="3609" ht="15" customHeight="1" s="283">
      <c r="A3609" s="109" t="n"/>
      <c r="B3609" s="222" t="n"/>
      <c r="C3609" s="244" t="n"/>
      <c r="D3609" s="244" t="n"/>
      <c r="E3609" s="244" t="n"/>
      <c r="F3609" s="244" t="n"/>
      <c r="G3609" s="244" t="n"/>
      <c r="H3609" s="244" t="n"/>
      <c r="I3609" s="267" t="n"/>
      <c r="J3609" s="268" t="n"/>
      <c r="K3609" s="244" t="n"/>
      <c r="L3609" s="244" t="n"/>
      <c r="M3609" s="259" t="n"/>
      <c r="N3609" s="244" t="n"/>
      <c r="O3609" s="244" t="n"/>
      <c r="P3609" s="244" t="n"/>
      <c r="Q3609" s="244" t="n"/>
      <c r="R3609" s="244" t="n"/>
      <c r="S3609" s="223" t="n"/>
      <c r="T3609" s="244" t="n"/>
      <c r="U3609" s="246" t="n"/>
      <c r="V3609" s="244" t="n"/>
      <c r="W3609" s="244" t="n"/>
      <c r="X3609" s="244" t="n"/>
      <c r="Y3609" s="269" t="n"/>
      <c r="Z3609" s="270" t="n"/>
      <c r="AA3609" s="241" t="n"/>
      <c r="AB3609" s="244" t="n"/>
    </row>
    <row r="3610" ht="15" customHeight="1" s="283">
      <c r="A3610" s="109" t="n"/>
      <c r="B3610" s="222" t="n"/>
      <c r="C3610" s="244" t="n"/>
      <c r="D3610" s="244" t="n"/>
      <c r="E3610" s="244" t="n"/>
      <c r="F3610" s="244" t="n"/>
      <c r="G3610" s="244" t="n"/>
      <c r="H3610" s="244" t="n"/>
      <c r="I3610" s="267" t="n"/>
      <c r="J3610" s="268" t="n"/>
      <c r="K3610" s="244" t="n"/>
      <c r="L3610" s="244" t="n"/>
      <c r="M3610" s="259" t="n"/>
      <c r="N3610" s="244" t="n"/>
      <c r="O3610" s="244" t="n"/>
      <c r="P3610" s="244" t="n"/>
      <c r="Q3610" s="244" t="n"/>
      <c r="R3610" s="244" t="n"/>
      <c r="S3610" s="223" t="n"/>
      <c r="T3610" s="244" t="n"/>
      <c r="U3610" s="246" t="n"/>
      <c r="V3610" s="244" t="n"/>
      <c r="W3610" s="244" t="n"/>
      <c r="X3610" s="244" t="n"/>
      <c r="Y3610" s="269" t="n"/>
      <c r="Z3610" s="270" t="n"/>
      <c r="AA3610" s="241" t="n"/>
      <c r="AB3610" s="244" t="n"/>
    </row>
    <row r="3611" ht="15" customHeight="1" s="283">
      <c r="A3611" s="109" t="n"/>
      <c r="B3611" s="222" t="n"/>
      <c r="C3611" s="244" t="n"/>
      <c r="D3611" s="244" t="n"/>
      <c r="E3611" s="244" t="n"/>
      <c r="F3611" s="244" t="n"/>
      <c r="G3611" s="244" t="n"/>
      <c r="H3611" s="244" t="n"/>
      <c r="I3611" s="267" t="n"/>
      <c r="J3611" s="268" t="n"/>
      <c r="K3611" s="244" t="n"/>
      <c r="L3611" s="244" t="n"/>
      <c r="M3611" s="259" t="n"/>
      <c r="N3611" s="244" t="n"/>
      <c r="O3611" s="244" t="n"/>
      <c r="P3611" s="244" t="n"/>
      <c r="Q3611" s="244" t="n"/>
      <c r="R3611" s="244" t="n"/>
      <c r="S3611" s="223" t="n"/>
      <c r="T3611" s="244" t="n"/>
      <c r="U3611" s="246" t="n"/>
      <c r="V3611" s="244" t="n"/>
      <c r="W3611" s="244" t="n"/>
      <c r="X3611" s="244" t="n"/>
      <c r="Y3611" s="269" t="n"/>
      <c r="Z3611" s="270" t="n"/>
      <c r="AA3611" s="241" t="n"/>
      <c r="AB3611" s="244" t="n"/>
    </row>
    <row r="3612" ht="15" customHeight="1" s="283">
      <c r="A3612" s="109" t="n"/>
      <c r="B3612" s="222" t="n"/>
      <c r="C3612" s="244" t="n"/>
      <c r="D3612" s="244" t="n"/>
      <c r="E3612" s="244" t="n"/>
      <c r="F3612" s="244" t="n"/>
      <c r="G3612" s="244" t="n"/>
      <c r="H3612" s="244" t="n"/>
      <c r="I3612" s="267" t="n"/>
      <c r="J3612" s="268" t="n"/>
      <c r="K3612" s="244" t="n"/>
      <c r="L3612" s="244" t="n"/>
      <c r="M3612" s="259" t="n"/>
      <c r="N3612" s="244" t="n"/>
      <c r="O3612" s="244" t="n"/>
      <c r="P3612" s="244" t="n"/>
      <c r="Q3612" s="244" t="n"/>
      <c r="R3612" s="244" t="n"/>
      <c r="S3612" s="223" t="n"/>
      <c r="T3612" s="244" t="n"/>
      <c r="U3612" s="246" t="n"/>
      <c r="V3612" s="244" t="n"/>
      <c r="W3612" s="244" t="n"/>
      <c r="X3612" s="244" t="n"/>
      <c r="Y3612" s="269" t="n"/>
      <c r="Z3612" s="270" t="n"/>
      <c r="AA3612" s="241" t="n"/>
      <c r="AB3612" s="244" t="n"/>
    </row>
    <row r="3613" ht="15" customHeight="1" s="283">
      <c r="A3613" s="109" t="n"/>
      <c r="B3613" s="222" t="n"/>
      <c r="C3613" s="244" t="n"/>
      <c r="D3613" s="244" t="n"/>
      <c r="E3613" s="244" t="n"/>
      <c r="F3613" s="244" t="n"/>
      <c r="G3613" s="244" t="n"/>
      <c r="H3613" s="244" t="n"/>
      <c r="I3613" s="267" t="n"/>
      <c r="J3613" s="268" t="n"/>
      <c r="K3613" s="244" t="n"/>
      <c r="L3613" s="244" t="n"/>
      <c r="M3613" s="259" t="n"/>
      <c r="N3613" s="244" t="n"/>
      <c r="O3613" s="244" t="n"/>
      <c r="P3613" s="244" t="n"/>
      <c r="Q3613" s="244" t="n"/>
      <c r="R3613" s="244" t="n"/>
      <c r="S3613" s="223" t="n"/>
      <c r="T3613" s="244" t="n"/>
      <c r="U3613" s="246" t="n"/>
      <c r="V3613" s="244" t="n"/>
      <c r="W3613" s="244" t="n"/>
      <c r="X3613" s="244" t="n"/>
      <c r="Y3613" s="269" t="n"/>
      <c r="Z3613" s="270" t="n"/>
      <c r="AA3613" s="241" t="n"/>
      <c r="AB3613" s="244" t="n"/>
    </row>
    <row r="3614" ht="15" customHeight="1" s="283">
      <c r="A3614" s="109" t="n"/>
      <c r="B3614" s="222" t="n"/>
      <c r="C3614" s="244" t="n"/>
      <c r="D3614" s="244" t="n"/>
      <c r="E3614" s="244" t="n"/>
      <c r="F3614" s="244" t="n"/>
      <c r="G3614" s="244" t="n"/>
      <c r="H3614" s="244" t="n"/>
      <c r="I3614" s="267" t="n"/>
      <c r="J3614" s="268" t="n"/>
      <c r="K3614" s="244" t="n"/>
      <c r="L3614" s="244" t="n"/>
      <c r="M3614" s="259" t="n"/>
      <c r="N3614" s="244" t="n"/>
      <c r="O3614" s="244" t="n"/>
      <c r="P3614" s="244" t="n"/>
      <c r="Q3614" s="244" t="n"/>
      <c r="R3614" s="244" t="n"/>
      <c r="S3614" s="223" t="n"/>
      <c r="T3614" s="244" t="n"/>
      <c r="U3614" s="246" t="n"/>
      <c r="V3614" s="244" t="n"/>
      <c r="W3614" s="244" t="n"/>
      <c r="X3614" s="244" t="n"/>
      <c r="Y3614" s="269" t="n"/>
      <c r="Z3614" s="270" t="n"/>
      <c r="AA3614" s="241" t="n"/>
      <c r="AB3614" s="244" t="n"/>
    </row>
    <row r="3615" ht="15" customHeight="1" s="283">
      <c r="A3615" s="109" t="n"/>
      <c r="B3615" s="222" t="n"/>
      <c r="C3615" s="244" t="n"/>
      <c r="D3615" s="244" t="n"/>
      <c r="E3615" s="244" t="n"/>
      <c r="F3615" s="244" t="n"/>
      <c r="G3615" s="244" t="n"/>
      <c r="H3615" s="244" t="n"/>
      <c r="I3615" s="267" t="n"/>
      <c r="J3615" s="268" t="n"/>
      <c r="K3615" s="244" t="n"/>
      <c r="L3615" s="244" t="n"/>
      <c r="M3615" s="259" t="n"/>
      <c r="N3615" s="244" t="n"/>
      <c r="O3615" s="244" t="n"/>
      <c r="P3615" s="244" t="n"/>
      <c r="Q3615" s="244" t="n"/>
      <c r="R3615" s="244" t="n"/>
      <c r="S3615" s="223" t="n"/>
      <c r="T3615" s="244" t="n"/>
      <c r="U3615" s="246" t="n"/>
      <c r="V3615" s="244" t="n"/>
      <c r="W3615" s="244" t="n"/>
      <c r="X3615" s="244" t="n"/>
      <c r="Y3615" s="269" t="n"/>
      <c r="Z3615" s="270" t="n"/>
      <c r="AA3615" s="241" t="n"/>
      <c r="AB3615" s="244" t="n"/>
    </row>
    <row r="3616" ht="15" customHeight="1" s="283">
      <c r="A3616" s="109" t="n"/>
      <c r="B3616" s="222" t="n"/>
      <c r="C3616" s="244" t="n"/>
      <c r="D3616" s="244" t="n"/>
      <c r="E3616" s="244" t="n"/>
      <c r="F3616" s="244" t="n"/>
      <c r="G3616" s="244" t="n"/>
      <c r="H3616" s="244" t="n"/>
      <c r="I3616" s="267" t="n"/>
      <c r="J3616" s="268" t="n"/>
      <c r="K3616" s="244" t="n"/>
      <c r="L3616" s="244" t="n"/>
      <c r="M3616" s="259" t="n"/>
      <c r="N3616" s="244" t="n"/>
      <c r="O3616" s="244" t="n"/>
      <c r="P3616" s="244" t="n"/>
      <c r="Q3616" s="244" t="n"/>
      <c r="R3616" s="244" t="n"/>
      <c r="S3616" s="223" t="n"/>
      <c r="T3616" s="244" t="n"/>
      <c r="U3616" s="246" t="n"/>
      <c r="V3616" s="244" t="n"/>
      <c r="W3616" s="244" t="n"/>
      <c r="X3616" s="244" t="n"/>
      <c r="Y3616" s="269" t="n"/>
      <c r="Z3616" s="270" t="n"/>
      <c r="AA3616" s="241" t="n"/>
      <c r="AB3616" s="244" t="n"/>
    </row>
    <row r="3617" ht="15" customHeight="1" s="283">
      <c r="A3617" s="109" t="n"/>
      <c r="B3617" s="222" t="n"/>
      <c r="C3617" s="244" t="n"/>
      <c r="D3617" s="244" t="n"/>
      <c r="E3617" s="244" t="n"/>
      <c r="F3617" s="244" t="n"/>
      <c r="G3617" s="244" t="n"/>
      <c r="H3617" s="244" t="n"/>
      <c r="I3617" s="267" t="n"/>
      <c r="J3617" s="268" t="n"/>
      <c r="K3617" s="244" t="n"/>
      <c r="L3617" s="244" t="n"/>
      <c r="M3617" s="259" t="n"/>
      <c r="N3617" s="244" t="n"/>
      <c r="O3617" s="244" t="n"/>
      <c r="P3617" s="244" t="n"/>
      <c r="Q3617" s="244" t="n"/>
      <c r="R3617" s="244" t="n"/>
      <c r="S3617" s="223" t="n"/>
      <c r="T3617" s="244" t="n"/>
      <c r="U3617" s="246" t="n"/>
      <c r="V3617" s="244" t="n"/>
      <c r="W3617" s="244" t="n"/>
      <c r="X3617" s="244" t="n"/>
      <c r="Y3617" s="269" t="n"/>
      <c r="Z3617" s="270" t="n"/>
      <c r="AA3617" s="241" t="n"/>
      <c r="AB3617" s="244" t="n"/>
    </row>
    <row r="3618" ht="15" customHeight="1" s="283">
      <c r="A3618" s="109" t="n"/>
      <c r="B3618" s="222" t="n"/>
      <c r="C3618" s="244" t="n"/>
      <c r="D3618" s="244" t="n"/>
      <c r="E3618" s="244" t="n"/>
      <c r="F3618" s="244" t="n"/>
      <c r="G3618" s="244" t="n"/>
      <c r="H3618" s="244" t="n"/>
      <c r="I3618" s="267" t="n"/>
      <c r="J3618" s="268" t="n"/>
      <c r="K3618" s="244" t="n"/>
      <c r="L3618" s="244" t="n"/>
      <c r="M3618" s="259" t="n"/>
      <c r="N3618" s="244" t="n"/>
      <c r="O3618" s="244" t="n"/>
      <c r="P3618" s="244" t="n"/>
      <c r="Q3618" s="244" t="n"/>
      <c r="R3618" s="244" t="n"/>
      <c r="S3618" s="223" t="n"/>
      <c r="T3618" s="244" t="n"/>
      <c r="U3618" s="246" t="n"/>
      <c r="V3618" s="244" t="n"/>
      <c r="W3618" s="244" t="n"/>
      <c r="X3618" s="244" t="n"/>
      <c r="Y3618" s="269" t="n"/>
      <c r="Z3618" s="270" t="n"/>
      <c r="AA3618" s="241" t="n"/>
      <c r="AB3618" s="244" t="n"/>
    </row>
    <row r="3619" ht="15" customHeight="1" s="283">
      <c r="A3619" s="109" t="n"/>
      <c r="B3619" s="222" t="n"/>
      <c r="C3619" s="244" t="n"/>
      <c r="D3619" s="244" t="n"/>
      <c r="E3619" s="244" t="n"/>
      <c r="F3619" s="244" t="n"/>
      <c r="G3619" s="244" t="n"/>
      <c r="H3619" s="244" t="n"/>
      <c r="I3619" s="267" t="n"/>
      <c r="J3619" s="268" t="n"/>
      <c r="K3619" s="244" t="n"/>
      <c r="L3619" s="244" t="n"/>
      <c r="M3619" s="259" t="n"/>
      <c r="N3619" s="244" t="n"/>
      <c r="O3619" s="244" t="n"/>
      <c r="P3619" s="244" t="n"/>
      <c r="Q3619" s="244" t="n"/>
      <c r="R3619" s="244" t="n"/>
      <c r="S3619" s="223" t="n"/>
      <c r="T3619" s="244" t="n"/>
      <c r="U3619" s="246" t="n"/>
      <c r="V3619" s="244" t="n"/>
      <c r="W3619" s="244" t="n"/>
      <c r="X3619" s="244" t="n"/>
      <c r="Y3619" s="269" t="n"/>
      <c r="Z3619" s="270" t="n"/>
      <c r="AA3619" s="241" t="n"/>
      <c r="AB3619" s="244" t="n"/>
    </row>
    <row r="3620" ht="15" customHeight="1" s="283">
      <c r="A3620" s="109" t="n"/>
      <c r="B3620" s="222" t="n"/>
      <c r="C3620" s="244" t="n"/>
      <c r="D3620" s="244" t="n"/>
      <c r="E3620" s="244" t="n"/>
      <c r="F3620" s="244" t="n"/>
      <c r="G3620" s="244" t="n"/>
      <c r="H3620" s="244" t="n"/>
      <c r="I3620" s="267" t="n"/>
      <c r="J3620" s="268" t="n"/>
      <c r="K3620" s="244" t="n"/>
      <c r="L3620" s="244" t="n"/>
      <c r="M3620" s="259" t="n"/>
      <c r="N3620" s="244" t="n"/>
      <c r="O3620" s="244" t="n"/>
      <c r="P3620" s="244" t="n"/>
      <c r="Q3620" s="244" t="n"/>
      <c r="R3620" s="244" t="n"/>
      <c r="S3620" s="223" t="n"/>
      <c r="T3620" s="244" t="n"/>
      <c r="U3620" s="246" t="n"/>
      <c r="V3620" s="244" t="n"/>
      <c r="W3620" s="244" t="n"/>
      <c r="X3620" s="244" t="n"/>
      <c r="Y3620" s="269" t="n"/>
      <c r="Z3620" s="270" t="n"/>
      <c r="AA3620" s="241" t="n"/>
      <c r="AB3620" s="244" t="n"/>
    </row>
    <row r="3621" ht="15" customHeight="1" s="283">
      <c r="A3621" s="109" t="n"/>
      <c r="B3621" s="222" t="n"/>
      <c r="C3621" s="244" t="n"/>
      <c r="D3621" s="244" t="n"/>
      <c r="E3621" s="244" t="n"/>
      <c r="F3621" s="244" t="n"/>
      <c r="G3621" s="244" t="n"/>
      <c r="H3621" s="244" t="n"/>
      <c r="I3621" s="267" t="n"/>
      <c r="J3621" s="268" t="n"/>
      <c r="K3621" s="244" t="n"/>
      <c r="L3621" s="244" t="n"/>
      <c r="M3621" s="259" t="n"/>
      <c r="N3621" s="244" t="n"/>
      <c r="O3621" s="244" t="n"/>
      <c r="P3621" s="244" t="n"/>
      <c r="Q3621" s="244" t="n"/>
      <c r="R3621" s="244" t="n"/>
      <c r="S3621" s="223" t="n"/>
      <c r="T3621" s="244" t="n"/>
      <c r="U3621" s="246" t="n"/>
      <c r="V3621" s="244" t="n"/>
      <c r="W3621" s="244" t="n"/>
      <c r="X3621" s="244" t="n"/>
      <c r="Y3621" s="269" t="n"/>
      <c r="Z3621" s="270" t="n"/>
      <c r="AA3621" s="241" t="n"/>
      <c r="AB3621" s="244" t="n"/>
    </row>
    <row r="3622" ht="15" customHeight="1" s="283">
      <c r="A3622" s="109" t="n"/>
      <c r="B3622" s="222" t="n"/>
      <c r="C3622" s="244" t="n"/>
      <c r="D3622" s="244" t="n"/>
      <c r="E3622" s="244" t="n"/>
      <c r="F3622" s="244" t="n"/>
      <c r="G3622" s="244" t="n"/>
      <c r="H3622" s="244" t="n"/>
      <c r="I3622" s="267" t="n"/>
      <c r="J3622" s="268" t="n"/>
      <c r="K3622" s="244" t="n"/>
      <c r="L3622" s="244" t="n"/>
      <c r="M3622" s="259" t="n"/>
      <c r="N3622" s="244" t="n"/>
      <c r="O3622" s="244" t="n"/>
      <c r="P3622" s="244" t="n"/>
      <c r="Q3622" s="244" t="n"/>
      <c r="R3622" s="244" t="n"/>
      <c r="S3622" s="223" t="n"/>
      <c r="T3622" s="244" t="n"/>
      <c r="U3622" s="246" t="n"/>
      <c r="V3622" s="244" t="n"/>
      <c r="W3622" s="244" t="n"/>
      <c r="X3622" s="244" t="n"/>
      <c r="Y3622" s="269" t="n"/>
      <c r="Z3622" s="270" t="n"/>
      <c r="AA3622" s="241" t="n"/>
      <c r="AB3622" s="244" t="n"/>
    </row>
    <row r="3623" ht="15" customHeight="1" s="283">
      <c r="A3623" s="109" t="n"/>
      <c r="B3623" s="222" t="n"/>
      <c r="C3623" s="244" t="n"/>
      <c r="D3623" s="244" t="n"/>
      <c r="E3623" s="244" t="n"/>
      <c r="F3623" s="244" t="n"/>
      <c r="G3623" s="244" t="n"/>
      <c r="H3623" s="244" t="n"/>
      <c r="I3623" s="267" t="n"/>
      <c r="J3623" s="268" t="n"/>
      <c r="K3623" s="244" t="n"/>
      <c r="L3623" s="244" t="n"/>
      <c r="M3623" s="259" t="n"/>
      <c r="N3623" s="244" t="n"/>
      <c r="O3623" s="244" t="n"/>
      <c r="P3623" s="244" t="n"/>
      <c r="Q3623" s="244" t="n"/>
      <c r="R3623" s="244" t="n"/>
      <c r="S3623" s="223" t="n"/>
      <c r="T3623" s="244" t="n"/>
      <c r="U3623" s="246" t="n"/>
      <c r="V3623" s="244" t="n"/>
      <c r="W3623" s="244" t="n"/>
      <c r="X3623" s="244" t="n"/>
      <c r="Y3623" s="269" t="n"/>
      <c r="Z3623" s="270" t="n"/>
      <c r="AA3623" s="241" t="n"/>
      <c r="AB3623" s="244" t="n"/>
    </row>
    <row r="3624" ht="15" customHeight="1" s="283">
      <c r="A3624" s="109" t="n"/>
      <c r="B3624" s="222" t="n"/>
      <c r="C3624" s="244" t="n"/>
      <c r="D3624" s="244" t="n"/>
      <c r="E3624" s="244" t="n"/>
      <c r="F3624" s="244" t="n"/>
      <c r="G3624" s="244" t="n"/>
      <c r="H3624" s="244" t="n"/>
      <c r="I3624" s="267" t="n"/>
      <c r="J3624" s="268" t="n"/>
      <c r="K3624" s="244" t="n"/>
      <c r="L3624" s="244" t="n"/>
      <c r="M3624" s="259" t="n"/>
      <c r="N3624" s="244" t="n"/>
      <c r="O3624" s="244" t="n"/>
      <c r="P3624" s="244" t="n"/>
      <c r="Q3624" s="244" t="n"/>
      <c r="R3624" s="244" t="n"/>
      <c r="S3624" s="223" t="n"/>
      <c r="T3624" s="244" t="n"/>
      <c r="U3624" s="246" t="n"/>
      <c r="V3624" s="244" t="n"/>
      <c r="W3624" s="244" t="n"/>
      <c r="X3624" s="244" t="n"/>
      <c r="Y3624" s="269" t="n"/>
      <c r="Z3624" s="270" t="n"/>
      <c r="AA3624" s="241" t="n"/>
      <c r="AB3624" s="244" t="n"/>
    </row>
    <row r="3625" ht="15" customHeight="1" s="283">
      <c r="A3625" s="109" t="n"/>
      <c r="B3625" s="222" t="n"/>
      <c r="C3625" s="244" t="n"/>
      <c r="D3625" s="244" t="n"/>
      <c r="E3625" s="244" t="n"/>
      <c r="F3625" s="244" t="n"/>
      <c r="G3625" s="244" t="n"/>
      <c r="H3625" s="244" t="n"/>
      <c r="I3625" s="267" t="n"/>
      <c r="J3625" s="268" t="n"/>
      <c r="K3625" s="244" t="n"/>
      <c r="L3625" s="244" t="n"/>
      <c r="M3625" s="259" t="n"/>
      <c r="N3625" s="244" t="n"/>
      <c r="O3625" s="244" t="n"/>
      <c r="P3625" s="244" t="n"/>
      <c r="Q3625" s="244" t="n"/>
      <c r="R3625" s="244" t="n"/>
      <c r="S3625" s="223" t="n"/>
      <c r="T3625" s="244" t="n"/>
      <c r="U3625" s="246" t="n"/>
      <c r="V3625" s="244" t="n"/>
      <c r="W3625" s="244" t="n"/>
      <c r="X3625" s="244" t="n"/>
      <c r="Y3625" s="269" t="n"/>
      <c r="Z3625" s="270" t="n"/>
      <c r="AA3625" s="241" t="n"/>
      <c r="AB3625" s="244" t="n"/>
    </row>
    <row r="3626" ht="15" customHeight="1" s="283">
      <c r="A3626" s="109" t="n"/>
      <c r="B3626" s="222" t="n"/>
      <c r="C3626" s="244" t="n"/>
      <c r="D3626" s="244" t="n"/>
      <c r="E3626" s="244" t="n"/>
      <c r="F3626" s="244" t="n"/>
      <c r="G3626" s="244" t="n"/>
      <c r="H3626" s="244" t="n"/>
      <c r="I3626" s="267" t="n"/>
      <c r="J3626" s="268" t="n"/>
      <c r="K3626" s="244" t="n"/>
      <c r="L3626" s="244" t="n"/>
      <c r="M3626" s="259" t="n"/>
      <c r="N3626" s="244" t="n"/>
      <c r="O3626" s="244" t="n"/>
      <c r="P3626" s="244" t="n"/>
      <c r="Q3626" s="244" t="n"/>
      <c r="R3626" s="244" t="n"/>
      <c r="S3626" s="223" t="n"/>
      <c r="T3626" s="244" t="n"/>
      <c r="U3626" s="246" t="n"/>
      <c r="V3626" s="244" t="n"/>
      <c r="W3626" s="244" t="n"/>
      <c r="X3626" s="244" t="n"/>
      <c r="Y3626" s="269" t="n"/>
      <c r="Z3626" s="270" t="n"/>
      <c r="AA3626" s="241" t="n"/>
      <c r="AB3626" s="244" t="n"/>
    </row>
    <row r="3627" ht="15" customHeight="1" s="283">
      <c r="A3627" s="109" t="n"/>
      <c r="B3627" s="222" t="n"/>
      <c r="C3627" s="244" t="n"/>
      <c r="D3627" s="244" t="n"/>
      <c r="E3627" s="244" t="n"/>
      <c r="F3627" s="244" t="n"/>
      <c r="G3627" s="244" t="n"/>
      <c r="H3627" s="244" t="n"/>
      <c r="I3627" s="267" t="n"/>
      <c r="J3627" s="268" t="n"/>
      <c r="K3627" s="244" t="n"/>
      <c r="L3627" s="244" t="n"/>
      <c r="M3627" s="259" t="n"/>
      <c r="N3627" s="244" t="n"/>
      <c r="O3627" s="244" t="n"/>
      <c r="P3627" s="244" t="n"/>
      <c r="Q3627" s="244" t="n"/>
      <c r="R3627" s="244" t="n"/>
      <c r="S3627" s="223" t="n"/>
      <c r="T3627" s="244" t="n"/>
      <c r="U3627" s="246" t="n"/>
      <c r="V3627" s="244" t="n"/>
      <c r="W3627" s="244" t="n"/>
      <c r="X3627" s="244" t="n"/>
      <c r="Y3627" s="269" t="n"/>
      <c r="Z3627" s="270" t="n"/>
      <c r="AA3627" s="241" t="n"/>
      <c r="AB3627" s="244" t="n"/>
    </row>
    <row r="3628" ht="15" customHeight="1" s="283">
      <c r="A3628" s="109" t="n"/>
      <c r="B3628" s="222" t="n"/>
      <c r="C3628" s="244" t="n"/>
      <c r="D3628" s="244" t="n"/>
      <c r="E3628" s="244" t="n"/>
      <c r="F3628" s="244" t="n"/>
      <c r="G3628" s="244" t="n"/>
      <c r="H3628" s="244" t="n"/>
      <c r="I3628" s="267" t="n"/>
      <c r="J3628" s="268" t="n"/>
      <c r="K3628" s="244" t="n"/>
      <c r="L3628" s="244" t="n"/>
      <c r="M3628" s="259" t="n"/>
      <c r="N3628" s="244" t="n"/>
      <c r="O3628" s="244" t="n"/>
      <c r="P3628" s="244" t="n"/>
      <c r="Q3628" s="244" t="n"/>
      <c r="R3628" s="244" t="n"/>
      <c r="S3628" s="223" t="n"/>
      <c r="T3628" s="244" t="n"/>
      <c r="U3628" s="246" t="n"/>
      <c r="V3628" s="244" t="n"/>
      <c r="W3628" s="244" t="n"/>
      <c r="X3628" s="244" t="n"/>
      <c r="Y3628" s="269" t="n"/>
      <c r="Z3628" s="270" t="n"/>
      <c r="AA3628" s="241" t="n"/>
      <c r="AB3628" s="244" t="n"/>
    </row>
    <row r="3629" ht="15" customHeight="1" s="283">
      <c r="A3629" s="109" t="n"/>
      <c r="B3629" s="222" t="n"/>
      <c r="C3629" s="244" t="n"/>
      <c r="D3629" s="244" t="n"/>
      <c r="E3629" s="244" t="n"/>
      <c r="F3629" s="244" t="n"/>
      <c r="G3629" s="244" t="n"/>
      <c r="H3629" s="244" t="n"/>
      <c r="I3629" s="267" t="n"/>
      <c r="J3629" s="268" t="n"/>
      <c r="K3629" s="244" t="n"/>
      <c r="L3629" s="244" t="n"/>
      <c r="M3629" s="259" t="n"/>
      <c r="N3629" s="244" t="n"/>
      <c r="O3629" s="244" t="n"/>
      <c r="P3629" s="244" t="n"/>
      <c r="Q3629" s="244" t="n"/>
      <c r="R3629" s="244" t="n"/>
      <c r="S3629" s="223" t="n"/>
      <c r="T3629" s="244" t="n"/>
      <c r="U3629" s="246" t="n"/>
      <c r="V3629" s="244" t="n"/>
      <c r="W3629" s="244" t="n"/>
      <c r="X3629" s="244" t="n"/>
      <c r="Y3629" s="269" t="n"/>
      <c r="Z3629" s="270" t="n"/>
      <c r="AA3629" s="241" t="n"/>
      <c r="AB3629" s="244" t="n"/>
    </row>
    <row r="3630" ht="15" customHeight="1" s="283">
      <c r="A3630" s="109" t="n"/>
      <c r="B3630" s="222" t="n"/>
      <c r="C3630" s="244" t="n"/>
      <c r="D3630" s="244" t="n"/>
      <c r="E3630" s="244" t="n"/>
      <c r="F3630" s="244" t="n"/>
      <c r="G3630" s="244" t="n"/>
      <c r="H3630" s="244" t="n"/>
      <c r="I3630" s="267" t="n"/>
      <c r="J3630" s="268" t="n"/>
      <c r="K3630" s="244" t="n"/>
      <c r="L3630" s="244" t="n"/>
      <c r="M3630" s="259" t="n"/>
      <c r="N3630" s="244" t="n"/>
      <c r="O3630" s="244" t="n"/>
      <c r="P3630" s="244" t="n"/>
      <c r="Q3630" s="244" t="n"/>
      <c r="R3630" s="244" t="n"/>
      <c r="S3630" s="223" t="n"/>
      <c r="T3630" s="244" t="n"/>
      <c r="U3630" s="246" t="n"/>
      <c r="V3630" s="244" t="n"/>
      <c r="W3630" s="244" t="n"/>
      <c r="X3630" s="244" t="n"/>
      <c r="Y3630" s="269" t="n"/>
      <c r="Z3630" s="270" t="n"/>
      <c r="AA3630" s="241" t="n"/>
      <c r="AB3630" s="244" t="n"/>
    </row>
    <row r="3631" ht="15" customHeight="1" s="283">
      <c r="A3631" s="109" t="n"/>
      <c r="B3631" s="222" t="n"/>
      <c r="C3631" s="244" t="n"/>
      <c r="D3631" s="244" t="n"/>
      <c r="E3631" s="244" t="n"/>
      <c r="F3631" s="244" t="n"/>
      <c r="G3631" s="244" t="n"/>
      <c r="H3631" s="244" t="n"/>
      <c r="I3631" s="267" t="n"/>
      <c r="J3631" s="268" t="n"/>
      <c r="K3631" s="244" t="n"/>
      <c r="L3631" s="244" t="n"/>
      <c r="M3631" s="259" t="n"/>
      <c r="N3631" s="244" t="n"/>
      <c r="O3631" s="244" t="n"/>
      <c r="P3631" s="244" t="n"/>
      <c r="Q3631" s="244" t="n"/>
      <c r="R3631" s="244" t="n"/>
      <c r="S3631" s="223" t="n"/>
      <c r="T3631" s="244" t="n"/>
      <c r="U3631" s="246" t="n"/>
      <c r="V3631" s="244" t="n"/>
      <c r="W3631" s="244" t="n"/>
      <c r="X3631" s="244" t="n"/>
      <c r="Y3631" s="269" t="n"/>
      <c r="Z3631" s="270" t="n"/>
      <c r="AA3631" s="241" t="n"/>
      <c r="AB3631" s="244" t="n"/>
    </row>
    <row r="3632" ht="15" customHeight="1" s="283">
      <c r="A3632" s="109" t="n"/>
      <c r="B3632" s="222" t="n"/>
      <c r="C3632" s="244" t="n"/>
      <c r="D3632" s="244" t="n"/>
      <c r="E3632" s="244" t="n"/>
      <c r="F3632" s="244" t="n"/>
      <c r="G3632" s="244" t="n"/>
      <c r="H3632" s="244" t="n"/>
      <c r="I3632" s="267" t="n"/>
      <c r="J3632" s="268" t="n"/>
      <c r="K3632" s="244" t="n"/>
      <c r="L3632" s="244" t="n"/>
      <c r="M3632" s="259" t="n"/>
      <c r="N3632" s="244" t="n"/>
      <c r="O3632" s="244" t="n"/>
      <c r="P3632" s="244" t="n"/>
      <c r="Q3632" s="244" t="n"/>
      <c r="R3632" s="244" t="n"/>
      <c r="S3632" s="223" t="n"/>
      <c r="T3632" s="244" t="n"/>
      <c r="U3632" s="246" t="n"/>
      <c r="V3632" s="244" t="n"/>
      <c r="W3632" s="244" t="n"/>
      <c r="X3632" s="244" t="n"/>
      <c r="Y3632" s="269" t="n"/>
      <c r="Z3632" s="270" t="n"/>
      <c r="AA3632" s="241" t="n"/>
      <c r="AB3632" s="244" t="n"/>
    </row>
    <row r="3633" ht="15" customHeight="1" s="283">
      <c r="A3633" s="109" t="n"/>
      <c r="B3633" s="222" t="n"/>
      <c r="C3633" s="244" t="n"/>
      <c r="D3633" s="244" t="n"/>
      <c r="E3633" s="244" t="n"/>
      <c r="F3633" s="244" t="n"/>
      <c r="G3633" s="244" t="n"/>
      <c r="H3633" s="244" t="n"/>
      <c r="I3633" s="267" t="n"/>
      <c r="J3633" s="268" t="n"/>
      <c r="K3633" s="244" t="n"/>
      <c r="L3633" s="244" t="n"/>
      <c r="M3633" s="259" t="n"/>
      <c r="N3633" s="244" t="n"/>
      <c r="O3633" s="244" t="n"/>
      <c r="P3633" s="244" t="n"/>
      <c r="Q3633" s="244" t="n"/>
      <c r="R3633" s="244" t="n"/>
      <c r="S3633" s="223" t="n"/>
      <c r="T3633" s="244" t="n"/>
      <c r="U3633" s="246" t="n"/>
      <c r="V3633" s="244" t="n"/>
      <c r="W3633" s="244" t="n"/>
      <c r="X3633" s="244" t="n"/>
      <c r="Y3633" s="269" t="n"/>
      <c r="Z3633" s="270" t="n"/>
      <c r="AA3633" s="241" t="n"/>
      <c r="AB3633" s="244" t="n"/>
    </row>
    <row r="3634" ht="15" customHeight="1" s="283">
      <c r="A3634" s="109" t="n"/>
      <c r="B3634" s="222" t="n"/>
      <c r="C3634" s="244" t="n"/>
      <c r="D3634" s="244" t="n"/>
      <c r="E3634" s="244" t="n"/>
      <c r="F3634" s="244" t="n"/>
      <c r="G3634" s="244" t="n"/>
      <c r="H3634" s="244" t="n"/>
      <c r="I3634" s="267" t="n"/>
      <c r="J3634" s="268" t="n"/>
      <c r="K3634" s="244" t="n"/>
      <c r="L3634" s="244" t="n"/>
      <c r="M3634" s="259" t="n"/>
      <c r="N3634" s="244" t="n"/>
      <c r="O3634" s="244" t="n"/>
      <c r="P3634" s="244" t="n"/>
      <c r="Q3634" s="244" t="n"/>
      <c r="R3634" s="244" t="n"/>
      <c r="S3634" s="223" t="n"/>
      <c r="T3634" s="244" t="n"/>
      <c r="U3634" s="246" t="n"/>
      <c r="V3634" s="244" t="n"/>
      <c r="W3634" s="244" t="n"/>
      <c r="X3634" s="244" t="n"/>
      <c r="Y3634" s="269" t="n"/>
      <c r="Z3634" s="270" t="n"/>
      <c r="AA3634" s="241" t="n"/>
      <c r="AB3634" s="244" t="n"/>
    </row>
    <row r="3635" ht="15" customHeight="1" s="283">
      <c r="A3635" s="109" t="n"/>
      <c r="B3635" s="222" t="n"/>
      <c r="C3635" s="244" t="n"/>
      <c r="D3635" s="244" t="n"/>
      <c r="E3635" s="244" t="n"/>
      <c r="F3635" s="244" t="n"/>
      <c r="G3635" s="244" t="n"/>
      <c r="H3635" s="244" t="n"/>
      <c r="I3635" s="267" t="n"/>
      <c r="J3635" s="268" t="n"/>
      <c r="K3635" s="244" t="n"/>
      <c r="L3635" s="244" t="n"/>
      <c r="M3635" s="259" t="n"/>
      <c r="N3635" s="244" t="n"/>
      <c r="O3635" s="244" t="n"/>
      <c r="P3635" s="244" t="n"/>
      <c r="Q3635" s="244" t="n"/>
      <c r="R3635" s="244" t="n"/>
      <c r="S3635" s="223" t="n"/>
      <c r="T3635" s="244" t="n"/>
      <c r="U3635" s="246" t="n"/>
      <c r="V3635" s="244" t="n"/>
      <c r="W3635" s="244" t="n"/>
      <c r="X3635" s="244" t="n"/>
      <c r="Y3635" s="269" t="n"/>
      <c r="Z3635" s="270" t="n"/>
      <c r="AA3635" s="241" t="n"/>
      <c r="AB3635" s="244" t="n"/>
    </row>
    <row r="3636" ht="15" customHeight="1" s="283">
      <c r="A3636" s="109" t="n"/>
      <c r="B3636" s="222" t="n"/>
      <c r="C3636" s="244" t="n"/>
      <c r="D3636" s="244" t="n"/>
      <c r="E3636" s="244" t="n"/>
      <c r="F3636" s="244" t="n"/>
      <c r="G3636" s="244" t="n"/>
      <c r="H3636" s="244" t="n"/>
      <c r="I3636" s="267" t="n"/>
      <c r="J3636" s="268" t="n"/>
      <c r="K3636" s="244" t="n"/>
      <c r="L3636" s="244" t="n"/>
      <c r="M3636" s="259" t="n"/>
      <c r="N3636" s="244" t="n"/>
      <c r="O3636" s="244" t="n"/>
      <c r="P3636" s="244" t="n"/>
      <c r="Q3636" s="244" t="n"/>
      <c r="R3636" s="244" t="n"/>
      <c r="S3636" s="223" t="n"/>
      <c r="T3636" s="244" t="n"/>
      <c r="U3636" s="246" t="n"/>
      <c r="V3636" s="244" t="n"/>
      <c r="W3636" s="244" t="n"/>
      <c r="X3636" s="244" t="n"/>
      <c r="Y3636" s="269" t="n"/>
      <c r="Z3636" s="270" t="n"/>
      <c r="AA3636" s="241" t="n"/>
      <c r="AB3636" s="244" t="n"/>
    </row>
    <row r="3637" ht="15" customHeight="1" s="283">
      <c r="A3637" s="109" t="n"/>
      <c r="B3637" s="222" t="n"/>
      <c r="C3637" s="244" t="n"/>
      <c r="D3637" s="244" t="n"/>
      <c r="E3637" s="244" t="n"/>
      <c r="F3637" s="244" t="n"/>
      <c r="G3637" s="244" t="n"/>
      <c r="H3637" s="244" t="n"/>
      <c r="I3637" s="267" t="n"/>
      <c r="J3637" s="268" t="n"/>
      <c r="K3637" s="244" t="n"/>
      <c r="L3637" s="244" t="n"/>
      <c r="M3637" s="259" t="n"/>
      <c r="N3637" s="244" t="n"/>
      <c r="O3637" s="244" t="n"/>
      <c r="P3637" s="244" t="n"/>
      <c r="Q3637" s="244" t="n"/>
      <c r="R3637" s="244" t="n"/>
      <c r="S3637" s="223" t="n"/>
      <c r="T3637" s="244" t="n"/>
      <c r="U3637" s="246" t="n"/>
      <c r="V3637" s="244" t="n"/>
      <c r="W3637" s="244" t="n"/>
      <c r="X3637" s="244" t="n"/>
      <c r="Y3637" s="269" t="n"/>
      <c r="Z3637" s="270" t="n"/>
      <c r="AA3637" s="241" t="n"/>
      <c r="AB3637" s="244" t="n"/>
    </row>
    <row r="3638" ht="15" customHeight="1" s="283">
      <c r="A3638" s="109" t="n"/>
      <c r="B3638" s="222" t="n"/>
      <c r="C3638" s="244" t="n"/>
      <c r="D3638" s="244" t="n"/>
      <c r="E3638" s="244" t="n"/>
      <c r="F3638" s="244" t="n"/>
      <c r="G3638" s="244" t="n"/>
      <c r="H3638" s="244" t="n"/>
      <c r="I3638" s="267" t="n"/>
      <c r="J3638" s="268" t="n"/>
      <c r="K3638" s="244" t="n"/>
      <c r="L3638" s="244" t="n"/>
      <c r="M3638" s="259" t="n"/>
      <c r="N3638" s="244" t="n"/>
      <c r="O3638" s="244" t="n"/>
      <c r="P3638" s="244" t="n"/>
      <c r="Q3638" s="244" t="n"/>
      <c r="R3638" s="244" t="n"/>
      <c r="S3638" s="223" t="n"/>
      <c r="T3638" s="244" t="n"/>
      <c r="U3638" s="246" t="n"/>
      <c r="V3638" s="244" t="n"/>
      <c r="W3638" s="244" t="n"/>
      <c r="X3638" s="244" t="n"/>
      <c r="Y3638" s="269" t="n"/>
      <c r="Z3638" s="270" t="n"/>
      <c r="AA3638" s="241" t="n"/>
      <c r="AB3638" s="244" t="n"/>
    </row>
    <row r="3639" ht="15" customHeight="1" s="283">
      <c r="A3639" s="109" t="n"/>
      <c r="B3639" s="222" t="n"/>
      <c r="C3639" s="244" t="n"/>
      <c r="D3639" s="244" t="n"/>
      <c r="E3639" s="244" t="n"/>
      <c r="F3639" s="244" t="n"/>
      <c r="G3639" s="244" t="n"/>
      <c r="H3639" s="244" t="n"/>
      <c r="I3639" s="267" t="n"/>
      <c r="J3639" s="268" t="n"/>
      <c r="K3639" s="244" t="n"/>
      <c r="L3639" s="244" t="n"/>
      <c r="M3639" s="259" t="n"/>
      <c r="N3639" s="244" t="n"/>
      <c r="O3639" s="244" t="n"/>
      <c r="P3639" s="244" t="n"/>
      <c r="Q3639" s="244" t="n"/>
      <c r="R3639" s="244" t="n"/>
      <c r="S3639" s="223" t="n"/>
      <c r="T3639" s="244" t="n"/>
      <c r="U3639" s="246" t="n"/>
      <c r="V3639" s="244" t="n"/>
      <c r="W3639" s="244" t="n"/>
      <c r="X3639" s="244" t="n"/>
      <c r="Y3639" s="269" t="n"/>
      <c r="Z3639" s="270" t="n"/>
      <c r="AA3639" s="241" t="n"/>
      <c r="AB3639" s="244" t="n"/>
    </row>
    <row r="3640" ht="15" customHeight="1" s="283">
      <c r="A3640" s="109" t="n"/>
      <c r="B3640" s="222" t="n"/>
      <c r="C3640" s="244" t="n"/>
      <c r="D3640" s="244" t="n"/>
      <c r="E3640" s="244" t="n"/>
      <c r="F3640" s="244" t="n"/>
      <c r="G3640" s="244" t="n"/>
      <c r="H3640" s="244" t="n"/>
      <c r="I3640" s="267" t="n"/>
      <c r="J3640" s="268" t="n"/>
      <c r="K3640" s="244" t="n"/>
      <c r="L3640" s="244" t="n"/>
      <c r="M3640" s="259" t="n"/>
      <c r="N3640" s="244" t="n"/>
      <c r="O3640" s="244" t="n"/>
      <c r="P3640" s="244" t="n"/>
      <c r="Q3640" s="244" t="n"/>
      <c r="R3640" s="244" t="n"/>
      <c r="S3640" s="223" t="n"/>
      <c r="T3640" s="244" t="n"/>
      <c r="U3640" s="246" t="n"/>
      <c r="V3640" s="244" t="n"/>
      <c r="W3640" s="244" t="n"/>
      <c r="X3640" s="244" t="n"/>
      <c r="Y3640" s="269" t="n"/>
      <c r="Z3640" s="270" t="n"/>
      <c r="AA3640" s="241" t="n"/>
      <c r="AB3640" s="244" t="n"/>
    </row>
    <row r="3641" ht="15" customHeight="1" s="283">
      <c r="A3641" s="109" t="n"/>
      <c r="B3641" s="222" t="n"/>
      <c r="C3641" s="244" t="n"/>
      <c r="D3641" s="244" t="n"/>
      <c r="E3641" s="244" t="n"/>
      <c r="F3641" s="244" t="n"/>
      <c r="G3641" s="244" t="n"/>
      <c r="H3641" s="244" t="n"/>
      <c r="I3641" s="267" t="n"/>
      <c r="J3641" s="268" t="n"/>
      <c r="K3641" s="244" t="n"/>
      <c r="L3641" s="244" t="n"/>
      <c r="M3641" s="259" t="n"/>
      <c r="N3641" s="244" t="n"/>
      <c r="O3641" s="244" t="n"/>
      <c r="P3641" s="244" t="n"/>
      <c r="Q3641" s="244" t="n"/>
      <c r="R3641" s="244" t="n"/>
      <c r="S3641" s="223" t="n"/>
      <c r="T3641" s="244" t="n"/>
      <c r="U3641" s="246" t="n"/>
      <c r="V3641" s="244" t="n"/>
      <c r="W3641" s="244" t="n"/>
      <c r="X3641" s="244" t="n"/>
      <c r="Y3641" s="269" t="n"/>
      <c r="Z3641" s="270" t="n"/>
      <c r="AA3641" s="241" t="n"/>
      <c r="AB3641" s="244" t="n"/>
    </row>
    <row r="3642" ht="15" customHeight="1" s="283">
      <c r="A3642" s="109" t="n"/>
      <c r="B3642" s="222" t="n"/>
      <c r="C3642" s="244" t="n"/>
      <c r="D3642" s="244" t="n"/>
      <c r="E3642" s="244" t="n"/>
      <c r="F3642" s="244" t="n"/>
      <c r="G3642" s="244" t="n"/>
      <c r="H3642" s="244" t="n"/>
      <c r="I3642" s="267" t="n"/>
      <c r="J3642" s="268" t="n"/>
      <c r="K3642" s="244" t="n"/>
      <c r="L3642" s="244" t="n"/>
      <c r="M3642" s="259" t="n"/>
      <c r="N3642" s="244" t="n"/>
      <c r="O3642" s="244" t="n"/>
      <c r="P3642" s="244" t="n"/>
      <c r="Q3642" s="244" t="n"/>
      <c r="R3642" s="244" t="n"/>
      <c r="S3642" s="223" t="n"/>
      <c r="T3642" s="244" t="n"/>
      <c r="U3642" s="246" t="n"/>
      <c r="V3642" s="244" t="n"/>
      <c r="W3642" s="244" t="n"/>
      <c r="X3642" s="244" t="n"/>
      <c r="Y3642" s="269" t="n"/>
      <c r="Z3642" s="270" t="n"/>
      <c r="AA3642" s="241" t="n"/>
      <c r="AB3642" s="244" t="n"/>
    </row>
    <row r="3643" ht="15" customHeight="1" s="283">
      <c r="A3643" s="109" t="n"/>
      <c r="B3643" s="222" t="n"/>
      <c r="C3643" s="244" t="n"/>
      <c r="D3643" s="244" t="n"/>
      <c r="E3643" s="244" t="n"/>
      <c r="F3643" s="244" t="n"/>
      <c r="G3643" s="244" t="n"/>
      <c r="H3643" s="244" t="n"/>
      <c r="I3643" s="267" t="n"/>
      <c r="J3643" s="268" t="n"/>
      <c r="K3643" s="244" t="n"/>
      <c r="L3643" s="244" t="n"/>
      <c r="M3643" s="259" t="n"/>
      <c r="N3643" s="244" t="n"/>
      <c r="O3643" s="244" t="n"/>
      <c r="P3643" s="244" t="n"/>
      <c r="Q3643" s="244" t="n"/>
      <c r="R3643" s="244" t="n"/>
      <c r="S3643" s="223" t="n"/>
      <c r="T3643" s="244" t="n"/>
      <c r="U3643" s="246" t="n"/>
      <c r="V3643" s="244" t="n"/>
      <c r="W3643" s="244" t="n"/>
      <c r="X3643" s="244" t="n"/>
      <c r="Y3643" s="269" t="n"/>
      <c r="Z3643" s="270" t="n"/>
      <c r="AA3643" s="241" t="n"/>
      <c r="AB3643" s="244" t="n"/>
    </row>
    <row r="3644" ht="15" customHeight="1" s="283">
      <c r="A3644" s="109" t="n"/>
      <c r="B3644" s="222" t="n"/>
      <c r="C3644" s="244" t="n"/>
      <c r="D3644" s="244" t="n"/>
      <c r="E3644" s="244" t="n"/>
      <c r="F3644" s="244" t="n"/>
      <c r="G3644" s="244" t="n"/>
      <c r="H3644" s="244" t="n"/>
      <c r="I3644" s="267" t="n"/>
      <c r="J3644" s="268" t="n"/>
      <c r="K3644" s="244" t="n"/>
      <c r="L3644" s="244" t="n"/>
      <c r="M3644" s="259" t="n"/>
      <c r="N3644" s="244" t="n"/>
      <c r="O3644" s="244" t="n"/>
      <c r="P3644" s="244" t="n"/>
      <c r="Q3644" s="244" t="n"/>
      <c r="R3644" s="244" t="n"/>
      <c r="S3644" s="223" t="n"/>
      <c r="T3644" s="244" t="n"/>
      <c r="U3644" s="246" t="n"/>
      <c r="V3644" s="244" t="n"/>
      <c r="W3644" s="244" t="n"/>
      <c r="X3644" s="244" t="n"/>
      <c r="Y3644" s="269" t="n"/>
      <c r="Z3644" s="270" t="n"/>
      <c r="AA3644" s="241" t="n"/>
      <c r="AB3644" s="244" t="n"/>
    </row>
    <row r="3645" ht="15" customHeight="1" s="283">
      <c r="A3645" s="109" t="n"/>
      <c r="B3645" s="222" t="n"/>
      <c r="C3645" s="244" t="n"/>
      <c r="D3645" s="244" t="n"/>
      <c r="E3645" s="244" t="n"/>
      <c r="F3645" s="244" t="n"/>
      <c r="G3645" s="244" t="n"/>
      <c r="H3645" s="244" t="n"/>
      <c r="I3645" s="267" t="n"/>
      <c r="J3645" s="268" t="n"/>
      <c r="K3645" s="244" t="n"/>
      <c r="L3645" s="244" t="n"/>
      <c r="M3645" s="259" t="n"/>
      <c r="N3645" s="244" t="n"/>
      <c r="O3645" s="244" t="n"/>
      <c r="P3645" s="244" t="n"/>
      <c r="Q3645" s="244" t="n"/>
      <c r="R3645" s="244" t="n"/>
      <c r="S3645" s="223" t="n"/>
      <c r="T3645" s="244" t="n"/>
      <c r="U3645" s="246" t="n"/>
      <c r="V3645" s="244" t="n"/>
      <c r="W3645" s="244" t="n"/>
      <c r="X3645" s="244" t="n"/>
      <c r="Y3645" s="269" t="n"/>
      <c r="Z3645" s="270" t="n"/>
      <c r="AA3645" s="241" t="n"/>
      <c r="AB3645" s="244" t="n"/>
    </row>
    <row r="3646" ht="15" customHeight="1" s="283">
      <c r="A3646" s="109" t="n"/>
      <c r="B3646" s="222" t="n"/>
      <c r="C3646" s="244" t="n"/>
      <c r="D3646" s="244" t="n"/>
      <c r="E3646" s="244" t="n"/>
      <c r="F3646" s="244" t="n"/>
      <c r="G3646" s="244" t="n"/>
      <c r="H3646" s="244" t="n"/>
      <c r="I3646" s="267" t="n"/>
      <c r="J3646" s="268" t="n"/>
      <c r="K3646" s="244" t="n"/>
      <c r="L3646" s="244" t="n"/>
      <c r="M3646" s="259" t="n"/>
      <c r="N3646" s="244" t="n"/>
      <c r="O3646" s="244" t="n"/>
      <c r="P3646" s="244" t="n"/>
      <c r="Q3646" s="244" t="n"/>
      <c r="R3646" s="244" t="n"/>
      <c r="S3646" s="223" t="n"/>
      <c r="T3646" s="244" t="n"/>
      <c r="U3646" s="246" t="n"/>
      <c r="V3646" s="244" t="n"/>
      <c r="W3646" s="244" t="n"/>
      <c r="X3646" s="244" t="n"/>
      <c r="Y3646" s="269" t="n"/>
      <c r="Z3646" s="270" t="n"/>
      <c r="AA3646" s="241" t="n"/>
      <c r="AB3646" s="244" t="n"/>
    </row>
    <row r="3647" ht="15" customHeight="1" s="283">
      <c r="A3647" s="109" t="n"/>
      <c r="B3647" s="222" t="n"/>
      <c r="C3647" s="244" t="n"/>
      <c r="D3647" s="244" t="n"/>
      <c r="E3647" s="244" t="n"/>
      <c r="F3647" s="244" t="n"/>
      <c r="G3647" s="244" t="n"/>
      <c r="H3647" s="244" t="n"/>
      <c r="I3647" s="267" t="n"/>
      <c r="J3647" s="268" t="n"/>
      <c r="K3647" s="244" t="n"/>
      <c r="L3647" s="244" t="n"/>
      <c r="M3647" s="259" t="n"/>
      <c r="N3647" s="244" t="n"/>
      <c r="O3647" s="244" t="n"/>
      <c r="P3647" s="244" t="n"/>
      <c r="Q3647" s="244" t="n"/>
      <c r="R3647" s="244" t="n"/>
      <c r="S3647" s="223" t="n"/>
      <c r="T3647" s="244" t="n"/>
      <c r="U3647" s="246" t="n"/>
      <c r="V3647" s="244" t="n"/>
      <c r="W3647" s="244" t="n"/>
      <c r="X3647" s="244" t="n"/>
      <c r="Y3647" s="269" t="n"/>
      <c r="Z3647" s="270" t="n"/>
      <c r="AA3647" s="241" t="n"/>
      <c r="AB3647" s="244" t="n"/>
    </row>
    <row r="3648" ht="15" customHeight="1" s="283">
      <c r="A3648" s="109" t="n"/>
      <c r="B3648" s="222" t="n"/>
      <c r="C3648" s="244" t="n"/>
      <c r="D3648" s="244" t="n"/>
      <c r="E3648" s="244" t="n"/>
      <c r="F3648" s="244" t="n"/>
      <c r="G3648" s="244" t="n"/>
      <c r="H3648" s="244" t="n"/>
      <c r="I3648" s="267" t="n"/>
      <c r="J3648" s="268" t="n"/>
      <c r="K3648" s="244" t="n"/>
      <c r="L3648" s="244" t="n"/>
      <c r="M3648" s="259" t="n"/>
      <c r="N3648" s="244" t="n"/>
      <c r="O3648" s="244" t="n"/>
      <c r="P3648" s="244" t="n"/>
      <c r="Q3648" s="244" t="n"/>
      <c r="R3648" s="244" t="n"/>
      <c r="S3648" s="223" t="n"/>
      <c r="T3648" s="244" t="n"/>
      <c r="U3648" s="246" t="n"/>
      <c r="V3648" s="244" t="n"/>
      <c r="W3648" s="244" t="n"/>
      <c r="X3648" s="244" t="n"/>
      <c r="Y3648" s="269" t="n"/>
      <c r="Z3648" s="270" t="n"/>
      <c r="AA3648" s="241" t="n"/>
      <c r="AB3648" s="244" t="n"/>
    </row>
    <row r="3649" ht="15" customHeight="1" s="283">
      <c r="A3649" s="109" t="n"/>
      <c r="B3649" s="222" t="n"/>
      <c r="C3649" s="244" t="n"/>
      <c r="D3649" s="244" t="n"/>
      <c r="E3649" s="244" t="n"/>
      <c r="F3649" s="244" t="n"/>
      <c r="G3649" s="244" t="n"/>
      <c r="H3649" s="244" t="n"/>
      <c r="I3649" s="267" t="n"/>
      <c r="J3649" s="268" t="n"/>
      <c r="K3649" s="244" t="n"/>
      <c r="L3649" s="244" t="n"/>
      <c r="M3649" s="259" t="n"/>
      <c r="N3649" s="244" t="n"/>
      <c r="O3649" s="244" t="n"/>
      <c r="P3649" s="244" t="n"/>
      <c r="Q3649" s="244" t="n"/>
      <c r="R3649" s="244" t="n"/>
      <c r="S3649" s="223" t="n"/>
      <c r="T3649" s="244" t="n"/>
      <c r="U3649" s="246" t="n"/>
      <c r="V3649" s="244" t="n"/>
      <c r="W3649" s="244" t="n"/>
      <c r="X3649" s="244" t="n"/>
      <c r="Y3649" s="269" t="n"/>
      <c r="Z3649" s="270" t="n"/>
      <c r="AA3649" s="241" t="n"/>
      <c r="AB3649" s="244" t="n"/>
    </row>
    <row r="3650" ht="15" customHeight="1" s="283">
      <c r="A3650" s="109" t="n"/>
      <c r="B3650" s="222" t="n"/>
      <c r="C3650" s="244" t="n"/>
      <c r="D3650" s="244" t="n"/>
      <c r="E3650" s="244" t="n"/>
      <c r="F3650" s="244" t="n"/>
      <c r="G3650" s="244" t="n"/>
      <c r="H3650" s="244" t="n"/>
      <c r="I3650" s="267" t="n"/>
      <c r="J3650" s="268" t="n"/>
      <c r="K3650" s="244" t="n"/>
      <c r="L3650" s="244" t="n"/>
      <c r="M3650" s="259" t="n"/>
      <c r="N3650" s="244" t="n"/>
      <c r="O3650" s="244" t="n"/>
      <c r="P3650" s="244" t="n"/>
      <c r="Q3650" s="244" t="n"/>
      <c r="R3650" s="244" t="n"/>
      <c r="S3650" s="223" t="n"/>
      <c r="T3650" s="244" t="n"/>
      <c r="U3650" s="246" t="n"/>
      <c r="V3650" s="244" t="n"/>
      <c r="W3650" s="244" t="n"/>
      <c r="X3650" s="244" t="n"/>
      <c r="Y3650" s="269" t="n"/>
      <c r="Z3650" s="270" t="n"/>
      <c r="AA3650" s="241" t="n"/>
      <c r="AB3650" s="244" t="n"/>
    </row>
    <row r="3651" ht="15" customHeight="1" s="283">
      <c r="A3651" s="109" t="n"/>
      <c r="B3651" s="222" t="n"/>
      <c r="C3651" s="244" t="n"/>
      <c r="D3651" s="244" t="n"/>
      <c r="E3651" s="244" t="n"/>
      <c r="F3651" s="244" t="n"/>
      <c r="G3651" s="244" t="n"/>
      <c r="H3651" s="244" t="n"/>
      <c r="I3651" s="267" t="n"/>
      <c r="J3651" s="268" t="n"/>
      <c r="K3651" s="244" t="n"/>
      <c r="L3651" s="244" t="n"/>
      <c r="M3651" s="259" t="n"/>
      <c r="N3651" s="244" t="n"/>
      <c r="O3651" s="244" t="n"/>
      <c r="P3651" s="244" t="n"/>
      <c r="Q3651" s="244" t="n"/>
      <c r="R3651" s="244" t="n"/>
      <c r="S3651" s="223" t="n"/>
      <c r="T3651" s="244" t="n"/>
      <c r="U3651" s="246" t="n"/>
      <c r="V3651" s="244" t="n"/>
      <c r="W3651" s="244" t="n"/>
      <c r="X3651" s="244" t="n"/>
      <c r="Y3651" s="269" t="n"/>
      <c r="Z3651" s="270" t="n"/>
      <c r="AA3651" s="241" t="n"/>
      <c r="AB3651" s="244" t="n"/>
    </row>
    <row r="3652" ht="15" customHeight="1" s="283">
      <c r="A3652" s="109" t="n"/>
      <c r="B3652" s="222" t="n"/>
      <c r="C3652" s="244" t="n"/>
      <c r="D3652" s="244" t="n"/>
      <c r="E3652" s="244" t="n"/>
      <c r="F3652" s="244" t="n"/>
      <c r="G3652" s="244" t="n"/>
      <c r="H3652" s="244" t="n"/>
      <c r="I3652" s="267" t="n"/>
      <c r="J3652" s="268" t="n"/>
      <c r="K3652" s="244" t="n"/>
      <c r="L3652" s="244" t="n"/>
      <c r="M3652" s="259" t="n"/>
      <c r="N3652" s="244" t="n"/>
      <c r="O3652" s="244" t="n"/>
      <c r="P3652" s="244" t="n"/>
      <c r="Q3652" s="244" t="n"/>
      <c r="R3652" s="244" t="n"/>
      <c r="S3652" s="223" t="n"/>
      <c r="T3652" s="244" t="n"/>
      <c r="U3652" s="246" t="n"/>
      <c r="V3652" s="244" t="n"/>
      <c r="W3652" s="244" t="n"/>
      <c r="X3652" s="244" t="n"/>
      <c r="Y3652" s="269" t="n"/>
      <c r="Z3652" s="270" t="n"/>
      <c r="AA3652" s="241" t="n"/>
      <c r="AB3652" s="244" t="n"/>
    </row>
    <row r="3653" ht="15" customHeight="1" s="283">
      <c r="A3653" s="109" t="n"/>
      <c r="B3653" s="222" t="n"/>
      <c r="C3653" s="244" t="n"/>
      <c r="D3653" s="244" t="n"/>
      <c r="E3653" s="244" t="n"/>
      <c r="F3653" s="244" t="n"/>
      <c r="G3653" s="244" t="n"/>
      <c r="H3653" s="244" t="n"/>
      <c r="I3653" s="267" t="n"/>
      <c r="J3653" s="268" t="n"/>
      <c r="K3653" s="244" t="n"/>
      <c r="L3653" s="244" t="n"/>
      <c r="M3653" s="259" t="n"/>
      <c r="N3653" s="244" t="n"/>
      <c r="O3653" s="244" t="n"/>
      <c r="P3653" s="244" t="n"/>
      <c r="Q3653" s="244" t="n"/>
      <c r="R3653" s="244" t="n"/>
      <c r="S3653" s="223" t="n"/>
      <c r="T3653" s="244" t="n"/>
      <c r="U3653" s="246" t="n"/>
      <c r="V3653" s="244" t="n"/>
      <c r="W3653" s="244" t="n"/>
      <c r="X3653" s="244" t="n"/>
      <c r="Y3653" s="269" t="n"/>
      <c r="Z3653" s="270" t="n"/>
      <c r="AA3653" s="241" t="n"/>
      <c r="AB3653" s="244" t="n"/>
    </row>
    <row r="3654" ht="15" customHeight="1" s="283">
      <c r="A3654" s="109" t="n"/>
      <c r="B3654" s="222" t="n"/>
      <c r="C3654" s="244" t="n"/>
      <c r="D3654" s="244" t="n"/>
      <c r="E3654" s="244" t="n"/>
      <c r="F3654" s="244" t="n"/>
      <c r="G3654" s="244" t="n"/>
      <c r="H3654" s="244" t="n"/>
      <c r="I3654" s="267" t="n"/>
      <c r="J3654" s="268" t="n"/>
      <c r="K3654" s="244" t="n"/>
      <c r="L3654" s="244" t="n"/>
      <c r="M3654" s="259" t="n"/>
      <c r="N3654" s="244" t="n"/>
      <c r="O3654" s="244" t="n"/>
      <c r="P3654" s="244" t="n"/>
      <c r="Q3654" s="244" t="n"/>
      <c r="R3654" s="244" t="n"/>
      <c r="S3654" s="223" t="n"/>
      <c r="T3654" s="244" t="n"/>
      <c r="U3654" s="246" t="n"/>
      <c r="V3654" s="244" t="n"/>
      <c r="W3654" s="244" t="n"/>
      <c r="X3654" s="244" t="n"/>
      <c r="Y3654" s="269" t="n"/>
      <c r="Z3654" s="270" t="n"/>
      <c r="AA3654" s="241" t="n"/>
      <c r="AB3654" s="244" t="n"/>
    </row>
    <row r="3655" ht="15" customHeight="1" s="283">
      <c r="A3655" s="109" t="n"/>
      <c r="B3655" s="222" t="n"/>
      <c r="C3655" s="244" t="n"/>
      <c r="D3655" s="244" t="n"/>
      <c r="E3655" s="244" t="n"/>
      <c r="F3655" s="244" t="n"/>
      <c r="G3655" s="244" t="n"/>
      <c r="H3655" s="244" t="n"/>
      <c r="I3655" s="267" t="n"/>
      <c r="J3655" s="268" t="n"/>
      <c r="K3655" s="244" t="n"/>
      <c r="L3655" s="244" t="n"/>
      <c r="M3655" s="259" t="n"/>
      <c r="N3655" s="244" t="n"/>
      <c r="O3655" s="244" t="n"/>
      <c r="P3655" s="244" t="n"/>
      <c r="Q3655" s="244" t="n"/>
      <c r="R3655" s="244" t="n"/>
      <c r="S3655" s="223" t="n"/>
      <c r="T3655" s="244" t="n"/>
      <c r="U3655" s="246" t="n"/>
      <c r="V3655" s="244" t="n"/>
      <c r="W3655" s="244" t="n"/>
      <c r="X3655" s="244" t="n"/>
      <c r="Y3655" s="269" t="n"/>
      <c r="Z3655" s="270" t="n"/>
      <c r="AA3655" s="241" t="n"/>
      <c r="AB3655" s="244" t="n"/>
    </row>
    <row r="3656" ht="15" customHeight="1" s="283">
      <c r="A3656" s="109" t="n"/>
      <c r="B3656" s="222" t="n"/>
      <c r="C3656" s="244" t="n"/>
      <c r="D3656" s="244" t="n"/>
      <c r="E3656" s="244" t="n"/>
      <c r="F3656" s="244" t="n"/>
      <c r="G3656" s="244" t="n"/>
      <c r="H3656" s="244" t="n"/>
      <c r="I3656" s="267" t="n"/>
      <c r="J3656" s="268" t="n"/>
      <c r="K3656" s="244" t="n"/>
      <c r="L3656" s="244" t="n"/>
      <c r="M3656" s="259" t="n"/>
      <c r="N3656" s="244" t="n"/>
      <c r="O3656" s="244" t="n"/>
      <c r="P3656" s="244" t="n"/>
      <c r="Q3656" s="244" t="n"/>
      <c r="R3656" s="244" t="n"/>
      <c r="S3656" s="223" t="n"/>
      <c r="T3656" s="244" t="n"/>
      <c r="U3656" s="246" t="n"/>
      <c r="V3656" s="244" t="n"/>
      <c r="W3656" s="244" t="n"/>
      <c r="X3656" s="244" t="n"/>
      <c r="Y3656" s="269" t="n"/>
      <c r="Z3656" s="270" t="n"/>
      <c r="AA3656" s="241" t="n"/>
      <c r="AB3656" s="244" t="n"/>
    </row>
    <row r="3657" ht="15" customHeight="1" s="283">
      <c r="A3657" s="109" t="n"/>
      <c r="B3657" s="222" t="n"/>
      <c r="C3657" s="244" t="n"/>
      <c r="D3657" s="244" t="n"/>
      <c r="E3657" s="244" t="n"/>
      <c r="F3657" s="244" t="n"/>
      <c r="G3657" s="244" t="n"/>
      <c r="H3657" s="244" t="n"/>
      <c r="I3657" s="267" t="n"/>
      <c r="J3657" s="268" t="n"/>
      <c r="K3657" s="244" t="n"/>
      <c r="L3657" s="244" t="n"/>
      <c r="M3657" s="259" t="n"/>
      <c r="N3657" s="244" t="n"/>
      <c r="O3657" s="244" t="n"/>
      <c r="P3657" s="244" t="n"/>
      <c r="Q3657" s="244" t="n"/>
      <c r="R3657" s="244" t="n"/>
      <c r="S3657" s="223" t="n"/>
      <c r="T3657" s="244" t="n"/>
      <c r="U3657" s="246" t="n"/>
      <c r="V3657" s="244" t="n"/>
      <c r="W3657" s="244" t="n"/>
      <c r="X3657" s="244" t="n"/>
      <c r="Y3657" s="269" t="n"/>
      <c r="Z3657" s="270" t="n"/>
      <c r="AA3657" s="241" t="n"/>
      <c r="AB3657" s="244" t="n"/>
    </row>
    <row r="3658" ht="15" customHeight="1" s="283">
      <c r="A3658" s="109" t="n"/>
      <c r="B3658" s="222" t="n"/>
      <c r="C3658" s="244" t="n"/>
      <c r="D3658" s="244" t="n"/>
      <c r="E3658" s="244" t="n"/>
      <c r="F3658" s="244" t="n"/>
      <c r="G3658" s="244" t="n"/>
      <c r="H3658" s="244" t="n"/>
      <c r="I3658" s="267" t="n"/>
      <c r="J3658" s="268" t="n"/>
      <c r="K3658" s="244" t="n"/>
      <c r="L3658" s="244" t="n"/>
      <c r="M3658" s="259" t="n"/>
      <c r="N3658" s="244" t="n"/>
      <c r="O3658" s="244" t="n"/>
      <c r="P3658" s="244" t="n"/>
      <c r="Q3658" s="244" t="n"/>
      <c r="R3658" s="244" t="n"/>
      <c r="S3658" s="223" t="n"/>
      <c r="T3658" s="244" t="n"/>
      <c r="U3658" s="246" t="n"/>
      <c r="V3658" s="244" t="n"/>
      <c r="W3658" s="244" t="n"/>
      <c r="X3658" s="244" t="n"/>
      <c r="Y3658" s="269" t="n"/>
      <c r="Z3658" s="270" t="n"/>
      <c r="AA3658" s="241" t="n"/>
      <c r="AB3658" s="244" t="n"/>
    </row>
    <row r="3659" ht="15" customHeight="1" s="283">
      <c r="A3659" s="109" t="n"/>
      <c r="B3659" s="222" t="n"/>
      <c r="C3659" s="244" t="n"/>
      <c r="D3659" s="244" t="n"/>
      <c r="E3659" s="244" t="n"/>
      <c r="F3659" s="244" t="n"/>
      <c r="G3659" s="244" t="n"/>
      <c r="H3659" s="244" t="n"/>
      <c r="I3659" s="267" t="n"/>
      <c r="J3659" s="268" t="n"/>
      <c r="K3659" s="244" t="n"/>
      <c r="L3659" s="244" t="n"/>
      <c r="M3659" s="259" t="n"/>
      <c r="N3659" s="244" t="n"/>
      <c r="O3659" s="244" t="n"/>
      <c r="P3659" s="244" t="n"/>
      <c r="Q3659" s="244" t="n"/>
      <c r="R3659" s="244" t="n"/>
      <c r="S3659" s="223" t="n"/>
      <c r="T3659" s="244" t="n"/>
      <c r="U3659" s="246" t="n"/>
      <c r="V3659" s="244" t="n"/>
      <c r="W3659" s="244" t="n"/>
      <c r="X3659" s="244" t="n"/>
      <c r="Y3659" s="269" t="n"/>
      <c r="Z3659" s="270" t="n"/>
      <c r="AA3659" s="241" t="n"/>
      <c r="AB3659" s="244" t="n"/>
    </row>
    <row r="3660" ht="15" customHeight="1" s="283">
      <c r="A3660" s="109" t="n"/>
      <c r="B3660" s="222" t="n"/>
      <c r="C3660" s="244" t="n"/>
      <c r="D3660" s="244" t="n"/>
      <c r="E3660" s="244" t="n"/>
      <c r="F3660" s="244" t="n"/>
      <c r="G3660" s="244" t="n"/>
      <c r="H3660" s="244" t="n"/>
      <c r="I3660" s="267" t="n"/>
      <c r="J3660" s="268" t="n"/>
      <c r="K3660" s="244" t="n"/>
      <c r="L3660" s="244" t="n"/>
      <c r="M3660" s="259" t="n"/>
      <c r="N3660" s="244" t="n"/>
      <c r="O3660" s="244" t="n"/>
      <c r="P3660" s="244" t="n"/>
      <c r="Q3660" s="244" t="n"/>
      <c r="R3660" s="244" t="n"/>
      <c r="S3660" s="223" t="n"/>
      <c r="T3660" s="244" t="n"/>
      <c r="U3660" s="246" t="n"/>
      <c r="V3660" s="244" t="n"/>
      <c r="W3660" s="244" t="n"/>
      <c r="X3660" s="244" t="n"/>
      <c r="Y3660" s="269" t="n"/>
      <c r="Z3660" s="270" t="n"/>
      <c r="AA3660" s="241" t="n"/>
      <c r="AB3660" s="244" t="n"/>
    </row>
    <row r="3661" ht="15" customHeight="1" s="283">
      <c r="A3661" s="109" t="n"/>
      <c r="B3661" s="222" t="n"/>
      <c r="C3661" s="244" t="n"/>
      <c r="D3661" s="244" t="n"/>
      <c r="E3661" s="244" t="n"/>
      <c r="F3661" s="244" t="n"/>
      <c r="G3661" s="244" t="n"/>
      <c r="H3661" s="244" t="n"/>
      <c r="I3661" s="267" t="n"/>
      <c r="J3661" s="268" t="n"/>
      <c r="K3661" s="244" t="n"/>
      <c r="L3661" s="244" t="n"/>
      <c r="M3661" s="259" t="n"/>
      <c r="N3661" s="244" t="n"/>
      <c r="O3661" s="244" t="n"/>
      <c r="P3661" s="244" t="n"/>
      <c r="Q3661" s="244" t="n"/>
      <c r="R3661" s="244" t="n"/>
      <c r="S3661" s="223" t="n"/>
      <c r="T3661" s="244" t="n"/>
      <c r="U3661" s="246" t="n"/>
      <c r="V3661" s="244" t="n"/>
      <c r="W3661" s="244" t="n"/>
      <c r="X3661" s="244" t="n"/>
      <c r="Y3661" s="269" t="n"/>
      <c r="Z3661" s="270" t="n"/>
      <c r="AA3661" s="241" t="n"/>
      <c r="AB3661" s="244" t="n"/>
    </row>
    <row r="3662" ht="15" customHeight="1" s="283">
      <c r="A3662" s="109" t="n"/>
      <c r="B3662" s="222" t="n"/>
      <c r="C3662" s="244" t="n"/>
      <c r="D3662" s="244" t="n"/>
      <c r="E3662" s="244" t="n"/>
      <c r="F3662" s="244" t="n"/>
      <c r="G3662" s="244" t="n"/>
      <c r="H3662" s="244" t="n"/>
      <c r="I3662" s="267" t="n"/>
      <c r="J3662" s="268" t="n"/>
      <c r="K3662" s="244" t="n"/>
      <c r="L3662" s="244" t="n"/>
      <c r="M3662" s="259" t="n"/>
      <c r="N3662" s="244" t="n"/>
      <c r="O3662" s="244" t="n"/>
      <c r="P3662" s="244" t="n"/>
      <c r="Q3662" s="244" t="n"/>
      <c r="R3662" s="244" t="n"/>
      <c r="S3662" s="223" t="n"/>
      <c r="T3662" s="244" t="n"/>
      <c r="U3662" s="246" t="n"/>
      <c r="V3662" s="244" t="n"/>
      <c r="W3662" s="244" t="n"/>
      <c r="X3662" s="244" t="n"/>
      <c r="Y3662" s="269" t="n"/>
      <c r="Z3662" s="270" t="n"/>
      <c r="AA3662" s="241" t="n"/>
      <c r="AB3662" s="244" t="n"/>
    </row>
    <row r="3663" ht="15" customHeight="1" s="283">
      <c r="A3663" s="109" t="n"/>
      <c r="B3663" s="222" t="n"/>
      <c r="C3663" s="244" t="n"/>
      <c r="D3663" s="244" t="n"/>
      <c r="E3663" s="244" t="n"/>
      <c r="F3663" s="244" t="n"/>
      <c r="G3663" s="244" t="n"/>
      <c r="H3663" s="244" t="n"/>
      <c r="I3663" s="267" t="n"/>
      <c r="J3663" s="268" t="n"/>
      <c r="K3663" s="244" t="n"/>
      <c r="L3663" s="244" t="n"/>
      <c r="M3663" s="259" t="n"/>
      <c r="N3663" s="244" t="n"/>
      <c r="O3663" s="244" t="n"/>
      <c r="P3663" s="244" t="n"/>
      <c r="Q3663" s="244" t="n"/>
      <c r="R3663" s="244" t="n"/>
      <c r="S3663" s="223" t="n"/>
      <c r="T3663" s="244" t="n"/>
      <c r="U3663" s="246" t="n"/>
      <c r="V3663" s="244" t="n"/>
      <c r="W3663" s="244" t="n"/>
      <c r="X3663" s="244" t="n"/>
      <c r="Y3663" s="269" t="n"/>
      <c r="Z3663" s="270" t="n"/>
      <c r="AA3663" s="241" t="n"/>
      <c r="AB3663" s="244" t="n"/>
    </row>
    <row r="3664" ht="15" customHeight="1" s="283">
      <c r="A3664" s="109" t="n"/>
      <c r="B3664" s="222" t="n"/>
      <c r="C3664" s="244" t="n"/>
      <c r="D3664" s="244" t="n"/>
      <c r="E3664" s="244" t="n"/>
      <c r="F3664" s="244" t="n"/>
      <c r="G3664" s="244" t="n"/>
      <c r="H3664" s="244" t="n"/>
      <c r="I3664" s="267" t="n"/>
      <c r="J3664" s="268" t="n"/>
      <c r="K3664" s="244" t="n"/>
      <c r="L3664" s="244" t="n"/>
      <c r="M3664" s="259" t="n"/>
      <c r="N3664" s="244" t="n"/>
      <c r="O3664" s="244" t="n"/>
      <c r="P3664" s="244" t="n"/>
      <c r="Q3664" s="244" t="n"/>
      <c r="R3664" s="244" t="n"/>
      <c r="S3664" s="223" t="n"/>
      <c r="T3664" s="244" t="n"/>
      <c r="U3664" s="246" t="n"/>
      <c r="V3664" s="244" t="n"/>
      <c r="W3664" s="244" t="n"/>
      <c r="X3664" s="244" t="n"/>
      <c r="Y3664" s="269" t="n"/>
      <c r="Z3664" s="270" t="n"/>
      <c r="AA3664" s="241" t="n"/>
      <c r="AB3664" s="244" t="n"/>
    </row>
    <row r="3665" ht="15" customHeight="1" s="283">
      <c r="A3665" s="109" t="n"/>
      <c r="B3665" s="222" t="n"/>
      <c r="C3665" s="244" t="n"/>
      <c r="D3665" s="244" t="n"/>
      <c r="E3665" s="244" t="n"/>
      <c r="F3665" s="244" t="n"/>
      <c r="G3665" s="244" t="n"/>
      <c r="H3665" s="244" t="n"/>
      <c r="I3665" s="267" t="n"/>
      <c r="J3665" s="268" t="n"/>
      <c r="K3665" s="244" t="n"/>
      <c r="L3665" s="244" t="n"/>
      <c r="M3665" s="259" t="n"/>
      <c r="N3665" s="244" t="n"/>
      <c r="O3665" s="244" t="n"/>
      <c r="P3665" s="244" t="n"/>
      <c r="Q3665" s="244" t="n"/>
      <c r="R3665" s="244" t="n"/>
      <c r="S3665" s="223" t="n"/>
      <c r="T3665" s="244" t="n"/>
      <c r="U3665" s="246" t="n"/>
      <c r="V3665" s="244" t="n"/>
      <c r="W3665" s="244" t="n"/>
      <c r="X3665" s="244" t="n"/>
      <c r="Y3665" s="269" t="n"/>
      <c r="Z3665" s="270" t="n"/>
      <c r="AA3665" s="241" t="n"/>
      <c r="AB3665" s="244" t="n"/>
    </row>
    <row r="3666" ht="15" customHeight="1" s="283">
      <c r="A3666" s="109" t="n"/>
      <c r="B3666" s="222" t="n"/>
      <c r="C3666" s="244" t="n"/>
      <c r="D3666" s="244" t="n"/>
      <c r="E3666" s="244" t="n"/>
      <c r="F3666" s="244" t="n"/>
      <c r="G3666" s="244" t="n"/>
      <c r="H3666" s="244" t="n"/>
      <c r="I3666" s="267" t="n"/>
      <c r="J3666" s="268" t="n"/>
      <c r="K3666" s="244" t="n"/>
      <c r="L3666" s="244" t="n"/>
      <c r="M3666" s="259" t="n"/>
      <c r="N3666" s="244" t="n"/>
      <c r="O3666" s="244" t="n"/>
      <c r="P3666" s="244" t="n"/>
      <c r="Q3666" s="244" t="n"/>
      <c r="R3666" s="244" t="n"/>
      <c r="S3666" s="223" t="n"/>
      <c r="T3666" s="244" t="n"/>
      <c r="U3666" s="246" t="n"/>
      <c r="V3666" s="244" t="n"/>
      <c r="W3666" s="244" t="n"/>
      <c r="X3666" s="244" t="n"/>
      <c r="Y3666" s="269" t="n"/>
      <c r="Z3666" s="270" t="n"/>
      <c r="AA3666" s="241" t="n"/>
      <c r="AB3666" s="244" t="n"/>
    </row>
    <row r="3667" ht="15" customHeight="1" s="283">
      <c r="A3667" s="109" t="n"/>
      <c r="B3667" s="222" t="n"/>
      <c r="C3667" s="244" t="n"/>
      <c r="D3667" s="244" t="n"/>
      <c r="E3667" s="244" t="n"/>
      <c r="F3667" s="244" t="n"/>
      <c r="G3667" s="244" t="n"/>
      <c r="H3667" s="244" t="n"/>
      <c r="I3667" s="267" t="n"/>
      <c r="J3667" s="268" t="n"/>
      <c r="K3667" s="244" t="n"/>
      <c r="L3667" s="244" t="n"/>
      <c r="M3667" s="259" t="n"/>
      <c r="N3667" s="244" t="n"/>
      <c r="O3667" s="244" t="n"/>
      <c r="P3667" s="244" t="n"/>
      <c r="Q3667" s="244" t="n"/>
      <c r="R3667" s="244" t="n"/>
      <c r="S3667" s="223" t="n"/>
      <c r="T3667" s="244" t="n"/>
      <c r="U3667" s="246" t="n"/>
      <c r="V3667" s="244" t="n"/>
      <c r="W3667" s="244" t="n"/>
      <c r="X3667" s="244" t="n"/>
      <c r="Y3667" s="269" t="n"/>
      <c r="Z3667" s="270" t="n"/>
      <c r="AA3667" s="241" t="n"/>
      <c r="AB3667" s="244" t="n"/>
    </row>
    <row r="3668" ht="15" customHeight="1" s="283">
      <c r="A3668" s="109" t="n"/>
      <c r="B3668" s="222" t="n"/>
      <c r="C3668" s="244" t="n"/>
      <c r="D3668" s="244" t="n"/>
      <c r="E3668" s="244" t="n"/>
      <c r="F3668" s="244" t="n"/>
      <c r="G3668" s="244" t="n"/>
      <c r="H3668" s="244" t="n"/>
      <c r="I3668" s="267" t="n"/>
      <c r="J3668" s="268" t="n"/>
      <c r="K3668" s="244" t="n"/>
      <c r="L3668" s="244" t="n"/>
      <c r="M3668" s="259" t="n"/>
      <c r="N3668" s="244" t="n"/>
      <c r="O3668" s="244" t="n"/>
      <c r="P3668" s="244" t="n"/>
      <c r="Q3668" s="244" t="n"/>
      <c r="R3668" s="244" t="n"/>
      <c r="S3668" s="223" t="n"/>
      <c r="T3668" s="244" t="n"/>
      <c r="U3668" s="246" t="n"/>
      <c r="V3668" s="244" t="n"/>
      <c r="W3668" s="244" t="n"/>
      <c r="X3668" s="244" t="n"/>
      <c r="Y3668" s="269" t="n"/>
      <c r="Z3668" s="270" t="n"/>
      <c r="AA3668" s="241" t="n"/>
      <c r="AB3668" s="244" t="n"/>
    </row>
    <row r="3669" ht="15" customHeight="1" s="283">
      <c r="A3669" s="109" t="n"/>
      <c r="B3669" s="222" t="n"/>
      <c r="C3669" s="244" t="n"/>
      <c r="D3669" s="244" t="n"/>
      <c r="E3669" s="244" t="n"/>
      <c r="F3669" s="244" t="n"/>
      <c r="G3669" s="244" t="n"/>
      <c r="H3669" s="244" t="n"/>
      <c r="I3669" s="267" t="n"/>
      <c r="J3669" s="268" t="n"/>
      <c r="K3669" s="244" t="n"/>
      <c r="L3669" s="244" t="n"/>
      <c r="M3669" s="259" t="n"/>
      <c r="N3669" s="244" t="n"/>
      <c r="O3669" s="244" t="n"/>
      <c r="P3669" s="244" t="n"/>
      <c r="Q3669" s="244" t="n"/>
      <c r="R3669" s="244" t="n"/>
      <c r="S3669" s="223" t="n"/>
      <c r="T3669" s="244" t="n"/>
      <c r="U3669" s="246" t="n"/>
      <c r="V3669" s="244" t="n"/>
      <c r="W3669" s="244" t="n"/>
      <c r="X3669" s="244" t="n"/>
      <c r="Y3669" s="269" t="n"/>
      <c r="Z3669" s="270" t="n"/>
      <c r="AA3669" s="241" t="n"/>
      <c r="AB3669" s="244" t="n"/>
    </row>
    <row r="3670" ht="15" customHeight="1" s="283">
      <c r="A3670" s="109" t="n"/>
      <c r="B3670" s="222" t="n"/>
      <c r="C3670" s="244" t="n"/>
      <c r="D3670" s="244" t="n"/>
      <c r="E3670" s="244" t="n"/>
      <c r="F3670" s="244" t="n"/>
      <c r="G3670" s="244" t="n"/>
      <c r="H3670" s="244" t="n"/>
      <c r="I3670" s="267" t="n"/>
      <c r="J3670" s="268" t="n"/>
      <c r="K3670" s="244" t="n"/>
      <c r="L3670" s="244" t="n"/>
      <c r="M3670" s="259" t="n"/>
      <c r="N3670" s="244" t="n"/>
      <c r="O3670" s="244" t="n"/>
      <c r="P3670" s="244" t="n"/>
      <c r="Q3670" s="244" t="n"/>
      <c r="R3670" s="244" t="n"/>
      <c r="S3670" s="223" t="n"/>
      <c r="T3670" s="244" t="n"/>
      <c r="U3670" s="246" t="n"/>
      <c r="V3670" s="244" t="n"/>
      <c r="W3670" s="244" t="n"/>
      <c r="X3670" s="244" t="n"/>
      <c r="Y3670" s="269" t="n"/>
      <c r="Z3670" s="270" t="n"/>
      <c r="AA3670" s="241" t="n"/>
      <c r="AB3670" s="244" t="n"/>
    </row>
    <row r="3671" ht="15" customHeight="1" s="283">
      <c r="A3671" s="109" t="n"/>
      <c r="B3671" s="222" t="n"/>
      <c r="C3671" s="244" t="n"/>
      <c r="D3671" s="244" t="n"/>
      <c r="E3671" s="244" t="n"/>
      <c r="F3671" s="244" t="n"/>
      <c r="G3671" s="244" t="n"/>
      <c r="H3671" s="244" t="n"/>
      <c r="I3671" s="267" t="n"/>
      <c r="J3671" s="268" t="n"/>
      <c r="K3671" s="244" t="n"/>
      <c r="L3671" s="244" t="n"/>
      <c r="M3671" s="259" t="n"/>
      <c r="N3671" s="244" t="n"/>
      <c r="O3671" s="244" t="n"/>
      <c r="P3671" s="244" t="n"/>
      <c r="Q3671" s="244" t="n"/>
      <c r="R3671" s="244" t="n"/>
      <c r="S3671" s="223" t="n"/>
      <c r="T3671" s="244" t="n"/>
      <c r="U3671" s="246" t="n"/>
      <c r="V3671" s="244" t="n"/>
      <c r="W3671" s="244" t="n"/>
      <c r="X3671" s="244" t="n"/>
      <c r="Y3671" s="269" t="n"/>
      <c r="Z3671" s="270" t="n"/>
      <c r="AA3671" s="241" t="n"/>
      <c r="AB3671" s="244" t="n"/>
    </row>
    <row r="3672" ht="15" customHeight="1" s="283">
      <c r="A3672" s="109" t="n"/>
      <c r="B3672" s="222" t="n"/>
      <c r="C3672" s="244" t="n"/>
      <c r="D3672" s="244" t="n"/>
      <c r="E3672" s="244" t="n"/>
      <c r="F3672" s="244" t="n"/>
      <c r="G3672" s="244" t="n"/>
      <c r="H3672" s="244" t="n"/>
      <c r="I3672" s="267" t="n"/>
      <c r="J3672" s="268" t="n"/>
      <c r="K3672" s="244" t="n"/>
      <c r="L3672" s="244" t="n"/>
      <c r="M3672" s="259" t="n"/>
      <c r="N3672" s="244" t="n"/>
      <c r="O3672" s="244" t="n"/>
      <c r="P3672" s="244" t="n"/>
      <c r="Q3672" s="244" t="n"/>
      <c r="R3672" s="244" t="n"/>
      <c r="S3672" s="223" t="n"/>
      <c r="T3672" s="244" t="n"/>
      <c r="U3672" s="246" t="n"/>
      <c r="V3672" s="244" t="n"/>
      <c r="W3672" s="244" t="n"/>
      <c r="X3672" s="244" t="n"/>
      <c r="Y3672" s="269" t="n"/>
      <c r="Z3672" s="270" t="n"/>
      <c r="AA3672" s="241" t="n"/>
      <c r="AB3672" s="244" t="n"/>
    </row>
    <row r="3673" ht="15" customHeight="1" s="283">
      <c r="A3673" s="109" t="n"/>
      <c r="B3673" s="222" t="n"/>
      <c r="C3673" s="244" t="n"/>
      <c r="D3673" s="244" t="n"/>
      <c r="E3673" s="244" t="n"/>
      <c r="F3673" s="244" t="n"/>
      <c r="G3673" s="244" t="n"/>
      <c r="H3673" s="244" t="n"/>
      <c r="I3673" s="267" t="n"/>
      <c r="J3673" s="268" t="n"/>
      <c r="K3673" s="244" t="n"/>
      <c r="L3673" s="244" t="n"/>
      <c r="M3673" s="259" t="n"/>
      <c r="N3673" s="244" t="n"/>
      <c r="O3673" s="244" t="n"/>
      <c r="P3673" s="244" t="n"/>
      <c r="Q3673" s="244" t="n"/>
      <c r="R3673" s="244" t="n"/>
      <c r="S3673" s="223" t="n"/>
      <c r="T3673" s="244" t="n"/>
      <c r="U3673" s="246" t="n"/>
      <c r="V3673" s="244" t="n"/>
      <c r="W3673" s="244" t="n"/>
      <c r="X3673" s="244" t="n"/>
      <c r="Y3673" s="269" t="n"/>
      <c r="Z3673" s="270" t="n"/>
      <c r="AA3673" s="241" t="n"/>
      <c r="AB3673" s="244" t="n"/>
    </row>
    <row r="3674" ht="15" customHeight="1" s="283">
      <c r="A3674" s="109" t="n"/>
      <c r="B3674" s="222" t="n"/>
      <c r="C3674" s="244" t="n"/>
      <c r="D3674" s="244" t="n"/>
      <c r="E3674" s="244" t="n"/>
      <c r="F3674" s="244" t="n"/>
      <c r="G3674" s="244" t="n"/>
      <c r="H3674" s="244" t="n"/>
      <c r="I3674" s="267" t="n"/>
      <c r="J3674" s="268" t="n"/>
      <c r="K3674" s="244" t="n"/>
      <c r="L3674" s="244" t="n"/>
      <c r="M3674" s="259" t="n"/>
      <c r="N3674" s="244" t="n"/>
      <c r="O3674" s="244" t="n"/>
      <c r="P3674" s="244" t="n"/>
      <c r="Q3674" s="244" t="n"/>
      <c r="R3674" s="244" t="n"/>
      <c r="S3674" s="223" t="n"/>
      <c r="T3674" s="244" t="n"/>
      <c r="U3674" s="246" t="n"/>
      <c r="V3674" s="244" t="n"/>
      <c r="W3674" s="244" t="n"/>
      <c r="X3674" s="244" t="n"/>
      <c r="Y3674" s="269" t="n"/>
      <c r="Z3674" s="270" t="n"/>
      <c r="AA3674" s="241" t="n"/>
      <c r="AB3674" s="244" t="n"/>
    </row>
    <row r="3675" ht="15" customHeight="1" s="283">
      <c r="A3675" s="109" t="n"/>
      <c r="B3675" s="222" t="n"/>
      <c r="C3675" s="244" t="n"/>
      <c r="D3675" s="244" t="n"/>
      <c r="E3675" s="244" t="n"/>
      <c r="F3675" s="244" t="n"/>
      <c r="G3675" s="244" t="n"/>
      <c r="H3675" s="244" t="n"/>
      <c r="I3675" s="267" t="n"/>
      <c r="J3675" s="268" t="n"/>
      <c r="K3675" s="244" t="n"/>
      <c r="L3675" s="244" t="n"/>
      <c r="M3675" s="259" t="n"/>
      <c r="N3675" s="244" t="n"/>
      <c r="O3675" s="244" t="n"/>
      <c r="P3675" s="244" t="n"/>
      <c r="Q3675" s="244" t="n"/>
      <c r="R3675" s="244" t="n"/>
      <c r="S3675" s="223" t="n"/>
      <c r="T3675" s="244" t="n"/>
      <c r="U3675" s="246" t="n"/>
      <c r="V3675" s="244" t="n"/>
      <c r="W3675" s="244" t="n"/>
      <c r="X3675" s="244" t="n"/>
      <c r="Y3675" s="269" t="n"/>
      <c r="Z3675" s="270" t="n"/>
      <c r="AA3675" s="241" t="n"/>
      <c r="AB3675" s="244" t="n"/>
    </row>
    <row r="3676" ht="15" customHeight="1" s="283">
      <c r="A3676" s="109" t="n"/>
      <c r="B3676" s="222" t="n"/>
      <c r="C3676" s="244" t="n"/>
      <c r="D3676" s="244" t="n"/>
      <c r="E3676" s="244" t="n"/>
      <c r="F3676" s="244" t="n"/>
      <c r="G3676" s="244" t="n"/>
      <c r="H3676" s="244" t="n"/>
      <c r="I3676" s="267" t="n"/>
      <c r="J3676" s="268" t="n"/>
      <c r="K3676" s="244" t="n"/>
      <c r="L3676" s="244" t="n"/>
      <c r="M3676" s="259" t="n"/>
      <c r="N3676" s="244" t="n"/>
      <c r="O3676" s="244" t="n"/>
      <c r="P3676" s="244" t="n"/>
      <c r="Q3676" s="244" t="n"/>
      <c r="R3676" s="244" t="n"/>
      <c r="S3676" s="223" t="n"/>
      <c r="T3676" s="244" t="n"/>
      <c r="U3676" s="246" t="n"/>
      <c r="V3676" s="244" t="n"/>
      <c r="W3676" s="244" t="n"/>
      <c r="X3676" s="244" t="n"/>
      <c r="Y3676" s="269" t="n"/>
      <c r="Z3676" s="270" t="n"/>
      <c r="AA3676" s="241" t="n"/>
      <c r="AB3676" s="244" t="n"/>
    </row>
    <row r="3677" ht="15" customHeight="1" s="283">
      <c r="A3677" s="109" t="n"/>
      <c r="B3677" s="222" t="n"/>
      <c r="C3677" s="244" t="n"/>
      <c r="D3677" s="244" t="n"/>
      <c r="E3677" s="244" t="n"/>
      <c r="F3677" s="244" t="n"/>
      <c r="G3677" s="244" t="n"/>
      <c r="H3677" s="244" t="n"/>
      <c r="I3677" s="267" t="n"/>
      <c r="J3677" s="268" t="n"/>
      <c r="K3677" s="244" t="n"/>
      <c r="L3677" s="244" t="n"/>
      <c r="M3677" s="259" t="n"/>
      <c r="N3677" s="244" t="n"/>
      <c r="O3677" s="244" t="n"/>
      <c r="P3677" s="244" t="n"/>
      <c r="Q3677" s="244" t="n"/>
      <c r="R3677" s="244" t="n"/>
      <c r="S3677" s="223" t="n"/>
      <c r="T3677" s="244" t="n"/>
      <c r="U3677" s="246" t="n"/>
      <c r="V3677" s="244" t="n"/>
      <c r="W3677" s="244" t="n"/>
      <c r="X3677" s="244" t="n"/>
      <c r="Y3677" s="269" t="n"/>
      <c r="Z3677" s="270" t="n"/>
      <c r="AA3677" s="241" t="n"/>
      <c r="AB3677" s="244" t="n"/>
    </row>
    <row r="3678" ht="15" customHeight="1" s="283">
      <c r="A3678" s="109" t="n"/>
      <c r="B3678" s="222" t="n"/>
      <c r="C3678" s="244" t="n"/>
      <c r="D3678" s="244" t="n"/>
      <c r="E3678" s="244" t="n"/>
      <c r="F3678" s="244" t="n"/>
      <c r="G3678" s="244" t="n"/>
      <c r="H3678" s="244" t="n"/>
      <c r="I3678" s="267" t="n"/>
      <c r="J3678" s="268" t="n"/>
      <c r="K3678" s="244" t="n"/>
      <c r="L3678" s="244" t="n"/>
      <c r="M3678" s="259" t="n"/>
      <c r="N3678" s="244" t="n"/>
      <c r="O3678" s="244" t="n"/>
      <c r="P3678" s="244" t="n"/>
      <c r="Q3678" s="244" t="n"/>
      <c r="R3678" s="244" t="n"/>
      <c r="S3678" s="223" t="n"/>
      <c r="T3678" s="244" t="n"/>
      <c r="U3678" s="246" t="n"/>
      <c r="V3678" s="244" t="n"/>
      <c r="W3678" s="244" t="n"/>
      <c r="X3678" s="244" t="n"/>
      <c r="Y3678" s="269" t="n"/>
      <c r="Z3678" s="270" t="n"/>
      <c r="AA3678" s="241" t="n"/>
      <c r="AB3678" s="244" t="n"/>
    </row>
    <row r="3679" ht="15" customHeight="1" s="283">
      <c r="A3679" s="109" t="n"/>
      <c r="B3679" s="222" t="n"/>
      <c r="C3679" s="244" t="n"/>
      <c r="D3679" s="244" t="n"/>
      <c r="E3679" s="244" t="n"/>
      <c r="F3679" s="244" t="n"/>
      <c r="G3679" s="244" t="n"/>
      <c r="H3679" s="244" t="n"/>
      <c r="I3679" s="267" t="n"/>
      <c r="J3679" s="268" t="n"/>
      <c r="K3679" s="244" t="n"/>
      <c r="L3679" s="244" t="n"/>
      <c r="M3679" s="259" t="n"/>
      <c r="N3679" s="244" t="n"/>
      <c r="O3679" s="244" t="n"/>
      <c r="P3679" s="244" t="n"/>
      <c r="Q3679" s="244" t="n"/>
      <c r="R3679" s="244" t="n"/>
      <c r="S3679" s="223" t="n"/>
      <c r="T3679" s="244" t="n"/>
      <c r="U3679" s="246" t="n"/>
      <c r="V3679" s="244" t="n"/>
      <c r="W3679" s="244" t="n"/>
      <c r="X3679" s="244" t="n"/>
      <c r="Y3679" s="269" t="n"/>
      <c r="Z3679" s="270" t="n"/>
      <c r="AA3679" s="241" t="n"/>
      <c r="AB3679" s="244" t="n"/>
    </row>
    <row r="3680" ht="15" customHeight="1" s="283">
      <c r="A3680" s="109" t="n"/>
      <c r="B3680" s="222" t="n"/>
      <c r="C3680" s="244" t="n"/>
      <c r="D3680" s="244" t="n"/>
      <c r="E3680" s="244" t="n"/>
      <c r="F3680" s="244" t="n"/>
      <c r="G3680" s="244" t="n"/>
      <c r="H3680" s="244" t="n"/>
      <c r="I3680" s="267" t="n"/>
      <c r="J3680" s="204" t="n"/>
      <c r="K3680" s="244" t="n"/>
      <c r="L3680" s="244" t="n"/>
      <c r="M3680" s="259" t="n"/>
      <c r="N3680" s="244" t="n"/>
      <c r="O3680" s="244" t="n"/>
      <c r="P3680" s="244" t="n"/>
      <c r="Q3680" s="244" t="n"/>
      <c r="R3680" s="244" t="n"/>
      <c r="S3680" s="223" t="n"/>
      <c r="T3680" s="244" t="n"/>
      <c r="U3680" s="246" t="n"/>
      <c r="V3680" s="244" t="n"/>
      <c r="W3680" s="244" t="n"/>
      <c r="X3680" s="244" t="n"/>
      <c r="Y3680" s="269" t="n"/>
      <c r="Z3680" s="270" t="n"/>
      <c r="AA3680" s="241" t="n"/>
      <c r="AB3680" s="244" t="n"/>
    </row>
    <row r="3681" ht="15" customHeight="1" s="283">
      <c r="A3681" s="109" t="n"/>
      <c r="B3681" s="222" t="n"/>
      <c r="C3681" s="244" t="n"/>
      <c r="D3681" s="244" t="n"/>
      <c r="E3681" s="244" t="n"/>
      <c r="F3681" s="244" t="n"/>
      <c r="G3681" s="244" t="n"/>
      <c r="H3681" s="244" t="n"/>
      <c r="I3681" s="267" t="n"/>
      <c r="J3681" s="268" t="n"/>
      <c r="K3681" s="244" t="n"/>
      <c r="L3681" s="244" t="n"/>
      <c r="M3681" s="259" t="n"/>
      <c r="N3681" s="244" t="n"/>
      <c r="O3681" s="244" t="n"/>
      <c r="P3681" s="244" t="n"/>
      <c r="Q3681" s="244" t="n"/>
      <c r="R3681" s="244" t="n"/>
      <c r="S3681" s="223" t="n"/>
      <c r="T3681" s="244" t="n"/>
      <c r="U3681" s="246" t="n"/>
      <c r="V3681" s="244" t="n"/>
      <c r="W3681" s="244" t="n"/>
      <c r="X3681" s="244" t="n"/>
      <c r="Y3681" s="269" t="n"/>
      <c r="Z3681" s="270" t="n"/>
      <c r="AA3681" s="241" t="n"/>
      <c r="AB3681" s="244" t="n"/>
    </row>
    <row r="3682" ht="15" customHeight="1" s="283">
      <c r="A3682" s="109" t="n"/>
      <c r="B3682" s="222" t="n"/>
      <c r="C3682" s="244" t="n"/>
      <c r="D3682" s="244" t="n"/>
      <c r="E3682" s="244" t="n"/>
      <c r="F3682" s="244" t="n"/>
      <c r="G3682" s="244" t="n"/>
      <c r="H3682" s="244" t="n"/>
      <c r="I3682" s="267" t="n"/>
      <c r="J3682" s="204" t="n"/>
      <c r="K3682" s="244" t="n"/>
      <c r="L3682" s="244" t="n"/>
      <c r="M3682" s="259" t="n"/>
      <c r="N3682" s="244" t="n"/>
      <c r="O3682" s="244" t="n"/>
      <c r="P3682" s="244" t="n"/>
      <c r="Q3682" s="244" t="n"/>
      <c r="R3682" s="244" t="n"/>
      <c r="S3682" s="223" t="n"/>
      <c r="T3682" s="244" t="n"/>
      <c r="U3682" s="246" t="n"/>
      <c r="V3682" s="244" t="n"/>
      <c r="W3682" s="244" t="n"/>
      <c r="X3682" s="244" t="n"/>
      <c r="Y3682" s="269" t="n"/>
      <c r="Z3682" s="270" t="n"/>
      <c r="AA3682" s="241" t="n"/>
      <c r="AB3682" s="244" t="n"/>
    </row>
    <row r="3683" ht="15" customHeight="1" s="283">
      <c r="A3683" s="109" t="n"/>
      <c r="B3683" s="222" t="n"/>
      <c r="C3683" s="244" t="n"/>
      <c r="D3683" s="244" t="n"/>
      <c r="E3683" s="244" t="n"/>
      <c r="F3683" s="244" t="n"/>
      <c r="G3683" s="244" t="n"/>
      <c r="H3683" s="244" t="n"/>
      <c r="I3683" s="267" t="n"/>
      <c r="J3683" s="204" t="n"/>
      <c r="K3683" s="244" t="n"/>
      <c r="L3683" s="244" t="n"/>
      <c r="M3683" s="259" t="n"/>
      <c r="N3683" s="244" t="n"/>
      <c r="O3683" s="244" t="n"/>
      <c r="P3683" s="244" t="n"/>
      <c r="Q3683" s="244" t="n"/>
      <c r="R3683" s="244" t="n"/>
      <c r="S3683" s="223" t="n"/>
      <c r="T3683" s="244" t="n"/>
      <c r="U3683" s="246" t="n"/>
      <c r="V3683" s="244" t="n"/>
      <c r="W3683" s="244" t="n"/>
      <c r="X3683" s="244" t="n"/>
      <c r="Y3683" s="269" t="n"/>
      <c r="Z3683" s="270" t="n"/>
      <c r="AA3683" s="241" t="n"/>
      <c r="AB3683" s="244" t="n"/>
    </row>
    <row r="3684" ht="15" customHeight="1" s="283">
      <c r="A3684" s="109" t="n"/>
      <c r="B3684" s="222" t="n"/>
      <c r="C3684" s="244" t="n"/>
      <c r="D3684" s="244" t="n"/>
      <c r="E3684" s="244" t="n"/>
      <c r="F3684" s="244" t="n"/>
      <c r="G3684" s="244" t="n"/>
      <c r="H3684" s="244" t="n"/>
      <c r="I3684" s="267" t="n"/>
      <c r="J3684" s="268" t="n"/>
      <c r="K3684" s="244" t="n"/>
      <c r="L3684" s="244" t="n"/>
      <c r="M3684" s="259" t="n"/>
      <c r="N3684" s="244" t="n"/>
      <c r="O3684" s="244" t="n"/>
      <c r="P3684" s="244" t="n"/>
      <c r="Q3684" s="244" t="n"/>
      <c r="R3684" s="244" t="n"/>
      <c r="S3684" s="223" t="n"/>
      <c r="T3684" s="244" t="n"/>
      <c r="U3684" s="246" t="n"/>
      <c r="V3684" s="244" t="n"/>
      <c r="W3684" s="244" t="n"/>
      <c r="X3684" s="244" t="n"/>
      <c r="Y3684" s="269" t="n"/>
      <c r="Z3684" s="270" t="n"/>
      <c r="AA3684" s="241" t="n"/>
      <c r="AB3684" s="244" t="n"/>
    </row>
    <row r="3685" ht="15" customHeight="1" s="283">
      <c r="A3685" s="109" t="n"/>
      <c r="B3685" s="222" t="n"/>
      <c r="C3685" s="244" t="n"/>
      <c r="D3685" s="244" t="n"/>
      <c r="E3685" s="244" t="n"/>
      <c r="F3685" s="244" t="n"/>
      <c r="G3685" s="244" t="n"/>
      <c r="H3685" s="244" t="n"/>
      <c r="I3685" s="267" t="n"/>
      <c r="J3685" s="268" t="n"/>
      <c r="K3685" s="244" t="n"/>
      <c r="L3685" s="244" t="n"/>
      <c r="M3685" s="259" t="n"/>
      <c r="N3685" s="244" t="n"/>
      <c r="O3685" s="244" t="n"/>
      <c r="P3685" s="244" t="n"/>
      <c r="Q3685" s="244" t="n"/>
      <c r="R3685" s="244" t="n"/>
      <c r="S3685" s="223" t="n"/>
      <c r="T3685" s="244" t="n"/>
      <c r="U3685" s="246" t="n"/>
      <c r="V3685" s="244" t="n"/>
      <c r="W3685" s="244" t="n"/>
      <c r="X3685" s="244" t="n"/>
      <c r="Y3685" s="269" t="n"/>
      <c r="Z3685" s="270" t="n"/>
      <c r="AA3685" s="241" t="n"/>
      <c r="AB3685" s="244" t="n"/>
    </row>
    <row r="3686" ht="15" customHeight="1" s="283">
      <c r="A3686" s="109" t="n"/>
      <c r="B3686" s="222" t="n"/>
      <c r="C3686" s="244" t="n"/>
      <c r="D3686" s="244" t="n"/>
      <c r="E3686" s="244" t="n"/>
      <c r="F3686" s="244" t="n"/>
      <c r="G3686" s="244" t="n"/>
      <c r="H3686" s="244" t="n"/>
      <c r="I3686" s="267" t="n"/>
      <c r="J3686" s="268" t="n"/>
      <c r="K3686" s="244" t="n"/>
      <c r="L3686" s="244" t="n"/>
      <c r="M3686" s="259" t="n"/>
      <c r="N3686" s="244" t="n"/>
      <c r="O3686" s="244" t="n"/>
      <c r="P3686" s="244" t="n"/>
      <c r="Q3686" s="244" t="n"/>
      <c r="R3686" s="244" t="n"/>
      <c r="S3686" s="223" t="n"/>
      <c r="T3686" s="244" t="n"/>
      <c r="U3686" s="246" t="n"/>
      <c r="V3686" s="244" t="n"/>
      <c r="W3686" s="244" t="n"/>
      <c r="X3686" s="244" t="n"/>
      <c r="Y3686" s="269" t="n"/>
      <c r="Z3686" s="270" t="n"/>
      <c r="AA3686" s="241" t="n"/>
      <c r="AB3686" s="244" t="n"/>
    </row>
    <row r="3687" ht="15" customHeight="1" s="283">
      <c r="A3687" s="109" t="n"/>
      <c r="B3687" s="222" t="n"/>
      <c r="C3687" s="244" t="n"/>
      <c r="D3687" s="244" t="n"/>
      <c r="E3687" s="244" t="n"/>
      <c r="F3687" s="244" t="n"/>
      <c r="G3687" s="244" t="n"/>
      <c r="H3687" s="244" t="n"/>
      <c r="I3687" s="267" t="n"/>
      <c r="J3687" s="268" t="n"/>
      <c r="K3687" s="244" t="n"/>
      <c r="L3687" s="244" t="n"/>
      <c r="M3687" s="259" t="n"/>
      <c r="N3687" s="244" t="n"/>
      <c r="O3687" s="244" t="n"/>
      <c r="P3687" s="244" t="n"/>
      <c r="Q3687" s="244" t="n"/>
      <c r="R3687" s="244" t="n"/>
      <c r="S3687" s="223" t="n"/>
      <c r="T3687" s="244" t="n"/>
      <c r="U3687" s="246" t="n"/>
      <c r="V3687" s="244" t="n"/>
      <c r="W3687" s="244" t="n"/>
      <c r="X3687" s="244" t="n"/>
      <c r="Y3687" s="269" t="n"/>
      <c r="Z3687" s="270" t="n"/>
      <c r="AA3687" s="241" t="n"/>
      <c r="AB3687" s="244" t="n"/>
    </row>
    <row r="3688" ht="15" customHeight="1" s="283">
      <c r="A3688" s="109" t="n"/>
      <c r="B3688" s="222" t="n"/>
      <c r="C3688" s="244" t="n"/>
      <c r="D3688" s="244" t="n"/>
      <c r="E3688" s="244" t="n"/>
      <c r="F3688" s="244" t="n"/>
      <c r="G3688" s="244" t="n"/>
      <c r="H3688" s="244" t="n"/>
      <c r="I3688" s="267" t="n"/>
      <c r="J3688" s="268" t="n"/>
      <c r="K3688" s="244" t="n"/>
      <c r="L3688" s="244" t="n"/>
      <c r="M3688" s="259" t="n"/>
      <c r="N3688" s="244" t="n"/>
      <c r="O3688" s="244" t="n"/>
      <c r="P3688" s="244" t="n"/>
      <c r="Q3688" s="244" t="n"/>
      <c r="R3688" s="244" t="n"/>
      <c r="S3688" s="223" t="n"/>
      <c r="T3688" s="244" t="n"/>
      <c r="U3688" s="246" t="n"/>
      <c r="V3688" s="244" t="n"/>
      <c r="W3688" s="244" t="n"/>
      <c r="X3688" s="244" t="n"/>
      <c r="Y3688" s="269" t="n"/>
      <c r="Z3688" s="270" t="n"/>
      <c r="AA3688" s="241" t="n"/>
      <c r="AB3688" s="244" t="n"/>
    </row>
    <row r="3689" ht="15" customHeight="1" s="283">
      <c r="A3689" s="109" t="n"/>
      <c r="B3689" s="222" t="n"/>
      <c r="C3689" s="244" t="n"/>
      <c r="D3689" s="244" t="n"/>
      <c r="E3689" s="244" t="n"/>
      <c r="F3689" s="244" t="n"/>
      <c r="G3689" s="244" t="n"/>
      <c r="H3689" s="244" t="n"/>
      <c r="I3689" s="267" t="n"/>
      <c r="J3689" s="268" t="n"/>
      <c r="K3689" s="244" t="n"/>
      <c r="L3689" s="244" t="n"/>
      <c r="M3689" s="259" t="n"/>
      <c r="N3689" s="244" t="n"/>
      <c r="O3689" s="244" t="n"/>
      <c r="P3689" s="244" t="n"/>
      <c r="Q3689" s="244" t="n"/>
      <c r="R3689" s="244" t="n"/>
      <c r="S3689" s="223" t="n"/>
      <c r="T3689" s="244" t="n"/>
      <c r="U3689" s="246" t="n"/>
      <c r="V3689" s="244" t="n"/>
      <c r="W3689" s="244" t="n"/>
      <c r="X3689" s="244" t="n"/>
      <c r="Y3689" s="269" t="n"/>
      <c r="Z3689" s="270" t="n"/>
      <c r="AA3689" s="241" t="n"/>
      <c r="AB3689" s="244" t="n"/>
    </row>
    <row r="3690" ht="15" customHeight="1" s="283">
      <c r="A3690" s="109" t="n"/>
      <c r="B3690" s="222" t="n"/>
      <c r="C3690" s="244" t="n"/>
      <c r="D3690" s="244" t="n"/>
      <c r="E3690" s="244" t="n"/>
      <c r="F3690" s="244" t="n"/>
      <c r="G3690" s="244" t="n"/>
      <c r="H3690" s="244" t="n"/>
      <c r="I3690" s="267" t="n"/>
      <c r="J3690" s="268" t="n"/>
      <c r="K3690" s="244" t="n"/>
      <c r="L3690" s="244" t="n"/>
      <c r="M3690" s="259" t="n"/>
      <c r="N3690" s="244" t="n"/>
      <c r="O3690" s="244" t="n"/>
      <c r="P3690" s="244" t="n"/>
      <c r="Q3690" s="244" t="n"/>
      <c r="R3690" s="244" t="n"/>
      <c r="S3690" s="223" t="n"/>
      <c r="T3690" s="244" t="n"/>
      <c r="U3690" s="246" t="n"/>
      <c r="V3690" s="244" t="n"/>
      <c r="W3690" s="244" t="n"/>
      <c r="X3690" s="244" t="n"/>
      <c r="Y3690" s="269" t="n"/>
      <c r="Z3690" s="270" t="n"/>
      <c r="AA3690" s="241" t="n"/>
      <c r="AB3690" s="244" t="n"/>
    </row>
    <row r="3691" ht="15" customHeight="1" s="283">
      <c r="A3691" s="109" t="n"/>
      <c r="B3691" s="222" t="n"/>
      <c r="C3691" s="244" t="n"/>
      <c r="D3691" s="244" t="n"/>
      <c r="E3691" s="244" t="n"/>
      <c r="F3691" s="244" t="n"/>
      <c r="G3691" s="244" t="n"/>
      <c r="H3691" s="244" t="n"/>
      <c r="I3691" s="267" t="n"/>
      <c r="J3691" s="268" t="n"/>
      <c r="K3691" s="244" t="n"/>
      <c r="L3691" s="244" t="n"/>
      <c r="M3691" s="259" t="n"/>
      <c r="N3691" s="244" t="n"/>
      <c r="O3691" s="244" t="n"/>
      <c r="P3691" s="244" t="n"/>
      <c r="Q3691" s="244" t="n"/>
      <c r="R3691" s="244" t="n"/>
      <c r="S3691" s="223" t="n"/>
      <c r="T3691" s="244" t="n"/>
      <c r="U3691" s="246" t="n"/>
      <c r="V3691" s="244" t="n"/>
      <c r="W3691" s="244" t="n"/>
      <c r="X3691" s="244" t="n"/>
      <c r="Y3691" s="269" t="n"/>
      <c r="Z3691" s="270" t="n"/>
      <c r="AA3691" s="241" t="n"/>
      <c r="AB3691" s="244" t="n"/>
    </row>
    <row r="3692" ht="15" customHeight="1" s="283">
      <c r="A3692" s="109" t="n"/>
      <c r="B3692" s="222" t="n"/>
      <c r="C3692" s="244" t="n"/>
      <c r="D3692" s="244" t="n"/>
      <c r="E3692" s="244" t="n"/>
      <c r="F3692" s="244" t="n"/>
      <c r="G3692" s="244" t="n"/>
      <c r="H3692" s="244" t="n"/>
      <c r="I3692" s="267" t="n"/>
      <c r="J3692" s="268" t="n"/>
      <c r="K3692" s="244" t="n"/>
      <c r="L3692" s="244" t="n"/>
      <c r="M3692" s="259" t="n"/>
      <c r="N3692" s="244" t="n"/>
      <c r="O3692" s="244" t="n"/>
      <c r="P3692" s="244" t="n"/>
      <c r="Q3692" s="244" t="n"/>
      <c r="R3692" s="244" t="n"/>
      <c r="S3692" s="223" t="n"/>
      <c r="T3692" s="244" t="n"/>
      <c r="U3692" s="246" t="n"/>
      <c r="V3692" s="244" t="n"/>
      <c r="W3692" s="244" t="n"/>
      <c r="X3692" s="244" t="n"/>
      <c r="Y3692" s="269" t="n"/>
      <c r="Z3692" s="270" t="n"/>
      <c r="AA3692" s="241" t="n"/>
      <c r="AB3692" s="244" t="n"/>
    </row>
    <row r="3693" ht="15" customHeight="1" s="283">
      <c r="A3693" s="109" t="n"/>
      <c r="B3693" s="222" t="n"/>
      <c r="C3693" s="244" t="n"/>
      <c r="D3693" s="244" t="n"/>
      <c r="E3693" s="244" t="n"/>
      <c r="F3693" s="244" t="n"/>
      <c r="G3693" s="244" t="n"/>
      <c r="H3693" s="244" t="n"/>
      <c r="I3693" s="267" t="n"/>
      <c r="J3693" s="268" t="n"/>
      <c r="K3693" s="244" t="n"/>
      <c r="L3693" s="244" t="n"/>
      <c r="M3693" s="259" t="n"/>
      <c r="N3693" s="244" t="n"/>
      <c r="O3693" s="244" t="n"/>
      <c r="P3693" s="244" t="n"/>
      <c r="Q3693" s="244" t="n"/>
      <c r="R3693" s="244" t="n"/>
      <c r="S3693" s="223" t="n"/>
      <c r="T3693" s="244" t="n"/>
      <c r="U3693" s="246" t="n"/>
      <c r="V3693" s="244" t="n"/>
      <c r="W3693" s="244" t="n"/>
      <c r="X3693" s="244" t="n"/>
      <c r="Y3693" s="269" t="n"/>
      <c r="Z3693" s="270" t="n"/>
      <c r="AA3693" s="241" t="n"/>
      <c r="AB3693" s="244" t="n"/>
    </row>
    <row r="3694" ht="15" customHeight="1" s="283">
      <c r="A3694" s="109" t="n"/>
      <c r="B3694" s="222" t="n"/>
      <c r="C3694" s="244" t="n"/>
      <c r="D3694" s="244" t="n"/>
      <c r="E3694" s="244" t="n"/>
      <c r="F3694" s="244" t="n"/>
      <c r="G3694" s="244" t="n"/>
      <c r="H3694" s="244" t="n"/>
      <c r="I3694" s="267" t="n"/>
      <c r="J3694" s="268" t="n"/>
      <c r="K3694" s="244" t="n"/>
      <c r="L3694" s="244" t="n"/>
      <c r="M3694" s="259" t="n"/>
      <c r="N3694" s="244" t="n"/>
      <c r="O3694" s="244" t="n"/>
      <c r="P3694" s="244" t="n"/>
      <c r="Q3694" s="244" t="n"/>
      <c r="R3694" s="244" t="n"/>
      <c r="S3694" s="223" t="n"/>
      <c r="T3694" s="244" t="n"/>
      <c r="U3694" s="246" t="n"/>
      <c r="V3694" s="244" t="n"/>
      <c r="W3694" s="244" t="n"/>
      <c r="X3694" s="244" t="n"/>
      <c r="Y3694" s="269" t="n"/>
      <c r="Z3694" s="270" t="n"/>
      <c r="AA3694" s="241" t="n"/>
      <c r="AB3694" s="244" t="n"/>
    </row>
    <row r="3695" ht="15" customHeight="1" s="283">
      <c r="A3695" s="109" t="n"/>
      <c r="B3695" s="222" t="n"/>
      <c r="C3695" s="244" t="n"/>
      <c r="D3695" s="244" t="n"/>
      <c r="E3695" s="244" t="n"/>
      <c r="F3695" s="244" t="n"/>
      <c r="G3695" s="244" t="n"/>
      <c r="H3695" s="244" t="n"/>
      <c r="I3695" s="267" t="n"/>
      <c r="J3695" s="268" t="n"/>
      <c r="K3695" s="244" t="n"/>
      <c r="L3695" s="244" t="n"/>
      <c r="M3695" s="259" t="n"/>
      <c r="N3695" s="244" t="n"/>
      <c r="O3695" s="244" t="n"/>
      <c r="P3695" s="244" t="n"/>
      <c r="Q3695" s="244" t="n"/>
      <c r="R3695" s="244" t="n"/>
      <c r="S3695" s="223" t="n"/>
      <c r="T3695" s="244" t="n"/>
      <c r="U3695" s="246" t="n"/>
      <c r="V3695" s="244" t="n"/>
      <c r="W3695" s="244" t="n"/>
      <c r="X3695" s="244" t="n"/>
      <c r="Y3695" s="269" t="n"/>
      <c r="Z3695" s="270" t="n"/>
      <c r="AA3695" s="241" t="n"/>
      <c r="AB3695" s="244" t="n"/>
    </row>
    <row r="3696" ht="15" customHeight="1" s="283">
      <c r="A3696" s="109" t="n"/>
      <c r="B3696" s="222" t="n"/>
      <c r="C3696" s="244" t="n"/>
      <c r="D3696" s="244" t="n"/>
      <c r="E3696" s="244" t="n"/>
      <c r="F3696" s="244" t="n"/>
      <c r="G3696" s="244" t="n"/>
      <c r="H3696" s="244" t="n"/>
      <c r="I3696" s="267" t="n"/>
      <c r="J3696" s="268" t="n"/>
      <c r="K3696" s="244" t="n"/>
      <c r="L3696" s="244" t="n"/>
      <c r="M3696" s="259" t="n"/>
      <c r="N3696" s="244" t="n"/>
      <c r="O3696" s="244" t="n"/>
      <c r="P3696" s="244" t="n"/>
      <c r="Q3696" s="244" t="n"/>
      <c r="R3696" s="244" t="n"/>
      <c r="S3696" s="223" t="n"/>
      <c r="T3696" s="244" t="n"/>
      <c r="U3696" s="246" t="n"/>
      <c r="V3696" s="244" t="n"/>
      <c r="W3696" s="244" t="n"/>
      <c r="X3696" s="244" t="n"/>
      <c r="Y3696" s="269" t="n"/>
      <c r="Z3696" s="270" t="n"/>
      <c r="AA3696" s="241" t="n"/>
      <c r="AB3696" s="244" t="n"/>
    </row>
    <row r="3697" ht="15" customHeight="1" s="283">
      <c r="A3697" s="109" t="n"/>
      <c r="B3697" s="222" t="n"/>
      <c r="C3697" s="244" t="n"/>
      <c r="D3697" s="244" t="n"/>
      <c r="E3697" s="244" t="n"/>
      <c r="F3697" s="244" t="n"/>
      <c r="G3697" s="244" t="n"/>
      <c r="H3697" s="244" t="n"/>
      <c r="I3697" s="267" t="n"/>
      <c r="J3697" s="268" t="n"/>
      <c r="K3697" s="244" t="n"/>
      <c r="L3697" s="244" t="n"/>
      <c r="M3697" s="259" t="n"/>
      <c r="N3697" s="244" t="n"/>
      <c r="O3697" s="244" t="n"/>
      <c r="P3697" s="244" t="n"/>
      <c r="Q3697" s="244" t="n"/>
      <c r="R3697" s="244" t="n"/>
      <c r="S3697" s="223" t="n"/>
      <c r="T3697" s="244" t="n"/>
      <c r="U3697" s="246" t="n"/>
      <c r="V3697" s="244" t="n"/>
      <c r="W3697" s="244" t="n"/>
      <c r="X3697" s="244" t="n"/>
      <c r="Y3697" s="269" t="n"/>
      <c r="Z3697" s="270" t="n"/>
      <c r="AA3697" s="241" t="n"/>
      <c r="AB3697" s="244" t="n"/>
    </row>
    <row r="3698" ht="15" customHeight="1" s="283">
      <c r="A3698" s="109" t="n"/>
      <c r="B3698" s="222" t="n"/>
      <c r="C3698" s="244" t="n"/>
      <c r="D3698" s="244" t="n"/>
      <c r="E3698" s="244" t="n"/>
      <c r="F3698" s="244" t="n"/>
      <c r="G3698" s="244" t="n"/>
      <c r="H3698" s="244" t="n"/>
      <c r="I3698" s="267" t="n"/>
      <c r="J3698" s="268" t="n"/>
      <c r="K3698" s="244" t="n"/>
      <c r="L3698" s="244" t="n"/>
      <c r="M3698" s="259" t="n"/>
      <c r="N3698" s="244" t="n"/>
      <c r="O3698" s="244" t="n"/>
      <c r="P3698" s="244" t="n"/>
      <c r="Q3698" s="244" t="n"/>
      <c r="R3698" s="244" t="n"/>
      <c r="S3698" s="223" t="n"/>
      <c r="T3698" s="244" t="n"/>
      <c r="U3698" s="246" t="n"/>
      <c r="V3698" s="244" t="n"/>
      <c r="W3698" s="244" t="n"/>
      <c r="X3698" s="244" t="n"/>
      <c r="Y3698" s="269" t="n"/>
      <c r="Z3698" s="270" t="n"/>
      <c r="AA3698" s="241" t="n"/>
      <c r="AB3698" s="244" t="n"/>
    </row>
    <row r="3699" ht="15" customHeight="1" s="283">
      <c r="A3699" s="109" t="n"/>
      <c r="B3699" s="222" t="n"/>
      <c r="C3699" s="244" t="n"/>
      <c r="D3699" s="244" t="n"/>
      <c r="E3699" s="244" t="n"/>
      <c r="F3699" s="244" t="n"/>
      <c r="G3699" s="244" t="n"/>
      <c r="H3699" s="244" t="n"/>
      <c r="I3699" s="267" t="n"/>
      <c r="J3699" s="268" t="n"/>
      <c r="K3699" s="244" t="n"/>
      <c r="L3699" s="244" t="n"/>
      <c r="M3699" s="259" t="n"/>
      <c r="N3699" s="244" t="n"/>
      <c r="O3699" s="244" t="n"/>
      <c r="P3699" s="244" t="n"/>
      <c r="Q3699" s="244" t="n"/>
      <c r="R3699" s="244" t="n"/>
      <c r="S3699" s="223" t="n"/>
      <c r="T3699" s="244" t="n"/>
      <c r="U3699" s="246" t="n"/>
      <c r="V3699" s="244" t="n"/>
      <c r="W3699" s="244" t="n"/>
      <c r="X3699" s="244" t="n"/>
      <c r="Y3699" s="269" t="n"/>
      <c r="Z3699" s="270" t="n"/>
      <c r="AA3699" s="241" t="n"/>
      <c r="AB3699" s="244" t="n"/>
    </row>
    <row r="3700" ht="15" customHeight="1" s="283">
      <c r="A3700" s="109" t="n"/>
      <c r="B3700" s="222" t="n"/>
      <c r="C3700" s="244" t="n"/>
      <c r="D3700" s="244" t="n"/>
      <c r="E3700" s="244" t="n"/>
      <c r="F3700" s="244" t="n"/>
      <c r="G3700" s="244" t="n"/>
      <c r="H3700" s="244" t="n"/>
      <c r="I3700" s="267" t="n"/>
      <c r="J3700" s="268" t="n"/>
      <c r="K3700" s="244" t="n"/>
      <c r="L3700" s="244" t="n"/>
      <c r="M3700" s="259" t="n"/>
      <c r="N3700" s="244" t="n"/>
      <c r="O3700" s="244" t="n"/>
      <c r="P3700" s="244" t="n"/>
      <c r="Q3700" s="244" t="n"/>
      <c r="R3700" s="244" t="n"/>
      <c r="S3700" s="223" t="n"/>
      <c r="T3700" s="244" t="n"/>
      <c r="U3700" s="246" t="n"/>
      <c r="V3700" s="244" t="n"/>
      <c r="W3700" s="244" t="n"/>
      <c r="X3700" s="244" t="n"/>
      <c r="Y3700" s="269" t="n"/>
      <c r="Z3700" s="270" t="n"/>
      <c r="AA3700" s="241" t="n"/>
      <c r="AB3700" s="244" t="n"/>
    </row>
    <row r="3701" ht="15" customHeight="1" s="283">
      <c r="A3701" s="109" t="n"/>
      <c r="B3701" s="222" t="n"/>
      <c r="C3701" s="244" t="n"/>
      <c r="D3701" s="244" t="n"/>
      <c r="E3701" s="244" t="n"/>
      <c r="F3701" s="244" t="n"/>
      <c r="G3701" s="244" t="n"/>
      <c r="H3701" s="244" t="n"/>
      <c r="I3701" s="267" t="n"/>
      <c r="J3701" s="268" t="n"/>
      <c r="K3701" s="244" t="n"/>
      <c r="L3701" s="244" t="n"/>
      <c r="M3701" s="259" t="n"/>
      <c r="N3701" s="244" t="n"/>
      <c r="O3701" s="244" t="n"/>
      <c r="P3701" s="244" t="n"/>
      <c r="Q3701" s="244" t="n"/>
      <c r="R3701" s="244" t="n"/>
      <c r="S3701" s="223" t="n"/>
      <c r="T3701" s="244" t="n"/>
      <c r="U3701" s="246" t="n"/>
      <c r="V3701" s="244" t="n"/>
      <c r="W3701" s="244" t="n"/>
      <c r="X3701" s="244" t="n"/>
      <c r="Y3701" s="269" t="n"/>
      <c r="Z3701" s="270" t="n"/>
      <c r="AA3701" s="241" t="n"/>
      <c r="AB3701" s="244" t="n"/>
    </row>
    <row r="3702" ht="15" customHeight="1" s="283">
      <c r="A3702" s="109" t="n"/>
      <c r="B3702" s="222" t="n"/>
      <c r="C3702" s="244" t="n"/>
      <c r="D3702" s="244" t="n"/>
      <c r="E3702" s="244" t="n"/>
      <c r="F3702" s="244" t="n"/>
      <c r="G3702" s="244" t="n"/>
      <c r="H3702" s="244" t="n"/>
      <c r="I3702" s="267" t="n"/>
      <c r="J3702" s="268" t="n"/>
      <c r="K3702" s="244" t="n"/>
      <c r="L3702" s="244" t="n"/>
      <c r="M3702" s="259" t="n"/>
      <c r="N3702" s="244" t="n"/>
      <c r="O3702" s="244" t="n"/>
      <c r="P3702" s="244" t="n"/>
      <c r="Q3702" s="244" t="n"/>
      <c r="R3702" s="244" t="n"/>
      <c r="S3702" s="223" t="n"/>
      <c r="T3702" s="244" t="n"/>
      <c r="U3702" s="246" t="n"/>
      <c r="V3702" s="244" t="n"/>
      <c r="W3702" s="244" t="n"/>
      <c r="X3702" s="244" t="n"/>
      <c r="Y3702" s="269" t="n"/>
      <c r="Z3702" s="270" t="n"/>
      <c r="AA3702" s="241" t="n"/>
      <c r="AB3702" s="244" t="n"/>
    </row>
    <row r="3703" ht="15" customHeight="1" s="283">
      <c r="A3703" s="109" t="n"/>
      <c r="B3703" s="222" t="n"/>
      <c r="C3703" s="244" t="n"/>
      <c r="D3703" s="244" t="n"/>
      <c r="E3703" s="244" t="n"/>
      <c r="F3703" s="244" t="n"/>
      <c r="G3703" s="244" t="n"/>
      <c r="H3703" s="244" t="n"/>
      <c r="I3703" s="267" t="n"/>
      <c r="J3703" s="268" t="n"/>
      <c r="K3703" s="244" t="n"/>
      <c r="L3703" s="244" t="n"/>
      <c r="M3703" s="259" t="n"/>
      <c r="N3703" s="244" t="n"/>
      <c r="O3703" s="244" t="n"/>
      <c r="P3703" s="244" t="n"/>
      <c r="Q3703" s="244" t="n"/>
      <c r="R3703" s="244" t="n"/>
      <c r="S3703" s="223" t="n"/>
      <c r="T3703" s="244" t="n"/>
      <c r="U3703" s="246" t="n"/>
      <c r="V3703" s="244" t="n"/>
      <c r="W3703" s="244" t="n"/>
      <c r="X3703" s="244" t="n"/>
      <c r="Y3703" s="269" t="n"/>
      <c r="Z3703" s="270" t="n"/>
      <c r="AA3703" s="241" t="n"/>
      <c r="AB3703" s="244" t="n"/>
    </row>
    <row r="3704" ht="15" customHeight="1" s="283">
      <c r="A3704" s="109" t="n"/>
      <c r="B3704" s="222" t="n"/>
      <c r="C3704" s="244" t="n"/>
      <c r="D3704" s="244" t="n"/>
      <c r="E3704" s="244" t="n"/>
      <c r="F3704" s="244" t="n"/>
      <c r="G3704" s="244" t="n"/>
      <c r="H3704" s="244" t="n"/>
      <c r="I3704" s="267" t="n"/>
      <c r="J3704" s="268" t="n"/>
      <c r="K3704" s="244" t="n"/>
      <c r="L3704" s="244" t="n"/>
      <c r="M3704" s="259" t="n"/>
      <c r="N3704" s="244" t="n"/>
      <c r="O3704" s="244" t="n"/>
      <c r="P3704" s="244" t="n"/>
      <c r="Q3704" s="244" t="n"/>
      <c r="R3704" s="244" t="n"/>
      <c r="S3704" s="223" t="n"/>
      <c r="T3704" s="244" t="n"/>
      <c r="U3704" s="246" t="n"/>
      <c r="V3704" s="244" t="n"/>
      <c r="W3704" s="244" t="n"/>
      <c r="X3704" s="244" t="n"/>
      <c r="Y3704" s="269" t="n"/>
      <c r="Z3704" s="270" t="n"/>
      <c r="AA3704" s="241" t="n"/>
      <c r="AB3704" s="244" t="n"/>
    </row>
    <row r="3705" ht="15" customHeight="1" s="283">
      <c r="A3705" s="109" t="n"/>
      <c r="B3705" s="222" t="n"/>
      <c r="C3705" s="244" t="n"/>
      <c r="D3705" s="244" t="n"/>
      <c r="E3705" s="244" t="n"/>
      <c r="F3705" s="244" t="n"/>
      <c r="G3705" s="244" t="n"/>
      <c r="H3705" s="244" t="n"/>
      <c r="I3705" s="267" t="n"/>
      <c r="J3705" s="268" t="n"/>
      <c r="K3705" s="244" t="n"/>
      <c r="L3705" s="244" t="n"/>
      <c r="M3705" s="259" t="n"/>
      <c r="N3705" s="244" t="n"/>
      <c r="O3705" s="244" t="n"/>
      <c r="P3705" s="244" t="n"/>
      <c r="Q3705" s="244" t="n"/>
      <c r="R3705" s="244" t="n"/>
      <c r="S3705" s="223" t="n"/>
      <c r="T3705" s="244" t="n"/>
      <c r="U3705" s="246" t="n"/>
      <c r="V3705" s="244" t="n"/>
      <c r="W3705" s="244" t="n"/>
      <c r="X3705" s="244" t="n"/>
      <c r="Y3705" s="269" t="n"/>
      <c r="Z3705" s="270" t="n"/>
      <c r="AA3705" s="241" t="n"/>
      <c r="AB3705" s="244" t="n"/>
    </row>
    <row r="3706" ht="15" customHeight="1" s="283">
      <c r="A3706" s="109" t="n"/>
      <c r="B3706" s="222" t="n"/>
      <c r="C3706" s="244" t="n"/>
      <c r="D3706" s="244" t="n"/>
      <c r="E3706" s="244" t="n"/>
      <c r="F3706" s="244" t="n"/>
      <c r="G3706" s="244" t="n"/>
      <c r="H3706" s="244" t="n"/>
      <c r="I3706" s="267" t="n"/>
      <c r="J3706" s="268" t="n"/>
      <c r="K3706" s="244" t="n"/>
      <c r="L3706" s="244" t="n"/>
      <c r="M3706" s="259" t="n"/>
      <c r="N3706" s="244" t="n"/>
      <c r="O3706" s="244" t="n"/>
      <c r="P3706" s="244" t="n"/>
      <c r="Q3706" s="244" t="n"/>
      <c r="R3706" s="244" t="n"/>
      <c r="S3706" s="223" t="n"/>
      <c r="T3706" s="244" t="n"/>
      <c r="U3706" s="246" t="n"/>
      <c r="V3706" s="244" t="n"/>
      <c r="W3706" s="244" t="n"/>
      <c r="X3706" s="244" t="n"/>
      <c r="Y3706" s="269" t="n"/>
      <c r="Z3706" s="270" t="n"/>
      <c r="AA3706" s="241" t="n"/>
      <c r="AB3706" s="244" t="n"/>
    </row>
    <row r="3707" ht="15" customHeight="1" s="283">
      <c r="A3707" s="109" t="n"/>
      <c r="B3707" s="222" t="n"/>
      <c r="C3707" s="244" t="n"/>
      <c r="D3707" s="244" t="n"/>
      <c r="E3707" s="244" t="n"/>
      <c r="F3707" s="244" t="n"/>
      <c r="G3707" s="244" t="n"/>
      <c r="H3707" s="244" t="n"/>
      <c r="I3707" s="267" t="n"/>
      <c r="J3707" s="268" t="n"/>
      <c r="K3707" s="244" t="n"/>
      <c r="L3707" s="244" t="n"/>
      <c r="M3707" s="259" t="n"/>
      <c r="N3707" s="244" t="n"/>
      <c r="O3707" s="244" t="n"/>
      <c r="P3707" s="244" t="n"/>
      <c r="Q3707" s="244" t="n"/>
      <c r="R3707" s="244" t="n"/>
      <c r="S3707" s="223" t="n"/>
      <c r="T3707" s="244" t="n"/>
      <c r="U3707" s="246" t="n"/>
      <c r="V3707" s="244" t="n"/>
      <c r="W3707" s="244" t="n"/>
      <c r="X3707" s="244" t="n"/>
      <c r="Y3707" s="269" t="n"/>
      <c r="Z3707" s="270" t="n"/>
      <c r="AA3707" s="241" t="n"/>
      <c r="AB3707" s="244" t="n"/>
    </row>
    <row r="3708" ht="15" customHeight="1" s="283">
      <c r="A3708" s="109" t="n"/>
      <c r="B3708" s="222" t="n"/>
      <c r="C3708" s="244" t="n"/>
      <c r="D3708" s="244" t="n"/>
      <c r="E3708" s="244" t="n"/>
      <c r="F3708" s="244" t="n"/>
      <c r="G3708" s="244" t="n"/>
      <c r="H3708" s="244" t="n"/>
      <c r="I3708" s="267" t="n"/>
      <c r="J3708" s="268" t="n"/>
      <c r="K3708" s="244" t="n"/>
      <c r="L3708" s="244" t="n"/>
      <c r="M3708" s="259" t="n"/>
      <c r="N3708" s="244" t="n"/>
      <c r="O3708" s="244" t="n"/>
      <c r="P3708" s="244" t="n"/>
      <c r="Q3708" s="244" t="n"/>
      <c r="R3708" s="244" t="n"/>
      <c r="S3708" s="223" t="n"/>
      <c r="T3708" s="244" t="n"/>
      <c r="U3708" s="246" t="n"/>
      <c r="V3708" s="244" t="n"/>
      <c r="W3708" s="244" t="n"/>
      <c r="X3708" s="244" t="n"/>
      <c r="Y3708" s="269" t="n"/>
      <c r="Z3708" s="270" t="n"/>
      <c r="AA3708" s="241" t="n"/>
      <c r="AB3708" s="244" t="n"/>
    </row>
    <row r="3709" ht="15" customHeight="1" s="283">
      <c r="A3709" s="109" t="n"/>
      <c r="B3709" s="222" t="n"/>
      <c r="C3709" s="244" t="n"/>
      <c r="D3709" s="244" t="n"/>
      <c r="E3709" s="244" t="n"/>
      <c r="F3709" s="244" t="n"/>
      <c r="G3709" s="244" t="n"/>
      <c r="H3709" s="244" t="n"/>
      <c r="I3709" s="267" t="n"/>
      <c r="J3709" s="268" t="n"/>
      <c r="K3709" s="244" t="n"/>
      <c r="L3709" s="244" t="n"/>
      <c r="M3709" s="259" t="n"/>
      <c r="N3709" s="244" t="n"/>
      <c r="O3709" s="244" t="n"/>
      <c r="P3709" s="244" t="n"/>
      <c r="Q3709" s="244" t="n"/>
      <c r="R3709" s="244" t="n"/>
      <c r="S3709" s="223" t="n"/>
      <c r="T3709" s="244" t="n"/>
      <c r="U3709" s="246" t="n"/>
      <c r="V3709" s="244" t="n"/>
      <c r="W3709" s="244" t="n"/>
      <c r="X3709" s="244" t="n"/>
      <c r="Y3709" s="269" t="n"/>
      <c r="Z3709" s="270" t="n"/>
      <c r="AA3709" s="241" t="n"/>
      <c r="AB3709" s="244" t="n"/>
    </row>
    <row r="3710" ht="15" customHeight="1" s="283">
      <c r="A3710" s="109" t="n"/>
      <c r="B3710" s="222" t="n"/>
      <c r="C3710" s="244" t="n"/>
      <c r="D3710" s="244" t="n"/>
      <c r="E3710" s="244" t="n"/>
      <c r="F3710" s="244" t="n"/>
      <c r="G3710" s="244" t="n"/>
      <c r="H3710" s="244" t="n"/>
      <c r="I3710" s="267" t="n"/>
      <c r="J3710" s="268" t="n"/>
      <c r="K3710" s="244" t="n"/>
      <c r="L3710" s="244" t="n"/>
      <c r="M3710" s="259" t="n"/>
      <c r="N3710" s="244" t="n"/>
      <c r="O3710" s="244" t="n"/>
      <c r="P3710" s="244" t="n"/>
      <c r="Q3710" s="244" t="n"/>
      <c r="R3710" s="244" t="n"/>
      <c r="S3710" s="223" t="n"/>
      <c r="T3710" s="244" t="n"/>
      <c r="U3710" s="246" t="n"/>
      <c r="V3710" s="244" t="n"/>
      <c r="W3710" s="244" t="n"/>
      <c r="X3710" s="244" t="n"/>
      <c r="Y3710" s="269" t="n"/>
      <c r="Z3710" s="270" t="n"/>
      <c r="AA3710" s="241" t="n"/>
      <c r="AB3710" s="244" t="n"/>
    </row>
    <row r="3711" ht="15" customHeight="1" s="283">
      <c r="A3711" s="109" t="n"/>
      <c r="B3711" s="222" t="n"/>
      <c r="C3711" s="244" t="n"/>
      <c r="D3711" s="244" t="n"/>
      <c r="E3711" s="244" t="n"/>
      <c r="F3711" s="244" t="n"/>
      <c r="G3711" s="244" t="n"/>
      <c r="H3711" s="244" t="n"/>
      <c r="I3711" s="267" t="n"/>
      <c r="J3711" s="268" t="n"/>
      <c r="K3711" s="244" t="n"/>
      <c r="L3711" s="244" t="n"/>
      <c r="M3711" s="259" t="n"/>
      <c r="N3711" s="244" t="n"/>
      <c r="O3711" s="244" t="n"/>
      <c r="P3711" s="244" t="n"/>
      <c r="Q3711" s="244" t="n"/>
      <c r="R3711" s="244" t="n"/>
      <c r="S3711" s="223" t="n"/>
      <c r="T3711" s="244" t="n"/>
      <c r="U3711" s="246" t="n"/>
      <c r="V3711" s="244" t="n"/>
      <c r="W3711" s="244" t="n"/>
      <c r="X3711" s="244" t="n"/>
      <c r="Y3711" s="269" t="n"/>
      <c r="Z3711" s="270" t="n"/>
      <c r="AA3711" s="241" t="n"/>
      <c r="AB3711" s="244" t="n"/>
    </row>
    <row r="3712" ht="15" customHeight="1" s="283">
      <c r="A3712" s="109" t="n"/>
      <c r="B3712" s="222" t="n"/>
      <c r="C3712" s="244" t="n"/>
      <c r="D3712" s="244" t="n"/>
      <c r="E3712" s="244" t="n"/>
      <c r="F3712" s="244" t="n"/>
      <c r="G3712" s="244" t="n"/>
      <c r="H3712" s="244" t="n"/>
      <c r="I3712" s="267" t="n"/>
      <c r="J3712" s="268" t="n"/>
      <c r="K3712" s="244" t="n"/>
      <c r="L3712" s="244" t="n"/>
      <c r="M3712" s="259" t="n"/>
      <c r="N3712" s="244" t="n"/>
      <c r="O3712" s="244" t="n"/>
      <c r="P3712" s="244" t="n"/>
      <c r="Q3712" s="244" t="n"/>
      <c r="R3712" s="244" t="n"/>
      <c r="S3712" s="223" t="n"/>
      <c r="T3712" s="244" t="n"/>
      <c r="U3712" s="246" t="n"/>
      <c r="V3712" s="244" t="n"/>
      <c r="W3712" s="244" t="n"/>
      <c r="X3712" s="244" t="n"/>
      <c r="Y3712" s="269" t="n"/>
      <c r="Z3712" s="270" t="n"/>
      <c r="AA3712" s="241" t="n"/>
      <c r="AB3712" s="244" t="n"/>
    </row>
    <row r="3713" ht="15" customHeight="1" s="283">
      <c r="A3713" s="109" t="n"/>
      <c r="B3713" s="222" t="n"/>
      <c r="C3713" s="244" t="n"/>
      <c r="D3713" s="244" t="n"/>
      <c r="E3713" s="244" t="n"/>
      <c r="F3713" s="244" t="n"/>
      <c r="G3713" s="244" t="n"/>
      <c r="H3713" s="244" t="n"/>
      <c r="I3713" s="267" t="n"/>
      <c r="J3713" s="268" t="n"/>
      <c r="K3713" s="244" t="n"/>
      <c r="L3713" s="244" t="n"/>
      <c r="M3713" s="259" t="n"/>
      <c r="N3713" s="244" t="n"/>
      <c r="O3713" s="244" t="n"/>
      <c r="P3713" s="244" t="n"/>
      <c r="Q3713" s="244" t="n"/>
      <c r="R3713" s="244" t="n"/>
      <c r="S3713" s="223" t="n"/>
      <c r="T3713" s="244" t="n"/>
      <c r="U3713" s="246" t="n"/>
      <c r="V3713" s="244" t="n"/>
      <c r="W3713" s="244" t="n"/>
      <c r="X3713" s="244" t="n"/>
      <c r="Y3713" s="269" t="n"/>
      <c r="Z3713" s="270" t="n"/>
      <c r="AA3713" s="241" t="n"/>
      <c r="AB3713" s="244" t="n"/>
    </row>
    <row r="3714" ht="15" customHeight="1" s="283">
      <c r="A3714" s="109" t="n"/>
      <c r="B3714" s="222" t="n"/>
      <c r="C3714" s="244" t="n"/>
      <c r="D3714" s="244" t="n"/>
      <c r="E3714" s="244" t="n"/>
      <c r="F3714" s="244" t="n"/>
      <c r="G3714" s="244" t="n"/>
      <c r="H3714" s="244" t="n"/>
      <c r="I3714" s="267" t="n"/>
      <c r="J3714" s="268" t="n"/>
      <c r="K3714" s="244" t="n"/>
      <c r="L3714" s="244" t="n"/>
      <c r="M3714" s="259" t="n"/>
      <c r="N3714" s="244" t="n"/>
      <c r="O3714" s="244" t="n"/>
      <c r="P3714" s="244" t="n"/>
      <c r="Q3714" s="244" t="n"/>
      <c r="R3714" s="244" t="n"/>
      <c r="S3714" s="223" t="n"/>
      <c r="T3714" s="244" t="n"/>
      <c r="U3714" s="246" t="n"/>
      <c r="V3714" s="244" t="n"/>
      <c r="W3714" s="244" t="n"/>
      <c r="X3714" s="244" t="n"/>
      <c r="Y3714" s="269" t="n"/>
      <c r="Z3714" s="270" t="n"/>
      <c r="AA3714" s="241" t="n"/>
      <c r="AB3714" s="244" t="n"/>
    </row>
    <row r="3715" ht="15" customHeight="1" s="283">
      <c r="A3715" s="109" t="n"/>
      <c r="B3715" s="222" t="n"/>
      <c r="C3715" s="244" t="n"/>
      <c r="D3715" s="244" t="n"/>
      <c r="E3715" s="244" t="n"/>
      <c r="F3715" s="244" t="n"/>
      <c r="G3715" s="244" t="n"/>
      <c r="H3715" s="244" t="n"/>
      <c r="I3715" s="267" t="n"/>
      <c r="J3715" s="268" t="n"/>
      <c r="K3715" s="244" t="n"/>
      <c r="L3715" s="244" t="n"/>
      <c r="M3715" s="259" t="n"/>
      <c r="N3715" s="244" t="n"/>
      <c r="O3715" s="244" t="n"/>
      <c r="P3715" s="244" t="n"/>
      <c r="Q3715" s="244" t="n"/>
      <c r="R3715" s="244" t="n"/>
      <c r="S3715" s="223" t="n"/>
      <c r="T3715" s="244" t="n"/>
      <c r="U3715" s="246" t="n"/>
      <c r="V3715" s="244" t="n"/>
      <c r="W3715" s="244" t="n"/>
      <c r="X3715" s="244" t="n"/>
      <c r="Y3715" s="269" t="n"/>
      <c r="Z3715" s="270" t="n"/>
      <c r="AA3715" s="241" t="n"/>
      <c r="AB3715" s="244" t="n"/>
    </row>
    <row r="3716" ht="15" customHeight="1" s="283">
      <c r="A3716" s="109" t="n"/>
      <c r="B3716" s="222" t="n"/>
      <c r="C3716" s="244" t="n"/>
      <c r="D3716" s="244" t="n"/>
      <c r="E3716" s="244" t="n"/>
      <c r="F3716" s="244" t="n"/>
      <c r="G3716" s="244" t="n"/>
      <c r="H3716" s="244" t="n"/>
      <c r="I3716" s="267" t="n"/>
      <c r="J3716" s="268" t="n"/>
      <c r="K3716" s="244" t="n"/>
      <c r="L3716" s="244" t="n"/>
      <c r="M3716" s="259" t="n"/>
      <c r="N3716" s="244" t="n"/>
      <c r="O3716" s="244" t="n"/>
      <c r="P3716" s="244" t="n"/>
      <c r="Q3716" s="244" t="n"/>
      <c r="R3716" s="244" t="n"/>
      <c r="S3716" s="223" t="n"/>
      <c r="T3716" s="244" t="n"/>
      <c r="U3716" s="246" t="n"/>
      <c r="V3716" s="244" t="n"/>
      <c r="W3716" s="244" t="n"/>
      <c r="X3716" s="244" t="n"/>
      <c r="Y3716" s="269" t="n"/>
      <c r="Z3716" s="270" t="n"/>
      <c r="AA3716" s="241" t="n"/>
      <c r="AB3716" s="244" t="n"/>
    </row>
    <row r="3717" ht="15" customHeight="1" s="283">
      <c r="A3717" s="109" t="n"/>
      <c r="B3717" s="222" t="n"/>
      <c r="C3717" s="244" t="n"/>
      <c r="D3717" s="244" t="n"/>
      <c r="E3717" s="244" t="n"/>
      <c r="F3717" s="244" t="n"/>
      <c r="G3717" s="244" t="n"/>
      <c r="H3717" s="244" t="n"/>
      <c r="I3717" s="267" t="n"/>
      <c r="J3717" s="268" t="n"/>
      <c r="K3717" s="244" t="n"/>
      <c r="L3717" s="244" t="n"/>
      <c r="M3717" s="259" t="n"/>
      <c r="N3717" s="244" t="n"/>
      <c r="O3717" s="244" t="n"/>
      <c r="P3717" s="244" t="n"/>
      <c r="Q3717" s="244" t="n"/>
      <c r="R3717" s="244" t="n"/>
      <c r="S3717" s="223" t="n"/>
      <c r="T3717" s="244" t="n"/>
      <c r="U3717" s="246" t="n"/>
      <c r="V3717" s="244" t="n"/>
      <c r="W3717" s="244" t="n"/>
      <c r="X3717" s="244" t="n"/>
      <c r="Y3717" s="269" t="n"/>
      <c r="Z3717" s="270" t="n"/>
      <c r="AA3717" s="241" t="n"/>
      <c r="AB3717" s="244" t="n"/>
    </row>
    <row r="3718" ht="15" customHeight="1" s="283">
      <c r="A3718" s="109" t="n"/>
      <c r="B3718" s="222" t="n"/>
      <c r="C3718" s="244" t="n"/>
      <c r="D3718" s="244" t="n"/>
      <c r="E3718" s="244" t="n"/>
      <c r="F3718" s="244" t="n"/>
      <c r="G3718" s="244" t="n"/>
      <c r="H3718" s="244" t="n"/>
      <c r="I3718" s="267" t="n"/>
      <c r="J3718" s="268" t="n"/>
      <c r="K3718" s="244" t="n"/>
      <c r="L3718" s="244" t="n"/>
      <c r="M3718" s="259" t="n"/>
      <c r="N3718" s="244" t="n"/>
      <c r="O3718" s="244" t="n"/>
      <c r="P3718" s="244" t="n"/>
      <c r="Q3718" s="244" t="n"/>
      <c r="R3718" s="244" t="n"/>
      <c r="S3718" s="223" t="n"/>
      <c r="T3718" s="244" t="n"/>
      <c r="U3718" s="246" t="n"/>
      <c r="V3718" s="244" t="n"/>
      <c r="W3718" s="244" t="n"/>
      <c r="X3718" s="244" t="n"/>
      <c r="Y3718" s="269" t="n"/>
      <c r="Z3718" s="270" t="n"/>
      <c r="AA3718" s="241" t="n"/>
      <c r="AB3718" s="244" t="n"/>
    </row>
    <row r="3719" ht="15" customHeight="1" s="283">
      <c r="A3719" s="109" t="n"/>
      <c r="B3719" s="222" t="n"/>
      <c r="C3719" s="244" t="n"/>
      <c r="D3719" s="244" t="n"/>
      <c r="E3719" s="244" t="n"/>
      <c r="F3719" s="244" t="n"/>
      <c r="G3719" s="244" t="n"/>
      <c r="H3719" s="244" t="n"/>
      <c r="I3719" s="267" t="n"/>
      <c r="J3719" s="268" t="n"/>
      <c r="K3719" s="244" t="n"/>
      <c r="L3719" s="244" t="n"/>
      <c r="M3719" s="259" t="n"/>
      <c r="N3719" s="244" t="n"/>
      <c r="O3719" s="244" t="n"/>
      <c r="P3719" s="244" t="n"/>
      <c r="Q3719" s="244" t="n"/>
      <c r="R3719" s="244" t="n"/>
      <c r="S3719" s="223" t="n"/>
      <c r="T3719" s="244" t="n"/>
      <c r="U3719" s="246" t="n"/>
      <c r="V3719" s="244" t="n"/>
      <c r="W3719" s="244" t="n"/>
      <c r="X3719" s="244" t="n"/>
      <c r="Y3719" s="269" t="n"/>
      <c r="Z3719" s="270" t="n"/>
      <c r="AA3719" s="241" t="n"/>
      <c r="AB3719" s="244" t="n"/>
    </row>
    <row r="3720" ht="15" customHeight="1" s="283">
      <c r="A3720" s="109" t="n"/>
      <c r="B3720" s="222" t="n"/>
      <c r="C3720" s="244" t="n"/>
      <c r="D3720" s="244" t="n"/>
      <c r="E3720" s="244" t="n"/>
      <c r="F3720" s="244" t="n"/>
      <c r="G3720" s="244" t="n"/>
      <c r="H3720" s="244" t="n"/>
      <c r="I3720" s="267" t="n"/>
      <c r="J3720" s="268" t="n"/>
      <c r="K3720" s="244" t="n"/>
      <c r="L3720" s="244" t="n"/>
      <c r="M3720" s="259" t="n"/>
      <c r="N3720" s="244" t="n"/>
      <c r="O3720" s="244" t="n"/>
      <c r="P3720" s="244" t="n"/>
      <c r="Q3720" s="244" t="n"/>
      <c r="R3720" s="244" t="n"/>
      <c r="S3720" s="223" t="n"/>
      <c r="T3720" s="244" t="n"/>
      <c r="U3720" s="246" t="n"/>
      <c r="V3720" s="244" t="n"/>
      <c r="W3720" s="244" t="n"/>
      <c r="X3720" s="244" t="n"/>
      <c r="Y3720" s="269" t="n"/>
      <c r="Z3720" s="270" t="n"/>
      <c r="AA3720" s="241" t="n"/>
      <c r="AB3720" s="244" t="n"/>
    </row>
    <row r="3721" ht="15" customHeight="1" s="283">
      <c r="A3721" s="109" t="n"/>
      <c r="B3721" s="222" t="n"/>
      <c r="C3721" s="244" t="n"/>
      <c r="D3721" s="244" t="n"/>
      <c r="E3721" s="244" t="n"/>
      <c r="F3721" s="244" t="n"/>
      <c r="G3721" s="244" t="n"/>
      <c r="H3721" s="244" t="n"/>
      <c r="I3721" s="267" t="n"/>
      <c r="J3721" s="268" t="n"/>
      <c r="K3721" s="244" t="n"/>
      <c r="L3721" s="244" t="n"/>
      <c r="M3721" s="259" t="n"/>
      <c r="N3721" s="244" t="n"/>
      <c r="O3721" s="244" t="n"/>
      <c r="P3721" s="244" t="n"/>
      <c r="Q3721" s="244" t="n"/>
      <c r="R3721" s="244" t="n"/>
      <c r="S3721" s="223" t="n"/>
      <c r="T3721" s="244" t="n"/>
      <c r="U3721" s="246" t="n"/>
      <c r="V3721" s="244" t="n"/>
      <c r="W3721" s="244" t="n"/>
      <c r="X3721" s="244" t="n"/>
      <c r="Y3721" s="269" t="n"/>
      <c r="Z3721" s="270" t="n"/>
      <c r="AA3721" s="241" t="n"/>
      <c r="AB3721" s="244" t="n"/>
    </row>
    <row r="3722" ht="15" customHeight="1" s="283">
      <c r="A3722" s="109" t="n"/>
      <c r="B3722" s="222" t="n"/>
      <c r="C3722" s="244" t="n"/>
      <c r="D3722" s="244" t="n"/>
      <c r="E3722" s="244" t="n"/>
      <c r="F3722" s="244" t="n"/>
      <c r="G3722" s="244" t="n"/>
      <c r="H3722" s="244" t="n"/>
      <c r="I3722" s="267" t="n"/>
      <c r="J3722" s="268" t="n"/>
      <c r="K3722" s="244" t="n"/>
      <c r="L3722" s="244" t="n"/>
      <c r="M3722" s="259" t="n"/>
      <c r="N3722" s="244" t="n"/>
      <c r="O3722" s="244" t="n"/>
      <c r="P3722" s="244" t="n"/>
      <c r="Q3722" s="244" t="n"/>
      <c r="R3722" s="244" t="n"/>
      <c r="S3722" s="223" t="n"/>
      <c r="T3722" s="244" t="n"/>
      <c r="U3722" s="246" t="n"/>
      <c r="V3722" s="244" t="n"/>
      <c r="W3722" s="244" t="n"/>
      <c r="X3722" s="244" t="n"/>
      <c r="Y3722" s="269" t="n"/>
      <c r="Z3722" s="270" t="n"/>
      <c r="AA3722" s="241" t="n"/>
      <c r="AB3722" s="244" t="n"/>
    </row>
    <row r="3723" ht="15" customHeight="1" s="283">
      <c r="A3723" s="109" t="n"/>
      <c r="B3723" s="222" t="n"/>
      <c r="C3723" s="244" t="n"/>
      <c r="D3723" s="244" t="n"/>
      <c r="E3723" s="244" t="n"/>
      <c r="F3723" s="244" t="n"/>
      <c r="G3723" s="244" t="n"/>
      <c r="H3723" s="244" t="n"/>
      <c r="I3723" s="267" t="n"/>
      <c r="J3723" s="268" t="n"/>
      <c r="K3723" s="244" t="n"/>
      <c r="L3723" s="244" t="n"/>
      <c r="M3723" s="259" t="n"/>
      <c r="N3723" s="244" t="n"/>
      <c r="O3723" s="244" t="n"/>
      <c r="P3723" s="244" t="n"/>
      <c r="Q3723" s="244" t="n"/>
      <c r="R3723" s="244" t="n"/>
      <c r="S3723" s="223" t="n"/>
      <c r="T3723" s="244" t="n"/>
      <c r="U3723" s="246" t="n"/>
      <c r="V3723" s="244" t="n"/>
      <c r="W3723" s="244" t="n"/>
      <c r="X3723" s="244" t="n"/>
      <c r="Y3723" s="269" t="n"/>
      <c r="Z3723" s="270" t="n"/>
      <c r="AA3723" s="241" t="n"/>
      <c r="AB3723" s="244" t="n"/>
    </row>
    <row r="3724" ht="15" customHeight="1" s="283">
      <c r="A3724" s="109" t="n"/>
      <c r="B3724" s="222" t="n"/>
      <c r="C3724" s="244" t="n"/>
      <c r="D3724" s="244" t="n"/>
      <c r="E3724" s="244" t="n"/>
      <c r="F3724" s="244" t="n"/>
      <c r="G3724" s="244" t="n"/>
      <c r="H3724" s="244" t="n"/>
      <c r="I3724" s="267" t="n"/>
      <c r="J3724" s="268" t="n"/>
      <c r="K3724" s="244" t="n"/>
      <c r="L3724" s="244" t="n"/>
      <c r="M3724" s="259" t="n"/>
      <c r="N3724" s="244" t="n"/>
      <c r="O3724" s="244" t="n"/>
      <c r="P3724" s="244" t="n"/>
      <c r="Q3724" s="244" t="n"/>
      <c r="R3724" s="244" t="n"/>
      <c r="S3724" s="223" t="n"/>
      <c r="T3724" s="244" t="n"/>
      <c r="U3724" s="246" t="n"/>
      <c r="V3724" s="244" t="n"/>
      <c r="W3724" s="244" t="n"/>
      <c r="X3724" s="244" t="n"/>
      <c r="Y3724" s="269" t="n"/>
      <c r="Z3724" s="270" t="n"/>
      <c r="AA3724" s="241" t="n"/>
      <c r="AB3724" s="244" t="n"/>
    </row>
    <row r="3725" ht="15" customHeight="1" s="283">
      <c r="A3725" s="109" t="n"/>
      <c r="B3725" s="222" t="n"/>
      <c r="C3725" s="244" t="n"/>
      <c r="D3725" s="244" t="n"/>
      <c r="E3725" s="244" t="n"/>
      <c r="F3725" s="244" t="n"/>
      <c r="G3725" s="244" t="n"/>
      <c r="H3725" s="244" t="n"/>
      <c r="I3725" s="267" t="n"/>
      <c r="J3725" s="268" t="n"/>
      <c r="K3725" s="244" t="n"/>
      <c r="L3725" s="244" t="n"/>
      <c r="M3725" s="259" t="n"/>
      <c r="N3725" s="244" t="n"/>
      <c r="O3725" s="244" t="n"/>
      <c r="P3725" s="244" t="n"/>
      <c r="Q3725" s="244" t="n"/>
      <c r="R3725" s="244" t="n"/>
      <c r="S3725" s="223" t="n"/>
      <c r="T3725" s="244" t="n"/>
      <c r="U3725" s="246" t="n"/>
      <c r="V3725" s="244" t="n"/>
      <c r="W3725" s="244" t="n"/>
      <c r="X3725" s="244" t="n"/>
      <c r="Y3725" s="269" t="n"/>
      <c r="Z3725" s="270" t="n"/>
      <c r="AA3725" s="241" t="n"/>
      <c r="AB3725" s="244" t="n"/>
    </row>
    <row r="3726" ht="15" customHeight="1" s="283">
      <c r="A3726" s="109" t="n"/>
      <c r="B3726" s="222" t="n"/>
      <c r="C3726" s="244" t="n"/>
      <c r="D3726" s="244" t="n"/>
      <c r="E3726" s="244" t="n"/>
      <c r="F3726" s="244" t="n"/>
      <c r="G3726" s="244" t="n"/>
      <c r="H3726" s="244" t="n"/>
      <c r="I3726" s="267" t="n"/>
      <c r="J3726" s="268" t="n"/>
      <c r="K3726" s="244" t="n"/>
      <c r="L3726" s="244" t="n"/>
      <c r="M3726" s="259" t="n"/>
      <c r="N3726" s="244" t="n"/>
      <c r="O3726" s="244" t="n"/>
      <c r="P3726" s="244" t="n"/>
      <c r="Q3726" s="244" t="n"/>
      <c r="R3726" s="244" t="n"/>
      <c r="S3726" s="223" t="n"/>
      <c r="T3726" s="244" t="n"/>
      <c r="U3726" s="246" t="n"/>
      <c r="V3726" s="244" t="n"/>
      <c r="W3726" s="244" t="n"/>
      <c r="X3726" s="244" t="n"/>
      <c r="Y3726" s="269" t="n"/>
      <c r="Z3726" s="270" t="n"/>
      <c r="AA3726" s="241" t="n"/>
      <c r="AB3726" s="244" t="n"/>
    </row>
    <row r="3727" ht="15" customHeight="1" s="283">
      <c r="A3727" s="109" t="n"/>
      <c r="B3727" s="222" t="n"/>
      <c r="C3727" s="244" t="n"/>
      <c r="D3727" s="244" t="n"/>
      <c r="E3727" s="244" t="n"/>
      <c r="F3727" s="244" t="n"/>
      <c r="G3727" s="244" t="n"/>
      <c r="H3727" s="244" t="n"/>
      <c r="I3727" s="267" t="n"/>
      <c r="J3727" s="268" t="n"/>
      <c r="K3727" s="244" t="n"/>
      <c r="L3727" s="244" t="n"/>
      <c r="M3727" s="259" t="n"/>
      <c r="N3727" s="244" t="n"/>
      <c r="O3727" s="244" t="n"/>
      <c r="P3727" s="244" t="n"/>
      <c r="Q3727" s="244" t="n"/>
      <c r="R3727" s="244" t="n"/>
      <c r="S3727" s="223" t="n"/>
      <c r="T3727" s="244" t="n"/>
      <c r="U3727" s="246" t="n"/>
      <c r="V3727" s="244" t="n"/>
      <c r="W3727" s="244" t="n"/>
      <c r="X3727" s="244" t="n"/>
      <c r="Y3727" s="269" t="n"/>
      <c r="Z3727" s="270" t="n"/>
      <c r="AA3727" s="241" t="n"/>
      <c r="AB3727" s="244" t="n"/>
    </row>
    <row r="3728" ht="15" customHeight="1" s="283">
      <c r="A3728" s="109" t="n"/>
      <c r="B3728" s="222" t="n"/>
      <c r="C3728" s="244" t="n"/>
      <c r="D3728" s="244" t="n"/>
      <c r="E3728" s="244" t="n"/>
      <c r="F3728" s="244" t="n"/>
      <c r="G3728" s="244" t="n"/>
      <c r="H3728" s="244" t="n"/>
      <c r="I3728" s="267" t="n"/>
      <c r="J3728" s="268" t="n"/>
      <c r="K3728" s="244" t="n"/>
      <c r="L3728" s="244" t="n"/>
      <c r="M3728" s="259" t="n"/>
      <c r="N3728" s="244" t="n"/>
      <c r="O3728" s="244" t="n"/>
      <c r="P3728" s="244" t="n"/>
      <c r="Q3728" s="244" t="n"/>
      <c r="R3728" s="244" t="n"/>
      <c r="S3728" s="223" t="n"/>
      <c r="T3728" s="244" t="n"/>
      <c r="U3728" s="246" t="n"/>
      <c r="V3728" s="244" t="n"/>
      <c r="W3728" s="244" t="n"/>
      <c r="X3728" s="244" t="n"/>
      <c r="Y3728" s="269" t="n"/>
      <c r="Z3728" s="270" t="n"/>
      <c r="AA3728" s="241" t="n"/>
      <c r="AB3728" s="244" t="n"/>
    </row>
    <row r="3729" ht="15" customHeight="1" s="283">
      <c r="A3729" s="109" t="n"/>
      <c r="B3729" s="222" t="n"/>
      <c r="C3729" s="244" t="n"/>
      <c r="D3729" s="244" t="n"/>
      <c r="E3729" s="244" t="n"/>
      <c r="F3729" s="244" t="n"/>
      <c r="G3729" s="244" t="n"/>
      <c r="H3729" s="244" t="n"/>
      <c r="I3729" s="267" t="n"/>
      <c r="J3729" s="268" t="n"/>
      <c r="K3729" s="244" t="n"/>
      <c r="L3729" s="244" t="n"/>
      <c r="M3729" s="259" t="n"/>
      <c r="N3729" s="244" t="n"/>
      <c r="O3729" s="244" t="n"/>
      <c r="P3729" s="244" t="n"/>
      <c r="Q3729" s="244" t="n"/>
      <c r="R3729" s="244" t="n"/>
      <c r="S3729" s="223" t="n"/>
      <c r="T3729" s="244" t="n"/>
      <c r="U3729" s="246" t="n"/>
      <c r="V3729" s="244" t="n"/>
      <c r="W3729" s="244" t="n"/>
      <c r="X3729" s="244" t="n"/>
      <c r="Y3729" s="269" t="n"/>
      <c r="Z3729" s="270" t="n"/>
      <c r="AA3729" s="241" t="n"/>
      <c r="AB3729" s="244" t="n"/>
    </row>
    <row r="3730" ht="15" customHeight="1" s="283">
      <c r="A3730" s="109" t="n"/>
      <c r="B3730" s="222" t="n"/>
      <c r="C3730" s="244" t="n"/>
      <c r="D3730" s="244" t="n"/>
      <c r="E3730" s="244" t="n"/>
      <c r="F3730" s="244" t="n"/>
      <c r="G3730" s="244" t="n"/>
      <c r="H3730" s="244" t="n"/>
      <c r="I3730" s="267" t="n"/>
      <c r="J3730" s="268" t="n"/>
      <c r="K3730" s="244" t="n"/>
      <c r="L3730" s="244" t="n"/>
      <c r="M3730" s="259" t="n"/>
      <c r="N3730" s="244" t="n"/>
      <c r="O3730" s="244" t="n"/>
      <c r="P3730" s="244" t="n"/>
      <c r="Q3730" s="244" t="n"/>
      <c r="R3730" s="244" t="n"/>
      <c r="S3730" s="223" t="n"/>
      <c r="T3730" s="244" t="n"/>
      <c r="U3730" s="246" t="n"/>
      <c r="V3730" s="244" t="n"/>
      <c r="W3730" s="244" t="n"/>
      <c r="X3730" s="244" t="n"/>
      <c r="Y3730" s="269" t="n"/>
      <c r="Z3730" s="270" t="n"/>
      <c r="AA3730" s="241" t="n"/>
      <c r="AB3730" s="244" t="n"/>
    </row>
    <row r="3731" ht="15" customHeight="1" s="283">
      <c r="A3731" s="109" t="n"/>
      <c r="B3731" s="222" t="n"/>
      <c r="C3731" s="244" t="n"/>
      <c r="D3731" s="244" t="n"/>
      <c r="E3731" s="244" t="n"/>
      <c r="F3731" s="244" t="n"/>
      <c r="G3731" s="244" t="n"/>
      <c r="H3731" s="244" t="n"/>
      <c r="I3731" s="267" t="n"/>
      <c r="J3731" s="268" t="n"/>
      <c r="K3731" s="244" t="n"/>
      <c r="L3731" s="244" t="n"/>
      <c r="M3731" s="259" t="n"/>
      <c r="N3731" s="244" t="n"/>
      <c r="O3731" s="244" t="n"/>
      <c r="P3731" s="244" t="n"/>
      <c r="Q3731" s="244" t="n"/>
      <c r="R3731" s="244" t="n"/>
      <c r="S3731" s="223" t="n"/>
      <c r="T3731" s="244" t="n"/>
      <c r="U3731" s="246" t="n"/>
      <c r="V3731" s="244" t="n"/>
      <c r="W3731" s="244" t="n"/>
      <c r="X3731" s="244" t="n"/>
      <c r="Y3731" s="269" t="n"/>
      <c r="Z3731" s="270" t="n"/>
      <c r="AA3731" s="241" t="n"/>
      <c r="AB3731" s="244" t="n"/>
    </row>
    <row r="3732" ht="15" customHeight="1" s="283">
      <c r="A3732" s="109" t="n"/>
      <c r="B3732" s="222" t="n"/>
      <c r="C3732" s="244" t="n"/>
      <c r="D3732" s="244" t="n"/>
      <c r="E3732" s="244" t="n"/>
      <c r="F3732" s="244" t="n"/>
      <c r="G3732" s="244" t="n"/>
      <c r="H3732" s="244" t="n"/>
      <c r="I3732" s="267" t="n"/>
      <c r="J3732" s="268" t="n"/>
      <c r="K3732" s="244" t="n"/>
      <c r="L3732" s="244" t="n"/>
      <c r="M3732" s="259" t="n"/>
      <c r="N3732" s="244" t="n"/>
      <c r="O3732" s="244" t="n"/>
      <c r="P3732" s="244" t="n"/>
      <c r="Q3732" s="244" t="n"/>
      <c r="R3732" s="244" t="n"/>
      <c r="S3732" s="223" t="n"/>
      <c r="T3732" s="244" t="n"/>
      <c r="U3732" s="246" t="n"/>
      <c r="V3732" s="244" t="n"/>
      <c r="W3732" s="244" t="n"/>
      <c r="X3732" s="244" t="n"/>
      <c r="Y3732" s="269" t="n"/>
      <c r="Z3732" s="270" t="n"/>
      <c r="AA3732" s="241" t="n"/>
      <c r="AB3732" s="244" t="n"/>
    </row>
    <row r="3733" ht="15" customHeight="1" s="283">
      <c r="A3733" s="109" t="n"/>
      <c r="B3733" s="222" t="n"/>
      <c r="C3733" s="244" t="n"/>
      <c r="D3733" s="244" t="n"/>
      <c r="E3733" s="244" t="n"/>
      <c r="F3733" s="244" t="n"/>
      <c r="G3733" s="244" t="n"/>
      <c r="H3733" s="244" t="n"/>
      <c r="I3733" s="267" t="n"/>
      <c r="J3733" s="268" t="n"/>
      <c r="K3733" s="244" t="n"/>
      <c r="L3733" s="244" t="n"/>
      <c r="M3733" s="259" t="n"/>
      <c r="N3733" s="244" t="n"/>
      <c r="O3733" s="244" t="n"/>
      <c r="P3733" s="244" t="n"/>
      <c r="Q3733" s="244" t="n"/>
      <c r="R3733" s="244" t="n"/>
      <c r="S3733" s="223" t="n"/>
      <c r="T3733" s="244" t="n"/>
      <c r="U3733" s="246" t="n"/>
      <c r="V3733" s="244" t="n"/>
      <c r="W3733" s="244" t="n"/>
      <c r="X3733" s="244" t="n"/>
      <c r="Y3733" s="269" t="n"/>
      <c r="Z3733" s="270" t="n"/>
      <c r="AA3733" s="241" t="n"/>
      <c r="AB3733" s="244" t="n"/>
    </row>
    <row r="3734" ht="15" customHeight="1" s="283">
      <c r="A3734" s="109" t="n"/>
      <c r="B3734" s="222" t="n"/>
      <c r="C3734" s="244" t="n"/>
      <c r="D3734" s="244" t="n"/>
      <c r="E3734" s="244" t="n"/>
      <c r="F3734" s="244" t="n"/>
      <c r="G3734" s="244" t="n"/>
      <c r="H3734" s="244" t="n"/>
      <c r="I3734" s="267" t="n"/>
      <c r="J3734" s="268" t="n"/>
      <c r="K3734" s="244" t="n"/>
      <c r="L3734" s="244" t="n"/>
      <c r="M3734" s="259" t="n"/>
      <c r="N3734" s="244" t="n"/>
      <c r="O3734" s="244" t="n"/>
      <c r="P3734" s="244" t="n"/>
      <c r="Q3734" s="244" t="n"/>
      <c r="R3734" s="244" t="n"/>
      <c r="S3734" s="223" t="n"/>
      <c r="T3734" s="244" t="n"/>
      <c r="U3734" s="246" t="n"/>
      <c r="V3734" s="244" t="n"/>
      <c r="W3734" s="244" t="n"/>
      <c r="X3734" s="244" t="n"/>
      <c r="Y3734" s="269" t="n"/>
      <c r="Z3734" s="270" t="n"/>
      <c r="AA3734" s="241" t="n"/>
      <c r="AB3734" s="244" t="n"/>
    </row>
    <row r="3735" ht="15" customHeight="1" s="283">
      <c r="A3735" s="109" t="n"/>
      <c r="B3735" s="222" t="n"/>
      <c r="C3735" s="244" t="n"/>
      <c r="D3735" s="244" t="n"/>
      <c r="E3735" s="244" t="n"/>
      <c r="F3735" s="244" t="n"/>
      <c r="G3735" s="244" t="n"/>
      <c r="H3735" s="244" t="n"/>
      <c r="I3735" s="267" t="n"/>
      <c r="J3735" s="268" t="n"/>
      <c r="K3735" s="244" t="n"/>
      <c r="L3735" s="244" t="n"/>
      <c r="M3735" s="259" t="n"/>
      <c r="N3735" s="244" t="n"/>
      <c r="O3735" s="244" t="n"/>
      <c r="P3735" s="244" t="n"/>
      <c r="Q3735" s="244" t="n"/>
      <c r="R3735" s="244" t="n"/>
      <c r="S3735" s="223" t="n"/>
      <c r="T3735" s="244" t="n"/>
      <c r="U3735" s="246" t="n"/>
      <c r="V3735" s="244" t="n"/>
      <c r="W3735" s="244" t="n"/>
      <c r="X3735" s="244" t="n"/>
      <c r="Y3735" s="269" t="n"/>
      <c r="Z3735" s="270" t="n"/>
      <c r="AA3735" s="241" t="n"/>
      <c r="AB3735" s="244" t="n"/>
    </row>
    <row r="3736" ht="15" customHeight="1" s="283">
      <c r="A3736" s="109" t="n"/>
      <c r="B3736" s="222" t="n"/>
      <c r="C3736" s="244" t="n"/>
      <c r="D3736" s="244" t="n"/>
      <c r="E3736" s="244" t="n"/>
      <c r="F3736" s="244" t="n"/>
      <c r="G3736" s="244" t="n"/>
      <c r="H3736" s="244" t="n"/>
      <c r="I3736" s="267" t="n"/>
      <c r="J3736" s="268" t="n"/>
      <c r="K3736" s="244" t="n"/>
      <c r="L3736" s="244" t="n"/>
      <c r="M3736" s="259" t="n"/>
      <c r="N3736" s="244" t="n"/>
      <c r="O3736" s="244" t="n"/>
      <c r="P3736" s="244" t="n"/>
      <c r="Q3736" s="244" t="n"/>
      <c r="R3736" s="244" t="n"/>
      <c r="S3736" s="223" t="n"/>
      <c r="T3736" s="244" t="n"/>
      <c r="U3736" s="246" t="n"/>
      <c r="V3736" s="244" t="n"/>
      <c r="W3736" s="244" t="n"/>
      <c r="X3736" s="244" t="n"/>
      <c r="Y3736" s="269" t="n"/>
      <c r="Z3736" s="270" t="n"/>
      <c r="AA3736" s="241" t="n"/>
      <c r="AB3736" s="244" t="n"/>
    </row>
    <row r="3737" ht="15" customHeight="1" s="283">
      <c r="A3737" s="109" t="n"/>
      <c r="B3737" s="222" t="n"/>
      <c r="C3737" s="244" t="n"/>
      <c r="D3737" s="244" t="n"/>
      <c r="E3737" s="244" t="n"/>
      <c r="F3737" s="244" t="n"/>
      <c r="G3737" s="244" t="n"/>
      <c r="H3737" s="244" t="n"/>
      <c r="I3737" s="267" t="n"/>
      <c r="J3737" s="268" t="n"/>
      <c r="K3737" s="244" t="n"/>
      <c r="L3737" s="244" t="n"/>
      <c r="M3737" s="259" t="n"/>
      <c r="N3737" s="244" t="n"/>
      <c r="O3737" s="244" t="n"/>
      <c r="P3737" s="244" t="n"/>
      <c r="Q3737" s="244" t="n"/>
      <c r="R3737" s="244" t="n"/>
      <c r="S3737" s="223" t="n"/>
      <c r="T3737" s="244" t="n"/>
      <c r="U3737" s="246" t="n"/>
      <c r="V3737" s="244" t="n"/>
      <c r="W3737" s="244" t="n"/>
      <c r="X3737" s="244" t="n"/>
      <c r="Y3737" s="269" t="n"/>
      <c r="Z3737" s="270" t="n"/>
      <c r="AA3737" s="241" t="n"/>
      <c r="AB3737" s="244" t="n"/>
    </row>
    <row r="3738" ht="15" customHeight="1" s="283">
      <c r="A3738" s="109" t="n"/>
      <c r="B3738" s="222" t="n"/>
      <c r="C3738" s="244" t="n"/>
      <c r="D3738" s="244" t="n"/>
      <c r="E3738" s="244" t="n"/>
      <c r="F3738" s="244" t="n"/>
      <c r="G3738" s="244" t="n"/>
      <c r="H3738" s="244" t="n"/>
      <c r="I3738" s="267" t="n"/>
      <c r="J3738" s="268" t="n"/>
      <c r="K3738" s="244" t="n"/>
      <c r="L3738" s="244" t="n"/>
      <c r="M3738" s="259" t="n"/>
      <c r="N3738" s="244" t="n"/>
      <c r="O3738" s="244" t="n"/>
      <c r="P3738" s="244" t="n"/>
      <c r="Q3738" s="244" t="n"/>
      <c r="R3738" s="244" t="n"/>
      <c r="S3738" s="223" t="n"/>
      <c r="T3738" s="244" t="n"/>
      <c r="U3738" s="246" t="n"/>
      <c r="V3738" s="244" t="n"/>
      <c r="W3738" s="244" t="n"/>
      <c r="X3738" s="244" t="n"/>
      <c r="Y3738" s="269" t="n"/>
      <c r="Z3738" s="270" t="n"/>
      <c r="AA3738" s="241" t="n"/>
      <c r="AB3738" s="244" t="n"/>
    </row>
    <row r="3739" ht="15" customHeight="1" s="283">
      <c r="A3739" s="109" t="n"/>
      <c r="B3739" s="222" t="n"/>
      <c r="C3739" s="244" t="n"/>
      <c r="D3739" s="244" t="n"/>
      <c r="E3739" s="244" t="n"/>
      <c r="F3739" s="244" t="n"/>
      <c r="G3739" s="244" t="n"/>
      <c r="H3739" s="244" t="n"/>
      <c r="I3739" s="267" t="n"/>
      <c r="J3739" s="268" t="n"/>
      <c r="K3739" s="244" t="n"/>
      <c r="L3739" s="244" t="n"/>
      <c r="M3739" s="259" t="n"/>
      <c r="N3739" s="244" t="n"/>
      <c r="O3739" s="244" t="n"/>
      <c r="P3739" s="244" t="n"/>
      <c r="Q3739" s="244" t="n"/>
      <c r="R3739" s="244" t="n"/>
      <c r="S3739" s="223" t="n"/>
      <c r="T3739" s="244" t="n"/>
      <c r="U3739" s="246" t="n"/>
      <c r="V3739" s="244" t="n"/>
      <c r="W3739" s="244" t="n"/>
      <c r="X3739" s="244" t="n"/>
      <c r="Y3739" s="269" t="n"/>
      <c r="Z3739" s="270" t="n"/>
      <c r="AA3739" s="241" t="n"/>
      <c r="AB3739" s="244" t="n"/>
    </row>
    <row r="3740" ht="15" customHeight="1" s="283">
      <c r="A3740" s="109" t="n"/>
      <c r="B3740" s="222" t="n"/>
      <c r="C3740" s="244" t="n"/>
      <c r="D3740" s="244" t="n"/>
      <c r="E3740" s="244" t="n"/>
      <c r="F3740" s="244" t="n"/>
      <c r="G3740" s="244" t="n"/>
      <c r="H3740" s="244" t="n"/>
      <c r="I3740" s="267" t="n"/>
      <c r="J3740" s="268" t="n"/>
      <c r="K3740" s="244" t="n"/>
      <c r="L3740" s="244" t="n"/>
      <c r="M3740" s="259" t="n"/>
      <c r="N3740" s="244" t="n"/>
      <c r="O3740" s="244" t="n"/>
      <c r="P3740" s="244" t="n"/>
      <c r="Q3740" s="244" t="n"/>
      <c r="R3740" s="244" t="n"/>
      <c r="S3740" s="223" t="n"/>
      <c r="T3740" s="244" t="n"/>
      <c r="U3740" s="246" t="n"/>
      <c r="V3740" s="244" t="n"/>
      <c r="W3740" s="244" t="n"/>
      <c r="X3740" s="244" t="n"/>
      <c r="Y3740" s="269" t="n"/>
      <c r="Z3740" s="270" t="n"/>
      <c r="AA3740" s="241" t="n"/>
      <c r="AB3740" s="244" t="n"/>
    </row>
    <row r="3741" ht="15" customHeight="1" s="283">
      <c r="A3741" s="109" t="n"/>
      <c r="B3741" s="222" t="n"/>
      <c r="C3741" s="244" t="n"/>
      <c r="D3741" s="244" t="n"/>
      <c r="E3741" s="244" t="n"/>
      <c r="F3741" s="244" t="n"/>
      <c r="G3741" s="244" t="n"/>
      <c r="H3741" s="244" t="n"/>
      <c r="I3741" s="267" t="n"/>
      <c r="J3741" s="268" t="n"/>
      <c r="K3741" s="244" t="n"/>
      <c r="L3741" s="244" t="n"/>
      <c r="M3741" s="259" t="n"/>
      <c r="N3741" s="244" t="n"/>
      <c r="O3741" s="244" t="n"/>
      <c r="P3741" s="244" t="n"/>
      <c r="Q3741" s="244" t="n"/>
      <c r="R3741" s="244" t="n"/>
      <c r="S3741" s="223" t="n"/>
      <c r="T3741" s="244" t="n"/>
      <c r="U3741" s="246" t="n"/>
      <c r="V3741" s="244" t="n"/>
      <c r="W3741" s="244" t="n"/>
      <c r="X3741" s="244" t="n"/>
      <c r="Y3741" s="269" t="n"/>
      <c r="Z3741" s="270" t="n"/>
      <c r="AA3741" s="241" t="n"/>
      <c r="AB3741" s="244" t="n"/>
    </row>
    <row r="3742" ht="15" customHeight="1" s="283">
      <c r="A3742" s="109" t="n"/>
      <c r="B3742" s="222" t="n"/>
      <c r="C3742" s="244" t="n"/>
      <c r="D3742" s="244" t="n"/>
      <c r="E3742" s="244" t="n"/>
      <c r="F3742" s="244" t="n"/>
      <c r="G3742" s="244" t="n"/>
      <c r="H3742" s="244" t="n"/>
      <c r="I3742" s="267" t="n"/>
      <c r="J3742" s="268" t="n"/>
      <c r="K3742" s="244" t="n"/>
      <c r="L3742" s="244" t="n"/>
      <c r="M3742" s="259" t="n"/>
      <c r="N3742" s="244" t="n"/>
      <c r="O3742" s="244" t="n"/>
      <c r="P3742" s="244" t="n"/>
      <c r="Q3742" s="244" t="n"/>
      <c r="R3742" s="244" t="n"/>
      <c r="S3742" s="223" t="n"/>
      <c r="T3742" s="244" t="n"/>
      <c r="U3742" s="246" t="n"/>
      <c r="V3742" s="244" t="n"/>
      <c r="W3742" s="244" t="n"/>
      <c r="X3742" s="244" t="n"/>
      <c r="Y3742" s="269" t="n"/>
      <c r="Z3742" s="270" t="n"/>
      <c r="AA3742" s="241" t="n"/>
      <c r="AB3742" s="244" t="n"/>
    </row>
    <row r="3743" ht="15" customHeight="1" s="283">
      <c r="A3743" s="109" t="n"/>
      <c r="B3743" s="222" t="n"/>
      <c r="C3743" s="244" t="n"/>
      <c r="D3743" s="244" t="n"/>
      <c r="E3743" s="244" t="n"/>
      <c r="F3743" s="244" t="n"/>
      <c r="G3743" s="244" t="n"/>
      <c r="H3743" s="244" t="n"/>
      <c r="I3743" s="267" t="n"/>
      <c r="J3743" s="268" t="n"/>
      <c r="K3743" s="244" t="n"/>
      <c r="L3743" s="244" t="n"/>
      <c r="M3743" s="259" t="n"/>
      <c r="N3743" s="244" t="n"/>
      <c r="O3743" s="244" t="n"/>
      <c r="P3743" s="244" t="n"/>
      <c r="Q3743" s="244" t="n"/>
      <c r="R3743" s="244" t="n"/>
      <c r="S3743" s="223" t="n"/>
      <c r="T3743" s="244" t="n"/>
      <c r="U3743" s="246" t="n"/>
      <c r="V3743" s="244" t="n"/>
      <c r="W3743" s="244" t="n"/>
      <c r="X3743" s="244" t="n"/>
      <c r="Y3743" s="269" t="n"/>
      <c r="Z3743" s="270" t="n"/>
      <c r="AA3743" s="241" t="n"/>
      <c r="AB3743" s="244" t="n"/>
    </row>
    <row r="3744" ht="15" customHeight="1" s="283">
      <c r="A3744" s="109" t="n"/>
      <c r="B3744" s="222" t="n"/>
      <c r="C3744" s="244" t="n"/>
      <c r="D3744" s="244" t="n"/>
      <c r="E3744" s="244" t="n"/>
      <c r="F3744" s="244" t="n"/>
      <c r="G3744" s="244" t="n"/>
      <c r="H3744" s="244" t="n"/>
      <c r="I3744" s="267" t="n"/>
      <c r="J3744" s="268" t="n"/>
      <c r="K3744" s="244" t="n"/>
      <c r="L3744" s="244" t="n"/>
      <c r="M3744" s="259" t="n"/>
      <c r="N3744" s="244" t="n"/>
      <c r="O3744" s="244" t="n"/>
      <c r="P3744" s="244" t="n"/>
      <c r="Q3744" s="244" t="n"/>
      <c r="R3744" s="244" t="n"/>
      <c r="S3744" s="223" t="n"/>
      <c r="T3744" s="244" t="n"/>
      <c r="U3744" s="246" t="n"/>
      <c r="V3744" s="244" t="n"/>
      <c r="W3744" s="244" t="n"/>
      <c r="X3744" s="244" t="n"/>
      <c r="Y3744" s="269" t="n"/>
      <c r="Z3744" s="270" t="n"/>
      <c r="AA3744" s="241" t="n"/>
      <c r="AB3744" s="244" t="n"/>
    </row>
    <row r="3745" ht="15" customHeight="1" s="283">
      <c r="A3745" s="109" t="n"/>
      <c r="B3745" s="222" t="n"/>
      <c r="C3745" s="244" t="n"/>
      <c r="D3745" s="244" t="n"/>
      <c r="E3745" s="244" t="n"/>
      <c r="F3745" s="244" t="n"/>
      <c r="G3745" s="244" t="n"/>
      <c r="H3745" s="244" t="n"/>
      <c r="I3745" s="267" t="n"/>
      <c r="J3745" s="268" t="n"/>
      <c r="K3745" s="244" t="n"/>
      <c r="L3745" s="244" t="n"/>
      <c r="M3745" s="259" t="n"/>
      <c r="N3745" s="244" t="n"/>
      <c r="O3745" s="244" t="n"/>
      <c r="P3745" s="244" t="n"/>
      <c r="Q3745" s="244" t="n"/>
      <c r="R3745" s="244" t="n"/>
      <c r="S3745" s="223" t="n"/>
      <c r="T3745" s="244" t="n"/>
      <c r="U3745" s="246" t="n"/>
      <c r="V3745" s="244" t="n"/>
      <c r="W3745" s="244" t="n"/>
      <c r="X3745" s="244" t="n"/>
      <c r="Y3745" s="269" t="n"/>
      <c r="Z3745" s="270" t="n"/>
      <c r="AA3745" s="241" t="n"/>
      <c r="AB3745" s="244" t="n"/>
    </row>
    <row r="3746" ht="15" customHeight="1" s="283">
      <c r="A3746" s="109" t="n"/>
      <c r="B3746" s="222" t="n"/>
      <c r="C3746" s="244" t="n"/>
      <c r="D3746" s="244" t="n"/>
      <c r="E3746" s="244" t="n"/>
      <c r="F3746" s="244" t="n"/>
      <c r="G3746" s="244" t="n"/>
      <c r="H3746" s="244" t="n"/>
      <c r="I3746" s="267" t="n"/>
      <c r="J3746" s="268" t="n"/>
      <c r="K3746" s="244" t="n"/>
      <c r="L3746" s="244" t="n"/>
      <c r="M3746" s="259" t="n"/>
      <c r="N3746" s="244" t="n"/>
      <c r="O3746" s="244" t="n"/>
      <c r="P3746" s="244" t="n"/>
      <c r="Q3746" s="244" t="n"/>
      <c r="R3746" s="244" t="n"/>
      <c r="S3746" s="223" t="n"/>
      <c r="T3746" s="244" t="n"/>
      <c r="U3746" s="246" t="n"/>
      <c r="V3746" s="244" t="n"/>
      <c r="W3746" s="244" t="n"/>
      <c r="X3746" s="244" t="n"/>
      <c r="Y3746" s="269" t="n"/>
      <c r="Z3746" s="270" t="n"/>
      <c r="AA3746" s="241" t="n"/>
      <c r="AB3746" s="244" t="n"/>
    </row>
    <row r="3747" ht="15" customHeight="1" s="283">
      <c r="A3747" s="109" t="n"/>
      <c r="B3747" s="222" t="n"/>
      <c r="C3747" s="244" t="n"/>
      <c r="D3747" s="244" t="n"/>
      <c r="E3747" s="244" t="n"/>
      <c r="F3747" s="244" t="n"/>
      <c r="G3747" s="244" t="n"/>
      <c r="H3747" s="244" t="n"/>
      <c r="I3747" s="267" t="n"/>
      <c r="J3747" s="268" t="n"/>
      <c r="K3747" s="244" t="n"/>
      <c r="L3747" s="244" t="n"/>
      <c r="M3747" s="259" t="n"/>
      <c r="N3747" s="244" t="n"/>
      <c r="O3747" s="244" t="n"/>
      <c r="P3747" s="244" t="n"/>
      <c r="Q3747" s="244" t="n"/>
      <c r="R3747" s="244" t="n"/>
      <c r="S3747" s="223" t="n"/>
      <c r="T3747" s="244" t="n"/>
      <c r="U3747" s="246" t="n"/>
      <c r="V3747" s="244" t="n"/>
      <c r="W3747" s="244" t="n"/>
      <c r="X3747" s="244" t="n"/>
      <c r="Y3747" s="269" t="n"/>
      <c r="Z3747" s="270" t="n"/>
      <c r="AA3747" s="241" t="n"/>
      <c r="AB3747" s="244" t="n"/>
    </row>
    <row r="3748" ht="15" customHeight="1" s="283">
      <c r="A3748" s="109" t="n"/>
      <c r="B3748" s="222" t="n"/>
      <c r="C3748" s="244" t="n"/>
      <c r="D3748" s="244" t="n"/>
      <c r="E3748" s="244" t="n"/>
      <c r="F3748" s="244" t="n"/>
      <c r="G3748" s="244" t="n"/>
      <c r="H3748" s="244" t="n"/>
      <c r="I3748" s="267" t="n"/>
      <c r="J3748" s="268" t="n"/>
      <c r="K3748" s="244" t="n"/>
      <c r="L3748" s="244" t="n"/>
      <c r="M3748" s="259" t="n"/>
      <c r="N3748" s="244" t="n"/>
      <c r="O3748" s="244" t="n"/>
      <c r="P3748" s="244" t="n"/>
      <c r="Q3748" s="244" t="n"/>
      <c r="R3748" s="244" t="n"/>
      <c r="S3748" s="223" t="n"/>
      <c r="T3748" s="244" t="n"/>
      <c r="U3748" s="246" t="n"/>
      <c r="V3748" s="244" t="n"/>
      <c r="W3748" s="244" t="n"/>
      <c r="X3748" s="244" t="n"/>
      <c r="Y3748" s="269" t="n"/>
      <c r="Z3748" s="270" t="n"/>
      <c r="AA3748" s="241" t="n"/>
      <c r="AB3748" s="244" t="n"/>
    </row>
    <row r="3749" ht="15" customHeight="1" s="283">
      <c r="A3749" s="109" t="n"/>
      <c r="B3749" s="222" t="n"/>
      <c r="C3749" s="244" t="n"/>
      <c r="D3749" s="244" t="n"/>
      <c r="E3749" s="244" t="n"/>
      <c r="F3749" s="244" t="n"/>
      <c r="G3749" s="244" t="n"/>
      <c r="H3749" s="244" t="n"/>
      <c r="I3749" s="267" t="n"/>
      <c r="J3749" s="268" t="n"/>
      <c r="K3749" s="244" t="n"/>
      <c r="L3749" s="244" t="n"/>
      <c r="M3749" s="259" t="n"/>
      <c r="N3749" s="244" t="n"/>
      <c r="O3749" s="244" t="n"/>
      <c r="P3749" s="244" t="n"/>
      <c r="Q3749" s="244" t="n"/>
      <c r="R3749" s="244" t="n"/>
      <c r="S3749" s="223" t="n"/>
      <c r="T3749" s="244" t="n"/>
      <c r="U3749" s="246" t="n"/>
      <c r="V3749" s="244" t="n"/>
      <c r="W3749" s="244" t="n"/>
      <c r="X3749" s="244" t="n"/>
      <c r="Y3749" s="269" t="n"/>
      <c r="Z3749" s="270" t="n"/>
      <c r="AA3749" s="241" t="n"/>
      <c r="AB3749" s="244" t="n"/>
    </row>
    <row r="3750" ht="15" customHeight="1" s="283">
      <c r="A3750" s="109" t="n"/>
      <c r="B3750" s="222" t="n"/>
      <c r="C3750" s="244" t="n"/>
      <c r="D3750" s="244" t="n"/>
      <c r="E3750" s="244" t="n"/>
      <c r="F3750" s="244" t="n"/>
      <c r="G3750" s="244" t="n"/>
      <c r="H3750" s="244" t="n"/>
      <c r="I3750" s="267" t="n"/>
      <c r="J3750" s="268" t="n"/>
      <c r="K3750" s="244" t="n"/>
      <c r="L3750" s="244" t="n"/>
      <c r="M3750" s="259" t="n"/>
      <c r="N3750" s="244" t="n"/>
      <c r="O3750" s="244" t="n"/>
      <c r="P3750" s="244" t="n"/>
      <c r="Q3750" s="244" t="n"/>
      <c r="R3750" s="244" t="n"/>
      <c r="S3750" s="223" t="n"/>
      <c r="T3750" s="244" t="n"/>
      <c r="U3750" s="246" t="n"/>
      <c r="V3750" s="244" t="n"/>
      <c r="W3750" s="244" t="n"/>
      <c r="X3750" s="244" t="n"/>
      <c r="Y3750" s="269" t="n"/>
      <c r="Z3750" s="270" t="n"/>
      <c r="AA3750" s="241" t="n"/>
      <c r="AB3750" s="244" t="n"/>
    </row>
    <row r="3751" ht="15" customHeight="1" s="283">
      <c r="A3751" s="109" t="n"/>
      <c r="B3751" s="222" t="n"/>
      <c r="C3751" s="244" t="n"/>
      <c r="D3751" s="244" t="n"/>
      <c r="E3751" s="244" t="n"/>
      <c r="F3751" s="244" t="n"/>
      <c r="G3751" s="244" t="n"/>
      <c r="H3751" s="244" t="n"/>
      <c r="I3751" s="267" t="n"/>
      <c r="J3751" s="268" t="n"/>
      <c r="K3751" s="244" t="n"/>
      <c r="L3751" s="244" t="n"/>
      <c r="M3751" s="259" t="n"/>
      <c r="N3751" s="244" t="n"/>
      <c r="O3751" s="244" t="n"/>
      <c r="P3751" s="244" t="n"/>
      <c r="Q3751" s="244" t="n"/>
      <c r="R3751" s="244" t="n"/>
      <c r="S3751" s="223" t="n"/>
      <c r="T3751" s="244" t="n"/>
      <c r="U3751" s="246" t="n"/>
      <c r="V3751" s="244" t="n"/>
      <c r="W3751" s="244" t="n"/>
      <c r="X3751" s="244" t="n"/>
      <c r="Y3751" s="269" t="n"/>
      <c r="Z3751" s="270" t="n"/>
      <c r="AA3751" s="241" t="n"/>
      <c r="AB3751" s="244" t="n"/>
    </row>
    <row r="3752" ht="15" customHeight="1" s="283">
      <c r="A3752" s="109" t="n"/>
      <c r="B3752" s="222" t="n"/>
      <c r="C3752" s="244" t="n"/>
      <c r="D3752" s="244" t="n"/>
      <c r="E3752" s="244" t="n"/>
      <c r="F3752" s="244" t="n"/>
      <c r="G3752" s="244" t="n"/>
      <c r="H3752" s="244" t="n"/>
      <c r="I3752" s="267" t="n"/>
      <c r="J3752" s="268" t="n"/>
      <c r="K3752" s="244" t="n"/>
      <c r="L3752" s="244" t="n"/>
      <c r="M3752" s="259" t="n"/>
      <c r="N3752" s="244" t="n"/>
      <c r="O3752" s="244" t="n"/>
      <c r="P3752" s="244" t="n"/>
      <c r="Q3752" s="244" t="n"/>
      <c r="R3752" s="244" t="n"/>
      <c r="S3752" s="223" t="n"/>
      <c r="T3752" s="244" t="n"/>
      <c r="U3752" s="246" t="n"/>
      <c r="V3752" s="244" t="n"/>
      <c r="W3752" s="244" t="n"/>
      <c r="X3752" s="244" t="n"/>
      <c r="Y3752" s="269" t="n"/>
      <c r="Z3752" s="270" t="n"/>
      <c r="AA3752" s="241" t="n"/>
      <c r="AB3752" s="244" t="n"/>
    </row>
    <row r="3753" ht="15" customHeight="1" s="283">
      <c r="A3753" s="109" t="n"/>
      <c r="B3753" s="222" t="n"/>
      <c r="C3753" s="244" t="n"/>
      <c r="D3753" s="244" t="n"/>
      <c r="E3753" s="244" t="n"/>
      <c r="F3753" s="244" t="n"/>
      <c r="G3753" s="244" t="n"/>
      <c r="H3753" s="244" t="n"/>
      <c r="I3753" s="267" t="n"/>
      <c r="J3753" s="268" t="n"/>
      <c r="K3753" s="244" t="n"/>
      <c r="L3753" s="244" t="n"/>
      <c r="M3753" s="259" t="n"/>
      <c r="N3753" s="244" t="n"/>
      <c r="O3753" s="244" t="n"/>
      <c r="P3753" s="244" t="n"/>
      <c r="Q3753" s="244" t="n"/>
      <c r="R3753" s="244" t="n"/>
      <c r="S3753" s="223" t="n"/>
      <c r="T3753" s="244" t="n"/>
      <c r="U3753" s="246" t="n"/>
      <c r="V3753" s="244" t="n"/>
      <c r="W3753" s="244" t="n"/>
      <c r="X3753" s="244" t="n"/>
      <c r="Y3753" s="269" t="n"/>
      <c r="Z3753" s="270" t="n"/>
      <c r="AA3753" s="241" t="n"/>
      <c r="AB3753" s="244" t="n"/>
    </row>
    <row r="3754" ht="15" customHeight="1" s="283">
      <c r="A3754" s="109" t="n"/>
      <c r="B3754" s="222" t="n"/>
      <c r="C3754" s="244" t="n"/>
      <c r="D3754" s="244" t="n"/>
      <c r="E3754" s="244" t="n"/>
      <c r="F3754" s="244" t="n"/>
      <c r="G3754" s="244" t="n"/>
      <c r="H3754" s="244" t="n"/>
      <c r="I3754" s="267" t="n"/>
      <c r="J3754" s="268" t="n"/>
      <c r="K3754" s="244" t="n"/>
      <c r="L3754" s="244" t="n"/>
      <c r="M3754" s="259" t="n"/>
      <c r="N3754" s="244" t="n"/>
      <c r="O3754" s="244" t="n"/>
      <c r="P3754" s="244" t="n"/>
      <c r="Q3754" s="244" t="n"/>
      <c r="R3754" s="244" t="n"/>
      <c r="S3754" s="223" t="n"/>
      <c r="T3754" s="244" t="n"/>
      <c r="U3754" s="246" t="n"/>
      <c r="V3754" s="244" t="n"/>
      <c r="W3754" s="244" t="n"/>
      <c r="X3754" s="244" t="n"/>
      <c r="Y3754" s="269" t="n"/>
      <c r="Z3754" s="270" t="n"/>
      <c r="AA3754" s="241" t="n"/>
      <c r="AB3754" s="244" t="n"/>
    </row>
    <row r="3755" ht="15" customHeight="1" s="283">
      <c r="A3755" s="109" t="n"/>
      <c r="B3755" s="222" t="n"/>
      <c r="C3755" s="244" t="n"/>
      <c r="D3755" s="244" t="n"/>
      <c r="E3755" s="244" t="n"/>
      <c r="F3755" s="244" t="n"/>
      <c r="G3755" s="244" t="n"/>
      <c r="H3755" s="244" t="n"/>
      <c r="I3755" s="267" t="n"/>
      <c r="J3755" s="268" t="n"/>
      <c r="K3755" s="244" t="n"/>
      <c r="L3755" s="244" t="n"/>
      <c r="M3755" s="259" t="n"/>
      <c r="N3755" s="244" t="n"/>
      <c r="O3755" s="244" t="n"/>
      <c r="P3755" s="244" t="n"/>
      <c r="Q3755" s="244" t="n"/>
      <c r="R3755" s="244" t="n"/>
      <c r="S3755" s="223" t="n"/>
      <c r="T3755" s="244" t="n"/>
      <c r="U3755" s="246" t="n"/>
      <c r="V3755" s="244" t="n"/>
      <c r="W3755" s="244" t="n"/>
      <c r="X3755" s="244" t="n"/>
      <c r="Y3755" s="269" t="n"/>
      <c r="Z3755" s="270" t="n"/>
      <c r="AA3755" s="241" t="n"/>
      <c r="AB3755" s="244" t="n"/>
    </row>
    <row r="3756" ht="15" customHeight="1" s="283">
      <c r="A3756" s="109" t="n"/>
      <c r="B3756" s="222" t="n"/>
      <c r="C3756" s="244" t="n"/>
      <c r="D3756" s="244" t="n"/>
      <c r="E3756" s="244" t="n"/>
      <c r="F3756" s="244" t="n"/>
      <c r="G3756" s="244" t="n"/>
      <c r="H3756" s="244" t="n"/>
      <c r="I3756" s="267" t="n"/>
      <c r="J3756" s="268" t="n"/>
      <c r="K3756" s="244" t="n"/>
      <c r="L3756" s="244" t="n"/>
      <c r="M3756" s="259" t="n"/>
      <c r="N3756" s="244" t="n"/>
      <c r="O3756" s="244" t="n"/>
      <c r="P3756" s="244" t="n"/>
      <c r="Q3756" s="244" t="n"/>
      <c r="R3756" s="244" t="n"/>
      <c r="S3756" s="223" t="n"/>
      <c r="T3756" s="244" t="n"/>
      <c r="U3756" s="246" t="n"/>
      <c r="V3756" s="244" t="n"/>
      <c r="W3756" s="244" t="n"/>
      <c r="X3756" s="244" t="n"/>
      <c r="Y3756" s="269" t="n"/>
      <c r="Z3756" s="270" t="n"/>
      <c r="AA3756" s="241" t="n"/>
      <c r="AB3756" s="244" t="n"/>
    </row>
    <row r="3757" ht="15" customHeight="1" s="283">
      <c r="A3757" s="109" t="n"/>
      <c r="B3757" s="222" t="n"/>
      <c r="C3757" s="244" t="n"/>
      <c r="D3757" s="244" t="n"/>
      <c r="E3757" s="244" t="n"/>
      <c r="F3757" s="244" t="n"/>
      <c r="G3757" s="244" t="n"/>
      <c r="H3757" s="244" t="n"/>
      <c r="I3757" s="267" t="n"/>
      <c r="J3757" s="268" t="n"/>
      <c r="K3757" s="244" t="n"/>
      <c r="L3757" s="244" t="n"/>
      <c r="M3757" s="259" t="n"/>
      <c r="N3757" s="244" t="n"/>
      <c r="O3757" s="244" t="n"/>
      <c r="P3757" s="244" t="n"/>
      <c r="Q3757" s="244" t="n"/>
      <c r="R3757" s="244" t="n"/>
      <c r="S3757" s="223" t="n"/>
      <c r="T3757" s="244" t="n"/>
      <c r="U3757" s="246" t="n"/>
      <c r="V3757" s="244" t="n"/>
      <c r="W3757" s="244" t="n"/>
      <c r="X3757" s="244" t="n"/>
      <c r="Y3757" s="269" t="n"/>
      <c r="Z3757" s="270" t="n"/>
      <c r="AA3757" s="241" t="n"/>
      <c r="AB3757" s="244" t="n"/>
    </row>
    <row r="3758" ht="15" customHeight="1" s="283">
      <c r="A3758" s="109" t="n"/>
      <c r="B3758" s="222" t="n"/>
      <c r="C3758" s="244" t="n"/>
      <c r="D3758" s="244" t="n"/>
      <c r="E3758" s="244" t="n"/>
      <c r="F3758" s="244" t="n"/>
      <c r="G3758" s="244" t="n"/>
      <c r="H3758" s="244" t="n"/>
      <c r="I3758" s="267" t="n"/>
      <c r="J3758" s="268" t="n"/>
      <c r="K3758" s="244" t="n"/>
      <c r="L3758" s="244" t="n"/>
      <c r="M3758" s="259" t="n"/>
      <c r="N3758" s="244" t="n"/>
      <c r="O3758" s="244" t="n"/>
      <c r="P3758" s="244" t="n"/>
      <c r="Q3758" s="244" t="n"/>
      <c r="R3758" s="244" t="n"/>
      <c r="S3758" s="223" t="n"/>
      <c r="T3758" s="244" t="n"/>
      <c r="U3758" s="246" t="n"/>
      <c r="V3758" s="244" t="n"/>
      <c r="W3758" s="244" t="n"/>
      <c r="X3758" s="244" t="n"/>
      <c r="Y3758" s="269" t="n"/>
      <c r="Z3758" s="270" t="n"/>
      <c r="AA3758" s="241" t="n"/>
      <c r="AB3758" s="244" t="n"/>
    </row>
    <row r="3759" ht="15" customHeight="1" s="283">
      <c r="A3759" s="109" t="n"/>
      <c r="B3759" s="222" t="n"/>
      <c r="C3759" s="244" t="n"/>
      <c r="D3759" s="244" t="n"/>
      <c r="E3759" s="244" t="n"/>
      <c r="F3759" s="244" t="n"/>
      <c r="G3759" s="244" t="n"/>
      <c r="H3759" s="244" t="n"/>
      <c r="I3759" s="267" t="n"/>
      <c r="J3759" s="268" t="n"/>
      <c r="K3759" s="244" t="n"/>
      <c r="L3759" s="244" t="n"/>
      <c r="M3759" s="259" t="n"/>
      <c r="N3759" s="244" t="n"/>
      <c r="O3759" s="244" t="n"/>
      <c r="P3759" s="244" t="n"/>
      <c r="Q3759" s="244" t="n"/>
      <c r="R3759" s="244" t="n"/>
      <c r="S3759" s="223" t="n"/>
      <c r="T3759" s="244" t="n"/>
      <c r="U3759" s="246" t="n"/>
      <c r="V3759" s="244" t="n"/>
      <c r="W3759" s="244" t="n"/>
      <c r="X3759" s="244" t="n"/>
      <c r="Y3759" s="269" t="n"/>
      <c r="Z3759" s="270" t="n"/>
      <c r="AA3759" s="241" t="n"/>
      <c r="AB3759" s="244" t="n"/>
    </row>
    <row r="3760" ht="15" customHeight="1" s="283">
      <c r="A3760" s="109" t="n"/>
      <c r="B3760" s="222" t="n"/>
      <c r="C3760" s="244" t="n"/>
      <c r="D3760" s="244" t="n"/>
      <c r="E3760" s="244" t="n"/>
      <c r="F3760" s="244" t="n"/>
      <c r="G3760" s="244" t="n"/>
      <c r="H3760" s="244" t="n"/>
      <c r="I3760" s="267" t="n"/>
      <c r="J3760" s="268" t="n"/>
      <c r="K3760" s="244" t="n"/>
      <c r="L3760" s="244" t="n"/>
      <c r="M3760" s="259" t="n"/>
      <c r="N3760" s="244" t="n"/>
      <c r="O3760" s="244" t="n"/>
      <c r="P3760" s="244" t="n"/>
      <c r="Q3760" s="244" t="n"/>
      <c r="R3760" s="244" t="n"/>
      <c r="S3760" s="223" t="n"/>
      <c r="T3760" s="244" t="n"/>
      <c r="U3760" s="246" t="n"/>
      <c r="V3760" s="244" t="n"/>
      <c r="W3760" s="244" t="n"/>
      <c r="X3760" s="244" t="n"/>
      <c r="Y3760" s="269" t="n"/>
      <c r="Z3760" s="270" t="n"/>
      <c r="AA3760" s="241" t="n"/>
      <c r="AB3760" s="244" t="n"/>
    </row>
    <row r="3761" ht="15" customHeight="1" s="283">
      <c r="A3761" s="109" t="n"/>
      <c r="B3761" s="222" t="n"/>
      <c r="C3761" s="244" t="n"/>
      <c r="D3761" s="244" t="n"/>
      <c r="E3761" s="244" t="n"/>
      <c r="F3761" s="244" t="n"/>
      <c r="G3761" s="244" t="n"/>
      <c r="H3761" s="244" t="n"/>
      <c r="I3761" s="267" t="n"/>
      <c r="J3761" s="268" t="n"/>
      <c r="K3761" s="244" t="n"/>
      <c r="L3761" s="244" t="n"/>
      <c r="M3761" s="259" t="n"/>
      <c r="N3761" s="244" t="n"/>
      <c r="O3761" s="244" t="n"/>
      <c r="P3761" s="244" t="n"/>
      <c r="Q3761" s="244" t="n"/>
      <c r="R3761" s="244" t="n"/>
      <c r="S3761" s="223" t="n"/>
      <c r="T3761" s="244" t="n"/>
      <c r="U3761" s="246" t="n"/>
      <c r="V3761" s="244" t="n"/>
      <c r="W3761" s="244" t="n"/>
      <c r="X3761" s="244" t="n"/>
      <c r="Y3761" s="269" t="n"/>
      <c r="Z3761" s="270" t="n"/>
      <c r="AA3761" s="241" t="n"/>
      <c r="AB3761" s="244" t="n"/>
    </row>
    <row r="3762" ht="15" customHeight="1" s="283">
      <c r="A3762" s="109" t="n"/>
      <c r="B3762" s="222" t="n"/>
      <c r="C3762" s="244" t="n"/>
      <c r="D3762" s="244" t="n"/>
      <c r="E3762" s="244" t="n"/>
      <c r="F3762" s="244" t="n"/>
      <c r="G3762" s="244" t="n"/>
      <c r="H3762" s="244" t="n"/>
      <c r="I3762" s="267" t="n"/>
      <c r="J3762" s="268" t="n"/>
      <c r="K3762" s="244" t="n"/>
      <c r="L3762" s="244" t="n"/>
      <c r="M3762" s="259" t="n"/>
      <c r="N3762" s="244" t="n"/>
      <c r="O3762" s="244" t="n"/>
      <c r="P3762" s="244" t="n"/>
      <c r="Q3762" s="244" t="n"/>
      <c r="R3762" s="244" t="n"/>
      <c r="S3762" s="223" t="n"/>
      <c r="T3762" s="244" t="n"/>
      <c r="U3762" s="246" t="n"/>
      <c r="V3762" s="244" t="n"/>
      <c r="W3762" s="244" t="n"/>
      <c r="X3762" s="244" t="n"/>
      <c r="Y3762" s="269" t="n"/>
      <c r="Z3762" s="270" t="n"/>
      <c r="AA3762" s="241" t="n"/>
      <c r="AB3762" s="244" t="n"/>
    </row>
    <row r="3763" ht="15" customHeight="1" s="283">
      <c r="A3763" s="109" t="n"/>
      <c r="B3763" s="222" t="n"/>
      <c r="C3763" s="244" t="n"/>
      <c r="D3763" s="244" t="n"/>
      <c r="E3763" s="244" t="n"/>
      <c r="F3763" s="244" t="n"/>
      <c r="G3763" s="244" t="n"/>
      <c r="H3763" s="244" t="n"/>
      <c r="I3763" s="267" t="n"/>
      <c r="J3763" s="268" t="n"/>
      <c r="K3763" s="244" t="n"/>
      <c r="L3763" s="244" t="n"/>
      <c r="M3763" s="259" t="n"/>
      <c r="N3763" s="244" t="n"/>
      <c r="O3763" s="244" t="n"/>
      <c r="P3763" s="244" t="n"/>
      <c r="Q3763" s="244" t="n"/>
      <c r="R3763" s="244" t="n"/>
      <c r="S3763" s="223" t="n"/>
      <c r="T3763" s="244" t="n"/>
      <c r="U3763" s="246" t="n"/>
      <c r="V3763" s="244" t="n"/>
      <c r="W3763" s="244" t="n"/>
      <c r="X3763" s="244" t="n"/>
      <c r="Y3763" s="269" t="n"/>
      <c r="Z3763" s="270" t="n"/>
      <c r="AA3763" s="241" t="n"/>
      <c r="AB3763" s="244" t="n"/>
    </row>
    <row r="3764" ht="15" customHeight="1" s="283">
      <c r="A3764" s="109" t="n"/>
      <c r="B3764" s="222" t="n"/>
      <c r="C3764" s="244" t="n"/>
      <c r="D3764" s="244" t="n"/>
      <c r="E3764" s="244" t="n"/>
      <c r="F3764" s="244" t="n"/>
      <c r="G3764" s="244" t="n"/>
      <c r="H3764" s="244" t="n"/>
      <c r="I3764" s="267" t="n"/>
      <c r="J3764" s="268" t="n"/>
      <c r="K3764" s="244" t="n"/>
      <c r="L3764" s="244" t="n"/>
      <c r="M3764" s="259" t="n"/>
      <c r="N3764" s="244" t="n"/>
      <c r="O3764" s="244" t="n"/>
      <c r="P3764" s="244" t="n"/>
      <c r="Q3764" s="244" t="n"/>
      <c r="R3764" s="244" t="n"/>
      <c r="S3764" s="223" t="n"/>
      <c r="T3764" s="244" t="n"/>
      <c r="U3764" s="246" t="n"/>
      <c r="V3764" s="244" t="n"/>
      <c r="W3764" s="244" t="n"/>
      <c r="X3764" s="244" t="n"/>
      <c r="Y3764" s="269" t="n"/>
      <c r="Z3764" s="270" t="n"/>
      <c r="AA3764" s="241" t="n"/>
      <c r="AB3764" s="244" t="n"/>
    </row>
    <row r="3765" ht="15" customHeight="1" s="283">
      <c r="A3765" s="109" t="n"/>
      <c r="B3765" s="222" t="n"/>
      <c r="C3765" s="244" t="n"/>
      <c r="D3765" s="244" t="n"/>
      <c r="E3765" s="244" t="n"/>
      <c r="F3765" s="244" t="n"/>
      <c r="G3765" s="244" t="n"/>
      <c r="H3765" s="244" t="n"/>
      <c r="I3765" s="267" t="n"/>
      <c r="J3765" s="268" t="n"/>
      <c r="K3765" s="244" t="n"/>
      <c r="L3765" s="244" t="n"/>
      <c r="M3765" s="259" t="n"/>
      <c r="N3765" s="244" t="n"/>
      <c r="O3765" s="244" t="n"/>
      <c r="P3765" s="244" t="n"/>
      <c r="Q3765" s="244" t="n"/>
      <c r="R3765" s="244" t="n"/>
      <c r="S3765" s="223" t="n"/>
      <c r="T3765" s="244" t="n"/>
      <c r="U3765" s="246" t="n"/>
      <c r="V3765" s="244" t="n"/>
      <c r="W3765" s="244" t="n"/>
      <c r="X3765" s="244" t="n"/>
      <c r="Y3765" s="269" t="n"/>
      <c r="Z3765" s="270" t="n"/>
      <c r="AA3765" s="241" t="n"/>
      <c r="AB3765" s="244" t="n"/>
    </row>
    <row r="3766" ht="15" customHeight="1" s="283">
      <c r="A3766" s="109" t="n"/>
      <c r="B3766" s="222" t="n"/>
      <c r="C3766" s="244" t="n"/>
      <c r="D3766" s="244" t="n"/>
      <c r="E3766" s="244" t="n"/>
      <c r="F3766" s="244" t="n"/>
      <c r="G3766" s="244" t="n"/>
      <c r="H3766" s="244" t="n"/>
      <c r="I3766" s="267" t="n"/>
      <c r="J3766" s="268" t="n"/>
      <c r="K3766" s="244" t="n"/>
      <c r="L3766" s="244" t="n"/>
      <c r="M3766" s="259" t="n"/>
      <c r="N3766" s="244" t="n"/>
      <c r="O3766" s="244" t="n"/>
      <c r="P3766" s="244" t="n"/>
      <c r="Q3766" s="244" t="n"/>
      <c r="R3766" s="244" t="n"/>
      <c r="S3766" s="223" t="n"/>
      <c r="T3766" s="244" t="n"/>
      <c r="U3766" s="246" t="n"/>
      <c r="V3766" s="244" t="n"/>
      <c r="W3766" s="244" t="n"/>
      <c r="X3766" s="244" t="n"/>
      <c r="Y3766" s="269" t="n"/>
      <c r="Z3766" s="270" t="n"/>
      <c r="AA3766" s="241" t="n"/>
      <c r="AB3766" s="244" t="n"/>
    </row>
    <row r="3767" ht="15" customHeight="1" s="283">
      <c r="A3767" s="109" t="n"/>
      <c r="B3767" s="222" t="n"/>
      <c r="C3767" s="244" t="n"/>
      <c r="D3767" s="244" t="n"/>
      <c r="E3767" s="244" t="n"/>
      <c r="F3767" s="244" t="n"/>
      <c r="G3767" s="244" t="n"/>
      <c r="H3767" s="244" t="n"/>
      <c r="I3767" s="267" t="n"/>
      <c r="J3767" s="268" t="n"/>
      <c r="K3767" s="244" t="n"/>
      <c r="L3767" s="244" t="n"/>
      <c r="M3767" s="259" t="n"/>
      <c r="N3767" s="244" t="n"/>
      <c r="O3767" s="244" t="n"/>
      <c r="P3767" s="244" t="n"/>
      <c r="Q3767" s="244" t="n"/>
      <c r="R3767" s="244" t="n"/>
      <c r="S3767" s="223" t="n"/>
      <c r="T3767" s="244" t="n"/>
      <c r="U3767" s="246" t="n"/>
      <c r="V3767" s="244" t="n"/>
      <c r="W3767" s="244" t="n"/>
      <c r="X3767" s="244" t="n"/>
      <c r="Y3767" s="269" t="n"/>
      <c r="Z3767" s="270" t="n"/>
      <c r="AA3767" s="241" t="n"/>
      <c r="AB3767" s="244" t="n"/>
    </row>
    <row r="3768" ht="15" customHeight="1" s="283">
      <c r="A3768" s="109" t="n"/>
      <c r="B3768" s="222" t="n"/>
      <c r="C3768" s="244" t="n"/>
      <c r="D3768" s="244" t="n"/>
      <c r="E3768" s="244" t="n"/>
      <c r="F3768" s="244" t="n"/>
      <c r="G3768" s="244" t="n"/>
      <c r="H3768" s="244" t="n"/>
      <c r="I3768" s="267" t="n"/>
      <c r="J3768" s="268" t="n"/>
      <c r="K3768" s="244" t="n"/>
      <c r="L3768" s="244" t="n"/>
      <c r="M3768" s="259" t="n"/>
      <c r="N3768" s="244" t="n"/>
      <c r="O3768" s="244" t="n"/>
      <c r="P3768" s="244" t="n"/>
      <c r="Q3768" s="244" t="n"/>
      <c r="R3768" s="244" t="n"/>
      <c r="S3768" s="223" t="n"/>
      <c r="T3768" s="244" t="n"/>
      <c r="U3768" s="246" t="n"/>
      <c r="V3768" s="244" t="n"/>
      <c r="W3768" s="244" t="n"/>
      <c r="X3768" s="244" t="n"/>
      <c r="Y3768" s="269" t="n"/>
      <c r="Z3768" s="270" t="n"/>
      <c r="AA3768" s="241" t="n"/>
      <c r="AB3768" s="244" t="n"/>
    </row>
    <row r="3769" ht="15" customHeight="1" s="283">
      <c r="A3769" s="109" t="n"/>
      <c r="B3769" s="222" t="n"/>
      <c r="C3769" s="244" t="n"/>
      <c r="D3769" s="244" t="n"/>
      <c r="E3769" s="244" t="n"/>
      <c r="F3769" s="244" t="n"/>
      <c r="G3769" s="244" t="n"/>
      <c r="H3769" s="244" t="n"/>
      <c r="I3769" s="267" t="n"/>
      <c r="J3769" s="204" t="n"/>
      <c r="K3769" s="244" t="n"/>
      <c r="L3769" s="244" t="n"/>
      <c r="M3769" s="259" t="n"/>
      <c r="N3769" s="244" t="n"/>
      <c r="O3769" s="244" t="n"/>
      <c r="P3769" s="244" t="n"/>
      <c r="Q3769" s="244" t="n"/>
      <c r="R3769" s="244" t="n"/>
      <c r="S3769" s="223" t="n"/>
      <c r="T3769" s="244" t="n"/>
      <c r="U3769" s="246" t="n"/>
      <c r="V3769" s="244" t="n"/>
      <c r="W3769" s="244" t="n"/>
      <c r="X3769" s="244" t="n"/>
      <c r="Y3769" s="269" t="n"/>
      <c r="Z3769" s="270" t="n"/>
      <c r="AA3769" s="241" t="n"/>
      <c r="AB3769" s="244" t="n"/>
    </row>
    <row r="3770" ht="15" customHeight="1" s="283">
      <c r="A3770" s="109" t="n"/>
      <c r="B3770" s="222" t="n"/>
      <c r="C3770" s="244" t="n"/>
      <c r="D3770" s="244" t="n"/>
      <c r="E3770" s="244" t="n"/>
      <c r="F3770" s="244" t="n"/>
      <c r="G3770" s="244" t="n"/>
      <c r="H3770" s="244" t="n"/>
      <c r="I3770" s="267" t="n"/>
      <c r="J3770" s="268" t="n"/>
      <c r="K3770" s="244" t="n"/>
      <c r="L3770" s="244" t="n"/>
      <c r="M3770" s="259" t="n"/>
      <c r="N3770" s="244" t="n"/>
      <c r="O3770" s="244" t="n"/>
      <c r="P3770" s="244" t="n"/>
      <c r="Q3770" s="244" t="n"/>
      <c r="R3770" s="244" t="n"/>
      <c r="S3770" s="223" t="n"/>
      <c r="T3770" s="244" t="n"/>
      <c r="U3770" s="246" t="n"/>
      <c r="V3770" s="244" t="n"/>
      <c r="W3770" s="244" t="n"/>
      <c r="X3770" s="244" t="n"/>
      <c r="Y3770" s="269" t="n"/>
      <c r="Z3770" s="270" t="n"/>
      <c r="AA3770" s="241" t="n"/>
      <c r="AB3770" s="244" t="n"/>
    </row>
    <row r="3771" ht="15" customHeight="1" s="283">
      <c r="A3771" s="109" t="n"/>
      <c r="B3771" s="222" t="n"/>
      <c r="C3771" s="244" t="n"/>
      <c r="D3771" s="244" t="n"/>
      <c r="E3771" s="244" t="n"/>
      <c r="F3771" s="244" t="n"/>
      <c r="G3771" s="244" t="n"/>
      <c r="H3771" s="244" t="n"/>
      <c r="I3771" s="267" t="n"/>
      <c r="J3771" s="268" t="n"/>
      <c r="K3771" s="244" t="n"/>
      <c r="L3771" s="244" t="n"/>
      <c r="M3771" s="259" t="n"/>
      <c r="N3771" s="244" t="n"/>
      <c r="O3771" s="244" t="n"/>
      <c r="P3771" s="244" t="n"/>
      <c r="Q3771" s="244" t="n"/>
      <c r="R3771" s="244" t="n"/>
      <c r="S3771" s="223" t="n"/>
      <c r="T3771" s="244" t="n"/>
      <c r="U3771" s="246" t="n"/>
      <c r="V3771" s="244" t="n"/>
      <c r="W3771" s="244" t="n"/>
      <c r="X3771" s="244" t="n"/>
      <c r="Y3771" s="269" t="n"/>
      <c r="Z3771" s="270" t="n"/>
      <c r="AA3771" s="241" t="n"/>
      <c r="AB3771" s="244" t="n"/>
    </row>
    <row r="3772" ht="15" customHeight="1" s="283">
      <c r="A3772" s="109" t="n"/>
      <c r="B3772" s="222" t="n"/>
      <c r="C3772" s="244" t="n"/>
      <c r="D3772" s="244" t="n"/>
      <c r="E3772" s="244" t="n"/>
      <c r="F3772" s="244" t="n"/>
      <c r="G3772" s="244" t="n"/>
      <c r="H3772" s="244" t="n"/>
      <c r="I3772" s="267" t="n"/>
      <c r="J3772" s="268" t="n"/>
      <c r="K3772" s="244" t="n"/>
      <c r="L3772" s="244" t="n"/>
      <c r="M3772" s="259" t="n"/>
      <c r="N3772" s="244" t="n"/>
      <c r="O3772" s="244" t="n"/>
      <c r="P3772" s="244" t="n"/>
      <c r="Q3772" s="244" t="n"/>
      <c r="R3772" s="244" t="n"/>
      <c r="S3772" s="223" t="n"/>
      <c r="T3772" s="244" t="n"/>
      <c r="U3772" s="246" t="n"/>
      <c r="V3772" s="244" t="n"/>
      <c r="W3772" s="244" t="n"/>
      <c r="X3772" s="244" t="n"/>
      <c r="Y3772" s="269" t="n"/>
      <c r="Z3772" s="270" t="n"/>
      <c r="AA3772" s="241" t="n"/>
      <c r="AB3772" s="244" t="n"/>
    </row>
    <row r="3773" ht="15" customHeight="1" s="283">
      <c r="A3773" s="109" t="n"/>
      <c r="B3773" s="222" t="n"/>
      <c r="C3773" s="244" t="n"/>
      <c r="D3773" s="244" t="n"/>
      <c r="E3773" s="244" t="n"/>
      <c r="F3773" s="244" t="n"/>
      <c r="G3773" s="244" t="n"/>
      <c r="H3773" s="244" t="n"/>
      <c r="I3773" s="267" t="n"/>
      <c r="J3773" s="268" t="n"/>
      <c r="K3773" s="244" t="n"/>
      <c r="L3773" s="244" t="n"/>
      <c r="M3773" s="259" t="n"/>
      <c r="N3773" s="244" t="n"/>
      <c r="O3773" s="244" t="n"/>
      <c r="P3773" s="244" t="n"/>
      <c r="Q3773" s="244" t="n"/>
      <c r="R3773" s="244" t="n"/>
      <c r="S3773" s="223" t="n"/>
      <c r="T3773" s="244" t="n"/>
      <c r="U3773" s="246" t="n"/>
      <c r="V3773" s="244" t="n"/>
      <c r="W3773" s="244" t="n"/>
      <c r="X3773" s="244" t="n"/>
      <c r="Y3773" s="269" t="n"/>
      <c r="Z3773" s="270" t="n"/>
      <c r="AA3773" s="241" t="n"/>
      <c r="AB3773" s="244" t="n"/>
    </row>
    <row r="3774" ht="15" customHeight="1" s="283">
      <c r="A3774" s="109" t="n"/>
      <c r="B3774" s="222" t="n"/>
      <c r="C3774" s="244" t="n"/>
      <c r="D3774" s="244" t="n"/>
      <c r="E3774" s="244" t="n"/>
      <c r="F3774" s="244" t="n"/>
      <c r="G3774" s="244" t="n"/>
      <c r="H3774" s="244" t="n"/>
      <c r="I3774" s="267" t="n"/>
      <c r="J3774" s="268" t="n"/>
      <c r="K3774" s="244" t="n"/>
      <c r="L3774" s="244" t="n"/>
      <c r="M3774" s="259" t="n"/>
      <c r="N3774" s="244" t="n"/>
      <c r="O3774" s="244" t="n"/>
      <c r="P3774" s="244" t="n"/>
      <c r="Q3774" s="244" t="n"/>
      <c r="R3774" s="244" t="n"/>
      <c r="S3774" s="223" t="n"/>
      <c r="T3774" s="244" t="n"/>
      <c r="U3774" s="246" t="n"/>
      <c r="V3774" s="244" t="n"/>
      <c r="W3774" s="244" t="n"/>
      <c r="X3774" s="244" t="n"/>
      <c r="Y3774" s="269" t="n"/>
      <c r="Z3774" s="270" t="n"/>
      <c r="AA3774" s="241" t="n"/>
      <c r="AB3774" s="244" t="n"/>
    </row>
    <row r="3775" ht="15" customHeight="1" s="283">
      <c r="A3775" s="109" t="n"/>
      <c r="B3775" s="222" t="n"/>
      <c r="C3775" s="244" t="n"/>
      <c r="D3775" s="244" t="n"/>
      <c r="E3775" s="244" t="n"/>
      <c r="F3775" s="244" t="n"/>
      <c r="G3775" s="244" t="n"/>
      <c r="H3775" s="244" t="n"/>
      <c r="I3775" s="267" t="n"/>
      <c r="J3775" s="268" t="n"/>
      <c r="K3775" s="244" t="n"/>
      <c r="L3775" s="244" t="n"/>
      <c r="M3775" s="259" t="n"/>
      <c r="N3775" s="244" t="n"/>
      <c r="O3775" s="244" t="n"/>
      <c r="P3775" s="244" t="n"/>
      <c r="Q3775" s="244" t="n"/>
      <c r="R3775" s="244" t="n"/>
      <c r="S3775" s="223" t="n"/>
      <c r="T3775" s="244" t="n"/>
      <c r="U3775" s="246" t="n"/>
      <c r="V3775" s="244" t="n"/>
      <c r="W3775" s="244" t="n"/>
      <c r="X3775" s="244" t="n"/>
      <c r="Y3775" s="269" t="n"/>
      <c r="Z3775" s="270" t="n"/>
      <c r="AA3775" s="241" t="n"/>
      <c r="AB3775" s="244" t="n"/>
    </row>
    <row r="3776" ht="15" customHeight="1" s="283">
      <c r="A3776" s="109" t="n"/>
      <c r="B3776" s="222" t="n"/>
      <c r="C3776" s="244" t="n"/>
      <c r="D3776" s="244" t="n"/>
      <c r="E3776" s="244" t="n"/>
      <c r="F3776" s="244" t="n"/>
      <c r="G3776" s="244" t="n"/>
      <c r="H3776" s="244" t="n"/>
      <c r="I3776" s="267" t="n"/>
      <c r="J3776" s="268" t="n"/>
      <c r="K3776" s="244" t="n"/>
      <c r="L3776" s="244" t="n"/>
      <c r="M3776" s="259" t="n"/>
      <c r="N3776" s="244" t="n"/>
      <c r="O3776" s="244" t="n"/>
      <c r="P3776" s="244" t="n"/>
      <c r="Q3776" s="244" t="n"/>
      <c r="R3776" s="244" t="n"/>
      <c r="S3776" s="223" t="n"/>
      <c r="T3776" s="244" t="n"/>
      <c r="U3776" s="246" t="n"/>
      <c r="V3776" s="244" t="n"/>
      <c r="W3776" s="244" t="n"/>
      <c r="X3776" s="244" t="n"/>
      <c r="Y3776" s="269" t="n"/>
      <c r="Z3776" s="270" t="n"/>
      <c r="AA3776" s="241" t="n"/>
      <c r="AB3776" s="244" t="n"/>
    </row>
    <row r="3777" ht="15" customHeight="1" s="283">
      <c r="A3777" s="109" t="n"/>
      <c r="B3777" s="222" t="n"/>
      <c r="C3777" s="244" t="n"/>
      <c r="D3777" s="244" t="n"/>
      <c r="E3777" s="244" t="n"/>
      <c r="F3777" s="244" t="n"/>
      <c r="G3777" s="244" t="n"/>
      <c r="H3777" s="244" t="n"/>
      <c r="I3777" s="267" t="n"/>
      <c r="J3777" s="268" t="n"/>
      <c r="K3777" s="244" t="n"/>
      <c r="L3777" s="244" t="n"/>
      <c r="M3777" s="259" t="n"/>
      <c r="N3777" s="244" t="n"/>
      <c r="O3777" s="244" t="n"/>
      <c r="P3777" s="244" t="n"/>
      <c r="Q3777" s="244" t="n"/>
      <c r="R3777" s="244" t="n"/>
      <c r="S3777" s="223" t="n"/>
      <c r="T3777" s="244" t="n"/>
      <c r="U3777" s="246" t="n"/>
      <c r="V3777" s="244" t="n"/>
      <c r="W3777" s="244" t="n"/>
      <c r="X3777" s="244" t="n"/>
      <c r="Y3777" s="269" t="n"/>
      <c r="Z3777" s="270" t="n"/>
      <c r="AA3777" s="241" t="n"/>
      <c r="AB3777" s="244" t="n"/>
    </row>
    <row r="3778" ht="15" customHeight="1" s="283">
      <c r="A3778" s="109" t="n"/>
      <c r="B3778" s="222" t="n"/>
      <c r="C3778" s="244" t="n"/>
      <c r="D3778" s="244" t="n"/>
      <c r="E3778" s="244" t="n"/>
      <c r="F3778" s="244" t="n"/>
      <c r="G3778" s="244" t="n"/>
      <c r="H3778" s="244" t="n"/>
      <c r="I3778" s="267" t="n"/>
      <c r="J3778" s="268" t="n"/>
      <c r="K3778" s="244" t="n"/>
      <c r="L3778" s="244" t="n"/>
      <c r="M3778" s="259" t="n"/>
      <c r="N3778" s="244" t="n"/>
      <c r="O3778" s="244" t="n"/>
      <c r="P3778" s="244" t="n"/>
      <c r="Q3778" s="244" t="n"/>
      <c r="R3778" s="244" t="n"/>
      <c r="S3778" s="223" t="n"/>
      <c r="T3778" s="244" t="n"/>
      <c r="U3778" s="246" t="n"/>
      <c r="V3778" s="244" t="n"/>
      <c r="W3778" s="244" t="n"/>
      <c r="X3778" s="244" t="n"/>
      <c r="Y3778" s="269" t="n"/>
      <c r="Z3778" s="270" t="n"/>
      <c r="AA3778" s="241" t="n"/>
      <c r="AB3778" s="244" t="n"/>
    </row>
    <row r="3779" ht="15" customHeight="1" s="283">
      <c r="A3779" s="109" t="n"/>
      <c r="B3779" s="222" t="n"/>
      <c r="C3779" s="244" t="n"/>
      <c r="D3779" s="244" t="n"/>
      <c r="E3779" s="244" t="n"/>
      <c r="F3779" s="244" t="n"/>
      <c r="G3779" s="244" t="n"/>
      <c r="H3779" s="244" t="n"/>
      <c r="I3779" s="267" t="n"/>
      <c r="J3779" s="268" t="n"/>
      <c r="K3779" s="244" t="n"/>
      <c r="L3779" s="244" t="n"/>
      <c r="M3779" s="259" t="n"/>
      <c r="N3779" s="244" t="n"/>
      <c r="O3779" s="244" t="n"/>
      <c r="P3779" s="244" t="n"/>
      <c r="Q3779" s="244" t="n"/>
      <c r="R3779" s="244" t="n"/>
      <c r="S3779" s="223" t="n"/>
      <c r="T3779" s="244" t="n"/>
      <c r="U3779" s="246" t="n"/>
      <c r="V3779" s="244" t="n"/>
      <c r="W3779" s="244" t="n"/>
      <c r="X3779" s="244" t="n"/>
      <c r="Y3779" s="269" t="n"/>
      <c r="Z3779" s="270" t="n"/>
      <c r="AA3779" s="241" t="n"/>
      <c r="AB3779" s="244" t="n"/>
    </row>
    <row r="3780" ht="15" customHeight="1" s="283">
      <c r="A3780" s="109" t="n"/>
      <c r="B3780" s="222" t="n"/>
      <c r="C3780" s="244" t="n"/>
      <c r="D3780" s="244" t="n"/>
      <c r="E3780" s="244" t="n"/>
      <c r="F3780" s="244" t="n"/>
      <c r="G3780" s="244" t="n"/>
      <c r="H3780" s="244" t="n"/>
      <c r="I3780" s="267" t="n"/>
      <c r="J3780" s="268" t="n"/>
      <c r="K3780" s="244" t="n"/>
      <c r="L3780" s="244" t="n"/>
      <c r="M3780" s="259" t="n"/>
      <c r="N3780" s="244" t="n"/>
      <c r="O3780" s="244" t="n"/>
      <c r="P3780" s="244" t="n"/>
      <c r="Q3780" s="244" t="n"/>
      <c r="R3780" s="244" t="n"/>
      <c r="S3780" s="223" t="n"/>
      <c r="T3780" s="244" t="n"/>
      <c r="U3780" s="246" t="n"/>
      <c r="V3780" s="244" t="n"/>
      <c r="W3780" s="244" t="n"/>
      <c r="X3780" s="244" t="n"/>
      <c r="Y3780" s="269" t="n"/>
      <c r="Z3780" s="270" t="n"/>
      <c r="AA3780" s="241" t="n"/>
      <c r="AB3780" s="244" t="n"/>
    </row>
    <row r="3781" ht="15" customHeight="1" s="283">
      <c r="A3781" s="109" t="n"/>
      <c r="B3781" s="222" t="n"/>
      <c r="C3781" s="244" t="n"/>
      <c r="D3781" s="244" t="n"/>
      <c r="E3781" s="244" t="n"/>
      <c r="F3781" s="244" t="n"/>
      <c r="G3781" s="244" t="n"/>
      <c r="H3781" s="244" t="n"/>
      <c r="I3781" s="267" t="n"/>
      <c r="J3781" s="268" t="n"/>
      <c r="K3781" s="244" t="n"/>
      <c r="L3781" s="244" t="n"/>
      <c r="M3781" s="259" t="n"/>
      <c r="N3781" s="244" t="n"/>
      <c r="O3781" s="244" t="n"/>
      <c r="P3781" s="244" t="n"/>
      <c r="Q3781" s="244" t="n"/>
      <c r="R3781" s="244" t="n"/>
      <c r="S3781" s="223" t="n"/>
      <c r="T3781" s="244" t="n"/>
      <c r="U3781" s="246" t="n"/>
      <c r="V3781" s="244" t="n"/>
      <c r="W3781" s="244" t="n"/>
      <c r="X3781" s="244" t="n"/>
      <c r="Y3781" s="269" t="n"/>
      <c r="Z3781" s="270" t="n"/>
      <c r="AA3781" s="241" t="n"/>
      <c r="AB3781" s="244" t="n"/>
    </row>
    <row r="3782" ht="15" customHeight="1" s="283">
      <c r="A3782" s="109" t="n"/>
      <c r="B3782" s="222" t="n"/>
      <c r="C3782" s="244" t="n"/>
      <c r="D3782" s="244" t="n"/>
      <c r="E3782" s="244" t="n"/>
      <c r="F3782" s="244" t="n"/>
      <c r="G3782" s="244" t="n"/>
      <c r="H3782" s="244" t="n"/>
      <c r="I3782" s="267" t="n"/>
      <c r="J3782" s="268" t="n"/>
      <c r="K3782" s="244" t="n"/>
      <c r="L3782" s="244" t="n"/>
      <c r="M3782" s="259" t="n"/>
      <c r="N3782" s="244" t="n"/>
      <c r="O3782" s="244" t="n"/>
      <c r="P3782" s="244" t="n"/>
      <c r="Q3782" s="244" t="n"/>
      <c r="R3782" s="244" t="n"/>
      <c r="S3782" s="223" t="n"/>
      <c r="T3782" s="244" t="n"/>
      <c r="U3782" s="246" t="n"/>
      <c r="V3782" s="244" t="n"/>
      <c r="W3782" s="244" t="n"/>
      <c r="X3782" s="244" t="n"/>
      <c r="Y3782" s="269" t="n"/>
      <c r="Z3782" s="270" t="n"/>
      <c r="AA3782" s="241" t="n"/>
      <c r="AB3782" s="244" t="n"/>
    </row>
    <row r="3783" ht="15" customHeight="1" s="283">
      <c r="A3783" s="109" t="n"/>
      <c r="B3783" s="222" t="n"/>
      <c r="C3783" s="244" t="n"/>
      <c r="D3783" s="244" t="n"/>
      <c r="E3783" s="244" t="n"/>
      <c r="F3783" s="244" t="n"/>
      <c r="G3783" s="244" t="n"/>
      <c r="H3783" s="244" t="n"/>
      <c r="I3783" s="267" t="n"/>
      <c r="J3783" s="268" t="n"/>
      <c r="K3783" s="244" t="n"/>
      <c r="L3783" s="244" t="n"/>
      <c r="M3783" s="259" t="n"/>
      <c r="N3783" s="244" t="n"/>
      <c r="O3783" s="244" t="n"/>
      <c r="P3783" s="244" t="n"/>
      <c r="Q3783" s="244" t="n"/>
      <c r="R3783" s="244" t="n"/>
      <c r="S3783" s="223" t="n"/>
      <c r="T3783" s="244" t="n"/>
      <c r="U3783" s="246" t="n"/>
      <c r="V3783" s="244" t="n"/>
      <c r="W3783" s="244" t="n"/>
      <c r="X3783" s="244" t="n"/>
      <c r="Y3783" s="269" t="n"/>
      <c r="Z3783" s="270" t="n"/>
      <c r="AA3783" s="241" t="n"/>
      <c r="AB3783" s="244" t="n"/>
    </row>
    <row r="3784" ht="15" customHeight="1" s="283">
      <c r="A3784" s="109" t="n"/>
      <c r="B3784" s="222" t="n"/>
      <c r="C3784" s="244" t="n"/>
      <c r="D3784" s="244" t="n"/>
      <c r="E3784" s="244" t="n"/>
      <c r="F3784" s="244" t="n"/>
      <c r="G3784" s="244" t="n"/>
      <c r="H3784" s="244" t="n"/>
      <c r="I3784" s="267" t="n"/>
      <c r="J3784" s="268" t="n"/>
      <c r="K3784" s="244" t="n"/>
      <c r="L3784" s="244" t="n"/>
      <c r="M3784" s="259" t="n"/>
      <c r="N3784" s="244" t="n"/>
      <c r="O3784" s="244" t="n"/>
      <c r="P3784" s="244" t="n"/>
      <c r="Q3784" s="244" t="n"/>
      <c r="R3784" s="244" t="n"/>
      <c r="S3784" s="223" t="n"/>
      <c r="T3784" s="244" t="n"/>
      <c r="U3784" s="246" t="n"/>
      <c r="V3784" s="244" t="n"/>
      <c r="W3784" s="244" t="n"/>
      <c r="X3784" s="244" t="n"/>
      <c r="Y3784" s="269" t="n"/>
      <c r="Z3784" s="270" t="n"/>
      <c r="AA3784" s="241" t="n"/>
      <c r="AB3784" s="244" t="n"/>
    </row>
    <row r="3785" ht="15" customHeight="1" s="283">
      <c r="A3785" s="109" t="n"/>
      <c r="B3785" s="222" t="n"/>
      <c r="C3785" s="244" t="n"/>
      <c r="D3785" s="244" t="n"/>
      <c r="E3785" s="244" t="n"/>
      <c r="F3785" s="244" t="n"/>
      <c r="G3785" s="244" t="n"/>
      <c r="H3785" s="244" t="n"/>
      <c r="I3785" s="267" t="n"/>
      <c r="J3785" s="268" t="n"/>
      <c r="K3785" s="244" t="n"/>
      <c r="L3785" s="244" t="n"/>
      <c r="M3785" s="259" t="n"/>
      <c r="N3785" s="244" t="n"/>
      <c r="O3785" s="244" t="n"/>
      <c r="P3785" s="244" t="n"/>
      <c r="Q3785" s="244" t="n"/>
      <c r="R3785" s="244" t="n"/>
      <c r="S3785" s="223" t="n"/>
      <c r="T3785" s="244" t="n"/>
      <c r="U3785" s="246" t="n"/>
      <c r="V3785" s="244" t="n"/>
      <c r="W3785" s="244" t="n"/>
      <c r="X3785" s="244" t="n"/>
      <c r="Y3785" s="269" t="n"/>
      <c r="Z3785" s="270" t="n"/>
      <c r="AA3785" s="241" t="n"/>
      <c r="AB3785" s="244" t="n"/>
    </row>
    <row r="3786" ht="15" customHeight="1" s="283">
      <c r="A3786" s="109" t="n"/>
      <c r="B3786" s="222" t="n"/>
      <c r="C3786" s="244" t="n"/>
      <c r="D3786" s="244" t="n"/>
      <c r="E3786" s="244" t="n"/>
      <c r="F3786" s="244" t="n"/>
      <c r="G3786" s="244" t="n"/>
      <c r="H3786" s="244" t="n"/>
      <c r="I3786" s="267" t="n"/>
      <c r="J3786" s="268" t="n"/>
      <c r="K3786" s="244" t="n"/>
      <c r="L3786" s="244" t="n"/>
      <c r="M3786" s="259" t="n"/>
      <c r="N3786" s="244" t="n"/>
      <c r="O3786" s="244" t="n"/>
      <c r="P3786" s="244" t="n"/>
      <c r="Q3786" s="244" t="n"/>
      <c r="R3786" s="244" t="n"/>
      <c r="S3786" s="223" t="n"/>
      <c r="T3786" s="244" t="n"/>
      <c r="U3786" s="246" t="n"/>
      <c r="V3786" s="244" t="n"/>
      <c r="W3786" s="244" t="n"/>
      <c r="X3786" s="244" t="n"/>
      <c r="Y3786" s="269" t="n"/>
      <c r="Z3786" s="270" t="n"/>
      <c r="AA3786" s="241" t="n"/>
      <c r="AB3786" s="244" t="n"/>
    </row>
    <row r="3787" ht="15" customHeight="1" s="283">
      <c r="A3787" s="109" t="n"/>
      <c r="B3787" s="222" t="n"/>
      <c r="C3787" s="244" t="n"/>
      <c r="D3787" s="244" t="n"/>
      <c r="E3787" s="244" t="n"/>
      <c r="F3787" s="244" t="n"/>
      <c r="G3787" s="244" t="n"/>
      <c r="H3787" s="244" t="n"/>
      <c r="I3787" s="267" t="n"/>
      <c r="J3787" s="268" t="n"/>
      <c r="K3787" s="244" t="n"/>
      <c r="L3787" s="244" t="n"/>
      <c r="M3787" s="259" t="n"/>
      <c r="N3787" s="244" t="n"/>
      <c r="O3787" s="244" t="n"/>
      <c r="P3787" s="244" t="n"/>
      <c r="Q3787" s="244" t="n"/>
      <c r="R3787" s="244" t="n"/>
      <c r="S3787" s="223" t="n"/>
      <c r="T3787" s="244" t="n"/>
      <c r="U3787" s="246" t="n"/>
      <c r="V3787" s="244" t="n"/>
      <c r="W3787" s="244" t="n"/>
      <c r="X3787" s="244" t="n"/>
      <c r="Y3787" s="269" t="n"/>
      <c r="Z3787" s="270" t="n"/>
      <c r="AA3787" s="241" t="n"/>
      <c r="AB3787" s="244" t="n"/>
    </row>
    <row r="3788" ht="15" customHeight="1" s="283">
      <c r="A3788" s="109" t="n"/>
      <c r="B3788" s="222" t="n"/>
      <c r="C3788" s="244" t="n"/>
      <c r="D3788" s="244" t="n"/>
      <c r="E3788" s="244" t="n"/>
      <c r="F3788" s="244" t="n"/>
      <c r="G3788" s="244" t="n"/>
      <c r="H3788" s="244" t="n"/>
      <c r="I3788" s="267" t="n"/>
      <c r="J3788" s="268" t="n"/>
      <c r="K3788" s="244" t="n"/>
      <c r="L3788" s="244" t="n"/>
      <c r="M3788" s="259" t="n"/>
      <c r="N3788" s="244" t="n"/>
      <c r="O3788" s="244" t="n"/>
      <c r="P3788" s="244" t="n"/>
      <c r="Q3788" s="244" t="n"/>
      <c r="R3788" s="244" t="n"/>
      <c r="S3788" s="223" t="n"/>
      <c r="T3788" s="244" t="n"/>
      <c r="U3788" s="246" t="n"/>
      <c r="V3788" s="244" t="n"/>
      <c r="W3788" s="244" t="n"/>
      <c r="X3788" s="244" t="n"/>
      <c r="Y3788" s="269" t="n"/>
      <c r="Z3788" s="270" t="n"/>
      <c r="AA3788" s="241" t="n"/>
      <c r="AB3788" s="244" t="n"/>
    </row>
    <row r="3789" ht="15" customHeight="1" s="283">
      <c r="A3789" s="109" t="n"/>
      <c r="B3789" s="222" t="n"/>
      <c r="C3789" s="244" t="n"/>
      <c r="D3789" s="244" t="n"/>
      <c r="E3789" s="244" t="n"/>
      <c r="F3789" s="244" t="n"/>
      <c r="G3789" s="244" t="n"/>
      <c r="H3789" s="244" t="n"/>
      <c r="I3789" s="267" t="n"/>
      <c r="J3789" s="268" t="n"/>
      <c r="K3789" s="244" t="n"/>
      <c r="L3789" s="244" t="n"/>
      <c r="M3789" s="259" t="n"/>
      <c r="N3789" s="244" t="n"/>
      <c r="O3789" s="244" t="n"/>
      <c r="P3789" s="244" t="n"/>
      <c r="Q3789" s="244" t="n"/>
      <c r="R3789" s="244" t="n"/>
      <c r="S3789" s="223" t="n"/>
      <c r="T3789" s="244" t="n"/>
      <c r="U3789" s="246" t="n"/>
      <c r="V3789" s="244" t="n"/>
      <c r="W3789" s="244" t="n"/>
      <c r="X3789" s="244" t="n"/>
      <c r="Y3789" s="269" t="n"/>
      <c r="Z3789" s="270" t="n"/>
      <c r="AA3789" s="241" t="n"/>
      <c r="AB3789" s="244" t="n"/>
    </row>
    <row r="3790" ht="15" customHeight="1" s="283">
      <c r="A3790" s="109" t="n"/>
      <c r="B3790" s="222" t="n"/>
      <c r="C3790" s="244" t="n"/>
      <c r="D3790" s="244" t="n"/>
      <c r="E3790" s="244" t="n"/>
      <c r="F3790" s="244" t="n"/>
      <c r="G3790" s="244" t="n"/>
      <c r="H3790" s="244" t="n"/>
      <c r="I3790" s="267" t="n"/>
      <c r="J3790" s="268" t="n"/>
      <c r="K3790" s="244" t="n"/>
      <c r="L3790" s="244" t="n"/>
      <c r="M3790" s="259" t="n"/>
      <c r="N3790" s="244" t="n"/>
      <c r="O3790" s="244" t="n"/>
      <c r="P3790" s="244" t="n"/>
      <c r="Q3790" s="244" t="n"/>
      <c r="R3790" s="244" t="n"/>
      <c r="S3790" s="223" t="n"/>
      <c r="T3790" s="244" t="n"/>
      <c r="U3790" s="246" t="n"/>
      <c r="V3790" s="244" t="n"/>
      <c r="W3790" s="244" t="n"/>
      <c r="X3790" s="244" t="n"/>
      <c r="Y3790" s="269" t="n"/>
      <c r="Z3790" s="270" t="n"/>
      <c r="AA3790" s="241" t="n"/>
      <c r="AB3790" s="244" t="n"/>
    </row>
    <row r="3791" ht="15" customHeight="1" s="283">
      <c r="A3791" s="109" t="n"/>
      <c r="B3791" s="222" t="n"/>
      <c r="C3791" s="244" t="n"/>
      <c r="D3791" s="244" t="n"/>
      <c r="E3791" s="244" t="n"/>
      <c r="F3791" s="244" t="n"/>
      <c r="G3791" s="244" t="n"/>
      <c r="H3791" s="244" t="n"/>
      <c r="I3791" s="267" t="n"/>
      <c r="J3791" s="268" t="n"/>
      <c r="K3791" s="244" t="n"/>
      <c r="L3791" s="244" t="n"/>
      <c r="M3791" s="259" t="n"/>
      <c r="N3791" s="244" t="n"/>
      <c r="O3791" s="244" t="n"/>
      <c r="P3791" s="244" t="n"/>
      <c r="Q3791" s="244" t="n"/>
      <c r="R3791" s="244" t="n"/>
      <c r="S3791" s="223" t="n"/>
      <c r="T3791" s="244" t="n"/>
      <c r="U3791" s="246" t="n"/>
      <c r="V3791" s="244" t="n"/>
      <c r="W3791" s="244" t="n"/>
      <c r="X3791" s="244" t="n"/>
      <c r="Y3791" s="269" t="n"/>
      <c r="Z3791" s="270" t="n"/>
      <c r="AA3791" s="241" t="n"/>
      <c r="AB3791" s="244" t="n"/>
    </row>
    <row r="3792" ht="15" customHeight="1" s="283">
      <c r="A3792" s="109" t="n"/>
      <c r="B3792" s="222" t="n"/>
      <c r="C3792" s="244" t="n"/>
      <c r="D3792" s="244" t="n"/>
      <c r="E3792" s="244" t="n"/>
      <c r="F3792" s="244" t="n"/>
      <c r="G3792" s="244" t="n"/>
      <c r="H3792" s="244" t="n"/>
      <c r="I3792" s="267" t="n"/>
      <c r="J3792" s="268" t="n"/>
      <c r="K3792" s="244" t="n"/>
      <c r="L3792" s="244" t="n"/>
      <c r="M3792" s="259" t="n"/>
      <c r="N3792" s="244" t="n"/>
      <c r="O3792" s="244" t="n"/>
      <c r="P3792" s="244" t="n"/>
      <c r="Q3792" s="244" t="n"/>
      <c r="R3792" s="244" t="n"/>
      <c r="S3792" s="223" t="n"/>
      <c r="T3792" s="244" t="n"/>
      <c r="U3792" s="246" t="n"/>
      <c r="V3792" s="244" t="n"/>
      <c r="W3792" s="244" t="n"/>
      <c r="X3792" s="244" t="n"/>
      <c r="Y3792" s="269" t="n"/>
      <c r="Z3792" s="270" t="n"/>
      <c r="AA3792" s="241" t="n"/>
      <c r="AB3792" s="244" t="n"/>
    </row>
    <row r="3793" ht="15" customHeight="1" s="283">
      <c r="A3793" s="109" t="n"/>
      <c r="B3793" s="222" t="n"/>
      <c r="C3793" s="244" t="n"/>
      <c r="D3793" s="244" t="n"/>
      <c r="E3793" s="244" t="n"/>
      <c r="F3793" s="244" t="n"/>
      <c r="G3793" s="244" t="n"/>
      <c r="H3793" s="244" t="n"/>
      <c r="I3793" s="267" t="n"/>
      <c r="J3793" s="268" t="n"/>
      <c r="K3793" s="244" t="n"/>
      <c r="L3793" s="244" t="n"/>
      <c r="M3793" s="259" t="n"/>
      <c r="N3793" s="244" t="n"/>
      <c r="O3793" s="244" t="n"/>
      <c r="P3793" s="244" t="n"/>
      <c r="Q3793" s="244" t="n"/>
      <c r="R3793" s="244" t="n"/>
      <c r="S3793" s="223" t="n"/>
      <c r="T3793" s="244" t="n"/>
      <c r="U3793" s="246" t="n"/>
      <c r="V3793" s="244" t="n"/>
      <c r="W3793" s="244" t="n"/>
      <c r="X3793" s="244" t="n"/>
      <c r="Y3793" s="269" t="n"/>
      <c r="Z3793" s="270" t="n"/>
      <c r="AA3793" s="241" t="n"/>
      <c r="AB3793" s="244" t="n"/>
    </row>
    <row r="3794" ht="15" customHeight="1" s="283">
      <c r="A3794" s="109" t="n"/>
      <c r="B3794" s="222" t="n"/>
      <c r="C3794" s="244" t="n"/>
      <c r="D3794" s="244" t="n"/>
      <c r="E3794" s="244" t="n"/>
      <c r="F3794" s="244" t="n"/>
      <c r="G3794" s="244" t="n"/>
      <c r="H3794" s="244" t="n"/>
      <c r="I3794" s="267" t="n"/>
      <c r="J3794" s="268" t="n"/>
      <c r="K3794" s="244" t="n"/>
      <c r="L3794" s="244" t="n"/>
      <c r="M3794" s="259" t="n"/>
      <c r="N3794" s="244" t="n"/>
      <c r="O3794" s="244" t="n"/>
      <c r="P3794" s="244" t="n"/>
      <c r="Q3794" s="244" t="n"/>
      <c r="R3794" s="244" t="n"/>
      <c r="S3794" s="223" t="n"/>
      <c r="T3794" s="244" t="n"/>
      <c r="U3794" s="246" t="n"/>
      <c r="V3794" s="244" t="n"/>
      <c r="W3794" s="244" t="n"/>
      <c r="X3794" s="244" t="n"/>
      <c r="Y3794" s="269" t="n"/>
      <c r="Z3794" s="270" t="n"/>
      <c r="AA3794" s="241" t="n"/>
      <c r="AB3794" s="244" t="n"/>
    </row>
    <row r="3795" ht="15" customHeight="1" s="283">
      <c r="A3795" s="109" t="n"/>
      <c r="B3795" s="222" t="n"/>
      <c r="C3795" s="244" t="n"/>
      <c r="D3795" s="244" t="n"/>
      <c r="E3795" s="244" t="n"/>
      <c r="F3795" s="244" t="n"/>
      <c r="G3795" s="244" t="n"/>
      <c r="H3795" s="244" t="n"/>
      <c r="I3795" s="267" t="n"/>
      <c r="J3795" s="268" t="n"/>
      <c r="K3795" s="244" t="n"/>
      <c r="L3795" s="244" t="n"/>
      <c r="M3795" s="259" t="n"/>
      <c r="N3795" s="244" t="n"/>
      <c r="O3795" s="244" t="n"/>
      <c r="P3795" s="244" t="n"/>
      <c r="Q3795" s="244" t="n"/>
      <c r="R3795" s="244" t="n"/>
      <c r="S3795" s="223" t="n"/>
      <c r="T3795" s="244" t="n"/>
      <c r="U3795" s="246" t="n"/>
      <c r="V3795" s="244" t="n"/>
      <c r="W3795" s="244" t="n"/>
      <c r="X3795" s="244" t="n"/>
      <c r="Y3795" s="269" t="n"/>
      <c r="Z3795" s="270" t="n"/>
      <c r="AA3795" s="241" t="n"/>
      <c r="AB3795" s="244" t="n"/>
    </row>
    <row r="3796" ht="15" customHeight="1" s="283">
      <c r="A3796" s="109" t="n"/>
      <c r="B3796" s="222" t="n"/>
      <c r="C3796" s="244" t="n"/>
      <c r="D3796" s="244" t="n"/>
      <c r="E3796" s="244" t="n"/>
      <c r="F3796" s="244" t="n"/>
      <c r="G3796" s="244" t="n"/>
      <c r="H3796" s="244" t="n"/>
      <c r="I3796" s="267" t="n"/>
      <c r="J3796" s="268" t="n"/>
      <c r="K3796" s="244" t="n"/>
      <c r="L3796" s="244" t="n"/>
      <c r="M3796" s="259" t="n"/>
      <c r="N3796" s="244" t="n"/>
      <c r="O3796" s="244" t="n"/>
      <c r="P3796" s="244" t="n"/>
      <c r="Q3796" s="244" t="n"/>
      <c r="R3796" s="244" t="n"/>
      <c r="S3796" s="223" t="n"/>
      <c r="T3796" s="244" t="n"/>
      <c r="U3796" s="246" t="n"/>
      <c r="V3796" s="244" t="n"/>
      <c r="W3796" s="244" t="n"/>
      <c r="X3796" s="244" t="n"/>
      <c r="Y3796" s="269" t="n"/>
      <c r="Z3796" s="270" t="n"/>
      <c r="AA3796" s="241" t="n"/>
      <c r="AB3796" s="244" t="n"/>
    </row>
    <row r="3797" ht="15" customHeight="1" s="283">
      <c r="A3797" s="109" t="n"/>
      <c r="B3797" s="222" t="n"/>
      <c r="C3797" s="244" t="n"/>
      <c r="D3797" s="244" t="n"/>
      <c r="E3797" s="244" t="n"/>
      <c r="F3797" s="244" t="n"/>
      <c r="G3797" s="244" t="n"/>
      <c r="H3797" s="244" t="n"/>
      <c r="I3797" s="267" t="n"/>
      <c r="J3797" s="268" t="n"/>
      <c r="K3797" s="244" t="n"/>
      <c r="L3797" s="244" t="n"/>
      <c r="M3797" s="259" t="n"/>
      <c r="N3797" s="244" t="n"/>
      <c r="O3797" s="244" t="n"/>
      <c r="P3797" s="244" t="n"/>
      <c r="Q3797" s="244" t="n"/>
      <c r="R3797" s="244" t="n"/>
      <c r="S3797" s="223" t="n"/>
      <c r="T3797" s="244" t="n"/>
      <c r="U3797" s="246" t="n"/>
      <c r="V3797" s="244" t="n"/>
      <c r="W3797" s="244" t="n"/>
      <c r="X3797" s="244" t="n"/>
      <c r="Y3797" s="269" t="n"/>
      <c r="Z3797" s="270" t="n"/>
      <c r="AA3797" s="241" t="n"/>
      <c r="AB3797" s="244" t="n"/>
    </row>
    <row r="3798" ht="15" customHeight="1" s="283">
      <c r="A3798" s="109" t="n"/>
      <c r="B3798" s="222" t="n"/>
      <c r="C3798" s="244" t="n"/>
      <c r="D3798" s="244" t="n"/>
      <c r="E3798" s="244" t="n"/>
      <c r="F3798" s="244" t="n"/>
      <c r="G3798" s="244" t="n"/>
      <c r="H3798" s="244" t="n"/>
      <c r="I3798" s="267" t="n"/>
      <c r="J3798" s="268" t="n"/>
      <c r="K3798" s="244" t="n"/>
      <c r="L3798" s="244" t="n"/>
      <c r="M3798" s="259" t="n"/>
      <c r="N3798" s="244" t="n"/>
      <c r="O3798" s="244" t="n"/>
      <c r="P3798" s="244" t="n"/>
      <c r="Q3798" s="244" t="n"/>
      <c r="R3798" s="244" t="n"/>
      <c r="S3798" s="223" t="n"/>
      <c r="T3798" s="244" t="n"/>
      <c r="U3798" s="246" t="n"/>
      <c r="V3798" s="244" t="n"/>
      <c r="W3798" s="244" t="n"/>
      <c r="X3798" s="244" t="n"/>
      <c r="Y3798" s="269" t="n"/>
      <c r="Z3798" s="270" t="n"/>
      <c r="AA3798" s="241" t="n"/>
      <c r="AB3798" s="244" t="n"/>
    </row>
    <row r="3799" ht="15" customHeight="1" s="283">
      <c r="A3799" s="109" t="n"/>
      <c r="B3799" s="222" t="n"/>
      <c r="C3799" s="244" t="n"/>
      <c r="D3799" s="244" t="n"/>
      <c r="E3799" s="244" t="n"/>
      <c r="F3799" s="244" t="n"/>
      <c r="G3799" s="244" t="n"/>
      <c r="H3799" s="244" t="n"/>
      <c r="I3799" s="267" t="n"/>
      <c r="J3799" s="268" t="n"/>
      <c r="K3799" s="244" t="n"/>
      <c r="L3799" s="244" t="n"/>
      <c r="M3799" s="259" t="n"/>
      <c r="N3799" s="244" t="n"/>
      <c r="O3799" s="244" t="n"/>
      <c r="P3799" s="244" t="n"/>
      <c r="Q3799" s="244" t="n"/>
      <c r="R3799" s="244" t="n"/>
      <c r="S3799" s="223" t="n"/>
      <c r="T3799" s="244" t="n"/>
      <c r="U3799" s="246" t="n"/>
      <c r="V3799" s="244" t="n"/>
      <c r="W3799" s="244" t="n"/>
      <c r="X3799" s="244" t="n"/>
      <c r="Y3799" s="269" t="n"/>
      <c r="Z3799" s="270" t="n"/>
      <c r="AA3799" s="241" t="n"/>
      <c r="AB3799" s="244" t="n"/>
    </row>
    <row r="3800" ht="15" customHeight="1" s="283">
      <c r="A3800" s="109" t="n"/>
      <c r="B3800" s="222" t="n"/>
      <c r="C3800" s="244" t="n"/>
      <c r="D3800" s="244" t="n"/>
      <c r="E3800" s="244" t="n"/>
      <c r="F3800" s="244" t="n"/>
      <c r="G3800" s="244" t="n"/>
      <c r="H3800" s="244" t="n"/>
      <c r="I3800" s="267" t="n"/>
      <c r="J3800" s="268" t="n"/>
      <c r="K3800" s="244" t="n"/>
      <c r="L3800" s="244" t="n"/>
      <c r="M3800" s="259" t="n"/>
      <c r="N3800" s="244" t="n"/>
      <c r="O3800" s="244" t="n"/>
      <c r="P3800" s="244" t="n"/>
      <c r="Q3800" s="244" t="n"/>
      <c r="R3800" s="244" t="n"/>
      <c r="S3800" s="223" t="n"/>
      <c r="T3800" s="244" t="n"/>
      <c r="U3800" s="246" t="n"/>
      <c r="V3800" s="244" t="n"/>
      <c r="W3800" s="244" t="n"/>
      <c r="X3800" s="244" t="n"/>
      <c r="Y3800" s="269" t="n"/>
      <c r="Z3800" s="270" t="n"/>
      <c r="AA3800" s="241" t="n"/>
      <c r="AB3800" s="244" t="n"/>
    </row>
    <row r="3801" ht="15" customHeight="1" s="283">
      <c r="A3801" s="109" t="n"/>
      <c r="B3801" s="222" t="n"/>
      <c r="C3801" s="244" t="n"/>
      <c r="D3801" s="244" t="n"/>
      <c r="E3801" s="244" t="n"/>
      <c r="F3801" s="244" t="n"/>
      <c r="G3801" s="244" t="n"/>
      <c r="H3801" s="244" t="n"/>
      <c r="I3801" s="267" t="n"/>
      <c r="J3801" s="268" t="n"/>
      <c r="K3801" s="244" t="n"/>
      <c r="L3801" s="244" t="n"/>
      <c r="M3801" s="259" t="n"/>
      <c r="N3801" s="244" t="n"/>
      <c r="O3801" s="244" t="n"/>
      <c r="P3801" s="244" t="n"/>
      <c r="Q3801" s="244" t="n"/>
      <c r="R3801" s="244" t="n"/>
      <c r="S3801" s="223" t="n"/>
      <c r="T3801" s="244" t="n"/>
      <c r="U3801" s="246" t="n"/>
      <c r="V3801" s="244" t="n"/>
      <c r="W3801" s="244" t="n"/>
      <c r="X3801" s="244" t="n"/>
      <c r="Y3801" s="269" t="n"/>
      <c r="Z3801" s="270" t="n"/>
      <c r="AA3801" s="241" t="n"/>
      <c r="AB3801" s="244" t="n"/>
    </row>
    <row r="3802" ht="15" customHeight="1" s="283">
      <c r="A3802" s="109" t="n"/>
      <c r="B3802" s="222" t="n"/>
      <c r="C3802" s="244" t="n"/>
      <c r="D3802" s="244" t="n"/>
      <c r="E3802" s="244" t="n"/>
      <c r="F3802" s="244" t="n"/>
      <c r="G3802" s="244" t="n"/>
      <c r="H3802" s="244" t="n"/>
      <c r="I3802" s="267" t="n"/>
      <c r="J3802" s="268" t="n"/>
      <c r="K3802" s="244" t="n"/>
      <c r="L3802" s="244" t="n"/>
      <c r="M3802" s="259" t="n"/>
      <c r="N3802" s="244" t="n"/>
      <c r="O3802" s="244" t="n"/>
      <c r="P3802" s="244" t="n"/>
      <c r="Q3802" s="244" t="n"/>
      <c r="R3802" s="244" t="n"/>
      <c r="S3802" s="223" t="n"/>
      <c r="T3802" s="244" t="n"/>
      <c r="U3802" s="246" t="n"/>
      <c r="V3802" s="244" t="n"/>
      <c r="W3802" s="244" t="n"/>
      <c r="X3802" s="244" t="n"/>
      <c r="Y3802" s="269" t="n"/>
      <c r="Z3802" s="270" t="n"/>
      <c r="AA3802" s="241" t="n"/>
      <c r="AB3802" s="244" t="n"/>
    </row>
    <row r="3803" ht="15" customHeight="1" s="283">
      <c r="A3803" s="109" t="n"/>
      <c r="B3803" s="222" t="n"/>
      <c r="C3803" s="244" t="n"/>
      <c r="D3803" s="244" t="n"/>
      <c r="E3803" s="244" t="n"/>
      <c r="F3803" s="244" t="n"/>
      <c r="G3803" s="244" t="n"/>
      <c r="H3803" s="244" t="n"/>
      <c r="I3803" s="267" t="n"/>
      <c r="J3803" s="268" t="n"/>
      <c r="K3803" s="244" t="n"/>
      <c r="L3803" s="244" t="n"/>
      <c r="M3803" s="259" t="n"/>
      <c r="N3803" s="244" t="n"/>
      <c r="O3803" s="244" t="n"/>
      <c r="P3803" s="244" t="n"/>
      <c r="Q3803" s="244" t="n"/>
      <c r="R3803" s="244" t="n"/>
      <c r="S3803" s="223" t="n"/>
      <c r="T3803" s="244" t="n"/>
      <c r="U3803" s="246" t="n"/>
      <c r="V3803" s="244" t="n"/>
      <c r="W3803" s="244" t="n"/>
      <c r="X3803" s="244" t="n"/>
      <c r="Y3803" s="269" t="n"/>
      <c r="Z3803" s="270" t="n"/>
      <c r="AA3803" s="241" t="n"/>
      <c r="AB3803" s="244" t="n"/>
    </row>
    <row r="3804" ht="15" customHeight="1" s="283">
      <c r="A3804" s="109" t="n"/>
      <c r="B3804" s="222" t="n"/>
      <c r="C3804" s="244" t="n"/>
      <c r="D3804" s="244" t="n"/>
      <c r="E3804" s="244" t="n"/>
      <c r="F3804" s="244" t="n"/>
      <c r="G3804" s="244" t="n"/>
      <c r="H3804" s="244" t="n"/>
      <c r="I3804" s="267" t="n"/>
      <c r="J3804" s="268" t="n"/>
      <c r="K3804" s="244" t="n"/>
      <c r="L3804" s="244" t="n"/>
      <c r="M3804" s="259" t="n"/>
      <c r="N3804" s="244" t="n"/>
      <c r="O3804" s="244" t="n"/>
      <c r="P3804" s="244" t="n"/>
      <c r="Q3804" s="244" t="n"/>
      <c r="R3804" s="244" t="n"/>
      <c r="S3804" s="223" t="n"/>
      <c r="T3804" s="244" t="n"/>
      <c r="U3804" s="246" t="n"/>
      <c r="V3804" s="244" t="n"/>
      <c r="W3804" s="244" t="n"/>
      <c r="X3804" s="244" t="n"/>
      <c r="Y3804" s="269" t="n"/>
      <c r="Z3804" s="270" t="n"/>
      <c r="AA3804" s="241" t="n"/>
      <c r="AB3804" s="244" t="n"/>
    </row>
    <row r="3805" ht="15" customHeight="1" s="283">
      <c r="A3805" s="109" t="n"/>
      <c r="B3805" s="222" t="n"/>
      <c r="C3805" s="244" t="n"/>
      <c r="D3805" s="244" t="n"/>
      <c r="E3805" s="244" t="n"/>
      <c r="F3805" s="244" t="n"/>
      <c r="G3805" s="244" t="n"/>
      <c r="H3805" s="244" t="n"/>
      <c r="I3805" s="267" t="n"/>
      <c r="J3805" s="268" t="n"/>
      <c r="K3805" s="244" t="n"/>
      <c r="L3805" s="244" t="n"/>
      <c r="M3805" s="259" t="n"/>
      <c r="N3805" s="244" t="n"/>
      <c r="O3805" s="244" t="n"/>
      <c r="P3805" s="244" t="n"/>
      <c r="Q3805" s="244" t="n"/>
      <c r="R3805" s="244" t="n"/>
      <c r="S3805" s="223" t="n"/>
      <c r="T3805" s="244" t="n"/>
      <c r="U3805" s="246" t="n"/>
      <c r="V3805" s="244" t="n"/>
      <c r="W3805" s="244" t="n"/>
      <c r="X3805" s="244" t="n"/>
      <c r="Y3805" s="269" t="n"/>
      <c r="Z3805" s="270" t="n"/>
      <c r="AA3805" s="241" t="n"/>
      <c r="AB3805" s="244" t="n"/>
    </row>
    <row r="3806" ht="15" customHeight="1" s="283">
      <c r="A3806" s="109" t="n"/>
      <c r="B3806" s="222" t="n"/>
      <c r="C3806" s="244" t="n"/>
      <c r="D3806" s="244" t="n"/>
      <c r="E3806" s="244" t="n"/>
      <c r="F3806" s="244" t="n"/>
      <c r="G3806" s="244" t="n"/>
      <c r="H3806" s="244" t="n"/>
      <c r="I3806" s="267" t="n"/>
      <c r="J3806" s="268" t="n"/>
      <c r="K3806" s="244" t="n"/>
      <c r="L3806" s="244" t="n"/>
      <c r="M3806" s="259" t="n"/>
      <c r="N3806" s="244" t="n"/>
      <c r="O3806" s="244" t="n"/>
      <c r="P3806" s="244" t="n"/>
      <c r="Q3806" s="244" t="n"/>
      <c r="R3806" s="244" t="n"/>
      <c r="S3806" s="223" t="n"/>
      <c r="T3806" s="244" t="n"/>
      <c r="U3806" s="246" t="n"/>
      <c r="V3806" s="244" t="n"/>
      <c r="W3806" s="244" t="n"/>
      <c r="X3806" s="244" t="n"/>
      <c r="Y3806" s="269" t="n"/>
      <c r="Z3806" s="270" t="n"/>
      <c r="AA3806" s="241" t="n"/>
      <c r="AB3806" s="244" t="n"/>
    </row>
    <row r="3807" ht="15" customHeight="1" s="283">
      <c r="A3807" s="109" t="n"/>
      <c r="B3807" s="222" t="n"/>
      <c r="C3807" s="244" t="n"/>
      <c r="D3807" s="244" t="n"/>
      <c r="E3807" s="244" t="n"/>
      <c r="F3807" s="244" t="n"/>
      <c r="G3807" s="244" t="n"/>
      <c r="H3807" s="244" t="n"/>
      <c r="I3807" s="267" t="n"/>
      <c r="J3807" s="268" t="n"/>
      <c r="K3807" s="244" t="n"/>
      <c r="L3807" s="244" t="n"/>
      <c r="M3807" s="259" t="n"/>
      <c r="N3807" s="244" t="n"/>
      <c r="O3807" s="244" t="n"/>
      <c r="P3807" s="244" t="n"/>
      <c r="Q3807" s="244" t="n"/>
      <c r="R3807" s="244" t="n"/>
      <c r="S3807" s="223" t="n"/>
      <c r="T3807" s="244" t="n"/>
      <c r="U3807" s="246" t="n"/>
      <c r="V3807" s="244" t="n"/>
      <c r="W3807" s="244" t="n"/>
      <c r="X3807" s="244" t="n"/>
      <c r="Y3807" s="269" t="n"/>
      <c r="Z3807" s="270" t="n"/>
      <c r="AA3807" s="241" t="n"/>
      <c r="AB3807" s="244" t="n"/>
    </row>
    <row r="3808" ht="15" customHeight="1" s="283">
      <c r="A3808" s="109" t="n"/>
      <c r="B3808" s="222" t="n"/>
      <c r="C3808" s="244" t="n"/>
      <c r="D3808" s="244" t="n"/>
      <c r="E3808" s="244" t="n"/>
      <c r="F3808" s="244" t="n"/>
      <c r="G3808" s="244" t="n"/>
      <c r="H3808" s="244" t="n"/>
      <c r="I3808" s="267" t="n"/>
      <c r="J3808" s="268" t="n"/>
      <c r="K3808" s="244" t="n"/>
      <c r="L3808" s="244" t="n"/>
      <c r="M3808" s="259" t="n"/>
      <c r="N3808" s="244" t="n"/>
      <c r="O3808" s="244" t="n"/>
      <c r="P3808" s="244" t="n"/>
      <c r="Q3808" s="244" t="n"/>
      <c r="R3808" s="244" t="n"/>
      <c r="S3808" s="223" t="n"/>
      <c r="T3808" s="244" t="n"/>
      <c r="U3808" s="246" t="n"/>
      <c r="V3808" s="244" t="n"/>
      <c r="W3808" s="244" t="n"/>
      <c r="X3808" s="244" t="n"/>
      <c r="Y3808" s="269" t="n"/>
      <c r="Z3808" s="270" t="n"/>
      <c r="AA3808" s="241" t="n"/>
      <c r="AB3808" s="244" t="n"/>
    </row>
    <row r="3809" ht="15" customHeight="1" s="283">
      <c r="A3809" s="109" t="n"/>
      <c r="B3809" s="222" t="n"/>
      <c r="C3809" s="244" t="n"/>
      <c r="D3809" s="244" t="n"/>
      <c r="E3809" s="244" t="n"/>
      <c r="F3809" s="244" t="n"/>
      <c r="G3809" s="244" t="n"/>
      <c r="H3809" s="244" t="n"/>
      <c r="I3809" s="267" t="n"/>
      <c r="J3809" s="268" t="n"/>
      <c r="K3809" s="244" t="n"/>
      <c r="L3809" s="244" t="n"/>
      <c r="M3809" s="259" t="n"/>
      <c r="N3809" s="244" t="n"/>
      <c r="O3809" s="244" t="n"/>
      <c r="P3809" s="244" t="n"/>
      <c r="Q3809" s="244" t="n"/>
      <c r="R3809" s="244" t="n"/>
      <c r="S3809" s="223" t="n"/>
      <c r="T3809" s="244" t="n"/>
      <c r="U3809" s="246" t="n"/>
      <c r="V3809" s="244" t="n"/>
      <c r="W3809" s="244" t="n"/>
      <c r="X3809" s="244" t="n"/>
      <c r="Y3809" s="269" t="n"/>
      <c r="Z3809" s="270" t="n"/>
      <c r="AA3809" s="241" t="n"/>
      <c r="AB3809" s="244" t="n"/>
    </row>
    <row r="3810" ht="15" customHeight="1" s="283">
      <c r="A3810" s="109" t="n"/>
      <c r="B3810" s="222" t="n"/>
      <c r="C3810" s="244" t="n"/>
      <c r="D3810" s="244" t="n"/>
      <c r="E3810" s="244" t="n"/>
      <c r="F3810" s="244" t="n"/>
      <c r="G3810" s="244" t="n"/>
      <c r="H3810" s="244" t="n"/>
      <c r="I3810" s="267" t="n"/>
      <c r="J3810" s="268" t="n"/>
      <c r="K3810" s="244" t="n"/>
      <c r="L3810" s="244" t="n"/>
      <c r="M3810" s="259" t="n"/>
      <c r="N3810" s="244" t="n"/>
      <c r="O3810" s="244" t="n"/>
      <c r="P3810" s="244" t="n"/>
      <c r="Q3810" s="244" t="n"/>
      <c r="R3810" s="244" t="n"/>
      <c r="S3810" s="223" t="n"/>
      <c r="T3810" s="244" t="n"/>
      <c r="U3810" s="246" t="n"/>
      <c r="V3810" s="244" t="n"/>
      <c r="W3810" s="244" t="n"/>
      <c r="X3810" s="244" t="n"/>
      <c r="Y3810" s="269" t="n"/>
      <c r="Z3810" s="270" t="n"/>
      <c r="AA3810" s="241" t="n"/>
      <c r="AB3810" s="244" t="n"/>
    </row>
    <row r="3811" ht="15" customHeight="1" s="283">
      <c r="A3811" s="109" t="n"/>
      <c r="B3811" s="222" t="n"/>
      <c r="C3811" s="244" t="n"/>
      <c r="D3811" s="244" t="n"/>
      <c r="E3811" s="244" t="n"/>
      <c r="F3811" s="244" t="n"/>
      <c r="G3811" s="244" t="n"/>
      <c r="H3811" s="244" t="n"/>
      <c r="I3811" s="267" t="n"/>
      <c r="J3811" s="268" t="n"/>
      <c r="K3811" s="244" t="n"/>
      <c r="L3811" s="244" t="n"/>
      <c r="M3811" s="259" t="n"/>
      <c r="N3811" s="244" t="n"/>
      <c r="O3811" s="244" t="n"/>
      <c r="P3811" s="244" t="n"/>
      <c r="Q3811" s="244" t="n"/>
      <c r="R3811" s="244" t="n"/>
      <c r="S3811" s="223" t="n"/>
      <c r="T3811" s="244" t="n"/>
      <c r="U3811" s="246" t="n"/>
      <c r="V3811" s="244" t="n"/>
      <c r="W3811" s="244" t="n"/>
      <c r="X3811" s="244" t="n"/>
      <c r="Y3811" s="269" t="n"/>
      <c r="Z3811" s="270" t="n"/>
      <c r="AA3811" s="241" t="n"/>
      <c r="AB3811" s="244" t="n"/>
    </row>
    <row r="3812" ht="15" customHeight="1" s="283">
      <c r="A3812" s="109" t="n"/>
      <c r="B3812" s="222" t="n"/>
      <c r="C3812" s="244" t="n"/>
      <c r="D3812" s="244" t="n"/>
      <c r="E3812" s="244" t="n"/>
      <c r="F3812" s="244" t="n"/>
      <c r="G3812" s="244" t="n"/>
      <c r="H3812" s="244" t="n"/>
      <c r="I3812" s="267" t="n"/>
      <c r="J3812" s="268" t="n"/>
      <c r="K3812" s="244" t="n"/>
      <c r="L3812" s="244" t="n"/>
      <c r="M3812" s="259" t="n"/>
      <c r="N3812" s="244" t="n"/>
      <c r="O3812" s="244" t="n"/>
      <c r="P3812" s="244" t="n"/>
      <c r="Q3812" s="244" t="n"/>
      <c r="R3812" s="244" t="n"/>
      <c r="S3812" s="223" t="n"/>
      <c r="T3812" s="244" t="n"/>
      <c r="U3812" s="246" t="n"/>
      <c r="V3812" s="244" t="n"/>
      <c r="W3812" s="244" t="n"/>
      <c r="X3812" s="244" t="n"/>
      <c r="Y3812" s="269" t="n"/>
      <c r="Z3812" s="270" t="n"/>
      <c r="AA3812" s="241" t="n"/>
      <c r="AB3812" s="244" t="n"/>
    </row>
    <row r="3813" ht="15" customHeight="1" s="283">
      <c r="A3813" s="109" t="n"/>
      <c r="B3813" s="222" t="n"/>
      <c r="C3813" s="244" t="n"/>
      <c r="D3813" s="244" t="n"/>
      <c r="E3813" s="244" t="n"/>
      <c r="F3813" s="244" t="n"/>
      <c r="G3813" s="244" t="n"/>
      <c r="H3813" s="244" t="n"/>
      <c r="I3813" s="267" t="n"/>
      <c r="J3813" s="268" t="n"/>
      <c r="K3813" s="244" t="n"/>
      <c r="L3813" s="244" t="n"/>
      <c r="M3813" s="259" t="n"/>
      <c r="N3813" s="244" t="n"/>
      <c r="O3813" s="244" t="n"/>
      <c r="P3813" s="244" t="n"/>
      <c r="Q3813" s="244" t="n"/>
      <c r="R3813" s="244" t="n"/>
      <c r="S3813" s="223" t="n"/>
      <c r="T3813" s="244" t="n"/>
      <c r="U3813" s="246" t="n"/>
      <c r="V3813" s="244" t="n"/>
      <c r="W3813" s="244" t="n"/>
      <c r="X3813" s="244" t="n"/>
      <c r="Y3813" s="269" t="n"/>
      <c r="Z3813" s="270" t="n"/>
      <c r="AA3813" s="241" t="n"/>
      <c r="AB3813" s="244" t="n"/>
    </row>
    <row r="3814" ht="15" customHeight="1" s="283">
      <c r="A3814" s="109" t="n"/>
      <c r="B3814" s="222" t="n"/>
      <c r="C3814" s="244" t="n"/>
      <c r="D3814" s="244" t="n"/>
      <c r="E3814" s="244" t="n"/>
      <c r="F3814" s="244" t="n"/>
      <c r="G3814" s="244" t="n"/>
      <c r="H3814" s="244" t="n"/>
      <c r="I3814" s="267" t="n"/>
      <c r="J3814" s="268" t="n"/>
      <c r="K3814" s="244" t="n"/>
      <c r="L3814" s="244" t="n"/>
      <c r="M3814" s="259" t="n"/>
      <c r="N3814" s="244" t="n"/>
      <c r="O3814" s="244" t="n"/>
      <c r="P3814" s="244" t="n"/>
      <c r="Q3814" s="244" t="n"/>
      <c r="R3814" s="244" t="n"/>
      <c r="S3814" s="223" t="n"/>
      <c r="T3814" s="244" t="n"/>
      <c r="U3814" s="246" t="n"/>
      <c r="V3814" s="244" t="n"/>
      <c r="W3814" s="244" t="n"/>
      <c r="X3814" s="244" t="n"/>
      <c r="Y3814" s="269" t="n"/>
      <c r="Z3814" s="270" t="n"/>
      <c r="AA3814" s="241" t="n"/>
      <c r="AB3814" s="244" t="n"/>
    </row>
    <row r="3815" ht="15" customHeight="1" s="283">
      <c r="A3815" s="109" t="n"/>
      <c r="B3815" s="222" t="n"/>
      <c r="C3815" s="244" t="n"/>
      <c r="D3815" s="244" t="n"/>
      <c r="E3815" s="244" t="n"/>
      <c r="F3815" s="244" t="n"/>
      <c r="G3815" s="244" t="n"/>
      <c r="H3815" s="244" t="n"/>
      <c r="I3815" s="267" t="n"/>
      <c r="J3815" s="268" t="n"/>
      <c r="K3815" s="244" t="n"/>
      <c r="L3815" s="244" t="n"/>
      <c r="M3815" s="259" t="n"/>
      <c r="N3815" s="244" t="n"/>
      <c r="O3815" s="244" t="n"/>
      <c r="P3815" s="244" t="n"/>
      <c r="Q3815" s="244" t="n"/>
      <c r="R3815" s="244" t="n"/>
      <c r="S3815" s="223" t="n"/>
      <c r="T3815" s="244" t="n"/>
      <c r="U3815" s="246" t="n"/>
      <c r="V3815" s="244" t="n"/>
      <c r="W3815" s="244" t="n"/>
      <c r="X3815" s="244" t="n"/>
      <c r="Y3815" s="269" t="n"/>
      <c r="Z3815" s="270" t="n"/>
      <c r="AA3815" s="241" t="n"/>
      <c r="AB3815" s="244" t="n"/>
    </row>
    <row r="3816" ht="15" customHeight="1" s="283">
      <c r="A3816" s="109" t="n"/>
      <c r="B3816" s="222" t="n"/>
      <c r="C3816" s="244" t="n"/>
      <c r="D3816" s="244" t="n"/>
      <c r="E3816" s="244" t="n"/>
      <c r="F3816" s="244" t="n"/>
      <c r="G3816" s="244" t="n"/>
      <c r="H3816" s="244" t="n"/>
      <c r="I3816" s="267" t="n"/>
      <c r="J3816" s="268" t="n"/>
      <c r="K3816" s="244" t="n"/>
      <c r="L3816" s="244" t="n"/>
      <c r="M3816" s="259" t="n"/>
      <c r="N3816" s="244" t="n"/>
      <c r="O3816" s="244" t="n"/>
      <c r="P3816" s="244" t="n"/>
      <c r="Q3816" s="244" t="n"/>
      <c r="R3816" s="244" t="n"/>
      <c r="S3816" s="223" t="n"/>
      <c r="T3816" s="244" t="n"/>
      <c r="U3816" s="246" t="n"/>
      <c r="V3816" s="244" t="n"/>
      <c r="W3816" s="244" t="n"/>
      <c r="X3816" s="244" t="n"/>
      <c r="Y3816" s="269" t="n"/>
      <c r="Z3816" s="270" t="n"/>
      <c r="AA3816" s="241" t="n"/>
      <c r="AB3816" s="244" t="n"/>
    </row>
    <row r="3817" ht="15" customHeight="1" s="283">
      <c r="A3817" s="109" t="n"/>
      <c r="B3817" s="222" t="n"/>
      <c r="C3817" s="244" t="n"/>
      <c r="D3817" s="244" t="n"/>
      <c r="E3817" s="244" t="n"/>
      <c r="F3817" s="244" t="n"/>
      <c r="G3817" s="244" t="n"/>
      <c r="H3817" s="244" t="n"/>
      <c r="I3817" s="267" t="n"/>
      <c r="J3817" s="268" t="n"/>
      <c r="K3817" s="244" t="n"/>
      <c r="L3817" s="244" t="n"/>
      <c r="M3817" s="259" t="n"/>
      <c r="N3817" s="244" t="n"/>
      <c r="O3817" s="244" t="n"/>
      <c r="P3817" s="244" t="n"/>
      <c r="Q3817" s="244" t="n"/>
      <c r="R3817" s="244" t="n"/>
      <c r="S3817" s="223" t="n"/>
      <c r="T3817" s="244" t="n"/>
      <c r="U3817" s="246" t="n"/>
      <c r="V3817" s="244" t="n"/>
      <c r="W3817" s="244" t="n"/>
      <c r="X3817" s="244" t="n"/>
      <c r="Y3817" s="269" t="n"/>
      <c r="Z3817" s="270" t="n"/>
      <c r="AA3817" s="241" t="n"/>
      <c r="AB3817" s="244" t="n"/>
    </row>
    <row r="3818" ht="15" customHeight="1" s="283">
      <c r="A3818" s="109" t="n"/>
      <c r="B3818" s="222" t="n"/>
      <c r="C3818" s="244" t="n"/>
      <c r="D3818" s="244" t="n"/>
      <c r="E3818" s="244" t="n"/>
      <c r="F3818" s="244" t="n"/>
      <c r="G3818" s="244" t="n"/>
      <c r="H3818" s="244" t="n"/>
      <c r="I3818" s="267" t="n"/>
      <c r="J3818" s="268" t="n"/>
      <c r="K3818" s="244" t="n"/>
      <c r="L3818" s="244" t="n"/>
      <c r="M3818" s="259" t="n"/>
      <c r="N3818" s="244" t="n"/>
      <c r="O3818" s="244" t="n"/>
      <c r="P3818" s="244" t="n"/>
      <c r="Q3818" s="244" t="n"/>
      <c r="R3818" s="244" t="n"/>
      <c r="S3818" s="223" t="n"/>
      <c r="T3818" s="244" t="n"/>
      <c r="U3818" s="246" t="n"/>
      <c r="V3818" s="244" t="n"/>
      <c r="W3818" s="244" t="n"/>
      <c r="X3818" s="244" t="n"/>
      <c r="Y3818" s="269" t="n"/>
      <c r="Z3818" s="270" t="n"/>
      <c r="AA3818" s="241" t="n"/>
      <c r="AB3818" s="244" t="n"/>
    </row>
    <row r="3819" ht="15" customHeight="1" s="283">
      <c r="A3819" s="109" t="n"/>
      <c r="B3819" s="222" t="n"/>
      <c r="C3819" s="244" t="n"/>
      <c r="D3819" s="244" t="n"/>
      <c r="E3819" s="244" t="n"/>
      <c r="F3819" s="244" t="n"/>
      <c r="G3819" s="244" t="n"/>
      <c r="H3819" s="244" t="n"/>
      <c r="I3819" s="267" t="n"/>
      <c r="J3819" s="268" t="n"/>
      <c r="K3819" s="244" t="n"/>
      <c r="L3819" s="244" t="n"/>
      <c r="M3819" s="259" t="n"/>
      <c r="N3819" s="244" t="n"/>
      <c r="O3819" s="244" t="n"/>
      <c r="P3819" s="244" t="n"/>
      <c r="Q3819" s="244" t="n"/>
      <c r="R3819" s="244" t="n"/>
      <c r="S3819" s="223" t="n"/>
      <c r="T3819" s="244" t="n"/>
      <c r="U3819" s="246" t="n"/>
      <c r="V3819" s="244" t="n"/>
      <c r="W3819" s="244" t="n"/>
      <c r="X3819" s="244" t="n"/>
      <c r="Y3819" s="269" t="n"/>
      <c r="Z3819" s="270" t="n"/>
      <c r="AA3819" s="241" t="n"/>
      <c r="AB3819" s="244" t="n"/>
    </row>
    <row r="3820" ht="15" customHeight="1" s="283">
      <c r="A3820" s="109" t="n"/>
      <c r="B3820" s="222" t="n"/>
      <c r="C3820" s="244" t="n"/>
      <c r="D3820" s="244" t="n"/>
      <c r="E3820" s="244" t="n"/>
      <c r="F3820" s="244" t="n"/>
      <c r="G3820" s="244" t="n"/>
      <c r="H3820" s="244" t="n"/>
      <c r="I3820" s="267" t="n"/>
      <c r="J3820" s="268" t="n"/>
      <c r="K3820" s="244" t="n"/>
      <c r="L3820" s="244" t="n"/>
      <c r="M3820" s="259" t="n"/>
      <c r="N3820" s="244" t="n"/>
      <c r="O3820" s="244" t="n"/>
      <c r="P3820" s="244" t="n"/>
      <c r="Q3820" s="244" t="n"/>
      <c r="R3820" s="244" t="n"/>
      <c r="S3820" s="223" t="n"/>
      <c r="T3820" s="244" t="n"/>
      <c r="U3820" s="246" t="n"/>
      <c r="V3820" s="244" t="n"/>
      <c r="W3820" s="244" t="n"/>
      <c r="X3820" s="244" t="n"/>
      <c r="Y3820" s="269" t="n"/>
      <c r="Z3820" s="270" t="n"/>
      <c r="AA3820" s="241" t="n"/>
      <c r="AB3820" s="244" t="n"/>
    </row>
    <row r="3821" ht="15" customHeight="1" s="283">
      <c r="A3821" s="109" t="n"/>
      <c r="B3821" s="222" t="n"/>
      <c r="C3821" s="244" t="n"/>
      <c r="D3821" s="244" t="n"/>
      <c r="E3821" s="244" t="n"/>
      <c r="F3821" s="244" t="n"/>
      <c r="G3821" s="244" t="n"/>
      <c r="H3821" s="244" t="n"/>
      <c r="I3821" s="267" t="n"/>
      <c r="J3821" s="268" t="n"/>
      <c r="K3821" s="244" t="n"/>
      <c r="L3821" s="244" t="n"/>
      <c r="M3821" s="259" t="n"/>
      <c r="N3821" s="244" t="n"/>
      <c r="O3821" s="244" t="n"/>
      <c r="P3821" s="244" t="n"/>
      <c r="Q3821" s="244" t="n"/>
      <c r="R3821" s="244" t="n"/>
      <c r="S3821" s="223" t="n"/>
      <c r="T3821" s="244" t="n"/>
      <c r="U3821" s="246" t="n"/>
      <c r="V3821" s="244" t="n"/>
      <c r="W3821" s="244" t="n"/>
      <c r="X3821" s="244" t="n"/>
      <c r="Y3821" s="269" t="n"/>
      <c r="Z3821" s="270" t="n"/>
      <c r="AA3821" s="241" t="n"/>
      <c r="AB3821" s="244" t="n"/>
    </row>
    <row r="3822" ht="15" customHeight="1" s="283">
      <c r="A3822" s="109" t="n"/>
      <c r="B3822" s="222" t="n"/>
      <c r="C3822" s="244" t="n"/>
      <c r="D3822" s="244" t="n"/>
      <c r="E3822" s="244" t="n"/>
      <c r="F3822" s="244" t="n"/>
      <c r="G3822" s="244" t="n"/>
      <c r="H3822" s="244" t="n"/>
      <c r="I3822" s="267" t="n"/>
      <c r="J3822" s="268" t="n"/>
      <c r="K3822" s="244" t="n"/>
      <c r="L3822" s="244" t="n"/>
      <c r="M3822" s="259" t="n"/>
      <c r="N3822" s="244" t="n"/>
      <c r="O3822" s="244" t="n"/>
      <c r="P3822" s="244" t="n"/>
      <c r="Q3822" s="244" t="n"/>
      <c r="R3822" s="244" t="n"/>
      <c r="S3822" s="223" t="n"/>
      <c r="T3822" s="244" t="n"/>
      <c r="U3822" s="246" t="n"/>
      <c r="V3822" s="244" t="n"/>
      <c r="W3822" s="244" t="n"/>
      <c r="X3822" s="244" t="n"/>
      <c r="Y3822" s="269" t="n"/>
      <c r="Z3822" s="270" t="n"/>
      <c r="AA3822" s="241" t="n"/>
      <c r="AB3822" s="244" t="n"/>
    </row>
    <row r="3823" ht="15" customHeight="1" s="283">
      <c r="A3823" s="109" t="n"/>
      <c r="B3823" s="222" t="n"/>
      <c r="C3823" s="244" t="n"/>
      <c r="D3823" s="244" t="n"/>
      <c r="E3823" s="244" t="n"/>
      <c r="F3823" s="244" t="n"/>
      <c r="G3823" s="244" t="n"/>
      <c r="H3823" s="244" t="n"/>
      <c r="I3823" s="267" t="n"/>
      <c r="J3823" s="268" t="n"/>
      <c r="K3823" s="244" t="n"/>
      <c r="L3823" s="244" t="n"/>
      <c r="M3823" s="259" t="n"/>
      <c r="N3823" s="244" t="n"/>
      <c r="O3823" s="244" t="n"/>
      <c r="P3823" s="244" t="n"/>
      <c r="Q3823" s="244" t="n"/>
      <c r="R3823" s="244" t="n"/>
      <c r="S3823" s="223" t="n"/>
      <c r="T3823" s="244" t="n"/>
      <c r="U3823" s="246" t="n"/>
      <c r="V3823" s="244" t="n"/>
      <c r="W3823" s="244" t="n"/>
      <c r="X3823" s="244" t="n"/>
      <c r="Y3823" s="269" t="n"/>
      <c r="Z3823" s="270" t="n"/>
      <c r="AA3823" s="241" t="n"/>
      <c r="AB3823" s="244" t="n"/>
    </row>
    <row r="3824" ht="15" customHeight="1" s="283">
      <c r="A3824" s="109" t="n"/>
      <c r="B3824" s="222" t="n"/>
      <c r="C3824" s="244" t="n"/>
      <c r="D3824" s="244" t="n"/>
      <c r="E3824" s="244" t="n"/>
      <c r="F3824" s="244" t="n"/>
      <c r="G3824" s="244" t="n"/>
      <c r="H3824" s="244" t="n"/>
      <c r="I3824" s="267" t="n"/>
      <c r="J3824" s="268" t="n"/>
      <c r="K3824" s="244" t="n"/>
      <c r="L3824" s="244" t="n"/>
      <c r="M3824" s="259" t="n"/>
      <c r="N3824" s="244" t="n"/>
      <c r="O3824" s="244" t="n"/>
      <c r="P3824" s="244" t="n"/>
      <c r="Q3824" s="244" t="n"/>
      <c r="R3824" s="244" t="n"/>
      <c r="S3824" s="223" t="n"/>
      <c r="T3824" s="244" t="n"/>
      <c r="U3824" s="246" t="n"/>
      <c r="V3824" s="244" t="n"/>
      <c r="W3824" s="244" t="n"/>
      <c r="X3824" s="244" t="n"/>
      <c r="Y3824" s="269" t="n"/>
      <c r="Z3824" s="270" t="n"/>
      <c r="AA3824" s="241" t="n"/>
      <c r="AB3824" s="244" t="n"/>
    </row>
    <row r="3825" ht="15" customHeight="1" s="283">
      <c r="A3825" s="109" t="n"/>
      <c r="B3825" s="222" t="n"/>
      <c r="C3825" s="244" t="n"/>
      <c r="D3825" s="244" t="n"/>
      <c r="E3825" s="244" t="n"/>
      <c r="F3825" s="244" t="n"/>
      <c r="G3825" s="244" t="n"/>
      <c r="H3825" s="244" t="n"/>
      <c r="I3825" s="267" t="n"/>
      <c r="J3825" s="268" t="n"/>
      <c r="K3825" s="244" t="n"/>
      <c r="L3825" s="244" t="n"/>
      <c r="M3825" s="259" t="n"/>
      <c r="N3825" s="244" t="n"/>
      <c r="O3825" s="244" t="n"/>
      <c r="P3825" s="244" t="n"/>
      <c r="Q3825" s="244" t="n"/>
      <c r="R3825" s="244" t="n"/>
      <c r="S3825" s="223" t="n"/>
      <c r="T3825" s="244" t="n"/>
      <c r="U3825" s="246" t="n"/>
      <c r="V3825" s="244" t="n"/>
      <c r="W3825" s="244" t="n"/>
      <c r="X3825" s="244" t="n"/>
      <c r="Y3825" s="269" t="n"/>
      <c r="Z3825" s="270" t="n"/>
      <c r="AA3825" s="241" t="n"/>
      <c r="AB3825" s="244" t="n"/>
    </row>
    <row r="3826" ht="15" customHeight="1" s="283">
      <c r="A3826" s="109" t="n"/>
      <c r="B3826" s="222" t="n"/>
      <c r="C3826" s="244" t="n"/>
      <c r="D3826" s="244" t="n"/>
      <c r="E3826" s="244" t="n"/>
      <c r="F3826" s="244" t="n"/>
      <c r="G3826" s="244" t="n"/>
      <c r="H3826" s="244" t="n"/>
      <c r="I3826" s="267" t="n"/>
      <c r="J3826" s="268" t="n"/>
      <c r="K3826" s="244" t="n"/>
      <c r="L3826" s="244" t="n"/>
      <c r="M3826" s="259" t="n"/>
      <c r="N3826" s="244" t="n"/>
      <c r="O3826" s="244" t="n"/>
      <c r="P3826" s="244" t="n"/>
      <c r="Q3826" s="244" t="n"/>
      <c r="R3826" s="244" t="n"/>
      <c r="S3826" s="223" t="n"/>
      <c r="T3826" s="244" t="n"/>
      <c r="U3826" s="246" t="n"/>
      <c r="V3826" s="244" t="n"/>
      <c r="W3826" s="244" t="n"/>
      <c r="X3826" s="244" t="n"/>
      <c r="Y3826" s="269" t="n"/>
      <c r="Z3826" s="270" t="n"/>
      <c r="AA3826" s="241" t="n"/>
      <c r="AB3826" s="244" t="n"/>
    </row>
    <row r="3827" ht="15" customHeight="1" s="283">
      <c r="A3827" s="109" t="n"/>
      <c r="B3827" s="222" t="n"/>
      <c r="C3827" s="244" t="n"/>
      <c r="D3827" s="244" t="n"/>
      <c r="E3827" s="244" t="n"/>
      <c r="F3827" s="244" t="n"/>
      <c r="G3827" s="244" t="n"/>
      <c r="H3827" s="244" t="n"/>
      <c r="I3827" s="267" t="n"/>
      <c r="J3827" s="268" t="n"/>
      <c r="K3827" s="244" t="n"/>
      <c r="L3827" s="244" t="n"/>
      <c r="M3827" s="259" t="n"/>
      <c r="N3827" s="244" t="n"/>
      <c r="O3827" s="244" t="n"/>
      <c r="P3827" s="244" t="n"/>
      <c r="Q3827" s="244" t="n"/>
      <c r="R3827" s="244" t="n"/>
      <c r="S3827" s="223" t="n"/>
      <c r="T3827" s="244" t="n"/>
      <c r="U3827" s="246" t="n"/>
      <c r="V3827" s="244" t="n"/>
      <c r="W3827" s="244" t="n"/>
      <c r="X3827" s="244" t="n"/>
      <c r="Y3827" s="269" t="n"/>
      <c r="Z3827" s="270" t="n"/>
      <c r="AA3827" s="241" t="n"/>
      <c r="AB3827" s="244" t="n"/>
    </row>
    <row r="3828" ht="15" customHeight="1" s="283">
      <c r="A3828" s="109" t="n"/>
      <c r="B3828" s="222" t="n"/>
      <c r="C3828" s="244" t="n"/>
      <c r="D3828" s="244" t="n"/>
      <c r="E3828" s="244" t="n"/>
      <c r="F3828" s="244" t="n"/>
      <c r="G3828" s="244" t="n"/>
      <c r="H3828" s="244" t="n"/>
      <c r="I3828" s="267" t="n"/>
      <c r="J3828" s="268" t="n"/>
      <c r="K3828" s="244" t="n"/>
      <c r="L3828" s="244" t="n"/>
      <c r="M3828" s="259" t="n"/>
      <c r="N3828" s="244" t="n"/>
      <c r="O3828" s="244" t="n"/>
      <c r="P3828" s="244" t="n"/>
      <c r="Q3828" s="244" t="n"/>
      <c r="R3828" s="244" t="n"/>
      <c r="S3828" s="223" t="n"/>
      <c r="T3828" s="244" t="n"/>
      <c r="U3828" s="246" t="n"/>
      <c r="V3828" s="244" t="n"/>
      <c r="W3828" s="244" t="n"/>
      <c r="X3828" s="244" t="n"/>
      <c r="Y3828" s="269" t="n"/>
      <c r="Z3828" s="270" t="n"/>
      <c r="AA3828" s="241" t="n"/>
      <c r="AB3828" s="244" t="n"/>
    </row>
    <row r="3829" ht="15" customHeight="1" s="283">
      <c r="A3829" s="109" t="n"/>
      <c r="B3829" s="222" t="n"/>
      <c r="C3829" s="244" t="n"/>
      <c r="D3829" s="244" t="n"/>
      <c r="E3829" s="244" t="n"/>
      <c r="F3829" s="244" t="n"/>
      <c r="G3829" s="244" t="n"/>
      <c r="H3829" s="244" t="n"/>
      <c r="I3829" s="267" t="n"/>
      <c r="J3829" s="268" t="n"/>
      <c r="K3829" s="244" t="n"/>
      <c r="L3829" s="244" t="n"/>
      <c r="M3829" s="259" t="n"/>
      <c r="N3829" s="244" t="n"/>
      <c r="O3829" s="244" t="n"/>
      <c r="P3829" s="244" t="n"/>
      <c r="Q3829" s="244" t="n"/>
      <c r="R3829" s="244" t="n"/>
      <c r="S3829" s="223" t="n"/>
      <c r="T3829" s="244" t="n"/>
      <c r="U3829" s="246" t="n"/>
      <c r="V3829" s="244" t="n"/>
      <c r="W3829" s="244" t="n"/>
      <c r="X3829" s="244" t="n"/>
      <c r="Y3829" s="269" t="n"/>
      <c r="Z3829" s="270" t="n"/>
      <c r="AA3829" s="241" t="n"/>
      <c r="AB3829" s="244" t="n"/>
    </row>
    <row r="3830" ht="15" customHeight="1" s="283">
      <c r="A3830" s="109" t="n"/>
      <c r="B3830" s="222" t="n"/>
      <c r="C3830" s="244" t="n"/>
      <c r="D3830" s="244" t="n"/>
      <c r="E3830" s="244" t="n"/>
      <c r="F3830" s="244" t="n"/>
      <c r="G3830" s="244" t="n"/>
      <c r="H3830" s="244" t="n"/>
      <c r="I3830" s="267" t="n"/>
      <c r="J3830" s="268" t="n"/>
      <c r="K3830" s="244" t="n"/>
      <c r="L3830" s="244" t="n"/>
      <c r="M3830" s="259" t="n"/>
      <c r="N3830" s="244" t="n"/>
      <c r="O3830" s="244" t="n"/>
      <c r="P3830" s="244" t="n"/>
      <c r="Q3830" s="244" t="n"/>
      <c r="R3830" s="244" t="n"/>
      <c r="S3830" s="223" t="n"/>
      <c r="T3830" s="244" t="n"/>
      <c r="U3830" s="246" t="n"/>
      <c r="V3830" s="244" t="n"/>
      <c r="W3830" s="244" t="n"/>
      <c r="X3830" s="244" t="n"/>
      <c r="Y3830" s="269" t="n"/>
      <c r="Z3830" s="270" t="n"/>
      <c r="AA3830" s="241" t="n"/>
      <c r="AB3830" s="244" t="n"/>
    </row>
    <row r="3831" ht="15" customHeight="1" s="283">
      <c r="A3831" s="109" t="n"/>
      <c r="B3831" s="222" t="n"/>
      <c r="C3831" s="244" t="n"/>
      <c r="D3831" s="244" t="n"/>
      <c r="E3831" s="244" t="n"/>
      <c r="F3831" s="244" t="n"/>
      <c r="G3831" s="244" t="n"/>
      <c r="H3831" s="244" t="n"/>
      <c r="I3831" s="267" t="n"/>
      <c r="J3831" s="268" t="n"/>
      <c r="K3831" s="244" t="n"/>
      <c r="L3831" s="244" t="n"/>
      <c r="M3831" s="259" t="n"/>
      <c r="N3831" s="244" t="n"/>
      <c r="O3831" s="244" t="n"/>
      <c r="P3831" s="244" t="n"/>
      <c r="Q3831" s="244" t="n"/>
      <c r="R3831" s="244" t="n"/>
      <c r="S3831" s="223" t="n"/>
      <c r="T3831" s="244" t="n"/>
      <c r="U3831" s="246" t="n"/>
      <c r="V3831" s="244" t="n"/>
      <c r="W3831" s="244" t="n"/>
      <c r="X3831" s="244" t="n"/>
      <c r="Y3831" s="269" t="n"/>
      <c r="Z3831" s="270" t="n"/>
      <c r="AA3831" s="241" t="n"/>
      <c r="AB3831" s="244" t="n"/>
    </row>
    <row r="3832" ht="15" customHeight="1" s="283">
      <c r="A3832" s="109" t="n"/>
      <c r="B3832" s="222" t="n"/>
      <c r="C3832" s="244" t="n"/>
      <c r="D3832" s="244" t="n"/>
      <c r="E3832" s="244" t="n"/>
      <c r="F3832" s="244" t="n"/>
      <c r="G3832" s="244" t="n"/>
      <c r="H3832" s="244" t="n"/>
      <c r="I3832" s="267" t="n"/>
      <c r="J3832" s="268" t="n"/>
      <c r="K3832" s="244" t="n"/>
      <c r="L3832" s="244" t="n"/>
      <c r="M3832" s="259" t="n"/>
      <c r="N3832" s="244" t="n"/>
      <c r="O3832" s="244" t="n"/>
      <c r="P3832" s="244" t="n"/>
      <c r="Q3832" s="244" t="n"/>
      <c r="R3832" s="244" t="n"/>
      <c r="S3832" s="223" t="n"/>
      <c r="T3832" s="244" t="n"/>
      <c r="U3832" s="246" t="n"/>
      <c r="V3832" s="244" t="n"/>
      <c r="W3832" s="244" t="n"/>
      <c r="X3832" s="244" t="n"/>
      <c r="Y3832" s="269" t="n"/>
      <c r="Z3832" s="270" t="n"/>
      <c r="AA3832" s="241" t="n"/>
      <c r="AB3832" s="244" t="n"/>
    </row>
    <row r="3833" ht="15" customHeight="1" s="283">
      <c r="A3833" s="109" t="n"/>
      <c r="B3833" s="222" t="n"/>
      <c r="C3833" s="244" t="n"/>
      <c r="D3833" s="244" t="n"/>
      <c r="E3833" s="244" t="n"/>
      <c r="F3833" s="244" t="n"/>
      <c r="G3833" s="244" t="n"/>
      <c r="H3833" s="244" t="n"/>
      <c r="I3833" s="267" t="n"/>
      <c r="J3833" s="268" t="n"/>
      <c r="K3833" s="244" t="n"/>
      <c r="L3833" s="244" t="n"/>
      <c r="M3833" s="259" t="n"/>
      <c r="N3833" s="244" t="n"/>
      <c r="O3833" s="244" t="n"/>
      <c r="P3833" s="244" t="n"/>
      <c r="Q3833" s="244" t="n"/>
      <c r="R3833" s="244" t="n"/>
      <c r="S3833" s="223" t="n"/>
      <c r="T3833" s="244" t="n"/>
      <c r="U3833" s="246" t="n"/>
      <c r="V3833" s="244" t="n"/>
      <c r="W3833" s="244" t="n"/>
      <c r="X3833" s="244" t="n"/>
      <c r="Y3833" s="269" t="n"/>
      <c r="Z3833" s="270" t="n"/>
      <c r="AA3833" s="241" t="n"/>
      <c r="AB3833" s="244" t="n"/>
    </row>
    <row r="3834" ht="15" customHeight="1" s="283">
      <c r="A3834" s="109" t="n"/>
      <c r="B3834" s="222" t="n"/>
      <c r="C3834" s="244" t="n"/>
      <c r="D3834" s="244" t="n"/>
      <c r="E3834" s="244" t="n"/>
      <c r="F3834" s="244" t="n"/>
      <c r="G3834" s="244" t="n"/>
      <c r="H3834" s="244" t="n"/>
      <c r="I3834" s="267" t="n"/>
      <c r="J3834" s="268" t="n"/>
      <c r="K3834" s="244" t="n"/>
      <c r="L3834" s="244" t="n"/>
      <c r="M3834" s="259" t="n"/>
      <c r="N3834" s="244" t="n"/>
      <c r="O3834" s="244" t="n"/>
      <c r="P3834" s="244" t="n"/>
      <c r="Q3834" s="244" t="n"/>
      <c r="R3834" s="244" t="n"/>
      <c r="S3834" s="223" t="n"/>
      <c r="T3834" s="244" t="n"/>
      <c r="U3834" s="246" t="n"/>
      <c r="V3834" s="244" t="n"/>
      <c r="W3834" s="244" t="n"/>
      <c r="X3834" s="244" t="n"/>
      <c r="Y3834" s="269" t="n"/>
      <c r="Z3834" s="270" t="n"/>
      <c r="AA3834" s="241" t="n"/>
      <c r="AB3834" s="244" t="n"/>
    </row>
    <row r="3835" ht="15" customHeight="1" s="283">
      <c r="A3835" s="109" t="n"/>
      <c r="B3835" s="222" t="n"/>
      <c r="C3835" s="244" t="n"/>
      <c r="D3835" s="244" t="n"/>
      <c r="E3835" s="244" t="n"/>
      <c r="F3835" s="244" t="n"/>
      <c r="G3835" s="244" t="n"/>
      <c r="H3835" s="244" t="n"/>
      <c r="I3835" s="267" t="n"/>
      <c r="J3835" s="268" t="n"/>
      <c r="K3835" s="244" t="n"/>
      <c r="L3835" s="244" t="n"/>
      <c r="M3835" s="259" t="n"/>
      <c r="N3835" s="244" t="n"/>
      <c r="O3835" s="244" t="n"/>
      <c r="P3835" s="244" t="n"/>
      <c r="Q3835" s="244" t="n"/>
      <c r="R3835" s="244" t="n"/>
      <c r="S3835" s="223" t="n"/>
      <c r="T3835" s="244" t="n"/>
      <c r="U3835" s="246" t="n"/>
      <c r="V3835" s="244" t="n"/>
      <c r="W3835" s="244" t="n"/>
      <c r="X3835" s="244" t="n"/>
      <c r="Y3835" s="269" t="n"/>
      <c r="Z3835" s="270" t="n"/>
      <c r="AA3835" s="241" t="n"/>
      <c r="AB3835" s="244" t="n"/>
    </row>
    <row r="3836" ht="15" customHeight="1" s="283">
      <c r="A3836" s="109" t="n"/>
      <c r="B3836" s="222" t="n"/>
      <c r="C3836" s="244" t="n"/>
      <c r="D3836" s="244" t="n"/>
      <c r="E3836" s="244" t="n"/>
      <c r="F3836" s="244" t="n"/>
      <c r="G3836" s="244" t="n"/>
      <c r="H3836" s="244" t="n"/>
      <c r="I3836" s="267" t="n"/>
      <c r="J3836" s="268" t="n"/>
      <c r="K3836" s="244" t="n"/>
      <c r="L3836" s="244" t="n"/>
      <c r="M3836" s="259" t="n"/>
      <c r="N3836" s="244" t="n"/>
      <c r="O3836" s="244" t="n"/>
      <c r="P3836" s="244" t="n"/>
      <c r="Q3836" s="244" t="n"/>
      <c r="R3836" s="244" t="n"/>
      <c r="S3836" s="223" t="n"/>
      <c r="T3836" s="244" t="n"/>
      <c r="U3836" s="246" t="n"/>
      <c r="V3836" s="244" t="n"/>
      <c r="W3836" s="244" t="n"/>
      <c r="X3836" s="244" t="n"/>
      <c r="Y3836" s="269" t="n"/>
      <c r="Z3836" s="270" t="n"/>
      <c r="AA3836" s="241" t="n"/>
      <c r="AB3836" s="244" t="n"/>
    </row>
    <row r="3837" ht="15" customHeight="1" s="283">
      <c r="A3837" s="109" t="n"/>
      <c r="B3837" s="222" t="n"/>
      <c r="C3837" s="244" t="n"/>
      <c r="D3837" s="244" t="n"/>
      <c r="E3837" s="244" t="n"/>
      <c r="F3837" s="244" t="n"/>
      <c r="G3837" s="244" t="n"/>
      <c r="H3837" s="244" t="n"/>
      <c r="I3837" s="267" t="n"/>
      <c r="J3837" s="268" t="n"/>
      <c r="K3837" s="244" t="n"/>
      <c r="L3837" s="244" t="n"/>
      <c r="M3837" s="259" t="n"/>
      <c r="N3837" s="244" t="n"/>
      <c r="O3837" s="244" t="n"/>
      <c r="P3837" s="244" t="n"/>
      <c r="Q3837" s="244" t="n"/>
      <c r="R3837" s="244" t="n"/>
      <c r="S3837" s="223" t="n"/>
      <c r="T3837" s="244" t="n"/>
      <c r="U3837" s="246" t="n"/>
      <c r="V3837" s="244" t="n"/>
      <c r="W3837" s="244" t="n"/>
      <c r="X3837" s="244" t="n"/>
      <c r="Y3837" s="269" t="n"/>
      <c r="Z3837" s="270" t="n"/>
      <c r="AA3837" s="241" t="n"/>
      <c r="AB3837" s="244" t="n"/>
    </row>
    <row r="3838" ht="15" customHeight="1" s="283">
      <c r="A3838" s="109" t="n"/>
      <c r="B3838" s="222" t="n"/>
      <c r="C3838" s="244" t="n"/>
      <c r="D3838" s="244" t="n"/>
      <c r="E3838" s="244" t="n"/>
      <c r="F3838" s="244" t="n"/>
      <c r="G3838" s="244" t="n"/>
      <c r="H3838" s="244" t="n"/>
      <c r="I3838" s="267" t="n"/>
      <c r="J3838" s="268" t="n"/>
      <c r="K3838" s="244" t="n"/>
      <c r="L3838" s="244" t="n"/>
      <c r="M3838" s="259" t="n"/>
      <c r="N3838" s="244" t="n"/>
      <c r="O3838" s="244" t="n"/>
      <c r="P3838" s="244" t="n"/>
      <c r="Q3838" s="244" t="n"/>
      <c r="R3838" s="244" t="n"/>
      <c r="S3838" s="223" t="n"/>
      <c r="T3838" s="244" t="n"/>
      <c r="U3838" s="246" t="n"/>
      <c r="V3838" s="244" t="n"/>
      <c r="W3838" s="244" t="n"/>
      <c r="X3838" s="244" t="n"/>
      <c r="Y3838" s="269" t="n"/>
      <c r="Z3838" s="270" t="n"/>
      <c r="AA3838" s="241" t="n"/>
      <c r="AB3838" s="244" t="n"/>
    </row>
    <row r="3839" ht="15" customHeight="1" s="283">
      <c r="A3839" s="109" t="n"/>
      <c r="B3839" s="222" t="n"/>
      <c r="C3839" s="244" t="n"/>
      <c r="D3839" s="244" t="n"/>
      <c r="E3839" s="244" t="n"/>
      <c r="F3839" s="244" t="n"/>
      <c r="G3839" s="244" t="n"/>
      <c r="H3839" s="244" t="n"/>
      <c r="I3839" s="267" t="n"/>
      <c r="J3839" s="268" t="n"/>
      <c r="K3839" s="244" t="n"/>
      <c r="L3839" s="244" t="n"/>
      <c r="M3839" s="259" t="n"/>
      <c r="N3839" s="244" t="n"/>
      <c r="O3839" s="244" t="n"/>
      <c r="P3839" s="244" t="n"/>
      <c r="Q3839" s="244" t="n"/>
      <c r="R3839" s="244" t="n"/>
      <c r="S3839" s="223" t="n"/>
      <c r="T3839" s="244" t="n"/>
      <c r="U3839" s="246" t="n"/>
      <c r="V3839" s="244" t="n"/>
      <c r="W3839" s="244" t="n"/>
      <c r="X3839" s="244" t="n"/>
      <c r="Y3839" s="269" t="n"/>
      <c r="Z3839" s="270" t="n"/>
      <c r="AA3839" s="241" t="n"/>
      <c r="AB3839" s="244" t="n"/>
    </row>
    <row r="3840" ht="15" customHeight="1" s="283">
      <c r="A3840" s="109" t="n"/>
      <c r="B3840" s="222" t="n"/>
      <c r="C3840" s="244" t="n"/>
      <c r="D3840" s="244" t="n"/>
      <c r="E3840" s="244" t="n"/>
      <c r="F3840" s="244" t="n"/>
      <c r="G3840" s="244" t="n"/>
      <c r="H3840" s="244" t="n"/>
      <c r="I3840" s="267" t="n"/>
      <c r="J3840" s="268" t="n"/>
      <c r="K3840" s="244" t="n"/>
      <c r="L3840" s="244" t="n"/>
      <c r="M3840" s="259" t="n"/>
      <c r="N3840" s="244" t="n"/>
      <c r="O3840" s="244" t="n"/>
      <c r="P3840" s="244" t="n"/>
      <c r="Q3840" s="244" t="n"/>
      <c r="R3840" s="244" t="n"/>
      <c r="S3840" s="223" t="n"/>
      <c r="T3840" s="244" t="n"/>
      <c r="U3840" s="246" t="n"/>
      <c r="V3840" s="244" t="n"/>
      <c r="W3840" s="244" t="n"/>
      <c r="X3840" s="244" t="n"/>
      <c r="Y3840" s="269" t="n"/>
      <c r="Z3840" s="270" t="n"/>
      <c r="AA3840" s="241" t="n"/>
      <c r="AB3840" s="244" t="n"/>
    </row>
    <row r="3841" ht="15" customHeight="1" s="283">
      <c r="A3841" s="109" t="n"/>
      <c r="B3841" s="222" t="n"/>
      <c r="C3841" s="244" t="n"/>
      <c r="D3841" s="244" t="n"/>
      <c r="E3841" s="244" t="n"/>
      <c r="F3841" s="244" t="n"/>
      <c r="G3841" s="244" t="n"/>
      <c r="H3841" s="244" t="n"/>
      <c r="I3841" s="267" t="n"/>
      <c r="J3841" s="268" t="n"/>
      <c r="K3841" s="244" t="n"/>
      <c r="L3841" s="244" t="n"/>
      <c r="M3841" s="259" t="n"/>
      <c r="N3841" s="244" t="n"/>
      <c r="O3841" s="244" t="n"/>
      <c r="P3841" s="244" t="n"/>
      <c r="Q3841" s="244" t="n"/>
      <c r="R3841" s="244" t="n"/>
      <c r="S3841" s="223" t="n"/>
      <c r="T3841" s="244" t="n"/>
      <c r="U3841" s="246" t="n"/>
      <c r="V3841" s="244" t="n"/>
      <c r="W3841" s="244" t="n"/>
      <c r="X3841" s="244" t="n"/>
      <c r="Y3841" s="269" t="n"/>
      <c r="Z3841" s="270" t="n"/>
      <c r="AA3841" s="241" t="n"/>
      <c r="AB3841" s="244" t="n"/>
    </row>
    <row r="3842" ht="15" customHeight="1" s="283">
      <c r="A3842" s="109" t="n"/>
      <c r="B3842" s="222" t="n"/>
      <c r="C3842" s="244" t="n"/>
      <c r="D3842" s="244" t="n"/>
      <c r="E3842" s="244" t="n"/>
      <c r="F3842" s="244" t="n"/>
      <c r="G3842" s="244" t="n"/>
      <c r="H3842" s="244" t="n"/>
      <c r="I3842" s="267" t="n"/>
      <c r="J3842" s="268" t="n"/>
      <c r="K3842" s="244" t="n"/>
      <c r="L3842" s="244" t="n"/>
      <c r="M3842" s="259" t="n"/>
      <c r="N3842" s="244" t="n"/>
      <c r="O3842" s="244" t="n"/>
      <c r="P3842" s="244" t="n"/>
      <c r="Q3842" s="244" t="n"/>
      <c r="R3842" s="244" t="n"/>
      <c r="S3842" s="223" t="n"/>
      <c r="T3842" s="244" t="n"/>
      <c r="U3842" s="246" t="n"/>
      <c r="V3842" s="244" t="n"/>
      <c r="W3842" s="244" t="n"/>
      <c r="X3842" s="244" t="n"/>
      <c r="Y3842" s="269" t="n"/>
      <c r="Z3842" s="270" t="n"/>
      <c r="AA3842" s="241" t="n"/>
      <c r="AB3842" s="244" t="n"/>
    </row>
    <row r="3843" ht="15" customHeight="1" s="283">
      <c r="A3843" s="109" t="n"/>
      <c r="B3843" s="222" t="n"/>
      <c r="C3843" s="244" t="n"/>
      <c r="D3843" s="244" t="n"/>
      <c r="E3843" s="244" t="n"/>
      <c r="F3843" s="244" t="n"/>
      <c r="G3843" s="244" t="n"/>
      <c r="H3843" s="244" t="n"/>
      <c r="I3843" s="267" t="n"/>
      <c r="J3843" s="268" t="n"/>
      <c r="K3843" s="244" t="n"/>
      <c r="L3843" s="244" t="n"/>
      <c r="M3843" s="259" t="n"/>
      <c r="N3843" s="244" t="n"/>
      <c r="O3843" s="244" t="n"/>
      <c r="P3843" s="244" t="n"/>
      <c r="Q3843" s="244" t="n"/>
      <c r="R3843" s="244" t="n"/>
      <c r="S3843" s="223" t="n"/>
      <c r="T3843" s="244" t="n"/>
      <c r="U3843" s="246" t="n"/>
      <c r="V3843" s="244" t="n"/>
      <c r="W3843" s="244" t="n"/>
      <c r="X3843" s="244" t="n"/>
      <c r="Y3843" s="269" t="n"/>
      <c r="Z3843" s="270" t="n"/>
      <c r="AA3843" s="241" t="n"/>
      <c r="AB3843" s="244" t="n"/>
    </row>
    <row r="3844" ht="15" customHeight="1" s="283">
      <c r="A3844" s="109" t="n"/>
      <c r="B3844" s="222" t="n"/>
      <c r="C3844" s="244" t="n"/>
      <c r="D3844" s="244" t="n"/>
      <c r="E3844" s="244" t="n"/>
      <c r="F3844" s="244" t="n"/>
      <c r="G3844" s="244" t="n"/>
      <c r="H3844" s="244" t="n"/>
      <c r="I3844" s="267" t="n"/>
      <c r="J3844" s="268" t="n"/>
      <c r="K3844" s="244" t="n"/>
      <c r="L3844" s="244" t="n"/>
      <c r="M3844" s="259" t="n"/>
      <c r="N3844" s="244" t="n"/>
      <c r="O3844" s="244" t="n"/>
      <c r="P3844" s="244" t="n"/>
      <c r="Q3844" s="244" t="n"/>
      <c r="R3844" s="244" t="n"/>
      <c r="S3844" s="223" t="n"/>
      <c r="T3844" s="244" t="n"/>
      <c r="U3844" s="246" t="n"/>
      <c r="V3844" s="244" t="n"/>
      <c r="W3844" s="244" t="n"/>
      <c r="X3844" s="244" t="n"/>
      <c r="Y3844" s="269" t="n"/>
      <c r="Z3844" s="270" t="n"/>
      <c r="AA3844" s="241" t="n"/>
      <c r="AB3844" s="244" t="n"/>
    </row>
    <row r="3845" ht="15" customHeight="1" s="283">
      <c r="A3845" s="109" t="n"/>
      <c r="B3845" s="222" t="n"/>
      <c r="C3845" s="244" t="n"/>
      <c r="D3845" s="244" t="n"/>
      <c r="E3845" s="244" t="n"/>
      <c r="F3845" s="244" t="n"/>
      <c r="G3845" s="244" t="n"/>
      <c r="H3845" s="244" t="n"/>
      <c r="I3845" s="267" t="n"/>
      <c r="J3845" s="268" t="n"/>
      <c r="K3845" s="244" t="n"/>
      <c r="L3845" s="244" t="n"/>
      <c r="M3845" s="259" t="n"/>
      <c r="N3845" s="244" t="n"/>
      <c r="O3845" s="244" t="n"/>
      <c r="P3845" s="244" t="n"/>
      <c r="Q3845" s="244" t="n"/>
      <c r="R3845" s="244" t="n"/>
      <c r="S3845" s="223" t="n"/>
      <c r="T3845" s="244" t="n"/>
      <c r="U3845" s="246" t="n"/>
      <c r="V3845" s="244" t="n"/>
      <c r="W3845" s="244" t="n"/>
      <c r="X3845" s="244" t="n"/>
      <c r="Y3845" s="269" t="n"/>
      <c r="Z3845" s="270" t="n"/>
      <c r="AA3845" s="241" t="n"/>
      <c r="AB3845" s="244" t="n"/>
    </row>
    <row r="3846" ht="15" customHeight="1" s="283">
      <c r="A3846" s="109" t="n"/>
      <c r="B3846" s="222" t="n"/>
      <c r="C3846" s="244" t="n"/>
      <c r="D3846" s="244" t="n"/>
      <c r="E3846" s="244" t="n"/>
      <c r="F3846" s="244" t="n"/>
      <c r="G3846" s="244" t="n"/>
      <c r="H3846" s="244" t="n"/>
      <c r="I3846" s="267" t="n"/>
      <c r="J3846" s="268" t="n"/>
      <c r="K3846" s="244" t="n"/>
      <c r="L3846" s="244" t="n"/>
      <c r="M3846" s="259" t="n"/>
      <c r="N3846" s="244" t="n"/>
      <c r="O3846" s="244" t="n"/>
      <c r="P3846" s="244" t="n"/>
      <c r="Q3846" s="244" t="n"/>
      <c r="R3846" s="244" t="n"/>
      <c r="S3846" s="223" t="n"/>
      <c r="T3846" s="244" t="n"/>
      <c r="U3846" s="246" t="n"/>
      <c r="V3846" s="244" t="n"/>
      <c r="W3846" s="244" t="n"/>
      <c r="X3846" s="244" t="n"/>
      <c r="Y3846" s="269" t="n"/>
      <c r="Z3846" s="270" t="n"/>
      <c r="AA3846" s="241" t="n"/>
      <c r="AB3846" s="244" t="n"/>
    </row>
    <row r="3847" ht="15" customHeight="1" s="283">
      <c r="A3847" s="109" t="n"/>
      <c r="B3847" s="222" t="n"/>
      <c r="C3847" s="244" t="n"/>
      <c r="D3847" s="244" t="n"/>
      <c r="E3847" s="244" t="n"/>
      <c r="F3847" s="244" t="n"/>
      <c r="G3847" s="244" t="n"/>
      <c r="H3847" s="244" t="n"/>
      <c r="I3847" s="267" t="n"/>
      <c r="J3847" s="268" t="n"/>
      <c r="K3847" s="244" t="n"/>
      <c r="L3847" s="244" t="n"/>
      <c r="M3847" s="259" t="n"/>
      <c r="N3847" s="244" t="n"/>
      <c r="O3847" s="244" t="n"/>
      <c r="P3847" s="244" t="n"/>
      <c r="Q3847" s="244" t="n"/>
      <c r="R3847" s="244" t="n"/>
      <c r="S3847" s="223" t="n"/>
      <c r="T3847" s="244" t="n"/>
      <c r="U3847" s="246" t="n"/>
      <c r="V3847" s="244" t="n"/>
      <c r="W3847" s="244" t="n"/>
      <c r="X3847" s="244" t="n"/>
      <c r="Y3847" s="269" t="n"/>
      <c r="Z3847" s="270" t="n"/>
      <c r="AA3847" s="241" t="n"/>
      <c r="AB3847" s="244" t="n"/>
    </row>
    <row r="3848" ht="15" customHeight="1" s="283">
      <c r="A3848" s="109" t="n"/>
      <c r="B3848" s="222" t="n"/>
      <c r="C3848" s="244" t="n"/>
      <c r="D3848" s="244" t="n"/>
      <c r="E3848" s="244" t="n"/>
      <c r="F3848" s="244" t="n"/>
      <c r="G3848" s="244" t="n"/>
      <c r="H3848" s="244" t="n"/>
      <c r="I3848" s="267" t="n"/>
      <c r="J3848" s="268" t="n"/>
      <c r="K3848" s="244" t="n"/>
      <c r="L3848" s="244" t="n"/>
      <c r="M3848" s="259" t="n"/>
      <c r="N3848" s="244" t="n"/>
      <c r="O3848" s="244" t="n"/>
      <c r="P3848" s="244" t="n"/>
      <c r="Q3848" s="244" t="n"/>
      <c r="R3848" s="244" t="n"/>
      <c r="S3848" s="223" t="n"/>
      <c r="T3848" s="244" t="n"/>
      <c r="U3848" s="246" t="n"/>
      <c r="V3848" s="244" t="n"/>
      <c r="W3848" s="244" t="n"/>
      <c r="X3848" s="244" t="n"/>
      <c r="Y3848" s="269" t="n"/>
      <c r="Z3848" s="270" t="n"/>
      <c r="AA3848" s="241" t="n"/>
      <c r="AB3848" s="244" t="n"/>
    </row>
    <row r="3849" ht="15" customHeight="1" s="283">
      <c r="A3849" s="109" t="n"/>
      <c r="B3849" s="222" t="n"/>
      <c r="C3849" s="244" t="n"/>
      <c r="D3849" s="244" t="n"/>
      <c r="E3849" s="244" t="n"/>
      <c r="F3849" s="244" t="n"/>
      <c r="G3849" s="244" t="n"/>
      <c r="H3849" s="244" t="n"/>
      <c r="I3849" s="267" t="n"/>
      <c r="J3849" s="268" t="n"/>
      <c r="K3849" s="244" t="n"/>
      <c r="L3849" s="244" t="n"/>
      <c r="M3849" s="259" t="n"/>
      <c r="N3849" s="244" t="n"/>
      <c r="O3849" s="244" t="n"/>
      <c r="P3849" s="244" t="n"/>
      <c r="Q3849" s="244" t="n"/>
      <c r="R3849" s="244" t="n"/>
      <c r="S3849" s="223" t="n"/>
      <c r="T3849" s="244" t="n"/>
      <c r="U3849" s="246" t="n"/>
      <c r="V3849" s="244" t="n"/>
      <c r="W3849" s="244" t="n"/>
      <c r="X3849" s="244" t="n"/>
      <c r="Y3849" s="269" t="n"/>
      <c r="Z3849" s="270" t="n"/>
      <c r="AA3849" s="241" t="n"/>
      <c r="AB3849" s="244" t="n"/>
    </row>
    <row r="3850" ht="15" customHeight="1" s="283">
      <c r="A3850" s="109" t="n"/>
      <c r="B3850" s="222" t="n"/>
      <c r="C3850" s="244" t="n"/>
      <c r="D3850" s="244" t="n"/>
      <c r="E3850" s="244" t="n"/>
      <c r="F3850" s="244" t="n"/>
      <c r="G3850" s="244" t="n"/>
      <c r="H3850" s="244" t="n"/>
      <c r="I3850" s="267" t="n"/>
      <c r="J3850" s="268" t="n"/>
      <c r="K3850" s="244" t="n"/>
      <c r="L3850" s="244" t="n"/>
      <c r="M3850" s="259" t="n"/>
      <c r="N3850" s="244" t="n"/>
      <c r="O3850" s="244" t="n"/>
      <c r="P3850" s="244" t="n"/>
      <c r="Q3850" s="244" t="n"/>
      <c r="R3850" s="244" t="n"/>
      <c r="S3850" s="223" t="n"/>
      <c r="T3850" s="244" t="n"/>
      <c r="U3850" s="246" t="n"/>
      <c r="V3850" s="244" t="n"/>
      <c r="W3850" s="244" t="n"/>
      <c r="X3850" s="244" t="n"/>
      <c r="Y3850" s="269" t="n"/>
      <c r="Z3850" s="270" t="n"/>
      <c r="AA3850" s="241" t="n"/>
      <c r="AB3850" s="244" t="n"/>
    </row>
    <row r="3851" ht="15" customHeight="1" s="283">
      <c r="A3851" s="109" t="n"/>
      <c r="B3851" s="222" t="n"/>
      <c r="C3851" s="244" t="n"/>
      <c r="D3851" s="244" t="n"/>
      <c r="E3851" s="244" t="n"/>
      <c r="F3851" s="244" t="n"/>
      <c r="G3851" s="244" t="n"/>
      <c r="H3851" s="244" t="n"/>
      <c r="I3851" s="267" t="n"/>
      <c r="J3851" s="268" t="n"/>
      <c r="K3851" s="244" t="n"/>
      <c r="L3851" s="244" t="n"/>
      <c r="M3851" s="259" t="n"/>
      <c r="N3851" s="244" t="n"/>
      <c r="O3851" s="244" t="n"/>
      <c r="P3851" s="244" t="n"/>
      <c r="Q3851" s="244" t="n"/>
      <c r="R3851" s="244" t="n"/>
      <c r="S3851" s="223" t="n"/>
      <c r="T3851" s="244" t="n"/>
      <c r="U3851" s="246" t="n"/>
      <c r="V3851" s="244" t="n"/>
      <c r="W3851" s="244" t="n"/>
      <c r="X3851" s="244" t="n"/>
      <c r="Y3851" s="269" t="n"/>
      <c r="Z3851" s="270" t="n"/>
      <c r="AA3851" s="241" t="n"/>
      <c r="AB3851" s="244" t="n"/>
    </row>
    <row r="3852" ht="15" customHeight="1" s="283">
      <c r="A3852" s="109" t="n"/>
      <c r="B3852" s="222" t="n"/>
      <c r="C3852" s="244" t="n"/>
      <c r="D3852" s="244" t="n"/>
      <c r="E3852" s="244" t="n"/>
      <c r="F3852" s="244" t="n"/>
      <c r="G3852" s="244" t="n"/>
      <c r="H3852" s="244" t="n"/>
      <c r="I3852" s="267" t="n"/>
      <c r="J3852" s="268" t="n"/>
      <c r="K3852" s="244" t="n"/>
      <c r="L3852" s="244" t="n"/>
      <c r="M3852" s="259" t="n"/>
      <c r="N3852" s="244" t="n"/>
      <c r="O3852" s="244" t="n"/>
      <c r="P3852" s="244" t="n"/>
      <c r="Q3852" s="244" t="n"/>
      <c r="R3852" s="244" t="n"/>
      <c r="S3852" s="223" t="n"/>
      <c r="T3852" s="244" t="n"/>
      <c r="U3852" s="246" t="n"/>
      <c r="V3852" s="244" t="n"/>
      <c r="W3852" s="244" t="n"/>
      <c r="X3852" s="244" t="n"/>
      <c r="Y3852" s="269" t="n"/>
      <c r="Z3852" s="270" t="n"/>
      <c r="AA3852" s="241" t="n"/>
      <c r="AB3852" s="244" t="n"/>
    </row>
    <row r="3853" ht="15" customHeight="1" s="283">
      <c r="A3853" s="109" t="n"/>
      <c r="B3853" s="222" t="n"/>
      <c r="C3853" s="244" t="n"/>
      <c r="D3853" s="244" t="n"/>
      <c r="E3853" s="244" t="n"/>
      <c r="F3853" s="244" t="n"/>
      <c r="G3853" s="244" t="n"/>
      <c r="H3853" s="244" t="n"/>
      <c r="I3853" s="267" t="n"/>
      <c r="J3853" s="268" t="n"/>
      <c r="K3853" s="244" t="n"/>
      <c r="L3853" s="244" t="n"/>
      <c r="M3853" s="259" t="n"/>
      <c r="N3853" s="244" t="n"/>
      <c r="O3853" s="244" t="n"/>
      <c r="P3853" s="244" t="n"/>
      <c r="Q3853" s="244" t="n"/>
      <c r="R3853" s="244" t="n"/>
      <c r="S3853" s="223" t="n"/>
      <c r="T3853" s="244" t="n"/>
      <c r="U3853" s="246" t="n"/>
      <c r="V3853" s="244" t="n"/>
      <c r="W3853" s="244" t="n"/>
      <c r="X3853" s="244" t="n"/>
      <c r="Y3853" s="269" t="n"/>
      <c r="Z3853" s="270" t="n"/>
      <c r="AA3853" s="241" t="n"/>
      <c r="AB3853" s="244" t="n"/>
    </row>
    <row r="3854" ht="15" customHeight="1" s="283">
      <c r="A3854" s="109" t="n"/>
      <c r="B3854" s="222" t="n"/>
      <c r="C3854" s="244" t="n"/>
      <c r="D3854" s="244" t="n"/>
      <c r="E3854" s="244" t="n"/>
      <c r="F3854" s="244" t="n"/>
      <c r="G3854" s="244" t="n"/>
      <c r="H3854" s="244" t="n"/>
      <c r="I3854" s="267" t="n"/>
      <c r="J3854" s="268" t="n"/>
      <c r="K3854" s="244" t="n"/>
      <c r="L3854" s="244" t="n"/>
      <c r="M3854" s="259" t="n"/>
      <c r="N3854" s="244" t="n"/>
      <c r="O3854" s="244" t="n"/>
      <c r="P3854" s="244" t="n"/>
      <c r="Q3854" s="244" t="n"/>
      <c r="R3854" s="244" t="n"/>
      <c r="S3854" s="223" t="n"/>
      <c r="T3854" s="244" t="n"/>
      <c r="U3854" s="246" t="n"/>
      <c r="V3854" s="244" t="n"/>
      <c r="W3854" s="244" t="n"/>
      <c r="X3854" s="244" t="n"/>
      <c r="Y3854" s="269" t="n"/>
      <c r="Z3854" s="270" t="n"/>
      <c r="AA3854" s="241" t="n"/>
      <c r="AB3854" s="244" t="n"/>
    </row>
    <row r="3855" ht="15" customHeight="1" s="283">
      <c r="A3855" s="109" t="n"/>
      <c r="B3855" s="222" t="n"/>
      <c r="C3855" s="244" t="n"/>
      <c r="D3855" s="244" t="n"/>
      <c r="E3855" s="244" t="n"/>
      <c r="F3855" s="244" t="n"/>
      <c r="G3855" s="244" t="n"/>
      <c r="H3855" s="244" t="n"/>
      <c r="I3855" s="267" t="n"/>
      <c r="J3855" s="268" t="n"/>
      <c r="K3855" s="244" t="n"/>
      <c r="L3855" s="244" t="n"/>
      <c r="M3855" s="259" t="n"/>
      <c r="N3855" s="244" t="n"/>
      <c r="O3855" s="244" t="n"/>
      <c r="P3855" s="244" t="n"/>
      <c r="Q3855" s="244" t="n"/>
      <c r="R3855" s="244" t="n"/>
      <c r="S3855" s="223" t="n"/>
      <c r="T3855" s="244" t="n"/>
      <c r="U3855" s="246" t="n"/>
      <c r="V3855" s="244" t="n"/>
      <c r="W3855" s="244" t="n"/>
      <c r="X3855" s="244" t="n"/>
      <c r="Y3855" s="269" t="n"/>
      <c r="Z3855" s="270" t="n"/>
      <c r="AA3855" s="241" t="n"/>
      <c r="AB3855" s="244" t="n"/>
    </row>
    <row r="3856" ht="15" customHeight="1" s="283">
      <c r="A3856" s="109" t="n"/>
      <c r="B3856" s="222" t="n"/>
      <c r="C3856" s="244" t="n"/>
      <c r="D3856" s="244" t="n"/>
      <c r="E3856" s="244" t="n"/>
      <c r="F3856" s="244" t="n"/>
      <c r="G3856" s="244" t="n"/>
      <c r="H3856" s="244" t="n"/>
      <c r="I3856" s="267" t="n"/>
      <c r="J3856" s="268" t="n"/>
      <c r="K3856" s="244" t="n"/>
      <c r="L3856" s="244" t="n"/>
      <c r="M3856" s="259" t="n"/>
      <c r="N3856" s="244" t="n"/>
      <c r="O3856" s="244" t="n"/>
      <c r="P3856" s="244" t="n"/>
      <c r="Q3856" s="244" t="n"/>
      <c r="R3856" s="244" t="n"/>
      <c r="S3856" s="223" t="n"/>
      <c r="T3856" s="244" t="n"/>
      <c r="U3856" s="246" t="n"/>
      <c r="V3856" s="244" t="n"/>
      <c r="W3856" s="244" t="n"/>
      <c r="X3856" s="244" t="n"/>
      <c r="Y3856" s="269" t="n"/>
      <c r="Z3856" s="270" t="n"/>
      <c r="AA3856" s="241" t="n"/>
      <c r="AB3856" s="244" t="n"/>
    </row>
    <row r="3857" ht="15" customHeight="1" s="283">
      <c r="A3857" s="109" t="n"/>
      <c r="B3857" s="222" t="n"/>
      <c r="C3857" s="244" t="n"/>
      <c r="D3857" s="244" t="n"/>
      <c r="E3857" s="244" t="n"/>
      <c r="F3857" s="244" t="n"/>
      <c r="G3857" s="244" t="n"/>
      <c r="H3857" s="244" t="n"/>
      <c r="I3857" s="267" t="n"/>
      <c r="J3857" s="268" t="n"/>
      <c r="K3857" s="244" t="n"/>
      <c r="L3857" s="244" t="n"/>
      <c r="M3857" s="259" t="n"/>
      <c r="N3857" s="244" t="n"/>
      <c r="O3857" s="244" t="n"/>
      <c r="P3857" s="244" t="n"/>
      <c r="Q3857" s="244" t="n"/>
      <c r="R3857" s="244" t="n"/>
      <c r="S3857" s="223" t="n"/>
      <c r="T3857" s="244" t="n"/>
      <c r="U3857" s="246" t="n"/>
      <c r="V3857" s="244" t="n"/>
      <c r="W3857" s="244" t="n"/>
      <c r="X3857" s="244" t="n"/>
      <c r="Y3857" s="269" t="n"/>
      <c r="Z3857" s="270" t="n"/>
      <c r="AA3857" s="241" t="n"/>
      <c r="AB3857" s="244" t="n"/>
    </row>
    <row r="3858" ht="15" customHeight="1" s="283">
      <c r="A3858" s="109" t="n"/>
      <c r="B3858" s="222" t="n"/>
      <c r="C3858" s="244" t="n"/>
      <c r="D3858" s="244" t="n"/>
      <c r="E3858" s="244" t="n"/>
      <c r="F3858" s="244" t="n"/>
      <c r="G3858" s="244" t="n"/>
      <c r="H3858" s="244" t="n"/>
      <c r="I3858" s="267" t="n"/>
      <c r="J3858" s="268" t="n"/>
      <c r="K3858" s="244" t="n"/>
      <c r="L3858" s="244" t="n"/>
      <c r="M3858" s="259" t="n"/>
      <c r="N3858" s="244" t="n"/>
      <c r="O3858" s="244" t="n"/>
      <c r="P3858" s="244" t="n"/>
      <c r="Q3858" s="244" t="n"/>
      <c r="R3858" s="244" t="n"/>
      <c r="S3858" s="223" t="n"/>
      <c r="T3858" s="244" t="n"/>
      <c r="U3858" s="246" t="n"/>
      <c r="V3858" s="244" t="n"/>
      <c r="W3858" s="244" t="n"/>
      <c r="X3858" s="244" t="n"/>
      <c r="Y3858" s="269" t="n"/>
      <c r="Z3858" s="270" t="n"/>
      <c r="AA3858" s="241" t="n"/>
      <c r="AB3858" s="244" t="n"/>
    </row>
    <row r="3859" ht="15" customHeight="1" s="283">
      <c r="A3859" s="109" t="n"/>
      <c r="B3859" s="222" t="n"/>
      <c r="C3859" s="244" t="n"/>
      <c r="D3859" s="244" t="n"/>
      <c r="E3859" s="244" t="n"/>
      <c r="F3859" s="244" t="n"/>
      <c r="G3859" s="244" t="n"/>
      <c r="H3859" s="244" t="n"/>
      <c r="I3859" s="267" t="n"/>
      <c r="J3859" s="268" t="n"/>
      <c r="K3859" s="244" t="n"/>
      <c r="L3859" s="244" t="n"/>
      <c r="M3859" s="259" t="n"/>
      <c r="N3859" s="244" t="n"/>
      <c r="O3859" s="244" t="n"/>
      <c r="P3859" s="244" t="n"/>
      <c r="Q3859" s="244" t="n"/>
      <c r="R3859" s="244" t="n"/>
      <c r="S3859" s="223" t="n"/>
      <c r="T3859" s="244" t="n"/>
      <c r="U3859" s="246" t="n"/>
      <c r="V3859" s="244" t="n"/>
      <c r="W3859" s="244" t="n"/>
      <c r="X3859" s="244" t="n"/>
      <c r="Y3859" s="269" t="n"/>
      <c r="Z3859" s="270" t="n"/>
      <c r="AA3859" s="241" t="n"/>
      <c r="AB3859" s="244" t="n"/>
    </row>
    <row r="3860" ht="15" customHeight="1" s="283">
      <c r="A3860" s="109" t="n"/>
      <c r="B3860" s="222" t="n"/>
      <c r="C3860" s="244" t="n"/>
      <c r="D3860" s="244" t="n"/>
      <c r="E3860" s="244" t="n"/>
      <c r="F3860" s="244" t="n"/>
      <c r="G3860" s="244" t="n"/>
      <c r="H3860" s="244" t="n"/>
      <c r="I3860" s="267" t="n"/>
      <c r="J3860" s="268" t="n"/>
      <c r="K3860" s="244" t="n"/>
      <c r="L3860" s="244" t="n"/>
      <c r="M3860" s="259" t="n"/>
      <c r="N3860" s="244" t="n"/>
      <c r="O3860" s="244" t="n"/>
      <c r="P3860" s="244" t="n"/>
      <c r="Q3860" s="244" t="n"/>
      <c r="R3860" s="244" t="n"/>
      <c r="S3860" s="223" t="n"/>
      <c r="T3860" s="244" t="n"/>
      <c r="U3860" s="246" t="n"/>
      <c r="V3860" s="244" t="n"/>
      <c r="W3860" s="244" t="n"/>
      <c r="X3860" s="244" t="n"/>
      <c r="Y3860" s="269" t="n"/>
      <c r="Z3860" s="270" t="n"/>
      <c r="AA3860" s="241" t="n"/>
      <c r="AB3860" s="244" t="n"/>
    </row>
    <row r="3861" ht="15" customHeight="1" s="283">
      <c r="A3861" s="109" t="n"/>
      <c r="B3861" s="222" t="n"/>
      <c r="C3861" s="244" t="n"/>
      <c r="D3861" s="244" t="n"/>
      <c r="E3861" s="244" t="n"/>
      <c r="F3861" s="244" t="n"/>
      <c r="G3861" s="244" t="n"/>
      <c r="H3861" s="244" t="n"/>
      <c r="I3861" s="267" t="n"/>
      <c r="J3861" s="268" t="n"/>
      <c r="K3861" s="244" t="n"/>
      <c r="L3861" s="244" t="n"/>
      <c r="M3861" s="259" t="n"/>
      <c r="N3861" s="244" t="n"/>
      <c r="O3861" s="244" t="n"/>
      <c r="P3861" s="244" t="n"/>
      <c r="Q3861" s="244" t="n"/>
      <c r="R3861" s="244" t="n"/>
      <c r="S3861" s="223" t="n"/>
      <c r="T3861" s="244" t="n"/>
      <c r="U3861" s="246" t="n"/>
      <c r="V3861" s="244" t="n"/>
      <c r="W3861" s="244" t="n"/>
      <c r="X3861" s="244" t="n"/>
      <c r="Y3861" s="269" t="n"/>
      <c r="Z3861" s="270" t="n"/>
      <c r="AA3861" s="241" t="n"/>
      <c r="AB3861" s="244" t="n"/>
    </row>
    <row r="3862" ht="15" customHeight="1" s="283">
      <c r="A3862" s="109" t="n"/>
      <c r="B3862" s="222" t="n"/>
      <c r="C3862" s="244" t="n"/>
      <c r="D3862" s="244" t="n"/>
      <c r="E3862" s="244" t="n"/>
      <c r="F3862" s="244" t="n"/>
      <c r="G3862" s="244" t="n"/>
      <c r="H3862" s="244" t="n"/>
      <c r="I3862" s="267" t="n"/>
      <c r="J3862" s="268" t="n"/>
      <c r="K3862" s="244" t="n"/>
      <c r="L3862" s="244" t="n"/>
      <c r="M3862" s="259" t="n"/>
      <c r="N3862" s="244" t="n"/>
      <c r="O3862" s="244" t="n"/>
      <c r="P3862" s="244" t="n"/>
      <c r="Q3862" s="244" t="n"/>
      <c r="R3862" s="244" t="n"/>
      <c r="S3862" s="223" t="n"/>
      <c r="T3862" s="244" t="n"/>
      <c r="U3862" s="246" t="n"/>
      <c r="V3862" s="244" t="n"/>
      <c r="W3862" s="244" t="n"/>
      <c r="X3862" s="244" t="n"/>
      <c r="Y3862" s="269" t="n"/>
      <c r="Z3862" s="270" t="n"/>
      <c r="AA3862" s="241" t="n"/>
      <c r="AB3862" s="244" t="n"/>
    </row>
    <row r="3863" ht="15" customHeight="1" s="283">
      <c r="A3863" s="109" t="n"/>
      <c r="B3863" s="222" t="n"/>
      <c r="C3863" s="244" t="n"/>
      <c r="D3863" s="244" t="n"/>
      <c r="E3863" s="244" t="n"/>
      <c r="F3863" s="244" t="n"/>
      <c r="G3863" s="244" t="n"/>
      <c r="H3863" s="244" t="n"/>
      <c r="I3863" s="267" t="n"/>
      <c r="J3863" s="268" t="n"/>
      <c r="K3863" s="244" t="n"/>
      <c r="L3863" s="244" t="n"/>
      <c r="M3863" s="259" t="n"/>
      <c r="N3863" s="244" t="n"/>
      <c r="O3863" s="244" t="n"/>
      <c r="P3863" s="244" t="n"/>
      <c r="Q3863" s="244" t="n"/>
      <c r="R3863" s="244" t="n"/>
      <c r="S3863" s="223" t="n"/>
      <c r="T3863" s="244" t="n"/>
      <c r="U3863" s="246" t="n"/>
      <c r="V3863" s="244" t="n"/>
      <c r="W3863" s="244" t="n"/>
      <c r="X3863" s="244" t="n"/>
      <c r="Y3863" s="269" t="n"/>
      <c r="Z3863" s="270" t="n"/>
      <c r="AA3863" s="241" t="n"/>
      <c r="AB3863" s="244" t="n"/>
    </row>
    <row r="3864" ht="15" customHeight="1" s="283">
      <c r="A3864" s="109" t="n"/>
      <c r="B3864" s="222" t="n"/>
      <c r="C3864" s="244" t="n"/>
      <c r="D3864" s="244" t="n"/>
      <c r="E3864" s="244" t="n"/>
      <c r="F3864" s="244" t="n"/>
      <c r="G3864" s="244" t="n"/>
      <c r="H3864" s="244" t="n"/>
      <c r="I3864" s="267" t="n"/>
      <c r="J3864" s="268" t="n"/>
      <c r="K3864" s="244" t="n"/>
      <c r="L3864" s="244" t="n"/>
      <c r="M3864" s="259" t="n"/>
      <c r="N3864" s="244" t="n"/>
      <c r="O3864" s="244" t="n"/>
      <c r="P3864" s="244" t="n"/>
      <c r="Q3864" s="244" t="n"/>
      <c r="R3864" s="244" t="n"/>
      <c r="S3864" s="223" t="n"/>
      <c r="T3864" s="244" t="n"/>
      <c r="U3864" s="246" t="n"/>
      <c r="V3864" s="244" t="n"/>
      <c r="W3864" s="244" t="n"/>
      <c r="X3864" s="244" t="n"/>
      <c r="Y3864" s="269" t="n"/>
      <c r="Z3864" s="270" t="n"/>
      <c r="AA3864" s="241" t="n"/>
      <c r="AB3864" s="244" t="n"/>
    </row>
    <row r="3865" ht="15" customHeight="1" s="283">
      <c r="A3865" s="109" t="n"/>
      <c r="B3865" s="222" t="n"/>
      <c r="C3865" s="244" t="n"/>
      <c r="D3865" s="244" t="n"/>
      <c r="E3865" s="244" t="n"/>
      <c r="F3865" s="244" t="n"/>
      <c r="G3865" s="244" t="n"/>
      <c r="H3865" s="244" t="n"/>
      <c r="I3865" s="267" t="n"/>
      <c r="J3865" s="268" t="n"/>
      <c r="K3865" s="244" t="n"/>
      <c r="L3865" s="244" t="n"/>
      <c r="M3865" s="259" t="n"/>
      <c r="N3865" s="244" t="n"/>
      <c r="O3865" s="244" t="n"/>
      <c r="P3865" s="244" t="n"/>
      <c r="Q3865" s="244" t="n"/>
      <c r="R3865" s="244" t="n"/>
      <c r="S3865" s="223" t="n"/>
      <c r="T3865" s="244" t="n"/>
      <c r="U3865" s="246" t="n"/>
      <c r="V3865" s="244" t="n"/>
      <c r="W3865" s="244" t="n"/>
      <c r="X3865" s="244" t="n"/>
      <c r="Y3865" s="269" t="n"/>
      <c r="Z3865" s="270" t="n"/>
      <c r="AA3865" s="241" t="n"/>
      <c r="AB3865" s="244" t="n"/>
    </row>
    <row r="3866" ht="15" customHeight="1" s="283">
      <c r="A3866" s="109" t="n"/>
      <c r="B3866" s="222" t="n"/>
      <c r="C3866" s="244" t="n"/>
      <c r="D3866" s="244" t="n"/>
      <c r="E3866" s="244" t="n"/>
      <c r="F3866" s="244" t="n"/>
      <c r="G3866" s="244" t="n"/>
      <c r="H3866" s="244" t="n"/>
      <c r="I3866" s="267" t="n"/>
      <c r="J3866" s="268" t="n"/>
      <c r="K3866" s="244" t="n"/>
      <c r="L3866" s="244" t="n"/>
      <c r="M3866" s="259" t="n"/>
      <c r="N3866" s="244" t="n"/>
      <c r="O3866" s="244" t="n"/>
      <c r="P3866" s="244" t="n"/>
      <c r="Q3866" s="244" t="n"/>
      <c r="R3866" s="244" t="n"/>
      <c r="S3866" s="223" t="n"/>
      <c r="T3866" s="244" t="n"/>
      <c r="U3866" s="246" t="n"/>
      <c r="V3866" s="244" t="n"/>
      <c r="W3866" s="244" t="n"/>
      <c r="X3866" s="244" t="n"/>
      <c r="Y3866" s="269" t="n"/>
      <c r="Z3866" s="270" t="n"/>
      <c r="AA3866" s="241" t="n"/>
      <c r="AB3866" s="244" t="n"/>
    </row>
    <row r="3867" ht="15" customHeight="1" s="283">
      <c r="A3867" s="109" t="n"/>
      <c r="B3867" s="222" t="n"/>
      <c r="C3867" s="244" t="n"/>
      <c r="D3867" s="244" t="n"/>
      <c r="E3867" s="244" t="n"/>
      <c r="F3867" s="244" t="n"/>
      <c r="G3867" s="244" t="n"/>
      <c r="H3867" s="244" t="n"/>
      <c r="I3867" s="267" t="n"/>
      <c r="J3867" s="268" t="n"/>
      <c r="K3867" s="244" t="n"/>
      <c r="L3867" s="244" t="n"/>
      <c r="M3867" s="259" t="n"/>
      <c r="N3867" s="244" t="n"/>
      <c r="O3867" s="244" t="n"/>
      <c r="P3867" s="244" t="n"/>
      <c r="Q3867" s="244" t="n"/>
      <c r="R3867" s="244" t="n"/>
      <c r="S3867" s="223" t="n"/>
      <c r="T3867" s="244" t="n"/>
      <c r="U3867" s="246" t="n"/>
      <c r="V3867" s="244" t="n"/>
      <c r="W3867" s="244" t="n"/>
      <c r="X3867" s="244" t="n"/>
      <c r="Y3867" s="269" t="n"/>
      <c r="Z3867" s="270" t="n"/>
      <c r="AA3867" s="241" t="n"/>
      <c r="AB3867" s="244" t="n"/>
    </row>
    <row r="3868" ht="15" customHeight="1" s="283">
      <c r="A3868" s="109" t="n"/>
      <c r="B3868" s="222" t="n"/>
      <c r="C3868" s="244" t="n"/>
      <c r="D3868" s="244" t="n"/>
      <c r="E3868" s="244" t="n"/>
      <c r="F3868" s="244" t="n"/>
      <c r="G3868" s="244" t="n"/>
      <c r="H3868" s="244" t="n"/>
      <c r="I3868" s="267" t="n"/>
      <c r="J3868" s="268" t="n"/>
      <c r="K3868" s="244" t="n"/>
      <c r="L3868" s="244" t="n"/>
      <c r="M3868" s="259" t="n"/>
      <c r="N3868" s="244" t="n"/>
      <c r="O3868" s="244" t="n"/>
      <c r="P3868" s="244" t="n"/>
      <c r="Q3868" s="244" t="n"/>
      <c r="R3868" s="244" t="n"/>
      <c r="S3868" s="223" t="n"/>
      <c r="T3868" s="244" t="n"/>
      <c r="U3868" s="246" t="n"/>
      <c r="V3868" s="244" t="n"/>
      <c r="W3868" s="244" t="n"/>
      <c r="X3868" s="244" t="n"/>
      <c r="Y3868" s="269" t="n"/>
      <c r="Z3868" s="270" t="n"/>
      <c r="AA3868" s="241" t="n"/>
      <c r="AB3868" s="244" t="n"/>
    </row>
    <row r="3869" ht="15" customHeight="1" s="283">
      <c r="A3869" s="109" t="n"/>
      <c r="B3869" s="222" t="n"/>
      <c r="C3869" s="244" t="n"/>
      <c r="D3869" s="244" t="n"/>
      <c r="E3869" s="244" t="n"/>
      <c r="F3869" s="244" t="n"/>
      <c r="G3869" s="244" t="n"/>
      <c r="H3869" s="244" t="n"/>
      <c r="I3869" s="267" t="n"/>
      <c r="J3869" s="268" t="n"/>
      <c r="K3869" s="244" t="n"/>
      <c r="L3869" s="244" t="n"/>
      <c r="M3869" s="259" t="n"/>
      <c r="N3869" s="244" t="n"/>
      <c r="O3869" s="244" t="n"/>
      <c r="P3869" s="244" t="n"/>
      <c r="Q3869" s="244" t="n"/>
      <c r="R3869" s="244" t="n"/>
      <c r="S3869" s="223" t="n"/>
      <c r="T3869" s="244" t="n"/>
      <c r="U3869" s="246" t="n"/>
      <c r="V3869" s="244" t="n"/>
      <c r="W3869" s="244" t="n"/>
      <c r="X3869" s="244" t="n"/>
      <c r="Y3869" s="269" t="n"/>
      <c r="Z3869" s="270" t="n"/>
      <c r="AA3869" s="241" t="n"/>
      <c r="AB3869" s="244" t="n"/>
    </row>
    <row r="3870" ht="15" customHeight="1" s="283">
      <c r="A3870" s="109" t="n"/>
      <c r="B3870" s="222" t="n"/>
      <c r="C3870" s="244" t="n"/>
      <c r="D3870" s="244" t="n"/>
      <c r="E3870" s="244" t="n"/>
      <c r="F3870" s="244" t="n"/>
      <c r="G3870" s="244" t="n"/>
      <c r="H3870" s="244" t="n"/>
      <c r="I3870" s="267" t="n"/>
      <c r="J3870" s="268" t="n"/>
      <c r="K3870" s="244" t="n"/>
      <c r="L3870" s="244" t="n"/>
      <c r="M3870" s="259" t="n"/>
      <c r="N3870" s="244" t="n"/>
      <c r="O3870" s="244" t="n"/>
      <c r="P3870" s="244" t="n"/>
      <c r="Q3870" s="244" t="n"/>
      <c r="R3870" s="244" t="n"/>
      <c r="S3870" s="223" t="n"/>
      <c r="T3870" s="244" t="n"/>
      <c r="U3870" s="246" t="n"/>
      <c r="V3870" s="244" t="n"/>
      <c r="W3870" s="244" t="n"/>
      <c r="X3870" s="244" t="n"/>
      <c r="Y3870" s="269" t="n"/>
      <c r="Z3870" s="270" t="n"/>
      <c r="AA3870" s="241" t="n"/>
      <c r="AB3870" s="244" t="n"/>
    </row>
    <row r="3871" ht="15" customHeight="1" s="283">
      <c r="A3871" s="109" t="n"/>
      <c r="B3871" s="222" t="n"/>
      <c r="C3871" s="244" t="n"/>
      <c r="D3871" s="244" t="n"/>
      <c r="E3871" s="244" t="n"/>
      <c r="F3871" s="244" t="n"/>
      <c r="G3871" s="244" t="n"/>
      <c r="H3871" s="244" t="n"/>
      <c r="I3871" s="267" t="n"/>
      <c r="J3871" s="268" t="n"/>
      <c r="K3871" s="244" t="n"/>
      <c r="L3871" s="244" t="n"/>
      <c r="M3871" s="259" t="n"/>
      <c r="N3871" s="244" t="n"/>
      <c r="O3871" s="244" t="n"/>
      <c r="P3871" s="244" t="n"/>
      <c r="Q3871" s="244" t="n"/>
      <c r="R3871" s="244" t="n"/>
      <c r="S3871" s="223" t="n"/>
      <c r="T3871" s="244" t="n"/>
      <c r="U3871" s="246" t="n"/>
      <c r="V3871" s="244" t="n"/>
      <c r="W3871" s="244" t="n"/>
      <c r="X3871" s="244" t="n"/>
      <c r="Y3871" s="269" t="n"/>
      <c r="Z3871" s="270" t="n"/>
      <c r="AA3871" s="241" t="n"/>
      <c r="AB3871" s="244" t="n"/>
    </row>
    <row r="3872" ht="15" customHeight="1" s="283">
      <c r="A3872" s="109" t="n"/>
      <c r="B3872" s="222" t="n"/>
      <c r="C3872" s="244" t="n"/>
      <c r="D3872" s="244" t="n"/>
      <c r="E3872" s="244" t="n"/>
      <c r="F3872" s="244" t="n"/>
      <c r="G3872" s="244" t="n"/>
      <c r="H3872" s="244" t="n"/>
      <c r="I3872" s="267" t="n"/>
      <c r="J3872" s="268" t="n"/>
      <c r="K3872" s="244" t="n"/>
      <c r="L3872" s="244" t="n"/>
      <c r="M3872" s="259" t="n"/>
      <c r="N3872" s="244" t="n"/>
      <c r="O3872" s="244" t="n"/>
      <c r="P3872" s="244" t="n"/>
      <c r="Q3872" s="244" t="n"/>
      <c r="R3872" s="244" t="n"/>
      <c r="S3872" s="223" t="n"/>
      <c r="T3872" s="244" t="n"/>
      <c r="U3872" s="246" t="n"/>
      <c r="V3872" s="244" t="n"/>
      <c r="W3872" s="244" t="n"/>
      <c r="X3872" s="244" t="n"/>
      <c r="Y3872" s="269" t="n"/>
      <c r="Z3872" s="270" t="n"/>
      <c r="AA3872" s="241" t="n"/>
      <c r="AB3872" s="244" t="n"/>
    </row>
    <row r="3873" ht="15" customHeight="1" s="283">
      <c r="A3873" s="109" t="n"/>
      <c r="B3873" s="222" t="n"/>
      <c r="C3873" s="244" t="n"/>
      <c r="D3873" s="244" t="n"/>
      <c r="E3873" s="244" t="n"/>
      <c r="F3873" s="244" t="n"/>
      <c r="G3873" s="244" t="n"/>
      <c r="H3873" s="244" t="n"/>
      <c r="I3873" s="267" t="n"/>
      <c r="J3873" s="268" t="n"/>
      <c r="K3873" s="244" t="n"/>
      <c r="L3873" s="244" t="n"/>
      <c r="M3873" s="259" t="n"/>
      <c r="N3873" s="244" t="n"/>
      <c r="O3873" s="244" t="n"/>
      <c r="P3873" s="244" t="n"/>
      <c r="Q3873" s="244" t="n"/>
      <c r="R3873" s="244" t="n"/>
      <c r="S3873" s="223" t="n"/>
      <c r="T3873" s="244" t="n"/>
      <c r="U3873" s="246" t="n"/>
      <c r="V3873" s="244" t="n"/>
      <c r="W3873" s="244" t="n"/>
      <c r="X3873" s="244" t="n"/>
      <c r="Y3873" s="269" t="n"/>
      <c r="Z3873" s="270" t="n"/>
      <c r="AA3873" s="241" t="n"/>
      <c r="AB3873" s="244" t="n"/>
    </row>
    <row r="3874" ht="15" customHeight="1" s="283">
      <c r="A3874" s="109" t="n"/>
      <c r="B3874" s="222" t="n"/>
      <c r="C3874" s="244" t="n"/>
      <c r="D3874" s="244" t="n"/>
      <c r="E3874" s="244" t="n"/>
      <c r="F3874" s="244" t="n"/>
      <c r="G3874" s="244" t="n"/>
      <c r="H3874" s="244" t="n"/>
      <c r="I3874" s="267" t="n"/>
      <c r="J3874" s="268" t="n"/>
      <c r="K3874" s="244" t="n"/>
      <c r="L3874" s="244" t="n"/>
      <c r="M3874" s="259" t="n"/>
      <c r="N3874" s="244" t="n"/>
      <c r="O3874" s="244" t="n"/>
      <c r="P3874" s="244" t="n"/>
      <c r="Q3874" s="244" t="n"/>
      <c r="R3874" s="244" t="n"/>
      <c r="S3874" s="223" t="n"/>
      <c r="T3874" s="244" t="n"/>
      <c r="U3874" s="246" t="n"/>
      <c r="V3874" s="244" t="n"/>
      <c r="W3874" s="244" t="n"/>
      <c r="X3874" s="244" t="n"/>
      <c r="Y3874" s="269" t="n"/>
      <c r="Z3874" s="270" t="n"/>
      <c r="AA3874" s="241" t="n"/>
      <c r="AB3874" s="244" t="n"/>
    </row>
    <row r="3875" ht="15" customHeight="1" s="283">
      <c r="A3875" s="109" t="n"/>
      <c r="B3875" s="222" t="n"/>
      <c r="C3875" s="244" t="n"/>
      <c r="D3875" s="244" t="n"/>
      <c r="E3875" s="244" t="n"/>
      <c r="F3875" s="244" t="n"/>
      <c r="G3875" s="244" t="n"/>
      <c r="H3875" s="244" t="n"/>
      <c r="I3875" s="267" t="n"/>
      <c r="J3875" s="268" t="n"/>
      <c r="K3875" s="244" t="n"/>
      <c r="L3875" s="244" t="n"/>
      <c r="M3875" s="259" t="n"/>
      <c r="N3875" s="244" t="n"/>
      <c r="O3875" s="244" t="n"/>
      <c r="P3875" s="244" t="n"/>
      <c r="Q3875" s="244" t="n"/>
      <c r="R3875" s="244" t="n"/>
      <c r="S3875" s="223" t="n"/>
      <c r="T3875" s="244" t="n"/>
      <c r="U3875" s="246" t="n"/>
      <c r="V3875" s="244" t="n"/>
      <c r="W3875" s="244" t="n"/>
      <c r="X3875" s="244" t="n"/>
      <c r="Y3875" s="269" t="n"/>
      <c r="Z3875" s="270" t="n"/>
      <c r="AA3875" s="241" t="n"/>
      <c r="AB3875" s="244" t="n"/>
    </row>
    <row r="3876" ht="15" customHeight="1" s="283">
      <c r="A3876" s="109" t="n"/>
      <c r="B3876" s="222" t="n"/>
      <c r="C3876" s="244" t="n"/>
      <c r="D3876" s="244" t="n"/>
      <c r="E3876" s="244" t="n"/>
      <c r="F3876" s="244" t="n"/>
      <c r="G3876" s="244" t="n"/>
      <c r="H3876" s="244" t="n"/>
      <c r="I3876" s="267" t="n"/>
      <c r="J3876" s="268" t="n"/>
      <c r="K3876" s="244" t="n"/>
      <c r="L3876" s="244" t="n"/>
      <c r="M3876" s="259" t="n"/>
      <c r="N3876" s="244" t="n"/>
      <c r="O3876" s="244" t="n"/>
      <c r="P3876" s="244" t="n"/>
      <c r="Q3876" s="244" t="n"/>
      <c r="R3876" s="244" t="n"/>
      <c r="S3876" s="223" t="n"/>
      <c r="T3876" s="244" t="n"/>
      <c r="U3876" s="246" t="n"/>
      <c r="V3876" s="244" t="n"/>
      <c r="W3876" s="244" t="n"/>
      <c r="X3876" s="244" t="n"/>
      <c r="Y3876" s="269" t="n"/>
      <c r="Z3876" s="270" t="n"/>
      <c r="AA3876" s="241" t="n"/>
      <c r="AB3876" s="244" t="n"/>
    </row>
    <row r="3877" ht="15" customHeight="1" s="283">
      <c r="A3877" s="109" t="n"/>
      <c r="B3877" s="222" t="n"/>
      <c r="C3877" s="244" t="n"/>
      <c r="D3877" s="244" t="n"/>
      <c r="E3877" s="244" t="n"/>
      <c r="F3877" s="244" t="n"/>
      <c r="G3877" s="244" t="n"/>
      <c r="H3877" s="244" t="n"/>
      <c r="I3877" s="267" t="n"/>
      <c r="J3877" s="268" t="n"/>
      <c r="K3877" s="244" t="n"/>
      <c r="L3877" s="244" t="n"/>
      <c r="M3877" s="259" t="n"/>
      <c r="N3877" s="244" t="n"/>
      <c r="O3877" s="244" t="n"/>
      <c r="P3877" s="244" t="n"/>
      <c r="Q3877" s="244" t="n"/>
      <c r="R3877" s="244" t="n"/>
      <c r="S3877" s="223" t="n"/>
      <c r="T3877" s="244" t="n"/>
      <c r="U3877" s="246" t="n"/>
      <c r="V3877" s="244" t="n"/>
      <c r="W3877" s="244" t="n"/>
      <c r="X3877" s="244" t="n"/>
      <c r="Y3877" s="269" t="n"/>
      <c r="Z3877" s="270" t="n"/>
      <c r="AA3877" s="241" t="n"/>
      <c r="AB3877" s="244" t="n"/>
    </row>
    <row r="3878" ht="15" customHeight="1" s="283">
      <c r="A3878" s="109" t="n"/>
      <c r="B3878" s="222" t="n"/>
      <c r="C3878" s="244" t="n"/>
      <c r="D3878" s="244" t="n"/>
      <c r="E3878" s="244" t="n"/>
      <c r="F3878" s="244" t="n"/>
      <c r="G3878" s="244" t="n"/>
      <c r="H3878" s="244" t="n"/>
      <c r="I3878" s="267" t="n"/>
      <c r="J3878" s="268" t="n"/>
      <c r="K3878" s="244" t="n"/>
      <c r="L3878" s="244" t="n"/>
      <c r="M3878" s="259" t="n"/>
      <c r="N3878" s="244" t="n"/>
      <c r="O3878" s="244" t="n"/>
      <c r="P3878" s="244" t="n"/>
      <c r="Q3878" s="244" t="n"/>
      <c r="R3878" s="244" t="n"/>
      <c r="S3878" s="223" t="n"/>
      <c r="T3878" s="244" t="n"/>
      <c r="U3878" s="246" t="n"/>
      <c r="V3878" s="244" t="n"/>
      <c r="W3878" s="244" t="n"/>
      <c r="X3878" s="244" t="n"/>
      <c r="Y3878" s="269" t="n"/>
      <c r="Z3878" s="270" t="n"/>
      <c r="AA3878" s="241" t="n"/>
      <c r="AB3878" s="244" t="n"/>
    </row>
    <row r="3879" ht="15" customHeight="1" s="283">
      <c r="A3879" s="109" t="n"/>
      <c r="B3879" s="222" t="n"/>
      <c r="C3879" s="244" t="n"/>
      <c r="D3879" s="244" t="n"/>
      <c r="E3879" s="244" t="n"/>
      <c r="F3879" s="244" t="n"/>
      <c r="G3879" s="244" t="n"/>
      <c r="H3879" s="244" t="n"/>
      <c r="I3879" s="267" t="n"/>
      <c r="J3879" s="268" t="n"/>
      <c r="K3879" s="244" t="n"/>
      <c r="L3879" s="244" t="n"/>
      <c r="M3879" s="259" t="n"/>
      <c r="N3879" s="244" t="n"/>
      <c r="O3879" s="244" t="n"/>
      <c r="P3879" s="244" t="n"/>
      <c r="Q3879" s="244" t="n"/>
      <c r="R3879" s="244" t="n"/>
      <c r="S3879" s="223" t="n"/>
      <c r="T3879" s="244" t="n"/>
      <c r="U3879" s="246" t="n"/>
      <c r="V3879" s="244" t="n"/>
      <c r="W3879" s="244" t="n"/>
      <c r="X3879" s="244" t="n"/>
      <c r="Y3879" s="269" t="n"/>
      <c r="Z3879" s="270" t="n"/>
      <c r="AA3879" s="241" t="n"/>
      <c r="AB3879" s="244" t="n"/>
    </row>
    <row r="3880" ht="15" customHeight="1" s="283">
      <c r="A3880" s="109" t="n"/>
      <c r="B3880" s="222" t="n"/>
      <c r="C3880" s="244" t="n"/>
      <c r="D3880" s="244" t="n"/>
      <c r="E3880" s="244" t="n"/>
      <c r="F3880" s="244" t="n"/>
      <c r="G3880" s="244" t="n"/>
      <c r="H3880" s="244" t="n"/>
      <c r="I3880" s="267" t="n"/>
      <c r="J3880" s="268" t="n"/>
      <c r="K3880" s="244" t="n"/>
      <c r="L3880" s="244" t="n"/>
      <c r="M3880" s="259" t="n"/>
      <c r="N3880" s="244" t="n"/>
      <c r="O3880" s="244" t="n"/>
      <c r="P3880" s="244" t="n"/>
      <c r="Q3880" s="244" t="n"/>
      <c r="R3880" s="244" t="n"/>
      <c r="S3880" s="223" t="n"/>
      <c r="T3880" s="244" t="n"/>
      <c r="U3880" s="246" t="n"/>
      <c r="V3880" s="244" t="n"/>
      <c r="W3880" s="244" t="n"/>
      <c r="X3880" s="244" t="n"/>
      <c r="Y3880" s="269" t="n"/>
      <c r="Z3880" s="270" t="n"/>
      <c r="AA3880" s="241" t="n"/>
      <c r="AB3880" s="244" t="n"/>
    </row>
    <row r="3881" ht="15" customHeight="1" s="283">
      <c r="A3881" s="109" t="n"/>
      <c r="B3881" s="222" t="n"/>
      <c r="C3881" s="244" t="n"/>
      <c r="D3881" s="244" t="n"/>
      <c r="E3881" s="244" t="n"/>
      <c r="F3881" s="244" t="n"/>
      <c r="G3881" s="244" t="n"/>
      <c r="H3881" s="244" t="n"/>
      <c r="I3881" s="267" t="n"/>
      <c r="J3881" s="268" t="n"/>
      <c r="K3881" s="244" t="n"/>
      <c r="L3881" s="244" t="n"/>
      <c r="M3881" s="259" t="n"/>
      <c r="N3881" s="244" t="n"/>
      <c r="O3881" s="244" t="n"/>
      <c r="P3881" s="244" t="n"/>
      <c r="Q3881" s="244" t="n"/>
      <c r="R3881" s="244" t="n"/>
      <c r="S3881" s="223" t="n"/>
      <c r="T3881" s="244" t="n"/>
      <c r="U3881" s="246" t="n"/>
      <c r="V3881" s="244" t="n"/>
      <c r="W3881" s="244" t="n"/>
      <c r="X3881" s="244" t="n"/>
      <c r="Y3881" s="269" t="n"/>
      <c r="Z3881" s="270" t="n"/>
      <c r="AA3881" s="241" t="n"/>
      <c r="AB3881" s="244" t="n"/>
    </row>
    <row r="3882" ht="15" customHeight="1" s="283">
      <c r="A3882" s="109" t="n"/>
      <c r="B3882" s="222" t="n"/>
      <c r="C3882" s="244" t="n"/>
      <c r="D3882" s="244" t="n"/>
      <c r="E3882" s="244" t="n"/>
      <c r="F3882" s="244" t="n"/>
      <c r="G3882" s="244" t="n"/>
      <c r="H3882" s="244" t="n"/>
      <c r="I3882" s="267" t="n"/>
      <c r="J3882" s="268" t="n"/>
      <c r="K3882" s="244" t="n"/>
      <c r="L3882" s="244" t="n"/>
      <c r="M3882" s="259" t="n"/>
      <c r="N3882" s="244" t="n"/>
      <c r="O3882" s="244" t="n"/>
      <c r="P3882" s="244" t="n"/>
      <c r="Q3882" s="244" t="n"/>
      <c r="R3882" s="244" t="n"/>
      <c r="S3882" s="223" t="n"/>
      <c r="T3882" s="244" t="n"/>
      <c r="U3882" s="246" t="n"/>
      <c r="V3882" s="244" t="n"/>
      <c r="W3882" s="244" t="n"/>
      <c r="X3882" s="244" t="n"/>
      <c r="Y3882" s="269" t="n"/>
      <c r="Z3882" s="270" t="n"/>
      <c r="AA3882" s="241" t="n"/>
      <c r="AB3882" s="244" t="n"/>
    </row>
    <row r="3883" ht="15" customHeight="1" s="283">
      <c r="A3883" s="109" t="n"/>
      <c r="B3883" s="222" t="n"/>
      <c r="C3883" s="244" t="n"/>
      <c r="D3883" s="244" t="n"/>
      <c r="E3883" s="244" t="n"/>
      <c r="F3883" s="244" t="n"/>
      <c r="G3883" s="244" t="n"/>
      <c r="H3883" s="244" t="n"/>
      <c r="I3883" s="267" t="n"/>
      <c r="J3883" s="268" t="n"/>
      <c r="K3883" s="244" t="n"/>
      <c r="L3883" s="244" t="n"/>
      <c r="M3883" s="259" t="n"/>
      <c r="N3883" s="244" t="n"/>
      <c r="O3883" s="244" t="n"/>
      <c r="P3883" s="244" t="n"/>
      <c r="Q3883" s="244" t="n"/>
      <c r="R3883" s="244" t="n"/>
      <c r="S3883" s="223" t="n"/>
      <c r="T3883" s="244" t="n"/>
      <c r="U3883" s="246" t="n"/>
      <c r="V3883" s="244" t="n"/>
      <c r="W3883" s="244" t="n"/>
      <c r="X3883" s="244" t="n"/>
      <c r="Y3883" s="269" t="n"/>
      <c r="Z3883" s="270" t="n"/>
      <c r="AA3883" s="241" t="n"/>
      <c r="AB3883" s="244" t="n"/>
    </row>
    <row r="3884" ht="15" customHeight="1" s="283">
      <c r="A3884" s="109" t="n"/>
      <c r="B3884" s="222" t="n"/>
      <c r="C3884" s="244" t="n"/>
      <c r="D3884" s="244" t="n"/>
      <c r="E3884" s="244" t="n"/>
      <c r="F3884" s="244" t="n"/>
      <c r="G3884" s="244" t="n"/>
      <c r="H3884" s="244" t="n"/>
      <c r="I3884" s="267" t="n"/>
      <c r="J3884" s="268" t="n"/>
      <c r="K3884" s="244" t="n"/>
      <c r="L3884" s="244" t="n"/>
      <c r="M3884" s="259" t="n"/>
      <c r="N3884" s="244" t="n"/>
      <c r="O3884" s="244" t="n"/>
      <c r="P3884" s="244" t="n"/>
      <c r="Q3884" s="244" t="n"/>
      <c r="R3884" s="244" t="n"/>
      <c r="S3884" s="223" t="n"/>
      <c r="T3884" s="244" t="n"/>
      <c r="U3884" s="246" t="n"/>
      <c r="V3884" s="244" t="n"/>
      <c r="W3884" s="244" t="n"/>
      <c r="X3884" s="244" t="n"/>
      <c r="Y3884" s="269" t="n"/>
      <c r="Z3884" s="270" t="n"/>
      <c r="AA3884" s="241" t="n"/>
      <c r="AB3884" s="244" t="n"/>
    </row>
    <row r="3885" ht="15" customHeight="1" s="283">
      <c r="A3885" s="109" t="n"/>
      <c r="B3885" s="222" t="n"/>
      <c r="C3885" s="244" t="n"/>
      <c r="D3885" s="244" t="n"/>
      <c r="E3885" s="244" t="n"/>
      <c r="F3885" s="244" t="n"/>
      <c r="G3885" s="244" t="n"/>
      <c r="H3885" s="244" t="n"/>
      <c r="I3885" s="267" t="n"/>
      <c r="J3885" s="268" t="n"/>
      <c r="K3885" s="244" t="n"/>
      <c r="L3885" s="244" t="n"/>
      <c r="M3885" s="259" t="n"/>
      <c r="N3885" s="244" t="n"/>
      <c r="O3885" s="244" t="n"/>
      <c r="P3885" s="244" t="n"/>
      <c r="Q3885" s="244" t="n"/>
      <c r="R3885" s="244" t="n"/>
      <c r="S3885" s="223" t="n"/>
      <c r="T3885" s="244" t="n"/>
      <c r="U3885" s="246" t="n"/>
      <c r="V3885" s="244" t="n"/>
      <c r="W3885" s="244" t="n"/>
      <c r="X3885" s="244" t="n"/>
      <c r="Y3885" s="269" t="n"/>
      <c r="Z3885" s="270" t="n"/>
      <c r="AA3885" s="241" t="n"/>
      <c r="AB3885" s="244" t="n"/>
    </row>
    <row r="3886" ht="15" customHeight="1" s="283">
      <c r="A3886" s="109" t="n"/>
      <c r="B3886" s="222" t="n"/>
      <c r="C3886" s="244" t="n"/>
      <c r="D3886" s="244" t="n"/>
      <c r="E3886" s="244" t="n"/>
      <c r="F3886" s="244" t="n"/>
      <c r="G3886" s="244" t="n"/>
      <c r="H3886" s="244" t="n"/>
      <c r="I3886" s="267" t="n"/>
      <c r="J3886" s="268" t="n"/>
      <c r="K3886" s="244" t="n"/>
      <c r="L3886" s="244" t="n"/>
      <c r="M3886" s="259" t="n"/>
      <c r="N3886" s="244" t="n"/>
      <c r="O3886" s="244" t="n"/>
      <c r="P3886" s="244" t="n"/>
      <c r="Q3886" s="244" t="n"/>
      <c r="R3886" s="244" t="n"/>
      <c r="S3886" s="223" t="n"/>
      <c r="T3886" s="244" t="n"/>
      <c r="U3886" s="246" t="n"/>
      <c r="V3886" s="244" t="n"/>
      <c r="W3886" s="244" t="n"/>
      <c r="X3886" s="244" t="n"/>
      <c r="Y3886" s="269" t="n"/>
      <c r="Z3886" s="270" t="n"/>
      <c r="AA3886" s="241" t="n"/>
      <c r="AB3886" s="244" t="n"/>
    </row>
    <row r="3887" ht="15" customHeight="1" s="283">
      <c r="A3887" s="109" t="n"/>
      <c r="B3887" s="222" t="n"/>
      <c r="C3887" s="244" t="n"/>
      <c r="D3887" s="244" t="n"/>
      <c r="E3887" s="244" t="n"/>
      <c r="F3887" s="244" t="n"/>
      <c r="G3887" s="244" t="n"/>
      <c r="H3887" s="244" t="n"/>
      <c r="I3887" s="267" t="n"/>
      <c r="J3887" s="268" t="n"/>
      <c r="K3887" s="244" t="n"/>
      <c r="L3887" s="244" t="n"/>
      <c r="M3887" s="259" t="n"/>
      <c r="N3887" s="244" t="n"/>
      <c r="O3887" s="244" t="n"/>
      <c r="P3887" s="244" t="n"/>
      <c r="Q3887" s="244" t="n"/>
      <c r="R3887" s="244" t="n"/>
      <c r="S3887" s="223" t="n"/>
      <c r="T3887" s="244" t="n"/>
      <c r="U3887" s="246" t="n"/>
      <c r="V3887" s="244" t="n"/>
      <c r="W3887" s="244" t="n"/>
      <c r="X3887" s="244" t="n"/>
      <c r="Y3887" s="269" t="n"/>
      <c r="Z3887" s="270" t="n"/>
      <c r="AA3887" s="241" t="n"/>
      <c r="AB3887" s="244" t="n"/>
    </row>
    <row r="3888" ht="15" customHeight="1" s="283">
      <c r="A3888" s="109" t="n"/>
      <c r="B3888" s="222" t="n"/>
      <c r="C3888" s="244" t="n"/>
      <c r="D3888" s="244" t="n"/>
      <c r="E3888" s="244" t="n"/>
      <c r="F3888" s="244" t="n"/>
      <c r="G3888" s="244" t="n"/>
      <c r="H3888" s="244" t="n"/>
      <c r="I3888" s="267" t="n"/>
      <c r="J3888" s="268" t="n"/>
      <c r="K3888" s="244" t="n"/>
      <c r="L3888" s="244" t="n"/>
      <c r="M3888" s="259" t="n"/>
      <c r="N3888" s="244" t="n"/>
      <c r="O3888" s="244" t="n"/>
      <c r="P3888" s="244" t="n"/>
      <c r="Q3888" s="244" t="n"/>
      <c r="R3888" s="244" t="n"/>
      <c r="S3888" s="223" t="n"/>
      <c r="T3888" s="244" t="n"/>
      <c r="U3888" s="246" t="n"/>
      <c r="V3888" s="244" t="n"/>
      <c r="W3888" s="244" t="n"/>
      <c r="X3888" s="244" t="n"/>
      <c r="Y3888" s="269" t="n"/>
      <c r="Z3888" s="270" t="n"/>
      <c r="AA3888" s="241" t="n"/>
      <c r="AB3888" s="244" t="n"/>
    </row>
    <row r="3889" ht="15" customHeight="1" s="283">
      <c r="A3889" s="109" t="n"/>
      <c r="B3889" s="222" t="n"/>
      <c r="C3889" s="244" t="n"/>
      <c r="D3889" s="244" t="n"/>
      <c r="E3889" s="244" t="n"/>
      <c r="F3889" s="244" t="n"/>
      <c r="G3889" s="244" t="n"/>
      <c r="H3889" s="244" t="n"/>
      <c r="I3889" s="267" t="n"/>
      <c r="J3889" s="268" t="n"/>
      <c r="K3889" s="244" t="n"/>
      <c r="L3889" s="244" t="n"/>
      <c r="M3889" s="259" t="n"/>
      <c r="N3889" s="244" t="n"/>
      <c r="O3889" s="244" t="n"/>
      <c r="P3889" s="244" t="n"/>
      <c r="Q3889" s="244" t="n"/>
      <c r="R3889" s="244" t="n"/>
      <c r="S3889" s="223" t="n"/>
      <c r="T3889" s="244" t="n"/>
      <c r="U3889" s="246" t="n"/>
      <c r="V3889" s="244" t="n"/>
      <c r="W3889" s="244" t="n"/>
      <c r="X3889" s="244" t="n"/>
      <c r="Y3889" s="269" t="n"/>
      <c r="Z3889" s="270" t="n"/>
      <c r="AA3889" s="241" t="n"/>
      <c r="AB3889" s="244" t="n"/>
    </row>
    <row r="3890" ht="15" customHeight="1" s="283">
      <c r="A3890" s="109" t="n"/>
      <c r="B3890" s="222" t="n"/>
      <c r="C3890" s="244" t="n"/>
      <c r="D3890" s="244" t="n"/>
      <c r="E3890" s="244" t="n"/>
      <c r="F3890" s="244" t="n"/>
      <c r="G3890" s="244" t="n"/>
      <c r="H3890" s="244" t="n"/>
      <c r="I3890" s="267" t="n"/>
      <c r="J3890" s="268" t="n"/>
      <c r="K3890" s="244" t="n"/>
      <c r="L3890" s="244" t="n"/>
      <c r="M3890" s="259" t="n"/>
      <c r="N3890" s="244" t="n"/>
      <c r="O3890" s="244" t="n"/>
      <c r="P3890" s="244" t="n"/>
      <c r="Q3890" s="244" t="n"/>
      <c r="R3890" s="244" t="n"/>
      <c r="S3890" s="223" t="n"/>
      <c r="T3890" s="244" t="n"/>
      <c r="U3890" s="246" t="n"/>
      <c r="V3890" s="244" t="n"/>
      <c r="W3890" s="244" t="n"/>
      <c r="X3890" s="244" t="n"/>
      <c r="Y3890" s="269" t="n"/>
      <c r="Z3890" s="270" t="n"/>
      <c r="AA3890" s="241" t="n"/>
      <c r="AB3890" s="244" t="n"/>
    </row>
    <row r="3891" ht="15" customHeight="1" s="283">
      <c r="A3891" s="109" t="n"/>
      <c r="B3891" s="222" t="n"/>
      <c r="C3891" s="244" t="n"/>
      <c r="D3891" s="244" t="n"/>
      <c r="E3891" s="244" t="n"/>
      <c r="F3891" s="244" t="n"/>
      <c r="G3891" s="244" t="n"/>
      <c r="H3891" s="244" t="n"/>
      <c r="I3891" s="267" t="n"/>
      <c r="J3891" s="268" t="n"/>
      <c r="K3891" s="244" t="n"/>
      <c r="L3891" s="244" t="n"/>
      <c r="M3891" s="259" t="n"/>
      <c r="N3891" s="244" t="n"/>
      <c r="O3891" s="244" t="n"/>
      <c r="P3891" s="244" t="n"/>
      <c r="Q3891" s="244" t="n"/>
      <c r="R3891" s="244" t="n"/>
      <c r="S3891" s="223" t="n"/>
      <c r="T3891" s="244" t="n"/>
      <c r="U3891" s="246" t="n"/>
      <c r="V3891" s="244" t="n"/>
      <c r="W3891" s="244" t="n"/>
      <c r="X3891" s="244" t="n"/>
      <c r="Y3891" s="269" t="n"/>
      <c r="Z3891" s="270" t="n"/>
      <c r="AA3891" s="241" t="n"/>
      <c r="AB3891" s="244" t="n"/>
    </row>
    <row r="3892" ht="15" customHeight="1" s="283">
      <c r="A3892" s="109" t="n"/>
      <c r="B3892" s="222" t="n"/>
      <c r="C3892" s="244" t="n"/>
      <c r="D3892" s="244" t="n"/>
      <c r="E3892" s="244" t="n"/>
      <c r="F3892" s="244" t="n"/>
      <c r="G3892" s="244" t="n"/>
      <c r="H3892" s="244" t="n"/>
      <c r="I3892" s="267" t="n"/>
      <c r="J3892" s="268" t="n"/>
      <c r="K3892" s="244" t="n"/>
      <c r="L3892" s="244" t="n"/>
      <c r="M3892" s="259" t="n"/>
      <c r="N3892" s="244" t="n"/>
      <c r="O3892" s="244" t="n"/>
      <c r="P3892" s="244" t="n"/>
      <c r="Q3892" s="244" t="n"/>
      <c r="R3892" s="244" t="n"/>
      <c r="S3892" s="223" t="n"/>
      <c r="T3892" s="244" t="n"/>
      <c r="U3892" s="246" t="n"/>
      <c r="V3892" s="244" t="n"/>
      <c r="W3892" s="244" t="n"/>
      <c r="X3892" s="244" t="n"/>
      <c r="Y3892" s="269" t="n"/>
      <c r="Z3892" s="270" t="n"/>
      <c r="AA3892" s="241" t="n"/>
      <c r="AB3892" s="244" t="n"/>
    </row>
    <row r="3893" ht="15" customHeight="1" s="283">
      <c r="A3893" s="109" t="n"/>
      <c r="B3893" s="222" t="n"/>
      <c r="C3893" s="244" t="n"/>
      <c r="D3893" s="244" t="n"/>
      <c r="E3893" s="244" t="n"/>
      <c r="F3893" s="244" t="n"/>
      <c r="G3893" s="244" t="n"/>
      <c r="H3893" s="244" t="n"/>
      <c r="I3893" s="267" t="n"/>
      <c r="J3893" s="268" t="n"/>
      <c r="K3893" s="244" t="n"/>
      <c r="L3893" s="244" t="n"/>
      <c r="M3893" s="259" t="n"/>
      <c r="N3893" s="244" t="n"/>
      <c r="O3893" s="244" t="n"/>
      <c r="P3893" s="244" t="n"/>
      <c r="Q3893" s="244" t="n"/>
      <c r="R3893" s="244" t="n"/>
      <c r="S3893" s="223" t="n"/>
      <c r="T3893" s="244" t="n"/>
      <c r="U3893" s="246" t="n"/>
      <c r="V3893" s="244" t="n"/>
      <c r="W3893" s="244" t="n"/>
      <c r="X3893" s="244" t="n"/>
      <c r="Y3893" s="269" t="n"/>
      <c r="Z3893" s="270" t="n"/>
      <c r="AA3893" s="241" t="n"/>
      <c r="AB3893" s="244" t="n"/>
    </row>
    <row r="3894" ht="15" customHeight="1" s="283">
      <c r="A3894" s="109" t="n"/>
      <c r="B3894" s="222" t="n"/>
      <c r="C3894" s="244" t="n"/>
      <c r="D3894" s="244" t="n"/>
      <c r="E3894" s="244" t="n"/>
      <c r="F3894" s="244" t="n"/>
      <c r="G3894" s="244" t="n"/>
      <c r="H3894" s="244" t="n"/>
      <c r="I3894" s="267" t="n"/>
      <c r="J3894" s="268" t="n"/>
      <c r="K3894" s="244" t="n"/>
      <c r="L3894" s="244" t="n"/>
      <c r="M3894" s="259" t="n"/>
      <c r="N3894" s="244" t="n"/>
      <c r="O3894" s="244" t="n"/>
      <c r="P3894" s="244" t="n"/>
      <c r="Q3894" s="244" t="n"/>
      <c r="R3894" s="244" t="n"/>
      <c r="S3894" s="223" t="n"/>
      <c r="T3894" s="244" t="n"/>
      <c r="U3894" s="246" t="n"/>
      <c r="V3894" s="244" t="n"/>
      <c r="W3894" s="244" t="n"/>
      <c r="X3894" s="244" t="n"/>
      <c r="Y3894" s="269" t="n"/>
      <c r="Z3894" s="270" t="n"/>
      <c r="AA3894" s="241" t="n"/>
      <c r="AB3894" s="244" t="n"/>
    </row>
    <row r="3895" ht="15" customHeight="1" s="283">
      <c r="A3895" s="109" t="n"/>
      <c r="B3895" s="222" t="n"/>
      <c r="C3895" s="244" t="n"/>
      <c r="D3895" s="244" t="n"/>
      <c r="E3895" s="244" t="n"/>
      <c r="F3895" s="244" t="n"/>
      <c r="G3895" s="244" t="n"/>
      <c r="H3895" s="244" t="n"/>
      <c r="I3895" s="267" t="n"/>
      <c r="J3895" s="268" t="n"/>
      <c r="K3895" s="244" t="n"/>
      <c r="L3895" s="244" t="n"/>
      <c r="M3895" s="259" t="n"/>
      <c r="N3895" s="244" t="n"/>
      <c r="O3895" s="244" t="n"/>
      <c r="P3895" s="244" t="n"/>
      <c r="Q3895" s="244" t="n"/>
      <c r="R3895" s="244" t="n"/>
      <c r="S3895" s="223" t="n"/>
      <c r="T3895" s="244" t="n"/>
      <c r="U3895" s="246" t="n"/>
      <c r="V3895" s="244" t="n"/>
      <c r="W3895" s="244" t="n"/>
      <c r="X3895" s="244" t="n"/>
      <c r="Y3895" s="269" t="n"/>
      <c r="Z3895" s="270" t="n"/>
      <c r="AA3895" s="241" t="n"/>
      <c r="AB3895" s="244" t="n"/>
    </row>
    <row r="3896" ht="15" customHeight="1" s="283">
      <c r="A3896" s="109" t="n"/>
      <c r="B3896" s="222" t="n"/>
      <c r="C3896" s="244" t="n"/>
      <c r="D3896" s="244" t="n"/>
      <c r="E3896" s="244" t="n"/>
      <c r="F3896" s="244" t="n"/>
      <c r="G3896" s="244" t="n"/>
      <c r="H3896" s="244" t="n"/>
      <c r="I3896" s="267" t="n"/>
      <c r="J3896" s="268" t="n"/>
      <c r="K3896" s="244" t="n"/>
      <c r="L3896" s="244" t="n"/>
      <c r="M3896" s="259" t="n"/>
      <c r="N3896" s="244" t="n"/>
      <c r="O3896" s="244" t="n"/>
      <c r="P3896" s="244" t="n"/>
      <c r="Q3896" s="244" t="n"/>
      <c r="R3896" s="244" t="n"/>
      <c r="S3896" s="223" t="n"/>
      <c r="T3896" s="244" t="n"/>
      <c r="U3896" s="246" t="n"/>
      <c r="V3896" s="244" t="n"/>
      <c r="W3896" s="244" t="n"/>
      <c r="X3896" s="244" t="n"/>
      <c r="Y3896" s="269" t="n"/>
      <c r="Z3896" s="270" t="n"/>
      <c r="AA3896" s="241" t="n"/>
      <c r="AB3896" s="244" t="n"/>
    </row>
    <row r="3897" ht="15" customHeight="1" s="283">
      <c r="A3897" s="109" t="n"/>
      <c r="B3897" s="222" t="n"/>
      <c r="C3897" s="244" t="n"/>
      <c r="D3897" s="244" t="n"/>
      <c r="E3897" s="244" t="n"/>
      <c r="F3897" s="244" t="n"/>
      <c r="G3897" s="244" t="n"/>
      <c r="H3897" s="244" t="n"/>
      <c r="I3897" s="267" t="n"/>
      <c r="J3897" s="268" t="n"/>
      <c r="K3897" s="244" t="n"/>
      <c r="L3897" s="244" t="n"/>
      <c r="M3897" s="259" t="n"/>
      <c r="N3897" s="244" t="n"/>
      <c r="O3897" s="244" t="n"/>
      <c r="P3897" s="244" t="n"/>
      <c r="Q3897" s="244" t="n"/>
      <c r="R3897" s="244" t="n"/>
      <c r="S3897" s="223" t="n"/>
      <c r="T3897" s="244" t="n"/>
      <c r="U3897" s="246" t="n"/>
      <c r="V3897" s="244" t="n"/>
      <c r="W3897" s="244" t="n"/>
      <c r="X3897" s="244" t="n"/>
      <c r="Y3897" s="269" t="n"/>
      <c r="Z3897" s="270" t="n"/>
      <c r="AA3897" s="241" t="n"/>
      <c r="AB3897" s="244" t="n"/>
    </row>
    <row r="3898" ht="15" customHeight="1" s="283">
      <c r="A3898" s="109" t="n"/>
      <c r="B3898" s="222" t="n"/>
      <c r="C3898" s="244" t="n"/>
      <c r="D3898" s="244" t="n"/>
      <c r="E3898" s="244" t="n"/>
      <c r="F3898" s="244" t="n"/>
      <c r="G3898" s="244" t="n"/>
      <c r="H3898" s="244" t="n"/>
      <c r="I3898" s="267" t="n"/>
      <c r="J3898" s="268" t="n"/>
      <c r="K3898" s="244" t="n"/>
      <c r="L3898" s="244" t="n"/>
      <c r="M3898" s="259" t="n"/>
      <c r="N3898" s="244" t="n"/>
      <c r="O3898" s="244" t="n"/>
      <c r="P3898" s="244" t="n"/>
      <c r="Q3898" s="244" t="n"/>
      <c r="R3898" s="244" t="n"/>
      <c r="S3898" s="223" t="n"/>
      <c r="T3898" s="244" t="n"/>
      <c r="U3898" s="246" t="n"/>
      <c r="V3898" s="244" t="n"/>
      <c r="W3898" s="244" t="n"/>
      <c r="X3898" s="244" t="n"/>
      <c r="Y3898" s="269" t="n"/>
      <c r="Z3898" s="270" t="n"/>
      <c r="AA3898" s="241" t="n"/>
      <c r="AB3898" s="244" t="n"/>
    </row>
    <row r="3899" ht="15" customHeight="1" s="283">
      <c r="A3899" s="109" t="n"/>
      <c r="B3899" s="222" t="n"/>
      <c r="C3899" s="244" t="n"/>
      <c r="D3899" s="244" t="n"/>
      <c r="E3899" s="244" t="n"/>
      <c r="F3899" s="244" t="n"/>
      <c r="G3899" s="244" t="n"/>
      <c r="H3899" s="244" t="n"/>
      <c r="I3899" s="267" t="n"/>
      <c r="J3899" s="268" t="n"/>
      <c r="K3899" s="244" t="n"/>
      <c r="L3899" s="244" t="n"/>
      <c r="M3899" s="259" t="n"/>
      <c r="N3899" s="244" t="n"/>
      <c r="O3899" s="244" t="n"/>
      <c r="P3899" s="244" t="n"/>
      <c r="Q3899" s="244" t="n"/>
      <c r="R3899" s="244" t="n"/>
      <c r="S3899" s="223" t="n"/>
      <c r="T3899" s="244" t="n"/>
      <c r="U3899" s="246" t="n"/>
      <c r="V3899" s="244" t="n"/>
      <c r="W3899" s="244" t="n"/>
      <c r="X3899" s="244" t="n"/>
      <c r="Y3899" s="269" t="n"/>
      <c r="Z3899" s="270" t="n"/>
      <c r="AA3899" s="241" t="n"/>
      <c r="AB3899" s="244" t="n"/>
    </row>
    <row r="3900" ht="15" customHeight="1" s="283">
      <c r="A3900" s="109" t="n"/>
      <c r="B3900" s="222" t="n"/>
      <c r="C3900" s="244" t="n"/>
      <c r="D3900" s="244" t="n"/>
      <c r="E3900" s="244" t="n"/>
      <c r="F3900" s="244" t="n"/>
      <c r="G3900" s="244" t="n"/>
      <c r="H3900" s="244" t="n"/>
      <c r="I3900" s="267" t="n"/>
      <c r="J3900" s="268" t="n"/>
      <c r="K3900" s="244" t="n"/>
      <c r="L3900" s="244" t="n"/>
      <c r="M3900" s="259" t="n"/>
      <c r="N3900" s="244" t="n"/>
      <c r="O3900" s="244" t="n"/>
      <c r="P3900" s="244" t="n"/>
      <c r="Q3900" s="244" t="n"/>
      <c r="R3900" s="244" t="n"/>
      <c r="S3900" s="223" t="n"/>
      <c r="T3900" s="244" t="n"/>
      <c r="U3900" s="246" t="n"/>
      <c r="V3900" s="244" t="n"/>
      <c r="W3900" s="244" t="n"/>
      <c r="X3900" s="244" t="n"/>
      <c r="Y3900" s="269" t="n"/>
      <c r="Z3900" s="270" t="n"/>
      <c r="AA3900" s="241" t="n"/>
      <c r="AB3900" s="244" t="n"/>
    </row>
    <row r="3901" ht="15" customHeight="1" s="283">
      <c r="A3901" s="109" t="n"/>
      <c r="B3901" s="222" t="n"/>
      <c r="C3901" s="244" t="n"/>
      <c r="D3901" s="244" t="n"/>
      <c r="E3901" s="244" t="n"/>
      <c r="F3901" s="244" t="n"/>
      <c r="G3901" s="244" t="n"/>
      <c r="H3901" s="244" t="n"/>
      <c r="I3901" s="267" t="n"/>
      <c r="J3901" s="268" t="n"/>
      <c r="K3901" s="244" t="n"/>
      <c r="L3901" s="244" t="n"/>
      <c r="M3901" s="259" t="n"/>
      <c r="N3901" s="244" t="n"/>
      <c r="O3901" s="244" t="n"/>
      <c r="P3901" s="244" t="n"/>
      <c r="Q3901" s="244" t="n"/>
      <c r="R3901" s="244" t="n"/>
      <c r="S3901" s="223" t="n"/>
      <c r="T3901" s="244" t="n"/>
      <c r="U3901" s="246" t="n"/>
      <c r="V3901" s="244" t="n"/>
      <c r="W3901" s="244" t="n"/>
      <c r="X3901" s="244" t="n"/>
      <c r="Y3901" s="269" t="n"/>
      <c r="Z3901" s="270" t="n"/>
      <c r="AA3901" s="241" t="n"/>
      <c r="AB3901" s="244" t="n"/>
    </row>
    <row r="3902" ht="15" customHeight="1" s="283">
      <c r="A3902" s="109" t="n"/>
      <c r="B3902" s="222" t="n"/>
      <c r="C3902" s="244" t="n"/>
      <c r="D3902" s="244" t="n"/>
      <c r="E3902" s="244" t="n"/>
      <c r="F3902" s="244" t="n"/>
      <c r="G3902" s="244" t="n"/>
      <c r="H3902" s="244" t="n"/>
      <c r="I3902" s="267" t="n"/>
      <c r="J3902" s="268" t="n"/>
      <c r="K3902" s="244" t="n"/>
      <c r="L3902" s="244" t="n"/>
      <c r="M3902" s="259" t="n"/>
      <c r="N3902" s="244" t="n"/>
      <c r="O3902" s="244" t="n"/>
      <c r="P3902" s="244" t="n"/>
      <c r="Q3902" s="244" t="n"/>
      <c r="R3902" s="244" t="n"/>
      <c r="S3902" s="223" t="n"/>
      <c r="T3902" s="244" t="n"/>
      <c r="U3902" s="246" t="n"/>
      <c r="V3902" s="244" t="n"/>
      <c r="W3902" s="244" t="n"/>
      <c r="X3902" s="244" t="n"/>
      <c r="Y3902" s="269" t="n"/>
      <c r="Z3902" s="270" t="n"/>
      <c r="AA3902" s="241" t="n"/>
      <c r="AB3902" s="244" t="n"/>
    </row>
    <row r="3903" ht="15" customHeight="1" s="283">
      <c r="A3903" s="109" t="n"/>
      <c r="B3903" s="222" t="n"/>
      <c r="C3903" s="244" t="n"/>
      <c r="D3903" s="244" t="n"/>
      <c r="E3903" s="244" t="n"/>
      <c r="F3903" s="244" t="n"/>
      <c r="G3903" s="244" t="n"/>
      <c r="H3903" s="244" t="n"/>
      <c r="I3903" s="267" t="n"/>
      <c r="J3903" s="268" t="n"/>
      <c r="K3903" s="244" t="n"/>
      <c r="L3903" s="244" t="n"/>
      <c r="M3903" s="259" t="n"/>
      <c r="N3903" s="244" t="n"/>
      <c r="O3903" s="244" t="n"/>
      <c r="P3903" s="244" t="n"/>
      <c r="Q3903" s="244" t="n"/>
      <c r="R3903" s="244" t="n"/>
      <c r="S3903" s="223" t="n"/>
      <c r="T3903" s="244" t="n"/>
      <c r="U3903" s="246" t="n"/>
      <c r="V3903" s="244" t="n"/>
      <c r="W3903" s="244" t="n"/>
      <c r="X3903" s="244" t="n"/>
      <c r="Y3903" s="269" t="n"/>
      <c r="Z3903" s="270" t="n"/>
      <c r="AA3903" s="241" t="n"/>
      <c r="AB3903" s="244" t="n"/>
    </row>
    <row r="3904" ht="15" customHeight="1" s="283">
      <c r="A3904" s="109" t="n"/>
      <c r="B3904" s="222" t="n"/>
      <c r="C3904" s="244" t="n"/>
      <c r="D3904" s="244" t="n"/>
      <c r="E3904" s="244" t="n"/>
      <c r="F3904" s="244" t="n"/>
      <c r="G3904" s="244" t="n"/>
      <c r="H3904" s="244" t="n"/>
      <c r="I3904" s="267" t="n"/>
      <c r="J3904" s="268" t="n"/>
      <c r="K3904" s="244" t="n"/>
      <c r="L3904" s="244" t="n"/>
      <c r="M3904" s="259" t="n"/>
      <c r="N3904" s="244" t="n"/>
      <c r="O3904" s="244" t="n"/>
      <c r="P3904" s="244" t="n"/>
      <c r="Q3904" s="244" t="n"/>
      <c r="R3904" s="244" t="n"/>
      <c r="S3904" s="223" t="n"/>
      <c r="T3904" s="244" t="n"/>
      <c r="U3904" s="246" t="n"/>
      <c r="V3904" s="244" t="n"/>
      <c r="W3904" s="244" t="n"/>
      <c r="X3904" s="244" t="n"/>
      <c r="Y3904" s="269" t="n"/>
      <c r="Z3904" s="270" t="n"/>
      <c r="AA3904" s="241" t="n"/>
      <c r="AB3904" s="244" t="n"/>
    </row>
    <row r="3905" ht="15" customHeight="1" s="283">
      <c r="A3905" s="109" t="n"/>
      <c r="B3905" s="222" t="n"/>
      <c r="C3905" s="244" t="n"/>
      <c r="D3905" s="244" t="n"/>
      <c r="E3905" s="244" t="n"/>
      <c r="F3905" s="244" t="n"/>
      <c r="G3905" s="244" t="n"/>
      <c r="H3905" s="244" t="n"/>
      <c r="I3905" s="267" t="n"/>
      <c r="J3905" s="268" t="n"/>
      <c r="K3905" s="244" t="n"/>
      <c r="L3905" s="244" t="n"/>
      <c r="M3905" s="259" t="n"/>
      <c r="N3905" s="244" t="n"/>
      <c r="O3905" s="244" t="n"/>
      <c r="P3905" s="244" t="n"/>
      <c r="Q3905" s="244" t="n"/>
      <c r="R3905" s="244" t="n"/>
      <c r="S3905" s="223" t="n"/>
      <c r="T3905" s="244" t="n"/>
      <c r="U3905" s="246" t="n"/>
      <c r="V3905" s="244" t="n"/>
      <c r="W3905" s="244" t="n"/>
      <c r="X3905" s="244" t="n"/>
      <c r="Y3905" s="269" t="n"/>
      <c r="Z3905" s="270" t="n"/>
      <c r="AA3905" s="241" t="n"/>
      <c r="AB3905" s="244" t="n"/>
    </row>
    <row r="3906" ht="15" customHeight="1" s="283">
      <c r="A3906" s="109" t="n"/>
      <c r="B3906" s="222" t="n"/>
      <c r="C3906" s="244" t="n"/>
      <c r="D3906" s="244" t="n"/>
      <c r="E3906" s="244" t="n"/>
      <c r="F3906" s="244" t="n"/>
      <c r="G3906" s="244" t="n"/>
      <c r="H3906" s="244" t="n"/>
      <c r="I3906" s="267" t="n"/>
      <c r="J3906" s="268" t="n"/>
      <c r="K3906" s="244" t="n"/>
      <c r="L3906" s="244" t="n"/>
      <c r="M3906" s="259" t="n"/>
      <c r="N3906" s="244" t="n"/>
      <c r="O3906" s="244" t="n"/>
      <c r="P3906" s="244" t="n"/>
      <c r="Q3906" s="244" t="n"/>
      <c r="R3906" s="244" t="n"/>
      <c r="S3906" s="223" t="n"/>
      <c r="T3906" s="244" t="n"/>
      <c r="U3906" s="246" t="n"/>
      <c r="V3906" s="244" t="n"/>
      <c r="W3906" s="244" t="n"/>
      <c r="X3906" s="244" t="n"/>
      <c r="Y3906" s="269" t="n"/>
      <c r="Z3906" s="270" t="n"/>
      <c r="AA3906" s="241" t="n"/>
      <c r="AB3906" s="244" t="n"/>
    </row>
    <row r="3907" ht="15" customHeight="1" s="283">
      <c r="A3907" s="109" t="n"/>
      <c r="B3907" s="222" t="n"/>
      <c r="C3907" s="244" t="n"/>
      <c r="D3907" s="244" t="n"/>
      <c r="E3907" s="244" t="n"/>
      <c r="F3907" s="244" t="n"/>
      <c r="G3907" s="244" t="n"/>
      <c r="H3907" s="244" t="n"/>
      <c r="I3907" s="267" t="n"/>
      <c r="J3907" s="268" t="n"/>
      <c r="K3907" s="244" t="n"/>
      <c r="L3907" s="244" t="n"/>
      <c r="M3907" s="259" t="n"/>
      <c r="N3907" s="244" t="n"/>
      <c r="O3907" s="244" t="n"/>
      <c r="P3907" s="244" t="n"/>
      <c r="Q3907" s="244" t="n"/>
      <c r="R3907" s="244" t="n"/>
      <c r="S3907" s="223" t="n"/>
      <c r="T3907" s="244" t="n"/>
      <c r="U3907" s="246" t="n"/>
      <c r="V3907" s="244" t="n"/>
      <c r="W3907" s="244" t="n"/>
      <c r="X3907" s="244" t="n"/>
      <c r="Y3907" s="269" t="n"/>
      <c r="Z3907" s="270" t="n"/>
      <c r="AA3907" s="241" t="n"/>
      <c r="AB3907" s="244" t="n"/>
    </row>
    <row r="3908" ht="15" customHeight="1" s="283">
      <c r="A3908" s="109" t="n"/>
      <c r="B3908" s="222" t="n"/>
      <c r="C3908" s="244" t="n"/>
      <c r="D3908" s="244" t="n"/>
      <c r="E3908" s="244" t="n"/>
      <c r="F3908" s="244" t="n"/>
      <c r="G3908" s="244" t="n"/>
      <c r="H3908" s="244" t="n"/>
      <c r="I3908" s="267" t="n"/>
      <c r="J3908" s="268" t="n"/>
      <c r="K3908" s="244" t="n"/>
      <c r="L3908" s="244" t="n"/>
      <c r="M3908" s="259" t="n"/>
      <c r="N3908" s="244" t="n"/>
      <c r="O3908" s="244" t="n"/>
      <c r="P3908" s="244" t="n"/>
      <c r="Q3908" s="244" t="n"/>
      <c r="R3908" s="244" t="n"/>
      <c r="S3908" s="223" t="n"/>
      <c r="T3908" s="244" t="n"/>
      <c r="U3908" s="246" t="n"/>
      <c r="V3908" s="244" t="n"/>
      <c r="W3908" s="244" t="n"/>
      <c r="X3908" s="244" t="n"/>
      <c r="Y3908" s="269" t="n"/>
      <c r="Z3908" s="270" t="n"/>
      <c r="AA3908" s="241" t="n"/>
      <c r="AB3908" s="244" t="n"/>
    </row>
    <row r="3909" ht="15" customHeight="1" s="283">
      <c r="A3909" s="109" t="n"/>
      <c r="B3909" s="222" t="n"/>
      <c r="C3909" s="244" t="n"/>
      <c r="D3909" s="244" t="n"/>
      <c r="E3909" s="244" t="n"/>
      <c r="F3909" s="244" t="n"/>
      <c r="G3909" s="244" t="n"/>
      <c r="H3909" s="244" t="n"/>
      <c r="I3909" s="267" t="n"/>
      <c r="J3909" s="268" t="n"/>
      <c r="K3909" s="244" t="n"/>
      <c r="L3909" s="244" t="n"/>
      <c r="M3909" s="259" t="n"/>
      <c r="N3909" s="244" t="n"/>
      <c r="O3909" s="244" t="n"/>
      <c r="P3909" s="244" t="n"/>
      <c r="Q3909" s="244" t="n"/>
      <c r="R3909" s="244" t="n"/>
      <c r="S3909" s="223" t="n"/>
      <c r="T3909" s="244" t="n"/>
      <c r="U3909" s="246" t="n"/>
      <c r="V3909" s="244" t="n"/>
      <c r="W3909" s="244" t="n"/>
      <c r="X3909" s="244" t="n"/>
      <c r="Y3909" s="269" t="n"/>
      <c r="Z3909" s="270" t="n"/>
      <c r="AA3909" s="241" t="n"/>
      <c r="AB3909" s="244" t="n"/>
    </row>
    <row r="3910" ht="15" customHeight="1" s="283">
      <c r="A3910" s="109" t="n"/>
      <c r="B3910" s="222" t="n"/>
      <c r="C3910" s="244" t="n"/>
      <c r="D3910" s="244" t="n"/>
      <c r="E3910" s="244" t="n"/>
      <c r="F3910" s="244" t="n"/>
      <c r="G3910" s="244" t="n"/>
      <c r="H3910" s="244" t="n"/>
      <c r="I3910" s="267" t="n"/>
      <c r="J3910" s="268" t="n"/>
      <c r="K3910" s="244" t="n"/>
      <c r="L3910" s="244" t="n"/>
      <c r="M3910" s="259" t="n"/>
      <c r="N3910" s="244" t="n"/>
      <c r="O3910" s="244" t="n"/>
      <c r="P3910" s="244" t="n"/>
      <c r="Q3910" s="244" t="n"/>
      <c r="R3910" s="244" t="n"/>
      <c r="S3910" s="223" t="n"/>
      <c r="T3910" s="244" t="n"/>
      <c r="U3910" s="246" t="n"/>
      <c r="V3910" s="244" t="n"/>
      <c r="W3910" s="244" t="n"/>
      <c r="X3910" s="244" t="n"/>
      <c r="Y3910" s="269" t="n"/>
      <c r="Z3910" s="270" t="n"/>
      <c r="AA3910" s="241" t="n"/>
      <c r="AB3910" s="244" t="n"/>
    </row>
    <row r="3911" ht="15" customHeight="1" s="283">
      <c r="A3911" s="109" t="n"/>
      <c r="B3911" s="222" t="n"/>
      <c r="C3911" s="244" t="n"/>
      <c r="D3911" s="244" t="n"/>
      <c r="E3911" s="244" t="n"/>
      <c r="F3911" s="244" t="n"/>
      <c r="G3911" s="244" t="n"/>
      <c r="H3911" s="244" t="n"/>
      <c r="I3911" s="267" t="n"/>
      <c r="J3911" s="268" t="n"/>
      <c r="K3911" s="244" t="n"/>
      <c r="L3911" s="244" t="n"/>
      <c r="M3911" s="259" t="n"/>
      <c r="N3911" s="244" t="n"/>
      <c r="O3911" s="244" t="n"/>
      <c r="P3911" s="244" t="n"/>
      <c r="Q3911" s="244" t="n"/>
      <c r="R3911" s="244" t="n"/>
      <c r="S3911" s="223" t="n"/>
      <c r="T3911" s="244" t="n"/>
      <c r="U3911" s="246" t="n"/>
      <c r="V3911" s="244" t="n"/>
      <c r="W3911" s="244" t="n"/>
      <c r="X3911" s="244" t="n"/>
      <c r="Y3911" s="269" t="n"/>
      <c r="Z3911" s="270" t="n"/>
      <c r="AA3911" s="241" t="n"/>
      <c r="AB3911" s="244" t="n"/>
    </row>
    <row r="3912" ht="15" customHeight="1" s="283">
      <c r="A3912" s="109" t="n"/>
      <c r="B3912" s="222" t="n"/>
      <c r="C3912" s="244" t="n"/>
      <c r="D3912" s="244" t="n"/>
      <c r="E3912" s="244" t="n"/>
      <c r="F3912" s="244" t="n"/>
      <c r="G3912" s="244" t="n"/>
      <c r="H3912" s="244" t="n"/>
      <c r="I3912" s="267" t="n"/>
      <c r="J3912" s="268" t="n"/>
      <c r="K3912" s="244" t="n"/>
      <c r="L3912" s="244" t="n"/>
      <c r="M3912" s="259" t="n"/>
      <c r="N3912" s="244" t="n"/>
      <c r="O3912" s="244" t="n"/>
      <c r="P3912" s="244" t="n"/>
      <c r="Q3912" s="244" t="n"/>
      <c r="R3912" s="244" t="n"/>
      <c r="S3912" s="223" t="n"/>
      <c r="T3912" s="244" t="n"/>
      <c r="U3912" s="246" t="n"/>
      <c r="V3912" s="244" t="n"/>
      <c r="W3912" s="244" t="n"/>
      <c r="X3912" s="244" t="n"/>
      <c r="Y3912" s="269" t="n"/>
      <c r="Z3912" s="270" t="n"/>
      <c r="AA3912" s="241" t="n"/>
      <c r="AB3912" s="244" t="n"/>
    </row>
    <row r="3913" ht="15" customHeight="1" s="283">
      <c r="A3913" s="109" t="n"/>
      <c r="B3913" s="222" t="n"/>
      <c r="C3913" s="244" t="n"/>
      <c r="D3913" s="244" t="n"/>
      <c r="E3913" s="244" t="n"/>
      <c r="F3913" s="244" t="n"/>
      <c r="G3913" s="244" t="n"/>
      <c r="H3913" s="244" t="n"/>
      <c r="I3913" s="267" t="n"/>
      <c r="J3913" s="268" t="n"/>
      <c r="K3913" s="244" t="n"/>
      <c r="L3913" s="244" t="n"/>
      <c r="M3913" s="259" t="n"/>
      <c r="N3913" s="244" t="n"/>
      <c r="O3913" s="244" t="n"/>
      <c r="P3913" s="244" t="n"/>
      <c r="Q3913" s="244" t="n"/>
      <c r="R3913" s="244" t="n"/>
      <c r="S3913" s="223" t="n"/>
      <c r="T3913" s="244" t="n"/>
      <c r="U3913" s="246" t="n"/>
      <c r="V3913" s="244" t="n"/>
      <c r="W3913" s="244" t="n"/>
      <c r="X3913" s="244" t="n"/>
      <c r="Y3913" s="269" t="n"/>
      <c r="Z3913" s="270" t="n"/>
      <c r="AA3913" s="241" t="n"/>
      <c r="AB3913" s="244" t="n"/>
    </row>
    <row r="3914" ht="15" customHeight="1" s="283">
      <c r="A3914" s="109" t="n"/>
      <c r="B3914" s="222" t="n"/>
      <c r="C3914" s="244" t="n"/>
      <c r="D3914" s="244" t="n"/>
      <c r="E3914" s="244" t="n"/>
      <c r="F3914" s="244" t="n"/>
      <c r="G3914" s="244" t="n"/>
      <c r="H3914" s="244" t="n"/>
      <c r="I3914" s="267" t="n"/>
      <c r="J3914" s="268" t="n"/>
      <c r="K3914" s="244" t="n"/>
      <c r="L3914" s="244" t="n"/>
      <c r="M3914" s="259" t="n"/>
      <c r="N3914" s="244" t="n"/>
      <c r="O3914" s="244" t="n"/>
      <c r="P3914" s="244" t="n"/>
      <c r="Q3914" s="244" t="n"/>
      <c r="R3914" s="244" t="n"/>
      <c r="S3914" s="223" t="n"/>
      <c r="T3914" s="244" t="n"/>
      <c r="U3914" s="246" t="n"/>
      <c r="V3914" s="244" t="n"/>
      <c r="W3914" s="244" t="n"/>
      <c r="X3914" s="244" t="n"/>
      <c r="Y3914" s="269" t="n"/>
      <c r="Z3914" s="270" t="n"/>
      <c r="AA3914" s="241" t="n"/>
      <c r="AB3914" s="244" t="n"/>
    </row>
    <row r="3915" ht="15" customHeight="1" s="283">
      <c r="A3915" s="109" t="n"/>
      <c r="B3915" s="222" t="n"/>
      <c r="C3915" s="244" t="n"/>
      <c r="D3915" s="244" t="n"/>
      <c r="E3915" s="244" t="n"/>
      <c r="F3915" s="244" t="n"/>
      <c r="G3915" s="244" t="n"/>
      <c r="H3915" s="244" t="n"/>
      <c r="I3915" s="267" t="n"/>
      <c r="J3915" s="268" t="n"/>
      <c r="K3915" s="244" t="n"/>
      <c r="L3915" s="244" t="n"/>
      <c r="M3915" s="259" t="n"/>
      <c r="N3915" s="244" t="n"/>
      <c r="O3915" s="244" t="n"/>
      <c r="P3915" s="244" t="n"/>
      <c r="Q3915" s="244" t="n"/>
      <c r="R3915" s="244" t="n"/>
      <c r="S3915" s="223" t="n"/>
      <c r="T3915" s="244" t="n"/>
      <c r="U3915" s="246" t="n"/>
      <c r="V3915" s="244" t="n"/>
      <c r="W3915" s="244" t="n"/>
      <c r="X3915" s="244" t="n"/>
      <c r="Y3915" s="269" t="n"/>
      <c r="Z3915" s="270" t="n"/>
      <c r="AA3915" s="241" t="n"/>
      <c r="AB3915" s="244" t="n"/>
    </row>
    <row r="3916" ht="15" customHeight="1" s="283">
      <c r="A3916" s="109" t="n"/>
      <c r="B3916" s="222" t="n"/>
      <c r="C3916" s="244" t="n"/>
      <c r="D3916" s="244" t="n"/>
      <c r="E3916" s="244" t="n"/>
      <c r="F3916" s="244" t="n"/>
      <c r="G3916" s="244" t="n"/>
      <c r="H3916" s="244" t="n"/>
      <c r="I3916" s="267" t="n"/>
      <c r="J3916" s="268" t="n"/>
      <c r="K3916" s="244" t="n"/>
      <c r="L3916" s="244" t="n"/>
      <c r="M3916" s="259" t="n"/>
      <c r="N3916" s="244" t="n"/>
      <c r="O3916" s="244" t="n"/>
      <c r="P3916" s="244" t="n"/>
      <c r="Q3916" s="244" t="n"/>
      <c r="R3916" s="244" t="n"/>
      <c r="S3916" s="223" t="n"/>
      <c r="T3916" s="244" t="n"/>
      <c r="U3916" s="246" t="n"/>
      <c r="V3916" s="244" t="n"/>
      <c r="W3916" s="244" t="n"/>
      <c r="X3916" s="244" t="n"/>
      <c r="Y3916" s="269" t="n"/>
      <c r="Z3916" s="270" t="n"/>
      <c r="AA3916" s="241" t="n"/>
      <c r="AB3916" s="244" t="n"/>
    </row>
    <row r="3917" ht="15" customHeight="1" s="283">
      <c r="A3917" s="109" t="n"/>
      <c r="B3917" s="222" t="n"/>
      <c r="C3917" s="244" t="n"/>
      <c r="D3917" s="244" t="n"/>
      <c r="E3917" s="244" t="n"/>
      <c r="F3917" s="244" t="n"/>
      <c r="G3917" s="244" t="n"/>
      <c r="H3917" s="244" t="n"/>
      <c r="I3917" s="267" t="n"/>
      <c r="J3917" s="268" t="n"/>
      <c r="K3917" s="244" t="n"/>
      <c r="L3917" s="244" t="n"/>
      <c r="M3917" s="259" t="n"/>
      <c r="N3917" s="244" t="n"/>
      <c r="O3917" s="244" t="n"/>
      <c r="P3917" s="244" t="n"/>
      <c r="Q3917" s="244" t="n"/>
      <c r="R3917" s="244" t="n"/>
      <c r="S3917" s="223" t="n"/>
      <c r="T3917" s="244" t="n"/>
      <c r="U3917" s="246" t="n"/>
      <c r="V3917" s="244" t="n"/>
      <c r="W3917" s="244" t="n"/>
      <c r="X3917" s="244" t="n"/>
      <c r="Y3917" s="269" t="n"/>
      <c r="Z3917" s="270" t="n"/>
      <c r="AA3917" s="241" t="n"/>
      <c r="AB3917" s="244" t="n"/>
    </row>
    <row r="3918" ht="15" customHeight="1" s="283">
      <c r="A3918" s="109" t="n"/>
      <c r="B3918" s="222" t="n"/>
      <c r="C3918" s="244" t="n"/>
      <c r="D3918" s="244" t="n"/>
      <c r="E3918" s="244" t="n"/>
      <c r="F3918" s="244" t="n"/>
      <c r="G3918" s="244" t="n"/>
      <c r="H3918" s="244" t="n"/>
      <c r="I3918" s="267" t="n"/>
      <c r="J3918" s="268" t="n"/>
      <c r="K3918" s="244" t="n"/>
      <c r="L3918" s="244" t="n"/>
      <c r="M3918" s="259" t="n"/>
      <c r="N3918" s="244" t="n"/>
      <c r="O3918" s="244" t="n"/>
      <c r="P3918" s="244" t="n"/>
      <c r="Q3918" s="244" t="n"/>
      <c r="R3918" s="244" t="n"/>
      <c r="S3918" s="223" t="n"/>
      <c r="T3918" s="244" t="n"/>
      <c r="U3918" s="246" t="n"/>
      <c r="V3918" s="244" t="n"/>
      <c r="W3918" s="244" t="n"/>
      <c r="X3918" s="244" t="n"/>
      <c r="Y3918" s="269" t="n"/>
      <c r="Z3918" s="270" t="n"/>
      <c r="AA3918" s="241" t="n"/>
      <c r="AB3918" s="244" t="n"/>
    </row>
    <row r="3919" ht="15" customHeight="1" s="283">
      <c r="A3919" s="109" t="n"/>
      <c r="B3919" s="222" t="n"/>
      <c r="C3919" s="244" t="n"/>
      <c r="D3919" s="244" t="n"/>
      <c r="E3919" s="244" t="n"/>
      <c r="F3919" s="244" t="n"/>
      <c r="G3919" s="244" t="n"/>
      <c r="H3919" s="244" t="n"/>
      <c r="I3919" s="267" t="n"/>
      <c r="J3919" s="268" t="n"/>
      <c r="K3919" s="244" t="n"/>
      <c r="L3919" s="244" t="n"/>
      <c r="M3919" s="259" t="n"/>
      <c r="N3919" s="244" t="n"/>
      <c r="O3919" s="244" t="n"/>
      <c r="P3919" s="244" t="n"/>
      <c r="Q3919" s="244" t="n"/>
      <c r="R3919" s="244" t="n"/>
      <c r="S3919" s="223" t="n"/>
      <c r="T3919" s="244" t="n"/>
      <c r="U3919" s="246" t="n"/>
      <c r="V3919" s="244" t="n"/>
      <c r="W3919" s="244" t="n"/>
      <c r="X3919" s="244" t="n"/>
      <c r="Y3919" s="269" t="n"/>
      <c r="Z3919" s="270" t="n"/>
      <c r="AA3919" s="241" t="n"/>
      <c r="AB3919" s="244" t="n"/>
    </row>
    <row r="3920" ht="15" customHeight="1" s="283">
      <c r="A3920" s="109" t="n"/>
      <c r="B3920" s="222" t="n"/>
      <c r="C3920" s="244" t="n"/>
      <c r="D3920" s="244" t="n"/>
      <c r="E3920" s="244" t="n"/>
      <c r="F3920" s="244" t="n"/>
      <c r="G3920" s="244" t="n"/>
      <c r="H3920" s="244" t="n"/>
      <c r="I3920" s="267" t="n"/>
      <c r="J3920" s="268" t="n"/>
      <c r="K3920" s="244" t="n"/>
      <c r="L3920" s="244" t="n"/>
      <c r="M3920" s="259" t="n"/>
      <c r="N3920" s="244" t="n"/>
      <c r="O3920" s="244" t="n"/>
      <c r="P3920" s="244" t="n"/>
      <c r="Q3920" s="244" t="n"/>
      <c r="R3920" s="244" t="n"/>
      <c r="S3920" s="223" t="n"/>
      <c r="T3920" s="244" t="n"/>
      <c r="U3920" s="246" t="n"/>
      <c r="V3920" s="244" t="n"/>
      <c r="W3920" s="244" t="n"/>
      <c r="X3920" s="244" t="n"/>
      <c r="Y3920" s="269" t="n"/>
      <c r="Z3920" s="270" t="n"/>
      <c r="AA3920" s="241" t="n"/>
      <c r="AB3920" s="244" t="n"/>
    </row>
    <row r="3921" ht="15" customHeight="1" s="283">
      <c r="A3921" s="109" t="n"/>
      <c r="B3921" s="222" t="n"/>
      <c r="C3921" s="244" t="n"/>
      <c r="D3921" s="244" t="n"/>
      <c r="E3921" s="244" t="n"/>
      <c r="F3921" s="244" t="n"/>
      <c r="G3921" s="244" t="n"/>
      <c r="H3921" s="244" t="n"/>
      <c r="I3921" s="272" t="n"/>
      <c r="J3921" s="268" t="n"/>
      <c r="K3921" s="244" t="n"/>
      <c r="L3921" s="244" t="n"/>
      <c r="M3921" s="259" t="n"/>
      <c r="N3921" s="244" t="n"/>
      <c r="O3921" s="244" t="n"/>
      <c r="P3921" s="244" t="n"/>
      <c r="Q3921" s="244" t="n"/>
      <c r="R3921" s="244" t="n"/>
      <c r="S3921" s="223" t="n"/>
      <c r="T3921" s="244" t="n"/>
      <c r="U3921" s="246" t="n"/>
      <c r="V3921" s="244" t="n"/>
      <c r="W3921" s="244" t="n"/>
      <c r="X3921" s="244" t="n"/>
      <c r="Y3921" s="269" t="n"/>
      <c r="Z3921" s="270" t="n"/>
      <c r="AA3921" s="241" t="n"/>
      <c r="AB3921" s="244" t="n"/>
    </row>
    <row r="3922" ht="15" customHeight="1" s="283">
      <c r="A3922" s="109" t="n"/>
      <c r="B3922" s="222" t="n"/>
      <c r="C3922" s="244" t="n"/>
      <c r="D3922" s="244" t="n"/>
      <c r="E3922" s="244" t="n"/>
      <c r="F3922" s="244" t="n"/>
      <c r="G3922" s="244" t="n"/>
      <c r="H3922" s="244" t="n"/>
      <c r="I3922" s="267" t="n"/>
      <c r="J3922" s="268" t="n"/>
      <c r="K3922" s="244" t="n"/>
      <c r="L3922" s="244" t="n"/>
      <c r="M3922" s="259" t="n"/>
      <c r="N3922" s="244" t="n"/>
      <c r="O3922" s="244" t="n"/>
      <c r="P3922" s="244" t="n"/>
      <c r="Q3922" s="244" t="n"/>
      <c r="R3922" s="244" t="n"/>
      <c r="S3922" s="223" t="n"/>
      <c r="T3922" s="244" t="n"/>
      <c r="U3922" s="246" t="n"/>
      <c r="V3922" s="244" t="n"/>
      <c r="W3922" s="244" t="n"/>
      <c r="X3922" s="244" t="n"/>
      <c r="Y3922" s="269" t="n"/>
      <c r="Z3922" s="270" t="n"/>
      <c r="AA3922" s="241" t="n"/>
      <c r="AB3922" s="244" t="n"/>
    </row>
    <row r="3923" ht="15" customHeight="1" s="283">
      <c r="A3923" s="109" t="n"/>
      <c r="B3923" s="222" t="n"/>
      <c r="C3923" s="244" t="n"/>
      <c r="D3923" s="244" t="n"/>
      <c r="E3923" s="244" t="n"/>
      <c r="F3923" s="244" t="n"/>
      <c r="G3923" s="244" t="n"/>
      <c r="H3923" s="244" t="n"/>
      <c r="I3923" s="267" t="n"/>
      <c r="J3923" s="268" t="n"/>
      <c r="K3923" s="244" t="n"/>
      <c r="L3923" s="244" t="n"/>
      <c r="M3923" s="259" t="n"/>
      <c r="N3923" s="244" t="n"/>
      <c r="O3923" s="244" t="n"/>
      <c r="P3923" s="244" t="n"/>
      <c r="Q3923" s="244" t="n"/>
      <c r="R3923" s="244" t="n"/>
      <c r="S3923" s="223" t="n"/>
      <c r="T3923" s="244" t="n"/>
      <c r="U3923" s="246" t="n"/>
      <c r="V3923" s="244" t="n"/>
      <c r="W3923" s="244" t="n"/>
      <c r="X3923" s="244" t="n"/>
      <c r="Y3923" s="269" t="n"/>
      <c r="Z3923" s="270" t="n"/>
      <c r="AA3923" s="241" t="n"/>
      <c r="AB3923" s="244" t="n"/>
    </row>
    <row r="3924" ht="15" customHeight="1" s="283">
      <c r="A3924" s="109" t="n"/>
      <c r="B3924" s="222" t="n"/>
      <c r="C3924" s="244" t="n"/>
      <c r="D3924" s="244" t="n"/>
      <c r="E3924" s="244" t="n"/>
      <c r="F3924" s="244" t="n"/>
      <c r="G3924" s="244" t="n"/>
      <c r="H3924" s="244" t="n"/>
      <c r="I3924" s="267" t="n"/>
      <c r="J3924" s="268" t="n"/>
      <c r="K3924" s="244" t="n"/>
      <c r="L3924" s="244" t="n"/>
      <c r="M3924" s="259" t="n"/>
      <c r="N3924" s="244" t="n"/>
      <c r="O3924" s="244" t="n"/>
      <c r="P3924" s="244" t="n"/>
      <c r="Q3924" s="244" t="n"/>
      <c r="R3924" s="244" t="n"/>
      <c r="S3924" s="223" t="n"/>
      <c r="T3924" s="244" t="n"/>
      <c r="U3924" s="246" t="n"/>
      <c r="V3924" s="244" t="n"/>
      <c r="W3924" s="244" t="n"/>
      <c r="X3924" s="244" t="n"/>
      <c r="Y3924" s="269" t="n"/>
      <c r="Z3924" s="270" t="n"/>
      <c r="AA3924" s="241" t="n"/>
      <c r="AB3924" s="244" t="n"/>
    </row>
    <row r="3925" ht="15" customHeight="1" s="283">
      <c r="A3925" s="109" t="n"/>
      <c r="B3925" s="222" t="n"/>
      <c r="C3925" s="244" t="n"/>
      <c r="D3925" s="244" t="n"/>
      <c r="E3925" s="244" t="n"/>
      <c r="F3925" s="244" t="n"/>
      <c r="G3925" s="244" t="n"/>
      <c r="H3925" s="244" t="n"/>
      <c r="I3925" s="267" t="n"/>
      <c r="J3925" s="268" t="n"/>
      <c r="K3925" s="244" t="n"/>
      <c r="L3925" s="244" t="n"/>
      <c r="M3925" s="259" t="n"/>
      <c r="N3925" s="244" t="n"/>
      <c r="O3925" s="244" t="n"/>
      <c r="P3925" s="244" t="n"/>
      <c r="Q3925" s="244" t="n"/>
      <c r="R3925" s="244" t="n"/>
      <c r="S3925" s="223" t="n"/>
      <c r="T3925" s="244" t="n"/>
      <c r="U3925" s="246" t="n"/>
      <c r="V3925" s="244" t="n"/>
      <c r="W3925" s="244" t="n"/>
      <c r="X3925" s="244" t="n"/>
      <c r="Y3925" s="269" t="n"/>
      <c r="Z3925" s="270" t="n"/>
      <c r="AA3925" s="241" t="n"/>
      <c r="AB3925" s="244" t="n"/>
    </row>
    <row r="3926" ht="15" customHeight="1" s="283">
      <c r="A3926" s="109" t="n"/>
      <c r="B3926" s="222" t="n"/>
      <c r="C3926" s="244" t="n"/>
      <c r="D3926" s="244" t="n"/>
      <c r="E3926" s="244" t="n"/>
      <c r="F3926" s="244" t="n"/>
      <c r="G3926" s="244" t="n"/>
      <c r="H3926" s="244" t="n"/>
      <c r="I3926" s="267" t="n"/>
      <c r="J3926" s="268" t="n"/>
      <c r="K3926" s="244" t="n"/>
      <c r="L3926" s="244" t="n"/>
      <c r="M3926" s="259" t="n"/>
      <c r="N3926" s="244" t="n"/>
      <c r="O3926" s="244" t="n"/>
      <c r="P3926" s="244" t="n"/>
      <c r="Q3926" s="244" t="n"/>
      <c r="R3926" s="244" t="n"/>
      <c r="S3926" s="223" t="n"/>
      <c r="T3926" s="244" t="n"/>
      <c r="U3926" s="246" t="n"/>
      <c r="V3926" s="244" t="n"/>
      <c r="W3926" s="244" t="n"/>
      <c r="X3926" s="244" t="n"/>
      <c r="Y3926" s="269" t="n"/>
      <c r="Z3926" s="270" t="n"/>
      <c r="AA3926" s="241" t="n"/>
      <c r="AB3926" s="244" t="n"/>
    </row>
    <row r="3927" ht="15" customHeight="1" s="283">
      <c r="A3927" s="109" t="n"/>
      <c r="B3927" s="222" t="n"/>
      <c r="C3927" s="244" t="n"/>
      <c r="D3927" s="244" t="n"/>
      <c r="E3927" s="244" t="n"/>
      <c r="F3927" s="244" t="n"/>
      <c r="G3927" s="244" t="n"/>
      <c r="H3927" s="244" t="n"/>
      <c r="I3927" s="267" t="n"/>
      <c r="J3927" s="268" t="n"/>
      <c r="K3927" s="244" t="n"/>
      <c r="L3927" s="244" t="n"/>
      <c r="M3927" s="259" t="n"/>
      <c r="N3927" s="244" t="n"/>
      <c r="O3927" s="244" t="n"/>
      <c r="P3927" s="244" t="n"/>
      <c r="Q3927" s="244" t="n"/>
      <c r="R3927" s="244" t="n"/>
      <c r="S3927" s="223" t="n"/>
      <c r="T3927" s="244" t="n"/>
      <c r="U3927" s="246" t="n"/>
      <c r="V3927" s="244" t="n"/>
      <c r="W3927" s="244" t="n"/>
      <c r="X3927" s="244" t="n"/>
      <c r="Y3927" s="269" t="n"/>
      <c r="Z3927" s="270" t="n"/>
      <c r="AA3927" s="241" t="n"/>
      <c r="AB3927" s="244" t="n"/>
    </row>
    <row r="3928" ht="15" customHeight="1" s="283">
      <c r="A3928" s="109" t="n"/>
      <c r="B3928" s="222" t="n"/>
      <c r="C3928" s="244" t="n"/>
      <c r="D3928" s="244" t="n"/>
      <c r="E3928" s="244" t="n"/>
      <c r="F3928" s="244" t="n"/>
      <c r="G3928" s="244" t="n"/>
      <c r="H3928" s="244" t="n"/>
      <c r="I3928" s="267" t="n"/>
      <c r="J3928" s="268" t="n"/>
      <c r="K3928" s="244" t="n"/>
      <c r="L3928" s="244" t="n"/>
      <c r="M3928" s="259" t="n"/>
      <c r="N3928" s="244" t="n"/>
      <c r="O3928" s="244" t="n"/>
      <c r="P3928" s="244" t="n"/>
      <c r="Q3928" s="244" t="n"/>
      <c r="R3928" s="244" t="n"/>
      <c r="S3928" s="223" t="n"/>
      <c r="T3928" s="244" t="n"/>
      <c r="U3928" s="246" t="n"/>
      <c r="V3928" s="244" t="n"/>
      <c r="W3928" s="244" t="n"/>
      <c r="X3928" s="244" t="n"/>
      <c r="Y3928" s="269" t="n"/>
      <c r="Z3928" s="270" t="n"/>
      <c r="AA3928" s="241" t="n"/>
      <c r="AB3928" s="244" t="n"/>
    </row>
    <row r="3929" ht="15" customHeight="1" s="283">
      <c r="A3929" s="109" t="n"/>
      <c r="B3929" s="222" t="n"/>
      <c r="C3929" s="244" t="n"/>
      <c r="D3929" s="244" t="n"/>
      <c r="E3929" s="244" t="n"/>
      <c r="F3929" s="244" t="n"/>
      <c r="G3929" s="244" t="n"/>
      <c r="H3929" s="244" t="n"/>
      <c r="I3929" s="267" t="n"/>
      <c r="J3929" s="268" t="n"/>
      <c r="K3929" s="244" t="n"/>
      <c r="L3929" s="244" t="n"/>
      <c r="M3929" s="259" t="n"/>
      <c r="N3929" s="244" t="n"/>
      <c r="O3929" s="244" t="n"/>
      <c r="P3929" s="244" t="n"/>
      <c r="Q3929" s="244" t="n"/>
      <c r="R3929" s="244" t="n"/>
      <c r="S3929" s="223" t="n"/>
      <c r="T3929" s="244" t="n"/>
      <c r="U3929" s="246" t="n"/>
      <c r="V3929" s="244" t="n"/>
      <c r="W3929" s="244" t="n"/>
      <c r="X3929" s="244" t="n"/>
      <c r="Y3929" s="269" t="n"/>
      <c r="Z3929" s="270" t="n"/>
      <c r="AA3929" s="241" t="n"/>
      <c r="AB3929" s="244" t="n"/>
    </row>
    <row r="3930" ht="15" customHeight="1" s="283">
      <c r="A3930" s="109" t="n"/>
      <c r="B3930" s="222" t="n"/>
      <c r="C3930" s="244" t="n"/>
      <c r="D3930" s="244" t="n"/>
      <c r="E3930" s="244" t="n"/>
      <c r="F3930" s="244" t="n"/>
      <c r="G3930" s="244" t="n"/>
      <c r="H3930" s="244" t="n"/>
      <c r="I3930" s="267" t="n"/>
      <c r="J3930" s="268" t="n"/>
      <c r="K3930" s="244" t="n"/>
      <c r="L3930" s="244" t="n"/>
      <c r="M3930" s="259" t="n"/>
      <c r="N3930" s="244" t="n"/>
      <c r="O3930" s="244" t="n"/>
      <c r="P3930" s="244" t="n"/>
      <c r="Q3930" s="244" t="n"/>
      <c r="R3930" s="244" t="n"/>
      <c r="S3930" s="223" t="n"/>
      <c r="T3930" s="244" t="n"/>
      <c r="U3930" s="246" t="n"/>
      <c r="V3930" s="244" t="n"/>
      <c r="W3930" s="244" t="n"/>
      <c r="X3930" s="244" t="n"/>
      <c r="Y3930" s="269" t="n"/>
      <c r="Z3930" s="270" t="n"/>
      <c r="AA3930" s="241" t="n"/>
      <c r="AB3930" s="244" t="n"/>
    </row>
    <row r="3931" ht="15" customHeight="1" s="283">
      <c r="A3931" s="109" t="n"/>
      <c r="B3931" s="222" t="n"/>
      <c r="C3931" s="244" t="n"/>
      <c r="D3931" s="244" t="n"/>
      <c r="E3931" s="244" t="n"/>
      <c r="F3931" s="244" t="n"/>
      <c r="G3931" s="244" t="n"/>
      <c r="H3931" s="244" t="n"/>
      <c r="I3931" s="267" t="n"/>
      <c r="J3931" s="268" t="n"/>
      <c r="K3931" s="244" t="n"/>
      <c r="L3931" s="244" t="n"/>
      <c r="M3931" s="259" t="n"/>
      <c r="N3931" s="244" t="n"/>
      <c r="O3931" s="244" t="n"/>
      <c r="P3931" s="244" t="n"/>
      <c r="Q3931" s="244" t="n"/>
      <c r="R3931" s="244" t="n"/>
      <c r="S3931" s="223" t="n"/>
      <c r="T3931" s="244" t="n"/>
      <c r="U3931" s="246" t="n"/>
      <c r="V3931" s="244" t="n"/>
      <c r="W3931" s="244" t="n"/>
      <c r="X3931" s="244" t="n"/>
      <c r="Y3931" s="269" t="n"/>
      <c r="Z3931" s="270" t="n"/>
      <c r="AA3931" s="241" t="n"/>
      <c r="AB3931" s="244" t="n"/>
    </row>
    <row r="3932" ht="15" customHeight="1" s="283">
      <c r="A3932" s="109" t="n"/>
      <c r="B3932" s="222" t="n"/>
      <c r="C3932" s="244" t="n"/>
      <c r="D3932" s="244" t="n"/>
      <c r="E3932" s="244" t="n"/>
      <c r="F3932" s="244" t="n"/>
      <c r="G3932" s="244" t="n"/>
      <c r="H3932" s="244" t="n"/>
      <c r="I3932" s="267" t="n"/>
      <c r="J3932" s="268" t="n"/>
      <c r="K3932" s="244" t="n"/>
      <c r="L3932" s="244" t="n"/>
      <c r="M3932" s="259" t="n"/>
      <c r="N3932" s="244" t="n"/>
      <c r="O3932" s="244" t="n"/>
      <c r="P3932" s="244" t="n"/>
      <c r="Q3932" s="244" t="n"/>
      <c r="R3932" s="244" t="n"/>
      <c r="S3932" s="223" t="n"/>
      <c r="T3932" s="244" t="n"/>
      <c r="U3932" s="246" t="n"/>
      <c r="V3932" s="244" t="n"/>
      <c r="W3932" s="244" t="n"/>
      <c r="X3932" s="244" t="n"/>
      <c r="Y3932" s="269" t="n"/>
      <c r="Z3932" s="270" t="n"/>
      <c r="AA3932" s="241" t="n"/>
      <c r="AB3932" s="244" t="n"/>
    </row>
    <row r="3933" ht="15" customHeight="1" s="283">
      <c r="A3933" s="109" t="n"/>
      <c r="B3933" s="222" t="n"/>
      <c r="C3933" s="244" t="n"/>
      <c r="D3933" s="244" t="n"/>
      <c r="E3933" s="244" t="n"/>
      <c r="F3933" s="244" t="n"/>
      <c r="G3933" s="244" t="n"/>
      <c r="H3933" s="244" t="n"/>
      <c r="I3933" s="267" t="n"/>
      <c r="J3933" s="268" t="n"/>
      <c r="K3933" s="244" t="n"/>
      <c r="L3933" s="244" t="n"/>
      <c r="M3933" s="259" t="n"/>
      <c r="N3933" s="244" t="n"/>
      <c r="O3933" s="244" t="n"/>
      <c r="P3933" s="244" t="n"/>
      <c r="Q3933" s="244" t="n"/>
      <c r="R3933" s="244" t="n"/>
      <c r="S3933" s="223" t="n"/>
      <c r="T3933" s="244" t="n"/>
      <c r="U3933" s="246" t="n"/>
      <c r="V3933" s="244" t="n"/>
      <c r="W3933" s="244" t="n"/>
      <c r="X3933" s="244" t="n"/>
      <c r="Y3933" s="269" t="n"/>
      <c r="Z3933" s="270" t="n"/>
      <c r="AA3933" s="241" t="n"/>
      <c r="AB3933" s="244" t="n"/>
    </row>
    <row r="3934" ht="15" customHeight="1" s="283">
      <c r="A3934" s="109" t="n"/>
      <c r="B3934" s="222" t="n"/>
      <c r="C3934" s="244" t="n"/>
      <c r="D3934" s="244" t="n"/>
      <c r="E3934" s="244" t="n"/>
      <c r="F3934" s="244" t="n"/>
      <c r="G3934" s="244" t="n"/>
      <c r="H3934" s="244" t="n"/>
      <c r="I3934" s="267" t="n"/>
      <c r="J3934" s="268" t="n"/>
      <c r="K3934" s="244" t="n"/>
      <c r="L3934" s="244" t="n"/>
      <c r="M3934" s="259" t="n"/>
      <c r="N3934" s="244" t="n"/>
      <c r="O3934" s="244" t="n"/>
      <c r="P3934" s="244" t="n"/>
      <c r="Q3934" s="244" t="n"/>
      <c r="R3934" s="244" t="n"/>
      <c r="S3934" s="223" t="n"/>
      <c r="T3934" s="244" t="n"/>
      <c r="U3934" s="246" t="n"/>
      <c r="V3934" s="244" t="n"/>
      <c r="W3934" s="244" t="n"/>
      <c r="X3934" s="244" t="n"/>
      <c r="Y3934" s="269" t="n"/>
      <c r="Z3934" s="270" t="n"/>
      <c r="AA3934" s="241" t="n"/>
      <c r="AB3934" s="244" t="n"/>
    </row>
    <row r="3935" ht="15" customHeight="1" s="283">
      <c r="A3935" s="109" t="n"/>
      <c r="B3935" s="222" t="n"/>
      <c r="C3935" s="244" t="n"/>
      <c r="D3935" s="244" t="n"/>
      <c r="E3935" s="244" t="n"/>
      <c r="F3935" s="244" t="n"/>
      <c r="G3935" s="244" t="n"/>
      <c r="H3935" s="244" t="n"/>
      <c r="I3935" s="267" t="n"/>
      <c r="J3935" s="204" t="n"/>
      <c r="K3935" s="244" t="n"/>
      <c r="L3935" s="244" t="n"/>
      <c r="M3935" s="259" t="n"/>
      <c r="N3935" s="244" t="n"/>
      <c r="O3935" s="244" t="n"/>
      <c r="P3935" s="244" t="n"/>
      <c r="Q3935" s="244" t="n"/>
      <c r="R3935" s="244" t="n"/>
      <c r="S3935" s="223" t="n"/>
      <c r="T3935" s="244" t="n"/>
      <c r="U3935" s="246" t="n"/>
      <c r="V3935" s="244" t="n"/>
      <c r="W3935" s="244" t="n"/>
      <c r="X3935" s="244" t="n"/>
      <c r="Y3935" s="269" t="n"/>
      <c r="Z3935" s="270" t="n"/>
      <c r="AA3935" s="241" t="n"/>
      <c r="AB3935" s="244" t="n"/>
    </row>
    <row r="3936" ht="15" customHeight="1" s="283">
      <c r="A3936" s="109" t="n"/>
      <c r="B3936" s="222" t="n"/>
      <c r="C3936" s="244" t="n"/>
      <c r="D3936" s="244" t="n"/>
      <c r="E3936" s="244" t="n"/>
      <c r="F3936" s="244" t="n"/>
      <c r="G3936" s="244" t="n"/>
      <c r="H3936" s="244" t="n"/>
      <c r="I3936" s="267" t="n"/>
      <c r="J3936" s="268" t="n"/>
      <c r="K3936" s="244" t="n"/>
      <c r="L3936" s="244" t="n"/>
      <c r="M3936" s="259" t="n"/>
      <c r="N3936" s="244" t="n"/>
      <c r="O3936" s="244" t="n"/>
      <c r="P3936" s="244" t="n"/>
      <c r="Q3936" s="244" t="n"/>
      <c r="R3936" s="244" t="n"/>
      <c r="S3936" s="223" t="n"/>
      <c r="T3936" s="244" t="n"/>
      <c r="U3936" s="246" t="n"/>
      <c r="V3936" s="244" t="n"/>
      <c r="W3936" s="244" t="n"/>
      <c r="X3936" s="244" t="n"/>
      <c r="Y3936" s="269" t="n"/>
      <c r="Z3936" s="270" t="n"/>
      <c r="AA3936" s="241" t="n"/>
      <c r="AB3936" s="244" t="n"/>
    </row>
    <row r="3937" ht="15" customHeight="1" s="283">
      <c r="A3937" s="109" t="n"/>
      <c r="B3937" s="222" t="n"/>
      <c r="C3937" s="244" t="n"/>
      <c r="D3937" s="244" t="n"/>
      <c r="E3937" s="244" t="n"/>
      <c r="F3937" s="244" t="n"/>
      <c r="G3937" s="244" t="n"/>
      <c r="H3937" s="244" t="n"/>
      <c r="I3937" s="267" t="n"/>
      <c r="J3937" s="268" t="n"/>
      <c r="K3937" s="244" t="n"/>
      <c r="L3937" s="244" t="n"/>
      <c r="M3937" s="259" t="n"/>
      <c r="N3937" s="244" t="n"/>
      <c r="O3937" s="244" t="n"/>
      <c r="P3937" s="244" t="n"/>
      <c r="Q3937" s="244" t="n"/>
      <c r="R3937" s="244" t="n"/>
      <c r="S3937" s="223" t="n"/>
      <c r="T3937" s="244" t="n"/>
      <c r="U3937" s="246" t="n"/>
      <c r="V3937" s="244" t="n"/>
      <c r="W3937" s="244" t="n"/>
      <c r="X3937" s="244" t="n"/>
      <c r="Y3937" s="269" t="n"/>
      <c r="Z3937" s="270" t="n"/>
      <c r="AA3937" s="241" t="n"/>
      <c r="AB3937" s="244" t="n"/>
    </row>
    <row r="3938" ht="15" customHeight="1" s="283">
      <c r="A3938" s="109" t="n"/>
      <c r="B3938" s="222" t="n"/>
      <c r="C3938" s="244" t="n"/>
      <c r="D3938" s="244" t="n"/>
      <c r="E3938" s="244" t="n"/>
      <c r="F3938" s="244" t="n"/>
      <c r="G3938" s="244" t="n"/>
      <c r="H3938" s="244" t="n"/>
      <c r="I3938" s="267" t="n"/>
      <c r="J3938" s="268" t="n"/>
      <c r="K3938" s="244" t="n"/>
      <c r="L3938" s="244" t="n"/>
      <c r="M3938" s="259" t="n"/>
      <c r="N3938" s="244" t="n"/>
      <c r="O3938" s="244" t="n"/>
      <c r="P3938" s="244" t="n"/>
      <c r="Q3938" s="244" t="n"/>
      <c r="R3938" s="244" t="n"/>
      <c r="S3938" s="223" t="n"/>
      <c r="T3938" s="244" t="n"/>
      <c r="U3938" s="246" t="n"/>
      <c r="V3938" s="244" t="n"/>
      <c r="W3938" s="244" t="n"/>
      <c r="X3938" s="244" t="n"/>
      <c r="Y3938" s="269" t="n"/>
      <c r="Z3938" s="270" t="n"/>
      <c r="AA3938" s="241" t="n"/>
      <c r="AB3938" s="244" t="n"/>
    </row>
    <row r="3939" ht="15" customHeight="1" s="283">
      <c r="A3939" s="109" t="n"/>
      <c r="B3939" s="222" t="n"/>
      <c r="C3939" s="244" t="n"/>
      <c r="D3939" s="244" t="n"/>
      <c r="E3939" s="244" t="n"/>
      <c r="F3939" s="244" t="n"/>
      <c r="G3939" s="244" t="n"/>
      <c r="H3939" s="244" t="n"/>
      <c r="I3939" s="267" t="n"/>
      <c r="J3939" s="268" t="n"/>
      <c r="K3939" s="244" t="n"/>
      <c r="L3939" s="244" t="n"/>
      <c r="M3939" s="259" t="n"/>
      <c r="N3939" s="244" t="n"/>
      <c r="O3939" s="244" t="n"/>
      <c r="P3939" s="244" t="n"/>
      <c r="Q3939" s="244" t="n"/>
      <c r="R3939" s="244" t="n"/>
      <c r="S3939" s="223" t="n"/>
      <c r="T3939" s="244" t="n"/>
      <c r="U3939" s="246" t="n"/>
      <c r="V3939" s="244" t="n"/>
      <c r="W3939" s="244" t="n"/>
      <c r="X3939" s="244" t="n"/>
      <c r="Y3939" s="269" t="n"/>
      <c r="Z3939" s="270" t="n"/>
      <c r="AA3939" s="241" t="n"/>
      <c r="AB3939" s="244" t="n"/>
    </row>
    <row r="3940" ht="15" customHeight="1" s="283">
      <c r="A3940" s="109" t="n"/>
      <c r="B3940" s="222" t="n"/>
      <c r="C3940" s="244" t="n"/>
      <c r="D3940" s="244" t="n"/>
      <c r="E3940" s="244" t="n"/>
      <c r="F3940" s="244" t="n"/>
      <c r="G3940" s="244" t="n"/>
      <c r="H3940" s="244" t="n"/>
      <c r="I3940" s="267" t="n"/>
      <c r="J3940" s="268" t="n"/>
      <c r="K3940" s="244" t="n"/>
      <c r="L3940" s="244" t="n"/>
      <c r="M3940" s="259" t="n"/>
      <c r="N3940" s="244" t="n"/>
      <c r="O3940" s="244" t="n"/>
      <c r="P3940" s="244" t="n"/>
      <c r="Q3940" s="244" t="n"/>
      <c r="R3940" s="244" t="n"/>
      <c r="S3940" s="223" t="n"/>
      <c r="T3940" s="244" t="n"/>
      <c r="U3940" s="246" t="n"/>
      <c r="V3940" s="244" t="n"/>
      <c r="W3940" s="244" t="n"/>
      <c r="X3940" s="244" t="n"/>
      <c r="Y3940" s="269" t="n"/>
      <c r="Z3940" s="270" t="n"/>
      <c r="AA3940" s="241" t="n"/>
      <c r="AB3940" s="244" t="n"/>
    </row>
    <row r="3941" ht="15" customHeight="1" s="283">
      <c r="A3941" s="109" t="n"/>
      <c r="B3941" s="222" t="n"/>
      <c r="C3941" s="244" t="n"/>
      <c r="D3941" s="244" t="n"/>
      <c r="E3941" s="244" t="n"/>
      <c r="F3941" s="244" t="n"/>
      <c r="G3941" s="244" t="n"/>
      <c r="H3941" s="244" t="n"/>
      <c r="I3941" s="267" t="n"/>
      <c r="J3941" s="268" t="n"/>
      <c r="K3941" s="244" t="n"/>
      <c r="L3941" s="244" t="n"/>
      <c r="M3941" s="259" t="n"/>
      <c r="N3941" s="244" t="n"/>
      <c r="O3941" s="244" t="n"/>
      <c r="P3941" s="244" t="n"/>
      <c r="Q3941" s="244" t="n"/>
      <c r="R3941" s="244" t="n"/>
      <c r="S3941" s="223" t="n"/>
      <c r="T3941" s="244" t="n"/>
      <c r="U3941" s="246" t="n"/>
      <c r="V3941" s="244" t="n"/>
      <c r="W3941" s="244" t="n"/>
      <c r="X3941" s="244" t="n"/>
      <c r="Y3941" s="269" t="n"/>
      <c r="Z3941" s="270" t="n"/>
      <c r="AA3941" s="241" t="n"/>
      <c r="AB3941" s="244" t="n"/>
    </row>
    <row r="3942" ht="15" customHeight="1" s="283">
      <c r="A3942" s="109" t="n"/>
      <c r="B3942" s="222" t="n"/>
      <c r="C3942" s="244" t="n"/>
      <c r="D3942" s="244" t="n"/>
      <c r="E3942" s="244" t="n"/>
      <c r="F3942" s="244" t="n"/>
      <c r="G3942" s="244" t="n"/>
      <c r="H3942" s="244" t="n"/>
      <c r="I3942" s="267" t="n"/>
      <c r="J3942" s="268" t="n"/>
      <c r="K3942" s="244" t="n"/>
      <c r="L3942" s="244" t="n"/>
      <c r="M3942" s="259" t="n"/>
      <c r="N3942" s="244" t="n"/>
      <c r="O3942" s="244" t="n"/>
      <c r="P3942" s="244" t="n"/>
      <c r="Q3942" s="244" t="n"/>
      <c r="R3942" s="244" t="n"/>
      <c r="S3942" s="223" t="n"/>
      <c r="T3942" s="244" t="n"/>
      <c r="U3942" s="246" t="n"/>
      <c r="V3942" s="244" t="n"/>
      <c r="W3942" s="244" t="n"/>
      <c r="X3942" s="244" t="n"/>
      <c r="Y3942" s="269" t="n"/>
      <c r="Z3942" s="270" t="n"/>
      <c r="AA3942" s="241" t="n"/>
      <c r="AB3942" s="244" t="n"/>
    </row>
    <row r="3943" ht="15" customHeight="1" s="283">
      <c r="A3943" s="109" t="n"/>
      <c r="B3943" s="222" t="n"/>
      <c r="C3943" s="244" t="n"/>
      <c r="D3943" s="244" t="n"/>
      <c r="E3943" s="244" t="n"/>
      <c r="F3943" s="244" t="n"/>
      <c r="G3943" s="244" t="n"/>
      <c r="H3943" s="244" t="n"/>
      <c r="I3943" s="267" t="n"/>
      <c r="J3943" s="268" t="n"/>
      <c r="K3943" s="244" t="n"/>
      <c r="L3943" s="244" t="n"/>
      <c r="M3943" s="259" t="n"/>
      <c r="N3943" s="244" t="n"/>
      <c r="O3943" s="244" t="n"/>
      <c r="P3943" s="244" t="n"/>
      <c r="Q3943" s="244" t="n"/>
      <c r="R3943" s="244" t="n"/>
      <c r="S3943" s="223" t="n"/>
      <c r="T3943" s="244" t="n"/>
      <c r="U3943" s="246" t="n"/>
      <c r="V3943" s="244" t="n"/>
      <c r="W3943" s="244" t="n"/>
      <c r="X3943" s="244" t="n"/>
      <c r="Y3943" s="269" t="n"/>
      <c r="Z3943" s="270" t="n"/>
      <c r="AA3943" s="241" t="n"/>
      <c r="AB3943" s="244" t="n"/>
    </row>
    <row r="3944" ht="15" customHeight="1" s="283">
      <c r="A3944" s="109" t="n"/>
      <c r="B3944" s="222" t="n"/>
      <c r="C3944" s="244" t="n"/>
      <c r="D3944" s="244" t="n"/>
      <c r="E3944" s="244" t="n"/>
      <c r="F3944" s="244" t="n"/>
      <c r="G3944" s="244" t="n"/>
      <c r="H3944" s="244" t="n"/>
      <c r="I3944" s="267" t="n"/>
      <c r="J3944" s="268" t="n"/>
      <c r="K3944" s="244" t="n"/>
      <c r="L3944" s="244" t="n"/>
      <c r="M3944" s="259" t="n"/>
      <c r="N3944" s="244" t="n"/>
      <c r="O3944" s="244" t="n"/>
      <c r="P3944" s="244" t="n"/>
      <c r="Q3944" s="244" t="n"/>
      <c r="R3944" s="244" t="n"/>
      <c r="S3944" s="223" t="n"/>
      <c r="T3944" s="244" t="n"/>
      <c r="U3944" s="246" t="n"/>
      <c r="V3944" s="244" t="n"/>
      <c r="W3944" s="244" t="n"/>
      <c r="X3944" s="244" t="n"/>
      <c r="Y3944" s="269" t="n"/>
      <c r="Z3944" s="270" t="n"/>
      <c r="AA3944" s="241" t="n"/>
      <c r="AB3944" s="244" t="n"/>
    </row>
    <row r="3945" ht="15" customHeight="1" s="283">
      <c r="A3945" s="109" t="n"/>
      <c r="B3945" s="222" t="n"/>
      <c r="C3945" s="244" t="n"/>
      <c r="D3945" s="244" t="n"/>
      <c r="E3945" s="244" t="n"/>
      <c r="F3945" s="244" t="n"/>
      <c r="G3945" s="244" t="n"/>
      <c r="H3945" s="244" t="n"/>
      <c r="I3945" s="267" t="n"/>
      <c r="J3945" s="268" t="n"/>
      <c r="K3945" s="244" t="n"/>
      <c r="L3945" s="244" t="n"/>
      <c r="M3945" s="259" t="n"/>
      <c r="N3945" s="244" t="n"/>
      <c r="O3945" s="244" t="n"/>
      <c r="P3945" s="244" t="n"/>
      <c r="Q3945" s="244" t="n"/>
      <c r="R3945" s="244" t="n"/>
      <c r="S3945" s="223" t="n"/>
      <c r="T3945" s="244" t="n"/>
      <c r="U3945" s="246" t="n"/>
      <c r="V3945" s="244" t="n"/>
      <c r="W3945" s="244" t="n"/>
      <c r="X3945" s="244" t="n"/>
      <c r="Y3945" s="269" t="n"/>
      <c r="Z3945" s="270" t="n"/>
      <c r="AA3945" s="241" t="n"/>
      <c r="AB3945" s="244" t="n"/>
    </row>
    <row r="3946" ht="15" customHeight="1" s="283">
      <c r="A3946" s="109" t="n"/>
      <c r="B3946" s="222" t="n"/>
      <c r="C3946" s="244" t="n"/>
      <c r="D3946" s="244" t="n"/>
      <c r="E3946" s="244" t="n"/>
      <c r="F3946" s="244" t="n"/>
      <c r="G3946" s="244" t="n"/>
      <c r="H3946" s="244" t="n"/>
      <c r="I3946" s="267" t="n"/>
      <c r="J3946" s="268" t="n"/>
      <c r="K3946" s="244" t="n"/>
      <c r="L3946" s="244" t="n"/>
      <c r="M3946" s="259" t="n"/>
      <c r="N3946" s="244" t="n"/>
      <c r="O3946" s="244" t="n"/>
      <c r="P3946" s="244" t="n"/>
      <c r="Q3946" s="244" t="n"/>
      <c r="R3946" s="244" t="n"/>
      <c r="S3946" s="223" t="n"/>
      <c r="T3946" s="244" t="n"/>
      <c r="U3946" s="246" t="n"/>
      <c r="V3946" s="244" t="n"/>
      <c r="W3946" s="244" t="n"/>
      <c r="X3946" s="244" t="n"/>
      <c r="Y3946" s="269" t="n"/>
      <c r="Z3946" s="270" t="n"/>
      <c r="AA3946" s="241" t="n"/>
      <c r="AB3946" s="244" t="n"/>
    </row>
    <row r="3947" ht="15" customHeight="1" s="283">
      <c r="A3947" s="109" t="n"/>
      <c r="B3947" s="222" t="n"/>
      <c r="C3947" s="244" t="n"/>
      <c r="D3947" s="244" t="n"/>
      <c r="E3947" s="244" t="n"/>
      <c r="F3947" s="244" t="n"/>
      <c r="G3947" s="244" t="n"/>
      <c r="H3947" s="244" t="n"/>
      <c r="I3947" s="267" t="n"/>
      <c r="J3947" s="268" t="n"/>
      <c r="K3947" s="244" t="n"/>
      <c r="L3947" s="244" t="n"/>
      <c r="M3947" s="259" t="n"/>
      <c r="N3947" s="244" t="n"/>
      <c r="O3947" s="244" t="n"/>
      <c r="P3947" s="244" t="n"/>
      <c r="Q3947" s="244" t="n"/>
      <c r="R3947" s="244" t="n"/>
      <c r="S3947" s="223" t="n"/>
      <c r="T3947" s="244" t="n"/>
      <c r="U3947" s="246" t="n"/>
      <c r="V3947" s="244" t="n"/>
      <c r="W3947" s="244" t="n"/>
      <c r="X3947" s="244" t="n"/>
      <c r="Y3947" s="269" t="n"/>
      <c r="Z3947" s="270" t="n"/>
      <c r="AA3947" s="241" t="n"/>
      <c r="AB3947" s="244" t="n"/>
    </row>
    <row r="3948" ht="15" customHeight="1" s="283">
      <c r="A3948" s="109" t="n"/>
      <c r="B3948" s="222" t="n"/>
      <c r="C3948" s="244" t="n"/>
      <c r="D3948" s="244" t="n"/>
      <c r="E3948" s="244" t="n"/>
      <c r="F3948" s="244" t="n"/>
      <c r="G3948" s="244" t="n"/>
      <c r="H3948" s="244" t="n"/>
      <c r="I3948" s="267" t="n"/>
      <c r="J3948" s="268" t="n"/>
      <c r="K3948" s="244" t="n"/>
      <c r="L3948" s="244" t="n"/>
      <c r="M3948" s="259" t="n"/>
      <c r="N3948" s="244" t="n"/>
      <c r="O3948" s="244" t="n"/>
      <c r="P3948" s="244" t="n"/>
      <c r="Q3948" s="244" t="n"/>
      <c r="R3948" s="244" t="n"/>
      <c r="S3948" s="223" t="n"/>
      <c r="T3948" s="244" t="n"/>
      <c r="U3948" s="246" t="n"/>
      <c r="V3948" s="244" t="n"/>
      <c r="W3948" s="244" t="n"/>
      <c r="X3948" s="244" t="n"/>
      <c r="Y3948" s="269" t="n"/>
      <c r="Z3948" s="270" t="n"/>
      <c r="AA3948" s="241" t="n"/>
      <c r="AB3948" s="244" t="n"/>
    </row>
    <row r="3949" ht="15" customHeight="1" s="283">
      <c r="A3949" s="109" t="n"/>
      <c r="B3949" s="222" t="n"/>
      <c r="C3949" s="244" t="n"/>
      <c r="D3949" s="244" t="n"/>
      <c r="E3949" s="244" t="n"/>
      <c r="F3949" s="244" t="n"/>
      <c r="G3949" s="244" t="n"/>
      <c r="H3949" s="244" t="n"/>
      <c r="I3949" s="267" t="n"/>
      <c r="J3949" s="268" t="n"/>
      <c r="K3949" s="244" t="n"/>
      <c r="L3949" s="244" t="n"/>
      <c r="M3949" s="259" t="n"/>
      <c r="N3949" s="244" t="n"/>
      <c r="O3949" s="244" t="n"/>
      <c r="P3949" s="244" t="n"/>
      <c r="Q3949" s="244" t="n"/>
      <c r="R3949" s="244" t="n"/>
      <c r="S3949" s="223" t="n"/>
      <c r="T3949" s="244" t="n"/>
      <c r="U3949" s="246" t="n"/>
      <c r="V3949" s="244" t="n"/>
      <c r="W3949" s="244" t="n"/>
      <c r="X3949" s="244" t="n"/>
      <c r="Y3949" s="269" t="n"/>
      <c r="Z3949" s="270" t="n"/>
      <c r="AA3949" s="241" t="n"/>
      <c r="AB3949" s="244" t="n"/>
    </row>
    <row r="3950" ht="15" customHeight="1" s="283">
      <c r="A3950" s="109" t="n"/>
      <c r="B3950" s="222" t="n"/>
      <c r="C3950" s="244" t="n"/>
      <c r="D3950" s="244" t="n"/>
      <c r="E3950" s="244" t="n"/>
      <c r="F3950" s="244" t="n"/>
      <c r="G3950" s="244" t="n"/>
      <c r="H3950" s="244" t="n"/>
      <c r="I3950" s="267" t="n"/>
      <c r="J3950" s="268" t="n"/>
      <c r="K3950" s="244" t="n"/>
      <c r="L3950" s="244" t="n"/>
      <c r="M3950" s="259" t="n"/>
      <c r="N3950" s="244" t="n"/>
      <c r="O3950" s="244" t="n"/>
      <c r="P3950" s="244" t="n"/>
      <c r="Q3950" s="244" t="n"/>
      <c r="R3950" s="244" t="n"/>
      <c r="S3950" s="223" t="n"/>
      <c r="T3950" s="244" t="n"/>
      <c r="U3950" s="246" t="n"/>
      <c r="V3950" s="244" t="n"/>
      <c r="W3950" s="244" t="n"/>
      <c r="X3950" s="244" t="n"/>
      <c r="Y3950" s="269" t="n"/>
      <c r="Z3950" s="270" t="n"/>
      <c r="AA3950" s="241" t="n"/>
      <c r="AB3950" s="244" t="n"/>
    </row>
    <row r="3951" ht="15" customHeight="1" s="283">
      <c r="A3951" s="109" t="n"/>
      <c r="B3951" s="222" t="n"/>
      <c r="C3951" s="244" t="n"/>
      <c r="D3951" s="244" t="n"/>
      <c r="E3951" s="244" t="n"/>
      <c r="F3951" s="244" t="n"/>
      <c r="G3951" s="244" t="n"/>
      <c r="H3951" s="244" t="n"/>
      <c r="I3951" s="267" t="n"/>
      <c r="J3951" s="268" t="n"/>
      <c r="K3951" s="244" t="n"/>
      <c r="L3951" s="244" t="n"/>
      <c r="M3951" s="259" t="n"/>
      <c r="N3951" s="244" t="n"/>
      <c r="O3951" s="244" t="n"/>
      <c r="P3951" s="244" t="n"/>
      <c r="Q3951" s="244" t="n"/>
      <c r="R3951" s="244" t="n"/>
      <c r="S3951" s="223" t="n"/>
      <c r="T3951" s="244" t="n"/>
      <c r="U3951" s="246" t="n"/>
      <c r="V3951" s="244" t="n"/>
      <c r="W3951" s="244" t="n"/>
      <c r="X3951" s="244" t="n"/>
      <c r="Y3951" s="269" t="n"/>
      <c r="Z3951" s="270" t="n"/>
      <c r="AA3951" s="241" t="n"/>
      <c r="AB3951" s="244" t="n"/>
    </row>
    <row r="3952" ht="15" customHeight="1" s="283">
      <c r="A3952" s="109" t="n"/>
      <c r="B3952" s="222" t="n"/>
      <c r="C3952" s="244" t="n"/>
      <c r="D3952" s="244" t="n"/>
      <c r="E3952" s="244" t="n"/>
      <c r="F3952" s="244" t="n"/>
      <c r="G3952" s="244" t="n"/>
      <c r="H3952" s="244" t="n"/>
      <c r="I3952" s="267" t="n"/>
      <c r="J3952" s="268" t="n"/>
      <c r="K3952" s="244" t="n"/>
      <c r="L3952" s="244" t="n"/>
      <c r="M3952" s="259" t="n"/>
      <c r="N3952" s="244" t="n"/>
      <c r="O3952" s="244" t="n"/>
      <c r="P3952" s="244" t="n"/>
      <c r="Q3952" s="244" t="n"/>
      <c r="R3952" s="244" t="n"/>
      <c r="S3952" s="223" t="n"/>
      <c r="T3952" s="244" t="n"/>
      <c r="U3952" s="246" t="n"/>
      <c r="V3952" s="244" t="n"/>
      <c r="W3952" s="244" t="n"/>
      <c r="X3952" s="244" t="n"/>
      <c r="Y3952" s="269" t="n"/>
      <c r="Z3952" s="270" t="n"/>
      <c r="AA3952" s="241" t="n"/>
      <c r="AB3952" s="244" t="n"/>
    </row>
    <row r="3953" ht="15" customHeight="1" s="283">
      <c r="A3953" s="109" t="n"/>
      <c r="B3953" s="222" t="n"/>
      <c r="C3953" s="244" t="n"/>
      <c r="D3953" s="244" t="n"/>
      <c r="E3953" s="244" t="n"/>
      <c r="F3953" s="244" t="n"/>
      <c r="G3953" s="244" t="n"/>
      <c r="H3953" s="244" t="n"/>
      <c r="I3953" s="267" t="n"/>
      <c r="J3953" s="268" t="n"/>
      <c r="K3953" s="244" t="n"/>
      <c r="L3953" s="244" t="n"/>
      <c r="M3953" s="259" t="n"/>
      <c r="N3953" s="244" t="n"/>
      <c r="O3953" s="244" t="n"/>
      <c r="P3953" s="244" t="n"/>
      <c r="Q3953" s="244" t="n"/>
      <c r="R3953" s="244" t="n"/>
      <c r="S3953" s="223" t="n"/>
      <c r="T3953" s="244" t="n"/>
      <c r="U3953" s="246" t="n"/>
      <c r="V3953" s="244" t="n"/>
      <c r="W3953" s="244" t="n"/>
      <c r="X3953" s="244" t="n"/>
      <c r="Y3953" s="269" t="n"/>
      <c r="Z3953" s="270" t="n"/>
      <c r="AA3953" s="241" t="n"/>
      <c r="AB3953" s="244" t="n"/>
    </row>
    <row r="3954" ht="15" customHeight="1" s="283">
      <c r="A3954" s="109" t="n"/>
      <c r="B3954" s="222" t="n"/>
      <c r="C3954" s="244" t="n"/>
      <c r="D3954" s="244" t="n"/>
      <c r="E3954" s="244" t="n"/>
      <c r="F3954" s="244" t="n"/>
      <c r="G3954" s="244" t="n"/>
      <c r="H3954" s="244" t="n"/>
      <c r="I3954" s="267" t="n"/>
      <c r="J3954" s="268" t="n"/>
      <c r="K3954" s="244" t="n"/>
      <c r="L3954" s="244" t="n"/>
      <c r="M3954" s="259" t="n"/>
      <c r="N3954" s="244" t="n"/>
      <c r="O3954" s="244" t="n"/>
      <c r="P3954" s="244" t="n"/>
      <c r="Q3954" s="244" t="n"/>
      <c r="R3954" s="244" t="n"/>
      <c r="S3954" s="223" t="n"/>
      <c r="T3954" s="244" t="n"/>
      <c r="U3954" s="246" t="n"/>
      <c r="V3954" s="244" t="n"/>
      <c r="W3954" s="244" t="n"/>
      <c r="X3954" s="244" t="n"/>
      <c r="Y3954" s="269" t="n"/>
      <c r="Z3954" s="270" t="n"/>
      <c r="AA3954" s="241" t="n"/>
      <c r="AB3954" s="244" t="n"/>
    </row>
    <row r="3955" ht="15" customHeight="1" s="283">
      <c r="A3955" s="109" t="n"/>
      <c r="B3955" s="222" t="n"/>
      <c r="C3955" s="244" t="n"/>
      <c r="D3955" s="244" t="n"/>
      <c r="E3955" s="244" t="n"/>
      <c r="F3955" s="244" t="n"/>
      <c r="G3955" s="244" t="n"/>
      <c r="H3955" s="244" t="n"/>
      <c r="I3955" s="267" t="n"/>
      <c r="J3955" s="268" t="n"/>
      <c r="K3955" s="244" t="n"/>
      <c r="L3955" s="244" t="n"/>
      <c r="M3955" s="259" t="n"/>
      <c r="N3955" s="244" t="n"/>
      <c r="O3955" s="244" t="n"/>
      <c r="P3955" s="244" t="n"/>
      <c r="Q3955" s="244" t="n"/>
      <c r="R3955" s="244" t="n"/>
      <c r="S3955" s="223" t="n"/>
      <c r="T3955" s="244" t="n"/>
      <c r="U3955" s="246" t="n"/>
      <c r="V3955" s="244" t="n"/>
      <c r="W3955" s="244" t="n"/>
      <c r="X3955" s="244" t="n"/>
      <c r="Y3955" s="269" t="n"/>
      <c r="Z3955" s="270" t="n"/>
      <c r="AA3955" s="241" t="n"/>
      <c r="AB3955" s="244" t="n"/>
    </row>
    <row r="3956" ht="15" customHeight="1" s="283">
      <c r="A3956" s="109" t="n"/>
      <c r="B3956" s="222" t="n"/>
      <c r="C3956" s="244" t="n"/>
      <c r="D3956" s="244" t="n"/>
      <c r="E3956" s="244" t="n"/>
      <c r="F3956" s="244" t="n"/>
      <c r="G3956" s="244" t="n"/>
      <c r="H3956" s="244" t="n"/>
      <c r="I3956" s="267" t="n"/>
      <c r="J3956" s="268" t="n"/>
      <c r="K3956" s="244" t="n"/>
      <c r="L3956" s="244" t="n"/>
      <c r="M3956" s="259" t="n"/>
      <c r="N3956" s="244" t="n"/>
      <c r="O3956" s="244" t="n"/>
      <c r="P3956" s="244" t="n"/>
      <c r="Q3956" s="244" t="n"/>
      <c r="R3956" s="244" t="n"/>
      <c r="S3956" s="223" t="n"/>
      <c r="T3956" s="244" t="n"/>
      <c r="U3956" s="246" t="n"/>
      <c r="V3956" s="244" t="n"/>
      <c r="W3956" s="244" t="n"/>
      <c r="X3956" s="244" t="n"/>
      <c r="Y3956" s="269" t="n"/>
      <c r="Z3956" s="270" t="n"/>
      <c r="AA3956" s="241" t="n"/>
      <c r="AB3956" s="244" t="n"/>
    </row>
    <row r="3957" ht="15" customHeight="1" s="283">
      <c r="A3957" s="109" t="n"/>
      <c r="B3957" s="222" t="n"/>
      <c r="C3957" s="244" t="n"/>
      <c r="D3957" s="244" t="n"/>
      <c r="E3957" s="244" t="n"/>
      <c r="F3957" s="244" t="n"/>
      <c r="G3957" s="244" t="n"/>
      <c r="H3957" s="244" t="n"/>
      <c r="I3957" s="267" t="n"/>
      <c r="J3957" s="268" t="n"/>
      <c r="K3957" s="244" t="n"/>
      <c r="L3957" s="244" t="n"/>
      <c r="M3957" s="259" t="n"/>
      <c r="N3957" s="244" t="n"/>
      <c r="O3957" s="244" t="n"/>
      <c r="P3957" s="244" t="n"/>
      <c r="Q3957" s="244" t="n"/>
      <c r="R3957" s="244" t="n"/>
      <c r="S3957" s="223" t="n"/>
      <c r="T3957" s="244" t="n"/>
      <c r="U3957" s="246" t="n"/>
      <c r="V3957" s="244" t="n"/>
      <c r="W3957" s="244" t="n"/>
      <c r="X3957" s="244" t="n"/>
      <c r="Y3957" s="269" t="n"/>
      <c r="Z3957" s="270" t="n"/>
      <c r="AA3957" s="241" t="n"/>
      <c r="AB3957" s="244" t="n"/>
    </row>
    <row r="3958" ht="15" customHeight="1" s="283">
      <c r="A3958" s="109" t="n"/>
      <c r="B3958" s="222" t="n"/>
      <c r="C3958" s="244" t="n"/>
      <c r="D3958" s="244" t="n"/>
      <c r="E3958" s="244" t="n"/>
      <c r="F3958" s="244" t="n"/>
      <c r="G3958" s="244" t="n"/>
      <c r="H3958" s="244" t="n"/>
      <c r="I3958" s="267" t="n"/>
      <c r="J3958" s="268" t="n"/>
      <c r="K3958" s="244" t="n"/>
      <c r="L3958" s="244" t="n"/>
      <c r="M3958" s="259" t="n"/>
      <c r="N3958" s="244" t="n"/>
      <c r="O3958" s="244" t="n"/>
      <c r="P3958" s="244" t="n"/>
      <c r="Q3958" s="244" t="n"/>
      <c r="R3958" s="244" t="n"/>
      <c r="S3958" s="223" t="n"/>
      <c r="T3958" s="244" t="n"/>
      <c r="U3958" s="246" t="n"/>
      <c r="V3958" s="244" t="n"/>
      <c r="W3958" s="244" t="n"/>
      <c r="X3958" s="244" t="n"/>
      <c r="Y3958" s="269" t="n"/>
      <c r="Z3958" s="270" t="n"/>
      <c r="AA3958" s="241" t="n"/>
      <c r="AB3958" s="244" t="n"/>
    </row>
    <row r="3959" ht="15" customHeight="1" s="283">
      <c r="A3959" s="109" t="n"/>
      <c r="B3959" s="222" t="n"/>
      <c r="C3959" s="244" t="n"/>
      <c r="D3959" s="244" t="n"/>
      <c r="E3959" s="244" t="n"/>
      <c r="F3959" s="244" t="n"/>
      <c r="G3959" s="244" t="n"/>
      <c r="H3959" s="244" t="n"/>
      <c r="I3959" s="267" t="n"/>
      <c r="J3959" s="268" t="n"/>
      <c r="K3959" s="244" t="n"/>
      <c r="L3959" s="244" t="n"/>
      <c r="M3959" s="259" t="n"/>
      <c r="N3959" s="244" t="n"/>
      <c r="O3959" s="244" t="n"/>
      <c r="P3959" s="244" t="n"/>
      <c r="Q3959" s="244" t="n"/>
      <c r="R3959" s="244" t="n"/>
      <c r="S3959" s="223" t="n"/>
      <c r="T3959" s="244" t="n"/>
      <c r="U3959" s="246" t="n"/>
      <c r="V3959" s="244" t="n"/>
      <c r="W3959" s="244" t="n"/>
      <c r="X3959" s="244" t="n"/>
      <c r="Y3959" s="269" t="n"/>
      <c r="Z3959" s="270" t="n"/>
      <c r="AA3959" s="241" t="n"/>
      <c r="AB3959" s="244" t="n"/>
    </row>
    <row r="3960" ht="15" customHeight="1" s="283">
      <c r="A3960" s="109" t="n"/>
      <c r="B3960" s="222" t="n"/>
      <c r="C3960" s="244" t="n"/>
      <c r="D3960" s="244" t="n"/>
      <c r="E3960" s="244" t="n"/>
      <c r="F3960" s="244" t="n"/>
      <c r="G3960" s="244" t="n"/>
      <c r="H3960" s="244" t="n"/>
      <c r="I3960" s="267" t="n"/>
      <c r="J3960" s="268" t="n"/>
      <c r="K3960" s="244" t="n"/>
      <c r="L3960" s="244" t="n"/>
      <c r="M3960" s="259" t="n"/>
      <c r="N3960" s="244" t="n"/>
      <c r="O3960" s="244" t="n"/>
      <c r="P3960" s="244" t="n"/>
      <c r="Q3960" s="244" t="n"/>
      <c r="R3960" s="244" t="n"/>
      <c r="S3960" s="223" t="n"/>
      <c r="T3960" s="244" t="n"/>
      <c r="U3960" s="246" t="n"/>
      <c r="V3960" s="244" t="n"/>
      <c r="W3960" s="244" t="n"/>
      <c r="X3960" s="244" t="n"/>
      <c r="Y3960" s="269" t="n"/>
      <c r="Z3960" s="270" t="n"/>
      <c r="AA3960" s="241" t="n"/>
      <c r="AB3960" s="244" t="n"/>
    </row>
    <row r="3961" ht="15" customHeight="1" s="283">
      <c r="A3961" s="109" t="n"/>
      <c r="B3961" s="222" t="n"/>
      <c r="C3961" s="244" t="n"/>
      <c r="D3961" s="244" t="n"/>
      <c r="E3961" s="244" t="n"/>
      <c r="F3961" s="244" t="n"/>
      <c r="G3961" s="244" t="n"/>
      <c r="H3961" s="244" t="n"/>
      <c r="I3961" s="267" t="n"/>
      <c r="J3961" s="268" t="n"/>
      <c r="K3961" s="244" t="n"/>
      <c r="L3961" s="244" t="n"/>
      <c r="M3961" s="259" t="n"/>
      <c r="N3961" s="244" t="n"/>
      <c r="O3961" s="244" t="n"/>
      <c r="P3961" s="244" t="n"/>
      <c r="Q3961" s="244" t="n"/>
      <c r="R3961" s="244" t="n"/>
      <c r="S3961" s="223" t="n"/>
      <c r="T3961" s="244" t="n"/>
      <c r="U3961" s="246" t="n"/>
      <c r="V3961" s="244" t="n"/>
      <c r="W3961" s="244" t="n"/>
      <c r="X3961" s="244" t="n"/>
      <c r="Y3961" s="269" t="n"/>
      <c r="Z3961" s="270" t="n"/>
      <c r="AA3961" s="241" t="n"/>
      <c r="AB3961" s="244" t="n"/>
    </row>
    <row r="3962" ht="15" customHeight="1" s="283">
      <c r="A3962" s="109" t="n"/>
      <c r="B3962" s="222" t="n"/>
      <c r="C3962" s="244" t="n"/>
      <c r="D3962" s="244" t="n"/>
      <c r="E3962" s="244" t="n"/>
      <c r="F3962" s="244" t="n"/>
      <c r="G3962" s="244" t="n"/>
      <c r="H3962" s="244" t="n"/>
      <c r="I3962" s="267" t="n"/>
      <c r="J3962" s="268" t="n"/>
      <c r="K3962" s="244" t="n"/>
      <c r="L3962" s="244" t="n"/>
      <c r="M3962" s="259" t="n"/>
      <c r="N3962" s="244" t="n"/>
      <c r="O3962" s="244" t="n"/>
      <c r="P3962" s="244" t="n"/>
      <c r="Q3962" s="244" t="n"/>
      <c r="R3962" s="244" t="n"/>
      <c r="S3962" s="223" t="n"/>
      <c r="T3962" s="244" t="n"/>
      <c r="U3962" s="246" t="n"/>
      <c r="V3962" s="244" t="n"/>
      <c r="W3962" s="244" t="n"/>
      <c r="X3962" s="244" t="n"/>
      <c r="Y3962" s="269" t="n"/>
      <c r="Z3962" s="270" t="n"/>
      <c r="AA3962" s="241" t="n"/>
      <c r="AB3962" s="244" t="n"/>
    </row>
    <row r="3963" ht="15" customHeight="1" s="283">
      <c r="A3963" s="109" t="n"/>
      <c r="B3963" s="222" t="n"/>
      <c r="C3963" s="244" t="n"/>
      <c r="D3963" s="244" t="n"/>
      <c r="E3963" s="244" t="n"/>
      <c r="F3963" s="244" t="n"/>
      <c r="G3963" s="244" t="n"/>
      <c r="H3963" s="244" t="n"/>
      <c r="I3963" s="267" t="n"/>
      <c r="J3963" s="268" t="n"/>
      <c r="K3963" s="244" t="n"/>
      <c r="L3963" s="244" t="n"/>
      <c r="M3963" s="259" t="n"/>
      <c r="N3963" s="244" t="n"/>
      <c r="O3963" s="244" t="n"/>
      <c r="P3963" s="244" t="n"/>
      <c r="Q3963" s="244" t="n"/>
      <c r="R3963" s="244" t="n"/>
      <c r="S3963" s="223" t="n"/>
      <c r="T3963" s="244" t="n"/>
      <c r="U3963" s="246" t="n"/>
      <c r="V3963" s="244" t="n"/>
      <c r="W3963" s="244" t="n"/>
      <c r="X3963" s="244" t="n"/>
      <c r="Y3963" s="269" t="n"/>
      <c r="Z3963" s="270" t="n"/>
      <c r="AA3963" s="241" t="n"/>
      <c r="AB3963" s="244" t="n"/>
    </row>
    <row r="3964" ht="15" customHeight="1" s="283">
      <c r="A3964" s="109" t="n"/>
      <c r="B3964" s="222" t="n"/>
      <c r="C3964" s="244" t="n"/>
      <c r="D3964" s="244" t="n"/>
      <c r="E3964" s="244" t="n"/>
      <c r="F3964" s="244" t="n"/>
      <c r="G3964" s="244" t="n"/>
      <c r="H3964" s="244" t="n"/>
      <c r="I3964" s="267" t="n"/>
      <c r="J3964" s="268" t="n"/>
      <c r="K3964" s="244" t="n"/>
      <c r="L3964" s="244" t="n"/>
      <c r="M3964" s="259" t="n"/>
      <c r="N3964" s="244" t="n"/>
      <c r="O3964" s="244" t="n"/>
      <c r="P3964" s="244" t="n"/>
      <c r="Q3964" s="244" t="n"/>
      <c r="R3964" s="244" t="n"/>
      <c r="S3964" s="223" t="n"/>
      <c r="T3964" s="244" t="n"/>
      <c r="U3964" s="246" t="n"/>
      <c r="V3964" s="244" t="n"/>
      <c r="W3964" s="244" t="n"/>
      <c r="X3964" s="244" t="n"/>
      <c r="Y3964" s="269" t="n"/>
      <c r="Z3964" s="270" t="n"/>
      <c r="AA3964" s="241" t="n"/>
      <c r="AB3964" s="244" t="n"/>
    </row>
    <row r="3965" ht="15" customHeight="1" s="283">
      <c r="A3965" s="109" t="n"/>
      <c r="B3965" s="222" t="n"/>
      <c r="C3965" s="244" t="n"/>
      <c r="D3965" s="244" t="n"/>
      <c r="E3965" s="244" t="n"/>
      <c r="F3965" s="244" t="n"/>
      <c r="G3965" s="244" t="n"/>
      <c r="H3965" s="244" t="n"/>
      <c r="I3965" s="267" t="n"/>
      <c r="J3965" s="268" t="n"/>
      <c r="K3965" s="244" t="n"/>
      <c r="L3965" s="244" t="n"/>
      <c r="M3965" s="259" t="n"/>
      <c r="N3965" s="244" t="n"/>
      <c r="O3965" s="244" t="n"/>
      <c r="P3965" s="244" t="n"/>
      <c r="Q3965" s="244" t="n"/>
      <c r="R3965" s="244" t="n"/>
      <c r="S3965" s="223" t="n"/>
      <c r="T3965" s="244" t="n"/>
      <c r="U3965" s="246" t="n"/>
      <c r="V3965" s="244" t="n"/>
      <c r="W3965" s="244" t="n"/>
      <c r="X3965" s="244" t="n"/>
      <c r="Y3965" s="269" t="n"/>
      <c r="Z3965" s="270" t="n"/>
      <c r="AA3965" s="241" t="n"/>
      <c r="AB3965" s="244" t="n"/>
    </row>
    <row r="3966" ht="15" customHeight="1" s="283">
      <c r="A3966" s="109" t="n"/>
      <c r="B3966" s="222" t="n"/>
      <c r="C3966" s="244" t="n"/>
      <c r="D3966" s="244" t="n"/>
      <c r="E3966" s="244" t="n"/>
      <c r="F3966" s="244" t="n"/>
      <c r="G3966" s="244" t="n"/>
      <c r="H3966" s="244" t="n"/>
      <c r="I3966" s="267" t="n"/>
      <c r="J3966" s="268" t="n"/>
      <c r="K3966" s="244" t="n"/>
      <c r="L3966" s="244" t="n"/>
      <c r="M3966" s="259" t="n"/>
      <c r="N3966" s="244" t="n"/>
      <c r="O3966" s="244" t="n"/>
      <c r="P3966" s="244" t="n"/>
      <c r="Q3966" s="244" t="n"/>
      <c r="R3966" s="244" t="n"/>
      <c r="S3966" s="223" t="n"/>
      <c r="T3966" s="244" t="n"/>
      <c r="U3966" s="246" t="n"/>
      <c r="V3966" s="244" t="n"/>
      <c r="W3966" s="244" t="n"/>
      <c r="X3966" s="244" t="n"/>
      <c r="Y3966" s="269" t="n"/>
      <c r="Z3966" s="270" t="n"/>
      <c r="AA3966" s="241" t="n"/>
      <c r="AB3966" s="244" t="n"/>
    </row>
    <row r="3967" ht="15" customHeight="1" s="283">
      <c r="A3967" s="109" t="n"/>
      <c r="B3967" s="222" t="n"/>
      <c r="C3967" s="244" t="n"/>
      <c r="D3967" s="244" t="n"/>
      <c r="E3967" s="244" t="n"/>
      <c r="F3967" s="244" t="n"/>
      <c r="G3967" s="244" t="n"/>
      <c r="H3967" s="244" t="n"/>
      <c r="I3967" s="267" t="n"/>
      <c r="J3967" s="268" t="n"/>
      <c r="K3967" s="244" t="n"/>
      <c r="L3967" s="244" t="n"/>
      <c r="M3967" s="259" t="n"/>
      <c r="N3967" s="244" t="n"/>
      <c r="O3967" s="244" t="n"/>
      <c r="P3967" s="244" t="n"/>
      <c r="Q3967" s="244" t="n"/>
      <c r="R3967" s="244" t="n"/>
      <c r="S3967" s="223" t="n"/>
      <c r="T3967" s="244" t="n"/>
      <c r="U3967" s="246" t="n"/>
      <c r="V3967" s="244" t="n"/>
      <c r="W3967" s="244" t="n"/>
      <c r="X3967" s="244" t="n"/>
      <c r="Y3967" s="269" t="n"/>
      <c r="Z3967" s="270" t="n"/>
      <c r="AA3967" s="241" t="n"/>
      <c r="AB3967" s="244" t="n"/>
    </row>
    <row r="3968" ht="15" customHeight="1" s="283">
      <c r="A3968" s="109" t="n"/>
      <c r="B3968" s="222" t="n"/>
      <c r="C3968" s="244" t="n"/>
      <c r="D3968" s="244" t="n"/>
      <c r="E3968" s="244" t="n"/>
      <c r="F3968" s="244" t="n"/>
      <c r="G3968" s="244" t="n"/>
      <c r="H3968" s="244" t="n"/>
      <c r="I3968" s="267" t="n"/>
      <c r="J3968" s="268" t="n"/>
      <c r="K3968" s="244" t="n"/>
      <c r="L3968" s="244" t="n"/>
      <c r="M3968" s="259" t="n"/>
      <c r="N3968" s="244" t="n"/>
      <c r="O3968" s="244" t="n"/>
      <c r="P3968" s="244" t="n"/>
      <c r="Q3968" s="244" t="n"/>
      <c r="R3968" s="244" t="n"/>
      <c r="S3968" s="223" t="n"/>
      <c r="T3968" s="244" t="n"/>
      <c r="U3968" s="246" t="n"/>
      <c r="V3968" s="244" t="n"/>
      <c r="W3968" s="244" t="n"/>
      <c r="X3968" s="244" t="n"/>
      <c r="Y3968" s="269" t="n"/>
      <c r="Z3968" s="270" t="n"/>
      <c r="AA3968" s="241" t="n"/>
      <c r="AB3968" s="244" t="n"/>
    </row>
    <row r="3969" ht="15" customHeight="1" s="283">
      <c r="A3969" s="109" t="n"/>
      <c r="B3969" s="222" t="n"/>
      <c r="C3969" s="244" t="n"/>
      <c r="D3969" s="244" t="n"/>
      <c r="E3969" s="244" t="n"/>
      <c r="F3969" s="244" t="n"/>
      <c r="G3969" s="244" t="n"/>
      <c r="H3969" s="244" t="n"/>
      <c r="I3969" s="267" t="n"/>
      <c r="J3969" s="268" t="n"/>
      <c r="K3969" s="244" t="n"/>
      <c r="L3969" s="244" t="n"/>
      <c r="M3969" s="259" t="n"/>
      <c r="N3969" s="244" t="n"/>
      <c r="O3969" s="244" t="n"/>
      <c r="P3969" s="244" t="n"/>
      <c r="Q3969" s="244" t="n"/>
      <c r="R3969" s="244" t="n"/>
      <c r="S3969" s="223" t="n"/>
      <c r="T3969" s="244" t="n"/>
      <c r="U3969" s="246" t="n"/>
      <c r="V3969" s="244" t="n"/>
      <c r="W3969" s="244" t="n"/>
      <c r="X3969" s="244" t="n"/>
      <c r="Y3969" s="269" t="n"/>
      <c r="Z3969" s="270" t="n"/>
      <c r="AA3969" s="241" t="n"/>
      <c r="AB3969" s="244" t="n"/>
    </row>
    <row r="3970" ht="15" customHeight="1" s="283">
      <c r="A3970" s="109" t="n"/>
      <c r="B3970" s="222" t="n"/>
      <c r="C3970" s="244" t="n"/>
      <c r="D3970" s="244" t="n"/>
      <c r="E3970" s="244" t="n"/>
      <c r="F3970" s="244" t="n"/>
      <c r="G3970" s="244" t="n"/>
      <c r="H3970" s="244" t="n"/>
      <c r="I3970" s="267" t="n"/>
      <c r="J3970" s="268" t="n"/>
      <c r="K3970" s="244" t="n"/>
      <c r="L3970" s="244" t="n"/>
      <c r="M3970" s="259" t="n"/>
      <c r="N3970" s="244" t="n"/>
      <c r="O3970" s="244" t="n"/>
      <c r="P3970" s="244" t="n"/>
      <c r="Q3970" s="244" t="n"/>
      <c r="R3970" s="244" t="n"/>
      <c r="S3970" s="223" t="n"/>
      <c r="T3970" s="244" t="n"/>
      <c r="U3970" s="246" t="n"/>
      <c r="V3970" s="244" t="n"/>
      <c r="W3970" s="244" t="n"/>
      <c r="X3970" s="244" t="n"/>
      <c r="Y3970" s="269" t="n"/>
      <c r="Z3970" s="270" t="n"/>
      <c r="AA3970" s="241" t="n"/>
      <c r="AB3970" s="244" t="n"/>
    </row>
    <row r="3971" ht="15" customHeight="1" s="283">
      <c r="A3971" s="109" t="n"/>
      <c r="B3971" s="222" t="n"/>
      <c r="C3971" s="244" t="n"/>
      <c r="D3971" s="244" t="n"/>
      <c r="E3971" s="244" t="n"/>
      <c r="F3971" s="244" t="n"/>
      <c r="G3971" s="244" t="n"/>
      <c r="H3971" s="244" t="n"/>
      <c r="I3971" s="267" t="n"/>
      <c r="J3971" s="268" t="n"/>
      <c r="K3971" s="244" t="n"/>
      <c r="L3971" s="244" t="n"/>
      <c r="M3971" s="259" t="n"/>
      <c r="N3971" s="244" t="n"/>
      <c r="O3971" s="244" t="n"/>
      <c r="P3971" s="244" t="n"/>
      <c r="Q3971" s="244" t="n"/>
      <c r="R3971" s="244" t="n"/>
      <c r="S3971" s="223" t="n"/>
      <c r="T3971" s="244" t="n"/>
      <c r="U3971" s="246" t="n"/>
      <c r="V3971" s="244" t="n"/>
      <c r="W3971" s="244" t="n"/>
      <c r="X3971" s="244" t="n"/>
      <c r="Y3971" s="269" t="n"/>
      <c r="Z3971" s="270" t="n"/>
      <c r="AA3971" s="241" t="n"/>
      <c r="AB3971" s="244" t="n"/>
    </row>
    <row r="3972" ht="15" customHeight="1" s="283">
      <c r="A3972" s="109" t="n"/>
      <c r="B3972" s="222" t="n"/>
      <c r="C3972" s="244" t="n"/>
      <c r="D3972" s="244" t="n"/>
      <c r="E3972" s="244" t="n"/>
      <c r="F3972" s="244" t="n"/>
      <c r="G3972" s="244" t="n"/>
      <c r="H3972" s="244" t="n"/>
      <c r="I3972" s="267" t="n"/>
      <c r="J3972" s="268" t="n"/>
      <c r="K3972" s="244" t="n"/>
      <c r="L3972" s="244" t="n"/>
      <c r="M3972" s="259" t="n"/>
      <c r="N3972" s="244" t="n"/>
      <c r="O3972" s="244" t="n"/>
      <c r="P3972" s="244" t="n"/>
      <c r="Q3972" s="244" t="n"/>
      <c r="R3972" s="244" t="n"/>
      <c r="S3972" s="223" t="n"/>
      <c r="T3972" s="244" t="n"/>
      <c r="U3972" s="246" t="n"/>
      <c r="V3972" s="244" t="n"/>
      <c r="W3972" s="244" t="n"/>
      <c r="X3972" s="244" t="n"/>
      <c r="Y3972" s="269" t="n"/>
      <c r="Z3972" s="270" t="n"/>
      <c r="AA3972" s="241" t="n"/>
      <c r="AB3972" s="244" t="n"/>
    </row>
    <row r="3973" ht="15" customHeight="1" s="283">
      <c r="A3973" s="109" t="n"/>
      <c r="B3973" s="222" t="n"/>
      <c r="C3973" s="244" t="n"/>
      <c r="D3973" s="244" t="n"/>
      <c r="E3973" s="244" t="n"/>
      <c r="F3973" s="244" t="n"/>
      <c r="G3973" s="244" t="n"/>
      <c r="H3973" s="244" t="n"/>
      <c r="I3973" s="267" t="n"/>
      <c r="J3973" s="268" t="n"/>
      <c r="K3973" s="244" t="n"/>
      <c r="L3973" s="244" t="n"/>
      <c r="M3973" s="259" t="n"/>
      <c r="N3973" s="244" t="n"/>
      <c r="O3973" s="244" t="n"/>
      <c r="P3973" s="244" t="n"/>
      <c r="Q3973" s="244" t="n"/>
      <c r="R3973" s="244" t="n"/>
      <c r="S3973" s="223" t="n"/>
      <c r="T3973" s="244" t="n"/>
      <c r="U3973" s="246" t="n"/>
      <c r="V3973" s="244" t="n"/>
      <c r="W3973" s="244" t="n"/>
      <c r="X3973" s="244" t="n"/>
      <c r="Y3973" s="269" t="n"/>
      <c r="Z3973" s="270" t="n"/>
      <c r="AA3973" s="241" t="n"/>
      <c r="AB3973" s="244" t="n"/>
    </row>
    <row r="3974" ht="15" customHeight="1" s="283">
      <c r="A3974" s="109" t="n"/>
      <c r="B3974" s="222" t="n"/>
      <c r="C3974" s="244" t="n"/>
      <c r="D3974" s="244" t="n"/>
      <c r="E3974" s="244" t="n"/>
      <c r="F3974" s="244" t="n"/>
      <c r="G3974" s="244" t="n"/>
      <c r="H3974" s="244" t="n"/>
      <c r="I3974" s="267" t="n"/>
      <c r="J3974" s="268" t="n"/>
      <c r="K3974" s="244" t="n"/>
      <c r="L3974" s="244" t="n"/>
      <c r="M3974" s="259" t="n"/>
      <c r="N3974" s="244" t="n"/>
      <c r="O3974" s="244" t="n"/>
      <c r="P3974" s="244" t="n"/>
      <c r="Q3974" s="244" t="n"/>
      <c r="R3974" s="244" t="n"/>
      <c r="S3974" s="223" t="n"/>
      <c r="T3974" s="244" t="n"/>
      <c r="U3974" s="246" t="n"/>
      <c r="V3974" s="244" t="n"/>
      <c r="W3974" s="244" t="n"/>
      <c r="X3974" s="244" t="n"/>
      <c r="Y3974" s="269" t="n"/>
      <c r="Z3974" s="270" t="n"/>
      <c r="AA3974" s="241" t="n"/>
      <c r="AB3974" s="244" t="n"/>
    </row>
    <row r="3975" ht="15" customHeight="1" s="283">
      <c r="A3975" s="109" t="n"/>
      <c r="B3975" s="222" t="n"/>
      <c r="C3975" s="244" t="n"/>
      <c r="D3975" s="244" t="n"/>
      <c r="E3975" s="244" t="n"/>
      <c r="F3975" s="244" t="n"/>
      <c r="G3975" s="244" t="n"/>
      <c r="H3975" s="244" t="n"/>
      <c r="I3975" s="267" t="n"/>
      <c r="J3975" s="268" t="n"/>
      <c r="K3975" s="244" t="n"/>
      <c r="L3975" s="244" t="n"/>
      <c r="M3975" s="259" t="n"/>
      <c r="N3975" s="244" t="n"/>
      <c r="O3975" s="244" t="n"/>
      <c r="P3975" s="244" t="n"/>
      <c r="Q3975" s="244" t="n"/>
      <c r="R3975" s="244" t="n"/>
      <c r="S3975" s="223" t="n"/>
      <c r="T3975" s="244" t="n"/>
      <c r="U3975" s="246" t="n"/>
      <c r="V3975" s="244" t="n"/>
      <c r="W3975" s="244" t="n"/>
      <c r="X3975" s="244" t="n"/>
      <c r="Y3975" s="269" t="n"/>
      <c r="Z3975" s="270" t="n"/>
      <c r="AA3975" s="241" t="n"/>
      <c r="AB3975" s="244" t="n"/>
    </row>
    <row r="3976" ht="15" customHeight="1" s="283">
      <c r="A3976" s="109" t="n"/>
      <c r="B3976" s="222" t="n"/>
      <c r="C3976" s="244" t="n"/>
      <c r="D3976" s="244" t="n"/>
      <c r="E3976" s="244" t="n"/>
      <c r="F3976" s="244" t="n"/>
      <c r="G3976" s="244" t="n"/>
      <c r="H3976" s="244" t="n"/>
      <c r="I3976" s="267" t="n"/>
      <c r="J3976" s="268" t="n"/>
      <c r="K3976" s="244" t="n"/>
      <c r="L3976" s="244" t="n"/>
      <c r="M3976" s="259" t="n"/>
      <c r="N3976" s="244" t="n"/>
      <c r="O3976" s="244" t="n"/>
      <c r="P3976" s="244" t="n"/>
      <c r="Q3976" s="244" t="n"/>
      <c r="R3976" s="244" t="n"/>
      <c r="S3976" s="223" t="n"/>
      <c r="T3976" s="244" t="n"/>
      <c r="U3976" s="246" t="n"/>
      <c r="V3976" s="244" t="n"/>
      <c r="W3976" s="244" t="n"/>
      <c r="X3976" s="244" t="n"/>
      <c r="Y3976" s="269" t="n"/>
      <c r="Z3976" s="270" t="n"/>
      <c r="AA3976" s="241" t="n"/>
      <c r="AB3976" s="244" t="n"/>
    </row>
    <row r="3977" ht="15" customHeight="1" s="283">
      <c r="A3977" s="109" t="n"/>
      <c r="B3977" s="222" t="n"/>
      <c r="C3977" s="244" t="n"/>
      <c r="D3977" s="244" t="n"/>
      <c r="E3977" s="244" t="n"/>
      <c r="F3977" s="244" t="n"/>
      <c r="G3977" s="244" t="n"/>
      <c r="H3977" s="244" t="n"/>
      <c r="I3977" s="267" t="n"/>
      <c r="J3977" s="268" t="n"/>
      <c r="K3977" s="244" t="n"/>
      <c r="L3977" s="244" t="n"/>
      <c r="M3977" s="259" t="n"/>
      <c r="N3977" s="244" t="n"/>
      <c r="O3977" s="244" t="n"/>
      <c r="P3977" s="244" t="n"/>
      <c r="Q3977" s="244" t="n"/>
      <c r="R3977" s="244" t="n"/>
      <c r="S3977" s="223" t="n"/>
      <c r="T3977" s="244" t="n"/>
      <c r="U3977" s="246" t="n"/>
      <c r="V3977" s="244" t="n"/>
      <c r="W3977" s="244" t="n"/>
      <c r="X3977" s="244" t="n"/>
      <c r="Y3977" s="269" t="n"/>
      <c r="Z3977" s="270" t="n"/>
      <c r="AA3977" s="241" t="n"/>
      <c r="AB3977" s="244" t="n"/>
    </row>
    <row r="3978" ht="15" customHeight="1" s="283">
      <c r="A3978" s="109" t="n"/>
      <c r="B3978" s="222" t="n"/>
      <c r="C3978" s="244" t="n"/>
      <c r="D3978" s="244" t="n"/>
      <c r="E3978" s="244" t="n"/>
      <c r="F3978" s="244" t="n"/>
      <c r="G3978" s="244" t="n"/>
      <c r="H3978" s="244" t="n"/>
      <c r="I3978" s="267" t="n"/>
      <c r="J3978" s="268" t="n"/>
      <c r="K3978" s="244" t="n"/>
      <c r="L3978" s="244" t="n"/>
      <c r="M3978" s="259" t="n"/>
      <c r="N3978" s="244" t="n"/>
      <c r="O3978" s="244" t="n"/>
      <c r="P3978" s="244" t="n"/>
      <c r="Q3978" s="244" t="n"/>
      <c r="R3978" s="244" t="n"/>
      <c r="S3978" s="223" t="n"/>
      <c r="T3978" s="244" t="n"/>
      <c r="U3978" s="246" t="n"/>
      <c r="V3978" s="244" t="n"/>
      <c r="W3978" s="244" t="n"/>
      <c r="X3978" s="244" t="n"/>
      <c r="Y3978" s="269" t="n"/>
      <c r="Z3978" s="270" t="n"/>
      <c r="AA3978" s="241" t="n"/>
      <c r="AB3978" s="244" t="n"/>
    </row>
    <row r="3979" ht="15" customHeight="1" s="283">
      <c r="A3979" s="109" t="n"/>
      <c r="B3979" s="222" t="n"/>
      <c r="C3979" s="244" t="n"/>
      <c r="D3979" s="244" t="n"/>
      <c r="E3979" s="244" t="n"/>
      <c r="F3979" s="244" t="n"/>
      <c r="G3979" s="244" t="n"/>
      <c r="H3979" s="244" t="n"/>
      <c r="I3979" s="267" t="n"/>
      <c r="J3979" s="268" t="n"/>
      <c r="K3979" s="244" t="n"/>
      <c r="L3979" s="244" t="n"/>
      <c r="M3979" s="259" t="n"/>
      <c r="N3979" s="244" t="n"/>
      <c r="O3979" s="244" t="n"/>
      <c r="P3979" s="244" t="n"/>
      <c r="Q3979" s="244" t="n"/>
      <c r="R3979" s="244" t="n"/>
      <c r="S3979" s="223" t="n"/>
      <c r="T3979" s="244" t="n"/>
      <c r="U3979" s="246" t="n"/>
      <c r="V3979" s="244" t="n"/>
      <c r="W3979" s="244" t="n"/>
      <c r="X3979" s="244" t="n"/>
      <c r="Y3979" s="269" t="n"/>
      <c r="Z3979" s="270" t="n"/>
      <c r="AA3979" s="241" t="n"/>
      <c r="AB3979" s="244" t="n"/>
    </row>
    <row r="3980" ht="15" customHeight="1" s="283">
      <c r="A3980" s="109" t="n"/>
      <c r="B3980" s="222" t="n"/>
      <c r="C3980" s="244" t="n"/>
      <c r="D3980" s="244" t="n"/>
      <c r="E3980" s="244" t="n"/>
      <c r="F3980" s="244" t="n"/>
      <c r="G3980" s="244" t="n"/>
      <c r="H3980" s="244" t="n"/>
      <c r="I3980" s="267" t="n"/>
      <c r="J3980" s="268" t="n"/>
      <c r="K3980" s="244" t="n"/>
      <c r="L3980" s="244" t="n"/>
      <c r="M3980" s="259" t="n"/>
      <c r="N3980" s="244" t="n"/>
      <c r="O3980" s="244" t="n"/>
      <c r="P3980" s="244" t="n"/>
      <c r="Q3980" s="244" t="n"/>
      <c r="R3980" s="244" t="n"/>
      <c r="S3980" s="223" t="n"/>
      <c r="T3980" s="244" t="n"/>
      <c r="U3980" s="246" t="n"/>
      <c r="V3980" s="244" t="n"/>
      <c r="W3980" s="244" t="n"/>
      <c r="X3980" s="244" t="n"/>
      <c r="Y3980" s="269" t="n"/>
      <c r="Z3980" s="270" t="n"/>
      <c r="AA3980" s="241" t="n"/>
      <c r="AB3980" s="244" t="n"/>
    </row>
    <row r="3981" ht="15" customHeight="1" s="283">
      <c r="A3981" s="109" t="n"/>
      <c r="B3981" s="222" t="n"/>
      <c r="C3981" s="244" t="n"/>
      <c r="D3981" s="244" t="n"/>
      <c r="E3981" s="244" t="n"/>
      <c r="F3981" s="244" t="n"/>
      <c r="G3981" s="244" t="n"/>
      <c r="H3981" s="244" t="n"/>
      <c r="I3981" s="267" t="n"/>
      <c r="J3981" s="268" t="n"/>
      <c r="K3981" s="244" t="n"/>
      <c r="L3981" s="244" t="n"/>
      <c r="M3981" s="259" t="n"/>
      <c r="N3981" s="244" t="n"/>
      <c r="O3981" s="244" t="n"/>
      <c r="P3981" s="244" t="n"/>
      <c r="Q3981" s="244" t="n"/>
      <c r="R3981" s="244" t="n"/>
      <c r="S3981" s="223" t="n"/>
      <c r="T3981" s="244" t="n"/>
      <c r="U3981" s="246" t="n"/>
      <c r="V3981" s="244" t="n"/>
      <c r="W3981" s="244" t="n"/>
      <c r="X3981" s="244" t="n"/>
      <c r="Y3981" s="269" t="n"/>
      <c r="Z3981" s="270" t="n"/>
      <c r="AA3981" s="241" t="n"/>
      <c r="AB3981" s="244" t="n"/>
    </row>
    <row r="3982" ht="15" customHeight="1" s="283">
      <c r="A3982" s="109" t="n"/>
      <c r="B3982" s="222" t="n"/>
      <c r="C3982" s="244" t="n"/>
      <c r="D3982" s="244" t="n"/>
      <c r="E3982" s="244" t="n"/>
      <c r="F3982" s="244" t="n"/>
      <c r="G3982" s="244" t="n"/>
      <c r="H3982" s="244" t="n"/>
      <c r="I3982" s="267" t="n"/>
      <c r="J3982" s="268" t="n"/>
      <c r="K3982" s="244" t="n"/>
      <c r="L3982" s="244" t="n"/>
      <c r="M3982" s="259" t="n"/>
      <c r="N3982" s="244" t="n"/>
      <c r="O3982" s="244" t="n"/>
      <c r="P3982" s="244" t="n"/>
      <c r="Q3982" s="244" t="n"/>
      <c r="R3982" s="244" t="n"/>
      <c r="S3982" s="223" t="n"/>
      <c r="T3982" s="244" t="n"/>
      <c r="U3982" s="246" t="n"/>
      <c r="V3982" s="244" t="n"/>
      <c r="W3982" s="244" t="n"/>
      <c r="X3982" s="244" t="n"/>
      <c r="Y3982" s="269" t="n"/>
      <c r="Z3982" s="270" t="n"/>
      <c r="AA3982" s="241" t="n"/>
      <c r="AB3982" s="244" t="n"/>
    </row>
    <row r="3983" ht="15" customHeight="1" s="283">
      <c r="A3983" s="109" t="n"/>
      <c r="B3983" s="222" t="n"/>
      <c r="C3983" s="244" t="n"/>
      <c r="D3983" s="244" t="n"/>
      <c r="E3983" s="244" t="n"/>
      <c r="F3983" s="244" t="n"/>
      <c r="G3983" s="244" t="n"/>
      <c r="H3983" s="244" t="n"/>
      <c r="I3983" s="267" t="n"/>
      <c r="J3983" s="268" t="n"/>
      <c r="K3983" s="244" t="n"/>
      <c r="L3983" s="244" t="n"/>
      <c r="M3983" s="259" t="n"/>
      <c r="N3983" s="244" t="n"/>
      <c r="O3983" s="244" t="n"/>
      <c r="P3983" s="244" t="n"/>
      <c r="Q3983" s="244" t="n"/>
      <c r="R3983" s="244" t="n"/>
      <c r="S3983" s="223" t="n"/>
      <c r="T3983" s="244" t="n"/>
      <c r="U3983" s="246" t="n"/>
      <c r="V3983" s="244" t="n"/>
      <c r="W3983" s="244" t="n"/>
      <c r="X3983" s="244" t="n"/>
      <c r="Y3983" s="269" t="n"/>
      <c r="Z3983" s="270" t="n"/>
      <c r="AA3983" s="241" t="n"/>
      <c r="AB3983" s="244" t="n"/>
    </row>
    <row r="3984" ht="15" customHeight="1" s="283">
      <c r="A3984" s="109" t="n"/>
      <c r="B3984" s="222" t="n"/>
      <c r="C3984" s="244" t="n"/>
      <c r="D3984" s="244" t="n"/>
      <c r="E3984" s="244" t="n"/>
      <c r="F3984" s="244" t="n"/>
      <c r="G3984" s="244" t="n"/>
      <c r="H3984" s="244" t="n"/>
      <c r="I3984" s="267" t="n"/>
      <c r="J3984" s="268" t="n"/>
      <c r="K3984" s="244" t="n"/>
      <c r="L3984" s="244" t="n"/>
      <c r="M3984" s="259" t="n"/>
      <c r="N3984" s="244" t="n"/>
      <c r="O3984" s="244" t="n"/>
      <c r="P3984" s="244" t="n"/>
      <c r="Q3984" s="244" t="n"/>
      <c r="R3984" s="244" t="n"/>
      <c r="S3984" s="223" t="n"/>
      <c r="T3984" s="244" t="n"/>
      <c r="U3984" s="246" t="n"/>
      <c r="V3984" s="244" t="n"/>
      <c r="W3984" s="244" t="n"/>
      <c r="X3984" s="244" t="n"/>
      <c r="Y3984" s="269" t="n"/>
      <c r="Z3984" s="270" t="n"/>
      <c r="AA3984" s="241" t="n"/>
      <c r="AB3984" s="244" t="n"/>
    </row>
    <row r="3985" ht="15" customHeight="1" s="283">
      <c r="A3985" s="109" t="n"/>
      <c r="B3985" s="222" t="n"/>
      <c r="C3985" s="244" t="n"/>
      <c r="D3985" s="244" t="n"/>
      <c r="E3985" s="244" t="n"/>
      <c r="F3985" s="244" t="n"/>
      <c r="G3985" s="244" t="n"/>
      <c r="H3985" s="244" t="n"/>
      <c r="I3985" s="267" t="n"/>
      <c r="J3985" s="268" t="n"/>
      <c r="K3985" s="244" t="n"/>
      <c r="L3985" s="244" t="n"/>
      <c r="M3985" s="259" t="n"/>
      <c r="N3985" s="244" t="n"/>
      <c r="O3985" s="244" t="n"/>
      <c r="P3985" s="244" t="n"/>
      <c r="Q3985" s="244" t="n"/>
      <c r="R3985" s="244" t="n"/>
      <c r="S3985" s="223" t="n"/>
      <c r="T3985" s="244" t="n"/>
      <c r="U3985" s="246" t="n"/>
      <c r="V3985" s="244" t="n"/>
      <c r="W3985" s="244" t="n"/>
      <c r="X3985" s="244" t="n"/>
      <c r="Y3985" s="269" t="n"/>
      <c r="Z3985" s="270" t="n"/>
      <c r="AA3985" s="241" t="n"/>
      <c r="AB3985" s="244" t="n"/>
    </row>
    <row r="3986" ht="15" customHeight="1" s="283">
      <c r="A3986" s="109" t="n"/>
      <c r="B3986" s="222" t="n"/>
      <c r="C3986" s="244" t="n"/>
      <c r="D3986" s="244" t="n"/>
      <c r="E3986" s="244" t="n"/>
      <c r="F3986" s="244" t="n"/>
      <c r="G3986" s="244" t="n"/>
      <c r="H3986" s="244" t="n"/>
      <c r="I3986" s="267" t="n"/>
      <c r="J3986" s="268" t="n"/>
      <c r="K3986" s="244" t="n"/>
      <c r="L3986" s="244" t="n"/>
      <c r="M3986" s="259" t="n"/>
      <c r="N3986" s="244" t="n"/>
      <c r="O3986" s="244" t="n"/>
      <c r="P3986" s="244" t="n"/>
      <c r="Q3986" s="244" t="n"/>
      <c r="R3986" s="244" t="n"/>
      <c r="S3986" s="223" t="n"/>
      <c r="T3986" s="244" t="n"/>
      <c r="U3986" s="246" t="n"/>
      <c r="V3986" s="244" t="n"/>
      <c r="W3986" s="244" t="n"/>
      <c r="X3986" s="244" t="n"/>
      <c r="Y3986" s="269" t="n"/>
      <c r="Z3986" s="270" t="n"/>
      <c r="AA3986" s="241" t="n"/>
      <c r="AB3986" s="244" t="n"/>
    </row>
    <row r="3987" ht="15" customHeight="1" s="283">
      <c r="A3987" s="109" t="n"/>
      <c r="B3987" s="222" t="n"/>
      <c r="C3987" s="244" t="n"/>
      <c r="D3987" s="244" t="n"/>
      <c r="E3987" s="244" t="n"/>
      <c r="F3987" s="244" t="n"/>
      <c r="G3987" s="244" t="n"/>
      <c r="H3987" s="244" t="n"/>
      <c r="I3987" s="267" t="n"/>
      <c r="J3987" s="268" t="n"/>
      <c r="K3987" s="244" t="n"/>
      <c r="L3987" s="244" t="n"/>
      <c r="M3987" s="259" t="n"/>
      <c r="N3987" s="244" t="n"/>
      <c r="O3987" s="244" t="n"/>
      <c r="P3987" s="244" t="n"/>
      <c r="Q3987" s="244" t="n"/>
      <c r="R3987" s="244" t="n"/>
      <c r="S3987" s="223" t="n"/>
      <c r="T3987" s="244" t="n"/>
      <c r="U3987" s="246" t="n"/>
      <c r="V3987" s="244" t="n"/>
      <c r="W3987" s="244" t="n"/>
      <c r="X3987" s="244" t="n"/>
      <c r="Y3987" s="269" t="n"/>
      <c r="Z3987" s="270" t="n"/>
      <c r="AA3987" s="241" t="n"/>
      <c r="AB3987" s="244" t="n"/>
    </row>
    <row r="3988" ht="15" customHeight="1" s="283">
      <c r="A3988" s="109" t="n"/>
      <c r="B3988" s="222" t="n"/>
      <c r="C3988" s="244" t="n"/>
      <c r="D3988" s="244" t="n"/>
      <c r="E3988" s="244" t="n"/>
      <c r="F3988" s="244" t="n"/>
      <c r="G3988" s="244" t="n"/>
      <c r="H3988" s="244" t="n"/>
      <c r="I3988" s="267" t="n"/>
      <c r="J3988" s="268" t="n"/>
      <c r="K3988" s="244" t="n"/>
      <c r="L3988" s="244" t="n"/>
      <c r="M3988" s="259" t="n"/>
      <c r="N3988" s="244" t="n"/>
      <c r="O3988" s="244" t="n"/>
      <c r="P3988" s="244" t="n"/>
      <c r="Q3988" s="244" t="n"/>
      <c r="R3988" s="244" t="n"/>
      <c r="S3988" s="223" t="n"/>
      <c r="T3988" s="244" t="n"/>
      <c r="U3988" s="246" t="n"/>
      <c r="V3988" s="244" t="n"/>
      <c r="W3988" s="244" t="n"/>
      <c r="X3988" s="244" t="n"/>
      <c r="Y3988" s="269" t="n"/>
      <c r="Z3988" s="270" t="n"/>
      <c r="AA3988" s="241" t="n"/>
      <c r="AB3988" s="244" t="n"/>
    </row>
    <row r="3989" ht="15" customHeight="1" s="283">
      <c r="A3989" s="109" t="n"/>
      <c r="B3989" s="222" t="n"/>
      <c r="C3989" s="244" t="n"/>
      <c r="D3989" s="244" t="n"/>
      <c r="E3989" s="244" t="n"/>
      <c r="F3989" s="244" t="n"/>
      <c r="G3989" s="244" t="n"/>
      <c r="H3989" s="244" t="n"/>
      <c r="I3989" s="267" t="n"/>
      <c r="J3989" s="268" t="n"/>
      <c r="K3989" s="244" t="n"/>
      <c r="L3989" s="244" t="n"/>
      <c r="M3989" s="259" t="n"/>
      <c r="N3989" s="244" t="n"/>
      <c r="O3989" s="244" t="n"/>
      <c r="P3989" s="244" t="n"/>
      <c r="Q3989" s="244" t="n"/>
      <c r="R3989" s="244" t="n"/>
      <c r="S3989" s="223" t="n"/>
      <c r="T3989" s="244" t="n"/>
      <c r="U3989" s="246" t="n"/>
      <c r="V3989" s="244" t="n"/>
      <c r="W3989" s="244" t="n"/>
      <c r="X3989" s="244" t="n"/>
      <c r="Y3989" s="269" t="n"/>
      <c r="Z3989" s="270" t="n"/>
      <c r="AA3989" s="241" t="n"/>
      <c r="AB3989" s="244" t="n"/>
    </row>
    <row r="3990" ht="15" customHeight="1" s="283">
      <c r="A3990" s="109" t="n"/>
      <c r="B3990" s="222" t="n"/>
      <c r="C3990" s="244" t="n"/>
      <c r="D3990" s="244" t="n"/>
      <c r="E3990" s="244" t="n"/>
      <c r="F3990" s="244" t="n"/>
      <c r="G3990" s="244" t="n"/>
      <c r="H3990" s="244" t="n"/>
      <c r="I3990" s="267" t="n"/>
      <c r="J3990" s="268" t="n"/>
      <c r="K3990" s="244" t="n"/>
      <c r="L3990" s="244" t="n"/>
      <c r="M3990" s="259" t="n"/>
      <c r="N3990" s="244" t="n"/>
      <c r="O3990" s="244" t="n"/>
      <c r="P3990" s="244" t="n"/>
      <c r="Q3990" s="244" t="n"/>
      <c r="R3990" s="244" t="n"/>
      <c r="S3990" s="223" t="n"/>
      <c r="T3990" s="244" t="n"/>
      <c r="U3990" s="246" t="n"/>
      <c r="V3990" s="244" t="n"/>
      <c r="W3990" s="244" t="n"/>
      <c r="X3990" s="244" t="n"/>
      <c r="Y3990" s="269" t="n"/>
      <c r="Z3990" s="270" t="n"/>
      <c r="AA3990" s="241" t="n"/>
      <c r="AB3990" s="244" t="n"/>
    </row>
    <row r="3991" ht="15" customHeight="1" s="283">
      <c r="A3991" s="109" t="n"/>
      <c r="B3991" s="222" t="n"/>
      <c r="C3991" s="244" t="n"/>
      <c r="D3991" s="244" t="n"/>
      <c r="E3991" s="244" t="n"/>
      <c r="F3991" s="244" t="n"/>
      <c r="G3991" s="244" t="n"/>
      <c r="H3991" s="244" t="n"/>
      <c r="I3991" s="267" t="n"/>
      <c r="J3991" s="268" t="n"/>
      <c r="K3991" s="244" t="n"/>
      <c r="L3991" s="244" t="n"/>
      <c r="M3991" s="259" t="n"/>
      <c r="N3991" s="244" t="n"/>
      <c r="O3991" s="244" t="n"/>
      <c r="P3991" s="244" t="n"/>
      <c r="Q3991" s="244" t="n"/>
      <c r="R3991" s="244" t="n"/>
      <c r="S3991" s="223" t="n"/>
      <c r="T3991" s="244" t="n"/>
      <c r="U3991" s="246" t="n"/>
      <c r="V3991" s="244" t="n"/>
      <c r="W3991" s="244" t="n"/>
      <c r="X3991" s="244" t="n"/>
      <c r="Y3991" s="269" t="n"/>
      <c r="Z3991" s="270" t="n"/>
      <c r="AA3991" s="241" t="n"/>
      <c r="AB3991" s="244" t="n"/>
    </row>
    <row r="3992" ht="15" customHeight="1" s="283">
      <c r="A3992" s="109" t="n"/>
      <c r="B3992" s="222" t="n"/>
      <c r="C3992" s="244" t="n"/>
      <c r="D3992" s="244" t="n"/>
      <c r="E3992" s="244" t="n"/>
      <c r="F3992" s="244" t="n"/>
      <c r="G3992" s="244" t="n"/>
      <c r="H3992" s="244" t="n"/>
      <c r="I3992" s="267" t="n"/>
      <c r="J3992" s="268" t="n"/>
      <c r="K3992" s="244" t="n"/>
      <c r="L3992" s="244" t="n"/>
      <c r="M3992" s="259" t="n"/>
      <c r="N3992" s="244" t="n"/>
      <c r="O3992" s="244" t="n"/>
      <c r="P3992" s="244" t="n"/>
      <c r="Q3992" s="244" t="n"/>
      <c r="R3992" s="244" t="n"/>
      <c r="S3992" s="223" t="n"/>
      <c r="T3992" s="244" t="n"/>
      <c r="U3992" s="246" t="n"/>
      <c r="V3992" s="244" t="n"/>
      <c r="W3992" s="244" t="n"/>
      <c r="X3992" s="244" t="n"/>
      <c r="Y3992" s="269" t="n"/>
      <c r="Z3992" s="270" t="n"/>
      <c r="AA3992" s="241" t="n"/>
      <c r="AB3992" s="244" t="n"/>
    </row>
    <row r="3993" ht="15" customHeight="1" s="283">
      <c r="A3993" s="109" t="n"/>
      <c r="B3993" s="222" t="n"/>
      <c r="C3993" s="244" t="n"/>
      <c r="D3993" s="244" t="n"/>
      <c r="E3993" s="244" t="n"/>
      <c r="F3993" s="244" t="n"/>
      <c r="G3993" s="244" t="n"/>
      <c r="H3993" s="244" t="n"/>
      <c r="I3993" s="267" t="n"/>
      <c r="J3993" s="268" t="n"/>
      <c r="K3993" s="244" t="n"/>
      <c r="L3993" s="244" t="n"/>
      <c r="M3993" s="259" t="n"/>
      <c r="N3993" s="244" t="n"/>
      <c r="O3993" s="244" t="n"/>
      <c r="P3993" s="244" t="n"/>
      <c r="Q3993" s="244" t="n"/>
      <c r="R3993" s="244" t="n"/>
      <c r="S3993" s="223" t="n"/>
      <c r="T3993" s="244" t="n"/>
      <c r="U3993" s="246" t="n"/>
      <c r="V3993" s="244" t="n"/>
      <c r="W3993" s="244" t="n"/>
      <c r="X3993" s="244" t="n"/>
      <c r="Y3993" s="269" t="n"/>
      <c r="Z3993" s="270" t="n"/>
      <c r="AA3993" s="241" t="n"/>
      <c r="AB3993" s="244" t="n"/>
    </row>
    <row r="3994" ht="15" customHeight="1" s="283">
      <c r="A3994" s="109" t="n"/>
      <c r="B3994" s="222" t="n"/>
      <c r="C3994" s="244" t="n"/>
      <c r="D3994" s="244" t="n"/>
      <c r="E3994" s="244" t="n"/>
      <c r="F3994" s="244" t="n"/>
      <c r="G3994" s="244" t="n"/>
      <c r="H3994" s="244" t="n"/>
      <c r="I3994" s="267" t="n"/>
      <c r="J3994" s="268" t="n"/>
      <c r="K3994" s="244" t="n"/>
      <c r="L3994" s="244" t="n"/>
      <c r="M3994" s="259" t="n"/>
      <c r="N3994" s="244" t="n"/>
      <c r="O3994" s="244" t="n"/>
      <c r="P3994" s="244" t="n"/>
      <c r="Q3994" s="244" t="n"/>
      <c r="R3994" s="244" t="n"/>
      <c r="S3994" s="223" t="n"/>
      <c r="T3994" s="244" t="n"/>
      <c r="U3994" s="246" t="n"/>
      <c r="V3994" s="244" t="n"/>
      <c r="W3994" s="244" t="n"/>
      <c r="X3994" s="244" t="n"/>
      <c r="Y3994" s="269" t="n"/>
      <c r="Z3994" s="270" t="n"/>
      <c r="AA3994" s="241" t="n"/>
      <c r="AB3994" s="244" t="n"/>
    </row>
    <row r="3995" ht="15" customHeight="1" s="283">
      <c r="A3995" s="109" t="n"/>
      <c r="B3995" s="222" t="n"/>
      <c r="C3995" s="244" t="n"/>
      <c r="D3995" s="244" t="n"/>
      <c r="E3995" s="244" t="n"/>
      <c r="F3995" s="244" t="n"/>
      <c r="G3995" s="244" t="n"/>
      <c r="H3995" s="244" t="n"/>
      <c r="I3995" s="267" t="n"/>
      <c r="J3995" s="268" t="n"/>
      <c r="K3995" s="244" t="n"/>
      <c r="L3995" s="244" t="n"/>
      <c r="M3995" s="259" t="n"/>
      <c r="N3995" s="244" t="n"/>
      <c r="O3995" s="244" t="n"/>
      <c r="P3995" s="244" t="n"/>
      <c r="Q3995" s="244" t="n"/>
      <c r="R3995" s="244" t="n"/>
      <c r="S3995" s="223" t="n"/>
      <c r="T3995" s="244" t="n"/>
      <c r="U3995" s="246" t="n"/>
      <c r="V3995" s="244" t="n"/>
      <c r="W3995" s="244" t="n"/>
      <c r="X3995" s="244" t="n"/>
      <c r="Y3995" s="269" t="n"/>
      <c r="Z3995" s="270" t="n"/>
      <c r="AA3995" s="241" t="n"/>
      <c r="AB3995" s="244" t="n"/>
    </row>
    <row r="3996" ht="15" customHeight="1" s="283">
      <c r="A3996" s="109" t="n"/>
      <c r="B3996" s="222" t="n"/>
      <c r="C3996" s="244" t="n"/>
      <c r="D3996" s="244" t="n"/>
      <c r="E3996" s="244" t="n"/>
      <c r="F3996" s="244" t="n"/>
      <c r="G3996" s="244" t="n"/>
      <c r="H3996" s="244" t="n"/>
      <c r="I3996" s="267" t="n"/>
      <c r="J3996" s="268" t="n"/>
      <c r="K3996" s="244" t="n"/>
      <c r="L3996" s="244" t="n"/>
      <c r="M3996" s="259" t="n"/>
      <c r="N3996" s="244" t="n"/>
      <c r="O3996" s="244" t="n"/>
      <c r="P3996" s="244" t="n"/>
      <c r="Q3996" s="244" t="n"/>
      <c r="R3996" s="244" t="n"/>
      <c r="S3996" s="223" t="n"/>
      <c r="T3996" s="244" t="n"/>
      <c r="U3996" s="246" t="n"/>
      <c r="V3996" s="244" t="n"/>
      <c r="W3996" s="244" t="n"/>
      <c r="X3996" s="244" t="n"/>
      <c r="Y3996" s="269" t="n"/>
      <c r="Z3996" s="270" t="n"/>
      <c r="AA3996" s="241" t="n"/>
      <c r="AB3996" s="244" t="n"/>
    </row>
    <row r="3997" ht="15" customHeight="1" s="283">
      <c r="A3997" s="109" t="n"/>
      <c r="B3997" s="222" t="n"/>
      <c r="C3997" s="244" t="n"/>
      <c r="D3997" s="244" t="n"/>
      <c r="E3997" s="244" t="n"/>
      <c r="F3997" s="244" t="n"/>
      <c r="G3997" s="244" t="n"/>
      <c r="H3997" s="244" t="n"/>
      <c r="I3997" s="267" t="n"/>
      <c r="J3997" s="268" t="n"/>
      <c r="K3997" s="244" t="n"/>
      <c r="L3997" s="244" t="n"/>
      <c r="M3997" s="259" t="n"/>
      <c r="N3997" s="244" t="n"/>
      <c r="O3997" s="244" t="n"/>
      <c r="P3997" s="244" t="n"/>
      <c r="Q3997" s="244" t="n"/>
      <c r="R3997" s="244" t="n"/>
      <c r="S3997" s="223" t="n"/>
      <c r="T3997" s="244" t="n"/>
      <c r="U3997" s="246" t="n"/>
      <c r="V3997" s="244" t="n"/>
      <c r="W3997" s="244" t="n"/>
      <c r="X3997" s="244" t="n"/>
      <c r="Y3997" s="269" t="n"/>
      <c r="Z3997" s="270" t="n"/>
      <c r="AA3997" s="241" t="n"/>
      <c r="AB3997" s="244" t="n"/>
    </row>
    <row r="3998" ht="15" customHeight="1" s="283">
      <c r="A3998" s="109" t="n"/>
      <c r="B3998" s="222" t="n"/>
      <c r="C3998" s="244" t="n"/>
      <c r="D3998" s="244" t="n"/>
      <c r="E3998" s="244" t="n"/>
      <c r="F3998" s="244" t="n"/>
      <c r="G3998" s="244" t="n"/>
      <c r="H3998" s="244" t="n"/>
      <c r="I3998" s="267" t="n"/>
      <c r="J3998" s="268" t="n"/>
      <c r="K3998" s="244" t="n"/>
      <c r="L3998" s="244" t="n"/>
      <c r="M3998" s="259" t="n"/>
      <c r="N3998" s="244" t="n"/>
      <c r="O3998" s="244" t="n"/>
      <c r="P3998" s="244" t="n"/>
      <c r="Q3998" s="244" t="n"/>
      <c r="R3998" s="244" t="n"/>
      <c r="S3998" s="223" t="n"/>
      <c r="T3998" s="244" t="n"/>
      <c r="U3998" s="246" t="n"/>
      <c r="V3998" s="244" t="n"/>
      <c r="W3998" s="244" t="n"/>
      <c r="X3998" s="244" t="n"/>
      <c r="Y3998" s="269" t="n"/>
      <c r="Z3998" s="270" t="n"/>
      <c r="AA3998" s="241" t="n"/>
      <c r="AB3998" s="244" t="n"/>
    </row>
    <row r="3999" ht="15" customHeight="1" s="283">
      <c r="A3999" s="109" t="n"/>
      <c r="B3999" s="222" t="n"/>
      <c r="C3999" s="244" t="n"/>
      <c r="D3999" s="244" t="n"/>
      <c r="E3999" s="244" t="n"/>
      <c r="F3999" s="244" t="n"/>
      <c r="G3999" s="244" t="n"/>
      <c r="H3999" s="244" t="n"/>
      <c r="I3999" s="267" t="n"/>
      <c r="J3999" s="268" t="n"/>
      <c r="K3999" s="244" t="n"/>
      <c r="L3999" s="244" t="n"/>
      <c r="M3999" s="259" t="n"/>
      <c r="N3999" s="244" t="n"/>
      <c r="O3999" s="244" t="n"/>
      <c r="P3999" s="244" t="n"/>
      <c r="Q3999" s="244" t="n"/>
      <c r="R3999" s="244" t="n"/>
      <c r="S3999" s="223" t="n"/>
      <c r="T3999" s="244" t="n"/>
      <c r="U3999" s="246" t="n"/>
      <c r="V3999" s="244" t="n"/>
      <c r="W3999" s="244" t="n"/>
      <c r="X3999" s="244" t="n"/>
      <c r="Y3999" s="269" t="n"/>
      <c r="Z3999" s="270" t="n"/>
      <c r="AA3999" s="241" t="n"/>
      <c r="AB3999" s="244" t="n"/>
    </row>
    <row r="4000" ht="15" customHeight="1" s="283">
      <c r="A4000" s="109" t="n"/>
      <c r="B4000" s="222" t="n"/>
      <c r="C4000" s="244" t="n"/>
      <c r="D4000" s="244" t="n"/>
      <c r="E4000" s="244" t="n"/>
      <c r="F4000" s="244" t="n"/>
      <c r="G4000" s="244" t="n"/>
      <c r="H4000" s="244" t="n"/>
      <c r="I4000" s="267" t="n"/>
      <c r="J4000" s="268" t="n"/>
      <c r="K4000" s="244" t="n"/>
      <c r="L4000" s="244" t="n"/>
      <c r="M4000" s="259" t="n"/>
      <c r="N4000" s="244" t="n"/>
      <c r="O4000" s="244" t="n"/>
      <c r="P4000" s="244" t="n"/>
      <c r="Q4000" s="244" t="n"/>
      <c r="R4000" s="244" t="n"/>
      <c r="S4000" s="223" t="n"/>
      <c r="T4000" s="244" t="n"/>
      <c r="U4000" s="246" t="n"/>
      <c r="V4000" s="244" t="n"/>
      <c r="W4000" s="244" t="n"/>
      <c r="X4000" s="244" t="n"/>
      <c r="Y4000" s="269" t="n"/>
      <c r="Z4000" s="270" t="n"/>
      <c r="AA4000" s="241" t="n"/>
      <c r="AB4000" s="244" t="n"/>
    </row>
    <row r="4001" ht="15" customHeight="1" s="283">
      <c r="A4001" s="109" t="n"/>
      <c r="B4001" s="222" t="n"/>
      <c r="C4001" s="244" t="n"/>
      <c r="D4001" s="244" t="n"/>
      <c r="E4001" s="244" t="n"/>
      <c r="F4001" s="244" t="n"/>
      <c r="G4001" s="244" t="n"/>
      <c r="H4001" s="244" t="n"/>
      <c r="I4001" s="267" t="n"/>
      <c r="J4001" s="204" t="n"/>
      <c r="K4001" s="244" t="n"/>
      <c r="L4001" s="244" t="n"/>
      <c r="M4001" s="259" t="n"/>
      <c r="N4001" s="244" t="n"/>
      <c r="O4001" s="244" t="n"/>
      <c r="P4001" s="244" t="n"/>
      <c r="Q4001" s="244" t="n"/>
      <c r="R4001" s="244" t="n"/>
      <c r="S4001" s="223" t="n"/>
      <c r="T4001" s="244" t="n"/>
      <c r="U4001" s="246" t="n"/>
      <c r="V4001" s="244" t="n"/>
      <c r="W4001" s="244" t="n"/>
      <c r="X4001" s="244" t="n"/>
      <c r="Y4001" s="269" t="n"/>
      <c r="Z4001" s="270" t="n"/>
      <c r="AA4001" s="241" t="n"/>
      <c r="AB4001" s="244" t="n"/>
    </row>
    <row r="4002" ht="15" customHeight="1" s="283">
      <c r="A4002" s="109" t="n"/>
      <c r="B4002" s="222" t="n"/>
      <c r="C4002" s="244" t="n"/>
      <c r="D4002" s="244" t="n"/>
      <c r="E4002" s="244" t="n"/>
      <c r="F4002" s="244" t="n"/>
      <c r="G4002" s="244" t="n"/>
      <c r="H4002" s="244" t="n"/>
      <c r="I4002" s="267" t="n"/>
      <c r="J4002" s="268" t="n"/>
      <c r="K4002" s="244" t="n"/>
      <c r="L4002" s="244" t="n"/>
      <c r="M4002" s="259" t="n"/>
      <c r="N4002" s="244" t="n"/>
      <c r="O4002" s="244" t="n"/>
      <c r="P4002" s="244" t="n"/>
      <c r="Q4002" s="244" t="n"/>
      <c r="R4002" s="244" t="n"/>
      <c r="S4002" s="223" t="n"/>
      <c r="T4002" s="244" t="n"/>
      <c r="U4002" s="246" t="n"/>
      <c r="V4002" s="244" t="n"/>
      <c r="W4002" s="244" t="n"/>
      <c r="X4002" s="244" t="n"/>
      <c r="Y4002" s="269" t="n"/>
      <c r="Z4002" s="270" t="n"/>
      <c r="AA4002" s="241" t="n"/>
      <c r="AB4002" s="244" t="n"/>
    </row>
    <row r="4003" ht="15" customHeight="1" s="283">
      <c r="A4003" s="109" t="n"/>
      <c r="B4003" s="222" t="n"/>
      <c r="C4003" s="244" t="n"/>
      <c r="D4003" s="244" t="n"/>
      <c r="E4003" s="244" t="n"/>
      <c r="F4003" s="244" t="n"/>
      <c r="G4003" s="244" t="n"/>
      <c r="H4003" s="244" t="n"/>
      <c r="I4003" s="267" t="n"/>
      <c r="J4003" s="268" t="n"/>
      <c r="K4003" s="244" t="n"/>
      <c r="L4003" s="244" t="n"/>
      <c r="M4003" s="259" t="n"/>
      <c r="N4003" s="244" t="n"/>
      <c r="O4003" s="244" t="n"/>
      <c r="P4003" s="244" t="n"/>
      <c r="Q4003" s="244" t="n"/>
      <c r="R4003" s="244" t="n"/>
      <c r="S4003" s="223" t="n"/>
      <c r="T4003" s="244" t="n"/>
      <c r="U4003" s="246" t="n"/>
      <c r="V4003" s="244" t="n"/>
      <c r="W4003" s="244" t="n"/>
      <c r="X4003" s="244" t="n"/>
      <c r="Y4003" s="269" t="n"/>
      <c r="Z4003" s="270" t="n"/>
      <c r="AA4003" s="241" t="n"/>
      <c r="AB4003" s="244" t="n"/>
    </row>
    <row r="4004" ht="15" customHeight="1" s="283">
      <c r="A4004" s="109" t="n"/>
      <c r="B4004" s="222" t="n"/>
      <c r="C4004" s="244" t="n"/>
      <c r="D4004" s="244" t="n"/>
      <c r="E4004" s="244" t="n"/>
      <c r="F4004" s="244" t="n"/>
      <c r="G4004" s="244" t="n"/>
      <c r="H4004" s="244" t="n"/>
      <c r="I4004" s="267" t="n"/>
      <c r="J4004" s="268" t="n"/>
      <c r="K4004" s="244" t="n"/>
      <c r="L4004" s="244" t="n"/>
      <c r="M4004" s="259" t="n"/>
      <c r="N4004" s="244" t="n"/>
      <c r="O4004" s="244" t="n"/>
      <c r="P4004" s="244" t="n"/>
      <c r="Q4004" s="244" t="n"/>
      <c r="R4004" s="244" t="n"/>
      <c r="S4004" s="223" t="n"/>
      <c r="T4004" s="244" t="n"/>
      <c r="U4004" s="246" t="n"/>
      <c r="V4004" s="244" t="n"/>
      <c r="W4004" s="244" t="n"/>
      <c r="X4004" s="244" t="n"/>
      <c r="Y4004" s="269" t="n"/>
      <c r="Z4004" s="270" t="n"/>
      <c r="AA4004" s="241" t="n"/>
      <c r="AB4004" s="244" t="n"/>
    </row>
    <row r="4005" ht="15" customHeight="1" s="283">
      <c r="A4005" s="109" t="n"/>
      <c r="B4005" s="222" t="n"/>
      <c r="C4005" s="244" t="n"/>
      <c r="D4005" s="244" t="n"/>
      <c r="E4005" s="244" t="n"/>
      <c r="F4005" s="244" t="n"/>
      <c r="G4005" s="244" t="n"/>
      <c r="H4005" s="244" t="n"/>
      <c r="I4005" s="267" t="n"/>
      <c r="J4005" s="268" t="n"/>
      <c r="K4005" s="244" t="n"/>
      <c r="L4005" s="244" t="n"/>
      <c r="M4005" s="259" t="n"/>
      <c r="N4005" s="244" t="n"/>
      <c r="O4005" s="244" t="n"/>
      <c r="P4005" s="244" t="n"/>
      <c r="Q4005" s="244" t="n"/>
      <c r="R4005" s="244" t="n"/>
      <c r="S4005" s="223" t="n"/>
      <c r="T4005" s="244" t="n"/>
      <c r="U4005" s="246" t="n"/>
      <c r="V4005" s="244" t="n"/>
      <c r="W4005" s="244" t="n"/>
      <c r="X4005" s="244" t="n"/>
      <c r="Y4005" s="269" t="n"/>
      <c r="Z4005" s="270" t="n"/>
      <c r="AA4005" s="241" t="n"/>
      <c r="AB4005" s="244" t="n"/>
    </row>
    <row r="4006" ht="15" customHeight="1" s="283">
      <c r="A4006" s="109" t="n"/>
      <c r="B4006" s="222" t="n"/>
      <c r="C4006" s="244" t="n"/>
      <c r="D4006" s="244" t="n"/>
      <c r="E4006" s="244" t="n"/>
      <c r="F4006" s="244" t="n"/>
      <c r="G4006" s="244" t="n"/>
      <c r="H4006" s="244" t="n"/>
      <c r="I4006" s="267" t="n"/>
      <c r="J4006" s="268" t="n"/>
      <c r="K4006" s="244" t="n"/>
      <c r="L4006" s="244" t="n"/>
      <c r="M4006" s="259" t="n"/>
      <c r="N4006" s="244" t="n"/>
      <c r="O4006" s="244" t="n"/>
      <c r="P4006" s="244" t="n"/>
      <c r="Q4006" s="244" t="n"/>
      <c r="R4006" s="244" t="n"/>
      <c r="S4006" s="223" t="n"/>
      <c r="T4006" s="244" t="n"/>
      <c r="U4006" s="246" t="n"/>
      <c r="V4006" s="244" t="n"/>
      <c r="W4006" s="244" t="n"/>
      <c r="X4006" s="244" t="n"/>
      <c r="Y4006" s="269" t="n"/>
      <c r="Z4006" s="270" t="n"/>
      <c r="AA4006" s="241" t="n"/>
      <c r="AB4006" s="244" t="n"/>
    </row>
    <row r="4007" ht="15" customHeight="1" s="283">
      <c r="A4007" s="109" t="n"/>
      <c r="B4007" s="222" t="n"/>
      <c r="C4007" s="244" t="n"/>
      <c r="D4007" s="244" t="n"/>
      <c r="E4007" s="244" t="n"/>
      <c r="F4007" s="244" t="n"/>
      <c r="G4007" s="244" t="n"/>
      <c r="H4007" s="244" t="n"/>
      <c r="I4007" s="267" t="n"/>
      <c r="J4007" s="268" t="n"/>
      <c r="K4007" s="244" t="n"/>
      <c r="L4007" s="244" t="n"/>
      <c r="M4007" s="259" t="n"/>
      <c r="N4007" s="244" t="n"/>
      <c r="O4007" s="244" t="n"/>
      <c r="P4007" s="244" t="n"/>
      <c r="Q4007" s="244" t="n"/>
      <c r="R4007" s="244" t="n"/>
      <c r="S4007" s="223" t="n"/>
      <c r="T4007" s="244" t="n"/>
      <c r="U4007" s="246" t="n"/>
      <c r="V4007" s="244" t="n"/>
      <c r="W4007" s="244" t="n"/>
      <c r="X4007" s="244" t="n"/>
      <c r="Y4007" s="269" t="n"/>
      <c r="Z4007" s="270" t="n"/>
      <c r="AA4007" s="241" t="n"/>
      <c r="AB4007" s="244" t="n"/>
    </row>
    <row r="4008" ht="15" customHeight="1" s="283">
      <c r="A4008" s="109" t="n"/>
      <c r="B4008" s="222" t="n"/>
      <c r="C4008" s="244" t="n"/>
      <c r="D4008" s="244" t="n"/>
      <c r="E4008" s="244" t="n"/>
      <c r="F4008" s="244" t="n"/>
      <c r="G4008" s="244" t="n"/>
      <c r="H4008" s="244" t="n"/>
      <c r="I4008" s="267" t="n"/>
      <c r="J4008" s="268" t="n"/>
      <c r="K4008" s="244" t="n"/>
      <c r="L4008" s="244" t="n"/>
      <c r="M4008" s="259" t="n"/>
      <c r="N4008" s="244" t="n"/>
      <c r="O4008" s="244" t="n"/>
      <c r="P4008" s="244" t="n"/>
      <c r="Q4008" s="244" t="n"/>
      <c r="R4008" s="244" t="n"/>
      <c r="S4008" s="223" t="n"/>
      <c r="T4008" s="244" t="n"/>
      <c r="U4008" s="246" t="n"/>
      <c r="V4008" s="244" t="n"/>
      <c r="W4008" s="244" t="n"/>
      <c r="X4008" s="244" t="n"/>
      <c r="Y4008" s="269" t="n"/>
      <c r="Z4008" s="270" t="n"/>
      <c r="AA4008" s="241" t="n"/>
      <c r="AB4008" s="244" t="n"/>
    </row>
    <row r="4009" ht="15" customHeight="1" s="283">
      <c r="A4009" s="109" t="n"/>
      <c r="B4009" s="222" t="n"/>
      <c r="C4009" s="244" t="n"/>
      <c r="D4009" s="244" t="n"/>
      <c r="E4009" s="244" t="n"/>
      <c r="F4009" s="244" t="n"/>
      <c r="G4009" s="244" t="n"/>
      <c r="H4009" s="244" t="n"/>
      <c r="I4009" s="267" t="n"/>
      <c r="J4009" s="268" t="n"/>
      <c r="K4009" s="244" t="n"/>
      <c r="L4009" s="244" t="n"/>
      <c r="M4009" s="259" t="n"/>
      <c r="N4009" s="244" t="n"/>
      <c r="O4009" s="244" t="n"/>
      <c r="P4009" s="244" t="n"/>
      <c r="Q4009" s="244" t="n"/>
      <c r="R4009" s="244" t="n"/>
      <c r="S4009" s="223" t="n"/>
      <c r="T4009" s="244" t="n"/>
      <c r="U4009" s="246" t="n"/>
      <c r="V4009" s="244" t="n"/>
      <c r="W4009" s="244" t="n"/>
      <c r="X4009" s="244" t="n"/>
      <c r="Y4009" s="269" t="n"/>
      <c r="Z4009" s="270" t="n"/>
      <c r="AA4009" s="241" t="n"/>
      <c r="AB4009" s="244" t="n"/>
    </row>
    <row r="4010" ht="15" customHeight="1" s="283">
      <c r="A4010" s="109" t="n"/>
      <c r="B4010" s="222" t="n"/>
      <c r="C4010" s="244" t="n"/>
      <c r="D4010" s="244" t="n"/>
      <c r="E4010" s="244" t="n"/>
      <c r="F4010" s="244" t="n"/>
      <c r="G4010" s="244" t="n"/>
      <c r="H4010" s="244" t="n"/>
      <c r="I4010" s="267" t="n"/>
      <c r="J4010" s="268" t="n"/>
      <c r="K4010" s="244" t="n"/>
      <c r="L4010" s="244" t="n"/>
      <c r="M4010" s="259" t="n"/>
      <c r="N4010" s="244" t="n"/>
      <c r="O4010" s="244" t="n"/>
      <c r="P4010" s="244" t="n"/>
      <c r="Q4010" s="244" t="n"/>
      <c r="R4010" s="244" t="n"/>
      <c r="S4010" s="223" t="n"/>
      <c r="T4010" s="244" t="n"/>
      <c r="U4010" s="246" t="n"/>
      <c r="V4010" s="244" t="n"/>
      <c r="W4010" s="244" t="n"/>
      <c r="X4010" s="244" t="n"/>
      <c r="Y4010" s="269" t="n"/>
      <c r="Z4010" s="270" t="n"/>
      <c r="AA4010" s="241" t="n"/>
      <c r="AB4010" s="244" t="n"/>
    </row>
    <row r="4011" ht="15" customHeight="1" s="283">
      <c r="A4011" s="109" t="n"/>
      <c r="B4011" s="222" t="n"/>
      <c r="C4011" s="244" t="n"/>
      <c r="D4011" s="244" t="n"/>
      <c r="E4011" s="244" t="n"/>
      <c r="F4011" s="244" t="n"/>
      <c r="G4011" s="244" t="n"/>
      <c r="H4011" s="244" t="n"/>
      <c r="I4011" s="267" t="n"/>
      <c r="J4011" s="268" t="n"/>
      <c r="K4011" s="244" t="n"/>
      <c r="L4011" s="244" t="n"/>
      <c r="M4011" s="259" t="n"/>
      <c r="N4011" s="244" t="n"/>
      <c r="O4011" s="244" t="n"/>
      <c r="P4011" s="244" t="n"/>
      <c r="Q4011" s="244" t="n"/>
      <c r="R4011" s="244" t="n"/>
      <c r="S4011" s="223" t="n"/>
      <c r="T4011" s="244" t="n"/>
      <c r="U4011" s="246" t="n"/>
      <c r="V4011" s="244" t="n"/>
      <c r="W4011" s="244" t="n"/>
      <c r="X4011" s="244" t="n"/>
      <c r="Y4011" s="269" t="n"/>
      <c r="Z4011" s="270" t="n"/>
      <c r="AA4011" s="241" t="n"/>
      <c r="AB4011" s="244" t="n"/>
    </row>
    <row r="4012" ht="15" customHeight="1" s="283">
      <c r="A4012" s="109" t="n"/>
      <c r="B4012" s="222" t="n"/>
      <c r="C4012" s="244" t="n"/>
      <c r="D4012" s="244" t="n"/>
      <c r="E4012" s="244" t="n"/>
      <c r="F4012" s="244" t="n"/>
      <c r="G4012" s="244" t="n"/>
      <c r="H4012" s="244" t="n"/>
      <c r="I4012" s="267" t="n"/>
      <c r="J4012" s="268" t="n"/>
      <c r="K4012" s="244" t="n"/>
      <c r="L4012" s="244" t="n"/>
      <c r="M4012" s="259" t="n"/>
      <c r="N4012" s="244" t="n"/>
      <c r="O4012" s="244" t="n"/>
      <c r="P4012" s="244" t="n"/>
      <c r="Q4012" s="244" t="n"/>
      <c r="R4012" s="244" t="n"/>
      <c r="S4012" s="223" t="n"/>
      <c r="T4012" s="244" t="n"/>
      <c r="U4012" s="246" t="n"/>
      <c r="V4012" s="244" t="n"/>
      <c r="W4012" s="244" t="n"/>
      <c r="X4012" s="244" t="n"/>
      <c r="Y4012" s="269" t="n"/>
      <c r="Z4012" s="270" t="n"/>
      <c r="AA4012" s="241" t="n"/>
      <c r="AB4012" s="244" t="n"/>
    </row>
    <row r="4013" ht="15" customHeight="1" s="283">
      <c r="A4013" s="109" t="n"/>
      <c r="B4013" s="222" t="n"/>
      <c r="C4013" s="244" t="n"/>
      <c r="D4013" s="244" t="n"/>
      <c r="E4013" s="244" t="n"/>
      <c r="F4013" s="244" t="n"/>
      <c r="G4013" s="244" t="n"/>
      <c r="H4013" s="244" t="n"/>
      <c r="I4013" s="267" t="n"/>
      <c r="J4013" s="268" t="n"/>
      <c r="K4013" s="244" t="n"/>
      <c r="L4013" s="244" t="n"/>
      <c r="M4013" s="259" t="n"/>
      <c r="N4013" s="244" t="n"/>
      <c r="O4013" s="244" t="n"/>
      <c r="P4013" s="244" t="n"/>
      <c r="Q4013" s="244" t="n"/>
      <c r="R4013" s="244" t="n"/>
      <c r="S4013" s="223" t="n"/>
      <c r="T4013" s="244" t="n"/>
      <c r="U4013" s="246" t="n"/>
      <c r="V4013" s="244" t="n"/>
      <c r="W4013" s="244" t="n"/>
      <c r="X4013" s="244" t="n"/>
      <c r="Y4013" s="269" t="n"/>
      <c r="Z4013" s="270" t="n"/>
      <c r="AA4013" s="241" t="n"/>
      <c r="AB4013" s="244" t="n"/>
    </row>
    <row r="4014" ht="15" customHeight="1" s="283">
      <c r="A4014" s="109" t="n"/>
      <c r="B4014" s="222" t="n"/>
      <c r="C4014" s="244" t="n"/>
      <c r="D4014" s="244" t="n"/>
      <c r="E4014" s="244" t="n"/>
      <c r="F4014" s="244" t="n"/>
      <c r="G4014" s="244" t="n"/>
      <c r="H4014" s="244" t="n"/>
      <c r="I4014" s="267" t="n"/>
      <c r="J4014" s="268" t="n"/>
      <c r="K4014" s="244" t="n"/>
      <c r="L4014" s="244" t="n"/>
      <c r="M4014" s="259" t="n"/>
      <c r="N4014" s="244" t="n"/>
      <c r="O4014" s="244" t="n"/>
      <c r="P4014" s="244" t="n"/>
      <c r="Q4014" s="244" t="n"/>
      <c r="R4014" s="244" t="n"/>
      <c r="S4014" s="223" t="n"/>
      <c r="T4014" s="244" t="n"/>
      <c r="U4014" s="246" t="n"/>
      <c r="V4014" s="244" t="n"/>
      <c r="W4014" s="244" t="n"/>
      <c r="X4014" s="244" t="n"/>
      <c r="Y4014" s="269" t="n"/>
      <c r="Z4014" s="270" t="n"/>
      <c r="AA4014" s="241" t="n"/>
      <c r="AB4014" s="244" t="n"/>
    </row>
    <row r="4015" ht="15" customHeight="1" s="283">
      <c r="A4015" s="109" t="n"/>
      <c r="B4015" s="222" t="n"/>
      <c r="C4015" s="244" t="n"/>
      <c r="D4015" s="244" t="n"/>
      <c r="E4015" s="244" t="n"/>
      <c r="F4015" s="244" t="n"/>
      <c r="G4015" s="244" t="n"/>
      <c r="H4015" s="244" t="n"/>
      <c r="I4015" s="267" t="n"/>
      <c r="J4015" s="268" t="n"/>
      <c r="K4015" s="244" t="n"/>
      <c r="L4015" s="244" t="n"/>
      <c r="M4015" s="259" t="n"/>
      <c r="N4015" s="244" t="n"/>
      <c r="O4015" s="244" t="n"/>
      <c r="P4015" s="244" t="n"/>
      <c r="Q4015" s="244" t="n"/>
      <c r="R4015" s="244" t="n"/>
      <c r="S4015" s="223" t="n"/>
      <c r="T4015" s="244" t="n"/>
      <c r="U4015" s="246" t="n"/>
      <c r="V4015" s="244" t="n"/>
      <c r="W4015" s="244" t="n"/>
      <c r="X4015" s="244" t="n"/>
      <c r="Y4015" s="269" t="n"/>
      <c r="Z4015" s="270" t="n"/>
      <c r="AA4015" s="241" t="n"/>
      <c r="AB4015" s="244" t="n"/>
    </row>
    <row r="4016" ht="15" customHeight="1" s="283">
      <c r="A4016" s="109" t="n"/>
      <c r="B4016" s="222" t="n"/>
      <c r="C4016" s="244" t="n"/>
      <c r="D4016" s="244" t="n"/>
      <c r="E4016" s="244" t="n"/>
      <c r="F4016" s="244" t="n"/>
      <c r="G4016" s="244" t="n"/>
      <c r="H4016" s="244" t="n"/>
      <c r="I4016" s="267" t="n"/>
      <c r="J4016" s="268" t="n"/>
      <c r="K4016" s="244" t="n"/>
      <c r="L4016" s="244" t="n"/>
      <c r="M4016" s="259" t="n"/>
      <c r="N4016" s="244" t="n"/>
      <c r="O4016" s="244" t="n"/>
      <c r="P4016" s="244" t="n"/>
      <c r="Q4016" s="244" t="n"/>
      <c r="R4016" s="244" t="n"/>
      <c r="S4016" s="223" t="n"/>
      <c r="T4016" s="244" t="n"/>
      <c r="U4016" s="246" t="n"/>
      <c r="V4016" s="244" t="n"/>
      <c r="W4016" s="244" t="n"/>
      <c r="X4016" s="244" t="n"/>
      <c r="Y4016" s="269" t="n"/>
      <c r="Z4016" s="270" t="n"/>
      <c r="AA4016" s="241" t="n"/>
      <c r="AB4016" s="244" t="n"/>
    </row>
    <row r="4017" ht="15" customHeight="1" s="283">
      <c r="A4017" s="109" t="n"/>
      <c r="B4017" s="222" t="n"/>
      <c r="C4017" s="244" t="n"/>
      <c r="D4017" s="244" t="n"/>
      <c r="E4017" s="244" t="n"/>
      <c r="F4017" s="244" t="n"/>
      <c r="G4017" s="244" t="n"/>
      <c r="H4017" s="244" t="n"/>
      <c r="I4017" s="267" t="n"/>
      <c r="J4017" s="268" t="n"/>
      <c r="K4017" s="244" t="n"/>
      <c r="L4017" s="244" t="n"/>
      <c r="M4017" s="259" t="n"/>
      <c r="N4017" s="244" t="n"/>
      <c r="O4017" s="244" t="n"/>
      <c r="P4017" s="244" t="n"/>
      <c r="Q4017" s="244" t="n"/>
      <c r="R4017" s="244" t="n"/>
      <c r="S4017" s="223" t="n"/>
      <c r="T4017" s="244" t="n"/>
      <c r="U4017" s="246" t="n"/>
      <c r="V4017" s="244" t="n"/>
      <c r="W4017" s="244" t="n"/>
      <c r="X4017" s="244" t="n"/>
      <c r="Y4017" s="269" t="n"/>
      <c r="Z4017" s="270" t="n"/>
      <c r="AA4017" s="241" t="n"/>
      <c r="AB4017" s="244" t="n"/>
    </row>
    <row r="4018" ht="15" customHeight="1" s="283">
      <c r="A4018" s="109" t="n"/>
      <c r="B4018" s="222" t="n"/>
      <c r="C4018" s="244" t="n"/>
      <c r="D4018" s="244" t="n"/>
      <c r="E4018" s="244" t="n"/>
      <c r="F4018" s="244" t="n"/>
      <c r="G4018" s="244" t="n"/>
      <c r="H4018" s="244" t="n"/>
      <c r="I4018" s="267" t="n"/>
      <c r="J4018" s="268" t="n"/>
      <c r="K4018" s="244" t="n"/>
      <c r="L4018" s="244" t="n"/>
      <c r="M4018" s="259" t="n"/>
      <c r="N4018" s="244" t="n"/>
      <c r="O4018" s="244" t="n"/>
      <c r="P4018" s="244" t="n"/>
      <c r="Q4018" s="244" t="n"/>
      <c r="R4018" s="244" t="n"/>
      <c r="S4018" s="223" t="n"/>
      <c r="T4018" s="244" t="n"/>
      <c r="U4018" s="246" t="n"/>
      <c r="V4018" s="244" t="n"/>
      <c r="W4018" s="244" t="n"/>
      <c r="X4018" s="244" t="n"/>
      <c r="Y4018" s="269" t="n"/>
      <c r="Z4018" s="270" t="n"/>
      <c r="AA4018" s="241" t="n"/>
      <c r="AB4018" s="244" t="n"/>
    </row>
    <row r="4019" ht="15" customHeight="1" s="283">
      <c r="A4019" s="109" t="n"/>
      <c r="B4019" s="222" t="n"/>
      <c r="C4019" s="244" t="n"/>
      <c r="D4019" s="244" t="n"/>
      <c r="E4019" s="244" t="n"/>
      <c r="F4019" s="244" t="n"/>
      <c r="G4019" s="244" t="n"/>
      <c r="H4019" s="244" t="n"/>
      <c r="I4019" s="267" t="n"/>
      <c r="J4019" s="268" t="n"/>
      <c r="K4019" s="244" t="n"/>
      <c r="L4019" s="244" t="n"/>
      <c r="M4019" s="259" t="n"/>
      <c r="N4019" s="244" t="n"/>
      <c r="O4019" s="244" t="n"/>
      <c r="P4019" s="244" t="n"/>
      <c r="Q4019" s="244" t="n"/>
      <c r="R4019" s="244" t="n"/>
      <c r="S4019" s="223" t="n"/>
      <c r="T4019" s="244" t="n"/>
      <c r="U4019" s="246" t="n"/>
      <c r="V4019" s="244" t="n"/>
      <c r="W4019" s="244" t="n"/>
      <c r="X4019" s="244" t="n"/>
      <c r="Y4019" s="269" t="n"/>
      <c r="Z4019" s="270" t="n"/>
      <c r="AA4019" s="241" t="n"/>
      <c r="AB4019" s="244" t="n"/>
    </row>
    <row r="4020" ht="15" customHeight="1" s="283">
      <c r="A4020" s="109" t="n"/>
      <c r="B4020" s="222" t="n"/>
      <c r="C4020" s="244" t="n"/>
      <c r="D4020" s="244" t="n"/>
      <c r="E4020" s="244" t="n"/>
      <c r="F4020" s="244" t="n"/>
      <c r="G4020" s="244" t="n"/>
      <c r="H4020" s="244" t="n"/>
      <c r="I4020" s="267" t="n"/>
      <c r="J4020" s="268" t="n"/>
      <c r="K4020" s="244" t="n"/>
      <c r="L4020" s="244" t="n"/>
      <c r="M4020" s="259" t="n"/>
      <c r="N4020" s="244" t="n"/>
      <c r="O4020" s="244" t="n"/>
      <c r="P4020" s="244" t="n"/>
      <c r="Q4020" s="244" t="n"/>
      <c r="R4020" s="244" t="n"/>
      <c r="S4020" s="223" t="n"/>
      <c r="T4020" s="244" t="n"/>
      <c r="U4020" s="246" t="n"/>
      <c r="V4020" s="244" t="n"/>
      <c r="W4020" s="244" t="n"/>
      <c r="X4020" s="244" t="n"/>
      <c r="Y4020" s="269" t="n"/>
      <c r="Z4020" s="270" t="n"/>
      <c r="AA4020" s="241" t="n"/>
      <c r="AB4020" s="244" t="n"/>
    </row>
    <row r="4021" ht="15" customHeight="1" s="283">
      <c r="A4021" s="109" t="n"/>
      <c r="B4021" s="222" t="n"/>
      <c r="C4021" s="244" t="n"/>
      <c r="D4021" s="244" t="n"/>
      <c r="E4021" s="244" t="n"/>
      <c r="F4021" s="244" t="n"/>
      <c r="G4021" s="244" t="n"/>
      <c r="H4021" s="244" t="n"/>
      <c r="I4021" s="267" t="n"/>
      <c r="J4021" s="268" t="n"/>
      <c r="K4021" s="244" t="n"/>
      <c r="L4021" s="244" t="n"/>
      <c r="M4021" s="259" t="n"/>
      <c r="N4021" s="244" t="n"/>
      <c r="O4021" s="244" t="n"/>
      <c r="P4021" s="244" t="n"/>
      <c r="Q4021" s="244" t="n"/>
      <c r="R4021" s="244" t="n"/>
      <c r="S4021" s="223" t="n"/>
      <c r="T4021" s="244" t="n"/>
      <c r="U4021" s="246" t="n"/>
      <c r="V4021" s="244" t="n"/>
      <c r="W4021" s="244" t="n"/>
      <c r="X4021" s="244" t="n"/>
      <c r="Y4021" s="269" t="n"/>
      <c r="Z4021" s="270" t="n"/>
      <c r="AA4021" s="241" t="n"/>
      <c r="AB4021" s="244" t="n"/>
    </row>
    <row r="4022" ht="15" customHeight="1" s="283">
      <c r="A4022" s="109" t="n"/>
      <c r="B4022" s="222" t="n"/>
      <c r="C4022" s="244" t="n"/>
      <c r="D4022" s="244" t="n"/>
      <c r="E4022" s="244" t="n"/>
      <c r="F4022" s="244" t="n"/>
      <c r="G4022" s="244" t="n"/>
      <c r="H4022" s="244" t="n"/>
      <c r="I4022" s="267" t="n"/>
      <c r="J4022" s="268" t="n"/>
      <c r="K4022" s="244" t="n"/>
      <c r="L4022" s="244" t="n"/>
      <c r="M4022" s="259" t="n"/>
      <c r="N4022" s="244" t="n"/>
      <c r="O4022" s="244" t="n"/>
      <c r="P4022" s="244" t="n"/>
      <c r="Q4022" s="244" t="n"/>
      <c r="R4022" s="244" t="n"/>
      <c r="S4022" s="223" t="n"/>
      <c r="T4022" s="244" t="n"/>
      <c r="U4022" s="246" t="n"/>
      <c r="V4022" s="244" t="n"/>
      <c r="W4022" s="244" t="n"/>
      <c r="X4022" s="244" t="n"/>
      <c r="Y4022" s="269" t="n"/>
      <c r="Z4022" s="270" t="n"/>
      <c r="AA4022" s="241" t="n"/>
      <c r="AB4022" s="244" t="n"/>
    </row>
    <row r="4023" ht="15" customHeight="1" s="283">
      <c r="A4023" s="109" t="n"/>
      <c r="B4023" s="222" t="n"/>
      <c r="C4023" s="244" t="n"/>
      <c r="D4023" s="244" t="n"/>
      <c r="E4023" s="244" t="n"/>
      <c r="F4023" s="244" t="n"/>
      <c r="G4023" s="244" t="n"/>
      <c r="H4023" s="244" t="n"/>
      <c r="I4023" s="267" t="n"/>
      <c r="J4023" s="268" t="n"/>
      <c r="K4023" s="244" t="n"/>
      <c r="L4023" s="244" t="n"/>
      <c r="M4023" s="259" t="n"/>
      <c r="N4023" s="244" t="n"/>
      <c r="O4023" s="244" t="n"/>
      <c r="P4023" s="244" t="n"/>
      <c r="Q4023" s="244" t="n"/>
      <c r="R4023" s="244" t="n"/>
      <c r="S4023" s="223" t="n"/>
      <c r="T4023" s="244" t="n"/>
      <c r="U4023" s="246" t="n"/>
      <c r="V4023" s="244" t="n"/>
      <c r="W4023" s="244" t="n"/>
      <c r="X4023" s="244" t="n"/>
      <c r="Y4023" s="269" t="n"/>
      <c r="Z4023" s="270" t="n"/>
      <c r="AA4023" s="241" t="n"/>
      <c r="AB4023" s="244" t="n"/>
    </row>
    <row r="4024" ht="15" customHeight="1" s="283">
      <c r="A4024" s="109" t="n"/>
      <c r="B4024" s="222" t="n"/>
      <c r="C4024" s="244" t="n"/>
      <c r="D4024" s="244" t="n"/>
      <c r="E4024" s="244" t="n"/>
      <c r="F4024" s="244" t="n"/>
      <c r="G4024" s="244" t="n"/>
      <c r="H4024" s="244" t="n"/>
      <c r="I4024" s="267" t="n"/>
      <c r="J4024" s="268" t="n"/>
      <c r="K4024" s="244" t="n"/>
      <c r="L4024" s="244" t="n"/>
      <c r="M4024" s="259" t="n"/>
      <c r="N4024" s="244" t="n"/>
      <c r="O4024" s="244" t="n"/>
      <c r="P4024" s="244" t="n"/>
      <c r="Q4024" s="244" t="n"/>
      <c r="R4024" s="244" t="n"/>
      <c r="S4024" s="223" t="n"/>
      <c r="T4024" s="244" t="n"/>
      <c r="U4024" s="246" t="n"/>
      <c r="V4024" s="244" t="n"/>
      <c r="W4024" s="244" t="n"/>
      <c r="X4024" s="244" t="n"/>
      <c r="Y4024" s="269" t="n"/>
      <c r="Z4024" s="270" t="n"/>
      <c r="AA4024" s="241" t="n"/>
      <c r="AB4024" s="244" t="n"/>
    </row>
    <row r="4025" ht="15" customHeight="1" s="283">
      <c r="A4025" s="109" t="n"/>
      <c r="B4025" s="222" t="n"/>
      <c r="C4025" s="244" t="n"/>
      <c r="D4025" s="244" t="n"/>
      <c r="E4025" s="244" t="n"/>
      <c r="F4025" s="244" t="n"/>
      <c r="G4025" s="244" t="n"/>
      <c r="H4025" s="244" t="n"/>
      <c r="I4025" s="267" t="n"/>
      <c r="J4025" s="268" t="n"/>
      <c r="K4025" s="244" t="n"/>
      <c r="L4025" s="244" t="n"/>
      <c r="M4025" s="259" t="n"/>
      <c r="N4025" s="244" t="n"/>
      <c r="O4025" s="244" t="n"/>
      <c r="P4025" s="244" t="n"/>
      <c r="Q4025" s="244" t="n"/>
      <c r="R4025" s="244" t="n"/>
      <c r="S4025" s="223" t="n"/>
      <c r="T4025" s="244" t="n"/>
      <c r="U4025" s="246" t="n"/>
      <c r="V4025" s="244" t="n"/>
      <c r="W4025" s="244" t="n"/>
      <c r="X4025" s="244" t="n"/>
      <c r="Y4025" s="269" t="n"/>
      <c r="Z4025" s="270" t="n"/>
      <c r="AA4025" s="241" t="n"/>
      <c r="AB4025" s="244" t="n"/>
    </row>
    <row r="4026" ht="15" customHeight="1" s="283">
      <c r="A4026" s="109" t="n"/>
      <c r="B4026" s="222" t="n"/>
      <c r="C4026" s="244" t="n"/>
      <c r="D4026" s="244" t="n"/>
      <c r="E4026" s="244" t="n"/>
      <c r="F4026" s="244" t="n"/>
      <c r="G4026" s="244" t="n"/>
      <c r="H4026" s="244" t="n"/>
      <c r="I4026" s="267" t="n"/>
      <c r="J4026" s="268" t="n"/>
      <c r="K4026" s="244" t="n"/>
      <c r="L4026" s="244" t="n"/>
      <c r="M4026" s="259" t="n"/>
      <c r="N4026" s="244" t="n"/>
      <c r="O4026" s="244" t="n"/>
      <c r="P4026" s="244" t="n"/>
      <c r="Q4026" s="244" t="n"/>
      <c r="R4026" s="244" t="n"/>
      <c r="S4026" s="223" t="n"/>
      <c r="T4026" s="244" t="n"/>
      <c r="U4026" s="246" t="n"/>
      <c r="V4026" s="244" t="n"/>
      <c r="W4026" s="244" t="n"/>
      <c r="X4026" s="244" t="n"/>
      <c r="Y4026" s="269" t="n"/>
      <c r="Z4026" s="270" t="n"/>
      <c r="AA4026" s="241" t="n"/>
      <c r="AB4026" s="244" t="n"/>
    </row>
    <row r="4027" ht="15" customHeight="1" s="283">
      <c r="A4027" s="109" t="n"/>
      <c r="B4027" s="222" t="n"/>
      <c r="C4027" s="244" t="n"/>
      <c r="D4027" s="244" t="n"/>
      <c r="E4027" s="244" t="n"/>
      <c r="F4027" s="244" t="n"/>
      <c r="G4027" s="244" t="n"/>
      <c r="H4027" s="244" t="n"/>
      <c r="I4027" s="267" t="n"/>
      <c r="J4027" s="268" t="n"/>
      <c r="K4027" s="244" t="n"/>
      <c r="L4027" s="244" t="n"/>
      <c r="M4027" s="259" t="n"/>
      <c r="N4027" s="244" t="n"/>
      <c r="O4027" s="244" t="n"/>
      <c r="P4027" s="244" t="n"/>
      <c r="Q4027" s="244" t="n"/>
      <c r="R4027" s="244" t="n"/>
      <c r="S4027" s="223" t="n"/>
      <c r="T4027" s="244" t="n"/>
      <c r="U4027" s="246" t="n"/>
      <c r="V4027" s="244" t="n"/>
      <c r="W4027" s="244" t="n"/>
      <c r="X4027" s="244" t="n"/>
      <c r="Y4027" s="269" t="n"/>
      <c r="Z4027" s="270" t="n"/>
      <c r="AA4027" s="241" t="n"/>
      <c r="AB4027" s="244" t="n"/>
    </row>
    <row r="4028" ht="15" customHeight="1" s="283">
      <c r="A4028" s="109" t="n"/>
      <c r="B4028" s="222" t="n"/>
      <c r="C4028" s="244" t="n"/>
      <c r="D4028" s="244" t="n"/>
      <c r="E4028" s="244" t="n"/>
      <c r="F4028" s="244" t="n"/>
      <c r="G4028" s="244" t="n"/>
      <c r="H4028" s="244" t="n"/>
      <c r="I4028" s="267" t="n"/>
      <c r="J4028" s="204" t="n"/>
      <c r="K4028" s="244" t="n"/>
      <c r="L4028" s="244" t="n"/>
      <c r="M4028" s="259" t="n"/>
      <c r="N4028" s="244" t="n"/>
      <c r="O4028" s="244" t="n"/>
      <c r="P4028" s="244" t="n"/>
      <c r="Q4028" s="244" t="n"/>
      <c r="R4028" s="244" t="n"/>
      <c r="S4028" s="223" t="n"/>
      <c r="T4028" s="244" t="n"/>
      <c r="U4028" s="246" t="n"/>
      <c r="V4028" s="244" t="n"/>
      <c r="W4028" s="244" t="n"/>
      <c r="X4028" s="244" t="n"/>
      <c r="Y4028" s="269" t="n"/>
      <c r="Z4028" s="270" t="n"/>
      <c r="AA4028" s="241" t="n"/>
      <c r="AB4028" s="244" t="n"/>
    </row>
    <row r="4029" ht="15" customHeight="1" s="283">
      <c r="A4029" s="109" t="n"/>
      <c r="B4029" s="222" t="n"/>
      <c r="C4029" s="244" t="n"/>
      <c r="D4029" s="244" t="n"/>
      <c r="E4029" s="244" t="n"/>
      <c r="F4029" s="244" t="n"/>
      <c r="G4029" s="244" t="n"/>
      <c r="H4029" s="244" t="n"/>
      <c r="I4029" s="267" t="n"/>
      <c r="J4029" s="268" t="n"/>
      <c r="K4029" s="244" t="n"/>
      <c r="L4029" s="244" t="n"/>
      <c r="M4029" s="259" t="n"/>
      <c r="N4029" s="244" t="n"/>
      <c r="O4029" s="244" t="n"/>
      <c r="P4029" s="244" t="n"/>
      <c r="Q4029" s="244" t="n"/>
      <c r="R4029" s="244" t="n"/>
      <c r="S4029" s="223" t="n"/>
      <c r="T4029" s="244" t="n"/>
      <c r="U4029" s="246" t="n"/>
      <c r="V4029" s="244" t="n"/>
      <c r="W4029" s="244" t="n"/>
      <c r="X4029" s="244" t="n"/>
      <c r="Y4029" s="269" t="n"/>
      <c r="Z4029" s="270" t="n"/>
      <c r="AA4029" s="241" t="n"/>
      <c r="AB4029" s="244" t="n"/>
    </row>
    <row r="4030" ht="15" customHeight="1" s="283">
      <c r="A4030" s="109" t="n"/>
      <c r="B4030" s="222" t="n"/>
      <c r="C4030" s="244" t="n"/>
      <c r="D4030" s="244" t="n"/>
      <c r="E4030" s="244" t="n"/>
      <c r="F4030" s="244" t="n"/>
      <c r="G4030" s="244" t="n"/>
      <c r="H4030" s="244" t="n"/>
      <c r="I4030" s="267" t="n"/>
      <c r="J4030" s="268" t="n"/>
      <c r="K4030" s="244" t="n"/>
      <c r="L4030" s="244" t="n"/>
      <c r="M4030" s="259" t="n"/>
      <c r="N4030" s="244" t="n"/>
      <c r="O4030" s="244" t="n"/>
      <c r="P4030" s="244" t="n"/>
      <c r="Q4030" s="244" t="n"/>
      <c r="R4030" s="244" t="n"/>
      <c r="S4030" s="223" t="n"/>
      <c r="T4030" s="244" t="n"/>
      <c r="U4030" s="246" t="n"/>
      <c r="V4030" s="244" t="n"/>
      <c r="W4030" s="244" t="n"/>
      <c r="X4030" s="244" t="n"/>
      <c r="Y4030" s="269" t="n"/>
      <c r="Z4030" s="270" t="n"/>
      <c r="AA4030" s="241" t="n"/>
      <c r="AB4030" s="244" t="n"/>
    </row>
    <row r="4031" ht="15" customHeight="1" s="283">
      <c r="A4031" s="109" t="n"/>
      <c r="B4031" s="222" t="n"/>
      <c r="C4031" s="244" t="n"/>
      <c r="D4031" s="244" t="n"/>
      <c r="E4031" s="244" t="n"/>
      <c r="F4031" s="244" t="n"/>
      <c r="G4031" s="244" t="n"/>
      <c r="H4031" s="244" t="n"/>
      <c r="I4031" s="267" t="n"/>
      <c r="J4031" s="268" t="n"/>
      <c r="K4031" s="244" t="n"/>
      <c r="L4031" s="244" t="n"/>
      <c r="M4031" s="259" t="n"/>
      <c r="N4031" s="244" t="n"/>
      <c r="O4031" s="244" t="n"/>
      <c r="P4031" s="244" t="n"/>
      <c r="Q4031" s="244" t="n"/>
      <c r="R4031" s="244" t="n"/>
      <c r="S4031" s="223" t="n"/>
      <c r="T4031" s="244" t="n"/>
      <c r="U4031" s="246" t="n"/>
      <c r="V4031" s="244" t="n"/>
      <c r="W4031" s="244" t="n"/>
      <c r="X4031" s="244" t="n"/>
      <c r="Y4031" s="269" t="n"/>
      <c r="Z4031" s="270" t="n"/>
      <c r="AA4031" s="241" t="n"/>
      <c r="AB4031" s="244" t="n"/>
    </row>
    <row r="4032" ht="15" customHeight="1" s="283">
      <c r="A4032" s="109" t="n"/>
      <c r="B4032" s="222" t="n"/>
      <c r="C4032" s="244" t="n"/>
      <c r="D4032" s="244" t="n"/>
      <c r="E4032" s="244" t="n"/>
      <c r="F4032" s="244" t="n"/>
      <c r="G4032" s="244" t="n"/>
      <c r="H4032" s="244" t="n"/>
      <c r="I4032" s="267" t="n"/>
      <c r="J4032" s="268" t="n"/>
      <c r="K4032" s="244" t="n"/>
      <c r="L4032" s="244" t="n"/>
      <c r="M4032" s="259" t="n"/>
      <c r="N4032" s="244" t="n"/>
      <c r="O4032" s="244" t="n"/>
      <c r="P4032" s="244" t="n"/>
      <c r="Q4032" s="244" t="n"/>
      <c r="R4032" s="244" t="n"/>
      <c r="S4032" s="223" t="n"/>
      <c r="T4032" s="244" t="n"/>
      <c r="U4032" s="246" t="n"/>
      <c r="V4032" s="244" t="n"/>
      <c r="W4032" s="244" t="n"/>
      <c r="X4032" s="244" t="n"/>
      <c r="Y4032" s="269" t="n"/>
      <c r="Z4032" s="270" t="n"/>
      <c r="AA4032" s="241" t="n"/>
      <c r="AB4032" s="244" t="n"/>
    </row>
    <row r="4033" ht="15" customHeight="1" s="283">
      <c r="A4033" s="109" t="n"/>
      <c r="B4033" s="222" t="n"/>
      <c r="C4033" s="244" t="n"/>
      <c r="D4033" s="244" t="n"/>
      <c r="E4033" s="244" t="n"/>
      <c r="F4033" s="244" t="n"/>
      <c r="G4033" s="244" t="n"/>
      <c r="H4033" s="244" t="n"/>
      <c r="I4033" s="267" t="n"/>
      <c r="J4033" s="268" t="n"/>
      <c r="K4033" s="244" t="n"/>
      <c r="L4033" s="244" t="n"/>
      <c r="M4033" s="259" t="n"/>
      <c r="N4033" s="244" t="n"/>
      <c r="O4033" s="244" t="n"/>
      <c r="P4033" s="244" t="n"/>
      <c r="Q4033" s="244" t="n"/>
      <c r="R4033" s="244" t="n"/>
      <c r="S4033" s="223" t="n"/>
      <c r="T4033" s="244" t="n"/>
      <c r="U4033" s="246" t="n"/>
      <c r="V4033" s="244" t="n"/>
      <c r="W4033" s="244" t="n"/>
      <c r="X4033" s="244" t="n"/>
      <c r="Y4033" s="269" t="n"/>
      <c r="Z4033" s="270" t="n"/>
      <c r="AA4033" s="241" t="n"/>
      <c r="AB4033" s="244" t="n"/>
    </row>
    <row r="4034" ht="15" customHeight="1" s="283">
      <c r="A4034" s="109" t="n"/>
      <c r="B4034" s="222" t="n"/>
      <c r="C4034" s="244" t="n"/>
      <c r="D4034" s="244" t="n"/>
      <c r="E4034" s="244" t="n"/>
      <c r="F4034" s="244" t="n"/>
      <c r="G4034" s="244" t="n"/>
      <c r="H4034" s="244" t="n"/>
      <c r="I4034" s="267" t="n"/>
      <c r="J4034" s="268" t="n"/>
      <c r="K4034" s="244" t="n"/>
      <c r="L4034" s="244" t="n"/>
      <c r="M4034" s="259" t="n"/>
      <c r="N4034" s="244" t="n"/>
      <c r="O4034" s="244" t="n"/>
      <c r="P4034" s="244" t="n"/>
      <c r="Q4034" s="244" t="n"/>
      <c r="R4034" s="244" t="n"/>
      <c r="S4034" s="223" t="n"/>
      <c r="T4034" s="244" t="n"/>
      <c r="U4034" s="246" t="n"/>
      <c r="V4034" s="244" t="n"/>
      <c r="W4034" s="244" t="n"/>
      <c r="X4034" s="244" t="n"/>
      <c r="Y4034" s="269" t="n"/>
      <c r="Z4034" s="270" t="n"/>
      <c r="AA4034" s="241" t="n"/>
      <c r="AB4034" s="244" t="n"/>
    </row>
    <row r="4035" ht="15" customHeight="1" s="283">
      <c r="A4035" s="109" t="n"/>
      <c r="B4035" s="222" t="n"/>
      <c r="C4035" s="244" t="n"/>
      <c r="D4035" s="244" t="n"/>
      <c r="E4035" s="244" t="n"/>
      <c r="F4035" s="244" t="n"/>
      <c r="G4035" s="244" t="n"/>
      <c r="H4035" s="244" t="n"/>
      <c r="I4035" s="267" t="n"/>
      <c r="J4035" s="268" t="n"/>
      <c r="K4035" s="244" t="n"/>
      <c r="L4035" s="244" t="n"/>
      <c r="M4035" s="259" t="n"/>
      <c r="N4035" s="244" t="n"/>
      <c r="O4035" s="244" t="n"/>
      <c r="P4035" s="244" t="n"/>
      <c r="Q4035" s="244" t="n"/>
      <c r="R4035" s="244" t="n"/>
      <c r="S4035" s="223" t="n"/>
      <c r="T4035" s="244" t="n"/>
      <c r="U4035" s="246" t="n"/>
      <c r="V4035" s="244" t="n"/>
      <c r="W4035" s="244" t="n"/>
      <c r="X4035" s="244" t="n"/>
      <c r="Y4035" s="269" t="n"/>
      <c r="Z4035" s="270" t="n"/>
      <c r="AA4035" s="241" t="n"/>
      <c r="AB4035" s="244" t="n"/>
    </row>
    <row r="4036" ht="15" customHeight="1" s="283">
      <c r="A4036" s="109" t="n"/>
      <c r="B4036" s="222" t="n"/>
      <c r="C4036" s="244" t="n"/>
      <c r="D4036" s="244" t="n"/>
      <c r="E4036" s="244" t="n"/>
      <c r="F4036" s="244" t="n"/>
      <c r="G4036" s="244" t="n"/>
      <c r="H4036" s="244" t="n"/>
      <c r="I4036" s="267" t="n"/>
      <c r="J4036" s="268" t="n"/>
      <c r="K4036" s="244" t="n"/>
      <c r="L4036" s="244" t="n"/>
      <c r="M4036" s="259" t="n"/>
      <c r="N4036" s="244" t="n"/>
      <c r="O4036" s="244" t="n"/>
      <c r="P4036" s="244" t="n"/>
      <c r="Q4036" s="244" t="n"/>
      <c r="R4036" s="244" t="n"/>
      <c r="S4036" s="223" t="n"/>
      <c r="T4036" s="244" t="n"/>
      <c r="U4036" s="246" t="n"/>
      <c r="V4036" s="244" t="n"/>
      <c r="W4036" s="244" t="n"/>
      <c r="X4036" s="244" t="n"/>
      <c r="Y4036" s="269" t="n"/>
      <c r="Z4036" s="270" t="n"/>
      <c r="AA4036" s="241" t="n"/>
      <c r="AB4036" s="244" t="n"/>
    </row>
    <row r="4037" ht="15" customHeight="1" s="283">
      <c r="A4037" s="109" t="n"/>
      <c r="B4037" s="222" t="n"/>
      <c r="C4037" s="244" t="n"/>
      <c r="D4037" s="244" t="n"/>
      <c r="E4037" s="244" t="n"/>
      <c r="F4037" s="244" t="n"/>
      <c r="G4037" s="244" t="n"/>
      <c r="H4037" s="244" t="n"/>
      <c r="I4037" s="267" t="n"/>
      <c r="J4037" s="268" t="n"/>
      <c r="K4037" s="244" t="n"/>
      <c r="L4037" s="244" t="n"/>
      <c r="M4037" s="259" t="n"/>
      <c r="N4037" s="244" t="n"/>
      <c r="O4037" s="244" t="n"/>
      <c r="P4037" s="244" t="n"/>
      <c r="Q4037" s="244" t="n"/>
      <c r="R4037" s="244" t="n"/>
      <c r="S4037" s="223" t="n"/>
      <c r="T4037" s="244" t="n"/>
      <c r="U4037" s="246" t="n"/>
      <c r="V4037" s="244" t="n"/>
      <c r="W4037" s="244" t="n"/>
      <c r="X4037" s="244" t="n"/>
      <c r="Y4037" s="269" t="n"/>
      <c r="Z4037" s="270" t="n"/>
      <c r="AA4037" s="241" t="n"/>
      <c r="AB4037" s="244" t="n"/>
    </row>
    <row r="4038" ht="15" customHeight="1" s="283">
      <c r="A4038" s="109" t="n"/>
      <c r="B4038" s="222" t="n"/>
      <c r="C4038" s="244" t="n"/>
      <c r="D4038" s="244" t="n"/>
      <c r="E4038" s="244" t="n"/>
      <c r="F4038" s="244" t="n"/>
      <c r="G4038" s="244" t="n"/>
      <c r="H4038" s="244" t="n"/>
      <c r="I4038" s="267" t="n"/>
      <c r="J4038" s="268" t="n"/>
      <c r="K4038" s="244" t="n"/>
      <c r="L4038" s="244" t="n"/>
      <c r="M4038" s="259" t="n"/>
      <c r="N4038" s="244" t="n"/>
      <c r="O4038" s="244" t="n"/>
      <c r="P4038" s="244" t="n"/>
      <c r="Q4038" s="244" t="n"/>
      <c r="R4038" s="244" t="n"/>
      <c r="S4038" s="223" t="n"/>
      <c r="T4038" s="244" t="n"/>
      <c r="U4038" s="246" t="n"/>
      <c r="V4038" s="244" t="n"/>
      <c r="W4038" s="244" t="n"/>
      <c r="X4038" s="244" t="n"/>
      <c r="Y4038" s="269" t="n"/>
      <c r="Z4038" s="270" t="n"/>
      <c r="AA4038" s="241" t="n"/>
      <c r="AB4038" s="244" t="n"/>
    </row>
    <row r="4039" ht="15" customHeight="1" s="283">
      <c r="A4039" s="109" t="n"/>
      <c r="B4039" s="222" t="n"/>
      <c r="C4039" s="244" t="n"/>
      <c r="D4039" s="244" t="n"/>
      <c r="E4039" s="244" t="n"/>
      <c r="F4039" s="244" t="n"/>
      <c r="G4039" s="244" t="n"/>
      <c r="H4039" s="244" t="n"/>
      <c r="I4039" s="267" t="n"/>
      <c r="J4039" s="268" t="n"/>
      <c r="K4039" s="244" t="n"/>
      <c r="L4039" s="244" t="n"/>
      <c r="M4039" s="259" t="n"/>
      <c r="N4039" s="244" t="n"/>
      <c r="O4039" s="244" t="n"/>
      <c r="P4039" s="244" t="n"/>
      <c r="Q4039" s="244" t="n"/>
      <c r="R4039" s="244" t="n"/>
      <c r="S4039" s="223" t="n"/>
      <c r="T4039" s="244" t="n"/>
      <c r="U4039" s="246" t="n"/>
      <c r="V4039" s="244" t="n"/>
      <c r="W4039" s="244" t="n"/>
      <c r="X4039" s="244" t="n"/>
      <c r="Y4039" s="269" t="n"/>
      <c r="Z4039" s="270" t="n"/>
      <c r="AA4039" s="241" t="n"/>
      <c r="AB4039" s="244" t="n"/>
    </row>
    <row r="4040" ht="15" customHeight="1" s="283">
      <c r="A4040" s="109" t="n"/>
      <c r="B4040" s="222" t="n"/>
      <c r="C4040" s="244" t="n"/>
      <c r="D4040" s="244" t="n"/>
      <c r="E4040" s="244" t="n"/>
      <c r="F4040" s="244" t="n"/>
      <c r="G4040" s="244" t="n"/>
      <c r="H4040" s="244" t="n"/>
      <c r="I4040" s="267" t="n"/>
      <c r="J4040" s="268" t="n"/>
      <c r="K4040" s="244" t="n"/>
      <c r="L4040" s="244" t="n"/>
      <c r="M4040" s="259" t="n"/>
      <c r="N4040" s="244" t="n"/>
      <c r="O4040" s="244" t="n"/>
      <c r="P4040" s="244" t="n"/>
      <c r="Q4040" s="244" t="n"/>
      <c r="R4040" s="244" t="n"/>
      <c r="S4040" s="223" t="n"/>
      <c r="T4040" s="244" t="n"/>
      <c r="U4040" s="246" t="n"/>
      <c r="V4040" s="244" t="n"/>
      <c r="W4040" s="244" t="n"/>
      <c r="X4040" s="244" t="n"/>
      <c r="Y4040" s="269" t="n"/>
      <c r="Z4040" s="270" t="n"/>
      <c r="AA4040" s="241" t="n"/>
      <c r="AB4040" s="244" t="n"/>
    </row>
    <row r="4041" ht="15" customHeight="1" s="283">
      <c r="A4041" s="109" t="n"/>
      <c r="B4041" s="222" t="n"/>
      <c r="C4041" s="244" t="n"/>
      <c r="D4041" s="244" t="n"/>
      <c r="E4041" s="244" t="n"/>
      <c r="F4041" s="244" t="n"/>
      <c r="G4041" s="244" t="n"/>
      <c r="H4041" s="244" t="n"/>
      <c r="I4041" s="267" t="n"/>
      <c r="J4041" s="268" t="n"/>
      <c r="K4041" s="244" t="n"/>
      <c r="L4041" s="244" t="n"/>
      <c r="M4041" s="259" t="n"/>
      <c r="N4041" s="244" t="n"/>
      <c r="O4041" s="244" t="n"/>
      <c r="P4041" s="244" t="n"/>
      <c r="Q4041" s="244" t="n"/>
      <c r="R4041" s="244" t="n"/>
      <c r="S4041" s="223" t="n"/>
      <c r="T4041" s="244" t="n"/>
      <c r="U4041" s="246" t="n"/>
      <c r="V4041" s="244" t="n"/>
      <c r="W4041" s="244" t="n"/>
      <c r="X4041" s="244" t="n"/>
      <c r="Y4041" s="269" t="n"/>
      <c r="Z4041" s="270" t="n"/>
      <c r="AA4041" s="241" t="n"/>
      <c r="AB4041" s="244" t="n"/>
    </row>
    <row r="4042" ht="15" customHeight="1" s="283">
      <c r="A4042" s="109" t="n"/>
      <c r="B4042" s="222" t="n"/>
      <c r="C4042" s="244" t="n"/>
      <c r="D4042" s="244" t="n"/>
      <c r="E4042" s="244" t="n"/>
      <c r="F4042" s="244" t="n"/>
      <c r="G4042" s="244" t="n"/>
      <c r="H4042" s="244" t="n"/>
      <c r="I4042" s="267" t="n"/>
      <c r="J4042" s="268" t="n"/>
      <c r="K4042" s="244" t="n"/>
      <c r="L4042" s="244" t="n"/>
      <c r="M4042" s="259" t="n"/>
      <c r="N4042" s="244" t="n"/>
      <c r="O4042" s="244" t="n"/>
      <c r="P4042" s="244" t="n"/>
      <c r="Q4042" s="244" t="n"/>
      <c r="R4042" s="244" t="n"/>
      <c r="S4042" s="223" t="n"/>
      <c r="T4042" s="244" t="n"/>
      <c r="U4042" s="246" t="n"/>
      <c r="V4042" s="244" t="n"/>
      <c r="W4042" s="244" t="n"/>
      <c r="X4042" s="244" t="n"/>
      <c r="Y4042" s="269" t="n"/>
      <c r="Z4042" s="270" t="n"/>
      <c r="AA4042" s="241" t="n"/>
      <c r="AB4042" s="244" t="n"/>
    </row>
    <row r="4043" ht="15" customHeight="1" s="283">
      <c r="A4043" s="109" t="n"/>
      <c r="B4043" s="222" t="n"/>
      <c r="C4043" s="244" t="n"/>
      <c r="D4043" s="244" t="n"/>
      <c r="E4043" s="244" t="n"/>
      <c r="F4043" s="244" t="n"/>
      <c r="G4043" s="244" t="n"/>
      <c r="H4043" s="244" t="n"/>
      <c r="I4043" s="267" t="n"/>
      <c r="J4043" s="268" t="n"/>
      <c r="K4043" s="244" t="n"/>
      <c r="L4043" s="244" t="n"/>
      <c r="M4043" s="259" t="n"/>
      <c r="N4043" s="244" t="n"/>
      <c r="O4043" s="244" t="n"/>
      <c r="P4043" s="244" t="n"/>
      <c r="Q4043" s="244" t="n"/>
      <c r="R4043" s="244" t="n"/>
      <c r="S4043" s="223" t="n"/>
      <c r="T4043" s="244" t="n"/>
      <c r="U4043" s="246" t="n"/>
      <c r="V4043" s="244" t="n"/>
      <c r="W4043" s="244" t="n"/>
      <c r="X4043" s="244" t="n"/>
      <c r="Y4043" s="269" t="n"/>
      <c r="Z4043" s="270" t="n"/>
      <c r="AA4043" s="241" t="n"/>
      <c r="AB4043" s="244" t="n"/>
    </row>
    <row r="4044" ht="15" customHeight="1" s="283">
      <c r="A4044" s="109" t="n"/>
      <c r="B4044" s="222" t="n"/>
      <c r="C4044" s="244" t="n"/>
      <c r="D4044" s="244" t="n"/>
      <c r="E4044" s="244" t="n"/>
      <c r="F4044" s="244" t="n"/>
      <c r="G4044" s="244" t="n"/>
      <c r="H4044" s="244" t="n"/>
      <c r="I4044" s="267" t="n"/>
      <c r="J4044" s="268" t="n"/>
      <c r="K4044" s="244" t="n"/>
      <c r="L4044" s="244" t="n"/>
      <c r="M4044" s="259" t="n"/>
      <c r="N4044" s="244" t="n"/>
      <c r="O4044" s="244" t="n"/>
      <c r="P4044" s="244" t="n"/>
      <c r="Q4044" s="244" t="n"/>
      <c r="R4044" s="244" t="n"/>
      <c r="S4044" s="223" t="n"/>
      <c r="T4044" s="244" t="n"/>
      <c r="U4044" s="246" t="n"/>
      <c r="V4044" s="244" t="n"/>
      <c r="W4044" s="244" t="n"/>
      <c r="X4044" s="244" t="n"/>
      <c r="Y4044" s="269" t="n"/>
      <c r="Z4044" s="270" t="n"/>
      <c r="AA4044" s="241" t="n"/>
      <c r="AB4044" s="244" t="n"/>
    </row>
    <row r="4045" ht="15" customHeight="1" s="283">
      <c r="A4045" s="109" t="n"/>
      <c r="B4045" s="222" t="n"/>
      <c r="C4045" s="244" t="n"/>
      <c r="D4045" s="244" t="n"/>
      <c r="E4045" s="244" t="n"/>
      <c r="F4045" s="244" t="n"/>
      <c r="G4045" s="244" t="n"/>
      <c r="H4045" s="244" t="n"/>
      <c r="I4045" s="267" t="n"/>
      <c r="J4045" s="268" t="n"/>
      <c r="K4045" s="244" t="n"/>
      <c r="L4045" s="244" t="n"/>
      <c r="M4045" s="259" t="n"/>
      <c r="N4045" s="244" t="n"/>
      <c r="O4045" s="244" t="n"/>
      <c r="P4045" s="244" t="n"/>
      <c r="Q4045" s="244" t="n"/>
      <c r="R4045" s="244" t="n"/>
      <c r="S4045" s="223" t="n"/>
      <c r="T4045" s="244" t="n"/>
      <c r="U4045" s="246" t="n"/>
      <c r="V4045" s="244" t="n"/>
      <c r="W4045" s="244" t="n"/>
      <c r="X4045" s="244" t="n"/>
      <c r="Y4045" s="269" t="n"/>
      <c r="Z4045" s="270" t="n"/>
      <c r="AA4045" s="241" t="n"/>
      <c r="AB4045" s="244" t="n"/>
    </row>
    <row r="4046" ht="15" customHeight="1" s="283">
      <c r="A4046" s="109" t="n"/>
      <c r="B4046" s="222" t="n"/>
      <c r="C4046" s="244" t="n"/>
      <c r="D4046" s="244" t="n"/>
      <c r="E4046" s="244" t="n"/>
      <c r="F4046" s="244" t="n"/>
      <c r="G4046" s="244" t="n"/>
      <c r="H4046" s="244" t="n"/>
      <c r="I4046" s="267" t="n"/>
      <c r="J4046" s="268" t="n"/>
      <c r="K4046" s="244" t="n"/>
      <c r="L4046" s="244" t="n"/>
      <c r="M4046" s="259" t="n"/>
      <c r="N4046" s="244" t="n"/>
      <c r="O4046" s="244" t="n"/>
      <c r="P4046" s="244" t="n"/>
      <c r="Q4046" s="244" t="n"/>
      <c r="R4046" s="244" t="n"/>
      <c r="S4046" s="223" t="n"/>
      <c r="T4046" s="244" t="n"/>
      <c r="U4046" s="246" t="n"/>
      <c r="V4046" s="244" t="n"/>
      <c r="W4046" s="244" t="n"/>
      <c r="X4046" s="244" t="n"/>
      <c r="Y4046" s="269" t="n"/>
      <c r="Z4046" s="270" t="n"/>
      <c r="AA4046" s="241" t="n"/>
      <c r="AB4046" s="244" t="n"/>
    </row>
    <row r="4047" ht="15" customHeight="1" s="283">
      <c r="A4047" s="109" t="n"/>
      <c r="B4047" s="222" t="n"/>
      <c r="C4047" s="244" t="n"/>
      <c r="D4047" s="244" t="n"/>
      <c r="E4047" s="244" t="n"/>
      <c r="F4047" s="244" t="n"/>
      <c r="G4047" s="244" t="n"/>
      <c r="H4047" s="244" t="n"/>
      <c r="I4047" s="267" t="n"/>
      <c r="J4047" s="268" t="n"/>
      <c r="K4047" s="244" t="n"/>
      <c r="L4047" s="244" t="n"/>
      <c r="M4047" s="259" t="n"/>
      <c r="N4047" s="244" t="n"/>
      <c r="O4047" s="244" t="n"/>
      <c r="P4047" s="244" t="n"/>
      <c r="Q4047" s="244" t="n"/>
      <c r="R4047" s="244" t="n"/>
      <c r="S4047" s="223" t="n"/>
      <c r="T4047" s="244" t="n"/>
      <c r="U4047" s="246" t="n"/>
      <c r="V4047" s="244" t="n"/>
      <c r="W4047" s="244" t="n"/>
      <c r="X4047" s="244" t="n"/>
      <c r="Y4047" s="269" t="n"/>
      <c r="Z4047" s="270" t="n"/>
      <c r="AA4047" s="241" t="n"/>
      <c r="AB4047" s="244" t="n"/>
    </row>
    <row r="4048" ht="15" customHeight="1" s="283">
      <c r="A4048" s="109" t="n"/>
      <c r="B4048" s="222" t="n"/>
      <c r="C4048" s="244" t="n"/>
      <c r="D4048" s="244" t="n"/>
      <c r="E4048" s="244" t="n"/>
      <c r="F4048" s="244" t="n"/>
      <c r="G4048" s="244" t="n"/>
      <c r="H4048" s="244" t="n"/>
      <c r="I4048" s="267" t="n"/>
      <c r="J4048" s="268" t="n"/>
      <c r="K4048" s="244" t="n"/>
      <c r="L4048" s="244" t="n"/>
      <c r="M4048" s="259" t="n"/>
      <c r="N4048" s="244" t="n"/>
      <c r="O4048" s="244" t="n"/>
      <c r="P4048" s="244" t="n"/>
      <c r="Q4048" s="244" t="n"/>
      <c r="R4048" s="244" t="n"/>
      <c r="S4048" s="223" t="n"/>
      <c r="T4048" s="244" t="n"/>
      <c r="U4048" s="246" t="n"/>
      <c r="V4048" s="244" t="n"/>
      <c r="W4048" s="244" t="n"/>
      <c r="X4048" s="244" t="n"/>
      <c r="Y4048" s="269" t="n"/>
      <c r="Z4048" s="270" t="n"/>
      <c r="AA4048" s="241" t="n"/>
      <c r="AB4048" s="244" t="n"/>
    </row>
    <row r="4049" ht="15" customHeight="1" s="283">
      <c r="A4049" s="109" t="n"/>
      <c r="B4049" s="222" t="n"/>
      <c r="C4049" s="244" t="n"/>
      <c r="D4049" s="244" t="n"/>
      <c r="E4049" s="244" t="n"/>
      <c r="F4049" s="244" t="n"/>
      <c r="G4049" s="244" t="n"/>
      <c r="H4049" s="244" t="n"/>
      <c r="I4049" s="267" t="n"/>
      <c r="J4049" s="268" t="n"/>
      <c r="K4049" s="244" t="n"/>
      <c r="L4049" s="244" t="n"/>
      <c r="M4049" s="259" t="n"/>
      <c r="N4049" s="244" t="n"/>
      <c r="O4049" s="244" t="n"/>
      <c r="P4049" s="244" t="n"/>
      <c r="Q4049" s="244" t="n"/>
      <c r="R4049" s="244" t="n"/>
      <c r="S4049" s="223" t="n"/>
      <c r="T4049" s="244" t="n"/>
      <c r="U4049" s="246" t="n"/>
      <c r="V4049" s="244" t="n"/>
      <c r="W4049" s="244" t="n"/>
      <c r="X4049" s="244" t="n"/>
      <c r="Y4049" s="269" t="n"/>
      <c r="Z4049" s="270" t="n"/>
      <c r="AA4049" s="241" t="n"/>
      <c r="AB4049" s="244" t="n"/>
    </row>
    <row r="4050" ht="15" customHeight="1" s="283">
      <c r="A4050" s="109" t="n"/>
      <c r="B4050" s="222" t="n"/>
      <c r="C4050" s="244" t="n"/>
      <c r="D4050" s="244" t="n"/>
      <c r="E4050" s="244" t="n"/>
      <c r="F4050" s="244" t="n"/>
      <c r="G4050" s="244" t="n"/>
      <c r="H4050" s="244" t="n"/>
      <c r="I4050" s="267" t="n"/>
      <c r="J4050" s="268" t="n"/>
      <c r="K4050" s="244" t="n"/>
      <c r="L4050" s="244" t="n"/>
      <c r="M4050" s="259" t="n"/>
      <c r="N4050" s="244" t="n"/>
      <c r="O4050" s="244" t="n"/>
      <c r="P4050" s="244" t="n"/>
      <c r="Q4050" s="244" t="n"/>
      <c r="R4050" s="244" t="n"/>
      <c r="S4050" s="223" t="n"/>
      <c r="T4050" s="244" t="n"/>
      <c r="U4050" s="246" t="n"/>
      <c r="V4050" s="244" t="n"/>
      <c r="W4050" s="244" t="n"/>
      <c r="X4050" s="244" t="n"/>
      <c r="Y4050" s="269" t="n"/>
      <c r="Z4050" s="270" t="n"/>
      <c r="AA4050" s="241" t="n"/>
      <c r="AB4050" s="244" t="n"/>
    </row>
    <row r="4051" ht="15" customHeight="1" s="283">
      <c r="A4051" s="109" t="n"/>
      <c r="B4051" s="222" t="n"/>
      <c r="C4051" s="244" t="n"/>
      <c r="D4051" s="244" t="n"/>
      <c r="E4051" s="244" t="n"/>
      <c r="F4051" s="244" t="n"/>
      <c r="G4051" s="244" t="n"/>
      <c r="H4051" s="244" t="n"/>
      <c r="I4051" s="267" t="n"/>
      <c r="J4051" s="268" t="n"/>
      <c r="K4051" s="244" t="n"/>
      <c r="L4051" s="244" t="n"/>
      <c r="M4051" s="259" t="n"/>
      <c r="N4051" s="244" t="n"/>
      <c r="O4051" s="244" t="n"/>
      <c r="P4051" s="244" t="n"/>
      <c r="Q4051" s="244" t="n"/>
      <c r="R4051" s="244" t="n"/>
      <c r="S4051" s="223" t="n"/>
      <c r="T4051" s="244" t="n"/>
      <c r="U4051" s="246" t="n"/>
      <c r="V4051" s="244" t="n"/>
      <c r="W4051" s="244" t="n"/>
      <c r="X4051" s="244" t="n"/>
      <c r="Y4051" s="269" t="n"/>
      <c r="Z4051" s="270" t="n"/>
      <c r="AA4051" s="241" t="n"/>
      <c r="AB4051" s="244" t="n"/>
    </row>
    <row r="4052" ht="15" customHeight="1" s="283">
      <c r="A4052" s="109" t="n"/>
      <c r="B4052" s="222" t="n"/>
      <c r="C4052" s="244" t="n"/>
      <c r="D4052" s="244" t="n"/>
      <c r="E4052" s="244" t="n"/>
      <c r="F4052" s="244" t="n"/>
      <c r="G4052" s="244" t="n"/>
      <c r="H4052" s="244" t="n"/>
      <c r="I4052" s="267" t="n"/>
      <c r="J4052" s="268" t="n"/>
      <c r="K4052" s="244" t="n"/>
      <c r="L4052" s="244" t="n"/>
      <c r="M4052" s="259" t="n"/>
      <c r="N4052" s="244" t="n"/>
      <c r="O4052" s="244" t="n"/>
      <c r="P4052" s="244" t="n"/>
      <c r="Q4052" s="244" t="n"/>
      <c r="R4052" s="244" t="n"/>
      <c r="S4052" s="223" t="n"/>
      <c r="T4052" s="244" t="n"/>
      <c r="U4052" s="246" t="n"/>
      <c r="V4052" s="244" t="n"/>
      <c r="W4052" s="244" t="n"/>
      <c r="X4052" s="244" t="n"/>
      <c r="Y4052" s="269" t="n"/>
      <c r="Z4052" s="270" t="n"/>
      <c r="AA4052" s="241" t="n"/>
      <c r="AB4052" s="244" t="n"/>
    </row>
    <row r="4053" ht="15" customHeight="1" s="283">
      <c r="A4053" s="109" t="n"/>
      <c r="B4053" s="222" t="n"/>
      <c r="C4053" s="244" t="n"/>
      <c r="D4053" s="244" t="n"/>
      <c r="E4053" s="244" t="n"/>
      <c r="F4053" s="244" t="n"/>
      <c r="G4053" s="244" t="n"/>
      <c r="H4053" s="244" t="n"/>
      <c r="I4053" s="267" t="n"/>
      <c r="J4053" s="268" t="n"/>
      <c r="K4053" s="244" t="n"/>
      <c r="L4053" s="244" t="n"/>
      <c r="M4053" s="259" t="n"/>
      <c r="N4053" s="244" t="n"/>
      <c r="O4053" s="244" t="n"/>
      <c r="P4053" s="244" t="n"/>
      <c r="Q4053" s="244" t="n"/>
      <c r="R4053" s="244" t="n"/>
      <c r="S4053" s="223" t="n"/>
      <c r="T4053" s="244" t="n"/>
      <c r="U4053" s="246" t="n"/>
      <c r="V4053" s="244" t="n"/>
      <c r="W4053" s="244" t="n"/>
      <c r="X4053" s="244" t="n"/>
      <c r="Y4053" s="269" t="n"/>
      <c r="Z4053" s="270" t="n"/>
      <c r="AA4053" s="241" t="n"/>
      <c r="AB4053" s="244" t="n"/>
    </row>
    <row r="4054" ht="15" customHeight="1" s="283">
      <c r="A4054" s="109" t="n"/>
      <c r="B4054" s="222" t="n"/>
      <c r="C4054" s="244" t="n"/>
      <c r="D4054" s="244" t="n"/>
      <c r="E4054" s="244" t="n"/>
      <c r="F4054" s="244" t="n"/>
      <c r="G4054" s="244" t="n"/>
      <c r="H4054" s="244" t="n"/>
      <c r="I4054" s="267" t="n"/>
      <c r="J4054" s="268" t="n"/>
      <c r="K4054" s="244" t="n"/>
      <c r="L4054" s="244" t="n"/>
      <c r="M4054" s="259" t="n"/>
      <c r="N4054" s="244" t="n"/>
      <c r="O4054" s="244" t="n"/>
      <c r="P4054" s="244" t="n"/>
      <c r="Q4054" s="244" t="n"/>
      <c r="R4054" s="244" t="n"/>
      <c r="S4054" s="223" t="n"/>
      <c r="T4054" s="244" t="n"/>
      <c r="U4054" s="246" t="n"/>
      <c r="V4054" s="244" t="n"/>
      <c r="W4054" s="244" t="n"/>
      <c r="X4054" s="244" t="n"/>
      <c r="Y4054" s="269" t="n"/>
      <c r="Z4054" s="270" t="n"/>
      <c r="AA4054" s="241" t="n"/>
      <c r="AB4054" s="244" t="n"/>
    </row>
    <row r="4055" ht="15" customHeight="1" s="283">
      <c r="A4055" s="109" t="n"/>
      <c r="B4055" s="222" t="n"/>
      <c r="C4055" s="244" t="n"/>
      <c r="D4055" s="244" t="n"/>
      <c r="E4055" s="244" t="n"/>
      <c r="F4055" s="244" t="n"/>
      <c r="G4055" s="244" t="n"/>
      <c r="H4055" s="244" t="n"/>
      <c r="I4055" s="267" t="n"/>
      <c r="J4055" s="268" t="n"/>
      <c r="K4055" s="244" t="n"/>
      <c r="L4055" s="244" t="n"/>
      <c r="M4055" s="259" t="n"/>
      <c r="N4055" s="244" t="n"/>
      <c r="O4055" s="244" t="n"/>
      <c r="P4055" s="244" t="n"/>
      <c r="Q4055" s="244" t="n"/>
      <c r="R4055" s="244" t="n"/>
      <c r="S4055" s="223" t="n"/>
      <c r="T4055" s="244" t="n"/>
      <c r="U4055" s="246" t="n"/>
      <c r="V4055" s="244" t="n"/>
      <c r="W4055" s="244" t="n"/>
      <c r="X4055" s="244" t="n"/>
      <c r="Y4055" s="269" t="n"/>
      <c r="Z4055" s="270" t="n"/>
      <c r="AA4055" s="241" t="n"/>
      <c r="AB4055" s="244" t="n"/>
    </row>
    <row r="4056" ht="15" customHeight="1" s="283">
      <c r="A4056" s="109" t="n"/>
      <c r="B4056" s="222" t="n"/>
      <c r="C4056" s="244" t="n"/>
      <c r="D4056" s="244" t="n"/>
      <c r="E4056" s="244" t="n"/>
      <c r="F4056" s="244" t="n"/>
      <c r="G4056" s="244" t="n"/>
      <c r="H4056" s="244" t="n"/>
      <c r="I4056" s="267" t="n"/>
      <c r="J4056" s="268" t="n"/>
      <c r="K4056" s="244" t="n"/>
      <c r="L4056" s="244" t="n"/>
      <c r="M4056" s="259" t="n"/>
      <c r="N4056" s="244" t="n"/>
      <c r="O4056" s="244" t="n"/>
      <c r="P4056" s="244" t="n"/>
      <c r="Q4056" s="244" t="n"/>
      <c r="R4056" s="244" t="n"/>
      <c r="S4056" s="223" t="n"/>
      <c r="T4056" s="244" t="n"/>
      <c r="U4056" s="246" t="n"/>
      <c r="V4056" s="244" t="n"/>
      <c r="W4056" s="244" t="n"/>
      <c r="X4056" s="244" t="n"/>
      <c r="Y4056" s="269" t="n"/>
      <c r="Z4056" s="270" t="n"/>
      <c r="AA4056" s="241" t="n"/>
      <c r="AB4056" s="244" t="n"/>
    </row>
    <row r="4057" ht="15" customHeight="1" s="283">
      <c r="A4057" s="109" t="n"/>
      <c r="B4057" s="222" t="n"/>
      <c r="C4057" s="244" t="n"/>
      <c r="D4057" s="244" t="n"/>
      <c r="E4057" s="244" t="n"/>
      <c r="F4057" s="244" t="n"/>
      <c r="G4057" s="244" t="n"/>
      <c r="H4057" s="244" t="n"/>
      <c r="I4057" s="267" t="n"/>
      <c r="J4057" s="268" t="n"/>
      <c r="K4057" s="244" t="n"/>
      <c r="L4057" s="244" t="n"/>
      <c r="M4057" s="259" t="n"/>
      <c r="N4057" s="244" t="n"/>
      <c r="O4057" s="244" t="n"/>
      <c r="P4057" s="244" t="n"/>
      <c r="Q4057" s="244" t="n"/>
      <c r="R4057" s="244" t="n"/>
      <c r="S4057" s="223" t="n"/>
      <c r="T4057" s="244" t="n"/>
      <c r="U4057" s="246" t="n"/>
      <c r="V4057" s="244" t="n"/>
      <c r="W4057" s="244" t="n"/>
      <c r="X4057" s="244" t="n"/>
      <c r="Y4057" s="269" t="n"/>
      <c r="Z4057" s="270" t="n"/>
      <c r="AA4057" s="241" t="n"/>
      <c r="AB4057" s="244" t="n"/>
    </row>
    <row r="4058" ht="15" customHeight="1" s="283">
      <c r="A4058" s="109" t="n"/>
      <c r="B4058" s="222" t="n"/>
      <c r="C4058" s="244" t="n"/>
      <c r="D4058" s="244" t="n"/>
      <c r="E4058" s="244" t="n"/>
      <c r="F4058" s="244" t="n"/>
      <c r="G4058" s="244" t="n"/>
      <c r="H4058" s="244" t="n"/>
      <c r="I4058" s="267" t="n"/>
      <c r="J4058" s="268" t="n"/>
      <c r="K4058" s="244" t="n"/>
      <c r="L4058" s="244" t="n"/>
      <c r="M4058" s="259" t="n"/>
      <c r="N4058" s="244" t="n"/>
      <c r="O4058" s="244" t="n"/>
      <c r="P4058" s="244" t="n"/>
      <c r="Q4058" s="244" t="n"/>
      <c r="R4058" s="244" t="n"/>
      <c r="S4058" s="223" t="n"/>
      <c r="T4058" s="244" t="n"/>
      <c r="U4058" s="246" t="n"/>
      <c r="V4058" s="244" t="n"/>
      <c r="W4058" s="244" t="n"/>
      <c r="X4058" s="244" t="n"/>
      <c r="Y4058" s="269" t="n"/>
      <c r="Z4058" s="270" t="n"/>
      <c r="AA4058" s="241" t="n"/>
      <c r="AB4058" s="244" t="n"/>
    </row>
    <row r="4059" ht="15" customHeight="1" s="283">
      <c r="A4059" s="109" t="n"/>
      <c r="B4059" s="222" t="n"/>
      <c r="C4059" s="244" t="n"/>
      <c r="D4059" s="244" t="n"/>
      <c r="E4059" s="244" t="n"/>
      <c r="F4059" s="244" t="n"/>
      <c r="G4059" s="244" t="n"/>
      <c r="H4059" s="244" t="n"/>
      <c r="I4059" s="267" t="n"/>
      <c r="J4059" s="268" t="n"/>
      <c r="K4059" s="244" t="n"/>
      <c r="L4059" s="244" t="n"/>
      <c r="M4059" s="259" t="n"/>
      <c r="N4059" s="244" t="n"/>
      <c r="O4059" s="244" t="n"/>
      <c r="P4059" s="244" t="n"/>
      <c r="Q4059" s="244" t="n"/>
      <c r="R4059" s="244" t="n"/>
      <c r="S4059" s="223" t="n"/>
      <c r="T4059" s="244" t="n"/>
      <c r="U4059" s="246" t="n"/>
      <c r="V4059" s="244" t="n"/>
      <c r="W4059" s="244" t="n"/>
      <c r="X4059" s="244" t="n"/>
      <c r="Y4059" s="269" t="n"/>
      <c r="Z4059" s="270" t="n"/>
      <c r="AA4059" s="241" t="n"/>
      <c r="AB4059" s="244" t="n"/>
    </row>
    <row r="4060" ht="15" customHeight="1" s="283">
      <c r="A4060" s="109" t="n"/>
      <c r="B4060" s="222" t="n"/>
      <c r="C4060" s="244" t="n"/>
      <c r="D4060" s="244" t="n"/>
      <c r="E4060" s="244" t="n"/>
      <c r="F4060" s="244" t="n"/>
      <c r="G4060" s="244" t="n"/>
      <c r="H4060" s="244" t="n"/>
      <c r="I4060" s="267" t="n"/>
      <c r="J4060" s="268" t="n"/>
      <c r="K4060" s="244" t="n"/>
      <c r="L4060" s="244" t="n"/>
      <c r="M4060" s="259" t="n"/>
      <c r="N4060" s="244" t="n"/>
      <c r="O4060" s="244" t="n"/>
      <c r="P4060" s="244" t="n"/>
      <c r="Q4060" s="244" t="n"/>
      <c r="R4060" s="244" t="n"/>
      <c r="S4060" s="223" t="n"/>
      <c r="T4060" s="244" t="n"/>
      <c r="U4060" s="246" t="n"/>
      <c r="V4060" s="244" t="n"/>
      <c r="W4060" s="244" t="n"/>
      <c r="X4060" s="244" t="n"/>
      <c r="Y4060" s="269" t="n"/>
      <c r="Z4060" s="270" t="n"/>
      <c r="AA4060" s="241" t="n"/>
      <c r="AB4060" s="244" t="n"/>
    </row>
    <row r="4061" ht="15" customHeight="1" s="283">
      <c r="A4061" s="109" t="n"/>
      <c r="B4061" s="222" t="n"/>
      <c r="C4061" s="244" t="n"/>
      <c r="D4061" s="244" t="n"/>
      <c r="E4061" s="244" t="n"/>
      <c r="F4061" s="244" t="n"/>
      <c r="G4061" s="244" t="n"/>
      <c r="H4061" s="244" t="n"/>
      <c r="I4061" s="267" t="n"/>
      <c r="J4061" s="268" t="n"/>
      <c r="K4061" s="244" t="n"/>
      <c r="L4061" s="244" t="n"/>
      <c r="M4061" s="259" t="n"/>
      <c r="N4061" s="244" t="n"/>
      <c r="O4061" s="244" t="n"/>
      <c r="P4061" s="244" t="n"/>
      <c r="Q4061" s="244" t="n"/>
      <c r="R4061" s="244" t="n"/>
      <c r="S4061" s="223" t="n"/>
      <c r="T4061" s="244" t="n"/>
      <c r="U4061" s="246" t="n"/>
      <c r="V4061" s="244" t="n"/>
      <c r="W4061" s="244" t="n"/>
      <c r="X4061" s="244" t="n"/>
      <c r="Y4061" s="269" t="n"/>
      <c r="Z4061" s="270" t="n"/>
      <c r="AA4061" s="241" t="n"/>
      <c r="AB4061" s="244" t="n"/>
    </row>
    <row r="4062" ht="15" customHeight="1" s="283">
      <c r="A4062" s="109" t="n"/>
      <c r="B4062" s="222" t="n"/>
      <c r="C4062" s="244" t="n"/>
      <c r="D4062" s="244" t="n"/>
      <c r="E4062" s="244" t="n"/>
      <c r="F4062" s="244" t="n"/>
      <c r="G4062" s="244" t="n"/>
      <c r="H4062" s="244" t="n"/>
      <c r="I4062" s="267" t="n"/>
      <c r="J4062" s="268" t="n"/>
      <c r="K4062" s="244" t="n"/>
      <c r="L4062" s="244" t="n"/>
      <c r="M4062" s="259" t="n"/>
      <c r="N4062" s="244" t="n"/>
      <c r="O4062" s="244" t="n"/>
      <c r="P4062" s="244" t="n"/>
      <c r="Q4062" s="244" t="n"/>
      <c r="R4062" s="244" t="n"/>
      <c r="S4062" s="223" t="n"/>
      <c r="T4062" s="244" t="n"/>
      <c r="U4062" s="246" t="n"/>
      <c r="V4062" s="244" t="n"/>
      <c r="W4062" s="244" t="n"/>
      <c r="X4062" s="244" t="n"/>
      <c r="Y4062" s="269" t="n"/>
      <c r="Z4062" s="270" t="n"/>
      <c r="AA4062" s="241" t="n"/>
      <c r="AB4062" s="244" t="n"/>
    </row>
    <row r="4063" ht="15" customHeight="1" s="283">
      <c r="A4063" s="109" t="n"/>
      <c r="B4063" s="222" t="n"/>
      <c r="C4063" s="244" t="n"/>
      <c r="D4063" s="244" t="n"/>
      <c r="E4063" s="244" t="n"/>
      <c r="F4063" s="244" t="n"/>
      <c r="G4063" s="244" t="n"/>
      <c r="H4063" s="244" t="n"/>
      <c r="I4063" s="267" t="n"/>
      <c r="J4063" s="268" t="n"/>
      <c r="K4063" s="244" t="n"/>
      <c r="L4063" s="244" t="n"/>
      <c r="M4063" s="259" t="n"/>
      <c r="N4063" s="244" t="n"/>
      <c r="O4063" s="244" t="n"/>
      <c r="P4063" s="244" t="n"/>
      <c r="Q4063" s="244" t="n"/>
      <c r="R4063" s="244" t="n"/>
      <c r="S4063" s="223" t="n"/>
      <c r="T4063" s="244" t="n"/>
      <c r="U4063" s="246" t="n"/>
      <c r="V4063" s="244" t="n"/>
      <c r="W4063" s="244" t="n"/>
      <c r="X4063" s="244" t="n"/>
      <c r="Y4063" s="269" t="n"/>
      <c r="Z4063" s="270" t="n"/>
      <c r="AA4063" s="241" t="n"/>
      <c r="AB4063" s="244" t="n"/>
    </row>
    <row r="4064" ht="15" customHeight="1" s="283">
      <c r="A4064" s="109" t="n"/>
      <c r="B4064" s="222" t="n"/>
      <c r="C4064" s="244" t="n"/>
      <c r="D4064" s="244" t="n"/>
      <c r="E4064" s="244" t="n"/>
      <c r="F4064" s="244" t="n"/>
      <c r="G4064" s="244" t="n"/>
      <c r="H4064" s="244" t="n"/>
      <c r="I4064" s="267" t="n"/>
      <c r="J4064" s="268" t="n"/>
      <c r="K4064" s="244" t="n"/>
      <c r="L4064" s="244" t="n"/>
      <c r="M4064" s="259" t="n"/>
      <c r="N4064" s="244" t="n"/>
      <c r="O4064" s="244" t="n"/>
      <c r="P4064" s="244" t="n"/>
      <c r="Q4064" s="244" t="n"/>
      <c r="R4064" s="244" t="n"/>
      <c r="S4064" s="223" t="n"/>
      <c r="T4064" s="244" t="n"/>
      <c r="U4064" s="246" t="n"/>
      <c r="V4064" s="244" t="n"/>
      <c r="W4064" s="244" t="n"/>
      <c r="X4064" s="244" t="n"/>
      <c r="Y4064" s="269" t="n"/>
      <c r="Z4064" s="270" t="n"/>
      <c r="AA4064" s="241" t="n"/>
      <c r="AB4064" s="244" t="n"/>
    </row>
    <row r="4065" ht="15" customHeight="1" s="283">
      <c r="A4065" s="109" t="n"/>
      <c r="B4065" s="222" t="n"/>
      <c r="C4065" s="244" t="n"/>
      <c r="D4065" s="244" t="n"/>
      <c r="E4065" s="244" t="n"/>
      <c r="F4065" s="244" t="n"/>
      <c r="G4065" s="244" t="n"/>
      <c r="H4065" s="244" t="n"/>
      <c r="I4065" s="267" t="n"/>
      <c r="J4065" s="268" t="n"/>
      <c r="K4065" s="244" t="n"/>
      <c r="L4065" s="244" t="n"/>
      <c r="M4065" s="259" t="n"/>
      <c r="N4065" s="244" t="n"/>
      <c r="O4065" s="244" t="n"/>
      <c r="P4065" s="244" t="n"/>
      <c r="Q4065" s="244" t="n"/>
      <c r="R4065" s="244" t="n"/>
      <c r="S4065" s="223" t="n"/>
      <c r="T4065" s="244" t="n"/>
      <c r="U4065" s="246" t="n"/>
      <c r="V4065" s="244" t="n"/>
      <c r="W4065" s="244" t="n"/>
      <c r="X4065" s="244" t="n"/>
      <c r="Y4065" s="269" t="n"/>
      <c r="Z4065" s="270" t="n"/>
      <c r="AA4065" s="241" t="n"/>
      <c r="AB4065" s="244" t="n"/>
    </row>
    <row r="4066" ht="15" customHeight="1" s="283">
      <c r="A4066" s="109" t="n"/>
      <c r="B4066" s="222" t="n"/>
      <c r="C4066" s="244" t="n"/>
      <c r="D4066" s="244" t="n"/>
      <c r="E4066" s="244" t="n"/>
      <c r="F4066" s="244" t="n"/>
      <c r="G4066" s="244" t="n"/>
      <c r="H4066" s="244" t="n"/>
      <c r="I4066" s="267" t="n"/>
      <c r="J4066" s="268" t="n"/>
      <c r="K4066" s="244" t="n"/>
      <c r="L4066" s="244" t="n"/>
      <c r="M4066" s="259" t="n"/>
      <c r="N4066" s="244" t="n"/>
      <c r="O4066" s="244" t="n"/>
      <c r="P4066" s="244" t="n"/>
      <c r="Q4066" s="244" t="n"/>
      <c r="R4066" s="244" t="n"/>
      <c r="S4066" s="223" t="n"/>
      <c r="T4066" s="244" t="n"/>
      <c r="U4066" s="246" t="n"/>
      <c r="V4066" s="244" t="n"/>
      <c r="W4066" s="244" t="n"/>
      <c r="X4066" s="244" t="n"/>
      <c r="Y4066" s="269" t="n"/>
      <c r="Z4066" s="270" t="n"/>
      <c r="AA4066" s="241" t="n"/>
      <c r="AB4066" s="244" t="n"/>
    </row>
    <row r="4067" ht="15" customHeight="1" s="283">
      <c r="A4067" s="109" t="n"/>
      <c r="B4067" s="222" t="n"/>
      <c r="C4067" s="244" t="n"/>
      <c r="D4067" s="244" t="n"/>
      <c r="E4067" s="244" t="n"/>
      <c r="F4067" s="244" t="n"/>
      <c r="G4067" s="244" t="n"/>
      <c r="H4067" s="244" t="n"/>
      <c r="I4067" s="267" t="n"/>
      <c r="J4067" s="268" t="n"/>
      <c r="K4067" s="244" t="n"/>
      <c r="L4067" s="244" t="n"/>
      <c r="M4067" s="259" t="n"/>
      <c r="N4067" s="244" t="n"/>
      <c r="O4067" s="244" t="n"/>
      <c r="P4067" s="244" t="n"/>
      <c r="Q4067" s="244" t="n"/>
      <c r="R4067" s="244" t="n"/>
      <c r="S4067" s="223" t="n"/>
      <c r="T4067" s="244" t="n"/>
      <c r="U4067" s="246" t="n"/>
      <c r="V4067" s="244" t="n"/>
      <c r="W4067" s="244" t="n"/>
      <c r="X4067" s="244" t="n"/>
      <c r="Y4067" s="269" t="n"/>
      <c r="Z4067" s="270" t="n"/>
      <c r="AA4067" s="241" t="n"/>
      <c r="AB4067" s="244" t="n"/>
    </row>
    <row r="4068" ht="15" customHeight="1" s="283">
      <c r="A4068" s="109" t="n"/>
      <c r="B4068" s="222" t="n"/>
      <c r="C4068" s="244" t="n"/>
      <c r="D4068" s="244" t="n"/>
      <c r="E4068" s="244" t="n"/>
      <c r="F4068" s="244" t="n"/>
      <c r="G4068" s="244" t="n"/>
      <c r="H4068" s="244" t="n"/>
      <c r="I4068" s="267" t="n"/>
      <c r="J4068" s="268" t="n"/>
      <c r="K4068" s="244" t="n"/>
      <c r="L4068" s="244" t="n"/>
      <c r="M4068" s="259" t="n"/>
      <c r="N4068" s="244" t="n"/>
      <c r="O4068" s="244" t="n"/>
      <c r="P4068" s="244" t="n"/>
      <c r="Q4068" s="244" t="n"/>
      <c r="R4068" s="244" t="n"/>
      <c r="S4068" s="223" t="n"/>
      <c r="T4068" s="244" t="n"/>
      <c r="U4068" s="246" t="n"/>
      <c r="V4068" s="244" t="n"/>
      <c r="W4068" s="244" t="n"/>
      <c r="X4068" s="244" t="n"/>
      <c r="Y4068" s="269" t="n"/>
      <c r="Z4068" s="270" t="n"/>
      <c r="AA4068" s="241" t="n"/>
      <c r="AB4068" s="244" t="n"/>
    </row>
    <row r="4069" ht="15" customHeight="1" s="283">
      <c r="A4069" s="109" t="n"/>
      <c r="B4069" s="222" t="n"/>
      <c r="C4069" s="244" t="n"/>
      <c r="D4069" s="244" t="n"/>
      <c r="E4069" s="244" t="n"/>
      <c r="F4069" s="244" t="n"/>
      <c r="G4069" s="244" t="n"/>
      <c r="H4069" s="244" t="n"/>
      <c r="I4069" s="267" t="n"/>
      <c r="J4069" s="268" t="n"/>
      <c r="K4069" s="244" t="n"/>
      <c r="L4069" s="244" t="n"/>
      <c r="M4069" s="259" t="n"/>
      <c r="N4069" s="244" t="n"/>
      <c r="O4069" s="244" t="n"/>
      <c r="P4069" s="244" t="n"/>
      <c r="Q4069" s="244" t="n"/>
      <c r="R4069" s="244" t="n"/>
      <c r="S4069" s="223" t="n"/>
      <c r="T4069" s="244" t="n"/>
      <c r="U4069" s="246" t="n"/>
      <c r="V4069" s="244" t="n"/>
      <c r="W4069" s="244" t="n"/>
      <c r="X4069" s="244" t="n"/>
      <c r="Y4069" s="269" t="n"/>
      <c r="Z4069" s="270" t="n"/>
      <c r="AA4069" s="241" t="n"/>
      <c r="AB4069" s="244" t="n"/>
    </row>
    <row r="4070" ht="15" customHeight="1" s="283">
      <c r="A4070" s="109" t="n"/>
      <c r="B4070" s="222" t="n"/>
      <c r="C4070" s="244" t="n"/>
      <c r="D4070" s="244" t="n"/>
      <c r="E4070" s="244" t="n"/>
      <c r="F4070" s="244" t="n"/>
      <c r="G4070" s="244" t="n"/>
      <c r="H4070" s="244" t="n"/>
      <c r="I4070" s="267" t="n"/>
      <c r="J4070" s="268" t="n"/>
      <c r="K4070" s="244" t="n"/>
      <c r="L4070" s="244" t="n"/>
      <c r="M4070" s="259" t="n"/>
      <c r="N4070" s="244" t="n"/>
      <c r="O4070" s="244" t="n"/>
      <c r="P4070" s="244" t="n"/>
      <c r="Q4070" s="244" t="n"/>
      <c r="R4070" s="244" t="n"/>
      <c r="S4070" s="223" t="n"/>
      <c r="T4070" s="244" t="n"/>
      <c r="U4070" s="246" t="n"/>
      <c r="V4070" s="244" t="n"/>
      <c r="W4070" s="244" t="n"/>
      <c r="X4070" s="244" t="n"/>
      <c r="Y4070" s="269" t="n"/>
      <c r="Z4070" s="270" t="n"/>
      <c r="AA4070" s="241" t="n"/>
      <c r="AB4070" s="244" t="n"/>
    </row>
    <row r="4071" ht="15" customHeight="1" s="283">
      <c r="A4071" s="109" t="n"/>
      <c r="B4071" s="222" t="n"/>
      <c r="C4071" s="244" t="n"/>
      <c r="D4071" s="244" t="n"/>
      <c r="E4071" s="244" t="n"/>
      <c r="F4071" s="244" t="n"/>
      <c r="G4071" s="244" t="n"/>
      <c r="H4071" s="244" t="n"/>
      <c r="I4071" s="267" t="n"/>
      <c r="J4071" s="268" t="n"/>
      <c r="K4071" s="244" t="n"/>
      <c r="L4071" s="244" t="n"/>
      <c r="M4071" s="259" t="n"/>
      <c r="N4071" s="244" t="n"/>
      <c r="O4071" s="244" t="n"/>
      <c r="P4071" s="244" t="n"/>
      <c r="Q4071" s="244" t="n"/>
      <c r="R4071" s="244" t="n"/>
      <c r="S4071" s="223" t="n"/>
      <c r="T4071" s="244" t="n"/>
      <c r="U4071" s="246" t="n"/>
      <c r="V4071" s="244" t="n"/>
      <c r="W4071" s="244" t="n"/>
      <c r="X4071" s="244" t="n"/>
      <c r="Y4071" s="269" t="n"/>
      <c r="Z4071" s="270" t="n"/>
      <c r="AA4071" s="241" t="n"/>
      <c r="AB4071" s="244" t="n"/>
    </row>
    <row r="4072" ht="15" customHeight="1" s="283">
      <c r="A4072" s="109" t="n"/>
      <c r="B4072" s="222" t="n"/>
      <c r="C4072" s="244" t="n"/>
      <c r="D4072" s="244" t="n"/>
      <c r="E4072" s="244" t="n"/>
      <c r="F4072" s="244" t="n"/>
      <c r="G4072" s="244" t="n"/>
      <c r="H4072" s="244" t="n"/>
      <c r="I4072" s="267" t="n"/>
      <c r="J4072" s="268" t="n"/>
      <c r="K4072" s="244" t="n"/>
      <c r="L4072" s="244" t="n"/>
      <c r="M4072" s="259" t="n"/>
      <c r="N4072" s="244" t="n"/>
      <c r="O4072" s="244" t="n"/>
      <c r="P4072" s="244" t="n"/>
      <c r="Q4072" s="244" t="n"/>
      <c r="R4072" s="244" t="n"/>
      <c r="S4072" s="223" t="n"/>
      <c r="T4072" s="244" t="n"/>
      <c r="U4072" s="246" t="n"/>
      <c r="V4072" s="244" t="n"/>
      <c r="W4072" s="244" t="n"/>
      <c r="X4072" s="244" t="n"/>
      <c r="Y4072" s="269" t="n"/>
      <c r="Z4072" s="270" t="n"/>
      <c r="AA4072" s="241" t="n"/>
      <c r="AB4072" s="244" t="n"/>
    </row>
    <row r="4073" ht="15" customHeight="1" s="283">
      <c r="A4073" s="109" t="n"/>
      <c r="B4073" s="222" t="n"/>
      <c r="C4073" s="244" t="n"/>
      <c r="D4073" s="244" t="n"/>
      <c r="E4073" s="244" t="n"/>
      <c r="F4073" s="244" t="n"/>
      <c r="G4073" s="244" t="n"/>
      <c r="H4073" s="244" t="n"/>
      <c r="I4073" s="267" t="n"/>
      <c r="J4073" s="268" t="n"/>
      <c r="K4073" s="244" t="n"/>
      <c r="L4073" s="244" t="n"/>
      <c r="M4073" s="259" t="n"/>
      <c r="N4073" s="244" t="n"/>
      <c r="O4073" s="244" t="n"/>
      <c r="P4073" s="244" t="n"/>
      <c r="Q4073" s="244" t="n"/>
      <c r="R4073" s="244" t="n"/>
      <c r="S4073" s="223" t="n"/>
      <c r="T4073" s="244" t="n"/>
      <c r="U4073" s="246" t="n"/>
      <c r="V4073" s="244" t="n"/>
      <c r="W4073" s="244" t="n"/>
      <c r="X4073" s="244" t="n"/>
      <c r="Y4073" s="269" t="n"/>
      <c r="Z4073" s="270" t="n"/>
      <c r="AA4073" s="241" t="n"/>
      <c r="AB4073" s="244" t="n"/>
    </row>
    <row r="4074" ht="15" customHeight="1" s="283">
      <c r="A4074" s="109" t="n"/>
      <c r="B4074" s="222" t="n"/>
      <c r="C4074" s="244" t="n"/>
      <c r="D4074" s="244" t="n"/>
      <c r="E4074" s="244" t="n"/>
      <c r="F4074" s="244" t="n"/>
      <c r="G4074" s="244" t="n"/>
      <c r="H4074" s="244" t="n"/>
      <c r="I4074" s="267" t="n"/>
      <c r="J4074" s="268" t="n"/>
      <c r="K4074" s="244" t="n"/>
      <c r="L4074" s="244" t="n"/>
      <c r="M4074" s="259" t="n"/>
      <c r="N4074" s="244" t="n"/>
      <c r="O4074" s="244" t="n"/>
      <c r="P4074" s="244" t="n"/>
      <c r="Q4074" s="244" t="n"/>
      <c r="R4074" s="244" t="n"/>
      <c r="S4074" s="223" t="n"/>
      <c r="T4074" s="244" t="n"/>
      <c r="U4074" s="246" t="n"/>
      <c r="V4074" s="244" t="n"/>
      <c r="W4074" s="244" t="n"/>
      <c r="X4074" s="244" t="n"/>
      <c r="Y4074" s="269" t="n"/>
      <c r="Z4074" s="270" t="n"/>
      <c r="AA4074" s="241" t="n"/>
      <c r="AB4074" s="244" t="n"/>
    </row>
    <row r="4075" ht="15" customHeight="1" s="283">
      <c r="A4075" s="109" t="n"/>
      <c r="B4075" s="222" t="n"/>
      <c r="C4075" s="244" t="n"/>
      <c r="D4075" s="244" t="n"/>
      <c r="E4075" s="244" t="n"/>
      <c r="F4075" s="244" t="n"/>
      <c r="G4075" s="244" t="n"/>
      <c r="H4075" s="244" t="n"/>
      <c r="I4075" s="267" t="n"/>
      <c r="J4075" s="268" t="n"/>
      <c r="K4075" s="244" t="n"/>
      <c r="L4075" s="244" t="n"/>
      <c r="M4075" s="259" t="n"/>
      <c r="N4075" s="244" t="n"/>
      <c r="O4075" s="244" t="n"/>
      <c r="P4075" s="244" t="n"/>
      <c r="Q4075" s="244" t="n"/>
      <c r="R4075" s="244" t="n"/>
      <c r="S4075" s="223" t="n"/>
      <c r="T4075" s="244" t="n"/>
      <c r="U4075" s="246" t="n"/>
      <c r="V4075" s="244" t="n"/>
      <c r="W4075" s="244" t="n"/>
      <c r="X4075" s="244" t="n"/>
      <c r="Y4075" s="269" t="n"/>
      <c r="Z4075" s="270" t="n"/>
      <c r="AA4075" s="241" t="n"/>
      <c r="AB4075" s="244" t="n"/>
    </row>
    <row r="4076" ht="15" customHeight="1" s="283">
      <c r="A4076" s="109" t="n"/>
      <c r="B4076" s="222" t="n"/>
      <c r="C4076" s="244" t="n"/>
      <c r="D4076" s="244" t="n"/>
      <c r="E4076" s="244" t="n"/>
      <c r="F4076" s="244" t="n"/>
      <c r="G4076" s="244" t="n"/>
      <c r="H4076" s="244" t="n"/>
      <c r="I4076" s="267" t="n"/>
      <c r="J4076" s="268" t="n"/>
      <c r="K4076" s="244" t="n"/>
      <c r="L4076" s="244" t="n"/>
      <c r="M4076" s="259" t="n"/>
      <c r="N4076" s="244" t="n"/>
      <c r="O4076" s="244" t="n"/>
      <c r="P4076" s="244" t="n"/>
      <c r="Q4076" s="244" t="n"/>
      <c r="R4076" s="244" t="n"/>
      <c r="S4076" s="223" t="n"/>
      <c r="T4076" s="244" t="n"/>
      <c r="U4076" s="246" t="n"/>
      <c r="V4076" s="244" t="n"/>
      <c r="W4076" s="244" t="n"/>
      <c r="X4076" s="244" t="n"/>
      <c r="Y4076" s="269" t="n"/>
      <c r="Z4076" s="270" t="n"/>
      <c r="AA4076" s="241" t="n"/>
      <c r="AB4076" s="244" t="n"/>
    </row>
    <row r="4077" ht="15" customHeight="1" s="283">
      <c r="A4077" s="109" t="n"/>
      <c r="B4077" s="222" t="n"/>
      <c r="C4077" s="244" t="n"/>
      <c r="D4077" s="244" t="n"/>
      <c r="E4077" s="244" t="n"/>
      <c r="F4077" s="244" t="n"/>
      <c r="G4077" s="244" t="n"/>
      <c r="H4077" s="244" t="n"/>
      <c r="I4077" s="267" t="n"/>
      <c r="J4077" s="268" t="n"/>
      <c r="K4077" s="244" t="n"/>
      <c r="L4077" s="244" t="n"/>
      <c r="M4077" s="259" t="n"/>
      <c r="N4077" s="244" t="n"/>
      <c r="O4077" s="244" t="n"/>
      <c r="P4077" s="244" t="n"/>
      <c r="Q4077" s="244" t="n"/>
      <c r="R4077" s="244" t="n"/>
      <c r="S4077" s="223" t="n"/>
      <c r="T4077" s="244" t="n"/>
      <c r="U4077" s="246" t="n"/>
      <c r="V4077" s="244" t="n"/>
      <c r="W4077" s="244" t="n"/>
      <c r="X4077" s="244" t="n"/>
      <c r="Y4077" s="269" t="n"/>
      <c r="Z4077" s="270" t="n"/>
      <c r="AA4077" s="241" t="n"/>
      <c r="AB4077" s="244" t="n"/>
    </row>
    <row r="4078" ht="15" customHeight="1" s="283">
      <c r="A4078" s="109" t="n"/>
      <c r="B4078" s="222" t="n"/>
      <c r="C4078" s="244" t="n"/>
      <c r="D4078" s="244" t="n"/>
      <c r="E4078" s="244" t="n"/>
      <c r="F4078" s="244" t="n"/>
      <c r="G4078" s="244" t="n"/>
      <c r="H4078" s="244" t="n"/>
      <c r="I4078" s="267" t="n"/>
      <c r="J4078" s="268" t="n"/>
      <c r="K4078" s="244" t="n"/>
      <c r="L4078" s="244" t="n"/>
      <c r="M4078" s="259" t="n"/>
      <c r="N4078" s="244" t="n"/>
      <c r="O4078" s="244" t="n"/>
      <c r="P4078" s="244" t="n"/>
      <c r="Q4078" s="244" t="n"/>
      <c r="R4078" s="244" t="n"/>
      <c r="S4078" s="223" t="n"/>
      <c r="T4078" s="244" t="n"/>
      <c r="U4078" s="246" t="n"/>
      <c r="V4078" s="244" t="n"/>
      <c r="W4078" s="244" t="n"/>
      <c r="X4078" s="244" t="n"/>
      <c r="Y4078" s="269" t="n"/>
      <c r="Z4078" s="270" t="n"/>
      <c r="AA4078" s="241" t="n"/>
      <c r="AB4078" s="244" t="n"/>
    </row>
    <row r="4079" ht="15" customHeight="1" s="283">
      <c r="A4079" s="109" t="n"/>
      <c r="B4079" s="222" t="n"/>
      <c r="C4079" s="244" t="n"/>
      <c r="D4079" s="244" t="n"/>
      <c r="E4079" s="244" t="n"/>
      <c r="F4079" s="244" t="n"/>
      <c r="G4079" s="244" t="n"/>
      <c r="H4079" s="244" t="n"/>
      <c r="I4079" s="267" t="n"/>
      <c r="J4079" s="268" t="n"/>
      <c r="K4079" s="244" t="n"/>
      <c r="L4079" s="244" t="n"/>
      <c r="M4079" s="259" t="n"/>
      <c r="N4079" s="244" t="n"/>
      <c r="O4079" s="244" t="n"/>
      <c r="P4079" s="244" t="n"/>
      <c r="Q4079" s="244" t="n"/>
      <c r="R4079" s="244" t="n"/>
      <c r="S4079" s="223" t="n"/>
      <c r="T4079" s="244" t="n"/>
      <c r="U4079" s="246" t="n"/>
      <c r="V4079" s="244" t="n"/>
      <c r="W4079" s="244" t="n"/>
      <c r="X4079" s="244" t="n"/>
      <c r="Y4079" s="269" t="n"/>
      <c r="Z4079" s="270" t="n"/>
      <c r="AA4079" s="241" t="n"/>
      <c r="AB4079" s="244" t="n"/>
    </row>
    <row r="4080" ht="15" customHeight="1" s="283">
      <c r="A4080" s="109" t="n"/>
      <c r="B4080" s="222" t="n"/>
      <c r="C4080" s="244" t="n"/>
      <c r="D4080" s="244" t="n"/>
      <c r="E4080" s="244" t="n"/>
      <c r="F4080" s="244" t="n"/>
      <c r="G4080" s="244" t="n"/>
      <c r="H4080" s="244" t="n"/>
      <c r="I4080" s="267" t="n"/>
      <c r="J4080" s="268" t="n"/>
      <c r="K4080" s="244" t="n"/>
      <c r="L4080" s="244" t="n"/>
      <c r="M4080" s="259" t="n"/>
      <c r="N4080" s="244" t="n"/>
      <c r="O4080" s="244" t="n"/>
      <c r="P4080" s="244" t="n"/>
      <c r="Q4080" s="244" t="n"/>
      <c r="R4080" s="244" t="n"/>
      <c r="S4080" s="223" t="n"/>
      <c r="T4080" s="244" t="n"/>
      <c r="U4080" s="246" t="n"/>
      <c r="V4080" s="244" t="n"/>
      <c r="W4080" s="244" t="n"/>
      <c r="X4080" s="244" t="n"/>
      <c r="Y4080" s="269" t="n"/>
      <c r="Z4080" s="270" t="n"/>
      <c r="AA4080" s="241" t="n"/>
      <c r="AB4080" s="244" t="n"/>
    </row>
    <row r="4081" ht="15" customHeight="1" s="283">
      <c r="A4081" s="109" t="n"/>
      <c r="B4081" s="222" t="n"/>
      <c r="C4081" s="244" t="n"/>
      <c r="D4081" s="244" t="n"/>
      <c r="E4081" s="244" t="n"/>
      <c r="F4081" s="244" t="n"/>
      <c r="G4081" s="244" t="n"/>
      <c r="H4081" s="244" t="n"/>
      <c r="I4081" s="267" t="n"/>
      <c r="J4081" s="268" t="n"/>
      <c r="K4081" s="244" t="n"/>
      <c r="L4081" s="244" t="n"/>
      <c r="M4081" s="259" t="n"/>
      <c r="N4081" s="244" t="n"/>
      <c r="O4081" s="244" t="n"/>
      <c r="P4081" s="244" t="n"/>
      <c r="Q4081" s="244" t="n"/>
      <c r="R4081" s="244" t="n"/>
      <c r="S4081" s="223" t="n"/>
      <c r="T4081" s="244" t="n"/>
      <c r="U4081" s="246" t="n"/>
      <c r="V4081" s="244" t="n"/>
      <c r="W4081" s="244" t="n"/>
      <c r="X4081" s="244" t="n"/>
      <c r="Y4081" s="269" t="n"/>
      <c r="Z4081" s="270" t="n"/>
      <c r="AA4081" s="241" t="n"/>
      <c r="AB4081" s="244" t="n"/>
    </row>
    <row r="4082" ht="15" customHeight="1" s="283">
      <c r="A4082" s="109" t="n"/>
      <c r="B4082" s="222" t="n"/>
      <c r="C4082" s="244" t="n"/>
      <c r="D4082" s="244" t="n"/>
      <c r="E4082" s="244" t="n"/>
      <c r="F4082" s="244" t="n"/>
      <c r="G4082" s="244" t="n"/>
      <c r="H4082" s="244" t="n"/>
      <c r="I4082" s="267" t="n"/>
      <c r="J4082" s="268" t="n"/>
      <c r="K4082" s="244" t="n"/>
      <c r="L4082" s="244" t="n"/>
      <c r="M4082" s="259" t="n"/>
      <c r="N4082" s="244" t="n"/>
      <c r="O4082" s="244" t="n"/>
      <c r="P4082" s="244" t="n"/>
      <c r="Q4082" s="244" t="n"/>
      <c r="R4082" s="244" t="n"/>
      <c r="S4082" s="223" t="n"/>
      <c r="T4082" s="244" t="n"/>
      <c r="U4082" s="246" t="n"/>
      <c r="V4082" s="244" t="n"/>
      <c r="W4082" s="244" t="n"/>
      <c r="X4082" s="244" t="n"/>
      <c r="Y4082" s="269" t="n"/>
      <c r="Z4082" s="270" t="n"/>
      <c r="AA4082" s="241" t="n"/>
      <c r="AB4082" s="244" t="n"/>
    </row>
    <row r="4083" ht="15" customHeight="1" s="283">
      <c r="A4083" s="109" t="n"/>
      <c r="B4083" s="222" t="n"/>
      <c r="C4083" s="244" t="n"/>
      <c r="D4083" s="244" t="n"/>
      <c r="E4083" s="244" t="n"/>
      <c r="F4083" s="244" t="n"/>
      <c r="G4083" s="244" t="n"/>
      <c r="H4083" s="244" t="n"/>
      <c r="I4083" s="267" t="n"/>
      <c r="J4083" s="268" t="n"/>
      <c r="K4083" s="244" t="n"/>
      <c r="L4083" s="244" t="n"/>
      <c r="M4083" s="259" t="n"/>
      <c r="N4083" s="244" t="n"/>
      <c r="O4083" s="244" t="n"/>
      <c r="P4083" s="244" t="n"/>
      <c r="Q4083" s="244" t="n"/>
      <c r="R4083" s="244" t="n"/>
      <c r="S4083" s="223" t="n"/>
      <c r="T4083" s="244" t="n"/>
      <c r="U4083" s="246" t="n"/>
      <c r="V4083" s="244" t="n"/>
      <c r="W4083" s="244" t="n"/>
      <c r="X4083" s="244" t="n"/>
      <c r="Y4083" s="269" t="n"/>
      <c r="Z4083" s="270" t="n"/>
      <c r="AA4083" s="241" t="n"/>
      <c r="AB4083" s="244" t="n"/>
    </row>
    <row r="4084" ht="15" customHeight="1" s="283">
      <c r="A4084" s="109" t="n"/>
      <c r="B4084" s="222" t="n"/>
      <c r="C4084" s="244" t="n"/>
      <c r="D4084" s="244" t="n"/>
      <c r="E4084" s="244" t="n"/>
      <c r="F4084" s="244" t="n"/>
      <c r="G4084" s="244" t="n"/>
      <c r="H4084" s="244" t="n"/>
      <c r="I4084" s="267" t="n"/>
      <c r="J4084" s="268" t="n"/>
      <c r="K4084" s="244" t="n"/>
      <c r="L4084" s="244" t="n"/>
      <c r="M4084" s="259" t="n"/>
      <c r="N4084" s="244" t="n"/>
      <c r="O4084" s="244" t="n"/>
      <c r="P4084" s="244" t="n"/>
      <c r="Q4084" s="244" t="n"/>
      <c r="R4084" s="244" t="n"/>
      <c r="S4084" s="223" t="n"/>
      <c r="T4084" s="244" t="n"/>
      <c r="U4084" s="246" t="n"/>
      <c r="V4084" s="244" t="n"/>
      <c r="W4084" s="244" t="n"/>
      <c r="X4084" s="244" t="n"/>
      <c r="Y4084" s="269" t="n"/>
      <c r="Z4084" s="270" t="n"/>
      <c r="AA4084" s="241" t="n"/>
      <c r="AB4084" s="244" t="n"/>
    </row>
    <row r="4085" ht="15" customHeight="1" s="283">
      <c r="A4085" s="109" t="n"/>
      <c r="B4085" s="222" t="n"/>
      <c r="C4085" s="244" t="n"/>
      <c r="D4085" s="244" t="n"/>
      <c r="E4085" s="244" t="n"/>
      <c r="F4085" s="244" t="n"/>
      <c r="G4085" s="244" t="n"/>
      <c r="H4085" s="244" t="n"/>
      <c r="I4085" s="267" t="n"/>
      <c r="J4085" s="268" t="n"/>
      <c r="K4085" s="244" t="n"/>
      <c r="L4085" s="244" t="n"/>
      <c r="M4085" s="259" t="n"/>
      <c r="N4085" s="244" t="n"/>
      <c r="O4085" s="244" t="n"/>
      <c r="P4085" s="244" t="n"/>
      <c r="Q4085" s="244" t="n"/>
      <c r="R4085" s="244" t="n"/>
      <c r="S4085" s="223" t="n"/>
      <c r="T4085" s="244" t="n"/>
      <c r="U4085" s="246" t="n"/>
      <c r="V4085" s="244" t="n"/>
      <c r="W4085" s="244" t="n"/>
      <c r="X4085" s="244" t="n"/>
      <c r="Y4085" s="269" t="n"/>
      <c r="Z4085" s="270" t="n"/>
      <c r="AA4085" s="241" t="n"/>
      <c r="AB4085" s="244" t="n"/>
    </row>
    <row r="4086" ht="15" customHeight="1" s="283">
      <c r="A4086" s="109" t="n"/>
      <c r="B4086" s="222" t="n"/>
      <c r="C4086" s="244" t="n"/>
      <c r="D4086" s="244" t="n"/>
      <c r="E4086" s="244" t="n"/>
      <c r="F4086" s="244" t="n"/>
      <c r="G4086" s="244" t="n"/>
      <c r="H4086" s="244" t="n"/>
      <c r="I4086" s="267" t="n"/>
      <c r="J4086" s="268" t="n"/>
      <c r="K4086" s="244" t="n"/>
      <c r="L4086" s="244" t="n"/>
      <c r="M4086" s="259" t="n"/>
      <c r="N4086" s="244" t="n"/>
      <c r="O4086" s="244" t="n"/>
      <c r="P4086" s="244" t="n"/>
      <c r="Q4086" s="244" t="n"/>
      <c r="R4086" s="244" t="n"/>
      <c r="S4086" s="223" t="n"/>
      <c r="T4086" s="244" t="n"/>
      <c r="U4086" s="246" t="n"/>
      <c r="V4086" s="244" t="n"/>
      <c r="W4086" s="244" t="n"/>
      <c r="X4086" s="244" t="n"/>
      <c r="Y4086" s="269" t="n"/>
      <c r="Z4086" s="270" t="n"/>
      <c r="AA4086" s="241" t="n"/>
      <c r="AB4086" s="244" t="n"/>
    </row>
    <row r="4087" ht="15" customHeight="1" s="283">
      <c r="A4087" s="109" t="n"/>
      <c r="B4087" s="222" t="n"/>
      <c r="C4087" s="244" t="n"/>
      <c r="D4087" s="244" t="n"/>
      <c r="E4087" s="244" t="n"/>
      <c r="F4087" s="244" t="n"/>
      <c r="G4087" s="244" t="n"/>
      <c r="H4087" s="244" t="n"/>
      <c r="I4087" s="267" t="n"/>
      <c r="J4087" s="268" t="n"/>
      <c r="K4087" s="244" t="n"/>
      <c r="L4087" s="244" t="n"/>
      <c r="M4087" s="259" t="n"/>
      <c r="N4087" s="244" t="n"/>
      <c r="O4087" s="244" t="n"/>
      <c r="P4087" s="244" t="n"/>
      <c r="Q4087" s="244" t="n"/>
      <c r="R4087" s="244" t="n"/>
      <c r="S4087" s="223" t="n"/>
      <c r="T4087" s="244" t="n"/>
      <c r="U4087" s="246" t="n"/>
      <c r="V4087" s="244" t="n"/>
      <c r="W4087" s="244" t="n"/>
      <c r="X4087" s="244" t="n"/>
      <c r="Y4087" s="269" t="n"/>
      <c r="Z4087" s="270" t="n"/>
      <c r="AA4087" s="241" t="n"/>
      <c r="AB4087" s="244" t="n"/>
    </row>
    <row r="4088" ht="15" customHeight="1" s="283">
      <c r="A4088" s="109" t="n"/>
      <c r="B4088" s="222" t="n"/>
      <c r="C4088" s="244" t="n"/>
      <c r="D4088" s="244" t="n"/>
      <c r="E4088" s="244" t="n"/>
      <c r="F4088" s="244" t="n"/>
      <c r="G4088" s="244" t="n"/>
      <c r="H4088" s="244" t="n"/>
      <c r="I4088" s="267" t="n"/>
      <c r="J4088" s="268" t="n"/>
      <c r="K4088" s="244" t="n"/>
      <c r="L4088" s="244" t="n"/>
      <c r="M4088" s="259" t="n"/>
      <c r="N4088" s="244" t="n"/>
      <c r="O4088" s="244" t="n"/>
      <c r="P4088" s="244" t="n"/>
      <c r="Q4088" s="244" t="n"/>
      <c r="R4088" s="244" t="n"/>
      <c r="S4088" s="223" t="n"/>
      <c r="T4088" s="244" t="n"/>
      <c r="U4088" s="246" t="n"/>
      <c r="V4088" s="244" t="n"/>
      <c r="W4088" s="244" t="n"/>
      <c r="X4088" s="244" t="n"/>
      <c r="Y4088" s="269" t="n"/>
      <c r="Z4088" s="270" t="n"/>
      <c r="AA4088" s="241" t="n"/>
      <c r="AB4088" s="244" t="n"/>
    </row>
    <row r="4089" ht="15" customHeight="1" s="283">
      <c r="A4089" s="109" t="n"/>
      <c r="B4089" s="222" t="n"/>
      <c r="C4089" s="244" t="n"/>
      <c r="D4089" s="244" t="n"/>
      <c r="E4089" s="244" t="n"/>
      <c r="F4089" s="244" t="n"/>
      <c r="G4089" s="244" t="n"/>
      <c r="H4089" s="244" t="n"/>
      <c r="I4089" s="267" t="n"/>
      <c r="J4089" s="268" t="n"/>
      <c r="K4089" s="244" t="n"/>
      <c r="L4089" s="244" t="n"/>
      <c r="M4089" s="259" t="n"/>
      <c r="N4089" s="244" t="n"/>
      <c r="O4089" s="244" t="n"/>
      <c r="P4089" s="244" t="n"/>
      <c r="Q4089" s="244" t="n"/>
      <c r="R4089" s="244" t="n"/>
      <c r="S4089" s="223" t="n"/>
      <c r="T4089" s="244" t="n"/>
      <c r="U4089" s="246" t="n"/>
      <c r="V4089" s="244" t="n"/>
      <c r="W4089" s="244" t="n"/>
      <c r="X4089" s="244" t="n"/>
      <c r="Y4089" s="269" t="n"/>
      <c r="Z4089" s="270" t="n"/>
      <c r="AA4089" s="241" t="n"/>
      <c r="AB4089" s="244" t="n"/>
    </row>
    <row r="4090" ht="15" customHeight="1" s="283">
      <c r="A4090" s="109" t="n"/>
      <c r="B4090" s="222" t="n"/>
      <c r="C4090" s="244" t="n"/>
      <c r="D4090" s="244" t="n"/>
      <c r="E4090" s="244" t="n"/>
      <c r="F4090" s="244" t="n"/>
      <c r="G4090" s="244" t="n"/>
      <c r="H4090" s="244" t="n"/>
      <c r="I4090" s="267" t="n"/>
      <c r="J4090" s="268" t="n"/>
      <c r="K4090" s="244" t="n"/>
      <c r="L4090" s="244" t="n"/>
      <c r="M4090" s="259" t="n"/>
      <c r="N4090" s="244" t="n"/>
      <c r="O4090" s="244" t="n"/>
      <c r="P4090" s="244" t="n"/>
      <c r="Q4090" s="244" t="n"/>
      <c r="R4090" s="244" t="n"/>
      <c r="S4090" s="223" t="n"/>
      <c r="T4090" s="244" t="n"/>
      <c r="U4090" s="246" t="n"/>
      <c r="V4090" s="244" t="n"/>
      <c r="W4090" s="244" t="n"/>
      <c r="X4090" s="244" t="n"/>
      <c r="Y4090" s="269" t="n"/>
      <c r="Z4090" s="270" t="n"/>
      <c r="AA4090" s="241" t="n"/>
      <c r="AB4090" s="244" t="n"/>
    </row>
    <row r="4091" ht="15" customHeight="1" s="283">
      <c r="A4091" s="109" t="n"/>
      <c r="B4091" s="222" t="n"/>
      <c r="C4091" s="244" t="n"/>
      <c r="D4091" s="244" t="n"/>
      <c r="E4091" s="244" t="n"/>
      <c r="F4091" s="244" t="n"/>
      <c r="G4091" s="244" t="n"/>
      <c r="H4091" s="244" t="n"/>
      <c r="I4091" s="267" t="n"/>
      <c r="J4091" s="268" t="n"/>
      <c r="K4091" s="244" t="n"/>
      <c r="L4091" s="244" t="n"/>
      <c r="M4091" s="259" t="n"/>
      <c r="N4091" s="244" t="n"/>
      <c r="O4091" s="244" t="n"/>
      <c r="P4091" s="244" t="n"/>
      <c r="Q4091" s="244" t="n"/>
      <c r="R4091" s="244" t="n"/>
      <c r="S4091" s="223" t="n"/>
      <c r="T4091" s="244" t="n"/>
      <c r="U4091" s="246" t="n"/>
      <c r="V4091" s="244" t="n"/>
      <c r="W4091" s="244" t="n"/>
      <c r="X4091" s="244" t="n"/>
      <c r="Y4091" s="269" t="n"/>
      <c r="Z4091" s="270" t="n"/>
      <c r="AA4091" s="241" t="n"/>
      <c r="AB4091" s="244" t="n"/>
    </row>
    <row r="4092" ht="15" customHeight="1" s="283">
      <c r="A4092" s="109" t="n"/>
      <c r="B4092" s="222" t="n"/>
      <c r="C4092" s="244" t="n"/>
      <c r="D4092" s="244" t="n"/>
      <c r="E4092" s="244" t="n"/>
      <c r="F4092" s="244" t="n"/>
      <c r="G4092" s="244" t="n"/>
      <c r="H4092" s="244" t="n"/>
      <c r="I4092" s="267" t="n"/>
      <c r="J4092" s="268" t="n"/>
      <c r="K4092" s="244" t="n"/>
      <c r="L4092" s="244" t="n"/>
      <c r="M4092" s="259" t="n"/>
      <c r="N4092" s="244" t="n"/>
      <c r="O4092" s="244" t="n"/>
      <c r="P4092" s="244" t="n"/>
      <c r="Q4092" s="244" t="n"/>
      <c r="R4092" s="244" t="n"/>
      <c r="S4092" s="223" t="n"/>
      <c r="T4092" s="244" t="n"/>
      <c r="U4092" s="246" t="n"/>
      <c r="V4092" s="244" t="n"/>
      <c r="W4092" s="244" t="n"/>
      <c r="X4092" s="244" t="n"/>
      <c r="Y4092" s="269" t="n"/>
      <c r="Z4092" s="270" t="n"/>
      <c r="AA4092" s="241" t="n"/>
      <c r="AB4092" s="244" t="n"/>
    </row>
    <row r="4093" ht="15" customHeight="1" s="283">
      <c r="A4093" s="109" t="n"/>
      <c r="B4093" s="222" t="n"/>
      <c r="C4093" s="244" t="n"/>
      <c r="D4093" s="244" t="n"/>
      <c r="E4093" s="244" t="n"/>
      <c r="F4093" s="244" t="n"/>
      <c r="G4093" s="244" t="n"/>
      <c r="H4093" s="244" t="n"/>
      <c r="I4093" s="267" t="n"/>
      <c r="J4093" s="268" t="n"/>
      <c r="K4093" s="244" t="n"/>
      <c r="L4093" s="244" t="n"/>
      <c r="M4093" s="259" t="n"/>
      <c r="N4093" s="244" t="n"/>
      <c r="O4093" s="244" t="n"/>
      <c r="P4093" s="244" t="n"/>
      <c r="Q4093" s="244" t="n"/>
      <c r="R4093" s="244" t="n"/>
      <c r="S4093" s="223" t="n"/>
      <c r="T4093" s="244" t="n"/>
      <c r="U4093" s="246" t="n"/>
      <c r="V4093" s="244" t="n"/>
      <c r="W4093" s="244" t="n"/>
      <c r="X4093" s="244" t="n"/>
      <c r="Y4093" s="269" t="n"/>
      <c r="Z4093" s="270" t="n"/>
      <c r="AA4093" s="241" t="n"/>
      <c r="AB4093" s="244" t="n"/>
    </row>
    <row r="4094" ht="15" customHeight="1" s="283">
      <c r="A4094" s="109" t="n"/>
      <c r="B4094" s="222" t="n"/>
      <c r="C4094" s="244" t="n"/>
      <c r="D4094" s="244" t="n"/>
      <c r="E4094" s="244" t="n"/>
      <c r="F4094" s="244" t="n"/>
      <c r="G4094" s="244" t="n"/>
      <c r="H4094" s="244" t="n"/>
      <c r="I4094" s="267" t="n"/>
      <c r="J4094" s="268" t="n"/>
      <c r="K4094" s="244" t="n"/>
      <c r="L4094" s="244" t="n"/>
      <c r="M4094" s="259" t="n"/>
      <c r="N4094" s="244" t="n"/>
      <c r="O4094" s="244" t="n"/>
      <c r="P4094" s="244" t="n"/>
      <c r="Q4094" s="244" t="n"/>
      <c r="R4094" s="244" t="n"/>
      <c r="S4094" s="223" t="n"/>
      <c r="T4094" s="244" t="n"/>
      <c r="U4094" s="246" t="n"/>
      <c r="V4094" s="244" t="n"/>
      <c r="W4094" s="244" t="n"/>
      <c r="X4094" s="244" t="n"/>
      <c r="Y4094" s="269" t="n"/>
      <c r="Z4094" s="270" t="n"/>
      <c r="AA4094" s="241" t="n"/>
      <c r="AB4094" s="244" t="n"/>
    </row>
    <row r="4095" ht="15" customHeight="1" s="283">
      <c r="A4095" s="109" t="n"/>
      <c r="B4095" s="222" t="n"/>
      <c r="C4095" s="244" t="n"/>
      <c r="D4095" s="244" t="n"/>
      <c r="E4095" s="244" t="n"/>
      <c r="F4095" s="244" t="n"/>
      <c r="G4095" s="244" t="n"/>
      <c r="H4095" s="244" t="n"/>
      <c r="I4095" s="267" t="n"/>
      <c r="J4095" s="268" t="n"/>
      <c r="K4095" s="244" t="n"/>
      <c r="L4095" s="244" t="n"/>
      <c r="M4095" s="259" t="n"/>
      <c r="N4095" s="244" t="n"/>
      <c r="O4095" s="244" t="n"/>
      <c r="P4095" s="244" t="n"/>
      <c r="Q4095" s="244" t="n"/>
      <c r="R4095" s="244" t="n"/>
      <c r="S4095" s="223" t="n"/>
      <c r="T4095" s="244" t="n"/>
      <c r="U4095" s="246" t="n"/>
      <c r="V4095" s="244" t="n"/>
      <c r="W4095" s="244" t="n"/>
      <c r="X4095" s="244" t="n"/>
      <c r="Y4095" s="269" t="n"/>
      <c r="Z4095" s="270" t="n"/>
      <c r="AA4095" s="241" t="n"/>
      <c r="AB4095" s="244" t="n"/>
    </row>
    <row r="4096" ht="15" customHeight="1" s="283">
      <c r="A4096" s="109" t="n"/>
      <c r="B4096" s="222" t="n"/>
      <c r="C4096" s="244" t="n"/>
      <c r="D4096" s="244" t="n"/>
      <c r="E4096" s="244" t="n"/>
      <c r="F4096" s="244" t="n"/>
      <c r="G4096" s="244" t="n"/>
      <c r="H4096" s="244" t="n"/>
      <c r="I4096" s="267" t="n"/>
      <c r="J4096" s="268" t="n"/>
      <c r="K4096" s="244" t="n"/>
      <c r="L4096" s="244" t="n"/>
      <c r="M4096" s="259" t="n"/>
      <c r="N4096" s="244" t="n"/>
      <c r="O4096" s="244" t="n"/>
      <c r="P4096" s="244" t="n"/>
      <c r="Q4096" s="244" t="n"/>
      <c r="R4096" s="244" t="n"/>
      <c r="S4096" s="223" t="n"/>
      <c r="T4096" s="244" t="n"/>
      <c r="U4096" s="246" t="n"/>
      <c r="V4096" s="244" t="n"/>
      <c r="W4096" s="244" t="n"/>
      <c r="X4096" s="244" t="n"/>
      <c r="Y4096" s="269" t="n"/>
      <c r="Z4096" s="270" t="n"/>
      <c r="AA4096" s="241" t="n"/>
      <c r="AB4096" s="244" t="n"/>
    </row>
    <row r="4097" ht="15" customHeight="1" s="283">
      <c r="A4097" s="109" t="n"/>
      <c r="B4097" s="222" t="n"/>
      <c r="C4097" s="244" t="n"/>
      <c r="D4097" s="244" t="n"/>
      <c r="E4097" s="244" t="n"/>
      <c r="F4097" s="244" t="n"/>
      <c r="G4097" s="244" t="n"/>
      <c r="H4097" s="244" t="n"/>
      <c r="I4097" s="267" t="n"/>
      <c r="J4097" s="268" t="n"/>
      <c r="K4097" s="244" t="n"/>
      <c r="L4097" s="244" t="n"/>
      <c r="M4097" s="259" t="n"/>
      <c r="N4097" s="244" t="n"/>
      <c r="O4097" s="244" t="n"/>
      <c r="P4097" s="244" t="n"/>
      <c r="Q4097" s="244" t="n"/>
      <c r="R4097" s="244" t="n"/>
      <c r="S4097" s="223" t="n"/>
      <c r="T4097" s="244" t="n"/>
      <c r="U4097" s="246" t="n"/>
      <c r="V4097" s="244" t="n"/>
      <c r="W4097" s="244" t="n"/>
      <c r="X4097" s="244" t="n"/>
      <c r="Y4097" s="269" t="n"/>
      <c r="Z4097" s="270" t="n"/>
      <c r="AA4097" s="241" t="n"/>
      <c r="AB4097" s="244" t="n"/>
    </row>
    <row r="4098" ht="15" customHeight="1" s="283">
      <c r="A4098" s="109" t="n"/>
      <c r="B4098" s="222" t="n"/>
      <c r="C4098" s="244" t="n"/>
      <c r="D4098" s="244" t="n"/>
      <c r="E4098" s="244" t="n"/>
      <c r="F4098" s="244" t="n"/>
      <c r="G4098" s="244" t="n"/>
      <c r="H4098" s="244" t="n"/>
      <c r="I4098" s="267" t="n"/>
      <c r="J4098" s="268" t="n"/>
      <c r="K4098" s="244" t="n"/>
      <c r="L4098" s="244" t="n"/>
      <c r="M4098" s="259" t="n"/>
      <c r="N4098" s="244" t="n"/>
      <c r="O4098" s="244" t="n"/>
      <c r="P4098" s="244" t="n"/>
      <c r="Q4098" s="244" t="n"/>
      <c r="R4098" s="244" t="n"/>
      <c r="S4098" s="223" t="n"/>
      <c r="T4098" s="244" t="n"/>
      <c r="U4098" s="246" t="n"/>
      <c r="V4098" s="244" t="n"/>
      <c r="W4098" s="244" t="n"/>
      <c r="X4098" s="244" t="n"/>
      <c r="Y4098" s="269" t="n"/>
      <c r="Z4098" s="270" t="n"/>
      <c r="AA4098" s="241" t="n"/>
      <c r="AB4098" s="244" t="n"/>
    </row>
    <row r="4099" ht="15" customHeight="1" s="283">
      <c r="A4099" s="109" t="n"/>
      <c r="B4099" s="222" t="n"/>
      <c r="C4099" s="244" t="n"/>
      <c r="D4099" s="244" t="n"/>
      <c r="E4099" s="244" t="n"/>
      <c r="F4099" s="244" t="n"/>
      <c r="G4099" s="244" t="n"/>
      <c r="H4099" s="244" t="n"/>
      <c r="I4099" s="267" t="n"/>
      <c r="J4099" s="268" t="n"/>
      <c r="K4099" s="244" t="n"/>
      <c r="L4099" s="244" t="n"/>
      <c r="M4099" s="259" t="n"/>
      <c r="N4099" s="244" t="n"/>
      <c r="O4099" s="244" t="n"/>
      <c r="P4099" s="244" t="n"/>
      <c r="Q4099" s="244" t="n"/>
      <c r="R4099" s="244" t="n"/>
      <c r="S4099" s="223" t="n"/>
      <c r="T4099" s="244" t="n"/>
      <c r="U4099" s="246" t="n"/>
      <c r="V4099" s="244" t="n"/>
      <c r="W4099" s="244" t="n"/>
      <c r="X4099" s="244" t="n"/>
      <c r="Y4099" s="269" t="n"/>
      <c r="Z4099" s="270" t="n"/>
      <c r="AA4099" s="241" t="n"/>
      <c r="AB4099" s="244" t="n"/>
    </row>
    <row r="4100" ht="15" customHeight="1" s="283">
      <c r="A4100" s="109" t="n"/>
      <c r="B4100" s="222" t="n"/>
      <c r="C4100" s="244" t="n"/>
      <c r="D4100" s="244" t="n"/>
      <c r="E4100" s="244" t="n"/>
      <c r="F4100" s="244" t="n"/>
      <c r="G4100" s="244" t="n"/>
      <c r="H4100" s="244" t="n"/>
      <c r="I4100" s="267" t="n"/>
      <c r="J4100" s="268" t="n"/>
      <c r="K4100" s="244" t="n"/>
      <c r="L4100" s="244" t="n"/>
      <c r="M4100" s="259" t="n"/>
      <c r="N4100" s="244" t="n"/>
      <c r="O4100" s="244" t="n"/>
      <c r="P4100" s="244" t="n"/>
      <c r="Q4100" s="244" t="n"/>
      <c r="R4100" s="244" t="n"/>
      <c r="S4100" s="223" t="n"/>
      <c r="T4100" s="244" t="n"/>
      <c r="U4100" s="246" t="n"/>
      <c r="V4100" s="244" t="n"/>
      <c r="W4100" s="244" t="n"/>
      <c r="X4100" s="244" t="n"/>
      <c r="Y4100" s="269" t="n"/>
      <c r="Z4100" s="270" t="n"/>
      <c r="AA4100" s="241" t="n"/>
      <c r="AB4100" s="244" t="n"/>
    </row>
    <row r="4101" ht="15" customHeight="1" s="283">
      <c r="A4101" s="109" t="n"/>
      <c r="B4101" s="222" t="n"/>
      <c r="C4101" s="244" t="n"/>
      <c r="D4101" s="244" t="n"/>
      <c r="E4101" s="244" t="n"/>
      <c r="F4101" s="244" t="n"/>
      <c r="G4101" s="244" t="n"/>
      <c r="H4101" s="244" t="n"/>
      <c r="I4101" s="267" t="n"/>
      <c r="J4101" s="268" t="n"/>
      <c r="K4101" s="244" t="n"/>
      <c r="L4101" s="244" t="n"/>
      <c r="M4101" s="259" t="n"/>
      <c r="N4101" s="244" t="n"/>
      <c r="O4101" s="244" t="n"/>
      <c r="P4101" s="244" t="n"/>
      <c r="Q4101" s="244" t="n"/>
      <c r="R4101" s="244" t="n"/>
      <c r="S4101" s="223" t="n"/>
      <c r="T4101" s="244" t="n"/>
      <c r="U4101" s="246" t="n"/>
      <c r="V4101" s="244" t="n"/>
      <c r="W4101" s="244" t="n"/>
      <c r="X4101" s="244" t="n"/>
      <c r="Y4101" s="269" t="n"/>
      <c r="Z4101" s="270" t="n"/>
      <c r="AA4101" s="241" t="n"/>
      <c r="AB4101" s="244" t="n"/>
    </row>
    <row r="4102" ht="15" customHeight="1" s="283">
      <c r="A4102" s="109" t="n"/>
      <c r="B4102" s="222" t="n"/>
      <c r="C4102" s="244" t="n"/>
      <c r="D4102" s="244" t="n"/>
      <c r="E4102" s="244" t="n"/>
      <c r="F4102" s="244" t="n"/>
      <c r="G4102" s="244" t="n"/>
      <c r="H4102" s="244" t="n"/>
      <c r="I4102" s="267" t="n"/>
      <c r="J4102" s="268" t="n"/>
      <c r="K4102" s="244" t="n"/>
      <c r="L4102" s="244" t="n"/>
      <c r="M4102" s="259" t="n"/>
      <c r="N4102" s="244" t="n"/>
      <c r="O4102" s="244" t="n"/>
      <c r="P4102" s="244" t="n"/>
      <c r="Q4102" s="244" t="n"/>
      <c r="R4102" s="244" t="n"/>
      <c r="S4102" s="223" t="n"/>
      <c r="T4102" s="244" t="n"/>
      <c r="U4102" s="246" t="n"/>
      <c r="V4102" s="244" t="n"/>
      <c r="W4102" s="244" t="n"/>
      <c r="X4102" s="244" t="n"/>
      <c r="Y4102" s="269" t="n"/>
      <c r="Z4102" s="270" t="n"/>
      <c r="AA4102" s="241" t="n"/>
      <c r="AB4102" s="244" t="n"/>
    </row>
    <row r="4103" ht="15" customHeight="1" s="283">
      <c r="A4103" s="109" t="n"/>
      <c r="B4103" s="222" t="n"/>
      <c r="C4103" s="244" t="n"/>
      <c r="D4103" s="244" t="n"/>
      <c r="E4103" s="244" t="n"/>
      <c r="F4103" s="244" t="n"/>
      <c r="G4103" s="244" t="n"/>
      <c r="H4103" s="244" t="n"/>
      <c r="I4103" s="267" t="n"/>
      <c r="J4103" s="268" t="n"/>
      <c r="K4103" s="244" t="n"/>
      <c r="L4103" s="244" t="n"/>
      <c r="M4103" s="259" t="n"/>
      <c r="N4103" s="244" t="n"/>
      <c r="O4103" s="244" t="n"/>
      <c r="P4103" s="244" t="n"/>
      <c r="Q4103" s="244" t="n"/>
      <c r="R4103" s="244" t="n"/>
      <c r="S4103" s="223" t="n"/>
      <c r="T4103" s="244" t="n"/>
      <c r="U4103" s="246" t="n"/>
      <c r="V4103" s="244" t="n"/>
      <c r="W4103" s="244" t="n"/>
      <c r="X4103" s="244" t="n"/>
      <c r="Y4103" s="269" t="n"/>
      <c r="Z4103" s="270" t="n"/>
      <c r="AA4103" s="241" t="n"/>
      <c r="AB4103" s="244" t="n"/>
    </row>
    <row r="4104" ht="15" customHeight="1" s="283">
      <c r="A4104" s="109" t="n"/>
      <c r="B4104" s="222" t="n"/>
      <c r="C4104" s="244" t="n"/>
      <c r="D4104" s="244" t="n"/>
      <c r="E4104" s="244" t="n"/>
      <c r="F4104" s="244" t="n"/>
      <c r="G4104" s="244" t="n"/>
      <c r="H4104" s="244" t="n"/>
      <c r="I4104" s="267" t="n"/>
      <c r="J4104" s="268" t="n"/>
      <c r="K4104" s="244" t="n"/>
      <c r="L4104" s="244" t="n"/>
      <c r="M4104" s="259" t="n"/>
      <c r="N4104" s="244" t="n"/>
      <c r="O4104" s="244" t="n"/>
      <c r="P4104" s="244" t="n"/>
      <c r="Q4104" s="244" t="n"/>
      <c r="R4104" s="244" t="n"/>
      <c r="S4104" s="223" t="n"/>
      <c r="T4104" s="244" t="n"/>
      <c r="U4104" s="246" t="n"/>
      <c r="V4104" s="244" t="n"/>
      <c r="W4104" s="244" t="n"/>
      <c r="X4104" s="244" t="n"/>
      <c r="Y4104" s="269" t="n"/>
      <c r="Z4104" s="270" t="n"/>
      <c r="AA4104" s="241" t="n"/>
      <c r="AB4104" s="244" t="n"/>
    </row>
    <row r="4105" ht="15" customHeight="1" s="283">
      <c r="A4105" s="109" t="n"/>
      <c r="B4105" s="222" t="n"/>
      <c r="C4105" s="244" t="n"/>
      <c r="D4105" s="244" t="n"/>
      <c r="E4105" s="244" t="n"/>
      <c r="F4105" s="244" t="n"/>
      <c r="G4105" s="244" t="n"/>
      <c r="H4105" s="244" t="n"/>
      <c r="I4105" s="267" t="n"/>
      <c r="J4105" s="268" t="n"/>
      <c r="K4105" s="244" t="n"/>
      <c r="L4105" s="244" t="n"/>
      <c r="M4105" s="259" t="n"/>
      <c r="N4105" s="244" t="n"/>
      <c r="O4105" s="244" t="n"/>
      <c r="P4105" s="244" t="n"/>
      <c r="Q4105" s="244" t="n"/>
      <c r="R4105" s="244" t="n"/>
      <c r="S4105" s="223" t="n"/>
      <c r="T4105" s="244" t="n"/>
      <c r="U4105" s="246" t="n"/>
      <c r="V4105" s="244" t="n"/>
      <c r="W4105" s="244" t="n"/>
      <c r="X4105" s="244" t="n"/>
      <c r="Y4105" s="269" t="n"/>
      <c r="Z4105" s="270" t="n"/>
      <c r="AA4105" s="241" t="n"/>
      <c r="AB4105" s="244" t="n"/>
    </row>
    <row r="4106" ht="15" customHeight="1" s="283">
      <c r="A4106" s="109" t="n"/>
      <c r="B4106" s="222" t="n"/>
      <c r="C4106" s="244" t="n"/>
      <c r="D4106" s="244" t="n"/>
      <c r="E4106" s="244" t="n"/>
      <c r="F4106" s="244" t="n"/>
      <c r="G4106" s="244" t="n"/>
      <c r="H4106" s="244" t="n"/>
      <c r="I4106" s="267" t="n"/>
      <c r="J4106" s="268" t="n"/>
      <c r="K4106" s="244" t="n"/>
      <c r="L4106" s="244" t="n"/>
      <c r="M4106" s="259" t="n"/>
      <c r="N4106" s="244" t="n"/>
      <c r="O4106" s="244" t="n"/>
      <c r="P4106" s="244" t="n"/>
      <c r="Q4106" s="244" t="n"/>
      <c r="R4106" s="244" t="n"/>
      <c r="S4106" s="223" t="n"/>
      <c r="T4106" s="244" t="n"/>
      <c r="U4106" s="246" t="n"/>
      <c r="V4106" s="244" t="n"/>
      <c r="W4106" s="244" t="n"/>
      <c r="X4106" s="244" t="n"/>
      <c r="Y4106" s="269" t="n"/>
      <c r="Z4106" s="270" t="n"/>
      <c r="AA4106" s="241" t="n"/>
      <c r="AB4106" s="244" t="n"/>
    </row>
    <row r="4107" ht="15" customHeight="1" s="283">
      <c r="A4107" s="109" t="n"/>
      <c r="B4107" s="222" t="n"/>
      <c r="C4107" s="244" t="n"/>
      <c r="D4107" s="244" t="n"/>
      <c r="E4107" s="244" t="n"/>
      <c r="F4107" s="244" t="n"/>
      <c r="G4107" s="244" t="n"/>
      <c r="H4107" s="244" t="n"/>
      <c r="I4107" s="267" t="n"/>
      <c r="J4107" s="268" t="n"/>
      <c r="K4107" s="244" t="n"/>
      <c r="L4107" s="244" t="n"/>
      <c r="M4107" s="259" t="n"/>
      <c r="N4107" s="244" t="n"/>
      <c r="O4107" s="244" t="n"/>
      <c r="P4107" s="244" t="n"/>
      <c r="Q4107" s="244" t="n"/>
      <c r="R4107" s="244" t="n"/>
      <c r="S4107" s="223" t="n"/>
      <c r="T4107" s="244" t="n"/>
      <c r="U4107" s="246" t="n"/>
      <c r="V4107" s="244" t="n"/>
      <c r="W4107" s="244" t="n"/>
      <c r="X4107" s="244" t="n"/>
      <c r="Y4107" s="269" t="n"/>
      <c r="Z4107" s="270" t="n"/>
      <c r="AA4107" s="241" t="n"/>
      <c r="AB4107" s="244" t="n"/>
    </row>
    <row r="4108" ht="15" customHeight="1" s="283">
      <c r="A4108" s="109" t="n"/>
      <c r="B4108" s="222" t="n"/>
      <c r="C4108" s="244" t="n"/>
      <c r="D4108" s="244" t="n"/>
      <c r="E4108" s="244" t="n"/>
      <c r="F4108" s="244" t="n"/>
      <c r="G4108" s="244" t="n"/>
      <c r="H4108" s="244" t="n"/>
      <c r="I4108" s="267" t="n"/>
      <c r="J4108" s="268" t="n"/>
      <c r="K4108" s="244" t="n"/>
      <c r="L4108" s="244" t="n"/>
      <c r="M4108" s="259" t="n"/>
      <c r="N4108" s="244" t="n"/>
      <c r="O4108" s="244" t="n"/>
      <c r="P4108" s="244" t="n"/>
      <c r="Q4108" s="244" t="n"/>
      <c r="R4108" s="244" t="n"/>
      <c r="S4108" s="223" t="n"/>
      <c r="T4108" s="244" t="n"/>
      <c r="U4108" s="246" t="n"/>
      <c r="V4108" s="244" t="n"/>
      <c r="W4108" s="244" t="n"/>
      <c r="X4108" s="244" t="n"/>
      <c r="Y4108" s="269" t="n"/>
      <c r="Z4108" s="270" t="n"/>
      <c r="AA4108" s="241" t="n"/>
      <c r="AB4108" s="244" t="n"/>
    </row>
    <row r="4109" ht="15" customHeight="1" s="283">
      <c r="A4109" s="109" t="n"/>
      <c r="B4109" s="222" t="n"/>
      <c r="C4109" s="244" t="n"/>
      <c r="D4109" s="244" t="n"/>
      <c r="E4109" s="244" t="n"/>
      <c r="F4109" s="244" t="n"/>
      <c r="G4109" s="244" t="n"/>
      <c r="H4109" s="244" t="n"/>
      <c r="I4109" s="267" t="n"/>
      <c r="J4109" s="268" t="n"/>
      <c r="K4109" s="244" t="n"/>
      <c r="L4109" s="244" t="n"/>
      <c r="M4109" s="259" t="n"/>
      <c r="N4109" s="244" t="n"/>
      <c r="O4109" s="244" t="n"/>
      <c r="P4109" s="244" t="n"/>
      <c r="Q4109" s="244" t="n"/>
      <c r="R4109" s="244" t="n"/>
      <c r="S4109" s="223" t="n"/>
      <c r="T4109" s="244" t="n"/>
      <c r="U4109" s="246" t="n"/>
      <c r="V4109" s="244" t="n"/>
      <c r="W4109" s="244" t="n"/>
      <c r="X4109" s="244" t="n"/>
      <c r="Y4109" s="269" t="n"/>
      <c r="Z4109" s="270" t="n"/>
      <c r="AA4109" s="241" t="n"/>
      <c r="AB4109" s="244" t="n"/>
    </row>
    <row r="4110" ht="15" customHeight="1" s="283">
      <c r="A4110" s="109" t="n"/>
      <c r="B4110" s="222" t="n"/>
      <c r="C4110" s="244" t="n"/>
      <c r="D4110" s="244" t="n"/>
      <c r="E4110" s="244" t="n"/>
      <c r="F4110" s="244" t="n"/>
      <c r="G4110" s="244" t="n"/>
      <c r="H4110" s="244" t="n"/>
      <c r="I4110" s="267" t="n"/>
      <c r="J4110" s="268" t="n"/>
      <c r="K4110" s="244" t="n"/>
      <c r="L4110" s="244" t="n"/>
      <c r="M4110" s="259" t="n"/>
      <c r="N4110" s="244" t="n"/>
      <c r="O4110" s="244" t="n"/>
      <c r="P4110" s="244" t="n"/>
      <c r="Q4110" s="244" t="n"/>
      <c r="R4110" s="244" t="n"/>
      <c r="S4110" s="223" t="n"/>
      <c r="T4110" s="244" t="n"/>
      <c r="U4110" s="246" t="n"/>
      <c r="V4110" s="244" t="n"/>
      <c r="W4110" s="244" t="n"/>
      <c r="X4110" s="244" t="n"/>
      <c r="Y4110" s="269" t="n"/>
      <c r="Z4110" s="270" t="n"/>
      <c r="AA4110" s="241" t="n"/>
      <c r="AB4110" s="244" t="n"/>
    </row>
    <row r="4111" ht="15" customHeight="1" s="283">
      <c r="A4111" s="109" t="n"/>
      <c r="B4111" s="222" t="n"/>
      <c r="C4111" s="244" t="n"/>
      <c r="D4111" s="244" t="n"/>
      <c r="E4111" s="244" t="n"/>
      <c r="F4111" s="244" t="n"/>
      <c r="G4111" s="244" t="n"/>
      <c r="H4111" s="244" t="n"/>
      <c r="I4111" s="267" t="n"/>
      <c r="J4111" s="268" t="n"/>
      <c r="K4111" s="244" t="n"/>
      <c r="L4111" s="244" t="n"/>
      <c r="M4111" s="259" t="n"/>
      <c r="N4111" s="244" t="n"/>
      <c r="O4111" s="244" t="n"/>
      <c r="P4111" s="244" t="n"/>
      <c r="Q4111" s="244" t="n"/>
      <c r="R4111" s="244" t="n"/>
      <c r="S4111" s="223" t="n"/>
      <c r="T4111" s="244" t="n"/>
      <c r="U4111" s="246" t="n"/>
      <c r="V4111" s="244" t="n"/>
      <c r="W4111" s="244" t="n"/>
      <c r="X4111" s="244" t="n"/>
      <c r="Y4111" s="269" t="n"/>
      <c r="Z4111" s="270" t="n"/>
      <c r="AA4111" s="241" t="n"/>
      <c r="AB4111" s="244" t="n"/>
    </row>
    <row r="4112" ht="15" customHeight="1" s="283">
      <c r="A4112" s="109" t="n"/>
      <c r="B4112" s="222" t="n"/>
      <c r="C4112" s="244" t="n"/>
      <c r="D4112" s="244" t="n"/>
      <c r="E4112" s="244" t="n"/>
      <c r="F4112" s="244" t="n"/>
      <c r="G4112" s="244" t="n"/>
      <c r="H4112" s="244" t="n"/>
      <c r="I4112" s="267" t="n"/>
      <c r="J4112" s="268" t="n"/>
      <c r="K4112" s="244" t="n"/>
      <c r="L4112" s="244" t="n"/>
      <c r="M4112" s="259" t="n"/>
      <c r="N4112" s="244" t="n"/>
      <c r="O4112" s="244" t="n"/>
      <c r="P4112" s="244" t="n"/>
      <c r="Q4112" s="244" t="n"/>
      <c r="R4112" s="244" t="n"/>
      <c r="S4112" s="223" t="n"/>
      <c r="T4112" s="244" t="n"/>
      <c r="U4112" s="246" t="n"/>
      <c r="V4112" s="244" t="n"/>
      <c r="W4112" s="244" t="n"/>
      <c r="X4112" s="244" t="n"/>
      <c r="Y4112" s="269" t="n"/>
      <c r="Z4112" s="270" t="n"/>
      <c r="AA4112" s="241" t="n"/>
      <c r="AB4112" s="244" t="n"/>
    </row>
    <row r="4113" ht="15" customHeight="1" s="283">
      <c r="A4113" s="109" t="n"/>
      <c r="B4113" s="222" t="n"/>
      <c r="C4113" s="244" t="n"/>
      <c r="D4113" s="244" t="n"/>
      <c r="E4113" s="244" t="n"/>
      <c r="F4113" s="244" t="n"/>
      <c r="G4113" s="244" t="n"/>
      <c r="H4113" s="244" t="n"/>
      <c r="I4113" s="267" t="n"/>
      <c r="J4113" s="268" t="n"/>
      <c r="K4113" s="244" t="n"/>
      <c r="L4113" s="244" t="n"/>
      <c r="M4113" s="259" t="n"/>
      <c r="N4113" s="244" t="n"/>
      <c r="O4113" s="244" t="n"/>
      <c r="P4113" s="244" t="n"/>
      <c r="Q4113" s="244" t="n"/>
      <c r="R4113" s="244" t="n"/>
      <c r="S4113" s="223" t="n"/>
      <c r="T4113" s="244" t="n"/>
      <c r="U4113" s="246" t="n"/>
      <c r="V4113" s="244" t="n"/>
      <c r="W4113" s="244" t="n"/>
      <c r="X4113" s="244" t="n"/>
      <c r="Y4113" s="269" t="n"/>
      <c r="Z4113" s="270" t="n"/>
      <c r="AA4113" s="241" t="n"/>
      <c r="AB4113" s="244" t="n"/>
    </row>
    <row r="4114" ht="15" customHeight="1" s="283">
      <c r="A4114" s="109" t="n"/>
      <c r="B4114" s="222" t="n"/>
      <c r="C4114" s="244" t="n"/>
      <c r="D4114" s="244" t="n"/>
      <c r="E4114" s="244" t="n"/>
      <c r="F4114" s="244" t="n"/>
      <c r="G4114" s="244" t="n"/>
      <c r="H4114" s="244" t="n"/>
      <c r="I4114" s="267" t="n"/>
      <c r="J4114" s="268" t="n"/>
      <c r="K4114" s="244" t="n"/>
      <c r="L4114" s="244" t="n"/>
      <c r="M4114" s="259" t="n"/>
      <c r="N4114" s="244" t="n"/>
      <c r="O4114" s="244" t="n"/>
      <c r="P4114" s="244" t="n"/>
      <c r="Q4114" s="244" t="n"/>
      <c r="R4114" s="244" t="n"/>
      <c r="S4114" s="223" t="n"/>
      <c r="T4114" s="244" t="n"/>
      <c r="U4114" s="246" t="n"/>
      <c r="V4114" s="244" t="n"/>
      <c r="W4114" s="244" t="n"/>
      <c r="X4114" s="244" t="n"/>
      <c r="Y4114" s="269" t="n"/>
      <c r="Z4114" s="270" t="n"/>
      <c r="AA4114" s="241" t="n"/>
      <c r="AB4114" s="244" t="n"/>
    </row>
    <row r="4115" ht="15" customHeight="1" s="283">
      <c r="A4115" s="109" t="n"/>
      <c r="B4115" s="222" t="n"/>
      <c r="C4115" s="244" t="n"/>
      <c r="D4115" s="244" t="n"/>
      <c r="E4115" s="244" t="n"/>
      <c r="F4115" s="244" t="n"/>
      <c r="G4115" s="244" t="n"/>
      <c r="H4115" s="244" t="n"/>
      <c r="I4115" s="267" t="n"/>
      <c r="J4115" s="268" t="n"/>
      <c r="K4115" s="244" t="n"/>
      <c r="L4115" s="244" t="n"/>
      <c r="M4115" s="259" t="n"/>
      <c r="N4115" s="244" t="n"/>
      <c r="O4115" s="244" t="n"/>
      <c r="P4115" s="244" t="n"/>
      <c r="Q4115" s="244" t="n"/>
      <c r="R4115" s="244" t="n"/>
      <c r="S4115" s="223" t="n"/>
      <c r="T4115" s="244" t="n"/>
      <c r="U4115" s="246" t="n"/>
      <c r="V4115" s="244" t="n"/>
      <c r="W4115" s="244" t="n"/>
      <c r="X4115" s="244" t="n"/>
      <c r="Y4115" s="269" t="n"/>
      <c r="Z4115" s="270" t="n"/>
      <c r="AA4115" s="241" t="n"/>
      <c r="AB4115" s="244" t="n"/>
    </row>
    <row r="4116" ht="15" customHeight="1" s="283">
      <c r="A4116" s="109" t="n"/>
      <c r="B4116" s="222" t="n"/>
      <c r="C4116" s="244" t="n"/>
      <c r="D4116" s="244" t="n"/>
      <c r="E4116" s="244" t="n"/>
      <c r="F4116" s="244" t="n"/>
      <c r="G4116" s="244" t="n"/>
      <c r="H4116" s="244" t="n"/>
      <c r="I4116" s="267" t="n"/>
      <c r="J4116" s="268" t="n"/>
      <c r="K4116" s="244" t="n"/>
      <c r="L4116" s="244" t="n"/>
      <c r="M4116" s="259" t="n"/>
      <c r="N4116" s="244" t="n"/>
      <c r="O4116" s="244" t="n"/>
      <c r="P4116" s="244" t="n"/>
      <c r="Q4116" s="244" t="n"/>
      <c r="R4116" s="244" t="n"/>
      <c r="S4116" s="223" t="n"/>
      <c r="T4116" s="244" t="n"/>
      <c r="U4116" s="246" t="n"/>
      <c r="V4116" s="244" t="n"/>
      <c r="W4116" s="244" t="n"/>
      <c r="X4116" s="244" t="n"/>
      <c r="Y4116" s="269" t="n"/>
      <c r="Z4116" s="270" t="n"/>
      <c r="AA4116" s="241" t="n"/>
      <c r="AB4116" s="244" t="n"/>
    </row>
    <row r="4117" ht="15" customHeight="1" s="283">
      <c r="A4117" s="109" t="n"/>
      <c r="B4117" s="222" t="n"/>
      <c r="C4117" s="244" t="n"/>
      <c r="D4117" s="244" t="n"/>
      <c r="E4117" s="244" t="n"/>
      <c r="F4117" s="244" t="n"/>
      <c r="G4117" s="244" t="n"/>
      <c r="H4117" s="244" t="n"/>
      <c r="I4117" s="267" t="n"/>
      <c r="J4117" s="268" t="n"/>
      <c r="K4117" s="244" t="n"/>
      <c r="L4117" s="244" t="n"/>
      <c r="M4117" s="259" t="n"/>
      <c r="N4117" s="244" t="n"/>
      <c r="O4117" s="244" t="n"/>
      <c r="P4117" s="244" t="n"/>
      <c r="Q4117" s="244" t="n"/>
      <c r="R4117" s="244" t="n"/>
      <c r="S4117" s="223" t="n"/>
      <c r="T4117" s="244" t="n"/>
      <c r="U4117" s="246" t="n"/>
      <c r="V4117" s="244" t="n"/>
      <c r="W4117" s="244" t="n"/>
      <c r="X4117" s="244" t="n"/>
      <c r="Y4117" s="269" t="n"/>
      <c r="Z4117" s="270" t="n"/>
      <c r="AA4117" s="241" t="n"/>
      <c r="AB4117" s="244" t="n"/>
    </row>
    <row r="4118" ht="15" customHeight="1" s="283">
      <c r="A4118" s="109" t="n"/>
      <c r="B4118" s="222" t="n"/>
      <c r="C4118" s="244" t="n"/>
      <c r="D4118" s="244" t="n"/>
      <c r="E4118" s="244" t="n"/>
      <c r="F4118" s="244" t="n"/>
      <c r="G4118" s="244" t="n"/>
      <c r="H4118" s="244" t="n"/>
      <c r="I4118" s="267" t="n"/>
      <c r="J4118" s="268" t="n"/>
      <c r="K4118" s="244" t="n"/>
      <c r="L4118" s="244" t="n"/>
      <c r="M4118" s="259" t="n"/>
      <c r="N4118" s="244" t="n"/>
      <c r="O4118" s="244" t="n"/>
      <c r="P4118" s="244" t="n"/>
      <c r="Q4118" s="244" t="n"/>
      <c r="R4118" s="244" t="n"/>
      <c r="S4118" s="223" t="n"/>
      <c r="T4118" s="244" t="n"/>
      <c r="U4118" s="246" t="n"/>
      <c r="V4118" s="244" t="n"/>
      <c r="W4118" s="244" t="n"/>
      <c r="X4118" s="244" t="n"/>
      <c r="Y4118" s="269" t="n"/>
      <c r="Z4118" s="270" t="n"/>
      <c r="AA4118" s="241" t="n"/>
      <c r="AB4118" s="244" t="n"/>
    </row>
    <row r="4119" ht="15" customHeight="1" s="283">
      <c r="A4119" s="109" t="n"/>
      <c r="B4119" s="222" t="n"/>
      <c r="C4119" s="244" t="n"/>
      <c r="D4119" s="244" t="n"/>
      <c r="E4119" s="244" t="n"/>
      <c r="F4119" s="244" t="n"/>
      <c r="G4119" s="244" t="n"/>
      <c r="H4119" s="244" t="n"/>
      <c r="I4119" s="267" t="n"/>
      <c r="J4119" s="268" t="n"/>
      <c r="K4119" s="244" t="n"/>
      <c r="L4119" s="244" t="n"/>
      <c r="M4119" s="259" t="n"/>
      <c r="N4119" s="244" t="n"/>
      <c r="O4119" s="244" t="n"/>
      <c r="P4119" s="244" t="n"/>
      <c r="Q4119" s="244" t="n"/>
      <c r="R4119" s="244" t="n"/>
      <c r="S4119" s="223" t="n"/>
      <c r="T4119" s="244" t="n"/>
      <c r="U4119" s="246" t="n"/>
      <c r="V4119" s="244" t="n"/>
      <c r="W4119" s="244" t="n"/>
      <c r="X4119" s="244" t="n"/>
      <c r="Y4119" s="269" t="n"/>
      <c r="Z4119" s="270" t="n"/>
      <c r="AA4119" s="241" t="n"/>
      <c r="AB4119" s="244" t="n"/>
    </row>
    <row r="4120" ht="15" customHeight="1" s="283">
      <c r="A4120" s="109" t="n"/>
      <c r="B4120" s="222" t="n"/>
      <c r="C4120" s="244" t="n"/>
      <c r="D4120" s="244" t="n"/>
      <c r="E4120" s="244" t="n"/>
      <c r="F4120" s="244" t="n"/>
      <c r="G4120" s="244" t="n"/>
      <c r="H4120" s="244" t="n"/>
      <c r="I4120" s="267" t="n"/>
      <c r="J4120" s="268" t="n"/>
      <c r="K4120" s="244" t="n"/>
      <c r="L4120" s="244" t="n"/>
      <c r="M4120" s="259" t="n"/>
      <c r="N4120" s="244" t="n"/>
      <c r="O4120" s="244" t="n"/>
      <c r="P4120" s="244" t="n"/>
      <c r="Q4120" s="244" t="n"/>
      <c r="R4120" s="244" t="n"/>
      <c r="S4120" s="223" t="n"/>
      <c r="T4120" s="244" t="n"/>
      <c r="U4120" s="246" t="n"/>
      <c r="V4120" s="244" t="n"/>
      <c r="W4120" s="244" t="n"/>
      <c r="X4120" s="244" t="n"/>
      <c r="Y4120" s="269" t="n"/>
      <c r="Z4120" s="270" t="n"/>
      <c r="AA4120" s="241" t="n"/>
      <c r="AB4120" s="244" t="n"/>
    </row>
    <row r="4121" ht="15" customHeight="1" s="283">
      <c r="A4121" s="109" t="n"/>
      <c r="B4121" s="222" t="n"/>
      <c r="C4121" s="244" t="n"/>
      <c r="D4121" s="244" t="n"/>
      <c r="E4121" s="244" t="n"/>
      <c r="F4121" s="244" t="n"/>
      <c r="G4121" s="244" t="n"/>
      <c r="H4121" s="244" t="n"/>
      <c r="I4121" s="267" t="n"/>
      <c r="J4121" s="268" t="n"/>
      <c r="K4121" s="244" t="n"/>
      <c r="L4121" s="244" t="n"/>
      <c r="M4121" s="259" t="n"/>
      <c r="N4121" s="244" t="n"/>
      <c r="O4121" s="244" t="n"/>
      <c r="P4121" s="244" t="n"/>
      <c r="Q4121" s="244" t="n"/>
      <c r="R4121" s="244" t="n"/>
      <c r="S4121" s="223" t="n"/>
      <c r="T4121" s="244" t="n"/>
      <c r="U4121" s="246" t="n"/>
      <c r="V4121" s="244" t="n"/>
      <c r="W4121" s="244" t="n"/>
      <c r="X4121" s="244" t="n"/>
      <c r="Y4121" s="269" t="n"/>
      <c r="Z4121" s="270" t="n"/>
      <c r="AA4121" s="241" t="n"/>
      <c r="AB4121" s="244" t="n"/>
    </row>
    <row r="4122" ht="15" customHeight="1" s="283">
      <c r="A4122" s="109" t="n"/>
      <c r="B4122" s="222" t="n"/>
      <c r="C4122" s="244" t="n"/>
      <c r="D4122" s="244" t="n"/>
      <c r="E4122" s="244" t="n"/>
      <c r="F4122" s="244" t="n"/>
      <c r="G4122" s="244" t="n"/>
      <c r="H4122" s="244" t="n"/>
      <c r="I4122" s="267" t="n"/>
      <c r="J4122" s="268" t="n"/>
      <c r="K4122" s="244" t="n"/>
      <c r="L4122" s="244" t="n"/>
      <c r="M4122" s="259" t="n"/>
      <c r="N4122" s="244" t="n"/>
      <c r="O4122" s="244" t="n"/>
      <c r="P4122" s="244" t="n"/>
      <c r="Q4122" s="244" t="n"/>
      <c r="R4122" s="244" t="n"/>
      <c r="S4122" s="223" t="n"/>
      <c r="T4122" s="244" t="n"/>
      <c r="U4122" s="246" t="n"/>
      <c r="V4122" s="244" t="n"/>
      <c r="W4122" s="244" t="n"/>
      <c r="X4122" s="244" t="n"/>
      <c r="Y4122" s="269" t="n"/>
      <c r="Z4122" s="270" t="n"/>
      <c r="AA4122" s="241" t="n"/>
      <c r="AB4122" s="244" t="n"/>
    </row>
    <row r="4123" ht="15" customHeight="1" s="283">
      <c r="A4123" s="109" t="n"/>
      <c r="B4123" s="222" t="n"/>
      <c r="C4123" s="244" t="n"/>
      <c r="D4123" s="244" t="n"/>
      <c r="E4123" s="244" t="n"/>
      <c r="F4123" s="244" t="n"/>
      <c r="G4123" s="244" t="n"/>
      <c r="H4123" s="244" t="n"/>
      <c r="I4123" s="267" t="n"/>
      <c r="J4123" s="268" t="n"/>
      <c r="K4123" s="244" t="n"/>
      <c r="L4123" s="244" t="n"/>
      <c r="M4123" s="259" t="n"/>
      <c r="N4123" s="244" t="n"/>
      <c r="O4123" s="244" t="n"/>
      <c r="P4123" s="244" t="n"/>
      <c r="Q4123" s="244" t="n"/>
      <c r="R4123" s="244" t="n"/>
      <c r="S4123" s="223" t="n"/>
      <c r="T4123" s="244" t="n"/>
      <c r="U4123" s="246" t="n"/>
      <c r="V4123" s="244" t="n"/>
      <c r="W4123" s="244" t="n"/>
      <c r="X4123" s="244" t="n"/>
      <c r="Y4123" s="269" t="n"/>
      <c r="Z4123" s="270" t="n"/>
      <c r="AA4123" s="241" t="n"/>
      <c r="AB4123" s="244" t="n"/>
    </row>
    <row r="4124" ht="15" customHeight="1" s="283">
      <c r="A4124" s="109" t="n"/>
      <c r="B4124" s="222" t="n"/>
      <c r="C4124" s="244" t="n"/>
      <c r="D4124" s="244" t="n"/>
      <c r="E4124" s="244" t="n"/>
      <c r="F4124" s="244" t="n"/>
      <c r="G4124" s="244" t="n"/>
      <c r="H4124" s="244" t="n"/>
      <c r="I4124" s="267" t="n"/>
      <c r="J4124" s="268" t="n"/>
      <c r="K4124" s="244" t="n"/>
      <c r="L4124" s="244" t="n"/>
      <c r="M4124" s="259" t="n"/>
      <c r="N4124" s="244" t="n"/>
      <c r="O4124" s="244" t="n"/>
      <c r="P4124" s="244" t="n"/>
      <c r="Q4124" s="244" t="n"/>
      <c r="R4124" s="244" t="n"/>
      <c r="S4124" s="223" t="n"/>
      <c r="T4124" s="244" t="n"/>
      <c r="U4124" s="246" t="n"/>
      <c r="V4124" s="244" t="n"/>
      <c r="W4124" s="244" t="n"/>
      <c r="X4124" s="244" t="n"/>
      <c r="Y4124" s="269" t="n"/>
      <c r="Z4124" s="270" t="n"/>
      <c r="AA4124" s="241" t="n"/>
      <c r="AB4124" s="244" t="n"/>
    </row>
    <row r="4125" ht="15" customHeight="1" s="283">
      <c r="A4125" s="109" t="n"/>
      <c r="B4125" s="222" t="n"/>
      <c r="C4125" s="244" t="n"/>
      <c r="D4125" s="244" t="n"/>
      <c r="E4125" s="244" t="n"/>
      <c r="F4125" s="244" t="n"/>
      <c r="G4125" s="244" t="n"/>
      <c r="H4125" s="244" t="n"/>
      <c r="I4125" s="267" t="n"/>
      <c r="J4125" s="268" t="n"/>
      <c r="K4125" s="244" t="n"/>
      <c r="L4125" s="244" t="n"/>
      <c r="M4125" s="259" t="n"/>
      <c r="N4125" s="244" t="n"/>
      <c r="O4125" s="244" t="n"/>
      <c r="P4125" s="244" t="n"/>
      <c r="Q4125" s="244" t="n"/>
      <c r="R4125" s="244" t="n"/>
      <c r="S4125" s="223" t="n"/>
      <c r="T4125" s="244" t="n"/>
      <c r="U4125" s="246" t="n"/>
      <c r="V4125" s="244" t="n"/>
      <c r="W4125" s="244" t="n"/>
      <c r="X4125" s="244" t="n"/>
      <c r="Y4125" s="269" t="n"/>
      <c r="Z4125" s="270" t="n"/>
      <c r="AA4125" s="241" t="n"/>
      <c r="AB4125" s="244" t="n"/>
    </row>
    <row r="4126" ht="15" customHeight="1" s="283">
      <c r="A4126" s="109" t="n"/>
      <c r="B4126" s="222" t="n"/>
      <c r="C4126" s="244" t="n"/>
      <c r="D4126" s="244" t="n"/>
      <c r="E4126" s="244" t="n"/>
      <c r="F4126" s="244" t="n"/>
      <c r="G4126" s="244" t="n"/>
      <c r="H4126" s="244" t="n"/>
      <c r="I4126" s="267" t="n"/>
      <c r="J4126" s="268" t="n"/>
      <c r="K4126" s="244" t="n"/>
      <c r="L4126" s="244" t="n"/>
      <c r="M4126" s="259" t="n"/>
      <c r="N4126" s="244" t="n"/>
      <c r="O4126" s="244" t="n"/>
      <c r="P4126" s="244" t="n"/>
      <c r="Q4126" s="244" t="n"/>
      <c r="R4126" s="244" t="n"/>
      <c r="S4126" s="223" t="n"/>
      <c r="T4126" s="244" t="n"/>
      <c r="U4126" s="246" t="n"/>
      <c r="V4126" s="244" t="n"/>
      <c r="W4126" s="244" t="n"/>
      <c r="X4126" s="244" t="n"/>
      <c r="Y4126" s="269" t="n"/>
      <c r="Z4126" s="270" t="n"/>
      <c r="AA4126" s="241" t="n"/>
      <c r="AB4126" s="244" t="n"/>
    </row>
    <row r="4127" ht="15" customHeight="1" s="283">
      <c r="A4127" s="109" t="n"/>
      <c r="B4127" s="222" t="n"/>
      <c r="C4127" s="244" t="n"/>
      <c r="D4127" s="244" t="n"/>
      <c r="E4127" s="244" t="n"/>
      <c r="F4127" s="244" t="n"/>
      <c r="G4127" s="244" t="n"/>
      <c r="H4127" s="244" t="n"/>
      <c r="I4127" s="267" t="n"/>
      <c r="J4127" s="268" t="n"/>
      <c r="K4127" s="244" t="n"/>
      <c r="L4127" s="244" t="n"/>
      <c r="M4127" s="259" t="n"/>
      <c r="N4127" s="244" t="n"/>
      <c r="O4127" s="244" t="n"/>
      <c r="P4127" s="244" t="n"/>
      <c r="Q4127" s="244" t="n"/>
      <c r="R4127" s="244" t="n"/>
      <c r="S4127" s="223" t="n"/>
      <c r="T4127" s="244" t="n"/>
      <c r="U4127" s="246" t="n"/>
      <c r="V4127" s="244" t="n"/>
      <c r="W4127" s="244" t="n"/>
      <c r="X4127" s="244" t="n"/>
      <c r="Y4127" s="269" t="n"/>
      <c r="Z4127" s="270" t="n"/>
      <c r="AA4127" s="241" t="n"/>
      <c r="AB4127" s="244" t="n"/>
    </row>
    <row r="4128" ht="15" customHeight="1" s="283">
      <c r="A4128" s="109" t="n"/>
      <c r="B4128" s="222" t="n"/>
      <c r="C4128" s="244" t="n"/>
      <c r="D4128" s="244" t="n"/>
      <c r="E4128" s="244" t="n"/>
      <c r="F4128" s="244" t="n"/>
      <c r="G4128" s="244" t="n"/>
      <c r="H4128" s="244" t="n"/>
      <c r="I4128" s="267" t="n"/>
      <c r="J4128" s="268" t="n"/>
      <c r="K4128" s="244" t="n"/>
      <c r="L4128" s="244" t="n"/>
      <c r="M4128" s="259" t="n"/>
      <c r="N4128" s="244" t="n"/>
      <c r="O4128" s="244" t="n"/>
      <c r="P4128" s="244" t="n"/>
      <c r="Q4128" s="244" t="n"/>
      <c r="R4128" s="244" t="n"/>
      <c r="S4128" s="223" t="n"/>
      <c r="T4128" s="244" t="n"/>
      <c r="U4128" s="246" t="n"/>
      <c r="V4128" s="244" t="n"/>
      <c r="W4128" s="244" t="n"/>
      <c r="X4128" s="244" t="n"/>
      <c r="Y4128" s="269" t="n"/>
      <c r="Z4128" s="270" t="n"/>
      <c r="AA4128" s="241" t="n"/>
      <c r="AB4128" s="244" t="n"/>
    </row>
    <row r="4129" ht="15" customHeight="1" s="283">
      <c r="A4129" s="109" t="n"/>
      <c r="B4129" s="222" t="n"/>
      <c r="C4129" s="244" t="n"/>
      <c r="D4129" s="244" t="n"/>
      <c r="E4129" s="244" t="n"/>
      <c r="F4129" s="244" t="n"/>
      <c r="G4129" s="244" t="n"/>
      <c r="H4129" s="244" t="n"/>
      <c r="I4129" s="267" t="n"/>
      <c r="J4129" s="268" t="n"/>
      <c r="K4129" s="244" t="n"/>
      <c r="L4129" s="244" t="n"/>
      <c r="M4129" s="259" t="n"/>
      <c r="N4129" s="244" t="n"/>
      <c r="O4129" s="244" t="n"/>
      <c r="P4129" s="244" t="n"/>
      <c r="Q4129" s="244" t="n"/>
      <c r="R4129" s="244" t="n"/>
      <c r="S4129" s="223" t="n"/>
      <c r="T4129" s="244" t="n"/>
      <c r="U4129" s="246" t="n"/>
      <c r="V4129" s="244" t="n"/>
      <c r="W4129" s="244" t="n"/>
      <c r="X4129" s="244" t="n"/>
      <c r="Y4129" s="269" t="n"/>
      <c r="Z4129" s="270" t="n"/>
      <c r="AA4129" s="241" t="n"/>
      <c r="AB4129" s="244" t="n"/>
    </row>
    <row r="4130" ht="15" customHeight="1" s="283">
      <c r="A4130" s="109" t="n"/>
      <c r="B4130" s="222" t="n"/>
      <c r="C4130" s="244" t="n"/>
      <c r="D4130" s="244" t="n"/>
      <c r="E4130" s="244" t="n"/>
      <c r="F4130" s="244" t="n"/>
      <c r="G4130" s="244" t="n"/>
      <c r="H4130" s="244" t="n"/>
      <c r="I4130" s="267" t="n"/>
      <c r="J4130" s="268" t="n"/>
      <c r="K4130" s="244" t="n"/>
      <c r="L4130" s="244" t="n"/>
      <c r="M4130" s="259" t="n"/>
      <c r="N4130" s="244" t="n"/>
      <c r="O4130" s="244" t="n"/>
      <c r="P4130" s="244" t="n"/>
      <c r="Q4130" s="244" t="n"/>
      <c r="R4130" s="244" t="n"/>
      <c r="S4130" s="223" t="n"/>
      <c r="T4130" s="244" t="n"/>
      <c r="U4130" s="246" t="n"/>
      <c r="V4130" s="244" t="n"/>
      <c r="W4130" s="244" t="n"/>
      <c r="X4130" s="244" t="n"/>
      <c r="Y4130" s="269" t="n"/>
      <c r="Z4130" s="270" t="n"/>
      <c r="AA4130" s="241" t="n"/>
      <c r="AB4130" s="244" t="n"/>
    </row>
    <row r="4131" ht="15" customHeight="1" s="283">
      <c r="A4131" s="109" t="n"/>
      <c r="B4131" s="222" t="n"/>
      <c r="C4131" s="244" t="n"/>
      <c r="D4131" s="244" t="n"/>
      <c r="E4131" s="244" t="n"/>
      <c r="F4131" s="244" t="n"/>
      <c r="G4131" s="244" t="n"/>
      <c r="H4131" s="244" t="n"/>
      <c r="I4131" s="267" t="n"/>
      <c r="J4131" s="268" t="n"/>
      <c r="K4131" s="244" t="n"/>
      <c r="L4131" s="244" t="n"/>
      <c r="M4131" s="259" t="n"/>
      <c r="N4131" s="244" t="n"/>
      <c r="O4131" s="244" t="n"/>
      <c r="P4131" s="244" t="n"/>
      <c r="Q4131" s="244" t="n"/>
      <c r="R4131" s="244" t="n"/>
      <c r="S4131" s="223" t="n"/>
      <c r="T4131" s="244" t="n"/>
      <c r="U4131" s="246" t="n"/>
      <c r="V4131" s="244" t="n"/>
      <c r="W4131" s="244" t="n"/>
      <c r="X4131" s="244" t="n"/>
      <c r="Y4131" s="269" t="n"/>
      <c r="Z4131" s="270" t="n"/>
      <c r="AA4131" s="241" t="n"/>
      <c r="AB4131" s="244" t="n"/>
    </row>
    <row r="4132" ht="15" customHeight="1" s="283">
      <c r="A4132" s="109" t="n"/>
      <c r="B4132" s="222" t="n"/>
      <c r="C4132" s="244" t="n"/>
      <c r="D4132" s="244" t="n"/>
      <c r="E4132" s="244" t="n"/>
      <c r="F4132" s="244" t="n"/>
      <c r="G4132" s="244" t="n"/>
      <c r="H4132" s="244" t="n"/>
      <c r="I4132" s="267" t="n"/>
      <c r="J4132" s="268" t="n"/>
      <c r="K4132" s="244" t="n"/>
      <c r="L4132" s="244" t="n"/>
      <c r="M4132" s="259" t="n"/>
      <c r="N4132" s="244" t="n"/>
      <c r="O4132" s="244" t="n"/>
      <c r="P4132" s="244" t="n"/>
      <c r="Q4132" s="244" t="n"/>
      <c r="R4132" s="244" t="n"/>
      <c r="S4132" s="223" t="n"/>
      <c r="T4132" s="244" t="n"/>
      <c r="U4132" s="246" t="n"/>
      <c r="V4132" s="244" t="n"/>
      <c r="W4132" s="244" t="n"/>
      <c r="X4132" s="244" t="n"/>
      <c r="Y4132" s="269" t="n"/>
      <c r="Z4132" s="270" t="n"/>
      <c r="AA4132" s="241" t="n"/>
      <c r="AB4132" s="244" t="n"/>
    </row>
    <row r="4133" ht="15" customHeight="1" s="283">
      <c r="A4133" s="109" t="n"/>
      <c r="B4133" s="222" t="n"/>
      <c r="C4133" s="244" t="n"/>
      <c r="D4133" s="244" t="n"/>
      <c r="E4133" s="244" t="n"/>
      <c r="F4133" s="244" t="n"/>
      <c r="G4133" s="244" t="n"/>
      <c r="H4133" s="244" t="n"/>
      <c r="I4133" s="267" t="n"/>
      <c r="J4133" s="268" t="n"/>
      <c r="K4133" s="244" t="n"/>
      <c r="L4133" s="244" t="n"/>
      <c r="M4133" s="259" t="n"/>
      <c r="N4133" s="244" t="n"/>
      <c r="O4133" s="244" t="n"/>
      <c r="P4133" s="244" t="n"/>
      <c r="Q4133" s="244" t="n"/>
      <c r="R4133" s="244" t="n"/>
      <c r="S4133" s="223" t="n"/>
      <c r="T4133" s="244" t="n"/>
      <c r="U4133" s="246" t="n"/>
      <c r="V4133" s="244" t="n"/>
      <c r="W4133" s="244" t="n"/>
      <c r="X4133" s="244" t="n"/>
      <c r="Y4133" s="269" t="n"/>
      <c r="Z4133" s="270" t="n"/>
      <c r="AA4133" s="241" t="n"/>
      <c r="AB4133" s="244" t="n"/>
    </row>
    <row r="4134" ht="15" customHeight="1" s="283">
      <c r="A4134" s="109" t="n"/>
      <c r="B4134" s="222" t="n"/>
      <c r="C4134" s="244" t="n"/>
      <c r="D4134" s="244" t="n"/>
      <c r="E4134" s="244" t="n"/>
      <c r="F4134" s="244" t="n"/>
      <c r="G4134" s="244" t="n"/>
      <c r="H4134" s="244" t="n"/>
      <c r="I4134" s="267" t="n"/>
      <c r="J4134" s="268" t="n"/>
      <c r="K4134" s="244" t="n"/>
      <c r="L4134" s="244" t="n"/>
      <c r="M4134" s="259" t="n"/>
      <c r="N4134" s="244" t="n"/>
      <c r="O4134" s="244" t="n"/>
      <c r="P4134" s="244" t="n"/>
      <c r="Q4134" s="244" t="n"/>
      <c r="R4134" s="244" t="n"/>
      <c r="S4134" s="223" t="n"/>
      <c r="T4134" s="244" t="n"/>
      <c r="U4134" s="246" t="n"/>
      <c r="V4134" s="244" t="n"/>
      <c r="W4134" s="244" t="n"/>
      <c r="X4134" s="244" t="n"/>
      <c r="Y4134" s="269" t="n"/>
      <c r="Z4134" s="270" t="n"/>
      <c r="AA4134" s="241" t="n"/>
      <c r="AB4134" s="244" t="n"/>
    </row>
    <row r="4135" ht="15" customHeight="1" s="283">
      <c r="A4135" s="109" t="n"/>
      <c r="B4135" s="222" t="n"/>
      <c r="C4135" s="244" t="n"/>
      <c r="D4135" s="244" t="n"/>
      <c r="E4135" s="244" t="n"/>
      <c r="F4135" s="244" t="n"/>
      <c r="G4135" s="244" t="n"/>
      <c r="H4135" s="244" t="n"/>
      <c r="I4135" s="267" t="n"/>
      <c r="J4135" s="268" t="n"/>
      <c r="K4135" s="244" t="n"/>
      <c r="L4135" s="244" t="n"/>
      <c r="M4135" s="259" t="n"/>
      <c r="N4135" s="244" t="n"/>
      <c r="O4135" s="244" t="n"/>
      <c r="P4135" s="244" t="n"/>
      <c r="Q4135" s="244" t="n"/>
      <c r="R4135" s="244" t="n"/>
      <c r="S4135" s="223" t="n"/>
      <c r="T4135" s="244" t="n"/>
      <c r="U4135" s="246" t="n"/>
      <c r="V4135" s="244" t="n"/>
      <c r="W4135" s="244" t="n"/>
      <c r="X4135" s="244" t="n"/>
      <c r="Y4135" s="269" t="n"/>
      <c r="Z4135" s="270" t="n"/>
      <c r="AA4135" s="241" t="n"/>
      <c r="AB4135" s="244" t="n"/>
    </row>
    <row r="4136" ht="15" customHeight="1" s="283">
      <c r="A4136" s="109" t="n"/>
      <c r="B4136" s="222" t="n"/>
      <c r="C4136" s="244" t="n"/>
      <c r="D4136" s="244" t="n"/>
      <c r="E4136" s="244" t="n"/>
      <c r="F4136" s="244" t="n"/>
      <c r="G4136" s="244" t="n"/>
      <c r="H4136" s="244" t="n"/>
      <c r="I4136" s="267" t="n"/>
      <c r="J4136" s="268" t="n"/>
      <c r="K4136" s="244" t="n"/>
      <c r="L4136" s="244" t="n"/>
      <c r="M4136" s="259" t="n"/>
      <c r="N4136" s="244" t="n"/>
      <c r="O4136" s="244" t="n"/>
      <c r="P4136" s="244" t="n"/>
      <c r="Q4136" s="244" t="n"/>
      <c r="R4136" s="244" t="n"/>
      <c r="S4136" s="223" t="n"/>
      <c r="T4136" s="244" t="n"/>
      <c r="U4136" s="246" t="n"/>
      <c r="V4136" s="244" t="n"/>
      <c r="W4136" s="244" t="n"/>
      <c r="X4136" s="244" t="n"/>
      <c r="Y4136" s="269" t="n"/>
      <c r="Z4136" s="270" t="n"/>
      <c r="AA4136" s="241" t="n"/>
      <c r="AB4136" s="244" t="n"/>
    </row>
    <row r="4137" ht="15" customHeight="1" s="283">
      <c r="A4137" s="109" t="n"/>
      <c r="B4137" s="222" t="n"/>
      <c r="C4137" s="244" t="n"/>
      <c r="D4137" s="244" t="n"/>
      <c r="E4137" s="244" t="n"/>
      <c r="F4137" s="244" t="n"/>
      <c r="G4137" s="244" t="n"/>
      <c r="H4137" s="244" t="n"/>
      <c r="I4137" s="267" t="n"/>
      <c r="J4137" s="268" t="n"/>
      <c r="K4137" s="244" t="n"/>
      <c r="L4137" s="244" t="n"/>
      <c r="M4137" s="259" t="n"/>
      <c r="N4137" s="244" t="n"/>
      <c r="O4137" s="244" t="n"/>
      <c r="P4137" s="244" t="n"/>
      <c r="Q4137" s="244" t="n"/>
      <c r="R4137" s="244" t="n"/>
      <c r="S4137" s="223" t="n"/>
      <c r="T4137" s="244" t="n"/>
      <c r="U4137" s="246" t="n"/>
      <c r="V4137" s="244" t="n"/>
      <c r="W4137" s="244" t="n"/>
      <c r="X4137" s="244" t="n"/>
      <c r="Y4137" s="269" t="n"/>
      <c r="Z4137" s="270" t="n"/>
      <c r="AA4137" s="241" t="n"/>
      <c r="AB4137" s="244" t="n"/>
    </row>
    <row r="4138" ht="15" customHeight="1" s="283">
      <c r="A4138" s="109" t="n"/>
      <c r="B4138" s="222" t="n"/>
      <c r="C4138" s="244" t="n"/>
      <c r="D4138" s="244" t="n"/>
      <c r="E4138" s="244" t="n"/>
      <c r="F4138" s="244" t="n"/>
      <c r="G4138" s="244" t="n"/>
      <c r="H4138" s="244" t="n"/>
      <c r="I4138" s="267" t="n"/>
      <c r="J4138" s="268" t="n"/>
      <c r="K4138" s="244" t="n"/>
      <c r="L4138" s="244" t="n"/>
      <c r="M4138" s="259" t="n"/>
      <c r="N4138" s="244" t="n"/>
      <c r="O4138" s="244" t="n"/>
      <c r="P4138" s="244" t="n"/>
      <c r="Q4138" s="244" t="n"/>
      <c r="R4138" s="244" t="n"/>
      <c r="S4138" s="223" t="n"/>
      <c r="T4138" s="244" t="n"/>
      <c r="U4138" s="246" t="n"/>
      <c r="V4138" s="244" t="n"/>
      <c r="W4138" s="244" t="n"/>
      <c r="X4138" s="244" t="n"/>
      <c r="Y4138" s="269" t="n"/>
      <c r="Z4138" s="270" t="n"/>
      <c r="AA4138" s="241" t="n"/>
      <c r="AB4138" s="244" t="n"/>
    </row>
    <row r="4139" ht="15" customHeight="1" s="283">
      <c r="A4139" s="109" t="n"/>
      <c r="B4139" s="222" t="n"/>
      <c r="C4139" s="244" t="n"/>
      <c r="D4139" s="244" t="n"/>
      <c r="E4139" s="244" t="n"/>
      <c r="F4139" s="244" t="n"/>
      <c r="G4139" s="244" t="n"/>
      <c r="H4139" s="244" t="n"/>
      <c r="I4139" s="267" t="n"/>
      <c r="J4139" s="268" t="n"/>
      <c r="K4139" s="244" t="n"/>
      <c r="L4139" s="244" t="n"/>
      <c r="M4139" s="259" t="n"/>
      <c r="N4139" s="244" t="n"/>
      <c r="O4139" s="244" t="n"/>
      <c r="P4139" s="244" t="n"/>
      <c r="Q4139" s="244" t="n"/>
      <c r="R4139" s="244" t="n"/>
      <c r="S4139" s="223" t="n"/>
      <c r="T4139" s="244" t="n"/>
      <c r="U4139" s="246" t="n"/>
      <c r="V4139" s="244" t="n"/>
      <c r="W4139" s="244" t="n"/>
      <c r="X4139" s="244" t="n"/>
      <c r="Y4139" s="269" t="n"/>
      <c r="Z4139" s="270" t="n"/>
      <c r="AA4139" s="241" t="n"/>
      <c r="AB4139" s="244" t="n"/>
    </row>
    <row r="4140" ht="15" customHeight="1" s="283">
      <c r="A4140" s="109" t="n"/>
      <c r="B4140" s="222" t="n"/>
      <c r="C4140" s="244" t="n"/>
      <c r="D4140" s="244" t="n"/>
      <c r="E4140" s="244" t="n"/>
      <c r="F4140" s="244" t="n"/>
      <c r="G4140" s="244" t="n"/>
      <c r="H4140" s="244" t="n"/>
      <c r="I4140" s="267" t="n"/>
      <c r="J4140" s="268" t="n"/>
      <c r="K4140" s="244" t="n"/>
      <c r="L4140" s="244" t="n"/>
      <c r="M4140" s="259" t="n"/>
      <c r="N4140" s="244" t="n"/>
      <c r="O4140" s="244" t="n"/>
      <c r="P4140" s="244" t="n"/>
      <c r="Q4140" s="244" t="n"/>
      <c r="R4140" s="244" t="n"/>
      <c r="S4140" s="223" t="n"/>
      <c r="T4140" s="244" t="n"/>
      <c r="U4140" s="246" t="n"/>
      <c r="V4140" s="244" t="n"/>
      <c r="W4140" s="244" t="n"/>
      <c r="X4140" s="244" t="n"/>
      <c r="Y4140" s="269" t="n"/>
      <c r="Z4140" s="270" t="n"/>
      <c r="AA4140" s="241" t="n"/>
      <c r="AB4140" s="244" t="n"/>
    </row>
    <row r="4141" ht="15" customHeight="1" s="283">
      <c r="A4141" s="109" t="n"/>
      <c r="B4141" s="222" t="n"/>
      <c r="C4141" s="244" t="n"/>
      <c r="D4141" s="244" t="n"/>
      <c r="E4141" s="244" t="n"/>
      <c r="F4141" s="244" t="n"/>
      <c r="G4141" s="244" t="n"/>
      <c r="H4141" s="244" t="n"/>
      <c r="I4141" s="267" t="n"/>
      <c r="J4141" s="268" t="n"/>
      <c r="K4141" s="244" t="n"/>
      <c r="L4141" s="244" t="n"/>
      <c r="M4141" s="259" t="n"/>
      <c r="N4141" s="244" t="n"/>
      <c r="O4141" s="244" t="n"/>
      <c r="P4141" s="244" t="n"/>
      <c r="Q4141" s="244" t="n"/>
      <c r="R4141" s="244" t="n"/>
      <c r="S4141" s="223" t="n"/>
      <c r="T4141" s="244" t="n"/>
      <c r="U4141" s="246" t="n"/>
      <c r="V4141" s="244" t="n"/>
      <c r="W4141" s="244" t="n"/>
      <c r="X4141" s="244" t="n"/>
      <c r="Y4141" s="269" t="n"/>
      <c r="Z4141" s="270" t="n"/>
      <c r="AA4141" s="241" t="n"/>
      <c r="AB4141" s="244" t="n"/>
    </row>
    <row r="4142" ht="15" customHeight="1" s="283">
      <c r="A4142" s="109" t="n"/>
      <c r="B4142" s="222" t="n"/>
      <c r="C4142" s="244" t="n"/>
      <c r="D4142" s="244" t="n"/>
      <c r="E4142" s="244" t="n"/>
      <c r="F4142" s="244" t="n"/>
      <c r="G4142" s="244" t="n"/>
      <c r="H4142" s="244" t="n"/>
      <c r="I4142" s="267" t="n"/>
      <c r="J4142" s="268" t="n"/>
      <c r="K4142" s="244" t="n"/>
      <c r="L4142" s="244" t="n"/>
      <c r="M4142" s="259" t="n"/>
      <c r="N4142" s="244" t="n"/>
      <c r="O4142" s="244" t="n"/>
      <c r="P4142" s="244" t="n"/>
      <c r="Q4142" s="244" t="n"/>
      <c r="R4142" s="244" t="n"/>
      <c r="S4142" s="223" t="n"/>
      <c r="T4142" s="244" t="n"/>
      <c r="U4142" s="246" t="n"/>
      <c r="V4142" s="244" t="n"/>
      <c r="W4142" s="244" t="n"/>
      <c r="X4142" s="244" t="n"/>
      <c r="Y4142" s="269" t="n"/>
      <c r="Z4142" s="270" t="n"/>
      <c r="AA4142" s="241" t="n"/>
      <c r="AB4142" s="244" t="n"/>
    </row>
    <row r="4143" ht="15" customHeight="1" s="283">
      <c r="A4143" s="109" t="n"/>
      <c r="B4143" s="222" t="n"/>
      <c r="C4143" s="244" t="n"/>
      <c r="D4143" s="244" t="n"/>
      <c r="E4143" s="244" t="n"/>
      <c r="F4143" s="244" t="n"/>
      <c r="G4143" s="244" t="n"/>
      <c r="H4143" s="244" t="n"/>
      <c r="I4143" s="267" t="n"/>
      <c r="J4143" s="268" t="n"/>
      <c r="K4143" s="244" t="n"/>
      <c r="L4143" s="244" t="n"/>
      <c r="M4143" s="259" t="n"/>
      <c r="N4143" s="244" t="n"/>
      <c r="O4143" s="244" t="n"/>
      <c r="P4143" s="244" t="n"/>
      <c r="Q4143" s="244" t="n"/>
      <c r="R4143" s="244" t="n"/>
      <c r="S4143" s="223" t="n"/>
      <c r="T4143" s="244" t="n"/>
      <c r="U4143" s="246" t="n"/>
      <c r="V4143" s="244" t="n"/>
      <c r="W4143" s="244" t="n"/>
      <c r="X4143" s="244" t="n"/>
      <c r="Y4143" s="269" t="n"/>
      <c r="Z4143" s="270" t="n"/>
      <c r="AA4143" s="241" t="n"/>
      <c r="AB4143" s="244" t="n"/>
    </row>
    <row r="4144" ht="15" customHeight="1" s="283">
      <c r="A4144" s="109" t="n"/>
      <c r="B4144" s="222" t="n"/>
      <c r="C4144" s="244" t="n"/>
      <c r="D4144" s="244" t="n"/>
      <c r="E4144" s="244" t="n"/>
      <c r="F4144" s="244" t="n"/>
      <c r="G4144" s="244" t="n"/>
      <c r="H4144" s="244" t="n"/>
      <c r="I4144" s="267" t="n"/>
      <c r="J4144" s="268" t="n"/>
      <c r="K4144" s="244" t="n"/>
      <c r="L4144" s="244" t="n"/>
      <c r="M4144" s="259" t="n"/>
      <c r="N4144" s="244" t="n"/>
      <c r="O4144" s="244" t="n"/>
      <c r="P4144" s="244" t="n"/>
      <c r="Q4144" s="244" t="n"/>
      <c r="R4144" s="244" t="n"/>
      <c r="S4144" s="223" t="n"/>
      <c r="T4144" s="244" t="n"/>
      <c r="U4144" s="246" t="n"/>
      <c r="V4144" s="244" t="n"/>
      <c r="W4144" s="244" t="n"/>
      <c r="X4144" s="244" t="n"/>
      <c r="Y4144" s="269" t="n"/>
      <c r="Z4144" s="270" t="n"/>
      <c r="AA4144" s="241" t="n"/>
      <c r="AB4144" s="244" t="n"/>
    </row>
    <row r="4145" ht="15" customHeight="1" s="283">
      <c r="A4145" s="109" t="n"/>
      <c r="B4145" s="222" t="n"/>
      <c r="C4145" s="244" t="n"/>
      <c r="D4145" s="244" t="n"/>
      <c r="E4145" s="244" t="n"/>
      <c r="F4145" s="244" t="n"/>
      <c r="G4145" s="244" t="n"/>
      <c r="H4145" s="244" t="n"/>
      <c r="I4145" s="267" t="n"/>
      <c r="J4145" s="268" t="n"/>
      <c r="K4145" s="244" t="n"/>
      <c r="L4145" s="244" t="n"/>
      <c r="M4145" s="259" t="n"/>
      <c r="N4145" s="244" t="n"/>
      <c r="O4145" s="244" t="n"/>
      <c r="P4145" s="244" t="n"/>
      <c r="Q4145" s="244" t="n"/>
      <c r="R4145" s="244" t="n"/>
      <c r="S4145" s="223" t="n"/>
      <c r="T4145" s="244" t="n"/>
      <c r="U4145" s="246" t="n"/>
      <c r="V4145" s="244" t="n"/>
      <c r="W4145" s="244" t="n"/>
      <c r="X4145" s="244" t="n"/>
      <c r="Y4145" s="269" t="n"/>
      <c r="Z4145" s="270" t="n"/>
      <c r="AA4145" s="241" t="n"/>
      <c r="AB4145" s="244" t="n"/>
    </row>
    <row r="4146" ht="15" customHeight="1" s="283">
      <c r="A4146" s="109" t="n"/>
      <c r="B4146" s="222" t="n"/>
      <c r="C4146" s="244" t="n"/>
      <c r="D4146" s="244" t="n"/>
      <c r="E4146" s="244" t="n"/>
      <c r="F4146" s="244" t="n"/>
      <c r="G4146" s="244" t="n"/>
      <c r="H4146" s="244" t="n"/>
      <c r="I4146" s="267" t="n"/>
      <c r="J4146" s="268" t="n"/>
      <c r="K4146" s="244" t="n"/>
      <c r="L4146" s="244" t="n"/>
      <c r="M4146" s="259" t="n"/>
      <c r="N4146" s="244" t="n"/>
      <c r="O4146" s="244" t="n"/>
      <c r="P4146" s="244" t="n"/>
      <c r="Q4146" s="244" t="n"/>
      <c r="R4146" s="244" t="n"/>
      <c r="S4146" s="223" t="n"/>
      <c r="T4146" s="244" t="n"/>
      <c r="U4146" s="246" t="n"/>
      <c r="V4146" s="244" t="n"/>
      <c r="W4146" s="244" t="n"/>
      <c r="X4146" s="244" t="n"/>
      <c r="Y4146" s="269" t="n"/>
      <c r="Z4146" s="270" t="n"/>
      <c r="AA4146" s="241" t="n"/>
      <c r="AB4146" s="244" t="n"/>
    </row>
    <row r="4147" ht="15" customHeight="1" s="283">
      <c r="A4147" s="109" t="n"/>
      <c r="B4147" s="222" t="n"/>
      <c r="C4147" s="244" t="n"/>
      <c r="D4147" s="244" t="n"/>
      <c r="E4147" s="244" t="n"/>
      <c r="F4147" s="244" t="n"/>
      <c r="G4147" s="244" t="n"/>
      <c r="H4147" s="244" t="n"/>
      <c r="I4147" s="267" t="n"/>
      <c r="J4147" s="268" t="n"/>
      <c r="K4147" s="244" t="n"/>
      <c r="L4147" s="244" t="n"/>
      <c r="M4147" s="259" t="n"/>
      <c r="N4147" s="244" t="n"/>
      <c r="O4147" s="244" t="n"/>
      <c r="P4147" s="244" t="n"/>
      <c r="Q4147" s="244" t="n"/>
      <c r="R4147" s="244" t="n"/>
      <c r="S4147" s="223" t="n"/>
      <c r="T4147" s="244" t="n"/>
      <c r="U4147" s="246" t="n"/>
      <c r="V4147" s="244" t="n"/>
      <c r="W4147" s="244" t="n"/>
      <c r="X4147" s="244" t="n"/>
      <c r="Y4147" s="269" t="n"/>
      <c r="Z4147" s="270" t="n"/>
      <c r="AA4147" s="241" t="n"/>
      <c r="AB4147" s="244" t="n"/>
    </row>
    <row r="4148" ht="15" customHeight="1" s="283">
      <c r="A4148" s="109" t="n"/>
      <c r="B4148" s="222" t="n"/>
      <c r="C4148" s="244" t="n"/>
      <c r="D4148" s="244" t="n"/>
      <c r="E4148" s="244" t="n"/>
      <c r="F4148" s="244" t="n"/>
      <c r="G4148" s="244" t="n"/>
      <c r="H4148" s="244" t="n"/>
      <c r="I4148" s="267" t="n"/>
      <c r="J4148" s="268" t="n"/>
      <c r="K4148" s="244" t="n"/>
      <c r="L4148" s="244" t="n"/>
      <c r="M4148" s="259" t="n"/>
      <c r="N4148" s="244" t="n"/>
      <c r="O4148" s="244" t="n"/>
      <c r="P4148" s="244" t="n"/>
      <c r="Q4148" s="244" t="n"/>
      <c r="R4148" s="244" t="n"/>
      <c r="S4148" s="223" t="n"/>
      <c r="T4148" s="244" t="n"/>
      <c r="U4148" s="246" t="n"/>
      <c r="V4148" s="244" t="n"/>
      <c r="W4148" s="244" t="n"/>
      <c r="X4148" s="244" t="n"/>
      <c r="Y4148" s="269" t="n"/>
      <c r="Z4148" s="270" t="n"/>
      <c r="AA4148" s="241" t="n"/>
      <c r="AB4148" s="244" t="n"/>
    </row>
    <row r="4149" ht="15" customHeight="1" s="283">
      <c r="A4149" s="109" t="n"/>
      <c r="B4149" s="222" t="n"/>
      <c r="C4149" s="244" t="n"/>
      <c r="D4149" s="244" t="n"/>
      <c r="E4149" s="244" t="n"/>
      <c r="F4149" s="244" t="n"/>
      <c r="G4149" s="244" t="n"/>
      <c r="H4149" s="244" t="n"/>
      <c r="I4149" s="267" t="n"/>
      <c r="J4149" s="268" t="n"/>
      <c r="K4149" s="244" t="n"/>
      <c r="L4149" s="244" t="n"/>
      <c r="M4149" s="259" t="n"/>
      <c r="N4149" s="244" t="n"/>
      <c r="O4149" s="244" t="n"/>
      <c r="P4149" s="244" t="n"/>
      <c r="Q4149" s="244" t="n"/>
      <c r="R4149" s="244" t="n"/>
      <c r="S4149" s="223" t="n"/>
      <c r="T4149" s="244" t="n"/>
      <c r="U4149" s="246" t="n"/>
      <c r="V4149" s="244" t="n"/>
      <c r="W4149" s="244" t="n"/>
      <c r="X4149" s="244" t="n"/>
      <c r="Y4149" s="269" t="n"/>
      <c r="Z4149" s="270" t="n"/>
      <c r="AA4149" s="241" t="n"/>
      <c r="AB4149" s="244" t="n"/>
    </row>
    <row r="4150" ht="15" customHeight="1" s="283">
      <c r="A4150" s="109" t="n"/>
      <c r="B4150" s="222" t="n"/>
      <c r="C4150" s="244" t="n"/>
      <c r="D4150" s="244" t="n"/>
      <c r="E4150" s="244" t="n"/>
      <c r="F4150" s="244" t="n"/>
      <c r="G4150" s="244" t="n"/>
      <c r="H4150" s="244" t="n"/>
      <c r="I4150" s="267" t="n"/>
      <c r="J4150" s="204" t="n"/>
      <c r="K4150" s="244" t="n"/>
      <c r="L4150" s="244" t="n"/>
      <c r="M4150" s="259" t="n"/>
      <c r="N4150" s="244" t="n"/>
      <c r="O4150" s="244" t="n"/>
      <c r="P4150" s="244" t="n"/>
      <c r="Q4150" s="244" t="n"/>
      <c r="R4150" s="244" t="n"/>
      <c r="S4150" s="223" t="n"/>
      <c r="T4150" s="244" t="n"/>
      <c r="U4150" s="246" t="n"/>
      <c r="V4150" s="244" t="n"/>
      <c r="W4150" s="244" t="n"/>
      <c r="X4150" s="244" t="n"/>
      <c r="Y4150" s="269" t="n"/>
      <c r="Z4150" s="270" t="n"/>
      <c r="AA4150" s="241" t="n"/>
      <c r="AB4150" s="244" t="n"/>
    </row>
    <row r="4151" ht="15" customHeight="1" s="283">
      <c r="A4151" s="109" t="n"/>
      <c r="B4151" s="222" t="n"/>
      <c r="C4151" s="244" t="n"/>
      <c r="D4151" s="244" t="n"/>
      <c r="E4151" s="244" t="n"/>
      <c r="F4151" s="244" t="n"/>
      <c r="G4151" s="244" t="n"/>
      <c r="H4151" s="244" t="n"/>
      <c r="I4151" s="267" t="n"/>
      <c r="J4151" s="204" t="n"/>
      <c r="K4151" s="244" t="n"/>
      <c r="L4151" s="244" t="n"/>
      <c r="M4151" s="259" t="n"/>
      <c r="N4151" s="244" t="n"/>
      <c r="O4151" s="244" t="n"/>
      <c r="P4151" s="244" t="n"/>
      <c r="Q4151" s="244" t="n"/>
      <c r="R4151" s="244" t="n"/>
      <c r="S4151" s="223" t="n"/>
      <c r="T4151" s="244" t="n"/>
      <c r="U4151" s="246" t="n"/>
      <c r="V4151" s="244" t="n"/>
      <c r="W4151" s="244" t="n"/>
      <c r="X4151" s="244" t="n"/>
      <c r="Y4151" s="269" t="n"/>
      <c r="Z4151" s="270" t="n"/>
      <c r="AA4151" s="241" t="n"/>
      <c r="AB4151" s="244" t="n"/>
    </row>
    <row r="4152" ht="15" customHeight="1" s="283">
      <c r="A4152" s="109" t="n"/>
      <c r="B4152" s="222" t="n"/>
      <c r="C4152" s="244" t="n"/>
      <c r="D4152" s="244" t="n"/>
      <c r="E4152" s="244" t="n"/>
      <c r="F4152" s="244" t="n"/>
      <c r="G4152" s="244" t="n"/>
      <c r="H4152" s="244" t="n"/>
      <c r="I4152" s="267" t="n"/>
      <c r="J4152" s="204" t="n"/>
      <c r="K4152" s="244" t="n"/>
      <c r="L4152" s="244" t="n"/>
      <c r="M4152" s="259" t="n"/>
      <c r="N4152" s="244" t="n"/>
      <c r="O4152" s="244" t="n"/>
      <c r="P4152" s="244" t="n"/>
      <c r="Q4152" s="244" t="n"/>
      <c r="R4152" s="244" t="n"/>
      <c r="S4152" s="223" t="n"/>
      <c r="T4152" s="244" t="n"/>
      <c r="U4152" s="246" t="n"/>
      <c r="V4152" s="244" t="n"/>
      <c r="W4152" s="244" t="n"/>
      <c r="X4152" s="244" t="n"/>
      <c r="Y4152" s="269" t="n"/>
      <c r="Z4152" s="270" t="n"/>
      <c r="AA4152" s="241" t="n"/>
      <c r="AB4152" s="244" t="n"/>
    </row>
    <row r="4153" ht="15" customHeight="1" s="283">
      <c r="A4153" s="109" t="n"/>
      <c r="B4153" s="222" t="n"/>
      <c r="C4153" s="244" t="n"/>
      <c r="D4153" s="244" t="n"/>
      <c r="E4153" s="244" t="n"/>
      <c r="F4153" s="244" t="n"/>
      <c r="G4153" s="244" t="n"/>
      <c r="H4153" s="244" t="n"/>
      <c r="I4153" s="267" t="n"/>
      <c r="J4153" s="268" t="n"/>
      <c r="K4153" s="244" t="n"/>
      <c r="L4153" s="244" t="n"/>
      <c r="M4153" s="259" t="n"/>
      <c r="N4153" s="244" t="n"/>
      <c r="O4153" s="244" t="n"/>
      <c r="P4153" s="244" t="n"/>
      <c r="Q4153" s="244" t="n"/>
      <c r="R4153" s="244" t="n"/>
      <c r="S4153" s="223" t="n"/>
      <c r="T4153" s="244" t="n"/>
      <c r="U4153" s="246" t="n"/>
      <c r="V4153" s="244" t="n"/>
      <c r="W4153" s="244" t="n"/>
      <c r="X4153" s="244" t="n"/>
      <c r="Y4153" s="269" t="n"/>
      <c r="Z4153" s="270" t="n"/>
      <c r="AA4153" s="241" t="n"/>
      <c r="AB4153" s="244" t="n"/>
    </row>
    <row r="4154" ht="15" customHeight="1" s="283">
      <c r="A4154" s="109" t="n"/>
      <c r="B4154" s="222" t="n"/>
      <c r="C4154" s="244" t="n"/>
      <c r="D4154" s="244" t="n"/>
      <c r="E4154" s="244" t="n"/>
      <c r="F4154" s="244" t="n"/>
      <c r="G4154" s="244" t="n"/>
      <c r="H4154" s="244" t="n"/>
      <c r="I4154" s="267" t="n"/>
      <c r="J4154" s="268" t="n"/>
      <c r="K4154" s="244" t="n"/>
      <c r="L4154" s="244" t="n"/>
      <c r="M4154" s="259" t="n"/>
      <c r="N4154" s="244" t="n"/>
      <c r="O4154" s="244" t="n"/>
      <c r="P4154" s="244" t="n"/>
      <c r="Q4154" s="244" t="n"/>
      <c r="R4154" s="244" t="n"/>
      <c r="S4154" s="223" t="n"/>
      <c r="T4154" s="244" t="n"/>
      <c r="U4154" s="246" t="n"/>
      <c r="V4154" s="244" t="n"/>
      <c r="W4154" s="244" t="n"/>
      <c r="X4154" s="244" t="n"/>
      <c r="Y4154" s="269" t="n"/>
      <c r="Z4154" s="270" t="n"/>
      <c r="AA4154" s="241" t="n"/>
      <c r="AB4154" s="244" t="n"/>
    </row>
    <row r="4155" ht="15" customHeight="1" s="283">
      <c r="A4155" s="109" t="n"/>
      <c r="B4155" s="222" t="n"/>
      <c r="C4155" s="244" t="n"/>
      <c r="D4155" s="244" t="n"/>
      <c r="E4155" s="244" t="n"/>
      <c r="F4155" s="244" t="n"/>
      <c r="G4155" s="244" t="n"/>
      <c r="H4155" s="244" t="n"/>
      <c r="I4155" s="267" t="n"/>
      <c r="J4155" s="268" t="n"/>
      <c r="K4155" s="244" t="n"/>
      <c r="L4155" s="244" t="n"/>
      <c r="M4155" s="259" t="n"/>
      <c r="N4155" s="244" t="n"/>
      <c r="O4155" s="244" t="n"/>
      <c r="P4155" s="244" t="n"/>
      <c r="Q4155" s="244" t="n"/>
      <c r="R4155" s="244" t="n"/>
      <c r="S4155" s="223" t="n"/>
      <c r="T4155" s="244" t="n"/>
      <c r="U4155" s="246" t="n"/>
      <c r="V4155" s="244" t="n"/>
      <c r="W4155" s="244" t="n"/>
      <c r="X4155" s="244" t="n"/>
      <c r="Y4155" s="269" t="n"/>
      <c r="Z4155" s="270" t="n"/>
      <c r="AA4155" s="241" t="n"/>
      <c r="AB4155" s="244" t="n"/>
    </row>
    <row r="4156" ht="15" customHeight="1" s="283">
      <c r="A4156" s="109" t="n"/>
      <c r="B4156" s="222" t="n"/>
      <c r="C4156" s="244" t="n"/>
      <c r="D4156" s="244" t="n"/>
      <c r="E4156" s="244" t="n"/>
      <c r="F4156" s="244" t="n"/>
      <c r="G4156" s="244" t="n"/>
      <c r="H4156" s="244" t="n"/>
      <c r="I4156" s="267" t="n"/>
      <c r="J4156" s="268" t="n"/>
      <c r="K4156" s="244" t="n"/>
      <c r="L4156" s="244" t="n"/>
      <c r="M4156" s="259" t="n"/>
      <c r="N4156" s="244" t="n"/>
      <c r="O4156" s="244" t="n"/>
      <c r="P4156" s="244" t="n"/>
      <c r="Q4156" s="244" t="n"/>
      <c r="R4156" s="244" t="n"/>
      <c r="S4156" s="223" t="n"/>
      <c r="T4156" s="244" t="n"/>
      <c r="U4156" s="246" t="n"/>
      <c r="V4156" s="244" t="n"/>
      <c r="W4156" s="244" t="n"/>
      <c r="X4156" s="244" t="n"/>
      <c r="Y4156" s="269" t="n"/>
      <c r="Z4156" s="270" t="n"/>
      <c r="AA4156" s="241" t="n"/>
      <c r="AB4156" s="244" t="n"/>
    </row>
    <row r="4157" ht="15" customHeight="1" s="283">
      <c r="A4157" s="109" t="n"/>
      <c r="B4157" s="222" t="n"/>
      <c r="C4157" s="244" t="n"/>
      <c r="D4157" s="244" t="n"/>
      <c r="E4157" s="244" t="n"/>
      <c r="F4157" s="244" t="n"/>
      <c r="G4157" s="244" t="n"/>
      <c r="H4157" s="244" t="n"/>
      <c r="I4157" s="267" t="n"/>
      <c r="J4157" s="268" t="n"/>
      <c r="K4157" s="244" t="n"/>
      <c r="L4157" s="244" t="n"/>
      <c r="M4157" s="259" t="n"/>
      <c r="N4157" s="244" t="n"/>
      <c r="O4157" s="244" t="n"/>
      <c r="P4157" s="244" t="n"/>
      <c r="Q4157" s="244" t="n"/>
      <c r="R4157" s="244" t="n"/>
      <c r="S4157" s="223" t="n"/>
      <c r="T4157" s="244" t="n"/>
      <c r="U4157" s="246" t="n"/>
      <c r="V4157" s="244" t="n"/>
      <c r="W4157" s="244" t="n"/>
      <c r="X4157" s="244" t="n"/>
      <c r="Y4157" s="269" t="n"/>
      <c r="Z4157" s="270" t="n"/>
      <c r="AA4157" s="241" t="n"/>
      <c r="AB4157" s="244" t="n"/>
    </row>
    <row r="4158" ht="15" customHeight="1" s="283">
      <c r="A4158" s="109" t="n"/>
      <c r="B4158" s="222" t="n"/>
      <c r="C4158" s="244" t="n"/>
      <c r="D4158" s="244" t="n"/>
      <c r="E4158" s="244" t="n"/>
      <c r="F4158" s="244" t="n"/>
      <c r="G4158" s="244" t="n"/>
      <c r="H4158" s="244" t="n"/>
      <c r="I4158" s="267" t="n"/>
      <c r="J4158" s="268" t="n"/>
      <c r="K4158" s="244" t="n"/>
      <c r="L4158" s="244" t="n"/>
      <c r="M4158" s="259" t="n"/>
      <c r="N4158" s="244" t="n"/>
      <c r="O4158" s="244" t="n"/>
      <c r="P4158" s="244" t="n"/>
      <c r="Q4158" s="244" t="n"/>
      <c r="R4158" s="244" t="n"/>
      <c r="S4158" s="223" t="n"/>
      <c r="T4158" s="244" t="n"/>
      <c r="U4158" s="246" t="n"/>
      <c r="V4158" s="244" t="n"/>
      <c r="W4158" s="244" t="n"/>
      <c r="X4158" s="244" t="n"/>
      <c r="Y4158" s="269" t="n"/>
      <c r="Z4158" s="270" t="n"/>
      <c r="AA4158" s="241" t="n"/>
      <c r="AB4158" s="244" t="n"/>
    </row>
    <row r="4159" ht="15" customHeight="1" s="283">
      <c r="A4159" s="109" t="n"/>
      <c r="B4159" s="222" t="n"/>
      <c r="C4159" s="244" t="n"/>
      <c r="D4159" s="244" t="n"/>
      <c r="E4159" s="244" t="n"/>
      <c r="F4159" s="244" t="n"/>
      <c r="G4159" s="244" t="n"/>
      <c r="H4159" s="244" t="n"/>
      <c r="I4159" s="267" t="n"/>
      <c r="J4159" s="268" t="n"/>
      <c r="K4159" s="244" t="n"/>
      <c r="L4159" s="244" t="n"/>
      <c r="M4159" s="259" t="n"/>
      <c r="N4159" s="244" t="n"/>
      <c r="O4159" s="244" t="n"/>
      <c r="P4159" s="244" t="n"/>
      <c r="Q4159" s="244" t="n"/>
      <c r="R4159" s="244" t="n"/>
      <c r="S4159" s="223" t="n"/>
      <c r="T4159" s="244" t="n"/>
      <c r="U4159" s="246" t="n"/>
      <c r="V4159" s="244" t="n"/>
      <c r="W4159" s="244" t="n"/>
      <c r="X4159" s="244" t="n"/>
      <c r="Y4159" s="269" t="n"/>
      <c r="Z4159" s="270" t="n"/>
      <c r="AA4159" s="241" t="n"/>
      <c r="AB4159" s="244" t="n"/>
    </row>
    <row r="4160" ht="15" customHeight="1" s="283">
      <c r="A4160" s="109" t="n"/>
      <c r="B4160" s="222" t="n"/>
      <c r="C4160" s="244" t="n"/>
      <c r="D4160" s="244" t="n"/>
      <c r="E4160" s="244" t="n"/>
      <c r="F4160" s="244" t="n"/>
      <c r="G4160" s="244" t="n"/>
      <c r="H4160" s="244" t="n"/>
      <c r="I4160" s="267" t="n"/>
      <c r="J4160" s="268" t="n"/>
      <c r="K4160" s="244" t="n"/>
      <c r="L4160" s="244" t="n"/>
      <c r="M4160" s="259" t="n"/>
      <c r="N4160" s="244" t="n"/>
      <c r="O4160" s="244" t="n"/>
      <c r="P4160" s="244" t="n"/>
      <c r="Q4160" s="244" t="n"/>
      <c r="R4160" s="244" t="n"/>
      <c r="S4160" s="223" t="n"/>
      <c r="T4160" s="244" t="n"/>
      <c r="U4160" s="246" t="n"/>
      <c r="V4160" s="244" t="n"/>
      <c r="W4160" s="244" t="n"/>
      <c r="X4160" s="244" t="n"/>
      <c r="Y4160" s="269" t="n"/>
      <c r="Z4160" s="270" t="n"/>
      <c r="AA4160" s="241" t="n"/>
      <c r="AB4160" s="244" t="n"/>
    </row>
    <row r="4161" ht="15" customHeight="1" s="283">
      <c r="A4161" s="109" t="n"/>
      <c r="B4161" s="222" t="n"/>
      <c r="C4161" s="244" t="n"/>
      <c r="D4161" s="244" t="n"/>
      <c r="E4161" s="244" t="n"/>
      <c r="F4161" s="244" t="n"/>
      <c r="G4161" s="244" t="n"/>
      <c r="H4161" s="244" t="n"/>
      <c r="I4161" s="267" t="n"/>
      <c r="J4161" s="268" t="n"/>
      <c r="K4161" s="244" t="n"/>
      <c r="L4161" s="244" t="n"/>
      <c r="M4161" s="259" t="n"/>
      <c r="N4161" s="244" t="n"/>
      <c r="O4161" s="244" t="n"/>
      <c r="P4161" s="244" t="n"/>
      <c r="Q4161" s="244" t="n"/>
      <c r="R4161" s="244" t="n"/>
      <c r="S4161" s="223" t="n"/>
      <c r="T4161" s="244" t="n"/>
      <c r="U4161" s="246" t="n"/>
      <c r="V4161" s="244" t="n"/>
      <c r="W4161" s="244" t="n"/>
      <c r="X4161" s="244" t="n"/>
      <c r="Y4161" s="269" t="n"/>
      <c r="Z4161" s="270" t="n"/>
      <c r="AA4161" s="241" t="n"/>
      <c r="AB4161" s="244" t="n"/>
    </row>
    <row r="4162" ht="15" customHeight="1" s="283">
      <c r="A4162" s="109" t="n"/>
      <c r="B4162" s="222" t="n"/>
      <c r="C4162" s="244" t="n"/>
      <c r="D4162" s="244" t="n"/>
      <c r="E4162" s="244" t="n"/>
      <c r="F4162" s="244" t="n"/>
      <c r="G4162" s="244" t="n"/>
      <c r="H4162" s="244" t="n"/>
      <c r="I4162" s="267" t="n"/>
      <c r="J4162" s="268" t="n"/>
      <c r="K4162" s="244" t="n"/>
      <c r="L4162" s="244" t="n"/>
      <c r="M4162" s="259" t="n"/>
      <c r="N4162" s="244" t="n"/>
      <c r="O4162" s="244" t="n"/>
      <c r="P4162" s="244" t="n"/>
      <c r="Q4162" s="244" t="n"/>
      <c r="R4162" s="244" t="n"/>
      <c r="S4162" s="223" t="n"/>
      <c r="T4162" s="244" t="n"/>
      <c r="U4162" s="246" t="n"/>
      <c r="V4162" s="244" t="n"/>
      <c r="W4162" s="244" t="n"/>
      <c r="X4162" s="244" t="n"/>
      <c r="Y4162" s="269" t="n"/>
      <c r="Z4162" s="270" t="n"/>
      <c r="AA4162" s="241" t="n"/>
      <c r="AB4162" s="244" t="n"/>
    </row>
    <row r="4163" ht="15" customHeight="1" s="283">
      <c r="A4163" s="109" t="n"/>
      <c r="B4163" s="222" t="n"/>
      <c r="C4163" s="244" t="n"/>
      <c r="D4163" s="244" t="n"/>
      <c r="E4163" s="244" t="n"/>
      <c r="F4163" s="244" t="n"/>
      <c r="G4163" s="244" t="n"/>
      <c r="H4163" s="244" t="n"/>
      <c r="I4163" s="267" t="n"/>
      <c r="J4163" s="268" t="n"/>
      <c r="K4163" s="244" t="n"/>
      <c r="L4163" s="244" t="n"/>
      <c r="M4163" s="259" t="n"/>
      <c r="N4163" s="244" t="n"/>
      <c r="O4163" s="244" t="n"/>
      <c r="P4163" s="244" t="n"/>
      <c r="Q4163" s="244" t="n"/>
      <c r="R4163" s="244" t="n"/>
      <c r="S4163" s="223" t="n"/>
      <c r="T4163" s="244" t="n"/>
      <c r="U4163" s="246" t="n"/>
      <c r="V4163" s="244" t="n"/>
      <c r="W4163" s="244" t="n"/>
      <c r="X4163" s="244" t="n"/>
      <c r="Y4163" s="269" t="n"/>
      <c r="Z4163" s="270" t="n"/>
      <c r="AA4163" s="241" t="n"/>
      <c r="AB4163" s="244" t="n"/>
    </row>
    <row r="4164" ht="15" customHeight="1" s="283">
      <c r="A4164" s="109" t="n"/>
      <c r="B4164" s="222" t="n"/>
      <c r="C4164" s="244" t="n"/>
      <c r="D4164" s="244" t="n"/>
      <c r="E4164" s="244" t="n"/>
      <c r="F4164" s="244" t="n"/>
      <c r="G4164" s="244" t="n"/>
      <c r="H4164" s="244" t="n"/>
      <c r="I4164" s="267" t="n"/>
      <c r="J4164" s="268" t="n"/>
      <c r="K4164" s="244" t="n"/>
      <c r="L4164" s="244" t="n"/>
      <c r="M4164" s="259" t="n"/>
      <c r="N4164" s="244" t="n"/>
      <c r="O4164" s="244" t="n"/>
      <c r="P4164" s="244" t="n"/>
      <c r="Q4164" s="244" t="n"/>
      <c r="R4164" s="244" t="n"/>
      <c r="S4164" s="223" t="n"/>
      <c r="T4164" s="244" t="n"/>
      <c r="U4164" s="246" t="n"/>
      <c r="V4164" s="244" t="n"/>
      <c r="W4164" s="244" t="n"/>
      <c r="X4164" s="244" t="n"/>
      <c r="Y4164" s="269" t="n"/>
      <c r="Z4164" s="270" t="n"/>
      <c r="AA4164" s="241" t="n"/>
      <c r="AB4164" s="244" t="n"/>
    </row>
    <row r="4165" ht="15" customHeight="1" s="283">
      <c r="A4165" s="109" t="n"/>
      <c r="B4165" s="222" t="n"/>
      <c r="C4165" s="244" t="n"/>
      <c r="D4165" s="244" t="n"/>
      <c r="E4165" s="244" t="n"/>
      <c r="F4165" s="244" t="n"/>
      <c r="G4165" s="244" t="n"/>
      <c r="H4165" s="244" t="n"/>
      <c r="I4165" s="267" t="n"/>
      <c r="J4165" s="268" t="n"/>
      <c r="K4165" s="244" t="n"/>
      <c r="L4165" s="244" t="n"/>
      <c r="M4165" s="259" t="n"/>
      <c r="N4165" s="244" t="n"/>
      <c r="O4165" s="244" t="n"/>
      <c r="P4165" s="244" t="n"/>
      <c r="Q4165" s="244" t="n"/>
      <c r="R4165" s="244" t="n"/>
      <c r="S4165" s="223" t="n"/>
      <c r="T4165" s="244" t="n"/>
      <c r="U4165" s="246" t="n"/>
      <c r="V4165" s="244" t="n"/>
      <c r="W4165" s="244" t="n"/>
      <c r="X4165" s="244" t="n"/>
      <c r="Y4165" s="269" t="n"/>
      <c r="Z4165" s="270" t="n"/>
      <c r="AA4165" s="241" t="n"/>
      <c r="AB4165" s="244" t="n"/>
    </row>
    <row r="4166" ht="15" customHeight="1" s="283">
      <c r="A4166" s="109" t="n"/>
      <c r="B4166" s="222" t="n"/>
      <c r="C4166" s="244" t="n"/>
      <c r="D4166" s="244" t="n"/>
      <c r="E4166" s="244" t="n"/>
      <c r="F4166" s="244" t="n"/>
      <c r="G4166" s="244" t="n"/>
      <c r="H4166" s="244" t="n"/>
      <c r="I4166" s="267" t="n"/>
      <c r="J4166" s="204" t="n"/>
      <c r="K4166" s="244" t="n"/>
      <c r="L4166" s="244" t="n"/>
      <c r="M4166" s="259" t="n"/>
      <c r="N4166" s="244" t="n"/>
      <c r="O4166" s="244" t="n"/>
      <c r="P4166" s="244" t="n"/>
      <c r="Q4166" s="244" t="n"/>
      <c r="R4166" s="244" t="n"/>
      <c r="S4166" s="223" t="n"/>
      <c r="T4166" s="244" t="n"/>
      <c r="U4166" s="246" t="n"/>
      <c r="V4166" s="244" t="n"/>
      <c r="W4166" s="244" t="n"/>
      <c r="X4166" s="244" t="n"/>
      <c r="Y4166" s="269" t="n"/>
      <c r="Z4166" s="270" t="n"/>
      <c r="AA4166" s="241" t="n"/>
      <c r="AB4166" s="244" t="n"/>
    </row>
    <row r="4167" ht="15" customHeight="1" s="283">
      <c r="A4167" s="109" t="n"/>
      <c r="B4167" s="222" t="n"/>
      <c r="C4167" s="244" t="n"/>
      <c r="D4167" s="244" t="n"/>
      <c r="E4167" s="244" t="n"/>
      <c r="F4167" s="244" t="n"/>
      <c r="G4167" s="244" t="n"/>
      <c r="H4167" s="244" t="n"/>
      <c r="I4167" s="237" t="n"/>
      <c r="J4167" s="204" t="n"/>
      <c r="K4167" s="244" t="n"/>
      <c r="L4167" s="319" t="n"/>
      <c r="M4167" s="244" t="n"/>
      <c r="N4167" s="244" t="n"/>
      <c r="O4167" s="244" t="n"/>
      <c r="P4167" s="244" t="n"/>
      <c r="Q4167" s="244" t="n"/>
      <c r="R4167" s="244" t="n"/>
      <c r="S4167" s="223" t="n"/>
      <c r="T4167" s="244" t="n"/>
      <c r="U4167" s="246" t="n"/>
      <c r="V4167" s="244" t="n"/>
      <c r="W4167" s="244" t="n"/>
      <c r="X4167" s="244" t="n"/>
      <c r="Y4167" s="246" t="n"/>
      <c r="Z4167" s="262" t="n"/>
      <c r="AA4167" s="241" t="n"/>
      <c r="AB4167" s="273" t="n"/>
      <c r="AC4167" s="228" t="n"/>
    </row>
    <row r="4168" ht="15" customHeight="1" s="283">
      <c r="A4168" s="109" t="n"/>
      <c r="B4168" s="222" t="n"/>
      <c r="C4168" s="244" t="n"/>
      <c r="D4168" s="244" t="n"/>
      <c r="E4168" s="244" t="n"/>
      <c r="F4168" s="244" t="n"/>
      <c r="G4168" s="244" t="n"/>
      <c r="H4168" s="244" t="n"/>
      <c r="I4168" s="237" t="n"/>
      <c r="J4168" s="204" t="n"/>
      <c r="K4168" s="244" t="n"/>
      <c r="L4168" s="319" t="n"/>
      <c r="M4168" s="244" t="n"/>
      <c r="N4168" s="244" t="n"/>
      <c r="O4168" s="244" t="n"/>
      <c r="P4168" s="244" t="n"/>
      <c r="Q4168" s="244" t="n"/>
      <c r="R4168" s="244" t="n"/>
      <c r="S4168" s="223" t="n"/>
      <c r="T4168" s="244" t="n"/>
      <c r="U4168" s="246" t="n"/>
      <c r="V4168" s="244" t="n"/>
      <c r="W4168" s="244" t="n"/>
      <c r="X4168" s="244" t="n"/>
      <c r="Y4168" s="246" t="n"/>
      <c r="Z4168" s="262" t="n"/>
      <c r="AA4168" s="241" t="n"/>
      <c r="AB4168" s="273" t="n"/>
      <c r="AC4168" s="228" t="n"/>
    </row>
    <row r="4169" ht="15" customHeight="1" s="283">
      <c r="A4169" s="109" t="n"/>
      <c r="B4169" s="222" t="n"/>
      <c r="C4169" s="244" t="n"/>
      <c r="D4169" s="244" t="n"/>
      <c r="E4169" s="244" t="n"/>
      <c r="F4169" s="244" t="n"/>
      <c r="G4169" s="244" t="n"/>
      <c r="H4169" s="244" t="n"/>
      <c r="I4169" s="237" t="n"/>
      <c r="J4169" s="204" t="n"/>
      <c r="K4169" s="244" t="n"/>
      <c r="L4169" s="319" t="n"/>
      <c r="M4169" s="244" t="n"/>
      <c r="N4169" s="244" t="n"/>
      <c r="O4169" s="244" t="n"/>
      <c r="P4169" s="244" t="n"/>
      <c r="Q4169" s="244" t="n"/>
      <c r="R4169" s="244" t="n"/>
      <c r="S4169" s="223" t="n"/>
      <c r="T4169" s="244" t="n"/>
      <c r="U4169" s="246" t="n"/>
      <c r="V4169" s="244" t="n"/>
      <c r="W4169" s="244" t="n"/>
      <c r="X4169" s="244" t="n"/>
      <c r="Y4169" s="246" t="n"/>
      <c r="Z4169" s="262" t="n"/>
      <c r="AA4169" s="241" t="n"/>
      <c r="AB4169" s="273" t="n"/>
      <c r="AC4169" s="228" t="n"/>
    </row>
    <row r="4170" ht="15" customHeight="1" s="283">
      <c r="A4170" s="109" t="n"/>
      <c r="B4170" s="222" t="n"/>
      <c r="C4170" s="244" t="n"/>
      <c r="D4170" s="244" t="n"/>
      <c r="E4170" s="244" t="n"/>
      <c r="F4170" s="244" t="n"/>
      <c r="G4170" s="244" t="n"/>
      <c r="H4170" s="244" t="n"/>
      <c r="I4170" s="237" t="n"/>
      <c r="J4170" s="204" t="n"/>
      <c r="K4170" s="244" t="n"/>
      <c r="L4170" s="319" t="n"/>
      <c r="M4170" s="244" t="n"/>
      <c r="N4170" s="244" t="n"/>
      <c r="O4170" s="244" t="n"/>
      <c r="P4170" s="244" t="n"/>
      <c r="Q4170" s="244" t="n"/>
      <c r="R4170" s="244" t="n"/>
      <c r="S4170" s="223" t="n"/>
      <c r="T4170" s="244" t="n"/>
      <c r="U4170" s="246" t="n"/>
      <c r="V4170" s="244" t="n"/>
      <c r="W4170" s="244" t="n"/>
      <c r="X4170" s="244" t="n"/>
      <c r="Y4170" s="246" t="n"/>
      <c r="Z4170" s="262" t="n"/>
      <c r="AA4170" s="241" t="n"/>
      <c r="AB4170" s="273" t="n"/>
      <c r="AC4170" s="228" t="n"/>
    </row>
    <row r="4171" ht="15" customHeight="1" s="283">
      <c r="A4171" s="109" t="n"/>
      <c r="B4171" s="222" t="n"/>
      <c r="C4171" s="244" t="n"/>
      <c r="D4171" s="244" t="n"/>
      <c r="E4171" s="244" t="n"/>
      <c r="F4171" s="244" t="n"/>
      <c r="G4171" s="244" t="n"/>
      <c r="H4171" s="244" t="n"/>
      <c r="I4171" s="237" t="n"/>
      <c r="J4171" s="204" t="n"/>
      <c r="K4171" s="244" t="n"/>
      <c r="L4171" s="319" t="n"/>
      <c r="M4171" s="244" t="n"/>
      <c r="N4171" s="244" t="n"/>
      <c r="O4171" s="244" t="n"/>
      <c r="P4171" s="244" t="n"/>
      <c r="Q4171" s="244" t="n"/>
      <c r="R4171" s="244" t="n"/>
      <c r="S4171" s="223" t="n"/>
      <c r="T4171" s="244" t="n"/>
      <c r="U4171" s="246" t="n"/>
      <c r="V4171" s="244" t="n"/>
      <c r="W4171" s="244" t="n"/>
      <c r="X4171" s="244" t="n"/>
      <c r="Y4171" s="246" t="n"/>
      <c r="Z4171" s="262" t="n"/>
      <c r="AA4171" s="241" t="n"/>
      <c r="AB4171" s="273" t="n"/>
      <c r="AC4171" s="228" t="n"/>
    </row>
    <row r="4172" ht="15" customHeight="1" s="283">
      <c r="A4172" s="109" t="n"/>
      <c r="B4172" s="222" t="n"/>
      <c r="C4172" s="244" t="n"/>
      <c r="D4172" s="244" t="n"/>
      <c r="E4172" s="244" t="n"/>
      <c r="F4172" s="244" t="n"/>
      <c r="G4172" s="244" t="n"/>
      <c r="H4172" s="244" t="n"/>
      <c r="I4172" s="237" t="n"/>
      <c r="J4172" s="204" t="n"/>
      <c r="K4172" s="244" t="n"/>
      <c r="L4172" s="319" t="n"/>
      <c r="M4172" s="244" t="n"/>
      <c r="N4172" s="244" t="n"/>
      <c r="O4172" s="244" t="n"/>
      <c r="P4172" s="244" t="n"/>
      <c r="Q4172" s="244" t="n"/>
      <c r="R4172" s="244" t="n"/>
      <c r="S4172" s="223" t="n"/>
      <c r="T4172" s="244" t="n"/>
      <c r="U4172" s="246" t="n"/>
      <c r="V4172" s="244" t="n"/>
      <c r="W4172" s="244" t="n"/>
      <c r="X4172" s="244" t="n"/>
      <c r="Y4172" s="246" t="n"/>
      <c r="Z4172" s="262" t="n"/>
      <c r="AA4172" s="241" t="n"/>
      <c r="AB4172" s="273" t="n"/>
      <c r="AC4172" s="228" t="n"/>
    </row>
    <row r="4173" ht="15" customHeight="1" s="283">
      <c r="A4173" s="109" t="n"/>
      <c r="B4173" s="222" t="n"/>
      <c r="C4173" s="244" t="n"/>
      <c r="D4173" s="244" t="n"/>
      <c r="E4173" s="244" t="n"/>
      <c r="F4173" s="244" t="n"/>
      <c r="G4173" s="244" t="n"/>
      <c r="H4173" s="244" t="n"/>
      <c r="I4173" s="237" t="n"/>
      <c r="J4173" s="204" t="n"/>
      <c r="K4173" s="244" t="n"/>
      <c r="L4173" s="319" t="n"/>
      <c r="M4173" s="244" t="n"/>
      <c r="N4173" s="244" t="n"/>
      <c r="O4173" s="244" t="n"/>
      <c r="P4173" s="244" t="n"/>
      <c r="Q4173" s="244" t="n"/>
      <c r="R4173" s="244" t="n"/>
      <c r="S4173" s="223" t="n"/>
      <c r="T4173" s="244" t="n"/>
      <c r="U4173" s="246" t="n"/>
      <c r="V4173" s="244" t="n"/>
      <c r="W4173" s="244" t="n"/>
      <c r="X4173" s="244" t="n"/>
      <c r="Y4173" s="246" t="n"/>
      <c r="Z4173" s="262" t="n"/>
      <c r="AA4173" s="241" t="n"/>
      <c r="AB4173" s="273" t="n"/>
      <c r="AC4173" s="228" t="n"/>
    </row>
    <row r="4174" ht="15" customHeight="1" s="283">
      <c r="A4174" s="109" t="n"/>
      <c r="B4174" s="222" t="n"/>
      <c r="C4174" s="244" t="n"/>
      <c r="D4174" s="244" t="n"/>
      <c r="E4174" s="244" t="n"/>
      <c r="F4174" s="244" t="n"/>
      <c r="G4174" s="244" t="n"/>
      <c r="H4174" s="244" t="n"/>
      <c r="I4174" s="237" t="n"/>
      <c r="J4174" s="204" t="n"/>
      <c r="K4174" s="244" t="n"/>
      <c r="L4174" s="319" t="n"/>
      <c r="M4174" s="244" t="n"/>
      <c r="N4174" s="244" t="n"/>
      <c r="O4174" s="244" t="n"/>
      <c r="P4174" s="244" t="n"/>
      <c r="Q4174" s="244" t="n"/>
      <c r="R4174" s="244" t="n"/>
      <c r="S4174" s="223" t="n"/>
      <c r="T4174" s="244" t="n"/>
      <c r="U4174" s="246" t="n"/>
      <c r="V4174" s="244" t="n"/>
      <c r="W4174" s="244" t="n"/>
      <c r="X4174" s="244" t="n"/>
      <c r="Y4174" s="246" t="n"/>
      <c r="Z4174" s="262" t="n"/>
      <c r="AA4174" s="241" t="n"/>
      <c r="AB4174" s="273" t="n"/>
      <c r="AC4174" s="228" t="n"/>
    </row>
    <row r="4175" ht="15" customHeight="1" s="283">
      <c r="A4175" s="109" t="n"/>
      <c r="B4175" s="222" t="n"/>
      <c r="C4175" s="244" t="n"/>
      <c r="D4175" s="244" t="n"/>
      <c r="E4175" s="244" t="n"/>
      <c r="F4175" s="244" t="n"/>
      <c r="G4175" s="244" t="n"/>
      <c r="H4175" s="244" t="n"/>
      <c r="I4175" s="237" t="n"/>
      <c r="J4175" s="204" t="n"/>
      <c r="K4175" s="244" t="n"/>
      <c r="L4175" s="319" t="n"/>
      <c r="M4175" s="244" t="n"/>
      <c r="N4175" s="244" t="n"/>
      <c r="O4175" s="244" t="n"/>
      <c r="P4175" s="244" t="n"/>
      <c r="Q4175" s="244" t="n"/>
      <c r="R4175" s="244" t="n"/>
      <c r="S4175" s="223" t="n"/>
      <c r="T4175" s="244" t="n"/>
      <c r="U4175" s="246" t="n"/>
      <c r="V4175" s="244" t="n"/>
      <c r="W4175" s="244" t="n"/>
      <c r="X4175" s="244" t="n"/>
      <c r="Y4175" s="246" t="n"/>
      <c r="Z4175" s="262" t="n"/>
      <c r="AA4175" s="241" t="n"/>
      <c r="AB4175" s="273" t="n"/>
      <c r="AC4175" s="228" t="n"/>
    </row>
    <row r="4176" ht="15" customHeight="1" s="283">
      <c r="A4176" s="109" t="n"/>
      <c r="B4176" s="222" t="n"/>
      <c r="C4176" s="244" t="n"/>
      <c r="D4176" s="244" t="n"/>
      <c r="E4176" s="244" t="n"/>
      <c r="F4176" s="244" t="n"/>
      <c r="G4176" s="244" t="n"/>
      <c r="H4176" s="244" t="n"/>
      <c r="I4176" s="237" t="n"/>
      <c r="J4176" s="204" t="n"/>
      <c r="K4176" s="244" t="n"/>
      <c r="L4176" s="319" t="n"/>
      <c r="M4176" s="244" t="n"/>
      <c r="N4176" s="244" t="n"/>
      <c r="O4176" s="244" t="n"/>
      <c r="P4176" s="244" t="n"/>
      <c r="Q4176" s="244" t="n"/>
      <c r="R4176" s="244" t="n"/>
      <c r="S4176" s="223" t="n"/>
      <c r="T4176" s="244" t="n"/>
      <c r="U4176" s="246" t="n"/>
      <c r="V4176" s="244" t="n"/>
      <c r="W4176" s="244" t="n"/>
      <c r="X4176" s="244" t="n"/>
      <c r="Y4176" s="246" t="n"/>
      <c r="Z4176" s="262" t="n"/>
      <c r="AA4176" s="241" t="n"/>
      <c r="AB4176" s="273" t="n"/>
      <c r="AC4176" s="228" t="n"/>
    </row>
    <row r="4177" ht="15" customHeight="1" s="283">
      <c r="A4177" s="109" t="n"/>
      <c r="B4177" s="222" t="n"/>
      <c r="C4177" s="244" t="n"/>
      <c r="D4177" s="244" t="n"/>
      <c r="E4177" s="244" t="n"/>
      <c r="F4177" s="244" t="n"/>
      <c r="G4177" s="244" t="n"/>
      <c r="H4177" s="244" t="n"/>
      <c r="I4177" s="237" t="n"/>
      <c r="J4177" s="204" t="n"/>
      <c r="K4177" s="244" t="n"/>
      <c r="L4177" s="319" t="n"/>
      <c r="M4177" s="244" t="n"/>
      <c r="N4177" s="244" t="n"/>
      <c r="O4177" s="244" t="n"/>
      <c r="P4177" s="244" t="n"/>
      <c r="Q4177" s="244" t="n"/>
      <c r="R4177" s="244" t="n"/>
      <c r="S4177" s="223" t="n"/>
      <c r="T4177" s="244" t="n"/>
      <c r="U4177" s="246" t="n"/>
      <c r="V4177" s="244" t="n"/>
      <c r="W4177" s="244" t="n"/>
      <c r="X4177" s="244" t="n"/>
      <c r="Y4177" s="246" t="n"/>
      <c r="Z4177" s="262" t="n"/>
      <c r="AA4177" s="241" t="n"/>
      <c r="AB4177" s="273" t="n"/>
      <c r="AC4177" s="228" t="n"/>
    </row>
    <row r="4178" ht="15" customHeight="1" s="283">
      <c r="A4178" s="109" t="n"/>
      <c r="B4178" s="222" t="n"/>
      <c r="C4178" s="244" t="n"/>
      <c r="D4178" s="244" t="n"/>
      <c r="E4178" s="244" t="n"/>
      <c r="F4178" s="244" t="n"/>
      <c r="G4178" s="244" t="n"/>
      <c r="H4178" s="244" t="n"/>
      <c r="I4178" s="237" t="n"/>
      <c r="J4178" s="204" t="n"/>
      <c r="K4178" s="244" t="n"/>
      <c r="L4178" s="319" t="n"/>
      <c r="M4178" s="244" t="n"/>
      <c r="N4178" s="244" t="n"/>
      <c r="O4178" s="244" t="n"/>
      <c r="P4178" s="244" t="n"/>
      <c r="Q4178" s="244" t="n"/>
      <c r="R4178" s="244" t="n"/>
      <c r="S4178" s="223" t="n"/>
      <c r="T4178" s="244" t="n"/>
      <c r="U4178" s="246" t="n"/>
      <c r="V4178" s="244" t="n"/>
      <c r="W4178" s="244" t="n"/>
      <c r="X4178" s="244" t="n"/>
      <c r="Y4178" s="246" t="n"/>
      <c r="Z4178" s="262" t="n"/>
      <c r="AA4178" s="241" t="n"/>
      <c r="AB4178" s="273" t="n"/>
      <c r="AC4178" s="228" t="n"/>
    </row>
    <row r="4179" ht="15" customHeight="1" s="283">
      <c r="A4179" s="109" t="n"/>
      <c r="B4179" s="222" t="n"/>
      <c r="C4179" s="244" t="n"/>
      <c r="D4179" s="244" t="n"/>
      <c r="E4179" s="244" t="n"/>
      <c r="F4179" s="244" t="n"/>
      <c r="G4179" s="244" t="n"/>
      <c r="H4179" s="244" t="n"/>
      <c r="I4179" s="237" t="n"/>
      <c r="J4179" s="204" t="n"/>
      <c r="K4179" s="244" t="n"/>
      <c r="L4179" s="319" t="n"/>
      <c r="M4179" s="244" t="n"/>
      <c r="N4179" s="244" t="n"/>
      <c r="O4179" s="244" t="n"/>
      <c r="P4179" s="244" t="n"/>
      <c r="Q4179" s="244" t="n"/>
      <c r="R4179" s="244" t="n"/>
      <c r="S4179" s="223" t="n"/>
      <c r="T4179" s="244" t="n"/>
      <c r="U4179" s="246" t="n"/>
      <c r="V4179" s="244" t="n"/>
      <c r="W4179" s="244" t="n"/>
      <c r="X4179" s="244" t="n"/>
      <c r="Y4179" s="246" t="n"/>
      <c r="Z4179" s="262" t="n"/>
      <c r="AA4179" s="241" t="n"/>
      <c r="AB4179" s="273" t="n"/>
      <c r="AC4179" s="228" t="n"/>
    </row>
    <row r="4180" ht="15" customHeight="1" s="283">
      <c r="A4180" s="109" t="n"/>
      <c r="B4180" s="222" t="n"/>
      <c r="C4180" s="244" t="n"/>
      <c r="D4180" s="244" t="n"/>
      <c r="E4180" s="244" t="n"/>
      <c r="F4180" s="244" t="n"/>
      <c r="G4180" s="244" t="n"/>
      <c r="H4180" s="244" t="n"/>
      <c r="I4180" s="237" t="n"/>
      <c r="J4180" s="204" t="n"/>
      <c r="K4180" s="244" t="n"/>
      <c r="L4180" s="319" t="n"/>
      <c r="M4180" s="244" t="n"/>
      <c r="N4180" s="244" t="n"/>
      <c r="O4180" s="244" t="n"/>
      <c r="P4180" s="244" t="n"/>
      <c r="Q4180" s="244" t="n"/>
      <c r="R4180" s="244" t="n"/>
      <c r="S4180" s="223" t="n"/>
      <c r="T4180" s="244" t="n"/>
      <c r="U4180" s="246" t="n"/>
      <c r="V4180" s="244" t="n"/>
      <c r="W4180" s="244" t="n"/>
      <c r="X4180" s="244" t="n"/>
      <c r="Y4180" s="246" t="n"/>
      <c r="Z4180" s="262" t="n"/>
      <c r="AA4180" s="241" t="n"/>
      <c r="AB4180" s="273" t="n"/>
      <c r="AC4180" s="228" t="n"/>
    </row>
    <row r="4181" ht="15" customHeight="1" s="283">
      <c r="A4181" s="109" t="n"/>
      <c r="B4181" s="222" t="n"/>
      <c r="C4181" s="244" t="n"/>
      <c r="D4181" s="244" t="n"/>
      <c r="E4181" s="244" t="n"/>
      <c r="F4181" s="244" t="n"/>
      <c r="G4181" s="244" t="n"/>
      <c r="H4181" s="244" t="n"/>
      <c r="I4181" s="237" t="n"/>
      <c r="J4181" s="204" t="n"/>
      <c r="K4181" s="244" t="n"/>
      <c r="L4181" s="319" t="n"/>
      <c r="M4181" s="244" t="n"/>
      <c r="N4181" s="244" t="n"/>
      <c r="O4181" s="244" t="n"/>
      <c r="P4181" s="244" t="n"/>
      <c r="Q4181" s="244" t="n"/>
      <c r="R4181" s="244" t="n"/>
      <c r="S4181" s="223" t="n"/>
      <c r="T4181" s="244" t="n"/>
      <c r="U4181" s="246" t="n"/>
      <c r="V4181" s="244" t="n"/>
      <c r="W4181" s="244" t="n"/>
      <c r="X4181" s="244" t="n"/>
      <c r="Y4181" s="246" t="n"/>
      <c r="Z4181" s="262" t="n"/>
      <c r="AA4181" s="241" t="n"/>
      <c r="AB4181" s="273" t="n"/>
      <c r="AC4181" s="228" t="n"/>
    </row>
    <row r="4182" ht="15" customHeight="1" s="283">
      <c r="A4182" s="109" t="n"/>
      <c r="B4182" s="222" t="n"/>
      <c r="C4182" s="244" t="n"/>
      <c r="D4182" s="244" t="n"/>
      <c r="E4182" s="244" t="n"/>
      <c r="F4182" s="244" t="n"/>
      <c r="G4182" s="244" t="n"/>
      <c r="H4182" s="244" t="n"/>
      <c r="I4182" s="237" t="n"/>
      <c r="J4182" s="204" t="n"/>
      <c r="K4182" s="244" t="n"/>
      <c r="L4182" s="319" t="n"/>
      <c r="M4182" s="244" t="n"/>
      <c r="N4182" s="244" t="n"/>
      <c r="O4182" s="244" t="n"/>
      <c r="P4182" s="244" t="n"/>
      <c r="Q4182" s="244" t="n"/>
      <c r="R4182" s="244" t="n"/>
      <c r="S4182" s="223" t="n"/>
      <c r="T4182" s="244" t="n"/>
      <c r="U4182" s="246" t="n"/>
      <c r="V4182" s="244" t="n"/>
      <c r="W4182" s="244" t="n"/>
      <c r="X4182" s="244" t="n"/>
      <c r="Y4182" s="246" t="n"/>
      <c r="Z4182" s="262" t="n"/>
      <c r="AA4182" s="241" t="n"/>
      <c r="AB4182" s="273" t="n"/>
      <c r="AC4182" s="228" t="n"/>
    </row>
    <row r="4183" ht="15" customHeight="1" s="283">
      <c r="A4183" s="109" t="n"/>
      <c r="B4183" s="222" t="n"/>
      <c r="C4183" s="244" t="n"/>
      <c r="D4183" s="244" t="n"/>
      <c r="E4183" s="244" t="n"/>
      <c r="F4183" s="244" t="n"/>
      <c r="G4183" s="244" t="n"/>
      <c r="H4183" s="244" t="n"/>
      <c r="I4183" s="237" t="n"/>
      <c r="J4183" s="204" t="n"/>
      <c r="K4183" s="244" t="n"/>
      <c r="L4183" s="319" t="n"/>
      <c r="M4183" s="244" t="n"/>
      <c r="N4183" s="244" t="n"/>
      <c r="O4183" s="244" t="n"/>
      <c r="P4183" s="244" t="n"/>
      <c r="Q4183" s="244" t="n"/>
      <c r="R4183" s="244" t="n"/>
      <c r="S4183" s="223" t="n"/>
      <c r="T4183" s="244" t="n"/>
      <c r="U4183" s="246" t="n"/>
      <c r="V4183" s="244" t="n"/>
      <c r="W4183" s="244" t="n"/>
      <c r="X4183" s="244" t="n"/>
      <c r="Y4183" s="246" t="n"/>
      <c r="Z4183" s="262" t="n"/>
      <c r="AA4183" s="241" t="n"/>
      <c r="AB4183" s="273" t="n"/>
      <c r="AC4183" s="228" t="n"/>
    </row>
    <row r="4184" ht="15" customHeight="1" s="283">
      <c r="A4184" s="109" t="n"/>
      <c r="B4184" s="222" t="n"/>
      <c r="C4184" s="244" t="n"/>
      <c r="D4184" s="244" t="n"/>
      <c r="E4184" s="244" t="n"/>
      <c r="F4184" s="244" t="n"/>
      <c r="G4184" s="244" t="n"/>
      <c r="H4184" s="244" t="n"/>
      <c r="I4184" s="237" t="n"/>
      <c r="J4184" s="204" t="n"/>
      <c r="K4184" s="244" t="n"/>
      <c r="L4184" s="319" t="n"/>
      <c r="M4184" s="244" t="n"/>
      <c r="N4184" s="244" t="n"/>
      <c r="O4184" s="244" t="n"/>
      <c r="P4184" s="244" t="n"/>
      <c r="Q4184" s="244" t="n"/>
      <c r="R4184" s="244" t="n"/>
      <c r="S4184" s="223" t="n"/>
      <c r="T4184" s="244" t="n"/>
      <c r="U4184" s="246" t="n"/>
      <c r="V4184" s="244" t="n"/>
      <c r="W4184" s="244" t="n"/>
      <c r="X4184" s="244" t="n"/>
      <c r="Y4184" s="246" t="n"/>
      <c r="Z4184" s="262" t="n"/>
      <c r="AA4184" s="241" t="n"/>
      <c r="AB4184" s="273" t="n"/>
      <c r="AC4184" s="228" t="n"/>
    </row>
    <row r="4185" ht="15" customHeight="1" s="283">
      <c r="A4185" s="109" t="n"/>
      <c r="B4185" s="222" t="n"/>
      <c r="C4185" s="244" t="n"/>
      <c r="D4185" s="244" t="n"/>
      <c r="E4185" s="244" t="n"/>
      <c r="F4185" s="244" t="n"/>
      <c r="G4185" s="244" t="n"/>
      <c r="H4185" s="244" t="n"/>
      <c r="I4185" s="237" t="n"/>
      <c r="J4185" s="204" t="n"/>
      <c r="K4185" s="244" t="n"/>
      <c r="L4185" s="319" t="n"/>
      <c r="M4185" s="244" t="n"/>
      <c r="N4185" s="244" t="n"/>
      <c r="O4185" s="244" t="n"/>
      <c r="P4185" s="244" t="n"/>
      <c r="Q4185" s="244" t="n"/>
      <c r="R4185" s="244" t="n"/>
      <c r="S4185" s="223" t="n"/>
      <c r="T4185" s="244" t="n"/>
      <c r="U4185" s="246" t="n"/>
      <c r="V4185" s="244" t="n"/>
      <c r="W4185" s="244" t="n"/>
      <c r="X4185" s="244" t="n"/>
      <c r="Y4185" s="246" t="n"/>
      <c r="Z4185" s="262" t="n"/>
      <c r="AA4185" s="241" t="n"/>
      <c r="AB4185" s="273" t="n"/>
      <c r="AC4185" s="228" t="n"/>
    </row>
    <row r="4186" ht="15" customHeight="1" s="283">
      <c r="A4186" s="109" t="n"/>
      <c r="B4186" s="222" t="n"/>
      <c r="C4186" s="244" t="n"/>
      <c r="D4186" s="244" t="n"/>
      <c r="E4186" s="244" t="n"/>
      <c r="F4186" s="244" t="n"/>
      <c r="G4186" s="244" t="n"/>
      <c r="H4186" s="244" t="n"/>
      <c r="I4186" s="237" t="n"/>
      <c r="J4186" s="204" t="n"/>
      <c r="K4186" s="244" t="n"/>
      <c r="L4186" s="319" t="n"/>
      <c r="M4186" s="244" t="n"/>
      <c r="N4186" s="244" t="n"/>
      <c r="O4186" s="244" t="n"/>
      <c r="P4186" s="244" t="n"/>
      <c r="Q4186" s="244" t="n"/>
      <c r="R4186" s="244" t="n"/>
      <c r="S4186" s="223" t="n"/>
      <c r="T4186" s="244" t="n"/>
      <c r="U4186" s="246" t="n"/>
      <c r="V4186" s="244" t="n"/>
      <c r="W4186" s="244" t="n"/>
      <c r="X4186" s="244" t="n"/>
      <c r="Y4186" s="246" t="n"/>
      <c r="Z4186" s="262" t="n"/>
      <c r="AA4186" s="241" t="n"/>
      <c r="AB4186" s="273" t="n"/>
      <c r="AC4186" s="228" t="n"/>
    </row>
    <row r="4187" ht="15" customHeight="1" s="283">
      <c r="A4187" s="109" t="n"/>
      <c r="B4187" s="222" t="n"/>
      <c r="C4187" s="244" t="n"/>
      <c r="D4187" s="244" t="n"/>
      <c r="E4187" s="244" t="n"/>
      <c r="F4187" s="244" t="n"/>
      <c r="G4187" s="244" t="n"/>
      <c r="H4187" s="244" t="n"/>
      <c r="I4187" s="237" t="n"/>
      <c r="J4187" s="204" t="n"/>
      <c r="K4187" s="244" t="n"/>
      <c r="L4187" s="319" t="n"/>
      <c r="M4187" s="244" t="n"/>
      <c r="N4187" s="244" t="n"/>
      <c r="O4187" s="244" t="n"/>
      <c r="P4187" s="244" t="n"/>
      <c r="Q4187" s="244" t="n"/>
      <c r="R4187" s="244" t="n"/>
      <c r="S4187" s="223" t="n"/>
      <c r="T4187" s="244" t="n"/>
      <c r="U4187" s="246" t="n"/>
      <c r="V4187" s="244" t="n"/>
      <c r="W4187" s="244" t="n"/>
      <c r="X4187" s="244" t="n"/>
      <c r="Y4187" s="246" t="n"/>
      <c r="Z4187" s="262" t="n"/>
      <c r="AA4187" s="241" t="n"/>
      <c r="AB4187" s="273" t="n"/>
      <c r="AC4187" s="228" t="n"/>
    </row>
    <row r="4188" ht="15" customHeight="1" s="283">
      <c r="A4188" s="109" t="n"/>
      <c r="B4188" s="222" t="n"/>
      <c r="C4188" s="244" t="n"/>
      <c r="D4188" s="244" t="n"/>
      <c r="E4188" s="244" t="n"/>
      <c r="F4188" s="244" t="n"/>
      <c r="G4188" s="244" t="n"/>
      <c r="H4188" s="244" t="n"/>
      <c r="I4188" s="237" t="n"/>
      <c r="J4188" s="204" t="n"/>
      <c r="K4188" s="244" t="n"/>
      <c r="L4188" s="319" t="n"/>
      <c r="M4188" s="244" t="n"/>
      <c r="N4188" s="244" t="n"/>
      <c r="O4188" s="244" t="n"/>
      <c r="P4188" s="244" t="n"/>
      <c r="Q4188" s="244" t="n"/>
      <c r="R4188" s="244" t="n"/>
      <c r="S4188" s="223" t="n"/>
      <c r="T4188" s="244" t="n"/>
      <c r="U4188" s="246" t="n"/>
      <c r="V4188" s="244" t="n"/>
      <c r="W4188" s="244" t="n"/>
      <c r="X4188" s="244" t="n"/>
      <c r="Y4188" s="246" t="n"/>
      <c r="Z4188" s="262" t="n"/>
      <c r="AA4188" s="241" t="n"/>
      <c r="AB4188" s="273" t="n"/>
      <c r="AC4188" s="228" t="n"/>
    </row>
    <row r="4189" ht="15" customHeight="1" s="283">
      <c r="A4189" s="109" t="n"/>
      <c r="B4189" s="222" t="n"/>
      <c r="C4189" s="244" t="n"/>
      <c r="D4189" s="244" t="n"/>
      <c r="E4189" s="244" t="n"/>
      <c r="F4189" s="244" t="n"/>
      <c r="G4189" s="244" t="n"/>
      <c r="H4189" s="244" t="n"/>
      <c r="I4189" s="237" t="n"/>
      <c r="J4189" s="204" t="n"/>
      <c r="K4189" s="244" t="n"/>
      <c r="L4189" s="319" t="n"/>
      <c r="M4189" s="244" t="n"/>
      <c r="N4189" s="244" t="n"/>
      <c r="O4189" s="244" t="n"/>
      <c r="P4189" s="244" t="n"/>
      <c r="Q4189" s="244" t="n"/>
      <c r="R4189" s="244" t="n"/>
      <c r="S4189" s="223" t="n"/>
      <c r="T4189" s="244" t="n"/>
      <c r="U4189" s="246" t="n"/>
      <c r="V4189" s="244" t="n"/>
      <c r="W4189" s="244" t="n"/>
      <c r="X4189" s="244" t="n"/>
      <c r="Y4189" s="246" t="n"/>
      <c r="Z4189" s="262" t="n"/>
      <c r="AA4189" s="241" t="n"/>
      <c r="AB4189" s="273" t="n"/>
      <c r="AC4189" s="228" t="n"/>
    </row>
    <row r="4190" ht="15" customHeight="1" s="283">
      <c r="A4190" s="109" t="n"/>
      <c r="B4190" s="222" t="n"/>
      <c r="C4190" s="244" t="n"/>
      <c r="D4190" s="244" t="n"/>
      <c r="E4190" s="244" t="n"/>
      <c r="F4190" s="244" t="n"/>
      <c r="G4190" s="244" t="n"/>
      <c r="H4190" s="244" t="n"/>
      <c r="I4190" s="237" t="n"/>
      <c r="J4190" s="204" t="n"/>
      <c r="K4190" s="244" t="n"/>
      <c r="L4190" s="319" t="n"/>
      <c r="M4190" s="244" t="n"/>
      <c r="N4190" s="244" t="n"/>
      <c r="O4190" s="244" t="n"/>
      <c r="P4190" s="244" t="n"/>
      <c r="Q4190" s="244" t="n"/>
      <c r="R4190" s="244" t="n"/>
      <c r="S4190" s="223" t="n"/>
      <c r="T4190" s="244" t="n"/>
      <c r="U4190" s="246" t="n"/>
      <c r="V4190" s="244" t="n"/>
      <c r="W4190" s="244" t="n"/>
      <c r="X4190" s="244" t="n"/>
      <c r="Y4190" s="246" t="n"/>
      <c r="Z4190" s="262" t="n"/>
      <c r="AA4190" s="241" t="n"/>
      <c r="AB4190" s="273" t="n"/>
      <c r="AC4190" s="228" t="n"/>
    </row>
    <row r="4191" ht="15" customHeight="1" s="283">
      <c r="A4191" s="109" t="n"/>
      <c r="B4191" s="222" t="n"/>
      <c r="C4191" s="244" t="n"/>
      <c r="D4191" s="244" t="n"/>
      <c r="E4191" s="244" t="n"/>
      <c r="F4191" s="244" t="n"/>
      <c r="G4191" s="244" t="n"/>
      <c r="H4191" s="244" t="n"/>
      <c r="I4191" s="237" t="n"/>
      <c r="J4191" s="204" t="n"/>
      <c r="K4191" s="244" t="n"/>
      <c r="L4191" s="319" t="n"/>
      <c r="M4191" s="244" t="n"/>
      <c r="N4191" s="244" t="n"/>
      <c r="O4191" s="244" t="n"/>
      <c r="P4191" s="244" t="n"/>
      <c r="Q4191" s="244" t="n"/>
      <c r="R4191" s="244" t="n"/>
      <c r="S4191" s="223" t="n"/>
      <c r="T4191" s="244" t="n"/>
      <c r="U4191" s="246" t="n"/>
      <c r="V4191" s="244" t="n"/>
      <c r="W4191" s="244" t="n"/>
      <c r="X4191" s="244" t="n"/>
      <c r="Y4191" s="246" t="n"/>
      <c r="Z4191" s="262" t="n"/>
      <c r="AA4191" s="241" t="n"/>
      <c r="AB4191" s="273" t="n"/>
      <c r="AC4191" s="228" t="n"/>
    </row>
    <row r="4192" ht="15" customHeight="1" s="283">
      <c r="A4192" s="109" t="n"/>
      <c r="B4192" s="222" t="n"/>
      <c r="C4192" s="244" t="n"/>
      <c r="D4192" s="244" t="n"/>
      <c r="E4192" s="244" t="n"/>
      <c r="F4192" s="244" t="n"/>
      <c r="G4192" s="244" t="n"/>
      <c r="H4192" s="244" t="n"/>
      <c r="I4192" s="237" t="n"/>
      <c r="J4192" s="204" t="n"/>
      <c r="K4192" s="244" t="n"/>
      <c r="L4192" s="319" t="n"/>
      <c r="M4192" s="244" t="n"/>
      <c r="N4192" s="244" t="n"/>
      <c r="O4192" s="244" t="n"/>
      <c r="P4192" s="244" t="n"/>
      <c r="Q4192" s="244" t="n"/>
      <c r="R4192" s="244" t="n"/>
      <c r="S4192" s="223" t="n"/>
      <c r="T4192" s="244" t="n"/>
      <c r="U4192" s="246" t="n"/>
      <c r="V4192" s="244" t="n"/>
      <c r="W4192" s="244" t="n"/>
      <c r="X4192" s="244" t="n"/>
      <c r="Y4192" s="246" t="n"/>
      <c r="Z4192" s="262" t="n"/>
      <c r="AA4192" s="241" t="n"/>
      <c r="AB4192" s="273" t="n"/>
      <c r="AC4192" s="228" t="n"/>
    </row>
    <row r="4193" ht="15" customHeight="1" s="283">
      <c r="A4193" s="109" t="n"/>
      <c r="B4193" s="222" t="n"/>
      <c r="C4193" s="244" t="n"/>
      <c r="D4193" s="244" t="n"/>
      <c r="E4193" s="244" t="n"/>
      <c r="F4193" s="244" t="n"/>
      <c r="G4193" s="244" t="n"/>
      <c r="H4193" s="244" t="n"/>
      <c r="I4193" s="237" t="n"/>
      <c r="J4193" s="204" t="n"/>
      <c r="K4193" s="244" t="n"/>
      <c r="L4193" s="319" t="n"/>
      <c r="M4193" s="244" t="n"/>
      <c r="N4193" s="244" t="n"/>
      <c r="O4193" s="244" t="n"/>
      <c r="P4193" s="244" t="n"/>
      <c r="Q4193" s="244" t="n"/>
      <c r="R4193" s="244" t="n"/>
      <c r="S4193" s="223" t="n"/>
      <c r="T4193" s="244" t="n"/>
      <c r="U4193" s="246" t="n"/>
      <c r="V4193" s="244" t="n"/>
      <c r="W4193" s="244" t="n"/>
      <c r="X4193" s="244" t="n"/>
      <c r="Y4193" s="246" t="n"/>
      <c r="Z4193" s="262" t="n"/>
      <c r="AA4193" s="241" t="n"/>
      <c r="AB4193" s="273" t="n"/>
      <c r="AC4193" s="228" t="n"/>
    </row>
    <row r="4194" ht="15" customHeight="1" s="283">
      <c r="A4194" s="109" t="n"/>
      <c r="B4194" s="222" t="n"/>
      <c r="C4194" s="244" t="n"/>
      <c r="D4194" s="244" t="n"/>
      <c r="E4194" s="244" t="n"/>
      <c r="F4194" s="244" t="n"/>
      <c r="G4194" s="244" t="n"/>
      <c r="H4194" s="244" t="n"/>
      <c r="I4194" s="237" t="n"/>
      <c r="J4194" s="204" t="n"/>
      <c r="K4194" s="244" t="n"/>
      <c r="L4194" s="319" t="n"/>
      <c r="M4194" s="244" t="n"/>
      <c r="N4194" s="244" t="n"/>
      <c r="O4194" s="244" t="n"/>
      <c r="P4194" s="244" t="n"/>
      <c r="Q4194" s="244" t="n"/>
      <c r="R4194" s="244" t="n"/>
      <c r="S4194" s="223" t="n"/>
      <c r="T4194" s="244" t="n"/>
      <c r="U4194" s="246" t="n"/>
      <c r="V4194" s="244" t="n"/>
      <c r="W4194" s="244" t="n"/>
      <c r="X4194" s="244" t="n"/>
      <c r="Y4194" s="246" t="n"/>
      <c r="Z4194" s="262" t="n"/>
      <c r="AA4194" s="241" t="n"/>
      <c r="AB4194" s="273" t="n"/>
      <c r="AC4194" s="228" t="n"/>
    </row>
    <row r="4195" ht="15" customHeight="1" s="283">
      <c r="A4195" s="109" t="n"/>
      <c r="B4195" s="222" t="n"/>
      <c r="C4195" s="244" t="n"/>
      <c r="D4195" s="244" t="n"/>
      <c r="E4195" s="244" t="n"/>
      <c r="F4195" s="244" t="n"/>
      <c r="G4195" s="244" t="n"/>
      <c r="H4195" s="244" t="n"/>
      <c r="I4195" s="237" t="n"/>
      <c r="J4195" s="204" t="n"/>
      <c r="K4195" s="244" t="n"/>
      <c r="L4195" s="319" t="n"/>
      <c r="M4195" s="244" t="n"/>
      <c r="N4195" s="244" t="n"/>
      <c r="O4195" s="244" t="n"/>
      <c r="P4195" s="244" t="n"/>
      <c r="Q4195" s="244" t="n"/>
      <c r="R4195" s="244" t="n"/>
      <c r="S4195" s="223" t="n"/>
      <c r="T4195" s="244" t="n"/>
      <c r="U4195" s="246" t="n"/>
      <c r="V4195" s="244" t="n"/>
      <c r="W4195" s="244" t="n"/>
      <c r="X4195" s="244" t="n"/>
      <c r="Y4195" s="246" t="n"/>
      <c r="Z4195" s="262" t="n"/>
      <c r="AA4195" s="241" t="n"/>
      <c r="AB4195" s="273" t="n"/>
      <c r="AC4195" s="228" t="n"/>
    </row>
    <row r="4196" ht="15" customHeight="1" s="283">
      <c r="A4196" s="109" t="n"/>
      <c r="B4196" s="222" t="n"/>
      <c r="C4196" s="244" t="n"/>
      <c r="D4196" s="244" t="n"/>
      <c r="E4196" s="244" t="n"/>
      <c r="F4196" s="244" t="n"/>
      <c r="G4196" s="244" t="n"/>
      <c r="H4196" s="244" t="n"/>
      <c r="I4196" s="237" t="n"/>
      <c r="J4196" s="204" t="n"/>
      <c r="K4196" s="244" t="n"/>
      <c r="L4196" s="319" t="n"/>
      <c r="M4196" s="244" t="n"/>
      <c r="N4196" s="244" t="n"/>
      <c r="O4196" s="244" t="n"/>
      <c r="P4196" s="244" t="n"/>
      <c r="Q4196" s="244" t="n"/>
      <c r="R4196" s="244" t="n"/>
      <c r="S4196" s="223" t="n"/>
      <c r="T4196" s="244" t="n"/>
      <c r="U4196" s="246" t="n"/>
      <c r="V4196" s="244" t="n"/>
      <c r="W4196" s="244" t="n"/>
      <c r="X4196" s="244" t="n"/>
      <c r="Y4196" s="246" t="n"/>
      <c r="Z4196" s="262" t="n"/>
      <c r="AA4196" s="241" t="n"/>
      <c r="AB4196" s="273" t="n"/>
      <c r="AC4196" s="228" t="n"/>
    </row>
    <row r="4197" ht="15" customHeight="1" s="283">
      <c r="A4197" s="109" t="n"/>
      <c r="B4197" s="222" t="n"/>
      <c r="C4197" s="244" t="n"/>
      <c r="D4197" s="244" t="n"/>
      <c r="E4197" s="244" t="n"/>
      <c r="F4197" s="244" t="n"/>
      <c r="G4197" s="244" t="n"/>
      <c r="H4197" s="244" t="n"/>
      <c r="I4197" s="237" t="n"/>
      <c r="J4197" s="204" t="n"/>
      <c r="K4197" s="244" t="n"/>
      <c r="L4197" s="319" t="n"/>
      <c r="M4197" s="244" t="n"/>
      <c r="N4197" s="244" t="n"/>
      <c r="O4197" s="244" t="n"/>
      <c r="P4197" s="244" t="n"/>
      <c r="Q4197" s="244" t="n"/>
      <c r="R4197" s="244" t="n"/>
      <c r="S4197" s="223" t="n"/>
      <c r="T4197" s="244" t="n"/>
      <c r="U4197" s="246" t="n"/>
      <c r="V4197" s="244" t="n"/>
      <c r="W4197" s="244" t="n"/>
      <c r="X4197" s="244" t="n"/>
      <c r="Y4197" s="246" t="n"/>
      <c r="Z4197" s="262" t="n"/>
      <c r="AA4197" s="241" t="n"/>
      <c r="AB4197" s="273" t="n"/>
      <c r="AC4197" s="228" t="n"/>
    </row>
    <row r="4198" ht="15" customHeight="1" s="283">
      <c r="A4198" s="109" t="n"/>
      <c r="B4198" s="222" t="n"/>
      <c r="C4198" s="244" t="n"/>
      <c r="D4198" s="244" t="n"/>
      <c r="E4198" s="244" t="n"/>
      <c r="F4198" s="244" t="n"/>
      <c r="G4198" s="244" t="n"/>
      <c r="H4198" s="244" t="n"/>
      <c r="I4198" s="237" t="n"/>
      <c r="J4198" s="204" t="n"/>
      <c r="K4198" s="244" t="n"/>
      <c r="L4198" s="319" t="n"/>
      <c r="M4198" s="244" t="n"/>
      <c r="N4198" s="244" t="n"/>
      <c r="O4198" s="244" t="n"/>
      <c r="P4198" s="244" t="n"/>
      <c r="Q4198" s="244" t="n"/>
      <c r="R4198" s="244" t="n"/>
      <c r="S4198" s="223" t="n"/>
      <c r="T4198" s="244" t="n"/>
      <c r="U4198" s="246" t="n"/>
      <c r="V4198" s="244" t="n"/>
      <c r="W4198" s="244" t="n"/>
      <c r="X4198" s="244" t="n"/>
      <c r="Y4198" s="246" t="n"/>
      <c r="Z4198" s="262" t="n"/>
      <c r="AA4198" s="241" t="n"/>
      <c r="AB4198" s="273" t="n"/>
      <c r="AC4198" s="228" t="n"/>
    </row>
    <row r="4199" ht="15" customHeight="1" s="283">
      <c r="A4199" s="109" t="n"/>
      <c r="B4199" s="222" t="n"/>
      <c r="C4199" s="244" t="n"/>
      <c r="D4199" s="244" t="n"/>
      <c r="E4199" s="244" t="n"/>
      <c r="F4199" s="244" t="n"/>
      <c r="G4199" s="244" t="n"/>
      <c r="H4199" s="244" t="n"/>
      <c r="I4199" s="237" t="n"/>
      <c r="J4199" s="204" t="n"/>
      <c r="K4199" s="244" t="n"/>
      <c r="L4199" s="319" t="n"/>
      <c r="M4199" s="244" t="n"/>
      <c r="N4199" s="244" t="n"/>
      <c r="O4199" s="244" t="n"/>
      <c r="P4199" s="244" t="n"/>
      <c r="Q4199" s="244" t="n"/>
      <c r="R4199" s="244" t="n"/>
      <c r="S4199" s="223" t="n"/>
      <c r="T4199" s="244" t="n"/>
      <c r="U4199" s="246" t="n"/>
      <c r="V4199" s="244" t="n"/>
      <c r="W4199" s="244" t="n"/>
      <c r="X4199" s="244" t="n"/>
      <c r="Y4199" s="246" t="n"/>
      <c r="Z4199" s="262" t="n"/>
      <c r="AA4199" s="241" t="n"/>
      <c r="AB4199" s="273" t="n"/>
      <c r="AC4199" s="228" t="n"/>
    </row>
    <row r="4200" ht="15" customHeight="1" s="283">
      <c r="A4200" s="109" t="n"/>
      <c r="B4200" s="222" t="n"/>
      <c r="C4200" s="244" t="n"/>
      <c r="D4200" s="244" t="n"/>
      <c r="E4200" s="244" t="n"/>
      <c r="F4200" s="244" t="n"/>
      <c r="G4200" s="244" t="n"/>
      <c r="H4200" s="244" t="n"/>
      <c r="I4200" s="237" t="n"/>
      <c r="J4200" s="204" t="n"/>
      <c r="K4200" s="244" t="n"/>
      <c r="L4200" s="319" t="n"/>
      <c r="M4200" s="244" t="n"/>
      <c r="N4200" s="244" t="n"/>
      <c r="O4200" s="244" t="n"/>
      <c r="P4200" s="244" t="n"/>
      <c r="Q4200" s="244" t="n"/>
      <c r="R4200" s="244" t="n"/>
      <c r="S4200" s="223" t="n"/>
      <c r="T4200" s="244" t="n"/>
      <c r="U4200" s="246" t="n"/>
      <c r="V4200" s="244" t="n"/>
      <c r="W4200" s="244" t="n"/>
      <c r="X4200" s="244" t="n"/>
      <c r="Y4200" s="246" t="n"/>
      <c r="Z4200" s="262" t="n"/>
      <c r="AA4200" s="241" t="n"/>
      <c r="AB4200" s="273" t="n"/>
      <c r="AC4200" s="228" t="n"/>
    </row>
    <row r="4201" ht="15" customHeight="1" s="283">
      <c r="A4201" s="109" t="n"/>
      <c r="B4201" s="222" t="n"/>
      <c r="C4201" s="244" t="n"/>
      <c r="D4201" s="244" t="n"/>
      <c r="E4201" s="244" t="n"/>
      <c r="F4201" s="244" t="n"/>
      <c r="G4201" s="244" t="n"/>
      <c r="H4201" s="244" t="n"/>
      <c r="I4201" s="237" t="n"/>
      <c r="J4201" s="204" t="n"/>
      <c r="K4201" s="244" t="n"/>
      <c r="L4201" s="319" t="n"/>
      <c r="M4201" s="244" t="n"/>
      <c r="N4201" s="244" t="n"/>
      <c r="O4201" s="244" t="n"/>
      <c r="P4201" s="244" t="n"/>
      <c r="Q4201" s="244" t="n"/>
      <c r="R4201" s="244" t="n"/>
      <c r="S4201" s="223" t="n"/>
      <c r="T4201" s="244" t="n"/>
      <c r="U4201" s="246" t="n"/>
      <c r="V4201" s="244" t="n"/>
      <c r="W4201" s="244" t="n"/>
      <c r="X4201" s="244" t="n"/>
      <c r="Y4201" s="246" t="n"/>
      <c r="Z4201" s="262" t="n"/>
      <c r="AA4201" s="241" t="n"/>
      <c r="AB4201" s="273" t="n"/>
      <c r="AC4201" s="228" t="n"/>
    </row>
    <row r="4202" ht="15" customHeight="1" s="283">
      <c r="A4202" s="109" t="n"/>
      <c r="B4202" s="222" t="n"/>
      <c r="C4202" s="244" t="n"/>
      <c r="D4202" s="244" t="n"/>
      <c r="E4202" s="244" t="n"/>
      <c r="F4202" s="244" t="n"/>
      <c r="G4202" s="244" t="n"/>
      <c r="H4202" s="244" t="n"/>
      <c r="I4202" s="237" t="n"/>
      <c r="J4202" s="204" t="n"/>
      <c r="K4202" s="244" t="n"/>
      <c r="L4202" s="319" t="n"/>
      <c r="M4202" s="244" t="n"/>
      <c r="N4202" s="244" t="n"/>
      <c r="O4202" s="244" t="n"/>
      <c r="P4202" s="244" t="n"/>
      <c r="Q4202" s="244" t="n"/>
      <c r="R4202" s="244" t="n"/>
      <c r="S4202" s="223" t="n"/>
      <c r="T4202" s="244" t="n"/>
      <c r="U4202" s="246" t="n"/>
      <c r="V4202" s="244" t="n"/>
      <c r="W4202" s="244" t="n"/>
      <c r="X4202" s="244" t="n"/>
      <c r="Y4202" s="246" t="n"/>
      <c r="Z4202" s="262" t="n"/>
      <c r="AA4202" s="241" t="n"/>
      <c r="AB4202" s="273" t="n"/>
      <c r="AC4202" s="228" t="n"/>
    </row>
    <row r="4203" ht="15" customHeight="1" s="283">
      <c r="A4203" s="109" t="n"/>
      <c r="B4203" s="222" t="n"/>
      <c r="C4203" s="244" t="n"/>
      <c r="D4203" s="244" t="n"/>
      <c r="E4203" s="244" t="n"/>
      <c r="F4203" s="244" t="n"/>
      <c r="G4203" s="244" t="n"/>
      <c r="H4203" s="244" t="n"/>
      <c r="I4203" s="237" t="n"/>
      <c r="J4203" s="204" t="n"/>
      <c r="K4203" s="244" t="n"/>
      <c r="L4203" s="319" t="n"/>
      <c r="M4203" s="244" t="n"/>
      <c r="N4203" s="244" t="n"/>
      <c r="O4203" s="244" t="n"/>
      <c r="P4203" s="244" t="n"/>
      <c r="Q4203" s="244" t="n"/>
      <c r="R4203" s="244" t="n"/>
      <c r="S4203" s="223" t="n"/>
      <c r="T4203" s="244" t="n"/>
      <c r="U4203" s="246" t="n"/>
      <c r="V4203" s="244" t="n"/>
      <c r="W4203" s="244" t="n"/>
      <c r="X4203" s="244" t="n"/>
      <c r="Y4203" s="246" t="n"/>
      <c r="Z4203" s="262" t="n"/>
      <c r="AA4203" s="241" t="n"/>
      <c r="AB4203" s="273" t="n"/>
      <c r="AC4203" s="228" t="n"/>
    </row>
    <row r="4204" ht="15" customHeight="1" s="283">
      <c r="A4204" s="109" t="n"/>
      <c r="B4204" s="222" t="n"/>
      <c r="C4204" s="244" t="n"/>
      <c r="D4204" s="244" t="n"/>
      <c r="E4204" s="244" t="n"/>
      <c r="F4204" s="244" t="n"/>
      <c r="G4204" s="244" t="n"/>
      <c r="H4204" s="244" t="n"/>
      <c r="I4204" s="237" t="n"/>
      <c r="J4204" s="204" t="n"/>
      <c r="K4204" s="244" t="n"/>
      <c r="L4204" s="319" t="n"/>
      <c r="M4204" s="244" t="n"/>
      <c r="N4204" s="244" t="n"/>
      <c r="O4204" s="244" t="n"/>
      <c r="P4204" s="244" t="n"/>
      <c r="Q4204" s="244" t="n"/>
      <c r="R4204" s="244" t="n"/>
      <c r="S4204" s="223" t="n"/>
      <c r="T4204" s="244" t="n"/>
      <c r="U4204" s="246" t="n"/>
      <c r="V4204" s="244" t="n"/>
      <c r="W4204" s="244" t="n"/>
      <c r="X4204" s="244" t="n"/>
      <c r="Y4204" s="246" t="n"/>
      <c r="Z4204" s="262" t="n"/>
      <c r="AA4204" s="241" t="n"/>
      <c r="AB4204" s="273" t="n"/>
      <c r="AC4204" s="228" t="n"/>
    </row>
    <row r="4205" ht="15" customHeight="1" s="283">
      <c r="A4205" s="109" t="n"/>
      <c r="B4205" s="222" t="n"/>
      <c r="C4205" s="244" t="n"/>
      <c r="D4205" s="244" t="n"/>
      <c r="E4205" s="244" t="n"/>
      <c r="F4205" s="244" t="n"/>
      <c r="G4205" s="244" t="n"/>
      <c r="H4205" s="244" t="n"/>
      <c r="I4205" s="237" t="n"/>
      <c r="J4205" s="204" t="n"/>
      <c r="K4205" s="244" t="n"/>
      <c r="L4205" s="319" t="n"/>
      <c r="M4205" s="244" t="n"/>
      <c r="N4205" s="244" t="n"/>
      <c r="O4205" s="244" t="n"/>
      <c r="P4205" s="244" t="n"/>
      <c r="Q4205" s="244" t="n"/>
      <c r="R4205" s="244" t="n"/>
      <c r="S4205" s="223" t="n"/>
      <c r="T4205" s="244" t="n"/>
      <c r="U4205" s="246" t="n"/>
      <c r="V4205" s="244" t="n"/>
      <c r="W4205" s="244" t="n"/>
      <c r="X4205" s="244" t="n"/>
      <c r="Y4205" s="246" t="n"/>
      <c r="Z4205" s="262" t="n"/>
      <c r="AA4205" s="241" t="n"/>
      <c r="AB4205" s="273" t="n"/>
      <c r="AC4205" s="228" t="n"/>
    </row>
    <row r="4206" ht="15" customHeight="1" s="283">
      <c r="A4206" s="109" t="n"/>
      <c r="B4206" s="222" t="n"/>
      <c r="C4206" s="244" t="n"/>
      <c r="D4206" s="244" t="n"/>
      <c r="E4206" s="244" t="n"/>
      <c r="F4206" s="244" t="n"/>
      <c r="G4206" s="244" t="n"/>
      <c r="H4206" s="244" t="n"/>
      <c r="I4206" s="237" t="n"/>
      <c r="J4206" s="204" t="n"/>
      <c r="K4206" s="244" t="n"/>
      <c r="L4206" s="319" t="n"/>
      <c r="M4206" s="244" t="n"/>
      <c r="N4206" s="244" t="n"/>
      <c r="O4206" s="244" t="n"/>
      <c r="P4206" s="244" t="n"/>
      <c r="Q4206" s="244" t="n"/>
      <c r="R4206" s="244" t="n"/>
      <c r="S4206" s="223" t="n"/>
      <c r="T4206" s="244" t="n"/>
      <c r="U4206" s="246" t="n"/>
      <c r="V4206" s="244" t="n"/>
      <c r="W4206" s="244" t="n"/>
      <c r="X4206" s="244" t="n"/>
      <c r="Y4206" s="246" t="n"/>
      <c r="Z4206" s="262" t="n"/>
      <c r="AA4206" s="241" t="n"/>
      <c r="AB4206" s="273" t="n"/>
      <c r="AC4206" s="228" t="n"/>
    </row>
    <row r="4207" ht="15" customHeight="1" s="283">
      <c r="A4207" s="109" t="n"/>
      <c r="B4207" s="222" t="n"/>
      <c r="C4207" s="244" t="n"/>
      <c r="D4207" s="244" t="n"/>
      <c r="E4207" s="244" t="n"/>
      <c r="F4207" s="244" t="n"/>
      <c r="G4207" s="244" t="n"/>
      <c r="H4207" s="244" t="n"/>
      <c r="I4207" s="237" t="n"/>
      <c r="J4207" s="204" t="n"/>
      <c r="K4207" s="244" t="n"/>
      <c r="L4207" s="319" t="n"/>
      <c r="M4207" s="244" t="n"/>
      <c r="N4207" s="244" t="n"/>
      <c r="O4207" s="244" t="n"/>
      <c r="P4207" s="244" t="n"/>
      <c r="Q4207" s="244" t="n"/>
      <c r="R4207" s="244" t="n"/>
      <c r="S4207" s="223" t="n"/>
      <c r="T4207" s="244" t="n"/>
      <c r="U4207" s="246" t="n"/>
      <c r="V4207" s="244" t="n"/>
      <c r="W4207" s="244" t="n"/>
      <c r="X4207" s="244" t="n"/>
      <c r="Y4207" s="246" t="n"/>
      <c r="Z4207" s="262" t="n"/>
      <c r="AA4207" s="241" t="n"/>
      <c r="AB4207" s="273" t="n"/>
      <c r="AC4207" s="228" t="n"/>
    </row>
    <row r="4208" ht="15" customHeight="1" s="283">
      <c r="A4208" s="109" t="n"/>
      <c r="B4208" s="222" t="n"/>
      <c r="C4208" s="244" t="n"/>
      <c r="D4208" s="244" t="n"/>
      <c r="E4208" s="244" t="n"/>
      <c r="F4208" s="244" t="n"/>
      <c r="G4208" s="244" t="n"/>
      <c r="H4208" s="244" t="n"/>
      <c r="I4208" s="237" t="n"/>
      <c r="J4208" s="204" t="n"/>
      <c r="K4208" s="244" t="n"/>
      <c r="L4208" s="319" t="n"/>
      <c r="M4208" s="244" t="n"/>
      <c r="N4208" s="244" t="n"/>
      <c r="O4208" s="244" t="n"/>
      <c r="P4208" s="244" t="n"/>
      <c r="Q4208" s="244" t="n"/>
      <c r="R4208" s="244" t="n"/>
      <c r="S4208" s="223" t="n"/>
      <c r="T4208" s="244" t="n"/>
      <c r="U4208" s="246" t="n"/>
      <c r="V4208" s="244" t="n"/>
      <c r="W4208" s="244" t="n"/>
      <c r="X4208" s="244" t="n"/>
      <c r="Y4208" s="246" t="n"/>
      <c r="Z4208" s="262" t="n"/>
      <c r="AA4208" s="241" t="n"/>
      <c r="AB4208" s="273" t="n"/>
      <c r="AC4208" s="228" t="n"/>
    </row>
    <row r="4209" ht="15" customHeight="1" s="283">
      <c r="A4209" s="109" t="n"/>
      <c r="B4209" s="222" t="n"/>
      <c r="C4209" s="244" t="n"/>
      <c r="D4209" s="244" t="n"/>
      <c r="E4209" s="244" t="n"/>
      <c r="F4209" s="244" t="n"/>
      <c r="G4209" s="244" t="n"/>
      <c r="H4209" s="244" t="n"/>
      <c r="I4209" s="237" t="n"/>
      <c r="J4209" s="204" t="n"/>
      <c r="K4209" s="244" t="n"/>
      <c r="L4209" s="319" t="n"/>
      <c r="M4209" s="244" t="n"/>
      <c r="N4209" s="244" t="n"/>
      <c r="O4209" s="244" t="n"/>
      <c r="P4209" s="244" t="n"/>
      <c r="Q4209" s="244" t="n"/>
      <c r="R4209" s="244" t="n"/>
      <c r="S4209" s="223" t="n"/>
      <c r="T4209" s="244" t="n"/>
      <c r="U4209" s="246" t="n"/>
      <c r="V4209" s="244" t="n"/>
      <c r="W4209" s="244" t="n"/>
      <c r="X4209" s="244" t="n"/>
      <c r="Y4209" s="246" t="n"/>
      <c r="Z4209" s="262" t="n"/>
      <c r="AA4209" s="241" t="n"/>
      <c r="AB4209" s="273" t="n"/>
      <c r="AC4209" s="228" t="n"/>
    </row>
    <row r="4210" ht="15" customHeight="1" s="283">
      <c r="A4210" s="109" t="n"/>
      <c r="B4210" s="222" t="n"/>
      <c r="C4210" s="244" t="n"/>
      <c r="D4210" s="244" t="n"/>
      <c r="E4210" s="244" t="n"/>
      <c r="F4210" s="244" t="n"/>
      <c r="G4210" s="244" t="n"/>
      <c r="H4210" s="244" t="n"/>
      <c r="I4210" s="237" t="n"/>
      <c r="J4210" s="204" t="n"/>
      <c r="K4210" s="244" t="n"/>
      <c r="L4210" s="319" t="n"/>
      <c r="M4210" s="244" t="n"/>
      <c r="N4210" s="244" t="n"/>
      <c r="O4210" s="244" t="n"/>
      <c r="P4210" s="244" t="n"/>
      <c r="Q4210" s="244" t="n"/>
      <c r="R4210" s="244" t="n"/>
      <c r="S4210" s="223" t="n"/>
      <c r="T4210" s="244" t="n"/>
      <c r="U4210" s="246" t="n"/>
      <c r="V4210" s="244" t="n"/>
      <c r="W4210" s="244" t="n"/>
      <c r="X4210" s="244" t="n"/>
      <c r="Y4210" s="246" t="n"/>
      <c r="Z4210" s="262" t="n"/>
      <c r="AA4210" s="241" t="n"/>
      <c r="AB4210" s="273" t="n"/>
      <c r="AC4210" s="228" t="n"/>
    </row>
    <row r="4211" ht="15" customHeight="1" s="283">
      <c r="A4211" s="109" t="n"/>
      <c r="B4211" s="222" t="n"/>
      <c r="C4211" s="244" t="n"/>
      <c r="D4211" s="244" t="n"/>
      <c r="E4211" s="244" t="n"/>
      <c r="F4211" s="244" t="n"/>
      <c r="G4211" s="244" t="n"/>
      <c r="H4211" s="244" t="n"/>
      <c r="I4211" s="237" t="n"/>
      <c r="J4211" s="204" t="n"/>
      <c r="K4211" s="244" t="n"/>
      <c r="L4211" s="319" t="n"/>
      <c r="M4211" s="244" t="n"/>
      <c r="N4211" s="244" t="n"/>
      <c r="O4211" s="244" t="n"/>
      <c r="P4211" s="244" t="n"/>
      <c r="Q4211" s="244" t="n"/>
      <c r="R4211" s="244" t="n"/>
      <c r="S4211" s="223" t="n"/>
      <c r="T4211" s="244" t="n"/>
      <c r="U4211" s="246" t="n"/>
      <c r="V4211" s="244" t="n"/>
      <c r="W4211" s="244" t="n"/>
      <c r="X4211" s="244" t="n"/>
      <c r="Y4211" s="246" t="n"/>
      <c r="Z4211" s="262" t="n"/>
      <c r="AA4211" s="241" t="n"/>
      <c r="AB4211" s="273" t="n"/>
      <c r="AC4211" s="228" t="n"/>
    </row>
    <row r="4212" ht="15" customHeight="1" s="283">
      <c r="A4212" s="109" t="n"/>
      <c r="B4212" s="222" t="n"/>
      <c r="C4212" s="244" t="n"/>
      <c r="D4212" s="244" t="n"/>
      <c r="E4212" s="244" t="n"/>
      <c r="F4212" s="244" t="n"/>
      <c r="G4212" s="244" t="n"/>
      <c r="H4212" s="244" t="n"/>
      <c r="I4212" s="237" t="n"/>
      <c r="J4212" s="204" t="n"/>
      <c r="K4212" s="244" t="n"/>
      <c r="L4212" s="319" t="n"/>
      <c r="M4212" s="244" t="n"/>
      <c r="N4212" s="244" t="n"/>
      <c r="O4212" s="244" t="n"/>
      <c r="P4212" s="244" t="n"/>
      <c r="Q4212" s="244" t="n"/>
      <c r="R4212" s="244" t="n"/>
      <c r="S4212" s="223" t="n"/>
      <c r="T4212" s="244" t="n"/>
      <c r="U4212" s="246" t="n"/>
      <c r="V4212" s="244" t="n"/>
      <c r="W4212" s="244" t="n"/>
      <c r="X4212" s="244" t="n"/>
      <c r="Y4212" s="246" t="n"/>
      <c r="Z4212" s="262" t="n"/>
      <c r="AA4212" s="241" t="n"/>
      <c r="AB4212" s="273" t="n"/>
      <c r="AC4212" s="228" t="n"/>
    </row>
    <row r="4213" ht="15" customHeight="1" s="283">
      <c r="A4213" s="109" t="n"/>
      <c r="B4213" s="222" t="n"/>
      <c r="C4213" s="244" t="n"/>
      <c r="D4213" s="244" t="n"/>
      <c r="E4213" s="244" t="n"/>
      <c r="F4213" s="244" t="n"/>
      <c r="G4213" s="244" t="n"/>
      <c r="H4213" s="244" t="n"/>
      <c r="I4213" s="237" t="n"/>
      <c r="J4213" s="204" t="n"/>
      <c r="K4213" s="244" t="n"/>
      <c r="L4213" s="319" t="n"/>
      <c r="M4213" s="244" t="n"/>
      <c r="N4213" s="244" t="n"/>
      <c r="O4213" s="244" t="n"/>
      <c r="P4213" s="244" t="n"/>
      <c r="Q4213" s="244" t="n"/>
      <c r="R4213" s="244" t="n"/>
      <c r="S4213" s="223" t="n"/>
      <c r="T4213" s="244" t="n"/>
      <c r="U4213" s="246" t="n"/>
      <c r="V4213" s="244" t="n"/>
      <c r="W4213" s="244" t="n"/>
      <c r="X4213" s="244" t="n"/>
      <c r="Y4213" s="246" t="n"/>
      <c r="Z4213" s="262" t="n"/>
      <c r="AA4213" s="241" t="n"/>
      <c r="AB4213" s="273" t="n"/>
      <c r="AC4213" s="228" t="n"/>
    </row>
    <row r="4214" ht="15" customHeight="1" s="283">
      <c r="A4214" s="109" t="n"/>
      <c r="B4214" s="222" t="n"/>
      <c r="C4214" s="244" t="n"/>
      <c r="D4214" s="244" t="n"/>
      <c r="E4214" s="244" t="n"/>
      <c r="F4214" s="244" t="n"/>
      <c r="G4214" s="244" t="n"/>
      <c r="H4214" s="244" t="n"/>
      <c r="I4214" s="237" t="n"/>
      <c r="J4214" s="204" t="n"/>
      <c r="K4214" s="244" t="n"/>
      <c r="L4214" s="319" t="n"/>
      <c r="M4214" s="244" t="n"/>
      <c r="N4214" s="244" t="n"/>
      <c r="O4214" s="244" t="n"/>
      <c r="P4214" s="244" t="n"/>
      <c r="Q4214" s="244" t="n"/>
      <c r="R4214" s="244" t="n"/>
      <c r="S4214" s="223" t="n"/>
      <c r="T4214" s="244" t="n"/>
      <c r="U4214" s="246" t="n"/>
      <c r="V4214" s="244" t="n"/>
      <c r="W4214" s="244" t="n"/>
      <c r="X4214" s="244" t="n"/>
      <c r="Y4214" s="246" t="n"/>
      <c r="Z4214" s="262" t="n"/>
      <c r="AA4214" s="241" t="n"/>
      <c r="AB4214" s="273" t="n"/>
      <c r="AC4214" s="228" t="n"/>
    </row>
    <row r="4215" ht="15" customHeight="1" s="283">
      <c r="A4215" s="109" t="n"/>
      <c r="B4215" s="222" t="n"/>
      <c r="C4215" s="244" t="n"/>
      <c r="D4215" s="244" t="n"/>
      <c r="E4215" s="244" t="n"/>
      <c r="F4215" s="244" t="n"/>
      <c r="G4215" s="244" t="n"/>
      <c r="H4215" s="244" t="n"/>
      <c r="I4215" s="237" t="n"/>
      <c r="J4215" s="204" t="n"/>
      <c r="K4215" s="244" t="n"/>
      <c r="L4215" s="319" t="n"/>
      <c r="M4215" s="244" t="n"/>
      <c r="N4215" s="244" t="n"/>
      <c r="O4215" s="244" t="n"/>
      <c r="P4215" s="244" t="n"/>
      <c r="Q4215" s="244" t="n"/>
      <c r="R4215" s="244" t="n"/>
      <c r="S4215" s="223" t="n"/>
      <c r="T4215" s="244" t="n"/>
      <c r="U4215" s="246" t="n"/>
      <c r="V4215" s="244" t="n"/>
      <c r="W4215" s="244" t="n"/>
      <c r="X4215" s="244" t="n"/>
      <c r="Y4215" s="246" t="n"/>
      <c r="Z4215" s="262" t="n"/>
      <c r="AA4215" s="241" t="n"/>
      <c r="AB4215" s="273" t="n"/>
      <c r="AC4215" s="228" t="n"/>
    </row>
    <row r="4216" ht="15" customHeight="1" s="283">
      <c r="A4216" s="109" t="n"/>
      <c r="B4216" s="222" t="n"/>
      <c r="C4216" s="244" t="n"/>
      <c r="D4216" s="244" t="n"/>
      <c r="E4216" s="244" t="n"/>
      <c r="F4216" s="244" t="n"/>
      <c r="G4216" s="244" t="n"/>
      <c r="H4216" s="244" t="n"/>
      <c r="I4216" s="237" t="n"/>
      <c r="J4216" s="204" t="n"/>
      <c r="K4216" s="244" t="n"/>
      <c r="L4216" s="319" t="n"/>
      <c r="M4216" s="244" t="n"/>
      <c r="N4216" s="244" t="n"/>
      <c r="O4216" s="244" t="n"/>
      <c r="P4216" s="244" t="n"/>
      <c r="Q4216" s="244" t="n"/>
      <c r="R4216" s="244" t="n"/>
      <c r="S4216" s="223" t="n"/>
      <c r="T4216" s="244" t="n"/>
      <c r="U4216" s="246" t="n"/>
      <c r="V4216" s="244" t="n"/>
      <c r="W4216" s="244" t="n"/>
      <c r="X4216" s="244" t="n"/>
      <c r="Y4216" s="246" t="n"/>
      <c r="Z4216" s="262" t="n"/>
      <c r="AA4216" s="241" t="n"/>
      <c r="AB4216" s="273" t="n"/>
      <c r="AC4216" s="228" t="n"/>
    </row>
    <row r="4217" ht="15" customHeight="1" s="283">
      <c r="A4217" s="109" t="n"/>
      <c r="B4217" s="222" t="n"/>
      <c r="C4217" s="244" t="n"/>
      <c r="D4217" s="244" t="n"/>
      <c r="E4217" s="244" t="n"/>
      <c r="F4217" s="244" t="n"/>
      <c r="G4217" s="244" t="n"/>
      <c r="H4217" s="244" t="n"/>
      <c r="I4217" s="237" t="n"/>
      <c r="J4217" s="204" t="n"/>
      <c r="K4217" s="244" t="n"/>
      <c r="L4217" s="319" t="n"/>
      <c r="M4217" s="244" t="n"/>
      <c r="N4217" s="244" t="n"/>
      <c r="O4217" s="244" t="n"/>
      <c r="P4217" s="244" t="n"/>
      <c r="Q4217" s="244" t="n"/>
      <c r="R4217" s="244" t="n"/>
      <c r="S4217" s="223" t="n"/>
      <c r="T4217" s="244" t="n"/>
      <c r="U4217" s="246" t="n"/>
      <c r="V4217" s="244" t="n"/>
      <c r="W4217" s="244" t="n"/>
      <c r="X4217" s="244" t="n"/>
      <c r="Y4217" s="246" t="n"/>
      <c r="Z4217" s="262" t="n"/>
      <c r="AA4217" s="241" t="n"/>
      <c r="AB4217" s="273" t="n"/>
      <c r="AC4217" s="228" t="n"/>
    </row>
    <row r="4218" ht="15" customHeight="1" s="283">
      <c r="A4218" s="109" t="n"/>
      <c r="B4218" s="222" t="n"/>
      <c r="C4218" s="244" t="n"/>
      <c r="D4218" s="244" t="n"/>
      <c r="E4218" s="244" t="n"/>
      <c r="F4218" s="244" t="n"/>
      <c r="G4218" s="244" t="n"/>
      <c r="H4218" s="244" t="n"/>
      <c r="I4218" s="237" t="n"/>
      <c r="J4218" s="204" t="n"/>
      <c r="K4218" s="244" t="n"/>
      <c r="L4218" s="319" t="n"/>
      <c r="M4218" s="244" t="n"/>
      <c r="N4218" s="244" t="n"/>
      <c r="O4218" s="244" t="n"/>
      <c r="P4218" s="244" t="n"/>
      <c r="Q4218" s="244" t="n"/>
      <c r="R4218" s="244" t="n"/>
      <c r="S4218" s="223" t="n"/>
      <c r="T4218" s="244" t="n"/>
      <c r="U4218" s="246" t="n"/>
      <c r="V4218" s="244" t="n"/>
      <c r="W4218" s="244" t="n"/>
      <c r="X4218" s="244" t="n"/>
      <c r="Y4218" s="246" t="n"/>
      <c r="Z4218" s="262" t="n"/>
      <c r="AA4218" s="241" t="n"/>
      <c r="AB4218" s="273" t="n"/>
      <c r="AC4218" s="228" t="n"/>
    </row>
    <row r="4219" ht="15" customHeight="1" s="283">
      <c r="A4219" s="109" t="n"/>
      <c r="B4219" s="222" t="n"/>
      <c r="C4219" s="244" t="n"/>
      <c r="D4219" s="244" t="n"/>
      <c r="E4219" s="244" t="n"/>
      <c r="F4219" s="244" t="n"/>
      <c r="G4219" s="244" t="n"/>
      <c r="H4219" s="244" t="n"/>
      <c r="I4219" s="237" t="n"/>
      <c r="J4219" s="204" t="n"/>
      <c r="K4219" s="244" t="n"/>
      <c r="L4219" s="319" t="n"/>
      <c r="M4219" s="244" t="n"/>
      <c r="N4219" s="244" t="n"/>
      <c r="O4219" s="244" t="n"/>
      <c r="P4219" s="244" t="n"/>
      <c r="Q4219" s="244" t="n"/>
      <c r="R4219" s="244" t="n"/>
      <c r="S4219" s="223" t="n"/>
      <c r="T4219" s="244" t="n"/>
      <c r="U4219" s="246" t="n"/>
      <c r="V4219" s="244" t="n"/>
      <c r="W4219" s="244" t="n"/>
      <c r="X4219" s="244" t="n"/>
      <c r="Y4219" s="246" t="n"/>
      <c r="Z4219" s="262" t="n"/>
      <c r="AA4219" s="241" t="n"/>
      <c r="AB4219" s="273" t="n"/>
      <c r="AC4219" s="228" t="n"/>
    </row>
    <row r="4220" ht="15" customHeight="1" s="283">
      <c r="A4220" s="109" t="n"/>
      <c r="B4220" s="222" t="n"/>
      <c r="C4220" s="244" t="n"/>
      <c r="D4220" s="244" t="n"/>
      <c r="E4220" s="244" t="n"/>
      <c r="F4220" s="244" t="n"/>
      <c r="G4220" s="244" t="n"/>
      <c r="H4220" s="244" t="n"/>
      <c r="I4220" s="237" t="n"/>
      <c r="J4220" s="204" t="n"/>
      <c r="K4220" s="244" t="n"/>
      <c r="L4220" s="319" t="n"/>
      <c r="M4220" s="244" t="n"/>
      <c r="N4220" s="244" t="n"/>
      <c r="O4220" s="244" t="n"/>
      <c r="P4220" s="244" t="n"/>
      <c r="Q4220" s="244" t="n"/>
      <c r="R4220" s="244" t="n"/>
      <c r="S4220" s="223" t="n"/>
      <c r="T4220" s="244" t="n"/>
      <c r="U4220" s="246" t="n"/>
      <c r="V4220" s="244" t="n"/>
      <c r="W4220" s="244" t="n"/>
      <c r="X4220" s="244" t="n"/>
      <c r="Y4220" s="246" t="n"/>
      <c r="Z4220" s="262" t="n"/>
      <c r="AA4220" s="241" t="n"/>
      <c r="AB4220" s="273" t="n"/>
      <c r="AC4220" s="228" t="n"/>
    </row>
    <row r="4221" ht="15" customHeight="1" s="283">
      <c r="A4221" s="109" t="n"/>
      <c r="B4221" s="222" t="n"/>
      <c r="C4221" s="244" t="n"/>
      <c r="D4221" s="244" t="n"/>
      <c r="E4221" s="244" t="n"/>
      <c r="F4221" s="244" t="n"/>
      <c r="G4221" s="244" t="n"/>
      <c r="H4221" s="244" t="n"/>
      <c r="I4221" s="237" t="n"/>
      <c r="J4221" s="204" t="n"/>
      <c r="K4221" s="244" t="n"/>
      <c r="L4221" s="319" t="n"/>
      <c r="M4221" s="244" t="n"/>
      <c r="N4221" s="244" t="n"/>
      <c r="O4221" s="244" t="n"/>
      <c r="P4221" s="244" t="n"/>
      <c r="Q4221" s="244" t="n"/>
      <c r="R4221" s="244" t="n"/>
      <c r="S4221" s="223" t="n"/>
      <c r="T4221" s="244" t="n"/>
      <c r="U4221" s="246" t="n"/>
      <c r="V4221" s="244" t="n"/>
      <c r="W4221" s="244" t="n"/>
      <c r="X4221" s="244" t="n"/>
      <c r="Y4221" s="246" t="n"/>
      <c r="Z4221" s="262" t="n"/>
      <c r="AA4221" s="241" t="n"/>
      <c r="AB4221" s="273" t="n"/>
      <c r="AC4221" s="228" t="n"/>
    </row>
    <row r="4222" ht="15" customHeight="1" s="283">
      <c r="A4222" s="109" t="n"/>
      <c r="B4222" s="222" t="n"/>
      <c r="C4222" s="244" t="n"/>
      <c r="D4222" s="244" t="n"/>
      <c r="E4222" s="244" t="n"/>
      <c r="F4222" s="244" t="n"/>
      <c r="G4222" s="244" t="n"/>
      <c r="H4222" s="244" t="n"/>
      <c r="I4222" s="237" t="n"/>
      <c r="J4222" s="204" t="n"/>
      <c r="K4222" s="244" t="n"/>
      <c r="L4222" s="319" t="n"/>
      <c r="M4222" s="244" t="n"/>
      <c r="N4222" s="244" t="n"/>
      <c r="O4222" s="244" t="n"/>
      <c r="P4222" s="244" t="n"/>
      <c r="Q4222" s="244" t="n"/>
      <c r="R4222" s="244" t="n"/>
      <c r="S4222" s="223" t="n"/>
      <c r="T4222" s="244" t="n"/>
      <c r="U4222" s="246" t="n"/>
      <c r="V4222" s="244" t="n"/>
      <c r="W4222" s="244" t="n"/>
      <c r="X4222" s="244" t="n"/>
      <c r="Y4222" s="246" t="n"/>
      <c r="Z4222" s="262" t="n"/>
      <c r="AA4222" s="241" t="n"/>
      <c r="AB4222" s="273" t="n"/>
      <c r="AC4222" s="228" t="n"/>
    </row>
    <row r="4223" ht="15" customHeight="1" s="283">
      <c r="A4223" s="109" t="n"/>
      <c r="B4223" s="222" t="n"/>
      <c r="C4223" s="244" t="n"/>
      <c r="D4223" s="244" t="n"/>
      <c r="E4223" s="244" t="n"/>
      <c r="F4223" s="244" t="n"/>
      <c r="G4223" s="244" t="n"/>
      <c r="H4223" s="244" t="n"/>
      <c r="I4223" s="237" t="n"/>
      <c r="J4223" s="204" t="n"/>
      <c r="K4223" s="244" t="n"/>
      <c r="L4223" s="319" t="n"/>
      <c r="M4223" s="244" t="n"/>
      <c r="N4223" s="244" t="n"/>
      <c r="O4223" s="244" t="n"/>
      <c r="P4223" s="244" t="n"/>
      <c r="Q4223" s="244" t="n"/>
      <c r="R4223" s="244" t="n"/>
      <c r="S4223" s="223" t="n"/>
      <c r="T4223" s="244" t="n"/>
      <c r="U4223" s="246" t="n"/>
      <c r="V4223" s="244" t="n"/>
      <c r="W4223" s="244" t="n"/>
      <c r="X4223" s="244" t="n"/>
      <c r="Y4223" s="246" t="n"/>
      <c r="Z4223" s="262" t="n"/>
      <c r="AA4223" s="241" t="n"/>
      <c r="AB4223" s="273" t="n"/>
      <c r="AC4223" s="228" t="n"/>
    </row>
    <row r="4224" ht="15" customHeight="1" s="283">
      <c r="A4224" s="109" t="n"/>
      <c r="B4224" s="222" t="n"/>
      <c r="C4224" s="244" t="n"/>
      <c r="D4224" s="244" t="n"/>
      <c r="E4224" s="244" t="n"/>
      <c r="F4224" s="244" t="n"/>
      <c r="G4224" s="244" t="n"/>
      <c r="H4224" s="244" t="n"/>
      <c r="I4224" s="237" t="n"/>
      <c r="J4224" s="204" t="n"/>
      <c r="K4224" s="244" t="n"/>
      <c r="L4224" s="319" t="n"/>
      <c r="M4224" s="244" t="n"/>
      <c r="N4224" s="244" t="n"/>
      <c r="O4224" s="244" t="n"/>
      <c r="P4224" s="244" t="n"/>
      <c r="Q4224" s="244" t="n"/>
      <c r="R4224" s="244" t="n"/>
      <c r="S4224" s="223" t="n"/>
      <c r="T4224" s="244" t="n"/>
      <c r="U4224" s="246" t="n"/>
      <c r="V4224" s="244" t="n"/>
      <c r="W4224" s="244" t="n"/>
      <c r="X4224" s="244" t="n"/>
      <c r="Y4224" s="246" t="n"/>
      <c r="Z4224" s="262" t="n"/>
      <c r="AA4224" s="241" t="n"/>
      <c r="AB4224" s="273" t="n"/>
      <c r="AC4224" s="228" t="n"/>
    </row>
    <row r="4225" ht="15" customHeight="1" s="283">
      <c r="A4225" s="109" t="n"/>
      <c r="B4225" s="222" t="n"/>
      <c r="C4225" s="244" t="n"/>
      <c r="D4225" s="244" t="n"/>
      <c r="E4225" s="244" t="n"/>
      <c r="F4225" s="244" t="n"/>
      <c r="G4225" s="244" t="n"/>
      <c r="H4225" s="244" t="n"/>
      <c r="I4225" s="237" t="n"/>
      <c r="J4225" s="204" t="n"/>
      <c r="K4225" s="244" t="n"/>
      <c r="L4225" s="319" t="n"/>
      <c r="M4225" s="244" t="n"/>
      <c r="N4225" s="244" t="n"/>
      <c r="O4225" s="244" t="n"/>
      <c r="P4225" s="244" t="n"/>
      <c r="Q4225" s="244" t="n"/>
      <c r="R4225" s="244" t="n"/>
      <c r="S4225" s="223" t="n"/>
      <c r="T4225" s="244" t="n"/>
      <c r="U4225" s="246" t="n"/>
      <c r="V4225" s="244" t="n"/>
      <c r="W4225" s="244" t="n"/>
      <c r="X4225" s="244" t="n"/>
      <c r="Y4225" s="246" t="n"/>
      <c r="Z4225" s="262" t="n"/>
      <c r="AA4225" s="241" t="n"/>
      <c r="AB4225" s="273" t="n"/>
      <c r="AC4225" s="228" t="n"/>
    </row>
    <row r="4226" ht="15" customHeight="1" s="283">
      <c r="A4226" s="109" t="n"/>
      <c r="B4226" s="222" t="n"/>
      <c r="C4226" s="244" t="n"/>
      <c r="D4226" s="244" t="n"/>
      <c r="E4226" s="244" t="n"/>
      <c r="F4226" s="244" t="n"/>
      <c r="G4226" s="244" t="n"/>
      <c r="H4226" s="244" t="n"/>
      <c r="I4226" s="237" t="n"/>
      <c r="J4226" s="204" t="n"/>
      <c r="K4226" s="244" t="n"/>
      <c r="L4226" s="319" t="n"/>
      <c r="M4226" s="244" t="n"/>
      <c r="N4226" s="244" t="n"/>
      <c r="O4226" s="244" t="n"/>
      <c r="P4226" s="244" t="n"/>
      <c r="Q4226" s="244" t="n"/>
      <c r="R4226" s="244" t="n"/>
      <c r="S4226" s="223" t="n"/>
      <c r="T4226" s="244" t="n"/>
      <c r="U4226" s="246" t="n"/>
      <c r="V4226" s="244" t="n"/>
      <c r="W4226" s="244" t="n"/>
      <c r="X4226" s="244" t="n"/>
      <c r="Y4226" s="246" t="n"/>
      <c r="Z4226" s="262" t="n"/>
      <c r="AA4226" s="241" t="n"/>
      <c r="AB4226" s="273" t="n"/>
      <c r="AC4226" s="228" t="n"/>
    </row>
    <row r="4227" ht="15" customHeight="1" s="283">
      <c r="A4227" s="109" t="n"/>
      <c r="B4227" s="222" t="n"/>
      <c r="C4227" s="244" t="n"/>
      <c r="D4227" s="244" t="n"/>
      <c r="E4227" s="244" t="n"/>
      <c r="F4227" s="244" t="n"/>
      <c r="G4227" s="244" t="n"/>
      <c r="H4227" s="244" t="n"/>
      <c r="I4227" s="237" t="n"/>
      <c r="J4227" s="204" t="n"/>
      <c r="K4227" s="244" t="n"/>
      <c r="L4227" s="319" t="n"/>
      <c r="M4227" s="244" t="n"/>
      <c r="N4227" s="244" t="n"/>
      <c r="O4227" s="244" t="n"/>
      <c r="P4227" s="244" t="n"/>
      <c r="Q4227" s="244" t="n"/>
      <c r="R4227" s="244" t="n"/>
      <c r="S4227" s="223" t="n"/>
      <c r="T4227" s="244" t="n"/>
      <c r="U4227" s="246" t="n"/>
      <c r="V4227" s="244" t="n"/>
      <c r="W4227" s="244" t="n"/>
      <c r="X4227" s="244" t="n"/>
      <c r="Y4227" s="246" t="n"/>
      <c r="Z4227" s="262" t="n"/>
      <c r="AA4227" s="241" t="n"/>
      <c r="AB4227" s="273" t="n"/>
      <c r="AC4227" s="228" t="n"/>
    </row>
    <row r="4228" ht="15" customHeight="1" s="283">
      <c r="A4228" s="109" t="n"/>
      <c r="B4228" s="222" t="n"/>
      <c r="C4228" s="244" t="n"/>
      <c r="D4228" s="244" t="n"/>
      <c r="E4228" s="244" t="n"/>
      <c r="F4228" s="244" t="n"/>
      <c r="G4228" s="244" t="n"/>
      <c r="H4228" s="244" t="n"/>
      <c r="I4228" s="237" t="n"/>
      <c r="J4228" s="204" t="n"/>
      <c r="K4228" s="244" t="n"/>
      <c r="L4228" s="319" t="n"/>
      <c r="M4228" s="244" t="n"/>
      <c r="N4228" s="244" t="n"/>
      <c r="O4228" s="244" t="n"/>
      <c r="P4228" s="244" t="n"/>
      <c r="Q4228" s="244" t="n"/>
      <c r="R4228" s="244" t="n"/>
      <c r="S4228" s="223" t="n"/>
      <c r="T4228" s="244" t="n"/>
      <c r="U4228" s="246" t="n"/>
      <c r="V4228" s="244" t="n"/>
      <c r="W4228" s="244" t="n"/>
      <c r="X4228" s="244" t="n"/>
      <c r="Y4228" s="246" t="n"/>
      <c r="Z4228" s="262" t="n"/>
      <c r="AA4228" s="241" t="n"/>
      <c r="AB4228" s="273" t="n"/>
      <c r="AC4228" s="228" t="n"/>
    </row>
    <row r="4229" ht="15" customHeight="1" s="283">
      <c r="A4229" s="109" t="n"/>
      <c r="B4229" s="222" t="n"/>
      <c r="C4229" s="244" t="n"/>
      <c r="D4229" s="244" t="n"/>
      <c r="E4229" s="244" t="n"/>
      <c r="F4229" s="244" t="n"/>
      <c r="G4229" s="244" t="n"/>
      <c r="H4229" s="244" t="n"/>
      <c r="I4229" s="237" t="n"/>
      <c r="J4229" s="204" t="n"/>
      <c r="K4229" s="244" t="n"/>
      <c r="L4229" s="319" t="n"/>
      <c r="M4229" s="244" t="n"/>
      <c r="N4229" s="244" t="n"/>
      <c r="O4229" s="244" t="n"/>
      <c r="P4229" s="244" t="n"/>
      <c r="Q4229" s="244" t="n"/>
      <c r="R4229" s="244" t="n"/>
      <c r="S4229" s="223" t="n"/>
      <c r="T4229" s="244" t="n"/>
      <c r="U4229" s="246" t="n"/>
      <c r="V4229" s="244" t="n"/>
      <c r="W4229" s="244" t="n"/>
      <c r="X4229" s="244" t="n"/>
      <c r="Y4229" s="246" t="n"/>
      <c r="Z4229" s="262" t="n"/>
      <c r="AA4229" s="241" t="n"/>
      <c r="AB4229" s="273" t="n"/>
      <c r="AC4229" s="228" t="n"/>
    </row>
    <row r="4230" ht="15" customHeight="1" s="283">
      <c r="A4230" s="109" t="n"/>
      <c r="B4230" s="222" t="n"/>
      <c r="C4230" s="244" t="n"/>
      <c r="D4230" s="244" t="n"/>
      <c r="E4230" s="244" t="n"/>
      <c r="F4230" s="244" t="n"/>
      <c r="G4230" s="244" t="n"/>
      <c r="H4230" s="244" t="n"/>
      <c r="I4230" s="237" t="n"/>
      <c r="J4230" s="204" t="n"/>
      <c r="K4230" s="244" t="n"/>
      <c r="L4230" s="319" t="n"/>
      <c r="M4230" s="244" t="n"/>
      <c r="N4230" s="244" t="n"/>
      <c r="O4230" s="244" t="n"/>
      <c r="P4230" s="244" t="n"/>
      <c r="Q4230" s="244" t="n"/>
      <c r="R4230" s="244" t="n"/>
      <c r="S4230" s="223" t="n"/>
      <c r="T4230" s="244" t="n"/>
      <c r="U4230" s="246" t="n"/>
      <c r="V4230" s="244" t="n"/>
      <c r="W4230" s="244" t="n"/>
      <c r="X4230" s="244" t="n"/>
      <c r="Y4230" s="246" t="n"/>
      <c r="Z4230" s="262" t="n"/>
      <c r="AA4230" s="241" t="n"/>
      <c r="AB4230" s="273" t="n"/>
      <c r="AC4230" s="228" t="n"/>
    </row>
    <row r="4231" ht="15" customHeight="1" s="283">
      <c r="A4231" s="109" t="n"/>
      <c r="B4231" s="222" t="n"/>
      <c r="C4231" s="244" t="n"/>
      <c r="D4231" s="244" t="n"/>
      <c r="E4231" s="244" t="n"/>
      <c r="F4231" s="244" t="n"/>
      <c r="G4231" s="244" t="n"/>
      <c r="H4231" s="244" t="n"/>
      <c r="I4231" s="237" t="n"/>
      <c r="J4231" s="109" t="n"/>
      <c r="K4231" s="204" t="n"/>
      <c r="L4231" s="244" t="n"/>
      <c r="M4231" s="244" t="n"/>
      <c r="N4231" s="244" t="n"/>
      <c r="O4231" s="244" t="n"/>
      <c r="P4231" s="244" t="n"/>
      <c r="Q4231" s="244" t="n"/>
      <c r="R4231" s="244" t="n"/>
      <c r="S4231" s="223" t="n"/>
      <c r="T4231" s="244" t="n"/>
      <c r="U4231" s="246" t="n"/>
      <c r="V4231" s="244" t="n"/>
      <c r="W4231" s="244" t="n"/>
      <c r="X4231" s="244" t="n"/>
      <c r="Y4231" s="246" t="n"/>
      <c r="Z4231" s="262" t="n"/>
      <c r="AA4231" s="241" t="n"/>
      <c r="AB4231" s="273" t="n"/>
      <c r="AC4231" s="228" t="n"/>
    </row>
    <row r="4232" ht="15" customHeight="1" s="283">
      <c r="A4232" s="109" t="n"/>
      <c r="B4232" s="222" t="n"/>
      <c r="C4232" s="244" t="n"/>
      <c r="D4232" s="244" t="n"/>
      <c r="E4232" s="244" t="n"/>
      <c r="F4232" s="244" t="n"/>
      <c r="G4232" s="244" t="n"/>
      <c r="H4232" s="244" t="n"/>
      <c r="I4232" s="237" t="n"/>
      <c r="J4232" s="204" t="n"/>
      <c r="K4232" s="244" t="n"/>
      <c r="L4232" s="319" t="n"/>
      <c r="M4232" s="244" t="n"/>
      <c r="N4232" s="244" t="n"/>
      <c r="O4232" s="244" t="n"/>
      <c r="P4232" s="244" t="n"/>
      <c r="Q4232" s="244" t="n"/>
      <c r="R4232" s="244" t="n"/>
      <c r="S4232" s="223" t="n"/>
      <c r="T4232" s="244" t="n"/>
      <c r="U4232" s="246" t="n"/>
      <c r="V4232" s="244" t="n"/>
      <c r="W4232" s="244" t="n"/>
      <c r="X4232" s="244" t="n"/>
      <c r="Y4232" s="246" t="n"/>
      <c r="Z4232" s="262" t="n"/>
      <c r="AA4232" s="241" t="n"/>
      <c r="AB4232" s="273" t="n"/>
      <c r="AC4232" s="228" t="n"/>
    </row>
    <row r="4233" ht="15" customHeight="1" s="283">
      <c r="A4233" s="109" t="n"/>
      <c r="B4233" s="222" t="n"/>
      <c r="C4233" s="244" t="n"/>
      <c r="D4233" s="244" t="n"/>
      <c r="E4233" s="244" t="n"/>
      <c r="F4233" s="244" t="n"/>
      <c r="G4233" s="244" t="n"/>
      <c r="H4233" s="244" t="n"/>
      <c r="I4233" s="237" t="n"/>
      <c r="J4233" s="204" t="n"/>
      <c r="K4233" s="244" t="n"/>
      <c r="L4233" s="319" t="n"/>
      <c r="M4233" s="244" t="n"/>
      <c r="N4233" s="244" t="n"/>
      <c r="O4233" s="244" t="n"/>
      <c r="P4233" s="244" t="n"/>
      <c r="Q4233" s="244" t="n"/>
      <c r="R4233" s="244" t="n"/>
      <c r="S4233" s="223" t="n"/>
      <c r="T4233" s="244" t="n"/>
      <c r="U4233" s="246" t="n"/>
      <c r="V4233" s="244" t="n"/>
      <c r="W4233" s="244" t="n"/>
      <c r="X4233" s="244" t="n"/>
      <c r="Y4233" s="246" t="n"/>
      <c r="Z4233" s="262" t="n"/>
      <c r="AA4233" s="241" t="n"/>
      <c r="AB4233" s="273" t="n"/>
      <c r="AC4233" s="228" t="n"/>
    </row>
    <row r="4234" ht="15" customHeight="1" s="283">
      <c r="A4234" s="109" t="n"/>
      <c r="B4234" s="222" t="n"/>
      <c r="C4234" s="244" t="n"/>
      <c r="D4234" s="244" t="n"/>
      <c r="E4234" s="244" t="n"/>
      <c r="F4234" s="244" t="n"/>
      <c r="G4234" s="244" t="n"/>
      <c r="H4234" s="244" t="n"/>
      <c r="I4234" s="237" t="n"/>
      <c r="J4234" s="204" t="n"/>
      <c r="K4234" s="244" t="n"/>
      <c r="L4234" s="319" t="n"/>
      <c r="M4234" s="244" t="n"/>
      <c r="N4234" s="244" t="n"/>
      <c r="O4234" s="244" t="n"/>
      <c r="P4234" s="244" t="n"/>
      <c r="Q4234" s="244" t="n"/>
      <c r="R4234" s="244" t="n"/>
      <c r="S4234" s="223" t="n"/>
      <c r="T4234" s="244" t="n"/>
      <c r="U4234" s="246" t="n"/>
      <c r="V4234" s="244" t="n"/>
      <c r="W4234" s="244" t="n"/>
      <c r="X4234" s="244" t="n"/>
      <c r="Y4234" s="246" t="n"/>
      <c r="Z4234" s="262" t="n"/>
      <c r="AA4234" s="241" t="n"/>
      <c r="AB4234" s="273" t="n"/>
      <c r="AC4234" s="228" t="n"/>
    </row>
    <row r="4235" ht="15" customHeight="1" s="283">
      <c r="A4235" s="109" t="n"/>
      <c r="B4235" s="222" t="n"/>
      <c r="C4235" s="244" t="n"/>
      <c r="D4235" s="244" t="n"/>
      <c r="E4235" s="244" t="n"/>
      <c r="F4235" s="244" t="n"/>
      <c r="G4235" s="244" t="n"/>
      <c r="H4235" s="244" t="n"/>
      <c r="I4235" s="237" t="n"/>
      <c r="J4235" s="204" t="n"/>
      <c r="K4235" s="244" t="n"/>
      <c r="L4235" s="319" t="n"/>
      <c r="M4235" s="244" t="n"/>
      <c r="N4235" s="244" t="n"/>
      <c r="O4235" s="244" t="n"/>
      <c r="P4235" s="244" t="n"/>
      <c r="Q4235" s="244" t="n"/>
      <c r="R4235" s="244" t="n"/>
      <c r="S4235" s="223" t="n"/>
      <c r="T4235" s="244" t="n"/>
      <c r="U4235" s="246" t="n"/>
      <c r="V4235" s="244" t="n"/>
      <c r="W4235" s="244" t="n"/>
      <c r="X4235" s="244" t="n"/>
      <c r="Y4235" s="246" t="n"/>
      <c r="Z4235" s="262" t="n"/>
      <c r="AA4235" s="241" t="n"/>
      <c r="AB4235" s="273" t="n"/>
      <c r="AC4235" s="228" t="n"/>
    </row>
    <row r="4236" ht="15" customHeight="1" s="283">
      <c r="A4236" s="109" t="n"/>
      <c r="B4236" s="222" t="n"/>
      <c r="C4236" s="244" t="n"/>
      <c r="D4236" s="244" t="n"/>
      <c r="E4236" s="244" t="n"/>
      <c r="F4236" s="244" t="n"/>
      <c r="G4236" s="244" t="n"/>
      <c r="H4236" s="244" t="n"/>
      <c r="I4236" s="237" t="n"/>
      <c r="J4236" s="204" t="n"/>
      <c r="K4236" s="244" t="n"/>
      <c r="L4236" s="319" t="n"/>
      <c r="M4236" s="244" t="n"/>
      <c r="N4236" s="244" t="n"/>
      <c r="O4236" s="244" t="n"/>
      <c r="P4236" s="244" t="n"/>
      <c r="Q4236" s="244" t="n"/>
      <c r="R4236" s="244" t="n"/>
      <c r="S4236" s="223" t="n"/>
      <c r="T4236" s="244" t="n"/>
      <c r="U4236" s="246" t="n"/>
      <c r="V4236" s="244" t="n"/>
      <c r="W4236" s="244" t="n"/>
      <c r="X4236" s="244" t="n"/>
      <c r="Y4236" s="246" t="n"/>
      <c r="Z4236" s="262" t="n"/>
      <c r="AA4236" s="241" t="n"/>
      <c r="AB4236" s="273" t="n"/>
      <c r="AC4236" s="228" t="n"/>
    </row>
    <row r="4237" ht="15" customHeight="1" s="283">
      <c r="A4237" s="109" t="n"/>
      <c r="B4237" s="222" t="n"/>
      <c r="C4237" s="244" t="n"/>
      <c r="D4237" s="244" t="n"/>
      <c r="E4237" s="244" t="n"/>
      <c r="F4237" s="244" t="n"/>
      <c r="G4237" s="244" t="n"/>
      <c r="H4237" s="244" t="n"/>
      <c r="I4237" s="237" t="n"/>
      <c r="J4237" s="204" t="n"/>
      <c r="K4237" s="244" t="n"/>
      <c r="L4237" s="319" t="n"/>
      <c r="M4237" s="244" t="n"/>
      <c r="N4237" s="244" t="n"/>
      <c r="O4237" s="244" t="n"/>
      <c r="P4237" s="244" t="n"/>
      <c r="Q4237" s="244" t="n"/>
      <c r="R4237" s="244" t="n"/>
      <c r="S4237" s="223" t="n"/>
      <c r="T4237" s="244" t="n"/>
      <c r="U4237" s="246" t="n"/>
      <c r="V4237" s="244" t="n"/>
      <c r="W4237" s="244" t="n"/>
      <c r="X4237" s="244" t="n"/>
      <c r="Y4237" s="246" t="n"/>
      <c r="Z4237" s="262" t="n"/>
      <c r="AA4237" s="241" t="n"/>
      <c r="AB4237" s="273" t="n"/>
      <c r="AC4237" s="228" t="n"/>
    </row>
    <row r="4238" ht="15" customHeight="1" s="283">
      <c r="A4238" s="109" t="n"/>
      <c r="B4238" s="222" t="n"/>
      <c r="C4238" s="244" t="n"/>
      <c r="D4238" s="244" t="n"/>
      <c r="E4238" s="244" t="n"/>
      <c r="F4238" s="244" t="n"/>
      <c r="G4238" s="244" t="n"/>
      <c r="H4238" s="244" t="n"/>
      <c r="I4238" s="237" t="n"/>
      <c r="J4238" s="204" t="n"/>
      <c r="K4238" s="244" t="n"/>
      <c r="L4238" s="319" t="n"/>
      <c r="M4238" s="244" t="n"/>
      <c r="N4238" s="244" t="n"/>
      <c r="O4238" s="244" t="n"/>
      <c r="P4238" s="244" t="n"/>
      <c r="Q4238" s="244" t="n"/>
      <c r="R4238" s="244" t="n"/>
      <c r="S4238" s="223" t="n"/>
      <c r="T4238" s="244" t="n"/>
      <c r="U4238" s="246" t="n"/>
      <c r="V4238" s="244" t="n"/>
      <c r="W4238" s="244" t="n"/>
      <c r="X4238" s="244" t="n"/>
      <c r="Y4238" s="246" t="n"/>
      <c r="Z4238" s="262" t="n"/>
      <c r="AA4238" s="241" t="n"/>
      <c r="AB4238" s="273" t="n"/>
      <c r="AC4238" s="228" t="n"/>
    </row>
    <row r="4239" ht="15" customHeight="1" s="283">
      <c r="A4239" s="109" t="n"/>
      <c r="B4239" s="222" t="n"/>
      <c r="C4239" s="244" t="n"/>
      <c r="D4239" s="244" t="n"/>
      <c r="E4239" s="244" t="n"/>
      <c r="F4239" s="244" t="n"/>
      <c r="G4239" s="244" t="n"/>
      <c r="H4239" s="244" t="n"/>
      <c r="I4239" s="237" t="n"/>
      <c r="J4239" s="204" t="n"/>
      <c r="K4239" s="244" t="n"/>
      <c r="L4239" s="319" t="n"/>
      <c r="M4239" s="244" t="n"/>
      <c r="N4239" s="244" t="n"/>
      <c r="O4239" s="244" t="n"/>
      <c r="P4239" s="244" t="n"/>
      <c r="Q4239" s="244" t="n"/>
      <c r="R4239" s="244" t="n"/>
      <c r="S4239" s="223" t="n"/>
      <c r="T4239" s="244" t="n"/>
      <c r="U4239" s="246" t="n"/>
      <c r="V4239" s="244" t="n"/>
      <c r="W4239" s="244" t="n"/>
      <c r="X4239" s="244" t="n"/>
      <c r="Y4239" s="246" t="n"/>
      <c r="Z4239" s="262" t="n"/>
      <c r="AA4239" s="241" t="n"/>
      <c r="AB4239" s="273" t="n"/>
      <c r="AC4239" s="228" t="n"/>
    </row>
    <row r="4240" ht="15" customHeight="1" s="283">
      <c r="A4240" s="109" t="n"/>
      <c r="B4240" s="222" t="n"/>
      <c r="C4240" s="244" t="n"/>
      <c r="D4240" s="244" t="n"/>
      <c r="E4240" s="244" t="n"/>
      <c r="F4240" s="244" t="n"/>
      <c r="G4240" s="244" t="n"/>
      <c r="H4240" s="244" t="n"/>
      <c r="I4240" s="237" t="n"/>
      <c r="J4240" s="204" t="n"/>
      <c r="K4240" s="244" t="n"/>
      <c r="L4240" s="319" t="n"/>
      <c r="M4240" s="244" t="n"/>
      <c r="N4240" s="244" t="n"/>
      <c r="O4240" s="244" t="n"/>
      <c r="P4240" s="244" t="n"/>
      <c r="Q4240" s="244" t="n"/>
      <c r="R4240" s="244" t="n"/>
      <c r="S4240" s="223" t="n"/>
      <c r="T4240" s="244" t="n"/>
      <c r="U4240" s="246" t="n"/>
      <c r="V4240" s="244" t="n"/>
      <c r="W4240" s="244" t="n"/>
      <c r="X4240" s="244" t="n"/>
      <c r="Y4240" s="246" t="n"/>
      <c r="Z4240" s="262" t="n"/>
      <c r="AA4240" s="241" t="n"/>
      <c r="AB4240" s="273" t="n"/>
      <c r="AC4240" s="228" t="n"/>
    </row>
    <row r="4241" ht="15" customHeight="1" s="283">
      <c r="A4241" s="109" t="n"/>
      <c r="B4241" s="222" t="n"/>
      <c r="C4241" s="244" t="n"/>
      <c r="D4241" s="244" t="n"/>
      <c r="E4241" s="244" t="n"/>
      <c r="F4241" s="244" t="n"/>
      <c r="G4241" s="244" t="n"/>
      <c r="H4241" s="244" t="n"/>
      <c r="I4241" s="237" t="n"/>
      <c r="J4241" s="204" t="n"/>
      <c r="K4241" s="244" t="n"/>
      <c r="L4241" s="319" t="n"/>
      <c r="M4241" s="244" t="n"/>
      <c r="N4241" s="244" t="n"/>
      <c r="O4241" s="244" t="n"/>
      <c r="P4241" s="244" t="n"/>
      <c r="Q4241" s="244" t="n"/>
      <c r="R4241" s="244" t="n"/>
      <c r="S4241" s="223" t="n"/>
      <c r="T4241" s="244" t="n"/>
      <c r="U4241" s="246" t="n"/>
      <c r="V4241" s="244" t="n"/>
      <c r="W4241" s="244" t="n"/>
      <c r="X4241" s="244" t="n"/>
      <c r="Y4241" s="246" t="n"/>
      <c r="Z4241" s="262" t="n"/>
      <c r="AA4241" s="241" t="n"/>
      <c r="AB4241" s="273" t="n"/>
      <c r="AC4241" s="228" t="n"/>
    </row>
    <row r="4242" ht="15" customHeight="1" s="283">
      <c r="A4242" s="109" t="n"/>
      <c r="B4242" s="222" t="n"/>
      <c r="C4242" s="244" t="n"/>
      <c r="D4242" s="244" t="n"/>
      <c r="E4242" s="244" t="n"/>
      <c r="F4242" s="244" t="n"/>
      <c r="G4242" s="244" t="n"/>
      <c r="H4242" s="244" t="n"/>
      <c r="I4242" s="237" t="n"/>
      <c r="J4242" s="204" t="n"/>
      <c r="K4242" s="244" t="n"/>
      <c r="L4242" s="319" t="n"/>
      <c r="M4242" s="244" t="n"/>
      <c r="N4242" s="244" t="n"/>
      <c r="O4242" s="244" t="n"/>
      <c r="P4242" s="244" t="n"/>
      <c r="Q4242" s="244" t="n"/>
      <c r="R4242" s="244" t="n"/>
      <c r="S4242" s="223" t="n"/>
      <c r="T4242" s="244" t="n"/>
      <c r="U4242" s="246" t="n"/>
      <c r="V4242" s="244" t="n"/>
      <c r="W4242" s="244" t="n"/>
      <c r="X4242" s="244" t="n"/>
      <c r="Y4242" s="246" t="n"/>
      <c r="Z4242" s="262" t="n"/>
      <c r="AA4242" s="241" t="n"/>
      <c r="AB4242" s="273" t="n"/>
      <c r="AC4242" s="228" t="n"/>
    </row>
    <row r="4243" ht="15" customHeight="1" s="283">
      <c r="A4243" s="109" t="n"/>
      <c r="B4243" s="222" t="n"/>
      <c r="C4243" s="244" t="n"/>
      <c r="D4243" s="244" t="n"/>
      <c r="E4243" s="244" t="n"/>
      <c r="F4243" s="244" t="n"/>
      <c r="G4243" s="244" t="n"/>
      <c r="H4243" s="244" t="n"/>
      <c r="I4243" s="237" t="n"/>
      <c r="J4243" s="204" t="n"/>
      <c r="K4243" s="244" t="n"/>
      <c r="L4243" s="319" t="n"/>
      <c r="M4243" s="244" t="n"/>
      <c r="N4243" s="244" t="n"/>
      <c r="O4243" s="244" t="n"/>
      <c r="P4243" s="244" t="n"/>
      <c r="Q4243" s="244" t="n"/>
      <c r="R4243" s="244" t="n"/>
      <c r="S4243" s="223" t="n"/>
      <c r="T4243" s="244" t="n"/>
      <c r="U4243" s="246" t="n"/>
      <c r="V4243" s="244" t="n"/>
      <c r="W4243" s="244" t="n"/>
      <c r="X4243" s="244" t="n"/>
      <c r="Y4243" s="246" t="n"/>
      <c r="Z4243" s="262" t="n"/>
      <c r="AA4243" s="241" t="n"/>
      <c r="AB4243" s="273" t="n"/>
      <c r="AC4243" s="228" t="n"/>
    </row>
    <row r="4244" ht="15" customHeight="1" s="283">
      <c r="A4244" s="109" t="n"/>
      <c r="B4244" s="222" t="n"/>
      <c r="C4244" s="244" t="n"/>
      <c r="D4244" s="244" t="n"/>
      <c r="E4244" s="244" t="n"/>
      <c r="F4244" s="244" t="n"/>
      <c r="G4244" s="244" t="n"/>
      <c r="H4244" s="244" t="n"/>
      <c r="I4244" s="237" t="n"/>
      <c r="J4244" s="204" t="n"/>
      <c r="K4244" s="244" t="n"/>
      <c r="L4244" s="319" t="n"/>
      <c r="M4244" s="244" t="n"/>
      <c r="N4244" s="244" t="n"/>
      <c r="O4244" s="244" t="n"/>
      <c r="P4244" s="244" t="n"/>
      <c r="Q4244" s="244" t="n"/>
      <c r="R4244" s="244" t="n"/>
      <c r="S4244" s="223" t="n"/>
      <c r="T4244" s="244" t="n"/>
      <c r="U4244" s="246" t="n"/>
      <c r="V4244" s="244" t="n"/>
      <c r="W4244" s="244" t="n"/>
      <c r="X4244" s="244" t="n"/>
      <c r="Y4244" s="246" t="n"/>
      <c r="Z4244" s="262" t="n"/>
      <c r="AA4244" s="241" t="n"/>
      <c r="AB4244" s="273" t="n"/>
      <c r="AC4244" s="228" t="n"/>
    </row>
    <row r="4245" ht="15" customHeight="1" s="283">
      <c r="A4245" s="109" t="n"/>
      <c r="B4245" s="222" t="n"/>
      <c r="C4245" s="244" t="n"/>
      <c r="D4245" s="244" t="n"/>
      <c r="E4245" s="244" t="n"/>
      <c r="F4245" s="244" t="n"/>
      <c r="G4245" s="244" t="n"/>
      <c r="H4245" s="244" t="n"/>
      <c r="I4245" s="237" t="n"/>
      <c r="J4245" s="204" t="n"/>
      <c r="K4245" s="244" t="n"/>
      <c r="L4245" s="319" t="n"/>
      <c r="M4245" s="244" t="n"/>
      <c r="N4245" s="244" t="n"/>
      <c r="O4245" s="244" t="n"/>
      <c r="P4245" s="244" t="n"/>
      <c r="Q4245" s="244" t="n"/>
      <c r="R4245" s="244" t="n"/>
      <c r="S4245" s="223" t="n"/>
      <c r="T4245" s="244" t="n"/>
      <c r="U4245" s="246" t="n"/>
      <c r="V4245" s="244" t="n"/>
      <c r="W4245" s="244" t="n"/>
      <c r="X4245" s="244" t="n"/>
      <c r="Y4245" s="246" t="n"/>
      <c r="Z4245" s="262" t="n"/>
      <c r="AA4245" s="241" t="n"/>
      <c r="AB4245" s="273" t="n"/>
      <c r="AC4245" s="228" t="n"/>
    </row>
    <row r="4246" ht="15" customHeight="1" s="283">
      <c r="A4246" s="109" t="n"/>
      <c r="B4246" s="222" t="n"/>
      <c r="C4246" s="244" t="n"/>
      <c r="D4246" s="244" t="n"/>
      <c r="E4246" s="244" t="n"/>
      <c r="F4246" s="244" t="n"/>
      <c r="G4246" s="244" t="n"/>
      <c r="H4246" s="244" t="n"/>
      <c r="I4246" s="237" t="n"/>
      <c r="J4246" s="204" t="n"/>
      <c r="K4246" s="244" t="n"/>
      <c r="L4246" s="319" t="n"/>
      <c r="M4246" s="244" t="n"/>
      <c r="N4246" s="244" t="n"/>
      <c r="O4246" s="244" t="n"/>
      <c r="P4246" s="244" t="n"/>
      <c r="Q4246" s="244" t="n"/>
      <c r="R4246" s="244" t="n"/>
      <c r="S4246" s="223" t="n"/>
      <c r="T4246" s="244" t="n"/>
      <c r="U4246" s="246" t="n"/>
      <c r="V4246" s="244" t="n"/>
      <c r="W4246" s="244" t="n"/>
      <c r="X4246" s="244" t="n"/>
      <c r="Y4246" s="246" t="n"/>
      <c r="Z4246" s="262" t="n"/>
      <c r="AA4246" s="241" t="n"/>
      <c r="AB4246" s="273" t="n"/>
      <c r="AC4246" s="228" t="n"/>
    </row>
    <row r="4247" ht="15" customHeight="1" s="283">
      <c r="A4247" s="109" t="n"/>
      <c r="B4247" s="222" t="n"/>
      <c r="C4247" s="244" t="n"/>
      <c r="D4247" s="244" t="n"/>
      <c r="E4247" s="244" t="n"/>
      <c r="F4247" s="244" t="n"/>
      <c r="G4247" s="244" t="n"/>
      <c r="H4247" s="244" t="n"/>
      <c r="I4247" s="237" t="n"/>
      <c r="J4247" s="204" t="n"/>
      <c r="K4247" s="244" t="n"/>
      <c r="L4247" s="319" t="n"/>
      <c r="M4247" s="244" t="n"/>
      <c r="N4247" s="244" t="n"/>
      <c r="O4247" s="244" t="n"/>
      <c r="P4247" s="244" t="n"/>
      <c r="Q4247" s="244" t="n"/>
      <c r="R4247" s="244" t="n"/>
      <c r="S4247" s="223" t="n"/>
      <c r="T4247" s="244" t="n"/>
      <c r="U4247" s="246" t="n"/>
      <c r="V4247" s="244" t="n"/>
      <c r="W4247" s="244" t="n"/>
      <c r="X4247" s="244" t="n"/>
      <c r="Y4247" s="246" t="n"/>
      <c r="Z4247" s="262" t="n"/>
      <c r="AA4247" s="241" t="n"/>
      <c r="AB4247" s="273" t="n"/>
      <c r="AC4247" s="228" t="n"/>
    </row>
    <row r="4248" ht="15" customHeight="1" s="283">
      <c r="A4248" s="109" t="n"/>
      <c r="B4248" s="222" t="n"/>
      <c r="C4248" s="244" t="n"/>
      <c r="D4248" s="244" t="n"/>
      <c r="E4248" s="244" t="n"/>
      <c r="F4248" s="244" t="n"/>
      <c r="G4248" s="244" t="n"/>
      <c r="H4248" s="244" t="n"/>
      <c r="I4248" s="237" t="n"/>
      <c r="J4248" s="204" t="n"/>
      <c r="K4248" s="244" t="n"/>
      <c r="L4248" s="319" t="n"/>
      <c r="M4248" s="244" t="n"/>
      <c r="N4248" s="244" t="n"/>
      <c r="O4248" s="244" t="n"/>
      <c r="P4248" s="244" t="n"/>
      <c r="Q4248" s="244" t="n"/>
      <c r="R4248" s="244" t="n"/>
      <c r="S4248" s="223" t="n"/>
      <c r="T4248" s="244" t="n"/>
      <c r="U4248" s="246" t="n"/>
      <c r="V4248" s="244" t="n"/>
      <c r="W4248" s="244" t="n"/>
      <c r="X4248" s="244" t="n"/>
      <c r="Y4248" s="246" t="n"/>
      <c r="Z4248" s="262" t="n"/>
      <c r="AA4248" s="241" t="n"/>
      <c r="AB4248" s="273" t="n"/>
      <c r="AC4248" s="228" t="n"/>
    </row>
    <row r="4249" ht="15" customHeight="1" s="283">
      <c r="A4249" s="109" t="n"/>
      <c r="B4249" s="222" t="n"/>
      <c r="C4249" s="244" t="n"/>
      <c r="D4249" s="244" t="n"/>
      <c r="E4249" s="244" t="n"/>
      <c r="F4249" s="244" t="n"/>
      <c r="G4249" s="244" t="n"/>
      <c r="H4249" s="244" t="n"/>
      <c r="I4249" s="237" t="n"/>
      <c r="J4249" s="204" t="n"/>
      <c r="K4249" s="244" t="n"/>
      <c r="L4249" s="319" t="n"/>
      <c r="M4249" s="244" t="n"/>
      <c r="N4249" s="244" t="n"/>
      <c r="O4249" s="244" t="n"/>
      <c r="P4249" s="244" t="n"/>
      <c r="Q4249" s="244" t="n"/>
      <c r="R4249" s="244" t="n"/>
      <c r="S4249" s="223" t="n"/>
      <c r="T4249" s="244" t="n"/>
      <c r="U4249" s="246" t="n"/>
      <c r="V4249" s="244" t="n"/>
      <c r="W4249" s="244" t="n"/>
      <c r="X4249" s="244" t="n"/>
      <c r="Y4249" s="246" t="n"/>
      <c r="Z4249" s="262" t="n"/>
      <c r="AA4249" s="241" t="n"/>
      <c r="AB4249" s="273" t="n"/>
      <c r="AC4249" s="228" t="n"/>
    </row>
    <row r="4250" ht="15" customHeight="1" s="283">
      <c r="A4250" s="109" t="n"/>
      <c r="B4250" s="222" t="n"/>
      <c r="C4250" s="244" t="n"/>
      <c r="D4250" s="244" t="n"/>
      <c r="E4250" s="244" t="n"/>
      <c r="F4250" s="244" t="n"/>
      <c r="G4250" s="244" t="n"/>
      <c r="H4250" s="244" t="n"/>
      <c r="I4250" s="237" t="n"/>
      <c r="J4250" s="204" t="n"/>
      <c r="K4250" s="244" t="n"/>
      <c r="L4250" s="319" t="n"/>
      <c r="M4250" s="244" t="n"/>
      <c r="N4250" s="244" t="n"/>
      <c r="O4250" s="244" t="n"/>
      <c r="P4250" s="244" t="n"/>
      <c r="Q4250" s="244" t="n"/>
      <c r="R4250" s="244" t="n"/>
      <c r="S4250" s="223" t="n"/>
      <c r="T4250" s="244" t="n"/>
      <c r="U4250" s="246" t="n"/>
      <c r="V4250" s="244" t="n"/>
      <c r="W4250" s="244" t="n"/>
      <c r="X4250" s="244" t="n"/>
      <c r="Y4250" s="246" t="n"/>
      <c r="Z4250" s="262" t="n"/>
      <c r="AA4250" s="241" t="n"/>
      <c r="AB4250" s="273" t="n"/>
      <c r="AC4250" s="228" t="n"/>
    </row>
    <row r="4251" ht="15" customHeight="1" s="283">
      <c r="A4251" s="109" t="n"/>
      <c r="B4251" s="222" t="n"/>
      <c r="C4251" s="244" t="n"/>
      <c r="D4251" s="244" t="n"/>
      <c r="E4251" s="244" t="n"/>
      <c r="F4251" s="244" t="n"/>
      <c r="G4251" s="244" t="n"/>
      <c r="H4251" s="244" t="n"/>
      <c r="I4251" s="237" t="n"/>
      <c r="J4251" s="204" t="n"/>
      <c r="K4251" s="244" t="n"/>
      <c r="L4251" s="319" t="n"/>
      <c r="M4251" s="244" t="n"/>
      <c r="N4251" s="244" t="n"/>
      <c r="O4251" s="244" t="n"/>
      <c r="P4251" s="244" t="n"/>
      <c r="Q4251" s="244" t="n"/>
      <c r="R4251" s="244" t="n"/>
      <c r="S4251" s="223" t="n"/>
      <c r="T4251" s="244" t="n"/>
      <c r="U4251" s="246" t="n"/>
      <c r="V4251" s="244" t="n"/>
      <c r="W4251" s="244" t="n"/>
      <c r="X4251" s="244" t="n"/>
      <c r="Y4251" s="246" t="n"/>
      <c r="Z4251" s="262" t="n"/>
      <c r="AA4251" s="241" t="n"/>
      <c r="AB4251" s="273" t="n"/>
      <c r="AC4251" s="228" t="n"/>
    </row>
    <row r="4252" ht="15" customHeight="1" s="283">
      <c r="A4252" s="109" t="n"/>
      <c r="B4252" s="222" t="n"/>
      <c r="C4252" s="244" t="n"/>
      <c r="D4252" s="244" t="n"/>
      <c r="E4252" s="244" t="n"/>
      <c r="F4252" s="244" t="n"/>
      <c r="G4252" s="244" t="n"/>
      <c r="H4252" s="244" t="n"/>
      <c r="I4252" s="237" t="n"/>
      <c r="J4252" s="204" t="n"/>
      <c r="K4252" s="244" t="n"/>
      <c r="L4252" s="319" t="n"/>
      <c r="M4252" s="244" t="n"/>
      <c r="N4252" s="244" t="n"/>
      <c r="O4252" s="244" t="n"/>
      <c r="P4252" s="244" t="n"/>
      <c r="Q4252" s="244" t="n"/>
      <c r="R4252" s="244" t="n"/>
      <c r="S4252" s="223" t="n"/>
      <c r="T4252" s="244" t="n"/>
      <c r="U4252" s="246" t="n"/>
      <c r="V4252" s="244" t="n"/>
      <c r="W4252" s="244" t="n"/>
      <c r="X4252" s="244" t="n"/>
      <c r="Y4252" s="246" t="n"/>
      <c r="Z4252" s="262" t="n"/>
      <c r="AA4252" s="241" t="n"/>
      <c r="AB4252" s="273" t="n"/>
      <c r="AC4252" s="228" t="n"/>
    </row>
    <row r="4253" ht="15" customHeight="1" s="283">
      <c r="A4253" s="109" t="n"/>
      <c r="B4253" s="222" t="n"/>
      <c r="C4253" s="244" t="n"/>
      <c r="D4253" s="244" t="n"/>
      <c r="E4253" s="244" t="n"/>
      <c r="F4253" s="244" t="n"/>
      <c r="G4253" s="244" t="n"/>
      <c r="H4253" s="244" t="n"/>
      <c r="I4253" s="237" t="n"/>
      <c r="J4253" s="204" t="n"/>
      <c r="K4253" s="244" t="n"/>
      <c r="L4253" s="319" t="n"/>
      <c r="M4253" s="244" t="n"/>
      <c r="N4253" s="244" t="n"/>
      <c r="O4253" s="244" t="n"/>
      <c r="P4253" s="244" t="n"/>
      <c r="Q4253" s="244" t="n"/>
      <c r="R4253" s="244" t="n"/>
      <c r="S4253" s="223" t="n"/>
      <c r="T4253" s="244" t="n"/>
      <c r="U4253" s="246" t="n"/>
      <c r="V4253" s="244" t="n"/>
      <c r="W4253" s="244" t="n"/>
      <c r="X4253" s="244" t="n"/>
      <c r="Y4253" s="246" t="n"/>
      <c r="Z4253" s="262" t="n"/>
      <c r="AA4253" s="241" t="n"/>
      <c r="AB4253" s="273" t="n"/>
      <c r="AC4253" s="228" t="n"/>
    </row>
    <row r="4254" ht="15" customHeight="1" s="283">
      <c r="A4254" s="109" t="n"/>
      <c r="B4254" s="222" t="n"/>
      <c r="C4254" s="244" t="n"/>
      <c r="D4254" s="244" t="n"/>
      <c r="E4254" s="244" t="n"/>
      <c r="F4254" s="244" t="n"/>
      <c r="G4254" s="244" t="n"/>
      <c r="H4254" s="244" t="n"/>
      <c r="I4254" s="237" t="n"/>
      <c r="J4254" s="204" t="n"/>
      <c r="K4254" s="244" t="n"/>
      <c r="L4254" s="319" t="n"/>
      <c r="M4254" s="244" t="n"/>
      <c r="N4254" s="244" t="n"/>
      <c r="O4254" s="244" t="n"/>
      <c r="P4254" s="244" t="n"/>
      <c r="Q4254" s="244" t="n"/>
      <c r="R4254" s="244" t="n"/>
      <c r="S4254" s="223" t="n"/>
      <c r="T4254" s="244" t="n"/>
      <c r="U4254" s="246" t="n"/>
      <c r="V4254" s="244" t="n"/>
      <c r="W4254" s="244" t="n"/>
      <c r="X4254" s="244" t="n"/>
      <c r="Y4254" s="246" t="n"/>
      <c r="Z4254" s="262" t="n"/>
      <c r="AA4254" s="241" t="n"/>
      <c r="AB4254" s="273" t="n"/>
      <c r="AC4254" s="228" t="n"/>
    </row>
    <row r="4255" ht="15" customHeight="1" s="283">
      <c r="A4255" s="109" t="n"/>
      <c r="B4255" s="222" t="n"/>
      <c r="C4255" s="244" t="n"/>
      <c r="D4255" s="244" t="n"/>
      <c r="E4255" s="244" t="n"/>
      <c r="F4255" s="244" t="n"/>
      <c r="G4255" s="244" t="n"/>
      <c r="H4255" s="244" t="n"/>
      <c r="I4255" s="237" t="n"/>
      <c r="J4255" s="204" t="n"/>
      <c r="K4255" s="244" t="n"/>
      <c r="L4255" s="319" t="n"/>
      <c r="M4255" s="244" t="n"/>
      <c r="N4255" s="244" t="n"/>
      <c r="O4255" s="244" t="n"/>
      <c r="P4255" s="244" t="n"/>
      <c r="Q4255" s="244" t="n"/>
      <c r="R4255" s="244" t="n"/>
      <c r="S4255" s="223" t="n"/>
      <c r="T4255" s="244" t="n"/>
      <c r="U4255" s="246" t="n"/>
      <c r="V4255" s="244" t="n"/>
      <c r="W4255" s="244" t="n"/>
      <c r="X4255" s="244" t="n"/>
      <c r="Y4255" s="246" t="n"/>
      <c r="Z4255" s="262" t="n"/>
      <c r="AA4255" s="241" t="n"/>
      <c r="AB4255" s="273" t="n"/>
      <c r="AC4255" s="228" t="n"/>
    </row>
    <row r="4256" ht="15" customHeight="1" s="283">
      <c r="A4256" s="109" t="n"/>
      <c r="B4256" s="222" t="n"/>
      <c r="C4256" s="244" t="n"/>
      <c r="D4256" s="244" t="n"/>
      <c r="E4256" s="244" t="n"/>
      <c r="F4256" s="244" t="n"/>
      <c r="G4256" s="244" t="n"/>
      <c r="H4256" s="244" t="n"/>
      <c r="I4256" s="237" t="n"/>
      <c r="J4256" s="204" t="n"/>
      <c r="K4256" s="244" t="n"/>
      <c r="L4256" s="319" t="n"/>
      <c r="M4256" s="244" t="n"/>
      <c r="N4256" s="244" t="n"/>
      <c r="O4256" s="244" t="n"/>
      <c r="P4256" s="244" t="n"/>
      <c r="Q4256" s="244" t="n"/>
      <c r="R4256" s="244" t="n"/>
      <c r="S4256" s="223" t="n"/>
      <c r="T4256" s="244" t="n"/>
      <c r="U4256" s="246" t="n"/>
      <c r="V4256" s="244" t="n"/>
      <c r="W4256" s="244" t="n"/>
      <c r="X4256" s="244" t="n"/>
      <c r="Y4256" s="246" t="n"/>
      <c r="Z4256" s="262" t="n"/>
      <c r="AA4256" s="241" t="n"/>
      <c r="AB4256" s="273" t="n"/>
      <c r="AC4256" s="228" t="n"/>
    </row>
    <row r="4257" ht="15" customHeight="1" s="283">
      <c r="A4257" s="109" t="n"/>
      <c r="B4257" s="222" t="n"/>
      <c r="C4257" s="244" t="n"/>
      <c r="D4257" s="244" t="n"/>
      <c r="E4257" s="244" t="n"/>
      <c r="F4257" s="244" t="n"/>
      <c r="G4257" s="244" t="n"/>
      <c r="H4257" s="244" t="n"/>
      <c r="I4257" s="237" t="n"/>
      <c r="J4257" s="204" t="n"/>
      <c r="K4257" s="244" t="n"/>
      <c r="L4257" s="319" t="n"/>
      <c r="M4257" s="244" t="n"/>
      <c r="N4257" s="244" t="n"/>
      <c r="O4257" s="244" t="n"/>
      <c r="P4257" s="244" t="n"/>
      <c r="Q4257" s="244" t="n"/>
      <c r="R4257" s="244" t="n"/>
      <c r="S4257" s="223" t="n"/>
      <c r="T4257" s="244" t="n"/>
      <c r="U4257" s="246" t="n"/>
      <c r="V4257" s="244" t="n"/>
      <c r="W4257" s="244" t="n"/>
      <c r="X4257" s="244" t="n"/>
      <c r="Y4257" s="246" t="n"/>
      <c r="Z4257" s="262" t="n"/>
      <c r="AA4257" s="241" t="n"/>
      <c r="AB4257" s="273" t="n"/>
      <c r="AC4257" s="228" t="n"/>
    </row>
    <row r="4258" ht="15" customHeight="1" s="283">
      <c r="A4258" s="109" t="n"/>
      <c r="B4258" s="222" t="n"/>
      <c r="C4258" s="244" t="n"/>
      <c r="D4258" s="244" t="n"/>
      <c r="E4258" s="244" t="n"/>
      <c r="F4258" s="244" t="n"/>
      <c r="G4258" s="244" t="n"/>
      <c r="H4258" s="244" t="n"/>
      <c r="I4258" s="237" t="n"/>
      <c r="J4258" s="204" t="n"/>
      <c r="K4258" s="244" t="n"/>
      <c r="L4258" s="319" t="n"/>
      <c r="M4258" s="244" t="n"/>
      <c r="N4258" s="244" t="n"/>
      <c r="O4258" s="244" t="n"/>
      <c r="P4258" s="244" t="n"/>
      <c r="Q4258" s="244" t="n"/>
      <c r="R4258" s="244" t="n"/>
      <c r="S4258" s="223" t="n"/>
      <c r="T4258" s="244" t="n"/>
      <c r="U4258" s="246" t="n"/>
      <c r="V4258" s="244" t="n"/>
      <c r="W4258" s="244" t="n"/>
      <c r="X4258" s="244" t="n"/>
      <c r="Y4258" s="246" t="n"/>
      <c r="Z4258" s="262" t="n"/>
      <c r="AA4258" s="241" t="n"/>
      <c r="AB4258" s="273" t="n"/>
      <c r="AC4258" s="228" t="n"/>
    </row>
    <row r="4259" ht="15" customHeight="1" s="283">
      <c r="A4259" s="109" t="n"/>
      <c r="B4259" s="222" t="n"/>
      <c r="C4259" s="244" t="n"/>
      <c r="D4259" s="244" t="n"/>
      <c r="E4259" s="244" t="n"/>
      <c r="F4259" s="244" t="n"/>
      <c r="G4259" s="244" t="n"/>
      <c r="H4259" s="244" t="n"/>
      <c r="I4259" s="237" t="n"/>
      <c r="J4259" s="204" t="n"/>
      <c r="K4259" s="244" t="n"/>
      <c r="L4259" s="319" t="n"/>
      <c r="M4259" s="244" t="n"/>
      <c r="N4259" s="244" t="n"/>
      <c r="O4259" s="244" t="n"/>
      <c r="P4259" s="244" t="n"/>
      <c r="Q4259" s="244" t="n"/>
      <c r="R4259" s="244" t="n"/>
      <c r="S4259" s="223" t="n"/>
      <c r="T4259" s="244" t="n"/>
      <c r="U4259" s="246" t="n"/>
      <c r="V4259" s="244" t="n"/>
      <c r="W4259" s="244" t="n"/>
      <c r="X4259" s="244" t="n"/>
      <c r="Y4259" s="246" t="n"/>
      <c r="Z4259" s="262" t="n"/>
      <c r="AA4259" s="241" t="n"/>
      <c r="AB4259" s="273" t="n"/>
      <c r="AC4259" s="228" t="n"/>
    </row>
    <row r="4260" ht="15" customHeight="1" s="283">
      <c r="A4260" s="109" t="n"/>
      <c r="B4260" s="222" t="n"/>
      <c r="C4260" s="244" t="n"/>
      <c r="D4260" s="244" t="n"/>
      <c r="E4260" s="244" t="n"/>
      <c r="F4260" s="244" t="n"/>
      <c r="G4260" s="244" t="n"/>
      <c r="H4260" s="244" t="n"/>
      <c r="I4260" s="237" t="n"/>
      <c r="J4260" s="204" t="n"/>
      <c r="K4260" s="244" t="n"/>
      <c r="L4260" s="319" t="n"/>
      <c r="M4260" s="244" t="n"/>
      <c r="N4260" s="244" t="n"/>
      <c r="O4260" s="244" t="n"/>
      <c r="P4260" s="244" t="n"/>
      <c r="Q4260" s="244" t="n"/>
      <c r="R4260" s="244" t="n"/>
      <c r="S4260" s="223" t="n"/>
      <c r="T4260" s="244" t="n"/>
      <c r="U4260" s="246" t="n"/>
      <c r="V4260" s="244" t="n"/>
      <c r="W4260" s="244" t="n"/>
      <c r="X4260" s="244" t="n"/>
      <c r="Y4260" s="246" t="n"/>
      <c r="Z4260" s="262" t="n"/>
      <c r="AA4260" s="241" t="n"/>
      <c r="AB4260" s="273" t="n"/>
      <c r="AC4260" s="228" t="n"/>
    </row>
    <row r="4261" ht="15" customHeight="1" s="283">
      <c r="A4261" s="109" t="n"/>
      <c r="B4261" s="222" t="n"/>
      <c r="C4261" s="244" t="n"/>
      <c r="D4261" s="244" t="n"/>
      <c r="E4261" s="244" t="n"/>
      <c r="F4261" s="244" t="n"/>
      <c r="G4261" s="244" t="n"/>
      <c r="H4261" s="244" t="n"/>
      <c r="I4261" s="237" t="n"/>
      <c r="J4261" s="204" t="n"/>
      <c r="K4261" s="244" t="n"/>
      <c r="L4261" s="319" t="n"/>
      <c r="M4261" s="244" t="n"/>
      <c r="N4261" s="244" t="n"/>
      <c r="O4261" s="244" t="n"/>
      <c r="P4261" s="244" t="n"/>
      <c r="Q4261" s="244" t="n"/>
      <c r="R4261" s="244" t="n"/>
      <c r="S4261" s="223" t="n"/>
      <c r="T4261" s="244" t="n"/>
      <c r="U4261" s="246" t="n"/>
      <c r="V4261" s="244" t="n"/>
      <c r="W4261" s="244" t="n"/>
      <c r="X4261" s="244" t="n"/>
      <c r="Y4261" s="246" t="n"/>
      <c r="Z4261" s="262" t="n"/>
      <c r="AA4261" s="241" t="n"/>
      <c r="AB4261" s="273" t="n"/>
      <c r="AC4261" s="228" t="n"/>
    </row>
    <row r="4262" ht="15" customHeight="1" s="283">
      <c r="A4262" s="109" t="n"/>
      <c r="B4262" s="222" t="n"/>
      <c r="C4262" s="244" t="n"/>
      <c r="D4262" s="244" t="n"/>
      <c r="E4262" s="244" t="n"/>
      <c r="F4262" s="244" t="n"/>
      <c r="G4262" s="244" t="n"/>
      <c r="H4262" s="244" t="n"/>
      <c r="I4262" s="237" t="n"/>
      <c r="J4262" s="204" t="n"/>
      <c r="K4262" s="244" t="n"/>
      <c r="L4262" s="319" t="n"/>
      <c r="M4262" s="244" t="n"/>
      <c r="N4262" s="244" t="n"/>
      <c r="O4262" s="244" t="n"/>
      <c r="P4262" s="244" t="n"/>
      <c r="Q4262" s="244" t="n"/>
      <c r="R4262" s="244" t="n"/>
      <c r="S4262" s="223" t="n"/>
      <c r="T4262" s="244" t="n"/>
      <c r="U4262" s="246" t="n"/>
      <c r="V4262" s="244" t="n"/>
      <c r="W4262" s="244" t="n"/>
      <c r="X4262" s="244" t="n"/>
      <c r="Y4262" s="246" t="n"/>
      <c r="Z4262" s="262" t="n"/>
      <c r="AA4262" s="241" t="n"/>
      <c r="AB4262" s="273" t="n"/>
      <c r="AC4262" s="228" t="n"/>
    </row>
    <row r="4263" ht="15" customHeight="1" s="283">
      <c r="A4263" s="109" t="n"/>
      <c r="B4263" s="222" t="n"/>
      <c r="C4263" s="244" t="n"/>
      <c r="D4263" s="244" t="n"/>
      <c r="E4263" s="244" t="n"/>
      <c r="F4263" s="244" t="n"/>
      <c r="G4263" s="244" t="n"/>
      <c r="H4263" s="244" t="n"/>
      <c r="I4263" s="237" t="n"/>
      <c r="J4263" s="204" t="n"/>
      <c r="K4263" s="244" t="n"/>
      <c r="L4263" s="319" t="n"/>
      <c r="M4263" s="244" t="n"/>
      <c r="N4263" s="244" t="n"/>
      <c r="O4263" s="244" t="n"/>
      <c r="P4263" s="244" t="n"/>
      <c r="Q4263" s="244" t="n"/>
      <c r="R4263" s="244" t="n"/>
      <c r="S4263" s="223" t="n"/>
      <c r="T4263" s="244" t="n"/>
      <c r="U4263" s="246" t="n"/>
      <c r="V4263" s="244" t="n"/>
      <c r="W4263" s="244" t="n"/>
      <c r="X4263" s="244" t="n"/>
      <c r="Y4263" s="246" t="n"/>
      <c r="Z4263" s="262" t="n"/>
      <c r="AA4263" s="241" t="n"/>
      <c r="AB4263" s="273" t="n"/>
      <c r="AC4263" s="228" t="n"/>
    </row>
    <row r="4264" ht="15" customHeight="1" s="283">
      <c r="A4264" s="109" t="n"/>
      <c r="B4264" s="222" t="n"/>
      <c r="C4264" s="244" t="n"/>
      <c r="D4264" s="244" t="n"/>
      <c r="E4264" s="244" t="n"/>
      <c r="F4264" s="244" t="n"/>
      <c r="G4264" s="244" t="n"/>
      <c r="H4264" s="244" t="n"/>
      <c r="I4264" s="237" t="n"/>
      <c r="J4264" s="204" t="n"/>
      <c r="K4264" s="244" t="n"/>
      <c r="L4264" s="319" t="n"/>
      <c r="M4264" s="244" t="n"/>
      <c r="N4264" s="244" t="n"/>
      <c r="O4264" s="244" t="n"/>
      <c r="P4264" s="244" t="n"/>
      <c r="Q4264" s="244" t="n"/>
      <c r="R4264" s="244" t="n"/>
      <c r="S4264" s="223" t="n"/>
      <c r="T4264" s="244" t="n"/>
      <c r="U4264" s="246" t="n"/>
      <c r="V4264" s="244" t="n"/>
      <c r="W4264" s="244" t="n"/>
      <c r="X4264" s="244" t="n"/>
      <c r="Y4264" s="246" t="n"/>
      <c r="Z4264" s="262" t="n"/>
      <c r="AA4264" s="241" t="n"/>
      <c r="AB4264" s="273" t="n"/>
      <c r="AC4264" s="228" t="n"/>
    </row>
    <row r="4265" ht="15" customHeight="1" s="283">
      <c r="A4265" s="109" t="n"/>
      <c r="B4265" s="222" t="n"/>
      <c r="C4265" s="244" t="n"/>
      <c r="D4265" s="244" t="n"/>
      <c r="E4265" s="244" t="n"/>
      <c r="F4265" s="244" t="n"/>
      <c r="G4265" s="244" t="n"/>
      <c r="H4265" s="244" t="n"/>
      <c r="I4265" s="237" t="n"/>
      <c r="J4265" s="204" t="n"/>
      <c r="K4265" s="244" t="n"/>
      <c r="L4265" s="319" t="n"/>
      <c r="M4265" s="244" t="n"/>
      <c r="N4265" s="244" t="n"/>
      <c r="O4265" s="244" t="n"/>
      <c r="P4265" s="244" t="n"/>
      <c r="Q4265" s="244" t="n"/>
      <c r="R4265" s="244" t="n"/>
      <c r="S4265" s="223" t="n"/>
      <c r="T4265" s="244" t="n"/>
      <c r="U4265" s="246" t="n"/>
      <c r="V4265" s="244" t="n"/>
      <c r="W4265" s="244" t="n"/>
      <c r="X4265" s="244" t="n"/>
      <c r="Y4265" s="246" t="n"/>
      <c r="Z4265" s="262" t="n"/>
      <c r="AA4265" s="241" t="n"/>
      <c r="AB4265" s="273" t="n"/>
      <c r="AC4265" s="228" t="n"/>
    </row>
    <row r="4266" ht="15" customHeight="1" s="283">
      <c r="A4266" s="109" t="n"/>
      <c r="B4266" s="222" t="n"/>
      <c r="C4266" s="244" t="n"/>
      <c r="D4266" s="244" t="n"/>
      <c r="E4266" s="244" t="n"/>
      <c r="F4266" s="244" t="n"/>
      <c r="G4266" s="244" t="n"/>
      <c r="H4266" s="244" t="n"/>
      <c r="I4266" s="237" t="n"/>
      <c r="J4266" s="204" t="n"/>
      <c r="K4266" s="244" t="n"/>
      <c r="L4266" s="319" t="n"/>
      <c r="M4266" s="244" t="n"/>
      <c r="N4266" s="244" t="n"/>
      <c r="O4266" s="244" t="n"/>
      <c r="P4266" s="244" t="n"/>
      <c r="Q4266" s="244" t="n"/>
      <c r="R4266" s="244" t="n"/>
      <c r="S4266" s="223" t="n"/>
      <c r="T4266" s="244" t="n"/>
      <c r="U4266" s="246" t="n"/>
      <c r="V4266" s="244" t="n"/>
      <c r="W4266" s="244" t="n"/>
      <c r="X4266" s="244" t="n"/>
      <c r="Y4266" s="246" t="n"/>
      <c r="Z4266" s="262" t="n"/>
      <c r="AA4266" s="241" t="n"/>
      <c r="AB4266" s="273" t="n"/>
      <c r="AC4266" s="228" t="n"/>
    </row>
    <row r="4267" ht="15" customHeight="1" s="283">
      <c r="A4267" s="109" t="n"/>
      <c r="B4267" s="222" t="n"/>
      <c r="C4267" s="244" t="n"/>
      <c r="D4267" s="244" t="n"/>
      <c r="E4267" s="244" t="n"/>
      <c r="F4267" s="244" t="n"/>
      <c r="G4267" s="244" t="n"/>
      <c r="H4267" s="244" t="n"/>
      <c r="I4267" s="237" t="n"/>
      <c r="J4267" s="204" t="n"/>
      <c r="K4267" s="244" t="n"/>
      <c r="L4267" s="319" t="n"/>
      <c r="M4267" s="244" t="n"/>
      <c r="N4267" s="244" t="n"/>
      <c r="O4267" s="244" t="n"/>
      <c r="P4267" s="244" t="n"/>
      <c r="Q4267" s="244" t="n"/>
      <c r="R4267" s="244" t="n"/>
      <c r="S4267" s="223" t="n"/>
      <c r="T4267" s="244" t="n"/>
      <c r="U4267" s="246" t="n"/>
      <c r="V4267" s="244" t="n"/>
      <c r="W4267" s="244" t="n"/>
      <c r="X4267" s="244" t="n"/>
      <c r="Y4267" s="246" t="n"/>
      <c r="Z4267" s="262" t="n"/>
      <c r="AA4267" s="241" t="n"/>
      <c r="AB4267" s="273" t="n"/>
      <c r="AC4267" s="228" t="n"/>
    </row>
    <row r="4268" ht="15" customHeight="1" s="283">
      <c r="A4268" s="109" t="n"/>
      <c r="B4268" s="222" t="n"/>
      <c r="C4268" s="244" t="n"/>
      <c r="D4268" s="244" t="n"/>
      <c r="E4268" s="244" t="n"/>
      <c r="F4268" s="244" t="n"/>
      <c r="G4268" s="244" t="n"/>
      <c r="H4268" s="244" t="n"/>
      <c r="I4268" s="237" t="n"/>
      <c r="J4268" s="204" t="n"/>
      <c r="K4268" s="244" t="n"/>
      <c r="L4268" s="319" t="n"/>
      <c r="M4268" s="244" t="n"/>
      <c r="N4268" s="244" t="n"/>
      <c r="O4268" s="244" t="n"/>
      <c r="P4268" s="244" t="n"/>
      <c r="Q4268" s="244" t="n"/>
      <c r="R4268" s="244" t="n"/>
      <c r="S4268" s="223" t="n"/>
      <c r="T4268" s="244" t="n"/>
      <c r="U4268" s="246" t="n"/>
      <c r="V4268" s="244" t="n"/>
      <c r="W4268" s="244" t="n"/>
      <c r="X4268" s="244" t="n"/>
      <c r="Y4268" s="246" t="n"/>
      <c r="Z4268" s="262" t="n"/>
      <c r="AA4268" s="241" t="n"/>
      <c r="AB4268" s="273" t="n"/>
      <c r="AC4268" s="228" t="n"/>
    </row>
    <row r="4269" ht="15" customHeight="1" s="283">
      <c r="A4269" s="109" t="n"/>
      <c r="B4269" s="222" t="n"/>
      <c r="C4269" s="244" t="n"/>
      <c r="D4269" s="244" t="n"/>
      <c r="E4269" s="244" t="n"/>
      <c r="F4269" s="244" t="n"/>
      <c r="G4269" s="244" t="n"/>
      <c r="H4269" s="244" t="n"/>
      <c r="I4269" s="237" t="n"/>
      <c r="J4269" s="204" t="n"/>
      <c r="K4269" s="244" t="n"/>
      <c r="L4269" s="319" t="n"/>
      <c r="M4269" s="244" t="n"/>
      <c r="N4269" s="244" t="n"/>
      <c r="O4269" s="244" t="n"/>
      <c r="P4269" s="244" t="n"/>
      <c r="Q4269" s="244" t="n"/>
      <c r="R4269" s="244" t="n"/>
      <c r="S4269" s="223" t="n"/>
      <c r="T4269" s="244" t="n"/>
      <c r="U4269" s="246" t="n"/>
      <c r="V4269" s="244" t="n"/>
      <c r="W4269" s="244" t="n"/>
      <c r="X4269" s="244" t="n"/>
      <c r="Y4269" s="246" t="n"/>
      <c r="Z4269" s="262" t="n"/>
      <c r="AA4269" s="241" t="n"/>
      <c r="AB4269" s="273" t="n"/>
      <c r="AC4269" s="228" t="n"/>
    </row>
    <row r="4270" ht="15" customHeight="1" s="283">
      <c r="A4270" s="109" t="n"/>
      <c r="B4270" s="222" t="n"/>
      <c r="C4270" s="244" t="n"/>
      <c r="D4270" s="244" t="n"/>
      <c r="E4270" s="244" t="n"/>
      <c r="F4270" s="244" t="n"/>
      <c r="G4270" s="244" t="n"/>
      <c r="H4270" s="244" t="n"/>
      <c r="I4270" s="237" t="n"/>
      <c r="J4270" s="204" t="n"/>
      <c r="K4270" s="244" t="n"/>
      <c r="L4270" s="319" t="n"/>
      <c r="M4270" s="244" t="n"/>
      <c r="N4270" s="244" t="n"/>
      <c r="O4270" s="244" t="n"/>
      <c r="P4270" s="244" t="n"/>
      <c r="Q4270" s="244" t="n"/>
      <c r="R4270" s="244" t="n"/>
      <c r="S4270" s="223" t="n"/>
      <c r="T4270" s="244" t="n"/>
      <c r="U4270" s="246" t="n"/>
      <c r="V4270" s="244" t="n"/>
      <c r="W4270" s="244" t="n"/>
      <c r="X4270" s="244" t="n"/>
      <c r="Y4270" s="246" t="n"/>
      <c r="Z4270" s="262" t="n"/>
      <c r="AA4270" s="241" t="n"/>
      <c r="AB4270" s="273" t="n"/>
      <c r="AC4270" s="228" t="n"/>
    </row>
    <row r="4271" ht="15" customHeight="1" s="283">
      <c r="A4271" s="109" t="n"/>
      <c r="B4271" s="222" t="n"/>
      <c r="C4271" s="244" t="n"/>
      <c r="D4271" s="244" t="n"/>
      <c r="E4271" s="244" t="n"/>
      <c r="F4271" s="244" t="n"/>
      <c r="G4271" s="244" t="n"/>
      <c r="H4271" s="244" t="n"/>
      <c r="I4271" s="237" t="n"/>
      <c r="J4271" s="204" t="n"/>
      <c r="K4271" s="244" t="n"/>
      <c r="L4271" s="319" t="n"/>
      <c r="M4271" s="244" t="n"/>
      <c r="N4271" s="244" t="n"/>
      <c r="O4271" s="244" t="n"/>
      <c r="P4271" s="244" t="n"/>
      <c r="Q4271" s="244" t="n"/>
      <c r="R4271" s="244" t="n"/>
      <c r="S4271" s="223" t="n"/>
      <c r="T4271" s="244" t="n"/>
      <c r="U4271" s="246" t="n"/>
      <c r="V4271" s="244" t="n"/>
      <c r="W4271" s="244" t="n"/>
      <c r="X4271" s="244" t="n"/>
      <c r="Y4271" s="246" t="n"/>
      <c r="Z4271" s="262" t="n"/>
      <c r="AA4271" s="241" t="n"/>
      <c r="AB4271" s="273" t="n"/>
      <c r="AC4271" s="228" t="n"/>
    </row>
    <row r="4272" ht="15" customHeight="1" s="283">
      <c r="A4272" s="109" t="n"/>
      <c r="B4272" s="222" t="n"/>
      <c r="C4272" s="244" t="n"/>
      <c r="D4272" s="244" t="n"/>
      <c r="E4272" s="244" t="n"/>
      <c r="F4272" s="244" t="n"/>
      <c r="G4272" s="244" t="n"/>
      <c r="H4272" s="244" t="n"/>
      <c r="I4272" s="237" t="n"/>
      <c r="J4272" s="204" t="n"/>
      <c r="K4272" s="244" t="n"/>
      <c r="L4272" s="319" t="n"/>
      <c r="M4272" s="244" t="n"/>
      <c r="N4272" s="244" t="n"/>
      <c r="O4272" s="244" t="n"/>
      <c r="P4272" s="244" t="n"/>
      <c r="Q4272" s="244" t="n"/>
      <c r="R4272" s="244" t="n"/>
      <c r="S4272" s="223" t="n"/>
      <c r="T4272" s="244" t="n"/>
      <c r="U4272" s="246" t="n"/>
      <c r="V4272" s="244" t="n"/>
      <c r="W4272" s="244" t="n"/>
      <c r="X4272" s="244" t="n"/>
      <c r="Y4272" s="246" t="n"/>
      <c r="Z4272" s="262" t="n"/>
      <c r="AA4272" s="241" t="n"/>
      <c r="AB4272" s="273" t="n"/>
      <c r="AC4272" s="228" t="n"/>
    </row>
    <row r="4273" ht="15" customHeight="1" s="283">
      <c r="A4273" s="109" t="n"/>
      <c r="B4273" s="222" t="n"/>
      <c r="C4273" s="244" t="n"/>
      <c r="D4273" s="244" t="n"/>
      <c r="E4273" s="244" t="n"/>
      <c r="F4273" s="244" t="n"/>
      <c r="G4273" s="244" t="n"/>
      <c r="H4273" s="244" t="n"/>
      <c r="I4273" s="237" t="n"/>
      <c r="J4273" s="204" t="n"/>
      <c r="K4273" s="244" t="n"/>
      <c r="L4273" s="319" t="n"/>
      <c r="M4273" s="244" t="n"/>
      <c r="N4273" s="244" t="n"/>
      <c r="O4273" s="244" t="n"/>
      <c r="P4273" s="244" t="n"/>
      <c r="Q4273" s="244" t="n"/>
      <c r="R4273" s="244" t="n"/>
      <c r="S4273" s="223" t="n"/>
      <c r="T4273" s="244" t="n"/>
      <c r="U4273" s="246" t="n"/>
      <c r="V4273" s="244" t="n"/>
      <c r="W4273" s="244" t="n"/>
      <c r="X4273" s="244" t="n"/>
      <c r="Y4273" s="246" t="n"/>
      <c r="Z4273" s="262" t="n"/>
      <c r="AA4273" s="241" t="n"/>
      <c r="AB4273" s="273" t="n"/>
      <c r="AC4273" s="228" t="n"/>
    </row>
    <row r="4274" ht="15" customHeight="1" s="283">
      <c r="A4274" s="109" t="n"/>
      <c r="B4274" s="222" t="n"/>
      <c r="C4274" s="244" t="n"/>
      <c r="D4274" s="244" t="n"/>
      <c r="E4274" s="244" t="n"/>
      <c r="F4274" s="244" t="n"/>
      <c r="G4274" s="244" t="n"/>
      <c r="H4274" s="244" t="n"/>
      <c r="I4274" s="237" t="n"/>
      <c r="J4274" s="204" t="n"/>
      <c r="K4274" s="244" t="n"/>
      <c r="L4274" s="319" t="n"/>
      <c r="M4274" s="244" t="n"/>
      <c r="N4274" s="244" t="n"/>
      <c r="O4274" s="244" t="n"/>
      <c r="P4274" s="244" t="n"/>
      <c r="Q4274" s="244" t="n"/>
      <c r="R4274" s="244" t="n"/>
      <c r="S4274" s="223" t="n"/>
      <c r="T4274" s="244" t="n"/>
      <c r="U4274" s="246" t="n"/>
      <c r="V4274" s="244" t="n"/>
      <c r="W4274" s="244" t="n"/>
      <c r="X4274" s="244" t="n"/>
      <c r="Y4274" s="246" t="n"/>
      <c r="Z4274" s="262" t="n"/>
      <c r="AA4274" s="241" t="n"/>
      <c r="AB4274" s="273" t="n"/>
      <c r="AC4274" s="228" t="n"/>
    </row>
    <row r="4275" ht="15" customHeight="1" s="283">
      <c r="A4275" s="109" t="n"/>
      <c r="B4275" s="222" t="n"/>
      <c r="C4275" s="244" t="n"/>
      <c r="D4275" s="244" t="n"/>
      <c r="E4275" s="244" t="n"/>
      <c r="F4275" s="244" t="n"/>
      <c r="G4275" s="244" t="n"/>
      <c r="H4275" s="244" t="n"/>
      <c r="I4275" s="237" t="n"/>
      <c r="J4275" s="204" t="n"/>
      <c r="K4275" s="244" t="n"/>
      <c r="L4275" s="319" t="n"/>
      <c r="M4275" s="244" t="n"/>
      <c r="N4275" s="244" t="n"/>
      <c r="O4275" s="244" t="n"/>
      <c r="P4275" s="244" t="n"/>
      <c r="Q4275" s="244" t="n"/>
      <c r="R4275" s="244" t="n"/>
      <c r="S4275" s="223" t="n"/>
      <c r="T4275" s="244" t="n"/>
      <c r="U4275" s="246" t="n"/>
      <c r="V4275" s="244" t="n"/>
      <c r="W4275" s="244" t="n"/>
      <c r="X4275" s="244" t="n"/>
      <c r="Y4275" s="246" t="n"/>
      <c r="Z4275" s="262" t="n"/>
      <c r="AA4275" s="241" t="n"/>
      <c r="AB4275" s="273" t="n"/>
      <c r="AC4275" s="228" t="n"/>
    </row>
    <row r="4276" ht="15" customHeight="1" s="283">
      <c r="A4276" s="109" t="n"/>
      <c r="B4276" s="222" t="n"/>
      <c r="C4276" s="244" t="n"/>
      <c r="D4276" s="244" t="n"/>
      <c r="E4276" s="244" t="n"/>
      <c r="F4276" s="244" t="n"/>
      <c r="G4276" s="244" t="n"/>
      <c r="H4276" s="244" t="n"/>
      <c r="I4276" s="237" t="n"/>
      <c r="J4276" s="204" t="n"/>
      <c r="K4276" s="244" t="n"/>
      <c r="L4276" s="319" t="n"/>
      <c r="M4276" s="244" t="n"/>
      <c r="N4276" s="244" t="n"/>
      <c r="O4276" s="244" t="n"/>
      <c r="P4276" s="244" t="n"/>
      <c r="Q4276" s="244" t="n"/>
      <c r="R4276" s="244" t="n"/>
      <c r="S4276" s="223" t="n"/>
      <c r="T4276" s="244" t="n"/>
      <c r="U4276" s="246" t="n"/>
      <c r="V4276" s="244" t="n"/>
      <c r="W4276" s="244" t="n"/>
      <c r="X4276" s="244" t="n"/>
      <c r="Y4276" s="246" t="n"/>
      <c r="Z4276" s="262" t="n"/>
      <c r="AA4276" s="241" t="n"/>
      <c r="AB4276" s="273" t="n"/>
      <c r="AC4276" s="228" t="n"/>
    </row>
    <row r="4277" ht="15" customHeight="1" s="283">
      <c r="A4277" s="109" t="n"/>
      <c r="B4277" s="222" t="n"/>
      <c r="C4277" s="244" t="n"/>
      <c r="D4277" s="244" t="n"/>
      <c r="E4277" s="244" t="n"/>
      <c r="F4277" s="244" t="n"/>
      <c r="G4277" s="244" t="n"/>
      <c r="H4277" s="244" t="n"/>
      <c r="I4277" s="237" t="n"/>
      <c r="J4277" s="204" t="n"/>
      <c r="K4277" s="244" t="n"/>
      <c r="L4277" s="319" t="n"/>
      <c r="M4277" s="244" t="n"/>
      <c r="N4277" s="244" t="n"/>
      <c r="O4277" s="244" t="n"/>
      <c r="P4277" s="244" t="n"/>
      <c r="Q4277" s="244" t="n"/>
      <c r="R4277" s="244" t="n"/>
      <c r="S4277" s="223" t="n"/>
      <c r="T4277" s="244" t="n"/>
      <c r="U4277" s="246" t="n"/>
      <c r="V4277" s="244" t="n"/>
      <c r="W4277" s="244" t="n"/>
      <c r="X4277" s="244" t="n"/>
      <c r="Y4277" s="246" t="n"/>
      <c r="Z4277" s="262" t="n"/>
      <c r="AA4277" s="241" t="n"/>
      <c r="AB4277" s="273" t="n"/>
      <c r="AC4277" s="228" t="n"/>
    </row>
    <row r="4278" ht="15" customHeight="1" s="283">
      <c r="A4278" s="109" t="n"/>
      <c r="B4278" s="222" t="n"/>
      <c r="C4278" s="244" t="n"/>
      <c r="D4278" s="244" t="n"/>
      <c r="E4278" s="244" t="n"/>
      <c r="F4278" s="244" t="n"/>
      <c r="G4278" s="244" t="n"/>
      <c r="H4278" s="244" t="n"/>
      <c r="I4278" s="237" t="n"/>
      <c r="J4278" s="204" t="n"/>
      <c r="K4278" s="244" t="n"/>
      <c r="L4278" s="319" t="n"/>
      <c r="M4278" s="244" t="n"/>
      <c r="N4278" s="244" t="n"/>
      <c r="O4278" s="244" t="n"/>
      <c r="P4278" s="244" t="n"/>
      <c r="Q4278" s="244" t="n"/>
      <c r="R4278" s="244" t="n"/>
      <c r="S4278" s="223" t="n"/>
      <c r="T4278" s="244" t="n"/>
      <c r="U4278" s="246" t="n"/>
      <c r="V4278" s="244" t="n"/>
      <c r="W4278" s="244" t="n"/>
      <c r="X4278" s="244" t="n"/>
      <c r="Y4278" s="246" t="n"/>
      <c r="Z4278" s="262" t="n"/>
      <c r="AA4278" s="241" t="n"/>
      <c r="AB4278" s="273" t="n"/>
      <c r="AC4278" s="228" t="n"/>
    </row>
    <row r="4279" ht="15" customHeight="1" s="283">
      <c r="A4279" s="109" t="n"/>
      <c r="B4279" s="222" t="n"/>
      <c r="C4279" s="244" t="n"/>
      <c r="D4279" s="244" t="n"/>
      <c r="E4279" s="244" t="n"/>
      <c r="F4279" s="244" t="n"/>
      <c r="G4279" s="244" t="n"/>
      <c r="H4279" s="244" t="n"/>
      <c r="I4279" s="237" t="n"/>
      <c r="J4279" s="204" t="n"/>
      <c r="K4279" s="244" t="n"/>
      <c r="L4279" s="319" t="n"/>
      <c r="M4279" s="244" t="n"/>
      <c r="N4279" s="244" t="n"/>
      <c r="O4279" s="244" t="n"/>
      <c r="P4279" s="244" t="n"/>
      <c r="Q4279" s="244" t="n"/>
      <c r="R4279" s="244" t="n"/>
      <c r="S4279" s="223" t="n"/>
      <c r="T4279" s="244" t="n"/>
      <c r="U4279" s="246" t="n"/>
      <c r="V4279" s="244" t="n"/>
      <c r="W4279" s="244" t="n"/>
      <c r="X4279" s="244" t="n"/>
      <c r="Y4279" s="246" t="n"/>
      <c r="Z4279" s="262" t="n"/>
      <c r="AA4279" s="241" t="n"/>
      <c r="AB4279" s="273" t="n"/>
      <c r="AC4279" s="228" t="n"/>
    </row>
    <row r="4280" ht="15" customHeight="1" s="283">
      <c r="A4280" s="109" t="n"/>
      <c r="B4280" s="222" t="n"/>
      <c r="C4280" s="244" t="n"/>
      <c r="D4280" s="244" t="n"/>
      <c r="E4280" s="244" t="n"/>
      <c r="F4280" s="244" t="n"/>
      <c r="G4280" s="244" t="n"/>
      <c r="H4280" s="244" t="n"/>
      <c r="I4280" s="237" t="n"/>
      <c r="J4280" s="204" t="n"/>
      <c r="K4280" s="244" t="n"/>
      <c r="L4280" s="319" t="n"/>
      <c r="M4280" s="244" t="n"/>
      <c r="N4280" s="244" t="n"/>
      <c r="O4280" s="244" t="n"/>
      <c r="P4280" s="244" t="n"/>
      <c r="Q4280" s="244" t="n"/>
      <c r="R4280" s="244" t="n"/>
      <c r="S4280" s="223" t="n"/>
      <c r="T4280" s="244" t="n"/>
      <c r="U4280" s="246" t="n"/>
      <c r="V4280" s="244" t="n"/>
      <c r="W4280" s="244" t="n"/>
      <c r="X4280" s="244" t="n"/>
      <c r="Y4280" s="246" t="n"/>
      <c r="Z4280" s="262" t="n"/>
      <c r="AA4280" s="241" t="n"/>
      <c r="AB4280" s="273" t="n"/>
      <c r="AC4280" s="228" t="n"/>
    </row>
    <row r="4281" ht="15" customHeight="1" s="283">
      <c r="A4281" s="109" t="n"/>
      <c r="B4281" s="222" t="n"/>
      <c r="C4281" s="244" t="n"/>
      <c r="D4281" s="244" t="n"/>
      <c r="E4281" s="244" t="n"/>
      <c r="F4281" s="244" t="n"/>
      <c r="G4281" s="244" t="n"/>
      <c r="H4281" s="244" t="n"/>
      <c r="I4281" s="237" t="n"/>
      <c r="J4281" s="204" t="n"/>
      <c r="K4281" s="244" t="n"/>
      <c r="L4281" s="319" t="n"/>
      <c r="M4281" s="244" t="n"/>
      <c r="N4281" s="244" t="n"/>
      <c r="O4281" s="244" t="n"/>
      <c r="P4281" s="244" t="n"/>
      <c r="Q4281" s="244" t="n"/>
      <c r="R4281" s="244" t="n"/>
      <c r="S4281" s="223" t="n"/>
      <c r="T4281" s="244" t="n"/>
      <c r="U4281" s="246" t="n"/>
      <c r="V4281" s="244" t="n"/>
      <c r="W4281" s="244" t="n"/>
      <c r="X4281" s="244" t="n"/>
      <c r="Y4281" s="246" t="n"/>
      <c r="Z4281" s="262" t="n"/>
      <c r="AA4281" s="241" t="n"/>
      <c r="AB4281" s="273" t="n"/>
      <c r="AC4281" s="228" t="n"/>
    </row>
    <row r="4282" ht="15" customHeight="1" s="283">
      <c r="A4282" s="109" t="n"/>
      <c r="B4282" s="222" t="n"/>
      <c r="C4282" s="244" t="n"/>
      <c r="D4282" s="244" t="n"/>
      <c r="E4282" s="244" t="n"/>
      <c r="F4282" s="244" t="n"/>
      <c r="G4282" s="244" t="n"/>
      <c r="H4282" s="244" t="n"/>
      <c r="I4282" s="237" t="n"/>
      <c r="J4282" s="204" t="n"/>
      <c r="K4282" s="244" t="n"/>
      <c r="L4282" s="319" t="n"/>
      <c r="M4282" s="244" t="n"/>
      <c r="N4282" s="244" t="n"/>
      <c r="O4282" s="244" t="n"/>
      <c r="P4282" s="244" t="n"/>
      <c r="Q4282" s="244" t="n"/>
      <c r="R4282" s="244" t="n"/>
      <c r="S4282" s="223" t="n"/>
      <c r="T4282" s="244" t="n"/>
      <c r="U4282" s="246" t="n"/>
      <c r="V4282" s="244" t="n"/>
      <c r="W4282" s="244" t="n"/>
      <c r="X4282" s="244" t="n"/>
      <c r="Y4282" s="246" t="n"/>
      <c r="Z4282" s="262" t="n"/>
      <c r="AA4282" s="241" t="n"/>
      <c r="AB4282" s="273" t="n"/>
      <c r="AC4282" s="228" t="n"/>
    </row>
    <row r="4283" ht="15" customHeight="1" s="283">
      <c r="A4283" s="109" t="n"/>
      <c r="B4283" s="222" t="n"/>
      <c r="C4283" s="244" t="n"/>
      <c r="D4283" s="244" t="n"/>
      <c r="E4283" s="244" t="n"/>
      <c r="F4283" s="244" t="n"/>
      <c r="G4283" s="244" t="n"/>
      <c r="H4283" s="244" t="n"/>
      <c r="I4283" s="237" t="n"/>
      <c r="J4283" s="204" t="n"/>
      <c r="K4283" s="244" t="n"/>
      <c r="L4283" s="319" t="n"/>
      <c r="M4283" s="244" t="n"/>
      <c r="N4283" s="244" t="n"/>
      <c r="O4283" s="244" t="n"/>
      <c r="P4283" s="244" t="n"/>
      <c r="Q4283" s="244" t="n"/>
      <c r="R4283" s="244" t="n"/>
      <c r="S4283" s="223" t="n"/>
      <c r="T4283" s="244" t="n"/>
      <c r="U4283" s="246" t="n"/>
      <c r="V4283" s="244" t="n"/>
      <c r="W4283" s="244" t="n"/>
      <c r="X4283" s="244" t="n"/>
      <c r="Y4283" s="246" t="n"/>
      <c r="Z4283" s="262" t="n"/>
      <c r="AA4283" s="241" t="n"/>
      <c r="AB4283" s="273" t="n"/>
      <c r="AC4283" s="228" t="n"/>
    </row>
    <row r="4284" ht="15" customHeight="1" s="283">
      <c r="A4284" s="109" t="n"/>
      <c r="B4284" s="222" t="n"/>
      <c r="C4284" s="244" t="n"/>
      <c r="D4284" s="244" t="n"/>
      <c r="E4284" s="244" t="n"/>
      <c r="F4284" s="244" t="n"/>
      <c r="G4284" s="244" t="n"/>
      <c r="H4284" s="244" t="n"/>
      <c r="I4284" s="237" t="n"/>
      <c r="J4284" s="204" t="n"/>
      <c r="K4284" s="244" t="n"/>
      <c r="L4284" s="319" t="n"/>
      <c r="M4284" s="244" t="n"/>
      <c r="N4284" s="244" t="n"/>
      <c r="O4284" s="244" t="n"/>
      <c r="P4284" s="244" t="n"/>
      <c r="Q4284" s="244" t="n"/>
      <c r="R4284" s="244" t="n"/>
      <c r="S4284" s="223" t="n"/>
      <c r="T4284" s="244" t="n"/>
      <c r="U4284" s="246" t="n"/>
      <c r="V4284" s="244" t="n"/>
      <c r="W4284" s="244" t="n"/>
      <c r="X4284" s="244" t="n"/>
      <c r="Y4284" s="246" t="n"/>
      <c r="Z4284" s="262" t="n"/>
      <c r="AA4284" s="241" t="n"/>
      <c r="AB4284" s="273" t="n"/>
      <c r="AC4284" s="228" t="n"/>
    </row>
    <row r="4285" ht="15" customHeight="1" s="283">
      <c r="A4285" s="109" t="n"/>
      <c r="B4285" s="222" t="n"/>
      <c r="C4285" s="244" t="n"/>
      <c r="D4285" s="244" t="n"/>
      <c r="E4285" s="244" t="n"/>
      <c r="F4285" s="244" t="n"/>
      <c r="G4285" s="244" t="n"/>
      <c r="H4285" s="244" t="n"/>
      <c r="I4285" s="237" t="n"/>
      <c r="J4285" s="204" t="n"/>
      <c r="K4285" s="244" t="n"/>
      <c r="L4285" s="319" t="n"/>
      <c r="M4285" s="244" t="n"/>
      <c r="N4285" s="244" t="n"/>
      <c r="O4285" s="244" t="n"/>
      <c r="P4285" s="244" t="n"/>
      <c r="Q4285" s="244" t="n"/>
      <c r="R4285" s="244" t="n"/>
      <c r="S4285" s="223" t="n"/>
      <c r="T4285" s="244" t="n"/>
      <c r="U4285" s="246" t="n"/>
      <c r="V4285" s="244" t="n"/>
      <c r="W4285" s="244" t="n"/>
      <c r="X4285" s="244" t="n"/>
      <c r="Y4285" s="246" t="n"/>
      <c r="Z4285" s="262" t="n"/>
      <c r="AA4285" s="241" t="n"/>
      <c r="AB4285" s="273" t="n"/>
      <c r="AC4285" s="228" t="n"/>
    </row>
    <row r="4286" ht="15" customHeight="1" s="283">
      <c r="A4286" s="109" t="n"/>
      <c r="B4286" s="222" t="n"/>
      <c r="C4286" s="244" t="n"/>
      <c r="D4286" s="244" t="n"/>
      <c r="E4286" s="244" t="n"/>
      <c r="F4286" s="244" t="n"/>
      <c r="G4286" s="244" t="n"/>
      <c r="H4286" s="244" t="n"/>
      <c r="I4286" s="237" t="n"/>
      <c r="J4286" s="204" t="n"/>
      <c r="K4286" s="244" t="n"/>
      <c r="L4286" s="319" t="n"/>
      <c r="M4286" s="244" t="n"/>
      <c r="N4286" s="244" t="n"/>
      <c r="O4286" s="244" t="n"/>
      <c r="P4286" s="244" t="n"/>
      <c r="Q4286" s="244" t="n"/>
      <c r="R4286" s="244" t="n"/>
      <c r="S4286" s="223" t="n"/>
      <c r="T4286" s="244" t="n"/>
      <c r="U4286" s="246" t="n"/>
      <c r="V4286" s="244" t="n"/>
      <c r="W4286" s="244" t="n"/>
      <c r="X4286" s="244" t="n"/>
      <c r="Y4286" s="246" t="n"/>
      <c r="Z4286" s="262" t="n"/>
      <c r="AA4286" s="241" t="n"/>
      <c r="AB4286" s="273" t="n"/>
      <c r="AC4286" s="228" t="n"/>
    </row>
    <row r="4287" ht="15" customHeight="1" s="283">
      <c r="A4287" s="109" t="n"/>
      <c r="B4287" s="222" t="n"/>
      <c r="C4287" s="244" t="n"/>
      <c r="D4287" s="244" t="n"/>
      <c r="E4287" s="244" t="n"/>
      <c r="F4287" s="244" t="n"/>
      <c r="G4287" s="244" t="n"/>
      <c r="H4287" s="244" t="n"/>
      <c r="I4287" s="237" t="n"/>
      <c r="J4287" s="204" t="n"/>
      <c r="K4287" s="244" t="n"/>
      <c r="L4287" s="319" t="n"/>
      <c r="M4287" s="244" t="n"/>
      <c r="N4287" s="244" t="n"/>
      <c r="O4287" s="244" t="n"/>
      <c r="P4287" s="244" t="n"/>
      <c r="Q4287" s="244" t="n"/>
      <c r="R4287" s="244" t="n"/>
      <c r="S4287" s="223" t="n"/>
      <c r="T4287" s="244" t="n"/>
      <c r="U4287" s="246" t="n"/>
      <c r="V4287" s="244" t="n"/>
      <c r="W4287" s="244" t="n"/>
      <c r="X4287" s="244" t="n"/>
      <c r="Y4287" s="246" t="n"/>
      <c r="Z4287" s="262" t="n"/>
      <c r="AA4287" s="241" t="n"/>
      <c r="AB4287" s="273" t="n"/>
      <c r="AC4287" s="228" t="n"/>
    </row>
    <row r="4288" ht="15" customHeight="1" s="283">
      <c r="A4288" s="109" t="n"/>
      <c r="B4288" s="222" t="n"/>
      <c r="C4288" s="244" t="n"/>
      <c r="D4288" s="244" t="n"/>
      <c r="E4288" s="244" t="n"/>
      <c r="F4288" s="244" t="n"/>
      <c r="G4288" s="244" t="n"/>
      <c r="H4288" s="244" t="n"/>
      <c r="I4288" s="237" t="n"/>
      <c r="J4288" s="204" t="n"/>
      <c r="K4288" s="244" t="n"/>
      <c r="L4288" s="319" t="n"/>
      <c r="M4288" s="244" t="n"/>
      <c r="N4288" s="244" t="n"/>
      <c r="O4288" s="244" t="n"/>
      <c r="P4288" s="244" t="n"/>
      <c r="Q4288" s="244" t="n"/>
      <c r="R4288" s="244" t="n"/>
      <c r="S4288" s="223" t="n"/>
      <c r="T4288" s="244" t="n"/>
      <c r="U4288" s="246" t="n"/>
      <c r="V4288" s="244" t="n"/>
      <c r="W4288" s="244" t="n"/>
      <c r="X4288" s="244" t="n"/>
      <c r="Y4288" s="246" t="n"/>
      <c r="Z4288" s="262" t="n"/>
      <c r="AA4288" s="241" t="n"/>
      <c r="AB4288" s="273" t="n"/>
      <c r="AC4288" s="228" t="n"/>
    </row>
    <row r="4289" ht="15" customHeight="1" s="283">
      <c r="A4289" s="109" t="n"/>
      <c r="B4289" s="222" t="n"/>
      <c r="C4289" s="244" t="n"/>
      <c r="D4289" s="244" t="n"/>
      <c r="E4289" s="244" t="n"/>
      <c r="F4289" s="244" t="n"/>
      <c r="G4289" s="244" t="n"/>
      <c r="H4289" s="244" t="n"/>
      <c r="I4289" s="237" t="n"/>
      <c r="J4289" s="204" t="n"/>
      <c r="K4289" s="244" t="n"/>
      <c r="L4289" s="319" t="n"/>
      <c r="M4289" s="244" t="n"/>
      <c r="N4289" s="244" t="n"/>
      <c r="O4289" s="244" t="n"/>
      <c r="P4289" s="244" t="n"/>
      <c r="Q4289" s="244" t="n"/>
      <c r="R4289" s="244" t="n"/>
      <c r="S4289" s="223" t="n"/>
      <c r="T4289" s="244" t="n"/>
      <c r="U4289" s="246" t="n"/>
      <c r="V4289" s="244" t="n"/>
      <c r="W4289" s="244" t="n"/>
      <c r="X4289" s="244" t="n"/>
      <c r="Y4289" s="246" t="n"/>
      <c r="Z4289" s="262" t="n"/>
      <c r="AA4289" s="241" t="n"/>
      <c r="AB4289" s="273" t="n"/>
      <c r="AC4289" s="228" t="n"/>
    </row>
    <row r="4290" ht="15" customHeight="1" s="283">
      <c r="A4290" s="109" t="n"/>
      <c r="B4290" s="222" t="n"/>
      <c r="C4290" s="244" t="n"/>
      <c r="D4290" s="244" t="n"/>
      <c r="E4290" s="244" t="n"/>
      <c r="F4290" s="244" t="n"/>
      <c r="G4290" s="244" t="n"/>
      <c r="H4290" s="244" t="n"/>
      <c r="I4290" s="237" t="n"/>
      <c r="J4290" s="204" t="n"/>
      <c r="K4290" s="244" t="n"/>
      <c r="L4290" s="319" t="n"/>
      <c r="M4290" s="244" t="n"/>
      <c r="N4290" s="244" t="n"/>
      <c r="O4290" s="244" t="n"/>
      <c r="P4290" s="244" t="n"/>
      <c r="Q4290" s="244" t="n"/>
      <c r="R4290" s="244" t="n"/>
      <c r="S4290" s="223" t="n"/>
      <c r="T4290" s="244" t="n"/>
      <c r="U4290" s="246" t="n"/>
      <c r="V4290" s="244" t="n"/>
      <c r="W4290" s="244" t="n"/>
      <c r="X4290" s="244" t="n"/>
      <c r="Y4290" s="246" t="n"/>
      <c r="Z4290" s="262" t="n"/>
      <c r="AA4290" s="241" t="n"/>
      <c r="AB4290" s="273" t="n"/>
      <c r="AC4290" s="228" t="n"/>
    </row>
    <row r="4291" ht="15" customHeight="1" s="283">
      <c r="A4291" s="109" t="n"/>
      <c r="B4291" s="222" t="n"/>
      <c r="C4291" s="244" t="n"/>
      <c r="D4291" s="244" t="n"/>
      <c r="E4291" s="244" t="n"/>
      <c r="F4291" s="244" t="n"/>
      <c r="G4291" s="244" t="n"/>
      <c r="H4291" s="244" t="n"/>
      <c r="I4291" s="237" t="n"/>
      <c r="J4291" s="204" t="n"/>
      <c r="K4291" s="244" t="n"/>
      <c r="L4291" s="319" t="n"/>
      <c r="M4291" s="244" t="n"/>
      <c r="N4291" s="244" t="n"/>
      <c r="O4291" s="244" t="n"/>
      <c r="P4291" s="244" t="n"/>
      <c r="Q4291" s="244" t="n"/>
      <c r="R4291" s="244" t="n"/>
      <c r="S4291" s="223" t="n"/>
      <c r="T4291" s="244" t="n"/>
      <c r="U4291" s="246" t="n"/>
      <c r="V4291" s="244" t="n"/>
      <c r="W4291" s="244" t="n"/>
      <c r="X4291" s="244" t="n"/>
      <c r="Y4291" s="246" t="n"/>
      <c r="Z4291" s="262" t="n"/>
      <c r="AA4291" s="241" t="n"/>
      <c r="AB4291" s="273" t="n"/>
      <c r="AC4291" s="228" t="n"/>
    </row>
    <row r="4292" ht="15" customHeight="1" s="283">
      <c r="A4292" s="109" t="n"/>
      <c r="B4292" s="222" t="n"/>
      <c r="C4292" s="244" t="n"/>
      <c r="D4292" s="244" t="n"/>
      <c r="E4292" s="244" t="n"/>
      <c r="F4292" s="244" t="n"/>
      <c r="G4292" s="244" t="n"/>
      <c r="H4292" s="244" t="n"/>
      <c r="I4292" s="237" t="n"/>
      <c r="J4292" s="204" t="n"/>
      <c r="K4292" s="244" t="n"/>
      <c r="L4292" s="319" t="n"/>
      <c r="M4292" s="244" t="n"/>
      <c r="N4292" s="244" t="n"/>
      <c r="O4292" s="244" t="n"/>
      <c r="P4292" s="244" t="n"/>
      <c r="Q4292" s="244" t="n"/>
      <c r="R4292" s="244" t="n"/>
      <c r="S4292" s="223" t="n"/>
      <c r="T4292" s="244" t="n"/>
      <c r="U4292" s="246" t="n"/>
      <c r="V4292" s="244" t="n"/>
      <c r="W4292" s="244" t="n"/>
      <c r="X4292" s="244" t="n"/>
      <c r="Y4292" s="246" t="n"/>
      <c r="Z4292" s="262" t="n"/>
      <c r="AA4292" s="241" t="n"/>
      <c r="AB4292" s="273" t="n"/>
      <c r="AC4292" s="228" t="n"/>
    </row>
    <row r="4293" ht="15" customHeight="1" s="283">
      <c r="A4293" s="109" t="n"/>
      <c r="B4293" s="222" t="n"/>
      <c r="C4293" s="244" t="n"/>
      <c r="D4293" s="244" t="n"/>
      <c r="E4293" s="244" t="n"/>
      <c r="F4293" s="244" t="n"/>
      <c r="G4293" s="244" t="n"/>
      <c r="H4293" s="244" t="n"/>
      <c r="I4293" s="237" t="n"/>
      <c r="J4293" s="204" t="n"/>
      <c r="K4293" s="244" t="n"/>
      <c r="L4293" s="319" t="n"/>
      <c r="M4293" s="244" t="n"/>
      <c r="N4293" s="244" t="n"/>
      <c r="O4293" s="244" t="n"/>
      <c r="P4293" s="244" t="n"/>
      <c r="Q4293" s="244" t="n"/>
      <c r="R4293" s="244" t="n"/>
      <c r="S4293" s="223" t="n"/>
      <c r="T4293" s="244" t="n"/>
      <c r="U4293" s="246" t="n"/>
      <c r="V4293" s="244" t="n"/>
      <c r="W4293" s="244" t="n"/>
      <c r="X4293" s="244" t="n"/>
      <c r="Y4293" s="246" t="n"/>
      <c r="Z4293" s="262" t="n"/>
      <c r="AA4293" s="241" t="n"/>
      <c r="AB4293" s="273" t="n"/>
      <c r="AC4293" s="228" t="n"/>
    </row>
    <row r="4294" ht="15" customHeight="1" s="283">
      <c r="A4294" s="109" t="n"/>
      <c r="B4294" s="222" t="n"/>
      <c r="C4294" s="244" t="n"/>
      <c r="D4294" s="244" t="n"/>
      <c r="E4294" s="244" t="n"/>
      <c r="F4294" s="244" t="n"/>
      <c r="G4294" s="244" t="n"/>
      <c r="H4294" s="244" t="n"/>
      <c r="I4294" s="237" t="n"/>
      <c r="J4294" s="204" t="n"/>
      <c r="K4294" s="244" t="n"/>
      <c r="L4294" s="319" t="n"/>
      <c r="M4294" s="244" t="n"/>
      <c r="N4294" s="244" t="n"/>
      <c r="O4294" s="244" t="n"/>
      <c r="P4294" s="244" t="n"/>
      <c r="Q4294" s="244" t="n"/>
      <c r="R4294" s="244" t="n"/>
      <c r="S4294" s="223" t="n"/>
      <c r="T4294" s="244" t="n"/>
      <c r="U4294" s="246" t="n"/>
      <c r="V4294" s="244" t="n"/>
      <c r="W4294" s="244" t="n"/>
      <c r="X4294" s="244" t="n"/>
      <c r="Y4294" s="246" t="n"/>
      <c r="Z4294" s="262" t="n"/>
      <c r="AA4294" s="241" t="n"/>
      <c r="AB4294" s="273" t="n"/>
      <c r="AC4294" s="228" t="n"/>
    </row>
    <row r="4295" ht="15" customHeight="1" s="283">
      <c r="A4295" s="109" t="n"/>
      <c r="B4295" s="222" t="n"/>
      <c r="C4295" s="244" t="n"/>
      <c r="D4295" s="244" t="n"/>
      <c r="E4295" s="244" t="n"/>
      <c r="F4295" s="244" t="n"/>
      <c r="G4295" s="244" t="n"/>
      <c r="H4295" s="244" t="n"/>
      <c r="I4295" s="237" t="n"/>
      <c r="J4295" s="204" t="n"/>
      <c r="K4295" s="244" t="n"/>
      <c r="L4295" s="319" t="n"/>
      <c r="M4295" s="244" t="n"/>
      <c r="N4295" s="244" t="n"/>
      <c r="O4295" s="244" t="n"/>
      <c r="P4295" s="244" t="n"/>
      <c r="Q4295" s="244" t="n"/>
      <c r="R4295" s="244" t="n"/>
      <c r="S4295" s="223" t="n"/>
      <c r="T4295" s="244" t="n"/>
      <c r="U4295" s="246" t="n"/>
      <c r="V4295" s="244" t="n"/>
      <c r="W4295" s="244" t="n"/>
      <c r="X4295" s="244" t="n"/>
      <c r="Y4295" s="246" t="n"/>
      <c r="Z4295" s="262" t="n"/>
      <c r="AA4295" s="241" t="n"/>
      <c r="AB4295" s="273" t="n"/>
      <c r="AC4295" s="228" t="n"/>
    </row>
    <row r="4296" ht="15" customHeight="1" s="283">
      <c r="A4296" s="109" t="n"/>
      <c r="B4296" s="222" t="n"/>
      <c r="C4296" s="244" t="n"/>
      <c r="D4296" s="244" t="n"/>
      <c r="E4296" s="244" t="n"/>
      <c r="F4296" s="244" t="n"/>
      <c r="G4296" s="244" t="n"/>
      <c r="H4296" s="244" t="n"/>
      <c r="I4296" s="237" t="n"/>
      <c r="J4296" s="204" t="n"/>
      <c r="K4296" s="244" t="n"/>
      <c r="L4296" s="319" t="n"/>
      <c r="M4296" s="244" t="n"/>
      <c r="N4296" s="244" t="n"/>
      <c r="O4296" s="244" t="n"/>
      <c r="P4296" s="244" t="n"/>
      <c r="Q4296" s="244" t="n"/>
      <c r="R4296" s="244" t="n"/>
      <c r="S4296" s="223" t="n"/>
      <c r="T4296" s="244" t="n"/>
      <c r="U4296" s="246" t="n"/>
      <c r="V4296" s="244" t="n"/>
      <c r="W4296" s="244" t="n"/>
      <c r="X4296" s="244" t="n"/>
      <c r="Y4296" s="246" t="n"/>
      <c r="Z4296" s="262" t="n"/>
      <c r="AA4296" s="241" t="n"/>
      <c r="AB4296" s="273" t="n"/>
      <c r="AC4296" s="228" t="n"/>
    </row>
    <row r="4297" ht="15" customHeight="1" s="283">
      <c r="A4297" s="109" t="n"/>
      <c r="B4297" s="222" t="n"/>
      <c r="C4297" s="244" t="n"/>
      <c r="D4297" s="244" t="n"/>
      <c r="E4297" s="244" t="n"/>
      <c r="F4297" s="244" t="n"/>
      <c r="G4297" s="244" t="n"/>
      <c r="H4297" s="244" t="n"/>
      <c r="I4297" s="237" t="n"/>
      <c r="J4297" s="204" t="n"/>
      <c r="K4297" s="244" t="n"/>
      <c r="L4297" s="319" t="n"/>
      <c r="M4297" s="244" t="n"/>
      <c r="N4297" s="244" t="n"/>
      <c r="O4297" s="244" t="n"/>
      <c r="P4297" s="244" t="n"/>
      <c r="Q4297" s="244" t="n"/>
      <c r="R4297" s="244" t="n"/>
      <c r="S4297" s="223" t="n"/>
      <c r="T4297" s="244" t="n"/>
      <c r="U4297" s="246" t="n"/>
      <c r="V4297" s="244" t="n"/>
      <c r="W4297" s="244" t="n"/>
      <c r="X4297" s="244" t="n"/>
      <c r="Y4297" s="246" t="n"/>
      <c r="Z4297" s="262" t="n"/>
      <c r="AA4297" s="241" t="n"/>
      <c r="AB4297" s="273" t="n"/>
      <c r="AC4297" s="228" t="n"/>
    </row>
    <row r="4298" ht="15" customHeight="1" s="283">
      <c r="A4298" s="109" t="n"/>
      <c r="B4298" s="222" t="n"/>
      <c r="C4298" s="244" t="n"/>
      <c r="D4298" s="244" t="n"/>
      <c r="E4298" s="244" t="n"/>
      <c r="F4298" s="244" t="n"/>
      <c r="G4298" s="244" t="n"/>
      <c r="H4298" s="244" t="n"/>
      <c r="I4298" s="237" t="n"/>
      <c r="J4298" s="204" t="n"/>
      <c r="K4298" s="244" t="n"/>
      <c r="L4298" s="319" t="n"/>
      <c r="M4298" s="244" t="n"/>
      <c r="N4298" s="244" t="n"/>
      <c r="O4298" s="244" t="n"/>
      <c r="P4298" s="244" t="n"/>
      <c r="Q4298" s="244" t="n"/>
      <c r="R4298" s="244" t="n"/>
      <c r="S4298" s="223" t="n"/>
      <c r="T4298" s="244" t="n"/>
      <c r="U4298" s="246" t="n"/>
      <c r="V4298" s="244" t="n"/>
      <c r="W4298" s="244" t="n"/>
      <c r="X4298" s="244" t="n"/>
      <c r="Y4298" s="246" t="n"/>
      <c r="Z4298" s="262" t="n"/>
      <c r="AA4298" s="241" t="n"/>
      <c r="AB4298" s="273" t="n"/>
      <c r="AC4298" s="228" t="n"/>
    </row>
    <row r="4299" ht="15" customHeight="1" s="283">
      <c r="A4299" s="109" t="n"/>
      <c r="B4299" s="222" t="n"/>
      <c r="C4299" s="244" t="n"/>
      <c r="D4299" s="244" t="n"/>
      <c r="E4299" s="244" t="n"/>
      <c r="F4299" s="244" t="n"/>
      <c r="G4299" s="244" t="n"/>
      <c r="H4299" s="244" t="n"/>
      <c r="I4299" s="237" t="n"/>
      <c r="J4299" s="204" t="n"/>
      <c r="K4299" s="244" t="n"/>
      <c r="L4299" s="319" t="n"/>
      <c r="M4299" s="244" t="n"/>
      <c r="N4299" s="244" t="n"/>
      <c r="O4299" s="244" t="n"/>
      <c r="P4299" s="244" t="n"/>
      <c r="Q4299" s="244" t="n"/>
      <c r="R4299" s="244" t="n"/>
      <c r="S4299" s="223" t="n"/>
      <c r="T4299" s="244" t="n"/>
      <c r="U4299" s="246" t="n"/>
      <c r="V4299" s="244" t="n"/>
      <c r="W4299" s="244" t="n"/>
      <c r="X4299" s="244" t="n"/>
      <c r="Y4299" s="246" t="n"/>
      <c r="Z4299" s="262" t="n"/>
      <c r="AA4299" s="241" t="n"/>
      <c r="AB4299" s="273" t="n"/>
      <c r="AC4299" s="228" t="n"/>
    </row>
    <row r="4300" ht="15" customHeight="1" s="283">
      <c r="A4300" s="109" t="n"/>
      <c r="B4300" s="222" t="n"/>
      <c r="C4300" s="244" t="n"/>
      <c r="D4300" s="244" t="n"/>
      <c r="E4300" s="244" t="n"/>
      <c r="F4300" s="244" t="n"/>
      <c r="G4300" s="244" t="n"/>
      <c r="H4300" s="244" t="n"/>
      <c r="I4300" s="237" t="n"/>
      <c r="J4300" s="204" t="n"/>
      <c r="K4300" s="244" t="n"/>
      <c r="L4300" s="319" t="n"/>
      <c r="M4300" s="244" t="n"/>
      <c r="N4300" s="244" t="n"/>
      <c r="O4300" s="244" t="n"/>
      <c r="P4300" s="244" t="n"/>
      <c r="Q4300" s="244" t="n"/>
      <c r="R4300" s="244" t="n"/>
      <c r="S4300" s="223" t="n"/>
      <c r="T4300" s="244" t="n"/>
      <c r="U4300" s="246" t="n"/>
      <c r="V4300" s="244" t="n"/>
      <c r="W4300" s="244" t="n"/>
      <c r="X4300" s="244" t="n"/>
      <c r="Y4300" s="246" t="n"/>
      <c r="Z4300" s="262" t="n"/>
      <c r="AA4300" s="241" t="n"/>
      <c r="AB4300" s="273" t="n"/>
      <c r="AC4300" s="228" t="n"/>
    </row>
    <row r="4301" ht="15" customHeight="1" s="283">
      <c r="A4301" s="109" t="n"/>
      <c r="B4301" s="222" t="n"/>
      <c r="C4301" s="244" t="n"/>
      <c r="D4301" s="244" t="n"/>
      <c r="E4301" s="244" t="n"/>
      <c r="F4301" s="244" t="n"/>
      <c r="G4301" s="244" t="n"/>
      <c r="H4301" s="244" t="n"/>
      <c r="I4301" s="237" t="n"/>
      <c r="J4301" s="204" t="n"/>
      <c r="K4301" s="244" t="n"/>
      <c r="L4301" s="319" t="n"/>
      <c r="M4301" s="244" t="n"/>
      <c r="N4301" s="244" t="n"/>
      <c r="O4301" s="244" t="n"/>
      <c r="P4301" s="244" t="n"/>
      <c r="Q4301" s="244" t="n"/>
      <c r="R4301" s="244" t="n"/>
      <c r="S4301" s="223" t="n"/>
      <c r="T4301" s="244" t="n"/>
      <c r="U4301" s="246" t="n"/>
      <c r="V4301" s="244" t="n"/>
      <c r="W4301" s="244" t="n"/>
      <c r="X4301" s="244" t="n"/>
      <c r="Y4301" s="246" t="n"/>
      <c r="Z4301" s="262" t="n"/>
      <c r="AA4301" s="241" t="n"/>
      <c r="AB4301" s="273" t="n"/>
      <c r="AC4301" s="228" t="n"/>
    </row>
    <row r="4302" ht="15" customHeight="1" s="283">
      <c r="A4302" s="109" t="n"/>
      <c r="B4302" s="222" t="n"/>
      <c r="C4302" s="244" t="n"/>
      <c r="D4302" s="244" t="n"/>
      <c r="E4302" s="244" t="n"/>
      <c r="F4302" s="244" t="n"/>
      <c r="G4302" s="244" t="n"/>
      <c r="H4302" s="244" t="n"/>
      <c r="I4302" s="237" t="n"/>
      <c r="J4302" s="204" t="n"/>
      <c r="K4302" s="244" t="n"/>
      <c r="L4302" s="319" t="n"/>
      <c r="M4302" s="244" t="n"/>
      <c r="N4302" s="244" t="n"/>
      <c r="O4302" s="244" t="n"/>
      <c r="P4302" s="244" t="n"/>
      <c r="Q4302" s="244" t="n"/>
      <c r="R4302" s="244" t="n"/>
      <c r="S4302" s="223" t="n"/>
      <c r="T4302" s="244" t="n"/>
      <c r="U4302" s="246" t="n"/>
      <c r="V4302" s="244" t="n"/>
      <c r="W4302" s="244" t="n"/>
      <c r="X4302" s="244" t="n"/>
      <c r="Y4302" s="246" t="n"/>
      <c r="Z4302" s="262" t="n"/>
      <c r="AA4302" s="241" t="n"/>
      <c r="AB4302" s="273" t="n"/>
      <c r="AC4302" s="228" t="n"/>
    </row>
    <row r="4303" ht="15" customHeight="1" s="283">
      <c r="A4303" s="109" t="n"/>
      <c r="B4303" s="222" t="n"/>
      <c r="C4303" s="244" t="n"/>
      <c r="D4303" s="244" t="n"/>
      <c r="E4303" s="244" t="n"/>
      <c r="F4303" s="244" t="n"/>
      <c r="G4303" s="244" t="n"/>
      <c r="H4303" s="244" t="n"/>
      <c r="I4303" s="237" t="n"/>
      <c r="J4303" s="204" t="n"/>
      <c r="K4303" s="244" t="n"/>
      <c r="L4303" s="319" t="n"/>
      <c r="M4303" s="244" t="n"/>
      <c r="N4303" s="244" t="n"/>
      <c r="O4303" s="244" t="n"/>
      <c r="P4303" s="244" t="n"/>
      <c r="Q4303" s="244" t="n"/>
      <c r="R4303" s="244" t="n"/>
      <c r="S4303" s="223" t="n"/>
      <c r="T4303" s="244" t="n"/>
      <c r="U4303" s="246" t="n"/>
      <c r="V4303" s="244" t="n"/>
      <c r="W4303" s="244" t="n"/>
      <c r="X4303" s="244" t="n"/>
      <c r="Y4303" s="246" t="n"/>
      <c r="Z4303" s="262" t="n"/>
      <c r="AA4303" s="241" t="n"/>
      <c r="AB4303" s="273" t="n"/>
      <c r="AC4303" s="228" t="n"/>
    </row>
    <row r="4304" ht="15" customHeight="1" s="283">
      <c r="A4304" s="109" t="n"/>
      <c r="B4304" s="222" t="n"/>
      <c r="C4304" s="244" t="n"/>
      <c r="D4304" s="244" t="n"/>
      <c r="E4304" s="244" t="n"/>
      <c r="F4304" s="244" t="n"/>
      <c r="G4304" s="244" t="n"/>
      <c r="H4304" s="244" t="n"/>
      <c r="I4304" s="237" t="n"/>
      <c r="J4304" s="204" t="n"/>
      <c r="K4304" s="244" t="n"/>
      <c r="L4304" s="319" t="n"/>
      <c r="M4304" s="244" t="n"/>
      <c r="N4304" s="244" t="n"/>
      <c r="O4304" s="244" t="n"/>
      <c r="P4304" s="244" t="n"/>
      <c r="Q4304" s="244" t="n"/>
      <c r="R4304" s="244" t="n"/>
      <c r="S4304" s="223" t="n"/>
      <c r="T4304" s="244" t="n"/>
      <c r="U4304" s="246" t="n"/>
      <c r="V4304" s="244" t="n"/>
      <c r="W4304" s="244" t="n"/>
      <c r="X4304" s="244" t="n"/>
      <c r="Y4304" s="246" t="n"/>
      <c r="Z4304" s="262" t="n"/>
      <c r="AA4304" s="241" t="n"/>
      <c r="AB4304" s="273" t="n"/>
      <c r="AC4304" s="228" t="n"/>
    </row>
    <row r="4305" ht="15" customHeight="1" s="283">
      <c r="A4305" s="109" t="n"/>
      <c r="B4305" s="222" t="n"/>
      <c r="C4305" s="244" t="n"/>
      <c r="D4305" s="244" t="n"/>
      <c r="E4305" s="244" t="n"/>
      <c r="F4305" s="244" t="n"/>
      <c r="G4305" s="244" t="n"/>
      <c r="H4305" s="244" t="n"/>
      <c r="I4305" s="237" t="n"/>
      <c r="J4305" s="204" t="n"/>
      <c r="K4305" s="244" t="n"/>
      <c r="L4305" s="319" t="n"/>
      <c r="M4305" s="244" t="n"/>
      <c r="N4305" s="244" t="n"/>
      <c r="O4305" s="244" t="n"/>
      <c r="P4305" s="244" t="n"/>
      <c r="Q4305" s="244" t="n"/>
      <c r="R4305" s="244" t="n"/>
      <c r="S4305" s="223" t="n"/>
      <c r="T4305" s="244" t="n"/>
      <c r="U4305" s="246" t="n"/>
      <c r="V4305" s="244" t="n"/>
      <c r="W4305" s="244" t="n"/>
      <c r="X4305" s="244" t="n"/>
      <c r="Y4305" s="246" t="n"/>
      <c r="Z4305" s="262" t="n"/>
      <c r="AA4305" s="241" t="n"/>
      <c r="AB4305" s="273" t="n"/>
      <c r="AC4305" s="228" t="n"/>
    </row>
    <row r="4306" ht="15" customHeight="1" s="283">
      <c r="A4306" s="109" t="n"/>
      <c r="B4306" s="222" t="n"/>
      <c r="C4306" s="244" t="n"/>
      <c r="D4306" s="244" t="n"/>
      <c r="E4306" s="244" t="n"/>
      <c r="F4306" s="244" t="n"/>
      <c r="G4306" s="244" t="n"/>
      <c r="H4306" s="244" t="n"/>
      <c r="I4306" s="237" t="n"/>
      <c r="J4306" s="204" t="n"/>
      <c r="K4306" s="244" t="n"/>
      <c r="L4306" s="319" t="n"/>
      <c r="M4306" s="244" t="n"/>
      <c r="N4306" s="244" t="n"/>
      <c r="O4306" s="244" t="n"/>
      <c r="P4306" s="244" t="n"/>
      <c r="Q4306" s="244" t="n"/>
      <c r="R4306" s="244" t="n"/>
      <c r="S4306" s="223" t="n"/>
      <c r="T4306" s="244" t="n"/>
      <c r="U4306" s="246" t="n"/>
      <c r="V4306" s="244" t="n"/>
      <c r="W4306" s="244" t="n"/>
      <c r="X4306" s="244" t="n"/>
      <c r="Y4306" s="246" t="n"/>
      <c r="Z4306" s="262" t="n"/>
      <c r="AA4306" s="241" t="n"/>
      <c r="AB4306" s="273" t="n"/>
      <c r="AC4306" s="228" t="n"/>
    </row>
    <row r="4307" ht="15" customHeight="1" s="283">
      <c r="A4307" s="109" t="n"/>
      <c r="B4307" s="222" t="n"/>
      <c r="C4307" s="244" t="n"/>
      <c r="D4307" s="244" t="n"/>
      <c r="E4307" s="244" t="n"/>
      <c r="F4307" s="244" t="n"/>
      <c r="G4307" s="244" t="n"/>
      <c r="H4307" s="244" t="n"/>
      <c r="I4307" s="237" t="n"/>
      <c r="J4307" s="204" t="n"/>
      <c r="K4307" s="244" t="n"/>
      <c r="L4307" s="319" t="n"/>
      <c r="M4307" s="244" t="n"/>
      <c r="N4307" s="244" t="n"/>
      <c r="O4307" s="244" t="n"/>
      <c r="P4307" s="244" t="n"/>
      <c r="Q4307" s="244" t="n"/>
      <c r="R4307" s="244" t="n"/>
      <c r="S4307" s="223" t="n"/>
      <c r="T4307" s="244" t="n"/>
      <c r="U4307" s="246" t="n"/>
      <c r="V4307" s="244" t="n"/>
      <c r="W4307" s="244" t="n"/>
      <c r="X4307" s="244" t="n"/>
      <c r="Y4307" s="246" t="n"/>
      <c r="Z4307" s="262" t="n"/>
      <c r="AA4307" s="241" t="n"/>
      <c r="AB4307" s="273" t="n"/>
      <c r="AC4307" s="228" t="n"/>
    </row>
    <row r="4308" ht="15" customHeight="1" s="283">
      <c r="A4308" s="109" t="n"/>
      <c r="B4308" s="222" t="n"/>
      <c r="C4308" s="244" t="n"/>
      <c r="D4308" s="244" t="n"/>
      <c r="E4308" s="244" t="n"/>
      <c r="F4308" s="244" t="n"/>
      <c r="G4308" s="244" t="n"/>
      <c r="H4308" s="244" t="n"/>
      <c r="I4308" s="237" t="n"/>
      <c r="J4308" s="204" t="n"/>
      <c r="K4308" s="244" t="n"/>
      <c r="L4308" s="319" t="n"/>
      <c r="M4308" s="244" t="n"/>
      <c r="N4308" s="244" t="n"/>
      <c r="O4308" s="244" t="n"/>
      <c r="P4308" s="244" t="n"/>
      <c r="Q4308" s="244" t="n"/>
      <c r="R4308" s="244" t="n"/>
      <c r="S4308" s="223" t="n"/>
      <c r="T4308" s="244" t="n"/>
      <c r="U4308" s="246" t="n"/>
      <c r="V4308" s="244" t="n"/>
      <c r="W4308" s="244" t="n"/>
      <c r="X4308" s="244" t="n"/>
      <c r="Y4308" s="246" t="n"/>
      <c r="Z4308" s="262" t="n"/>
      <c r="AA4308" s="241" t="n"/>
      <c r="AB4308" s="273" t="n"/>
      <c r="AC4308" s="228" t="n"/>
    </row>
    <row r="4309" ht="15" customHeight="1" s="283">
      <c r="A4309" s="109" t="n"/>
      <c r="B4309" s="222" t="n"/>
      <c r="C4309" s="244" t="n"/>
      <c r="D4309" s="244" t="n"/>
      <c r="E4309" s="244" t="n"/>
      <c r="F4309" s="244" t="n"/>
      <c r="G4309" s="244" t="n"/>
      <c r="H4309" s="244" t="n"/>
      <c r="I4309" s="237" t="n"/>
      <c r="J4309" s="204" t="n"/>
      <c r="K4309" s="244" t="n"/>
      <c r="L4309" s="319" t="n"/>
      <c r="M4309" s="244" t="n"/>
      <c r="N4309" s="244" t="n"/>
      <c r="O4309" s="244" t="n"/>
      <c r="P4309" s="244" t="n"/>
      <c r="Q4309" s="244" t="n"/>
      <c r="R4309" s="244" t="n"/>
      <c r="S4309" s="223" t="n"/>
      <c r="T4309" s="244" t="n"/>
      <c r="U4309" s="246" t="n"/>
      <c r="V4309" s="244" t="n"/>
      <c r="W4309" s="244" t="n"/>
      <c r="X4309" s="244" t="n"/>
      <c r="Y4309" s="246" t="n"/>
      <c r="Z4309" s="262" t="n"/>
      <c r="AA4309" s="241" t="n"/>
      <c r="AB4309" s="273" t="n"/>
      <c r="AC4309" s="228" t="n"/>
    </row>
    <row r="4310" ht="15" customHeight="1" s="283">
      <c r="A4310" s="109" t="n"/>
      <c r="B4310" s="222" t="n"/>
      <c r="C4310" s="244" t="n"/>
      <c r="D4310" s="244" t="n"/>
      <c r="E4310" s="244" t="n"/>
      <c r="F4310" s="244" t="n"/>
      <c r="G4310" s="244" t="n"/>
      <c r="H4310" s="244" t="n"/>
      <c r="I4310" s="237" t="n"/>
      <c r="J4310" s="204" t="n"/>
      <c r="K4310" s="244" t="n"/>
      <c r="L4310" s="319" t="n"/>
      <c r="M4310" s="244" t="n"/>
      <c r="N4310" s="244" t="n"/>
      <c r="O4310" s="244" t="n"/>
      <c r="P4310" s="244" t="n"/>
      <c r="Q4310" s="244" t="n"/>
      <c r="R4310" s="244" t="n"/>
      <c r="S4310" s="223" t="n"/>
      <c r="T4310" s="244" t="n"/>
      <c r="U4310" s="246" t="n"/>
      <c r="V4310" s="244" t="n"/>
      <c r="W4310" s="244" t="n"/>
      <c r="X4310" s="244" t="n"/>
      <c r="Y4310" s="246" t="n"/>
      <c r="Z4310" s="262" t="n"/>
      <c r="AA4310" s="241" t="n"/>
      <c r="AB4310" s="273" t="n"/>
      <c r="AC4310" s="228" t="n"/>
    </row>
    <row r="4311" ht="15" customHeight="1" s="283">
      <c r="A4311" s="109" t="n"/>
      <c r="B4311" s="222" t="n"/>
      <c r="C4311" s="244" t="n"/>
      <c r="D4311" s="244" t="n"/>
      <c r="E4311" s="244" t="n"/>
      <c r="F4311" s="244" t="n"/>
      <c r="G4311" s="244" t="n"/>
      <c r="H4311" s="244" t="n"/>
      <c r="I4311" s="237" t="n"/>
      <c r="J4311" s="204" t="n"/>
      <c r="K4311" s="244" t="n"/>
      <c r="L4311" s="319" t="n"/>
      <c r="M4311" s="244" t="n"/>
      <c r="N4311" s="244" t="n"/>
      <c r="O4311" s="244" t="n"/>
      <c r="P4311" s="244" t="n"/>
      <c r="Q4311" s="244" t="n"/>
      <c r="R4311" s="244" t="n"/>
      <c r="S4311" s="223" t="n"/>
      <c r="T4311" s="244" t="n"/>
      <c r="U4311" s="246" t="n"/>
      <c r="V4311" s="244" t="n"/>
      <c r="W4311" s="244" t="n"/>
      <c r="X4311" s="244" t="n"/>
      <c r="Y4311" s="246" t="n"/>
      <c r="Z4311" s="262" t="n"/>
      <c r="AA4311" s="241" t="n"/>
      <c r="AB4311" s="273" t="n"/>
      <c r="AC4311" s="228" t="n"/>
    </row>
    <row r="4312" ht="15" customHeight="1" s="283">
      <c r="A4312" s="109" t="n"/>
      <c r="B4312" s="222" t="n"/>
      <c r="C4312" s="244" t="n"/>
      <c r="D4312" s="244" t="n"/>
      <c r="E4312" s="244" t="n"/>
      <c r="F4312" s="244" t="n"/>
      <c r="G4312" s="244" t="n"/>
      <c r="H4312" s="244" t="n"/>
      <c r="I4312" s="237" t="n"/>
      <c r="J4312" s="204" t="n"/>
      <c r="K4312" s="244" t="n"/>
      <c r="L4312" s="319" t="n"/>
      <c r="M4312" s="244" t="n"/>
      <c r="N4312" s="244" t="n"/>
      <c r="O4312" s="244" t="n"/>
      <c r="P4312" s="244" t="n"/>
      <c r="Q4312" s="244" t="n"/>
      <c r="R4312" s="244" t="n"/>
      <c r="S4312" s="223" t="n"/>
      <c r="T4312" s="244" t="n"/>
      <c r="U4312" s="246" t="n"/>
      <c r="V4312" s="244" t="n"/>
      <c r="W4312" s="244" t="n"/>
      <c r="X4312" s="244" t="n"/>
      <c r="Y4312" s="246" t="n"/>
      <c r="Z4312" s="262" t="n"/>
      <c r="AA4312" s="241" t="n"/>
      <c r="AB4312" s="273" t="n"/>
      <c r="AC4312" s="228" t="n"/>
    </row>
    <row r="4313" ht="15" customHeight="1" s="283">
      <c r="A4313" s="109" t="n"/>
      <c r="B4313" s="222" t="n"/>
      <c r="C4313" s="244" t="n"/>
      <c r="D4313" s="244" t="n"/>
      <c r="E4313" s="244" t="n"/>
      <c r="F4313" s="244" t="n"/>
      <c r="G4313" s="244" t="n"/>
      <c r="H4313" s="244" t="n"/>
      <c r="I4313" s="237" t="n"/>
      <c r="J4313" s="204" t="n"/>
      <c r="K4313" s="244" t="n"/>
      <c r="L4313" s="319" t="n"/>
      <c r="M4313" s="244" t="n"/>
      <c r="N4313" s="244" t="n"/>
      <c r="O4313" s="244" t="n"/>
      <c r="P4313" s="244" t="n"/>
      <c r="Q4313" s="244" t="n"/>
      <c r="R4313" s="244" t="n"/>
      <c r="S4313" s="223" t="n"/>
      <c r="T4313" s="244" t="n"/>
      <c r="U4313" s="246" t="n"/>
      <c r="V4313" s="244" t="n"/>
      <c r="W4313" s="244" t="n"/>
      <c r="X4313" s="244" t="n"/>
      <c r="Y4313" s="246" t="n"/>
      <c r="Z4313" s="262" t="n"/>
      <c r="AA4313" s="241" t="n"/>
      <c r="AB4313" s="273" t="n"/>
      <c r="AC4313" s="228" t="n"/>
    </row>
    <row r="4314" ht="15" customHeight="1" s="283">
      <c r="A4314" s="109" t="n"/>
      <c r="B4314" s="222" t="n"/>
      <c r="C4314" s="244" t="n"/>
      <c r="D4314" s="244" t="n"/>
      <c r="E4314" s="244" t="n"/>
      <c r="F4314" s="244" t="n"/>
      <c r="G4314" s="244" t="n"/>
      <c r="H4314" s="244" t="n"/>
      <c r="I4314" s="237" t="n"/>
      <c r="J4314" s="204" t="n"/>
      <c r="K4314" s="244" t="n"/>
      <c r="L4314" s="319" t="n"/>
      <c r="M4314" s="244" t="n"/>
      <c r="N4314" s="244" t="n"/>
      <c r="O4314" s="244" t="n"/>
      <c r="P4314" s="244" t="n"/>
      <c r="Q4314" s="244" t="n"/>
      <c r="R4314" s="244" t="n"/>
      <c r="S4314" s="223" t="n"/>
      <c r="T4314" s="244" t="n"/>
      <c r="U4314" s="246" t="n"/>
      <c r="V4314" s="244" t="n"/>
      <c r="W4314" s="244" t="n"/>
      <c r="X4314" s="244" t="n"/>
      <c r="Y4314" s="246" t="n"/>
      <c r="Z4314" s="262" t="n"/>
      <c r="AA4314" s="241" t="n"/>
      <c r="AB4314" s="273" t="n"/>
      <c r="AC4314" s="228" t="n"/>
    </row>
    <row r="4315" ht="15" customHeight="1" s="283">
      <c r="A4315" s="109" t="n"/>
      <c r="B4315" s="222" t="n"/>
      <c r="C4315" s="244" t="n"/>
      <c r="D4315" s="244" t="n"/>
      <c r="E4315" s="244" t="n"/>
      <c r="F4315" s="244" t="n"/>
      <c r="G4315" s="244" t="n"/>
      <c r="H4315" s="244" t="n"/>
      <c r="I4315" s="237" t="n"/>
      <c r="J4315" s="204" t="n"/>
      <c r="K4315" s="244" t="n"/>
      <c r="L4315" s="319" t="n"/>
      <c r="M4315" s="244" t="n"/>
      <c r="N4315" s="244" t="n"/>
      <c r="O4315" s="244" t="n"/>
      <c r="P4315" s="244" t="n"/>
      <c r="Q4315" s="244" t="n"/>
      <c r="R4315" s="244" t="n"/>
      <c r="S4315" s="223" t="n"/>
      <c r="T4315" s="244" t="n"/>
      <c r="U4315" s="246" t="n"/>
      <c r="V4315" s="244" t="n"/>
      <c r="W4315" s="244" t="n"/>
      <c r="X4315" s="244" t="n"/>
      <c r="Y4315" s="246" t="n"/>
      <c r="Z4315" s="262" t="n"/>
      <c r="AA4315" s="241" t="n"/>
      <c r="AB4315" s="273" t="n"/>
      <c r="AC4315" s="228" t="n"/>
    </row>
    <row r="4316" ht="15" customHeight="1" s="283">
      <c r="A4316" s="109" t="n"/>
      <c r="B4316" s="222" t="n"/>
      <c r="C4316" s="244" t="n"/>
      <c r="D4316" s="244" t="n"/>
      <c r="E4316" s="244" t="n"/>
      <c r="F4316" s="244" t="n"/>
      <c r="G4316" s="244" t="n"/>
      <c r="H4316" s="244" t="n"/>
      <c r="I4316" s="237" t="n"/>
      <c r="J4316" s="204" t="n"/>
      <c r="K4316" s="244" t="n"/>
      <c r="L4316" s="319" t="n"/>
      <c r="M4316" s="244" t="n"/>
      <c r="N4316" s="244" t="n"/>
      <c r="O4316" s="244" t="n"/>
      <c r="P4316" s="244" t="n"/>
      <c r="Q4316" s="244" t="n"/>
      <c r="R4316" s="244" t="n"/>
      <c r="S4316" s="223" t="n"/>
      <c r="T4316" s="244" t="n"/>
      <c r="U4316" s="246" t="n"/>
      <c r="V4316" s="244" t="n"/>
      <c r="W4316" s="244" t="n"/>
      <c r="X4316" s="244" t="n"/>
      <c r="Y4316" s="246" t="n"/>
      <c r="Z4316" s="262" t="n"/>
      <c r="AA4316" s="241" t="n"/>
      <c r="AB4316" s="273" t="n"/>
      <c r="AC4316" s="228" t="n"/>
    </row>
    <row r="4317" ht="15" customHeight="1" s="283">
      <c r="A4317" s="109" t="n"/>
      <c r="B4317" s="222" t="n"/>
      <c r="C4317" s="244" t="n"/>
      <c r="D4317" s="244" t="n"/>
      <c r="E4317" s="244" t="n"/>
      <c r="F4317" s="244" t="n"/>
      <c r="G4317" s="244" t="n"/>
      <c r="H4317" s="244" t="n"/>
      <c r="I4317" s="237" t="n"/>
      <c r="J4317" s="204" t="n"/>
      <c r="K4317" s="244" t="n"/>
      <c r="L4317" s="319" t="n"/>
      <c r="M4317" s="244" t="n"/>
      <c r="N4317" s="244" t="n"/>
      <c r="O4317" s="244" t="n"/>
      <c r="P4317" s="244" t="n"/>
      <c r="Q4317" s="244" t="n"/>
      <c r="R4317" s="244" t="n"/>
      <c r="S4317" s="223" t="n"/>
      <c r="T4317" s="244" t="n"/>
      <c r="U4317" s="246" t="n"/>
      <c r="V4317" s="244" t="n"/>
      <c r="W4317" s="244" t="n"/>
      <c r="X4317" s="244" t="n"/>
      <c r="Y4317" s="246" t="n"/>
      <c r="Z4317" s="262" t="n"/>
      <c r="AA4317" s="241" t="n"/>
      <c r="AB4317" s="273" t="n"/>
      <c r="AC4317" s="228" t="n"/>
    </row>
    <row r="4318" ht="15" customHeight="1" s="283">
      <c r="A4318" s="109" t="n"/>
      <c r="B4318" s="222" t="n"/>
      <c r="C4318" s="244" t="n"/>
      <c r="D4318" s="244" t="n"/>
      <c r="E4318" s="244" t="n"/>
      <c r="F4318" s="244" t="n"/>
      <c r="G4318" s="244" t="n"/>
      <c r="H4318" s="244" t="n"/>
      <c r="I4318" s="237" t="n"/>
      <c r="J4318" s="204" t="n"/>
      <c r="K4318" s="244" t="n"/>
      <c r="L4318" s="319" t="n"/>
      <c r="M4318" s="244" t="n"/>
      <c r="N4318" s="244" t="n"/>
      <c r="O4318" s="244" t="n"/>
      <c r="P4318" s="244" t="n"/>
      <c r="Q4318" s="244" t="n"/>
      <c r="R4318" s="244" t="n"/>
      <c r="S4318" s="223" t="n"/>
      <c r="T4318" s="244" t="n"/>
      <c r="U4318" s="246" t="n"/>
      <c r="V4318" s="244" t="n"/>
      <c r="W4318" s="244" t="n"/>
      <c r="X4318" s="244" t="n"/>
      <c r="Y4318" s="246" t="n"/>
      <c r="Z4318" s="262" t="n"/>
      <c r="AA4318" s="241" t="n"/>
      <c r="AB4318" s="273" t="n"/>
      <c r="AC4318" s="228" t="n"/>
    </row>
    <row r="4319" ht="15" customHeight="1" s="283">
      <c r="A4319" s="109" t="n"/>
      <c r="B4319" s="222" t="n"/>
      <c r="C4319" s="244" t="n"/>
      <c r="D4319" s="244" t="n"/>
      <c r="E4319" s="244" t="n"/>
      <c r="F4319" s="244" t="n"/>
      <c r="G4319" s="244" t="n"/>
      <c r="H4319" s="244" t="n"/>
      <c r="I4319" s="237" t="n"/>
      <c r="J4319" s="204" t="n"/>
      <c r="K4319" s="244" t="n"/>
      <c r="L4319" s="319" t="n"/>
      <c r="M4319" s="244" t="n"/>
      <c r="N4319" s="244" t="n"/>
      <c r="O4319" s="244" t="n"/>
      <c r="P4319" s="244" t="n"/>
      <c r="Q4319" s="244" t="n"/>
      <c r="R4319" s="244" t="n"/>
      <c r="S4319" s="223" t="n"/>
      <c r="T4319" s="244" t="n"/>
      <c r="U4319" s="246" t="n"/>
      <c r="V4319" s="244" t="n"/>
      <c r="W4319" s="244" t="n"/>
      <c r="X4319" s="244" t="n"/>
      <c r="Y4319" s="246" t="n"/>
      <c r="Z4319" s="262" t="n"/>
      <c r="AA4319" s="241" t="n"/>
      <c r="AB4319" s="273" t="n"/>
      <c r="AC4319" s="228" t="n"/>
    </row>
    <row r="4320" ht="15" customHeight="1" s="283">
      <c r="A4320" s="109" t="n"/>
      <c r="B4320" s="222" t="n"/>
      <c r="C4320" s="244" t="n"/>
      <c r="D4320" s="244" t="n"/>
      <c r="E4320" s="244" t="n"/>
      <c r="F4320" s="244" t="n"/>
      <c r="G4320" s="244" t="n"/>
      <c r="H4320" s="244" t="n"/>
      <c r="I4320" s="237" t="n"/>
      <c r="J4320" s="204" t="n"/>
      <c r="K4320" s="244" t="n"/>
      <c r="L4320" s="319" t="n"/>
      <c r="M4320" s="244" t="n"/>
      <c r="N4320" s="244" t="n"/>
      <c r="O4320" s="244" t="n"/>
      <c r="P4320" s="244" t="n"/>
      <c r="Q4320" s="244" t="n"/>
      <c r="R4320" s="244" t="n"/>
      <c r="S4320" s="223" t="n"/>
      <c r="T4320" s="244" t="n"/>
      <c r="U4320" s="246" t="n"/>
      <c r="V4320" s="244" t="n"/>
      <c r="W4320" s="244" t="n"/>
      <c r="X4320" s="244" t="n"/>
      <c r="Y4320" s="246" t="n"/>
      <c r="Z4320" s="262" t="n"/>
      <c r="AA4320" s="241" t="n"/>
      <c r="AB4320" s="273" t="n"/>
      <c r="AC4320" s="228" t="n"/>
    </row>
    <row r="4321" ht="15" customHeight="1" s="283">
      <c r="A4321" s="109" t="n"/>
      <c r="B4321" s="222" t="n"/>
      <c r="C4321" s="244" t="n"/>
      <c r="D4321" s="244" t="n"/>
      <c r="E4321" s="244" t="n"/>
      <c r="F4321" s="244" t="n"/>
      <c r="G4321" s="244" t="n"/>
      <c r="H4321" s="244" t="n"/>
      <c r="I4321" s="237" t="n"/>
      <c r="J4321" s="204" t="n"/>
      <c r="K4321" s="244" t="n"/>
      <c r="L4321" s="319" t="n"/>
      <c r="M4321" s="244" t="n"/>
      <c r="N4321" s="244" t="n"/>
      <c r="O4321" s="244" t="n"/>
      <c r="P4321" s="244" t="n"/>
      <c r="Q4321" s="244" t="n"/>
      <c r="R4321" s="244" t="n"/>
      <c r="S4321" s="223" t="n"/>
      <c r="T4321" s="244" t="n"/>
      <c r="U4321" s="246" t="n"/>
      <c r="V4321" s="244" t="n"/>
      <c r="W4321" s="244" t="n"/>
      <c r="X4321" s="244" t="n"/>
      <c r="Y4321" s="246" t="n"/>
      <c r="Z4321" s="262" t="n"/>
      <c r="AA4321" s="241" t="n"/>
      <c r="AB4321" s="273" t="n"/>
      <c r="AC4321" s="228" t="n"/>
    </row>
    <row r="4322" ht="15" customHeight="1" s="283">
      <c r="A4322" s="109" t="n"/>
      <c r="B4322" s="222" t="n"/>
      <c r="C4322" s="244" t="n"/>
      <c r="D4322" s="244" t="n"/>
      <c r="E4322" s="244" t="n"/>
      <c r="F4322" s="244" t="n"/>
      <c r="G4322" s="244" t="n"/>
      <c r="H4322" s="244" t="n"/>
      <c r="I4322" s="237" t="n"/>
      <c r="J4322" s="204" t="n"/>
      <c r="K4322" s="244" t="n"/>
      <c r="L4322" s="319" t="n"/>
      <c r="M4322" s="244" t="n"/>
      <c r="N4322" s="244" t="n"/>
      <c r="O4322" s="244" t="n"/>
      <c r="P4322" s="244" t="n"/>
      <c r="Q4322" s="244" t="n"/>
      <c r="R4322" s="244" t="n"/>
      <c r="S4322" s="223" t="n"/>
      <c r="T4322" s="244" t="n"/>
      <c r="U4322" s="246" t="n"/>
      <c r="V4322" s="244" t="n"/>
      <c r="W4322" s="244" t="n"/>
      <c r="X4322" s="244" t="n"/>
      <c r="Y4322" s="246" t="n"/>
      <c r="Z4322" s="262" t="n"/>
      <c r="AA4322" s="241" t="n"/>
      <c r="AB4322" s="273" t="n"/>
      <c r="AC4322" s="228" t="n"/>
    </row>
    <row r="4323" ht="15" customHeight="1" s="283">
      <c r="A4323" s="109" t="n"/>
      <c r="B4323" s="222" t="n"/>
      <c r="C4323" s="244" t="n"/>
      <c r="D4323" s="244" t="n"/>
      <c r="E4323" s="244" t="n"/>
      <c r="F4323" s="244" t="n"/>
      <c r="G4323" s="244" t="n"/>
      <c r="H4323" s="244" t="n"/>
      <c r="I4323" s="237" t="n"/>
      <c r="J4323" s="204" t="n"/>
      <c r="K4323" s="244" t="n"/>
      <c r="L4323" s="319" t="n"/>
      <c r="M4323" s="244" t="n"/>
      <c r="N4323" s="244" t="n"/>
      <c r="O4323" s="244" t="n"/>
      <c r="P4323" s="244" t="n"/>
      <c r="Q4323" s="244" t="n"/>
      <c r="R4323" s="244" t="n"/>
      <c r="S4323" s="223" t="n"/>
      <c r="T4323" s="244" t="n"/>
      <c r="U4323" s="246" t="n"/>
      <c r="V4323" s="244" t="n"/>
      <c r="W4323" s="244" t="n"/>
      <c r="X4323" s="244" t="n"/>
      <c r="Y4323" s="246" t="n"/>
      <c r="Z4323" s="262" t="n"/>
      <c r="AA4323" s="241" t="n"/>
      <c r="AB4323" s="273" t="n"/>
      <c r="AC4323" s="228" t="n"/>
    </row>
    <row r="4324" ht="15" customHeight="1" s="283">
      <c r="A4324" s="109" t="n"/>
      <c r="B4324" s="222" t="n"/>
      <c r="C4324" s="244" t="n"/>
      <c r="D4324" s="244" t="n"/>
      <c r="E4324" s="244" t="n"/>
      <c r="F4324" s="244" t="n"/>
      <c r="G4324" s="244" t="n"/>
      <c r="H4324" s="244" t="n"/>
      <c r="I4324" s="237" t="n"/>
      <c r="J4324" s="204" t="n"/>
      <c r="K4324" s="244" t="n"/>
      <c r="L4324" s="319" t="n"/>
      <c r="M4324" s="244" t="n"/>
      <c r="N4324" s="244" t="n"/>
      <c r="O4324" s="244" t="n"/>
      <c r="P4324" s="244" t="n"/>
      <c r="Q4324" s="244" t="n"/>
      <c r="R4324" s="244" t="n"/>
      <c r="S4324" s="223" t="n"/>
      <c r="T4324" s="244" t="n"/>
      <c r="U4324" s="246" t="n"/>
      <c r="V4324" s="244" t="n"/>
      <c r="W4324" s="244" t="n"/>
      <c r="X4324" s="244" t="n"/>
      <c r="Y4324" s="246" t="n"/>
      <c r="Z4324" s="262" t="n"/>
      <c r="AA4324" s="241" t="n"/>
      <c r="AB4324" s="273" t="n"/>
      <c r="AC4324" s="228" t="n"/>
    </row>
    <row r="4325" ht="15" customHeight="1" s="283">
      <c r="A4325" s="109" t="n"/>
      <c r="B4325" s="222" t="n"/>
      <c r="C4325" s="244" t="n"/>
      <c r="D4325" s="244" t="n"/>
      <c r="E4325" s="244" t="n"/>
      <c r="F4325" s="244" t="n"/>
      <c r="G4325" s="244" t="n"/>
      <c r="H4325" s="244" t="n"/>
      <c r="I4325" s="237" t="n"/>
      <c r="J4325" s="204" t="n"/>
      <c r="K4325" s="244" t="n"/>
      <c r="L4325" s="319" t="n"/>
      <c r="M4325" s="244" t="n"/>
      <c r="N4325" s="244" t="n"/>
      <c r="O4325" s="244" t="n"/>
      <c r="P4325" s="244" t="n"/>
      <c r="Q4325" s="244" t="n"/>
      <c r="R4325" s="244" t="n"/>
      <c r="S4325" s="223" t="n"/>
      <c r="T4325" s="244" t="n"/>
      <c r="U4325" s="246" t="n"/>
      <c r="V4325" s="244" t="n"/>
      <c r="W4325" s="244" t="n"/>
      <c r="X4325" s="244" t="n"/>
      <c r="Y4325" s="246" t="n"/>
      <c r="Z4325" s="262" t="n"/>
      <c r="AA4325" s="241" t="n"/>
      <c r="AB4325" s="273" t="n"/>
      <c r="AC4325" s="228" t="n"/>
    </row>
    <row r="4326" ht="15" customHeight="1" s="283">
      <c r="A4326" s="109" t="n"/>
      <c r="B4326" s="222" t="n"/>
      <c r="C4326" s="244" t="n"/>
      <c r="D4326" s="244" t="n"/>
      <c r="E4326" s="244" t="n"/>
      <c r="F4326" s="244" t="n"/>
      <c r="G4326" s="244" t="n"/>
      <c r="H4326" s="244" t="n"/>
      <c r="I4326" s="237" t="n"/>
      <c r="J4326" s="204" t="n"/>
      <c r="K4326" s="244" t="n"/>
      <c r="L4326" s="319" t="n"/>
      <c r="M4326" s="244" t="n"/>
      <c r="N4326" s="244" t="n"/>
      <c r="O4326" s="244" t="n"/>
      <c r="P4326" s="244" t="n"/>
      <c r="Q4326" s="244" t="n"/>
      <c r="R4326" s="244" t="n"/>
      <c r="S4326" s="223" t="n"/>
      <c r="T4326" s="244" t="n"/>
      <c r="U4326" s="246" t="n"/>
      <c r="V4326" s="244" t="n"/>
      <c r="W4326" s="244" t="n"/>
      <c r="X4326" s="244" t="n"/>
      <c r="Y4326" s="246" t="n"/>
      <c r="Z4326" s="262" t="n"/>
      <c r="AA4326" s="241" t="n"/>
      <c r="AB4326" s="273" t="n"/>
      <c r="AC4326" s="228" t="n"/>
    </row>
    <row r="4327" ht="15" customHeight="1" s="283">
      <c r="A4327" s="109" t="n"/>
      <c r="B4327" s="222" t="n"/>
      <c r="C4327" s="244" t="n"/>
      <c r="D4327" s="244" t="n"/>
      <c r="E4327" s="244" t="n"/>
      <c r="F4327" s="244" t="n"/>
      <c r="G4327" s="244" t="n"/>
      <c r="H4327" s="244" t="n"/>
      <c r="I4327" s="237" t="n"/>
      <c r="J4327" s="204" t="n"/>
      <c r="K4327" s="244" t="n"/>
      <c r="L4327" s="319" t="n"/>
      <c r="M4327" s="244" t="n"/>
      <c r="N4327" s="244" t="n"/>
      <c r="O4327" s="244" t="n"/>
      <c r="P4327" s="244" t="n"/>
      <c r="Q4327" s="244" t="n"/>
      <c r="R4327" s="244" t="n"/>
      <c r="S4327" s="223" t="n"/>
      <c r="T4327" s="244" t="n"/>
      <c r="U4327" s="246" t="n"/>
      <c r="V4327" s="244" t="n"/>
      <c r="W4327" s="244" t="n"/>
      <c r="X4327" s="244" t="n"/>
      <c r="Y4327" s="246" t="n"/>
      <c r="Z4327" s="262" t="n"/>
      <c r="AA4327" s="241" t="n"/>
      <c r="AB4327" s="273" t="n"/>
      <c r="AC4327" s="228" t="n"/>
    </row>
    <row r="4328" ht="15" customHeight="1" s="283">
      <c r="A4328" s="109" t="n"/>
      <c r="B4328" s="222" t="n"/>
      <c r="C4328" s="244" t="n"/>
      <c r="D4328" s="244" t="n"/>
      <c r="E4328" s="244" t="n"/>
      <c r="F4328" s="244" t="n"/>
      <c r="G4328" s="244" t="n"/>
      <c r="H4328" s="244" t="n"/>
      <c r="I4328" s="237" t="n"/>
      <c r="J4328" s="204" t="n"/>
      <c r="K4328" s="244" t="n"/>
      <c r="L4328" s="319" t="n"/>
      <c r="M4328" s="244" t="n"/>
      <c r="N4328" s="244" t="n"/>
      <c r="O4328" s="244" t="n"/>
      <c r="P4328" s="244" t="n"/>
      <c r="Q4328" s="244" t="n"/>
      <c r="R4328" s="244" t="n"/>
      <c r="S4328" s="223" t="n"/>
      <c r="T4328" s="244" t="n"/>
      <c r="U4328" s="246" t="n"/>
      <c r="V4328" s="244" t="n"/>
      <c r="W4328" s="244" t="n"/>
      <c r="X4328" s="244" t="n"/>
      <c r="Y4328" s="246" t="n"/>
      <c r="Z4328" s="262" t="n"/>
      <c r="AA4328" s="241" t="n"/>
      <c r="AB4328" s="273" t="n"/>
      <c r="AC4328" s="228" t="n"/>
    </row>
    <row r="4329" ht="15" customHeight="1" s="283">
      <c r="A4329" s="109" t="n"/>
      <c r="B4329" s="222" t="n"/>
      <c r="C4329" s="244" t="n"/>
      <c r="D4329" s="244" t="n"/>
      <c r="E4329" s="244" t="n"/>
      <c r="F4329" s="244" t="n"/>
      <c r="G4329" s="244" t="n"/>
      <c r="H4329" s="244" t="n"/>
      <c r="I4329" s="237" t="n"/>
      <c r="J4329" s="204" t="n"/>
      <c r="K4329" s="244" t="n"/>
      <c r="L4329" s="319" t="n"/>
      <c r="M4329" s="244" t="n"/>
      <c r="N4329" s="244" t="n"/>
      <c r="O4329" s="244" t="n"/>
      <c r="P4329" s="244" t="n"/>
      <c r="Q4329" s="244" t="n"/>
      <c r="R4329" s="244" t="n"/>
      <c r="S4329" s="223" t="n"/>
      <c r="T4329" s="244" t="n"/>
      <c r="U4329" s="246" t="n"/>
      <c r="V4329" s="244" t="n"/>
      <c r="W4329" s="244" t="n"/>
      <c r="X4329" s="244" t="n"/>
      <c r="Y4329" s="246" t="n"/>
      <c r="Z4329" s="262" t="n"/>
      <c r="AA4329" s="241" t="n"/>
      <c r="AB4329" s="273" t="n"/>
      <c r="AC4329" s="228" t="n"/>
    </row>
    <row r="4330" ht="15" customHeight="1" s="283">
      <c r="A4330" s="109" t="n"/>
      <c r="B4330" s="222" t="n"/>
      <c r="C4330" s="244" t="n"/>
      <c r="D4330" s="244" t="n"/>
      <c r="E4330" s="244" t="n"/>
      <c r="F4330" s="244" t="n"/>
      <c r="G4330" s="244" t="n"/>
      <c r="H4330" s="244" t="n"/>
      <c r="I4330" s="237" t="n"/>
      <c r="J4330" s="204" t="n"/>
      <c r="K4330" s="244" t="n"/>
      <c r="L4330" s="319" t="n"/>
      <c r="M4330" s="244" t="n"/>
      <c r="N4330" s="244" t="n"/>
      <c r="O4330" s="244" t="n"/>
      <c r="P4330" s="244" t="n"/>
      <c r="Q4330" s="244" t="n"/>
      <c r="R4330" s="244" t="n"/>
      <c r="S4330" s="223" t="n"/>
      <c r="T4330" s="244" t="n"/>
      <c r="U4330" s="246" t="n"/>
      <c r="V4330" s="244" t="n"/>
      <c r="W4330" s="244" t="n"/>
      <c r="X4330" s="244" t="n"/>
      <c r="Y4330" s="246" t="n"/>
      <c r="Z4330" s="262" t="n"/>
      <c r="AA4330" s="241" t="n"/>
      <c r="AB4330" s="273" t="n"/>
      <c r="AC4330" s="228" t="n"/>
    </row>
    <row r="4331" ht="15" customHeight="1" s="283">
      <c r="A4331" s="109" t="n"/>
      <c r="B4331" s="222" t="n"/>
      <c r="C4331" s="244" t="n"/>
      <c r="D4331" s="244" t="n"/>
      <c r="E4331" s="244" t="n"/>
      <c r="F4331" s="244" t="n"/>
      <c r="G4331" s="244" t="n"/>
      <c r="H4331" s="244" t="n"/>
      <c r="I4331" s="237" t="n"/>
      <c r="J4331" s="204" t="n"/>
      <c r="K4331" s="244" t="n"/>
      <c r="L4331" s="319" t="n"/>
      <c r="M4331" s="244" t="n"/>
      <c r="N4331" s="244" t="n"/>
      <c r="O4331" s="244" t="n"/>
      <c r="P4331" s="244" t="n"/>
      <c r="Q4331" s="244" t="n"/>
      <c r="R4331" s="244" t="n"/>
      <c r="S4331" s="223" t="n"/>
      <c r="T4331" s="244" t="n"/>
      <c r="U4331" s="246" t="n"/>
      <c r="V4331" s="244" t="n"/>
      <c r="W4331" s="244" t="n"/>
      <c r="X4331" s="244" t="n"/>
      <c r="Y4331" s="246" t="n"/>
      <c r="Z4331" s="262" t="n"/>
      <c r="AA4331" s="241" t="n"/>
      <c r="AB4331" s="273" t="n"/>
      <c r="AC4331" s="228" t="n"/>
    </row>
    <row r="4332" ht="15" customHeight="1" s="283">
      <c r="A4332" s="109" t="n"/>
      <c r="B4332" s="222" t="n"/>
      <c r="C4332" s="244" t="n"/>
      <c r="D4332" s="244" t="n"/>
      <c r="E4332" s="244" t="n"/>
      <c r="F4332" s="244" t="n"/>
      <c r="G4332" s="244" t="n"/>
      <c r="H4332" s="244" t="n"/>
      <c r="I4332" s="237" t="n"/>
      <c r="J4332" s="204" t="n"/>
      <c r="K4332" s="244" t="n"/>
      <c r="L4332" s="319" t="n"/>
      <c r="M4332" s="244" t="n"/>
      <c r="N4332" s="244" t="n"/>
      <c r="O4332" s="244" t="n"/>
      <c r="P4332" s="244" t="n"/>
      <c r="Q4332" s="244" t="n"/>
      <c r="R4332" s="244" t="n"/>
      <c r="S4332" s="223" t="n"/>
      <c r="T4332" s="244" t="n"/>
      <c r="U4332" s="246" t="n"/>
      <c r="V4332" s="244" t="n"/>
      <c r="W4332" s="244" t="n"/>
      <c r="X4332" s="244" t="n"/>
      <c r="Y4332" s="246" t="n"/>
      <c r="Z4332" s="262" t="n"/>
      <c r="AA4332" s="241" t="n"/>
      <c r="AB4332" s="273" t="n"/>
      <c r="AC4332" s="228" t="n"/>
    </row>
    <row r="4333" ht="15" customHeight="1" s="283">
      <c r="A4333" s="109" t="n"/>
      <c r="B4333" s="222" t="n"/>
      <c r="C4333" s="244" t="n"/>
      <c r="D4333" s="244" t="n"/>
      <c r="E4333" s="244" t="n"/>
      <c r="F4333" s="244" t="n"/>
      <c r="G4333" s="244" t="n"/>
      <c r="H4333" s="244" t="n"/>
      <c r="I4333" s="237" t="n"/>
      <c r="J4333" s="204" t="n"/>
      <c r="K4333" s="244" t="n"/>
      <c r="L4333" s="319" t="n"/>
      <c r="M4333" s="244" t="n"/>
      <c r="N4333" s="244" t="n"/>
      <c r="O4333" s="244" t="n"/>
      <c r="P4333" s="244" t="n"/>
      <c r="Q4333" s="244" t="n"/>
      <c r="R4333" s="244" t="n"/>
      <c r="S4333" s="223" t="n"/>
      <c r="T4333" s="244" t="n"/>
      <c r="U4333" s="246" t="n"/>
      <c r="V4333" s="244" t="n"/>
      <c r="W4333" s="244" t="n"/>
      <c r="X4333" s="244" t="n"/>
      <c r="Y4333" s="246" t="n"/>
      <c r="Z4333" s="262" t="n"/>
      <c r="AA4333" s="241" t="n"/>
      <c r="AB4333" s="273" t="n"/>
      <c r="AC4333" s="228" t="n"/>
    </row>
    <row r="4334" ht="15" customHeight="1" s="283">
      <c r="A4334" s="109" t="n"/>
      <c r="B4334" s="222" t="n"/>
      <c r="C4334" s="244" t="n"/>
      <c r="D4334" s="244" t="n"/>
      <c r="E4334" s="244" t="n"/>
      <c r="F4334" s="244" t="n"/>
      <c r="G4334" s="244" t="n"/>
      <c r="H4334" s="244" t="n"/>
      <c r="I4334" s="237" t="n"/>
      <c r="J4334" s="204" t="n"/>
      <c r="K4334" s="244" t="n"/>
      <c r="L4334" s="319" t="n"/>
      <c r="M4334" s="244" t="n"/>
      <c r="N4334" s="244" t="n"/>
      <c r="O4334" s="244" t="n"/>
      <c r="P4334" s="244" t="n"/>
      <c r="Q4334" s="244" t="n"/>
      <c r="R4334" s="244" t="n"/>
      <c r="S4334" s="223" t="n"/>
      <c r="T4334" s="244" t="n"/>
      <c r="U4334" s="246" t="n"/>
      <c r="V4334" s="244" t="n"/>
      <c r="W4334" s="244" t="n"/>
      <c r="X4334" s="244" t="n"/>
      <c r="Y4334" s="246" t="n"/>
      <c r="Z4334" s="262" t="n"/>
      <c r="AA4334" s="241" t="n"/>
      <c r="AB4334" s="273" t="n"/>
      <c r="AC4334" s="228" t="n"/>
    </row>
    <row r="4335" ht="15" customHeight="1" s="283">
      <c r="A4335" s="109" t="n"/>
      <c r="B4335" s="222" t="n"/>
      <c r="C4335" s="244" t="n"/>
      <c r="D4335" s="244" t="n"/>
      <c r="E4335" s="244" t="n"/>
      <c r="F4335" s="244" t="n"/>
      <c r="G4335" s="244" t="n"/>
      <c r="H4335" s="244" t="n"/>
      <c r="I4335" s="237" t="n"/>
      <c r="J4335" s="204" t="n"/>
      <c r="K4335" s="244" t="n"/>
      <c r="L4335" s="319" t="n"/>
      <c r="M4335" s="244" t="n"/>
      <c r="N4335" s="244" t="n"/>
      <c r="O4335" s="244" t="n"/>
      <c r="P4335" s="244" t="n"/>
      <c r="Q4335" s="244" t="n"/>
      <c r="R4335" s="244" t="n"/>
      <c r="S4335" s="223" t="n"/>
      <c r="T4335" s="244" t="n"/>
      <c r="U4335" s="246" t="n"/>
      <c r="V4335" s="244" t="n"/>
      <c r="W4335" s="244" t="n"/>
      <c r="X4335" s="244" t="n"/>
      <c r="Y4335" s="246" t="n"/>
      <c r="Z4335" s="262" t="n"/>
      <c r="AA4335" s="241" t="n"/>
      <c r="AB4335" s="273" t="n"/>
      <c r="AC4335" s="228" t="n"/>
    </row>
    <row r="4336" ht="15" customHeight="1" s="283">
      <c r="A4336" s="109" t="n"/>
      <c r="B4336" s="222" t="n"/>
      <c r="C4336" s="244" t="n"/>
      <c r="D4336" s="244" t="n"/>
      <c r="E4336" s="244" t="n"/>
      <c r="F4336" s="244" t="n"/>
      <c r="G4336" s="244" t="n"/>
      <c r="H4336" s="244" t="n"/>
      <c r="I4336" s="237" t="n"/>
      <c r="J4336" s="204" t="n"/>
      <c r="K4336" s="244" t="n"/>
      <c r="L4336" s="319" t="n"/>
      <c r="M4336" s="244" t="n"/>
      <c r="N4336" s="244" t="n"/>
      <c r="O4336" s="244" t="n"/>
      <c r="P4336" s="244" t="n"/>
      <c r="Q4336" s="244" t="n"/>
      <c r="R4336" s="244" t="n"/>
      <c r="S4336" s="223" t="n"/>
      <c r="T4336" s="244" t="n"/>
      <c r="U4336" s="246" t="n"/>
      <c r="V4336" s="244" t="n"/>
      <c r="W4336" s="244" t="n"/>
      <c r="X4336" s="244" t="n"/>
      <c r="Y4336" s="246" t="n"/>
      <c r="Z4336" s="262" t="n"/>
      <c r="AA4336" s="241" t="n"/>
      <c r="AB4336" s="273" t="n"/>
      <c r="AC4336" s="228" t="n"/>
    </row>
    <row r="4337" ht="15" customHeight="1" s="283">
      <c r="A4337" s="109" t="n"/>
      <c r="B4337" s="222" t="n"/>
      <c r="C4337" s="244" t="n"/>
      <c r="D4337" s="244" t="n"/>
      <c r="E4337" s="244" t="n"/>
      <c r="F4337" s="244" t="n"/>
      <c r="G4337" s="244" t="n"/>
      <c r="H4337" s="244" t="n"/>
      <c r="I4337" s="237" t="n"/>
      <c r="J4337" s="204" t="n"/>
      <c r="K4337" s="244" t="n"/>
      <c r="L4337" s="319" t="n"/>
      <c r="M4337" s="244" t="n"/>
      <c r="N4337" s="244" t="n"/>
      <c r="O4337" s="244" t="n"/>
      <c r="P4337" s="244" t="n"/>
      <c r="Q4337" s="244" t="n"/>
      <c r="R4337" s="244" t="n"/>
      <c r="S4337" s="223" t="n"/>
      <c r="T4337" s="244" t="n"/>
      <c r="U4337" s="246" t="n"/>
      <c r="V4337" s="244" t="n"/>
      <c r="W4337" s="244" t="n"/>
      <c r="X4337" s="244" t="n"/>
      <c r="Y4337" s="246" t="n"/>
      <c r="Z4337" s="262" t="n"/>
      <c r="AA4337" s="241" t="n"/>
      <c r="AB4337" s="273" t="n"/>
      <c r="AC4337" s="228" t="n"/>
    </row>
    <row r="4338" ht="15" customHeight="1" s="283">
      <c r="A4338" s="109" t="n"/>
      <c r="B4338" s="222" t="n"/>
      <c r="C4338" s="244" t="n"/>
      <c r="D4338" s="244" t="n"/>
      <c r="E4338" s="244" t="n"/>
      <c r="F4338" s="244" t="n"/>
      <c r="G4338" s="244" t="n"/>
      <c r="H4338" s="244" t="n"/>
      <c r="I4338" s="237" t="n"/>
      <c r="J4338" s="204" t="n"/>
      <c r="K4338" s="244" t="n"/>
      <c r="L4338" s="319" t="n"/>
      <c r="M4338" s="244" t="n"/>
      <c r="N4338" s="244" t="n"/>
      <c r="O4338" s="244" t="n"/>
      <c r="P4338" s="244" t="n"/>
      <c r="Q4338" s="244" t="n"/>
      <c r="R4338" s="244" t="n"/>
      <c r="S4338" s="223" t="n"/>
      <c r="T4338" s="244" t="n"/>
      <c r="U4338" s="246" t="n"/>
      <c r="V4338" s="244" t="n"/>
      <c r="W4338" s="244" t="n"/>
      <c r="X4338" s="244" t="n"/>
      <c r="Y4338" s="246" t="n"/>
      <c r="Z4338" s="262" t="n"/>
      <c r="AA4338" s="241" t="n"/>
      <c r="AB4338" s="273" t="n"/>
      <c r="AC4338" s="228" t="n"/>
    </row>
    <row r="4339" ht="15" customHeight="1" s="283">
      <c r="A4339" s="109" t="n"/>
      <c r="B4339" s="222" t="n"/>
      <c r="C4339" s="244" t="n"/>
      <c r="D4339" s="244" t="n"/>
      <c r="E4339" s="244" t="n"/>
      <c r="F4339" s="244" t="n"/>
      <c r="G4339" s="244" t="n"/>
      <c r="H4339" s="244" t="n"/>
      <c r="I4339" s="237" t="n"/>
      <c r="J4339" s="204" t="n"/>
      <c r="K4339" s="244" t="n"/>
      <c r="L4339" s="319" t="n"/>
      <c r="M4339" s="244" t="n"/>
      <c r="N4339" s="244" t="n"/>
      <c r="O4339" s="244" t="n"/>
      <c r="P4339" s="244" t="n"/>
      <c r="Q4339" s="244" t="n"/>
      <c r="R4339" s="244" t="n"/>
      <c r="S4339" s="223" t="n"/>
      <c r="T4339" s="244" t="n"/>
      <c r="U4339" s="246" t="n"/>
      <c r="V4339" s="244" t="n"/>
      <c r="W4339" s="244" t="n"/>
      <c r="X4339" s="244" t="n"/>
      <c r="Y4339" s="246" t="n"/>
      <c r="Z4339" s="262" t="n"/>
      <c r="AA4339" s="241" t="n"/>
      <c r="AB4339" s="273" t="n"/>
      <c r="AC4339" s="228" t="n"/>
    </row>
    <row r="4340" ht="15" customHeight="1" s="283">
      <c r="A4340" s="109" t="n"/>
      <c r="B4340" s="222" t="n"/>
      <c r="C4340" s="244" t="n"/>
      <c r="D4340" s="244" t="n"/>
      <c r="E4340" s="244" t="n"/>
      <c r="F4340" s="244" t="n"/>
      <c r="G4340" s="244" t="n"/>
      <c r="H4340" s="244" t="n"/>
      <c r="I4340" s="237" t="n"/>
      <c r="J4340" s="274" t="n"/>
      <c r="K4340" s="244" t="n"/>
      <c r="L4340" s="319" t="n"/>
      <c r="M4340" s="244" t="n"/>
      <c r="N4340" s="244" t="n"/>
      <c r="O4340" s="244" t="n"/>
      <c r="P4340" s="244" t="n"/>
      <c r="Q4340" s="244" t="n"/>
      <c r="R4340" s="244" t="n"/>
      <c r="S4340" s="223" t="n"/>
      <c r="T4340" s="244" t="n"/>
      <c r="U4340" s="246" t="n"/>
      <c r="V4340" s="244" t="n"/>
      <c r="W4340" s="244" t="n"/>
      <c r="X4340" s="244" t="n"/>
      <c r="Y4340" s="246" t="n"/>
      <c r="Z4340" s="262" t="n"/>
      <c r="AA4340" s="241" t="n"/>
      <c r="AB4340" s="273" t="n"/>
      <c r="AC4340" s="228" t="n"/>
    </row>
    <row r="4341" ht="15" customHeight="1" s="283">
      <c r="A4341" s="109" t="n"/>
      <c r="B4341" s="222" t="n"/>
      <c r="C4341" s="244" t="n"/>
      <c r="D4341" s="244" t="n"/>
      <c r="E4341" s="244" t="n"/>
      <c r="F4341" s="244" t="n"/>
      <c r="G4341" s="244" t="n"/>
      <c r="H4341" s="244" t="n"/>
      <c r="I4341" s="237" t="n"/>
      <c r="J4341" s="204" t="n"/>
      <c r="K4341" s="244" t="n"/>
      <c r="L4341" s="319" t="n"/>
      <c r="M4341" s="244" t="n"/>
      <c r="N4341" s="244" t="n"/>
      <c r="O4341" s="244" t="n"/>
      <c r="P4341" s="244" t="n"/>
      <c r="Q4341" s="244" t="n"/>
      <c r="R4341" s="244" t="n"/>
      <c r="S4341" s="223" t="n"/>
      <c r="T4341" s="244" t="n"/>
      <c r="U4341" s="246" t="n"/>
      <c r="V4341" s="244" t="n"/>
      <c r="W4341" s="244" t="n"/>
      <c r="X4341" s="244" t="n"/>
      <c r="Y4341" s="246" t="n"/>
      <c r="Z4341" s="262" t="n"/>
      <c r="AA4341" s="241" t="n"/>
      <c r="AB4341" s="273" t="n"/>
      <c r="AC4341" s="228" t="n"/>
    </row>
    <row r="4342" ht="15" customHeight="1" s="283">
      <c r="A4342" s="109" t="n"/>
      <c r="B4342" s="222" t="n"/>
      <c r="C4342" s="244" t="n"/>
      <c r="D4342" s="244" t="n"/>
      <c r="E4342" s="244" t="n"/>
      <c r="F4342" s="244" t="n"/>
      <c r="G4342" s="244" t="n"/>
      <c r="H4342" s="244" t="n"/>
      <c r="I4342" s="237" t="n"/>
      <c r="J4342" s="274" t="n"/>
      <c r="K4342" s="244" t="n"/>
      <c r="L4342" s="319" t="n"/>
      <c r="M4342" s="244" t="n"/>
      <c r="N4342" s="244" t="n"/>
      <c r="O4342" s="244" t="n"/>
      <c r="P4342" s="244" t="n"/>
      <c r="Q4342" s="244" t="n"/>
      <c r="R4342" s="244" t="n"/>
      <c r="S4342" s="223" t="n"/>
      <c r="T4342" s="244" t="n"/>
      <c r="U4342" s="246" t="n"/>
      <c r="V4342" s="244" t="n"/>
      <c r="W4342" s="244" t="n"/>
      <c r="X4342" s="244" t="n"/>
      <c r="Y4342" s="246" t="n"/>
      <c r="Z4342" s="262" t="n"/>
      <c r="AA4342" s="241" t="n"/>
      <c r="AB4342" s="273" t="n"/>
      <c r="AC4342" s="228" t="n"/>
    </row>
    <row r="4343" ht="15" customHeight="1" s="283">
      <c r="A4343" s="109" t="n"/>
      <c r="B4343" s="222" t="n"/>
      <c r="C4343" s="244" t="n"/>
      <c r="D4343" s="244" t="n"/>
      <c r="E4343" s="244" t="n"/>
      <c r="F4343" s="244" t="n"/>
      <c r="G4343" s="244" t="n"/>
      <c r="H4343" s="244" t="n"/>
      <c r="I4343" s="237" t="n"/>
      <c r="J4343" s="274" t="n"/>
      <c r="K4343" s="244" t="n"/>
      <c r="L4343" s="319" t="n"/>
      <c r="M4343" s="244" t="n"/>
      <c r="N4343" s="244" t="n"/>
      <c r="O4343" s="244" t="n"/>
      <c r="P4343" s="244" t="n"/>
      <c r="Q4343" s="244" t="n"/>
      <c r="R4343" s="244" t="n"/>
      <c r="S4343" s="223" t="n"/>
      <c r="T4343" s="244" t="n"/>
      <c r="U4343" s="246" t="n"/>
      <c r="V4343" s="244" t="n"/>
      <c r="W4343" s="244" t="n"/>
      <c r="X4343" s="244" t="n"/>
      <c r="Y4343" s="246" t="n"/>
      <c r="Z4343" s="262" t="n"/>
      <c r="AA4343" s="241" t="n"/>
      <c r="AB4343" s="273" t="n"/>
      <c r="AC4343" s="228" t="n"/>
    </row>
    <row r="4344" ht="15" customHeight="1" s="283">
      <c r="A4344" s="109" t="n"/>
      <c r="B4344" s="222" t="n"/>
      <c r="C4344" s="244" t="n"/>
      <c r="D4344" s="244" t="n"/>
      <c r="E4344" s="244" t="n"/>
      <c r="F4344" s="244" t="n"/>
      <c r="G4344" s="244" t="n"/>
      <c r="H4344" s="244" t="n"/>
      <c r="I4344" s="237" t="n"/>
      <c r="J4344" s="274" t="n"/>
      <c r="K4344" s="244" t="n"/>
      <c r="L4344" s="319" t="n"/>
      <c r="M4344" s="244" t="n"/>
      <c r="N4344" s="244" t="n"/>
      <c r="O4344" s="244" t="n"/>
      <c r="P4344" s="244" t="n"/>
      <c r="Q4344" s="244" t="n"/>
      <c r="R4344" s="244" t="n"/>
      <c r="S4344" s="223" t="n"/>
      <c r="T4344" s="244" t="n"/>
      <c r="U4344" s="246" t="n"/>
      <c r="V4344" s="244" t="n"/>
      <c r="W4344" s="244" t="n"/>
      <c r="X4344" s="244" t="n"/>
      <c r="Y4344" s="246" t="n"/>
      <c r="Z4344" s="262" t="n"/>
      <c r="AA4344" s="241" t="n"/>
      <c r="AB4344" s="273" t="n"/>
      <c r="AC4344" s="228" t="n"/>
    </row>
    <row r="4345" ht="15" customHeight="1" s="283">
      <c r="A4345" s="109" t="n"/>
      <c r="B4345" s="222" t="n"/>
      <c r="C4345" s="244" t="n"/>
      <c r="D4345" s="244" t="n"/>
      <c r="E4345" s="244" t="n"/>
      <c r="F4345" s="244" t="n"/>
      <c r="G4345" s="244" t="n"/>
      <c r="H4345" s="244" t="n"/>
      <c r="I4345" s="237" t="n"/>
      <c r="J4345" s="274" t="n"/>
      <c r="K4345" s="244" t="n"/>
      <c r="L4345" s="319" t="n"/>
      <c r="M4345" s="244" t="n"/>
      <c r="N4345" s="244" t="n"/>
      <c r="O4345" s="244" t="n"/>
      <c r="P4345" s="244" t="n"/>
      <c r="Q4345" s="244" t="n"/>
      <c r="R4345" s="244" t="n"/>
      <c r="S4345" s="223" t="n"/>
      <c r="T4345" s="244" t="n"/>
      <c r="U4345" s="246" t="n"/>
      <c r="V4345" s="244" t="n"/>
      <c r="W4345" s="244" t="n"/>
      <c r="X4345" s="244" t="n"/>
      <c r="Y4345" s="246" t="n"/>
      <c r="Z4345" s="262" t="n"/>
      <c r="AA4345" s="241" t="n"/>
      <c r="AB4345" s="273" t="n"/>
      <c r="AC4345" s="228" t="n"/>
    </row>
    <row r="4346" ht="15" customHeight="1" s="283">
      <c r="A4346" s="109" t="n"/>
      <c r="B4346" s="222" t="n"/>
      <c r="C4346" s="244" t="n"/>
      <c r="D4346" s="244" t="n"/>
      <c r="E4346" s="244" t="n"/>
      <c r="F4346" s="244" t="n"/>
      <c r="G4346" s="244" t="n"/>
      <c r="H4346" s="244" t="n"/>
      <c r="I4346" s="237" t="n"/>
      <c r="J4346" s="204" t="n"/>
      <c r="K4346" s="244" t="n"/>
      <c r="L4346" s="319" t="n"/>
      <c r="M4346" s="244" t="n"/>
      <c r="N4346" s="244" t="n"/>
      <c r="O4346" s="244" t="n"/>
      <c r="P4346" s="244" t="n"/>
      <c r="Q4346" s="244" t="n"/>
      <c r="R4346" s="244" t="n"/>
      <c r="S4346" s="223" t="n"/>
      <c r="T4346" s="244" t="n"/>
      <c r="U4346" s="246" t="n"/>
      <c r="V4346" s="244" t="n"/>
      <c r="W4346" s="244" t="n"/>
      <c r="X4346" s="244" t="n"/>
      <c r="Y4346" s="246" t="n"/>
      <c r="Z4346" s="262" t="n"/>
      <c r="AA4346" s="241" t="n"/>
      <c r="AB4346" s="273" t="n"/>
      <c r="AC4346" s="228" t="n"/>
    </row>
    <row r="4347" ht="15" customHeight="1" s="283">
      <c r="A4347" s="109" t="n"/>
      <c r="B4347" s="222" t="n"/>
      <c r="C4347" s="244" t="n"/>
      <c r="D4347" s="244" t="n"/>
      <c r="E4347" s="244" t="n"/>
      <c r="F4347" s="244" t="n"/>
      <c r="G4347" s="244" t="n"/>
      <c r="H4347" s="244" t="n"/>
      <c r="I4347" s="237" t="n"/>
      <c r="J4347" s="204" t="n"/>
      <c r="K4347" s="244" t="n"/>
      <c r="L4347" s="319" t="n"/>
      <c r="M4347" s="244" t="n"/>
      <c r="N4347" s="244" t="n"/>
      <c r="O4347" s="244" t="n"/>
      <c r="P4347" s="244" t="n"/>
      <c r="Q4347" s="244" t="n"/>
      <c r="R4347" s="244" t="n"/>
      <c r="S4347" s="223" t="n"/>
      <c r="T4347" s="244" t="n"/>
      <c r="U4347" s="246" t="n"/>
      <c r="V4347" s="244" t="n"/>
      <c r="W4347" s="244" t="n"/>
      <c r="X4347" s="244" t="n"/>
      <c r="Y4347" s="246" t="n"/>
      <c r="Z4347" s="262" t="n"/>
      <c r="AA4347" s="241" t="n"/>
      <c r="AB4347" s="273" t="n"/>
      <c r="AC4347" s="228" t="n"/>
    </row>
    <row r="4348" ht="15" customHeight="1" s="283">
      <c r="A4348" s="109" t="n"/>
      <c r="B4348" s="222" t="n"/>
      <c r="C4348" s="244" t="n"/>
      <c r="D4348" s="244" t="n"/>
      <c r="E4348" s="244" t="n"/>
      <c r="F4348" s="244" t="n"/>
      <c r="G4348" s="244" t="n"/>
      <c r="H4348" s="244" t="n"/>
      <c r="I4348" s="237" t="n"/>
      <c r="J4348" s="204" t="n"/>
      <c r="K4348" s="244" t="n"/>
      <c r="L4348" s="319" t="n"/>
      <c r="M4348" s="244" t="n"/>
      <c r="N4348" s="244" t="n"/>
      <c r="O4348" s="244" t="n"/>
      <c r="P4348" s="244" t="n"/>
      <c r="Q4348" s="244" t="n"/>
      <c r="R4348" s="244" t="n"/>
      <c r="S4348" s="223" t="n"/>
      <c r="T4348" s="244" t="n"/>
      <c r="U4348" s="246" t="n"/>
      <c r="V4348" s="244" t="n"/>
      <c r="W4348" s="244" t="n"/>
      <c r="X4348" s="244" t="n"/>
      <c r="Y4348" s="246" t="n"/>
      <c r="Z4348" s="262" t="n"/>
      <c r="AA4348" s="241" t="n"/>
      <c r="AB4348" s="273" t="n"/>
      <c r="AC4348" s="228" t="n"/>
    </row>
    <row r="4349" ht="15" customHeight="1" s="283">
      <c r="A4349" s="109" t="n"/>
      <c r="B4349" s="222" t="n"/>
      <c r="C4349" s="244" t="n"/>
      <c r="D4349" s="244" t="n"/>
      <c r="E4349" s="244" t="n"/>
      <c r="F4349" s="244" t="n"/>
      <c r="G4349" s="244" t="n"/>
      <c r="H4349" s="244" t="n"/>
      <c r="I4349" s="237" t="n"/>
      <c r="J4349" s="204" t="n"/>
      <c r="K4349" s="244" t="n"/>
      <c r="L4349" s="319" t="n"/>
      <c r="M4349" s="244" t="n"/>
      <c r="N4349" s="244" t="n"/>
      <c r="O4349" s="244" t="n"/>
      <c r="P4349" s="244" t="n"/>
      <c r="Q4349" s="244" t="n"/>
      <c r="R4349" s="244" t="n"/>
      <c r="S4349" s="223" t="n"/>
      <c r="T4349" s="244" t="n"/>
      <c r="U4349" s="246" t="n"/>
      <c r="V4349" s="244" t="n"/>
      <c r="W4349" s="244" t="n"/>
      <c r="X4349" s="244" t="n"/>
      <c r="Y4349" s="246" t="n"/>
      <c r="Z4349" s="262" t="n"/>
      <c r="AA4349" s="241" t="n"/>
      <c r="AB4349" s="273" t="n"/>
      <c r="AC4349" s="228" t="n"/>
    </row>
    <row r="4350" ht="15" customHeight="1" s="283">
      <c r="A4350" s="109" t="n"/>
      <c r="B4350" s="222" t="n"/>
      <c r="C4350" s="244" t="n"/>
      <c r="D4350" s="244" t="n"/>
      <c r="E4350" s="244" t="n"/>
      <c r="F4350" s="244" t="n"/>
      <c r="G4350" s="244" t="n"/>
      <c r="H4350" s="244" t="n"/>
      <c r="I4350" s="237" t="n"/>
      <c r="J4350" s="204" t="n"/>
      <c r="K4350" s="244" t="n"/>
      <c r="L4350" s="319" t="n"/>
      <c r="M4350" s="244" t="n"/>
      <c r="N4350" s="244" t="n"/>
      <c r="O4350" s="244" t="n"/>
      <c r="P4350" s="244" t="n"/>
      <c r="Q4350" s="244" t="n"/>
      <c r="R4350" s="244" t="n"/>
      <c r="S4350" s="223" t="n"/>
      <c r="T4350" s="244" t="n"/>
      <c r="U4350" s="246" t="n"/>
      <c r="V4350" s="244" t="n"/>
      <c r="W4350" s="244" t="n"/>
      <c r="X4350" s="244" t="n"/>
      <c r="Y4350" s="246" t="n"/>
      <c r="Z4350" s="262" t="n"/>
      <c r="AA4350" s="241" t="n"/>
      <c r="AB4350" s="273" t="n"/>
      <c r="AC4350" s="228" t="n"/>
    </row>
    <row r="4351" ht="15" customHeight="1" s="283">
      <c r="A4351" s="109" t="n"/>
      <c r="B4351" s="222" t="n"/>
      <c r="C4351" s="244" t="n"/>
      <c r="D4351" s="244" t="n"/>
      <c r="E4351" s="244" t="n"/>
      <c r="F4351" s="244" t="n"/>
      <c r="G4351" s="244" t="n"/>
      <c r="H4351" s="244" t="n"/>
      <c r="I4351" s="237" t="n"/>
      <c r="J4351" s="204" t="n"/>
      <c r="K4351" s="244" t="n"/>
      <c r="L4351" s="319" t="n"/>
      <c r="M4351" s="244" t="n"/>
      <c r="N4351" s="244" t="n"/>
      <c r="O4351" s="244" t="n"/>
      <c r="P4351" s="244" t="n"/>
      <c r="Q4351" s="244" t="n"/>
      <c r="R4351" s="244" t="n"/>
      <c r="S4351" s="223" t="n"/>
      <c r="T4351" s="244" t="n"/>
      <c r="U4351" s="246" t="n"/>
      <c r="V4351" s="244" t="n"/>
      <c r="W4351" s="244" t="n"/>
      <c r="X4351" s="244" t="n"/>
      <c r="Y4351" s="246" t="n"/>
      <c r="Z4351" s="262" t="n"/>
      <c r="AA4351" s="241" t="n"/>
      <c r="AB4351" s="273" t="n"/>
      <c r="AC4351" s="228" t="n"/>
    </row>
    <row r="4352" ht="15" customHeight="1" s="283">
      <c r="A4352" s="109" t="n"/>
      <c r="B4352" s="222" t="n"/>
      <c r="C4352" s="244" t="n"/>
      <c r="D4352" s="244" t="n"/>
      <c r="E4352" s="244" t="n"/>
      <c r="F4352" s="244" t="n"/>
      <c r="G4352" s="244" t="n"/>
      <c r="H4352" s="244" t="n"/>
      <c r="I4352" s="237" t="n"/>
      <c r="J4352" s="204" t="n"/>
      <c r="K4352" s="244" t="n"/>
      <c r="L4352" s="319" t="n"/>
      <c r="M4352" s="244" t="n"/>
      <c r="N4352" s="244" t="n"/>
      <c r="O4352" s="244" t="n"/>
      <c r="P4352" s="244" t="n"/>
      <c r="Q4352" s="244" t="n"/>
      <c r="R4352" s="244" t="n"/>
      <c r="S4352" s="223" t="n"/>
      <c r="T4352" s="244" t="n"/>
      <c r="U4352" s="246" t="n"/>
      <c r="V4352" s="244" t="n"/>
      <c r="W4352" s="244" t="n"/>
      <c r="X4352" s="244" t="n"/>
      <c r="Y4352" s="246" t="n"/>
      <c r="Z4352" s="262" t="n"/>
      <c r="AA4352" s="241" t="n"/>
      <c r="AB4352" s="273" t="n"/>
      <c r="AC4352" s="228" t="n"/>
    </row>
    <row r="4353" ht="15" customHeight="1" s="283">
      <c r="A4353" s="109" t="n"/>
      <c r="B4353" s="222" t="n"/>
      <c r="C4353" s="244" t="n"/>
      <c r="D4353" s="244" t="n"/>
      <c r="E4353" s="244" t="n"/>
      <c r="F4353" s="244" t="n"/>
      <c r="G4353" s="244" t="n"/>
      <c r="H4353" s="244" t="n"/>
      <c r="I4353" s="237" t="n"/>
      <c r="J4353" s="204" t="n"/>
      <c r="K4353" s="244" t="n"/>
      <c r="L4353" s="319" t="n"/>
      <c r="M4353" s="244" t="n"/>
      <c r="N4353" s="244" t="n"/>
      <c r="O4353" s="244" t="n"/>
      <c r="P4353" s="244" t="n"/>
      <c r="Q4353" s="244" t="n"/>
      <c r="R4353" s="244" t="n"/>
      <c r="S4353" s="223" t="n"/>
      <c r="T4353" s="244" t="n"/>
      <c r="U4353" s="246" t="n"/>
      <c r="V4353" s="244" t="n"/>
      <c r="W4353" s="244" t="n"/>
      <c r="X4353" s="244" t="n"/>
      <c r="Y4353" s="246" t="n"/>
      <c r="Z4353" s="262" t="n"/>
      <c r="AA4353" s="241" t="n"/>
      <c r="AB4353" s="273" t="n"/>
      <c r="AC4353" s="228" t="n"/>
    </row>
    <row r="4354" ht="15" customHeight="1" s="283">
      <c r="A4354" s="109" t="n"/>
      <c r="B4354" s="222" t="n"/>
      <c r="C4354" s="244" t="n"/>
      <c r="D4354" s="244" t="n"/>
      <c r="E4354" s="244" t="n"/>
      <c r="F4354" s="244" t="n"/>
      <c r="G4354" s="244" t="n"/>
      <c r="H4354" s="244" t="n"/>
      <c r="I4354" s="237" t="n"/>
      <c r="J4354" s="204" t="n"/>
      <c r="K4354" s="244" t="n"/>
      <c r="L4354" s="319" t="n"/>
      <c r="M4354" s="244" t="n"/>
      <c r="N4354" s="244" t="n"/>
      <c r="O4354" s="244" t="n"/>
      <c r="P4354" s="244" t="n"/>
      <c r="Q4354" s="244" t="n"/>
      <c r="R4354" s="244" t="n"/>
      <c r="S4354" s="223" t="n"/>
      <c r="T4354" s="244" t="n"/>
      <c r="U4354" s="246" t="n"/>
      <c r="V4354" s="244" t="n"/>
      <c r="W4354" s="244" t="n"/>
      <c r="X4354" s="244" t="n"/>
      <c r="Y4354" s="246" t="n"/>
      <c r="Z4354" s="262" t="n"/>
      <c r="AA4354" s="241" t="n"/>
      <c r="AB4354" s="273" t="n"/>
      <c r="AC4354" s="228" t="n"/>
    </row>
    <row r="4355" ht="15" customHeight="1" s="283">
      <c r="A4355" s="109" t="n"/>
      <c r="B4355" s="222" t="n"/>
      <c r="C4355" s="244" t="n"/>
      <c r="D4355" s="244" t="n"/>
      <c r="E4355" s="244" t="n"/>
      <c r="F4355" s="244" t="n"/>
      <c r="G4355" s="244" t="n"/>
      <c r="H4355" s="244" t="n"/>
      <c r="I4355" s="237" t="n"/>
      <c r="J4355" s="204" t="n"/>
      <c r="K4355" s="244" t="n"/>
      <c r="L4355" s="319" t="n"/>
      <c r="M4355" s="244" t="n"/>
      <c r="N4355" s="244" t="n"/>
      <c r="O4355" s="244" t="n"/>
      <c r="P4355" s="244" t="n"/>
      <c r="Q4355" s="244" t="n"/>
      <c r="R4355" s="244" t="n"/>
      <c r="S4355" s="223" t="n"/>
      <c r="T4355" s="244" t="n"/>
      <c r="U4355" s="246" t="n"/>
      <c r="V4355" s="244" t="n"/>
      <c r="W4355" s="244" t="n"/>
      <c r="X4355" s="244" t="n"/>
      <c r="Y4355" s="246" t="n"/>
      <c r="Z4355" s="262" t="n"/>
      <c r="AA4355" s="241" t="n"/>
      <c r="AB4355" s="273" t="n"/>
      <c r="AC4355" s="228" t="n"/>
    </row>
    <row r="4356" ht="15" customHeight="1" s="283">
      <c r="A4356" s="109" t="n"/>
      <c r="B4356" s="222" t="n"/>
      <c r="C4356" s="244" t="n"/>
      <c r="D4356" s="244" t="n"/>
      <c r="E4356" s="244" t="n"/>
      <c r="F4356" s="244" t="n"/>
      <c r="G4356" s="244" t="n"/>
      <c r="H4356" s="244" t="n"/>
      <c r="I4356" s="237" t="n"/>
      <c r="J4356" s="204" t="n"/>
      <c r="K4356" s="244" t="n"/>
      <c r="L4356" s="319" t="n"/>
      <c r="M4356" s="244" t="n"/>
      <c r="N4356" s="244" t="n"/>
      <c r="O4356" s="244" t="n"/>
      <c r="P4356" s="244" t="n"/>
      <c r="Q4356" s="244" t="n"/>
      <c r="R4356" s="244" t="n"/>
      <c r="S4356" s="223" t="n"/>
      <c r="T4356" s="244" t="n"/>
      <c r="U4356" s="246" t="n"/>
      <c r="V4356" s="244" t="n"/>
      <c r="W4356" s="244" t="n"/>
      <c r="X4356" s="244" t="n"/>
      <c r="Y4356" s="246" t="n"/>
      <c r="Z4356" s="262" t="n"/>
      <c r="AA4356" s="241" t="n"/>
      <c r="AB4356" s="273" t="n"/>
      <c r="AC4356" s="228" t="n"/>
    </row>
    <row r="4357" ht="15" customHeight="1" s="283">
      <c r="A4357" s="109" t="n"/>
      <c r="B4357" s="222" t="n"/>
      <c r="C4357" s="244" t="n"/>
      <c r="D4357" s="244" t="n"/>
      <c r="E4357" s="244" t="n"/>
      <c r="F4357" s="244" t="n"/>
      <c r="G4357" s="244" t="n"/>
      <c r="H4357" s="244" t="n"/>
      <c r="I4357" s="237" t="n"/>
      <c r="J4357" s="204" t="n"/>
      <c r="K4357" s="244" t="n"/>
      <c r="L4357" s="319" t="n"/>
      <c r="M4357" s="244" t="n"/>
      <c r="N4357" s="244" t="n"/>
      <c r="O4357" s="244" t="n"/>
      <c r="P4357" s="244" t="n"/>
      <c r="Q4357" s="244" t="n"/>
      <c r="R4357" s="244" t="n"/>
      <c r="S4357" s="223" t="n"/>
      <c r="T4357" s="244" t="n"/>
      <c r="U4357" s="246" t="n"/>
      <c r="V4357" s="244" t="n"/>
      <c r="W4357" s="244" t="n"/>
      <c r="X4357" s="244" t="n"/>
      <c r="Y4357" s="246" t="n"/>
      <c r="Z4357" s="262" t="n"/>
      <c r="AA4357" s="241" t="n"/>
      <c r="AB4357" s="273" t="n"/>
      <c r="AC4357" s="228" t="n"/>
    </row>
    <row r="4358" ht="15" customHeight="1" s="283">
      <c r="A4358" s="109" t="n"/>
      <c r="B4358" s="222" t="n"/>
      <c r="C4358" s="244" t="n"/>
      <c r="D4358" s="244" t="n"/>
      <c r="E4358" s="244" t="n"/>
      <c r="F4358" s="244" t="n"/>
      <c r="G4358" s="244" t="n"/>
      <c r="H4358" s="244" t="n"/>
      <c r="I4358" s="237" t="n"/>
      <c r="J4358" s="204" t="n"/>
      <c r="K4358" s="244" t="n"/>
      <c r="L4358" s="319" t="n"/>
      <c r="M4358" s="244" t="n"/>
      <c r="N4358" s="244" t="n"/>
      <c r="O4358" s="244" t="n"/>
      <c r="P4358" s="244" t="n"/>
      <c r="Q4358" s="244" t="n"/>
      <c r="R4358" s="244" t="n"/>
      <c r="S4358" s="223" t="n"/>
      <c r="T4358" s="244" t="n"/>
      <c r="U4358" s="246" t="n"/>
      <c r="V4358" s="244" t="n"/>
      <c r="W4358" s="244" t="n"/>
      <c r="X4358" s="244" t="n"/>
      <c r="Y4358" s="246" t="n"/>
      <c r="Z4358" s="262" t="n"/>
      <c r="AA4358" s="241" t="n"/>
      <c r="AB4358" s="273" t="n"/>
      <c r="AC4358" s="228" t="n"/>
    </row>
    <row r="4359" ht="15" customHeight="1" s="283">
      <c r="A4359" s="109" t="n"/>
      <c r="B4359" s="222" t="n"/>
      <c r="C4359" s="244" t="n"/>
      <c r="D4359" s="244" t="n"/>
      <c r="E4359" s="244" t="n"/>
      <c r="F4359" s="244" t="n"/>
      <c r="G4359" s="244" t="n"/>
      <c r="H4359" s="244" t="n"/>
      <c r="I4359" s="237" t="n"/>
      <c r="J4359" s="204" t="n"/>
      <c r="K4359" s="244" t="n"/>
      <c r="L4359" s="319" t="n"/>
      <c r="M4359" s="244" t="n"/>
      <c r="N4359" s="244" t="n"/>
      <c r="O4359" s="244" t="n"/>
      <c r="P4359" s="244" t="n"/>
      <c r="Q4359" s="244" t="n"/>
      <c r="R4359" s="244" t="n"/>
      <c r="S4359" s="223" t="n"/>
      <c r="T4359" s="244" t="n"/>
      <c r="U4359" s="246" t="n"/>
      <c r="V4359" s="244" t="n"/>
      <c r="W4359" s="244" t="n"/>
      <c r="X4359" s="244" t="n"/>
      <c r="Y4359" s="246" t="n"/>
      <c r="Z4359" s="262" t="n"/>
      <c r="AA4359" s="241" t="n"/>
      <c r="AB4359" s="273" t="n"/>
      <c r="AC4359" s="228" t="n"/>
    </row>
    <row r="4360" ht="15" customHeight="1" s="283">
      <c r="A4360" s="109" t="n"/>
      <c r="B4360" s="222" t="n"/>
      <c r="C4360" s="244" t="n"/>
      <c r="D4360" s="244" t="n"/>
      <c r="E4360" s="244" t="n"/>
      <c r="F4360" s="244" t="n"/>
      <c r="G4360" s="244" t="n"/>
      <c r="H4360" s="244" t="n"/>
      <c r="I4360" s="237" t="n"/>
      <c r="J4360" s="204" t="n"/>
      <c r="K4360" s="244" t="n"/>
      <c r="L4360" s="319" t="n"/>
      <c r="M4360" s="244" t="n"/>
      <c r="N4360" s="244" t="n"/>
      <c r="O4360" s="244" t="n"/>
      <c r="P4360" s="244" t="n"/>
      <c r="Q4360" s="244" t="n"/>
      <c r="R4360" s="244" t="n"/>
      <c r="S4360" s="223" t="n"/>
      <c r="T4360" s="244" t="n"/>
      <c r="U4360" s="246" t="n"/>
      <c r="V4360" s="244" t="n"/>
      <c r="W4360" s="244" t="n"/>
      <c r="X4360" s="244" t="n"/>
      <c r="Y4360" s="246" t="n"/>
      <c r="Z4360" s="262" t="n"/>
      <c r="AA4360" s="241" t="n"/>
      <c r="AB4360" s="273" t="n"/>
      <c r="AC4360" s="228" t="n"/>
    </row>
    <row r="4361" ht="15" customHeight="1" s="283">
      <c r="A4361" s="109" t="n"/>
      <c r="B4361" s="222" t="n"/>
      <c r="C4361" s="244" t="n"/>
      <c r="D4361" s="244" t="n"/>
      <c r="E4361" s="244" t="n"/>
      <c r="F4361" s="244" t="n"/>
      <c r="G4361" s="244" t="n"/>
      <c r="H4361" s="244" t="n"/>
      <c r="I4361" s="237" t="n"/>
      <c r="J4361" s="204" t="n"/>
      <c r="K4361" s="244" t="n"/>
      <c r="L4361" s="319" t="n"/>
      <c r="M4361" s="244" t="n"/>
      <c r="N4361" s="244" t="n"/>
      <c r="O4361" s="244" t="n"/>
      <c r="P4361" s="244" t="n"/>
      <c r="Q4361" s="244" t="n"/>
      <c r="R4361" s="244" t="n"/>
      <c r="S4361" s="223" t="n"/>
      <c r="T4361" s="244" t="n"/>
      <c r="U4361" s="246" t="n"/>
      <c r="V4361" s="244" t="n"/>
      <c r="W4361" s="244" t="n"/>
      <c r="X4361" s="244" t="n"/>
      <c r="Y4361" s="246" t="n"/>
      <c r="Z4361" s="262" t="n"/>
      <c r="AA4361" s="241" t="n"/>
      <c r="AB4361" s="273" t="n"/>
      <c r="AC4361" s="228" t="n"/>
    </row>
    <row r="4362" ht="15" customHeight="1" s="283">
      <c r="A4362" s="109" t="n"/>
      <c r="B4362" s="222" t="n"/>
      <c r="C4362" s="244" t="n"/>
      <c r="D4362" s="244" t="n"/>
      <c r="E4362" s="244" t="n"/>
      <c r="F4362" s="244" t="n"/>
      <c r="G4362" s="244" t="n"/>
      <c r="H4362" s="244" t="n"/>
      <c r="I4362" s="237" t="n"/>
      <c r="J4362" s="204" t="n"/>
      <c r="K4362" s="244" t="n"/>
      <c r="L4362" s="319" t="n"/>
      <c r="M4362" s="244" t="n"/>
      <c r="N4362" s="244" t="n"/>
      <c r="O4362" s="244" t="n"/>
      <c r="P4362" s="244" t="n"/>
      <c r="Q4362" s="244" t="n"/>
      <c r="R4362" s="244" t="n"/>
      <c r="S4362" s="223" t="n"/>
      <c r="T4362" s="244" t="n"/>
      <c r="U4362" s="246" t="n"/>
      <c r="V4362" s="244" t="n"/>
      <c r="W4362" s="244" t="n"/>
      <c r="X4362" s="244" t="n"/>
      <c r="Y4362" s="246" t="n"/>
      <c r="Z4362" s="262" t="n"/>
      <c r="AA4362" s="241" t="n"/>
      <c r="AB4362" s="273" t="n"/>
      <c r="AC4362" s="228" t="n"/>
    </row>
    <row r="4363" ht="15" customHeight="1" s="283">
      <c r="A4363" s="109" t="n"/>
      <c r="B4363" s="222" t="n"/>
      <c r="C4363" s="244" t="n"/>
      <c r="D4363" s="244" t="n"/>
      <c r="E4363" s="244" t="n"/>
      <c r="F4363" s="244" t="n"/>
      <c r="G4363" s="244" t="n"/>
      <c r="H4363" s="244" t="n"/>
      <c r="I4363" s="237" t="n"/>
      <c r="J4363" s="204" t="n"/>
      <c r="K4363" s="244" t="n"/>
      <c r="L4363" s="319" t="n"/>
      <c r="M4363" s="244" t="n"/>
      <c r="N4363" s="244" t="n"/>
      <c r="O4363" s="244" t="n"/>
      <c r="P4363" s="244" t="n"/>
      <c r="Q4363" s="244" t="n"/>
      <c r="R4363" s="244" t="n"/>
      <c r="S4363" s="223" t="n"/>
      <c r="T4363" s="244" t="n"/>
      <c r="U4363" s="246" t="n"/>
      <c r="V4363" s="244" t="n"/>
      <c r="W4363" s="244" t="n"/>
      <c r="X4363" s="244" t="n"/>
      <c r="Y4363" s="246" t="n"/>
      <c r="Z4363" s="262" t="n"/>
      <c r="AA4363" s="241" t="n"/>
      <c r="AB4363" s="273" t="n"/>
      <c r="AC4363" s="228" t="n"/>
    </row>
    <row r="4364" ht="15" customHeight="1" s="283">
      <c r="A4364" s="109" t="n"/>
      <c r="B4364" s="222" t="n"/>
      <c r="C4364" s="244" t="n"/>
      <c r="D4364" s="244" t="n"/>
      <c r="E4364" s="244" t="n"/>
      <c r="F4364" s="244" t="n"/>
      <c r="G4364" s="244" t="n"/>
      <c r="H4364" s="244" t="n"/>
      <c r="I4364" s="237" t="n"/>
      <c r="J4364" s="204" t="n"/>
      <c r="K4364" s="244" t="n"/>
      <c r="L4364" s="319" t="n"/>
      <c r="M4364" s="244" t="n"/>
      <c r="N4364" s="244" t="n"/>
      <c r="O4364" s="244" t="n"/>
      <c r="P4364" s="244" t="n"/>
      <c r="Q4364" s="244" t="n"/>
      <c r="R4364" s="244" t="n"/>
      <c r="S4364" s="223" t="n"/>
      <c r="T4364" s="244" t="n"/>
      <c r="U4364" s="246" t="n"/>
      <c r="V4364" s="244" t="n"/>
      <c r="W4364" s="244" t="n"/>
      <c r="X4364" s="244" t="n"/>
      <c r="Y4364" s="246" t="n"/>
      <c r="Z4364" s="262" t="n"/>
      <c r="AA4364" s="241" t="n"/>
      <c r="AB4364" s="273" t="n"/>
      <c r="AC4364" s="228" t="n"/>
    </row>
    <row r="4365" ht="15" customHeight="1" s="283">
      <c r="A4365" s="109" t="n"/>
      <c r="B4365" s="222" t="n"/>
      <c r="C4365" s="244" t="n"/>
      <c r="D4365" s="244" t="n"/>
      <c r="E4365" s="244" t="n"/>
      <c r="F4365" s="244" t="n"/>
      <c r="G4365" s="244" t="n"/>
      <c r="H4365" s="244" t="n"/>
      <c r="I4365" s="237" t="n"/>
      <c r="J4365" s="204" t="n"/>
      <c r="K4365" s="244" t="n"/>
      <c r="L4365" s="319" t="n"/>
      <c r="M4365" s="244" t="n"/>
      <c r="N4365" s="244" t="n"/>
      <c r="O4365" s="244" t="n"/>
      <c r="P4365" s="244" t="n"/>
      <c r="Q4365" s="244" t="n"/>
      <c r="R4365" s="244" t="n"/>
      <c r="S4365" s="223" t="n"/>
      <c r="T4365" s="244" t="n"/>
      <c r="U4365" s="246" t="n"/>
      <c r="V4365" s="244" t="n"/>
      <c r="W4365" s="244" t="n"/>
      <c r="X4365" s="244" t="n"/>
      <c r="Y4365" s="246" t="n"/>
      <c r="Z4365" s="262" t="n"/>
      <c r="AA4365" s="241" t="n"/>
      <c r="AB4365" s="273" t="n"/>
      <c r="AC4365" s="228" t="n"/>
    </row>
    <row r="4366" ht="15" customHeight="1" s="283">
      <c r="A4366" s="109" t="n"/>
      <c r="B4366" s="222" t="n"/>
      <c r="C4366" s="244" t="n"/>
      <c r="D4366" s="244" t="n"/>
      <c r="E4366" s="244" t="n"/>
      <c r="F4366" s="244" t="n"/>
      <c r="G4366" s="244" t="n"/>
      <c r="H4366" s="244" t="n"/>
      <c r="I4366" s="237" t="n"/>
      <c r="J4366" s="204" t="n"/>
      <c r="K4366" s="244" t="n"/>
      <c r="L4366" s="319" t="n"/>
      <c r="M4366" s="244" t="n"/>
      <c r="N4366" s="244" t="n"/>
      <c r="O4366" s="244" t="n"/>
      <c r="P4366" s="244" t="n"/>
      <c r="Q4366" s="244" t="n"/>
      <c r="R4366" s="244" t="n"/>
      <c r="S4366" s="223" t="n"/>
      <c r="T4366" s="244" t="n"/>
      <c r="U4366" s="246" t="n"/>
      <c r="V4366" s="244" t="n"/>
      <c r="W4366" s="244" t="n"/>
      <c r="X4366" s="244" t="n"/>
      <c r="Y4366" s="246" t="n"/>
      <c r="Z4366" s="262" t="n"/>
      <c r="AA4366" s="241" t="n"/>
      <c r="AB4366" s="273" t="n"/>
      <c r="AC4366" s="228" t="n"/>
    </row>
    <row r="4367" ht="15" customHeight="1" s="283">
      <c r="A4367" s="109" t="n"/>
      <c r="B4367" s="222" t="n"/>
      <c r="C4367" s="244" t="n"/>
      <c r="D4367" s="244" t="n"/>
      <c r="E4367" s="244" t="n"/>
      <c r="F4367" s="244" t="n"/>
      <c r="G4367" s="244" t="n"/>
      <c r="H4367" s="244" t="n"/>
      <c r="I4367" s="237" t="n"/>
      <c r="J4367" s="204" t="n"/>
      <c r="K4367" s="244" t="n"/>
      <c r="L4367" s="319" t="n"/>
      <c r="M4367" s="244" t="n"/>
      <c r="N4367" s="244" t="n"/>
      <c r="O4367" s="244" t="n"/>
      <c r="P4367" s="244" t="n"/>
      <c r="Q4367" s="244" t="n"/>
      <c r="R4367" s="244" t="n"/>
      <c r="S4367" s="223" t="n"/>
      <c r="T4367" s="244" t="n"/>
      <c r="U4367" s="246" t="n"/>
      <c r="V4367" s="244" t="n"/>
      <c r="W4367" s="244" t="n"/>
      <c r="X4367" s="244" t="n"/>
      <c r="Y4367" s="246" t="n"/>
      <c r="Z4367" s="262" t="n"/>
      <c r="AA4367" s="241" t="n"/>
      <c r="AB4367" s="273" t="n"/>
      <c r="AC4367" s="228" t="n"/>
    </row>
    <row r="4368" ht="15" customHeight="1" s="283">
      <c r="A4368" s="109" t="n"/>
      <c r="B4368" s="222" t="n"/>
      <c r="C4368" s="244" t="n"/>
      <c r="D4368" s="244" t="n"/>
      <c r="E4368" s="244" t="n"/>
      <c r="F4368" s="244" t="n"/>
      <c r="G4368" s="244" t="n"/>
      <c r="H4368" s="244" t="n"/>
      <c r="I4368" s="237" t="n"/>
      <c r="J4368" s="204" t="n"/>
      <c r="K4368" s="244" t="n"/>
      <c r="L4368" s="319" t="n"/>
      <c r="M4368" s="244" t="n"/>
      <c r="N4368" s="244" t="n"/>
      <c r="O4368" s="244" t="n"/>
      <c r="P4368" s="244" t="n"/>
      <c r="Q4368" s="244" t="n"/>
      <c r="R4368" s="244" t="n"/>
      <c r="S4368" s="223" t="n"/>
      <c r="T4368" s="244" t="n"/>
      <c r="U4368" s="246" t="n"/>
      <c r="V4368" s="244" t="n"/>
      <c r="W4368" s="244" t="n"/>
      <c r="X4368" s="244" t="n"/>
      <c r="Y4368" s="246" t="n"/>
      <c r="Z4368" s="262" t="n"/>
      <c r="AA4368" s="241" t="n"/>
      <c r="AB4368" s="273" t="n"/>
      <c r="AC4368" s="228" t="n"/>
    </row>
    <row r="4369" ht="15" customHeight="1" s="283">
      <c r="A4369" s="109" t="n"/>
      <c r="B4369" s="222" t="n"/>
      <c r="C4369" s="244" t="n"/>
      <c r="D4369" s="244" t="n"/>
      <c r="E4369" s="244" t="n"/>
      <c r="F4369" s="244" t="n"/>
      <c r="G4369" s="244" t="n"/>
      <c r="H4369" s="244" t="n"/>
      <c r="I4369" s="237" t="n"/>
      <c r="J4369" s="204" t="n"/>
      <c r="K4369" s="244" t="n"/>
      <c r="L4369" s="319" t="n"/>
      <c r="M4369" s="244" t="n"/>
      <c r="N4369" s="244" t="n"/>
      <c r="O4369" s="244" t="n"/>
      <c r="P4369" s="244" t="n"/>
      <c r="Q4369" s="244" t="n"/>
      <c r="R4369" s="244" t="n"/>
      <c r="S4369" s="223" t="n"/>
      <c r="T4369" s="244" t="n"/>
      <c r="U4369" s="246" t="n"/>
      <c r="V4369" s="244" t="n"/>
      <c r="W4369" s="244" t="n"/>
      <c r="X4369" s="244" t="n"/>
      <c r="Y4369" s="246" t="n"/>
      <c r="Z4369" s="262" t="n"/>
      <c r="AA4369" s="241" t="n"/>
      <c r="AB4369" s="273" t="n"/>
      <c r="AC4369" s="228" t="n"/>
    </row>
    <row r="4370" ht="15" customHeight="1" s="283">
      <c r="A4370" s="109" t="n"/>
      <c r="B4370" s="222" t="n"/>
      <c r="C4370" s="244" t="n"/>
      <c r="D4370" s="244" t="n"/>
      <c r="E4370" s="244" t="n"/>
      <c r="F4370" s="244" t="n"/>
      <c r="G4370" s="244" t="n"/>
      <c r="H4370" s="244" t="n"/>
      <c r="I4370" s="237" t="n"/>
      <c r="J4370" s="204" t="n"/>
      <c r="K4370" s="244" t="n"/>
      <c r="L4370" s="319" t="n"/>
      <c r="M4370" s="244" t="n"/>
      <c r="N4370" s="244" t="n"/>
      <c r="O4370" s="244" t="n"/>
      <c r="P4370" s="244" t="n"/>
      <c r="Q4370" s="244" t="n"/>
      <c r="R4370" s="244" t="n"/>
      <c r="S4370" s="223" t="n"/>
      <c r="T4370" s="244" t="n"/>
      <c r="U4370" s="246" t="n"/>
      <c r="V4370" s="244" t="n"/>
      <c r="W4370" s="244" t="n"/>
      <c r="X4370" s="244" t="n"/>
      <c r="Y4370" s="246" t="n"/>
      <c r="Z4370" s="262" t="n"/>
      <c r="AA4370" s="241" t="n"/>
      <c r="AB4370" s="273" t="n"/>
      <c r="AC4370" s="228" t="n"/>
    </row>
    <row r="4371" ht="15" customHeight="1" s="283">
      <c r="A4371" s="109" t="n"/>
      <c r="B4371" s="222" t="n"/>
      <c r="C4371" s="244" t="n"/>
      <c r="D4371" s="244" t="n"/>
      <c r="E4371" s="244" t="n"/>
      <c r="F4371" s="244" t="n"/>
      <c r="G4371" s="244" t="n"/>
      <c r="H4371" s="244" t="n"/>
      <c r="I4371" s="237" t="n"/>
      <c r="J4371" s="204" t="n"/>
      <c r="K4371" s="244" t="n"/>
      <c r="L4371" s="319" t="n"/>
      <c r="M4371" s="244" t="n"/>
      <c r="N4371" s="244" t="n"/>
      <c r="O4371" s="244" t="n"/>
      <c r="P4371" s="244" t="n"/>
      <c r="Q4371" s="244" t="n"/>
      <c r="R4371" s="244" t="n"/>
      <c r="S4371" s="223" t="n"/>
      <c r="T4371" s="244" t="n"/>
      <c r="U4371" s="246" t="n"/>
      <c r="V4371" s="244" t="n"/>
      <c r="W4371" s="244" t="n"/>
      <c r="X4371" s="244" t="n"/>
      <c r="Y4371" s="246" t="n"/>
      <c r="Z4371" s="262" t="n"/>
      <c r="AA4371" s="241" t="n"/>
      <c r="AB4371" s="273" t="n"/>
      <c r="AC4371" s="228" t="n"/>
    </row>
    <row r="4372" ht="15" customHeight="1" s="283">
      <c r="A4372" s="109" t="n"/>
      <c r="B4372" s="222" t="n"/>
      <c r="C4372" s="244" t="n"/>
      <c r="D4372" s="244" t="n"/>
      <c r="E4372" s="244" t="n"/>
      <c r="F4372" s="244" t="n"/>
      <c r="G4372" s="244" t="n"/>
      <c r="H4372" s="244" t="n"/>
      <c r="I4372" s="237" t="n"/>
      <c r="J4372" s="204" t="n"/>
      <c r="K4372" s="244" t="n"/>
      <c r="L4372" s="319" t="n"/>
      <c r="M4372" s="244" t="n"/>
      <c r="N4372" s="244" t="n"/>
      <c r="O4372" s="244" t="n"/>
      <c r="P4372" s="244" t="n"/>
      <c r="Q4372" s="244" t="n"/>
      <c r="R4372" s="244" t="n"/>
      <c r="S4372" s="223" t="n"/>
      <c r="T4372" s="244" t="n"/>
      <c r="U4372" s="246" t="n"/>
      <c r="V4372" s="244" t="n"/>
      <c r="W4372" s="244" t="n"/>
      <c r="X4372" s="244" t="n"/>
      <c r="Y4372" s="246" t="n"/>
      <c r="Z4372" s="262" t="n"/>
      <c r="AA4372" s="241" t="n"/>
      <c r="AB4372" s="273" t="n"/>
      <c r="AC4372" s="228" t="n"/>
    </row>
    <row r="4373" ht="15" customHeight="1" s="283">
      <c r="A4373" s="109" t="n"/>
      <c r="B4373" s="222" t="n"/>
      <c r="C4373" s="244" t="n"/>
      <c r="D4373" s="244" t="n"/>
      <c r="E4373" s="244" t="n"/>
      <c r="F4373" s="244" t="n"/>
      <c r="G4373" s="244" t="n"/>
      <c r="H4373" s="244" t="n"/>
      <c r="I4373" s="237" t="n"/>
      <c r="J4373" s="204" t="n"/>
      <c r="K4373" s="244" t="n"/>
      <c r="L4373" s="319" t="n"/>
      <c r="M4373" s="244" t="n"/>
      <c r="N4373" s="244" t="n"/>
      <c r="O4373" s="244" t="n"/>
      <c r="P4373" s="244" t="n"/>
      <c r="Q4373" s="244" t="n"/>
      <c r="R4373" s="244" t="n"/>
      <c r="S4373" s="223" t="n"/>
      <c r="T4373" s="244" t="n"/>
      <c r="U4373" s="246" t="n"/>
      <c r="V4373" s="244" t="n"/>
      <c r="W4373" s="244" t="n"/>
      <c r="X4373" s="244" t="n"/>
      <c r="Y4373" s="246" t="n"/>
      <c r="Z4373" s="262" t="n"/>
      <c r="AA4373" s="241" t="n"/>
      <c r="AB4373" s="273" t="n"/>
      <c r="AC4373" s="228" t="n"/>
    </row>
    <row r="4374" ht="15" customHeight="1" s="283">
      <c r="A4374" s="109" t="n"/>
      <c r="B4374" s="222" t="n"/>
      <c r="C4374" s="244" t="n"/>
      <c r="D4374" s="244" t="n"/>
      <c r="E4374" s="244" t="n"/>
      <c r="F4374" s="244" t="n"/>
      <c r="G4374" s="244" t="n"/>
      <c r="H4374" s="244" t="n"/>
      <c r="I4374" s="237" t="n"/>
      <c r="J4374" s="204" t="n"/>
      <c r="K4374" s="244" t="n"/>
      <c r="L4374" s="319" t="n"/>
      <c r="M4374" s="244" t="n"/>
      <c r="N4374" s="244" t="n"/>
      <c r="O4374" s="244" t="n"/>
      <c r="P4374" s="244" t="n"/>
      <c r="Q4374" s="244" t="n"/>
      <c r="R4374" s="244" t="n"/>
      <c r="S4374" s="223" t="n"/>
      <c r="T4374" s="244" t="n"/>
      <c r="U4374" s="246" t="n"/>
      <c r="V4374" s="244" t="n"/>
      <c r="W4374" s="244" t="n"/>
      <c r="X4374" s="244" t="n"/>
      <c r="Y4374" s="246" t="n"/>
      <c r="Z4374" s="262" t="n"/>
      <c r="AA4374" s="241" t="n"/>
      <c r="AB4374" s="273" t="n"/>
      <c r="AC4374" s="228" t="n"/>
    </row>
    <row r="4375" ht="15" customHeight="1" s="283">
      <c r="A4375" s="109" t="n"/>
      <c r="B4375" s="222" t="n"/>
      <c r="C4375" s="244" t="n"/>
      <c r="D4375" s="244" t="n"/>
      <c r="E4375" s="244" t="n"/>
      <c r="F4375" s="244" t="n"/>
      <c r="G4375" s="244" t="n"/>
      <c r="H4375" s="244" t="n"/>
      <c r="I4375" s="237" t="n"/>
      <c r="J4375" s="204" t="n"/>
      <c r="K4375" s="244" t="n"/>
      <c r="L4375" s="319" t="n"/>
      <c r="M4375" s="244" t="n"/>
      <c r="N4375" s="244" t="n"/>
      <c r="O4375" s="244" t="n"/>
      <c r="P4375" s="244" t="n"/>
      <c r="Q4375" s="244" t="n"/>
      <c r="R4375" s="244" t="n"/>
      <c r="S4375" s="223" t="n"/>
      <c r="T4375" s="244" t="n"/>
      <c r="U4375" s="246" t="n"/>
      <c r="V4375" s="244" t="n"/>
      <c r="W4375" s="244" t="n"/>
      <c r="X4375" s="244" t="n"/>
      <c r="Y4375" s="246" t="n"/>
      <c r="Z4375" s="262" t="n"/>
      <c r="AA4375" s="241" t="n"/>
      <c r="AB4375" s="273" t="n"/>
      <c r="AC4375" s="228" t="n"/>
    </row>
    <row r="4376" ht="15" customHeight="1" s="283">
      <c r="A4376" s="109" t="n"/>
      <c r="B4376" s="222" t="n"/>
      <c r="C4376" s="244" t="n"/>
      <c r="D4376" s="244" t="n"/>
      <c r="E4376" s="244" t="n"/>
      <c r="F4376" s="244" t="n"/>
      <c r="G4376" s="244" t="n"/>
      <c r="H4376" s="244" t="n"/>
      <c r="I4376" s="237" t="n"/>
      <c r="J4376" s="204" t="n"/>
      <c r="K4376" s="244" t="n"/>
      <c r="L4376" s="319" t="n"/>
      <c r="M4376" s="244" t="n"/>
      <c r="N4376" s="244" t="n"/>
      <c r="O4376" s="244" t="n"/>
      <c r="P4376" s="244" t="n"/>
      <c r="Q4376" s="244" t="n"/>
      <c r="R4376" s="244" t="n"/>
      <c r="S4376" s="223" t="n"/>
      <c r="T4376" s="244" t="n"/>
      <c r="U4376" s="246" t="n"/>
      <c r="V4376" s="244" t="n"/>
      <c r="W4376" s="244" t="n"/>
      <c r="X4376" s="244" t="n"/>
      <c r="Y4376" s="246" t="n"/>
      <c r="Z4376" s="262" t="n"/>
      <c r="AA4376" s="241" t="n"/>
      <c r="AB4376" s="273" t="n"/>
      <c r="AC4376" s="228" t="n"/>
    </row>
    <row r="4377" ht="15" customHeight="1" s="283">
      <c r="A4377" s="109" t="n"/>
      <c r="B4377" s="222" t="n"/>
      <c r="C4377" s="244" t="n"/>
      <c r="D4377" s="244" t="n"/>
      <c r="E4377" s="244" t="n"/>
      <c r="F4377" s="244" t="n"/>
      <c r="G4377" s="244" t="n"/>
      <c r="H4377" s="244" t="n"/>
      <c r="I4377" s="237" t="n"/>
      <c r="J4377" s="204" t="n"/>
      <c r="K4377" s="244" t="n"/>
      <c r="L4377" s="319" t="n"/>
      <c r="M4377" s="244" t="n"/>
      <c r="N4377" s="244" t="n"/>
      <c r="O4377" s="244" t="n"/>
      <c r="P4377" s="244" t="n"/>
      <c r="Q4377" s="244" t="n"/>
      <c r="R4377" s="244" t="n"/>
      <c r="S4377" s="223" t="n"/>
      <c r="T4377" s="244" t="n"/>
      <c r="U4377" s="246" t="n"/>
      <c r="V4377" s="244" t="n"/>
      <c r="W4377" s="244" t="n"/>
      <c r="X4377" s="244" t="n"/>
      <c r="Y4377" s="246" t="n"/>
      <c r="Z4377" s="262" t="n"/>
      <c r="AA4377" s="241" t="n"/>
      <c r="AB4377" s="273" t="n"/>
      <c r="AC4377" s="228" t="n"/>
    </row>
    <row r="4378" ht="15" customHeight="1" s="283">
      <c r="A4378" s="109" t="n"/>
      <c r="B4378" s="222" t="n"/>
      <c r="C4378" s="244" t="n"/>
      <c r="D4378" s="244" t="n"/>
      <c r="E4378" s="244" t="n"/>
      <c r="F4378" s="244" t="n"/>
      <c r="G4378" s="244" t="n"/>
      <c r="H4378" s="244" t="n"/>
      <c r="I4378" s="237" t="n"/>
      <c r="J4378" s="204" t="n"/>
      <c r="K4378" s="244" t="n"/>
      <c r="L4378" s="319" t="n"/>
      <c r="M4378" s="244" t="n"/>
      <c r="N4378" s="244" t="n"/>
      <c r="O4378" s="244" t="n"/>
      <c r="P4378" s="244" t="n"/>
      <c r="Q4378" s="244" t="n"/>
      <c r="R4378" s="244" t="n"/>
      <c r="S4378" s="223" t="n"/>
      <c r="T4378" s="244" t="n"/>
      <c r="U4378" s="246" t="n"/>
      <c r="V4378" s="244" t="n"/>
      <c r="W4378" s="244" t="n"/>
      <c r="X4378" s="244" t="n"/>
      <c r="Y4378" s="246" t="n"/>
      <c r="Z4378" s="262" t="n"/>
      <c r="AA4378" s="241" t="n"/>
      <c r="AB4378" s="273" t="n"/>
      <c r="AC4378" s="228" t="n"/>
    </row>
    <row r="4379" ht="15" customHeight="1" s="283">
      <c r="A4379" s="109" t="n"/>
      <c r="B4379" s="222" t="n"/>
      <c r="C4379" s="244" t="n"/>
      <c r="D4379" s="244" t="n"/>
      <c r="E4379" s="244" t="n"/>
      <c r="F4379" s="244" t="n"/>
      <c r="G4379" s="244" t="n"/>
      <c r="H4379" s="244" t="n"/>
      <c r="I4379" s="237" t="n"/>
      <c r="J4379" s="204" t="n"/>
      <c r="K4379" s="244" t="n"/>
      <c r="L4379" s="319" t="n"/>
      <c r="M4379" s="244" t="n"/>
      <c r="N4379" s="244" t="n"/>
      <c r="O4379" s="244" t="n"/>
      <c r="P4379" s="244" t="n"/>
      <c r="Q4379" s="244" t="n"/>
      <c r="R4379" s="244" t="n"/>
      <c r="S4379" s="223" t="n"/>
      <c r="T4379" s="244" t="n"/>
      <c r="U4379" s="246" t="n"/>
      <c r="V4379" s="244" t="n"/>
      <c r="W4379" s="244" t="n"/>
      <c r="X4379" s="244" t="n"/>
      <c r="Y4379" s="246" t="n"/>
      <c r="Z4379" s="262" t="n"/>
      <c r="AA4379" s="241" t="n"/>
      <c r="AB4379" s="273" t="n"/>
      <c r="AC4379" s="228" t="n"/>
    </row>
    <row r="4380" ht="15" customHeight="1" s="283">
      <c r="A4380" s="109" t="n"/>
      <c r="B4380" s="222" t="n"/>
      <c r="C4380" s="244" t="n"/>
      <c r="D4380" s="244" t="n"/>
      <c r="E4380" s="244" t="n"/>
      <c r="F4380" s="244" t="n"/>
      <c r="G4380" s="244" t="n"/>
      <c r="H4380" s="244" t="n"/>
      <c r="I4380" s="237" t="n"/>
      <c r="J4380" s="204" t="n"/>
      <c r="K4380" s="244" t="n"/>
      <c r="L4380" s="319" t="n"/>
      <c r="M4380" s="244" t="n"/>
      <c r="N4380" s="244" t="n"/>
      <c r="O4380" s="244" t="n"/>
      <c r="P4380" s="244" t="n"/>
      <c r="Q4380" s="244" t="n"/>
      <c r="R4380" s="244" t="n"/>
      <c r="S4380" s="223" t="n"/>
      <c r="T4380" s="244" t="n"/>
      <c r="U4380" s="246" t="n"/>
      <c r="V4380" s="244" t="n"/>
      <c r="W4380" s="244" t="n"/>
      <c r="X4380" s="244" t="n"/>
      <c r="Y4380" s="246" t="n"/>
      <c r="Z4380" s="262" t="n"/>
      <c r="AA4380" s="241" t="n"/>
      <c r="AB4380" s="273" t="n"/>
      <c r="AC4380" s="228" t="n"/>
    </row>
    <row r="4381" ht="15" customHeight="1" s="283">
      <c r="A4381" s="109" t="n"/>
      <c r="B4381" s="222" t="n"/>
      <c r="C4381" s="244" t="n"/>
      <c r="D4381" s="244" t="n"/>
      <c r="E4381" s="244" t="n"/>
      <c r="F4381" s="244" t="n"/>
      <c r="G4381" s="244" t="n"/>
      <c r="H4381" s="244" t="n"/>
      <c r="I4381" s="237" t="n"/>
      <c r="J4381" s="204" t="n"/>
      <c r="K4381" s="244" t="n"/>
      <c r="L4381" s="319" t="n"/>
      <c r="M4381" s="244" t="n"/>
      <c r="N4381" s="244" t="n"/>
      <c r="O4381" s="244" t="n"/>
      <c r="P4381" s="244" t="n"/>
      <c r="Q4381" s="244" t="n"/>
      <c r="R4381" s="244" t="n"/>
      <c r="S4381" s="223" t="n"/>
      <c r="T4381" s="244" t="n"/>
      <c r="U4381" s="246" t="n"/>
      <c r="V4381" s="244" t="n"/>
      <c r="W4381" s="244" t="n"/>
      <c r="X4381" s="244" t="n"/>
      <c r="Y4381" s="246" t="n"/>
      <c r="Z4381" s="262" t="n"/>
      <c r="AA4381" s="241" t="n"/>
      <c r="AB4381" s="273" t="n"/>
      <c r="AC4381" s="228" t="n"/>
    </row>
    <row r="4382" ht="15" customHeight="1" s="283">
      <c r="A4382" s="109" t="n"/>
      <c r="B4382" s="222" t="n"/>
      <c r="C4382" s="244" t="n"/>
      <c r="D4382" s="244" t="n"/>
      <c r="E4382" s="244" t="n"/>
      <c r="F4382" s="244" t="n"/>
      <c r="G4382" s="244" t="n"/>
      <c r="H4382" s="244" t="n"/>
      <c r="I4382" s="237" t="n"/>
      <c r="J4382" s="204" t="n"/>
      <c r="K4382" s="244" t="n"/>
      <c r="L4382" s="319" t="n"/>
      <c r="M4382" s="244" t="n"/>
      <c r="N4382" s="244" t="n"/>
      <c r="O4382" s="244" t="n"/>
      <c r="P4382" s="244" t="n"/>
      <c r="Q4382" s="244" t="n"/>
      <c r="R4382" s="244" t="n"/>
      <c r="S4382" s="223" t="n"/>
      <c r="T4382" s="244" t="n"/>
      <c r="U4382" s="246" t="n"/>
      <c r="V4382" s="244" t="n"/>
      <c r="W4382" s="244" t="n"/>
      <c r="X4382" s="244" t="n"/>
      <c r="Y4382" s="246" t="n"/>
      <c r="Z4382" s="262" t="n"/>
      <c r="AA4382" s="241" t="n"/>
      <c r="AB4382" s="273" t="n"/>
      <c r="AC4382" s="228" t="n"/>
    </row>
    <row r="4383" ht="15" customHeight="1" s="283">
      <c r="A4383" s="109" t="n"/>
      <c r="B4383" s="222" t="n"/>
      <c r="C4383" s="244" t="n"/>
      <c r="D4383" s="244" t="n"/>
      <c r="E4383" s="244" t="n"/>
      <c r="F4383" s="244" t="n"/>
      <c r="G4383" s="244" t="n"/>
      <c r="H4383" s="244" t="n"/>
      <c r="I4383" s="237" t="n"/>
      <c r="J4383" s="204" t="n"/>
      <c r="K4383" s="244" t="n"/>
      <c r="L4383" s="319" t="n"/>
      <c r="M4383" s="244" t="n"/>
      <c r="N4383" s="244" t="n"/>
      <c r="O4383" s="244" t="n"/>
      <c r="P4383" s="244" t="n"/>
      <c r="Q4383" s="244" t="n"/>
      <c r="R4383" s="244" t="n"/>
      <c r="S4383" s="223" t="n"/>
      <c r="T4383" s="244" t="n"/>
      <c r="U4383" s="246" t="n"/>
      <c r="V4383" s="244" t="n"/>
      <c r="W4383" s="244" t="n"/>
      <c r="X4383" s="244" t="n"/>
      <c r="Y4383" s="246" t="n"/>
      <c r="Z4383" s="262" t="n"/>
      <c r="AA4383" s="241" t="n"/>
      <c r="AB4383" s="273" t="n"/>
      <c r="AC4383" s="228" t="n"/>
    </row>
    <row r="4384" ht="15" customHeight="1" s="283">
      <c r="A4384" s="109" t="n"/>
      <c r="B4384" s="222" t="n"/>
      <c r="C4384" s="244" t="n"/>
      <c r="D4384" s="244" t="n"/>
      <c r="E4384" s="244" t="n"/>
      <c r="F4384" s="244" t="n"/>
      <c r="G4384" s="244" t="n"/>
      <c r="H4384" s="244" t="n"/>
      <c r="I4384" s="237" t="n"/>
      <c r="J4384" s="204" t="n"/>
      <c r="K4384" s="244" t="n"/>
      <c r="L4384" s="319" t="n"/>
      <c r="M4384" s="244" t="n"/>
      <c r="N4384" s="244" t="n"/>
      <c r="O4384" s="244" t="n"/>
      <c r="P4384" s="244" t="n"/>
      <c r="Q4384" s="244" t="n"/>
      <c r="R4384" s="244" t="n"/>
      <c r="S4384" s="223" t="n"/>
      <c r="T4384" s="244" t="n"/>
      <c r="U4384" s="246" t="n"/>
      <c r="V4384" s="244" t="n"/>
      <c r="W4384" s="244" t="n"/>
      <c r="X4384" s="244" t="n"/>
      <c r="Y4384" s="246" t="n"/>
      <c r="Z4384" s="262" t="n"/>
      <c r="AA4384" s="241" t="n"/>
      <c r="AB4384" s="273" t="n"/>
      <c r="AC4384" s="228" t="n"/>
    </row>
    <row r="4385" ht="15" customHeight="1" s="283">
      <c r="A4385" s="109" t="n"/>
      <c r="B4385" s="222" t="n"/>
      <c r="C4385" s="244" t="n"/>
      <c r="D4385" s="244" t="n"/>
      <c r="E4385" s="244" t="n"/>
      <c r="F4385" s="244" t="n"/>
      <c r="G4385" s="244" t="n"/>
      <c r="H4385" s="244" t="n"/>
      <c r="I4385" s="237" t="n"/>
      <c r="J4385" s="204" t="n"/>
      <c r="K4385" s="244" t="n"/>
      <c r="L4385" s="319" t="n"/>
      <c r="M4385" s="244" t="n"/>
      <c r="N4385" s="244" t="n"/>
      <c r="O4385" s="244" t="n"/>
      <c r="P4385" s="244" t="n"/>
      <c r="Q4385" s="244" t="n"/>
      <c r="R4385" s="244" t="n"/>
      <c r="S4385" s="223" t="n"/>
      <c r="T4385" s="244" t="n"/>
      <c r="U4385" s="246" t="n"/>
      <c r="V4385" s="244" t="n"/>
      <c r="W4385" s="244" t="n"/>
      <c r="X4385" s="244" t="n"/>
      <c r="Y4385" s="246" t="n"/>
      <c r="Z4385" s="262" t="n"/>
      <c r="AA4385" s="241" t="n"/>
      <c r="AB4385" s="273" t="n"/>
      <c r="AC4385" s="228" t="n"/>
    </row>
    <row r="4386" ht="15" customHeight="1" s="283">
      <c r="A4386" s="109" t="n"/>
      <c r="B4386" s="222" t="n"/>
      <c r="C4386" s="244" t="n"/>
      <c r="D4386" s="244" t="n"/>
      <c r="E4386" s="244" t="n"/>
      <c r="F4386" s="244" t="n"/>
      <c r="G4386" s="244" t="n"/>
      <c r="H4386" s="244" t="n"/>
      <c r="I4386" s="237" t="n"/>
      <c r="J4386" s="204" t="n"/>
      <c r="K4386" s="244" t="n"/>
      <c r="L4386" s="319" t="n"/>
      <c r="M4386" s="244" t="n"/>
      <c r="N4386" s="244" t="n"/>
      <c r="O4386" s="244" t="n"/>
      <c r="P4386" s="244" t="n"/>
      <c r="Q4386" s="244" t="n"/>
      <c r="R4386" s="244" t="n"/>
      <c r="S4386" s="223" t="n"/>
      <c r="T4386" s="244" t="n"/>
      <c r="U4386" s="246" t="n"/>
      <c r="V4386" s="244" t="n"/>
      <c r="W4386" s="244" t="n"/>
      <c r="X4386" s="244" t="n"/>
      <c r="Y4386" s="246" t="n"/>
      <c r="Z4386" s="262" t="n"/>
      <c r="AA4386" s="241" t="n"/>
      <c r="AB4386" s="273" t="n"/>
      <c r="AC4386" s="228" t="n"/>
    </row>
    <row r="4387" ht="15" customHeight="1" s="283">
      <c r="A4387" s="109" t="n"/>
      <c r="B4387" s="222" t="n"/>
      <c r="C4387" s="244" t="n"/>
      <c r="D4387" s="244" t="n"/>
      <c r="E4387" s="244" t="n"/>
      <c r="F4387" s="244" t="n"/>
      <c r="G4387" s="244" t="n"/>
      <c r="H4387" s="244" t="n"/>
      <c r="I4387" s="237" t="n"/>
      <c r="J4387" s="204" t="n"/>
      <c r="K4387" s="244" t="n"/>
      <c r="L4387" s="319" t="n"/>
      <c r="M4387" s="244" t="n"/>
      <c r="N4387" s="244" t="n"/>
      <c r="O4387" s="244" t="n"/>
      <c r="P4387" s="244" t="n"/>
      <c r="Q4387" s="244" t="n"/>
      <c r="R4387" s="244" t="n"/>
      <c r="S4387" s="223" t="n"/>
      <c r="T4387" s="244" t="n"/>
      <c r="U4387" s="246" t="n"/>
      <c r="V4387" s="244" t="n"/>
      <c r="W4387" s="244" t="n"/>
      <c r="X4387" s="244" t="n"/>
      <c r="Y4387" s="246" t="n"/>
      <c r="Z4387" s="262" t="n"/>
      <c r="AA4387" s="241" t="n"/>
      <c r="AB4387" s="273" t="n"/>
      <c r="AC4387" s="228" t="n"/>
    </row>
    <row r="4388" ht="15" customHeight="1" s="283">
      <c r="A4388" s="109" t="n"/>
      <c r="B4388" s="222" t="n"/>
      <c r="C4388" s="244" t="n"/>
      <c r="D4388" s="244" t="n"/>
      <c r="E4388" s="244" t="n"/>
      <c r="F4388" s="244" t="n"/>
      <c r="G4388" s="244" t="n"/>
      <c r="H4388" s="244" t="n"/>
      <c r="I4388" s="237" t="n"/>
      <c r="J4388" s="204" t="n"/>
      <c r="K4388" s="244" t="n"/>
      <c r="L4388" s="319" t="n"/>
      <c r="M4388" s="244" t="n"/>
      <c r="N4388" s="244" t="n"/>
      <c r="O4388" s="244" t="n"/>
      <c r="P4388" s="244" t="n"/>
      <c r="Q4388" s="244" t="n"/>
      <c r="R4388" s="244" t="n"/>
      <c r="S4388" s="223" t="n"/>
      <c r="T4388" s="244" t="n"/>
      <c r="U4388" s="246" t="n"/>
      <c r="V4388" s="244" t="n"/>
      <c r="W4388" s="244" t="n"/>
      <c r="X4388" s="244" t="n"/>
      <c r="Y4388" s="246" t="n"/>
      <c r="Z4388" s="262" t="n"/>
      <c r="AA4388" s="241" t="n"/>
      <c r="AB4388" s="273" t="n"/>
      <c r="AC4388" s="228" t="n"/>
    </row>
    <row r="4389" ht="15" customHeight="1" s="283">
      <c r="A4389" s="109" t="n"/>
      <c r="B4389" s="222" t="n"/>
      <c r="C4389" s="244" t="n"/>
      <c r="D4389" s="244" t="n"/>
      <c r="E4389" s="244" t="n"/>
      <c r="F4389" s="244" t="n"/>
      <c r="G4389" s="244" t="n"/>
      <c r="H4389" s="244" t="n"/>
      <c r="I4389" s="237" t="n"/>
      <c r="J4389" s="204" t="n"/>
      <c r="K4389" s="244" t="n"/>
      <c r="L4389" s="319" t="n"/>
      <c r="M4389" s="244" t="n"/>
      <c r="N4389" s="244" t="n"/>
      <c r="O4389" s="244" t="n"/>
      <c r="P4389" s="244" t="n"/>
      <c r="Q4389" s="244" t="n"/>
      <c r="R4389" s="244" t="n"/>
      <c r="S4389" s="223" t="n"/>
      <c r="T4389" s="244" t="n"/>
      <c r="U4389" s="246" t="n"/>
      <c r="V4389" s="244" t="n"/>
      <c r="W4389" s="244" t="n"/>
      <c r="X4389" s="244" t="n"/>
      <c r="Y4389" s="246" t="n"/>
      <c r="Z4389" s="262" t="n"/>
      <c r="AA4389" s="241" t="n"/>
      <c r="AB4389" s="273" t="n"/>
      <c r="AC4389" s="228" t="n"/>
    </row>
    <row r="4390" ht="15" customHeight="1" s="283">
      <c r="A4390" s="109" t="n"/>
      <c r="B4390" s="222" t="n"/>
      <c r="C4390" s="244" t="n"/>
      <c r="D4390" s="244" t="n"/>
      <c r="E4390" s="244" t="n"/>
      <c r="F4390" s="244" t="n"/>
      <c r="G4390" s="244" t="n"/>
      <c r="H4390" s="244" t="n"/>
      <c r="I4390" s="237" t="n"/>
      <c r="J4390" s="204" t="n"/>
      <c r="K4390" s="244" t="n"/>
      <c r="L4390" s="319" t="n"/>
      <c r="M4390" s="244" t="n"/>
      <c r="N4390" s="244" t="n"/>
      <c r="O4390" s="244" t="n"/>
      <c r="P4390" s="244" t="n"/>
      <c r="Q4390" s="244" t="n"/>
      <c r="R4390" s="244" t="n"/>
      <c r="S4390" s="223" t="n"/>
      <c r="T4390" s="244" t="n"/>
      <c r="U4390" s="246" t="n"/>
      <c r="V4390" s="244" t="n"/>
      <c r="W4390" s="244" t="n"/>
      <c r="X4390" s="244" t="n"/>
      <c r="Y4390" s="246" t="n"/>
      <c r="Z4390" s="262" t="n"/>
      <c r="AA4390" s="241" t="n"/>
      <c r="AB4390" s="273" t="n"/>
      <c r="AC4390" s="228" t="n"/>
    </row>
    <row r="4391" ht="15" customHeight="1" s="283">
      <c r="A4391" s="109" t="n"/>
      <c r="B4391" s="222" t="n"/>
      <c r="C4391" s="244" t="n"/>
      <c r="D4391" s="244" t="n"/>
      <c r="E4391" s="244" t="n"/>
      <c r="F4391" s="244" t="n"/>
      <c r="G4391" s="244" t="n"/>
      <c r="H4391" s="244" t="n"/>
      <c r="I4391" s="237" t="n"/>
      <c r="J4391" s="204" t="n"/>
      <c r="K4391" s="244" t="n"/>
      <c r="L4391" s="319" t="n"/>
      <c r="M4391" s="244" t="n"/>
      <c r="N4391" s="244" t="n"/>
      <c r="O4391" s="244" t="n"/>
      <c r="P4391" s="244" t="n"/>
      <c r="Q4391" s="244" t="n"/>
      <c r="R4391" s="244" t="n"/>
      <c r="S4391" s="223" t="n"/>
      <c r="T4391" s="244" t="n"/>
      <c r="U4391" s="246" t="n"/>
      <c r="V4391" s="244" t="n"/>
      <c r="W4391" s="244" t="n"/>
      <c r="X4391" s="244" t="n"/>
      <c r="Y4391" s="246" t="n"/>
      <c r="Z4391" s="262" t="n"/>
      <c r="AA4391" s="241" t="n"/>
      <c r="AB4391" s="273" t="n"/>
      <c r="AC4391" s="228" t="n"/>
    </row>
    <row r="4392" ht="15" customHeight="1" s="283">
      <c r="A4392" s="109" t="n"/>
      <c r="B4392" s="222" t="n"/>
      <c r="C4392" s="244" t="n"/>
      <c r="D4392" s="244" t="n"/>
      <c r="E4392" s="244" t="n"/>
      <c r="F4392" s="244" t="n"/>
      <c r="G4392" s="244" t="n"/>
      <c r="H4392" s="244" t="n"/>
      <c r="I4392" s="237" t="n"/>
      <c r="J4392" s="204" t="n"/>
      <c r="K4392" s="244" t="n"/>
      <c r="L4392" s="319" t="n"/>
      <c r="M4392" s="244" t="n"/>
      <c r="N4392" s="244" t="n"/>
      <c r="O4392" s="244" t="n"/>
      <c r="P4392" s="244" t="n"/>
      <c r="Q4392" s="244" t="n"/>
      <c r="R4392" s="244" t="n"/>
      <c r="S4392" s="223" t="n"/>
      <c r="T4392" s="244" t="n"/>
      <c r="U4392" s="246" t="n"/>
      <c r="V4392" s="244" t="n"/>
      <c r="W4392" s="244" t="n"/>
      <c r="X4392" s="244" t="n"/>
      <c r="Y4392" s="246" t="n"/>
      <c r="Z4392" s="262" t="n"/>
      <c r="AA4392" s="241" t="n"/>
      <c r="AB4392" s="273" t="n"/>
      <c r="AC4392" s="228" t="n"/>
    </row>
    <row r="4393" ht="15" customHeight="1" s="283">
      <c r="A4393" s="109" t="n"/>
      <c r="B4393" s="222" t="n"/>
      <c r="C4393" s="244" t="n"/>
      <c r="D4393" s="244" t="n"/>
      <c r="E4393" s="244" t="n"/>
      <c r="F4393" s="244" t="n"/>
      <c r="G4393" s="244" t="n"/>
      <c r="H4393" s="244" t="n"/>
      <c r="I4393" s="237" t="n"/>
      <c r="J4393" s="204" t="n"/>
      <c r="K4393" s="244" t="n"/>
      <c r="L4393" s="319" t="n"/>
      <c r="M4393" s="244" t="n"/>
      <c r="N4393" s="244" t="n"/>
      <c r="O4393" s="244" t="n"/>
      <c r="P4393" s="244" t="n"/>
      <c r="Q4393" s="244" t="n"/>
      <c r="R4393" s="244" t="n"/>
      <c r="S4393" s="223" t="n"/>
      <c r="T4393" s="244" t="n"/>
      <c r="U4393" s="246" t="n"/>
      <c r="V4393" s="244" t="n"/>
      <c r="W4393" s="244" t="n"/>
      <c r="X4393" s="244" t="n"/>
      <c r="Y4393" s="246" t="n"/>
      <c r="Z4393" s="262" t="n"/>
      <c r="AA4393" s="241" t="n"/>
      <c r="AB4393" s="273" t="n"/>
      <c r="AC4393" s="228" t="n"/>
    </row>
    <row r="4394" ht="15" customHeight="1" s="283">
      <c r="A4394" s="109" t="n"/>
      <c r="B4394" s="222" t="n"/>
      <c r="C4394" s="244" t="n"/>
      <c r="D4394" s="244" t="n"/>
      <c r="E4394" s="244" t="n"/>
      <c r="F4394" s="244" t="n"/>
      <c r="G4394" s="244" t="n"/>
      <c r="H4394" s="244" t="n"/>
      <c r="I4394" s="237" t="n"/>
      <c r="J4394" s="204" t="n"/>
      <c r="K4394" s="244" t="n"/>
      <c r="L4394" s="319" t="n"/>
      <c r="M4394" s="244" t="n"/>
      <c r="N4394" s="244" t="n"/>
      <c r="O4394" s="244" t="n"/>
      <c r="P4394" s="244" t="n"/>
      <c r="Q4394" s="244" t="n"/>
      <c r="R4394" s="244" t="n"/>
      <c r="S4394" s="223" t="n"/>
      <c r="T4394" s="244" t="n"/>
      <c r="U4394" s="246" t="n"/>
      <c r="V4394" s="244" t="n"/>
      <c r="W4394" s="244" t="n"/>
      <c r="X4394" s="244" t="n"/>
      <c r="Y4394" s="246" t="n"/>
      <c r="Z4394" s="262" t="n"/>
      <c r="AA4394" s="241" t="n"/>
      <c r="AB4394" s="273" t="n"/>
      <c r="AC4394" s="228" t="n"/>
    </row>
    <row r="4395" ht="15" customHeight="1" s="283">
      <c r="A4395" s="109" t="n"/>
      <c r="B4395" s="222" t="n"/>
      <c r="C4395" s="244" t="n"/>
      <c r="D4395" s="244" t="n"/>
      <c r="E4395" s="244" t="n"/>
      <c r="F4395" s="244" t="n"/>
      <c r="G4395" s="244" t="n"/>
      <c r="H4395" s="244" t="n"/>
      <c r="I4395" s="237" t="n"/>
      <c r="J4395" s="204" t="n"/>
      <c r="K4395" s="244" t="n"/>
      <c r="L4395" s="319" t="n"/>
      <c r="M4395" s="244" t="n"/>
      <c r="N4395" s="244" t="n"/>
      <c r="O4395" s="244" t="n"/>
      <c r="P4395" s="244" t="n"/>
      <c r="Q4395" s="244" t="n"/>
      <c r="R4395" s="244" t="n"/>
      <c r="S4395" s="223" t="n"/>
      <c r="T4395" s="244" t="n"/>
      <c r="U4395" s="246" t="n"/>
      <c r="V4395" s="244" t="n"/>
      <c r="W4395" s="244" t="n"/>
      <c r="X4395" s="244" t="n"/>
      <c r="Y4395" s="246" t="n"/>
      <c r="Z4395" s="262" t="n"/>
      <c r="AA4395" s="241" t="n"/>
      <c r="AB4395" s="273" t="n"/>
      <c r="AC4395" s="228" t="n"/>
    </row>
    <row r="4396" ht="15" customHeight="1" s="283">
      <c r="A4396" s="109" t="n"/>
      <c r="B4396" s="222" t="n"/>
      <c r="C4396" s="244" t="n"/>
      <c r="D4396" s="244" t="n"/>
      <c r="E4396" s="244" t="n"/>
      <c r="F4396" s="244" t="n"/>
      <c r="G4396" s="244" t="n"/>
      <c r="H4396" s="244" t="n"/>
      <c r="I4396" s="237" t="n"/>
      <c r="J4396" s="204" t="n"/>
      <c r="K4396" s="244" t="n"/>
      <c r="L4396" s="319" t="n"/>
      <c r="M4396" s="244" t="n"/>
      <c r="N4396" s="244" t="n"/>
      <c r="O4396" s="244" t="n"/>
      <c r="P4396" s="244" t="n"/>
      <c r="Q4396" s="244" t="n"/>
      <c r="R4396" s="244" t="n"/>
      <c r="S4396" s="223" t="n"/>
      <c r="T4396" s="244" t="n"/>
      <c r="U4396" s="246" t="n"/>
      <c r="V4396" s="244" t="n"/>
      <c r="W4396" s="244" t="n"/>
      <c r="X4396" s="244" t="n"/>
      <c r="Y4396" s="246" t="n"/>
      <c r="Z4396" s="262" t="n"/>
      <c r="AA4396" s="241" t="n"/>
      <c r="AB4396" s="273" t="n"/>
      <c r="AC4396" s="228" t="n"/>
    </row>
    <row r="4397" ht="15" customHeight="1" s="283">
      <c r="A4397" s="109" t="n"/>
      <c r="B4397" s="222" t="n"/>
      <c r="C4397" s="244" t="n"/>
      <c r="D4397" s="244" t="n"/>
      <c r="E4397" s="244" t="n"/>
      <c r="F4397" s="244" t="n"/>
      <c r="G4397" s="244" t="n"/>
      <c r="H4397" s="244" t="n"/>
      <c r="I4397" s="237" t="n"/>
      <c r="J4397" s="204" t="n"/>
      <c r="K4397" s="244" t="n"/>
      <c r="L4397" s="319" t="n"/>
      <c r="M4397" s="244" t="n"/>
      <c r="N4397" s="244" t="n"/>
      <c r="O4397" s="244" t="n"/>
      <c r="P4397" s="244" t="n"/>
      <c r="Q4397" s="244" t="n"/>
      <c r="R4397" s="244" t="n"/>
      <c r="S4397" s="223" t="n"/>
      <c r="T4397" s="244" t="n"/>
      <c r="U4397" s="246" t="n"/>
      <c r="V4397" s="244" t="n"/>
      <c r="W4397" s="244" t="n"/>
      <c r="X4397" s="244" t="n"/>
      <c r="Y4397" s="246" t="n"/>
      <c r="Z4397" s="262" t="n"/>
      <c r="AA4397" s="241" t="n"/>
      <c r="AB4397" s="273" t="n"/>
      <c r="AC4397" s="228" t="n"/>
    </row>
    <row r="4398" ht="15" customHeight="1" s="283">
      <c r="A4398" s="109" t="n"/>
      <c r="B4398" s="222" t="n"/>
      <c r="C4398" s="244" t="n"/>
      <c r="D4398" s="244" t="n"/>
      <c r="E4398" s="244" t="n"/>
      <c r="F4398" s="244" t="n"/>
      <c r="G4398" s="244" t="n"/>
      <c r="H4398" s="244" t="n"/>
      <c r="I4398" s="237" t="n"/>
      <c r="J4398" s="204" t="n"/>
      <c r="K4398" s="244" t="n"/>
      <c r="L4398" s="319" t="n"/>
      <c r="M4398" s="244" t="n"/>
      <c r="N4398" s="244" t="n"/>
      <c r="O4398" s="244" t="n"/>
      <c r="P4398" s="244" t="n"/>
      <c r="Q4398" s="244" t="n"/>
      <c r="R4398" s="244" t="n"/>
      <c r="S4398" s="223" t="n"/>
      <c r="T4398" s="244" t="n"/>
      <c r="U4398" s="246" t="n"/>
      <c r="V4398" s="244" t="n"/>
      <c r="W4398" s="244" t="n"/>
      <c r="X4398" s="244" t="n"/>
      <c r="Y4398" s="246" t="n"/>
      <c r="Z4398" s="262" t="n"/>
      <c r="AA4398" s="241" t="n"/>
      <c r="AB4398" s="273" t="n"/>
      <c r="AC4398" s="228" t="n"/>
    </row>
    <row r="4399" ht="15" customHeight="1" s="283">
      <c r="A4399" s="109" t="n"/>
      <c r="B4399" s="222" t="n"/>
      <c r="C4399" s="244" t="n"/>
      <c r="D4399" s="244" t="n"/>
      <c r="E4399" s="244" t="n"/>
      <c r="F4399" s="244" t="n"/>
      <c r="G4399" s="244" t="n"/>
      <c r="H4399" s="244" t="n"/>
      <c r="I4399" s="237" t="n"/>
      <c r="J4399" s="204" t="n"/>
      <c r="K4399" s="244" t="n"/>
      <c r="L4399" s="319" t="n"/>
      <c r="M4399" s="244" t="n"/>
      <c r="N4399" s="244" t="n"/>
      <c r="O4399" s="244" t="n"/>
      <c r="P4399" s="244" t="n"/>
      <c r="Q4399" s="244" t="n"/>
      <c r="R4399" s="244" t="n"/>
      <c r="S4399" s="223" t="n"/>
      <c r="T4399" s="244" t="n"/>
      <c r="U4399" s="246" t="n"/>
      <c r="V4399" s="244" t="n"/>
      <c r="W4399" s="244" t="n"/>
      <c r="X4399" s="244" t="n"/>
      <c r="Y4399" s="246" t="n"/>
      <c r="Z4399" s="262" t="n"/>
      <c r="AA4399" s="241" t="n"/>
      <c r="AB4399" s="273" t="n"/>
      <c r="AC4399" s="228" t="n"/>
    </row>
    <row r="4400" ht="15" customHeight="1" s="283">
      <c r="A4400" s="109" t="n"/>
      <c r="B4400" s="222" t="n"/>
      <c r="C4400" s="244" t="n"/>
      <c r="D4400" s="244" t="n"/>
      <c r="E4400" s="244" t="n"/>
      <c r="F4400" s="244" t="n"/>
      <c r="G4400" s="244" t="n"/>
      <c r="H4400" s="244" t="n"/>
      <c r="I4400" s="237" t="n"/>
      <c r="J4400" s="204" t="n"/>
      <c r="K4400" s="244" t="n"/>
      <c r="L4400" s="319" t="n"/>
      <c r="M4400" s="244" t="n"/>
      <c r="N4400" s="244" t="n"/>
      <c r="O4400" s="244" t="n"/>
      <c r="P4400" s="244" t="n"/>
      <c r="Q4400" s="244" t="n"/>
      <c r="R4400" s="244" t="n"/>
      <c r="S4400" s="223" t="n"/>
      <c r="T4400" s="244" t="n"/>
      <c r="U4400" s="246" t="n"/>
      <c r="V4400" s="244" t="n"/>
      <c r="W4400" s="244" t="n"/>
      <c r="X4400" s="244" t="n"/>
      <c r="Y4400" s="246" t="n"/>
      <c r="Z4400" s="262" t="n"/>
      <c r="AA4400" s="241" t="n"/>
      <c r="AB4400" s="273" t="n"/>
      <c r="AC4400" s="228" t="n"/>
    </row>
    <row r="4401" ht="15" customHeight="1" s="283">
      <c r="A4401" s="109" t="n"/>
      <c r="B4401" s="222" t="n"/>
      <c r="C4401" s="244" t="n"/>
      <c r="D4401" s="244" t="n"/>
      <c r="E4401" s="244" t="n"/>
      <c r="F4401" s="244" t="n"/>
      <c r="G4401" s="244" t="n"/>
      <c r="H4401" s="244" t="n"/>
      <c r="I4401" s="237" t="n"/>
      <c r="J4401" s="204" t="n"/>
      <c r="K4401" s="244" t="n"/>
      <c r="L4401" s="319" t="n"/>
      <c r="M4401" s="244" t="n"/>
      <c r="N4401" s="244" t="n"/>
      <c r="O4401" s="244" t="n"/>
      <c r="P4401" s="244" t="n"/>
      <c r="Q4401" s="244" t="n"/>
      <c r="R4401" s="244" t="n"/>
      <c r="S4401" s="223" t="n"/>
      <c r="T4401" s="244" t="n"/>
      <c r="U4401" s="246" t="n"/>
      <c r="V4401" s="244" t="n"/>
      <c r="W4401" s="244" t="n"/>
      <c r="X4401" s="244" t="n"/>
      <c r="Y4401" s="246" t="n"/>
      <c r="Z4401" s="262" t="n"/>
      <c r="AA4401" s="241" t="n"/>
      <c r="AB4401" s="273" t="n"/>
      <c r="AC4401" s="228" t="n"/>
    </row>
    <row r="4402" ht="15" customHeight="1" s="283">
      <c r="A4402" s="109" t="n"/>
      <c r="B4402" s="222" t="n"/>
      <c r="C4402" s="244" t="n"/>
      <c r="D4402" s="244" t="n"/>
      <c r="E4402" s="244" t="n"/>
      <c r="F4402" s="244" t="n"/>
      <c r="G4402" s="244" t="n"/>
      <c r="H4402" s="244" t="n"/>
      <c r="I4402" s="237" t="n"/>
      <c r="J4402" s="204" t="n"/>
      <c r="K4402" s="244" t="n"/>
      <c r="L4402" s="319" t="n"/>
      <c r="M4402" s="244" t="n"/>
      <c r="N4402" s="244" t="n"/>
      <c r="O4402" s="244" t="n"/>
      <c r="P4402" s="244" t="n"/>
      <c r="Q4402" s="244" t="n"/>
      <c r="R4402" s="244" t="n"/>
      <c r="S4402" s="223" t="n"/>
      <c r="T4402" s="244" t="n"/>
      <c r="U4402" s="246" t="n"/>
      <c r="V4402" s="244" t="n"/>
      <c r="W4402" s="244" t="n"/>
      <c r="X4402" s="244" t="n"/>
      <c r="Y4402" s="246" t="n"/>
      <c r="Z4402" s="262" t="n"/>
      <c r="AA4402" s="241" t="n"/>
      <c r="AB4402" s="273" t="n"/>
      <c r="AC4402" s="228" t="n"/>
    </row>
    <row r="4403" ht="15" customHeight="1" s="283">
      <c r="A4403" s="109" t="n"/>
      <c r="B4403" s="222" t="n"/>
      <c r="C4403" s="244" t="n"/>
      <c r="D4403" s="244" t="n"/>
      <c r="E4403" s="244" t="n"/>
      <c r="F4403" s="244" t="n"/>
      <c r="G4403" s="244" t="n"/>
      <c r="H4403" s="244" t="n"/>
      <c r="I4403" s="237" t="n"/>
      <c r="J4403" s="204" t="n"/>
      <c r="K4403" s="244" t="n"/>
      <c r="L4403" s="319" t="n"/>
      <c r="M4403" s="244" t="n"/>
      <c r="N4403" s="244" t="n"/>
      <c r="O4403" s="244" t="n"/>
      <c r="P4403" s="244" t="n"/>
      <c r="Q4403" s="244" t="n"/>
      <c r="R4403" s="244" t="n"/>
      <c r="S4403" s="223" t="n"/>
      <c r="T4403" s="244" t="n"/>
      <c r="U4403" s="246" t="n"/>
      <c r="V4403" s="244" t="n"/>
      <c r="W4403" s="244" t="n"/>
      <c r="X4403" s="244" t="n"/>
      <c r="Y4403" s="246" t="n"/>
      <c r="Z4403" s="262" t="n"/>
      <c r="AA4403" s="241" t="n"/>
      <c r="AB4403" s="273" t="n"/>
      <c r="AC4403" s="228" t="n"/>
    </row>
    <row r="4404" ht="15" customHeight="1" s="283">
      <c r="A4404" s="109" t="n"/>
      <c r="B4404" s="222" t="n"/>
      <c r="C4404" s="244" t="n"/>
      <c r="D4404" s="244" t="n"/>
      <c r="E4404" s="244" t="n"/>
      <c r="F4404" s="244" t="n"/>
      <c r="G4404" s="244" t="n"/>
      <c r="H4404" s="244" t="n"/>
      <c r="I4404" s="237" t="n"/>
      <c r="J4404" s="204" t="n"/>
      <c r="K4404" s="244" t="n"/>
      <c r="L4404" s="319" t="n"/>
      <c r="M4404" s="244" t="n"/>
      <c r="N4404" s="244" t="n"/>
      <c r="O4404" s="244" t="n"/>
      <c r="P4404" s="244" t="n"/>
      <c r="Q4404" s="244" t="n"/>
      <c r="R4404" s="244" t="n"/>
      <c r="S4404" s="223" t="n"/>
      <c r="T4404" s="244" t="n"/>
      <c r="U4404" s="246" t="n"/>
      <c r="V4404" s="244" t="n"/>
      <c r="W4404" s="244" t="n"/>
      <c r="X4404" s="244" t="n"/>
      <c r="Y4404" s="246" t="n"/>
      <c r="Z4404" s="262" t="n"/>
      <c r="AA4404" s="241" t="n"/>
      <c r="AB4404" s="273" t="n"/>
      <c r="AC4404" s="228" t="n"/>
    </row>
    <row r="4405" ht="15" customHeight="1" s="283">
      <c r="A4405" s="109" t="n"/>
      <c r="B4405" s="222" t="n"/>
      <c r="C4405" s="244" t="n"/>
      <c r="D4405" s="244" t="n"/>
      <c r="E4405" s="244" t="n"/>
      <c r="F4405" s="244" t="n"/>
      <c r="G4405" s="244" t="n"/>
      <c r="H4405" s="244" t="n"/>
      <c r="I4405" s="237" t="n"/>
      <c r="J4405" s="204" t="n"/>
      <c r="K4405" s="244" t="n"/>
      <c r="L4405" s="319" t="n"/>
      <c r="M4405" s="244" t="n"/>
      <c r="N4405" s="244" t="n"/>
      <c r="O4405" s="244" t="n"/>
      <c r="P4405" s="244" t="n"/>
      <c r="Q4405" s="244" t="n"/>
      <c r="R4405" s="244" t="n"/>
      <c r="S4405" s="223" t="n"/>
      <c r="T4405" s="244" t="n"/>
      <c r="U4405" s="246" t="n"/>
      <c r="V4405" s="244" t="n"/>
      <c r="W4405" s="244" t="n"/>
      <c r="X4405" s="244" t="n"/>
      <c r="Y4405" s="246" t="n"/>
      <c r="Z4405" s="262" t="n"/>
      <c r="AA4405" s="241" t="n"/>
      <c r="AB4405" s="273" t="n"/>
      <c r="AC4405" s="228" t="n"/>
    </row>
    <row r="4406" ht="15" customHeight="1" s="283">
      <c r="A4406" s="109" t="n"/>
      <c r="B4406" s="222" t="n"/>
      <c r="C4406" s="244" t="n"/>
      <c r="D4406" s="244" t="n"/>
      <c r="E4406" s="244" t="n"/>
      <c r="F4406" s="244" t="n"/>
      <c r="G4406" s="244" t="n"/>
      <c r="H4406" s="244" t="n"/>
      <c r="I4406" s="237" t="n"/>
      <c r="J4406" s="204" t="n"/>
      <c r="K4406" s="244" t="n"/>
      <c r="L4406" s="319" t="n"/>
      <c r="M4406" s="244" t="n"/>
      <c r="N4406" s="244" t="n"/>
      <c r="O4406" s="244" t="n"/>
      <c r="P4406" s="244" t="n"/>
      <c r="Q4406" s="244" t="n"/>
      <c r="R4406" s="244" t="n"/>
      <c r="S4406" s="223" t="n"/>
      <c r="T4406" s="244" t="n"/>
      <c r="U4406" s="246" t="n"/>
      <c r="V4406" s="244" t="n"/>
      <c r="W4406" s="244" t="n"/>
      <c r="X4406" s="244" t="n"/>
      <c r="Y4406" s="246" t="n"/>
      <c r="Z4406" s="262" t="n"/>
      <c r="AA4406" s="241" t="n"/>
      <c r="AB4406" s="273" t="n"/>
      <c r="AC4406" s="228" t="n"/>
    </row>
    <row r="4407" ht="15" customHeight="1" s="283">
      <c r="A4407" s="109" t="n"/>
      <c r="B4407" s="222" t="n"/>
      <c r="C4407" s="244" t="n"/>
      <c r="D4407" s="244" t="n"/>
      <c r="E4407" s="244" t="n"/>
      <c r="F4407" s="244" t="n"/>
      <c r="G4407" s="244" t="n"/>
      <c r="H4407" s="244" t="n"/>
      <c r="I4407" s="237" t="n"/>
      <c r="J4407" s="204" t="n"/>
      <c r="K4407" s="244" t="n"/>
      <c r="L4407" s="319" t="n"/>
      <c r="M4407" s="244" t="n"/>
      <c r="N4407" s="244" t="n"/>
      <c r="O4407" s="244" t="n"/>
      <c r="P4407" s="244" t="n"/>
      <c r="Q4407" s="244" t="n"/>
      <c r="R4407" s="244" t="n"/>
      <c r="S4407" s="223" t="n"/>
      <c r="T4407" s="244" t="n"/>
      <c r="U4407" s="246" t="n"/>
      <c r="V4407" s="244" t="n"/>
      <c r="W4407" s="244" t="n"/>
      <c r="X4407" s="244" t="n"/>
      <c r="Y4407" s="246" t="n"/>
      <c r="Z4407" s="262" t="n"/>
      <c r="AA4407" s="241" t="n"/>
      <c r="AB4407" s="273" t="n"/>
      <c r="AC4407" s="228" t="n"/>
    </row>
    <row r="4408" ht="15" customHeight="1" s="283">
      <c r="A4408" s="109" t="n"/>
      <c r="B4408" s="222" t="n"/>
      <c r="C4408" s="244" t="n"/>
      <c r="D4408" s="244" t="n"/>
      <c r="E4408" s="244" t="n"/>
      <c r="F4408" s="244" t="n"/>
      <c r="G4408" s="244" t="n"/>
      <c r="H4408" s="244" t="n"/>
      <c r="I4408" s="237" t="n"/>
      <c r="J4408" s="204" t="n"/>
      <c r="K4408" s="244" t="n"/>
      <c r="L4408" s="319" t="n"/>
      <c r="M4408" s="244" t="n"/>
      <c r="N4408" s="244" t="n"/>
      <c r="O4408" s="244" t="n"/>
      <c r="P4408" s="244" t="n"/>
      <c r="Q4408" s="244" t="n"/>
      <c r="R4408" s="244" t="n"/>
      <c r="S4408" s="223" t="n"/>
      <c r="T4408" s="244" t="n"/>
      <c r="U4408" s="246" t="n"/>
      <c r="V4408" s="244" t="n"/>
      <c r="W4408" s="244" t="n"/>
      <c r="X4408" s="244" t="n"/>
      <c r="Y4408" s="246" t="n"/>
      <c r="Z4408" s="262" t="n"/>
      <c r="AA4408" s="241" t="n"/>
      <c r="AB4408" s="273" t="n"/>
      <c r="AC4408" s="228" t="n"/>
    </row>
    <row r="4409" ht="15" customHeight="1" s="283">
      <c r="A4409" s="109" t="n"/>
      <c r="B4409" s="222" t="n"/>
      <c r="C4409" s="244" t="n"/>
      <c r="D4409" s="244" t="n"/>
      <c r="E4409" s="244" t="n"/>
      <c r="F4409" s="244" t="n"/>
      <c r="G4409" s="244" t="n"/>
      <c r="H4409" s="244" t="n"/>
      <c r="I4409" s="237" t="n"/>
      <c r="J4409" s="204" t="n"/>
      <c r="K4409" s="244" t="n"/>
      <c r="L4409" s="319" t="n"/>
      <c r="M4409" s="244" t="n"/>
      <c r="N4409" s="244" t="n"/>
      <c r="O4409" s="244" t="n"/>
      <c r="P4409" s="244" t="n"/>
      <c r="Q4409" s="244" t="n"/>
      <c r="R4409" s="244" t="n"/>
      <c r="S4409" s="223" t="n"/>
      <c r="T4409" s="244" t="n"/>
      <c r="U4409" s="246" t="n"/>
      <c r="V4409" s="244" t="n"/>
      <c r="W4409" s="244" t="n"/>
      <c r="X4409" s="244" t="n"/>
      <c r="Y4409" s="246" t="n"/>
      <c r="Z4409" s="262" t="n"/>
      <c r="AA4409" s="241" t="n"/>
      <c r="AB4409" s="273" t="n"/>
      <c r="AC4409" s="228" t="n"/>
    </row>
    <row r="4410" ht="15" customHeight="1" s="283">
      <c r="A4410" s="109" t="n"/>
      <c r="B4410" s="222" t="n"/>
      <c r="C4410" s="244" t="n"/>
      <c r="D4410" s="244" t="n"/>
      <c r="E4410" s="244" t="n"/>
      <c r="F4410" s="244" t="n"/>
      <c r="G4410" s="244" t="n"/>
      <c r="H4410" s="244" t="n"/>
      <c r="I4410" s="237" t="n"/>
      <c r="J4410" s="204" t="n"/>
      <c r="K4410" s="244" t="n"/>
      <c r="L4410" s="319" t="n"/>
      <c r="M4410" s="244" t="n"/>
      <c r="N4410" s="244" t="n"/>
      <c r="O4410" s="244" t="n"/>
      <c r="P4410" s="244" t="n"/>
      <c r="Q4410" s="244" t="n"/>
      <c r="R4410" s="244" t="n"/>
      <c r="S4410" s="223" t="n"/>
      <c r="T4410" s="244" t="n"/>
      <c r="U4410" s="246" t="n"/>
      <c r="V4410" s="244" t="n"/>
      <c r="W4410" s="244" t="n"/>
      <c r="X4410" s="244" t="n"/>
      <c r="Y4410" s="246" t="n"/>
      <c r="Z4410" s="262" t="n"/>
      <c r="AA4410" s="241" t="n"/>
      <c r="AB4410" s="273" t="n"/>
      <c r="AC4410" s="228" t="n"/>
    </row>
    <row r="4411" ht="15" customHeight="1" s="283">
      <c r="A4411" s="109" t="n"/>
      <c r="B4411" s="222" t="n"/>
      <c r="C4411" s="244" t="n"/>
      <c r="D4411" s="244" t="n"/>
      <c r="E4411" s="244" t="n"/>
      <c r="F4411" s="244" t="n"/>
      <c r="G4411" s="244" t="n"/>
      <c r="H4411" s="244" t="n"/>
      <c r="I4411" s="237" t="n"/>
      <c r="J4411" s="204" t="n"/>
      <c r="K4411" s="244" t="n"/>
      <c r="L4411" s="319" t="n"/>
      <c r="M4411" s="244" t="n"/>
      <c r="N4411" s="244" t="n"/>
      <c r="O4411" s="244" t="n"/>
      <c r="P4411" s="244" t="n"/>
      <c r="Q4411" s="244" t="n"/>
      <c r="R4411" s="244" t="n"/>
      <c r="S4411" s="223" t="n"/>
      <c r="T4411" s="244" t="n"/>
      <c r="U4411" s="246" t="n"/>
      <c r="V4411" s="244" t="n"/>
      <c r="W4411" s="244" t="n"/>
      <c r="X4411" s="244" t="n"/>
      <c r="Y4411" s="246" t="n"/>
      <c r="Z4411" s="262" t="n"/>
      <c r="AA4411" s="241" t="n"/>
      <c r="AB4411" s="273" t="n"/>
      <c r="AC4411" s="228" t="n"/>
    </row>
    <row r="4412" ht="15" customHeight="1" s="283">
      <c r="A4412" s="109" t="n"/>
      <c r="B4412" s="222" t="n"/>
      <c r="C4412" s="244" t="n"/>
      <c r="D4412" s="244" t="n"/>
      <c r="E4412" s="244" t="n"/>
      <c r="F4412" s="244" t="n"/>
      <c r="G4412" s="244" t="n"/>
      <c r="H4412" s="244" t="n"/>
      <c r="I4412" s="237" t="n"/>
      <c r="J4412" s="204" t="n"/>
      <c r="K4412" s="244" t="n"/>
      <c r="L4412" s="319" t="n"/>
      <c r="M4412" s="244" t="n"/>
      <c r="N4412" s="244" t="n"/>
      <c r="O4412" s="244" t="n"/>
      <c r="P4412" s="244" t="n"/>
      <c r="Q4412" s="244" t="n"/>
      <c r="R4412" s="244" t="n"/>
      <c r="S4412" s="223" t="n"/>
      <c r="T4412" s="244" t="n"/>
      <c r="U4412" s="246" t="n"/>
      <c r="V4412" s="244" t="n"/>
      <c r="W4412" s="244" t="n"/>
      <c r="X4412" s="244" t="n"/>
      <c r="Y4412" s="246" t="n"/>
      <c r="Z4412" s="262" t="n"/>
      <c r="AA4412" s="241" t="n"/>
      <c r="AB4412" s="273" t="n"/>
      <c r="AC4412" s="228" t="n"/>
    </row>
    <row r="4413" ht="15" customHeight="1" s="283">
      <c r="A4413" s="109" t="n"/>
      <c r="B4413" s="222" t="n"/>
      <c r="C4413" s="244" t="n"/>
      <c r="D4413" s="244" t="n"/>
      <c r="E4413" s="244" t="n"/>
      <c r="F4413" s="244" t="n"/>
      <c r="G4413" s="244" t="n"/>
      <c r="H4413" s="244" t="n"/>
      <c r="I4413" s="237" t="n"/>
      <c r="J4413" s="204" t="n"/>
      <c r="K4413" s="244" t="n"/>
      <c r="L4413" s="319" t="n"/>
      <c r="M4413" s="244" t="n"/>
      <c r="N4413" s="244" t="n"/>
      <c r="O4413" s="244" t="n"/>
      <c r="P4413" s="244" t="n"/>
      <c r="Q4413" s="244" t="n"/>
      <c r="R4413" s="244" t="n"/>
      <c r="S4413" s="223" t="n"/>
      <c r="T4413" s="244" t="n"/>
      <c r="U4413" s="246" t="n"/>
      <c r="V4413" s="244" t="n"/>
      <c r="W4413" s="244" t="n"/>
      <c r="X4413" s="244" t="n"/>
      <c r="Y4413" s="246" t="n"/>
      <c r="Z4413" s="262" t="n"/>
      <c r="AA4413" s="241" t="n"/>
      <c r="AB4413" s="273" t="n"/>
      <c r="AC4413" s="228" t="n"/>
    </row>
    <row r="4414" ht="15" customHeight="1" s="283">
      <c r="A4414" s="109" t="n"/>
      <c r="B4414" s="222" t="n"/>
      <c r="C4414" s="244" t="n"/>
      <c r="D4414" s="244" t="n"/>
      <c r="E4414" s="244" t="n"/>
      <c r="F4414" s="244" t="n"/>
      <c r="G4414" s="244" t="n"/>
      <c r="H4414" s="244" t="n"/>
      <c r="I4414" s="237" t="n"/>
      <c r="J4414" s="204" t="n"/>
      <c r="K4414" s="244" t="n"/>
      <c r="L4414" s="319" t="n"/>
      <c r="M4414" s="244" t="n"/>
      <c r="N4414" s="244" t="n"/>
      <c r="O4414" s="244" t="n"/>
      <c r="P4414" s="244" t="n"/>
      <c r="Q4414" s="244" t="n"/>
      <c r="R4414" s="244" t="n"/>
      <c r="S4414" s="223" t="n"/>
      <c r="T4414" s="244" t="n"/>
      <c r="U4414" s="246" t="n"/>
      <c r="V4414" s="244" t="n"/>
      <c r="W4414" s="244" t="n"/>
      <c r="X4414" s="244" t="n"/>
      <c r="Y4414" s="246" t="n"/>
      <c r="Z4414" s="262" t="n"/>
      <c r="AA4414" s="241" t="n"/>
      <c r="AB4414" s="273" t="n"/>
      <c r="AC4414" s="228" t="n"/>
    </row>
    <row r="4415" ht="15" customHeight="1" s="283">
      <c r="A4415" s="109" t="n"/>
      <c r="B4415" s="222" t="n"/>
      <c r="C4415" s="244" t="n"/>
      <c r="D4415" s="244" t="n"/>
      <c r="E4415" s="244" t="n"/>
      <c r="F4415" s="244" t="n"/>
      <c r="G4415" s="244" t="n"/>
      <c r="H4415" s="244" t="n"/>
      <c r="I4415" s="237" t="n"/>
      <c r="J4415" s="204" t="n"/>
      <c r="K4415" s="244" t="n"/>
      <c r="L4415" s="319" t="n"/>
      <c r="M4415" s="244" t="n"/>
      <c r="N4415" s="244" t="n"/>
      <c r="O4415" s="244" t="n"/>
      <c r="P4415" s="244" t="n"/>
      <c r="Q4415" s="244" t="n"/>
      <c r="R4415" s="244" t="n"/>
      <c r="S4415" s="223" t="n"/>
      <c r="T4415" s="244" t="n"/>
      <c r="U4415" s="246" t="n"/>
      <c r="V4415" s="244" t="n"/>
      <c r="W4415" s="244" t="n"/>
      <c r="X4415" s="244" t="n"/>
      <c r="Y4415" s="246" t="n"/>
      <c r="Z4415" s="262" t="n"/>
      <c r="AA4415" s="241" t="n"/>
      <c r="AB4415" s="273" t="n"/>
      <c r="AC4415" s="228" t="n"/>
    </row>
    <row r="4416" ht="15" customHeight="1" s="283">
      <c r="A4416" s="109" t="n"/>
      <c r="B4416" s="222" t="n"/>
      <c r="C4416" s="244" t="n"/>
      <c r="D4416" s="244" t="n"/>
      <c r="E4416" s="244" t="n"/>
      <c r="F4416" s="244" t="n"/>
      <c r="G4416" s="244" t="n"/>
      <c r="H4416" s="244" t="n"/>
      <c r="I4416" s="237" t="n"/>
      <c r="J4416" s="204" t="n"/>
      <c r="K4416" s="244" t="n"/>
      <c r="L4416" s="319" t="n"/>
      <c r="M4416" s="244" t="n"/>
      <c r="N4416" s="244" t="n"/>
      <c r="O4416" s="244" t="n"/>
      <c r="P4416" s="244" t="n"/>
      <c r="Q4416" s="244" t="n"/>
      <c r="R4416" s="244" t="n"/>
      <c r="S4416" s="223" t="n"/>
      <c r="T4416" s="244" t="n"/>
      <c r="U4416" s="246" t="n"/>
      <c r="V4416" s="244" t="n"/>
      <c r="W4416" s="244" t="n"/>
      <c r="X4416" s="244" t="n"/>
      <c r="Y4416" s="246" t="n"/>
      <c r="Z4416" s="262" t="n"/>
      <c r="AA4416" s="241" t="n"/>
      <c r="AB4416" s="273" t="n"/>
      <c r="AC4416" s="228" t="n"/>
    </row>
    <row r="4417" ht="15" customHeight="1" s="283">
      <c r="A4417" s="109" t="n"/>
      <c r="B4417" s="222" t="n"/>
      <c r="C4417" s="244" t="n"/>
      <c r="D4417" s="244" t="n"/>
      <c r="E4417" s="244" t="n"/>
      <c r="F4417" s="244" t="n"/>
      <c r="G4417" s="244" t="n"/>
      <c r="H4417" s="244" t="n"/>
      <c r="I4417" s="237" t="n"/>
      <c r="J4417" s="204" t="n"/>
      <c r="K4417" s="244" t="n"/>
      <c r="L4417" s="319" t="n"/>
      <c r="M4417" s="244" t="n"/>
      <c r="N4417" s="244" t="n"/>
      <c r="O4417" s="244" t="n"/>
      <c r="P4417" s="244" t="n"/>
      <c r="Q4417" s="244" t="n"/>
      <c r="R4417" s="244" t="n"/>
      <c r="S4417" s="223" t="n"/>
      <c r="T4417" s="244" t="n"/>
      <c r="U4417" s="246" t="n"/>
      <c r="V4417" s="244" t="n"/>
      <c r="W4417" s="244" t="n"/>
      <c r="X4417" s="244" t="n"/>
      <c r="Y4417" s="246" t="n"/>
      <c r="Z4417" s="262" t="n"/>
      <c r="AA4417" s="241" t="n"/>
      <c r="AB4417" s="273" t="n"/>
      <c r="AC4417" s="228" t="n"/>
    </row>
    <row r="4418" ht="15" customHeight="1" s="283">
      <c r="A4418" s="109" t="n"/>
      <c r="B4418" s="222" t="n"/>
      <c r="C4418" s="244" t="n"/>
      <c r="D4418" s="244" t="n"/>
      <c r="E4418" s="244" t="n"/>
      <c r="F4418" s="244" t="n"/>
      <c r="G4418" s="244" t="n"/>
      <c r="H4418" s="244" t="n"/>
      <c r="I4418" s="237" t="n"/>
      <c r="J4418" s="204" t="n"/>
      <c r="K4418" s="244" t="n"/>
      <c r="L4418" s="319" t="n"/>
      <c r="M4418" s="244" t="n"/>
      <c r="N4418" s="244" t="n"/>
      <c r="O4418" s="244" t="n"/>
      <c r="P4418" s="244" t="n"/>
      <c r="Q4418" s="244" t="n"/>
      <c r="R4418" s="244" t="n"/>
      <c r="S4418" s="223" t="n"/>
      <c r="T4418" s="244" t="n"/>
      <c r="U4418" s="246" t="n"/>
      <c r="V4418" s="244" t="n"/>
      <c r="W4418" s="244" t="n"/>
      <c r="X4418" s="244" t="n"/>
      <c r="Y4418" s="246" t="n"/>
      <c r="Z4418" s="262" t="n"/>
      <c r="AA4418" s="241" t="n"/>
      <c r="AB4418" s="273" t="n"/>
      <c r="AC4418" s="228" t="n"/>
    </row>
    <row r="4419" ht="15" customHeight="1" s="283">
      <c r="A4419" s="109" t="n"/>
      <c r="B4419" s="222" t="n"/>
      <c r="C4419" s="244" t="n"/>
      <c r="D4419" s="244" t="n"/>
      <c r="E4419" s="244" t="n"/>
      <c r="F4419" s="244" t="n"/>
      <c r="G4419" s="244" t="n"/>
      <c r="H4419" s="244" t="n"/>
      <c r="I4419" s="237" t="n"/>
      <c r="J4419" s="204" t="n"/>
      <c r="K4419" s="244" t="n"/>
      <c r="L4419" s="319" t="n"/>
      <c r="M4419" s="244" t="n"/>
      <c r="N4419" s="244" t="n"/>
      <c r="O4419" s="244" t="n"/>
      <c r="P4419" s="244" t="n"/>
      <c r="Q4419" s="244" t="n"/>
      <c r="R4419" s="244" t="n"/>
      <c r="S4419" s="223" t="n"/>
      <c r="T4419" s="244" t="n"/>
      <c r="U4419" s="246" t="n"/>
      <c r="V4419" s="244" t="n"/>
      <c r="W4419" s="244" t="n"/>
      <c r="X4419" s="244" t="n"/>
      <c r="Y4419" s="246" t="n"/>
      <c r="Z4419" s="262" t="n"/>
      <c r="AA4419" s="241" t="n"/>
      <c r="AB4419" s="273" t="n"/>
      <c r="AC4419" s="228" t="n"/>
    </row>
    <row r="4420" ht="15" customHeight="1" s="283">
      <c r="A4420" s="109" t="n"/>
      <c r="B4420" s="222" t="n"/>
      <c r="C4420" s="244" t="n"/>
      <c r="D4420" s="244" t="n"/>
      <c r="E4420" s="244" t="n"/>
      <c r="F4420" s="244" t="n"/>
      <c r="G4420" s="244" t="n"/>
      <c r="H4420" s="244" t="n"/>
      <c r="I4420" s="237" t="n"/>
      <c r="J4420" s="204" t="n"/>
      <c r="K4420" s="244" t="n"/>
      <c r="L4420" s="319" t="n"/>
      <c r="M4420" s="244" t="n"/>
      <c r="N4420" s="244" t="n"/>
      <c r="O4420" s="244" t="n"/>
      <c r="P4420" s="244" t="n"/>
      <c r="Q4420" s="244" t="n"/>
      <c r="R4420" s="244" t="n"/>
      <c r="S4420" s="223" t="n"/>
      <c r="T4420" s="244" t="n"/>
      <c r="U4420" s="246" t="n"/>
      <c r="V4420" s="244" t="n"/>
      <c r="W4420" s="244" t="n"/>
      <c r="X4420" s="244" t="n"/>
      <c r="Y4420" s="246" t="n"/>
      <c r="Z4420" s="262" t="n"/>
      <c r="AA4420" s="241" t="n"/>
      <c r="AB4420" s="273" t="n"/>
      <c r="AC4420" s="228" t="n"/>
    </row>
    <row r="4421" ht="15" customHeight="1" s="283">
      <c r="A4421" s="109" t="n"/>
      <c r="B4421" s="222" t="n"/>
      <c r="C4421" s="244" t="n"/>
      <c r="D4421" s="244" t="n"/>
      <c r="E4421" s="244" t="n"/>
      <c r="F4421" s="244" t="n"/>
      <c r="G4421" s="244" t="n"/>
      <c r="H4421" s="244" t="n"/>
      <c r="I4421" s="237" t="n"/>
      <c r="J4421" s="204" t="n"/>
      <c r="K4421" s="244" t="n"/>
      <c r="L4421" s="319" t="n"/>
      <c r="M4421" s="244" t="n"/>
      <c r="N4421" s="244" t="n"/>
      <c r="O4421" s="244" t="n"/>
      <c r="P4421" s="244" t="n"/>
      <c r="Q4421" s="244" t="n"/>
      <c r="R4421" s="244" t="n"/>
      <c r="S4421" s="223" t="n"/>
      <c r="T4421" s="244" t="n"/>
      <c r="U4421" s="246" t="n"/>
      <c r="V4421" s="244" t="n"/>
      <c r="W4421" s="244" t="n"/>
      <c r="X4421" s="244" t="n"/>
      <c r="Y4421" s="246" t="n"/>
      <c r="Z4421" s="262" t="n"/>
      <c r="AA4421" s="241" t="n"/>
      <c r="AB4421" s="273" t="n"/>
      <c r="AC4421" s="228" t="n"/>
    </row>
    <row r="4422" ht="15" customHeight="1" s="283">
      <c r="A4422" s="109" t="n"/>
      <c r="B4422" s="222" t="n"/>
      <c r="C4422" s="244" t="n"/>
      <c r="D4422" s="244" t="n"/>
      <c r="E4422" s="244" t="n"/>
      <c r="F4422" s="244" t="n"/>
      <c r="G4422" s="244" t="n"/>
      <c r="H4422" s="244" t="n"/>
      <c r="I4422" s="237" t="n"/>
      <c r="J4422" s="204" t="n"/>
      <c r="K4422" s="244" t="n"/>
      <c r="L4422" s="319" t="n"/>
      <c r="M4422" s="244" t="n"/>
      <c r="N4422" s="244" t="n"/>
      <c r="O4422" s="244" t="n"/>
      <c r="P4422" s="244" t="n"/>
      <c r="Q4422" s="244" t="n"/>
      <c r="R4422" s="244" t="n"/>
      <c r="S4422" s="223" t="n"/>
      <c r="T4422" s="244" t="n"/>
      <c r="U4422" s="246" t="n"/>
      <c r="V4422" s="244" t="n"/>
      <c r="W4422" s="244" t="n"/>
      <c r="X4422" s="244" t="n"/>
      <c r="Y4422" s="246" t="n"/>
      <c r="Z4422" s="262" t="n"/>
      <c r="AA4422" s="241" t="n"/>
      <c r="AB4422" s="273" t="n"/>
      <c r="AC4422" s="228" t="n"/>
    </row>
    <row r="4423" ht="15" customHeight="1" s="283">
      <c r="A4423" s="109" t="n"/>
      <c r="B4423" s="222" t="n"/>
      <c r="C4423" s="244" t="n"/>
      <c r="D4423" s="244" t="n"/>
      <c r="E4423" s="244" t="n"/>
      <c r="F4423" s="244" t="n"/>
      <c r="G4423" s="244" t="n"/>
      <c r="H4423" s="244" t="n"/>
      <c r="I4423" s="237" t="n"/>
      <c r="J4423" s="204" t="n"/>
      <c r="K4423" s="244" t="n"/>
      <c r="L4423" s="319" t="n"/>
      <c r="M4423" s="244" t="n"/>
      <c r="N4423" s="244" t="n"/>
      <c r="O4423" s="244" t="n"/>
      <c r="P4423" s="244" t="n"/>
      <c r="Q4423" s="244" t="n"/>
      <c r="R4423" s="244" t="n"/>
      <c r="S4423" s="223" t="n"/>
      <c r="T4423" s="244" t="n"/>
      <c r="U4423" s="246" t="n"/>
      <c r="V4423" s="244" t="n"/>
      <c r="W4423" s="244" t="n"/>
      <c r="X4423" s="244" t="n"/>
      <c r="Y4423" s="246" t="n"/>
      <c r="Z4423" s="262" t="n"/>
      <c r="AA4423" s="241" t="n"/>
      <c r="AB4423" s="273" t="n"/>
      <c r="AC4423" s="228" t="n"/>
    </row>
    <row r="4424" ht="15" customHeight="1" s="283">
      <c r="A4424" s="109" t="n"/>
      <c r="B4424" s="222" t="n"/>
      <c r="C4424" s="244" t="n"/>
      <c r="D4424" s="244" t="n"/>
      <c r="E4424" s="244" t="n"/>
      <c r="F4424" s="244" t="n"/>
      <c r="G4424" s="244" t="n"/>
      <c r="H4424" s="244" t="n"/>
      <c r="I4424" s="237" t="n"/>
      <c r="J4424" s="204" t="n"/>
      <c r="K4424" s="244" t="n"/>
      <c r="L4424" s="319" t="n"/>
      <c r="M4424" s="244" t="n"/>
      <c r="N4424" s="244" t="n"/>
      <c r="O4424" s="244" t="n"/>
      <c r="P4424" s="244" t="n"/>
      <c r="Q4424" s="244" t="n"/>
      <c r="R4424" s="244" t="n"/>
      <c r="S4424" s="223" t="n"/>
      <c r="T4424" s="244" t="n"/>
      <c r="U4424" s="246" t="n"/>
      <c r="V4424" s="244" t="n"/>
      <c r="W4424" s="244" t="n"/>
      <c r="X4424" s="244" t="n"/>
      <c r="Y4424" s="246" t="n"/>
      <c r="Z4424" s="262" t="n"/>
      <c r="AA4424" s="241" t="n"/>
      <c r="AB4424" s="273" t="n"/>
      <c r="AC4424" s="228" t="n"/>
    </row>
    <row r="4425" ht="15" customHeight="1" s="283">
      <c r="A4425" s="109" t="n"/>
      <c r="B4425" s="222" t="n"/>
      <c r="C4425" s="244" t="n"/>
      <c r="D4425" s="244" t="n"/>
      <c r="E4425" s="244" t="n"/>
      <c r="F4425" s="244" t="n"/>
      <c r="G4425" s="244" t="n"/>
      <c r="H4425" s="244" t="n"/>
      <c r="I4425" s="237" t="n"/>
      <c r="J4425" s="204" t="n"/>
      <c r="K4425" s="244" t="n"/>
      <c r="L4425" s="319" t="n"/>
      <c r="M4425" s="244" t="n"/>
      <c r="N4425" s="244" t="n"/>
      <c r="O4425" s="244" t="n"/>
      <c r="P4425" s="244" t="n"/>
      <c r="Q4425" s="244" t="n"/>
      <c r="R4425" s="244" t="n"/>
      <c r="S4425" s="223" t="n"/>
      <c r="T4425" s="244" t="n"/>
      <c r="U4425" s="246" t="n"/>
      <c r="V4425" s="244" t="n"/>
      <c r="W4425" s="244" t="n"/>
      <c r="X4425" s="244" t="n"/>
      <c r="Y4425" s="246" t="n"/>
      <c r="Z4425" s="262" t="n"/>
      <c r="AA4425" s="241" t="n"/>
      <c r="AB4425" s="273" t="n"/>
      <c r="AC4425" s="228" t="n"/>
    </row>
    <row r="4426" ht="15" customHeight="1" s="283">
      <c r="A4426" s="109" t="n"/>
      <c r="B4426" s="222" t="n"/>
      <c r="C4426" s="244" t="n"/>
      <c r="D4426" s="244" t="n"/>
      <c r="E4426" s="244" t="n"/>
      <c r="F4426" s="244" t="n"/>
      <c r="G4426" s="244" t="n"/>
      <c r="H4426" s="244" t="n"/>
      <c r="I4426" s="237" t="n"/>
      <c r="J4426" s="204" t="n"/>
      <c r="K4426" s="244" t="n"/>
      <c r="L4426" s="319" t="n"/>
      <c r="M4426" s="244" t="n"/>
      <c r="N4426" s="244" t="n"/>
      <c r="O4426" s="244" t="n"/>
      <c r="P4426" s="244" t="n"/>
      <c r="Q4426" s="244" t="n"/>
      <c r="R4426" s="244" t="n"/>
      <c r="S4426" s="223" t="n"/>
      <c r="T4426" s="244" t="n"/>
      <c r="U4426" s="246" t="n"/>
      <c r="V4426" s="244" t="n"/>
      <c r="W4426" s="244" t="n"/>
      <c r="X4426" s="244" t="n"/>
      <c r="Y4426" s="246" t="n"/>
      <c r="Z4426" s="262" t="n"/>
      <c r="AA4426" s="241" t="n"/>
      <c r="AB4426" s="273" t="n"/>
      <c r="AC4426" s="228" t="n"/>
    </row>
    <row r="4427" ht="15" customHeight="1" s="283">
      <c r="A4427" s="109" t="n"/>
      <c r="B4427" s="222" t="n"/>
      <c r="C4427" s="244" t="n"/>
      <c r="D4427" s="244" t="n"/>
      <c r="E4427" s="244" t="n"/>
      <c r="F4427" s="244" t="n"/>
      <c r="G4427" s="244" t="n"/>
      <c r="H4427" s="244" t="n"/>
      <c r="I4427" s="237" t="n"/>
      <c r="J4427" s="204" t="n"/>
      <c r="K4427" s="244" t="n"/>
      <c r="L4427" s="319" t="n"/>
      <c r="M4427" s="244" t="n"/>
      <c r="N4427" s="244" t="n"/>
      <c r="O4427" s="244" t="n"/>
      <c r="P4427" s="244" t="n"/>
      <c r="Q4427" s="244" t="n"/>
      <c r="R4427" s="244" t="n"/>
      <c r="S4427" s="223" t="n"/>
      <c r="T4427" s="244" t="n"/>
      <c r="U4427" s="246" t="n"/>
      <c r="V4427" s="244" t="n"/>
      <c r="W4427" s="244" t="n"/>
      <c r="X4427" s="244" t="n"/>
      <c r="Y4427" s="246" t="n"/>
      <c r="Z4427" s="262" t="n"/>
      <c r="AA4427" s="241" t="n"/>
      <c r="AB4427" s="273" t="n"/>
      <c r="AC4427" s="228" t="n"/>
    </row>
    <row r="4428" ht="15" customHeight="1" s="283">
      <c r="A4428" s="109" t="n"/>
      <c r="B4428" s="222" t="n"/>
      <c r="C4428" s="244" t="n"/>
      <c r="D4428" s="244" t="n"/>
      <c r="E4428" s="244" t="n"/>
      <c r="F4428" s="244" t="n"/>
      <c r="G4428" s="244" t="n"/>
      <c r="H4428" s="244" t="n"/>
      <c r="I4428" s="237" t="n"/>
      <c r="J4428" s="204" t="n"/>
      <c r="K4428" s="244" t="n"/>
      <c r="L4428" s="319" t="n"/>
      <c r="M4428" s="244" t="n"/>
      <c r="N4428" s="244" t="n"/>
      <c r="O4428" s="244" t="n"/>
      <c r="P4428" s="244" t="n"/>
      <c r="Q4428" s="244" t="n"/>
      <c r="R4428" s="244" t="n"/>
      <c r="S4428" s="223" t="n"/>
      <c r="T4428" s="244" t="n"/>
      <c r="U4428" s="246" t="n"/>
      <c r="V4428" s="244" t="n"/>
      <c r="W4428" s="244" t="n"/>
      <c r="X4428" s="244" t="n"/>
      <c r="Y4428" s="246" t="n"/>
      <c r="Z4428" s="262" t="n"/>
      <c r="AA4428" s="241" t="n"/>
      <c r="AB4428" s="273" t="n"/>
      <c r="AC4428" s="228" t="n"/>
    </row>
    <row r="4429" ht="15" customHeight="1" s="283">
      <c r="A4429" s="109" t="n"/>
      <c r="B4429" s="222" t="n"/>
      <c r="C4429" s="244" t="n"/>
      <c r="D4429" s="244" t="n"/>
      <c r="E4429" s="244" t="n"/>
      <c r="F4429" s="244" t="n"/>
      <c r="G4429" s="244" t="n"/>
      <c r="H4429" s="244" t="n"/>
      <c r="I4429" s="237" t="n"/>
      <c r="J4429" s="204" t="n"/>
      <c r="K4429" s="244" t="n"/>
      <c r="L4429" s="319" t="n"/>
      <c r="M4429" s="244" t="n"/>
      <c r="N4429" s="244" t="n"/>
      <c r="O4429" s="244" t="n"/>
      <c r="P4429" s="244" t="n"/>
      <c r="Q4429" s="244" t="n"/>
      <c r="R4429" s="244" t="n"/>
      <c r="S4429" s="223" t="n"/>
      <c r="T4429" s="244" t="n"/>
      <c r="U4429" s="246" t="n"/>
      <c r="V4429" s="244" t="n"/>
      <c r="W4429" s="244" t="n"/>
      <c r="X4429" s="244" t="n"/>
      <c r="Y4429" s="246" t="n"/>
      <c r="Z4429" s="262" t="n"/>
      <c r="AA4429" s="241" t="n"/>
      <c r="AB4429" s="273" t="n"/>
      <c r="AC4429" s="228" t="n"/>
    </row>
    <row r="4430" ht="15" customHeight="1" s="283">
      <c r="A4430" s="109" t="n"/>
      <c r="B4430" s="222" t="n"/>
      <c r="C4430" s="244" t="n"/>
      <c r="D4430" s="244" t="n"/>
      <c r="E4430" s="244" t="n"/>
      <c r="F4430" s="244" t="n"/>
      <c r="G4430" s="244" t="n"/>
      <c r="H4430" s="244" t="n"/>
      <c r="I4430" s="237" t="n"/>
      <c r="J4430" s="204" t="n"/>
      <c r="K4430" s="244" t="n"/>
      <c r="L4430" s="319" t="n"/>
      <c r="M4430" s="244" t="n"/>
      <c r="N4430" s="244" t="n"/>
      <c r="O4430" s="244" t="n"/>
      <c r="P4430" s="244" t="n"/>
      <c r="Q4430" s="244" t="n"/>
      <c r="R4430" s="244" t="n"/>
      <c r="S4430" s="223" t="n"/>
      <c r="T4430" s="244" t="n"/>
      <c r="U4430" s="246" t="n"/>
      <c r="V4430" s="244" t="n"/>
      <c r="W4430" s="244" t="n"/>
      <c r="X4430" s="244" t="n"/>
      <c r="Y4430" s="246" t="n"/>
      <c r="Z4430" s="262" t="n"/>
      <c r="AA4430" s="241" t="n"/>
      <c r="AB4430" s="273" t="n"/>
      <c r="AC4430" s="228" t="n"/>
    </row>
    <row r="4431" ht="15" customHeight="1" s="283">
      <c r="A4431" s="109" t="n"/>
      <c r="B4431" s="222" t="n"/>
      <c r="C4431" s="244" t="n"/>
      <c r="D4431" s="244" t="n"/>
      <c r="E4431" s="244" t="n"/>
      <c r="F4431" s="244" t="n"/>
      <c r="G4431" s="244" t="n"/>
      <c r="H4431" s="244" t="n"/>
      <c r="I4431" s="237" t="n"/>
      <c r="J4431" s="204" t="n"/>
      <c r="K4431" s="244" t="n"/>
      <c r="L4431" s="319" t="n"/>
      <c r="M4431" s="244" t="n"/>
      <c r="N4431" s="244" t="n"/>
      <c r="O4431" s="244" t="n"/>
      <c r="P4431" s="244" t="n"/>
      <c r="Q4431" s="244" t="n"/>
      <c r="R4431" s="244" t="n"/>
      <c r="S4431" s="223" t="n"/>
      <c r="T4431" s="244" t="n"/>
      <c r="U4431" s="246" t="n"/>
      <c r="V4431" s="244" t="n"/>
      <c r="W4431" s="244" t="n"/>
      <c r="X4431" s="244" t="n"/>
      <c r="Y4431" s="246" t="n"/>
      <c r="Z4431" s="262" t="n"/>
      <c r="AA4431" s="241" t="n"/>
      <c r="AB4431" s="273" t="n"/>
      <c r="AC4431" s="228" t="n"/>
    </row>
    <row r="4432" ht="15" customHeight="1" s="283">
      <c r="A4432" s="109" t="n"/>
      <c r="B4432" s="222" t="n"/>
      <c r="C4432" s="244" t="n"/>
      <c r="D4432" s="244" t="n"/>
      <c r="E4432" s="244" t="n"/>
      <c r="F4432" s="244" t="n"/>
      <c r="G4432" s="244" t="n"/>
      <c r="H4432" s="244" t="n"/>
      <c r="I4432" s="237" t="n"/>
      <c r="J4432" s="204" t="n"/>
      <c r="K4432" s="244" t="n"/>
      <c r="L4432" s="319" t="n"/>
      <c r="M4432" s="244" t="n"/>
      <c r="N4432" s="244" t="n"/>
      <c r="O4432" s="244" t="n"/>
      <c r="P4432" s="244" t="n"/>
      <c r="Q4432" s="244" t="n"/>
      <c r="R4432" s="244" t="n"/>
      <c r="S4432" s="223" t="n"/>
      <c r="T4432" s="244" t="n"/>
      <c r="U4432" s="246" t="n"/>
      <c r="V4432" s="244" t="n"/>
      <c r="W4432" s="244" t="n"/>
      <c r="X4432" s="244" t="n"/>
      <c r="Y4432" s="246" t="n"/>
      <c r="Z4432" s="262" t="n"/>
      <c r="AA4432" s="241" t="n"/>
      <c r="AB4432" s="273" t="n"/>
      <c r="AC4432" s="228" t="n"/>
    </row>
    <row r="4433" ht="15" customHeight="1" s="283">
      <c r="A4433" s="109" t="n"/>
      <c r="B4433" s="222" t="n"/>
      <c r="C4433" s="244" t="n"/>
      <c r="D4433" s="244" t="n"/>
      <c r="E4433" s="244" t="n"/>
      <c r="F4433" s="244" t="n"/>
      <c r="G4433" s="244" t="n"/>
      <c r="H4433" s="244" t="n"/>
      <c r="I4433" s="237" t="n"/>
      <c r="J4433" s="204" t="n"/>
      <c r="K4433" s="244" t="n"/>
      <c r="L4433" s="319" t="n"/>
      <c r="M4433" s="244" t="n"/>
      <c r="N4433" s="244" t="n"/>
      <c r="O4433" s="244" t="n"/>
      <c r="P4433" s="244" t="n"/>
      <c r="Q4433" s="244" t="n"/>
      <c r="R4433" s="244" t="n"/>
      <c r="S4433" s="223" t="n"/>
      <c r="T4433" s="244" t="n"/>
      <c r="U4433" s="246" t="n"/>
      <c r="V4433" s="244" t="n"/>
      <c r="W4433" s="244" t="n"/>
      <c r="X4433" s="244" t="n"/>
      <c r="Y4433" s="246" t="n"/>
      <c r="Z4433" s="262" t="n"/>
      <c r="AA4433" s="241" t="n"/>
      <c r="AB4433" s="273" t="n"/>
      <c r="AC4433" s="228" t="n"/>
    </row>
    <row r="4434" ht="15" customHeight="1" s="283">
      <c r="A4434" s="109" t="n"/>
      <c r="B4434" s="222" t="n"/>
      <c r="C4434" s="244" t="n"/>
      <c r="D4434" s="244" t="n"/>
      <c r="E4434" s="244" t="n"/>
      <c r="F4434" s="244" t="n"/>
      <c r="G4434" s="244" t="n"/>
      <c r="H4434" s="244" t="n"/>
      <c r="I4434" s="237" t="n"/>
      <c r="J4434" s="204" t="n"/>
      <c r="K4434" s="244" t="n"/>
      <c r="L4434" s="319" t="n"/>
      <c r="M4434" s="244" t="n"/>
      <c r="N4434" s="244" t="n"/>
      <c r="O4434" s="244" t="n"/>
      <c r="P4434" s="244" t="n"/>
      <c r="Q4434" s="244" t="n"/>
      <c r="R4434" s="244" t="n"/>
      <c r="S4434" s="223" t="n"/>
      <c r="T4434" s="244" t="n"/>
      <c r="U4434" s="246" t="n"/>
      <c r="V4434" s="244" t="n"/>
      <c r="W4434" s="244" t="n"/>
      <c r="X4434" s="244" t="n"/>
      <c r="Y4434" s="246" t="n"/>
      <c r="Z4434" s="262" t="n"/>
      <c r="AA4434" s="241" t="n"/>
      <c r="AB4434" s="273" t="n"/>
      <c r="AC4434" s="228" t="n"/>
    </row>
    <row r="4435" ht="15" customHeight="1" s="283">
      <c r="A4435" s="109" t="n"/>
      <c r="B4435" s="222" t="n"/>
      <c r="C4435" s="244" t="n"/>
      <c r="D4435" s="244" t="n"/>
      <c r="E4435" s="244" t="n"/>
      <c r="F4435" s="244" t="n"/>
      <c r="G4435" s="244" t="n"/>
      <c r="H4435" s="244" t="n"/>
      <c r="I4435" s="237" t="n"/>
      <c r="J4435" s="204" t="n"/>
      <c r="K4435" s="244" t="n"/>
      <c r="L4435" s="319" t="n"/>
      <c r="M4435" s="244" t="n"/>
      <c r="N4435" s="244" t="n"/>
      <c r="O4435" s="244" t="n"/>
      <c r="P4435" s="244" t="n"/>
      <c r="Q4435" s="244" t="n"/>
      <c r="R4435" s="244" t="n"/>
      <c r="S4435" s="223" t="n"/>
      <c r="T4435" s="244" t="n"/>
      <c r="U4435" s="246" t="n"/>
      <c r="V4435" s="244" t="n"/>
      <c r="W4435" s="244" t="n"/>
      <c r="X4435" s="244" t="n"/>
      <c r="Y4435" s="246" t="n"/>
      <c r="Z4435" s="262" t="n"/>
      <c r="AA4435" s="241" t="n"/>
      <c r="AB4435" s="273" t="n"/>
      <c r="AC4435" s="228" t="n"/>
    </row>
    <row r="4436" ht="15" customHeight="1" s="283">
      <c r="A4436" s="109" t="n"/>
      <c r="B4436" s="222" t="n"/>
      <c r="C4436" s="244" t="n"/>
      <c r="D4436" s="244" t="n"/>
      <c r="E4436" s="244" t="n"/>
      <c r="F4436" s="244" t="n"/>
      <c r="G4436" s="244" t="n"/>
      <c r="H4436" s="244" t="n"/>
      <c r="I4436" s="237" t="n"/>
      <c r="J4436" s="204" t="n"/>
      <c r="K4436" s="244" t="n"/>
      <c r="L4436" s="319" t="n"/>
      <c r="M4436" s="244" t="n"/>
      <c r="N4436" s="244" t="n"/>
      <c r="O4436" s="244" t="n"/>
      <c r="P4436" s="244" t="n"/>
      <c r="Q4436" s="244" t="n"/>
      <c r="R4436" s="244" t="n"/>
      <c r="S4436" s="223" t="n"/>
      <c r="T4436" s="244" t="n"/>
      <c r="U4436" s="246" t="n"/>
      <c r="V4436" s="244" t="n"/>
      <c r="W4436" s="244" t="n"/>
      <c r="X4436" s="244" t="n"/>
      <c r="Y4436" s="246" t="n"/>
      <c r="Z4436" s="262" t="n"/>
      <c r="AA4436" s="241" t="n"/>
      <c r="AB4436" s="273" t="n"/>
      <c r="AC4436" s="228" t="n"/>
    </row>
    <row r="4437" ht="15" customHeight="1" s="283">
      <c r="A4437" s="109" t="n"/>
      <c r="B4437" s="222" t="n"/>
      <c r="C4437" s="244" t="n"/>
      <c r="D4437" s="244" t="n"/>
      <c r="E4437" s="244" t="n"/>
      <c r="F4437" s="244" t="n"/>
      <c r="G4437" s="244" t="n"/>
      <c r="H4437" s="244" t="n"/>
      <c r="I4437" s="237" t="n"/>
      <c r="J4437" s="204" t="n"/>
      <c r="K4437" s="244" t="n"/>
      <c r="L4437" s="319" t="n"/>
      <c r="M4437" s="244" t="n"/>
      <c r="N4437" s="244" t="n"/>
      <c r="O4437" s="244" t="n"/>
      <c r="P4437" s="244" t="n"/>
      <c r="Q4437" s="244" t="n"/>
      <c r="R4437" s="244" t="n"/>
      <c r="S4437" s="223" t="n"/>
      <c r="T4437" s="244" t="n"/>
      <c r="U4437" s="246" t="n"/>
      <c r="V4437" s="244" t="n"/>
      <c r="W4437" s="244" t="n"/>
      <c r="X4437" s="244" t="n"/>
      <c r="Y4437" s="246" t="n"/>
      <c r="Z4437" s="262" t="n"/>
      <c r="AA4437" s="241" t="n"/>
      <c r="AB4437" s="273" t="n"/>
      <c r="AC4437" s="228" t="n"/>
    </row>
    <row r="4438" ht="15" customHeight="1" s="283">
      <c r="A4438" s="109" t="n"/>
      <c r="B4438" s="222" t="n"/>
      <c r="C4438" s="244" t="n"/>
      <c r="D4438" s="244" t="n"/>
      <c r="E4438" s="244" t="n"/>
      <c r="F4438" s="244" t="n"/>
      <c r="G4438" s="244" t="n"/>
      <c r="H4438" s="244" t="n"/>
      <c r="I4438" s="237" t="n"/>
      <c r="J4438" s="204" t="n"/>
      <c r="K4438" s="244" t="n"/>
      <c r="L4438" s="319" t="n"/>
      <c r="M4438" s="244" t="n"/>
      <c r="N4438" s="244" t="n"/>
      <c r="O4438" s="244" t="n"/>
      <c r="P4438" s="244" t="n"/>
      <c r="Q4438" s="244" t="n"/>
      <c r="R4438" s="244" t="n"/>
      <c r="S4438" s="223" t="n"/>
      <c r="T4438" s="244" t="n"/>
      <c r="U4438" s="246" t="n"/>
      <c r="V4438" s="244" t="n"/>
      <c r="W4438" s="244" t="n"/>
      <c r="X4438" s="244" t="n"/>
      <c r="Y4438" s="246" t="n"/>
      <c r="Z4438" s="262" t="n"/>
      <c r="AA4438" s="241" t="n"/>
      <c r="AB4438" s="273" t="n"/>
      <c r="AC4438" s="228" t="n"/>
    </row>
    <row r="4439" ht="15" customHeight="1" s="283">
      <c r="A4439" s="109" t="n"/>
      <c r="B4439" s="222" t="n"/>
      <c r="C4439" s="244" t="n"/>
      <c r="D4439" s="244" t="n"/>
      <c r="E4439" s="244" t="n"/>
      <c r="F4439" s="244" t="n"/>
      <c r="G4439" s="244" t="n"/>
      <c r="H4439" s="244" t="n"/>
      <c r="I4439" s="237" t="n"/>
      <c r="J4439" s="204" t="n"/>
      <c r="K4439" s="244" t="n"/>
      <c r="L4439" s="319" t="n"/>
      <c r="M4439" s="244" t="n"/>
      <c r="N4439" s="244" t="n"/>
      <c r="O4439" s="244" t="n"/>
      <c r="P4439" s="244" t="n"/>
      <c r="Q4439" s="244" t="n"/>
      <c r="R4439" s="244" t="n"/>
      <c r="S4439" s="223" t="n"/>
      <c r="T4439" s="244" t="n"/>
      <c r="U4439" s="246" t="n"/>
      <c r="V4439" s="244" t="n"/>
      <c r="W4439" s="244" t="n"/>
      <c r="X4439" s="244" t="n"/>
      <c r="Y4439" s="246" t="n"/>
      <c r="Z4439" s="262" t="n"/>
      <c r="AA4439" s="241" t="n"/>
      <c r="AB4439" s="273" t="n"/>
      <c r="AC4439" s="228" t="n"/>
    </row>
    <row r="4440" ht="15" customHeight="1" s="283">
      <c r="A4440" s="109" t="n"/>
      <c r="B4440" s="222" t="n"/>
      <c r="C4440" s="244" t="n"/>
      <c r="D4440" s="244" t="n"/>
      <c r="E4440" s="244" t="n"/>
      <c r="F4440" s="244" t="n"/>
      <c r="G4440" s="244" t="n"/>
      <c r="H4440" s="244" t="n"/>
      <c r="I4440" s="237" t="n"/>
      <c r="J4440" s="204" t="n"/>
      <c r="K4440" s="244" t="n"/>
      <c r="L4440" s="319" t="n"/>
      <c r="M4440" s="244" t="n"/>
      <c r="N4440" s="244" t="n"/>
      <c r="O4440" s="244" t="n"/>
      <c r="P4440" s="244" t="n"/>
      <c r="Q4440" s="244" t="n"/>
      <c r="R4440" s="244" t="n"/>
      <c r="S4440" s="223" t="n"/>
      <c r="T4440" s="244" t="n"/>
      <c r="U4440" s="246" t="n"/>
      <c r="V4440" s="244" t="n"/>
      <c r="W4440" s="244" t="n"/>
      <c r="X4440" s="244" t="n"/>
      <c r="Y4440" s="246" t="n"/>
      <c r="Z4440" s="262" t="n"/>
      <c r="AA4440" s="241" t="n"/>
      <c r="AB4440" s="273" t="n"/>
      <c r="AC4440" s="228" t="n"/>
    </row>
    <row r="4441" ht="15" customHeight="1" s="283">
      <c r="A4441" s="109" t="n"/>
      <c r="B4441" s="222" t="n"/>
      <c r="C4441" s="244" t="n"/>
      <c r="D4441" s="244" t="n"/>
      <c r="E4441" s="244" t="n"/>
      <c r="F4441" s="244" t="n"/>
      <c r="G4441" s="244" t="n"/>
      <c r="H4441" s="244" t="n"/>
      <c r="I4441" s="237" t="n"/>
      <c r="J4441" s="204" t="n"/>
      <c r="K4441" s="244" t="n"/>
      <c r="L4441" s="319" t="n"/>
      <c r="M4441" s="244" t="n"/>
      <c r="N4441" s="244" t="n"/>
      <c r="O4441" s="244" t="n"/>
      <c r="P4441" s="244" t="n"/>
      <c r="Q4441" s="244" t="n"/>
      <c r="R4441" s="244" t="n"/>
      <c r="S4441" s="223" t="n"/>
      <c r="T4441" s="244" t="n"/>
      <c r="U4441" s="246" t="n"/>
      <c r="V4441" s="244" t="n"/>
      <c r="W4441" s="244" t="n"/>
      <c r="X4441" s="244" t="n"/>
      <c r="Y4441" s="246" t="n"/>
      <c r="Z4441" s="262" t="n"/>
      <c r="AA4441" s="241" t="n"/>
      <c r="AB4441" s="273" t="n"/>
      <c r="AC4441" s="228" t="n"/>
    </row>
    <row r="4442" ht="15" customHeight="1" s="283">
      <c r="A4442" s="109" t="n"/>
      <c r="B4442" s="222" t="n"/>
      <c r="C4442" s="244" t="n"/>
      <c r="D4442" s="244" t="n"/>
      <c r="E4442" s="244" t="n"/>
      <c r="F4442" s="244" t="n"/>
      <c r="G4442" s="244" t="n"/>
      <c r="H4442" s="244" t="n"/>
      <c r="I4442" s="237" t="n"/>
      <c r="J4442" s="204" t="n"/>
      <c r="K4442" s="244" t="n"/>
      <c r="L4442" s="319" t="n"/>
      <c r="M4442" s="244" t="n"/>
      <c r="N4442" s="244" t="n"/>
      <c r="O4442" s="244" t="n"/>
      <c r="P4442" s="244" t="n"/>
      <c r="Q4442" s="244" t="n"/>
      <c r="R4442" s="244" t="n"/>
      <c r="S4442" s="223" t="n"/>
      <c r="T4442" s="244" t="n"/>
      <c r="U4442" s="246" t="n"/>
      <c r="V4442" s="244" t="n"/>
      <c r="W4442" s="244" t="n"/>
      <c r="X4442" s="244" t="n"/>
      <c r="Y4442" s="246" t="n"/>
      <c r="Z4442" s="262" t="n"/>
      <c r="AA4442" s="241" t="n"/>
      <c r="AB4442" s="273" t="n"/>
      <c r="AC4442" s="228" t="n"/>
    </row>
    <row r="4443" ht="15" customHeight="1" s="283">
      <c r="A4443" s="109" t="n"/>
      <c r="B4443" s="222" t="n"/>
      <c r="C4443" s="244" t="n"/>
      <c r="D4443" s="244" t="n"/>
      <c r="E4443" s="244" t="n"/>
      <c r="F4443" s="244" t="n"/>
      <c r="G4443" s="244" t="n"/>
      <c r="H4443" s="244" t="n"/>
      <c r="I4443" s="237" t="n"/>
      <c r="J4443" s="204" t="n"/>
      <c r="K4443" s="244" t="n"/>
      <c r="L4443" s="319" t="n"/>
      <c r="M4443" s="244" t="n"/>
      <c r="N4443" s="244" t="n"/>
      <c r="O4443" s="244" t="n"/>
      <c r="P4443" s="244" t="n"/>
      <c r="Q4443" s="244" t="n"/>
      <c r="R4443" s="244" t="n"/>
      <c r="S4443" s="223" t="n"/>
      <c r="T4443" s="244" t="n"/>
      <c r="U4443" s="246" t="n"/>
      <c r="V4443" s="244" t="n"/>
      <c r="W4443" s="244" t="n"/>
      <c r="X4443" s="244" t="n"/>
      <c r="Y4443" s="246" t="n"/>
      <c r="Z4443" s="262" t="n"/>
      <c r="AA4443" s="241" t="n"/>
      <c r="AB4443" s="273" t="n"/>
      <c r="AC4443" s="228" t="n"/>
    </row>
    <row r="4444" ht="15" customHeight="1" s="283">
      <c r="A4444" s="109" t="n"/>
      <c r="B4444" s="222" t="n"/>
      <c r="C4444" s="244" t="n"/>
      <c r="D4444" s="244" t="n"/>
      <c r="E4444" s="244" t="n"/>
      <c r="F4444" s="244" t="n"/>
      <c r="G4444" s="244" t="n"/>
      <c r="H4444" s="244" t="n"/>
      <c r="I4444" s="237" t="n"/>
      <c r="J4444" s="204" t="n"/>
      <c r="K4444" s="244" t="n"/>
      <c r="L4444" s="319" t="n"/>
      <c r="M4444" s="244" t="n"/>
      <c r="N4444" s="244" t="n"/>
      <c r="O4444" s="244" t="n"/>
      <c r="P4444" s="244" t="n"/>
      <c r="Q4444" s="244" t="n"/>
      <c r="R4444" s="244" t="n"/>
      <c r="S4444" s="223" t="n"/>
      <c r="T4444" s="244" t="n"/>
      <c r="U4444" s="246" t="n"/>
      <c r="V4444" s="244" t="n"/>
      <c r="W4444" s="244" t="n"/>
      <c r="X4444" s="244" t="n"/>
      <c r="Y4444" s="246" t="n"/>
      <c r="Z4444" s="262" t="n"/>
      <c r="AA4444" s="241" t="n"/>
      <c r="AB4444" s="273" t="n"/>
      <c r="AC4444" s="228" t="n"/>
    </row>
    <row r="4445" ht="15" customHeight="1" s="283">
      <c r="A4445" s="109" t="n"/>
      <c r="B4445" s="222" t="n"/>
      <c r="C4445" s="244" t="n"/>
      <c r="D4445" s="244" t="n"/>
      <c r="E4445" s="244" t="n"/>
      <c r="F4445" s="244" t="n"/>
      <c r="G4445" s="244" t="n"/>
      <c r="H4445" s="244" t="n"/>
      <c r="I4445" s="237" t="n"/>
      <c r="J4445" s="204" t="n"/>
      <c r="K4445" s="244" t="n"/>
      <c r="L4445" s="319" t="n"/>
      <c r="M4445" s="244" t="n"/>
      <c r="N4445" s="244" t="n"/>
      <c r="O4445" s="244" t="n"/>
      <c r="P4445" s="244" t="n"/>
      <c r="Q4445" s="244" t="n"/>
      <c r="R4445" s="244" t="n"/>
      <c r="S4445" s="223" t="n"/>
      <c r="T4445" s="244" t="n"/>
      <c r="U4445" s="246" t="n"/>
      <c r="V4445" s="244" t="n"/>
      <c r="W4445" s="244" t="n"/>
      <c r="X4445" s="244" t="n"/>
      <c r="Y4445" s="246" t="n"/>
      <c r="Z4445" s="262" t="n"/>
      <c r="AA4445" s="241" t="n"/>
      <c r="AB4445" s="273" t="n"/>
      <c r="AC4445" s="228" t="n"/>
    </row>
    <row r="4446" ht="15" customHeight="1" s="283">
      <c r="A4446" s="109" t="n"/>
      <c r="B4446" s="222" t="n"/>
      <c r="C4446" s="244" t="n"/>
      <c r="D4446" s="244" t="n"/>
      <c r="E4446" s="244" t="n"/>
      <c r="F4446" s="244" t="n"/>
      <c r="G4446" s="244" t="n"/>
      <c r="H4446" s="244" t="n"/>
      <c r="I4446" s="237" t="n"/>
      <c r="J4446" s="204" t="n"/>
      <c r="K4446" s="244" t="n"/>
      <c r="L4446" s="319" t="n"/>
      <c r="M4446" s="244" t="n"/>
      <c r="N4446" s="244" t="n"/>
      <c r="O4446" s="244" t="n"/>
      <c r="P4446" s="244" t="n"/>
      <c r="Q4446" s="244" t="n"/>
      <c r="R4446" s="244" t="n"/>
      <c r="S4446" s="223" t="n"/>
      <c r="T4446" s="244" t="n"/>
      <c r="U4446" s="246" t="n"/>
      <c r="V4446" s="244" t="n"/>
      <c r="W4446" s="244" t="n"/>
      <c r="X4446" s="244" t="n"/>
      <c r="Y4446" s="246" t="n"/>
      <c r="Z4446" s="262" t="n"/>
      <c r="AA4446" s="241" t="n"/>
      <c r="AB4446" s="273" t="n"/>
      <c r="AC4446" s="228" t="n"/>
    </row>
    <row r="4447" ht="15" customHeight="1" s="283">
      <c r="A4447" s="109" t="n"/>
      <c r="B4447" s="222" t="n"/>
      <c r="C4447" s="244" t="n"/>
      <c r="D4447" s="244" t="n"/>
      <c r="E4447" s="244" t="n"/>
      <c r="F4447" s="244" t="n"/>
      <c r="G4447" s="244" t="n"/>
      <c r="H4447" s="244" t="n"/>
      <c r="I4447" s="237" t="n"/>
      <c r="J4447" s="204" t="n"/>
      <c r="K4447" s="244" t="n"/>
      <c r="L4447" s="319" t="n"/>
      <c r="M4447" s="244" t="n"/>
      <c r="N4447" s="244" t="n"/>
      <c r="O4447" s="244" t="n"/>
      <c r="P4447" s="244" t="n"/>
      <c r="Q4447" s="244" t="n"/>
      <c r="R4447" s="244" t="n"/>
      <c r="S4447" s="223" t="n"/>
      <c r="T4447" s="244" t="n"/>
      <c r="U4447" s="246" t="n"/>
      <c r="V4447" s="244" t="n"/>
      <c r="W4447" s="244" t="n"/>
      <c r="X4447" s="244" t="n"/>
      <c r="Y4447" s="246" t="n"/>
      <c r="Z4447" s="262" t="n"/>
      <c r="AA4447" s="241" t="n"/>
      <c r="AB4447" s="273" t="n"/>
      <c r="AC4447" s="228" t="n"/>
    </row>
    <row r="4448" ht="15" customHeight="1" s="283">
      <c r="A4448" s="109" t="n"/>
      <c r="B4448" s="222" t="n"/>
      <c r="C4448" s="244" t="n"/>
      <c r="D4448" s="244" t="n"/>
      <c r="E4448" s="244" t="n"/>
      <c r="F4448" s="244" t="n"/>
      <c r="G4448" s="244" t="n"/>
      <c r="H4448" s="244" t="n"/>
      <c r="I4448" s="237" t="n"/>
      <c r="J4448" s="204" t="n"/>
      <c r="K4448" s="244" t="n"/>
      <c r="L4448" s="319" t="n"/>
      <c r="M4448" s="244" t="n"/>
      <c r="N4448" s="244" t="n"/>
      <c r="O4448" s="244" t="n"/>
      <c r="P4448" s="244" t="n"/>
      <c r="Q4448" s="244" t="n"/>
      <c r="R4448" s="244" t="n"/>
      <c r="S4448" s="223" t="n"/>
      <c r="T4448" s="244" t="n"/>
      <c r="U4448" s="246" t="n"/>
      <c r="V4448" s="244" t="n"/>
      <c r="W4448" s="244" t="n"/>
      <c r="X4448" s="244" t="n"/>
      <c r="Y4448" s="246" t="n"/>
      <c r="Z4448" s="262" t="n"/>
      <c r="AA4448" s="241" t="n"/>
      <c r="AB4448" s="273" t="n"/>
      <c r="AC4448" s="228" t="n"/>
    </row>
    <row r="4449" ht="15" customHeight="1" s="283">
      <c r="A4449" s="109" t="n"/>
      <c r="B4449" s="222" t="n"/>
      <c r="C4449" s="244" t="n"/>
      <c r="D4449" s="244" t="n"/>
      <c r="E4449" s="244" t="n"/>
      <c r="F4449" s="244" t="n"/>
      <c r="G4449" s="244" t="n"/>
      <c r="H4449" s="244" t="n"/>
      <c r="I4449" s="237" t="n"/>
      <c r="J4449" s="204" t="n"/>
      <c r="K4449" s="244" t="n"/>
      <c r="L4449" s="319" t="n"/>
      <c r="M4449" s="244" t="n"/>
      <c r="N4449" s="244" t="n"/>
      <c r="O4449" s="244" t="n"/>
      <c r="P4449" s="244" t="n"/>
      <c r="Q4449" s="244" t="n"/>
      <c r="R4449" s="244" t="n"/>
      <c r="S4449" s="223" t="n"/>
      <c r="T4449" s="244" t="n"/>
      <c r="U4449" s="246" t="n"/>
      <c r="V4449" s="244" t="n"/>
      <c r="W4449" s="244" t="n"/>
      <c r="X4449" s="244" t="n"/>
      <c r="Y4449" s="246" t="n"/>
      <c r="Z4449" s="262" t="n"/>
      <c r="AA4449" s="241" t="n"/>
      <c r="AB4449" s="273" t="n"/>
      <c r="AC4449" s="228" t="n"/>
    </row>
    <row r="4450" ht="15" customHeight="1" s="283">
      <c r="A4450" s="109" t="n"/>
      <c r="B4450" s="222" t="n"/>
      <c r="C4450" s="244" t="n"/>
      <c r="D4450" s="244" t="n"/>
      <c r="E4450" s="244" t="n"/>
      <c r="F4450" s="244" t="n"/>
      <c r="G4450" s="244" t="n"/>
      <c r="H4450" s="244" t="n"/>
      <c r="I4450" s="237" t="n"/>
      <c r="J4450" s="204" t="n"/>
      <c r="K4450" s="244" t="n"/>
      <c r="L4450" s="319" t="n"/>
      <c r="M4450" s="244" t="n"/>
      <c r="N4450" s="244" t="n"/>
      <c r="O4450" s="244" t="n"/>
      <c r="P4450" s="244" t="n"/>
      <c r="Q4450" s="244" t="n"/>
      <c r="R4450" s="244" t="n"/>
      <c r="S4450" s="223" t="n"/>
      <c r="T4450" s="244" t="n"/>
      <c r="U4450" s="246" t="n"/>
      <c r="V4450" s="244" t="n"/>
      <c r="W4450" s="244" t="n"/>
      <c r="X4450" s="244" t="n"/>
      <c r="Y4450" s="246" t="n"/>
      <c r="Z4450" s="262" t="n"/>
      <c r="AA4450" s="241" t="n"/>
      <c r="AB4450" s="273" t="n"/>
      <c r="AC4450" s="228" t="n"/>
    </row>
    <row r="4451" ht="15" customHeight="1" s="283">
      <c r="A4451" s="109" t="n"/>
      <c r="B4451" s="222" t="n"/>
      <c r="C4451" s="244" t="n"/>
      <c r="D4451" s="244" t="n"/>
      <c r="E4451" s="244" t="n"/>
      <c r="F4451" s="244" t="n"/>
      <c r="G4451" s="244" t="n"/>
      <c r="H4451" s="244" t="n"/>
      <c r="I4451" s="237" t="n"/>
      <c r="J4451" s="204" t="n"/>
      <c r="K4451" s="244" t="n"/>
      <c r="L4451" s="319" t="n"/>
      <c r="M4451" s="244" t="n"/>
      <c r="N4451" s="244" t="n"/>
      <c r="O4451" s="244" t="n"/>
      <c r="P4451" s="244" t="n"/>
      <c r="Q4451" s="244" t="n"/>
      <c r="R4451" s="244" t="n"/>
      <c r="S4451" s="223" t="n"/>
      <c r="T4451" s="244" t="n"/>
      <c r="U4451" s="246" t="n"/>
      <c r="V4451" s="244" t="n"/>
      <c r="W4451" s="244" t="n"/>
      <c r="X4451" s="244" t="n"/>
      <c r="Y4451" s="246" t="n"/>
      <c r="Z4451" s="262" t="n"/>
      <c r="AA4451" s="241" t="n"/>
      <c r="AB4451" s="273" t="n"/>
      <c r="AC4451" s="228" t="n"/>
    </row>
    <row r="4452" ht="15" customHeight="1" s="283">
      <c r="A4452" s="109" t="n"/>
      <c r="B4452" s="222" t="n"/>
      <c r="C4452" s="244" t="n"/>
      <c r="D4452" s="244" t="n"/>
      <c r="E4452" s="244" t="n"/>
      <c r="F4452" s="244" t="n"/>
      <c r="G4452" s="244" t="n"/>
      <c r="H4452" s="244" t="n"/>
      <c r="I4452" s="237" t="n"/>
      <c r="J4452" s="204" t="n"/>
      <c r="K4452" s="244" t="n"/>
      <c r="L4452" s="319" t="n"/>
      <c r="M4452" s="244" t="n"/>
      <c r="N4452" s="244" t="n"/>
      <c r="O4452" s="244" t="n"/>
      <c r="P4452" s="244" t="n"/>
      <c r="Q4452" s="244" t="n"/>
      <c r="R4452" s="244" t="n"/>
      <c r="S4452" s="223" t="n"/>
      <c r="T4452" s="244" t="n"/>
      <c r="U4452" s="246" t="n"/>
      <c r="V4452" s="244" t="n"/>
      <c r="W4452" s="244" t="n"/>
      <c r="X4452" s="244" t="n"/>
      <c r="Y4452" s="246" t="n"/>
      <c r="Z4452" s="262" t="n"/>
      <c r="AA4452" s="241" t="n"/>
      <c r="AB4452" s="273" t="n"/>
      <c r="AC4452" s="228" t="n"/>
    </row>
    <row r="4453" ht="15" customHeight="1" s="283">
      <c r="A4453" s="109" t="n"/>
      <c r="B4453" s="222" t="n"/>
      <c r="C4453" s="244" t="n"/>
      <c r="D4453" s="244" t="n"/>
      <c r="E4453" s="244" t="n"/>
      <c r="F4453" s="244" t="n"/>
      <c r="G4453" s="244" t="n"/>
      <c r="H4453" s="244" t="n"/>
      <c r="I4453" s="237" t="n"/>
      <c r="J4453" s="204" t="n"/>
      <c r="K4453" s="244" t="n"/>
      <c r="L4453" s="319" t="n"/>
      <c r="M4453" s="244" t="n"/>
      <c r="N4453" s="244" t="n"/>
      <c r="O4453" s="244" t="n"/>
      <c r="P4453" s="244" t="n"/>
      <c r="Q4453" s="244" t="n"/>
      <c r="R4453" s="244" t="n"/>
      <c r="S4453" s="223" t="n"/>
      <c r="T4453" s="244" t="n"/>
      <c r="U4453" s="246" t="n"/>
      <c r="V4453" s="244" t="n"/>
      <c r="W4453" s="244" t="n"/>
      <c r="X4453" s="244" t="n"/>
      <c r="Y4453" s="246" t="n"/>
      <c r="Z4453" s="262" t="n"/>
      <c r="AA4453" s="241" t="n"/>
      <c r="AB4453" s="273" t="n"/>
      <c r="AC4453" s="228" t="n"/>
    </row>
    <row r="4454" ht="15" customHeight="1" s="283">
      <c r="A4454" s="109" t="n"/>
      <c r="B4454" s="222" t="n"/>
      <c r="C4454" s="244" t="n"/>
      <c r="D4454" s="244" t="n"/>
      <c r="E4454" s="244" t="n"/>
      <c r="F4454" s="244" t="n"/>
      <c r="G4454" s="244" t="n"/>
      <c r="H4454" s="244" t="n"/>
      <c r="I4454" s="237" t="n"/>
      <c r="J4454" s="204" t="n"/>
      <c r="K4454" s="244" t="n"/>
      <c r="L4454" s="319" t="n"/>
      <c r="M4454" s="244" t="n"/>
      <c r="N4454" s="244" t="n"/>
      <c r="O4454" s="244" t="n"/>
      <c r="P4454" s="244" t="n"/>
      <c r="Q4454" s="244" t="n"/>
      <c r="R4454" s="244" t="n"/>
      <c r="S4454" s="223" t="n"/>
      <c r="T4454" s="244" t="n"/>
      <c r="U4454" s="246" t="n"/>
      <c r="V4454" s="244" t="n"/>
      <c r="W4454" s="244" t="n"/>
      <c r="X4454" s="244" t="n"/>
      <c r="Y4454" s="246" t="n"/>
      <c r="Z4454" s="262" t="n"/>
      <c r="AA4454" s="241" t="n"/>
      <c r="AB4454" s="273" t="n"/>
      <c r="AC4454" s="228" t="n"/>
    </row>
    <row r="4455" ht="15" customHeight="1" s="283">
      <c r="A4455" s="109" t="n"/>
      <c r="B4455" s="222" t="n"/>
      <c r="C4455" s="244" t="n"/>
      <c r="D4455" s="244" t="n"/>
      <c r="E4455" s="244" t="n"/>
      <c r="F4455" s="244" t="n"/>
      <c r="G4455" s="244" t="n"/>
      <c r="H4455" s="244" t="n"/>
      <c r="I4455" s="237" t="n"/>
      <c r="J4455" s="204" t="n"/>
      <c r="K4455" s="244" t="n"/>
      <c r="L4455" s="319" t="n"/>
      <c r="M4455" s="244" t="n"/>
      <c r="N4455" s="244" t="n"/>
      <c r="O4455" s="244" t="n"/>
      <c r="P4455" s="244" t="n"/>
      <c r="Q4455" s="244" t="n"/>
      <c r="R4455" s="244" t="n"/>
      <c r="S4455" s="223" t="n"/>
      <c r="T4455" s="244" t="n"/>
      <c r="U4455" s="246" t="n"/>
      <c r="V4455" s="244" t="n"/>
      <c r="W4455" s="244" t="n"/>
      <c r="X4455" s="244" t="n"/>
      <c r="Y4455" s="246" t="n"/>
      <c r="Z4455" s="262" t="n"/>
      <c r="AA4455" s="241" t="n"/>
      <c r="AB4455" s="273" t="n"/>
      <c r="AC4455" s="228" t="n"/>
    </row>
    <row r="4456" ht="15" customHeight="1" s="283">
      <c r="A4456" s="109" t="n"/>
      <c r="B4456" s="222" t="n"/>
      <c r="C4456" s="244" t="n"/>
      <c r="D4456" s="244" t="n"/>
      <c r="E4456" s="244" t="n"/>
      <c r="F4456" s="244" t="n"/>
      <c r="G4456" s="244" t="n"/>
      <c r="H4456" s="244" t="n"/>
      <c r="I4456" s="237" t="n"/>
      <c r="J4456" s="204" t="n"/>
      <c r="K4456" s="244" t="n"/>
      <c r="L4456" s="319" t="n"/>
      <c r="M4456" s="244" t="n"/>
      <c r="N4456" s="244" t="n"/>
      <c r="O4456" s="244" t="n"/>
      <c r="P4456" s="244" t="n"/>
      <c r="Q4456" s="244" t="n"/>
      <c r="R4456" s="244" t="n"/>
      <c r="S4456" s="223" t="n"/>
      <c r="T4456" s="244" t="n"/>
      <c r="U4456" s="246" t="n"/>
      <c r="V4456" s="244" t="n"/>
      <c r="W4456" s="244" t="n"/>
      <c r="X4456" s="244" t="n"/>
      <c r="Y4456" s="246" t="n"/>
      <c r="Z4456" s="262" t="n"/>
      <c r="AA4456" s="241" t="n"/>
      <c r="AB4456" s="273" t="n"/>
      <c r="AC4456" s="228" t="n"/>
    </row>
    <row r="4457" ht="15" customHeight="1" s="283">
      <c r="A4457" s="109" t="n"/>
      <c r="B4457" s="222" t="n"/>
      <c r="C4457" s="244" t="n"/>
      <c r="D4457" s="244" t="n"/>
      <c r="E4457" s="244" t="n"/>
      <c r="F4457" s="244" t="n"/>
      <c r="G4457" s="244" t="n"/>
      <c r="H4457" s="244" t="n"/>
      <c r="I4457" s="237" t="n"/>
      <c r="J4457" s="204" t="n"/>
      <c r="K4457" s="244" t="n"/>
      <c r="L4457" s="319" t="n"/>
      <c r="M4457" s="244" t="n"/>
      <c r="N4457" s="244" t="n"/>
      <c r="O4457" s="244" t="n"/>
      <c r="P4457" s="244" t="n"/>
      <c r="Q4457" s="244" t="n"/>
      <c r="R4457" s="244" t="n"/>
      <c r="S4457" s="223" t="n"/>
      <c r="T4457" s="244" t="n"/>
      <c r="U4457" s="246" t="n"/>
      <c r="V4457" s="244" t="n"/>
      <c r="W4457" s="244" t="n"/>
      <c r="X4457" s="244" t="n"/>
      <c r="Y4457" s="246" t="n"/>
      <c r="Z4457" s="262" t="n"/>
      <c r="AA4457" s="241" t="n"/>
      <c r="AB4457" s="273" t="n"/>
      <c r="AC4457" s="228" t="n"/>
    </row>
    <row r="4458" ht="15" customHeight="1" s="283">
      <c r="A4458" s="109" t="n"/>
      <c r="B4458" s="222" t="n"/>
      <c r="C4458" s="244" t="n"/>
      <c r="D4458" s="244" t="n"/>
      <c r="E4458" s="244" t="n"/>
      <c r="F4458" s="244" t="n"/>
      <c r="G4458" s="244" t="n"/>
      <c r="H4458" s="244" t="n"/>
      <c r="I4458" s="237" t="n"/>
      <c r="J4458" s="204" t="n"/>
      <c r="K4458" s="244" t="n"/>
      <c r="L4458" s="319" t="n"/>
      <c r="M4458" s="244" t="n"/>
      <c r="N4458" s="244" t="n"/>
      <c r="O4458" s="244" t="n"/>
      <c r="P4458" s="244" t="n"/>
      <c r="Q4458" s="244" t="n"/>
      <c r="R4458" s="244" t="n"/>
      <c r="S4458" s="223" t="n"/>
      <c r="T4458" s="244" t="n"/>
      <c r="U4458" s="246" t="n"/>
      <c r="V4458" s="244" t="n"/>
      <c r="W4458" s="244" t="n"/>
      <c r="X4458" s="244" t="n"/>
      <c r="Y4458" s="246" t="n"/>
      <c r="Z4458" s="262" t="n"/>
      <c r="AA4458" s="241" t="n"/>
      <c r="AB4458" s="273" t="n"/>
      <c r="AC4458" s="228" t="n"/>
    </row>
    <row r="4459" ht="15" customHeight="1" s="283">
      <c r="A4459" s="109" t="n"/>
      <c r="B4459" s="222" t="n"/>
      <c r="C4459" s="244" t="n"/>
      <c r="D4459" s="244" t="n"/>
      <c r="E4459" s="244" t="n"/>
      <c r="F4459" s="244" t="n"/>
      <c r="G4459" s="244" t="n"/>
      <c r="H4459" s="244" t="n"/>
      <c r="I4459" s="237" t="n"/>
      <c r="J4459" s="204" t="n"/>
      <c r="K4459" s="244" t="n"/>
      <c r="L4459" s="319" t="n"/>
      <c r="M4459" s="244" t="n"/>
      <c r="N4459" s="244" t="n"/>
      <c r="O4459" s="244" t="n"/>
      <c r="P4459" s="244" t="n"/>
      <c r="Q4459" s="244" t="n"/>
      <c r="R4459" s="244" t="n"/>
      <c r="S4459" s="223" t="n"/>
      <c r="T4459" s="244" t="n"/>
      <c r="U4459" s="246" t="n"/>
      <c r="V4459" s="244" t="n"/>
      <c r="W4459" s="244" t="n"/>
      <c r="X4459" s="244" t="n"/>
      <c r="Y4459" s="246" t="n"/>
      <c r="Z4459" s="262" t="n"/>
      <c r="AA4459" s="241" t="n"/>
      <c r="AB4459" s="273" t="n"/>
      <c r="AC4459" s="228" t="n"/>
    </row>
    <row r="4460" ht="15" customHeight="1" s="283">
      <c r="A4460" s="109" t="n"/>
      <c r="B4460" s="222" t="n"/>
      <c r="C4460" s="244" t="n"/>
      <c r="D4460" s="244" t="n"/>
      <c r="E4460" s="244" t="n"/>
      <c r="F4460" s="244" t="n"/>
      <c r="G4460" s="244" t="n"/>
      <c r="H4460" s="244" t="n"/>
      <c r="I4460" s="237" t="n"/>
      <c r="J4460" s="204" t="n"/>
      <c r="K4460" s="244" t="n"/>
      <c r="L4460" s="319" t="n"/>
      <c r="M4460" s="244" t="n"/>
      <c r="N4460" s="244" t="n"/>
      <c r="O4460" s="244" t="n"/>
      <c r="P4460" s="244" t="n"/>
      <c r="Q4460" s="244" t="n"/>
      <c r="R4460" s="244" t="n"/>
      <c r="S4460" s="223" t="n"/>
      <c r="T4460" s="244" t="n"/>
      <c r="U4460" s="246" t="n"/>
      <c r="V4460" s="244" t="n"/>
      <c r="W4460" s="244" t="n"/>
      <c r="X4460" s="244" t="n"/>
      <c r="Y4460" s="246" t="n"/>
      <c r="Z4460" s="262" t="n"/>
      <c r="AA4460" s="241" t="n"/>
      <c r="AB4460" s="273" t="n"/>
      <c r="AC4460" s="228" t="n"/>
    </row>
    <row r="4461" ht="15" customHeight="1" s="283">
      <c r="A4461" s="109" t="n"/>
      <c r="B4461" s="222" t="n"/>
      <c r="C4461" s="244" t="n"/>
      <c r="D4461" s="244" t="n"/>
      <c r="E4461" s="244" t="n"/>
      <c r="F4461" s="244" t="n"/>
      <c r="G4461" s="244" t="n"/>
      <c r="H4461" s="244" t="n"/>
      <c r="I4461" s="237" t="n"/>
      <c r="J4461" s="204" t="n"/>
      <c r="K4461" s="244" t="n"/>
      <c r="L4461" s="319" t="n"/>
      <c r="M4461" s="244" t="n"/>
      <c r="N4461" s="244" t="n"/>
      <c r="O4461" s="244" t="n"/>
      <c r="P4461" s="244" t="n"/>
      <c r="Q4461" s="244" t="n"/>
      <c r="R4461" s="244" t="n"/>
      <c r="S4461" s="223" t="n"/>
      <c r="T4461" s="244" t="n"/>
      <c r="U4461" s="246" t="n"/>
      <c r="V4461" s="244" t="n"/>
      <c r="W4461" s="244" t="n"/>
      <c r="X4461" s="244" t="n"/>
      <c r="Y4461" s="246" t="n"/>
      <c r="Z4461" s="262" t="n"/>
      <c r="AA4461" s="241" t="n"/>
      <c r="AB4461" s="273" t="n"/>
      <c r="AC4461" s="228" t="n"/>
    </row>
    <row r="4462" ht="15" customHeight="1" s="283">
      <c r="A4462" s="109" t="n"/>
      <c r="B4462" s="222" t="n"/>
      <c r="C4462" s="244" t="n"/>
      <c r="D4462" s="244" t="n"/>
      <c r="E4462" s="244" t="n"/>
      <c r="F4462" s="244" t="n"/>
      <c r="G4462" s="244" t="n"/>
      <c r="H4462" s="244" t="n"/>
      <c r="I4462" s="237" t="n"/>
      <c r="J4462" s="204" t="n"/>
      <c r="K4462" s="244" t="n"/>
      <c r="L4462" s="319" t="n"/>
      <c r="M4462" s="244" t="n"/>
      <c r="N4462" s="244" t="n"/>
      <c r="O4462" s="244" t="n"/>
      <c r="P4462" s="244" t="n"/>
      <c r="Q4462" s="244" t="n"/>
      <c r="R4462" s="244" t="n"/>
      <c r="S4462" s="223" t="n"/>
      <c r="T4462" s="244" t="n"/>
      <c r="U4462" s="246" t="n"/>
      <c r="V4462" s="244" t="n"/>
      <c r="W4462" s="244" t="n"/>
      <c r="X4462" s="244" t="n"/>
      <c r="Y4462" s="246" t="n"/>
      <c r="Z4462" s="262" t="n"/>
      <c r="AA4462" s="241" t="n"/>
      <c r="AB4462" s="273" t="n"/>
      <c r="AC4462" s="228" t="n"/>
    </row>
    <row r="4463" ht="15" customHeight="1" s="283">
      <c r="A4463" s="109" t="n"/>
      <c r="B4463" s="222" t="n"/>
      <c r="C4463" s="244" t="n"/>
      <c r="D4463" s="244" t="n"/>
      <c r="E4463" s="244" t="n"/>
      <c r="F4463" s="244" t="n"/>
      <c r="G4463" s="244" t="n"/>
      <c r="H4463" s="244" t="n"/>
      <c r="I4463" s="237" t="n"/>
      <c r="J4463" s="204" t="n"/>
      <c r="K4463" s="244" t="n"/>
      <c r="L4463" s="319" t="n"/>
      <c r="M4463" s="244" t="n"/>
      <c r="N4463" s="244" t="n"/>
      <c r="O4463" s="244" t="n"/>
      <c r="P4463" s="244" t="n"/>
      <c r="Q4463" s="244" t="n"/>
      <c r="R4463" s="244" t="n"/>
      <c r="S4463" s="223" t="n"/>
      <c r="T4463" s="244" t="n"/>
      <c r="U4463" s="246" t="n"/>
      <c r="V4463" s="244" t="n"/>
      <c r="W4463" s="244" t="n"/>
      <c r="X4463" s="244" t="n"/>
      <c r="Y4463" s="246" t="n"/>
      <c r="Z4463" s="262" t="n"/>
      <c r="AA4463" s="241" t="n"/>
      <c r="AB4463" s="273" t="n"/>
      <c r="AC4463" s="228" t="n"/>
    </row>
    <row r="4464" ht="15" customHeight="1" s="283">
      <c r="A4464" s="109" t="n"/>
      <c r="B4464" s="222" t="n"/>
      <c r="C4464" s="244" t="n"/>
      <c r="D4464" s="244" t="n"/>
      <c r="E4464" s="244" t="n"/>
      <c r="F4464" s="244" t="n"/>
      <c r="G4464" s="244" t="n"/>
      <c r="H4464" s="244" t="n"/>
      <c r="I4464" s="237" t="n"/>
      <c r="J4464" s="204" t="n"/>
      <c r="K4464" s="244" t="n"/>
      <c r="L4464" s="319" t="n"/>
      <c r="M4464" s="244" t="n"/>
      <c r="N4464" s="244" t="n"/>
      <c r="O4464" s="244" t="n"/>
      <c r="P4464" s="244" t="n"/>
      <c r="Q4464" s="244" t="n"/>
      <c r="R4464" s="244" t="n"/>
      <c r="S4464" s="223" t="n"/>
      <c r="T4464" s="244" t="n"/>
      <c r="U4464" s="246" t="n"/>
      <c r="V4464" s="244" t="n"/>
      <c r="W4464" s="244" t="n"/>
      <c r="X4464" s="244" t="n"/>
      <c r="Y4464" s="246" t="n"/>
      <c r="Z4464" s="262" t="n"/>
      <c r="AA4464" s="241" t="n"/>
      <c r="AB4464" s="273" t="n"/>
      <c r="AC4464" s="228" t="n"/>
    </row>
    <row r="4465" ht="15" customHeight="1" s="283">
      <c r="A4465" s="109" t="n"/>
      <c r="B4465" s="222" t="n"/>
      <c r="C4465" s="244" t="n"/>
      <c r="D4465" s="244" t="n"/>
      <c r="E4465" s="244" t="n"/>
      <c r="F4465" s="244" t="n"/>
      <c r="G4465" s="244" t="n"/>
      <c r="H4465" s="244" t="n"/>
      <c r="I4465" s="237" t="n"/>
      <c r="J4465" s="204" t="n"/>
      <c r="K4465" s="244" t="n"/>
      <c r="L4465" s="319" t="n"/>
      <c r="M4465" s="244" t="n"/>
      <c r="N4465" s="244" t="n"/>
      <c r="O4465" s="244" t="n"/>
      <c r="P4465" s="244" t="n"/>
      <c r="Q4465" s="244" t="n"/>
      <c r="R4465" s="244" t="n"/>
      <c r="S4465" s="223" t="n"/>
      <c r="T4465" s="244" t="n"/>
      <c r="U4465" s="246" t="n"/>
      <c r="V4465" s="244" t="n"/>
      <c r="W4465" s="244" t="n"/>
      <c r="X4465" s="244" t="n"/>
      <c r="Y4465" s="246" t="n"/>
      <c r="Z4465" s="262" t="n"/>
      <c r="AA4465" s="241" t="n"/>
      <c r="AB4465" s="273" t="n"/>
      <c r="AC4465" s="228" t="n"/>
    </row>
    <row r="4466" ht="15" customHeight="1" s="283">
      <c r="A4466" s="109" t="n"/>
      <c r="B4466" s="222" t="n"/>
      <c r="C4466" s="244" t="n"/>
      <c r="D4466" s="244" t="n"/>
      <c r="E4466" s="244" t="n"/>
      <c r="F4466" s="244" t="n"/>
      <c r="G4466" s="244" t="n"/>
      <c r="H4466" s="244" t="n"/>
      <c r="I4466" s="237" t="n"/>
      <c r="J4466" s="204" t="n"/>
      <c r="K4466" s="244" t="n"/>
      <c r="L4466" s="319" t="n"/>
      <c r="M4466" s="244" t="n"/>
      <c r="N4466" s="244" t="n"/>
      <c r="O4466" s="244" t="n"/>
      <c r="P4466" s="244" t="n"/>
      <c r="Q4466" s="244" t="n"/>
      <c r="R4466" s="244" t="n"/>
      <c r="S4466" s="223" t="n"/>
      <c r="T4466" s="244" t="n"/>
      <c r="U4466" s="246" t="n"/>
      <c r="V4466" s="244" t="n"/>
      <c r="W4466" s="244" t="n"/>
      <c r="X4466" s="244" t="n"/>
      <c r="Y4466" s="246" t="n"/>
      <c r="Z4466" s="262" t="n"/>
      <c r="AA4466" s="241" t="n"/>
      <c r="AB4466" s="273" t="n"/>
      <c r="AC4466" s="228" t="n"/>
    </row>
    <row r="4467" ht="15" customHeight="1" s="283">
      <c r="A4467" s="109" t="n"/>
      <c r="B4467" s="222" t="n"/>
      <c r="C4467" s="244" t="n"/>
      <c r="D4467" s="244" t="n"/>
      <c r="E4467" s="244" t="n"/>
      <c r="F4467" s="244" t="n"/>
      <c r="G4467" s="244" t="n"/>
      <c r="H4467" s="244" t="n"/>
      <c r="I4467" s="237" t="n"/>
      <c r="J4467" s="204" t="n"/>
      <c r="K4467" s="244" t="n"/>
      <c r="L4467" s="319" t="n"/>
      <c r="M4467" s="244" t="n"/>
      <c r="N4467" s="244" t="n"/>
      <c r="O4467" s="244" t="n"/>
      <c r="P4467" s="244" t="n"/>
      <c r="Q4467" s="244" t="n"/>
      <c r="R4467" s="244" t="n"/>
      <c r="S4467" s="223" t="n"/>
      <c r="T4467" s="244" t="n"/>
      <c r="U4467" s="246" t="n"/>
      <c r="V4467" s="244" t="n"/>
      <c r="W4467" s="244" t="n"/>
      <c r="X4467" s="244" t="n"/>
      <c r="Y4467" s="246" t="n"/>
      <c r="Z4467" s="262" t="n"/>
      <c r="AA4467" s="241" t="n"/>
      <c r="AB4467" s="273" t="n"/>
      <c r="AC4467" s="228" t="n"/>
    </row>
    <row r="4468" ht="15" customHeight="1" s="283">
      <c r="A4468" s="109" t="n"/>
      <c r="B4468" s="222" t="n"/>
      <c r="C4468" s="244" t="n"/>
      <c r="D4468" s="244" t="n"/>
      <c r="E4468" s="244" t="n"/>
      <c r="F4468" s="244" t="n"/>
      <c r="G4468" s="244" t="n"/>
      <c r="H4468" s="244" t="n"/>
      <c r="I4468" s="237" t="n"/>
      <c r="J4468" s="204" t="n"/>
      <c r="K4468" s="244" t="n"/>
      <c r="L4468" s="319" t="n"/>
      <c r="M4468" s="244" t="n"/>
      <c r="N4468" s="244" t="n"/>
      <c r="O4468" s="244" t="n"/>
      <c r="P4468" s="244" t="n"/>
      <c r="Q4468" s="244" t="n"/>
      <c r="R4468" s="244" t="n"/>
      <c r="S4468" s="223" t="n"/>
      <c r="T4468" s="244" t="n"/>
      <c r="U4468" s="246" t="n"/>
      <c r="V4468" s="244" t="n"/>
      <c r="W4468" s="244" t="n"/>
      <c r="X4468" s="244" t="n"/>
      <c r="Y4468" s="246" t="n"/>
      <c r="Z4468" s="262" t="n"/>
      <c r="AA4468" s="241" t="n"/>
      <c r="AB4468" s="273" t="n"/>
      <c r="AC4468" s="228" t="n"/>
    </row>
    <row r="4469" ht="15" customHeight="1" s="283">
      <c r="A4469" s="109" t="n"/>
      <c r="B4469" s="222" t="n"/>
      <c r="C4469" s="244" t="n"/>
      <c r="D4469" s="244" t="n"/>
      <c r="E4469" s="244" t="n"/>
      <c r="F4469" s="244" t="n"/>
      <c r="G4469" s="244" t="n"/>
      <c r="H4469" s="244" t="n"/>
      <c r="I4469" s="237" t="n"/>
      <c r="J4469" s="204" t="n"/>
      <c r="K4469" s="244" t="n"/>
      <c r="L4469" s="319" t="n"/>
      <c r="M4469" s="244" t="n"/>
      <c r="N4469" s="244" t="n"/>
      <c r="O4469" s="244" t="n"/>
      <c r="P4469" s="244" t="n"/>
      <c r="Q4469" s="244" t="n"/>
      <c r="R4469" s="244" t="n"/>
      <c r="S4469" s="223" t="n"/>
      <c r="T4469" s="244" t="n"/>
      <c r="U4469" s="246" t="n"/>
      <c r="V4469" s="244" t="n"/>
      <c r="W4469" s="244" t="n"/>
      <c r="X4469" s="244" t="n"/>
      <c r="Y4469" s="246" t="n"/>
      <c r="Z4469" s="262" t="n"/>
      <c r="AA4469" s="241" t="n"/>
      <c r="AB4469" s="273" t="n"/>
      <c r="AC4469" s="228" t="n"/>
    </row>
    <row r="4470" ht="15" customHeight="1" s="283">
      <c r="A4470" s="109" t="n"/>
      <c r="B4470" s="222" t="n"/>
      <c r="C4470" s="244" t="n"/>
      <c r="D4470" s="244" t="n"/>
      <c r="E4470" s="244" t="n"/>
      <c r="F4470" s="244" t="n"/>
      <c r="G4470" s="244" t="n"/>
      <c r="H4470" s="244" t="n"/>
      <c r="I4470" s="237" t="n"/>
      <c r="J4470" s="204" t="n"/>
      <c r="K4470" s="244" t="n"/>
      <c r="L4470" s="319" t="n"/>
      <c r="M4470" s="244" t="n"/>
      <c r="N4470" s="244" t="n"/>
      <c r="O4470" s="244" t="n"/>
      <c r="P4470" s="244" t="n"/>
      <c r="Q4470" s="244" t="n"/>
      <c r="R4470" s="244" t="n"/>
      <c r="S4470" s="223" t="n"/>
      <c r="T4470" s="244" t="n"/>
      <c r="U4470" s="246" t="n"/>
      <c r="V4470" s="244" t="n"/>
      <c r="W4470" s="244" t="n"/>
      <c r="X4470" s="244" t="n"/>
      <c r="Y4470" s="246" t="n"/>
      <c r="Z4470" s="262" t="n"/>
      <c r="AA4470" s="241" t="n"/>
      <c r="AB4470" s="273" t="n"/>
      <c r="AC4470" s="228" t="n"/>
    </row>
    <row r="4471" ht="15" customHeight="1" s="283">
      <c r="A4471" s="109" t="n"/>
      <c r="B4471" s="222" t="n"/>
      <c r="C4471" s="244" t="n"/>
      <c r="D4471" s="244" t="n"/>
      <c r="E4471" s="244" t="n"/>
      <c r="F4471" s="244" t="n"/>
      <c r="G4471" s="244" t="n"/>
      <c r="H4471" s="244" t="n"/>
      <c r="I4471" s="237" t="n"/>
      <c r="J4471" s="204" t="n"/>
      <c r="K4471" s="244" t="n"/>
      <c r="L4471" s="319" t="n"/>
      <c r="M4471" s="244" t="n"/>
      <c r="N4471" s="244" t="n"/>
      <c r="O4471" s="244" t="n"/>
      <c r="P4471" s="244" t="n"/>
      <c r="Q4471" s="244" t="n"/>
      <c r="R4471" s="244" t="n"/>
      <c r="S4471" s="223" t="n"/>
      <c r="T4471" s="244" t="n"/>
      <c r="U4471" s="246" t="n"/>
      <c r="V4471" s="244" t="n"/>
      <c r="W4471" s="244" t="n"/>
      <c r="X4471" s="244" t="n"/>
      <c r="Y4471" s="246" t="n"/>
      <c r="Z4471" s="262" t="n"/>
      <c r="AA4471" s="241" t="n"/>
      <c r="AB4471" s="273" t="n"/>
      <c r="AC4471" s="228" t="n"/>
    </row>
    <row r="4472" ht="15" customHeight="1" s="283">
      <c r="A4472" s="109" t="n"/>
      <c r="B4472" s="222" t="n"/>
      <c r="C4472" s="244" t="n"/>
      <c r="D4472" s="244" t="n"/>
      <c r="E4472" s="244" t="n"/>
      <c r="F4472" s="244" t="n"/>
      <c r="G4472" s="244" t="n"/>
      <c r="H4472" s="244" t="n"/>
      <c r="I4472" s="237" t="n"/>
      <c r="J4472" s="204" t="n"/>
      <c r="K4472" s="244" t="n"/>
      <c r="L4472" s="319" t="n"/>
      <c r="M4472" s="244" t="n"/>
      <c r="N4472" s="244" t="n"/>
      <c r="O4472" s="244" t="n"/>
      <c r="P4472" s="244" t="n"/>
      <c r="Q4472" s="244" t="n"/>
      <c r="R4472" s="244" t="n"/>
      <c r="S4472" s="223" t="n"/>
      <c r="T4472" s="244" t="n"/>
      <c r="U4472" s="246" t="n"/>
      <c r="V4472" s="244" t="n"/>
      <c r="W4472" s="244" t="n"/>
      <c r="X4472" s="244" t="n"/>
      <c r="Y4472" s="246" t="n"/>
      <c r="Z4472" s="262" t="n"/>
      <c r="AA4472" s="241" t="n"/>
      <c r="AB4472" s="273" t="n"/>
      <c r="AC4472" s="228" t="n"/>
    </row>
    <row r="4473" ht="15" customHeight="1" s="283">
      <c r="A4473" s="109" t="n"/>
      <c r="B4473" s="222" t="n"/>
      <c r="C4473" s="244" t="n"/>
      <c r="D4473" s="244" t="n"/>
      <c r="E4473" s="244" t="n"/>
      <c r="F4473" s="244" t="n"/>
      <c r="G4473" s="244" t="n"/>
      <c r="H4473" s="244" t="n"/>
      <c r="I4473" s="237" t="n"/>
      <c r="J4473" s="204" t="n"/>
      <c r="K4473" s="244" t="n"/>
      <c r="L4473" s="319" t="n"/>
      <c r="M4473" s="244" t="n"/>
      <c r="N4473" s="244" t="n"/>
      <c r="O4473" s="244" t="n"/>
      <c r="P4473" s="244" t="n"/>
      <c r="Q4473" s="244" t="n"/>
      <c r="R4473" s="244" t="n"/>
      <c r="S4473" s="223" t="n"/>
      <c r="T4473" s="244" t="n"/>
      <c r="U4473" s="246" t="n"/>
      <c r="V4473" s="244" t="n"/>
      <c r="W4473" s="244" t="n"/>
      <c r="X4473" s="244" t="n"/>
      <c r="Y4473" s="246" t="n"/>
      <c r="Z4473" s="262" t="n"/>
      <c r="AA4473" s="241" t="n"/>
      <c r="AB4473" s="273" t="n"/>
      <c r="AC4473" s="228" t="n"/>
    </row>
    <row r="4474" ht="15" customHeight="1" s="283">
      <c r="A4474" s="109" t="n"/>
      <c r="B4474" s="222" t="n"/>
      <c r="C4474" s="244" t="n"/>
      <c r="D4474" s="244" t="n"/>
      <c r="E4474" s="244" t="n"/>
      <c r="F4474" s="244" t="n"/>
      <c r="G4474" s="244" t="n"/>
      <c r="H4474" s="244" t="n"/>
      <c r="I4474" s="237" t="n"/>
      <c r="J4474" s="204" t="n"/>
      <c r="K4474" s="244" t="n"/>
      <c r="L4474" s="319" t="n"/>
      <c r="M4474" s="244" t="n"/>
      <c r="N4474" s="244" t="n"/>
      <c r="O4474" s="244" t="n"/>
      <c r="P4474" s="244" t="n"/>
      <c r="Q4474" s="244" t="n"/>
      <c r="R4474" s="244" t="n"/>
      <c r="S4474" s="223" t="n"/>
      <c r="T4474" s="244" t="n"/>
      <c r="U4474" s="246" t="n"/>
      <c r="V4474" s="244" t="n"/>
      <c r="W4474" s="244" t="n"/>
      <c r="X4474" s="244" t="n"/>
      <c r="Y4474" s="246" t="n"/>
      <c r="Z4474" s="262" t="n"/>
      <c r="AA4474" s="241" t="n"/>
      <c r="AB4474" s="273" t="n"/>
      <c r="AC4474" s="228" t="n"/>
    </row>
    <row r="4475" ht="15" customHeight="1" s="283">
      <c r="A4475" s="109" t="n"/>
      <c r="B4475" s="222" t="n"/>
      <c r="C4475" s="244" t="n"/>
      <c r="D4475" s="244" t="n"/>
      <c r="E4475" s="244" t="n"/>
      <c r="F4475" s="244" t="n"/>
      <c r="G4475" s="244" t="n"/>
      <c r="H4475" s="244" t="n"/>
      <c r="I4475" s="237" t="n"/>
      <c r="J4475" s="204" t="n"/>
      <c r="K4475" s="244" t="n"/>
      <c r="L4475" s="319" t="n"/>
      <c r="M4475" s="244" t="n"/>
      <c r="N4475" s="244" t="n"/>
      <c r="O4475" s="244" t="n"/>
      <c r="P4475" s="244" t="n"/>
      <c r="Q4475" s="244" t="n"/>
      <c r="R4475" s="244" t="n"/>
      <c r="S4475" s="223" t="n"/>
      <c r="T4475" s="244" t="n"/>
      <c r="U4475" s="246" t="n"/>
      <c r="V4475" s="244" t="n"/>
      <c r="W4475" s="244" t="n"/>
      <c r="X4475" s="244" t="n"/>
      <c r="Y4475" s="246" t="n"/>
      <c r="Z4475" s="262" t="n"/>
      <c r="AA4475" s="241" t="n"/>
      <c r="AB4475" s="273" t="n"/>
      <c r="AC4475" s="228" t="n"/>
    </row>
    <row r="4476" ht="15" customHeight="1" s="283">
      <c r="A4476" s="109" t="n"/>
      <c r="B4476" s="222" t="n"/>
      <c r="C4476" s="244" t="n"/>
      <c r="D4476" s="244" t="n"/>
      <c r="E4476" s="244" t="n"/>
      <c r="F4476" s="244" t="n"/>
      <c r="G4476" s="244" t="n"/>
      <c r="H4476" s="244" t="n"/>
      <c r="I4476" s="237" t="n"/>
      <c r="J4476" s="204" t="n"/>
      <c r="K4476" s="244" t="n"/>
      <c r="L4476" s="319" t="n"/>
      <c r="M4476" s="244" t="n"/>
      <c r="N4476" s="244" t="n"/>
      <c r="O4476" s="244" t="n"/>
      <c r="P4476" s="244" t="n"/>
      <c r="Q4476" s="244" t="n"/>
      <c r="R4476" s="244" t="n"/>
      <c r="S4476" s="223" t="n"/>
      <c r="T4476" s="244" t="n"/>
      <c r="U4476" s="246" t="n"/>
      <c r="V4476" s="244" t="n"/>
      <c r="W4476" s="244" t="n"/>
      <c r="X4476" s="244" t="n"/>
      <c r="Y4476" s="246" t="n"/>
      <c r="Z4476" s="262" t="n"/>
      <c r="AA4476" s="241" t="n"/>
      <c r="AB4476" s="273" t="n"/>
      <c r="AC4476" s="228" t="n"/>
    </row>
    <row r="4477" ht="15" customHeight="1" s="283">
      <c r="A4477" s="109" t="n"/>
      <c r="B4477" s="222" t="n"/>
      <c r="C4477" s="244" t="n"/>
      <c r="D4477" s="244" t="n"/>
      <c r="E4477" s="244" t="n"/>
      <c r="F4477" s="244" t="n"/>
      <c r="G4477" s="244" t="n"/>
      <c r="H4477" s="244" t="n"/>
      <c r="I4477" s="237" t="n"/>
      <c r="J4477" s="204" t="n"/>
      <c r="K4477" s="244" t="n"/>
      <c r="L4477" s="319" t="n"/>
      <c r="M4477" s="244" t="n"/>
      <c r="N4477" s="244" t="n"/>
      <c r="O4477" s="244" t="n"/>
      <c r="P4477" s="244" t="n"/>
      <c r="Q4477" s="244" t="n"/>
      <c r="R4477" s="244" t="n"/>
      <c r="S4477" s="223" t="n"/>
      <c r="T4477" s="244" t="n"/>
      <c r="U4477" s="246" t="n"/>
      <c r="V4477" s="244" t="n"/>
      <c r="W4477" s="244" t="n"/>
      <c r="X4477" s="244" t="n"/>
      <c r="Y4477" s="246" t="n"/>
      <c r="Z4477" s="262" t="n"/>
      <c r="AA4477" s="241" t="n"/>
      <c r="AB4477" s="273" t="n"/>
      <c r="AC4477" s="228" t="n"/>
    </row>
    <row r="4478" ht="15" customHeight="1" s="283">
      <c r="A4478" s="109" t="n"/>
      <c r="B4478" s="222" t="n"/>
      <c r="C4478" s="244" t="n"/>
      <c r="D4478" s="244" t="n"/>
      <c r="E4478" s="244" t="n"/>
      <c r="F4478" s="244" t="n"/>
      <c r="G4478" s="244" t="n"/>
      <c r="H4478" s="244" t="n"/>
      <c r="I4478" s="237" t="n"/>
      <c r="J4478" s="204" t="n"/>
      <c r="K4478" s="244" t="n"/>
      <c r="L4478" s="319" t="n"/>
      <c r="M4478" s="244" t="n"/>
      <c r="N4478" s="244" t="n"/>
      <c r="O4478" s="244" t="n"/>
      <c r="P4478" s="244" t="n"/>
      <c r="Q4478" s="244" t="n"/>
      <c r="R4478" s="244" t="n"/>
      <c r="S4478" s="223" t="n"/>
      <c r="T4478" s="244" t="n"/>
      <c r="U4478" s="246" t="n"/>
      <c r="V4478" s="244" t="n"/>
      <c r="W4478" s="244" t="n"/>
      <c r="X4478" s="244" t="n"/>
      <c r="Y4478" s="246" t="n"/>
      <c r="Z4478" s="262" t="n"/>
      <c r="AA4478" s="241" t="n"/>
      <c r="AB4478" s="273" t="n"/>
      <c r="AC4478" s="228" t="n"/>
    </row>
    <row r="4479" ht="15" customHeight="1" s="283">
      <c r="A4479" s="109" t="n"/>
      <c r="B4479" s="222" t="n"/>
      <c r="C4479" s="244" t="n"/>
      <c r="D4479" s="244" t="n"/>
      <c r="E4479" s="244" t="n"/>
      <c r="F4479" s="244" t="n"/>
      <c r="G4479" s="244" t="n"/>
      <c r="H4479" s="244" t="n"/>
      <c r="I4479" s="237" t="n"/>
      <c r="J4479" s="204" t="n"/>
      <c r="K4479" s="244" t="n"/>
      <c r="L4479" s="319" t="n"/>
      <c r="M4479" s="244" t="n"/>
      <c r="N4479" s="244" t="n"/>
      <c r="O4479" s="244" t="n"/>
      <c r="P4479" s="244" t="n"/>
      <c r="Q4479" s="244" t="n"/>
      <c r="R4479" s="244" t="n"/>
      <c r="S4479" s="223" t="n"/>
      <c r="T4479" s="244" t="n"/>
      <c r="U4479" s="246" t="n"/>
      <c r="V4479" s="244" t="n"/>
      <c r="W4479" s="244" t="n"/>
      <c r="X4479" s="244" t="n"/>
      <c r="Y4479" s="246" t="n"/>
      <c r="Z4479" s="262" t="n"/>
      <c r="AA4479" s="241" t="n"/>
      <c r="AB4479" s="273" t="n"/>
      <c r="AC4479" s="228" t="n"/>
    </row>
    <row r="4480" ht="15" customHeight="1" s="283">
      <c r="A4480" s="109" t="n"/>
      <c r="B4480" s="222" t="n"/>
      <c r="C4480" s="244" t="n"/>
      <c r="D4480" s="244" t="n"/>
      <c r="E4480" s="244" t="n"/>
      <c r="F4480" s="244" t="n"/>
      <c r="G4480" s="244" t="n"/>
      <c r="H4480" s="244" t="n"/>
      <c r="I4480" s="237" t="n"/>
      <c r="J4480" s="204" t="n"/>
      <c r="K4480" s="244" t="n"/>
      <c r="L4480" s="319" t="n"/>
      <c r="M4480" s="244" t="n"/>
      <c r="N4480" s="244" t="n"/>
      <c r="O4480" s="244" t="n"/>
      <c r="P4480" s="244" t="n"/>
      <c r="Q4480" s="244" t="n"/>
      <c r="R4480" s="244" t="n"/>
      <c r="S4480" s="223" t="n"/>
      <c r="T4480" s="244" t="n"/>
      <c r="U4480" s="246" t="n"/>
      <c r="V4480" s="244" t="n"/>
      <c r="W4480" s="244" t="n"/>
      <c r="X4480" s="244" t="n"/>
      <c r="Y4480" s="246" t="n"/>
      <c r="Z4480" s="262" t="n"/>
      <c r="AA4480" s="241" t="n"/>
      <c r="AB4480" s="273" t="n"/>
      <c r="AC4480" s="228" t="n"/>
    </row>
    <row r="4481" ht="15" customHeight="1" s="283">
      <c r="A4481" s="109" t="n"/>
      <c r="B4481" s="222" t="n"/>
      <c r="C4481" s="244" t="n"/>
      <c r="D4481" s="244" t="n"/>
      <c r="E4481" s="244" t="n"/>
      <c r="F4481" s="244" t="n"/>
      <c r="G4481" s="244" t="n"/>
      <c r="H4481" s="244" t="n"/>
      <c r="I4481" s="237" t="n"/>
      <c r="J4481" s="204" t="n"/>
      <c r="K4481" s="244" t="n"/>
      <c r="L4481" s="244" t="n"/>
      <c r="M4481" s="275" t="n"/>
      <c r="N4481" s="244" t="n"/>
      <c r="O4481" s="244" t="n"/>
      <c r="P4481" s="244" t="n"/>
      <c r="Q4481" s="244" t="n"/>
      <c r="R4481" s="244" t="n"/>
      <c r="S4481" s="223" t="n"/>
      <c r="T4481" s="244" t="n"/>
      <c r="U4481" s="246" t="n"/>
      <c r="V4481" s="244" t="n"/>
      <c r="W4481" s="244" t="n"/>
      <c r="X4481" s="244" t="n"/>
      <c r="Y4481" s="246" t="n"/>
      <c r="Z4481" s="262" t="n"/>
      <c r="AA4481" s="241" t="n"/>
      <c r="AB4481" s="273" t="n"/>
      <c r="AC4481" s="228" t="n"/>
    </row>
    <row r="4482" ht="15" customHeight="1" s="283">
      <c r="A4482" s="109" t="n"/>
      <c r="B4482" s="222" t="n"/>
      <c r="C4482" s="244" t="n"/>
      <c r="D4482" s="244" t="n"/>
      <c r="E4482" s="244" t="n"/>
      <c r="F4482" s="244" t="n"/>
      <c r="G4482" s="244" t="n"/>
      <c r="H4482" s="244" t="n"/>
      <c r="I4482" s="237" t="n"/>
      <c r="J4482" s="204" t="n"/>
      <c r="K4482" s="244" t="n"/>
      <c r="L4482" s="319" t="n"/>
      <c r="M4482" s="244" t="n"/>
      <c r="N4482" s="244" t="n"/>
      <c r="O4482" s="244" t="n"/>
      <c r="P4482" s="244" t="n"/>
      <c r="Q4482" s="244" t="n"/>
      <c r="R4482" s="244" t="n"/>
      <c r="S4482" s="223" t="n"/>
      <c r="T4482" s="244" t="n"/>
      <c r="U4482" s="246" t="n"/>
      <c r="V4482" s="244" t="n"/>
      <c r="W4482" s="244" t="n"/>
      <c r="X4482" s="244" t="n"/>
      <c r="Y4482" s="246" t="n"/>
      <c r="Z4482" s="262" t="n"/>
      <c r="AA4482" s="241" t="n"/>
      <c r="AB4482" s="273" t="n"/>
      <c r="AC4482" s="228" t="n"/>
    </row>
    <row r="4483" ht="15" customHeight="1" s="283">
      <c r="A4483" s="109" t="n"/>
      <c r="B4483" s="222" t="n"/>
      <c r="C4483" s="244" t="n"/>
      <c r="D4483" s="244" t="n"/>
      <c r="E4483" s="244" t="n"/>
      <c r="F4483" s="244" t="n"/>
      <c r="G4483" s="244" t="n"/>
      <c r="H4483" s="244" t="n"/>
      <c r="I4483" s="237" t="n"/>
      <c r="J4483" s="204" t="n"/>
      <c r="K4483" s="244" t="n"/>
      <c r="L4483" s="319" t="n"/>
      <c r="M4483" s="244" t="n"/>
      <c r="N4483" s="244" t="n"/>
      <c r="O4483" s="244" t="n"/>
      <c r="P4483" s="244" t="n"/>
      <c r="Q4483" s="244" t="n"/>
      <c r="R4483" s="244" t="n"/>
      <c r="S4483" s="223" t="n"/>
      <c r="T4483" s="244" t="n"/>
      <c r="U4483" s="246" t="n"/>
      <c r="V4483" s="244" t="n"/>
      <c r="W4483" s="244" t="n"/>
      <c r="X4483" s="244" t="n"/>
      <c r="Y4483" s="246" t="n"/>
      <c r="Z4483" s="262" t="n"/>
      <c r="AA4483" s="241" t="n"/>
      <c r="AB4483" s="273" t="n"/>
      <c r="AC4483" s="228" t="n"/>
    </row>
    <row r="4484" ht="15" customHeight="1" s="283">
      <c r="A4484" s="109" t="n"/>
      <c r="B4484" s="222" t="n"/>
      <c r="C4484" s="244" t="n"/>
      <c r="D4484" s="244" t="n"/>
      <c r="E4484" s="244" t="n"/>
      <c r="F4484" s="244" t="n"/>
      <c r="G4484" s="244" t="n"/>
      <c r="H4484" s="244" t="n"/>
      <c r="I4484" s="237" t="n"/>
      <c r="J4484" s="204" t="n"/>
      <c r="K4484" s="244" t="n"/>
      <c r="L4484" s="319" t="n"/>
      <c r="M4484" s="244" t="n"/>
      <c r="N4484" s="244" t="n"/>
      <c r="O4484" s="244" t="n"/>
      <c r="P4484" s="244" t="n"/>
      <c r="Q4484" s="244" t="n"/>
      <c r="R4484" s="244" t="n"/>
      <c r="S4484" s="223" t="n"/>
      <c r="T4484" s="244" t="n"/>
      <c r="U4484" s="246" t="n"/>
      <c r="V4484" s="244" t="n"/>
      <c r="W4484" s="244" t="n"/>
      <c r="X4484" s="244" t="n"/>
      <c r="Y4484" s="246" t="n"/>
      <c r="Z4484" s="262" t="n"/>
      <c r="AA4484" s="241" t="n"/>
      <c r="AB4484" s="273" t="n"/>
      <c r="AC4484" s="228" t="n"/>
    </row>
  </sheetData>
  <autoFilter ref="A9:AB4484"/>
  <mergeCells count="319">
    <mergeCell ref="K4238:L4238"/>
    <mergeCell ref="K4343:L4343"/>
    <mergeCell ref="K4474:L4474"/>
    <mergeCell ref="K4330:L4330"/>
    <mergeCell ref="K4182:L4182"/>
    <mergeCell ref="K4449:L4449"/>
    <mergeCell ref="K4253:L4253"/>
    <mergeCell ref="K4307:L4307"/>
    <mergeCell ref="K4282:L4282"/>
    <mergeCell ref="K4371:L4371"/>
    <mergeCell ref="K4386:L4386"/>
    <mergeCell ref="K4373:L4373"/>
    <mergeCell ref="K4402:L4402"/>
    <mergeCell ref="K4251:L4251"/>
    <mergeCell ref="K4397:L4397"/>
    <mergeCell ref="K4226:L4226"/>
    <mergeCell ref="K4468:L4468"/>
    <mergeCell ref="K4462:L4462"/>
    <mergeCell ref="K4241:L4241"/>
    <mergeCell ref="K4339:L4339"/>
    <mergeCell ref="K4399:L4399"/>
    <mergeCell ref="K4277:L4277"/>
    <mergeCell ref="K4228:L4228"/>
    <mergeCell ref="K4326:L4326"/>
    <mergeCell ref="K4463:L4463"/>
    <mergeCell ref="K4257:L4257"/>
    <mergeCell ref="K4254:L4254"/>
    <mergeCell ref="K4281:L4281"/>
    <mergeCell ref="K4352:L4352"/>
    <mergeCell ref="K4346:L4346"/>
    <mergeCell ref="K4175:L4175"/>
    <mergeCell ref="K4417:L4417"/>
    <mergeCell ref="K4246:L4246"/>
    <mergeCell ref="K4354:L4354"/>
    <mergeCell ref="K4410:L4410"/>
    <mergeCell ref="K4239:L4239"/>
    <mergeCell ref="K4348:L4348"/>
    <mergeCell ref="K4310:L4310"/>
    <mergeCell ref="K4183:L4183"/>
    <mergeCell ref="K4177:L4177"/>
    <mergeCell ref="K4323:L4323"/>
    <mergeCell ref="K4176:L4176"/>
    <mergeCell ref="K4412:L4412"/>
    <mergeCell ref="K4178:L4178"/>
    <mergeCell ref="K4470:L4470"/>
    <mergeCell ref="K4301:L4301"/>
    <mergeCell ref="K4276:L4276"/>
    <mergeCell ref="K4328:L4328"/>
    <mergeCell ref="K4278:L4278"/>
    <mergeCell ref="K4229:L4229"/>
    <mergeCell ref="K4331:L4331"/>
    <mergeCell ref="K4465:L4465"/>
    <mergeCell ref="K4367:L4367"/>
    <mergeCell ref="K4244:L4244"/>
    <mergeCell ref="K4342:L4342"/>
    <mergeCell ref="K4196:L4196"/>
    <mergeCell ref="K4260:L4260"/>
    <mergeCell ref="K4418:L4418"/>
    <mergeCell ref="K4247:L4247"/>
    <mergeCell ref="K4222:L4222"/>
    <mergeCell ref="K4483:L4483"/>
    <mergeCell ref="K4197:L4197"/>
    <mergeCell ref="K4184:L4184"/>
    <mergeCell ref="K4360:L4360"/>
    <mergeCell ref="K4420:L4420"/>
    <mergeCell ref="K4249:L4249"/>
    <mergeCell ref="K4199:L4199"/>
    <mergeCell ref="K4357:L4357"/>
    <mergeCell ref="K4291:L4291"/>
    <mergeCell ref="K4186:L4186"/>
    <mergeCell ref="K4484:L4484"/>
    <mergeCell ref="K4478:L4478"/>
    <mergeCell ref="K4355:L4355"/>
    <mergeCell ref="K4415:L4415"/>
    <mergeCell ref="K4461:L4461"/>
    <mergeCell ref="K4181:L4181"/>
    <mergeCell ref="K4275:L4275"/>
    <mergeCell ref="I1:J1"/>
    <mergeCell ref="K4304:L4304"/>
    <mergeCell ref="K4431:L4431"/>
    <mergeCell ref="K4369:L4369"/>
    <mergeCell ref="K4406:L4406"/>
    <mergeCell ref="K4381:L4381"/>
    <mergeCell ref="K4344:L4344"/>
    <mergeCell ref="K4368:L4368"/>
    <mergeCell ref="K4433:L4433"/>
    <mergeCell ref="K4172:L4172"/>
    <mergeCell ref="K4408:L4408"/>
    <mergeCell ref="K4345:L4345"/>
    <mergeCell ref="K4174:L4174"/>
    <mergeCell ref="K4297:L4297"/>
    <mergeCell ref="K4263:L4263"/>
    <mergeCell ref="K4299:L4299"/>
    <mergeCell ref="K4200:L4200"/>
    <mergeCell ref="K4436:L4436"/>
    <mergeCell ref="K4265:L4265"/>
    <mergeCell ref="K4292:L4292"/>
    <mergeCell ref="K4236:L4236"/>
    <mergeCell ref="K4363:L4363"/>
    <mergeCell ref="K4202:L4202"/>
    <mergeCell ref="K4294:L4294"/>
    <mergeCell ref="C6:C7"/>
    <mergeCell ref="K4452:L4452"/>
    <mergeCell ref="K4439:L4439"/>
    <mergeCell ref="K4389:L4389"/>
    <mergeCell ref="K4218:L4218"/>
    <mergeCell ref="K4205:L4205"/>
    <mergeCell ref="K4320:L4320"/>
    <mergeCell ref="K4391:L4391"/>
    <mergeCell ref="K4220:L4220"/>
    <mergeCell ref="K4434:L4434"/>
    <mergeCell ref="K4384:L4384"/>
    <mergeCell ref="K4213:L4213"/>
    <mergeCell ref="K4376:L4376"/>
    <mergeCell ref="K4215:L4215"/>
    <mergeCell ref="K4300:L4300"/>
    <mergeCell ref="K4437:L4437"/>
    <mergeCell ref="K4364:L4364"/>
    <mergeCell ref="K4302:L4302"/>
    <mergeCell ref="K4203:L4203"/>
    <mergeCell ref="K4379:L4379"/>
    <mergeCell ref="K4366:L4366"/>
    <mergeCell ref="K4455:L4455"/>
    <mergeCell ref="K4284:L4284"/>
    <mergeCell ref="K4442:L4442"/>
    <mergeCell ref="K4392:L4392"/>
    <mergeCell ref="K4221:L4221"/>
    <mergeCell ref="K4457:L4457"/>
    <mergeCell ref="K4313:L4313"/>
    <mergeCell ref="K4444:L4444"/>
    <mergeCell ref="K4456:L4456"/>
    <mergeCell ref="K4285:L4285"/>
    <mergeCell ref="K4394:L4394"/>
    <mergeCell ref="K4223:L4223"/>
    <mergeCell ref="K4250:L4250"/>
    <mergeCell ref="K4377:L4377"/>
    <mergeCell ref="K4315:L4315"/>
    <mergeCell ref="K4314:L4314"/>
    <mergeCell ref="K4252:L4252"/>
    <mergeCell ref="K4168:L4168"/>
    <mergeCell ref="K4341:L4341"/>
    <mergeCell ref="K4170:L4170"/>
    <mergeCell ref="K4430:L4430"/>
    <mergeCell ref="K4405:L4405"/>
    <mergeCell ref="K4234:L4234"/>
    <mergeCell ref="K4209:L4209"/>
    <mergeCell ref="K4171:L4171"/>
    <mergeCell ref="K4469:L4469"/>
    <mergeCell ref="K4432:L4432"/>
    <mergeCell ref="K4407:L4407"/>
    <mergeCell ref="K4382:L4382"/>
    <mergeCell ref="K4211:L4211"/>
    <mergeCell ref="K4240:L4240"/>
    <mergeCell ref="K4334:L4334"/>
    <mergeCell ref="K4321:L4321"/>
    <mergeCell ref="K4398:L4398"/>
    <mergeCell ref="K4458:L4458"/>
    <mergeCell ref="K4336:L4336"/>
    <mergeCell ref="K4385:L4385"/>
    <mergeCell ref="K4189:L4189"/>
    <mergeCell ref="K4335:L4335"/>
    <mergeCell ref="K4273:L4273"/>
    <mergeCell ref="K4329:L4329"/>
    <mergeCell ref="K4224:L4224"/>
    <mergeCell ref="K4400:L4400"/>
    <mergeCell ref="K4316:L4316"/>
    <mergeCell ref="K4387:L4387"/>
    <mergeCell ref="K4266:L4266"/>
    <mergeCell ref="K4476:L4476"/>
    <mergeCell ref="K4305:L4305"/>
    <mergeCell ref="K4319:L4319"/>
    <mergeCell ref="K4413:L4413"/>
    <mergeCell ref="K4242:L4242"/>
    <mergeCell ref="K4179:L4179"/>
    <mergeCell ref="K4235:L4235"/>
    <mergeCell ref="K4477:L4477"/>
    <mergeCell ref="K4173:L4173"/>
    <mergeCell ref="K4471:L4471"/>
    <mergeCell ref="K4271:L4271"/>
    <mergeCell ref="K4390:L4390"/>
    <mergeCell ref="K4286:L4286"/>
    <mergeCell ref="K4237:L4237"/>
    <mergeCell ref="K4187:L4187"/>
    <mergeCell ref="K4454:L4454"/>
    <mergeCell ref="K4248:L4248"/>
    <mergeCell ref="K4268:L4268"/>
    <mergeCell ref="K4312:L4312"/>
    <mergeCell ref="K4337:L4337"/>
    <mergeCell ref="K4426:L4426"/>
    <mergeCell ref="K4274:L4274"/>
    <mergeCell ref="K4401:L4401"/>
    <mergeCell ref="K4192:L4192"/>
    <mergeCell ref="K4338:L4338"/>
    <mergeCell ref="K4167:L4167"/>
    <mergeCell ref="K4403:L4403"/>
    <mergeCell ref="K4340:L4340"/>
    <mergeCell ref="K4169:L4169"/>
    <mergeCell ref="K4467:L4467"/>
    <mergeCell ref="K4256:L4256"/>
    <mergeCell ref="K4194:L4194"/>
    <mergeCell ref="K4243:L4243"/>
    <mergeCell ref="K4479:L4479"/>
    <mergeCell ref="K4258:L4258"/>
    <mergeCell ref="K4356:L4356"/>
    <mergeCell ref="K4185:L4185"/>
    <mergeCell ref="K4416:L4416"/>
    <mergeCell ref="K4350:L4350"/>
    <mergeCell ref="K4421:L4421"/>
    <mergeCell ref="K4195:L4195"/>
    <mergeCell ref="K4287:L4287"/>
    <mergeCell ref="K4480:L4480"/>
    <mergeCell ref="K4414:L4414"/>
    <mergeCell ref="K4351:L4351"/>
    <mergeCell ref="K4180:L4180"/>
    <mergeCell ref="K4482:L4482"/>
    <mergeCell ref="F1:G1"/>
    <mergeCell ref="K4409:L4409"/>
    <mergeCell ref="K4427:L4427"/>
    <mergeCell ref="K4365:L4365"/>
    <mergeCell ref="K4473:L4473"/>
    <mergeCell ref="K4411:L4411"/>
    <mergeCell ref="K4267:L4267"/>
    <mergeCell ref="K4193:L4193"/>
    <mergeCell ref="K4429:L4429"/>
    <mergeCell ref="K4404:L4404"/>
    <mergeCell ref="K4233:L4233"/>
    <mergeCell ref="K4475:L4475"/>
    <mergeCell ref="K4208:L4208"/>
    <mergeCell ref="K4269:L4269"/>
    <mergeCell ref="K4262:L4262"/>
    <mergeCell ref="K4264:L4264"/>
    <mergeCell ref="K4293:L4293"/>
    <mergeCell ref="K4358:L4358"/>
    <mergeCell ref="K4259:L4259"/>
    <mergeCell ref="K4295:L4295"/>
    <mergeCell ref="K4422:L4422"/>
    <mergeCell ref="K4201:L4201"/>
    <mergeCell ref="K4288:L4288"/>
    <mergeCell ref="K4359:L4359"/>
    <mergeCell ref="K4188:L4188"/>
    <mergeCell ref="K4353:L4353"/>
    <mergeCell ref="K4424:L4424"/>
    <mergeCell ref="K4198:L4198"/>
    <mergeCell ref="K4290:L4290"/>
    <mergeCell ref="K4361:L4361"/>
    <mergeCell ref="K4190:L4190"/>
    <mergeCell ref="K4419:L4419"/>
    <mergeCell ref="K4448:L4448"/>
    <mergeCell ref="K4435:L4435"/>
    <mergeCell ref="K4214:L4214"/>
    <mergeCell ref="K4450:L4450"/>
    <mergeCell ref="K4279:L4279"/>
    <mergeCell ref="K4306:L4306"/>
    <mergeCell ref="K4216:L4216"/>
    <mergeCell ref="K4272:L4272"/>
    <mergeCell ref="K4308:L4308"/>
    <mergeCell ref="K4283:L4283"/>
    <mergeCell ref="K4445:L4445"/>
    <mergeCell ref="K4245:L4245"/>
    <mergeCell ref="K4372:L4372"/>
    <mergeCell ref="K4255:L4255"/>
    <mergeCell ref="K4347:L4347"/>
    <mergeCell ref="K4303:L4303"/>
    <mergeCell ref="K4349:L4349"/>
    <mergeCell ref="K4423:L4423"/>
    <mergeCell ref="K4438:L4438"/>
    <mergeCell ref="K4425:L4425"/>
    <mergeCell ref="K4204:L4204"/>
    <mergeCell ref="K4440:L4440"/>
    <mergeCell ref="K4191:L4191"/>
    <mergeCell ref="K4296:L4296"/>
    <mergeCell ref="K4206:L4206"/>
    <mergeCell ref="K4298:L4298"/>
    <mergeCell ref="K4362:L4362"/>
    <mergeCell ref="K4451:L4451"/>
    <mergeCell ref="K4280:L4280"/>
    <mergeCell ref="K4443:L4443"/>
    <mergeCell ref="K4217:L4217"/>
    <mergeCell ref="K4322:L4322"/>
    <mergeCell ref="K4393:L4393"/>
    <mergeCell ref="K4453:L4453"/>
    <mergeCell ref="K4309:L4309"/>
    <mergeCell ref="K4380:L4380"/>
    <mergeCell ref="K4374:L4374"/>
    <mergeCell ref="K4219:L4219"/>
    <mergeCell ref="K4324:L4324"/>
    <mergeCell ref="K4395:L4395"/>
    <mergeCell ref="K4311:L4311"/>
    <mergeCell ref="K4261:L4261"/>
    <mergeCell ref="K4388:L4388"/>
    <mergeCell ref="K4375:L4375"/>
    <mergeCell ref="K4327:L4327"/>
    <mergeCell ref="K4210:L4210"/>
    <mergeCell ref="K4464:L4464"/>
    <mergeCell ref="K4212:L4212"/>
    <mergeCell ref="K4230:L4230"/>
    <mergeCell ref="K4472:L4472"/>
    <mergeCell ref="K4466:L4466"/>
    <mergeCell ref="K4441:L4441"/>
    <mergeCell ref="K4270:L4270"/>
    <mergeCell ref="K4428:L4428"/>
    <mergeCell ref="K4232:L4232"/>
    <mergeCell ref="K4207:L4207"/>
    <mergeCell ref="K4370:L4370"/>
    <mergeCell ref="K4332:L4332"/>
    <mergeCell ref="K4459:L4459"/>
    <mergeCell ref="K4446:L4446"/>
    <mergeCell ref="K4325:L4325"/>
    <mergeCell ref="K4396:L4396"/>
    <mergeCell ref="K4225:L4225"/>
    <mergeCell ref="K4383:L4383"/>
    <mergeCell ref="K4317:L4317"/>
    <mergeCell ref="K4333:L4333"/>
    <mergeCell ref="K4460:L4460"/>
    <mergeCell ref="K4289:L4289"/>
    <mergeCell ref="K4227:L4227"/>
    <mergeCell ref="K4447:L4447"/>
    <mergeCell ref="K4318:L4318"/>
    <mergeCell ref="K4378:L4378"/>
  </mergeCells>
  <conditionalFormatting sqref="J2:J5 Z10:Z3247 AA10:AA4484 AB10:AB4166">
    <cfRule type="cellIs" priority="2" operator="greaterThan" dxfId="0">
      <formula>0</formula>
    </cfRule>
  </conditionalFormatting>
  <conditionalFormatting sqref="J2:J5">
    <cfRule type="cellIs" priority="1" operator="lessThan" dxfId="0">
      <formula>0</formula>
    </cfRule>
  </conditionalFormatting>
  <dataValidations count="1">
    <dataValidation sqref="C2" showDropDown="0" showInputMessage="0" showErrorMessage="1" allowBlank="1" type="list">
      <formula1>"-- Lihat --,Cahaya Harapan,G-Media Publisher,Lautan Pustaka,Lily Publisher,Nain Publisher,Nigtoon Cookery,Nyonyo Publisher,PBMR Andi,Penerbit Andi,Pustaka Referensi,Rainbow Publisher,Rapha Publishing,Rumah Baca,Sheila Publishing,siGma,YESCOM"</formula1>
    </dataValidation>
  </dataValidations>
  <hyperlinks>
    <hyperlink ref="C6" location="'Hasil Seleksi'!A1" display="Hasil Seleksi"/>
    <hyperlink xmlns:r="http://schemas.openxmlformats.org/officeDocument/2006/relationships" ref="E1655" r:id="rId1"/>
  </hyperlinks>
  <pageMargins left="0.7" right="0.7" top="0.75" bottom="0.75" header="0.3" footer="0.3"/>
  <drawing xmlns:r="http://schemas.openxmlformats.org/officeDocument/2006/relationships" r:id="rId2"/>
</worksheet>
</file>

<file path=xl/worksheets/sheet8.xml><?xml version="1.0" encoding="utf-8"?>
<worksheet xmlns="http://schemas.openxmlformats.org/spreadsheetml/2006/main">
  <sheetPr>
    <tabColor rgb="FF0000FF"/>
    <outlinePr summaryBelow="0" summaryRight="0"/>
    <pageSetUpPr/>
  </sheetPr>
  <dimension ref="A1:AC1247"/>
  <sheetViews>
    <sheetView workbookViewId="0">
      <pane xSplit="10" ySplit="9" topLeftCell="K10" activePane="bottomRight" state="frozen"/>
      <selection pane="topRight" activeCell="K1" sqref="K1"/>
      <selection pane="bottomLeft" activeCell="A10" sqref="A10"/>
      <selection pane="bottomRight" activeCell="C18" sqref="C18"/>
    </sheetView>
  </sheetViews>
  <sheetFormatPr baseColWidth="8" defaultColWidth="14.42578125" defaultRowHeight="15" customHeight="1"/>
  <cols>
    <col width="6.42578125" customWidth="1" style="283" min="1" max="1"/>
    <col width="17.140625" customWidth="1" style="283" min="2" max="2"/>
    <col width="52.85546875" customWidth="1" style="283" min="3" max="3"/>
    <col width="18.5703125" customWidth="1" style="283" min="4" max="4"/>
    <col width="18.28515625" customWidth="1" style="283" min="5" max="5"/>
    <col width="19.28515625" customWidth="1" style="283" min="6" max="6"/>
    <col width="17.85546875" customWidth="1" style="283" min="7" max="7"/>
    <col width="18" customWidth="1" style="283" min="8" max="8"/>
    <col width="15.7109375" customWidth="1" style="283" min="9" max="10"/>
    <col width="14.42578125" customWidth="1" style="283" min="11" max="24"/>
    <col width="21.5703125" customWidth="1" style="283" min="25" max="25"/>
    <col width="11.5703125" customWidth="1" style="283" min="26" max="26"/>
    <col width="16.5703125" customWidth="1" style="283" min="27" max="27"/>
    <col width="38.140625" customWidth="1" style="283" min="28" max="28"/>
    <col width="37.5703125" customWidth="1" style="283" min="29" max="29"/>
  </cols>
  <sheetData>
    <row r="1">
      <c r="A1" s="18" t="n"/>
      <c r="B1" s="115" t="inlineStr">
        <is>
          <t>Perusahaan</t>
        </is>
      </c>
      <c r="C1" s="162" t="inlineStr">
        <is>
          <t>PT Balai Pustaka</t>
        </is>
      </c>
      <c r="E1" s="1" t="n"/>
      <c r="F1" s="327" t="inlineStr">
        <is>
          <t>Ketersediaan Katalog</t>
        </is>
      </c>
      <c r="G1" s="319" t="n"/>
      <c r="H1" s="51" t="n"/>
      <c r="I1" s="328" t="inlineStr">
        <is>
          <t>Hasil Seleksi (Dipilih)</t>
        </is>
      </c>
      <c r="J1" s="319" t="n"/>
      <c r="K1" s="18" t="n"/>
      <c r="L1" s="18" t="n"/>
      <c r="M1" s="18" t="n"/>
      <c r="N1" s="18" t="n"/>
      <c r="O1" s="18" t="n"/>
      <c r="P1" s="173" t="n"/>
      <c r="Q1" s="173" t="n"/>
      <c r="R1" s="18" t="n"/>
      <c r="S1" s="18" t="n"/>
      <c r="T1" s="18" t="n"/>
      <c r="U1" s="173" t="n"/>
      <c r="V1" s="18" t="n"/>
      <c r="W1" s="18" t="n"/>
      <c r="X1" s="18" t="n"/>
      <c r="Y1" s="18" t="n"/>
      <c r="Z1" s="18" t="n"/>
      <c r="AA1" s="18" t="n"/>
      <c r="AB1" s="18" t="n"/>
      <c r="AC1" s="18" t="n"/>
    </row>
    <row r="2">
      <c r="A2" s="18" t="n"/>
      <c r="B2" s="115" t="inlineStr">
        <is>
          <t>Penerbit</t>
        </is>
      </c>
      <c r="C2" s="162" t="inlineStr">
        <is>
          <t>PT Balai Pustaka</t>
        </is>
      </c>
      <c r="E2" s="1" t="n"/>
      <c r="F2" s="168" t="inlineStr">
        <is>
          <t>Jumlah Judul</t>
        </is>
      </c>
      <c r="G2" s="213">
        <f>COUNTA(C10:C247)</f>
        <v/>
      </c>
      <c r="H2" s="51" t="n"/>
      <c r="I2" s="168" t="inlineStr">
        <is>
          <t>Total Judul</t>
        </is>
      </c>
      <c r="J2" s="169">
        <f>COUNTA(Z10:Z247)</f>
        <v/>
      </c>
      <c r="K2" s="18" t="n"/>
      <c r="L2" s="18" t="n"/>
      <c r="M2" s="18" t="n"/>
      <c r="N2" s="18" t="n"/>
      <c r="O2" s="18" t="n"/>
      <c r="P2" s="173" t="n"/>
      <c r="Q2" s="173" t="n"/>
      <c r="R2" s="18" t="n"/>
      <c r="S2" s="18" t="n"/>
      <c r="T2" s="18" t="n"/>
      <c r="U2" s="173" t="n"/>
      <c r="V2" s="18" t="n"/>
      <c r="W2" s="18" t="n"/>
      <c r="X2" s="18" t="n"/>
      <c r="Y2" s="18" t="n"/>
      <c r="Z2" s="18" t="n"/>
      <c r="AA2" s="18" t="n"/>
      <c r="AB2" s="18" t="n"/>
      <c r="AC2" s="18" t="n"/>
    </row>
    <row r="3">
      <c r="A3" s="18" t="n"/>
      <c r="B3" s="18" t="n"/>
      <c r="C3" s="18" t="n"/>
      <c r="D3" s="18" t="n"/>
      <c r="E3" s="18" t="n"/>
      <c r="F3" s="231" t="inlineStr">
        <is>
          <t>Total Harga</t>
        </is>
      </c>
      <c r="G3" s="170">
        <f>SUM(Y10:Y247)</f>
        <v/>
      </c>
      <c r="H3" s="51" t="n"/>
      <c r="I3" s="168" t="inlineStr">
        <is>
          <t>Total Copy</t>
        </is>
      </c>
      <c r="J3" s="169">
        <f>SUM(Z10:Z247)</f>
        <v/>
      </c>
      <c r="K3" s="18" t="n"/>
      <c r="L3" s="18" t="n"/>
      <c r="M3" s="18" t="n"/>
      <c r="N3" s="18" t="n"/>
      <c r="O3" s="18" t="n"/>
      <c r="P3" s="173" t="n"/>
      <c r="Q3" s="173" t="n"/>
      <c r="R3" s="18" t="n"/>
      <c r="S3" s="18" t="n"/>
      <c r="T3" s="18" t="n"/>
      <c r="U3" s="173" t="n"/>
      <c r="V3" s="18" t="n"/>
      <c r="W3" s="18" t="n"/>
      <c r="X3" s="18" t="n"/>
      <c r="Y3" s="18" t="n"/>
      <c r="Z3" s="18" t="n"/>
      <c r="AA3" s="18" t="n"/>
      <c r="AB3" s="18" t="n"/>
      <c r="AC3" s="18" t="n"/>
    </row>
    <row r="4">
      <c r="A4" s="18" t="n"/>
      <c r="B4" s="18" t="n"/>
      <c r="C4" s="18" t="n"/>
      <c r="D4" s="18" t="n"/>
      <c r="E4" s="18" t="n"/>
      <c r="F4" s="231" t="inlineStr">
        <is>
          <t>Rata-Rata Harga</t>
        </is>
      </c>
      <c r="G4" s="170">
        <f>AVERAGE(Y10:Y247)</f>
        <v/>
      </c>
      <c r="H4" s="51" t="n"/>
      <c r="I4" s="168" t="inlineStr">
        <is>
          <t>Jumlah Harga</t>
        </is>
      </c>
      <c r="J4" s="170">
        <f>SUM(AA10:AA247)</f>
        <v/>
      </c>
      <c r="K4" s="18" t="n"/>
      <c r="L4" s="18" t="n"/>
      <c r="M4" s="18" t="n"/>
      <c r="N4" s="18" t="n"/>
      <c r="O4" s="18" t="n"/>
      <c r="P4" s="173" t="n"/>
      <c r="Q4" s="173" t="n"/>
      <c r="R4" s="18" t="n"/>
      <c r="S4" s="18" t="n"/>
      <c r="T4" s="18" t="n"/>
      <c r="U4" s="173" t="n"/>
      <c r="V4" s="18" t="n"/>
      <c r="W4" s="18" t="n"/>
      <c r="X4" s="18" t="n"/>
      <c r="Y4" s="18" t="n"/>
      <c r="Z4" s="18" t="n"/>
      <c r="AA4" s="18" t="n"/>
      <c r="AB4" s="18" t="n"/>
      <c r="AC4" s="18" t="n"/>
    </row>
    <row r="5">
      <c r="A5" s="18" t="n"/>
      <c r="B5" s="18" t="n"/>
      <c r="C5" s="1" t="n"/>
      <c r="D5" s="1" t="n"/>
      <c r="E5" s="276" t="n"/>
      <c r="F5" s="51" t="n"/>
      <c r="G5" s="51" t="n"/>
      <c r="H5" s="51" t="n"/>
      <c r="I5" s="171" t="inlineStr">
        <is>
          <t>Rata-rata Harga</t>
        </is>
      </c>
      <c r="J5" s="172">
        <f>AVERAGEIF(Z10:Z247, "&gt;0", AA10:AA247)</f>
        <v/>
      </c>
      <c r="K5" s="18" t="n"/>
      <c r="L5" s="18" t="n"/>
      <c r="M5" s="18" t="n"/>
      <c r="N5" s="18" t="n"/>
      <c r="O5" s="18" t="n"/>
      <c r="P5" s="173" t="n"/>
      <c r="Q5" s="173" t="n"/>
      <c r="R5" s="18" t="n"/>
      <c r="S5" s="18" t="n"/>
      <c r="T5" s="18" t="n"/>
      <c r="U5" s="173" t="n"/>
      <c r="V5" s="18" t="n"/>
      <c r="W5" s="18" t="n"/>
      <c r="X5" s="18" t="n"/>
      <c r="Y5" s="18" t="n"/>
      <c r="Z5" s="18" t="n"/>
      <c r="AA5" s="18" t="n"/>
      <c r="AB5" s="18" t="n"/>
      <c r="AC5" s="18" t="n"/>
    </row>
    <row r="6">
      <c r="A6" s="18" t="n"/>
      <c r="B6" s="18" t="n"/>
      <c r="C6" s="309" t="inlineStr">
        <is>
          <t>Hasil Seleksi</t>
        </is>
      </c>
      <c r="D6" s="1" t="n"/>
      <c r="E6" s="277" t="n"/>
      <c r="F6" s="18" t="n"/>
      <c r="G6" s="18" t="n"/>
      <c r="H6" s="18" t="n"/>
      <c r="I6" s="18" t="n"/>
      <c r="J6" s="18" t="n"/>
      <c r="K6" s="18" t="n"/>
      <c r="L6" s="18" t="n"/>
      <c r="M6" s="18" t="n"/>
      <c r="N6" s="18" t="n"/>
      <c r="O6" s="18" t="n"/>
      <c r="P6" s="18" t="n"/>
      <c r="Q6" s="173" t="n"/>
      <c r="R6" s="173" t="n"/>
      <c r="S6" s="18" t="n"/>
      <c r="T6" s="18" t="n"/>
      <c r="U6" s="18" t="n"/>
      <c r="V6" s="173" t="n"/>
      <c r="W6" s="18" t="n"/>
      <c r="X6" s="18" t="n"/>
      <c r="Y6" s="18" t="n"/>
      <c r="Z6" s="173" t="n"/>
      <c r="AA6" s="278" t="n"/>
      <c r="AB6" s="18" t="n"/>
      <c r="AC6" s="18" t="n"/>
    </row>
    <row r="7">
      <c r="A7" s="18" t="n"/>
      <c r="B7" s="18" t="n"/>
      <c r="D7" s="216" t="inlineStr">
        <is>
          <t>NOTE</t>
        </is>
      </c>
      <c r="E7" s="1" t="inlineStr">
        <is>
          <t>Penerbit ini HANYA BISA diikutkan jika pengadaan dengan MITRA atau LELANG dikarenakan berkas belum lengkap</t>
        </is>
      </c>
      <c r="F7" s="1" t="n"/>
      <c r="G7" s="1" t="n"/>
      <c r="H7" s="1" t="n"/>
      <c r="I7" s="1" t="n"/>
      <c r="J7" s="1" t="n"/>
      <c r="K7" s="18" t="n"/>
      <c r="L7" s="18" t="n"/>
      <c r="M7" s="18" t="n"/>
      <c r="N7" s="18" t="n"/>
      <c r="O7" s="18" t="n"/>
      <c r="P7" s="18" t="n"/>
      <c r="Q7" s="173" t="n"/>
      <c r="R7" s="173" t="n"/>
      <c r="S7" s="18" t="n"/>
      <c r="T7" s="18" t="n"/>
      <c r="U7" s="18" t="n"/>
      <c r="V7" s="173" t="n"/>
      <c r="W7" s="18" t="n"/>
      <c r="X7" s="18" t="n"/>
      <c r="Y7" s="18" t="n"/>
      <c r="Z7" s="173" t="n"/>
      <c r="AA7" s="278" t="n"/>
      <c r="AB7" s="18" t="n"/>
      <c r="AC7" s="18" t="n"/>
    </row>
    <row r="8">
      <c r="A8" s="18" t="n"/>
      <c r="B8" s="18" t="n"/>
      <c r="C8" s="18" t="n"/>
      <c r="D8" s="18" t="n"/>
      <c r="E8" s="18" t="n"/>
      <c r="F8" s="18" t="n"/>
      <c r="G8" s="18" t="n"/>
      <c r="H8" s="18" t="n"/>
      <c r="I8" s="18" t="n"/>
      <c r="J8" s="18" t="n"/>
      <c r="K8" s="18" t="n"/>
      <c r="L8" s="18" t="n"/>
      <c r="M8" s="18" t="n"/>
      <c r="N8" s="18" t="n"/>
      <c r="O8" s="18" t="n"/>
      <c r="P8" s="18" t="n"/>
      <c r="Q8" s="173" t="n"/>
      <c r="R8" s="173" t="n"/>
      <c r="S8" s="18" t="n"/>
      <c r="T8" s="18" t="n"/>
      <c r="U8" s="18" t="n"/>
      <c r="V8" s="173" t="n"/>
      <c r="W8" s="18" t="n"/>
      <c r="X8" s="18" t="n"/>
      <c r="Y8" s="18" t="n"/>
      <c r="Z8" s="173" t="n"/>
      <c r="AA8" s="278" t="n"/>
      <c r="AB8" s="18" t="n"/>
      <c r="AC8" s="18" t="n"/>
    </row>
    <row r="9" ht="15" customHeight="1" s="283">
      <c r="A9" s="181" t="inlineStr">
        <is>
          <t>NO</t>
        </is>
      </c>
      <c r="B9" s="181" t="inlineStr">
        <is>
          <t>Preview Konten</t>
        </is>
      </c>
      <c r="C9" s="182" t="inlineStr">
        <is>
          <t>Judul*</t>
        </is>
      </c>
      <c r="D9" s="182" t="inlineStr">
        <is>
          <t>Anak Judul</t>
        </is>
      </c>
      <c r="E9" s="183" t="inlineStr">
        <is>
          <t>Kepengarangan*</t>
        </is>
      </c>
      <c r="F9" s="183" t="inlineStr">
        <is>
          <t>ISBN Cetak</t>
        </is>
      </c>
      <c r="G9" s="183" t="inlineStr">
        <is>
          <t>ISBN Elektronik*</t>
        </is>
      </c>
      <c r="H9" s="183" t="inlineStr">
        <is>
          <t>Kategori*</t>
        </is>
      </c>
      <c r="I9" s="181" t="inlineStr">
        <is>
          <t>Referensi</t>
        </is>
      </c>
      <c r="J9" s="181" t="inlineStr">
        <is>
          <t>Kode Referensi</t>
        </is>
      </c>
      <c r="K9" s="183" t="inlineStr">
        <is>
          <t>Edisi*</t>
        </is>
      </c>
      <c r="L9" s="183" t="inlineStr">
        <is>
          <t>Seri</t>
        </is>
      </c>
      <c r="M9" s="183" t="inlineStr">
        <is>
          <t>Jilid*</t>
        </is>
      </c>
      <c r="N9" s="181" t="inlineStr">
        <is>
          <t>Dalam Bahasa*</t>
        </is>
      </c>
      <c r="O9" s="181" t="inlineStr">
        <is>
          <t>Bentuk Karya*</t>
        </is>
      </c>
      <c r="P9" s="184" t="inlineStr">
        <is>
          <t>Tahun Terbit Cetak*</t>
        </is>
      </c>
      <c r="Q9" s="184" t="inlineStr">
        <is>
          <t>Tahun Terbit Digital*</t>
        </is>
      </c>
      <c r="R9" s="181" t="inlineStr">
        <is>
          <t>Penerbit</t>
        </is>
      </c>
      <c r="S9" s="181" t="inlineStr">
        <is>
          <t>Perusahaan</t>
        </is>
      </c>
      <c r="T9" s="181" t="inlineStr">
        <is>
          <t>Asal Produk*</t>
        </is>
      </c>
      <c r="U9" s="184" t="inlineStr">
        <is>
          <t>Jumlah Halaman*</t>
        </is>
      </c>
      <c r="V9" s="184" t="inlineStr">
        <is>
          <t>Format File</t>
        </is>
      </c>
      <c r="W9" s="184" t="inlineStr">
        <is>
          <t>Ukuran File</t>
        </is>
      </c>
      <c r="X9" s="184" t="inlineStr">
        <is>
          <t>Sinopsis</t>
        </is>
      </c>
      <c r="Y9" s="184" t="inlineStr">
        <is>
          <t>HARGA SATUAN</t>
        </is>
      </c>
      <c r="Z9" s="185" t="inlineStr">
        <is>
          <t>Copy</t>
        </is>
      </c>
      <c r="AA9" s="221" t="inlineStr">
        <is>
          <t>Total Harga</t>
        </is>
      </c>
      <c r="AB9" s="181" t="inlineStr">
        <is>
          <t>UUID</t>
        </is>
      </c>
    </row>
    <row r="10" ht="15" customHeight="1" s="283">
      <c r="A10" s="279" t="n">
        <v>7</v>
      </c>
      <c r="B10" s="222">
        <f>HYPERLINK("https://mocostore.moco.co.id/catalog/"&amp;AB16,"Klik Disini")</f>
        <v/>
      </c>
      <c r="C10" s="223" t="inlineStr">
        <is>
          <t>120 Tahun Pegadaian Makin Keren</t>
        </is>
      </c>
      <c r="D10" s="223" t="n"/>
      <c r="E10" s="223" t="inlineStr">
        <is>
          <t>Wahyu Utomo</t>
        </is>
      </c>
      <c r="F10" s="223" t="inlineStr">
        <is>
          <t>978-602-260-442-6</t>
        </is>
      </c>
      <c r="G10" s="223" t="inlineStr">
        <is>
          <t>978-602-260-443-3</t>
        </is>
      </c>
      <c r="H10" s="223" t="inlineStr">
        <is>
          <t>Sejarah</t>
        </is>
      </c>
      <c r="I10" s="223" t="inlineStr">
        <is>
          <t>Perguruan Tinggi</t>
        </is>
      </c>
      <c r="J10" s="86" t="inlineStr">
        <is>
          <t>009.19</t>
        </is>
      </c>
      <c r="K10" s="223" t="inlineStr">
        <is>
          <t>Tidak Tersedia</t>
        </is>
      </c>
      <c r="L10" s="223" t="n"/>
      <c r="M10" s="223" t="inlineStr">
        <is>
          <t>Tidak Tersedia</t>
        </is>
      </c>
      <c r="N10" s="223" t="inlineStr">
        <is>
          <t>Indonesia</t>
        </is>
      </c>
      <c r="O10" s="223" t="inlineStr">
        <is>
          <t>Bukan fiksi</t>
        </is>
      </c>
      <c r="P10" s="223" t="n">
        <v>2022</v>
      </c>
      <c r="Q10" s="223" t="n">
        <v>2022</v>
      </c>
      <c r="R10" s="223" t="inlineStr">
        <is>
          <t>PT Balai Pustaka</t>
        </is>
      </c>
      <c r="S10" s="223" t="inlineStr">
        <is>
          <t>Balai Pustaka PT</t>
        </is>
      </c>
      <c r="T10" s="223" t="inlineStr">
        <is>
          <t>Lokal</t>
        </is>
      </c>
      <c r="U10" s="86" t="n">
        <v>202</v>
      </c>
      <c r="V10" s="86" t="inlineStr">
        <is>
          <t>pdf</t>
        </is>
      </c>
      <c r="W10" s="223" t="inlineStr">
        <is>
          <t>15.9 MB</t>
        </is>
      </c>
      <c r="X10" s="223" t="inlineStr">
        <is>
          <t>&lt;p&gt;Proses transformasi yang terjadi di Pegadaian terbilang unik. Pasalnya, jika saja mau, Pegadaian tak harus terburu-buru melakukan transformasi karena aset dan kinerjanya dalam kondisi yang sangat baik. Namun, seluruh insan Pegadaian sadar bahwa kinerja yang cemerlang itu sifatnya hanya sementara, sewaktu-waktu dapat menurun bahkan tereliminasi dari persaingan. Dengan demikian, diperlukan sebuah keberanian untuk bertransformasi bukan hanya menyangkut soal kinerja, tetapi juga inovasi bisnis. Buku berjudul 120 Tahun Pegadaian Makin Keren ini merupakan rekaman, jejak langkah, dan kiprah Pegadaian selama 120 tahun yang diharapkan dapat memberikan wawasan dan inspirasi kepada para pembaca.&amp;nbsp;&lt;br /&gt;
 &amp;nbsp;&lt;/p&gt;</t>
        </is>
      </c>
      <c r="Y10" s="223" t="n">
        <v>85000</v>
      </c>
      <c r="Z10" s="90" t="n"/>
      <c r="AA10" s="241">
        <f>Y16*Z16</f>
        <v/>
      </c>
      <c r="AB10" s="280" t="inlineStr">
        <is>
          <t>88469f8c-16ae-4713-a9c1-ebbf79d501d9</t>
        </is>
      </c>
    </row>
    <row r="11" ht="15" customHeight="1" s="283">
      <c r="A11" s="279" t="n">
        <v>8</v>
      </c>
      <c r="B11" s="222">
        <f>HYPERLINK("https://mocostore.moco.co.id/catalog/"&amp;AB17,"Klik Disini")</f>
        <v/>
      </c>
      <c r="C11" s="223" t="inlineStr">
        <is>
          <t>6000 Tahun sang Merah Putih</t>
        </is>
      </c>
      <c r="D11" s="223" t="n"/>
      <c r="E11" s="223" t="inlineStr">
        <is>
          <t>H. Muhammad Yamin</t>
        </is>
      </c>
      <c r="F11" s="223" t="inlineStr">
        <is>
          <t>978-602-260-178-4</t>
        </is>
      </c>
      <c r="G11" s="223" t="inlineStr">
        <is>
          <t>978-602-260-418-1</t>
        </is>
      </c>
      <c r="H11" s="223" t="inlineStr">
        <is>
          <t>Sejarah</t>
        </is>
      </c>
      <c r="I11" s="223" t="inlineStr">
        <is>
          <t>Perguruan Tinggi</t>
        </is>
      </c>
      <c r="J11" s="86" t="inlineStr">
        <is>
          <t>009.19</t>
        </is>
      </c>
      <c r="K11" s="223" t="inlineStr">
        <is>
          <t>Tidak Tersedia</t>
        </is>
      </c>
      <c r="L11" s="223" t="n"/>
      <c r="M11" s="223" t="inlineStr">
        <is>
          <t>Tidak Tersedia</t>
        </is>
      </c>
      <c r="N11" s="223" t="inlineStr">
        <is>
          <t>Indonesia</t>
        </is>
      </c>
      <c r="O11" s="223" t="inlineStr">
        <is>
          <t>Bukan fiksi</t>
        </is>
      </c>
      <c r="P11" s="223" t="n">
        <v>2017</v>
      </c>
      <c r="Q11" s="223" t="n">
        <v>2021</v>
      </c>
      <c r="R11" s="223" t="inlineStr">
        <is>
          <t>PT Balai Pustaka</t>
        </is>
      </c>
      <c r="S11" s="223" t="inlineStr">
        <is>
          <t>Balai Pustaka PT</t>
        </is>
      </c>
      <c r="T11" s="223" t="inlineStr">
        <is>
          <t>Lokal</t>
        </is>
      </c>
      <c r="U11" s="86" t="n">
        <v>364</v>
      </c>
      <c r="V11" s="86" t="inlineStr">
        <is>
          <t>pdf</t>
        </is>
      </c>
      <c r="W11" s="223" t="inlineStr">
        <is>
          <t>12.0 MB</t>
        </is>
      </c>
      <c r="X11" s="223" t="inlineStr">
        <is>
          <t>&lt;p&gt;Buku yang diberi Kata Pengantar oleh Presiden Pertama RI Ir. Soekarno dengan tulisan tangan ini mengungkap asal-muasal Merah-Putih yang menjiwai segala yang hidup sebagai panji kebesaran bangsa Indonesia dalam setiap perjuangan dan menjadikan bendera Merah Putih sebagai lambang Negara Kesatuan Republik Indonesia.&amp;nbsp;&lt;/p&gt;</t>
        </is>
      </c>
      <c r="Y11" s="223" t="n">
        <v>116000</v>
      </c>
      <c r="Z11" s="109" t="n"/>
      <c r="AA11" s="241">
        <f>Y17*Z17</f>
        <v/>
      </c>
      <c r="AB11" s="280" t="inlineStr">
        <is>
          <t>500b61ab-2b69-4e90-85a7-2aeff8d8f03d</t>
        </is>
      </c>
    </row>
    <row r="12" ht="15" customHeight="1" s="283">
      <c r="A12" s="279" t="n">
        <v>11</v>
      </c>
      <c r="B12" s="222">
        <f>HYPERLINK("https://mocostore.moco.co.id/catalog/"&amp;AB20,"Klik Disini")</f>
        <v/>
      </c>
      <c r="C12" s="223" t="inlineStr">
        <is>
          <t>Manajemen dan Tata Kelola Pemerintahan Desa</t>
        </is>
      </c>
      <c r="D12" s="223" t="n"/>
      <c r="E12" s="223" t="inlineStr">
        <is>
          <t>H. Mansyur Achmad KM</t>
        </is>
      </c>
      <c r="F12" s="223" t="inlineStr">
        <is>
          <t>978-602-260-169-2</t>
        </is>
      </c>
      <c r="G12" s="223" t="inlineStr">
        <is>
          <t>978-602-260-386-3</t>
        </is>
      </c>
      <c r="H12" s="223" t="inlineStr">
        <is>
          <t>Manajemen</t>
        </is>
      </c>
      <c r="I12" s="223" t="inlineStr">
        <is>
          <t>Perguruan Tinggi</t>
        </is>
      </c>
      <c r="J12" s="86" t="inlineStr">
        <is>
          <t>009.09</t>
        </is>
      </c>
      <c r="K12" s="223" t="inlineStr">
        <is>
          <t>Tidak Tersedia</t>
        </is>
      </c>
      <c r="L12" s="223" t="n"/>
      <c r="M12" s="223" t="inlineStr">
        <is>
          <t>Tidak Tersedia</t>
        </is>
      </c>
      <c r="N12" s="223" t="inlineStr">
        <is>
          <t>Indonesia</t>
        </is>
      </c>
      <c r="O12" s="223" t="inlineStr">
        <is>
          <t>Esai</t>
        </is>
      </c>
      <c r="P12" s="223" t="n">
        <v>2019</v>
      </c>
      <c r="Q12" s="223" t="n">
        <v>2021</v>
      </c>
      <c r="R12" s="223" t="inlineStr">
        <is>
          <t>PT Balai Pustaka</t>
        </is>
      </c>
      <c r="S12" s="223" t="inlineStr">
        <is>
          <t>Balai Pustaka PT</t>
        </is>
      </c>
      <c r="T12" s="223" t="inlineStr">
        <is>
          <t>Lokal</t>
        </is>
      </c>
      <c r="U12" s="86" t="n">
        <v>356</v>
      </c>
      <c r="V12" s="86" t="inlineStr">
        <is>
          <t>pdf</t>
        </is>
      </c>
      <c r="W12" s="223" t="inlineStr">
        <is>
          <t>11.5 MB</t>
        </is>
      </c>
      <c r="X12" s="223" t="inlineStr">
        <is>
          <t>&lt;p&gt;Pasca ditetapkannya Undang-Undang Nomor 6 Tahun 2014 tentang Desa, berdampak pada perubahan mendasar dalam Manajemen dan Tata Kelola Pemerintahan Desa, serta berdampak sangat luas terhadap penyelenggaraan pemerintahan Desa, terutama dalam penataan administrasi, monografi dan profil Desa, selain itu manajemen dan tata kelola keuangan dan kekayaan Desa. Selain itu, perencanaan pembangunan Desa, Program Sosial, serta Pemberdayaan Desa mengalami perubahan manajemen yang sangat besar sehingga diharuskan bagi penyelenggara Pemerintahan Desa untuk membuat pelaporan dan pertanggungjawaban. Kesemuanya ini tertuang di dalam Buku manajemen dan Tata Kelola Pemerintahan Desa.&lt;/p&gt;</t>
        </is>
      </c>
      <c r="Y12" s="223" t="n">
        <v>98000</v>
      </c>
      <c r="Z12" s="109" t="n"/>
      <c r="AA12" s="241">
        <f>Y20*Z20</f>
        <v/>
      </c>
      <c r="AB12" s="280" t="inlineStr">
        <is>
          <t>65ba548c-f466-46c8-a404-c14ea1ebf35c</t>
        </is>
      </c>
    </row>
    <row r="13" ht="15" customHeight="1" s="283">
      <c r="A13" s="279" t="n">
        <v>12</v>
      </c>
      <c r="B13" s="222">
        <f>HYPERLINK("https://mocostore.moco.co.id/catalog/"&amp;AB21,"Klik Disini")</f>
        <v/>
      </c>
      <c r="C13" s="223" t="inlineStr">
        <is>
          <t>Ranting Mimpi di Matamu</t>
        </is>
      </c>
      <c r="D13" s="223" t="n"/>
      <c r="E13" s="223" t="inlineStr">
        <is>
          <t>Narudin</t>
        </is>
      </c>
      <c r="F13" s="223" t="inlineStr">
        <is>
          <t>978-602-260-170-8</t>
        </is>
      </c>
      <c r="G13" s="223" t="inlineStr">
        <is>
          <t>978-602-260-384-9</t>
        </is>
      </c>
      <c r="H13" s="223" t="inlineStr">
        <is>
          <t>Puisi</t>
        </is>
      </c>
      <c r="I13" s="223" t="inlineStr">
        <is>
          <t>Perguruan Tinggi</t>
        </is>
      </c>
      <c r="J13" s="86" t="inlineStr">
        <is>
          <t>009.19</t>
        </is>
      </c>
      <c r="K13" s="223" t="inlineStr">
        <is>
          <t>Tidak Tersedia</t>
        </is>
      </c>
      <c r="L13" s="223" t="n"/>
      <c r="M13" s="223" t="inlineStr">
        <is>
          <t>Tidak Tersedia</t>
        </is>
      </c>
      <c r="N13" s="223" t="inlineStr">
        <is>
          <t>Indonesia</t>
        </is>
      </c>
      <c r="O13" s="223" t="inlineStr">
        <is>
          <t>Puisi</t>
        </is>
      </c>
      <c r="P13" s="223" t="n">
        <v>2019</v>
      </c>
      <c r="Q13" s="223" t="n">
        <v>2021</v>
      </c>
      <c r="R13" s="223" t="inlineStr">
        <is>
          <t>PT Balai Pustaka</t>
        </is>
      </c>
      <c r="S13" s="223" t="inlineStr">
        <is>
          <t>Balai Pustaka PT</t>
        </is>
      </c>
      <c r="T13" s="223" t="inlineStr">
        <is>
          <t>Lokal</t>
        </is>
      </c>
      <c r="U13" s="86" t="n">
        <v>94</v>
      </c>
      <c r="V13" s="86" t="inlineStr">
        <is>
          <t>pdf</t>
        </is>
      </c>
      <c r="W13" s="223" t="inlineStr">
        <is>
          <t>3.0 MB</t>
        </is>
      </c>
      <c r="X13" s="223" t="inlineStr">
        <is>
          <t>&lt;p&gt;Buku yang berjudul &amp;quot;Ranting Mimpi di Matamu&amp;quot; karya Narudin Pituin ini merupakan kumpulan puisi-puisi yang dibuat oleh penulis mulai dari tahun 2009 sampai dengan 2018. Pada tahun 2018, ia menjadi Pemenang Anugerah Puisi CSH 2018 untuk buku puisinya, berjudul Di Atas Tirai-tirai Berlompatan (2017).&lt;/p&gt;</t>
        </is>
      </c>
      <c r="Y13" s="223" t="n">
        <v>26000</v>
      </c>
      <c r="Z13" s="109" t="n"/>
      <c r="AA13" s="241">
        <f>Y21*Z21</f>
        <v/>
      </c>
      <c r="AB13" s="280" t="inlineStr">
        <is>
          <t>3898b23a-6ff8-42dc-8e0d-be5f72e2408b</t>
        </is>
      </c>
    </row>
    <row r="14" ht="15" customHeight="1" s="283">
      <c r="A14" s="279" t="n">
        <v>13</v>
      </c>
      <c r="B14" s="222">
        <f>HYPERLINK("https://mocostore.moco.co.id/catalog/"&amp;AB22,"Klik Disini")</f>
        <v/>
      </c>
      <c r="C14" s="223" t="inlineStr">
        <is>
          <t>Terapi Jiwa sang Jalang</t>
        </is>
      </c>
      <c r="D14" s="223" t="n"/>
      <c r="E14" s="223" t="inlineStr">
        <is>
          <t>Rita Jassin</t>
        </is>
      </c>
      <c r="F14" s="223" t="inlineStr">
        <is>
          <t>978-602-260-196-8</t>
        </is>
      </c>
      <c r="G14" s="223" t="inlineStr">
        <is>
          <t>978-602-260-392-4</t>
        </is>
      </c>
      <c r="H14" s="223" t="inlineStr">
        <is>
          <t>Puisi</t>
        </is>
      </c>
      <c r="I14" s="223" t="inlineStr">
        <is>
          <t>Perguruan Tinggi</t>
        </is>
      </c>
      <c r="J14" s="86" t="inlineStr">
        <is>
          <t>009.19</t>
        </is>
      </c>
      <c r="K14" s="223" t="inlineStr">
        <is>
          <t>Tidak Tersedia</t>
        </is>
      </c>
      <c r="L14" s="223" t="n"/>
      <c r="M14" s="223" t="inlineStr">
        <is>
          <t>Tidak Tersedia</t>
        </is>
      </c>
      <c r="N14" s="223" t="inlineStr">
        <is>
          <t>Indonesia</t>
        </is>
      </c>
      <c r="O14" s="223" t="inlineStr">
        <is>
          <t>Puisi</t>
        </is>
      </c>
      <c r="P14" s="223" t="n">
        <v>2019</v>
      </c>
      <c r="Q14" s="223" t="n">
        <v>2021</v>
      </c>
      <c r="R14" s="223" t="inlineStr">
        <is>
          <t>PT Balai Pustaka</t>
        </is>
      </c>
      <c r="S14" s="223" t="inlineStr">
        <is>
          <t>Balai Pustaka PT</t>
        </is>
      </c>
      <c r="T14" s="223" t="inlineStr">
        <is>
          <t>Lokal</t>
        </is>
      </c>
      <c r="U14" s="86" t="n">
        <v>104</v>
      </c>
      <c r="V14" s="86" t="inlineStr">
        <is>
          <t>pdf</t>
        </is>
      </c>
      <c r="W14" s="223" t="inlineStr">
        <is>
          <t>11.9 MB</t>
        </is>
      </c>
      <c r="X14" s="223" t="inlineStr">
        <is>
          <t>&lt;p&gt;Buku kumpulan puisi yang diberi Pengantar oleh sastrawan senior Taufiq Ismail ini adalah sebuah terapi yang digunakan penyair dalam mengekspresikan diri dengan menggunakan bahasa yang sederhana. Puisi sebagai terapi menyembuhkan banyak jiwa.&lt;/p&gt;</t>
        </is>
      </c>
      <c r="Y14" s="223" t="n">
        <v>30000</v>
      </c>
      <c r="Z14" s="109" t="n"/>
      <c r="AA14" s="241">
        <f>Y22*Z22</f>
        <v/>
      </c>
      <c r="AB14" s="280" t="inlineStr">
        <is>
          <t>b019d2fb-8631-4f0c-8f9c-33fa5deef1ad</t>
        </is>
      </c>
    </row>
    <row r="15" ht="15" customHeight="1" s="283">
      <c r="A15" s="279" t="n">
        <v>15</v>
      </c>
      <c r="B15" s="222">
        <f>HYPERLINK("https://mocostore.moco.co.id/catalog/"&amp;AB24,"Klik Disini")</f>
        <v/>
      </c>
      <c r="C15" s="223" t="inlineStr">
        <is>
          <t>Bandara</t>
        </is>
      </c>
      <c r="D15" s="223" t="n"/>
      <c r="E15" s="223" t="inlineStr">
        <is>
          <t>Adi Nugroho</t>
        </is>
      </c>
      <c r="F15" s="223" t="inlineStr">
        <is>
          <t>978-602-260-255-2</t>
        </is>
      </c>
      <c r="G15" s="223" t="inlineStr">
        <is>
          <t>978-602-260-396-2</t>
        </is>
      </c>
      <c r="H15" s="223" t="inlineStr">
        <is>
          <t>Manajemen</t>
        </is>
      </c>
      <c r="I15" s="223" t="inlineStr">
        <is>
          <t>Perguruan Tinggi</t>
        </is>
      </c>
      <c r="J15" s="86" t="inlineStr">
        <is>
          <t>009.09</t>
        </is>
      </c>
      <c r="K15" s="223" t="inlineStr">
        <is>
          <t>Tidak Tersedia</t>
        </is>
      </c>
      <c r="L15" s="223" t="n"/>
      <c r="M15" s="223" t="inlineStr">
        <is>
          <t>Tidak Tersedia</t>
        </is>
      </c>
      <c r="N15" s="223" t="inlineStr">
        <is>
          <t>Indonesia</t>
        </is>
      </c>
      <c r="O15" s="223" t="inlineStr">
        <is>
          <t>Bukan fiksi</t>
        </is>
      </c>
      <c r="P15" s="223" t="n">
        <v>2022</v>
      </c>
      <c r="Q15" s="223" t="n">
        <v>2021</v>
      </c>
      <c r="R15" s="223" t="inlineStr">
        <is>
          <t>PT Balai Pustaka</t>
        </is>
      </c>
      <c r="S15" s="223" t="inlineStr">
        <is>
          <t>Balai Pustaka PT</t>
        </is>
      </c>
      <c r="T15" s="223" t="inlineStr">
        <is>
          <t>Lokal</t>
        </is>
      </c>
      <c r="U15" s="86" t="n">
        <v>260</v>
      </c>
      <c r="V15" s="86" t="inlineStr">
        <is>
          <t>pdf</t>
        </is>
      </c>
      <c r="W15" s="223" t="inlineStr">
        <is>
          <t>19.3 MB</t>
        </is>
      </c>
      <c r="X15" s="223" t="inlineStr">
        <is>
          <t>&lt;p&gt;Sampai saat ini gagasan untuk mewujudkan pengelolaan bandara di Indonesia dalam suatu &amp;nbsp;manajemen &amp;nbsp;yang &amp;nbsp;profesional &amp;nbsp;masih &amp;nbsp;menjadi &amp;nbsp;persoalan &amp;nbsp;yang &amp;nbsp;kompleks, meskipun &amp;nbsp;bandara &amp;nbsp;telah &amp;nbsp;berkembang &amp;nbsp;menjadi &amp;nbsp;bagian &amp;nbsp;yang &amp;nbsp;tidak &amp;nbsp;terpisahkan &amp;nbsp;dari industri &amp;nbsp;penerbangan &amp;nbsp;sejak &amp;nbsp;Indonesia &amp;nbsp;masih &amp;nbsp;dalam &amp;nbsp;penjajahan &amp;nbsp;Belanda. &amp;nbsp;Sebagai praktisi &amp;nbsp;yang &amp;nbsp;berhubungan &amp;nbsp;langsung &amp;nbsp;dengan &amp;nbsp;pengelolaan &amp;nbsp;bandara, &amp;nbsp;saya &amp;nbsp;sangat mengharapkan hal tersebut dapat segera diperbaiki. Lebih-lebih, sulitnya mewujudkan gagasan &amp;nbsp;sistem &amp;nbsp;pengelolaan &amp;nbsp;bandara &amp;nbsp;yang &amp;nbsp;terpadu &amp;nbsp;dan &amp;nbsp;terutama &amp;nbsp;dapat meningkatkan &amp;nbsp;tingkat &amp;nbsp;keselamatan &amp;nbsp;dan &amp;nbsp;keamanan &amp;nbsp;penerbangan &amp;nbsp;sehingga &amp;nbsp;tragedi World Trade Center di Amerika Serikat atau yang lebih dikenal dengan tragedi sebelas September tidak terjadi lagi. Selain itu juga, pengelolaan bandara dapat memberikan penyelesaian &amp;nbsp;masalah-masalah &amp;nbsp;yang &amp;nbsp;terkait &amp;nbsp;dengan &amp;nbsp;persoalan-persoalan pengelolaan, pengoperasian, dan bahkan dapat memuaskan para stake-holder.&lt;/p&gt;</t>
        </is>
      </c>
      <c r="Y15" s="223" t="n">
        <v>83000</v>
      </c>
      <c r="Z15" s="109" t="n"/>
      <c r="AA15" s="241">
        <f>Y24*Z24</f>
        <v/>
      </c>
      <c r="AB15" s="280" t="inlineStr">
        <is>
          <t>e2ab0a27-913c-43f4-a764-8b7d928ee391</t>
        </is>
      </c>
    </row>
    <row r="16" ht="15" customHeight="1" s="283">
      <c r="A16" s="279" t="n">
        <v>26</v>
      </c>
      <c r="B16" s="222">
        <f>HYPERLINK("https://mocostore.moco.co.id/catalog/"&amp;AB35,"Klik Disini")</f>
        <v/>
      </c>
      <c r="C16" s="223" t="inlineStr">
        <is>
          <t>110 tahun Semen Padang dan Kisah-kisahnya Dulu</t>
        </is>
      </c>
      <c r="D16" s="223" t="n"/>
      <c r="E16" s="223" t="inlineStr">
        <is>
          <t>Guntur Subagja, Abdullah Khusairi</t>
        </is>
      </c>
      <c r="F16" s="223" t="inlineStr">
        <is>
          <t>978-602-260-220-0</t>
        </is>
      </c>
      <c r="G16" s="223" t="inlineStr">
        <is>
          <t>978-602-260-436-5</t>
        </is>
      </c>
      <c r="H16" s="223" t="inlineStr">
        <is>
          <t>Sejarah</t>
        </is>
      </c>
      <c r="I16" s="223" t="inlineStr">
        <is>
          <t>Perguruan Tinggi</t>
        </is>
      </c>
      <c r="J16" s="86" t="inlineStr">
        <is>
          <t>009.19</t>
        </is>
      </c>
      <c r="K16" s="223" t="inlineStr">
        <is>
          <t>Tidak Tersedia</t>
        </is>
      </c>
      <c r="L16" s="223" t="n"/>
      <c r="M16" s="223" t="inlineStr">
        <is>
          <t>Tidak Tersedia</t>
        </is>
      </c>
      <c r="N16" s="223" t="inlineStr">
        <is>
          <t>Indonesia</t>
        </is>
      </c>
      <c r="O16" s="223" t="inlineStr">
        <is>
          <t>Bukan fiksi</t>
        </is>
      </c>
      <c r="P16" s="223" t="n">
        <v>2020</v>
      </c>
      <c r="Q16" s="223" t="n">
        <v>2021</v>
      </c>
      <c r="R16" s="223" t="inlineStr">
        <is>
          <t>PT Balai Pustaka</t>
        </is>
      </c>
      <c r="S16" s="223" t="inlineStr">
        <is>
          <t>Balai Pustaka PT</t>
        </is>
      </c>
      <c r="T16" s="223" t="inlineStr">
        <is>
          <t>Lokal</t>
        </is>
      </c>
      <c r="U16" s="86" t="n">
        <v>202</v>
      </c>
      <c r="V16" s="86" t="inlineStr">
        <is>
          <t>pdf</t>
        </is>
      </c>
      <c r="W16" s="223" t="inlineStr">
        <is>
          <t>5.8 MB</t>
        </is>
      </c>
      <c r="X16" s="223" t="inlineStr">
        <is>
          <t>&lt;p&gt;PT Semen Padang merupakan satu-satunya industri pengolahan berkapasitas besar di Sumatera Barat yang mencapai umur 110 tahun pada tahun 2020. Dalam rentang waktu yang lebih dari 1 abad tersebut, kontribusi PT Semen Padang terhadap pembangunan Sumatera Barat secara umum dan secara khusus untuk Kota Padang tidak dapat dinafikan karena kegiatan produksinya mempunyai keterkaitan ke depan (forward lingkage) dan keterkaitan ke belakang (backward lingkage). Kedua keterkaitan tersebut telah ikut mengerakan dan mengairahkan ekonomi Sumatera Barat serta menciptakan lapangan kerja sampai sekarang. Perkembangan PT Semen Padang selama 110 tahun tentu sangat dipengaruhi oleh dinamika faktor lingkungan internal dan eksternalnya yang akan diceritakan secara singkat dalam buku ini. Buku ini disusun untuk memperingati PT Semen Padang yang ke-110 tahun pada bulan Maret 2020.&lt;/p&gt;</t>
        </is>
      </c>
      <c r="Y16" s="223" t="n">
        <v>85000</v>
      </c>
      <c r="Z16" s="109" t="n"/>
      <c r="AA16" s="241">
        <f>Y35*Z35</f>
        <v/>
      </c>
      <c r="AB16" s="280" t="inlineStr">
        <is>
          <t>a86e96b6-d20b-4009-8b21-33ad90ec43a8</t>
        </is>
      </c>
    </row>
    <row r="17" ht="15" customHeight="1" s="283">
      <c r="A17" s="279" t="n">
        <v>30</v>
      </c>
      <c r="B17" s="222">
        <f>HYPERLINK("https://mocostore.moco.co.id/catalog/"&amp;AB39,"Klik Disini")</f>
        <v/>
      </c>
      <c r="C17" s="223" t="inlineStr">
        <is>
          <t>Hukum BUMN</t>
        </is>
      </c>
      <c r="D17" s="223" t="n"/>
      <c r="E17" s="223" t="inlineStr">
        <is>
          <t>Refly Harun</t>
        </is>
      </c>
      <c r="F17" s="223" t="inlineStr">
        <is>
          <t>978-602-260-217-0</t>
        </is>
      </c>
      <c r="G17" s="223" t="inlineStr">
        <is>
          <t>978-602-260-394-8</t>
        </is>
      </c>
      <c r="H17" s="223" t="inlineStr">
        <is>
          <t>Hukum</t>
        </is>
      </c>
      <c r="I17" s="223" t="inlineStr">
        <is>
          <t>Perguruan Tinggi</t>
        </is>
      </c>
      <c r="J17" s="86" t="inlineStr">
        <is>
          <t>009.12</t>
        </is>
      </c>
      <c r="K17" s="223" t="inlineStr">
        <is>
          <t>Tidak Tersedia</t>
        </is>
      </c>
      <c r="L17" s="223" t="n"/>
      <c r="M17" s="223" t="inlineStr">
        <is>
          <t>Tidak Tersedia</t>
        </is>
      </c>
      <c r="N17" s="223" t="inlineStr">
        <is>
          <t>Indonesia</t>
        </is>
      </c>
      <c r="O17" s="223" t="inlineStr">
        <is>
          <t>Esai</t>
        </is>
      </c>
      <c r="P17" s="223" t="n">
        <v>2020</v>
      </c>
      <c r="Q17" s="223" t="n">
        <v>2021</v>
      </c>
      <c r="R17" s="223" t="inlineStr">
        <is>
          <t>PT Balai Pustaka</t>
        </is>
      </c>
      <c r="S17" s="223" t="inlineStr">
        <is>
          <t>Balai Pustaka PT</t>
        </is>
      </c>
      <c r="T17" s="223" t="inlineStr">
        <is>
          <t>Lokal</t>
        </is>
      </c>
      <c r="U17" s="86" t="n">
        <v>262</v>
      </c>
      <c r="V17" s="86" t="inlineStr">
        <is>
          <t>pdf</t>
        </is>
      </c>
      <c r="W17" s="223" t="inlineStr">
        <is>
          <t>2.1 MB</t>
        </is>
      </c>
      <c r="X17" s="223" t="inlineStr">
        <is>
          <t>&lt;p&gt;Buku ini berisi tentang peraturan-peraturan yang terkait badan usaha milik negara (BUMN) yang dikumpulkan dan dibahas secara mendalam sehingga disebut hukum BUMN. Buku ini penting bagi pembelajaran tentang hukum BUMN, demikian pula penting sebagai pegangan bagi pelaku-pelaku BUMN, mulai dari dewan komisaris, direksi, hingga karyawan BUMN.&lt;/p&gt;</t>
        </is>
      </c>
      <c r="Y17" s="223" t="n">
        <v>75000</v>
      </c>
      <c r="Z17" s="109" t="n"/>
      <c r="AA17" s="241">
        <f>Y39*Z39</f>
        <v/>
      </c>
      <c r="AB17" s="280" t="inlineStr">
        <is>
          <t>b7a621cd-0e3d-4807-a554-40f7d8353d91</t>
        </is>
      </c>
    </row>
    <row r="18" ht="15" customHeight="1" s="283">
      <c r="A18" s="279" t="n">
        <v>31</v>
      </c>
      <c r="B18" s="222">
        <f>HYPERLINK("https://mocostore.moco.co.id/catalog/"&amp;AB40,"Klik Disini")</f>
        <v/>
      </c>
      <c r="C18" s="223" t="inlineStr">
        <is>
          <t>Jurus 4 Pilar</t>
        </is>
      </c>
      <c r="D18" s="223" t="n"/>
      <c r="E18" s="223" t="inlineStr">
        <is>
          <t>Bambang Soesatyo</t>
        </is>
      </c>
      <c r="F18" s="223" t="inlineStr">
        <is>
          <t>978-602-260-251-4</t>
        </is>
      </c>
      <c r="G18" s="223" t="inlineStr">
        <is>
          <t>978-602-260-252-1</t>
        </is>
      </c>
      <c r="H18" s="223" t="inlineStr">
        <is>
          <t>Ilmu Politik</t>
        </is>
      </c>
      <c r="I18" s="223" t="inlineStr">
        <is>
          <t>Perguruan Tinggi</t>
        </is>
      </c>
      <c r="J18" s="86" t="inlineStr">
        <is>
          <t>009.19</t>
        </is>
      </c>
      <c r="K18" s="223" t="inlineStr">
        <is>
          <t>Tidak Tersedia</t>
        </is>
      </c>
      <c r="L18" s="223" t="n"/>
      <c r="M18" s="223" t="inlineStr">
        <is>
          <t>Tidak Tersedia</t>
        </is>
      </c>
      <c r="N18" s="223" t="inlineStr">
        <is>
          <t>Indonesia</t>
        </is>
      </c>
      <c r="O18" s="223" t="inlineStr">
        <is>
          <t>Esai</t>
        </is>
      </c>
      <c r="P18" s="223" t="n">
        <v>2020</v>
      </c>
      <c r="Q18" s="223" t="n">
        <v>2020</v>
      </c>
      <c r="R18" s="223" t="inlineStr">
        <is>
          <t>PT Balai Pustaka</t>
        </is>
      </c>
      <c r="S18" s="223" t="inlineStr">
        <is>
          <t>Balai Pustaka PT</t>
        </is>
      </c>
      <c r="T18" s="223" t="inlineStr">
        <is>
          <t>Lokal</t>
        </is>
      </c>
      <c r="U18" s="86" t="n">
        <v>272</v>
      </c>
      <c r="V18" s="86" t="inlineStr">
        <is>
          <t>pdf</t>
        </is>
      </c>
      <c r="W18" s="223" t="inlineStr">
        <is>
          <t>17.1 MB</t>
        </is>
      </c>
      <c r="X18" s="223" t="inlineStr">
        <is>
          <t>&lt;p&gt;Buku karya Bamsoet ke-14 ini ditulis dengan gaya bahasa populer, tidak berbelit-belit, dan berdasarkan pengalaman nyata Bamsoet. Dalam buku ini diuraikan bagaimana Empat Pilar harus juga disosialisasikan dengan gaya milenial, termasuk dengan nge-vlog bareng mereka.&lt;/p&gt;</t>
        </is>
      </c>
      <c r="Y18" s="223" t="n">
        <v>75000</v>
      </c>
      <c r="Z18" s="109" t="n"/>
      <c r="AA18" s="241">
        <f>Y40*Z40</f>
        <v/>
      </c>
      <c r="AB18" s="280" t="inlineStr">
        <is>
          <t>9058a0d2-c353-4a9c-81ac-4705d012273c</t>
        </is>
      </c>
    </row>
    <row r="19" ht="15" customHeight="1" s="283">
      <c r="A19" s="279" t="n">
        <v>32</v>
      </c>
      <c r="B19" s="222">
        <f>HYPERLINK("https://mocostore.moco.co.id/catalog/"&amp;AB41,"Klik Disini")</f>
        <v/>
      </c>
      <c r="C19" s="223" t="inlineStr">
        <is>
          <t>Kemanusiaan pada Masa Wabah Corona</t>
        </is>
      </c>
      <c r="D19" s="223" t="n"/>
      <c r="E19" s="223" t="inlineStr">
        <is>
          <t>Penyunting, Nasir Tamara ... [et al.]</t>
        </is>
      </c>
      <c r="F19" s="223" t="inlineStr">
        <is>
          <t>978-602-260-222-4</t>
        </is>
      </c>
      <c r="G19" s="223" t="inlineStr">
        <is>
          <t>978-602-260-415-0</t>
        </is>
      </c>
      <c r="H19" s="223" t="inlineStr">
        <is>
          <t>Kesehatan</t>
        </is>
      </c>
      <c r="I19" s="223" t="inlineStr">
        <is>
          <t>Perguruan Tinggi</t>
        </is>
      </c>
      <c r="J19" s="86" t="inlineStr">
        <is>
          <t>009.07</t>
        </is>
      </c>
      <c r="K19" s="223" t="inlineStr">
        <is>
          <t>Tidak Tersedia</t>
        </is>
      </c>
      <c r="L19" s="223" t="n"/>
      <c r="M19" s="223" t="inlineStr">
        <is>
          <t>Tidak Tersedia</t>
        </is>
      </c>
      <c r="N19" s="223" t="inlineStr">
        <is>
          <t>Indonesia</t>
        </is>
      </c>
      <c r="O19" s="223" t="inlineStr">
        <is>
          <t>Bentuk Campuran</t>
        </is>
      </c>
      <c r="P19" s="223" t="n">
        <v>2020</v>
      </c>
      <c r="Q19" s="223" t="n">
        <v>2021</v>
      </c>
      <c r="R19" s="223" t="inlineStr">
        <is>
          <t>PT Balai Pustaka</t>
        </is>
      </c>
      <c r="S19" s="223" t="inlineStr">
        <is>
          <t>Balai Pustaka PT</t>
        </is>
      </c>
      <c r="T19" s="223" t="inlineStr">
        <is>
          <t>Lokal</t>
        </is>
      </c>
      <c r="U19" s="86" t="n">
        <v>944</v>
      </c>
      <c r="V19" s="86" t="inlineStr">
        <is>
          <t>pdf</t>
        </is>
      </c>
      <c r="W19" s="223" t="inlineStr">
        <is>
          <t>11.0 MB</t>
        </is>
      </c>
      <c r="X19" s="223" t="inlineStr">
        <is>
          <t>&lt;p&gt;Buku ini terdiri atas esai, puisi, pantun, dan cerita pendek. Buku tentang pergulatan intelektual dan perenungan makna hidup manusia ini diharapkan dapat menjadi teman dalam&amp;nbsp; rupa bacaan bermutu yang menghibur siapa pun selama masa isolasi, yang belum&amp;nbsp; diketahui sampai&amp;nbsp; kapan&amp;nbsp; akan&amp;nbsp; berlangsung. Esai-esai ditulis dalam berbagai topik terkait ekonomi, politik, seni budaya, arsitektur, kemanusiaan, dan falsafah.&lt;/p&gt;</t>
        </is>
      </c>
      <c r="Y19" s="223" t="n">
        <v>127000</v>
      </c>
      <c r="Z19" s="109" t="n"/>
      <c r="AA19" s="241">
        <f>Y41*Z41</f>
        <v/>
      </c>
      <c r="AB19" s="280" t="inlineStr">
        <is>
          <t>527985ae-75c3-4e53-b2ba-9506cf1b7751</t>
        </is>
      </c>
    </row>
    <row r="20" ht="15" customHeight="1" s="283">
      <c r="A20" s="279" t="n">
        <v>33</v>
      </c>
      <c r="B20" s="222">
        <f>HYPERLINK("https://mocostore.moco.co.id/catalog/"&amp;AB42,"Klik Disini")</f>
        <v/>
      </c>
      <c r="C20" s="223" t="inlineStr">
        <is>
          <t>Sejarah Perkeretaapian Indonesia</t>
        </is>
      </c>
      <c r="D20" s="223" t="n"/>
      <c r="E20" s="223" t="inlineStr">
        <is>
          <t>Hadi M. Juraid ... [et al.]</t>
        </is>
      </c>
      <c r="F20" s="223" t="inlineStr">
        <is>
          <t>978-602-260-256-9</t>
        </is>
      </c>
      <c r="G20" s="223" t="inlineStr">
        <is>
          <t>978-602-260-420-4</t>
        </is>
      </c>
      <c r="H20" s="223" t="inlineStr">
        <is>
          <t>Sejarah</t>
        </is>
      </c>
      <c r="I20" s="223" t="inlineStr">
        <is>
          <t>Perguruan Tinggi</t>
        </is>
      </c>
      <c r="J20" s="86" t="inlineStr">
        <is>
          <t>009.19</t>
        </is>
      </c>
      <c r="K20" s="223" t="inlineStr">
        <is>
          <t>Tidak Tersedia</t>
        </is>
      </c>
      <c r="L20" s="223" t="n"/>
      <c r="M20" s="223" t="inlineStr">
        <is>
          <t>Tidak Tersedia</t>
        </is>
      </c>
      <c r="N20" s="223" t="inlineStr">
        <is>
          <t>Indonesia</t>
        </is>
      </c>
      <c r="O20" s="223" t="inlineStr">
        <is>
          <t>Esai</t>
        </is>
      </c>
      <c r="P20" s="223" t="n">
        <v>2020</v>
      </c>
      <c r="Q20" s="223" t="n">
        <v>2021</v>
      </c>
      <c r="R20" s="223" t="inlineStr">
        <is>
          <t>PT Balai Pustaka</t>
        </is>
      </c>
      <c r="S20" s="223" t="inlineStr">
        <is>
          <t>Balai Pustaka PT</t>
        </is>
      </c>
      <c r="T20" s="223" t="inlineStr">
        <is>
          <t>Lokal</t>
        </is>
      </c>
      <c r="U20" s="86" t="n">
        <v>287</v>
      </c>
      <c r="V20" s="86" t="inlineStr">
        <is>
          <t>pdf</t>
        </is>
      </c>
      <c r="W20" s="223" t="inlineStr">
        <is>
          <t>11.3 MB</t>
        </is>
      </c>
      <c r="X20" s="223" t="inlineStr">
        <is>
          <t>&lt;p&gt;Moda transportasi kereta api memegang peranan penting dalam jejak langkah Bangsa Indonesia. Kereta api tidak hanya berkontribusi bagi pertumbuhan ekonomi nasional tetapi juga membangkitkan nasionalisme dan pertukaran budaya antar suku di Tanah Air. Sejarah perkeretaapian Indonesia dimulai pada 1864 saat pertama kali Pemerintah Hindia Belanda membangun jaringan kereta api dari Kemijen hingga Tanggung sejauh 25 kilometer. Jaringan kereta api dari waktu ke waktu terus berkembang dari Madura hingga Aceh. Hingga kini kereta tetap mendapat tempat di hati para pelanggannya, baik tua maupun muda. Sejalan dengan itu perusahaan yang menaungi yakni PT Kereta Api Indonesia (Persero) terus berbenah, tanpa henti melakukan transformasi. Di usia yang menginjak 75 tahun, PT Kereta Api Indonesia (Persero) menerbitkan sebuah karya berupa perjalanan panjang kereta dulu, kini dan mendatang. Buku ini tidak sekadar menginformasikan saja, tetapi juga memberikan pengetahuan bagi khalayak tentang perjalanan panjang itu.&lt;/p&gt;</t>
        </is>
      </c>
      <c r="Y20" s="223" t="n">
        <v>98000</v>
      </c>
      <c r="Z20" s="109" t="n"/>
      <c r="AA20" s="241">
        <f>Y42*Z42</f>
        <v/>
      </c>
      <c r="AB20" s="280" t="inlineStr">
        <is>
          <t>1a346cb6-0d5b-44b6-ae17-dc07841b0ad9</t>
        </is>
      </c>
    </row>
    <row r="21" ht="15" customHeight="1" s="283">
      <c r="A21" s="279" t="n">
        <v>35</v>
      </c>
      <c r="B21" s="222">
        <f>HYPERLINK("https://mocostore.moco.co.id/catalog/"&amp;AB44,"Klik Disini")</f>
        <v/>
      </c>
      <c r="C21" s="223" t="inlineStr">
        <is>
          <t>Korporasi Konstitusional</t>
        </is>
      </c>
      <c r="D21" s="223" t="n"/>
      <c r="E21" s="223" t="inlineStr">
        <is>
          <t>Riant Nugroho</t>
        </is>
      </c>
      <c r="F21" s="223" t="inlineStr">
        <is>
          <t>978-602-260-248-4</t>
        </is>
      </c>
      <c r="G21" s="223" t="inlineStr">
        <is>
          <t>978-602-260-402-0</t>
        </is>
      </c>
      <c r="H21" s="223" t="inlineStr">
        <is>
          <t>Manajemen</t>
        </is>
      </c>
      <c r="I21" s="223" t="inlineStr">
        <is>
          <t>Perguruan Tinggi</t>
        </is>
      </c>
      <c r="J21" s="86" t="inlineStr">
        <is>
          <t>009.09</t>
        </is>
      </c>
      <c r="K21" s="223" t="inlineStr">
        <is>
          <t>Tidak Tersedia</t>
        </is>
      </c>
      <c r="L21" s="223" t="n"/>
      <c r="M21" s="223" t="inlineStr">
        <is>
          <t>Tidak Tersedia</t>
        </is>
      </c>
      <c r="N21" s="223" t="inlineStr">
        <is>
          <t>Indonesia</t>
        </is>
      </c>
      <c r="O21" s="223" t="inlineStr">
        <is>
          <t>Esai</t>
        </is>
      </c>
      <c r="P21" s="223" t="n">
        <v>2020</v>
      </c>
      <c r="Q21" s="223" t="n">
        <v>2021</v>
      </c>
      <c r="R21" s="223" t="inlineStr">
        <is>
          <t>PT Balai Pustaka</t>
        </is>
      </c>
      <c r="S21" s="223" t="inlineStr">
        <is>
          <t>Balai Pustaka PT</t>
        </is>
      </c>
      <c r="T21" s="223" t="inlineStr">
        <is>
          <t>Lokal</t>
        </is>
      </c>
      <c r="U21" s="86" t="n">
        <v>326</v>
      </c>
      <c r="V21" s="86" t="inlineStr">
        <is>
          <t>pdf</t>
        </is>
      </c>
      <c r="W21" s="223" t="inlineStr">
        <is>
          <t>5.6 MB</t>
        </is>
      </c>
      <c r="X21" s="223" t="inlineStr">
        <is>
          <t>&lt;p&gt;BUMN mempunyai tiga misi konstitusi: penting, hajat hidup orang banyak, dan kekayaan alam. Buku ini ditulis dengan pendekatan reorientasi, restrukturisasi, profitisasi, dan privatisasi,&amp;nbsp; dijabarkan secara&amp;nbsp; detail terkait solusi kebijakan dan strategi sehingga aksi korporasi perlu dilakukan, dan diulas secara politis, historis, teoritis, dan komporatif tetapi tetap pragmatis dan praktis. Sebuah peta jalan sejarah BUMN ke depan. BUMN Hadir untuk&amp;nbsp; Negeri, untuk Indonesia.&lt;/p&gt;</t>
        </is>
      </c>
      <c r="Y21" s="223" t="n">
        <v>88000</v>
      </c>
      <c r="Z21" s="109" t="n"/>
      <c r="AA21" s="241">
        <f>Y44*Z44</f>
        <v/>
      </c>
      <c r="AB21" s="280" t="inlineStr">
        <is>
          <t>1a46f8c5-d015-4a6e-a8fe-4ec650c1170e</t>
        </is>
      </c>
    </row>
    <row r="22" ht="15" customHeight="1" s="283">
      <c r="A22" s="279" t="n">
        <v>36</v>
      </c>
      <c r="B22" s="222">
        <f>HYPERLINK("https://mocostore.moco.co.id/catalog/"&amp;AB45,"Klik Disini")</f>
        <v/>
      </c>
      <c r="C22" s="223" t="inlineStr">
        <is>
          <t>Leadership in Practice</t>
        </is>
      </c>
      <c r="D22" s="223" t="n"/>
      <c r="E22" s="223" t="inlineStr">
        <is>
          <t>Asmawi Syam</t>
        </is>
      </c>
      <c r="F22" s="223" t="inlineStr">
        <is>
          <t>978-602-260-200-2</t>
        </is>
      </c>
      <c r="G22" s="223" t="inlineStr">
        <is>
          <t>978-602-260-374-0</t>
        </is>
      </c>
      <c r="H22" s="223" t="inlineStr">
        <is>
          <t>Manajemen</t>
        </is>
      </c>
      <c r="I22" s="223" t="inlineStr">
        <is>
          <t>Perguruan Tinggi</t>
        </is>
      </c>
      <c r="J22" s="86" t="inlineStr">
        <is>
          <t>009.09</t>
        </is>
      </c>
      <c r="K22" s="223" t="inlineStr">
        <is>
          <t>Tidak Tersedia</t>
        </is>
      </c>
      <c r="L22" s="223" t="n"/>
      <c r="M22" s="223" t="inlineStr">
        <is>
          <t>Tidak Tersedia</t>
        </is>
      </c>
      <c r="N22" s="223" t="inlineStr">
        <is>
          <t>Indonesia</t>
        </is>
      </c>
      <c r="O22" s="223" t="inlineStr">
        <is>
          <t>Esai</t>
        </is>
      </c>
      <c r="P22" s="223" t="n">
        <v>2022</v>
      </c>
      <c r="Q22" s="223" t="n">
        <v>2022</v>
      </c>
      <c r="R22" s="223" t="inlineStr">
        <is>
          <t>PT Balai Pustaka</t>
        </is>
      </c>
      <c r="S22" s="223" t="inlineStr">
        <is>
          <t>Balai Pustaka PT</t>
        </is>
      </c>
      <c r="T22" s="223" t="inlineStr">
        <is>
          <t>Lokal</t>
        </is>
      </c>
      <c r="U22" s="86" t="n">
        <v>363</v>
      </c>
      <c r="V22" s="86" t="inlineStr">
        <is>
          <t>pdf</t>
        </is>
      </c>
      <c r="W22" s="223" t="inlineStr">
        <is>
          <t>10.7 MB</t>
        </is>
      </c>
      <c r="X22" s="223" t="inlineStr">
        <is>
          <t>&lt;p&gt;Buku ini hadir untuk para pembaca khususnya kaum milenial yang saat ini tengah merintis karier sehingga dapat menjadikan perjalanan karier dan kepemimpinan Asmawi Syam ini sebagai sebuah inspirasi. Buku ini juga dilengkapi boks-boks ilmu manajemen sehingga materi buku ini semakin kaya dan komprehensif.&lt;/p&gt;</t>
        </is>
      </c>
      <c r="Y22" s="223" t="n">
        <v>98000</v>
      </c>
      <c r="Z22" s="109" t="n"/>
      <c r="AA22" s="241">
        <f>Y45*Z45</f>
        <v/>
      </c>
      <c r="AB22" s="280" t="inlineStr">
        <is>
          <t>a23b4c09-1b2c-4f80-a554-194c226a0def</t>
        </is>
      </c>
    </row>
    <row r="23" ht="15" customHeight="1" s="283">
      <c r="A23" s="279" t="n">
        <v>37</v>
      </c>
      <c r="B23" s="222">
        <f>HYPERLINK("https://mocostore.moco.co.id/catalog/"&amp;AB46,"Klik Disini")</f>
        <v/>
      </c>
      <c r="C23" s="223" t="inlineStr">
        <is>
          <t>Menjadi Komisaris BUMN</t>
        </is>
      </c>
      <c r="D23" s="223" t="n"/>
      <c r="E23" s="223" t="inlineStr">
        <is>
          <t>Refly Harun</t>
        </is>
      </c>
      <c r="F23" s="223" t="inlineStr">
        <is>
          <t>978-602-260-179-1</t>
        </is>
      </c>
      <c r="G23" s="223" t="inlineStr">
        <is>
          <t>978-602-260-388-7</t>
        </is>
      </c>
      <c r="H23" s="223" t="inlineStr">
        <is>
          <t>Manajemen</t>
        </is>
      </c>
      <c r="I23" s="223" t="inlineStr">
        <is>
          <t>Perguruan Tinggi</t>
        </is>
      </c>
      <c r="J23" s="86" t="inlineStr">
        <is>
          <t>009.09</t>
        </is>
      </c>
      <c r="K23" s="223" t="inlineStr">
        <is>
          <t>Tidak Tersedia</t>
        </is>
      </c>
      <c r="L23" s="223" t="n"/>
      <c r="M23" s="223" t="inlineStr">
        <is>
          <t>Tidak Tersedia</t>
        </is>
      </c>
      <c r="N23" s="223" t="inlineStr">
        <is>
          <t>Indonesia</t>
        </is>
      </c>
      <c r="O23" s="223" t="inlineStr">
        <is>
          <t>Esai</t>
        </is>
      </c>
      <c r="P23" s="223" t="n">
        <v>2019</v>
      </c>
      <c r="Q23" s="223" t="n">
        <v>2021</v>
      </c>
      <c r="R23" s="223" t="inlineStr">
        <is>
          <t>PT Balai Pustaka</t>
        </is>
      </c>
      <c r="S23" s="223" t="inlineStr">
        <is>
          <t>Balai Pustaka PT</t>
        </is>
      </c>
      <c r="T23" s="223" t="inlineStr">
        <is>
          <t>Lokal</t>
        </is>
      </c>
      <c r="U23" s="86" t="n">
        <v>258</v>
      </c>
      <c r="V23" s="86" t="inlineStr">
        <is>
          <t>pdf</t>
        </is>
      </c>
      <c r="W23" s="223" t="inlineStr">
        <is>
          <t>13.5 MB</t>
        </is>
      </c>
      <c r="X23" s="223" t="inlineStr">
        <is>
          <t>&lt;p&gt;Buku &amp;quot;Menjadi Komisaris BUMN&amp;quot; ini bercerita tentang pengalaman Refly Harun menjadi komisaris utama di BUMN, selama tiga tahun, lima bulan, dan 13 hari. Dengan usia paling muda di antara Dewan Komisaris dan Dewan Direksi yang semuanya berjumlah 12 orang, baru pertama menjadi komisaris dan langsung komisaris utama, Refly belajar menjadi pemimpin dari titik nol. Selain menyajikan pengalaman bagaimana Refly mampu keluar dari semua masalah tersebut, buku ini menyajikan pula pembahasan regulasi terkait peran dan fungsi seorang komisaris BUMN.&lt;/p&gt;</t>
        </is>
      </c>
      <c r="Y23" s="223" t="n">
        <v>139000</v>
      </c>
      <c r="Z23" s="109" t="n"/>
      <c r="AA23" s="241">
        <f>Y46*Z46</f>
        <v/>
      </c>
      <c r="AB23" s="280" t="inlineStr">
        <is>
          <t>c5c9a509-902e-4a41-96ef-1082b94436bf</t>
        </is>
      </c>
    </row>
    <row r="24" ht="15" customHeight="1" s="283">
      <c r="A24" s="279" t="n">
        <v>39</v>
      </c>
      <c r="B24" s="222">
        <f>HYPERLINK("https://mocostore.moco.co.id/catalog/"&amp;AB48,"Klik Disini")</f>
        <v/>
      </c>
      <c r="C24" s="223" t="inlineStr">
        <is>
          <t>Running The 4 Pillars</t>
        </is>
      </c>
      <c r="D24" s="223" t="n"/>
      <c r="E24" s="223" t="inlineStr">
        <is>
          <t>Bambang Soesatyo</t>
        </is>
      </c>
      <c r="F24" s="223" t="inlineStr">
        <is>
          <t>978-602-260-254-5</t>
        </is>
      </c>
      <c r="G24" s="223" t="inlineStr">
        <is>
          <t>978-602-260-253-8</t>
        </is>
      </c>
      <c r="H24" s="223" t="inlineStr">
        <is>
          <t>Ilmu Politik</t>
        </is>
      </c>
      <c r="I24" s="223" t="inlineStr">
        <is>
          <t>Perguruan Tinggi</t>
        </is>
      </c>
      <c r="J24" s="86" t="inlineStr">
        <is>
          <t>009.19</t>
        </is>
      </c>
      <c r="K24" s="223" t="inlineStr">
        <is>
          <t>Tidak Tersedia</t>
        </is>
      </c>
      <c r="L24" s="223" t="n"/>
      <c r="M24" s="223" t="inlineStr">
        <is>
          <t>Tidak Tersedia</t>
        </is>
      </c>
      <c r="N24" s="223" t="inlineStr">
        <is>
          <t>Inggris</t>
        </is>
      </c>
      <c r="O24" s="223" t="inlineStr">
        <is>
          <t>Esai</t>
        </is>
      </c>
      <c r="P24" s="223" t="n">
        <v>2020</v>
      </c>
      <c r="Q24" s="223" t="n">
        <v>2020</v>
      </c>
      <c r="R24" s="223" t="inlineStr">
        <is>
          <t>PT Balai Pustaka</t>
        </is>
      </c>
      <c r="S24" s="223" t="inlineStr">
        <is>
          <t>Balai Pustaka PT</t>
        </is>
      </c>
      <c r="T24" s="223" t="inlineStr">
        <is>
          <t>Lokal</t>
        </is>
      </c>
      <c r="U24" s="86" t="n">
        <v>272</v>
      </c>
      <c r="V24" s="86" t="inlineStr">
        <is>
          <t>pdf</t>
        </is>
      </c>
      <c r="W24" s="223" t="inlineStr">
        <is>
          <t>11.6 MB</t>
        </is>
      </c>
      <c r="X24" s="223" t="inlineStr">
        <is>
          <t>&lt;p&gt;This 14th Bamsoet&amp;#39;s book is written i a popular language style, straightforward, and based on Bamsoet&amp;#39;s real experience. In this book, it describes how the four pillars must also be familiarized in the style of the millennial generation, including by vlogging with them.&lt;/p&gt;</t>
        </is>
      </c>
      <c r="Y24" s="223" t="n">
        <v>92000</v>
      </c>
      <c r="Z24" s="109" t="n"/>
      <c r="AA24" s="241">
        <f>Y48*Z48</f>
        <v/>
      </c>
      <c r="AB24" s="280" t="inlineStr">
        <is>
          <t>71266eef-9cbb-4ca0-8612-f2d0dc30c82a</t>
        </is>
      </c>
    </row>
    <row r="25" ht="15" customHeight="1" s="283">
      <c r="A25" s="279" t="n">
        <v>42</v>
      </c>
      <c r="B25" s="222">
        <f>HYPERLINK("https://mocostore.moco.co.id/catalog/"&amp;AB51,"Klik Disini")</f>
        <v/>
      </c>
      <c r="C25" s="223" t="inlineStr">
        <is>
          <t>The Survival of Human Capital</t>
        </is>
      </c>
      <c r="D25" s="223" t="n"/>
      <c r="E25" s="223" t="inlineStr">
        <is>
          <t>Naufal Mahfudz</t>
        </is>
      </c>
      <c r="F25" s="223" t="inlineStr">
        <is>
          <t>978-602-260-266-8</t>
        </is>
      </c>
      <c r="G25" s="223" t="inlineStr">
        <is>
          <t>978-602-260-438-9</t>
        </is>
      </c>
      <c r="H25" s="223" t="inlineStr">
        <is>
          <t>Manajemen</t>
        </is>
      </c>
      <c r="I25" s="223" t="inlineStr">
        <is>
          <t>Perguruan Tinggi</t>
        </is>
      </c>
      <c r="J25" s="86" t="inlineStr">
        <is>
          <t>009.09</t>
        </is>
      </c>
      <c r="K25" s="223" t="inlineStr">
        <is>
          <t>Tidak Tersedia</t>
        </is>
      </c>
      <c r="L25" s="223" t="n"/>
      <c r="M25" s="223" t="inlineStr">
        <is>
          <t>Tidak Tersedia</t>
        </is>
      </c>
      <c r="N25" s="223" t="inlineStr">
        <is>
          <t>Indonesia</t>
        </is>
      </c>
      <c r="O25" s="223" t="inlineStr">
        <is>
          <t>Esai</t>
        </is>
      </c>
      <c r="P25" s="223" t="n">
        <v>2021</v>
      </c>
      <c r="Q25" s="223" t="n">
        <v>2021</v>
      </c>
      <c r="R25" s="223" t="inlineStr">
        <is>
          <t>PT Balai Pustaka</t>
        </is>
      </c>
      <c r="S25" s="223" t="inlineStr">
        <is>
          <t>Balai Pustaka PT</t>
        </is>
      </c>
      <c r="T25" s="223" t="inlineStr">
        <is>
          <t>Lokal</t>
        </is>
      </c>
      <c r="U25" s="86" t="n">
        <v>306</v>
      </c>
      <c r="V25" s="86" t="inlineStr">
        <is>
          <t>pdf</t>
        </is>
      </c>
      <c r="W25" s="223" t="inlineStr">
        <is>
          <t>14.9 MB</t>
        </is>
      </c>
      <c r="X25" s="223" t="inlineStr">
        <is>
          <t>&lt;p&gt;Buku ini merekam perjalanan BP Jamsostek dalam mengimplementasikan manajemen human capital pada kurun waktu 2016-2020. Diawali dengan pemaparan tentang revolusi industri keempat dan pengertian human capital, lalu berturut-turut praktik-praktik penerapan human capital baik dari aspek manajemen maupun pengembangan kompetensi insan-insan BP Jamsostek.&lt;/p&gt;</t>
        </is>
      </c>
      <c r="Y25" s="223" t="n">
        <v>104000</v>
      </c>
      <c r="Z25" s="109" t="n"/>
      <c r="AA25" s="241">
        <f>Y51*Z51</f>
        <v/>
      </c>
      <c r="AB25" s="280" t="inlineStr">
        <is>
          <t>9e5bbfed-df2d-4d9f-bbbb-45be241d1578</t>
        </is>
      </c>
    </row>
    <row r="26" ht="15" customHeight="1" s="283">
      <c r="A26" s="279" t="n">
        <v>107</v>
      </c>
      <c r="B26" s="222">
        <f>HYPERLINK("https://mocostore.moco.co.id/catalog/"&amp;AB116,"Klik Disini")</f>
        <v/>
      </c>
      <c r="C26" s="223" t="inlineStr">
        <is>
          <t>Biografi Tokoh Ilmuwan Dunia</t>
        </is>
      </c>
      <c r="D26" s="223" t="n"/>
      <c r="E26" s="223" t="inlineStr">
        <is>
          <t>Najichah</t>
        </is>
      </c>
      <c r="F26" s="223" t="inlineStr">
        <is>
          <t>979-690-655-4</t>
        </is>
      </c>
      <c r="G26" s="223" t="inlineStr">
        <is>
          <t>978-602-260-820-2</t>
        </is>
      </c>
      <c r="H26" s="223" t="inlineStr">
        <is>
          <t>Non Fiksi</t>
        </is>
      </c>
      <c r="I26" s="223" t="inlineStr">
        <is>
          <t>Perguruan Tinggi</t>
        </is>
      </c>
      <c r="J26" s="86" t="inlineStr">
        <is>
          <t>009.19</t>
        </is>
      </c>
      <c r="K26" s="223" t="inlineStr">
        <is>
          <t>Tidak Tersedia</t>
        </is>
      </c>
      <c r="L26" s="223" t="n"/>
      <c r="M26" s="223" t="inlineStr">
        <is>
          <t>Tidak Tersedia</t>
        </is>
      </c>
      <c r="N26" s="223" t="inlineStr">
        <is>
          <t>Indonesia</t>
        </is>
      </c>
      <c r="O26" s="223" t="inlineStr">
        <is>
          <t>Bukan fiksi</t>
        </is>
      </c>
      <c r="P26" s="223" t="n">
        <v>2012</v>
      </c>
      <c r="Q26" s="223" t="n">
        <v>2022</v>
      </c>
      <c r="R26" s="223" t="inlineStr">
        <is>
          <t>PT Balai Pustaka</t>
        </is>
      </c>
      <c r="S26" s="223" t="inlineStr">
        <is>
          <t>Balai Pustaka PT</t>
        </is>
      </c>
      <c r="T26" s="223" t="inlineStr">
        <is>
          <t>Lokal</t>
        </is>
      </c>
      <c r="U26" s="86" t="n">
        <v>97</v>
      </c>
      <c r="V26" s="86" t="inlineStr">
        <is>
          <t>pdf</t>
        </is>
      </c>
      <c r="W26" s="223" t="inlineStr">
        <is>
          <t>6.3 MB</t>
        </is>
      </c>
      <c r="X26" s="223" t="inlineStr">
        <is>
          <t>&lt;p&gt;buku ini bercerita tentang tLayakoh-tLayakoh ilmuan. Balai Pustaka&lt;/p&gt;</t>
        </is>
      </c>
      <c r="Y26" s="223" t="n">
        <v>35000</v>
      </c>
      <c r="Z26" s="109" t="n"/>
      <c r="AA26" s="241">
        <f>Y116*Z116</f>
        <v/>
      </c>
      <c r="AB26" s="280" t="inlineStr">
        <is>
          <t>6db9ac7e-fc0b-4d87-9b7b-1ab8f483b61c</t>
        </is>
      </c>
    </row>
    <row r="27" ht="15" customHeight="1" s="283">
      <c r="A27" s="279" t="n">
        <v>121</v>
      </c>
      <c r="B27" s="222">
        <f>HYPERLINK("https://mocostore.moco.co.id/catalog/"&amp;AB130,"Klik Disini")</f>
        <v/>
      </c>
      <c r="C27" s="223" t="inlineStr">
        <is>
          <t>Cerdas Mendapatkan dan Mengelola Modal Usaha</t>
        </is>
      </c>
      <c r="D27" s="223" t="n"/>
      <c r="E27" s="223" t="inlineStr">
        <is>
          <t>Sari Juliasty</t>
        </is>
      </c>
      <c r="F27" s="223" t="inlineStr">
        <is>
          <t>979-690-665-1</t>
        </is>
      </c>
      <c r="G27" s="223" t="inlineStr">
        <is>
          <t>978-602-260-836-3</t>
        </is>
      </c>
      <c r="H27" s="223" t="inlineStr">
        <is>
          <t>Non Fiksi</t>
        </is>
      </c>
      <c r="I27" s="223" t="inlineStr">
        <is>
          <t>Perguruan Tinggi</t>
        </is>
      </c>
      <c r="J27" s="86" t="inlineStr">
        <is>
          <t>009.07</t>
        </is>
      </c>
      <c r="K27" s="223" t="inlineStr">
        <is>
          <t>Tidak Tersedia</t>
        </is>
      </c>
      <c r="L27" s="223" t="n"/>
      <c r="M27" s="223" t="inlineStr">
        <is>
          <t>Tidak Tersedia</t>
        </is>
      </c>
      <c r="N27" s="223" t="inlineStr">
        <is>
          <t>Indonesia</t>
        </is>
      </c>
      <c r="O27" s="223" t="inlineStr">
        <is>
          <t>Bukan fiksi</t>
        </is>
      </c>
      <c r="P27" s="223" t="n">
        <v>2009</v>
      </c>
      <c r="Q27" s="223" t="n">
        <v>2022</v>
      </c>
      <c r="R27" s="223" t="inlineStr">
        <is>
          <t>PT Balai Pustaka</t>
        </is>
      </c>
      <c r="S27" s="223" t="inlineStr">
        <is>
          <t>Balai Pustaka PT</t>
        </is>
      </c>
      <c r="T27" s="223" t="inlineStr">
        <is>
          <t>Lokal</t>
        </is>
      </c>
      <c r="U27" s="86" t="n">
        <v>85</v>
      </c>
      <c r="V27" s="86" t="inlineStr">
        <is>
          <t>pdf</t>
        </is>
      </c>
      <c r="W27" s="223" t="inlineStr">
        <is>
          <t>3.0 MB</t>
        </is>
      </c>
      <c r="X27" s="223" t="inlineStr">
        <is>
          <t>&lt;p&gt;Buku &amp;quot;Cerdas Mendapatkan dan Menggunakan Modal Usaha&amp;quot;&lt;br /&gt;
 ini dapat menjadi panduan bagi pelaku usaha kecil dan menengah&lt;br /&gt;
 maupun pelaku usaha baru untuk mendapatkan modal usaha. Balai Pustaka&lt;/p&gt;</t>
        </is>
      </c>
      <c r="Y27" s="223" t="n">
        <v>21000</v>
      </c>
      <c r="Z27" s="109" t="n"/>
      <c r="AA27" s="241">
        <f>Y130*Z130</f>
        <v/>
      </c>
      <c r="AB27" s="280" t="inlineStr">
        <is>
          <t>0982e917-6f03-4b5a-9f2a-0769411f5443</t>
        </is>
      </c>
    </row>
    <row r="28" ht="15" customHeight="1" s="283">
      <c r="A28" s="279" t="n">
        <v>147</v>
      </c>
      <c r="B28" s="222">
        <f>HYPERLINK("https://mocostore.moco.co.id/catalog/"&amp;AB156,"Klik Disini")</f>
        <v/>
      </c>
      <c r="C28" s="223" t="inlineStr">
        <is>
          <t>Atlas arsitektur tradisional Indonesia bagian timur</t>
        </is>
      </c>
      <c r="D28" s="223" t="n"/>
      <c r="E28" s="223" t="inlineStr">
        <is>
          <t>Yuke Ardiati, Bambang Eryudhawan, Agus Widiatmoko ; editor, Endjat Djaenuderadjat</t>
        </is>
      </c>
      <c r="F28" s="223" t="inlineStr">
        <is>
          <t>978-602-260-194-4</t>
        </is>
      </c>
      <c r="G28" s="223" t="inlineStr">
        <is>
          <t>978-602-260-581-2</t>
        </is>
      </c>
      <c r="H28" s="223" t="inlineStr">
        <is>
          <t>Non Fiksi</t>
        </is>
      </c>
      <c r="I28" s="223" t="inlineStr">
        <is>
          <t>Perguruan Tinggi</t>
        </is>
      </c>
      <c r="J28" s="86" t="inlineStr">
        <is>
          <t>009.04</t>
        </is>
      </c>
      <c r="K28" s="223" t="inlineStr">
        <is>
          <t>Tidak Tersedia</t>
        </is>
      </c>
      <c r="L28" s="223" t="n"/>
      <c r="M28" s="223" t="inlineStr">
        <is>
          <t>Tidak Tersedia</t>
        </is>
      </c>
      <c r="N28" s="223" t="inlineStr">
        <is>
          <t>Indonesia</t>
        </is>
      </c>
      <c r="O28" s="223" t="inlineStr">
        <is>
          <t>Bukan fiksi</t>
        </is>
      </c>
      <c r="P28" s="223" t="n">
        <v>2022</v>
      </c>
      <c r="Q28" s="223" t="n">
        <v>2022</v>
      </c>
      <c r="R28" s="223" t="inlineStr">
        <is>
          <t>PT Balai Pustaka</t>
        </is>
      </c>
      <c r="S28" s="223" t="inlineStr">
        <is>
          <t>Balai Pustaka PT</t>
        </is>
      </c>
      <c r="T28" s="223" t="inlineStr">
        <is>
          <t>Lokal</t>
        </is>
      </c>
      <c r="U28" s="86" t="n">
        <v>201</v>
      </c>
      <c r="V28" s="86" t="inlineStr">
        <is>
          <t>pdf</t>
        </is>
      </c>
      <c r="W28" s="223" t="inlineStr">
        <is>
          <t>12.4 MB</t>
        </is>
      </c>
      <c r="X28" s="223" t="inlineStr">
        <is>
          <t>&lt;p&gt;Atlas Arsitektur Tradisional Indonesia ini dapat menjadi referensi bagi semua kalangan yang ingin mendapatkan informasi mengenai sebaran keragaman budaya Indonesia, khususunya bangunan tradisional.&lt;/p&gt;</t>
        </is>
      </c>
      <c r="Y28" s="223" t="n">
        <v>171000</v>
      </c>
      <c r="Z28" s="109" t="n"/>
      <c r="AA28" s="241">
        <f>Y156*Z156</f>
        <v/>
      </c>
      <c r="AB28" s="280" t="inlineStr">
        <is>
          <t>7c6e7f0a-3de7-4b9d-8920-b9623834428a</t>
        </is>
      </c>
    </row>
    <row r="29" ht="15" customHeight="1" s="283">
      <c r="A29" s="279" t="n">
        <v>148</v>
      </c>
      <c r="B29" s="222">
        <f>HYPERLINK("https://mocostore.moco.co.id/catalog/"&amp;AB157,"Klik Disini")</f>
        <v/>
      </c>
      <c r="C29" s="223" t="inlineStr">
        <is>
          <t>Babad Panjalu</t>
        </is>
      </c>
      <c r="D29" s="223" t="n"/>
      <c r="E29" s="223" t="inlineStr">
        <is>
          <t>C.M. Pleyte</t>
        </is>
      </c>
      <c r="F29" s="223" t="inlineStr">
        <is>
          <t>979-690-809-3</t>
        </is>
      </c>
      <c r="G29" s="223" t="inlineStr">
        <is>
          <t>978-602-260-584-3</t>
        </is>
      </c>
      <c r="H29" s="223" t="inlineStr">
        <is>
          <t>Non Fiksi</t>
        </is>
      </c>
      <c r="I29" s="223" t="inlineStr">
        <is>
          <t>Perguruan Tinggi</t>
        </is>
      </c>
      <c r="J29" s="86" t="inlineStr">
        <is>
          <t>009.19</t>
        </is>
      </c>
      <c r="K29" s="223" t="inlineStr">
        <is>
          <t>Tidak Tersedia</t>
        </is>
      </c>
      <c r="L29" s="223" t="n"/>
      <c r="M29" s="223" t="inlineStr">
        <is>
          <t>Tidak Tersedia</t>
        </is>
      </c>
      <c r="N29" s="223" t="inlineStr">
        <is>
          <t>Indonesia</t>
        </is>
      </c>
      <c r="O29" s="223" t="inlineStr">
        <is>
          <t>Bukan fiksi</t>
        </is>
      </c>
      <c r="P29" s="223" t="n">
        <v>2022</v>
      </c>
      <c r="Q29" s="223" t="n">
        <v>2022</v>
      </c>
      <c r="R29" s="223" t="inlineStr">
        <is>
          <t>PT Balai Pustaka</t>
        </is>
      </c>
      <c r="S29" s="223" t="inlineStr">
        <is>
          <t>Balai Pustaka PT</t>
        </is>
      </c>
      <c r="T29" s="223" t="inlineStr">
        <is>
          <t>Lokal</t>
        </is>
      </c>
      <c r="U29" s="86" t="n">
        <v>172</v>
      </c>
      <c r="V29" s="86" t="inlineStr">
        <is>
          <t>pdf</t>
        </is>
      </c>
      <c r="W29" s="223" t="inlineStr">
        <is>
          <t>8.9 MB</t>
        </is>
      </c>
      <c r="X29" s="223" t="inlineStr">
        <is>
          <t>&lt;p&gt;Babad Panjalu adalah karya sastra yang mengandung unsur sejarah tentang riwayat daerah Panjalu. Cerita dimulai dari Sanghyang Prabu Boros naik tahta di Kerajaan Panjalu menggantikan ayahnya. Sanghyang Prabu Boros berputra dua orang, yaitu Raden Arya Kuning dan Raden Arya Kancana. Pada awalnya Raden Arya Kuning yang dipersiapkan untuk menjadi penguasa Panjalu ketika ayahnya sudah merasa sudah tua dan ingin turun tahta. Namun, karena dianggap telah berbuat salah dengan cara berebut warisan dan kalah bertanding, akhirnya tahta Panjalu diserahkan kepada Raden arya Kancana. Sejak itu kedudukan Panjalu menjadi kabupaten dengan patihnya bernama Raden Guru Haji yang semula bernama Kampuh Jaya. Selanjutnya, kedudukan Bupati Panjalu digantikan oleh putra tertua, yaitu Sanghyang Teko yang terkenal dengan julukan Dalem Cilangkung.&lt;/p&gt;</t>
        </is>
      </c>
      <c r="Y29" s="223" t="n">
        <v>147000</v>
      </c>
      <c r="Z29" s="109" t="n"/>
      <c r="AA29" s="241">
        <f>Y157*Z157</f>
        <v/>
      </c>
      <c r="AB29" s="280" t="inlineStr">
        <is>
          <t>9dacad47-1fa4-4bbb-baaa-1a6228ceb853</t>
        </is>
      </c>
    </row>
    <row r="30" ht="15" customHeight="1" s="283">
      <c r="A30" s="279" t="n">
        <v>158</v>
      </c>
      <c r="B30" s="222">
        <f>HYPERLINK("https://mocostore.moco.co.id/catalog/"&amp;AB167,"Klik Disini")</f>
        <v/>
      </c>
      <c r="C30" s="223" t="inlineStr">
        <is>
          <t>Ensiklopedi Tokoh Fisika</t>
        </is>
      </c>
      <c r="D30" s="223" t="n"/>
      <c r="E30" s="223" t="inlineStr">
        <is>
          <t>Febi Dasa Anggraini, Huri Yani, Sigit Setyo Budi</t>
        </is>
      </c>
      <c r="F30" s="223" t="inlineStr">
        <is>
          <t>979-690-530-2</t>
        </is>
      </c>
      <c r="G30" s="223" t="inlineStr">
        <is>
          <t>978-602-260-606-2</t>
        </is>
      </c>
      <c r="H30" s="223" t="inlineStr">
        <is>
          <t>Non Fiksi</t>
        </is>
      </c>
      <c r="I30" s="223" t="inlineStr">
        <is>
          <t>Perguruan Tinggi</t>
        </is>
      </c>
      <c r="J30" s="86" t="inlineStr">
        <is>
          <t>009.01</t>
        </is>
      </c>
      <c r="K30" s="223" t="inlineStr">
        <is>
          <t>Tidak Tersedia</t>
        </is>
      </c>
      <c r="L30" s="223" t="n"/>
      <c r="M30" s="223" t="inlineStr">
        <is>
          <t>Tidak Tersedia</t>
        </is>
      </c>
      <c r="N30" s="223" t="inlineStr">
        <is>
          <t>Indonesia</t>
        </is>
      </c>
      <c r="O30" s="223" t="inlineStr">
        <is>
          <t>Bukan fiksi</t>
        </is>
      </c>
      <c r="P30" s="223" t="n">
        <v>2007</v>
      </c>
      <c r="Q30" s="223" t="n">
        <v>2022</v>
      </c>
      <c r="R30" s="223" t="inlineStr">
        <is>
          <t>PT Balai Pustaka</t>
        </is>
      </c>
      <c r="S30" s="223" t="inlineStr">
        <is>
          <t>Balai Pustaka PT</t>
        </is>
      </c>
      <c r="T30" s="223" t="inlineStr">
        <is>
          <t>Lokal</t>
        </is>
      </c>
      <c r="U30" s="86" t="n">
        <v>70</v>
      </c>
      <c r="V30" s="86" t="inlineStr">
        <is>
          <t>pdf</t>
        </is>
      </c>
      <c r="W30" s="223" t="inlineStr">
        <is>
          <t>4.4 MB</t>
        </is>
      </c>
      <c r="X30" s="223" t="inlineStr">
        <is>
          <t>&lt;p&gt;Tokoh-tokoh penemu dalam berbagai bidang ilmu perlu dikenal secara pribadi, tidak hanya hasil penemuannya yang bermanfaat bagi kehidupan manusia pada umumnya. Buku-buku pelajaran rata-rata hanya menurut hasilhasil penemuan dan manfaatnya saja, dan kadang-kadang disertai nama penemuannya. Namun, bagaimana seorang tokoh berusaha dengan keras tanpa henti &amp;ndash; disertai ketekunan dan kesabaran yang sungguh luar biasa &amp;ndash; untuk menemukan dan menciptakan sesuatu yang bermanfaat bagi kehidupan manusia dan kelestarian alam, justru jarang sekali ditampilkan. Padahal, pengetahuan terhadap proses penemuan dan usaha gigih sang tokoh harus pula diketahui oleh para peserta didik. Kelak, dari sekian banyak jumlah peserta didik pasti akan bermunculan tokoh-tokoh penemu dalam berbagai bidang keilmuan. Ensiklopedi Tokoh Fisika ini disusun dengan tujuan pokok agar peserta didik mampu memahami proses sebuah penemuan serta upaya keras tanpa kenal lelah dari si penemunya. Pengetahuan terhadap hal ini akan menjadi pemicu dan pendorong semangat gigih para peserta didik untuk kelak menjadi tokohtokoh penemu yang hebat. Kehidupan berjalan terus, sementara ilmu-ilmu pun semakin berkembang dengan munculnya berbagai penemu.&lt;/p&gt;</t>
        </is>
      </c>
      <c r="Y30" s="223" t="n">
        <v>56000</v>
      </c>
      <c r="Z30" s="109" t="n"/>
      <c r="AA30" s="241">
        <f>Y167*Z167</f>
        <v/>
      </c>
      <c r="AB30" s="280" t="inlineStr">
        <is>
          <t>6d2b806d-e4f1-4321-844b-0a03b9c25ab4</t>
        </is>
      </c>
    </row>
    <row r="31" ht="15" customHeight="1" s="283">
      <c r="A31" s="279" t="n">
        <v>161</v>
      </c>
      <c r="B31" s="222">
        <f>HYPERLINK("https://mocostore.moco.co.id/catalog/"&amp;AB170,"Klik Disini")</f>
        <v/>
      </c>
      <c r="C31" s="223" t="inlineStr">
        <is>
          <t>Saratus Paribahasa Jang Babasan II</t>
        </is>
      </c>
      <c r="D31" s="223" t="n"/>
      <c r="E31" s="223" t="inlineStr">
        <is>
          <t>Mas Natawisastra</t>
        </is>
      </c>
      <c r="F31" s="223" t="inlineStr">
        <is>
          <t>979-690-833-6</t>
        </is>
      </c>
      <c r="G31" s="223" t="inlineStr">
        <is>
          <t>978-602-260-681-9</t>
        </is>
      </c>
      <c r="H31" s="223" t="inlineStr">
        <is>
          <t>Non Fiksi</t>
        </is>
      </c>
      <c r="I31" s="223" t="inlineStr">
        <is>
          <t>Perguruan Tinggi</t>
        </is>
      </c>
      <c r="J31" s="86" t="inlineStr">
        <is>
          <t>009.19</t>
        </is>
      </c>
      <c r="K31" s="223" t="inlineStr">
        <is>
          <t>Tidak Tersedia</t>
        </is>
      </c>
      <c r="L31" s="223" t="n"/>
      <c r="M31" s="223" t="inlineStr">
        <is>
          <t>Tidak Tersedia</t>
        </is>
      </c>
      <c r="N31" s="223" t="inlineStr">
        <is>
          <t>Indonesia</t>
        </is>
      </c>
      <c r="O31" s="223" t="inlineStr">
        <is>
          <t>Bukan fiksi</t>
        </is>
      </c>
      <c r="P31" s="223" t="n">
        <v>2022</v>
      </c>
      <c r="Q31" s="223" t="n">
        <v>2022</v>
      </c>
      <c r="R31" s="223" t="inlineStr">
        <is>
          <t>PT Balai Pustaka</t>
        </is>
      </c>
      <c r="S31" s="223" t="inlineStr">
        <is>
          <t>Balai Pustaka PT</t>
        </is>
      </c>
      <c r="T31" s="223" t="inlineStr">
        <is>
          <t>Lokal</t>
        </is>
      </c>
      <c r="U31" s="86" t="n">
        <v>116</v>
      </c>
      <c r="V31" s="86" t="inlineStr">
        <is>
          <t>pdf</t>
        </is>
      </c>
      <c r="W31" s="223" t="inlineStr">
        <is>
          <t>8.9 MB</t>
        </is>
      </c>
      <c r="X31" s="223" t="inlineStr">
        <is>
          <t>&lt;p&gt;Berisi tentang peribahasa, ungkapan, seloka, dan sindir dalam bahasa Sunda.&lt;/p&gt;</t>
        </is>
      </c>
      <c r="Y31" s="223" t="n">
        <v>99000</v>
      </c>
      <c r="Z31" s="109" t="n"/>
      <c r="AA31" s="241">
        <f>Y170*Z170</f>
        <v/>
      </c>
      <c r="AB31" s="280" t="inlineStr">
        <is>
          <t>13b65553-cbe1-47d7-b797-170f05ad78db</t>
        </is>
      </c>
    </row>
    <row r="32" ht="15" customHeight="1" s="283">
      <c r="A32" s="279" t="n">
        <v>162</v>
      </c>
      <c r="B32" s="222">
        <f>HYPERLINK("https://mocostore.moco.co.id/catalog/"&amp;AB171,"Klik Disini")</f>
        <v/>
      </c>
      <c r="C32" s="223" t="inlineStr">
        <is>
          <t>Saratus Paribahasa Jang Babasan III</t>
        </is>
      </c>
      <c r="D32" s="223" t="n"/>
      <c r="E32" s="223" t="inlineStr">
        <is>
          <t>Mas Natawisastra</t>
        </is>
      </c>
      <c r="F32" s="223" t="inlineStr">
        <is>
          <t>979-690-834-4</t>
        </is>
      </c>
      <c r="G32" s="223" t="inlineStr">
        <is>
          <t>978-602-260-684-0</t>
        </is>
      </c>
      <c r="H32" s="223" t="inlineStr">
        <is>
          <t>Non Fiksi</t>
        </is>
      </c>
      <c r="I32" s="223" t="inlineStr">
        <is>
          <t>Perguruan Tinggi</t>
        </is>
      </c>
      <c r="J32" s="86" t="inlineStr">
        <is>
          <t>009.19</t>
        </is>
      </c>
      <c r="K32" s="223" t="inlineStr">
        <is>
          <t>Tidak Tersedia</t>
        </is>
      </c>
      <c r="L32" s="223" t="n"/>
      <c r="M32" s="223" t="inlineStr">
        <is>
          <t>Tidak Tersedia</t>
        </is>
      </c>
      <c r="N32" s="223" t="inlineStr">
        <is>
          <t>Indonesia</t>
        </is>
      </c>
      <c r="O32" s="223" t="inlineStr">
        <is>
          <t>Bukan fiksi</t>
        </is>
      </c>
      <c r="P32" s="223" t="n">
        <v>2022</v>
      </c>
      <c r="Q32" s="223" t="n">
        <v>2022</v>
      </c>
      <c r="R32" s="223" t="inlineStr">
        <is>
          <t>PT Balai Pustaka</t>
        </is>
      </c>
      <c r="S32" s="223" t="inlineStr">
        <is>
          <t>Balai Pustaka PT</t>
        </is>
      </c>
      <c r="T32" s="223" t="inlineStr">
        <is>
          <t>Lokal</t>
        </is>
      </c>
      <c r="U32" s="86" t="n">
        <v>94</v>
      </c>
      <c r="V32" s="86" t="inlineStr">
        <is>
          <t>pdf</t>
        </is>
      </c>
      <c r="W32" s="223" t="inlineStr">
        <is>
          <t>8.8 MB</t>
        </is>
      </c>
      <c r="X32" s="223" t="inlineStr">
        <is>
          <t>&lt;p&gt;Berisi tentang peribahasa, ungkapan, seloka, dan sindir dalam bahasa Sunda.&lt;/p&gt;</t>
        </is>
      </c>
      <c r="Y32" s="223" t="n">
        <v>80000</v>
      </c>
      <c r="Z32" s="109" t="n"/>
      <c r="AA32" s="241">
        <f>Y171*Z171</f>
        <v/>
      </c>
      <c r="AB32" s="280" t="inlineStr">
        <is>
          <t>c9ec0f00-1094-458a-a7fd-1e8ae37061ff</t>
        </is>
      </c>
    </row>
    <row r="33" ht="15" customHeight="1" s="283">
      <c r="A33" s="279" t="n">
        <v>163</v>
      </c>
      <c r="B33" s="222">
        <f>HYPERLINK("https://mocostore.moco.co.id/catalog/"&amp;AB172,"Klik Disini")</f>
        <v/>
      </c>
      <c r="C33" s="223" t="inlineStr">
        <is>
          <t>Saratus Paribahasa Jang Babasan IV</t>
        </is>
      </c>
      <c r="D33" s="223" t="n"/>
      <c r="E33" s="223" t="inlineStr">
        <is>
          <t>Mas Natawisastra</t>
        </is>
      </c>
      <c r="F33" s="223" t="inlineStr">
        <is>
          <t>979-690-835-2</t>
        </is>
      </c>
      <c r="G33" s="223" t="inlineStr">
        <is>
          <t>978-602-260-685-7</t>
        </is>
      </c>
      <c r="H33" s="223" t="inlineStr">
        <is>
          <t>Non Fiksi</t>
        </is>
      </c>
      <c r="I33" s="223" t="inlineStr">
        <is>
          <t>Perguruan Tinggi</t>
        </is>
      </c>
      <c r="J33" s="86" t="inlineStr">
        <is>
          <t>009.19</t>
        </is>
      </c>
      <c r="K33" s="223" t="inlineStr">
        <is>
          <t>Tidak Tersedia</t>
        </is>
      </c>
      <c r="L33" s="223" t="n"/>
      <c r="M33" s="223" t="inlineStr">
        <is>
          <t>Tidak Tersedia</t>
        </is>
      </c>
      <c r="N33" s="223" t="inlineStr">
        <is>
          <t>Indonesia</t>
        </is>
      </c>
      <c r="O33" s="223" t="inlineStr">
        <is>
          <t>Bukan fiksi</t>
        </is>
      </c>
      <c r="P33" s="223" t="n">
        <v>2022</v>
      </c>
      <c r="Q33" s="223" t="n">
        <v>2022</v>
      </c>
      <c r="R33" s="223" t="inlineStr">
        <is>
          <t>PT Balai Pustaka</t>
        </is>
      </c>
      <c r="S33" s="223" t="inlineStr">
        <is>
          <t>Balai Pustaka PT</t>
        </is>
      </c>
      <c r="T33" s="223" t="inlineStr">
        <is>
          <t>Lokal</t>
        </is>
      </c>
      <c r="U33" s="86" t="n">
        <v>86</v>
      </c>
      <c r="V33" s="86" t="inlineStr">
        <is>
          <t>pdf</t>
        </is>
      </c>
      <c r="W33" s="223" t="inlineStr">
        <is>
          <t>5.2 MB</t>
        </is>
      </c>
      <c r="X33" s="223" t="inlineStr">
        <is>
          <t>&lt;p&gt;Berisi tentang peribahasa, ungkapan, seloka, dan sindir dalam bahasa Sunda.&lt;/p&gt;</t>
        </is>
      </c>
      <c r="Y33" s="223" t="n">
        <v>74000</v>
      </c>
      <c r="Z33" s="109" t="n"/>
      <c r="AA33" s="241">
        <f>Y172*Z172</f>
        <v/>
      </c>
      <c r="AB33" s="280" t="inlineStr">
        <is>
          <t>71810190-925b-4f50-99fb-98e3be6d3508</t>
        </is>
      </c>
    </row>
    <row r="34" ht="15" customHeight="1" s="283">
      <c r="A34" s="279" t="n">
        <v>164</v>
      </c>
      <c r="B34" s="222">
        <f>HYPERLINK("https://mocostore.moco.co.id/catalog/"&amp;AB173,"Klik Disini")</f>
        <v/>
      </c>
      <c r="C34" s="223" t="inlineStr">
        <is>
          <t>Saratus Paribahasa Jang Babasan V</t>
        </is>
      </c>
      <c r="D34" s="223" t="n"/>
      <c r="E34" s="223" t="inlineStr">
        <is>
          <t>Mas Natawisastra</t>
        </is>
      </c>
      <c r="F34" s="223" t="inlineStr">
        <is>
          <t>979-690-836-0</t>
        </is>
      </c>
      <c r="G34" s="223" t="inlineStr">
        <is>
          <t>978-602-260-686-4</t>
        </is>
      </c>
      <c r="H34" s="223" t="inlineStr">
        <is>
          <t>Non Fiksi</t>
        </is>
      </c>
      <c r="I34" s="223" t="inlineStr">
        <is>
          <t>Perguruan Tinggi</t>
        </is>
      </c>
      <c r="J34" s="86" t="inlineStr">
        <is>
          <t>009.07</t>
        </is>
      </c>
      <c r="K34" s="223" t="inlineStr">
        <is>
          <t>Tidak Tersedia</t>
        </is>
      </c>
      <c r="L34" s="223" t="n"/>
      <c r="M34" s="223" t="inlineStr">
        <is>
          <t>Tidak Tersedia</t>
        </is>
      </c>
      <c r="N34" s="223" t="inlineStr">
        <is>
          <t>Indonesia</t>
        </is>
      </c>
      <c r="O34" s="223" t="inlineStr">
        <is>
          <t>Bukan fiksi</t>
        </is>
      </c>
      <c r="P34" s="223" t="n">
        <v>2022</v>
      </c>
      <c r="Q34" s="223" t="n">
        <v>2022</v>
      </c>
      <c r="R34" s="223" t="inlineStr">
        <is>
          <t>PT Balai Pustaka</t>
        </is>
      </c>
      <c r="S34" s="223" t="inlineStr">
        <is>
          <t>Balai Pustaka PT</t>
        </is>
      </c>
      <c r="T34" s="223" t="inlineStr">
        <is>
          <t>Lokal</t>
        </is>
      </c>
      <c r="U34" s="86" t="n">
        <v>84</v>
      </c>
      <c r="V34" s="86" t="inlineStr">
        <is>
          <t>pdf</t>
        </is>
      </c>
      <c r="W34" s="223" t="inlineStr">
        <is>
          <t>5.2 MB</t>
        </is>
      </c>
      <c r="X34" s="223" t="inlineStr">
        <is>
          <t>&lt;p&gt;Berisi tentang peribahasa, ungkapan, seloka, dan sindir dalam bahasa Sunda.&lt;/p&gt;</t>
        </is>
      </c>
      <c r="Y34" s="223" t="n">
        <v>72000</v>
      </c>
      <c r="Z34" s="109" t="n"/>
      <c r="AA34" s="241">
        <f>Y173*Z173</f>
        <v/>
      </c>
      <c r="AB34" s="237" t="inlineStr">
        <is>
          <t>4dcb40db-1e24-46ed-8698-4848b746ef1c</t>
        </is>
      </c>
    </row>
    <row r="35" ht="15" customHeight="1" s="283">
      <c r="A35" s="279" t="n">
        <v>173</v>
      </c>
      <c r="B35" s="222">
        <f>HYPERLINK("https://mocostore.moco.co.id/catalog/"&amp;AB182,"Klik Disini")</f>
        <v/>
      </c>
      <c r="C35" s="223" t="inlineStr">
        <is>
          <t>Sejarah Kebudayaan Islam Indonesia: Akar Historis dan Awal</t>
        </is>
      </c>
      <c r="D35" s="223" t="n"/>
      <c r="E35" s="223" t="inlineStr">
        <is>
          <t>Abdul Hadi WM; Azyumardi Azra; Jajat Burhanudin; Muhamad Hisyam; Setyadi Sulaiman; Taufik Abdullah</t>
        </is>
      </c>
      <c r="F35" s="223" t="inlineStr">
        <is>
          <t>978-602-260-195-1</t>
        </is>
      </c>
      <c r="G35" s="223" t="inlineStr">
        <is>
          <t>978-602-260-696-3</t>
        </is>
      </c>
      <c r="H35" s="223" t="inlineStr">
        <is>
          <t>Non Fiksi</t>
        </is>
      </c>
      <c r="I35" s="223" t="inlineStr">
        <is>
          <t>Perguruan Tinggi</t>
        </is>
      </c>
      <c r="J35" s="86" t="inlineStr">
        <is>
          <t>009.19</t>
        </is>
      </c>
      <c r="K35" s="223" t="inlineStr">
        <is>
          <t>Tidak Tersedia</t>
        </is>
      </c>
      <c r="L35" s="223" t="n"/>
      <c r="M35" s="223" t="inlineStr">
        <is>
          <t>Tidak Tersedia</t>
        </is>
      </c>
      <c r="N35" s="223" t="inlineStr">
        <is>
          <t>Indonesia</t>
        </is>
      </c>
      <c r="O35" s="223" t="inlineStr">
        <is>
          <t>Bukan fiksi</t>
        </is>
      </c>
      <c r="P35" s="223" t="n">
        <v>2022</v>
      </c>
      <c r="Q35" s="223" t="n">
        <v>2022</v>
      </c>
      <c r="R35" s="223" t="inlineStr">
        <is>
          <t>PT Balai Pustaka</t>
        </is>
      </c>
      <c r="S35" s="223" t="inlineStr">
        <is>
          <t>Balai Pustaka PT</t>
        </is>
      </c>
      <c r="T35" s="223" t="inlineStr">
        <is>
          <t>Lokal</t>
        </is>
      </c>
      <c r="U35" s="86" t="n">
        <v>396</v>
      </c>
      <c r="V35" s="86" t="inlineStr">
        <is>
          <t>pdf</t>
        </is>
      </c>
      <c r="W35" s="223" t="inlineStr">
        <is>
          <t>9.0 MB</t>
        </is>
      </c>
      <c r="X35" s="223" t="inlineStr">
        <is>
          <t>&lt;p&gt;buku ini berkisah tentang akar historis dan awal pembentukan Islam. Bab ini membahas berbagai isu-isu menarik seperti penjelasan teoritsi dan konseptual tentang islamisasi Nusantara, pola pertemuan budaya, islamisasi tradisi lisan, islamisasi karya historiografi tradisional, pembentukan kerajaan-kerajaan, transformasi budaya dan pusat kegiatan intelektual dan kebudayaan Islam di dunia Melayu.&lt;/p&gt;</t>
        </is>
      </c>
      <c r="Y35" s="223" t="n">
        <v>450000</v>
      </c>
      <c r="Z35" s="109" t="n"/>
      <c r="AA35" s="241">
        <f>Y182*Z182</f>
        <v/>
      </c>
      <c r="AB35" s="237" t="inlineStr">
        <is>
          <t>648bd2e8-3b9b-4f69-8d7c-2af6be2b2114</t>
        </is>
      </c>
    </row>
    <row r="36" ht="15" customHeight="1" s="283">
      <c r="A36" s="279" t="n">
        <v>174</v>
      </c>
      <c r="B36" s="222">
        <f>HYPERLINK("https://mocostore.moco.co.id/catalog/"&amp;AB183,"Klik Disini")</f>
        <v/>
      </c>
      <c r="C36" s="223" t="inlineStr">
        <is>
          <t>Sejarah Kebudayaan Islam Indonesia: Institusi dan Gerakan</t>
        </is>
      </c>
      <c r="D36" s="223" t="n"/>
      <c r="E36" s="223" t="inlineStr">
        <is>
          <t>Muhammad Iskandar; Azyumardi Azra; Muhamad Hisyam; Zulkifli; Setyadi Sulaiman; Ahmad Najib Burhani; Jajat Burhanudin; Yon Machmudi; Didi Ahmadi; Moeslich Hasbullah; Muhammad Wildan; Asep Saepudin Jahar; M. Dien Madjid</t>
        </is>
      </c>
      <c r="F36" s="223" t="inlineStr">
        <is>
          <t>978-602-260-191-3</t>
        </is>
      </c>
      <c r="G36" s="223" t="inlineStr">
        <is>
          <t>978-602-260-697-0</t>
        </is>
      </c>
      <c r="H36" s="223" t="inlineStr">
        <is>
          <t>Non Fiksi</t>
        </is>
      </c>
      <c r="I36" s="223" t="inlineStr">
        <is>
          <t>Perguruan Tinggi</t>
        </is>
      </c>
      <c r="J36" s="86" t="inlineStr">
        <is>
          <t>009.19</t>
        </is>
      </c>
      <c r="K36" s="223" t="inlineStr">
        <is>
          <t>Tidak Tersedia</t>
        </is>
      </c>
      <c r="L36" s="223" t="n"/>
      <c r="M36" s="223" t="inlineStr">
        <is>
          <t>Tidak Tersedia</t>
        </is>
      </c>
      <c r="N36" s="223" t="inlineStr">
        <is>
          <t>Indonesia</t>
        </is>
      </c>
      <c r="O36" s="223" t="inlineStr">
        <is>
          <t>Bukan fiksi</t>
        </is>
      </c>
      <c r="P36" s="223" t="n">
        <v>2022</v>
      </c>
      <c r="Q36" s="223" t="n">
        <v>2022</v>
      </c>
      <c r="R36" s="223" t="inlineStr">
        <is>
          <t>PT Balai Pustaka</t>
        </is>
      </c>
      <c r="S36" s="223" t="inlineStr">
        <is>
          <t>Balai Pustaka PT</t>
        </is>
      </c>
      <c r="T36" s="223" t="inlineStr">
        <is>
          <t>Lokal</t>
        </is>
      </c>
      <c r="U36" s="86" t="n">
        <v>622</v>
      </c>
      <c r="V36" s="86" t="inlineStr">
        <is>
          <t>pdf</t>
        </is>
      </c>
      <c r="W36" s="223" t="inlineStr">
        <is>
          <t>12.6 MB</t>
        </is>
      </c>
      <c r="X36" s="223" t="inlineStr">
        <is>
          <t>&lt;p&gt;Buku ini memberikan perhatian pada kajian khazanah budaya bendawi. Pembahasannya meliputi berbagai aspek, yakni, kota: landskap pemukiman masyarakat, kraton dan taman, masjid: ekspresi arsitektur religi, makam dan tradisi Muslim, kriya, Islam dan tradisi berbusana, ekspresi budaya tulis, mata uang dan prisai kejayaan negeri: pertahanan dan alat perang.&lt;/p&gt;</t>
        </is>
      </c>
      <c r="Y36" s="223" t="n">
        <v>480000</v>
      </c>
      <c r="Z36" s="109" t="n"/>
      <c r="AA36" s="241">
        <f>Y183*Z183</f>
        <v/>
      </c>
      <c r="AB36" s="237" t="inlineStr">
        <is>
          <t>46479326-8bce-4a0d-add3-853689acc4bc</t>
        </is>
      </c>
    </row>
    <row r="37" ht="15" customHeight="1" s="283">
      <c r="A37" s="279" t="n">
        <v>175</v>
      </c>
      <c r="B37" s="222">
        <f>HYPERLINK("https://mocostore.moco.co.id/catalog/"&amp;AB184,"Klik Disini")</f>
        <v/>
      </c>
      <c r="C37" s="223" t="inlineStr">
        <is>
          <t>Sejarah Kebudayaan Islam Indonesia: Khasanah Budaya Bendawi</t>
        </is>
      </c>
      <c r="D37" s="223" t="n"/>
      <c r="E37" s="223" t="inlineStr">
        <is>
          <t>Inajati Adrisianti; Jujun Kurniawan; Fahmi Prihantoro; Musadad; Sukamta; Abdul Jawat Nur; Sektiadi; Widya Nayati; Novida Abbas</t>
        </is>
      </c>
      <c r="F37" s="223" t="inlineStr">
        <is>
          <t>978-602-260-193-7</t>
        </is>
      </c>
      <c r="G37" s="223" t="inlineStr">
        <is>
          <t>978-602-260-698-7</t>
        </is>
      </c>
      <c r="H37" s="223" t="inlineStr">
        <is>
          <t>Non Fiksi</t>
        </is>
      </c>
      <c r="I37" s="223" t="inlineStr">
        <is>
          <t>Perguruan Tinggi</t>
        </is>
      </c>
      <c r="J37" s="86" t="inlineStr">
        <is>
          <t>009.19</t>
        </is>
      </c>
      <c r="K37" s="223" t="inlineStr">
        <is>
          <t>Tidak Tersedia</t>
        </is>
      </c>
      <c r="L37" s="223" t="n"/>
      <c r="M37" s="223" t="inlineStr">
        <is>
          <t>Tidak Tersedia</t>
        </is>
      </c>
      <c r="N37" s="223" t="inlineStr">
        <is>
          <t>Indonesia</t>
        </is>
      </c>
      <c r="O37" s="223" t="inlineStr">
        <is>
          <t>Bukan fiksi</t>
        </is>
      </c>
      <c r="P37" s="223" t="n">
        <v>2022</v>
      </c>
      <c r="Q37" s="223" t="n">
        <v>2022</v>
      </c>
      <c r="R37" s="223" t="inlineStr">
        <is>
          <t>PT Balai Pustaka</t>
        </is>
      </c>
      <c r="S37" s="223" t="inlineStr">
        <is>
          <t>Balai Pustaka PT</t>
        </is>
      </c>
      <c r="T37" s="223" t="inlineStr">
        <is>
          <t>Lokal</t>
        </is>
      </c>
      <c r="U37" s="86" t="n">
        <v>426</v>
      </c>
      <c r="V37" s="86" t="inlineStr">
        <is>
          <t>pdf</t>
        </is>
      </c>
      <c r="W37" s="223" t="inlineStr">
        <is>
          <t>13.1 MB</t>
        </is>
      </c>
      <c r="X37" s="223" t="inlineStr">
        <is>
          <t>&lt;p&gt;buku ini difokuskan pada&amp;nbsp; ulama dan pelembagaan Indonesia di Nusantara, sejarah awal pemikiran Islam Nusantara, Islam dalam sastra Nusantara, konsepsi politik Islam dalam kitab-kitab Melayu Nusantara, kesatuan mistis dan raja ideal ideologi kerajaan Islam, jaringan keilmuan ulama, domestifikasi dan kontekstualitas Islam, kekerabatan ulama dan pembentukan kaum santri, pembaharuan dan modernisme Islam dan tradisi rantau dan diaspora.&lt;/p&gt;</t>
        </is>
      </c>
      <c r="Y37" s="223" t="n">
        <v>480000</v>
      </c>
      <c r="Z37" s="109" t="n"/>
      <c r="AA37" s="241">
        <f>Y184*Z184</f>
        <v/>
      </c>
      <c r="AB37" s="237" t="inlineStr">
        <is>
          <t>09f95cb6-1fe9-4cfd-b744-7acb3d230a66</t>
        </is>
      </c>
    </row>
    <row r="38" ht="15" customHeight="1" s="283">
      <c r="A38" s="279" t="n">
        <v>179</v>
      </c>
      <c r="B38" s="222">
        <f>HYPERLINK("https://mocostore.moco.co.id/catalog/"&amp;AB188,"Klik Disini")</f>
        <v/>
      </c>
      <c r="C38" s="223" t="inlineStr">
        <is>
          <t>Akuakultur Indonesia</t>
        </is>
      </c>
      <c r="D38" s="223" t="inlineStr">
        <is>
          <t>budidaya perikanan darat dan laut</t>
        </is>
      </c>
      <c r="E38" s="223" t="inlineStr">
        <is>
          <t>M. Abubakar Sidik Effendi</t>
        </is>
      </c>
      <c r="F38" s="223" t="inlineStr">
        <is>
          <t>978-602-260-071-8</t>
        </is>
      </c>
      <c r="G38" s="223" t="inlineStr">
        <is>
          <t>978-602-260-577-5</t>
        </is>
      </c>
      <c r="H38" s="223" t="inlineStr">
        <is>
          <t>Non Fiksi</t>
        </is>
      </c>
      <c r="I38" s="223" t="inlineStr">
        <is>
          <t>Perguruan Tinggi</t>
        </is>
      </c>
      <c r="J38" s="86" t="inlineStr">
        <is>
          <t>009.06</t>
        </is>
      </c>
      <c r="K38" s="223" t="inlineStr">
        <is>
          <t>Tidak Tersedia</t>
        </is>
      </c>
      <c r="L38" s="223" t="n"/>
      <c r="M38" s="223" t="inlineStr">
        <is>
          <t>Tidak Tersedia</t>
        </is>
      </c>
      <c r="N38" s="223" t="inlineStr">
        <is>
          <t>Indonesia</t>
        </is>
      </c>
      <c r="O38" s="223" t="inlineStr">
        <is>
          <t>Bukan fiksi</t>
        </is>
      </c>
      <c r="P38" s="223" t="n">
        <v>2016</v>
      </c>
      <c r="Q38" s="223" t="n">
        <v>2022</v>
      </c>
      <c r="R38" s="223" t="inlineStr">
        <is>
          <t>PT Balai Pustaka</t>
        </is>
      </c>
      <c r="S38" s="223" t="inlineStr">
        <is>
          <t>Balai Pustaka PT</t>
        </is>
      </c>
      <c r="T38" s="223" t="inlineStr">
        <is>
          <t>Lokal</t>
        </is>
      </c>
      <c r="U38" s="86" t="n">
        <v>63</v>
      </c>
      <c r="V38" s="86" t="inlineStr">
        <is>
          <t>pdf</t>
        </is>
      </c>
      <c r="W38" s="223" t="inlineStr">
        <is>
          <t>18.7 MB</t>
        </is>
      </c>
      <c r="X38" s="223" t="inlineStr">
        <is>
          <t>&lt;p&gt;Pernah mendengar tentang istilah akuakultur? Akuakultur adalah budi daya atau pemeliharaan biota perairan untuk tujuan konsumsi, pembenihan, hiburan yang dikelola secara komersial atau diperdagangkan. Komoditas yang dibudidayakan adalah ikan dan spesies perairan sejenisnya.&amp;nbsp;&lt;/p&gt;
 &lt;p&gt;Dengan wilayah yang sebagian besar merupakan wilayah perairan, tentu saja akuakultur memiliki potensi yang sangat besar di Indonesia.&amp;nbsp;&lt;/p&gt;
 &lt;p&gt;Buku berjudul Akuakultur Indonesia; Budi Daya Perikanan Darat dan Laut ini membahas tentang sejarah akuakultur, manfaat akuakultur, teknologi yang diterapkan dalam akuakultur, dan beberapa jenis budi daya ikan.&lt;/p&gt;
 &lt;p&gt;Melalui buku ini dapatkan wawasan yang lebih luas mengenai akuakultur serta cara-cara dan teknik akuakultur yang tepat sehingga diperoleh hasil yang maksimal!&lt;br /&gt;
 &amp;nbsp;&lt;/p&gt;</t>
        </is>
      </c>
      <c r="Y38" s="223" t="n">
        <v>54000</v>
      </c>
      <c r="Z38" s="109" t="n"/>
      <c r="AA38" s="241">
        <f>Y188*Z188</f>
        <v/>
      </c>
      <c r="AB38" s="237" t="inlineStr">
        <is>
          <t>7a8f9813-cd41-472f-a95c-20bbcc5399b3</t>
        </is>
      </c>
    </row>
    <row r="39" ht="15" customHeight="1" s="283">
      <c r="A39" s="279" t="n">
        <v>180</v>
      </c>
      <c r="B39" s="222">
        <f>HYPERLINK("https://mocostore.moco.co.id/catalog/"&amp;AB189,"Klik Disini")</f>
        <v/>
      </c>
      <c r="C39" s="223" t="inlineStr">
        <is>
          <t>Atlas sejarah Indonesia : masa klasik Hindu-Buddha</t>
        </is>
      </c>
      <c r="D39" s="223" t="n"/>
      <c r="E39" s="223" t="inlineStr">
        <is>
          <t>Bambang Budi Utomo</t>
        </is>
      </c>
      <c r="F39" s="223" t="inlineStr">
        <is>
          <t>978-602-260-181-4</t>
        </is>
      </c>
      <c r="G39" s="223" t="inlineStr">
        <is>
          <t>978-602-260-583-6</t>
        </is>
      </c>
      <c r="H39" s="223" t="inlineStr">
        <is>
          <t>Non Fiksi</t>
        </is>
      </c>
      <c r="I39" s="223" t="inlineStr">
        <is>
          <t>Perguruan Tinggi</t>
        </is>
      </c>
      <c r="J39" s="86" t="inlineStr">
        <is>
          <t>009.19</t>
        </is>
      </c>
      <c r="K39" s="223" t="inlineStr">
        <is>
          <t>Tidak Tersedia</t>
        </is>
      </c>
      <c r="L39" s="223" t="n"/>
      <c r="M39" s="223" t="inlineStr">
        <is>
          <t>Tidak Tersedia</t>
        </is>
      </c>
      <c r="N39" s="223" t="inlineStr">
        <is>
          <t>Indonesia</t>
        </is>
      </c>
      <c r="O39" s="223" t="inlineStr">
        <is>
          <t>Bukan fiksi</t>
        </is>
      </c>
      <c r="P39" s="223" t="n">
        <v>2022</v>
      </c>
      <c r="Q39" s="223" t="n">
        <v>2022</v>
      </c>
      <c r="R39" s="223" t="inlineStr">
        <is>
          <t>PT Balai Pustaka</t>
        </is>
      </c>
      <c r="S39" s="223" t="inlineStr">
        <is>
          <t>Balai Pustaka PT</t>
        </is>
      </c>
      <c r="T39" s="223" t="inlineStr">
        <is>
          <t>Lokal</t>
        </is>
      </c>
      <c r="U39" s="86" t="n">
        <v>217</v>
      </c>
      <c r="V39" s="86" t="inlineStr">
        <is>
          <t>pdf</t>
        </is>
      </c>
      <c r="W39" s="223" t="inlineStr">
        <is>
          <t>10.9 MB</t>
        </is>
      </c>
      <c r="X39" s="223" t="inlineStr">
        <is>
          <t>&lt;p&gt;Buku Atlas Sejarah Indonesia Masa Klasik (Hindu-Buddha) ini berisi gambaran tentang proses sejarah yang panjang, bagaimana budaya asing yang datang dapat diterima masuk, dan berasimilasi dengan budaya lokal yang akhirnya berkembang budaya yang berciri khas.&amp;nbsp;&lt;/p&gt;</t>
        </is>
      </c>
      <c r="Y39" s="223" t="n">
        <v>240000</v>
      </c>
      <c r="Z39" s="109" t="n"/>
      <c r="AA39" s="241">
        <f>Y189*Z189</f>
        <v/>
      </c>
      <c r="AB39" s="237" t="inlineStr">
        <is>
          <t>25dd4f04-1879-4e2a-9047-fd7f2c392c1d</t>
        </is>
      </c>
    </row>
    <row r="40">
      <c r="A40" s="279" t="n">
        <v>184</v>
      </c>
      <c r="B40" s="222">
        <f>HYPERLINK("https://mocostore.moco.co.id/catalog/"&amp;AB193,"Klik Disini")</f>
        <v/>
      </c>
      <c r="C40" s="223" t="inlineStr">
        <is>
          <t>BUMN dalam sudut pandang Tata Negara</t>
        </is>
      </c>
      <c r="D40" s="223" t="n"/>
      <c r="E40" s="223" t="inlineStr">
        <is>
          <t>Refly Harun</t>
        </is>
      </c>
      <c r="F40" s="223" t="inlineStr">
        <is>
          <t>978-602-260-173-9</t>
        </is>
      </c>
      <c r="G40" s="223" t="inlineStr">
        <is>
          <t>978-602-260-390-0</t>
        </is>
      </c>
      <c r="H40" s="223" t="inlineStr">
        <is>
          <t>Non Fiksi</t>
        </is>
      </c>
      <c r="I40" s="223" t="inlineStr">
        <is>
          <t>Perguruan Tinggi</t>
        </is>
      </c>
      <c r="J40" s="86" t="inlineStr">
        <is>
          <t>009.27</t>
        </is>
      </c>
      <c r="K40" s="223" t="inlineStr">
        <is>
          <t>Tidak Tersedia</t>
        </is>
      </c>
      <c r="L40" s="223" t="n"/>
      <c r="M40" s="223" t="inlineStr">
        <is>
          <t>Tidak Tersedia</t>
        </is>
      </c>
      <c r="N40" s="223" t="inlineStr">
        <is>
          <t>Indonesia</t>
        </is>
      </c>
      <c r="O40" s="223" t="inlineStr">
        <is>
          <t>Bukan fiksi</t>
        </is>
      </c>
      <c r="P40" s="223" t="n">
        <v>2019</v>
      </c>
      <c r="Q40" s="223" t="n">
        <v>2021</v>
      </c>
      <c r="R40" s="223" t="inlineStr">
        <is>
          <t>PT Balai Pustaka</t>
        </is>
      </c>
      <c r="S40" s="223" t="inlineStr">
        <is>
          <t>Balai Pustaka PT</t>
        </is>
      </c>
      <c r="T40" s="223" t="inlineStr">
        <is>
          <t>Lokal</t>
        </is>
      </c>
      <c r="U40" s="86" t="n">
        <v>268</v>
      </c>
      <c r="V40" s="86" t="inlineStr">
        <is>
          <t>pdf</t>
        </is>
      </c>
      <c r="W40" s="223" t="inlineStr">
        <is>
          <t>3.4 MB</t>
        </is>
      </c>
      <c r="X40" s="223" t="inlineStr">
        <is>
          <t>&lt;p&gt;buku ini berisi tinjauan tata negara terhadap BUMN yang dinilai sebagai wujud dari sistem ekonomi konstitusi yang tercantum dalam pembukaan dan isi UUD 45.&lt;/p&gt;</t>
        </is>
      </c>
      <c r="Y40" s="223" t="n">
        <v>218000</v>
      </c>
      <c r="Z40" s="109" t="n"/>
      <c r="AA40" s="241">
        <f>Y193*Z193</f>
        <v/>
      </c>
      <c r="AB40" s="237" t="inlineStr">
        <is>
          <t>1a852355-d882-4a3d-80dc-0334c1638d35</t>
        </is>
      </c>
    </row>
    <row r="41" ht="15" customHeight="1" s="283">
      <c r="A41" s="279" t="n">
        <v>185</v>
      </c>
      <c r="B41" s="222">
        <f>HYPERLINK("https://mocostore.moco.co.id/catalog/"&amp;AB194,"Klik Disini")</f>
        <v/>
      </c>
      <c r="C41" s="223" t="inlineStr">
        <is>
          <t>Freeport Kembali ke pangkuan Ibu Pertiwi</t>
        </is>
      </c>
      <c r="D41" s="223" t="n"/>
      <c r="E41" s="223" t="inlineStr">
        <is>
          <t>Fahmy Radhi</t>
        </is>
      </c>
      <c r="F41" s="223" t="inlineStr">
        <is>
          <t>978-602-260-175-3</t>
        </is>
      </c>
      <c r="G41" s="223" t="inlineStr">
        <is>
          <t>978-602-260-416-7</t>
        </is>
      </c>
      <c r="H41" s="223" t="inlineStr">
        <is>
          <t>Non Fiksi</t>
        </is>
      </c>
      <c r="I41" s="223" t="inlineStr">
        <is>
          <t>Perguruan Tinggi</t>
        </is>
      </c>
      <c r="J41" s="86" t="inlineStr">
        <is>
          <t>009.19</t>
        </is>
      </c>
      <c r="K41" s="223" t="inlineStr">
        <is>
          <t>Tidak Tersedia</t>
        </is>
      </c>
      <c r="L41" s="223" t="n"/>
      <c r="M41" s="223" t="inlineStr">
        <is>
          <t>Tidak Tersedia</t>
        </is>
      </c>
      <c r="N41" s="223" t="inlineStr">
        <is>
          <t>Indonesia</t>
        </is>
      </c>
      <c r="O41" s="223" t="inlineStr">
        <is>
          <t>Bukan fiksi</t>
        </is>
      </c>
      <c r="P41" s="223" t="n">
        <v>2019</v>
      </c>
      <c r="Q41" s="223" t="n">
        <v>2023</v>
      </c>
      <c r="R41" s="223" t="inlineStr">
        <is>
          <t>PT Balai Pustaka</t>
        </is>
      </c>
      <c r="S41" s="223" t="inlineStr">
        <is>
          <t>Balai Pustaka PT</t>
        </is>
      </c>
      <c r="T41" s="223" t="inlineStr">
        <is>
          <t>Lokal</t>
        </is>
      </c>
      <c r="U41" s="86" t="n">
        <v>309</v>
      </c>
      <c r="V41" s="86" t="inlineStr">
        <is>
          <t>pdf</t>
        </is>
      </c>
      <c r="W41" s="223" t="inlineStr">
        <is>
          <t>20.0 MB</t>
        </is>
      </c>
      <c r="X41" s="223" t="inlineStr">
        <is>
          <t>&lt;p&gt;Buku ini merupakan kumpulan tulisan,&lt;br /&gt;
 pernyataan dan komentar di media terkait&lt;br /&gt;
 dengan Tambang Freeport di Indonesia.&lt;br /&gt;
 Pemilihan judul &amp;ldquo;Freeport Kembali ke&lt;br /&gt;
 Pangkuan Ibu Pertiwi&amp;rdquo; untuk menggambarkan&lt;br /&gt;
 perjalanan Panjang selama 51 tahun proses&lt;br /&gt;
 pengembalian pengelolaan Tambang&lt;br /&gt;
 Freeport dari Freeport McMoran&lt;br /&gt;
 kepada PT Inalum melalui divestasi&lt;br /&gt;
 51% saham Freeport.&lt;/p&gt;</t>
        </is>
      </c>
      <c r="Y41" s="223" t="n">
        <v>158000</v>
      </c>
      <c r="Z41" s="109" t="n"/>
      <c r="AA41" s="241">
        <f>Y194*Z194</f>
        <v/>
      </c>
      <c r="AB41" s="237" t="inlineStr">
        <is>
          <t>85a30f5b-d521-47c9-be25-b7b32f9241f4</t>
        </is>
      </c>
    </row>
    <row r="42" ht="15" customHeight="1" s="283">
      <c r="A42" s="279" t="n">
        <v>186</v>
      </c>
      <c r="B42" s="222">
        <f>HYPERLINK("https://mocostore.moco.co.id/catalog/"&amp;AB195,"Klik Disini")</f>
        <v/>
      </c>
      <c r="C42" s="223" t="inlineStr">
        <is>
          <t>GRC Champions Indonesia</t>
        </is>
      </c>
      <c r="D42" s="223" t="n"/>
      <c r="E42" s="223" t="inlineStr">
        <is>
          <t>Tim Business News Indonesia</t>
        </is>
      </c>
      <c r="F42" s="223" t="inlineStr">
        <is>
          <t>978-602-260-271-2</t>
        </is>
      </c>
      <c r="G42" s="223" t="inlineStr">
        <is>
          <t>978-602-260-365-8</t>
        </is>
      </c>
      <c r="H42" s="223" t="inlineStr">
        <is>
          <t>Non Fiksi</t>
        </is>
      </c>
      <c r="I42" s="223" t="inlineStr">
        <is>
          <t>Perguruan Tinggi</t>
        </is>
      </c>
      <c r="J42" s="86" t="inlineStr">
        <is>
          <t>009.19</t>
        </is>
      </c>
      <c r="K42" s="223" t="inlineStr">
        <is>
          <t>Tidak Tersedia</t>
        </is>
      </c>
      <c r="L42" s="223" t="n"/>
      <c r="M42" s="223" t="inlineStr">
        <is>
          <t>Tidak Tersedia</t>
        </is>
      </c>
      <c r="N42" s="223" t="inlineStr">
        <is>
          <t>Indonesia</t>
        </is>
      </c>
      <c r="O42" s="223" t="inlineStr">
        <is>
          <t>Bukan fiksi</t>
        </is>
      </c>
      <c r="P42" s="223" t="n">
        <v>2020</v>
      </c>
      <c r="Q42" s="223" t="n">
        <v>2021</v>
      </c>
      <c r="R42" s="223" t="inlineStr">
        <is>
          <t>PT Balai Pustaka</t>
        </is>
      </c>
      <c r="S42" s="223" t="inlineStr">
        <is>
          <t>Balai Pustaka PT</t>
        </is>
      </c>
      <c r="T42" s="223" t="inlineStr">
        <is>
          <t>Lokal</t>
        </is>
      </c>
      <c r="U42" s="86" t="n">
        <v>304</v>
      </c>
      <c r="V42" s="86" t="inlineStr">
        <is>
          <t>pdf</t>
        </is>
      </c>
      <c r="W42" s="223" t="inlineStr">
        <is>
          <t>19.9 MB</t>
        </is>
      </c>
      <c r="X42" s="223" t="inlineStr">
        <is>
          <t>&lt;p&gt;Buku yang dibahas secara ringan, informatif serta menjabarkan transformasi&lt;br /&gt;
 secara detail menjadi BUMN terbaik dalam penerapan GRC (Governance, Risk and&lt;br /&gt;
 Compliance) yang berpengaruh pada laju perkembangan perusahaan. Kemenangan&lt;br /&gt;
 yang didapat dalam acara GRC Award 2020 bukan semerta-merta tanpa perjuangan&lt;br /&gt;
 dan kedisiplinan yang konsisten. Selain itu proporsionalitas dalam bekerja memberikan&lt;br /&gt;
 impact yang besar terhadap kinerja yang terus meningkat dari tahun ke tahun.&lt;/p&gt;</t>
        </is>
      </c>
      <c r="Y42" s="223" t="n">
        <v>247000</v>
      </c>
      <c r="Z42" s="109" t="n"/>
      <c r="AA42" s="241">
        <f>Y195*Z195</f>
        <v/>
      </c>
      <c r="AB42" s="237" t="inlineStr">
        <is>
          <t>c4dc7713-5bb7-490f-b586-05c1063909a4</t>
        </is>
      </c>
    </row>
    <row r="43" ht="15" customHeight="1" s="283">
      <c r="A43" s="279" t="n">
        <v>187</v>
      </c>
      <c r="B43" s="222">
        <f>HYPERLINK("https://mocostore.moco.co.id/catalog/"&amp;AB196,"Klik Disini")</f>
        <v/>
      </c>
      <c r="C43" s="223" t="inlineStr">
        <is>
          <t>Menyelami Pasar Tanah Abang Mendorong Ekonomi Madani</t>
        </is>
      </c>
      <c r="D43" s="223" t="n"/>
      <c r="E43" s="223" t="inlineStr">
        <is>
          <t>Tim Gubernur Untuk Percepatan Pembangunan</t>
        </is>
      </c>
      <c r="F43" s="223" t="inlineStr">
        <is>
          <t>978-602-260-270-5</t>
        </is>
      </c>
      <c r="G43" s="223" t="inlineStr">
        <is>
          <t>978-602-260-330-6</t>
        </is>
      </c>
      <c r="H43" s="223" t="inlineStr">
        <is>
          <t>Non Fiksi</t>
        </is>
      </c>
      <c r="I43" s="223" t="inlineStr">
        <is>
          <t>Perguruan Tinggi</t>
        </is>
      </c>
      <c r="J43" s="86" t="inlineStr">
        <is>
          <t>009.19</t>
        </is>
      </c>
      <c r="K43" s="223" t="inlineStr">
        <is>
          <t>Tidak Tersedia</t>
        </is>
      </c>
      <c r="L43" s="223" t="n"/>
      <c r="M43" s="223" t="inlineStr">
        <is>
          <t>Tidak Tersedia</t>
        </is>
      </c>
      <c r="N43" s="223" t="inlineStr">
        <is>
          <t>Indonesia</t>
        </is>
      </c>
      <c r="O43" s="223" t="inlineStr">
        <is>
          <t>Bukan fiksi</t>
        </is>
      </c>
      <c r="P43" s="223" t="n">
        <v>2021</v>
      </c>
      <c r="Q43" s="223" t="n">
        <v>2023</v>
      </c>
      <c r="R43" s="223" t="inlineStr">
        <is>
          <t>PT Balai Pustaka</t>
        </is>
      </c>
      <c r="S43" s="223" t="inlineStr">
        <is>
          <t>Balai Pustaka PT</t>
        </is>
      </c>
      <c r="T43" s="223" t="inlineStr">
        <is>
          <t>Lokal</t>
        </is>
      </c>
      <c r="U43" s="86" t="n">
        <v>354</v>
      </c>
      <c r="V43" s="86" t="inlineStr">
        <is>
          <t>pdf</t>
        </is>
      </c>
      <c r="W43" s="223" t="inlineStr">
        <is>
          <t>8.4 MB</t>
        </is>
      </c>
      <c r="X43" s="223" t="inlineStr">
        <is>
          <t>&lt;p&gt;Mungkin tidak ada yang mengira bahwa pola distribusi perdagangan di pasar Tanah&lt;br /&gt;
 Abang memiliki pola yang tidak biasa&amp;mdash;dalam pikiran kami, pola ini ternyata cukup&lt;br /&gt;
 kompleks. Pasar-pasar pada umumnya memiliki pola: tempat produksi (hulu), yang&lt;br /&gt;
 kemudian masuk ke pasar untuk memenuhi permintaan, hingga pada akhirnya barang&lt;br /&gt;
 tersebut sampai kepada konsumen (hilir). Namun, tidak untuk Pasar Tanah Abang. Pasar&lt;br /&gt;
 yang sudah eksis sejak tiga abad silam ini, dan dengan segala dinamikanya, ternyata&lt;br /&gt;
 memiliki daya tarik tersendiri bagi para pelaku ekonomi, khususnya di bidang kebutuhan&lt;br /&gt;
 sandang.&lt;/p&gt;</t>
        </is>
      </c>
      <c r="Y43" s="223" t="n">
        <v>338000</v>
      </c>
      <c r="Z43" s="109" t="n"/>
      <c r="AA43" s="241">
        <f>Y196*Z196</f>
        <v/>
      </c>
      <c r="AB43" s="237" t="inlineStr">
        <is>
          <t>f9c5e03a-0309-43c7-89f7-68269d8bd351</t>
        </is>
      </c>
    </row>
    <row r="44" ht="15" customHeight="1" s="283">
      <c r="A44" s="279" t="n">
        <v>190</v>
      </c>
      <c r="B44" s="222">
        <f>HYPERLINK("https://mocostore.moco.co.id/catalog/"&amp;AB199,"Klik Disini")</f>
        <v/>
      </c>
      <c r="C44" s="223" t="inlineStr">
        <is>
          <t>The Last Chance</t>
        </is>
      </c>
      <c r="D44" s="223" t="n"/>
      <c r="E44" s="223" t="inlineStr">
        <is>
          <t>Fajar Hari Sampurno</t>
        </is>
      </c>
      <c r="F44" s="223" t="inlineStr">
        <is>
          <t>978-602-260-264-4</t>
        </is>
      </c>
      <c r="G44" s="223" t="inlineStr">
        <is>
          <t>978-602-260-398-6</t>
        </is>
      </c>
      <c r="H44" s="223" t="inlineStr">
        <is>
          <t>Manajemen</t>
        </is>
      </c>
      <c r="I44" s="223" t="inlineStr">
        <is>
          <t>Perguruan Tinggi</t>
        </is>
      </c>
      <c r="J44" s="86" t="inlineStr">
        <is>
          <t>009.09</t>
        </is>
      </c>
      <c r="K44" s="223" t="inlineStr">
        <is>
          <t>Tidak Tersedia</t>
        </is>
      </c>
      <c r="L44" s="223" t="n"/>
      <c r="M44" s="223" t="inlineStr">
        <is>
          <t>Tidak Tersedia</t>
        </is>
      </c>
      <c r="N44" s="223" t="inlineStr">
        <is>
          <t>Indonesia</t>
        </is>
      </c>
      <c r="O44" s="223" t="inlineStr">
        <is>
          <t>Esai</t>
        </is>
      </c>
      <c r="P44" s="223" t="n">
        <v>2020</v>
      </c>
      <c r="Q44" s="223" t="n">
        <v>2021</v>
      </c>
      <c r="R44" s="223" t="inlineStr">
        <is>
          <t>PT Balai Pustaka</t>
        </is>
      </c>
      <c r="S44" s="223" t="inlineStr">
        <is>
          <t>Balai Pustaka PT</t>
        </is>
      </c>
      <c r="T44" s="223" t="inlineStr">
        <is>
          <t>Lokal</t>
        </is>
      </c>
      <c r="U44" s="86" t="n">
        <v>164</v>
      </c>
      <c r="V44" s="86" t="inlineStr">
        <is>
          <t>pdf</t>
        </is>
      </c>
      <c r="W44" s="223" t="inlineStr">
        <is>
          <t>5.5 MB</t>
        </is>
      </c>
      <c r="X44" s="223" t="inlineStr">
        <is>
          <t>&lt;p&gt;Buku ini mencoba mengajak kita melihat berbagai upaya dan tanda-tanda kebangkitan industri strategis dan memberikan arah dengan melihat tren baik saat ini maupun yang akan datang. Program Poros Maritim yang diusung oleh Pemerintahan Presiden Joko Widodo, seperti memutar jarum jam kembali ke strategi pembangunan yang dicetuskan akhir tahun 1950-an dan dilakukan dengan benar di awal dekade 1970-1990-an. Namun, tentu saja sekarang harus dengan kecepatan lompat katak yang terkoordinasi dengan mengedepankan kepentingan jangka panjang bangsa negara&lt;/p&gt;</t>
        </is>
      </c>
      <c r="Y44" s="223" t="n">
        <v>69000</v>
      </c>
      <c r="Z44" s="109" t="n"/>
      <c r="AA44" s="241">
        <f>Y199*Z199</f>
        <v/>
      </c>
      <c r="AB44" s="227" t="inlineStr">
        <is>
          <t>299a35a5-c38e-4455-ad35-3dabd299a61d</t>
        </is>
      </c>
    </row>
    <row r="45" ht="15" customHeight="1" s="283">
      <c r="A45" s="279" t="n">
        <v>192</v>
      </c>
      <c r="B45" s="222">
        <f>HYPERLINK("https://mocostore.moco.co.id/catalog/"&amp;AB201,"Klik Disini")</f>
        <v/>
      </c>
      <c r="C45" s="223" t="inlineStr">
        <is>
          <t>Beternak Ayam Petelur</t>
        </is>
      </c>
      <c r="D45" s="223" t="n"/>
      <c r="E45" s="223" t="inlineStr">
        <is>
          <t>Tim Balai Pustaka</t>
        </is>
      </c>
      <c r="F45" s="223" t="inlineStr">
        <is>
          <t>979-690-870-0</t>
        </is>
      </c>
      <c r="G45" s="223" t="inlineStr">
        <is>
          <t>978-602-260-815-8</t>
        </is>
      </c>
      <c r="H45" s="223" t="inlineStr">
        <is>
          <t>Non Fiksi</t>
        </is>
      </c>
      <c r="I45" s="223" t="inlineStr">
        <is>
          <t>Perguruan Tinggi</t>
        </is>
      </c>
      <c r="J45" s="86" t="inlineStr">
        <is>
          <t>009.06</t>
        </is>
      </c>
      <c r="K45" s="223" t="inlineStr">
        <is>
          <t>Tidak Tersedia</t>
        </is>
      </c>
      <c r="L45" s="223" t="n"/>
      <c r="M45" s="223" t="inlineStr">
        <is>
          <t>Tidak Tersedia</t>
        </is>
      </c>
      <c r="N45" s="223" t="inlineStr">
        <is>
          <t>Indonesia</t>
        </is>
      </c>
      <c r="O45" s="223" t="inlineStr">
        <is>
          <t>Bukan fiksi</t>
        </is>
      </c>
      <c r="P45" s="223" t="n">
        <v>2012</v>
      </c>
      <c r="Q45" s="223" t="n">
        <v>2022</v>
      </c>
      <c r="R45" s="223" t="inlineStr">
        <is>
          <t>PT Balai Pustaka</t>
        </is>
      </c>
      <c r="S45" s="223" t="inlineStr">
        <is>
          <t>Balai Pustaka PT</t>
        </is>
      </c>
      <c r="T45" s="223" t="inlineStr">
        <is>
          <t>Lokal</t>
        </is>
      </c>
      <c r="U45" s="86" t="n">
        <v>38</v>
      </c>
      <c r="V45" s="86" t="inlineStr">
        <is>
          <t>pdf</t>
        </is>
      </c>
      <c r="W45" s="223" t="inlineStr">
        <is>
          <t>4.5 MB</t>
        </is>
      </c>
      <c r="X45" s="223" t="inlineStr">
        <is>
          <t>&lt;p&gt;Dalam memasuki era Kebangkitan Nasional ke-2 yang&lt;br /&gt;
 menitikberatkan pembangunan ekonomi seiring dengan&lt;br /&gt;
 peningkatan kualitas sumber daya manusia, Balai Pustaka mencoba ikut berperan dalam menyediakan sarana penyebaran informasi yang bermuatan ilmu pengetahuan dan teknologi (iptek) serta iman dan takwa (imtak) bagi seluruh lapisan masyarakat. Salah satu wujud kegiatan ini adalah penyediaan buku yang ditujukan&lt;br /&gt;
 untuk Siswa Sekolah. (Balai Pustaka)&lt;/p&gt;</t>
        </is>
      </c>
      <c r="Y45" s="223" t="n">
        <v>10000</v>
      </c>
      <c r="Z45" s="109" t="n"/>
      <c r="AA45" s="241">
        <f>Y201*Z201</f>
        <v/>
      </c>
      <c r="AB45" s="237" t="inlineStr">
        <is>
          <t>517a9c91-4a23-45b8-910a-6381f40ba02a</t>
        </is>
      </c>
    </row>
    <row r="46" ht="15" customHeight="1" s="283">
      <c r="A46" s="279" t="n"/>
      <c r="B46" s="222" t="n"/>
      <c r="C46" s="223" t="n"/>
      <c r="D46" s="223" t="n"/>
      <c r="E46" s="223" t="n"/>
      <c r="F46" s="223" t="n"/>
      <c r="G46" s="223" t="n"/>
      <c r="H46" s="223" t="n"/>
      <c r="I46" s="223" t="n"/>
      <c r="J46" s="86" t="n"/>
      <c r="K46" s="223" t="n"/>
      <c r="L46" s="223" t="n"/>
      <c r="M46" s="223" t="n"/>
      <c r="N46" s="223" t="n"/>
      <c r="O46" s="223" t="n"/>
      <c r="P46" s="223" t="n"/>
      <c r="Q46" s="223" t="n"/>
      <c r="R46" s="223" t="n"/>
      <c r="S46" s="223" t="n"/>
      <c r="T46" s="223" t="n"/>
      <c r="U46" s="86" t="n"/>
      <c r="V46" s="86" t="n"/>
      <c r="W46" s="223" t="n"/>
      <c r="X46" s="223" t="n"/>
      <c r="Y46" s="223" t="n"/>
      <c r="Z46" s="109" t="n"/>
      <c r="AA46" s="241" t="n"/>
      <c r="AB46" s="237" t="n"/>
    </row>
    <row r="47" ht="15" customHeight="1" s="283">
      <c r="A47" s="279" t="n"/>
      <c r="B47" s="222" t="n"/>
      <c r="C47" s="223" t="n"/>
      <c r="D47" s="223" t="n"/>
      <c r="E47" s="223" t="n"/>
      <c r="F47" s="223" t="n"/>
      <c r="G47" s="223" t="n"/>
      <c r="H47" s="223" t="n"/>
      <c r="I47" s="223" t="n"/>
      <c r="J47" s="86" t="n"/>
      <c r="K47" s="223" t="n"/>
      <c r="L47" s="223" t="n"/>
      <c r="M47" s="223" t="n"/>
      <c r="N47" s="223" t="n"/>
      <c r="O47" s="223" t="n"/>
      <c r="P47" s="223" t="n"/>
      <c r="Q47" s="223" t="n"/>
      <c r="R47" s="223" t="n"/>
      <c r="S47" s="223" t="n"/>
      <c r="T47" s="223" t="n"/>
      <c r="U47" s="86" t="n"/>
      <c r="V47" s="86" t="n"/>
      <c r="W47" s="223" t="n"/>
      <c r="X47" s="223" t="n"/>
      <c r="Y47" s="223" t="n"/>
      <c r="Z47" s="109" t="n"/>
      <c r="AA47" s="241" t="n"/>
      <c r="AB47" s="237" t="n"/>
    </row>
    <row r="48" ht="15" customHeight="1" s="283">
      <c r="A48" s="279" t="n"/>
      <c r="B48" s="222" t="n"/>
      <c r="C48" s="223" t="n"/>
      <c r="D48" s="223" t="n"/>
      <c r="E48" s="223" t="n"/>
      <c r="F48" s="223" t="n"/>
      <c r="G48" s="223" t="n"/>
      <c r="H48" s="223" t="n"/>
      <c r="I48" s="223" t="n"/>
      <c r="J48" s="86" t="n"/>
      <c r="K48" s="223" t="n"/>
      <c r="L48" s="223" t="n"/>
      <c r="M48" s="223" t="n"/>
      <c r="N48" s="223" t="n"/>
      <c r="O48" s="223" t="n"/>
      <c r="P48" s="223" t="n"/>
      <c r="Q48" s="223" t="n"/>
      <c r="R48" s="223" t="n"/>
      <c r="S48" s="223" t="n"/>
      <c r="T48" s="223" t="n"/>
      <c r="U48" s="86" t="n"/>
      <c r="V48" s="86" t="n"/>
      <c r="W48" s="223" t="n"/>
      <c r="X48" s="223" t="n"/>
      <c r="Y48" s="223" t="n"/>
      <c r="Z48" s="109" t="n"/>
      <c r="AA48" s="241" t="n"/>
      <c r="AB48" s="237" t="n"/>
    </row>
    <row r="49" ht="15" customHeight="1" s="283">
      <c r="A49" s="279" t="n"/>
      <c r="B49" s="222" t="n"/>
      <c r="C49" s="223" t="n"/>
      <c r="D49" s="223" t="n"/>
      <c r="E49" s="223" t="n"/>
      <c r="F49" s="223" t="n"/>
      <c r="G49" s="223" t="n"/>
      <c r="H49" s="223" t="n"/>
      <c r="I49" s="223" t="n"/>
      <c r="J49" s="86" t="n"/>
      <c r="K49" s="223" t="n"/>
      <c r="L49" s="223" t="n"/>
      <c r="M49" s="223" t="n"/>
      <c r="N49" s="223" t="n"/>
      <c r="O49" s="223" t="n"/>
      <c r="P49" s="223" t="n"/>
      <c r="Q49" s="223" t="n"/>
      <c r="R49" s="223" t="n"/>
      <c r="S49" s="223" t="n"/>
      <c r="T49" s="223" t="n"/>
      <c r="U49" s="86" t="n"/>
      <c r="V49" s="86" t="n"/>
      <c r="W49" s="223" t="n"/>
      <c r="X49" s="223" t="n"/>
      <c r="Y49" s="223" t="n"/>
      <c r="Z49" s="109" t="n"/>
      <c r="AA49" s="241" t="n"/>
      <c r="AB49" s="237" t="n"/>
    </row>
    <row r="50" ht="15" customHeight="1" s="283">
      <c r="A50" s="279" t="n"/>
      <c r="B50" s="222" t="n"/>
      <c r="C50" s="223" t="n"/>
      <c r="D50" s="223" t="n"/>
      <c r="E50" s="223" t="n"/>
      <c r="F50" s="223" t="n"/>
      <c r="G50" s="223" t="n"/>
      <c r="H50" s="223" t="n"/>
      <c r="I50" s="223" t="n"/>
      <c r="J50" s="86" t="n"/>
      <c r="K50" s="223" t="n"/>
      <c r="L50" s="223" t="n"/>
      <c r="M50" s="223" t="n"/>
      <c r="N50" s="223" t="n"/>
      <c r="O50" s="223" t="n"/>
      <c r="P50" s="223" t="n"/>
      <c r="Q50" s="223" t="n"/>
      <c r="R50" s="223" t="n"/>
      <c r="S50" s="223" t="n"/>
      <c r="T50" s="223" t="n"/>
      <c r="U50" s="86" t="n"/>
      <c r="V50" s="86" t="n"/>
      <c r="W50" s="223" t="n"/>
      <c r="X50" s="223" t="n"/>
      <c r="Y50" s="223" t="n"/>
      <c r="Z50" s="109" t="n"/>
      <c r="AA50" s="241" t="n"/>
      <c r="AB50" s="237" t="n"/>
    </row>
    <row r="51" ht="15" customHeight="1" s="283">
      <c r="A51" s="279" t="n"/>
      <c r="B51" s="222" t="n"/>
      <c r="C51" s="223" t="n"/>
      <c r="D51" s="223" t="n"/>
      <c r="E51" s="223" t="n"/>
      <c r="F51" s="223" t="n"/>
      <c r="G51" s="223" t="n"/>
      <c r="H51" s="223" t="n"/>
      <c r="I51" s="223" t="n"/>
      <c r="J51" s="86" t="n"/>
      <c r="K51" s="223" t="n"/>
      <c r="L51" s="223" t="n"/>
      <c r="M51" s="223" t="n"/>
      <c r="N51" s="223" t="n"/>
      <c r="O51" s="223" t="n"/>
      <c r="P51" s="223" t="n"/>
      <c r="Q51" s="223" t="n"/>
      <c r="R51" s="223" t="n"/>
      <c r="S51" s="223" t="n"/>
      <c r="T51" s="223" t="n"/>
      <c r="U51" s="86" t="n"/>
      <c r="V51" s="86" t="n"/>
      <c r="W51" s="223" t="n"/>
      <c r="X51" s="223" t="n"/>
      <c r="Y51" s="223" t="n"/>
      <c r="Z51" s="109" t="n"/>
      <c r="AA51" s="241" t="n"/>
      <c r="AB51" s="237" t="n"/>
    </row>
    <row r="52" ht="15" customHeight="1" s="283">
      <c r="A52" s="279" t="n"/>
      <c r="B52" s="222" t="n"/>
      <c r="C52" s="223" t="n"/>
      <c r="D52" s="223" t="n"/>
      <c r="E52" s="223" t="n"/>
      <c r="F52" s="223" t="n"/>
      <c r="G52" s="223" t="n"/>
      <c r="H52" s="223" t="n"/>
      <c r="I52" s="223" t="n"/>
      <c r="J52" s="86" t="n"/>
      <c r="K52" s="223" t="n"/>
      <c r="L52" s="223" t="n"/>
      <c r="M52" s="223" t="n"/>
      <c r="N52" s="223" t="n"/>
      <c r="O52" s="223" t="n"/>
      <c r="P52" s="223" t="n"/>
      <c r="Q52" s="223" t="n"/>
      <c r="R52" s="223" t="n"/>
      <c r="S52" s="223" t="n"/>
      <c r="T52" s="223" t="n"/>
      <c r="U52" s="86" t="n"/>
      <c r="V52" s="86" t="n"/>
      <c r="W52" s="223" t="n"/>
      <c r="X52" s="223" t="n"/>
      <c r="Y52" s="223" t="n"/>
      <c r="Z52" s="109" t="n"/>
      <c r="AA52" s="241" t="n"/>
      <c r="AB52" s="237" t="n"/>
    </row>
    <row r="53" ht="15" customHeight="1" s="283">
      <c r="A53" s="279" t="n"/>
      <c r="B53" s="222" t="n"/>
      <c r="C53" s="223" t="n"/>
      <c r="D53" s="223" t="n"/>
      <c r="E53" s="223" t="n"/>
      <c r="F53" s="223" t="n"/>
      <c r="G53" s="223" t="n"/>
      <c r="H53" s="223" t="n"/>
      <c r="I53" s="223" t="n"/>
      <c r="J53" s="86" t="n"/>
      <c r="K53" s="223" t="n"/>
      <c r="L53" s="223" t="n"/>
      <c r="M53" s="223" t="n"/>
      <c r="N53" s="223" t="n"/>
      <c r="O53" s="223" t="n"/>
      <c r="P53" s="223" t="n"/>
      <c r="Q53" s="223" t="n"/>
      <c r="R53" s="223" t="n"/>
      <c r="S53" s="223" t="n"/>
      <c r="T53" s="223" t="n"/>
      <c r="U53" s="86" t="n"/>
      <c r="V53" s="86" t="n"/>
      <c r="W53" s="223" t="n"/>
      <c r="X53" s="223" t="n"/>
      <c r="Y53" s="223" t="n"/>
      <c r="Z53" s="109" t="n"/>
      <c r="AA53" s="241" t="n"/>
      <c r="AB53" s="237" t="n"/>
    </row>
    <row r="54" ht="15" customHeight="1" s="283">
      <c r="A54" s="279" t="n"/>
      <c r="B54" s="222" t="n"/>
      <c r="C54" s="223" t="n"/>
      <c r="D54" s="223" t="n"/>
      <c r="E54" s="223" t="n"/>
      <c r="F54" s="223" t="n"/>
      <c r="G54" s="223" t="n"/>
      <c r="H54" s="223" t="n"/>
      <c r="I54" s="223" t="n"/>
      <c r="J54" s="86" t="n"/>
      <c r="K54" s="223" t="n"/>
      <c r="L54" s="223" t="n"/>
      <c r="M54" s="223" t="n"/>
      <c r="N54" s="223" t="n"/>
      <c r="O54" s="223" t="n"/>
      <c r="P54" s="223" t="n"/>
      <c r="Q54" s="223" t="n"/>
      <c r="R54" s="223" t="n"/>
      <c r="S54" s="223" t="n"/>
      <c r="T54" s="223" t="n"/>
      <c r="U54" s="86" t="n"/>
      <c r="V54" s="86" t="n"/>
      <c r="W54" s="223" t="n"/>
      <c r="X54" s="223" t="n"/>
      <c r="Y54" s="223" t="n"/>
      <c r="Z54" s="109" t="n"/>
      <c r="AA54" s="241" t="n"/>
      <c r="AB54" s="237" t="n"/>
    </row>
    <row r="55" ht="15" customHeight="1" s="283">
      <c r="A55" s="279" t="n"/>
      <c r="B55" s="222" t="n"/>
      <c r="C55" s="223" t="n"/>
      <c r="D55" s="223" t="n"/>
      <c r="E55" s="223" t="n"/>
      <c r="F55" s="223" t="n"/>
      <c r="G55" s="223" t="n"/>
      <c r="H55" s="223" t="n"/>
      <c r="I55" s="223" t="n"/>
      <c r="J55" s="86" t="n"/>
      <c r="K55" s="223" t="n"/>
      <c r="L55" s="223" t="n"/>
      <c r="M55" s="223" t="n"/>
      <c r="N55" s="223" t="n"/>
      <c r="O55" s="223" t="n"/>
      <c r="P55" s="223" t="n"/>
      <c r="Q55" s="223" t="n"/>
      <c r="R55" s="223" t="n"/>
      <c r="S55" s="223" t="n"/>
      <c r="T55" s="223" t="n"/>
      <c r="U55" s="86" t="n"/>
      <c r="V55" s="86" t="n"/>
      <c r="W55" s="223" t="n"/>
      <c r="X55" s="223" t="n"/>
      <c r="Y55" s="223" t="n"/>
      <c r="Z55" s="109" t="n"/>
      <c r="AA55" s="241" t="n"/>
      <c r="AB55" s="237" t="n"/>
    </row>
    <row r="56" ht="15" customHeight="1" s="283">
      <c r="A56" s="279" t="n"/>
      <c r="B56" s="222" t="n"/>
      <c r="C56" s="223" t="n"/>
      <c r="D56" s="223" t="n"/>
      <c r="E56" s="223" t="n"/>
      <c r="F56" s="223" t="n"/>
      <c r="G56" s="223" t="n"/>
      <c r="H56" s="223" t="n"/>
      <c r="I56" s="223" t="n"/>
      <c r="J56" s="86" t="n"/>
      <c r="K56" s="223" t="n"/>
      <c r="L56" s="223" t="n"/>
      <c r="M56" s="223" t="n"/>
      <c r="N56" s="223" t="n"/>
      <c r="O56" s="223" t="n"/>
      <c r="P56" s="223" t="n"/>
      <c r="Q56" s="223" t="n"/>
      <c r="R56" s="223" t="n"/>
      <c r="S56" s="223" t="n"/>
      <c r="T56" s="223" t="n"/>
      <c r="U56" s="86" t="n"/>
      <c r="V56" s="86" t="n"/>
      <c r="W56" s="223" t="n"/>
      <c r="X56" s="223" t="n"/>
      <c r="Y56" s="223" t="n"/>
      <c r="Z56" s="109" t="n"/>
      <c r="AA56" s="241" t="n"/>
      <c r="AB56" s="237" t="n"/>
    </row>
    <row r="57" ht="15" customHeight="1" s="283">
      <c r="A57" s="279" t="n"/>
      <c r="B57" s="222" t="n"/>
      <c r="C57" s="223" t="n"/>
      <c r="D57" s="223" t="n"/>
      <c r="E57" s="223" t="n"/>
      <c r="F57" s="223" t="n"/>
      <c r="G57" s="223" t="n"/>
      <c r="H57" s="223" t="n"/>
      <c r="I57" s="223" t="n"/>
      <c r="J57" s="86" t="n"/>
      <c r="K57" s="223" t="n"/>
      <c r="L57" s="223" t="n"/>
      <c r="M57" s="223" t="n"/>
      <c r="N57" s="223" t="n"/>
      <c r="O57" s="223" t="n"/>
      <c r="P57" s="223" t="n"/>
      <c r="Q57" s="223" t="n"/>
      <c r="R57" s="223" t="n"/>
      <c r="S57" s="223" t="n"/>
      <c r="T57" s="223" t="n"/>
      <c r="U57" s="86" t="n"/>
      <c r="V57" s="86" t="n"/>
      <c r="W57" s="223" t="n"/>
      <c r="X57" s="223" t="n"/>
      <c r="Y57" s="223" t="n"/>
      <c r="Z57" s="109" t="n"/>
      <c r="AA57" s="241" t="n"/>
      <c r="AB57" s="237" t="n"/>
    </row>
    <row r="58" ht="15" customHeight="1" s="283">
      <c r="A58" s="279" t="n"/>
      <c r="B58" s="222" t="n"/>
      <c r="C58" s="223" t="n"/>
      <c r="D58" s="223" t="n"/>
      <c r="E58" s="223" t="n"/>
      <c r="F58" s="223" t="n"/>
      <c r="G58" s="223" t="n"/>
      <c r="H58" s="223" t="n"/>
      <c r="I58" s="223" t="n"/>
      <c r="J58" s="86" t="n"/>
      <c r="K58" s="223" t="n"/>
      <c r="L58" s="223" t="n"/>
      <c r="M58" s="223" t="n"/>
      <c r="N58" s="223" t="n"/>
      <c r="O58" s="223" t="n"/>
      <c r="P58" s="223" t="n"/>
      <c r="Q58" s="223" t="n"/>
      <c r="R58" s="223" t="n"/>
      <c r="S58" s="223" t="n"/>
      <c r="T58" s="223" t="n"/>
      <c r="U58" s="86" t="n"/>
      <c r="V58" s="86" t="n"/>
      <c r="W58" s="223" t="n"/>
      <c r="X58" s="223" t="n"/>
      <c r="Y58" s="223" t="n"/>
      <c r="Z58" s="109" t="n"/>
      <c r="AA58" s="241" t="n"/>
      <c r="AB58" s="237" t="n"/>
    </row>
    <row r="59" ht="15" customHeight="1" s="283">
      <c r="A59" s="279" t="n"/>
      <c r="B59" s="222" t="n"/>
      <c r="C59" s="223" t="n"/>
      <c r="D59" s="223" t="n"/>
      <c r="E59" s="223" t="n"/>
      <c r="F59" s="223" t="n"/>
      <c r="G59" s="223" t="n"/>
      <c r="H59" s="223" t="n"/>
      <c r="I59" s="223" t="n"/>
      <c r="J59" s="86" t="n"/>
      <c r="K59" s="223" t="n"/>
      <c r="L59" s="223" t="n"/>
      <c r="M59" s="223" t="n"/>
      <c r="N59" s="223" t="n"/>
      <c r="O59" s="223" t="n"/>
      <c r="P59" s="223" t="n"/>
      <c r="Q59" s="223" t="n"/>
      <c r="R59" s="223" t="n"/>
      <c r="S59" s="223" t="n"/>
      <c r="T59" s="223" t="n"/>
      <c r="U59" s="86" t="n"/>
      <c r="V59" s="86" t="n"/>
      <c r="W59" s="223" t="n"/>
      <c r="X59" s="223" t="n"/>
      <c r="Y59" s="223" t="n"/>
      <c r="Z59" s="109" t="n"/>
      <c r="AA59" s="241" t="n"/>
      <c r="AB59" s="237" t="n"/>
    </row>
    <row r="60" ht="15" customHeight="1" s="283">
      <c r="A60" s="279" t="n"/>
      <c r="B60" s="222" t="n"/>
      <c r="C60" s="223" t="n"/>
      <c r="D60" s="223" t="n"/>
      <c r="E60" s="223" t="n"/>
      <c r="F60" s="223" t="n"/>
      <c r="G60" s="223" t="n"/>
      <c r="H60" s="223" t="n"/>
      <c r="I60" s="223" t="n"/>
      <c r="J60" s="86" t="n"/>
      <c r="K60" s="223" t="n"/>
      <c r="L60" s="223" t="n"/>
      <c r="M60" s="223" t="n"/>
      <c r="N60" s="223" t="n"/>
      <c r="O60" s="223" t="n"/>
      <c r="P60" s="223" t="n"/>
      <c r="Q60" s="223" t="n"/>
      <c r="R60" s="223" t="n"/>
      <c r="S60" s="223" t="n"/>
      <c r="T60" s="223" t="n"/>
      <c r="U60" s="86" t="n"/>
      <c r="V60" s="86" t="n"/>
      <c r="W60" s="223" t="n"/>
      <c r="X60" s="223" t="n"/>
      <c r="Y60" s="223" t="n"/>
      <c r="Z60" s="109" t="n"/>
      <c r="AA60" s="241" t="n"/>
      <c r="AB60" s="237" t="n"/>
    </row>
    <row r="61" ht="15" customHeight="1" s="283">
      <c r="A61" s="279" t="n"/>
      <c r="B61" s="222" t="n"/>
      <c r="C61" s="223" t="n"/>
      <c r="D61" s="223" t="n"/>
      <c r="E61" s="223" t="n"/>
      <c r="F61" s="223" t="n"/>
      <c r="G61" s="223" t="n"/>
      <c r="H61" s="223" t="n"/>
      <c r="I61" s="223" t="n"/>
      <c r="J61" s="86" t="n"/>
      <c r="K61" s="223" t="n"/>
      <c r="L61" s="223" t="n"/>
      <c r="M61" s="223" t="n"/>
      <c r="N61" s="223" t="n"/>
      <c r="O61" s="223" t="n"/>
      <c r="P61" s="223" t="n"/>
      <c r="Q61" s="223" t="n"/>
      <c r="R61" s="223" t="n"/>
      <c r="S61" s="223" t="n"/>
      <c r="T61" s="223" t="n"/>
      <c r="U61" s="86" t="n"/>
      <c r="V61" s="86" t="n"/>
      <c r="W61" s="223" t="n"/>
      <c r="X61" s="223" t="n"/>
      <c r="Y61" s="223" t="n"/>
      <c r="Z61" s="109" t="n"/>
      <c r="AA61" s="241" t="n"/>
      <c r="AB61" s="237" t="n"/>
    </row>
    <row r="62" ht="15" customHeight="1" s="283">
      <c r="A62" s="279" t="n"/>
      <c r="B62" s="222" t="n"/>
      <c r="C62" s="223" t="n"/>
      <c r="D62" s="223" t="n"/>
      <c r="E62" s="223" t="n"/>
      <c r="F62" s="223" t="n"/>
      <c r="G62" s="223" t="n"/>
      <c r="H62" s="223" t="n"/>
      <c r="I62" s="223" t="n"/>
      <c r="J62" s="86" t="n"/>
      <c r="K62" s="223" t="n"/>
      <c r="L62" s="223" t="n"/>
      <c r="M62" s="223" t="n"/>
      <c r="N62" s="223" t="n"/>
      <c r="O62" s="223" t="n"/>
      <c r="P62" s="223" t="n"/>
      <c r="Q62" s="223" t="n"/>
      <c r="R62" s="223" t="n"/>
      <c r="S62" s="223" t="n"/>
      <c r="T62" s="223" t="n"/>
      <c r="U62" s="86" t="n"/>
      <c r="V62" s="86" t="n"/>
      <c r="W62" s="223" t="n"/>
      <c r="X62" s="223" t="n"/>
      <c r="Y62" s="223" t="n"/>
      <c r="Z62" s="109" t="n"/>
      <c r="AA62" s="241" t="n"/>
      <c r="AB62" s="237" t="n"/>
    </row>
    <row r="63" ht="15" customHeight="1" s="283">
      <c r="A63" s="279" t="n"/>
      <c r="B63" s="222" t="n"/>
      <c r="C63" s="223" t="n"/>
      <c r="D63" s="223" t="n"/>
      <c r="E63" s="223" t="n"/>
      <c r="F63" s="223" t="n"/>
      <c r="G63" s="223" t="n"/>
      <c r="H63" s="223" t="n"/>
      <c r="I63" s="223" t="n"/>
      <c r="J63" s="86" t="n"/>
      <c r="K63" s="223" t="n"/>
      <c r="L63" s="223" t="n"/>
      <c r="M63" s="223" t="n"/>
      <c r="N63" s="223" t="n"/>
      <c r="O63" s="223" t="n"/>
      <c r="P63" s="223" t="n"/>
      <c r="Q63" s="223" t="n"/>
      <c r="R63" s="223" t="n"/>
      <c r="S63" s="223" t="n"/>
      <c r="T63" s="223" t="n"/>
      <c r="U63" s="86" t="n"/>
      <c r="V63" s="86" t="n"/>
      <c r="W63" s="223" t="n"/>
      <c r="X63" s="223" t="n"/>
      <c r="Y63" s="223" t="n"/>
      <c r="Z63" s="109" t="n"/>
      <c r="AA63" s="241" t="n"/>
      <c r="AB63" s="237" t="n"/>
    </row>
    <row r="64" ht="15" customHeight="1" s="283">
      <c r="A64" s="279" t="n"/>
      <c r="B64" s="222" t="n"/>
      <c r="C64" s="223" t="n"/>
      <c r="D64" s="223" t="n"/>
      <c r="E64" s="223" t="n"/>
      <c r="F64" s="223" t="n"/>
      <c r="G64" s="223" t="n"/>
      <c r="H64" s="223" t="n"/>
      <c r="I64" s="223" t="n"/>
      <c r="J64" s="86" t="n"/>
      <c r="K64" s="223" t="n"/>
      <c r="L64" s="223" t="n"/>
      <c r="M64" s="223" t="n"/>
      <c r="N64" s="223" t="n"/>
      <c r="O64" s="223" t="n"/>
      <c r="P64" s="223" t="n"/>
      <c r="Q64" s="223" t="n"/>
      <c r="R64" s="223" t="n"/>
      <c r="S64" s="223" t="n"/>
      <c r="T64" s="223" t="n"/>
      <c r="U64" s="86" t="n"/>
      <c r="V64" s="86" t="n"/>
      <c r="W64" s="223" t="n"/>
      <c r="X64" s="223" t="n"/>
      <c r="Y64" s="223" t="n"/>
      <c r="Z64" s="109" t="n"/>
      <c r="AA64" s="241" t="n"/>
      <c r="AB64" s="237" t="n"/>
    </row>
    <row r="65" ht="15" customHeight="1" s="283">
      <c r="A65" s="279" t="n"/>
      <c r="B65" s="222" t="n"/>
      <c r="C65" s="223" t="n"/>
      <c r="D65" s="223" t="n"/>
      <c r="E65" s="223" t="n"/>
      <c r="F65" s="223" t="n"/>
      <c r="G65" s="223" t="n"/>
      <c r="H65" s="223" t="n"/>
      <c r="I65" s="223" t="n"/>
      <c r="J65" s="86" t="n"/>
      <c r="K65" s="223" t="n"/>
      <c r="L65" s="223" t="n"/>
      <c r="M65" s="223" t="n"/>
      <c r="N65" s="223" t="n"/>
      <c r="O65" s="223" t="n"/>
      <c r="P65" s="223" t="n"/>
      <c r="Q65" s="223" t="n"/>
      <c r="R65" s="223" t="n"/>
      <c r="S65" s="223" t="n"/>
      <c r="T65" s="223" t="n"/>
      <c r="U65" s="86" t="n"/>
      <c r="V65" s="86" t="n"/>
      <c r="W65" s="223" t="n"/>
      <c r="X65" s="223" t="n"/>
      <c r="Y65" s="223" t="n"/>
      <c r="Z65" s="109" t="n"/>
      <c r="AA65" s="241" t="n"/>
      <c r="AB65" s="237" t="n"/>
    </row>
    <row r="66" ht="15" customHeight="1" s="283">
      <c r="A66" s="279" t="n"/>
      <c r="B66" s="222" t="n"/>
      <c r="C66" s="223" t="n"/>
      <c r="D66" s="223" t="n"/>
      <c r="E66" s="223" t="n"/>
      <c r="F66" s="223" t="n"/>
      <c r="G66" s="223" t="n"/>
      <c r="H66" s="223" t="n"/>
      <c r="I66" s="223" t="n"/>
      <c r="J66" s="86" t="n"/>
      <c r="K66" s="223" t="n"/>
      <c r="L66" s="223" t="n"/>
      <c r="M66" s="223" t="n"/>
      <c r="N66" s="223" t="n"/>
      <c r="O66" s="223" t="n"/>
      <c r="P66" s="223" t="n"/>
      <c r="Q66" s="223" t="n"/>
      <c r="R66" s="223" t="n"/>
      <c r="S66" s="223" t="n"/>
      <c r="T66" s="223" t="n"/>
      <c r="U66" s="86" t="n"/>
      <c r="V66" s="86" t="n"/>
      <c r="W66" s="223" t="n"/>
      <c r="X66" s="223" t="n"/>
      <c r="Y66" s="223" t="n"/>
      <c r="Z66" s="109" t="n"/>
      <c r="AA66" s="241" t="n"/>
      <c r="AB66" s="237" t="n"/>
    </row>
    <row r="67" ht="15" customHeight="1" s="283">
      <c r="A67" s="279" t="n"/>
      <c r="B67" s="222" t="n"/>
      <c r="C67" s="223" t="n"/>
      <c r="D67" s="223" t="n"/>
      <c r="E67" s="223" t="n"/>
      <c r="F67" s="223" t="n"/>
      <c r="G67" s="223" t="n"/>
      <c r="H67" s="223" t="n"/>
      <c r="I67" s="223" t="n"/>
      <c r="J67" s="86" t="n"/>
      <c r="K67" s="223" t="n"/>
      <c r="L67" s="223" t="n"/>
      <c r="M67" s="223" t="n"/>
      <c r="N67" s="223" t="n"/>
      <c r="O67" s="223" t="n"/>
      <c r="P67" s="223" t="n"/>
      <c r="Q67" s="223" t="n"/>
      <c r="R67" s="223" t="n"/>
      <c r="S67" s="223" t="n"/>
      <c r="T67" s="223" t="n"/>
      <c r="U67" s="86" t="n"/>
      <c r="V67" s="86" t="n"/>
      <c r="W67" s="223" t="n"/>
      <c r="X67" s="223" t="n"/>
      <c r="Y67" s="223" t="n"/>
      <c r="Z67" s="109" t="n"/>
      <c r="AA67" s="241" t="n"/>
      <c r="AB67" s="237" t="n"/>
    </row>
    <row r="68" ht="15" customHeight="1" s="283">
      <c r="A68" s="279" t="n"/>
      <c r="B68" s="222" t="n"/>
      <c r="C68" s="223" t="n"/>
      <c r="D68" s="223" t="n"/>
      <c r="E68" s="223" t="n"/>
      <c r="F68" s="223" t="n"/>
      <c r="G68" s="223" t="n"/>
      <c r="H68" s="223" t="n"/>
      <c r="I68" s="223" t="n"/>
      <c r="J68" s="86" t="n"/>
      <c r="K68" s="223" t="n"/>
      <c r="L68" s="223" t="n"/>
      <c r="M68" s="223" t="n"/>
      <c r="N68" s="223" t="n"/>
      <c r="O68" s="223" t="n"/>
      <c r="P68" s="223" t="n"/>
      <c r="Q68" s="223" t="n"/>
      <c r="R68" s="223" t="n"/>
      <c r="S68" s="223" t="n"/>
      <c r="T68" s="223" t="n"/>
      <c r="U68" s="86" t="n"/>
      <c r="V68" s="86" t="n"/>
      <c r="W68" s="223" t="n"/>
      <c r="X68" s="223" t="n"/>
      <c r="Y68" s="223" t="n"/>
      <c r="Z68" s="109" t="n"/>
      <c r="AA68" s="241" t="n"/>
      <c r="AB68" s="237" t="n"/>
    </row>
    <row r="69" ht="15" customHeight="1" s="283">
      <c r="A69" s="279" t="n"/>
      <c r="B69" s="222" t="n"/>
      <c r="C69" s="223" t="n"/>
      <c r="D69" s="223" t="n"/>
      <c r="E69" s="223" t="n"/>
      <c r="F69" s="223" t="n"/>
      <c r="G69" s="223" t="n"/>
      <c r="H69" s="223" t="n"/>
      <c r="I69" s="223" t="n"/>
      <c r="J69" s="86" t="n"/>
      <c r="K69" s="223" t="n"/>
      <c r="L69" s="223" t="n"/>
      <c r="M69" s="223" t="n"/>
      <c r="N69" s="223" t="n"/>
      <c r="O69" s="223" t="n"/>
      <c r="P69" s="223" t="n"/>
      <c r="Q69" s="223" t="n"/>
      <c r="R69" s="223" t="n"/>
      <c r="S69" s="223" t="n"/>
      <c r="T69" s="223" t="n"/>
      <c r="U69" s="86" t="n"/>
      <c r="V69" s="86" t="n"/>
      <c r="W69" s="223" t="n"/>
      <c r="X69" s="223" t="n"/>
      <c r="Y69" s="223" t="n"/>
      <c r="Z69" s="109" t="n"/>
      <c r="AA69" s="241" t="n"/>
      <c r="AB69" s="237" t="n"/>
    </row>
    <row r="70" ht="15" customHeight="1" s="283">
      <c r="A70" s="279" t="n"/>
      <c r="B70" s="222" t="n"/>
      <c r="C70" s="223" t="n"/>
      <c r="D70" s="223" t="n"/>
      <c r="E70" s="223" t="n"/>
      <c r="F70" s="223" t="n"/>
      <c r="G70" s="223" t="n"/>
      <c r="H70" s="223" t="n"/>
      <c r="I70" s="223" t="n"/>
      <c r="J70" s="86" t="n"/>
      <c r="K70" s="223" t="n"/>
      <c r="L70" s="223" t="n"/>
      <c r="M70" s="223" t="n"/>
      <c r="N70" s="223" t="n"/>
      <c r="O70" s="223" t="n"/>
      <c r="P70" s="223" t="n"/>
      <c r="Q70" s="223" t="n"/>
      <c r="R70" s="223" t="n"/>
      <c r="S70" s="223" t="n"/>
      <c r="T70" s="223" t="n"/>
      <c r="U70" s="86" t="n"/>
      <c r="V70" s="86" t="n"/>
      <c r="W70" s="223" t="n"/>
      <c r="X70" s="223" t="n"/>
      <c r="Y70" s="223" t="n"/>
      <c r="Z70" s="109" t="n"/>
      <c r="AA70" s="241" t="n"/>
      <c r="AB70" s="237" t="n"/>
    </row>
    <row r="71" ht="15" customHeight="1" s="283">
      <c r="A71" s="279" t="n"/>
      <c r="B71" s="222" t="n"/>
      <c r="C71" s="223" t="n"/>
      <c r="D71" s="223" t="n"/>
      <c r="E71" s="223" t="n"/>
      <c r="F71" s="223" t="n"/>
      <c r="G71" s="223" t="n"/>
      <c r="H71" s="223" t="n"/>
      <c r="I71" s="223" t="n"/>
      <c r="J71" s="86" t="n"/>
      <c r="K71" s="223" t="n"/>
      <c r="L71" s="223" t="n"/>
      <c r="M71" s="223" t="n"/>
      <c r="N71" s="223" t="n"/>
      <c r="O71" s="223" t="n"/>
      <c r="P71" s="223" t="n"/>
      <c r="Q71" s="223" t="n"/>
      <c r="R71" s="223" t="n"/>
      <c r="S71" s="223" t="n"/>
      <c r="T71" s="223" t="n"/>
      <c r="U71" s="86" t="n"/>
      <c r="V71" s="86" t="n"/>
      <c r="W71" s="223" t="n"/>
      <c r="X71" s="223" t="n"/>
      <c r="Y71" s="223" t="n"/>
      <c r="Z71" s="109" t="n"/>
      <c r="AA71" s="241" t="n"/>
      <c r="AB71" s="237" t="n"/>
    </row>
    <row r="72" ht="15" customHeight="1" s="283">
      <c r="A72" s="279" t="n"/>
      <c r="B72" s="222" t="n"/>
      <c r="C72" s="223" t="n"/>
      <c r="D72" s="223" t="n"/>
      <c r="E72" s="223" t="n"/>
      <c r="F72" s="223" t="n"/>
      <c r="G72" s="223" t="n"/>
      <c r="H72" s="223" t="n"/>
      <c r="I72" s="223" t="n"/>
      <c r="J72" s="86" t="n"/>
      <c r="K72" s="223" t="n"/>
      <c r="L72" s="223" t="n"/>
      <c r="M72" s="223" t="n"/>
      <c r="N72" s="223" t="n"/>
      <c r="O72" s="223" t="n"/>
      <c r="P72" s="223" t="n"/>
      <c r="Q72" s="223" t="n"/>
      <c r="R72" s="223" t="n"/>
      <c r="S72" s="223" t="n"/>
      <c r="T72" s="223" t="n"/>
      <c r="U72" s="86" t="n"/>
      <c r="V72" s="86" t="n"/>
      <c r="W72" s="223" t="n"/>
      <c r="X72" s="223" t="n"/>
      <c r="Y72" s="223" t="n"/>
      <c r="Z72" s="109" t="n"/>
      <c r="AA72" s="241" t="n"/>
      <c r="AB72" s="237" t="n"/>
    </row>
    <row r="73" ht="15" customHeight="1" s="283">
      <c r="A73" s="279" t="n"/>
      <c r="B73" s="222" t="n"/>
      <c r="C73" s="223" t="n"/>
      <c r="D73" s="223" t="n"/>
      <c r="E73" s="223" t="n"/>
      <c r="F73" s="223" t="n"/>
      <c r="G73" s="223" t="n"/>
      <c r="H73" s="223" t="n"/>
      <c r="I73" s="223" t="n"/>
      <c r="J73" s="86" t="n"/>
      <c r="K73" s="223" t="n"/>
      <c r="L73" s="223" t="n"/>
      <c r="M73" s="223" t="n"/>
      <c r="N73" s="223" t="n"/>
      <c r="O73" s="223" t="n"/>
      <c r="P73" s="223" t="n"/>
      <c r="Q73" s="223" t="n"/>
      <c r="R73" s="223" t="n"/>
      <c r="S73" s="223" t="n"/>
      <c r="T73" s="223" t="n"/>
      <c r="U73" s="86" t="n"/>
      <c r="V73" s="86" t="n"/>
      <c r="W73" s="223" t="n"/>
      <c r="X73" s="223" t="n"/>
      <c r="Y73" s="223" t="n"/>
      <c r="Z73" s="109" t="n"/>
      <c r="AA73" s="241" t="n"/>
      <c r="AB73" s="237" t="n"/>
    </row>
    <row r="74" ht="15" customHeight="1" s="283">
      <c r="A74" s="279" t="n"/>
      <c r="B74" s="222" t="n"/>
      <c r="C74" s="223" t="n"/>
      <c r="D74" s="223" t="n"/>
      <c r="E74" s="223" t="n"/>
      <c r="F74" s="223" t="n"/>
      <c r="G74" s="223" t="n"/>
      <c r="H74" s="223" t="n"/>
      <c r="I74" s="223" t="n"/>
      <c r="J74" s="86" t="n"/>
      <c r="K74" s="223" t="n"/>
      <c r="L74" s="223" t="n"/>
      <c r="M74" s="223" t="n"/>
      <c r="N74" s="223" t="n"/>
      <c r="O74" s="223" t="n"/>
      <c r="P74" s="223" t="n"/>
      <c r="Q74" s="223" t="n"/>
      <c r="R74" s="223" t="n"/>
      <c r="S74" s="223" t="n"/>
      <c r="T74" s="223" t="n"/>
      <c r="U74" s="86" t="n"/>
      <c r="V74" s="86" t="n"/>
      <c r="W74" s="223" t="n"/>
      <c r="X74" s="223" t="n"/>
      <c r="Y74" s="223" t="n"/>
      <c r="Z74" s="109" t="n"/>
      <c r="AA74" s="241" t="n"/>
      <c r="AB74" s="237" t="n"/>
    </row>
    <row r="75" ht="15" customHeight="1" s="283">
      <c r="A75" s="279" t="n"/>
      <c r="B75" s="222" t="n"/>
      <c r="C75" s="223" t="n"/>
      <c r="D75" s="223" t="n"/>
      <c r="E75" s="223" t="n"/>
      <c r="F75" s="223" t="n"/>
      <c r="G75" s="223" t="n"/>
      <c r="H75" s="223" t="n"/>
      <c r="I75" s="223" t="n"/>
      <c r="J75" s="86" t="n"/>
      <c r="K75" s="223" t="n"/>
      <c r="L75" s="223" t="n"/>
      <c r="M75" s="223" t="n"/>
      <c r="N75" s="223" t="n"/>
      <c r="O75" s="223" t="n"/>
      <c r="P75" s="223" t="n"/>
      <c r="Q75" s="223" t="n"/>
      <c r="R75" s="223" t="n"/>
      <c r="S75" s="223" t="n"/>
      <c r="T75" s="223" t="n"/>
      <c r="U75" s="86" t="n"/>
      <c r="V75" s="86" t="n"/>
      <c r="W75" s="223" t="n"/>
      <c r="X75" s="223" t="n"/>
      <c r="Y75" s="223" t="n"/>
      <c r="Z75" s="109" t="n"/>
      <c r="AA75" s="241" t="n"/>
      <c r="AB75" s="237" t="n"/>
    </row>
    <row r="76" ht="15" customHeight="1" s="283">
      <c r="A76" s="279" t="n"/>
      <c r="B76" s="222" t="n"/>
      <c r="C76" s="223" t="n"/>
      <c r="D76" s="223" t="n"/>
      <c r="E76" s="223" t="n"/>
      <c r="F76" s="223" t="n"/>
      <c r="G76" s="223" t="n"/>
      <c r="H76" s="223" t="n"/>
      <c r="I76" s="223" t="n"/>
      <c r="J76" s="86" t="n"/>
      <c r="K76" s="223" t="n"/>
      <c r="L76" s="223" t="n"/>
      <c r="M76" s="223" t="n"/>
      <c r="N76" s="223" t="n"/>
      <c r="O76" s="223" t="n"/>
      <c r="P76" s="223" t="n"/>
      <c r="Q76" s="223" t="n"/>
      <c r="R76" s="223" t="n"/>
      <c r="S76" s="223" t="n"/>
      <c r="T76" s="223" t="n"/>
      <c r="U76" s="86" t="n"/>
      <c r="V76" s="86" t="n"/>
      <c r="W76" s="223" t="n"/>
      <c r="X76" s="223" t="n"/>
      <c r="Y76" s="223" t="n"/>
      <c r="Z76" s="109" t="n"/>
      <c r="AA76" s="241" t="n"/>
      <c r="AB76" s="237" t="n"/>
    </row>
    <row r="77" ht="15" customHeight="1" s="283">
      <c r="A77" s="279" t="n"/>
      <c r="B77" s="222" t="n"/>
      <c r="C77" s="223" t="n"/>
      <c r="D77" s="223" t="n"/>
      <c r="E77" s="223" t="n"/>
      <c r="F77" s="223" t="n"/>
      <c r="G77" s="223" t="n"/>
      <c r="H77" s="223" t="n"/>
      <c r="I77" s="223" t="n"/>
      <c r="J77" s="86" t="n"/>
      <c r="K77" s="223" t="n"/>
      <c r="L77" s="223" t="n"/>
      <c r="M77" s="223" t="n"/>
      <c r="N77" s="223" t="n"/>
      <c r="O77" s="223" t="n"/>
      <c r="P77" s="223" t="n"/>
      <c r="Q77" s="223" t="n"/>
      <c r="R77" s="223" t="n"/>
      <c r="S77" s="223" t="n"/>
      <c r="T77" s="223" t="n"/>
      <c r="U77" s="86" t="n"/>
      <c r="V77" s="86" t="n"/>
      <c r="W77" s="223" t="n"/>
      <c r="X77" s="223" t="n"/>
      <c r="Y77" s="223" t="n"/>
      <c r="Z77" s="109" t="n"/>
      <c r="AA77" s="241" t="n"/>
      <c r="AB77" s="237" t="n"/>
    </row>
    <row r="78" ht="15" customHeight="1" s="283">
      <c r="A78" s="279" t="n"/>
      <c r="B78" s="222" t="n"/>
      <c r="C78" s="223" t="n"/>
      <c r="D78" s="223" t="n"/>
      <c r="E78" s="223" t="n"/>
      <c r="F78" s="223" t="n"/>
      <c r="G78" s="223" t="n"/>
      <c r="H78" s="223" t="n"/>
      <c r="I78" s="223" t="n"/>
      <c r="J78" s="86" t="n"/>
      <c r="K78" s="223" t="n"/>
      <c r="L78" s="223" t="n"/>
      <c r="M78" s="223" t="n"/>
      <c r="N78" s="223" t="n"/>
      <c r="O78" s="223" t="n"/>
      <c r="P78" s="223" t="n"/>
      <c r="Q78" s="223" t="n"/>
      <c r="R78" s="223" t="n"/>
      <c r="S78" s="223" t="n"/>
      <c r="T78" s="223" t="n"/>
      <c r="U78" s="86" t="n"/>
      <c r="V78" s="86" t="n"/>
      <c r="W78" s="223" t="n"/>
      <c r="X78" s="223" t="n"/>
      <c r="Y78" s="223" t="n"/>
      <c r="Z78" s="109" t="n"/>
      <c r="AA78" s="241" t="n"/>
      <c r="AB78" s="237" t="n"/>
    </row>
    <row r="79" ht="15" customHeight="1" s="283">
      <c r="A79" s="279" t="n"/>
      <c r="B79" s="222" t="n"/>
      <c r="C79" s="223" t="n"/>
      <c r="D79" s="223" t="n"/>
      <c r="E79" s="223" t="n"/>
      <c r="F79" s="223" t="n"/>
      <c r="G79" s="223" t="n"/>
      <c r="H79" s="223" t="n"/>
      <c r="I79" s="223" t="n"/>
      <c r="J79" s="86" t="n"/>
      <c r="K79" s="223" t="n"/>
      <c r="L79" s="223" t="n"/>
      <c r="M79" s="223" t="n"/>
      <c r="N79" s="223" t="n"/>
      <c r="O79" s="223" t="n"/>
      <c r="P79" s="223" t="n"/>
      <c r="Q79" s="223" t="n"/>
      <c r="R79" s="223" t="n"/>
      <c r="S79" s="223" t="n"/>
      <c r="T79" s="223" t="n"/>
      <c r="U79" s="86" t="n"/>
      <c r="V79" s="86" t="n"/>
      <c r="W79" s="223" t="n"/>
      <c r="X79" s="223" t="n"/>
      <c r="Y79" s="223" t="n"/>
      <c r="Z79" s="109" t="n"/>
      <c r="AA79" s="241" t="n"/>
      <c r="AB79" s="237" t="n"/>
    </row>
    <row r="80" ht="15" customHeight="1" s="283">
      <c r="A80" s="279" t="n"/>
      <c r="B80" s="222" t="n"/>
      <c r="C80" s="223" t="n"/>
      <c r="D80" s="223" t="n"/>
      <c r="E80" s="223" t="n"/>
      <c r="F80" s="223" t="n"/>
      <c r="G80" s="223" t="n"/>
      <c r="H80" s="223" t="n"/>
      <c r="I80" s="223" t="n"/>
      <c r="J80" s="86" t="n"/>
      <c r="K80" s="223" t="n"/>
      <c r="L80" s="223" t="n"/>
      <c r="M80" s="223" t="n"/>
      <c r="N80" s="223" t="n"/>
      <c r="O80" s="223" t="n"/>
      <c r="P80" s="223" t="n"/>
      <c r="Q80" s="223" t="n"/>
      <c r="R80" s="223" t="n"/>
      <c r="S80" s="223" t="n"/>
      <c r="T80" s="223" t="n"/>
      <c r="U80" s="86" t="n"/>
      <c r="V80" s="86" t="n"/>
      <c r="W80" s="223" t="n"/>
      <c r="X80" s="223" t="n"/>
      <c r="Y80" s="223" t="n"/>
      <c r="Z80" s="109" t="n"/>
      <c r="AA80" s="241" t="n"/>
      <c r="AB80" s="237" t="n"/>
    </row>
    <row r="81" ht="15" customHeight="1" s="283">
      <c r="A81" s="279" t="n"/>
      <c r="B81" s="222" t="n"/>
      <c r="C81" s="223" t="n"/>
      <c r="D81" s="223" t="n"/>
      <c r="E81" s="223" t="n"/>
      <c r="F81" s="223" t="n"/>
      <c r="G81" s="223" t="n"/>
      <c r="H81" s="223" t="n"/>
      <c r="I81" s="223" t="n"/>
      <c r="J81" s="86" t="n"/>
      <c r="K81" s="223" t="n"/>
      <c r="L81" s="223" t="n"/>
      <c r="M81" s="223" t="n"/>
      <c r="N81" s="223" t="n"/>
      <c r="O81" s="223" t="n"/>
      <c r="P81" s="223" t="n"/>
      <c r="Q81" s="223" t="n"/>
      <c r="R81" s="223" t="n"/>
      <c r="S81" s="223" t="n"/>
      <c r="T81" s="223" t="n"/>
      <c r="U81" s="86" t="n"/>
      <c r="V81" s="86" t="n"/>
      <c r="W81" s="223" t="n"/>
      <c r="X81" s="223" t="n"/>
      <c r="Y81" s="223" t="n"/>
      <c r="Z81" s="109" t="n"/>
      <c r="AA81" s="241" t="n"/>
      <c r="AB81" s="237" t="n"/>
    </row>
    <row r="82" ht="15" customHeight="1" s="283">
      <c r="A82" s="279" t="n"/>
      <c r="B82" s="222" t="n"/>
      <c r="C82" s="223" t="n"/>
      <c r="D82" s="223" t="n"/>
      <c r="E82" s="223" t="n"/>
      <c r="F82" s="223" t="n"/>
      <c r="G82" s="223" t="n"/>
      <c r="H82" s="223" t="n"/>
      <c r="I82" s="223" t="n"/>
      <c r="J82" s="86" t="n"/>
      <c r="K82" s="223" t="n"/>
      <c r="L82" s="223" t="n"/>
      <c r="M82" s="223" t="n"/>
      <c r="N82" s="223" t="n"/>
      <c r="O82" s="223" t="n"/>
      <c r="P82" s="223" t="n"/>
      <c r="Q82" s="223" t="n"/>
      <c r="R82" s="223" t="n"/>
      <c r="S82" s="223" t="n"/>
      <c r="T82" s="223" t="n"/>
      <c r="U82" s="86" t="n"/>
      <c r="V82" s="86" t="n"/>
      <c r="W82" s="223" t="n"/>
      <c r="X82" s="223" t="n"/>
      <c r="Y82" s="223" t="n"/>
      <c r="Z82" s="109" t="n"/>
      <c r="AA82" s="241" t="n"/>
      <c r="AB82" s="237" t="n"/>
    </row>
    <row r="83" ht="15" customHeight="1" s="283">
      <c r="A83" s="279" t="n"/>
      <c r="B83" s="222" t="n"/>
      <c r="C83" s="223" t="n"/>
      <c r="D83" s="223" t="n"/>
      <c r="E83" s="223" t="n"/>
      <c r="F83" s="223" t="n"/>
      <c r="G83" s="223" t="n"/>
      <c r="H83" s="223" t="n"/>
      <c r="I83" s="223" t="n"/>
      <c r="J83" s="86" t="n"/>
      <c r="K83" s="223" t="n"/>
      <c r="L83" s="223" t="n"/>
      <c r="M83" s="223" t="n"/>
      <c r="N83" s="223" t="n"/>
      <c r="O83" s="223" t="n"/>
      <c r="P83" s="223" t="n"/>
      <c r="Q83" s="223" t="n"/>
      <c r="R83" s="223" t="n"/>
      <c r="S83" s="223" t="n"/>
      <c r="T83" s="223" t="n"/>
      <c r="U83" s="86" t="n"/>
      <c r="V83" s="86" t="n"/>
      <c r="W83" s="223" t="n"/>
      <c r="X83" s="223" t="n"/>
      <c r="Y83" s="223" t="n"/>
      <c r="Z83" s="109" t="n"/>
      <c r="AA83" s="241" t="n"/>
      <c r="AB83" s="237" t="n"/>
    </row>
    <row r="84" ht="15" customHeight="1" s="283">
      <c r="A84" s="279" t="n"/>
      <c r="B84" s="222" t="n"/>
      <c r="C84" s="223" t="n"/>
      <c r="D84" s="223" t="n"/>
      <c r="E84" s="223" t="n"/>
      <c r="F84" s="223" t="n"/>
      <c r="G84" s="223" t="n"/>
      <c r="H84" s="223" t="n"/>
      <c r="I84" s="223" t="n"/>
      <c r="J84" s="86" t="n"/>
      <c r="K84" s="223" t="n"/>
      <c r="L84" s="223" t="n"/>
      <c r="M84" s="223" t="n"/>
      <c r="N84" s="223" t="n"/>
      <c r="O84" s="223" t="n"/>
      <c r="P84" s="223" t="n"/>
      <c r="Q84" s="223" t="n"/>
      <c r="R84" s="223" t="n"/>
      <c r="S84" s="223" t="n"/>
      <c r="T84" s="223" t="n"/>
      <c r="U84" s="86" t="n"/>
      <c r="V84" s="86" t="n"/>
      <c r="W84" s="223" t="n"/>
      <c r="X84" s="223" t="n"/>
      <c r="Y84" s="223" t="n"/>
      <c r="Z84" s="109" t="n"/>
      <c r="AA84" s="241" t="n"/>
      <c r="AB84" s="237" t="n"/>
    </row>
    <row r="85" ht="15" customHeight="1" s="283">
      <c r="A85" s="279" t="n"/>
      <c r="B85" s="222" t="n"/>
      <c r="C85" s="223" t="n"/>
      <c r="D85" s="223" t="n"/>
      <c r="E85" s="223" t="n"/>
      <c r="F85" s="223" t="n"/>
      <c r="G85" s="223" t="n"/>
      <c r="H85" s="223" t="n"/>
      <c r="I85" s="223" t="n"/>
      <c r="J85" s="86" t="n"/>
      <c r="K85" s="223" t="n"/>
      <c r="L85" s="223" t="n"/>
      <c r="M85" s="223" t="n"/>
      <c r="N85" s="223" t="n"/>
      <c r="O85" s="223" t="n"/>
      <c r="P85" s="223" t="n"/>
      <c r="Q85" s="223" t="n"/>
      <c r="R85" s="223" t="n"/>
      <c r="S85" s="223" t="n"/>
      <c r="T85" s="223" t="n"/>
      <c r="U85" s="86" t="n"/>
      <c r="V85" s="86" t="n"/>
      <c r="W85" s="223" t="n"/>
      <c r="X85" s="223" t="n"/>
      <c r="Y85" s="223" t="n"/>
      <c r="Z85" s="109" t="n"/>
      <c r="AA85" s="241" t="n"/>
      <c r="AB85" s="237" t="n"/>
    </row>
    <row r="86" ht="15" customHeight="1" s="283">
      <c r="A86" s="279" t="n"/>
      <c r="B86" s="222" t="n"/>
      <c r="C86" s="223" t="n"/>
      <c r="D86" s="223" t="n"/>
      <c r="E86" s="223" t="n"/>
      <c r="F86" s="223" t="n"/>
      <c r="G86" s="223" t="n"/>
      <c r="H86" s="223" t="n"/>
      <c r="I86" s="223" t="n"/>
      <c r="J86" s="86" t="n"/>
      <c r="K86" s="223" t="n"/>
      <c r="L86" s="223" t="n"/>
      <c r="M86" s="223" t="n"/>
      <c r="N86" s="223" t="n"/>
      <c r="O86" s="223" t="n"/>
      <c r="P86" s="223" t="n"/>
      <c r="Q86" s="223" t="n"/>
      <c r="R86" s="223" t="n"/>
      <c r="S86" s="223" t="n"/>
      <c r="T86" s="223" t="n"/>
      <c r="U86" s="86" t="n"/>
      <c r="V86" s="86" t="n"/>
      <c r="W86" s="223" t="n"/>
      <c r="X86" s="223" t="n"/>
      <c r="Y86" s="223" t="n"/>
      <c r="Z86" s="109" t="n"/>
      <c r="AA86" s="241" t="n"/>
      <c r="AB86" s="237" t="n"/>
    </row>
    <row r="87" ht="15" customHeight="1" s="283">
      <c r="A87" s="279" t="n"/>
      <c r="B87" s="222" t="n"/>
      <c r="C87" s="223" t="n"/>
      <c r="D87" s="223" t="n"/>
      <c r="E87" s="223" t="n"/>
      <c r="F87" s="223" t="n"/>
      <c r="G87" s="223" t="n"/>
      <c r="H87" s="223" t="n"/>
      <c r="I87" s="223" t="n"/>
      <c r="J87" s="86" t="n"/>
      <c r="K87" s="223" t="n"/>
      <c r="L87" s="223" t="n"/>
      <c r="M87" s="223" t="n"/>
      <c r="N87" s="223" t="n"/>
      <c r="O87" s="223" t="n"/>
      <c r="P87" s="223" t="n"/>
      <c r="Q87" s="223" t="n"/>
      <c r="R87" s="223" t="n"/>
      <c r="S87" s="223" t="n"/>
      <c r="T87" s="223" t="n"/>
      <c r="U87" s="86" t="n"/>
      <c r="V87" s="86" t="n"/>
      <c r="W87" s="223" t="n"/>
      <c r="X87" s="223" t="n"/>
      <c r="Y87" s="223" t="n"/>
      <c r="Z87" s="109" t="n"/>
      <c r="AA87" s="241" t="n"/>
      <c r="AB87" s="237" t="n"/>
    </row>
    <row r="88" ht="15" customHeight="1" s="283">
      <c r="A88" s="279" t="n"/>
      <c r="B88" s="222" t="n"/>
      <c r="C88" s="223" t="n"/>
      <c r="D88" s="223" t="n"/>
      <c r="E88" s="223" t="n"/>
      <c r="F88" s="223" t="n"/>
      <c r="G88" s="223" t="n"/>
      <c r="H88" s="223" t="n"/>
      <c r="I88" s="223" t="n"/>
      <c r="J88" s="86" t="n"/>
      <c r="K88" s="223" t="n"/>
      <c r="L88" s="223" t="n"/>
      <c r="M88" s="223" t="n"/>
      <c r="N88" s="223" t="n"/>
      <c r="O88" s="223" t="n"/>
      <c r="P88" s="223" t="n"/>
      <c r="Q88" s="223" t="n"/>
      <c r="R88" s="223" t="n"/>
      <c r="S88" s="223" t="n"/>
      <c r="T88" s="223" t="n"/>
      <c r="U88" s="86" t="n"/>
      <c r="V88" s="86" t="n"/>
      <c r="W88" s="223" t="n"/>
      <c r="X88" s="223" t="n"/>
      <c r="Y88" s="223" t="n"/>
      <c r="Z88" s="109" t="n"/>
      <c r="AA88" s="241" t="n"/>
      <c r="AB88" s="237" t="n"/>
    </row>
    <row r="89" ht="15" customHeight="1" s="283">
      <c r="A89" s="279" t="n"/>
      <c r="B89" s="222" t="n"/>
      <c r="C89" s="223" t="n"/>
      <c r="D89" s="223" t="n"/>
      <c r="E89" s="223" t="n"/>
      <c r="F89" s="223" t="n"/>
      <c r="G89" s="223" t="n"/>
      <c r="H89" s="223" t="n"/>
      <c r="I89" s="223" t="n"/>
      <c r="J89" s="86" t="n"/>
      <c r="K89" s="223" t="n"/>
      <c r="L89" s="223" t="n"/>
      <c r="M89" s="223" t="n"/>
      <c r="N89" s="223" t="n"/>
      <c r="O89" s="223" t="n"/>
      <c r="P89" s="223" t="n"/>
      <c r="Q89" s="223" t="n"/>
      <c r="R89" s="223" t="n"/>
      <c r="S89" s="223" t="n"/>
      <c r="T89" s="223" t="n"/>
      <c r="U89" s="86" t="n"/>
      <c r="V89" s="86" t="n"/>
      <c r="W89" s="223" t="n"/>
      <c r="X89" s="223" t="n"/>
      <c r="Y89" s="223" t="n"/>
      <c r="Z89" s="109" t="n"/>
      <c r="AA89" s="241" t="n"/>
      <c r="AB89" s="237" t="n"/>
    </row>
    <row r="90" ht="15" customHeight="1" s="283">
      <c r="A90" s="279" t="n"/>
      <c r="B90" s="222" t="n"/>
      <c r="C90" s="223" t="n"/>
      <c r="D90" s="223" t="n"/>
      <c r="E90" s="223" t="n"/>
      <c r="F90" s="223" t="n"/>
      <c r="G90" s="223" t="n"/>
      <c r="H90" s="223" t="n"/>
      <c r="I90" s="223" t="n"/>
      <c r="J90" s="86" t="n"/>
      <c r="K90" s="223" t="n"/>
      <c r="L90" s="223" t="n"/>
      <c r="M90" s="223" t="n"/>
      <c r="N90" s="223" t="n"/>
      <c r="O90" s="223" t="n"/>
      <c r="P90" s="223" t="n"/>
      <c r="Q90" s="223" t="n"/>
      <c r="R90" s="223" t="n"/>
      <c r="S90" s="223" t="n"/>
      <c r="T90" s="223" t="n"/>
      <c r="U90" s="86" t="n"/>
      <c r="V90" s="86" t="n"/>
      <c r="W90" s="223" t="n"/>
      <c r="X90" s="223" t="n"/>
      <c r="Y90" s="223" t="n"/>
      <c r="Z90" s="109" t="n"/>
      <c r="AA90" s="241" t="n"/>
      <c r="AB90" s="237" t="n"/>
    </row>
    <row r="91" ht="15" customHeight="1" s="283">
      <c r="A91" s="279" t="n"/>
      <c r="B91" s="222" t="n"/>
      <c r="C91" s="223" t="n"/>
      <c r="D91" s="223" t="n"/>
      <c r="E91" s="223" t="n"/>
      <c r="F91" s="223" t="n"/>
      <c r="G91" s="223" t="n"/>
      <c r="H91" s="223" t="n"/>
      <c r="I91" s="223" t="n"/>
      <c r="J91" s="86" t="n"/>
      <c r="K91" s="223" t="n"/>
      <c r="L91" s="223" t="n"/>
      <c r="M91" s="223" t="n"/>
      <c r="N91" s="223" t="n"/>
      <c r="O91" s="223" t="n"/>
      <c r="P91" s="223" t="n"/>
      <c r="Q91" s="223" t="n"/>
      <c r="R91" s="223" t="n"/>
      <c r="S91" s="223" t="n"/>
      <c r="T91" s="223" t="n"/>
      <c r="U91" s="86" t="n"/>
      <c r="V91" s="86" t="n"/>
      <c r="W91" s="223" t="n"/>
      <c r="X91" s="223" t="n"/>
      <c r="Y91" s="223" t="n"/>
      <c r="Z91" s="109" t="n"/>
      <c r="AA91" s="241" t="n"/>
      <c r="AB91" s="237" t="n"/>
    </row>
    <row r="92" ht="15" customHeight="1" s="283">
      <c r="A92" s="279" t="n"/>
      <c r="B92" s="222" t="n"/>
      <c r="C92" s="223" t="n"/>
      <c r="D92" s="223" t="n"/>
      <c r="E92" s="223" t="n"/>
      <c r="F92" s="223" t="n"/>
      <c r="G92" s="223" t="n"/>
      <c r="H92" s="223" t="n"/>
      <c r="I92" s="223" t="n"/>
      <c r="J92" s="86" t="n"/>
      <c r="K92" s="223" t="n"/>
      <c r="L92" s="223" t="n"/>
      <c r="M92" s="223" t="n"/>
      <c r="N92" s="223" t="n"/>
      <c r="O92" s="223" t="n"/>
      <c r="P92" s="223" t="n"/>
      <c r="Q92" s="223" t="n"/>
      <c r="R92" s="223" t="n"/>
      <c r="S92" s="223" t="n"/>
      <c r="T92" s="223" t="n"/>
      <c r="U92" s="86" t="n"/>
      <c r="V92" s="86" t="n"/>
      <c r="W92" s="223" t="n"/>
      <c r="X92" s="223" t="n"/>
      <c r="Y92" s="223" t="n"/>
      <c r="Z92" s="109" t="n"/>
      <c r="AA92" s="241" t="n"/>
      <c r="AB92" s="237" t="n"/>
    </row>
    <row r="93" ht="15" customHeight="1" s="283">
      <c r="A93" s="279" t="n"/>
      <c r="B93" s="222" t="n"/>
      <c r="C93" s="223" t="n"/>
      <c r="D93" s="223" t="n"/>
      <c r="E93" s="223" t="n"/>
      <c r="F93" s="223" t="n"/>
      <c r="G93" s="223" t="n"/>
      <c r="H93" s="223" t="n"/>
      <c r="I93" s="223" t="n"/>
      <c r="J93" s="86" t="n"/>
      <c r="K93" s="223" t="n"/>
      <c r="L93" s="223" t="n"/>
      <c r="M93" s="223" t="n"/>
      <c r="N93" s="223" t="n"/>
      <c r="O93" s="223" t="n"/>
      <c r="P93" s="223" t="n"/>
      <c r="Q93" s="223" t="n"/>
      <c r="R93" s="223" t="n"/>
      <c r="S93" s="223" t="n"/>
      <c r="T93" s="223" t="n"/>
      <c r="U93" s="86" t="n"/>
      <c r="V93" s="86" t="n"/>
      <c r="W93" s="223" t="n"/>
      <c r="X93" s="223" t="n"/>
      <c r="Y93" s="223" t="n"/>
      <c r="Z93" s="109" t="n"/>
      <c r="AA93" s="241" t="n"/>
      <c r="AB93" s="237" t="n"/>
    </row>
    <row r="94" ht="15" customHeight="1" s="283">
      <c r="A94" s="279" t="n"/>
      <c r="B94" s="222" t="n"/>
      <c r="C94" s="223" t="n"/>
      <c r="D94" s="223" t="n"/>
      <c r="E94" s="223" t="n"/>
      <c r="F94" s="223" t="n"/>
      <c r="G94" s="223" t="n"/>
      <c r="H94" s="223" t="n"/>
      <c r="I94" s="223" t="n"/>
      <c r="J94" s="86" t="n"/>
      <c r="K94" s="223" t="n"/>
      <c r="L94" s="223" t="n"/>
      <c r="M94" s="223" t="n"/>
      <c r="N94" s="223" t="n"/>
      <c r="O94" s="223" t="n"/>
      <c r="P94" s="223" t="n"/>
      <c r="Q94" s="223" t="n"/>
      <c r="R94" s="223" t="n"/>
      <c r="S94" s="223" t="n"/>
      <c r="T94" s="223" t="n"/>
      <c r="U94" s="86" t="n"/>
      <c r="V94" s="86" t="n"/>
      <c r="W94" s="223" t="n"/>
      <c r="X94" s="223" t="n"/>
      <c r="Y94" s="223" t="n"/>
      <c r="Z94" s="109" t="n"/>
      <c r="AA94" s="241" t="n"/>
      <c r="AB94" s="237" t="n"/>
    </row>
    <row r="95" ht="15" customHeight="1" s="283">
      <c r="A95" s="279" t="n"/>
      <c r="B95" s="222" t="n"/>
      <c r="C95" s="223" t="n"/>
      <c r="D95" s="223" t="n"/>
      <c r="E95" s="223" t="n"/>
      <c r="F95" s="223" t="n"/>
      <c r="G95" s="223" t="n"/>
      <c r="H95" s="223" t="n"/>
      <c r="I95" s="223" t="n"/>
      <c r="J95" s="86" t="n"/>
      <c r="K95" s="223" t="n"/>
      <c r="L95" s="223" t="n"/>
      <c r="M95" s="223" t="n"/>
      <c r="N95" s="223" t="n"/>
      <c r="O95" s="223" t="n"/>
      <c r="P95" s="223" t="n"/>
      <c r="Q95" s="223" t="n"/>
      <c r="R95" s="223" t="n"/>
      <c r="S95" s="223" t="n"/>
      <c r="T95" s="223" t="n"/>
      <c r="U95" s="86" t="n"/>
      <c r="V95" s="86" t="n"/>
      <c r="W95" s="223" t="n"/>
      <c r="X95" s="223" t="n"/>
      <c r="Y95" s="223" t="n"/>
      <c r="Z95" s="109" t="n"/>
      <c r="AA95" s="241" t="n"/>
      <c r="AB95" s="237" t="n"/>
    </row>
    <row r="96" ht="15" customHeight="1" s="283">
      <c r="A96" s="279" t="n"/>
      <c r="B96" s="222" t="n"/>
      <c r="C96" s="223" t="n"/>
      <c r="D96" s="223" t="n"/>
      <c r="E96" s="223" t="n"/>
      <c r="F96" s="223" t="n"/>
      <c r="G96" s="223" t="n"/>
      <c r="H96" s="223" t="n"/>
      <c r="I96" s="223" t="n"/>
      <c r="J96" s="86" t="n"/>
      <c r="K96" s="223" t="n"/>
      <c r="L96" s="223" t="n"/>
      <c r="M96" s="223" t="n"/>
      <c r="N96" s="223" t="n"/>
      <c r="O96" s="223" t="n"/>
      <c r="P96" s="223" t="n"/>
      <c r="Q96" s="223" t="n"/>
      <c r="R96" s="223" t="n"/>
      <c r="S96" s="223" t="n"/>
      <c r="T96" s="223" t="n"/>
      <c r="U96" s="86" t="n"/>
      <c r="V96" s="86" t="n"/>
      <c r="W96" s="223" t="n"/>
      <c r="X96" s="223" t="n"/>
      <c r="Y96" s="223" t="n"/>
      <c r="Z96" s="109" t="n"/>
      <c r="AA96" s="241" t="n"/>
      <c r="AB96" s="237" t="n"/>
    </row>
    <row r="97" ht="15" customHeight="1" s="283">
      <c r="A97" s="279" t="n"/>
      <c r="B97" s="222" t="n"/>
      <c r="C97" s="223" t="n"/>
      <c r="D97" s="223" t="n"/>
      <c r="E97" s="223" t="n"/>
      <c r="F97" s="223" t="n"/>
      <c r="G97" s="223" t="n"/>
      <c r="H97" s="223" t="n"/>
      <c r="I97" s="223" t="n"/>
      <c r="J97" s="86" t="n"/>
      <c r="K97" s="223" t="n"/>
      <c r="L97" s="223" t="n"/>
      <c r="M97" s="223" t="n"/>
      <c r="N97" s="223" t="n"/>
      <c r="O97" s="223" t="n"/>
      <c r="P97" s="223" t="n"/>
      <c r="Q97" s="223" t="n"/>
      <c r="R97" s="223" t="n"/>
      <c r="S97" s="223" t="n"/>
      <c r="T97" s="223" t="n"/>
      <c r="U97" s="86" t="n"/>
      <c r="V97" s="86" t="n"/>
      <c r="W97" s="223" t="n"/>
      <c r="X97" s="223" t="n"/>
      <c r="Y97" s="223" t="n"/>
      <c r="Z97" s="109" t="n"/>
      <c r="AA97" s="241" t="n"/>
      <c r="AB97" s="237" t="n"/>
    </row>
    <row r="98" ht="15" customHeight="1" s="283">
      <c r="A98" s="279" t="n"/>
      <c r="B98" s="222" t="n"/>
      <c r="C98" s="223" t="n"/>
      <c r="D98" s="223" t="n"/>
      <c r="E98" s="223" t="n"/>
      <c r="F98" s="223" t="n"/>
      <c r="G98" s="223" t="n"/>
      <c r="H98" s="223" t="n"/>
      <c r="I98" s="223" t="n"/>
      <c r="J98" s="86" t="n"/>
      <c r="K98" s="223" t="n"/>
      <c r="L98" s="223" t="n"/>
      <c r="M98" s="223" t="n"/>
      <c r="N98" s="223" t="n"/>
      <c r="O98" s="223" t="n"/>
      <c r="P98" s="223" t="n"/>
      <c r="Q98" s="223" t="n"/>
      <c r="R98" s="223" t="n"/>
      <c r="S98" s="223" t="n"/>
      <c r="T98" s="223" t="n"/>
      <c r="U98" s="86" t="n"/>
      <c r="V98" s="86" t="n"/>
      <c r="W98" s="223" t="n"/>
      <c r="X98" s="223" t="n"/>
      <c r="Y98" s="223" t="n"/>
      <c r="Z98" s="109" t="n"/>
      <c r="AA98" s="241" t="n"/>
      <c r="AB98" s="237" t="n"/>
    </row>
    <row r="99" ht="15" customHeight="1" s="283">
      <c r="A99" s="279" t="n"/>
      <c r="B99" s="222" t="n"/>
      <c r="C99" s="223" t="n"/>
      <c r="D99" s="223" t="n"/>
      <c r="E99" s="223" t="n"/>
      <c r="F99" s="223" t="n"/>
      <c r="G99" s="223" t="n"/>
      <c r="H99" s="223" t="n"/>
      <c r="I99" s="223" t="n"/>
      <c r="J99" s="86" t="n"/>
      <c r="K99" s="223" t="n"/>
      <c r="L99" s="223" t="n"/>
      <c r="M99" s="223" t="n"/>
      <c r="N99" s="223" t="n"/>
      <c r="O99" s="223" t="n"/>
      <c r="P99" s="223" t="n"/>
      <c r="Q99" s="223" t="n"/>
      <c r="R99" s="223" t="n"/>
      <c r="S99" s="223" t="n"/>
      <c r="T99" s="223" t="n"/>
      <c r="U99" s="86" t="n"/>
      <c r="V99" s="86" t="n"/>
      <c r="W99" s="223" t="n"/>
      <c r="X99" s="223" t="n"/>
      <c r="Y99" s="223" t="n"/>
      <c r="Z99" s="109" t="n"/>
      <c r="AA99" s="241" t="n"/>
      <c r="AB99" s="237" t="n"/>
    </row>
    <row r="100" ht="15" customHeight="1" s="283">
      <c r="A100" s="279" t="n"/>
      <c r="B100" s="222" t="n"/>
      <c r="C100" s="223" t="n"/>
      <c r="D100" s="223" t="n"/>
      <c r="E100" s="223" t="n"/>
      <c r="F100" s="223" t="n"/>
      <c r="G100" s="223" t="n"/>
      <c r="H100" s="223" t="n"/>
      <c r="I100" s="223" t="n"/>
      <c r="J100" s="86" t="n"/>
      <c r="K100" s="223" t="n"/>
      <c r="L100" s="223" t="n"/>
      <c r="M100" s="223" t="n"/>
      <c r="N100" s="223" t="n"/>
      <c r="O100" s="223" t="n"/>
      <c r="P100" s="223" t="n"/>
      <c r="Q100" s="223" t="n"/>
      <c r="R100" s="223" t="n"/>
      <c r="S100" s="223" t="n"/>
      <c r="T100" s="223" t="n"/>
      <c r="U100" s="86" t="n"/>
      <c r="V100" s="86" t="n"/>
      <c r="W100" s="223" t="n"/>
      <c r="X100" s="223" t="n"/>
      <c r="Y100" s="223" t="n"/>
      <c r="Z100" s="109" t="n"/>
      <c r="AA100" s="241" t="n"/>
      <c r="AB100" s="237" t="n"/>
    </row>
    <row r="101" ht="15" customHeight="1" s="283">
      <c r="A101" s="279" t="n"/>
      <c r="B101" s="222" t="n"/>
      <c r="C101" s="223" t="n"/>
      <c r="D101" s="223" t="n"/>
      <c r="E101" s="223" t="n"/>
      <c r="F101" s="223" t="n"/>
      <c r="G101" s="223" t="n"/>
      <c r="H101" s="223" t="n"/>
      <c r="I101" s="223" t="n"/>
      <c r="J101" s="86" t="n"/>
      <c r="K101" s="223" t="n"/>
      <c r="L101" s="223" t="n"/>
      <c r="M101" s="223" t="n"/>
      <c r="N101" s="223" t="n"/>
      <c r="O101" s="223" t="n"/>
      <c r="P101" s="223" t="n"/>
      <c r="Q101" s="223" t="n"/>
      <c r="R101" s="223" t="n"/>
      <c r="S101" s="223" t="n"/>
      <c r="T101" s="223" t="n"/>
      <c r="U101" s="86" t="n"/>
      <c r="V101" s="86" t="n"/>
      <c r="W101" s="223" t="n"/>
      <c r="X101" s="223" t="n"/>
      <c r="Y101" s="223" t="n"/>
      <c r="Z101" s="109" t="n"/>
      <c r="AA101" s="241" t="n"/>
      <c r="AB101" s="237" t="n"/>
    </row>
    <row r="102" ht="15" customHeight="1" s="283">
      <c r="A102" s="279" t="n"/>
      <c r="B102" s="222" t="n"/>
      <c r="C102" s="223" t="n"/>
      <c r="D102" s="223" t="n"/>
      <c r="E102" s="223" t="n"/>
      <c r="F102" s="223" t="n"/>
      <c r="G102" s="223" t="n"/>
      <c r="H102" s="223" t="n"/>
      <c r="I102" s="223" t="n"/>
      <c r="J102" s="86" t="n"/>
      <c r="K102" s="223" t="n"/>
      <c r="L102" s="223" t="n"/>
      <c r="M102" s="223" t="n"/>
      <c r="N102" s="223" t="n"/>
      <c r="O102" s="223" t="n"/>
      <c r="P102" s="223" t="n"/>
      <c r="Q102" s="223" t="n"/>
      <c r="R102" s="223" t="n"/>
      <c r="S102" s="223" t="n"/>
      <c r="T102" s="223" t="n"/>
      <c r="U102" s="86" t="n"/>
      <c r="V102" s="86" t="n"/>
      <c r="W102" s="223" t="n"/>
      <c r="X102" s="223" t="n"/>
      <c r="Y102" s="223" t="n"/>
      <c r="Z102" s="109" t="n"/>
      <c r="AA102" s="241" t="n"/>
      <c r="AB102" s="237" t="n"/>
    </row>
    <row r="103" ht="15" customHeight="1" s="283">
      <c r="A103" s="279" t="n"/>
      <c r="B103" s="222" t="n"/>
      <c r="C103" s="223" t="n"/>
      <c r="D103" s="223" t="n"/>
      <c r="E103" s="223" t="n"/>
      <c r="F103" s="223" t="n"/>
      <c r="G103" s="223" t="n"/>
      <c r="H103" s="223" t="n"/>
      <c r="I103" s="223" t="n"/>
      <c r="J103" s="86" t="n"/>
      <c r="K103" s="223" t="n"/>
      <c r="L103" s="223" t="n"/>
      <c r="M103" s="223" t="n"/>
      <c r="N103" s="223" t="n"/>
      <c r="O103" s="223" t="n"/>
      <c r="P103" s="223" t="n"/>
      <c r="Q103" s="223" t="n"/>
      <c r="R103" s="223" t="n"/>
      <c r="S103" s="223" t="n"/>
      <c r="T103" s="223" t="n"/>
      <c r="U103" s="86" t="n"/>
      <c r="V103" s="86" t="n"/>
      <c r="W103" s="223" t="n"/>
      <c r="X103" s="223" t="n"/>
      <c r="Y103" s="223" t="n"/>
      <c r="Z103" s="109" t="n"/>
      <c r="AA103" s="241" t="n"/>
      <c r="AB103" s="237" t="n"/>
    </row>
    <row r="104" ht="15" customHeight="1" s="283">
      <c r="A104" s="279" t="n"/>
      <c r="B104" s="222" t="n"/>
      <c r="C104" s="223" t="n"/>
      <c r="D104" s="223" t="n"/>
      <c r="E104" s="223" t="n"/>
      <c r="F104" s="223" t="n"/>
      <c r="G104" s="223" t="n"/>
      <c r="H104" s="223" t="n"/>
      <c r="I104" s="223" t="n"/>
      <c r="J104" s="86" t="n"/>
      <c r="K104" s="223" t="n"/>
      <c r="L104" s="223" t="n"/>
      <c r="M104" s="223" t="n"/>
      <c r="N104" s="223" t="n"/>
      <c r="O104" s="223" t="n"/>
      <c r="P104" s="223" t="n"/>
      <c r="Q104" s="223" t="n"/>
      <c r="R104" s="223" t="n"/>
      <c r="S104" s="223" t="n"/>
      <c r="T104" s="223" t="n"/>
      <c r="U104" s="86" t="n"/>
      <c r="V104" s="86" t="n"/>
      <c r="W104" s="223" t="n"/>
      <c r="X104" s="223" t="n"/>
      <c r="Y104" s="223" t="n"/>
      <c r="Z104" s="109" t="n"/>
      <c r="AA104" s="241" t="n"/>
      <c r="AB104" s="237" t="n"/>
    </row>
    <row r="105" ht="15" customHeight="1" s="283">
      <c r="A105" s="279" t="n"/>
      <c r="B105" s="222" t="n"/>
      <c r="C105" s="223" t="n"/>
      <c r="D105" s="223" t="n"/>
      <c r="E105" s="223" t="n"/>
      <c r="F105" s="223" t="n"/>
      <c r="G105" s="223" t="n"/>
      <c r="H105" s="223" t="n"/>
      <c r="I105" s="223" t="n"/>
      <c r="J105" s="86" t="n"/>
      <c r="K105" s="223" t="n"/>
      <c r="L105" s="223" t="n"/>
      <c r="M105" s="223" t="n"/>
      <c r="N105" s="223" t="n"/>
      <c r="O105" s="223" t="n"/>
      <c r="P105" s="223" t="n"/>
      <c r="Q105" s="223" t="n"/>
      <c r="R105" s="223" t="n"/>
      <c r="S105" s="223" t="n"/>
      <c r="T105" s="223" t="n"/>
      <c r="U105" s="86" t="n"/>
      <c r="V105" s="86" t="n"/>
      <c r="W105" s="223" t="n"/>
      <c r="X105" s="223" t="n"/>
      <c r="Y105" s="223" t="n"/>
      <c r="Z105" s="109" t="n"/>
      <c r="AA105" s="241" t="n"/>
      <c r="AB105" s="237" t="n"/>
    </row>
    <row r="106" ht="15" customHeight="1" s="283">
      <c r="A106" s="279" t="n"/>
      <c r="B106" s="222" t="n"/>
      <c r="C106" s="223" t="n"/>
      <c r="D106" s="223" t="n"/>
      <c r="E106" s="223" t="n"/>
      <c r="F106" s="223" t="n"/>
      <c r="G106" s="223" t="n"/>
      <c r="H106" s="223" t="n"/>
      <c r="I106" s="223" t="n"/>
      <c r="J106" s="86" t="n"/>
      <c r="K106" s="223" t="n"/>
      <c r="L106" s="223" t="n"/>
      <c r="M106" s="223" t="n"/>
      <c r="N106" s="223" t="n"/>
      <c r="O106" s="223" t="n"/>
      <c r="P106" s="223" t="n"/>
      <c r="Q106" s="223" t="n"/>
      <c r="R106" s="223" t="n"/>
      <c r="S106" s="223" t="n"/>
      <c r="T106" s="223" t="n"/>
      <c r="U106" s="86" t="n"/>
      <c r="V106" s="86" t="n"/>
      <c r="W106" s="223" t="n"/>
      <c r="X106" s="223" t="n"/>
      <c r="Y106" s="223" t="n"/>
      <c r="Z106" s="109" t="n"/>
      <c r="AA106" s="241" t="n"/>
      <c r="AB106" s="237" t="n"/>
    </row>
    <row r="107" ht="15" customHeight="1" s="283">
      <c r="A107" s="279" t="n"/>
      <c r="B107" s="222" t="n"/>
      <c r="C107" s="223" t="n"/>
      <c r="D107" s="223" t="n"/>
      <c r="E107" s="223" t="n"/>
      <c r="F107" s="223" t="n"/>
      <c r="G107" s="223" t="n"/>
      <c r="H107" s="223" t="n"/>
      <c r="I107" s="223" t="n"/>
      <c r="J107" s="86" t="n"/>
      <c r="K107" s="223" t="n"/>
      <c r="L107" s="223" t="n"/>
      <c r="M107" s="223" t="n"/>
      <c r="N107" s="223" t="n"/>
      <c r="O107" s="223" t="n"/>
      <c r="P107" s="223" t="n"/>
      <c r="Q107" s="223" t="n"/>
      <c r="R107" s="223" t="n"/>
      <c r="S107" s="223" t="n"/>
      <c r="T107" s="223" t="n"/>
      <c r="U107" s="86" t="n"/>
      <c r="V107" s="86" t="n"/>
      <c r="W107" s="223" t="n"/>
      <c r="X107" s="223" t="n"/>
      <c r="Y107" s="223" t="n"/>
      <c r="Z107" s="109" t="n"/>
      <c r="AA107" s="241" t="n"/>
      <c r="AB107" s="237" t="n"/>
    </row>
    <row r="108" ht="15" customHeight="1" s="283">
      <c r="A108" s="279" t="n"/>
      <c r="B108" s="222" t="n"/>
      <c r="C108" s="223" t="n"/>
      <c r="D108" s="223" t="n"/>
      <c r="E108" s="223" t="n"/>
      <c r="F108" s="223" t="n"/>
      <c r="G108" s="223" t="n"/>
      <c r="H108" s="223" t="n"/>
      <c r="I108" s="223" t="n"/>
      <c r="J108" s="86" t="n"/>
      <c r="K108" s="223" t="n"/>
      <c r="L108" s="223" t="n"/>
      <c r="M108" s="223" t="n"/>
      <c r="N108" s="223" t="n"/>
      <c r="O108" s="223" t="n"/>
      <c r="P108" s="223" t="n"/>
      <c r="Q108" s="223" t="n"/>
      <c r="R108" s="223" t="n"/>
      <c r="S108" s="223" t="n"/>
      <c r="T108" s="223" t="n"/>
      <c r="U108" s="86" t="n"/>
      <c r="V108" s="86" t="n"/>
      <c r="W108" s="223" t="n"/>
      <c r="X108" s="223" t="n"/>
      <c r="Y108" s="223" t="n"/>
      <c r="Z108" s="109" t="n"/>
      <c r="AA108" s="241" t="n"/>
      <c r="AB108" s="237" t="n"/>
    </row>
    <row r="109" ht="15" customHeight="1" s="283">
      <c r="A109" s="279" t="n"/>
      <c r="B109" s="222" t="n"/>
      <c r="C109" s="223" t="n"/>
      <c r="D109" s="223" t="n"/>
      <c r="E109" s="223" t="n"/>
      <c r="F109" s="223" t="n"/>
      <c r="G109" s="223" t="n"/>
      <c r="H109" s="223" t="n"/>
      <c r="I109" s="223" t="n"/>
      <c r="J109" s="86" t="n"/>
      <c r="K109" s="223" t="n"/>
      <c r="L109" s="223" t="n"/>
      <c r="M109" s="223" t="n"/>
      <c r="N109" s="223" t="n"/>
      <c r="O109" s="223" t="n"/>
      <c r="P109" s="223" t="n"/>
      <c r="Q109" s="223" t="n"/>
      <c r="R109" s="223" t="n"/>
      <c r="S109" s="223" t="n"/>
      <c r="T109" s="223" t="n"/>
      <c r="U109" s="86" t="n"/>
      <c r="V109" s="86" t="n"/>
      <c r="W109" s="223" t="n"/>
      <c r="X109" s="223" t="n"/>
      <c r="Y109" s="223" t="n"/>
      <c r="Z109" s="109" t="n"/>
      <c r="AA109" s="241" t="n"/>
      <c r="AB109" s="237" t="n"/>
    </row>
    <row r="110" ht="15" customHeight="1" s="283">
      <c r="A110" s="279" t="n"/>
      <c r="B110" s="222" t="n"/>
      <c r="C110" s="223" t="n"/>
      <c r="D110" s="223" t="n"/>
      <c r="E110" s="223" t="n"/>
      <c r="F110" s="223" t="n"/>
      <c r="G110" s="223" t="n"/>
      <c r="H110" s="223" t="n"/>
      <c r="I110" s="223" t="n"/>
      <c r="J110" s="86" t="n"/>
      <c r="K110" s="223" t="n"/>
      <c r="L110" s="223" t="n"/>
      <c r="M110" s="223" t="n"/>
      <c r="N110" s="223" t="n"/>
      <c r="O110" s="223" t="n"/>
      <c r="P110" s="223" t="n"/>
      <c r="Q110" s="223" t="n"/>
      <c r="R110" s="223" t="n"/>
      <c r="S110" s="223" t="n"/>
      <c r="T110" s="223" t="n"/>
      <c r="U110" s="86" t="n"/>
      <c r="V110" s="86" t="n"/>
      <c r="W110" s="223" t="n"/>
      <c r="X110" s="223" t="n"/>
      <c r="Y110" s="223" t="n"/>
      <c r="Z110" s="109" t="n"/>
      <c r="AA110" s="241" t="n"/>
      <c r="AB110" s="237" t="n"/>
    </row>
    <row r="111" ht="15" customHeight="1" s="283">
      <c r="A111" s="279" t="n"/>
      <c r="B111" s="222" t="n"/>
      <c r="C111" s="223" t="n"/>
      <c r="D111" s="223" t="n"/>
      <c r="E111" s="223" t="n"/>
      <c r="F111" s="223" t="n"/>
      <c r="G111" s="223" t="n"/>
      <c r="H111" s="223" t="n"/>
      <c r="I111" s="223" t="n"/>
      <c r="J111" s="86" t="n"/>
      <c r="K111" s="223" t="n"/>
      <c r="L111" s="223" t="n"/>
      <c r="M111" s="223" t="n"/>
      <c r="N111" s="223" t="n"/>
      <c r="O111" s="223" t="n"/>
      <c r="P111" s="223" t="n"/>
      <c r="Q111" s="223" t="n"/>
      <c r="R111" s="223" t="n"/>
      <c r="S111" s="223" t="n"/>
      <c r="T111" s="223" t="n"/>
      <c r="U111" s="86" t="n"/>
      <c r="V111" s="86" t="n"/>
      <c r="W111" s="223" t="n"/>
      <c r="X111" s="223" t="n"/>
      <c r="Y111" s="223" t="n"/>
      <c r="Z111" s="109" t="n"/>
      <c r="AA111" s="241" t="n"/>
      <c r="AB111" s="237" t="n"/>
    </row>
    <row r="112" ht="15" customHeight="1" s="283">
      <c r="A112" s="279" t="n"/>
      <c r="B112" s="222" t="n"/>
      <c r="C112" s="223" t="n"/>
      <c r="D112" s="223" t="n"/>
      <c r="E112" s="223" t="n"/>
      <c r="F112" s="223" t="n"/>
      <c r="G112" s="223" t="n"/>
      <c r="H112" s="223" t="n"/>
      <c r="I112" s="223" t="n"/>
      <c r="J112" s="86" t="n"/>
      <c r="K112" s="223" t="n"/>
      <c r="L112" s="223" t="n"/>
      <c r="M112" s="223" t="n"/>
      <c r="N112" s="223" t="n"/>
      <c r="O112" s="223" t="n"/>
      <c r="P112" s="223" t="n"/>
      <c r="Q112" s="223" t="n"/>
      <c r="R112" s="223" t="n"/>
      <c r="S112" s="223" t="n"/>
      <c r="T112" s="223" t="n"/>
      <c r="U112" s="86" t="n"/>
      <c r="V112" s="86" t="n"/>
      <c r="W112" s="223" t="n"/>
      <c r="X112" s="223" t="n"/>
      <c r="Y112" s="223" t="n"/>
      <c r="Z112" s="109" t="n"/>
      <c r="AA112" s="241" t="n"/>
      <c r="AB112" s="237" t="n"/>
    </row>
    <row r="113" ht="15" customHeight="1" s="283">
      <c r="A113" s="279" t="n"/>
      <c r="B113" s="222" t="n"/>
      <c r="C113" s="223" t="n"/>
      <c r="D113" s="223" t="n"/>
      <c r="E113" s="223" t="n"/>
      <c r="F113" s="223" t="n"/>
      <c r="G113" s="223" t="n"/>
      <c r="H113" s="223" t="n"/>
      <c r="I113" s="223" t="n"/>
      <c r="J113" s="86" t="n"/>
      <c r="K113" s="223" t="n"/>
      <c r="L113" s="223" t="n"/>
      <c r="M113" s="223" t="n"/>
      <c r="N113" s="223" t="n"/>
      <c r="O113" s="223" t="n"/>
      <c r="P113" s="223" t="n"/>
      <c r="Q113" s="223" t="n"/>
      <c r="R113" s="223" t="n"/>
      <c r="S113" s="223" t="n"/>
      <c r="T113" s="223" t="n"/>
      <c r="U113" s="86" t="n"/>
      <c r="V113" s="86" t="n"/>
      <c r="W113" s="223" t="n"/>
      <c r="X113" s="223" t="n"/>
      <c r="Y113" s="223" t="n"/>
      <c r="Z113" s="109" t="n"/>
      <c r="AA113" s="241" t="n"/>
      <c r="AB113" s="237" t="n"/>
    </row>
    <row r="114" ht="15" customHeight="1" s="283">
      <c r="A114" s="279" t="n"/>
      <c r="B114" s="222" t="n"/>
      <c r="C114" s="223" t="n"/>
      <c r="D114" s="223" t="n"/>
      <c r="E114" s="223" t="n"/>
      <c r="F114" s="223" t="n"/>
      <c r="G114" s="223" t="n"/>
      <c r="H114" s="223" t="n"/>
      <c r="I114" s="223" t="n"/>
      <c r="J114" s="86" t="n"/>
      <c r="K114" s="223" t="n"/>
      <c r="L114" s="223" t="n"/>
      <c r="M114" s="223" t="n"/>
      <c r="N114" s="223" t="n"/>
      <c r="O114" s="223" t="n"/>
      <c r="P114" s="223" t="n"/>
      <c r="Q114" s="223" t="n"/>
      <c r="R114" s="223" t="n"/>
      <c r="S114" s="223" t="n"/>
      <c r="T114" s="223" t="n"/>
      <c r="U114" s="86" t="n"/>
      <c r="V114" s="86" t="n"/>
      <c r="W114" s="223" t="n"/>
      <c r="X114" s="223" t="n"/>
      <c r="Y114" s="223" t="n"/>
      <c r="Z114" s="109" t="n"/>
      <c r="AA114" s="241" t="n"/>
      <c r="AB114" s="237" t="n"/>
    </row>
    <row r="115" ht="15" customHeight="1" s="283">
      <c r="A115" s="279" t="n"/>
      <c r="B115" s="222" t="n"/>
      <c r="C115" s="223" t="n"/>
      <c r="D115" s="223" t="n"/>
      <c r="E115" s="223" t="n"/>
      <c r="F115" s="223" t="n"/>
      <c r="G115" s="223" t="n"/>
      <c r="H115" s="223" t="n"/>
      <c r="I115" s="223" t="n"/>
      <c r="J115" s="86" t="n"/>
      <c r="K115" s="223" t="n"/>
      <c r="L115" s="223" t="n"/>
      <c r="M115" s="223" t="n"/>
      <c r="N115" s="223" t="n"/>
      <c r="O115" s="223" t="n"/>
      <c r="P115" s="223" t="n"/>
      <c r="Q115" s="223" t="n"/>
      <c r="R115" s="223" t="n"/>
      <c r="S115" s="223" t="n"/>
      <c r="T115" s="223" t="n"/>
      <c r="U115" s="86" t="n"/>
      <c r="V115" s="86" t="n"/>
      <c r="W115" s="223" t="n"/>
      <c r="X115" s="223" t="n"/>
      <c r="Y115" s="223" t="n"/>
      <c r="Z115" s="109" t="n"/>
      <c r="AA115" s="241" t="n"/>
      <c r="AB115" s="237" t="n"/>
    </row>
    <row r="116" ht="15" customHeight="1" s="283">
      <c r="A116" s="279" t="n"/>
      <c r="B116" s="222" t="n"/>
      <c r="C116" s="223" t="n"/>
      <c r="D116" s="223" t="n"/>
      <c r="E116" s="223" t="n"/>
      <c r="F116" s="223" t="n"/>
      <c r="G116" s="223" t="n"/>
      <c r="H116" s="223" t="n"/>
      <c r="I116" s="223" t="n"/>
      <c r="J116" s="86" t="n"/>
      <c r="K116" s="223" t="n"/>
      <c r="L116" s="223" t="n"/>
      <c r="M116" s="223" t="n"/>
      <c r="N116" s="223" t="n"/>
      <c r="O116" s="223" t="n"/>
      <c r="P116" s="223" t="n"/>
      <c r="Q116" s="223" t="n"/>
      <c r="R116" s="223" t="n"/>
      <c r="S116" s="223" t="n"/>
      <c r="T116" s="223" t="n"/>
      <c r="U116" s="86" t="n"/>
      <c r="V116" s="86" t="n"/>
      <c r="W116" s="223" t="n"/>
      <c r="X116" s="223" t="n"/>
      <c r="Y116" s="223" t="n"/>
      <c r="Z116" s="109" t="n"/>
      <c r="AA116" s="241" t="n"/>
      <c r="AB116" s="237" t="n"/>
    </row>
    <row r="117" ht="15" customHeight="1" s="283">
      <c r="A117" s="279" t="n"/>
      <c r="B117" s="222" t="n"/>
      <c r="C117" s="223" t="n"/>
      <c r="D117" s="223" t="n"/>
      <c r="E117" s="223" t="n"/>
      <c r="F117" s="223" t="n"/>
      <c r="G117" s="223" t="n"/>
      <c r="H117" s="223" t="n"/>
      <c r="I117" s="223" t="n"/>
      <c r="J117" s="86" t="n"/>
      <c r="K117" s="223" t="n"/>
      <c r="L117" s="223" t="n"/>
      <c r="M117" s="223" t="n"/>
      <c r="N117" s="223" t="n"/>
      <c r="O117" s="223" t="n"/>
      <c r="P117" s="223" t="n"/>
      <c r="Q117" s="223" t="n"/>
      <c r="R117" s="223" t="n"/>
      <c r="S117" s="223" t="n"/>
      <c r="T117" s="223" t="n"/>
      <c r="U117" s="86" t="n"/>
      <c r="V117" s="86" t="n"/>
      <c r="W117" s="223" t="n"/>
      <c r="X117" s="223" t="n"/>
      <c r="Y117" s="223" t="n"/>
      <c r="Z117" s="109" t="n"/>
      <c r="AA117" s="241" t="n"/>
      <c r="AB117" s="237" t="n"/>
    </row>
    <row r="118" ht="15" customHeight="1" s="283">
      <c r="A118" s="279" t="n"/>
      <c r="B118" s="222" t="n"/>
      <c r="C118" s="223" t="n"/>
      <c r="D118" s="223" t="n"/>
      <c r="E118" s="223" t="n"/>
      <c r="F118" s="223" t="n"/>
      <c r="G118" s="223" t="n"/>
      <c r="H118" s="223" t="n"/>
      <c r="I118" s="223" t="n"/>
      <c r="J118" s="86" t="n"/>
      <c r="K118" s="223" t="n"/>
      <c r="L118" s="223" t="n"/>
      <c r="M118" s="223" t="n"/>
      <c r="N118" s="223" t="n"/>
      <c r="O118" s="223" t="n"/>
      <c r="P118" s="223" t="n"/>
      <c r="Q118" s="223" t="n"/>
      <c r="R118" s="223" t="n"/>
      <c r="S118" s="223" t="n"/>
      <c r="T118" s="223" t="n"/>
      <c r="U118" s="86" t="n"/>
      <c r="V118" s="86" t="n"/>
      <c r="W118" s="223" t="n"/>
      <c r="X118" s="223" t="n"/>
      <c r="Y118" s="223" t="n"/>
      <c r="Z118" s="109" t="n"/>
      <c r="AA118" s="241" t="n"/>
      <c r="AB118" s="237" t="n"/>
    </row>
    <row r="119" ht="15" customHeight="1" s="283">
      <c r="A119" s="279" t="n"/>
      <c r="B119" s="222" t="n"/>
      <c r="C119" s="223" t="n"/>
      <c r="D119" s="223" t="n"/>
      <c r="E119" s="223" t="n"/>
      <c r="F119" s="223" t="n"/>
      <c r="G119" s="223" t="n"/>
      <c r="H119" s="223" t="n"/>
      <c r="I119" s="223" t="n"/>
      <c r="J119" s="86" t="n"/>
      <c r="K119" s="223" t="n"/>
      <c r="L119" s="223" t="n"/>
      <c r="M119" s="223" t="n"/>
      <c r="N119" s="223" t="n"/>
      <c r="O119" s="223" t="n"/>
      <c r="P119" s="223" t="n"/>
      <c r="Q119" s="223" t="n"/>
      <c r="R119" s="223" t="n"/>
      <c r="S119" s="223" t="n"/>
      <c r="T119" s="223" t="n"/>
      <c r="U119" s="86" t="n"/>
      <c r="V119" s="86" t="n"/>
      <c r="W119" s="223" t="n"/>
      <c r="X119" s="223" t="n"/>
      <c r="Y119" s="223" t="n"/>
      <c r="Z119" s="109" t="n"/>
      <c r="AA119" s="241" t="n"/>
      <c r="AB119" s="237" t="n"/>
    </row>
    <row r="120" ht="15" customHeight="1" s="283">
      <c r="A120" s="279" t="n"/>
      <c r="B120" s="222" t="n"/>
      <c r="C120" s="223" t="n"/>
      <c r="D120" s="223" t="n"/>
      <c r="E120" s="223" t="n"/>
      <c r="F120" s="223" t="n"/>
      <c r="G120" s="223" t="n"/>
      <c r="H120" s="223" t="n"/>
      <c r="I120" s="223" t="n"/>
      <c r="J120" s="86" t="n"/>
      <c r="K120" s="223" t="n"/>
      <c r="L120" s="223" t="n"/>
      <c r="M120" s="223" t="n"/>
      <c r="N120" s="223" t="n"/>
      <c r="O120" s="223" t="n"/>
      <c r="P120" s="223" t="n"/>
      <c r="Q120" s="223" t="n"/>
      <c r="R120" s="223" t="n"/>
      <c r="S120" s="223" t="n"/>
      <c r="T120" s="223" t="n"/>
      <c r="U120" s="86" t="n"/>
      <c r="V120" s="86" t="n"/>
      <c r="W120" s="223" t="n"/>
      <c r="X120" s="223" t="n"/>
      <c r="Y120" s="223" t="n"/>
      <c r="Z120" s="109" t="n"/>
      <c r="AA120" s="241" t="n"/>
      <c r="AB120" s="237" t="n"/>
    </row>
    <row r="121" ht="15" customHeight="1" s="283">
      <c r="A121" s="279" t="n"/>
      <c r="B121" s="222" t="n"/>
      <c r="C121" s="223" t="n"/>
      <c r="D121" s="223" t="n"/>
      <c r="E121" s="223" t="n"/>
      <c r="F121" s="223" t="n"/>
      <c r="G121" s="223" t="n"/>
      <c r="H121" s="223" t="n"/>
      <c r="I121" s="223" t="n"/>
      <c r="J121" s="86" t="n"/>
      <c r="K121" s="223" t="n"/>
      <c r="L121" s="223" t="n"/>
      <c r="M121" s="223" t="n"/>
      <c r="N121" s="223" t="n"/>
      <c r="O121" s="223" t="n"/>
      <c r="P121" s="223" t="n"/>
      <c r="Q121" s="223" t="n"/>
      <c r="R121" s="223" t="n"/>
      <c r="S121" s="223" t="n"/>
      <c r="T121" s="223" t="n"/>
      <c r="U121" s="86" t="n"/>
      <c r="V121" s="86" t="n"/>
      <c r="W121" s="223" t="n"/>
      <c r="X121" s="223" t="n"/>
      <c r="Y121" s="223" t="n"/>
      <c r="Z121" s="109" t="n"/>
      <c r="AA121" s="241" t="n"/>
      <c r="AB121" s="237" t="n"/>
    </row>
    <row r="122" ht="15" customHeight="1" s="283">
      <c r="A122" s="279" t="n"/>
      <c r="B122" s="222" t="n"/>
      <c r="C122" s="223" t="n"/>
      <c r="D122" s="223" t="n"/>
      <c r="E122" s="223" t="n"/>
      <c r="F122" s="223" t="n"/>
      <c r="G122" s="223" t="n"/>
      <c r="H122" s="223" t="n"/>
      <c r="I122" s="223" t="n"/>
      <c r="J122" s="86" t="n"/>
      <c r="K122" s="223" t="n"/>
      <c r="L122" s="223" t="n"/>
      <c r="M122" s="223" t="n"/>
      <c r="N122" s="223" t="n"/>
      <c r="O122" s="223" t="n"/>
      <c r="P122" s="223" t="n"/>
      <c r="Q122" s="223" t="n"/>
      <c r="R122" s="223" t="n"/>
      <c r="S122" s="223" t="n"/>
      <c r="T122" s="223" t="n"/>
      <c r="U122" s="86" t="n"/>
      <c r="V122" s="86" t="n"/>
      <c r="W122" s="223" t="n"/>
      <c r="X122" s="223" t="n"/>
      <c r="Y122" s="223" t="n"/>
      <c r="Z122" s="109" t="n"/>
      <c r="AA122" s="241" t="n"/>
      <c r="AB122" s="237" t="n"/>
    </row>
    <row r="123" ht="15" customHeight="1" s="283">
      <c r="A123" s="279" t="n"/>
      <c r="B123" s="222" t="n"/>
      <c r="C123" s="223" t="n"/>
      <c r="D123" s="223" t="n"/>
      <c r="E123" s="223" t="n"/>
      <c r="F123" s="223" t="n"/>
      <c r="G123" s="223" t="n"/>
      <c r="H123" s="223" t="n"/>
      <c r="I123" s="223" t="n"/>
      <c r="J123" s="86" t="n"/>
      <c r="K123" s="223" t="n"/>
      <c r="L123" s="223" t="n"/>
      <c r="M123" s="223" t="n"/>
      <c r="N123" s="223" t="n"/>
      <c r="O123" s="223" t="n"/>
      <c r="P123" s="223" t="n"/>
      <c r="Q123" s="223" t="n"/>
      <c r="R123" s="223" t="n"/>
      <c r="S123" s="223" t="n"/>
      <c r="T123" s="223" t="n"/>
      <c r="U123" s="86" t="n"/>
      <c r="V123" s="86" t="n"/>
      <c r="W123" s="223" t="n"/>
      <c r="X123" s="223" t="n"/>
      <c r="Y123" s="223" t="n"/>
      <c r="Z123" s="109" t="n"/>
      <c r="AA123" s="241" t="n"/>
      <c r="AB123" s="237" t="n"/>
    </row>
    <row r="124" ht="15" customHeight="1" s="283">
      <c r="A124" s="279" t="n"/>
      <c r="B124" s="222" t="n"/>
      <c r="C124" s="223" t="n"/>
      <c r="D124" s="223" t="n"/>
      <c r="E124" s="223" t="n"/>
      <c r="F124" s="223" t="n"/>
      <c r="G124" s="223" t="n"/>
      <c r="H124" s="223" t="n"/>
      <c r="I124" s="223" t="n"/>
      <c r="J124" s="86" t="n"/>
      <c r="K124" s="223" t="n"/>
      <c r="L124" s="223" t="n"/>
      <c r="M124" s="223" t="n"/>
      <c r="N124" s="223" t="n"/>
      <c r="O124" s="223" t="n"/>
      <c r="P124" s="223" t="n"/>
      <c r="Q124" s="223" t="n"/>
      <c r="R124" s="223" t="n"/>
      <c r="S124" s="223" t="n"/>
      <c r="T124" s="223" t="n"/>
      <c r="U124" s="86" t="n"/>
      <c r="V124" s="86" t="n"/>
      <c r="W124" s="223" t="n"/>
      <c r="X124" s="223" t="n"/>
      <c r="Y124" s="223" t="n"/>
      <c r="Z124" s="109" t="n"/>
      <c r="AA124" s="241" t="n"/>
      <c r="AB124" s="237" t="n"/>
    </row>
    <row r="125" ht="15" customHeight="1" s="283">
      <c r="A125" s="279" t="n"/>
      <c r="B125" s="222" t="n"/>
      <c r="C125" s="223" t="n"/>
      <c r="D125" s="223" t="n"/>
      <c r="E125" s="223" t="n"/>
      <c r="F125" s="223" t="n"/>
      <c r="G125" s="223" t="n"/>
      <c r="H125" s="223" t="n"/>
      <c r="I125" s="223" t="n"/>
      <c r="J125" s="86" t="n"/>
      <c r="K125" s="223" t="n"/>
      <c r="L125" s="223" t="n"/>
      <c r="M125" s="223" t="n"/>
      <c r="N125" s="223" t="n"/>
      <c r="O125" s="223" t="n"/>
      <c r="P125" s="223" t="n"/>
      <c r="Q125" s="223" t="n"/>
      <c r="R125" s="223" t="n"/>
      <c r="S125" s="223" t="n"/>
      <c r="T125" s="223" t="n"/>
      <c r="U125" s="86" t="n"/>
      <c r="V125" s="86" t="n"/>
      <c r="W125" s="223" t="n"/>
      <c r="X125" s="223" t="n"/>
      <c r="Y125" s="223" t="n"/>
      <c r="Z125" s="109" t="n"/>
      <c r="AA125" s="241" t="n"/>
      <c r="AB125" s="237" t="n"/>
    </row>
    <row r="126" ht="15" customHeight="1" s="283">
      <c r="A126" s="279" t="n"/>
      <c r="B126" s="222" t="n"/>
      <c r="C126" s="223" t="n"/>
      <c r="D126" s="223" t="n"/>
      <c r="E126" s="223" t="n"/>
      <c r="F126" s="223" t="n"/>
      <c r="G126" s="223" t="n"/>
      <c r="H126" s="223" t="n"/>
      <c r="I126" s="223" t="n"/>
      <c r="J126" s="86" t="n"/>
      <c r="K126" s="223" t="n"/>
      <c r="L126" s="223" t="n"/>
      <c r="M126" s="223" t="n"/>
      <c r="N126" s="223" t="n"/>
      <c r="O126" s="223" t="n"/>
      <c r="P126" s="223" t="n"/>
      <c r="Q126" s="223" t="n"/>
      <c r="R126" s="223" t="n"/>
      <c r="S126" s="223" t="n"/>
      <c r="T126" s="223" t="n"/>
      <c r="U126" s="86" t="n"/>
      <c r="V126" s="86" t="n"/>
      <c r="W126" s="223" t="n"/>
      <c r="X126" s="223" t="n"/>
      <c r="Y126" s="223" t="n"/>
      <c r="Z126" s="109" t="n"/>
      <c r="AA126" s="241" t="n"/>
      <c r="AB126" s="237" t="n"/>
    </row>
    <row r="127" ht="15" customHeight="1" s="283">
      <c r="A127" s="279" t="n"/>
      <c r="B127" s="222" t="n"/>
      <c r="C127" s="223" t="n"/>
      <c r="D127" s="223" t="n"/>
      <c r="E127" s="223" t="n"/>
      <c r="F127" s="223" t="n"/>
      <c r="G127" s="223" t="n"/>
      <c r="H127" s="223" t="n"/>
      <c r="I127" s="223" t="n"/>
      <c r="J127" s="86" t="n"/>
      <c r="K127" s="223" t="n"/>
      <c r="L127" s="223" t="n"/>
      <c r="M127" s="223" t="n"/>
      <c r="N127" s="223" t="n"/>
      <c r="O127" s="223" t="n"/>
      <c r="P127" s="223" t="n"/>
      <c r="Q127" s="223" t="n"/>
      <c r="R127" s="223" t="n"/>
      <c r="S127" s="223" t="n"/>
      <c r="T127" s="223" t="n"/>
      <c r="U127" s="86" t="n"/>
      <c r="V127" s="86" t="n"/>
      <c r="W127" s="223" t="n"/>
      <c r="X127" s="223" t="n"/>
      <c r="Y127" s="223" t="n"/>
      <c r="Z127" s="109" t="n"/>
      <c r="AA127" s="241" t="n"/>
      <c r="AB127" s="237" t="n"/>
    </row>
    <row r="128" ht="15" customHeight="1" s="283">
      <c r="A128" s="279" t="n"/>
      <c r="B128" s="222" t="n"/>
      <c r="C128" s="223" t="n"/>
      <c r="D128" s="223" t="n"/>
      <c r="E128" s="223" t="n"/>
      <c r="F128" s="223" t="n"/>
      <c r="G128" s="223" t="n"/>
      <c r="H128" s="223" t="n"/>
      <c r="I128" s="223" t="n"/>
      <c r="J128" s="86" t="n"/>
      <c r="K128" s="223" t="n"/>
      <c r="L128" s="223" t="n"/>
      <c r="M128" s="223" t="n"/>
      <c r="N128" s="223" t="n"/>
      <c r="O128" s="223" t="n"/>
      <c r="P128" s="223" t="n"/>
      <c r="Q128" s="223" t="n"/>
      <c r="R128" s="223" t="n"/>
      <c r="S128" s="223" t="n"/>
      <c r="T128" s="223" t="n"/>
      <c r="U128" s="86" t="n"/>
      <c r="V128" s="86" t="n"/>
      <c r="W128" s="223" t="n"/>
      <c r="X128" s="223" t="n"/>
      <c r="Y128" s="223" t="n"/>
      <c r="Z128" s="109" t="n"/>
      <c r="AA128" s="241" t="n"/>
      <c r="AB128" s="237" t="n"/>
    </row>
    <row r="129" ht="15" customHeight="1" s="283">
      <c r="A129" s="279" t="n"/>
      <c r="B129" s="222" t="n"/>
      <c r="C129" s="223" t="n"/>
      <c r="D129" s="223" t="n"/>
      <c r="E129" s="223" t="n"/>
      <c r="F129" s="223" t="n"/>
      <c r="G129" s="223" t="n"/>
      <c r="H129" s="223" t="n"/>
      <c r="I129" s="223" t="n"/>
      <c r="J129" s="86" t="n"/>
      <c r="K129" s="223" t="n"/>
      <c r="L129" s="223" t="n"/>
      <c r="M129" s="223" t="n"/>
      <c r="N129" s="223" t="n"/>
      <c r="O129" s="223" t="n"/>
      <c r="P129" s="223" t="n"/>
      <c r="Q129" s="223" t="n"/>
      <c r="R129" s="223" t="n"/>
      <c r="S129" s="223" t="n"/>
      <c r="T129" s="223" t="n"/>
      <c r="U129" s="86" t="n"/>
      <c r="V129" s="86" t="n"/>
      <c r="W129" s="223" t="n"/>
      <c r="X129" s="223" t="n"/>
      <c r="Y129" s="223" t="n"/>
      <c r="Z129" s="109" t="n"/>
      <c r="AA129" s="241" t="n"/>
      <c r="AB129" s="237" t="n"/>
    </row>
    <row r="130" ht="15" customHeight="1" s="283">
      <c r="A130" s="279" t="n"/>
      <c r="B130" s="222" t="n"/>
      <c r="C130" s="223" t="n"/>
      <c r="D130" s="223" t="n"/>
      <c r="E130" s="223" t="n"/>
      <c r="F130" s="223" t="n"/>
      <c r="G130" s="223" t="n"/>
      <c r="H130" s="223" t="n"/>
      <c r="I130" s="223" t="n"/>
      <c r="J130" s="86" t="n"/>
      <c r="K130" s="223" t="n"/>
      <c r="L130" s="223" t="n"/>
      <c r="M130" s="223" t="n"/>
      <c r="N130" s="223" t="n"/>
      <c r="O130" s="223" t="n"/>
      <c r="P130" s="223" t="n"/>
      <c r="Q130" s="223" t="n"/>
      <c r="R130" s="223" t="n"/>
      <c r="S130" s="223" t="n"/>
      <c r="T130" s="223" t="n"/>
      <c r="U130" s="86" t="n"/>
      <c r="V130" s="86" t="n"/>
      <c r="W130" s="223" t="n"/>
      <c r="X130" s="223" t="n"/>
      <c r="Y130" s="223" t="n"/>
      <c r="Z130" s="109" t="n"/>
      <c r="AA130" s="241" t="n"/>
      <c r="AB130" s="237" t="n"/>
    </row>
    <row r="131" ht="15" customHeight="1" s="283">
      <c r="A131" s="279" t="n"/>
      <c r="B131" s="222" t="n"/>
      <c r="C131" s="223" t="n"/>
      <c r="D131" s="223" t="n"/>
      <c r="E131" s="223" t="n"/>
      <c r="F131" s="223" t="n"/>
      <c r="G131" s="223" t="n"/>
      <c r="H131" s="223" t="n"/>
      <c r="I131" s="223" t="n"/>
      <c r="J131" s="86" t="n"/>
      <c r="K131" s="223" t="n"/>
      <c r="L131" s="223" t="n"/>
      <c r="M131" s="223" t="n"/>
      <c r="N131" s="223" t="n"/>
      <c r="O131" s="223" t="n"/>
      <c r="P131" s="223" t="n"/>
      <c r="Q131" s="223" t="n"/>
      <c r="R131" s="223" t="n"/>
      <c r="S131" s="223" t="n"/>
      <c r="T131" s="223" t="n"/>
      <c r="U131" s="86" t="n"/>
      <c r="V131" s="86" t="n"/>
      <c r="W131" s="223" t="n"/>
      <c r="X131" s="223" t="n"/>
      <c r="Y131" s="223" t="n"/>
      <c r="Z131" s="109" t="n"/>
      <c r="AA131" s="241" t="n"/>
      <c r="AB131" s="237" t="n"/>
    </row>
    <row r="132" ht="15" customHeight="1" s="283">
      <c r="A132" s="279" t="n"/>
      <c r="B132" s="222" t="n"/>
      <c r="C132" s="223" t="n"/>
      <c r="D132" s="223" t="n"/>
      <c r="E132" s="223" t="n"/>
      <c r="F132" s="223" t="n"/>
      <c r="G132" s="223" t="n"/>
      <c r="H132" s="223" t="n"/>
      <c r="I132" s="223" t="n"/>
      <c r="J132" s="86" t="n"/>
      <c r="K132" s="223" t="n"/>
      <c r="L132" s="223" t="n"/>
      <c r="M132" s="223" t="n"/>
      <c r="N132" s="223" t="n"/>
      <c r="O132" s="223" t="n"/>
      <c r="P132" s="223" t="n"/>
      <c r="Q132" s="223" t="n"/>
      <c r="R132" s="223" t="n"/>
      <c r="S132" s="223" t="n"/>
      <c r="T132" s="223" t="n"/>
      <c r="U132" s="86" t="n"/>
      <c r="V132" s="86" t="n"/>
      <c r="W132" s="223" t="n"/>
      <c r="X132" s="223" t="n"/>
      <c r="Y132" s="223" t="n"/>
      <c r="Z132" s="109" t="n"/>
      <c r="AA132" s="241" t="n"/>
      <c r="AB132" s="237" t="n"/>
    </row>
    <row r="133" ht="15" customHeight="1" s="283">
      <c r="A133" s="279" t="n"/>
      <c r="B133" s="222" t="n"/>
      <c r="C133" s="223" t="n"/>
      <c r="D133" s="223" t="n"/>
      <c r="E133" s="223" t="n"/>
      <c r="F133" s="223" t="n"/>
      <c r="G133" s="223" t="n"/>
      <c r="H133" s="223" t="n"/>
      <c r="I133" s="223" t="n"/>
      <c r="J133" s="86" t="n"/>
      <c r="K133" s="223" t="n"/>
      <c r="L133" s="223" t="n"/>
      <c r="M133" s="223" t="n"/>
      <c r="N133" s="223" t="n"/>
      <c r="O133" s="223" t="n"/>
      <c r="P133" s="223" t="n"/>
      <c r="Q133" s="223" t="n"/>
      <c r="R133" s="223" t="n"/>
      <c r="S133" s="223" t="n"/>
      <c r="T133" s="223" t="n"/>
      <c r="U133" s="86" t="n"/>
      <c r="V133" s="86" t="n"/>
      <c r="W133" s="223" t="n"/>
      <c r="X133" s="223" t="n"/>
      <c r="Y133" s="223" t="n"/>
      <c r="Z133" s="109" t="n"/>
      <c r="AA133" s="241" t="n"/>
      <c r="AB133" s="237" t="n"/>
    </row>
    <row r="134" ht="15" customHeight="1" s="283">
      <c r="A134" s="279" t="n"/>
      <c r="B134" s="222" t="n"/>
      <c r="C134" s="223" t="n"/>
      <c r="D134" s="223" t="n"/>
      <c r="E134" s="223" t="n"/>
      <c r="F134" s="223" t="n"/>
      <c r="G134" s="223" t="n"/>
      <c r="H134" s="223" t="n"/>
      <c r="I134" s="223" t="n"/>
      <c r="J134" s="86" t="n"/>
      <c r="K134" s="223" t="n"/>
      <c r="L134" s="223" t="n"/>
      <c r="M134" s="223" t="n"/>
      <c r="N134" s="223" t="n"/>
      <c r="O134" s="223" t="n"/>
      <c r="P134" s="223" t="n"/>
      <c r="Q134" s="223" t="n"/>
      <c r="R134" s="223" t="n"/>
      <c r="S134" s="223" t="n"/>
      <c r="T134" s="223" t="n"/>
      <c r="U134" s="86" t="n"/>
      <c r="V134" s="86" t="n"/>
      <c r="W134" s="223" t="n"/>
      <c r="X134" s="223" t="n"/>
      <c r="Y134" s="223" t="n"/>
      <c r="Z134" s="109" t="n"/>
      <c r="AA134" s="241" t="n"/>
      <c r="AB134" s="237" t="n"/>
    </row>
    <row r="135" ht="15" customHeight="1" s="283">
      <c r="A135" s="279" t="n"/>
      <c r="B135" s="222" t="n"/>
      <c r="C135" s="223" t="n"/>
      <c r="D135" s="223" t="n"/>
      <c r="E135" s="223" t="n"/>
      <c r="F135" s="223" t="n"/>
      <c r="G135" s="223" t="n"/>
      <c r="H135" s="223" t="n"/>
      <c r="I135" s="223" t="n"/>
      <c r="J135" s="86" t="n"/>
      <c r="K135" s="223" t="n"/>
      <c r="L135" s="223" t="n"/>
      <c r="M135" s="223" t="n"/>
      <c r="N135" s="223" t="n"/>
      <c r="O135" s="223" t="n"/>
      <c r="P135" s="223" t="n"/>
      <c r="Q135" s="223" t="n"/>
      <c r="R135" s="223" t="n"/>
      <c r="S135" s="223" t="n"/>
      <c r="T135" s="223" t="n"/>
      <c r="U135" s="86" t="n"/>
      <c r="V135" s="86" t="n"/>
      <c r="W135" s="223" t="n"/>
      <c r="X135" s="223" t="n"/>
      <c r="Y135" s="223" t="n"/>
      <c r="Z135" s="109" t="n"/>
      <c r="AA135" s="241" t="n"/>
      <c r="AB135" s="237" t="n"/>
    </row>
    <row r="136" ht="15" customHeight="1" s="283">
      <c r="A136" s="279" t="n"/>
      <c r="B136" s="222" t="n"/>
      <c r="C136" s="223" t="n"/>
      <c r="D136" s="223" t="n"/>
      <c r="E136" s="223" t="n"/>
      <c r="F136" s="223" t="n"/>
      <c r="G136" s="223" t="n"/>
      <c r="H136" s="223" t="n"/>
      <c r="I136" s="223" t="n"/>
      <c r="J136" s="86" t="n"/>
      <c r="K136" s="223" t="n"/>
      <c r="L136" s="223" t="n"/>
      <c r="M136" s="223" t="n"/>
      <c r="N136" s="223" t="n"/>
      <c r="O136" s="223" t="n"/>
      <c r="P136" s="223" t="n"/>
      <c r="Q136" s="223" t="n"/>
      <c r="R136" s="223" t="n"/>
      <c r="S136" s="223" t="n"/>
      <c r="T136" s="223" t="n"/>
      <c r="U136" s="86" t="n"/>
      <c r="V136" s="86" t="n"/>
      <c r="W136" s="223" t="n"/>
      <c r="X136" s="223" t="n"/>
      <c r="Y136" s="223" t="n"/>
      <c r="Z136" s="109" t="n"/>
      <c r="AA136" s="241" t="n"/>
      <c r="AB136" s="237" t="n"/>
    </row>
    <row r="137" ht="15" customHeight="1" s="283">
      <c r="A137" s="279" t="n"/>
      <c r="B137" s="222" t="n"/>
      <c r="C137" s="223" t="n"/>
      <c r="D137" s="223" t="n"/>
      <c r="E137" s="223" t="n"/>
      <c r="F137" s="223" t="n"/>
      <c r="G137" s="223" t="n"/>
      <c r="H137" s="223" t="n"/>
      <c r="I137" s="223" t="n"/>
      <c r="J137" s="86" t="n"/>
      <c r="K137" s="223" t="n"/>
      <c r="L137" s="223" t="n"/>
      <c r="M137" s="223" t="n"/>
      <c r="N137" s="223" t="n"/>
      <c r="O137" s="223" t="n"/>
      <c r="P137" s="223" t="n"/>
      <c r="Q137" s="223" t="n"/>
      <c r="R137" s="223" t="n"/>
      <c r="S137" s="223" t="n"/>
      <c r="T137" s="223" t="n"/>
      <c r="U137" s="86" t="n"/>
      <c r="V137" s="86" t="n"/>
      <c r="W137" s="223" t="n"/>
      <c r="X137" s="223" t="n"/>
      <c r="Y137" s="223" t="n"/>
      <c r="Z137" s="109" t="n"/>
      <c r="AA137" s="241" t="n"/>
      <c r="AB137" s="237" t="n"/>
    </row>
    <row r="138" ht="15" customHeight="1" s="283">
      <c r="A138" s="279" t="n"/>
      <c r="B138" s="222" t="n"/>
      <c r="C138" s="223" t="n"/>
      <c r="D138" s="223" t="n"/>
      <c r="E138" s="223" t="n"/>
      <c r="F138" s="223" t="n"/>
      <c r="G138" s="223" t="n"/>
      <c r="H138" s="223" t="n"/>
      <c r="I138" s="223" t="n"/>
      <c r="J138" s="86" t="n"/>
      <c r="K138" s="223" t="n"/>
      <c r="L138" s="223" t="n"/>
      <c r="M138" s="223" t="n"/>
      <c r="N138" s="223" t="n"/>
      <c r="O138" s="223" t="n"/>
      <c r="P138" s="223" t="n"/>
      <c r="Q138" s="223" t="n"/>
      <c r="R138" s="223" t="n"/>
      <c r="S138" s="223" t="n"/>
      <c r="T138" s="223" t="n"/>
      <c r="U138" s="86" t="n"/>
      <c r="V138" s="86" t="n"/>
      <c r="W138" s="223" t="n"/>
      <c r="X138" s="223" t="n"/>
      <c r="Y138" s="223" t="n"/>
      <c r="Z138" s="109" t="n"/>
      <c r="AA138" s="241" t="n"/>
      <c r="AB138" s="237" t="n"/>
    </row>
    <row r="139" ht="15" customHeight="1" s="283">
      <c r="A139" s="279" t="n"/>
      <c r="B139" s="222" t="n"/>
      <c r="C139" s="223" t="n"/>
      <c r="D139" s="223" t="n"/>
      <c r="E139" s="223" t="n"/>
      <c r="F139" s="223" t="n"/>
      <c r="G139" s="223" t="n"/>
      <c r="H139" s="223" t="n"/>
      <c r="I139" s="223" t="n"/>
      <c r="J139" s="86" t="n"/>
      <c r="K139" s="223" t="n"/>
      <c r="L139" s="223" t="n"/>
      <c r="M139" s="223" t="n"/>
      <c r="N139" s="223" t="n"/>
      <c r="O139" s="223" t="n"/>
      <c r="P139" s="223" t="n"/>
      <c r="Q139" s="223" t="n"/>
      <c r="R139" s="223" t="n"/>
      <c r="S139" s="223" t="n"/>
      <c r="T139" s="223" t="n"/>
      <c r="U139" s="86" t="n"/>
      <c r="V139" s="86" t="n"/>
      <c r="W139" s="223" t="n"/>
      <c r="X139" s="223" t="n"/>
      <c r="Y139" s="223" t="n"/>
      <c r="Z139" s="109" t="n"/>
      <c r="AA139" s="241" t="n"/>
      <c r="AB139" s="237" t="n"/>
    </row>
    <row r="140" ht="15" customHeight="1" s="283">
      <c r="A140" s="279" t="n"/>
      <c r="B140" s="222" t="n"/>
      <c r="C140" s="223" t="n"/>
      <c r="D140" s="223" t="n"/>
      <c r="E140" s="223" t="n"/>
      <c r="F140" s="223" t="n"/>
      <c r="G140" s="223" t="n"/>
      <c r="H140" s="223" t="n"/>
      <c r="I140" s="223" t="n"/>
      <c r="J140" s="86" t="n"/>
      <c r="K140" s="223" t="n"/>
      <c r="L140" s="223" t="n"/>
      <c r="M140" s="223" t="n"/>
      <c r="N140" s="223" t="n"/>
      <c r="O140" s="223" t="n"/>
      <c r="P140" s="223" t="n"/>
      <c r="Q140" s="223" t="n"/>
      <c r="R140" s="223" t="n"/>
      <c r="S140" s="223" t="n"/>
      <c r="T140" s="223" t="n"/>
      <c r="U140" s="86" t="n"/>
      <c r="V140" s="86" t="n"/>
      <c r="W140" s="223" t="n"/>
      <c r="X140" s="223" t="n"/>
      <c r="Y140" s="223" t="n"/>
      <c r="Z140" s="109" t="n"/>
      <c r="AA140" s="241" t="n"/>
      <c r="AB140" s="237" t="n"/>
    </row>
    <row r="141" ht="15" customHeight="1" s="283">
      <c r="A141" s="279" t="n"/>
      <c r="B141" s="222" t="n"/>
      <c r="C141" s="223" t="n"/>
      <c r="D141" s="223" t="n"/>
      <c r="E141" s="223" t="n"/>
      <c r="F141" s="223" t="n"/>
      <c r="G141" s="223" t="n"/>
      <c r="H141" s="223" t="n"/>
      <c r="I141" s="223" t="n"/>
      <c r="J141" s="86" t="n"/>
      <c r="K141" s="223" t="n"/>
      <c r="L141" s="223" t="n"/>
      <c r="M141" s="223" t="n"/>
      <c r="N141" s="223" t="n"/>
      <c r="O141" s="223" t="n"/>
      <c r="P141" s="223" t="n"/>
      <c r="Q141" s="223" t="n"/>
      <c r="R141" s="223" t="n"/>
      <c r="S141" s="223" t="n"/>
      <c r="T141" s="223" t="n"/>
      <c r="U141" s="86" t="n"/>
      <c r="V141" s="86" t="n"/>
      <c r="W141" s="223" t="n"/>
      <c r="X141" s="223" t="n"/>
      <c r="Y141" s="223" t="n"/>
      <c r="Z141" s="109" t="n"/>
      <c r="AA141" s="241" t="n"/>
      <c r="AB141" s="237" t="n"/>
    </row>
    <row r="142" ht="15" customHeight="1" s="283">
      <c r="A142" s="279" t="n"/>
      <c r="B142" s="222" t="n"/>
      <c r="C142" s="223" t="n"/>
      <c r="D142" s="223" t="n"/>
      <c r="E142" s="223" t="n"/>
      <c r="F142" s="223" t="n"/>
      <c r="G142" s="223" t="n"/>
      <c r="H142" s="223" t="n"/>
      <c r="I142" s="223" t="n"/>
      <c r="J142" s="86" t="n"/>
      <c r="K142" s="223" t="n"/>
      <c r="L142" s="223" t="n"/>
      <c r="M142" s="223" t="n"/>
      <c r="N142" s="223" t="n"/>
      <c r="O142" s="223" t="n"/>
      <c r="P142" s="223" t="n"/>
      <c r="Q142" s="223" t="n"/>
      <c r="R142" s="223" t="n"/>
      <c r="S142" s="223" t="n"/>
      <c r="T142" s="223" t="n"/>
      <c r="U142" s="86" t="n"/>
      <c r="V142" s="86" t="n"/>
      <c r="W142" s="223" t="n"/>
      <c r="X142" s="223" t="n"/>
      <c r="Y142" s="223" t="n"/>
      <c r="Z142" s="109" t="n"/>
      <c r="AA142" s="241" t="n"/>
      <c r="AB142" s="237" t="n"/>
    </row>
    <row r="143" ht="15" customHeight="1" s="283">
      <c r="A143" s="279" t="n"/>
      <c r="B143" s="222" t="n"/>
      <c r="C143" s="223" t="n"/>
      <c r="D143" s="223" t="n"/>
      <c r="E143" s="223" t="n"/>
      <c r="F143" s="223" t="n"/>
      <c r="G143" s="223" t="n"/>
      <c r="H143" s="223" t="n"/>
      <c r="I143" s="223" t="n"/>
      <c r="J143" s="86" t="n"/>
      <c r="K143" s="223" t="n"/>
      <c r="L143" s="223" t="n"/>
      <c r="M143" s="223" t="n"/>
      <c r="N143" s="223" t="n"/>
      <c r="O143" s="223" t="n"/>
      <c r="P143" s="223" t="n"/>
      <c r="Q143" s="223" t="n"/>
      <c r="R143" s="223" t="n"/>
      <c r="S143" s="223" t="n"/>
      <c r="T143" s="223" t="n"/>
      <c r="U143" s="86" t="n"/>
      <c r="V143" s="86" t="n"/>
      <c r="W143" s="223" t="n"/>
      <c r="X143" s="223" t="n"/>
      <c r="Y143" s="223" t="n"/>
      <c r="Z143" s="109" t="n"/>
      <c r="AA143" s="241" t="n"/>
      <c r="AB143" s="237" t="n"/>
    </row>
    <row r="144" ht="15" customHeight="1" s="283">
      <c r="A144" s="279" t="n"/>
      <c r="B144" s="222" t="n"/>
      <c r="C144" s="223" t="n"/>
      <c r="D144" s="223" t="n"/>
      <c r="E144" s="223" t="n"/>
      <c r="F144" s="223" t="n"/>
      <c r="G144" s="223" t="n"/>
      <c r="H144" s="223" t="n"/>
      <c r="I144" s="223" t="n"/>
      <c r="J144" s="86" t="n"/>
      <c r="K144" s="223" t="n"/>
      <c r="L144" s="223" t="n"/>
      <c r="M144" s="223" t="n"/>
      <c r="N144" s="223" t="n"/>
      <c r="O144" s="223" t="n"/>
      <c r="P144" s="223" t="n"/>
      <c r="Q144" s="223" t="n"/>
      <c r="R144" s="223" t="n"/>
      <c r="S144" s="223" t="n"/>
      <c r="T144" s="223" t="n"/>
      <c r="U144" s="86" t="n"/>
      <c r="V144" s="86" t="n"/>
      <c r="W144" s="223" t="n"/>
      <c r="X144" s="223" t="n"/>
      <c r="Y144" s="223" t="n"/>
      <c r="Z144" s="109" t="n"/>
      <c r="AA144" s="241" t="n"/>
      <c r="AB144" s="237" t="n"/>
    </row>
    <row r="145" ht="15" customHeight="1" s="283">
      <c r="A145" s="279" t="n"/>
      <c r="B145" s="222" t="n"/>
      <c r="C145" s="223" t="n"/>
      <c r="D145" s="223" t="n"/>
      <c r="E145" s="223" t="n"/>
      <c r="F145" s="223" t="n"/>
      <c r="G145" s="223" t="n"/>
      <c r="H145" s="223" t="n"/>
      <c r="I145" s="223" t="n"/>
      <c r="J145" s="86" t="n"/>
      <c r="K145" s="223" t="n"/>
      <c r="L145" s="223" t="n"/>
      <c r="M145" s="223" t="n"/>
      <c r="N145" s="223" t="n"/>
      <c r="O145" s="223" t="n"/>
      <c r="P145" s="223" t="n"/>
      <c r="Q145" s="223" t="n"/>
      <c r="R145" s="223" t="n"/>
      <c r="S145" s="223" t="n"/>
      <c r="T145" s="223" t="n"/>
      <c r="U145" s="86" t="n"/>
      <c r="V145" s="86" t="n"/>
      <c r="W145" s="223" t="n"/>
      <c r="X145" s="223" t="n"/>
      <c r="Y145" s="223" t="n"/>
      <c r="Z145" s="109" t="n"/>
      <c r="AA145" s="241" t="n"/>
      <c r="AB145" s="237" t="n"/>
    </row>
    <row r="146" ht="15" customHeight="1" s="283">
      <c r="A146" s="279" t="n"/>
      <c r="B146" s="222" t="n"/>
      <c r="C146" s="223" t="n"/>
      <c r="D146" s="223" t="n"/>
      <c r="E146" s="223" t="n"/>
      <c r="F146" s="223" t="n"/>
      <c r="G146" s="223" t="n"/>
      <c r="H146" s="223" t="n"/>
      <c r="I146" s="223" t="n"/>
      <c r="J146" s="86" t="n"/>
      <c r="K146" s="223" t="n"/>
      <c r="L146" s="223" t="n"/>
      <c r="M146" s="223" t="n"/>
      <c r="N146" s="223" t="n"/>
      <c r="O146" s="223" t="n"/>
      <c r="P146" s="223" t="n"/>
      <c r="Q146" s="223" t="n"/>
      <c r="R146" s="223" t="n"/>
      <c r="S146" s="223" t="n"/>
      <c r="T146" s="223" t="n"/>
      <c r="U146" s="86" t="n"/>
      <c r="V146" s="86" t="n"/>
      <c r="W146" s="223" t="n"/>
      <c r="X146" s="223" t="n"/>
      <c r="Y146" s="223" t="n"/>
      <c r="Z146" s="109" t="n"/>
      <c r="AA146" s="241" t="n"/>
      <c r="AB146" s="237" t="n"/>
    </row>
    <row r="147" ht="15" customHeight="1" s="283">
      <c r="A147" s="279" t="n"/>
      <c r="B147" s="222" t="n"/>
      <c r="C147" s="223" t="n"/>
      <c r="D147" s="223" t="n"/>
      <c r="E147" s="223" t="n"/>
      <c r="F147" s="223" t="n"/>
      <c r="G147" s="223" t="n"/>
      <c r="H147" s="223" t="n"/>
      <c r="I147" s="223" t="n"/>
      <c r="J147" s="86" t="n"/>
      <c r="K147" s="223" t="n"/>
      <c r="L147" s="223" t="n"/>
      <c r="M147" s="223" t="n"/>
      <c r="N147" s="223" t="n"/>
      <c r="O147" s="223" t="n"/>
      <c r="P147" s="223" t="n"/>
      <c r="Q147" s="223" t="n"/>
      <c r="R147" s="223" t="n"/>
      <c r="S147" s="223" t="n"/>
      <c r="T147" s="223" t="n"/>
      <c r="U147" s="86" t="n"/>
      <c r="V147" s="86" t="n"/>
      <c r="W147" s="223" t="n"/>
      <c r="X147" s="223" t="n"/>
      <c r="Y147" s="223" t="n"/>
      <c r="Z147" s="109" t="n"/>
      <c r="AA147" s="241" t="n"/>
      <c r="AB147" s="237" t="n"/>
    </row>
    <row r="148" ht="15" customHeight="1" s="283">
      <c r="A148" s="279" t="n"/>
      <c r="B148" s="222" t="n"/>
      <c r="C148" s="223" t="n"/>
      <c r="D148" s="223" t="n"/>
      <c r="E148" s="223" t="n"/>
      <c r="F148" s="223" t="n"/>
      <c r="G148" s="223" t="n"/>
      <c r="H148" s="223" t="n"/>
      <c r="I148" s="223" t="n"/>
      <c r="J148" s="86" t="n"/>
      <c r="K148" s="223" t="n"/>
      <c r="L148" s="223" t="n"/>
      <c r="M148" s="223" t="n"/>
      <c r="N148" s="223" t="n"/>
      <c r="O148" s="223" t="n"/>
      <c r="P148" s="223" t="n"/>
      <c r="Q148" s="223" t="n"/>
      <c r="R148" s="223" t="n"/>
      <c r="S148" s="223" t="n"/>
      <c r="T148" s="223" t="n"/>
      <c r="U148" s="86" t="n"/>
      <c r="V148" s="86" t="n"/>
      <c r="W148" s="223" t="n"/>
      <c r="X148" s="223" t="n"/>
      <c r="Y148" s="223" t="n"/>
      <c r="Z148" s="109" t="n"/>
      <c r="AA148" s="241" t="n"/>
      <c r="AB148" s="237" t="n"/>
    </row>
    <row r="149" ht="15" customHeight="1" s="283">
      <c r="A149" s="279" t="n"/>
      <c r="B149" s="222" t="n"/>
      <c r="C149" s="223" t="n"/>
      <c r="D149" s="223" t="n"/>
      <c r="E149" s="223" t="n"/>
      <c r="F149" s="223" t="n"/>
      <c r="G149" s="223" t="n"/>
      <c r="H149" s="223" t="n"/>
      <c r="I149" s="223" t="n"/>
      <c r="J149" s="86" t="n"/>
      <c r="K149" s="223" t="n"/>
      <c r="L149" s="223" t="n"/>
      <c r="M149" s="223" t="n"/>
      <c r="N149" s="223" t="n"/>
      <c r="O149" s="223" t="n"/>
      <c r="P149" s="223" t="n"/>
      <c r="Q149" s="223" t="n"/>
      <c r="R149" s="223" t="n"/>
      <c r="S149" s="223" t="n"/>
      <c r="T149" s="223" t="n"/>
      <c r="U149" s="86" t="n"/>
      <c r="V149" s="86" t="n"/>
      <c r="W149" s="223" t="n"/>
      <c r="X149" s="223" t="n"/>
      <c r="Y149" s="223" t="n"/>
      <c r="Z149" s="109" t="n"/>
      <c r="AA149" s="241" t="n"/>
      <c r="AB149" s="237" t="n"/>
    </row>
    <row r="150" ht="15" customHeight="1" s="283">
      <c r="A150" s="279" t="n"/>
      <c r="B150" s="222" t="n"/>
      <c r="C150" s="223" t="n"/>
      <c r="D150" s="223" t="n"/>
      <c r="E150" s="223" t="n"/>
      <c r="F150" s="223" t="n"/>
      <c r="G150" s="223" t="n"/>
      <c r="H150" s="223" t="n"/>
      <c r="I150" s="223" t="n"/>
      <c r="J150" s="86" t="n"/>
      <c r="K150" s="223" t="n"/>
      <c r="L150" s="223" t="n"/>
      <c r="M150" s="223" t="n"/>
      <c r="N150" s="223" t="n"/>
      <c r="O150" s="223" t="n"/>
      <c r="P150" s="223" t="n"/>
      <c r="Q150" s="223" t="n"/>
      <c r="R150" s="223" t="n"/>
      <c r="S150" s="223" t="n"/>
      <c r="T150" s="223" t="n"/>
      <c r="U150" s="86" t="n"/>
      <c r="V150" s="86" t="n"/>
      <c r="W150" s="223" t="n"/>
      <c r="X150" s="223" t="n"/>
      <c r="Y150" s="223" t="n"/>
      <c r="Z150" s="109" t="n"/>
      <c r="AA150" s="241" t="n"/>
      <c r="AB150" s="237" t="n"/>
    </row>
    <row r="151" ht="15" customHeight="1" s="283">
      <c r="A151" s="279" t="n"/>
      <c r="B151" s="222" t="n"/>
      <c r="C151" s="223" t="n"/>
      <c r="D151" s="223" t="n"/>
      <c r="E151" s="223" t="n"/>
      <c r="F151" s="223" t="n"/>
      <c r="G151" s="223" t="n"/>
      <c r="H151" s="223" t="n"/>
      <c r="I151" s="223" t="n"/>
      <c r="J151" s="86" t="n"/>
      <c r="K151" s="223" t="n"/>
      <c r="L151" s="223" t="n"/>
      <c r="M151" s="223" t="n"/>
      <c r="N151" s="223" t="n"/>
      <c r="O151" s="223" t="n"/>
      <c r="P151" s="223" t="n"/>
      <c r="Q151" s="223" t="n"/>
      <c r="R151" s="223" t="n"/>
      <c r="S151" s="223" t="n"/>
      <c r="T151" s="223" t="n"/>
      <c r="U151" s="86" t="n"/>
      <c r="V151" s="86" t="n"/>
      <c r="W151" s="223" t="n"/>
      <c r="X151" s="223" t="n"/>
      <c r="Y151" s="223" t="n"/>
      <c r="Z151" s="109" t="n"/>
      <c r="AA151" s="241" t="n"/>
      <c r="AB151" s="237" t="n"/>
    </row>
    <row r="152" ht="15" customHeight="1" s="283">
      <c r="A152" s="279" t="n"/>
      <c r="B152" s="222" t="n"/>
      <c r="C152" s="223" t="n"/>
      <c r="D152" s="223" t="n"/>
      <c r="E152" s="223" t="n"/>
      <c r="F152" s="223" t="n"/>
      <c r="G152" s="223" t="n"/>
      <c r="H152" s="223" t="n"/>
      <c r="I152" s="223" t="n"/>
      <c r="J152" s="86" t="n"/>
      <c r="K152" s="223" t="n"/>
      <c r="L152" s="223" t="n"/>
      <c r="M152" s="223" t="n"/>
      <c r="N152" s="223" t="n"/>
      <c r="O152" s="223" t="n"/>
      <c r="P152" s="223" t="n"/>
      <c r="Q152" s="223" t="n"/>
      <c r="R152" s="223" t="n"/>
      <c r="S152" s="223" t="n"/>
      <c r="T152" s="223" t="n"/>
      <c r="U152" s="86" t="n"/>
      <c r="V152" s="86" t="n"/>
      <c r="W152" s="223" t="n"/>
      <c r="X152" s="223" t="n"/>
      <c r="Y152" s="223" t="n"/>
      <c r="Z152" s="109" t="n"/>
      <c r="AA152" s="241" t="n"/>
      <c r="AB152" s="237" t="n"/>
    </row>
    <row r="153" ht="15" customHeight="1" s="283">
      <c r="A153" s="279" t="n"/>
      <c r="B153" s="222" t="n"/>
      <c r="C153" s="223" t="n"/>
      <c r="D153" s="223" t="n"/>
      <c r="E153" s="223" t="n"/>
      <c r="F153" s="223" t="n"/>
      <c r="G153" s="223" t="n"/>
      <c r="H153" s="223" t="n"/>
      <c r="I153" s="223" t="n"/>
      <c r="J153" s="86" t="n"/>
      <c r="K153" s="223" t="n"/>
      <c r="L153" s="223" t="n"/>
      <c r="M153" s="223" t="n"/>
      <c r="N153" s="223" t="n"/>
      <c r="O153" s="223" t="n"/>
      <c r="P153" s="223" t="n"/>
      <c r="Q153" s="223" t="n"/>
      <c r="R153" s="223" t="n"/>
      <c r="S153" s="223" t="n"/>
      <c r="T153" s="223" t="n"/>
      <c r="U153" s="86" t="n"/>
      <c r="V153" s="86" t="n"/>
      <c r="W153" s="223" t="n"/>
      <c r="X153" s="223" t="n"/>
      <c r="Y153" s="223" t="n"/>
      <c r="Z153" s="109" t="n"/>
      <c r="AA153" s="241" t="n"/>
      <c r="AB153" s="237" t="n"/>
    </row>
    <row r="154" ht="15" customHeight="1" s="283">
      <c r="A154" s="279" t="n"/>
      <c r="B154" s="222" t="n"/>
      <c r="C154" s="223" t="n"/>
      <c r="D154" s="223" t="n"/>
      <c r="E154" s="223" t="n"/>
      <c r="F154" s="223" t="n"/>
      <c r="G154" s="223" t="n"/>
      <c r="H154" s="223" t="n"/>
      <c r="I154" s="223" t="n"/>
      <c r="J154" s="86" t="n"/>
      <c r="K154" s="223" t="n"/>
      <c r="L154" s="223" t="n"/>
      <c r="M154" s="223" t="n"/>
      <c r="N154" s="223" t="n"/>
      <c r="O154" s="223" t="n"/>
      <c r="P154" s="223" t="n"/>
      <c r="Q154" s="223" t="n"/>
      <c r="R154" s="223" t="n"/>
      <c r="S154" s="223" t="n"/>
      <c r="T154" s="223" t="n"/>
      <c r="U154" s="86" t="n"/>
      <c r="V154" s="86" t="n"/>
      <c r="W154" s="223" t="n"/>
      <c r="X154" s="223" t="n"/>
      <c r="Y154" s="223" t="n"/>
      <c r="Z154" s="109" t="n"/>
      <c r="AA154" s="241" t="n"/>
      <c r="AB154" s="237" t="n"/>
    </row>
    <row r="155" ht="15" customHeight="1" s="283">
      <c r="A155" s="279" t="n"/>
      <c r="B155" s="222" t="n"/>
      <c r="C155" s="223" t="n"/>
      <c r="D155" s="223" t="n"/>
      <c r="E155" s="223" t="n"/>
      <c r="F155" s="223" t="n"/>
      <c r="G155" s="223" t="n"/>
      <c r="H155" s="223" t="n"/>
      <c r="I155" s="223" t="n"/>
      <c r="J155" s="86" t="n"/>
      <c r="K155" s="223" t="n"/>
      <c r="L155" s="223" t="n"/>
      <c r="M155" s="223" t="n"/>
      <c r="N155" s="223" t="n"/>
      <c r="O155" s="223" t="n"/>
      <c r="P155" s="223" t="n"/>
      <c r="Q155" s="223" t="n"/>
      <c r="R155" s="223" t="n"/>
      <c r="S155" s="223" t="n"/>
      <c r="T155" s="223" t="n"/>
      <c r="U155" s="86" t="n"/>
      <c r="V155" s="86" t="n"/>
      <c r="W155" s="223" t="n"/>
      <c r="X155" s="223" t="n"/>
      <c r="Y155" s="223" t="n"/>
      <c r="Z155" s="109" t="n"/>
      <c r="AA155" s="241" t="n"/>
      <c r="AB155" s="237" t="n"/>
    </row>
    <row r="156" ht="15" customHeight="1" s="283">
      <c r="A156" s="279" t="n"/>
      <c r="B156" s="222" t="n"/>
      <c r="C156" s="223" t="n"/>
      <c r="D156" s="223" t="n"/>
      <c r="E156" s="223" t="n"/>
      <c r="F156" s="223" t="n"/>
      <c r="G156" s="223" t="n"/>
      <c r="H156" s="223" t="n"/>
      <c r="I156" s="223" t="n"/>
      <c r="J156" s="86" t="n"/>
      <c r="K156" s="223" t="n"/>
      <c r="L156" s="223" t="n"/>
      <c r="M156" s="223" t="n"/>
      <c r="N156" s="223" t="n"/>
      <c r="O156" s="223" t="n"/>
      <c r="P156" s="223" t="n"/>
      <c r="Q156" s="223" t="n"/>
      <c r="R156" s="223" t="n"/>
      <c r="S156" s="223" t="n"/>
      <c r="T156" s="223" t="n"/>
      <c r="U156" s="86" t="n"/>
      <c r="V156" s="86" t="n"/>
      <c r="W156" s="223" t="n"/>
      <c r="X156" s="223" t="n"/>
      <c r="Y156" s="223" t="n"/>
      <c r="Z156" s="109" t="n"/>
      <c r="AA156" s="241" t="n"/>
      <c r="AB156" s="237" t="n"/>
    </row>
    <row r="157" ht="15" customHeight="1" s="283">
      <c r="A157" s="279" t="n"/>
      <c r="B157" s="222" t="n"/>
      <c r="C157" s="223" t="n"/>
      <c r="D157" s="223" t="n"/>
      <c r="E157" s="223" t="n"/>
      <c r="F157" s="223" t="n"/>
      <c r="G157" s="223" t="n"/>
      <c r="H157" s="223" t="n"/>
      <c r="I157" s="223" t="n"/>
      <c r="J157" s="86" t="n"/>
      <c r="K157" s="223" t="n"/>
      <c r="L157" s="223" t="n"/>
      <c r="M157" s="223" t="n"/>
      <c r="N157" s="223" t="n"/>
      <c r="O157" s="223" t="n"/>
      <c r="P157" s="223" t="n"/>
      <c r="Q157" s="223" t="n"/>
      <c r="R157" s="223" t="n"/>
      <c r="S157" s="223" t="n"/>
      <c r="T157" s="223" t="n"/>
      <c r="U157" s="86" t="n"/>
      <c r="V157" s="86" t="n"/>
      <c r="W157" s="223" t="n"/>
      <c r="X157" s="223" t="n"/>
      <c r="Y157" s="223" t="n"/>
      <c r="Z157" s="109" t="n"/>
      <c r="AA157" s="241" t="n"/>
      <c r="AB157" s="237" t="n"/>
    </row>
    <row r="158" ht="15" customHeight="1" s="283">
      <c r="A158" s="279" t="n"/>
      <c r="B158" s="222" t="n"/>
      <c r="C158" s="223" t="n"/>
      <c r="D158" s="223" t="n"/>
      <c r="E158" s="223" t="n"/>
      <c r="F158" s="223" t="n"/>
      <c r="G158" s="223" t="n"/>
      <c r="H158" s="223" t="n"/>
      <c r="I158" s="223" t="n"/>
      <c r="J158" s="86" t="n"/>
      <c r="K158" s="223" t="n"/>
      <c r="L158" s="223" t="n"/>
      <c r="M158" s="223" t="n"/>
      <c r="N158" s="223" t="n"/>
      <c r="O158" s="223" t="n"/>
      <c r="P158" s="223" t="n"/>
      <c r="Q158" s="223" t="n"/>
      <c r="R158" s="223" t="n"/>
      <c r="S158" s="223" t="n"/>
      <c r="T158" s="223" t="n"/>
      <c r="U158" s="86" t="n"/>
      <c r="V158" s="86" t="n"/>
      <c r="W158" s="223" t="n"/>
      <c r="X158" s="223" t="n"/>
      <c r="Y158" s="223" t="n"/>
      <c r="Z158" s="109" t="n"/>
      <c r="AA158" s="241" t="n"/>
      <c r="AB158" s="237" t="n"/>
    </row>
    <row r="159" ht="15" customHeight="1" s="283">
      <c r="A159" s="279" t="n"/>
      <c r="B159" s="222" t="n"/>
      <c r="C159" s="223" t="n"/>
      <c r="D159" s="223" t="n"/>
      <c r="E159" s="223" t="n"/>
      <c r="F159" s="223" t="n"/>
      <c r="G159" s="223" t="n"/>
      <c r="H159" s="223" t="n"/>
      <c r="I159" s="223" t="n"/>
      <c r="J159" s="86" t="n"/>
      <c r="K159" s="223" t="n"/>
      <c r="L159" s="223" t="n"/>
      <c r="M159" s="223" t="n"/>
      <c r="N159" s="223" t="n"/>
      <c r="O159" s="223" t="n"/>
      <c r="P159" s="223" t="n"/>
      <c r="Q159" s="223" t="n"/>
      <c r="R159" s="223" t="n"/>
      <c r="S159" s="223" t="n"/>
      <c r="T159" s="223" t="n"/>
      <c r="U159" s="86" t="n"/>
      <c r="V159" s="86" t="n"/>
      <c r="W159" s="223" t="n"/>
      <c r="X159" s="223" t="n"/>
      <c r="Y159" s="223" t="n"/>
      <c r="Z159" s="109" t="n"/>
      <c r="AA159" s="241" t="n"/>
      <c r="AB159" s="237" t="n"/>
    </row>
    <row r="160" ht="15" customHeight="1" s="283">
      <c r="A160" s="279" t="n"/>
      <c r="B160" s="222" t="n"/>
      <c r="C160" s="223" t="n"/>
      <c r="D160" s="223" t="n"/>
      <c r="E160" s="223" t="n"/>
      <c r="F160" s="223" t="n"/>
      <c r="G160" s="223" t="n"/>
      <c r="H160" s="223" t="n"/>
      <c r="I160" s="223" t="n"/>
      <c r="J160" s="86" t="n"/>
      <c r="K160" s="223" t="n"/>
      <c r="L160" s="223" t="n"/>
      <c r="M160" s="223" t="n"/>
      <c r="N160" s="223" t="n"/>
      <c r="O160" s="223" t="n"/>
      <c r="P160" s="223" t="n"/>
      <c r="Q160" s="223" t="n"/>
      <c r="R160" s="223" t="n"/>
      <c r="S160" s="223" t="n"/>
      <c r="T160" s="223" t="n"/>
      <c r="U160" s="86" t="n"/>
      <c r="V160" s="86" t="n"/>
      <c r="W160" s="223" t="n"/>
      <c r="X160" s="223" t="n"/>
      <c r="Y160" s="223" t="n"/>
      <c r="Z160" s="109" t="n"/>
      <c r="AA160" s="241" t="n"/>
      <c r="AB160" s="237" t="n"/>
    </row>
    <row r="161" ht="15" customHeight="1" s="283">
      <c r="A161" s="279" t="n"/>
      <c r="B161" s="222" t="n"/>
      <c r="C161" s="223" t="n"/>
      <c r="D161" s="223" t="n"/>
      <c r="E161" s="223" t="n"/>
      <c r="F161" s="223" t="n"/>
      <c r="G161" s="223" t="n"/>
      <c r="H161" s="223" t="n"/>
      <c r="I161" s="223" t="n"/>
      <c r="J161" s="86" t="n"/>
      <c r="K161" s="223" t="n"/>
      <c r="L161" s="223" t="n"/>
      <c r="M161" s="223" t="n"/>
      <c r="N161" s="223" t="n"/>
      <c r="O161" s="223" t="n"/>
      <c r="P161" s="223" t="n"/>
      <c r="Q161" s="223" t="n"/>
      <c r="R161" s="223" t="n"/>
      <c r="S161" s="223" t="n"/>
      <c r="T161" s="223" t="n"/>
      <c r="U161" s="86" t="n"/>
      <c r="V161" s="86" t="n"/>
      <c r="W161" s="223" t="n"/>
      <c r="X161" s="223" t="n"/>
      <c r="Y161" s="223" t="n"/>
      <c r="Z161" s="109" t="n"/>
      <c r="AA161" s="241" t="n"/>
      <c r="AB161" s="237" t="n"/>
    </row>
    <row r="162" ht="15" customHeight="1" s="283">
      <c r="A162" s="279" t="n"/>
      <c r="B162" s="222" t="n"/>
      <c r="C162" s="223" t="n"/>
      <c r="D162" s="223" t="n"/>
      <c r="E162" s="223" t="n"/>
      <c r="F162" s="223" t="n"/>
      <c r="G162" s="223" t="n"/>
      <c r="H162" s="223" t="n"/>
      <c r="I162" s="223" t="n"/>
      <c r="J162" s="86" t="n"/>
      <c r="K162" s="223" t="n"/>
      <c r="L162" s="223" t="n"/>
      <c r="M162" s="223" t="n"/>
      <c r="N162" s="223" t="n"/>
      <c r="O162" s="223" t="n"/>
      <c r="P162" s="223" t="n"/>
      <c r="Q162" s="223" t="n"/>
      <c r="R162" s="223" t="n"/>
      <c r="S162" s="223" t="n"/>
      <c r="T162" s="223" t="n"/>
      <c r="U162" s="86" t="n"/>
      <c r="V162" s="86" t="n"/>
      <c r="W162" s="223" t="n"/>
      <c r="X162" s="223" t="n"/>
      <c r="Y162" s="223" t="n"/>
      <c r="Z162" s="109" t="n"/>
      <c r="AA162" s="241" t="n"/>
      <c r="AB162" s="237" t="n"/>
    </row>
    <row r="163" ht="15" customHeight="1" s="283">
      <c r="A163" s="279" t="n"/>
      <c r="B163" s="222" t="n"/>
      <c r="C163" s="223" t="n"/>
      <c r="D163" s="223" t="n"/>
      <c r="E163" s="223" t="n"/>
      <c r="F163" s="223" t="n"/>
      <c r="G163" s="223" t="n"/>
      <c r="H163" s="223" t="n"/>
      <c r="I163" s="223" t="n"/>
      <c r="J163" s="86" t="n"/>
      <c r="K163" s="223" t="n"/>
      <c r="L163" s="223" t="n"/>
      <c r="M163" s="223" t="n"/>
      <c r="N163" s="223" t="n"/>
      <c r="O163" s="223" t="n"/>
      <c r="P163" s="223" t="n"/>
      <c r="Q163" s="223" t="n"/>
      <c r="R163" s="223" t="n"/>
      <c r="S163" s="223" t="n"/>
      <c r="T163" s="223" t="n"/>
      <c r="U163" s="86" t="n"/>
      <c r="V163" s="86" t="n"/>
      <c r="W163" s="223" t="n"/>
      <c r="X163" s="223" t="n"/>
      <c r="Y163" s="223" t="n"/>
      <c r="Z163" s="109" t="n"/>
      <c r="AA163" s="241" t="n"/>
      <c r="AB163" s="237" t="n"/>
    </row>
    <row r="164" ht="15" customHeight="1" s="283">
      <c r="A164" s="279" t="n"/>
      <c r="B164" s="222" t="n"/>
      <c r="C164" s="223" t="n"/>
      <c r="D164" s="223" t="n"/>
      <c r="E164" s="223" t="n"/>
      <c r="F164" s="223" t="n"/>
      <c r="G164" s="223" t="n"/>
      <c r="H164" s="223" t="n"/>
      <c r="I164" s="223" t="n"/>
      <c r="J164" s="86" t="n"/>
      <c r="K164" s="223" t="n"/>
      <c r="L164" s="223" t="n"/>
      <c r="M164" s="223" t="n"/>
      <c r="N164" s="223" t="n"/>
      <c r="O164" s="223" t="n"/>
      <c r="P164" s="223" t="n"/>
      <c r="Q164" s="223" t="n"/>
      <c r="R164" s="223" t="n"/>
      <c r="S164" s="223" t="n"/>
      <c r="T164" s="223" t="n"/>
      <c r="U164" s="86" t="n"/>
      <c r="V164" s="86" t="n"/>
      <c r="W164" s="223" t="n"/>
      <c r="X164" s="223" t="n"/>
      <c r="Y164" s="223" t="n"/>
      <c r="Z164" s="109" t="n"/>
      <c r="AA164" s="241" t="n"/>
      <c r="AB164" s="237" t="n"/>
    </row>
    <row r="165" ht="15" customHeight="1" s="283">
      <c r="A165" s="279" t="n"/>
      <c r="B165" s="222" t="n"/>
      <c r="C165" s="223" t="n"/>
      <c r="D165" s="223" t="n"/>
      <c r="E165" s="223" t="n"/>
      <c r="F165" s="223" t="n"/>
      <c r="G165" s="223" t="n"/>
      <c r="H165" s="223" t="n"/>
      <c r="I165" s="223" t="n"/>
      <c r="J165" s="86" t="n"/>
      <c r="K165" s="223" t="n"/>
      <c r="L165" s="223" t="n"/>
      <c r="M165" s="223" t="n"/>
      <c r="N165" s="223" t="n"/>
      <c r="O165" s="223" t="n"/>
      <c r="P165" s="223" t="n"/>
      <c r="Q165" s="223" t="n"/>
      <c r="R165" s="223" t="n"/>
      <c r="S165" s="223" t="n"/>
      <c r="T165" s="223" t="n"/>
      <c r="U165" s="86" t="n"/>
      <c r="V165" s="86" t="n"/>
      <c r="W165" s="223" t="n"/>
      <c r="X165" s="223" t="n"/>
      <c r="Y165" s="223" t="n"/>
      <c r="Z165" s="109" t="n"/>
      <c r="AA165" s="241" t="n"/>
      <c r="AB165" s="237" t="n"/>
    </row>
    <row r="166" ht="15" customHeight="1" s="283">
      <c r="A166" s="279" t="n"/>
      <c r="B166" s="222" t="n"/>
      <c r="C166" s="223" t="n"/>
      <c r="D166" s="223" t="n"/>
      <c r="E166" s="223" t="n"/>
      <c r="F166" s="223" t="n"/>
      <c r="G166" s="223" t="n"/>
      <c r="H166" s="223" t="n"/>
      <c r="I166" s="223" t="n"/>
      <c r="J166" s="86" t="n"/>
      <c r="K166" s="223" t="n"/>
      <c r="L166" s="223" t="n"/>
      <c r="M166" s="223" t="n"/>
      <c r="N166" s="223" t="n"/>
      <c r="O166" s="223" t="n"/>
      <c r="P166" s="223" t="n"/>
      <c r="Q166" s="223" t="n"/>
      <c r="R166" s="223" t="n"/>
      <c r="S166" s="223" t="n"/>
      <c r="T166" s="223" t="n"/>
      <c r="U166" s="86" t="n"/>
      <c r="V166" s="86" t="n"/>
      <c r="W166" s="223" t="n"/>
      <c r="X166" s="223" t="n"/>
      <c r="Y166" s="223" t="n"/>
      <c r="Z166" s="109" t="n"/>
      <c r="AA166" s="241" t="n"/>
      <c r="AB166" s="237" t="n"/>
    </row>
    <row r="167" ht="15" customHeight="1" s="283">
      <c r="A167" s="279" t="n"/>
      <c r="B167" s="222" t="n"/>
      <c r="C167" s="223" t="n"/>
      <c r="D167" s="223" t="n"/>
      <c r="E167" s="223" t="n"/>
      <c r="F167" s="223" t="n"/>
      <c r="G167" s="223" t="n"/>
      <c r="H167" s="223" t="n"/>
      <c r="I167" s="223" t="n"/>
      <c r="J167" s="86" t="n"/>
      <c r="K167" s="223" t="n"/>
      <c r="L167" s="223" t="n"/>
      <c r="M167" s="223" t="n"/>
      <c r="N167" s="223" t="n"/>
      <c r="O167" s="223" t="n"/>
      <c r="P167" s="223" t="n"/>
      <c r="Q167" s="223" t="n"/>
      <c r="R167" s="223" t="n"/>
      <c r="S167" s="223" t="n"/>
      <c r="T167" s="223" t="n"/>
      <c r="U167" s="86" t="n"/>
      <c r="V167" s="86" t="n"/>
      <c r="W167" s="223" t="n"/>
      <c r="X167" s="223" t="n"/>
      <c r="Y167" s="223" t="n"/>
      <c r="Z167" s="109" t="n"/>
      <c r="AA167" s="241" t="n"/>
      <c r="AB167" s="237" t="n"/>
    </row>
    <row r="168" ht="15" customHeight="1" s="283">
      <c r="A168" s="279" t="n"/>
      <c r="B168" s="222" t="n"/>
      <c r="C168" s="223" t="n"/>
      <c r="D168" s="223" t="n"/>
      <c r="E168" s="223" t="n"/>
      <c r="F168" s="223" t="n"/>
      <c r="G168" s="223" t="n"/>
      <c r="H168" s="223" t="n"/>
      <c r="I168" s="223" t="n"/>
      <c r="J168" s="86" t="n"/>
      <c r="K168" s="223" t="n"/>
      <c r="L168" s="223" t="n"/>
      <c r="M168" s="223" t="n"/>
      <c r="N168" s="223" t="n"/>
      <c r="O168" s="223" t="n"/>
      <c r="P168" s="223" t="n"/>
      <c r="Q168" s="223" t="n"/>
      <c r="R168" s="223" t="n"/>
      <c r="S168" s="223" t="n"/>
      <c r="T168" s="223" t="n"/>
      <c r="U168" s="86" t="n"/>
      <c r="V168" s="86" t="n"/>
      <c r="W168" s="223" t="n"/>
      <c r="X168" s="223" t="n"/>
      <c r="Y168" s="223" t="n"/>
      <c r="Z168" s="109" t="n"/>
      <c r="AA168" s="241" t="n"/>
      <c r="AB168" s="237" t="n"/>
    </row>
    <row r="169" ht="15" customHeight="1" s="283">
      <c r="A169" s="279" t="n"/>
      <c r="B169" s="222" t="n"/>
      <c r="C169" s="223" t="n"/>
      <c r="D169" s="223" t="n"/>
      <c r="E169" s="223" t="n"/>
      <c r="F169" s="223" t="n"/>
      <c r="G169" s="223" t="n"/>
      <c r="H169" s="223" t="n"/>
      <c r="I169" s="223" t="n"/>
      <c r="J169" s="86" t="n"/>
      <c r="K169" s="223" t="n"/>
      <c r="L169" s="223" t="n"/>
      <c r="M169" s="223" t="n"/>
      <c r="N169" s="223" t="n"/>
      <c r="O169" s="223" t="n"/>
      <c r="P169" s="223" t="n"/>
      <c r="Q169" s="223" t="n"/>
      <c r="R169" s="223" t="n"/>
      <c r="S169" s="223" t="n"/>
      <c r="T169" s="223" t="n"/>
      <c r="U169" s="86" t="n"/>
      <c r="V169" s="86" t="n"/>
      <c r="W169" s="223" t="n"/>
      <c r="X169" s="223" t="n"/>
      <c r="Y169" s="223" t="n"/>
      <c r="Z169" s="109" t="n"/>
      <c r="AA169" s="241" t="n"/>
      <c r="AB169" s="237" t="n"/>
    </row>
    <row r="170" ht="15" customHeight="1" s="283">
      <c r="A170" s="279" t="n"/>
      <c r="B170" s="222" t="n"/>
      <c r="C170" s="223" t="n"/>
      <c r="D170" s="223" t="n"/>
      <c r="E170" s="223" t="n"/>
      <c r="F170" s="223" t="n"/>
      <c r="G170" s="223" t="n"/>
      <c r="H170" s="223" t="n"/>
      <c r="I170" s="223" t="n"/>
      <c r="J170" s="86" t="n"/>
      <c r="K170" s="223" t="n"/>
      <c r="L170" s="223" t="n"/>
      <c r="M170" s="223" t="n"/>
      <c r="N170" s="223" t="n"/>
      <c r="O170" s="223" t="n"/>
      <c r="P170" s="223" t="n"/>
      <c r="Q170" s="223" t="n"/>
      <c r="R170" s="223" t="n"/>
      <c r="S170" s="223" t="n"/>
      <c r="T170" s="223" t="n"/>
      <c r="U170" s="86" t="n"/>
      <c r="V170" s="86" t="n"/>
      <c r="W170" s="223" t="n"/>
      <c r="X170" s="223" t="n"/>
      <c r="Y170" s="223" t="n"/>
      <c r="Z170" s="109" t="n"/>
      <c r="AA170" s="241" t="n"/>
      <c r="AB170" s="237" t="n"/>
    </row>
    <row r="171" ht="15" customHeight="1" s="283">
      <c r="A171" s="279" t="n"/>
      <c r="B171" s="222" t="n"/>
      <c r="C171" s="223" t="n"/>
      <c r="D171" s="223" t="n"/>
      <c r="E171" s="223" t="n"/>
      <c r="F171" s="223" t="n"/>
      <c r="G171" s="223" t="n"/>
      <c r="H171" s="223" t="n"/>
      <c r="I171" s="223" t="n"/>
      <c r="J171" s="86" t="n"/>
      <c r="K171" s="223" t="n"/>
      <c r="L171" s="223" t="n"/>
      <c r="M171" s="223" t="n"/>
      <c r="N171" s="223" t="n"/>
      <c r="O171" s="223" t="n"/>
      <c r="P171" s="223" t="n"/>
      <c r="Q171" s="223" t="n"/>
      <c r="R171" s="223" t="n"/>
      <c r="S171" s="223" t="n"/>
      <c r="T171" s="223" t="n"/>
      <c r="U171" s="86" t="n"/>
      <c r="V171" s="86" t="n"/>
      <c r="W171" s="223" t="n"/>
      <c r="X171" s="223" t="n"/>
      <c r="Y171" s="223" t="n"/>
      <c r="Z171" s="109" t="n"/>
      <c r="AA171" s="241" t="n"/>
      <c r="AB171" s="237" t="n"/>
    </row>
    <row r="172" ht="15" customHeight="1" s="283">
      <c r="A172" s="279" t="n"/>
      <c r="B172" s="222" t="n"/>
      <c r="C172" s="223" t="n"/>
      <c r="D172" s="223" t="n"/>
      <c r="E172" s="223" t="n"/>
      <c r="F172" s="223" t="n"/>
      <c r="G172" s="223" t="n"/>
      <c r="H172" s="223" t="n"/>
      <c r="I172" s="223" t="n"/>
      <c r="J172" s="86" t="n"/>
      <c r="K172" s="223" t="n"/>
      <c r="L172" s="223" t="n"/>
      <c r="M172" s="223" t="n"/>
      <c r="N172" s="223" t="n"/>
      <c r="O172" s="223" t="n"/>
      <c r="P172" s="223" t="n"/>
      <c r="Q172" s="223" t="n"/>
      <c r="R172" s="223" t="n"/>
      <c r="S172" s="223" t="n"/>
      <c r="T172" s="223" t="n"/>
      <c r="U172" s="86" t="n"/>
      <c r="V172" s="86" t="n"/>
      <c r="W172" s="223" t="n"/>
      <c r="X172" s="223" t="n"/>
      <c r="Y172" s="223" t="n"/>
      <c r="Z172" s="109" t="n"/>
      <c r="AA172" s="241" t="n"/>
      <c r="AB172" s="237" t="n"/>
    </row>
    <row r="173" ht="15" customHeight="1" s="283">
      <c r="A173" s="279" t="n"/>
      <c r="B173" s="222" t="n"/>
      <c r="C173" s="223" t="n"/>
      <c r="D173" s="223" t="n"/>
      <c r="E173" s="223" t="n"/>
      <c r="F173" s="223" t="n"/>
      <c r="G173" s="223" t="n"/>
      <c r="H173" s="223" t="n"/>
      <c r="I173" s="223" t="n"/>
      <c r="J173" s="86" t="n"/>
      <c r="K173" s="223" t="n"/>
      <c r="L173" s="223" t="n"/>
      <c r="M173" s="223" t="n"/>
      <c r="N173" s="223" t="n"/>
      <c r="O173" s="223" t="n"/>
      <c r="P173" s="223" t="n"/>
      <c r="Q173" s="223" t="n"/>
      <c r="R173" s="223" t="n"/>
      <c r="S173" s="223" t="n"/>
      <c r="T173" s="223" t="n"/>
      <c r="U173" s="86" t="n"/>
      <c r="V173" s="86" t="n"/>
      <c r="W173" s="223" t="n"/>
      <c r="X173" s="223" t="n"/>
      <c r="Y173" s="223" t="n"/>
      <c r="Z173" s="109" t="n"/>
      <c r="AA173" s="241" t="n"/>
      <c r="AB173" s="237" t="n"/>
    </row>
    <row r="174" ht="15" customHeight="1" s="283">
      <c r="A174" s="279" t="n"/>
      <c r="B174" s="222" t="n"/>
      <c r="C174" s="223" t="n"/>
      <c r="D174" s="223" t="n"/>
      <c r="E174" s="223" t="n"/>
      <c r="F174" s="223" t="n"/>
      <c r="G174" s="223" t="n"/>
      <c r="H174" s="223" t="n"/>
      <c r="I174" s="223" t="n"/>
      <c r="J174" s="86" t="n"/>
      <c r="K174" s="223" t="n"/>
      <c r="L174" s="223" t="n"/>
      <c r="M174" s="223" t="n"/>
      <c r="N174" s="223" t="n"/>
      <c r="O174" s="223" t="n"/>
      <c r="P174" s="223" t="n"/>
      <c r="Q174" s="223" t="n"/>
      <c r="R174" s="223" t="n"/>
      <c r="S174" s="223" t="n"/>
      <c r="T174" s="223" t="n"/>
      <c r="U174" s="86" t="n"/>
      <c r="V174" s="86" t="n"/>
      <c r="W174" s="223" t="n"/>
      <c r="X174" s="223" t="n"/>
      <c r="Y174" s="223" t="n"/>
      <c r="Z174" s="109" t="n"/>
      <c r="AA174" s="241" t="n"/>
      <c r="AB174" s="237" t="n"/>
    </row>
    <row r="175" ht="15" customHeight="1" s="283">
      <c r="A175" s="279" t="n"/>
      <c r="B175" s="222" t="n"/>
      <c r="C175" s="223" t="n"/>
      <c r="D175" s="223" t="n"/>
      <c r="E175" s="223" t="n"/>
      <c r="F175" s="223" t="n"/>
      <c r="G175" s="223" t="n"/>
      <c r="H175" s="223" t="n"/>
      <c r="I175" s="223" t="n"/>
      <c r="J175" s="86" t="n"/>
      <c r="K175" s="223" t="n"/>
      <c r="L175" s="223" t="n"/>
      <c r="M175" s="223" t="n"/>
      <c r="N175" s="223" t="n"/>
      <c r="O175" s="223" t="n"/>
      <c r="P175" s="223" t="n"/>
      <c r="Q175" s="223" t="n"/>
      <c r="R175" s="223" t="n"/>
      <c r="S175" s="223" t="n"/>
      <c r="T175" s="223" t="n"/>
      <c r="U175" s="86" t="n"/>
      <c r="V175" s="86" t="n"/>
      <c r="W175" s="223" t="n"/>
      <c r="X175" s="223" t="n"/>
      <c r="Y175" s="223" t="n"/>
      <c r="Z175" s="109" t="n"/>
      <c r="AA175" s="241" t="n"/>
      <c r="AB175" s="237" t="n"/>
    </row>
    <row r="176" ht="15" customHeight="1" s="283">
      <c r="A176" s="279" t="n"/>
      <c r="B176" s="222" t="n"/>
      <c r="C176" s="223" t="n"/>
      <c r="D176" s="223" t="n"/>
      <c r="E176" s="223" t="n"/>
      <c r="F176" s="223" t="n"/>
      <c r="G176" s="223" t="n"/>
      <c r="H176" s="223" t="n"/>
      <c r="I176" s="223" t="n"/>
      <c r="J176" s="86" t="n"/>
      <c r="K176" s="223" t="n"/>
      <c r="L176" s="223" t="n"/>
      <c r="M176" s="223" t="n"/>
      <c r="N176" s="223" t="n"/>
      <c r="O176" s="223" t="n"/>
      <c r="P176" s="223" t="n"/>
      <c r="Q176" s="223" t="n"/>
      <c r="R176" s="223" t="n"/>
      <c r="S176" s="223" t="n"/>
      <c r="T176" s="223" t="n"/>
      <c r="U176" s="86" t="n"/>
      <c r="V176" s="86" t="n"/>
      <c r="W176" s="223" t="n"/>
      <c r="X176" s="223" t="n"/>
      <c r="Y176" s="223" t="n"/>
      <c r="Z176" s="109" t="n"/>
      <c r="AA176" s="241" t="n"/>
      <c r="AB176" s="237" t="n"/>
    </row>
    <row r="177" ht="15" customHeight="1" s="283">
      <c r="A177" s="279" t="n"/>
      <c r="B177" s="222" t="n"/>
      <c r="C177" s="223" t="n"/>
      <c r="D177" s="223" t="n"/>
      <c r="E177" s="223" t="n"/>
      <c r="F177" s="223" t="n"/>
      <c r="G177" s="223" t="n"/>
      <c r="H177" s="223" t="n"/>
      <c r="I177" s="223" t="n"/>
      <c r="J177" s="86" t="n"/>
      <c r="K177" s="223" t="n"/>
      <c r="L177" s="223" t="n"/>
      <c r="M177" s="223" t="n"/>
      <c r="N177" s="223" t="n"/>
      <c r="O177" s="223" t="n"/>
      <c r="P177" s="223" t="n"/>
      <c r="Q177" s="223" t="n"/>
      <c r="R177" s="223" t="n"/>
      <c r="S177" s="223" t="n"/>
      <c r="T177" s="223" t="n"/>
      <c r="U177" s="86" t="n"/>
      <c r="V177" s="86" t="n"/>
      <c r="W177" s="223" t="n"/>
      <c r="X177" s="223" t="n"/>
      <c r="Y177" s="223" t="n"/>
      <c r="Z177" s="109" t="n"/>
      <c r="AA177" s="241" t="n"/>
      <c r="AB177" s="237" t="n"/>
    </row>
    <row r="178" ht="15" customHeight="1" s="283">
      <c r="A178" s="279" t="n"/>
      <c r="B178" s="222" t="n"/>
      <c r="C178" s="223" t="n"/>
      <c r="D178" s="223" t="n"/>
      <c r="E178" s="223" t="n"/>
      <c r="F178" s="223" t="n"/>
      <c r="G178" s="223" t="n"/>
      <c r="H178" s="223" t="n"/>
      <c r="I178" s="223" t="n"/>
      <c r="J178" s="86" t="n"/>
      <c r="K178" s="223" t="n"/>
      <c r="L178" s="223" t="n"/>
      <c r="M178" s="223" t="n"/>
      <c r="N178" s="223" t="n"/>
      <c r="O178" s="223" t="n"/>
      <c r="P178" s="223" t="n"/>
      <c r="Q178" s="223" t="n"/>
      <c r="R178" s="223" t="n"/>
      <c r="S178" s="223" t="n"/>
      <c r="T178" s="223" t="n"/>
      <c r="U178" s="86" t="n"/>
      <c r="V178" s="86" t="n"/>
      <c r="W178" s="223" t="n"/>
      <c r="X178" s="223" t="n"/>
      <c r="Y178" s="223" t="n"/>
      <c r="Z178" s="109" t="n"/>
      <c r="AA178" s="241" t="n"/>
      <c r="AB178" s="237" t="n"/>
    </row>
    <row r="179" ht="15" customHeight="1" s="283">
      <c r="A179" s="279" t="n"/>
      <c r="B179" s="222" t="n"/>
      <c r="C179" s="223" t="n"/>
      <c r="D179" s="223" t="n"/>
      <c r="E179" s="223" t="n"/>
      <c r="F179" s="223" t="n"/>
      <c r="G179" s="223" t="n"/>
      <c r="H179" s="223" t="n"/>
      <c r="I179" s="223" t="n"/>
      <c r="J179" s="86" t="n"/>
      <c r="K179" s="223" t="n"/>
      <c r="L179" s="223" t="n"/>
      <c r="M179" s="223" t="n"/>
      <c r="N179" s="223" t="n"/>
      <c r="O179" s="223" t="n"/>
      <c r="P179" s="223" t="n"/>
      <c r="Q179" s="223" t="n"/>
      <c r="R179" s="223" t="n"/>
      <c r="S179" s="223" t="n"/>
      <c r="T179" s="223" t="n"/>
      <c r="U179" s="86" t="n"/>
      <c r="V179" s="86" t="n"/>
      <c r="W179" s="223" t="n"/>
      <c r="X179" s="223" t="n"/>
      <c r="Y179" s="223" t="n"/>
      <c r="Z179" s="109" t="n"/>
      <c r="AA179" s="241" t="n"/>
      <c r="AB179" s="237" t="n"/>
    </row>
    <row r="180" ht="15" customHeight="1" s="283">
      <c r="A180" s="279" t="n"/>
      <c r="B180" s="222" t="n"/>
      <c r="C180" s="223" t="n"/>
      <c r="D180" s="223" t="n"/>
      <c r="E180" s="223" t="n"/>
      <c r="F180" s="223" t="n"/>
      <c r="G180" s="223" t="n"/>
      <c r="H180" s="223" t="n"/>
      <c r="I180" s="223" t="n"/>
      <c r="J180" s="86" t="n"/>
      <c r="K180" s="223" t="n"/>
      <c r="L180" s="223" t="n"/>
      <c r="M180" s="223" t="n"/>
      <c r="N180" s="223" t="n"/>
      <c r="O180" s="223" t="n"/>
      <c r="P180" s="223" t="n"/>
      <c r="Q180" s="223" t="n"/>
      <c r="R180" s="223" t="n"/>
      <c r="S180" s="223" t="n"/>
      <c r="T180" s="223" t="n"/>
      <c r="U180" s="86" t="n"/>
      <c r="V180" s="86" t="n"/>
      <c r="W180" s="223" t="n"/>
      <c r="X180" s="223" t="n"/>
      <c r="Y180" s="223" t="n"/>
      <c r="Z180" s="109" t="n"/>
      <c r="AA180" s="241" t="n"/>
      <c r="AB180" s="237" t="n"/>
    </row>
    <row r="181" ht="15" customHeight="1" s="283">
      <c r="A181" s="279" t="n"/>
      <c r="B181" s="222" t="n"/>
      <c r="C181" s="223" t="n"/>
      <c r="D181" s="223" t="n"/>
      <c r="E181" s="223" t="n"/>
      <c r="F181" s="223" t="n"/>
      <c r="G181" s="223" t="n"/>
      <c r="H181" s="223" t="n"/>
      <c r="I181" s="223" t="n"/>
      <c r="J181" s="86" t="n"/>
      <c r="K181" s="223" t="n"/>
      <c r="L181" s="223" t="n"/>
      <c r="M181" s="223" t="n"/>
      <c r="N181" s="223" t="n"/>
      <c r="O181" s="223" t="n"/>
      <c r="P181" s="223" t="n"/>
      <c r="Q181" s="223" t="n"/>
      <c r="R181" s="223" t="n"/>
      <c r="S181" s="223" t="n"/>
      <c r="T181" s="223" t="n"/>
      <c r="U181" s="86" t="n"/>
      <c r="V181" s="86" t="n"/>
      <c r="W181" s="223" t="n"/>
      <c r="X181" s="223" t="n"/>
      <c r="Y181" s="223" t="n"/>
      <c r="Z181" s="109" t="n"/>
      <c r="AA181" s="241" t="n"/>
      <c r="AB181" s="237" t="n"/>
    </row>
    <row r="182" ht="15" customHeight="1" s="283">
      <c r="A182" s="279" t="n"/>
      <c r="B182" s="222" t="n"/>
      <c r="C182" s="223" t="n"/>
      <c r="D182" s="223" t="n"/>
      <c r="E182" s="223" t="n"/>
      <c r="F182" s="223" t="n"/>
      <c r="G182" s="223" t="n"/>
      <c r="H182" s="223" t="n"/>
      <c r="I182" s="223" t="n"/>
      <c r="J182" s="86" t="n"/>
      <c r="K182" s="223" t="n"/>
      <c r="L182" s="223" t="n"/>
      <c r="M182" s="223" t="n"/>
      <c r="N182" s="223" t="n"/>
      <c r="O182" s="223" t="n"/>
      <c r="P182" s="223" t="n"/>
      <c r="Q182" s="223" t="n"/>
      <c r="R182" s="223" t="n"/>
      <c r="S182" s="223" t="n"/>
      <c r="T182" s="223" t="n"/>
      <c r="U182" s="86" t="n"/>
      <c r="V182" s="86" t="n"/>
      <c r="W182" s="223" t="n"/>
      <c r="X182" s="223" t="n"/>
      <c r="Y182" s="223" t="n"/>
      <c r="Z182" s="109" t="n"/>
      <c r="AA182" s="241" t="n"/>
      <c r="AB182" s="237" t="n"/>
    </row>
    <row r="183" ht="15" customHeight="1" s="283">
      <c r="A183" s="279" t="n"/>
      <c r="B183" s="222" t="n"/>
      <c r="C183" s="223" t="n"/>
      <c r="D183" s="223" t="n"/>
      <c r="E183" s="223" t="n"/>
      <c r="F183" s="223" t="n"/>
      <c r="G183" s="223" t="n"/>
      <c r="H183" s="223" t="n"/>
      <c r="I183" s="223" t="n"/>
      <c r="J183" s="86" t="n"/>
      <c r="K183" s="223" t="n"/>
      <c r="L183" s="223" t="n"/>
      <c r="M183" s="223" t="n"/>
      <c r="N183" s="223" t="n"/>
      <c r="O183" s="223" t="n"/>
      <c r="P183" s="223" t="n"/>
      <c r="Q183" s="223" t="n"/>
      <c r="R183" s="223" t="n"/>
      <c r="S183" s="223" t="n"/>
      <c r="T183" s="223" t="n"/>
      <c r="U183" s="86" t="n"/>
      <c r="V183" s="86" t="n"/>
      <c r="W183" s="223" t="n"/>
      <c r="X183" s="223" t="n"/>
      <c r="Y183" s="223" t="n"/>
      <c r="Z183" s="109" t="n"/>
      <c r="AA183" s="241" t="n"/>
      <c r="AB183" s="237" t="n"/>
    </row>
    <row r="184" ht="15" customHeight="1" s="283">
      <c r="A184" s="279" t="n"/>
      <c r="B184" s="222" t="n"/>
      <c r="C184" s="223" t="n"/>
      <c r="D184" s="223" t="n"/>
      <c r="E184" s="223" t="n"/>
      <c r="F184" s="223" t="n"/>
      <c r="G184" s="223" t="n"/>
      <c r="H184" s="223" t="n"/>
      <c r="I184" s="223" t="n"/>
      <c r="J184" s="86" t="n"/>
      <c r="K184" s="223" t="n"/>
      <c r="L184" s="223" t="n"/>
      <c r="M184" s="223" t="n"/>
      <c r="N184" s="223" t="n"/>
      <c r="O184" s="223" t="n"/>
      <c r="P184" s="223" t="n"/>
      <c r="Q184" s="223" t="n"/>
      <c r="R184" s="223" t="n"/>
      <c r="S184" s="223" t="n"/>
      <c r="T184" s="223" t="n"/>
      <c r="U184" s="86" t="n"/>
      <c r="V184" s="86" t="n"/>
      <c r="W184" s="223" t="n"/>
      <c r="X184" s="223" t="n"/>
      <c r="Y184" s="223" t="n"/>
      <c r="Z184" s="109" t="n"/>
      <c r="AA184" s="241" t="n"/>
      <c r="AB184" s="237" t="n"/>
    </row>
    <row r="185" ht="15" customHeight="1" s="283">
      <c r="A185" s="279" t="n"/>
      <c r="B185" s="222" t="n"/>
      <c r="C185" s="223" t="n"/>
      <c r="D185" s="223" t="n"/>
      <c r="E185" s="223" t="n"/>
      <c r="F185" s="223" t="n"/>
      <c r="G185" s="223" t="n"/>
      <c r="H185" s="223" t="n"/>
      <c r="I185" s="223" t="n"/>
      <c r="J185" s="86" t="n"/>
      <c r="K185" s="223" t="n"/>
      <c r="L185" s="223" t="n"/>
      <c r="M185" s="223" t="n"/>
      <c r="N185" s="223" t="n"/>
      <c r="O185" s="223" t="n"/>
      <c r="P185" s="223" t="n"/>
      <c r="Q185" s="223" t="n"/>
      <c r="R185" s="223" t="n"/>
      <c r="S185" s="223" t="n"/>
      <c r="T185" s="223" t="n"/>
      <c r="U185" s="86" t="n"/>
      <c r="V185" s="86" t="n"/>
      <c r="W185" s="223" t="n"/>
      <c r="X185" s="223" t="n"/>
      <c r="Y185" s="223" t="n"/>
      <c r="Z185" s="109" t="n"/>
      <c r="AA185" s="241" t="n"/>
      <c r="AB185" s="237" t="n"/>
    </row>
    <row r="186" ht="15" customHeight="1" s="283">
      <c r="A186" s="279" t="n"/>
      <c r="B186" s="222" t="n"/>
      <c r="C186" s="223" t="n"/>
      <c r="D186" s="223" t="n"/>
      <c r="E186" s="223" t="n"/>
      <c r="F186" s="223" t="n"/>
      <c r="G186" s="223" t="n"/>
      <c r="H186" s="223" t="n"/>
      <c r="I186" s="223" t="n"/>
      <c r="J186" s="86" t="n"/>
      <c r="K186" s="223" t="n"/>
      <c r="L186" s="223" t="n"/>
      <c r="M186" s="223" t="n"/>
      <c r="N186" s="223" t="n"/>
      <c r="O186" s="223" t="n"/>
      <c r="P186" s="223" t="n"/>
      <c r="Q186" s="223" t="n"/>
      <c r="R186" s="223" t="n"/>
      <c r="S186" s="223" t="n"/>
      <c r="T186" s="223" t="n"/>
      <c r="U186" s="86" t="n"/>
      <c r="V186" s="86" t="n"/>
      <c r="W186" s="223" t="n"/>
      <c r="X186" s="223" t="n"/>
      <c r="Y186" s="223" t="n"/>
      <c r="Z186" s="109" t="n"/>
      <c r="AA186" s="241" t="n"/>
      <c r="AB186" s="237" t="n"/>
    </row>
    <row r="187" ht="15" customHeight="1" s="283">
      <c r="A187" s="279" t="n"/>
      <c r="B187" s="222" t="n"/>
      <c r="C187" s="223" t="n"/>
      <c r="D187" s="223" t="n"/>
      <c r="E187" s="223" t="n"/>
      <c r="F187" s="223" t="n"/>
      <c r="G187" s="223" t="n"/>
      <c r="H187" s="223" t="n"/>
      <c r="I187" s="223" t="n"/>
      <c r="J187" s="86" t="n"/>
      <c r="K187" s="223" t="n"/>
      <c r="L187" s="223" t="n"/>
      <c r="M187" s="223" t="n"/>
      <c r="N187" s="223" t="n"/>
      <c r="O187" s="223" t="n"/>
      <c r="P187" s="223" t="n"/>
      <c r="Q187" s="223" t="n"/>
      <c r="R187" s="223" t="n"/>
      <c r="S187" s="223" t="n"/>
      <c r="T187" s="223" t="n"/>
      <c r="U187" s="86" t="n"/>
      <c r="V187" s="86" t="n"/>
      <c r="W187" s="223" t="n"/>
      <c r="X187" s="223" t="n"/>
      <c r="Y187" s="223" t="n"/>
      <c r="Z187" s="109" t="n"/>
      <c r="AA187" s="241" t="n"/>
      <c r="AB187" s="237" t="n"/>
    </row>
    <row r="188" ht="15" customHeight="1" s="283">
      <c r="A188" s="279" t="n"/>
      <c r="B188" s="222" t="n"/>
      <c r="C188" s="223" t="n"/>
      <c r="D188" s="223" t="n"/>
      <c r="E188" s="223" t="n"/>
      <c r="F188" s="223" t="n"/>
      <c r="G188" s="223" t="n"/>
      <c r="H188" s="223" t="n"/>
      <c r="I188" s="223" t="n"/>
      <c r="J188" s="86" t="n"/>
      <c r="K188" s="223" t="n"/>
      <c r="L188" s="223" t="n"/>
      <c r="M188" s="223" t="n"/>
      <c r="N188" s="223" t="n"/>
      <c r="O188" s="223" t="n"/>
      <c r="P188" s="223" t="n"/>
      <c r="Q188" s="223" t="n"/>
      <c r="R188" s="223" t="n"/>
      <c r="S188" s="223" t="n"/>
      <c r="T188" s="223" t="n"/>
      <c r="U188" s="86" t="n"/>
      <c r="V188" s="86" t="n"/>
      <c r="W188" s="223" t="n"/>
      <c r="X188" s="223" t="n"/>
      <c r="Y188" s="223" t="n"/>
      <c r="Z188" s="109" t="n"/>
      <c r="AA188" s="241" t="n"/>
      <c r="AB188" s="237" t="n"/>
    </row>
    <row r="189" ht="15" customHeight="1" s="283">
      <c r="A189" s="279" t="n"/>
      <c r="B189" s="222" t="n"/>
      <c r="C189" s="223" t="n"/>
      <c r="D189" s="223" t="n"/>
      <c r="E189" s="223" t="n"/>
      <c r="F189" s="223" t="n"/>
      <c r="G189" s="223" t="n"/>
      <c r="H189" s="223" t="n"/>
      <c r="I189" s="223" t="n"/>
      <c r="J189" s="86" t="n"/>
      <c r="K189" s="223" t="n"/>
      <c r="L189" s="223" t="n"/>
      <c r="M189" s="223" t="n"/>
      <c r="N189" s="223" t="n"/>
      <c r="O189" s="223" t="n"/>
      <c r="P189" s="223" t="n"/>
      <c r="Q189" s="223" t="n"/>
      <c r="R189" s="223" t="n"/>
      <c r="S189" s="223" t="n"/>
      <c r="T189" s="223" t="n"/>
      <c r="U189" s="86" t="n"/>
      <c r="V189" s="86" t="n"/>
      <c r="W189" s="223" t="n"/>
      <c r="X189" s="223" t="n"/>
      <c r="Y189" s="223" t="n"/>
      <c r="Z189" s="109" t="n"/>
      <c r="AA189" s="241" t="n"/>
      <c r="AB189" s="237" t="n"/>
    </row>
    <row r="190" ht="15" customHeight="1" s="283">
      <c r="A190" s="279" t="n"/>
      <c r="B190" s="222" t="n"/>
      <c r="C190" s="223" t="n"/>
      <c r="D190" s="223" t="n"/>
      <c r="E190" s="223" t="n"/>
      <c r="F190" s="223" t="n"/>
      <c r="G190" s="223" t="n"/>
      <c r="H190" s="223" t="n"/>
      <c r="I190" s="223" t="n"/>
      <c r="J190" s="86" t="n"/>
      <c r="K190" s="223" t="n"/>
      <c r="L190" s="223" t="n"/>
      <c r="M190" s="223" t="n"/>
      <c r="N190" s="223" t="n"/>
      <c r="O190" s="223" t="n"/>
      <c r="P190" s="223" t="n"/>
      <c r="Q190" s="223" t="n"/>
      <c r="R190" s="223" t="n"/>
      <c r="S190" s="223" t="n"/>
      <c r="T190" s="223" t="n"/>
      <c r="U190" s="86" t="n"/>
      <c r="V190" s="86" t="n"/>
      <c r="W190" s="223" t="n"/>
      <c r="X190" s="223" t="n"/>
      <c r="Y190" s="223" t="n"/>
      <c r="Z190" s="109" t="n"/>
      <c r="AA190" s="241" t="n"/>
      <c r="AB190" s="237" t="n"/>
    </row>
    <row r="191" ht="15" customHeight="1" s="283">
      <c r="A191" s="279" t="n"/>
      <c r="B191" s="222" t="n"/>
      <c r="C191" s="223" t="n"/>
      <c r="D191" s="223" t="n"/>
      <c r="E191" s="223" t="n"/>
      <c r="F191" s="223" t="n"/>
      <c r="G191" s="223" t="n"/>
      <c r="H191" s="223" t="n"/>
      <c r="I191" s="223" t="n"/>
      <c r="J191" s="86" t="n"/>
      <c r="K191" s="223" t="n"/>
      <c r="L191" s="223" t="n"/>
      <c r="M191" s="223" t="n"/>
      <c r="N191" s="223" t="n"/>
      <c r="O191" s="223" t="n"/>
      <c r="P191" s="223" t="n"/>
      <c r="Q191" s="223" t="n"/>
      <c r="R191" s="223" t="n"/>
      <c r="S191" s="223" t="n"/>
      <c r="T191" s="223" t="n"/>
      <c r="U191" s="86" t="n"/>
      <c r="V191" s="86" t="n"/>
      <c r="W191" s="223" t="n"/>
      <c r="X191" s="223" t="n"/>
      <c r="Y191" s="223" t="n"/>
      <c r="Z191" s="109" t="n"/>
      <c r="AA191" s="241" t="n"/>
      <c r="AB191" s="237" t="n"/>
    </row>
    <row r="192" ht="15" customHeight="1" s="283">
      <c r="A192" s="279" t="n"/>
      <c r="B192" s="222" t="n"/>
      <c r="C192" s="223" t="n"/>
      <c r="D192" s="223" t="n"/>
      <c r="E192" s="223" t="n"/>
      <c r="F192" s="223" t="n"/>
      <c r="G192" s="223" t="n"/>
      <c r="H192" s="223" t="n"/>
      <c r="I192" s="223" t="n"/>
      <c r="J192" s="86" t="n"/>
      <c r="K192" s="223" t="n"/>
      <c r="L192" s="223" t="n"/>
      <c r="M192" s="223" t="n"/>
      <c r="N192" s="223" t="n"/>
      <c r="O192" s="223" t="n"/>
      <c r="P192" s="223" t="n"/>
      <c r="Q192" s="223" t="n"/>
      <c r="R192" s="223" t="n"/>
      <c r="S192" s="223" t="n"/>
      <c r="T192" s="223" t="n"/>
      <c r="U192" s="86" t="n"/>
      <c r="V192" s="86" t="n"/>
      <c r="W192" s="223" t="n"/>
      <c r="X192" s="223" t="n"/>
      <c r="Y192" s="223" t="n"/>
      <c r="Z192" s="109" t="n"/>
      <c r="AA192" s="241" t="n"/>
      <c r="AB192" s="237" t="n"/>
    </row>
    <row r="193" ht="15" customHeight="1" s="283">
      <c r="A193" s="279" t="n"/>
      <c r="B193" s="222" t="n"/>
      <c r="C193" s="223" t="n"/>
      <c r="D193" s="223" t="n"/>
      <c r="E193" s="223" t="n"/>
      <c r="F193" s="223" t="n"/>
      <c r="G193" s="223" t="n"/>
      <c r="H193" s="223" t="n"/>
      <c r="I193" s="223" t="n"/>
      <c r="J193" s="86" t="n"/>
      <c r="K193" s="223" t="n"/>
      <c r="L193" s="223" t="n"/>
      <c r="M193" s="223" t="n"/>
      <c r="N193" s="223" t="n"/>
      <c r="O193" s="223" t="n"/>
      <c r="P193" s="223" t="n"/>
      <c r="Q193" s="223" t="n"/>
      <c r="R193" s="223" t="n"/>
      <c r="S193" s="223" t="n"/>
      <c r="T193" s="223" t="n"/>
      <c r="U193" s="86" t="n"/>
      <c r="V193" s="86" t="n"/>
      <c r="W193" s="223" t="n"/>
      <c r="X193" s="223" t="n"/>
      <c r="Y193" s="223" t="n"/>
      <c r="Z193" s="109" t="n"/>
      <c r="AA193" s="241" t="n"/>
      <c r="AB193" s="237" t="n"/>
    </row>
    <row r="194" ht="15" customHeight="1" s="283">
      <c r="A194" s="279" t="n"/>
      <c r="B194" s="222" t="n"/>
      <c r="C194" s="223" t="n"/>
      <c r="D194" s="223" t="n"/>
      <c r="E194" s="223" t="n"/>
      <c r="F194" s="223" t="n"/>
      <c r="G194" s="223" t="n"/>
      <c r="H194" s="223" t="n"/>
      <c r="I194" s="223" t="n"/>
      <c r="J194" s="86" t="n"/>
      <c r="K194" s="223" t="n"/>
      <c r="L194" s="223" t="n"/>
      <c r="M194" s="223" t="n"/>
      <c r="N194" s="223" t="n"/>
      <c r="O194" s="223" t="n"/>
      <c r="P194" s="223" t="n"/>
      <c r="Q194" s="223" t="n"/>
      <c r="R194" s="223" t="n"/>
      <c r="S194" s="223" t="n"/>
      <c r="T194" s="223" t="n"/>
      <c r="U194" s="86" t="n"/>
      <c r="V194" s="86" t="n"/>
      <c r="W194" s="223" t="n"/>
      <c r="X194" s="223" t="n"/>
      <c r="Y194" s="223" t="n"/>
      <c r="Z194" s="109" t="n"/>
      <c r="AA194" s="241" t="n"/>
      <c r="AB194" s="237" t="n"/>
    </row>
    <row r="195" ht="15" customHeight="1" s="283">
      <c r="A195" s="279" t="n"/>
      <c r="B195" s="222" t="n"/>
      <c r="C195" s="223" t="n"/>
      <c r="D195" s="223" t="n"/>
      <c r="E195" s="223" t="n"/>
      <c r="F195" s="223" t="n"/>
      <c r="G195" s="223" t="n"/>
      <c r="H195" s="223" t="n"/>
      <c r="I195" s="223" t="n"/>
      <c r="J195" s="86" t="n"/>
      <c r="K195" s="223" t="n"/>
      <c r="L195" s="223" t="n"/>
      <c r="M195" s="223" t="n"/>
      <c r="N195" s="223" t="n"/>
      <c r="O195" s="223" t="n"/>
      <c r="P195" s="223" t="n"/>
      <c r="Q195" s="223" t="n"/>
      <c r="R195" s="223" t="n"/>
      <c r="S195" s="223" t="n"/>
      <c r="T195" s="223" t="n"/>
      <c r="U195" s="86" t="n"/>
      <c r="V195" s="86" t="n"/>
      <c r="W195" s="223" t="n"/>
      <c r="X195" s="223" t="n"/>
      <c r="Y195" s="223" t="n"/>
      <c r="Z195" s="109" t="n"/>
      <c r="AA195" s="241" t="n"/>
      <c r="AB195" s="237" t="n"/>
    </row>
    <row r="196" ht="15" customHeight="1" s="283">
      <c r="A196" s="279" t="n"/>
      <c r="B196" s="222" t="n"/>
      <c r="C196" s="223" t="n"/>
      <c r="D196" s="223" t="n"/>
      <c r="E196" s="223" t="n"/>
      <c r="F196" s="223" t="n"/>
      <c r="G196" s="223" t="n"/>
      <c r="H196" s="223" t="n"/>
      <c r="I196" s="223" t="n"/>
      <c r="J196" s="86" t="n"/>
      <c r="K196" s="223" t="n"/>
      <c r="L196" s="223" t="n"/>
      <c r="M196" s="223" t="n"/>
      <c r="N196" s="223" t="n"/>
      <c r="O196" s="223" t="n"/>
      <c r="P196" s="223" t="n"/>
      <c r="Q196" s="223" t="n"/>
      <c r="R196" s="223" t="n"/>
      <c r="S196" s="223" t="n"/>
      <c r="T196" s="223" t="n"/>
      <c r="U196" s="86" t="n"/>
      <c r="V196" s="86" t="n"/>
      <c r="W196" s="223" t="n"/>
      <c r="X196" s="223" t="n"/>
      <c r="Y196" s="223" t="n"/>
      <c r="Z196" s="109" t="n"/>
      <c r="AA196" s="241" t="n"/>
      <c r="AB196" s="237" t="n"/>
    </row>
    <row r="197" ht="15" customHeight="1" s="283">
      <c r="A197" s="279" t="n"/>
      <c r="B197" s="222" t="n"/>
      <c r="C197" s="223" t="n"/>
      <c r="D197" s="223" t="n"/>
      <c r="E197" s="223" t="n"/>
      <c r="F197" s="223" t="n"/>
      <c r="G197" s="223" t="n"/>
      <c r="H197" s="223" t="n"/>
      <c r="I197" s="223" t="n"/>
      <c r="J197" s="86" t="n"/>
      <c r="K197" s="223" t="n"/>
      <c r="L197" s="223" t="n"/>
      <c r="M197" s="223" t="n"/>
      <c r="N197" s="223" t="n"/>
      <c r="O197" s="223" t="n"/>
      <c r="P197" s="223" t="n"/>
      <c r="Q197" s="223" t="n"/>
      <c r="R197" s="223" t="n"/>
      <c r="S197" s="223" t="n"/>
      <c r="T197" s="223" t="n"/>
      <c r="U197" s="86" t="n"/>
      <c r="V197" s="86" t="n"/>
      <c r="W197" s="223" t="n"/>
      <c r="X197" s="223" t="n"/>
      <c r="Y197" s="223" t="n"/>
      <c r="Z197" s="109" t="n"/>
      <c r="AA197" s="241" t="n"/>
      <c r="AB197" s="237" t="n"/>
    </row>
    <row r="198" ht="15" customHeight="1" s="283">
      <c r="A198" s="279" t="n"/>
      <c r="B198" s="222" t="n"/>
      <c r="C198" s="223" t="n"/>
      <c r="D198" s="223" t="n"/>
      <c r="E198" s="223" t="n"/>
      <c r="F198" s="223" t="n"/>
      <c r="G198" s="223" t="n"/>
      <c r="H198" s="223" t="n"/>
      <c r="I198" s="223" t="n"/>
      <c r="J198" s="86" t="n"/>
      <c r="K198" s="223" t="n"/>
      <c r="L198" s="223" t="n"/>
      <c r="M198" s="223" t="n"/>
      <c r="N198" s="223" t="n"/>
      <c r="O198" s="223" t="n"/>
      <c r="P198" s="223" t="n"/>
      <c r="Q198" s="223" t="n"/>
      <c r="R198" s="223" t="n"/>
      <c r="S198" s="223" t="n"/>
      <c r="T198" s="223" t="n"/>
      <c r="U198" s="86" t="n"/>
      <c r="V198" s="86" t="n"/>
      <c r="W198" s="223" t="n"/>
      <c r="X198" s="223" t="n"/>
      <c r="Y198" s="223" t="n"/>
      <c r="Z198" s="109" t="n"/>
      <c r="AA198" s="241" t="n"/>
      <c r="AB198" s="237" t="n"/>
    </row>
    <row r="199" ht="15" customHeight="1" s="283">
      <c r="A199" s="279" t="n"/>
      <c r="B199" s="222" t="n"/>
      <c r="C199" s="223" t="n"/>
      <c r="D199" s="223" t="n"/>
      <c r="E199" s="223" t="n"/>
      <c r="F199" s="223" t="n"/>
      <c r="G199" s="223" t="n"/>
      <c r="H199" s="223" t="n"/>
      <c r="I199" s="223" t="n"/>
      <c r="J199" s="86" t="n"/>
      <c r="K199" s="223" t="n"/>
      <c r="L199" s="223" t="n"/>
      <c r="M199" s="223" t="n"/>
      <c r="N199" s="223" t="n"/>
      <c r="O199" s="223" t="n"/>
      <c r="P199" s="223" t="n"/>
      <c r="Q199" s="223" t="n"/>
      <c r="R199" s="223" t="n"/>
      <c r="S199" s="223" t="n"/>
      <c r="T199" s="223" t="n"/>
      <c r="U199" s="86" t="n"/>
      <c r="V199" s="86" t="n"/>
      <c r="W199" s="223" t="n"/>
      <c r="X199" s="223" t="n"/>
      <c r="Y199" s="223" t="n"/>
      <c r="Z199" s="109" t="n"/>
      <c r="AA199" s="241" t="n"/>
      <c r="AB199" s="237" t="n"/>
    </row>
    <row r="200" ht="15" customHeight="1" s="283">
      <c r="A200" s="279" t="n"/>
      <c r="B200" s="222" t="n"/>
      <c r="C200" s="223" t="n"/>
      <c r="D200" s="223" t="n"/>
      <c r="E200" s="223" t="n"/>
      <c r="F200" s="223" t="n"/>
      <c r="G200" s="223" t="n"/>
      <c r="H200" s="223" t="n"/>
      <c r="I200" s="223" t="n"/>
      <c r="J200" s="86" t="n"/>
      <c r="K200" s="223" t="n"/>
      <c r="L200" s="223" t="n"/>
      <c r="M200" s="223" t="n"/>
      <c r="N200" s="223" t="n"/>
      <c r="O200" s="223" t="n"/>
      <c r="P200" s="223" t="n"/>
      <c r="Q200" s="223" t="n"/>
      <c r="R200" s="223" t="n"/>
      <c r="S200" s="223" t="n"/>
      <c r="T200" s="223" t="n"/>
      <c r="U200" s="86" t="n"/>
      <c r="V200" s="86" t="n"/>
      <c r="W200" s="223" t="n"/>
      <c r="X200" s="223" t="n"/>
      <c r="Y200" s="223" t="n"/>
      <c r="Z200" s="109" t="n"/>
      <c r="AA200" s="241" t="n"/>
      <c r="AB200" s="237" t="n"/>
    </row>
    <row r="201" ht="15" customHeight="1" s="283">
      <c r="A201" s="279" t="n"/>
      <c r="B201" s="222" t="n"/>
      <c r="C201" s="223" t="n"/>
      <c r="D201" s="223" t="n"/>
      <c r="E201" s="223" t="n"/>
      <c r="F201" s="223" t="n"/>
      <c r="G201" s="223" t="n"/>
      <c r="H201" s="223" t="n"/>
      <c r="I201" s="223" t="n"/>
      <c r="J201" s="86" t="n"/>
      <c r="K201" s="223" t="n"/>
      <c r="L201" s="223" t="n"/>
      <c r="M201" s="223" t="n"/>
      <c r="N201" s="223" t="n"/>
      <c r="O201" s="223" t="n"/>
      <c r="P201" s="223" t="n"/>
      <c r="Q201" s="223" t="n"/>
      <c r="R201" s="223" t="n"/>
      <c r="S201" s="223" t="n"/>
      <c r="T201" s="223" t="n"/>
      <c r="U201" s="86" t="n"/>
      <c r="V201" s="86" t="n"/>
      <c r="W201" s="223" t="n"/>
      <c r="X201" s="223" t="n"/>
      <c r="Y201" s="223" t="n"/>
      <c r="Z201" s="109" t="n"/>
      <c r="AA201" s="241" t="n"/>
      <c r="AB201" s="237" t="n"/>
    </row>
    <row r="202" ht="15" customHeight="1" s="283">
      <c r="A202" s="279" t="n"/>
      <c r="B202" s="222" t="n"/>
      <c r="C202" s="223" t="n"/>
      <c r="D202" s="223" t="n"/>
      <c r="E202" s="223" t="n"/>
      <c r="F202" s="223" t="n"/>
      <c r="G202" s="223" t="n"/>
      <c r="H202" s="223" t="n"/>
      <c r="I202" s="223" t="n"/>
      <c r="J202" s="86" t="n"/>
      <c r="K202" s="223" t="n"/>
      <c r="L202" s="223" t="n"/>
      <c r="M202" s="223" t="n"/>
      <c r="N202" s="223" t="n"/>
      <c r="O202" s="223" t="n"/>
      <c r="P202" s="223" t="n"/>
      <c r="Q202" s="223" t="n"/>
      <c r="R202" s="223" t="n"/>
      <c r="S202" s="223" t="n"/>
      <c r="T202" s="223" t="n"/>
      <c r="U202" s="86" t="n"/>
      <c r="V202" s="86" t="n"/>
      <c r="W202" s="223" t="n"/>
      <c r="X202" s="223" t="n"/>
      <c r="Y202" s="223" t="n"/>
      <c r="Z202" s="109" t="n"/>
      <c r="AA202" s="241" t="n"/>
      <c r="AB202" s="237" t="n"/>
    </row>
    <row r="203" ht="15" customHeight="1" s="283">
      <c r="A203" s="279" t="n"/>
      <c r="B203" s="222" t="n"/>
      <c r="C203" s="223" t="n"/>
      <c r="D203" s="223" t="n"/>
      <c r="E203" s="223" t="n"/>
      <c r="F203" s="223" t="n"/>
      <c r="G203" s="223" t="n"/>
      <c r="H203" s="223" t="n"/>
      <c r="I203" s="223" t="n"/>
      <c r="J203" s="86" t="n"/>
      <c r="K203" s="223" t="n"/>
      <c r="L203" s="223" t="n"/>
      <c r="M203" s="223" t="n"/>
      <c r="N203" s="223" t="n"/>
      <c r="O203" s="223" t="n"/>
      <c r="P203" s="223" t="n"/>
      <c r="Q203" s="223" t="n"/>
      <c r="R203" s="223" t="n"/>
      <c r="S203" s="223" t="n"/>
      <c r="T203" s="223" t="n"/>
      <c r="U203" s="86" t="n"/>
      <c r="V203" s="86" t="n"/>
      <c r="W203" s="223" t="n"/>
      <c r="X203" s="223" t="n"/>
      <c r="Y203" s="223" t="n"/>
      <c r="Z203" s="109" t="n"/>
      <c r="AA203" s="241" t="n"/>
      <c r="AB203" s="237" t="n"/>
    </row>
    <row r="204" ht="15" customHeight="1" s="283">
      <c r="A204" s="279" t="n"/>
      <c r="B204" s="222" t="n"/>
      <c r="C204" s="223" t="n"/>
      <c r="D204" s="223" t="n"/>
      <c r="E204" s="223" t="n"/>
      <c r="F204" s="223" t="n"/>
      <c r="G204" s="223" t="n"/>
      <c r="H204" s="223" t="n"/>
      <c r="I204" s="223" t="n"/>
      <c r="J204" s="86" t="n"/>
      <c r="K204" s="223" t="n"/>
      <c r="L204" s="223" t="n"/>
      <c r="M204" s="223" t="n"/>
      <c r="N204" s="223" t="n"/>
      <c r="O204" s="223" t="n"/>
      <c r="P204" s="223" t="n"/>
      <c r="Q204" s="223" t="n"/>
      <c r="R204" s="223" t="n"/>
      <c r="S204" s="223" t="n"/>
      <c r="T204" s="223" t="n"/>
      <c r="U204" s="86" t="n"/>
      <c r="V204" s="86" t="n"/>
      <c r="W204" s="223" t="n"/>
      <c r="X204" s="223" t="n"/>
      <c r="Y204" s="223" t="n"/>
      <c r="Z204" s="109" t="n"/>
      <c r="AA204" s="241" t="n"/>
      <c r="AB204" s="237" t="n"/>
    </row>
    <row r="205" ht="15" customHeight="1" s="283">
      <c r="A205" s="279" t="n"/>
      <c r="B205" s="222" t="n"/>
      <c r="C205" s="223" t="n"/>
      <c r="D205" s="223" t="n"/>
      <c r="E205" s="223" t="n"/>
      <c r="F205" s="223" t="n"/>
      <c r="G205" s="223" t="n"/>
      <c r="H205" s="223" t="n"/>
      <c r="I205" s="223" t="n"/>
      <c r="J205" s="86" t="n"/>
      <c r="K205" s="223" t="n"/>
      <c r="L205" s="223" t="n"/>
      <c r="M205" s="223" t="n"/>
      <c r="N205" s="223" t="n"/>
      <c r="O205" s="223" t="n"/>
      <c r="P205" s="223" t="n"/>
      <c r="Q205" s="223" t="n"/>
      <c r="R205" s="223" t="n"/>
      <c r="S205" s="223" t="n"/>
      <c r="T205" s="223" t="n"/>
      <c r="U205" s="86" t="n"/>
      <c r="V205" s="86" t="n"/>
      <c r="W205" s="223" t="n"/>
      <c r="X205" s="223" t="n"/>
      <c r="Y205" s="223" t="n"/>
      <c r="Z205" s="109" t="n"/>
      <c r="AA205" s="241" t="n"/>
      <c r="AB205" s="237" t="n"/>
    </row>
    <row r="206" ht="15" customHeight="1" s="283">
      <c r="A206" s="279" t="n"/>
      <c r="B206" s="222" t="n"/>
      <c r="C206" s="223" t="n"/>
      <c r="D206" s="223" t="n"/>
      <c r="E206" s="223" t="n"/>
      <c r="F206" s="223" t="n"/>
      <c r="G206" s="223" t="n"/>
      <c r="H206" s="223" t="n"/>
      <c r="I206" s="223" t="n"/>
      <c r="J206" s="86" t="n"/>
      <c r="K206" s="223" t="n"/>
      <c r="L206" s="223" t="n"/>
      <c r="M206" s="223" t="n"/>
      <c r="N206" s="223" t="n"/>
      <c r="O206" s="223" t="n"/>
      <c r="P206" s="223" t="n"/>
      <c r="Q206" s="223" t="n"/>
      <c r="R206" s="223" t="n"/>
      <c r="S206" s="223" t="n"/>
      <c r="T206" s="223" t="n"/>
      <c r="U206" s="86" t="n"/>
      <c r="V206" s="86" t="n"/>
      <c r="W206" s="223" t="n"/>
      <c r="X206" s="223" t="n"/>
      <c r="Y206" s="223" t="n"/>
      <c r="Z206" s="109" t="n"/>
      <c r="AA206" s="241" t="n"/>
      <c r="AB206" s="237" t="n"/>
    </row>
    <row r="207" ht="15" customHeight="1" s="283">
      <c r="A207" s="279" t="n"/>
      <c r="B207" s="222" t="n"/>
      <c r="C207" s="223" t="n"/>
      <c r="D207" s="223" t="n"/>
      <c r="E207" s="223" t="n"/>
      <c r="F207" s="223" t="n"/>
      <c r="G207" s="223" t="n"/>
      <c r="H207" s="223" t="n"/>
      <c r="I207" s="223" t="n"/>
      <c r="J207" s="86" t="n"/>
      <c r="K207" s="223" t="n"/>
      <c r="L207" s="223" t="n"/>
      <c r="M207" s="223" t="n"/>
      <c r="N207" s="223" t="n"/>
      <c r="O207" s="223" t="n"/>
      <c r="P207" s="223" t="n"/>
      <c r="Q207" s="223" t="n"/>
      <c r="R207" s="223" t="n"/>
      <c r="S207" s="223" t="n"/>
      <c r="T207" s="223" t="n"/>
      <c r="U207" s="86" t="n"/>
      <c r="V207" s="86" t="n"/>
      <c r="W207" s="223" t="n"/>
      <c r="X207" s="223" t="n"/>
      <c r="Y207" s="223" t="n"/>
      <c r="Z207" s="109" t="n"/>
      <c r="AA207" s="241" t="n"/>
      <c r="AB207" s="237" t="n"/>
    </row>
    <row r="208" ht="15" customHeight="1" s="283">
      <c r="A208" s="279" t="n"/>
      <c r="B208" s="222" t="n"/>
      <c r="C208" s="223" t="n"/>
      <c r="D208" s="223" t="n"/>
      <c r="E208" s="223" t="n"/>
      <c r="F208" s="223" t="n"/>
      <c r="G208" s="223" t="n"/>
      <c r="H208" s="223" t="n"/>
      <c r="I208" s="223" t="n"/>
      <c r="J208" s="86" t="n"/>
      <c r="K208" s="223" t="n"/>
      <c r="L208" s="223" t="n"/>
      <c r="M208" s="223" t="n"/>
      <c r="N208" s="223" t="n"/>
      <c r="O208" s="223" t="n"/>
      <c r="P208" s="223" t="n"/>
      <c r="Q208" s="223" t="n"/>
      <c r="R208" s="223" t="n"/>
      <c r="S208" s="223" t="n"/>
      <c r="T208" s="223" t="n"/>
      <c r="U208" s="86" t="n"/>
      <c r="V208" s="86" t="n"/>
      <c r="W208" s="223" t="n"/>
      <c r="X208" s="223" t="n"/>
      <c r="Y208" s="223" t="n"/>
      <c r="Z208" s="109" t="n"/>
      <c r="AA208" s="241" t="n"/>
      <c r="AB208" s="237" t="n"/>
    </row>
    <row r="209" ht="15" customHeight="1" s="283">
      <c r="A209" s="279" t="n"/>
      <c r="B209" s="222" t="n"/>
      <c r="C209" s="223" t="n"/>
      <c r="D209" s="223" t="n"/>
      <c r="E209" s="223" t="n"/>
      <c r="F209" s="223" t="n"/>
      <c r="G209" s="223" t="n"/>
      <c r="H209" s="223" t="n"/>
      <c r="I209" s="223" t="n"/>
      <c r="J209" s="86" t="n"/>
      <c r="K209" s="223" t="n"/>
      <c r="L209" s="223" t="n"/>
      <c r="M209" s="223" t="n"/>
      <c r="N209" s="223" t="n"/>
      <c r="O209" s="223" t="n"/>
      <c r="P209" s="223" t="n"/>
      <c r="Q209" s="223" t="n"/>
      <c r="R209" s="223" t="n"/>
      <c r="S209" s="223" t="n"/>
      <c r="T209" s="223" t="n"/>
      <c r="U209" s="86" t="n"/>
      <c r="V209" s="86" t="n"/>
      <c r="W209" s="223" t="n"/>
      <c r="X209" s="223" t="n"/>
      <c r="Y209" s="223" t="n"/>
      <c r="Z209" s="109" t="n"/>
      <c r="AA209" s="241" t="n"/>
      <c r="AB209" s="237" t="n"/>
    </row>
    <row r="210" ht="15" customHeight="1" s="283">
      <c r="A210" s="279" t="n"/>
      <c r="B210" s="222" t="n"/>
      <c r="C210" s="223" t="n"/>
      <c r="D210" s="223" t="n"/>
      <c r="E210" s="223" t="n"/>
      <c r="F210" s="223" t="n"/>
      <c r="G210" s="223" t="n"/>
      <c r="H210" s="223" t="n"/>
      <c r="I210" s="223" t="n"/>
      <c r="J210" s="86" t="n"/>
      <c r="K210" s="223" t="n"/>
      <c r="L210" s="223" t="n"/>
      <c r="M210" s="223" t="n"/>
      <c r="N210" s="223" t="n"/>
      <c r="O210" s="223" t="n"/>
      <c r="P210" s="223" t="n"/>
      <c r="Q210" s="223" t="n"/>
      <c r="R210" s="223" t="n"/>
      <c r="S210" s="223" t="n"/>
      <c r="T210" s="223" t="n"/>
      <c r="U210" s="86" t="n"/>
      <c r="V210" s="86" t="n"/>
      <c r="W210" s="223" t="n"/>
      <c r="X210" s="223" t="n"/>
      <c r="Y210" s="223" t="n"/>
      <c r="Z210" s="109" t="n"/>
      <c r="AA210" s="241" t="n"/>
      <c r="AB210" s="237" t="n"/>
    </row>
    <row r="211" ht="15" customHeight="1" s="283">
      <c r="A211" s="279" t="n"/>
      <c r="B211" s="222" t="n"/>
      <c r="C211" s="223" t="n"/>
      <c r="D211" s="223" t="n"/>
      <c r="E211" s="223" t="n"/>
      <c r="F211" s="223" t="n"/>
      <c r="G211" s="223" t="n"/>
      <c r="H211" s="223" t="n"/>
      <c r="I211" s="223" t="n"/>
      <c r="J211" s="86" t="n"/>
      <c r="K211" s="223" t="n"/>
      <c r="L211" s="223" t="n"/>
      <c r="M211" s="223" t="n"/>
      <c r="N211" s="223" t="n"/>
      <c r="O211" s="223" t="n"/>
      <c r="P211" s="223" t="n"/>
      <c r="Q211" s="223" t="n"/>
      <c r="R211" s="223" t="n"/>
      <c r="S211" s="223" t="n"/>
      <c r="T211" s="223" t="n"/>
      <c r="U211" s="86" t="n"/>
      <c r="V211" s="86" t="n"/>
      <c r="W211" s="223" t="n"/>
      <c r="X211" s="223" t="n"/>
      <c r="Y211" s="223" t="n"/>
      <c r="Z211" s="109" t="n"/>
      <c r="AA211" s="241" t="n"/>
      <c r="AB211" s="237" t="n"/>
    </row>
    <row r="212" ht="15" customHeight="1" s="283">
      <c r="A212" s="279" t="n"/>
      <c r="B212" s="222" t="n"/>
      <c r="C212" s="223" t="n"/>
      <c r="D212" s="223" t="n"/>
      <c r="E212" s="223" t="n"/>
      <c r="F212" s="223" t="n"/>
      <c r="G212" s="223" t="n"/>
      <c r="H212" s="223" t="n"/>
      <c r="I212" s="223" t="n"/>
      <c r="J212" s="86" t="n"/>
      <c r="K212" s="223" t="n"/>
      <c r="L212" s="223" t="n"/>
      <c r="M212" s="223" t="n"/>
      <c r="N212" s="223" t="n"/>
      <c r="O212" s="223" t="n"/>
      <c r="P212" s="223" t="n"/>
      <c r="Q212" s="223" t="n"/>
      <c r="R212" s="223" t="n"/>
      <c r="S212" s="223" t="n"/>
      <c r="T212" s="223" t="n"/>
      <c r="U212" s="86" t="n"/>
      <c r="V212" s="86" t="n"/>
      <c r="W212" s="223" t="n"/>
      <c r="X212" s="223" t="n"/>
      <c r="Y212" s="223" t="n"/>
      <c r="Z212" s="109" t="n"/>
      <c r="AA212" s="241" t="n"/>
      <c r="AB212" s="237" t="n"/>
    </row>
    <row r="213" ht="15" customHeight="1" s="283">
      <c r="A213" s="279" t="n"/>
      <c r="B213" s="222" t="n"/>
      <c r="C213" s="223" t="n"/>
      <c r="D213" s="223" t="n"/>
      <c r="E213" s="223" t="n"/>
      <c r="F213" s="223" t="n"/>
      <c r="G213" s="223" t="n"/>
      <c r="H213" s="223" t="n"/>
      <c r="I213" s="223" t="n"/>
      <c r="J213" s="86" t="n"/>
      <c r="K213" s="223" t="n"/>
      <c r="L213" s="223" t="n"/>
      <c r="M213" s="223" t="n"/>
      <c r="N213" s="223" t="n"/>
      <c r="O213" s="223" t="n"/>
      <c r="P213" s="223" t="n"/>
      <c r="Q213" s="223" t="n"/>
      <c r="R213" s="223" t="n"/>
      <c r="S213" s="223" t="n"/>
      <c r="T213" s="223" t="n"/>
      <c r="U213" s="86" t="n"/>
      <c r="V213" s="86" t="n"/>
      <c r="W213" s="223" t="n"/>
      <c r="X213" s="223" t="n"/>
      <c r="Y213" s="223" t="n"/>
      <c r="Z213" s="109" t="n"/>
      <c r="AA213" s="241" t="n"/>
      <c r="AB213" s="237" t="n"/>
    </row>
    <row r="214" ht="15" customHeight="1" s="283">
      <c r="A214" s="279" t="n"/>
      <c r="B214" s="222" t="n"/>
      <c r="C214" s="223" t="n"/>
      <c r="D214" s="223" t="n"/>
      <c r="E214" s="223" t="n"/>
      <c r="F214" s="223" t="n"/>
      <c r="G214" s="223" t="n"/>
      <c r="H214" s="223" t="n"/>
      <c r="I214" s="223" t="n"/>
      <c r="J214" s="86" t="n"/>
      <c r="K214" s="223" t="n"/>
      <c r="L214" s="223" t="n"/>
      <c r="M214" s="223" t="n"/>
      <c r="N214" s="223" t="n"/>
      <c r="O214" s="223" t="n"/>
      <c r="P214" s="223" t="n"/>
      <c r="Q214" s="223" t="n"/>
      <c r="R214" s="223" t="n"/>
      <c r="S214" s="223" t="n"/>
      <c r="T214" s="223" t="n"/>
      <c r="U214" s="86" t="n"/>
      <c r="V214" s="86" t="n"/>
      <c r="W214" s="223" t="n"/>
      <c r="X214" s="223" t="n"/>
      <c r="Y214" s="223" t="n"/>
      <c r="Z214" s="109" t="n"/>
      <c r="AA214" s="241" t="n"/>
      <c r="AB214" s="237" t="n"/>
    </row>
    <row r="215" ht="15" customHeight="1" s="283">
      <c r="A215" s="279" t="n"/>
      <c r="B215" s="222" t="n"/>
      <c r="C215" s="223" t="n"/>
      <c r="D215" s="223" t="n"/>
      <c r="E215" s="223" t="n"/>
      <c r="F215" s="223" t="n"/>
      <c r="G215" s="223" t="n"/>
      <c r="H215" s="223" t="n"/>
      <c r="I215" s="223" t="n"/>
      <c r="J215" s="86" t="n"/>
      <c r="K215" s="223" t="n"/>
      <c r="L215" s="223" t="n"/>
      <c r="M215" s="223" t="n"/>
      <c r="N215" s="223" t="n"/>
      <c r="O215" s="223" t="n"/>
      <c r="P215" s="223" t="n"/>
      <c r="Q215" s="223" t="n"/>
      <c r="R215" s="223" t="n"/>
      <c r="S215" s="223" t="n"/>
      <c r="T215" s="223" t="n"/>
      <c r="U215" s="86" t="n"/>
      <c r="V215" s="86" t="n"/>
      <c r="W215" s="223" t="n"/>
      <c r="X215" s="223" t="n"/>
      <c r="Y215" s="223" t="n"/>
      <c r="Z215" s="109" t="n"/>
      <c r="AA215" s="241" t="n"/>
      <c r="AB215" s="237" t="n"/>
    </row>
    <row r="216" ht="15" customHeight="1" s="283">
      <c r="A216" s="279" t="n"/>
      <c r="B216" s="222" t="n"/>
      <c r="C216" s="223" t="n"/>
      <c r="D216" s="223" t="n"/>
      <c r="E216" s="223" t="n"/>
      <c r="F216" s="223" t="n"/>
      <c r="G216" s="223" t="n"/>
      <c r="H216" s="223" t="n"/>
      <c r="I216" s="223" t="n"/>
      <c r="J216" s="86" t="n"/>
      <c r="K216" s="223" t="n"/>
      <c r="L216" s="223" t="n"/>
      <c r="M216" s="223" t="n"/>
      <c r="N216" s="223" t="n"/>
      <c r="O216" s="223" t="n"/>
      <c r="P216" s="223" t="n"/>
      <c r="Q216" s="223" t="n"/>
      <c r="R216" s="223" t="n"/>
      <c r="S216" s="223" t="n"/>
      <c r="T216" s="223" t="n"/>
      <c r="U216" s="86" t="n"/>
      <c r="V216" s="86" t="n"/>
      <c r="W216" s="223" t="n"/>
      <c r="X216" s="223" t="n"/>
      <c r="Y216" s="223" t="n"/>
      <c r="Z216" s="109" t="n"/>
      <c r="AA216" s="241" t="n"/>
      <c r="AB216" s="237" t="n"/>
    </row>
    <row r="217" ht="15" customHeight="1" s="283">
      <c r="A217" s="279" t="n"/>
      <c r="B217" s="222" t="n"/>
      <c r="C217" s="223" t="n"/>
      <c r="D217" s="223" t="n"/>
      <c r="E217" s="223" t="n"/>
      <c r="F217" s="223" t="n"/>
      <c r="G217" s="223" t="n"/>
      <c r="H217" s="223" t="n"/>
      <c r="I217" s="223" t="n"/>
      <c r="J217" s="86" t="n"/>
      <c r="K217" s="223" t="n"/>
      <c r="L217" s="223" t="n"/>
      <c r="M217" s="223" t="n"/>
      <c r="N217" s="223" t="n"/>
      <c r="O217" s="223" t="n"/>
      <c r="P217" s="223" t="n"/>
      <c r="Q217" s="223" t="n"/>
      <c r="R217" s="223" t="n"/>
      <c r="S217" s="223" t="n"/>
      <c r="T217" s="223" t="n"/>
      <c r="U217" s="86" t="n"/>
      <c r="V217" s="86" t="n"/>
      <c r="W217" s="223" t="n"/>
      <c r="X217" s="223" t="n"/>
      <c r="Y217" s="223" t="n"/>
      <c r="Z217" s="109" t="n"/>
      <c r="AA217" s="241" t="n"/>
      <c r="AB217" s="237" t="n"/>
    </row>
    <row r="218" ht="15" customHeight="1" s="283">
      <c r="A218" s="279" t="n"/>
      <c r="B218" s="222" t="n"/>
      <c r="C218" s="223" t="n"/>
      <c r="D218" s="223" t="n"/>
      <c r="E218" s="223" t="n"/>
      <c r="F218" s="223" t="n"/>
      <c r="G218" s="223" t="n"/>
      <c r="H218" s="223" t="n"/>
      <c r="I218" s="223" t="n"/>
      <c r="J218" s="86" t="n"/>
      <c r="K218" s="223" t="n"/>
      <c r="L218" s="223" t="n"/>
      <c r="M218" s="223" t="n"/>
      <c r="N218" s="223" t="n"/>
      <c r="O218" s="223" t="n"/>
      <c r="P218" s="223" t="n"/>
      <c r="Q218" s="223" t="n"/>
      <c r="R218" s="223" t="n"/>
      <c r="S218" s="223" t="n"/>
      <c r="T218" s="223" t="n"/>
      <c r="U218" s="86" t="n"/>
      <c r="V218" s="86" t="n"/>
      <c r="W218" s="223" t="n"/>
      <c r="X218" s="223" t="n"/>
      <c r="Y218" s="223" t="n"/>
      <c r="Z218" s="109" t="n"/>
      <c r="AA218" s="241" t="n"/>
      <c r="AB218" s="237" t="n"/>
    </row>
    <row r="219" ht="15" customHeight="1" s="283">
      <c r="A219" s="279" t="n"/>
      <c r="B219" s="222" t="n"/>
      <c r="C219" s="223" t="n"/>
      <c r="D219" s="223" t="n"/>
      <c r="E219" s="223" t="n"/>
      <c r="F219" s="223" t="n"/>
      <c r="G219" s="223" t="n"/>
      <c r="H219" s="223" t="n"/>
      <c r="I219" s="223" t="n"/>
      <c r="J219" s="86" t="n"/>
      <c r="K219" s="223" t="n"/>
      <c r="L219" s="223" t="n"/>
      <c r="M219" s="223" t="n"/>
      <c r="N219" s="223" t="n"/>
      <c r="O219" s="223" t="n"/>
      <c r="P219" s="223" t="n"/>
      <c r="Q219" s="223" t="n"/>
      <c r="R219" s="223" t="n"/>
      <c r="S219" s="223" t="n"/>
      <c r="T219" s="223" t="n"/>
      <c r="U219" s="86" t="n"/>
      <c r="V219" s="86" t="n"/>
      <c r="W219" s="223" t="n"/>
      <c r="X219" s="223" t="n"/>
      <c r="Y219" s="223" t="n"/>
      <c r="Z219" s="109" t="n"/>
      <c r="AA219" s="241" t="n"/>
      <c r="AB219" s="237" t="n"/>
    </row>
    <row r="220" ht="15" customHeight="1" s="283">
      <c r="A220" s="279" t="n"/>
      <c r="B220" s="222" t="n"/>
      <c r="C220" s="223" t="n"/>
      <c r="D220" s="223" t="n"/>
      <c r="E220" s="223" t="n"/>
      <c r="F220" s="223" t="n"/>
      <c r="G220" s="223" t="n"/>
      <c r="H220" s="223" t="n"/>
      <c r="I220" s="223" t="n"/>
      <c r="J220" s="86" t="n"/>
      <c r="K220" s="223" t="n"/>
      <c r="L220" s="223" t="n"/>
      <c r="M220" s="223" t="n"/>
      <c r="N220" s="223" t="n"/>
      <c r="O220" s="223" t="n"/>
      <c r="P220" s="223" t="n"/>
      <c r="Q220" s="223" t="n"/>
      <c r="R220" s="223" t="n"/>
      <c r="S220" s="223" t="n"/>
      <c r="T220" s="223" t="n"/>
      <c r="U220" s="86" t="n"/>
      <c r="V220" s="86" t="n"/>
      <c r="W220" s="223" t="n"/>
      <c r="X220" s="223" t="n"/>
      <c r="Y220" s="223" t="n"/>
      <c r="Z220" s="109" t="n"/>
      <c r="AA220" s="241" t="n"/>
      <c r="AB220" s="237" t="n"/>
    </row>
    <row r="221" ht="15" customHeight="1" s="283">
      <c r="A221" s="279" t="n"/>
      <c r="B221" s="222" t="n"/>
      <c r="C221" s="223" t="n"/>
      <c r="D221" s="223" t="n"/>
      <c r="E221" s="223" t="n"/>
      <c r="F221" s="223" t="n"/>
      <c r="G221" s="223" t="n"/>
      <c r="H221" s="223" t="n"/>
      <c r="I221" s="223" t="n"/>
      <c r="J221" s="86" t="n"/>
      <c r="K221" s="223" t="n"/>
      <c r="L221" s="223" t="n"/>
      <c r="M221" s="223" t="n"/>
      <c r="N221" s="223" t="n"/>
      <c r="O221" s="223" t="n"/>
      <c r="P221" s="223" t="n"/>
      <c r="Q221" s="223" t="n"/>
      <c r="R221" s="223" t="n"/>
      <c r="S221" s="223" t="n"/>
      <c r="T221" s="223" t="n"/>
      <c r="U221" s="86" t="n"/>
      <c r="V221" s="86" t="n"/>
      <c r="W221" s="223" t="n"/>
      <c r="X221" s="223" t="n"/>
      <c r="Y221" s="223" t="n"/>
      <c r="Z221" s="109" t="n"/>
      <c r="AA221" s="241" t="n"/>
      <c r="AB221" s="237" t="n"/>
    </row>
    <row r="222" ht="15" customHeight="1" s="283">
      <c r="A222" s="279" t="n"/>
      <c r="B222" s="222" t="n"/>
      <c r="C222" s="223" t="n"/>
      <c r="D222" s="223" t="n"/>
      <c r="E222" s="223" t="n"/>
      <c r="F222" s="223" t="n"/>
      <c r="G222" s="223" t="n"/>
      <c r="H222" s="223" t="n"/>
      <c r="I222" s="223" t="n"/>
      <c r="J222" s="86" t="n"/>
      <c r="K222" s="223" t="n"/>
      <c r="L222" s="223" t="n"/>
      <c r="M222" s="223" t="n"/>
      <c r="N222" s="223" t="n"/>
      <c r="O222" s="223" t="n"/>
      <c r="P222" s="223" t="n"/>
      <c r="Q222" s="223" t="n"/>
      <c r="R222" s="223" t="n"/>
      <c r="S222" s="223" t="n"/>
      <c r="T222" s="223" t="n"/>
      <c r="U222" s="86" t="n"/>
      <c r="V222" s="86" t="n"/>
      <c r="W222" s="223" t="n"/>
      <c r="X222" s="223" t="n"/>
      <c r="Y222" s="223" t="n"/>
      <c r="Z222" s="109" t="n"/>
      <c r="AA222" s="241" t="n"/>
      <c r="AB222" s="237" t="n"/>
    </row>
    <row r="223" ht="15" customHeight="1" s="283">
      <c r="A223" s="279" t="n"/>
      <c r="B223" s="222" t="n"/>
      <c r="C223" s="223" t="n"/>
      <c r="D223" s="223" t="n"/>
      <c r="E223" s="223" t="n"/>
      <c r="F223" s="223" t="n"/>
      <c r="G223" s="223" t="n"/>
      <c r="H223" s="223" t="n"/>
      <c r="I223" s="223" t="n"/>
      <c r="J223" s="86" t="n"/>
      <c r="K223" s="223" t="n"/>
      <c r="L223" s="223" t="n"/>
      <c r="M223" s="223" t="n"/>
      <c r="N223" s="223" t="n"/>
      <c r="O223" s="223" t="n"/>
      <c r="P223" s="223" t="n"/>
      <c r="Q223" s="223" t="n"/>
      <c r="R223" s="223" t="n"/>
      <c r="S223" s="223" t="n"/>
      <c r="T223" s="223" t="n"/>
      <c r="U223" s="86" t="n"/>
      <c r="V223" s="86" t="n"/>
      <c r="W223" s="223" t="n"/>
      <c r="X223" s="223" t="n"/>
      <c r="Y223" s="223" t="n"/>
      <c r="Z223" s="109" t="n"/>
      <c r="AA223" s="241" t="n"/>
      <c r="AB223" s="237" t="n"/>
    </row>
    <row r="224" ht="15" customHeight="1" s="283">
      <c r="A224" s="279" t="n"/>
      <c r="B224" s="222" t="n"/>
      <c r="C224" s="223" t="n"/>
      <c r="D224" s="223" t="n"/>
      <c r="E224" s="223" t="n"/>
      <c r="F224" s="223" t="n"/>
      <c r="G224" s="223" t="n"/>
      <c r="H224" s="223" t="n"/>
      <c r="I224" s="223" t="n"/>
      <c r="J224" s="86" t="n"/>
      <c r="K224" s="223" t="n"/>
      <c r="L224" s="223" t="n"/>
      <c r="M224" s="223" t="n"/>
      <c r="N224" s="223" t="n"/>
      <c r="O224" s="223" t="n"/>
      <c r="P224" s="223" t="n"/>
      <c r="Q224" s="223" t="n"/>
      <c r="R224" s="223" t="n"/>
      <c r="S224" s="223" t="n"/>
      <c r="T224" s="223" t="n"/>
      <c r="U224" s="86" t="n"/>
      <c r="V224" s="86" t="n"/>
      <c r="W224" s="223" t="n"/>
      <c r="X224" s="223" t="n"/>
      <c r="Y224" s="223" t="n"/>
      <c r="Z224" s="109" t="n"/>
      <c r="AA224" s="241" t="n"/>
      <c r="AB224" s="237" t="n"/>
    </row>
    <row r="225" ht="15" customHeight="1" s="283">
      <c r="A225" s="279" t="n"/>
      <c r="B225" s="222" t="n"/>
      <c r="C225" s="223" t="n"/>
      <c r="D225" s="223" t="n"/>
      <c r="E225" s="223" t="n"/>
      <c r="F225" s="223" t="n"/>
      <c r="G225" s="223" t="n"/>
      <c r="H225" s="223" t="n"/>
      <c r="I225" s="223" t="n"/>
      <c r="J225" s="86" t="n"/>
      <c r="K225" s="223" t="n"/>
      <c r="L225" s="223" t="n"/>
      <c r="M225" s="223" t="n"/>
      <c r="N225" s="223" t="n"/>
      <c r="O225" s="223" t="n"/>
      <c r="P225" s="223" t="n"/>
      <c r="Q225" s="223" t="n"/>
      <c r="R225" s="223" t="n"/>
      <c r="S225" s="223" t="n"/>
      <c r="T225" s="223" t="n"/>
      <c r="U225" s="86" t="n"/>
      <c r="V225" s="86" t="n"/>
      <c r="W225" s="223" t="n"/>
      <c r="X225" s="223" t="n"/>
      <c r="Y225" s="223" t="n"/>
      <c r="Z225" s="109" t="n"/>
      <c r="AA225" s="241" t="n"/>
      <c r="AB225" s="237" t="n"/>
    </row>
    <row r="226" ht="15" customHeight="1" s="283">
      <c r="A226" s="279" t="n"/>
      <c r="B226" s="222" t="n"/>
      <c r="C226" s="223" t="n"/>
      <c r="D226" s="223" t="n"/>
      <c r="E226" s="223" t="n"/>
      <c r="F226" s="223" t="n"/>
      <c r="G226" s="223" t="n"/>
      <c r="H226" s="223" t="n"/>
      <c r="I226" s="223" t="n"/>
      <c r="J226" s="86" t="n"/>
      <c r="K226" s="223" t="n"/>
      <c r="L226" s="223" t="n"/>
      <c r="M226" s="223" t="n"/>
      <c r="N226" s="223" t="n"/>
      <c r="O226" s="223" t="n"/>
      <c r="P226" s="223" t="n"/>
      <c r="Q226" s="223" t="n"/>
      <c r="R226" s="223" t="n"/>
      <c r="S226" s="223" t="n"/>
      <c r="T226" s="223" t="n"/>
      <c r="U226" s="86" t="n"/>
      <c r="V226" s="86" t="n"/>
      <c r="W226" s="223" t="n"/>
      <c r="X226" s="223" t="n"/>
      <c r="Y226" s="223" t="n"/>
      <c r="Z226" s="109" t="n"/>
      <c r="AA226" s="241" t="n"/>
      <c r="AB226" s="237" t="n"/>
    </row>
    <row r="227" ht="15" customHeight="1" s="283">
      <c r="A227" s="279" t="n"/>
      <c r="B227" s="222" t="n"/>
      <c r="C227" s="223" t="n"/>
      <c r="D227" s="223" t="n"/>
      <c r="E227" s="223" t="n"/>
      <c r="F227" s="223" t="n"/>
      <c r="G227" s="223" t="n"/>
      <c r="H227" s="223" t="n"/>
      <c r="I227" s="223" t="n"/>
      <c r="J227" s="86" t="n"/>
      <c r="K227" s="223" t="n"/>
      <c r="L227" s="223" t="n"/>
      <c r="M227" s="223" t="n"/>
      <c r="N227" s="223" t="n"/>
      <c r="O227" s="223" t="n"/>
      <c r="P227" s="223" t="n"/>
      <c r="Q227" s="223" t="n"/>
      <c r="R227" s="223" t="n"/>
      <c r="S227" s="223" t="n"/>
      <c r="T227" s="223" t="n"/>
      <c r="U227" s="86" t="n"/>
      <c r="V227" s="86" t="n"/>
      <c r="W227" s="223" t="n"/>
      <c r="X227" s="223" t="n"/>
      <c r="Y227" s="223" t="n"/>
      <c r="Z227" s="109" t="n"/>
      <c r="AA227" s="241" t="n"/>
      <c r="AB227" s="237" t="n"/>
    </row>
    <row r="228" ht="15" customHeight="1" s="283">
      <c r="A228" s="279" t="n"/>
      <c r="B228" s="222" t="n"/>
      <c r="C228" s="223" t="n"/>
      <c r="D228" s="223" t="n"/>
      <c r="E228" s="223" t="n"/>
      <c r="F228" s="223" t="n"/>
      <c r="G228" s="223" t="n"/>
      <c r="H228" s="223" t="n"/>
      <c r="I228" s="223" t="n"/>
      <c r="J228" s="86" t="n"/>
      <c r="K228" s="223" t="n"/>
      <c r="L228" s="223" t="n"/>
      <c r="M228" s="223" t="n"/>
      <c r="N228" s="223" t="n"/>
      <c r="O228" s="223" t="n"/>
      <c r="P228" s="223" t="n"/>
      <c r="Q228" s="223" t="n"/>
      <c r="R228" s="223" t="n"/>
      <c r="S228" s="223" t="n"/>
      <c r="T228" s="223" t="n"/>
      <c r="U228" s="86" t="n"/>
      <c r="V228" s="86" t="n"/>
      <c r="W228" s="223" t="n"/>
      <c r="X228" s="223" t="n"/>
      <c r="Y228" s="223" t="n"/>
      <c r="Z228" s="109" t="n"/>
      <c r="AA228" s="241" t="n"/>
      <c r="AB228" s="237" t="n"/>
    </row>
    <row r="229" ht="15" customHeight="1" s="283">
      <c r="A229" s="279" t="n"/>
      <c r="B229" s="222" t="n"/>
      <c r="C229" s="223" t="n"/>
      <c r="D229" s="223" t="n"/>
      <c r="E229" s="223" t="n"/>
      <c r="F229" s="223" t="n"/>
      <c r="G229" s="223" t="n"/>
      <c r="H229" s="223" t="n"/>
      <c r="I229" s="223" t="n"/>
      <c r="J229" s="86" t="n"/>
      <c r="K229" s="223" t="n"/>
      <c r="L229" s="223" t="n"/>
      <c r="M229" s="223" t="n"/>
      <c r="N229" s="223" t="n"/>
      <c r="O229" s="223" t="n"/>
      <c r="P229" s="223" t="n"/>
      <c r="Q229" s="223" t="n"/>
      <c r="R229" s="223" t="n"/>
      <c r="S229" s="223" t="n"/>
      <c r="T229" s="223" t="n"/>
      <c r="U229" s="86" t="n"/>
      <c r="V229" s="86" t="n"/>
      <c r="W229" s="223" t="n"/>
      <c r="X229" s="223" t="n"/>
      <c r="Y229" s="223" t="n"/>
      <c r="Z229" s="109" t="n"/>
      <c r="AA229" s="241" t="n"/>
      <c r="AB229" s="237" t="n"/>
    </row>
    <row r="230" ht="15" customHeight="1" s="283">
      <c r="A230" s="279" t="n"/>
      <c r="B230" s="222" t="n"/>
      <c r="C230" s="223" t="n"/>
      <c r="D230" s="223" t="n"/>
      <c r="E230" s="223" t="n"/>
      <c r="F230" s="223" t="n"/>
      <c r="G230" s="223" t="n"/>
      <c r="H230" s="223" t="n"/>
      <c r="I230" s="223" t="n"/>
      <c r="J230" s="86" t="n"/>
      <c r="K230" s="223" t="n"/>
      <c r="L230" s="223" t="n"/>
      <c r="M230" s="223" t="n"/>
      <c r="N230" s="223" t="n"/>
      <c r="O230" s="223" t="n"/>
      <c r="P230" s="223" t="n"/>
      <c r="Q230" s="223" t="n"/>
      <c r="R230" s="223" t="n"/>
      <c r="S230" s="223" t="n"/>
      <c r="T230" s="223" t="n"/>
      <c r="U230" s="86" t="n"/>
      <c r="V230" s="86" t="n"/>
      <c r="W230" s="223" t="n"/>
      <c r="X230" s="223" t="n"/>
      <c r="Y230" s="223" t="n"/>
      <c r="Z230" s="109" t="n"/>
      <c r="AA230" s="241" t="n"/>
      <c r="AB230" s="237" t="n"/>
    </row>
    <row r="231" ht="15" customHeight="1" s="283">
      <c r="A231" s="279" t="n"/>
      <c r="B231" s="222" t="n"/>
      <c r="C231" s="223" t="n"/>
      <c r="D231" s="223" t="n"/>
      <c r="E231" s="223" t="n"/>
      <c r="F231" s="223" t="n"/>
      <c r="G231" s="223" t="n"/>
      <c r="H231" s="223" t="n"/>
      <c r="I231" s="223" t="n"/>
      <c r="J231" s="86" t="n"/>
      <c r="K231" s="223" t="n"/>
      <c r="L231" s="223" t="n"/>
      <c r="M231" s="223" t="n"/>
      <c r="N231" s="223" t="n"/>
      <c r="O231" s="223" t="n"/>
      <c r="P231" s="223" t="n"/>
      <c r="Q231" s="223" t="n"/>
      <c r="R231" s="223" t="n"/>
      <c r="S231" s="223" t="n"/>
      <c r="T231" s="223" t="n"/>
      <c r="U231" s="86" t="n"/>
      <c r="V231" s="86" t="n"/>
      <c r="W231" s="223" t="n"/>
      <c r="X231" s="223" t="n"/>
      <c r="Y231" s="223" t="n"/>
      <c r="Z231" s="109" t="n"/>
      <c r="AA231" s="241" t="n"/>
      <c r="AB231" s="237" t="n"/>
    </row>
    <row r="232" ht="15" customHeight="1" s="283">
      <c r="A232" s="279" t="n"/>
      <c r="B232" s="222" t="n"/>
      <c r="C232" s="223" t="n"/>
      <c r="D232" s="223" t="n"/>
      <c r="E232" s="223" t="n"/>
      <c r="F232" s="223" t="n"/>
      <c r="G232" s="223" t="n"/>
      <c r="H232" s="223" t="n"/>
      <c r="I232" s="223" t="n"/>
      <c r="J232" s="86" t="n"/>
      <c r="K232" s="223" t="n"/>
      <c r="L232" s="223" t="n"/>
      <c r="M232" s="223" t="n"/>
      <c r="N232" s="223" t="n"/>
      <c r="O232" s="223" t="n"/>
      <c r="P232" s="223" t="n"/>
      <c r="Q232" s="223" t="n"/>
      <c r="R232" s="223" t="n"/>
      <c r="S232" s="223" t="n"/>
      <c r="T232" s="223" t="n"/>
      <c r="U232" s="86" t="n"/>
      <c r="V232" s="86" t="n"/>
      <c r="W232" s="223" t="n"/>
      <c r="X232" s="223" t="n"/>
      <c r="Y232" s="223" t="n"/>
      <c r="Z232" s="109" t="n"/>
      <c r="AA232" s="241" t="n"/>
      <c r="AB232" s="237" t="n"/>
    </row>
    <row r="233" ht="15" customHeight="1" s="283">
      <c r="A233" s="279" t="n"/>
      <c r="B233" s="222" t="n"/>
      <c r="C233" s="223" t="n"/>
      <c r="D233" s="223" t="n"/>
      <c r="E233" s="223" t="n"/>
      <c r="F233" s="223" t="n"/>
      <c r="G233" s="223" t="n"/>
      <c r="H233" s="223" t="n"/>
      <c r="I233" s="223" t="n"/>
      <c r="J233" s="86" t="n"/>
      <c r="K233" s="223" t="n"/>
      <c r="L233" s="223" t="n"/>
      <c r="M233" s="223" t="n"/>
      <c r="N233" s="223" t="n"/>
      <c r="O233" s="223" t="n"/>
      <c r="P233" s="223" t="n"/>
      <c r="Q233" s="223" t="n"/>
      <c r="R233" s="223" t="n"/>
      <c r="S233" s="223" t="n"/>
      <c r="T233" s="223" t="n"/>
      <c r="U233" s="86" t="n"/>
      <c r="V233" s="86" t="n"/>
      <c r="W233" s="223" t="n"/>
      <c r="X233" s="223" t="n"/>
      <c r="Y233" s="223" t="n"/>
      <c r="Z233" s="109" t="n"/>
      <c r="AA233" s="241" t="n"/>
      <c r="AB233" s="237" t="n"/>
    </row>
    <row r="234" ht="15" customHeight="1" s="283">
      <c r="A234" s="279" t="n"/>
      <c r="B234" s="222" t="n"/>
      <c r="C234" s="223" t="n"/>
      <c r="D234" s="223" t="n"/>
      <c r="E234" s="223" t="n"/>
      <c r="F234" s="223" t="n"/>
      <c r="G234" s="223" t="n"/>
      <c r="H234" s="223" t="n"/>
      <c r="I234" s="223" t="n"/>
      <c r="J234" s="86" t="n"/>
      <c r="K234" s="223" t="n"/>
      <c r="L234" s="223" t="n"/>
      <c r="M234" s="223" t="n"/>
      <c r="N234" s="223" t="n"/>
      <c r="O234" s="223" t="n"/>
      <c r="P234" s="223" t="n"/>
      <c r="Q234" s="223" t="n"/>
      <c r="R234" s="223" t="n"/>
      <c r="S234" s="223" t="n"/>
      <c r="T234" s="223" t="n"/>
      <c r="U234" s="86" t="n"/>
      <c r="V234" s="86" t="n"/>
      <c r="W234" s="223" t="n"/>
      <c r="X234" s="223" t="n"/>
      <c r="Y234" s="223" t="n"/>
      <c r="Z234" s="109" t="n"/>
      <c r="AA234" s="241" t="n"/>
      <c r="AB234" s="237" t="n"/>
    </row>
    <row r="235" ht="15" customHeight="1" s="283">
      <c r="A235" s="279" t="n"/>
      <c r="B235" s="222" t="n"/>
      <c r="C235" s="223" t="n"/>
      <c r="D235" s="223" t="n"/>
      <c r="E235" s="223" t="n"/>
      <c r="F235" s="223" t="n"/>
      <c r="G235" s="223" t="n"/>
      <c r="H235" s="223" t="n"/>
      <c r="I235" s="223" t="n"/>
      <c r="J235" s="86" t="n"/>
      <c r="K235" s="223" t="n"/>
      <c r="L235" s="223" t="n"/>
      <c r="M235" s="223" t="n"/>
      <c r="N235" s="223" t="n"/>
      <c r="O235" s="223" t="n"/>
      <c r="P235" s="223" t="n"/>
      <c r="Q235" s="223" t="n"/>
      <c r="R235" s="223" t="n"/>
      <c r="S235" s="223" t="n"/>
      <c r="T235" s="223" t="n"/>
      <c r="U235" s="86" t="n"/>
      <c r="V235" s="86" t="n"/>
      <c r="W235" s="223" t="n"/>
      <c r="X235" s="223" t="n"/>
      <c r="Y235" s="223" t="n"/>
      <c r="Z235" s="109" t="n"/>
      <c r="AA235" s="241" t="n"/>
      <c r="AB235" s="237" t="n"/>
    </row>
    <row r="236" ht="15" customHeight="1" s="283">
      <c r="A236" s="279" t="n"/>
      <c r="B236" s="222" t="n"/>
      <c r="C236" s="223" t="n"/>
      <c r="D236" s="223" t="n"/>
      <c r="E236" s="223" t="n"/>
      <c r="F236" s="223" t="n"/>
      <c r="G236" s="223" t="n"/>
      <c r="H236" s="223" t="n"/>
      <c r="I236" s="223" t="n"/>
      <c r="J236" s="86" t="n"/>
      <c r="K236" s="223" t="n"/>
      <c r="L236" s="223" t="n"/>
      <c r="M236" s="223" t="n"/>
      <c r="N236" s="223" t="n"/>
      <c r="O236" s="223" t="n"/>
      <c r="P236" s="223" t="n"/>
      <c r="Q236" s="223" t="n"/>
      <c r="R236" s="223" t="n"/>
      <c r="S236" s="223" t="n"/>
      <c r="T236" s="223" t="n"/>
      <c r="U236" s="86" t="n"/>
      <c r="V236" s="86" t="n"/>
      <c r="W236" s="223" t="n"/>
      <c r="X236" s="223" t="n"/>
      <c r="Y236" s="223" t="n"/>
      <c r="Z236" s="109" t="n"/>
      <c r="AA236" s="241" t="n"/>
      <c r="AB236" s="237" t="n"/>
    </row>
    <row r="237" ht="15" customHeight="1" s="283">
      <c r="A237" s="279" t="n"/>
      <c r="B237" s="222" t="n"/>
      <c r="C237" s="223" t="n"/>
      <c r="D237" s="223" t="n"/>
      <c r="E237" s="223" t="n"/>
      <c r="F237" s="223" t="n"/>
      <c r="G237" s="223" t="n"/>
      <c r="H237" s="223" t="n"/>
      <c r="I237" s="223" t="n"/>
      <c r="J237" s="86" t="n"/>
      <c r="K237" s="223" t="n"/>
      <c r="L237" s="223" t="n"/>
      <c r="M237" s="223" t="n"/>
      <c r="N237" s="223" t="n"/>
      <c r="O237" s="223" t="n"/>
      <c r="P237" s="223" t="n"/>
      <c r="Q237" s="223" t="n"/>
      <c r="R237" s="223" t="n"/>
      <c r="S237" s="223" t="n"/>
      <c r="T237" s="223" t="n"/>
      <c r="U237" s="86" t="n"/>
      <c r="V237" s="86" t="n"/>
      <c r="W237" s="223" t="n"/>
      <c r="X237" s="223" t="n"/>
      <c r="Y237" s="223" t="n"/>
      <c r="Z237" s="109" t="n"/>
      <c r="AA237" s="241" t="n"/>
      <c r="AB237" s="237" t="n"/>
    </row>
    <row r="238" ht="15" customHeight="1" s="283">
      <c r="A238" s="279" t="n"/>
      <c r="B238" s="222" t="n"/>
      <c r="C238" s="223" t="n"/>
      <c r="D238" s="223" t="n"/>
      <c r="E238" s="223" t="n"/>
      <c r="F238" s="223" t="n"/>
      <c r="G238" s="223" t="n"/>
      <c r="H238" s="223" t="n"/>
      <c r="I238" s="223" t="n"/>
      <c r="J238" s="86" t="n"/>
      <c r="K238" s="223" t="n"/>
      <c r="L238" s="223" t="n"/>
      <c r="M238" s="223" t="n"/>
      <c r="N238" s="223" t="n"/>
      <c r="O238" s="223" t="n"/>
      <c r="P238" s="223" t="n"/>
      <c r="Q238" s="223" t="n"/>
      <c r="R238" s="223" t="n"/>
      <c r="S238" s="223" t="n"/>
      <c r="T238" s="223" t="n"/>
      <c r="U238" s="86" t="n"/>
      <c r="V238" s="86" t="n"/>
      <c r="W238" s="223" t="n"/>
      <c r="X238" s="223" t="n"/>
      <c r="Y238" s="223" t="n"/>
      <c r="Z238" s="109" t="n"/>
      <c r="AA238" s="241" t="n"/>
      <c r="AB238" s="237" t="n"/>
    </row>
    <row r="239" ht="15" customHeight="1" s="283">
      <c r="A239" s="279" t="n"/>
      <c r="B239" s="222" t="n"/>
      <c r="C239" s="223" t="n"/>
      <c r="D239" s="223" t="n"/>
      <c r="E239" s="223" t="n"/>
      <c r="F239" s="223" t="n"/>
      <c r="G239" s="223" t="n"/>
      <c r="H239" s="223" t="n"/>
      <c r="I239" s="223" t="n"/>
      <c r="J239" s="86" t="n"/>
      <c r="K239" s="223" t="n"/>
      <c r="L239" s="223" t="n"/>
      <c r="M239" s="223" t="n"/>
      <c r="N239" s="223" t="n"/>
      <c r="O239" s="223" t="n"/>
      <c r="P239" s="223" t="n"/>
      <c r="Q239" s="223" t="n"/>
      <c r="R239" s="223" t="n"/>
      <c r="S239" s="223" t="n"/>
      <c r="T239" s="223" t="n"/>
      <c r="U239" s="86" t="n"/>
      <c r="V239" s="86" t="n"/>
      <c r="W239" s="223" t="n"/>
      <c r="X239" s="223" t="n"/>
      <c r="Y239" s="223" t="n"/>
      <c r="Z239" s="109" t="n"/>
      <c r="AA239" s="241" t="n"/>
      <c r="AB239" s="237" t="n"/>
    </row>
    <row r="240" ht="15" customHeight="1" s="283">
      <c r="A240" s="279" t="n"/>
      <c r="B240" s="222" t="n"/>
      <c r="C240" s="223" t="n"/>
      <c r="D240" s="223" t="n"/>
      <c r="E240" s="223" t="n"/>
      <c r="F240" s="223" t="n"/>
      <c r="G240" s="223" t="n"/>
      <c r="H240" s="223" t="n"/>
      <c r="I240" s="223" t="n"/>
      <c r="J240" s="86" t="n"/>
      <c r="K240" s="223" t="n"/>
      <c r="L240" s="223" t="n"/>
      <c r="M240" s="223" t="n"/>
      <c r="N240" s="223" t="n"/>
      <c r="O240" s="223" t="n"/>
      <c r="P240" s="223" t="n"/>
      <c r="Q240" s="223" t="n"/>
      <c r="R240" s="223" t="n"/>
      <c r="S240" s="223" t="n"/>
      <c r="T240" s="223" t="n"/>
      <c r="U240" s="86" t="n"/>
      <c r="V240" s="86" t="n"/>
      <c r="W240" s="223" t="n"/>
      <c r="X240" s="223" t="n"/>
      <c r="Y240" s="223" t="n"/>
      <c r="Z240" s="109" t="n"/>
      <c r="AA240" s="241" t="n"/>
      <c r="AB240" s="237" t="n"/>
    </row>
    <row r="241" ht="15" customHeight="1" s="283">
      <c r="A241" s="279" t="n"/>
      <c r="B241" s="222" t="n"/>
      <c r="C241" s="223" t="n"/>
      <c r="D241" s="223" t="n"/>
      <c r="E241" s="223" t="n"/>
      <c r="F241" s="223" t="n"/>
      <c r="G241" s="223" t="n"/>
      <c r="H241" s="223" t="n"/>
      <c r="I241" s="223" t="n"/>
      <c r="J241" s="86" t="n"/>
      <c r="K241" s="223" t="n"/>
      <c r="L241" s="223" t="n"/>
      <c r="M241" s="223" t="n"/>
      <c r="N241" s="223" t="n"/>
      <c r="O241" s="223" t="n"/>
      <c r="P241" s="223" t="n"/>
      <c r="Q241" s="223" t="n"/>
      <c r="R241" s="223" t="n"/>
      <c r="S241" s="223" t="n"/>
      <c r="T241" s="223" t="n"/>
      <c r="U241" s="86" t="n"/>
      <c r="V241" s="86" t="n"/>
      <c r="W241" s="223" t="n"/>
      <c r="X241" s="223" t="n"/>
      <c r="Y241" s="223" t="n"/>
      <c r="Z241" s="109" t="n"/>
      <c r="AA241" s="241" t="n"/>
      <c r="AB241" s="237" t="n"/>
    </row>
    <row r="242" ht="15" customHeight="1" s="283">
      <c r="A242" s="279" t="n"/>
      <c r="B242" s="222" t="n"/>
      <c r="C242" s="223" t="n"/>
      <c r="D242" s="223" t="n"/>
      <c r="E242" s="223" t="n"/>
      <c r="F242" s="223" t="n"/>
      <c r="G242" s="223" t="n"/>
      <c r="H242" s="223" t="n"/>
      <c r="I242" s="223" t="n"/>
      <c r="J242" s="86" t="n"/>
      <c r="K242" s="223" t="n"/>
      <c r="L242" s="223" t="n"/>
      <c r="M242" s="223" t="n"/>
      <c r="N242" s="223" t="n"/>
      <c r="O242" s="223" t="n"/>
      <c r="P242" s="223" t="n"/>
      <c r="Q242" s="223" t="n"/>
      <c r="R242" s="223" t="n"/>
      <c r="S242" s="223" t="n"/>
      <c r="T242" s="223" t="n"/>
      <c r="U242" s="86" t="n"/>
      <c r="V242" s="86" t="n"/>
      <c r="W242" s="223" t="n"/>
      <c r="X242" s="223" t="n"/>
      <c r="Y242" s="223" t="n"/>
      <c r="Z242" s="109" t="n"/>
      <c r="AA242" s="241" t="n"/>
      <c r="AB242" s="237" t="n"/>
    </row>
    <row r="243" ht="15" customHeight="1" s="283">
      <c r="A243" s="279" t="n"/>
      <c r="B243" s="222" t="n"/>
      <c r="C243" s="223" t="n"/>
      <c r="D243" s="223" t="n"/>
      <c r="E243" s="223" t="n"/>
      <c r="F243" s="223" t="n"/>
      <c r="G243" s="223" t="n"/>
      <c r="H243" s="223" t="n"/>
      <c r="I243" s="223" t="n"/>
      <c r="J243" s="86" t="n"/>
      <c r="K243" s="223" t="n"/>
      <c r="L243" s="223" t="n"/>
      <c r="M243" s="223" t="n"/>
      <c r="N243" s="223" t="n"/>
      <c r="O243" s="223" t="n"/>
      <c r="P243" s="223" t="n"/>
      <c r="Q243" s="223" t="n"/>
      <c r="R243" s="223" t="n"/>
      <c r="S243" s="223" t="n"/>
      <c r="T243" s="223" t="n"/>
      <c r="U243" s="86" t="n"/>
      <c r="V243" s="86" t="n"/>
      <c r="W243" s="223" t="n"/>
      <c r="X243" s="223" t="n"/>
      <c r="Y243" s="223" t="n"/>
      <c r="Z243" s="109" t="n"/>
      <c r="AA243" s="241" t="n"/>
      <c r="AB243" s="237" t="n"/>
    </row>
    <row r="244" ht="15" customHeight="1" s="283">
      <c r="A244" s="279" t="n"/>
      <c r="B244" s="222" t="n"/>
      <c r="C244" s="223" t="n"/>
      <c r="D244" s="223" t="n"/>
      <c r="E244" s="223" t="n"/>
      <c r="F244" s="223" t="n"/>
      <c r="G244" s="223" t="n"/>
      <c r="H244" s="223" t="n"/>
      <c r="I244" s="223" t="n"/>
      <c r="J244" s="86" t="n"/>
      <c r="K244" s="223" t="n"/>
      <c r="L244" s="223" t="n"/>
      <c r="M244" s="223" t="n"/>
      <c r="N244" s="223" t="n"/>
      <c r="O244" s="223" t="n"/>
      <c r="P244" s="223" t="n"/>
      <c r="Q244" s="223" t="n"/>
      <c r="R244" s="223" t="n"/>
      <c r="S244" s="223" t="n"/>
      <c r="T244" s="223" t="n"/>
      <c r="U244" s="86" t="n"/>
      <c r="V244" s="86" t="n"/>
      <c r="W244" s="223" t="n"/>
      <c r="X244" s="223" t="n"/>
      <c r="Y244" s="223" t="n"/>
      <c r="Z244" s="109" t="n"/>
      <c r="AA244" s="241" t="n"/>
      <c r="AB244" s="237" t="n"/>
    </row>
    <row r="245" ht="15" customHeight="1" s="283">
      <c r="A245" s="279" t="n"/>
      <c r="B245" s="222" t="n"/>
      <c r="C245" s="223" t="n"/>
      <c r="D245" s="223" t="n"/>
      <c r="E245" s="223" t="n"/>
      <c r="F245" s="223" t="n"/>
      <c r="G245" s="223" t="n"/>
      <c r="H245" s="223" t="n"/>
      <c r="I245" s="223" t="n"/>
      <c r="J245" s="86" t="n"/>
      <c r="K245" s="223" t="n"/>
      <c r="L245" s="223" t="n"/>
      <c r="M245" s="223" t="n"/>
      <c r="N245" s="223" t="n"/>
      <c r="O245" s="223" t="n"/>
      <c r="P245" s="223" t="n"/>
      <c r="Q245" s="223" t="n"/>
      <c r="R245" s="223" t="n"/>
      <c r="S245" s="223" t="n"/>
      <c r="T245" s="223" t="n"/>
      <c r="U245" s="86" t="n"/>
      <c r="V245" s="86" t="n"/>
      <c r="W245" s="223" t="n"/>
      <c r="X245" s="223" t="n"/>
      <c r="Y245" s="223" t="n"/>
      <c r="Z245" s="109" t="n"/>
      <c r="AA245" s="241" t="n"/>
      <c r="AB245" s="237" t="n"/>
    </row>
    <row r="246" ht="15" customHeight="1" s="283">
      <c r="A246" s="279" t="n"/>
      <c r="B246" s="222" t="n"/>
      <c r="C246" s="223" t="n"/>
      <c r="D246" s="223" t="n"/>
      <c r="E246" s="223" t="n"/>
      <c r="F246" s="223" t="n"/>
      <c r="G246" s="223" t="n"/>
      <c r="H246" s="223" t="n"/>
      <c r="I246" s="223" t="n"/>
      <c r="J246" s="86" t="n"/>
      <c r="K246" s="223" t="n"/>
      <c r="L246" s="223" t="n"/>
      <c r="M246" s="223" t="n"/>
      <c r="N246" s="223" t="n"/>
      <c r="O246" s="223" t="n"/>
      <c r="P246" s="223" t="n"/>
      <c r="Q246" s="223" t="n"/>
      <c r="R246" s="223" t="n"/>
      <c r="S246" s="223" t="n"/>
      <c r="T246" s="223" t="n"/>
      <c r="U246" s="86" t="n"/>
      <c r="V246" s="86" t="n"/>
      <c r="W246" s="223" t="n"/>
      <c r="X246" s="223" t="n"/>
      <c r="Y246" s="223" t="n"/>
      <c r="Z246" s="109" t="n"/>
      <c r="AA246" s="241" t="n"/>
      <c r="AB246" s="237" t="n"/>
    </row>
    <row r="247" ht="15" customHeight="1" s="283">
      <c r="A247" s="279" t="n"/>
      <c r="B247" s="222" t="n"/>
      <c r="C247" s="223" t="n"/>
      <c r="D247" s="223" t="n"/>
      <c r="E247" s="223" t="n"/>
      <c r="F247" s="223" t="n"/>
      <c r="G247" s="223" t="n"/>
      <c r="H247" s="223" t="n"/>
      <c r="I247" s="223" t="n"/>
      <c r="J247" s="86" t="n"/>
      <c r="K247" s="223" t="n"/>
      <c r="L247" s="223" t="n"/>
      <c r="M247" s="223" t="n"/>
      <c r="N247" s="223" t="n"/>
      <c r="O247" s="223" t="n"/>
      <c r="P247" s="223" t="n"/>
      <c r="Q247" s="223" t="n"/>
      <c r="R247" s="223" t="n"/>
      <c r="S247" s="223" t="n"/>
      <c r="T247" s="223" t="n"/>
      <c r="U247" s="86" t="n"/>
      <c r="V247" s="86" t="n"/>
      <c r="W247" s="223" t="n"/>
      <c r="X247" s="223" t="n"/>
      <c r="Y247" s="223" t="n"/>
      <c r="Z247" s="109" t="n"/>
      <c r="AA247" s="241" t="n"/>
      <c r="AB247" s="237" t="n"/>
    </row>
    <row r="248">
      <c r="A248" s="18" t="n"/>
      <c r="B248" s="18" t="n"/>
      <c r="C248" s="228" t="n"/>
      <c r="D248" s="228" t="n"/>
      <c r="E248" s="228" t="n"/>
      <c r="F248" s="228" t="n"/>
      <c r="G248" s="228" t="n"/>
      <c r="H248" s="228" t="n"/>
      <c r="I248" s="228" t="n"/>
      <c r="J248" s="228" t="n"/>
      <c r="K248" s="19" t="n"/>
      <c r="L248" s="228" t="n"/>
      <c r="M248" s="228" t="n"/>
      <c r="N248" s="228" t="n"/>
      <c r="O248" s="228" t="n"/>
      <c r="P248" s="228" t="n"/>
      <c r="Q248" s="281" t="n"/>
      <c r="R248" s="281" t="n"/>
      <c r="S248" s="228" t="n"/>
      <c r="T248" s="228" t="n"/>
      <c r="U248" s="228" t="n"/>
      <c r="V248" s="19" t="n"/>
      <c r="W248" s="19" t="n"/>
      <c r="X248" s="228" t="n"/>
      <c r="Y248" s="228" t="n"/>
      <c r="Z248" s="281" t="n"/>
      <c r="AA248" s="18" t="n"/>
      <c r="AB248" s="18" t="n"/>
      <c r="AC248" s="228" t="n"/>
    </row>
    <row r="249">
      <c r="A249" s="18" t="n"/>
      <c r="B249" s="18" t="n"/>
      <c r="C249" s="228" t="n"/>
      <c r="D249" s="228" t="n"/>
      <c r="E249" s="228" t="n"/>
      <c r="F249" s="228" t="n"/>
      <c r="G249" s="228" t="n"/>
      <c r="H249" s="228" t="n"/>
      <c r="I249" s="228" t="n"/>
      <c r="J249" s="228" t="n"/>
      <c r="K249" s="19" t="n"/>
      <c r="L249" s="228" t="n"/>
      <c r="M249" s="228" t="n"/>
      <c r="N249" s="228" t="n"/>
      <c r="O249" s="228" t="n"/>
      <c r="P249" s="228" t="n"/>
      <c r="Q249" s="281" t="n"/>
      <c r="R249" s="281" t="n"/>
      <c r="S249" s="228" t="n"/>
      <c r="T249" s="228" t="n"/>
      <c r="U249" s="228" t="n"/>
      <c r="V249" s="19" t="n"/>
      <c r="W249" s="19" t="n"/>
      <c r="X249" s="228" t="n"/>
      <c r="Y249" s="228" t="n"/>
      <c r="Z249" s="281" t="n"/>
      <c r="AA249" s="20" t="n"/>
      <c r="AB249" s="207" t="n"/>
      <c r="AC249" s="228" t="n"/>
    </row>
    <row r="250">
      <c r="A250" s="18" t="n"/>
      <c r="B250" s="18" t="n"/>
      <c r="C250" s="228" t="n"/>
      <c r="D250" s="228" t="n"/>
      <c r="E250" s="228" t="n"/>
      <c r="F250" s="228" t="n"/>
      <c r="G250" s="228" t="n"/>
      <c r="H250" s="228" t="n"/>
      <c r="I250" s="228" t="n"/>
      <c r="J250" s="228" t="n"/>
      <c r="K250" s="19" t="n"/>
      <c r="L250" s="228" t="n"/>
      <c r="M250" s="228" t="n"/>
      <c r="N250" s="228" t="n"/>
      <c r="O250" s="228" t="n"/>
      <c r="P250" s="228" t="n"/>
      <c r="Q250" s="281" t="n"/>
      <c r="R250" s="281" t="n"/>
      <c r="S250" s="228" t="n"/>
      <c r="T250" s="228" t="n"/>
      <c r="U250" s="228" t="n"/>
      <c r="V250" s="19" t="n"/>
      <c r="W250" s="19" t="n"/>
      <c r="X250" s="228" t="n"/>
      <c r="Y250" s="228" t="n"/>
      <c r="Z250" s="281" t="n"/>
      <c r="AA250" s="20" t="n"/>
      <c r="AB250" s="207" t="n"/>
      <c r="AC250" s="228" t="n"/>
    </row>
    <row r="251">
      <c r="A251" s="18" t="n"/>
      <c r="B251" s="18" t="n"/>
      <c r="C251" s="228" t="n"/>
      <c r="D251" s="228" t="n"/>
      <c r="E251" s="228" t="n"/>
      <c r="F251" s="228" t="n"/>
      <c r="G251" s="228" t="n"/>
      <c r="H251" s="228" t="n"/>
      <c r="I251" s="228" t="n"/>
      <c r="J251" s="228" t="n"/>
      <c r="K251" s="19" t="n"/>
      <c r="L251" s="228" t="n"/>
      <c r="M251" s="228" t="n"/>
      <c r="N251" s="228" t="n"/>
      <c r="O251" s="228" t="n"/>
      <c r="P251" s="228" t="n"/>
      <c r="Q251" s="281" t="n"/>
      <c r="R251" s="281" t="n"/>
      <c r="S251" s="228" t="n"/>
      <c r="T251" s="228" t="n"/>
      <c r="U251" s="228" t="n"/>
      <c r="V251" s="19" t="n"/>
      <c r="W251" s="19" t="n"/>
      <c r="X251" s="228" t="n"/>
      <c r="Y251" s="228" t="n"/>
      <c r="Z251" s="281" t="n"/>
      <c r="AA251" s="20" t="n"/>
      <c r="AB251" s="208" t="n"/>
      <c r="AC251" s="228" t="n"/>
    </row>
    <row r="252">
      <c r="A252" s="18" t="n"/>
      <c r="B252" s="18" t="n"/>
      <c r="C252" s="228" t="n"/>
      <c r="D252" s="228" t="n"/>
      <c r="E252" s="228" t="n"/>
      <c r="F252" s="228" t="n"/>
      <c r="G252" s="228" t="n"/>
      <c r="H252" s="228" t="n"/>
      <c r="I252" s="228" t="n"/>
      <c r="J252" s="228" t="n"/>
      <c r="K252" s="19" t="n"/>
      <c r="L252" s="228" t="n"/>
      <c r="M252" s="228" t="n"/>
      <c r="N252" s="228" t="n"/>
      <c r="O252" s="228" t="n"/>
      <c r="P252" s="228" t="n"/>
      <c r="Q252" s="281" t="n"/>
      <c r="R252" s="281" t="n"/>
      <c r="S252" s="228" t="n"/>
      <c r="T252" s="228" t="n"/>
      <c r="U252" s="228" t="n"/>
      <c r="V252" s="19" t="n"/>
      <c r="W252" s="19" t="n"/>
      <c r="X252" s="228" t="n"/>
      <c r="Y252" s="228" t="n"/>
      <c r="Z252" s="281" t="n"/>
      <c r="AA252" s="18" t="n"/>
      <c r="AB252" s="18" t="n"/>
      <c r="AC252" s="228" t="n"/>
    </row>
    <row r="253">
      <c r="A253" s="18" t="n"/>
      <c r="B253" s="18" t="n"/>
      <c r="C253" s="228" t="n"/>
      <c r="D253" s="228" t="n"/>
      <c r="E253" s="228" t="n"/>
      <c r="F253" s="228" t="n"/>
      <c r="G253" s="228" t="n"/>
      <c r="H253" s="228" t="n"/>
      <c r="I253" s="228" t="n"/>
      <c r="J253" s="228" t="n"/>
      <c r="K253" s="19" t="n"/>
      <c r="L253" s="228" t="n"/>
      <c r="M253" s="228" t="n"/>
      <c r="N253" s="228" t="n"/>
      <c r="O253" s="228" t="n"/>
      <c r="P253" s="228" t="n"/>
      <c r="Q253" s="281" t="n"/>
      <c r="R253" s="281" t="n"/>
      <c r="S253" s="228" t="n"/>
      <c r="T253" s="228" t="n"/>
      <c r="U253" s="228" t="n"/>
      <c r="V253" s="19" t="n"/>
      <c r="W253" s="19" t="n"/>
      <c r="X253" s="228" t="n"/>
      <c r="Y253" s="228" t="n"/>
      <c r="Z253" s="281" t="n"/>
      <c r="AA253" s="18" t="n"/>
      <c r="AB253" s="18" t="n"/>
      <c r="AC253" s="228" t="n"/>
    </row>
    <row r="254">
      <c r="A254" s="18" t="n"/>
      <c r="B254" s="18" t="n"/>
      <c r="C254" s="228" t="n"/>
      <c r="D254" s="228" t="n"/>
      <c r="E254" s="228" t="n"/>
      <c r="F254" s="228" t="n"/>
      <c r="G254" s="228" t="n"/>
      <c r="H254" s="228" t="n"/>
      <c r="I254" s="228" t="n"/>
      <c r="J254" s="228" t="n"/>
      <c r="K254" s="19" t="n"/>
      <c r="L254" s="228" t="n"/>
      <c r="M254" s="228" t="n"/>
      <c r="N254" s="228" t="n"/>
      <c r="O254" s="228" t="n"/>
      <c r="P254" s="228" t="n"/>
      <c r="Q254" s="281" t="n"/>
      <c r="R254" s="281" t="n"/>
      <c r="S254" s="228" t="n"/>
      <c r="T254" s="228" t="n"/>
      <c r="U254" s="228" t="n"/>
      <c r="V254" s="19" t="n"/>
      <c r="W254" s="19" t="n"/>
      <c r="X254" s="228" t="n"/>
      <c r="Y254" s="228" t="n"/>
      <c r="Z254" s="281" t="n"/>
      <c r="AA254" s="18" t="n"/>
      <c r="AB254" s="18" t="n"/>
      <c r="AC254" s="228" t="n"/>
    </row>
    <row r="255">
      <c r="A255" s="18" t="n"/>
      <c r="B255" s="18" t="n"/>
      <c r="C255" s="228" t="n"/>
      <c r="D255" s="228" t="n"/>
      <c r="E255" s="228" t="n"/>
      <c r="F255" s="228" t="n"/>
      <c r="G255" s="228" t="n"/>
      <c r="H255" s="228" t="n"/>
      <c r="I255" s="228" t="n"/>
      <c r="J255" s="228" t="n"/>
      <c r="K255" s="19" t="n"/>
      <c r="L255" s="228" t="n"/>
      <c r="M255" s="228" t="n"/>
      <c r="N255" s="228" t="n"/>
      <c r="O255" s="228" t="n"/>
      <c r="P255" s="228" t="n"/>
      <c r="Q255" s="281" t="n"/>
      <c r="R255" s="281" t="n"/>
      <c r="S255" s="228" t="n"/>
      <c r="T255" s="228" t="n"/>
      <c r="U255" s="228" t="n"/>
      <c r="V255" s="19" t="n"/>
      <c r="W255" s="19" t="n"/>
      <c r="X255" s="228" t="n"/>
      <c r="Y255" s="228" t="n"/>
      <c r="Z255" s="281" t="n"/>
      <c r="AA255" s="18" t="n"/>
      <c r="AB255" s="18" t="n"/>
      <c r="AC255" s="228" t="n"/>
    </row>
    <row r="256">
      <c r="A256" s="18" t="n"/>
      <c r="B256" s="18" t="n"/>
      <c r="C256" s="228" t="n"/>
      <c r="D256" s="228" t="n"/>
      <c r="E256" s="228" t="n"/>
      <c r="F256" s="228" t="n"/>
      <c r="G256" s="228" t="n"/>
      <c r="H256" s="228" t="n"/>
      <c r="I256" s="228" t="n"/>
      <c r="J256" s="228" t="n"/>
      <c r="K256" s="19" t="n"/>
      <c r="L256" s="228" t="n"/>
      <c r="M256" s="228" t="n"/>
      <c r="N256" s="228" t="n"/>
      <c r="O256" s="228" t="n"/>
      <c r="P256" s="228" t="n"/>
      <c r="Q256" s="281" t="n"/>
      <c r="R256" s="281" t="n"/>
      <c r="S256" s="228" t="n"/>
      <c r="T256" s="228" t="n"/>
      <c r="U256" s="228" t="n"/>
      <c r="V256" s="19" t="n"/>
      <c r="W256" s="19" t="n"/>
      <c r="X256" s="228" t="n"/>
      <c r="Y256" s="228" t="n"/>
      <c r="Z256" s="281" t="n"/>
      <c r="AA256" s="18" t="n"/>
      <c r="AB256" s="18" t="n"/>
      <c r="AC256" s="228" t="n"/>
    </row>
    <row r="257">
      <c r="A257" s="18" t="n"/>
      <c r="B257" s="18" t="n"/>
      <c r="C257" s="228" t="n"/>
      <c r="D257" s="228" t="n"/>
      <c r="E257" s="228" t="n"/>
      <c r="F257" s="228" t="n"/>
      <c r="G257" s="228" t="n"/>
      <c r="H257" s="228" t="n"/>
      <c r="I257" s="228" t="n"/>
      <c r="J257" s="228" t="n"/>
      <c r="K257" s="19" t="n"/>
      <c r="L257" s="228" t="n"/>
      <c r="M257" s="228" t="n"/>
      <c r="N257" s="228" t="n"/>
      <c r="O257" s="228" t="n"/>
      <c r="P257" s="228" t="n"/>
      <c r="Q257" s="281" t="n"/>
      <c r="R257" s="281" t="n"/>
      <c r="S257" s="228" t="n"/>
      <c r="T257" s="228" t="n"/>
      <c r="U257" s="228" t="n"/>
      <c r="V257" s="19" t="n"/>
      <c r="W257" s="19" t="n"/>
      <c r="X257" s="228" t="n"/>
      <c r="Y257" s="228" t="n"/>
      <c r="Z257" s="281" t="n"/>
      <c r="AA257" s="18" t="n"/>
      <c r="AB257" s="18" t="n"/>
      <c r="AC257" s="228" t="n"/>
    </row>
    <row r="258">
      <c r="A258" s="18" t="n"/>
      <c r="B258" s="18" t="n"/>
      <c r="C258" s="228" t="n"/>
      <c r="D258" s="228" t="n"/>
      <c r="E258" s="228" t="n"/>
      <c r="F258" s="228" t="n"/>
      <c r="G258" s="228" t="n"/>
      <c r="H258" s="228" t="n"/>
      <c r="I258" s="228" t="n"/>
      <c r="J258" s="228" t="n"/>
      <c r="K258" s="19" t="n"/>
      <c r="L258" s="228" t="n"/>
      <c r="M258" s="228" t="n"/>
      <c r="N258" s="228" t="n"/>
      <c r="O258" s="228" t="n"/>
      <c r="P258" s="228" t="n"/>
      <c r="Q258" s="281" t="n"/>
      <c r="R258" s="281" t="n"/>
      <c r="S258" s="228" t="n"/>
      <c r="T258" s="228" t="n"/>
      <c r="U258" s="228" t="n"/>
      <c r="V258" s="19" t="n"/>
      <c r="W258" s="19" t="n"/>
      <c r="X258" s="228" t="n"/>
      <c r="Y258" s="228" t="n"/>
      <c r="Z258" s="281" t="n"/>
      <c r="AA258" s="18" t="n"/>
      <c r="AB258" s="18" t="n"/>
      <c r="AC258" s="228" t="n"/>
    </row>
    <row r="259">
      <c r="A259" s="18" t="n"/>
      <c r="B259" s="18" t="n"/>
      <c r="C259" s="228" t="n"/>
      <c r="D259" s="228" t="n"/>
      <c r="E259" s="228" t="n"/>
      <c r="F259" s="228" t="n"/>
      <c r="G259" s="228" t="n"/>
      <c r="H259" s="228" t="n"/>
      <c r="I259" s="228" t="n"/>
      <c r="J259" s="228" t="n"/>
      <c r="K259" s="19" t="n"/>
      <c r="L259" s="228" t="n"/>
      <c r="M259" s="228" t="n"/>
      <c r="N259" s="228" t="n"/>
      <c r="O259" s="228" t="n"/>
      <c r="P259" s="228" t="n"/>
      <c r="Q259" s="281" t="n"/>
      <c r="R259" s="281" t="n"/>
      <c r="S259" s="228" t="n"/>
      <c r="T259" s="228" t="n"/>
      <c r="U259" s="228" t="n"/>
      <c r="V259" s="19" t="n"/>
      <c r="W259" s="19" t="n"/>
      <c r="X259" s="228" t="n"/>
      <c r="Y259" s="228" t="n"/>
      <c r="Z259" s="281" t="n"/>
      <c r="AA259" s="18" t="n"/>
      <c r="AB259" s="18" t="n"/>
      <c r="AC259" s="228" t="n"/>
    </row>
    <row r="260">
      <c r="A260" s="18" t="n"/>
      <c r="B260" s="18" t="n"/>
      <c r="C260" s="228" t="n"/>
      <c r="D260" s="228" t="n"/>
      <c r="E260" s="228" t="n"/>
      <c r="F260" s="228" t="n"/>
      <c r="G260" s="228" t="n"/>
      <c r="H260" s="228" t="n"/>
      <c r="I260" s="228" t="n"/>
      <c r="J260" s="228" t="n"/>
      <c r="K260" s="19" t="n"/>
      <c r="L260" s="228" t="n"/>
      <c r="M260" s="228" t="n"/>
      <c r="N260" s="228" t="n"/>
      <c r="O260" s="228" t="n"/>
      <c r="P260" s="228" t="n"/>
      <c r="Q260" s="281" t="n"/>
      <c r="R260" s="281" t="n"/>
      <c r="S260" s="228" t="n"/>
      <c r="T260" s="228" t="n"/>
      <c r="U260" s="228" t="n"/>
      <c r="V260" s="19" t="n"/>
      <c r="W260" s="19" t="n"/>
      <c r="X260" s="228" t="n"/>
      <c r="Y260" s="228" t="n"/>
      <c r="Z260" s="281" t="n"/>
      <c r="AA260" s="18" t="n"/>
      <c r="AB260" s="18" t="n"/>
      <c r="AC260" s="228" t="n"/>
    </row>
    <row r="261">
      <c r="A261" s="18" t="n"/>
      <c r="B261" s="18" t="n"/>
      <c r="C261" s="228" t="n"/>
      <c r="D261" s="228" t="n"/>
      <c r="E261" s="228" t="n"/>
      <c r="F261" s="228" t="n"/>
      <c r="G261" s="228" t="n"/>
      <c r="H261" s="228" t="n"/>
      <c r="I261" s="228" t="n"/>
      <c r="J261" s="228" t="n"/>
      <c r="K261" s="19" t="n"/>
      <c r="L261" s="228" t="n"/>
      <c r="M261" s="228" t="n"/>
      <c r="N261" s="228" t="n"/>
      <c r="O261" s="228" t="n"/>
      <c r="P261" s="228" t="n"/>
      <c r="Q261" s="281" t="n"/>
      <c r="R261" s="281" t="n"/>
      <c r="S261" s="228" t="n"/>
      <c r="T261" s="228" t="n"/>
      <c r="U261" s="228" t="n"/>
      <c r="V261" s="19" t="n"/>
      <c r="W261" s="19" t="n"/>
      <c r="X261" s="228" t="n"/>
      <c r="Y261" s="228" t="n"/>
      <c r="Z261" s="281" t="n"/>
      <c r="AA261" s="18" t="n"/>
      <c r="AB261" s="18" t="n"/>
      <c r="AC261" s="228" t="n"/>
    </row>
    <row r="262">
      <c r="A262" s="18" t="n"/>
      <c r="B262" s="18" t="n"/>
      <c r="C262" s="228" t="n"/>
      <c r="D262" s="228" t="n"/>
      <c r="E262" s="228" t="n"/>
      <c r="F262" s="228" t="n"/>
      <c r="G262" s="228" t="n"/>
      <c r="H262" s="228" t="n"/>
      <c r="I262" s="228" t="n"/>
      <c r="J262" s="228" t="n"/>
      <c r="K262" s="19" t="n"/>
      <c r="L262" s="228" t="n"/>
      <c r="M262" s="228" t="n"/>
      <c r="N262" s="228" t="n"/>
      <c r="O262" s="228" t="n"/>
      <c r="P262" s="228" t="n"/>
      <c r="Q262" s="281" t="n"/>
      <c r="R262" s="281" t="n"/>
      <c r="S262" s="228" t="n"/>
      <c r="T262" s="228" t="n"/>
      <c r="U262" s="228" t="n"/>
      <c r="V262" s="19" t="n"/>
      <c r="W262" s="19" t="n"/>
      <c r="X262" s="228" t="n"/>
      <c r="Y262" s="228" t="n"/>
      <c r="Z262" s="281" t="n"/>
      <c r="AA262" s="18" t="n"/>
      <c r="AB262" s="18" t="n"/>
      <c r="AC262" s="228" t="n"/>
    </row>
    <row r="263">
      <c r="A263" s="18" t="n"/>
      <c r="B263" s="18" t="n"/>
      <c r="C263" s="228" t="n"/>
      <c r="D263" s="228" t="n"/>
      <c r="E263" s="228" t="n"/>
      <c r="F263" s="228" t="n"/>
      <c r="G263" s="228" t="n"/>
      <c r="H263" s="228" t="n"/>
      <c r="I263" s="228" t="n"/>
      <c r="J263" s="228" t="n"/>
      <c r="K263" s="19" t="n"/>
      <c r="L263" s="228" t="n"/>
      <c r="M263" s="228" t="n"/>
      <c r="N263" s="228" t="n"/>
      <c r="O263" s="228" t="n"/>
      <c r="P263" s="228" t="n"/>
      <c r="Q263" s="281" t="n"/>
      <c r="R263" s="281" t="n"/>
      <c r="S263" s="228" t="n"/>
      <c r="T263" s="228" t="n"/>
      <c r="U263" s="228" t="n"/>
      <c r="V263" s="19" t="n"/>
      <c r="W263" s="19" t="n"/>
      <c r="X263" s="228" t="n"/>
      <c r="Y263" s="228" t="n"/>
      <c r="Z263" s="281" t="n"/>
      <c r="AA263" s="18" t="n"/>
      <c r="AB263" s="18" t="n"/>
      <c r="AC263" s="228" t="n"/>
    </row>
    <row r="264">
      <c r="A264" s="18" t="n"/>
      <c r="B264" s="18" t="n"/>
      <c r="C264" s="228" t="n"/>
      <c r="D264" s="228" t="n"/>
      <c r="E264" s="228" t="n"/>
      <c r="F264" s="228" t="n"/>
      <c r="G264" s="228" t="n"/>
      <c r="H264" s="228" t="n"/>
      <c r="I264" s="228" t="n"/>
      <c r="J264" s="228" t="n"/>
      <c r="K264" s="19" t="n"/>
      <c r="L264" s="228" t="n"/>
      <c r="M264" s="228" t="n"/>
      <c r="N264" s="228" t="n"/>
      <c r="O264" s="228" t="n"/>
      <c r="P264" s="228" t="n"/>
      <c r="Q264" s="281" t="n"/>
      <c r="R264" s="281" t="n"/>
      <c r="S264" s="228" t="n"/>
      <c r="T264" s="228" t="n"/>
      <c r="U264" s="228" t="n"/>
      <c r="V264" s="19" t="n"/>
      <c r="W264" s="19" t="n"/>
      <c r="X264" s="228" t="n"/>
      <c r="Y264" s="228" t="n"/>
      <c r="Z264" s="281" t="n"/>
      <c r="AA264" s="18" t="n"/>
      <c r="AB264" s="18" t="n"/>
      <c r="AC264" s="228" t="n"/>
    </row>
    <row r="265">
      <c r="A265" s="18" t="n"/>
      <c r="B265" s="18" t="n"/>
      <c r="C265" s="228" t="n"/>
      <c r="D265" s="228" t="n"/>
      <c r="E265" s="228" t="n"/>
      <c r="F265" s="228" t="n"/>
      <c r="G265" s="228" t="n"/>
      <c r="H265" s="228" t="n"/>
      <c r="I265" s="228" t="n"/>
      <c r="J265" s="228" t="n"/>
      <c r="K265" s="19" t="n"/>
      <c r="L265" s="228" t="n"/>
      <c r="M265" s="228" t="n"/>
      <c r="N265" s="228" t="n"/>
      <c r="O265" s="228" t="n"/>
      <c r="P265" s="228" t="n"/>
      <c r="Q265" s="281" t="n"/>
      <c r="R265" s="281" t="n"/>
      <c r="S265" s="228" t="n"/>
      <c r="T265" s="228" t="n"/>
      <c r="U265" s="228" t="n"/>
      <c r="V265" s="19" t="n"/>
      <c r="W265" s="19" t="n"/>
      <c r="X265" s="228" t="n"/>
      <c r="Y265" s="228" t="n"/>
      <c r="Z265" s="281" t="n"/>
      <c r="AA265" s="18" t="n"/>
      <c r="AB265" s="18" t="n"/>
      <c r="AC265" s="228" t="n"/>
    </row>
    <row r="266">
      <c r="A266" s="18" t="n"/>
      <c r="B266" s="18" t="n"/>
      <c r="C266" s="228" t="n"/>
      <c r="D266" s="228" t="n"/>
      <c r="E266" s="228" t="n"/>
      <c r="F266" s="228" t="n"/>
      <c r="G266" s="228" t="n"/>
      <c r="H266" s="228" t="n"/>
      <c r="I266" s="228" t="n"/>
      <c r="J266" s="228" t="n"/>
      <c r="K266" s="19" t="n"/>
      <c r="L266" s="228" t="n"/>
      <c r="M266" s="228" t="n"/>
      <c r="N266" s="228" t="n"/>
      <c r="O266" s="228" t="n"/>
      <c r="P266" s="228" t="n"/>
      <c r="Q266" s="281" t="n"/>
      <c r="R266" s="281" t="n"/>
      <c r="S266" s="228" t="n"/>
      <c r="T266" s="228" t="n"/>
      <c r="U266" s="228" t="n"/>
      <c r="V266" s="19" t="n"/>
      <c r="W266" s="19" t="n"/>
      <c r="X266" s="228" t="n"/>
      <c r="Y266" s="228" t="n"/>
      <c r="Z266" s="281" t="n"/>
      <c r="AA266" s="18" t="n"/>
      <c r="AB266" s="18" t="n"/>
      <c r="AC266" s="228" t="n"/>
    </row>
    <row r="267">
      <c r="A267" s="18" t="n"/>
      <c r="B267" s="18" t="n"/>
      <c r="C267" s="228" t="n"/>
      <c r="D267" s="228" t="n"/>
      <c r="E267" s="228" t="n"/>
      <c r="F267" s="228" t="n"/>
      <c r="G267" s="228" t="n"/>
      <c r="H267" s="228" t="n"/>
      <c r="I267" s="228" t="n"/>
      <c r="J267" s="228" t="n"/>
      <c r="K267" s="19" t="n"/>
      <c r="L267" s="228" t="n"/>
      <c r="M267" s="228" t="n"/>
      <c r="N267" s="228" t="n"/>
      <c r="O267" s="228" t="n"/>
      <c r="P267" s="228" t="n"/>
      <c r="Q267" s="281" t="n"/>
      <c r="R267" s="281" t="n"/>
      <c r="S267" s="228" t="n"/>
      <c r="T267" s="228" t="n"/>
      <c r="U267" s="228" t="n"/>
      <c r="V267" s="19" t="n"/>
      <c r="W267" s="19" t="n"/>
      <c r="X267" s="228" t="n"/>
      <c r="Y267" s="228" t="n"/>
      <c r="Z267" s="281" t="n"/>
      <c r="AA267" s="18" t="n"/>
      <c r="AB267" s="18" t="n"/>
      <c r="AC267" s="228" t="n"/>
    </row>
    <row r="268">
      <c r="A268" s="18" t="n"/>
      <c r="B268" s="18" t="n"/>
      <c r="C268" s="228" t="n"/>
      <c r="D268" s="228" t="n"/>
      <c r="E268" s="228" t="n"/>
      <c r="F268" s="228" t="n"/>
      <c r="G268" s="228" t="n"/>
      <c r="H268" s="228" t="n"/>
      <c r="I268" s="228" t="n"/>
      <c r="J268" s="228" t="n"/>
      <c r="K268" s="19" t="n"/>
      <c r="L268" s="228" t="n"/>
      <c r="M268" s="228" t="n"/>
      <c r="N268" s="228" t="n"/>
      <c r="O268" s="228" t="n"/>
      <c r="P268" s="228" t="n"/>
      <c r="Q268" s="281" t="n"/>
      <c r="R268" s="281" t="n"/>
      <c r="S268" s="228" t="n"/>
      <c r="T268" s="228" t="n"/>
      <c r="U268" s="228" t="n"/>
      <c r="V268" s="19" t="n"/>
      <c r="W268" s="19" t="n"/>
      <c r="X268" s="228" t="n"/>
      <c r="Y268" s="228" t="n"/>
      <c r="Z268" s="281" t="n"/>
      <c r="AA268" s="18" t="n"/>
      <c r="AB268" s="18" t="n"/>
      <c r="AC268" s="228" t="n"/>
    </row>
    <row r="269">
      <c r="A269" s="18" t="n"/>
      <c r="B269" s="18" t="n"/>
      <c r="C269" s="228" t="n"/>
      <c r="D269" s="228" t="n"/>
      <c r="E269" s="228" t="n"/>
      <c r="F269" s="228" t="n"/>
      <c r="G269" s="228" t="n"/>
      <c r="H269" s="228" t="n"/>
      <c r="I269" s="228" t="n"/>
      <c r="J269" s="228" t="n"/>
      <c r="K269" s="19" t="n"/>
      <c r="L269" s="228" t="n"/>
      <c r="M269" s="228" t="n"/>
      <c r="N269" s="228" t="n"/>
      <c r="O269" s="228" t="n"/>
      <c r="P269" s="228" t="n"/>
      <c r="Q269" s="281" t="n"/>
      <c r="R269" s="281" t="n"/>
      <c r="S269" s="228" t="n"/>
      <c r="T269" s="228" t="n"/>
      <c r="U269" s="228" t="n"/>
      <c r="V269" s="19" t="n"/>
      <c r="W269" s="19" t="n"/>
      <c r="X269" s="228" t="n"/>
      <c r="Y269" s="228" t="n"/>
      <c r="Z269" s="281" t="n"/>
      <c r="AA269" s="18" t="n"/>
      <c r="AB269" s="18" t="n"/>
      <c r="AC269" s="228" t="n"/>
    </row>
    <row r="270">
      <c r="A270" s="18" t="n"/>
      <c r="B270" s="18" t="n"/>
      <c r="C270" s="228" t="n"/>
      <c r="D270" s="228" t="n"/>
      <c r="E270" s="228" t="n"/>
      <c r="F270" s="228" t="n"/>
      <c r="G270" s="228" t="n"/>
      <c r="H270" s="228" t="n"/>
      <c r="I270" s="228" t="n"/>
      <c r="J270" s="228" t="n"/>
      <c r="K270" s="19" t="n"/>
      <c r="L270" s="228" t="n"/>
      <c r="M270" s="228" t="n"/>
      <c r="N270" s="228" t="n"/>
      <c r="O270" s="228" t="n"/>
      <c r="P270" s="228" t="n"/>
      <c r="Q270" s="281" t="n"/>
      <c r="R270" s="281" t="n"/>
      <c r="S270" s="228" t="n"/>
      <c r="T270" s="228" t="n"/>
      <c r="U270" s="228" t="n"/>
      <c r="V270" s="19" t="n"/>
      <c r="W270" s="19" t="n"/>
      <c r="X270" s="228" t="n"/>
      <c r="Y270" s="228" t="n"/>
      <c r="Z270" s="281" t="n"/>
      <c r="AA270" s="18" t="n"/>
      <c r="AB270" s="18" t="n"/>
      <c r="AC270" s="228" t="n"/>
    </row>
    <row r="271">
      <c r="A271" s="18" t="n"/>
      <c r="B271" s="18" t="n"/>
      <c r="C271" s="228" t="n"/>
      <c r="D271" s="228" t="n"/>
      <c r="E271" s="228" t="n"/>
      <c r="F271" s="228" t="n"/>
      <c r="G271" s="228" t="n"/>
      <c r="H271" s="228" t="n"/>
      <c r="I271" s="228" t="n"/>
      <c r="J271" s="228" t="n"/>
      <c r="K271" s="19" t="n"/>
      <c r="L271" s="228" t="n"/>
      <c r="M271" s="228" t="n"/>
      <c r="N271" s="228" t="n"/>
      <c r="O271" s="228" t="n"/>
      <c r="P271" s="228" t="n"/>
      <c r="Q271" s="281" t="n"/>
      <c r="R271" s="281" t="n"/>
      <c r="S271" s="228" t="n"/>
      <c r="T271" s="228" t="n"/>
      <c r="U271" s="228" t="n"/>
      <c r="V271" s="19" t="n"/>
      <c r="W271" s="19" t="n"/>
      <c r="X271" s="228" t="n"/>
      <c r="Y271" s="228" t="n"/>
      <c r="Z271" s="281" t="n"/>
      <c r="AA271" s="18" t="n"/>
      <c r="AB271" s="18" t="n"/>
      <c r="AC271" s="228" t="n"/>
    </row>
    <row r="272">
      <c r="A272" s="18" t="n"/>
      <c r="B272" s="18" t="n"/>
      <c r="C272" s="228" t="n"/>
      <c r="D272" s="228" t="n"/>
      <c r="E272" s="228" t="n"/>
      <c r="F272" s="228" t="n"/>
      <c r="G272" s="228" t="n"/>
      <c r="H272" s="228" t="n"/>
      <c r="I272" s="228" t="n"/>
      <c r="J272" s="228" t="n"/>
      <c r="K272" s="19" t="n"/>
      <c r="L272" s="228" t="n"/>
      <c r="M272" s="228" t="n"/>
      <c r="N272" s="228" t="n"/>
      <c r="O272" s="228" t="n"/>
      <c r="P272" s="228" t="n"/>
      <c r="Q272" s="281" t="n"/>
      <c r="R272" s="281" t="n"/>
      <c r="S272" s="228" t="n"/>
      <c r="T272" s="228" t="n"/>
      <c r="U272" s="228" t="n"/>
      <c r="V272" s="19" t="n"/>
      <c r="W272" s="19" t="n"/>
      <c r="X272" s="228" t="n"/>
      <c r="Y272" s="228" t="n"/>
      <c r="Z272" s="281" t="n"/>
      <c r="AA272" s="18" t="n"/>
      <c r="AB272" s="18" t="n"/>
      <c r="AC272" s="228" t="n"/>
    </row>
    <row r="273">
      <c r="A273" s="18" t="n"/>
      <c r="B273" s="18" t="n"/>
      <c r="C273" s="228" t="n"/>
      <c r="D273" s="228" t="n"/>
      <c r="E273" s="228" t="n"/>
      <c r="F273" s="228" t="n"/>
      <c r="G273" s="228" t="n"/>
      <c r="H273" s="228" t="n"/>
      <c r="I273" s="228" t="n"/>
      <c r="J273" s="228" t="n"/>
      <c r="K273" s="19" t="n"/>
      <c r="L273" s="228" t="n"/>
      <c r="M273" s="228" t="n"/>
      <c r="N273" s="228" t="n"/>
      <c r="O273" s="228" t="n"/>
      <c r="P273" s="228" t="n"/>
      <c r="Q273" s="281" t="n"/>
      <c r="R273" s="281" t="n"/>
      <c r="S273" s="228" t="n"/>
      <c r="T273" s="228" t="n"/>
      <c r="U273" s="228" t="n"/>
      <c r="V273" s="19" t="n"/>
      <c r="W273" s="19" t="n"/>
      <c r="X273" s="228" t="n"/>
      <c r="Y273" s="228" t="n"/>
      <c r="Z273" s="281" t="n"/>
      <c r="AA273" s="18" t="n"/>
      <c r="AB273" s="18" t="n"/>
      <c r="AC273" s="228" t="n"/>
    </row>
    <row r="274">
      <c r="A274" s="18" t="n"/>
      <c r="B274" s="18" t="n"/>
      <c r="C274" s="228" t="n"/>
      <c r="D274" s="228" t="n"/>
      <c r="E274" s="228" t="n"/>
      <c r="F274" s="228" t="n"/>
      <c r="G274" s="228" t="n"/>
      <c r="H274" s="228" t="n"/>
      <c r="I274" s="228" t="n"/>
      <c r="J274" s="228" t="n"/>
      <c r="K274" s="19" t="n"/>
      <c r="L274" s="228" t="n"/>
      <c r="M274" s="228" t="n"/>
      <c r="N274" s="228" t="n"/>
      <c r="O274" s="228" t="n"/>
      <c r="P274" s="228" t="n"/>
      <c r="Q274" s="281" t="n"/>
      <c r="R274" s="281" t="n"/>
      <c r="S274" s="228" t="n"/>
      <c r="T274" s="228" t="n"/>
      <c r="U274" s="228" t="n"/>
      <c r="V274" s="19" t="n"/>
      <c r="W274" s="19" t="n"/>
      <c r="X274" s="228" t="n"/>
      <c r="Y274" s="228" t="n"/>
      <c r="Z274" s="281" t="n"/>
      <c r="AA274" s="18" t="n"/>
      <c r="AB274" s="18" t="n"/>
      <c r="AC274" s="228" t="n"/>
    </row>
    <row r="275">
      <c r="A275" s="18" t="n"/>
      <c r="B275" s="18" t="n"/>
      <c r="C275" s="228" t="n"/>
      <c r="D275" s="228" t="n"/>
      <c r="E275" s="228" t="n"/>
      <c r="F275" s="228" t="n"/>
      <c r="G275" s="228" t="n"/>
      <c r="H275" s="228" t="n"/>
      <c r="I275" s="228" t="n"/>
      <c r="J275" s="228" t="n"/>
      <c r="K275" s="19" t="n"/>
      <c r="L275" s="228" t="n"/>
      <c r="M275" s="228" t="n"/>
      <c r="N275" s="228" t="n"/>
      <c r="O275" s="228" t="n"/>
      <c r="P275" s="228" t="n"/>
      <c r="Q275" s="281" t="n"/>
      <c r="R275" s="281" t="n"/>
      <c r="S275" s="228" t="n"/>
      <c r="T275" s="228" t="n"/>
      <c r="U275" s="228" t="n"/>
      <c r="V275" s="19" t="n"/>
      <c r="W275" s="19" t="n"/>
      <c r="X275" s="228" t="n"/>
      <c r="Y275" s="228" t="n"/>
      <c r="Z275" s="281" t="n"/>
      <c r="AA275" s="18" t="n"/>
      <c r="AB275" s="18" t="n"/>
      <c r="AC275" s="228" t="n"/>
    </row>
    <row r="276">
      <c r="A276" s="18" t="n"/>
      <c r="B276" s="18" t="n"/>
      <c r="C276" s="228" t="n"/>
      <c r="D276" s="228" t="n"/>
      <c r="E276" s="228" t="n"/>
      <c r="F276" s="228" t="n"/>
      <c r="G276" s="228" t="n"/>
      <c r="H276" s="228" t="n"/>
      <c r="I276" s="228" t="n"/>
      <c r="J276" s="228" t="n"/>
      <c r="K276" s="19" t="n"/>
      <c r="L276" s="228" t="n"/>
      <c r="M276" s="228" t="n"/>
      <c r="N276" s="228" t="n"/>
      <c r="O276" s="228" t="n"/>
      <c r="P276" s="228" t="n"/>
      <c r="Q276" s="281" t="n"/>
      <c r="R276" s="281" t="n"/>
      <c r="S276" s="228" t="n"/>
      <c r="T276" s="228" t="n"/>
      <c r="U276" s="228" t="n"/>
      <c r="V276" s="19" t="n"/>
      <c r="W276" s="19" t="n"/>
      <c r="X276" s="228" t="n"/>
      <c r="Y276" s="228" t="n"/>
      <c r="Z276" s="281" t="n"/>
      <c r="AA276" s="18" t="n"/>
      <c r="AB276" s="18" t="n"/>
      <c r="AC276" s="228" t="n"/>
    </row>
    <row r="277">
      <c r="A277" s="18" t="n"/>
      <c r="B277" s="18" t="n"/>
      <c r="C277" s="228" t="n"/>
      <c r="D277" s="228" t="n"/>
      <c r="E277" s="228" t="n"/>
      <c r="F277" s="228" t="n"/>
      <c r="G277" s="228" t="n"/>
      <c r="H277" s="228" t="n"/>
      <c r="I277" s="228" t="n"/>
      <c r="J277" s="228" t="n"/>
      <c r="K277" s="19" t="n"/>
      <c r="L277" s="228" t="n"/>
      <c r="M277" s="228" t="n"/>
      <c r="N277" s="228" t="n"/>
      <c r="O277" s="228" t="n"/>
      <c r="P277" s="228" t="n"/>
      <c r="Q277" s="281" t="n"/>
      <c r="R277" s="281" t="n"/>
      <c r="S277" s="228" t="n"/>
      <c r="T277" s="228" t="n"/>
      <c r="U277" s="228" t="n"/>
      <c r="V277" s="19" t="n"/>
      <c r="W277" s="19" t="n"/>
      <c r="X277" s="228" t="n"/>
      <c r="Y277" s="228" t="n"/>
      <c r="Z277" s="281" t="n"/>
      <c r="AA277" s="18" t="n"/>
      <c r="AB277" s="18" t="n"/>
      <c r="AC277" s="228" t="n"/>
    </row>
    <row r="278">
      <c r="A278" s="18" t="n"/>
      <c r="B278" s="18" t="n"/>
      <c r="C278" s="228" t="n"/>
      <c r="D278" s="228" t="n"/>
      <c r="E278" s="228" t="n"/>
      <c r="F278" s="228" t="n"/>
      <c r="G278" s="228" t="n"/>
      <c r="H278" s="228" t="n"/>
      <c r="I278" s="228" t="n"/>
      <c r="J278" s="228" t="n"/>
      <c r="K278" s="19" t="n"/>
      <c r="L278" s="228" t="n"/>
      <c r="M278" s="228" t="n"/>
      <c r="N278" s="228" t="n"/>
      <c r="O278" s="228" t="n"/>
      <c r="P278" s="228" t="n"/>
      <c r="Q278" s="281" t="n"/>
      <c r="R278" s="281" t="n"/>
      <c r="S278" s="228" t="n"/>
      <c r="T278" s="228" t="n"/>
      <c r="U278" s="228" t="n"/>
      <c r="V278" s="19" t="n"/>
      <c r="W278" s="19" t="n"/>
      <c r="X278" s="228" t="n"/>
      <c r="Y278" s="228" t="n"/>
      <c r="Z278" s="281" t="n"/>
      <c r="AA278" s="18" t="n"/>
      <c r="AB278" s="18" t="n"/>
      <c r="AC278" s="228" t="n"/>
    </row>
    <row r="279">
      <c r="A279" s="18" t="n"/>
      <c r="B279" s="18" t="n"/>
      <c r="C279" s="228" t="n"/>
      <c r="D279" s="228" t="n"/>
      <c r="E279" s="228" t="n"/>
      <c r="F279" s="228" t="n"/>
      <c r="G279" s="228" t="n"/>
      <c r="H279" s="228" t="n"/>
      <c r="I279" s="228" t="n"/>
      <c r="J279" s="228" t="n"/>
      <c r="K279" s="19" t="n"/>
      <c r="L279" s="228" t="n"/>
      <c r="M279" s="228" t="n"/>
      <c r="N279" s="228" t="n"/>
      <c r="O279" s="228" t="n"/>
      <c r="P279" s="228" t="n"/>
      <c r="Q279" s="281" t="n"/>
      <c r="R279" s="281" t="n"/>
      <c r="S279" s="228" t="n"/>
      <c r="T279" s="228" t="n"/>
      <c r="U279" s="228" t="n"/>
      <c r="V279" s="19" t="n"/>
      <c r="W279" s="19" t="n"/>
      <c r="X279" s="228" t="n"/>
      <c r="Y279" s="228" t="n"/>
      <c r="Z279" s="281" t="n"/>
      <c r="AA279" s="18" t="n"/>
      <c r="AB279" s="18" t="n"/>
      <c r="AC279" s="228" t="n"/>
    </row>
    <row r="280">
      <c r="A280" s="18" t="n"/>
      <c r="B280" s="18" t="n"/>
      <c r="C280" s="228" t="n"/>
      <c r="D280" s="228" t="n"/>
      <c r="E280" s="228" t="n"/>
      <c r="F280" s="228" t="n"/>
      <c r="G280" s="228" t="n"/>
      <c r="H280" s="228" t="n"/>
      <c r="I280" s="228" t="n"/>
      <c r="J280" s="228" t="n"/>
      <c r="K280" s="19" t="n"/>
      <c r="L280" s="228" t="n"/>
      <c r="M280" s="228" t="n"/>
      <c r="N280" s="228" t="n"/>
      <c r="O280" s="228" t="n"/>
      <c r="P280" s="228" t="n"/>
      <c r="Q280" s="281" t="n"/>
      <c r="R280" s="281" t="n"/>
      <c r="S280" s="228" t="n"/>
      <c r="T280" s="228" t="n"/>
      <c r="U280" s="228" t="n"/>
      <c r="V280" s="19" t="n"/>
      <c r="W280" s="19" t="n"/>
      <c r="X280" s="228" t="n"/>
      <c r="Y280" s="228" t="n"/>
      <c r="Z280" s="281" t="n"/>
      <c r="AA280" s="18" t="n"/>
      <c r="AB280" s="18" t="n"/>
      <c r="AC280" s="228" t="n"/>
    </row>
    <row r="281">
      <c r="A281" s="18" t="n"/>
      <c r="B281" s="18" t="n"/>
      <c r="C281" s="228" t="n"/>
      <c r="D281" s="228" t="n"/>
      <c r="E281" s="228" t="n"/>
      <c r="F281" s="228" t="n"/>
      <c r="G281" s="228" t="n"/>
      <c r="H281" s="228" t="n"/>
      <c r="I281" s="228" t="n"/>
      <c r="J281" s="228" t="n"/>
      <c r="K281" s="19" t="n"/>
      <c r="L281" s="228" t="n"/>
      <c r="M281" s="228" t="n"/>
      <c r="N281" s="228" t="n"/>
      <c r="O281" s="228" t="n"/>
      <c r="P281" s="228" t="n"/>
      <c r="Q281" s="281" t="n"/>
      <c r="R281" s="281" t="n"/>
      <c r="S281" s="228" t="n"/>
      <c r="T281" s="228" t="n"/>
      <c r="U281" s="228" t="n"/>
      <c r="V281" s="19" t="n"/>
      <c r="W281" s="19" t="n"/>
      <c r="X281" s="228" t="n"/>
      <c r="Y281" s="228" t="n"/>
      <c r="Z281" s="281" t="n"/>
      <c r="AA281" s="18" t="n"/>
      <c r="AB281" s="18" t="n"/>
      <c r="AC281" s="228" t="n"/>
    </row>
    <row r="282">
      <c r="A282" s="18" t="n"/>
      <c r="B282" s="18" t="n"/>
      <c r="C282" s="228" t="n"/>
      <c r="D282" s="228" t="n"/>
      <c r="E282" s="228" t="n"/>
      <c r="F282" s="228" t="n"/>
      <c r="G282" s="228" t="n"/>
      <c r="H282" s="228" t="n"/>
      <c r="I282" s="228" t="n"/>
      <c r="J282" s="228" t="n"/>
      <c r="K282" s="19" t="n"/>
      <c r="L282" s="228" t="n"/>
      <c r="M282" s="228" t="n"/>
      <c r="N282" s="228" t="n"/>
      <c r="O282" s="228" t="n"/>
      <c r="P282" s="228" t="n"/>
      <c r="Q282" s="281" t="n"/>
      <c r="R282" s="281" t="n"/>
      <c r="S282" s="228" t="n"/>
      <c r="T282" s="228" t="n"/>
      <c r="U282" s="228" t="n"/>
      <c r="V282" s="19" t="n"/>
      <c r="W282" s="19" t="n"/>
      <c r="X282" s="228" t="n"/>
      <c r="Y282" s="228" t="n"/>
      <c r="Z282" s="281" t="n"/>
      <c r="AA282" s="18" t="n"/>
      <c r="AB282" s="18" t="n"/>
      <c r="AC282" s="228" t="n"/>
    </row>
    <row r="283">
      <c r="A283" s="18" t="n"/>
      <c r="B283" s="18" t="n"/>
      <c r="C283" s="228" t="n"/>
      <c r="D283" s="228" t="n"/>
      <c r="E283" s="228" t="n"/>
      <c r="F283" s="228" t="n"/>
      <c r="G283" s="228" t="n"/>
      <c r="H283" s="228" t="n"/>
      <c r="I283" s="228" t="n"/>
      <c r="J283" s="228" t="n"/>
      <c r="K283" s="19" t="n"/>
      <c r="L283" s="228" t="n"/>
      <c r="M283" s="228" t="n"/>
      <c r="N283" s="228" t="n"/>
      <c r="O283" s="228" t="n"/>
      <c r="P283" s="228" t="n"/>
      <c r="Q283" s="281" t="n"/>
      <c r="R283" s="281" t="n"/>
      <c r="S283" s="228" t="n"/>
      <c r="T283" s="228" t="n"/>
      <c r="U283" s="228" t="n"/>
      <c r="V283" s="19" t="n"/>
      <c r="W283" s="19" t="n"/>
      <c r="X283" s="228" t="n"/>
      <c r="Y283" s="228" t="n"/>
      <c r="Z283" s="281" t="n"/>
      <c r="AA283" s="18" t="n"/>
      <c r="AB283" s="18" t="n"/>
      <c r="AC283" s="228" t="n"/>
    </row>
    <row r="284">
      <c r="A284" s="18" t="n"/>
      <c r="B284" s="18" t="n"/>
      <c r="C284" s="228" t="n"/>
      <c r="D284" s="228" t="n"/>
      <c r="E284" s="228" t="n"/>
      <c r="F284" s="228" t="n"/>
      <c r="G284" s="228" t="n"/>
      <c r="H284" s="228" t="n"/>
      <c r="I284" s="228" t="n"/>
      <c r="J284" s="228" t="n"/>
      <c r="K284" s="19" t="n"/>
      <c r="L284" s="228" t="n"/>
      <c r="M284" s="228" t="n"/>
      <c r="N284" s="228" t="n"/>
      <c r="O284" s="228" t="n"/>
      <c r="P284" s="228" t="n"/>
      <c r="Q284" s="281" t="n"/>
      <c r="R284" s="281" t="n"/>
      <c r="S284" s="228" t="n"/>
      <c r="T284" s="228" t="n"/>
      <c r="U284" s="228" t="n"/>
      <c r="V284" s="19" t="n"/>
      <c r="W284" s="19" t="n"/>
      <c r="X284" s="228" t="n"/>
      <c r="Y284" s="228" t="n"/>
      <c r="Z284" s="281" t="n"/>
      <c r="AA284" s="18" t="n"/>
      <c r="AB284" s="18" t="n"/>
      <c r="AC284" s="228" t="n"/>
    </row>
    <row r="285">
      <c r="A285" s="18" t="n"/>
      <c r="B285" s="18" t="n"/>
      <c r="C285" s="228" t="n"/>
      <c r="D285" s="228" t="n"/>
      <c r="E285" s="228" t="n"/>
      <c r="F285" s="228" t="n"/>
      <c r="G285" s="228" t="n"/>
      <c r="H285" s="228" t="n"/>
      <c r="I285" s="228" t="n"/>
      <c r="J285" s="228" t="n"/>
      <c r="K285" s="19" t="n"/>
      <c r="L285" s="228" t="n"/>
      <c r="M285" s="228" t="n"/>
      <c r="N285" s="228" t="n"/>
      <c r="O285" s="228" t="n"/>
      <c r="P285" s="228" t="n"/>
      <c r="Q285" s="281" t="n"/>
      <c r="R285" s="281" t="n"/>
      <c r="S285" s="228" t="n"/>
      <c r="T285" s="228" t="n"/>
      <c r="U285" s="228" t="n"/>
      <c r="V285" s="19" t="n"/>
      <c r="W285" s="19" t="n"/>
      <c r="X285" s="228" t="n"/>
      <c r="Y285" s="228" t="n"/>
      <c r="Z285" s="281" t="n"/>
      <c r="AA285" s="18" t="n"/>
      <c r="AB285" s="18" t="n"/>
      <c r="AC285" s="228" t="n"/>
    </row>
    <row r="286">
      <c r="A286" s="18" t="n"/>
      <c r="B286" s="18" t="n"/>
      <c r="C286" s="228" t="n"/>
      <c r="D286" s="228" t="n"/>
      <c r="E286" s="228" t="n"/>
      <c r="F286" s="228" t="n"/>
      <c r="G286" s="228" t="n"/>
      <c r="H286" s="228" t="n"/>
      <c r="I286" s="228" t="n"/>
      <c r="J286" s="228" t="n"/>
      <c r="K286" s="19" t="n"/>
      <c r="L286" s="228" t="n"/>
      <c r="M286" s="228" t="n"/>
      <c r="N286" s="228" t="n"/>
      <c r="O286" s="228" t="n"/>
      <c r="P286" s="228" t="n"/>
      <c r="Q286" s="281" t="n"/>
      <c r="R286" s="281" t="n"/>
      <c r="S286" s="228" t="n"/>
      <c r="T286" s="228" t="n"/>
      <c r="U286" s="228" t="n"/>
      <c r="V286" s="19" t="n"/>
      <c r="W286" s="19" t="n"/>
      <c r="X286" s="228" t="n"/>
      <c r="Y286" s="228" t="n"/>
      <c r="Z286" s="281" t="n"/>
      <c r="AA286" s="18" t="n"/>
      <c r="AB286" s="18" t="n"/>
      <c r="AC286" s="228" t="n"/>
    </row>
    <row r="287">
      <c r="A287" s="18" t="n"/>
      <c r="B287" s="18" t="n"/>
      <c r="C287" s="228" t="n"/>
      <c r="D287" s="228" t="n"/>
      <c r="E287" s="228" t="n"/>
      <c r="F287" s="228" t="n"/>
      <c r="G287" s="228" t="n"/>
      <c r="H287" s="228" t="n"/>
      <c r="I287" s="228" t="n"/>
      <c r="J287" s="228" t="n"/>
      <c r="K287" s="19" t="n"/>
      <c r="L287" s="228" t="n"/>
      <c r="M287" s="228" t="n"/>
      <c r="N287" s="228" t="n"/>
      <c r="O287" s="228" t="n"/>
      <c r="P287" s="228" t="n"/>
      <c r="Q287" s="281" t="n"/>
      <c r="R287" s="281" t="n"/>
      <c r="S287" s="228" t="n"/>
      <c r="T287" s="228" t="n"/>
      <c r="U287" s="228" t="n"/>
      <c r="V287" s="19" t="n"/>
      <c r="W287" s="19" t="n"/>
      <c r="X287" s="228" t="n"/>
      <c r="Y287" s="228" t="n"/>
      <c r="Z287" s="281" t="n"/>
      <c r="AA287" s="18" t="n"/>
      <c r="AB287" s="18" t="n"/>
      <c r="AC287" s="228" t="n"/>
    </row>
    <row r="288">
      <c r="A288" s="18" t="n"/>
      <c r="B288" s="18" t="n"/>
      <c r="C288" s="228" t="n"/>
      <c r="D288" s="228" t="n"/>
      <c r="E288" s="228" t="n"/>
      <c r="F288" s="228" t="n"/>
      <c r="G288" s="228" t="n"/>
      <c r="H288" s="228" t="n"/>
      <c r="I288" s="228" t="n"/>
      <c r="J288" s="228" t="n"/>
      <c r="K288" s="19" t="n"/>
      <c r="L288" s="228" t="n"/>
      <c r="M288" s="228" t="n"/>
      <c r="N288" s="228" t="n"/>
      <c r="O288" s="228" t="n"/>
      <c r="P288" s="228" t="n"/>
      <c r="Q288" s="281" t="n"/>
      <c r="R288" s="281" t="n"/>
      <c r="S288" s="228" t="n"/>
      <c r="T288" s="228" t="n"/>
      <c r="U288" s="228" t="n"/>
      <c r="V288" s="19" t="n"/>
      <c r="W288" s="19" t="n"/>
      <c r="X288" s="228" t="n"/>
      <c r="Y288" s="228" t="n"/>
      <c r="Z288" s="281" t="n"/>
      <c r="AA288" s="18" t="n"/>
      <c r="AB288" s="18" t="n"/>
      <c r="AC288" s="228" t="n"/>
    </row>
    <row r="289">
      <c r="A289" s="18" t="n"/>
      <c r="B289" s="18" t="n"/>
      <c r="C289" s="228" t="n"/>
      <c r="D289" s="228" t="n"/>
      <c r="E289" s="228" t="n"/>
      <c r="F289" s="228" t="n"/>
      <c r="G289" s="228" t="n"/>
      <c r="H289" s="228" t="n"/>
      <c r="I289" s="228" t="n"/>
      <c r="J289" s="228" t="n"/>
      <c r="K289" s="19" t="n"/>
      <c r="L289" s="228" t="n"/>
      <c r="M289" s="228" t="n"/>
      <c r="N289" s="228" t="n"/>
      <c r="O289" s="228" t="n"/>
      <c r="P289" s="228" t="n"/>
      <c r="Q289" s="281" t="n"/>
      <c r="R289" s="281" t="n"/>
      <c r="S289" s="228" t="n"/>
      <c r="T289" s="228" t="n"/>
      <c r="U289" s="228" t="n"/>
      <c r="V289" s="19" t="n"/>
      <c r="W289" s="19" t="n"/>
      <c r="X289" s="228" t="n"/>
      <c r="Y289" s="228" t="n"/>
      <c r="Z289" s="281" t="n"/>
      <c r="AA289" s="18" t="n"/>
      <c r="AB289" s="18" t="n"/>
      <c r="AC289" s="228" t="n"/>
    </row>
    <row r="290">
      <c r="A290" s="18" t="n"/>
      <c r="B290" s="18" t="n"/>
      <c r="C290" s="228" t="n"/>
      <c r="D290" s="228" t="n"/>
      <c r="E290" s="228" t="n"/>
      <c r="F290" s="228" t="n"/>
      <c r="G290" s="228" t="n"/>
      <c r="H290" s="228" t="n"/>
      <c r="I290" s="228" t="n"/>
      <c r="J290" s="228" t="n"/>
      <c r="K290" s="19" t="n"/>
      <c r="L290" s="228" t="n"/>
      <c r="M290" s="228" t="n"/>
      <c r="N290" s="228" t="n"/>
      <c r="O290" s="228" t="n"/>
      <c r="P290" s="228" t="n"/>
      <c r="Q290" s="281" t="n"/>
      <c r="R290" s="281" t="n"/>
      <c r="S290" s="228" t="n"/>
      <c r="T290" s="228" t="n"/>
      <c r="U290" s="228" t="n"/>
      <c r="V290" s="19" t="n"/>
      <c r="W290" s="19" t="n"/>
      <c r="X290" s="228" t="n"/>
      <c r="Y290" s="228" t="n"/>
      <c r="Z290" s="281" t="n"/>
      <c r="AA290" s="18" t="n"/>
      <c r="AB290" s="18" t="n"/>
      <c r="AC290" s="228" t="n"/>
    </row>
    <row r="291">
      <c r="A291" s="18" t="n"/>
      <c r="B291" s="18" t="n"/>
      <c r="C291" s="228" t="n"/>
      <c r="D291" s="228" t="n"/>
      <c r="E291" s="228" t="n"/>
      <c r="F291" s="228" t="n"/>
      <c r="G291" s="228" t="n"/>
      <c r="H291" s="228" t="n"/>
      <c r="I291" s="228" t="n"/>
      <c r="J291" s="228" t="n"/>
      <c r="K291" s="19" t="n"/>
      <c r="L291" s="228" t="n"/>
      <c r="M291" s="228" t="n"/>
      <c r="N291" s="228" t="n"/>
      <c r="O291" s="228" t="n"/>
      <c r="P291" s="228" t="n"/>
      <c r="Q291" s="281" t="n"/>
      <c r="R291" s="281" t="n"/>
      <c r="S291" s="228" t="n"/>
      <c r="T291" s="228" t="n"/>
      <c r="U291" s="228" t="n"/>
      <c r="V291" s="19" t="n"/>
      <c r="W291" s="19" t="n"/>
      <c r="X291" s="228" t="n"/>
      <c r="Y291" s="228" t="n"/>
      <c r="Z291" s="281" t="n"/>
      <c r="AA291" s="18" t="n"/>
      <c r="AB291" s="18" t="n"/>
      <c r="AC291" s="228" t="n"/>
    </row>
    <row r="292">
      <c r="A292" s="18" t="n"/>
      <c r="B292" s="18" t="n"/>
      <c r="C292" s="228" t="n"/>
      <c r="D292" s="228" t="n"/>
      <c r="E292" s="228" t="n"/>
      <c r="F292" s="228" t="n"/>
      <c r="G292" s="228" t="n"/>
      <c r="H292" s="228" t="n"/>
      <c r="I292" s="228" t="n"/>
      <c r="J292" s="228" t="n"/>
      <c r="K292" s="19" t="n"/>
      <c r="L292" s="228" t="n"/>
      <c r="M292" s="228" t="n"/>
      <c r="N292" s="228" t="n"/>
      <c r="O292" s="228" t="n"/>
      <c r="P292" s="228" t="n"/>
      <c r="Q292" s="281" t="n"/>
      <c r="R292" s="281" t="n"/>
      <c r="S292" s="228" t="n"/>
      <c r="T292" s="228" t="n"/>
      <c r="U292" s="228" t="n"/>
      <c r="V292" s="19" t="n"/>
      <c r="W292" s="19" t="n"/>
      <c r="X292" s="228" t="n"/>
      <c r="Y292" s="228" t="n"/>
      <c r="Z292" s="281" t="n"/>
      <c r="AA292" s="18" t="n"/>
      <c r="AB292" s="18" t="n"/>
      <c r="AC292" s="228" t="n"/>
    </row>
    <row r="293">
      <c r="A293" s="18" t="n"/>
      <c r="B293" s="18" t="n"/>
      <c r="C293" s="228" t="n"/>
      <c r="D293" s="228" t="n"/>
      <c r="E293" s="228" t="n"/>
      <c r="F293" s="228" t="n"/>
      <c r="G293" s="228" t="n"/>
      <c r="H293" s="228" t="n"/>
      <c r="I293" s="228" t="n"/>
      <c r="J293" s="228" t="n"/>
      <c r="K293" s="19" t="n"/>
      <c r="L293" s="228" t="n"/>
      <c r="M293" s="228" t="n"/>
      <c r="N293" s="228" t="n"/>
      <c r="O293" s="228" t="n"/>
      <c r="P293" s="228" t="n"/>
      <c r="Q293" s="281" t="n"/>
      <c r="R293" s="281" t="n"/>
      <c r="S293" s="228" t="n"/>
      <c r="T293" s="228" t="n"/>
      <c r="U293" s="228" t="n"/>
      <c r="V293" s="19" t="n"/>
      <c r="W293" s="19" t="n"/>
      <c r="X293" s="228" t="n"/>
      <c r="Y293" s="228" t="n"/>
      <c r="Z293" s="281" t="n"/>
      <c r="AA293" s="18" t="n"/>
      <c r="AB293" s="18" t="n"/>
      <c r="AC293" s="228" t="n"/>
    </row>
    <row r="294">
      <c r="A294" s="18" t="n"/>
      <c r="B294" s="18" t="n"/>
      <c r="C294" s="228" t="n"/>
      <c r="D294" s="228" t="n"/>
      <c r="E294" s="228" t="n"/>
      <c r="F294" s="228" t="n"/>
      <c r="G294" s="228" t="n"/>
      <c r="H294" s="228" t="n"/>
      <c r="I294" s="228" t="n"/>
      <c r="J294" s="228" t="n"/>
      <c r="K294" s="19" t="n"/>
      <c r="L294" s="228" t="n"/>
      <c r="M294" s="228" t="n"/>
      <c r="N294" s="228" t="n"/>
      <c r="O294" s="228" t="n"/>
      <c r="P294" s="228" t="n"/>
      <c r="Q294" s="281" t="n"/>
      <c r="R294" s="281" t="n"/>
      <c r="S294" s="228" t="n"/>
      <c r="T294" s="228" t="n"/>
      <c r="U294" s="228" t="n"/>
      <c r="V294" s="19" t="n"/>
      <c r="W294" s="19" t="n"/>
      <c r="X294" s="228" t="n"/>
      <c r="Y294" s="228" t="n"/>
      <c r="Z294" s="281" t="n"/>
      <c r="AA294" s="18" t="n"/>
      <c r="AB294" s="18" t="n"/>
      <c r="AC294" s="228" t="n"/>
    </row>
    <row r="295">
      <c r="A295" s="18" t="n"/>
      <c r="B295" s="18" t="n"/>
      <c r="C295" s="228" t="n"/>
      <c r="D295" s="228" t="n"/>
      <c r="E295" s="228" t="n"/>
      <c r="F295" s="228" t="n"/>
      <c r="G295" s="228" t="n"/>
      <c r="H295" s="228" t="n"/>
      <c r="I295" s="228" t="n"/>
      <c r="J295" s="228" t="n"/>
      <c r="K295" s="19" t="n"/>
      <c r="L295" s="228" t="n"/>
      <c r="M295" s="228" t="n"/>
      <c r="N295" s="228" t="n"/>
      <c r="O295" s="228" t="n"/>
      <c r="P295" s="228" t="n"/>
      <c r="Q295" s="281" t="n"/>
      <c r="R295" s="281" t="n"/>
      <c r="S295" s="228" t="n"/>
      <c r="T295" s="228" t="n"/>
      <c r="U295" s="228" t="n"/>
      <c r="V295" s="19" t="n"/>
      <c r="W295" s="19" t="n"/>
      <c r="X295" s="228" t="n"/>
      <c r="Y295" s="228" t="n"/>
      <c r="Z295" s="281" t="n"/>
      <c r="AA295" s="18" t="n"/>
      <c r="AB295" s="18" t="n"/>
      <c r="AC295" s="228" t="n"/>
    </row>
    <row r="296">
      <c r="A296" s="18" t="n"/>
      <c r="B296" s="18" t="n"/>
      <c r="C296" s="228" t="n"/>
      <c r="D296" s="228" t="n"/>
      <c r="E296" s="228" t="n"/>
      <c r="F296" s="228" t="n"/>
      <c r="G296" s="228" t="n"/>
      <c r="H296" s="228" t="n"/>
      <c r="I296" s="228" t="n"/>
      <c r="J296" s="228" t="n"/>
      <c r="K296" s="19" t="n"/>
      <c r="L296" s="228" t="n"/>
      <c r="M296" s="228" t="n"/>
      <c r="N296" s="228" t="n"/>
      <c r="O296" s="228" t="n"/>
      <c r="P296" s="228" t="n"/>
      <c r="Q296" s="281" t="n"/>
      <c r="R296" s="281" t="n"/>
      <c r="S296" s="228" t="n"/>
      <c r="T296" s="228" t="n"/>
      <c r="U296" s="228" t="n"/>
      <c r="V296" s="19" t="n"/>
      <c r="W296" s="19" t="n"/>
      <c r="X296" s="228" t="n"/>
      <c r="Y296" s="228" t="n"/>
      <c r="Z296" s="281" t="n"/>
      <c r="AA296" s="18" t="n"/>
      <c r="AB296" s="18" t="n"/>
      <c r="AC296" s="228" t="n"/>
    </row>
    <row r="297">
      <c r="A297" s="18" t="n"/>
      <c r="B297" s="18" t="n"/>
      <c r="C297" s="228" t="n"/>
      <c r="D297" s="228" t="n"/>
      <c r="E297" s="228" t="n"/>
      <c r="F297" s="228" t="n"/>
      <c r="G297" s="228" t="n"/>
      <c r="H297" s="228" t="n"/>
      <c r="I297" s="228" t="n"/>
      <c r="J297" s="228" t="n"/>
      <c r="K297" s="19" t="n"/>
      <c r="L297" s="228" t="n"/>
      <c r="M297" s="228" t="n"/>
      <c r="N297" s="228" t="n"/>
      <c r="O297" s="228" t="n"/>
      <c r="P297" s="228" t="n"/>
      <c r="Q297" s="281" t="n"/>
      <c r="R297" s="281" t="n"/>
      <c r="S297" s="228" t="n"/>
      <c r="T297" s="228" t="n"/>
      <c r="U297" s="228" t="n"/>
      <c r="V297" s="19" t="n"/>
      <c r="W297" s="19" t="n"/>
      <c r="X297" s="228" t="n"/>
      <c r="Y297" s="228" t="n"/>
      <c r="Z297" s="281" t="n"/>
      <c r="AA297" s="18" t="n"/>
      <c r="AB297" s="18" t="n"/>
      <c r="AC297" s="228" t="n"/>
    </row>
    <row r="298">
      <c r="A298" s="18" t="n"/>
      <c r="B298" s="18" t="n"/>
      <c r="C298" s="228" t="n"/>
      <c r="D298" s="228" t="n"/>
      <c r="E298" s="228" t="n"/>
      <c r="F298" s="228" t="n"/>
      <c r="G298" s="228" t="n"/>
      <c r="H298" s="228" t="n"/>
      <c r="I298" s="228" t="n"/>
      <c r="J298" s="228" t="n"/>
      <c r="K298" s="19" t="n"/>
      <c r="L298" s="228" t="n"/>
      <c r="M298" s="228" t="n"/>
      <c r="N298" s="228" t="n"/>
      <c r="O298" s="228" t="n"/>
      <c r="P298" s="228" t="n"/>
      <c r="Q298" s="281" t="n"/>
      <c r="R298" s="281" t="n"/>
      <c r="S298" s="228" t="n"/>
      <c r="T298" s="228" t="n"/>
      <c r="U298" s="228" t="n"/>
      <c r="V298" s="19" t="n"/>
      <c r="W298" s="19" t="n"/>
      <c r="X298" s="228" t="n"/>
      <c r="Y298" s="228" t="n"/>
      <c r="Z298" s="281" t="n"/>
      <c r="AA298" s="18" t="n"/>
      <c r="AB298" s="18" t="n"/>
      <c r="AC298" s="228" t="n"/>
    </row>
    <row r="299">
      <c r="A299" s="18" t="n"/>
      <c r="B299" s="18" t="n"/>
      <c r="C299" s="228" t="n"/>
      <c r="D299" s="228" t="n"/>
      <c r="E299" s="228" t="n"/>
      <c r="F299" s="228" t="n"/>
      <c r="G299" s="228" t="n"/>
      <c r="H299" s="228" t="n"/>
      <c r="I299" s="228" t="n"/>
      <c r="J299" s="228" t="n"/>
      <c r="K299" s="19" t="n"/>
      <c r="L299" s="228" t="n"/>
      <c r="M299" s="228" t="n"/>
      <c r="N299" s="228" t="n"/>
      <c r="O299" s="228" t="n"/>
      <c r="P299" s="228" t="n"/>
      <c r="Q299" s="281" t="n"/>
      <c r="R299" s="281" t="n"/>
      <c r="S299" s="228" t="n"/>
      <c r="T299" s="228" t="n"/>
      <c r="U299" s="228" t="n"/>
      <c r="V299" s="19" t="n"/>
      <c r="W299" s="19" t="n"/>
      <c r="X299" s="228" t="n"/>
      <c r="Y299" s="228" t="n"/>
      <c r="Z299" s="281" t="n"/>
      <c r="AA299" s="18" t="n"/>
      <c r="AB299" s="18" t="n"/>
      <c r="AC299" s="228" t="n"/>
    </row>
    <row r="300">
      <c r="A300" s="18" t="n"/>
      <c r="B300" s="18" t="n"/>
      <c r="C300" s="228" t="n"/>
      <c r="D300" s="228" t="n"/>
      <c r="E300" s="228" t="n"/>
      <c r="F300" s="228" t="n"/>
      <c r="G300" s="228" t="n"/>
      <c r="H300" s="228" t="n"/>
      <c r="I300" s="228" t="n"/>
      <c r="J300" s="228" t="n"/>
      <c r="K300" s="19" t="n"/>
      <c r="L300" s="228" t="n"/>
      <c r="M300" s="228" t="n"/>
      <c r="N300" s="228" t="n"/>
      <c r="O300" s="228" t="n"/>
      <c r="P300" s="228" t="n"/>
      <c r="Q300" s="281" t="n"/>
      <c r="R300" s="281" t="n"/>
      <c r="S300" s="228" t="n"/>
      <c r="T300" s="228" t="n"/>
      <c r="U300" s="228" t="n"/>
      <c r="V300" s="19" t="n"/>
      <c r="W300" s="19" t="n"/>
      <c r="X300" s="228" t="n"/>
      <c r="Y300" s="228" t="n"/>
      <c r="Z300" s="281" t="n"/>
      <c r="AA300" s="18" t="n"/>
      <c r="AB300" s="18" t="n"/>
      <c r="AC300" s="228" t="n"/>
    </row>
    <row r="301">
      <c r="A301" s="18" t="n"/>
      <c r="B301" s="18" t="n"/>
      <c r="C301" s="228" t="n"/>
      <c r="D301" s="228" t="n"/>
      <c r="E301" s="228" t="n"/>
      <c r="F301" s="228" t="n"/>
      <c r="G301" s="228" t="n"/>
      <c r="H301" s="228" t="n"/>
      <c r="I301" s="228" t="n"/>
      <c r="J301" s="228" t="n"/>
      <c r="K301" s="19" t="n"/>
      <c r="L301" s="228" t="n"/>
      <c r="M301" s="228" t="n"/>
      <c r="N301" s="228" t="n"/>
      <c r="O301" s="228" t="n"/>
      <c r="P301" s="228" t="n"/>
      <c r="Q301" s="281" t="n"/>
      <c r="R301" s="281" t="n"/>
      <c r="S301" s="228" t="n"/>
      <c r="T301" s="228" t="n"/>
      <c r="U301" s="228" t="n"/>
      <c r="V301" s="19" t="n"/>
      <c r="W301" s="19" t="n"/>
      <c r="X301" s="228" t="n"/>
      <c r="Y301" s="228" t="n"/>
      <c r="Z301" s="281" t="n"/>
      <c r="AA301" s="18" t="n"/>
      <c r="AB301" s="18" t="n"/>
      <c r="AC301" s="228" t="n"/>
    </row>
    <row r="302">
      <c r="A302" s="18" t="n"/>
      <c r="B302" s="18" t="n"/>
      <c r="C302" s="228" t="n"/>
      <c r="D302" s="228" t="n"/>
      <c r="E302" s="228" t="n"/>
      <c r="F302" s="228" t="n"/>
      <c r="G302" s="228" t="n"/>
      <c r="H302" s="228" t="n"/>
      <c r="I302" s="228" t="n"/>
      <c r="J302" s="228" t="n"/>
      <c r="K302" s="19" t="n"/>
      <c r="L302" s="228" t="n"/>
      <c r="M302" s="228" t="n"/>
      <c r="N302" s="228" t="n"/>
      <c r="O302" s="228" t="n"/>
      <c r="P302" s="228" t="n"/>
      <c r="Q302" s="281" t="n"/>
      <c r="R302" s="281" t="n"/>
      <c r="S302" s="228" t="n"/>
      <c r="T302" s="228" t="n"/>
      <c r="U302" s="228" t="n"/>
      <c r="V302" s="19" t="n"/>
      <c r="W302" s="19" t="n"/>
      <c r="X302" s="228" t="n"/>
      <c r="Y302" s="228" t="n"/>
      <c r="Z302" s="281" t="n"/>
      <c r="AA302" s="18" t="n"/>
      <c r="AB302" s="18" t="n"/>
      <c r="AC302" s="228" t="n"/>
    </row>
    <row r="303">
      <c r="A303" s="18" t="n"/>
      <c r="B303" s="18" t="n"/>
      <c r="C303" s="228" t="n"/>
      <c r="D303" s="228" t="n"/>
      <c r="E303" s="228" t="n"/>
      <c r="F303" s="228" t="n"/>
      <c r="G303" s="228" t="n"/>
      <c r="H303" s="228" t="n"/>
      <c r="I303" s="228" t="n"/>
      <c r="J303" s="228" t="n"/>
      <c r="K303" s="19" t="n"/>
      <c r="L303" s="228" t="n"/>
      <c r="M303" s="228" t="n"/>
      <c r="N303" s="228" t="n"/>
      <c r="O303" s="228" t="n"/>
      <c r="P303" s="228" t="n"/>
      <c r="Q303" s="281" t="n"/>
      <c r="R303" s="281" t="n"/>
      <c r="S303" s="228" t="n"/>
      <c r="T303" s="228" t="n"/>
      <c r="U303" s="228" t="n"/>
      <c r="V303" s="19" t="n"/>
      <c r="W303" s="19" t="n"/>
      <c r="X303" s="228" t="n"/>
      <c r="Y303" s="228" t="n"/>
      <c r="Z303" s="281" t="n"/>
      <c r="AA303" s="18" t="n"/>
      <c r="AB303" s="18" t="n"/>
      <c r="AC303" s="228" t="n"/>
    </row>
    <row r="304">
      <c r="A304" s="18" t="n"/>
      <c r="B304" s="18" t="n"/>
      <c r="C304" s="228" t="n"/>
      <c r="D304" s="228" t="n"/>
      <c r="E304" s="228" t="n"/>
      <c r="F304" s="228" t="n"/>
      <c r="G304" s="228" t="n"/>
      <c r="H304" s="228" t="n"/>
      <c r="I304" s="228" t="n"/>
      <c r="J304" s="228" t="n"/>
      <c r="K304" s="19" t="n"/>
      <c r="L304" s="228" t="n"/>
      <c r="M304" s="228" t="n"/>
      <c r="N304" s="228" t="n"/>
      <c r="O304" s="228" t="n"/>
      <c r="P304" s="228" t="n"/>
      <c r="Q304" s="281" t="n"/>
      <c r="R304" s="281" t="n"/>
      <c r="S304" s="228" t="n"/>
      <c r="T304" s="228" t="n"/>
      <c r="U304" s="228" t="n"/>
      <c r="V304" s="19" t="n"/>
      <c r="W304" s="19" t="n"/>
      <c r="X304" s="228" t="n"/>
      <c r="Y304" s="228" t="n"/>
      <c r="Z304" s="281" t="n"/>
      <c r="AA304" s="18" t="n"/>
      <c r="AB304" s="18" t="n"/>
      <c r="AC304" s="228" t="n"/>
    </row>
    <row r="305">
      <c r="A305" s="18" t="n"/>
      <c r="B305" s="18" t="n"/>
      <c r="C305" s="228" t="n"/>
      <c r="D305" s="228" t="n"/>
      <c r="E305" s="228" t="n"/>
      <c r="F305" s="228" t="n"/>
      <c r="G305" s="228" t="n"/>
      <c r="H305" s="228" t="n"/>
      <c r="I305" s="228" t="n"/>
      <c r="J305" s="228" t="n"/>
      <c r="K305" s="19" t="n"/>
      <c r="L305" s="228" t="n"/>
      <c r="M305" s="228" t="n"/>
      <c r="N305" s="228" t="n"/>
      <c r="O305" s="228" t="n"/>
      <c r="P305" s="228" t="n"/>
      <c r="Q305" s="281" t="n"/>
      <c r="R305" s="281" t="n"/>
      <c r="S305" s="228" t="n"/>
      <c r="T305" s="228" t="n"/>
      <c r="U305" s="228" t="n"/>
      <c r="V305" s="19" t="n"/>
      <c r="W305" s="19" t="n"/>
      <c r="X305" s="228" t="n"/>
      <c r="Y305" s="228" t="n"/>
      <c r="Z305" s="281" t="n"/>
      <c r="AA305" s="18" t="n"/>
      <c r="AB305" s="18" t="n"/>
      <c r="AC305" s="228" t="n"/>
    </row>
    <row r="306">
      <c r="A306" s="18" t="n"/>
      <c r="B306" s="18" t="n"/>
      <c r="C306" s="228" t="n"/>
      <c r="D306" s="228" t="n"/>
      <c r="E306" s="228" t="n"/>
      <c r="F306" s="228" t="n"/>
      <c r="G306" s="228" t="n"/>
      <c r="H306" s="228" t="n"/>
      <c r="I306" s="228" t="n"/>
      <c r="J306" s="228" t="n"/>
      <c r="K306" s="19" t="n"/>
      <c r="L306" s="228" t="n"/>
      <c r="M306" s="228" t="n"/>
      <c r="N306" s="228" t="n"/>
      <c r="O306" s="228" t="n"/>
      <c r="P306" s="228" t="n"/>
      <c r="Q306" s="281" t="n"/>
      <c r="R306" s="281" t="n"/>
      <c r="S306" s="228" t="n"/>
      <c r="T306" s="228" t="n"/>
      <c r="U306" s="228" t="n"/>
      <c r="V306" s="19" t="n"/>
      <c r="W306" s="19" t="n"/>
      <c r="X306" s="228" t="n"/>
      <c r="Y306" s="228" t="n"/>
      <c r="Z306" s="281" t="n"/>
      <c r="AA306" s="18" t="n"/>
      <c r="AB306" s="18" t="n"/>
      <c r="AC306" s="228" t="n"/>
    </row>
    <row r="307">
      <c r="A307" s="18" t="n"/>
      <c r="B307" s="18" t="n"/>
      <c r="C307" s="228" t="n"/>
      <c r="D307" s="228" t="n"/>
      <c r="E307" s="228" t="n"/>
      <c r="F307" s="228" t="n"/>
      <c r="G307" s="228" t="n"/>
      <c r="H307" s="228" t="n"/>
      <c r="I307" s="228" t="n"/>
      <c r="J307" s="228" t="n"/>
      <c r="K307" s="19" t="n"/>
      <c r="L307" s="228" t="n"/>
      <c r="M307" s="228" t="n"/>
      <c r="N307" s="228" t="n"/>
      <c r="O307" s="228" t="n"/>
      <c r="P307" s="228" t="n"/>
      <c r="Q307" s="281" t="n"/>
      <c r="R307" s="281" t="n"/>
      <c r="S307" s="228" t="n"/>
      <c r="T307" s="228" t="n"/>
      <c r="U307" s="228" t="n"/>
      <c r="V307" s="19" t="n"/>
      <c r="W307" s="19" t="n"/>
      <c r="X307" s="228" t="n"/>
      <c r="Y307" s="228" t="n"/>
      <c r="Z307" s="281" t="n"/>
      <c r="AA307" s="18" t="n"/>
      <c r="AB307" s="18" t="n"/>
      <c r="AC307" s="228" t="n"/>
    </row>
    <row r="308">
      <c r="A308" s="18" t="n"/>
      <c r="B308" s="18" t="n"/>
      <c r="C308" s="228" t="n"/>
      <c r="D308" s="228" t="n"/>
      <c r="E308" s="228" t="n"/>
      <c r="F308" s="228" t="n"/>
      <c r="G308" s="228" t="n"/>
      <c r="H308" s="228" t="n"/>
      <c r="I308" s="228" t="n"/>
      <c r="J308" s="228" t="n"/>
      <c r="K308" s="19" t="n"/>
      <c r="L308" s="228" t="n"/>
      <c r="M308" s="228" t="n"/>
      <c r="N308" s="228" t="n"/>
      <c r="O308" s="228" t="n"/>
      <c r="P308" s="228" t="n"/>
      <c r="Q308" s="281" t="n"/>
      <c r="R308" s="281" t="n"/>
      <c r="S308" s="228" t="n"/>
      <c r="T308" s="228" t="n"/>
      <c r="U308" s="228" t="n"/>
      <c r="V308" s="19" t="n"/>
      <c r="W308" s="19" t="n"/>
      <c r="X308" s="228" t="n"/>
      <c r="Y308" s="228" t="n"/>
      <c r="Z308" s="281" t="n"/>
      <c r="AA308" s="18" t="n"/>
      <c r="AB308" s="18" t="n"/>
      <c r="AC308" s="228" t="n"/>
    </row>
    <row r="309">
      <c r="A309" s="18" t="n"/>
      <c r="B309" s="18" t="n"/>
      <c r="C309" s="228" t="n"/>
      <c r="D309" s="228" t="n"/>
      <c r="E309" s="228" t="n"/>
      <c r="F309" s="228" t="n"/>
      <c r="G309" s="228" t="n"/>
      <c r="H309" s="228" t="n"/>
      <c r="I309" s="228" t="n"/>
      <c r="J309" s="228" t="n"/>
      <c r="K309" s="19" t="n"/>
      <c r="L309" s="228" t="n"/>
      <c r="M309" s="228" t="n"/>
      <c r="N309" s="228" t="n"/>
      <c r="O309" s="228" t="n"/>
      <c r="P309" s="228" t="n"/>
      <c r="Q309" s="281" t="n"/>
      <c r="R309" s="281" t="n"/>
      <c r="S309" s="228" t="n"/>
      <c r="T309" s="228" t="n"/>
      <c r="U309" s="228" t="n"/>
      <c r="V309" s="19" t="n"/>
      <c r="W309" s="19" t="n"/>
      <c r="X309" s="228" t="n"/>
      <c r="Y309" s="228" t="n"/>
      <c r="Z309" s="281" t="n"/>
      <c r="AA309" s="18" t="n"/>
      <c r="AB309" s="18" t="n"/>
      <c r="AC309" s="228" t="n"/>
    </row>
    <row r="310">
      <c r="A310" s="18" t="n"/>
      <c r="B310" s="18" t="n"/>
      <c r="C310" s="228" t="n"/>
      <c r="D310" s="228" t="n"/>
      <c r="E310" s="228" t="n"/>
      <c r="F310" s="228" t="n"/>
      <c r="G310" s="228" t="n"/>
      <c r="H310" s="228" t="n"/>
      <c r="I310" s="228" t="n"/>
      <c r="J310" s="228" t="n"/>
      <c r="K310" s="19" t="n"/>
      <c r="L310" s="228" t="n"/>
      <c r="M310" s="228" t="n"/>
      <c r="N310" s="228" t="n"/>
      <c r="O310" s="228" t="n"/>
      <c r="P310" s="228" t="n"/>
      <c r="Q310" s="281" t="n"/>
      <c r="R310" s="281" t="n"/>
      <c r="S310" s="228" t="n"/>
      <c r="T310" s="228" t="n"/>
      <c r="U310" s="228" t="n"/>
      <c r="V310" s="19" t="n"/>
      <c r="W310" s="19" t="n"/>
      <c r="X310" s="228" t="n"/>
      <c r="Y310" s="228" t="n"/>
      <c r="Z310" s="281" t="n"/>
      <c r="AA310" s="18" t="n"/>
      <c r="AB310" s="18" t="n"/>
      <c r="AC310" s="228" t="n"/>
    </row>
    <row r="311">
      <c r="A311" s="18" t="n"/>
      <c r="B311" s="18" t="n"/>
      <c r="C311" s="228" t="n"/>
      <c r="D311" s="228" t="n"/>
      <c r="E311" s="228" t="n"/>
      <c r="F311" s="228" t="n"/>
      <c r="G311" s="228" t="n"/>
      <c r="H311" s="228" t="n"/>
      <c r="I311" s="228" t="n"/>
      <c r="J311" s="228" t="n"/>
      <c r="K311" s="19" t="n"/>
      <c r="L311" s="228" t="n"/>
      <c r="M311" s="228" t="n"/>
      <c r="N311" s="228" t="n"/>
      <c r="O311" s="228" t="n"/>
      <c r="P311" s="228" t="n"/>
      <c r="Q311" s="281" t="n"/>
      <c r="R311" s="281" t="n"/>
      <c r="S311" s="228" t="n"/>
      <c r="T311" s="228" t="n"/>
      <c r="U311" s="228" t="n"/>
      <c r="V311" s="19" t="n"/>
      <c r="W311" s="19" t="n"/>
      <c r="X311" s="228" t="n"/>
      <c r="Y311" s="228" t="n"/>
      <c r="Z311" s="281" t="n"/>
      <c r="AA311" s="18" t="n"/>
      <c r="AB311" s="18" t="n"/>
      <c r="AC311" s="228" t="n"/>
    </row>
    <row r="312">
      <c r="A312" s="18" t="n"/>
      <c r="B312" s="18" t="n"/>
      <c r="C312" s="228" t="n"/>
      <c r="D312" s="228" t="n"/>
      <c r="E312" s="228" t="n"/>
      <c r="F312" s="228" t="n"/>
      <c r="G312" s="228" t="n"/>
      <c r="H312" s="228" t="n"/>
      <c r="I312" s="228" t="n"/>
      <c r="J312" s="228" t="n"/>
      <c r="K312" s="19" t="n"/>
      <c r="L312" s="228" t="n"/>
      <c r="M312" s="228" t="n"/>
      <c r="N312" s="228" t="n"/>
      <c r="O312" s="228" t="n"/>
      <c r="P312" s="228" t="n"/>
      <c r="Q312" s="281" t="n"/>
      <c r="R312" s="281" t="n"/>
      <c r="S312" s="228" t="n"/>
      <c r="T312" s="228" t="n"/>
      <c r="U312" s="228" t="n"/>
      <c r="V312" s="19" t="n"/>
      <c r="W312" s="19" t="n"/>
      <c r="X312" s="228" t="n"/>
      <c r="Y312" s="228" t="n"/>
      <c r="Z312" s="281" t="n"/>
      <c r="AA312" s="18" t="n"/>
      <c r="AB312" s="18" t="n"/>
      <c r="AC312" s="228" t="n"/>
    </row>
    <row r="313">
      <c r="A313" s="18" t="n"/>
      <c r="B313" s="18" t="n"/>
      <c r="C313" s="228" t="n"/>
      <c r="D313" s="228" t="n"/>
      <c r="E313" s="228" t="n"/>
      <c r="F313" s="228" t="n"/>
      <c r="G313" s="228" t="n"/>
      <c r="H313" s="228" t="n"/>
      <c r="I313" s="228" t="n"/>
      <c r="J313" s="228" t="n"/>
      <c r="K313" s="19" t="n"/>
      <c r="L313" s="228" t="n"/>
      <c r="M313" s="228" t="n"/>
      <c r="N313" s="228" t="n"/>
      <c r="O313" s="228" t="n"/>
      <c r="P313" s="228" t="n"/>
      <c r="Q313" s="281" t="n"/>
      <c r="R313" s="281" t="n"/>
      <c r="S313" s="228" t="n"/>
      <c r="T313" s="228" t="n"/>
      <c r="U313" s="228" t="n"/>
      <c r="V313" s="19" t="n"/>
      <c r="W313" s="19" t="n"/>
      <c r="X313" s="228" t="n"/>
      <c r="Y313" s="228" t="n"/>
      <c r="Z313" s="281" t="n"/>
      <c r="AA313" s="18" t="n"/>
      <c r="AB313" s="18" t="n"/>
      <c r="AC313" s="228" t="n"/>
    </row>
    <row r="314">
      <c r="A314" s="18" t="n"/>
      <c r="B314" s="18" t="n"/>
      <c r="C314" s="228" t="n"/>
      <c r="D314" s="228" t="n"/>
      <c r="E314" s="228" t="n"/>
      <c r="F314" s="228" t="n"/>
      <c r="G314" s="228" t="n"/>
      <c r="H314" s="228" t="n"/>
      <c r="I314" s="228" t="n"/>
      <c r="J314" s="228" t="n"/>
      <c r="K314" s="19" t="n"/>
      <c r="L314" s="228" t="n"/>
      <c r="M314" s="228" t="n"/>
      <c r="N314" s="228" t="n"/>
      <c r="O314" s="228" t="n"/>
      <c r="P314" s="228" t="n"/>
      <c r="Q314" s="281" t="n"/>
      <c r="R314" s="281" t="n"/>
      <c r="S314" s="228" t="n"/>
      <c r="T314" s="228" t="n"/>
      <c r="U314" s="228" t="n"/>
      <c r="V314" s="19" t="n"/>
      <c r="W314" s="19" t="n"/>
      <c r="X314" s="228" t="n"/>
      <c r="Y314" s="228" t="n"/>
      <c r="Z314" s="281" t="n"/>
      <c r="AA314" s="18" t="n"/>
      <c r="AB314" s="18" t="n"/>
      <c r="AC314" s="228" t="n"/>
    </row>
    <row r="315">
      <c r="A315" s="18" t="n"/>
      <c r="B315" s="18" t="n"/>
      <c r="C315" s="228" t="n"/>
      <c r="D315" s="228" t="n"/>
      <c r="E315" s="228" t="n"/>
      <c r="F315" s="228" t="n"/>
      <c r="G315" s="228" t="n"/>
      <c r="H315" s="228" t="n"/>
      <c r="I315" s="228" t="n"/>
      <c r="J315" s="228" t="n"/>
      <c r="K315" s="19" t="n"/>
      <c r="L315" s="228" t="n"/>
      <c r="M315" s="228" t="n"/>
      <c r="N315" s="228" t="n"/>
      <c r="O315" s="228" t="n"/>
      <c r="P315" s="228" t="n"/>
      <c r="Q315" s="281" t="n"/>
      <c r="R315" s="281" t="n"/>
      <c r="S315" s="228" t="n"/>
      <c r="T315" s="228" t="n"/>
      <c r="U315" s="228" t="n"/>
      <c r="V315" s="19" t="n"/>
      <c r="W315" s="19" t="n"/>
      <c r="X315" s="228" t="n"/>
      <c r="Y315" s="228" t="n"/>
      <c r="Z315" s="281" t="n"/>
      <c r="AA315" s="18" t="n"/>
      <c r="AB315" s="18" t="n"/>
      <c r="AC315" s="228" t="n"/>
    </row>
    <row r="316">
      <c r="A316" s="18" t="n"/>
      <c r="B316" s="18" t="n"/>
      <c r="C316" s="228" t="n"/>
      <c r="D316" s="228" t="n"/>
      <c r="E316" s="228" t="n"/>
      <c r="F316" s="228" t="n"/>
      <c r="G316" s="228" t="n"/>
      <c r="H316" s="228" t="n"/>
      <c r="I316" s="228" t="n"/>
      <c r="J316" s="228" t="n"/>
      <c r="K316" s="19" t="n"/>
      <c r="L316" s="228" t="n"/>
      <c r="M316" s="228" t="n"/>
      <c r="N316" s="228" t="n"/>
      <c r="O316" s="228" t="n"/>
      <c r="P316" s="228" t="n"/>
      <c r="Q316" s="281" t="n"/>
      <c r="R316" s="281" t="n"/>
      <c r="S316" s="228" t="n"/>
      <c r="T316" s="228" t="n"/>
      <c r="U316" s="228" t="n"/>
      <c r="V316" s="19" t="n"/>
      <c r="W316" s="19" t="n"/>
      <c r="X316" s="228" t="n"/>
      <c r="Y316" s="228" t="n"/>
      <c r="Z316" s="281" t="n"/>
      <c r="AA316" s="18" t="n"/>
      <c r="AB316" s="18" t="n"/>
      <c r="AC316" s="228" t="n"/>
    </row>
    <row r="317">
      <c r="A317" s="18" t="n"/>
      <c r="B317" s="18" t="n"/>
      <c r="C317" s="228" t="n"/>
      <c r="D317" s="228" t="n"/>
      <c r="E317" s="228" t="n"/>
      <c r="F317" s="228" t="n"/>
      <c r="G317" s="228" t="n"/>
      <c r="H317" s="228" t="n"/>
      <c r="I317" s="228" t="n"/>
      <c r="J317" s="228" t="n"/>
      <c r="K317" s="19" t="n"/>
      <c r="L317" s="228" t="n"/>
      <c r="M317" s="228" t="n"/>
      <c r="N317" s="228" t="n"/>
      <c r="O317" s="228" t="n"/>
      <c r="P317" s="228" t="n"/>
      <c r="Q317" s="281" t="n"/>
      <c r="R317" s="281" t="n"/>
      <c r="S317" s="228" t="n"/>
      <c r="T317" s="228" t="n"/>
      <c r="U317" s="228" t="n"/>
      <c r="V317" s="19" t="n"/>
      <c r="W317" s="19" t="n"/>
      <c r="X317" s="228" t="n"/>
      <c r="Y317" s="228" t="n"/>
      <c r="Z317" s="281" t="n"/>
      <c r="AA317" s="18" t="n"/>
      <c r="AB317" s="18" t="n"/>
      <c r="AC317" s="228" t="n"/>
    </row>
    <row r="318">
      <c r="A318" s="18" t="n"/>
      <c r="B318" s="18" t="n"/>
      <c r="C318" s="228" t="n"/>
      <c r="D318" s="228" t="n"/>
      <c r="E318" s="228" t="n"/>
      <c r="F318" s="228" t="n"/>
      <c r="G318" s="228" t="n"/>
      <c r="H318" s="228" t="n"/>
      <c r="I318" s="228" t="n"/>
      <c r="J318" s="228" t="n"/>
      <c r="K318" s="19" t="n"/>
      <c r="L318" s="228" t="n"/>
      <c r="M318" s="228" t="n"/>
      <c r="N318" s="228" t="n"/>
      <c r="O318" s="228" t="n"/>
      <c r="P318" s="228" t="n"/>
      <c r="Q318" s="281" t="n"/>
      <c r="R318" s="281" t="n"/>
      <c r="S318" s="228" t="n"/>
      <c r="T318" s="228" t="n"/>
      <c r="U318" s="228" t="n"/>
      <c r="V318" s="19" t="n"/>
      <c r="W318" s="19" t="n"/>
      <c r="X318" s="228" t="n"/>
      <c r="Y318" s="228" t="n"/>
      <c r="Z318" s="281" t="n"/>
      <c r="AA318" s="18" t="n"/>
      <c r="AB318" s="18" t="n"/>
      <c r="AC318" s="228" t="n"/>
    </row>
    <row r="319">
      <c r="A319" s="18" t="n"/>
      <c r="B319" s="18" t="n"/>
      <c r="C319" s="228" t="n"/>
      <c r="D319" s="228" t="n"/>
      <c r="E319" s="228" t="n"/>
      <c r="F319" s="228" t="n"/>
      <c r="G319" s="228" t="n"/>
      <c r="H319" s="228" t="n"/>
      <c r="I319" s="228" t="n"/>
      <c r="J319" s="228" t="n"/>
      <c r="K319" s="19" t="n"/>
      <c r="L319" s="228" t="n"/>
      <c r="M319" s="228" t="n"/>
      <c r="N319" s="228" t="n"/>
      <c r="O319" s="228" t="n"/>
      <c r="P319" s="228" t="n"/>
      <c r="Q319" s="281" t="n"/>
      <c r="R319" s="281" t="n"/>
      <c r="S319" s="228" t="n"/>
      <c r="T319" s="228" t="n"/>
      <c r="U319" s="228" t="n"/>
      <c r="V319" s="19" t="n"/>
      <c r="W319" s="19" t="n"/>
      <c r="X319" s="228" t="n"/>
      <c r="Y319" s="228" t="n"/>
      <c r="Z319" s="281" t="n"/>
      <c r="AA319" s="18" t="n"/>
      <c r="AB319" s="18" t="n"/>
      <c r="AC319" s="228" t="n"/>
    </row>
    <row r="320">
      <c r="A320" s="18" t="n"/>
      <c r="B320" s="18" t="n"/>
      <c r="C320" s="228" t="n"/>
      <c r="D320" s="228" t="n"/>
      <c r="E320" s="228" t="n"/>
      <c r="F320" s="228" t="n"/>
      <c r="G320" s="228" t="n"/>
      <c r="H320" s="228" t="n"/>
      <c r="I320" s="228" t="n"/>
      <c r="J320" s="228" t="n"/>
      <c r="K320" s="19" t="n"/>
      <c r="L320" s="228" t="n"/>
      <c r="M320" s="228" t="n"/>
      <c r="N320" s="228" t="n"/>
      <c r="O320" s="228" t="n"/>
      <c r="P320" s="228" t="n"/>
      <c r="Q320" s="281" t="n"/>
      <c r="R320" s="281" t="n"/>
      <c r="S320" s="228" t="n"/>
      <c r="T320" s="228" t="n"/>
      <c r="U320" s="228" t="n"/>
      <c r="V320" s="19" t="n"/>
      <c r="W320" s="19" t="n"/>
      <c r="X320" s="228" t="n"/>
      <c r="Y320" s="228" t="n"/>
      <c r="Z320" s="281" t="n"/>
      <c r="AA320" s="18" t="n"/>
      <c r="AB320" s="18" t="n"/>
      <c r="AC320" s="228" t="n"/>
    </row>
    <row r="321">
      <c r="A321" s="18" t="n"/>
      <c r="B321" s="18" t="n"/>
      <c r="C321" s="228" t="n"/>
      <c r="D321" s="228" t="n"/>
      <c r="E321" s="228" t="n"/>
      <c r="F321" s="228" t="n"/>
      <c r="G321" s="228" t="n"/>
      <c r="H321" s="228" t="n"/>
      <c r="I321" s="228" t="n"/>
      <c r="J321" s="228" t="n"/>
      <c r="K321" s="19" t="n"/>
      <c r="L321" s="228" t="n"/>
      <c r="M321" s="228" t="n"/>
      <c r="N321" s="228" t="n"/>
      <c r="O321" s="228" t="n"/>
      <c r="P321" s="228" t="n"/>
      <c r="Q321" s="281" t="n"/>
      <c r="R321" s="281" t="n"/>
      <c r="S321" s="228" t="n"/>
      <c r="T321" s="228" t="n"/>
      <c r="U321" s="228" t="n"/>
      <c r="V321" s="19" t="n"/>
      <c r="W321" s="19" t="n"/>
      <c r="X321" s="228" t="n"/>
      <c r="Y321" s="228" t="n"/>
      <c r="Z321" s="281" t="n"/>
      <c r="AA321" s="18" t="n"/>
      <c r="AB321" s="18" t="n"/>
      <c r="AC321" s="228" t="n"/>
    </row>
    <row r="322">
      <c r="A322" s="18" t="n"/>
      <c r="B322" s="18" t="n"/>
      <c r="C322" s="228" t="n"/>
      <c r="D322" s="228" t="n"/>
      <c r="E322" s="228" t="n"/>
      <c r="F322" s="228" t="n"/>
      <c r="G322" s="228" t="n"/>
      <c r="H322" s="228" t="n"/>
      <c r="I322" s="228" t="n"/>
      <c r="J322" s="228" t="n"/>
      <c r="K322" s="19" t="n"/>
      <c r="L322" s="228" t="n"/>
      <c r="M322" s="228" t="n"/>
      <c r="N322" s="228" t="n"/>
      <c r="O322" s="228" t="n"/>
      <c r="P322" s="228" t="n"/>
      <c r="Q322" s="281" t="n"/>
      <c r="R322" s="281" t="n"/>
      <c r="S322" s="228" t="n"/>
      <c r="T322" s="228" t="n"/>
      <c r="U322" s="228" t="n"/>
      <c r="V322" s="19" t="n"/>
      <c r="W322" s="19" t="n"/>
      <c r="X322" s="228" t="n"/>
      <c r="Y322" s="228" t="n"/>
      <c r="Z322" s="281" t="n"/>
      <c r="AA322" s="18" t="n"/>
      <c r="AB322" s="18" t="n"/>
      <c r="AC322" s="228" t="n"/>
    </row>
    <row r="323">
      <c r="A323" s="18" t="n"/>
      <c r="B323" s="18" t="n"/>
      <c r="C323" s="228" t="n"/>
      <c r="D323" s="228" t="n"/>
      <c r="E323" s="228" t="n"/>
      <c r="F323" s="228" t="n"/>
      <c r="G323" s="228" t="n"/>
      <c r="H323" s="228" t="n"/>
      <c r="I323" s="228" t="n"/>
      <c r="J323" s="228" t="n"/>
      <c r="K323" s="19" t="n"/>
      <c r="L323" s="228" t="n"/>
      <c r="M323" s="228" t="n"/>
      <c r="N323" s="228" t="n"/>
      <c r="O323" s="228" t="n"/>
      <c r="P323" s="228" t="n"/>
      <c r="Q323" s="281" t="n"/>
      <c r="R323" s="281" t="n"/>
      <c r="S323" s="228" t="n"/>
      <c r="T323" s="228" t="n"/>
      <c r="U323" s="228" t="n"/>
      <c r="V323" s="19" t="n"/>
      <c r="W323" s="19" t="n"/>
      <c r="X323" s="228" t="n"/>
      <c r="Y323" s="228" t="n"/>
      <c r="Z323" s="281" t="n"/>
      <c r="AA323" s="18" t="n"/>
      <c r="AB323" s="18" t="n"/>
      <c r="AC323" s="228" t="n"/>
    </row>
    <row r="324">
      <c r="A324" s="18" t="n"/>
      <c r="B324" s="18" t="n"/>
      <c r="C324" s="228" t="n"/>
      <c r="D324" s="228" t="n"/>
      <c r="E324" s="228" t="n"/>
      <c r="F324" s="228" t="n"/>
      <c r="G324" s="228" t="n"/>
      <c r="H324" s="228" t="n"/>
      <c r="I324" s="228" t="n"/>
      <c r="J324" s="228" t="n"/>
      <c r="K324" s="19" t="n"/>
      <c r="L324" s="228" t="n"/>
      <c r="M324" s="228" t="n"/>
      <c r="N324" s="228" t="n"/>
      <c r="O324" s="228" t="n"/>
      <c r="P324" s="228" t="n"/>
      <c r="Q324" s="281" t="n"/>
      <c r="R324" s="281" t="n"/>
      <c r="S324" s="228" t="n"/>
      <c r="T324" s="228" t="n"/>
      <c r="U324" s="228" t="n"/>
      <c r="V324" s="19" t="n"/>
      <c r="W324" s="19" t="n"/>
      <c r="X324" s="228" t="n"/>
      <c r="Y324" s="228" t="n"/>
      <c r="Z324" s="281" t="n"/>
      <c r="AA324" s="18" t="n"/>
      <c r="AB324" s="18" t="n"/>
      <c r="AC324" s="228" t="n"/>
    </row>
    <row r="325">
      <c r="A325" s="18" t="n"/>
      <c r="B325" s="18" t="n"/>
      <c r="C325" s="228" t="n"/>
      <c r="D325" s="228" t="n"/>
      <c r="E325" s="228" t="n"/>
      <c r="F325" s="228" t="n"/>
      <c r="G325" s="228" t="n"/>
      <c r="H325" s="228" t="n"/>
      <c r="I325" s="228" t="n"/>
      <c r="J325" s="228" t="n"/>
      <c r="K325" s="19" t="n"/>
      <c r="L325" s="228" t="n"/>
      <c r="M325" s="228" t="n"/>
      <c r="N325" s="228" t="n"/>
      <c r="O325" s="228" t="n"/>
      <c r="P325" s="228" t="n"/>
      <c r="Q325" s="281" t="n"/>
      <c r="R325" s="281" t="n"/>
      <c r="S325" s="228" t="n"/>
      <c r="T325" s="228" t="n"/>
      <c r="U325" s="228" t="n"/>
      <c r="V325" s="19" t="n"/>
      <c r="W325" s="19" t="n"/>
      <c r="X325" s="228" t="n"/>
      <c r="Y325" s="228" t="n"/>
      <c r="Z325" s="281" t="n"/>
      <c r="AA325" s="18" t="n"/>
      <c r="AB325" s="18" t="n"/>
      <c r="AC325" s="228" t="n"/>
    </row>
    <row r="326">
      <c r="A326" s="18" t="n"/>
      <c r="B326" s="18" t="n"/>
      <c r="C326" s="228" t="n"/>
      <c r="D326" s="228" t="n"/>
      <c r="E326" s="228" t="n"/>
      <c r="F326" s="228" t="n"/>
      <c r="G326" s="228" t="n"/>
      <c r="H326" s="228" t="n"/>
      <c r="I326" s="228" t="n"/>
      <c r="J326" s="228" t="n"/>
      <c r="K326" s="19" t="n"/>
      <c r="L326" s="228" t="n"/>
      <c r="M326" s="228" t="n"/>
      <c r="N326" s="228" t="n"/>
      <c r="O326" s="228" t="n"/>
      <c r="P326" s="228" t="n"/>
      <c r="Q326" s="281" t="n"/>
      <c r="R326" s="281" t="n"/>
      <c r="S326" s="228" t="n"/>
      <c r="T326" s="228" t="n"/>
      <c r="U326" s="228" t="n"/>
      <c r="V326" s="19" t="n"/>
      <c r="W326" s="19" t="n"/>
      <c r="X326" s="228" t="n"/>
      <c r="Y326" s="228" t="n"/>
      <c r="Z326" s="281" t="n"/>
      <c r="AA326" s="18" t="n"/>
      <c r="AB326" s="18" t="n"/>
      <c r="AC326" s="228" t="n"/>
    </row>
    <row r="327">
      <c r="A327" s="18" t="n"/>
      <c r="B327" s="18" t="n"/>
      <c r="C327" s="228" t="n"/>
      <c r="D327" s="228" t="n"/>
      <c r="E327" s="228" t="n"/>
      <c r="F327" s="228" t="n"/>
      <c r="G327" s="228" t="n"/>
      <c r="H327" s="228" t="n"/>
      <c r="I327" s="228" t="n"/>
      <c r="J327" s="228" t="n"/>
      <c r="K327" s="19" t="n"/>
      <c r="L327" s="228" t="n"/>
      <c r="M327" s="228" t="n"/>
      <c r="N327" s="228" t="n"/>
      <c r="O327" s="228" t="n"/>
      <c r="P327" s="228" t="n"/>
      <c r="Q327" s="281" t="n"/>
      <c r="R327" s="281" t="n"/>
      <c r="S327" s="228" t="n"/>
      <c r="T327" s="228" t="n"/>
      <c r="U327" s="228" t="n"/>
      <c r="V327" s="19" t="n"/>
      <c r="W327" s="19" t="n"/>
      <c r="X327" s="228" t="n"/>
      <c r="Y327" s="228" t="n"/>
      <c r="Z327" s="281" t="n"/>
      <c r="AA327" s="18" t="n"/>
      <c r="AB327" s="18" t="n"/>
      <c r="AC327" s="228" t="n"/>
    </row>
    <row r="328">
      <c r="A328" s="18" t="n"/>
      <c r="B328" s="18" t="n"/>
      <c r="C328" s="228" t="n"/>
      <c r="D328" s="228" t="n"/>
      <c r="E328" s="228" t="n"/>
      <c r="F328" s="228" t="n"/>
      <c r="G328" s="228" t="n"/>
      <c r="H328" s="228" t="n"/>
      <c r="I328" s="228" t="n"/>
      <c r="J328" s="228" t="n"/>
      <c r="K328" s="19" t="n"/>
      <c r="L328" s="228" t="n"/>
      <c r="M328" s="228" t="n"/>
      <c r="N328" s="228" t="n"/>
      <c r="O328" s="228" t="n"/>
      <c r="P328" s="228" t="n"/>
      <c r="Q328" s="281" t="n"/>
      <c r="R328" s="281" t="n"/>
      <c r="S328" s="228" t="n"/>
      <c r="T328" s="228" t="n"/>
      <c r="U328" s="228" t="n"/>
      <c r="V328" s="19" t="n"/>
      <c r="W328" s="19" t="n"/>
      <c r="X328" s="228" t="n"/>
      <c r="Y328" s="228" t="n"/>
      <c r="Z328" s="281" t="n"/>
      <c r="AA328" s="18" t="n"/>
      <c r="AB328" s="18" t="n"/>
      <c r="AC328" s="228" t="n"/>
    </row>
    <row r="329">
      <c r="A329" s="18" t="n"/>
      <c r="B329" s="18" t="n"/>
      <c r="C329" s="228" t="n"/>
      <c r="D329" s="228" t="n"/>
      <c r="E329" s="228" t="n"/>
      <c r="F329" s="228" t="n"/>
      <c r="G329" s="228" t="n"/>
      <c r="H329" s="228" t="n"/>
      <c r="I329" s="228" t="n"/>
      <c r="J329" s="228" t="n"/>
      <c r="K329" s="19" t="n"/>
      <c r="L329" s="228" t="n"/>
      <c r="M329" s="228" t="n"/>
      <c r="N329" s="228" t="n"/>
      <c r="O329" s="228" t="n"/>
      <c r="P329" s="228" t="n"/>
      <c r="Q329" s="281" t="n"/>
      <c r="R329" s="281" t="n"/>
      <c r="S329" s="228" t="n"/>
      <c r="T329" s="228" t="n"/>
      <c r="U329" s="228" t="n"/>
      <c r="V329" s="19" t="n"/>
      <c r="W329" s="19" t="n"/>
      <c r="X329" s="228" t="n"/>
      <c r="Y329" s="228" t="n"/>
      <c r="Z329" s="281" t="n"/>
      <c r="AA329" s="18" t="n"/>
      <c r="AB329" s="18" t="n"/>
      <c r="AC329" s="228" t="n"/>
    </row>
    <row r="330">
      <c r="A330" s="18" t="n"/>
      <c r="B330" s="18" t="n"/>
      <c r="C330" s="228" t="n"/>
      <c r="D330" s="228" t="n"/>
      <c r="E330" s="228" t="n"/>
      <c r="F330" s="228" t="n"/>
      <c r="G330" s="228" t="n"/>
      <c r="H330" s="228" t="n"/>
      <c r="I330" s="228" t="n"/>
      <c r="J330" s="228" t="n"/>
      <c r="K330" s="19" t="n"/>
      <c r="L330" s="228" t="n"/>
      <c r="M330" s="228" t="n"/>
      <c r="N330" s="228" t="n"/>
      <c r="O330" s="228" t="n"/>
      <c r="P330" s="228" t="n"/>
      <c r="Q330" s="281" t="n"/>
      <c r="R330" s="281" t="n"/>
      <c r="S330" s="228" t="n"/>
      <c r="T330" s="228" t="n"/>
      <c r="U330" s="228" t="n"/>
      <c r="V330" s="19" t="n"/>
      <c r="W330" s="19" t="n"/>
      <c r="X330" s="228" t="n"/>
      <c r="Y330" s="228" t="n"/>
      <c r="Z330" s="281" t="n"/>
      <c r="AA330" s="18" t="n"/>
      <c r="AB330" s="18" t="n"/>
      <c r="AC330" s="228" t="n"/>
    </row>
    <row r="331">
      <c r="A331" s="18" t="n"/>
      <c r="B331" s="18" t="n"/>
      <c r="C331" s="228" t="n"/>
      <c r="D331" s="228" t="n"/>
      <c r="E331" s="228" t="n"/>
      <c r="F331" s="228" t="n"/>
      <c r="G331" s="228" t="n"/>
      <c r="H331" s="228" t="n"/>
      <c r="I331" s="228" t="n"/>
      <c r="J331" s="228" t="n"/>
      <c r="K331" s="19" t="n"/>
      <c r="L331" s="228" t="n"/>
      <c r="M331" s="228" t="n"/>
      <c r="N331" s="228" t="n"/>
      <c r="O331" s="228" t="n"/>
      <c r="P331" s="228" t="n"/>
      <c r="Q331" s="281" t="n"/>
      <c r="R331" s="281" t="n"/>
      <c r="S331" s="228" t="n"/>
      <c r="T331" s="228" t="n"/>
      <c r="U331" s="228" t="n"/>
      <c r="V331" s="19" t="n"/>
      <c r="W331" s="19" t="n"/>
      <c r="X331" s="228" t="n"/>
      <c r="Y331" s="228" t="n"/>
      <c r="Z331" s="281" t="n"/>
      <c r="AA331" s="18" t="n"/>
      <c r="AB331" s="18" t="n"/>
      <c r="AC331" s="228" t="n"/>
    </row>
    <row r="332">
      <c r="A332" s="18" t="n"/>
      <c r="B332" s="18" t="n"/>
      <c r="C332" s="228" t="n"/>
      <c r="D332" s="228" t="n"/>
      <c r="E332" s="228" t="n"/>
      <c r="F332" s="228" t="n"/>
      <c r="G332" s="228" t="n"/>
      <c r="H332" s="228" t="n"/>
      <c r="I332" s="228" t="n"/>
      <c r="J332" s="228" t="n"/>
      <c r="K332" s="19" t="n"/>
      <c r="L332" s="228" t="n"/>
      <c r="M332" s="228" t="n"/>
      <c r="N332" s="228" t="n"/>
      <c r="O332" s="228" t="n"/>
      <c r="P332" s="228" t="n"/>
      <c r="Q332" s="281" t="n"/>
      <c r="R332" s="281" t="n"/>
      <c r="S332" s="228" t="n"/>
      <c r="T332" s="228" t="n"/>
      <c r="U332" s="228" t="n"/>
      <c r="V332" s="19" t="n"/>
      <c r="W332" s="19" t="n"/>
      <c r="X332" s="228" t="n"/>
      <c r="Y332" s="228" t="n"/>
      <c r="Z332" s="281" t="n"/>
      <c r="AA332" s="18" t="n"/>
      <c r="AB332" s="18" t="n"/>
      <c r="AC332" s="228" t="n"/>
    </row>
    <row r="333">
      <c r="A333" s="18" t="n"/>
      <c r="B333" s="18" t="n"/>
      <c r="C333" s="228" t="n"/>
      <c r="D333" s="228" t="n"/>
      <c r="E333" s="228" t="n"/>
      <c r="F333" s="228" t="n"/>
      <c r="G333" s="228" t="n"/>
      <c r="H333" s="228" t="n"/>
      <c r="I333" s="228" t="n"/>
      <c r="J333" s="228" t="n"/>
      <c r="K333" s="19" t="n"/>
      <c r="L333" s="228" t="n"/>
      <c r="M333" s="228" t="n"/>
      <c r="N333" s="228" t="n"/>
      <c r="O333" s="228" t="n"/>
      <c r="P333" s="228" t="n"/>
      <c r="Q333" s="281" t="n"/>
      <c r="R333" s="281" t="n"/>
      <c r="S333" s="228" t="n"/>
      <c r="T333" s="228" t="n"/>
      <c r="U333" s="228" t="n"/>
      <c r="V333" s="19" t="n"/>
      <c r="W333" s="19" t="n"/>
      <c r="X333" s="228" t="n"/>
      <c r="Y333" s="228" t="n"/>
      <c r="Z333" s="281" t="n"/>
      <c r="AA333" s="18" t="n"/>
      <c r="AB333" s="18" t="n"/>
      <c r="AC333" s="228" t="n"/>
    </row>
    <row r="334">
      <c r="A334" s="18" t="n"/>
      <c r="B334" s="18" t="n"/>
      <c r="C334" s="228" t="n"/>
      <c r="D334" s="228" t="n"/>
      <c r="E334" s="228" t="n"/>
      <c r="F334" s="228" t="n"/>
      <c r="G334" s="228" t="n"/>
      <c r="H334" s="228" t="n"/>
      <c r="I334" s="228" t="n"/>
      <c r="J334" s="228" t="n"/>
      <c r="K334" s="19" t="n"/>
      <c r="L334" s="228" t="n"/>
      <c r="M334" s="228" t="n"/>
      <c r="N334" s="228" t="n"/>
      <c r="O334" s="228" t="n"/>
      <c r="P334" s="228" t="n"/>
      <c r="Q334" s="281" t="n"/>
      <c r="R334" s="281" t="n"/>
      <c r="S334" s="228" t="n"/>
      <c r="T334" s="228" t="n"/>
      <c r="U334" s="228" t="n"/>
      <c r="V334" s="19" t="n"/>
      <c r="W334" s="19" t="n"/>
      <c r="X334" s="228" t="n"/>
      <c r="Y334" s="228" t="n"/>
      <c r="Z334" s="281" t="n"/>
      <c r="AA334" s="18" t="n"/>
      <c r="AB334" s="18" t="n"/>
      <c r="AC334" s="228" t="n"/>
    </row>
    <row r="335">
      <c r="A335" s="18" t="n"/>
      <c r="B335" s="18" t="n"/>
      <c r="C335" s="228" t="n"/>
      <c r="D335" s="228" t="n"/>
      <c r="E335" s="228" t="n"/>
      <c r="F335" s="228" t="n"/>
      <c r="G335" s="228" t="n"/>
      <c r="H335" s="228" t="n"/>
      <c r="I335" s="228" t="n"/>
      <c r="J335" s="228" t="n"/>
      <c r="K335" s="19" t="n"/>
      <c r="L335" s="228" t="n"/>
      <c r="M335" s="228" t="n"/>
      <c r="N335" s="228" t="n"/>
      <c r="O335" s="228" t="n"/>
      <c r="P335" s="228" t="n"/>
      <c r="Q335" s="281" t="n"/>
      <c r="R335" s="281" t="n"/>
      <c r="S335" s="228" t="n"/>
      <c r="T335" s="228" t="n"/>
      <c r="U335" s="228" t="n"/>
      <c r="V335" s="19" t="n"/>
      <c r="W335" s="19" t="n"/>
      <c r="X335" s="228" t="n"/>
      <c r="Y335" s="228" t="n"/>
      <c r="Z335" s="281" t="n"/>
      <c r="AA335" s="18" t="n"/>
      <c r="AB335" s="18" t="n"/>
      <c r="AC335" s="228" t="n"/>
    </row>
    <row r="336">
      <c r="A336" s="18" t="n"/>
      <c r="B336" s="18" t="n"/>
      <c r="C336" s="228" t="n"/>
      <c r="D336" s="228" t="n"/>
      <c r="E336" s="228" t="n"/>
      <c r="F336" s="228" t="n"/>
      <c r="G336" s="228" t="n"/>
      <c r="H336" s="228" t="n"/>
      <c r="I336" s="228" t="n"/>
      <c r="J336" s="228" t="n"/>
      <c r="K336" s="19" t="n"/>
      <c r="L336" s="228" t="n"/>
      <c r="M336" s="228" t="n"/>
      <c r="N336" s="228" t="n"/>
      <c r="O336" s="228" t="n"/>
      <c r="P336" s="228" t="n"/>
      <c r="Q336" s="281" t="n"/>
      <c r="R336" s="281" t="n"/>
      <c r="S336" s="228" t="n"/>
      <c r="T336" s="228" t="n"/>
      <c r="U336" s="228" t="n"/>
      <c r="V336" s="19" t="n"/>
      <c r="W336" s="19" t="n"/>
      <c r="X336" s="228" t="n"/>
      <c r="Y336" s="228" t="n"/>
      <c r="Z336" s="281" t="n"/>
      <c r="AA336" s="18" t="n"/>
      <c r="AB336" s="18" t="n"/>
      <c r="AC336" s="228" t="n"/>
    </row>
    <row r="337">
      <c r="A337" s="18" t="n"/>
      <c r="B337" s="18" t="n"/>
      <c r="C337" s="228" t="n"/>
      <c r="D337" s="228" t="n"/>
      <c r="E337" s="228" t="n"/>
      <c r="F337" s="228" t="n"/>
      <c r="G337" s="228" t="n"/>
      <c r="H337" s="228" t="n"/>
      <c r="I337" s="228" t="n"/>
      <c r="J337" s="228" t="n"/>
      <c r="K337" s="19" t="n"/>
      <c r="L337" s="228" t="n"/>
      <c r="M337" s="228" t="n"/>
      <c r="N337" s="228" t="n"/>
      <c r="O337" s="228" t="n"/>
      <c r="P337" s="228" t="n"/>
      <c r="Q337" s="281" t="n"/>
      <c r="R337" s="281" t="n"/>
      <c r="S337" s="228" t="n"/>
      <c r="T337" s="228" t="n"/>
      <c r="U337" s="228" t="n"/>
      <c r="V337" s="19" t="n"/>
      <c r="W337" s="19" t="n"/>
      <c r="X337" s="228" t="n"/>
      <c r="Y337" s="228" t="n"/>
      <c r="Z337" s="281" t="n"/>
      <c r="AA337" s="18" t="n"/>
      <c r="AB337" s="18" t="n"/>
      <c r="AC337" s="228" t="n"/>
    </row>
    <row r="338">
      <c r="A338" s="18" t="n"/>
      <c r="B338" s="18" t="n"/>
      <c r="C338" s="228" t="n"/>
      <c r="D338" s="228" t="n"/>
      <c r="E338" s="228" t="n"/>
      <c r="F338" s="228" t="n"/>
      <c r="G338" s="228" t="n"/>
      <c r="H338" s="228" t="n"/>
      <c r="I338" s="228" t="n"/>
      <c r="J338" s="228" t="n"/>
      <c r="K338" s="19" t="n"/>
      <c r="L338" s="228" t="n"/>
      <c r="M338" s="228" t="n"/>
      <c r="N338" s="228" t="n"/>
      <c r="O338" s="228" t="n"/>
      <c r="P338" s="228" t="n"/>
      <c r="Q338" s="281" t="n"/>
      <c r="R338" s="281" t="n"/>
      <c r="S338" s="228" t="n"/>
      <c r="T338" s="228" t="n"/>
      <c r="U338" s="228" t="n"/>
      <c r="V338" s="19" t="n"/>
      <c r="W338" s="19" t="n"/>
      <c r="X338" s="228" t="n"/>
      <c r="Y338" s="228" t="n"/>
      <c r="Z338" s="281" t="n"/>
      <c r="AA338" s="18" t="n"/>
      <c r="AB338" s="18" t="n"/>
      <c r="AC338" s="228" t="n"/>
    </row>
    <row r="339">
      <c r="A339" s="18" t="n"/>
      <c r="B339" s="18" t="n"/>
      <c r="C339" s="228" t="n"/>
      <c r="D339" s="228" t="n"/>
      <c r="E339" s="228" t="n"/>
      <c r="F339" s="228" t="n"/>
      <c r="G339" s="228" t="n"/>
      <c r="H339" s="228" t="n"/>
      <c r="I339" s="228" t="n"/>
      <c r="J339" s="228" t="n"/>
      <c r="K339" s="19" t="n"/>
      <c r="L339" s="228" t="n"/>
      <c r="M339" s="228" t="n"/>
      <c r="N339" s="228" t="n"/>
      <c r="O339" s="228" t="n"/>
      <c r="P339" s="228" t="n"/>
      <c r="Q339" s="281" t="n"/>
      <c r="R339" s="281" t="n"/>
      <c r="S339" s="228" t="n"/>
      <c r="T339" s="228" t="n"/>
      <c r="U339" s="228" t="n"/>
      <c r="V339" s="19" t="n"/>
      <c r="W339" s="19" t="n"/>
      <c r="X339" s="228" t="n"/>
      <c r="Y339" s="228" t="n"/>
      <c r="Z339" s="281" t="n"/>
      <c r="AA339" s="18" t="n"/>
      <c r="AB339" s="18" t="n"/>
      <c r="AC339" s="228" t="n"/>
    </row>
    <row r="340">
      <c r="A340" s="18" t="n"/>
      <c r="B340" s="18" t="n"/>
      <c r="C340" s="228" t="n"/>
      <c r="D340" s="228" t="n"/>
      <c r="E340" s="228" t="n"/>
      <c r="F340" s="228" t="n"/>
      <c r="G340" s="228" t="n"/>
      <c r="H340" s="228" t="n"/>
      <c r="I340" s="228" t="n"/>
      <c r="J340" s="228" t="n"/>
      <c r="K340" s="19" t="n"/>
      <c r="L340" s="228" t="n"/>
      <c r="M340" s="228" t="n"/>
      <c r="N340" s="228" t="n"/>
      <c r="O340" s="228" t="n"/>
      <c r="P340" s="228" t="n"/>
      <c r="Q340" s="281" t="n"/>
      <c r="R340" s="281" t="n"/>
      <c r="S340" s="228" t="n"/>
      <c r="T340" s="228" t="n"/>
      <c r="U340" s="228" t="n"/>
      <c r="V340" s="19" t="n"/>
      <c r="W340" s="19" t="n"/>
      <c r="X340" s="228" t="n"/>
      <c r="Y340" s="228" t="n"/>
      <c r="Z340" s="281" t="n"/>
      <c r="AA340" s="18" t="n"/>
      <c r="AB340" s="18" t="n"/>
      <c r="AC340" s="228" t="n"/>
    </row>
    <row r="341">
      <c r="A341" s="18" t="n"/>
      <c r="B341" s="18" t="n"/>
      <c r="C341" s="228" t="n"/>
      <c r="D341" s="228" t="n"/>
      <c r="E341" s="228" t="n"/>
      <c r="F341" s="228" t="n"/>
      <c r="G341" s="228" t="n"/>
      <c r="H341" s="228" t="n"/>
      <c r="I341" s="228" t="n"/>
      <c r="J341" s="228" t="n"/>
      <c r="K341" s="19" t="n"/>
      <c r="L341" s="228" t="n"/>
      <c r="M341" s="228" t="n"/>
      <c r="N341" s="228" t="n"/>
      <c r="O341" s="228" t="n"/>
      <c r="P341" s="228" t="n"/>
      <c r="Q341" s="281" t="n"/>
      <c r="R341" s="281" t="n"/>
      <c r="S341" s="228" t="n"/>
      <c r="T341" s="228" t="n"/>
      <c r="U341" s="228" t="n"/>
      <c r="V341" s="19" t="n"/>
      <c r="W341" s="19" t="n"/>
      <c r="X341" s="228" t="n"/>
      <c r="Y341" s="228" t="n"/>
      <c r="Z341" s="281" t="n"/>
      <c r="AA341" s="18" t="n"/>
      <c r="AB341" s="18" t="n"/>
      <c r="AC341" s="228" t="n"/>
    </row>
    <row r="342">
      <c r="A342" s="18" t="n"/>
      <c r="B342" s="18" t="n"/>
      <c r="C342" s="228" t="n"/>
      <c r="D342" s="228" t="n"/>
      <c r="E342" s="228" t="n"/>
      <c r="F342" s="228" t="n"/>
      <c r="G342" s="228" t="n"/>
      <c r="H342" s="228" t="n"/>
      <c r="I342" s="228" t="n"/>
      <c r="J342" s="228" t="n"/>
      <c r="K342" s="19" t="n"/>
      <c r="L342" s="228" t="n"/>
      <c r="M342" s="228" t="n"/>
      <c r="N342" s="228" t="n"/>
      <c r="O342" s="228" t="n"/>
      <c r="P342" s="228" t="n"/>
      <c r="Q342" s="281" t="n"/>
      <c r="R342" s="281" t="n"/>
      <c r="S342" s="228" t="n"/>
      <c r="T342" s="228" t="n"/>
      <c r="U342" s="228" t="n"/>
      <c r="V342" s="19" t="n"/>
      <c r="W342" s="19" t="n"/>
      <c r="X342" s="228" t="n"/>
      <c r="Y342" s="228" t="n"/>
      <c r="Z342" s="281" t="n"/>
      <c r="AA342" s="18" t="n"/>
      <c r="AB342" s="18" t="n"/>
      <c r="AC342" s="228" t="n"/>
    </row>
    <row r="343">
      <c r="A343" s="18" t="n"/>
      <c r="B343" s="18" t="n"/>
      <c r="C343" s="228" t="n"/>
      <c r="D343" s="228" t="n"/>
      <c r="E343" s="228" t="n"/>
      <c r="F343" s="228" t="n"/>
      <c r="G343" s="228" t="n"/>
      <c r="H343" s="228" t="n"/>
      <c r="I343" s="228" t="n"/>
      <c r="J343" s="228" t="n"/>
      <c r="K343" s="19" t="n"/>
      <c r="L343" s="228" t="n"/>
      <c r="M343" s="228" t="n"/>
      <c r="N343" s="228" t="n"/>
      <c r="O343" s="228" t="n"/>
      <c r="P343" s="228" t="n"/>
      <c r="Q343" s="281" t="n"/>
      <c r="R343" s="281" t="n"/>
      <c r="S343" s="228" t="n"/>
      <c r="T343" s="228" t="n"/>
      <c r="U343" s="228" t="n"/>
      <c r="V343" s="19" t="n"/>
      <c r="W343" s="19" t="n"/>
      <c r="X343" s="228" t="n"/>
      <c r="Y343" s="228" t="n"/>
      <c r="Z343" s="281" t="n"/>
      <c r="AA343" s="18" t="n"/>
      <c r="AB343" s="18" t="n"/>
      <c r="AC343" s="228" t="n"/>
    </row>
    <row r="344">
      <c r="A344" s="18" t="n"/>
      <c r="B344" s="18" t="n"/>
      <c r="C344" s="228" t="n"/>
      <c r="D344" s="228" t="n"/>
      <c r="E344" s="228" t="n"/>
      <c r="F344" s="228" t="n"/>
      <c r="G344" s="228" t="n"/>
      <c r="H344" s="228" t="n"/>
      <c r="I344" s="228" t="n"/>
      <c r="J344" s="228" t="n"/>
      <c r="K344" s="19" t="n"/>
      <c r="L344" s="228" t="n"/>
      <c r="M344" s="228" t="n"/>
      <c r="N344" s="228" t="n"/>
      <c r="O344" s="228" t="n"/>
      <c r="P344" s="228" t="n"/>
      <c r="Q344" s="281" t="n"/>
      <c r="R344" s="281" t="n"/>
      <c r="S344" s="228" t="n"/>
      <c r="T344" s="228" t="n"/>
      <c r="U344" s="228" t="n"/>
      <c r="V344" s="19" t="n"/>
      <c r="W344" s="19" t="n"/>
      <c r="X344" s="228" t="n"/>
      <c r="Y344" s="228" t="n"/>
      <c r="Z344" s="281" t="n"/>
      <c r="AA344" s="18" t="n"/>
      <c r="AB344" s="18" t="n"/>
      <c r="AC344" s="228" t="n"/>
    </row>
    <row r="345">
      <c r="A345" s="18" t="n"/>
      <c r="B345" s="18" t="n"/>
      <c r="C345" s="228" t="n"/>
      <c r="D345" s="228" t="n"/>
      <c r="E345" s="228" t="n"/>
      <c r="F345" s="228" t="n"/>
      <c r="G345" s="228" t="n"/>
      <c r="H345" s="228" t="n"/>
      <c r="I345" s="228" t="n"/>
      <c r="J345" s="228" t="n"/>
      <c r="K345" s="19" t="n"/>
      <c r="L345" s="228" t="n"/>
      <c r="M345" s="228" t="n"/>
      <c r="N345" s="228" t="n"/>
      <c r="O345" s="228" t="n"/>
      <c r="P345" s="228" t="n"/>
      <c r="Q345" s="281" t="n"/>
      <c r="R345" s="281" t="n"/>
      <c r="S345" s="228" t="n"/>
      <c r="T345" s="228" t="n"/>
      <c r="U345" s="228" t="n"/>
      <c r="V345" s="19" t="n"/>
      <c r="W345" s="19" t="n"/>
      <c r="X345" s="228" t="n"/>
      <c r="Y345" s="228" t="n"/>
      <c r="Z345" s="281" t="n"/>
      <c r="AA345" s="18" t="n"/>
      <c r="AB345" s="18" t="n"/>
      <c r="AC345" s="228" t="n"/>
    </row>
    <row r="346">
      <c r="A346" s="18" t="n"/>
      <c r="B346" s="18" t="n"/>
      <c r="C346" s="228" t="n"/>
      <c r="D346" s="228" t="n"/>
      <c r="E346" s="228" t="n"/>
      <c r="F346" s="228" t="n"/>
      <c r="G346" s="228" t="n"/>
      <c r="H346" s="228" t="n"/>
      <c r="I346" s="228" t="n"/>
      <c r="J346" s="228" t="n"/>
      <c r="K346" s="19" t="n"/>
      <c r="L346" s="228" t="n"/>
      <c r="M346" s="228" t="n"/>
      <c r="N346" s="228" t="n"/>
      <c r="O346" s="228" t="n"/>
      <c r="P346" s="228" t="n"/>
      <c r="Q346" s="281" t="n"/>
      <c r="R346" s="281" t="n"/>
      <c r="S346" s="228" t="n"/>
      <c r="T346" s="228" t="n"/>
      <c r="U346" s="228" t="n"/>
      <c r="V346" s="19" t="n"/>
      <c r="W346" s="19" t="n"/>
      <c r="X346" s="228" t="n"/>
      <c r="Y346" s="228" t="n"/>
      <c r="Z346" s="281" t="n"/>
      <c r="AA346" s="18" t="n"/>
      <c r="AB346" s="18" t="n"/>
      <c r="AC346" s="228" t="n"/>
    </row>
    <row r="347">
      <c r="A347" s="18" t="n"/>
      <c r="B347" s="18" t="n"/>
      <c r="C347" s="228" t="n"/>
      <c r="D347" s="228" t="n"/>
      <c r="E347" s="228" t="n"/>
      <c r="F347" s="228" t="n"/>
      <c r="G347" s="228" t="n"/>
      <c r="H347" s="228" t="n"/>
      <c r="I347" s="228" t="n"/>
      <c r="J347" s="228" t="n"/>
      <c r="K347" s="19" t="n"/>
      <c r="L347" s="228" t="n"/>
      <c r="M347" s="228" t="n"/>
      <c r="N347" s="228" t="n"/>
      <c r="O347" s="228" t="n"/>
      <c r="P347" s="228" t="n"/>
      <c r="Q347" s="281" t="n"/>
      <c r="R347" s="281" t="n"/>
      <c r="S347" s="228" t="n"/>
      <c r="T347" s="228" t="n"/>
      <c r="U347" s="228" t="n"/>
      <c r="V347" s="19" t="n"/>
      <c r="W347" s="19" t="n"/>
      <c r="X347" s="228" t="n"/>
      <c r="Y347" s="228" t="n"/>
      <c r="Z347" s="281" t="n"/>
      <c r="AA347" s="18" t="n"/>
      <c r="AB347" s="18" t="n"/>
      <c r="AC347" s="228" t="n"/>
    </row>
    <row r="348">
      <c r="A348" s="18" t="n"/>
      <c r="B348" s="18" t="n"/>
      <c r="C348" s="228" t="n"/>
      <c r="D348" s="228" t="n"/>
      <c r="E348" s="228" t="n"/>
      <c r="F348" s="228" t="n"/>
      <c r="G348" s="228" t="n"/>
      <c r="H348" s="228" t="n"/>
      <c r="I348" s="228" t="n"/>
      <c r="J348" s="228" t="n"/>
      <c r="K348" s="19" t="n"/>
      <c r="L348" s="228" t="n"/>
      <c r="M348" s="228" t="n"/>
      <c r="N348" s="228" t="n"/>
      <c r="O348" s="228" t="n"/>
      <c r="P348" s="228" t="n"/>
      <c r="Q348" s="281" t="n"/>
      <c r="R348" s="281" t="n"/>
      <c r="S348" s="228" t="n"/>
      <c r="T348" s="228" t="n"/>
      <c r="U348" s="228" t="n"/>
      <c r="V348" s="19" t="n"/>
      <c r="W348" s="19" t="n"/>
      <c r="X348" s="228" t="n"/>
      <c r="Y348" s="228" t="n"/>
      <c r="Z348" s="281" t="n"/>
      <c r="AA348" s="18" t="n"/>
      <c r="AB348" s="18" t="n"/>
      <c r="AC348" s="228" t="n"/>
    </row>
    <row r="349">
      <c r="A349" s="18" t="n"/>
      <c r="B349" s="18" t="n"/>
      <c r="C349" s="228" t="n"/>
      <c r="D349" s="228" t="n"/>
      <c r="E349" s="228" t="n"/>
      <c r="F349" s="228" t="n"/>
      <c r="G349" s="228" t="n"/>
      <c r="H349" s="228" t="n"/>
      <c r="I349" s="228" t="n"/>
      <c r="J349" s="228" t="n"/>
      <c r="K349" s="19" t="n"/>
      <c r="L349" s="228" t="n"/>
      <c r="M349" s="228" t="n"/>
      <c r="N349" s="228" t="n"/>
      <c r="O349" s="228" t="n"/>
      <c r="P349" s="228" t="n"/>
      <c r="Q349" s="281" t="n"/>
      <c r="R349" s="281" t="n"/>
      <c r="S349" s="228" t="n"/>
      <c r="T349" s="228" t="n"/>
      <c r="U349" s="228" t="n"/>
      <c r="V349" s="19" t="n"/>
      <c r="W349" s="19" t="n"/>
      <c r="X349" s="228" t="n"/>
      <c r="Y349" s="228" t="n"/>
      <c r="Z349" s="281" t="n"/>
      <c r="AA349" s="18" t="n"/>
      <c r="AB349" s="18" t="n"/>
      <c r="AC349" s="228" t="n"/>
    </row>
    <row r="350">
      <c r="A350" s="18" t="n"/>
      <c r="B350" s="18" t="n"/>
      <c r="C350" s="228" t="n"/>
      <c r="D350" s="228" t="n"/>
      <c r="E350" s="228" t="n"/>
      <c r="F350" s="228" t="n"/>
      <c r="G350" s="228" t="n"/>
      <c r="H350" s="228" t="n"/>
      <c r="I350" s="228" t="n"/>
      <c r="J350" s="228" t="n"/>
      <c r="K350" s="19" t="n"/>
      <c r="L350" s="228" t="n"/>
      <c r="M350" s="228" t="n"/>
      <c r="N350" s="228" t="n"/>
      <c r="O350" s="228" t="n"/>
      <c r="P350" s="228" t="n"/>
      <c r="Q350" s="281" t="n"/>
      <c r="R350" s="281" t="n"/>
      <c r="S350" s="228" t="n"/>
      <c r="T350" s="228" t="n"/>
      <c r="U350" s="228" t="n"/>
      <c r="V350" s="19" t="n"/>
      <c r="W350" s="19" t="n"/>
      <c r="X350" s="228" t="n"/>
      <c r="Y350" s="228" t="n"/>
      <c r="Z350" s="281" t="n"/>
      <c r="AA350" s="18" t="n"/>
      <c r="AB350" s="18" t="n"/>
      <c r="AC350" s="228" t="n"/>
    </row>
    <row r="351">
      <c r="A351" s="18" t="n"/>
      <c r="B351" s="18" t="n"/>
      <c r="C351" s="228" t="n"/>
      <c r="D351" s="228" t="n"/>
      <c r="E351" s="228" t="n"/>
      <c r="F351" s="228" t="n"/>
      <c r="G351" s="228" t="n"/>
      <c r="H351" s="228" t="n"/>
      <c r="I351" s="228" t="n"/>
      <c r="J351" s="228" t="n"/>
      <c r="K351" s="19" t="n"/>
      <c r="L351" s="228" t="n"/>
      <c r="M351" s="228" t="n"/>
      <c r="N351" s="228" t="n"/>
      <c r="O351" s="228" t="n"/>
      <c r="P351" s="228" t="n"/>
      <c r="Q351" s="281" t="n"/>
      <c r="R351" s="281" t="n"/>
      <c r="S351" s="228" t="n"/>
      <c r="T351" s="228" t="n"/>
      <c r="U351" s="228" t="n"/>
      <c r="V351" s="19" t="n"/>
      <c r="W351" s="19" t="n"/>
      <c r="X351" s="228" t="n"/>
      <c r="Y351" s="228" t="n"/>
      <c r="Z351" s="281" t="n"/>
      <c r="AA351" s="18" t="n"/>
      <c r="AB351" s="18" t="n"/>
      <c r="AC351" s="228" t="n"/>
    </row>
    <row r="352">
      <c r="A352" s="18" t="n"/>
      <c r="B352" s="18" t="n"/>
      <c r="C352" s="228" t="n"/>
      <c r="D352" s="228" t="n"/>
      <c r="E352" s="228" t="n"/>
      <c r="F352" s="228" t="n"/>
      <c r="G352" s="228" t="n"/>
      <c r="H352" s="228" t="n"/>
      <c r="I352" s="228" t="n"/>
      <c r="J352" s="228" t="n"/>
      <c r="K352" s="19" t="n"/>
      <c r="L352" s="228" t="n"/>
      <c r="M352" s="228" t="n"/>
      <c r="N352" s="228" t="n"/>
      <c r="O352" s="228" t="n"/>
      <c r="P352" s="228" t="n"/>
      <c r="Q352" s="281" t="n"/>
      <c r="R352" s="281" t="n"/>
      <c r="S352" s="228" t="n"/>
      <c r="T352" s="228" t="n"/>
      <c r="U352" s="228" t="n"/>
      <c r="V352" s="19" t="n"/>
      <c r="W352" s="19" t="n"/>
      <c r="X352" s="228" t="n"/>
      <c r="Y352" s="228" t="n"/>
      <c r="Z352" s="281" t="n"/>
      <c r="AA352" s="18" t="n"/>
      <c r="AB352" s="18" t="n"/>
      <c r="AC352" s="228" t="n"/>
    </row>
    <row r="353">
      <c r="A353" s="18" t="n"/>
      <c r="B353" s="18" t="n"/>
      <c r="C353" s="228" t="n"/>
      <c r="D353" s="228" t="n"/>
      <c r="E353" s="228" t="n"/>
      <c r="F353" s="228" t="n"/>
      <c r="G353" s="228" t="n"/>
      <c r="H353" s="228" t="n"/>
      <c r="I353" s="228" t="n"/>
      <c r="J353" s="228" t="n"/>
      <c r="K353" s="19" t="n"/>
      <c r="L353" s="228" t="n"/>
      <c r="M353" s="228" t="n"/>
      <c r="N353" s="228" t="n"/>
      <c r="O353" s="228" t="n"/>
      <c r="P353" s="228" t="n"/>
      <c r="Q353" s="281" t="n"/>
      <c r="R353" s="281" t="n"/>
      <c r="S353" s="228" t="n"/>
      <c r="T353" s="228" t="n"/>
      <c r="U353" s="228" t="n"/>
      <c r="V353" s="19" t="n"/>
      <c r="W353" s="19" t="n"/>
      <c r="X353" s="228" t="n"/>
      <c r="Y353" s="228" t="n"/>
      <c r="Z353" s="281" t="n"/>
      <c r="AA353" s="18" t="n"/>
      <c r="AB353" s="18" t="n"/>
      <c r="AC353" s="228" t="n"/>
    </row>
    <row r="354">
      <c r="A354" s="18" t="n"/>
      <c r="B354" s="18" t="n"/>
      <c r="C354" s="228" t="n"/>
      <c r="D354" s="228" t="n"/>
      <c r="E354" s="228" t="n"/>
      <c r="F354" s="228" t="n"/>
      <c r="G354" s="228" t="n"/>
      <c r="H354" s="228" t="n"/>
      <c r="I354" s="228" t="n"/>
      <c r="J354" s="228" t="n"/>
      <c r="K354" s="19" t="n"/>
      <c r="L354" s="228" t="n"/>
      <c r="M354" s="228" t="n"/>
      <c r="N354" s="228" t="n"/>
      <c r="O354" s="228" t="n"/>
      <c r="P354" s="228" t="n"/>
      <c r="Q354" s="281" t="n"/>
      <c r="R354" s="281" t="n"/>
      <c r="S354" s="228" t="n"/>
      <c r="T354" s="228" t="n"/>
      <c r="U354" s="228" t="n"/>
      <c r="V354" s="19" t="n"/>
      <c r="W354" s="19" t="n"/>
      <c r="X354" s="228" t="n"/>
      <c r="Y354" s="228" t="n"/>
      <c r="Z354" s="281" t="n"/>
      <c r="AA354" s="18" t="n"/>
      <c r="AB354" s="18" t="n"/>
      <c r="AC354" s="228" t="n"/>
    </row>
    <row r="355">
      <c r="A355" s="18" t="n"/>
      <c r="B355" s="18" t="n"/>
      <c r="C355" s="228" t="n"/>
      <c r="D355" s="228" t="n"/>
      <c r="E355" s="228" t="n"/>
      <c r="F355" s="228" t="n"/>
      <c r="G355" s="228" t="n"/>
      <c r="H355" s="228" t="n"/>
      <c r="I355" s="228" t="n"/>
      <c r="J355" s="228" t="n"/>
      <c r="K355" s="19" t="n"/>
      <c r="L355" s="228" t="n"/>
      <c r="M355" s="228" t="n"/>
      <c r="N355" s="228" t="n"/>
      <c r="O355" s="228" t="n"/>
      <c r="P355" s="228" t="n"/>
      <c r="Q355" s="281" t="n"/>
      <c r="R355" s="281" t="n"/>
      <c r="S355" s="228" t="n"/>
      <c r="T355" s="228" t="n"/>
      <c r="U355" s="228" t="n"/>
      <c r="V355" s="19" t="n"/>
      <c r="W355" s="19" t="n"/>
      <c r="X355" s="228" t="n"/>
      <c r="Y355" s="228" t="n"/>
      <c r="Z355" s="281" t="n"/>
      <c r="AA355" s="18" t="n"/>
      <c r="AB355" s="18" t="n"/>
      <c r="AC355" s="228" t="n"/>
    </row>
    <row r="356">
      <c r="A356" s="18" t="n"/>
      <c r="B356" s="18" t="n"/>
      <c r="C356" s="228" t="n"/>
      <c r="D356" s="228" t="n"/>
      <c r="E356" s="228" t="n"/>
      <c r="F356" s="228" t="n"/>
      <c r="G356" s="228" t="n"/>
      <c r="H356" s="228" t="n"/>
      <c r="I356" s="228" t="n"/>
      <c r="J356" s="228" t="n"/>
      <c r="K356" s="19" t="n"/>
      <c r="L356" s="228" t="n"/>
      <c r="M356" s="228" t="n"/>
      <c r="N356" s="228" t="n"/>
      <c r="O356" s="228" t="n"/>
      <c r="P356" s="228" t="n"/>
      <c r="Q356" s="281" t="n"/>
      <c r="R356" s="281" t="n"/>
      <c r="S356" s="228" t="n"/>
      <c r="T356" s="228" t="n"/>
      <c r="U356" s="228" t="n"/>
      <c r="V356" s="19" t="n"/>
      <c r="W356" s="19" t="n"/>
      <c r="X356" s="228" t="n"/>
      <c r="Y356" s="228" t="n"/>
      <c r="Z356" s="281" t="n"/>
      <c r="AA356" s="18" t="n"/>
      <c r="AB356" s="18" t="n"/>
      <c r="AC356" s="228" t="n"/>
    </row>
    <row r="357">
      <c r="A357" s="18" t="n"/>
      <c r="B357" s="18" t="n"/>
      <c r="C357" s="228" t="n"/>
      <c r="D357" s="228" t="n"/>
      <c r="E357" s="228" t="n"/>
      <c r="F357" s="228" t="n"/>
      <c r="G357" s="228" t="n"/>
      <c r="H357" s="228" t="n"/>
      <c r="I357" s="228" t="n"/>
      <c r="J357" s="228" t="n"/>
      <c r="K357" s="19" t="n"/>
      <c r="L357" s="228" t="n"/>
      <c r="M357" s="228" t="n"/>
      <c r="N357" s="228" t="n"/>
      <c r="O357" s="228" t="n"/>
      <c r="P357" s="228" t="n"/>
      <c r="Q357" s="281" t="n"/>
      <c r="R357" s="281" t="n"/>
      <c r="S357" s="228" t="n"/>
      <c r="T357" s="228" t="n"/>
      <c r="U357" s="228" t="n"/>
      <c r="V357" s="19" t="n"/>
      <c r="W357" s="19" t="n"/>
      <c r="X357" s="228" t="n"/>
      <c r="Y357" s="228" t="n"/>
      <c r="Z357" s="281" t="n"/>
      <c r="AA357" s="18" t="n"/>
      <c r="AB357" s="18" t="n"/>
      <c r="AC357" s="228" t="n"/>
    </row>
    <row r="358">
      <c r="A358" s="18" t="n"/>
      <c r="B358" s="18" t="n"/>
      <c r="C358" s="228" t="n"/>
      <c r="D358" s="228" t="n"/>
      <c r="E358" s="228" t="n"/>
      <c r="F358" s="228" t="n"/>
      <c r="G358" s="228" t="n"/>
      <c r="H358" s="228" t="n"/>
      <c r="I358" s="228" t="n"/>
      <c r="J358" s="228" t="n"/>
      <c r="K358" s="19" t="n"/>
      <c r="L358" s="228" t="n"/>
      <c r="M358" s="228" t="n"/>
      <c r="N358" s="228" t="n"/>
      <c r="O358" s="228" t="n"/>
      <c r="P358" s="228" t="n"/>
      <c r="Q358" s="281" t="n"/>
      <c r="R358" s="281" t="n"/>
      <c r="S358" s="228" t="n"/>
      <c r="T358" s="228" t="n"/>
      <c r="U358" s="228" t="n"/>
      <c r="V358" s="19" t="n"/>
      <c r="W358" s="19" t="n"/>
      <c r="X358" s="228" t="n"/>
      <c r="Y358" s="228" t="n"/>
      <c r="Z358" s="281" t="n"/>
      <c r="AA358" s="18" t="n"/>
      <c r="AB358" s="18" t="n"/>
      <c r="AC358" s="228" t="n"/>
    </row>
    <row r="359">
      <c r="A359" s="18" t="n"/>
      <c r="B359" s="18" t="n"/>
      <c r="C359" s="228" t="n"/>
      <c r="D359" s="228" t="n"/>
      <c r="E359" s="228" t="n"/>
      <c r="F359" s="228" t="n"/>
      <c r="G359" s="228" t="n"/>
      <c r="H359" s="228" t="n"/>
      <c r="I359" s="228" t="n"/>
      <c r="J359" s="228" t="n"/>
      <c r="K359" s="19" t="n"/>
      <c r="L359" s="228" t="n"/>
      <c r="M359" s="228" t="n"/>
      <c r="N359" s="228" t="n"/>
      <c r="O359" s="228" t="n"/>
      <c r="P359" s="228" t="n"/>
      <c r="Q359" s="281" t="n"/>
      <c r="R359" s="281" t="n"/>
      <c r="S359" s="228" t="n"/>
      <c r="T359" s="228" t="n"/>
      <c r="U359" s="228" t="n"/>
      <c r="V359" s="19" t="n"/>
      <c r="W359" s="19" t="n"/>
      <c r="X359" s="228" t="n"/>
      <c r="Y359" s="228" t="n"/>
      <c r="Z359" s="281" t="n"/>
      <c r="AA359" s="18" t="n"/>
      <c r="AB359" s="18" t="n"/>
      <c r="AC359" s="228" t="n"/>
    </row>
    <row r="360">
      <c r="A360" s="18" t="n"/>
      <c r="B360" s="18" t="n"/>
      <c r="C360" s="228" t="n"/>
      <c r="D360" s="228" t="n"/>
      <c r="E360" s="228" t="n"/>
      <c r="F360" s="228" t="n"/>
      <c r="G360" s="228" t="n"/>
      <c r="H360" s="228" t="n"/>
      <c r="I360" s="228" t="n"/>
      <c r="J360" s="228" t="n"/>
      <c r="K360" s="19" t="n"/>
      <c r="L360" s="228" t="n"/>
      <c r="M360" s="228" t="n"/>
      <c r="N360" s="228" t="n"/>
      <c r="O360" s="228" t="n"/>
      <c r="P360" s="228" t="n"/>
      <c r="Q360" s="281" t="n"/>
      <c r="R360" s="281" t="n"/>
      <c r="S360" s="228" t="n"/>
      <c r="T360" s="228" t="n"/>
      <c r="U360" s="228" t="n"/>
      <c r="V360" s="19" t="n"/>
      <c r="W360" s="19" t="n"/>
      <c r="X360" s="228" t="n"/>
      <c r="Y360" s="228" t="n"/>
      <c r="Z360" s="281" t="n"/>
      <c r="AA360" s="18" t="n"/>
      <c r="AB360" s="18" t="n"/>
      <c r="AC360" s="228" t="n"/>
    </row>
    <row r="361">
      <c r="A361" s="18" t="n"/>
      <c r="B361" s="18" t="n"/>
      <c r="C361" s="228" t="n"/>
      <c r="D361" s="228" t="n"/>
      <c r="E361" s="228" t="n"/>
      <c r="F361" s="228" t="n"/>
      <c r="G361" s="228" t="n"/>
      <c r="H361" s="228" t="n"/>
      <c r="I361" s="228" t="n"/>
      <c r="J361" s="228" t="n"/>
      <c r="K361" s="19" t="n"/>
      <c r="L361" s="228" t="n"/>
      <c r="M361" s="228" t="n"/>
      <c r="N361" s="228" t="n"/>
      <c r="O361" s="228" t="n"/>
      <c r="P361" s="228" t="n"/>
      <c r="Q361" s="281" t="n"/>
      <c r="R361" s="281" t="n"/>
      <c r="S361" s="228" t="n"/>
      <c r="T361" s="228" t="n"/>
      <c r="U361" s="228" t="n"/>
      <c r="V361" s="19" t="n"/>
      <c r="W361" s="19" t="n"/>
      <c r="X361" s="228" t="n"/>
      <c r="Y361" s="228" t="n"/>
      <c r="Z361" s="281" t="n"/>
      <c r="AA361" s="18" t="n"/>
      <c r="AB361" s="18" t="n"/>
      <c r="AC361" s="228" t="n"/>
    </row>
    <row r="362">
      <c r="A362" s="18" t="n"/>
      <c r="B362" s="18" t="n"/>
      <c r="C362" s="228" t="n"/>
      <c r="D362" s="228" t="n"/>
      <c r="E362" s="228" t="n"/>
      <c r="F362" s="228" t="n"/>
      <c r="G362" s="228" t="n"/>
      <c r="H362" s="228" t="n"/>
      <c r="I362" s="228" t="n"/>
      <c r="J362" s="228" t="n"/>
      <c r="K362" s="19" t="n"/>
      <c r="L362" s="228" t="n"/>
      <c r="M362" s="228" t="n"/>
      <c r="N362" s="228" t="n"/>
      <c r="O362" s="228" t="n"/>
      <c r="P362" s="228" t="n"/>
      <c r="Q362" s="281" t="n"/>
      <c r="R362" s="281" t="n"/>
      <c r="S362" s="228" t="n"/>
      <c r="T362" s="228" t="n"/>
      <c r="U362" s="228" t="n"/>
      <c r="V362" s="19" t="n"/>
      <c r="W362" s="19" t="n"/>
      <c r="X362" s="228" t="n"/>
      <c r="Y362" s="228" t="n"/>
      <c r="Z362" s="281" t="n"/>
      <c r="AA362" s="18" t="n"/>
      <c r="AB362" s="18" t="n"/>
      <c r="AC362" s="228" t="n"/>
    </row>
    <row r="363">
      <c r="A363" s="18" t="n"/>
      <c r="B363" s="18" t="n"/>
      <c r="C363" s="228" t="n"/>
      <c r="D363" s="228" t="n"/>
      <c r="E363" s="228" t="n"/>
      <c r="F363" s="228" t="n"/>
      <c r="G363" s="228" t="n"/>
      <c r="H363" s="228" t="n"/>
      <c r="I363" s="228" t="n"/>
      <c r="J363" s="228" t="n"/>
      <c r="K363" s="19" t="n"/>
      <c r="L363" s="228" t="n"/>
      <c r="M363" s="228" t="n"/>
      <c r="N363" s="228" t="n"/>
      <c r="O363" s="228" t="n"/>
      <c r="P363" s="228" t="n"/>
      <c r="Q363" s="281" t="n"/>
      <c r="R363" s="281" t="n"/>
      <c r="S363" s="228" t="n"/>
      <c r="T363" s="228" t="n"/>
      <c r="U363" s="228" t="n"/>
      <c r="V363" s="19" t="n"/>
      <c r="W363" s="19" t="n"/>
      <c r="X363" s="228" t="n"/>
      <c r="Y363" s="228" t="n"/>
      <c r="Z363" s="281" t="n"/>
      <c r="AA363" s="18" t="n"/>
      <c r="AB363" s="18" t="n"/>
      <c r="AC363" s="228" t="n"/>
    </row>
    <row r="364">
      <c r="A364" s="18" t="n"/>
      <c r="B364" s="18" t="n"/>
      <c r="C364" s="228" t="n"/>
      <c r="D364" s="228" t="n"/>
      <c r="E364" s="228" t="n"/>
      <c r="F364" s="228" t="n"/>
      <c r="G364" s="228" t="n"/>
      <c r="H364" s="228" t="n"/>
      <c r="I364" s="228" t="n"/>
      <c r="J364" s="228" t="n"/>
      <c r="K364" s="19" t="n"/>
      <c r="L364" s="228" t="n"/>
      <c r="M364" s="228" t="n"/>
      <c r="N364" s="228" t="n"/>
      <c r="O364" s="228" t="n"/>
      <c r="P364" s="228" t="n"/>
      <c r="Q364" s="281" t="n"/>
      <c r="R364" s="281" t="n"/>
      <c r="S364" s="228" t="n"/>
      <c r="T364" s="228" t="n"/>
      <c r="U364" s="228" t="n"/>
      <c r="V364" s="19" t="n"/>
      <c r="W364" s="19" t="n"/>
      <c r="X364" s="228" t="n"/>
      <c r="Y364" s="228" t="n"/>
      <c r="Z364" s="281" t="n"/>
      <c r="AA364" s="18" t="n"/>
      <c r="AB364" s="18" t="n"/>
      <c r="AC364" s="228" t="n"/>
    </row>
    <row r="365">
      <c r="A365" s="18" t="n"/>
      <c r="B365" s="18" t="n"/>
      <c r="C365" s="228" t="n"/>
      <c r="D365" s="228" t="n"/>
      <c r="E365" s="228" t="n"/>
      <c r="F365" s="228" t="n"/>
      <c r="G365" s="228" t="n"/>
      <c r="H365" s="228" t="n"/>
      <c r="I365" s="228" t="n"/>
      <c r="J365" s="228" t="n"/>
      <c r="K365" s="19" t="n"/>
      <c r="L365" s="228" t="n"/>
      <c r="M365" s="228" t="n"/>
      <c r="N365" s="228" t="n"/>
      <c r="O365" s="228" t="n"/>
      <c r="P365" s="228" t="n"/>
      <c r="Q365" s="281" t="n"/>
      <c r="R365" s="281" t="n"/>
      <c r="S365" s="228" t="n"/>
      <c r="T365" s="228" t="n"/>
      <c r="U365" s="228" t="n"/>
      <c r="V365" s="19" t="n"/>
      <c r="W365" s="19" t="n"/>
      <c r="X365" s="228" t="n"/>
      <c r="Y365" s="228" t="n"/>
      <c r="Z365" s="281" t="n"/>
      <c r="AA365" s="18" t="n"/>
      <c r="AB365" s="18" t="n"/>
      <c r="AC365" s="228" t="n"/>
    </row>
    <row r="366">
      <c r="A366" s="18" t="n"/>
      <c r="B366" s="18" t="n"/>
      <c r="C366" s="228" t="n"/>
      <c r="D366" s="228" t="n"/>
      <c r="E366" s="228" t="n"/>
      <c r="F366" s="228" t="n"/>
      <c r="G366" s="228" t="n"/>
      <c r="H366" s="228" t="n"/>
      <c r="I366" s="228" t="n"/>
      <c r="J366" s="228" t="n"/>
      <c r="K366" s="19" t="n"/>
      <c r="L366" s="228" t="n"/>
      <c r="M366" s="228" t="n"/>
      <c r="N366" s="228" t="n"/>
      <c r="O366" s="228" t="n"/>
      <c r="P366" s="228" t="n"/>
      <c r="Q366" s="281" t="n"/>
      <c r="R366" s="281" t="n"/>
      <c r="S366" s="228" t="n"/>
      <c r="T366" s="228" t="n"/>
      <c r="U366" s="228" t="n"/>
      <c r="V366" s="19" t="n"/>
      <c r="W366" s="19" t="n"/>
      <c r="X366" s="228" t="n"/>
      <c r="Y366" s="228" t="n"/>
      <c r="Z366" s="281" t="n"/>
      <c r="AA366" s="18" t="n"/>
      <c r="AB366" s="18" t="n"/>
      <c r="AC366" s="228" t="n"/>
    </row>
    <row r="367">
      <c r="A367" s="18" t="n"/>
      <c r="B367" s="18" t="n"/>
      <c r="C367" s="228" t="n"/>
      <c r="D367" s="228" t="n"/>
      <c r="E367" s="228" t="n"/>
      <c r="F367" s="228" t="n"/>
      <c r="G367" s="228" t="n"/>
      <c r="H367" s="228" t="n"/>
      <c r="I367" s="228" t="n"/>
      <c r="J367" s="228" t="n"/>
      <c r="K367" s="19" t="n"/>
      <c r="L367" s="228" t="n"/>
      <c r="M367" s="228" t="n"/>
      <c r="N367" s="228" t="n"/>
      <c r="O367" s="228" t="n"/>
      <c r="P367" s="228" t="n"/>
      <c r="Q367" s="281" t="n"/>
      <c r="R367" s="281" t="n"/>
      <c r="S367" s="228" t="n"/>
      <c r="T367" s="228" t="n"/>
      <c r="U367" s="228" t="n"/>
      <c r="V367" s="19" t="n"/>
      <c r="W367" s="19" t="n"/>
      <c r="X367" s="228" t="n"/>
      <c r="Y367" s="228" t="n"/>
      <c r="Z367" s="281" t="n"/>
      <c r="AA367" s="18" t="n"/>
      <c r="AB367" s="18" t="n"/>
      <c r="AC367" s="228" t="n"/>
    </row>
    <row r="368">
      <c r="A368" s="18" t="n"/>
      <c r="B368" s="18" t="n"/>
      <c r="C368" s="228" t="n"/>
      <c r="D368" s="228" t="n"/>
      <c r="E368" s="228" t="n"/>
      <c r="F368" s="228" t="n"/>
      <c r="G368" s="228" t="n"/>
      <c r="H368" s="228" t="n"/>
      <c r="I368" s="228" t="n"/>
      <c r="J368" s="228" t="n"/>
      <c r="K368" s="19" t="n"/>
      <c r="L368" s="228" t="n"/>
      <c r="M368" s="228" t="n"/>
      <c r="N368" s="228" t="n"/>
      <c r="O368" s="228" t="n"/>
      <c r="P368" s="228" t="n"/>
      <c r="Q368" s="281" t="n"/>
      <c r="R368" s="281" t="n"/>
      <c r="S368" s="228" t="n"/>
      <c r="T368" s="228" t="n"/>
      <c r="U368" s="228" t="n"/>
      <c r="V368" s="19" t="n"/>
      <c r="W368" s="19" t="n"/>
      <c r="X368" s="228" t="n"/>
      <c r="Y368" s="228" t="n"/>
      <c r="Z368" s="281" t="n"/>
      <c r="AA368" s="18" t="n"/>
      <c r="AB368" s="18" t="n"/>
      <c r="AC368" s="228" t="n"/>
    </row>
    <row r="369">
      <c r="A369" s="18" t="n"/>
      <c r="B369" s="18" t="n"/>
      <c r="C369" s="228" t="n"/>
      <c r="D369" s="228" t="n"/>
      <c r="E369" s="228" t="n"/>
      <c r="F369" s="228" t="n"/>
      <c r="G369" s="228" t="n"/>
      <c r="H369" s="228" t="n"/>
      <c r="I369" s="228" t="n"/>
      <c r="J369" s="228" t="n"/>
      <c r="K369" s="19" t="n"/>
      <c r="L369" s="228" t="n"/>
      <c r="M369" s="228" t="n"/>
      <c r="N369" s="228" t="n"/>
      <c r="O369" s="228" t="n"/>
      <c r="P369" s="228" t="n"/>
      <c r="Q369" s="281" t="n"/>
      <c r="R369" s="281" t="n"/>
      <c r="S369" s="228" t="n"/>
      <c r="T369" s="228" t="n"/>
      <c r="U369" s="228" t="n"/>
      <c r="V369" s="19" t="n"/>
      <c r="W369" s="19" t="n"/>
      <c r="X369" s="228" t="n"/>
      <c r="Y369" s="228" t="n"/>
      <c r="Z369" s="281" t="n"/>
      <c r="AA369" s="18" t="n"/>
      <c r="AB369" s="18" t="n"/>
      <c r="AC369" s="228" t="n"/>
    </row>
    <row r="370">
      <c r="A370" s="18" t="n"/>
      <c r="B370" s="18" t="n"/>
      <c r="C370" s="228" t="n"/>
      <c r="D370" s="228" t="n"/>
      <c r="E370" s="228" t="n"/>
      <c r="F370" s="228" t="n"/>
      <c r="G370" s="228" t="n"/>
      <c r="H370" s="228" t="n"/>
      <c r="I370" s="228" t="n"/>
      <c r="J370" s="228" t="n"/>
      <c r="K370" s="19" t="n"/>
      <c r="L370" s="228" t="n"/>
      <c r="M370" s="228" t="n"/>
      <c r="N370" s="228" t="n"/>
      <c r="O370" s="228" t="n"/>
      <c r="P370" s="228" t="n"/>
      <c r="Q370" s="281" t="n"/>
      <c r="R370" s="281" t="n"/>
      <c r="S370" s="228" t="n"/>
      <c r="T370" s="228" t="n"/>
      <c r="U370" s="228" t="n"/>
      <c r="V370" s="19" t="n"/>
      <c r="W370" s="19" t="n"/>
      <c r="X370" s="228" t="n"/>
      <c r="Y370" s="228" t="n"/>
      <c r="Z370" s="281" t="n"/>
      <c r="AA370" s="18" t="n"/>
      <c r="AB370" s="18" t="n"/>
      <c r="AC370" s="228" t="n"/>
    </row>
    <row r="371">
      <c r="A371" s="18" t="n"/>
      <c r="B371" s="18" t="n"/>
      <c r="C371" s="228" t="n"/>
      <c r="D371" s="228" t="n"/>
      <c r="E371" s="228" t="n"/>
      <c r="F371" s="228" t="n"/>
      <c r="G371" s="228" t="n"/>
      <c r="H371" s="228" t="n"/>
      <c r="I371" s="228" t="n"/>
      <c r="J371" s="228" t="n"/>
      <c r="K371" s="19" t="n"/>
      <c r="L371" s="228" t="n"/>
      <c r="M371" s="228" t="n"/>
      <c r="N371" s="228" t="n"/>
      <c r="O371" s="228" t="n"/>
      <c r="P371" s="228" t="n"/>
      <c r="Q371" s="281" t="n"/>
      <c r="R371" s="281" t="n"/>
      <c r="S371" s="228" t="n"/>
      <c r="T371" s="228" t="n"/>
      <c r="U371" s="228" t="n"/>
      <c r="V371" s="19" t="n"/>
      <c r="W371" s="19" t="n"/>
      <c r="X371" s="228" t="n"/>
      <c r="Y371" s="228" t="n"/>
      <c r="Z371" s="281" t="n"/>
      <c r="AA371" s="18" t="n"/>
      <c r="AB371" s="18" t="n"/>
      <c r="AC371" s="228" t="n"/>
    </row>
    <row r="372">
      <c r="A372" s="18" t="n"/>
      <c r="B372" s="18" t="n"/>
      <c r="C372" s="228" t="n"/>
      <c r="D372" s="228" t="n"/>
      <c r="E372" s="228" t="n"/>
      <c r="F372" s="228" t="n"/>
      <c r="G372" s="228" t="n"/>
      <c r="H372" s="228" t="n"/>
      <c r="I372" s="228" t="n"/>
      <c r="J372" s="228" t="n"/>
      <c r="K372" s="19" t="n"/>
      <c r="L372" s="228" t="n"/>
      <c r="M372" s="228" t="n"/>
      <c r="N372" s="228" t="n"/>
      <c r="O372" s="228" t="n"/>
      <c r="P372" s="228" t="n"/>
      <c r="Q372" s="281" t="n"/>
      <c r="R372" s="281" t="n"/>
      <c r="S372" s="228" t="n"/>
      <c r="T372" s="228" t="n"/>
      <c r="U372" s="228" t="n"/>
      <c r="V372" s="19" t="n"/>
      <c r="W372" s="19" t="n"/>
      <c r="X372" s="228" t="n"/>
      <c r="Y372" s="228" t="n"/>
      <c r="Z372" s="281" t="n"/>
      <c r="AA372" s="18" t="n"/>
      <c r="AB372" s="18" t="n"/>
      <c r="AC372" s="228" t="n"/>
    </row>
    <row r="373">
      <c r="A373" s="18" t="n"/>
      <c r="B373" s="18" t="n"/>
      <c r="C373" s="228" t="n"/>
      <c r="D373" s="228" t="n"/>
      <c r="E373" s="228" t="n"/>
      <c r="F373" s="228" t="n"/>
      <c r="G373" s="228" t="n"/>
      <c r="H373" s="228" t="n"/>
      <c r="I373" s="228" t="n"/>
      <c r="J373" s="228" t="n"/>
      <c r="K373" s="19" t="n"/>
      <c r="L373" s="228" t="n"/>
      <c r="M373" s="228" t="n"/>
      <c r="N373" s="228" t="n"/>
      <c r="O373" s="228" t="n"/>
      <c r="P373" s="228" t="n"/>
      <c r="Q373" s="281" t="n"/>
      <c r="R373" s="281" t="n"/>
      <c r="S373" s="228" t="n"/>
      <c r="T373" s="228" t="n"/>
      <c r="U373" s="228" t="n"/>
      <c r="V373" s="19" t="n"/>
      <c r="W373" s="19" t="n"/>
      <c r="X373" s="228" t="n"/>
      <c r="Y373" s="228" t="n"/>
      <c r="Z373" s="281" t="n"/>
      <c r="AA373" s="18" t="n"/>
      <c r="AB373" s="18" t="n"/>
      <c r="AC373" s="228" t="n"/>
    </row>
    <row r="374">
      <c r="A374" s="18" t="n"/>
      <c r="B374" s="18" t="n"/>
      <c r="C374" s="228" t="n"/>
      <c r="D374" s="228" t="n"/>
      <c r="E374" s="228" t="n"/>
      <c r="F374" s="228" t="n"/>
      <c r="G374" s="228" t="n"/>
      <c r="H374" s="228" t="n"/>
      <c r="I374" s="228" t="n"/>
      <c r="J374" s="228" t="n"/>
      <c r="K374" s="19" t="n"/>
      <c r="L374" s="228" t="n"/>
      <c r="M374" s="228" t="n"/>
      <c r="N374" s="228" t="n"/>
      <c r="O374" s="228" t="n"/>
      <c r="P374" s="228" t="n"/>
      <c r="Q374" s="281" t="n"/>
      <c r="R374" s="281" t="n"/>
      <c r="S374" s="228" t="n"/>
      <c r="T374" s="228" t="n"/>
      <c r="U374" s="228" t="n"/>
      <c r="V374" s="19" t="n"/>
      <c r="W374" s="19" t="n"/>
      <c r="X374" s="228" t="n"/>
      <c r="Y374" s="228" t="n"/>
      <c r="Z374" s="281" t="n"/>
      <c r="AA374" s="18" t="n"/>
      <c r="AB374" s="18" t="n"/>
      <c r="AC374" s="228" t="n"/>
    </row>
    <row r="375">
      <c r="A375" s="18" t="n"/>
      <c r="B375" s="18" t="n"/>
      <c r="C375" s="228" t="n"/>
      <c r="D375" s="228" t="n"/>
      <c r="E375" s="228" t="n"/>
      <c r="F375" s="228" t="n"/>
      <c r="G375" s="228" t="n"/>
      <c r="H375" s="228" t="n"/>
      <c r="I375" s="228" t="n"/>
      <c r="J375" s="228" t="n"/>
      <c r="K375" s="19" t="n"/>
      <c r="L375" s="228" t="n"/>
      <c r="M375" s="228" t="n"/>
      <c r="N375" s="228" t="n"/>
      <c r="O375" s="228" t="n"/>
      <c r="P375" s="228" t="n"/>
      <c r="Q375" s="281" t="n"/>
      <c r="R375" s="281" t="n"/>
      <c r="S375" s="228" t="n"/>
      <c r="T375" s="228" t="n"/>
      <c r="U375" s="228" t="n"/>
      <c r="V375" s="19" t="n"/>
      <c r="W375" s="19" t="n"/>
      <c r="X375" s="228" t="n"/>
      <c r="Y375" s="228" t="n"/>
      <c r="Z375" s="281" t="n"/>
      <c r="AA375" s="18" t="n"/>
      <c r="AB375" s="18" t="n"/>
      <c r="AC375" s="228" t="n"/>
    </row>
    <row r="376">
      <c r="A376" s="18" t="n"/>
      <c r="B376" s="18" t="n"/>
      <c r="C376" s="228" t="n"/>
      <c r="D376" s="228" t="n"/>
      <c r="E376" s="228" t="n"/>
      <c r="F376" s="228" t="n"/>
      <c r="G376" s="228" t="n"/>
      <c r="H376" s="228" t="n"/>
      <c r="I376" s="228" t="n"/>
      <c r="J376" s="228" t="n"/>
      <c r="K376" s="19" t="n"/>
      <c r="L376" s="228" t="n"/>
      <c r="M376" s="228" t="n"/>
      <c r="N376" s="228" t="n"/>
      <c r="O376" s="228" t="n"/>
      <c r="P376" s="228" t="n"/>
      <c r="Q376" s="281" t="n"/>
      <c r="R376" s="281" t="n"/>
      <c r="S376" s="228" t="n"/>
      <c r="T376" s="228" t="n"/>
      <c r="U376" s="228" t="n"/>
      <c r="V376" s="19" t="n"/>
      <c r="W376" s="19" t="n"/>
      <c r="X376" s="228" t="n"/>
      <c r="Y376" s="228" t="n"/>
      <c r="Z376" s="281" t="n"/>
      <c r="AA376" s="18" t="n"/>
      <c r="AB376" s="18" t="n"/>
      <c r="AC376" s="228" t="n"/>
    </row>
    <row r="377">
      <c r="A377" s="18" t="n"/>
      <c r="B377" s="18" t="n"/>
      <c r="C377" s="228" t="n"/>
      <c r="D377" s="228" t="n"/>
      <c r="E377" s="228" t="n"/>
      <c r="F377" s="228" t="n"/>
      <c r="G377" s="228" t="n"/>
      <c r="H377" s="228" t="n"/>
      <c r="I377" s="228" t="n"/>
      <c r="J377" s="228" t="n"/>
      <c r="K377" s="19" t="n"/>
      <c r="L377" s="228" t="n"/>
      <c r="M377" s="228" t="n"/>
      <c r="N377" s="228" t="n"/>
      <c r="O377" s="228" t="n"/>
      <c r="P377" s="228" t="n"/>
      <c r="Q377" s="281" t="n"/>
      <c r="R377" s="281" t="n"/>
      <c r="S377" s="228" t="n"/>
      <c r="T377" s="228" t="n"/>
      <c r="U377" s="228" t="n"/>
      <c r="V377" s="19" t="n"/>
      <c r="W377" s="19" t="n"/>
      <c r="X377" s="228" t="n"/>
      <c r="Y377" s="228" t="n"/>
      <c r="Z377" s="281" t="n"/>
      <c r="AA377" s="18" t="n"/>
      <c r="AB377" s="18" t="n"/>
      <c r="AC377" s="228" t="n"/>
    </row>
    <row r="378">
      <c r="A378" s="18" t="n"/>
      <c r="B378" s="18" t="n"/>
      <c r="C378" s="228" t="n"/>
      <c r="D378" s="228" t="n"/>
      <c r="E378" s="228" t="n"/>
      <c r="F378" s="228" t="n"/>
      <c r="G378" s="228" t="n"/>
      <c r="H378" s="228" t="n"/>
      <c r="I378" s="228" t="n"/>
      <c r="J378" s="228" t="n"/>
      <c r="K378" s="19" t="n"/>
      <c r="L378" s="228" t="n"/>
      <c r="M378" s="228" t="n"/>
      <c r="N378" s="228" t="n"/>
      <c r="O378" s="228" t="n"/>
      <c r="P378" s="228" t="n"/>
      <c r="Q378" s="281" t="n"/>
      <c r="R378" s="281" t="n"/>
      <c r="S378" s="228" t="n"/>
      <c r="T378" s="228" t="n"/>
      <c r="U378" s="228" t="n"/>
      <c r="V378" s="19" t="n"/>
      <c r="W378" s="19" t="n"/>
      <c r="X378" s="228" t="n"/>
      <c r="Y378" s="228" t="n"/>
      <c r="Z378" s="281" t="n"/>
      <c r="AA378" s="18" t="n"/>
      <c r="AB378" s="18" t="n"/>
      <c r="AC378" s="228" t="n"/>
    </row>
    <row r="379">
      <c r="A379" s="18" t="n"/>
      <c r="B379" s="18" t="n"/>
      <c r="C379" s="228" t="n"/>
      <c r="D379" s="228" t="n"/>
      <c r="E379" s="228" t="n"/>
      <c r="F379" s="228" t="n"/>
      <c r="G379" s="228" t="n"/>
      <c r="H379" s="228" t="n"/>
      <c r="I379" s="228" t="n"/>
      <c r="J379" s="228" t="n"/>
      <c r="K379" s="19" t="n"/>
      <c r="L379" s="228" t="n"/>
      <c r="M379" s="228" t="n"/>
      <c r="N379" s="228" t="n"/>
      <c r="O379" s="228" t="n"/>
      <c r="P379" s="228" t="n"/>
      <c r="Q379" s="281" t="n"/>
      <c r="R379" s="281" t="n"/>
      <c r="S379" s="228" t="n"/>
      <c r="T379" s="228" t="n"/>
      <c r="U379" s="228" t="n"/>
      <c r="V379" s="19" t="n"/>
      <c r="W379" s="19" t="n"/>
      <c r="X379" s="228" t="n"/>
      <c r="Y379" s="228" t="n"/>
      <c r="Z379" s="281" t="n"/>
      <c r="AA379" s="18" t="n"/>
      <c r="AB379" s="18" t="n"/>
      <c r="AC379" s="228" t="n"/>
    </row>
    <row r="380">
      <c r="A380" s="18" t="n"/>
      <c r="B380" s="18" t="n"/>
      <c r="C380" s="228" t="n"/>
      <c r="D380" s="228" t="n"/>
      <c r="E380" s="228" t="n"/>
      <c r="F380" s="228" t="n"/>
      <c r="G380" s="228" t="n"/>
      <c r="H380" s="228" t="n"/>
      <c r="I380" s="228" t="n"/>
      <c r="J380" s="228" t="n"/>
      <c r="K380" s="19" t="n"/>
      <c r="L380" s="228" t="n"/>
      <c r="M380" s="228" t="n"/>
      <c r="N380" s="228" t="n"/>
      <c r="O380" s="228" t="n"/>
      <c r="P380" s="228" t="n"/>
      <c r="Q380" s="281" t="n"/>
      <c r="R380" s="281" t="n"/>
      <c r="S380" s="228" t="n"/>
      <c r="T380" s="228" t="n"/>
      <c r="U380" s="228" t="n"/>
      <c r="V380" s="19" t="n"/>
      <c r="W380" s="19" t="n"/>
      <c r="X380" s="228" t="n"/>
      <c r="Y380" s="228" t="n"/>
      <c r="Z380" s="281" t="n"/>
      <c r="AA380" s="18" t="n"/>
      <c r="AB380" s="18" t="n"/>
      <c r="AC380" s="228" t="n"/>
    </row>
    <row r="381">
      <c r="A381" s="18" t="n"/>
      <c r="B381" s="18" t="n"/>
      <c r="C381" s="228" t="n"/>
      <c r="D381" s="228" t="n"/>
      <c r="E381" s="228" t="n"/>
      <c r="F381" s="228" t="n"/>
      <c r="G381" s="228" t="n"/>
      <c r="H381" s="228" t="n"/>
      <c r="I381" s="228" t="n"/>
      <c r="J381" s="228" t="n"/>
      <c r="K381" s="19" t="n"/>
      <c r="L381" s="228" t="n"/>
      <c r="M381" s="228" t="n"/>
      <c r="N381" s="228" t="n"/>
      <c r="O381" s="228" t="n"/>
      <c r="P381" s="228" t="n"/>
      <c r="Q381" s="281" t="n"/>
      <c r="R381" s="281" t="n"/>
      <c r="S381" s="228" t="n"/>
      <c r="T381" s="228" t="n"/>
      <c r="U381" s="228" t="n"/>
      <c r="V381" s="19" t="n"/>
      <c r="W381" s="19" t="n"/>
      <c r="X381" s="228" t="n"/>
      <c r="Y381" s="228" t="n"/>
      <c r="Z381" s="281" t="n"/>
      <c r="AA381" s="18" t="n"/>
      <c r="AB381" s="18" t="n"/>
      <c r="AC381" s="228" t="n"/>
    </row>
    <row r="382">
      <c r="A382" s="18" t="n"/>
      <c r="B382" s="18" t="n"/>
      <c r="C382" s="228" t="n"/>
      <c r="D382" s="228" t="n"/>
      <c r="E382" s="228" t="n"/>
      <c r="F382" s="228" t="n"/>
      <c r="G382" s="228" t="n"/>
      <c r="H382" s="228" t="n"/>
      <c r="I382" s="228" t="n"/>
      <c r="J382" s="228" t="n"/>
      <c r="K382" s="19" t="n"/>
      <c r="L382" s="228" t="n"/>
      <c r="M382" s="228" t="n"/>
      <c r="N382" s="228" t="n"/>
      <c r="O382" s="228" t="n"/>
      <c r="P382" s="228" t="n"/>
      <c r="Q382" s="281" t="n"/>
      <c r="R382" s="281" t="n"/>
      <c r="S382" s="228" t="n"/>
      <c r="T382" s="228" t="n"/>
      <c r="U382" s="228" t="n"/>
      <c r="V382" s="19" t="n"/>
      <c r="W382" s="19" t="n"/>
      <c r="X382" s="228" t="n"/>
      <c r="Y382" s="228" t="n"/>
      <c r="Z382" s="281" t="n"/>
      <c r="AA382" s="18" t="n"/>
      <c r="AB382" s="18" t="n"/>
      <c r="AC382" s="228" t="n"/>
    </row>
    <row r="383">
      <c r="A383" s="18" t="n"/>
      <c r="B383" s="18" t="n"/>
      <c r="C383" s="228" t="n"/>
      <c r="D383" s="228" t="n"/>
      <c r="E383" s="228" t="n"/>
      <c r="F383" s="228" t="n"/>
      <c r="G383" s="228" t="n"/>
      <c r="H383" s="228" t="n"/>
      <c r="I383" s="228" t="n"/>
      <c r="J383" s="228" t="n"/>
      <c r="K383" s="19" t="n"/>
      <c r="L383" s="228" t="n"/>
      <c r="M383" s="228" t="n"/>
      <c r="N383" s="228" t="n"/>
      <c r="O383" s="228" t="n"/>
      <c r="P383" s="228" t="n"/>
      <c r="Q383" s="281" t="n"/>
      <c r="R383" s="281" t="n"/>
      <c r="S383" s="228" t="n"/>
      <c r="T383" s="228" t="n"/>
      <c r="U383" s="228" t="n"/>
      <c r="V383" s="19" t="n"/>
      <c r="W383" s="19" t="n"/>
      <c r="X383" s="228" t="n"/>
      <c r="Y383" s="228" t="n"/>
      <c r="Z383" s="281" t="n"/>
      <c r="AA383" s="18" t="n"/>
      <c r="AB383" s="18" t="n"/>
      <c r="AC383" s="228" t="n"/>
    </row>
    <row r="384">
      <c r="A384" s="18" t="n"/>
      <c r="B384" s="18" t="n"/>
      <c r="C384" s="228" t="n"/>
      <c r="D384" s="228" t="n"/>
      <c r="E384" s="228" t="n"/>
      <c r="F384" s="228" t="n"/>
      <c r="G384" s="228" t="n"/>
      <c r="H384" s="228" t="n"/>
      <c r="I384" s="228" t="n"/>
      <c r="J384" s="228" t="n"/>
      <c r="K384" s="19" t="n"/>
      <c r="L384" s="228" t="n"/>
      <c r="M384" s="228" t="n"/>
      <c r="N384" s="228" t="n"/>
      <c r="O384" s="228" t="n"/>
      <c r="P384" s="228" t="n"/>
      <c r="Q384" s="281" t="n"/>
      <c r="R384" s="281" t="n"/>
      <c r="S384" s="228" t="n"/>
      <c r="T384" s="228" t="n"/>
      <c r="U384" s="228" t="n"/>
      <c r="V384" s="19" t="n"/>
      <c r="W384" s="19" t="n"/>
      <c r="X384" s="228" t="n"/>
      <c r="Y384" s="228" t="n"/>
      <c r="Z384" s="281" t="n"/>
      <c r="AA384" s="18" t="n"/>
      <c r="AB384" s="18" t="n"/>
      <c r="AC384" s="228" t="n"/>
    </row>
    <row r="385">
      <c r="A385" s="18" t="n"/>
      <c r="B385" s="18" t="n"/>
      <c r="C385" s="228" t="n"/>
      <c r="D385" s="228" t="n"/>
      <c r="E385" s="228" t="n"/>
      <c r="F385" s="228" t="n"/>
      <c r="G385" s="228" t="n"/>
      <c r="H385" s="228" t="n"/>
      <c r="I385" s="228" t="n"/>
      <c r="J385" s="228" t="n"/>
      <c r="K385" s="19" t="n"/>
      <c r="L385" s="228" t="n"/>
      <c r="M385" s="228" t="n"/>
      <c r="N385" s="228" t="n"/>
      <c r="O385" s="228" t="n"/>
      <c r="P385" s="228" t="n"/>
      <c r="Q385" s="281" t="n"/>
      <c r="R385" s="281" t="n"/>
      <c r="S385" s="228" t="n"/>
      <c r="T385" s="228" t="n"/>
      <c r="U385" s="228" t="n"/>
      <c r="V385" s="19" t="n"/>
      <c r="W385" s="19" t="n"/>
      <c r="X385" s="228" t="n"/>
      <c r="Y385" s="228" t="n"/>
      <c r="Z385" s="281" t="n"/>
      <c r="AA385" s="18" t="n"/>
      <c r="AB385" s="18" t="n"/>
      <c r="AC385" s="228" t="n"/>
    </row>
    <row r="386">
      <c r="A386" s="18" t="n"/>
      <c r="B386" s="18" t="n"/>
      <c r="C386" s="228" t="n"/>
      <c r="D386" s="228" t="n"/>
      <c r="E386" s="228" t="n"/>
      <c r="F386" s="228" t="n"/>
      <c r="G386" s="228" t="n"/>
      <c r="H386" s="228" t="n"/>
      <c r="I386" s="228" t="n"/>
      <c r="J386" s="228" t="n"/>
      <c r="K386" s="19" t="n"/>
      <c r="L386" s="228" t="n"/>
      <c r="M386" s="228" t="n"/>
      <c r="N386" s="228" t="n"/>
      <c r="O386" s="228" t="n"/>
      <c r="P386" s="228" t="n"/>
      <c r="Q386" s="281" t="n"/>
      <c r="R386" s="281" t="n"/>
      <c r="S386" s="228" t="n"/>
      <c r="T386" s="228" t="n"/>
      <c r="U386" s="228" t="n"/>
      <c r="V386" s="19" t="n"/>
      <c r="W386" s="19" t="n"/>
      <c r="X386" s="228" t="n"/>
      <c r="Y386" s="228" t="n"/>
      <c r="Z386" s="281" t="n"/>
      <c r="AA386" s="18" t="n"/>
      <c r="AB386" s="18" t="n"/>
      <c r="AC386" s="228" t="n"/>
    </row>
    <row r="387">
      <c r="A387" s="18" t="n"/>
      <c r="B387" s="18" t="n"/>
      <c r="C387" s="228" t="n"/>
      <c r="D387" s="228" t="n"/>
      <c r="E387" s="228" t="n"/>
      <c r="F387" s="228" t="n"/>
      <c r="G387" s="228" t="n"/>
      <c r="H387" s="228" t="n"/>
      <c r="I387" s="228" t="n"/>
      <c r="J387" s="228" t="n"/>
      <c r="K387" s="19" t="n"/>
      <c r="L387" s="228" t="n"/>
      <c r="M387" s="228" t="n"/>
      <c r="N387" s="228" t="n"/>
      <c r="O387" s="228" t="n"/>
      <c r="P387" s="228" t="n"/>
      <c r="Q387" s="281" t="n"/>
      <c r="R387" s="281" t="n"/>
      <c r="S387" s="228" t="n"/>
      <c r="T387" s="228" t="n"/>
      <c r="U387" s="228" t="n"/>
      <c r="V387" s="19" t="n"/>
      <c r="W387" s="19" t="n"/>
      <c r="X387" s="228" t="n"/>
      <c r="Y387" s="228" t="n"/>
      <c r="Z387" s="281" t="n"/>
      <c r="AA387" s="18" t="n"/>
      <c r="AB387" s="18" t="n"/>
      <c r="AC387" s="228" t="n"/>
    </row>
    <row r="388">
      <c r="A388" s="18" t="n"/>
      <c r="B388" s="18" t="n"/>
      <c r="C388" s="228" t="n"/>
      <c r="D388" s="228" t="n"/>
      <c r="E388" s="228" t="n"/>
      <c r="F388" s="228" t="n"/>
      <c r="G388" s="228" t="n"/>
      <c r="H388" s="228" t="n"/>
      <c r="I388" s="228" t="n"/>
      <c r="J388" s="228" t="n"/>
      <c r="K388" s="19" t="n"/>
      <c r="L388" s="228" t="n"/>
      <c r="M388" s="228" t="n"/>
      <c r="N388" s="228" t="n"/>
      <c r="O388" s="228" t="n"/>
      <c r="P388" s="228" t="n"/>
      <c r="Q388" s="281" t="n"/>
      <c r="R388" s="281" t="n"/>
      <c r="S388" s="228" t="n"/>
      <c r="T388" s="228" t="n"/>
      <c r="U388" s="228" t="n"/>
      <c r="V388" s="19" t="n"/>
      <c r="W388" s="19" t="n"/>
      <c r="X388" s="228" t="n"/>
      <c r="Y388" s="228" t="n"/>
      <c r="Z388" s="281" t="n"/>
      <c r="AA388" s="18" t="n"/>
      <c r="AB388" s="18" t="n"/>
      <c r="AC388" s="228" t="n"/>
    </row>
    <row r="389">
      <c r="A389" s="18" t="n"/>
      <c r="B389" s="18" t="n"/>
      <c r="C389" s="228" t="n"/>
      <c r="D389" s="228" t="n"/>
      <c r="E389" s="228" t="n"/>
      <c r="F389" s="228" t="n"/>
      <c r="G389" s="228" t="n"/>
      <c r="H389" s="228" t="n"/>
      <c r="I389" s="228" t="n"/>
      <c r="J389" s="228" t="n"/>
      <c r="K389" s="19" t="n"/>
      <c r="L389" s="228" t="n"/>
      <c r="M389" s="228" t="n"/>
      <c r="N389" s="228" t="n"/>
      <c r="O389" s="228" t="n"/>
      <c r="P389" s="228" t="n"/>
      <c r="Q389" s="281" t="n"/>
      <c r="R389" s="281" t="n"/>
      <c r="S389" s="228" t="n"/>
      <c r="T389" s="228" t="n"/>
      <c r="U389" s="228" t="n"/>
      <c r="V389" s="19" t="n"/>
      <c r="W389" s="19" t="n"/>
      <c r="X389" s="228" t="n"/>
      <c r="Y389" s="228" t="n"/>
      <c r="Z389" s="281" t="n"/>
      <c r="AA389" s="18" t="n"/>
      <c r="AB389" s="18" t="n"/>
      <c r="AC389" s="228" t="n"/>
    </row>
    <row r="390">
      <c r="A390" s="18" t="n"/>
      <c r="B390" s="18" t="n"/>
      <c r="C390" s="228" t="n"/>
      <c r="D390" s="228" t="n"/>
      <c r="E390" s="228" t="n"/>
      <c r="F390" s="228" t="n"/>
      <c r="G390" s="228" t="n"/>
      <c r="H390" s="228" t="n"/>
      <c r="I390" s="228" t="n"/>
      <c r="J390" s="228" t="n"/>
      <c r="K390" s="19" t="n"/>
      <c r="L390" s="228" t="n"/>
      <c r="M390" s="228" t="n"/>
      <c r="N390" s="228" t="n"/>
      <c r="O390" s="228" t="n"/>
      <c r="P390" s="228" t="n"/>
      <c r="Q390" s="281" t="n"/>
      <c r="R390" s="281" t="n"/>
      <c r="S390" s="228" t="n"/>
      <c r="T390" s="228" t="n"/>
      <c r="U390" s="228" t="n"/>
      <c r="V390" s="19" t="n"/>
      <c r="W390" s="19" t="n"/>
      <c r="X390" s="228" t="n"/>
      <c r="Y390" s="228" t="n"/>
      <c r="Z390" s="281" t="n"/>
      <c r="AA390" s="18" t="n"/>
      <c r="AB390" s="18" t="n"/>
      <c r="AC390" s="228" t="n"/>
    </row>
    <row r="391">
      <c r="A391" s="18" t="n"/>
      <c r="B391" s="18" t="n"/>
      <c r="C391" s="228" t="n"/>
      <c r="D391" s="228" t="n"/>
      <c r="E391" s="228" t="n"/>
      <c r="F391" s="228" t="n"/>
      <c r="G391" s="228" t="n"/>
      <c r="H391" s="228" t="n"/>
      <c r="I391" s="228" t="n"/>
      <c r="J391" s="228" t="n"/>
      <c r="K391" s="19" t="n"/>
      <c r="L391" s="228" t="n"/>
      <c r="M391" s="228" t="n"/>
      <c r="N391" s="228" t="n"/>
      <c r="O391" s="228" t="n"/>
      <c r="P391" s="228" t="n"/>
      <c r="Q391" s="281" t="n"/>
      <c r="R391" s="281" t="n"/>
      <c r="S391" s="228" t="n"/>
      <c r="T391" s="228" t="n"/>
      <c r="U391" s="228" t="n"/>
      <c r="V391" s="19" t="n"/>
      <c r="W391" s="19" t="n"/>
      <c r="X391" s="228" t="n"/>
      <c r="Y391" s="228" t="n"/>
      <c r="Z391" s="281" t="n"/>
      <c r="AA391" s="18" t="n"/>
      <c r="AB391" s="18" t="n"/>
      <c r="AC391" s="228" t="n"/>
    </row>
    <row r="392">
      <c r="A392" s="18" t="n"/>
      <c r="B392" s="18" t="n"/>
      <c r="C392" s="228" t="n"/>
      <c r="D392" s="228" t="n"/>
      <c r="E392" s="228" t="n"/>
      <c r="F392" s="228" t="n"/>
      <c r="G392" s="228" t="n"/>
      <c r="H392" s="228" t="n"/>
      <c r="I392" s="228" t="n"/>
      <c r="J392" s="228" t="n"/>
      <c r="K392" s="19" t="n"/>
      <c r="L392" s="228" t="n"/>
      <c r="M392" s="228" t="n"/>
      <c r="N392" s="228" t="n"/>
      <c r="O392" s="228" t="n"/>
      <c r="P392" s="228" t="n"/>
      <c r="Q392" s="281" t="n"/>
      <c r="R392" s="281" t="n"/>
      <c r="S392" s="228" t="n"/>
      <c r="T392" s="228" t="n"/>
      <c r="U392" s="228" t="n"/>
      <c r="V392" s="19" t="n"/>
      <c r="W392" s="19" t="n"/>
      <c r="X392" s="228" t="n"/>
      <c r="Y392" s="228" t="n"/>
      <c r="Z392" s="281" t="n"/>
      <c r="AA392" s="18" t="n"/>
      <c r="AB392" s="18" t="n"/>
      <c r="AC392" s="228" t="n"/>
    </row>
    <row r="393">
      <c r="A393" s="18" t="n"/>
      <c r="B393" s="18" t="n"/>
      <c r="C393" s="228" t="n"/>
      <c r="D393" s="228" t="n"/>
      <c r="E393" s="228" t="n"/>
      <c r="F393" s="228" t="n"/>
      <c r="G393" s="228" t="n"/>
      <c r="H393" s="228" t="n"/>
      <c r="I393" s="228" t="n"/>
      <c r="J393" s="228" t="n"/>
      <c r="K393" s="19" t="n"/>
      <c r="L393" s="228" t="n"/>
      <c r="M393" s="228" t="n"/>
      <c r="N393" s="228" t="n"/>
      <c r="O393" s="228" t="n"/>
      <c r="P393" s="228" t="n"/>
      <c r="Q393" s="281" t="n"/>
      <c r="R393" s="281" t="n"/>
      <c r="S393" s="228" t="n"/>
      <c r="T393" s="228" t="n"/>
      <c r="U393" s="228" t="n"/>
      <c r="V393" s="19" t="n"/>
      <c r="W393" s="19" t="n"/>
      <c r="X393" s="228" t="n"/>
      <c r="Y393" s="228" t="n"/>
      <c r="Z393" s="281" t="n"/>
      <c r="AA393" s="18" t="n"/>
      <c r="AB393" s="18" t="n"/>
      <c r="AC393" s="228" t="n"/>
    </row>
    <row r="394">
      <c r="A394" s="18" t="n"/>
      <c r="B394" s="18" t="n"/>
      <c r="C394" s="228" t="n"/>
      <c r="D394" s="228" t="n"/>
      <c r="E394" s="228" t="n"/>
      <c r="F394" s="228" t="n"/>
      <c r="G394" s="228" t="n"/>
      <c r="H394" s="228" t="n"/>
      <c r="I394" s="228" t="n"/>
      <c r="J394" s="228" t="n"/>
      <c r="K394" s="19" t="n"/>
      <c r="L394" s="228" t="n"/>
      <c r="M394" s="228" t="n"/>
      <c r="N394" s="228" t="n"/>
      <c r="O394" s="228" t="n"/>
      <c r="P394" s="228" t="n"/>
      <c r="Q394" s="281" t="n"/>
      <c r="R394" s="281" t="n"/>
      <c r="S394" s="228" t="n"/>
      <c r="T394" s="228" t="n"/>
      <c r="U394" s="228" t="n"/>
      <c r="V394" s="19" t="n"/>
      <c r="W394" s="19" t="n"/>
      <c r="X394" s="228" t="n"/>
      <c r="Y394" s="228" t="n"/>
      <c r="Z394" s="281" t="n"/>
      <c r="AA394" s="18" t="n"/>
      <c r="AB394" s="18" t="n"/>
      <c r="AC394" s="228" t="n"/>
    </row>
    <row r="395">
      <c r="A395" s="18" t="n"/>
      <c r="B395" s="18" t="n"/>
      <c r="C395" s="228" t="n"/>
      <c r="D395" s="228" t="n"/>
      <c r="E395" s="228" t="n"/>
      <c r="F395" s="228" t="n"/>
      <c r="G395" s="228" t="n"/>
      <c r="H395" s="228" t="n"/>
      <c r="I395" s="228" t="n"/>
      <c r="J395" s="228" t="n"/>
      <c r="K395" s="19" t="n"/>
      <c r="L395" s="228" t="n"/>
      <c r="M395" s="228" t="n"/>
      <c r="N395" s="228" t="n"/>
      <c r="O395" s="228" t="n"/>
      <c r="P395" s="228" t="n"/>
      <c r="Q395" s="281" t="n"/>
      <c r="R395" s="281" t="n"/>
      <c r="S395" s="228" t="n"/>
      <c r="T395" s="228" t="n"/>
      <c r="U395" s="228" t="n"/>
      <c r="V395" s="19" t="n"/>
      <c r="W395" s="19" t="n"/>
      <c r="X395" s="228" t="n"/>
      <c r="Y395" s="228" t="n"/>
      <c r="Z395" s="281" t="n"/>
      <c r="AA395" s="18" t="n"/>
      <c r="AB395" s="18" t="n"/>
      <c r="AC395" s="228" t="n"/>
    </row>
    <row r="396">
      <c r="A396" s="18" t="n"/>
      <c r="B396" s="18" t="n"/>
      <c r="C396" s="228" t="n"/>
      <c r="D396" s="228" t="n"/>
      <c r="E396" s="228" t="n"/>
      <c r="F396" s="228" t="n"/>
      <c r="G396" s="228" t="n"/>
      <c r="H396" s="228" t="n"/>
      <c r="I396" s="228" t="n"/>
      <c r="J396" s="228" t="n"/>
      <c r="K396" s="19" t="n"/>
      <c r="L396" s="228" t="n"/>
      <c r="M396" s="228" t="n"/>
      <c r="N396" s="228" t="n"/>
      <c r="O396" s="228" t="n"/>
      <c r="P396" s="228" t="n"/>
      <c r="Q396" s="281" t="n"/>
      <c r="R396" s="281" t="n"/>
      <c r="S396" s="228" t="n"/>
      <c r="T396" s="228" t="n"/>
      <c r="U396" s="228" t="n"/>
      <c r="V396" s="19" t="n"/>
      <c r="W396" s="19" t="n"/>
      <c r="X396" s="228" t="n"/>
      <c r="Y396" s="228" t="n"/>
      <c r="Z396" s="281" t="n"/>
      <c r="AA396" s="18" t="n"/>
      <c r="AB396" s="18" t="n"/>
      <c r="AC396" s="228" t="n"/>
    </row>
    <row r="397">
      <c r="A397" s="18" t="n"/>
      <c r="B397" s="18" t="n"/>
      <c r="C397" s="228" t="n"/>
      <c r="D397" s="228" t="n"/>
      <c r="E397" s="228" t="n"/>
      <c r="F397" s="228" t="n"/>
      <c r="G397" s="228" t="n"/>
      <c r="H397" s="228" t="n"/>
      <c r="I397" s="228" t="n"/>
      <c r="J397" s="228" t="n"/>
      <c r="K397" s="19" t="n"/>
      <c r="L397" s="228" t="n"/>
      <c r="M397" s="228" t="n"/>
      <c r="N397" s="228" t="n"/>
      <c r="O397" s="228" t="n"/>
      <c r="P397" s="228" t="n"/>
      <c r="Q397" s="281" t="n"/>
      <c r="R397" s="281" t="n"/>
      <c r="S397" s="228" t="n"/>
      <c r="T397" s="228" t="n"/>
      <c r="U397" s="228" t="n"/>
      <c r="V397" s="19" t="n"/>
      <c r="W397" s="19" t="n"/>
      <c r="X397" s="228" t="n"/>
      <c r="Y397" s="228" t="n"/>
      <c r="Z397" s="281" t="n"/>
      <c r="AA397" s="18" t="n"/>
      <c r="AB397" s="18" t="n"/>
      <c r="AC397" s="228" t="n"/>
    </row>
    <row r="398">
      <c r="A398" s="18" t="n"/>
      <c r="B398" s="18" t="n"/>
      <c r="C398" s="228" t="n"/>
      <c r="D398" s="228" t="n"/>
      <c r="E398" s="228" t="n"/>
      <c r="F398" s="228" t="n"/>
      <c r="G398" s="228" t="n"/>
      <c r="H398" s="228" t="n"/>
      <c r="I398" s="228" t="n"/>
      <c r="J398" s="228" t="n"/>
      <c r="K398" s="19" t="n"/>
      <c r="L398" s="228" t="n"/>
      <c r="M398" s="228" t="n"/>
      <c r="N398" s="228" t="n"/>
      <c r="O398" s="228" t="n"/>
      <c r="P398" s="228" t="n"/>
      <c r="Q398" s="281" t="n"/>
      <c r="R398" s="281" t="n"/>
      <c r="S398" s="228" t="n"/>
      <c r="T398" s="228" t="n"/>
      <c r="U398" s="228" t="n"/>
      <c r="V398" s="19" t="n"/>
      <c r="W398" s="19" t="n"/>
      <c r="X398" s="228" t="n"/>
      <c r="Y398" s="228" t="n"/>
      <c r="Z398" s="281" t="n"/>
      <c r="AA398" s="18" t="n"/>
      <c r="AB398" s="18" t="n"/>
      <c r="AC398" s="228" t="n"/>
    </row>
    <row r="399">
      <c r="A399" s="18" t="n"/>
      <c r="B399" s="18" t="n"/>
      <c r="C399" s="228" t="n"/>
      <c r="D399" s="228" t="n"/>
      <c r="E399" s="228" t="n"/>
      <c r="F399" s="228" t="n"/>
      <c r="G399" s="228" t="n"/>
      <c r="H399" s="228" t="n"/>
      <c r="I399" s="228" t="n"/>
      <c r="J399" s="228" t="n"/>
      <c r="K399" s="19" t="n"/>
      <c r="L399" s="228" t="n"/>
      <c r="M399" s="228" t="n"/>
      <c r="N399" s="228" t="n"/>
      <c r="O399" s="228" t="n"/>
      <c r="P399" s="228" t="n"/>
      <c r="Q399" s="281" t="n"/>
      <c r="R399" s="281" t="n"/>
      <c r="S399" s="228" t="n"/>
      <c r="T399" s="228" t="n"/>
      <c r="U399" s="228" t="n"/>
      <c r="V399" s="19" t="n"/>
      <c r="W399" s="19" t="n"/>
      <c r="X399" s="228" t="n"/>
      <c r="Y399" s="228" t="n"/>
      <c r="Z399" s="281" t="n"/>
      <c r="AA399" s="18" t="n"/>
      <c r="AB399" s="18" t="n"/>
      <c r="AC399" s="228" t="n"/>
    </row>
    <row r="400">
      <c r="A400" s="18" t="n"/>
      <c r="B400" s="18" t="n"/>
      <c r="C400" s="228" t="n"/>
      <c r="D400" s="228" t="n"/>
      <c r="E400" s="228" t="n"/>
      <c r="F400" s="228" t="n"/>
      <c r="G400" s="228" t="n"/>
      <c r="H400" s="228" t="n"/>
      <c r="I400" s="228" t="n"/>
      <c r="J400" s="228" t="n"/>
      <c r="K400" s="19" t="n"/>
      <c r="L400" s="228" t="n"/>
      <c r="M400" s="228" t="n"/>
      <c r="N400" s="228" t="n"/>
      <c r="O400" s="228" t="n"/>
      <c r="P400" s="228" t="n"/>
      <c r="Q400" s="281" t="n"/>
      <c r="R400" s="281" t="n"/>
      <c r="S400" s="228" t="n"/>
      <c r="T400" s="228" t="n"/>
      <c r="U400" s="228" t="n"/>
      <c r="V400" s="19" t="n"/>
      <c r="W400" s="19" t="n"/>
      <c r="X400" s="228" t="n"/>
      <c r="Y400" s="228" t="n"/>
      <c r="Z400" s="281" t="n"/>
      <c r="AA400" s="18" t="n"/>
      <c r="AB400" s="18" t="n"/>
      <c r="AC400" s="228" t="n"/>
    </row>
    <row r="401">
      <c r="A401" s="18" t="n"/>
      <c r="B401" s="18" t="n"/>
      <c r="C401" s="228" t="n"/>
      <c r="D401" s="228" t="n"/>
      <c r="E401" s="228" t="n"/>
      <c r="F401" s="228" t="n"/>
      <c r="G401" s="228" t="n"/>
      <c r="H401" s="228" t="n"/>
      <c r="I401" s="228" t="n"/>
      <c r="J401" s="228" t="n"/>
      <c r="K401" s="19" t="n"/>
      <c r="L401" s="228" t="n"/>
      <c r="M401" s="228" t="n"/>
      <c r="N401" s="228" t="n"/>
      <c r="O401" s="228" t="n"/>
      <c r="P401" s="228" t="n"/>
      <c r="Q401" s="281" t="n"/>
      <c r="R401" s="281" t="n"/>
      <c r="S401" s="228" t="n"/>
      <c r="T401" s="228" t="n"/>
      <c r="U401" s="228" t="n"/>
      <c r="V401" s="19" t="n"/>
      <c r="W401" s="19" t="n"/>
      <c r="X401" s="228" t="n"/>
      <c r="Y401" s="228" t="n"/>
      <c r="Z401" s="281" t="n"/>
      <c r="AA401" s="18" t="n"/>
      <c r="AB401" s="18" t="n"/>
      <c r="AC401" s="228" t="n"/>
    </row>
    <row r="402">
      <c r="A402" s="18" t="n"/>
      <c r="B402" s="18" t="n"/>
      <c r="C402" s="228" t="n"/>
      <c r="D402" s="228" t="n"/>
      <c r="E402" s="228" t="n"/>
      <c r="F402" s="228" t="n"/>
      <c r="G402" s="228" t="n"/>
      <c r="H402" s="228" t="n"/>
      <c r="I402" s="228" t="n"/>
      <c r="J402" s="228" t="n"/>
      <c r="K402" s="19" t="n"/>
      <c r="L402" s="228" t="n"/>
      <c r="M402" s="228" t="n"/>
      <c r="N402" s="228" t="n"/>
      <c r="O402" s="228" t="n"/>
      <c r="P402" s="228" t="n"/>
      <c r="Q402" s="281" t="n"/>
      <c r="R402" s="281" t="n"/>
      <c r="S402" s="228" t="n"/>
      <c r="T402" s="228" t="n"/>
      <c r="U402" s="228" t="n"/>
      <c r="V402" s="19" t="n"/>
      <c r="W402" s="19" t="n"/>
      <c r="X402" s="228" t="n"/>
      <c r="Y402" s="228" t="n"/>
      <c r="Z402" s="281" t="n"/>
      <c r="AA402" s="18" t="n"/>
      <c r="AB402" s="18" t="n"/>
      <c r="AC402" s="228" t="n"/>
    </row>
    <row r="403">
      <c r="A403" s="18" t="n"/>
      <c r="B403" s="18" t="n"/>
      <c r="C403" s="228" t="n"/>
      <c r="D403" s="228" t="n"/>
      <c r="E403" s="228" t="n"/>
      <c r="F403" s="228" t="n"/>
      <c r="G403" s="228" t="n"/>
      <c r="H403" s="228" t="n"/>
      <c r="I403" s="228" t="n"/>
      <c r="J403" s="228" t="n"/>
      <c r="K403" s="19" t="n"/>
      <c r="L403" s="228" t="n"/>
      <c r="M403" s="228" t="n"/>
      <c r="N403" s="228" t="n"/>
      <c r="O403" s="228" t="n"/>
      <c r="P403" s="228" t="n"/>
      <c r="Q403" s="281" t="n"/>
      <c r="R403" s="281" t="n"/>
      <c r="S403" s="228" t="n"/>
      <c r="T403" s="228" t="n"/>
      <c r="U403" s="228" t="n"/>
      <c r="V403" s="19" t="n"/>
      <c r="W403" s="19" t="n"/>
      <c r="X403" s="228" t="n"/>
      <c r="Y403" s="228" t="n"/>
      <c r="Z403" s="281" t="n"/>
      <c r="AA403" s="18" t="n"/>
      <c r="AB403" s="18" t="n"/>
      <c r="AC403" s="228" t="n"/>
    </row>
    <row r="404">
      <c r="A404" s="18" t="n"/>
      <c r="B404" s="18" t="n"/>
      <c r="C404" s="228" t="n"/>
      <c r="D404" s="228" t="n"/>
      <c r="E404" s="228" t="n"/>
      <c r="F404" s="228" t="n"/>
      <c r="G404" s="228" t="n"/>
      <c r="H404" s="228" t="n"/>
      <c r="I404" s="228" t="n"/>
      <c r="J404" s="228" t="n"/>
      <c r="K404" s="19" t="n"/>
      <c r="L404" s="228" t="n"/>
      <c r="M404" s="228" t="n"/>
      <c r="N404" s="228" t="n"/>
      <c r="O404" s="228" t="n"/>
      <c r="P404" s="228" t="n"/>
      <c r="Q404" s="281" t="n"/>
      <c r="R404" s="281" t="n"/>
      <c r="S404" s="228" t="n"/>
      <c r="T404" s="228" t="n"/>
      <c r="U404" s="228" t="n"/>
      <c r="V404" s="19" t="n"/>
      <c r="W404" s="19" t="n"/>
      <c r="X404" s="228" t="n"/>
      <c r="Y404" s="228" t="n"/>
      <c r="Z404" s="281" t="n"/>
      <c r="AA404" s="18" t="n"/>
      <c r="AB404" s="18" t="n"/>
      <c r="AC404" s="228" t="n"/>
    </row>
    <row r="405">
      <c r="A405" s="18" t="n"/>
      <c r="B405" s="18" t="n"/>
      <c r="C405" s="228" t="n"/>
      <c r="D405" s="228" t="n"/>
      <c r="E405" s="228" t="n"/>
      <c r="F405" s="228" t="n"/>
      <c r="G405" s="228" t="n"/>
      <c r="H405" s="228" t="n"/>
      <c r="I405" s="228" t="n"/>
      <c r="J405" s="228" t="n"/>
      <c r="K405" s="19" t="n"/>
      <c r="L405" s="228" t="n"/>
      <c r="M405" s="228" t="n"/>
      <c r="N405" s="228" t="n"/>
      <c r="O405" s="228" t="n"/>
      <c r="P405" s="228" t="n"/>
      <c r="Q405" s="281" t="n"/>
      <c r="R405" s="281" t="n"/>
      <c r="S405" s="228" t="n"/>
      <c r="T405" s="228" t="n"/>
      <c r="U405" s="228" t="n"/>
      <c r="V405" s="19" t="n"/>
      <c r="W405" s="19" t="n"/>
      <c r="X405" s="228" t="n"/>
      <c r="Y405" s="228" t="n"/>
      <c r="Z405" s="281" t="n"/>
      <c r="AA405" s="18" t="n"/>
      <c r="AB405" s="18" t="n"/>
      <c r="AC405" s="228" t="n"/>
    </row>
    <row r="406">
      <c r="A406" s="18" t="n"/>
      <c r="B406" s="18" t="n"/>
      <c r="C406" s="228" t="n"/>
      <c r="D406" s="228" t="n"/>
      <c r="E406" s="228" t="n"/>
      <c r="F406" s="228" t="n"/>
      <c r="G406" s="228" t="n"/>
      <c r="H406" s="228" t="n"/>
      <c r="I406" s="228" t="n"/>
      <c r="J406" s="228" t="n"/>
      <c r="K406" s="19" t="n"/>
      <c r="L406" s="228" t="n"/>
      <c r="M406" s="228" t="n"/>
      <c r="N406" s="228" t="n"/>
      <c r="O406" s="228" t="n"/>
      <c r="P406" s="228" t="n"/>
      <c r="Q406" s="281" t="n"/>
      <c r="R406" s="281" t="n"/>
      <c r="S406" s="228" t="n"/>
      <c r="T406" s="228" t="n"/>
      <c r="U406" s="228" t="n"/>
      <c r="V406" s="19" t="n"/>
      <c r="W406" s="19" t="n"/>
      <c r="X406" s="228" t="n"/>
      <c r="Y406" s="228" t="n"/>
      <c r="Z406" s="281" t="n"/>
      <c r="AA406" s="18" t="n"/>
      <c r="AB406" s="18" t="n"/>
      <c r="AC406" s="228" t="n"/>
    </row>
    <row r="407">
      <c r="A407" s="18" t="n"/>
      <c r="B407" s="18" t="n"/>
      <c r="C407" s="228" t="n"/>
      <c r="D407" s="228" t="n"/>
      <c r="E407" s="228" t="n"/>
      <c r="F407" s="228" t="n"/>
      <c r="G407" s="228" t="n"/>
      <c r="H407" s="228" t="n"/>
      <c r="I407" s="228" t="n"/>
      <c r="J407" s="228" t="n"/>
      <c r="K407" s="19" t="n"/>
      <c r="L407" s="228" t="n"/>
      <c r="M407" s="228" t="n"/>
      <c r="N407" s="228" t="n"/>
      <c r="O407" s="228" t="n"/>
      <c r="P407" s="228" t="n"/>
      <c r="Q407" s="281" t="n"/>
      <c r="R407" s="281" t="n"/>
      <c r="S407" s="228" t="n"/>
      <c r="T407" s="228" t="n"/>
      <c r="U407" s="228" t="n"/>
      <c r="V407" s="19" t="n"/>
      <c r="W407" s="19" t="n"/>
      <c r="X407" s="228" t="n"/>
      <c r="Y407" s="228" t="n"/>
      <c r="Z407" s="281" t="n"/>
      <c r="AA407" s="18" t="n"/>
      <c r="AB407" s="18" t="n"/>
      <c r="AC407" s="228" t="n"/>
    </row>
    <row r="408">
      <c r="A408" s="18" t="n"/>
      <c r="B408" s="18" t="n"/>
      <c r="C408" s="228" t="n"/>
      <c r="D408" s="228" t="n"/>
      <c r="E408" s="228" t="n"/>
      <c r="F408" s="228" t="n"/>
      <c r="G408" s="228" t="n"/>
      <c r="H408" s="228" t="n"/>
      <c r="I408" s="228" t="n"/>
      <c r="J408" s="228" t="n"/>
      <c r="K408" s="19" t="n"/>
      <c r="L408" s="228" t="n"/>
      <c r="M408" s="228" t="n"/>
      <c r="N408" s="228" t="n"/>
      <c r="O408" s="228" t="n"/>
      <c r="P408" s="228" t="n"/>
      <c r="Q408" s="281" t="n"/>
      <c r="R408" s="281" t="n"/>
      <c r="S408" s="228" t="n"/>
      <c r="T408" s="228" t="n"/>
      <c r="U408" s="228" t="n"/>
      <c r="V408" s="19" t="n"/>
      <c r="W408" s="19" t="n"/>
      <c r="X408" s="228" t="n"/>
      <c r="Y408" s="228" t="n"/>
      <c r="Z408" s="281" t="n"/>
      <c r="AA408" s="18" t="n"/>
      <c r="AB408" s="18" t="n"/>
      <c r="AC408" s="228" t="n"/>
    </row>
    <row r="409">
      <c r="A409" s="18" t="n"/>
      <c r="B409" s="18" t="n"/>
      <c r="C409" s="228" t="n"/>
      <c r="D409" s="228" t="n"/>
      <c r="E409" s="228" t="n"/>
      <c r="F409" s="228" t="n"/>
      <c r="G409" s="228" t="n"/>
      <c r="H409" s="228" t="n"/>
      <c r="I409" s="228" t="n"/>
      <c r="J409" s="228" t="n"/>
      <c r="K409" s="19" t="n"/>
      <c r="L409" s="228" t="n"/>
      <c r="M409" s="228" t="n"/>
      <c r="N409" s="228" t="n"/>
      <c r="O409" s="228" t="n"/>
      <c r="P409" s="228" t="n"/>
      <c r="Q409" s="281" t="n"/>
      <c r="R409" s="281" t="n"/>
      <c r="S409" s="228" t="n"/>
      <c r="T409" s="228" t="n"/>
      <c r="U409" s="228" t="n"/>
      <c r="V409" s="19" t="n"/>
      <c r="W409" s="19" t="n"/>
      <c r="X409" s="228" t="n"/>
      <c r="Y409" s="228" t="n"/>
      <c r="Z409" s="281" t="n"/>
      <c r="AA409" s="18" t="n"/>
      <c r="AB409" s="18" t="n"/>
      <c r="AC409" s="228" t="n"/>
    </row>
    <row r="410">
      <c r="A410" s="18" t="n"/>
      <c r="B410" s="18" t="n"/>
      <c r="C410" s="228" t="n"/>
      <c r="D410" s="228" t="n"/>
      <c r="E410" s="228" t="n"/>
      <c r="F410" s="228" t="n"/>
      <c r="G410" s="228" t="n"/>
      <c r="H410" s="228" t="n"/>
      <c r="I410" s="228" t="n"/>
      <c r="J410" s="228" t="n"/>
      <c r="K410" s="19" t="n"/>
      <c r="L410" s="228" t="n"/>
      <c r="M410" s="228" t="n"/>
      <c r="N410" s="228" t="n"/>
      <c r="O410" s="228" t="n"/>
      <c r="P410" s="228" t="n"/>
      <c r="Q410" s="281" t="n"/>
      <c r="R410" s="281" t="n"/>
      <c r="S410" s="228" t="n"/>
      <c r="T410" s="228" t="n"/>
      <c r="U410" s="228" t="n"/>
      <c r="V410" s="19" t="n"/>
      <c r="W410" s="19" t="n"/>
      <c r="X410" s="228" t="n"/>
      <c r="Y410" s="228" t="n"/>
      <c r="Z410" s="281" t="n"/>
      <c r="AA410" s="18" t="n"/>
      <c r="AB410" s="18" t="n"/>
      <c r="AC410" s="228" t="n"/>
    </row>
    <row r="411">
      <c r="A411" s="18" t="n"/>
      <c r="B411" s="18" t="n"/>
      <c r="C411" s="228" t="n"/>
      <c r="D411" s="228" t="n"/>
      <c r="E411" s="228" t="n"/>
      <c r="F411" s="228" t="n"/>
      <c r="G411" s="228" t="n"/>
      <c r="H411" s="228" t="n"/>
      <c r="I411" s="228" t="n"/>
      <c r="J411" s="228" t="n"/>
      <c r="K411" s="19" t="n"/>
      <c r="L411" s="228" t="n"/>
      <c r="M411" s="228" t="n"/>
      <c r="N411" s="228" t="n"/>
      <c r="O411" s="228" t="n"/>
      <c r="P411" s="228" t="n"/>
      <c r="Q411" s="281" t="n"/>
      <c r="R411" s="281" t="n"/>
      <c r="S411" s="228" t="n"/>
      <c r="T411" s="228" t="n"/>
      <c r="U411" s="228" t="n"/>
      <c r="V411" s="19" t="n"/>
      <c r="W411" s="19" t="n"/>
      <c r="X411" s="228" t="n"/>
      <c r="Y411" s="228" t="n"/>
      <c r="Z411" s="281" t="n"/>
      <c r="AA411" s="18" t="n"/>
      <c r="AB411" s="18" t="n"/>
      <c r="AC411" s="228" t="n"/>
    </row>
    <row r="412">
      <c r="A412" s="18" t="n"/>
      <c r="B412" s="18" t="n"/>
      <c r="C412" s="228" t="n"/>
      <c r="D412" s="228" t="n"/>
      <c r="E412" s="228" t="n"/>
      <c r="F412" s="228" t="n"/>
      <c r="G412" s="228" t="n"/>
      <c r="H412" s="228" t="n"/>
      <c r="I412" s="228" t="n"/>
      <c r="J412" s="228" t="n"/>
      <c r="K412" s="19" t="n"/>
      <c r="L412" s="228" t="n"/>
      <c r="M412" s="228" t="n"/>
      <c r="N412" s="228" t="n"/>
      <c r="O412" s="228" t="n"/>
      <c r="P412" s="228" t="n"/>
      <c r="Q412" s="281" t="n"/>
      <c r="R412" s="281" t="n"/>
      <c r="S412" s="228" t="n"/>
      <c r="T412" s="228" t="n"/>
      <c r="U412" s="228" t="n"/>
      <c r="V412" s="19" t="n"/>
      <c r="W412" s="19" t="n"/>
      <c r="X412" s="228" t="n"/>
      <c r="Y412" s="228" t="n"/>
      <c r="Z412" s="281" t="n"/>
      <c r="AA412" s="18" t="n"/>
      <c r="AB412" s="18" t="n"/>
      <c r="AC412" s="228" t="n"/>
    </row>
    <row r="413">
      <c r="A413" s="18" t="n"/>
      <c r="B413" s="18" t="n"/>
      <c r="C413" s="228" t="n"/>
      <c r="D413" s="228" t="n"/>
      <c r="E413" s="228" t="n"/>
      <c r="F413" s="228" t="n"/>
      <c r="G413" s="228" t="n"/>
      <c r="H413" s="228" t="n"/>
      <c r="I413" s="228" t="n"/>
      <c r="J413" s="228" t="n"/>
      <c r="K413" s="19" t="n"/>
      <c r="L413" s="228" t="n"/>
      <c r="M413" s="228" t="n"/>
      <c r="N413" s="228" t="n"/>
      <c r="O413" s="228" t="n"/>
      <c r="P413" s="228" t="n"/>
      <c r="Q413" s="281" t="n"/>
      <c r="R413" s="281" t="n"/>
      <c r="S413" s="228" t="n"/>
      <c r="T413" s="228" t="n"/>
      <c r="U413" s="228" t="n"/>
      <c r="V413" s="19" t="n"/>
      <c r="W413" s="19" t="n"/>
      <c r="X413" s="228" t="n"/>
      <c r="Y413" s="228" t="n"/>
      <c r="Z413" s="281" t="n"/>
      <c r="AA413" s="18" t="n"/>
      <c r="AB413" s="18" t="n"/>
      <c r="AC413" s="228" t="n"/>
    </row>
    <row r="414">
      <c r="A414" s="18" t="n"/>
      <c r="B414" s="18" t="n"/>
      <c r="C414" s="228" t="n"/>
      <c r="D414" s="228" t="n"/>
      <c r="E414" s="228" t="n"/>
      <c r="F414" s="228" t="n"/>
      <c r="G414" s="228" t="n"/>
      <c r="H414" s="228" t="n"/>
      <c r="I414" s="228" t="n"/>
      <c r="J414" s="228" t="n"/>
      <c r="K414" s="19" t="n"/>
      <c r="L414" s="228" t="n"/>
      <c r="M414" s="228" t="n"/>
      <c r="N414" s="228" t="n"/>
      <c r="O414" s="228" t="n"/>
      <c r="P414" s="228" t="n"/>
      <c r="Q414" s="281" t="n"/>
      <c r="R414" s="281" t="n"/>
      <c r="S414" s="228" t="n"/>
      <c r="T414" s="228" t="n"/>
      <c r="U414" s="228" t="n"/>
      <c r="V414" s="19" t="n"/>
      <c r="W414" s="19" t="n"/>
      <c r="X414" s="228" t="n"/>
      <c r="Y414" s="228" t="n"/>
      <c r="Z414" s="281" t="n"/>
      <c r="AA414" s="18" t="n"/>
      <c r="AB414" s="18" t="n"/>
      <c r="AC414" s="228" t="n"/>
    </row>
    <row r="415">
      <c r="A415" s="18" t="n"/>
      <c r="B415" s="18" t="n"/>
      <c r="C415" s="228" t="n"/>
      <c r="D415" s="228" t="n"/>
      <c r="E415" s="228" t="n"/>
      <c r="F415" s="228" t="n"/>
      <c r="G415" s="228" t="n"/>
      <c r="H415" s="228" t="n"/>
      <c r="I415" s="228" t="n"/>
      <c r="J415" s="228" t="n"/>
      <c r="K415" s="19" t="n"/>
      <c r="L415" s="228" t="n"/>
      <c r="M415" s="228" t="n"/>
      <c r="N415" s="228" t="n"/>
      <c r="O415" s="228" t="n"/>
      <c r="P415" s="228" t="n"/>
      <c r="Q415" s="281" t="n"/>
      <c r="R415" s="281" t="n"/>
      <c r="S415" s="228" t="n"/>
      <c r="T415" s="228" t="n"/>
      <c r="U415" s="228" t="n"/>
      <c r="V415" s="19" t="n"/>
      <c r="W415" s="19" t="n"/>
      <c r="X415" s="228" t="n"/>
      <c r="Y415" s="228" t="n"/>
      <c r="Z415" s="281" t="n"/>
      <c r="AA415" s="18" t="n"/>
      <c r="AB415" s="18" t="n"/>
      <c r="AC415" s="228" t="n"/>
    </row>
    <row r="416">
      <c r="A416" s="18" t="n"/>
      <c r="B416" s="18" t="n"/>
      <c r="C416" s="228" t="n"/>
      <c r="D416" s="228" t="n"/>
      <c r="E416" s="228" t="n"/>
      <c r="F416" s="228" t="n"/>
      <c r="G416" s="228" t="n"/>
      <c r="H416" s="228" t="n"/>
      <c r="I416" s="228" t="n"/>
      <c r="J416" s="228" t="n"/>
      <c r="K416" s="19" t="n"/>
      <c r="L416" s="228" t="n"/>
      <c r="M416" s="228" t="n"/>
      <c r="N416" s="228" t="n"/>
      <c r="O416" s="228" t="n"/>
      <c r="P416" s="228" t="n"/>
      <c r="Q416" s="281" t="n"/>
      <c r="R416" s="281" t="n"/>
      <c r="S416" s="228" t="n"/>
      <c r="T416" s="228" t="n"/>
      <c r="U416" s="228" t="n"/>
      <c r="V416" s="19" t="n"/>
      <c r="W416" s="19" t="n"/>
      <c r="X416" s="228" t="n"/>
      <c r="Y416" s="228" t="n"/>
      <c r="Z416" s="281" t="n"/>
      <c r="AA416" s="18" t="n"/>
      <c r="AB416" s="18" t="n"/>
      <c r="AC416" s="228" t="n"/>
    </row>
    <row r="417">
      <c r="A417" s="18" t="n"/>
      <c r="B417" s="18" t="n"/>
      <c r="C417" s="228" t="n"/>
      <c r="D417" s="228" t="n"/>
      <c r="E417" s="228" t="n"/>
      <c r="F417" s="228" t="n"/>
      <c r="G417" s="228" t="n"/>
      <c r="H417" s="228" t="n"/>
      <c r="I417" s="228" t="n"/>
      <c r="J417" s="228" t="n"/>
      <c r="K417" s="19" t="n"/>
      <c r="L417" s="228" t="n"/>
      <c r="M417" s="228" t="n"/>
      <c r="N417" s="228" t="n"/>
      <c r="O417" s="228" t="n"/>
      <c r="P417" s="228" t="n"/>
      <c r="Q417" s="281" t="n"/>
      <c r="R417" s="281" t="n"/>
      <c r="S417" s="228" t="n"/>
      <c r="T417" s="228" t="n"/>
      <c r="U417" s="228" t="n"/>
      <c r="V417" s="19" t="n"/>
      <c r="W417" s="19" t="n"/>
      <c r="X417" s="228" t="n"/>
      <c r="Y417" s="228" t="n"/>
      <c r="Z417" s="281" t="n"/>
      <c r="AA417" s="18" t="n"/>
      <c r="AB417" s="18" t="n"/>
      <c r="AC417" s="228" t="n"/>
    </row>
    <row r="418">
      <c r="A418" s="18" t="n"/>
      <c r="B418" s="18" t="n"/>
      <c r="C418" s="228" t="n"/>
      <c r="D418" s="228" t="n"/>
      <c r="E418" s="228" t="n"/>
      <c r="F418" s="228" t="n"/>
      <c r="G418" s="228" t="n"/>
      <c r="H418" s="228" t="n"/>
      <c r="I418" s="228" t="n"/>
      <c r="J418" s="228" t="n"/>
      <c r="K418" s="19" t="n"/>
      <c r="L418" s="228" t="n"/>
      <c r="M418" s="228" t="n"/>
      <c r="N418" s="228" t="n"/>
      <c r="O418" s="228" t="n"/>
      <c r="P418" s="228" t="n"/>
      <c r="Q418" s="281" t="n"/>
      <c r="R418" s="281" t="n"/>
      <c r="S418" s="228" t="n"/>
      <c r="T418" s="228" t="n"/>
      <c r="U418" s="228" t="n"/>
      <c r="V418" s="19" t="n"/>
      <c r="W418" s="19" t="n"/>
      <c r="X418" s="228" t="n"/>
      <c r="Y418" s="228" t="n"/>
      <c r="Z418" s="281" t="n"/>
      <c r="AA418" s="18" t="n"/>
      <c r="AB418" s="18" t="n"/>
      <c r="AC418" s="228" t="n"/>
    </row>
    <row r="419">
      <c r="A419" s="18" t="n"/>
      <c r="B419" s="18" t="n"/>
      <c r="C419" s="228" t="n"/>
      <c r="D419" s="228" t="n"/>
      <c r="E419" s="228" t="n"/>
      <c r="F419" s="228" t="n"/>
      <c r="G419" s="228" t="n"/>
      <c r="H419" s="228" t="n"/>
      <c r="I419" s="228" t="n"/>
      <c r="J419" s="228" t="n"/>
      <c r="K419" s="19" t="n"/>
      <c r="L419" s="228" t="n"/>
      <c r="M419" s="228" t="n"/>
      <c r="N419" s="228" t="n"/>
      <c r="O419" s="228" t="n"/>
      <c r="P419" s="228" t="n"/>
      <c r="Q419" s="281" t="n"/>
      <c r="R419" s="281" t="n"/>
      <c r="S419" s="228" t="n"/>
      <c r="T419" s="228" t="n"/>
      <c r="U419" s="228" t="n"/>
      <c r="V419" s="19" t="n"/>
      <c r="W419" s="19" t="n"/>
      <c r="X419" s="228" t="n"/>
      <c r="Y419" s="228" t="n"/>
      <c r="Z419" s="281" t="n"/>
      <c r="AA419" s="18" t="n"/>
      <c r="AB419" s="18" t="n"/>
      <c r="AC419" s="228" t="n"/>
    </row>
    <row r="420">
      <c r="A420" s="18" t="n"/>
      <c r="B420" s="18" t="n"/>
      <c r="C420" s="228" t="n"/>
      <c r="D420" s="228" t="n"/>
      <c r="E420" s="228" t="n"/>
      <c r="F420" s="228" t="n"/>
      <c r="G420" s="228" t="n"/>
      <c r="H420" s="228" t="n"/>
      <c r="I420" s="228" t="n"/>
      <c r="J420" s="228" t="n"/>
      <c r="K420" s="19" t="n"/>
      <c r="L420" s="228" t="n"/>
      <c r="M420" s="228" t="n"/>
      <c r="N420" s="228" t="n"/>
      <c r="O420" s="228" t="n"/>
      <c r="P420" s="228" t="n"/>
      <c r="Q420" s="281" t="n"/>
      <c r="R420" s="281" t="n"/>
      <c r="S420" s="228" t="n"/>
      <c r="T420" s="228" t="n"/>
      <c r="U420" s="228" t="n"/>
      <c r="V420" s="19" t="n"/>
      <c r="W420" s="19" t="n"/>
      <c r="X420" s="228" t="n"/>
      <c r="Y420" s="228" t="n"/>
      <c r="Z420" s="281" t="n"/>
      <c r="AA420" s="18" t="n"/>
      <c r="AB420" s="18" t="n"/>
      <c r="AC420" s="228" t="n"/>
    </row>
    <row r="421">
      <c r="A421" s="18" t="n"/>
      <c r="B421" s="18" t="n"/>
      <c r="C421" s="228" t="n"/>
      <c r="D421" s="228" t="n"/>
      <c r="E421" s="228" t="n"/>
      <c r="F421" s="228" t="n"/>
      <c r="G421" s="228" t="n"/>
      <c r="H421" s="228" t="n"/>
      <c r="I421" s="228" t="n"/>
      <c r="J421" s="228" t="n"/>
      <c r="K421" s="19" t="n"/>
      <c r="L421" s="228" t="n"/>
      <c r="M421" s="228" t="n"/>
      <c r="N421" s="228" t="n"/>
      <c r="O421" s="228" t="n"/>
      <c r="P421" s="228" t="n"/>
      <c r="Q421" s="281" t="n"/>
      <c r="R421" s="281" t="n"/>
      <c r="S421" s="228" t="n"/>
      <c r="T421" s="228" t="n"/>
      <c r="U421" s="228" t="n"/>
      <c r="V421" s="19" t="n"/>
      <c r="W421" s="19" t="n"/>
      <c r="X421" s="228" t="n"/>
      <c r="Y421" s="228" t="n"/>
      <c r="Z421" s="281" t="n"/>
      <c r="AA421" s="18" t="n"/>
      <c r="AB421" s="18" t="n"/>
      <c r="AC421" s="228" t="n"/>
    </row>
    <row r="422">
      <c r="A422" s="18" t="n"/>
      <c r="B422" s="18" t="n"/>
      <c r="C422" s="228" t="n"/>
      <c r="D422" s="228" t="n"/>
      <c r="E422" s="228" t="n"/>
      <c r="F422" s="228" t="n"/>
      <c r="G422" s="228" t="n"/>
      <c r="H422" s="228" t="n"/>
      <c r="I422" s="228" t="n"/>
      <c r="J422" s="228" t="n"/>
      <c r="K422" s="19" t="n"/>
      <c r="L422" s="228" t="n"/>
      <c r="M422" s="228" t="n"/>
      <c r="N422" s="228" t="n"/>
      <c r="O422" s="228" t="n"/>
      <c r="P422" s="228" t="n"/>
      <c r="Q422" s="281" t="n"/>
      <c r="R422" s="281" t="n"/>
      <c r="S422" s="228" t="n"/>
      <c r="T422" s="228" t="n"/>
      <c r="U422" s="228" t="n"/>
      <c r="V422" s="19" t="n"/>
      <c r="W422" s="19" t="n"/>
      <c r="X422" s="228" t="n"/>
      <c r="Y422" s="228" t="n"/>
      <c r="Z422" s="281" t="n"/>
      <c r="AA422" s="18" t="n"/>
      <c r="AB422" s="18" t="n"/>
      <c r="AC422" s="228" t="n"/>
    </row>
    <row r="423">
      <c r="A423" s="18" t="n"/>
      <c r="B423" s="18" t="n"/>
      <c r="C423" s="228" t="n"/>
      <c r="D423" s="228" t="n"/>
      <c r="E423" s="228" t="n"/>
      <c r="F423" s="228" t="n"/>
      <c r="G423" s="228" t="n"/>
      <c r="H423" s="228" t="n"/>
      <c r="I423" s="228" t="n"/>
      <c r="J423" s="228" t="n"/>
      <c r="K423" s="19" t="n"/>
      <c r="L423" s="228" t="n"/>
      <c r="M423" s="228" t="n"/>
      <c r="N423" s="228" t="n"/>
      <c r="O423" s="228" t="n"/>
      <c r="P423" s="228" t="n"/>
      <c r="Q423" s="281" t="n"/>
      <c r="R423" s="281" t="n"/>
      <c r="S423" s="228" t="n"/>
      <c r="T423" s="228" t="n"/>
      <c r="U423" s="228" t="n"/>
      <c r="V423" s="19" t="n"/>
      <c r="W423" s="19" t="n"/>
      <c r="X423" s="228" t="n"/>
      <c r="Y423" s="228" t="n"/>
      <c r="Z423" s="281" t="n"/>
      <c r="AA423" s="18" t="n"/>
      <c r="AB423" s="18" t="n"/>
      <c r="AC423" s="228" t="n"/>
    </row>
    <row r="424">
      <c r="A424" s="18" t="n"/>
      <c r="B424" s="18" t="n"/>
      <c r="C424" s="228" t="n"/>
      <c r="D424" s="228" t="n"/>
      <c r="E424" s="228" t="n"/>
      <c r="F424" s="228" t="n"/>
      <c r="G424" s="228" t="n"/>
      <c r="H424" s="228" t="n"/>
      <c r="I424" s="228" t="n"/>
      <c r="J424" s="228" t="n"/>
      <c r="K424" s="19" t="n"/>
      <c r="L424" s="228" t="n"/>
      <c r="M424" s="228" t="n"/>
      <c r="N424" s="228" t="n"/>
      <c r="O424" s="228" t="n"/>
      <c r="P424" s="228" t="n"/>
      <c r="Q424" s="281" t="n"/>
      <c r="R424" s="281" t="n"/>
      <c r="S424" s="228" t="n"/>
      <c r="T424" s="228" t="n"/>
      <c r="U424" s="228" t="n"/>
      <c r="V424" s="19" t="n"/>
      <c r="W424" s="19" t="n"/>
      <c r="X424" s="228" t="n"/>
      <c r="Y424" s="228" t="n"/>
      <c r="Z424" s="281" t="n"/>
      <c r="AA424" s="18" t="n"/>
      <c r="AB424" s="18" t="n"/>
      <c r="AC424" s="228" t="n"/>
    </row>
    <row r="425">
      <c r="A425" s="18" t="n"/>
      <c r="B425" s="18" t="n"/>
      <c r="C425" s="228" t="n"/>
      <c r="D425" s="228" t="n"/>
      <c r="E425" s="228" t="n"/>
      <c r="F425" s="228" t="n"/>
      <c r="G425" s="228" t="n"/>
      <c r="H425" s="228" t="n"/>
      <c r="I425" s="228" t="n"/>
      <c r="J425" s="228" t="n"/>
      <c r="K425" s="19" t="n"/>
      <c r="L425" s="228" t="n"/>
      <c r="M425" s="228" t="n"/>
      <c r="N425" s="228" t="n"/>
      <c r="O425" s="228" t="n"/>
      <c r="P425" s="228" t="n"/>
      <c r="Q425" s="281" t="n"/>
      <c r="R425" s="281" t="n"/>
      <c r="S425" s="228" t="n"/>
      <c r="T425" s="228" t="n"/>
      <c r="U425" s="228" t="n"/>
      <c r="V425" s="19" t="n"/>
      <c r="W425" s="19" t="n"/>
      <c r="X425" s="228" t="n"/>
      <c r="Y425" s="228" t="n"/>
      <c r="Z425" s="281" t="n"/>
      <c r="AA425" s="18" t="n"/>
      <c r="AB425" s="18" t="n"/>
      <c r="AC425" s="228" t="n"/>
    </row>
    <row r="426">
      <c r="A426" s="18" t="n"/>
      <c r="B426" s="18" t="n"/>
      <c r="C426" s="228" t="n"/>
      <c r="D426" s="228" t="n"/>
      <c r="E426" s="228" t="n"/>
      <c r="F426" s="228" t="n"/>
      <c r="G426" s="228" t="n"/>
      <c r="H426" s="228" t="n"/>
      <c r="I426" s="228" t="n"/>
      <c r="J426" s="228" t="n"/>
      <c r="K426" s="19" t="n"/>
      <c r="L426" s="228" t="n"/>
      <c r="M426" s="228" t="n"/>
      <c r="N426" s="228" t="n"/>
      <c r="O426" s="228" t="n"/>
      <c r="P426" s="228" t="n"/>
      <c r="Q426" s="281" t="n"/>
      <c r="R426" s="281" t="n"/>
      <c r="S426" s="228" t="n"/>
      <c r="T426" s="228" t="n"/>
      <c r="U426" s="228" t="n"/>
      <c r="V426" s="19" t="n"/>
      <c r="W426" s="19" t="n"/>
      <c r="X426" s="228" t="n"/>
      <c r="Y426" s="228" t="n"/>
      <c r="Z426" s="281" t="n"/>
      <c r="AA426" s="18" t="n"/>
      <c r="AB426" s="18" t="n"/>
      <c r="AC426" s="228" t="n"/>
    </row>
    <row r="427">
      <c r="A427" s="18" t="n"/>
      <c r="B427" s="18" t="n"/>
      <c r="C427" s="228" t="n"/>
      <c r="D427" s="228" t="n"/>
      <c r="E427" s="228" t="n"/>
      <c r="F427" s="228" t="n"/>
      <c r="G427" s="228" t="n"/>
      <c r="H427" s="228" t="n"/>
      <c r="I427" s="228" t="n"/>
      <c r="J427" s="228" t="n"/>
      <c r="K427" s="19" t="n"/>
      <c r="L427" s="228" t="n"/>
      <c r="M427" s="228" t="n"/>
      <c r="N427" s="228" t="n"/>
      <c r="O427" s="228" t="n"/>
      <c r="P427" s="228" t="n"/>
      <c r="Q427" s="281" t="n"/>
      <c r="R427" s="281" t="n"/>
      <c r="S427" s="228" t="n"/>
      <c r="T427" s="228" t="n"/>
      <c r="U427" s="228" t="n"/>
      <c r="V427" s="19" t="n"/>
      <c r="W427" s="19" t="n"/>
      <c r="X427" s="228" t="n"/>
      <c r="Y427" s="228" t="n"/>
      <c r="Z427" s="281" t="n"/>
      <c r="AA427" s="18" t="n"/>
      <c r="AB427" s="18" t="n"/>
      <c r="AC427" s="228" t="n"/>
    </row>
    <row r="428">
      <c r="A428" s="18" t="n"/>
      <c r="B428" s="18" t="n"/>
      <c r="C428" s="228" t="n"/>
      <c r="D428" s="228" t="n"/>
      <c r="E428" s="228" t="n"/>
      <c r="F428" s="228" t="n"/>
      <c r="G428" s="228" t="n"/>
      <c r="H428" s="228" t="n"/>
      <c r="I428" s="228" t="n"/>
      <c r="J428" s="228" t="n"/>
      <c r="K428" s="19" t="n"/>
      <c r="L428" s="228" t="n"/>
      <c r="M428" s="228" t="n"/>
      <c r="N428" s="228" t="n"/>
      <c r="O428" s="228" t="n"/>
      <c r="P428" s="228" t="n"/>
      <c r="Q428" s="281" t="n"/>
      <c r="R428" s="281" t="n"/>
      <c r="S428" s="228" t="n"/>
      <c r="T428" s="228" t="n"/>
      <c r="U428" s="228" t="n"/>
      <c r="V428" s="19" t="n"/>
      <c r="W428" s="19" t="n"/>
      <c r="X428" s="228" t="n"/>
      <c r="Y428" s="228" t="n"/>
      <c r="Z428" s="281" t="n"/>
      <c r="AA428" s="18" t="n"/>
      <c r="AB428" s="18" t="n"/>
      <c r="AC428" s="228" t="n"/>
    </row>
    <row r="429">
      <c r="A429" s="18" t="n"/>
      <c r="B429" s="18" t="n"/>
      <c r="C429" s="228" t="n"/>
      <c r="D429" s="228" t="n"/>
      <c r="E429" s="228" t="n"/>
      <c r="F429" s="228" t="n"/>
      <c r="G429" s="228" t="n"/>
      <c r="H429" s="228" t="n"/>
      <c r="I429" s="228" t="n"/>
      <c r="J429" s="228" t="n"/>
      <c r="K429" s="19" t="n"/>
      <c r="L429" s="228" t="n"/>
      <c r="M429" s="228" t="n"/>
      <c r="N429" s="228" t="n"/>
      <c r="O429" s="228" t="n"/>
      <c r="P429" s="228" t="n"/>
      <c r="Q429" s="281" t="n"/>
      <c r="R429" s="281" t="n"/>
      <c r="S429" s="228" t="n"/>
      <c r="T429" s="228" t="n"/>
      <c r="U429" s="228" t="n"/>
      <c r="V429" s="19" t="n"/>
      <c r="W429" s="19" t="n"/>
      <c r="X429" s="228" t="n"/>
      <c r="Y429" s="228" t="n"/>
      <c r="Z429" s="281" t="n"/>
      <c r="AA429" s="18" t="n"/>
      <c r="AB429" s="18" t="n"/>
      <c r="AC429" s="228" t="n"/>
    </row>
    <row r="430">
      <c r="A430" s="18" t="n"/>
      <c r="B430" s="18" t="n"/>
      <c r="C430" s="228" t="n"/>
      <c r="D430" s="228" t="n"/>
      <c r="E430" s="228" t="n"/>
      <c r="F430" s="228" t="n"/>
      <c r="G430" s="228" t="n"/>
      <c r="H430" s="228" t="n"/>
      <c r="I430" s="228" t="n"/>
      <c r="J430" s="228" t="n"/>
      <c r="K430" s="19" t="n"/>
      <c r="L430" s="228" t="n"/>
      <c r="M430" s="228" t="n"/>
      <c r="N430" s="228" t="n"/>
      <c r="O430" s="228" t="n"/>
      <c r="P430" s="228" t="n"/>
      <c r="Q430" s="281" t="n"/>
      <c r="R430" s="281" t="n"/>
      <c r="S430" s="228" t="n"/>
      <c r="T430" s="228" t="n"/>
      <c r="U430" s="228" t="n"/>
      <c r="V430" s="19" t="n"/>
      <c r="W430" s="19" t="n"/>
      <c r="X430" s="228" t="n"/>
      <c r="Y430" s="228" t="n"/>
      <c r="Z430" s="281" t="n"/>
      <c r="AA430" s="18" t="n"/>
      <c r="AB430" s="18" t="n"/>
      <c r="AC430" s="228" t="n"/>
    </row>
    <row r="431">
      <c r="A431" s="18" t="n"/>
      <c r="B431" s="18" t="n"/>
      <c r="C431" s="228" t="n"/>
      <c r="D431" s="228" t="n"/>
      <c r="E431" s="228" t="n"/>
      <c r="F431" s="228" t="n"/>
      <c r="G431" s="228" t="n"/>
      <c r="H431" s="228" t="n"/>
      <c r="I431" s="228" t="n"/>
      <c r="J431" s="228" t="n"/>
      <c r="K431" s="19" t="n"/>
      <c r="L431" s="228" t="n"/>
      <c r="M431" s="228" t="n"/>
      <c r="N431" s="228" t="n"/>
      <c r="O431" s="228" t="n"/>
      <c r="P431" s="228" t="n"/>
      <c r="Q431" s="281" t="n"/>
      <c r="R431" s="281" t="n"/>
      <c r="S431" s="228" t="n"/>
      <c r="T431" s="228" t="n"/>
      <c r="U431" s="228" t="n"/>
      <c r="V431" s="19" t="n"/>
      <c r="W431" s="19" t="n"/>
      <c r="X431" s="228" t="n"/>
      <c r="Y431" s="228" t="n"/>
      <c r="Z431" s="281" t="n"/>
      <c r="AA431" s="18" t="n"/>
      <c r="AB431" s="18" t="n"/>
      <c r="AC431" s="228" t="n"/>
    </row>
    <row r="432">
      <c r="A432" s="18" t="n"/>
      <c r="B432" s="18" t="n"/>
      <c r="C432" s="228" t="n"/>
      <c r="D432" s="228" t="n"/>
      <c r="E432" s="228" t="n"/>
      <c r="F432" s="228" t="n"/>
      <c r="G432" s="228" t="n"/>
      <c r="H432" s="228" t="n"/>
      <c r="I432" s="228" t="n"/>
      <c r="J432" s="228" t="n"/>
      <c r="K432" s="19" t="n"/>
      <c r="L432" s="228" t="n"/>
      <c r="M432" s="228" t="n"/>
      <c r="N432" s="228" t="n"/>
      <c r="O432" s="228" t="n"/>
      <c r="P432" s="228" t="n"/>
      <c r="Q432" s="281" t="n"/>
      <c r="R432" s="281" t="n"/>
      <c r="S432" s="228" t="n"/>
      <c r="T432" s="228" t="n"/>
      <c r="U432" s="228" t="n"/>
      <c r="V432" s="19" t="n"/>
      <c r="W432" s="19" t="n"/>
      <c r="X432" s="228" t="n"/>
      <c r="Y432" s="228" t="n"/>
      <c r="Z432" s="281" t="n"/>
      <c r="AA432" s="18" t="n"/>
      <c r="AB432" s="18" t="n"/>
      <c r="AC432" s="228" t="n"/>
    </row>
    <row r="433">
      <c r="A433" s="18" t="n"/>
      <c r="B433" s="18" t="n"/>
      <c r="C433" s="228" t="n"/>
      <c r="D433" s="228" t="n"/>
      <c r="E433" s="228" t="n"/>
      <c r="F433" s="228" t="n"/>
      <c r="G433" s="228" t="n"/>
      <c r="H433" s="228" t="n"/>
      <c r="I433" s="228" t="n"/>
      <c r="J433" s="228" t="n"/>
      <c r="K433" s="19" t="n"/>
      <c r="L433" s="228" t="n"/>
      <c r="M433" s="228" t="n"/>
      <c r="N433" s="228" t="n"/>
      <c r="O433" s="228" t="n"/>
      <c r="P433" s="228" t="n"/>
      <c r="Q433" s="281" t="n"/>
      <c r="R433" s="281" t="n"/>
      <c r="S433" s="228" t="n"/>
      <c r="T433" s="228" t="n"/>
      <c r="U433" s="228" t="n"/>
      <c r="V433" s="19" t="n"/>
      <c r="W433" s="19" t="n"/>
      <c r="X433" s="228" t="n"/>
      <c r="Y433" s="228" t="n"/>
      <c r="Z433" s="281" t="n"/>
      <c r="AA433" s="18" t="n"/>
      <c r="AB433" s="18" t="n"/>
      <c r="AC433" s="228" t="n"/>
    </row>
    <row r="434">
      <c r="A434" s="18" t="n"/>
      <c r="B434" s="18" t="n"/>
      <c r="C434" s="228" t="n"/>
      <c r="D434" s="228" t="n"/>
      <c r="E434" s="228" t="n"/>
      <c r="F434" s="228" t="n"/>
      <c r="G434" s="228" t="n"/>
      <c r="H434" s="228" t="n"/>
      <c r="I434" s="228" t="n"/>
      <c r="J434" s="228" t="n"/>
      <c r="K434" s="19" t="n"/>
      <c r="L434" s="228" t="n"/>
      <c r="M434" s="228" t="n"/>
      <c r="N434" s="228" t="n"/>
      <c r="O434" s="228" t="n"/>
      <c r="P434" s="228" t="n"/>
      <c r="Q434" s="281" t="n"/>
      <c r="R434" s="281" t="n"/>
      <c r="S434" s="228" t="n"/>
      <c r="T434" s="228" t="n"/>
      <c r="U434" s="228" t="n"/>
      <c r="V434" s="19" t="n"/>
      <c r="W434" s="19" t="n"/>
      <c r="X434" s="228" t="n"/>
      <c r="Y434" s="228" t="n"/>
      <c r="Z434" s="281" t="n"/>
      <c r="AA434" s="18" t="n"/>
      <c r="AB434" s="18" t="n"/>
      <c r="AC434" s="228" t="n"/>
    </row>
    <row r="435">
      <c r="A435" s="18" t="n"/>
      <c r="B435" s="18" t="n"/>
      <c r="C435" s="228" t="n"/>
      <c r="D435" s="228" t="n"/>
      <c r="E435" s="228" t="n"/>
      <c r="F435" s="228" t="n"/>
      <c r="G435" s="228" t="n"/>
      <c r="H435" s="228" t="n"/>
      <c r="I435" s="228" t="n"/>
      <c r="J435" s="228" t="n"/>
      <c r="K435" s="19" t="n"/>
      <c r="L435" s="228" t="n"/>
      <c r="M435" s="228" t="n"/>
      <c r="N435" s="228" t="n"/>
      <c r="O435" s="228" t="n"/>
      <c r="P435" s="228" t="n"/>
      <c r="Q435" s="281" t="n"/>
      <c r="R435" s="281" t="n"/>
      <c r="S435" s="228" t="n"/>
      <c r="T435" s="228" t="n"/>
      <c r="U435" s="228" t="n"/>
      <c r="V435" s="19" t="n"/>
      <c r="W435" s="19" t="n"/>
      <c r="X435" s="228" t="n"/>
      <c r="Y435" s="228" t="n"/>
      <c r="Z435" s="281" t="n"/>
      <c r="AA435" s="18" t="n"/>
      <c r="AB435" s="18" t="n"/>
      <c r="AC435" s="228" t="n"/>
    </row>
    <row r="436">
      <c r="A436" s="18" t="n"/>
      <c r="B436" s="18" t="n"/>
      <c r="C436" s="228" t="n"/>
      <c r="D436" s="228" t="n"/>
      <c r="E436" s="228" t="n"/>
      <c r="F436" s="228" t="n"/>
      <c r="G436" s="228" t="n"/>
      <c r="H436" s="228" t="n"/>
      <c r="I436" s="228" t="n"/>
      <c r="J436" s="228" t="n"/>
      <c r="K436" s="19" t="n"/>
      <c r="L436" s="228" t="n"/>
      <c r="M436" s="228" t="n"/>
      <c r="N436" s="228" t="n"/>
      <c r="O436" s="228" t="n"/>
      <c r="P436" s="228" t="n"/>
      <c r="Q436" s="281" t="n"/>
      <c r="R436" s="281" t="n"/>
      <c r="S436" s="228" t="n"/>
      <c r="T436" s="228" t="n"/>
      <c r="U436" s="228" t="n"/>
      <c r="V436" s="19" t="n"/>
      <c r="W436" s="19" t="n"/>
      <c r="X436" s="228" t="n"/>
      <c r="Y436" s="228" t="n"/>
      <c r="Z436" s="281" t="n"/>
      <c r="AA436" s="18" t="n"/>
      <c r="AB436" s="18" t="n"/>
      <c r="AC436" s="228" t="n"/>
    </row>
    <row r="437">
      <c r="A437" s="18" t="n"/>
      <c r="B437" s="18" t="n"/>
      <c r="C437" s="228" t="n"/>
      <c r="D437" s="228" t="n"/>
      <c r="E437" s="228" t="n"/>
      <c r="F437" s="228" t="n"/>
      <c r="G437" s="228" t="n"/>
      <c r="H437" s="228" t="n"/>
      <c r="I437" s="228" t="n"/>
      <c r="J437" s="228" t="n"/>
      <c r="K437" s="19" t="n"/>
      <c r="L437" s="228" t="n"/>
      <c r="M437" s="228" t="n"/>
      <c r="N437" s="228" t="n"/>
      <c r="O437" s="228" t="n"/>
      <c r="P437" s="228" t="n"/>
      <c r="Q437" s="281" t="n"/>
      <c r="R437" s="281" t="n"/>
      <c r="S437" s="228" t="n"/>
      <c r="T437" s="228" t="n"/>
      <c r="U437" s="228" t="n"/>
      <c r="V437" s="19" t="n"/>
      <c r="W437" s="19" t="n"/>
      <c r="X437" s="228" t="n"/>
      <c r="Y437" s="228" t="n"/>
      <c r="Z437" s="281" t="n"/>
      <c r="AA437" s="18" t="n"/>
      <c r="AB437" s="18" t="n"/>
      <c r="AC437" s="228" t="n"/>
    </row>
    <row r="438">
      <c r="A438" s="18" t="n"/>
      <c r="B438" s="18" t="n"/>
      <c r="C438" s="228" t="n"/>
      <c r="D438" s="228" t="n"/>
      <c r="E438" s="228" t="n"/>
      <c r="F438" s="228" t="n"/>
      <c r="G438" s="228" t="n"/>
      <c r="H438" s="228" t="n"/>
      <c r="I438" s="228" t="n"/>
      <c r="J438" s="228" t="n"/>
      <c r="K438" s="19" t="n"/>
      <c r="L438" s="228" t="n"/>
      <c r="M438" s="228" t="n"/>
      <c r="N438" s="228" t="n"/>
      <c r="O438" s="228" t="n"/>
      <c r="P438" s="228" t="n"/>
      <c r="Q438" s="281" t="n"/>
      <c r="R438" s="281" t="n"/>
      <c r="S438" s="228" t="n"/>
      <c r="T438" s="228" t="n"/>
      <c r="U438" s="228" t="n"/>
      <c r="V438" s="19" t="n"/>
      <c r="W438" s="19" t="n"/>
      <c r="X438" s="228" t="n"/>
      <c r="Y438" s="228" t="n"/>
      <c r="Z438" s="281" t="n"/>
      <c r="AA438" s="18" t="n"/>
      <c r="AB438" s="18" t="n"/>
      <c r="AC438" s="228" t="n"/>
    </row>
    <row r="439">
      <c r="A439" s="18" t="n"/>
      <c r="B439" s="18" t="n"/>
      <c r="C439" s="228" t="n"/>
      <c r="D439" s="228" t="n"/>
      <c r="E439" s="228" t="n"/>
      <c r="F439" s="228" t="n"/>
      <c r="G439" s="228" t="n"/>
      <c r="H439" s="228" t="n"/>
      <c r="I439" s="228" t="n"/>
      <c r="J439" s="228" t="n"/>
      <c r="K439" s="19" t="n"/>
      <c r="L439" s="228" t="n"/>
      <c r="M439" s="228" t="n"/>
      <c r="N439" s="228" t="n"/>
      <c r="O439" s="228" t="n"/>
      <c r="P439" s="228" t="n"/>
      <c r="Q439" s="281" t="n"/>
      <c r="R439" s="281" t="n"/>
      <c r="S439" s="228" t="n"/>
      <c r="T439" s="228" t="n"/>
      <c r="U439" s="228" t="n"/>
      <c r="V439" s="19" t="n"/>
      <c r="W439" s="19" t="n"/>
      <c r="X439" s="228" t="n"/>
      <c r="Y439" s="228" t="n"/>
      <c r="Z439" s="281" t="n"/>
      <c r="AA439" s="18" t="n"/>
      <c r="AB439" s="18" t="n"/>
      <c r="AC439" s="228" t="n"/>
    </row>
    <row r="440">
      <c r="A440" s="18" t="n"/>
      <c r="B440" s="18" t="n"/>
      <c r="C440" s="228" t="n"/>
      <c r="D440" s="228" t="n"/>
      <c r="E440" s="228" t="n"/>
      <c r="F440" s="228" t="n"/>
      <c r="G440" s="228" t="n"/>
      <c r="H440" s="228" t="n"/>
      <c r="I440" s="228" t="n"/>
      <c r="J440" s="228" t="n"/>
      <c r="K440" s="19" t="n"/>
      <c r="L440" s="228" t="n"/>
      <c r="M440" s="228" t="n"/>
      <c r="N440" s="228" t="n"/>
      <c r="O440" s="228" t="n"/>
      <c r="P440" s="228" t="n"/>
      <c r="Q440" s="281" t="n"/>
      <c r="R440" s="281" t="n"/>
      <c r="S440" s="228" t="n"/>
      <c r="T440" s="228" t="n"/>
      <c r="U440" s="228" t="n"/>
      <c r="V440" s="19" t="n"/>
      <c r="W440" s="19" t="n"/>
      <c r="X440" s="228" t="n"/>
      <c r="Y440" s="228" t="n"/>
      <c r="Z440" s="281" t="n"/>
      <c r="AA440" s="18" t="n"/>
      <c r="AB440" s="18" t="n"/>
      <c r="AC440" s="228" t="n"/>
    </row>
    <row r="441">
      <c r="A441" s="18" t="n"/>
      <c r="B441" s="18" t="n"/>
      <c r="C441" s="228" t="n"/>
      <c r="D441" s="228" t="n"/>
      <c r="E441" s="228" t="n"/>
      <c r="F441" s="228" t="n"/>
      <c r="G441" s="228" t="n"/>
      <c r="H441" s="228" t="n"/>
      <c r="I441" s="228" t="n"/>
      <c r="J441" s="228" t="n"/>
      <c r="K441" s="19" t="n"/>
      <c r="L441" s="228" t="n"/>
      <c r="M441" s="228" t="n"/>
      <c r="N441" s="228" t="n"/>
      <c r="O441" s="228" t="n"/>
      <c r="P441" s="228" t="n"/>
      <c r="Q441" s="281" t="n"/>
      <c r="R441" s="281" t="n"/>
      <c r="S441" s="228" t="n"/>
      <c r="T441" s="228" t="n"/>
      <c r="U441" s="228" t="n"/>
      <c r="V441" s="19" t="n"/>
      <c r="W441" s="19" t="n"/>
      <c r="X441" s="228" t="n"/>
      <c r="Y441" s="228" t="n"/>
      <c r="Z441" s="281" t="n"/>
      <c r="AA441" s="18" t="n"/>
      <c r="AB441" s="18" t="n"/>
      <c r="AC441" s="228" t="n"/>
    </row>
    <row r="442">
      <c r="A442" s="18" t="n"/>
      <c r="B442" s="18" t="n"/>
      <c r="C442" s="228" t="n"/>
      <c r="D442" s="228" t="n"/>
      <c r="E442" s="228" t="n"/>
      <c r="F442" s="228" t="n"/>
      <c r="G442" s="228" t="n"/>
      <c r="H442" s="228" t="n"/>
      <c r="I442" s="228" t="n"/>
      <c r="J442" s="228" t="n"/>
      <c r="K442" s="19" t="n"/>
      <c r="L442" s="228" t="n"/>
      <c r="M442" s="228" t="n"/>
      <c r="N442" s="228" t="n"/>
      <c r="O442" s="228" t="n"/>
      <c r="P442" s="228" t="n"/>
      <c r="Q442" s="281" t="n"/>
      <c r="R442" s="281" t="n"/>
      <c r="S442" s="228" t="n"/>
      <c r="T442" s="228" t="n"/>
      <c r="U442" s="228" t="n"/>
      <c r="V442" s="19" t="n"/>
      <c r="W442" s="19" t="n"/>
      <c r="X442" s="228" t="n"/>
      <c r="Y442" s="228" t="n"/>
      <c r="Z442" s="281" t="n"/>
      <c r="AA442" s="18" t="n"/>
      <c r="AB442" s="18" t="n"/>
      <c r="AC442" s="228" t="n"/>
    </row>
    <row r="443">
      <c r="A443" s="18" t="n"/>
      <c r="B443" s="18" t="n"/>
      <c r="C443" s="228" t="n"/>
      <c r="D443" s="228" t="n"/>
      <c r="E443" s="228" t="n"/>
      <c r="F443" s="228" t="n"/>
      <c r="G443" s="228" t="n"/>
      <c r="H443" s="228" t="n"/>
      <c r="I443" s="228" t="n"/>
      <c r="J443" s="228" t="n"/>
      <c r="K443" s="19" t="n"/>
      <c r="L443" s="228" t="n"/>
      <c r="M443" s="228" t="n"/>
      <c r="N443" s="228" t="n"/>
      <c r="O443" s="228" t="n"/>
      <c r="P443" s="228" t="n"/>
      <c r="Q443" s="281" t="n"/>
      <c r="R443" s="281" t="n"/>
      <c r="S443" s="228" t="n"/>
      <c r="T443" s="228" t="n"/>
      <c r="U443" s="228" t="n"/>
      <c r="V443" s="19" t="n"/>
      <c r="W443" s="19" t="n"/>
      <c r="X443" s="228" t="n"/>
      <c r="Y443" s="228" t="n"/>
      <c r="Z443" s="281" t="n"/>
      <c r="AA443" s="18" t="n"/>
      <c r="AB443" s="18" t="n"/>
      <c r="AC443" s="228" t="n"/>
    </row>
    <row r="444">
      <c r="A444" s="18" t="n"/>
      <c r="B444" s="18" t="n"/>
      <c r="C444" s="228" t="n"/>
      <c r="D444" s="228" t="n"/>
      <c r="E444" s="228" t="n"/>
      <c r="F444" s="228" t="n"/>
      <c r="G444" s="228" t="n"/>
      <c r="H444" s="228" t="n"/>
      <c r="I444" s="228" t="n"/>
      <c r="J444" s="228" t="n"/>
      <c r="K444" s="19" t="n"/>
      <c r="L444" s="228" t="n"/>
      <c r="M444" s="228" t="n"/>
      <c r="N444" s="228" t="n"/>
      <c r="O444" s="228" t="n"/>
      <c r="P444" s="228" t="n"/>
      <c r="Q444" s="281" t="n"/>
      <c r="R444" s="281" t="n"/>
      <c r="S444" s="228" t="n"/>
      <c r="T444" s="228" t="n"/>
      <c r="U444" s="228" t="n"/>
      <c r="V444" s="19" t="n"/>
      <c r="W444" s="19" t="n"/>
      <c r="X444" s="228" t="n"/>
      <c r="Y444" s="228" t="n"/>
      <c r="Z444" s="281" t="n"/>
      <c r="AA444" s="18" t="n"/>
      <c r="AB444" s="18" t="n"/>
      <c r="AC444" s="228" t="n"/>
    </row>
    <row r="445">
      <c r="A445" s="18" t="n"/>
      <c r="B445" s="18" t="n"/>
      <c r="C445" s="228" t="n"/>
      <c r="D445" s="228" t="n"/>
      <c r="E445" s="228" t="n"/>
      <c r="F445" s="228" t="n"/>
      <c r="G445" s="228" t="n"/>
      <c r="H445" s="228" t="n"/>
      <c r="I445" s="228" t="n"/>
      <c r="J445" s="228" t="n"/>
      <c r="K445" s="19" t="n"/>
      <c r="L445" s="228" t="n"/>
      <c r="M445" s="228" t="n"/>
      <c r="N445" s="228" t="n"/>
      <c r="O445" s="228" t="n"/>
      <c r="P445" s="228" t="n"/>
      <c r="Q445" s="281" t="n"/>
      <c r="R445" s="281" t="n"/>
      <c r="S445" s="228" t="n"/>
      <c r="T445" s="228" t="n"/>
      <c r="U445" s="228" t="n"/>
      <c r="V445" s="19" t="n"/>
      <c r="W445" s="19" t="n"/>
      <c r="X445" s="228" t="n"/>
      <c r="Y445" s="228" t="n"/>
      <c r="Z445" s="281" t="n"/>
      <c r="AA445" s="18" t="n"/>
      <c r="AB445" s="18" t="n"/>
      <c r="AC445" s="228" t="n"/>
    </row>
    <row r="446">
      <c r="A446" s="18" t="n"/>
      <c r="B446" s="18" t="n"/>
      <c r="C446" s="228" t="n"/>
      <c r="D446" s="228" t="n"/>
      <c r="E446" s="228" t="n"/>
      <c r="F446" s="228" t="n"/>
      <c r="G446" s="228" t="n"/>
      <c r="H446" s="228" t="n"/>
      <c r="I446" s="228" t="n"/>
      <c r="J446" s="228" t="n"/>
      <c r="K446" s="19" t="n"/>
      <c r="L446" s="228" t="n"/>
      <c r="M446" s="228" t="n"/>
      <c r="N446" s="228" t="n"/>
      <c r="O446" s="228" t="n"/>
      <c r="P446" s="228" t="n"/>
      <c r="Q446" s="281" t="n"/>
      <c r="R446" s="281" t="n"/>
      <c r="S446" s="228" t="n"/>
      <c r="T446" s="228" t="n"/>
      <c r="U446" s="228" t="n"/>
      <c r="V446" s="19" t="n"/>
      <c r="W446" s="19" t="n"/>
      <c r="X446" s="228" t="n"/>
      <c r="Y446" s="228" t="n"/>
      <c r="Z446" s="281" t="n"/>
      <c r="AA446" s="18" t="n"/>
      <c r="AB446" s="18" t="n"/>
      <c r="AC446" s="228" t="n"/>
    </row>
    <row r="447">
      <c r="A447" s="18" t="n"/>
      <c r="B447" s="18" t="n"/>
      <c r="C447" s="228" t="n"/>
      <c r="D447" s="228" t="n"/>
      <c r="E447" s="228" t="n"/>
      <c r="F447" s="228" t="n"/>
      <c r="G447" s="228" t="n"/>
      <c r="H447" s="228" t="n"/>
      <c r="I447" s="228" t="n"/>
      <c r="J447" s="228" t="n"/>
      <c r="K447" s="19" t="n"/>
      <c r="L447" s="228" t="n"/>
      <c r="M447" s="228" t="n"/>
      <c r="N447" s="228" t="n"/>
      <c r="O447" s="228" t="n"/>
      <c r="P447" s="228" t="n"/>
      <c r="Q447" s="281" t="n"/>
      <c r="R447" s="281" t="n"/>
      <c r="S447" s="228" t="n"/>
      <c r="T447" s="228" t="n"/>
      <c r="U447" s="228" t="n"/>
      <c r="V447" s="19" t="n"/>
      <c r="W447" s="19" t="n"/>
      <c r="X447" s="228" t="n"/>
      <c r="Y447" s="228" t="n"/>
      <c r="Z447" s="281" t="n"/>
      <c r="AA447" s="18" t="n"/>
      <c r="AB447" s="18" t="n"/>
      <c r="AC447" s="228" t="n"/>
    </row>
    <row r="448">
      <c r="A448" s="18" t="n"/>
      <c r="B448" s="18" t="n"/>
      <c r="C448" s="228" t="n"/>
      <c r="D448" s="228" t="n"/>
      <c r="E448" s="228" t="n"/>
      <c r="F448" s="228" t="n"/>
      <c r="G448" s="228" t="n"/>
      <c r="H448" s="228" t="n"/>
      <c r="I448" s="228" t="n"/>
      <c r="J448" s="228" t="n"/>
      <c r="K448" s="19" t="n"/>
      <c r="L448" s="228" t="n"/>
      <c r="M448" s="228" t="n"/>
      <c r="N448" s="228" t="n"/>
      <c r="O448" s="228" t="n"/>
      <c r="P448" s="228" t="n"/>
      <c r="Q448" s="281" t="n"/>
      <c r="R448" s="281" t="n"/>
      <c r="S448" s="228" t="n"/>
      <c r="T448" s="228" t="n"/>
      <c r="U448" s="228" t="n"/>
      <c r="V448" s="19" t="n"/>
      <c r="W448" s="19" t="n"/>
      <c r="X448" s="228" t="n"/>
      <c r="Y448" s="228" t="n"/>
      <c r="Z448" s="281" t="n"/>
      <c r="AA448" s="18" t="n"/>
      <c r="AB448" s="18" t="n"/>
      <c r="AC448" s="228" t="n"/>
    </row>
    <row r="449">
      <c r="A449" s="18" t="n"/>
      <c r="B449" s="18" t="n"/>
      <c r="C449" s="228" t="n"/>
      <c r="D449" s="228" t="n"/>
      <c r="E449" s="228" t="n"/>
      <c r="F449" s="228" t="n"/>
      <c r="G449" s="228" t="n"/>
      <c r="H449" s="228" t="n"/>
      <c r="I449" s="228" t="n"/>
      <c r="J449" s="228" t="n"/>
      <c r="K449" s="19" t="n"/>
      <c r="L449" s="228" t="n"/>
      <c r="M449" s="228" t="n"/>
      <c r="N449" s="228" t="n"/>
      <c r="O449" s="228" t="n"/>
      <c r="P449" s="228" t="n"/>
      <c r="Q449" s="281" t="n"/>
      <c r="R449" s="281" t="n"/>
      <c r="S449" s="228" t="n"/>
      <c r="T449" s="228" t="n"/>
      <c r="U449" s="228" t="n"/>
      <c r="V449" s="19" t="n"/>
      <c r="W449" s="19" t="n"/>
      <c r="X449" s="228" t="n"/>
      <c r="Y449" s="228" t="n"/>
      <c r="Z449" s="281" t="n"/>
      <c r="AA449" s="18" t="n"/>
      <c r="AB449" s="18" t="n"/>
      <c r="AC449" s="228" t="n"/>
    </row>
    <row r="450">
      <c r="A450" s="18" t="n"/>
      <c r="B450" s="18" t="n"/>
      <c r="C450" s="228" t="n"/>
      <c r="D450" s="228" t="n"/>
      <c r="E450" s="228" t="n"/>
      <c r="F450" s="228" t="n"/>
      <c r="G450" s="228" t="n"/>
      <c r="H450" s="228" t="n"/>
      <c r="I450" s="228" t="n"/>
      <c r="J450" s="228" t="n"/>
      <c r="K450" s="19" t="n"/>
      <c r="L450" s="228" t="n"/>
      <c r="M450" s="228" t="n"/>
      <c r="N450" s="228" t="n"/>
      <c r="O450" s="228" t="n"/>
      <c r="P450" s="228" t="n"/>
      <c r="Q450" s="281" t="n"/>
      <c r="R450" s="281" t="n"/>
      <c r="S450" s="228" t="n"/>
      <c r="T450" s="228" t="n"/>
      <c r="U450" s="228" t="n"/>
      <c r="V450" s="19" t="n"/>
      <c r="W450" s="19" t="n"/>
      <c r="X450" s="228" t="n"/>
      <c r="Y450" s="228" t="n"/>
      <c r="Z450" s="281" t="n"/>
      <c r="AA450" s="18" t="n"/>
      <c r="AB450" s="18" t="n"/>
      <c r="AC450" s="228" t="n"/>
    </row>
    <row r="451">
      <c r="A451" s="18" t="n"/>
      <c r="B451" s="18" t="n"/>
      <c r="C451" s="228" t="n"/>
      <c r="D451" s="228" t="n"/>
      <c r="E451" s="228" t="n"/>
      <c r="F451" s="228" t="n"/>
      <c r="G451" s="228" t="n"/>
      <c r="H451" s="228" t="n"/>
      <c r="I451" s="228" t="n"/>
      <c r="J451" s="228" t="n"/>
      <c r="K451" s="19" t="n"/>
      <c r="L451" s="228" t="n"/>
      <c r="M451" s="228" t="n"/>
      <c r="N451" s="228" t="n"/>
      <c r="O451" s="228" t="n"/>
      <c r="P451" s="228" t="n"/>
      <c r="Q451" s="281" t="n"/>
      <c r="R451" s="281" t="n"/>
      <c r="S451" s="228" t="n"/>
      <c r="T451" s="228" t="n"/>
      <c r="U451" s="228" t="n"/>
      <c r="V451" s="19" t="n"/>
      <c r="W451" s="19" t="n"/>
      <c r="X451" s="228" t="n"/>
      <c r="Y451" s="228" t="n"/>
      <c r="Z451" s="281" t="n"/>
      <c r="AA451" s="18" t="n"/>
      <c r="AB451" s="18" t="n"/>
      <c r="AC451" s="228" t="n"/>
    </row>
    <row r="452">
      <c r="A452" s="18" t="n"/>
      <c r="B452" s="18" t="n"/>
      <c r="C452" s="228" t="n"/>
      <c r="D452" s="228" t="n"/>
      <c r="E452" s="228" t="n"/>
      <c r="F452" s="228" t="n"/>
      <c r="G452" s="228" t="n"/>
      <c r="H452" s="228" t="n"/>
      <c r="I452" s="228" t="n"/>
      <c r="J452" s="228" t="n"/>
      <c r="K452" s="19" t="n"/>
      <c r="L452" s="228" t="n"/>
      <c r="M452" s="228" t="n"/>
      <c r="N452" s="228" t="n"/>
      <c r="O452" s="228" t="n"/>
      <c r="P452" s="228" t="n"/>
      <c r="Q452" s="281" t="n"/>
      <c r="R452" s="281" t="n"/>
      <c r="S452" s="228" t="n"/>
      <c r="T452" s="228" t="n"/>
      <c r="U452" s="228" t="n"/>
      <c r="V452" s="19" t="n"/>
      <c r="W452" s="19" t="n"/>
      <c r="X452" s="228" t="n"/>
      <c r="Y452" s="228" t="n"/>
      <c r="Z452" s="281" t="n"/>
      <c r="AA452" s="18" t="n"/>
      <c r="AB452" s="18" t="n"/>
      <c r="AC452" s="228" t="n"/>
    </row>
    <row r="453">
      <c r="A453" s="18" t="n"/>
      <c r="B453" s="18" t="n"/>
      <c r="C453" s="228" t="n"/>
      <c r="D453" s="228" t="n"/>
      <c r="E453" s="228" t="n"/>
      <c r="F453" s="228" t="n"/>
      <c r="G453" s="228" t="n"/>
      <c r="H453" s="228" t="n"/>
      <c r="I453" s="228" t="n"/>
      <c r="J453" s="228" t="n"/>
      <c r="K453" s="19" t="n"/>
      <c r="L453" s="228" t="n"/>
      <c r="M453" s="228" t="n"/>
      <c r="N453" s="228" t="n"/>
      <c r="O453" s="228" t="n"/>
      <c r="P453" s="228" t="n"/>
      <c r="Q453" s="281" t="n"/>
      <c r="R453" s="281" t="n"/>
      <c r="S453" s="228" t="n"/>
      <c r="T453" s="228" t="n"/>
      <c r="U453" s="228" t="n"/>
      <c r="V453" s="19" t="n"/>
      <c r="W453" s="19" t="n"/>
      <c r="X453" s="228" t="n"/>
      <c r="Y453" s="228" t="n"/>
      <c r="Z453" s="281" t="n"/>
      <c r="AA453" s="18" t="n"/>
      <c r="AB453" s="18" t="n"/>
      <c r="AC453" s="228" t="n"/>
    </row>
    <row r="454">
      <c r="A454" s="18" t="n"/>
      <c r="B454" s="18" t="n"/>
      <c r="C454" s="228" t="n"/>
      <c r="D454" s="228" t="n"/>
      <c r="E454" s="228" t="n"/>
      <c r="F454" s="228" t="n"/>
      <c r="G454" s="228" t="n"/>
      <c r="H454" s="228" t="n"/>
      <c r="I454" s="228" t="n"/>
      <c r="J454" s="228" t="n"/>
      <c r="K454" s="19" t="n"/>
      <c r="L454" s="228" t="n"/>
      <c r="M454" s="228" t="n"/>
      <c r="N454" s="228" t="n"/>
      <c r="O454" s="228" t="n"/>
      <c r="P454" s="228" t="n"/>
      <c r="Q454" s="281" t="n"/>
      <c r="R454" s="281" t="n"/>
      <c r="S454" s="228" t="n"/>
      <c r="T454" s="228" t="n"/>
      <c r="U454" s="228" t="n"/>
      <c r="V454" s="19" t="n"/>
      <c r="W454" s="19" t="n"/>
      <c r="X454" s="228" t="n"/>
      <c r="Y454" s="228" t="n"/>
      <c r="Z454" s="281" t="n"/>
      <c r="AA454" s="18" t="n"/>
      <c r="AB454" s="18" t="n"/>
      <c r="AC454" s="228" t="n"/>
    </row>
    <row r="455">
      <c r="A455" s="18" t="n"/>
      <c r="B455" s="18" t="n"/>
      <c r="C455" s="228" t="n"/>
      <c r="D455" s="228" t="n"/>
      <c r="E455" s="228" t="n"/>
      <c r="F455" s="228" t="n"/>
      <c r="G455" s="228" t="n"/>
      <c r="H455" s="228" t="n"/>
      <c r="I455" s="228" t="n"/>
      <c r="J455" s="228" t="n"/>
      <c r="K455" s="19" t="n"/>
      <c r="L455" s="228" t="n"/>
      <c r="M455" s="228" t="n"/>
      <c r="N455" s="228" t="n"/>
      <c r="O455" s="228" t="n"/>
      <c r="P455" s="228" t="n"/>
      <c r="Q455" s="281" t="n"/>
      <c r="R455" s="281" t="n"/>
      <c r="S455" s="228" t="n"/>
      <c r="T455" s="228" t="n"/>
      <c r="U455" s="228" t="n"/>
      <c r="V455" s="19" t="n"/>
      <c r="W455" s="19" t="n"/>
      <c r="X455" s="228" t="n"/>
      <c r="Y455" s="228" t="n"/>
      <c r="Z455" s="281" t="n"/>
      <c r="AA455" s="18" t="n"/>
      <c r="AB455" s="18" t="n"/>
      <c r="AC455" s="228" t="n"/>
    </row>
    <row r="456">
      <c r="A456" s="18" t="n"/>
      <c r="B456" s="18" t="n"/>
      <c r="C456" s="228" t="n"/>
      <c r="D456" s="228" t="n"/>
      <c r="E456" s="228" t="n"/>
      <c r="F456" s="228" t="n"/>
      <c r="G456" s="228" t="n"/>
      <c r="H456" s="228" t="n"/>
      <c r="I456" s="228" t="n"/>
      <c r="J456" s="228" t="n"/>
      <c r="K456" s="19" t="n"/>
      <c r="L456" s="228" t="n"/>
      <c r="M456" s="228" t="n"/>
      <c r="N456" s="228" t="n"/>
      <c r="O456" s="228" t="n"/>
      <c r="P456" s="228" t="n"/>
      <c r="Q456" s="281" t="n"/>
      <c r="R456" s="281" t="n"/>
      <c r="S456" s="228" t="n"/>
      <c r="T456" s="228" t="n"/>
      <c r="U456" s="228" t="n"/>
      <c r="V456" s="19" t="n"/>
      <c r="W456" s="19" t="n"/>
      <c r="X456" s="228" t="n"/>
      <c r="Y456" s="228" t="n"/>
      <c r="Z456" s="281" t="n"/>
      <c r="AA456" s="18" t="n"/>
      <c r="AB456" s="18" t="n"/>
      <c r="AC456" s="228" t="n"/>
    </row>
    <row r="457">
      <c r="A457" s="18" t="n"/>
      <c r="B457" s="18" t="n"/>
      <c r="C457" s="228" t="n"/>
      <c r="D457" s="228" t="n"/>
      <c r="E457" s="228" t="n"/>
      <c r="F457" s="228" t="n"/>
      <c r="G457" s="228" t="n"/>
      <c r="H457" s="228" t="n"/>
      <c r="I457" s="228" t="n"/>
      <c r="J457" s="228" t="n"/>
      <c r="K457" s="19" t="n"/>
      <c r="L457" s="228" t="n"/>
      <c r="M457" s="228" t="n"/>
      <c r="N457" s="228" t="n"/>
      <c r="O457" s="228" t="n"/>
      <c r="P457" s="228" t="n"/>
      <c r="Q457" s="281" t="n"/>
      <c r="R457" s="281" t="n"/>
      <c r="S457" s="228" t="n"/>
      <c r="T457" s="228" t="n"/>
      <c r="U457" s="228" t="n"/>
      <c r="V457" s="19" t="n"/>
      <c r="W457" s="19" t="n"/>
      <c r="X457" s="228" t="n"/>
      <c r="Y457" s="228" t="n"/>
      <c r="Z457" s="281" t="n"/>
      <c r="AA457" s="18" t="n"/>
      <c r="AB457" s="18" t="n"/>
      <c r="AC457" s="228" t="n"/>
    </row>
    <row r="458">
      <c r="A458" s="18" t="n"/>
      <c r="B458" s="18" t="n"/>
      <c r="C458" s="228" t="n"/>
      <c r="D458" s="228" t="n"/>
      <c r="E458" s="228" t="n"/>
      <c r="F458" s="228" t="n"/>
      <c r="G458" s="228" t="n"/>
      <c r="H458" s="228" t="n"/>
      <c r="I458" s="228" t="n"/>
      <c r="J458" s="228" t="n"/>
      <c r="K458" s="19" t="n"/>
      <c r="L458" s="228" t="n"/>
      <c r="M458" s="228" t="n"/>
      <c r="N458" s="228" t="n"/>
      <c r="O458" s="228" t="n"/>
      <c r="P458" s="228" t="n"/>
      <c r="Q458" s="281" t="n"/>
      <c r="R458" s="281" t="n"/>
      <c r="S458" s="228" t="n"/>
      <c r="T458" s="228" t="n"/>
      <c r="U458" s="228" t="n"/>
      <c r="V458" s="19" t="n"/>
      <c r="W458" s="19" t="n"/>
      <c r="X458" s="228" t="n"/>
      <c r="Y458" s="228" t="n"/>
      <c r="Z458" s="281" t="n"/>
      <c r="AA458" s="18" t="n"/>
      <c r="AB458" s="18" t="n"/>
      <c r="AC458" s="228" t="n"/>
    </row>
    <row r="459">
      <c r="A459" s="18" t="n"/>
      <c r="B459" s="18" t="n"/>
      <c r="C459" s="228" t="n"/>
      <c r="D459" s="228" t="n"/>
      <c r="E459" s="228" t="n"/>
      <c r="F459" s="228" t="n"/>
      <c r="G459" s="228" t="n"/>
      <c r="H459" s="228" t="n"/>
      <c r="I459" s="228" t="n"/>
      <c r="J459" s="228" t="n"/>
      <c r="K459" s="19" t="n"/>
      <c r="L459" s="228" t="n"/>
      <c r="M459" s="228" t="n"/>
      <c r="N459" s="228" t="n"/>
      <c r="O459" s="228" t="n"/>
      <c r="P459" s="228" t="n"/>
      <c r="Q459" s="281" t="n"/>
      <c r="R459" s="281" t="n"/>
      <c r="S459" s="228" t="n"/>
      <c r="T459" s="228" t="n"/>
      <c r="U459" s="228" t="n"/>
      <c r="V459" s="19" t="n"/>
      <c r="W459" s="19" t="n"/>
      <c r="X459" s="228" t="n"/>
      <c r="Y459" s="228" t="n"/>
      <c r="Z459" s="281" t="n"/>
      <c r="AA459" s="18" t="n"/>
      <c r="AB459" s="18" t="n"/>
      <c r="AC459" s="228" t="n"/>
    </row>
    <row r="460">
      <c r="A460" s="18" t="n"/>
      <c r="B460" s="18" t="n"/>
      <c r="C460" s="228" t="n"/>
      <c r="D460" s="228" t="n"/>
      <c r="E460" s="228" t="n"/>
      <c r="F460" s="228" t="n"/>
      <c r="G460" s="228" t="n"/>
      <c r="H460" s="228" t="n"/>
      <c r="I460" s="228" t="n"/>
      <c r="J460" s="228" t="n"/>
      <c r="K460" s="19" t="n"/>
      <c r="L460" s="228" t="n"/>
      <c r="M460" s="228" t="n"/>
      <c r="N460" s="228" t="n"/>
      <c r="O460" s="228" t="n"/>
      <c r="P460" s="228" t="n"/>
      <c r="Q460" s="281" t="n"/>
      <c r="R460" s="281" t="n"/>
      <c r="S460" s="228" t="n"/>
      <c r="T460" s="228" t="n"/>
      <c r="U460" s="228" t="n"/>
      <c r="V460" s="19" t="n"/>
      <c r="W460" s="19" t="n"/>
      <c r="X460" s="228" t="n"/>
      <c r="Y460" s="228" t="n"/>
      <c r="Z460" s="281" t="n"/>
      <c r="AA460" s="18" t="n"/>
      <c r="AB460" s="18" t="n"/>
      <c r="AC460" s="228" t="n"/>
    </row>
    <row r="461">
      <c r="A461" s="18" t="n"/>
      <c r="B461" s="18" t="n"/>
      <c r="C461" s="228" t="n"/>
      <c r="D461" s="228" t="n"/>
      <c r="E461" s="228" t="n"/>
      <c r="F461" s="228" t="n"/>
      <c r="G461" s="228" t="n"/>
      <c r="H461" s="228" t="n"/>
      <c r="I461" s="228" t="n"/>
      <c r="J461" s="228" t="n"/>
      <c r="K461" s="19" t="n"/>
      <c r="L461" s="228" t="n"/>
      <c r="M461" s="228" t="n"/>
      <c r="N461" s="228" t="n"/>
      <c r="O461" s="228" t="n"/>
      <c r="P461" s="228" t="n"/>
      <c r="Q461" s="281" t="n"/>
      <c r="R461" s="281" t="n"/>
      <c r="S461" s="228" t="n"/>
      <c r="T461" s="228" t="n"/>
      <c r="U461" s="228" t="n"/>
      <c r="V461" s="19" t="n"/>
      <c r="W461" s="19" t="n"/>
      <c r="X461" s="228" t="n"/>
      <c r="Y461" s="228" t="n"/>
      <c r="Z461" s="281" t="n"/>
      <c r="AA461" s="18" t="n"/>
      <c r="AB461" s="18" t="n"/>
      <c r="AC461" s="228" t="n"/>
    </row>
    <row r="462">
      <c r="A462" s="18" t="n"/>
      <c r="B462" s="18" t="n"/>
      <c r="C462" s="228" t="n"/>
      <c r="D462" s="228" t="n"/>
      <c r="E462" s="228" t="n"/>
      <c r="F462" s="228" t="n"/>
      <c r="G462" s="228" t="n"/>
      <c r="H462" s="228" t="n"/>
      <c r="I462" s="228" t="n"/>
      <c r="J462" s="228" t="n"/>
      <c r="K462" s="19" t="n"/>
      <c r="L462" s="228" t="n"/>
      <c r="M462" s="228" t="n"/>
      <c r="N462" s="228" t="n"/>
      <c r="O462" s="228" t="n"/>
      <c r="P462" s="228" t="n"/>
      <c r="Q462" s="281" t="n"/>
      <c r="R462" s="281" t="n"/>
      <c r="S462" s="228" t="n"/>
      <c r="T462" s="228" t="n"/>
      <c r="U462" s="228" t="n"/>
      <c r="V462" s="19" t="n"/>
      <c r="W462" s="19" t="n"/>
      <c r="X462" s="228" t="n"/>
      <c r="Y462" s="228" t="n"/>
      <c r="Z462" s="281" t="n"/>
      <c r="AA462" s="18" t="n"/>
      <c r="AB462" s="18" t="n"/>
      <c r="AC462" s="228" t="n"/>
    </row>
    <row r="463">
      <c r="A463" s="18" t="n"/>
      <c r="B463" s="18" t="n"/>
      <c r="C463" s="228" t="n"/>
      <c r="D463" s="228" t="n"/>
      <c r="E463" s="228" t="n"/>
      <c r="F463" s="228" t="n"/>
      <c r="G463" s="228" t="n"/>
      <c r="H463" s="228" t="n"/>
      <c r="I463" s="228" t="n"/>
      <c r="J463" s="228" t="n"/>
      <c r="K463" s="19" t="n"/>
      <c r="L463" s="228" t="n"/>
      <c r="M463" s="228" t="n"/>
      <c r="N463" s="228" t="n"/>
      <c r="O463" s="228" t="n"/>
      <c r="P463" s="228" t="n"/>
      <c r="Q463" s="281" t="n"/>
      <c r="R463" s="281" t="n"/>
      <c r="S463" s="228" t="n"/>
      <c r="T463" s="228" t="n"/>
      <c r="U463" s="228" t="n"/>
      <c r="V463" s="19" t="n"/>
      <c r="W463" s="19" t="n"/>
      <c r="X463" s="228" t="n"/>
      <c r="Y463" s="228" t="n"/>
      <c r="Z463" s="281" t="n"/>
      <c r="AA463" s="18" t="n"/>
      <c r="AB463" s="18" t="n"/>
      <c r="AC463" s="228" t="n"/>
    </row>
    <row r="464">
      <c r="A464" s="18" t="n"/>
      <c r="B464" s="18" t="n"/>
      <c r="C464" s="228" t="n"/>
      <c r="D464" s="228" t="n"/>
      <c r="E464" s="228" t="n"/>
      <c r="F464" s="228" t="n"/>
      <c r="G464" s="228" t="n"/>
      <c r="H464" s="228" t="n"/>
      <c r="I464" s="228" t="n"/>
      <c r="J464" s="228" t="n"/>
      <c r="K464" s="19" t="n"/>
      <c r="L464" s="228" t="n"/>
      <c r="M464" s="228" t="n"/>
      <c r="N464" s="228" t="n"/>
      <c r="O464" s="228" t="n"/>
      <c r="P464" s="228" t="n"/>
      <c r="Q464" s="281" t="n"/>
      <c r="R464" s="281" t="n"/>
      <c r="S464" s="228" t="n"/>
      <c r="T464" s="228" t="n"/>
      <c r="U464" s="228" t="n"/>
      <c r="V464" s="19" t="n"/>
      <c r="W464" s="19" t="n"/>
      <c r="X464" s="228" t="n"/>
      <c r="Y464" s="228" t="n"/>
      <c r="Z464" s="281" t="n"/>
      <c r="AA464" s="18" t="n"/>
      <c r="AB464" s="18" t="n"/>
      <c r="AC464" s="228" t="n"/>
    </row>
    <row r="465">
      <c r="A465" s="18" t="n"/>
      <c r="B465" s="18" t="n"/>
      <c r="C465" s="228" t="n"/>
      <c r="D465" s="228" t="n"/>
      <c r="E465" s="228" t="n"/>
      <c r="F465" s="228" t="n"/>
      <c r="G465" s="228" t="n"/>
      <c r="H465" s="228" t="n"/>
      <c r="I465" s="228" t="n"/>
      <c r="J465" s="228" t="n"/>
      <c r="K465" s="19" t="n"/>
      <c r="L465" s="228" t="n"/>
      <c r="M465" s="228" t="n"/>
      <c r="N465" s="228" t="n"/>
      <c r="O465" s="228" t="n"/>
      <c r="P465" s="228" t="n"/>
      <c r="Q465" s="281" t="n"/>
      <c r="R465" s="281" t="n"/>
      <c r="S465" s="228" t="n"/>
      <c r="T465" s="228" t="n"/>
      <c r="U465" s="228" t="n"/>
      <c r="V465" s="19" t="n"/>
      <c r="W465" s="19" t="n"/>
      <c r="X465" s="228" t="n"/>
      <c r="Y465" s="228" t="n"/>
      <c r="Z465" s="281" t="n"/>
      <c r="AA465" s="18" t="n"/>
      <c r="AB465" s="18" t="n"/>
      <c r="AC465" s="228" t="n"/>
    </row>
    <row r="466">
      <c r="A466" s="18" t="n"/>
      <c r="B466" s="18" t="n"/>
      <c r="C466" s="228" t="n"/>
      <c r="D466" s="228" t="n"/>
      <c r="E466" s="228" t="n"/>
      <c r="F466" s="228" t="n"/>
      <c r="G466" s="228" t="n"/>
      <c r="H466" s="228" t="n"/>
      <c r="I466" s="228" t="n"/>
      <c r="J466" s="228" t="n"/>
      <c r="K466" s="19" t="n"/>
      <c r="L466" s="228" t="n"/>
      <c r="M466" s="228" t="n"/>
      <c r="N466" s="228" t="n"/>
      <c r="O466" s="228" t="n"/>
      <c r="P466" s="228" t="n"/>
      <c r="Q466" s="281" t="n"/>
      <c r="R466" s="281" t="n"/>
      <c r="S466" s="228" t="n"/>
      <c r="T466" s="228" t="n"/>
      <c r="U466" s="228" t="n"/>
      <c r="V466" s="19" t="n"/>
      <c r="W466" s="19" t="n"/>
      <c r="X466" s="228" t="n"/>
      <c r="Y466" s="228" t="n"/>
      <c r="Z466" s="281" t="n"/>
      <c r="AA466" s="18" t="n"/>
      <c r="AB466" s="18" t="n"/>
      <c r="AC466" s="228" t="n"/>
    </row>
    <row r="467">
      <c r="A467" s="18" t="n"/>
      <c r="B467" s="18" t="n"/>
      <c r="C467" s="228" t="n"/>
      <c r="D467" s="228" t="n"/>
      <c r="E467" s="228" t="n"/>
      <c r="F467" s="228" t="n"/>
      <c r="G467" s="228" t="n"/>
      <c r="H467" s="228" t="n"/>
      <c r="I467" s="228" t="n"/>
      <c r="J467" s="228" t="n"/>
      <c r="K467" s="19" t="n"/>
      <c r="L467" s="228" t="n"/>
      <c r="M467" s="228" t="n"/>
      <c r="N467" s="228" t="n"/>
      <c r="O467" s="228" t="n"/>
      <c r="P467" s="228" t="n"/>
      <c r="Q467" s="281" t="n"/>
      <c r="R467" s="281" t="n"/>
      <c r="S467" s="228" t="n"/>
      <c r="T467" s="228" t="n"/>
      <c r="U467" s="228" t="n"/>
      <c r="V467" s="19" t="n"/>
      <c r="W467" s="19" t="n"/>
      <c r="X467" s="228" t="n"/>
      <c r="Y467" s="228" t="n"/>
      <c r="Z467" s="281" t="n"/>
      <c r="AA467" s="18" t="n"/>
      <c r="AB467" s="18" t="n"/>
      <c r="AC467" s="228" t="n"/>
    </row>
    <row r="468">
      <c r="A468" s="18" t="n"/>
      <c r="B468" s="18" t="n"/>
      <c r="C468" s="228" t="n"/>
      <c r="D468" s="228" t="n"/>
      <c r="E468" s="228" t="n"/>
      <c r="F468" s="228" t="n"/>
      <c r="G468" s="228" t="n"/>
      <c r="H468" s="228" t="n"/>
      <c r="I468" s="228" t="n"/>
      <c r="J468" s="228" t="n"/>
      <c r="K468" s="19" t="n"/>
      <c r="L468" s="228" t="n"/>
      <c r="M468" s="228" t="n"/>
      <c r="N468" s="228" t="n"/>
      <c r="O468" s="228" t="n"/>
      <c r="P468" s="228" t="n"/>
      <c r="Q468" s="281" t="n"/>
      <c r="R468" s="281" t="n"/>
      <c r="S468" s="228" t="n"/>
      <c r="T468" s="228" t="n"/>
      <c r="U468" s="228" t="n"/>
      <c r="V468" s="19" t="n"/>
      <c r="W468" s="19" t="n"/>
      <c r="X468" s="228" t="n"/>
      <c r="Y468" s="228" t="n"/>
      <c r="Z468" s="281" t="n"/>
      <c r="AA468" s="18" t="n"/>
      <c r="AB468" s="18" t="n"/>
      <c r="AC468" s="228" t="n"/>
    </row>
    <row r="469">
      <c r="A469" s="18" t="n"/>
      <c r="B469" s="18" t="n"/>
      <c r="C469" s="228" t="n"/>
      <c r="D469" s="228" t="n"/>
      <c r="E469" s="228" t="n"/>
      <c r="F469" s="228" t="n"/>
      <c r="G469" s="228" t="n"/>
      <c r="H469" s="228" t="n"/>
      <c r="I469" s="228" t="n"/>
      <c r="J469" s="228" t="n"/>
      <c r="K469" s="19" t="n"/>
      <c r="L469" s="228" t="n"/>
      <c r="M469" s="228" t="n"/>
      <c r="N469" s="228" t="n"/>
      <c r="O469" s="228" t="n"/>
      <c r="P469" s="228" t="n"/>
      <c r="Q469" s="281" t="n"/>
      <c r="R469" s="281" t="n"/>
      <c r="S469" s="228" t="n"/>
      <c r="T469" s="228" t="n"/>
      <c r="U469" s="228" t="n"/>
      <c r="V469" s="19" t="n"/>
      <c r="W469" s="19" t="n"/>
      <c r="X469" s="228" t="n"/>
      <c r="Y469" s="228" t="n"/>
      <c r="Z469" s="281" t="n"/>
      <c r="AA469" s="18" t="n"/>
      <c r="AB469" s="18" t="n"/>
      <c r="AC469" s="228" t="n"/>
    </row>
    <row r="470">
      <c r="A470" s="18" t="n"/>
      <c r="B470" s="18" t="n"/>
      <c r="C470" s="228" t="n"/>
      <c r="D470" s="228" t="n"/>
      <c r="E470" s="228" t="n"/>
      <c r="F470" s="228" t="n"/>
      <c r="G470" s="228" t="n"/>
      <c r="H470" s="228" t="n"/>
      <c r="I470" s="228" t="n"/>
      <c r="J470" s="228" t="n"/>
      <c r="K470" s="19" t="n"/>
      <c r="L470" s="228" t="n"/>
      <c r="M470" s="228" t="n"/>
      <c r="N470" s="228" t="n"/>
      <c r="O470" s="228" t="n"/>
      <c r="P470" s="228" t="n"/>
      <c r="Q470" s="281" t="n"/>
      <c r="R470" s="281" t="n"/>
      <c r="S470" s="228" t="n"/>
      <c r="T470" s="228" t="n"/>
      <c r="U470" s="228" t="n"/>
      <c r="V470" s="19" t="n"/>
      <c r="W470" s="19" t="n"/>
      <c r="X470" s="228" t="n"/>
      <c r="Y470" s="228" t="n"/>
      <c r="Z470" s="281" t="n"/>
      <c r="AA470" s="18" t="n"/>
      <c r="AB470" s="18" t="n"/>
      <c r="AC470" s="228" t="n"/>
    </row>
    <row r="471">
      <c r="A471" s="18" t="n"/>
      <c r="B471" s="18" t="n"/>
      <c r="C471" s="228" t="n"/>
      <c r="D471" s="228" t="n"/>
      <c r="E471" s="228" t="n"/>
      <c r="F471" s="228" t="n"/>
      <c r="G471" s="228" t="n"/>
      <c r="H471" s="228" t="n"/>
      <c r="I471" s="228" t="n"/>
      <c r="J471" s="228" t="n"/>
      <c r="K471" s="19" t="n"/>
      <c r="L471" s="228" t="n"/>
      <c r="M471" s="228" t="n"/>
      <c r="N471" s="228" t="n"/>
      <c r="O471" s="228" t="n"/>
      <c r="P471" s="228" t="n"/>
      <c r="Q471" s="281" t="n"/>
      <c r="R471" s="281" t="n"/>
      <c r="S471" s="228" t="n"/>
      <c r="T471" s="228" t="n"/>
      <c r="U471" s="228" t="n"/>
      <c r="V471" s="19" t="n"/>
      <c r="W471" s="19" t="n"/>
      <c r="X471" s="228" t="n"/>
      <c r="Y471" s="228" t="n"/>
      <c r="Z471" s="281" t="n"/>
      <c r="AA471" s="18" t="n"/>
      <c r="AB471" s="18" t="n"/>
      <c r="AC471" s="228" t="n"/>
    </row>
    <row r="472">
      <c r="A472" s="18" t="n"/>
      <c r="B472" s="18" t="n"/>
      <c r="C472" s="228" t="n"/>
      <c r="D472" s="228" t="n"/>
      <c r="E472" s="228" t="n"/>
      <c r="F472" s="228" t="n"/>
      <c r="G472" s="228" t="n"/>
      <c r="H472" s="228" t="n"/>
      <c r="I472" s="228" t="n"/>
      <c r="J472" s="228" t="n"/>
      <c r="K472" s="19" t="n"/>
      <c r="L472" s="228" t="n"/>
      <c r="M472" s="228" t="n"/>
      <c r="N472" s="228" t="n"/>
      <c r="O472" s="228" t="n"/>
      <c r="P472" s="228" t="n"/>
      <c r="Q472" s="281" t="n"/>
      <c r="R472" s="281" t="n"/>
      <c r="S472" s="228" t="n"/>
      <c r="T472" s="228" t="n"/>
      <c r="U472" s="228" t="n"/>
      <c r="V472" s="19" t="n"/>
      <c r="W472" s="19" t="n"/>
      <c r="X472" s="228" t="n"/>
      <c r="Y472" s="228" t="n"/>
      <c r="Z472" s="281" t="n"/>
      <c r="AA472" s="18" t="n"/>
      <c r="AB472" s="18" t="n"/>
      <c r="AC472" s="228" t="n"/>
    </row>
    <row r="473">
      <c r="A473" s="18" t="n"/>
      <c r="B473" s="18" t="n"/>
      <c r="C473" s="228" t="n"/>
      <c r="D473" s="228" t="n"/>
      <c r="E473" s="228" t="n"/>
      <c r="F473" s="228" t="n"/>
      <c r="G473" s="228" t="n"/>
      <c r="H473" s="228" t="n"/>
      <c r="I473" s="228" t="n"/>
      <c r="J473" s="228" t="n"/>
      <c r="K473" s="19" t="n"/>
      <c r="L473" s="228" t="n"/>
      <c r="M473" s="228" t="n"/>
      <c r="N473" s="228" t="n"/>
      <c r="O473" s="228" t="n"/>
      <c r="P473" s="228" t="n"/>
      <c r="Q473" s="281" t="n"/>
      <c r="R473" s="281" t="n"/>
      <c r="S473" s="228" t="n"/>
      <c r="T473" s="228" t="n"/>
      <c r="U473" s="228" t="n"/>
      <c r="V473" s="19" t="n"/>
      <c r="W473" s="19" t="n"/>
      <c r="X473" s="228" t="n"/>
      <c r="Y473" s="228" t="n"/>
      <c r="Z473" s="281" t="n"/>
      <c r="AA473" s="18" t="n"/>
      <c r="AB473" s="18" t="n"/>
      <c r="AC473" s="228" t="n"/>
    </row>
    <row r="474">
      <c r="A474" s="18" t="n"/>
      <c r="B474" s="18" t="n"/>
      <c r="C474" s="228" t="n"/>
      <c r="D474" s="228" t="n"/>
      <c r="E474" s="228" t="n"/>
      <c r="F474" s="228" t="n"/>
      <c r="G474" s="228" t="n"/>
      <c r="H474" s="228" t="n"/>
      <c r="I474" s="228" t="n"/>
      <c r="J474" s="228" t="n"/>
      <c r="K474" s="19" t="n"/>
      <c r="L474" s="228" t="n"/>
      <c r="M474" s="228" t="n"/>
      <c r="N474" s="228" t="n"/>
      <c r="O474" s="228" t="n"/>
      <c r="P474" s="228" t="n"/>
      <c r="Q474" s="281" t="n"/>
      <c r="R474" s="281" t="n"/>
      <c r="S474" s="228" t="n"/>
      <c r="T474" s="228" t="n"/>
      <c r="U474" s="228" t="n"/>
      <c r="V474" s="19" t="n"/>
      <c r="W474" s="19" t="n"/>
      <c r="X474" s="228" t="n"/>
      <c r="Y474" s="228" t="n"/>
      <c r="Z474" s="281" t="n"/>
      <c r="AA474" s="18" t="n"/>
      <c r="AB474" s="18" t="n"/>
      <c r="AC474" s="228" t="n"/>
    </row>
    <row r="475">
      <c r="A475" s="18" t="n"/>
      <c r="B475" s="18" t="n"/>
      <c r="C475" s="228" t="n"/>
      <c r="D475" s="228" t="n"/>
      <c r="E475" s="228" t="n"/>
      <c r="F475" s="228" t="n"/>
      <c r="G475" s="228" t="n"/>
      <c r="H475" s="228" t="n"/>
      <c r="I475" s="228" t="n"/>
      <c r="J475" s="228" t="n"/>
      <c r="K475" s="19" t="n"/>
      <c r="L475" s="228" t="n"/>
      <c r="M475" s="228" t="n"/>
      <c r="N475" s="228" t="n"/>
      <c r="O475" s="228" t="n"/>
      <c r="P475" s="228" t="n"/>
      <c r="Q475" s="281" t="n"/>
      <c r="R475" s="281" t="n"/>
      <c r="S475" s="228" t="n"/>
      <c r="T475" s="228" t="n"/>
      <c r="U475" s="228" t="n"/>
      <c r="V475" s="19" t="n"/>
      <c r="W475" s="19" t="n"/>
      <c r="X475" s="228" t="n"/>
      <c r="Y475" s="228" t="n"/>
      <c r="Z475" s="281" t="n"/>
      <c r="AA475" s="18" t="n"/>
      <c r="AB475" s="18" t="n"/>
      <c r="AC475" s="228" t="n"/>
    </row>
    <row r="476">
      <c r="A476" s="18" t="n"/>
      <c r="B476" s="18" t="n"/>
      <c r="C476" s="228" t="n"/>
      <c r="D476" s="228" t="n"/>
      <c r="E476" s="228" t="n"/>
      <c r="F476" s="228" t="n"/>
      <c r="G476" s="228" t="n"/>
      <c r="H476" s="228" t="n"/>
      <c r="I476" s="228" t="n"/>
      <c r="J476" s="228" t="n"/>
      <c r="K476" s="19" t="n"/>
      <c r="L476" s="228" t="n"/>
      <c r="M476" s="228" t="n"/>
      <c r="N476" s="228" t="n"/>
      <c r="O476" s="228" t="n"/>
      <c r="P476" s="228" t="n"/>
      <c r="Q476" s="281" t="n"/>
      <c r="R476" s="281" t="n"/>
      <c r="S476" s="228" t="n"/>
      <c r="T476" s="228" t="n"/>
      <c r="U476" s="228" t="n"/>
      <c r="V476" s="19" t="n"/>
      <c r="W476" s="19" t="n"/>
      <c r="X476" s="228" t="n"/>
      <c r="Y476" s="228" t="n"/>
      <c r="Z476" s="281" t="n"/>
      <c r="AA476" s="18" t="n"/>
      <c r="AB476" s="18" t="n"/>
      <c r="AC476" s="228" t="n"/>
    </row>
    <row r="477">
      <c r="A477" s="18" t="n"/>
      <c r="B477" s="18" t="n"/>
      <c r="C477" s="228" t="n"/>
      <c r="D477" s="228" t="n"/>
      <c r="E477" s="228" t="n"/>
      <c r="F477" s="228" t="n"/>
      <c r="G477" s="228" t="n"/>
      <c r="H477" s="228" t="n"/>
      <c r="I477" s="228" t="n"/>
      <c r="J477" s="228" t="n"/>
      <c r="K477" s="19" t="n"/>
      <c r="L477" s="228" t="n"/>
      <c r="M477" s="228" t="n"/>
      <c r="N477" s="228" t="n"/>
      <c r="O477" s="228" t="n"/>
      <c r="P477" s="228" t="n"/>
      <c r="Q477" s="281" t="n"/>
      <c r="R477" s="281" t="n"/>
      <c r="S477" s="228" t="n"/>
      <c r="T477" s="228" t="n"/>
      <c r="U477" s="228" t="n"/>
      <c r="V477" s="19" t="n"/>
      <c r="W477" s="19" t="n"/>
      <c r="X477" s="228" t="n"/>
      <c r="Y477" s="228" t="n"/>
      <c r="Z477" s="281" t="n"/>
      <c r="AA477" s="18" t="n"/>
      <c r="AB477" s="18" t="n"/>
      <c r="AC477" s="228" t="n"/>
    </row>
    <row r="478">
      <c r="A478" s="18" t="n"/>
      <c r="B478" s="18" t="n"/>
      <c r="C478" s="228" t="n"/>
      <c r="D478" s="228" t="n"/>
      <c r="E478" s="228" t="n"/>
      <c r="F478" s="228" t="n"/>
      <c r="G478" s="228" t="n"/>
      <c r="H478" s="228" t="n"/>
      <c r="I478" s="228" t="n"/>
      <c r="J478" s="228" t="n"/>
      <c r="K478" s="19" t="n"/>
      <c r="L478" s="228" t="n"/>
      <c r="M478" s="228" t="n"/>
      <c r="N478" s="228" t="n"/>
      <c r="O478" s="228" t="n"/>
      <c r="P478" s="228" t="n"/>
      <c r="Q478" s="281" t="n"/>
      <c r="R478" s="281" t="n"/>
      <c r="S478" s="228" t="n"/>
      <c r="T478" s="228" t="n"/>
      <c r="U478" s="228" t="n"/>
      <c r="V478" s="19" t="n"/>
      <c r="W478" s="19" t="n"/>
      <c r="X478" s="228" t="n"/>
      <c r="Y478" s="228" t="n"/>
      <c r="Z478" s="281" t="n"/>
      <c r="AA478" s="18" t="n"/>
      <c r="AB478" s="18" t="n"/>
      <c r="AC478" s="228" t="n"/>
    </row>
    <row r="479">
      <c r="A479" s="18" t="n"/>
      <c r="B479" s="18" t="n"/>
      <c r="C479" s="228" t="n"/>
      <c r="D479" s="228" t="n"/>
      <c r="E479" s="228" t="n"/>
      <c r="F479" s="228" t="n"/>
      <c r="G479" s="228" t="n"/>
      <c r="H479" s="228" t="n"/>
      <c r="I479" s="228" t="n"/>
      <c r="J479" s="228" t="n"/>
      <c r="K479" s="19" t="n"/>
      <c r="L479" s="228" t="n"/>
      <c r="M479" s="228" t="n"/>
      <c r="N479" s="228" t="n"/>
      <c r="O479" s="228" t="n"/>
      <c r="P479" s="228" t="n"/>
      <c r="Q479" s="281" t="n"/>
      <c r="R479" s="281" t="n"/>
      <c r="S479" s="228" t="n"/>
      <c r="T479" s="228" t="n"/>
      <c r="U479" s="228" t="n"/>
      <c r="V479" s="19" t="n"/>
      <c r="W479" s="19" t="n"/>
      <c r="X479" s="228" t="n"/>
      <c r="Y479" s="228" t="n"/>
      <c r="Z479" s="281" t="n"/>
      <c r="AA479" s="18" t="n"/>
      <c r="AB479" s="18" t="n"/>
      <c r="AC479" s="228" t="n"/>
    </row>
    <row r="480">
      <c r="A480" s="18" t="n"/>
      <c r="B480" s="18" t="n"/>
      <c r="C480" s="228" t="n"/>
      <c r="D480" s="228" t="n"/>
      <c r="E480" s="228" t="n"/>
      <c r="F480" s="228" t="n"/>
      <c r="G480" s="228" t="n"/>
      <c r="H480" s="228" t="n"/>
      <c r="I480" s="228" t="n"/>
      <c r="J480" s="228" t="n"/>
      <c r="K480" s="19" t="n"/>
      <c r="L480" s="228" t="n"/>
      <c r="M480" s="228" t="n"/>
      <c r="N480" s="228" t="n"/>
      <c r="O480" s="228" t="n"/>
      <c r="P480" s="228" t="n"/>
      <c r="Q480" s="281" t="n"/>
      <c r="R480" s="281" t="n"/>
      <c r="S480" s="228" t="n"/>
      <c r="T480" s="228" t="n"/>
      <c r="U480" s="228" t="n"/>
      <c r="V480" s="19" t="n"/>
      <c r="W480" s="19" t="n"/>
      <c r="X480" s="228" t="n"/>
      <c r="Y480" s="228" t="n"/>
      <c r="Z480" s="281" t="n"/>
      <c r="AA480" s="18" t="n"/>
      <c r="AB480" s="18" t="n"/>
      <c r="AC480" s="228" t="n"/>
    </row>
    <row r="481">
      <c r="A481" s="18" t="n"/>
      <c r="B481" s="18" t="n"/>
      <c r="C481" s="228" t="n"/>
      <c r="D481" s="228" t="n"/>
      <c r="E481" s="228" t="n"/>
      <c r="F481" s="228" t="n"/>
      <c r="G481" s="228" t="n"/>
      <c r="H481" s="228" t="n"/>
      <c r="I481" s="228" t="n"/>
      <c r="J481" s="228" t="n"/>
      <c r="K481" s="19" t="n"/>
      <c r="L481" s="228" t="n"/>
      <c r="M481" s="228" t="n"/>
      <c r="N481" s="228" t="n"/>
      <c r="O481" s="228" t="n"/>
      <c r="P481" s="228" t="n"/>
      <c r="Q481" s="281" t="n"/>
      <c r="R481" s="281" t="n"/>
      <c r="S481" s="228" t="n"/>
      <c r="T481" s="228" t="n"/>
      <c r="U481" s="228" t="n"/>
      <c r="V481" s="19" t="n"/>
      <c r="W481" s="19" t="n"/>
      <c r="X481" s="228" t="n"/>
      <c r="Y481" s="228" t="n"/>
      <c r="Z481" s="281" t="n"/>
      <c r="AA481" s="18" t="n"/>
      <c r="AB481" s="18" t="n"/>
      <c r="AC481" s="228" t="n"/>
    </row>
    <row r="482">
      <c r="A482" s="18" t="n"/>
      <c r="B482" s="18" t="n"/>
      <c r="C482" s="228" t="n"/>
      <c r="D482" s="228" t="n"/>
      <c r="E482" s="228" t="n"/>
      <c r="F482" s="228" t="n"/>
      <c r="G482" s="228" t="n"/>
      <c r="H482" s="228" t="n"/>
      <c r="I482" s="228" t="n"/>
      <c r="J482" s="228" t="n"/>
      <c r="K482" s="19" t="n"/>
      <c r="L482" s="228" t="n"/>
      <c r="M482" s="228" t="n"/>
      <c r="N482" s="228" t="n"/>
      <c r="O482" s="228" t="n"/>
      <c r="P482" s="228" t="n"/>
      <c r="Q482" s="281" t="n"/>
      <c r="R482" s="281" t="n"/>
      <c r="S482" s="228" t="n"/>
      <c r="T482" s="228" t="n"/>
      <c r="U482" s="228" t="n"/>
      <c r="V482" s="19" t="n"/>
      <c r="W482" s="19" t="n"/>
      <c r="X482" s="228" t="n"/>
      <c r="Y482" s="228" t="n"/>
      <c r="Z482" s="281" t="n"/>
      <c r="AA482" s="18" t="n"/>
      <c r="AB482" s="18" t="n"/>
      <c r="AC482" s="228" t="n"/>
    </row>
    <row r="483">
      <c r="A483" s="18" t="n"/>
      <c r="B483" s="18" t="n"/>
      <c r="C483" s="228" t="n"/>
      <c r="D483" s="228" t="n"/>
      <c r="E483" s="228" t="n"/>
      <c r="F483" s="228" t="n"/>
      <c r="G483" s="228" t="n"/>
      <c r="H483" s="228" t="n"/>
      <c r="I483" s="228" t="n"/>
      <c r="J483" s="228" t="n"/>
      <c r="K483" s="19" t="n"/>
      <c r="L483" s="228" t="n"/>
      <c r="M483" s="228" t="n"/>
      <c r="N483" s="228" t="n"/>
      <c r="O483" s="228" t="n"/>
      <c r="P483" s="228" t="n"/>
      <c r="Q483" s="281" t="n"/>
      <c r="R483" s="281" t="n"/>
      <c r="S483" s="228" t="n"/>
      <c r="T483" s="228" t="n"/>
      <c r="U483" s="228" t="n"/>
      <c r="V483" s="19" t="n"/>
      <c r="W483" s="19" t="n"/>
      <c r="X483" s="228" t="n"/>
      <c r="Y483" s="228" t="n"/>
      <c r="Z483" s="281" t="n"/>
      <c r="AA483" s="18" t="n"/>
      <c r="AB483" s="18" t="n"/>
      <c r="AC483" s="228" t="n"/>
    </row>
    <row r="484">
      <c r="A484" s="18" t="n"/>
      <c r="B484" s="18" t="n"/>
      <c r="C484" s="228" t="n"/>
      <c r="D484" s="228" t="n"/>
      <c r="E484" s="228" t="n"/>
      <c r="F484" s="228" t="n"/>
      <c r="G484" s="228" t="n"/>
      <c r="H484" s="228" t="n"/>
      <c r="I484" s="228" t="n"/>
      <c r="J484" s="228" t="n"/>
      <c r="K484" s="19" t="n"/>
      <c r="L484" s="228" t="n"/>
      <c r="M484" s="228" t="n"/>
      <c r="N484" s="228" t="n"/>
      <c r="O484" s="228" t="n"/>
      <c r="P484" s="228" t="n"/>
      <c r="Q484" s="281" t="n"/>
      <c r="R484" s="281" t="n"/>
      <c r="S484" s="228" t="n"/>
      <c r="T484" s="228" t="n"/>
      <c r="U484" s="228" t="n"/>
      <c r="V484" s="19" t="n"/>
      <c r="W484" s="19" t="n"/>
      <c r="X484" s="228" t="n"/>
      <c r="Y484" s="228" t="n"/>
      <c r="Z484" s="281" t="n"/>
      <c r="AA484" s="18" t="n"/>
      <c r="AB484" s="18" t="n"/>
      <c r="AC484" s="228" t="n"/>
    </row>
    <row r="485">
      <c r="A485" s="18" t="n"/>
      <c r="B485" s="18" t="n"/>
      <c r="C485" s="228" t="n"/>
      <c r="D485" s="228" t="n"/>
      <c r="E485" s="228" t="n"/>
      <c r="F485" s="228" t="n"/>
      <c r="G485" s="228" t="n"/>
      <c r="H485" s="228" t="n"/>
      <c r="I485" s="228" t="n"/>
      <c r="J485" s="228" t="n"/>
      <c r="K485" s="19" t="n"/>
      <c r="L485" s="228" t="n"/>
      <c r="M485" s="228" t="n"/>
      <c r="N485" s="228" t="n"/>
      <c r="O485" s="228" t="n"/>
      <c r="P485" s="228" t="n"/>
      <c r="Q485" s="281" t="n"/>
      <c r="R485" s="281" t="n"/>
      <c r="S485" s="228" t="n"/>
      <c r="T485" s="228" t="n"/>
      <c r="U485" s="228" t="n"/>
      <c r="V485" s="19" t="n"/>
      <c r="W485" s="19" t="n"/>
      <c r="X485" s="228" t="n"/>
      <c r="Y485" s="228" t="n"/>
      <c r="Z485" s="281" t="n"/>
      <c r="AA485" s="18" t="n"/>
      <c r="AB485" s="18" t="n"/>
      <c r="AC485" s="228" t="n"/>
    </row>
    <row r="486">
      <c r="A486" s="18" t="n"/>
      <c r="B486" s="18" t="n"/>
      <c r="C486" s="228" t="n"/>
      <c r="D486" s="228" t="n"/>
      <c r="E486" s="228" t="n"/>
      <c r="F486" s="228" t="n"/>
      <c r="G486" s="228" t="n"/>
      <c r="H486" s="228" t="n"/>
      <c r="I486" s="228" t="n"/>
      <c r="J486" s="228" t="n"/>
      <c r="K486" s="19" t="n"/>
      <c r="L486" s="228" t="n"/>
      <c r="M486" s="228" t="n"/>
      <c r="N486" s="228" t="n"/>
      <c r="O486" s="228" t="n"/>
      <c r="P486" s="228" t="n"/>
      <c r="Q486" s="281" t="n"/>
      <c r="R486" s="281" t="n"/>
      <c r="S486" s="228" t="n"/>
      <c r="T486" s="228" t="n"/>
      <c r="U486" s="228" t="n"/>
      <c r="V486" s="19" t="n"/>
      <c r="W486" s="19" t="n"/>
      <c r="X486" s="228" t="n"/>
      <c r="Y486" s="228" t="n"/>
      <c r="Z486" s="281" t="n"/>
      <c r="AA486" s="18" t="n"/>
      <c r="AB486" s="18" t="n"/>
      <c r="AC486" s="228" t="n"/>
    </row>
    <row r="487">
      <c r="A487" s="18" t="n"/>
      <c r="B487" s="18" t="n"/>
      <c r="C487" s="228" t="n"/>
      <c r="D487" s="228" t="n"/>
      <c r="E487" s="228" t="n"/>
      <c r="F487" s="228" t="n"/>
      <c r="G487" s="228" t="n"/>
      <c r="H487" s="228" t="n"/>
      <c r="I487" s="228" t="n"/>
      <c r="J487" s="228" t="n"/>
      <c r="K487" s="19" t="n"/>
      <c r="L487" s="228" t="n"/>
      <c r="M487" s="228" t="n"/>
      <c r="N487" s="228" t="n"/>
      <c r="O487" s="228" t="n"/>
      <c r="P487" s="228" t="n"/>
      <c r="Q487" s="281" t="n"/>
      <c r="R487" s="281" t="n"/>
      <c r="S487" s="228" t="n"/>
      <c r="T487" s="228" t="n"/>
      <c r="U487" s="228" t="n"/>
      <c r="V487" s="19" t="n"/>
      <c r="W487" s="19" t="n"/>
      <c r="X487" s="228" t="n"/>
      <c r="Y487" s="228" t="n"/>
      <c r="Z487" s="281" t="n"/>
      <c r="AA487" s="18" t="n"/>
      <c r="AB487" s="18" t="n"/>
      <c r="AC487" s="228" t="n"/>
    </row>
    <row r="488">
      <c r="A488" s="18" t="n"/>
      <c r="B488" s="18" t="n"/>
      <c r="C488" s="228" t="n"/>
      <c r="D488" s="228" t="n"/>
      <c r="E488" s="228" t="n"/>
      <c r="F488" s="228" t="n"/>
      <c r="G488" s="228" t="n"/>
      <c r="H488" s="228" t="n"/>
      <c r="I488" s="228" t="n"/>
      <c r="J488" s="228" t="n"/>
      <c r="K488" s="19" t="n"/>
      <c r="L488" s="228" t="n"/>
      <c r="M488" s="228" t="n"/>
      <c r="N488" s="228" t="n"/>
      <c r="O488" s="228" t="n"/>
      <c r="P488" s="228" t="n"/>
      <c r="Q488" s="281" t="n"/>
      <c r="R488" s="281" t="n"/>
      <c r="S488" s="228" t="n"/>
      <c r="T488" s="228" t="n"/>
      <c r="U488" s="228" t="n"/>
      <c r="V488" s="19" t="n"/>
      <c r="W488" s="19" t="n"/>
      <c r="X488" s="228" t="n"/>
      <c r="Y488" s="228" t="n"/>
      <c r="Z488" s="281" t="n"/>
      <c r="AA488" s="18" t="n"/>
      <c r="AB488" s="18" t="n"/>
      <c r="AC488" s="228" t="n"/>
    </row>
    <row r="489">
      <c r="A489" s="18" t="n"/>
      <c r="B489" s="18" t="n"/>
      <c r="C489" s="228" t="n"/>
      <c r="D489" s="228" t="n"/>
      <c r="E489" s="228" t="n"/>
      <c r="F489" s="228" t="n"/>
      <c r="G489" s="228" t="n"/>
      <c r="H489" s="228" t="n"/>
      <c r="I489" s="228" t="n"/>
      <c r="J489" s="228" t="n"/>
      <c r="K489" s="19" t="n"/>
      <c r="L489" s="228" t="n"/>
      <c r="M489" s="228" t="n"/>
      <c r="N489" s="228" t="n"/>
      <c r="O489" s="228" t="n"/>
      <c r="P489" s="228" t="n"/>
      <c r="Q489" s="281" t="n"/>
      <c r="R489" s="281" t="n"/>
      <c r="S489" s="228" t="n"/>
      <c r="T489" s="228" t="n"/>
      <c r="U489" s="228" t="n"/>
      <c r="V489" s="19" t="n"/>
      <c r="W489" s="19" t="n"/>
      <c r="X489" s="228" t="n"/>
      <c r="Y489" s="228" t="n"/>
      <c r="Z489" s="281" t="n"/>
      <c r="AA489" s="18" t="n"/>
      <c r="AB489" s="18" t="n"/>
      <c r="AC489" s="228" t="n"/>
    </row>
    <row r="490">
      <c r="A490" s="18" t="n"/>
      <c r="B490" s="18" t="n"/>
      <c r="C490" s="228" t="n"/>
      <c r="D490" s="228" t="n"/>
      <c r="E490" s="228" t="n"/>
      <c r="F490" s="228" t="n"/>
      <c r="G490" s="228" t="n"/>
      <c r="H490" s="228" t="n"/>
      <c r="I490" s="228" t="n"/>
      <c r="J490" s="228" t="n"/>
      <c r="K490" s="19" t="n"/>
      <c r="L490" s="228" t="n"/>
      <c r="M490" s="228" t="n"/>
      <c r="N490" s="228" t="n"/>
      <c r="O490" s="228" t="n"/>
      <c r="P490" s="228" t="n"/>
      <c r="Q490" s="281" t="n"/>
      <c r="R490" s="281" t="n"/>
      <c r="S490" s="228" t="n"/>
      <c r="T490" s="228" t="n"/>
      <c r="U490" s="228" t="n"/>
      <c r="V490" s="19" t="n"/>
      <c r="W490" s="19" t="n"/>
      <c r="X490" s="228" t="n"/>
      <c r="Y490" s="228" t="n"/>
      <c r="Z490" s="281" t="n"/>
      <c r="AA490" s="18" t="n"/>
      <c r="AB490" s="18" t="n"/>
      <c r="AC490" s="228" t="n"/>
    </row>
    <row r="491">
      <c r="A491" s="18" t="n"/>
      <c r="B491" s="18" t="n"/>
      <c r="C491" s="228" t="n"/>
      <c r="D491" s="228" t="n"/>
      <c r="E491" s="228" t="n"/>
      <c r="F491" s="228" t="n"/>
      <c r="G491" s="228" t="n"/>
      <c r="H491" s="228" t="n"/>
      <c r="I491" s="228" t="n"/>
      <c r="J491" s="228" t="n"/>
      <c r="K491" s="19" t="n"/>
      <c r="L491" s="228" t="n"/>
      <c r="M491" s="228" t="n"/>
      <c r="N491" s="228" t="n"/>
      <c r="O491" s="228" t="n"/>
      <c r="P491" s="228" t="n"/>
      <c r="Q491" s="281" t="n"/>
      <c r="R491" s="281" t="n"/>
      <c r="S491" s="228" t="n"/>
      <c r="T491" s="228" t="n"/>
      <c r="U491" s="228" t="n"/>
      <c r="V491" s="19" t="n"/>
      <c r="W491" s="19" t="n"/>
      <c r="X491" s="228" t="n"/>
      <c r="Y491" s="228" t="n"/>
      <c r="Z491" s="281" t="n"/>
      <c r="AA491" s="18" t="n"/>
      <c r="AB491" s="18" t="n"/>
      <c r="AC491" s="228" t="n"/>
    </row>
    <row r="492">
      <c r="A492" s="18" t="n"/>
      <c r="B492" s="18" t="n"/>
      <c r="C492" s="228" t="n"/>
      <c r="D492" s="228" t="n"/>
      <c r="E492" s="228" t="n"/>
      <c r="F492" s="228" t="n"/>
      <c r="G492" s="228" t="n"/>
      <c r="H492" s="228" t="n"/>
      <c r="I492" s="228" t="n"/>
      <c r="J492" s="228" t="n"/>
      <c r="K492" s="19" t="n"/>
      <c r="L492" s="228" t="n"/>
      <c r="M492" s="228" t="n"/>
      <c r="N492" s="228" t="n"/>
      <c r="O492" s="228" t="n"/>
      <c r="P492" s="228" t="n"/>
      <c r="Q492" s="281" t="n"/>
      <c r="R492" s="281" t="n"/>
      <c r="S492" s="228" t="n"/>
      <c r="T492" s="228" t="n"/>
      <c r="U492" s="228" t="n"/>
      <c r="V492" s="19" t="n"/>
      <c r="W492" s="19" t="n"/>
      <c r="X492" s="228" t="n"/>
      <c r="Y492" s="228" t="n"/>
      <c r="Z492" s="281" t="n"/>
      <c r="AA492" s="18" t="n"/>
      <c r="AB492" s="18" t="n"/>
      <c r="AC492" s="228" t="n"/>
    </row>
    <row r="493">
      <c r="A493" s="18" t="n"/>
      <c r="B493" s="18" t="n"/>
      <c r="C493" s="228" t="n"/>
      <c r="D493" s="228" t="n"/>
      <c r="E493" s="228" t="n"/>
      <c r="F493" s="228" t="n"/>
      <c r="G493" s="228" t="n"/>
      <c r="H493" s="228" t="n"/>
      <c r="I493" s="228" t="n"/>
      <c r="J493" s="228" t="n"/>
      <c r="K493" s="19" t="n"/>
      <c r="L493" s="228" t="n"/>
      <c r="M493" s="228" t="n"/>
      <c r="N493" s="228" t="n"/>
      <c r="O493" s="228" t="n"/>
      <c r="P493" s="228" t="n"/>
      <c r="Q493" s="281" t="n"/>
      <c r="R493" s="281" t="n"/>
      <c r="S493" s="228" t="n"/>
      <c r="T493" s="228" t="n"/>
      <c r="U493" s="228" t="n"/>
      <c r="V493" s="19" t="n"/>
      <c r="W493" s="19" t="n"/>
      <c r="X493" s="228" t="n"/>
      <c r="Y493" s="228" t="n"/>
      <c r="Z493" s="281" t="n"/>
      <c r="AA493" s="18" t="n"/>
      <c r="AB493" s="18" t="n"/>
      <c r="AC493" s="228" t="n"/>
    </row>
    <row r="494">
      <c r="A494" s="18" t="n"/>
      <c r="B494" s="18" t="n"/>
      <c r="C494" s="228" t="n"/>
      <c r="D494" s="228" t="n"/>
      <c r="E494" s="228" t="n"/>
      <c r="F494" s="228" t="n"/>
      <c r="G494" s="228" t="n"/>
      <c r="H494" s="228" t="n"/>
      <c r="I494" s="228" t="n"/>
      <c r="J494" s="228" t="n"/>
      <c r="K494" s="19" t="n"/>
      <c r="L494" s="228" t="n"/>
      <c r="M494" s="228" t="n"/>
      <c r="N494" s="228" t="n"/>
      <c r="O494" s="228" t="n"/>
      <c r="P494" s="228" t="n"/>
      <c r="Q494" s="281" t="n"/>
      <c r="R494" s="281" t="n"/>
      <c r="S494" s="228" t="n"/>
      <c r="T494" s="228" t="n"/>
      <c r="U494" s="228" t="n"/>
      <c r="V494" s="19" t="n"/>
      <c r="W494" s="19" t="n"/>
      <c r="X494" s="228" t="n"/>
      <c r="Y494" s="228" t="n"/>
      <c r="Z494" s="281" t="n"/>
      <c r="AA494" s="18" t="n"/>
      <c r="AB494" s="18" t="n"/>
      <c r="AC494" s="228" t="n"/>
    </row>
    <row r="495">
      <c r="A495" s="18" t="n"/>
      <c r="B495" s="18" t="n"/>
      <c r="C495" s="228" t="n"/>
      <c r="D495" s="228" t="n"/>
      <c r="E495" s="228" t="n"/>
      <c r="F495" s="228" t="n"/>
      <c r="G495" s="228" t="n"/>
      <c r="H495" s="228" t="n"/>
      <c r="I495" s="228" t="n"/>
      <c r="J495" s="228" t="n"/>
      <c r="K495" s="19" t="n"/>
      <c r="L495" s="228" t="n"/>
      <c r="M495" s="228" t="n"/>
      <c r="N495" s="228" t="n"/>
      <c r="O495" s="228" t="n"/>
      <c r="P495" s="228" t="n"/>
      <c r="Q495" s="281" t="n"/>
      <c r="R495" s="281" t="n"/>
      <c r="S495" s="228" t="n"/>
      <c r="T495" s="228" t="n"/>
      <c r="U495" s="228" t="n"/>
      <c r="V495" s="19" t="n"/>
      <c r="W495" s="19" t="n"/>
      <c r="X495" s="228" t="n"/>
      <c r="Y495" s="228" t="n"/>
      <c r="Z495" s="281" t="n"/>
      <c r="AA495" s="18" t="n"/>
      <c r="AB495" s="18" t="n"/>
      <c r="AC495" s="228" t="n"/>
    </row>
    <row r="496">
      <c r="A496" s="18" t="n"/>
      <c r="B496" s="18" t="n"/>
      <c r="C496" s="228" t="n"/>
      <c r="D496" s="228" t="n"/>
      <c r="E496" s="228" t="n"/>
      <c r="F496" s="228" t="n"/>
      <c r="G496" s="228" t="n"/>
      <c r="H496" s="228" t="n"/>
      <c r="I496" s="228" t="n"/>
      <c r="J496" s="228" t="n"/>
      <c r="K496" s="19" t="n"/>
      <c r="L496" s="228" t="n"/>
      <c r="M496" s="228" t="n"/>
      <c r="N496" s="228" t="n"/>
      <c r="O496" s="228" t="n"/>
      <c r="P496" s="228" t="n"/>
      <c r="Q496" s="281" t="n"/>
      <c r="R496" s="281" t="n"/>
      <c r="S496" s="228" t="n"/>
      <c r="T496" s="228" t="n"/>
      <c r="U496" s="228" t="n"/>
      <c r="V496" s="19" t="n"/>
      <c r="W496" s="19" t="n"/>
      <c r="X496" s="228" t="n"/>
      <c r="Y496" s="228" t="n"/>
      <c r="Z496" s="281" t="n"/>
      <c r="AA496" s="18" t="n"/>
      <c r="AB496" s="18" t="n"/>
      <c r="AC496" s="228" t="n"/>
    </row>
    <row r="497">
      <c r="A497" s="18" t="n"/>
      <c r="B497" s="18" t="n"/>
      <c r="C497" s="228" t="n"/>
      <c r="D497" s="228" t="n"/>
      <c r="E497" s="228" t="n"/>
      <c r="F497" s="228" t="n"/>
      <c r="G497" s="228" t="n"/>
      <c r="H497" s="228" t="n"/>
      <c r="I497" s="228" t="n"/>
      <c r="J497" s="228" t="n"/>
      <c r="K497" s="19" t="n"/>
      <c r="L497" s="228" t="n"/>
      <c r="M497" s="228" t="n"/>
      <c r="N497" s="228" t="n"/>
      <c r="O497" s="228" t="n"/>
      <c r="P497" s="228" t="n"/>
      <c r="Q497" s="281" t="n"/>
      <c r="R497" s="281" t="n"/>
      <c r="S497" s="228" t="n"/>
      <c r="T497" s="228" t="n"/>
      <c r="U497" s="228" t="n"/>
      <c r="V497" s="19" t="n"/>
      <c r="W497" s="19" t="n"/>
      <c r="X497" s="228" t="n"/>
      <c r="Y497" s="228" t="n"/>
      <c r="Z497" s="281" t="n"/>
      <c r="AA497" s="18" t="n"/>
      <c r="AB497" s="18" t="n"/>
      <c r="AC497" s="228" t="n"/>
    </row>
    <row r="498">
      <c r="A498" s="18" t="n"/>
      <c r="B498" s="18" t="n"/>
      <c r="C498" s="228" t="n"/>
      <c r="D498" s="228" t="n"/>
      <c r="E498" s="228" t="n"/>
      <c r="F498" s="228" t="n"/>
      <c r="G498" s="228" t="n"/>
      <c r="H498" s="228" t="n"/>
      <c r="I498" s="228" t="n"/>
      <c r="J498" s="228" t="n"/>
      <c r="K498" s="19" t="n"/>
      <c r="L498" s="228" t="n"/>
      <c r="M498" s="228" t="n"/>
      <c r="N498" s="228" t="n"/>
      <c r="O498" s="228" t="n"/>
      <c r="P498" s="228" t="n"/>
      <c r="Q498" s="281" t="n"/>
      <c r="R498" s="281" t="n"/>
      <c r="S498" s="228" t="n"/>
      <c r="T498" s="228" t="n"/>
      <c r="U498" s="228" t="n"/>
      <c r="V498" s="19" t="n"/>
      <c r="W498" s="19" t="n"/>
      <c r="X498" s="228" t="n"/>
      <c r="Y498" s="228" t="n"/>
      <c r="Z498" s="281" t="n"/>
      <c r="AA498" s="18" t="n"/>
      <c r="AB498" s="18" t="n"/>
      <c r="AC498" s="228" t="n"/>
    </row>
    <row r="499">
      <c r="A499" s="18" t="n"/>
      <c r="B499" s="18" t="n"/>
      <c r="C499" s="228" t="n"/>
      <c r="D499" s="228" t="n"/>
      <c r="E499" s="228" t="n"/>
      <c r="F499" s="228" t="n"/>
      <c r="G499" s="228" t="n"/>
      <c r="H499" s="228" t="n"/>
      <c r="I499" s="228" t="n"/>
      <c r="J499" s="228" t="n"/>
      <c r="K499" s="19" t="n"/>
      <c r="L499" s="228" t="n"/>
      <c r="M499" s="228" t="n"/>
      <c r="N499" s="228" t="n"/>
      <c r="O499" s="228" t="n"/>
      <c r="P499" s="228" t="n"/>
      <c r="Q499" s="281" t="n"/>
      <c r="R499" s="281" t="n"/>
      <c r="S499" s="228" t="n"/>
      <c r="T499" s="228" t="n"/>
      <c r="U499" s="228" t="n"/>
      <c r="V499" s="19" t="n"/>
      <c r="W499" s="19" t="n"/>
      <c r="X499" s="228" t="n"/>
      <c r="Y499" s="228" t="n"/>
      <c r="Z499" s="281" t="n"/>
      <c r="AA499" s="18" t="n"/>
      <c r="AB499" s="18" t="n"/>
      <c r="AC499" s="228" t="n"/>
    </row>
    <row r="500">
      <c r="A500" s="18" t="n"/>
      <c r="B500" s="18" t="n"/>
      <c r="C500" s="228" t="n"/>
      <c r="D500" s="228" t="n"/>
      <c r="E500" s="228" t="n"/>
      <c r="F500" s="228" t="n"/>
      <c r="G500" s="228" t="n"/>
      <c r="H500" s="228" t="n"/>
      <c r="I500" s="228" t="n"/>
      <c r="J500" s="228" t="n"/>
      <c r="K500" s="19" t="n"/>
      <c r="L500" s="228" t="n"/>
      <c r="M500" s="228" t="n"/>
      <c r="N500" s="228" t="n"/>
      <c r="O500" s="228" t="n"/>
      <c r="P500" s="228" t="n"/>
      <c r="Q500" s="281" t="n"/>
      <c r="R500" s="281" t="n"/>
      <c r="S500" s="228" t="n"/>
      <c r="T500" s="228" t="n"/>
      <c r="U500" s="228" t="n"/>
      <c r="V500" s="19" t="n"/>
      <c r="W500" s="19" t="n"/>
      <c r="X500" s="228" t="n"/>
      <c r="Y500" s="228" t="n"/>
      <c r="Z500" s="281" t="n"/>
      <c r="AA500" s="18" t="n"/>
      <c r="AB500" s="18" t="n"/>
      <c r="AC500" s="228" t="n"/>
    </row>
    <row r="501">
      <c r="A501" s="18" t="n"/>
      <c r="B501" s="18" t="n"/>
      <c r="C501" s="228" t="n"/>
      <c r="D501" s="228" t="n"/>
      <c r="E501" s="228" t="n"/>
      <c r="F501" s="228" t="n"/>
      <c r="G501" s="228" t="n"/>
      <c r="H501" s="228" t="n"/>
      <c r="I501" s="228" t="n"/>
      <c r="J501" s="228" t="n"/>
      <c r="K501" s="19" t="n"/>
      <c r="L501" s="228" t="n"/>
      <c r="M501" s="228" t="n"/>
      <c r="N501" s="228" t="n"/>
      <c r="O501" s="228" t="n"/>
      <c r="P501" s="228" t="n"/>
      <c r="Q501" s="281" t="n"/>
      <c r="R501" s="281" t="n"/>
      <c r="S501" s="228" t="n"/>
      <c r="T501" s="228" t="n"/>
      <c r="U501" s="228" t="n"/>
      <c r="V501" s="19" t="n"/>
      <c r="W501" s="19" t="n"/>
      <c r="X501" s="228" t="n"/>
      <c r="Y501" s="228" t="n"/>
      <c r="Z501" s="281" t="n"/>
      <c r="AA501" s="18" t="n"/>
      <c r="AB501" s="18" t="n"/>
      <c r="AC501" s="228" t="n"/>
    </row>
    <row r="502">
      <c r="A502" s="18" t="n"/>
      <c r="B502" s="18" t="n"/>
      <c r="C502" s="228" t="n"/>
      <c r="D502" s="228" t="n"/>
      <c r="E502" s="228" t="n"/>
      <c r="F502" s="228" t="n"/>
      <c r="G502" s="228" t="n"/>
      <c r="H502" s="228" t="n"/>
      <c r="I502" s="228" t="n"/>
      <c r="J502" s="228" t="n"/>
      <c r="K502" s="19" t="n"/>
      <c r="L502" s="228" t="n"/>
      <c r="M502" s="228" t="n"/>
      <c r="N502" s="228" t="n"/>
      <c r="O502" s="228" t="n"/>
      <c r="P502" s="228" t="n"/>
      <c r="Q502" s="281" t="n"/>
      <c r="R502" s="281" t="n"/>
      <c r="S502" s="228" t="n"/>
      <c r="T502" s="228" t="n"/>
      <c r="U502" s="228" t="n"/>
      <c r="V502" s="19" t="n"/>
      <c r="W502" s="19" t="n"/>
      <c r="X502" s="228" t="n"/>
      <c r="Y502" s="228" t="n"/>
      <c r="Z502" s="281" t="n"/>
      <c r="AA502" s="18" t="n"/>
      <c r="AB502" s="18" t="n"/>
      <c r="AC502" s="228" t="n"/>
    </row>
    <row r="503">
      <c r="A503" s="18" t="n"/>
      <c r="B503" s="18" t="n"/>
      <c r="C503" s="228" t="n"/>
      <c r="D503" s="228" t="n"/>
      <c r="E503" s="228" t="n"/>
      <c r="F503" s="228" t="n"/>
      <c r="G503" s="228" t="n"/>
      <c r="H503" s="228" t="n"/>
      <c r="I503" s="228" t="n"/>
      <c r="J503" s="228" t="n"/>
      <c r="K503" s="19" t="n"/>
      <c r="L503" s="228" t="n"/>
      <c r="M503" s="228" t="n"/>
      <c r="N503" s="228" t="n"/>
      <c r="O503" s="228" t="n"/>
      <c r="P503" s="228" t="n"/>
      <c r="Q503" s="281" t="n"/>
      <c r="R503" s="281" t="n"/>
      <c r="S503" s="228" t="n"/>
      <c r="T503" s="228" t="n"/>
      <c r="U503" s="228" t="n"/>
      <c r="V503" s="19" t="n"/>
      <c r="W503" s="19" t="n"/>
      <c r="X503" s="228" t="n"/>
      <c r="Y503" s="228" t="n"/>
      <c r="Z503" s="281" t="n"/>
      <c r="AA503" s="18" t="n"/>
      <c r="AB503" s="18" t="n"/>
      <c r="AC503" s="228" t="n"/>
    </row>
    <row r="504">
      <c r="A504" s="18" t="n"/>
      <c r="B504" s="18" t="n"/>
      <c r="C504" s="228" t="n"/>
      <c r="D504" s="228" t="n"/>
      <c r="E504" s="228" t="n"/>
      <c r="F504" s="228" t="n"/>
      <c r="G504" s="228" t="n"/>
      <c r="H504" s="228" t="n"/>
      <c r="I504" s="228" t="n"/>
      <c r="J504" s="228" t="n"/>
      <c r="K504" s="19" t="n"/>
      <c r="L504" s="228" t="n"/>
      <c r="M504" s="228" t="n"/>
      <c r="N504" s="228" t="n"/>
      <c r="O504" s="228" t="n"/>
      <c r="P504" s="228" t="n"/>
      <c r="Q504" s="281" t="n"/>
      <c r="R504" s="281" t="n"/>
      <c r="S504" s="228" t="n"/>
      <c r="T504" s="228" t="n"/>
      <c r="U504" s="228" t="n"/>
      <c r="V504" s="19" t="n"/>
      <c r="W504" s="19" t="n"/>
      <c r="X504" s="228" t="n"/>
      <c r="Y504" s="228" t="n"/>
      <c r="Z504" s="281" t="n"/>
      <c r="AA504" s="18" t="n"/>
      <c r="AB504" s="18" t="n"/>
      <c r="AC504" s="228" t="n"/>
    </row>
    <row r="505">
      <c r="A505" s="18" t="n"/>
      <c r="B505" s="18" t="n"/>
      <c r="C505" s="228" t="n"/>
      <c r="D505" s="228" t="n"/>
      <c r="E505" s="228" t="n"/>
      <c r="F505" s="228" t="n"/>
      <c r="G505" s="228" t="n"/>
      <c r="H505" s="228" t="n"/>
      <c r="I505" s="228" t="n"/>
      <c r="J505" s="228" t="n"/>
      <c r="K505" s="19" t="n"/>
      <c r="L505" s="228" t="n"/>
      <c r="M505" s="228" t="n"/>
      <c r="N505" s="228" t="n"/>
      <c r="O505" s="228" t="n"/>
      <c r="P505" s="228" t="n"/>
      <c r="Q505" s="281" t="n"/>
      <c r="R505" s="281" t="n"/>
      <c r="S505" s="228" t="n"/>
      <c r="T505" s="228" t="n"/>
      <c r="U505" s="228" t="n"/>
      <c r="V505" s="19" t="n"/>
      <c r="W505" s="19" t="n"/>
      <c r="X505" s="228" t="n"/>
      <c r="Y505" s="228" t="n"/>
      <c r="Z505" s="281" t="n"/>
      <c r="AA505" s="18" t="n"/>
      <c r="AB505" s="18" t="n"/>
      <c r="AC505" s="228" t="n"/>
    </row>
    <row r="506">
      <c r="A506" s="18" t="n"/>
      <c r="B506" s="18" t="n"/>
      <c r="C506" s="228" t="n"/>
      <c r="D506" s="228" t="n"/>
      <c r="E506" s="228" t="n"/>
      <c r="F506" s="228" t="n"/>
      <c r="G506" s="228" t="n"/>
      <c r="H506" s="228" t="n"/>
      <c r="I506" s="228" t="n"/>
      <c r="J506" s="228" t="n"/>
      <c r="K506" s="19" t="n"/>
      <c r="L506" s="228" t="n"/>
      <c r="M506" s="228" t="n"/>
      <c r="N506" s="228" t="n"/>
      <c r="O506" s="228" t="n"/>
      <c r="P506" s="228" t="n"/>
      <c r="Q506" s="281" t="n"/>
      <c r="R506" s="281" t="n"/>
      <c r="S506" s="228" t="n"/>
      <c r="T506" s="228" t="n"/>
      <c r="U506" s="228" t="n"/>
      <c r="V506" s="19" t="n"/>
      <c r="W506" s="19" t="n"/>
      <c r="X506" s="228" t="n"/>
      <c r="Y506" s="228" t="n"/>
      <c r="Z506" s="281" t="n"/>
      <c r="AA506" s="18" t="n"/>
      <c r="AB506" s="18" t="n"/>
      <c r="AC506" s="228" t="n"/>
    </row>
    <row r="507">
      <c r="A507" s="18" t="n"/>
      <c r="B507" s="18" t="n"/>
      <c r="C507" s="228" t="n"/>
      <c r="D507" s="228" t="n"/>
      <c r="E507" s="228" t="n"/>
      <c r="F507" s="228" t="n"/>
      <c r="G507" s="228" t="n"/>
      <c r="H507" s="228" t="n"/>
      <c r="I507" s="228" t="n"/>
      <c r="J507" s="228" t="n"/>
      <c r="K507" s="19" t="n"/>
      <c r="L507" s="228" t="n"/>
      <c r="M507" s="228" t="n"/>
      <c r="N507" s="228" t="n"/>
      <c r="O507" s="228" t="n"/>
      <c r="P507" s="228" t="n"/>
      <c r="Q507" s="281" t="n"/>
      <c r="R507" s="281" t="n"/>
      <c r="S507" s="228" t="n"/>
      <c r="T507" s="228" t="n"/>
      <c r="U507" s="228" t="n"/>
      <c r="V507" s="19" t="n"/>
      <c r="W507" s="19" t="n"/>
      <c r="X507" s="228" t="n"/>
      <c r="Y507" s="228" t="n"/>
      <c r="Z507" s="281" t="n"/>
      <c r="AA507" s="18" t="n"/>
      <c r="AB507" s="18" t="n"/>
      <c r="AC507" s="228" t="n"/>
    </row>
    <row r="508">
      <c r="A508" s="18" t="n"/>
      <c r="B508" s="18" t="n"/>
      <c r="C508" s="228" t="n"/>
      <c r="D508" s="228" t="n"/>
      <c r="E508" s="228" t="n"/>
      <c r="F508" s="228" t="n"/>
      <c r="G508" s="228" t="n"/>
      <c r="H508" s="228" t="n"/>
      <c r="I508" s="228" t="n"/>
      <c r="J508" s="228" t="n"/>
      <c r="K508" s="19" t="n"/>
      <c r="L508" s="228" t="n"/>
      <c r="M508" s="228" t="n"/>
      <c r="N508" s="228" t="n"/>
      <c r="O508" s="228" t="n"/>
      <c r="P508" s="228" t="n"/>
      <c r="Q508" s="281" t="n"/>
      <c r="R508" s="281" t="n"/>
      <c r="S508" s="228" t="n"/>
      <c r="T508" s="228" t="n"/>
      <c r="U508" s="228" t="n"/>
      <c r="V508" s="19" t="n"/>
      <c r="W508" s="19" t="n"/>
      <c r="X508" s="228" t="n"/>
      <c r="Y508" s="228" t="n"/>
      <c r="Z508" s="281" t="n"/>
      <c r="AA508" s="18" t="n"/>
      <c r="AB508" s="18" t="n"/>
      <c r="AC508" s="228" t="n"/>
    </row>
    <row r="509">
      <c r="A509" s="18" t="n"/>
      <c r="B509" s="18" t="n"/>
      <c r="C509" s="228" t="n"/>
      <c r="D509" s="228" t="n"/>
      <c r="E509" s="228" t="n"/>
      <c r="F509" s="228" t="n"/>
      <c r="G509" s="228" t="n"/>
      <c r="H509" s="228" t="n"/>
      <c r="I509" s="228" t="n"/>
      <c r="J509" s="228" t="n"/>
      <c r="K509" s="19" t="n"/>
      <c r="L509" s="228" t="n"/>
      <c r="M509" s="228" t="n"/>
      <c r="N509" s="228" t="n"/>
      <c r="O509" s="228" t="n"/>
      <c r="P509" s="228" t="n"/>
      <c r="Q509" s="281" t="n"/>
      <c r="R509" s="281" t="n"/>
      <c r="S509" s="228" t="n"/>
      <c r="T509" s="228" t="n"/>
      <c r="U509" s="228" t="n"/>
      <c r="V509" s="19" t="n"/>
      <c r="W509" s="19" t="n"/>
      <c r="X509" s="228" t="n"/>
      <c r="Y509" s="228" t="n"/>
      <c r="Z509" s="281" t="n"/>
      <c r="AA509" s="18" t="n"/>
      <c r="AB509" s="18" t="n"/>
      <c r="AC509" s="228" t="n"/>
    </row>
    <row r="510">
      <c r="A510" s="18" t="n"/>
      <c r="B510" s="18" t="n"/>
      <c r="C510" s="228" t="n"/>
      <c r="D510" s="228" t="n"/>
      <c r="E510" s="228" t="n"/>
      <c r="F510" s="228" t="n"/>
      <c r="G510" s="228" t="n"/>
      <c r="H510" s="228" t="n"/>
      <c r="I510" s="228" t="n"/>
      <c r="J510" s="228" t="n"/>
      <c r="K510" s="19" t="n"/>
      <c r="L510" s="228" t="n"/>
      <c r="M510" s="228" t="n"/>
      <c r="N510" s="228" t="n"/>
      <c r="O510" s="228" t="n"/>
      <c r="P510" s="228" t="n"/>
      <c r="Q510" s="281" t="n"/>
      <c r="R510" s="281" t="n"/>
      <c r="S510" s="228" t="n"/>
      <c r="T510" s="228" t="n"/>
      <c r="U510" s="228" t="n"/>
      <c r="V510" s="19" t="n"/>
      <c r="W510" s="19" t="n"/>
      <c r="X510" s="228" t="n"/>
      <c r="Y510" s="228" t="n"/>
      <c r="Z510" s="281" t="n"/>
      <c r="AA510" s="18" t="n"/>
      <c r="AB510" s="18" t="n"/>
      <c r="AC510" s="228" t="n"/>
    </row>
    <row r="511">
      <c r="A511" s="18" t="n"/>
      <c r="B511" s="18" t="n"/>
      <c r="C511" s="228" t="n"/>
      <c r="D511" s="228" t="n"/>
      <c r="E511" s="228" t="n"/>
      <c r="F511" s="228" t="n"/>
      <c r="G511" s="228" t="n"/>
      <c r="H511" s="228" t="n"/>
      <c r="I511" s="228" t="n"/>
      <c r="J511" s="228" t="n"/>
      <c r="K511" s="19" t="n"/>
      <c r="L511" s="228" t="n"/>
      <c r="M511" s="228" t="n"/>
      <c r="N511" s="228" t="n"/>
      <c r="O511" s="228" t="n"/>
      <c r="P511" s="228" t="n"/>
      <c r="Q511" s="281" t="n"/>
      <c r="R511" s="281" t="n"/>
      <c r="S511" s="228" t="n"/>
      <c r="T511" s="228" t="n"/>
      <c r="U511" s="228" t="n"/>
      <c r="V511" s="19" t="n"/>
      <c r="W511" s="19" t="n"/>
      <c r="X511" s="228" t="n"/>
      <c r="Y511" s="228" t="n"/>
      <c r="Z511" s="281" t="n"/>
      <c r="AA511" s="18" t="n"/>
      <c r="AB511" s="18" t="n"/>
      <c r="AC511" s="228" t="n"/>
    </row>
    <row r="512">
      <c r="A512" s="18" t="n"/>
      <c r="B512" s="18" t="n"/>
      <c r="C512" s="228" t="n"/>
      <c r="D512" s="228" t="n"/>
      <c r="E512" s="228" t="n"/>
      <c r="F512" s="228" t="n"/>
      <c r="G512" s="228" t="n"/>
      <c r="H512" s="228" t="n"/>
      <c r="I512" s="228" t="n"/>
      <c r="J512" s="228" t="n"/>
      <c r="K512" s="19" t="n"/>
      <c r="L512" s="228" t="n"/>
      <c r="M512" s="228" t="n"/>
      <c r="N512" s="228" t="n"/>
      <c r="O512" s="228" t="n"/>
      <c r="P512" s="228" t="n"/>
      <c r="Q512" s="281" t="n"/>
      <c r="R512" s="281" t="n"/>
      <c r="S512" s="228" t="n"/>
      <c r="T512" s="228" t="n"/>
      <c r="U512" s="228" t="n"/>
      <c r="V512" s="19" t="n"/>
      <c r="W512" s="19" t="n"/>
      <c r="X512" s="228" t="n"/>
      <c r="Y512" s="228" t="n"/>
      <c r="Z512" s="281" t="n"/>
      <c r="AA512" s="18" t="n"/>
      <c r="AB512" s="18" t="n"/>
      <c r="AC512" s="228" t="n"/>
    </row>
    <row r="513">
      <c r="A513" s="18" t="n"/>
      <c r="B513" s="18" t="n"/>
      <c r="C513" s="228" t="n"/>
      <c r="D513" s="228" t="n"/>
      <c r="E513" s="228" t="n"/>
      <c r="F513" s="228" t="n"/>
      <c r="G513" s="228" t="n"/>
      <c r="H513" s="228" t="n"/>
      <c r="I513" s="228" t="n"/>
      <c r="J513" s="228" t="n"/>
      <c r="K513" s="19" t="n"/>
      <c r="L513" s="228" t="n"/>
      <c r="M513" s="228" t="n"/>
      <c r="N513" s="228" t="n"/>
      <c r="O513" s="228" t="n"/>
      <c r="P513" s="228" t="n"/>
      <c r="Q513" s="281" t="n"/>
      <c r="R513" s="281" t="n"/>
      <c r="S513" s="228" t="n"/>
      <c r="T513" s="228" t="n"/>
      <c r="U513" s="228" t="n"/>
      <c r="V513" s="19" t="n"/>
      <c r="W513" s="19" t="n"/>
      <c r="X513" s="228" t="n"/>
      <c r="Y513" s="228" t="n"/>
      <c r="Z513" s="281" t="n"/>
      <c r="AA513" s="18" t="n"/>
      <c r="AB513" s="18" t="n"/>
      <c r="AC513" s="228" t="n"/>
    </row>
    <row r="514">
      <c r="A514" s="18" t="n"/>
      <c r="B514" s="18" t="n"/>
      <c r="C514" s="228" t="n"/>
      <c r="D514" s="228" t="n"/>
      <c r="E514" s="228" t="n"/>
      <c r="F514" s="228" t="n"/>
      <c r="G514" s="228" t="n"/>
      <c r="H514" s="228" t="n"/>
      <c r="I514" s="228" t="n"/>
      <c r="J514" s="228" t="n"/>
      <c r="K514" s="19" t="n"/>
      <c r="L514" s="228" t="n"/>
      <c r="M514" s="228" t="n"/>
      <c r="N514" s="228" t="n"/>
      <c r="O514" s="228" t="n"/>
      <c r="P514" s="228" t="n"/>
      <c r="Q514" s="281" t="n"/>
      <c r="R514" s="281" t="n"/>
      <c r="S514" s="228" t="n"/>
      <c r="T514" s="228" t="n"/>
      <c r="U514" s="228" t="n"/>
      <c r="V514" s="19" t="n"/>
      <c r="W514" s="19" t="n"/>
      <c r="X514" s="228" t="n"/>
      <c r="Y514" s="228" t="n"/>
      <c r="Z514" s="281" t="n"/>
      <c r="AA514" s="18" t="n"/>
      <c r="AB514" s="18" t="n"/>
      <c r="AC514" s="228" t="n"/>
    </row>
    <row r="515">
      <c r="A515" s="18" t="n"/>
      <c r="B515" s="18" t="n"/>
      <c r="C515" s="228" t="n"/>
      <c r="D515" s="228" t="n"/>
      <c r="E515" s="228" t="n"/>
      <c r="F515" s="228" t="n"/>
      <c r="G515" s="228" t="n"/>
      <c r="H515" s="228" t="n"/>
      <c r="I515" s="228" t="n"/>
      <c r="J515" s="228" t="n"/>
      <c r="K515" s="19" t="n"/>
      <c r="L515" s="228" t="n"/>
      <c r="M515" s="228" t="n"/>
      <c r="N515" s="228" t="n"/>
      <c r="O515" s="228" t="n"/>
      <c r="P515" s="228" t="n"/>
      <c r="Q515" s="281" t="n"/>
      <c r="R515" s="281" t="n"/>
      <c r="S515" s="228" t="n"/>
      <c r="T515" s="228" t="n"/>
      <c r="U515" s="228" t="n"/>
      <c r="V515" s="19" t="n"/>
      <c r="W515" s="19" t="n"/>
      <c r="X515" s="228" t="n"/>
      <c r="Y515" s="228" t="n"/>
      <c r="Z515" s="281" t="n"/>
      <c r="AA515" s="18" t="n"/>
      <c r="AB515" s="18" t="n"/>
      <c r="AC515" s="228" t="n"/>
    </row>
    <row r="516">
      <c r="A516" s="18" t="n"/>
      <c r="B516" s="18" t="n"/>
      <c r="C516" s="228" t="n"/>
      <c r="D516" s="228" t="n"/>
      <c r="E516" s="228" t="n"/>
      <c r="F516" s="228" t="n"/>
      <c r="G516" s="228" t="n"/>
      <c r="H516" s="228" t="n"/>
      <c r="I516" s="228" t="n"/>
      <c r="J516" s="228" t="n"/>
      <c r="K516" s="19" t="n"/>
      <c r="L516" s="228" t="n"/>
      <c r="M516" s="228" t="n"/>
      <c r="N516" s="228" t="n"/>
      <c r="O516" s="228" t="n"/>
      <c r="P516" s="228" t="n"/>
      <c r="Q516" s="281" t="n"/>
      <c r="R516" s="281" t="n"/>
      <c r="S516" s="228" t="n"/>
      <c r="T516" s="228" t="n"/>
      <c r="U516" s="228" t="n"/>
      <c r="V516" s="19" t="n"/>
      <c r="W516" s="19" t="n"/>
      <c r="X516" s="228" t="n"/>
      <c r="Y516" s="228" t="n"/>
      <c r="Z516" s="281" t="n"/>
      <c r="AA516" s="18" t="n"/>
      <c r="AB516" s="18" t="n"/>
      <c r="AC516" s="228" t="n"/>
    </row>
    <row r="517">
      <c r="A517" s="18" t="n"/>
      <c r="B517" s="18" t="n"/>
      <c r="C517" s="228" t="n"/>
      <c r="D517" s="228" t="n"/>
      <c r="E517" s="228" t="n"/>
      <c r="F517" s="228" t="n"/>
      <c r="G517" s="228" t="n"/>
      <c r="H517" s="228" t="n"/>
      <c r="I517" s="228" t="n"/>
      <c r="J517" s="228" t="n"/>
      <c r="K517" s="19" t="n"/>
      <c r="L517" s="228" t="n"/>
      <c r="M517" s="228" t="n"/>
      <c r="N517" s="228" t="n"/>
      <c r="O517" s="228" t="n"/>
      <c r="P517" s="228" t="n"/>
      <c r="Q517" s="281" t="n"/>
      <c r="R517" s="281" t="n"/>
      <c r="S517" s="228" t="n"/>
      <c r="T517" s="228" t="n"/>
      <c r="U517" s="228" t="n"/>
      <c r="V517" s="19" t="n"/>
      <c r="W517" s="19" t="n"/>
      <c r="X517" s="228" t="n"/>
      <c r="Y517" s="228" t="n"/>
      <c r="Z517" s="281" t="n"/>
      <c r="AA517" s="18" t="n"/>
      <c r="AB517" s="18" t="n"/>
      <c r="AC517" s="228" t="n"/>
    </row>
    <row r="518">
      <c r="A518" s="18" t="n"/>
      <c r="B518" s="18" t="n"/>
      <c r="C518" s="228" t="n"/>
      <c r="D518" s="228" t="n"/>
      <c r="E518" s="228" t="n"/>
      <c r="F518" s="228" t="n"/>
      <c r="G518" s="228" t="n"/>
      <c r="H518" s="228" t="n"/>
      <c r="I518" s="228" t="n"/>
      <c r="J518" s="228" t="n"/>
      <c r="K518" s="19" t="n"/>
      <c r="L518" s="228" t="n"/>
      <c r="M518" s="228" t="n"/>
      <c r="N518" s="228" t="n"/>
      <c r="O518" s="228" t="n"/>
      <c r="P518" s="228" t="n"/>
      <c r="Q518" s="281" t="n"/>
      <c r="R518" s="281" t="n"/>
      <c r="S518" s="228" t="n"/>
      <c r="T518" s="228" t="n"/>
      <c r="U518" s="228" t="n"/>
      <c r="V518" s="19" t="n"/>
      <c r="W518" s="19" t="n"/>
      <c r="X518" s="228" t="n"/>
      <c r="Y518" s="228" t="n"/>
      <c r="Z518" s="281" t="n"/>
      <c r="AA518" s="18" t="n"/>
      <c r="AB518" s="18" t="n"/>
      <c r="AC518" s="228" t="n"/>
    </row>
    <row r="519">
      <c r="A519" s="18" t="n"/>
      <c r="B519" s="18" t="n"/>
      <c r="C519" s="228" t="n"/>
      <c r="D519" s="228" t="n"/>
      <c r="E519" s="228" t="n"/>
      <c r="F519" s="228" t="n"/>
      <c r="G519" s="228" t="n"/>
      <c r="H519" s="228" t="n"/>
      <c r="I519" s="228" t="n"/>
      <c r="J519" s="228" t="n"/>
      <c r="K519" s="19" t="n"/>
      <c r="L519" s="228" t="n"/>
      <c r="M519" s="228" t="n"/>
      <c r="N519" s="228" t="n"/>
      <c r="O519" s="228" t="n"/>
      <c r="P519" s="228" t="n"/>
      <c r="Q519" s="281" t="n"/>
      <c r="R519" s="281" t="n"/>
      <c r="S519" s="228" t="n"/>
      <c r="T519" s="228" t="n"/>
      <c r="U519" s="228" t="n"/>
      <c r="V519" s="19" t="n"/>
      <c r="W519" s="19" t="n"/>
      <c r="X519" s="228" t="n"/>
      <c r="Y519" s="228" t="n"/>
      <c r="Z519" s="281" t="n"/>
      <c r="AA519" s="18" t="n"/>
      <c r="AB519" s="18" t="n"/>
      <c r="AC519" s="228" t="n"/>
    </row>
    <row r="520">
      <c r="A520" s="18" t="n"/>
      <c r="B520" s="18" t="n"/>
      <c r="C520" s="228" t="n"/>
      <c r="D520" s="228" t="n"/>
      <c r="E520" s="228" t="n"/>
      <c r="F520" s="228" t="n"/>
      <c r="G520" s="228" t="n"/>
      <c r="H520" s="228" t="n"/>
      <c r="I520" s="228" t="n"/>
      <c r="J520" s="228" t="n"/>
      <c r="K520" s="19" t="n"/>
      <c r="L520" s="228" t="n"/>
      <c r="M520" s="228" t="n"/>
      <c r="N520" s="228" t="n"/>
      <c r="O520" s="228" t="n"/>
      <c r="P520" s="228" t="n"/>
      <c r="Q520" s="281" t="n"/>
      <c r="R520" s="281" t="n"/>
      <c r="S520" s="228" t="n"/>
      <c r="T520" s="228" t="n"/>
      <c r="U520" s="228" t="n"/>
      <c r="V520" s="19" t="n"/>
      <c r="W520" s="19" t="n"/>
      <c r="X520" s="228" t="n"/>
      <c r="Y520" s="228" t="n"/>
      <c r="Z520" s="281" t="n"/>
      <c r="AA520" s="18" t="n"/>
      <c r="AB520" s="18" t="n"/>
      <c r="AC520" s="228" t="n"/>
    </row>
    <row r="521">
      <c r="A521" s="18" t="n"/>
      <c r="B521" s="18" t="n"/>
      <c r="C521" s="228" t="n"/>
      <c r="D521" s="228" t="n"/>
      <c r="E521" s="228" t="n"/>
      <c r="F521" s="228" t="n"/>
      <c r="G521" s="228" t="n"/>
      <c r="H521" s="228" t="n"/>
      <c r="I521" s="228" t="n"/>
      <c r="J521" s="228" t="n"/>
      <c r="K521" s="19" t="n"/>
      <c r="L521" s="228" t="n"/>
      <c r="M521" s="228" t="n"/>
      <c r="N521" s="228" t="n"/>
      <c r="O521" s="228" t="n"/>
      <c r="P521" s="228" t="n"/>
      <c r="Q521" s="281" t="n"/>
      <c r="R521" s="281" t="n"/>
      <c r="S521" s="228" t="n"/>
      <c r="T521" s="228" t="n"/>
      <c r="U521" s="228" t="n"/>
      <c r="V521" s="19" t="n"/>
      <c r="W521" s="19" t="n"/>
      <c r="X521" s="228" t="n"/>
      <c r="Y521" s="228" t="n"/>
      <c r="Z521" s="281" t="n"/>
      <c r="AA521" s="18" t="n"/>
      <c r="AB521" s="18" t="n"/>
      <c r="AC521" s="228" t="n"/>
    </row>
    <row r="522">
      <c r="A522" s="18" t="n"/>
      <c r="B522" s="18" t="n"/>
      <c r="C522" s="228" t="n"/>
      <c r="D522" s="228" t="n"/>
      <c r="E522" s="228" t="n"/>
      <c r="F522" s="228" t="n"/>
      <c r="G522" s="228" t="n"/>
      <c r="H522" s="228" t="n"/>
      <c r="I522" s="228" t="n"/>
      <c r="J522" s="228" t="n"/>
      <c r="K522" s="19" t="n"/>
      <c r="L522" s="228" t="n"/>
      <c r="M522" s="228" t="n"/>
      <c r="N522" s="228" t="n"/>
      <c r="O522" s="228" t="n"/>
      <c r="P522" s="228" t="n"/>
      <c r="Q522" s="281" t="n"/>
      <c r="R522" s="281" t="n"/>
      <c r="S522" s="228" t="n"/>
      <c r="T522" s="228" t="n"/>
      <c r="U522" s="228" t="n"/>
      <c r="V522" s="19" t="n"/>
      <c r="W522" s="19" t="n"/>
      <c r="X522" s="228" t="n"/>
      <c r="Y522" s="228" t="n"/>
      <c r="Z522" s="281" t="n"/>
      <c r="AA522" s="18" t="n"/>
      <c r="AB522" s="18" t="n"/>
      <c r="AC522" s="228" t="n"/>
    </row>
    <row r="523">
      <c r="A523" s="18" t="n"/>
      <c r="B523" s="18" t="n"/>
      <c r="C523" s="228" t="n"/>
      <c r="D523" s="228" t="n"/>
      <c r="E523" s="228" t="n"/>
      <c r="F523" s="228" t="n"/>
      <c r="G523" s="228" t="n"/>
      <c r="H523" s="228" t="n"/>
      <c r="I523" s="228" t="n"/>
      <c r="J523" s="228" t="n"/>
      <c r="K523" s="19" t="n"/>
      <c r="L523" s="228" t="n"/>
      <c r="M523" s="228" t="n"/>
      <c r="N523" s="228" t="n"/>
      <c r="O523" s="228" t="n"/>
      <c r="P523" s="228" t="n"/>
      <c r="Q523" s="281" t="n"/>
      <c r="R523" s="281" t="n"/>
      <c r="S523" s="228" t="n"/>
      <c r="T523" s="228" t="n"/>
      <c r="U523" s="228" t="n"/>
      <c r="V523" s="19" t="n"/>
      <c r="W523" s="19" t="n"/>
      <c r="X523" s="228" t="n"/>
      <c r="Y523" s="228" t="n"/>
      <c r="Z523" s="281" t="n"/>
      <c r="AA523" s="18" t="n"/>
      <c r="AB523" s="18" t="n"/>
      <c r="AC523" s="228" t="n"/>
    </row>
    <row r="524">
      <c r="A524" s="18" t="n"/>
      <c r="B524" s="18" t="n"/>
      <c r="C524" s="228" t="n"/>
      <c r="D524" s="228" t="n"/>
      <c r="E524" s="228" t="n"/>
      <c r="F524" s="228" t="n"/>
      <c r="G524" s="228" t="n"/>
      <c r="H524" s="228" t="n"/>
      <c r="I524" s="228" t="n"/>
      <c r="J524" s="228" t="n"/>
      <c r="K524" s="19" t="n"/>
      <c r="L524" s="228" t="n"/>
      <c r="M524" s="228" t="n"/>
      <c r="N524" s="228" t="n"/>
      <c r="O524" s="228" t="n"/>
      <c r="P524" s="228" t="n"/>
      <c r="Q524" s="281" t="n"/>
      <c r="R524" s="281" t="n"/>
      <c r="S524" s="228" t="n"/>
      <c r="T524" s="228" t="n"/>
      <c r="U524" s="228" t="n"/>
      <c r="V524" s="19" t="n"/>
      <c r="W524" s="19" t="n"/>
      <c r="X524" s="228" t="n"/>
      <c r="Y524" s="228" t="n"/>
      <c r="Z524" s="281" t="n"/>
      <c r="AA524" s="18" t="n"/>
      <c r="AB524" s="18" t="n"/>
      <c r="AC524" s="228" t="n"/>
    </row>
    <row r="525">
      <c r="A525" s="18" t="n"/>
      <c r="B525" s="18" t="n"/>
      <c r="C525" s="228" t="n"/>
      <c r="D525" s="228" t="n"/>
      <c r="E525" s="228" t="n"/>
      <c r="F525" s="228" t="n"/>
      <c r="G525" s="228" t="n"/>
      <c r="H525" s="228" t="n"/>
      <c r="I525" s="228" t="n"/>
      <c r="J525" s="228" t="n"/>
      <c r="K525" s="19" t="n"/>
      <c r="L525" s="228" t="n"/>
      <c r="M525" s="228" t="n"/>
      <c r="N525" s="228" t="n"/>
      <c r="O525" s="228" t="n"/>
      <c r="P525" s="228" t="n"/>
      <c r="Q525" s="281" t="n"/>
      <c r="R525" s="281" t="n"/>
      <c r="S525" s="228" t="n"/>
      <c r="T525" s="228" t="n"/>
      <c r="U525" s="228" t="n"/>
      <c r="V525" s="19" t="n"/>
      <c r="W525" s="19" t="n"/>
      <c r="X525" s="228" t="n"/>
      <c r="Y525" s="228" t="n"/>
      <c r="Z525" s="281" t="n"/>
      <c r="AA525" s="18" t="n"/>
      <c r="AB525" s="18" t="n"/>
      <c r="AC525" s="228" t="n"/>
    </row>
    <row r="526">
      <c r="A526" s="18" t="n"/>
      <c r="B526" s="18" t="n"/>
      <c r="C526" s="228" t="n"/>
      <c r="D526" s="228" t="n"/>
      <c r="E526" s="228" t="n"/>
      <c r="F526" s="228" t="n"/>
      <c r="G526" s="228" t="n"/>
      <c r="H526" s="228" t="n"/>
      <c r="I526" s="228" t="n"/>
      <c r="J526" s="228" t="n"/>
      <c r="K526" s="19" t="n"/>
      <c r="L526" s="228" t="n"/>
      <c r="M526" s="228" t="n"/>
      <c r="N526" s="228" t="n"/>
      <c r="O526" s="228" t="n"/>
      <c r="P526" s="228" t="n"/>
      <c r="Q526" s="281" t="n"/>
      <c r="R526" s="281" t="n"/>
      <c r="S526" s="228" t="n"/>
      <c r="T526" s="228" t="n"/>
      <c r="U526" s="228" t="n"/>
      <c r="V526" s="19" t="n"/>
      <c r="W526" s="19" t="n"/>
      <c r="X526" s="228" t="n"/>
      <c r="Y526" s="228" t="n"/>
      <c r="Z526" s="281" t="n"/>
      <c r="AA526" s="18" t="n"/>
      <c r="AB526" s="18" t="n"/>
      <c r="AC526" s="228" t="n"/>
    </row>
    <row r="527">
      <c r="A527" s="18" t="n"/>
      <c r="B527" s="18" t="n"/>
      <c r="C527" s="228" t="n"/>
      <c r="D527" s="228" t="n"/>
      <c r="E527" s="228" t="n"/>
      <c r="F527" s="228" t="n"/>
      <c r="G527" s="228" t="n"/>
      <c r="H527" s="228" t="n"/>
      <c r="I527" s="228" t="n"/>
      <c r="J527" s="228" t="n"/>
      <c r="K527" s="19" t="n"/>
      <c r="L527" s="228" t="n"/>
      <c r="M527" s="228" t="n"/>
      <c r="N527" s="228" t="n"/>
      <c r="O527" s="228" t="n"/>
      <c r="P527" s="228" t="n"/>
      <c r="Q527" s="281" t="n"/>
      <c r="R527" s="281" t="n"/>
      <c r="S527" s="228" t="n"/>
      <c r="T527" s="228" t="n"/>
      <c r="U527" s="228" t="n"/>
      <c r="V527" s="19" t="n"/>
      <c r="W527" s="19" t="n"/>
      <c r="X527" s="228" t="n"/>
      <c r="Y527" s="228" t="n"/>
      <c r="Z527" s="281" t="n"/>
      <c r="AA527" s="18" t="n"/>
      <c r="AB527" s="18" t="n"/>
      <c r="AC527" s="228" t="n"/>
    </row>
    <row r="528">
      <c r="A528" s="18" t="n"/>
      <c r="B528" s="18" t="n"/>
      <c r="C528" s="228" t="n"/>
      <c r="D528" s="228" t="n"/>
      <c r="E528" s="228" t="n"/>
      <c r="F528" s="228" t="n"/>
      <c r="G528" s="228" t="n"/>
      <c r="H528" s="228" t="n"/>
      <c r="I528" s="228" t="n"/>
      <c r="J528" s="228" t="n"/>
      <c r="K528" s="19" t="n"/>
      <c r="L528" s="228" t="n"/>
      <c r="M528" s="228" t="n"/>
      <c r="N528" s="228" t="n"/>
      <c r="O528" s="228" t="n"/>
      <c r="P528" s="228" t="n"/>
      <c r="Q528" s="281" t="n"/>
      <c r="R528" s="281" t="n"/>
      <c r="S528" s="228" t="n"/>
      <c r="T528" s="228" t="n"/>
      <c r="U528" s="228" t="n"/>
      <c r="V528" s="19" t="n"/>
      <c r="W528" s="19" t="n"/>
      <c r="X528" s="228" t="n"/>
      <c r="Y528" s="228" t="n"/>
      <c r="Z528" s="281" t="n"/>
      <c r="AA528" s="18" t="n"/>
      <c r="AB528" s="18" t="n"/>
      <c r="AC528" s="228" t="n"/>
    </row>
    <row r="529">
      <c r="A529" s="18" t="n"/>
      <c r="B529" s="18" t="n"/>
      <c r="C529" s="228" t="n"/>
      <c r="D529" s="228" t="n"/>
      <c r="E529" s="228" t="n"/>
      <c r="F529" s="228" t="n"/>
      <c r="G529" s="228" t="n"/>
      <c r="H529" s="228" t="n"/>
      <c r="I529" s="228" t="n"/>
      <c r="J529" s="228" t="n"/>
      <c r="K529" s="19" t="n"/>
      <c r="L529" s="228" t="n"/>
      <c r="M529" s="228" t="n"/>
      <c r="N529" s="228" t="n"/>
      <c r="O529" s="228" t="n"/>
      <c r="P529" s="228" t="n"/>
      <c r="Q529" s="281" t="n"/>
      <c r="R529" s="281" t="n"/>
      <c r="S529" s="228" t="n"/>
      <c r="T529" s="228" t="n"/>
      <c r="U529" s="228" t="n"/>
      <c r="V529" s="19" t="n"/>
      <c r="W529" s="19" t="n"/>
      <c r="X529" s="228" t="n"/>
      <c r="Y529" s="228" t="n"/>
      <c r="Z529" s="281" t="n"/>
      <c r="AA529" s="18" t="n"/>
      <c r="AB529" s="18" t="n"/>
      <c r="AC529" s="228" t="n"/>
    </row>
    <row r="530">
      <c r="A530" s="18" t="n"/>
      <c r="B530" s="18" t="n"/>
      <c r="C530" s="228" t="n"/>
      <c r="D530" s="228" t="n"/>
      <c r="E530" s="228" t="n"/>
      <c r="F530" s="228" t="n"/>
      <c r="G530" s="228" t="n"/>
      <c r="H530" s="228" t="n"/>
      <c r="I530" s="228" t="n"/>
      <c r="J530" s="228" t="n"/>
      <c r="K530" s="19" t="n"/>
      <c r="L530" s="228" t="n"/>
      <c r="M530" s="228" t="n"/>
      <c r="N530" s="228" t="n"/>
      <c r="O530" s="228" t="n"/>
      <c r="P530" s="228" t="n"/>
      <c r="Q530" s="281" t="n"/>
      <c r="R530" s="281" t="n"/>
      <c r="S530" s="228" t="n"/>
      <c r="T530" s="228" t="n"/>
      <c r="U530" s="228" t="n"/>
      <c r="V530" s="19" t="n"/>
      <c r="W530" s="19" t="n"/>
      <c r="X530" s="228" t="n"/>
      <c r="Y530" s="228" t="n"/>
      <c r="Z530" s="281" t="n"/>
      <c r="AA530" s="18" t="n"/>
      <c r="AB530" s="18" t="n"/>
      <c r="AC530" s="228" t="n"/>
    </row>
    <row r="531">
      <c r="A531" s="18" t="n"/>
      <c r="B531" s="18" t="n"/>
      <c r="C531" s="228" t="n"/>
      <c r="D531" s="228" t="n"/>
      <c r="E531" s="228" t="n"/>
      <c r="F531" s="228" t="n"/>
      <c r="G531" s="228" t="n"/>
      <c r="H531" s="228" t="n"/>
      <c r="I531" s="228" t="n"/>
      <c r="J531" s="228" t="n"/>
      <c r="K531" s="19" t="n"/>
      <c r="L531" s="228" t="n"/>
      <c r="M531" s="228" t="n"/>
      <c r="N531" s="228" t="n"/>
      <c r="O531" s="228" t="n"/>
      <c r="P531" s="228" t="n"/>
      <c r="Q531" s="281" t="n"/>
      <c r="R531" s="281" t="n"/>
      <c r="S531" s="228" t="n"/>
      <c r="T531" s="228" t="n"/>
      <c r="U531" s="228" t="n"/>
      <c r="V531" s="19" t="n"/>
      <c r="W531" s="19" t="n"/>
      <c r="X531" s="228" t="n"/>
      <c r="Y531" s="228" t="n"/>
      <c r="Z531" s="281" t="n"/>
      <c r="AA531" s="18" t="n"/>
      <c r="AB531" s="18" t="n"/>
      <c r="AC531" s="228" t="n"/>
    </row>
    <row r="532">
      <c r="A532" s="18" t="n"/>
      <c r="B532" s="18" t="n"/>
      <c r="C532" s="228" t="n"/>
      <c r="D532" s="228" t="n"/>
      <c r="E532" s="228" t="n"/>
      <c r="F532" s="228" t="n"/>
      <c r="G532" s="228" t="n"/>
      <c r="H532" s="228" t="n"/>
      <c r="I532" s="228" t="n"/>
      <c r="J532" s="228" t="n"/>
      <c r="K532" s="19" t="n"/>
      <c r="L532" s="228" t="n"/>
      <c r="M532" s="228" t="n"/>
      <c r="N532" s="228" t="n"/>
      <c r="O532" s="228" t="n"/>
      <c r="P532" s="228" t="n"/>
      <c r="Q532" s="281" t="n"/>
      <c r="R532" s="281" t="n"/>
      <c r="S532" s="228" t="n"/>
      <c r="T532" s="228" t="n"/>
      <c r="U532" s="228" t="n"/>
      <c r="V532" s="19" t="n"/>
      <c r="W532" s="19" t="n"/>
      <c r="X532" s="228" t="n"/>
      <c r="Y532" s="228" t="n"/>
      <c r="Z532" s="281" t="n"/>
      <c r="AA532" s="18" t="n"/>
      <c r="AB532" s="18" t="n"/>
      <c r="AC532" s="228" t="n"/>
    </row>
    <row r="533">
      <c r="A533" s="18" t="n"/>
      <c r="B533" s="18" t="n"/>
      <c r="C533" s="228" t="n"/>
      <c r="D533" s="228" t="n"/>
      <c r="E533" s="228" t="n"/>
      <c r="F533" s="228" t="n"/>
      <c r="G533" s="228" t="n"/>
      <c r="H533" s="228" t="n"/>
      <c r="I533" s="228" t="n"/>
      <c r="J533" s="228" t="n"/>
      <c r="K533" s="19" t="n"/>
      <c r="L533" s="228" t="n"/>
      <c r="M533" s="228" t="n"/>
      <c r="N533" s="228" t="n"/>
      <c r="O533" s="228" t="n"/>
      <c r="P533" s="228" t="n"/>
      <c r="Q533" s="281" t="n"/>
      <c r="R533" s="281" t="n"/>
      <c r="S533" s="228" t="n"/>
      <c r="T533" s="228" t="n"/>
      <c r="U533" s="228" t="n"/>
      <c r="V533" s="19" t="n"/>
      <c r="W533" s="19" t="n"/>
      <c r="X533" s="228" t="n"/>
      <c r="Y533" s="228" t="n"/>
      <c r="Z533" s="281" t="n"/>
      <c r="AA533" s="18" t="n"/>
      <c r="AB533" s="18" t="n"/>
      <c r="AC533" s="228" t="n"/>
    </row>
    <row r="534">
      <c r="A534" s="18" t="n"/>
      <c r="B534" s="18" t="n"/>
      <c r="C534" s="228" t="n"/>
      <c r="D534" s="228" t="n"/>
      <c r="E534" s="228" t="n"/>
      <c r="F534" s="228" t="n"/>
      <c r="G534" s="228" t="n"/>
      <c r="H534" s="228" t="n"/>
      <c r="I534" s="228" t="n"/>
      <c r="J534" s="228" t="n"/>
      <c r="K534" s="19" t="n"/>
      <c r="L534" s="228" t="n"/>
      <c r="M534" s="228" t="n"/>
      <c r="N534" s="228" t="n"/>
      <c r="O534" s="228" t="n"/>
      <c r="P534" s="228" t="n"/>
      <c r="Q534" s="281" t="n"/>
      <c r="R534" s="281" t="n"/>
      <c r="S534" s="228" t="n"/>
      <c r="T534" s="228" t="n"/>
      <c r="U534" s="228" t="n"/>
      <c r="V534" s="19" t="n"/>
      <c r="W534" s="19" t="n"/>
      <c r="X534" s="228" t="n"/>
      <c r="Y534" s="228" t="n"/>
      <c r="Z534" s="281" t="n"/>
      <c r="AA534" s="18" t="n"/>
      <c r="AB534" s="18" t="n"/>
      <c r="AC534" s="228" t="n"/>
    </row>
    <row r="535">
      <c r="A535" s="18" t="n"/>
      <c r="B535" s="18" t="n"/>
      <c r="C535" s="228" t="n"/>
      <c r="D535" s="228" t="n"/>
      <c r="E535" s="228" t="n"/>
      <c r="F535" s="228" t="n"/>
      <c r="G535" s="228" t="n"/>
      <c r="H535" s="228" t="n"/>
      <c r="I535" s="228" t="n"/>
      <c r="J535" s="228" t="n"/>
      <c r="K535" s="19" t="n"/>
      <c r="L535" s="228" t="n"/>
      <c r="M535" s="228" t="n"/>
      <c r="N535" s="228" t="n"/>
      <c r="O535" s="228" t="n"/>
      <c r="P535" s="228" t="n"/>
      <c r="Q535" s="281" t="n"/>
      <c r="R535" s="281" t="n"/>
      <c r="S535" s="228" t="n"/>
      <c r="T535" s="228" t="n"/>
      <c r="U535" s="228" t="n"/>
      <c r="V535" s="19" t="n"/>
      <c r="W535" s="19" t="n"/>
      <c r="X535" s="228" t="n"/>
      <c r="Y535" s="228" t="n"/>
      <c r="Z535" s="281" t="n"/>
      <c r="AA535" s="18" t="n"/>
      <c r="AB535" s="18" t="n"/>
      <c r="AC535" s="228" t="n"/>
    </row>
    <row r="536">
      <c r="A536" s="18" t="n"/>
      <c r="B536" s="18" t="n"/>
      <c r="C536" s="228" t="n"/>
      <c r="D536" s="228" t="n"/>
      <c r="E536" s="228" t="n"/>
      <c r="F536" s="228" t="n"/>
      <c r="G536" s="228" t="n"/>
      <c r="H536" s="228" t="n"/>
      <c r="I536" s="228" t="n"/>
      <c r="J536" s="228" t="n"/>
      <c r="K536" s="19" t="n"/>
      <c r="L536" s="228" t="n"/>
      <c r="M536" s="228" t="n"/>
      <c r="N536" s="228" t="n"/>
      <c r="O536" s="228" t="n"/>
      <c r="P536" s="228" t="n"/>
      <c r="Q536" s="281" t="n"/>
      <c r="R536" s="281" t="n"/>
      <c r="S536" s="228" t="n"/>
      <c r="T536" s="228" t="n"/>
      <c r="U536" s="228" t="n"/>
      <c r="V536" s="19" t="n"/>
      <c r="W536" s="19" t="n"/>
      <c r="X536" s="228" t="n"/>
      <c r="Y536" s="228" t="n"/>
      <c r="Z536" s="281" t="n"/>
      <c r="AA536" s="18" t="n"/>
      <c r="AB536" s="18" t="n"/>
      <c r="AC536" s="228" t="n"/>
    </row>
    <row r="537">
      <c r="A537" s="18" t="n"/>
      <c r="B537" s="18" t="n"/>
      <c r="C537" s="228" t="n"/>
      <c r="D537" s="228" t="n"/>
      <c r="E537" s="228" t="n"/>
      <c r="F537" s="228" t="n"/>
      <c r="G537" s="228" t="n"/>
      <c r="H537" s="228" t="n"/>
      <c r="I537" s="228" t="n"/>
      <c r="J537" s="228" t="n"/>
      <c r="K537" s="19" t="n"/>
      <c r="L537" s="228" t="n"/>
      <c r="M537" s="228" t="n"/>
      <c r="N537" s="228" t="n"/>
      <c r="O537" s="228" t="n"/>
      <c r="P537" s="228" t="n"/>
      <c r="Q537" s="281" t="n"/>
      <c r="R537" s="281" t="n"/>
      <c r="S537" s="228" t="n"/>
      <c r="T537" s="228" t="n"/>
      <c r="U537" s="228" t="n"/>
      <c r="V537" s="19" t="n"/>
      <c r="W537" s="19" t="n"/>
      <c r="X537" s="228" t="n"/>
      <c r="Y537" s="228" t="n"/>
      <c r="Z537" s="281" t="n"/>
      <c r="AA537" s="18" t="n"/>
      <c r="AB537" s="18" t="n"/>
      <c r="AC537" s="228" t="n"/>
    </row>
    <row r="538">
      <c r="A538" s="18" t="n"/>
      <c r="B538" s="18" t="n"/>
      <c r="C538" s="228" t="n"/>
      <c r="D538" s="228" t="n"/>
      <c r="E538" s="228" t="n"/>
      <c r="F538" s="228" t="n"/>
      <c r="G538" s="228" t="n"/>
      <c r="H538" s="228" t="n"/>
      <c r="I538" s="228" t="n"/>
      <c r="J538" s="228" t="n"/>
      <c r="K538" s="19" t="n"/>
      <c r="L538" s="228" t="n"/>
      <c r="M538" s="228" t="n"/>
      <c r="N538" s="228" t="n"/>
      <c r="O538" s="228" t="n"/>
      <c r="P538" s="228" t="n"/>
      <c r="Q538" s="281" t="n"/>
      <c r="R538" s="281" t="n"/>
      <c r="S538" s="228" t="n"/>
      <c r="T538" s="228" t="n"/>
      <c r="U538" s="228" t="n"/>
      <c r="V538" s="19" t="n"/>
      <c r="W538" s="19" t="n"/>
      <c r="X538" s="228" t="n"/>
      <c r="Y538" s="228" t="n"/>
      <c r="Z538" s="281" t="n"/>
      <c r="AA538" s="18" t="n"/>
      <c r="AB538" s="18" t="n"/>
      <c r="AC538" s="228" t="n"/>
    </row>
    <row r="539">
      <c r="A539" s="18" t="n"/>
      <c r="B539" s="18" t="n"/>
      <c r="C539" s="228" t="n"/>
      <c r="D539" s="228" t="n"/>
      <c r="E539" s="228" t="n"/>
      <c r="F539" s="228" t="n"/>
      <c r="G539" s="228" t="n"/>
      <c r="H539" s="228" t="n"/>
      <c r="I539" s="228" t="n"/>
      <c r="J539" s="228" t="n"/>
      <c r="K539" s="19" t="n"/>
      <c r="L539" s="228" t="n"/>
      <c r="M539" s="228" t="n"/>
      <c r="N539" s="228" t="n"/>
      <c r="O539" s="228" t="n"/>
      <c r="P539" s="228" t="n"/>
      <c r="Q539" s="281" t="n"/>
      <c r="R539" s="281" t="n"/>
      <c r="S539" s="228" t="n"/>
      <c r="T539" s="228" t="n"/>
      <c r="U539" s="228" t="n"/>
      <c r="V539" s="19" t="n"/>
      <c r="W539" s="19" t="n"/>
      <c r="X539" s="228" t="n"/>
      <c r="Y539" s="228" t="n"/>
      <c r="Z539" s="281" t="n"/>
      <c r="AA539" s="18" t="n"/>
      <c r="AB539" s="18" t="n"/>
      <c r="AC539" s="228" t="n"/>
    </row>
    <row r="540">
      <c r="A540" s="18" t="n"/>
      <c r="B540" s="18" t="n"/>
      <c r="C540" s="228" t="n"/>
      <c r="D540" s="228" t="n"/>
      <c r="E540" s="228" t="n"/>
      <c r="F540" s="228" t="n"/>
      <c r="G540" s="228" t="n"/>
      <c r="H540" s="228" t="n"/>
      <c r="I540" s="228" t="n"/>
      <c r="J540" s="228" t="n"/>
      <c r="K540" s="19" t="n"/>
      <c r="L540" s="228" t="n"/>
      <c r="M540" s="228" t="n"/>
      <c r="N540" s="228" t="n"/>
      <c r="O540" s="228" t="n"/>
      <c r="P540" s="228" t="n"/>
      <c r="Q540" s="281" t="n"/>
      <c r="R540" s="281" t="n"/>
      <c r="S540" s="228" t="n"/>
      <c r="T540" s="228" t="n"/>
      <c r="U540" s="228" t="n"/>
      <c r="V540" s="19" t="n"/>
      <c r="W540" s="19" t="n"/>
      <c r="X540" s="228" t="n"/>
      <c r="Y540" s="228" t="n"/>
      <c r="Z540" s="281" t="n"/>
      <c r="AA540" s="18" t="n"/>
      <c r="AB540" s="18" t="n"/>
      <c r="AC540" s="228" t="n"/>
    </row>
    <row r="541">
      <c r="A541" s="18" t="n"/>
      <c r="B541" s="18" t="n"/>
      <c r="C541" s="228" t="n"/>
      <c r="D541" s="228" t="n"/>
      <c r="E541" s="228" t="n"/>
      <c r="F541" s="228" t="n"/>
      <c r="G541" s="228" t="n"/>
      <c r="H541" s="228" t="n"/>
      <c r="I541" s="228" t="n"/>
      <c r="J541" s="228" t="n"/>
      <c r="K541" s="19" t="n"/>
      <c r="L541" s="228" t="n"/>
      <c r="M541" s="228" t="n"/>
      <c r="N541" s="228" t="n"/>
      <c r="O541" s="228" t="n"/>
      <c r="P541" s="228" t="n"/>
      <c r="Q541" s="281" t="n"/>
      <c r="R541" s="281" t="n"/>
      <c r="S541" s="228" t="n"/>
      <c r="T541" s="228" t="n"/>
      <c r="U541" s="228" t="n"/>
      <c r="V541" s="19" t="n"/>
      <c r="W541" s="19" t="n"/>
      <c r="X541" s="228" t="n"/>
      <c r="Y541" s="228" t="n"/>
      <c r="Z541" s="281" t="n"/>
      <c r="AA541" s="18" t="n"/>
      <c r="AB541" s="18" t="n"/>
      <c r="AC541" s="228" t="n"/>
    </row>
    <row r="542">
      <c r="A542" s="18" t="n"/>
      <c r="B542" s="18" t="n"/>
      <c r="C542" s="228" t="n"/>
      <c r="D542" s="228" t="n"/>
      <c r="E542" s="228" t="n"/>
      <c r="F542" s="228" t="n"/>
      <c r="G542" s="228" t="n"/>
      <c r="H542" s="228" t="n"/>
      <c r="I542" s="228" t="n"/>
      <c r="J542" s="228" t="n"/>
      <c r="K542" s="19" t="n"/>
      <c r="L542" s="228" t="n"/>
      <c r="M542" s="228" t="n"/>
      <c r="N542" s="228" t="n"/>
      <c r="O542" s="228" t="n"/>
      <c r="P542" s="228" t="n"/>
      <c r="Q542" s="281" t="n"/>
      <c r="R542" s="281" t="n"/>
      <c r="S542" s="228" t="n"/>
      <c r="T542" s="228" t="n"/>
      <c r="U542" s="228" t="n"/>
      <c r="V542" s="19" t="n"/>
      <c r="W542" s="19" t="n"/>
      <c r="X542" s="228" t="n"/>
      <c r="Y542" s="228" t="n"/>
      <c r="Z542" s="281" t="n"/>
      <c r="AA542" s="18" t="n"/>
      <c r="AB542" s="18" t="n"/>
      <c r="AC542" s="228" t="n"/>
    </row>
    <row r="543">
      <c r="A543" s="18" t="n"/>
      <c r="B543" s="18" t="n"/>
      <c r="C543" s="228" t="n"/>
      <c r="D543" s="228" t="n"/>
      <c r="E543" s="228" t="n"/>
      <c r="F543" s="228" t="n"/>
      <c r="G543" s="228" t="n"/>
      <c r="H543" s="228" t="n"/>
      <c r="I543" s="228" t="n"/>
      <c r="J543" s="228" t="n"/>
      <c r="K543" s="19" t="n"/>
      <c r="L543" s="228" t="n"/>
      <c r="M543" s="228" t="n"/>
      <c r="N543" s="228" t="n"/>
      <c r="O543" s="228" t="n"/>
      <c r="P543" s="228" t="n"/>
      <c r="Q543" s="281" t="n"/>
      <c r="R543" s="281" t="n"/>
      <c r="S543" s="228" t="n"/>
      <c r="T543" s="228" t="n"/>
      <c r="U543" s="228" t="n"/>
      <c r="V543" s="19" t="n"/>
      <c r="W543" s="19" t="n"/>
      <c r="X543" s="228" t="n"/>
      <c r="Y543" s="228" t="n"/>
      <c r="Z543" s="281" t="n"/>
      <c r="AA543" s="18" t="n"/>
      <c r="AB543" s="18" t="n"/>
      <c r="AC543" s="228" t="n"/>
    </row>
    <row r="544">
      <c r="A544" s="18" t="n"/>
      <c r="B544" s="18" t="n"/>
      <c r="C544" s="228" t="n"/>
      <c r="D544" s="228" t="n"/>
      <c r="E544" s="228" t="n"/>
      <c r="F544" s="228" t="n"/>
      <c r="G544" s="228" t="n"/>
      <c r="H544" s="228" t="n"/>
      <c r="I544" s="228" t="n"/>
      <c r="J544" s="228" t="n"/>
      <c r="K544" s="19" t="n"/>
      <c r="L544" s="228" t="n"/>
      <c r="M544" s="228" t="n"/>
      <c r="N544" s="228" t="n"/>
      <c r="O544" s="228" t="n"/>
      <c r="P544" s="228" t="n"/>
      <c r="Q544" s="281" t="n"/>
      <c r="R544" s="281" t="n"/>
      <c r="S544" s="228" t="n"/>
      <c r="T544" s="228" t="n"/>
      <c r="U544" s="228" t="n"/>
      <c r="V544" s="19" t="n"/>
      <c r="W544" s="19" t="n"/>
      <c r="X544" s="228" t="n"/>
      <c r="Y544" s="228" t="n"/>
      <c r="Z544" s="281" t="n"/>
      <c r="AA544" s="18" t="n"/>
      <c r="AB544" s="18" t="n"/>
      <c r="AC544" s="228" t="n"/>
    </row>
    <row r="545">
      <c r="A545" s="18" t="n"/>
      <c r="B545" s="18" t="n"/>
      <c r="C545" s="228" t="n"/>
      <c r="D545" s="228" t="n"/>
      <c r="E545" s="228" t="n"/>
      <c r="F545" s="228" t="n"/>
      <c r="G545" s="228" t="n"/>
      <c r="H545" s="228" t="n"/>
      <c r="I545" s="228" t="n"/>
      <c r="J545" s="228" t="n"/>
      <c r="K545" s="19" t="n"/>
      <c r="L545" s="228" t="n"/>
      <c r="M545" s="228" t="n"/>
      <c r="N545" s="228" t="n"/>
      <c r="O545" s="228" t="n"/>
      <c r="P545" s="228" t="n"/>
      <c r="Q545" s="281" t="n"/>
      <c r="R545" s="281" t="n"/>
      <c r="S545" s="228" t="n"/>
      <c r="T545" s="228" t="n"/>
      <c r="U545" s="228" t="n"/>
      <c r="V545" s="19" t="n"/>
      <c r="W545" s="19" t="n"/>
      <c r="X545" s="228" t="n"/>
      <c r="Y545" s="228" t="n"/>
      <c r="Z545" s="281" t="n"/>
      <c r="AA545" s="18" t="n"/>
      <c r="AB545" s="18" t="n"/>
      <c r="AC545" s="228" t="n"/>
    </row>
    <row r="546">
      <c r="A546" s="18" t="n"/>
      <c r="B546" s="18" t="n"/>
      <c r="C546" s="228" t="n"/>
      <c r="D546" s="228" t="n"/>
      <c r="E546" s="228" t="n"/>
      <c r="F546" s="228" t="n"/>
      <c r="G546" s="228" t="n"/>
      <c r="H546" s="228" t="n"/>
      <c r="I546" s="228" t="n"/>
      <c r="J546" s="228" t="n"/>
      <c r="K546" s="19" t="n"/>
      <c r="L546" s="228" t="n"/>
      <c r="M546" s="228" t="n"/>
      <c r="N546" s="228" t="n"/>
      <c r="O546" s="228" t="n"/>
      <c r="P546" s="228" t="n"/>
      <c r="Q546" s="281" t="n"/>
      <c r="R546" s="281" t="n"/>
      <c r="S546" s="228" t="n"/>
      <c r="T546" s="228" t="n"/>
      <c r="U546" s="228" t="n"/>
      <c r="V546" s="19" t="n"/>
      <c r="W546" s="19" t="n"/>
      <c r="X546" s="228" t="n"/>
      <c r="Y546" s="228" t="n"/>
      <c r="Z546" s="281" t="n"/>
      <c r="AA546" s="18" t="n"/>
      <c r="AB546" s="18" t="n"/>
      <c r="AC546" s="228" t="n"/>
    </row>
    <row r="547">
      <c r="A547" s="18" t="n"/>
      <c r="B547" s="18" t="n"/>
      <c r="C547" s="228" t="n"/>
      <c r="D547" s="228" t="n"/>
      <c r="E547" s="228" t="n"/>
      <c r="F547" s="228" t="n"/>
      <c r="G547" s="228" t="n"/>
      <c r="H547" s="228" t="n"/>
      <c r="I547" s="228" t="n"/>
      <c r="J547" s="228" t="n"/>
      <c r="K547" s="19" t="n"/>
      <c r="L547" s="228" t="n"/>
      <c r="M547" s="228" t="n"/>
      <c r="N547" s="228" t="n"/>
      <c r="O547" s="228" t="n"/>
      <c r="P547" s="228" t="n"/>
      <c r="Q547" s="281" t="n"/>
      <c r="R547" s="281" t="n"/>
      <c r="S547" s="228" t="n"/>
      <c r="T547" s="228" t="n"/>
      <c r="U547" s="228" t="n"/>
      <c r="V547" s="19" t="n"/>
      <c r="W547" s="19" t="n"/>
      <c r="X547" s="228" t="n"/>
      <c r="Y547" s="228" t="n"/>
      <c r="Z547" s="281" t="n"/>
      <c r="AA547" s="18" t="n"/>
      <c r="AB547" s="18" t="n"/>
      <c r="AC547" s="228" t="n"/>
    </row>
    <row r="548">
      <c r="A548" s="18" t="n"/>
      <c r="B548" s="18" t="n"/>
      <c r="C548" s="228" t="n"/>
      <c r="D548" s="228" t="n"/>
      <c r="E548" s="228" t="n"/>
      <c r="F548" s="228" t="n"/>
      <c r="G548" s="228" t="n"/>
      <c r="H548" s="228" t="n"/>
      <c r="I548" s="228" t="n"/>
      <c r="J548" s="228" t="n"/>
      <c r="K548" s="19" t="n"/>
      <c r="L548" s="228" t="n"/>
      <c r="M548" s="228" t="n"/>
      <c r="N548" s="228" t="n"/>
      <c r="O548" s="228" t="n"/>
      <c r="P548" s="228" t="n"/>
      <c r="Q548" s="281" t="n"/>
      <c r="R548" s="281" t="n"/>
      <c r="S548" s="228" t="n"/>
      <c r="T548" s="228" t="n"/>
      <c r="U548" s="228" t="n"/>
      <c r="V548" s="19" t="n"/>
      <c r="W548" s="19" t="n"/>
      <c r="X548" s="228" t="n"/>
      <c r="Y548" s="228" t="n"/>
      <c r="Z548" s="281" t="n"/>
      <c r="AA548" s="18" t="n"/>
      <c r="AB548" s="18" t="n"/>
      <c r="AC548" s="228" t="n"/>
    </row>
    <row r="549">
      <c r="A549" s="18" t="n"/>
      <c r="B549" s="18" t="n"/>
      <c r="C549" s="228" t="n"/>
      <c r="D549" s="228" t="n"/>
      <c r="E549" s="228" t="n"/>
      <c r="F549" s="228" t="n"/>
      <c r="G549" s="228" t="n"/>
      <c r="H549" s="228" t="n"/>
      <c r="I549" s="228" t="n"/>
      <c r="J549" s="228" t="n"/>
      <c r="K549" s="19" t="n"/>
      <c r="L549" s="228" t="n"/>
      <c r="M549" s="228" t="n"/>
      <c r="N549" s="228" t="n"/>
      <c r="O549" s="228" t="n"/>
      <c r="P549" s="228" t="n"/>
      <c r="Q549" s="281" t="n"/>
      <c r="R549" s="281" t="n"/>
      <c r="S549" s="228" t="n"/>
      <c r="T549" s="228" t="n"/>
      <c r="U549" s="228" t="n"/>
      <c r="V549" s="19" t="n"/>
      <c r="W549" s="19" t="n"/>
      <c r="X549" s="228" t="n"/>
      <c r="Y549" s="228" t="n"/>
      <c r="Z549" s="281" t="n"/>
      <c r="AA549" s="18" t="n"/>
      <c r="AB549" s="18" t="n"/>
      <c r="AC549" s="228" t="n"/>
    </row>
    <row r="550">
      <c r="A550" s="18" t="n"/>
      <c r="B550" s="18" t="n"/>
      <c r="C550" s="228" t="n"/>
      <c r="D550" s="228" t="n"/>
      <c r="E550" s="228" t="n"/>
      <c r="F550" s="228" t="n"/>
      <c r="G550" s="228" t="n"/>
      <c r="H550" s="228" t="n"/>
      <c r="I550" s="228" t="n"/>
      <c r="J550" s="228" t="n"/>
      <c r="K550" s="19" t="n"/>
      <c r="L550" s="228" t="n"/>
      <c r="M550" s="228" t="n"/>
      <c r="N550" s="228" t="n"/>
      <c r="O550" s="228" t="n"/>
      <c r="P550" s="228" t="n"/>
      <c r="Q550" s="281" t="n"/>
      <c r="R550" s="281" t="n"/>
      <c r="S550" s="228" t="n"/>
      <c r="T550" s="228" t="n"/>
      <c r="U550" s="228" t="n"/>
      <c r="V550" s="19" t="n"/>
      <c r="W550" s="19" t="n"/>
      <c r="X550" s="228" t="n"/>
      <c r="Y550" s="228" t="n"/>
      <c r="Z550" s="281" t="n"/>
      <c r="AA550" s="18" t="n"/>
      <c r="AB550" s="18" t="n"/>
      <c r="AC550" s="228" t="n"/>
    </row>
    <row r="551">
      <c r="A551" s="18" t="n"/>
      <c r="B551" s="18" t="n"/>
      <c r="C551" s="228" t="n"/>
      <c r="D551" s="228" t="n"/>
      <c r="E551" s="228" t="n"/>
      <c r="F551" s="228" t="n"/>
      <c r="G551" s="228" t="n"/>
      <c r="H551" s="228" t="n"/>
      <c r="I551" s="228" t="n"/>
      <c r="J551" s="228" t="n"/>
      <c r="K551" s="19" t="n"/>
      <c r="L551" s="228" t="n"/>
      <c r="M551" s="228" t="n"/>
      <c r="N551" s="228" t="n"/>
      <c r="O551" s="228" t="n"/>
      <c r="P551" s="228" t="n"/>
      <c r="Q551" s="281" t="n"/>
      <c r="R551" s="281" t="n"/>
      <c r="S551" s="228" t="n"/>
      <c r="T551" s="228" t="n"/>
      <c r="U551" s="228" t="n"/>
      <c r="V551" s="19" t="n"/>
      <c r="W551" s="19" t="n"/>
      <c r="X551" s="228" t="n"/>
      <c r="Y551" s="228" t="n"/>
      <c r="Z551" s="281" t="n"/>
      <c r="AA551" s="18" t="n"/>
      <c r="AB551" s="18" t="n"/>
      <c r="AC551" s="228" t="n"/>
    </row>
    <row r="552">
      <c r="A552" s="18" t="n"/>
      <c r="B552" s="18" t="n"/>
      <c r="C552" s="228" t="n"/>
      <c r="D552" s="228" t="n"/>
      <c r="E552" s="228" t="n"/>
      <c r="F552" s="228" t="n"/>
      <c r="G552" s="228" t="n"/>
      <c r="H552" s="228" t="n"/>
      <c r="I552" s="228" t="n"/>
      <c r="J552" s="228" t="n"/>
      <c r="K552" s="19" t="n"/>
      <c r="L552" s="228" t="n"/>
      <c r="M552" s="228" t="n"/>
      <c r="N552" s="228" t="n"/>
      <c r="O552" s="228" t="n"/>
      <c r="P552" s="228" t="n"/>
      <c r="Q552" s="281" t="n"/>
      <c r="R552" s="281" t="n"/>
      <c r="S552" s="228" t="n"/>
      <c r="T552" s="228" t="n"/>
      <c r="U552" s="228" t="n"/>
      <c r="V552" s="19" t="n"/>
      <c r="W552" s="19" t="n"/>
      <c r="X552" s="228" t="n"/>
      <c r="Y552" s="228" t="n"/>
      <c r="Z552" s="281" t="n"/>
      <c r="AA552" s="18" t="n"/>
      <c r="AB552" s="18" t="n"/>
      <c r="AC552" s="228" t="n"/>
    </row>
    <row r="553">
      <c r="A553" s="18" t="n"/>
      <c r="B553" s="18" t="n"/>
      <c r="C553" s="228" t="n"/>
      <c r="D553" s="228" t="n"/>
      <c r="E553" s="228" t="n"/>
      <c r="F553" s="228" t="n"/>
      <c r="G553" s="228" t="n"/>
      <c r="H553" s="228" t="n"/>
      <c r="I553" s="228" t="n"/>
      <c r="J553" s="228" t="n"/>
      <c r="K553" s="19" t="n"/>
      <c r="L553" s="228" t="n"/>
      <c r="M553" s="228" t="n"/>
      <c r="N553" s="228" t="n"/>
      <c r="O553" s="228" t="n"/>
      <c r="P553" s="228" t="n"/>
      <c r="Q553" s="281" t="n"/>
      <c r="R553" s="281" t="n"/>
      <c r="S553" s="228" t="n"/>
      <c r="T553" s="228" t="n"/>
      <c r="U553" s="228" t="n"/>
      <c r="V553" s="19" t="n"/>
      <c r="W553" s="19" t="n"/>
      <c r="X553" s="228" t="n"/>
      <c r="Y553" s="228" t="n"/>
      <c r="Z553" s="281" t="n"/>
      <c r="AA553" s="18" t="n"/>
      <c r="AB553" s="18" t="n"/>
      <c r="AC553" s="228" t="n"/>
    </row>
    <row r="554">
      <c r="A554" s="18" t="n"/>
      <c r="B554" s="18" t="n"/>
      <c r="C554" s="228" t="n"/>
      <c r="D554" s="228" t="n"/>
      <c r="E554" s="228" t="n"/>
      <c r="F554" s="228" t="n"/>
      <c r="G554" s="228" t="n"/>
      <c r="H554" s="228" t="n"/>
      <c r="I554" s="228" t="n"/>
      <c r="J554" s="228" t="n"/>
      <c r="K554" s="19" t="n"/>
      <c r="L554" s="228" t="n"/>
      <c r="M554" s="228" t="n"/>
      <c r="N554" s="228" t="n"/>
      <c r="O554" s="228" t="n"/>
      <c r="P554" s="228" t="n"/>
      <c r="Q554" s="281" t="n"/>
      <c r="R554" s="281" t="n"/>
      <c r="S554" s="228" t="n"/>
      <c r="T554" s="228" t="n"/>
      <c r="U554" s="228" t="n"/>
      <c r="V554" s="19" t="n"/>
      <c r="W554" s="19" t="n"/>
      <c r="X554" s="228" t="n"/>
      <c r="Y554" s="228" t="n"/>
      <c r="Z554" s="281" t="n"/>
      <c r="AA554" s="18" t="n"/>
      <c r="AB554" s="18" t="n"/>
      <c r="AC554" s="228" t="n"/>
    </row>
    <row r="555">
      <c r="A555" s="18" t="n"/>
      <c r="B555" s="18" t="n"/>
      <c r="C555" s="228" t="n"/>
      <c r="D555" s="228" t="n"/>
      <c r="E555" s="228" t="n"/>
      <c r="F555" s="228" t="n"/>
      <c r="G555" s="228" t="n"/>
      <c r="H555" s="228" t="n"/>
      <c r="I555" s="228" t="n"/>
      <c r="J555" s="228" t="n"/>
      <c r="K555" s="19" t="n"/>
      <c r="L555" s="228" t="n"/>
      <c r="M555" s="228" t="n"/>
      <c r="N555" s="228" t="n"/>
      <c r="O555" s="228" t="n"/>
      <c r="P555" s="228" t="n"/>
      <c r="Q555" s="281" t="n"/>
      <c r="R555" s="281" t="n"/>
      <c r="S555" s="228" t="n"/>
      <c r="T555" s="228" t="n"/>
      <c r="U555" s="228" t="n"/>
      <c r="V555" s="19" t="n"/>
      <c r="W555" s="19" t="n"/>
      <c r="X555" s="228" t="n"/>
      <c r="Y555" s="228" t="n"/>
      <c r="Z555" s="281" t="n"/>
      <c r="AA555" s="18" t="n"/>
      <c r="AB555" s="18" t="n"/>
      <c r="AC555" s="228" t="n"/>
    </row>
    <row r="556">
      <c r="A556" s="18" t="n"/>
      <c r="B556" s="18" t="n"/>
      <c r="C556" s="228" t="n"/>
      <c r="D556" s="228" t="n"/>
      <c r="E556" s="228" t="n"/>
      <c r="F556" s="228" t="n"/>
      <c r="G556" s="228" t="n"/>
      <c r="H556" s="228" t="n"/>
      <c r="I556" s="228" t="n"/>
      <c r="J556" s="228" t="n"/>
      <c r="K556" s="19" t="n"/>
      <c r="L556" s="228" t="n"/>
      <c r="M556" s="228" t="n"/>
      <c r="N556" s="228" t="n"/>
      <c r="O556" s="228" t="n"/>
      <c r="P556" s="228" t="n"/>
      <c r="Q556" s="281" t="n"/>
      <c r="R556" s="281" t="n"/>
      <c r="S556" s="228" t="n"/>
      <c r="T556" s="228" t="n"/>
      <c r="U556" s="228" t="n"/>
      <c r="V556" s="19" t="n"/>
      <c r="W556" s="19" t="n"/>
      <c r="X556" s="228" t="n"/>
      <c r="Y556" s="228" t="n"/>
      <c r="Z556" s="281" t="n"/>
      <c r="AA556" s="18" t="n"/>
      <c r="AB556" s="18" t="n"/>
      <c r="AC556" s="228" t="n"/>
    </row>
    <row r="557">
      <c r="A557" s="18" t="n"/>
      <c r="B557" s="18" t="n"/>
      <c r="C557" s="228" t="n"/>
      <c r="D557" s="228" t="n"/>
      <c r="E557" s="228" t="n"/>
      <c r="F557" s="228" t="n"/>
      <c r="G557" s="228" t="n"/>
      <c r="H557" s="228" t="n"/>
      <c r="I557" s="228" t="n"/>
      <c r="J557" s="228" t="n"/>
      <c r="K557" s="19" t="n"/>
      <c r="L557" s="228" t="n"/>
      <c r="M557" s="228" t="n"/>
      <c r="N557" s="228" t="n"/>
      <c r="O557" s="228" t="n"/>
      <c r="P557" s="228" t="n"/>
      <c r="Q557" s="281" t="n"/>
      <c r="R557" s="281" t="n"/>
      <c r="S557" s="228" t="n"/>
      <c r="T557" s="228" t="n"/>
      <c r="U557" s="228" t="n"/>
      <c r="V557" s="19" t="n"/>
      <c r="W557" s="19" t="n"/>
      <c r="X557" s="228" t="n"/>
      <c r="Y557" s="228" t="n"/>
      <c r="Z557" s="281" t="n"/>
      <c r="AA557" s="18" t="n"/>
      <c r="AB557" s="18" t="n"/>
      <c r="AC557" s="228" t="n"/>
    </row>
    <row r="558">
      <c r="A558" s="18" t="n"/>
      <c r="B558" s="18" t="n"/>
      <c r="C558" s="228" t="n"/>
      <c r="D558" s="228" t="n"/>
      <c r="E558" s="228" t="n"/>
      <c r="F558" s="228" t="n"/>
      <c r="G558" s="228" t="n"/>
      <c r="H558" s="228" t="n"/>
      <c r="I558" s="228" t="n"/>
      <c r="J558" s="228" t="n"/>
      <c r="K558" s="19" t="n"/>
      <c r="L558" s="228" t="n"/>
      <c r="M558" s="228" t="n"/>
      <c r="N558" s="228" t="n"/>
      <c r="O558" s="228" t="n"/>
      <c r="P558" s="228" t="n"/>
      <c r="Q558" s="281" t="n"/>
      <c r="R558" s="281" t="n"/>
      <c r="S558" s="228" t="n"/>
      <c r="T558" s="228" t="n"/>
      <c r="U558" s="228" t="n"/>
      <c r="V558" s="19" t="n"/>
      <c r="W558" s="19" t="n"/>
      <c r="X558" s="228" t="n"/>
      <c r="Y558" s="228" t="n"/>
      <c r="Z558" s="281" t="n"/>
      <c r="AA558" s="18" t="n"/>
      <c r="AB558" s="18" t="n"/>
      <c r="AC558" s="228" t="n"/>
    </row>
    <row r="559">
      <c r="A559" s="18" t="n"/>
      <c r="B559" s="18" t="n"/>
      <c r="C559" s="228" t="n"/>
      <c r="D559" s="228" t="n"/>
      <c r="E559" s="228" t="n"/>
      <c r="F559" s="228" t="n"/>
      <c r="G559" s="228" t="n"/>
      <c r="H559" s="228" t="n"/>
      <c r="I559" s="228" t="n"/>
      <c r="J559" s="228" t="n"/>
      <c r="K559" s="19" t="n"/>
      <c r="L559" s="228" t="n"/>
      <c r="M559" s="228" t="n"/>
      <c r="N559" s="228" t="n"/>
      <c r="O559" s="228" t="n"/>
      <c r="P559" s="228" t="n"/>
      <c r="Q559" s="281" t="n"/>
      <c r="R559" s="281" t="n"/>
      <c r="S559" s="228" t="n"/>
      <c r="T559" s="228" t="n"/>
      <c r="U559" s="228" t="n"/>
      <c r="V559" s="19" t="n"/>
      <c r="W559" s="19" t="n"/>
      <c r="X559" s="228" t="n"/>
      <c r="Y559" s="228" t="n"/>
      <c r="Z559" s="281" t="n"/>
      <c r="AA559" s="18" t="n"/>
      <c r="AB559" s="18" t="n"/>
      <c r="AC559" s="228" t="n"/>
    </row>
    <row r="560">
      <c r="A560" s="18" t="n"/>
      <c r="B560" s="18" t="n"/>
      <c r="C560" s="228" t="n"/>
      <c r="D560" s="228" t="n"/>
      <c r="E560" s="228" t="n"/>
      <c r="F560" s="228" t="n"/>
      <c r="G560" s="228" t="n"/>
      <c r="H560" s="228" t="n"/>
      <c r="I560" s="228" t="n"/>
      <c r="J560" s="228" t="n"/>
      <c r="K560" s="19" t="n"/>
      <c r="L560" s="228" t="n"/>
      <c r="M560" s="228" t="n"/>
      <c r="N560" s="228" t="n"/>
      <c r="O560" s="228" t="n"/>
      <c r="P560" s="228" t="n"/>
      <c r="Q560" s="281" t="n"/>
      <c r="R560" s="281" t="n"/>
      <c r="S560" s="228" t="n"/>
      <c r="T560" s="228" t="n"/>
      <c r="U560" s="228" t="n"/>
      <c r="V560" s="19" t="n"/>
      <c r="W560" s="19" t="n"/>
      <c r="X560" s="228" t="n"/>
      <c r="Y560" s="228" t="n"/>
      <c r="Z560" s="281" t="n"/>
      <c r="AA560" s="18" t="n"/>
      <c r="AB560" s="18" t="n"/>
      <c r="AC560" s="228" t="n"/>
    </row>
    <row r="561">
      <c r="A561" s="18" t="n"/>
      <c r="B561" s="18" t="n"/>
      <c r="C561" s="228" t="n"/>
      <c r="D561" s="228" t="n"/>
      <c r="E561" s="228" t="n"/>
      <c r="F561" s="228" t="n"/>
      <c r="G561" s="228" t="n"/>
      <c r="H561" s="228" t="n"/>
      <c r="I561" s="228" t="n"/>
      <c r="J561" s="228" t="n"/>
      <c r="K561" s="19" t="n"/>
      <c r="L561" s="228" t="n"/>
      <c r="M561" s="228" t="n"/>
      <c r="N561" s="228" t="n"/>
      <c r="O561" s="228" t="n"/>
      <c r="P561" s="228" t="n"/>
      <c r="Q561" s="281" t="n"/>
      <c r="R561" s="281" t="n"/>
      <c r="S561" s="228" t="n"/>
      <c r="T561" s="228" t="n"/>
      <c r="U561" s="228" t="n"/>
      <c r="V561" s="19" t="n"/>
      <c r="W561" s="19" t="n"/>
      <c r="X561" s="228" t="n"/>
      <c r="Y561" s="228" t="n"/>
      <c r="Z561" s="281" t="n"/>
      <c r="AA561" s="18" t="n"/>
      <c r="AB561" s="18" t="n"/>
      <c r="AC561" s="228" t="n"/>
    </row>
    <row r="562">
      <c r="A562" s="18" t="n"/>
      <c r="B562" s="18" t="n"/>
      <c r="C562" s="228" t="n"/>
      <c r="D562" s="228" t="n"/>
      <c r="E562" s="228" t="n"/>
      <c r="F562" s="228" t="n"/>
      <c r="G562" s="228" t="n"/>
      <c r="H562" s="228" t="n"/>
      <c r="I562" s="228" t="n"/>
      <c r="J562" s="228" t="n"/>
      <c r="K562" s="19" t="n"/>
      <c r="L562" s="228" t="n"/>
      <c r="M562" s="228" t="n"/>
      <c r="N562" s="228" t="n"/>
      <c r="O562" s="228" t="n"/>
      <c r="P562" s="228" t="n"/>
      <c r="Q562" s="281" t="n"/>
      <c r="R562" s="281" t="n"/>
      <c r="S562" s="228" t="n"/>
      <c r="T562" s="228" t="n"/>
      <c r="U562" s="228" t="n"/>
      <c r="V562" s="19" t="n"/>
      <c r="W562" s="19" t="n"/>
      <c r="X562" s="228" t="n"/>
      <c r="Y562" s="228" t="n"/>
      <c r="Z562" s="281" t="n"/>
      <c r="AA562" s="18" t="n"/>
      <c r="AB562" s="18" t="n"/>
      <c r="AC562" s="228" t="n"/>
    </row>
    <row r="563">
      <c r="A563" s="18" t="n"/>
      <c r="B563" s="18" t="n"/>
      <c r="C563" s="228" t="n"/>
      <c r="D563" s="228" t="n"/>
      <c r="E563" s="228" t="n"/>
      <c r="F563" s="228" t="n"/>
      <c r="G563" s="228" t="n"/>
      <c r="H563" s="228" t="n"/>
      <c r="I563" s="228" t="n"/>
      <c r="J563" s="228" t="n"/>
      <c r="K563" s="19" t="n"/>
      <c r="L563" s="228" t="n"/>
      <c r="M563" s="228" t="n"/>
      <c r="N563" s="228" t="n"/>
      <c r="O563" s="228" t="n"/>
      <c r="P563" s="228" t="n"/>
      <c r="Q563" s="281" t="n"/>
      <c r="R563" s="281" t="n"/>
      <c r="S563" s="228" t="n"/>
      <c r="T563" s="228" t="n"/>
      <c r="U563" s="228" t="n"/>
      <c r="V563" s="19" t="n"/>
      <c r="W563" s="19" t="n"/>
      <c r="X563" s="228" t="n"/>
      <c r="Y563" s="228" t="n"/>
      <c r="Z563" s="281" t="n"/>
      <c r="AA563" s="18" t="n"/>
      <c r="AB563" s="18" t="n"/>
      <c r="AC563" s="228" t="n"/>
    </row>
    <row r="564">
      <c r="A564" s="18" t="n"/>
      <c r="B564" s="18" t="n"/>
      <c r="C564" s="228" t="n"/>
      <c r="D564" s="228" t="n"/>
      <c r="E564" s="228" t="n"/>
      <c r="F564" s="228" t="n"/>
      <c r="G564" s="228" t="n"/>
      <c r="H564" s="228" t="n"/>
      <c r="I564" s="228" t="n"/>
      <c r="J564" s="228" t="n"/>
      <c r="K564" s="19" t="n"/>
      <c r="L564" s="228" t="n"/>
      <c r="M564" s="228" t="n"/>
      <c r="N564" s="228" t="n"/>
      <c r="O564" s="228" t="n"/>
      <c r="P564" s="228" t="n"/>
      <c r="Q564" s="281" t="n"/>
      <c r="R564" s="281" t="n"/>
      <c r="S564" s="228" t="n"/>
      <c r="T564" s="228" t="n"/>
      <c r="U564" s="228" t="n"/>
      <c r="V564" s="19" t="n"/>
      <c r="W564" s="19" t="n"/>
      <c r="X564" s="228" t="n"/>
      <c r="Y564" s="228" t="n"/>
      <c r="Z564" s="281" t="n"/>
      <c r="AA564" s="18" t="n"/>
      <c r="AB564" s="18" t="n"/>
      <c r="AC564" s="228" t="n"/>
    </row>
    <row r="565">
      <c r="A565" s="18" t="n"/>
      <c r="B565" s="18" t="n"/>
      <c r="C565" s="228" t="n"/>
      <c r="D565" s="228" t="n"/>
      <c r="E565" s="228" t="n"/>
      <c r="F565" s="228" t="n"/>
      <c r="G565" s="228" t="n"/>
      <c r="H565" s="228" t="n"/>
      <c r="I565" s="228" t="n"/>
      <c r="J565" s="228" t="n"/>
      <c r="K565" s="19" t="n"/>
      <c r="L565" s="228" t="n"/>
      <c r="M565" s="228" t="n"/>
      <c r="N565" s="228" t="n"/>
      <c r="O565" s="228" t="n"/>
      <c r="P565" s="228" t="n"/>
      <c r="Q565" s="281" t="n"/>
      <c r="R565" s="281" t="n"/>
      <c r="S565" s="228" t="n"/>
      <c r="T565" s="228" t="n"/>
      <c r="U565" s="228" t="n"/>
      <c r="V565" s="19" t="n"/>
      <c r="W565" s="19" t="n"/>
      <c r="X565" s="228" t="n"/>
      <c r="Y565" s="228" t="n"/>
      <c r="Z565" s="281" t="n"/>
      <c r="AA565" s="18" t="n"/>
      <c r="AB565" s="18" t="n"/>
      <c r="AC565" s="228" t="n"/>
    </row>
    <row r="566">
      <c r="A566" s="18" t="n"/>
      <c r="B566" s="18" t="n"/>
      <c r="C566" s="228" t="n"/>
      <c r="D566" s="228" t="n"/>
      <c r="E566" s="228" t="n"/>
      <c r="F566" s="228" t="n"/>
      <c r="G566" s="228" t="n"/>
      <c r="H566" s="228" t="n"/>
      <c r="I566" s="228" t="n"/>
      <c r="J566" s="228" t="n"/>
      <c r="K566" s="19" t="n"/>
      <c r="L566" s="228" t="n"/>
      <c r="M566" s="228" t="n"/>
      <c r="N566" s="228" t="n"/>
      <c r="O566" s="228" t="n"/>
      <c r="P566" s="228" t="n"/>
      <c r="Q566" s="281" t="n"/>
      <c r="R566" s="281" t="n"/>
      <c r="S566" s="228" t="n"/>
      <c r="T566" s="228" t="n"/>
      <c r="U566" s="228" t="n"/>
      <c r="V566" s="19" t="n"/>
      <c r="W566" s="19" t="n"/>
      <c r="X566" s="228" t="n"/>
      <c r="Y566" s="228" t="n"/>
      <c r="Z566" s="281" t="n"/>
      <c r="AA566" s="18" t="n"/>
      <c r="AB566" s="18" t="n"/>
      <c r="AC566" s="228" t="n"/>
    </row>
    <row r="567">
      <c r="A567" s="18" t="n"/>
      <c r="B567" s="18" t="n"/>
      <c r="C567" s="228" t="n"/>
      <c r="D567" s="228" t="n"/>
      <c r="E567" s="228" t="n"/>
      <c r="F567" s="228" t="n"/>
      <c r="G567" s="228" t="n"/>
      <c r="H567" s="228" t="n"/>
      <c r="I567" s="228" t="n"/>
      <c r="J567" s="228" t="n"/>
      <c r="K567" s="19" t="n"/>
      <c r="L567" s="228" t="n"/>
      <c r="M567" s="228" t="n"/>
      <c r="N567" s="228" t="n"/>
      <c r="O567" s="228" t="n"/>
      <c r="P567" s="228" t="n"/>
      <c r="Q567" s="281" t="n"/>
      <c r="R567" s="281" t="n"/>
      <c r="S567" s="228" t="n"/>
      <c r="T567" s="228" t="n"/>
      <c r="U567" s="228" t="n"/>
      <c r="V567" s="19" t="n"/>
      <c r="W567" s="19" t="n"/>
      <c r="X567" s="228" t="n"/>
      <c r="Y567" s="228" t="n"/>
      <c r="Z567" s="281" t="n"/>
      <c r="AA567" s="18" t="n"/>
      <c r="AB567" s="18" t="n"/>
      <c r="AC567" s="228" t="n"/>
    </row>
    <row r="568">
      <c r="A568" s="18" t="n"/>
      <c r="B568" s="18" t="n"/>
      <c r="C568" s="228" t="n"/>
      <c r="D568" s="228" t="n"/>
      <c r="E568" s="228" t="n"/>
      <c r="F568" s="228" t="n"/>
      <c r="G568" s="228" t="n"/>
      <c r="H568" s="228" t="n"/>
      <c r="I568" s="228" t="n"/>
      <c r="J568" s="228" t="n"/>
      <c r="K568" s="19" t="n"/>
      <c r="L568" s="228" t="n"/>
      <c r="M568" s="228" t="n"/>
      <c r="N568" s="228" t="n"/>
      <c r="O568" s="228" t="n"/>
      <c r="P568" s="228" t="n"/>
      <c r="Q568" s="281" t="n"/>
      <c r="R568" s="281" t="n"/>
      <c r="S568" s="228" t="n"/>
      <c r="T568" s="228" t="n"/>
      <c r="U568" s="228" t="n"/>
      <c r="V568" s="19" t="n"/>
      <c r="W568" s="19" t="n"/>
      <c r="X568" s="228" t="n"/>
      <c r="Y568" s="228" t="n"/>
      <c r="Z568" s="281" t="n"/>
      <c r="AA568" s="18" t="n"/>
      <c r="AB568" s="18" t="n"/>
      <c r="AC568" s="228" t="n"/>
    </row>
    <row r="569">
      <c r="A569" s="18" t="n"/>
      <c r="B569" s="18" t="n"/>
      <c r="C569" s="228" t="n"/>
      <c r="D569" s="228" t="n"/>
      <c r="E569" s="228" t="n"/>
      <c r="F569" s="228" t="n"/>
      <c r="G569" s="228" t="n"/>
      <c r="H569" s="228" t="n"/>
      <c r="I569" s="228" t="n"/>
      <c r="J569" s="228" t="n"/>
      <c r="K569" s="19" t="n"/>
      <c r="L569" s="228" t="n"/>
      <c r="M569" s="228" t="n"/>
      <c r="N569" s="228" t="n"/>
      <c r="O569" s="228" t="n"/>
      <c r="P569" s="228" t="n"/>
      <c r="Q569" s="281" t="n"/>
      <c r="R569" s="281" t="n"/>
      <c r="S569" s="228" t="n"/>
      <c r="T569" s="228" t="n"/>
      <c r="U569" s="228" t="n"/>
      <c r="V569" s="19" t="n"/>
      <c r="W569" s="19" t="n"/>
      <c r="X569" s="228" t="n"/>
      <c r="Y569" s="228" t="n"/>
      <c r="Z569" s="281" t="n"/>
      <c r="AA569" s="18" t="n"/>
      <c r="AB569" s="18" t="n"/>
      <c r="AC569" s="228" t="n"/>
    </row>
    <row r="570">
      <c r="A570" s="18" t="n"/>
      <c r="B570" s="18" t="n"/>
      <c r="C570" s="228" t="n"/>
      <c r="D570" s="228" t="n"/>
      <c r="E570" s="228" t="n"/>
      <c r="F570" s="228" t="n"/>
      <c r="G570" s="228" t="n"/>
      <c r="H570" s="228" t="n"/>
      <c r="I570" s="228" t="n"/>
      <c r="J570" s="228" t="n"/>
      <c r="K570" s="19" t="n"/>
      <c r="L570" s="228" t="n"/>
      <c r="M570" s="228" t="n"/>
      <c r="N570" s="228" t="n"/>
      <c r="O570" s="228" t="n"/>
      <c r="P570" s="228" t="n"/>
      <c r="Q570" s="281" t="n"/>
      <c r="R570" s="281" t="n"/>
      <c r="S570" s="228" t="n"/>
      <c r="T570" s="228" t="n"/>
      <c r="U570" s="228" t="n"/>
      <c r="V570" s="19" t="n"/>
      <c r="W570" s="19" t="n"/>
      <c r="X570" s="228" t="n"/>
      <c r="Y570" s="228" t="n"/>
      <c r="Z570" s="281" t="n"/>
      <c r="AA570" s="18" t="n"/>
      <c r="AB570" s="18" t="n"/>
      <c r="AC570" s="228" t="n"/>
    </row>
    <row r="571">
      <c r="A571" s="18" t="n"/>
      <c r="B571" s="18" t="n"/>
      <c r="C571" s="228" t="n"/>
      <c r="D571" s="228" t="n"/>
      <c r="E571" s="228" t="n"/>
      <c r="F571" s="228" t="n"/>
      <c r="G571" s="228" t="n"/>
      <c r="H571" s="228" t="n"/>
      <c r="I571" s="228" t="n"/>
      <c r="J571" s="228" t="n"/>
      <c r="K571" s="19" t="n"/>
      <c r="L571" s="228" t="n"/>
      <c r="M571" s="228" t="n"/>
      <c r="N571" s="228" t="n"/>
      <c r="O571" s="228" t="n"/>
      <c r="P571" s="228" t="n"/>
      <c r="Q571" s="281" t="n"/>
      <c r="R571" s="281" t="n"/>
      <c r="S571" s="228" t="n"/>
      <c r="T571" s="228" t="n"/>
      <c r="U571" s="228" t="n"/>
      <c r="V571" s="19" t="n"/>
      <c r="W571" s="19" t="n"/>
      <c r="X571" s="228" t="n"/>
      <c r="Y571" s="228" t="n"/>
      <c r="Z571" s="281" t="n"/>
      <c r="AA571" s="18" t="n"/>
      <c r="AB571" s="18" t="n"/>
      <c r="AC571" s="228" t="n"/>
    </row>
    <row r="572">
      <c r="A572" s="18" t="n"/>
      <c r="B572" s="18" t="n"/>
      <c r="C572" s="228" t="n"/>
      <c r="D572" s="228" t="n"/>
      <c r="E572" s="228" t="n"/>
      <c r="F572" s="228" t="n"/>
      <c r="G572" s="228" t="n"/>
      <c r="H572" s="228" t="n"/>
      <c r="I572" s="228" t="n"/>
      <c r="J572" s="228" t="n"/>
      <c r="K572" s="19" t="n"/>
      <c r="L572" s="228" t="n"/>
      <c r="M572" s="228" t="n"/>
      <c r="N572" s="228" t="n"/>
      <c r="O572" s="228" t="n"/>
      <c r="P572" s="228" t="n"/>
      <c r="Q572" s="281" t="n"/>
      <c r="R572" s="281" t="n"/>
      <c r="S572" s="228" t="n"/>
      <c r="T572" s="228" t="n"/>
      <c r="U572" s="228" t="n"/>
      <c r="V572" s="19" t="n"/>
      <c r="W572" s="19" t="n"/>
      <c r="X572" s="228" t="n"/>
      <c r="Y572" s="228" t="n"/>
      <c r="Z572" s="281" t="n"/>
      <c r="AA572" s="18" t="n"/>
      <c r="AB572" s="18" t="n"/>
      <c r="AC572" s="228" t="n"/>
    </row>
    <row r="573">
      <c r="A573" s="18" t="n"/>
      <c r="B573" s="18" t="n"/>
      <c r="C573" s="228" t="n"/>
      <c r="D573" s="228" t="n"/>
      <c r="E573" s="228" t="n"/>
      <c r="F573" s="228" t="n"/>
      <c r="G573" s="228" t="n"/>
      <c r="H573" s="228" t="n"/>
      <c r="I573" s="228" t="n"/>
      <c r="J573" s="228" t="n"/>
      <c r="K573" s="19" t="n"/>
      <c r="L573" s="228" t="n"/>
      <c r="M573" s="228" t="n"/>
      <c r="N573" s="228" t="n"/>
      <c r="O573" s="228" t="n"/>
      <c r="P573" s="228" t="n"/>
      <c r="Q573" s="281" t="n"/>
      <c r="R573" s="281" t="n"/>
      <c r="S573" s="228" t="n"/>
      <c r="T573" s="228" t="n"/>
      <c r="U573" s="228" t="n"/>
      <c r="V573" s="19" t="n"/>
      <c r="W573" s="19" t="n"/>
      <c r="X573" s="228" t="n"/>
      <c r="Y573" s="228" t="n"/>
      <c r="Z573" s="281" t="n"/>
      <c r="AA573" s="18" t="n"/>
      <c r="AB573" s="18" t="n"/>
      <c r="AC573" s="228" t="n"/>
    </row>
    <row r="574">
      <c r="A574" s="18" t="n"/>
      <c r="B574" s="18" t="n"/>
      <c r="C574" s="228" t="n"/>
      <c r="D574" s="228" t="n"/>
      <c r="E574" s="228" t="n"/>
      <c r="F574" s="228" t="n"/>
      <c r="G574" s="228" t="n"/>
      <c r="H574" s="228" t="n"/>
      <c r="I574" s="228" t="n"/>
      <c r="J574" s="228" t="n"/>
      <c r="K574" s="19" t="n"/>
      <c r="L574" s="228" t="n"/>
      <c r="M574" s="228" t="n"/>
      <c r="N574" s="228" t="n"/>
      <c r="O574" s="228" t="n"/>
      <c r="P574" s="228" t="n"/>
      <c r="Q574" s="281" t="n"/>
      <c r="R574" s="281" t="n"/>
      <c r="S574" s="228" t="n"/>
      <c r="T574" s="228" t="n"/>
      <c r="U574" s="228" t="n"/>
      <c r="V574" s="19" t="n"/>
      <c r="W574" s="19" t="n"/>
      <c r="X574" s="228" t="n"/>
      <c r="Y574" s="228" t="n"/>
      <c r="Z574" s="281" t="n"/>
      <c r="AA574" s="18" t="n"/>
      <c r="AB574" s="18" t="n"/>
      <c r="AC574" s="228" t="n"/>
    </row>
    <row r="575">
      <c r="A575" s="18" t="n"/>
      <c r="B575" s="18" t="n"/>
      <c r="C575" s="228" t="n"/>
      <c r="D575" s="228" t="n"/>
      <c r="E575" s="228" t="n"/>
      <c r="F575" s="228" t="n"/>
      <c r="G575" s="228" t="n"/>
      <c r="H575" s="228" t="n"/>
      <c r="I575" s="228" t="n"/>
      <c r="J575" s="228" t="n"/>
      <c r="K575" s="19" t="n"/>
      <c r="L575" s="228" t="n"/>
      <c r="M575" s="228" t="n"/>
      <c r="N575" s="228" t="n"/>
      <c r="O575" s="228" t="n"/>
      <c r="P575" s="228" t="n"/>
      <c r="Q575" s="281" t="n"/>
      <c r="R575" s="281" t="n"/>
      <c r="S575" s="228" t="n"/>
      <c r="T575" s="228" t="n"/>
      <c r="U575" s="228" t="n"/>
      <c r="V575" s="19" t="n"/>
      <c r="W575" s="19" t="n"/>
      <c r="X575" s="228" t="n"/>
      <c r="Y575" s="228" t="n"/>
      <c r="Z575" s="281" t="n"/>
      <c r="AA575" s="18" t="n"/>
      <c r="AB575" s="18" t="n"/>
      <c r="AC575" s="228" t="n"/>
    </row>
    <row r="576">
      <c r="A576" s="18" t="n"/>
      <c r="B576" s="18" t="n"/>
      <c r="C576" s="228" t="n"/>
      <c r="D576" s="228" t="n"/>
      <c r="E576" s="228" t="n"/>
      <c r="F576" s="228" t="n"/>
      <c r="G576" s="228" t="n"/>
      <c r="H576" s="228" t="n"/>
      <c r="I576" s="228" t="n"/>
      <c r="J576" s="228" t="n"/>
      <c r="K576" s="19" t="n"/>
      <c r="L576" s="228" t="n"/>
      <c r="M576" s="228" t="n"/>
      <c r="N576" s="228" t="n"/>
      <c r="O576" s="228" t="n"/>
      <c r="P576" s="228" t="n"/>
      <c r="Q576" s="281" t="n"/>
      <c r="R576" s="281" t="n"/>
      <c r="S576" s="228" t="n"/>
      <c r="T576" s="228" t="n"/>
      <c r="U576" s="228" t="n"/>
      <c r="V576" s="19" t="n"/>
      <c r="W576" s="19" t="n"/>
      <c r="X576" s="228" t="n"/>
      <c r="Y576" s="228" t="n"/>
      <c r="Z576" s="281" t="n"/>
      <c r="AA576" s="18" t="n"/>
      <c r="AB576" s="18" t="n"/>
      <c r="AC576" s="228" t="n"/>
    </row>
    <row r="577">
      <c r="A577" s="18" t="n"/>
      <c r="B577" s="18" t="n"/>
      <c r="C577" s="228" t="n"/>
      <c r="D577" s="228" t="n"/>
      <c r="E577" s="228" t="n"/>
      <c r="F577" s="228" t="n"/>
      <c r="G577" s="228" t="n"/>
      <c r="H577" s="228" t="n"/>
      <c r="I577" s="228" t="n"/>
      <c r="J577" s="228" t="n"/>
      <c r="K577" s="19" t="n"/>
      <c r="L577" s="228" t="n"/>
      <c r="M577" s="228" t="n"/>
      <c r="N577" s="228" t="n"/>
      <c r="O577" s="228" t="n"/>
      <c r="P577" s="228" t="n"/>
      <c r="Q577" s="281" t="n"/>
      <c r="R577" s="281" t="n"/>
      <c r="S577" s="228" t="n"/>
      <c r="T577" s="228" t="n"/>
      <c r="U577" s="228" t="n"/>
      <c r="V577" s="19" t="n"/>
      <c r="W577" s="19" t="n"/>
      <c r="X577" s="228" t="n"/>
      <c r="Y577" s="228" t="n"/>
      <c r="Z577" s="281" t="n"/>
      <c r="AA577" s="18" t="n"/>
      <c r="AB577" s="18" t="n"/>
      <c r="AC577" s="228" t="n"/>
    </row>
    <row r="578">
      <c r="A578" s="18" t="n"/>
      <c r="B578" s="18" t="n"/>
      <c r="C578" s="228" t="n"/>
      <c r="D578" s="228" t="n"/>
      <c r="E578" s="228" t="n"/>
      <c r="F578" s="228" t="n"/>
      <c r="G578" s="228" t="n"/>
      <c r="H578" s="228" t="n"/>
      <c r="I578" s="228" t="n"/>
      <c r="J578" s="228" t="n"/>
      <c r="K578" s="19" t="n"/>
      <c r="L578" s="228" t="n"/>
      <c r="M578" s="228" t="n"/>
      <c r="N578" s="228" t="n"/>
      <c r="O578" s="228" t="n"/>
      <c r="P578" s="228" t="n"/>
      <c r="Q578" s="281" t="n"/>
      <c r="R578" s="281" t="n"/>
      <c r="S578" s="228" t="n"/>
      <c r="T578" s="228" t="n"/>
      <c r="U578" s="228" t="n"/>
      <c r="V578" s="19" t="n"/>
      <c r="W578" s="19" t="n"/>
      <c r="X578" s="228" t="n"/>
      <c r="Y578" s="228" t="n"/>
      <c r="Z578" s="281" t="n"/>
      <c r="AA578" s="18" t="n"/>
      <c r="AB578" s="18" t="n"/>
      <c r="AC578" s="228" t="n"/>
    </row>
    <row r="579">
      <c r="A579" s="18" t="n"/>
      <c r="B579" s="18" t="n"/>
      <c r="C579" s="228" t="n"/>
      <c r="D579" s="228" t="n"/>
      <c r="E579" s="228" t="n"/>
      <c r="F579" s="228" t="n"/>
      <c r="G579" s="228" t="n"/>
      <c r="H579" s="228" t="n"/>
      <c r="I579" s="228" t="n"/>
      <c r="J579" s="228" t="n"/>
      <c r="K579" s="19" t="n"/>
      <c r="L579" s="228" t="n"/>
      <c r="M579" s="228" t="n"/>
      <c r="N579" s="228" t="n"/>
      <c r="O579" s="228" t="n"/>
      <c r="P579" s="228" t="n"/>
      <c r="Q579" s="281" t="n"/>
      <c r="R579" s="281" t="n"/>
      <c r="S579" s="228" t="n"/>
      <c r="T579" s="228" t="n"/>
      <c r="U579" s="228" t="n"/>
      <c r="V579" s="19" t="n"/>
      <c r="W579" s="19" t="n"/>
      <c r="X579" s="228" t="n"/>
      <c r="Y579" s="228" t="n"/>
      <c r="Z579" s="281" t="n"/>
      <c r="AA579" s="18" t="n"/>
      <c r="AB579" s="18" t="n"/>
      <c r="AC579" s="228" t="n"/>
    </row>
    <row r="580">
      <c r="A580" s="18" t="n"/>
      <c r="B580" s="18" t="n"/>
      <c r="C580" s="228" t="n"/>
      <c r="D580" s="228" t="n"/>
      <c r="E580" s="228" t="n"/>
      <c r="F580" s="228" t="n"/>
      <c r="G580" s="228" t="n"/>
      <c r="H580" s="228" t="n"/>
      <c r="I580" s="228" t="n"/>
      <c r="J580" s="228" t="n"/>
      <c r="K580" s="19" t="n"/>
      <c r="L580" s="228" t="n"/>
      <c r="M580" s="228" t="n"/>
      <c r="N580" s="228" t="n"/>
      <c r="O580" s="228" t="n"/>
      <c r="P580" s="228" t="n"/>
      <c r="Q580" s="281" t="n"/>
      <c r="R580" s="281" t="n"/>
      <c r="S580" s="228" t="n"/>
      <c r="T580" s="228" t="n"/>
      <c r="U580" s="228" t="n"/>
      <c r="V580" s="19" t="n"/>
      <c r="W580" s="19" t="n"/>
      <c r="X580" s="228" t="n"/>
      <c r="Y580" s="228" t="n"/>
      <c r="Z580" s="281" t="n"/>
      <c r="AA580" s="18" t="n"/>
      <c r="AB580" s="18" t="n"/>
      <c r="AC580" s="228" t="n"/>
    </row>
    <row r="581">
      <c r="A581" s="18" t="n"/>
      <c r="B581" s="18" t="n"/>
      <c r="C581" s="228" t="n"/>
      <c r="D581" s="228" t="n"/>
      <c r="E581" s="228" t="n"/>
      <c r="F581" s="228" t="n"/>
      <c r="G581" s="228" t="n"/>
      <c r="H581" s="228" t="n"/>
      <c r="I581" s="228" t="n"/>
      <c r="J581" s="228" t="n"/>
      <c r="K581" s="19" t="n"/>
      <c r="L581" s="228" t="n"/>
      <c r="M581" s="228" t="n"/>
      <c r="N581" s="228" t="n"/>
      <c r="O581" s="228" t="n"/>
      <c r="P581" s="228" t="n"/>
      <c r="Q581" s="281" t="n"/>
      <c r="R581" s="281" t="n"/>
      <c r="S581" s="228" t="n"/>
      <c r="T581" s="228" t="n"/>
      <c r="U581" s="228" t="n"/>
      <c r="V581" s="19" t="n"/>
      <c r="W581" s="19" t="n"/>
      <c r="X581" s="228" t="n"/>
      <c r="Y581" s="228" t="n"/>
      <c r="Z581" s="281" t="n"/>
      <c r="AA581" s="18" t="n"/>
      <c r="AB581" s="18" t="n"/>
      <c r="AC581" s="228" t="n"/>
    </row>
    <row r="582">
      <c r="A582" s="18" t="n"/>
      <c r="B582" s="18" t="n"/>
      <c r="C582" s="228" t="n"/>
      <c r="D582" s="228" t="n"/>
      <c r="E582" s="228" t="n"/>
      <c r="F582" s="228" t="n"/>
      <c r="G582" s="228" t="n"/>
      <c r="H582" s="228" t="n"/>
      <c r="I582" s="228" t="n"/>
      <c r="J582" s="228" t="n"/>
      <c r="K582" s="19" t="n"/>
      <c r="L582" s="228" t="n"/>
      <c r="M582" s="228" t="n"/>
      <c r="N582" s="228" t="n"/>
      <c r="O582" s="228" t="n"/>
      <c r="P582" s="228" t="n"/>
      <c r="Q582" s="281" t="n"/>
      <c r="R582" s="281" t="n"/>
      <c r="S582" s="228" t="n"/>
      <c r="T582" s="228" t="n"/>
      <c r="U582" s="228" t="n"/>
      <c r="V582" s="19" t="n"/>
      <c r="W582" s="19" t="n"/>
      <c r="X582" s="228" t="n"/>
      <c r="Y582" s="228" t="n"/>
      <c r="Z582" s="281" t="n"/>
      <c r="AA582" s="18" t="n"/>
      <c r="AB582" s="18" t="n"/>
      <c r="AC582" s="228" t="n"/>
    </row>
    <row r="583">
      <c r="A583" s="18" t="n"/>
      <c r="B583" s="18" t="n"/>
      <c r="C583" s="228" t="n"/>
      <c r="D583" s="228" t="n"/>
      <c r="E583" s="228" t="n"/>
      <c r="F583" s="228" t="n"/>
      <c r="G583" s="228" t="n"/>
      <c r="H583" s="228" t="n"/>
      <c r="I583" s="228" t="n"/>
      <c r="J583" s="228" t="n"/>
      <c r="K583" s="19" t="n"/>
      <c r="L583" s="228" t="n"/>
      <c r="M583" s="228" t="n"/>
      <c r="N583" s="228" t="n"/>
      <c r="O583" s="228" t="n"/>
      <c r="P583" s="228" t="n"/>
      <c r="Q583" s="281" t="n"/>
      <c r="R583" s="281" t="n"/>
      <c r="S583" s="228" t="n"/>
      <c r="T583" s="228" t="n"/>
      <c r="U583" s="228" t="n"/>
      <c r="V583" s="19" t="n"/>
      <c r="W583" s="19" t="n"/>
      <c r="X583" s="228" t="n"/>
      <c r="Y583" s="228" t="n"/>
      <c r="Z583" s="281" t="n"/>
      <c r="AA583" s="18" t="n"/>
      <c r="AB583" s="18" t="n"/>
      <c r="AC583" s="228" t="n"/>
    </row>
    <row r="584">
      <c r="A584" s="18" t="n"/>
      <c r="B584" s="18" t="n"/>
      <c r="C584" s="228" t="n"/>
      <c r="D584" s="228" t="n"/>
      <c r="E584" s="228" t="n"/>
      <c r="F584" s="228" t="n"/>
      <c r="G584" s="228" t="n"/>
      <c r="H584" s="228" t="n"/>
      <c r="I584" s="228" t="n"/>
      <c r="J584" s="228" t="n"/>
      <c r="K584" s="19" t="n"/>
      <c r="L584" s="228" t="n"/>
      <c r="M584" s="228" t="n"/>
      <c r="N584" s="228" t="n"/>
      <c r="O584" s="228" t="n"/>
      <c r="P584" s="228" t="n"/>
      <c r="Q584" s="281" t="n"/>
      <c r="R584" s="281" t="n"/>
      <c r="S584" s="228" t="n"/>
      <c r="T584" s="228" t="n"/>
      <c r="U584" s="228" t="n"/>
      <c r="V584" s="19" t="n"/>
      <c r="W584" s="19" t="n"/>
      <c r="X584" s="228" t="n"/>
      <c r="Y584" s="228" t="n"/>
      <c r="Z584" s="281" t="n"/>
      <c r="AA584" s="18" t="n"/>
      <c r="AB584" s="18" t="n"/>
      <c r="AC584" s="228" t="n"/>
    </row>
    <row r="585">
      <c r="A585" s="18" t="n"/>
      <c r="B585" s="18" t="n"/>
      <c r="C585" s="228" t="n"/>
      <c r="D585" s="228" t="n"/>
      <c r="E585" s="228" t="n"/>
      <c r="F585" s="228" t="n"/>
      <c r="G585" s="228" t="n"/>
      <c r="H585" s="228" t="n"/>
      <c r="I585" s="228" t="n"/>
      <c r="J585" s="228" t="n"/>
      <c r="K585" s="19" t="n"/>
      <c r="L585" s="228" t="n"/>
      <c r="M585" s="228" t="n"/>
      <c r="N585" s="228" t="n"/>
      <c r="O585" s="228" t="n"/>
      <c r="P585" s="228" t="n"/>
      <c r="Q585" s="281" t="n"/>
      <c r="R585" s="281" t="n"/>
      <c r="S585" s="228" t="n"/>
      <c r="T585" s="228" t="n"/>
      <c r="U585" s="228" t="n"/>
      <c r="V585" s="19" t="n"/>
      <c r="W585" s="19" t="n"/>
      <c r="X585" s="228" t="n"/>
      <c r="Y585" s="228" t="n"/>
      <c r="Z585" s="281" t="n"/>
      <c r="AA585" s="18" t="n"/>
      <c r="AB585" s="18" t="n"/>
      <c r="AC585" s="228" t="n"/>
    </row>
    <row r="586">
      <c r="A586" s="18" t="n"/>
      <c r="B586" s="18" t="n"/>
      <c r="C586" s="228" t="n"/>
      <c r="D586" s="228" t="n"/>
      <c r="E586" s="228" t="n"/>
      <c r="F586" s="228" t="n"/>
      <c r="G586" s="228" t="n"/>
      <c r="H586" s="228" t="n"/>
      <c r="I586" s="228" t="n"/>
      <c r="J586" s="228" t="n"/>
      <c r="K586" s="19" t="n"/>
      <c r="L586" s="228" t="n"/>
      <c r="M586" s="228" t="n"/>
      <c r="N586" s="228" t="n"/>
      <c r="O586" s="228" t="n"/>
      <c r="P586" s="228" t="n"/>
      <c r="Q586" s="281" t="n"/>
      <c r="R586" s="281" t="n"/>
      <c r="S586" s="228" t="n"/>
      <c r="T586" s="228" t="n"/>
      <c r="U586" s="228" t="n"/>
      <c r="V586" s="19" t="n"/>
      <c r="W586" s="19" t="n"/>
      <c r="X586" s="228" t="n"/>
      <c r="Y586" s="228" t="n"/>
      <c r="Z586" s="281" t="n"/>
      <c r="AA586" s="18" t="n"/>
      <c r="AB586" s="18" t="n"/>
      <c r="AC586" s="228" t="n"/>
    </row>
    <row r="587">
      <c r="A587" s="18" t="n"/>
      <c r="B587" s="18" t="n"/>
      <c r="C587" s="228" t="n"/>
      <c r="D587" s="228" t="n"/>
      <c r="E587" s="228" t="n"/>
      <c r="F587" s="228" t="n"/>
      <c r="G587" s="228" t="n"/>
      <c r="H587" s="228" t="n"/>
      <c r="I587" s="228" t="n"/>
      <c r="J587" s="228" t="n"/>
      <c r="K587" s="19" t="n"/>
      <c r="L587" s="228" t="n"/>
      <c r="M587" s="228" t="n"/>
      <c r="N587" s="228" t="n"/>
      <c r="O587" s="228" t="n"/>
      <c r="P587" s="228" t="n"/>
      <c r="Q587" s="281" t="n"/>
      <c r="R587" s="281" t="n"/>
      <c r="S587" s="228" t="n"/>
      <c r="T587" s="228" t="n"/>
      <c r="U587" s="228" t="n"/>
      <c r="V587" s="19" t="n"/>
      <c r="W587" s="19" t="n"/>
      <c r="X587" s="228" t="n"/>
      <c r="Y587" s="228" t="n"/>
      <c r="Z587" s="281" t="n"/>
      <c r="AA587" s="18" t="n"/>
      <c r="AB587" s="18" t="n"/>
      <c r="AC587" s="228" t="n"/>
    </row>
    <row r="588">
      <c r="A588" s="18" t="n"/>
      <c r="B588" s="18" t="n"/>
      <c r="C588" s="228" t="n"/>
      <c r="D588" s="228" t="n"/>
      <c r="E588" s="228" t="n"/>
      <c r="F588" s="228" t="n"/>
      <c r="G588" s="228" t="n"/>
      <c r="H588" s="228" t="n"/>
      <c r="I588" s="228" t="n"/>
      <c r="J588" s="228" t="n"/>
      <c r="K588" s="19" t="n"/>
      <c r="L588" s="228" t="n"/>
      <c r="M588" s="228" t="n"/>
      <c r="N588" s="228" t="n"/>
      <c r="O588" s="228" t="n"/>
      <c r="P588" s="228" t="n"/>
      <c r="Q588" s="281" t="n"/>
      <c r="R588" s="281" t="n"/>
      <c r="S588" s="228" t="n"/>
      <c r="T588" s="228" t="n"/>
      <c r="U588" s="228" t="n"/>
      <c r="V588" s="19" t="n"/>
      <c r="W588" s="19" t="n"/>
      <c r="X588" s="228" t="n"/>
      <c r="Y588" s="228" t="n"/>
      <c r="Z588" s="281" t="n"/>
      <c r="AA588" s="18" t="n"/>
      <c r="AB588" s="18" t="n"/>
      <c r="AC588" s="228" t="n"/>
    </row>
    <row r="589">
      <c r="A589" s="18" t="n"/>
      <c r="B589" s="18" t="n"/>
      <c r="C589" s="228" t="n"/>
      <c r="D589" s="228" t="n"/>
      <c r="E589" s="228" t="n"/>
      <c r="F589" s="228" t="n"/>
      <c r="G589" s="228" t="n"/>
      <c r="H589" s="228" t="n"/>
      <c r="I589" s="228" t="n"/>
      <c r="J589" s="228" t="n"/>
      <c r="K589" s="19" t="n"/>
      <c r="L589" s="228" t="n"/>
      <c r="M589" s="228" t="n"/>
      <c r="N589" s="228" t="n"/>
      <c r="O589" s="228" t="n"/>
      <c r="P589" s="228" t="n"/>
      <c r="Q589" s="281" t="n"/>
      <c r="R589" s="281" t="n"/>
      <c r="S589" s="228" t="n"/>
      <c r="T589" s="228" t="n"/>
      <c r="U589" s="228" t="n"/>
      <c r="V589" s="19" t="n"/>
      <c r="W589" s="19" t="n"/>
      <c r="X589" s="228" t="n"/>
      <c r="Y589" s="228" t="n"/>
      <c r="Z589" s="281" t="n"/>
      <c r="AA589" s="18" t="n"/>
      <c r="AB589" s="18" t="n"/>
      <c r="AC589" s="228" t="n"/>
    </row>
    <row r="590">
      <c r="A590" s="18" t="n"/>
      <c r="B590" s="18" t="n"/>
      <c r="C590" s="228" t="n"/>
      <c r="D590" s="228" t="n"/>
      <c r="E590" s="228" t="n"/>
      <c r="F590" s="228" t="n"/>
      <c r="G590" s="228" t="n"/>
      <c r="H590" s="228" t="n"/>
      <c r="I590" s="228" t="n"/>
      <c r="J590" s="228" t="n"/>
      <c r="K590" s="19" t="n"/>
      <c r="L590" s="228" t="n"/>
      <c r="M590" s="228" t="n"/>
      <c r="N590" s="228" t="n"/>
      <c r="O590" s="228" t="n"/>
      <c r="P590" s="228" t="n"/>
      <c r="Q590" s="281" t="n"/>
      <c r="R590" s="281" t="n"/>
      <c r="S590" s="228" t="n"/>
      <c r="T590" s="228" t="n"/>
      <c r="U590" s="228" t="n"/>
      <c r="V590" s="19" t="n"/>
      <c r="W590" s="19" t="n"/>
      <c r="X590" s="228" t="n"/>
      <c r="Y590" s="228" t="n"/>
      <c r="Z590" s="281" t="n"/>
      <c r="AA590" s="18" t="n"/>
      <c r="AB590" s="18" t="n"/>
      <c r="AC590" s="228" t="n"/>
    </row>
    <row r="591">
      <c r="A591" s="18" t="n"/>
      <c r="B591" s="18" t="n"/>
      <c r="C591" s="228" t="n"/>
      <c r="D591" s="228" t="n"/>
      <c r="E591" s="228" t="n"/>
      <c r="F591" s="228" t="n"/>
      <c r="G591" s="228" t="n"/>
      <c r="H591" s="228" t="n"/>
      <c r="I591" s="228" t="n"/>
      <c r="J591" s="228" t="n"/>
      <c r="K591" s="19" t="n"/>
      <c r="L591" s="228" t="n"/>
      <c r="M591" s="228" t="n"/>
      <c r="N591" s="228" t="n"/>
      <c r="O591" s="228" t="n"/>
      <c r="P591" s="228" t="n"/>
      <c r="Q591" s="281" t="n"/>
      <c r="R591" s="281" t="n"/>
      <c r="S591" s="228" t="n"/>
      <c r="T591" s="228" t="n"/>
      <c r="U591" s="228" t="n"/>
      <c r="V591" s="19" t="n"/>
      <c r="W591" s="19" t="n"/>
      <c r="X591" s="228" t="n"/>
      <c r="Y591" s="228" t="n"/>
      <c r="Z591" s="281" t="n"/>
      <c r="AA591" s="18" t="n"/>
      <c r="AB591" s="18" t="n"/>
      <c r="AC591" s="228" t="n"/>
    </row>
    <row r="592">
      <c r="A592" s="18" t="n"/>
      <c r="B592" s="18" t="n"/>
      <c r="C592" s="228" t="n"/>
      <c r="D592" s="228" t="n"/>
      <c r="E592" s="228" t="n"/>
      <c r="F592" s="228" t="n"/>
      <c r="G592" s="228" t="n"/>
      <c r="H592" s="228" t="n"/>
      <c r="I592" s="228" t="n"/>
      <c r="J592" s="228" t="n"/>
      <c r="K592" s="19" t="n"/>
      <c r="L592" s="228" t="n"/>
      <c r="M592" s="228" t="n"/>
      <c r="N592" s="228" t="n"/>
      <c r="O592" s="228" t="n"/>
      <c r="P592" s="228" t="n"/>
      <c r="Q592" s="281" t="n"/>
      <c r="R592" s="281" t="n"/>
      <c r="S592" s="228" t="n"/>
      <c r="T592" s="228" t="n"/>
      <c r="U592" s="228" t="n"/>
      <c r="V592" s="19" t="n"/>
      <c r="W592" s="19" t="n"/>
      <c r="X592" s="228" t="n"/>
      <c r="Y592" s="228" t="n"/>
      <c r="Z592" s="281" t="n"/>
      <c r="AA592" s="18" t="n"/>
      <c r="AB592" s="18" t="n"/>
      <c r="AC592" s="228" t="n"/>
    </row>
    <row r="593">
      <c r="A593" s="18" t="n"/>
      <c r="B593" s="18" t="n"/>
      <c r="C593" s="228" t="n"/>
      <c r="D593" s="228" t="n"/>
      <c r="E593" s="228" t="n"/>
      <c r="F593" s="228" t="n"/>
      <c r="G593" s="228" t="n"/>
      <c r="H593" s="228" t="n"/>
      <c r="I593" s="228" t="n"/>
      <c r="J593" s="228" t="n"/>
      <c r="K593" s="19" t="n"/>
      <c r="L593" s="228" t="n"/>
      <c r="M593" s="228" t="n"/>
      <c r="N593" s="228" t="n"/>
      <c r="O593" s="228" t="n"/>
      <c r="P593" s="228" t="n"/>
      <c r="Q593" s="281" t="n"/>
      <c r="R593" s="281" t="n"/>
      <c r="S593" s="228" t="n"/>
      <c r="T593" s="228" t="n"/>
      <c r="U593" s="228" t="n"/>
      <c r="V593" s="19" t="n"/>
      <c r="W593" s="19" t="n"/>
      <c r="X593" s="228" t="n"/>
      <c r="Y593" s="228" t="n"/>
      <c r="Z593" s="281" t="n"/>
      <c r="AA593" s="18" t="n"/>
      <c r="AB593" s="18" t="n"/>
      <c r="AC593" s="228" t="n"/>
    </row>
    <row r="594">
      <c r="A594" s="18" t="n"/>
      <c r="B594" s="18" t="n"/>
      <c r="C594" s="228" t="n"/>
      <c r="D594" s="228" t="n"/>
      <c r="E594" s="228" t="n"/>
      <c r="F594" s="228" t="n"/>
      <c r="G594" s="228" t="n"/>
      <c r="H594" s="228" t="n"/>
      <c r="I594" s="228" t="n"/>
      <c r="J594" s="228" t="n"/>
      <c r="K594" s="19" t="n"/>
      <c r="L594" s="228" t="n"/>
      <c r="M594" s="228" t="n"/>
      <c r="N594" s="228" t="n"/>
      <c r="O594" s="228" t="n"/>
      <c r="P594" s="228" t="n"/>
      <c r="Q594" s="281" t="n"/>
      <c r="R594" s="281" t="n"/>
      <c r="S594" s="228" t="n"/>
      <c r="T594" s="228" t="n"/>
      <c r="U594" s="228" t="n"/>
      <c r="V594" s="19" t="n"/>
      <c r="W594" s="19" t="n"/>
      <c r="X594" s="228" t="n"/>
      <c r="Y594" s="228" t="n"/>
      <c r="Z594" s="281" t="n"/>
      <c r="AA594" s="18" t="n"/>
      <c r="AB594" s="18" t="n"/>
      <c r="AC594" s="228" t="n"/>
    </row>
    <row r="595">
      <c r="A595" s="18" t="n"/>
      <c r="B595" s="18" t="n"/>
      <c r="C595" s="228" t="n"/>
      <c r="D595" s="228" t="n"/>
      <c r="E595" s="228" t="n"/>
      <c r="F595" s="228" t="n"/>
      <c r="G595" s="228" t="n"/>
      <c r="H595" s="228" t="n"/>
      <c r="I595" s="228" t="n"/>
      <c r="J595" s="228" t="n"/>
      <c r="K595" s="19" t="n"/>
      <c r="L595" s="228" t="n"/>
      <c r="M595" s="228" t="n"/>
      <c r="N595" s="228" t="n"/>
      <c r="O595" s="228" t="n"/>
      <c r="P595" s="228" t="n"/>
      <c r="Q595" s="281" t="n"/>
      <c r="R595" s="281" t="n"/>
      <c r="S595" s="228" t="n"/>
      <c r="T595" s="228" t="n"/>
      <c r="U595" s="228" t="n"/>
      <c r="V595" s="19" t="n"/>
      <c r="W595" s="19" t="n"/>
      <c r="X595" s="228" t="n"/>
      <c r="Y595" s="228" t="n"/>
      <c r="Z595" s="281" t="n"/>
      <c r="AA595" s="18" t="n"/>
      <c r="AB595" s="18" t="n"/>
      <c r="AC595" s="228" t="n"/>
    </row>
    <row r="596">
      <c r="A596" s="18" t="n"/>
      <c r="B596" s="18" t="n"/>
      <c r="C596" s="228" t="n"/>
      <c r="D596" s="228" t="n"/>
      <c r="E596" s="228" t="n"/>
      <c r="F596" s="228" t="n"/>
      <c r="G596" s="228" t="n"/>
      <c r="H596" s="228" t="n"/>
      <c r="I596" s="228" t="n"/>
      <c r="J596" s="228" t="n"/>
      <c r="K596" s="19" t="n"/>
      <c r="L596" s="228" t="n"/>
      <c r="M596" s="228" t="n"/>
      <c r="N596" s="228" t="n"/>
      <c r="O596" s="228" t="n"/>
      <c r="P596" s="228" t="n"/>
      <c r="Q596" s="281" t="n"/>
      <c r="R596" s="281" t="n"/>
      <c r="S596" s="228" t="n"/>
      <c r="T596" s="228" t="n"/>
      <c r="U596" s="228" t="n"/>
      <c r="V596" s="19" t="n"/>
      <c r="W596" s="19" t="n"/>
      <c r="X596" s="228" t="n"/>
      <c r="Y596" s="228" t="n"/>
      <c r="Z596" s="281" t="n"/>
      <c r="AA596" s="18" t="n"/>
      <c r="AB596" s="18" t="n"/>
      <c r="AC596" s="228" t="n"/>
    </row>
    <row r="597">
      <c r="A597" s="18" t="n"/>
      <c r="B597" s="18" t="n"/>
      <c r="C597" s="228" t="n"/>
      <c r="D597" s="228" t="n"/>
      <c r="E597" s="228" t="n"/>
      <c r="F597" s="228" t="n"/>
      <c r="G597" s="228" t="n"/>
      <c r="H597" s="228" t="n"/>
      <c r="I597" s="228" t="n"/>
      <c r="J597" s="228" t="n"/>
      <c r="K597" s="19" t="n"/>
      <c r="L597" s="228" t="n"/>
      <c r="M597" s="228" t="n"/>
      <c r="N597" s="228" t="n"/>
      <c r="O597" s="228" t="n"/>
      <c r="P597" s="228" t="n"/>
      <c r="Q597" s="281" t="n"/>
      <c r="R597" s="281" t="n"/>
      <c r="S597" s="228" t="n"/>
      <c r="T597" s="228" t="n"/>
      <c r="U597" s="228" t="n"/>
      <c r="V597" s="19" t="n"/>
      <c r="W597" s="19" t="n"/>
      <c r="X597" s="228" t="n"/>
      <c r="Y597" s="228" t="n"/>
      <c r="Z597" s="281" t="n"/>
      <c r="AA597" s="18" t="n"/>
      <c r="AB597" s="18" t="n"/>
      <c r="AC597" s="228" t="n"/>
    </row>
    <row r="598">
      <c r="A598" s="18" t="n"/>
      <c r="B598" s="18" t="n"/>
      <c r="C598" s="228" t="n"/>
      <c r="D598" s="228" t="n"/>
      <c r="E598" s="228" t="n"/>
      <c r="F598" s="228" t="n"/>
      <c r="G598" s="228" t="n"/>
      <c r="H598" s="228" t="n"/>
      <c r="I598" s="228" t="n"/>
      <c r="J598" s="228" t="n"/>
      <c r="K598" s="19" t="n"/>
      <c r="L598" s="228" t="n"/>
      <c r="M598" s="228" t="n"/>
      <c r="N598" s="228" t="n"/>
      <c r="O598" s="228" t="n"/>
      <c r="P598" s="228" t="n"/>
      <c r="Q598" s="281" t="n"/>
      <c r="R598" s="281" t="n"/>
      <c r="S598" s="228" t="n"/>
      <c r="T598" s="228" t="n"/>
      <c r="U598" s="228" t="n"/>
      <c r="V598" s="19" t="n"/>
      <c r="W598" s="19" t="n"/>
      <c r="X598" s="228" t="n"/>
      <c r="Y598" s="228" t="n"/>
      <c r="Z598" s="281" t="n"/>
      <c r="AA598" s="18" t="n"/>
      <c r="AB598" s="18" t="n"/>
      <c r="AC598" s="228" t="n"/>
    </row>
    <row r="599">
      <c r="A599" s="18" t="n"/>
      <c r="B599" s="18" t="n"/>
      <c r="C599" s="228" t="n"/>
      <c r="D599" s="228" t="n"/>
      <c r="E599" s="228" t="n"/>
      <c r="F599" s="228" t="n"/>
      <c r="G599" s="228" t="n"/>
      <c r="H599" s="228" t="n"/>
      <c r="I599" s="228" t="n"/>
      <c r="J599" s="228" t="n"/>
      <c r="K599" s="19" t="n"/>
      <c r="L599" s="228" t="n"/>
      <c r="M599" s="228" t="n"/>
      <c r="N599" s="228" t="n"/>
      <c r="O599" s="228" t="n"/>
      <c r="P599" s="228" t="n"/>
      <c r="Q599" s="281" t="n"/>
      <c r="R599" s="281" t="n"/>
      <c r="S599" s="228" t="n"/>
      <c r="T599" s="228" t="n"/>
      <c r="U599" s="228" t="n"/>
      <c r="V599" s="19" t="n"/>
      <c r="W599" s="19" t="n"/>
      <c r="X599" s="228" t="n"/>
      <c r="Y599" s="228" t="n"/>
      <c r="Z599" s="281" t="n"/>
      <c r="AA599" s="18" t="n"/>
      <c r="AB599" s="18" t="n"/>
      <c r="AC599" s="228" t="n"/>
    </row>
    <row r="600">
      <c r="A600" s="18" t="n"/>
      <c r="B600" s="18" t="n"/>
      <c r="C600" s="228" t="n"/>
      <c r="D600" s="228" t="n"/>
      <c r="E600" s="228" t="n"/>
      <c r="F600" s="228" t="n"/>
      <c r="G600" s="228" t="n"/>
      <c r="H600" s="228" t="n"/>
      <c r="I600" s="228" t="n"/>
      <c r="J600" s="228" t="n"/>
      <c r="K600" s="19" t="n"/>
      <c r="L600" s="228" t="n"/>
      <c r="M600" s="228" t="n"/>
      <c r="N600" s="228" t="n"/>
      <c r="O600" s="228" t="n"/>
      <c r="P600" s="228" t="n"/>
      <c r="Q600" s="281" t="n"/>
      <c r="R600" s="281" t="n"/>
      <c r="S600" s="228" t="n"/>
      <c r="T600" s="228" t="n"/>
      <c r="U600" s="228" t="n"/>
      <c r="V600" s="19" t="n"/>
      <c r="W600" s="19" t="n"/>
      <c r="X600" s="228" t="n"/>
      <c r="Y600" s="228" t="n"/>
      <c r="Z600" s="281" t="n"/>
      <c r="AA600" s="18" t="n"/>
      <c r="AB600" s="18" t="n"/>
      <c r="AC600" s="228" t="n"/>
    </row>
    <row r="601">
      <c r="A601" s="18" t="n"/>
      <c r="B601" s="18" t="n"/>
      <c r="C601" s="228" t="n"/>
      <c r="D601" s="228" t="n"/>
      <c r="E601" s="228" t="n"/>
      <c r="F601" s="228" t="n"/>
      <c r="G601" s="228" t="n"/>
      <c r="H601" s="228" t="n"/>
      <c r="I601" s="228" t="n"/>
      <c r="J601" s="228" t="n"/>
      <c r="K601" s="19" t="n"/>
      <c r="L601" s="228" t="n"/>
      <c r="M601" s="228" t="n"/>
      <c r="N601" s="228" t="n"/>
      <c r="O601" s="228" t="n"/>
      <c r="P601" s="228" t="n"/>
      <c r="Q601" s="281" t="n"/>
      <c r="R601" s="281" t="n"/>
      <c r="S601" s="228" t="n"/>
      <c r="T601" s="228" t="n"/>
      <c r="U601" s="228" t="n"/>
      <c r="V601" s="19" t="n"/>
      <c r="W601" s="19" t="n"/>
      <c r="X601" s="228" t="n"/>
      <c r="Y601" s="228" t="n"/>
      <c r="Z601" s="281" t="n"/>
      <c r="AA601" s="18" t="n"/>
      <c r="AB601" s="18" t="n"/>
      <c r="AC601" s="228" t="n"/>
    </row>
    <row r="602">
      <c r="A602" s="18" t="n"/>
      <c r="B602" s="18" t="n"/>
      <c r="C602" s="228" t="n"/>
      <c r="D602" s="228" t="n"/>
      <c r="E602" s="228" t="n"/>
      <c r="F602" s="228" t="n"/>
      <c r="G602" s="228" t="n"/>
      <c r="H602" s="228" t="n"/>
      <c r="I602" s="228" t="n"/>
      <c r="J602" s="228" t="n"/>
      <c r="K602" s="19" t="n"/>
      <c r="L602" s="228" t="n"/>
      <c r="M602" s="228" t="n"/>
      <c r="N602" s="228" t="n"/>
      <c r="O602" s="228" t="n"/>
      <c r="P602" s="228" t="n"/>
      <c r="Q602" s="281" t="n"/>
      <c r="R602" s="281" t="n"/>
      <c r="S602" s="228" t="n"/>
      <c r="T602" s="228" t="n"/>
      <c r="U602" s="228" t="n"/>
      <c r="V602" s="19" t="n"/>
      <c r="W602" s="19" t="n"/>
      <c r="X602" s="228" t="n"/>
      <c r="Y602" s="228" t="n"/>
      <c r="Z602" s="281" t="n"/>
      <c r="AA602" s="18" t="n"/>
      <c r="AB602" s="18" t="n"/>
      <c r="AC602" s="228" t="n"/>
    </row>
    <row r="603">
      <c r="A603" s="18" t="n"/>
      <c r="B603" s="18" t="n"/>
      <c r="C603" s="228" t="n"/>
      <c r="D603" s="228" t="n"/>
      <c r="E603" s="228" t="n"/>
      <c r="F603" s="228" t="n"/>
      <c r="G603" s="228" t="n"/>
      <c r="H603" s="228" t="n"/>
      <c r="I603" s="228" t="n"/>
      <c r="J603" s="228" t="n"/>
      <c r="K603" s="19" t="n"/>
      <c r="L603" s="228" t="n"/>
      <c r="M603" s="228" t="n"/>
      <c r="N603" s="228" t="n"/>
      <c r="O603" s="228" t="n"/>
      <c r="P603" s="228" t="n"/>
      <c r="Q603" s="281" t="n"/>
      <c r="R603" s="281" t="n"/>
      <c r="S603" s="228" t="n"/>
      <c r="T603" s="228" t="n"/>
      <c r="U603" s="228" t="n"/>
      <c r="V603" s="19" t="n"/>
      <c r="W603" s="19" t="n"/>
      <c r="X603" s="228" t="n"/>
      <c r="Y603" s="228" t="n"/>
      <c r="Z603" s="281" t="n"/>
      <c r="AA603" s="18" t="n"/>
      <c r="AB603" s="18" t="n"/>
      <c r="AC603" s="228" t="n"/>
    </row>
    <row r="604">
      <c r="A604" s="18" t="n"/>
      <c r="B604" s="18" t="n"/>
      <c r="C604" s="228" t="n"/>
      <c r="D604" s="228" t="n"/>
      <c r="E604" s="228" t="n"/>
      <c r="F604" s="228" t="n"/>
      <c r="G604" s="228" t="n"/>
      <c r="H604" s="228" t="n"/>
      <c r="I604" s="228" t="n"/>
      <c r="J604" s="228" t="n"/>
      <c r="K604" s="19" t="n"/>
      <c r="L604" s="228" t="n"/>
      <c r="M604" s="228" t="n"/>
      <c r="N604" s="228" t="n"/>
      <c r="O604" s="228" t="n"/>
      <c r="P604" s="228" t="n"/>
      <c r="Q604" s="281" t="n"/>
      <c r="R604" s="281" t="n"/>
      <c r="S604" s="228" t="n"/>
      <c r="T604" s="228" t="n"/>
      <c r="U604" s="228" t="n"/>
      <c r="V604" s="19" t="n"/>
      <c r="W604" s="19" t="n"/>
      <c r="X604" s="228" t="n"/>
      <c r="Y604" s="228" t="n"/>
      <c r="Z604" s="281" t="n"/>
      <c r="AA604" s="18" t="n"/>
      <c r="AB604" s="18" t="n"/>
      <c r="AC604" s="228" t="n"/>
    </row>
    <row r="605">
      <c r="A605" s="18" t="n"/>
      <c r="B605" s="18" t="n"/>
      <c r="C605" s="228" t="n"/>
      <c r="D605" s="228" t="n"/>
      <c r="E605" s="228" t="n"/>
      <c r="F605" s="228" t="n"/>
      <c r="G605" s="228" t="n"/>
      <c r="H605" s="228" t="n"/>
      <c r="I605" s="228" t="n"/>
      <c r="J605" s="228" t="n"/>
      <c r="K605" s="19" t="n"/>
      <c r="L605" s="228" t="n"/>
      <c r="M605" s="228" t="n"/>
      <c r="N605" s="228" t="n"/>
      <c r="O605" s="228" t="n"/>
      <c r="P605" s="228" t="n"/>
      <c r="Q605" s="281" t="n"/>
      <c r="R605" s="281" t="n"/>
      <c r="S605" s="228" t="n"/>
      <c r="T605" s="228" t="n"/>
      <c r="U605" s="228" t="n"/>
      <c r="V605" s="19" t="n"/>
      <c r="W605" s="19" t="n"/>
      <c r="X605" s="228" t="n"/>
      <c r="Y605" s="228" t="n"/>
      <c r="Z605" s="281" t="n"/>
      <c r="AA605" s="18" t="n"/>
      <c r="AB605" s="18" t="n"/>
      <c r="AC605" s="228" t="n"/>
    </row>
    <row r="606">
      <c r="A606" s="18" t="n"/>
      <c r="B606" s="18" t="n"/>
      <c r="C606" s="228" t="n"/>
      <c r="D606" s="228" t="n"/>
      <c r="E606" s="228" t="n"/>
      <c r="F606" s="228" t="n"/>
      <c r="G606" s="228" t="n"/>
      <c r="H606" s="228" t="n"/>
      <c r="I606" s="228" t="n"/>
      <c r="J606" s="228" t="n"/>
      <c r="K606" s="19" t="n"/>
      <c r="L606" s="228" t="n"/>
      <c r="M606" s="228" t="n"/>
      <c r="N606" s="228" t="n"/>
      <c r="O606" s="228" t="n"/>
      <c r="P606" s="228" t="n"/>
      <c r="Q606" s="281" t="n"/>
      <c r="R606" s="281" t="n"/>
      <c r="S606" s="228" t="n"/>
      <c r="T606" s="228" t="n"/>
      <c r="U606" s="228" t="n"/>
      <c r="V606" s="19" t="n"/>
      <c r="W606" s="19" t="n"/>
      <c r="X606" s="228" t="n"/>
      <c r="Y606" s="228" t="n"/>
      <c r="Z606" s="281" t="n"/>
      <c r="AA606" s="18" t="n"/>
      <c r="AB606" s="18" t="n"/>
      <c r="AC606" s="228" t="n"/>
    </row>
    <row r="607">
      <c r="A607" s="18" t="n"/>
      <c r="B607" s="18" t="n"/>
      <c r="C607" s="228" t="n"/>
      <c r="D607" s="228" t="n"/>
      <c r="E607" s="228" t="n"/>
      <c r="F607" s="228" t="n"/>
      <c r="G607" s="228" t="n"/>
      <c r="H607" s="228" t="n"/>
      <c r="I607" s="228" t="n"/>
      <c r="J607" s="228" t="n"/>
      <c r="K607" s="19" t="n"/>
      <c r="L607" s="228" t="n"/>
      <c r="M607" s="228" t="n"/>
      <c r="N607" s="228" t="n"/>
      <c r="O607" s="228" t="n"/>
      <c r="P607" s="228" t="n"/>
      <c r="Q607" s="281" t="n"/>
      <c r="R607" s="281" t="n"/>
      <c r="S607" s="228" t="n"/>
      <c r="T607" s="228" t="n"/>
      <c r="U607" s="228" t="n"/>
      <c r="V607" s="19" t="n"/>
      <c r="W607" s="19" t="n"/>
      <c r="X607" s="228" t="n"/>
      <c r="Y607" s="228" t="n"/>
      <c r="Z607" s="281" t="n"/>
      <c r="AA607" s="18" t="n"/>
      <c r="AB607" s="18" t="n"/>
      <c r="AC607" s="228" t="n"/>
    </row>
    <row r="608">
      <c r="A608" s="18" t="n"/>
      <c r="B608" s="18" t="n"/>
      <c r="C608" s="228" t="n"/>
      <c r="D608" s="228" t="n"/>
      <c r="E608" s="228" t="n"/>
      <c r="F608" s="228" t="n"/>
      <c r="G608" s="228" t="n"/>
      <c r="H608" s="228" t="n"/>
      <c r="I608" s="228" t="n"/>
      <c r="J608" s="228" t="n"/>
      <c r="K608" s="19" t="n"/>
      <c r="L608" s="228" t="n"/>
      <c r="M608" s="228" t="n"/>
      <c r="N608" s="228" t="n"/>
      <c r="O608" s="228" t="n"/>
      <c r="P608" s="228" t="n"/>
      <c r="Q608" s="281" t="n"/>
      <c r="R608" s="281" t="n"/>
      <c r="S608" s="228" t="n"/>
      <c r="T608" s="228" t="n"/>
      <c r="U608" s="228" t="n"/>
      <c r="V608" s="19" t="n"/>
      <c r="W608" s="19" t="n"/>
      <c r="X608" s="228" t="n"/>
      <c r="Y608" s="228" t="n"/>
      <c r="Z608" s="281" t="n"/>
      <c r="AA608" s="18" t="n"/>
      <c r="AB608" s="18" t="n"/>
      <c r="AC608" s="228" t="n"/>
    </row>
    <row r="609">
      <c r="A609" s="18" t="n"/>
      <c r="B609" s="18" t="n"/>
      <c r="C609" s="228" t="n"/>
      <c r="D609" s="228" t="n"/>
      <c r="E609" s="228" t="n"/>
      <c r="F609" s="228" t="n"/>
      <c r="G609" s="228" t="n"/>
      <c r="H609" s="228" t="n"/>
      <c r="I609" s="228" t="n"/>
      <c r="J609" s="228" t="n"/>
      <c r="K609" s="19" t="n"/>
      <c r="L609" s="228" t="n"/>
      <c r="M609" s="228" t="n"/>
      <c r="N609" s="228" t="n"/>
      <c r="O609" s="228" t="n"/>
      <c r="P609" s="228" t="n"/>
      <c r="Q609" s="281" t="n"/>
      <c r="R609" s="281" t="n"/>
      <c r="S609" s="228" t="n"/>
      <c r="T609" s="228" t="n"/>
      <c r="U609" s="228" t="n"/>
      <c r="V609" s="19" t="n"/>
      <c r="W609" s="19" t="n"/>
      <c r="X609" s="228" t="n"/>
      <c r="Y609" s="228" t="n"/>
      <c r="Z609" s="281" t="n"/>
      <c r="AA609" s="18" t="n"/>
      <c r="AB609" s="18" t="n"/>
      <c r="AC609" s="228" t="n"/>
    </row>
    <row r="610">
      <c r="A610" s="18" t="n"/>
      <c r="B610" s="18" t="n"/>
      <c r="C610" s="228" t="n"/>
      <c r="D610" s="228" t="n"/>
      <c r="E610" s="228" t="n"/>
      <c r="F610" s="228" t="n"/>
      <c r="G610" s="228" t="n"/>
      <c r="H610" s="228" t="n"/>
      <c r="I610" s="228" t="n"/>
      <c r="J610" s="228" t="n"/>
      <c r="K610" s="19" t="n"/>
      <c r="L610" s="228" t="n"/>
      <c r="M610" s="228" t="n"/>
      <c r="N610" s="228" t="n"/>
      <c r="O610" s="228" t="n"/>
      <c r="P610" s="228" t="n"/>
      <c r="Q610" s="281" t="n"/>
      <c r="R610" s="281" t="n"/>
      <c r="S610" s="228" t="n"/>
      <c r="T610" s="228" t="n"/>
      <c r="U610" s="228" t="n"/>
      <c r="V610" s="19" t="n"/>
      <c r="W610" s="19" t="n"/>
      <c r="X610" s="228" t="n"/>
      <c r="Y610" s="228" t="n"/>
      <c r="Z610" s="281" t="n"/>
      <c r="AA610" s="18" t="n"/>
      <c r="AB610" s="18" t="n"/>
      <c r="AC610" s="228" t="n"/>
    </row>
    <row r="611">
      <c r="A611" s="18" t="n"/>
      <c r="B611" s="18" t="n"/>
      <c r="C611" s="228" t="n"/>
      <c r="D611" s="228" t="n"/>
      <c r="E611" s="228" t="n"/>
      <c r="F611" s="228" t="n"/>
      <c r="G611" s="228" t="n"/>
      <c r="H611" s="228" t="n"/>
      <c r="I611" s="228" t="n"/>
      <c r="J611" s="228" t="n"/>
      <c r="K611" s="19" t="n"/>
      <c r="L611" s="228" t="n"/>
      <c r="M611" s="228" t="n"/>
      <c r="N611" s="228" t="n"/>
      <c r="O611" s="228" t="n"/>
      <c r="P611" s="228" t="n"/>
      <c r="Q611" s="281" t="n"/>
      <c r="R611" s="281" t="n"/>
      <c r="S611" s="228" t="n"/>
      <c r="T611" s="228" t="n"/>
      <c r="U611" s="228" t="n"/>
      <c r="V611" s="19" t="n"/>
      <c r="W611" s="19" t="n"/>
      <c r="X611" s="228" t="n"/>
      <c r="Y611" s="228" t="n"/>
      <c r="Z611" s="281" t="n"/>
      <c r="AA611" s="18" t="n"/>
      <c r="AB611" s="18" t="n"/>
      <c r="AC611" s="228" t="n"/>
    </row>
    <row r="612">
      <c r="A612" s="18" t="n"/>
      <c r="B612" s="18" t="n"/>
      <c r="C612" s="228" t="n"/>
      <c r="D612" s="228" t="n"/>
      <c r="E612" s="228" t="n"/>
      <c r="F612" s="228" t="n"/>
      <c r="G612" s="228" t="n"/>
      <c r="H612" s="228" t="n"/>
      <c r="I612" s="228" t="n"/>
      <c r="J612" s="228" t="n"/>
      <c r="K612" s="19" t="n"/>
      <c r="L612" s="228" t="n"/>
      <c r="M612" s="228" t="n"/>
      <c r="N612" s="228" t="n"/>
      <c r="O612" s="228" t="n"/>
      <c r="P612" s="228" t="n"/>
      <c r="Q612" s="281" t="n"/>
      <c r="R612" s="281" t="n"/>
      <c r="S612" s="228" t="n"/>
      <c r="T612" s="228" t="n"/>
      <c r="U612" s="228" t="n"/>
      <c r="V612" s="19" t="n"/>
      <c r="W612" s="19" t="n"/>
      <c r="X612" s="228" t="n"/>
      <c r="Y612" s="228" t="n"/>
      <c r="Z612" s="281" t="n"/>
      <c r="AA612" s="18" t="n"/>
      <c r="AB612" s="18" t="n"/>
      <c r="AC612" s="228" t="n"/>
    </row>
    <row r="613">
      <c r="A613" s="18" t="n"/>
      <c r="B613" s="18" t="n"/>
      <c r="C613" s="228" t="n"/>
      <c r="D613" s="228" t="n"/>
      <c r="E613" s="228" t="n"/>
      <c r="F613" s="228" t="n"/>
      <c r="G613" s="228" t="n"/>
      <c r="H613" s="228" t="n"/>
      <c r="I613" s="228" t="n"/>
      <c r="J613" s="228" t="n"/>
      <c r="K613" s="19" t="n"/>
      <c r="L613" s="228" t="n"/>
      <c r="M613" s="228" t="n"/>
      <c r="N613" s="228" t="n"/>
      <c r="O613" s="228" t="n"/>
      <c r="P613" s="228" t="n"/>
      <c r="Q613" s="281" t="n"/>
      <c r="R613" s="281" t="n"/>
      <c r="S613" s="228" t="n"/>
      <c r="T613" s="228" t="n"/>
      <c r="U613" s="228" t="n"/>
      <c r="V613" s="19" t="n"/>
      <c r="W613" s="19" t="n"/>
      <c r="X613" s="228" t="n"/>
      <c r="Y613" s="228" t="n"/>
      <c r="Z613" s="281" t="n"/>
      <c r="AA613" s="18" t="n"/>
      <c r="AB613" s="18" t="n"/>
      <c r="AC613" s="228" t="n"/>
    </row>
    <row r="614">
      <c r="A614" s="18" t="n"/>
      <c r="B614" s="18" t="n"/>
      <c r="C614" s="228" t="n"/>
      <c r="D614" s="228" t="n"/>
      <c r="E614" s="228" t="n"/>
      <c r="F614" s="228" t="n"/>
      <c r="G614" s="228" t="n"/>
      <c r="H614" s="228" t="n"/>
      <c r="I614" s="228" t="n"/>
      <c r="J614" s="228" t="n"/>
      <c r="K614" s="19" t="n"/>
      <c r="L614" s="228" t="n"/>
      <c r="M614" s="228" t="n"/>
      <c r="N614" s="228" t="n"/>
      <c r="O614" s="228" t="n"/>
      <c r="P614" s="228" t="n"/>
      <c r="Q614" s="281" t="n"/>
      <c r="R614" s="281" t="n"/>
      <c r="S614" s="228" t="n"/>
      <c r="T614" s="228" t="n"/>
      <c r="U614" s="228" t="n"/>
      <c r="V614" s="19" t="n"/>
      <c r="W614" s="19" t="n"/>
      <c r="X614" s="228" t="n"/>
      <c r="Y614" s="228" t="n"/>
      <c r="Z614" s="281" t="n"/>
      <c r="AA614" s="18" t="n"/>
      <c r="AB614" s="18" t="n"/>
      <c r="AC614" s="228" t="n"/>
    </row>
    <row r="615">
      <c r="A615" s="18" t="n"/>
      <c r="B615" s="18" t="n"/>
      <c r="C615" s="228" t="n"/>
      <c r="D615" s="228" t="n"/>
      <c r="E615" s="228" t="n"/>
      <c r="F615" s="228" t="n"/>
      <c r="G615" s="228" t="n"/>
      <c r="H615" s="228" t="n"/>
      <c r="I615" s="228" t="n"/>
      <c r="J615" s="228" t="n"/>
      <c r="K615" s="19" t="n"/>
      <c r="L615" s="228" t="n"/>
      <c r="M615" s="228" t="n"/>
      <c r="N615" s="228" t="n"/>
      <c r="O615" s="228" t="n"/>
      <c r="P615" s="228" t="n"/>
      <c r="Q615" s="281" t="n"/>
      <c r="R615" s="281" t="n"/>
      <c r="S615" s="228" t="n"/>
      <c r="T615" s="228" t="n"/>
      <c r="U615" s="228" t="n"/>
      <c r="V615" s="19" t="n"/>
      <c r="W615" s="19" t="n"/>
      <c r="X615" s="228" t="n"/>
      <c r="Y615" s="228" t="n"/>
      <c r="Z615" s="281" t="n"/>
      <c r="AA615" s="18" t="n"/>
      <c r="AB615" s="18" t="n"/>
      <c r="AC615" s="228" t="n"/>
    </row>
    <row r="616">
      <c r="A616" s="18" t="n"/>
      <c r="B616" s="18" t="n"/>
      <c r="C616" s="228" t="n"/>
      <c r="D616" s="228" t="n"/>
      <c r="E616" s="228" t="n"/>
      <c r="F616" s="228" t="n"/>
      <c r="G616" s="228" t="n"/>
      <c r="H616" s="228" t="n"/>
      <c r="I616" s="228" t="n"/>
      <c r="J616" s="228" t="n"/>
      <c r="K616" s="19" t="n"/>
      <c r="L616" s="228" t="n"/>
      <c r="M616" s="228" t="n"/>
      <c r="N616" s="228" t="n"/>
      <c r="O616" s="228" t="n"/>
      <c r="P616" s="228" t="n"/>
      <c r="Q616" s="281" t="n"/>
      <c r="R616" s="281" t="n"/>
      <c r="S616" s="228" t="n"/>
      <c r="T616" s="228" t="n"/>
      <c r="U616" s="228" t="n"/>
      <c r="V616" s="19" t="n"/>
      <c r="W616" s="19" t="n"/>
      <c r="X616" s="228" t="n"/>
      <c r="Y616" s="228" t="n"/>
      <c r="Z616" s="281" t="n"/>
      <c r="AA616" s="18" t="n"/>
      <c r="AB616" s="18" t="n"/>
      <c r="AC616" s="228" t="n"/>
    </row>
    <row r="617">
      <c r="A617" s="18" t="n"/>
      <c r="B617" s="18" t="n"/>
      <c r="C617" s="228" t="n"/>
      <c r="D617" s="228" t="n"/>
      <c r="E617" s="228" t="n"/>
      <c r="F617" s="228" t="n"/>
      <c r="G617" s="228" t="n"/>
      <c r="H617" s="228" t="n"/>
      <c r="I617" s="228" t="n"/>
      <c r="J617" s="228" t="n"/>
      <c r="K617" s="19" t="n"/>
      <c r="L617" s="228" t="n"/>
      <c r="M617" s="228" t="n"/>
      <c r="N617" s="228" t="n"/>
      <c r="O617" s="228" t="n"/>
      <c r="P617" s="228" t="n"/>
      <c r="Q617" s="281" t="n"/>
      <c r="R617" s="281" t="n"/>
      <c r="S617" s="228" t="n"/>
      <c r="T617" s="228" t="n"/>
      <c r="U617" s="228" t="n"/>
      <c r="V617" s="19" t="n"/>
      <c r="W617" s="19" t="n"/>
      <c r="X617" s="228" t="n"/>
      <c r="Y617" s="228" t="n"/>
      <c r="Z617" s="281" t="n"/>
      <c r="AA617" s="18" t="n"/>
      <c r="AB617" s="18" t="n"/>
      <c r="AC617" s="228" t="n"/>
    </row>
    <row r="618">
      <c r="A618" s="18" t="n"/>
      <c r="B618" s="18" t="n"/>
      <c r="C618" s="228" t="n"/>
      <c r="D618" s="228" t="n"/>
      <c r="E618" s="228" t="n"/>
      <c r="F618" s="228" t="n"/>
      <c r="G618" s="228" t="n"/>
      <c r="H618" s="228" t="n"/>
      <c r="I618" s="228" t="n"/>
      <c r="J618" s="228" t="n"/>
      <c r="K618" s="19" t="n"/>
      <c r="L618" s="228" t="n"/>
      <c r="M618" s="228" t="n"/>
      <c r="N618" s="228" t="n"/>
      <c r="O618" s="228" t="n"/>
      <c r="P618" s="228" t="n"/>
      <c r="Q618" s="281" t="n"/>
      <c r="R618" s="281" t="n"/>
      <c r="S618" s="228" t="n"/>
      <c r="T618" s="228" t="n"/>
      <c r="U618" s="228" t="n"/>
      <c r="V618" s="19" t="n"/>
      <c r="W618" s="19" t="n"/>
      <c r="X618" s="228" t="n"/>
      <c r="Y618" s="228" t="n"/>
      <c r="Z618" s="281" t="n"/>
      <c r="AA618" s="18" t="n"/>
      <c r="AB618" s="18" t="n"/>
      <c r="AC618" s="228" t="n"/>
    </row>
    <row r="619">
      <c r="A619" s="18" t="n"/>
      <c r="B619" s="18" t="n"/>
      <c r="C619" s="228" t="n"/>
      <c r="D619" s="228" t="n"/>
      <c r="E619" s="228" t="n"/>
      <c r="F619" s="228" t="n"/>
      <c r="G619" s="228" t="n"/>
      <c r="H619" s="228" t="n"/>
      <c r="I619" s="228" t="n"/>
      <c r="J619" s="228" t="n"/>
      <c r="K619" s="19" t="n"/>
      <c r="L619" s="228" t="n"/>
      <c r="M619" s="228" t="n"/>
      <c r="N619" s="228" t="n"/>
      <c r="O619" s="228" t="n"/>
      <c r="P619" s="228" t="n"/>
      <c r="Q619" s="281" t="n"/>
      <c r="R619" s="281" t="n"/>
      <c r="S619" s="228" t="n"/>
      <c r="T619" s="228" t="n"/>
      <c r="U619" s="228" t="n"/>
      <c r="V619" s="19" t="n"/>
      <c r="W619" s="19" t="n"/>
      <c r="X619" s="228" t="n"/>
      <c r="Y619" s="228" t="n"/>
      <c r="Z619" s="281" t="n"/>
      <c r="AA619" s="18" t="n"/>
      <c r="AB619" s="18" t="n"/>
      <c r="AC619" s="228" t="n"/>
    </row>
    <row r="620">
      <c r="A620" s="18" t="n"/>
      <c r="B620" s="18" t="n"/>
      <c r="C620" s="228" t="n"/>
      <c r="D620" s="228" t="n"/>
      <c r="E620" s="228" t="n"/>
      <c r="F620" s="228" t="n"/>
      <c r="G620" s="228" t="n"/>
      <c r="H620" s="228" t="n"/>
      <c r="I620" s="228" t="n"/>
      <c r="J620" s="228" t="n"/>
      <c r="K620" s="19" t="n"/>
      <c r="L620" s="228" t="n"/>
      <c r="M620" s="228" t="n"/>
      <c r="N620" s="228" t="n"/>
      <c r="O620" s="228" t="n"/>
      <c r="P620" s="228" t="n"/>
      <c r="Q620" s="281" t="n"/>
      <c r="R620" s="281" t="n"/>
      <c r="S620" s="228" t="n"/>
      <c r="T620" s="228" t="n"/>
      <c r="U620" s="228" t="n"/>
      <c r="V620" s="19" t="n"/>
      <c r="W620" s="19" t="n"/>
      <c r="X620" s="228" t="n"/>
      <c r="Y620" s="228" t="n"/>
      <c r="Z620" s="281" t="n"/>
      <c r="AA620" s="18" t="n"/>
      <c r="AB620" s="18" t="n"/>
      <c r="AC620" s="228" t="n"/>
    </row>
    <row r="621">
      <c r="A621" s="18" t="n"/>
      <c r="B621" s="18" t="n"/>
      <c r="C621" s="228" t="n"/>
      <c r="D621" s="228" t="n"/>
      <c r="E621" s="228" t="n"/>
      <c r="F621" s="228" t="n"/>
      <c r="G621" s="228" t="n"/>
      <c r="H621" s="228" t="n"/>
      <c r="I621" s="228" t="n"/>
      <c r="J621" s="228" t="n"/>
      <c r="K621" s="19" t="n"/>
      <c r="L621" s="228" t="n"/>
      <c r="M621" s="228" t="n"/>
      <c r="N621" s="228" t="n"/>
      <c r="O621" s="228" t="n"/>
      <c r="P621" s="228" t="n"/>
      <c r="Q621" s="281" t="n"/>
      <c r="R621" s="281" t="n"/>
      <c r="S621" s="228" t="n"/>
      <c r="T621" s="228" t="n"/>
      <c r="U621" s="228" t="n"/>
      <c r="V621" s="19" t="n"/>
      <c r="W621" s="19" t="n"/>
      <c r="X621" s="228" t="n"/>
      <c r="Y621" s="228" t="n"/>
      <c r="Z621" s="281" t="n"/>
      <c r="AA621" s="18" t="n"/>
      <c r="AB621" s="18" t="n"/>
      <c r="AC621" s="228" t="n"/>
    </row>
    <row r="622">
      <c r="A622" s="18" t="n"/>
      <c r="B622" s="18" t="n"/>
      <c r="C622" s="228" t="n"/>
      <c r="D622" s="228" t="n"/>
      <c r="E622" s="228" t="n"/>
      <c r="F622" s="228" t="n"/>
      <c r="G622" s="228" t="n"/>
      <c r="H622" s="228" t="n"/>
      <c r="I622" s="228" t="n"/>
      <c r="J622" s="228" t="n"/>
      <c r="K622" s="19" t="n"/>
      <c r="L622" s="228" t="n"/>
      <c r="M622" s="228" t="n"/>
      <c r="N622" s="228" t="n"/>
      <c r="O622" s="228" t="n"/>
      <c r="P622" s="228" t="n"/>
      <c r="Q622" s="281" t="n"/>
      <c r="R622" s="281" t="n"/>
      <c r="S622" s="228" t="n"/>
      <c r="T622" s="228" t="n"/>
      <c r="U622" s="228" t="n"/>
      <c r="V622" s="19" t="n"/>
      <c r="W622" s="19" t="n"/>
      <c r="X622" s="228" t="n"/>
      <c r="Y622" s="228" t="n"/>
      <c r="Z622" s="281" t="n"/>
      <c r="AA622" s="18" t="n"/>
      <c r="AB622" s="18" t="n"/>
      <c r="AC622" s="228" t="n"/>
    </row>
    <row r="623">
      <c r="A623" s="18" t="n"/>
      <c r="B623" s="18" t="n"/>
      <c r="C623" s="228" t="n"/>
      <c r="D623" s="228" t="n"/>
      <c r="E623" s="228" t="n"/>
      <c r="F623" s="228" t="n"/>
      <c r="G623" s="228" t="n"/>
      <c r="H623" s="228" t="n"/>
      <c r="I623" s="228" t="n"/>
      <c r="J623" s="228" t="n"/>
      <c r="K623" s="19" t="n"/>
      <c r="L623" s="228" t="n"/>
      <c r="M623" s="228" t="n"/>
      <c r="N623" s="228" t="n"/>
      <c r="O623" s="228" t="n"/>
      <c r="P623" s="228" t="n"/>
      <c r="Q623" s="281" t="n"/>
      <c r="R623" s="281" t="n"/>
      <c r="S623" s="228" t="n"/>
      <c r="T623" s="228" t="n"/>
      <c r="U623" s="228" t="n"/>
      <c r="V623" s="19" t="n"/>
      <c r="W623" s="19" t="n"/>
      <c r="X623" s="228" t="n"/>
      <c r="Y623" s="228" t="n"/>
      <c r="Z623" s="281" t="n"/>
      <c r="AA623" s="18" t="n"/>
      <c r="AB623" s="18" t="n"/>
      <c r="AC623" s="228" t="n"/>
    </row>
    <row r="624">
      <c r="A624" s="18" t="n"/>
      <c r="B624" s="18" t="n"/>
      <c r="C624" s="228" t="n"/>
      <c r="D624" s="228" t="n"/>
      <c r="E624" s="228" t="n"/>
      <c r="F624" s="228" t="n"/>
      <c r="G624" s="228" t="n"/>
      <c r="H624" s="228" t="n"/>
      <c r="I624" s="228" t="n"/>
      <c r="J624" s="228" t="n"/>
      <c r="K624" s="19" t="n"/>
      <c r="L624" s="228" t="n"/>
      <c r="M624" s="228" t="n"/>
      <c r="N624" s="228" t="n"/>
      <c r="O624" s="228" t="n"/>
      <c r="P624" s="228" t="n"/>
      <c r="Q624" s="281" t="n"/>
      <c r="R624" s="281" t="n"/>
      <c r="S624" s="228" t="n"/>
      <c r="T624" s="228" t="n"/>
      <c r="U624" s="228" t="n"/>
      <c r="V624" s="19" t="n"/>
      <c r="W624" s="19" t="n"/>
      <c r="X624" s="228" t="n"/>
      <c r="Y624" s="228" t="n"/>
      <c r="Z624" s="281" t="n"/>
      <c r="AA624" s="18" t="n"/>
      <c r="AB624" s="18" t="n"/>
      <c r="AC624" s="228" t="n"/>
    </row>
    <row r="625">
      <c r="A625" s="18" t="n"/>
      <c r="B625" s="18" t="n"/>
      <c r="C625" s="228" t="n"/>
      <c r="D625" s="228" t="n"/>
      <c r="E625" s="228" t="n"/>
      <c r="F625" s="228" t="n"/>
      <c r="G625" s="228" t="n"/>
      <c r="H625" s="228" t="n"/>
      <c r="I625" s="228" t="n"/>
      <c r="J625" s="228" t="n"/>
      <c r="K625" s="19" t="n"/>
      <c r="L625" s="228" t="n"/>
      <c r="M625" s="228" t="n"/>
      <c r="N625" s="228" t="n"/>
      <c r="O625" s="228" t="n"/>
      <c r="P625" s="228" t="n"/>
      <c r="Q625" s="281" t="n"/>
      <c r="R625" s="281" t="n"/>
      <c r="S625" s="228" t="n"/>
      <c r="T625" s="228" t="n"/>
      <c r="U625" s="228" t="n"/>
      <c r="V625" s="19" t="n"/>
      <c r="W625" s="19" t="n"/>
      <c r="X625" s="228" t="n"/>
      <c r="Y625" s="228" t="n"/>
      <c r="Z625" s="281" t="n"/>
      <c r="AA625" s="18" t="n"/>
      <c r="AB625" s="18" t="n"/>
      <c r="AC625" s="228" t="n"/>
    </row>
    <row r="626">
      <c r="A626" s="18" t="n"/>
      <c r="B626" s="18" t="n"/>
      <c r="C626" s="228" t="n"/>
      <c r="D626" s="228" t="n"/>
      <c r="E626" s="228" t="n"/>
      <c r="F626" s="228" t="n"/>
      <c r="G626" s="228" t="n"/>
      <c r="H626" s="228" t="n"/>
      <c r="I626" s="228" t="n"/>
      <c r="J626" s="228" t="n"/>
      <c r="K626" s="19" t="n"/>
      <c r="L626" s="228" t="n"/>
      <c r="M626" s="228" t="n"/>
      <c r="N626" s="228" t="n"/>
      <c r="O626" s="228" t="n"/>
      <c r="P626" s="228" t="n"/>
      <c r="Q626" s="281" t="n"/>
      <c r="R626" s="281" t="n"/>
      <c r="S626" s="228" t="n"/>
      <c r="T626" s="228" t="n"/>
      <c r="U626" s="228" t="n"/>
      <c r="V626" s="19" t="n"/>
      <c r="W626" s="19" t="n"/>
      <c r="X626" s="228" t="n"/>
      <c r="Y626" s="228" t="n"/>
      <c r="Z626" s="281" t="n"/>
      <c r="AA626" s="18" t="n"/>
      <c r="AB626" s="18" t="n"/>
      <c r="AC626" s="228" t="n"/>
    </row>
    <row r="627">
      <c r="A627" s="18" t="n"/>
      <c r="B627" s="18" t="n"/>
      <c r="C627" s="228" t="n"/>
      <c r="D627" s="228" t="n"/>
      <c r="E627" s="228" t="n"/>
      <c r="F627" s="228" t="n"/>
      <c r="G627" s="228" t="n"/>
      <c r="H627" s="228" t="n"/>
      <c r="I627" s="228" t="n"/>
      <c r="J627" s="228" t="n"/>
      <c r="K627" s="19" t="n"/>
      <c r="L627" s="228" t="n"/>
      <c r="M627" s="228" t="n"/>
      <c r="N627" s="228" t="n"/>
      <c r="O627" s="228" t="n"/>
      <c r="P627" s="228" t="n"/>
      <c r="Q627" s="281" t="n"/>
      <c r="R627" s="281" t="n"/>
      <c r="S627" s="228" t="n"/>
      <c r="T627" s="228" t="n"/>
      <c r="U627" s="228" t="n"/>
      <c r="V627" s="19" t="n"/>
      <c r="W627" s="19" t="n"/>
      <c r="X627" s="228" t="n"/>
      <c r="Y627" s="228" t="n"/>
      <c r="Z627" s="281" t="n"/>
      <c r="AA627" s="18" t="n"/>
      <c r="AB627" s="18" t="n"/>
      <c r="AC627" s="228" t="n"/>
    </row>
    <row r="628">
      <c r="A628" s="18" t="n"/>
      <c r="B628" s="18" t="n"/>
      <c r="C628" s="228" t="n"/>
      <c r="D628" s="228" t="n"/>
      <c r="E628" s="228" t="n"/>
      <c r="F628" s="228" t="n"/>
      <c r="G628" s="228" t="n"/>
      <c r="H628" s="228" t="n"/>
      <c r="I628" s="228" t="n"/>
      <c r="J628" s="228" t="n"/>
      <c r="K628" s="19" t="n"/>
      <c r="L628" s="228" t="n"/>
      <c r="M628" s="228" t="n"/>
      <c r="N628" s="228" t="n"/>
      <c r="O628" s="228" t="n"/>
      <c r="P628" s="228" t="n"/>
      <c r="Q628" s="281" t="n"/>
      <c r="R628" s="281" t="n"/>
      <c r="S628" s="228" t="n"/>
      <c r="T628" s="228" t="n"/>
      <c r="U628" s="228" t="n"/>
      <c r="V628" s="19" t="n"/>
      <c r="W628" s="19" t="n"/>
      <c r="X628" s="228" t="n"/>
      <c r="Y628" s="228" t="n"/>
      <c r="Z628" s="281" t="n"/>
      <c r="AA628" s="18" t="n"/>
      <c r="AB628" s="18" t="n"/>
      <c r="AC628" s="228" t="n"/>
    </row>
    <row r="629">
      <c r="A629" s="18" t="n"/>
      <c r="B629" s="18" t="n"/>
      <c r="C629" s="228" t="n"/>
      <c r="D629" s="228" t="n"/>
      <c r="E629" s="228" t="n"/>
      <c r="F629" s="228" t="n"/>
      <c r="G629" s="228" t="n"/>
      <c r="H629" s="228" t="n"/>
      <c r="I629" s="228" t="n"/>
      <c r="J629" s="228" t="n"/>
      <c r="K629" s="19" t="n"/>
      <c r="L629" s="228" t="n"/>
      <c r="M629" s="228" t="n"/>
      <c r="N629" s="228" t="n"/>
      <c r="O629" s="228" t="n"/>
      <c r="P629" s="228" t="n"/>
      <c r="Q629" s="281" t="n"/>
      <c r="R629" s="281" t="n"/>
      <c r="S629" s="228" t="n"/>
      <c r="T629" s="228" t="n"/>
      <c r="U629" s="228" t="n"/>
      <c r="V629" s="19" t="n"/>
      <c r="W629" s="19" t="n"/>
      <c r="X629" s="228" t="n"/>
      <c r="Y629" s="228" t="n"/>
      <c r="Z629" s="281" t="n"/>
      <c r="AA629" s="18" t="n"/>
      <c r="AB629" s="18" t="n"/>
      <c r="AC629" s="228" t="n"/>
    </row>
    <row r="630">
      <c r="A630" s="18" t="n"/>
      <c r="B630" s="18" t="n"/>
      <c r="C630" s="228" t="n"/>
      <c r="D630" s="228" t="n"/>
      <c r="E630" s="228" t="n"/>
      <c r="F630" s="228" t="n"/>
      <c r="G630" s="228" t="n"/>
      <c r="H630" s="228" t="n"/>
      <c r="I630" s="228" t="n"/>
      <c r="J630" s="228" t="n"/>
      <c r="K630" s="19" t="n"/>
      <c r="L630" s="228" t="n"/>
      <c r="M630" s="228" t="n"/>
      <c r="N630" s="228" t="n"/>
      <c r="O630" s="228" t="n"/>
      <c r="P630" s="228" t="n"/>
      <c r="Q630" s="281" t="n"/>
      <c r="R630" s="281" t="n"/>
      <c r="S630" s="228" t="n"/>
      <c r="T630" s="228" t="n"/>
      <c r="U630" s="228" t="n"/>
      <c r="V630" s="19" t="n"/>
      <c r="W630" s="19" t="n"/>
      <c r="X630" s="228" t="n"/>
      <c r="Y630" s="228" t="n"/>
      <c r="Z630" s="281" t="n"/>
      <c r="AA630" s="18" t="n"/>
      <c r="AB630" s="18" t="n"/>
      <c r="AC630" s="228" t="n"/>
    </row>
    <row r="631">
      <c r="A631" s="18" t="n"/>
      <c r="B631" s="18" t="n"/>
      <c r="C631" s="228" t="n"/>
      <c r="D631" s="228" t="n"/>
      <c r="E631" s="228" t="n"/>
      <c r="F631" s="228" t="n"/>
      <c r="G631" s="228" t="n"/>
      <c r="H631" s="228" t="n"/>
      <c r="I631" s="228" t="n"/>
      <c r="J631" s="228" t="n"/>
      <c r="K631" s="19" t="n"/>
      <c r="L631" s="228" t="n"/>
      <c r="M631" s="228" t="n"/>
      <c r="N631" s="228" t="n"/>
      <c r="O631" s="228" t="n"/>
      <c r="P631" s="228" t="n"/>
      <c r="Q631" s="281" t="n"/>
      <c r="R631" s="281" t="n"/>
      <c r="S631" s="228" t="n"/>
      <c r="T631" s="228" t="n"/>
      <c r="U631" s="228" t="n"/>
      <c r="V631" s="19" t="n"/>
      <c r="W631" s="19" t="n"/>
      <c r="X631" s="228" t="n"/>
      <c r="Y631" s="228" t="n"/>
      <c r="Z631" s="281" t="n"/>
      <c r="AA631" s="18" t="n"/>
      <c r="AB631" s="18" t="n"/>
      <c r="AC631" s="228" t="n"/>
    </row>
    <row r="632">
      <c r="A632" s="18" t="n"/>
      <c r="B632" s="18" t="n"/>
      <c r="C632" s="228" t="n"/>
      <c r="D632" s="228" t="n"/>
      <c r="E632" s="228" t="n"/>
      <c r="F632" s="228" t="n"/>
      <c r="G632" s="228" t="n"/>
      <c r="H632" s="228" t="n"/>
      <c r="I632" s="228" t="n"/>
      <c r="J632" s="228" t="n"/>
      <c r="K632" s="19" t="n"/>
      <c r="L632" s="228" t="n"/>
      <c r="M632" s="228" t="n"/>
      <c r="N632" s="228" t="n"/>
      <c r="O632" s="228" t="n"/>
      <c r="P632" s="228" t="n"/>
      <c r="Q632" s="281" t="n"/>
      <c r="R632" s="281" t="n"/>
      <c r="S632" s="228" t="n"/>
      <c r="T632" s="228" t="n"/>
      <c r="U632" s="228" t="n"/>
      <c r="V632" s="19" t="n"/>
      <c r="W632" s="19" t="n"/>
      <c r="X632" s="228" t="n"/>
      <c r="Y632" s="228" t="n"/>
      <c r="Z632" s="281" t="n"/>
      <c r="AA632" s="18" t="n"/>
      <c r="AB632" s="18" t="n"/>
      <c r="AC632" s="228" t="n"/>
    </row>
    <row r="633">
      <c r="A633" s="18" t="n"/>
      <c r="B633" s="18" t="n"/>
      <c r="C633" s="228" t="n"/>
      <c r="D633" s="228" t="n"/>
      <c r="E633" s="228" t="n"/>
      <c r="F633" s="228" t="n"/>
      <c r="G633" s="228" t="n"/>
      <c r="H633" s="228" t="n"/>
      <c r="I633" s="228" t="n"/>
      <c r="J633" s="228" t="n"/>
      <c r="K633" s="19" t="n"/>
      <c r="L633" s="228" t="n"/>
      <c r="M633" s="228" t="n"/>
      <c r="N633" s="228" t="n"/>
      <c r="O633" s="228" t="n"/>
      <c r="P633" s="228" t="n"/>
      <c r="Q633" s="281" t="n"/>
      <c r="R633" s="281" t="n"/>
      <c r="S633" s="228" t="n"/>
      <c r="T633" s="228" t="n"/>
      <c r="U633" s="228" t="n"/>
      <c r="V633" s="19" t="n"/>
      <c r="W633" s="19" t="n"/>
      <c r="X633" s="228" t="n"/>
      <c r="Y633" s="228" t="n"/>
      <c r="Z633" s="281" t="n"/>
      <c r="AA633" s="18" t="n"/>
      <c r="AB633" s="18" t="n"/>
      <c r="AC633" s="228" t="n"/>
    </row>
    <row r="634">
      <c r="A634" s="18" t="n"/>
      <c r="B634" s="18" t="n"/>
      <c r="C634" s="228" t="n"/>
      <c r="D634" s="228" t="n"/>
      <c r="E634" s="228" t="n"/>
      <c r="F634" s="228" t="n"/>
      <c r="G634" s="228" t="n"/>
      <c r="H634" s="228" t="n"/>
      <c r="I634" s="228" t="n"/>
      <c r="J634" s="228" t="n"/>
      <c r="K634" s="19" t="n"/>
      <c r="L634" s="228" t="n"/>
      <c r="M634" s="228" t="n"/>
      <c r="N634" s="228" t="n"/>
      <c r="O634" s="228" t="n"/>
      <c r="P634" s="228" t="n"/>
      <c r="Q634" s="281" t="n"/>
      <c r="R634" s="281" t="n"/>
      <c r="S634" s="228" t="n"/>
      <c r="T634" s="228" t="n"/>
      <c r="U634" s="228" t="n"/>
      <c r="V634" s="19" t="n"/>
      <c r="W634" s="19" t="n"/>
      <c r="X634" s="228" t="n"/>
      <c r="Y634" s="228" t="n"/>
      <c r="Z634" s="281" t="n"/>
      <c r="AA634" s="18" t="n"/>
      <c r="AB634" s="18" t="n"/>
      <c r="AC634" s="228" t="n"/>
    </row>
    <row r="635">
      <c r="A635" s="18" t="n"/>
      <c r="B635" s="18" t="n"/>
      <c r="C635" s="228" t="n"/>
      <c r="D635" s="228" t="n"/>
      <c r="E635" s="228" t="n"/>
      <c r="F635" s="228" t="n"/>
      <c r="G635" s="228" t="n"/>
      <c r="H635" s="228" t="n"/>
      <c r="I635" s="228" t="n"/>
      <c r="J635" s="228" t="n"/>
      <c r="K635" s="19" t="n"/>
      <c r="L635" s="228" t="n"/>
      <c r="M635" s="228" t="n"/>
      <c r="N635" s="228" t="n"/>
      <c r="O635" s="228" t="n"/>
      <c r="P635" s="228" t="n"/>
      <c r="Q635" s="281" t="n"/>
      <c r="R635" s="281" t="n"/>
      <c r="S635" s="228" t="n"/>
      <c r="T635" s="228" t="n"/>
      <c r="U635" s="228" t="n"/>
      <c r="V635" s="19" t="n"/>
      <c r="W635" s="19" t="n"/>
      <c r="X635" s="228" t="n"/>
      <c r="Y635" s="228" t="n"/>
      <c r="Z635" s="281" t="n"/>
      <c r="AA635" s="18" t="n"/>
      <c r="AB635" s="18" t="n"/>
      <c r="AC635" s="228" t="n"/>
    </row>
    <row r="636">
      <c r="A636" s="18" t="n"/>
      <c r="B636" s="18" t="n"/>
      <c r="C636" s="228" t="n"/>
      <c r="D636" s="228" t="n"/>
      <c r="E636" s="228" t="n"/>
      <c r="F636" s="228" t="n"/>
      <c r="G636" s="228" t="n"/>
      <c r="H636" s="228" t="n"/>
      <c r="I636" s="228" t="n"/>
      <c r="J636" s="228" t="n"/>
      <c r="K636" s="19" t="n"/>
      <c r="L636" s="228" t="n"/>
      <c r="M636" s="228" t="n"/>
      <c r="N636" s="228" t="n"/>
      <c r="O636" s="228" t="n"/>
      <c r="P636" s="228" t="n"/>
      <c r="Q636" s="281" t="n"/>
      <c r="R636" s="281" t="n"/>
      <c r="S636" s="228" t="n"/>
      <c r="T636" s="228" t="n"/>
      <c r="U636" s="228" t="n"/>
      <c r="V636" s="19" t="n"/>
      <c r="W636" s="19" t="n"/>
      <c r="X636" s="228" t="n"/>
      <c r="Y636" s="228" t="n"/>
      <c r="Z636" s="281" t="n"/>
      <c r="AA636" s="18" t="n"/>
      <c r="AB636" s="18" t="n"/>
      <c r="AC636" s="228" t="n"/>
    </row>
    <row r="637">
      <c r="A637" s="18" t="n"/>
      <c r="B637" s="18" t="n"/>
      <c r="C637" s="228" t="n"/>
      <c r="D637" s="228" t="n"/>
      <c r="E637" s="228" t="n"/>
      <c r="F637" s="228" t="n"/>
      <c r="G637" s="228" t="n"/>
      <c r="H637" s="228" t="n"/>
      <c r="I637" s="228" t="n"/>
      <c r="J637" s="228" t="n"/>
      <c r="K637" s="19" t="n"/>
      <c r="L637" s="228" t="n"/>
      <c r="M637" s="228" t="n"/>
      <c r="N637" s="228" t="n"/>
      <c r="O637" s="228" t="n"/>
      <c r="P637" s="228" t="n"/>
      <c r="Q637" s="281" t="n"/>
      <c r="R637" s="281" t="n"/>
      <c r="S637" s="228" t="n"/>
      <c r="T637" s="228" t="n"/>
      <c r="U637" s="228" t="n"/>
      <c r="V637" s="19" t="n"/>
      <c r="W637" s="19" t="n"/>
      <c r="X637" s="228" t="n"/>
      <c r="Y637" s="228" t="n"/>
      <c r="Z637" s="281" t="n"/>
      <c r="AA637" s="18" t="n"/>
      <c r="AB637" s="18" t="n"/>
      <c r="AC637" s="228" t="n"/>
    </row>
    <row r="638">
      <c r="A638" s="18" t="n"/>
      <c r="B638" s="18" t="n"/>
      <c r="C638" s="228" t="n"/>
      <c r="D638" s="228" t="n"/>
      <c r="E638" s="228" t="n"/>
      <c r="F638" s="228" t="n"/>
      <c r="G638" s="228" t="n"/>
      <c r="H638" s="228" t="n"/>
      <c r="I638" s="228" t="n"/>
      <c r="J638" s="228" t="n"/>
      <c r="K638" s="19" t="n"/>
      <c r="L638" s="228" t="n"/>
      <c r="M638" s="228" t="n"/>
      <c r="N638" s="228" t="n"/>
      <c r="O638" s="228" t="n"/>
      <c r="P638" s="228" t="n"/>
      <c r="Q638" s="281" t="n"/>
      <c r="R638" s="281" t="n"/>
      <c r="S638" s="228" t="n"/>
      <c r="T638" s="228" t="n"/>
      <c r="U638" s="228" t="n"/>
      <c r="V638" s="19" t="n"/>
      <c r="W638" s="19" t="n"/>
      <c r="X638" s="228" t="n"/>
      <c r="Y638" s="228" t="n"/>
      <c r="Z638" s="281" t="n"/>
      <c r="AA638" s="18" t="n"/>
      <c r="AB638" s="18" t="n"/>
      <c r="AC638" s="228" t="n"/>
    </row>
    <row r="639">
      <c r="A639" s="18" t="n"/>
      <c r="B639" s="18" t="n"/>
      <c r="C639" s="228" t="n"/>
      <c r="D639" s="228" t="n"/>
      <c r="E639" s="228" t="n"/>
      <c r="F639" s="228" t="n"/>
      <c r="G639" s="228" t="n"/>
      <c r="H639" s="228" t="n"/>
      <c r="I639" s="228" t="n"/>
      <c r="J639" s="228" t="n"/>
      <c r="K639" s="19" t="n"/>
      <c r="L639" s="228" t="n"/>
      <c r="M639" s="228" t="n"/>
      <c r="N639" s="228" t="n"/>
      <c r="O639" s="228" t="n"/>
      <c r="P639" s="228" t="n"/>
      <c r="Q639" s="281" t="n"/>
      <c r="R639" s="281" t="n"/>
      <c r="S639" s="228" t="n"/>
      <c r="T639" s="228" t="n"/>
      <c r="U639" s="228" t="n"/>
      <c r="V639" s="19" t="n"/>
      <c r="W639" s="19" t="n"/>
      <c r="X639" s="228" t="n"/>
      <c r="Y639" s="228" t="n"/>
      <c r="Z639" s="281" t="n"/>
      <c r="AA639" s="18" t="n"/>
      <c r="AB639" s="18" t="n"/>
      <c r="AC639" s="228" t="n"/>
    </row>
    <row r="640">
      <c r="A640" s="18" t="n"/>
      <c r="B640" s="18" t="n"/>
      <c r="C640" s="228" t="n"/>
      <c r="D640" s="228" t="n"/>
      <c r="E640" s="228" t="n"/>
      <c r="F640" s="228" t="n"/>
      <c r="G640" s="228" t="n"/>
      <c r="H640" s="228" t="n"/>
      <c r="I640" s="228" t="n"/>
      <c r="J640" s="228" t="n"/>
      <c r="K640" s="19" t="n"/>
      <c r="L640" s="228" t="n"/>
      <c r="M640" s="228" t="n"/>
      <c r="N640" s="228" t="n"/>
      <c r="O640" s="228" t="n"/>
      <c r="P640" s="228" t="n"/>
      <c r="Q640" s="281" t="n"/>
      <c r="R640" s="281" t="n"/>
      <c r="S640" s="228" t="n"/>
      <c r="T640" s="228" t="n"/>
      <c r="U640" s="228" t="n"/>
      <c r="V640" s="19" t="n"/>
      <c r="W640" s="19" t="n"/>
      <c r="X640" s="228" t="n"/>
      <c r="Y640" s="228" t="n"/>
      <c r="Z640" s="281" t="n"/>
      <c r="AA640" s="18" t="n"/>
      <c r="AB640" s="18" t="n"/>
      <c r="AC640" s="228" t="n"/>
    </row>
    <row r="641">
      <c r="A641" s="18" t="n"/>
      <c r="B641" s="18" t="n"/>
      <c r="C641" s="228" t="n"/>
      <c r="D641" s="228" t="n"/>
      <c r="E641" s="228" t="n"/>
      <c r="F641" s="228" t="n"/>
      <c r="G641" s="228" t="n"/>
      <c r="H641" s="228" t="n"/>
      <c r="I641" s="228" t="n"/>
      <c r="J641" s="228" t="n"/>
      <c r="K641" s="19" t="n"/>
      <c r="L641" s="228" t="n"/>
      <c r="M641" s="228" t="n"/>
      <c r="N641" s="228" t="n"/>
      <c r="O641" s="228" t="n"/>
      <c r="P641" s="228" t="n"/>
      <c r="Q641" s="281" t="n"/>
      <c r="R641" s="281" t="n"/>
      <c r="S641" s="228" t="n"/>
      <c r="T641" s="228" t="n"/>
      <c r="U641" s="228" t="n"/>
      <c r="V641" s="19" t="n"/>
      <c r="W641" s="19" t="n"/>
      <c r="X641" s="228" t="n"/>
      <c r="Y641" s="228" t="n"/>
      <c r="Z641" s="281" t="n"/>
      <c r="AA641" s="18" t="n"/>
      <c r="AB641" s="18" t="n"/>
      <c r="AC641" s="228" t="n"/>
    </row>
    <row r="642">
      <c r="A642" s="18" t="n"/>
      <c r="B642" s="18" t="n"/>
      <c r="C642" s="228" t="n"/>
      <c r="D642" s="228" t="n"/>
      <c r="E642" s="228" t="n"/>
      <c r="F642" s="228" t="n"/>
      <c r="G642" s="228" t="n"/>
      <c r="H642" s="228" t="n"/>
      <c r="I642" s="228" t="n"/>
      <c r="J642" s="228" t="n"/>
      <c r="K642" s="19" t="n"/>
      <c r="L642" s="228" t="n"/>
      <c r="M642" s="228" t="n"/>
      <c r="N642" s="228" t="n"/>
      <c r="O642" s="228" t="n"/>
      <c r="P642" s="228" t="n"/>
      <c r="Q642" s="281" t="n"/>
      <c r="R642" s="281" t="n"/>
      <c r="S642" s="228" t="n"/>
      <c r="T642" s="228" t="n"/>
      <c r="U642" s="228" t="n"/>
      <c r="V642" s="19" t="n"/>
      <c r="W642" s="19" t="n"/>
      <c r="X642" s="228" t="n"/>
      <c r="Y642" s="228" t="n"/>
      <c r="Z642" s="281" t="n"/>
      <c r="AA642" s="18" t="n"/>
      <c r="AB642" s="18" t="n"/>
      <c r="AC642" s="228" t="n"/>
    </row>
    <row r="643">
      <c r="A643" s="18" t="n"/>
      <c r="B643" s="18" t="n"/>
      <c r="C643" s="228" t="n"/>
      <c r="D643" s="228" t="n"/>
      <c r="E643" s="228" t="n"/>
      <c r="F643" s="228" t="n"/>
      <c r="G643" s="228" t="n"/>
      <c r="H643" s="228" t="n"/>
      <c r="I643" s="228" t="n"/>
      <c r="J643" s="228" t="n"/>
      <c r="K643" s="19" t="n"/>
      <c r="L643" s="228" t="n"/>
      <c r="M643" s="228" t="n"/>
      <c r="N643" s="228" t="n"/>
      <c r="O643" s="228" t="n"/>
      <c r="P643" s="228" t="n"/>
      <c r="Q643" s="281" t="n"/>
      <c r="R643" s="281" t="n"/>
      <c r="S643" s="228" t="n"/>
      <c r="T643" s="228" t="n"/>
      <c r="U643" s="228" t="n"/>
      <c r="V643" s="19" t="n"/>
      <c r="W643" s="19" t="n"/>
      <c r="X643" s="228" t="n"/>
      <c r="Y643" s="228" t="n"/>
      <c r="Z643" s="281" t="n"/>
      <c r="AA643" s="18" t="n"/>
      <c r="AB643" s="18" t="n"/>
      <c r="AC643" s="228" t="n"/>
    </row>
    <row r="644">
      <c r="A644" s="18" t="n"/>
      <c r="B644" s="18" t="n"/>
      <c r="C644" s="228" t="n"/>
      <c r="D644" s="228" t="n"/>
      <c r="E644" s="228" t="n"/>
      <c r="F644" s="228" t="n"/>
      <c r="G644" s="228" t="n"/>
      <c r="H644" s="228" t="n"/>
      <c r="I644" s="228" t="n"/>
      <c r="J644" s="228" t="n"/>
      <c r="K644" s="19" t="n"/>
      <c r="L644" s="228" t="n"/>
      <c r="M644" s="228" t="n"/>
      <c r="N644" s="228" t="n"/>
      <c r="O644" s="228" t="n"/>
      <c r="P644" s="228" t="n"/>
      <c r="Q644" s="281" t="n"/>
      <c r="R644" s="281" t="n"/>
      <c r="S644" s="228" t="n"/>
      <c r="T644" s="228" t="n"/>
      <c r="U644" s="228" t="n"/>
      <c r="V644" s="19" t="n"/>
      <c r="W644" s="19" t="n"/>
      <c r="X644" s="228" t="n"/>
      <c r="Y644" s="228" t="n"/>
      <c r="Z644" s="281" t="n"/>
      <c r="AA644" s="18" t="n"/>
      <c r="AB644" s="18" t="n"/>
      <c r="AC644" s="228" t="n"/>
    </row>
    <row r="645">
      <c r="A645" s="18" t="n"/>
      <c r="B645" s="18" t="n"/>
      <c r="C645" s="228" t="n"/>
      <c r="D645" s="228" t="n"/>
      <c r="E645" s="228" t="n"/>
      <c r="F645" s="228" t="n"/>
      <c r="G645" s="228" t="n"/>
      <c r="H645" s="228" t="n"/>
      <c r="I645" s="228" t="n"/>
      <c r="J645" s="228" t="n"/>
      <c r="K645" s="19" t="n"/>
      <c r="L645" s="228" t="n"/>
      <c r="M645" s="228" t="n"/>
      <c r="N645" s="228" t="n"/>
      <c r="O645" s="228" t="n"/>
      <c r="P645" s="228" t="n"/>
      <c r="Q645" s="281" t="n"/>
      <c r="R645" s="281" t="n"/>
      <c r="S645" s="228" t="n"/>
      <c r="T645" s="228" t="n"/>
      <c r="U645" s="228" t="n"/>
      <c r="V645" s="19" t="n"/>
      <c r="W645" s="19" t="n"/>
      <c r="X645" s="228" t="n"/>
      <c r="Y645" s="228" t="n"/>
      <c r="Z645" s="281" t="n"/>
      <c r="AA645" s="18" t="n"/>
      <c r="AB645" s="18" t="n"/>
      <c r="AC645" s="228" t="n"/>
    </row>
    <row r="646">
      <c r="A646" s="18" t="n"/>
      <c r="B646" s="18" t="n"/>
      <c r="C646" s="228" t="n"/>
      <c r="D646" s="228" t="n"/>
      <c r="E646" s="228" t="n"/>
      <c r="F646" s="228" t="n"/>
      <c r="G646" s="228" t="n"/>
      <c r="H646" s="228" t="n"/>
      <c r="I646" s="228" t="n"/>
      <c r="J646" s="228" t="n"/>
      <c r="K646" s="19" t="n"/>
      <c r="L646" s="228" t="n"/>
      <c r="M646" s="228" t="n"/>
      <c r="N646" s="228" t="n"/>
      <c r="O646" s="228" t="n"/>
      <c r="P646" s="228" t="n"/>
      <c r="Q646" s="281" t="n"/>
      <c r="R646" s="281" t="n"/>
      <c r="S646" s="228" t="n"/>
      <c r="T646" s="228" t="n"/>
      <c r="U646" s="228" t="n"/>
      <c r="V646" s="19" t="n"/>
      <c r="W646" s="19" t="n"/>
      <c r="X646" s="228" t="n"/>
      <c r="Y646" s="228" t="n"/>
      <c r="Z646" s="281" t="n"/>
      <c r="AA646" s="18" t="n"/>
      <c r="AB646" s="18" t="n"/>
      <c r="AC646" s="228" t="n"/>
    </row>
    <row r="647">
      <c r="A647" s="18" t="n"/>
      <c r="B647" s="18" t="n"/>
      <c r="C647" s="228" t="n"/>
      <c r="D647" s="228" t="n"/>
      <c r="E647" s="228" t="n"/>
      <c r="F647" s="228" t="n"/>
      <c r="G647" s="228" t="n"/>
      <c r="H647" s="228" t="n"/>
      <c r="I647" s="228" t="n"/>
      <c r="J647" s="228" t="n"/>
      <c r="K647" s="19" t="n"/>
      <c r="L647" s="228" t="n"/>
      <c r="M647" s="228" t="n"/>
      <c r="N647" s="228" t="n"/>
      <c r="O647" s="228" t="n"/>
      <c r="P647" s="228" t="n"/>
      <c r="Q647" s="281" t="n"/>
      <c r="R647" s="281" t="n"/>
      <c r="S647" s="228" t="n"/>
      <c r="T647" s="228" t="n"/>
      <c r="U647" s="228" t="n"/>
      <c r="V647" s="19" t="n"/>
      <c r="W647" s="19" t="n"/>
      <c r="X647" s="228" t="n"/>
      <c r="Y647" s="228" t="n"/>
      <c r="Z647" s="281" t="n"/>
      <c r="AA647" s="18" t="n"/>
      <c r="AB647" s="18" t="n"/>
      <c r="AC647" s="228" t="n"/>
    </row>
    <row r="648">
      <c r="A648" s="18" t="n"/>
      <c r="B648" s="18" t="n"/>
      <c r="C648" s="228" t="n"/>
      <c r="D648" s="228" t="n"/>
      <c r="E648" s="228" t="n"/>
      <c r="F648" s="228" t="n"/>
      <c r="G648" s="228" t="n"/>
      <c r="H648" s="228" t="n"/>
      <c r="I648" s="228" t="n"/>
      <c r="J648" s="228" t="n"/>
      <c r="K648" s="19" t="n"/>
      <c r="L648" s="228" t="n"/>
      <c r="M648" s="228" t="n"/>
      <c r="N648" s="228" t="n"/>
      <c r="O648" s="228" t="n"/>
      <c r="P648" s="228" t="n"/>
      <c r="Q648" s="281" t="n"/>
      <c r="R648" s="281" t="n"/>
      <c r="S648" s="228" t="n"/>
      <c r="T648" s="228" t="n"/>
      <c r="U648" s="228" t="n"/>
      <c r="V648" s="19" t="n"/>
      <c r="W648" s="19" t="n"/>
      <c r="X648" s="228" t="n"/>
      <c r="Y648" s="228" t="n"/>
      <c r="Z648" s="281" t="n"/>
      <c r="AA648" s="18" t="n"/>
      <c r="AB648" s="18" t="n"/>
      <c r="AC648" s="228" t="n"/>
    </row>
    <row r="649">
      <c r="A649" s="18" t="n"/>
      <c r="B649" s="18" t="n"/>
      <c r="C649" s="228" t="n"/>
      <c r="D649" s="228" t="n"/>
      <c r="E649" s="228" t="n"/>
      <c r="F649" s="228" t="n"/>
      <c r="G649" s="228" t="n"/>
      <c r="H649" s="228" t="n"/>
      <c r="I649" s="228" t="n"/>
      <c r="J649" s="228" t="n"/>
      <c r="K649" s="19" t="n"/>
      <c r="L649" s="228" t="n"/>
      <c r="M649" s="228" t="n"/>
      <c r="N649" s="228" t="n"/>
      <c r="O649" s="228" t="n"/>
      <c r="P649" s="228" t="n"/>
      <c r="Q649" s="281" t="n"/>
      <c r="R649" s="281" t="n"/>
      <c r="S649" s="228" t="n"/>
      <c r="T649" s="228" t="n"/>
      <c r="U649" s="228" t="n"/>
      <c r="V649" s="19" t="n"/>
      <c r="W649" s="19" t="n"/>
      <c r="X649" s="228" t="n"/>
      <c r="Y649" s="228" t="n"/>
      <c r="Z649" s="281" t="n"/>
      <c r="AA649" s="18" t="n"/>
      <c r="AB649" s="18" t="n"/>
      <c r="AC649" s="228" t="n"/>
    </row>
    <row r="650">
      <c r="A650" s="18" t="n"/>
      <c r="B650" s="18" t="n"/>
      <c r="C650" s="228" t="n"/>
      <c r="D650" s="228" t="n"/>
      <c r="E650" s="228" t="n"/>
      <c r="F650" s="228" t="n"/>
      <c r="G650" s="228" t="n"/>
      <c r="H650" s="228" t="n"/>
      <c r="I650" s="228" t="n"/>
      <c r="J650" s="228" t="n"/>
      <c r="K650" s="19" t="n"/>
      <c r="L650" s="228" t="n"/>
      <c r="M650" s="228" t="n"/>
      <c r="N650" s="228" t="n"/>
      <c r="O650" s="228" t="n"/>
      <c r="P650" s="228" t="n"/>
      <c r="Q650" s="281" t="n"/>
      <c r="R650" s="281" t="n"/>
      <c r="S650" s="228" t="n"/>
      <c r="T650" s="228" t="n"/>
      <c r="U650" s="228" t="n"/>
      <c r="V650" s="19" t="n"/>
      <c r="W650" s="19" t="n"/>
      <c r="X650" s="228" t="n"/>
      <c r="Y650" s="228" t="n"/>
      <c r="Z650" s="281" t="n"/>
      <c r="AA650" s="18" t="n"/>
      <c r="AB650" s="18" t="n"/>
      <c r="AC650" s="228" t="n"/>
    </row>
    <row r="651">
      <c r="A651" s="18" t="n"/>
      <c r="B651" s="18" t="n"/>
      <c r="C651" s="228" t="n"/>
      <c r="D651" s="228" t="n"/>
      <c r="E651" s="228" t="n"/>
      <c r="F651" s="228" t="n"/>
      <c r="G651" s="228" t="n"/>
      <c r="H651" s="228" t="n"/>
      <c r="I651" s="228" t="n"/>
      <c r="J651" s="228" t="n"/>
      <c r="K651" s="19" t="n"/>
      <c r="L651" s="228" t="n"/>
      <c r="M651" s="228" t="n"/>
      <c r="N651" s="228" t="n"/>
      <c r="O651" s="228" t="n"/>
      <c r="P651" s="228" t="n"/>
      <c r="Q651" s="281" t="n"/>
      <c r="R651" s="281" t="n"/>
      <c r="S651" s="228" t="n"/>
      <c r="T651" s="228" t="n"/>
      <c r="U651" s="228" t="n"/>
      <c r="V651" s="19" t="n"/>
      <c r="W651" s="19" t="n"/>
      <c r="X651" s="228" t="n"/>
      <c r="Y651" s="228" t="n"/>
      <c r="Z651" s="281" t="n"/>
      <c r="AA651" s="18" t="n"/>
      <c r="AB651" s="18" t="n"/>
      <c r="AC651" s="228" t="n"/>
    </row>
    <row r="652">
      <c r="A652" s="18" t="n"/>
      <c r="B652" s="18" t="n"/>
      <c r="C652" s="228" t="n"/>
      <c r="D652" s="228" t="n"/>
      <c r="E652" s="228" t="n"/>
      <c r="F652" s="228" t="n"/>
      <c r="G652" s="228" t="n"/>
      <c r="H652" s="228" t="n"/>
      <c r="I652" s="228" t="n"/>
      <c r="J652" s="228" t="n"/>
      <c r="K652" s="19" t="n"/>
      <c r="L652" s="228" t="n"/>
      <c r="M652" s="228" t="n"/>
      <c r="N652" s="228" t="n"/>
      <c r="O652" s="228" t="n"/>
      <c r="P652" s="228" t="n"/>
      <c r="Q652" s="281" t="n"/>
      <c r="R652" s="281" t="n"/>
      <c r="S652" s="228" t="n"/>
      <c r="T652" s="228" t="n"/>
      <c r="U652" s="228" t="n"/>
      <c r="V652" s="19" t="n"/>
      <c r="W652" s="19" t="n"/>
      <c r="X652" s="228" t="n"/>
      <c r="Y652" s="228" t="n"/>
      <c r="Z652" s="281" t="n"/>
      <c r="AA652" s="18" t="n"/>
      <c r="AB652" s="18" t="n"/>
      <c r="AC652" s="228" t="n"/>
    </row>
    <row r="653">
      <c r="A653" s="18" t="n"/>
      <c r="B653" s="18" t="n"/>
      <c r="C653" s="228" t="n"/>
      <c r="D653" s="228" t="n"/>
      <c r="E653" s="228" t="n"/>
      <c r="F653" s="228" t="n"/>
      <c r="G653" s="228" t="n"/>
      <c r="H653" s="228" t="n"/>
      <c r="I653" s="228" t="n"/>
      <c r="J653" s="228" t="n"/>
      <c r="K653" s="19" t="n"/>
      <c r="L653" s="228" t="n"/>
      <c r="M653" s="228" t="n"/>
      <c r="N653" s="228" t="n"/>
      <c r="O653" s="228" t="n"/>
      <c r="P653" s="228" t="n"/>
      <c r="Q653" s="281" t="n"/>
      <c r="R653" s="281" t="n"/>
      <c r="S653" s="228" t="n"/>
      <c r="T653" s="228" t="n"/>
      <c r="U653" s="228" t="n"/>
      <c r="V653" s="19" t="n"/>
      <c r="W653" s="19" t="n"/>
      <c r="X653" s="228" t="n"/>
      <c r="Y653" s="228" t="n"/>
      <c r="Z653" s="281" t="n"/>
      <c r="AA653" s="18" t="n"/>
      <c r="AB653" s="18" t="n"/>
      <c r="AC653" s="228" t="n"/>
    </row>
    <row r="654">
      <c r="A654" s="18" t="n"/>
      <c r="B654" s="18" t="n"/>
      <c r="C654" s="228" t="n"/>
      <c r="D654" s="228" t="n"/>
      <c r="E654" s="228" t="n"/>
      <c r="F654" s="228" t="n"/>
      <c r="G654" s="228" t="n"/>
      <c r="H654" s="228" t="n"/>
      <c r="I654" s="228" t="n"/>
      <c r="J654" s="228" t="n"/>
      <c r="K654" s="19" t="n"/>
      <c r="L654" s="228" t="n"/>
      <c r="M654" s="228" t="n"/>
      <c r="N654" s="228" t="n"/>
      <c r="O654" s="228" t="n"/>
      <c r="P654" s="228" t="n"/>
      <c r="Q654" s="281" t="n"/>
      <c r="R654" s="281" t="n"/>
      <c r="S654" s="228" t="n"/>
      <c r="T654" s="228" t="n"/>
      <c r="U654" s="228" t="n"/>
      <c r="V654" s="19" t="n"/>
      <c r="W654" s="19" t="n"/>
      <c r="X654" s="228" t="n"/>
      <c r="Y654" s="228" t="n"/>
      <c r="Z654" s="281" t="n"/>
      <c r="AA654" s="18" t="n"/>
      <c r="AB654" s="18" t="n"/>
      <c r="AC654" s="228" t="n"/>
    </row>
    <row r="655">
      <c r="A655" s="18" t="n"/>
      <c r="B655" s="18" t="n"/>
      <c r="C655" s="228" t="n"/>
      <c r="D655" s="228" t="n"/>
      <c r="E655" s="228" t="n"/>
      <c r="F655" s="228" t="n"/>
      <c r="G655" s="228" t="n"/>
      <c r="H655" s="228" t="n"/>
      <c r="I655" s="228" t="n"/>
      <c r="J655" s="228" t="n"/>
      <c r="K655" s="19" t="n"/>
      <c r="L655" s="228" t="n"/>
      <c r="M655" s="228" t="n"/>
      <c r="N655" s="228" t="n"/>
      <c r="O655" s="228" t="n"/>
      <c r="P655" s="228" t="n"/>
      <c r="Q655" s="281" t="n"/>
      <c r="R655" s="281" t="n"/>
      <c r="S655" s="228" t="n"/>
      <c r="T655" s="228" t="n"/>
      <c r="U655" s="228" t="n"/>
      <c r="V655" s="19" t="n"/>
      <c r="W655" s="19" t="n"/>
      <c r="X655" s="228" t="n"/>
      <c r="Y655" s="228" t="n"/>
      <c r="Z655" s="281" t="n"/>
      <c r="AA655" s="18" t="n"/>
      <c r="AB655" s="18" t="n"/>
      <c r="AC655" s="228" t="n"/>
    </row>
    <row r="656">
      <c r="A656" s="18" t="n"/>
      <c r="B656" s="18" t="n"/>
      <c r="C656" s="228" t="n"/>
      <c r="D656" s="228" t="n"/>
      <c r="E656" s="228" t="n"/>
      <c r="F656" s="228" t="n"/>
      <c r="G656" s="228" t="n"/>
      <c r="H656" s="228" t="n"/>
      <c r="I656" s="228" t="n"/>
      <c r="J656" s="228" t="n"/>
      <c r="K656" s="19" t="n"/>
      <c r="L656" s="228" t="n"/>
      <c r="M656" s="228" t="n"/>
      <c r="N656" s="228" t="n"/>
      <c r="O656" s="228" t="n"/>
      <c r="P656" s="228" t="n"/>
      <c r="Q656" s="281" t="n"/>
      <c r="R656" s="281" t="n"/>
      <c r="S656" s="228" t="n"/>
      <c r="T656" s="228" t="n"/>
      <c r="U656" s="228" t="n"/>
      <c r="V656" s="19" t="n"/>
      <c r="W656" s="19" t="n"/>
      <c r="X656" s="228" t="n"/>
      <c r="Y656" s="228" t="n"/>
      <c r="Z656" s="281" t="n"/>
      <c r="AA656" s="18" t="n"/>
      <c r="AB656" s="18" t="n"/>
      <c r="AC656" s="228" t="n"/>
    </row>
    <row r="657">
      <c r="A657" s="18" t="n"/>
      <c r="B657" s="18" t="n"/>
      <c r="C657" s="228" t="n"/>
      <c r="D657" s="228" t="n"/>
      <c r="E657" s="228" t="n"/>
      <c r="F657" s="228" t="n"/>
      <c r="G657" s="228" t="n"/>
      <c r="H657" s="228" t="n"/>
      <c r="I657" s="228" t="n"/>
      <c r="J657" s="228" t="n"/>
      <c r="K657" s="19" t="n"/>
      <c r="L657" s="228" t="n"/>
      <c r="M657" s="228" t="n"/>
      <c r="N657" s="228" t="n"/>
      <c r="O657" s="228" t="n"/>
      <c r="P657" s="228" t="n"/>
      <c r="Q657" s="281" t="n"/>
      <c r="R657" s="281" t="n"/>
      <c r="S657" s="228" t="n"/>
      <c r="T657" s="228" t="n"/>
      <c r="U657" s="228" t="n"/>
      <c r="V657" s="19" t="n"/>
      <c r="W657" s="19" t="n"/>
      <c r="X657" s="228" t="n"/>
      <c r="Y657" s="228" t="n"/>
      <c r="Z657" s="281" t="n"/>
      <c r="AA657" s="18" t="n"/>
      <c r="AB657" s="18" t="n"/>
      <c r="AC657" s="228" t="n"/>
    </row>
    <row r="658">
      <c r="A658" s="18" t="n"/>
      <c r="B658" s="18" t="n"/>
      <c r="C658" s="228" t="n"/>
      <c r="D658" s="228" t="n"/>
      <c r="E658" s="228" t="n"/>
      <c r="F658" s="228" t="n"/>
      <c r="G658" s="228" t="n"/>
      <c r="H658" s="228" t="n"/>
      <c r="I658" s="228" t="n"/>
      <c r="J658" s="228" t="n"/>
      <c r="K658" s="19" t="n"/>
      <c r="L658" s="228" t="n"/>
      <c r="M658" s="228" t="n"/>
      <c r="N658" s="228" t="n"/>
      <c r="O658" s="228" t="n"/>
      <c r="P658" s="228" t="n"/>
      <c r="Q658" s="281" t="n"/>
      <c r="R658" s="281" t="n"/>
      <c r="S658" s="228" t="n"/>
      <c r="T658" s="228" t="n"/>
      <c r="U658" s="228" t="n"/>
      <c r="V658" s="19" t="n"/>
      <c r="W658" s="19" t="n"/>
      <c r="X658" s="228" t="n"/>
      <c r="Y658" s="228" t="n"/>
      <c r="Z658" s="281" t="n"/>
      <c r="AA658" s="18" t="n"/>
      <c r="AB658" s="18" t="n"/>
      <c r="AC658" s="228" t="n"/>
    </row>
    <row r="659">
      <c r="A659" s="18" t="n"/>
      <c r="B659" s="18" t="n"/>
      <c r="C659" s="228" t="n"/>
      <c r="D659" s="228" t="n"/>
      <c r="E659" s="228" t="n"/>
      <c r="F659" s="228" t="n"/>
      <c r="G659" s="228" t="n"/>
      <c r="H659" s="228" t="n"/>
      <c r="I659" s="228" t="n"/>
      <c r="J659" s="228" t="n"/>
      <c r="K659" s="19" t="n"/>
      <c r="L659" s="228" t="n"/>
      <c r="M659" s="228" t="n"/>
      <c r="N659" s="228" t="n"/>
      <c r="O659" s="228" t="n"/>
      <c r="P659" s="228" t="n"/>
      <c r="Q659" s="281" t="n"/>
      <c r="R659" s="281" t="n"/>
      <c r="S659" s="228" t="n"/>
      <c r="T659" s="228" t="n"/>
      <c r="U659" s="228" t="n"/>
      <c r="V659" s="19" t="n"/>
      <c r="W659" s="19" t="n"/>
      <c r="X659" s="228" t="n"/>
      <c r="Y659" s="228" t="n"/>
      <c r="Z659" s="281" t="n"/>
      <c r="AA659" s="18" t="n"/>
      <c r="AB659" s="18" t="n"/>
      <c r="AC659" s="228" t="n"/>
    </row>
    <row r="660">
      <c r="A660" s="18" t="n"/>
      <c r="B660" s="18" t="n"/>
      <c r="C660" s="228" t="n"/>
      <c r="D660" s="228" t="n"/>
      <c r="E660" s="228" t="n"/>
      <c r="F660" s="228" t="n"/>
      <c r="G660" s="228" t="n"/>
      <c r="H660" s="228" t="n"/>
      <c r="I660" s="228" t="n"/>
      <c r="J660" s="228" t="n"/>
      <c r="K660" s="19" t="n"/>
      <c r="L660" s="228" t="n"/>
      <c r="M660" s="228" t="n"/>
      <c r="N660" s="228" t="n"/>
      <c r="O660" s="228" t="n"/>
      <c r="P660" s="228" t="n"/>
      <c r="Q660" s="281" t="n"/>
      <c r="R660" s="281" t="n"/>
      <c r="S660" s="228" t="n"/>
      <c r="T660" s="228" t="n"/>
      <c r="U660" s="228" t="n"/>
      <c r="V660" s="19" t="n"/>
      <c r="W660" s="19" t="n"/>
      <c r="X660" s="228" t="n"/>
      <c r="Y660" s="228" t="n"/>
      <c r="Z660" s="281" t="n"/>
      <c r="AA660" s="18" t="n"/>
      <c r="AB660" s="18" t="n"/>
      <c r="AC660" s="228" t="n"/>
    </row>
    <row r="661">
      <c r="A661" s="18" t="n"/>
      <c r="B661" s="18" t="n"/>
      <c r="C661" s="228" t="n"/>
      <c r="D661" s="228" t="n"/>
      <c r="E661" s="228" t="n"/>
      <c r="F661" s="228" t="n"/>
      <c r="G661" s="228" t="n"/>
      <c r="H661" s="228" t="n"/>
      <c r="I661" s="228" t="n"/>
      <c r="J661" s="228" t="n"/>
      <c r="K661" s="19" t="n"/>
      <c r="L661" s="228" t="n"/>
      <c r="M661" s="228" t="n"/>
      <c r="N661" s="228" t="n"/>
      <c r="O661" s="228" t="n"/>
      <c r="P661" s="228" t="n"/>
      <c r="Q661" s="281" t="n"/>
      <c r="R661" s="281" t="n"/>
      <c r="S661" s="228" t="n"/>
      <c r="T661" s="228" t="n"/>
      <c r="U661" s="228" t="n"/>
      <c r="V661" s="19" t="n"/>
      <c r="W661" s="19" t="n"/>
      <c r="X661" s="228" t="n"/>
      <c r="Y661" s="228" t="n"/>
      <c r="Z661" s="281" t="n"/>
      <c r="AA661" s="18" t="n"/>
      <c r="AB661" s="18" t="n"/>
      <c r="AC661" s="228" t="n"/>
    </row>
    <row r="662">
      <c r="A662" s="18" t="n"/>
      <c r="B662" s="18" t="n"/>
      <c r="C662" s="228" t="n"/>
      <c r="D662" s="228" t="n"/>
      <c r="E662" s="228" t="n"/>
      <c r="F662" s="228" t="n"/>
      <c r="G662" s="228" t="n"/>
      <c r="H662" s="228" t="n"/>
      <c r="I662" s="228" t="n"/>
      <c r="J662" s="228" t="n"/>
      <c r="K662" s="19" t="n"/>
      <c r="L662" s="228" t="n"/>
      <c r="M662" s="228" t="n"/>
      <c r="N662" s="228" t="n"/>
      <c r="O662" s="228" t="n"/>
      <c r="P662" s="228" t="n"/>
      <c r="Q662" s="281" t="n"/>
      <c r="R662" s="281" t="n"/>
      <c r="S662" s="228" t="n"/>
      <c r="T662" s="228" t="n"/>
      <c r="U662" s="228" t="n"/>
      <c r="V662" s="19" t="n"/>
      <c r="W662" s="19" t="n"/>
      <c r="X662" s="228" t="n"/>
      <c r="Y662" s="228" t="n"/>
      <c r="Z662" s="281" t="n"/>
      <c r="AA662" s="18" t="n"/>
      <c r="AB662" s="18" t="n"/>
      <c r="AC662" s="228" t="n"/>
    </row>
    <row r="663">
      <c r="A663" s="18" t="n"/>
      <c r="B663" s="18" t="n"/>
      <c r="C663" s="228" t="n"/>
      <c r="D663" s="228" t="n"/>
      <c r="E663" s="228" t="n"/>
      <c r="F663" s="228" t="n"/>
      <c r="G663" s="228" t="n"/>
      <c r="H663" s="228" t="n"/>
      <c r="I663" s="228" t="n"/>
      <c r="J663" s="228" t="n"/>
      <c r="K663" s="19" t="n"/>
      <c r="L663" s="228" t="n"/>
      <c r="M663" s="228" t="n"/>
      <c r="N663" s="228" t="n"/>
      <c r="O663" s="228" t="n"/>
      <c r="P663" s="228" t="n"/>
      <c r="Q663" s="281" t="n"/>
      <c r="R663" s="281" t="n"/>
      <c r="S663" s="228" t="n"/>
      <c r="T663" s="228" t="n"/>
      <c r="U663" s="228" t="n"/>
      <c r="V663" s="19" t="n"/>
      <c r="W663" s="19" t="n"/>
      <c r="X663" s="228" t="n"/>
      <c r="Y663" s="228" t="n"/>
      <c r="Z663" s="281" t="n"/>
      <c r="AA663" s="18" t="n"/>
      <c r="AB663" s="18" t="n"/>
      <c r="AC663" s="228" t="n"/>
    </row>
    <row r="664">
      <c r="A664" s="18" t="n"/>
      <c r="B664" s="18" t="n"/>
      <c r="C664" s="228" t="n"/>
      <c r="D664" s="228" t="n"/>
      <c r="E664" s="228" t="n"/>
      <c r="F664" s="228" t="n"/>
      <c r="G664" s="228" t="n"/>
      <c r="H664" s="228" t="n"/>
      <c r="I664" s="228" t="n"/>
      <c r="J664" s="228" t="n"/>
      <c r="K664" s="19" t="n"/>
      <c r="L664" s="228" t="n"/>
      <c r="M664" s="228" t="n"/>
      <c r="N664" s="228" t="n"/>
      <c r="O664" s="228" t="n"/>
      <c r="P664" s="228" t="n"/>
      <c r="Q664" s="281" t="n"/>
      <c r="R664" s="281" t="n"/>
      <c r="S664" s="228" t="n"/>
      <c r="T664" s="228" t="n"/>
      <c r="U664" s="228" t="n"/>
      <c r="V664" s="19" t="n"/>
      <c r="W664" s="19" t="n"/>
      <c r="X664" s="228" t="n"/>
      <c r="Y664" s="228" t="n"/>
      <c r="Z664" s="281" t="n"/>
      <c r="AA664" s="18" t="n"/>
      <c r="AB664" s="18" t="n"/>
      <c r="AC664" s="228" t="n"/>
    </row>
    <row r="665">
      <c r="A665" s="18" t="n"/>
      <c r="B665" s="18" t="n"/>
      <c r="C665" s="228" t="n"/>
      <c r="D665" s="228" t="n"/>
      <c r="E665" s="228" t="n"/>
      <c r="F665" s="228" t="n"/>
      <c r="G665" s="228" t="n"/>
      <c r="H665" s="228" t="n"/>
      <c r="I665" s="228" t="n"/>
      <c r="J665" s="228" t="n"/>
      <c r="K665" s="19" t="n"/>
      <c r="L665" s="228" t="n"/>
      <c r="M665" s="228" t="n"/>
      <c r="N665" s="228" t="n"/>
      <c r="O665" s="228" t="n"/>
      <c r="P665" s="228" t="n"/>
      <c r="Q665" s="281" t="n"/>
      <c r="R665" s="281" t="n"/>
      <c r="S665" s="228" t="n"/>
      <c r="T665" s="228" t="n"/>
      <c r="U665" s="228" t="n"/>
      <c r="V665" s="19" t="n"/>
      <c r="W665" s="19" t="n"/>
      <c r="X665" s="228" t="n"/>
      <c r="Y665" s="228" t="n"/>
      <c r="Z665" s="281" t="n"/>
      <c r="AA665" s="18" t="n"/>
      <c r="AB665" s="18" t="n"/>
      <c r="AC665" s="228" t="n"/>
    </row>
    <row r="666">
      <c r="A666" s="18" t="n"/>
      <c r="B666" s="18" t="n"/>
      <c r="C666" s="228" t="n"/>
      <c r="D666" s="228" t="n"/>
      <c r="E666" s="228" t="n"/>
      <c r="F666" s="228" t="n"/>
      <c r="G666" s="228" t="n"/>
      <c r="H666" s="228" t="n"/>
      <c r="I666" s="228" t="n"/>
      <c r="J666" s="228" t="n"/>
      <c r="K666" s="19" t="n"/>
      <c r="L666" s="228" t="n"/>
      <c r="M666" s="228" t="n"/>
      <c r="N666" s="228" t="n"/>
      <c r="O666" s="228" t="n"/>
      <c r="P666" s="228" t="n"/>
      <c r="Q666" s="281" t="n"/>
      <c r="R666" s="281" t="n"/>
      <c r="S666" s="228" t="n"/>
      <c r="T666" s="228" t="n"/>
      <c r="U666" s="228" t="n"/>
      <c r="V666" s="19" t="n"/>
      <c r="W666" s="19" t="n"/>
      <c r="X666" s="228" t="n"/>
      <c r="Y666" s="228" t="n"/>
      <c r="Z666" s="281" t="n"/>
      <c r="AA666" s="18" t="n"/>
      <c r="AB666" s="18" t="n"/>
      <c r="AC666" s="228" t="n"/>
    </row>
    <row r="667">
      <c r="A667" s="18" t="n"/>
      <c r="B667" s="18" t="n"/>
      <c r="C667" s="228" t="n"/>
      <c r="D667" s="228" t="n"/>
      <c r="E667" s="228" t="n"/>
      <c r="F667" s="228" t="n"/>
      <c r="G667" s="228" t="n"/>
      <c r="H667" s="228" t="n"/>
      <c r="I667" s="228" t="n"/>
      <c r="J667" s="228" t="n"/>
      <c r="K667" s="19" t="n"/>
      <c r="L667" s="228" t="n"/>
      <c r="M667" s="228" t="n"/>
      <c r="N667" s="228" t="n"/>
      <c r="O667" s="228" t="n"/>
      <c r="P667" s="228" t="n"/>
      <c r="Q667" s="281" t="n"/>
      <c r="R667" s="281" t="n"/>
      <c r="S667" s="228" t="n"/>
      <c r="T667" s="228" t="n"/>
      <c r="U667" s="228" t="n"/>
      <c r="V667" s="19" t="n"/>
      <c r="W667" s="19" t="n"/>
      <c r="X667" s="228" t="n"/>
      <c r="Y667" s="228" t="n"/>
      <c r="Z667" s="281" t="n"/>
      <c r="AA667" s="18" t="n"/>
      <c r="AB667" s="18" t="n"/>
      <c r="AC667" s="228" t="n"/>
    </row>
    <row r="668">
      <c r="A668" s="18" t="n"/>
      <c r="B668" s="18" t="n"/>
      <c r="C668" s="228" t="n"/>
      <c r="D668" s="228" t="n"/>
      <c r="E668" s="228" t="n"/>
      <c r="F668" s="228" t="n"/>
      <c r="G668" s="228" t="n"/>
      <c r="H668" s="228" t="n"/>
      <c r="I668" s="228" t="n"/>
      <c r="J668" s="228" t="n"/>
      <c r="K668" s="19" t="n"/>
      <c r="L668" s="228" t="n"/>
      <c r="M668" s="228" t="n"/>
      <c r="N668" s="228" t="n"/>
      <c r="O668" s="228" t="n"/>
      <c r="P668" s="228" t="n"/>
      <c r="Q668" s="281" t="n"/>
      <c r="R668" s="281" t="n"/>
      <c r="S668" s="228" t="n"/>
      <c r="T668" s="228" t="n"/>
      <c r="U668" s="228" t="n"/>
      <c r="V668" s="19" t="n"/>
      <c r="W668" s="19" t="n"/>
      <c r="X668" s="228" t="n"/>
      <c r="Y668" s="228" t="n"/>
      <c r="Z668" s="281" t="n"/>
      <c r="AA668" s="18" t="n"/>
      <c r="AB668" s="18" t="n"/>
      <c r="AC668" s="228" t="n"/>
    </row>
    <row r="669">
      <c r="A669" s="18" t="n"/>
      <c r="B669" s="18" t="n"/>
      <c r="C669" s="228" t="n"/>
      <c r="D669" s="228" t="n"/>
      <c r="E669" s="228" t="n"/>
      <c r="F669" s="228" t="n"/>
      <c r="G669" s="228" t="n"/>
      <c r="H669" s="228" t="n"/>
      <c r="I669" s="228" t="n"/>
      <c r="J669" s="228" t="n"/>
      <c r="K669" s="19" t="n"/>
      <c r="L669" s="228" t="n"/>
      <c r="M669" s="228" t="n"/>
      <c r="N669" s="228" t="n"/>
      <c r="O669" s="228" t="n"/>
      <c r="P669" s="228" t="n"/>
      <c r="Q669" s="281" t="n"/>
      <c r="R669" s="281" t="n"/>
      <c r="S669" s="228" t="n"/>
      <c r="T669" s="228" t="n"/>
      <c r="U669" s="228" t="n"/>
      <c r="V669" s="19" t="n"/>
      <c r="W669" s="19" t="n"/>
      <c r="X669" s="228" t="n"/>
      <c r="Y669" s="228" t="n"/>
      <c r="Z669" s="281" t="n"/>
      <c r="AA669" s="18" t="n"/>
      <c r="AB669" s="18" t="n"/>
      <c r="AC669" s="228" t="n"/>
    </row>
    <row r="670">
      <c r="A670" s="18" t="n"/>
      <c r="B670" s="18" t="n"/>
      <c r="C670" s="228" t="n"/>
      <c r="D670" s="228" t="n"/>
      <c r="E670" s="228" t="n"/>
      <c r="F670" s="228" t="n"/>
      <c r="G670" s="228" t="n"/>
      <c r="H670" s="228" t="n"/>
      <c r="I670" s="228" t="n"/>
      <c r="J670" s="228" t="n"/>
      <c r="K670" s="19" t="n"/>
      <c r="L670" s="228" t="n"/>
      <c r="M670" s="228" t="n"/>
      <c r="N670" s="228" t="n"/>
      <c r="O670" s="228" t="n"/>
      <c r="P670" s="228" t="n"/>
      <c r="Q670" s="281" t="n"/>
      <c r="R670" s="281" t="n"/>
      <c r="S670" s="228" t="n"/>
      <c r="T670" s="228" t="n"/>
      <c r="U670" s="228" t="n"/>
      <c r="V670" s="19" t="n"/>
      <c r="W670" s="19" t="n"/>
      <c r="X670" s="228" t="n"/>
      <c r="Y670" s="228" t="n"/>
      <c r="Z670" s="281" t="n"/>
      <c r="AA670" s="18" t="n"/>
      <c r="AB670" s="18" t="n"/>
      <c r="AC670" s="228" t="n"/>
    </row>
    <row r="671">
      <c r="A671" s="18" t="n"/>
      <c r="B671" s="18" t="n"/>
      <c r="C671" s="228" t="n"/>
      <c r="D671" s="228" t="n"/>
      <c r="E671" s="228" t="n"/>
      <c r="F671" s="228" t="n"/>
      <c r="G671" s="228" t="n"/>
      <c r="H671" s="228" t="n"/>
      <c r="I671" s="228" t="n"/>
      <c r="J671" s="228" t="n"/>
      <c r="K671" s="19" t="n"/>
      <c r="L671" s="228" t="n"/>
      <c r="M671" s="228" t="n"/>
      <c r="N671" s="228" t="n"/>
      <c r="O671" s="228" t="n"/>
      <c r="P671" s="228" t="n"/>
      <c r="Q671" s="281" t="n"/>
      <c r="R671" s="281" t="n"/>
      <c r="S671" s="228" t="n"/>
      <c r="T671" s="228" t="n"/>
      <c r="U671" s="228" t="n"/>
      <c r="V671" s="19" t="n"/>
      <c r="W671" s="19" t="n"/>
      <c r="X671" s="228" t="n"/>
      <c r="Y671" s="228" t="n"/>
      <c r="Z671" s="281" t="n"/>
      <c r="AA671" s="18" t="n"/>
      <c r="AB671" s="18" t="n"/>
      <c r="AC671" s="228" t="n"/>
    </row>
    <row r="672">
      <c r="A672" s="18" t="n"/>
      <c r="B672" s="18" t="n"/>
      <c r="C672" s="228" t="n"/>
      <c r="D672" s="228" t="n"/>
      <c r="E672" s="228" t="n"/>
      <c r="F672" s="228" t="n"/>
      <c r="G672" s="228" t="n"/>
      <c r="H672" s="228" t="n"/>
      <c r="I672" s="228" t="n"/>
      <c r="J672" s="228" t="n"/>
      <c r="K672" s="19" t="n"/>
      <c r="L672" s="228" t="n"/>
      <c r="M672" s="228" t="n"/>
      <c r="N672" s="228" t="n"/>
      <c r="O672" s="228" t="n"/>
      <c r="P672" s="228" t="n"/>
      <c r="Q672" s="281" t="n"/>
      <c r="R672" s="281" t="n"/>
      <c r="S672" s="228" t="n"/>
      <c r="T672" s="228" t="n"/>
      <c r="U672" s="228" t="n"/>
      <c r="V672" s="19" t="n"/>
      <c r="W672" s="19" t="n"/>
      <c r="X672" s="228" t="n"/>
      <c r="Y672" s="228" t="n"/>
      <c r="Z672" s="281" t="n"/>
      <c r="AA672" s="18" t="n"/>
      <c r="AB672" s="18" t="n"/>
      <c r="AC672" s="228" t="n"/>
    </row>
    <row r="673">
      <c r="A673" s="18" t="n"/>
      <c r="B673" s="18" t="n"/>
      <c r="C673" s="228" t="n"/>
      <c r="D673" s="228" t="n"/>
      <c r="E673" s="228" t="n"/>
      <c r="F673" s="228" t="n"/>
      <c r="G673" s="228" t="n"/>
      <c r="H673" s="228" t="n"/>
      <c r="I673" s="228" t="n"/>
      <c r="J673" s="228" t="n"/>
      <c r="K673" s="19" t="n"/>
      <c r="L673" s="228" t="n"/>
      <c r="M673" s="228" t="n"/>
      <c r="N673" s="228" t="n"/>
      <c r="O673" s="228" t="n"/>
      <c r="P673" s="228" t="n"/>
      <c r="Q673" s="281" t="n"/>
      <c r="R673" s="281" t="n"/>
      <c r="S673" s="228" t="n"/>
      <c r="T673" s="228" t="n"/>
      <c r="U673" s="228" t="n"/>
      <c r="V673" s="19" t="n"/>
      <c r="W673" s="19" t="n"/>
      <c r="X673" s="228" t="n"/>
      <c r="Y673" s="228" t="n"/>
      <c r="Z673" s="281" t="n"/>
      <c r="AA673" s="18" t="n"/>
      <c r="AB673" s="18" t="n"/>
      <c r="AC673" s="228" t="n"/>
    </row>
    <row r="674">
      <c r="A674" s="18" t="n"/>
      <c r="B674" s="18" t="n"/>
      <c r="C674" s="228" t="n"/>
      <c r="D674" s="228" t="n"/>
      <c r="E674" s="228" t="n"/>
      <c r="F674" s="228" t="n"/>
      <c r="G674" s="228" t="n"/>
      <c r="H674" s="228" t="n"/>
      <c r="I674" s="228" t="n"/>
      <c r="J674" s="228" t="n"/>
      <c r="K674" s="19" t="n"/>
      <c r="L674" s="228" t="n"/>
      <c r="M674" s="228" t="n"/>
      <c r="N674" s="228" t="n"/>
      <c r="O674" s="228" t="n"/>
      <c r="P674" s="228" t="n"/>
      <c r="Q674" s="281" t="n"/>
      <c r="R674" s="281" t="n"/>
      <c r="S674" s="228" t="n"/>
      <c r="T674" s="228" t="n"/>
      <c r="U674" s="228" t="n"/>
      <c r="V674" s="19" t="n"/>
      <c r="W674" s="19" t="n"/>
      <c r="X674" s="228" t="n"/>
      <c r="Y674" s="228" t="n"/>
      <c r="Z674" s="281" t="n"/>
      <c r="AA674" s="18" t="n"/>
      <c r="AB674" s="18" t="n"/>
      <c r="AC674" s="228" t="n"/>
    </row>
    <row r="675">
      <c r="A675" s="18" t="n"/>
      <c r="B675" s="18" t="n"/>
      <c r="C675" s="228" t="n"/>
      <c r="D675" s="228" t="n"/>
      <c r="E675" s="228" t="n"/>
      <c r="F675" s="228" t="n"/>
      <c r="G675" s="228" t="n"/>
      <c r="H675" s="228" t="n"/>
      <c r="I675" s="228" t="n"/>
      <c r="J675" s="228" t="n"/>
      <c r="K675" s="19" t="n"/>
      <c r="L675" s="228" t="n"/>
      <c r="M675" s="228" t="n"/>
      <c r="N675" s="228" t="n"/>
      <c r="O675" s="228" t="n"/>
      <c r="P675" s="228" t="n"/>
      <c r="Q675" s="281" t="n"/>
      <c r="R675" s="281" t="n"/>
      <c r="S675" s="228" t="n"/>
      <c r="T675" s="228" t="n"/>
      <c r="U675" s="228" t="n"/>
      <c r="V675" s="19" t="n"/>
      <c r="W675" s="19" t="n"/>
      <c r="X675" s="228" t="n"/>
      <c r="Y675" s="228" t="n"/>
      <c r="Z675" s="281" t="n"/>
      <c r="AA675" s="18" t="n"/>
      <c r="AB675" s="18" t="n"/>
      <c r="AC675" s="228" t="n"/>
    </row>
    <row r="676">
      <c r="A676" s="18" t="n"/>
      <c r="B676" s="18" t="n"/>
      <c r="C676" s="228" t="n"/>
      <c r="D676" s="228" t="n"/>
      <c r="E676" s="228" t="n"/>
      <c r="F676" s="228" t="n"/>
      <c r="G676" s="228" t="n"/>
      <c r="H676" s="228" t="n"/>
      <c r="I676" s="228" t="n"/>
      <c r="J676" s="228" t="n"/>
      <c r="K676" s="19" t="n"/>
      <c r="L676" s="228" t="n"/>
      <c r="M676" s="228" t="n"/>
      <c r="N676" s="228" t="n"/>
      <c r="O676" s="228" t="n"/>
      <c r="P676" s="228" t="n"/>
      <c r="Q676" s="281" t="n"/>
      <c r="R676" s="281" t="n"/>
      <c r="S676" s="228" t="n"/>
      <c r="T676" s="228" t="n"/>
      <c r="U676" s="228" t="n"/>
      <c r="V676" s="19" t="n"/>
      <c r="W676" s="19" t="n"/>
      <c r="X676" s="228" t="n"/>
      <c r="Y676" s="228" t="n"/>
      <c r="Z676" s="281" t="n"/>
      <c r="AA676" s="18" t="n"/>
      <c r="AB676" s="18" t="n"/>
      <c r="AC676" s="228" t="n"/>
    </row>
    <row r="677">
      <c r="A677" s="18" t="n"/>
      <c r="B677" s="18" t="n"/>
      <c r="C677" s="228" t="n"/>
      <c r="D677" s="228" t="n"/>
      <c r="E677" s="228" t="n"/>
      <c r="F677" s="228" t="n"/>
      <c r="G677" s="228" t="n"/>
      <c r="H677" s="228" t="n"/>
      <c r="I677" s="228" t="n"/>
      <c r="J677" s="228" t="n"/>
      <c r="K677" s="19" t="n"/>
      <c r="L677" s="228" t="n"/>
      <c r="M677" s="228" t="n"/>
      <c r="N677" s="228" t="n"/>
      <c r="O677" s="228" t="n"/>
      <c r="P677" s="228" t="n"/>
      <c r="Q677" s="281" t="n"/>
      <c r="R677" s="281" t="n"/>
      <c r="S677" s="228" t="n"/>
      <c r="T677" s="228" t="n"/>
      <c r="U677" s="228" t="n"/>
      <c r="V677" s="19" t="n"/>
      <c r="W677" s="19" t="n"/>
      <c r="X677" s="228" t="n"/>
      <c r="Y677" s="228" t="n"/>
      <c r="Z677" s="281" t="n"/>
      <c r="AA677" s="18" t="n"/>
      <c r="AB677" s="18" t="n"/>
      <c r="AC677" s="228" t="n"/>
    </row>
    <row r="678">
      <c r="A678" s="18" t="n"/>
      <c r="B678" s="18" t="n"/>
      <c r="C678" s="228" t="n"/>
      <c r="D678" s="228" t="n"/>
      <c r="E678" s="228" t="n"/>
      <c r="F678" s="228" t="n"/>
      <c r="G678" s="228" t="n"/>
      <c r="H678" s="228" t="n"/>
      <c r="I678" s="228" t="n"/>
      <c r="J678" s="228" t="n"/>
      <c r="K678" s="19" t="n"/>
      <c r="L678" s="228" t="n"/>
      <c r="M678" s="228" t="n"/>
      <c r="N678" s="228" t="n"/>
      <c r="O678" s="228" t="n"/>
      <c r="P678" s="228" t="n"/>
      <c r="Q678" s="281" t="n"/>
      <c r="R678" s="281" t="n"/>
      <c r="S678" s="228" t="n"/>
      <c r="T678" s="228" t="n"/>
      <c r="U678" s="228" t="n"/>
      <c r="V678" s="19" t="n"/>
      <c r="W678" s="19" t="n"/>
      <c r="X678" s="228" t="n"/>
      <c r="Y678" s="228" t="n"/>
      <c r="Z678" s="281" t="n"/>
      <c r="AA678" s="18" t="n"/>
      <c r="AB678" s="18" t="n"/>
      <c r="AC678" s="228" t="n"/>
    </row>
    <row r="679">
      <c r="A679" s="18" t="n"/>
      <c r="B679" s="18" t="n"/>
      <c r="C679" s="228" t="n"/>
      <c r="D679" s="228" t="n"/>
      <c r="E679" s="228" t="n"/>
      <c r="F679" s="228" t="n"/>
      <c r="G679" s="228" t="n"/>
      <c r="H679" s="228" t="n"/>
      <c r="I679" s="228" t="n"/>
      <c r="J679" s="228" t="n"/>
      <c r="K679" s="19" t="n"/>
      <c r="L679" s="228" t="n"/>
      <c r="M679" s="228" t="n"/>
      <c r="N679" s="228" t="n"/>
      <c r="O679" s="228" t="n"/>
      <c r="P679" s="228" t="n"/>
      <c r="Q679" s="281" t="n"/>
      <c r="R679" s="281" t="n"/>
      <c r="S679" s="228" t="n"/>
      <c r="T679" s="228" t="n"/>
      <c r="U679" s="228" t="n"/>
      <c r="V679" s="19" t="n"/>
      <c r="W679" s="19" t="n"/>
      <c r="X679" s="228" t="n"/>
      <c r="Y679" s="228" t="n"/>
      <c r="Z679" s="281" t="n"/>
      <c r="AA679" s="18" t="n"/>
      <c r="AB679" s="18" t="n"/>
      <c r="AC679" s="228" t="n"/>
    </row>
    <row r="680">
      <c r="A680" s="18" t="n"/>
      <c r="B680" s="18" t="n"/>
      <c r="C680" s="228" t="n"/>
      <c r="D680" s="228" t="n"/>
      <c r="E680" s="228" t="n"/>
      <c r="F680" s="228" t="n"/>
      <c r="G680" s="228" t="n"/>
      <c r="H680" s="228" t="n"/>
      <c r="I680" s="228" t="n"/>
      <c r="J680" s="228" t="n"/>
      <c r="K680" s="19" t="n"/>
      <c r="L680" s="228" t="n"/>
      <c r="M680" s="228" t="n"/>
      <c r="N680" s="228" t="n"/>
      <c r="O680" s="228" t="n"/>
      <c r="P680" s="228" t="n"/>
      <c r="Q680" s="281" t="n"/>
      <c r="R680" s="281" t="n"/>
      <c r="S680" s="228" t="n"/>
      <c r="T680" s="228" t="n"/>
      <c r="U680" s="228" t="n"/>
      <c r="V680" s="19" t="n"/>
      <c r="W680" s="19" t="n"/>
      <c r="X680" s="228" t="n"/>
      <c r="Y680" s="228" t="n"/>
      <c r="Z680" s="281" t="n"/>
      <c r="AA680" s="18" t="n"/>
      <c r="AB680" s="18" t="n"/>
      <c r="AC680" s="228" t="n"/>
    </row>
    <row r="681">
      <c r="A681" s="18" t="n"/>
      <c r="B681" s="18" t="n"/>
      <c r="C681" s="228" t="n"/>
      <c r="D681" s="228" t="n"/>
      <c r="E681" s="228" t="n"/>
      <c r="F681" s="228" t="n"/>
      <c r="G681" s="228" t="n"/>
      <c r="H681" s="228" t="n"/>
      <c r="I681" s="228" t="n"/>
      <c r="J681" s="228" t="n"/>
      <c r="K681" s="19" t="n"/>
      <c r="L681" s="228" t="n"/>
      <c r="M681" s="228" t="n"/>
      <c r="N681" s="228" t="n"/>
      <c r="O681" s="228" t="n"/>
      <c r="P681" s="228" t="n"/>
      <c r="Q681" s="281" t="n"/>
      <c r="R681" s="281" t="n"/>
      <c r="S681" s="228" t="n"/>
      <c r="T681" s="228" t="n"/>
      <c r="U681" s="228" t="n"/>
      <c r="V681" s="19" t="n"/>
      <c r="W681" s="19" t="n"/>
      <c r="X681" s="228" t="n"/>
      <c r="Y681" s="228" t="n"/>
      <c r="Z681" s="281" t="n"/>
      <c r="AA681" s="18" t="n"/>
      <c r="AB681" s="18" t="n"/>
      <c r="AC681" s="228" t="n"/>
    </row>
    <row r="682">
      <c r="A682" s="18" t="n"/>
      <c r="B682" s="18" t="n"/>
      <c r="C682" s="228" t="n"/>
      <c r="D682" s="228" t="n"/>
      <c r="E682" s="228" t="n"/>
      <c r="F682" s="228" t="n"/>
      <c r="G682" s="228" t="n"/>
      <c r="H682" s="228" t="n"/>
      <c r="I682" s="228" t="n"/>
      <c r="J682" s="228" t="n"/>
      <c r="K682" s="19" t="n"/>
      <c r="L682" s="228" t="n"/>
      <c r="M682" s="228" t="n"/>
      <c r="N682" s="228" t="n"/>
      <c r="O682" s="228" t="n"/>
      <c r="P682" s="228" t="n"/>
      <c r="Q682" s="281" t="n"/>
      <c r="R682" s="281" t="n"/>
      <c r="S682" s="228" t="n"/>
      <c r="T682" s="228" t="n"/>
      <c r="U682" s="228" t="n"/>
      <c r="V682" s="19" t="n"/>
      <c r="W682" s="19" t="n"/>
      <c r="X682" s="228" t="n"/>
      <c r="Y682" s="228" t="n"/>
      <c r="Z682" s="281" t="n"/>
      <c r="AA682" s="18" t="n"/>
      <c r="AB682" s="18" t="n"/>
      <c r="AC682" s="228" t="n"/>
    </row>
    <row r="683">
      <c r="A683" s="18" t="n"/>
      <c r="B683" s="18" t="n"/>
      <c r="C683" s="228" t="n"/>
      <c r="D683" s="228" t="n"/>
      <c r="E683" s="228" t="n"/>
      <c r="F683" s="228" t="n"/>
      <c r="G683" s="228" t="n"/>
      <c r="H683" s="228" t="n"/>
      <c r="I683" s="228" t="n"/>
      <c r="J683" s="228" t="n"/>
      <c r="K683" s="19" t="n"/>
      <c r="L683" s="228" t="n"/>
      <c r="M683" s="228" t="n"/>
      <c r="N683" s="228" t="n"/>
      <c r="O683" s="228" t="n"/>
      <c r="P683" s="228" t="n"/>
      <c r="Q683" s="281" t="n"/>
      <c r="R683" s="281" t="n"/>
      <c r="S683" s="228" t="n"/>
      <c r="T683" s="228" t="n"/>
      <c r="U683" s="228" t="n"/>
      <c r="V683" s="19" t="n"/>
      <c r="W683" s="19" t="n"/>
      <c r="X683" s="228" t="n"/>
      <c r="Y683" s="228" t="n"/>
      <c r="Z683" s="281" t="n"/>
      <c r="AA683" s="18" t="n"/>
      <c r="AB683" s="18" t="n"/>
      <c r="AC683" s="228" t="n"/>
    </row>
    <row r="684">
      <c r="A684" s="18" t="n"/>
      <c r="B684" s="18" t="n"/>
      <c r="C684" s="228" t="n"/>
      <c r="D684" s="228" t="n"/>
      <c r="E684" s="228" t="n"/>
      <c r="F684" s="228" t="n"/>
      <c r="G684" s="228" t="n"/>
      <c r="H684" s="228" t="n"/>
      <c r="I684" s="228" t="n"/>
      <c r="J684" s="228" t="n"/>
      <c r="K684" s="19" t="n"/>
      <c r="L684" s="228" t="n"/>
      <c r="M684" s="228" t="n"/>
      <c r="N684" s="228" t="n"/>
      <c r="O684" s="228" t="n"/>
      <c r="P684" s="228" t="n"/>
      <c r="Q684" s="281" t="n"/>
      <c r="R684" s="281" t="n"/>
      <c r="S684" s="228" t="n"/>
      <c r="T684" s="228" t="n"/>
      <c r="U684" s="228" t="n"/>
      <c r="V684" s="19" t="n"/>
      <c r="W684" s="19" t="n"/>
      <c r="X684" s="228" t="n"/>
      <c r="Y684" s="228" t="n"/>
      <c r="Z684" s="281" t="n"/>
      <c r="AA684" s="18" t="n"/>
      <c r="AB684" s="18" t="n"/>
      <c r="AC684" s="228" t="n"/>
    </row>
    <row r="685">
      <c r="A685" s="18" t="n"/>
      <c r="B685" s="18" t="n"/>
      <c r="C685" s="228" t="n"/>
      <c r="D685" s="228" t="n"/>
      <c r="E685" s="228" t="n"/>
      <c r="F685" s="228" t="n"/>
      <c r="G685" s="228" t="n"/>
      <c r="H685" s="228" t="n"/>
      <c r="I685" s="228" t="n"/>
      <c r="J685" s="228" t="n"/>
      <c r="K685" s="19" t="n"/>
      <c r="L685" s="228" t="n"/>
      <c r="M685" s="228" t="n"/>
      <c r="N685" s="228" t="n"/>
      <c r="O685" s="228" t="n"/>
      <c r="P685" s="228" t="n"/>
      <c r="Q685" s="281" t="n"/>
      <c r="R685" s="281" t="n"/>
      <c r="S685" s="228" t="n"/>
      <c r="T685" s="228" t="n"/>
      <c r="U685" s="228" t="n"/>
      <c r="V685" s="19" t="n"/>
      <c r="W685" s="19" t="n"/>
      <c r="X685" s="228" t="n"/>
      <c r="Y685" s="228" t="n"/>
      <c r="Z685" s="281" t="n"/>
      <c r="AA685" s="18" t="n"/>
      <c r="AB685" s="18" t="n"/>
      <c r="AC685" s="228" t="n"/>
    </row>
    <row r="686">
      <c r="A686" s="18" t="n"/>
      <c r="B686" s="18" t="n"/>
      <c r="C686" s="228" t="n"/>
      <c r="D686" s="228" t="n"/>
      <c r="E686" s="228" t="n"/>
      <c r="F686" s="228" t="n"/>
      <c r="G686" s="228" t="n"/>
      <c r="H686" s="228" t="n"/>
      <c r="I686" s="228" t="n"/>
      <c r="J686" s="228" t="n"/>
      <c r="K686" s="19" t="n"/>
      <c r="L686" s="228" t="n"/>
      <c r="M686" s="228" t="n"/>
      <c r="N686" s="228" t="n"/>
      <c r="O686" s="228" t="n"/>
      <c r="P686" s="228" t="n"/>
      <c r="Q686" s="281" t="n"/>
      <c r="R686" s="281" t="n"/>
      <c r="S686" s="228" t="n"/>
      <c r="T686" s="228" t="n"/>
      <c r="U686" s="228" t="n"/>
      <c r="V686" s="19" t="n"/>
      <c r="W686" s="19" t="n"/>
      <c r="X686" s="228" t="n"/>
      <c r="Y686" s="228" t="n"/>
      <c r="Z686" s="281" t="n"/>
      <c r="AA686" s="18" t="n"/>
      <c r="AB686" s="18" t="n"/>
      <c r="AC686" s="228" t="n"/>
    </row>
    <row r="687">
      <c r="A687" s="18" t="n"/>
      <c r="B687" s="18" t="n"/>
      <c r="C687" s="228" t="n"/>
      <c r="D687" s="228" t="n"/>
      <c r="E687" s="228" t="n"/>
      <c r="F687" s="228" t="n"/>
      <c r="G687" s="228" t="n"/>
      <c r="H687" s="228" t="n"/>
      <c r="I687" s="228" t="n"/>
      <c r="J687" s="228" t="n"/>
      <c r="K687" s="19" t="n"/>
      <c r="L687" s="228" t="n"/>
      <c r="M687" s="228" t="n"/>
      <c r="N687" s="228" t="n"/>
      <c r="O687" s="228" t="n"/>
      <c r="P687" s="228" t="n"/>
      <c r="Q687" s="281" t="n"/>
      <c r="R687" s="281" t="n"/>
      <c r="S687" s="228" t="n"/>
      <c r="T687" s="228" t="n"/>
      <c r="U687" s="228" t="n"/>
      <c r="V687" s="19" t="n"/>
      <c r="W687" s="19" t="n"/>
      <c r="X687" s="228" t="n"/>
      <c r="Y687" s="228" t="n"/>
      <c r="Z687" s="281" t="n"/>
      <c r="AA687" s="18" t="n"/>
      <c r="AB687" s="18" t="n"/>
      <c r="AC687" s="228" t="n"/>
    </row>
    <row r="688">
      <c r="A688" s="18" t="n"/>
      <c r="B688" s="18" t="n"/>
      <c r="C688" s="228" t="n"/>
      <c r="D688" s="228" t="n"/>
      <c r="E688" s="228" t="n"/>
      <c r="F688" s="228" t="n"/>
      <c r="G688" s="228" t="n"/>
      <c r="H688" s="228" t="n"/>
      <c r="I688" s="228" t="n"/>
      <c r="J688" s="228" t="n"/>
      <c r="K688" s="19" t="n"/>
      <c r="L688" s="228" t="n"/>
      <c r="M688" s="228" t="n"/>
      <c r="N688" s="228" t="n"/>
      <c r="O688" s="228" t="n"/>
      <c r="P688" s="228" t="n"/>
      <c r="Q688" s="281" t="n"/>
      <c r="R688" s="281" t="n"/>
      <c r="S688" s="228" t="n"/>
      <c r="T688" s="228" t="n"/>
      <c r="U688" s="228" t="n"/>
      <c r="V688" s="19" t="n"/>
      <c r="W688" s="19" t="n"/>
      <c r="X688" s="228" t="n"/>
      <c r="Y688" s="228" t="n"/>
      <c r="Z688" s="281" t="n"/>
      <c r="AA688" s="18" t="n"/>
      <c r="AB688" s="18" t="n"/>
      <c r="AC688" s="228" t="n"/>
    </row>
    <row r="689">
      <c r="A689" s="18" t="n"/>
      <c r="B689" s="18" t="n"/>
      <c r="C689" s="228" t="n"/>
      <c r="D689" s="228" t="n"/>
      <c r="E689" s="228" t="n"/>
      <c r="F689" s="228" t="n"/>
      <c r="G689" s="228" t="n"/>
      <c r="H689" s="228" t="n"/>
      <c r="I689" s="228" t="n"/>
      <c r="J689" s="228" t="n"/>
      <c r="K689" s="19" t="n"/>
      <c r="L689" s="228" t="n"/>
      <c r="M689" s="228" t="n"/>
      <c r="N689" s="228" t="n"/>
      <c r="O689" s="228" t="n"/>
      <c r="P689" s="228" t="n"/>
      <c r="Q689" s="281" t="n"/>
      <c r="R689" s="281" t="n"/>
      <c r="S689" s="228" t="n"/>
      <c r="T689" s="228" t="n"/>
      <c r="U689" s="228" t="n"/>
      <c r="V689" s="19" t="n"/>
      <c r="W689" s="19" t="n"/>
      <c r="X689" s="228" t="n"/>
      <c r="Y689" s="228" t="n"/>
      <c r="Z689" s="281" t="n"/>
      <c r="AA689" s="18" t="n"/>
      <c r="AB689" s="18" t="n"/>
      <c r="AC689" s="228" t="n"/>
    </row>
    <row r="690">
      <c r="A690" s="18" t="n"/>
      <c r="B690" s="18" t="n"/>
      <c r="C690" s="228" t="n"/>
      <c r="D690" s="228" t="n"/>
      <c r="E690" s="228" t="n"/>
      <c r="F690" s="228" t="n"/>
      <c r="G690" s="228" t="n"/>
      <c r="H690" s="228" t="n"/>
      <c r="I690" s="228" t="n"/>
      <c r="J690" s="228" t="n"/>
      <c r="K690" s="19" t="n"/>
      <c r="L690" s="228" t="n"/>
      <c r="M690" s="228" t="n"/>
      <c r="N690" s="228" t="n"/>
      <c r="O690" s="228" t="n"/>
      <c r="P690" s="228" t="n"/>
      <c r="Q690" s="281" t="n"/>
      <c r="R690" s="281" t="n"/>
      <c r="S690" s="228" t="n"/>
      <c r="T690" s="228" t="n"/>
      <c r="U690" s="228" t="n"/>
      <c r="V690" s="19" t="n"/>
      <c r="W690" s="19" t="n"/>
      <c r="X690" s="228" t="n"/>
      <c r="Y690" s="228" t="n"/>
      <c r="Z690" s="281" t="n"/>
      <c r="AA690" s="18" t="n"/>
      <c r="AB690" s="18" t="n"/>
      <c r="AC690" s="228" t="n"/>
    </row>
    <row r="691">
      <c r="A691" s="18" t="n"/>
      <c r="B691" s="18" t="n"/>
      <c r="C691" s="228" t="n"/>
      <c r="D691" s="228" t="n"/>
      <c r="E691" s="228" t="n"/>
      <c r="F691" s="228" t="n"/>
      <c r="G691" s="228" t="n"/>
      <c r="H691" s="228" t="n"/>
      <c r="I691" s="228" t="n"/>
      <c r="J691" s="228" t="n"/>
      <c r="K691" s="19" t="n"/>
      <c r="L691" s="228" t="n"/>
      <c r="M691" s="228" t="n"/>
      <c r="N691" s="228" t="n"/>
      <c r="O691" s="228" t="n"/>
      <c r="P691" s="228" t="n"/>
      <c r="Q691" s="281" t="n"/>
      <c r="R691" s="281" t="n"/>
      <c r="S691" s="228" t="n"/>
      <c r="T691" s="228" t="n"/>
      <c r="U691" s="228" t="n"/>
      <c r="V691" s="19" t="n"/>
      <c r="W691" s="19" t="n"/>
      <c r="X691" s="228" t="n"/>
      <c r="Y691" s="228" t="n"/>
      <c r="Z691" s="281" t="n"/>
      <c r="AA691" s="18" t="n"/>
      <c r="AB691" s="18" t="n"/>
      <c r="AC691" s="228" t="n"/>
    </row>
    <row r="692">
      <c r="A692" s="18" t="n"/>
      <c r="B692" s="18" t="n"/>
      <c r="C692" s="228" t="n"/>
      <c r="D692" s="228" t="n"/>
      <c r="E692" s="228" t="n"/>
      <c r="F692" s="228" t="n"/>
      <c r="G692" s="228" t="n"/>
      <c r="H692" s="228" t="n"/>
      <c r="I692" s="228" t="n"/>
      <c r="J692" s="228" t="n"/>
      <c r="K692" s="19" t="n"/>
      <c r="L692" s="228" t="n"/>
      <c r="M692" s="228" t="n"/>
      <c r="N692" s="228" t="n"/>
      <c r="O692" s="228" t="n"/>
      <c r="P692" s="228" t="n"/>
      <c r="Q692" s="281" t="n"/>
      <c r="R692" s="281" t="n"/>
      <c r="S692" s="228" t="n"/>
      <c r="T692" s="228" t="n"/>
      <c r="U692" s="228" t="n"/>
      <c r="V692" s="19" t="n"/>
      <c r="W692" s="19" t="n"/>
      <c r="X692" s="228" t="n"/>
      <c r="Y692" s="228" t="n"/>
      <c r="Z692" s="281" t="n"/>
      <c r="AA692" s="18" t="n"/>
      <c r="AB692" s="18" t="n"/>
      <c r="AC692" s="228" t="n"/>
    </row>
    <row r="693">
      <c r="A693" s="18" t="n"/>
      <c r="B693" s="18" t="n"/>
      <c r="C693" s="228" t="n"/>
      <c r="D693" s="228" t="n"/>
      <c r="E693" s="228" t="n"/>
      <c r="F693" s="228" t="n"/>
      <c r="G693" s="228" t="n"/>
      <c r="H693" s="228" t="n"/>
      <c r="I693" s="228" t="n"/>
      <c r="J693" s="228" t="n"/>
      <c r="K693" s="19" t="n"/>
      <c r="L693" s="228" t="n"/>
      <c r="M693" s="228" t="n"/>
      <c r="N693" s="228" t="n"/>
      <c r="O693" s="228" t="n"/>
      <c r="P693" s="228" t="n"/>
      <c r="Q693" s="281" t="n"/>
      <c r="R693" s="281" t="n"/>
      <c r="S693" s="228" t="n"/>
      <c r="T693" s="228" t="n"/>
      <c r="U693" s="228" t="n"/>
      <c r="V693" s="19" t="n"/>
      <c r="W693" s="19" t="n"/>
      <c r="X693" s="228" t="n"/>
      <c r="Y693" s="228" t="n"/>
      <c r="Z693" s="281" t="n"/>
      <c r="AA693" s="18" t="n"/>
      <c r="AB693" s="18" t="n"/>
      <c r="AC693" s="228" t="n"/>
    </row>
    <row r="694">
      <c r="A694" s="18" t="n"/>
      <c r="B694" s="18" t="n"/>
      <c r="C694" s="228" t="n"/>
      <c r="D694" s="228" t="n"/>
      <c r="E694" s="228" t="n"/>
      <c r="F694" s="228" t="n"/>
      <c r="G694" s="228" t="n"/>
      <c r="H694" s="228" t="n"/>
      <c r="I694" s="228" t="n"/>
      <c r="J694" s="228" t="n"/>
      <c r="K694" s="19" t="n"/>
      <c r="L694" s="228" t="n"/>
      <c r="M694" s="228" t="n"/>
      <c r="N694" s="228" t="n"/>
      <c r="O694" s="228" t="n"/>
      <c r="P694" s="228" t="n"/>
      <c r="Q694" s="281" t="n"/>
      <c r="R694" s="281" t="n"/>
      <c r="S694" s="228" t="n"/>
      <c r="T694" s="228" t="n"/>
      <c r="U694" s="228" t="n"/>
      <c r="V694" s="19" t="n"/>
      <c r="W694" s="19" t="n"/>
      <c r="X694" s="228" t="n"/>
      <c r="Y694" s="228" t="n"/>
      <c r="Z694" s="281" t="n"/>
      <c r="AA694" s="18" t="n"/>
      <c r="AB694" s="18" t="n"/>
      <c r="AC694" s="228" t="n"/>
    </row>
    <row r="695">
      <c r="A695" s="18" t="n"/>
      <c r="B695" s="18" t="n"/>
      <c r="C695" s="228" t="n"/>
      <c r="D695" s="228" t="n"/>
      <c r="E695" s="228" t="n"/>
      <c r="F695" s="228" t="n"/>
      <c r="G695" s="228" t="n"/>
      <c r="H695" s="228" t="n"/>
      <c r="I695" s="228" t="n"/>
      <c r="J695" s="228" t="n"/>
      <c r="K695" s="19" t="n"/>
      <c r="L695" s="228" t="n"/>
      <c r="M695" s="228" t="n"/>
      <c r="N695" s="228" t="n"/>
      <c r="O695" s="228" t="n"/>
      <c r="P695" s="228" t="n"/>
      <c r="Q695" s="281" t="n"/>
      <c r="R695" s="281" t="n"/>
      <c r="S695" s="228" t="n"/>
      <c r="T695" s="228" t="n"/>
      <c r="U695" s="228" t="n"/>
      <c r="V695" s="19" t="n"/>
      <c r="W695" s="19" t="n"/>
      <c r="X695" s="228" t="n"/>
      <c r="Y695" s="228" t="n"/>
      <c r="Z695" s="281" t="n"/>
      <c r="AA695" s="18" t="n"/>
      <c r="AB695" s="18" t="n"/>
      <c r="AC695" s="228" t="n"/>
    </row>
    <row r="696">
      <c r="A696" s="18" t="n"/>
      <c r="B696" s="18" t="n"/>
      <c r="C696" s="228" t="n"/>
      <c r="D696" s="228" t="n"/>
      <c r="E696" s="228" t="n"/>
      <c r="F696" s="228" t="n"/>
      <c r="G696" s="228" t="n"/>
      <c r="H696" s="228" t="n"/>
      <c r="I696" s="228" t="n"/>
      <c r="J696" s="228" t="n"/>
      <c r="K696" s="19" t="n"/>
      <c r="L696" s="228" t="n"/>
      <c r="M696" s="228" t="n"/>
      <c r="N696" s="228" t="n"/>
      <c r="O696" s="228" t="n"/>
      <c r="P696" s="228" t="n"/>
      <c r="Q696" s="281" t="n"/>
      <c r="R696" s="281" t="n"/>
      <c r="S696" s="228" t="n"/>
      <c r="T696" s="228" t="n"/>
      <c r="U696" s="228" t="n"/>
      <c r="V696" s="19" t="n"/>
      <c r="W696" s="19" t="n"/>
      <c r="X696" s="228" t="n"/>
      <c r="Y696" s="228" t="n"/>
      <c r="Z696" s="281" t="n"/>
      <c r="AA696" s="18" t="n"/>
      <c r="AB696" s="18" t="n"/>
      <c r="AC696" s="228" t="n"/>
    </row>
    <row r="697">
      <c r="A697" s="18" t="n"/>
      <c r="B697" s="18" t="n"/>
      <c r="C697" s="228" t="n"/>
      <c r="D697" s="228" t="n"/>
      <c r="E697" s="228" t="n"/>
      <c r="F697" s="228" t="n"/>
      <c r="G697" s="228" t="n"/>
      <c r="H697" s="228" t="n"/>
      <c r="I697" s="228" t="n"/>
      <c r="J697" s="228" t="n"/>
      <c r="K697" s="19" t="n"/>
      <c r="L697" s="228" t="n"/>
      <c r="M697" s="228" t="n"/>
      <c r="N697" s="228" t="n"/>
      <c r="O697" s="228" t="n"/>
      <c r="P697" s="228" t="n"/>
      <c r="Q697" s="281" t="n"/>
      <c r="R697" s="281" t="n"/>
      <c r="S697" s="228" t="n"/>
      <c r="T697" s="228" t="n"/>
      <c r="U697" s="228" t="n"/>
      <c r="V697" s="19" t="n"/>
      <c r="W697" s="19" t="n"/>
      <c r="X697" s="228" t="n"/>
      <c r="Y697" s="228" t="n"/>
      <c r="Z697" s="281" t="n"/>
      <c r="AA697" s="18" t="n"/>
      <c r="AB697" s="18" t="n"/>
      <c r="AC697" s="228" t="n"/>
    </row>
    <row r="698">
      <c r="A698" s="18" t="n"/>
      <c r="B698" s="18" t="n"/>
      <c r="C698" s="228" t="n"/>
      <c r="D698" s="228" t="n"/>
      <c r="E698" s="228" t="n"/>
      <c r="F698" s="228" t="n"/>
      <c r="G698" s="228" t="n"/>
      <c r="H698" s="228" t="n"/>
      <c r="I698" s="228" t="n"/>
      <c r="J698" s="228" t="n"/>
      <c r="K698" s="19" t="n"/>
      <c r="L698" s="228" t="n"/>
      <c r="M698" s="228" t="n"/>
      <c r="N698" s="228" t="n"/>
      <c r="O698" s="228" t="n"/>
      <c r="P698" s="228" t="n"/>
      <c r="Q698" s="281" t="n"/>
      <c r="R698" s="281" t="n"/>
      <c r="S698" s="228" t="n"/>
      <c r="T698" s="228" t="n"/>
      <c r="U698" s="228" t="n"/>
      <c r="V698" s="19" t="n"/>
      <c r="W698" s="19" t="n"/>
      <c r="X698" s="228" t="n"/>
      <c r="Y698" s="228" t="n"/>
      <c r="Z698" s="281" t="n"/>
      <c r="AA698" s="18" t="n"/>
      <c r="AB698" s="18" t="n"/>
      <c r="AC698" s="228" t="n"/>
    </row>
    <row r="699">
      <c r="A699" s="18" t="n"/>
      <c r="B699" s="18" t="n"/>
      <c r="C699" s="228" t="n"/>
      <c r="D699" s="228" t="n"/>
      <c r="E699" s="228" t="n"/>
      <c r="F699" s="228" t="n"/>
      <c r="G699" s="228" t="n"/>
      <c r="H699" s="228" t="n"/>
      <c r="I699" s="228" t="n"/>
      <c r="J699" s="228" t="n"/>
      <c r="K699" s="19" t="n"/>
      <c r="L699" s="228" t="n"/>
      <c r="M699" s="228" t="n"/>
      <c r="N699" s="228" t="n"/>
      <c r="O699" s="228" t="n"/>
      <c r="P699" s="228" t="n"/>
      <c r="Q699" s="281" t="n"/>
      <c r="R699" s="281" t="n"/>
      <c r="S699" s="228" t="n"/>
      <c r="T699" s="228" t="n"/>
      <c r="U699" s="228" t="n"/>
      <c r="V699" s="19" t="n"/>
      <c r="W699" s="19" t="n"/>
      <c r="X699" s="228" t="n"/>
      <c r="Y699" s="228" t="n"/>
      <c r="Z699" s="281" t="n"/>
      <c r="AA699" s="18" t="n"/>
      <c r="AB699" s="18" t="n"/>
      <c r="AC699" s="228" t="n"/>
    </row>
    <row r="700">
      <c r="A700" s="18" t="n"/>
      <c r="B700" s="18" t="n"/>
      <c r="C700" s="228" t="n"/>
      <c r="D700" s="228" t="n"/>
      <c r="E700" s="228" t="n"/>
      <c r="F700" s="228" t="n"/>
      <c r="G700" s="228" t="n"/>
      <c r="H700" s="228" t="n"/>
      <c r="I700" s="228" t="n"/>
      <c r="J700" s="228" t="n"/>
      <c r="K700" s="19" t="n"/>
      <c r="L700" s="228" t="n"/>
      <c r="M700" s="228" t="n"/>
      <c r="N700" s="228" t="n"/>
      <c r="O700" s="228" t="n"/>
      <c r="P700" s="228" t="n"/>
      <c r="Q700" s="281" t="n"/>
      <c r="R700" s="281" t="n"/>
      <c r="S700" s="228" t="n"/>
      <c r="T700" s="228" t="n"/>
      <c r="U700" s="228" t="n"/>
      <c r="V700" s="19" t="n"/>
      <c r="W700" s="19" t="n"/>
      <c r="X700" s="228" t="n"/>
      <c r="Y700" s="228" t="n"/>
      <c r="Z700" s="281" t="n"/>
      <c r="AA700" s="18" t="n"/>
      <c r="AB700" s="18" t="n"/>
      <c r="AC700" s="228" t="n"/>
    </row>
    <row r="701">
      <c r="A701" s="18" t="n"/>
      <c r="B701" s="18" t="n"/>
      <c r="C701" s="228" t="n"/>
      <c r="D701" s="228" t="n"/>
      <c r="E701" s="228" t="n"/>
      <c r="F701" s="228" t="n"/>
      <c r="G701" s="228" t="n"/>
      <c r="H701" s="228" t="n"/>
      <c r="I701" s="228" t="n"/>
      <c r="J701" s="228" t="n"/>
      <c r="K701" s="19" t="n"/>
      <c r="L701" s="228" t="n"/>
      <c r="M701" s="228" t="n"/>
      <c r="N701" s="228" t="n"/>
      <c r="O701" s="228" t="n"/>
      <c r="P701" s="228" t="n"/>
      <c r="Q701" s="281" t="n"/>
      <c r="R701" s="281" t="n"/>
      <c r="S701" s="228" t="n"/>
      <c r="T701" s="228" t="n"/>
      <c r="U701" s="228" t="n"/>
      <c r="V701" s="19" t="n"/>
      <c r="W701" s="19" t="n"/>
      <c r="X701" s="228" t="n"/>
      <c r="Y701" s="228" t="n"/>
      <c r="Z701" s="281" t="n"/>
      <c r="AA701" s="18" t="n"/>
      <c r="AB701" s="18" t="n"/>
      <c r="AC701" s="228" t="n"/>
    </row>
    <row r="702">
      <c r="A702" s="18" t="n"/>
      <c r="B702" s="18" t="n"/>
      <c r="C702" s="228" t="n"/>
      <c r="D702" s="228" t="n"/>
      <c r="E702" s="228" t="n"/>
      <c r="F702" s="228" t="n"/>
      <c r="G702" s="228" t="n"/>
      <c r="H702" s="228" t="n"/>
      <c r="I702" s="228" t="n"/>
      <c r="J702" s="228" t="n"/>
      <c r="K702" s="19" t="n"/>
      <c r="L702" s="228" t="n"/>
      <c r="M702" s="228" t="n"/>
      <c r="N702" s="228" t="n"/>
      <c r="O702" s="228" t="n"/>
      <c r="P702" s="228" t="n"/>
      <c r="Q702" s="281" t="n"/>
      <c r="R702" s="281" t="n"/>
      <c r="S702" s="228" t="n"/>
      <c r="T702" s="228" t="n"/>
      <c r="U702" s="228" t="n"/>
      <c r="V702" s="19" t="n"/>
      <c r="W702" s="19" t="n"/>
      <c r="X702" s="228" t="n"/>
      <c r="Y702" s="228" t="n"/>
      <c r="Z702" s="281" t="n"/>
      <c r="AA702" s="18" t="n"/>
      <c r="AB702" s="18" t="n"/>
      <c r="AC702" s="228" t="n"/>
    </row>
    <row r="703">
      <c r="A703" s="18" t="n"/>
      <c r="B703" s="18" t="n"/>
      <c r="C703" s="228" t="n"/>
      <c r="D703" s="228" t="n"/>
      <c r="E703" s="228" t="n"/>
      <c r="F703" s="228" t="n"/>
      <c r="G703" s="228" t="n"/>
      <c r="H703" s="228" t="n"/>
      <c r="I703" s="228" t="n"/>
      <c r="J703" s="228" t="n"/>
      <c r="K703" s="19" t="n"/>
      <c r="L703" s="228" t="n"/>
      <c r="M703" s="228" t="n"/>
      <c r="N703" s="228" t="n"/>
      <c r="O703" s="228" t="n"/>
      <c r="P703" s="228" t="n"/>
      <c r="Q703" s="281" t="n"/>
      <c r="R703" s="281" t="n"/>
      <c r="S703" s="228" t="n"/>
      <c r="T703" s="228" t="n"/>
      <c r="U703" s="228" t="n"/>
      <c r="V703" s="19" t="n"/>
      <c r="W703" s="19" t="n"/>
      <c r="X703" s="228" t="n"/>
      <c r="Y703" s="228" t="n"/>
      <c r="Z703" s="281" t="n"/>
      <c r="AA703" s="18" t="n"/>
      <c r="AB703" s="18" t="n"/>
      <c r="AC703" s="228" t="n"/>
    </row>
    <row r="704">
      <c r="A704" s="18" t="n"/>
      <c r="B704" s="18" t="n"/>
      <c r="C704" s="228" t="n"/>
      <c r="D704" s="228" t="n"/>
      <c r="E704" s="228" t="n"/>
      <c r="F704" s="228" t="n"/>
      <c r="G704" s="228" t="n"/>
      <c r="H704" s="228" t="n"/>
      <c r="I704" s="228" t="n"/>
      <c r="J704" s="228" t="n"/>
      <c r="K704" s="19" t="n"/>
      <c r="L704" s="228" t="n"/>
      <c r="M704" s="228" t="n"/>
      <c r="N704" s="228" t="n"/>
      <c r="O704" s="228" t="n"/>
      <c r="P704" s="228" t="n"/>
      <c r="Q704" s="281" t="n"/>
      <c r="R704" s="281" t="n"/>
      <c r="S704" s="228" t="n"/>
      <c r="T704" s="228" t="n"/>
      <c r="U704" s="228" t="n"/>
      <c r="V704" s="19" t="n"/>
      <c r="W704" s="19" t="n"/>
      <c r="X704" s="228" t="n"/>
      <c r="Y704" s="228" t="n"/>
      <c r="Z704" s="281" t="n"/>
      <c r="AA704" s="18" t="n"/>
      <c r="AB704" s="18" t="n"/>
      <c r="AC704" s="228" t="n"/>
    </row>
    <row r="705">
      <c r="A705" s="18" t="n"/>
      <c r="B705" s="18" t="n"/>
      <c r="C705" s="228" t="n"/>
      <c r="D705" s="228" t="n"/>
      <c r="E705" s="228" t="n"/>
      <c r="F705" s="228" t="n"/>
      <c r="G705" s="228" t="n"/>
      <c r="H705" s="228" t="n"/>
      <c r="I705" s="228" t="n"/>
      <c r="J705" s="228" t="n"/>
      <c r="K705" s="19" t="n"/>
      <c r="L705" s="228" t="n"/>
      <c r="M705" s="228" t="n"/>
      <c r="N705" s="228" t="n"/>
      <c r="O705" s="228" t="n"/>
      <c r="P705" s="228" t="n"/>
      <c r="Q705" s="281" t="n"/>
      <c r="R705" s="281" t="n"/>
      <c r="S705" s="228" t="n"/>
      <c r="T705" s="228" t="n"/>
      <c r="U705" s="228" t="n"/>
      <c r="V705" s="19" t="n"/>
      <c r="W705" s="19" t="n"/>
      <c r="X705" s="228" t="n"/>
      <c r="Y705" s="228" t="n"/>
      <c r="Z705" s="281" t="n"/>
      <c r="AA705" s="18" t="n"/>
      <c r="AB705" s="18" t="n"/>
      <c r="AC705" s="228" t="n"/>
    </row>
    <row r="706">
      <c r="A706" s="18" t="n"/>
      <c r="B706" s="18" t="n"/>
      <c r="C706" s="228" t="n"/>
      <c r="D706" s="228" t="n"/>
      <c r="E706" s="228" t="n"/>
      <c r="F706" s="228" t="n"/>
      <c r="G706" s="228" t="n"/>
      <c r="H706" s="228" t="n"/>
      <c r="I706" s="228" t="n"/>
      <c r="J706" s="228" t="n"/>
      <c r="K706" s="19" t="n"/>
      <c r="L706" s="228" t="n"/>
      <c r="M706" s="228" t="n"/>
      <c r="N706" s="228" t="n"/>
      <c r="O706" s="228" t="n"/>
      <c r="P706" s="228" t="n"/>
      <c r="Q706" s="281" t="n"/>
      <c r="R706" s="281" t="n"/>
      <c r="S706" s="228" t="n"/>
      <c r="T706" s="228" t="n"/>
      <c r="U706" s="228" t="n"/>
      <c r="V706" s="19" t="n"/>
      <c r="W706" s="19" t="n"/>
      <c r="X706" s="228" t="n"/>
      <c r="Y706" s="228" t="n"/>
      <c r="Z706" s="281" t="n"/>
      <c r="AA706" s="18" t="n"/>
      <c r="AB706" s="18" t="n"/>
      <c r="AC706" s="228" t="n"/>
    </row>
    <row r="707">
      <c r="A707" s="18" t="n"/>
      <c r="B707" s="18" t="n"/>
      <c r="C707" s="228" t="n"/>
      <c r="D707" s="228" t="n"/>
      <c r="E707" s="228" t="n"/>
      <c r="F707" s="228" t="n"/>
      <c r="G707" s="228" t="n"/>
      <c r="H707" s="228" t="n"/>
      <c r="I707" s="228" t="n"/>
      <c r="J707" s="228" t="n"/>
      <c r="K707" s="19" t="n"/>
      <c r="L707" s="228" t="n"/>
      <c r="M707" s="228" t="n"/>
      <c r="N707" s="228" t="n"/>
      <c r="O707" s="228" t="n"/>
      <c r="P707" s="228" t="n"/>
      <c r="Q707" s="281" t="n"/>
      <c r="R707" s="281" t="n"/>
      <c r="S707" s="228" t="n"/>
      <c r="T707" s="228" t="n"/>
      <c r="U707" s="228" t="n"/>
      <c r="V707" s="19" t="n"/>
      <c r="W707" s="19" t="n"/>
      <c r="X707" s="228" t="n"/>
      <c r="Y707" s="228" t="n"/>
      <c r="Z707" s="281" t="n"/>
      <c r="AA707" s="18" t="n"/>
      <c r="AB707" s="18" t="n"/>
      <c r="AC707" s="228" t="n"/>
    </row>
    <row r="708">
      <c r="A708" s="18" t="n"/>
      <c r="B708" s="18" t="n"/>
      <c r="C708" s="228" t="n"/>
      <c r="D708" s="228" t="n"/>
      <c r="E708" s="228" t="n"/>
      <c r="F708" s="228" t="n"/>
      <c r="G708" s="228" t="n"/>
      <c r="H708" s="228" t="n"/>
      <c r="I708" s="228" t="n"/>
      <c r="J708" s="228" t="n"/>
      <c r="K708" s="19" t="n"/>
      <c r="L708" s="228" t="n"/>
      <c r="M708" s="228" t="n"/>
      <c r="N708" s="228" t="n"/>
      <c r="O708" s="228" t="n"/>
      <c r="P708" s="228" t="n"/>
      <c r="Q708" s="281" t="n"/>
      <c r="R708" s="281" t="n"/>
      <c r="S708" s="228" t="n"/>
      <c r="T708" s="228" t="n"/>
      <c r="U708" s="228" t="n"/>
      <c r="V708" s="19" t="n"/>
      <c r="W708" s="19" t="n"/>
      <c r="X708" s="228" t="n"/>
      <c r="Y708" s="228" t="n"/>
      <c r="Z708" s="281" t="n"/>
      <c r="AA708" s="18" t="n"/>
      <c r="AB708" s="18" t="n"/>
      <c r="AC708" s="228" t="n"/>
    </row>
    <row r="709">
      <c r="A709" s="18" t="n"/>
      <c r="B709" s="18" t="n"/>
      <c r="C709" s="228" t="n"/>
      <c r="D709" s="228" t="n"/>
      <c r="E709" s="228" t="n"/>
      <c r="F709" s="228" t="n"/>
      <c r="G709" s="228" t="n"/>
      <c r="H709" s="228" t="n"/>
      <c r="I709" s="228" t="n"/>
      <c r="J709" s="228" t="n"/>
      <c r="K709" s="19" t="n"/>
      <c r="L709" s="228" t="n"/>
      <c r="M709" s="228" t="n"/>
      <c r="N709" s="228" t="n"/>
      <c r="O709" s="228" t="n"/>
      <c r="P709" s="228" t="n"/>
      <c r="Q709" s="281" t="n"/>
      <c r="R709" s="281" t="n"/>
      <c r="S709" s="228" t="n"/>
      <c r="T709" s="228" t="n"/>
      <c r="U709" s="228" t="n"/>
      <c r="V709" s="19" t="n"/>
      <c r="W709" s="19" t="n"/>
      <c r="X709" s="228" t="n"/>
      <c r="Y709" s="228" t="n"/>
      <c r="Z709" s="281" t="n"/>
      <c r="AA709" s="18" t="n"/>
      <c r="AB709" s="18" t="n"/>
      <c r="AC709" s="228" t="n"/>
    </row>
    <row r="710">
      <c r="A710" s="18" t="n"/>
      <c r="B710" s="18" t="n"/>
      <c r="C710" s="228" t="n"/>
      <c r="D710" s="228" t="n"/>
      <c r="E710" s="228" t="n"/>
      <c r="F710" s="228" t="n"/>
      <c r="G710" s="228" t="n"/>
      <c r="H710" s="228" t="n"/>
      <c r="I710" s="228" t="n"/>
      <c r="J710" s="228" t="n"/>
      <c r="K710" s="19" t="n"/>
      <c r="L710" s="228" t="n"/>
      <c r="M710" s="228" t="n"/>
      <c r="N710" s="228" t="n"/>
      <c r="O710" s="228" t="n"/>
      <c r="P710" s="228" t="n"/>
      <c r="Q710" s="281" t="n"/>
      <c r="R710" s="281" t="n"/>
      <c r="S710" s="228" t="n"/>
      <c r="T710" s="228" t="n"/>
      <c r="U710" s="228" t="n"/>
      <c r="V710" s="19" t="n"/>
      <c r="W710" s="19" t="n"/>
      <c r="X710" s="228" t="n"/>
      <c r="Y710" s="228" t="n"/>
      <c r="Z710" s="281" t="n"/>
      <c r="AA710" s="18" t="n"/>
      <c r="AB710" s="18" t="n"/>
      <c r="AC710" s="228" t="n"/>
    </row>
    <row r="711">
      <c r="A711" s="18" t="n"/>
      <c r="B711" s="18" t="n"/>
      <c r="C711" s="228" t="n"/>
      <c r="D711" s="228" t="n"/>
      <c r="E711" s="228" t="n"/>
      <c r="F711" s="228" t="n"/>
      <c r="G711" s="228" t="n"/>
      <c r="H711" s="228" t="n"/>
      <c r="I711" s="228" t="n"/>
      <c r="J711" s="228" t="n"/>
      <c r="K711" s="19" t="n"/>
      <c r="L711" s="228" t="n"/>
      <c r="M711" s="228" t="n"/>
      <c r="N711" s="228" t="n"/>
      <c r="O711" s="228" t="n"/>
      <c r="P711" s="228" t="n"/>
      <c r="Q711" s="281" t="n"/>
      <c r="R711" s="281" t="n"/>
      <c r="S711" s="228" t="n"/>
      <c r="T711" s="228" t="n"/>
      <c r="U711" s="228" t="n"/>
      <c r="V711" s="19" t="n"/>
      <c r="W711" s="19" t="n"/>
      <c r="X711" s="228" t="n"/>
      <c r="Y711" s="228" t="n"/>
      <c r="Z711" s="281" t="n"/>
      <c r="AA711" s="18" t="n"/>
      <c r="AB711" s="18" t="n"/>
      <c r="AC711" s="228" t="n"/>
    </row>
    <row r="712">
      <c r="A712" s="18" t="n"/>
      <c r="B712" s="18" t="n"/>
      <c r="C712" s="228" t="n"/>
      <c r="D712" s="228" t="n"/>
      <c r="E712" s="228" t="n"/>
      <c r="F712" s="228" t="n"/>
      <c r="G712" s="228" t="n"/>
      <c r="H712" s="228" t="n"/>
      <c r="I712" s="228" t="n"/>
      <c r="J712" s="228" t="n"/>
      <c r="K712" s="19" t="n"/>
      <c r="L712" s="228" t="n"/>
      <c r="M712" s="228" t="n"/>
      <c r="N712" s="228" t="n"/>
      <c r="O712" s="228" t="n"/>
      <c r="P712" s="228" t="n"/>
      <c r="Q712" s="281" t="n"/>
      <c r="R712" s="281" t="n"/>
      <c r="S712" s="228" t="n"/>
      <c r="T712" s="228" t="n"/>
      <c r="U712" s="228" t="n"/>
      <c r="V712" s="19" t="n"/>
      <c r="W712" s="19" t="n"/>
      <c r="X712" s="228" t="n"/>
      <c r="Y712" s="228" t="n"/>
      <c r="Z712" s="281" t="n"/>
      <c r="AA712" s="18" t="n"/>
      <c r="AB712" s="18" t="n"/>
      <c r="AC712" s="228" t="n"/>
    </row>
    <row r="713">
      <c r="A713" s="18" t="n"/>
      <c r="B713" s="18" t="n"/>
      <c r="C713" s="228" t="n"/>
      <c r="D713" s="228" t="n"/>
      <c r="E713" s="228" t="n"/>
      <c r="F713" s="228" t="n"/>
      <c r="G713" s="228" t="n"/>
      <c r="H713" s="228" t="n"/>
      <c r="I713" s="228" t="n"/>
      <c r="J713" s="228" t="n"/>
      <c r="K713" s="19" t="n"/>
      <c r="L713" s="228" t="n"/>
      <c r="M713" s="228" t="n"/>
      <c r="N713" s="228" t="n"/>
      <c r="O713" s="228" t="n"/>
      <c r="P713" s="228" t="n"/>
      <c r="Q713" s="281" t="n"/>
      <c r="R713" s="281" t="n"/>
      <c r="S713" s="228" t="n"/>
      <c r="T713" s="228" t="n"/>
      <c r="U713" s="228" t="n"/>
      <c r="V713" s="19" t="n"/>
      <c r="W713" s="19" t="n"/>
      <c r="X713" s="228" t="n"/>
      <c r="Y713" s="228" t="n"/>
      <c r="Z713" s="281" t="n"/>
      <c r="AA713" s="18" t="n"/>
      <c r="AB713" s="18" t="n"/>
      <c r="AC713" s="228" t="n"/>
    </row>
    <row r="714">
      <c r="A714" s="18" t="n"/>
      <c r="B714" s="18" t="n"/>
      <c r="C714" s="228" t="n"/>
      <c r="D714" s="228" t="n"/>
      <c r="E714" s="228" t="n"/>
      <c r="F714" s="228" t="n"/>
      <c r="G714" s="228" t="n"/>
      <c r="H714" s="228" t="n"/>
      <c r="I714" s="228" t="n"/>
      <c r="J714" s="228" t="n"/>
      <c r="K714" s="19" t="n"/>
      <c r="L714" s="228" t="n"/>
      <c r="M714" s="228" t="n"/>
      <c r="N714" s="228" t="n"/>
      <c r="O714" s="228" t="n"/>
      <c r="P714" s="228" t="n"/>
      <c r="Q714" s="281" t="n"/>
      <c r="R714" s="281" t="n"/>
      <c r="S714" s="228" t="n"/>
      <c r="T714" s="228" t="n"/>
      <c r="U714" s="228" t="n"/>
      <c r="V714" s="19" t="n"/>
      <c r="W714" s="19" t="n"/>
      <c r="X714" s="228" t="n"/>
      <c r="Y714" s="228" t="n"/>
      <c r="Z714" s="281" t="n"/>
      <c r="AA714" s="18" t="n"/>
      <c r="AB714" s="18" t="n"/>
      <c r="AC714" s="228" t="n"/>
    </row>
    <row r="715">
      <c r="A715" s="18" t="n"/>
      <c r="B715" s="18" t="n"/>
      <c r="C715" s="228" t="n"/>
      <c r="D715" s="228" t="n"/>
      <c r="E715" s="228" t="n"/>
      <c r="F715" s="228" t="n"/>
      <c r="G715" s="228" t="n"/>
      <c r="H715" s="228" t="n"/>
      <c r="I715" s="228" t="n"/>
      <c r="J715" s="228" t="n"/>
      <c r="K715" s="19" t="n"/>
      <c r="L715" s="228" t="n"/>
      <c r="M715" s="228" t="n"/>
      <c r="N715" s="228" t="n"/>
      <c r="O715" s="228" t="n"/>
      <c r="P715" s="228" t="n"/>
      <c r="Q715" s="281" t="n"/>
      <c r="R715" s="281" t="n"/>
      <c r="S715" s="228" t="n"/>
      <c r="T715" s="228" t="n"/>
      <c r="U715" s="228" t="n"/>
      <c r="V715" s="19" t="n"/>
      <c r="W715" s="19" t="n"/>
      <c r="X715" s="228" t="n"/>
      <c r="Y715" s="228" t="n"/>
      <c r="Z715" s="281" t="n"/>
      <c r="AA715" s="18" t="n"/>
      <c r="AB715" s="18" t="n"/>
      <c r="AC715" s="228" t="n"/>
    </row>
    <row r="716">
      <c r="A716" s="18" t="n"/>
      <c r="B716" s="18" t="n"/>
      <c r="C716" s="228" t="n"/>
      <c r="D716" s="228" t="n"/>
      <c r="E716" s="228" t="n"/>
      <c r="F716" s="228" t="n"/>
      <c r="G716" s="228" t="n"/>
      <c r="H716" s="228" t="n"/>
      <c r="I716" s="228" t="n"/>
      <c r="J716" s="228" t="n"/>
      <c r="K716" s="19" t="n"/>
      <c r="L716" s="228" t="n"/>
      <c r="M716" s="228" t="n"/>
      <c r="N716" s="228" t="n"/>
      <c r="O716" s="228" t="n"/>
      <c r="P716" s="228" t="n"/>
      <c r="Q716" s="281" t="n"/>
      <c r="R716" s="281" t="n"/>
      <c r="S716" s="228" t="n"/>
      <c r="T716" s="228" t="n"/>
      <c r="U716" s="228" t="n"/>
      <c r="V716" s="19" t="n"/>
      <c r="W716" s="19" t="n"/>
      <c r="X716" s="228" t="n"/>
      <c r="Y716" s="228" t="n"/>
      <c r="Z716" s="281" t="n"/>
      <c r="AA716" s="18" t="n"/>
      <c r="AB716" s="18" t="n"/>
      <c r="AC716" s="228" t="n"/>
    </row>
    <row r="717">
      <c r="A717" s="18" t="n"/>
      <c r="B717" s="18" t="n"/>
      <c r="C717" s="228" t="n"/>
      <c r="D717" s="228" t="n"/>
      <c r="E717" s="228" t="n"/>
      <c r="F717" s="228" t="n"/>
      <c r="G717" s="228" t="n"/>
      <c r="H717" s="228" t="n"/>
      <c r="I717" s="228" t="n"/>
      <c r="J717" s="228" t="n"/>
      <c r="K717" s="19" t="n"/>
      <c r="L717" s="228" t="n"/>
      <c r="M717" s="228" t="n"/>
      <c r="N717" s="228" t="n"/>
      <c r="O717" s="228" t="n"/>
      <c r="P717" s="228" t="n"/>
      <c r="Q717" s="281" t="n"/>
      <c r="R717" s="281" t="n"/>
      <c r="S717" s="228" t="n"/>
      <c r="T717" s="228" t="n"/>
      <c r="U717" s="228" t="n"/>
      <c r="V717" s="19" t="n"/>
      <c r="W717" s="19" t="n"/>
      <c r="X717" s="228" t="n"/>
      <c r="Y717" s="228" t="n"/>
      <c r="Z717" s="281" t="n"/>
      <c r="AA717" s="18" t="n"/>
      <c r="AB717" s="18" t="n"/>
      <c r="AC717" s="228" t="n"/>
    </row>
    <row r="718">
      <c r="A718" s="18" t="n"/>
      <c r="B718" s="18" t="n"/>
      <c r="C718" s="228" t="n"/>
      <c r="D718" s="228" t="n"/>
      <c r="E718" s="228" t="n"/>
      <c r="F718" s="228" t="n"/>
      <c r="G718" s="228" t="n"/>
      <c r="H718" s="228" t="n"/>
      <c r="I718" s="228" t="n"/>
      <c r="J718" s="228" t="n"/>
      <c r="K718" s="19" t="n"/>
      <c r="L718" s="228" t="n"/>
      <c r="M718" s="228" t="n"/>
      <c r="N718" s="228" t="n"/>
      <c r="O718" s="228" t="n"/>
      <c r="P718" s="228" t="n"/>
      <c r="Q718" s="281" t="n"/>
      <c r="R718" s="281" t="n"/>
      <c r="S718" s="228" t="n"/>
      <c r="T718" s="228" t="n"/>
      <c r="U718" s="228" t="n"/>
      <c r="V718" s="19" t="n"/>
      <c r="W718" s="19" t="n"/>
      <c r="X718" s="228" t="n"/>
      <c r="Y718" s="228" t="n"/>
      <c r="Z718" s="281" t="n"/>
      <c r="AA718" s="18" t="n"/>
      <c r="AB718" s="18" t="n"/>
      <c r="AC718" s="228" t="n"/>
    </row>
    <row r="719">
      <c r="A719" s="18" t="n"/>
      <c r="B719" s="18" t="n"/>
      <c r="C719" s="228" t="n"/>
      <c r="D719" s="228" t="n"/>
      <c r="E719" s="228" t="n"/>
      <c r="F719" s="228" t="n"/>
      <c r="G719" s="228" t="n"/>
      <c r="H719" s="228" t="n"/>
      <c r="I719" s="228" t="n"/>
      <c r="J719" s="228" t="n"/>
      <c r="K719" s="19" t="n"/>
      <c r="L719" s="228" t="n"/>
      <c r="M719" s="228" t="n"/>
      <c r="N719" s="228" t="n"/>
      <c r="O719" s="228" t="n"/>
      <c r="P719" s="228" t="n"/>
      <c r="Q719" s="281" t="n"/>
      <c r="R719" s="281" t="n"/>
      <c r="S719" s="228" t="n"/>
      <c r="T719" s="228" t="n"/>
      <c r="U719" s="228" t="n"/>
      <c r="V719" s="19" t="n"/>
      <c r="W719" s="19" t="n"/>
      <c r="X719" s="228" t="n"/>
      <c r="Y719" s="228" t="n"/>
      <c r="Z719" s="281" t="n"/>
      <c r="AA719" s="18" t="n"/>
      <c r="AB719" s="18" t="n"/>
      <c r="AC719" s="228" t="n"/>
    </row>
    <row r="720">
      <c r="A720" s="18" t="n"/>
      <c r="B720" s="18" t="n"/>
      <c r="C720" s="228" t="n"/>
      <c r="D720" s="228" t="n"/>
      <c r="E720" s="228" t="n"/>
      <c r="F720" s="228" t="n"/>
      <c r="G720" s="228" t="n"/>
      <c r="H720" s="228" t="n"/>
      <c r="I720" s="228" t="n"/>
      <c r="J720" s="228" t="n"/>
      <c r="K720" s="19" t="n"/>
      <c r="L720" s="228" t="n"/>
      <c r="M720" s="228" t="n"/>
      <c r="N720" s="228" t="n"/>
      <c r="O720" s="228" t="n"/>
      <c r="P720" s="228" t="n"/>
      <c r="Q720" s="281" t="n"/>
      <c r="R720" s="281" t="n"/>
      <c r="S720" s="228" t="n"/>
      <c r="T720" s="228" t="n"/>
      <c r="U720" s="228" t="n"/>
      <c r="V720" s="19" t="n"/>
      <c r="W720" s="19" t="n"/>
      <c r="X720" s="228" t="n"/>
      <c r="Y720" s="228" t="n"/>
      <c r="Z720" s="281" t="n"/>
      <c r="AA720" s="18" t="n"/>
      <c r="AB720" s="18" t="n"/>
      <c r="AC720" s="228" t="n"/>
    </row>
    <row r="721">
      <c r="A721" s="18" t="n"/>
      <c r="B721" s="18" t="n"/>
      <c r="C721" s="228" t="n"/>
      <c r="D721" s="228" t="n"/>
      <c r="E721" s="228" t="n"/>
      <c r="F721" s="228" t="n"/>
      <c r="G721" s="228" t="n"/>
      <c r="H721" s="228" t="n"/>
      <c r="I721" s="228" t="n"/>
      <c r="J721" s="228" t="n"/>
      <c r="K721" s="19" t="n"/>
      <c r="L721" s="228" t="n"/>
      <c r="M721" s="228" t="n"/>
      <c r="N721" s="228" t="n"/>
      <c r="O721" s="228" t="n"/>
      <c r="P721" s="228" t="n"/>
      <c r="Q721" s="281" t="n"/>
      <c r="R721" s="281" t="n"/>
      <c r="S721" s="228" t="n"/>
      <c r="T721" s="228" t="n"/>
      <c r="U721" s="228" t="n"/>
      <c r="V721" s="19" t="n"/>
      <c r="W721" s="19" t="n"/>
      <c r="X721" s="228" t="n"/>
      <c r="Y721" s="228" t="n"/>
      <c r="Z721" s="281" t="n"/>
      <c r="AA721" s="18" t="n"/>
      <c r="AB721" s="18" t="n"/>
      <c r="AC721" s="228" t="n"/>
    </row>
    <row r="722">
      <c r="A722" s="18" t="n"/>
      <c r="B722" s="18" t="n"/>
      <c r="C722" s="228" t="n"/>
      <c r="D722" s="228" t="n"/>
      <c r="E722" s="228" t="n"/>
      <c r="F722" s="228" t="n"/>
      <c r="G722" s="228" t="n"/>
      <c r="H722" s="228" t="n"/>
      <c r="I722" s="228" t="n"/>
      <c r="J722" s="228" t="n"/>
      <c r="K722" s="19" t="n"/>
      <c r="L722" s="228" t="n"/>
      <c r="M722" s="228" t="n"/>
      <c r="N722" s="228" t="n"/>
      <c r="O722" s="228" t="n"/>
      <c r="P722" s="228" t="n"/>
      <c r="Q722" s="281" t="n"/>
      <c r="R722" s="281" t="n"/>
      <c r="S722" s="228" t="n"/>
      <c r="T722" s="228" t="n"/>
      <c r="U722" s="228" t="n"/>
      <c r="V722" s="19" t="n"/>
      <c r="W722" s="19" t="n"/>
      <c r="X722" s="228" t="n"/>
      <c r="Y722" s="228" t="n"/>
      <c r="Z722" s="281" t="n"/>
      <c r="AA722" s="18" t="n"/>
      <c r="AB722" s="18" t="n"/>
      <c r="AC722" s="228" t="n"/>
    </row>
    <row r="723">
      <c r="A723" s="18" t="n"/>
      <c r="B723" s="18" t="n"/>
      <c r="C723" s="228" t="n"/>
      <c r="D723" s="228" t="n"/>
      <c r="E723" s="228" t="n"/>
      <c r="F723" s="228" t="n"/>
      <c r="G723" s="228" t="n"/>
      <c r="H723" s="228" t="n"/>
      <c r="I723" s="228" t="n"/>
      <c r="J723" s="228" t="n"/>
      <c r="K723" s="19" t="n"/>
      <c r="L723" s="228" t="n"/>
      <c r="M723" s="228" t="n"/>
      <c r="N723" s="228" t="n"/>
      <c r="O723" s="228" t="n"/>
      <c r="P723" s="228" t="n"/>
      <c r="Q723" s="281" t="n"/>
      <c r="R723" s="281" t="n"/>
      <c r="S723" s="228" t="n"/>
      <c r="T723" s="228" t="n"/>
      <c r="U723" s="228" t="n"/>
      <c r="V723" s="19" t="n"/>
      <c r="W723" s="19" t="n"/>
      <c r="X723" s="228" t="n"/>
      <c r="Y723" s="228" t="n"/>
      <c r="Z723" s="281" t="n"/>
      <c r="AA723" s="18" t="n"/>
      <c r="AB723" s="18" t="n"/>
      <c r="AC723" s="228" t="n"/>
    </row>
    <row r="724">
      <c r="A724" s="18" t="n"/>
      <c r="B724" s="18" t="n"/>
      <c r="C724" s="228" t="n"/>
      <c r="D724" s="228" t="n"/>
      <c r="E724" s="228" t="n"/>
      <c r="F724" s="228" t="n"/>
      <c r="G724" s="228" t="n"/>
      <c r="H724" s="228" t="n"/>
      <c r="I724" s="228" t="n"/>
      <c r="J724" s="228" t="n"/>
      <c r="K724" s="19" t="n"/>
      <c r="L724" s="228" t="n"/>
      <c r="M724" s="228" t="n"/>
      <c r="N724" s="228" t="n"/>
      <c r="O724" s="228" t="n"/>
      <c r="P724" s="228" t="n"/>
      <c r="Q724" s="281" t="n"/>
      <c r="R724" s="281" t="n"/>
      <c r="S724" s="228" t="n"/>
      <c r="T724" s="228" t="n"/>
      <c r="U724" s="228" t="n"/>
      <c r="V724" s="19" t="n"/>
      <c r="W724" s="19" t="n"/>
      <c r="X724" s="228" t="n"/>
      <c r="Y724" s="228" t="n"/>
      <c r="Z724" s="281" t="n"/>
      <c r="AA724" s="18" t="n"/>
      <c r="AB724" s="18" t="n"/>
      <c r="AC724" s="228" t="n"/>
    </row>
    <row r="725">
      <c r="A725" s="18" t="n"/>
      <c r="B725" s="18" t="n"/>
      <c r="C725" s="228" t="n"/>
      <c r="D725" s="228" t="n"/>
      <c r="E725" s="228" t="n"/>
      <c r="F725" s="228" t="n"/>
      <c r="G725" s="228" t="n"/>
      <c r="H725" s="228" t="n"/>
      <c r="I725" s="228" t="n"/>
      <c r="J725" s="228" t="n"/>
      <c r="K725" s="19" t="n"/>
      <c r="L725" s="228" t="n"/>
      <c r="M725" s="228" t="n"/>
      <c r="N725" s="228" t="n"/>
      <c r="O725" s="228" t="n"/>
      <c r="P725" s="228" t="n"/>
      <c r="Q725" s="281" t="n"/>
      <c r="R725" s="281" t="n"/>
      <c r="S725" s="228" t="n"/>
      <c r="T725" s="228" t="n"/>
      <c r="U725" s="228" t="n"/>
      <c r="V725" s="19" t="n"/>
      <c r="W725" s="19" t="n"/>
      <c r="X725" s="228" t="n"/>
      <c r="Y725" s="228" t="n"/>
      <c r="Z725" s="281" t="n"/>
      <c r="AA725" s="18" t="n"/>
      <c r="AB725" s="18" t="n"/>
      <c r="AC725" s="228" t="n"/>
    </row>
    <row r="726">
      <c r="A726" s="18" t="n"/>
      <c r="B726" s="18" t="n"/>
      <c r="C726" s="228" t="n"/>
      <c r="D726" s="228" t="n"/>
      <c r="E726" s="228" t="n"/>
      <c r="F726" s="228" t="n"/>
      <c r="G726" s="228" t="n"/>
      <c r="H726" s="228" t="n"/>
      <c r="I726" s="228" t="n"/>
      <c r="J726" s="228" t="n"/>
      <c r="K726" s="19" t="n"/>
      <c r="L726" s="228" t="n"/>
      <c r="M726" s="228" t="n"/>
      <c r="N726" s="228" t="n"/>
      <c r="O726" s="228" t="n"/>
      <c r="P726" s="228" t="n"/>
      <c r="Q726" s="281" t="n"/>
      <c r="R726" s="281" t="n"/>
      <c r="S726" s="228" t="n"/>
      <c r="T726" s="228" t="n"/>
      <c r="U726" s="228" t="n"/>
      <c r="V726" s="19" t="n"/>
      <c r="W726" s="19" t="n"/>
      <c r="X726" s="228" t="n"/>
      <c r="Y726" s="228" t="n"/>
      <c r="Z726" s="281" t="n"/>
      <c r="AA726" s="18" t="n"/>
      <c r="AB726" s="18" t="n"/>
      <c r="AC726" s="228" t="n"/>
    </row>
    <row r="727">
      <c r="A727" s="18" t="n"/>
      <c r="B727" s="18" t="n"/>
      <c r="C727" s="228" t="n"/>
      <c r="D727" s="228" t="n"/>
      <c r="E727" s="228" t="n"/>
      <c r="F727" s="228" t="n"/>
      <c r="G727" s="228" t="n"/>
      <c r="H727" s="228" t="n"/>
      <c r="I727" s="228" t="n"/>
      <c r="J727" s="228" t="n"/>
      <c r="K727" s="19" t="n"/>
      <c r="L727" s="228" t="n"/>
      <c r="M727" s="228" t="n"/>
      <c r="N727" s="228" t="n"/>
      <c r="O727" s="228" t="n"/>
      <c r="P727" s="228" t="n"/>
      <c r="Q727" s="281" t="n"/>
      <c r="R727" s="281" t="n"/>
      <c r="S727" s="228" t="n"/>
      <c r="T727" s="228" t="n"/>
      <c r="U727" s="228" t="n"/>
      <c r="V727" s="19" t="n"/>
      <c r="W727" s="19" t="n"/>
      <c r="X727" s="228" t="n"/>
      <c r="Y727" s="228" t="n"/>
      <c r="Z727" s="281" t="n"/>
      <c r="AA727" s="18" t="n"/>
      <c r="AB727" s="18" t="n"/>
      <c r="AC727" s="228" t="n"/>
    </row>
    <row r="728">
      <c r="A728" s="18" t="n"/>
      <c r="B728" s="18" t="n"/>
      <c r="C728" s="228" t="n"/>
      <c r="D728" s="228" t="n"/>
      <c r="E728" s="228" t="n"/>
      <c r="F728" s="228" t="n"/>
      <c r="G728" s="228" t="n"/>
      <c r="H728" s="228" t="n"/>
      <c r="I728" s="228" t="n"/>
      <c r="J728" s="228" t="n"/>
      <c r="K728" s="19" t="n"/>
      <c r="L728" s="228" t="n"/>
      <c r="M728" s="228" t="n"/>
      <c r="N728" s="228" t="n"/>
      <c r="O728" s="228" t="n"/>
      <c r="P728" s="228" t="n"/>
      <c r="Q728" s="281" t="n"/>
      <c r="R728" s="281" t="n"/>
      <c r="S728" s="228" t="n"/>
      <c r="T728" s="228" t="n"/>
      <c r="U728" s="228" t="n"/>
      <c r="V728" s="19" t="n"/>
      <c r="W728" s="19" t="n"/>
      <c r="X728" s="228" t="n"/>
      <c r="Y728" s="228" t="n"/>
      <c r="Z728" s="281" t="n"/>
      <c r="AA728" s="18" t="n"/>
      <c r="AB728" s="18" t="n"/>
      <c r="AC728" s="228" t="n"/>
    </row>
    <row r="729">
      <c r="A729" s="18" t="n"/>
      <c r="B729" s="18" t="n"/>
      <c r="C729" s="228" t="n"/>
      <c r="D729" s="228" t="n"/>
      <c r="E729" s="228" t="n"/>
      <c r="F729" s="228" t="n"/>
      <c r="G729" s="228" t="n"/>
      <c r="H729" s="228" t="n"/>
      <c r="I729" s="228" t="n"/>
      <c r="J729" s="228" t="n"/>
      <c r="K729" s="19" t="n"/>
      <c r="L729" s="228" t="n"/>
      <c r="M729" s="228" t="n"/>
      <c r="N729" s="228" t="n"/>
      <c r="O729" s="228" t="n"/>
      <c r="P729" s="228" t="n"/>
      <c r="Q729" s="281" t="n"/>
      <c r="R729" s="281" t="n"/>
      <c r="S729" s="228" t="n"/>
      <c r="T729" s="228" t="n"/>
      <c r="U729" s="228" t="n"/>
      <c r="V729" s="19" t="n"/>
      <c r="W729" s="19" t="n"/>
      <c r="X729" s="228" t="n"/>
      <c r="Y729" s="228" t="n"/>
      <c r="Z729" s="281" t="n"/>
      <c r="AA729" s="18" t="n"/>
      <c r="AB729" s="18" t="n"/>
      <c r="AC729" s="228" t="n"/>
    </row>
    <row r="730">
      <c r="A730" s="18" t="n"/>
      <c r="B730" s="18" t="n"/>
      <c r="C730" s="228" t="n"/>
      <c r="D730" s="228" t="n"/>
      <c r="E730" s="228" t="n"/>
      <c r="F730" s="228" t="n"/>
      <c r="G730" s="228" t="n"/>
      <c r="H730" s="228" t="n"/>
      <c r="I730" s="228" t="n"/>
      <c r="J730" s="228" t="n"/>
      <c r="K730" s="19" t="n"/>
      <c r="L730" s="228" t="n"/>
      <c r="M730" s="228" t="n"/>
      <c r="N730" s="228" t="n"/>
      <c r="O730" s="228" t="n"/>
      <c r="P730" s="228" t="n"/>
      <c r="Q730" s="281" t="n"/>
      <c r="R730" s="281" t="n"/>
      <c r="S730" s="228" t="n"/>
      <c r="T730" s="228" t="n"/>
      <c r="U730" s="228" t="n"/>
      <c r="V730" s="19" t="n"/>
      <c r="W730" s="19" t="n"/>
      <c r="X730" s="228" t="n"/>
      <c r="Y730" s="228" t="n"/>
      <c r="Z730" s="281" t="n"/>
      <c r="AA730" s="18" t="n"/>
      <c r="AB730" s="18" t="n"/>
      <c r="AC730" s="228" t="n"/>
    </row>
    <row r="731">
      <c r="A731" s="18" t="n"/>
      <c r="B731" s="18" t="n"/>
      <c r="C731" s="228" t="n"/>
      <c r="D731" s="228" t="n"/>
      <c r="E731" s="228" t="n"/>
      <c r="F731" s="228" t="n"/>
      <c r="G731" s="228" t="n"/>
      <c r="H731" s="228" t="n"/>
      <c r="I731" s="228" t="n"/>
      <c r="J731" s="228" t="n"/>
      <c r="K731" s="19" t="n"/>
      <c r="L731" s="228" t="n"/>
      <c r="M731" s="228" t="n"/>
      <c r="N731" s="228" t="n"/>
      <c r="O731" s="228" t="n"/>
      <c r="P731" s="228" t="n"/>
      <c r="Q731" s="281" t="n"/>
      <c r="R731" s="281" t="n"/>
      <c r="S731" s="228" t="n"/>
      <c r="T731" s="228" t="n"/>
      <c r="U731" s="228" t="n"/>
      <c r="V731" s="19" t="n"/>
      <c r="W731" s="19" t="n"/>
      <c r="X731" s="228" t="n"/>
      <c r="Y731" s="228" t="n"/>
      <c r="Z731" s="281" t="n"/>
      <c r="AA731" s="18" t="n"/>
      <c r="AB731" s="18" t="n"/>
      <c r="AC731" s="228" t="n"/>
    </row>
    <row r="732">
      <c r="A732" s="18" t="n"/>
      <c r="B732" s="18" t="n"/>
      <c r="C732" s="228" t="n"/>
      <c r="D732" s="228" t="n"/>
      <c r="E732" s="228" t="n"/>
      <c r="F732" s="228" t="n"/>
      <c r="G732" s="228" t="n"/>
      <c r="H732" s="228" t="n"/>
      <c r="I732" s="228" t="n"/>
      <c r="J732" s="228" t="n"/>
      <c r="K732" s="19" t="n"/>
      <c r="L732" s="228" t="n"/>
      <c r="M732" s="228" t="n"/>
      <c r="N732" s="228" t="n"/>
      <c r="O732" s="228" t="n"/>
      <c r="P732" s="228" t="n"/>
      <c r="Q732" s="281" t="n"/>
      <c r="R732" s="281" t="n"/>
      <c r="S732" s="228" t="n"/>
      <c r="T732" s="228" t="n"/>
      <c r="U732" s="228" t="n"/>
      <c r="V732" s="19" t="n"/>
      <c r="W732" s="19" t="n"/>
      <c r="X732" s="228" t="n"/>
      <c r="Y732" s="228" t="n"/>
      <c r="Z732" s="281" t="n"/>
      <c r="AA732" s="18" t="n"/>
      <c r="AB732" s="18" t="n"/>
      <c r="AC732" s="228" t="n"/>
    </row>
    <row r="733">
      <c r="A733" s="18" t="n"/>
      <c r="B733" s="18" t="n"/>
      <c r="C733" s="228" t="n"/>
      <c r="D733" s="228" t="n"/>
      <c r="E733" s="228" t="n"/>
      <c r="F733" s="228" t="n"/>
      <c r="G733" s="228" t="n"/>
      <c r="H733" s="228" t="n"/>
      <c r="I733" s="228" t="n"/>
      <c r="J733" s="228" t="n"/>
      <c r="K733" s="19" t="n"/>
      <c r="L733" s="228" t="n"/>
      <c r="M733" s="228" t="n"/>
      <c r="N733" s="228" t="n"/>
      <c r="O733" s="228" t="n"/>
      <c r="P733" s="228" t="n"/>
      <c r="Q733" s="281" t="n"/>
      <c r="R733" s="281" t="n"/>
      <c r="S733" s="228" t="n"/>
      <c r="T733" s="228" t="n"/>
      <c r="U733" s="228" t="n"/>
      <c r="V733" s="19" t="n"/>
      <c r="W733" s="19" t="n"/>
      <c r="X733" s="228" t="n"/>
      <c r="Y733" s="228" t="n"/>
      <c r="Z733" s="281" t="n"/>
      <c r="AA733" s="18" t="n"/>
      <c r="AB733" s="18" t="n"/>
      <c r="AC733" s="228" t="n"/>
    </row>
    <row r="734">
      <c r="A734" s="18" t="n"/>
      <c r="B734" s="18" t="n"/>
      <c r="C734" s="228" t="n"/>
      <c r="D734" s="228" t="n"/>
      <c r="E734" s="228" t="n"/>
      <c r="F734" s="228" t="n"/>
      <c r="G734" s="228" t="n"/>
      <c r="H734" s="228" t="n"/>
      <c r="I734" s="228" t="n"/>
      <c r="J734" s="228" t="n"/>
      <c r="K734" s="19" t="n"/>
      <c r="L734" s="228" t="n"/>
      <c r="M734" s="228" t="n"/>
      <c r="N734" s="228" t="n"/>
      <c r="O734" s="228" t="n"/>
      <c r="P734" s="228" t="n"/>
      <c r="Q734" s="281" t="n"/>
      <c r="R734" s="281" t="n"/>
      <c r="S734" s="228" t="n"/>
      <c r="T734" s="228" t="n"/>
      <c r="U734" s="228" t="n"/>
      <c r="V734" s="19" t="n"/>
      <c r="W734" s="19" t="n"/>
      <c r="X734" s="228" t="n"/>
      <c r="Y734" s="228" t="n"/>
      <c r="Z734" s="281" t="n"/>
      <c r="AA734" s="18" t="n"/>
      <c r="AB734" s="18" t="n"/>
      <c r="AC734" s="228" t="n"/>
    </row>
    <row r="735">
      <c r="A735" s="18" t="n"/>
      <c r="B735" s="18" t="n"/>
      <c r="C735" s="228" t="n"/>
      <c r="D735" s="228" t="n"/>
      <c r="E735" s="228" t="n"/>
      <c r="F735" s="228" t="n"/>
      <c r="G735" s="228" t="n"/>
      <c r="H735" s="228" t="n"/>
      <c r="I735" s="228" t="n"/>
      <c r="J735" s="228" t="n"/>
      <c r="K735" s="19" t="n"/>
      <c r="L735" s="228" t="n"/>
      <c r="M735" s="228" t="n"/>
      <c r="N735" s="228" t="n"/>
      <c r="O735" s="228" t="n"/>
      <c r="P735" s="228" t="n"/>
      <c r="Q735" s="281" t="n"/>
      <c r="R735" s="281" t="n"/>
      <c r="S735" s="228" t="n"/>
      <c r="T735" s="228" t="n"/>
      <c r="U735" s="228" t="n"/>
      <c r="V735" s="19" t="n"/>
      <c r="W735" s="19" t="n"/>
      <c r="X735" s="228" t="n"/>
      <c r="Y735" s="228" t="n"/>
      <c r="Z735" s="281" t="n"/>
      <c r="AA735" s="18" t="n"/>
      <c r="AB735" s="18" t="n"/>
      <c r="AC735" s="228" t="n"/>
    </row>
    <row r="736">
      <c r="A736" s="18" t="n"/>
      <c r="B736" s="18" t="n"/>
      <c r="C736" s="228" t="n"/>
      <c r="D736" s="228" t="n"/>
      <c r="E736" s="228" t="n"/>
      <c r="F736" s="228" t="n"/>
      <c r="G736" s="228" t="n"/>
      <c r="H736" s="228" t="n"/>
      <c r="I736" s="228" t="n"/>
      <c r="J736" s="228" t="n"/>
      <c r="K736" s="19" t="n"/>
      <c r="L736" s="228" t="n"/>
      <c r="M736" s="228" t="n"/>
      <c r="N736" s="228" t="n"/>
      <c r="O736" s="228" t="n"/>
      <c r="P736" s="228" t="n"/>
      <c r="Q736" s="281" t="n"/>
      <c r="R736" s="281" t="n"/>
      <c r="S736" s="228" t="n"/>
      <c r="T736" s="228" t="n"/>
      <c r="U736" s="228" t="n"/>
      <c r="V736" s="19" t="n"/>
      <c r="W736" s="19" t="n"/>
      <c r="X736" s="228" t="n"/>
      <c r="Y736" s="228" t="n"/>
      <c r="Z736" s="281" t="n"/>
      <c r="AA736" s="18" t="n"/>
      <c r="AB736" s="18" t="n"/>
      <c r="AC736" s="228" t="n"/>
    </row>
    <row r="737">
      <c r="A737" s="18" t="n"/>
      <c r="B737" s="18" t="n"/>
      <c r="C737" s="228" t="n"/>
      <c r="D737" s="228" t="n"/>
      <c r="E737" s="228" t="n"/>
      <c r="F737" s="228" t="n"/>
      <c r="G737" s="228" t="n"/>
      <c r="H737" s="228" t="n"/>
      <c r="I737" s="228" t="n"/>
      <c r="J737" s="228" t="n"/>
      <c r="K737" s="19" t="n"/>
      <c r="L737" s="228" t="n"/>
      <c r="M737" s="228" t="n"/>
      <c r="N737" s="228" t="n"/>
      <c r="O737" s="228" t="n"/>
      <c r="P737" s="228" t="n"/>
      <c r="Q737" s="281" t="n"/>
      <c r="R737" s="281" t="n"/>
      <c r="S737" s="228" t="n"/>
      <c r="T737" s="228" t="n"/>
      <c r="U737" s="228" t="n"/>
      <c r="V737" s="19" t="n"/>
      <c r="W737" s="19" t="n"/>
      <c r="X737" s="228" t="n"/>
      <c r="Y737" s="228" t="n"/>
      <c r="Z737" s="281" t="n"/>
      <c r="AA737" s="18" t="n"/>
      <c r="AB737" s="18" t="n"/>
      <c r="AC737" s="228" t="n"/>
    </row>
    <row r="738">
      <c r="A738" s="18" t="n"/>
      <c r="B738" s="18" t="n"/>
      <c r="C738" s="228" t="n"/>
      <c r="D738" s="228" t="n"/>
      <c r="E738" s="228" t="n"/>
      <c r="F738" s="228" t="n"/>
      <c r="G738" s="228" t="n"/>
      <c r="H738" s="228" t="n"/>
      <c r="I738" s="228" t="n"/>
      <c r="J738" s="228" t="n"/>
      <c r="K738" s="19" t="n"/>
      <c r="L738" s="228" t="n"/>
      <c r="M738" s="228" t="n"/>
      <c r="N738" s="228" t="n"/>
      <c r="O738" s="228" t="n"/>
      <c r="P738" s="228" t="n"/>
      <c r="Q738" s="281" t="n"/>
      <c r="R738" s="281" t="n"/>
      <c r="S738" s="228" t="n"/>
      <c r="T738" s="228" t="n"/>
      <c r="U738" s="228" t="n"/>
      <c r="V738" s="19" t="n"/>
      <c r="W738" s="19" t="n"/>
      <c r="X738" s="228" t="n"/>
      <c r="Y738" s="228" t="n"/>
      <c r="Z738" s="281" t="n"/>
      <c r="AA738" s="18" t="n"/>
      <c r="AB738" s="18" t="n"/>
      <c r="AC738" s="228" t="n"/>
    </row>
    <row r="739">
      <c r="A739" s="18" t="n"/>
      <c r="B739" s="18" t="n"/>
      <c r="C739" s="228" t="n"/>
      <c r="D739" s="228" t="n"/>
      <c r="E739" s="228" t="n"/>
      <c r="F739" s="228" t="n"/>
      <c r="G739" s="228" t="n"/>
      <c r="H739" s="228" t="n"/>
      <c r="I739" s="228" t="n"/>
      <c r="J739" s="228" t="n"/>
      <c r="K739" s="19" t="n"/>
      <c r="L739" s="228" t="n"/>
      <c r="M739" s="228" t="n"/>
      <c r="N739" s="228" t="n"/>
      <c r="O739" s="228" t="n"/>
      <c r="P739" s="228" t="n"/>
      <c r="Q739" s="281" t="n"/>
      <c r="R739" s="281" t="n"/>
      <c r="S739" s="228" t="n"/>
      <c r="T739" s="228" t="n"/>
      <c r="U739" s="228" t="n"/>
      <c r="V739" s="19" t="n"/>
      <c r="W739" s="19" t="n"/>
      <c r="X739" s="228" t="n"/>
      <c r="Y739" s="228" t="n"/>
      <c r="Z739" s="281" t="n"/>
      <c r="AA739" s="18" t="n"/>
      <c r="AB739" s="18" t="n"/>
      <c r="AC739" s="228" t="n"/>
    </row>
    <row r="740">
      <c r="A740" s="18" t="n"/>
      <c r="B740" s="18" t="n"/>
      <c r="C740" s="228" t="n"/>
      <c r="D740" s="228" t="n"/>
      <c r="E740" s="228" t="n"/>
      <c r="F740" s="228" t="n"/>
      <c r="G740" s="228" t="n"/>
      <c r="H740" s="228" t="n"/>
      <c r="I740" s="228" t="n"/>
      <c r="J740" s="228" t="n"/>
      <c r="K740" s="19" t="n"/>
      <c r="L740" s="228" t="n"/>
      <c r="M740" s="228" t="n"/>
      <c r="N740" s="228" t="n"/>
      <c r="O740" s="228" t="n"/>
      <c r="P740" s="228" t="n"/>
      <c r="Q740" s="281" t="n"/>
      <c r="R740" s="281" t="n"/>
      <c r="S740" s="228" t="n"/>
      <c r="T740" s="228" t="n"/>
      <c r="U740" s="228" t="n"/>
      <c r="V740" s="19" t="n"/>
      <c r="W740" s="19" t="n"/>
      <c r="X740" s="228" t="n"/>
      <c r="Y740" s="228" t="n"/>
      <c r="Z740" s="281" t="n"/>
      <c r="AA740" s="18" t="n"/>
      <c r="AB740" s="18" t="n"/>
      <c r="AC740" s="228" t="n"/>
    </row>
    <row r="741">
      <c r="A741" s="18" t="n"/>
      <c r="B741" s="18" t="n"/>
      <c r="C741" s="228" t="n"/>
      <c r="D741" s="228" t="n"/>
      <c r="E741" s="228" t="n"/>
      <c r="F741" s="228" t="n"/>
      <c r="G741" s="228" t="n"/>
      <c r="H741" s="228" t="n"/>
      <c r="I741" s="228" t="n"/>
      <c r="J741" s="228" t="n"/>
      <c r="K741" s="19" t="n"/>
      <c r="L741" s="228" t="n"/>
      <c r="M741" s="228" t="n"/>
      <c r="N741" s="228" t="n"/>
      <c r="O741" s="228" t="n"/>
      <c r="P741" s="228" t="n"/>
      <c r="Q741" s="281" t="n"/>
      <c r="R741" s="281" t="n"/>
      <c r="S741" s="228" t="n"/>
      <c r="T741" s="228" t="n"/>
      <c r="U741" s="228" t="n"/>
      <c r="V741" s="19" t="n"/>
      <c r="W741" s="19" t="n"/>
      <c r="X741" s="228" t="n"/>
      <c r="Y741" s="228" t="n"/>
      <c r="Z741" s="281" t="n"/>
      <c r="AA741" s="18" t="n"/>
      <c r="AB741" s="18" t="n"/>
      <c r="AC741" s="228" t="n"/>
    </row>
    <row r="742">
      <c r="A742" s="18" t="n"/>
      <c r="B742" s="18" t="n"/>
      <c r="C742" s="228" t="n"/>
      <c r="D742" s="228" t="n"/>
      <c r="E742" s="228" t="n"/>
      <c r="F742" s="228" t="n"/>
      <c r="G742" s="228" t="n"/>
      <c r="H742" s="228" t="n"/>
      <c r="I742" s="228" t="n"/>
      <c r="J742" s="228" t="n"/>
      <c r="K742" s="19" t="n"/>
      <c r="L742" s="228" t="n"/>
      <c r="M742" s="228" t="n"/>
      <c r="N742" s="228" t="n"/>
      <c r="O742" s="228" t="n"/>
      <c r="P742" s="228" t="n"/>
      <c r="Q742" s="281" t="n"/>
      <c r="R742" s="281" t="n"/>
      <c r="S742" s="228" t="n"/>
      <c r="T742" s="228" t="n"/>
      <c r="U742" s="228" t="n"/>
      <c r="V742" s="19" t="n"/>
      <c r="W742" s="19" t="n"/>
      <c r="X742" s="228" t="n"/>
      <c r="Y742" s="228" t="n"/>
      <c r="Z742" s="281" t="n"/>
      <c r="AA742" s="18" t="n"/>
      <c r="AB742" s="18" t="n"/>
      <c r="AC742" s="228" t="n"/>
    </row>
    <row r="743">
      <c r="A743" s="18" t="n"/>
      <c r="B743" s="18" t="n"/>
      <c r="C743" s="228" t="n"/>
      <c r="D743" s="228" t="n"/>
      <c r="E743" s="228" t="n"/>
      <c r="F743" s="228" t="n"/>
      <c r="G743" s="228" t="n"/>
      <c r="H743" s="228" t="n"/>
      <c r="I743" s="228" t="n"/>
      <c r="J743" s="228" t="n"/>
      <c r="K743" s="19" t="n"/>
      <c r="L743" s="228" t="n"/>
      <c r="M743" s="228" t="n"/>
      <c r="N743" s="228" t="n"/>
      <c r="O743" s="228" t="n"/>
      <c r="P743" s="228" t="n"/>
      <c r="Q743" s="281" t="n"/>
      <c r="R743" s="281" t="n"/>
      <c r="S743" s="228" t="n"/>
      <c r="T743" s="228" t="n"/>
      <c r="U743" s="228" t="n"/>
      <c r="V743" s="19" t="n"/>
      <c r="W743" s="19" t="n"/>
      <c r="X743" s="228" t="n"/>
      <c r="Y743" s="228" t="n"/>
      <c r="Z743" s="281" t="n"/>
      <c r="AA743" s="18" t="n"/>
      <c r="AB743" s="18" t="n"/>
      <c r="AC743" s="228" t="n"/>
    </row>
    <row r="744">
      <c r="A744" s="18" t="n"/>
      <c r="B744" s="18" t="n"/>
      <c r="C744" s="228" t="n"/>
      <c r="D744" s="228" t="n"/>
      <c r="E744" s="228" t="n"/>
      <c r="F744" s="228" t="n"/>
      <c r="G744" s="228" t="n"/>
      <c r="H744" s="228" t="n"/>
      <c r="I744" s="228" t="n"/>
      <c r="J744" s="228" t="n"/>
      <c r="K744" s="19" t="n"/>
      <c r="L744" s="228" t="n"/>
      <c r="M744" s="228" t="n"/>
      <c r="N744" s="228" t="n"/>
      <c r="O744" s="228" t="n"/>
      <c r="P744" s="228" t="n"/>
      <c r="Q744" s="281" t="n"/>
      <c r="R744" s="281" t="n"/>
      <c r="S744" s="228" t="n"/>
      <c r="T744" s="228" t="n"/>
      <c r="U744" s="228" t="n"/>
      <c r="V744" s="19" t="n"/>
      <c r="W744" s="19" t="n"/>
      <c r="X744" s="228" t="n"/>
      <c r="Y744" s="228" t="n"/>
      <c r="Z744" s="281" t="n"/>
      <c r="AA744" s="18" t="n"/>
      <c r="AB744" s="18" t="n"/>
      <c r="AC744" s="228" t="n"/>
    </row>
    <row r="745">
      <c r="A745" s="18" t="n"/>
      <c r="B745" s="18" t="n"/>
      <c r="C745" s="228" t="n"/>
      <c r="D745" s="228" t="n"/>
      <c r="E745" s="228" t="n"/>
      <c r="F745" s="228" t="n"/>
      <c r="G745" s="228" t="n"/>
      <c r="H745" s="228" t="n"/>
      <c r="I745" s="228" t="n"/>
      <c r="J745" s="228" t="n"/>
      <c r="K745" s="19" t="n"/>
      <c r="L745" s="228" t="n"/>
      <c r="M745" s="228" t="n"/>
      <c r="N745" s="228" t="n"/>
      <c r="O745" s="228" t="n"/>
      <c r="P745" s="228" t="n"/>
      <c r="Q745" s="281" t="n"/>
      <c r="R745" s="281" t="n"/>
      <c r="S745" s="228" t="n"/>
      <c r="T745" s="228" t="n"/>
      <c r="U745" s="228" t="n"/>
      <c r="V745" s="19" t="n"/>
      <c r="W745" s="19" t="n"/>
      <c r="X745" s="228" t="n"/>
      <c r="Y745" s="228" t="n"/>
      <c r="Z745" s="281" t="n"/>
      <c r="AA745" s="18" t="n"/>
      <c r="AB745" s="18" t="n"/>
      <c r="AC745" s="228" t="n"/>
    </row>
    <row r="746">
      <c r="A746" s="18" t="n"/>
      <c r="B746" s="18" t="n"/>
      <c r="C746" s="228" t="n"/>
      <c r="D746" s="228" t="n"/>
      <c r="E746" s="228" t="n"/>
      <c r="F746" s="228" t="n"/>
      <c r="G746" s="228" t="n"/>
      <c r="H746" s="228" t="n"/>
      <c r="I746" s="228" t="n"/>
      <c r="J746" s="228" t="n"/>
      <c r="K746" s="19" t="n"/>
      <c r="L746" s="228" t="n"/>
      <c r="M746" s="228" t="n"/>
      <c r="N746" s="228" t="n"/>
      <c r="O746" s="228" t="n"/>
      <c r="P746" s="228" t="n"/>
      <c r="Q746" s="281" t="n"/>
      <c r="R746" s="281" t="n"/>
      <c r="S746" s="228" t="n"/>
      <c r="T746" s="228" t="n"/>
      <c r="U746" s="228" t="n"/>
      <c r="V746" s="19" t="n"/>
      <c r="W746" s="19" t="n"/>
      <c r="X746" s="228" t="n"/>
      <c r="Y746" s="228" t="n"/>
      <c r="Z746" s="281" t="n"/>
      <c r="AA746" s="18" t="n"/>
      <c r="AB746" s="18" t="n"/>
      <c r="AC746" s="228" t="n"/>
    </row>
    <row r="747">
      <c r="A747" s="18" t="n"/>
      <c r="B747" s="18" t="n"/>
      <c r="C747" s="228" t="n"/>
      <c r="D747" s="228" t="n"/>
      <c r="E747" s="228" t="n"/>
      <c r="F747" s="228" t="n"/>
      <c r="G747" s="228" t="n"/>
      <c r="H747" s="228" t="n"/>
      <c r="I747" s="228" t="n"/>
      <c r="J747" s="228" t="n"/>
      <c r="K747" s="19" t="n"/>
      <c r="L747" s="228" t="n"/>
      <c r="M747" s="228" t="n"/>
      <c r="N747" s="228" t="n"/>
      <c r="O747" s="228" t="n"/>
      <c r="P747" s="228" t="n"/>
      <c r="Q747" s="281" t="n"/>
      <c r="R747" s="281" t="n"/>
      <c r="S747" s="228" t="n"/>
      <c r="T747" s="228" t="n"/>
      <c r="U747" s="228" t="n"/>
      <c r="V747" s="19" t="n"/>
      <c r="W747" s="19" t="n"/>
      <c r="X747" s="228" t="n"/>
      <c r="Y747" s="228" t="n"/>
      <c r="Z747" s="281" t="n"/>
      <c r="AA747" s="18" t="n"/>
      <c r="AB747" s="18" t="n"/>
      <c r="AC747" s="228" t="n"/>
    </row>
    <row r="748">
      <c r="A748" s="18" t="n"/>
      <c r="B748" s="18" t="n"/>
      <c r="C748" s="228" t="n"/>
      <c r="D748" s="228" t="n"/>
      <c r="E748" s="228" t="n"/>
      <c r="F748" s="228" t="n"/>
      <c r="G748" s="228" t="n"/>
      <c r="H748" s="228" t="n"/>
      <c r="I748" s="228" t="n"/>
      <c r="J748" s="228" t="n"/>
      <c r="K748" s="19" t="n"/>
      <c r="L748" s="228" t="n"/>
      <c r="M748" s="228" t="n"/>
      <c r="N748" s="228" t="n"/>
      <c r="O748" s="228" t="n"/>
      <c r="P748" s="228" t="n"/>
      <c r="Q748" s="281" t="n"/>
      <c r="R748" s="281" t="n"/>
      <c r="S748" s="228" t="n"/>
      <c r="T748" s="228" t="n"/>
      <c r="U748" s="228" t="n"/>
      <c r="V748" s="19" t="n"/>
      <c r="W748" s="19" t="n"/>
      <c r="X748" s="228" t="n"/>
      <c r="Y748" s="228" t="n"/>
      <c r="Z748" s="281" t="n"/>
      <c r="AA748" s="18" t="n"/>
      <c r="AB748" s="18" t="n"/>
      <c r="AC748" s="228" t="n"/>
    </row>
    <row r="749">
      <c r="A749" s="18" t="n"/>
      <c r="B749" s="18" t="n"/>
      <c r="C749" s="228" t="n"/>
      <c r="D749" s="228" t="n"/>
      <c r="E749" s="228" t="n"/>
      <c r="F749" s="228" t="n"/>
      <c r="G749" s="228" t="n"/>
      <c r="H749" s="228" t="n"/>
      <c r="I749" s="228" t="n"/>
      <c r="J749" s="228" t="n"/>
      <c r="K749" s="19" t="n"/>
      <c r="L749" s="228" t="n"/>
      <c r="M749" s="228" t="n"/>
      <c r="N749" s="228" t="n"/>
      <c r="O749" s="228" t="n"/>
      <c r="P749" s="228" t="n"/>
      <c r="Q749" s="281" t="n"/>
      <c r="R749" s="281" t="n"/>
      <c r="S749" s="228" t="n"/>
      <c r="T749" s="228" t="n"/>
      <c r="U749" s="228" t="n"/>
      <c r="V749" s="19" t="n"/>
      <c r="W749" s="19" t="n"/>
      <c r="X749" s="228" t="n"/>
      <c r="Y749" s="228" t="n"/>
      <c r="Z749" s="281" t="n"/>
      <c r="AA749" s="18" t="n"/>
      <c r="AB749" s="18" t="n"/>
      <c r="AC749" s="228" t="n"/>
    </row>
    <row r="750">
      <c r="A750" s="18" t="n"/>
      <c r="B750" s="18" t="n"/>
      <c r="C750" s="228" t="n"/>
      <c r="D750" s="228" t="n"/>
      <c r="E750" s="228" t="n"/>
      <c r="F750" s="228" t="n"/>
      <c r="G750" s="228" t="n"/>
      <c r="H750" s="228" t="n"/>
      <c r="I750" s="228" t="n"/>
      <c r="J750" s="228" t="n"/>
      <c r="K750" s="19" t="n"/>
      <c r="L750" s="228" t="n"/>
      <c r="M750" s="228" t="n"/>
      <c r="N750" s="228" t="n"/>
      <c r="O750" s="228" t="n"/>
      <c r="P750" s="228" t="n"/>
      <c r="Q750" s="281" t="n"/>
      <c r="R750" s="281" t="n"/>
      <c r="S750" s="228" t="n"/>
      <c r="T750" s="228" t="n"/>
      <c r="U750" s="228" t="n"/>
      <c r="V750" s="19" t="n"/>
      <c r="W750" s="19" t="n"/>
      <c r="X750" s="228" t="n"/>
      <c r="Y750" s="228" t="n"/>
      <c r="Z750" s="281" t="n"/>
      <c r="AA750" s="18" t="n"/>
      <c r="AB750" s="18" t="n"/>
      <c r="AC750" s="228" t="n"/>
    </row>
    <row r="751">
      <c r="A751" s="18" t="n"/>
      <c r="B751" s="18" t="n"/>
      <c r="C751" s="228" t="n"/>
      <c r="D751" s="228" t="n"/>
      <c r="E751" s="228" t="n"/>
      <c r="F751" s="228" t="n"/>
      <c r="G751" s="228" t="n"/>
      <c r="H751" s="228" t="n"/>
      <c r="I751" s="228" t="n"/>
      <c r="J751" s="228" t="n"/>
      <c r="K751" s="19" t="n"/>
      <c r="L751" s="228" t="n"/>
      <c r="M751" s="228" t="n"/>
      <c r="N751" s="228" t="n"/>
      <c r="O751" s="228" t="n"/>
      <c r="P751" s="228" t="n"/>
      <c r="Q751" s="281" t="n"/>
      <c r="R751" s="281" t="n"/>
      <c r="S751" s="228" t="n"/>
      <c r="T751" s="228" t="n"/>
      <c r="U751" s="228" t="n"/>
      <c r="V751" s="19" t="n"/>
      <c r="W751" s="19" t="n"/>
      <c r="X751" s="228" t="n"/>
      <c r="Y751" s="228" t="n"/>
      <c r="Z751" s="281" t="n"/>
      <c r="AA751" s="18" t="n"/>
      <c r="AB751" s="18" t="n"/>
      <c r="AC751" s="228" t="n"/>
    </row>
    <row r="752">
      <c r="A752" s="18" t="n"/>
      <c r="B752" s="18" t="n"/>
      <c r="C752" s="228" t="n"/>
      <c r="D752" s="228" t="n"/>
      <c r="E752" s="228" t="n"/>
      <c r="F752" s="228" t="n"/>
      <c r="G752" s="228" t="n"/>
      <c r="H752" s="228" t="n"/>
      <c r="I752" s="228" t="n"/>
      <c r="J752" s="228" t="n"/>
      <c r="K752" s="19" t="n"/>
      <c r="L752" s="228" t="n"/>
      <c r="M752" s="228" t="n"/>
      <c r="N752" s="228" t="n"/>
      <c r="O752" s="228" t="n"/>
      <c r="P752" s="228" t="n"/>
      <c r="Q752" s="281" t="n"/>
      <c r="R752" s="281" t="n"/>
      <c r="S752" s="228" t="n"/>
      <c r="T752" s="228" t="n"/>
      <c r="U752" s="228" t="n"/>
      <c r="V752" s="19" t="n"/>
      <c r="W752" s="19" t="n"/>
      <c r="X752" s="228" t="n"/>
      <c r="Y752" s="228" t="n"/>
      <c r="Z752" s="281" t="n"/>
      <c r="AA752" s="18" t="n"/>
      <c r="AB752" s="18" t="n"/>
      <c r="AC752" s="228" t="n"/>
    </row>
    <row r="753">
      <c r="A753" s="18" t="n"/>
      <c r="B753" s="18" t="n"/>
      <c r="C753" s="228" t="n"/>
      <c r="D753" s="228" t="n"/>
      <c r="E753" s="228" t="n"/>
      <c r="F753" s="228" t="n"/>
      <c r="G753" s="228" t="n"/>
      <c r="H753" s="228" t="n"/>
      <c r="I753" s="228" t="n"/>
      <c r="J753" s="228" t="n"/>
      <c r="K753" s="19" t="n"/>
      <c r="L753" s="228" t="n"/>
      <c r="M753" s="228" t="n"/>
      <c r="N753" s="228" t="n"/>
      <c r="O753" s="228" t="n"/>
      <c r="P753" s="228" t="n"/>
      <c r="Q753" s="281" t="n"/>
      <c r="R753" s="281" t="n"/>
      <c r="S753" s="228" t="n"/>
      <c r="T753" s="228" t="n"/>
      <c r="U753" s="228" t="n"/>
      <c r="V753" s="19" t="n"/>
      <c r="W753" s="19" t="n"/>
      <c r="X753" s="228" t="n"/>
      <c r="Y753" s="228" t="n"/>
      <c r="Z753" s="281" t="n"/>
      <c r="AA753" s="18" t="n"/>
      <c r="AB753" s="18" t="n"/>
      <c r="AC753" s="228" t="n"/>
    </row>
    <row r="754">
      <c r="A754" s="18" t="n"/>
      <c r="B754" s="18" t="n"/>
      <c r="C754" s="228" t="n"/>
      <c r="D754" s="228" t="n"/>
      <c r="E754" s="228" t="n"/>
      <c r="F754" s="228" t="n"/>
      <c r="G754" s="228" t="n"/>
      <c r="H754" s="228" t="n"/>
      <c r="I754" s="228" t="n"/>
      <c r="J754" s="228" t="n"/>
      <c r="K754" s="19" t="n"/>
      <c r="L754" s="228" t="n"/>
      <c r="M754" s="228" t="n"/>
      <c r="N754" s="228" t="n"/>
      <c r="O754" s="228" t="n"/>
      <c r="P754" s="228" t="n"/>
      <c r="Q754" s="281" t="n"/>
      <c r="R754" s="281" t="n"/>
      <c r="S754" s="228" t="n"/>
      <c r="T754" s="228" t="n"/>
      <c r="U754" s="228" t="n"/>
      <c r="V754" s="19" t="n"/>
      <c r="W754" s="19" t="n"/>
      <c r="X754" s="228" t="n"/>
      <c r="Y754" s="228" t="n"/>
      <c r="Z754" s="281" t="n"/>
      <c r="AA754" s="18" t="n"/>
      <c r="AB754" s="18" t="n"/>
      <c r="AC754" s="228" t="n"/>
    </row>
    <row r="755">
      <c r="A755" s="18" t="n"/>
      <c r="B755" s="18" t="n"/>
      <c r="C755" s="228" t="n"/>
      <c r="D755" s="228" t="n"/>
      <c r="E755" s="228" t="n"/>
      <c r="F755" s="228" t="n"/>
      <c r="G755" s="228" t="n"/>
      <c r="H755" s="228" t="n"/>
      <c r="I755" s="228" t="n"/>
      <c r="J755" s="228" t="n"/>
      <c r="K755" s="19" t="n"/>
      <c r="L755" s="228" t="n"/>
      <c r="M755" s="228" t="n"/>
      <c r="N755" s="228" t="n"/>
      <c r="O755" s="228" t="n"/>
      <c r="P755" s="228" t="n"/>
      <c r="Q755" s="281" t="n"/>
      <c r="R755" s="281" t="n"/>
      <c r="S755" s="228" t="n"/>
      <c r="T755" s="228" t="n"/>
      <c r="U755" s="228" t="n"/>
      <c r="V755" s="19" t="n"/>
      <c r="W755" s="19" t="n"/>
      <c r="X755" s="228" t="n"/>
      <c r="Y755" s="228" t="n"/>
      <c r="Z755" s="281" t="n"/>
      <c r="AA755" s="18" t="n"/>
      <c r="AB755" s="18" t="n"/>
      <c r="AC755" s="228" t="n"/>
    </row>
    <row r="756">
      <c r="A756" s="18" t="n"/>
      <c r="B756" s="18" t="n"/>
      <c r="C756" s="228" t="n"/>
      <c r="D756" s="228" t="n"/>
      <c r="E756" s="228" t="n"/>
      <c r="F756" s="228" t="n"/>
      <c r="G756" s="228" t="n"/>
      <c r="H756" s="228" t="n"/>
      <c r="I756" s="228" t="n"/>
      <c r="J756" s="228" t="n"/>
      <c r="K756" s="19" t="n"/>
      <c r="L756" s="228" t="n"/>
      <c r="M756" s="228" t="n"/>
      <c r="N756" s="228" t="n"/>
      <c r="O756" s="228" t="n"/>
      <c r="P756" s="228" t="n"/>
      <c r="Q756" s="281" t="n"/>
      <c r="R756" s="281" t="n"/>
      <c r="S756" s="228" t="n"/>
      <c r="T756" s="228" t="n"/>
      <c r="U756" s="228" t="n"/>
      <c r="V756" s="19" t="n"/>
      <c r="W756" s="19" t="n"/>
      <c r="X756" s="228" t="n"/>
      <c r="Y756" s="228" t="n"/>
      <c r="Z756" s="281" t="n"/>
      <c r="AA756" s="18" t="n"/>
      <c r="AB756" s="18" t="n"/>
      <c r="AC756" s="228" t="n"/>
    </row>
    <row r="757">
      <c r="A757" s="18" t="n"/>
      <c r="B757" s="18" t="n"/>
      <c r="C757" s="228" t="n"/>
      <c r="D757" s="228" t="n"/>
      <c r="E757" s="228" t="n"/>
      <c r="F757" s="228" t="n"/>
      <c r="G757" s="228" t="n"/>
      <c r="H757" s="228" t="n"/>
      <c r="I757" s="228" t="n"/>
      <c r="J757" s="228" t="n"/>
      <c r="K757" s="19" t="n"/>
      <c r="L757" s="228" t="n"/>
      <c r="M757" s="228" t="n"/>
      <c r="N757" s="228" t="n"/>
      <c r="O757" s="228" t="n"/>
      <c r="P757" s="228" t="n"/>
      <c r="Q757" s="281" t="n"/>
      <c r="R757" s="281" t="n"/>
      <c r="S757" s="228" t="n"/>
      <c r="T757" s="228" t="n"/>
      <c r="U757" s="228" t="n"/>
      <c r="V757" s="19" t="n"/>
      <c r="W757" s="19" t="n"/>
      <c r="X757" s="228" t="n"/>
      <c r="Y757" s="228" t="n"/>
      <c r="Z757" s="281" t="n"/>
      <c r="AA757" s="18" t="n"/>
      <c r="AB757" s="18" t="n"/>
      <c r="AC757" s="228" t="n"/>
    </row>
    <row r="758">
      <c r="A758" s="18" t="n"/>
      <c r="B758" s="18" t="n"/>
      <c r="C758" s="228" t="n"/>
      <c r="D758" s="228" t="n"/>
      <c r="E758" s="228" t="n"/>
      <c r="F758" s="228" t="n"/>
      <c r="G758" s="228" t="n"/>
      <c r="H758" s="228" t="n"/>
      <c r="I758" s="228" t="n"/>
      <c r="J758" s="228" t="n"/>
      <c r="K758" s="19" t="n"/>
      <c r="L758" s="228" t="n"/>
      <c r="M758" s="228" t="n"/>
      <c r="N758" s="228" t="n"/>
      <c r="O758" s="228" t="n"/>
      <c r="P758" s="228" t="n"/>
      <c r="Q758" s="281" t="n"/>
      <c r="R758" s="281" t="n"/>
      <c r="S758" s="228" t="n"/>
      <c r="T758" s="228" t="n"/>
      <c r="U758" s="228" t="n"/>
      <c r="V758" s="19" t="n"/>
      <c r="W758" s="19" t="n"/>
      <c r="X758" s="228" t="n"/>
      <c r="Y758" s="228" t="n"/>
      <c r="Z758" s="281" t="n"/>
      <c r="AA758" s="18" t="n"/>
      <c r="AB758" s="18" t="n"/>
      <c r="AC758" s="228" t="n"/>
    </row>
    <row r="759">
      <c r="A759" s="18" t="n"/>
      <c r="B759" s="18" t="n"/>
      <c r="C759" s="228" t="n"/>
      <c r="D759" s="228" t="n"/>
      <c r="E759" s="228" t="n"/>
      <c r="F759" s="228" t="n"/>
      <c r="G759" s="228" t="n"/>
      <c r="H759" s="228" t="n"/>
      <c r="I759" s="228" t="n"/>
      <c r="J759" s="228" t="n"/>
      <c r="K759" s="19" t="n"/>
      <c r="L759" s="228" t="n"/>
      <c r="M759" s="228" t="n"/>
      <c r="N759" s="228" t="n"/>
      <c r="O759" s="228" t="n"/>
      <c r="P759" s="228" t="n"/>
      <c r="Q759" s="281" t="n"/>
      <c r="R759" s="281" t="n"/>
      <c r="S759" s="228" t="n"/>
      <c r="T759" s="228" t="n"/>
      <c r="U759" s="228" t="n"/>
      <c r="V759" s="19" t="n"/>
      <c r="W759" s="19" t="n"/>
      <c r="X759" s="228" t="n"/>
      <c r="Y759" s="228" t="n"/>
      <c r="Z759" s="281" t="n"/>
      <c r="AA759" s="18" t="n"/>
      <c r="AB759" s="18" t="n"/>
      <c r="AC759" s="228" t="n"/>
    </row>
    <row r="760">
      <c r="A760" s="18" t="n"/>
      <c r="B760" s="18" t="n"/>
      <c r="C760" s="228" t="n"/>
      <c r="D760" s="228" t="n"/>
      <c r="E760" s="228" t="n"/>
      <c r="F760" s="228" t="n"/>
      <c r="G760" s="228" t="n"/>
      <c r="H760" s="228" t="n"/>
      <c r="I760" s="228" t="n"/>
      <c r="J760" s="228" t="n"/>
      <c r="K760" s="19" t="n"/>
      <c r="L760" s="228" t="n"/>
      <c r="M760" s="228" t="n"/>
      <c r="N760" s="228" t="n"/>
      <c r="O760" s="228" t="n"/>
      <c r="P760" s="228" t="n"/>
      <c r="Q760" s="281" t="n"/>
      <c r="R760" s="281" t="n"/>
      <c r="S760" s="228" t="n"/>
      <c r="T760" s="228" t="n"/>
      <c r="U760" s="228" t="n"/>
      <c r="V760" s="19" t="n"/>
      <c r="W760" s="19" t="n"/>
      <c r="X760" s="228" t="n"/>
      <c r="Y760" s="228" t="n"/>
      <c r="Z760" s="281" t="n"/>
      <c r="AA760" s="18" t="n"/>
      <c r="AB760" s="18" t="n"/>
      <c r="AC760" s="228" t="n"/>
    </row>
    <row r="761">
      <c r="A761" s="18" t="n"/>
      <c r="B761" s="18" t="n"/>
      <c r="C761" s="228" t="n"/>
      <c r="D761" s="228" t="n"/>
      <c r="E761" s="228" t="n"/>
      <c r="F761" s="228" t="n"/>
      <c r="G761" s="228" t="n"/>
      <c r="H761" s="228" t="n"/>
      <c r="I761" s="228" t="n"/>
      <c r="J761" s="228" t="n"/>
      <c r="K761" s="19" t="n"/>
      <c r="L761" s="228" t="n"/>
      <c r="M761" s="228" t="n"/>
      <c r="N761" s="228" t="n"/>
      <c r="O761" s="228" t="n"/>
      <c r="P761" s="228" t="n"/>
      <c r="Q761" s="281" t="n"/>
      <c r="R761" s="281" t="n"/>
      <c r="S761" s="228" t="n"/>
      <c r="T761" s="228" t="n"/>
      <c r="U761" s="228" t="n"/>
      <c r="V761" s="19" t="n"/>
      <c r="W761" s="19" t="n"/>
      <c r="X761" s="228" t="n"/>
      <c r="Y761" s="228" t="n"/>
      <c r="Z761" s="281" t="n"/>
      <c r="AA761" s="18" t="n"/>
      <c r="AB761" s="18" t="n"/>
      <c r="AC761" s="228" t="n"/>
    </row>
    <row r="762">
      <c r="A762" s="18" t="n"/>
      <c r="B762" s="18" t="n"/>
      <c r="C762" s="228" t="n"/>
      <c r="D762" s="228" t="n"/>
      <c r="E762" s="228" t="n"/>
      <c r="F762" s="228" t="n"/>
      <c r="G762" s="228" t="n"/>
      <c r="H762" s="228" t="n"/>
      <c r="I762" s="228" t="n"/>
      <c r="J762" s="228" t="n"/>
      <c r="K762" s="19" t="n"/>
      <c r="L762" s="228" t="n"/>
      <c r="M762" s="228" t="n"/>
      <c r="N762" s="228" t="n"/>
      <c r="O762" s="228" t="n"/>
      <c r="P762" s="228" t="n"/>
      <c r="Q762" s="281" t="n"/>
      <c r="R762" s="281" t="n"/>
      <c r="S762" s="228" t="n"/>
      <c r="T762" s="228" t="n"/>
      <c r="U762" s="228" t="n"/>
      <c r="V762" s="19" t="n"/>
      <c r="W762" s="19" t="n"/>
      <c r="X762" s="228" t="n"/>
      <c r="Y762" s="228" t="n"/>
      <c r="Z762" s="281" t="n"/>
      <c r="AA762" s="18" t="n"/>
      <c r="AB762" s="18" t="n"/>
      <c r="AC762" s="228" t="n"/>
    </row>
    <row r="763">
      <c r="A763" s="18" t="n"/>
      <c r="B763" s="18" t="n"/>
      <c r="C763" s="228" t="n"/>
      <c r="D763" s="228" t="n"/>
      <c r="E763" s="228" t="n"/>
      <c r="F763" s="228" t="n"/>
      <c r="G763" s="228" t="n"/>
      <c r="H763" s="228" t="n"/>
      <c r="I763" s="228" t="n"/>
      <c r="J763" s="228" t="n"/>
      <c r="K763" s="19" t="n"/>
      <c r="L763" s="228" t="n"/>
      <c r="M763" s="228" t="n"/>
      <c r="N763" s="228" t="n"/>
      <c r="O763" s="228" t="n"/>
      <c r="P763" s="228" t="n"/>
      <c r="Q763" s="281" t="n"/>
      <c r="R763" s="281" t="n"/>
      <c r="S763" s="228" t="n"/>
      <c r="T763" s="228" t="n"/>
      <c r="U763" s="228" t="n"/>
      <c r="V763" s="19" t="n"/>
      <c r="W763" s="19" t="n"/>
      <c r="X763" s="228" t="n"/>
      <c r="Y763" s="228" t="n"/>
      <c r="Z763" s="281" t="n"/>
      <c r="AA763" s="18" t="n"/>
      <c r="AB763" s="18" t="n"/>
      <c r="AC763" s="228" t="n"/>
    </row>
    <row r="764">
      <c r="A764" s="18" t="n"/>
      <c r="B764" s="18" t="n"/>
      <c r="C764" s="228" t="n"/>
      <c r="D764" s="228" t="n"/>
      <c r="E764" s="228" t="n"/>
      <c r="F764" s="228" t="n"/>
      <c r="G764" s="228" t="n"/>
      <c r="H764" s="228" t="n"/>
      <c r="I764" s="228" t="n"/>
      <c r="J764" s="228" t="n"/>
      <c r="K764" s="19" t="n"/>
      <c r="L764" s="228" t="n"/>
      <c r="M764" s="228" t="n"/>
      <c r="N764" s="228" t="n"/>
      <c r="O764" s="228" t="n"/>
      <c r="P764" s="228" t="n"/>
      <c r="Q764" s="281" t="n"/>
      <c r="R764" s="281" t="n"/>
      <c r="S764" s="228" t="n"/>
      <c r="T764" s="228" t="n"/>
      <c r="U764" s="228" t="n"/>
      <c r="V764" s="19" t="n"/>
      <c r="W764" s="19" t="n"/>
      <c r="X764" s="228" t="n"/>
      <c r="Y764" s="228" t="n"/>
      <c r="Z764" s="281" t="n"/>
      <c r="AA764" s="18" t="n"/>
      <c r="AB764" s="18" t="n"/>
      <c r="AC764" s="228" t="n"/>
    </row>
    <row r="765">
      <c r="A765" s="18" t="n"/>
      <c r="B765" s="18" t="n"/>
      <c r="C765" s="228" t="n"/>
      <c r="D765" s="228" t="n"/>
      <c r="E765" s="228" t="n"/>
      <c r="F765" s="228" t="n"/>
      <c r="G765" s="228" t="n"/>
      <c r="H765" s="228" t="n"/>
      <c r="I765" s="228" t="n"/>
      <c r="J765" s="228" t="n"/>
      <c r="K765" s="19" t="n"/>
      <c r="L765" s="228" t="n"/>
      <c r="M765" s="228" t="n"/>
      <c r="N765" s="228" t="n"/>
      <c r="O765" s="228" t="n"/>
      <c r="P765" s="228" t="n"/>
      <c r="Q765" s="281" t="n"/>
      <c r="R765" s="281" t="n"/>
      <c r="S765" s="228" t="n"/>
      <c r="T765" s="228" t="n"/>
      <c r="U765" s="228" t="n"/>
      <c r="V765" s="19" t="n"/>
      <c r="W765" s="19" t="n"/>
      <c r="X765" s="228" t="n"/>
      <c r="Y765" s="228" t="n"/>
      <c r="Z765" s="281" t="n"/>
      <c r="AA765" s="18" t="n"/>
      <c r="AB765" s="18" t="n"/>
      <c r="AC765" s="228" t="n"/>
    </row>
    <row r="766">
      <c r="A766" s="18" t="n"/>
      <c r="B766" s="18" t="n"/>
      <c r="C766" s="228" t="n"/>
      <c r="D766" s="228" t="n"/>
      <c r="E766" s="228" t="n"/>
      <c r="F766" s="228" t="n"/>
      <c r="G766" s="228" t="n"/>
      <c r="H766" s="228" t="n"/>
      <c r="I766" s="228" t="n"/>
      <c r="J766" s="228" t="n"/>
      <c r="K766" s="19" t="n"/>
      <c r="L766" s="228" t="n"/>
      <c r="M766" s="228" t="n"/>
      <c r="N766" s="228" t="n"/>
      <c r="O766" s="228" t="n"/>
      <c r="P766" s="228" t="n"/>
      <c r="Q766" s="281" t="n"/>
      <c r="R766" s="281" t="n"/>
      <c r="S766" s="228" t="n"/>
      <c r="T766" s="228" t="n"/>
      <c r="U766" s="228" t="n"/>
      <c r="V766" s="19" t="n"/>
      <c r="W766" s="19" t="n"/>
      <c r="X766" s="228" t="n"/>
      <c r="Y766" s="228" t="n"/>
      <c r="Z766" s="281" t="n"/>
      <c r="AA766" s="18" t="n"/>
      <c r="AB766" s="18" t="n"/>
      <c r="AC766" s="228" t="n"/>
    </row>
    <row r="767">
      <c r="A767" s="18" t="n"/>
      <c r="B767" s="18" t="n"/>
      <c r="C767" s="228" t="n"/>
      <c r="D767" s="228" t="n"/>
      <c r="E767" s="228" t="n"/>
      <c r="F767" s="228" t="n"/>
      <c r="G767" s="228" t="n"/>
      <c r="H767" s="228" t="n"/>
      <c r="I767" s="228" t="n"/>
      <c r="J767" s="228" t="n"/>
      <c r="K767" s="19" t="n"/>
      <c r="L767" s="228" t="n"/>
      <c r="M767" s="228" t="n"/>
      <c r="N767" s="228" t="n"/>
      <c r="O767" s="228" t="n"/>
      <c r="P767" s="228" t="n"/>
      <c r="Q767" s="281" t="n"/>
      <c r="R767" s="281" t="n"/>
      <c r="S767" s="228" t="n"/>
      <c r="T767" s="228" t="n"/>
      <c r="U767" s="228" t="n"/>
      <c r="V767" s="19" t="n"/>
      <c r="W767" s="19" t="n"/>
      <c r="X767" s="228" t="n"/>
      <c r="Y767" s="228" t="n"/>
      <c r="Z767" s="281" t="n"/>
      <c r="AA767" s="18" t="n"/>
      <c r="AB767" s="18" t="n"/>
      <c r="AC767" s="228" t="n"/>
    </row>
    <row r="768">
      <c r="A768" s="18" t="n"/>
      <c r="B768" s="18" t="n"/>
      <c r="C768" s="228" t="n"/>
      <c r="D768" s="228" t="n"/>
      <c r="E768" s="228" t="n"/>
      <c r="F768" s="228" t="n"/>
      <c r="G768" s="228" t="n"/>
      <c r="H768" s="228" t="n"/>
      <c r="I768" s="228" t="n"/>
      <c r="J768" s="228" t="n"/>
      <c r="K768" s="19" t="n"/>
      <c r="L768" s="228" t="n"/>
      <c r="M768" s="228" t="n"/>
      <c r="N768" s="228" t="n"/>
      <c r="O768" s="228" t="n"/>
      <c r="P768" s="228" t="n"/>
      <c r="Q768" s="281" t="n"/>
      <c r="R768" s="281" t="n"/>
      <c r="S768" s="228" t="n"/>
      <c r="T768" s="228" t="n"/>
      <c r="U768" s="228" t="n"/>
      <c r="V768" s="19" t="n"/>
      <c r="W768" s="19" t="n"/>
      <c r="X768" s="228" t="n"/>
      <c r="Y768" s="228" t="n"/>
      <c r="Z768" s="281" t="n"/>
      <c r="AA768" s="18" t="n"/>
      <c r="AB768" s="18" t="n"/>
      <c r="AC768" s="228" t="n"/>
    </row>
    <row r="769">
      <c r="A769" s="18" t="n"/>
      <c r="B769" s="18" t="n"/>
      <c r="C769" s="228" t="n"/>
      <c r="D769" s="228" t="n"/>
      <c r="E769" s="228" t="n"/>
      <c r="F769" s="228" t="n"/>
      <c r="G769" s="228" t="n"/>
      <c r="H769" s="228" t="n"/>
      <c r="I769" s="228" t="n"/>
      <c r="J769" s="228" t="n"/>
      <c r="K769" s="19" t="n"/>
      <c r="L769" s="228" t="n"/>
      <c r="M769" s="228" t="n"/>
      <c r="N769" s="228" t="n"/>
      <c r="O769" s="228" t="n"/>
      <c r="P769" s="228" t="n"/>
      <c r="Q769" s="281" t="n"/>
      <c r="R769" s="281" t="n"/>
      <c r="S769" s="228" t="n"/>
      <c r="T769" s="228" t="n"/>
      <c r="U769" s="228" t="n"/>
      <c r="V769" s="19" t="n"/>
      <c r="W769" s="19" t="n"/>
      <c r="X769" s="228" t="n"/>
      <c r="Y769" s="228" t="n"/>
      <c r="Z769" s="281" t="n"/>
      <c r="AA769" s="18" t="n"/>
      <c r="AB769" s="18" t="n"/>
      <c r="AC769" s="228" t="n"/>
    </row>
    <row r="770">
      <c r="A770" s="18" t="n"/>
      <c r="B770" s="18" t="n"/>
      <c r="C770" s="228" t="n"/>
      <c r="D770" s="228" t="n"/>
      <c r="E770" s="228" t="n"/>
      <c r="F770" s="228" t="n"/>
      <c r="G770" s="228" t="n"/>
      <c r="H770" s="228" t="n"/>
      <c r="I770" s="228" t="n"/>
      <c r="J770" s="228" t="n"/>
      <c r="K770" s="19" t="n"/>
      <c r="L770" s="228" t="n"/>
      <c r="M770" s="228" t="n"/>
      <c r="N770" s="228" t="n"/>
      <c r="O770" s="228" t="n"/>
      <c r="P770" s="228" t="n"/>
      <c r="Q770" s="281" t="n"/>
      <c r="R770" s="281" t="n"/>
      <c r="S770" s="228" t="n"/>
      <c r="T770" s="228" t="n"/>
      <c r="U770" s="228" t="n"/>
      <c r="V770" s="19" t="n"/>
      <c r="W770" s="19" t="n"/>
      <c r="X770" s="228" t="n"/>
      <c r="Y770" s="228" t="n"/>
      <c r="Z770" s="281" t="n"/>
      <c r="AA770" s="18" t="n"/>
      <c r="AB770" s="18" t="n"/>
      <c r="AC770" s="228" t="n"/>
    </row>
    <row r="771">
      <c r="A771" s="18" t="n"/>
      <c r="B771" s="18" t="n"/>
      <c r="C771" s="228" t="n"/>
      <c r="D771" s="228" t="n"/>
      <c r="E771" s="228" t="n"/>
      <c r="F771" s="228" t="n"/>
      <c r="G771" s="228" t="n"/>
      <c r="H771" s="228" t="n"/>
      <c r="I771" s="228" t="n"/>
      <c r="J771" s="228" t="n"/>
      <c r="K771" s="19" t="n"/>
      <c r="L771" s="228" t="n"/>
      <c r="M771" s="228" t="n"/>
      <c r="N771" s="228" t="n"/>
      <c r="O771" s="228" t="n"/>
      <c r="P771" s="228" t="n"/>
      <c r="Q771" s="281" t="n"/>
      <c r="R771" s="281" t="n"/>
      <c r="S771" s="228" t="n"/>
      <c r="T771" s="228" t="n"/>
      <c r="U771" s="228" t="n"/>
      <c r="V771" s="19" t="n"/>
      <c r="W771" s="19" t="n"/>
      <c r="X771" s="228" t="n"/>
      <c r="Y771" s="228" t="n"/>
      <c r="Z771" s="281" t="n"/>
      <c r="AA771" s="18" t="n"/>
      <c r="AB771" s="18" t="n"/>
      <c r="AC771" s="228" t="n"/>
    </row>
    <row r="772">
      <c r="A772" s="18" t="n"/>
      <c r="B772" s="18" t="n"/>
      <c r="C772" s="228" t="n"/>
      <c r="D772" s="228" t="n"/>
      <c r="E772" s="228" t="n"/>
      <c r="F772" s="228" t="n"/>
      <c r="G772" s="228" t="n"/>
      <c r="H772" s="228" t="n"/>
      <c r="I772" s="228" t="n"/>
      <c r="J772" s="228" t="n"/>
      <c r="K772" s="19" t="n"/>
      <c r="L772" s="228" t="n"/>
      <c r="M772" s="228" t="n"/>
      <c r="N772" s="228" t="n"/>
      <c r="O772" s="228" t="n"/>
      <c r="P772" s="228" t="n"/>
      <c r="Q772" s="281" t="n"/>
      <c r="R772" s="281" t="n"/>
      <c r="S772" s="228" t="n"/>
      <c r="T772" s="228" t="n"/>
      <c r="U772" s="228" t="n"/>
      <c r="V772" s="19" t="n"/>
      <c r="W772" s="19" t="n"/>
      <c r="X772" s="228" t="n"/>
      <c r="Y772" s="228" t="n"/>
      <c r="Z772" s="281" t="n"/>
      <c r="AA772" s="18" t="n"/>
      <c r="AB772" s="18" t="n"/>
      <c r="AC772" s="228" t="n"/>
    </row>
    <row r="773">
      <c r="A773" s="18" t="n"/>
      <c r="B773" s="18" t="n"/>
      <c r="C773" s="228" t="n"/>
      <c r="D773" s="228" t="n"/>
      <c r="E773" s="228" t="n"/>
      <c r="F773" s="228" t="n"/>
      <c r="G773" s="228" t="n"/>
      <c r="H773" s="228" t="n"/>
      <c r="I773" s="228" t="n"/>
      <c r="J773" s="228" t="n"/>
      <c r="K773" s="19" t="n"/>
      <c r="L773" s="228" t="n"/>
      <c r="M773" s="228" t="n"/>
      <c r="N773" s="228" t="n"/>
      <c r="O773" s="228" t="n"/>
      <c r="P773" s="228" t="n"/>
      <c r="Q773" s="281" t="n"/>
      <c r="R773" s="281" t="n"/>
      <c r="S773" s="228" t="n"/>
      <c r="T773" s="228" t="n"/>
      <c r="U773" s="228" t="n"/>
      <c r="V773" s="19" t="n"/>
      <c r="W773" s="19" t="n"/>
      <c r="X773" s="228" t="n"/>
      <c r="Y773" s="228" t="n"/>
      <c r="Z773" s="281" t="n"/>
      <c r="AA773" s="18" t="n"/>
      <c r="AB773" s="18" t="n"/>
      <c r="AC773" s="228" t="n"/>
    </row>
    <row r="774">
      <c r="A774" s="18" t="n"/>
      <c r="B774" s="18" t="n"/>
      <c r="C774" s="228" t="n"/>
      <c r="D774" s="228" t="n"/>
      <c r="E774" s="228" t="n"/>
      <c r="F774" s="228" t="n"/>
      <c r="G774" s="228" t="n"/>
      <c r="H774" s="228" t="n"/>
      <c r="I774" s="228" t="n"/>
      <c r="J774" s="228" t="n"/>
      <c r="K774" s="19" t="n"/>
      <c r="L774" s="228" t="n"/>
      <c r="M774" s="228" t="n"/>
      <c r="N774" s="228" t="n"/>
      <c r="O774" s="228" t="n"/>
      <c r="P774" s="228" t="n"/>
      <c r="Q774" s="281" t="n"/>
      <c r="R774" s="281" t="n"/>
      <c r="S774" s="228" t="n"/>
      <c r="T774" s="228" t="n"/>
      <c r="U774" s="228" t="n"/>
      <c r="V774" s="19" t="n"/>
      <c r="W774" s="19" t="n"/>
      <c r="X774" s="228" t="n"/>
      <c r="Y774" s="228" t="n"/>
      <c r="Z774" s="281" t="n"/>
      <c r="AA774" s="18" t="n"/>
      <c r="AB774" s="18" t="n"/>
      <c r="AC774" s="228" t="n"/>
    </row>
    <row r="775">
      <c r="A775" s="18" t="n"/>
      <c r="B775" s="18" t="n"/>
      <c r="C775" s="228" t="n"/>
      <c r="D775" s="228" t="n"/>
      <c r="E775" s="228" t="n"/>
      <c r="F775" s="228" t="n"/>
      <c r="G775" s="228" t="n"/>
      <c r="H775" s="228" t="n"/>
      <c r="I775" s="228" t="n"/>
      <c r="J775" s="228" t="n"/>
      <c r="K775" s="19" t="n"/>
      <c r="L775" s="228" t="n"/>
      <c r="M775" s="228" t="n"/>
      <c r="N775" s="228" t="n"/>
      <c r="O775" s="228" t="n"/>
      <c r="P775" s="228" t="n"/>
      <c r="Q775" s="281" t="n"/>
      <c r="R775" s="281" t="n"/>
      <c r="S775" s="228" t="n"/>
      <c r="T775" s="228" t="n"/>
      <c r="U775" s="228" t="n"/>
      <c r="V775" s="19" t="n"/>
      <c r="W775" s="19" t="n"/>
      <c r="X775" s="228" t="n"/>
      <c r="Y775" s="228" t="n"/>
      <c r="Z775" s="281" t="n"/>
      <c r="AA775" s="18" t="n"/>
      <c r="AB775" s="18" t="n"/>
      <c r="AC775" s="228" t="n"/>
    </row>
    <row r="776">
      <c r="A776" s="18" t="n"/>
      <c r="B776" s="18" t="n"/>
      <c r="C776" s="228" t="n"/>
      <c r="D776" s="228" t="n"/>
      <c r="E776" s="228" t="n"/>
      <c r="F776" s="228" t="n"/>
      <c r="G776" s="228" t="n"/>
      <c r="H776" s="228" t="n"/>
      <c r="I776" s="228" t="n"/>
      <c r="J776" s="228" t="n"/>
      <c r="K776" s="19" t="n"/>
      <c r="L776" s="228" t="n"/>
      <c r="M776" s="228" t="n"/>
      <c r="N776" s="228" t="n"/>
      <c r="O776" s="228" t="n"/>
      <c r="P776" s="228" t="n"/>
      <c r="Q776" s="281" t="n"/>
      <c r="R776" s="281" t="n"/>
      <c r="S776" s="228" t="n"/>
      <c r="T776" s="228" t="n"/>
      <c r="U776" s="228" t="n"/>
      <c r="V776" s="19" t="n"/>
      <c r="W776" s="19" t="n"/>
      <c r="X776" s="228" t="n"/>
      <c r="Y776" s="228" t="n"/>
      <c r="Z776" s="281" t="n"/>
      <c r="AA776" s="18" t="n"/>
      <c r="AB776" s="18" t="n"/>
      <c r="AC776" s="228" t="n"/>
    </row>
    <row r="777">
      <c r="A777" s="18" t="n"/>
      <c r="B777" s="18" t="n"/>
      <c r="C777" s="228" t="n"/>
      <c r="D777" s="228" t="n"/>
      <c r="E777" s="228" t="n"/>
      <c r="F777" s="228" t="n"/>
      <c r="G777" s="228" t="n"/>
      <c r="H777" s="228" t="n"/>
      <c r="I777" s="228" t="n"/>
      <c r="J777" s="228" t="n"/>
      <c r="K777" s="19" t="n"/>
      <c r="L777" s="228" t="n"/>
      <c r="M777" s="228" t="n"/>
      <c r="N777" s="228" t="n"/>
      <c r="O777" s="228" t="n"/>
      <c r="P777" s="228" t="n"/>
      <c r="Q777" s="281" t="n"/>
      <c r="R777" s="281" t="n"/>
      <c r="S777" s="228" t="n"/>
      <c r="T777" s="228" t="n"/>
      <c r="U777" s="228" t="n"/>
      <c r="V777" s="19" t="n"/>
      <c r="W777" s="19" t="n"/>
      <c r="X777" s="228" t="n"/>
      <c r="Y777" s="228" t="n"/>
      <c r="Z777" s="281" t="n"/>
      <c r="AA777" s="18" t="n"/>
      <c r="AB777" s="18" t="n"/>
      <c r="AC777" s="228" t="n"/>
    </row>
    <row r="778">
      <c r="A778" s="18" t="n"/>
      <c r="B778" s="18" t="n"/>
      <c r="C778" s="228" t="n"/>
      <c r="D778" s="228" t="n"/>
      <c r="E778" s="228" t="n"/>
      <c r="F778" s="228" t="n"/>
      <c r="G778" s="228" t="n"/>
      <c r="H778" s="228" t="n"/>
      <c r="I778" s="228" t="n"/>
      <c r="J778" s="228" t="n"/>
      <c r="K778" s="19" t="n"/>
      <c r="L778" s="228" t="n"/>
      <c r="M778" s="228" t="n"/>
      <c r="N778" s="228" t="n"/>
      <c r="O778" s="228" t="n"/>
      <c r="P778" s="228" t="n"/>
      <c r="Q778" s="281" t="n"/>
      <c r="R778" s="281" t="n"/>
      <c r="S778" s="228" t="n"/>
      <c r="T778" s="228" t="n"/>
      <c r="U778" s="228" t="n"/>
      <c r="V778" s="19" t="n"/>
      <c r="W778" s="19" t="n"/>
      <c r="X778" s="228" t="n"/>
      <c r="Y778" s="228" t="n"/>
      <c r="Z778" s="281" t="n"/>
      <c r="AA778" s="18" t="n"/>
      <c r="AB778" s="18" t="n"/>
      <c r="AC778" s="228" t="n"/>
    </row>
    <row r="779">
      <c r="A779" s="18" t="n"/>
      <c r="B779" s="18" t="n"/>
      <c r="C779" s="228" t="n"/>
      <c r="D779" s="228" t="n"/>
      <c r="E779" s="228" t="n"/>
      <c r="F779" s="228" t="n"/>
      <c r="G779" s="228" t="n"/>
      <c r="H779" s="228" t="n"/>
      <c r="I779" s="228" t="n"/>
      <c r="J779" s="228" t="n"/>
      <c r="K779" s="19" t="n"/>
      <c r="L779" s="228" t="n"/>
      <c r="M779" s="228" t="n"/>
      <c r="N779" s="228" t="n"/>
      <c r="O779" s="228" t="n"/>
      <c r="P779" s="228" t="n"/>
      <c r="Q779" s="281" t="n"/>
      <c r="R779" s="281" t="n"/>
      <c r="S779" s="228" t="n"/>
      <c r="T779" s="228" t="n"/>
      <c r="U779" s="228" t="n"/>
      <c r="V779" s="19" t="n"/>
      <c r="W779" s="19" t="n"/>
      <c r="X779" s="228" t="n"/>
      <c r="Y779" s="228" t="n"/>
      <c r="Z779" s="281" t="n"/>
      <c r="AA779" s="18" t="n"/>
      <c r="AB779" s="18" t="n"/>
      <c r="AC779" s="228" t="n"/>
    </row>
    <row r="780">
      <c r="A780" s="18" t="n"/>
      <c r="B780" s="18" t="n"/>
      <c r="C780" s="228" t="n"/>
      <c r="D780" s="228" t="n"/>
      <c r="E780" s="228" t="n"/>
      <c r="F780" s="228" t="n"/>
      <c r="G780" s="228" t="n"/>
      <c r="H780" s="228" t="n"/>
      <c r="I780" s="228" t="n"/>
      <c r="J780" s="228" t="n"/>
      <c r="K780" s="19" t="n"/>
      <c r="L780" s="228" t="n"/>
      <c r="M780" s="228" t="n"/>
      <c r="N780" s="228" t="n"/>
      <c r="O780" s="228" t="n"/>
      <c r="P780" s="228" t="n"/>
      <c r="Q780" s="281" t="n"/>
      <c r="R780" s="281" t="n"/>
      <c r="S780" s="228" t="n"/>
      <c r="T780" s="228" t="n"/>
      <c r="U780" s="228" t="n"/>
      <c r="V780" s="19" t="n"/>
      <c r="W780" s="19" t="n"/>
      <c r="X780" s="228" t="n"/>
      <c r="Y780" s="228" t="n"/>
      <c r="Z780" s="281" t="n"/>
      <c r="AA780" s="18" t="n"/>
      <c r="AB780" s="18" t="n"/>
      <c r="AC780" s="228" t="n"/>
    </row>
    <row r="781">
      <c r="A781" s="18" t="n"/>
      <c r="B781" s="18" t="n"/>
      <c r="C781" s="228" t="n"/>
      <c r="D781" s="228" t="n"/>
      <c r="E781" s="228" t="n"/>
      <c r="F781" s="228" t="n"/>
      <c r="G781" s="228" t="n"/>
      <c r="H781" s="228" t="n"/>
      <c r="I781" s="228" t="n"/>
      <c r="J781" s="228" t="n"/>
      <c r="K781" s="19" t="n"/>
      <c r="L781" s="228" t="n"/>
      <c r="M781" s="228" t="n"/>
      <c r="N781" s="228" t="n"/>
      <c r="O781" s="228" t="n"/>
      <c r="P781" s="228" t="n"/>
      <c r="Q781" s="281" t="n"/>
      <c r="R781" s="281" t="n"/>
      <c r="S781" s="228" t="n"/>
      <c r="T781" s="228" t="n"/>
      <c r="U781" s="228" t="n"/>
      <c r="V781" s="19" t="n"/>
      <c r="W781" s="19" t="n"/>
      <c r="X781" s="228" t="n"/>
      <c r="Y781" s="228" t="n"/>
      <c r="Z781" s="281" t="n"/>
      <c r="AA781" s="18" t="n"/>
      <c r="AB781" s="18" t="n"/>
      <c r="AC781" s="228" t="n"/>
    </row>
    <row r="782">
      <c r="A782" s="18" t="n"/>
      <c r="B782" s="18" t="n"/>
      <c r="C782" s="228" t="n"/>
      <c r="D782" s="228" t="n"/>
      <c r="E782" s="228" t="n"/>
      <c r="F782" s="228" t="n"/>
      <c r="G782" s="228" t="n"/>
      <c r="H782" s="228" t="n"/>
      <c r="I782" s="228" t="n"/>
      <c r="J782" s="228" t="n"/>
      <c r="K782" s="19" t="n"/>
      <c r="L782" s="228" t="n"/>
      <c r="M782" s="228" t="n"/>
      <c r="N782" s="228" t="n"/>
      <c r="O782" s="228" t="n"/>
      <c r="P782" s="228" t="n"/>
      <c r="Q782" s="281" t="n"/>
      <c r="R782" s="281" t="n"/>
      <c r="S782" s="228" t="n"/>
      <c r="T782" s="228" t="n"/>
      <c r="U782" s="228" t="n"/>
      <c r="V782" s="19" t="n"/>
      <c r="W782" s="19" t="n"/>
      <c r="X782" s="228" t="n"/>
      <c r="Y782" s="228" t="n"/>
      <c r="Z782" s="281" t="n"/>
      <c r="AA782" s="18" t="n"/>
      <c r="AB782" s="18" t="n"/>
      <c r="AC782" s="228" t="n"/>
    </row>
    <row r="783">
      <c r="A783" s="18" t="n"/>
      <c r="B783" s="18" t="n"/>
      <c r="C783" s="228" t="n"/>
      <c r="D783" s="228" t="n"/>
      <c r="E783" s="228" t="n"/>
      <c r="F783" s="228" t="n"/>
      <c r="G783" s="228" t="n"/>
      <c r="H783" s="228" t="n"/>
      <c r="I783" s="228" t="n"/>
      <c r="J783" s="228" t="n"/>
      <c r="K783" s="19" t="n"/>
      <c r="L783" s="228" t="n"/>
      <c r="M783" s="228" t="n"/>
      <c r="N783" s="228" t="n"/>
      <c r="O783" s="228" t="n"/>
      <c r="P783" s="228" t="n"/>
      <c r="Q783" s="281" t="n"/>
      <c r="R783" s="281" t="n"/>
      <c r="S783" s="228" t="n"/>
      <c r="T783" s="228" t="n"/>
      <c r="U783" s="228" t="n"/>
      <c r="V783" s="19" t="n"/>
      <c r="W783" s="19" t="n"/>
      <c r="X783" s="228" t="n"/>
      <c r="Y783" s="228" t="n"/>
      <c r="Z783" s="281" t="n"/>
      <c r="AA783" s="18" t="n"/>
      <c r="AB783" s="18" t="n"/>
      <c r="AC783" s="228" t="n"/>
    </row>
    <row r="784">
      <c r="A784" s="18" t="n"/>
      <c r="B784" s="18" t="n"/>
      <c r="C784" s="228" t="n"/>
      <c r="D784" s="228" t="n"/>
      <c r="E784" s="228" t="n"/>
      <c r="F784" s="228" t="n"/>
      <c r="G784" s="228" t="n"/>
      <c r="H784" s="228" t="n"/>
      <c r="I784" s="228" t="n"/>
      <c r="J784" s="228" t="n"/>
      <c r="K784" s="19" t="n"/>
      <c r="L784" s="228" t="n"/>
      <c r="M784" s="228" t="n"/>
      <c r="N784" s="228" t="n"/>
      <c r="O784" s="228" t="n"/>
      <c r="P784" s="228" t="n"/>
      <c r="Q784" s="281" t="n"/>
      <c r="R784" s="281" t="n"/>
      <c r="S784" s="228" t="n"/>
      <c r="T784" s="228" t="n"/>
      <c r="U784" s="228" t="n"/>
      <c r="V784" s="19" t="n"/>
      <c r="W784" s="19" t="n"/>
      <c r="X784" s="228" t="n"/>
      <c r="Y784" s="228" t="n"/>
      <c r="Z784" s="281" t="n"/>
      <c r="AA784" s="18" t="n"/>
      <c r="AB784" s="18" t="n"/>
      <c r="AC784" s="228" t="n"/>
    </row>
    <row r="785">
      <c r="A785" s="18" t="n"/>
      <c r="B785" s="18" t="n"/>
      <c r="C785" s="228" t="n"/>
      <c r="D785" s="228" t="n"/>
      <c r="E785" s="228" t="n"/>
      <c r="F785" s="228" t="n"/>
      <c r="G785" s="228" t="n"/>
      <c r="H785" s="228" t="n"/>
      <c r="I785" s="228" t="n"/>
      <c r="J785" s="228" t="n"/>
      <c r="K785" s="19" t="n"/>
      <c r="L785" s="228" t="n"/>
      <c r="M785" s="228" t="n"/>
      <c r="N785" s="228" t="n"/>
      <c r="O785" s="228" t="n"/>
      <c r="P785" s="228" t="n"/>
      <c r="Q785" s="281" t="n"/>
      <c r="R785" s="281" t="n"/>
      <c r="S785" s="228" t="n"/>
      <c r="T785" s="228" t="n"/>
      <c r="U785" s="228" t="n"/>
      <c r="V785" s="19" t="n"/>
      <c r="W785" s="19" t="n"/>
      <c r="X785" s="228" t="n"/>
      <c r="Y785" s="228" t="n"/>
      <c r="Z785" s="281" t="n"/>
      <c r="AA785" s="18" t="n"/>
      <c r="AB785" s="18" t="n"/>
      <c r="AC785" s="228" t="n"/>
    </row>
    <row r="786">
      <c r="A786" s="18" t="n"/>
      <c r="B786" s="18" t="n"/>
      <c r="C786" s="228" t="n"/>
      <c r="D786" s="228" t="n"/>
      <c r="E786" s="228" t="n"/>
      <c r="F786" s="228" t="n"/>
      <c r="G786" s="228" t="n"/>
      <c r="H786" s="228" t="n"/>
      <c r="I786" s="228" t="n"/>
      <c r="J786" s="228" t="n"/>
      <c r="K786" s="19" t="n"/>
      <c r="L786" s="228" t="n"/>
      <c r="M786" s="228" t="n"/>
      <c r="N786" s="228" t="n"/>
      <c r="O786" s="228" t="n"/>
      <c r="P786" s="228" t="n"/>
      <c r="Q786" s="281" t="n"/>
      <c r="R786" s="281" t="n"/>
      <c r="S786" s="228" t="n"/>
      <c r="T786" s="228" t="n"/>
      <c r="U786" s="228" t="n"/>
      <c r="V786" s="19" t="n"/>
      <c r="W786" s="19" t="n"/>
      <c r="X786" s="228" t="n"/>
      <c r="Y786" s="228" t="n"/>
      <c r="Z786" s="281" t="n"/>
      <c r="AA786" s="18" t="n"/>
      <c r="AB786" s="18" t="n"/>
      <c r="AC786" s="228" t="n"/>
    </row>
    <row r="787">
      <c r="A787" s="18" t="n"/>
      <c r="B787" s="18" t="n"/>
      <c r="C787" s="228" t="n"/>
      <c r="D787" s="228" t="n"/>
      <c r="E787" s="228" t="n"/>
      <c r="F787" s="228" t="n"/>
      <c r="G787" s="228" t="n"/>
      <c r="H787" s="228" t="n"/>
      <c r="I787" s="228" t="n"/>
      <c r="J787" s="228" t="n"/>
      <c r="K787" s="19" t="n"/>
      <c r="L787" s="228" t="n"/>
      <c r="M787" s="228" t="n"/>
      <c r="N787" s="228" t="n"/>
      <c r="O787" s="228" t="n"/>
      <c r="P787" s="228" t="n"/>
      <c r="Q787" s="281" t="n"/>
      <c r="R787" s="281" t="n"/>
      <c r="S787" s="228" t="n"/>
      <c r="T787" s="228" t="n"/>
      <c r="U787" s="228" t="n"/>
      <c r="V787" s="19" t="n"/>
      <c r="W787" s="19" t="n"/>
      <c r="X787" s="228" t="n"/>
      <c r="Y787" s="228" t="n"/>
      <c r="Z787" s="281" t="n"/>
      <c r="AA787" s="18" t="n"/>
      <c r="AB787" s="18" t="n"/>
      <c r="AC787" s="228" t="n"/>
    </row>
    <row r="788">
      <c r="A788" s="18" t="n"/>
      <c r="B788" s="18" t="n"/>
      <c r="C788" s="228" t="n"/>
      <c r="D788" s="228" t="n"/>
      <c r="E788" s="228" t="n"/>
      <c r="F788" s="228" t="n"/>
      <c r="G788" s="228" t="n"/>
      <c r="H788" s="228" t="n"/>
      <c r="I788" s="228" t="n"/>
      <c r="J788" s="228" t="n"/>
      <c r="K788" s="19" t="n"/>
      <c r="L788" s="228" t="n"/>
      <c r="M788" s="228" t="n"/>
      <c r="N788" s="228" t="n"/>
      <c r="O788" s="228" t="n"/>
      <c r="P788" s="228" t="n"/>
      <c r="Q788" s="281" t="n"/>
      <c r="R788" s="281" t="n"/>
      <c r="S788" s="228" t="n"/>
      <c r="T788" s="228" t="n"/>
      <c r="U788" s="228" t="n"/>
      <c r="V788" s="19" t="n"/>
      <c r="W788" s="19" t="n"/>
      <c r="X788" s="228" t="n"/>
      <c r="Y788" s="228" t="n"/>
      <c r="Z788" s="281" t="n"/>
      <c r="AA788" s="18" t="n"/>
      <c r="AB788" s="18" t="n"/>
      <c r="AC788" s="228" t="n"/>
    </row>
    <row r="789">
      <c r="A789" s="18" t="n"/>
      <c r="B789" s="18" t="n"/>
      <c r="C789" s="228" t="n"/>
      <c r="D789" s="228" t="n"/>
      <c r="E789" s="228" t="n"/>
      <c r="F789" s="228" t="n"/>
      <c r="G789" s="228" t="n"/>
      <c r="H789" s="228" t="n"/>
      <c r="I789" s="228" t="n"/>
      <c r="J789" s="228" t="n"/>
      <c r="K789" s="19" t="n"/>
      <c r="L789" s="228" t="n"/>
      <c r="M789" s="228" t="n"/>
      <c r="N789" s="228" t="n"/>
      <c r="O789" s="228" t="n"/>
      <c r="P789" s="228" t="n"/>
      <c r="Q789" s="281" t="n"/>
      <c r="R789" s="281" t="n"/>
      <c r="S789" s="228" t="n"/>
      <c r="T789" s="228" t="n"/>
      <c r="U789" s="228" t="n"/>
      <c r="V789" s="19" t="n"/>
      <c r="W789" s="19" t="n"/>
      <c r="X789" s="228" t="n"/>
      <c r="Y789" s="228" t="n"/>
      <c r="Z789" s="281" t="n"/>
      <c r="AA789" s="18" t="n"/>
      <c r="AB789" s="18" t="n"/>
      <c r="AC789" s="228" t="n"/>
    </row>
    <row r="790">
      <c r="A790" s="18" t="n"/>
      <c r="B790" s="18" t="n"/>
      <c r="C790" s="228" t="n"/>
      <c r="D790" s="228" t="n"/>
      <c r="E790" s="228" t="n"/>
      <c r="F790" s="228" t="n"/>
      <c r="G790" s="228" t="n"/>
      <c r="H790" s="228" t="n"/>
      <c r="I790" s="228" t="n"/>
      <c r="J790" s="228" t="n"/>
      <c r="K790" s="19" t="n"/>
      <c r="L790" s="228" t="n"/>
      <c r="M790" s="228" t="n"/>
      <c r="N790" s="228" t="n"/>
      <c r="O790" s="228" t="n"/>
      <c r="P790" s="228" t="n"/>
      <c r="Q790" s="281" t="n"/>
      <c r="R790" s="281" t="n"/>
      <c r="S790" s="228" t="n"/>
      <c r="T790" s="228" t="n"/>
      <c r="U790" s="228" t="n"/>
      <c r="V790" s="19" t="n"/>
      <c r="W790" s="19" t="n"/>
      <c r="X790" s="228" t="n"/>
      <c r="Y790" s="228" t="n"/>
      <c r="Z790" s="281" t="n"/>
      <c r="AA790" s="18" t="n"/>
      <c r="AB790" s="18" t="n"/>
      <c r="AC790" s="228" t="n"/>
    </row>
    <row r="791">
      <c r="A791" s="18" t="n"/>
      <c r="B791" s="18" t="n"/>
      <c r="C791" s="228" t="n"/>
      <c r="D791" s="228" t="n"/>
      <c r="E791" s="228" t="n"/>
      <c r="F791" s="228" t="n"/>
      <c r="G791" s="228" t="n"/>
      <c r="H791" s="228" t="n"/>
      <c r="I791" s="228" t="n"/>
      <c r="J791" s="228" t="n"/>
      <c r="K791" s="19" t="n"/>
      <c r="L791" s="228" t="n"/>
      <c r="M791" s="228" t="n"/>
      <c r="N791" s="228" t="n"/>
      <c r="O791" s="228" t="n"/>
      <c r="P791" s="228" t="n"/>
      <c r="Q791" s="281" t="n"/>
      <c r="R791" s="281" t="n"/>
      <c r="S791" s="228" t="n"/>
      <c r="T791" s="228" t="n"/>
      <c r="U791" s="228" t="n"/>
      <c r="V791" s="19" t="n"/>
      <c r="W791" s="19" t="n"/>
      <c r="X791" s="228" t="n"/>
      <c r="Y791" s="228" t="n"/>
      <c r="Z791" s="281" t="n"/>
      <c r="AA791" s="18" t="n"/>
      <c r="AB791" s="18" t="n"/>
      <c r="AC791" s="228" t="n"/>
    </row>
    <row r="792">
      <c r="A792" s="18" t="n"/>
      <c r="B792" s="18" t="n"/>
      <c r="C792" s="228" t="n"/>
      <c r="D792" s="228" t="n"/>
      <c r="E792" s="228" t="n"/>
      <c r="F792" s="228" t="n"/>
      <c r="G792" s="228" t="n"/>
      <c r="H792" s="228" t="n"/>
      <c r="I792" s="228" t="n"/>
      <c r="J792" s="228" t="n"/>
      <c r="K792" s="19" t="n"/>
      <c r="L792" s="228" t="n"/>
      <c r="M792" s="228" t="n"/>
      <c r="N792" s="228" t="n"/>
      <c r="O792" s="228" t="n"/>
      <c r="P792" s="228" t="n"/>
      <c r="Q792" s="281" t="n"/>
      <c r="R792" s="281" t="n"/>
      <c r="S792" s="228" t="n"/>
      <c r="T792" s="228" t="n"/>
      <c r="U792" s="228" t="n"/>
      <c r="V792" s="19" t="n"/>
      <c r="W792" s="19" t="n"/>
      <c r="X792" s="228" t="n"/>
      <c r="Y792" s="228" t="n"/>
      <c r="Z792" s="281" t="n"/>
      <c r="AA792" s="18" t="n"/>
      <c r="AB792" s="18" t="n"/>
      <c r="AC792" s="228" t="n"/>
    </row>
    <row r="793">
      <c r="A793" s="18" t="n"/>
      <c r="B793" s="18" t="n"/>
      <c r="C793" s="228" t="n"/>
      <c r="D793" s="228" t="n"/>
      <c r="E793" s="228" t="n"/>
      <c r="F793" s="228" t="n"/>
      <c r="G793" s="228" t="n"/>
      <c r="H793" s="228" t="n"/>
      <c r="I793" s="228" t="n"/>
      <c r="J793" s="228" t="n"/>
      <c r="K793" s="19" t="n"/>
      <c r="L793" s="228" t="n"/>
      <c r="M793" s="228" t="n"/>
      <c r="N793" s="228" t="n"/>
      <c r="O793" s="228" t="n"/>
      <c r="P793" s="228" t="n"/>
      <c r="Q793" s="281" t="n"/>
      <c r="R793" s="281" t="n"/>
      <c r="S793" s="228" t="n"/>
      <c r="T793" s="228" t="n"/>
      <c r="U793" s="228" t="n"/>
      <c r="V793" s="19" t="n"/>
      <c r="W793" s="19" t="n"/>
      <c r="X793" s="228" t="n"/>
      <c r="Y793" s="228" t="n"/>
      <c r="Z793" s="281" t="n"/>
      <c r="AA793" s="18" t="n"/>
      <c r="AB793" s="18" t="n"/>
      <c r="AC793" s="228" t="n"/>
    </row>
    <row r="794">
      <c r="A794" s="18" t="n"/>
      <c r="B794" s="18" t="n"/>
      <c r="C794" s="228" t="n"/>
      <c r="D794" s="228" t="n"/>
      <c r="E794" s="228" t="n"/>
      <c r="F794" s="228" t="n"/>
      <c r="G794" s="228" t="n"/>
      <c r="H794" s="228" t="n"/>
      <c r="I794" s="228" t="n"/>
      <c r="J794" s="228" t="n"/>
      <c r="K794" s="19" t="n"/>
      <c r="L794" s="228" t="n"/>
      <c r="M794" s="228" t="n"/>
      <c r="N794" s="228" t="n"/>
      <c r="O794" s="228" t="n"/>
      <c r="P794" s="228" t="n"/>
      <c r="Q794" s="281" t="n"/>
      <c r="R794" s="281" t="n"/>
      <c r="S794" s="228" t="n"/>
      <c r="T794" s="228" t="n"/>
      <c r="U794" s="228" t="n"/>
      <c r="V794" s="19" t="n"/>
      <c r="W794" s="19" t="n"/>
      <c r="X794" s="228" t="n"/>
      <c r="Y794" s="228" t="n"/>
      <c r="Z794" s="281" t="n"/>
      <c r="AA794" s="18" t="n"/>
      <c r="AB794" s="18" t="n"/>
      <c r="AC794" s="228" t="n"/>
    </row>
    <row r="795">
      <c r="A795" s="18" t="n"/>
      <c r="B795" s="18" t="n"/>
      <c r="C795" s="228" t="n"/>
      <c r="D795" s="228" t="n"/>
      <c r="E795" s="228" t="n"/>
      <c r="F795" s="228" t="n"/>
      <c r="G795" s="228" t="n"/>
      <c r="H795" s="228" t="n"/>
      <c r="I795" s="228" t="n"/>
      <c r="J795" s="228" t="n"/>
      <c r="K795" s="19" t="n"/>
      <c r="L795" s="228" t="n"/>
      <c r="M795" s="228" t="n"/>
      <c r="N795" s="228" t="n"/>
      <c r="O795" s="228" t="n"/>
      <c r="P795" s="228" t="n"/>
      <c r="Q795" s="281" t="n"/>
      <c r="R795" s="281" t="n"/>
      <c r="S795" s="228" t="n"/>
      <c r="T795" s="228" t="n"/>
      <c r="U795" s="228" t="n"/>
      <c r="V795" s="19" t="n"/>
      <c r="W795" s="19" t="n"/>
      <c r="X795" s="228" t="n"/>
      <c r="Y795" s="228" t="n"/>
      <c r="Z795" s="281" t="n"/>
      <c r="AA795" s="18" t="n"/>
      <c r="AB795" s="18" t="n"/>
      <c r="AC795" s="228" t="n"/>
    </row>
    <row r="796">
      <c r="A796" s="18" t="n"/>
      <c r="B796" s="18" t="n"/>
      <c r="C796" s="228" t="n"/>
      <c r="D796" s="228" t="n"/>
      <c r="E796" s="228" t="n"/>
      <c r="F796" s="228" t="n"/>
      <c r="G796" s="228" t="n"/>
      <c r="H796" s="228" t="n"/>
      <c r="I796" s="228" t="n"/>
      <c r="J796" s="228" t="n"/>
      <c r="K796" s="19" t="n"/>
      <c r="L796" s="228" t="n"/>
      <c r="M796" s="228" t="n"/>
      <c r="N796" s="228" t="n"/>
      <c r="O796" s="228" t="n"/>
      <c r="P796" s="228" t="n"/>
      <c r="Q796" s="281" t="n"/>
      <c r="R796" s="281" t="n"/>
      <c r="S796" s="228" t="n"/>
      <c r="T796" s="228" t="n"/>
      <c r="U796" s="228" t="n"/>
      <c r="V796" s="19" t="n"/>
      <c r="W796" s="19" t="n"/>
      <c r="X796" s="228" t="n"/>
      <c r="Y796" s="228" t="n"/>
      <c r="Z796" s="281" t="n"/>
      <c r="AA796" s="18" t="n"/>
      <c r="AB796" s="18" t="n"/>
      <c r="AC796" s="228" t="n"/>
    </row>
    <row r="797">
      <c r="A797" s="18" t="n"/>
      <c r="B797" s="18" t="n"/>
      <c r="C797" s="228" t="n"/>
      <c r="D797" s="228" t="n"/>
      <c r="E797" s="228" t="n"/>
      <c r="F797" s="228" t="n"/>
      <c r="G797" s="228" t="n"/>
      <c r="H797" s="228" t="n"/>
      <c r="I797" s="228" t="n"/>
      <c r="J797" s="228" t="n"/>
      <c r="K797" s="19" t="n"/>
      <c r="L797" s="228" t="n"/>
      <c r="M797" s="228" t="n"/>
      <c r="N797" s="228" t="n"/>
      <c r="O797" s="228" t="n"/>
      <c r="P797" s="228" t="n"/>
      <c r="Q797" s="281" t="n"/>
      <c r="R797" s="281" t="n"/>
      <c r="S797" s="228" t="n"/>
      <c r="T797" s="228" t="n"/>
      <c r="U797" s="228" t="n"/>
      <c r="V797" s="19" t="n"/>
      <c r="W797" s="19" t="n"/>
      <c r="X797" s="228" t="n"/>
      <c r="Y797" s="228" t="n"/>
      <c r="Z797" s="281" t="n"/>
      <c r="AA797" s="18" t="n"/>
      <c r="AB797" s="18" t="n"/>
      <c r="AC797" s="228" t="n"/>
    </row>
    <row r="798">
      <c r="A798" s="18" t="n"/>
      <c r="B798" s="18" t="n"/>
      <c r="C798" s="228" t="n"/>
      <c r="D798" s="228" t="n"/>
      <c r="E798" s="228" t="n"/>
      <c r="F798" s="228" t="n"/>
      <c r="G798" s="228" t="n"/>
      <c r="H798" s="228" t="n"/>
      <c r="I798" s="228" t="n"/>
      <c r="J798" s="228" t="n"/>
      <c r="K798" s="19" t="n"/>
      <c r="L798" s="228" t="n"/>
      <c r="M798" s="228" t="n"/>
      <c r="N798" s="228" t="n"/>
      <c r="O798" s="228" t="n"/>
      <c r="P798" s="228" t="n"/>
      <c r="Q798" s="281" t="n"/>
      <c r="R798" s="281" t="n"/>
      <c r="S798" s="228" t="n"/>
      <c r="T798" s="228" t="n"/>
      <c r="U798" s="228" t="n"/>
      <c r="V798" s="19" t="n"/>
      <c r="W798" s="19" t="n"/>
      <c r="X798" s="228" t="n"/>
      <c r="Y798" s="228" t="n"/>
      <c r="Z798" s="281" t="n"/>
      <c r="AA798" s="18" t="n"/>
      <c r="AB798" s="18" t="n"/>
      <c r="AC798" s="228" t="n"/>
    </row>
    <row r="799">
      <c r="A799" s="18" t="n"/>
      <c r="B799" s="18" t="n"/>
      <c r="C799" s="228" t="n"/>
      <c r="D799" s="228" t="n"/>
      <c r="E799" s="228" t="n"/>
      <c r="F799" s="228" t="n"/>
      <c r="G799" s="228" t="n"/>
      <c r="H799" s="228" t="n"/>
      <c r="I799" s="228" t="n"/>
      <c r="J799" s="228" t="n"/>
      <c r="K799" s="19" t="n"/>
      <c r="L799" s="228" t="n"/>
      <c r="M799" s="228" t="n"/>
      <c r="N799" s="228" t="n"/>
      <c r="O799" s="228" t="n"/>
      <c r="P799" s="228" t="n"/>
      <c r="Q799" s="281" t="n"/>
      <c r="R799" s="281" t="n"/>
      <c r="S799" s="228" t="n"/>
      <c r="T799" s="228" t="n"/>
      <c r="U799" s="228" t="n"/>
      <c r="V799" s="19" t="n"/>
      <c r="W799" s="19" t="n"/>
      <c r="X799" s="228" t="n"/>
      <c r="Y799" s="228" t="n"/>
      <c r="Z799" s="281" t="n"/>
      <c r="AA799" s="18" t="n"/>
      <c r="AB799" s="18" t="n"/>
      <c r="AC799" s="228" t="n"/>
    </row>
    <row r="800">
      <c r="A800" s="18" t="n"/>
      <c r="B800" s="18" t="n"/>
      <c r="C800" s="228" t="n"/>
      <c r="D800" s="228" t="n"/>
      <c r="E800" s="228" t="n"/>
      <c r="F800" s="228" t="n"/>
      <c r="G800" s="228" t="n"/>
      <c r="H800" s="228" t="n"/>
      <c r="I800" s="228" t="n"/>
      <c r="J800" s="228" t="n"/>
      <c r="K800" s="19" t="n"/>
      <c r="L800" s="228" t="n"/>
      <c r="M800" s="228" t="n"/>
      <c r="N800" s="228" t="n"/>
      <c r="O800" s="228" t="n"/>
      <c r="P800" s="228" t="n"/>
      <c r="Q800" s="281" t="n"/>
      <c r="R800" s="281" t="n"/>
      <c r="S800" s="228" t="n"/>
      <c r="T800" s="228" t="n"/>
      <c r="U800" s="228" t="n"/>
      <c r="V800" s="19" t="n"/>
      <c r="W800" s="19" t="n"/>
      <c r="X800" s="228" t="n"/>
      <c r="Y800" s="228" t="n"/>
      <c r="Z800" s="281" t="n"/>
      <c r="AA800" s="18" t="n"/>
      <c r="AB800" s="18" t="n"/>
      <c r="AC800" s="228" t="n"/>
    </row>
    <row r="801">
      <c r="A801" s="18" t="n"/>
      <c r="B801" s="18" t="n"/>
      <c r="C801" s="228" t="n"/>
      <c r="D801" s="228" t="n"/>
      <c r="E801" s="228" t="n"/>
      <c r="F801" s="228" t="n"/>
      <c r="G801" s="228" t="n"/>
      <c r="H801" s="228" t="n"/>
      <c r="I801" s="228" t="n"/>
      <c r="J801" s="228" t="n"/>
      <c r="K801" s="19" t="n"/>
      <c r="L801" s="228" t="n"/>
      <c r="M801" s="228" t="n"/>
      <c r="N801" s="228" t="n"/>
      <c r="O801" s="228" t="n"/>
      <c r="P801" s="228" t="n"/>
      <c r="Q801" s="281" t="n"/>
      <c r="R801" s="281" t="n"/>
      <c r="S801" s="228" t="n"/>
      <c r="T801" s="228" t="n"/>
      <c r="U801" s="228" t="n"/>
      <c r="V801" s="19" t="n"/>
      <c r="W801" s="19" t="n"/>
      <c r="X801" s="228" t="n"/>
      <c r="Y801" s="228" t="n"/>
      <c r="Z801" s="281" t="n"/>
      <c r="AA801" s="18" t="n"/>
      <c r="AB801" s="18" t="n"/>
      <c r="AC801" s="228" t="n"/>
    </row>
    <row r="802">
      <c r="A802" s="18" t="n"/>
      <c r="B802" s="18" t="n"/>
      <c r="C802" s="228" t="n"/>
      <c r="D802" s="228" t="n"/>
      <c r="E802" s="228" t="n"/>
      <c r="F802" s="228" t="n"/>
      <c r="G802" s="228" t="n"/>
      <c r="H802" s="228" t="n"/>
      <c r="I802" s="228" t="n"/>
      <c r="J802" s="228" t="n"/>
      <c r="K802" s="19" t="n"/>
      <c r="L802" s="228" t="n"/>
      <c r="M802" s="228" t="n"/>
      <c r="N802" s="228" t="n"/>
      <c r="O802" s="228" t="n"/>
      <c r="P802" s="228" t="n"/>
      <c r="Q802" s="281" t="n"/>
      <c r="R802" s="281" t="n"/>
      <c r="S802" s="228" t="n"/>
      <c r="T802" s="228" t="n"/>
      <c r="U802" s="228" t="n"/>
      <c r="V802" s="19" t="n"/>
      <c r="W802" s="19" t="n"/>
      <c r="X802" s="228" t="n"/>
      <c r="Y802" s="228" t="n"/>
      <c r="Z802" s="281" t="n"/>
      <c r="AA802" s="18" t="n"/>
      <c r="AB802" s="18" t="n"/>
      <c r="AC802" s="228" t="n"/>
    </row>
    <row r="803">
      <c r="A803" s="18" t="n"/>
      <c r="B803" s="18" t="n"/>
      <c r="C803" s="228" t="n"/>
      <c r="D803" s="228" t="n"/>
      <c r="E803" s="228" t="n"/>
      <c r="F803" s="228" t="n"/>
      <c r="G803" s="228" t="n"/>
      <c r="H803" s="228" t="n"/>
      <c r="I803" s="228" t="n"/>
      <c r="J803" s="228" t="n"/>
      <c r="K803" s="19" t="n"/>
      <c r="L803" s="228" t="n"/>
      <c r="M803" s="228" t="n"/>
      <c r="N803" s="228" t="n"/>
      <c r="O803" s="228" t="n"/>
      <c r="P803" s="228" t="n"/>
      <c r="Q803" s="281" t="n"/>
      <c r="R803" s="281" t="n"/>
      <c r="S803" s="228" t="n"/>
      <c r="T803" s="228" t="n"/>
      <c r="U803" s="228" t="n"/>
      <c r="V803" s="19" t="n"/>
      <c r="W803" s="19" t="n"/>
      <c r="X803" s="228" t="n"/>
      <c r="Y803" s="228" t="n"/>
      <c r="Z803" s="281" t="n"/>
      <c r="AA803" s="18" t="n"/>
      <c r="AB803" s="18" t="n"/>
      <c r="AC803" s="228" t="n"/>
    </row>
    <row r="804">
      <c r="A804" s="18" t="n"/>
      <c r="B804" s="18" t="n"/>
      <c r="C804" s="228" t="n"/>
      <c r="D804" s="228" t="n"/>
      <c r="E804" s="228" t="n"/>
      <c r="F804" s="228" t="n"/>
      <c r="G804" s="228" t="n"/>
      <c r="H804" s="228" t="n"/>
      <c r="I804" s="228" t="n"/>
      <c r="J804" s="228" t="n"/>
      <c r="K804" s="19" t="n"/>
      <c r="L804" s="228" t="n"/>
      <c r="M804" s="228" t="n"/>
      <c r="N804" s="228" t="n"/>
      <c r="O804" s="228" t="n"/>
      <c r="P804" s="228" t="n"/>
      <c r="Q804" s="281" t="n"/>
      <c r="R804" s="281" t="n"/>
      <c r="S804" s="228" t="n"/>
      <c r="T804" s="228" t="n"/>
      <c r="U804" s="228" t="n"/>
      <c r="V804" s="19" t="n"/>
      <c r="W804" s="19" t="n"/>
      <c r="X804" s="228" t="n"/>
      <c r="Y804" s="228" t="n"/>
      <c r="Z804" s="281" t="n"/>
      <c r="AA804" s="18" t="n"/>
      <c r="AB804" s="18" t="n"/>
      <c r="AC804" s="228" t="n"/>
    </row>
    <row r="805">
      <c r="A805" s="18" t="n"/>
      <c r="B805" s="18" t="n"/>
      <c r="C805" s="228" t="n"/>
      <c r="D805" s="228" t="n"/>
      <c r="E805" s="228" t="n"/>
      <c r="F805" s="228" t="n"/>
      <c r="G805" s="228" t="n"/>
      <c r="H805" s="228" t="n"/>
      <c r="I805" s="228" t="n"/>
      <c r="J805" s="228" t="n"/>
      <c r="K805" s="19" t="n"/>
      <c r="L805" s="228" t="n"/>
      <c r="M805" s="228" t="n"/>
      <c r="N805" s="228" t="n"/>
      <c r="O805" s="228" t="n"/>
      <c r="P805" s="228" t="n"/>
      <c r="Q805" s="281" t="n"/>
      <c r="R805" s="281" t="n"/>
      <c r="S805" s="228" t="n"/>
      <c r="T805" s="228" t="n"/>
      <c r="U805" s="228" t="n"/>
      <c r="V805" s="19" t="n"/>
      <c r="W805" s="19" t="n"/>
      <c r="X805" s="228" t="n"/>
      <c r="Y805" s="228" t="n"/>
      <c r="Z805" s="281" t="n"/>
      <c r="AA805" s="18" t="n"/>
      <c r="AB805" s="18" t="n"/>
      <c r="AC805" s="228" t="n"/>
    </row>
    <row r="806">
      <c r="A806" s="18" t="n"/>
      <c r="B806" s="18" t="n"/>
      <c r="C806" s="228" t="n"/>
      <c r="D806" s="228" t="n"/>
      <c r="E806" s="228" t="n"/>
      <c r="F806" s="228" t="n"/>
      <c r="G806" s="228" t="n"/>
      <c r="H806" s="228" t="n"/>
      <c r="I806" s="228" t="n"/>
      <c r="J806" s="228" t="n"/>
      <c r="K806" s="19" t="n"/>
      <c r="L806" s="228" t="n"/>
      <c r="M806" s="228" t="n"/>
      <c r="N806" s="228" t="n"/>
      <c r="O806" s="228" t="n"/>
      <c r="P806" s="228" t="n"/>
      <c r="Q806" s="281" t="n"/>
      <c r="R806" s="281" t="n"/>
      <c r="S806" s="228" t="n"/>
      <c r="T806" s="228" t="n"/>
      <c r="U806" s="228" t="n"/>
      <c r="V806" s="19" t="n"/>
      <c r="W806" s="19" t="n"/>
      <c r="X806" s="228" t="n"/>
      <c r="Y806" s="228" t="n"/>
      <c r="Z806" s="281" t="n"/>
      <c r="AA806" s="18" t="n"/>
      <c r="AB806" s="18" t="n"/>
      <c r="AC806" s="228" t="n"/>
    </row>
    <row r="807">
      <c r="A807" s="18" t="n"/>
      <c r="B807" s="18" t="n"/>
      <c r="C807" s="228" t="n"/>
      <c r="D807" s="228" t="n"/>
      <c r="E807" s="228" t="n"/>
      <c r="F807" s="228" t="n"/>
      <c r="G807" s="228" t="n"/>
      <c r="H807" s="228" t="n"/>
      <c r="I807" s="228" t="n"/>
      <c r="J807" s="228" t="n"/>
      <c r="K807" s="19" t="n"/>
      <c r="L807" s="228" t="n"/>
      <c r="M807" s="228" t="n"/>
      <c r="N807" s="228" t="n"/>
      <c r="O807" s="228" t="n"/>
      <c r="P807" s="228" t="n"/>
      <c r="Q807" s="281" t="n"/>
      <c r="R807" s="281" t="n"/>
      <c r="S807" s="228" t="n"/>
      <c r="T807" s="228" t="n"/>
      <c r="U807" s="228" t="n"/>
      <c r="V807" s="19" t="n"/>
      <c r="W807" s="19" t="n"/>
      <c r="X807" s="228" t="n"/>
      <c r="Y807" s="228" t="n"/>
      <c r="Z807" s="281" t="n"/>
      <c r="AA807" s="18" t="n"/>
      <c r="AB807" s="18" t="n"/>
      <c r="AC807" s="228" t="n"/>
    </row>
    <row r="808">
      <c r="A808" s="18" t="n"/>
      <c r="B808" s="18" t="n"/>
      <c r="C808" s="228" t="n"/>
      <c r="D808" s="228" t="n"/>
      <c r="E808" s="228" t="n"/>
      <c r="F808" s="228" t="n"/>
      <c r="G808" s="228" t="n"/>
      <c r="H808" s="228" t="n"/>
      <c r="I808" s="228" t="n"/>
      <c r="J808" s="228" t="n"/>
      <c r="K808" s="19" t="n"/>
      <c r="L808" s="228" t="n"/>
      <c r="M808" s="228" t="n"/>
      <c r="N808" s="228" t="n"/>
      <c r="O808" s="228" t="n"/>
      <c r="P808" s="228" t="n"/>
      <c r="Q808" s="281" t="n"/>
      <c r="R808" s="281" t="n"/>
      <c r="S808" s="228" t="n"/>
      <c r="T808" s="228" t="n"/>
      <c r="U808" s="228" t="n"/>
      <c r="V808" s="19" t="n"/>
      <c r="W808" s="19" t="n"/>
      <c r="X808" s="228" t="n"/>
      <c r="Y808" s="228" t="n"/>
      <c r="Z808" s="281" t="n"/>
      <c r="AA808" s="18" t="n"/>
      <c r="AB808" s="18" t="n"/>
      <c r="AC808" s="228" t="n"/>
    </row>
    <row r="809">
      <c r="A809" s="18" t="n"/>
      <c r="B809" s="18" t="n"/>
      <c r="C809" s="228" t="n"/>
      <c r="D809" s="228" t="n"/>
      <c r="E809" s="228" t="n"/>
      <c r="F809" s="228" t="n"/>
      <c r="G809" s="228" t="n"/>
      <c r="H809" s="228" t="n"/>
      <c r="I809" s="228" t="n"/>
      <c r="J809" s="228" t="n"/>
      <c r="K809" s="19" t="n"/>
      <c r="L809" s="228" t="n"/>
      <c r="M809" s="228" t="n"/>
      <c r="N809" s="228" t="n"/>
      <c r="O809" s="228" t="n"/>
      <c r="P809" s="228" t="n"/>
      <c r="Q809" s="281" t="n"/>
      <c r="R809" s="281" t="n"/>
      <c r="S809" s="228" t="n"/>
      <c r="T809" s="228" t="n"/>
      <c r="U809" s="228" t="n"/>
      <c r="V809" s="19" t="n"/>
      <c r="W809" s="19" t="n"/>
      <c r="X809" s="228" t="n"/>
      <c r="Y809" s="228" t="n"/>
      <c r="Z809" s="281" t="n"/>
      <c r="AA809" s="18" t="n"/>
      <c r="AB809" s="18" t="n"/>
      <c r="AC809" s="228" t="n"/>
    </row>
    <row r="810">
      <c r="A810" s="18" t="n"/>
      <c r="B810" s="18" t="n"/>
      <c r="C810" s="228" t="n"/>
      <c r="D810" s="228" t="n"/>
      <c r="E810" s="228" t="n"/>
      <c r="F810" s="228" t="n"/>
      <c r="G810" s="228" t="n"/>
      <c r="H810" s="228" t="n"/>
      <c r="I810" s="228" t="n"/>
      <c r="J810" s="228" t="n"/>
      <c r="K810" s="19" t="n"/>
      <c r="L810" s="228" t="n"/>
      <c r="M810" s="228" t="n"/>
      <c r="N810" s="228" t="n"/>
      <c r="O810" s="228" t="n"/>
      <c r="P810" s="228" t="n"/>
      <c r="Q810" s="281" t="n"/>
      <c r="R810" s="281" t="n"/>
      <c r="S810" s="228" t="n"/>
      <c r="T810" s="228" t="n"/>
      <c r="U810" s="228" t="n"/>
      <c r="V810" s="19" t="n"/>
      <c r="W810" s="19" t="n"/>
      <c r="X810" s="228" t="n"/>
      <c r="Y810" s="228" t="n"/>
      <c r="Z810" s="281" t="n"/>
      <c r="AA810" s="18" t="n"/>
      <c r="AB810" s="18" t="n"/>
      <c r="AC810" s="228" t="n"/>
    </row>
    <row r="811">
      <c r="A811" s="18" t="n"/>
      <c r="B811" s="18" t="n"/>
      <c r="C811" s="228" t="n"/>
      <c r="D811" s="228" t="n"/>
      <c r="E811" s="228" t="n"/>
      <c r="F811" s="228" t="n"/>
      <c r="G811" s="228" t="n"/>
      <c r="H811" s="228" t="n"/>
      <c r="I811" s="228" t="n"/>
      <c r="J811" s="228" t="n"/>
      <c r="K811" s="19" t="n"/>
      <c r="L811" s="228" t="n"/>
      <c r="M811" s="228" t="n"/>
      <c r="N811" s="228" t="n"/>
      <c r="O811" s="228" t="n"/>
      <c r="P811" s="228" t="n"/>
      <c r="Q811" s="281" t="n"/>
      <c r="R811" s="281" t="n"/>
      <c r="S811" s="228" t="n"/>
      <c r="T811" s="228" t="n"/>
      <c r="U811" s="228" t="n"/>
      <c r="V811" s="19" t="n"/>
      <c r="W811" s="19" t="n"/>
      <c r="X811" s="228" t="n"/>
      <c r="Y811" s="228" t="n"/>
      <c r="Z811" s="281" t="n"/>
      <c r="AA811" s="18" t="n"/>
      <c r="AB811" s="18" t="n"/>
      <c r="AC811" s="228" t="n"/>
    </row>
    <row r="812">
      <c r="A812" s="18" t="n"/>
      <c r="B812" s="18" t="n"/>
      <c r="C812" s="228" t="n"/>
      <c r="D812" s="228" t="n"/>
      <c r="E812" s="228" t="n"/>
      <c r="F812" s="228" t="n"/>
      <c r="G812" s="228" t="n"/>
      <c r="H812" s="228" t="n"/>
      <c r="I812" s="228" t="n"/>
      <c r="J812" s="228" t="n"/>
      <c r="K812" s="19" t="n"/>
      <c r="L812" s="228" t="n"/>
      <c r="M812" s="228" t="n"/>
      <c r="N812" s="228" t="n"/>
      <c r="O812" s="228" t="n"/>
      <c r="P812" s="228" t="n"/>
      <c r="Q812" s="281" t="n"/>
      <c r="R812" s="281" t="n"/>
      <c r="S812" s="228" t="n"/>
      <c r="T812" s="228" t="n"/>
      <c r="U812" s="228" t="n"/>
      <c r="V812" s="19" t="n"/>
      <c r="W812" s="19" t="n"/>
      <c r="X812" s="228" t="n"/>
      <c r="Y812" s="228" t="n"/>
      <c r="Z812" s="281" t="n"/>
      <c r="AA812" s="18" t="n"/>
      <c r="AB812" s="18" t="n"/>
      <c r="AC812" s="228" t="n"/>
    </row>
    <row r="813">
      <c r="A813" s="18" t="n"/>
      <c r="B813" s="18" t="n"/>
      <c r="C813" s="228" t="n"/>
      <c r="D813" s="228" t="n"/>
      <c r="E813" s="228" t="n"/>
      <c r="F813" s="228" t="n"/>
      <c r="G813" s="228" t="n"/>
      <c r="H813" s="228" t="n"/>
      <c r="I813" s="228" t="n"/>
      <c r="J813" s="228" t="n"/>
      <c r="K813" s="19" t="n"/>
      <c r="L813" s="228" t="n"/>
      <c r="M813" s="228" t="n"/>
      <c r="N813" s="228" t="n"/>
      <c r="O813" s="228" t="n"/>
      <c r="P813" s="228" t="n"/>
      <c r="Q813" s="281" t="n"/>
      <c r="R813" s="281" t="n"/>
      <c r="S813" s="228" t="n"/>
      <c r="T813" s="228" t="n"/>
      <c r="U813" s="228" t="n"/>
      <c r="V813" s="19" t="n"/>
      <c r="W813" s="19" t="n"/>
      <c r="X813" s="228" t="n"/>
      <c r="Y813" s="228" t="n"/>
      <c r="Z813" s="281" t="n"/>
      <c r="AA813" s="18" t="n"/>
      <c r="AB813" s="18" t="n"/>
      <c r="AC813" s="228" t="n"/>
    </row>
    <row r="814">
      <c r="A814" s="18" t="n"/>
      <c r="B814" s="18" t="n"/>
      <c r="C814" s="228" t="n"/>
      <c r="D814" s="228" t="n"/>
      <c r="E814" s="228" t="n"/>
      <c r="F814" s="228" t="n"/>
      <c r="G814" s="228" t="n"/>
      <c r="H814" s="228" t="n"/>
      <c r="I814" s="228" t="n"/>
      <c r="J814" s="228" t="n"/>
      <c r="K814" s="19" t="n"/>
      <c r="L814" s="228" t="n"/>
      <c r="M814" s="228" t="n"/>
      <c r="N814" s="228" t="n"/>
      <c r="O814" s="228" t="n"/>
      <c r="P814" s="228" t="n"/>
      <c r="Q814" s="281" t="n"/>
      <c r="R814" s="281" t="n"/>
      <c r="S814" s="228" t="n"/>
      <c r="T814" s="228" t="n"/>
      <c r="U814" s="228" t="n"/>
      <c r="V814" s="19" t="n"/>
      <c r="W814" s="19" t="n"/>
      <c r="X814" s="228" t="n"/>
      <c r="Y814" s="228" t="n"/>
      <c r="Z814" s="281" t="n"/>
      <c r="AA814" s="18" t="n"/>
      <c r="AB814" s="18" t="n"/>
      <c r="AC814" s="228" t="n"/>
    </row>
    <row r="815">
      <c r="A815" s="18" t="n"/>
      <c r="B815" s="18" t="n"/>
      <c r="C815" s="228" t="n"/>
      <c r="D815" s="228" t="n"/>
      <c r="E815" s="228" t="n"/>
      <c r="F815" s="228" t="n"/>
      <c r="G815" s="228" t="n"/>
      <c r="H815" s="228" t="n"/>
      <c r="I815" s="228" t="n"/>
      <c r="J815" s="228" t="n"/>
      <c r="K815" s="19" t="n"/>
      <c r="L815" s="228" t="n"/>
      <c r="M815" s="228" t="n"/>
      <c r="N815" s="228" t="n"/>
      <c r="O815" s="228" t="n"/>
      <c r="P815" s="228" t="n"/>
      <c r="Q815" s="281" t="n"/>
      <c r="R815" s="281" t="n"/>
      <c r="S815" s="228" t="n"/>
      <c r="T815" s="228" t="n"/>
      <c r="U815" s="228" t="n"/>
      <c r="V815" s="19" t="n"/>
      <c r="W815" s="19" t="n"/>
      <c r="X815" s="228" t="n"/>
      <c r="Y815" s="228" t="n"/>
      <c r="Z815" s="281" t="n"/>
      <c r="AA815" s="18" t="n"/>
      <c r="AB815" s="18" t="n"/>
      <c r="AC815" s="228" t="n"/>
    </row>
    <row r="816">
      <c r="A816" s="18" t="n"/>
      <c r="B816" s="18" t="n"/>
      <c r="C816" s="228" t="n"/>
      <c r="D816" s="228" t="n"/>
      <c r="E816" s="228" t="n"/>
      <c r="F816" s="228" t="n"/>
      <c r="G816" s="228" t="n"/>
      <c r="H816" s="228" t="n"/>
      <c r="I816" s="228" t="n"/>
      <c r="J816" s="228" t="n"/>
      <c r="K816" s="19" t="n"/>
      <c r="L816" s="228" t="n"/>
      <c r="M816" s="228" t="n"/>
      <c r="N816" s="228" t="n"/>
      <c r="O816" s="228" t="n"/>
      <c r="P816" s="228" t="n"/>
      <c r="Q816" s="281" t="n"/>
      <c r="R816" s="281" t="n"/>
      <c r="S816" s="228" t="n"/>
      <c r="T816" s="228" t="n"/>
      <c r="U816" s="228" t="n"/>
      <c r="V816" s="19" t="n"/>
      <c r="W816" s="19" t="n"/>
      <c r="X816" s="228" t="n"/>
      <c r="Y816" s="228" t="n"/>
      <c r="Z816" s="281" t="n"/>
      <c r="AA816" s="18" t="n"/>
      <c r="AB816" s="18" t="n"/>
      <c r="AC816" s="228" t="n"/>
    </row>
    <row r="817">
      <c r="A817" s="18" t="n"/>
      <c r="B817" s="18" t="n"/>
      <c r="C817" s="228" t="n"/>
      <c r="D817" s="228" t="n"/>
      <c r="E817" s="228" t="n"/>
      <c r="F817" s="228" t="n"/>
      <c r="G817" s="228" t="n"/>
      <c r="H817" s="228" t="n"/>
      <c r="I817" s="228" t="n"/>
      <c r="J817" s="228" t="n"/>
      <c r="K817" s="19" t="n"/>
      <c r="L817" s="228" t="n"/>
      <c r="M817" s="228" t="n"/>
      <c r="N817" s="228" t="n"/>
      <c r="O817" s="228" t="n"/>
      <c r="P817" s="228" t="n"/>
      <c r="Q817" s="281" t="n"/>
      <c r="R817" s="281" t="n"/>
      <c r="S817" s="228" t="n"/>
      <c r="T817" s="228" t="n"/>
      <c r="U817" s="228" t="n"/>
      <c r="V817" s="19" t="n"/>
      <c r="W817" s="19" t="n"/>
      <c r="X817" s="228" t="n"/>
      <c r="Y817" s="228" t="n"/>
      <c r="Z817" s="281" t="n"/>
      <c r="AA817" s="18" t="n"/>
      <c r="AB817" s="18" t="n"/>
      <c r="AC817" s="228" t="n"/>
    </row>
    <row r="818">
      <c r="A818" s="18" t="n"/>
      <c r="B818" s="18" t="n"/>
      <c r="C818" s="228" t="n"/>
      <c r="D818" s="228" t="n"/>
      <c r="E818" s="228" t="n"/>
      <c r="F818" s="228" t="n"/>
      <c r="G818" s="228" t="n"/>
      <c r="H818" s="228" t="n"/>
      <c r="I818" s="228" t="n"/>
      <c r="J818" s="228" t="n"/>
      <c r="K818" s="19" t="n"/>
      <c r="L818" s="228" t="n"/>
      <c r="M818" s="228" t="n"/>
      <c r="N818" s="228" t="n"/>
      <c r="O818" s="228" t="n"/>
      <c r="P818" s="228" t="n"/>
      <c r="Q818" s="281" t="n"/>
      <c r="R818" s="281" t="n"/>
      <c r="S818" s="228" t="n"/>
      <c r="T818" s="228" t="n"/>
      <c r="U818" s="228" t="n"/>
      <c r="V818" s="19" t="n"/>
      <c r="W818" s="19" t="n"/>
      <c r="X818" s="228" t="n"/>
      <c r="Y818" s="228" t="n"/>
      <c r="Z818" s="281" t="n"/>
      <c r="AA818" s="18" t="n"/>
      <c r="AB818" s="18" t="n"/>
      <c r="AC818" s="228" t="n"/>
    </row>
    <row r="819">
      <c r="A819" s="18" t="n"/>
      <c r="B819" s="18" t="n"/>
      <c r="C819" s="228" t="n"/>
      <c r="D819" s="228" t="n"/>
      <c r="E819" s="228" t="n"/>
      <c r="F819" s="228" t="n"/>
      <c r="G819" s="228" t="n"/>
      <c r="H819" s="228" t="n"/>
      <c r="I819" s="228" t="n"/>
      <c r="J819" s="228" t="n"/>
      <c r="K819" s="19" t="n"/>
      <c r="L819" s="228" t="n"/>
      <c r="M819" s="228" t="n"/>
      <c r="N819" s="228" t="n"/>
      <c r="O819" s="228" t="n"/>
      <c r="P819" s="228" t="n"/>
      <c r="Q819" s="281" t="n"/>
      <c r="R819" s="281" t="n"/>
      <c r="S819" s="228" t="n"/>
      <c r="T819" s="228" t="n"/>
      <c r="U819" s="228" t="n"/>
      <c r="V819" s="19" t="n"/>
      <c r="W819" s="19" t="n"/>
      <c r="X819" s="228" t="n"/>
      <c r="Y819" s="228" t="n"/>
      <c r="Z819" s="281" t="n"/>
      <c r="AA819" s="18" t="n"/>
      <c r="AB819" s="18" t="n"/>
      <c r="AC819" s="228" t="n"/>
    </row>
    <row r="820">
      <c r="A820" s="18" t="n"/>
      <c r="B820" s="18" t="n"/>
      <c r="C820" s="228" t="n"/>
      <c r="D820" s="228" t="n"/>
      <c r="E820" s="228" t="n"/>
      <c r="F820" s="228" t="n"/>
      <c r="G820" s="228" t="n"/>
      <c r="H820" s="228" t="n"/>
      <c r="I820" s="228" t="n"/>
      <c r="J820" s="228" t="n"/>
      <c r="K820" s="19" t="n"/>
      <c r="L820" s="228" t="n"/>
      <c r="M820" s="228" t="n"/>
      <c r="N820" s="228" t="n"/>
      <c r="O820" s="228" t="n"/>
      <c r="P820" s="228" t="n"/>
      <c r="Q820" s="281" t="n"/>
      <c r="R820" s="281" t="n"/>
      <c r="S820" s="228" t="n"/>
      <c r="T820" s="228" t="n"/>
      <c r="U820" s="228" t="n"/>
      <c r="V820" s="19" t="n"/>
      <c r="W820" s="19" t="n"/>
      <c r="X820" s="228" t="n"/>
      <c r="Y820" s="228" t="n"/>
      <c r="Z820" s="281" t="n"/>
      <c r="AA820" s="18" t="n"/>
      <c r="AB820" s="18" t="n"/>
      <c r="AC820" s="228" t="n"/>
    </row>
    <row r="821">
      <c r="A821" s="18" t="n"/>
      <c r="B821" s="18" t="n"/>
      <c r="C821" s="228" t="n"/>
      <c r="D821" s="228" t="n"/>
      <c r="E821" s="228" t="n"/>
      <c r="F821" s="228" t="n"/>
      <c r="G821" s="228" t="n"/>
      <c r="H821" s="228" t="n"/>
      <c r="I821" s="228" t="n"/>
      <c r="J821" s="228" t="n"/>
      <c r="K821" s="19" t="n"/>
      <c r="L821" s="228" t="n"/>
      <c r="M821" s="228" t="n"/>
      <c r="N821" s="228" t="n"/>
      <c r="O821" s="228" t="n"/>
      <c r="P821" s="228" t="n"/>
      <c r="Q821" s="281" t="n"/>
      <c r="R821" s="281" t="n"/>
      <c r="S821" s="228" t="n"/>
      <c r="T821" s="228" t="n"/>
      <c r="U821" s="228" t="n"/>
      <c r="V821" s="19" t="n"/>
      <c r="W821" s="19" t="n"/>
      <c r="X821" s="228" t="n"/>
      <c r="Y821" s="228" t="n"/>
      <c r="Z821" s="281" t="n"/>
      <c r="AA821" s="18" t="n"/>
      <c r="AB821" s="18" t="n"/>
      <c r="AC821" s="228" t="n"/>
    </row>
    <row r="822">
      <c r="A822" s="18" t="n"/>
      <c r="B822" s="18" t="n"/>
      <c r="C822" s="228" t="n"/>
      <c r="D822" s="228" t="n"/>
      <c r="E822" s="228" t="n"/>
      <c r="F822" s="228" t="n"/>
      <c r="G822" s="228" t="n"/>
      <c r="H822" s="228" t="n"/>
      <c r="I822" s="228" t="n"/>
      <c r="J822" s="228" t="n"/>
      <c r="K822" s="19" t="n"/>
      <c r="L822" s="228" t="n"/>
      <c r="M822" s="228" t="n"/>
      <c r="N822" s="228" t="n"/>
      <c r="O822" s="228" t="n"/>
      <c r="P822" s="228" t="n"/>
      <c r="Q822" s="281" t="n"/>
      <c r="R822" s="281" t="n"/>
      <c r="S822" s="228" t="n"/>
      <c r="T822" s="228" t="n"/>
      <c r="U822" s="228" t="n"/>
      <c r="V822" s="19" t="n"/>
      <c r="W822" s="19" t="n"/>
      <c r="X822" s="228" t="n"/>
      <c r="Y822" s="228" t="n"/>
      <c r="Z822" s="281" t="n"/>
      <c r="AA822" s="18" t="n"/>
      <c r="AB822" s="18" t="n"/>
      <c r="AC822" s="228" t="n"/>
    </row>
    <row r="823">
      <c r="A823" s="18" t="n"/>
      <c r="B823" s="18" t="n"/>
      <c r="C823" s="228" t="n"/>
      <c r="D823" s="228" t="n"/>
      <c r="E823" s="228" t="n"/>
      <c r="F823" s="228" t="n"/>
      <c r="G823" s="228" t="n"/>
      <c r="H823" s="228" t="n"/>
      <c r="I823" s="228" t="n"/>
      <c r="J823" s="228" t="n"/>
      <c r="K823" s="19" t="n"/>
      <c r="L823" s="228" t="n"/>
      <c r="M823" s="228" t="n"/>
      <c r="N823" s="228" t="n"/>
      <c r="O823" s="228" t="n"/>
      <c r="P823" s="228" t="n"/>
      <c r="Q823" s="281" t="n"/>
      <c r="R823" s="281" t="n"/>
      <c r="S823" s="228" t="n"/>
      <c r="T823" s="228" t="n"/>
      <c r="U823" s="228" t="n"/>
      <c r="V823" s="19" t="n"/>
      <c r="W823" s="19" t="n"/>
      <c r="X823" s="228" t="n"/>
      <c r="Y823" s="228" t="n"/>
      <c r="Z823" s="281" t="n"/>
      <c r="AA823" s="18" t="n"/>
      <c r="AB823" s="18" t="n"/>
      <c r="AC823" s="228" t="n"/>
    </row>
    <row r="824">
      <c r="A824" s="18" t="n"/>
      <c r="B824" s="18" t="n"/>
      <c r="C824" s="228" t="n"/>
      <c r="D824" s="228" t="n"/>
      <c r="E824" s="228" t="n"/>
      <c r="F824" s="228" t="n"/>
      <c r="G824" s="228" t="n"/>
      <c r="H824" s="228" t="n"/>
      <c r="I824" s="228" t="n"/>
      <c r="J824" s="228" t="n"/>
      <c r="K824" s="19" t="n"/>
      <c r="L824" s="228" t="n"/>
      <c r="M824" s="228" t="n"/>
      <c r="N824" s="228" t="n"/>
      <c r="O824" s="228" t="n"/>
      <c r="P824" s="228" t="n"/>
      <c r="Q824" s="281" t="n"/>
      <c r="R824" s="281" t="n"/>
      <c r="S824" s="228" t="n"/>
      <c r="T824" s="228" t="n"/>
      <c r="U824" s="228" t="n"/>
      <c r="V824" s="19" t="n"/>
      <c r="W824" s="19" t="n"/>
      <c r="X824" s="228" t="n"/>
      <c r="Y824" s="228" t="n"/>
      <c r="Z824" s="281" t="n"/>
      <c r="AA824" s="18" t="n"/>
      <c r="AB824" s="18" t="n"/>
      <c r="AC824" s="228" t="n"/>
    </row>
    <row r="825">
      <c r="A825" s="18" t="n"/>
      <c r="B825" s="18" t="n"/>
      <c r="C825" s="228" t="n"/>
      <c r="D825" s="228" t="n"/>
      <c r="E825" s="228" t="n"/>
      <c r="F825" s="228" t="n"/>
      <c r="G825" s="228" t="n"/>
      <c r="H825" s="228" t="n"/>
      <c r="I825" s="228" t="n"/>
      <c r="J825" s="228" t="n"/>
      <c r="K825" s="19" t="n"/>
      <c r="L825" s="228" t="n"/>
      <c r="M825" s="228" t="n"/>
      <c r="N825" s="228" t="n"/>
      <c r="O825" s="228" t="n"/>
      <c r="P825" s="228" t="n"/>
      <c r="Q825" s="281" t="n"/>
      <c r="R825" s="281" t="n"/>
      <c r="S825" s="228" t="n"/>
      <c r="T825" s="228" t="n"/>
      <c r="U825" s="228" t="n"/>
      <c r="V825" s="19" t="n"/>
      <c r="W825" s="19" t="n"/>
      <c r="X825" s="228" t="n"/>
      <c r="Y825" s="228" t="n"/>
      <c r="Z825" s="281" t="n"/>
      <c r="AA825" s="18" t="n"/>
      <c r="AB825" s="18" t="n"/>
      <c r="AC825" s="228" t="n"/>
    </row>
    <row r="826">
      <c r="A826" s="18" t="n"/>
      <c r="B826" s="18" t="n"/>
      <c r="C826" s="228" t="n"/>
      <c r="D826" s="228" t="n"/>
      <c r="E826" s="228" t="n"/>
      <c r="F826" s="228" t="n"/>
      <c r="G826" s="228" t="n"/>
      <c r="H826" s="228" t="n"/>
      <c r="I826" s="228" t="n"/>
      <c r="J826" s="228" t="n"/>
      <c r="K826" s="19" t="n"/>
      <c r="L826" s="228" t="n"/>
      <c r="M826" s="228" t="n"/>
      <c r="N826" s="228" t="n"/>
      <c r="O826" s="228" t="n"/>
      <c r="P826" s="228" t="n"/>
      <c r="Q826" s="281" t="n"/>
      <c r="R826" s="281" t="n"/>
      <c r="S826" s="228" t="n"/>
      <c r="T826" s="228" t="n"/>
      <c r="U826" s="228" t="n"/>
      <c r="V826" s="19" t="n"/>
      <c r="W826" s="19" t="n"/>
      <c r="X826" s="228" t="n"/>
      <c r="Y826" s="228" t="n"/>
      <c r="Z826" s="281" t="n"/>
      <c r="AA826" s="18" t="n"/>
      <c r="AB826" s="18" t="n"/>
      <c r="AC826" s="228" t="n"/>
    </row>
    <row r="827">
      <c r="A827" s="18" t="n"/>
      <c r="B827" s="18" t="n"/>
      <c r="C827" s="228" t="n"/>
      <c r="D827" s="228" t="n"/>
      <c r="E827" s="228" t="n"/>
      <c r="F827" s="228" t="n"/>
      <c r="G827" s="228" t="n"/>
      <c r="H827" s="228" t="n"/>
      <c r="I827" s="228" t="n"/>
      <c r="J827" s="228" t="n"/>
      <c r="K827" s="19" t="n"/>
      <c r="L827" s="228" t="n"/>
      <c r="M827" s="228" t="n"/>
      <c r="N827" s="228" t="n"/>
      <c r="O827" s="228" t="n"/>
      <c r="P827" s="228" t="n"/>
      <c r="Q827" s="281" t="n"/>
      <c r="R827" s="281" t="n"/>
      <c r="S827" s="228" t="n"/>
      <c r="T827" s="228" t="n"/>
      <c r="U827" s="228" t="n"/>
      <c r="V827" s="19" t="n"/>
      <c r="W827" s="19" t="n"/>
      <c r="X827" s="228" t="n"/>
      <c r="Y827" s="228" t="n"/>
      <c r="Z827" s="281" t="n"/>
      <c r="AA827" s="18" t="n"/>
      <c r="AB827" s="18" t="n"/>
      <c r="AC827" s="228" t="n"/>
    </row>
    <row r="828">
      <c r="A828" s="18" t="n"/>
      <c r="B828" s="18" t="n"/>
      <c r="C828" s="228" t="n"/>
      <c r="D828" s="228" t="n"/>
      <c r="E828" s="228" t="n"/>
      <c r="F828" s="228" t="n"/>
      <c r="G828" s="228" t="n"/>
      <c r="H828" s="228" t="n"/>
      <c r="I828" s="228" t="n"/>
      <c r="J828" s="228" t="n"/>
      <c r="K828" s="19" t="n"/>
      <c r="L828" s="228" t="n"/>
      <c r="M828" s="228" t="n"/>
      <c r="N828" s="228" t="n"/>
      <c r="O828" s="228" t="n"/>
      <c r="P828" s="228" t="n"/>
      <c r="Q828" s="281" t="n"/>
      <c r="R828" s="281" t="n"/>
      <c r="S828" s="228" t="n"/>
      <c r="T828" s="228" t="n"/>
      <c r="U828" s="228" t="n"/>
      <c r="V828" s="19" t="n"/>
      <c r="W828" s="19" t="n"/>
      <c r="X828" s="228" t="n"/>
      <c r="Y828" s="228" t="n"/>
      <c r="Z828" s="281" t="n"/>
      <c r="AA828" s="18" t="n"/>
      <c r="AB828" s="18" t="n"/>
      <c r="AC828" s="228" t="n"/>
    </row>
    <row r="829">
      <c r="A829" s="18" t="n"/>
      <c r="B829" s="18" t="n"/>
      <c r="C829" s="228" t="n"/>
      <c r="D829" s="228" t="n"/>
      <c r="E829" s="228" t="n"/>
      <c r="F829" s="228" t="n"/>
      <c r="G829" s="228" t="n"/>
      <c r="H829" s="228" t="n"/>
      <c r="I829" s="228" t="n"/>
      <c r="J829" s="228" t="n"/>
      <c r="K829" s="19" t="n"/>
      <c r="L829" s="228" t="n"/>
      <c r="M829" s="228" t="n"/>
      <c r="N829" s="228" t="n"/>
      <c r="O829" s="228" t="n"/>
      <c r="P829" s="228" t="n"/>
      <c r="Q829" s="281" t="n"/>
      <c r="R829" s="281" t="n"/>
      <c r="S829" s="228" t="n"/>
      <c r="T829" s="228" t="n"/>
      <c r="U829" s="228" t="n"/>
      <c r="V829" s="19" t="n"/>
      <c r="W829" s="19" t="n"/>
      <c r="X829" s="228" t="n"/>
      <c r="Y829" s="228" t="n"/>
      <c r="Z829" s="281" t="n"/>
      <c r="AA829" s="18" t="n"/>
      <c r="AB829" s="18" t="n"/>
      <c r="AC829" s="228" t="n"/>
    </row>
    <row r="830">
      <c r="A830" s="18" t="n"/>
      <c r="B830" s="18" t="n"/>
      <c r="C830" s="228" t="n"/>
      <c r="D830" s="228" t="n"/>
      <c r="E830" s="228" t="n"/>
      <c r="F830" s="228" t="n"/>
      <c r="G830" s="228" t="n"/>
      <c r="H830" s="228" t="n"/>
      <c r="I830" s="228" t="n"/>
      <c r="J830" s="228" t="n"/>
      <c r="K830" s="19" t="n"/>
      <c r="L830" s="228" t="n"/>
      <c r="M830" s="228" t="n"/>
      <c r="N830" s="228" t="n"/>
      <c r="O830" s="228" t="n"/>
      <c r="P830" s="228" t="n"/>
      <c r="Q830" s="281" t="n"/>
      <c r="R830" s="281" t="n"/>
      <c r="S830" s="228" t="n"/>
      <c r="T830" s="228" t="n"/>
      <c r="U830" s="228" t="n"/>
      <c r="V830" s="19" t="n"/>
      <c r="W830" s="19" t="n"/>
      <c r="X830" s="228" t="n"/>
      <c r="Y830" s="228" t="n"/>
      <c r="Z830" s="281" t="n"/>
      <c r="AA830" s="18" t="n"/>
      <c r="AB830" s="18" t="n"/>
      <c r="AC830" s="228" t="n"/>
    </row>
    <row r="831">
      <c r="A831" s="18" t="n"/>
      <c r="B831" s="18" t="n"/>
      <c r="C831" s="228" t="n"/>
      <c r="D831" s="228" t="n"/>
      <c r="E831" s="228" t="n"/>
      <c r="F831" s="228" t="n"/>
      <c r="G831" s="228" t="n"/>
      <c r="H831" s="228" t="n"/>
      <c r="I831" s="228" t="n"/>
      <c r="J831" s="228" t="n"/>
      <c r="K831" s="19" t="n"/>
      <c r="L831" s="228" t="n"/>
      <c r="M831" s="228" t="n"/>
      <c r="N831" s="228" t="n"/>
      <c r="O831" s="228" t="n"/>
      <c r="P831" s="228" t="n"/>
      <c r="Q831" s="281" t="n"/>
      <c r="R831" s="281" t="n"/>
      <c r="S831" s="228" t="n"/>
      <c r="T831" s="228" t="n"/>
      <c r="U831" s="228" t="n"/>
      <c r="V831" s="19" t="n"/>
      <c r="W831" s="19" t="n"/>
      <c r="X831" s="228" t="n"/>
      <c r="Y831" s="228" t="n"/>
      <c r="Z831" s="281" t="n"/>
      <c r="AA831" s="18" t="n"/>
      <c r="AB831" s="18" t="n"/>
      <c r="AC831" s="228" t="n"/>
    </row>
    <row r="832">
      <c r="A832" s="18" t="n"/>
      <c r="B832" s="18" t="n"/>
      <c r="C832" s="228" t="n"/>
      <c r="D832" s="228" t="n"/>
      <c r="E832" s="228" t="n"/>
      <c r="F832" s="228" t="n"/>
      <c r="G832" s="228" t="n"/>
      <c r="H832" s="228" t="n"/>
      <c r="I832" s="228" t="n"/>
      <c r="J832" s="228" t="n"/>
      <c r="K832" s="19" t="n"/>
      <c r="L832" s="228" t="n"/>
      <c r="M832" s="228" t="n"/>
      <c r="N832" s="228" t="n"/>
      <c r="O832" s="228" t="n"/>
      <c r="P832" s="228" t="n"/>
      <c r="Q832" s="281" t="n"/>
      <c r="R832" s="281" t="n"/>
      <c r="S832" s="228" t="n"/>
      <c r="T832" s="228" t="n"/>
      <c r="U832" s="228" t="n"/>
      <c r="V832" s="19" t="n"/>
      <c r="W832" s="19" t="n"/>
      <c r="X832" s="228" t="n"/>
      <c r="Y832" s="228" t="n"/>
      <c r="Z832" s="281" t="n"/>
      <c r="AA832" s="18" t="n"/>
      <c r="AB832" s="18" t="n"/>
      <c r="AC832" s="228" t="n"/>
    </row>
    <row r="833">
      <c r="A833" s="18" t="n"/>
      <c r="B833" s="18" t="n"/>
      <c r="C833" s="228" t="n"/>
      <c r="D833" s="228" t="n"/>
      <c r="E833" s="228" t="n"/>
      <c r="F833" s="228" t="n"/>
      <c r="G833" s="228" t="n"/>
      <c r="H833" s="228" t="n"/>
      <c r="I833" s="228" t="n"/>
      <c r="J833" s="228" t="n"/>
      <c r="K833" s="19" t="n"/>
      <c r="L833" s="228" t="n"/>
      <c r="M833" s="228" t="n"/>
      <c r="N833" s="228" t="n"/>
      <c r="O833" s="228" t="n"/>
      <c r="P833" s="228" t="n"/>
      <c r="Q833" s="281" t="n"/>
      <c r="R833" s="281" t="n"/>
      <c r="S833" s="228" t="n"/>
      <c r="T833" s="228" t="n"/>
      <c r="U833" s="228" t="n"/>
      <c r="V833" s="19" t="n"/>
      <c r="W833" s="19" t="n"/>
      <c r="X833" s="228" t="n"/>
      <c r="Y833" s="228" t="n"/>
      <c r="Z833" s="281" t="n"/>
      <c r="AA833" s="18" t="n"/>
      <c r="AB833" s="18" t="n"/>
      <c r="AC833" s="228" t="n"/>
    </row>
    <row r="834">
      <c r="A834" s="18" t="n"/>
      <c r="B834" s="18" t="n"/>
      <c r="C834" s="228" t="n"/>
      <c r="D834" s="228" t="n"/>
      <c r="E834" s="228" t="n"/>
      <c r="F834" s="228" t="n"/>
      <c r="G834" s="228" t="n"/>
      <c r="H834" s="228" t="n"/>
      <c r="I834" s="228" t="n"/>
      <c r="J834" s="228" t="n"/>
      <c r="K834" s="19" t="n"/>
      <c r="L834" s="228" t="n"/>
      <c r="M834" s="228" t="n"/>
      <c r="N834" s="228" t="n"/>
      <c r="O834" s="228" t="n"/>
      <c r="P834" s="228" t="n"/>
      <c r="Q834" s="281" t="n"/>
      <c r="R834" s="281" t="n"/>
      <c r="S834" s="228" t="n"/>
      <c r="T834" s="228" t="n"/>
      <c r="U834" s="228" t="n"/>
      <c r="V834" s="19" t="n"/>
      <c r="W834" s="19" t="n"/>
      <c r="X834" s="228" t="n"/>
      <c r="Y834" s="228" t="n"/>
      <c r="Z834" s="281" t="n"/>
      <c r="AA834" s="18" t="n"/>
      <c r="AB834" s="18" t="n"/>
      <c r="AC834" s="228" t="n"/>
    </row>
    <row r="835">
      <c r="A835" s="18" t="n"/>
      <c r="B835" s="18" t="n"/>
      <c r="C835" s="228" t="n"/>
      <c r="D835" s="228" t="n"/>
      <c r="E835" s="228" t="n"/>
      <c r="F835" s="228" t="n"/>
      <c r="G835" s="228" t="n"/>
      <c r="H835" s="228" t="n"/>
      <c r="I835" s="228" t="n"/>
      <c r="J835" s="228" t="n"/>
      <c r="K835" s="19" t="n"/>
      <c r="L835" s="228" t="n"/>
      <c r="M835" s="228" t="n"/>
      <c r="N835" s="228" t="n"/>
      <c r="O835" s="228" t="n"/>
      <c r="P835" s="228" t="n"/>
      <c r="Q835" s="281" t="n"/>
      <c r="R835" s="281" t="n"/>
      <c r="S835" s="228" t="n"/>
      <c r="T835" s="228" t="n"/>
      <c r="U835" s="228" t="n"/>
      <c r="V835" s="19" t="n"/>
      <c r="W835" s="19" t="n"/>
      <c r="X835" s="228" t="n"/>
      <c r="Y835" s="228" t="n"/>
      <c r="Z835" s="281" t="n"/>
      <c r="AA835" s="18" t="n"/>
      <c r="AB835" s="18" t="n"/>
      <c r="AC835" s="228" t="n"/>
    </row>
    <row r="836">
      <c r="A836" s="18" t="n"/>
      <c r="B836" s="18" t="n"/>
      <c r="C836" s="228" t="n"/>
      <c r="D836" s="228" t="n"/>
      <c r="E836" s="228" t="n"/>
      <c r="F836" s="228" t="n"/>
      <c r="G836" s="228" t="n"/>
      <c r="H836" s="228" t="n"/>
      <c r="I836" s="228" t="n"/>
      <c r="J836" s="228" t="n"/>
      <c r="K836" s="19" t="n"/>
      <c r="L836" s="228" t="n"/>
      <c r="M836" s="228" t="n"/>
      <c r="N836" s="228" t="n"/>
      <c r="O836" s="228" t="n"/>
      <c r="P836" s="228" t="n"/>
      <c r="Q836" s="281" t="n"/>
      <c r="R836" s="281" t="n"/>
      <c r="S836" s="228" t="n"/>
      <c r="T836" s="228" t="n"/>
      <c r="U836" s="228" t="n"/>
      <c r="V836" s="19" t="n"/>
      <c r="W836" s="19" t="n"/>
      <c r="X836" s="228" t="n"/>
      <c r="Y836" s="228" t="n"/>
      <c r="Z836" s="281" t="n"/>
      <c r="AA836" s="18" t="n"/>
      <c r="AB836" s="18" t="n"/>
      <c r="AC836" s="228" t="n"/>
    </row>
    <row r="837">
      <c r="A837" s="18" t="n"/>
      <c r="B837" s="18" t="n"/>
      <c r="C837" s="228" t="n"/>
      <c r="D837" s="228" t="n"/>
      <c r="E837" s="228" t="n"/>
      <c r="F837" s="228" t="n"/>
      <c r="G837" s="228" t="n"/>
      <c r="H837" s="228" t="n"/>
      <c r="I837" s="228" t="n"/>
      <c r="J837" s="228" t="n"/>
      <c r="K837" s="19" t="n"/>
      <c r="L837" s="228" t="n"/>
      <c r="M837" s="228" t="n"/>
      <c r="N837" s="228" t="n"/>
      <c r="O837" s="228" t="n"/>
      <c r="P837" s="228" t="n"/>
      <c r="Q837" s="281" t="n"/>
      <c r="R837" s="281" t="n"/>
      <c r="S837" s="228" t="n"/>
      <c r="T837" s="228" t="n"/>
      <c r="U837" s="228" t="n"/>
      <c r="V837" s="19" t="n"/>
      <c r="W837" s="19" t="n"/>
      <c r="X837" s="228" t="n"/>
      <c r="Y837" s="228" t="n"/>
      <c r="Z837" s="281" t="n"/>
      <c r="AA837" s="18" t="n"/>
      <c r="AB837" s="18" t="n"/>
      <c r="AC837" s="228" t="n"/>
    </row>
    <row r="838">
      <c r="A838" s="18" t="n"/>
      <c r="B838" s="18" t="n"/>
      <c r="C838" s="228" t="n"/>
      <c r="D838" s="228" t="n"/>
      <c r="E838" s="228" t="n"/>
      <c r="F838" s="228" t="n"/>
      <c r="G838" s="228" t="n"/>
      <c r="H838" s="228" t="n"/>
      <c r="I838" s="228" t="n"/>
      <c r="J838" s="228" t="n"/>
      <c r="K838" s="19" t="n"/>
      <c r="L838" s="228" t="n"/>
      <c r="M838" s="228" t="n"/>
      <c r="N838" s="228" t="n"/>
      <c r="O838" s="228" t="n"/>
      <c r="P838" s="228" t="n"/>
      <c r="Q838" s="281" t="n"/>
      <c r="R838" s="281" t="n"/>
      <c r="S838" s="228" t="n"/>
      <c r="T838" s="228" t="n"/>
      <c r="U838" s="228" t="n"/>
      <c r="V838" s="19" t="n"/>
      <c r="W838" s="19" t="n"/>
      <c r="X838" s="228" t="n"/>
      <c r="Y838" s="228" t="n"/>
      <c r="Z838" s="281" t="n"/>
      <c r="AA838" s="18" t="n"/>
      <c r="AB838" s="18" t="n"/>
      <c r="AC838" s="228" t="n"/>
    </row>
    <row r="839">
      <c r="A839" s="18" t="n"/>
      <c r="B839" s="18" t="n"/>
      <c r="C839" s="228" t="n"/>
      <c r="D839" s="228" t="n"/>
      <c r="E839" s="228" t="n"/>
      <c r="F839" s="228" t="n"/>
      <c r="G839" s="228" t="n"/>
      <c r="H839" s="228" t="n"/>
      <c r="I839" s="228" t="n"/>
      <c r="J839" s="228" t="n"/>
      <c r="K839" s="19" t="n"/>
      <c r="L839" s="228" t="n"/>
      <c r="M839" s="228" t="n"/>
      <c r="N839" s="228" t="n"/>
      <c r="O839" s="228" t="n"/>
      <c r="P839" s="228" t="n"/>
      <c r="Q839" s="281" t="n"/>
      <c r="R839" s="281" t="n"/>
      <c r="S839" s="228" t="n"/>
      <c r="T839" s="228" t="n"/>
      <c r="U839" s="228" t="n"/>
      <c r="V839" s="19" t="n"/>
      <c r="W839" s="19" t="n"/>
      <c r="X839" s="228" t="n"/>
      <c r="Y839" s="228" t="n"/>
      <c r="Z839" s="281" t="n"/>
      <c r="AA839" s="18" t="n"/>
      <c r="AB839" s="18" t="n"/>
      <c r="AC839" s="228" t="n"/>
    </row>
    <row r="840">
      <c r="A840" s="18" t="n"/>
      <c r="B840" s="18" t="n"/>
      <c r="C840" s="228" t="n"/>
      <c r="D840" s="228" t="n"/>
      <c r="E840" s="228" t="n"/>
      <c r="F840" s="228" t="n"/>
      <c r="G840" s="228" t="n"/>
      <c r="H840" s="228" t="n"/>
      <c r="I840" s="228" t="n"/>
      <c r="J840" s="228" t="n"/>
      <c r="K840" s="19" t="n"/>
      <c r="L840" s="228" t="n"/>
      <c r="M840" s="228" t="n"/>
      <c r="N840" s="228" t="n"/>
      <c r="O840" s="228" t="n"/>
      <c r="P840" s="228" t="n"/>
      <c r="Q840" s="281" t="n"/>
      <c r="R840" s="281" t="n"/>
      <c r="S840" s="228" t="n"/>
      <c r="T840" s="228" t="n"/>
      <c r="U840" s="228" t="n"/>
      <c r="V840" s="19" t="n"/>
      <c r="W840" s="19" t="n"/>
      <c r="X840" s="228" t="n"/>
      <c r="Y840" s="228" t="n"/>
      <c r="Z840" s="281" t="n"/>
      <c r="AA840" s="18" t="n"/>
      <c r="AB840" s="18" t="n"/>
      <c r="AC840" s="228" t="n"/>
    </row>
    <row r="841">
      <c r="A841" s="18" t="n"/>
      <c r="B841" s="18" t="n"/>
      <c r="C841" s="228" t="n"/>
      <c r="D841" s="228" t="n"/>
      <c r="E841" s="228" t="n"/>
      <c r="F841" s="228" t="n"/>
      <c r="G841" s="228" t="n"/>
      <c r="H841" s="228" t="n"/>
      <c r="I841" s="228" t="n"/>
      <c r="J841" s="228" t="n"/>
      <c r="K841" s="19" t="n"/>
      <c r="L841" s="228" t="n"/>
      <c r="M841" s="228" t="n"/>
      <c r="N841" s="228" t="n"/>
      <c r="O841" s="228" t="n"/>
      <c r="P841" s="228" t="n"/>
      <c r="Q841" s="281" t="n"/>
      <c r="R841" s="281" t="n"/>
      <c r="S841" s="228" t="n"/>
      <c r="T841" s="228" t="n"/>
      <c r="U841" s="228" t="n"/>
      <c r="V841" s="19" t="n"/>
      <c r="W841" s="19" t="n"/>
      <c r="X841" s="228" t="n"/>
      <c r="Y841" s="228" t="n"/>
      <c r="Z841" s="281" t="n"/>
      <c r="AA841" s="18" t="n"/>
      <c r="AB841" s="18" t="n"/>
      <c r="AC841" s="228" t="n"/>
    </row>
    <row r="842">
      <c r="A842" s="18" t="n"/>
      <c r="B842" s="18" t="n"/>
      <c r="C842" s="228" t="n"/>
      <c r="D842" s="228" t="n"/>
      <c r="E842" s="228" t="n"/>
      <c r="F842" s="228" t="n"/>
      <c r="G842" s="228" t="n"/>
      <c r="H842" s="228" t="n"/>
      <c r="I842" s="228" t="n"/>
      <c r="J842" s="228" t="n"/>
      <c r="K842" s="19" t="n"/>
      <c r="L842" s="228" t="n"/>
      <c r="M842" s="228" t="n"/>
      <c r="N842" s="228" t="n"/>
      <c r="O842" s="228" t="n"/>
      <c r="P842" s="228" t="n"/>
      <c r="Q842" s="281" t="n"/>
      <c r="R842" s="281" t="n"/>
      <c r="S842" s="228" t="n"/>
      <c r="T842" s="228" t="n"/>
      <c r="U842" s="228" t="n"/>
      <c r="V842" s="19" t="n"/>
      <c r="W842" s="19" t="n"/>
      <c r="X842" s="228" t="n"/>
      <c r="Y842" s="228" t="n"/>
      <c r="Z842" s="281" t="n"/>
      <c r="AA842" s="18" t="n"/>
      <c r="AB842" s="18" t="n"/>
      <c r="AC842" s="228" t="n"/>
    </row>
    <row r="843">
      <c r="A843" s="18" t="n"/>
      <c r="B843" s="18" t="n"/>
      <c r="C843" s="228" t="n"/>
      <c r="D843" s="228" t="n"/>
      <c r="E843" s="228" t="n"/>
      <c r="F843" s="228" t="n"/>
      <c r="G843" s="228" t="n"/>
      <c r="H843" s="228" t="n"/>
      <c r="I843" s="228" t="n"/>
      <c r="J843" s="228" t="n"/>
      <c r="K843" s="19" t="n"/>
      <c r="L843" s="228" t="n"/>
      <c r="M843" s="228" t="n"/>
      <c r="N843" s="228" t="n"/>
      <c r="O843" s="228" t="n"/>
      <c r="P843" s="228" t="n"/>
      <c r="Q843" s="281" t="n"/>
      <c r="R843" s="281" t="n"/>
      <c r="S843" s="228" t="n"/>
      <c r="T843" s="228" t="n"/>
      <c r="U843" s="228" t="n"/>
      <c r="V843" s="19" t="n"/>
      <c r="W843" s="19" t="n"/>
      <c r="X843" s="228" t="n"/>
      <c r="Y843" s="228" t="n"/>
      <c r="Z843" s="281" t="n"/>
      <c r="AA843" s="18" t="n"/>
      <c r="AB843" s="18" t="n"/>
      <c r="AC843" s="228" t="n"/>
    </row>
    <row r="844">
      <c r="A844" s="18" t="n"/>
      <c r="B844" s="18" t="n"/>
      <c r="C844" s="228" t="n"/>
      <c r="D844" s="228" t="n"/>
      <c r="E844" s="228" t="n"/>
      <c r="F844" s="228" t="n"/>
      <c r="G844" s="228" t="n"/>
      <c r="H844" s="228" t="n"/>
      <c r="I844" s="228" t="n"/>
      <c r="J844" s="228" t="n"/>
      <c r="K844" s="19" t="n"/>
      <c r="L844" s="228" t="n"/>
      <c r="M844" s="228" t="n"/>
      <c r="N844" s="228" t="n"/>
      <c r="O844" s="228" t="n"/>
      <c r="P844" s="228" t="n"/>
      <c r="Q844" s="281" t="n"/>
      <c r="R844" s="281" t="n"/>
      <c r="S844" s="228" t="n"/>
      <c r="T844" s="228" t="n"/>
      <c r="U844" s="228" t="n"/>
      <c r="V844" s="19" t="n"/>
      <c r="W844" s="19" t="n"/>
      <c r="X844" s="228" t="n"/>
      <c r="Y844" s="228" t="n"/>
      <c r="Z844" s="281" t="n"/>
      <c r="AA844" s="18" t="n"/>
      <c r="AB844" s="18" t="n"/>
      <c r="AC844" s="228" t="n"/>
    </row>
    <row r="845">
      <c r="A845" s="18" t="n"/>
      <c r="B845" s="18" t="n"/>
      <c r="C845" s="228" t="n"/>
      <c r="D845" s="228" t="n"/>
      <c r="E845" s="228" t="n"/>
      <c r="F845" s="228" t="n"/>
      <c r="G845" s="228" t="n"/>
      <c r="H845" s="228" t="n"/>
      <c r="I845" s="228" t="n"/>
      <c r="J845" s="228" t="n"/>
      <c r="K845" s="19" t="n"/>
      <c r="L845" s="228" t="n"/>
      <c r="M845" s="228" t="n"/>
      <c r="N845" s="228" t="n"/>
      <c r="O845" s="228" t="n"/>
      <c r="P845" s="228" t="n"/>
      <c r="Q845" s="281" t="n"/>
      <c r="R845" s="281" t="n"/>
      <c r="S845" s="228" t="n"/>
      <c r="T845" s="228" t="n"/>
      <c r="U845" s="228" t="n"/>
      <c r="V845" s="19" t="n"/>
      <c r="W845" s="19" t="n"/>
      <c r="X845" s="228" t="n"/>
      <c r="Y845" s="228" t="n"/>
      <c r="Z845" s="281" t="n"/>
      <c r="AA845" s="18" t="n"/>
      <c r="AB845" s="18" t="n"/>
      <c r="AC845" s="228" t="n"/>
    </row>
    <row r="846">
      <c r="A846" s="18" t="n"/>
      <c r="B846" s="18" t="n"/>
      <c r="C846" s="228" t="n"/>
      <c r="D846" s="228" t="n"/>
      <c r="E846" s="228" t="n"/>
      <c r="F846" s="228" t="n"/>
      <c r="G846" s="228" t="n"/>
      <c r="H846" s="228" t="n"/>
      <c r="I846" s="228" t="n"/>
      <c r="J846" s="228" t="n"/>
      <c r="K846" s="19" t="n"/>
      <c r="L846" s="228" t="n"/>
      <c r="M846" s="228" t="n"/>
      <c r="N846" s="228" t="n"/>
      <c r="O846" s="228" t="n"/>
      <c r="P846" s="228" t="n"/>
      <c r="Q846" s="281" t="n"/>
      <c r="R846" s="281" t="n"/>
      <c r="S846" s="228" t="n"/>
      <c r="T846" s="228" t="n"/>
      <c r="U846" s="228" t="n"/>
      <c r="V846" s="19" t="n"/>
      <c r="W846" s="19" t="n"/>
      <c r="X846" s="228" t="n"/>
      <c r="Y846" s="228" t="n"/>
      <c r="Z846" s="281" t="n"/>
      <c r="AA846" s="18" t="n"/>
      <c r="AB846" s="18" t="n"/>
      <c r="AC846" s="228" t="n"/>
    </row>
    <row r="847">
      <c r="A847" s="18" t="n"/>
      <c r="B847" s="18" t="n"/>
      <c r="C847" s="228" t="n"/>
      <c r="D847" s="228" t="n"/>
      <c r="E847" s="228" t="n"/>
      <c r="F847" s="228" t="n"/>
      <c r="G847" s="228" t="n"/>
      <c r="H847" s="228" t="n"/>
      <c r="I847" s="228" t="n"/>
      <c r="J847" s="228" t="n"/>
      <c r="K847" s="19" t="n"/>
      <c r="L847" s="228" t="n"/>
      <c r="M847" s="228" t="n"/>
      <c r="N847" s="228" t="n"/>
      <c r="O847" s="228" t="n"/>
      <c r="P847" s="228" t="n"/>
      <c r="Q847" s="281" t="n"/>
      <c r="R847" s="281" t="n"/>
      <c r="S847" s="228" t="n"/>
      <c r="T847" s="228" t="n"/>
      <c r="U847" s="228" t="n"/>
      <c r="V847" s="19" t="n"/>
      <c r="W847" s="19" t="n"/>
      <c r="X847" s="228" t="n"/>
      <c r="Y847" s="228" t="n"/>
      <c r="Z847" s="281" t="n"/>
      <c r="AA847" s="18" t="n"/>
      <c r="AB847" s="18" t="n"/>
      <c r="AC847" s="228" t="n"/>
    </row>
    <row r="848">
      <c r="A848" s="18" t="n"/>
      <c r="B848" s="18" t="n"/>
      <c r="C848" s="228" t="n"/>
      <c r="D848" s="228" t="n"/>
      <c r="E848" s="228" t="n"/>
      <c r="F848" s="228" t="n"/>
      <c r="G848" s="228" t="n"/>
      <c r="H848" s="228" t="n"/>
      <c r="I848" s="228" t="n"/>
      <c r="J848" s="228" t="n"/>
      <c r="K848" s="19" t="n"/>
      <c r="L848" s="228" t="n"/>
      <c r="M848" s="228" t="n"/>
      <c r="N848" s="228" t="n"/>
      <c r="O848" s="228" t="n"/>
      <c r="P848" s="228" t="n"/>
      <c r="Q848" s="281" t="n"/>
      <c r="R848" s="281" t="n"/>
      <c r="S848" s="228" t="n"/>
      <c r="T848" s="228" t="n"/>
      <c r="U848" s="228" t="n"/>
      <c r="V848" s="19" t="n"/>
      <c r="W848" s="19" t="n"/>
      <c r="X848" s="228" t="n"/>
      <c r="Y848" s="228" t="n"/>
      <c r="Z848" s="281" t="n"/>
      <c r="AA848" s="18" t="n"/>
      <c r="AB848" s="18" t="n"/>
      <c r="AC848" s="228" t="n"/>
    </row>
    <row r="849">
      <c r="A849" s="18" t="n"/>
      <c r="B849" s="18" t="n"/>
      <c r="C849" s="228" t="n"/>
      <c r="D849" s="228" t="n"/>
      <c r="E849" s="228" t="n"/>
      <c r="F849" s="228" t="n"/>
      <c r="G849" s="228" t="n"/>
      <c r="H849" s="228" t="n"/>
      <c r="I849" s="228" t="n"/>
      <c r="J849" s="228" t="n"/>
      <c r="K849" s="19" t="n"/>
      <c r="L849" s="228" t="n"/>
      <c r="M849" s="228" t="n"/>
      <c r="N849" s="228" t="n"/>
      <c r="O849" s="228" t="n"/>
      <c r="P849" s="228" t="n"/>
      <c r="Q849" s="281" t="n"/>
      <c r="R849" s="281" t="n"/>
      <c r="S849" s="228" t="n"/>
      <c r="T849" s="228" t="n"/>
      <c r="U849" s="228" t="n"/>
      <c r="V849" s="19" t="n"/>
      <c r="W849" s="19" t="n"/>
      <c r="X849" s="228" t="n"/>
      <c r="Y849" s="228" t="n"/>
      <c r="Z849" s="281" t="n"/>
      <c r="AA849" s="18" t="n"/>
      <c r="AB849" s="18" t="n"/>
      <c r="AC849" s="228" t="n"/>
    </row>
    <row r="850">
      <c r="A850" s="18" t="n"/>
      <c r="B850" s="18" t="n"/>
      <c r="C850" s="228" t="n"/>
      <c r="D850" s="228" t="n"/>
      <c r="E850" s="228" t="n"/>
      <c r="F850" s="228" t="n"/>
      <c r="G850" s="228" t="n"/>
      <c r="H850" s="228" t="n"/>
      <c r="I850" s="228" t="n"/>
      <c r="J850" s="228" t="n"/>
      <c r="K850" s="19" t="n"/>
      <c r="L850" s="228" t="n"/>
      <c r="M850" s="228" t="n"/>
      <c r="N850" s="228" t="n"/>
      <c r="O850" s="228" t="n"/>
      <c r="P850" s="228" t="n"/>
      <c r="Q850" s="281" t="n"/>
      <c r="R850" s="281" t="n"/>
      <c r="S850" s="228" t="n"/>
      <c r="T850" s="228" t="n"/>
      <c r="U850" s="228" t="n"/>
      <c r="V850" s="19" t="n"/>
      <c r="W850" s="19" t="n"/>
      <c r="X850" s="228" t="n"/>
      <c r="Y850" s="228" t="n"/>
      <c r="Z850" s="281" t="n"/>
      <c r="AA850" s="18" t="n"/>
      <c r="AB850" s="18" t="n"/>
      <c r="AC850" s="228" t="n"/>
    </row>
    <row r="851">
      <c r="A851" s="18" t="n"/>
      <c r="B851" s="18" t="n"/>
      <c r="C851" s="228" t="n"/>
      <c r="D851" s="228" t="n"/>
      <c r="E851" s="228" t="n"/>
      <c r="F851" s="228" t="n"/>
      <c r="G851" s="228" t="n"/>
      <c r="H851" s="228" t="n"/>
      <c r="I851" s="228" t="n"/>
      <c r="J851" s="228" t="n"/>
      <c r="K851" s="19" t="n"/>
      <c r="L851" s="228" t="n"/>
      <c r="M851" s="228" t="n"/>
      <c r="N851" s="228" t="n"/>
      <c r="O851" s="228" t="n"/>
      <c r="P851" s="228" t="n"/>
      <c r="Q851" s="281" t="n"/>
      <c r="R851" s="281" t="n"/>
      <c r="S851" s="228" t="n"/>
      <c r="T851" s="228" t="n"/>
      <c r="U851" s="228" t="n"/>
      <c r="V851" s="19" t="n"/>
      <c r="W851" s="19" t="n"/>
      <c r="X851" s="228" t="n"/>
      <c r="Y851" s="228" t="n"/>
      <c r="Z851" s="281" t="n"/>
      <c r="AA851" s="18" t="n"/>
      <c r="AB851" s="18" t="n"/>
      <c r="AC851" s="228" t="n"/>
    </row>
    <row r="852">
      <c r="A852" s="18" t="n"/>
      <c r="B852" s="18" t="n"/>
      <c r="C852" s="228" t="n"/>
      <c r="D852" s="228" t="n"/>
      <c r="E852" s="228" t="n"/>
      <c r="F852" s="228" t="n"/>
      <c r="G852" s="228" t="n"/>
      <c r="H852" s="228" t="n"/>
      <c r="I852" s="228" t="n"/>
      <c r="J852" s="228" t="n"/>
      <c r="K852" s="19" t="n"/>
      <c r="L852" s="228" t="n"/>
      <c r="M852" s="228" t="n"/>
      <c r="N852" s="228" t="n"/>
      <c r="O852" s="228" t="n"/>
      <c r="P852" s="228" t="n"/>
      <c r="Q852" s="281" t="n"/>
      <c r="R852" s="281" t="n"/>
      <c r="S852" s="228" t="n"/>
      <c r="T852" s="228" t="n"/>
      <c r="U852" s="228" t="n"/>
      <c r="V852" s="19" t="n"/>
      <c r="W852" s="19" t="n"/>
      <c r="X852" s="228" t="n"/>
      <c r="Y852" s="228" t="n"/>
      <c r="Z852" s="281" t="n"/>
      <c r="AA852" s="18" t="n"/>
      <c r="AB852" s="18" t="n"/>
      <c r="AC852" s="228" t="n"/>
    </row>
    <row r="853">
      <c r="A853" s="18" t="n"/>
      <c r="B853" s="18" t="n"/>
      <c r="C853" s="228" t="n"/>
      <c r="D853" s="228" t="n"/>
      <c r="E853" s="228" t="n"/>
      <c r="F853" s="228" t="n"/>
      <c r="G853" s="228" t="n"/>
      <c r="H853" s="228" t="n"/>
      <c r="I853" s="228" t="n"/>
      <c r="J853" s="228" t="n"/>
      <c r="K853" s="19" t="n"/>
      <c r="L853" s="228" t="n"/>
      <c r="M853" s="228" t="n"/>
      <c r="N853" s="228" t="n"/>
      <c r="O853" s="228" t="n"/>
      <c r="P853" s="228" t="n"/>
      <c r="Q853" s="281" t="n"/>
      <c r="R853" s="281" t="n"/>
      <c r="S853" s="228" t="n"/>
      <c r="T853" s="228" t="n"/>
      <c r="U853" s="228" t="n"/>
      <c r="V853" s="19" t="n"/>
      <c r="W853" s="19" t="n"/>
      <c r="X853" s="228" t="n"/>
      <c r="Y853" s="228" t="n"/>
      <c r="Z853" s="281" t="n"/>
      <c r="AA853" s="18" t="n"/>
      <c r="AB853" s="18" t="n"/>
      <c r="AC853" s="228" t="n"/>
    </row>
    <row r="854">
      <c r="A854" s="18" t="n"/>
      <c r="B854" s="18" t="n"/>
      <c r="C854" s="228" t="n"/>
      <c r="D854" s="228" t="n"/>
      <c r="E854" s="228" t="n"/>
      <c r="F854" s="228" t="n"/>
      <c r="G854" s="228" t="n"/>
      <c r="H854" s="228" t="n"/>
      <c r="I854" s="228" t="n"/>
      <c r="J854" s="228" t="n"/>
      <c r="K854" s="19" t="n"/>
      <c r="L854" s="228" t="n"/>
      <c r="M854" s="228" t="n"/>
      <c r="N854" s="228" t="n"/>
      <c r="O854" s="228" t="n"/>
      <c r="P854" s="228" t="n"/>
      <c r="Q854" s="281" t="n"/>
      <c r="R854" s="281" t="n"/>
      <c r="S854" s="228" t="n"/>
      <c r="T854" s="228" t="n"/>
      <c r="U854" s="228" t="n"/>
      <c r="V854" s="19" t="n"/>
      <c r="W854" s="19" t="n"/>
      <c r="X854" s="228" t="n"/>
      <c r="Y854" s="228" t="n"/>
      <c r="Z854" s="281" t="n"/>
      <c r="AA854" s="18" t="n"/>
      <c r="AB854" s="18" t="n"/>
      <c r="AC854" s="228" t="n"/>
    </row>
    <row r="855">
      <c r="A855" s="18" t="n"/>
      <c r="B855" s="18" t="n"/>
      <c r="C855" s="228" t="n"/>
      <c r="D855" s="228" t="n"/>
      <c r="E855" s="228" t="n"/>
      <c r="F855" s="228" t="n"/>
      <c r="G855" s="228" t="n"/>
      <c r="H855" s="228" t="n"/>
      <c r="I855" s="228" t="n"/>
      <c r="J855" s="228" t="n"/>
      <c r="K855" s="19" t="n"/>
      <c r="L855" s="228" t="n"/>
      <c r="M855" s="228" t="n"/>
      <c r="N855" s="228" t="n"/>
      <c r="O855" s="228" t="n"/>
      <c r="P855" s="228" t="n"/>
      <c r="Q855" s="281" t="n"/>
      <c r="R855" s="281" t="n"/>
      <c r="S855" s="228" t="n"/>
      <c r="T855" s="228" t="n"/>
      <c r="U855" s="228" t="n"/>
      <c r="V855" s="19" t="n"/>
      <c r="W855" s="19" t="n"/>
      <c r="X855" s="228" t="n"/>
      <c r="Y855" s="228" t="n"/>
      <c r="Z855" s="281" t="n"/>
      <c r="AA855" s="18" t="n"/>
      <c r="AB855" s="18" t="n"/>
      <c r="AC855" s="228" t="n"/>
    </row>
    <row r="856">
      <c r="A856" s="18" t="n"/>
      <c r="B856" s="18" t="n"/>
      <c r="C856" s="228" t="n"/>
      <c r="D856" s="228" t="n"/>
      <c r="E856" s="228" t="n"/>
      <c r="F856" s="228" t="n"/>
      <c r="G856" s="228" t="n"/>
      <c r="H856" s="228" t="n"/>
      <c r="I856" s="228" t="n"/>
      <c r="J856" s="228" t="n"/>
      <c r="K856" s="19" t="n"/>
      <c r="L856" s="228" t="n"/>
      <c r="M856" s="228" t="n"/>
      <c r="N856" s="228" t="n"/>
      <c r="O856" s="228" t="n"/>
      <c r="P856" s="228" t="n"/>
      <c r="Q856" s="281" t="n"/>
      <c r="R856" s="281" t="n"/>
      <c r="S856" s="228" t="n"/>
      <c r="T856" s="228" t="n"/>
      <c r="U856" s="228" t="n"/>
      <c r="V856" s="19" t="n"/>
      <c r="W856" s="19" t="n"/>
      <c r="X856" s="228" t="n"/>
      <c r="Y856" s="228" t="n"/>
      <c r="Z856" s="281" t="n"/>
      <c r="AA856" s="18" t="n"/>
      <c r="AB856" s="18" t="n"/>
      <c r="AC856" s="228" t="n"/>
    </row>
    <row r="857">
      <c r="A857" s="18" t="n"/>
      <c r="B857" s="18" t="n"/>
      <c r="C857" s="228" t="n"/>
      <c r="D857" s="228" t="n"/>
      <c r="E857" s="228" t="n"/>
      <c r="F857" s="228" t="n"/>
      <c r="G857" s="228" t="n"/>
      <c r="H857" s="228" t="n"/>
      <c r="I857" s="228" t="n"/>
      <c r="J857" s="228" t="n"/>
      <c r="K857" s="19" t="n"/>
      <c r="L857" s="228" t="n"/>
      <c r="M857" s="228" t="n"/>
      <c r="N857" s="228" t="n"/>
      <c r="O857" s="228" t="n"/>
      <c r="P857" s="228" t="n"/>
      <c r="Q857" s="281" t="n"/>
      <c r="R857" s="281" t="n"/>
      <c r="S857" s="228" t="n"/>
      <c r="T857" s="228" t="n"/>
      <c r="U857" s="228" t="n"/>
      <c r="V857" s="19" t="n"/>
      <c r="W857" s="19" t="n"/>
      <c r="X857" s="228" t="n"/>
      <c r="Y857" s="228" t="n"/>
      <c r="Z857" s="281" t="n"/>
      <c r="AA857" s="18" t="n"/>
      <c r="AB857" s="18" t="n"/>
      <c r="AC857" s="228" t="n"/>
    </row>
    <row r="858">
      <c r="A858" s="18" t="n"/>
      <c r="B858" s="18" t="n"/>
      <c r="C858" s="228" t="n"/>
      <c r="D858" s="228" t="n"/>
      <c r="E858" s="228" t="n"/>
      <c r="F858" s="228" t="n"/>
      <c r="G858" s="228" t="n"/>
      <c r="H858" s="228" t="n"/>
      <c r="I858" s="228" t="n"/>
      <c r="J858" s="228" t="n"/>
      <c r="K858" s="19" t="n"/>
      <c r="L858" s="228" t="n"/>
      <c r="M858" s="228" t="n"/>
      <c r="N858" s="228" t="n"/>
      <c r="O858" s="228" t="n"/>
      <c r="P858" s="228" t="n"/>
      <c r="Q858" s="281" t="n"/>
      <c r="R858" s="281" t="n"/>
      <c r="S858" s="228" t="n"/>
      <c r="T858" s="228" t="n"/>
      <c r="U858" s="228" t="n"/>
      <c r="V858" s="19" t="n"/>
      <c r="W858" s="19" t="n"/>
      <c r="X858" s="228" t="n"/>
      <c r="Y858" s="228" t="n"/>
      <c r="Z858" s="281" t="n"/>
      <c r="AA858" s="18" t="n"/>
      <c r="AB858" s="18" t="n"/>
      <c r="AC858" s="228" t="n"/>
    </row>
    <row r="859">
      <c r="A859" s="18" t="n"/>
      <c r="B859" s="18" t="n"/>
      <c r="C859" s="228" t="n"/>
      <c r="D859" s="228" t="n"/>
      <c r="E859" s="228" t="n"/>
      <c r="F859" s="228" t="n"/>
      <c r="G859" s="228" t="n"/>
      <c r="H859" s="228" t="n"/>
      <c r="I859" s="228" t="n"/>
      <c r="J859" s="228" t="n"/>
      <c r="K859" s="19" t="n"/>
      <c r="L859" s="228" t="n"/>
      <c r="M859" s="228" t="n"/>
      <c r="N859" s="228" t="n"/>
      <c r="O859" s="228" t="n"/>
      <c r="P859" s="228" t="n"/>
      <c r="Q859" s="281" t="n"/>
      <c r="R859" s="281" t="n"/>
      <c r="S859" s="228" t="n"/>
      <c r="T859" s="228" t="n"/>
      <c r="U859" s="228" t="n"/>
      <c r="V859" s="19" t="n"/>
      <c r="W859" s="19" t="n"/>
      <c r="X859" s="228" t="n"/>
      <c r="Y859" s="228" t="n"/>
      <c r="Z859" s="281" t="n"/>
      <c r="AA859" s="18" t="n"/>
      <c r="AB859" s="18" t="n"/>
      <c r="AC859" s="228" t="n"/>
    </row>
    <row r="860">
      <c r="A860" s="18" t="n"/>
      <c r="B860" s="18" t="n"/>
      <c r="C860" s="228" t="n"/>
      <c r="D860" s="228" t="n"/>
      <c r="E860" s="228" t="n"/>
      <c r="F860" s="228" t="n"/>
      <c r="G860" s="228" t="n"/>
      <c r="H860" s="228" t="n"/>
      <c r="I860" s="228" t="n"/>
      <c r="J860" s="228" t="n"/>
      <c r="K860" s="19" t="n"/>
      <c r="L860" s="228" t="n"/>
      <c r="M860" s="228" t="n"/>
      <c r="N860" s="228" t="n"/>
      <c r="O860" s="228" t="n"/>
      <c r="P860" s="228" t="n"/>
      <c r="Q860" s="281" t="n"/>
      <c r="R860" s="281" t="n"/>
      <c r="S860" s="228" t="n"/>
      <c r="T860" s="228" t="n"/>
      <c r="U860" s="228" t="n"/>
      <c r="V860" s="19" t="n"/>
      <c r="W860" s="19" t="n"/>
      <c r="X860" s="228" t="n"/>
      <c r="Y860" s="228" t="n"/>
      <c r="Z860" s="281" t="n"/>
      <c r="AA860" s="18" t="n"/>
      <c r="AB860" s="18" t="n"/>
      <c r="AC860" s="228" t="n"/>
    </row>
    <row r="861">
      <c r="A861" s="18" t="n"/>
      <c r="B861" s="18" t="n"/>
      <c r="C861" s="228" t="n"/>
      <c r="D861" s="228" t="n"/>
      <c r="E861" s="228" t="n"/>
      <c r="F861" s="228" t="n"/>
      <c r="G861" s="228" t="n"/>
      <c r="H861" s="228" t="n"/>
      <c r="I861" s="228" t="n"/>
      <c r="J861" s="228" t="n"/>
      <c r="K861" s="19" t="n"/>
      <c r="L861" s="228" t="n"/>
      <c r="M861" s="228" t="n"/>
      <c r="N861" s="228" t="n"/>
      <c r="O861" s="228" t="n"/>
      <c r="P861" s="228" t="n"/>
      <c r="Q861" s="281" t="n"/>
      <c r="R861" s="281" t="n"/>
      <c r="S861" s="228" t="n"/>
      <c r="T861" s="228" t="n"/>
      <c r="U861" s="228" t="n"/>
      <c r="V861" s="19" t="n"/>
      <c r="W861" s="19" t="n"/>
      <c r="X861" s="228" t="n"/>
      <c r="Y861" s="228" t="n"/>
      <c r="Z861" s="281" t="n"/>
      <c r="AA861" s="18" t="n"/>
      <c r="AB861" s="18" t="n"/>
      <c r="AC861" s="228" t="n"/>
    </row>
    <row r="862">
      <c r="A862" s="18" t="n"/>
      <c r="B862" s="18" t="n"/>
      <c r="C862" s="228" t="n"/>
      <c r="D862" s="228" t="n"/>
      <c r="E862" s="228" t="n"/>
      <c r="F862" s="228" t="n"/>
      <c r="G862" s="228" t="n"/>
      <c r="H862" s="228" t="n"/>
      <c r="I862" s="228" t="n"/>
      <c r="J862" s="228" t="n"/>
      <c r="K862" s="19" t="n"/>
      <c r="L862" s="228" t="n"/>
      <c r="M862" s="228" t="n"/>
      <c r="N862" s="228" t="n"/>
      <c r="O862" s="228" t="n"/>
      <c r="P862" s="228" t="n"/>
      <c r="Q862" s="281" t="n"/>
      <c r="R862" s="281" t="n"/>
      <c r="S862" s="228" t="n"/>
      <c r="T862" s="228" t="n"/>
      <c r="U862" s="228" t="n"/>
      <c r="V862" s="19" t="n"/>
      <c r="W862" s="19" t="n"/>
      <c r="X862" s="228" t="n"/>
      <c r="Y862" s="228" t="n"/>
      <c r="Z862" s="281" t="n"/>
      <c r="AA862" s="18" t="n"/>
      <c r="AB862" s="18" t="n"/>
      <c r="AC862" s="228" t="n"/>
    </row>
    <row r="863">
      <c r="A863" s="18" t="n"/>
      <c r="B863" s="18" t="n"/>
      <c r="C863" s="228" t="n"/>
      <c r="D863" s="228" t="n"/>
      <c r="E863" s="228" t="n"/>
      <c r="F863" s="228" t="n"/>
      <c r="G863" s="228" t="n"/>
      <c r="H863" s="228" t="n"/>
      <c r="I863" s="228" t="n"/>
      <c r="J863" s="228" t="n"/>
      <c r="K863" s="19" t="n"/>
      <c r="L863" s="228" t="n"/>
      <c r="M863" s="228" t="n"/>
      <c r="N863" s="228" t="n"/>
      <c r="O863" s="228" t="n"/>
      <c r="P863" s="228" t="n"/>
      <c r="Q863" s="281" t="n"/>
      <c r="R863" s="281" t="n"/>
      <c r="S863" s="228" t="n"/>
      <c r="T863" s="228" t="n"/>
      <c r="U863" s="228" t="n"/>
      <c r="V863" s="19" t="n"/>
      <c r="W863" s="19" t="n"/>
      <c r="X863" s="228" t="n"/>
      <c r="Y863" s="228" t="n"/>
      <c r="Z863" s="281" t="n"/>
      <c r="AA863" s="18" t="n"/>
      <c r="AB863" s="18" t="n"/>
      <c r="AC863" s="228" t="n"/>
    </row>
    <row r="864">
      <c r="A864" s="18" t="n"/>
      <c r="B864" s="18" t="n"/>
      <c r="C864" s="228" t="n"/>
      <c r="D864" s="228" t="n"/>
      <c r="E864" s="228" t="n"/>
      <c r="F864" s="228" t="n"/>
      <c r="G864" s="228" t="n"/>
      <c r="H864" s="228" t="n"/>
      <c r="I864" s="228" t="n"/>
      <c r="J864" s="228" t="n"/>
      <c r="K864" s="19" t="n"/>
      <c r="L864" s="228" t="n"/>
      <c r="M864" s="228" t="n"/>
      <c r="N864" s="228" t="n"/>
      <c r="O864" s="228" t="n"/>
      <c r="P864" s="228" t="n"/>
      <c r="Q864" s="281" t="n"/>
      <c r="R864" s="281" t="n"/>
      <c r="S864" s="228" t="n"/>
      <c r="T864" s="228" t="n"/>
      <c r="U864" s="228" t="n"/>
      <c r="V864" s="19" t="n"/>
      <c r="W864" s="19" t="n"/>
      <c r="X864" s="228" t="n"/>
      <c r="Y864" s="228" t="n"/>
      <c r="Z864" s="281" t="n"/>
      <c r="AA864" s="18" t="n"/>
      <c r="AB864" s="18" t="n"/>
      <c r="AC864" s="228" t="n"/>
    </row>
    <row r="865">
      <c r="A865" s="18" t="n"/>
      <c r="B865" s="18" t="n"/>
      <c r="C865" s="228" t="n"/>
      <c r="D865" s="228" t="n"/>
      <c r="E865" s="228" t="n"/>
      <c r="F865" s="228" t="n"/>
      <c r="G865" s="228" t="n"/>
      <c r="H865" s="228" t="n"/>
      <c r="I865" s="228" t="n"/>
      <c r="J865" s="228" t="n"/>
      <c r="K865" s="19" t="n"/>
      <c r="L865" s="228" t="n"/>
      <c r="M865" s="228" t="n"/>
      <c r="N865" s="228" t="n"/>
      <c r="O865" s="228" t="n"/>
      <c r="P865" s="228" t="n"/>
      <c r="Q865" s="281" t="n"/>
      <c r="R865" s="281" t="n"/>
      <c r="S865" s="228" t="n"/>
      <c r="T865" s="228" t="n"/>
      <c r="U865" s="228" t="n"/>
      <c r="V865" s="19" t="n"/>
      <c r="W865" s="19" t="n"/>
      <c r="X865" s="228" t="n"/>
      <c r="Y865" s="228" t="n"/>
      <c r="Z865" s="281" t="n"/>
      <c r="AA865" s="18" t="n"/>
      <c r="AB865" s="18" t="n"/>
      <c r="AC865" s="228" t="n"/>
    </row>
    <row r="866">
      <c r="A866" s="18" t="n"/>
      <c r="B866" s="18" t="n"/>
      <c r="C866" s="228" t="n"/>
      <c r="D866" s="228" t="n"/>
      <c r="E866" s="228" t="n"/>
      <c r="F866" s="228" t="n"/>
      <c r="G866" s="228" t="n"/>
      <c r="H866" s="228" t="n"/>
      <c r="I866" s="228" t="n"/>
      <c r="J866" s="228" t="n"/>
      <c r="K866" s="19" t="n"/>
      <c r="L866" s="228" t="n"/>
      <c r="M866" s="228" t="n"/>
      <c r="N866" s="228" t="n"/>
      <c r="O866" s="228" t="n"/>
      <c r="P866" s="228" t="n"/>
      <c r="Q866" s="281" t="n"/>
      <c r="R866" s="281" t="n"/>
      <c r="S866" s="228" t="n"/>
      <c r="T866" s="228" t="n"/>
      <c r="U866" s="228" t="n"/>
      <c r="V866" s="19" t="n"/>
      <c r="W866" s="19" t="n"/>
      <c r="X866" s="228" t="n"/>
      <c r="Y866" s="228" t="n"/>
      <c r="Z866" s="281" t="n"/>
      <c r="AA866" s="18" t="n"/>
      <c r="AB866" s="18" t="n"/>
      <c r="AC866" s="228" t="n"/>
    </row>
    <row r="867">
      <c r="A867" s="18" t="n"/>
      <c r="B867" s="18" t="n"/>
      <c r="C867" s="228" t="n"/>
      <c r="D867" s="228" t="n"/>
      <c r="E867" s="228" t="n"/>
      <c r="F867" s="228" t="n"/>
      <c r="G867" s="228" t="n"/>
      <c r="H867" s="228" t="n"/>
      <c r="I867" s="228" t="n"/>
      <c r="J867" s="228" t="n"/>
      <c r="K867" s="19" t="n"/>
      <c r="L867" s="228" t="n"/>
      <c r="M867" s="228" t="n"/>
      <c r="N867" s="228" t="n"/>
      <c r="O867" s="228" t="n"/>
      <c r="P867" s="228" t="n"/>
      <c r="Q867" s="281" t="n"/>
      <c r="R867" s="281" t="n"/>
      <c r="S867" s="228" t="n"/>
      <c r="T867" s="228" t="n"/>
      <c r="U867" s="228" t="n"/>
      <c r="V867" s="19" t="n"/>
      <c r="W867" s="19" t="n"/>
      <c r="X867" s="228" t="n"/>
      <c r="Y867" s="228" t="n"/>
      <c r="Z867" s="281" t="n"/>
      <c r="AA867" s="18" t="n"/>
      <c r="AB867" s="18" t="n"/>
      <c r="AC867" s="228" t="n"/>
    </row>
    <row r="868">
      <c r="A868" s="18" t="n"/>
      <c r="B868" s="18" t="n"/>
      <c r="C868" s="228" t="n"/>
      <c r="D868" s="228" t="n"/>
      <c r="E868" s="228" t="n"/>
      <c r="F868" s="228" t="n"/>
      <c r="G868" s="228" t="n"/>
      <c r="H868" s="228" t="n"/>
      <c r="I868" s="228" t="n"/>
      <c r="J868" s="228" t="n"/>
      <c r="K868" s="19" t="n"/>
      <c r="L868" s="228" t="n"/>
      <c r="M868" s="228" t="n"/>
      <c r="N868" s="228" t="n"/>
      <c r="O868" s="228" t="n"/>
      <c r="P868" s="228" t="n"/>
      <c r="Q868" s="281" t="n"/>
      <c r="R868" s="281" t="n"/>
      <c r="S868" s="228" t="n"/>
      <c r="T868" s="228" t="n"/>
      <c r="U868" s="228" t="n"/>
      <c r="V868" s="19" t="n"/>
      <c r="W868" s="19" t="n"/>
      <c r="X868" s="228" t="n"/>
      <c r="Y868" s="228" t="n"/>
      <c r="Z868" s="281" t="n"/>
      <c r="AA868" s="18" t="n"/>
      <c r="AB868" s="18" t="n"/>
      <c r="AC868" s="228" t="n"/>
    </row>
    <row r="869">
      <c r="A869" s="18" t="n"/>
      <c r="B869" s="18" t="n"/>
      <c r="C869" s="228" t="n"/>
      <c r="D869" s="228" t="n"/>
      <c r="E869" s="228" t="n"/>
      <c r="F869" s="228" t="n"/>
      <c r="G869" s="228" t="n"/>
      <c r="H869" s="228" t="n"/>
      <c r="I869" s="228" t="n"/>
      <c r="J869" s="228" t="n"/>
      <c r="K869" s="19" t="n"/>
      <c r="L869" s="228" t="n"/>
      <c r="M869" s="228" t="n"/>
      <c r="N869" s="228" t="n"/>
      <c r="O869" s="228" t="n"/>
      <c r="P869" s="228" t="n"/>
      <c r="Q869" s="281" t="n"/>
      <c r="R869" s="281" t="n"/>
      <c r="S869" s="228" t="n"/>
      <c r="T869" s="228" t="n"/>
      <c r="U869" s="228" t="n"/>
      <c r="V869" s="19" t="n"/>
      <c r="W869" s="19" t="n"/>
      <c r="X869" s="228" t="n"/>
      <c r="Y869" s="228" t="n"/>
      <c r="Z869" s="281" t="n"/>
      <c r="AA869" s="18" t="n"/>
      <c r="AB869" s="18" t="n"/>
      <c r="AC869" s="228" t="n"/>
    </row>
    <row r="870">
      <c r="A870" s="18" t="n"/>
      <c r="B870" s="18" t="n"/>
      <c r="C870" s="228" t="n"/>
      <c r="D870" s="228" t="n"/>
      <c r="E870" s="228" t="n"/>
      <c r="F870" s="228" t="n"/>
      <c r="G870" s="228" t="n"/>
      <c r="H870" s="228" t="n"/>
      <c r="I870" s="228" t="n"/>
      <c r="J870" s="228" t="n"/>
      <c r="K870" s="19" t="n"/>
      <c r="L870" s="228" t="n"/>
      <c r="M870" s="228" t="n"/>
      <c r="N870" s="228" t="n"/>
      <c r="O870" s="228" t="n"/>
      <c r="P870" s="228" t="n"/>
      <c r="Q870" s="281" t="n"/>
      <c r="R870" s="281" t="n"/>
      <c r="S870" s="228" t="n"/>
      <c r="T870" s="228" t="n"/>
      <c r="U870" s="228" t="n"/>
      <c r="V870" s="19" t="n"/>
      <c r="W870" s="19" t="n"/>
      <c r="X870" s="228" t="n"/>
      <c r="Y870" s="228" t="n"/>
      <c r="Z870" s="281" t="n"/>
      <c r="AA870" s="18" t="n"/>
      <c r="AB870" s="18" t="n"/>
      <c r="AC870" s="228" t="n"/>
    </row>
    <row r="871">
      <c r="A871" s="18" t="n"/>
      <c r="B871" s="18" t="n"/>
      <c r="C871" s="228" t="n"/>
      <c r="D871" s="228" t="n"/>
      <c r="E871" s="228" t="n"/>
      <c r="F871" s="228" t="n"/>
      <c r="G871" s="228" t="n"/>
      <c r="H871" s="228" t="n"/>
      <c r="I871" s="228" t="n"/>
      <c r="J871" s="228" t="n"/>
      <c r="K871" s="19" t="n"/>
      <c r="L871" s="228" t="n"/>
      <c r="M871" s="228" t="n"/>
      <c r="N871" s="228" t="n"/>
      <c r="O871" s="228" t="n"/>
      <c r="P871" s="228" t="n"/>
      <c r="Q871" s="281" t="n"/>
      <c r="R871" s="281" t="n"/>
      <c r="S871" s="228" t="n"/>
      <c r="T871" s="228" t="n"/>
      <c r="U871" s="228" t="n"/>
      <c r="V871" s="19" t="n"/>
      <c r="W871" s="19" t="n"/>
      <c r="X871" s="228" t="n"/>
      <c r="Y871" s="228" t="n"/>
      <c r="Z871" s="281" t="n"/>
      <c r="AA871" s="18" t="n"/>
      <c r="AB871" s="18" t="n"/>
      <c r="AC871" s="228" t="n"/>
    </row>
    <row r="872">
      <c r="A872" s="18" t="n"/>
      <c r="B872" s="18" t="n"/>
      <c r="C872" s="228" t="n"/>
      <c r="D872" s="228" t="n"/>
      <c r="E872" s="228" t="n"/>
      <c r="F872" s="228" t="n"/>
      <c r="G872" s="228" t="n"/>
      <c r="H872" s="228" t="n"/>
      <c r="I872" s="228" t="n"/>
      <c r="J872" s="228" t="n"/>
      <c r="K872" s="19" t="n"/>
      <c r="L872" s="228" t="n"/>
      <c r="M872" s="228" t="n"/>
      <c r="N872" s="228" t="n"/>
      <c r="O872" s="228" t="n"/>
      <c r="P872" s="228" t="n"/>
      <c r="Q872" s="281" t="n"/>
      <c r="R872" s="281" t="n"/>
      <c r="S872" s="228" t="n"/>
      <c r="T872" s="228" t="n"/>
      <c r="U872" s="228" t="n"/>
      <c r="V872" s="19" t="n"/>
      <c r="W872" s="19" t="n"/>
      <c r="X872" s="228" t="n"/>
      <c r="Y872" s="228" t="n"/>
      <c r="Z872" s="281" t="n"/>
      <c r="AA872" s="18" t="n"/>
      <c r="AB872" s="18" t="n"/>
      <c r="AC872" s="228" t="n"/>
    </row>
    <row r="873">
      <c r="A873" s="18" t="n"/>
      <c r="B873" s="18" t="n"/>
      <c r="C873" s="228" t="n"/>
      <c r="D873" s="228" t="n"/>
      <c r="E873" s="228" t="n"/>
      <c r="F873" s="228" t="n"/>
      <c r="G873" s="228" t="n"/>
      <c r="H873" s="228" t="n"/>
      <c r="I873" s="228" t="n"/>
      <c r="J873" s="228" t="n"/>
      <c r="K873" s="19" t="n"/>
      <c r="L873" s="228" t="n"/>
      <c r="M873" s="228" t="n"/>
      <c r="N873" s="228" t="n"/>
      <c r="O873" s="228" t="n"/>
      <c r="P873" s="228" t="n"/>
      <c r="Q873" s="281" t="n"/>
      <c r="R873" s="281" t="n"/>
      <c r="S873" s="228" t="n"/>
      <c r="T873" s="228" t="n"/>
      <c r="U873" s="228" t="n"/>
      <c r="V873" s="19" t="n"/>
      <c r="W873" s="19" t="n"/>
      <c r="X873" s="228" t="n"/>
      <c r="Y873" s="228" t="n"/>
      <c r="Z873" s="281" t="n"/>
      <c r="AA873" s="18" t="n"/>
      <c r="AB873" s="18" t="n"/>
      <c r="AC873" s="228" t="n"/>
    </row>
    <row r="874">
      <c r="A874" s="18" t="n"/>
      <c r="B874" s="18" t="n"/>
      <c r="C874" s="228" t="n"/>
      <c r="D874" s="228" t="n"/>
      <c r="E874" s="228" t="n"/>
      <c r="F874" s="228" t="n"/>
      <c r="G874" s="228" t="n"/>
      <c r="H874" s="228" t="n"/>
      <c r="I874" s="228" t="n"/>
      <c r="J874" s="228" t="n"/>
      <c r="K874" s="19" t="n"/>
      <c r="L874" s="228" t="n"/>
      <c r="M874" s="228" t="n"/>
      <c r="N874" s="228" t="n"/>
      <c r="O874" s="228" t="n"/>
      <c r="P874" s="228" t="n"/>
      <c r="Q874" s="281" t="n"/>
      <c r="R874" s="281" t="n"/>
      <c r="S874" s="228" t="n"/>
      <c r="T874" s="228" t="n"/>
      <c r="U874" s="228" t="n"/>
      <c r="V874" s="19" t="n"/>
      <c r="W874" s="19" t="n"/>
      <c r="X874" s="228" t="n"/>
      <c r="Y874" s="228" t="n"/>
      <c r="Z874" s="281" t="n"/>
      <c r="AA874" s="18" t="n"/>
      <c r="AB874" s="18" t="n"/>
      <c r="AC874" s="228" t="n"/>
    </row>
    <row r="875">
      <c r="A875" s="18" t="n"/>
      <c r="B875" s="18" t="n"/>
      <c r="C875" s="228" t="n"/>
      <c r="D875" s="228" t="n"/>
      <c r="E875" s="228" t="n"/>
      <c r="F875" s="228" t="n"/>
      <c r="G875" s="228" t="n"/>
      <c r="H875" s="228" t="n"/>
      <c r="I875" s="228" t="n"/>
      <c r="J875" s="228" t="n"/>
      <c r="K875" s="19" t="n"/>
      <c r="L875" s="228" t="n"/>
      <c r="M875" s="228" t="n"/>
      <c r="N875" s="228" t="n"/>
      <c r="O875" s="228" t="n"/>
      <c r="P875" s="228" t="n"/>
      <c r="Q875" s="281" t="n"/>
      <c r="R875" s="281" t="n"/>
      <c r="S875" s="228" t="n"/>
      <c r="T875" s="228" t="n"/>
      <c r="U875" s="228" t="n"/>
      <c r="V875" s="19" t="n"/>
      <c r="W875" s="19" t="n"/>
      <c r="X875" s="228" t="n"/>
      <c r="Y875" s="228" t="n"/>
      <c r="Z875" s="281" t="n"/>
      <c r="AA875" s="18" t="n"/>
      <c r="AB875" s="18" t="n"/>
      <c r="AC875" s="228" t="n"/>
    </row>
    <row r="876">
      <c r="A876" s="18" t="n"/>
      <c r="B876" s="18" t="n"/>
      <c r="C876" s="228" t="n"/>
      <c r="D876" s="228" t="n"/>
      <c r="E876" s="228" t="n"/>
      <c r="F876" s="228" t="n"/>
      <c r="G876" s="228" t="n"/>
      <c r="H876" s="228" t="n"/>
      <c r="I876" s="228" t="n"/>
      <c r="J876" s="228" t="n"/>
      <c r="K876" s="19" t="n"/>
      <c r="L876" s="228" t="n"/>
      <c r="M876" s="228" t="n"/>
      <c r="N876" s="228" t="n"/>
      <c r="O876" s="228" t="n"/>
      <c r="P876" s="228" t="n"/>
      <c r="Q876" s="281" t="n"/>
      <c r="R876" s="281" t="n"/>
      <c r="S876" s="228" t="n"/>
      <c r="T876" s="228" t="n"/>
      <c r="U876" s="228" t="n"/>
      <c r="V876" s="19" t="n"/>
      <c r="W876" s="19" t="n"/>
      <c r="X876" s="228" t="n"/>
      <c r="Y876" s="228" t="n"/>
      <c r="Z876" s="281" t="n"/>
      <c r="AA876" s="18" t="n"/>
      <c r="AB876" s="18" t="n"/>
      <c r="AC876" s="228" t="n"/>
    </row>
    <row r="877">
      <c r="A877" s="18" t="n"/>
      <c r="B877" s="18" t="n"/>
      <c r="C877" s="228" t="n"/>
      <c r="D877" s="228" t="n"/>
      <c r="E877" s="228" t="n"/>
      <c r="F877" s="228" t="n"/>
      <c r="G877" s="228" t="n"/>
      <c r="H877" s="228" t="n"/>
      <c r="I877" s="228" t="n"/>
      <c r="J877" s="228" t="n"/>
      <c r="K877" s="19" t="n"/>
      <c r="L877" s="228" t="n"/>
      <c r="M877" s="228" t="n"/>
      <c r="N877" s="228" t="n"/>
      <c r="O877" s="228" t="n"/>
      <c r="P877" s="228" t="n"/>
      <c r="Q877" s="281" t="n"/>
      <c r="R877" s="281" t="n"/>
      <c r="S877" s="228" t="n"/>
      <c r="T877" s="228" t="n"/>
      <c r="U877" s="228" t="n"/>
      <c r="V877" s="19" t="n"/>
      <c r="W877" s="19" t="n"/>
      <c r="X877" s="228" t="n"/>
      <c r="Y877" s="228" t="n"/>
      <c r="Z877" s="281" t="n"/>
      <c r="AA877" s="18" t="n"/>
      <c r="AB877" s="18" t="n"/>
      <c r="AC877" s="228" t="n"/>
    </row>
    <row r="878">
      <c r="A878" s="18" t="n"/>
      <c r="B878" s="18" t="n"/>
      <c r="C878" s="228" t="n"/>
      <c r="D878" s="228" t="n"/>
      <c r="E878" s="228" t="n"/>
      <c r="F878" s="228" t="n"/>
      <c r="G878" s="228" t="n"/>
      <c r="H878" s="228" t="n"/>
      <c r="I878" s="228" t="n"/>
      <c r="J878" s="228" t="n"/>
      <c r="K878" s="19" t="n"/>
      <c r="L878" s="228" t="n"/>
      <c r="M878" s="228" t="n"/>
      <c r="N878" s="228" t="n"/>
      <c r="O878" s="228" t="n"/>
      <c r="P878" s="228" t="n"/>
      <c r="Q878" s="281" t="n"/>
      <c r="R878" s="281" t="n"/>
      <c r="S878" s="228" t="n"/>
      <c r="T878" s="228" t="n"/>
      <c r="U878" s="228" t="n"/>
      <c r="V878" s="19" t="n"/>
      <c r="W878" s="19" t="n"/>
      <c r="X878" s="228" t="n"/>
      <c r="Y878" s="228" t="n"/>
      <c r="Z878" s="281" t="n"/>
      <c r="AA878" s="18" t="n"/>
      <c r="AB878" s="18" t="n"/>
      <c r="AC878" s="228" t="n"/>
    </row>
    <row r="879">
      <c r="A879" s="18" t="n"/>
      <c r="B879" s="18" t="n"/>
      <c r="C879" s="228" t="n"/>
      <c r="D879" s="228" t="n"/>
      <c r="E879" s="228" t="n"/>
      <c r="F879" s="228" t="n"/>
      <c r="G879" s="228" t="n"/>
      <c r="H879" s="228" t="n"/>
      <c r="I879" s="228" t="n"/>
      <c r="J879" s="228" t="n"/>
      <c r="K879" s="19" t="n"/>
      <c r="L879" s="228" t="n"/>
      <c r="M879" s="228" t="n"/>
      <c r="N879" s="228" t="n"/>
      <c r="O879" s="228" t="n"/>
      <c r="P879" s="228" t="n"/>
      <c r="Q879" s="281" t="n"/>
      <c r="R879" s="281" t="n"/>
      <c r="S879" s="228" t="n"/>
      <c r="T879" s="228" t="n"/>
      <c r="U879" s="228" t="n"/>
      <c r="V879" s="19" t="n"/>
      <c r="W879" s="19" t="n"/>
      <c r="X879" s="228" t="n"/>
      <c r="Y879" s="228" t="n"/>
      <c r="Z879" s="281" t="n"/>
      <c r="AA879" s="18" t="n"/>
      <c r="AB879" s="18" t="n"/>
      <c r="AC879" s="228" t="n"/>
    </row>
    <row r="880">
      <c r="A880" s="18" t="n"/>
      <c r="B880" s="18" t="n"/>
      <c r="C880" s="228" t="n"/>
      <c r="D880" s="228" t="n"/>
      <c r="E880" s="228" t="n"/>
      <c r="F880" s="228" t="n"/>
      <c r="G880" s="228" t="n"/>
      <c r="H880" s="228" t="n"/>
      <c r="I880" s="228" t="n"/>
      <c r="J880" s="228" t="n"/>
      <c r="K880" s="19" t="n"/>
      <c r="L880" s="228" t="n"/>
      <c r="M880" s="228" t="n"/>
      <c r="N880" s="228" t="n"/>
      <c r="O880" s="228" t="n"/>
      <c r="P880" s="228" t="n"/>
      <c r="Q880" s="281" t="n"/>
      <c r="R880" s="281" t="n"/>
      <c r="S880" s="228" t="n"/>
      <c r="T880" s="228" t="n"/>
      <c r="U880" s="228" t="n"/>
      <c r="V880" s="19" t="n"/>
      <c r="W880" s="19" t="n"/>
      <c r="X880" s="228" t="n"/>
      <c r="Y880" s="228" t="n"/>
      <c r="Z880" s="281" t="n"/>
      <c r="AA880" s="18" t="n"/>
      <c r="AB880" s="18" t="n"/>
      <c r="AC880" s="228" t="n"/>
    </row>
    <row r="881">
      <c r="A881" s="18" t="n"/>
      <c r="B881" s="18" t="n"/>
      <c r="C881" s="228" t="n"/>
      <c r="D881" s="228" t="n"/>
      <c r="E881" s="228" t="n"/>
      <c r="F881" s="228" t="n"/>
      <c r="G881" s="228" t="n"/>
      <c r="H881" s="228" t="n"/>
      <c r="I881" s="228" t="n"/>
      <c r="J881" s="228" t="n"/>
      <c r="K881" s="19" t="n"/>
      <c r="L881" s="228" t="n"/>
      <c r="M881" s="228" t="n"/>
      <c r="N881" s="228" t="n"/>
      <c r="O881" s="228" t="n"/>
      <c r="P881" s="228" t="n"/>
      <c r="Q881" s="281" t="n"/>
      <c r="R881" s="281" t="n"/>
      <c r="S881" s="228" t="n"/>
      <c r="T881" s="228" t="n"/>
      <c r="U881" s="228" t="n"/>
      <c r="V881" s="19" t="n"/>
      <c r="W881" s="19" t="n"/>
      <c r="X881" s="228" t="n"/>
      <c r="Y881" s="228" t="n"/>
      <c r="Z881" s="281" t="n"/>
      <c r="AA881" s="18" t="n"/>
      <c r="AB881" s="18" t="n"/>
      <c r="AC881" s="228" t="n"/>
    </row>
    <row r="882">
      <c r="A882" s="18" t="n"/>
      <c r="B882" s="18" t="n"/>
      <c r="C882" s="228" t="n"/>
      <c r="D882" s="228" t="n"/>
      <c r="E882" s="228" t="n"/>
      <c r="F882" s="228" t="n"/>
      <c r="G882" s="228" t="n"/>
      <c r="H882" s="228" t="n"/>
      <c r="I882" s="228" t="n"/>
      <c r="J882" s="228" t="n"/>
      <c r="K882" s="19" t="n"/>
      <c r="L882" s="228" t="n"/>
      <c r="M882" s="228" t="n"/>
      <c r="N882" s="228" t="n"/>
      <c r="O882" s="228" t="n"/>
      <c r="P882" s="228" t="n"/>
      <c r="Q882" s="281" t="n"/>
      <c r="R882" s="281" t="n"/>
      <c r="S882" s="228" t="n"/>
      <c r="T882" s="228" t="n"/>
      <c r="U882" s="228" t="n"/>
      <c r="V882" s="19" t="n"/>
      <c r="W882" s="19" t="n"/>
      <c r="X882" s="228" t="n"/>
      <c r="Y882" s="228" t="n"/>
      <c r="Z882" s="281" t="n"/>
      <c r="AA882" s="18" t="n"/>
      <c r="AB882" s="18" t="n"/>
      <c r="AC882" s="228" t="n"/>
    </row>
    <row r="883">
      <c r="A883" s="18" t="n"/>
      <c r="B883" s="18" t="n"/>
      <c r="C883" s="228" t="n"/>
      <c r="D883" s="228" t="n"/>
      <c r="E883" s="228" t="n"/>
      <c r="F883" s="228" t="n"/>
      <c r="G883" s="228" t="n"/>
      <c r="H883" s="228" t="n"/>
      <c r="I883" s="228" t="n"/>
      <c r="J883" s="228" t="n"/>
      <c r="K883" s="19" t="n"/>
      <c r="L883" s="228" t="n"/>
      <c r="M883" s="228" t="n"/>
      <c r="N883" s="228" t="n"/>
      <c r="O883" s="228" t="n"/>
      <c r="P883" s="228" t="n"/>
      <c r="Q883" s="281" t="n"/>
      <c r="R883" s="281" t="n"/>
      <c r="S883" s="228" t="n"/>
      <c r="T883" s="228" t="n"/>
      <c r="U883" s="228" t="n"/>
      <c r="V883" s="19" t="n"/>
      <c r="W883" s="19" t="n"/>
      <c r="X883" s="228" t="n"/>
      <c r="Y883" s="228" t="n"/>
      <c r="Z883" s="281" t="n"/>
      <c r="AA883" s="18" t="n"/>
      <c r="AB883" s="18" t="n"/>
      <c r="AC883" s="228" t="n"/>
    </row>
    <row r="884">
      <c r="A884" s="18" t="n"/>
      <c r="B884" s="18" t="n"/>
      <c r="C884" s="228" t="n"/>
      <c r="D884" s="228" t="n"/>
      <c r="E884" s="228" t="n"/>
      <c r="F884" s="228" t="n"/>
      <c r="G884" s="228" t="n"/>
      <c r="H884" s="228" t="n"/>
      <c r="I884" s="228" t="n"/>
      <c r="J884" s="228" t="n"/>
      <c r="K884" s="19" t="n"/>
      <c r="L884" s="228" t="n"/>
      <c r="M884" s="228" t="n"/>
      <c r="N884" s="228" t="n"/>
      <c r="O884" s="228" t="n"/>
      <c r="P884" s="228" t="n"/>
      <c r="Q884" s="281" t="n"/>
      <c r="R884" s="281" t="n"/>
      <c r="S884" s="228" t="n"/>
      <c r="T884" s="228" t="n"/>
      <c r="U884" s="228" t="n"/>
      <c r="V884" s="19" t="n"/>
      <c r="W884" s="19" t="n"/>
      <c r="X884" s="228" t="n"/>
      <c r="Y884" s="228" t="n"/>
      <c r="Z884" s="281" t="n"/>
      <c r="AA884" s="18" t="n"/>
      <c r="AB884" s="18" t="n"/>
      <c r="AC884" s="228" t="n"/>
    </row>
    <row r="885">
      <c r="A885" s="18" t="n"/>
      <c r="B885" s="18" t="n"/>
      <c r="C885" s="228" t="n"/>
      <c r="D885" s="228" t="n"/>
      <c r="E885" s="228" t="n"/>
      <c r="F885" s="228" t="n"/>
      <c r="G885" s="228" t="n"/>
      <c r="H885" s="228" t="n"/>
      <c r="I885" s="228" t="n"/>
      <c r="J885" s="228" t="n"/>
      <c r="K885" s="19" t="n"/>
      <c r="L885" s="228" t="n"/>
      <c r="M885" s="228" t="n"/>
      <c r="N885" s="228" t="n"/>
      <c r="O885" s="228" t="n"/>
      <c r="P885" s="228" t="n"/>
      <c r="Q885" s="281" t="n"/>
      <c r="R885" s="281" t="n"/>
      <c r="S885" s="228" t="n"/>
      <c r="T885" s="228" t="n"/>
      <c r="U885" s="228" t="n"/>
      <c r="V885" s="19" t="n"/>
      <c r="W885" s="19" t="n"/>
      <c r="X885" s="228" t="n"/>
      <c r="Y885" s="228" t="n"/>
      <c r="Z885" s="281" t="n"/>
      <c r="AA885" s="18" t="n"/>
      <c r="AB885" s="18" t="n"/>
      <c r="AC885" s="228" t="n"/>
    </row>
    <row r="886">
      <c r="A886" s="18" t="n"/>
      <c r="B886" s="18" t="n"/>
      <c r="C886" s="228" t="n"/>
      <c r="D886" s="228" t="n"/>
      <c r="E886" s="228" t="n"/>
      <c r="F886" s="228" t="n"/>
      <c r="G886" s="228" t="n"/>
      <c r="H886" s="228" t="n"/>
      <c r="I886" s="228" t="n"/>
      <c r="J886" s="228" t="n"/>
      <c r="K886" s="19" t="n"/>
      <c r="L886" s="228" t="n"/>
      <c r="M886" s="228" t="n"/>
      <c r="N886" s="228" t="n"/>
      <c r="O886" s="228" t="n"/>
      <c r="P886" s="228" t="n"/>
      <c r="Q886" s="281" t="n"/>
      <c r="R886" s="281" t="n"/>
      <c r="S886" s="228" t="n"/>
      <c r="T886" s="228" t="n"/>
      <c r="U886" s="228" t="n"/>
      <c r="V886" s="19" t="n"/>
      <c r="W886" s="19" t="n"/>
      <c r="X886" s="228" t="n"/>
      <c r="Y886" s="228" t="n"/>
      <c r="Z886" s="281" t="n"/>
      <c r="AA886" s="18" t="n"/>
      <c r="AB886" s="18" t="n"/>
      <c r="AC886" s="228" t="n"/>
    </row>
    <row r="887">
      <c r="A887" s="18" t="n"/>
      <c r="B887" s="18" t="n"/>
      <c r="C887" s="228" t="n"/>
      <c r="D887" s="228" t="n"/>
      <c r="E887" s="228" t="n"/>
      <c r="F887" s="228" t="n"/>
      <c r="G887" s="228" t="n"/>
      <c r="H887" s="228" t="n"/>
      <c r="I887" s="228" t="n"/>
      <c r="J887" s="228" t="n"/>
      <c r="K887" s="19" t="n"/>
      <c r="L887" s="228" t="n"/>
      <c r="M887" s="228" t="n"/>
      <c r="N887" s="228" t="n"/>
      <c r="O887" s="228" t="n"/>
      <c r="P887" s="228" t="n"/>
      <c r="Q887" s="281" t="n"/>
      <c r="R887" s="281" t="n"/>
      <c r="S887" s="228" t="n"/>
      <c r="T887" s="228" t="n"/>
      <c r="U887" s="228" t="n"/>
      <c r="V887" s="19" t="n"/>
      <c r="W887" s="19" t="n"/>
      <c r="X887" s="228" t="n"/>
      <c r="Y887" s="228" t="n"/>
      <c r="Z887" s="281" t="n"/>
      <c r="AA887" s="18" t="n"/>
      <c r="AB887" s="18" t="n"/>
      <c r="AC887" s="228" t="n"/>
    </row>
    <row r="888">
      <c r="A888" s="18" t="n"/>
      <c r="B888" s="18" t="n"/>
      <c r="C888" s="228" t="n"/>
      <c r="D888" s="228" t="n"/>
      <c r="E888" s="228" t="n"/>
      <c r="F888" s="228" t="n"/>
      <c r="G888" s="228" t="n"/>
      <c r="H888" s="228" t="n"/>
      <c r="I888" s="228" t="n"/>
      <c r="J888" s="228" t="n"/>
      <c r="K888" s="19" t="n"/>
      <c r="L888" s="228" t="n"/>
      <c r="M888" s="228" t="n"/>
      <c r="N888" s="228" t="n"/>
      <c r="O888" s="228" t="n"/>
      <c r="P888" s="228" t="n"/>
      <c r="Q888" s="281" t="n"/>
      <c r="R888" s="281" t="n"/>
      <c r="S888" s="228" t="n"/>
      <c r="T888" s="228" t="n"/>
      <c r="U888" s="228" t="n"/>
      <c r="V888" s="19" t="n"/>
      <c r="W888" s="19" t="n"/>
      <c r="X888" s="228" t="n"/>
      <c r="Y888" s="228" t="n"/>
      <c r="Z888" s="281" t="n"/>
      <c r="AA888" s="18" t="n"/>
      <c r="AB888" s="18" t="n"/>
      <c r="AC888" s="228" t="n"/>
    </row>
    <row r="889">
      <c r="A889" s="18" t="n"/>
      <c r="B889" s="18" t="n"/>
      <c r="C889" s="228" t="n"/>
      <c r="D889" s="228" t="n"/>
      <c r="E889" s="228" t="n"/>
      <c r="F889" s="228" t="n"/>
      <c r="G889" s="228" t="n"/>
      <c r="H889" s="228" t="n"/>
      <c r="I889" s="228" t="n"/>
      <c r="J889" s="228" t="n"/>
      <c r="K889" s="19" t="n"/>
      <c r="L889" s="228" t="n"/>
      <c r="M889" s="228" t="n"/>
      <c r="N889" s="228" t="n"/>
      <c r="O889" s="228" t="n"/>
      <c r="P889" s="228" t="n"/>
      <c r="Q889" s="281" t="n"/>
      <c r="R889" s="281" t="n"/>
      <c r="S889" s="228" t="n"/>
      <c r="T889" s="228" t="n"/>
      <c r="U889" s="228" t="n"/>
      <c r="V889" s="19" t="n"/>
      <c r="W889" s="19" t="n"/>
      <c r="X889" s="228" t="n"/>
      <c r="Y889" s="228" t="n"/>
      <c r="Z889" s="281" t="n"/>
      <c r="AA889" s="18" t="n"/>
      <c r="AB889" s="18" t="n"/>
      <c r="AC889" s="228" t="n"/>
    </row>
    <row r="890">
      <c r="A890" s="18" t="n"/>
      <c r="B890" s="18" t="n"/>
      <c r="C890" s="228" t="n"/>
      <c r="D890" s="228" t="n"/>
      <c r="E890" s="228" t="n"/>
      <c r="F890" s="228" t="n"/>
      <c r="G890" s="228" t="n"/>
      <c r="H890" s="228" t="n"/>
      <c r="I890" s="228" t="n"/>
      <c r="J890" s="228" t="n"/>
      <c r="K890" s="19" t="n"/>
      <c r="L890" s="228" t="n"/>
      <c r="M890" s="228" t="n"/>
      <c r="N890" s="228" t="n"/>
      <c r="O890" s="228" t="n"/>
      <c r="P890" s="228" t="n"/>
      <c r="Q890" s="281" t="n"/>
      <c r="R890" s="281" t="n"/>
      <c r="S890" s="228" t="n"/>
      <c r="T890" s="228" t="n"/>
      <c r="U890" s="228" t="n"/>
      <c r="V890" s="19" t="n"/>
      <c r="W890" s="19" t="n"/>
      <c r="X890" s="228" t="n"/>
      <c r="Y890" s="228" t="n"/>
      <c r="Z890" s="281" t="n"/>
      <c r="AA890" s="18" t="n"/>
      <c r="AB890" s="18" t="n"/>
      <c r="AC890" s="228" t="n"/>
    </row>
    <row r="891">
      <c r="A891" s="18" t="n"/>
      <c r="B891" s="18" t="n"/>
      <c r="C891" s="228" t="n"/>
      <c r="D891" s="228" t="n"/>
      <c r="E891" s="228" t="n"/>
      <c r="F891" s="228" t="n"/>
      <c r="G891" s="228" t="n"/>
      <c r="H891" s="228" t="n"/>
      <c r="I891" s="228" t="n"/>
      <c r="J891" s="228" t="n"/>
      <c r="K891" s="19" t="n"/>
      <c r="L891" s="228" t="n"/>
      <c r="M891" s="228" t="n"/>
      <c r="N891" s="228" t="n"/>
      <c r="O891" s="228" t="n"/>
      <c r="P891" s="228" t="n"/>
      <c r="Q891" s="281" t="n"/>
      <c r="R891" s="281" t="n"/>
      <c r="S891" s="228" t="n"/>
      <c r="T891" s="228" t="n"/>
      <c r="U891" s="228" t="n"/>
      <c r="V891" s="19" t="n"/>
      <c r="W891" s="19" t="n"/>
      <c r="X891" s="228" t="n"/>
      <c r="Y891" s="228" t="n"/>
      <c r="Z891" s="281" t="n"/>
      <c r="AA891" s="18" t="n"/>
      <c r="AB891" s="18" t="n"/>
      <c r="AC891" s="228" t="n"/>
    </row>
    <row r="892">
      <c r="A892" s="18" t="n"/>
      <c r="B892" s="18" t="n"/>
      <c r="C892" s="228" t="n"/>
      <c r="D892" s="228" t="n"/>
      <c r="E892" s="228" t="n"/>
      <c r="F892" s="228" t="n"/>
      <c r="G892" s="228" t="n"/>
      <c r="H892" s="228" t="n"/>
      <c r="I892" s="228" t="n"/>
      <c r="J892" s="228" t="n"/>
      <c r="K892" s="19" t="n"/>
      <c r="L892" s="228" t="n"/>
      <c r="M892" s="228" t="n"/>
      <c r="N892" s="228" t="n"/>
      <c r="O892" s="228" t="n"/>
      <c r="P892" s="228" t="n"/>
      <c r="Q892" s="281" t="n"/>
      <c r="R892" s="281" t="n"/>
      <c r="S892" s="228" t="n"/>
      <c r="T892" s="228" t="n"/>
      <c r="U892" s="228" t="n"/>
      <c r="V892" s="19" t="n"/>
      <c r="W892" s="19" t="n"/>
      <c r="X892" s="228" t="n"/>
      <c r="Y892" s="228" t="n"/>
      <c r="Z892" s="281" t="n"/>
      <c r="AA892" s="18" t="n"/>
      <c r="AB892" s="18" t="n"/>
      <c r="AC892" s="228" t="n"/>
    </row>
    <row r="893">
      <c r="A893" s="18" t="n"/>
      <c r="B893" s="18" t="n"/>
      <c r="C893" s="228" t="n"/>
      <c r="D893" s="228" t="n"/>
      <c r="E893" s="228" t="n"/>
      <c r="F893" s="228" t="n"/>
      <c r="G893" s="228" t="n"/>
      <c r="H893" s="228" t="n"/>
      <c r="I893" s="228" t="n"/>
      <c r="J893" s="228" t="n"/>
      <c r="K893" s="19" t="n"/>
      <c r="L893" s="228" t="n"/>
      <c r="M893" s="228" t="n"/>
      <c r="N893" s="228" t="n"/>
      <c r="O893" s="228" t="n"/>
      <c r="P893" s="228" t="n"/>
      <c r="Q893" s="281" t="n"/>
      <c r="R893" s="281" t="n"/>
      <c r="S893" s="228" t="n"/>
      <c r="T893" s="228" t="n"/>
      <c r="U893" s="228" t="n"/>
      <c r="V893" s="19" t="n"/>
      <c r="W893" s="19" t="n"/>
      <c r="X893" s="228" t="n"/>
      <c r="Y893" s="228" t="n"/>
      <c r="Z893" s="281" t="n"/>
      <c r="AA893" s="18" t="n"/>
      <c r="AB893" s="18" t="n"/>
      <c r="AC893" s="228" t="n"/>
    </row>
    <row r="894">
      <c r="A894" s="18" t="n"/>
      <c r="B894" s="18" t="n"/>
      <c r="C894" s="228" t="n"/>
      <c r="D894" s="228" t="n"/>
      <c r="E894" s="228" t="n"/>
      <c r="F894" s="228" t="n"/>
      <c r="G894" s="228" t="n"/>
      <c r="H894" s="228" t="n"/>
      <c r="I894" s="228" t="n"/>
      <c r="J894" s="228" t="n"/>
      <c r="K894" s="19" t="n"/>
      <c r="L894" s="228" t="n"/>
      <c r="M894" s="228" t="n"/>
      <c r="N894" s="228" t="n"/>
      <c r="O894" s="228" t="n"/>
      <c r="P894" s="228" t="n"/>
      <c r="Q894" s="281" t="n"/>
      <c r="R894" s="281" t="n"/>
      <c r="S894" s="228" t="n"/>
      <c r="T894" s="228" t="n"/>
      <c r="U894" s="228" t="n"/>
      <c r="V894" s="19" t="n"/>
      <c r="W894" s="19" t="n"/>
      <c r="X894" s="228" t="n"/>
      <c r="Y894" s="228" t="n"/>
      <c r="Z894" s="281" t="n"/>
      <c r="AA894" s="18" t="n"/>
      <c r="AB894" s="18" t="n"/>
      <c r="AC894" s="228" t="n"/>
    </row>
    <row r="895">
      <c r="A895" s="18" t="n"/>
      <c r="B895" s="18" t="n"/>
      <c r="C895" s="228" t="n"/>
      <c r="D895" s="228" t="n"/>
      <c r="E895" s="228" t="n"/>
      <c r="F895" s="228" t="n"/>
      <c r="G895" s="228" t="n"/>
      <c r="H895" s="228" t="n"/>
      <c r="I895" s="228" t="n"/>
      <c r="J895" s="228" t="n"/>
      <c r="K895" s="19" t="n"/>
      <c r="L895" s="228" t="n"/>
      <c r="M895" s="228" t="n"/>
      <c r="N895" s="228" t="n"/>
      <c r="O895" s="228" t="n"/>
      <c r="P895" s="228" t="n"/>
      <c r="Q895" s="281" t="n"/>
      <c r="R895" s="281" t="n"/>
      <c r="S895" s="228" t="n"/>
      <c r="T895" s="228" t="n"/>
      <c r="U895" s="228" t="n"/>
      <c r="V895" s="19" t="n"/>
      <c r="W895" s="19" t="n"/>
      <c r="X895" s="228" t="n"/>
      <c r="Y895" s="228" t="n"/>
      <c r="Z895" s="281" t="n"/>
      <c r="AA895" s="18" t="n"/>
      <c r="AB895" s="18" t="n"/>
      <c r="AC895" s="228" t="n"/>
    </row>
    <row r="896">
      <c r="A896" s="18" t="n"/>
      <c r="B896" s="18" t="n"/>
      <c r="C896" s="228" t="n"/>
      <c r="D896" s="228" t="n"/>
      <c r="E896" s="228" t="n"/>
      <c r="F896" s="228" t="n"/>
      <c r="G896" s="228" t="n"/>
      <c r="H896" s="228" t="n"/>
      <c r="I896" s="228" t="n"/>
      <c r="J896" s="228" t="n"/>
      <c r="K896" s="19" t="n"/>
      <c r="L896" s="228" t="n"/>
      <c r="M896" s="228" t="n"/>
      <c r="N896" s="228" t="n"/>
      <c r="O896" s="228" t="n"/>
      <c r="P896" s="228" t="n"/>
      <c r="Q896" s="281" t="n"/>
      <c r="R896" s="281" t="n"/>
      <c r="S896" s="228" t="n"/>
      <c r="T896" s="228" t="n"/>
      <c r="U896" s="228" t="n"/>
      <c r="V896" s="19" t="n"/>
      <c r="W896" s="19" t="n"/>
      <c r="X896" s="228" t="n"/>
      <c r="Y896" s="228" t="n"/>
      <c r="Z896" s="281" t="n"/>
      <c r="AA896" s="18" t="n"/>
      <c r="AB896" s="18" t="n"/>
      <c r="AC896" s="228" t="n"/>
    </row>
    <row r="897">
      <c r="A897" s="18" t="n"/>
      <c r="B897" s="18" t="n"/>
      <c r="C897" s="228" t="n"/>
      <c r="D897" s="228" t="n"/>
      <c r="E897" s="228" t="n"/>
      <c r="F897" s="228" t="n"/>
      <c r="G897" s="228" t="n"/>
      <c r="H897" s="228" t="n"/>
      <c r="I897" s="228" t="n"/>
      <c r="J897" s="228" t="n"/>
      <c r="K897" s="19" t="n"/>
      <c r="L897" s="228" t="n"/>
      <c r="M897" s="228" t="n"/>
      <c r="N897" s="228" t="n"/>
      <c r="O897" s="228" t="n"/>
      <c r="P897" s="228" t="n"/>
      <c r="Q897" s="281" t="n"/>
      <c r="R897" s="281" t="n"/>
      <c r="S897" s="228" t="n"/>
      <c r="T897" s="228" t="n"/>
      <c r="U897" s="228" t="n"/>
      <c r="V897" s="19" t="n"/>
      <c r="W897" s="19" t="n"/>
      <c r="X897" s="228" t="n"/>
      <c r="Y897" s="228" t="n"/>
      <c r="Z897" s="281" t="n"/>
      <c r="AA897" s="18" t="n"/>
      <c r="AB897" s="18" t="n"/>
      <c r="AC897" s="228" t="n"/>
    </row>
    <row r="898">
      <c r="A898" s="18" t="n"/>
      <c r="B898" s="18" t="n"/>
      <c r="C898" s="228" t="n"/>
      <c r="D898" s="228" t="n"/>
      <c r="E898" s="228" t="n"/>
      <c r="F898" s="228" t="n"/>
      <c r="G898" s="228" t="n"/>
      <c r="H898" s="228" t="n"/>
      <c r="I898" s="228" t="n"/>
      <c r="J898" s="228" t="n"/>
      <c r="K898" s="19" t="n"/>
      <c r="L898" s="228" t="n"/>
      <c r="M898" s="228" t="n"/>
      <c r="N898" s="228" t="n"/>
      <c r="O898" s="228" t="n"/>
      <c r="P898" s="228" t="n"/>
      <c r="Q898" s="281" t="n"/>
      <c r="R898" s="281" t="n"/>
      <c r="S898" s="228" t="n"/>
      <c r="T898" s="228" t="n"/>
      <c r="U898" s="228" t="n"/>
      <c r="V898" s="19" t="n"/>
      <c r="W898" s="19" t="n"/>
      <c r="X898" s="228" t="n"/>
      <c r="Y898" s="228" t="n"/>
      <c r="Z898" s="281" t="n"/>
      <c r="AA898" s="18" t="n"/>
      <c r="AB898" s="18" t="n"/>
      <c r="AC898" s="228" t="n"/>
    </row>
    <row r="899">
      <c r="A899" s="18" t="n"/>
      <c r="B899" s="18" t="n"/>
      <c r="C899" s="228" t="n"/>
      <c r="D899" s="228" t="n"/>
      <c r="E899" s="228" t="n"/>
      <c r="F899" s="228" t="n"/>
      <c r="G899" s="228" t="n"/>
      <c r="H899" s="228" t="n"/>
      <c r="I899" s="228" t="n"/>
      <c r="J899" s="228" t="n"/>
      <c r="K899" s="19" t="n"/>
      <c r="L899" s="228" t="n"/>
      <c r="M899" s="228" t="n"/>
      <c r="N899" s="228" t="n"/>
      <c r="O899" s="228" t="n"/>
      <c r="P899" s="228" t="n"/>
      <c r="Q899" s="281" t="n"/>
      <c r="R899" s="281" t="n"/>
      <c r="S899" s="228" t="n"/>
      <c r="T899" s="228" t="n"/>
      <c r="U899" s="228" t="n"/>
      <c r="V899" s="19" t="n"/>
      <c r="W899" s="19" t="n"/>
      <c r="X899" s="228" t="n"/>
      <c r="Y899" s="228" t="n"/>
      <c r="Z899" s="281" t="n"/>
      <c r="AA899" s="18" t="n"/>
      <c r="AB899" s="18" t="n"/>
      <c r="AC899" s="228" t="n"/>
    </row>
    <row r="900">
      <c r="A900" s="18" t="n"/>
      <c r="B900" s="18" t="n"/>
      <c r="C900" s="228" t="n"/>
      <c r="D900" s="228" t="n"/>
      <c r="E900" s="228" t="n"/>
      <c r="F900" s="228" t="n"/>
      <c r="G900" s="228" t="n"/>
      <c r="H900" s="228" t="n"/>
      <c r="I900" s="228" t="n"/>
      <c r="J900" s="228" t="n"/>
      <c r="K900" s="19" t="n"/>
      <c r="L900" s="228" t="n"/>
      <c r="M900" s="228" t="n"/>
      <c r="N900" s="228" t="n"/>
      <c r="O900" s="228" t="n"/>
      <c r="P900" s="228" t="n"/>
      <c r="Q900" s="281" t="n"/>
      <c r="R900" s="281" t="n"/>
      <c r="S900" s="228" t="n"/>
      <c r="T900" s="228" t="n"/>
      <c r="U900" s="228" t="n"/>
      <c r="V900" s="19" t="n"/>
      <c r="W900" s="19" t="n"/>
      <c r="X900" s="228" t="n"/>
      <c r="Y900" s="228" t="n"/>
      <c r="Z900" s="281" t="n"/>
      <c r="AA900" s="18" t="n"/>
      <c r="AB900" s="18" t="n"/>
      <c r="AC900" s="228" t="n"/>
    </row>
    <row r="901">
      <c r="A901" s="18" t="n"/>
      <c r="B901" s="18" t="n"/>
      <c r="C901" s="228" t="n"/>
      <c r="D901" s="228" t="n"/>
      <c r="E901" s="228" t="n"/>
      <c r="F901" s="228" t="n"/>
      <c r="G901" s="228" t="n"/>
      <c r="H901" s="228" t="n"/>
      <c r="I901" s="228" t="n"/>
      <c r="J901" s="228" t="n"/>
      <c r="K901" s="19" t="n"/>
      <c r="L901" s="228" t="n"/>
      <c r="M901" s="228" t="n"/>
      <c r="N901" s="228" t="n"/>
      <c r="O901" s="228" t="n"/>
      <c r="P901" s="228" t="n"/>
      <c r="Q901" s="281" t="n"/>
      <c r="R901" s="281" t="n"/>
      <c r="S901" s="228" t="n"/>
      <c r="T901" s="228" t="n"/>
      <c r="U901" s="228" t="n"/>
      <c r="V901" s="19" t="n"/>
      <c r="W901" s="19" t="n"/>
      <c r="X901" s="228" t="n"/>
      <c r="Y901" s="228" t="n"/>
      <c r="Z901" s="281" t="n"/>
      <c r="AA901" s="18" t="n"/>
      <c r="AB901" s="18" t="n"/>
      <c r="AC901" s="228" t="n"/>
    </row>
    <row r="902">
      <c r="A902" s="18" t="n"/>
      <c r="B902" s="18" t="n"/>
      <c r="C902" s="228" t="n"/>
      <c r="D902" s="228" t="n"/>
      <c r="E902" s="228" t="n"/>
      <c r="F902" s="228" t="n"/>
      <c r="G902" s="228" t="n"/>
      <c r="H902" s="228" t="n"/>
      <c r="I902" s="228" t="n"/>
      <c r="J902" s="228" t="n"/>
      <c r="K902" s="19" t="n"/>
      <c r="L902" s="228" t="n"/>
      <c r="M902" s="228" t="n"/>
      <c r="N902" s="228" t="n"/>
      <c r="O902" s="228" t="n"/>
      <c r="P902" s="228" t="n"/>
      <c r="Q902" s="281" t="n"/>
      <c r="R902" s="281" t="n"/>
      <c r="S902" s="228" t="n"/>
      <c r="T902" s="228" t="n"/>
      <c r="U902" s="228" t="n"/>
      <c r="V902" s="19" t="n"/>
      <c r="W902" s="19" t="n"/>
      <c r="X902" s="228" t="n"/>
      <c r="Y902" s="228" t="n"/>
      <c r="Z902" s="281" t="n"/>
      <c r="AA902" s="18" t="n"/>
      <c r="AB902" s="18" t="n"/>
      <c r="AC902" s="228" t="n"/>
    </row>
    <row r="903">
      <c r="A903" s="18" t="n"/>
      <c r="B903" s="18" t="n"/>
      <c r="C903" s="228" t="n"/>
      <c r="D903" s="228" t="n"/>
      <c r="E903" s="228" t="n"/>
      <c r="F903" s="228" t="n"/>
      <c r="G903" s="228" t="n"/>
      <c r="H903" s="228" t="n"/>
      <c r="I903" s="228" t="n"/>
      <c r="J903" s="228" t="n"/>
      <c r="K903" s="19" t="n"/>
      <c r="L903" s="228" t="n"/>
      <c r="M903" s="228" t="n"/>
      <c r="N903" s="228" t="n"/>
      <c r="O903" s="228" t="n"/>
      <c r="P903" s="228" t="n"/>
      <c r="Q903" s="281" t="n"/>
      <c r="R903" s="281" t="n"/>
      <c r="S903" s="228" t="n"/>
      <c r="T903" s="228" t="n"/>
      <c r="U903" s="228" t="n"/>
      <c r="V903" s="19" t="n"/>
      <c r="W903" s="19" t="n"/>
      <c r="X903" s="228" t="n"/>
      <c r="Y903" s="228" t="n"/>
      <c r="Z903" s="281" t="n"/>
      <c r="AA903" s="18" t="n"/>
      <c r="AB903" s="18" t="n"/>
      <c r="AC903" s="228" t="n"/>
    </row>
    <row r="904">
      <c r="A904" s="18" t="n"/>
      <c r="B904" s="18" t="n"/>
      <c r="C904" s="228" t="n"/>
      <c r="D904" s="228" t="n"/>
      <c r="E904" s="228" t="n"/>
      <c r="F904" s="228" t="n"/>
      <c r="G904" s="228" t="n"/>
      <c r="H904" s="228" t="n"/>
      <c r="I904" s="228" t="n"/>
      <c r="J904" s="228" t="n"/>
      <c r="K904" s="19" t="n"/>
      <c r="L904" s="228" t="n"/>
      <c r="M904" s="228" t="n"/>
      <c r="N904" s="228" t="n"/>
      <c r="O904" s="228" t="n"/>
      <c r="P904" s="228" t="n"/>
      <c r="Q904" s="281" t="n"/>
      <c r="R904" s="281" t="n"/>
      <c r="S904" s="228" t="n"/>
      <c r="T904" s="228" t="n"/>
      <c r="U904" s="228" t="n"/>
      <c r="V904" s="19" t="n"/>
      <c r="W904" s="19" t="n"/>
      <c r="X904" s="228" t="n"/>
      <c r="Y904" s="228" t="n"/>
      <c r="Z904" s="281" t="n"/>
      <c r="AA904" s="18" t="n"/>
      <c r="AB904" s="18" t="n"/>
      <c r="AC904" s="228" t="n"/>
    </row>
    <row r="905">
      <c r="A905" s="18" t="n"/>
      <c r="B905" s="18" t="n"/>
      <c r="C905" s="228" t="n"/>
      <c r="D905" s="228" t="n"/>
      <c r="E905" s="228" t="n"/>
      <c r="F905" s="228" t="n"/>
      <c r="G905" s="228" t="n"/>
      <c r="H905" s="228" t="n"/>
      <c r="I905" s="228" t="n"/>
      <c r="J905" s="228" t="n"/>
      <c r="K905" s="19" t="n"/>
      <c r="L905" s="228" t="n"/>
      <c r="M905" s="228" t="n"/>
      <c r="N905" s="228" t="n"/>
      <c r="O905" s="228" t="n"/>
      <c r="P905" s="228" t="n"/>
      <c r="Q905" s="281" t="n"/>
      <c r="R905" s="281" t="n"/>
      <c r="S905" s="228" t="n"/>
      <c r="T905" s="228" t="n"/>
      <c r="U905" s="228" t="n"/>
      <c r="V905" s="19" t="n"/>
      <c r="W905" s="19" t="n"/>
      <c r="X905" s="228" t="n"/>
      <c r="Y905" s="228" t="n"/>
      <c r="Z905" s="281" t="n"/>
      <c r="AA905" s="18" t="n"/>
      <c r="AB905" s="18" t="n"/>
      <c r="AC905" s="228" t="n"/>
    </row>
    <row r="906">
      <c r="A906" s="18" t="n"/>
      <c r="B906" s="18" t="n"/>
      <c r="C906" s="228" t="n"/>
      <c r="D906" s="228" t="n"/>
      <c r="E906" s="228" t="n"/>
      <c r="F906" s="228" t="n"/>
      <c r="G906" s="228" t="n"/>
      <c r="H906" s="228" t="n"/>
      <c r="I906" s="228" t="n"/>
      <c r="J906" s="228" t="n"/>
      <c r="K906" s="19" t="n"/>
      <c r="L906" s="228" t="n"/>
      <c r="M906" s="228" t="n"/>
      <c r="N906" s="228" t="n"/>
      <c r="O906" s="228" t="n"/>
      <c r="P906" s="228" t="n"/>
      <c r="Q906" s="281" t="n"/>
      <c r="R906" s="281" t="n"/>
      <c r="S906" s="228" t="n"/>
      <c r="T906" s="228" t="n"/>
      <c r="U906" s="228" t="n"/>
      <c r="V906" s="19" t="n"/>
      <c r="W906" s="19" t="n"/>
      <c r="X906" s="228" t="n"/>
      <c r="Y906" s="228" t="n"/>
      <c r="Z906" s="281" t="n"/>
      <c r="AA906" s="18" t="n"/>
      <c r="AB906" s="18" t="n"/>
      <c r="AC906" s="228" t="n"/>
    </row>
    <row r="907">
      <c r="A907" s="18" t="n"/>
      <c r="B907" s="18" t="n"/>
      <c r="C907" s="228" t="n"/>
      <c r="D907" s="228" t="n"/>
      <c r="E907" s="228" t="n"/>
      <c r="F907" s="228" t="n"/>
      <c r="G907" s="228" t="n"/>
      <c r="H907" s="228" t="n"/>
      <c r="I907" s="228" t="n"/>
      <c r="J907" s="228" t="n"/>
      <c r="K907" s="19" t="n"/>
      <c r="L907" s="228" t="n"/>
      <c r="M907" s="228" t="n"/>
      <c r="N907" s="228" t="n"/>
      <c r="O907" s="228" t="n"/>
      <c r="P907" s="228" t="n"/>
      <c r="Q907" s="281" t="n"/>
      <c r="R907" s="281" t="n"/>
      <c r="S907" s="228" t="n"/>
      <c r="T907" s="228" t="n"/>
      <c r="U907" s="228" t="n"/>
      <c r="V907" s="19" t="n"/>
      <c r="W907" s="19" t="n"/>
      <c r="X907" s="228" t="n"/>
      <c r="Y907" s="228" t="n"/>
      <c r="Z907" s="281" t="n"/>
      <c r="AA907" s="18" t="n"/>
      <c r="AB907" s="18" t="n"/>
      <c r="AC907" s="228" t="n"/>
    </row>
    <row r="908">
      <c r="A908" s="18" t="n"/>
      <c r="B908" s="18" t="n"/>
      <c r="C908" s="228" t="n"/>
      <c r="D908" s="228" t="n"/>
      <c r="E908" s="228" t="n"/>
      <c r="F908" s="228" t="n"/>
      <c r="G908" s="228" t="n"/>
      <c r="H908" s="228" t="n"/>
      <c r="I908" s="228" t="n"/>
      <c r="J908" s="228" t="n"/>
      <c r="K908" s="19" t="n"/>
      <c r="L908" s="228" t="n"/>
      <c r="M908" s="228" t="n"/>
      <c r="N908" s="228" t="n"/>
      <c r="O908" s="228" t="n"/>
      <c r="P908" s="228" t="n"/>
      <c r="Q908" s="281" t="n"/>
      <c r="R908" s="281" t="n"/>
      <c r="S908" s="228" t="n"/>
      <c r="T908" s="228" t="n"/>
      <c r="U908" s="228" t="n"/>
      <c r="V908" s="19" t="n"/>
      <c r="W908" s="19" t="n"/>
      <c r="X908" s="228" t="n"/>
      <c r="Y908" s="228" t="n"/>
      <c r="Z908" s="281" t="n"/>
      <c r="AA908" s="18" t="n"/>
      <c r="AB908" s="18" t="n"/>
      <c r="AC908" s="228" t="n"/>
    </row>
    <row r="909">
      <c r="A909" s="18" t="n"/>
      <c r="B909" s="18" t="n"/>
      <c r="C909" s="228" t="n"/>
      <c r="D909" s="228" t="n"/>
      <c r="E909" s="228" t="n"/>
      <c r="F909" s="228" t="n"/>
      <c r="G909" s="228" t="n"/>
      <c r="H909" s="228" t="n"/>
      <c r="I909" s="228" t="n"/>
      <c r="J909" s="228" t="n"/>
      <c r="K909" s="19" t="n"/>
      <c r="L909" s="228" t="n"/>
      <c r="M909" s="228" t="n"/>
      <c r="N909" s="228" t="n"/>
      <c r="O909" s="228" t="n"/>
      <c r="P909" s="228" t="n"/>
      <c r="Q909" s="281" t="n"/>
      <c r="R909" s="281" t="n"/>
      <c r="S909" s="228" t="n"/>
      <c r="T909" s="228" t="n"/>
      <c r="U909" s="228" t="n"/>
      <c r="V909" s="19" t="n"/>
      <c r="W909" s="19" t="n"/>
      <c r="X909" s="228" t="n"/>
      <c r="Y909" s="228" t="n"/>
      <c r="Z909" s="281" t="n"/>
      <c r="AA909" s="18" t="n"/>
      <c r="AB909" s="18" t="n"/>
      <c r="AC909" s="228" t="n"/>
    </row>
    <row r="910">
      <c r="A910" s="18" t="n"/>
      <c r="B910" s="18" t="n"/>
      <c r="C910" s="228" t="n"/>
      <c r="D910" s="228" t="n"/>
      <c r="E910" s="228" t="n"/>
      <c r="F910" s="228" t="n"/>
      <c r="G910" s="228" t="n"/>
      <c r="H910" s="228" t="n"/>
      <c r="I910" s="228" t="n"/>
      <c r="J910" s="228" t="n"/>
      <c r="K910" s="19" t="n"/>
      <c r="L910" s="228" t="n"/>
      <c r="M910" s="228" t="n"/>
      <c r="N910" s="228" t="n"/>
      <c r="O910" s="228" t="n"/>
      <c r="P910" s="228" t="n"/>
      <c r="Q910" s="281" t="n"/>
      <c r="R910" s="281" t="n"/>
      <c r="S910" s="228" t="n"/>
      <c r="T910" s="228" t="n"/>
      <c r="U910" s="228" t="n"/>
      <c r="V910" s="19" t="n"/>
      <c r="W910" s="19" t="n"/>
      <c r="X910" s="228" t="n"/>
      <c r="Y910" s="228" t="n"/>
      <c r="Z910" s="281" t="n"/>
      <c r="AA910" s="18" t="n"/>
      <c r="AB910" s="18" t="n"/>
      <c r="AC910" s="228" t="n"/>
    </row>
    <row r="911">
      <c r="A911" s="18" t="n"/>
      <c r="B911" s="18" t="n"/>
      <c r="C911" s="228" t="n"/>
      <c r="D911" s="228" t="n"/>
      <c r="E911" s="228" t="n"/>
      <c r="F911" s="228" t="n"/>
      <c r="G911" s="228" t="n"/>
      <c r="H911" s="228" t="n"/>
      <c r="I911" s="228" t="n"/>
      <c r="J911" s="228" t="n"/>
      <c r="K911" s="19" t="n"/>
      <c r="L911" s="228" t="n"/>
      <c r="M911" s="228" t="n"/>
      <c r="N911" s="228" t="n"/>
      <c r="O911" s="228" t="n"/>
      <c r="P911" s="228" t="n"/>
      <c r="Q911" s="281" t="n"/>
      <c r="R911" s="281" t="n"/>
      <c r="S911" s="228" t="n"/>
      <c r="T911" s="228" t="n"/>
      <c r="U911" s="228" t="n"/>
      <c r="V911" s="19" t="n"/>
      <c r="W911" s="19" t="n"/>
      <c r="X911" s="228" t="n"/>
      <c r="Y911" s="228" t="n"/>
      <c r="Z911" s="281" t="n"/>
      <c r="AA911" s="18" t="n"/>
      <c r="AB911" s="18" t="n"/>
      <c r="AC911" s="228" t="n"/>
    </row>
    <row r="912">
      <c r="A912" s="18" t="n"/>
      <c r="B912" s="18" t="n"/>
      <c r="C912" s="228" t="n"/>
      <c r="D912" s="228" t="n"/>
      <c r="E912" s="228" t="n"/>
      <c r="F912" s="228" t="n"/>
      <c r="G912" s="228" t="n"/>
      <c r="H912" s="228" t="n"/>
      <c r="I912" s="228" t="n"/>
      <c r="J912" s="228" t="n"/>
      <c r="K912" s="19" t="n"/>
      <c r="L912" s="228" t="n"/>
      <c r="M912" s="228" t="n"/>
      <c r="N912" s="228" t="n"/>
      <c r="O912" s="228" t="n"/>
      <c r="P912" s="228" t="n"/>
      <c r="Q912" s="281" t="n"/>
      <c r="R912" s="281" t="n"/>
      <c r="S912" s="228" t="n"/>
      <c r="T912" s="228" t="n"/>
      <c r="U912" s="228" t="n"/>
      <c r="V912" s="19" t="n"/>
      <c r="W912" s="19" t="n"/>
      <c r="X912" s="228" t="n"/>
      <c r="Y912" s="228" t="n"/>
      <c r="Z912" s="281" t="n"/>
      <c r="AA912" s="18" t="n"/>
      <c r="AB912" s="18" t="n"/>
      <c r="AC912" s="228" t="n"/>
    </row>
    <row r="913">
      <c r="A913" s="18" t="n"/>
      <c r="B913" s="18" t="n"/>
      <c r="C913" s="228" t="n"/>
      <c r="D913" s="228" t="n"/>
      <c r="E913" s="228" t="n"/>
      <c r="F913" s="228" t="n"/>
      <c r="G913" s="228" t="n"/>
      <c r="H913" s="228" t="n"/>
      <c r="I913" s="228" t="n"/>
      <c r="J913" s="228" t="n"/>
      <c r="K913" s="19" t="n"/>
      <c r="L913" s="228" t="n"/>
      <c r="M913" s="228" t="n"/>
      <c r="N913" s="228" t="n"/>
      <c r="O913" s="228" t="n"/>
      <c r="P913" s="228" t="n"/>
      <c r="Q913" s="281" t="n"/>
      <c r="R913" s="281" t="n"/>
      <c r="S913" s="228" t="n"/>
      <c r="T913" s="228" t="n"/>
      <c r="U913" s="228" t="n"/>
      <c r="V913" s="19" t="n"/>
      <c r="W913" s="19" t="n"/>
      <c r="X913" s="228" t="n"/>
      <c r="Y913" s="228" t="n"/>
      <c r="Z913" s="281" t="n"/>
      <c r="AA913" s="18" t="n"/>
      <c r="AB913" s="18" t="n"/>
      <c r="AC913" s="228" t="n"/>
    </row>
    <row r="914">
      <c r="A914" s="18" t="n"/>
      <c r="B914" s="18" t="n"/>
      <c r="C914" s="228" t="n"/>
      <c r="D914" s="228" t="n"/>
      <c r="E914" s="228" t="n"/>
      <c r="F914" s="228" t="n"/>
      <c r="G914" s="228" t="n"/>
      <c r="H914" s="228" t="n"/>
      <c r="I914" s="228" t="n"/>
      <c r="J914" s="228" t="n"/>
      <c r="K914" s="19" t="n"/>
      <c r="L914" s="228" t="n"/>
      <c r="M914" s="228" t="n"/>
      <c r="N914" s="228" t="n"/>
      <c r="O914" s="228" t="n"/>
      <c r="P914" s="228" t="n"/>
      <c r="Q914" s="281" t="n"/>
      <c r="R914" s="281" t="n"/>
      <c r="S914" s="228" t="n"/>
      <c r="T914" s="228" t="n"/>
      <c r="U914" s="228" t="n"/>
      <c r="V914" s="19" t="n"/>
      <c r="W914" s="19" t="n"/>
      <c r="X914" s="228" t="n"/>
      <c r="Y914" s="228" t="n"/>
      <c r="Z914" s="281" t="n"/>
      <c r="AA914" s="18" t="n"/>
      <c r="AB914" s="18" t="n"/>
      <c r="AC914" s="228" t="n"/>
    </row>
    <row r="915">
      <c r="A915" s="18" t="n"/>
      <c r="B915" s="18" t="n"/>
      <c r="C915" s="228" t="n"/>
      <c r="D915" s="228" t="n"/>
      <c r="E915" s="228" t="n"/>
      <c r="F915" s="228" t="n"/>
      <c r="G915" s="228" t="n"/>
      <c r="H915" s="228" t="n"/>
      <c r="I915" s="228" t="n"/>
      <c r="J915" s="228" t="n"/>
      <c r="K915" s="19" t="n"/>
      <c r="L915" s="228" t="n"/>
      <c r="M915" s="228" t="n"/>
      <c r="N915" s="228" t="n"/>
      <c r="O915" s="228" t="n"/>
      <c r="P915" s="228" t="n"/>
      <c r="Q915" s="281" t="n"/>
      <c r="R915" s="281" t="n"/>
      <c r="S915" s="228" t="n"/>
      <c r="T915" s="228" t="n"/>
      <c r="U915" s="228" t="n"/>
      <c r="V915" s="19" t="n"/>
      <c r="W915" s="19" t="n"/>
      <c r="X915" s="228" t="n"/>
      <c r="Y915" s="228" t="n"/>
      <c r="Z915" s="281" t="n"/>
      <c r="AA915" s="18" t="n"/>
      <c r="AB915" s="18" t="n"/>
      <c r="AC915" s="228" t="n"/>
    </row>
    <row r="916">
      <c r="A916" s="18" t="n"/>
      <c r="B916" s="18" t="n"/>
      <c r="C916" s="228" t="n"/>
      <c r="D916" s="228" t="n"/>
      <c r="E916" s="228" t="n"/>
      <c r="F916" s="228" t="n"/>
      <c r="G916" s="228" t="n"/>
      <c r="H916" s="228" t="n"/>
      <c r="I916" s="228" t="n"/>
      <c r="J916" s="228" t="n"/>
      <c r="K916" s="19" t="n"/>
      <c r="L916" s="228" t="n"/>
      <c r="M916" s="228" t="n"/>
      <c r="N916" s="228" t="n"/>
      <c r="O916" s="228" t="n"/>
      <c r="P916" s="228" t="n"/>
      <c r="Q916" s="281" t="n"/>
      <c r="R916" s="281" t="n"/>
      <c r="S916" s="228" t="n"/>
      <c r="T916" s="228" t="n"/>
      <c r="U916" s="228" t="n"/>
      <c r="V916" s="19" t="n"/>
      <c r="W916" s="19" t="n"/>
      <c r="X916" s="228" t="n"/>
      <c r="Y916" s="228" t="n"/>
      <c r="Z916" s="281" t="n"/>
      <c r="AA916" s="18" t="n"/>
      <c r="AB916" s="18" t="n"/>
      <c r="AC916" s="228" t="n"/>
    </row>
    <row r="917">
      <c r="A917" s="18" t="n"/>
      <c r="B917" s="18" t="n"/>
      <c r="C917" s="228" t="n"/>
      <c r="D917" s="228" t="n"/>
      <c r="E917" s="228" t="n"/>
      <c r="F917" s="228" t="n"/>
      <c r="G917" s="228" t="n"/>
      <c r="H917" s="228" t="n"/>
      <c r="I917" s="228" t="n"/>
      <c r="J917" s="228" t="n"/>
      <c r="K917" s="19" t="n"/>
      <c r="L917" s="228" t="n"/>
      <c r="M917" s="228" t="n"/>
      <c r="N917" s="228" t="n"/>
      <c r="O917" s="228" t="n"/>
      <c r="P917" s="228" t="n"/>
      <c r="Q917" s="281" t="n"/>
      <c r="R917" s="281" t="n"/>
      <c r="S917" s="228" t="n"/>
      <c r="T917" s="228" t="n"/>
      <c r="U917" s="228" t="n"/>
      <c r="V917" s="19" t="n"/>
      <c r="W917" s="19" t="n"/>
      <c r="X917" s="228" t="n"/>
      <c r="Y917" s="228" t="n"/>
      <c r="Z917" s="281" t="n"/>
      <c r="AA917" s="18" t="n"/>
      <c r="AB917" s="18" t="n"/>
      <c r="AC917" s="228" t="n"/>
    </row>
    <row r="918">
      <c r="A918" s="18" t="n"/>
      <c r="B918" s="18" t="n"/>
      <c r="C918" s="228" t="n"/>
      <c r="D918" s="228" t="n"/>
      <c r="E918" s="228" t="n"/>
      <c r="F918" s="228" t="n"/>
      <c r="G918" s="228" t="n"/>
      <c r="H918" s="228" t="n"/>
      <c r="I918" s="228" t="n"/>
      <c r="J918" s="228" t="n"/>
      <c r="K918" s="19" t="n"/>
      <c r="L918" s="228" t="n"/>
      <c r="M918" s="228" t="n"/>
      <c r="N918" s="228" t="n"/>
      <c r="O918" s="228" t="n"/>
      <c r="P918" s="228" t="n"/>
      <c r="Q918" s="281" t="n"/>
      <c r="R918" s="281" t="n"/>
      <c r="S918" s="228" t="n"/>
      <c r="T918" s="228" t="n"/>
      <c r="U918" s="228" t="n"/>
      <c r="V918" s="19" t="n"/>
      <c r="W918" s="19" t="n"/>
      <c r="X918" s="228" t="n"/>
      <c r="Y918" s="228" t="n"/>
      <c r="Z918" s="281" t="n"/>
      <c r="AA918" s="18" t="n"/>
      <c r="AB918" s="18" t="n"/>
      <c r="AC918" s="228" t="n"/>
    </row>
    <row r="919">
      <c r="A919" s="18" t="n"/>
      <c r="B919" s="18" t="n"/>
      <c r="C919" s="228" t="n"/>
      <c r="D919" s="228" t="n"/>
      <c r="E919" s="228" t="n"/>
      <c r="F919" s="228" t="n"/>
      <c r="G919" s="228" t="n"/>
      <c r="H919" s="228" t="n"/>
      <c r="I919" s="228" t="n"/>
      <c r="J919" s="228" t="n"/>
      <c r="K919" s="19" t="n"/>
      <c r="L919" s="228" t="n"/>
      <c r="M919" s="228" t="n"/>
      <c r="N919" s="228" t="n"/>
      <c r="O919" s="228" t="n"/>
      <c r="P919" s="228" t="n"/>
      <c r="Q919" s="281" t="n"/>
      <c r="R919" s="281" t="n"/>
      <c r="S919" s="228" t="n"/>
      <c r="T919" s="228" t="n"/>
      <c r="U919" s="228" t="n"/>
      <c r="V919" s="19" t="n"/>
      <c r="W919" s="19" t="n"/>
      <c r="X919" s="228" t="n"/>
      <c r="Y919" s="228" t="n"/>
      <c r="Z919" s="281" t="n"/>
      <c r="AA919" s="18" t="n"/>
      <c r="AB919" s="18" t="n"/>
      <c r="AC919" s="228" t="n"/>
    </row>
    <row r="920">
      <c r="A920" s="18" t="n"/>
      <c r="B920" s="18" t="n"/>
      <c r="C920" s="228" t="n"/>
      <c r="D920" s="228" t="n"/>
      <c r="E920" s="228" t="n"/>
      <c r="F920" s="228" t="n"/>
      <c r="G920" s="228" t="n"/>
      <c r="H920" s="228" t="n"/>
      <c r="I920" s="228" t="n"/>
      <c r="J920" s="228" t="n"/>
      <c r="K920" s="19" t="n"/>
      <c r="L920" s="228" t="n"/>
      <c r="M920" s="228" t="n"/>
      <c r="N920" s="228" t="n"/>
      <c r="O920" s="228" t="n"/>
      <c r="P920" s="228" t="n"/>
      <c r="Q920" s="281" t="n"/>
      <c r="R920" s="281" t="n"/>
      <c r="S920" s="228" t="n"/>
      <c r="T920" s="228" t="n"/>
      <c r="U920" s="228" t="n"/>
      <c r="V920" s="19" t="n"/>
      <c r="W920" s="19" t="n"/>
      <c r="X920" s="228" t="n"/>
      <c r="Y920" s="228" t="n"/>
      <c r="Z920" s="281" t="n"/>
      <c r="AA920" s="18" t="n"/>
      <c r="AB920" s="18" t="n"/>
      <c r="AC920" s="228" t="n"/>
    </row>
    <row r="921">
      <c r="A921" s="18" t="n"/>
      <c r="B921" s="18" t="n"/>
      <c r="C921" s="228" t="n"/>
      <c r="D921" s="228" t="n"/>
      <c r="E921" s="228" t="n"/>
      <c r="F921" s="228" t="n"/>
      <c r="G921" s="228" t="n"/>
      <c r="H921" s="228" t="n"/>
      <c r="I921" s="228" t="n"/>
      <c r="J921" s="228" t="n"/>
      <c r="K921" s="19" t="n"/>
      <c r="L921" s="228" t="n"/>
      <c r="M921" s="228" t="n"/>
      <c r="N921" s="228" t="n"/>
      <c r="O921" s="228" t="n"/>
      <c r="P921" s="228" t="n"/>
      <c r="Q921" s="281" t="n"/>
      <c r="R921" s="281" t="n"/>
      <c r="S921" s="228" t="n"/>
      <c r="T921" s="228" t="n"/>
      <c r="U921" s="228" t="n"/>
      <c r="V921" s="19" t="n"/>
      <c r="W921" s="19" t="n"/>
      <c r="X921" s="228" t="n"/>
      <c r="Y921" s="228" t="n"/>
      <c r="Z921" s="281" t="n"/>
      <c r="AA921" s="18" t="n"/>
      <c r="AB921" s="18" t="n"/>
      <c r="AC921" s="228" t="n"/>
    </row>
    <row r="922">
      <c r="A922" s="18" t="n"/>
      <c r="B922" s="18" t="n"/>
      <c r="C922" s="228" t="n"/>
      <c r="D922" s="228" t="n"/>
      <c r="E922" s="228" t="n"/>
      <c r="F922" s="228" t="n"/>
      <c r="G922" s="228" t="n"/>
      <c r="H922" s="228" t="n"/>
      <c r="I922" s="228" t="n"/>
      <c r="J922" s="228" t="n"/>
      <c r="K922" s="19" t="n"/>
      <c r="L922" s="228" t="n"/>
      <c r="M922" s="228" t="n"/>
      <c r="N922" s="228" t="n"/>
      <c r="O922" s="228" t="n"/>
      <c r="P922" s="228" t="n"/>
      <c r="Q922" s="281" t="n"/>
      <c r="R922" s="281" t="n"/>
      <c r="S922" s="228" t="n"/>
      <c r="T922" s="228" t="n"/>
      <c r="U922" s="228" t="n"/>
      <c r="V922" s="19" t="n"/>
      <c r="W922" s="19" t="n"/>
      <c r="X922" s="228" t="n"/>
      <c r="Y922" s="228" t="n"/>
      <c r="Z922" s="281" t="n"/>
      <c r="AA922" s="18" t="n"/>
      <c r="AB922" s="18" t="n"/>
      <c r="AC922" s="228" t="n"/>
    </row>
    <row r="923">
      <c r="A923" s="18" t="n"/>
      <c r="B923" s="18" t="n"/>
      <c r="C923" s="228" t="n"/>
      <c r="D923" s="228" t="n"/>
      <c r="E923" s="228" t="n"/>
      <c r="F923" s="228" t="n"/>
      <c r="G923" s="228" t="n"/>
      <c r="H923" s="228" t="n"/>
      <c r="I923" s="228" t="n"/>
      <c r="J923" s="228" t="n"/>
      <c r="K923" s="19" t="n"/>
      <c r="L923" s="228" t="n"/>
      <c r="M923" s="228" t="n"/>
      <c r="N923" s="228" t="n"/>
      <c r="O923" s="228" t="n"/>
      <c r="P923" s="228" t="n"/>
      <c r="Q923" s="281" t="n"/>
      <c r="R923" s="281" t="n"/>
      <c r="S923" s="228" t="n"/>
      <c r="T923" s="228" t="n"/>
      <c r="U923" s="228" t="n"/>
      <c r="V923" s="19" t="n"/>
      <c r="W923" s="19" t="n"/>
      <c r="X923" s="228" t="n"/>
      <c r="Y923" s="228" t="n"/>
      <c r="Z923" s="281" t="n"/>
      <c r="AA923" s="18" t="n"/>
      <c r="AB923" s="18" t="n"/>
      <c r="AC923" s="228" t="n"/>
    </row>
    <row r="924">
      <c r="A924" s="18" t="n"/>
      <c r="B924" s="18" t="n"/>
      <c r="C924" s="228" t="n"/>
      <c r="D924" s="228" t="n"/>
      <c r="E924" s="228" t="n"/>
      <c r="F924" s="228" t="n"/>
      <c r="G924" s="228" t="n"/>
      <c r="H924" s="228" t="n"/>
      <c r="I924" s="228" t="n"/>
      <c r="J924" s="228" t="n"/>
      <c r="K924" s="19" t="n"/>
      <c r="L924" s="228" t="n"/>
      <c r="M924" s="228" t="n"/>
      <c r="N924" s="228" t="n"/>
      <c r="O924" s="228" t="n"/>
      <c r="P924" s="228" t="n"/>
      <c r="Q924" s="281" t="n"/>
      <c r="R924" s="281" t="n"/>
      <c r="S924" s="228" t="n"/>
      <c r="T924" s="228" t="n"/>
      <c r="U924" s="228" t="n"/>
      <c r="V924" s="19" t="n"/>
      <c r="W924" s="19" t="n"/>
      <c r="X924" s="228" t="n"/>
      <c r="Y924" s="228" t="n"/>
      <c r="Z924" s="281" t="n"/>
      <c r="AA924" s="18" t="n"/>
      <c r="AB924" s="18" t="n"/>
      <c r="AC924" s="228" t="n"/>
    </row>
    <row r="925">
      <c r="A925" s="18" t="n"/>
      <c r="B925" s="18" t="n"/>
      <c r="C925" s="228" t="n"/>
      <c r="D925" s="228" t="n"/>
      <c r="E925" s="228" t="n"/>
      <c r="F925" s="228" t="n"/>
      <c r="G925" s="228" t="n"/>
      <c r="H925" s="228" t="n"/>
      <c r="I925" s="228" t="n"/>
      <c r="J925" s="228" t="n"/>
      <c r="K925" s="19" t="n"/>
      <c r="L925" s="228" t="n"/>
      <c r="M925" s="228" t="n"/>
      <c r="N925" s="228" t="n"/>
      <c r="O925" s="228" t="n"/>
      <c r="P925" s="228" t="n"/>
      <c r="Q925" s="281" t="n"/>
      <c r="R925" s="281" t="n"/>
      <c r="S925" s="228" t="n"/>
      <c r="T925" s="228" t="n"/>
      <c r="U925" s="228" t="n"/>
      <c r="V925" s="19" t="n"/>
      <c r="W925" s="19" t="n"/>
      <c r="X925" s="228" t="n"/>
      <c r="Y925" s="228" t="n"/>
      <c r="Z925" s="281" t="n"/>
      <c r="AA925" s="18" t="n"/>
      <c r="AB925" s="18" t="n"/>
      <c r="AC925" s="228" t="n"/>
    </row>
    <row r="926">
      <c r="A926" s="18" t="n"/>
      <c r="B926" s="18" t="n"/>
      <c r="C926" s="228" t="n"/>
      <c r="D926" s="228" t="n"/>
      <c r="E926" s="228" t="n"/>
      <c r="F926" s="228" t="n"/>
      <c r="G926" s="228" t="n"/>
      <c r="H926" s="228" t="n"/>
      <c r="I926" s="228" t="n"/>
      <c r="J926" s="228" t="n"/>
      <c r="K926" s="19" t="n"/>
      <c r="L926" s="228" t="n"/>
      <c r="M926" s="228" t="n"/>
      <c r="N926" s="228" t="n"/>
      <c r="O926" s="228" t="n"/>
      <c r="P926" s="228" t="n"/>
      <c r="Q926" s="281" t="n"/>
      <c r="R926" s="281" t="n"/>
      <c r="S926" s="228" t="n"/>
      <c r="T926" s="228" t="n"/>
      <c r="U926" s="228" t="n"/>
      <c r="V926" s="19" t="n"/>
      <c r="W926" s="19" t="n"/>
      <c r="X926" s="228" t="n"/>
      <c r="Y926" s="228" t="n"/>
      <c r="Z926" s="281" t="n"/>
      <c r="AA926" s="18" t="n"/>
      <c r="AB926" s="18" t="n"/>
      <c r="AC926" s="228" t="n"/>
    </row>
    <row r="927">
      <c r="A927" s="18" t="n"/>
      <c r="B927" s="18" t="n"/>
      <c r="C927" s="228" t="n"/>
      <c r="D927" s="228" t="n"/>
      <c r="E927" s="228" t="n"/>
      <c r="F927" s="228" t="n"/>
      <c r="G927" s="228" t="n"/>
      <c r="H927" s="228" t="n"/>
      <c r="I927" s="228" t="n"/>
      <c r="J927" s="228" t="n"/>
      <c r="K927" s="19" t="n"/>
      <c r="L927" s="228" t="n"/>
      <c r="M927" s="228" t="n"/>
      <c r="N927" s="228" t="n"/>
      <c r="O927" s="228" t="n"/>
      <c r="P927" s="228" t="n"/>
      <c r="Q927" s="281" t="n"/>
      <c r="R927" s="281" t="n"/>
      <c r="S927" s="228" t="n"/>
      <c r="T927" s="228" t="n"/>
      <c r="U927" s="228" t="n"/>
      <c r="V927" s="19" t="n"/>
      <c r="W927" s="19" t="n"/>
      <c r="X927" s="228" t="n"/>
      <c r="Y927" s="228" t="n"/>
      <c r="Z927" s="281" t="n"/>
      <c r="AA927" s="18" t="n"/>
      <c r="AB927" s="18" t="n"/>
      <c r="AC927" s="228" t="n"/>
    </row>
    <row r="928">
      <c r="A928" s="18" t="n"/>
      <c r="B928" s="18" t="n"/>
      <c r="C928" s="228" t="n"/>
      <c r="D928" s="228" t="n"/>
      <c r="E928" s="228" t="n"/>
      <c r="F928" s="228" t="n"/>
      <c r="G928" s="228" t="n"/>
      <c r="H928" s="228" t="n"/>
      <c r="I928" s="228" t="n"/>
      <c r="J928" s="228" t="n"/>
      <c r="K928" s="19" t="n"/>
      <c r="L928" s="228" t="n"/>
      <c r="M928" s="228" t="n"/>
      <c r="N928" s="228" t="n"/>
      <c r="O928" s="228" t="n"/>
      <c r="P928" s="228" t="n"/>
      <c r="Q928" s="281" t="n"/>
      <c r="R928" s="281" t="n"/>
      <c r="S928" s="228" t="n"/>
      <c r="T928" s="228" t="n"/>
      <c r="U928" s="228" t="n"/>
      <c r="V928" s="19" t="n"/>
      <c r="W928" s="19" t="n"/>
      <c r="X928" s="228" t="n"/>
      <c r="Y928" s="228" t="n"/>
      <c r="Z928" s="281" t="n"/>
      <c r="AA928" s="18" t="n"/>
      <c r="AB928" s="18" t="n"/>
      <c r="AC928" s="228" t="n"/>
    </row>
    <row r="929">
      <c r="A929" s="18" t="n"/>
      <c r="B929" s="18" t="n"/>
      <c r="C929" s="228" t="n"/>
      <c r="D929" s="228" t="n"/>
      <c r="E929" s="228" t="n"/>
      <c r="F929" s="228" t="n"/>
      <c r="G929" s="228" t="n"/>
      <c r="H929" s="228" t="n"/>
      <c r="I929" s="228" t="n"/>
      <c r="J929" s="228" t="n"/>
      <c r="K929" s="19" t="n"/>
      <c r="L929" s="228" t="n"/>
      <c r="M929" s="228" t="n"/>
      <c r="N929" s="228" t="n"/>
      <c r="O929" s="228" t="n"/>
      <c r="P929" s="228" t="n"/>
      <c r="Q929" s="281" t="n"/>
      <c r="R929" s="281" t="n"/>
      <c r="S929" s="228" t="n"/>
      <c r="T929" s="228" t="n"/>
      <c r="U929" s="228" t="n"/>
      <c r="V929" s="19" t="n"/>
      <c r="W929" s="19" t="n"/>
      <c r="X929" s="228" t="n"/>
      <c r="Y929" s="228" t="n"/>
      <c r="Z929" s="281" t="n"/>
      <c r="AA929" s="18" t="n"/>
      <c r="AB929" s="18" t="n"/>
      <c r="AC929" s="228" t="n"/>
    </row>
    <row r="930">
      <c r="A930" s="18" t="n"/>
      <c r="B930" s="18" t="n"/>
      <c r="C930" s="228" t="n"/>
      <c r="D930" s="228" t="n"/>
      <c r="E930" s="228" t="n"/>
      <c r="F930" s="228" t="n"/>
      <c r="G930" s="228" t="n"/>
      <c r="H930" s="228" t="n"/>
      <c r="I930" s="228" t="n"/>
      <c r="J930" s="228" t="n"/>
      <c r="K930" s="19" t="n"/>
      <c r="L930" s="228" t="n"/>
      <c r="M930" s="228" t="n"/>
      <c r="N930" s="228" t="n"/>
      <c r="O930" s="228" t="n"/>
      <c r="P930" s="228" t="n"/>
      <c r="Q930" s="281" t="n"/>
      <c r="R930" s="281" t="n"/>
      <c r="S930" s="228" t="n"/>
      <c r="T930" s="228" t="n"/>
      <c r="U930" s="228" t="n"/>
      <c r="V930" s="19" t="n"/>
      <c r="W930" s="19" t="n"/>
      <c r="X930" s="228" t="n"/>
      <c r="Y930" s="228" t="n"/>
      <c r="Z930" s="281" t="n"/>
      <c r="AA930" s="18" t="n"/>
      <c r="AB930" s="18" t="n"/>
      <c r="AC930" s="228" t="n"/>
    </row>
    <row r="931">
      <c r="A931" s="18" t="n"/>
      <c r="B931" s="18" t="n"/>
      <c r="C931" s="228" t="n"/>
      <c r="D931" s="228" t="n"/>
      <c r="E931" s="228" t="n"/>
      <c r="F931" s="228" t="n"/>
      <c r="G931" s="228" t="n"/>
      <c r="H931" s="228" t="n"/>
      <c r="I931" s="228" t="n"/>
      <c r="J931" s="228" t="n"/>
      <c r="K931" s="19" t="n"/>
      <c r="L931" s="228" t="n"/>
      <c r="M931" s="228" t="n"/>
      <c r="N931" s="228" t="n"/>
      <c r="O931" s="228" t="n"/>
      <c r="P931" s="228" t="n"/>
      <c r="Q931" s="281" t="n"/>
      <c r="R931" s="281" t="n"/>
      <c r="S931" s="228" t="n"/>
      <c r="T931" s="228" t="n"/>
      <c r="U931" s="228" t="n"/>
      <c r="V931" s="19" t="n"/>
      <c r="W931" s="19" t="n"/>
      <c r="X931" s="228" t="n"/>
      <c r="Y931" s="228" t="n"/>
      <c r="Z931" s="281" t="n"/>
      <c r="AA931" s="18" t="n"/>
      <c r="AB931" s="18" t="n"/>
      <c r="AC931" s="228" t="n"/>
    </row>
    <row r="932">
      <c r="A932" s="18" t="n"/>
      <c r="B932" s="18" t="n"/>
      <c r="C932" s="228" t="n"/>
      <c r="D932" s="228" t="n"/>
      <c r="E932" s="228" t="n"/>
      <c r="F932" s="228" t="n"/>
      <c r="G932" s="228" t="n"/>
      <c r="H932" s="228" t="n"/>
      <c r="I932" s="228" t="n"/>
      <c r="J932" s="228" t="n"/>
      <c r="K932" s="19" t="n"/>
      <c r="L932" s="228" t="n"/>
      <c r="M932" s="228" t="n"/>
      <c r="N932" s="228" t="n"/>
      <c r="O932" s="228" t="n"/>
      <c r="P932" s="228" t="n"/>
      <c r="Q932" s="281" t="n"/>
      <c r="R932" s="281" t="n"/>
      <c r="S932" s="228" t="n"/>
      <c r="T932" s="228" t="n"/>
      <c r="U932" s="228" t="n"/>
      <c r="V932" s="19" t="n"/>
      <c r="W932" s="19" t="n"/>
      <c r="X932" s="228" t="n"/>
      <c r="Y932" s="228" t="n"/>
      <c r="Z932" s="281" t="n"/>
      <c r="AA932" s="18" t="n"/>
      <c r="AB932" s="18" t="n"/>
      <c r="AC932" s="228" t="n"/>
    </row>
    <row r="933">
      <c r="A933" s="18" t="n"/>
      <c r="B933" s="18" t="n"/>
      <c r="C933" s="228" t="n"/>
      <c r="D933" s="228" t="n"/>
      <c r="E933" s="228" t="n"/>
      <c r="F933" s="228" t="n"/>
      <c r="G933" s="228" t="n"/>
      <c r="H933" s="228" t="n"/>
      <c r="I933" s="228" t="n"/>
      <c r="J933" s="228" t="n"/>
      <c r="K933" s="19" t="n"/>
      <c r="L933" s="228" t="n"/>
      <c r="M933" s="228" t="n"/>
      <c r="N933" s="228" t="n"/>
      <c r="O933" s="228" t="n"/>
      <c r="P933" s="228" t="n"/>
      <c r="Q933" s="281" t="n"/>
      <c r="R933" s="281" t="n"/>
      <c r="S933" s="228" t="n"/>
      <c r="T933" s="228" t="n"/>
      <c r="U933" s="228" t="n"/>
      <c r="V933" s="19" t="n"/>
      <c r="W933" s="19" t="n"/>
      <c r="X933" s="228" t="n"/>
      <c r="Y933" s="228" t="n"/>
      <c r="Z933" s="281" t="n"/>
      <c r="AA933" s="18" t="n"/>
      <c r="AB933" s="18" t="n"/>
      <c r="AC933" s="228" t="n"/>
    </row>
    <row r="934">
      <c r="A934" s="18" t="n"/>
      <c r="B934" s="18" t="n"/>
      <c r="C934" s="228" t="n"/>
      <c r="D934" s="228" t="n"/>
      <c r="E934" s="228" t="n"/>
      <c r="F934" s="228" t="n"/>
      <c r="G934" s="228" t="n"/>
      <c r="H934" s="228" t="n"/>
      <c r="I934" s="228" t="n"/>
      <c r="J934" s="228" t="n"/>
      <c r="K934" s="19" t="n"/>
      <c r="L934" s="228" t="n"/>
      <c r="M934" s="228" t="n"/>
      <c r="N934" s="228" t="n"/>
      <c r="O934" s="228" t="n"/>
      <c r="P934" s="228" t="n"/>
      <c r="Q934" s="281" t="n"/>
      <c r="R934" s="281" t="n"/>
      <c r="S934" s="228" t="n"/>
      <c r="T934" s="228" t="n"/>
      <c r="U934" s="228" t="n"/>
      <c r="V934" s="19" t="n"/>
      <c r="W934" s="19" t="n"/>
      <c r="X934" s="228" t="n"/>
      <c r="Y934" s="228" t="n"/>
      <c r="Z934" s="281" t="n"/>
      <c r="AA934" s="18" t="n"/>
      <c r="AB934" s="18" t="n"/>
      <c r="AC934" s="228" t="n"/>
    </row>
    <row r="935">
      <c r="A935" s="18" t="n"/>
      <c r="B935" s="18" t="n"/>
      <c r="C935" s="228" t="n"/>
      <c r="D935" s="228" t="n"/>
      <c r="E935" s="228" t="n"/>
      <c r="F935" s="228" t="n"/>
      <c r="G935" s="228" t="n"/>
      <c r="H935" s="228" t="n"/>
      <c r="I935" s="228" t="n"/>
      <c r="J935" s="228" t="n"/>
      <c r="K935" s="19" t="n"/>
      <c r="L935" s="228" t="n"/>
      <c r="M935" s="228" t="n"/>
      <c r="N935" s="228" t="n"/>
      <c r="O935" s="228" t="n"/>
      <c r="P935" s="228" t="n"/>
      <c r="Q935" s="281" t="n"/>
      <c r="R935" s="281" t="n"/>
      <c r="S935" s="228" t="n"/>
      <c r="T935" s="228" t="n"/>
      <c r="U935" s="228" t="n"/>
      <c r="V935" s="19" t="n"/>
      <c r="W935" s="19" t="n"/>
      <c r="X935" s="228" t="n"/>
      <c r="Y935" s="228" t="n"/>
      <c r="Z935" s="281" t="n"/>
      <c r="AA935" s="18" t="n"/>
      <c r="AB935" s="18" t="n"/>
      <c r="AC935" s="228" t="n"/>
    </row>
    <row r="936">
      <c r="A936" s="18" t="n"/>
      <c r="B936" s="18" t="n"/>
      <c r="C936" s="228" t="n"/>
      <c r="D936" s="228" t="n"/>
      <c r="E936" s="228" t="n"/>
      <c r="F936" s="228" t="n"/>
      <c r="G936" s="228" t="n"/>
      <c r="H936" s="228" t="n"/>
      <c r="I936" s="228" t="n"/>
      <c r="J936" s="228" t="n"/>
      <c r="K936" s="19" t="n"/>
      <c r="L936" s="228" t="n"/>
      <c r="M936" s="228" t="n"/>
      <c r="N936" s="228" t="n"/>
      <c r="O936" s="228" t="n"/>
      <c r="P936" s="228" t="n"/>
      <c r="Q936" s="281" t="n"/>
      <c r="R936" s="281" t="n"/>
      <c r="S936" s="228" t="n"/>
      <c r="T936" s="228" t="n"/>
      <c r="U936" s="228" t="n"/>
      <c r="V936" s="19" t="n"/>
      <c r="W936" s="19" t="n"/>
      <c r="X936" s="228" t="n"/>
      <c r="Y936" s="228" t="n"/>
      <c r="Z936" s="281" t="n"/>
      <c r="AA936" s="18" t="n"/>
      <c r="AB936" s="18" t="n"/>
      <c r="AC936" s="228" t="n"/>
    </row>
    <row r="937">
      <c r="A937" s="18" t="n"/>
      <c r="B937" s="18" t="n"/>
      <c r="C937" s="228" t="n"/>
      <c r="D937" s="228" t="n"/>
      <c r="E937" s="228" t="n"/>
      <c r="F937" s="228" t="n"/>
      <c r="G937" s="228" t="n"/>
      <c r="H937" s="228" t="n"/>
      <c r="I937" s="228" t="n"/>
      <c r="J937" s="228" t="n"/>
      <c r="K937" s="19" t="n"/>
      <c r="L937" s="228" t="n"/>
      <c r="M937" s="228" t="n"/>
      <c r="N937" s="228" t="n"/>
      <c r="O937" s="228" t="n"/>
      <c r="P937" s="228" t="n"/>
      <c r="Q937" s="281" t="n"/>
      <c r="R937" s="281" t="n"/>
      <c r="S937" s="228" t="n"/>
      <c r="T937" s="228" t="n"/>
      <c r="U937" s="228" t="n"/>
      <c r="V937" s="19" t="n"/>
      <c r="W937" s="19" t="n"/>
      <c r="X937" s="228" t="n"/>
      <c r="Y937" s="228" t="n"/>
      <c r="Z937" s="281" t="n"/>
      <c r="AA937" s="18" t="n"/>
      <c r="AB937" s="18" t="n"/>
      <c r="AC937" s="228" t="n"/>
    </row>
    <row r="938">
      <c r="A938" s="18" t="n"/>
      <c r="B938" s="18" t="n"/>
      <c r="C938" s="228" t="n"/>
      <c r="D938" s="228" t="n"/>
      <c r="E938" s="228" t="n"/>
      <c r="F938" s="228" t="n"/>
      <c r="G938" s="228" t="n"/>
      <c r="H938" s="228" t="n"/>
      <c r="I938" s="228" t="n"/>
      <c r="J938" s="228" t="n"/>
      <c r="K938" s="19" t="n"/>
      <c r="L938" s="228" t="n"/>
      <c r="M938" s="228" t="n"/>
      <c r="N938" s="228" t="n"/>
      <c r="O938" s="228" t="n"/>
      <c r="P938" s="228" t="n"/>
      <c r="Q938" s="281" t="n"/>
      <c r="R938" s="281" t="n"/>
      <c r="S938" s="228" t="n"/>
      <c r="T938" s="228" t="n"/>
      <c r="U938" s="228" t="n"/>
      <c r="V938" s="19" t="n"/>
      <c r="W938" s="19" t="n"/>
      <c r="X938" s="228" t="n"/>
      <c r="Y938" s="228" t="n"/>
      <c r="Z938" s="281" t="n"/>
      <c r="AA938" s="18" t="n"/>
      <c r="AB938" s="18" t="n"/>
      <c r="AC938" s="228" t="n"/>
    </row>
    <row r="939">
      <c r="A939" s="18" t="n"/>
      <c r="B939" s="18" t="n"/>
      <c r="C939" s="228" t="n"/>
      <c r="D939" s="228" t="n"/>
      <c r="E939" s="228" t="n"/>
      <c r="F939" s="228" t="n"/>
      <c r="G939" s="228" t="n"/>
      <c r="H939" s="228" t="n"/>
      <c r="I939" s="228" t="n"/>
      <c r="J939" s="228" t="n"/>
      <c r="K939" s="19" t="n"/>
      <c r="L939" s="228" t="n"/>
      <c r="M939" s="228" t="n"/>
      <c r="N939" s="228" t="n"/>
      <c r="O939" s="228" t="n"/>
      <c r="P939" s="228" t="n"/>
      <c r="Q939" s="281" t="n"/>
      <c r="R939" s="281" t="n"/>
      <c r="S939" s="228" t="n"/>
      <c r="T939" s="228" t="n"/>
      <c r="U939" s="228" t="n"/>
      <c r="V939" s="19" t="n"/>
      <c r="W939" s="19" t="n"/>
      <c r="X939" s="228" t="n"/>
      <c r="Y939" s="228" t="n"/>
      <c r="Z939" s="281" t="n"/>
      <c r="AA939" s="18" t="n"/>
      <c r="AB939" s="18" t="n"/>
      <c r="AC939" s="228" t="n"/>
    </row>
    <row r="940">
      <c r="A940" s="18" t="n"/>
      <c r="B940" s="18" t="n"/>
      <c r="C940" s="228" t="n"/>
      <c r="D940" s="228" t="n"/>
      <c r="E940" s="228" t="n"/>
      <c r="F940" s="228" t="n"/>
      <c r="G940" s="228" t="n"/>
      <c r="H940" s="228" t="n"/>
      <c r="I940" s="228" t="n"/>
      <c r="J940" s="228" t="n"/>
      <c r="K940" s="19" t="n"/>
      <c r="L940" s="228" t="n"/>
      <c r="M940" s="228" t="n"/>
      <c r="N940" s="228" t="n"/>
      <c r="O940" s="228" t="n"/>
      <c r="P940" s="228" t="n"/>
      <c r="Q940" s="281" t="n"/>
      <c r="R940" s="281" t="n"/>
      <c r="S940" s="228" t="n"/>
      <c r="T940" s="228" t="n"/>
      <c r="U940" s="228" t="n"/>
      <c r="V940" s="19" t="n"/>
      <c r="W940" s="19" t="n"/>
      <c r="X940" s="228" t="n"/>
      <c r="Y940" s="228" t="n"/>
      <c r="Z940" s="281" t="n"/>
      <c r="AA940" s="18" t="n"/>
      <c r="AB940" s="18" t="n"/>
      <c r="AC940" s="228" t="n"/>
    </row>
    <row r="941">
      <c r="A941" s="18" t="n"/>
      <c r="B941" s="18" t="n"/>
      <c r="C941" s="228" t="n"/>
      <c r="D941" s="228" t="n"/>
      <c r="E941" s="228" t="n"/>
      <c r="F941" s="228" t="n"/>
      <c r="G941" s="228" t="n"/>
      <c r="H941" s="228" t="n"/>
      <c r="I941" s="228" t="n"/>
      <c r="J941" s="228" t="n"/>
      <c r="K941" s="19" t="n"/>
      <c r="L941" s="228" t="n"/>
      <c r="M941" s="228" t="n"/>
      <c r="N941" s="228" t="n"/>
      <c r="O941" s="228" t="n"/>
      <c r="P941" s="228" t="n"/>
      <c r="Q941" s="281" t="n"/>
      <c r="R941" s="281" t="n"/>
      <c r="S941" s="228" t="n"/>
      <c r="T941" s="228" t="n"/>
      <c r="U941" s="228" t="n"/>
      <c r="V941" s="19" t="n"/>
      <c r="W941" s="19" t="n"/>
      <c r="X941" s="228" t="n"/>
      <c r="Y941" s="228" t="n"/>
      <c r="Z941" s="281" t="n"/>
      <c r="AA941" s="18" t="n"/>
      <c r="AB941" s="18" t="n"/>
      <c r="AC941" s="228" t="n"/>
    </row>
    <row r="942">
      <c r="A942" s="18" t="n"/>
      <c r="B942" s="18" t="n"/>
      <c r="C942" s="228" t="n"/>
      <c r="D942" s="228" t="n"/>
      <c r="E942" s="228" t="n"/>
      <c r="F942" s="228" t="n"/>
      <c r="G942" s="228" t="n"/>
      <c r="H942" s="228" t="n"/>
      <c r="I942" s="228" t="n"/>
      <c r="J942" s="228" t="n"/>
      <c r="K942" s="19" t="n"/>
      <c r="L942" s="228" t="n"/>
      <c r="M942" s="228" t="n"/>
      <c r="N942" s="228" t="n"/>
      <c r="O942" s="228" t="n"/>
      <c r="P942" s="228" t="n"/>
      <c r="Q942" s="281" t="n"/>
      <c r="R942" s="281" t="n"/>
      <c r="S942" s="228" t="n"/>
      <c r="T942" s="228" t="n"/>
      <c r="U942" s="228" t="n"/>
      <c r="V942" s="19" t="n"/>
      <c r="W942" s="19" t="n"/>
      <c r="X942" s="228" t="n"/>
      <c r="Y942" s="228" t="n"/>
      <c r="Z942" s="281" t="n"/>
      <c r="AA942" s="18" t="n"/>
      <c r="AB942" s="18" t="n"/>
      <c r="AC942" s="228" t="n"/>
    </row>
    <row r="943">
      <c r="A943" s="18" t="n"/>
      <c r="B943" s="18" t="n"/>
      <c r="C943" s="228" t="n"/>
      <c r="D943" s="228" t="n"/>
      <c r="E943" s="228" t="n"/>
      <c r="F943" s="228" t="n"/>
      <c r="G943" s="228" t="n"/>
      <c r="H943" s="228" t="n"/>
      <c r="I943" s="228" t="n"/>
      <c r="J943" s="228" t="n"/>
      <c r="K943" s="19" t="n"/>
      <c r="L943" s="228" t="n"/>
      <c r="M943" s="228" t="n"/>
      <c r="N943" s="228" t="n"/>
      <c r="O943" s="228" t="n"/>
      <c r="P943" s="228" t="n"/>
      <c r="Q943" s="281" t="n"/>
      <c r="R943" s="281" t="n"/>
      <c r="S943" s="228" t="n"/>
      <c r="T943" s="228" t="n"/>
      <c r="U943" s="228" t="n"/>
      <c r="V943" s="19" t="n"/>
      <c r="W943" s="19" t="n"/>
      <c r="X943" s="228" t="n"/>
      <c r="Y943" s="228" t="n"/>
      <c r="Z943" s="281" t="n"/>
      <c r="AA943" s="18" t="n"/>
      <c r="AB943" s="18" t="n"/>
      <c r="AC943" s="228" t="n"/>
    </row>
    <row r="944">
      <c r="A944" s="18" t="n"/>
      <c r="B944" s="18" t="n"/>
      <c r="C944" s="228" t="n"/>
      <c r="D944" s="228" t="n"/>
      <c r="E944" s="228" t="n"/>
      <c r="F944" s="228" t="n"/>
      <c r="G944" s="228" t="n"/>
      <c r="H944" s="228" t="n"/>
      <c r="I944" s="228" t="n"/>
      <c r="J944" s="228" t="n"/>
      <c r="K944" s="19" t="n"/>
      <c r="L944" s="228" t="n"/>
      <c r="M944" s="228" t="n"/>
      <c r="N944" s="228" t="n"/>
      <c r="O944" s="228" t="n"/>
      <c r="P944" s="228" t="n"/>
      <c r="Q944" s="281" t="n"/>
      <c r="R944" s="281" t="n"/>
      <c r="S944" s="228" t="n"/>
      <c r="T944" s="228" t="n"/>
      <c r="U944" s="228" t="n"/>
      <c r="V944" s="19" t="n"/>
      <c r="W944" s="19" t="n"/>
      <c r="X944" s="228" t="n"/>
      <c r="Y944" s="228" t="n"/>
      <c r="Z944" s="281" t="n"/>
      <c r="AA944" s="18" t="n"/>
      <c r="AB944" s="18" t="n"/>
      <c r="AC944" s="228" t="n"/>
    </row>
    <row r="945">
      <c r="A945" s="18" t="n"/>
      <c r="B945" s="18" t="n"/>
      <c r="C945" s="228" t="n"/>
      <c r="D945" s="228" t="n"/>
      <c r="E945" s="228" t="n"/>
      <c r="F945" s="228" t="n"/>
      <c r="G945" s="228" t="n"/>
      <c r="H945" s="228" t="n"/>
      <c r="I945" s="228" t="n"/>
      <c r="J945" s="228" t="n"/>
      <c r="K945" s="19" t="n"/>
      <c r="L945" s="228" t="n"/>
      <c r="M945" s="228" t="n"/>
      <c r="N945" s="228" t="n"/>
      <c r="O945" s="228" t="n"/>
      <c r="P945" s="228" t="n"/>
      <c r="Q945" s="281" t="n"/>
      <c r="R945" s="281" t="n"/>
      <c r="S945" s="228" t="n"/>
      <c r="T945" s="228" t="n"/>
      <c r="U945" s="228" t="n"/>
      <c r="V945" s="19" t="n"/>
      <c r="W945" s="19" t="n"/>
      <c r="X945" s="228" t="n"/>
      <c r="Y945" s="228" t="n"/>
      <c r="Z945" s="281" t="n"/>
      <c r="AA945" s="18" t="n"/>
      <c r="AB945" s="18" t="n"/>
      <c r="AC945" s="228" t="n"/>
    </row>
    <row r="946">
      <c r="A946" s="18" t="n"/>
      <c r="B946" s="18" t="n"/>
      <c r="C946" s="228" t="n"/>
      <c r="D946" s="228" t="n"/>
      <c r="E946" s="228" t="n"/>
      <c r="F946" s="228" t="n"/>
      <c r="G946" s="228" t="n"/>
      <c r="H946" s="228" t="n"/>
      <c r="I946" s="228" t="n"/>
      <c r="J946" s="228" t="n"/>
      <c r="K946" s="19" t="n"/>
      <c r="L946" s="228" t="n"/>
      <c r="M946" s="228" t="n"/>
      <c r="N946" s="228" t="n"/>
      <c r="O946" s="228" t="n"/>
      <c r="P946" s="228" t="n"/>
      <c r="Q946" s="281" t="n"/>
      <c r="R946" s="281" t="n"/>
      <c r="S946" s="228" t="n"/>
      <c r="T946" s="228" t="n"/>
      <c r="U946" s="228" t="n"/>
      <c r="V946" s="19" t="n"/>
      <c r="W946" s="19" t="n"/>
      <c r="X946" s="228" t="n"/>
      <c r="Y946" s="228" t="n"/>
      <c r="Z946" s="281" t="n"/>
      <c r="AA946" s="18" t="n"/>
      <c r="AB946" s="18" t="n"/>
      <c r="AC946" s="228" t="n"/>
    </row>
    <row r="947">
      <c r="A947" s="18" t="n"/>
      <c r="B947" s="18" t="n"/>
      <c r="C947" s="228" t="n"/>
      <c r="D947" s="228" t="n"/>
      <c r="E947" s="228" t="n"/>
      <c r="F947" s="228" t="n"/>
      <c r="G947" s="228" t="n"/>
      <c r="H947" s="228" t="n"/>
      <c r="I947" s="228" t="n"/>
      <c r="J947" s="228" t="n"/>
      <c r="K947" s="19" t="n"/>
      <c r="L947" s="228" t="n"/>
      <c r="M947" s="228" t="n"/>
      <c r="N947" s="228" t="n"/>
      <c r="O947" s="228" t="n"/>
      <c r="P947" s="228" t="n"/>
      <c r="Q947" s="281" t="n"/>
      <c r="R947" s="281" t="n"/>
      <c r="S947" s="228" t="n"/>
      <c r="T947" s="228" t="n"/>
      <c r="U947" s="228" t="n"/>
      <c r="V947" s="19" t="n"/>
      <c r="W947" s="19" t="n"/>
      <c r="X947" s="228" t="n"/>
      <c r="Y947" s="228" t="n"/>
      <c r="Z947" s="281" t="n"/>
      <c r="AA947" s="18" t="n"/>
      <c r="AB947" s="18" t="n"/>
      <c r="AC947" s="228" t="n"/>
    </row>
    <row r="948">
      <c r="A948" s="18" t="n"/>
      <c r="B948" s="18" t="n"/>
      <c r="C948" s="228" t="n"/>
      <c r="D948" s="228" t="n"/>
      <c r="E948" s="228" t="n"/>
      <c r="F948" s="228" t="n"/>
      <c r="G948" s="228" t="n"/>
      <c r="H948" s="228" t="n"/>
      <c r="I948" s="228" t="n"/>
      <c r="J948" s="228" t="n"/>
      <c r="K948" s="19" t="n"/>
      <c r="L948" s="228" t="n"/>
      <c r="M948" s="228" t="n"/>
      <c r="N948" s="228" t="n"/>
      <c r="O948" s="228" t="n"/>
      <c r="P948" s="228" t="n"/>
      <c r="Q948" s="281" t="n"/>
      <c r="R948" s="281" t="n"/>
      <c r="S948" s="228" t="n"/>
      <c r="T948" s="228" t="n"/>
      <c r="U948" s="228" t="n"/>
      <c r="V948" s="19" t="n"/>
      <c r="W948" s="19" t="n"/>
      <c r="X948" s="228" t="n"/>
      <c r="Y948" s="228" t="n"/>
      <c r="Z948" s="281" t="n"/>
      <c r="AA948" s="18" t="n"/>
      <c r="AB948" s="18" t="n"/>
      <c r="AC948" s="228" t="n"/>
    </row>
    <row r="949">
      <c r="A949" s="18" t="n"/>
      <c r="B949" s="18" t="n"/>
      <c r="C949" s="228" t="n"/>
      <c r="D949" s="228" t="n"/>
      <c r="E949" s="228" t="n"/>
      <c r="F949" s="228" t="n"/>
      <c r="G949" s="228" t="n"/>
      <c r="H949" s="228" t="n"/>
      <c r="I949" s="228" t="n"/>
      <c r="J949" s="228" t="n"/>
      <c r="K949" s="19" t="n"/>
      <c r="L949" s="228" t="n"/>
      <c r="M949" s="228" t="n"/>
      <c r="N949" s="228" t="n"/>
      <c r="O949" s="228" t="n"/>
      <c r="P949" s="228" t="n"/>
      <c r="Q949" s="281" t="n"/>
      <c r="R949" s="281" t="n"/>
      <c r="S949" s="228" t="n"/>
      <c r="T949" s="228" t="n"/>
      <c r="U949" s="228" t="n"/>
      <c r="V949" s="19" t="n"/>
      <c r="W949" s="19" t="n"/>
      <c r="X949" s="228" t="n"/>
      <c r="Y949" s="228" t="n"/>
      <c r="Z949" s="281" t="n"/>
      <c r="AA949" s="18" t="n"/>
      <c r="AB949" s="18" t="n"/>
      <c r="AC949" s="228" t="n"/>
    </row>
    <row r="950">
      <c r="A950" s="18" t="n"/>
      <c r="B950" s="18" t="n"/>
      <c r="C950" s="228" t="n"/>
      <c r="D950" s="228" t="n"/>
      <c r="E950" s="228" t="n"/>
      <c r="F950" s="228" t="n"/>
      <c r="G950" s="228" t="n"/>
      <c r="H950" s="228" t="n"/>
      <c r="I950" s="228" t="n"/>
      <c r="J950" s="228" t="n"/>
      <c r="K950" s="19" t="n"/>
      <c r="L950" s="228" t="n"/>
      <c r="M950" s="228" t="n"/>
      <c r="N950" s="228" t="n"/>
      <c r="O950" s="228" t="n"/>
      <c r="P950" s="228" t="n"/>
      <c r="Q950" s="281" t="n"/>
      <c r="R950" s="281" t="n"/>
      <c r="S950" s="228" t="n"/>
      <c r="T950" s="228" t="n"/>
      <c r="U950" s="228" t="n"/>
      <c r="V950" s="19" t="n"/>
      <c r="W950" s="19" t="n"/>
      <c r="X950" s="228" t="n"/>
      <c r="Y950" s="228" t="n"/>
      <c r="Z950" s="281" t="n"/>
      <c r="AA950" s="18" t="n"/>
      <c r="AB950" s="18" t="n"/>
      <c r="AC950" s="228" t="n"/>
    </row>
    <row r="951">
      <c r="A951" s="18" t="n"/>
      <c r="B951" s="18" t="n"/>
      <c r="C951" s="228" t="n"/>
      <c r="D951" s="228" t="n"/>
      <c r="E951" s="228" t="n"/>
      <c r="F951" s="228" t="n"/>
      <c r="G951" s="228" t="n"/>
      <c r="H951" s="228" t="n"/>
      <c r="I951" s="228" t="n"/>
      <c r="J951" s="228" t="n"/>
      <c r="K951" s="19" t="n"/>
      <c r="L951" s="228" t="n"/>
      <c r="M951" s="228" t="n"/>
      <c r="N951" s="228" t="n"/>
      <c r="O951" s="228" t="n"/>
      <c r="P951" s="228" t="n"/>
      <c r="Q951" s="281" t="n"/>
      <c r="R951" s="281" t="n"/>
      <c r="S951" s="228" t="n"/>
      <c r="T951" s="228" t="n"/>
      <c r="U951" s="228" t="n"/>
      <c r="V951" s="19" t="n"/>
      <c r="W951" s="19" t="n"/>
      <c r="X951" s="228" t="n"/>
      <c r="Y951" s="228" t="n"/>
      <c r="Z951" s="281" t="n"/>
      <c r="AA951" s="18" t="n"/>
      <c r="AB951" s="18" t="n"/>
      <c r="AC951" s="228" t="n"/>
    </row>
    <row r="952">
      <c r="A952" s="18" t="n"/>
      <c r="B952" s="18" t="n"/>
      <c r="C952" s="228" t="n"/>
      <c r="D952" s="228" t="n"/>
      <c r="E952" s="228" t="n"/>
      <c r="F952" s="228" t="n"/>
      <c r="G952" s="228" t="n"/>
      <c r="H952" s="228" t="n"/>
      <c r="I952" s="228" t="n"/>
      <c r="J952" s="228" t="n"/>
      <c r="K952" s="19" t="n"/>
      <c r="L952" s="228" t="n"/>
      <c r="M952" s="228" t="n"/>
      <c r="N952" s="228" t="n"/>
      <c r="O952" s="228" t="n"/>
      <c r="P952" s="228" t="n"/>
      <c r="Q952" s="281" t="n"/>
      <c r="R952" s="281" t="n"/>
      <c r="S952" s="228" t="n"/>
      <c r="T952" s="228" t="n"/>
      <c r="U952" s="228" t="n"/>
      <c r="V952" s="19" t="n"/>
      <c r="W952" s="19" t="n"/>
      <c r="X952" s="228" t="n"/>
      <c r="Y952" s="228" t="n"/>
      <c r="Z952" s="281" t="n"/>
      <c r="AA952" s="18" t="n"/>
      <c r="AB952" s="18" t="n"/>
      <c r="AC952" s="228" t="n"/>
    </row>
    <row r="953">
      <c r="A953" s="18" t="n"/>
      <c r="B953" s="18" t="n"/>
      <c r="C953" s="228" t="n"/>
      <c r="D953" s="228" t="n"/>
      <c r="E953" s="228" t="n"/>
      <c r="F953" s="228" t="n"/>
      <c r="G953" s="228" t="n"/>
      <c r="H953" s="228" t="n"/>
      <c r="I953" s="228" t="n"/>
      <c r="J953" s="228" t="n"/>
      <c r="K953" s="19" t="n"/>
      <c r="L953" s="228" t="n"/>
      <c r="M953" s="228" t="n"/>
      <c r="N953" s="228" t="n"/>
      <c r="O953" s="228" t="n"/>
      <c r="P953" s="228" t="n"/>
      <c r="Q953" s="281" t="n"/>
      <c r="R953" s="281" t="n"/>
      <c r="S953" s="228" t="n"/>
      <c r="T953" s="228" t="n"/>
      <c r="U953" s="228" t="n"/>
      <c r="V953" s="19" t="n"/>
      <c r="W953" s="19" t="n"/>
      <c r="X953" s="228" t="n"/>
      <c r="Y953" s="228" t="n"/>
      <c r="Z953" s="281" t="n"/>
      <c r="AA953" s="18" t="n"/>
      <c r="AB953" s="18" t="n"/>
      <c r="AC953" s="228" t="n"/>
    </row>
    <row r="954">
      <c r="A954" s="18" t="n"/>
      <c r="B954" s="18" t="n"/>
      <c r="C954" s="228" t="n"/>
      <c r="D954" s="228" t="n"/>
      <c r="E954" s="228" t="n"/>
      <c r="F954" s="228" t="n"/>
      <c r="G954" s="228" t="n"/>
      <c r="H954" s="228" t="n"/>
      <c r="I954" s="228" t="n"/>
      <c r="J954" s="228" t="n"/>
      <c r="K954" s="19" t="n"/>
      <c r="L954" s="228" t="n"/>
      <c r="M954" s="228" t="n"/>
      <c r="N954" s="228" t="n"/>
      <c r="O954" s="228" t="n"/>
      <c r="P954" s="228" t="n"/>
      <c r="Q954" s="281" t="n"/>
      <c r="R954" s="281" t="n"/>
      <c r="S954" s="228" t="n"/>
      <c r="T954" s="228" t="n"/>
      <c r="U954" s="228" t="n"/>
      <c r="V954" s="19" t="n"/>
      <c r="W954" s="19" t="n"/>
      <c r="X954" s="228" t="n"/>
      <c r="Y954" s="228" t="n"/>
      <c r="Z954" s="281" t="n"/>
      <c r="AA954" s="18" t="n"/>
      <c r="AB954" s="18" t="n"/>
      <c r="AC954" s="228" t="n"/>
    </row>
    <row r="955">
      <c r="A955" s="18" t="n"/>
      <c r="B955" s="18" t="n"/>
      <c r="C955" s="228" t="n"/>
      <c r="D955" s="228" t="n"/>
      <c r="E955" s="228" t="n"/>
      <c r="F955" s="228" t="n"/>
      <c r="G955" s="228" t="n"/>
      <c r="H955" s="228" t="n"/>
      <c r="I955" s="228" t="n"/>
      <c r="J955" s="228" t="n"/>
      <c r="K955" s="19" t="n"/>
      <c r="L955" s="228" t="n"/>
      <c r="M955" s="228" t="n"/>
      <c r="N955" s="228" t="n"/>
      <c r="O955" s="228" t="n"/>
      <c r="P955" s="228" t="n"/>
      <c r="Q955" s="281" t="n"/>
      <c r="R955" s="281" t="n"/>
      <c r="S955" s="228" t="n"/>
      <c r="T955" s="228" t="n"/>
      <c r="U955" s="228" t="n"/>
      <c r="V955" s="19" t="n"/>
      <c r="W955" s="19" t="n"/>
      <c r="X955" s="228" t="n"/>
      <c r="Y955" s="228" t="n"/>
      <c r="Z955" s="281" t="n"/>
      <c r="AA955" s="18" t="n"/>
      <c r="AB955" s="18" t="n"/>
      <c r="AC955" s="228" t="n"/>
    </row>
    <row r="956">
      <c r="A956" s="18" t="n"/>
      <c r="B956" s="18" t="n"/>
      <c r="C956" s="228" t="n"/>
      <c r="D956" s="228" t="n"/>
      <c r="E956" s="228" t="n"/>
      <c r="F956" s="228" t="n"/>
      <c r="G956" s="228" t="n"/>
      <c r="H956" s="228" t="n"/>
      <c r="I956" s="228" t="n"/>
      <c r="J956" s="228" t="n"/>
      <c r="K956" s="19" t="n"/>
      <c r="L956" s="228" t="n"/>
      <c r="M956" s="228" t="n"/>
      <c r="N956" s="228" t="n"/>
      <c r="O956" s="228" t="n"/>
      <c r="P956" s="228" t="n"/>
      <c r="Q956" s="281" t="n"/>
      <c r="R956" s="281" t="n"/>
      <c r="S956" s="228" t="n"/>
      <c r="T956" s="228" t="n"/>
      <c r="U956" s="228" t="n"/>
      <c r="V956" s="19" t="n"/>
      <c r="W956" s="19" t="n"/>
      <c r="X956" s="228" t="n"/>
      <c r="Y956" s="228" t="n"/>
      <c r="Z956" s="281" t="n"/>
      <c r="AA956" s="18" t="n"/>
      <c r="AB956" s="18" t="n"/>
      <c r="AC956" s="228" t="n"/>
    </row>
    <row r="957">
      <c r="A957" s="18" t="n"/>
      <c r="B957" s="18" t="n"/>
      <c r="C957" s="228" t="n"/>
      <c r="D957" s="228" t="n"/>
      <c r="E957" s="228" t="n"/>
      <c r="F957" s="228" t="n"/>
      <c r="G957" s="228" t="n"/>
      <c r="H957" s="228" t="n"/>
      <c r="I957" s="228" t="n"/>
      <c r="J957" s="228" t="n"/>
      <c r="K957" s="19" t="n"/>
      <c r="L957" s="228" t="n"/>
      <c r="M957" s="228" t="n"/>
      <c r="N957" s="228" t="n"/>
      <c r="O957" s="228" t="n"/>
      <c r="P957" s="228" t="n"/>
      <c r="Q957" s="281" t="n"/>
      <c r="R957" s="281" t="n"/>
      <c r="S957" s="228" t="n"/>
      <c r="T957" s="228" t="n"/>
      <c r="U957" s="228" t="n"/>
      <c r="V957" s="19" t="n"/>
      <c r="W957" s="19" t="n"/>
      <c r="X957" s="228" t="n"/>
      <c r="Y957" s="228" t="n"/>
      <c r="Z957" s="281" t="n"/>
      <c r="AA957" s="18" t="n"/>
      <c r="AB957" s="18" t="n"/>
      <c r="AC957" s="228" t="n"/>
    </row>
    <row r="958">
      <c r="A958" s="18" t="n"/>
      <c r="B958" s="18" t="n"/>
      <c r="C958" s="228" t="n"/>
      <c r="D958" s="228" t="n"/>
      <c r="E958" s="228" t="n"/>
      <c r="F958" s="228" t="n"/>
      <c r="G958" s="228" t="n"/>
      <c r="H958" s="228" t="n"/>
      <c r="I958" s="228" t="n"/>
      <c r="J958" s="228" t="n"/>
      <c r="K958" s="19" t="n"/>
      <c r="L958" s="228" t="n"/>
      <c r="M958" s="228" t="n"/>
      <c r="N958" s="228" t="n"/>
      <c r="O958" s="228" t="n"/>
      <c r="P958" s="228" t="n"/>
      <c r="Q958" s="281" t="n"/>
      <c r="R958" s="281" t="n"/>
      <c r="S958" s="228" t="n"/>
      <c r="T958" s="228" t="n"/>
      <c r="U958" s="228" t="n"/>
      <c r="V958" s="19" t="n"/>
      <c r="W958" s="19" t="n"/>
      <c r="X958" s="228" t="n"/>
      <c r="Y958" s="228" t="n"/>
      <c r="Z958" s="281" t="n"/>
      <c r="AA958" s="18" t="n"/>
      <c r="AB958" s="18" t="n"/>
      <c r="AC958" s="228" t="n"/>
    </row>
    <row r="959">
      <c r="A959" s="18" t="n"/>
      <c r="B959" s="18" t="n"/>
      <c r="C959" s="228" t="n"/>
      <c r="D959" s="228" t="n"/>
      <c r="E959" s="228" t="n"/>
      <c r="F959" s="228" t="n"/>
      <c r="G959" s="228" t="n"/>
      <c r="H959" s="228" t="n"/>
      <c r="I959" s="228" t="n"/>
      <c r="J959" s="228" t="n"/>
      <c r="K959" s="19" t="n"/>
      <c r="L959" s="228" t="n"/>
      <c r="M959" s="228" t="n"/>
      <c r="N959" s="228" t="n"/>
      <c r="O959" s="228" t="n"/>
      <c r="P959" s="228" t="n"/>
      <c r="Q959" s="281" t="n"/>
      <c r="R959" s="281" t="n"/>
      <c r="S959" s="228" t="n"/>
      <c r="T959" s="228" t="n"/>
      <c r="U959" s="228" t="n"/>
      <c r="V959" s="19" t="n"/>
      <c r="W959" s="19" t="n"/>
      <c r="X959" s="228" t="n"/>
      <c r="Y959" s="228" t="n"/>
      <c r="Z959" s="281" t="n"/>
      <c r="AA959" s="18" t="n"/>
      <c r="AB959" s="18" t="n"/>
      <c r="AC959" s="228" t="n"/>
    </row>
    <row r="960">
      <c r="A960" s="18" t="n"/>
      <c r="B960" s="18" t="n"/>
      <c r="C960" s="228" t="n"/>
      <c r="D960" s="228" t="n"/>
      <c r="E960" s="228" t="n"/>
      <c r="F960" s="228" t="n"/>
      <c r="G960" s="228" t="n"/>
      <c r="H960" s="228" t="n"/>
      <c r="I960" s="228" t="n"/>
      <c r="J960" s="228" t="n"/>
      <c r="K960" s="19" t="n"/>
      <c r="L960" s="228" t="n"/>
      <c r="M960" s="228" t="n"/>
      <c r="N960" s="228" t="n"/>
      <c r="O960" s="228" t="n"/>
      <c r="P960" s="228" t="n"/>
      <c r="Q960" s="281" t="n"/>
      <c r="R960" s="281" t="n"/>
      <c r="S960" s="228" t="n"/>
      <c r="T960" s="228" t="n"/>
      <c r="U960" s="228" t="n"/>
      <c r="V960" s="19" t="n"/>
      <c r="W960" s="19" t="n"/>
      <c r="X960" s="228" t="n"/>
      <c r="Y960" s="228" t="n"/>
      <c r="Z960" s="281" t="n"/>
      <c r="AA960" s="18" t="n"/>
      <c r="AB960" s="18" t="n"/>
      <c r="AC960" s="228" t="n"/>
    </row>
    <row r="961">
      <c r="A961" s="18" t="n"/>
      <c r="B961" s="18" t="n"/>
      <c r="C961" s="228" t="n"/>
      <c r="D961" s="228" t="n"/>
      <c r="E961" s="228" t="n"/>
      <c r="F961" s="228" t="n"/>
      <c r="G961" s="228" t="n"/>
      <c r="H961" s="228" t="n"/>
      <c r="I961" s="228" t="n"/>
      <c r="J961" s="228" t="n"/>
      <c r="K961" s="19" t="n"/>
      <c r="L961" s="228" t="n"/>
      <c r="M961" s="228" t="n"/>
      <c r="N961" s="228" t="n"/>
      <c r="O961" s="228" t="n"/>
      <c r="P961" s="228" t="n"/>
      <c r="Q961" s="281" t="n"/>
      <c r="R961" s="281" t="n"/>
      <c r="S961" s="228" t="n"/>
      <c r="T961" s="228" t="n"/>
      <c r="U961" s="228" t="n"/>
      <c r="V961" s="19" t="n"/>
      <c r="W961" s="19" t="n"/>
      <c r="X961" s="228" t="n"/>
      <c r="Y961" s="228" t="n"/>
      <c r="Z961" s="281" t="n"/>
      <c r="AA961" s="18" t="n"/>
      <c r="AB961" s="18" t="n"/>
      <c r="AC961" s="228" t="n"/>
    </row>
    <row r="962">
      <c r="A962" s="18" t="n"/>
      <c r="B962" s="18" t="n"/>
      <c r="C962" s="228" t="n"/>
      <c r="D962" s="228" t="n"/>
      <c r="E962" s="228" t="n"/>
      <c r="F962" s="228" t="n"/>
      <c r="G962" s="228" t="n"/>
      <c r="H962" s="228" t="n"/>
      <c r="I962" s="228" t="n"/>
      <c r="J962" s="228" t="n"/>
      <c r="K962" s="19" t="n"/>
      <c r="L962" s="228" t="n"/>
      <c r="M962" s="228" t="n"/>
      <c r="N962" s="228" t="n"/>
      <c r="O962" s="228" t="n"/>
      <c r="P962" s="228" t="n"/>
      <c r="Q962" s="281" t="n"/>
      <c r="R962" s="281" t="n"/>
      <c r="S962" s="228" t="n"/>
      <c r="T962" s="228" t="n"/>
      <c r="U962" s="228" t="n"/>
      <c r="V962" s="19" t="n"/>
      <c r="W962" s="19" t="n"/>
      <c r="X962" s="228" t="n"/>
      <c r="Y962" s="228" t="n"/>
      <c r="Z962" s="281" t="n"/>
      <c r="AA962" s="18" t="n"/>
      <c r="AB962" s="18" t="n"/>
      <c r="AC962" s="228" t="n"/>
    </row>
    <row r="963">
      <c r="A963" s="18" t="n"/>
      <c r="B963" s="18" t="n"/>
      <c r="C963" s="228" t="n"/>
      <c r="D963" s="228" t="n"/>
      <c r="E963" s="228" t="n"/>
      <c r="F963" s="228" t="n"/>
      <c r="G963" s="228" t="n"/>
      <c r="H963" s="228" t="n"/>
      <c r="I963" s="228" t="n"/>
      <c r="J963" s="228" t="n"/>
      <c r="K963" s="19" t="n"/>
      <c r="L963" s="228" t="n"/>
      <c r="M963" s="228" t="n"/>
      <c r="N963" s="228" t="n"/>
      <c r="O963" s="228" t="n"/>
      <c r="P963" s="228" t="n"/>
      <c r="Q963" s="281" t="n"/>
      <c r="R963" s="281" t="n"/>
      <c r="S963" s="228" t="n"/>
      <c r="T963" s="228" t="n"/>
      <c r="U963" s="228" t="n"/>
      <c r="V963" s="19" t="n"/>
      <c r="W963" s="19" t="n"/>
      <c r="X963" s="228" t="n"/>
      <c r="Y963" s="228" t="n"/>
      <c r="Z963" s="281" t="n"/>
      <c r="AA963" s="18" t="n"/>
      <c r="AB963" s="18" t="n"/>
      <c r="AC963" s="228" t="n"/>
    </row>
    <row r="964">
      <c r="A964" s="18" t="n"/>
      <c r="B964" s="18" t="n"/>
      <c r="C964" s="228" t="n"/>
      <c r="D964" s="228" t="n"/>
      <c r="E964" s="228" t="n"/>
      <c r="F964" s="228" t="n"/>
      <c r="G964" s="228" t="n"/>
      <c r="H964" s="228" t="n"/>
      <c r="I964" s="228" t="n"/>
      <c r="J964" s="228" t="n"/>
      <c r="K964" s="19" t="n"/>
      <c r="L964" s="228" t="n"/>
      <c r="M964" s="228" t="n"/>
      <c r="N964" s="228" t="n"/>
      <c r="O964" s="228" t="n"/>
      <c r="P964" s="228" t="n"/>
      <c r="Q964" s="281" t="n"/>
      <c r="R964" s="281" t="n"/>
      <c r="S964" s="228" t="n"/>
      <c r="T964" s="228" t="n"/>
      <c r="U964" s="228" t="n"/>
      <c r="V964" s="19" t="n"/>
      <c r="W964" s="19" t="n"/>
      <c r="X964" s="228" t="n"/>
      <c r="Y964" s="228" t="n"/>
      <c r="Z964" s="281" t="n"/>
      <c r="AA964" s="18" t="n"/>
      <c r="AB964" s="18" t="n"/>
      <c r="AC964" s="228" t="n"/>
    </row>
    <row r="965">
      <c r="A965" s="18" t="n"/>
      <c r="B965" s="18" t="n"/>
      <c r="C965" s="228" t="n"/>
      <c r="D965" s="228" t="n"/>
      <c r="E965" s="228" t="n"/>
      <c r="F965" s="228" t="n"/>
      <c r="G965" s="228" t="n"/>
      <c r="H965" s="228" t="n"/>
      <c r="I965" s="228" t="n"/>
      <c r="J965" s="228" t="n"/>
      <c r="K965" s="19" t="n"/>
      <c r="L965" s="228" t="n"/>
      <c r="M965" s="228" t="n"/>
      <c r="N965" s="228" t="n"/>
      <c r="O965" s="228" t="n"/>
      <c r="P965" s="228" t="n"/>
      <c r="Q965" s="281" t="n"/>
      <c r="R965" s="281" t="n"/>
      <c r="S965" s="228" t="n"/>
      <c r="T965" s="228" t="n"/>
      <c r="U965" s="228" t="n"/>
      <c r="V965" s="19" t="n"/>
      <c r="W965" s="19" t="n"/>
      <c r="X965" s="228" t="n"/>
      <c r="Y965" s="228" t="n"/>
      <c r="Z965" s="281" t="n"/>
      <c r="AA965" s="18" t="n"/>
      <c r="AB965" s="18" t="n"/>
      <c r="AC965" s="228" t="n"/>
    </row>
    <row r="966">
      <c r="A966" s="18" t="n"/>
      <c r="B966" s="18" t="n"/>
      <c r="C966" s="228" t="n"/>
      <c r="D966" s="228" t="n"/>
      <c r="E966" s="228" t="n"/>
      <c r="F966" s="228" t="n"/>
      <c r="G966" s="228" t="n"/>
      <c r="H966" s="228" t="n"/>
      <c r="I966" s="228" t="n"/>
      <c r="J966" s="228" t="n"/>
      <c r="K966" s="19" t="n"/>
      <c r="L966" s="228" t="n"/>
      <c r="M966" s="228" t="n"/>
      <c r="N966" s="228" t="n"/>
      <c r="O966" s="228" t="n"/>
      <c r="P966" s="228" t="n"/>
      <c r="Q966" s="281" t="n"/>
      <c r="R966" s="281" t="n"/>
      <c r="S966" s="228" t="n"/>
      <c r="T966" s="228" t="n"/>
      <c r="U966" s="228" t="n"/>
      <c r="V966" s="19" t="n"/>
      <c r="W966" s="19" t="n"/>
      <c r="X966" s="228" t="n"/>
      <c r="Y966" s="228" t="n"/>
      <c r="Z966" s="281" t="n"/>
      <c r="AA966" s="18" t="n"/>
      <c r="AB966" s="18" t="n"/>
      <c r="AC966" s="228" t="n"/>
    </row>
    <row r="967">
      <c r="A967" s="18" t="n"/>
      <c r="B967" s="18" t="n"/>
      <c r="C967" s="228" t="n"/>
      <c r="D967" s="228" t="n"/>
      <c r="E967" s="228" t="n"/>
      <c r="F967" s="228" t="n"/>
      <c r="G967" s="228" t="n"/>
      <c r="H967" s="228" t="n"/>
      <c r="I967" s="228" t="n"/>
      <c r="J967" s="228" t="n"/>
      <c r="K967" s="19" t="n"/>
      <c r="L967" s="228" t="n"/>
      <c r="M967" s="228" t="n"/>
      <c r="N967" s="228" t="n"/>
      <c r="O967" s="228" t="n"/>
      <c r="P967" s="228" t="n"/>
      <c r="Q967" s="281" t="n"/>
      <c r="R967" s="281" t="n"/>
      <c r="S967" s="228" t="n"/>
      <c r="T967" s="228" t="n"/>
      <c r="U967" s="228" t="n"/>
      <c r="V967" s="19" t="n"/>
      <c r="W967" s="19" t="n"/>
      <c r="X967" s="228" t="n"/>
      <c r="Y967" s="228" t="n"/>
      <c r="Z967" s="281" t="n"/>
      <c r="AA967" s="18" t="n"/>
      <c r="AB967" s="18" t="n"/>
      <c r="AC967" s="228" t="n"/>
    </row>
    <row r="968">
      <c r="A968" s="18" t="n"/>
      <c r="B968" s="18" t="n"/>
      <c r="C968" s="228" t="n"/>
      <c r="D968" s="228" t="n"/>
      <c r="E968" s="228" t="n"/>
      <c r="F968" s="228" t="n"/>
      <c r="G968" s="228" t="n"/>
      <c r="H968" s="228" t="n"/>
      <c r="I968" s="228" t="n"/>
      <c r="J968" s="228" t="n"/>
      <c r="K968" s="19" t="n"/>
      <c r="L968" s="228" t="n"/>
      <c r="M968" s="228" t="n"/>
      <c r="N968" s="228" t="n"/>
      <c r="O968" s="228" t="n"/>
      <c r="P968" s="228" t="n"/>
      <c r="Q968" s="281" t="n"/>
      <c r="R968" s="281" t="n"/>
      <c r="S968" s="228" t="n"/>
      <c r="T968" s="228" t="n"/>
      <c r="U968" s="228" t="n"/>
      <c r="V968" s="19" t="n"/>
      <c r="W968" s="19" t="n"/>
      <c r="X968" s="228" t="n"/>
      <c r="Y968" s="228" t="n"/>
      <c r="Z968" s="281" t="n"/>
      <c r="AA968" s="18" t="n"/>
      <c r="AB968" s="18" t="n"/>
      <c r="AC968" s="228" t="n"/>
    </row>
    <row r="969">
      <c r="A969" s="18" t="n"/>
      <c r="B969" s="18" t="n"/>
      <c r="C969" s="228" t="n"/>
      <c r="D969" s="228" t="n"/>
      <c r="E969" s="228" t="n"/>
      <c r="F969" s="228" t="n"/>
      <c r="G969" s="228" t="n"/>
      <c r="H969" s="228" t="n"/>
      <c r="I969" s="228" t="n"/>
      <c r="J969" s="228" t="n"/>
      <c r="K969" s="19" t="n"/>
      <c r="L969" s="228" t="n"/>
      <c r="M969" s="228" t="n"/>
      <c r="N969" s="228" t="n"/>
      <c r="O969" s="228" t="n"/>
      <c r="P969" s="228" t="n"/>
      <c r="Q969" s="281" t="n"/>
      <c r="R969" s="281" t="n"/>
      <c r="S969" s="228" t="n"/>
      <c r="T969" s="228" t="n"/>
      <c r="U969" s="228" t="n"/>
      <c r="V969" s="19" t="n"/>
      <c r="W969" s="19" t="n"/>
      <c r="X969" s="228" t="n"/>
      <c r="Y969" s="228" t="n"/>
      <c r="Z969" s="281" t="n"/>
      <c r="AA969" s="18" t="n"/>
      <c r="AB969" s="18" t="n"/>
      <c r="AC969" s="228" t="n"/>
    </row>
    <row r="970">
      <c r="A970" s="18" t="n"/>
      <c r="B970" s="18" t="n"/>
      <c r="C970" s="228" t="n"/>
      <c r="D970" s="228" t="n"/>
      <c r="E970" s="228" t="n"/>
      <c r="F970" s="228" t="n"/>
      <c r="G970" s="228" t="n"/>
      <c r="H970" s="228" t="n"/>
      <c r="I970" s="228" t="n"/>
      <c r="J970" s="228" t="n"/>
      <c r="K970" s="19" t="n"/>
      <c r="L970" s="228" t="n"/>
      <c r="M970" s="228" t="n"/>
      <c r="N970" s="228" t="n"/>
      <c r="O970" s="228" t="n"/>
      <c r="P970" s="228" t="n"/>
      <c r="Q970" s="281" t="n"/>
      <c r="R970" s="281" t="n"/>
      <c r="S970" s="228" t="n"/>
      <c r="T970" s="228" t="n"/>
      <c r="U970" s="228" t="n"/>
      <c r="V970" s="19" t="n"/>
      <c r="W970" s="19" t="n"/>
      <c r="X970" s="228" t="n"/>
      <c r="Y970" s="228" t="n"/>
      <c r="Z970" s="281" t="n"/>
      <c r="AA970" s="18" t="n"/>
      <c r="AB970" s="18" t="n"/>
      <c r="AC970" s="228" t="n"/>
    </row>
    <row r="971">
      <c r="A971" s="18" t="n"/>
      <c r="B971" s="18" t="n"/>
      <c r="C971" s="228" t="n"/>
      <c r="D971" s="228" t="n"/>
      <c r="E971" s="228" t="n"/>
      <c r="F971" s="228" t="n"/>
      <c r="G971" s="228" t="n"/>
      <c r="H971" s="228" t="n"/>
      <c r="I971" s="228" t="n"/>
      <c r="J971" s="228" t="n"/>
      <c r="K971" s="19" t="n"/>
      <c r="L971" s="228" t="n"/>
      <c r="M971" s="228" t="n"/>
      <c r="N971" s="228" t="n"/>
      <c r="O971" s="228" t="n"/>
      <c r="P971" s="228" t="n"/>
      <c r="Q971" s="281" t="n"/>
      <c r="R971" s="281" t="n"/>
      <c r="S971" s="228" t="n"/>
      <c r="T971" s="228" t="n"/>
      <c r="U971" s="228" t="n"/>
      <c r="V971" s="19" t="n"/>
      <c r="W971" s="19" t="n"/>
      <c r="X971" s="228" t="n"/>
      <c r="Y971" s="228" t="n"/>
      <c r="Z971" s="281" t="n"/>
      <c r="AA971" s="18" t="n"/>
      <c r="AB971" s="18" t="n"/>
      <c r="AC971" s="228" t="n"/>
    </row>
    <row r="972">
      <c r="A972" s="18" t="n"/>
      <c r="B972" s="18" t="n"/>
      <c r="C972" s="228" t="n"/>
      <c r="D972" s="228" t="n"/>
      <c r="E972" s="228" t="n"/>
      <c r="F972" s="228" t="n"/>
      <c r="G972" s="228" t="n"/>
      <c r="H972" s="228" t="n"/>
      <c r="I972" s="228" t="n"/>
      <c r="J972" s="228" t="n"/>
      <c r="K972" s="19" t="n"/>
      <c r="L972" s="228" t="n"/>
      <c r="M972" s="228" t="n"/>
      <c r="N972" s="228" t="n"/>
      <c r="O972" s="228" t="n"/>
      <c r="P972" s="228" t="n"/>
      <c r="Q972" s="281" t="n"/>
      <c r="R972" s="281" t="n"/>
      <c r="S972" s="228" t="n"/>
      <c r="T972" s="228" t="n"/>
      <c r="U972" s="228" t="n"/>
      <c r="V972" s="19" t="n"/>
      <c r="W972" s="19" t="n"/>
      <c r="X972" s="228" t="n"/>
      <c r="Y972" s="228" t="n"/>
      <c r="Z972" s="281" t="n"/>
      <c r="AA972" s="18" t="n"/>
      <c r="AB972" s="18" t="n"/>
      <c r="AC972" s="228" t="n"/>
    </row>
    <row r="973">
      <c r="A973" s="18" t="n"/>
      <c r="B973" s="18" t="n"/>
      <c r="C973" s="228" t="n"/>
      <c r="D973" s="228" t="n"/>
      <c r="E973" s="228" t="n"/>
      <c r="F973" s="228" t="n"/>
      <c r="G973" s="228" t="n"/>
      <c r="H973" s="228" t="n"/>
      <c r="I973" s="228" t="n"/>
      <c r="J973" s="228" t="n"/>
      <c r="K973" s="19" t="n"/>
      <c r="L973" s="228" t="n"/>
      <c r="M973" s="228" t="n"/>
      <c r="N973" s="228" t="n"/>
      <c r="O973" s="228" t="n"/>
      <c r="P973" s="228" t="n"/>
      <c r="Q973" s="281" t="n"/>
      <c r="R973" s="281" t="n"/>
      <c r="S973" s="228" t="n"/>
      <c r="T973" s="228" t="n"/>
      <c r="U973" s="228" t="n"/>
      <c r="V973" s="19" t="n"/>
      <c r="W973" s="19" t="n"/>
      <c r="X973" s="228" t="n"/>
      <c r="Y973" s="228" t="n"/>
      <c r="Z973" s="281" t="n"/>
      <c r="AA973" s="18" t="n"/>
      <c r="AB973" s="18" t="n"/>
      <c r="AC973" s="228" t="n"/>
    </row>
    <row r="974">
      <c r="A974" s="18" t="n"/>
      <c r="B974" s="18" t="n"/>
      <c r="C974" s="228" t="n"/>
      <c r="D974" s="228" t="n"/>
      <c r="E974" s="228" t="n"/>
      <c r="F974" s="228" t="n"/>
      <c r="G974" s="228" t="n"/>
      <c r="H974" s="228" t="n"/>
      <c r="I974" s="228" t="n"/>
      <c r="J974" s="228" t="n"/>
      <c r="K974" s="19" t="n"/>
      <c r="L974" s="228" t="n"/>
      <c r="M974" s="228" t="n"/>
      <c r="N974" s="228" t="n"/>
      <c r="O974" s="228" t="n"/>
      <c r="P974" s="228" t="n"/>
      <c r="Q974" s="281" t="n"/>
      <c r="R974" s="281" t="n"/>
      <c r="S974" s="228" t="n"/>
      <c r="T974" s="228" t="n"/>
      <c r="U974" s="228" t="n"/>
      <c r="V974" s="19" t="n"/>
      <c r="W974" s="19" t="n"/>
      <c r="X974" s="228" t="n"/>
      <c r="Y974" s="228" t="n"/>
      <c r="Z974" s="281" t="n"/>
      <c r="AA974" s="18" t="n"/>
      <c r="AB974" s="18" t="n"/>
      <c r="AC974" s="228" t="n"/>
    </row>
    <row r="975">
      <c r="A975" s="18" t="n"/>
      <c r="B975" s="18" t="n"/>
      <c r="C975" s="228" t="n"/>
      <c r="D975" s="228" t="n"/>
      <c r="E975" s="228" t="n"/>
      <c r="F975" s="228" t="n"/>
      <c r="G975" s="228" t="n"/>
      <c r="H975" s="228" t="n"/>
      <c r="I975" s="228" t="n"/>
      <c r="J975" s="228" t="n"/>
      <c r="K975" s="19" t="n"/>
      <c r="L975" s="228" t="n"/>
      <c r="M975" s="228" t="n"/>
      <c r="N975" s="228" t="n"/>
      <c r="O975" s="228" t="n"/>
      <c r="P975" s="228" t="n"/>
      <c r="Q975" s="281" t="n"/>
      <c r="R975" s="281" t="n"/>
      <c r="S975" s="228" t="n"/>
      <c r="T975" s="228" t="n"/>
      <c r="U975" s="228" t="n"/>
      <c r="V975" s="19" t="n"/>
      <c r="W975" s="19" t="n"/>
      <c r="X975" s="228" t="n"/>
      <c r="Y975" s="228" t="n"/>
      <c r="Z975" s="281" t="n"/>
      <c r="AA975" s="18" t="n"/>
      <c r="AB975" s="18" t="n"/>
      <c r="AC975" s="228" t="n"/>
    </row>
    <row r="976">
      <c r="A976" s="18" t="n"/>
      <c r="B976" s="18" t="n"/>
      <c r="C976" s="228" t="n"/>
      <c r="D976" s="228" t="n"/>
      <c r="E976" s="228" t="n"/>
      <c r="F976" s="228" t="n"/>
      <c r="G976" s="228" t="n"/>
      <c r="H976" s="228" t="n"/>
      <c r="I976" s="228" t="n"/>
      <c r="J976" s="228" t="n"/>
      <c r="K976" s="19" t="n"/>
      <c r="L976" s="228" t="n"/>
      <c r="M976" s="228" t="n"/>
      <c r="N976" s="228" t="n"/>
      <c r="O976" s="228" t="n"/>
      <c r="P976" s="228" t="n"/>
      <c r="Q976" s="281" t="n"/>
      <c r="R976" s="281" t="n"/>
      <c r="S976" s="228" t="n"/>
      <c r="T976" s="228" t="n"/>
      <c r="U976" s="228" t="n"/>
      <c r="V976" s="19" t="n"/>
      <c r="W976" s="19" t="n"/>
      <c r="X976" s="228" t="n"/>
      <c r="Y976" s="228" t="n"/>
      <c r="Z976" s="281" t="n"/>
      <c r="AA976" s="18" t="n"/>
      <c r="AB976" s="18" t="n"/>
      <c r="AC976" s="228" t="n"/>
    </row>
    <row r="977">
      <c r="A977" s="18" t="n"/>
      <c r="B977" s="18" t="n"/>
      <c r="C977" s="228" t="n"/>
      <c r="D977" s="228" t="n"/>
      <c r="E977" s="228" t="n"/>
      <c r="F977" s="228" t="n"/>
      <c r="G977" s="228" t="n"/>
      <c r="H977" s="228" t="n"/>
      <c r="I977" s="228" t="n"/>
      <c r="J977" s="228" t="n"/>
      <c r="K977" s="19" t="n"/>
      <c r="L977" s="228" t="n"/>
      <c r="M977" s="228" t="n"/>
      <c r="N977" s="228" t="n"/>
      <c r="O977" s="228" t="n"/>
      <c r="P977" s="228" t="n"/>
      <c r="Q977" s="281" t="n"/>
      <c r="R977" s="281" t="n"/>
      <c r="S977" s="228" t="n"/>
      <c r="T977" s="228" t="n"/>
      <c r="U977" s="228" t="n"/>
      <c r="V977" s="19" t="n"/>
      <c r="W977" s="19" t="n"/>
      <c r="X977" s="228" t="n"/>
      <c r="Y977" s="228" t="n"/>
      <c r="Z977" s="281" t="n"/>
      <c r="AA977" s="18" t="n"/>
      <c r="AB977" s="18" t="n"/>
      <c r="AC977" s="228" t="n"/>
    </row>
    <row r="978">
      <c r="A978" s="18" t="n"/>
      <c r="B978" s="18" t="n"/>
      <c r="C978" s="228" t="n"/>
      <c r="D978" s="228" t="n"/>
      <c r="E978" s="228" t="n"/>
      <c r="F978" s="228" t="n"/>
      <c r="G978" s="228" t="n"/>
      <c r="H978" s="228" t="n"/>
      <c r="I978" s="228" t="n"/>
      <c r="J978" s="228" t="n"/>
      <c r="K978" s="19" t="n"/>
      <c r="L978" s="228" t="n"/>
      <c r="M978" s="228" t="n"/>
      <c r="N978" s="228" t="n"/>
      <c r="O978" s="228" t="n"/>
      <c r="P978" s="228" t="n"/>
      <c r="Q978" s="281" t="n"/>
      <c r="R978" s="281" t="n"/>
      <c r="S978" s="228" t="n"/>
      <c r="T978" s="228" t="n"/>
      <c r="U978" s="228" t="n"/>
      <c r="V978" s="19" t="n"/>
      <c r="W978" s="19" t="n"/>
      <c r="X978" s="228" t="n"/>
      <c r="Y978" s="228" t="n"/>
      <c r="Z978" s="281" t="n"/>
      <c r="AA978" s="18" t="n"/>
      <c r="AB978" s="18" t="n"/>
      <c r="AC978" s="228" t="n"/>
    </row>
    <row r="979">
      <c r="A979" s="18" t="n"/>
      <c r="B979" s="18" t="n"/>
      <c r="C979" s="228" t="n"/>
      <c r="D979" s="228" t="n"/>
      <c r="E979" s="228" t="n"/>
      <c r="F979" s="228" t="n"/>
      <c r="G979" s="228" t="n"/>
      <c r="H979" s="228" t="n"/>
      <c r="I979" s="228" t="n"/>
      <c r="J979" s="228" t="n"/>
      <c r="K979" s="19" t="n"/>
      <c r="L979" s="228" t="n"/>
      <c r="M979" s="228" t="n"/>
      <c r="N979" s="228" t="n"/>
      <c r="O979" s="228" t="n"/>
      <c r="P979" s="228" t="n"/>
      <c r="Q979" s="281" t="n"/>
      <c r="R979" s="281" t="n"/>
      <c r="S979" s="228" t="n"/>
      <c r="T979" s="228" t="n"/>
      <c r="U979" s="228" t="n"/>
      <c r="V979" s="19" t="n"/>
      <c r="W979" s="19" t="n"/>
      <c r="X979" s="228" t="n"/>
      <c r="Y979" s="228" t="n"/>
      <c r="Z979" s="281" t="n"/>
      <c r="AA979" s="18" t="n"/>
      <c r="AB979" s="18" t="n"/>
      <c r="AC979" s="228" t="n"/>
    </row>
    <row r="980">
      <c r="A980" s="18" t="n"/>
      <c r="B980" s="18" t="n"/>
      <c r="C980" s="228" t="n"/>
      <c r="D980" s="228" t="n"/>
      <c r="E980" s="228" t="n"/>
      <c r="F980" s="228" t="n"/>
      <c r="G980" s="228" t="n"/>
      <c r="H980" s="228" t="n"/>
      <c r="I980" s="228" t="n"/>
      <c r="J980" s="228" t="n"/>
      <c r="K980" s="19" t="n"/>
      <c r="L980" s="228" t="n"/>
      <c r="M980" s="228" t="n"/>
      <c r="N980" s="228" t="n"/>
      <c r="O980" s="228" t="n"/>
      <c r="P980" s="228" t="n"/>
      <c r="Q980" s="281" t="n"/>
      <c r="R980" s="281" t="n"/>
      <c r="S980" s="228" t="n"/>
      <c r="T980" s="228" t="n"/>
      <c r="U980" s="228" t="n"/>
      <c r="V980" s="19" t="n"/>
      <c r="W980" s="19" t="n"/>
      <c r="X980" s="228" t="n"/>
      <c r="Y980" s="228" t="n"/>
      <c r="Z980" s="281" t="n"/>
      <c r="AA980" s="18" t="n"/>
      <c r="AB980" s="18" t="n"/>
      <c r="AC980" s="228" t="n"/>
    </row>
    <row r="981">
      <c r="A981" s="18" t="n"/>
      <c r="B981" s="18" t="n"/>
      <c r="C981" s="228" t="n"/>
      <c r="D981" s="228" t="n"/>
      <c r="E981" s="228" t="n"/>
      <c r="F981" s="228" t="n"/>
      <c r="G981" s="228" t="n"/>
      <c r="H981" s="228" t="n"/>
      <c r="I981" s="228" t="n"/>
      <c r="J981" s="228" t="n"/>
      <c r="K981" s="19" t="n"/>
      <c r="L981" s="228" t="n"/>
      <c r="M981" s="228" t="n"/>
      <c r="N981" s="228" t="n"/>
      <c r="O981" s="228" t="n"/>
      <c r="P981" s="228" t="n"/>
      <c r="Q981" s="281" t="n"/>
      <c r="R981" s="281" t="n"/>
      <c r="S981" s="228" t="n"/>
      <c r="T981" s="228" t="n"/>
      <c r="U981" s="228" t="n"/>
      <c r="V981" s="19" t="n"/>
      <c r="W981" s="19" t="n"/>
      <c r="X981" s="228" t="n"/>
      <c r="Y981" s="228" t="n"/>
      <c r="Z981" s="281" t="n"/>
      <c r="AA981" s="18" t="n"/>
      <c r="AB981" s="18" t="n"/>
      <c r="AC981" s="228" t="n"/>
    </row>
    <row r="982">
      <c r="A982" s="18" t="n"/>
      <c r="B982" s="18" t="n"/>
      <c r="C982" s="228" t="n"/>
      <c r="D982" s="228" t="n"/>
      <c r="E982" s="228" t="n"/>
      <c r="F982" s="228" t="n"/>
      <c r="G982" s="228" t="n"/>
      <c r="H982" s="228" t="n"/>
      <c r="I982" s="228" t="n"/>
      <c r="J982" s="228" t="n"/>
      <c r="K982" s="19" t="n"/>
      <c r="L982" s="228" t="n"/>
      <c r="M982" s="228" t="n"/>
      <c r="N982" s="228" t="n"/>
      <c r="O982" s="228" t="n"/>
      <c r="P982" s="228" t="n"/>
      <c r="Q982" s="281" t="n"/>
      <c r="R982" s="281" t="n"/>
      <c r="S982" s="228" t="n"/>
      <c r="T982" s="228" t="n"/>
      <c r="U982" s="228" t="n"/>
      <c r="V982" s="19" t="n"/>
      <c r="W982" s="19" t="n"/>
      <c r="X982" s="228" t="n"/>
      <c r="Y982" s="228" t="n"/>
      <c r="Z982" s="281" t="n"/>
      <c r="AA982" s="18" t="n"/>
      <c r="AB982" s="18" t="n"/>
      <c r="AC982" s="228" t="n"/>
    </row>
    <row r="983">
      <c r="A983" s="18" t="n"/>
      <c r="B983" s="18" t="n"/>
      <c r="C983" s="228" t="n"/>
      <c r="D983" s="228" t="n"/>
      <c r="E983" s="228" t="n"/>
      <c r="F983" s="228" t="n"/>
      <c r="G983" s="228" t="n"/>
      <c r="H983" s="228" t="n"/>
      <c r="I983" s="228" t="n"/>
      <c r="J983" s="228" t="n"/>
      <c r="K983" s="19" t="n"/>
      <c r="L983" s="228" t="n"/>
      <c r="M983" s="228" t="n"/>
      <c r="N983" s="228" t="n"/>
      <c r="O983" s="228" t="n"/>
      <c r="P983" s="228" t="n"/>
      <c r="Q983" s="281" t="n"/>
      <c r="R983" s="281" t="n"/>
      <c r="S983" s="228" t="n"/>
      <c r="T983" s="228" t="n"/>
      <c r="U983" s="228" t="n"/>
      <c r="V983" s="19" t="n"/>
      <c r="W983" s="19" t="n"/>
      <c r="X983" s="228" t="n"/>
      <c r="Y983" s="228" t="n"/>
      <c r="Z983" s="281" t="n"/>
      <c r="AA983" s="18" t="n"/>
      <c r="AB983" s="18" t="n"/>
      <c r="AC983" s="228" t="n"/>
    </row>
    <row r="984">
      <c r="A984" s="18" t="n"/>
      <c r="B984" s="18" t="n"/>
      <c r="C984" s="228" t="n"/>
      <c r="D984" s="228" t="n"/>
      <c r="E984" s="228" t="n"/>
      <c r="F984" s="228" t="n"/>
      <c r="G984" s="228" t="n"/>
      <c r="H984" s="228" t="n"/>
      <c r="I984" s="228" t="n"/>
      <c r="J984" s="228" t="n"/>
      <c r="K984" s="19" t="n"/>
      <c r="L984" s="228" t="n"/>
      <c r="M984" s="228" t="n"/>
      <c r="N984" s="228" t="n"/>
      <c r="O984" s="228" t="n"/>
      <c r="P984" s="228" t="n"/>
      <c r="Q984" s="281" t="n"/>
      <c r="R984" s="281" t="n"/>
      <c r="S984" s="228" t="n"/>
      <c r="T984" s="228" t="n"/>
      <c r="U984" s="228" t="n"/>
      <c r="V984" s="19" t="n"/>
      <c r="W984" s="19" t="n"/>
      <c r="X984" s="228" t="n"/>
      <c r="Y984" s="228" t="n"/>
      <c r="Z984" s="281" t="n"/>
      <c r="AA984" s="18" t="n"/>
      <c r="AB984" s="18" t="n"/>
      <c r="AC984" s="228" t="n"/>
    </row>
    <row r="985">
      <c r="A985" s="18" t="n"/>
      <c r="B985" s="18" t="n"/>
      <c r="C985" s="228" t="n"/>
      <c r="D985" s="228" t="n"/>
      <c r="E985" s="228" t="n"/>
      <c r="F985" s="228" t="n"/>
      <c r="G985" s="228" t="n"/>
      <c r="H985" s="228" t="n"/>
      <c r="I985" s="228" t="n"/>
      <c r="J985" s="228" t="n"/>
      <c r="K985" s="19" t="n"/>
      <c r="L985" s="228" t="n"/>
      <c r="M985" s="228" t="n"/>
      <c r="N985" s="228" t="n"/>
      <c r="O985" s="228" t="n"/>
      <c r="P985" s="228" t="n"/>
      <c r="Q985" s="281" t="n"/>
      <c r="R985" s="281" t="n"/>
      <c r="S985" s="228" t="n"/>
      <c r="T985" s="228" t="n"/>
      <c r="U985" s="228" t="n"/>
      <c r="V985" s="19" t="n"/>
      <c r="W985" s="19" t="n"/>
      <c r="X985" s="228" t="n"/>
      <c r="Y985" s="228" t="n"/>
      <c r="Z985" s="281" t="n"/>
      <c r="AA985" s="18" t="n"/>
      <c r="AB985" s="18" t="n"/>
      <c r="AC985" s="228" t="n"/>
    </row>
    <row r="986">
      <c r="A986" s="18" t="n"/>
      <c r="B986" s="18" t="n"/>
      <c r="C986" s="228" t="n"/>
      <c r="D986" s="228" t="n"/>
      <c r="E986" s="228" t="n"/>
      <c r="F986" s="228" t="n"/>
      <c r="G986" s="228" t="n"/>
      <c r="H986" s="228" t="n"/>
      <c r="I986" s="228" t="n"/>
      <c r="J986" s="228" t="n"/>
      <c r="K986" s="19" t="n"/>
      <c r="L986" s="228" t="n"/>
      <c r="M986" s="228" t="n"/>
      <c r="N986" s="228" t="n"/>
      <c r="O986" s="228" t="n"/>
      <c r="P986" s="228" t="n"/>
      <c r="Q986" s="281" t="n"/>
      <c r="R986" s="281" t="n"/>
      <c r="S986" s="228" t="n"/>
      <c r="T986" s="228" t="n"/>
      <c r="U986" s="228" t="n"/>
      <c r="V986" s="19" t="n"/>
      <c r="W986" s="19" t="n"/>
      <c r="X986" s="228" t="n"/>
      <c r="Y986" s="228" t="n"/>
      <c r="Z986" s="281" t="n"/>
      <c r="AA986" s="18" t="n"/>
      <c r="AB986" s="18" t="n"/>
      <c r="AC986" s="228" t="n"/>
    </row>
    <row r="987">
      <c r="A987" s="18" t="n"/>
      <c r="B987" s="18" t="n"/>
      <c r="C987" s="228" t="n"/>
      <c r="D987" s="228" t="n"/>
      <c r="E987" s="228" t="n"/>
      <c r="F987" s="228" t="n"/>
      <c r="G987" s="228" t="n"/>
      <c r="H987" s="228" t="n"/>
      <c r="I987" s="228" t="n"/>
      <c r="J987" s="228" t="n"/>
      <c r="K987" s="19" t="n"/>
      <c r="L987" s="228" t="n"/>
      <c r="M987" s="228" t="n"/>
      <c r="N987" s="228" t="n"/>
      <c r="O987" s="228" t="n"/>
      <c r="P987" s="228" t="n"/>
      <c r="Q987" s="281" t="n"/>
      <c r="R987" s="281" t="n"/>
      <c r="S987" s="228" t="n"/>
      <c r="T987" s="228" t="n"/>
      <c r="U987" s="228" t="n"/>
      <c r="V987" s="19" t="n"/>
      <c r="W987" s="19" t="n"/>
      <c r="X987" s="228" t="n"/>
      <c r="Y987" s="228" t="n"/>
      <c r="Z987" s="281" t="n"/>
      <c r="AA987" s="18" t="n"/>
      <c r="AB987" s="18" t="n"/>
      <c r="AC987" s="228" t="n"/>
    </row>
    <row r="988">
      <c r="A988" s="18" t="n"/>
      <c r="B988" s="18" t="n"/>
      <c r="C988" s="228" t="n"/>
      <c r="D988" s="228" t="n"/>
      <c r="E988" s="228" t="n"/>
      <c r="F988" s="228" t="n"/>
      <c r="G988" s="228" t="n"/>
      <c r="H988" s="228" t="n"/>
      <c r="I988" s="228" t="n"/>
      <c r="J988" s="228" t="n"/>
      <c r="K988" s="19" t="n"/>
      <c r="L988" s="228" t="n"/>
      <c r="M988" s="228" t="n"/>
      <c r="N988" s="228" t="n"/>
      <c r="O988" s="228" t="n"/>
      <c r="P988" s="228" t="n"/>
      <c r="Q988" s="281" t="n"/>
      <c r="R988" s="281" t="n"/>
      <c r="S988" s="228" t="n"/>
      <c r="T988" s="228" t="n"/>
      <c r="U988" s="228" t="n"/>
      <c r="V988" s="19" t="n"/>
      <c r="W988" s="19" t="n"/>
      <c r="X988" s="228" t="n"/>
      <c r="Y988" s="228" t="n"/>
      <c r="Z988" s="281" t="n"/>
      <c r="AA988" s="18" t="n"/>
      <c r="AB988" s="18" t="n"/>
      <c r="AC988" s="228" t="n"/>
    </row>
    <row r="989">
      <c r="A989" s="18" t="n"/>
      <c r="B989" s="18" t="n"/>
      <c r="C989" s="228" t="n"/>
      <c r="D989" s="228" t="n"/>
      <c r="E989" s="228" t="n"/>
      <c r="F989" s="228" t="n"/>
      <c r="G989" s="228" t="n"/>
      <c r="H989" s="228" t="n"/>
      <c r="I989" s="228" t="n"/>
      <c r="J989" s="228" t="n"/>
      <c r="K989" s="19" t="n"/>
      <c r="L989" s="228" t="n"/>
      <c r="M989" s="228" t="n"/>
      <c r="N989" s="228" t="n"/>
      <c r="O989" s="228" t="n"/>
      <c r="P989" s="228" t="n"/>
      <c r="Q989" s="281" t="n"/>
      <c r="R989" s="281" t="n"/>
      <c r="S989" s="228" t="n"/>
      <c r="T989" s="228" t="n"/>
      <c r="U989" s="228" t="n"/>
      <c r="V989" s="19" t="n"/>
      <c r="W989" s="19" t="n"/>
      <c r="X989" s="228" t="n"/>
      <c r="Y989" s="228" t="n"/>
      <c r="Z989" s="281" t="n"/>
      <c r="AA989" s="18" t="n"/>
      <c r="AB989" s="18" t="n"/>
      <c r="AC989" s="228" t="n"/>
    </row>
    <row r="990">
      <c r="A990" s="18" t="n"/>
      <c r="B990" s="18" t="n"/>
      <c r="C990" s="228" t="n"/>
      <c r="D990" s="228" t="n"/>
      <c r="E990" s="228" t="n"/>
      <c r="F990" s="228" t="n"/>
      <c r="G990" s="228" t="n"/>
      <c r="H990" s="228" t="n"/>
      <c r="I990" s="228" t="n"/>
      <c r="J990" s="228" t="n"/>
      <c r="K990" s="19" t="n"/>
      <c r="L990" s="228" t="n"/>
      <c r="M990" s="228" t="n"/>
      <c r="N990" s="228" t="n"/>
      <c r="O990" s="228" t="n"/>
      <c r="P990" s="228" t="n"/>
      <c r="Q990" s="281" t="n"/>
      <c r="R990" s="281" t="n"/>
      <c r="S990" s="228" t="n"/>
      <c r="T990" s="228" t="n"/>
      <c r="U990" s="228" t="n"/>
      <c r="V990" s="19" t="n"/>
      <c r="W990" s="19" t="n"/>
      <c r="X990" s="228" t="n"/>
      <c r="Y990" s="228" t="n"/>
      <c r="Z990" s="281" t="n"/>
      <c r="AA990" s="18" t="n"/>
      <c r="AB990" s="18" t="n"/>
      <c r="AC990" s="228" t="n"/>
    </row>
    <row r="991">
      <c r="A991" s="18" t="n"/>
      <c r="B991" s="18" t="n"/>
      <c r="C991" s="228" t="n"/>
      <c r="D991" s="228" t="n"/>
      <c r="E991" s="228" t="n"/>
      <c r="F991" s="228" t="n"/>
      <c r="G991" s="228" t="n"/>
      <c r="H991" s="228" t="n"/>
      <c r="I991" s="228" t="n"/>
      <c r="J991" s="228" t="n"/>
      <c r="K991" s="19" t="n"/>
      <c r="L991" s="228" t="n"/>
      <c r="M991" s="228" t="n"/>
      <c r="N991" s="228" t="n"/>
      <c r="O991" s="228" t="n"/>
      <c r="P991" s="228" t="n"/>
      <c r="Q991" s="281" t="n"/>
      <c r="R991" s="281" t="n"/>
      <c r="S991" s="228" t="n"/>
      <c r="T991" s="228" t="n"/>
      <c r="U991" s="228" t="n"/>
      <c r="V991" s="19" t="n"/>
      <c r="W991" s="19" t="n"/>
      <c r="X991" s="228" t="n"/>
      <c r="Y991" s="228" t="n"/>
      <c r="Z991" s="281" t="n"/>
      <c r="AA991" s="18" t="n"/>
      <c r="AB991" s="18" t="n"/>
      <c r="AC991" s="228" t="n"/>
    </row>
    <row r="992">
      <c r="A992" s="18" t="n"/>
      <c r="B992" s="18" t="n"/>
      <c r="C992" s="228" t="n"/>
      <c r="D992" s="228" t="n"/>
      <c r="E992" s="228" t="n"/>
      <c r="F992" s="228" t="n"/>
      <c r="G992" s="228" t="n"/>
      <c r="H992" s="228" t="n"/>
      <c r="I992" s="228" t="n"/>
      <c r="J992" s="228" t="n"/>
      <c r="K992" s="19" t="n"/>
      <c r="L992" s="228" t="n"/>
      <c r="M992" s="228" t="n"/>
      <c r="N992" s="228" t="n"/>
      <c r="O992" s="228" t="n"/>
      <c r="P992" s="228" t="n"/>
      <c r="Q992" s="281" t="n"/>
      <c r="R992" s="281" t="n"/>
      <c r="S992" s="228" t="n"/>
      <c r="T992" s="228" t="n"/>
      <c r="U992" s="228" t="n"/>
      <c r="V992" s="19" t="n"/>
      <c r="W992" s="19" t="n"/>
      <c r="X992" s="228" t="n"/>
      <c r="Y992" s="228" t="n"/>
      <c r="Z992" s="281" t="n"/>
      <c r="AA992" s="18" t="n"/>
      <c r="AB992" s="18" t="n"/>
      <c r="AC992" s="228" t="n"/>
    </row>
    <row r="993">
      <c r="A993" s="18" t="n"/>
      <c r="B993" s="18" t="n"/>
      <c r="C993" s="228" t="n"/>
      <c r="D993" s="228" t="n"/>
      <c r="E993" s="228" t="n"/>
      <c r="F993" s="228" t="n"/>
      <c r="G993" s="228" t="n"/>
      <c r="H993" s="228" t="n"/>
      <c r="I993" s="228" t="n"/>
      <c r="J993" s="228" t="n"/>
      <c r="K993" s="19" t="n"/>
      <c r="L993" s="228" t="n"/>
      <c r="M993" s="228" t="n"/>
      <c r="N993" s="228" t="n"/>
      <c r="O993" s="228" t="n"/>
      <c r="P993" s="228" t="n"/>
      <c r="Q993" s="281" t="n"/>
      <c r="R993" s="281" t="n"/>
      <c r="S993" s="228" t="n"/>
      <c r="T993" s="228" t="n"/>
      <c r="U993" s="228" t="n"/>
      <c r="V993" s="19" t="n"/>
      <c r="W993" s="19" t="n"/>
      <c r="X993" s="228" t="n"/>
      <c r="Y993" s="228" t="n"/>
      <c r="Z993" s="281" t="n"/>
      <c r="AA993" s="18" t="n"/>
      <c r="AB993" s="18" t="n"/>
      <c r="AC993" s="228" t="n"/>
    </row>
    <row r="994">
      <c r="A994" s="18" t="n"/>
      <c r="B994" s="18" t="n"/>
      <c r="C994" s="228" t="n"/>
      <c r="D994" s="228" t="n"/>
      <c r="E994" s="228" t="n"/>
      <c r="F994" s="228" t="n"/>
      <c r="G994" s="228" t="n"/>
      <c r="H994" s="228" t="n"/>
      <c r="I994" s="228" t="n"/>
      <c r="J994" s="228" t="n"/>
      <c r="K994" s="19" t="n"/>
      <c r="L994" s="228" t="n"/>
      <c r="M994" s="228" t="n"/>
      <c r="N994" s="228" t="n"/>
      <c r="O994" s="228" t="n"/>
      <c r="P994" s="228" t="n"/>
      <c r="Q994" s="281" t="n"/>
      <c r="R994" s="281" t="n"/>
      <c r="S994" s="228" t="n"/>
      <c r="T994" s="228" t="n"/>
      <c r="U994" s="228" t="n"/>
      <c r="V994" s="19" t="n"/>
      <c r="W994" s="19" t="n"/>
      <c r="X994" s="228" t="n"/>
      <c r="Y994" s="228" t="n"/>
      <c r="Z994" s="281" t="n"/>
      <c r="AA994" s="18" t="n"/>
      <c r="AB994" s="18" t="n"/>
      <c r="AC994" s="228" t="n"/>
    </row>
    <row r="995">
      <c r="A995" s="18" t="n"/>
      <c r="B995" s="18" t="n"/>
      <c r="C995" s="228" t="n"/>
      <c r="D995" s="228" t="n"/>
      <c r="E995" s="228" t="n"/>
      <c r="F995" s="228" t="n"/>
      <c r="G995" s="228" t="n"/>
      <c r="H995" s="228" t="n"/>
      <c r="I995" s="228" t="n"/>
      <c r="J995" s="228" t="n"/>
      <c r="K995" s="19" t="n"/>
      <c r="L995" s="228" t="n"/>
      <c r="M995" s="228" t="n"/>
      <c r="N995" s="228" t="n"/>
      <c r="O995" s="228" t="n"/>
      <c r="P995" s="228" t="n"/>
      <c r="Q995" s="281" t="n"/>
      <c r="R995" s="281" t="n"/>
      <c r="S995" s="228" t="n"/>
      <c r="T995" s="228" t="n"/>
      <c r="U995" s="228" t="n"/>
      <c r="V995" s="19" t="n"/>
      <c r="W995" s="19" t="n"/>
      <c r="X995" s="228" t="n"/>
      <c r="Y995" s="228" t="n"/>
      <c r="Z995" s="281" t="n"/>
      <c r="AA995" s="18" t="n"/>
      <c r="AB995" s="18" t="n"/>
      <c r="AC995" s="228" t="n"/>
    </row>
    <row r="996">
      <c r="A996" s="18" t="n"/>
      <c r="B996" s="18" t="n"/>
      <c r="C996" s="228" t="n"/>
      <c r="D996" s="228" t="n"/>
      <c r="E996" s="228" t="n"/>
      <c r="F996" s="228" t="n"/>
      <c r="G996" s="228" t="n"/>
      <c r="H996" s="228" t="n"/>
      <c r="I996" s="228" t="n"/>
      <c r="J996" s="228" t="n"/>
      <c r="K996" s="19" t="n"/>
      <c r="L996" s="228" t="n"/>
      <c r="M996" s="228" t="n"/>
      <c r="N996" s="228" t="n"/>
      <c r="O996" s="228" t="n"/>
      <c r="P996" s="228" t="n"/>
      <c r="Q996" s="281" t="n"/>
      <c r="R996" s="281" t="n"/>
      <c r="S996" s="228" t="n"/>
      <c r="T996" s="228" t="n"/>
      <c r="U996" s="228" t="n"/>
      <c r="V996" s="19" t="n"/>
      <c r="W996" s="19" t="n"/>
      <c r="X996" s="228" t="n"/>
      <c r="Y996" s="228" t="n"/>
      <c r="Z996" s="281" t="n"/>
      <c r="AA996" s="18" t="n"/>
      <c r="AB996" s="18" t="n"/>
      <c r="AC996" s="228" t="n"/>
    </row>
    <row r="997">
      <c r="A997" s="18" t="n"/>
      <c r="B997" s="18" t="n"/>
      <c r="C997" s="228" t="n"/>
      <c r="D997" s="228" t="n"/>
      <c r="E997" s="228" t="n"/>
      <c r="F997" s="228" t="n"/>
      <c r="G997" s="228" t="n"/>
      <c r="H997" s="228" t="n"/>
      <c r="I997" s="228" t="n"/>
      <c r="J997" s="228" t="n"/>
      <c r="K997" s="19" t="n"/>
      <c r="L997" s="228" t="n"/>
      <c r="M997" s="228" t="n"/>
      <c r="N997" s="228" t="n"/>
      <c r="O997" s="228" t="n"/>
      <c r="P997" s="228" t="n"/>
      <c r="Q997" s="281" t="n"/>
      <c r="R997" s="281" t="n"/>
      <c r="S997" s="228" t="n"/>
      <c r="T997" s="228" t="n"/>
      <c r="U997" s="228" t="n"/>
      <c r="V997" s="19" t="n"/>
      <c r="W997" s="19" t="n"/>
      <c r="X997" s="228" t="n"/>
      <c r="Y997" s="228" t="n"/>
      <c r="Z997" s="281" t="n"/>
      <c r="AA997" s="18" t="n"/>
      <c r="AB997" s="18" t="n"/>
      <c r="AC997" s="228" t="n"/>
    </row>
    <row r="998">
      <c r="A998" s="18" t="n"/>
      <c r="B998" s="18" t="n"/>
      <c r="C998" s="228" t="n"/>
      <c r="D998" s="228" t="n"/>
      <c r="E998" s="228" t="n"/>
      <c r="F998" s="228" t="n"/>
      <c r="G998" s="228" t="n"/>
      <c r="H998" s="228" t="n"/>
      <c r="I998" s="228" t="n"/>
      <c r="J998" s="228" t="n"/>
      <c r="K998" s="19" t="n"/>
      <c r="L998" s="228" t="n"/>
      <c r="M998" s="228" t="n"/>
      <c r="N998" s="228" t="n"/>
      <c r="O998" s="228" t="n"/>
      <c r="P998" s="228" t="n"/>
      <c r="Q998" s="281" t="n"/>
      <c r="R998" s="281" t="n"/>
      <c r="S998" s="228" t="n"/>
      <c r="T998" s="228" t="n"/>
      <c r="U998" s="228" t="n"/>
      <c r="V998" s="19" t="n"/>
      <c r="W998" s="19" t="n"/>
      <c r="X998" s="228" t="n"/>
      <c r="Y998" s="228" t="n"/>
      <c r="Z998" s="281" t="n"/>
      <c r="AA998" s="18" t="n"/>
      <c r="AB998" s="18" t="n"/>
      <c r="AC998" s="228" t="n"/>
    </row>
    <row r="999">
      <c r="A999" s="18" t="n"/>
      <c r="B999" s="18" t="n"/>
      <c r="C999" s="228" t="n"/>
      <c r="D999" s="228" t="n"/>
      <c r="E999" s="228" t="n"/>
      <c r="F999" s="228" t="n"/>
      <c r="G999" s="228" t="n"/>
      <c r="H999" s="228" t="n"/>
      <c r="I999" s="228" t="n"/>
      <c r="J999" s="228" t="n"/>
      <c r="K999" s="19" t="n"/>
      <c r="L999" s="228" t="n"/>
      <c r="M999" s="228" t="n"/>
      <c r="N999" s="228" t="n"/>
      <c r="O999" s="228" t="n"/>
      <c r="P999" s="228" t="n"/>
      <c r="Q999" s="281" t="n"/>
      <c r="R999" s="281" t="n"/>
      <c r="S999" s="228" t="n"/>
      <c r="T999" s="228" t="n"/>
      <c r="U999" s="228" t="n"/>
      <c r="V999" s="19" t="n"/>
      <c r="W999" s="19" t="n"/>
      <c r="X999" s="228" t="n"/>
      <c r="Y999" s="228" t="n"/>
      <c r="Z999" s="281" t="n"/>
      <c r="AA999" s="18" t="n"/>
      <c r="AB999" s="18" t="n"/>
      <c r="AC999" s="228" t="n"/>
    </row>
    <row r="1000">
      <c r="A1000" s="18" t="n"/>
      <c r="B1000" s="18" t="n"/>
      <c r="C1000" s="228" t="n"/>
      <c r="D1000" s="228" t="n"/>
      <c r="E1000" s="228" t="n"/>
      <c r="F1000" s="228" t="n"/>
      <c r="G1000" s="228" t="n"/>
      <c r="H1000" s="228" t="n"/>
      <c r="I1000" s="228" t="n"/>
      <c r="J1000" s="228" t="n"/>
      <c r="K1000" s="19" t="n"/>
      <c r="L1000" s="228" t="n"/>
      <c r="M1000" s="228" t="n"/>
      <c r="N1000" s="228" t="n"/>
      <c r="O1000" s="228" t="n"/>
      <c r="P1000" s="228" t="n"/>
      <c r="Q1000" s="281" t="n"/>
      <c r="R1000" s="281" t="n"/>
      <c r="S1000" s="228" t="n"/>
      <c r="T1000" s="228" t="n"/>
      <c r="U1000" s="228" t="n"/>
      <c r="V1000" s="19" t="n"/>
      <c r="W1000" s="19" t="n"/>
      <c r="X1000" s="228" t="n"/>
      <c r="Y1000" s="228" t="n"/>
      <c r="Z1000" s="281" t="n"/>
      <c r="AA1000" s="18" t="n"/>
      <c r="AB1000" s="18" t="n"/>
      <c r="AC1000" s="228" t="n"/>
    </row>
    <row r="1001">
      <c r="A1001" s="18" t="n"/>
      <c r="B1001" s="18" t="n"/>
      <c r="C1001" s="228" t="n"/>
      <c r="D1001" s="228" t="n"/>
      <c r="E1001" s="228" t="n"/>
      <c r="F1001" s="228" t="n"/>
      <c r="G1001" s="228" t="n"/>
      <c r="H1001" s="228" t="n"/>
      <c r="I1001" s="228" t="n"/>
      <c r="J1001" s="228" t="n"/>
      <c r="K1001" s="19" t="n"/>
      <c r="L1001" s="228" t="n"/>
      <c r="M1001" s="228" t="n"/>
      <c r="N1001" s="228" t="n"/>
      <c r="O1001" s="228" t="n"/>
      <c r="P1001" s="228" t="n"/>
      <c r="Q1001" s="281" t="n"/>
      <c r="R1001" s="281" t="n"/>
      <c r="S1001" s="228" t="n"/>
      <c r="T1001" s="228" t="n"/>
      <c r="U1001" s="228" t="n"/>
      <c r="V1001" s="19" t="n"/>
      <c r="W1001" s="19" t="n"/>
      <c r="X1001" s="228" t="n"/>
      <c r="Y1001" s="228" t="n"/>
      <c r="Z1001" s="281" t="n"/>
      <c r="AA1001" s="18" t="n"/>
      <c r="AB1001" s="18" t="n"/>
      <c r="AC1001" s="228" t="n"/>
    </row>
    <row r="1002">
      <c r="A1002" s="18" t="n"/>
      <c r="B1002" s="18" t="n"/>
      <c r="C1002" s="228" t="n"/>
      <c r="D1002" s="228" t="n"/>
      <c r="E1002" s="228" t="n"/>
      <c r="F1002" s="228" t="n"/>
      <c r="G1002" s="228" t="n"/>
      <c r="H1002" s="228" t="n"/>
      <c r="I1002" s="228" t="n"/>
      <c r="J1002" s="228" t="n"/>
      <c r="K1002" s="19" t="n"/>
      <c r="L1002" s="228" t="n"/>
      <c r="M1002" s="228" t="n"/>
      <c r="N1002" s="228" t="n"/>
      <c r="O1002" s="228" t="n"/>
      <c r="P1002" s="228" t="n"/>
      <c r="Q1002" s="281" t="n"/>
      <c r="R1002" s="281" t="n"/>
      <c r="S1002" s="228" t="n"/>
      <c r="T1002" s="228" t="n"/>
      <c r="U1002" s="228" t="n"/>
      <c r="V1002" s="19" t="n"/>
      <c r="W1002" s="19" t="n"/>
      <c r="X1002" s="228" t="n"/>
      <c r="Y1002" s="228" t="n"/>
      <c r="Z1002" s="281" t="n"/>
      <c r="AA1002" s="18" t="n"/>
      <c r="AB1002" s="18" t="n"/>
      <c r="AC1002" s="228" t="n"/>
    </row>
    <row r="1003">
      <c r="A1003" s="18" t="n"/>
      <c r="B1003" s="18" t="n"/>
      <c r="C1003" s="228" t="n"/>
      <c r="D1003" s="228" t="n"/>
      <c r="E1003" s="228" t="n"/>
      <c r="F1003" s="228" t="n"/>
      <c r="G1003" s="228" t="n"/>
      <c r="H1003" s="228" t="n"/>
      <c r="I1003" s="228" t="n"/>
      <c r="J1003" s="228" t="n"/>
      <c r="K1003" s="19" t="n"/>
      <c r="L1003" s="228" t="n"/>
      <c r="M1003" s="228" t="n"/>
      <c r="N1003" s="228" t="n"/>
      <c r="O1003" s="228" t="n"/>
      <c r="P1003" s="228" t="n"/>
      <c r="Q1003" s="281" t="n"/>
      <c r="R1003" s="281" t="n"/>
      <c r="S1003" s="228" t="n"/>
      <c r="T1003" s="228" t="n"/>
      <c r="U1003" s="228" t="n"/>
      <c r="V1003" s="19" t="n"/>
      <c r="W1003" s="19" t="n"/>
      <c r="X1003" s="228" t="n"/>
      <c r="Y1003" s="228" t="n"/>
      <c r="Z1003" s="281" t="n"/>
      <c r="AA1003" s="18" t="n"/>
      <c r="AB1003" s="18" t="n"/>
      <c r="AC1003" s="228" t="n"/>
    </row>
    <row r="1004">
      <c r="A1004" s="18" t="n"/>
      <c r="B1004" s="18" t="n"/>
      <c r="C1004" s="228" t="n"/>
      <c r="D1004" s="228" t="n"/>
      <c r="E1004" s="228" t="n"/>
      <c r="F1004" s="228" t="n"/>
      <c r="G1004" s="228" t="n"/>
      <c r="H1004" s="228" t="n"/>
      <c r="I1004" s="228" t="n"/>
      <c r="J1004" s="228" t="n"/>
      <c r="K1004" s="19" t="n"/>
      <c r="L1004" s="228" t="n"/>
      <c r="M1004" s="228" t="n"/>
      <c r="N1004" s="228" t="n"/>
      <c r="O1004" s="228" t="n"/>
      <c r="P1004" s="228" t="n"/>
      <c r="Q1004" s="281" t="n"/>
      <c r="R1004" s="281" t="n"/>
      <c r="S1004" s="228" t="n"/>
      <c r="T1004" s="228" t="n"/>
      <c r="U1004" s="228" t="n"/>
      <c r="V1004" s="19" t="n"/>
      <c r="W1004" s="19" t="n"/>
      <c r="X1004" s="228" t="n"/>
      <c r="Y1004" s="228" t="n"/>
      <c r="Z1004" s="281" t="n"/>
      <c r="AA1004" s="18" t="n"/>
      <c r="AB1004" s="18" t="n"/>
      <c r="AC1004" s="228" t="n"/>
    </row>
    <row r="1005">
      <c r="A1005" s="18" t="n"/>
      <c r="B1005" s="18" t="n"/>
      <c r="C1005" s="228" t="n"/>
      <c r="D1005" s="228" t="n"/>
      <c r="E1005" s="228" t="n"/>
      <c r="F1005" s="228" t="n"/>
      <c r="G1005" s="228" t="n"/>
      <c r="H1005" s="228" t="n"/>
      <c r="I1005" s="228" t="n"/>
      <c r="J1005" s="228" t="n"/>
      <c r="K1005" s="19" t="n"/>
      <c r="L1005" s="228" t="n"/>
      <c r="M1005" s="228" t="n"/>
      <c r="N1005" s="228" t="n"/>
      <c r="O1005" s="228" t="n"/>
      <c r="P1005" s="228" t="n"/>
      <c r="Q1005" s="281" t="n"/>
      <c r="R1005" s="281" t="n"/>
      <c r="S1005" s="228" t="n"/>
      <c r="T1005" s="228" t="n"/>
      <c r="U1005" s="228" t="n"/>
      <c r="V1005" s="19" t="n"/>
      <c r="W1005" s="19" t="n"/>
      <c r="X1005" s="228" t="n"/>
      <c r="Y1005" s="228" t="n"/>
      <c r="Z1005" s="281" t="n"/>
      <c r="AA1005" s="18" t="n"/>
      <c r="AB1005" s="18" t="n"/>
      <c r="AC1005" s="228" t="n"/>
    </row>
    <row r="1006">
      <c r="A1006" s="18" t="n"/>
      <c r="B1006" s="18" t="n"/>
      <c r="C1006" s="228" t="n"/>
      <c r="D1006" s="228" t="n"/>
      <c r="E1006" s="228" t="n"/>
      <c r="F1006" s="228" t="n"/>
      <c r="G1006" s="228" t="n"/>
      <c r="H1006" s="228" t="n"/>
      <c r="I1006" s="228" t="n"/>
      <c r="J1006" s="228" t="n"/>
      <c r="K1006" s="19" t="n"/>
      <c r="L1006" s="228" t="n"/>
      <c r="M1006" s="228" t="n"/>
      <c r="N1006" s="228" t="n"/>
      <c r="O1006" s="228" t="n"/>
      <c r="P1006" s="228" t="n"/>
      <c r="Q1006" s="281" t="n"/>
      <c r="R1006" s="281" t="n"/>
      <c r="S1006" s="228" t="n"/>
      <c r="T1006" s="228" t="n"/>
      <c r="U1006" s="228" t="n"/>
      <c r="V1006" s="19" t="n"/>
      <c r="W1006" s="19" t="n"/>
      <c r="X1006" s="228" t="n"/>
      <c r="Y1006" s="228" t="n"/>
      <c r="Z1006" s="281" t="n"/>
      <c r="AA1006" s="18" t="n"/>
      <c r="AB1006" s="18" t="n"/>
      <c r="AC1006" s="228" t="n"/>
    </row>
    <row r="1007">
      <c r="A1007" s="18" t="n"/>
      <c r="B1007" s="18" t="n"/>
      <c r="C1007" s="228" t="n"/>
      <c r="D1007" s="228" t="n"/>
      <c r="E1007" s="228" t="n"/>
      <c r="F1007" s="228" t="n"/>
      <c r="G1007" s="228" t="n"/>
      <c r="H1007" s="228" t="n"/>
      <c r="I1007" s="228" t="n"/>
      <c r="J1007" s="228" t="n"/>
      <c r="K1007" s="19" t="n"/>
      <c r="L1007" s="228" t="n"/>
      <c r="M1007" s="228" t="n"/>
      <c r="N1007" s="228" t="n"/>
      <c r="O1007" s="228" t="n"/>
      <c r="P1007" s="228" t="n"/>
      <c r="Q1007" s="281" t="n"/>
      <c r="R1007" s="281" t="n"/>
      <c r="S1007" s="228" t="n"/>
      <c r="T1007" s="228" t="n"/>
      <c r="U1007" s="228" t="n"/>
      <c r="V1007" s="19" t="n"/>
      <c r="W1007" s="19" t="n"/>
      <c r="X1007" s="228" t="n"/>
      <c r="Y1007" s="228" t="n"/>
      <c r="Z1007" s="281" t="n"/>
      <c r="AA1007" s="18" t="n"/>
      <c r="AB1007" s="18" t="n"/>
      <c r="AC1007" s="228" t="n"/>
    </row>
    <row r="1008">
      <c r="A1008" s="18" t="n"/>
      <c r="B1008" s="18" t="n"/>
      <c r="C1008" s="228" t="n"/>
      <c r="D1008" s="228" t="n"/>
      <c r="E1008" s="228" t="n"/>
      <c r="F1008" s="228" t="n"/>
      <c r="G1008" s="228" t="n"/>
      <c r="H1008" s="228" t="n"/>
      <c r="I1008" s="228" t="n"/>
      <c r="J1008" s="228" t="n"/>
      <c r="K1008" s="19" t="n"/>
      <c r="L1008" s="228" t="n"/>
      <c r="M1008" s="228" t="n"/>
      <c r="N1008" s="228" t="n"/>
      <c r="O1008" s="228" t="n"/>
      <c r="P1008" s="228" t="n"/>
      <c r="Q1008" s="281" t="n"/>
      <c r="R1008" s="281" t="n"/>
      <c r="S1008" s="228" t="n"/>
      <c r="T1008" s="228" t="n"/>
      <c r="U1008" s="228" t="n"/>
      <c r="V1008" s="19" t="n"/>
      <c r="W1008" s="19" t="n"/>
      <c r="X1008" s="228" t="n"/>
      <c r="Y1008" s="228" t="n"/>
      <c r="Z1008" s="281" t="n"/>
      <c r="AA1008" s="18" t="n"/>
      <c r="AB1008" s="18" t="n"/>
      <c r="AC1008" s="228" t="n"/>
    </row>
    <row r="1009">
      <c r="A1009" s="18" t="n"/>
      <c r="B1009" s="18" t="n"/>
      <c r="C1009" s="228" t="n"/>
      <c r="D1009" s="228" t="n"/>
      <c r="E1009" s="228" t="n"/>
      <c r="F1009" s="228" t="n"/>
      <c r="G1009" s="228" t="n"/>
      <c r="H1009" s="228" t="n"/>
      <c r="I1009" s="228" t="n"/>
      <c r="J1009" s="228" t="n"/>
      <c r="K1009" s="19" t="n"/>
      <c r="L1009" s="228" t="n"/>
      <c r="M1009" s="228" t="n"/>
      <c r="N1009" s="228" t="n"/>
      <c r="O1009" s="228" t="n"/>
      <c r="P1009" s="228" t="n"/>
      <c r="Q1009" s="281" t="n"/>
      <c r="R1009" s="281" t="n"/>
      <c r="S1009" s="228" t="n"/>
      <c r="T1009" s="228" t="n"/>
      <c r="U1009" s="228" t="n"/>
      <c r="V1009" s="19" t="n"/>
      <c r="W1009" s="19" t="n"/>
      <c r="X1009" s="228" t="n"/>
      <c r="Y1009" s="228" t="n"/>
      <c r="Z1009" s="281" t="n"/>
      <c r="AA1009" s="18" t="n"/>
      <c r="AB1009" s="18" t="n"/>
      <c r="AC1009" s="228" t="n"/>
    </row>
    <row r="1010">
      <c r="A1010" s="18" t="n"/>
      <c r="B1010" s="18" t="n"/>
      <c r="C1010" s="228" t="n"/>
      <c r="D1010" s="228" t="n"/>
      <c r="E1010" s="228" t="n"/>
      <c r="F1010" s="228" t="n"/>
      <c r="G1010" s="228" t="n"/>
      <c r="H1010" s="228" t="n"/>
      <c r="I1010" s="228" t="n"/>
      <c r="J1010" s="228" t="n"/>
      <c r="K1010" s="19" t="n"/>
      <c r="L1010" s="228" t="n"/>
      <c r="M1010" s="228" t="n"/>
      <c r="N1010" s="228" t="n"/>
      <c r="O1010" s="228" t="n"/>
      <c r="P1010" s="228" t="n"/>
      <c r="Q1010" s="281" t="n"/>
      <c r="R1010" s="281" t="n"/>
      <c r="S1010" s="228" t="n"/>
      <c r="T1010" s="228" t="n"/>
      <c r="U1010" s="228" t="n"/>
      <c r="V1010" s="19" t="n"/>
      <c r="W1010" s="19" t="n"/>
      <c r="X1010" s="228" t="n"/>
      <c r="Y1010" s="228" t="n"/>
      <c r="Z1010" s="281" t="n"/>
      <c r="AA1010" s="18" t="n"/>
      <c r="AB1010" s="18" t="n"/>
      <c r="AC1010" s="228" t="n"/>
    </row>
    <row r="1011">
      <c r="A1011" s="18" t="n"/>
      <c r="B1011" s="18" t="n"/>
      <c r="C1011" s="228" t="n"/>
      <c r="D1011" s="228" t="n"/>
      <c r="E1011" s="228" t="n"/>
      <c r="F1011" s="228" t="n"/>
      <c r="G1011" s="228" t="n"/>
      <c r="H1011" s="228" t="n"/>
      <c r="I1011" s="228" t="n"/>
      <c r="J1011" s="228" t="n"/>
      <c r="K1011" s="19" t="n"/>
      <c r="L1011" s="228" t="n"/>
      <c r="M1011" s="228" t="n"/>
      <c r="N1011" s="228" t="n"/>
      <c r="O1011" s="228" t="n"/>
      <c r="P1011" s="228" t="n"/>
      <c r="Q1011" s="281" t="n"/>
      <c r="R1011" s="281" t="n"/>
      <c r="S1011" s="228" t="n"/>
      <c r="T1011" s="228" t="n"/>
      <c r="U1011" s="228" t="n"/>
      <c r="V1011" s="19" t="n"/>
      <c r="W1011" s="19" t="n"/>
      <c r="X1011" s="228" t="n"/>
      <c r="Y1011" s="228" t="n"/>
      <c r="Z1011" s="281" t="n"/>
      <c r="AA1011" s="18" t="n"/>
      <c r="AB1011" s="18" t="n"/>
      <c r="AC1011" s="228" t="n"/>
    </row>
    <row r="1012">
      <c r="A1012" s="18" t="n"/>
      <c r="B1012" s="18" t="n"/>
      <c r="C1012" s="228" t="n"/>
      <c r="D1012" s="228" t="n"/>
      <c r="E1012" s="228" t="n"/>
      <c r="F1012" s="228" t="n"/>
      <c r="G1012" s="228" t="n"/>
      <c r="H1012" s="228" t="n"/>
      <c r="I1012" s="228" t="n"/>
      <c r="J1012" s="228" t="n"/>
      <c r="K1012" s="19" t="n"/>
      <c r="L1012" s="228" t="n"/>
      <c r="M1012" s="228" t="n"/>
      <c r="N1012" s="228" t="n"/>
      <c r="O1012" s="228" t="n"/>
      <c r="P1012" s="228" t="n"/>
      <c r="Q1012" s="281" t="n"/>
      <c r="R1012" s="281" t="n"/>
      <c r="S1012" s="228" t="n"/>
      <c r="T1012" s="228" t="n"/>
      <c r="U1012" s="228" t="n"/>
      <c r="V1012" s="19" t="n"/>
      <c r="W1012" s="19" t="n"/>
      <c r="X1012" s="228" t="n"/>
      <c r="Y1012" s="228" t="n"/>
      <c r="Z1012" s="281" t="n"/>
      <c r="AA1012" s="18" t="n"/>
      <c r="AB1012" s="18" t="n"/>
      <c r="AC1012" s="228" t="n"/>
    </row>
    <row r="1013">
      <c r="A1013" s="18" t="n"/>
      <c r="B1013" s="18" t="n"/>
      <c r="C1013" s="228" t="n"/>
      <c r="D1013" s="228" t="n"/>
      <c r="E1013" s="228" t="n"/>
      <c r="F1013" s="228" t="n"/>
      <c r="G1013" s="228" t="n"/>
      <c r="H1013" s="228" t="n"/>
      <c r="I1013" s="228" t="n"/>
      <c r="J1013" s="228" t="n"/>
      <c r="K1013" s="19" t="n"/>
      <c r="L1013" s="228" t="n"/>
      <c r="M1013" s="228" t="n"/>
      <c r="N1013" s="228" t="n"/>
      <c r="O1013" s="228" t="n"/>
      <c r="P1013" s="228" t="n"/>
      <c r="Q1013" s="281" t="n"/>
      <c r="R1013" s="281" t="n"/>
      <c r="S1013" s="228" t="n"/>
      <c r="T1013" s="228" t="n"/>
      <c r="U1013" s="228" t="n"/>
      <c r="V1013" s="19" t="n"/>
      <c r="W1013" s="19" t="n"/>
      <c r="X1013" s="228" t="n"/>
      <c r="Y1013" s="228" t="n"/>
      <c r="Z1013" s="281" t="n"/>
      <c r="AA1013" s="18" t="n"/>
      <c r="AB1013" s="18" t="n"/>
      <c r="AC1013" s="228" t="n"/>
    </row>
    <row r="1014">
      <c r="A1014" s="18" t="n"/>
      <c r="B1014" s="18" t="n"/>
      <c r="C1014" s="228" t="n"/>
      <c r="D1014" s="228" t="n"/>
      <c r="E1014" s="228" t="n"/>
      <c r="F1014" s="228" t="n"/>
      <c r="G1014" s="228" t="n"/>
      <c r="H1014" s="228" t="n"/>
      <c r="I1014" s="228" t="n"/>
      <c r="J1014" s="228" t="n"/>
      <c r="K1014" s="19" t="n"/>
      <c r="L1014" s="228" t="n"/>
      <c r="M1014" s="228" t="n"/>
      <c r="N1014" s="228" t="n"/>
      <c r="O1014" s="228" t="n"/>
      <c r="P1014" s="228" t="n"/>
      <c r="Q1014" s="281" t="n"/>
      <c r="R1014" s="281" t="n"/>
      <c r="S1014" s="228" t="n"/>
      <c r="T1014" s="228" t="n"/>
      <c r="U1014" s="228" t="n"/>
      <c r="V1014" s="19" t="n"/>
      <c r="W1014" s="19" t="n"/>
      <c r="X1014" s="228" t="n"/>
      <c r="Y1014" s="228" t="n"/>
      <c r="Z1014" s="281" t="n"/>
      <c r="AA1014" s="18" t="n"/>
      <c r="AB1014" s="18" t="n"/>
      <c r="AC1014" s="228" t="n"/>
    </row>
    <row r="1015">
      <c r="A1015" s="18" t="n"/>
      <c r="B1015" s="18" t="n"/>
      <c r="C1015" s="228" t="n"/>
      <c r="D1015" s="228" t="n"/>
      <c r="E1015" s="228" t="n"/>
      <c r="F1015" s="228" t="n"/>
      <c r="G1015" s="228" t="n"/>
      <c r="H1015" s="228" t="n"/>
      <c r="I1015" s="228" t="n"/>
      <c r="J1015" s="228" t="n"/>
      <c r="K1015" s="19" t="n"/>
      <c r="L1015" s="228" t="n"/>
      <c r="M1015" s="228" t="n"/>
      <c r="N1015" s="228" t="n"/>
      <c r="O1015" s="228" t="n"/>
      <c r="P1015" s="228" t="n"/>
      <c r="Q1015" s="281" t="n"/>
      <c r="R1015" s="281" t="n"/>
      <c r="S1015" s="228" t="n"/>
      <c r="T1015" s="228" t="n"/>
      <c r="U1015" s="228" t="n"/>
      <c r="V1015" s="19" t="n"/>
      <c r="W1015" s="19" t="n"/>
      <c r="X1015" s="228" t="n"/>
      <c r="Y1015" s="228" t="n"/>
      <c r="Z1015" s="281" t="n"/>
      <c r="AA1015" s="18" t="n"/>
      <c r="AB1015" s="18" t="n"/>
      <c r="AC1015" s="228" t="n"/>
    </row>
    <row r="1016">
      <c r="A1016" s="18" t="n"/>
      <c r="B1016" s="18" t="n"/>
      <c r="C1016" s="228" t="n"/>
      <c r="D1016" s="228" t="n"/>
      <c r="E1016" s="228" t="n"/>
      <c r="F1016" s="228" t="n"/>
      <c r="G1016" s="228" t="n"/>
      <c r="H1016" s="228" t="n"/>
      <c r="I1016" s="228" t="n"/>
      <c r="J1016" s="228" t="n"/>
      <c r="K1016" s="19" t="n"/>
      <c r="L1016" s="228" t="n"/>
      <c r="M1016" s="228" t="n"/>
      <c r="N1016" s="228" t="n"/>
      <c r="O1016" s="228" t="n"/>
      <c r="P1016" s="228" t="n"/>
      <c r="Q1016" s="281" t="n"/>
      <c r="R1016" s="281" t="n"/>
      <c r="S1016" s="228" t="n"/>
      <c r="T1016" s="228" t="n"/>
      <c r="U1016" s="228" t="n"/>
      <c r="V1016" s="19" t="n"/>
      <c r="W1016" s="19" t="n"/>
      <c r="X1016" s="228" t="n"/>
      <c r="Y1016" s="228" t="n"/>
      <c r="Z1016" s="281" t="n"/>
      <c r="AA1016" s="18" t="n"/>
      <c r="AB1016" s="18" t="n"/>
      <c r="AC1016" s="228" t="n"/>
    </row>
    <row r="1017">
      <c r="A1017" s="18" t="n"/>
      <c r="B1017" s="18" t="n"/>
      <c r="C1017" s="228" t="n"/>
      <c r="D1017" s="228" t="n"/>
      <c r="E1017" s="228" t="n"/>
      <c r="F1017" s="228" t="n"/>
      <c r="G1017" s="228" t="n"/>
      <c r="H1017" s="228" t="n"/>
      <c r="I1017" s="228" t="n"/>
      <c r="J1017" s="228" t="n"/>
      <c r="K1017" s="19" t="n"/>
      <c r="L1017" s="228" t="n"/>
      <c r="M1017" s="228" t="n"/>
      <c r="N1017" s="228" t="n"/>
      <c r="O1017" s="228" t="n"/>
      <c r="P1017" s="228" t="n"/>
      <c r="Q1017" s="281" t="n"/>
      <c r="R1017" s="281" t="n"/>
      <c r="S1017" s="228" t="n"/>
      <c r="T1017" s="228" t="n"/>
      <c r="U1017" s="228" t="n"/>
      <c r="V1017" s="19" t="n"/>
      <c r="W1017" s="19" t="n"/>
      <c r="X1017" s="228" t="n"/>
      <c r="Y1017" s="228" t="n"/>
      <c r="Z1017" s="281" t="n"/>
      <c r="AA1017" s="18" t="n"/>
      <c r="AB1017" s="18" t="n"/>
      <c r="AC1017" s="228" t="n"/>
    </row>
    <row r="1018">
      <c r="A1018" s="18" t="n"/>
      <c r="B1018" s="18" t="n"/>
      <c r="C1018" s="228" t="n"/>
      <c r="D1018" s="228" t="n"/>
      <c r="E1018" s="228" t="n"/>
      <c r="F1018" s="228" t="n"/>
      <c r="G1018" s="228" t="n"/>
      <c r="H1018" s="228" t="n"/>
      <c r="I1018" s="228" t="n"/>
      <c r="J1018" s="228" t="n"/>
      <c r="K1018" s="19" t="n"/>
      <c r="L1018" s="228" t="n"/>
      <c r="M1018" s="228" t="n"/>
      <c r="N1018" s="228" t="n"/>
      <c r="O1018" s="228" t="n"/>
      <c r="P1018" s="228" t="n"/>
      <c r="Q1018" s="281" t="n"/>
      <c r="R1018" s="281" t="n"/>
      <c r="S1018" s="228" t="n"/>
      <c r="T1018" s="228" t="n"/>
      <c r="U1018" s="228" t="n"/>
      <c r="V1018" s="19" t="n"/>
      <c r="W1018" s="19" t="n"/>
      <c r="X1018" s="228" t="n"/>
      <c r="Y1018" s="228" t="n"/>
      <c r="Z1018" s="281" t="n"/>
      <c r="AA1018" s="18" t="n"/>
      <c r="AB1018" s="18" t="n"/>
      <c r="AC1018" s="228" t="n"/>
    </row>
    <row r="1019">
      <c r="A1019" s="18" t="n"/>
      <c r="B1019" s="18" t="n"/>
      <c r="C1019" s="228" t="n"/>
      <c r="D1019" s="228" t="n"/>
      <c r="E1019" s="228" t="n"/>
      <c r="F1019" s="228" t="n"/>
      <c r="G1019" s="228" t="n"/>
      <c r="H1019" s="228" t="n"/>
      <c r="I1019" s="228" t="n"/>
      <c r="J1019" s="228" t="n"/>
      <c r="K1019" s="19" t="n"/>
      <c r="L1019" s="228" t="n"/>
      <c r="M1019" s="228" t="n"/>
      <c r="N1019" s="228" t="n"/>
      <c r="O1019" s="228" t="n"/>
      <c r="P1019" s="228" t="n"/>
      <c r="Q1019" s="281" t="n"/>
      <c r="R1019" s="281" t="n"/>
      <c r="S1019" s="228" t="n"/>
      <c r="T1019" s="228" t="n"/>
      <c r="U1019" s="228" t="n"/>
      <c r="V1019" s="19" t="n"/>
      <c r="W1019" s="19" t="n"/>
      <c r="X1019" s="228" t="n"/>
      <c r="Y1019" s="228" t="n"/>
      <c r="Z1019" s="281" t="n"/>
      <c r="AA1019" s="18" t="n"/>
      <c r="AB1019" s="18" t="n"/>
      <c r="AC1019" s="228" t="n"/>
    </row>
    <row r="1020">
      <c r="A1020" s="18" t="n"/>
      <c r="B1020" s="18" t="n"/>
      <c r="C1020" s="228" t="n"/>
      <c r="D1020" s="228" t="n"/>
      <c r="E1020" s="228" t="n"/>
      <c r="F1020" s="228" t="n"/>
      <c r="G1020" s="228" t="n"/>
      <c r="H1020" s="228" t="n"/>
      <c r="I1020" s="228" t="n"/>
      <c r="J1020" s="228" t="n"/>
      <c r="K1020" s="19" t="n"/>
      <c r="L1020" s="228" t="n"/>
      <c r="M1020" s="228" t="n"/>
      <c r="N1020" s="228" t="n"/>
      <c r="O1020" s="228" t="n"/>
      <c r="P1020" s="228" t="n"/>
      <c r="Q1020" s="281" t="n"/>
      <c r="R1020" s="281" t="n"/>
      <c r="S1020" s="228" t="n"/>
      <c r="T1020" s="228" t="n"/>
      <c r="U1020" s="228" t="n"/>
      <c r="V1020" s="19" t="n"/>
      <c r="W1020" s="19" t="n"/>
      <c r="X1020" s="228" t="n"/>
      <c r="Y1020" s="228" t="n"/>
      <c r="Z1020" s="281" t="n"/>
      <c r="AA1020" s="18" t="n"/>
      <c r="AB1020" s="18" t="n"/>
      <c r="AC1020" s="228" t="n"/>
    </row>
    <row r="1021">
      <c r="A1021" s="18" t="n"/>
      <c r="B1021" s="18" t="n"/>
      <c r="C1021" s="228" t="n"/>
      <c r="D1021" s="228" t="n"/>
      <c r="E1021" s="228" t="n"/>
      <c r="F1021" s="228" t="n"/>
      <c r="G1021" s="228" t="n"/>
      <c r="H1021" s="228" t="n"/>
      <c r="I1021" s="228" t="n"/>
      <c r="J1021" s="228" t="n"/>
      <c r="K1021" s="19" t="n"/>
      <c r="L1021" s="228" t="n"/>
      <c r="M1021" s="228" t="n"/>
      <c r="N1021" s="228" t="n"/>
      <c r="O1021" s="228" t="n"/>
      <c r="P1021" s="228" t="n"/>
      <c r="Q1021" s="281" t="n"/>
      <c r="R1021" s="281" t="n"/>
      <c r="S1021" s="228" t="n"/>
      <c r="T1021" s="228" t="n"/>
      <c r="U1021" s="228" t="n"/>
      <c r="V1021" s="19" t="n"/>
      <c r="W1021" s="19" t="n"/>
      <c r="X1021" s="228" t="n"/>
      <c r="Y1021" s="228" t="n"/>
      <c r="Z1021" s="281" t="n"/>
      <c r="AA1021" s="18" t="n"/>
      <c r="AB1021" s="18" t="n"/>
      <c r="AC1021" s="228" t="n"/>
    </row>
    <row r="1022">
      <c r="A1022" s="18" t="n"/>
      <c r="B1022" s="18" t="n"/>
      <c r="C1022" s="228" t="n"/>
      <c r="D1022" s="228" t="n"/>
      <c r="E1022" s="228" t="n"/>
      <c r="F1022" s="228" t="n"/>
      <c r="G1022" s="228" t="n"/>
      <c r="H1022" s="228" t="n"/>
      <c r="I1022" s="228" t="n"/>
      <c r="J1022" s="228" t="n"/>
      <c r="K1022" s="19" t="n"/>
      <c r="L1022" s="228" t="n"/>
      <c r="M1022" s="228" t="n"/>
      <c r="N1022" s="228" t="n"/>
      <c r="O1022" s="228" t="n"/>
      <c r="P1022" s="228" t="n"/>
      <c r="Q1022" s="281" t="n"/>
      <c r="R1022" s="281" t="n"/>
      <c r="S1022" s="228" t="n"/>
      <c r="T1022" s="228" t="n"/>
      <c r="U1022" s="228" t="n"/>
      <c r="V1022" s="19" t="n"/>
      <c r="W1022" s="19" t="n"/>
      <c r="X1022" s="228" t="n"/>
      <c r="Y1022" s="228" t="n"/>
      <c r="Z1022" s="281" t="n"/>
      <c r="AA1022" s="18" t="n"/>
      <c r="AB1022" s="18" t="n"/>
      <c r="AC1022" s="228" t="n"/>
    </row>
    <row r="1023">
      <c r="A1023" s="18" t="n"/>
      <c r="B1023" s="18" t="n"/>
      <c r="C1023" s="228" t="n"/>
      <c r="D1023" s="228" t="n"/>
      <c r="E1023" s="228" t="n"/>
      <c r="F1023" s="228" t="n"/>
      <c r="G1023" s="228" t="n"/>
      <c r="H1023" s="228" t="n"/>
      <c r="I1023" s="228" t="n"/>
      <c r="J1023" s="228" t="n"/>
      <c r="K1023" s="19" t="n"/>
      <c r="L1023" s="228" t="n"/>
      <c r="M1023" s="228" t="n"/>
      <c r="N1023" s="228" t="n"/>
      <c r="O1023" s="228" t="n"/>
      <c r="P1023" s="228" t="n"/>
      <c r="Q1023" s="281" t="n"/>
      <c r="R1023" s="281" t="n"/>
      <c r="S1023" s="228" t="n"/>
      <c r="T1023" s="228" t="n"/>
      <c r="U1023" s="228" t="n"/>
      <c r="V1023" s="19" t="n"/>
      <c r="W1023" s="19" t="n"/>
      <c r="X1023" s="228" t="n"/>
      <c r="Y1023" s="228" t="n"/>
      <c r="Z1023" s="281" t="n"/>
      <c r="AA1023" s="18" t="n"/>
      <c r="AB1023" s="18" t="n"/>
      <c r="AC1023" s="228" t="n"/>
    </row>
    <row r="1024">
      <c r="A1024" s="18" t="n"/>
      <c r="B1024" s="18" t="n"/>
      <c r="C1024" s="228" t="n"/>
      <c r="D1024" s="228" t="n"/>
      <c r="E1024" s="228" t="n"/>
      <c r="F1024" s="228" t="n"/>
      <c r="G1024" s="228" t="n"/>
      <c r="H1024" s="228" t="n"/>
      <c r="I1024" s="228" t="n"/>
      <c r="J1024" s="228" t="n"/>
      <c r="K1024" s="19" t="n"/>
      <c r="L1024" s="228" t="n"/>
      <c r="M1024" s="228" t="n"/>
      <c r="N1024" s="228" t="n"/>
      <c r="O1024" s="228" t="n"/>
      <c r="P1024" s="228" t="n"/>
      <c r="Q1024" s="281" t="n"/>
      <c r="R1024" s="281" t="n"/>
      <c r="S1024" s="228" t="n"/>
      <c r="T1024" s="228" t="n"/>
      <c r="U1024" s="228" t="n"/>
      <c r="V1024" s="19" t="n"/>
      <c r="W1024" s="19" t="n"/>
      <c r="X1024" s="228" t="n"/>
      <c r="Y1024" s="228" t="n"/>
      <c r="Z1024" s="281" t="n"/>
      <c r="AA1024" s="18" t="n"/>
      <c r="AB1024" s="18" t="n"/>
      <c r="AC1024" s="228" t="n"/>
    </row>
    <row r="1025">
      <c r="A1025" s="18" t="n"/>
      <c r="B1025" s="18" t="n"/>
      <c r="C1025" s="228" t="n"/>
      <c r="D1025" s="228" t="n"/>
      <c r="E1025" s="228" t="n"/>
      <c r="F1025" s="228" t="n"/>
      <c r="G1025" s="228" t="n"/>
      <c r="H1025" s="228" t="n"/>
      <c r="I1025" s="228" t="n"/>
      <c r="J1025" s="228" t="n"/>
      <c r="K1025" s="19" t="n"/>
      <c r="L1025" s="228" t="n"/>
      <c r="M1025" s="228" t="n"/>
      <c r="N1025" s="228" t="n"/>
      <c r="O1025" s="228" t="n"/>
      <c r="P1025" s="228" t="n"/>
      <c r="Q1025" s="281" t="n"/>
      <c r="R1025" s="281" t="n"/>
      <c r="S1025" s="228" t="n"/>
      <c r="T1025" s="228" t="n"/>
      <c r="U1025" s="228" t="n"/>
      <c r="V1025" s="19" t="n"/>
      <c r="W1025" s="19" t="n"/>
      <c r="X1025" s="228" t="n"/>
      <c r="Y1025" s="228" t="n"/>
      <c r="Z1025" s="281" t="n"/>
      <c r="AA1025" s="18" t="n"/>
      <c r="AB1025" s="18" t="n"/>
      <c r="AC1025" s="228" t="n"/>
    </row>
    <row r="1026">
      <c r="A1026" s="18" t="n"/>
      <c r="B1026" s="18" t="n"/>
      <c r="C1026" s="228" t="n"/>
      <c r="D1026" s="228" t="n"/>
      <c r="E1026" s="228" t="n"/>
      <c r="F1026" s="228" t="n"/>
      <c r="G1026" s="228" t="n"/>
      <c r="H1026" s="228" t="n"/>
      <c r="I1026" s="228" t="n"/>
      <c r="J1026" s="228" t="n"/>
      <c r="K1026" s="19" t="n"/>
      <c r="L1026" s="228" t="n"/>
      <c r="M1026" s="228" t="n"/>
      <c r="N1026" s="228" t="n"/>
      <c r="O1026" s="228" t="n"/>
      <c r="P1026" s="228" t="n"/>
      <c r="Q1026" s="281" t="n"/>
      <c r="R1026" s="281" t="n"/>
      <c r="S1026" s="228" t="n"/>
      <c r="T1026" s="228" t="n"/>
      <c r="U1026" s="228" t="n"/>
      <c r="V1026" s="19" t="n"/>
      <c r="W1026" s="19" t="n"/>
      <c r="X1026" s="228" t="n"/>
      <c r="Y1026" s="228" t="n"/>
      <c r="Z1026" s="281" t="n"/>
      <c r="AA1026" s="18" t="n"/>
      <c r="AB1026" s="18" t="n"/>
      <c r="AC1026" s="228" t="n"/>
    </row>
    <row r="1027">
      <c r="A1027" s="18" t="n"/>
      <c r="B1027" s="18" t="n"/>
      <c r="C1027" s="228" t="n"/>
      <c r="D1027" s="228" t="n"/>
      <c r="E1027" s="228" t="n"/>
      <c r="F1027" s="228" t="n"/>
      <c r="G1027" s="228" t="n"/>
      <c r="H1027" s="228" t="n"/>
      <c r="I1027" s="228" t="n"/>
      <c r="J1027" s="228" t="n"/>
      <c r="K1027" s="19" t="n"/>
      <c r="L1027" s="228" t="n"/>
      <c r="M1027" s="228" t="n"/>
      <c r="N1027" s="228" t="n"/>
      <c r="O1027" s="228" t="n"/>
      <c r="P1027" s="228" t="n"/>
      <c r="Q1027" s="281" t="n"/>
      <c r="R1027" s="281" t="n"/>
      <c r="S1027" s="228" t="n"/>
      <c r="T1027" s="228" t="n"/>
      <c r="U1027" s="228" t="n"/>
      <c r="V1027" s="19" t="n"/>
      <c r="W1027" s="19" t="n"/>
      <c r="X1027" s="228" t="n"/>
      <c r="Y1027" s="228" t="n"/>
      <c r="Z1027" s="281" t="n"/>
      <c r="AA1027" s="18" t="n"/>
      <c r="AB1027" s="18" t="n"/>
      <c r="AC1027" s="228" t="n"/>
    </row>
    <row r="1028">
      <c r="A1028" s="18" t="n"/>
      <c r="B1028" s="18" t="n"/>
      <c r="C1028" s="228" t="n"/>
      <c r="D1028" s="228" t="n"/>
      <c r="E1028" s="228" t="n"/>
      <c r="F1028" s="228" t="n"/>
      <c r="G1028" s="228" t="n"/>
      <c r="H1028" s="228" t="n"/>
      <c r="I1028" s="228" t="n"/>
      <c r="J1028" s="228" t="n"/>
      <c r="K1028" s="19" t="n"/>
      <c r="L1028" s="228" t="n"/>
      <c r="M1028" s="228" t="n"/>
      <c r="N1028" s="228" t="n"/>
      <c r="O1028" s="228" t="n"/>
      <c r="P1028" s="228" t="n"/>
      <c r="Q1028" s="281" t="n"/>
      <c r="R1028" s="281" t="n"/>
      <c r="S1028" s="228" t="n"/>
      <c r="T1028" s="228" t="n"/>
      <c r="U1028" s="228" t="n"/>
      <c r="V1028" s="19" t="n"/>
      <c r="W1028" s="19" t="n"/>
      <c r="X1028" s="228" t="n"/>
      <c r="Y1028" s="228" t="n"/>
      <c r="Z1028" s="281" t="n"/>
      <c r="AA1028" s="18" t="n"/>
      <c r="AB1028" s="18" t="n"/>
      <c r="AC1028" s="228" t="n"/>
    </row>
    <row r="1029">
      <c r="A1029" s="18" t="n"/>
      <c r="B1029" s="18" t="n"/>
      <c r="C1029" s="228" t="n"/>
      <c r="D1029" s="228" t="n"/>
      <c r="E1029" s="228" t="n"/>
      <c r="F1029" s="228" t="n"/>
      <c r="G1029" s="228" t="n"/>
      <c r="H1029" s="228" t="n"/>
      <c r="I1029" s="228" t="n"/>
      <c r="J1029" s="228" t="n"/>
      <c r="K1029" s="19" t="n"/>
      <c r="L1029" s="228" t="n"/>
      <c r="M1029" s="228" t="n"/>
      <c r="N1029" s="228" t="n"/>
      <c r="O1029" s="228" t="n"/>
      <c r="P1029" s="228" t="n"/>
      <c r="Q1029" s="281" t="n"/>
      <c r="R1029" s="281" t="n"/>
      <c r="S1029" s="228" t="n"/>
      <c r="T1029" s="228" t="n"/>
      <c r="U1029" s="228" t="n"/>
      <c r="V1029" s="19" t="n"/>
      <c r="W1029" s="19" t="n"/>
      <c r="X1029" s="228" t="n"/>
      <c r="Y1029" s="228" t="n"/>
      <c r="Z1029" s="281" t="n"/>
      <c r="AA1029" s="18" t="n"/>
      <c r="AB1029" s="18" t="n"/>
      <c r="AC1029" s="228" t="n"/>
    </row>
    <row r="1030">
      <c r="A1030" s="18" t="n"/>
      <c r="B1030" s="18" t="n"/>
      <c r="C1030" s="228" t="n"/>
      <c r="D1030" s="228" t="n"/>
      <c r="E1030" s="228" t="n"/>
      <c r="F1030" s="228" t="n"/>
      <c r="G1030" s="228" t="n"/>
      <c r="H1030" s="228" t="n"/>
      <c r="I1030" s="228" t="n"/>
      <c r="J1030" s="228" t="n"/>
      <c r="K1030" s="19" t="n"/>
      <c r="L1030" s="228" t="n"/>
      <c r="M1030" s="228" t="n"/>
      <c r="N1030" s="228" t="n"/>
      <c r="O1030" s="228" t="n"/>
      <c r="P1030" s="228" t="n"/>
      <c r="Q1030" s="281" t="n"/>
      <c r="R1030" s="281" t="n"/>
      <c r="S1030" s="228" t="n"/>
      <c r="T1030" s="228" t="n"/>
      <c r="U1030" s="228" t="n"/>
      <c r="V1030" s="19" t="n"/>
      <c r="W1030" s="19" t="n"/>
      <c r="X1030" s="228" t="n"/>
      <c r="Y1030" s="228" t="n"/>
      <c r="Z1030" s="281" t="n"/>
      <c r="AA1030" s="18" t="n"/>
      <c r="AB1030" s="18" t="n"/>
      <c r="AC1030" s="228" t="n"/>
    </row>
    <row r="1031">
      <c r="A1031" s="18" t="n"/>
      <c r="B1031" s="18" t="n"/>
      <c r="C1031" s="228" t="n"/>
      <c r="D1031" s="228" t="n"/>
      <c r="E1031" s="228" t="n"/>
      <c r="F1031" s="228" t="n"/>
      <c r="G1031" s="228" t="n"/>
      <c r="H1031" s="228" t="n"/>
      <c r="I1031" s="228" t="n"/>
      <c r="J1031" s="228" t="n"/>
      <c r="K1031" s="19" t="n"/>
      <c r="L1031" s="228" t="n"/>
      <c r="M1031" s="228" t="n"/>
      <c r="N1031" s="228" t="n"/>
      <c r="O1031" s="228" t="n"/>
      <c r="P1031" s="228" t="n"/>
      <c r="Q1031" s="281" t="n"/>
      <c r="R1031" s="281" t="n"/>
      <c r="S1031" s="228" t="n"/>
      <c r="T1031" s="228" t="n"/>
      <c r="U1031" s="228" t="n"/>
      <c r="V1031" s="19" t="n"/>
      <c r="W1031" s="19" t="n"/>
      <c r="X1031" s="228" t="n"/>
      <c r="Y1031" s="228" t="n"/>
      <c r="Z1031" s="281" t="n"/>
      <c r="AA1031" s="18" t="n"/>
      <c r="AB1031" s="18" t="n"/>
      <c r="AC1031" s="228" t="n"/>
    </row>
    <row r="1032">
      <c r="A1032" s="18" t="n"/>
      <c r="B1032" s="18" t="n"/>
      <c r="C1032" s="228" t="n"/>
      <c r="D1032" s="228" t="n"/>
      <c r="E1032" s="228" t="n"/>
      <c r="F1032" s="228" t="n"/>
      <c r="G1032" s="228" t="n"/>
      <c r="H1032" s="228" t="n"/>
      <c r="I1032" s="228" t="n"/>
      <c r="J1032" s="228" t="n"/>
      <c r="K1032" s="19" t="n"/>
      <c r="L1032" s="228" t="n"/>
      <c r="M1032" s="228" t="n"/>
      <c r="N1032" s="228" t="n"/>
      <c r="O1032" s="228" t="n"/>
      <c r="P1032" s="228" t="n"/>
      <c r="Q1032" s="281" t="n"/>
      <c r="R1032" s="281" t="n"/>
      <c r="S1032" s="228" t="n"/>
      <c r="T1032" s="228" t="n"/>
      <c r="U1032" s="228" t="n"/>
      <c r="V1032" s="19" t="n"/>
      <c r="W1032" s="19" t="n"/>
      <c r="X1032" s="228" t="n"/>
      <c r="Y1032" s="228" t="n"/>
      <c r="Z1032" s="281" t="n"/>
      <c r="AA1032" s="18" t="n"/>
      <c r="AB1032" s="18" t="n"/>
      <c r="AC1032" s="228" t="n"/>
    </row>
    <row r="1033">
      <c r="A1033" s="18" t="n"/>
      <c r="B1033" s="18" t="n"/>
      <c r="C1033" s="228" t="n"/>
      <c r="D1033" s="228" t="n"/>
      <c r="E1033" s="228" t="n"/>
      <c r="F1033" s="228" t="n"/>
      <c r="G1033" s="228" t="n"/>
      <c r="H1033" s="228" t="n"/>
      <c r="I1033" s="228" t="n"/>
      <c r="J1033" s="228" t="n"/>
      <c r="K1033" s="19" t="n"/>
      <c r="L1033" s="228" t="n"/>
      <c r="M1033" s="228" t="n"/>
      <c r="N1033" s="228" t="n"/>
      <c r="O1033" s="228" t="n"/>
      <c r="P1033" s="228" t="n"/>
      <c r="Q1033" s="281" t="n"/>
      <c r="R1033" s="281" t="n"/>
      <c r="S1033" s="228" t="n"/>
      <c r="T1033" s="228" t="n"/>
      <c r="U1033" s="228" t="n"/>
      <c r="V1033" s="19" t="n"/>
      <c r="W1033" s="19" t="n"/>
      <c r="X1033" s="228" t="n"/>
      <c r="Y1033" s="228" t="n"/>
      <c r="Z1033" s="281" t="n"/>
      <c r="AA1033" s="18" t="n"/>
      <c r="AB1033" s="18" t="n"/>
      <c r="AC1033" s="228" t="n"/>
    </row>
    <row r="1034">
      <c r="A1034" s="18" t="n"/>
      <c r="B1034" s="18" t="n"/>
      <c r="C1034" s="228" t="n"/>
      <c r="D1034" s="228" t="n"/>
      <c r="E1034" s="228" t="n"/>
      <c r="F1034" s="228" t="n"/>
      <c r="G1034" s="228" t="n"/>
      <c r="H1034" s="228" t="n"/>
      <c r="I1034" s="228" t="n"/>
      <c r="J1034" s="228" t="n"/>
      <c r="K1034" s="19" t="n"/>
      <c r="L1034" s="228" t="n"/>
      <c r="M1034" s="228" t="n"/>
      <c r="N1034" s="228" t="n"/>
      <c r="O1034" s="228" t="n"/>
      <c r="P1034" s="228" t="n"/>
      <c r="Q1034" s="281" t="n"/>
      <c r="R1034" s="281" t="n"/>
      <c r="S1034" s="228" t="n"/>
      <c r="T1034" s="228" t="n"/>
      <c r="U1034" s="228" t="n"/>
      <c r="V1034" s="19" t="n"/>
      <c r="W1034" s="19" t="n"/>
      <c r="X1034" s="228" t="n"/>
      <c r="Y1034" s="228" t="n"/>
      <c r="Z1034" s="281" t="n"/>
      <c r="AA1034" s="18" t="n"/>
      <c r="AB1034" s="18" t="n"/>
      <c r="AC1034" s="228" t="n"/>
    </row>
    <row r="1035">
      <c r="A1035" s="18" t="n"/>
      <c r="B1035" s="18" t="n"/>
      <c r="C1035" s="228" t="n"/>
      <c r="D1035" s="228" t="n"/>
      <c r="E1035" s="228" t="n"/>
      <c r="F1035" s="228" t="n"/>
      <c r="G1035" s="228" t="n"/>
      <c r="H1035" s="228" t="n"/>
      <c r="I1035" s="228" t="n"/>
      <c r="J1035" s="228" t="n"/>
      <c r="K1035" s="19" t="n"/>
      <c r="L1035" s="228" t="n"/>
      <c r="M1035" s="228" t="n"/>
      <c r="N1035" s="228" t="n"/>
      <c r="O1035" s="228" t="n"/>
      <c r="P1035" s="228" t="n"/>
      <c r="Q1035" s="281" t="n"/>
      <c r="R1035" s="281" t="n"/>
      <c r="S1035" s="228" t="n"/>
      <c r="T1035" s="228" t="n"/>
      <c r="U1035" s="228" t="n"/>
      <c r="V1035" s="19" t="n"/>
      <c r="W1035" s="19" t="n"/>
      <c r="X1035" s="228" t="n"/>
      <c r="Y1035" s="228" t="n"/>
      <c r="Z1035" s="281" t="n"/>
      <c r="AA1035" s="18" t="n"/>
      <c r="AB1035" s="18" t="n"/>
      <c r="AC1035" s="228" t="n"/>
    </row>
    <row r="1036">
      <c r="A1036" s="18" t="n"/>
      <c r="B1036" s="18" t="n"/>
      <c r="C1036" s="228" t="n"/>
      <c r="D1036" s="228" t="n"/>
      <c r="E1036" s="228" t="n"/>
      <c r="F1036" s="228" t="n"/>
      <c r="G1036" s="228" t="n"/>
      <c r="H1036" s="228" t="n"/>
      <c r="I1036" s="228" t="n"/>
      <c r="J1036" s="228" t="n"/>
      <c r="K1036" s="19" t="n"/>
      <c r="L1036" s="228" t="n"/>
      <c r="M1036" s="228" t="n"/>
      <c r="N1036" s="228" t="n"/>
      <c r="O1036" s="228" t="n"/>
      <c r="P1036" s="228" t="n"/>
      <c r="Q1036" s="281" t="n"/>
      <c r="R1036" s="281" t="n"/>
      <c r="S1036" s="228" t="n"/>
      <c r="T1036" s="228" t="n"/>
      <c r="U1036" s="228" t="n"/>
      <c r="V1036" s="19" t="n"/>
      <c r="W1036" s="19" t="n"/>
      <c r="X1036" s="228" t="n"/>
      <c r="Y1036" s="228" t="n"/>
      <c r="Z1036" s="281" t="n"/>
      <c r="AA1036" s="18" t="n"/>
      <c r="AB1036" s="18" t="n"/>
      <c r="AC1036" s="228" t="n"/>
    </row>
    <row r="1037">
      <c r="A1037" s="18" t="n"/>
      <c r="B1037" s="18" t="n"/>
      <c r="C1037" s="228" t="n"/>
      <c r="D1037" s="228" t="n"/>
      <c r="E1037" s="228" t="n"/>
      <c r="F1037" s="228" t="n"/>
      <c r="G1037" s="228" t="n"/>
      <c r="H1037" s="228" t="n"/>
      <c r="I1037" s="228" t="n"/>
      <c r="J1037" s="228" t="n"/>
      <c r="K1037" s="19" t="n"/>
      <c r="L1037" s="228" t="n"/>
      <c r="M1037" s="228" t="n"/>
      <c r="N1037" s="228" t="n"/>
      <c r="O1037" s="228" t="n"/>
      <c r="P1037" s="228" t="n"/>
      <c r="Q1037" s="281" t="n"/>
      <c r="R1037" s="281" t="n"/>
      <c r="S1037" s="228" t="n"/>
      <c r="T1037" s="228" t="n"/>
      <c r="U1037" s="228" t="n"/>
      <c r="V1037" s="19" t="n"/>
      <c r="W1037" s="19" t="n"/>
      <c r="X1037" s="228" t="n"/>
      <c r="Y1037" s="228" t="n"/>
      <c r="Z1037" s="281" t="n"/>
      <c r="AA1037" s="18" t="n"/>
      <c r="AB1037" s="18" t="n"/>
      <c r="AC1037" s="228" t="n"/>
    </row>
    <row r="1038">
      <c r="A1038" s="18" t="n"/>
      <c r="B1038" s="18" t="n"/>
      <c r="C1038" s="228" t="n"/>
      <c r="D1038" s="228" t="n"/>
      <c r="E1038" s="228" t="n"/>
      <c r="F1038" s="228" t="n"/>
      <c r="G1038" s="228" t="n"/>
      <c r="H1038" s="228" t="n"/>
      <c r="I1038" s="228" t="n"/>
      <c r="J1038" s="228" t="n"/>
      <c r="K1038" s="19" t="n"/>
      <c r="L1038" s="228" t="n"/>
      <c r="M1038" s="228" t="n"/>
      <c r="N1038" s="228" t="n"/>
      <c r="O1038" s="228" t="n"/>
      <c r="P1038" s="228" t="n"/>
      <c r="Q1038" s="281" t="n"/>
      <c r="R1038" s="281" t="n"/>
      <c r="S1038" s="228" t="n"/>
      <c r="T1038" s="228" t="n"/>
      <c r="U1038" s="228" t="n"/>
      <c r="V1038" s="19" t="n"/>
      <c r="W1038" s="19" t="n"/>
      <c r="X1038" s="228" t="n"/>
      <c r="Y1038" s="228" t="n"/>
      <c r="Z1038" s="281" t="n"/>
      <c r="AA1038" s="18" t="n"/>
      <c r="AB1038" s="18" t="n"/>
      <c r="AC1038" s="228" t="n"/>
    </row>
    <row r="1039">
      <c r="A1039" s="18" t="n"/>
      <c r="B1039" s="18" t="n"/>
      <c r="C1039" s="228" t="n"/>
      <c r="D1039" s="228" t="n"/>
      <c r="E1039" s="228" t="n"/>
      <c r="F1039" s="228" t="n"/>
      <c r="G1039" s="228" t="n"/>
      <c r="H1039" s="228" t="n"/>
      <c r="I1039" s="228" t="n"/>
      <c r="J1039" s="228" t="n"/>
      <c r="K1039" s="19" t="n"/>
      <c r="L1039" s="228" t="n"/>
      <c r="M1039" s="228" t="n"/>
      <c r="N1039" s="228" t="n"/>
      <c r="O1039" s="228" t="n"/>
      <c r="P1039" s="228" t="n"/>
      <c r="Q1039" s="281" t="n"/>
      <c r="R1039" s="281" t="n"/>
      <c r="S1039" s="228" t="n"/>
      <c r="T1039" s="228" t="n"/>
      <c r="U1039" s="228" t="n"/>
      <c r="V1039" s="19" t="n"/>
      <c r="W1039" s="19" t="n"/>
      <c r="X1039" s="228" t="n"/>
      <c r="Y1039" s="228" t="n"/>
      <c r="Z1039" s="281" t="n"/>
      <c r="AA1039" s="18" t="n"/>
      <c r="AB1039" s="18" t="n"/>
      <c r="AC1039" s="228" t="n"/>
    </row>
    <row r="1040">
      <c r="A1040" s="18" t="n"/>
      <c r="B1040" s="18" t="n"/>
      <c r="C1040" s="228" t="n"/>
      <c r="D1040" s="228" t="n"/>
      <c r="E1040" s="228" t="n"/>
      <c r="F1040" s="228" t="n"/>
      <c r="G1040" s="228" t="n"/>
      <c r="H1040" s="228" t="n"/>
      <c r="I1040" s="228" t="n"/>
      <c r="J1040" s="228" t="n"/>
      <c r="K1040" s="19" t="n"/>
      <c r="L1040" s="228" t="n"/>
      <c r="M1040" s="228" t="n"/>
      <c r="N1040" s="228" t="n"/>
      <c r="O1040" s="228" t="n"/>
      <c r="P1040" s="228" t="n"/>
      <c r="Q1040" s="281" t="n"/>
      <c r="R1040" s="281" t="n"/>
      <c r="S1040" s="228" t="n"/>
      <c r="T1040" s="228" t="n"/>
      <c r="U1040" s="228" t="n"/>
      <c r="V1040" s="19" t="n"/>
      <c r="W1040" s="19" t="n"/>
      <c r="X1040" s="228" t="n"/>
      <c r="Y1040" s="228" t="n"/>
      <c r="Z1040" s="281" t="n"/>
      <c r="AA1040" s="18" t="n"/>
      <c r="AB1040" s="18" t="n"/>
      <c r="AC1040" s="228" t="n"/>
    </row>
    <row r="1041">
      <c r="A1041" s="18" t="n"/>
      <c r="B1041" s="18" t="n"/>
      <c r="C1041" s="228" t="n"/>
      <c r="D1041" s="228" t="n"/>
      <c r="E1041" s="228" t="n"/>
      <c r="F1041" s="228" t="n"/>
      <c r="G1041" s="228" t="n"/>
      <c r="H1041" s="228" t="n"/>
      <c r="I1041" s="228" t="n"/>
      <c r="J1041" s="228" t="n"/>
      <c r="K1041" s="19" t="n"/>
      <c r="L1041" s="228" t="n"/>
      <c r="M1041" s="228" t="n"/>
      <c r="N1041" s="228" t="n"/>
      <c r="O1041" s="228" t="n"/>
      <c r="P1041" s="228" t="n"/>
      <c r="Q1041" s="281" t="n"/>
      <c r="R1041" s="281" t="n"/>
      <c r="S1041" s="228" t="n"/>
      <c r="T1041" s="228" t="n"/>
      <c r="U1041" s="228" t="n"/>
      <c r="V1041" s="19" t="n"/>
      <c r="W1041" s="19" t="n"/>
      <c r="X1041" s="228" t="n"/>
      <c r="Y1041" s="228" t="n"/>
      <c r="Z1041" s="281" t="n"/>
      <c r="AA1041" s="18" t="n"/>
      <c r="AB1041" s="18" t="n"/>
      <c r="AC1041" s="228" t="n"/>
    </row>
    <row r="1042">
      <c r="A1042" s="18" t="n"/>
      <c r="B1042" s="18" t="n"/>
      <c r="C1042" s="228" t="n"/>
      <c r="D1042" s="228" t="n"/>
      <c r="E1042" s="228" t="n"/>
      <c r="F1042" s="228" t="n"/>
      <c r="G1042" s="228" t="n"/>
      <c r="H1042" s="228" t="n"/>
      <c r="I1042" s="228" t="n"/>
      <c r="J1042" s="228" t="n"/>
      <c r="K1042" s="19" t="n"/>
      <c r="L1042" s="228" t="n"/>
      <c r="M1042" s="228" t="n"/>
      <c r="N1042" s="228" t="n"/>
      <c r="O1042" s="228" t="n"/>
      <c r="P1042" s="228" t="n"/>
      <c r="Q1042" s="281" t="n"/>
      <c r="R1042" s="281" t="n"/>
      <c r="S1042" s="228" t="n"/>
      <c r="T1042" s="228" t="n"/>
      <c r="U1042" s="228" t="n"/>
      <c r="V1042" s="19" t="n"/>
      <c r="W1042" s="19" t="n"/>
      <c r="X1042" s="228" t="n"/>
      <c r="Y1042" s="228" t="n"/>
      <c r="Z1042" s="281" t="n"/>
      <c r="AA1042" s="18" t="n"/>
      <c r="AB1042" s="18" t="n"/>
      <c r="AC1042" s="228" t="n"/>
    </row>
    <row r="1043">
      <c r="A1043" s="18" t="n"/>
      <c r="B1043" s="18" t="n"/>
      <c r="C1043" s="228" t="n"/>
      <c r="D1043" s="228" t="n"/>
      <c r="E1043" s="228" t="n"/>
      <c r="F1043" s="228" t="n"/>
      <c r="G1043" s="228" t="n"/>
      <c r="H1043" s="228" t="n"/>
      <c r="I1043" s="228" t="n"/>
      <c r="J1043" s="228" t="n"/>
      <c r="K1043" s="19" t="n"/>
      <c r="L1043" s="228" t="n"/>
      <c r="M1043" s="228" t="n"/>
      <c r="N1043" s="228" t="n"/>
      <c r="O1043" s="228" t="n"/>
      <c r="P1043" s="228" t="n"/>
      <c r="Q1043" s="281" t="n"/>
      <c r="R1043" s="281" t="n"/>
      <c r="S1043" s="228" t="n"/>
      <c r="T1043" s="228" t="n"/>
      <c r="U1043" s="228" t="n"/>
      <c r="V1043" s="19" t="n"/>
      <c r="W1043" s="19" t="n"/>
      <c r="X1043" s="228" t="n"/>
      <c r="Y1043" s="228" t="n"/>
      <c r="Z1043" s="281" t="n"/>
      <c r="AA1043" s="18" t="n"/>
      <c r="AB1043" s="18" t="n"/>
      <c r="AC1043" s="228" t="n"/>
    </row>
    <row r="1044">
      <c r="A1044" s="18" t="n"/>
      <c r="B1044" s="18" t="n"/>
      <c r="C1044" s="228" t="n"/>
      <c r="D1044" s="228" t="n"/>
      <c r="E1044" s="228" t="n"/>
      <c r="F1044" s="228" t="n"/>
      <c r="G1044" s="228" t="n"/>
      <c r="H1044" s="228" t="n"/>
      <c r="I1044" s="228" t="n"/>
      <c r="J1044" s="228" t="n"/>
      <c r="K1044" s="19" t="n"/>
      <c r="L1044" s="228" t="n"/>
      <c r="M1044" s="228" t="n"/>
      <c r="N1044" s="228" t="n"/>
      <c r="O1044" s="228" t="n"/>
      <c r="P1044" s="228" t="n"/>
      <c r="Q1044" s="281" t="n"/>
      <c r="R1044" s="281" t="n"/>
      <c r="S1044" s="228" t="n"/>
      <c r="T1044" s="228" t="n"/>
      <c r="U1044" s="228" t="n"/>
      <c r="V1044" s="19" t="n"/>
      <c r="W1044" s="19" t="n"/>
      <c r="X1044" s="228" t="n"/>
      <c r="Y1044" s="228" t="n"/>
      <c r="Z1044" s="281" t="n"/>
      <c r="AA1044" s="18" t="n"/>
      <c r="AB1044" s="18" t="n"/>
      <c r="AC1044" s="228" t="n"/>
    </row>
    <row r="1045">
      <c r="A1045" s="18" t="n"/>
      <c r="B1045" s="18" t="n"/>
      <c r="C1045" s="228" t="n"/>
      <c r="D1045" s="228" t="n"/>
      <c r="E1045" s="228" t="n"/>
      <c r="F1045" s="228" t="n"/>
      <c r="G1045" s="228" t="n"/>
      <c r="H1045" s="228" t="n"/>
      <c r="I1045" s="228" t="n"/>
      <c r="J1045" s="228" t="n"/>
      <c r="K1045" s="19" t="n"/>
      <c r="L1045" s="228" t="n"/>
      <c r="M1045" s="228" t="n"/>
      <c r="N1045" s="228" t="n"/>
      <c r="O1045" s="228" t="n"/>
      <c r="P1045" s="228" t="n"/>
      <c r="Q1045" s="281" t="n"/>
      <c r="R1045" s="281" t="n"/>
      <c r="S1045" s="228" t="n"/>
      <c r="T1045" s="228" t="n"/>
      <c r="U1045" s="228" t="n"/>
      <c r="V1045" s="19" t="n"/>
      <c r="W1045" s="19" t="n"/>
      <c r="X1045" s="228" t="n"/>
      <c r="Y1045" s="228" t="n"/>
      <c r="Z1045" s="281" t="n"/>
      <c r="AA1045" s="18" t="n"/>
      <c r="AB1045" s="18" t="n"/>
      <c r="AC1045" s="228" t="n"/>
    </row>
    <row r="1046">
      <c r="A1046" s="18" t="n"/>
      <c r="B1046" s="18" t="n"/>
      <c r="C1046" s="228" t="n"/>
      <c r="D1046" s="228" t="n"/>
      <c r="E1046" s="228" t="n"/>
      <c r="F1046" s="228" t="n"/>
      <c r="G1046" s="228" t="n"/>
      <c r="H1046" s="228" t="n"/>
      <c r="I1046" s="228" t="n"/>
      <c r="J1046" s="228" t="n"/>
      <c r="K1046" s="19" t="n"/>
      <c r="L1046" s="228" t="n"/>
      <c r="M1046" s="228" t="n"/>
      <c r="N1046" s="228" t="n"/>
      <c r="O1046" s="228" t="n"/>
      <c r="P1046" s="228" t="n"/>
      <c r="Q1046" s="281" t="n"/>
      <c r="R1046" s="281" t="n"/>
      <c r="S1046" s="228" t="n"/>
      <c r="T1046" s="228" t="n"/>
      <c r="U1046" s="228" t="n"/>
      <c r="V1046" s="19" t="n"/>
      <c r="W1046" s="19" t="n"/>
      <c r="X1046" s="228" t="n"/>
      <c r="Y1046" s="228" t="n"/>
      <c r="Z1046" s="281" t="n"/>
      <c r="AA1046" s="18" t="n"/>
      <c r="AB1046" s="18" t="n"/>
      <c r="AC1046" s="228" t="n"/>
    </row>
    <row r="1047">
      <c r="A1047" s="18" t="n"/>
      <c r="B1047" s="18" t="n"/>
      <c r="C1047" s="228" t="n"/>
      <c r="D1047" s="228" t="n"/>
      <c r="E1047" s="228" t="n"/>
      <c r="F1047" s="228" t="n"/>
      <c r="G1047" s="228" t="n"/>
      <c r="H1047" s="228" t="n"/>
      <c r="I1047" s="228" t="n"/>
      <c r="J1047" s="228" t="n"/>
      <c r="K1047" s="19" t="n"/>
      <c r="L1047" s="228" t="n"/>
      <c r="M1047" s="228" t="n"/>
      <c r="N1047" s="228" t="n"/>
      <c r="O1047" s="228" t="n"/>
      <c r="P1047" s="228" t="n"/>
      <c r="Q1047" s="281" t="n"/>
      <c r="R1047" s="281" t="n"/>
      <c r="S1047" s="228" t="n"/>
      <c r="T1047" s="228" t="n"/>
      <c r="U1047" s="228" t="n"/>
      <c r="V1047" s="19" t="n"/>
      <c r="W1047" s="19" t="n"/>
      <c r="X1047" s="228" t="n"/>
      <c r="Y1047" s="228" t="n"/>
      <c r="Z1047" s="281" t="n"/>
      <c r="AA1047" s="18" t="n"/>
      <c r="AB1047" s="18" t="n"/>
      <c r="AC1047" s="228" t="n"/>
    </row>
    <row r="1048">
      <c r="A1048" s="18" t="n"/>
      <c r="B1048" s="18" t="n"/>
      <c r="C1048" s="228" t="n"/>
      <c r="D1048" s="228" t="n"/>
      <c r="E1048" s="228" t="n"/>
      <c r="F1048" s="228" t="n"/>
      <c r="G1048" s="228" t="n"/>
      <c r="H1048" s="228" t="n"/>
      <c r="I1048" s="228" t="n"/>
      <c r="J1048" s="228" t="n"/>
      <c r="K1048" s="19" t="n"/>
      <c r="L1048" s="228" t="n"/>
      <c r="M1048" s="228" t="n"/>
      <c r="N1048" s="228" t="n"/>
      <c r="O1048" s="228" t="n"/>
      <c r="P1048" s="228" t="n"/>
      <c r="Q1048" s="281" t="n"/>
      <c r="R1048" s="281" t="n"/>
      <c r="S1048" s="228" t="n"/>
      <c r="T1048" s="228" t="n"/>
      <c r="U1048" s="228" t="n"/>
      <c r="V1048" s="19" t="n"/>
      <c r="W1048" s="19" t="n"/>
      <c r="X1048" s="228" t="n"/>
      <c r="Y1048" s="228" t="n"/>
      <c r="Z1048" s="281" t="n"/>
      <c r="AA1048" s="18" t="n"/>
      <c r="AB1048" s="18" t="n"/>
      <c r="AC1048" s="228" t="n"/>
    </row>
    <row r="1049">
      <c r="A1049" s="18" t="n"/>
      <c r="B1049" s="18" t="n"/>
      <c r="C1049" s="228" t="n"/>
      <c r="D1049" s="228" t="n"/>
      <c r="E1049" s="228" t="n"/>
      <c r="F1049" s="228" t="n"/>
      <c r="G1049" s="228" t="n"/>
      <c r="H1049" s="228" t="n"/>
      <c r="I1049" s="228" t="n"/>
      <c r="J1049" s="228" t="n"/>
      <c r="K1049" s="19" t="n"/>
      <c r="L1049" s="228" t="n"/>
      <c r="M1049" s="228" t="n"/>
      <c r="N1049" s="228" t="n"/>
      <c r="O1049" s="228" t="n"/>
      <c r="P1049" s="228" t="n"/>
      <c r="Q1049" s="281" t="n"/>
      <c r="R1049" s="281" t="n"/>
      <c r="S1049" s="228" t="n"/>
      <c r="T1049" s="228" t="n"/>
      <c r="U1049" s="228" t="n"/>
      <c r="V1049" s="19" t="n"/>
      <c r="W1049" s="19" t="n"/>
      <c r="X1049" s="228" t="n"/>
      <c r="Y1049" s="228" t="n"/>
      <c r="Z1049" s="281" t="n"/>
      <c r="AA1049" s="18" t="n"/>
      <c r="AB1049" s="18" t="n"/>
      <c r="AC1049" s="228" t="n"/>
    </row>
    <row r="1050">
      <c r="A1050" s="18" t="n"/>
      <c r="B1050" s="18" t="n"/>
      <c r="C1050" s="228" t="n"/>
      <c r="D1050" s="228" t="n"/>
      <c r="E1050" s="228" t="n"/>
      <c r="F1050" s="228" t="n"/>
      <c r="G1050" s="228" t="n"/>
      <c r="H1050" s="228" t="n"/>
      <c r="I1050" s="228" t="n"/>
      <c r="J1050" s="228" t="n"/>
      <c r="K1050" s="19" t="n"/>
      <c r="L1050" s="228" t="n"/>
      <c r="M1050" s="228" t="n"/>
      <c r="N1050" s="228" t="n"/>
      <c r="O1050" s="228" t="n"/>
      <c r="P1050" s="228" t="n"/>
      <c r="Q1050" s="281" t="n"/>
      <c r="R1050" s="281" t="n"/>
      <c r="S1050" s="228" t="n"/>
      <c r="T1050" s="228" t="n"/>
      <c r="U1050" s="228" t="n"/>
      <c r="V1050" s="19" t="n"/>
      <c r="W1050" s="19" t="n"/>
      <c r="X1050" s="228" t="n"/>
      <c r="Y1050" s="228" t="n"/>
      <c r="Z1050" s="281" t="n"/>
      <c r="AA1050" s="18" t="n"/>
      <c r="AB1050" s="18" t="n"/>
      <c r="AC1050" s="228" t="n"/>
    </row>
    <row r="1051">
      <c r="A1051" s="18" t="n"/>
      <c r="B1051" s="18" t="n"/>
      <c r="C1051" s="228" t="n"/>
      <c r="D1051" s="228" t="n"/>
      <c r="E1051" s="228" t="n"/>
      <c r="F1051" s="228" t="n"/>
      <c r="G1051" s="228" t="n"/>
      <c r="H1051" s="228" t="n"/>
      <c r="I1051" s="228" t="n"/>
      <c r="J1051" s="228" t="n"/>
      <c r="K1051" s="19" t="n"/>
      <c r="L1051" s="228" t="n"/>
      <c r="M1051" s="228" t="n"/>
      <c r="N1051" s="228" t="n"/>
      <c r="O1051" s="228" t="n"/>
      <c r="P1051" s="228" t="n"/>
      <c r="Q1051" s="281" t="n"/>
      <c r="R1051" s="281" t="n"/>
      <c r="S1051" s="228" t="n"/>
      <c r="T1051" s="228" t="n"/>
      <c r="U1051" s="228" t="n"/>
      <c r="V1051" s="19" t="n"/>
      <c r="W1051" s="19" t="n"/>
      <c r="X1051" s="228" t="n"/>
      <c r="Y1051" s="228" t="n"/>
      <c r="Z1051" s="281" t="n"/>
      <c r="AA1051" s="18" t="n"/>
      <c r="AB1051" s="18" t="n"/>
      <c r="AC1051" s="228" t="n"/>
    </row>
    <row r="1052">
      <c r="A1052" s="18" t="n"/>
      <c r="B1052" s="18" t="n"/>
      <c r="C1052" s="228" t="n"/>
      <c r="D1052" s="228" t="n"/>
      <c r="E1052" s="228" t="n"/>
      <c r="F1052" s="228" t="n"/>
      <c r="G1052" s="228" t="n"/>
      <c r="H1052" s="228" t="n"/>
      <c r="I1052" s="228" t="n"/>
      <c r="J1052" s="228" t="n"/>
      <c r="K1052" s="19" t="n"/>
      <c r="L1052" s="228" t="n"/>
      <c r="M1052" s="228" t="n"/>
      <c r="N1052" s="228" t="n"/>
      <c r="O1052" s="228" t="n"/>
      <c r="P1052" s="228" t="n"/>
      <c r="Q1052" s="281" t="n"/>
      <c r="R1052" s="281" t="n"/>
      <c r="S1052" s="228" t="n"/>
      <c r="T1052" s="228" t="n"/>
      <c r="U1052" s="228" t="n"/>
      <c r="V1052" s="19" t="n"/>
      <c r="W1052" s="19" t="n"/>
      <c r="X1052" s="228" t="n"/>
      <c r="Y1052" s="228" t="n"/>
      <c r="Z1052" s="281" t="n"/>
      <c r="AA1052" s="18" t="n"/>
      <c r="AB1052" s="18" t="n"/>
      <c r="AC1052" s="228" t="n"/>
    </row>
    <row r="1053">
      <c r="A1053" s="18" t="n"/>
      <c r="B1053" s="18" t="n"/>
      <c r="C1053" s="228" t="n"/>
      <c r="D1053" s="228" t="n"/>
      <c r="E1053" s="228" t="n"/>
      <c r="F1053" s="228" t="n"/>
      <c r="G1053" s="228" t="n"/>
      <c r="H1053" s="228" t="n"/>
      <c r="I1053" s="228" t="n"/>
      <c r="J1053" s="228" t="n"/>
      <c r="K1053" s="19" t="n"/>
      <c r="L1053" s="228" t="n"/>
      <c r="M1053" s="228" t="n"/>
      <c r="N1053" s="228" t="n"/>
      <c r="O1053" s="228" t="n"/>
      <c r="P1053" s="228" t="n"/>
      <c r="Q1053" s="281" t="n"/>
      <c r="R1053" s="281" t="n"/>
      <c r="S1053" s="228" t="n"/>
      <c r="T1053" s="228" t="n"/>
      <c r="U1053" s="228" t="n"/>
      <c r="V1053" s="19" t="n"/>
      <c r="W1053" s="19" t="n"/>
      <c r="X1053" s="228" t="n"/>
      <c r="Y1053" s="228" t="n"/>
      <c r="Z1053" s="281" t="n"/>
      <c r="AA1053" s="18" t="n"/>
      <c r="AB1053" s="18" t="n"/>
      <c r="AC1053" s="228" t="n"/>
    </row>
    <row r="1054">
      <c r="A1054" s="18" t="n"/>
      <c r="B1054" s="18" t="n"/>
      <c r="C1054" s="228" t="n"/>
      <c r="D1054" s="228" t="n"/>
      <c r="E1054" s="228" t="n"/>
      <c r="F1054" s="228" t="n"/>
      <c r="G1054" s="228" t="n"/>
      <c r="H1054" s="228" t="n"/>
      <c r="I1054" s="228" t="n"/>
      <c r="J1054" s="228" t="n"/>
      <c r="K1054" s="19" t="n"/>
      <c r="L1054" s="228" t="n"/>
      <c r="M1054" s="228" t="n"/>
      <c r="N1054" s="228" t="n"/>
      <c r="O1054" s="228" t="n"/>
      <c r="P1054" s="228" t="n"/>
      <c r="Q1054" s="281" t="n"/>
      <c r="R1054" s="281" t="n"/>
      <c r="S1054" s="228" t="n"/>
      <c r="T1054" s="228" t="n"/>
      <c r="U1054" s="228" t="n"/>
      <c r="V1054" s="19" t="n"/>
      <c r="W1054" s="19" t="n"/>
      <c r="X1054" s="228" t="n"/>
      <c r="Y1054" s="228" t="n"/>
      <c r="Z1054" s="281" t="n"/>
      <c r="AA1054" s="18" t="n"/>
      <c r="AB1054" s="18" t="n"/>
      <c r="AC1054" s="228" t="n"/>
    </row>
    <row r="1055">
      <c r="A1055" s="18" t="n"/>
      <c r="B1055" s="18" t="n"/>
      <c r="C1055" s="228" t="n"/>
      <c r="D1055" s="228" t="n"/>
      <c r="E1055" s="228" t="n"/>
      <c r="F1055" s="228" t="n"/>
      <c r="G1055" s="228" t="n"/>
      <c r="H1055" s="228" t="n"/>
      <c r="I1055" s="228" t="n"/>
      <c r="J1055" s="228" t="n"/>
      <c r="K1055" s="19" t="n"/>
      <c r="L1055" s="228" t="n"/>
      <c r="M1055" s="228" t="n"/>
      <c r="N1055" s="228" t="n"/>
      <c r="O1055" s="228" t="n"/>
      <c r="P1055" s="228" t="n"/>
      <c r="Q1055" s="281" t="n"/>
      <c r="R1055" s="281" t="n"/>
      <c r="S1055" s="228" t="n"/>
      <c r="T1055" s="228" t="n"/>
      <c r="U1055" s="228" t="n"/>
      <c r="V1055" s="19" t="n"/>
      <c r="W1055" s="19" t="n"/>
      <c r="X1055" s="228" t="n"/>
      <c r="Y1055" s="228" t="n"/>
      <c r="Z1055" s="281" t="n"/>
      <c r="AA1055" s="18" t="n"/>
      <c r="AB1055" s="18" t="n"/>
      <c r="AC1055" s="228" t="n"/>
    </row>
    <row r="1056">
      <c r="A1056" s="18" t="n"/>
      <c r="B1056" s="18" t="n"/>
      <c r="C1056" s="228" t="n"/>
      <c r="D1056" s="228" t="n"/>
      <c r="E1056" s="228" t="n"/>
      <c r="F1056" s="228" t="n"/>
      <c r="G1056" s="228" t="n"/>
      <c r="H1056" s="228" t="n"/>
      <c r="I1056" s="228" t="n"/>
      <c r="J1056" s="228" t="n"/>
      <c r="K1056" s="19" t="n"/>
      <c r="L1056" s="228" t="n"/>
      <c r="M1056" s="228" t="n"/>
      <c r="N1056" s="228" t="n"/>
      <c r="O1056" s="228" t="n"/>
      <c r="P1056" s="228" t="n"/>
      <c r="Q1056" s="281" t="n"/>
      <c r="R1056" s="281" t="n"/>
      <c r="S1056" s="228" t="n"/>
      <c r="T1056" s="228" t="n"/>
      <c r="U1056" s="228" t="n"/>
      <c r="V1056" s="19" t="n"/>
      <c r="W1056" s="19" t="n"/>
      <c r="X1056" s="228" t="n"/>
      <c r="Y1056" s="228" t="n"/>
      <c r="Z1056" s="281" t="n"/>
      <c r="AA1056" s="18" t="n"/>
      <c r="AB1056" s="18" t="n"/>
      <c r="AC1056" s="228" t="n"/>
    </row>
    <row r="1057">
      <c r="A1057" s="18" t="n"/>
      <c r="B1057" s="18" t="n"/>
      <c r="C1057" s="228" t="n"/>
      <c r="D1057" s="228" t="n"/>
      <c r="E1057" s="228" t="n"/>
      <c r="F1057" s="228" t="n"/>
      <c r="G1057" s="228" t="n"/>
      <c r="H1057" s="228" t="n"/>
      <c r="I1057" s="228" t="n"/>
      <c r="J1057" s="228" t="n"/>
      <c r="K1057" s="19" t="n"/>
      <c r="L1057" s="228" t="n"/>
      <c r="M1057" s="228" t="n"/>
      <c r="N1057" s="228" t="n"/>
      <c r="O1057" s="228" t="n"/>
      <c r="P1057" s="228" t="n"/>
      <c r="Q1057" s="281" t="n"/>
      <c r="R1057" s="281" t="n"/>
      <c r="S1057" s="228" t="n"/>
      <c r="T1057" s="228" t="n"/>
      <c r="U1057" s="228" t="n"/>
      <c r="V1057" s="19" t="n"/>
      <c r="W1057" s="19" t="n"/>
      <c r="X1057" s="228" t="n"/>
      <c r="Y1057" s="228" t="n"/>
      <c r="Z1057" s="281" t="n"/>
      <c r="AA1057" s="18" t="n"/>
      <c r="AB1057" s="18" t="n"/>
      <c r="AC1057" s="228" t="n"/>
    </row>
    <row r="1058">
      <c r="A1058" s="18" t="n"/>
      <c r="B1058" s="18" t="n"/>
      <c r="C1058" s="228" t="n"/>
      <c r="D1058" s="228" t="n"/>
      <c r="E1058" s="228" t="n"/>
      <c r="F1058" s="228" t="n"/>
      <c r="G1058" s="228" t="n"/>
      <c r="H1058" s="228" t="n"/>
      <c r="I1058" s="228" t="n"/>
      <c r="J1058" s="228" t="n"/>
      <c r="K1058" s="19" t="n"/>
      <c r="L1058" s="228" t="n"/>
      <c r="M1058" s="228" t="n"/>
      <c r="N1058" s="228" t="n"/>
      <c r="O1058" s="228" t="n"/>
      <c r="P1058" s="228" t="n"/>
      <c r="Q1058" s="281" t="n"/>
      <c r="R1058" s="281" t="n"/>
      <c r="S1058" s="228" t="n"/>
      <c r="T1058" s="228" t="n"/>
      <c r="U1058" s="228" t="n"/>
      <c r="V1058" s="19" t="n"/>
      <c r="W1058" s="19" t="n"/>
      <c r="X1058" s="228" t="n"/>
      <c r="Y1058" s="228" t="n"/>
      <c r="Z1058" s="281" t="n"/>
      <c r="AA1058" s="18" t="n"/>
      <c r="AB1058" s="18" t="n"/>
      <c r="AC1058" s="228" t="n"/>
    </row>
    <row r="1059">
      <c r="A1059" s="18" t="n"/>
      <c r="B1059" s="18" t="n"/>
      <c r="C1059" s="228" t="n"/>
      <c r="D1059" s="228" t="n"/>
      <c r="E1059" s="228" t="n"/>
      <c r="F1059" s="228" t="n"/>
      <c r="G1059" s="228" t="n"/>
      <c r="H1059" s="228" t="n"/>
      <c r="I1059" s="228" t="n"/>
      <c r="J1059" s="228" t="n"/>
      <c r="K1059" s="19" t="n"/>
      <c r="L1059" s="228" t="n"/>
      <c r="M1059" s="228" t="n"/>
      <c r="N1059" s="228" t="n"/>
      <c r="O1059" s="228" t="n"/>
      <c r="P1059" s="228" t="n"/>
      <c r="Q1059" s="281" t="n"/>
      <c r="R1059" s="281" t="n"/>
      <c r="S1059" s="228" t="n"/>
      <c r="T1059" s="228" t="n"/>
      <c r="U1059" s="228" t="n"/>
      <c r="V1059" s="19" t="n"/>
      <c r="W1059" s="19" t="n"/>
      <c r="X1059" s="228" t="n"/>
      <c r="Y1059" s="228" t="n"/>
      <c r="Z1059" s="281" t="n"/>
      <c r="AA1059" s="18" t="n"/>
      <c r="AB1059" s="18" t="n"/>
      <c r="AC1059" s="228" t="n"/>
    </row>
    <row r="1060">
      <c r="A1060" s="18" t="n"/>
      <c r="B1060" s="18" t="n"/>
      <c r="C1060" s="228" t="n"/>
      <c r="D1060" s="228" t="n"/>
      <c r="E1060" s="228" t="n"/>
      <c r="F1060" s="228" t="n"/>
      <c r="G1060" s="228" t="n"/>
      <c r="H1060" s="228" t="n"/>
      <c r="I1060" s="228" t="n"/>
      <c r="J1060" s="228" t="n"/>
      <c r="K1060" s="19" t="n"/>
      <c r="L1060" s="228" t="n"/>
      <c r="M1060" s="228" t="n"/>
      <c r="N1060" s="228" t="n"/>
      <c r="O1060" s="228" t="n"/>
      <c r="P1060" s="228" t="n"/>
      <c r="Q1060" s="281" t="n"/>
      <c r="R1060" s="281" t="n"/>
      <c r="S1060" s="228" t="n"/>
      <c r="T1060" s="228" t="n"/>
      <c r="U1060" s="228" t="n"/>
      <c r="V1060" s="19" t="n"/>
      <c r="W1060" s="19" t="n"/>
      <c r="X1060" s="228" t="n"/>
      <c r="Y1060" s="228" t="n"/>
      <c r="Z1060" s="281" t="n"/>
      <c r="AA1060" s="18" t="n"/>
      <c r="AB1060" s="18" t="n"/>
      <c r="AC1060" s="228" t="n"/>
    </row>
    <row r="1061">
      <c r="A1061" s="18" t="n"/>
      <c r="B1061" s="18" t="n"/>
      <c r="C1061" s="228" t="n"/>
      <c r="D1061" s="228" t="n"/>
      <c r="E1061" s="228" t="n"/>
      <c r="F1061" s="228" t="n"/>
      <c r="G1061" s="228" t="n"/>
      <c r="H1061" s="228" t="n"/>
      <c r="I1061" s="228" t="n"/>
      <c r="J1061" s="228" t="n"/>
      <c r="K1061" s="19" t="n"/>
      <c r="L1061" s="228" t="n"/>
      <c r="M1061" s="228" t="n"/>
      <c r="N1061" s="228" t="n"/>
      <c r="O1061" s="228" t="n"/>
      <c r="P1061" s="228" t="n"/>
      <c r="Q1061" s="281" t="n"/>
      <c r="R1061" s="281" t="n"/>
      <c r="S1061" s="228" t="n"/>
      <c r="T1061" s="228" t="n"/>
      <c r="U1061" s="228" t="n"/>
      <c r="V1061" s="19" t="n"/>
      <c r="W1061" s="19" t="n"/>
      <c r="X1061" s="228" t="n"/>
      <c r="Y1061" s="228" t="n"/>
      <c r="Z1061" s="281" t="n"/>
      <c r="AA1061" s="18" t="n"/>
      <c r="AB1061" s="18" t="n"/>
      <c r="AC1061" s="228" t="n"/>
    </row>
    <row r="1062">
      <c r="A1062" s="18" t="n"/>
      <c r="B1062" s="18" t="n"/>
      <c r="C1062" s="228" t="n"/>
      <c r="D1062" s="228" t="n"/>
      <c r="E1062" s="228" t="n"/>
      <c r="F1062" s="228" t="n"/>
      <c r="G1062" s="228" t="n"/>
      <c r="H1062" s="228" t="n"/>
      <c r="I1062" s="228" t="n"/>
      <c r="J1062" s="228" t="n"/>
      <c r="K1062" s="19" t="n"/>
      <c r="L1062" s="228" t="n"/>
      <c r="M1062" s="228" t="n"/>
      <c r="N1062" s="228" t="n"/>
      <c r="O1062" s="228" t="n"/>
      <c r="P1062" s="228" t="n"/>
      <c r="Q1062" s="281" t="n"/>
      <c r="R1062" s="281" t="n"/>
      <c r="S1062" s="228" t="n"/>
      <c r="T1062" s="228" t="n"/>
      <c r="U1062" s="228" t="n"/>
      <c r="V1062" s="19" t="n"/>
      <c r="W1062" s="19" t="n"/>
      <c r="X1062" s="228" t="n"/>
      <c r="Y1062" s="228" t="n"/>
      <c r="Z1062" s="281" t="n"/>
      <c r="AA1062" s="18" t="n"/>
      <c r="AB1062" s="18" t="n"/>
      <c r="AC1062" s="228" t="n"/>
    </row>
    <row r="1063">
      <c r="A1063" s="18" t="n"/>
      <c r="B1063" s="18" t="n"/>
      <c r="C1063" s="228" t="n"/>
      <c r="D1063" s="228" t="n"/>
      <c r="E1063" s="228" t="n"/>
      <c r="F1063" s="228" t="n"/>
      <c r="G1063" s="228" t="n"/>
      <c r="H1063" s="228" t="n"/>
      <c r="I1063" s="228" t="n"/>
      <c r="J1063" s="228" t="n"/>
      <c r="K1063" s="19" t="n"/>
      <c r="L1063" s="228" t="n"/>
      <c r="M1063" s="228" t="n"/>
      <c r="N1063" s="228" t="n"/>
      <c r="O1063" s="228" t="n"/>
      <c r="P1063" s="228" t="n"/>
      <c r="Q1063" s="281" t="n"/>
      <c r="R1063" s="281" t="n"/>
      <c r="S1063" s="228" t="n"/>
      <c r="T1063" s="228" t="n"/>
      <c r="U1063" s="228" t="n"/>
      <c r="V1063" s="19" t="n"/>
      <c r="W1063" s="19" t="n"/>
      <c r="X1063" s="228" t="n"/>
      <c r="Y1063" s="228" t="n"/>
      <c r="Z1063" s="281" t="n"/>
      <c r="AA1063" s="18" t="n"/>
      <c r="AB1063" s="18" t="n"/>
      <c r="AC1063" s="228" t="n"/>
    </row>
    <row r="1064">
      <c r="A1064" s="18" t="n"/>
      <c r="B1064" s="18" t="n"/>
      <c r="C1064" s="228" t="n"/>
      <c r="D1064" s="228" t="n"/>
      <c r="E1064" s="228" t="n"/>
      <c r="F1064" s="228" t="n"/>
      <c r="G1064" s="228" t="n"/>
      <c r="H1064" s="228" t="n"/>
      <c r="I1064" s="228" t="n"/>
      <c r="J1064" s="228" t="n"/>
      <c r="K1064" s="19" t="n"/>
      <c r="L1064" s="228" t="n"/>
      <c r="M1064" s="228" t="n"/>
      <c r="N1064" s="228" t="n"/>
      <c r="O1064" s="228" t="n"/>
      <c r="P1064" s="228" t="n"/>
      <c r="Q1064" s="281" t="n"/>
      <c r="R1064" s="281" t="n"/>
      <c r="S1064" s="228" t="n"/>
      <c r="T1064" s="228" t="n"/>
      <c r="U1064" s="228" t="n"/>
      <c r="V1064" s="19" t="n"/>
      <c r="W1064" s="19" t="n"/>
      <c r="X1064" s="228" t="n"/>
      <c r="Y1064" s="228" t="n"/>
      <c r="Z1064" s="281" t="n"/>
      <c r="AA1064" s="18" t="n"/>
      <c r="AB1064" s="18" t="n"/>
      <c r="AC1064" s="228" t="n"/>
    </row>
    <row r="1065">
      <c r="A1065" s="18" t="n"/>
      <c r="B1065" s="18" t="n"/>
      <c r="C1065" s="228" t="n"/>
      <c r="D1065" s="228" t="n"/>
      <c r="E1065" s="228" t="n"/>
      <c r="F1065" s="228" t="n"/>
      <c r="G1065" s="228" t="n"/>
      <c r="H1065" s="228" t="n"/>
      <c r="I1065" s="228" t="n"/>
      <c r="J1065" s="228" t="n"/>
      <c r="K1065" s="19" t="n"/>
      <c r="L1065" s="228" t="n"/>
      <c r="M1065" s="228" t="n"/>
      <c r="N1065" s="228" t="n"/>
      <c r="O1065" s="228" t="n"/>
      <c r="P1065" s="228" t="n"/>
      <c r="Q1065" s="281" t="n"/>
      <c r="R1065" s="281" t="n"/>
      <c r="S1065" s="228" t="n"/>
      <c r="T1065" s="228" t="n"/>
      <c r="U1065" s="228" t="n"/>
      <c r="V1065" s="19" t="n"/>
      <c r="W1065" s="19" t="n"/>
      <c r="X1065" s="228" t="n"/>
      <c r="Y1065" s="228" t="n"/>
      <c r="Z1065" s="281" t="n"/>
      <c r="AA1065" s="18" t="n"/>
      <c r="AB1065" s="18" t="n"/>
      <c r="AC1065" s="228" t="n"/>
    </row>
    <row r="1066">
      <c r="A1066" s="18" t="n"/>
      <c r="B1066" s="18" t="n"/>
      <c r="C1066" s="228" t="n"/>
      <c r="D1066" s="228" t="n"/>
      <c r="E1066" s="228" t="n"/>
      <c r="F1066" s="228" t="n"/>
      <c r="G1066" s="228" t="n"/>
      <c r="H1066" s="228" t="n"/>
      <c r="I1066" s="228" t="n"/>
      <c r="J1066" s="228" t="n"/>
      <c r="K1066" s="19" t="n"/>
      <c r="L1066" s="228" t="n"/>
      <c r="M1066" s="228" t="n"/>
      <c r="N1066" s="228" t="n"/>
      <c r="O1066" s="228" t="n"/>
      <c r="P1066" s="228" t="n"/>
      <c r="Q1066" s="281" t="n"/>
      <c r="R1066" s="281" t="n"/>
      <c r="S1066" s="228" t="n"/>
      <c r="T1066" s="228" t="n"/>
      <c r="U1066" s="228" t="n"/>
      <c r="V1066" s="19" t="n"/>
      <c r="W1066" s="19" t="n"/>
      <c r="X1066" s="228" t="n"/>
      <c r="Y1066" s="228" t="n"/>
      <c r="Z1066" s="281" t="n"/>
      <c r="AA1066" s="18" t="n"/>
      <c r="AB1066" s="18" t="n"/>
      <c r="AC1066" s="228" t="n"/>
    </row>
    <row r="1067">
      <c r="A1067" s="18" t="n"/>
      <c r="B1067" s="18" t="n"/>
      <c r="C1067" s="228" t="n"/>
      <c r="D1067" s="228" t="n"/>
      <c r="E1067" s="228" t="n"/>
      <c r="F1067" s="228" t="n"/>
      <c r="G1067" s="228" t="n"/>
      <c r="H1067" s="228" t="n"/>
      <c r="I1067" s="228" t="n"/>
      <c r="J1067" s="228" t="n"/>
      <c r="K1067" s="19" t="n"/>
      <c r="L1067" s="228" t="n"/>
      <c r="M1067" s="228" t="n"/>
      <c r="N1067" s="228" t="n"/>
      <c r="O1067" s="228" t="n"/>
      <c r="P1067" s="228" t="n"/>
      <c r="Q1067" s="281" t="n"/>
      <c r="R1067" s="281" t="n"/>
      <c r="S1067" s="228" t="n"/>
      <c r="T1067" s="228" t="n"/>
      <c r="U1067" s="228" t="n"/>
      <c r="V1067" s="19" t="n"/>
      <c r="W1067" s="19" t="n"/>
      <c r="X1067" s="228" t="n"/>
      <c r="Y1067" s="228" t="n"/>
      <c r="Z1067" s="281" t="n"/>
      <c r="AA1067" s="18" t="n"/>
      <c r="AB1067" s="18" t="n"/>
      <c r="AC1067" s="228" t="n"/>
    </row>
    <row r="1068">
      <c r="A1068" s="18" t="n"/>
      <c r="B1068" s="18" t="n"/>
      <c r="C1068" s="228" t="n"/>
      <c r="D1068" s="228" t="n"/>
      <c r="E1068" s="228" t="n"/>
      <c r="F1068" s="228" t="n"/>
      <c r="G1068" s="228" t="n"/>
      <c r="H1068" s="228" t="n"/>
      <c r="I1068" s="228" t="n"/>
      <c r="J1068" s="228" t="n"/>
      <c r="K1068" s="19" t="n"/>
      <c r="L1068" s="228" t="n"/>
      <c r="M1068" s="228" t="n"/>
      <c r="N1068" s="228" t="n"/>
      <c r="O1068" s="228" t="n"/>
      <c r="P1068" s="228" t="n"/>
      <c r="Q1068" s="281" t="n"/>
      <c r="R1068" s="281" t="n"/>
      <c r="S1068" s="228" t="n"/>
      <c r="T1068" s="228" t="n"/>
      <c r="U1068" s="228" t="n"/>
      <c r="V1068" s="19" t="n"/>
      <c r="W1068" s="19" t="n"/>
      <c r="X1068" s="228" t="n"/>
      <c r="Y1068" s="228" t="n"/>
      <c r="Z1068" s="281" t="n"/>
      <c r="AA1068" s="18" t="n"/>
      <c r="AB1068" s="18" t="n"/>
      <c r="AC1068" s="228" t="n"/>
    </row>
    <row r="1069">
      <c r="A1069" s="18" t="n"/>
      <c r="B1069" s="18" t="n"/>
      <c r="C1069" s="228" t="n"/>
      <c r="D1069" s="228" t="n"/>
      <c r="E1069" s="228" t="n"/>
      <c r="F1069" s="228" t="n"/>
      <c r="G1069" s="228" t="n"/>
      <c r="H1069" s="228" t="n"/>
      <c r="I1069" s="228" t="n"/>
      <c r="J1069" s="228" t="n"/>
      <c r="K1069" s="19" t="n"/>
      <c r="L1069" s="228" t="n"/>
      <c r="M1069" s="228" t="n"/>
      <c r="N1069" s="228" t="n"/>
      <c r="O1069" s="228" t="n"/>
      <c r="P1069" s="228" t="n"/>
      <c r="Q1069" s="281" t="n"/>
      <c r="R1069" s="281" t="n"/>
      <c r="S1069" s="228" t="n"/>
      <c r="T1069" s="228" t="n"/>
      <c r="U1069" s="228" t="n"/>
      <c r="V1069" s="19" t="n"/>
      <c r="W1069" s="19" t="n"/>
      <c r="X1069" s="228" t="n"/>
      <c r="Y1069" s="228" t="n"/>
      <c r="Z1069" s="281" t="n"/>
      <c r="AA1069" s="18" t="n"/>
      <c r="AB1069" s="18" t="n"/>
      <c r="AC1069" s="228" t="n"/>
    </row>
    <row r="1070">
      <c r="A1070" s="18" t="n"/>
      <c r="B1070" s="18" t="n"/>
      <c r="C1070" s="228" t="n"/>
      <c r="D1070" s="228" t="n"/>
      <c r="E1070" s="228" t="n"/>
      <c r="F1070" s="228" t="n"/>
      <c r="G1070" s="228" t="n"/>
      <c r="H1070" s="228" t="n"/>
      <c r="I1070" s="228" t="n"/>
      <c r="J1070" s="228" t="n"/>
      <c r="K1070" s="19" t="n"/>
      <c r="L1070" s="228" t="n"/>
      <c r="M1070" s="228" t="n"/>
      <c r="N1070" s="228" t="n"/>
      <c r="O1070" s="228" t="n"/>
      <c r="P1070" s="228" t="n"/>
      <c r="Q1070" s="281" t="n"/>
      <c r="R1070" s="281" t="n"/>
      <c r="S1070" s="228" t="n"/>
      <c r="T1070" s="228" t="n"/>
      <c r="U1070" s="228" t="n"/>
      <c r="V1070" s="19" t="n"/>
      <c r="W1070" s="19" t="n"/>
      <c r="X1070" s="228" t="n"/>
      <c r="Y1070" s="228" t="n"/>
      <c r="Z1070" s="281" t="n"/>
      <c r="AA1070" s="18" t="n"/>
      <c r="AB1070" s="18" t="n"/>
      <c r="AC1070" s="228" t="n"/>
    </row>
    <row r="1071">
      <c r="A1071" s="18" t="n"/>
      <c r="B1071" s="18" t="n"/>
      <c r="C1071" s="228" t="n"/>
      <c r="D1071" s="228" t="n"/>
      <c r="E1071" s="228" t="n"/>
      <c r="F1071" s="228" t="n"/>
      <c r="G1071" s="228" t="n"/>
      <c r="H1071" s="228" t="n"/>
      <c r="I1071" s="228" t="n"/>
      <c r="J1071" s="228" t="n"/>
      <c r="K1071" s="19" t="n"/>
      <c r="L1071" s="228" t="n"/>
      <c r="M1071" s="228" t="n"/>
      <c r="N1071" s="228" t="n"/>
      <c r="O1071" s="228" t="n"/>
      <c r="P1071" s="228" t="n"/>
      <c r="Q1071" s="281" t="n"/>
      <c r="R1071" s="281" t="n"/>
      <c r="S1071" s="228" t="n"/>
      <c r="T1071" s="228" t="n"/>
      <c r="U1071" s="228" t="n"/>
      <c r="V1071" s="19" t="n"/>
      <c r="W1071" s="19" t="n"/>
      <c r="X1071" s="228" t="n"/>
      <c r="Y1071" s="228" t="n"/>
      <c r="Z1071" s="281" t="n"/>
      <c r="AA1071" s="18" t="n"/>
      <c r="AB1071" s="18" t="n"/>
      <c r="AC1071" s="228" t="n"/>
    </row>
    <row r="1072">
      <c r="A1072" s="18" t="n"/>
      <c r="B1072" s="18" t="n"/>
      <c r="C1072" s="228" t="n"/>
      <c r="D1072" s="228" t="n"/>
      <c r="E1072" s="228" t="n"/>
      <c r="F1072" s="228" t="n"/>
      <c r="G1072" s="228" t="n"/>
      <c r="H1072" s="228" t="n"/>
      <c r="I1072" s="228" t="n"/>
      <c r="J1072" s="228" t="n"/>
      <c r="K1072" s="19" t="n"/>
      <c r="L1072" s="228" t="n"/>
      <c r="M1072" s="228" t="n"/>
      <c r="N1072" s="228" t="n"/>
      <c r="O1072" s="228" t="n"/>
      <c r="P1072" s="228" t="n"/>
      <c r="Q1072" s="281" t="n"/>
      <c r="R1072" s="281" t="n"/>
      <c r="S1072" s="228" t="n"/>
      <c r="T1072" s="228" t="n"/>
      <c r="U1072" s="228" t="n"/>
      <c r="V1072" s="19" t="n"/>
      <c r="W1072" s="19" t="n"/>
      <c r="X1072" s="228" t="n"/>
      <c r="Y1072" s="228" t="n"/>
      <c r="Z1072" s="281" t="n"/>
      <c r="AA1072" s="18" t="n"/>
      <c r="AB1072" s="18" t="n"/>
      <c r="AC1072" s="228" t="n"/>
    </row>
    <row r="1073">
      <c r="A1073" s="18" t="n"/>
      <c r="B1073" s="18" t="n"/>
      <c r="C1073" s="228" t="n"/>
      <c r="D1073" s="228" t="n"/>
      <c r="E1073" s="228" t="n"/>
      <c r="F1073" s="228" t="n"/>
      <c r="G1073" s="228" t="n"/>
      <c r="H1073" s="228" t="n"/>
      <c r="I1073" s="228" t="n"/>
      <c r="J1073" s="228" t="n"/>
      <c r="K1073" s="19" t="n"/>
      <c r="L1073" s="228" t="n"/>
      <c r="M1073" s="228" t="n"/>
      <c r="N1073" s="228" t="n"/>
      <c r="O1073" s="228" t="n"/>
      <c r="P1073" s="228" t="n"/>
      <c r="Q1073" s="281" t="n"/>
      <c r="R1073" s="281" t="n"/>
      <c r="S1073" s="228" t="n"/>
      <c r="T1073" s="228" t="n"/>
      <c r="U1073" s="228" t="n"/>
      <c r="V1073" s="19" t="n"/>
      <c r="W1073" s="19" t="n"/>
      <c r="X1073" s="228" t="n"/>
      <c r="Y1073" s="228" t="n"/>
      <c r="Z1073" s="281" t="n"/>
      <c r="AA1073" s="18" t="n"/>
      <c r="AB1073" s="18" t="n"/>
      <c r="AC1073" s="228" t="n"/>
    </row>
    <row r="1074">
      <c r="A1074" s="18" t="n"/>
      <c r="B1074" s="18" t="n"/>
      <c r="C1074" s="228" t="n"/>
      <c r="D1074" s="228" t="n"/>
      <c r="E1074" s="228" t="n"/>
      <c r="F1074" s="228" t="n"/>
      <c r="G1074" s="228" t="n"/>
      <c r="H1074" s="228" t="n"/>
      <c r="I1074" s="228" t="n"/>
      <c r="J1074" s="228" t="n"/>
      <c r="K1074" s="19" t="n"/>
      <c r="L1074" s="228" t="n"/>
      <c r="M1074" s="228" t="n"/>
      <c r="N1074" s="228" t="n"/>
      <c r="O1074" s="228" t="n"/>
      <c r="P1074" s="228" t="n"/>
      <c r="Q1074" s="281" t="n"/>
      <c r="R1074" s="281" t="n"/>
      <c r="S1074" s="228" t="n"/>
      <c r="T1074" s="228" t="n"/>
      <c r="U1074" s="228" t="n"/>
      <c r="V1074" s="19" t="n"/>
      <c r="W1074" s="19" t="n"/>
      <c r="X1074" s="228" t="n"/>
      <c r="Y1074" s="228" t="n"/>
      <c r="Z1074" s="281" t="n"/>
      <c r="AA1074" s="18" t="n"/>
      <c r="AB1074" s="18" t="n"/>
      <c r="AC1074" s="228" t="n"/>
    </row>
    <row r="1075">
      <c r="A1075" s="18" t="n"/>
      <c r="B1075" s="18" t="n"/>
      <c r="C1075" s="228" t="n"/>
      <c r="D1075" s="228" t="n"/>
      <c r="E1075" s="228" t="n"/>
      <c r="F1075" s="228" t="n"/>
      <c r="G1075" s="228" t="n"/>
      <c r="H1075" s="228" t="n"/>
      <c r="I1075" s="228" t="n"/>
      <c r="J1075" s="228" t="n"/>
      <c r="K1075" s="19" t="n"/>
      <c r="L1075" s="228" t="n"/>
      <c r="M1075" s="228" t="n"/>
      <c r="N1075" s="228" t="n"/>
      <c r="O1075" s="228" t="n"/>
      <c r="P1075" s="228" t="n"/>
      <c r="Q1075" s="281" t="n"/>
      <c r="R1075" s="281" t="n"/>
      <c r="S1075" s="228" t="n"/>
      <c r="T1075" s="228" t="n"/>
      <c r="U1075" s="228" t="n"/>
      <c r="V1075" s="19" t="n"/>
      <c r="W1075" s="19" t="n"/>
      <c r="X1075" s="228" t="n"/>
      <c r="Y1075" s="228" t="n"/>
      <c r="Z1075" s="281" t="n"/>
      <c r="AA1075" s="18" t="n"/>
      <c r="AB1075" s="18" t="n"/>
      <c r="AC1075" s="228" t="n"/>
    </row>
    <row r="1076">
      <c r="A1076" s="18" t="n"/>
      <c r="B1076" s="18" t="n"/>
      <c r="C1076" s="228" t="n"/>
      <c r="D1076" s="228" t="n"/>
      <c r="E1076" s="228" t="n"/>
      <c r="F1076" s="228" t="n"/>
      <c r="G1076" s="228" t="n"/>
      <c r="H1076" s="228" t="n"/>
      <c r="I1076" s="228" t="n"/>
      <c r="J1076" s="228" t="n"/>
      <c r="K1076" s="19" t="n"/>
      <c r="L1076" s="228" t="n"/>
      <c r="M1076" s="228" t="n"/>
      <c r="N1076" s="228" t="n"/>
      <c r="O1076" s="228" t="n"/>
      <c r="P1076" s="228" t="n"/>
      <c r="Q1076" s="281" t="n"/>
      <c r="R1076" s="281" t="n"/>
      <c r="S1076" s="228" t="n"/>
      <c r="T1076" s="228" t="n"/>
      <c r="U1076" s="228" t="n"/>
      <c r="V1076" s="19" t="n"/>
      <c r="W1076" s="19" t="n"/>
      <c r="X1076" s="228" t="n"/>
      <c r="Y1076" s="228" t="n"/>
      <c r="Z1076" s="281" t="n"/>
      <c r="AA1076" s="18" t="n"/>
      <c r="AB1076" s="18" t="n"/>
      <c r="AC1076" s="228" t="n"/>
    </row>
    <row r="1077">
      <c r="A1077" s="18" t="n"/>
      <c r="B1077" s="18" t="n"/>
      <c r="C1077" s="228" t="n"/>
      <c r="D1077" s="228" t="n"/>
      <c r="E1077" s="228" t="n"/>
      <c r="F1077" s="228" t="n"/>
      <c r="G1077" s="228" t="n"/>
      <c r="H1077" s="228" t="n"/>
      <c r="I1077" s="228" t="n"/>
      <c r="J1077" s="228" t="n"/>
      <c r="K1077" s="19" t="n"/>
      <c r="L1077" s="228" t="n"/>
      <c r="M1077" s="228" t="n"/>
      <c r="N1077" s="228" t="n"/>
      <c r="O1077" s="228" t="n"/>
      <c r="P1077" s="228" t="n"/>
      <c r="Q1077" s="281" t="n"/>
      <c r="R1077" s="281" t="n"/>
      <c r="S1077" s="228" t="n"/>
      <c r="T1077" s="228" t="n"/>
      <c r="U1077" s="228" t="n"/>
      <c r="V1077" s="19" t="n"/>
      <c r="W1077" s="19" t="n"/>
      <c r="X1077" s="228" t="n"/>
      <c r="Y1077" s="228" t="n"/>
      <c r="Z1077" s="281" t="n"/>
      <c r="AA1077" s="18" t="n"/>
      <c r="AB1077" s="18" t="n"/>
      <c r="AC1077" s="228" t="n"/>
    </row>
    <row r="1078">
      <c r="A1078" s="18" t="n"/>
      <c r="B1078" s="18" t="n"/>
      <c r="C1078" s="228" t="n"/>
      <c r="D1078" s="228" t="n"/>
      <c r="E1078" s="228" t="n"/>
      <c r="F1078" s="228" t="n"/>
      <c r="G1078" s="228" t="n"/>
      <c r="H1078" s="228" t="n"/>
      <c r="I1078" s="228" t="n"/>
      <c r="J1078" s="228" t="n"/>
      <c r="K1078" s="19" t="n"/>
      <c r="L1078" s="228" t="n"/>
      <c r="M1078" s="228" t="n"/>
      <c r="N1078" s="228" t="n"/>
      <c r="O1078" s="228" t="n"/>
      <c r="P1078" s="228" t="n"/>
      <c r="Q1078" s="281" t="n"/>
      <c r="R1078" s="281" t="n"/>
      <c r="S1078" s="228" t="n"/>
      <c r="T1078" s="228" t="n"/>
      <c r="U1078" s="228" t="n"/>
      <c r="V1078" s="19" t="n"/>
      <c r="W1078" s="19" t="n"/>
      <c r="X1078" s="228" t="n"/>
      <c r="Y1078" s="228" t="n"/>
      <c r="Z1078" s="281" t="n"/>
      <c r="AA1078" s="18" t="n"/>
      <c r="AB1078" s="18" t="n"/>
      <c r="AC1078" s="228" t="n"/>
    </row>
    <row r="1079">
      <c r="A1079" s="18" t="n"/>
      <c r="B1079" s="18" t="n"/>
      <c r="C1079" s="228" t="n"/>
      <c r="D1079" s="228" t="n"/>
      <c r="E1079" s="228" t="n"/>
      <c r="F1079" s="228" t="n"/>
      <c r="G1079" s="228" t="n"/>
      <c r="H1079" s="228" t="n"/>
      <c r="I1079" s="228" t="n"/>
      <c r="J1079" s="228" t="n"/>
      <c r="K1079" s="19" t="n"/>
      <c r="L1079" s="228" t="n"/>
      <c r="M1079" s="228" t="n"/>
      <c r="N1079" s="228" t="n"/>
      <c r="O1079" s="228" t="n"/>
      <c r="P1079" s="228" t="n"/>
      <c r="Q1079" s="281" t="n"/>
      <c r="R1079" s="281" t="n"/>
      <c r="S1079" s="228" t="n"/>
      <c r="T1079" s="228" t="n"/>
      <c r="U1079" s="228" t="n"/>
      <c r="V1079" s="19" t="n"/>
      <c r="W1079" s="19" t="n"/>
      <c r="X1079" s="228" t="n"/>
      <c r="Y1079" s="228" t="n"/>
      <c r="Z1079" s="281" t="n"/>
      <c r="AA1079" s="18" t="n"/>
      <c r="AB1079" s="18" t="n"/>
      <c r="AC1079" s="228" t="n"/>
    </row>
    <row r="1080">
      <c r="A1080" s="18" t="n"/>
      <c r="B1080" s="18" t="n"/>
      <c r="C1080" s="228" t="n"/>
      <c r="D1080" s="228" t="n"/>
      <c r="E1080" s="228" t="n"/>
      <c r="F1080" s="228" t="n"/>
      <c r="G1080" s="228" t="n"/>
      <c r="H1080" s="228" t="n"/>
      <c r="I1080" s="228" t="n"/>
      <c r="J1080" s="228" t="n"/>
      <c r="K1080" s="19" t="n"/>
      <c r="L1080" s="228" t="n"/>
      <c r="M1080" s="228" t="n"/>
      <c r="N1080" s="228" t="n"/>
      <c r="O1080" s="228" t="n"/>
      <c r="P1080" s="228" t="n"/>
      <c r="Q1080" s="281" t="n"/>
      <c r="R1080" s="281" t="n"/>
      <c r="S1080" s="228" t="n"/>
      <c r="T1080" s="228" t="n"/>
      <c r="U1080" s="228" t="n"/>
      <c r="V1080" s="19" t="n"/>
      <c r="W1080" s="19" t="n"/>
      <c r="X1080" s="228" t="n"/>
      <c r="Y1080" s="228" t="n"/>
      <c r="Z1080" s="281" t="n"/>
      <c r="AA1080" s="18" t="n"/>
      <c r="AB1080" s="18" t="n"/>
      <c r="AC1080" s="228" t="n"/>
    </row>
    <row r="1081">
      <c r="A1081" s="18" t="n"/>
      <c r="B1081" s="18" t="n"/>
      <c r="C1081" s="228" t="n"/>
      <c r="D1081" s="228" t="n"/>
      <c r="E1081" s="228" t="n"/>
      <c r="F1081" s="228" t="n"/>
      <c r="G1081" s="228" t="n"/>
      <c r="H1081" s="228" t="n"/>
      <c r="I1081" s="228" t="n"/>
      <c r="J1081" s="228" t="n"/>
      <c r="K1081" s="19" t="n"/>
      <c r="L1081" s="228" t="n"/>
      <c r="M1081" s="228" t="n"/>
      <c r="N1081" s="228" t="n"/>
      <c r="O1081" s="228" t="n"/>
      <c r="P1081" s="228" t="n"/>
      <c r="Q1081" s="281" t="n"/>
      <c r="R1081" s="281" t="n"/>
      <c r="S1081" s="228" t="n"/>
      <c r="T1081" s="228" t="n"/>
      <c r="U1081" s="228" t="n"/>
      <c r="V1081" s="19" t="n"/>
      <c r="W1081" s="19" t="n"/>
      <c r="X1081" s="228" t="n"/>
      <c r="Y1081" s="228" t="n"/>
      <c r="Z1081" s="281" t="n"/>
      <c r="AA1081" s="18" t="n"/>
      <c r="AB1081" s="18" t="n"/>
      <c r="AC1081" s="228" t="n"/>
    </row>
    <row r="1082">
      <c r="A1082" s="18" t="n"/>
      <c r="B1082" s="18" t="n"/>
      <c r="C1082" s="228" t="n"/>
      <c r="D1082" s="228" t="n"/>
      <c r="E1082" s="228" t="n"/>
      <c r="F1082" s="228" t="n"/>
      <c r="G1082" s="228" t="n"/>
      <c r="H1082" s="228" t="n"/>
      <c r="I1082" s="228" t="n"/>
      <c r="J1082" s="228" t="n"/>
      <c r="K1082" s="19" t="n"/>
      <c r="L1082" s="228" t="n"/>
      <c r="M1082" s="228" t="n"/>
      <c r="N1082" s="228" t="n"/>
      <c r="O1082" s="228" t="n"/>
      <c r="P1082" s="228" t="n"/>
      <c r="Q1082" s="281" t="n"/>
      <c r="R1082" s="281" t="n"/>
      <c r="S1082" s="228" t="n"/>
      <c r="T1082" s="228" t="n"/>
      <c r="U1082" s="228" t="n"/>
      <c r="V1082" s="19" t="n"/>
      <c r="W1082" s="19" t="n"/>
      <c r="X1082" s="228" t="n"/>
      <c r="Y1082" s="228" t="n"/>
      <c r="Z1082" s="281" t="n"/>
      <c r="AA1082" s="18" t="n"/>
      <c r="AB1082" s="18" t="n"/>
      <c r="AC1082" s="228" t="n"/>
    </row>
    <row r="1083">
      <c r="A1083" s="18" t="n"/>
      <c r="B1083" s="18" t="n"/>
      <c r="C1083" s="228" t="n"/>
      <c r="D1083" s="228" t="n"/>
      <c r="E1083" s="228" t="n"/>
      <c r="F1083" s="228" t="n"/>
      <c r="G1083" s="228" t="n"/>
      <c r="H1083" s="228" t="n"/>
      <c r="I1083" s="228" t="n"/>
      <c r="J1083" s="228" t="n"/>
      <c r="K1083" s="19" t="n"/>
      <c r="L1083" s="228" t="n"/>
      <c r="M1083" s="228" t="n"/>
      <c r="N1083" s="228" t="n"/>
      <c r="O1083" s="228" t="n"/>
      <c r="P1083" s="228" t="n"/>
      <c r="Q1083" s="281" t="n"/>
      <c r="R1083" s="281" t="n"/>
      <c r="S1083" s="228" t="n"/>
      <c r="T1083" s="228" t="n"/>
      <c r="U1083" s="228" t="n"/>
      <c r="V1083" s="19" t="n"/>
      <c r="W1083" s="19" t="n"/>
      <c r="X1083" s="228" t="n"/>
      <c r="Y1083" s="228" t="n"/>
      <c r="Z1083" s="281" t="n"/>
      <c r="AA1083" s="18" t="n"/>
      <c r="AB1083" s="18" t="n"/>
      <c r="AC1083" s="228" t="n"/>
    </row>
    <row r="1084">
      <c r="A1084" s="18" t="n"/>
      <c r="B1084" s="18" t="n"/>
      <c r="C1084" s="228" t="n"/>
      <c r="D1084" s="228" t="n"/>
      <c r="E1084" s="228" t="n"/>
      <c r="F1084" s="228" t="n"/>
      <c r="G1084" s="228" t="n"/>
      <c r="H1084" s="228" t="n"/>
      <c r="I1084" s="228" t="n"/>
      <c r="J1084" s="228" t="n"/>
      <c r="K1084" s="19" t="n"/>
      <c r="L1084" s="228" t="n"/>
      <c r="M1084" s="228" t="n"/>
      <c r="N1084" s="228" t="n"/>
      <c r="O1084" s="228" t="n"/>
      <c r="P1084" s="228" t="n"/>
      <c r="Q1084" s="281" t="n"/>
      <c r="R1084" s="281" t="n"/>
      <c r="S1084" s="228" t="n"/>
      <c r="T1084" s="228" t="n"/>
      <c r="U1084" s="228" t="n"/>
      <c r="V1084" s="19" t="n"/>
      <c r="W1084" s="19" t="n"/>
      <c r="X1084" s="228" t="n"/>
      <c r="Y1084" s="228" t="n"/>
      <c r="Z1084" s="281" t="n"/>
      <c r="AA1084" s="18" t="n"/>
      <c r="AB1084" s="18" t="n"/>
      <c r="AC1084" s="228" t="n"/>
    </row>
    <row r="1085">
      <c r="A1085" s="18" t="n"/>
      <c r="B1085" s="18" t="n"/>
      <c r="C1085" s="228" t="n"/>
      <c r="D1085" s="228" t="n"/>
      <c r="E1085" s="228" t="n"/>
      <c r="F1085" s="228" t="n"/>
      <c r="G1085" s="228" t="n"/>
      <c r="H1085" s="228" t="n"/>
      <c r="I1085" s="228" t="n"/>
      <c r="J1085" s="228" t="n"/>
      <c r="K1085" s="19" t="n"/>
      <c r="L1085" s="228" t="n"/>
      <c r="M1085" s="228" t="n"/>
      <c r="N1085" s="228" t="n"/>
      <c r="O1085" s="228" t="n"/>
      <c r="P1085" s="228" t="n"/>
      <c r="Q1085" s="281" t="n"/>
      <c r="R1085" s="281" t="n"/>
      <c r="S1085" s="228" t="n"/>
      <c r="T1085" s="228" t="n"/>
      <c r="U1085" s="228" t="n"/>
      <c r="V1085" s="19" t="n"/>
      <c r="W1085" s="19" t="n"/>
      <c r="X1085" s="228" t="n"/>
      <c r="Y1085" s="228" t="n"/>
      <c r="Z1085" s="281" t="n"/>
      <c r="AA1085" s="18" t="n"/>
      <c r="AB1085" s="18" t="n"/>
      <c r="AC1085" s="228" t="n"/>
    </row>
    <row r="1086">
      <c r="A1086" s="18" t="n"/>
      <c r="B1086" s="18" t="n"/>
      <c r="C1086" s="228" t="n"/>
      <c r="D1086" s="228" t="n"/>
      <c r="E1086" s="228" t="n"/>
      <c r="F1086" s="228" t="n"/>
      <c r="G1086" s="228" t="n"/>
      <c r="H1086" s="228" t="n"/>
      <c r="I1086" s="228" t="n"/>
      <c r="J1086" s="228" t="n"/>
      <c r="K1086" s="19" t="n"/>
      <c r="L1086" s="228" t="n"/>
      <c r="M1086" s="228" t="n"/>
      <c r="N1086" s="228" t="n"/>
      <c r="O1086" s="228" t="n"/>
      <c r="P1086" s="228" t="n"/>
      <c r="Q1086" s="281" t="n"/>
      <c r="R1086" s="281" t="n"/>
      <c r="S1086" s="228" t="n"/>
      <c r="T1086" s="228" t="n"/>
      <c r="U1086" s="228" t="n"/>
      <c r="V1086" s="19" t="n"/>
      <c r="W1086" s="19" t="n"/>
      <c r="X1086" s="228" t="n"/>
      <c r="Y1086" s="228" t="n"/>
      <c r="Z1086" s="281" t="n"/>
      <c r="AA1086" s="18" t="n"/>
      <c r="AB1086" s="18" t="n"/>
      <c r="AC1086" s="228" t="n"/>
    </row>
    <row r="1087">
      <c r="A1087" s="18" t="n"/>
      <c r="B1087" s="18" t="n"/>
      <c r="C1087" s="228" t="n"/>
      <c r="D1087" s="228" t="n"/>
      <c r="E1087" s="228" t="n"/>
      <c r="F1087" s="228" t="n"/>
      <c r="G1087" s="228" t="n"/>
      <c r="H1087" s="228" t="n"/>
      <c r="I1087" s="228" t="n"/>
      <c r="J1087" s="228" t="n"/>
      <c r="K1087" s="19" t="n"/>
      <c r="L1087" s="228" t="n"/>
      <c r="M1087" s="228" t="n"/>
      <c r="N1087" s="228" t="n"/>
      <c r="O1087" s="228" t="n"/>
      <c r="P1087" s="228" t="n"/>
      <c r="Q1087" s="281" t="n"/>
      <c r="R1087" s="281" t="n"/>
      <c r="S1087" s="228" t="n"/>
      <c r="T1087" s="228" t="n"/>
      <c r="U1087" s="228" t="n"/>
      <c r="V1087" s="19" t="n"/>
      <c r="W1087" s="19" t="n"/>
      <c r="X1087" s="228" t="n"/>
      <c r="Y1087" s="228" t="n"/>
      <c r="Z1087" s="281" t="n"/>
      <c r="AA1087" s="18" t="n"/>
      <c r="AB1087" s="18" t="n"/>
      <c r="AC1087" s="228" t="n"/>
    </row>
    <row r="1088">
      <c r="A1088" s="18" t="n"/>
      <c r="B1088" s="18" t="n"/>
      <c r="C1088" s="228" t="n"/>
      <c r="D1088" s="228" t="n"/>
      <c r="E1088" s="228" t="n"/>
      <c r="F1088" s="228" t="n"/>
      <c r="G1088" s="228" t="n"/>
      <c r="H1088" s="228" t="n"/>
      <c r="I1088" s="228" t="n"/>
      <c r="J1088" s="228" t="n"/>
      <c r="K1088" s="19" t="n"/>
      <c r="L1088" s="228" t="n"/>
      <c r="M1088" s="228" t="n"/>
      <c r="N1088" s="228" t="n"/>
      <c r="O1088" s="228" t="n"/>
      <c r="P1088" s="228" t="n"/>
      <c r="Q1088" s="281" t="n"/>
      <c r="R1088" s="281" t="n"/>
      <c r="S1088" s="228" t="n"/>
      <c r="T1088" s="228" t="n"/>
      <c r="U1088" s="228" t="n"/>
      <c r="V1088" s="19" t="n"/>
      <c r="W1088" s="19" t="n"/>
      <c r="X1088" s="228" t="n"/>
      <c r="Y1088" s="228" t="n"/>
      <c r="Z1088" s="281" t="n"/>
      <c r="AA1088" s="18" t="n"/>
      <c r="AB1088" s="18" t="n"/>
      <c r="AC1088" s="228" t="n"/>
    </row>
    <row r="1089">
      <c r="A1089" s="18" t="n"/>
      <c r="B1089" s="18" t="n"/>
      <c r="C1089" s="228" t="n"/>
      <c r="D1089" s="228" t="n"/>
      <c r="E1089" s="228" t="n"/>
      <c r="F1089" s="228" t="n"/>
      <c r="G1089" s="228" t="n"/>
      <c r="H1089" s="228" t="n"/>
      <c r="I1089" s="228" t="n"/>
      <c r="J1089" s="228" t="n"/>
      <c r="K1089" s="19" t="n"/>
      <c r="L1089" s="228" t="n"/>
      <c r="M1089" s="228" t="n"/>
      <c r="N1089" s="228" t="n"/>
      <c r="O1089" s="228" t="n"/>
      <c r="P1089" s="228" t="n"/>
      <c r="Q1089" s="281" t="n"/>
      <c r="R1089" s="281" t="n"/>
      <c r="S1089" s="228" t="n"/>
      <c r="T1089" s="228" t="n"/>
      <c r="U1089" s="228" t="n"/>
      <c r="V1089" s="19" t="n"/>
      <c r="W1089" s="19" t="n"/>
      <c r="X1089" s="228" t="n"/>
      <c r="Y1089" s="228" t="n"/>
      <c r="Z1089" s="281" t="n"/>
      <c r="AA1089" s="18" t="n"/>
      <c r="AB1089" s="18" t="n"/>
      <c r="AC1089" s="228" t="n"/>
    </row>
    <row r="1090">
      <c r="A1090" s="18" t="n"/>
      <c r="B1090" s="18" t="n"/>
      <c r="C1090" s="228" t="n"/>
      <c r="D1090" s="228" t="n"/>
      <c r="E1090" s="228" t="n"/>
      <c r="F1090" s="228" t="n"/>
      <c r="G1090" s="228" t="n"/>
      <c r="H1090" s="228" t="n"/>
      <c r="I1090" s="228" t="n"/>
      <c r="J1090" s="228" t="n"/>
      <c r="K1090" s="19" t="n"/>
      <c r="L1090" s="228" t="n"/>
      <c r="M1090" s="228" t="n"/>
      <c r="N1090" s="228" t="n"/>
      <c r="O1090" s="228" t="n"/>
      <c r="P1090" s="228" t="n"/>
      <c r="Q1090" s="281" t="n"/>
      <c r="R1090" s="281" t="n"/>
      <c r="S1090" s="228" t="n"/>
      <c r="T1090" s="228" t="n"/>
      <c r="U1090" s="228" t="n"/>
      <c r="V1090" s="19" t="n"/>
      <c r="W1090" s="19" t="n"/>
      <c r="X1090" s="228" t="n"/>
      <c r="Y1090" s="228" t="n"/>
      <c r="Z1090" s="281" t="n"/>
      <c r="AA1090" s="18" t="n"/>
      <c r="AB1090" s="18" t="n"/>
      <c r="AC1090" s="228" t="n"/>
    </row>
    <row r="1091">
      <c r="A1091" s="18" t="n"/>
      <c r="B1091" s="18" t="n"/>
      <c r="C1091" s="228" t="n"/>
      <c r="D1091" s="228" t="n"/>
      <c r="E1091" s="228" t="n"/>
      <c r="F1091" s="228" t="n"/>
      <c r="G1091" s="228" t="n"/>
      <c r="H1091" s="228" t="n"/>
      <c r="I1091" s="228" t="n"/>
      <c r="J1091" s="228" t="n"/>
      <c r="K1091" s="19" t="n"/>
      <c r="L1091" s="228" t="n"/>
      <c r="M1091" s="228" t="n"/>
      <c r="N1091" s="228" t="n"/>
      <c r="O1091" s="228" t="n"/>
      <c r="P1091" s="228" t="n"/>
      <c r="Q1091" s="281" t="n"/>
      <c r="R1091" s="281" t="n"/>
      <c r="S1091" s="228" t="n"/>
      <c r="T1091" s="228" t="n"/>
      <c r="U1091" s="228" t="n"/>
      <c r="V1091" s="19" t="n"/>
      <c r="W1091" s="19" t="n"/>
      <c r="X1091" s="228" t="n"/>
      <c r="Y1091" s="228" t="n"/>
      <c r="Z1091" s="281" t="n"/>
      <c r="AA1091" s="18" t="n"/>
      <c r="AB1091" s="18" t="n"/>
      <c r="AC1091" s="228" t="n"/>
    </row>
    <row r="1092">
      <c r="A1092" s="18" t="n"/>
      <c r="B1092" s="18" t="n"/>
      <c r="C1092" s="228" t="n"/>
      <c r="D1092" s="228" t="n"/>
      <c r="E1092" s="228" t="n"/>
      <c r="F1092" s="228" t="n"/>
      <c r="G1092" s="228" t="n"/>
      <c r="H1092" s="228" t="n"/>
      <c r="I1092" s="228" t="n"/>
      <c r="J1092" s="228" t="n"/>
      <c r="K1092" s="19" t="n"/>
      <c r="L1092" s="228" t="n"/>
      <c r="M1092" s="228" t="n"/>
      <c r="N1092" s="228" t="n"/>
      <c r="O1092" s="228" t="n"/>
      <c r="P1092" s="228" t="n"/>
      <c r="Q1092" s="281" t="n"/>
      <c r="R1092" s="281" t="n"/>
      <c r="S1092" s="228" t="n"/>
      <c r="T1092" s="228" t="n"/>
      <c r="U1092" s="228" t="n"/>
      <c r="V1092" s="19" t="n"/>
      <c r="W1092" s="19" t="n"/>
      <c r="X1092" s="228" t="n"/>
      <c r="Y1092" s="228" t="n"/>
      <c r="Z1092" s="281" t="n"/>
      <c r="AA1092" s="18" t="n"/>
      <c r="AB1092" s="18" t="n"/>
      <c r="AC1092" s="228" t="n"/>
    </row>
    <row r="1093">
      <c r="A1093" s="18" t="n"/>
      <c r="B1093" s="18" t="n"/>
      <c r="C1093" s="228" t="n"/>
      <c r="D1093" s="228" t="n"/>
      <c r="E1093" s="228" t="n"/>
      <c r="F1093" s="228" t="n"/>
      <c r="G1093" s="228" t="n"/>
      <c r="H1093" s="228" t="n"/>
      <c r="I1093" s="228" t="n"/>
      <c r="J1093" s="228" t="n"/>
      <c r="K1093" s="19" t="n"/>
      <c r="L1093" s="228" t="n"/>
      <c r="M1093" s="228" t="n"/>
      <c r="N1093" s="228" t="n"/>
      <c r="O1093" s="228" t="n"/>
      <c r="P1093" s="228" t="n"/>
      <c r="Q1093" s="281" t="n"/>
      <c r="R1093" s="281" t="n"/>
      <c r="S1093" s="228" t="n"/>
      <c r="T1093" s="228" t="n"/>
      <c r="U1093" s="228" t="n"/>
      <c r="V1093" s="19" t="n"/>
      <c r="W1093" s="19" t="n"/>
      <c r="X1093" s="228" t="n"/>
      <c r="Y1093" s="228" t="n"/>
      <c r="Z1093" s="281" t="n"/>
      <c r="AA1093" s="18" t="n"/>
      <c r="AB1093" s="18" t="n"/>
      <c r="AC1093" s="228" t="n"/>
    </row>
    <row r="1094">
      <c r="A1094" s="18" t="n"/>
      <c r="B1094" s="18" t="n"/>
      <c r="C1094" s="228" t="n"/>
      <c r="D1094" s="228" t="n"/>
      <c r="E1094" s="228" t="n"/>
      <c r="F1094" s="228" t="n"/>
      <c r="G1094" s="228" t="n"/>
      <c r="H1094" s="228" t="n"/>
      <c r="I1094" s="228" t="n"/>
      <c r="J1094" s="228" t="n"/>
      <c r="K1094" s="19" t="n"/>
      <c r="L1094" s="228" t="n"/>
      <c r="M1094" s="228" t="n"/>
      <c r="N1094" s="228" t="n"/>
      <c r="O1094" s="228" t="n"/>
      <c r="P1094" s="228" t="n"/>
      <c r="Q1094" s="281" t="n"/>
      <c r="R1094" s="281" t="n"/>
      <c r="S1094" s="228" t="n"/>
      <c r="T1094" s="228" t="n"/>
      <c r="U1094" s="228" t="n"/>
      <c r="V1094" s="19" t="n"/>
      <c r="W1094" s="19" t="n"/>
      <c r="X1094" s="228" t="n"/>
      <c r="Y1094" s="228" t="n"/>
      <c r="Z1094" s="281" t="n"/>
      <c r="AA1094" s="18" t="n"/>
      <c r="AB1094" s="18" t="n"/>
      <c r="AC1094" s="228" t="n"/>
    </row>
    <row r="1095">
      <c r="A1095" s="18" t="n"/>
      <c r="B1095" s="18" t="n"/>
      <c r="C1095" s="228" t="n"/>
      <c r="D1095" s="228" t="n"/>
      <c r="E1095" s="228" t="n"/>
      <c r="F1095" s="228" t="n"/>
      <c r="G1095" s="228" t="n"/>
      <c r="H1095" s="228" t="n"/>
      <c r="I1095" s="228" t="n"/>
      <c r="J1095" s="228" t="n"/>
      <c r="K1095" s="19" t="n"/>
      <c r="L1095" s="228" t="n"/>
      <c r="M1095" s="228" t="n"/>
      <c r="N1095" s="228" t="n"/>
      <c r="O1095" s="228" t="n"/>
      <c r="P1095" s="228" t="n"/>
      <c r="Q1095" s="281" t="n"/>
      <c r="R1095" s="281" t="n"/>
      <c r="S1095" s="228" t="n"/>
      <c r="T1095" s="228" t="n"/>
      <c r="U1095" s="228" t="n"/>
      <c r="V1095" s="19" t="n"/>
      <c r="W1095" s="19" t="n"/>
      <c r="X1095" s="228" t="n"/>
      <c r="Y1095" s="228" t="n"/>
      <c r="Z1095" s="281" t="n"/>
      <c r="AA1095" s="18" t="n"/>
      <c r="AB1095" s="18" t="n"/>
      <c r="AC1095" s="228" t="n"/>
    </row>
    <row r="1096">
      <c r="A1096" s="18" t="n"/>
      <c r="B1096" s="18" t="n"/>
      <c r="C1096" s="228" t="n"/>
      <c r="D1096" s="228" t="n"/>
      <c r="E1096" s="228" t="n"/>
      <c r="F1096" s="228" t="n"/>
      <c r="G1096" s="228" t="n"/>
      <c r="H1096" s="228" t="n"/>
      <c r="I1096" s="228" t="n"/>
      <c r="J1096" s="228" t="n"/>
      <c r="K1096" s="19" t="n"/>
      <c r="L1096" s="228" t="n"/>
      <c r="M1096" s="228" t="n"/>
      <c r="N1096" s="228" t="n"/>
      <c r="O1096" s="228" t="n"/>
      <c r="P1096" s="228" t="n"/>
      <c r="Q1096" s="281" t="n"/>
      <c r="R1096" s="281" t="n"/>
      <c r="S1096" s="228" t="n"/>
      <c r="T1096" s="228" t="n"/>
      <c r="U1096" s="228" t="n"/>
      <c r="V1096" s="19" t="n"/>
      <c r="W1096" s="19" t="n"/>
      <c r="X1096" s="228" t="n"/>
      <c r="Y1096" s="228" t="n"/>
      <c r="Z1096" s="281" t="n"/>
      <c r="AA1096" s="18" t="n"/>
      <c r="AB1096" s="18" t="n"/>
      <c r="AC1096" s="228" t="n"/>
    </row>
    <row r="1097">
      <c r="A1097" s="18" t="n"/>
      <c r="B1097" s="18" t="n"/>
      <c r="C1097" s="228" t="n"/>
      <c r="D1097" s="228" t="n"/>
      <c r="E1097" s="228" t="n"/>
      <c r="F1097" s="228" t="n"/>
      <c r="G1097" s="228" t="n"/>
      <c r="H1097" s="228" t="n"/>
      <c r="I1097" s="228" t="n"/>
      <c r="J1097" s="228" t="n"/>
      <c r="K1097" s="19" t="n"/>
      <c r="L1097" s="228" t="n"/>
      <c r="M1097" s="228" t="n"/>
      <c r="N1097" s="228" t="n"/>
      <c r="O1097" s="228" t="n"/>
      <c r="P1097" s="228" t="n"/>
      <c r="Q1097" s="281" t="n"/>
      <c r="R1097" s="281" t="n"/>
      <c r="S1097" s="228" t="n"/>
      <c r="T1097" s="228" t="n"/>
      <c r="U1097" s="228" t="n"/>
      <c r="V1097" s="19" t="n"/>
      <c r="W1097" s="19" t="n"/>
      <c r="X1097" s="228" t="n"/>
      <c r="Y1097" s="228" t="n"/>
      <c r="Z1097" s="281" t="n"/>
      <c r="AA1097" s="18" t="n"/>
      <c r="AB1097" s="18" t="n"/>
      <c r="AC1097" s="228" t="n"/>
    </row>
    <row r="1098">
      <c r="A1098" s="18" t="n"/>
      <c r="B1098" s="18" t="n"/>
      <c r="C1098" s="228" t="n"/>
      <c r="D1098" s="228" t="n"/>
      <c r="E1098" s="228" t="n"/>
      <c r="F1098" s="228" t="n"/>
      <c r="G1098" s="228" t="n"/>
      <c r="H1098" s="228" t="n"/>
      <c r="I1098" s="228" t="n"/>
      <c r="J1098" s="228" t="n"/>
      <c r="K1098" s="19" t="n"/>
      <c r="L1098" s="228" t="n"/>
      <c r="M1098" s="228" t="n"/>
      <c r="N1098" s="228" t="n"/>
      <c r="O1098" s="228" t="n"/>
      <c r="P1098" s="228" t="n"/>
      <c r="Q1098" s="281" t="n"/>
      <c r="R1098" s="281" t="n"/>
      <c r="S1098" s="228" t="n"/>
      <c r="T1098" s="228" t="n"/>
      <c r="U1098" s="228" t="n"/>
      <c r="V1098" s="19" t="n"/>
      <c r="W1098" s="19" t="n"/>
      <c r="X1098" s="228" t="n"/>
      <c r="Y1098" s="228" t="n"/>
      <c r="Z1098" s="281" t="n"/>
      <c r="AA1098" s="18" t="n"/>
      <c r="AB1098" s="18" t="n"/>
      <c r="AC1098" s="228" t="n"/>
    </row>
    <row r="1099">
      <c r="A1099" s="18" t="n"/>
      <c r="B1099" s="18" t="n"/>
      <c r="C1099" s="228" t="n"/>
      <c r="D1099" s="228" t="n"/>
      <c r="E1099" s="228" t="n"/>
      <c r="F1099" s="228" t="n"/>
      <c r="G1099" s="228" t="n"/>
      <c r="H1099" s="228" t="n"/>
      <c r="I1099" s="228" t="n"/>
      <c r="J1099" s="228" t="n"/>
      <c r="K1099" s="19" t="n"/>
      <c r="L1099" s="228" t="n"/>
      <c r="M1099" s="228" t="n"/>
      <c r="N1099" s="228" t="n"/>
      <c r="O1099" s="228" t="n"/>
      <c r="P1099" s="228" t="n"/>
      <c r="Q1099" s="281" t="n"/>
      <c r="R1099" s="281" t="n"/>
      <c r="S1099" s="228" t="n"/>
      <c r="T1099" s="228" t="n"/>
      <c r="U1099" s="228" t="n"/>
      <c r="V1099" s="19" t="n"/>
      <c r="W1099" s="19" t="n"/>
      <c r="X1099" s="228" t="n"/>
      <c r="Y1099" s="228" t="n"/>
      <c r="Z1099" s="281" t="n"/>
      <c r="AA1099" s="18" t="n"/>
      <c r="AB1099" s="18" t="n"/>
      <c r="AC1099" s="228" t="n"/>
    </row>
    <row r="1100">
      <c r="A1100" s="18" t="n"/>
      <c r="B1100" s="18" t="n"/>
      <c r="C1100" s="228" t="n"/>
      <c r="D1100" s="228" t="n"/>
      <c r="E1100" s="228" t="n"/>
      <c r="F1100" s="228" t="n"/>
      <c r="G1100" s="228" t="n"/>
      <c r="H1100" s="228" t="n"/>
      <c r="I1100" s="228" t="n"/>
      <c r="J1100" s="228" t="n"/>
      <c r="K1100" s="19" t="n"/>
      <c r="L1100" s="228" t="n"/>
      <c r="M1100" s="228" t="n"/>
      <c r="N1100" s="228" t="n"/>
      <c r="O1100" s="228" t="n"/>
      <c r="P1100" s="228" t="n"/>
      <c r="Q1100" s="281" t="n"/>
      <c r="R1100" s="281" t="n"/>
      <c r="S1100" s="228" t="n"/>
      <c r="T1100" s="228" t="n"/>
      <c r="U1100" s="228" t="n"/>
      <c r="V1100" s="19" t="n"/>
      <c r="W1100" s="19" t="n"/>
      <c r="X1100" s="228" t="n"/>
      <c r="Y1100" s="228" t="n"/>
      <c r="Z1100" s="281" t="n"/>
      <c r="AA1100" s="18" t="n"/>
      <c r="AB1100" s="18" t="n"/>
      <c r="AC1100" s="228" t="n"/>
    </row>
    <row r="1101">
      <c r="A1101" s="18" t="n"/>
      <c r="B1101" s="18" t="n"/>
      <c r="C1101" s="228" t="n"/>
      <c r="D1101" s="228" t="n"/>
      <c r="E1101" s="228" t="n"/>
      <c r="F1101" s="228" t="n"/>
      <c r="G1101" s="228" t="n"/>
      <c r="H1101" s="228" t="n"/>
      <c r="I1101" s="228" t="n"/>
      <c r="J1101" s="228" t="n"/>
      <c r="K1101" s="19" t="n"/>
      <c r="L1101" s="228" t="n"/>
      <c r="M1101" s="228" t="n"/>
      <c r="N1101" s="228" t="n"/>
      <c r="O1101" s="228" t="n"/>
      <c r="P1101" s="228" t="n"/>
      <c r="Q1101" s="281" t="n"/>
      <c r="R1101" s="281" t="n"/>
      <c r="S1101" s="228" t="n"/>
      <c r="T1101" s="228" t="n"/>
      <c r="U1101" s="228" t="n"/>
      <c r="V1101" s="19" t="n"/>
      <c r="W1101" s="19" t="n"/>
      <c r="X1101" s="228" t="n"/>
      <c r="Y1101" s="228" t="n"/>
      <c r="Z1101" s="281" t="n"/>
      <c r="AA1101" s="18" t="n"/>
      <c r="AB1101" s="18" t="n"/>
      <c r="AC1101" s="228" t="n"/>
    </row>
    <row r="1102">
      <c r="A1102" s="18" t="n"/>
      <c r="B1102" s="18" t="n"/>
      <c r="C1102" s="228" t="n"/>
      <c r="D1102" s="228" t="n"/>
      <c r="E1102" s="228" t="n"/>
      <c r="F1102" s="228" t="n"/>
      <c r="G1102" s="228" t="n"/>
      <c r="H1102" s="228" t="n"/>
      <c r="I1102" s="228" t="n"/>
      <c r="J1102" s="228" t="n"/>
      <c r="K1102" s="19" t="n"/>
      <c r="L1102" s="228" t="n"/>
      <c r="M1102" s="228" t="n"/>
      <c r="N1102" s="228" t="n"/>
      <c r="O1102" s="228" t="n"/>
      <c r="P1102" s="228" t="n"/>
      <c r="Q1102" s="281" t="n"/>
      <c r="R1102" s="281" t="n"/>
      <c r="S1102" s="228" t="n"/>
      <c r="T1102" s="228" t="n"/>
      <c r="U1102" s="228" t="n"/>
      <c r="V1102" s="19" t="n"/>
      <c r="W1102" s="19" t="n"/>
      <c r="X1102" s="228" t="n"/>
      <c r="Y1102" s="228" t="n"/>
      <c r="Z1102" s="281" t="n"/>
      <c r="AA1102" s="18" t="n"/>
      <c r="AB1102" s="18" t="n"/>
      <c r="AC1102" s="228" t="n"/>
    </row>
    <row r="1103">
      <c r="A1103" s="18" t="n"/>
      <c r="B1103" s="18" t="n"/>
      <c r="C1103" s="228" t="n"/>
      <c r="D1103" s="228" t="n"/>
      <c r="E1103" s="228" t="n"/>
      <c r="F1103" s="228" t="n"/>
      <c r="G1103" s="228" t="n"/>
      <c r="H1103" s="228" t="n"/>
      <c r="I1103" s="228" t="n"/>
      <c r="J1103" s="228" t="n"/>
      <c r="K1103" s="19" t="n"/>
      <c r="L1103" s="228" t="n"/>
      <c r="M1103" s="228" t="n"/>
      <c r="N1103" s="228" t="n"/>
      <c r="O1103" s="228" t="n"/>
      <c r="P1103" s="228" t="n"/>
      <c r="Q1103" s="281" t="n"/>
      <c r="R1103" s="281" t="n"/>
      <c r="S1103" s="228" t="n"/>
      <c r="T1103" s="228" t="n"/>
      <c r="U1103" s="228" t="n"/>
      <c r="V1103" s="19" t="n"/>
      <c r="W1103" s="19" t="n"/>
      <c r="X1103" s="228" t="n"/>
      <c r="Y1103" s="228" t="n"/>
      <c r="Z1103" s="281" t="n"/>
      <c r="AA1103" s="18" t="n"/>
      <c r="AB1103" s="18" t="n"/>
      <c r="AC1103" s="228" t="n"/>
    </row>
    <row r="1104">
      <c r="A1104" s="18" t="n"/>
      <c r="B1104" s="18" t="n"/>
      <c r="C1104" s="228" t="n"/>
      <c r="D1104" s="228" t="n"/>
      <c r="E1104" s="228" t="n"/>
      <c r="F1104" s="228" t="n"/>
      <c r="G1104" s="228" t="n"/>
      <c r="H1104" s="228" t="n"/>
      <c r="I1104" s="228" t="n"/>
      <c r="J1104" s="228" t="n"/>
      <c r="K1104" s="19" t="n"/>
      <c r="L1104" s="228" t="n"/>
      <c r="M1104" s="228" t="n"/>
      <c r="N1104" s="228" t="n"/>
      <c r="O1104" s="228" t="n"/>
      <c r="P1104" s="228" t="n"/>
      <c r="Q1104" s="281" t="n"/>
      <c r="R1104" s="281" t="n"/>
      <c r="S1104" s="228" t="n"/>
      <c r="T1104" s="228" t="n"/>
      <c r="U1104" s="228" t="n"/>
      <c r="V1104" s="19" t="n"/>
      <c r="W1104" s="19" t="n"/>
      <c r="X1104" s="228" t="n"/>
      <c r="Y1104" s="228" t="n"/>
      <c r="Z1104" s="281" t="n"/>
      <c r="AA1104" s="18" t="n"/>
      <c r="AB1104" s="18" t="n"/>
      <c r="AC1104" s="228" t="n"/>
    </row>
    <row r="1105">
      <c r="A1105" s="18" t="n"/>
      <c r="B1105" s="18" t="n"/>
      <c r="C1105" s="228" t="n"/>
      <c r="D1105" s="228" t="n"/>
      <c r="E1105" s="228" t="n"/>
      <c r="F1105" s="228" t="n"/>
      <c r="G1105" s="228" t="n"/>
      <c r="H1105" s="228" t="n"/>
      <c r="I1105" s="228" t="n"/>
      <c r="J1105" s="228" t="n"/>
      <c r="K1105" s="19" t="n"/>
      <c r="L1105" s="228" t="n"/>
      <c r="M1105" s="228" t="n"/>
      <c r="N1105" s="228" t="n"/>
      <c r="O1105" s="228" t="n"/>
      <c r="P1105" s="228" t="n"/>
      <c r="Q1105" s="281" t="n"/>
      <c r="R1105" s="281" t="n"/>
      <c r="S1105" s="228" t="n"/>
      <c r="T1105" s="228" t="n"/>
      <c r="U1105" s="228" t="n"/>
      <c r="V1105" s="19" t="n"/>
      <c r="W1105" s="19" t="n"/>
      <c r="X1105" s="228" t="n"/>
      <c r="Y1105" s="228" t="n"/>
      <c r="Z1105" s="281" t="n"/>
      <c r="AA1105" s="18" t="n"/>
      <c r="AB1105" s="18" t="n"/>
      <c r="AC1105" s="228" t="n"/>
    </row>
    <row r="1106">
      <c r="A1106" s="18" t="n"/>
      <c r="B1106" s="18" t="n"/>
      <c r="C1106" s="228" t="n"/>
      <c r="D1106" s="228" t="n"/>
      <c r="E1106" s="228" t="n"/>
      <c r="F1106" s="228" t="n"/>
      <c r="G1106" s="228" t="n"/>
      <c r="H1106" s="228" t="n"/>
      <c r="I1106" s="228" t="n"/>
      <c r="J1106" s="228" t="n"/>
      <c r="K1106" s="19" t="n"/>
      <c r="L1106" s="228" t="n"/>
      <c r="M1106" s="228" t="n"/>
      <c r="N1106" s="228" t="n"/>
      <c r="O1106" s="228" t="n"/>
      <c r="P1106" s="228" t="n"/>
      <c r="Q1106" s="281" t="n"/>
      <c r="R1106" s="281" t="n"/>
      <c r="S1106" s="228" t="n"/>
      <c r="T1106" s="228" t="n"/>
      <c r="U1106" s="228" t="n"/>
      <c r="V1106" s="19" t="n"/>
      <c r="W1106" s="19" t="n"/>
      <c r="X1106" s="228" t="n"/>
      <c r="Y1106" s="228" t="n"/>
      <c r="Z1106" s="281" t="n"/>
      <c r="AA1106" s="18" t="n"/>
      <c r="AB1106" s="18" t="n"/>
      <c r="AC1106" s="228" t="n"/>
    </row>
    <row r="1107">
      <c r="A1107" s="18" t="n"/>
      <c r="B1107" s="18" t="n"/>
      <c r="C1107" s="228" t="n"/>
      <c r="D1107" s="228" t="n"/>
      <c r="E1107" s="228" t="n"/>
      <c r="F1107" s="228" t="n"/>
      <c r="G1107" s="228" t="n"/>
      <c r="H1107" s="228" t="n"/>
      <c r="I1107" s="228" t="n"/>
      <c r="J1107" s="228" t="n"/>
      <c r="K1107" s="19" t="n"/>
      <c r="L1107" s="228" t="n"/>
      <c r="M1107" s="228" t="n"/>
      <c r="N1107" s="228" t="n"/>
      <c r="O1107" s="228" t="n"/>
      <c r="P1107" s="228" t="n"/>
      <c r="Q1107" s="281" t="n"/>
      <c r="R1107" s="281" t="n"/>
      <c r="S1107" s="228" t="n"/>
      <c r="T1107" s="228" t="n"/>
      <c r="U1107" s="228" t="n"/>
      <c r="V1107" s="19" t="n"/>
      <c r="W1107" s="19" t="n"/>
      <c r="X1107" s="228" t="n"/>
      <c r="Y1107" s="228" t="n"/>
      <c r="Z1107" s="281" t="n"/>
      <c r="AA1107" s="18" t="n"/>
      <c r="AB1107" s="18" t="n"/>
      <c r="AC1107" s="228" t="n"/>
    </row>
    <row r="1108">
      <c r="A1108" s="18" t="n"/>
      <c r="B1108" s="18" t="n"/>
      <c r="C1108" s="228" t="n"/>
      <c r="D1108" s="228" t="n"/>
      <c r="E1108" s="228" t="n"/>
      <c r="F1108" s="228" t="n"/>
      <c r="G1108" s="228" t="n"/>
      <c r="H1108" s="228" t="n"/>
      <c r="I1108" s="228" t="n"/>
      <c r="J1108" s="228" t="n"/>
      <c r="K1108" s="19" t="n"/>
      <c r="L1108" s="228" t="n"/>
      <c r="M1108" s="228" t="n"/>
      <c r="N1108" s="228" t="n"/>
      <c r="O1108" s="228" t="n"/>
      <c r="P1108" s="228" t="n"/>
      <c r="Q1108" s="281" t="n"/>
      <c r="R1108" s="281" t="n"/>
      <c r="S1108" s="228" t="n"/>
      <c r="T1108" s="228" t="n"/>
      <c r="U1108" s="228" t="n"/>
      <c r="V1108" s="19" t="n"/>
      <c r="W1108" s="19" t="n"/>
      <c r="X1108" s="228" t="n"/>
      <c r="Y1108" s="228" t="n"/>
      <c r="Z1108" s="281" t="n"/>
      <c r="AA1108" s="18" t="n"/>
      <c r="AB1108" s="18" t="n"/>
      <c r="AC1108" s="228" t="n"/>
    </row>
    <row r="1109">
      <c r="A1109" s="18" t="n"/>
      <c r="B1109" s="18" t="n"/>
      <c r="C1109" s="228" t="n"/>
      <c r="D1109" s="228" t="n"/>
      <c r="E1109" s="228" t="n"/>
      <c r="F1109" s="228" t="n"/>
      <c r="G1109" s="228" t="n"/>
      <c r="H1109" s="228" t="n"/>
      <c r="I1109" s="228" t="n"/>
      <c r="J1109" s="228" t="n"/>
      <c r="K1109" s="19" t="n"/>
      <c r="L1109" s="228" t="n"/>
      <c r="M1109" s="228" t="n"/>
      <c r="N1109" s="228" t="n"/>
      <c r="O1109" s="228" t="n"/>
      <c r="P1109" s="228" t="n"/>
      <c r="Q1109" s="281" t="n"/>
      <c r="R1109" s="281" t="n"/>
      <c r="S1109" s="228" t="n"/>
      <c r="T1109" s="228" t="n"/>
      <c r="U1109" s="228" t="n"/>
      <c r="V1109" s="19" t="n"/>
      <c r="W1109" s="19" t="n"/>
      <c r="X1109" s="228" t="n"/>
      <c r="Y1109" s="228" t="n"/>
      <c r="Z1109" s="281" t="n"/>
      <c r="AA1109" s="18" t="n"/>
      <c r="AB1109" s="18" t="n"/>
      <c r="AC1109" s="228" t="n"/>
    </row>
    <row r="1110">
      <c r="A1110" s="18" t="n"/>
      <c r="B1110" s="18" t="n"/>
      <c r="C1110" s="228" t="n"/>
      <c r="D1110" s="228" t="n"/>
      <c r="E1110" s="228" t="n"/>
      <c r="F1110" s="228" t="n"/>
      <c r="G1110" s="228" t="n"/>
      <c r="H1110" s="228" t="n"/>
      <c r="I1110" s="228" t="n"/>
      <c r="J1110" s="228" t="n"/>
      <c r="K1110" s="19" t="n"/>
      <c r="L1110" s="228" t="n"/>
      <c r="M1110" s="228" t="n"/>
      <c r="N1110" s="228" t="n"/>
      <c r="O1110" s="228" t="n"/>
      <c r="P1110" s="228" t="n"/>
      <c r="Q1110" s="281" t="n"/>
      <c r="R1110" s="281" t="n"/>
      <c r="S1110" s="228" t="n"/>
      <c r="T1110" s="228" t="n"/>
      <c r="U1110" s="228" t="n"/>
      <c r="V1110" s="19" t="n"/>
      <c r="W1110" s="19" t="n"/>
      <c r="X1110" s="228" t="n"/>
      <c r="Y1110" s="228" t="n"/>
      <c r="Z1110" s="281" t="n"/>
      <c r="AA1110" s="18" t="n"/>
      <c r="AB1110" s="18" t="n"/>
      <c r="AC1110" s="228" t="n"/>
    </row>
    <row r="1111">
      <c r="A1111" s="18" t="n"/>
      <c r="B1111" s="18" t="n"/>
      <c r="C1111" s="228" t="n"/>
      <c r="D1111" s="228" t="n"/>
      <c r="E1111" s="228" t="n"/>
      <c r="F1111" s="228" t="n"/>
      <c r="G1111" s="228" t="n"/>
      <c r="H1111" s="228" t="n"/>
      <c r="I1111" s="228" t="n"/>
      <c r="J1111" s="228" t="n"/>
      <c r="K1111" s="19" t="n"/>
      <c r="L1111" s="228" t="n"/>
      <c r="M1111" s="228" t="n"/>
      <c r="N1111" s="228" t="n"/>
      <c r="O1111" s="228" t="n"/>
      <c r="P1111" s="228" t="n"/>
      <c r="Q1111" s="281" t="n"/>
      <c r="R1111" s="281" t="n"/>
      <c r="S1111" s="228" t="n"/>
      <c r="T1111" s="228" t="n"/>
      <c r="U1111" s="228" t="n"/>
      <c r="V1111" s="19" t="n"/>
      <c r="W1111" s="19" t="n"/>
      <c r="X1111" s="228" t="n"/>
      <c r="Y1111" s="228" t="n"/>
      <c r="Z1111" s="281" t="n"/>
      <c r="AA1111" s="18" t="n"/>
      <c r="AB1111" s="18" t="n"/>
      <c r="AC1111" s="228" t="n"/>
    </row>
    <row r="1112">
      <c r="A1112" s="18" t="n"/>
      <c r="B1112" s="18" t="n"/>
      <c r="C1112" s="228" t="n"/>
      <c r="D1112" s="228" t="n"/>
      <c r="E1112" s="228" t="n"/>
      <c r="F1112" s="228" t="n"/>
      <c r="G1112" s="228" t="n"/>
      <c r="H1112" s="228" t="n"/>
      <c r="I1112" s="228" t="n"/>
      <c r="J1112" s="228" t="n"/>
      <c r="K1112" s="19" t="n"/>
      <c r="L1112" s="228" t="n"/>
      <c r="M1112" s="228" t="n"/>
      <c r="N1112" s="228" t="n"/>
      <c r="O1112" s="228" t="n"/>
      <c r="P1112" s="228" t="n"/>
      <c r="Q1112" s="281" t="n"/>
      <c r="R1112" s="281" t="n"/>
      <c r="S1112" s="228" t="n"/>
      <c r="T1112" s="228" t="n"/>
      <c r="U1112" s="228" t="n"/>
      <c r="V1112" s="19" t="n"/>
      <c r="W1112" s="19" t="n"/>
      <c r="X1112" s="228" t="n"/>
      <c r="Y1112" s="228" t="n"/>
      <c r="Z1112" s="281" t="n"/>
      <c r="AA1112" s="18" t="n"/>
      <c r="AB1112" s="18" t="n"/>
      <c r="AC1112" s="228" t="n"/>
    </row>
    <row r="1113">
      <c r="A1113" s="18" t="n"/>
      <c r="B1113" s="18" t="n"/>
      <c r="C1113" s="228" t="n"/>
      <c r="D1113" s="228" t="n"/>
      <c r="E1113" s="228" t="n"/>
      <c r="F1113" s="228" t="n"/>
      <c r="G1113" s="228" t="n"/>
      <c r="H1113" s="228" t="n"/>
      <c r="I1113" s="228" t="n"/>
      <c r="J1113" s="228" t="n"/>
      <c r="K1113" s="19" t="n"/>
      <c r="L1113" s="228" t="n"/>
      <c r="M1113" s="228" t="n"/>
      <c r="N1113" s="228" t="n"/>
      <c r="O1113" s="228" t="n"/>
      <c r="P1113" s="228" t="n"/>
      <c r="Q1113" s="281" t="n"/>
      <c r="R1113" s="281" t="n"/>
      <c r="S1113" s="228" t="n"/>
      <c r="T1113" s="228" t="n"/>
      <c r="U1113" s="228" t="n"/>
      <c r="V1113" s="19" t="n"/>
      <c r="W1113" s="19" t="n"/>
      <c r="X1113" s="228" t="n"/>
      <c r="Y1113" s="228" t="n"/>
      <c r="Z1113" s="281" t="n"/>
      <c r="AA1113" s="18" t="n"/>
      <c r="AB1113" s="18" t="n"/>
      <c r="AC1113" s="228" t="n"/>
    </row>
    <row r="1114">
      <c r="A1114" s="18" t="n"/>
      <c r="B1114" s="18" t="n"/>
      <c r="C1114" s="228" t="n"/>
      <c r="D1114" s="228" t="n"/>
      <c r="E1114" s="228" t="n"/>
      <c r="F1114" s="228" t="n"/>
      <c r="G1114" s="228" t="n"/>
      <c r="H1114" s="228" t="n"/>
      <c r="I1114" s="228" t="n"/>
      <c r="J1114" s="228" t="n"/>
      <c r="K1114" s="19" t="n"/>
      <c r="L1114" s="228" t="n"/>
      <c r="M1114" s="228" t="n"/>
      <c r="N1114" s="228" t="n"/>
      <c r="O1114" s="228" t="n"/>
      <c r="P1114" s="228" t="n"/>
      <c r="Q1114" s="281" t="n"/>
      <c r="R1114" s="281" t="n"/>
      <c r="S1114" s="228" t="n"/>
      <c r="T1114" s="228" t="n"/>
      <c r="U1114" s="228" t="n"/>
      <c r="V1114" s="19" t="n"/>
      <c r="W1114" s="19" t="n"/>
      <c r="X1114" s="228" t="n"/>
      <c r="Y1114" s="228" t="n"/>
      <c r="Z1114" s="281" t="n"/>
      <c r="AA1114" s="18" t="n"/>
      <c r="AB1114" s="18" t="n"/>
      <c r="AC1114" s="228" t="n"/>
    </row>
    <row r="1115">
      <c r="A1115" s="18" t="n"/>
      <c r="B1115" s="18" t="n"/>
      <c r="C1115" s="228" t="n"/>
      <c r="D1115" s="228" t="n"/>
      <c r="E1115" s="228" t="n"/>
      <c r="F1115" s="228" t="n"/>
      <c r="G1115" s="228" t="n"/>
      <c r="H1115" s="228" t="n"/>
      <c r="I1115" s="228" t="n"/>
      <c r="J1115" s="228" t="n"/>
      <c r="K1115" s="19" t="n"/>
      <c r="L1115" s="228" t="n"/>
      <c r="M1115" s="228" t="n"/>
      <c r="N1115" s="228" t="n"/>
      <c r="O1115" s="228" t="n"/>
      <c r="P1115" s="228" t="n"/>
      <c r="Q1115" s="281" t="n"/>
      <c r="R1115" s="281" t="n"/>
      <c r="S1115" s="228" t="n"/>
      <c r="T1115" s="228" t="n"/>
      <c r="U1115" s="228" t="n"/>
      <c r="V1115" s="19" t="n"/>
      <c r="W1115" s="19" t="n"/>
      <c r="X1115" s="228" t="n"/>
      <c r="Y1115" s="228" t="n"/>
      <c r="Z1115" s="281" t="n"/>
      <c r="AA1115" s="18" t="n"/>
      <c r="AB1115" s="18" t="n"/>
      <c r="AC1115" s="228" t="n"/>
    </row>
    <row r="1116">
      <c r="A1116" s="18" t="n"/>
      <c r="B1116" s="18" t="n"/>
      <c r="C1116" s="228" t="n"/>
      <c r="D1116" s="228" t="n"/>
      <c r="E1116" s="228" t="n"/>
      <c r="F1116" s="228" t="n"/>
      <c r="G1116" s="228" t="n"/>
      <c r="H1116" s="228" t="n"/>
      <c r="I1116" s="228" t="n"/>
      <c r="J1116" s="228" t="n"/>
      <c r="K1116" s="19" t="n"/>
      <c r="L1116" s="228" t="n"/>
      <c r="M1116" s="228" t="n"/>
      <c r="N1116" s="228" t="n"/>
      <c r="O1116" s="228" t="n"/>
      <c r="P1116" s="228" t="n"/>
      <c r="Q1116" s="281" t="n"/>
      <c r="R1116" s="281" t="n"/>
      <c r="S1116" s="228" t="n"/>
      <c r="T1116" s="228" t="n"/>
      <c r="U1116" s="228" t="n"/>
      <c r="V1116" s="19" t="n"/>
      <c r="W1116" s="19" t="n"/>
      <c r="X1116" s="228" t="n"/>
      <c r="Y1116" s="228" t="n"/>
      <c r="Z1116" s="281" t="n"/>
      <c r="AA1116" s="18" t="n"/>
      <c r="AB1116" s="18" t="n"/>
      <c r="AC1116" s="228" t="n"/>
    </row>
    <row r="1117">
      <c r="A1117" s="18" t="n"/>
      <c r="B1117" s="18" t="n"/>
      <c r="C1117" s="228" t="n"/>
      <c r="D1117" s="228" t="n"/>
      <c r="E1117" s="228" t="n"/>
      <c r="F1117" s="228" t="n"/>
      <c r="G1117" s="228" t="n"/>
      <c r="H1117" s="228" t="n"/>
      <c r="I1117" s="228" t="n"/>
      <c r="J1117" s="228" t="n"/>
      <c r="K1117" s="19" t="n"/>
      <c r="L1117" s="228" t="n"/>
      <c r="M1117" s="228" t="n"/>
      <c r="N1117" s="228" t="n"/>
      <c r="O1117" s="228" t="n"/>
      <c r="P1117" s="228" t="n"/>
      <c r="Q1117" s="281" t="n"/>
      <c r="R1117" s="281" t="n"/>
      <c r="S1117" s="228" t="n"/>
      <c r="T1117" s="228" t="n"/>
      <c r="U1117" s="228" t="n"/>
      <c r="V1117" s="19" t="n"/>
      <c r="W1117" s="19" t="n"/>
      <c r="X1117" s="228" t="n"/>
      <c r="Y1117" s="228" t="n"/>
      <c r="Z1117" s="281" t="n"/>
      <c r="AA1117" s="18" t="n"/>
      <c r="AB1117" s="18" t="n"/>
      <c r="AC1117" s="228" t="n"/>
    </row>
    <row r="1118">
      <c r="A1118" s="18" t="n"/>
      <c r="B1118" s="18" t="n"/>
      <c r="C1118" s="228" t="n"/>
      <c r="D1118" s="228" t="n"/>
      <c r="E1118" s="228" t="n"/>
      <c r="F1118" s="228" t="n"/>
      <c r="G1118" s="228" t="n"/>
      <c r="H1118" s="228" t="n"/>
      <c r="I1118" s="228" t="n"/>
      <c r="J1118" s="228" t="n"/>
      <c r="K1118" s="19" t="n"/>
      <c r="L1118" s="228" t="n"/>
      <c r="M1118" s="228" t="n"/>
      <c r="N1118" s="228" t="n"/>
      <c r="O1118" s="228" t="n"/>
      <c r="P1118" s="228" t="n"/>
      <c r="Q1118" s="281" t="n"/>
      <c r="R1118" s="281" t="n"/>
      <c r="S1118" s="228" t="n"/>
      <c r="T1118" s="228" t="n"/>
      <c r="U1118" s="228" t="n"/>
      <c r="V1118" s="19" t="n"/>
      <c r="W1118" s="19" t="n"/>
      <c r="X1118" s="228" t="n"/>
      <c r="Y1118" s="228" t="n"/>
      <c r="Z1118" s="281" t="n"/>
      <c r="AA1118" s="18" t="n"/>
      <c r="AB1118" s="18" t="n"/>
      <c r="AC1118" s="228" t="n"/>
    </row>
    <row r="1119">
      <c r="A1119" s="18" t="n"/>
      <c r="B1119" s="18" t="n"/>
      <c r="C1119" s="228" t="n"/>
      <c r="D1119" s="228" t="n"/>
      <c r="E1119" s="228" t="n"/>
      <c r="F1119" s="228" t="n"/>
      <c r="G1119" s="228" t="n"/>
      <c r="H1119" s="228" t="n"/>
      <c r="I1119" s="228" t="n"/>
      <c r="J1119" s="228" t="n"/>
      <c r="K1119" s="19" t="n"/>
      <c r="L1119" s="228" t="n"/>
      <c r="M1119" s="228" t="n"/>
      <c r="N1119" s="228" t="n"/>
      <c r="O1119" s="228" t="n"/>
      <c r="P1119" s="228" t="n"/>
      <c r="Q1119" s="281" t="n"/>
      <c r="R1119" s="281" t="n"/>
      <c r="S1119" s="228" t="n"/>
      <c r="T1119" s="228" t="n"/>
      <c r="U1119" s="228" t="n"/>
      <c r="V1119" s="19" t="n"/>
      <c r="W1119" s="19" t="n"/>
      <c r="X1119" s="228" t="n"/>
      <c r="Y1119" s="228" t="n"/>
      <c r="Z1119" s="281" t="n"/>
      <c r="AA1119" s="18" t="n"/>
      <c r="AB1119" s="18" t="n"/>
      <c r="AC1119" s="228" t="n"/>
    </row>
    <row r="1120">
      <c r="A1120" s="18" t="n"/>
      <c r="B1120" s="18" t="n"/>
      <c r="C1120" s="228" t="n"/>
      <c r="D1120" s="228" t="n"/>
      <c r="E1120" s="228" t="n"/>
      <c r="F1120" s="228" t="n"/>
      <c r="G1120" s="228" t="n"/>
      <c r="H1120" s="228" t="n"/>
      <c r="I1120" s="228" t="n"/>
      <c r="J1120" s="228" t="n"/>
      <c r="K1120" s="19" t="n"/>
      <c r="L1120" s="228" t="n"/>
      <c r="M1120" s="228" t="n"/>
      <c r="N1120" s="228" t="n"/>
      <c r="O1120" s="228" t="n"/>
      <c r="P1120" s="228" t="n"/>
      <c r="Q1120" s="281" t="n"/>
      <c r="R1120" s="281" t="n"/>
      <c r="S1120" s="228" t="n"/>
      <c r="T1120" s="228" t="n"/>
      <c r="U1120" s="228" t="n"/>
      <c r="V1120" s="19" t="n"/>
      <c r="W1120" s="19" t="n"/>
      <c r="X1120" s="228" t="n"/>
      <c r="Y1120" s="228" t="n"/>
      <c r="Z1120" s="281" t="n"/>
      <c r="AA1120" s="18" t="n"/>
      <c r="AB1120" s="18" t="n"/>
      <c r="AC1120" s="228" t="n"/>
    </row>
    <row r="1121">
      <c r="A1121" s="18" t="n"/>
      <c r="B1121" s="18" t="n"/>
      <c r="C1121" s="228" t="n"/>
      <c r="D1121" s="228" t="n"/>
      <c r="E1121" s="228" t="n"/>
      <c r="F1121" s="228" t="n"/>
      <c r="G1121" s="228" t="n"/>
      <c r="H1121" s="228" t="n"/>
      <c r="I1121" s="228" t="n"/>
      <c r="J1121" s="228" t="n"/>
      <c r="K1121" s="19" t="n"/>
      <c r="L1121" s="228" t="n"/>
      <c r="M1121" s="228" t="n"/>
      <c r="N1121" s="228" t="n"/>
      <c r="O1121" s="228" t="n"/>
      <c r="P1121" s="228" t="n"/>
      <c r="Q1121" s="281" t="n"/>
      <c r="R1121" s="281" t="n"/>
      <c r="S1121" s="228" t="n"/>
      <c r="T1121" s="228" t="n"/>
      <c r="U1121" s="228" t="n"/>
      <c r="V1121" s="19" t="n"/>
      <c r="W1121" s="19" t="n"/>
      <c r="X1121" s="228" t="n"/>
      <c r="Y1121" s="228" t="n"/>
      <c r="Z1121" s="281" t="n"/>
      <c r="AA1121" s="18" t="n"/>
      <c r="AB1121" s="18" t="n"/>
      <c r="AC1121" s="228" t="n"/>
    </row>
    <row r="1122">
      <c r="A1122" s="18" t="n"/>
      <c r="B1122" s="18" t="n"/>
      <c r="C1122" s="228" t="n"/>
      <c r="D1122" s="228" t="n"/>
      <c r="E1122" s="228" t="n"/>
      <c r="F1122" s="228" t="n"/>
      <c r="G1122" s="228" t="n"/>
      <c r="H1122" s="228" t="n"/>
      <c r="I1122" s="228" t="n"/>
      <c r="J1122" s="228" t="n"/>
      <c r="K1122" s="19" t="n"/>
      <c r="L1122" s="228" t="n"/>
      <c r="M1122" s="228" t="n"/>
      <c r="N1122" s="228" t="n"/>
      <c r="O1122" s="228" t="n"/>
      <c r="P1122" s="228" t="n"/>
      <c r="Q1122" s="281" t="n"/>
      <c r="R1122" s="281" t="n"/>
      <c r="S1122" s="228" t="n"/>
      <c r="T1122" s="228" t="n"/>
      <c r="U1122" s="228" t="n"/>
      <c r="V1122" s="19" t="n"/>
      <c r="W1122" s="19" t="n"/>
      <c r="X1122" s="228" t="n"/>
      <c r="Y1122" s="228" t="n"/>
      <c r="Z1122" s="281" t="n"/>
      <c r="AA1122" s="18" t="n"/>
      <c r="AB1122" s="18" t="n"/>
      <c r="AC1122" s="228" t="n"/>
    </row>
    <row r="1123">
      <c r="A1123" s="18" t="n"/>
      <c r="B1123" s="18" t="n"/>
      <c r="C1123" s="228" t="n"/>
      <c r="D1123" s="228" t="n"/>
      <c r="E1123" s="228" t="n"/>
      <c r="F1123" s="228" t="n"/>
      <c r="G1123" s="228" t="n"/>
      <c r="H1123" s="228" t="n"/>
      <c r="I1123" s="228" t="n"/>
      <c r="J1123" s="228" t="n"/>
      <c r="K1123" s="19" t="n"/>
      <c r="L1123" s="228" t="n"/>
      <c r="M1123" s="228" t="n"/>
      <c r="N1123" s="228" t="n"/>
      <c r="O1123" s="228" t="n"/>
      <c r="P1123" s="228" t="n"/>
      <c r="Q1123" s="281" t="n"/>
      <c r="R1123" s="281" t="n"/>
      <c r="S1123" s="228" t="n"/>
      <c r="T1123" s="228" t="n"/>
      <c r="U1123" s="228" t="n"/>
      <c r="V1123" s="19" t="n"/>
      <c r="W1123" s="19" t="n"/>
      <c r="X1123" s="228" t="n"/>
      <c r="Y1123" s="228" t="n"/>
      <c r="Z1123" s="281" t="n"/>
      <c r="AA1123" s="18" t="n"/>
      <c r="AB1123" s="18" t="n"/>
      <c r="AC1123" s="228" t="n"/>
    </row>
    <row r="1124">
      <c r="A1124" s="18" t="n"/>
      <c r="B1124" s="18" t="n"/>
      <c r="C1124" s="228" t="n"/>
      <c r="D1124" s="228" t="n"/>
      <c r="E1124" s="228" t="n"/>
      <c r="F1124" s="228" t="n"/>
      <c r="G1124" s="228" t="n"/>
      <c r="H1124" s="228" t="n"/>
      <c r="I1124" s="228" t="n"/>
      <c r="J1124" s="228" t="n"/>
      <c r="K1124" s="19" t="n"/>
      <c r="L1124" s="228" t="n"/>
      <c r="M1124" s="228" t="n"/>
      <c r="N1124" s="228" t="n"/>
      <c r="O1124" s="228" t="n"/>
      <c r="P1124" s="228" t="n"/>
      <c r="Q1124" s="281" t="n"/>
      <c r="R1124" s="281" t="n"/>
      <c r="S1124" s="228" t="n"/>
      <c r="T1124" s="228" t="n"/>
      <c r="U1124" s="228" t="n"/>
      <c r="V1124" s="19" t="n"/>
      <c r="W1124" s="19" t="n"/>
      <c r="X1124" s="228" t="n"/>
      <c r="Y1124" s="228" t="n"/>
      <c r="Z1124" s="281" t="n"/>
      <c r="AA1124" s="18" t="n"/>
      <c r="AB1124" s="18" t="n"/>
      <c r="AC1124" s="228" t="n"/>
    </row>
    <row r="1125">
      <c r="A1125" s="18" t="n"/>
      <c r="B1125" s="18" t="n"/>
      <c r="C1125" s="228" t="n"/>
      <c r="D1125" s="228" t="n"/>
      <c r="E1125" s="228" t="n"/>
      <c r="F1125" s="228" t="n"/>
      <c r="G1125" s="228" t="n"/>
      <c r="H1125" s="228" t="n"/>
      <c r="I1125" s="228" t="n"/>
      <c r="J1125" s="228" t="n"/>
      <c r="K1125" s="19" t="n"/>
      <c r="L1125" s="228" t="n"/>
      <c r="M1125" s="228" t="n"/>
      <c r="N1125" s="228" t="n"/>
      <c r="O1125" s="228" t="n"/>
      <c r="P1125" s="228" t="n"/>
      <c r="Q1125" s="281" t="n"/>
      <c r="R1125" s="281" t="n"/>
      <c r="S1125" s="228" t="n"/>
      <c r="T1125" s="228" t="n"/>
      <c r="U1125" s="228" t="n"/>
      <c r="V1125" s="19" t="n"/>
      <c r="W1125" s="19" t="n"/>
      <c r="X1125" s="228" t="n"/>
      <c r="Y1125" s="228" t="n"/>
      <c r="Z1125" s="281" t="n"/>
      <c r="AA1125" s="18" t="n"/>
      <c r="AB1125" s="18" t="n"/>
      <c r="AC1125" s="228" t="n"/>
    </row>
    <row r="1126">
      <c r="A1126" s="18" t="n"/>
      <c r="B1126" s="18" t="n"/>
      <c r="C1126" s="228" t="n"/>
      <c r="D1126" s="228" t="n"/>
      <c r="E1126" s="228" t="n"/>
      <c r="F1126" s="228" t="n"/>
      <c r="G1126" s="228" t="n"/>
      <c r="H1126" s="228" t="n"/>
      <c r="I1126" s="228" t="n"/>
      <c r="J1126" s="228" t="n"/>
      <c r="K1126" s="19" t="n"/>
      <c r="L1126" s="228" t="n"/>
      <c r="M1126" s="228" t="n"/>
      <c r="N1126" s="228" t="n"/>
      <c r="O1126" s="228" t="n"/>
      <c r="P1126" s="228" t="n"/>
      <c r="Q1126" s="281" t="n"/>
      <c r="R1126" s="281" t="n"/>
      <c r="S1126" s="228" t="n"/>
      <c r="T1126" s="228" t="n"/>
      <c r="U1126" s="228" t="n"/>
      <c r="V1126" s="19" t="n"/>
      <c r="W1126" s="19" t="n"/>
      <c r="X1126" s="228" t="n"/>
      <c r="Y1126" s="228" t="n"/>
      <c r="Z1126" s="281" t="n"/>
      <c r="AA1126" s="18" t="n"/>
      <c r="AB1126" s="18" t="n"/>
      <c r="AC1126" s="228" t="n"/>
    </row>
    <row r="1127">
      <c r="A1127" s="18" t="n"/>
      <c r="B1127" s="18" t="n"/>
      <c r="C1127" s="228" t="n"/>
      <c r="D1127" s="228" t="n"/>
      <c r="E1127" s="228" t="n"/>
      <c r="F1127" s="228" t="n"/>
      <c r="G1127" s="228" t="n"/>
      <c r="H1127" s="228" t="n"/>
      <c r="I1127" s="228" t="n"/>
      <c r="J1127" s="228" t="n"/>
      <c r="K1127" s="19" t="n"/>
      <c r="L1127" s="228" t="n"/>
      <c r="M1127" s="228" t="n"/>
      <c r="N1127" s="228" t="n"/>
      <c r="O1127" s="228" t="n"/>
      <c r="P1127" s="228" t="n"/>
      <c r="Q1127" s="281" t="n"/>
      <c r="R1127" s="281" t="n"/>
      <c r="S1127" s="228" t="n"/>
      <c r="T1127" s="228" t="n"/>
      <c r="U1127" s="228" t="n"/>
      <c r="V1127" s="19" t="n"/>
      <c r="W1127" s="19" t="n"/>
      <c r="X1127" s="228" t="n"/>
      <c r="Y1127" s="228" t="n"/>
      <c r="Z1127" s="281" t="n"/>
      <c r="AA1127" s="18" t="n"/>
      <c r="AB1127" s="18" t="n"/>
      <c r="AC1127" s="228" t="n"/>
    </row>
    <row r="1128">
      <c r="A1128" s="18" t="n"/>
      <c r="B1128" s="18" t="n"/>
      <c r="C1128" s="228" t="n"/>
      <c r="D1128" s="228" t="n"/>
      <c r="E1128" s="228" t="n"/>
      <c r="F1128" s="228" t="n"/>
      <c r="G1128" s="228" t="n"/>
      <c r="H1128" s="228" t="n"/>
      <c r="I1128" s="228" t="n"/>
      <c r="J1128" s="228" t="n"/>
      <c r="K1128" s="19" t="n"/>
      <c r="L1128" s="228" t="n"/>
      <c r="M1128" s="228" t="n"/>
      <c r="N1128" s="228" t="n"/>
      <c r="O1128" s="228" t="n"/>
      <c r="P1128" s="228" t="n"/>
      <c r="Q1128" s="281" t="n"/>
      <c r="R1128" s="281" t="n"/>
      <c r="S1128" s="228" t="n"/>
      <c r="T1128" s="228" t="n"/>
      <c r="U1128" s="228" t="n"/>
      <c r="V1128" s="19" t="n"/>
      <c r="W1128" s="19" t="n"/>
      <c r="X1128" s="228" t="n"/>
      <c r="Y1128" s="228" t="n"/>
      <c r="Z1128" s="281" t="n"/>
      <c r="AA1128" s="18" t="n"/>
      <c r="AB1128" s="18" t="n"/>
      <c r="AC1128" s="228" t="n"/>
    </row>
    <row r="1129">
      <c r="A1129" s="18" t="n"/>
      <c r="B1129" s="18" t="n"/>
      <c r="C1129" s="228" t="n"/>
      <c r="D1129" s="228" t="n"/>
      <c r="E1129" s="228" t="n"/>
      <c r="F1129" s="228" t="n"/>
      <c r="G1129" s="228" t="n"/>
      <c r="H1129" s="228" t="n"/>
      <c r="I1129" s="228" t="n"/>
      <c r="J1129" s="228" t="n"/>
      <c r="K1129" s="19" t="n"/>
      <c r="L1129" s="228" t="n"/>
      <c r="M1129" s="228" t="n"/>
      <c r="N1129" s="228" t="n"/>
      <c r="O1129" s="228" t="n"/>
      <c r="P1129" s="228" t="n"/>
      <c r="Q1129" s="281" t="n"/>
      <c r="R1129" s="281" t="n"/>
      <c r="S1129" s="228" t="n"/>
      <c r="T1129" s="228" t="n"/>
      <c r="U1129" s="228" t="n"/>
      <c r="V1129" s="19" t="n"/>
      <c r="W1129" s="19" t="n"/>
      <c r="X1129" s="228" t="n"/>
      <c r="Y1129" s="228" t="n"/>
      <c r="Z1129" s="281" t="n"/>
      <c r="AA1129" s="18" t="n"/>
      <c r="AB1129" s="18" t="n"/>
      <c r="AC1129" s="228" t="n"/>
    </row>
    <row r="1130">
      <c r="A1130" s="18" t="n"/>
      <c r="B1130" s="18" t="n"/>
      <c r="C1130" s="228" t="n"/>
      <c r="D1130" s="228" t="n"/>
      <c r="E1130" s="228" t="n"/>
      <c r="F1130" s="228" t="n"/>
      <c r="G1130" s="228" t="n"/>
      <c r="H1130" s="228" t="n"/>
      <c r="I1130" s="228" t="n"/>
      <c r="J1130" s="228" t="n"/>
      <c r="K1130" s="19" t="n"/>
      <c r="L1130" s="228" t="n"/>
      <c r="M1130" s="228" t="n"/>
      <c r="N1130" s="228" t="n"/>
      <c r="O1130" s="228" t="n"/>
      <c r="P1130" s="228" t="n"/>
      <c r="Q1130" s="281" t="n"/>
      <c r="R1130" s="281" t="n"/>
      <c r="S1130" s="228" t="n"/>
      <c r="T1130" s="228" t="n"/>
      <c r="U1130" s="228" t="n"/>
      <c r="V1130" s="19" t="n"/>
      <c r="W1130" s="19" t="n"/>
      <c r="X1130" s="228" t="n"/>
      <c r="Y1130" s="228" t="n"/>
      <c r="Z1130" s="281" t="n"/>
      <c r="AA1130" s="18" t="n"/>
      <c r="AB1130" s="18" t="n"/>
      <c r="AC1130" s="228" t="n"/>
    </row>
    <row r="1131">
      <c r="A1131" s="18" t="n"/>
      <c r="B1131" s="18" t="n"/>
      <c r="C1131" s="228" t="n"/>
      <c r="D1131" s="228" t="n"/>
      <c r="E1131" s="228" t="n"/>
      <c r="F1131" s="228" t="n"/>
      <c r="G1131" s="228" t="n"/>
      <c r="H1131" s="228" t="n"/>
      <c r="I1131" s="228" t="n"/>
      <c r="J1131" s="228" t="n"/>
      <c r="K1131" s="19" t="n"/>
      <c r="L1131" s="228" t="n"/>
      <c r="M1131" s="228" t="n"/>
      <c r="N1131" s="228" t="n"/>
      <c r="O1131" s="228" t="n"/>
      <c r="P1131" s="228" t="n"/>
      <c r="Q1131" s="281" t="n"/>
      <c r="R1131" s="281" t="n"/>
      <c r="S1131" s="228" t="n"/>
      <c r="T1131" s="228" t="n"/>
      <c r="U1131" s="228" t="n"/>
      <c r="V1131" s="19" t="n"/>
      <c r="W1131" s="19" t="n"/>
      <c r="X1131" s="228" t="n"/>
      <c r="Y1131" s="228" t="n"/>
      <c r="Z1131" s="281" t="n"/>
      <c r="AA1131" s="18" t="n"/>
      <c r="AB1131" s="18" t="n"/>
      <c r="AC1131" s="228" t="n"/>
    </row>
    <row r="1132">
      <c r="A1132" s="18" t="n"/>
      <c r="B1132" s="18" t="n"/>
      <c r="C1132" s="228" t="n"/>
      <c r="D1132" s="228" t="n"/>
      <c r="E1132" s="228" t="n"/>
      <c r="F1132" s="228" t="n"/>
      <c r="G1132" s="228" t="n"/>
      <c r="H1132" s="228" t="n"/>
      <c r="I1132" s="228" t="n"/>
      <c r="J1132" s="228" t="n"/>
      <c r="K1132" s="19" t="n"/>
      <c r="L1132" s="228" t="n"/>
      <c r="M1132" s="228" t="n"/>
      <c r="N1132" s="228" t="n"/>
      <c r="O1132" s="228" t="n"/>
      <c r="P1132" s="228" t="n"/>
      <c r="Q1132" s="281" t="n"/>
      <c r="R1132" s="281" t="n"/>
      <c r="S1132" s="228" t="n"/>
      <c r="T1132" s="228" t="n"/>
      <c r="U1132" s="228" t="n"/>
      <c r="V1132" s="19" t="n"/>
      <c r="W1132" s="19" t="n"/>
      <c r="X1132" s="228" t="n"/>
      <c r="Y1132" s="228" t="n"/>
      <c r="Z1132" s="281" t="n"/>
      <c r="AA1132" s="18" t="n"/>
      <c r="AB1132" s="18" t="n"/>
      <c r="AC1132" s="228" t="n"/>
    </row>
    <row r="1133">
      <c r="A1133" s="18" t="n"/>
      <c r="B1133" s="18" t="n"/>
      <c r="C1133" s="228" t="n"/>
      <c r="D1133" s="228" t="n"/>
      <c r="E1133" s="228" t="n"/>
      <c r="F1133" s="228" t="n"/>
      <c r="G1133" s="228" t="n"/>
      <c r="H1133" s="228" t="n"/>
      <c r="I1133" s="228" t="n"/>
      <c r="J1133" s="228" t="n"/>
      <c r="K1133" s="19" t="n"/>
      <c r="L1133" s="228" t="n"/>
      <c r="M1133" s="228" t="n"/>
      <c r="N1133" s="228" t="n"/>
      <c r="O1133" s="228" t="n"/>
      <c r="P1133" s="228" t="n"/>
      <c r="Q1133" s="281" t="n"/>
      <c r="R1133" s="281" t="n"/>
      <c r="S1133" s="228" t="n"/>
      <c r="T1133" s="228" t="n"/>
      <c r="U1133" s="228" t="n"/>
      <c r="V1133" s="19" t="n"/>
      <c r="W1133" s="19" t="n"/>
      <c r="X1133" s="228" t="n"/>
      <c r="Y1133" s="228" t="n"/>
      <c r="Z1133" s="281" t="n"/>
      <c r="AA1133" s="18" t="n"/>
      <c r="AB1133" s="18" t="n"/>
      <c r="AC1133" s="228" t="n"/>
    </row>
    <row r="1134">
      <c r="A1134" s="18" t="n"/>
      <c r="B1134" s="18" t="n"/>
      <c r="C1134" s="228" t="n"/>
      <c r="D1134" s="228" t="n"/>
      <c r="E1134" s="228" t="n"/>
      <c r="F1134" s="228" t="n"/>
      <c r="G1134" s="228" t="n"/>
      <c r="H1134" s="228" t="n"/>
      <c r="I1134" s="228" t="n"/>
      <c r="J1134" s="228" t="n"/>
      <c r="K1134" s="19" t="n"/>
      <c r="L1134" s="228" t="n"/>
      <c r="M1134" s="228" t="n"/>
      <c r="N1134" s="228" t="n"/>
      <c r="O1134" s="228" t="n"/>
      <c r="P1134" s="228" t="n"/>
      <c r="Q1134" s="281" t="n"/>
      <c r="R1134" s="281" t="n"/>
      <c r="S1134" s="228" t="n"/>
      <c r="T1134" s="228" t="n"/>
      <c r="U1134" s="228" t="n"/>
      <c r="V1134" s="19" t="n"/>
      <c r="W1134" s="19" t="n"/>
      <c r="X1134" s="228" t="n"/>
      <c r="Y1134" s="228" t="n"/>
      <c r="Z1134" s="281" t="n"/>
      <c r="AA1134" s="18" t="n"/>
      <c r="AB1134" s="18" t="n"/>
      <c r="AC1134" s="228" t="n"/>
    </row>
    <row r="1135">
      <c r="A1135" s="18" t="n"/>
      <c r="B1135" s="18" t="n"/>
      <c r="C1135" s="228" t="n"/>
      <c r="D1135" s="228" t="n"/>
      <c r="E1135" s="228" t="n"/>
      <c r="F1135" s="228" t="n"/>
      <c r="G1135" s="228" t="n"/>
      <c r="H1135" s="228" t="n"/>
      <c r="I1135" s="228" t="n"/>
      <c r="J1135" s="228" t="n"/>
      <c r="K1135" s="19" t="n"/>
      <c r="L1135" s="228" t="n"/>
      <c r="M1135" s="228" t="n"/>
      <c r="N1135" s="228" t="n"/>
      <c r="O1135" s="228" t="n"/>
      <c r="P1135" s="228" t="n"/>
      <c r="Q1135" s="281" t="n"/>
      <c r="R1135" s="281" t="n"/>
      <c r="S1135" s="228" t="n"/>
      <c r="T1135" s="228" t="n"/>
      <c r="U1135" s="228" t="n"/>
      <c r="V1135" s="19" t="n"/>
      <c r="W1135" s="19" t="n"/>
      <c r="X1135" s="228" t="n"/>
      <c r="Y1135" s="228" t="n"/>
      <c r="Z1135" s="281" t="n"/>
      <c r="AA1135" s="18" t="n"/>
      <c r="AB1135" s="18" t="n"/>
      <c r="AC1135" s="228" t="n"/>
    </row>
    <row r="1136">
      <c r="A1136" s="18" t="n"/>
      <c r="B1136" s="18" t="n"/>
      <c r="C1136" s="228" t="n"/>
      <c r="D1136" s="228" t="n"/>
      <c r="E1136" s="228" t="n"/>
      <c r="F1136" s="228" t="n"/>
      <c r="G1136" s="228" t="n"/>
      <c r="H1136" s="228" t="n"/>
      <c r="I1136" s="228" t="n"/>
      <c r="J1136" s="228" t="n"/>
      <c r="K1136" s="19" t="n"/>
      <c r="L1136" s="228" t="n"/>
      <c r="M1136" s="228" t="n"/>
      <c r="N1136" s="228" t="n"/>
      <c r="O1136" s="228" t="n"/>
      <c r="P1136" s="228" t="n"/>
      <c r="Q1136" s="281" t="n"/>
      <c r="R1136" s="281" t="n"/>
      <c r="S1136" s="228" t="n"/>
      <c r="T1136" s="228" t="n"/>
      <c r="U1136" s="228" t="n"/>
      <c r="V1136" s="19" t="n"/>
      <c r="W1136" s="19" t="n"/>
      <c r="X1136" s="228" t="n"/>
      <c r="Y1136" s="228" t="n"/>
      <c r="Z1136" s="281" t="n"/>
      <c r="AA1136" s="18" t="n"/>
      <c r="AB1136" s="18" t="n"/>
      <c r="AC1136" s="228" t="n"/>
    </row>
    <row r="1137">
      <c r="A1137" s="18" t="n"/>
      <c r="B1137" s="18" t="n"/>
      <c r="C1137" s="228" t="n"/>
      <c r="D1137" s="228" t="n"/>
      <c r="E1137" s="228" t="n"/>
      <c r="F1137" s="228" t="n"/>
      <c r="G1137" s="228" t="n"/>
      <c r="H1137" s="228" t="n"/>
      <c r="I1137" s="228" t="n"/>
      <c r="J1137" s="228" t="n"/>
      <c r="K1137" s="19" t="n"/>
      <c r="L1137" s="228" t="n"/>
      <c r="M1137" s="228" t="n"/>
      <c r="N1137" s="228" t="n"/>
      <c r="O1137" s="228" t="n"/>
      <c r="P1137" s="228" t="n"/>
      <c r="Q1137" s="281" t="n"/>
      <c r="R1137" s="281" t="n"/>
      <c r="S1137" s="228" t="n"/>
      <c r="T1137" s="228" t="n"/>
      <c r="U1137" s="228" t="n"/>
      <c r="V1137" s="19" t="n"/>
      <c r="W1137" s="19" t="n"/>
      <c r="X1137" s="228" t="n"/>
      <c r="Y1137" s="228" t="n"/>
      <c r="Z1137" s="281" t="n"/>
      <c r="AA1137" s="18" t="n"/>
      <c r="AB1137" s="18" t="n"/>
      <c r="AC1137" s="228" t="n"/>
    </row>
    <row r="1138">
      <c r="A1138" s="18" t="n"/>
      <c r="B1138" s="18" t="n"/>
      <c r="C1138" s="228" t="n"/>
      <c r="D1138" s="228" t="n"/>
      <c r="E1138" s="228" t="n"/>
      <c r="F1138" s="228" t="n"/>
      <c r="G1138" s="228" t="n"/>
      <c r="H1138" s="228" t="n"/>
      <c r="I1138" s="228" t="n"/>
      <c r="J1138" s="228" t="n"/>
      <c r="K1138" s="19" t="n"/>
      <c r="L1138" s="228" t="n"/>
      <c r="M1138" s="228" t="n"/>
      <c r="N1138" s="228" t="n"/>
      <c r="O1138" s="228" t="n"/>
      <c r="P1138" s="228" t="n"/>
      <c r="Q1138" s="281" t="n"/>
      <c r="R1138" s="281" t="n"/>
      <c r="S1138" s="228" t="n"/>
      <c r="T1138" s="228" t="n"/>
      <c r="U1138" s="228" t="n"/>
      <c r="V1138" s="19" t="n"/>
      <c r="W1138" s="19" t="n"/>
      <c r="X1138" s="228" t="n"/>
      <c r="Y1138" s="228" t="n"/>
      <c r="Z1138" s="281" t="n"/>
      <c r="AA1138" s="18" t="n"/>
      <c r="AB1138" s="18" t="n"/>
      <c r="AC1138" s="228" t="n"/>
    </row>
    <row r="1139">
      <c r="A1139" s="18" t="n"/>
      <c r="B1139" s="18" t="n"/>
      <c r="C1139" s="228" t="n"/>
      <c r="D1139" s="228" t="n"/>
      <c r="E1139" s="228" t="n"/>
      <c r="F1139" s="228" t="n"/>
      <c r="G1139" s="228" t="n"/>
      <c r="H1139" s="228" t="n"/>
      <c r="I1139" s="228" t="n"/>
      <c r="J1139" s="228" t="n"/>
      <c r="K1139" s="19" t="n"/>
      <c r="L1139" s="228" t="n"/>
      <c r="M1139" s="228" t="n"/>
      <c r="N1139" s="228" t="n"/>
      <c r="O1139" s="228" t="n"/>
      <c r="P1139" s="228" t="n"/>
      <c r="Q1139" s="281" t="n"/>
      <c r="R1139" s="281" t="n"/>
      <c r="S1139" s="228" t="n"/>
      <c r="T1139" s="228" t="n"/>
      <c r="U1139" s="228" t="n"/>
      <c r="V1139" s="19" t="n"/>
      <c r="W1139" s="19" t="n"/>
      <c r="X1139" s="228" t="n"/>
      <c r="Y1139" s="228" t="n"/>
      <c r="Z1139" s="281" t="n"/>
      <c r="AA1139" s="18" t="n"/>
      <c r="AB1139" s="18" t="n"/>
      <c r="AC1139" s="228" t="n"/>
    </row>
    <row r="1140">
      <c r="A1140" s="18" t="n"/>
      <c r="B1140" s="18" t="n"/>
      <c r="C1140" s="228" t="n"/>
      <c r="D1140" s="228" t="n"/>
      <c r="E1140" s="228" t="n"/>
      <c r="F1140" s="228" t="n"/>
      <c r="G1140" s="228" t="n"/>
      <c r="H1140" s="228" t="n"/>
      <c r="I1140" s="228" t="n"/>
      <c r="J1140" s="228" t="n"/>
      <c r="K1140" s="19" t="n"/>
      <c r="L1140" s="228" t="n"/>
      <c r="M1140" s="228" t="n"/>
      <c r="N1140" s="228" t="n"/>
      <c r="O1140" s="228" t="n"/>
      <c r="P1140" s="228" t="n"/>
      <c r="Q1140" s="281" t="n"/>
      <c r="R1140" s="281" t="n"/>
      <c r="S1140" s="228" t="n"/>
      <c r="T1140" s="228" t="n"/>
      <c r="U1140" s="228" t="n"/>
      <c r="V1140" s="19" t="n"/>
      <c r="W1140" s="19" t="n"/>
      <c r="X1140" s="228" t="n"/>
      <c r="Y1140" s="228" t="n"/>
      <c r="Z1140" s="281" t="n"/>
      <c r="AA1140" s="18" t="n"/>
      <c r="AB1140" s="18" t="n"/>
      <c r="AC1140" s="228" t="n"/>
    </row>
    <row r="1141">
      <c r="A1141" s="18" t="n"/>
      <c r="B1141" s="18" t="n"/>
      <c r="C1141" s="228" t="n"/>
      <c r="D1141" s="228" t="n"/>
      <c r="E1141" s="228" t="n"/>
      <c r="F1141" s="228" t="n"/>
      <c r="G1141" s="228" t="n"/>
      <c r="H1141" s="228" t="n"/>
      <c r="I1141" s="228" t="n"/>
      <c r="J1141" s="228" t="n"/>
      <c r="K1141" s="19" t="n"/>
      <c r="L1141" s="228" t="n"/>
      <c r="M1141" s="228" t="n"/>
      <c r="N1141" s="228" t="n"/>
      <c r="O1141" s="228" t="n"/>
      <c r="P1141" s="228" t="n"/>
      <c r="Q1141" s="281" t="n"/>
      <c r="R1141" s="281" t="n"/>
      <c r="S1141" s="228" t="n"/>
      <c r="T1141" s="228" t="n"/>
      <c r="U1141" s="228" t="n"/>
      <c r="V1141" s="19" t="n"/>
      <c r="W1141" s="19" t="n"/>
      <c r="X1141" s="228" t="n"/>
      <c r="Y1141" s="228" t="n"/>
      <c r="Z1141" s="281" t="n"/>
      <c r="AA1141" s="18" t="n"/>
      <c r="AB1141" s="18" t="n"/>
      <c r="AC1141" s="228" t="n"/>
    </row>
    <row r="1142">
      <c r="A1142" s="18" t="n"/>
      <c r="B1142" s="18" t="n"/>
      <c r="C1142" s="228" t="n"/>
      <c r="D1142" s="228" t="n"/>
      <c r="E1142" s="228" t="n"/>
      <c r="F1142" s="228" t="n"/>
      <c r="G1142" s="228" t="n"/>
      <c r="H1142" s="228" t="n"/>
      <c r="I1142" s="228" t="n"/>
      <c r="J1142" s="228" t="n"/>
      <c r="K1142" s="19" t="n"/>
      <c r="L1142" s="228" t="n"/>
      <c r="M1142" s="228" t="n"/>
      <c r="N1142" s="228" t="n"/>
      <c r="O1142" s="228" t="n"/>
      <c r="P1142" s="228" t="n"/>
      <c r="Q1142" s="281" t="n"/>
      <c r="R1142" s="281" t="n"/>
      <c r="S1142" s="228" t="n"/>
      <c r="T1142" s="228" t="n"/>
      <c r="U1142" s="228" t="n"/>
      <c r="V1142" s="19" t="n"/>
      <c r="W1142" s="19" t="n"/>
      <c r="X1142" s="228" t="n"/>
      <c r="Y1142" s="228" t="n"/>
      <c r="Z1142" s="281" t="n"/>
      <c r="AA1142" s="18" t="n"/>
      <c r="AB1142" s="18" t="n"/>
      <c r="AC1142" s="228" t="n"/>
    </row>
    <row r="1143">
      <c r="A1143" s="18" t="n"/>
      <c r="B1143" s="18" t="n"/>
      <c r="C1143" s="228" t="n"/>
      <c r="D1143" s="228" t="n"/>
      <c r="E1143" s="228" t="n"/>
      <c r="F1143" s="228" t="n"/>
      <c r="G1143" s="228" t="n"/>
      <c r="H1143" s="228" t="n"/>
      <c r="I1143" s="228" t="n"/>
      <c r="J1143" s="228" t="n"/>
      <c r="K1143" s="19" t="n"/>
      <c r="L1143" s="228" t="n"/>
      <c r="M1143" s="228" t="n"/>
      <c r="N1143" s="228" t="n"/>
      <c r="O1143" s="228" t="n"/>
      <c r="P1143" s="228" t="n"/>
      <c r="Q1143" s="281" t="n"/>
      <c r="R1143" s="281" t="n"/>
      <c r="S1143" s="228" t="n"/>
      <c r="T1143" s="228" t="n"/>
      <c r="U1143" s="228" t="n"/>
      <c r="V1143" s="19" t="n"/>
      <c r="W1143" s="19" t="n"/>
      <c r="X1143" s="228" t="n"/>
      <c r="Y1143" s="228" t="n"/>
      <c r="Z1143" s="281" t="n"/>
      <c r="AA1143" s="18" t="n"/>
      <c r="AB1143" s="18" t="n"/>
      <c r="AC1143" s="228" t="n"/>
    </row>
    <row r="1144">
      <c r="A1144" s="18" t="n"/>
      <c r="B1144" s="18" t="n"/>
      <c r="C1144" s="228" t="n"/>
      <c r="D1144" s="228" t="n"/>
      <c r="E1144" s="228" t="n"/>
      <c r="F1144" s="228" t="n"/>
      <c r="G1144" s="228" t="n"/>
      <c r="H1144" s="228" t="n"/>
      <c r="I1144" s="228" t="n"/>
      <c r="J1144" s="228" t="n"/>
      <c r="K1144" s="19" t="n"/>
      <c r="L1144" s="228" t="n"/>
      <c r="M1144" s="228" t="n"/>
      <c r="N1144" s="228" t="n"/>
      <c r="O1144" s="228" t="n"/>
      <c r="P1144" s="228" t="n"/>
      <c r="Q1144" s="281" t="n"/>
      <c r="R1144" s="281" t="n"/>
      <c r="S1144" s="228" t="n"/>
      <c r="T1144" s="228" t="n"/>
      <c r="U1144" s="228" t="n"/>
      <c r="V1144" s="19" t="n"/>
      <c r="W1144" s="19" t="n"/>
      <c r="X1144" s="228" t="n"/>
      <c r="Y1144" s="228" t="n"/>
      <c r="Z1144" s="281" t="n"/>
      <c r="AA1144" s="18" t="n"/>
      <c r="AB1144" s="18" t="n"/>
      <c r="AC1144" s="228" t="n"/>
    </row>
    <row r="1145">
      <c r="A1145" s="18" t="n"/>
      <c r="B1145" s="18" t="n"/>
      <c r="C1145" s="228" t="n"/>
      <c r="D1145" s="228" t="n"/>
      <c r="E1145" s="228" t="n"/>
      <c r="F1145" s="228" t="n"/>
      <c r="G1145" s="228" t="n"/>
      <c r="H1145" s="228" t="n"/>
      <c r="I1145" s="228" t="n"/>
      <c r="J1145" s="228" t="n"/>
      <c r="K1145" s="19" t="n"/>
      <c r="L1145" s="228" t="n"/>
      <c r="M1145" s="228" t="n"/>
      <c r="N1145" s="228" t="n"/>
      <c r="O1145" s="228" t="n"/>
      <c r="P1145" s="228" t="n"/>
      <c r="Q1145" s="281" t="n"/>
      <c r="R1145" s="281" t="n"/>
      <c r="S1145" s="228" t="n"/>
      <c r="T1145" s="228" t="n"/>
      <c r="U1145" s="228" t="n"/>
      <c r="V1145" s="19" t="n"/>
      <c r="W1145" s="19" t="n"/>
      <c r="X1145" s="228" t="n"/>
      <c r="Y1145" s="228" t="n"/>
      <c r="Z1145" s="281" t="n"/>
      <c r="AA1145" s="18" t="n"/>
      <c r="AB1145" s="18" t="n"/>
      <c r="AC1145" s="228" t="n"/>
    </row>
    <row r="1146">
      <c r="A1146" s="18" t="n"/>
      <c r="B1146" s="18" t="n"/>
      <c r="C1146" s="228" t="n"/>
      <c r="D1146" s="228" t="n"/>
      <c r="E1146" s="228" t="n"/>
      <c r="F1146" s="228" t="n"/>
      <c r="G1146" s="228" t="n"/>
      <c r="H1146" s="228" t="n"/>
      <c r="I1146" s="228" t="n"/>
      <c r="J1146" s="228" t="n"/>
      <c r="K1146" s="19" t="n"/>
      <c r="L1146" s="228" t="n"/>
      <c r="M1146" s="228" t="n"/>
      <c r="N1146" s="228" t="n"/>
      <c r="O1146" s="228" t="n"/>
      <c r="P1146" s="228" t="n"/>
      <c r="Q1146" s="281" t="n"/>
      <c r="R1146" s="281" t="n"/>
      <c r="S1146" s="228" t="n"/>
      <c r="T1146" s="228" t="n"/>
      <c r="U1146" s="228" t="n"/>
      <c r="V1146" s="19" t="n"/>
      <c r="W1146" s="19" t="n"/>
      <c r="X1146" s="228" t="n"/>
      <c r="Y1146" s="228" t="n"/>
      <c r="Z1146" s="281" t="n"/>
      <c r="AA1146" s="18" t="n"/>
      <c r="AB1146" s="18" t="n"/>
      <c r="AC1146" s="228" t="n"/>
    </row>
    <row r="1147">
      <c r="A1147" s="18" t="n"/>
      <c r="B1147" s="18" t="n"/>
      <c r="C1147" s="228" t="n"/>
      <c r="D1147" s="228" t="n"/>
      <c r="E1147" s="228" t="n"/>
      <c r="F1147" s="228" t="n"/>
      <c r="G1147" s="228" t="n"/>
      <c r="H1147" s="228" t="n"/>
      <c r="I1147" s="228" t="n"/>
      <c r="J1147" s="228" t="n"/>
      <c r="K1147" s="19" t="n"/>
      <c r="L1147" s="228" t="n"/>
      <c r="M1147" s="228" t="n"/>
      <c r="N1147" s="228" t="n"/>
      <c r="O1147" s="228" t="n"/>
      <c r="P1147" s="228" t="n"/>
      <c r="Q1147" s="281" t="n"/>
      <c r="R1147" s="281" t="n"/>
      <c r="S1147" s="228" t="n"/>
      <c r="T1147" s="228" t="n"/>
      <c r="U1147" s="228" t="n"/>
      <c r="V1147" s="19" t="n"/>
      <c r="W1147" s="19" t="n"/>
      <c r="X1147" s="228" t="n"/>
      <c r="Y1147" s="228" t="n"/>
      <c r="Z1147" s="281" t="n"/>
      <c r="AA1147" s="18" t="n"/>
      <c r="AB1147" s="18" t="n"/>
      <c r="AC1147" s="228" t="n"/>
    </row>
    <row r="1148">
      <c r="A1148" s="18" t="n"/>
      <c r="B1148" s="18" t="n"/>
      <c r="C1148" s="228" t="n"/>
      <c r="D1148" s="228" t="n"/>
      <c r="E1148" s="228" t="n"/>
      <c r="F1148" s="228" t="n"/>
      <c r="G1148" s="228" t="n"/>
      <c r="H1148" s="228" t="n"/>
      <c r="I1148" s="228" t="n"/>
      <c r="J1148" s="228" t="n"/>
      <c r="K1148" s="19" t="n"/>
      <c r="L1148" s="228" t="n"/>
      <c r="M1148" s="228" t="n"/>
      <c r="N1148" s="228" t="n"/>
      <c r="O1148" s="228" t="n"/>
      <c r="P1148" s="228" t="n"/>
      <c r="Q1148" s="281" t="n"/>
      <c r="R1148" s="281" t="n"/>
      <c r="S1148" s="228" t="n"/>
      <c r="T1148" s="228" t="n"/>
      <c r="U1148" s="228" t="n"/>
      <c r="V1148" s="19" t="n"/>
      <c r="W1148" s="19" t="n"/>
      <c r="X1148" s="228" t="n"/>
      <c r="Y1148" s="228" t="n"/>
      <c r="Z1148" s="281" t="n"/>
      <c r="AA1148" s="18" t="n"/>
      <c r="AB1148" s="18" t="n"/>
      <c r="AC1148" s="228" t="n"/>
    </row>
    <row r="1149">
      <c r="A1149" s="18" t="n"/>
      <c r="B1149" s="18" t="n"/>
      <c r="C1149" s="228" t="n"/>
      <c r="D1149" s="228" t="n"/>
      <c r="E1149" s="228" t="n"/>
      <c r="F1149" s="228" t="n"/>
      <c r="G1149" s="228" t="n"/>
      <c r="H1149" s="228" t="n"/>
      <c r="I1149" s="228" t="n"/>
      <c r="J1149" s="228" t="n"/>
      <c r="K1149" s="19" t="n"/>
      <c r="L1149" s="228" t="n"/>
      <c r="M1149" s="228" t="n"/>
      <c r="N1149" s="228" t="n"/>
      <c r="O1149" s="228" t="n"/>
      <c r="P1149" s="228" t="n"/>
      <c r="Q1149" s="281" t="n"/>
      <c r="R1149" s="281" t="n"/>
      <c r="S1149" s="228" t="n"/>
      <c r="T1149" s="228" t="n"/>
      <c r="U1149" s="228" t="n"/>
      <c r="V1149" s="19" t="n"/>
      <c r="W1149" s="19" t="n"/>
      <c r="X1149" s="228" t="n"/>
      <c r="Y1149" s="228" t="n"/>
      <c r="Z1149" s="281" t="n"/>
      <c r="AA1149" s="18" t="n"/>
      <c r="AB1149" s="18" t="n"/>
      <c r="AC1149" s="228" t="n"/>
    </row>
    <row r="1150">
      <c r="A1150" s="18" t="n"/>
      <c r="B1150" s="18" t="n"/>
      <c r="C1150" s="228" t="n"/>
      <c r="D1150" s="228" t="n"/>
      <c r="E1150" s="228" t="n"/>
      <c r="F1150" s="228" t="n"/>
      <c r="G1150" s="228" t="n"/>
      <c r="H1150" s="228" t="n"/>
      <c r="I1150" s="228" t="n"/>
      <c r="J1150" s="228" t="n"/>
      <c r="K1150" s="19" t="n"/>
      <c r="L1150" s="228" t="n"/>
      <c r="M1150" s="228" t="n"/>
      <c r="N1150" s="228" t="n"/>
      <c r="O1150" s="228" t="n"/>
      <c r="P1150" s="228" t="n"/>
      <c r="Q1150" s="281" t="n"/>
      <c r="R1150" s="281" t="n"/>
      <c r="S1150" s="228" t="n"/>
      <c r="T1150" s="228" t="n"/>
      <c r="U1150" s="228" t="n"/>
      <c r="V1150" s="19" t="n"/>
      <c r="W1150" s="19" t="n"/>
      <c r="X1150" s="228" t="n"/>
      <c r="Y1150" s="228" t="n"/>
      <c r="Z1150" s="281" t="n"/>
      <c r="AA1150" s="18" t="n"/>
      <c r="AB1150" s="18" t="n"/>
      <c r="AC1150" s="228" t="n"/>
    </row>
    <row r="1151">
      <c r="A1151" s="18" t="n"/>
      <c r="B1151" s="18" t="n"/>
      <c r="C1151" s="228" t="n"/>
      <c r="D1151" s="228" t="n"/>
      <c r="E1151" s="228" t="n"/>
      <c r="F1151" s="228" t="n"/>
      <c r="G1151" s="228" t="n"/>
      <c r="H1151" s="228" t="n"/>
      <c r="I1151" s="228" t="n"/>
      <c r="J1151" s="228" t="n"/>
      <c r="K1151" s="19" t="n"/>
      <c r="L1151" s="228" t="n"/>
      <c r="M1151" s="228" t="n"/>
      <c r="N1151" s="228" t="n"/>
      <c r="O1151" s="228" t="n"/>
      <c r="P1151" s="228" t="n"/>
      <c r="Q1151" s="281" t="n"/>
      <c r="R1151" s="281" t="n"/>
      <c r="S1151" s="228" t="n"/>
      <c r="T1151" s="228" t="n"/>
      <c r="U1151" s="228" t="n"/>
      <c r="V1151" s="19" t="n"/>
      <c r="W1151" s="19" t="n"/>
      <c r="X1151" s="228" t="n"/>
      <c r="Y1151" s="228" t="n"/>
      <c r="Z1151" s="281" t="n"/>
      <c r="AA1151" s="18" t="n"/>
      <c r="AB1151" s="18" t="n"/>
      <c r="AC1151" s="228" t="n"/>
    </row>
    <row r="1152">
      <c r="A1152" s="18" t="n"/>
      <c r="B1152" s="18" t="n"/>
      <c r="C1152" s="228" t="n"/>
      <c r="D1152" s="228" t="n"/>
      <c r="E1152" s="228" t="n"/>
      <c r="F1152" s="228" t="n"/>
      <c r="G1152" s="228" t="n"/>
      <c r="H1152" s="228" t="n"/>
      <c r="I1152" s="228" t="n"/>
      <c r="J1152" s="228" t="n"/>
      <c r="K1152" s="19" t="n"/>
      <c r="L1152" s="228" t="n"/>
      <c r="M1152" s="228" t="n"/>
      <c r="N1152" s="228" t="n"/>
      <c r="O1152" s="228" t="n"/>
      <c r="P1152" s="228" t="n"/>
      <c r="Q1152" s="281" t="n"/>
      <c r="R1152" s="281" t="n"/>
      <c r="S1152" s="228" t="n"/>
      <c r="T1152" s="228" t="n"/>
      <c r="U1152" s="228" t="n"/>
      <c r="V1152" s="19" t="n"/>
      <c r="W1152" s="19" t="n"/>
      <c r="X1152" s="228" t="n"/>
      <c r="Y1152" s="228" t="n"/>
      <c r="Z1152" s="281" t="n"/>
      <c r="AA1152" s="18" t="n"/>
      <c r="AB1152" s="18" t="n"/>
      <c r="AC1152" s="228" t="n"/>
    </row>
    <row r="1153">
      <c r="A1153" s="18" t="n"/>
      <c r="B1153" s="18" t="n"/>
      <c r="C1153" s="228" t="n"/>
      <c r="D1153" s="228" t="n"/>
      <c r="E1153" s="228" t="n"/>
      <c r="F1153" s="228" t="n"/>
      <c r="G1153" s="228" t="n"/>
      <c r="H1153" s="228" t="n"/>
      <c r="I1153" s="228" t="n"/>
      <c r="J1153" s="228" t="n"/>
      <c r="K1153" s="19" t="n"/>
      <c r="L1153" s="228" t="n"/>
      <c r="M1153" s="228" t="n"/>
      <c r="N1153" s="228" t="n"/>
      <c r="O1153" s="228" t="n"/>
      <c r="P1153" s="228" t="n"/>
      <c r="Q1153" s="281" t="n"/>
      <c r="R1153" s="281" t="n"/>
      <c r="S1153" s="228" t="n"/>
      <c r="T1153" s="228" t="n"/>
      <c r="U1153" s="228" t="n"/>
      <c r="V1153" s="19" t="n"/>
      <c r="W1153" s="19" t="n"/>
      <c r="X1153" s="228" t="n"/>
      <c r="Y1153" s="228" t="n"/>
      <c r="Z1153" s="281" t="n"/>
      <c r="AA1153" s="18" t="n"/>
      <c r="AB1153" s="18" t="n"/>
      <c r="AC1153" s="228" t="n"/>
    </row>
    <row r="1154">
      <c r="A1154" s="18" t="n"/>
      <c r="B1154" s="18" t="n"/>
      <c r="C1154" s="228" t="n"/>
      <c r="D1154" s="228" t="n"/>
      <c r="E1154" s="228" t="n"/>
      <c r="F1154" s="228" t="n"/>
      <c r="G1154" s="228" t="n"/>
      <c r="H1154" s="228" t="n"/>
      <c r="I1154" s="228" t="n"/>
      <c r="J1154" s="228" t="n"/>
      <c r="K1154" s="19" t="n"/>
      <c r="L1154" s="228" t="n"/>
      <c r="M1154" s="228" t="n"/>
      <c r="N1154" s="228" t="n"/>
      <c r="O1154" s="228" t="n"/>
      <c r="P1154" s="228" t="n"/>
      <c r="Q1154" s="281" t="n"/>
      <c r="R1154" s="281" t="n"/>
      <c r="S1154" s="228" t="n"/>
      <c r="T1154" s="228" t="n"/>
      <c r="U1154" s="228" t="n"/>
      <c r="V1154" s="19" t="n"/>
      <c r="W1154" s="19" t="n"/>
      <c r="X1154" s="228" t="n"/>
      <c r="Y1154" s="228" t="n"/>
      <c r="Z1154" s="281" t="n"/>
      <c r="AA1154" s="18" t="n"/>
      <c r="AB1154" s="18" t="n"/>
      <c r="AC1154" s="228" t="n"/>
    </row>
    <row r="1155">
      <c r="A1155" s="18" t="n"/>
      <c r="B1155" s="18" t="n"/>
      <c r="C1155" s="228" t="n"/>
      <c r="D1155" s="228" t="n"/>
      <c r="E1155" s="228" t="n"/>
      <c r="F1155" s="228" t="n"/>
      <c r="G1155" s="228" t="n"/>
      <c r="H1155" s="228" t="n"/>
      <c r="I1155" s="228" t="n"/>
      <c r="J1155" s="228" t="n"/>
      <c r="K1155" s="19" t="n"/>
      <c r="L1155" s="228" t="n"/>
      <c r="M1155" s="228" t="n"/>
      <c r="N1155" s="228" t="n"/>
      <c r="O1155" s="228" t="n"/>
      <c r="P1155" s="228" t="n"/>
      <c r="Q1155" s="281" t="n"/>
      <c r="R1155" s="281" t="n"/>
      <c r="S1155" s="228" t="n"/>
      <c r="T1155" s="228" t="n"/>
      <c r="U1155" s="228" t="n"/>
      <c r="V1155" s="19" t="n"/>
      <c r="W1155" s="19" t="n"/>
      <c r="X1155" s="228" t="n"/>
      <c r="Y1155" s="228" t="n"/>
      <c r="Z1155" s="281" t="n"/>
      <c r="AA1155" s="18" t="n"/>
      <c r="AB1155" s="18" t="n"/>
      <c r="AC1155" s="228" t="n"/>
    </row>
    <row r="1156">
      <c r="A1156" s="18" t="n"/>
      <c r="B1156" s="18" t="n"/>
      <c r="C1156" s="228" t="n"/>
      <c r="D1156" s="228" t="n"/>
      <c r="E1156" s="228" t="n"/>
      <c r="F1156" s="228" t="n"/>
      <c r="G1156" s="228" t="n"/>
      <c r="H1156" s="228" t="n"/>
      <c r="I1156" s="228" t="n"/>
      <c r="J1156" s="228" t="n"/>
      <c r="K1156" s="19" t="n"/>
      <c r="L1156" s="228" t="n"/>
      <c r="M1156" s="228" t="n"/>
      <c r="N1156" s="228" t="n"/>
      <c r="O1156" s="228" t="n"/>
      <c r="P1156" s="228" t="n"/>
      <c r="Q1156" s="281" t="n"/>
      <c r="R1156" s="281" t="n"/>
      <c r="S1156" s="228" t="n"/>
      <c r="T1156" s="228" t="n"/>
      <c r="U1156" s="228" t="n"/>
      <c r="V1156" s="19" t="n"/>
      <c r="W1156" s="19" t="n"/>
      <c r="X1156" s="228" t="n"/>
      <c r="Y1156" s="228" t="n"/>
      <c r="Z1156" s="281" t="n"/>
      <c r="AA1156" s="18" t="n"/>
      <c r="AB1156" s="18" t="n"/>
      <c r="AC1156" s="228" t="n"/>
    </row>
    <row r="1157">
      <c r="A1157" s="18" t="n"/>
      <c r="B1157" s="18" t="n"/>
      <c r="C1157" s="228" t="n"/>
      <c r="D1157" s="228" t="n"/>
      <c r="E1157" s="228" t="n"/>
      <c r="F1157" s="228" t="n"/>
      <c r="G1157" s="228" t="n"/>
      <c r="H1157" s="228" t="n"/>
      <c r="I1157" s="228" t="n"/>
      <c r="J1157" s="228" t="n"/>
      <c r="K1157" s="19" t="n"/>
      <c r="L1157" s="228" t="n"/>
      <c r="M1157" s="228" t="n"/>
      <c r="N1157" s="228" t="n"/>
      <c r="O1157" s="228" t="n"/>
      <c r="P1157" s="228" t="n"/>
      <c r="Q1157" s="281" t="n"/>
      <c r="R1157" s="281" t="n"/>
      <c r="S1157" s="228" t="n"/>
      <c r="T1157" s="228" t="n"/>
      <c r="U1157" s="228" t="n"/>
      <c r="V1157" s="19" t="n"/>
      <c r="W1157" s="19" t="n"/>
      <c r="X1157" s="228" t="n"/>
      <c r="Y1157" s="228" t="n"/>
      <c r="Z1157" s="281" t="n"/>
      <c r="AA1157" s="18" t="n"/>
      <c r="AB1157" s="18" t="n"/>
      <c r="AC1157" s="228" t="n"/>
    </row>
    <row r="1158">
      <c r="A1158" s="18" t="n"/>
      <c r="B1158" s="18" t="n"/>
      <c r="C1158" s="228" t="n"/>
      <c r="D1158" s="228" t="n"/>
      <c r="E1158" s="228" t="n"/>
      <c r="F1158" s="228" t="n"/>
      <c r="G1158" s="228" t="n"/>
      <c r="H1158" s="228" t="n"/>
      <c r="I1158" s="228" t="n"/>
      <c r="J1158" s="228" t="n"/>
      <c r="K1158" s="19" t="n"/>
      <c r="L1158" s="228" t="n"/>
      <c r="M1158" s="228" t="n"/>
      <c r="N1158" s="228" t="n"/>
      <c r="O1158" s="228" t="n"/>
      <c r="P1158" s="228" t="n"/>
      <c r="Q1158" s="281" t="n"/>
      <c r="R1158" s="281" t="n"/>
      <c r="S1158" s="228" t="n"/>
      <c r="T1158" s="228" t="n"/>
      <c r="U1158" s="228" t="n"/>
      <c r="V1158" s="19" t="n"/>
      <c r="W1158" s="19" t="n"/>
      <c r="X1158" s="228" t="n"/>
      <c r="Y1158" s="228" t="n"/>
      <c r="Z1158" s="281" t="n"/>
      <c r="AA1158" s="18" t="n"/>
      <c r="AB1158" s="18" t="n"/>
      <c r="AC1158" s="228" t="n"/>
    </row>
    <row r="1159">
      <c r="A1159" s="18" t="n"/>
      <c r="B1159" s="18" t="n"/>
      <c r="C1159" s="228" t="n"/>
      <c r="D1159" s="228" t="n"/>
      <c r="E1159" s="228" t="n"/>
      <c r="F1159" s="228" t="n"/>
      <c r="G1159" s="228" t="n"/>
      <c r="H1159" s="228" t="n"/>
      <c r="I1159" s="228" t="n"/>
      <c r="J1159" s="228" t="n"/>
      <c r="K1159" s="19" t="n"/>
      <c r="L1159" s="228" t="n"/>
      <c r="M1159" s="228" t="n"/>
      <c r="N1159" s="228" t="n"/>
      <c r="O1159" s="228" t="n"/>
      <c r="P1159" s="228" t="n"/>
      <c r="Q1159" s="281" t="n"/>
      <c r="R1159" s="281" t="n"/>
      <c r="S1159" s="228" t="n"/>
      <c r="T1159" s="228" t="n"/>
      <c r="U1159" s="228" t="n"/>
      <c r="V1159" s="19" t="n"/>
      <c r="W1159" s="19" t="n"/>
      <c r="X1159" s="228" t="n"/>
      <c r="Y1159" s="228" t="n"/>
      <c r="Z1159" s="281" t="n"/>
      <c r="AA1159" s="18" t="n"/>
      <c r="AB1159" s="18" t="n"/>
      <c r="AC1159" s="228" t="n"/>
    </row>
    <row r="1160">
      <c r="A1160" s="18" t="n"/>
      <c r="B1160" s="18" t="n"/>
      <c r="C1160" s="228" t="n"/>
      <c r="D1160" s="228" t="n"/>
      <c r="E1160" s="228" t="n"/>
      <c r="F1160" s="228" t="n"/>
      <c r="G1160" s="228" t="n"/>
      <c r="H1160" s="228" t="n"/>
      <c r="I1160" s="228" t="n"/>
      <c r="J1160" s="228" t="n"/>
      <c r="K1160" s="19" t="n"/>
      <c r="L1160" s="228" t="n"/>
      <c r="M1160" s="228" t="n"/>
      <c r="N1160" s="228" t="n"/>
      <c r="O1160" s="228" t="n"/>
      <c r="P1160" s="228" t="n"/>
      <c r="Q1160" s="281" t="n"/>
      <c r="R1160" s="281" t="n"/>
      <c r="S1160" s="228" t="n"/>
      <c r="T1160" s="228" t="n"/>
      <c r="U1160" s="228" t="n"/>
      <c r="V1160" s="19" t="n"/>
      <c r="W1160" s="19" t="n"/>
      <c r="X1160" s="228" t="n"/>
      <c r="Y1160" s="228" t="n"/>
      <c r="Z1160" s="281" t="n"/>
      <c r="AA1160" s="18" t="n"/>
      <c r="AB1160" s="18" t="n"/>
      <c r="AC1160" s="228" t="n"/>
    </row>
    <row r="1161">
      <c r="A1161" s="18" t="n"/>
      <c r="B1161" s="18" t="n"/>
      <c r="C1161" s="228" t="n"/>
      <c r="D1161" s="228" t="n"/>
      <c r="E1161" s="228" t="n"/>
      <c r="F1161" s="228" t="n"/>
      <c r="G1161" s="228" t="n"/>
      <c r="H1161" s="228" t="n"/>
      <c r="I1161" s="228" t="n"/>
      <c r="J1161" s="228" t="n"/>
      <c r="K1161" s="19" t="n"/>
      <c r="L1161" s="228" t="n"/>
      <c r="M1161" s="228" t="n"/>
      <c r="N1161" s="228" t="n"/>
      <c r="O1161" s="228" t="n"/>
      <c r="P1161" s="228" t="n"/>
      <c r="Q1161" s="281" t="n"/>
      <c r="R1161" s="281" t="n"/>
      <c r="S1161" s="228" t="n"/>
      <c r="T1161" s="228" t="n"/>
      <c r="U1161" s="228" t="n"/>
      <c r="V1161" s="19" t="n"/>
      <c r="W1161" s="19" t="n"/>
      <c r="X1161" s="228" t="n"/>
      <c r="Y1161" s="228" t="n"/>
      <c r="Z1161" s="281" t="n"/>
      <c r="AA1161" s="18" t="n"/>
      <c r="AB1161" s="18" t="n"/>
      <c r="AC1161" s="228" t="n"/>
    </row>
    <row r="1162">
      <c r="A1162" s="18" t="n"/>
      <c r="B1162" s="18" t="n"/>
      <c r="C1162" s="228" t="n"/>
      <c r="D1162" s="228" t="n"/>
      <c r="E1162" s="228" t="n"/>
      <c r="F1162" s="228" t="n"/>
      <c r="G1162" s="228" t="n"/>
      <c r="H1162" s="228" t="n"/>
      <c r="I1162" s="228" t="n"/>
      <c r="J1162" s="228" t="n"/>
      <c r="K1162" s="19" t="n"/>
      <c r="L1162" s="228" t="n"/>
      <c r="M1162" s="228" t="n"/>
      <c r="N1162" s="228" t="n"/>
      <c r="O1162" s="228" t="n"/>
      <c r="P1162" s="228" t="n"/>
      <c r="Q1162" s="281" t="n"/>
      <c r="R1162" s="281" t="n"/>
      <c r="S1162" s="228" t="n"/>
      <c r="T1162" s="228" t="n"/>
      <c r="U1162" s="228" t="n"/>
      <c r="V1162" s="19" t="n"/>
      <c r="W1162" s="19" t="n"/>
      <c r="X1162" s="228" t="n"/>
      <c r="Y1162" s="228" t="n"/>
      <c r="Z1162" s="281" t="n"/>
      <c r="AA1162" s="18" t="n"/>
      <c r="AB1162" s="18" t="n"/>
      <c r="AC1162" s="228" t="n"/>
    </row>
    <row r="1163">
      <c r="A1163" s="18" t="n"/>
      <c r="B1163" s="18" t="n"/>
      <c r="C1163" s="228" t="n"/>
      <c r="D1163" s="228" t="n"/>
      <c r="E1163" s="228" t="n"/>
      <c r="F1163" s="228" t="n"/>
      <c r="G1163" s="228" t="n"/>
      <c r="H1163" s="228" t="n"/>
      <c r="I1163" s="228" t="n"/>
      <c r="J1163" s="228" t="n"/>
      <c r="K1163" s="19" t="n"/>
      <c r="L1163" s="228" t="n"/>
      <c r="M1163" s="228" t="n"/>
      <c r="N1163" s="228" t="n"/>
      <c r="O1163" s="228" t="n"/>
      <c r="P1163" s="228" t="n"/>
      <c r="Q1163" s="281" t="n"/>
      <c r="R1163" s="281" t="n"/>
      <c r="S1163" s="228" t="n"/>
      <c r="T1163" s="228" t="n"/>
      <c r="U1163" s="228" t="n"/>
      <c r="V1163" s="19" t="n"/>
      <c r="W1163" s="19" t="n"/>
      <c r="X1163" s="228" t="n"/>
      <c r="Y1163" s="228" t="n"/>
      <c r="Z1163" s="281" t="n"/>
      <c r="AA1163" s="18" t="n"/>
      <c r="AB1163" s="18" t="n"/>
      <c r="AC1163" s="228" t="n"/>
    </row>
    <row r="1164">
      <c r="A1164" s="18" t="n"/>
      <c r="B1164" s="18" t="n"/>
      <c r="C1164" s="228" t="n"/>
      <c r="D1164" s="228" t="n"/>
      <c r="E1164" s="228" t="n"/>
      <c r="F1164" s="228" t="n"/>
      <c r="G1164" s="228" t="n"/>
      <c r="H1164" s="228" t="n"/>
      <c r="I1164" s="228" t="n"/>
      <c r="J1164" s="228" t="n"/>
      <c r="K1164" s="19" t="n"/>
      <c r="L1164" s="228" t="n"/>
      <c r="M1164" s="228" t="n"/>
      <c r="N1164" s="228" t="n"/>
      <c r="O1164" s="228" t="n"/>
      <c r="P1164" s="228" t="n"/>
      <c r="Q1164" s="281" t="n"/>
      <c r="R1164" s="281" t="n"/>
      <c r="S1164" s="228" t="n"/>
      <c r="T1164" s="228" t="n"/>
      <c r="U1164" s="228" t="n"/>
      <c r="V1164" s="19" t="n"/>
      <c r="W1164" s="19" t="n"/>
      <c r="X1164" s="228" t="n"/>
      <c r="Y1164" s="228" t="n"/>
      <c r="Z1164" s="281" t="n"/>
      <c r="AA1164" s="18" t="n"/>
      <c r="AB1164" s="18" t="n"/>
      <c r="AC1164" s="228" t="n"/>
    </row>
    <row r="1165">
      <c r="A1165" s="18" t="n"/>
      <c r="B1165" s="18" t="n"/>
      <c r="C1165" s="228" t="n"/>
      <c r="D1165" s="228" t="n"/>
      <c r="E1165" s="228" t="n"/>
      <c r="F1165" s="228" t="n"/>
      <c r="G1165" s="228" t="n"/>
      <c r="H1165" s="228" t="n"/>
      <c r="I1165" s="228" t="n"/>
      <c r="J1165" s="228" t="n"/>
      <c r="K1165" s="19" t="n"/>
      <c r="L1165" s="228" t="n"/>
      <c r="M1165" s="228" t="n"/>
      <c r="N1165" s="228" t="n"/>
      <c r="O1165" s="228" t="n"/>
      <c r="P1165" s="228" t="n"/>
      <c r="Q1165" s="281" t="n"/>
      <c r="R1165" s="281" t="n"/>
      <c r="S1165" s="228" t="n"/>
      <c r="T1165" s="228" t="n"/>
      <c r="U1165" s="228" t="n"/>
      <c r="V1165" s="19" t="n"/>
      <c r="W1165" s="19" t="n"/>
      <c r="X1165" s="228" t="n"/>
      <c r="Y1165" s="228" t="n"/>
      <c r="Z1165" s="281" t="n"/>
      <c r="AA1165" s="18" t="n"/>
      <c r="AB1165" s="18" t="n"/>
      <c r="AC1165" s="228" t="n"/>
    </row>
    <row r="1166">
      <c r="A1166" s="18" t="n"/>
      <c r="B1166" s="18" t="n"/>
      <c r="C1166" s="228" t="n"/>
      <c r="D1166" s="228" t="n"/>
      <c r="E1166" s="228" t="n"/>
      <c r="F1166" s="228" t="n"/>
      <c r="G1166" s="228" t="n"/>
      <c r="H1166" s="228" t="n"/>
      <c r="I1166" s="228" t="n"/>
      <c r="J1166" s="228" t="n"/>
      <c r="K1166" s="19" t="n"/>
      <c r="L1166" s="228" t="n"/>
      <c r="M1166" s="228" t="n"/>
      <c r="N1166" s="228" t="n"/>
      <c r="O1166" s="228" t="n"/>
      <c r="P1166" s="228" t="n"/>
      <c r="Q1166" s="281" t="n"/>
      <c r="R1166" s="281" t="n"/>
      <c r="S1166" s="228" t="n"/>
      <c r="T1166" s="228" t="n"/>
      <c r="U1166" s="228" t="n"/>
      <c r="V1166" s="19" t="n"/>
      <c r="W1166" s="19" t="n"/>
      <c r="X1166" s="228" t="n"/>
      <c r="Y1166" s="228" t="n"/>
      <c r="Z1166" s="281" t="n"/>
      <c r="AA1166" s="18" t="n"/>
      <c r="AB1166" s="18" t="n"/>
      <c r="AC1166" s="228" t="n"/>
    </row>
    <row r="1167">
      <c r="A1167" s="18" t="n"/>
      <c r="B1167" s="18" t="n"/>
      <c r="C1167" s="228" t="n"/>
      <c r="D1167" s="228" t="n"/>
      <c r="E1167" s="228" t="n"/>
      <c r="F1167" s="228" t="n"/>
      <c r="G1167" s="228" t="n"/>
      <c r="H1167" s="228" t="n"/>
      <c r="I1167" s="228" t="n"/>
      <c r="J1167" s="228" t="n"/>
      <c r="K1167" s="19" t="n"/>
      <c r="L1167" s="228" t="n"/>
      <c r="M1167" s="228" t="n"/>
      <c r="N1167" s="228" t="n"/>
      <c r="O1167" s="228" t="n"/>
      <c r="P1167" s="228" t="n"/>
      <c r="Q1167" s="281" t="n"/>
      <c r="R1167" s="281" t="n"/>
      <c r="S1167" s="228" t="n"/>
      <c r="T1167" s="228" t="n"/>
      <c r="U1167" s="228" t="n"/>
      <c r="V1167" s="19" t="n"/>
      <c r="W1167" s="19" t="n"/>
      <c r="X1167" s="228" t="n"/>
      <c r="Y1167" s="228" t="n"/>
      <c r="Z1167" s="281" t="n"/>
      <c r="AA1167" s="18" t="n"/>
      <c r="AB1167" s="18" t="n"/>
      <c r="AC1167" s="228" t="n"/>
    </row>
    <row r="1168">
      <c r="A1168" s="18" t="n"/>
      <c r="B1168" s="18" t="n"/>
      <c r="C1168" s="228" t="n"/>
      <c r="D1168" s="228" t="n"/>
      <c r="E1168" s="228" t="n"/>
      <c r="F1168" s="228" t="n"/>
      <c r="G1168" s="228" t="n"/>
      <c r="H1168" s="228" t="n"/>
      <c r="I1168" s="228" t="n"/>
      <c r="J1168" s="228" t="n"/>
      <c r="K1168" s="19" t="n"/>
      <c r="L1168" s="228" t="n"/>
      <c r="M1168" s="228" t="n"/>
      <c r="N1168" s="228" t="n"/>
      <c r="O1168" s="228" t="n"/>
      <c r="P1168" s="228" t="n"/>
      <c r="Q1168" s="281" t="n"/>
      <c r="R1168" s="281" t="n"/>
      <c r="S1168" s="228" t="n"/>
      <c r="T1168" s="228" t="n"/>
      <c r="U1168" s="228" t="n"/>
      <c r="V1168" s="19" t="n"/>
      <c r="W1168" s="19" t="n"/>
      <c r="X1168" s="228" t="n"/>
      <c r="Y1168" s="228" t="n"/>
      <c r="Z1168" s="281" t="n"/>
      <c r="AA1168" s="18" t="n"/>
      <c r="AB1168" s="18" t="n"/>
      <c r="AC1168" s="228" t="n"/>
    </row>
    <row r="1169">
      <c r="A1169" s="18" t="n"/>
      <c r="B1169" s="18" t="n"/>
      <c r="C1169" s="228" t="n"/>
      <c r="D1169" s="228" t="n"/>
      <c r="E1169" s="228" t="n"/>
      <c r="F1169" s="228" t="n"/>
      <c r="G1169" s="228" t="n"/>
      <c r="H1169" s="228" t="n"/>
      <c r="I1169" s="228" t="n"/>
      <c r="J1169" s="228" t="n"/>
      <c r="K1169" s="19" t="n"/>
      <c r="L1169" s="228" t="n"/>
      <c r="M1169" s="228" t="n"/>
      <c r="N1169" s="228" t="n"/>
      <c r="O1169" s="228" t="n"/>
      <c r="P1169" s="228" t="n"/>
      <c r="Q1169" s="281" t="n"/>
      <c r="R1169" s="281" t="n"/>
      <c r="S1169" s="228" t="n"/>
      <c r="T1169" s="228" t="n"/>
      <c r="U1169" s="228" t="n"/>
      <c r="V1169" s="19" t="n"/>
      <c r="W1169" s="19" t="n"/>
      <c r="X1169" s="228" t="n"/>
      <c r="Y1169" s="228" t="n"/>
      <c r="Z1169" s="281" t="n"/>
      <c r="AA1169" s="18" t="n"/>
      <c r="AB1169" s="18" t="n"/>
      <c r="AC1169" s="228" t="n"/>
    </row>
    <row r="1170">
      <c r="A1170" s="18" t="n"/>
      <c r="B1170" s="18" t="n"/>
      <c r="C1170" s="228" t="n"/>
      <c r="D1170" s="228" t="n"/>
      <c r="E1170" s="228" t="n"/>
      <c r="F1170" s="228" t="n"/>
      <c r="G1170" s="228" t="n"/>
      <c r="H1170" s="228" t="n"/>
      <c r="I1170" s="228" t="n"/>
      <c r="J1170" s="228" t="n"/>
      <c r="K1170" s="19" t="n"/>
      <c r="L1170" s="228" t="n"/>
      <c r="M1170" s="228" t="n"/>
      <c r="N1170" s="228" t="n"/>
      <c r="O1170" s="228" t="n"/>
      <c r="P1170" s="228" t="n"/>
      <c r="Q1170" s="281" t="n"/>
      <c r="R1170" s="281" t="n"/>
      <c r="S1170" s="228" t="n"/>
      <c r="T1170" s="228" t="n"/>
      <c r="U1170" s="228" t="n"/>
      <c r="V1170" s="19" t="n"/>
      <c r="W1170" s="19" t="n"/>
      <c r="X1170" s="228" t="n"/>
      <c r="Y1170" s="228" t="n"/>
      <c r="Z1170" s="281" t="n"/>
      <c r="AA1170" s="18" t="n"/>
      <c r="AB1170" s="18" t="n"/>
      <c r="AC1170" s="228" t="n"/>
    </row>
    <row r="1171">
      <c r="A1171" s="18" t="n"/>
      <c r="B1171" s="18" t="n"/>
      <c r="C1171" s="228" t="n"/>
      <c r="D1171" s="228" t="n"/>
      <c r="E1171" s="228" t="n"/>
      <c r="F1171" s="228" t="n"/>
      <c r="G1171" s="228" t="n"/>
      <c r="H1171" s="228" t="n"/>
      <c r="I1171" s="228" t="n"/>
      <c r="J1171" s="228" t="n"/>
      <c r="K1171" s="19" t="n"/>
      <c r="L1171" s="228" t="n"/>
      <c r="M1171" s="228" t="n"/>
      <c r="N1171" s="228" t="n"/>
      <c r="O1171" s="228" t="n"/>
      <c r="P1171" s="228" t="n"/>
      <c r="Q1171" s="281" t="n"/>
      <c r="R1171" s="281" t="n"/>
      <c r="S1171" s="228" t="n"/>
      <c r="T1171" s="228" t="n"/>
      <c r="U1171" s="228" t="n"/>
      <c r="V1171" s="19" t="n"/>
      <c r="W1171" s="19" t="n"/>
      <c r="X1171" s="228" t="n"/>
      <c r="Y1171" s="228" t="n"/>
      <c r="Z1171" s="281" t="n"/>
      <c r="AA1171" s="18" t="n"/>
      <c r="AB1171" s="18" t="n"/>
      <c r="AC1171" s="228" t="n"/>
    </row>
    <row r="1172">
      <c r="A1172" s="18" t="n"/>
      <c r="B1172" s="18" t="n"/>
      <c r="C1172" s="228" t="n"/>
      <c r="D1172" s="228" t="n"/>
      <c r="E1172" s="228" t="n"/>
      <c r="F1172" s="228" t="n"/>
      <c r="G1172" s="228" t="n"/>
      <c r="H1172" s="228" t="n"/>
      <c r="I1172" s="228" t="n"/>
      <c r="J1172" s="228" t="n"/>
      <c r="K1172" s="19" t="n"/>
      <c r="L1172" s="228" t="n"/>
      <c r="M1172" s="228" t="n"/>
      <c r="N1172" s="228" t="n"/>
      <c r="O1172" s="228" t="n"/>
      <c r="P1172" s="228" t="n"/>
      <c r="Q1172" s="281" t="n"/>
      <c r="R1172" s="281" t="n"/>
      <c r="S1172" s="228" t="n"/>
      <c r="T1172" s="228" t="n"/>
      <c r="U1172" s="228" t="n"/>
      <c r="V1172" s="19" t="n"/>
      <c r="W1172" s="19" t="n"/>
      <c r="X1172" s="228" t="n"/>
      <c r="Y1172" s="228" t="n"/>
      <c r="Z1172" s="281" t="n"/>
      <c r="AA1172" s="18" t="n"/>
      <c r="AB1172" s="18" t="n"/>
      <c r="AC1172" s="228" t="n"/>
    </row>
    <row r="1173">
      <c r="A1173" s="18" t="n"/>
      <c r="B1173" s="18" t="n"/>
      <c r="C1173" s="228" t="n"/>
      <c r="D1173" s="228" t="n"/>
      <c r="E1173" s="228" t="n"/>
      <c r="F1173" s="228" t="n"/>
      <c r="G1173" s="228" t="n"/>
      <c r="H1173" s="228" t="n"/>
      <c r="I1173" s="228" t="n"/>
      <c r="J1173" s="228" t="n"/>
      <c r="K1173" s="19" t="n"/>
      <c r="L1173" s="228" t="n"/>
      <c r="M1173" s="228" t="n"/>
      <c r="N1173" s="228" t="n"/>
      <c r="O1173" s="228" t="n"/>
      <c r="P1173" s="228" t="n"/>
      <c r="Q1173" s="281" t="n"/>
      <c r="R1173" s="281" t="n"/>
      <c r="S1173" s="228" t="n"/>
      <c r="T1173" s="228" t="n"/>
      <c r="U1173" s="228" t="n"/>
      <c r="V1173" s="19" t="n"/>
      <c r="W1173" s="19" t="n"/>
      <c r="X1173" s="228" t="n"/>
      <c r="Y1173" s="228" t="n"/>
      <c r="Z1173" s="281" t="n"/>
      <c r="AA1173" s="18" t="n"/>
      <c r="AB1173" s="18" t="n"/>
      <c r="AC1173" s="228" t="n"/>
    </row>
    <row r="1174">
      <c r="A1174" s="18" t="n"/>
      <c r="B1174" s="18" t="n"/>
      <c r="C1174" s="228" t="n"/>
      <c r="D1174" s="228" t="n"/>
      <c r="E1174" s="228" t="n"/>
      <c r="F1174" s="228" t="n"/>
      <c r="G1174" s="228" t="n"/>
      <c r="H1174" s="228" t="n"/>
      <c r="I1174" s="228" t="n"/>
      <c r="J1174" s="228" t="n"/>
      <c r="K1174" s="19" t="n"/>
      <c r="L1174" s="228" t="n"/>
      <c r="M1174" s="228" t="n"/>
      <c r="N1174" s="228" t="n"/>
      <c r="O1174" s="228" t="n"/>
      <c r="P1174" s="228" t="n"/>
      <c r="Q1174" s="281" t="n"/>
      <c r="R1174" s="281" t="n"/>
      <c r="S1174" s="228" t="n"/>
      <c r="T1174" s="228" t="n"/>
      <c r="U1174" s="228" t="n"/>
      <c r="V1174" s="19" t="n"/>
      <c r="W1174" s="19" t="n"/>
      <c r="X1174" s="228" t="n"/>
      <c r="Y1174" s="228" t="n"/>
      <c r="Z1174" s="281" t="n"/>
      <c r="AA1174" s="18" t="n"/>
      <c r="AB1174" s="18" t="n"/>
      <c r="AC1174" s="228" t="n"/>
    </row>
    <row r="1175">
      <c r="A1175" s="18" t="n"/>
      <c r="B1175" s="18" t="n"/>
      <c r="C1175" s="228" t="n"/>
      <c r="D1175" s="228" t="n"/>
      <c r="E1175" s="228" t="n"/>
      <c r="F1175" s="228" t="n"/>
      <c r="G1175" s="228" t="n"/>
      <c r="H1175" s="228" t="n"/>
      <c r="I1175" s="228" t="n"/>
      <c r="J1175" s="228" t="n"/>
      <c r="K1175" s="19" t="n"/>
      <c r="L1175" s="228" t="n"/>
      <c r="M1175" s="228" t="n"/>
      <c r="N1175" s="228" t="n"/>
      <c r="O1175" s="228" t="n"/>
      <c r="P1175" s="228" t="n"/>
      <c r="Q1175" s="281" t="n"/>
      <c r="R1175" s="281" t="n"/>
      <c r="S1175" s="228" t="n"/>
      <c r="T1175" s="228" t="n"/>
      <c r="U1175" s="228" t="n"/>
      <c r="V1175" s="19" t="n"/>
      <c r="W1175" s="19" t="n"/>
      <c r="X1175" s="228" t="n"/>
      <c r="Y1175" s="228" t="n"/>
      <c r="Z1175" s="281" t="n"/>
      <c r="AA1175" s="18" t="n"/>
      <c r="AB1175" s="18" t="n"/>
      <c r="AC1175" s="228" t="n"/>
    </row>
    <row r="1176">
      <c r="A1176" s="18" t="n"/>
      <c r="B1176" s="18" t="n"/>
      <c r="C1176" s="228" t="n"/>
      <c r="D1176" s="228" t="n"/>
      <c r="E1176" s="228" t="n"/>
      <c r="F1176" s="228" t="n"/>
      <c r="G1176" s="228" t="n"/>
      <c r="H1176" s="228" t="n"/>
      <c r="I1176" s="228" t="n"/>
      <c r="J1176" s="228" t="n"/>
      <c r="K1176" s="19" t="n"/>
      <c r="L1176" s="228" t="n"/>
      <c r="M1176" s="228" t="n"/>
      <c r="N1176" s="228" t="n"/>
      <c r="O1176" s="228" t="n"/>
      <c r="P1176" s="228" t="n"/>
      <c r="Q1176" s="281" t="n"/>
      <c r="R1176" s="281" t="n"/>
      <c r="S1176" s="228" t="n"/>
      <c r="T1176" s="228" t="n"/>
      <c r="U1176" s="228" t="n"/>
      <c r="V1176" s="19" t="n"/>
      <c r="W1176" s="19" t="n"/>
      <c r="X1176" s="228" t="n"/>
      <c r="Y1176" s="228" t="n"/>
      <c r="Z1176" s="281" t="n"/>
      <c r="AA1176" s="18" t="n"/>
      <c r="AB1176" s="18" t="n"/>
      <c r="AC1176" s="228" t="n"/>
    </row>
    <row r="1177">
      <c r="A1177" s="18" t="n"/>
      <c r="B1177" s="18" t="n"/>
      <c r="C1177" s="228" t="n"/>
      <c r="D1177" s="228" t="n"/>
      <c r="E1177" s="228" t="n"/>
      <c r="F1177" s="228" t="n"/>
      <c r="G1177" s="228" t="n"/>
      <c r="H1177" s="228" t="n"/>
      <c r="I1177" s="228" t="n"/>
      <c r="J1177" s="228" t="n"/>
      <c r="K1177" s="19" t="n"/>
      <c r="L1177" s="228" t="n"/>
      <c r="M1177" s="228" t="n"/>
      <c r="N1177" s="228" t="n"/>
      <c r="O1177" s="228" t="n"/>
      <c r="P1177" s="228" t="n"/>
      <c r="Q1177" s="281" t="n"/>
      <c r="R1177" s="281" t="n"/>
      <c r="S1177" s="228" t="n"/>
      <c r="T1177" s="228" t="n"/>
      <c r="U1177" s="228" t="n"/>
      <c r="V1177" s="19" t="n"/>
      <c r="W1177" s="19" t="n"/>
      <c r="X1177" s="228" t="n"/>
      <c r="Y1177" s="228" t="n"/>
      <c r="Z1177" s="281" t="n"/>
      <c r="AA1177" s="18" t="n"/>
      <c r="AB1177" s="18" t="n"/>
      <c r="AC1177" s="228" t="n"/>
    </row>
    <row r="1178">
      <c r="A1178" s="18" t="n"/>
      <c r="B1178" s="18" t="n"/>
      <c r="C1178" s="228" t="n"/>
      <c r="D1178" s="228" t="n"/>
      <c r="E1178" s="228" t="n"/>
      <c r="F1178" s="228" t="n"/>
      <c r="G1178" s="228" t="n"/>
      <c r="H1178" s="228" t="n"/>
      <c r="I1178" s="228" t="n"/>
      <c r="J1178" s="228" t="n"/>
      <c r="K1178" s="19" t="n"/>
      <c r="L1178" s="228" t="n"/>
      <c r="M1178" s="228" t="n"/>
      <c r="N1178" s="228" t="n"/>
      <c r="O1178" s="228" t="n"/>
      <c r="P1178" s="228" t="n"/>
      <c r="Q1178" s="281" t="n"/>
      <c r="R1178" s="281" t="n"/>
      <c r="S1178" s="228" t="n"/>
      <c r="T1178" s="228" t="n"/>
      <c r="U1178" s="228" t="n"/>
      <c r="V1178" s="19" t="n"/>
      <c r="W1178" s="19" t="n"/>
      <c r="X1178" s="228" t="n"/>
      <c r="Y1178" s="228" t="n"/>
      <c r="Z1178" s="281" t="n"/>
      <c r="AA1178" s="18" t="n"/>
      <c r="AB1178" s="18" t="n"/>
      <c r="AC1178" s="228" t="n"/>
    </row>
    <row r="1179">
      <c r="A1179" s="18" t="n"/>
      <c r="B1179" s="18" t="n"/>
      <c r="C1179" s="228" t="n"/>
      <c r="D1179" s="228" t="n"/>
      <c r="E1179" s="228" t="n"/>
      <c r="F1179" s="228" t="n"/>
      <c r="G1179" s="228" t="n"/>
      <c r="H1179" s="228" t="n"/>
      <c r="I1179" s="228" t="n"/>
      <c r="J1179" s="228" t="n"/>
      <c r="K1179" s="19" t="n"/>
      <c r="L1179" s="228" t="n"/>
      <c r="M1179" s="228" t="n"/>
      <c r="N1179" s="228" t="n"/>
      <c r="O1179" s="228" t="n"/>
      <c r="P1179" s="228" t="n"/>
      <c r="Q1179" s="281" t="n"/>
      <c r="R1179" s="281" t="n"/>
      <c r="S1179" s="228" t="n"/>
      <c r="T1179" s="228" t="n"/>
      <c r="U1179" s="228" t="n"/>
      <c r="V1179" s="19" t="n"/>
      <c r="W1179" s="19" t="n"/>
      <c r="X1179" s="228" t="n"/>
      <c r="Y1179" s="228" t="n"/>
      <c r="Z1179" s="281" t="n"/>
      <c r="AA1179" s="18" t="n"/>
      <c r="AB1179" s="18" t="n"/>
      <c r="AC1179" s="228" t="n"/>
    </row>
    <row r="1180">
      <c r="A1180" s="18" t="n"/>
      <c r="B1180" s="18" t="n"/>
      <c r="C1180" s="228" t="n"/>
      <c r="D1180" s="228" t="n"/>
      <c r="E1180" s="228" t="n"/>
      <c r="F1180" s="228" t="n"/>
      <c r="G1180" s="228" t="n"/>
      <c r="H1180" s="228" t="n"/>
      <c r="I1180" s="228" t="n"/>
      <c r="J1180" s="228" t="n"/>
      <c r="K1180" s="19" t="n"/>
      <c r="L1180" s="228" t="n"/>
      <c r="M1180" s="228" t="n"/>
      <c r="N1180" s="228" t="n"/>
      <c r="O1180" s="228" t="n"/>
      <c r="P1180" s="228" t="n"/>
      <c r="Q1180" s="281" t="n"/>
      <c r="R1180" s="281" t="n"/>
      <c r="S1180" s="228" t="n"/>
      <c r="T1180" s="228" t="n"/>
      <c r="U1180" s="228" t="n"/>
      <c r="V1180" s="19" t="n"/>
      <c r="W1180" s="19" t="n"/>
      <c r="X1180" s="228" t="n"/>
      <c r="Y1180" s="228" t="n"/>
      <c r="Z1180" s="281" t="n"/>
      <c r="AA1180" s="18" t="n"/>
      <c r="AB1180" s="18" t="n"/>
      <c r="AC1180" s="228" t="n"/>
    </row>
    <row r="1181">
      <c r="A1181" s="18" t="n"/>
      <c r="B1181" s="18" t="n"/>
      <c r="C1181" s="228" t="n"/>
      <c r="D1181" s="228" t="n"/>
      <c r="E1181" s="228" t="n"/>
      <c r="F1181" s="228" t="n"/>
      <c r="G1181" s="228" t="n"/>
      <c r="H1181" s="228" t="n"/>
      <c r="I1181" s="228" t="n"/>
      <c r="J1181" s="228" t="n"/>
      <c r="K1181" s="19" t="n"/>
      <c r="L1181" s="228" t="n"/>
      <c r="M1181" s="228" t="n"/>
      <c r="N1181" s="228" t="n"/>
      <c r="O1181" s="228" t="n"/>
      <c r="P1181" s="228" t="n"/>
      <c r="Q1181" s="281" t="n"/>
      <c r="R1181" s="281" t="n"/>
      <c r="S1181" s="228" t="n"/>
      <c r="T1181" s="228" t="n"/>
      <c r="U1181" s="228" t="n"/>
      <c r="V1181" s="19" t="n"/>
      <c r="W1181" s="19" t="n"/>
      <c r="X1181" s="228" t="n"/>
      <c r="Y1181" s="228" t="n"/>
      <c r="Z1181" s="281" t="n"/>
      <c r="AA1181" s="18" t="n"/>
      <c r="AB1181" s="18" t="n"/>
      <c r="AC1181" s="228" t="n"/>
    </row>
    <row r="1182">
      <c r="A1182" s="18" t="n"/>
      <c r="B1182" s="18" t="n"/>
      <c r="C1182" s="228" t="n"/>
      <c r="D1182" s="228" t="n"/>
      <c r="E1182" s="228" t="n"/>
      <c r="F1182" s="228" t="n"/>
      <c r="G1182" s="228" t="n"/>
      <c r="H1182" s="228" t="n"/>
      <c r="I1182" s="228" t="n"/>
      <c r="J1182" s="228" t="n"/>
      <c r="K1182" s="19" t="n"/>
      <c r="L1182" s="228" t="n"/>
      <c r="M1182" s="228" t="n"/>
      <c r="N1182" s="228" t="n"/>
      <c r="O1182" s="228" t="n"/>
      <c r="P1182" s="228" t="n"/>
      <c r="Q1182" s="281" t="n"/>
      <c r="R1182" s="281" t="n"/>
      <c r="S1182" s="228" t="n"/>
      <c r="T1182" s="228" t="n"/>
      <c r="U1182" s="228" t="n"/>
      <c r="V1182" s="19" t="n"/>
      <c r="W1182" s="19" t="n"/>
      <c r="X1182" s="228" t="n"/>
      <c r="Y1182" s="228" t="n"/>
      <c r="Z1182" s="281" t="n"/>
      <c r="AA1182" s="18" t="n"/>
      <c r="AB1182" s="18" t="n"/>
      <c r="AC1182" s="228" t="n"/>
    </row>
    <row r="1183">
      <c r="A1183" s="18" t="n"/>
      <c r="B1183" s="18" t="n"/>
      <c r="C1183" s="228" t="n"/>
      <c r="D1183" s="228" t="n"/>
      <c r="E1183" s="228" t="n"/>
      <c r="F1183" s="228" t="n"/>
      <c r="G1183" s="228" t="n"/>
      <c r="H1183" s="228" t="n"/>
      <c r="I1183" s="228" t="n"/>
      <c r="J1183" s="228" t="n"/>
      <c r="K1183" s="19" t="n"/>
      <c r="L1183" s="228" t="n"/>
      <c r="M1183" s="228" t="n"/>
      <c r="N1183" s="228" t="n"/>
      <c r="O1183" s="228" t="n"/>
      <c r="P1183" s="228" t="n"/>
      <c r="Q1183" s="281" t="n"/>
      <c r="R1183" s="281" t="n"/>
      <c r="S1183" s="228" t="n"/>
      <c r="T1183" s="228" t="n"/>
      <c r="U1183" s="228" t="n"/>
      <c r="V1183" s="19" t="n"/>
      <c r="W1183" s="19" t="n"/>
      <c r="X1183" s="228" t="n"/>
      <c r="Y1183" s="228" t="n"/>
      <c r="Z1183" s="281" t="n"/>
      <c r="AA1183" s="18" t="n"/>
      <c r="AB1183" s="18" t="n"/>
      <c r="AC1183" s="228" t="n"/>
    </row>
    <row r="1184">
      <c r="A1184" s="18" t="n"/>
      <c r="B1184" s="18" t="n"/>
      <c r="C1184" s="228" t="n"/>
      <c r="D1184" s="228" t="n"/>
      <c r="E1184" s="228" t="n"/>
      <c r="F1184" s="228" t="n"/>
      <c r="G1184" s="228" t="n"/>
      <c r="H1184" s="228" t="n"/>
      <c r="I1184" s="228" t="n"/>
      <c r="J1184" s="228" t="n"/>
      <c r="K1184" s="19" t="n"/>
      <c r="L1184" s="228" t="n"/>
      <c r="M1184" s="228" t="n"/>
      <c r="N1184" s="228" t="n"/>
      <c r="O1184" s="228" t="n"/>
      <c r="P1184" s="228" t="n"/>
      <c r="Q1184" s="281" t="n"/>
      <c r="R1184" s="281" t="n"/>
      <c r="S1184" s="228" t="n"/>
      <c r="T1184" s="228" t="n"/>
      <c r="U1184" s="228" t="n"/>
      <c r="V1184" s="19" t="n"/>
      <c r="W1184" s="19" t="n"/>
      <c r="X1184" s="228" t="n"/>
      <c r="Y1184" s="228" t="n"/>
      <c r="Z1184" s="281" t="n"/>
      <c r="AA1184" s="18" t="n"/>
      <c r="AB1184" s="18" t="n"/>
      <c r="AC1184" s="228" t="n"/>
    </row>
    <row r="1185">
      <c r="A1185" s="18" t="n"/>
      <c r="B1185" s="18" t="n"/>
      <c r="C1185" s="228" t="n"/>
      <c r="D1185" s="228" t="n"/>
      <c r="E1185" s="228" t="n"/>
      <c r="F1185" s="228" t="n"/>
      <c r="G1185" s="228" t="n"/>
      <c r="H1185" s="228" t="n"/>
      <c r="I1185" s="228" t="n"/>
      <c r="J1185" s="228" t="n"/>
      <c r="K1185" s="19" t="n"/>
      <c r="L1185" s="228" t="n"/>
      <c r="M1185" s="228" t="n"/>
      <c r="N1185" s="228" t="n"/>
      <c r="O1185" s="228" t="n"/>
      <c r="P1185" s="228" t="n"/>
      <c r="Q1185" s="281" t="n"/>
      <c r="R1185" s="281" t="n"/>
      <c r="S1185" s="228" t="n"/>
      <c r="T1185" s="228" t="n"/>
      <c r="U1185" s="228" t="n"/>
      <c r="V1185" s="19" t="n"/>
      <c r="W1185" s="19" t="n"/>
      <c r="X1185" s="228" t="n"/>
      <c r="Y1185" s="228" t="n"/>
      <c r="Z1185" s="281" t="n"/>
      <c r="AA1185" s="18" t="n"/>
      <c r="AB1185" s="18" t="n"/>
      <c r="AC1185" s="228" t="n"/>
    </row>
    <row r="1186">
      <c r="A1186" s="18" t="n"/>
      <c r="B1186" s="18" t="n"/>
      <c r="C1186" s="228" t="n"/>
      <c r="D1186" s="228" t="n"/>
      <c r="E1186" s="228" t="n"/>
      <c r="F1186" s="228" t="n"/>
      <c r="G1186" s="228" t="n"/>
      <c r="H1186" s="228" t="n"/>
      <c r="I1186" s="228" t="n"/>
      <c r="J1186" s="228" t="n"/>
      <c r="K1186" s="19" t="n"/>
      <c r="L1186" s="228" t="n"/>
      <c r="M1186" s="228" t="n"/>
      <c r="N1186" s="228" t="n"/>
      <c r="O1186" s="228" t="n"/>
      <c r="P1186" s="228" t="n"/>
      <c r="Q1186" s="281" t="n"/>
      <c r="R1186" s="281" t="n"/>
      <c r="S1186" s="228" t="n"/>
      <c r="T1186" s="228" t="n"/>
      <c r="U1186" s="228" t="n"/>
      <c r="V1186" s="19" t="n"/>
      <c r="W1186" s="19" t="n"/>
      <c r="X1186" s="228" t="n"/>
      <c r="Y1186" s="228" t="n"/>
      <c r="Z1186" s="281" t="n"/>
      <c r="AA1186" s="18" t="n"/>
      <c r="AB1186" s="18" t="n"/>
      <c r="AC1186" s="228" t="n"/>
    </row>
    <row r="1187">
      <c r="A1187" s="18" t="n"/>
      <c r="B1187" s="18" t="n"/>
      <c r="C1187" s="228" t="n"/>
      <c r="D1187" s="228" t="n"/>
      <c r="E1187" s="228" t="n"/>
      <c r="F1187" s="228" t="n"/>
      <c r="G1187" s="228" t="n"/>
      <c r="H1187" s="228" t="n"/>
      <c r="I1187" s="228" t="n"/>
      <c r="J1187" s="228" t="n"/>
      <c r="K1187" s="19" t="n"/>
      <c r="L1187" s="228" t="n"/>
      <c r="M1187" s="228" t="n"/>
      <c r="N1187" s="228" t="n"/>
      <c r="O1187" s="228" t="n"/>
      <c r="P1187" s="228" t="n"/>
      <c r="Q1187" s="281" t="n"/>
      <c r="R1187" s="281" t="n"/>
      <c r="S1187" s="228" t="n"/>
      <c r="T1187" s="228" t="n"/>
      <c r="U1187" s="228" t="n"/>
      <c r="V1187" s="19" t="n"/>
      <c r="W1187" s="19" t="n"/>
      <c r="X1187" s="228" t="n"/>
      <c r="Y1187" s="228" t="n"/>
      <c r="Z1187" s="281" t="n"/>
      <c r="AA1187" s="18" t="n"/>
      <c r="AB1187" s="18" t="n"/>
      <c r="AC1187" s="228" t="n"/>
    </row>
    <row r="1188">
      <c r="A1188" s="18" t="n"/>
      <c r="B1188" s="18" t="n"/>
      <c r="C1188" s="228" t="n"/>
      <c r="D1188" s="228" t="n"/>
      <c r="E1188" s="228" t="n"/>
      <c r="F1188" s="228" t="n"/>
      <c r="G1188" s="228" t="n"/>
      <c r="H1188" s="228" t="n"/>
      <c r="I1188" s="228" t="n"/>
      <c r="J1188" s="228" t="n"/>
      <c r="K1188" s="19" t="n"/>
      <c r="L1188" s="228" t="n"/>
      <c r="M1188" s="228" t="n"/>
      <c r="N1188" s="228" t="n"/>
      <c r="O1188" s="228" t="n"/>
      <c r="P1188" s="228" t="n"/>
      <c r="Q1188" s="281" t="n"/>
      <c r="R1188" s="281" t="n"/>
      <c r="S1188" s="228" t="n"/>
      <c r="T1188" s="228" t="n"/>
      <c r="U1188" s="228" t="n"/>
      <c r="V1188" s="19" t="n"/>
      <c r="W1188" s="19" t="n"/>
      <c r="X1188" s="228" t="n"/>
      <c r="Y1188" s="228" t="n"/>
      <c r="Z1188" s="281" t="n"/>
      <c r="AA1188" s="18" t="n"/>
      <c r="AB1188" s="18" t="n"/>
      <c r="AC1188" s="228" t="n"/>
    </row>
    <row r="1189">
      <c r="A1189" s="18" t="n"/>
      <c r="B1189" s="18" t="n"/>
      <c r="C1189" s="228" t="n"/>
      <c r="D1189" s="228" t="n"/>
      <c r="E1189" s="228" t="n"/>
      <c r="F1189" s="228" t="n"/>
      <c r="G1189" s="228" t="n"/>
      <c r="H1189" s="228" t="n"/>
      <c r="I1189" s="228" t="n"/>
      <c r="J1189" s="228" t="n"/>
      <c r="K1189" s="19" t="n"/>
      <c r="L1189" s="228" t="n"/>
      <c r="M1189" s="228" t="n"/>
      <c r="N1189" s="228" t="n"/>
      <c r="O1189" s="228" t="n"/>
      <c r="P1189" s="228" t="n"/>
      <c r="Q1189" s="281" t="n"/>
      <c r="R1189" s="281" t="n"/>
      <c r="S1189" s="228" t="n"/>
      <c r="T1189" s="228" t="n"/>
      <c r="U1189" s="228" t="n"/>
      <c r="V1189" s="19" t="n"/>
      <c r="W1189" s="19" t="n"/>
      <c r="X1189" s="228" t="n"/>
      <c r="Y1189" s="228" t="n"/>
      <c r="Z1189" s="281" t="n"/>
      <c r="AA1189" s="18" t="n"/>
      <c r="AB1189" s="18" t="n"/>
      <c r="AC1189" s="228" t="n"/>
    </row>
    <row r="1190">
      <c r="A1190" s="18" t="n"/>
      <c r="B1190" s="18" t="n"/>
      <c r="C1190" s="228" t="n"/>
      <c r="D1190" s="228" t="n"/>
      <c r="E1190" s="228" t="n"/>
      <c r="F1190" s="228" t="n"/>
      <c r="G1190" s="228" t="n"/>
      <c r="H1190" s="228" t="n"/>
      <c r="I1190" s="228" t="n"/>
      <c r="J1190" s="228" t="n"/>
      <c r="K1190" s="19" t="n"/>
      <c r="L1190" s="228" t="n"/>
      <c r="M1190" s="228" t="n"/>
      <c r="N1190" s="228" t="n"/>
      <c r="O1190" s="228" t="n"/>
      <c r="P1190" s="228" t="n"/>
      <c r="Q1190" s="281" t="n"/>
      <c r="R1190" s="281" t="n"/>
      <c r="S1190" s="228" t="n"/>
      <c r="T1190" s="228" t="n"/>
      <c r="U1190" s="228" t="n"/>
      <c r="V1190" s="19" t="n"/>
      <c r="W1190" s="19" t="n"/>
      <c r="X1190" s="228" t="n"/>
      <c r="Y1190" s="228" t="n"/>
      <c r="Z1190" s="281" t="n"/>
      <c r="AA1190" s="18" t="n"/>
      <c r="AB1190" s="18" t="n"/>
      <c r="AC1190" s="228" t="n"/>
    </row>
    <row r="1191">
      <c r="A1191" s="18" t="n"/>
      <c r="B1191" s="18" t="n"/>
      <c r="C1191" s="228" t="n"/>
      <c r="D1191" s="228" t="n"/>
      <c r="E1191" s="228" t="n"/>
      <c r="F1191" s="228" t="n"/>
      <c r="G1191" s="228" t="n"/>
      <c r="H1191" s="228" t="n"/>
      <c r="I1191" s="228" t="n"/>
      <c r="J1191" s="228" t="n"/>
      <c r="K1191" s="19" t="n"/>
      <c r="L1191" s="228" t="n"/>
      <c r="M1191" s="228" t="n"/>
      <c r="N1191" s="228" t="n"/>
      <c r="O1191" s="228" t="n"/>
      <c r="P1191" s="228" t="n"/>
      <c r="Q1191" s="281" t="n"/>
      <c r="R1191" s="281" t="n"/>
      <c r="S1191" s="228" t="n"/>
      <c r="T1191" s="228" t="n"/>
      <c r="U1191" s="228" t="n"/>
      <c r="V1191" s="19" t="n"/>
      <c r="W1191" s="19" t="n"/>
      <c r="X1191" s="228" t="n"/>
      <c r="Y1191" s="228" t="n"/>
      <c r="Z1191" s="281" t="n"/>
      <c r="AA1191" s="18" t="n"/>
      <c r="AB1191" s="18" t="n"/>
      <c r="AC1191" s="228" t="n"/>
    </row>
    <row r="1192">
      <c r="A1192" s="18" t="n"/>
      <c r="B1192" s="18" t="n"/>
      <c r="C1192" s="228" t="n"/>
      <c r="D1192" s="228" t="n"/>
      <c r="E1192" s="228" t="n"/>
      <c r="F1192" s="228" t="n"/>
      <c r="G1192" s="228" t="n"/>
      <c r="H1192" s="228" t="n"/>
      <c r="I1192" s="228" t="n"/>
      <c r="J1192" s="228" t="n"/>
      <c r="K1192" s="19" t="n"/>
      <c r="L1192" s="228" t="n"/>
      <c r="M1192" s="228" t="n"/>
      <c r="N1192" s="228" t="n"/>
      <c r="O1192" s="228" t="n"/>
      <c r="P1192" s="228" t="n"/>
      <c r="Q1192" s="281" t="n"/>
      <c r="R1192" s="281" t="n"/>
      <c r="S1192" s="228" t="n"/>
      <c r="T1192" s="228" t="n"/>
      <c r="U1192" s="228" t="n"/>
      <c r="V1192" s="19" t="n"/>
      <c r="W1192" s="19" t="n"/>
      <c r="X1192" s="228" t="n"/>
      <c r="Y1192" s="228" t="n"/>
      <c r="Z1192" s="281" t="n"/>
      <c r="AA1192" s="18" t="n"/>
      <c r="AB1192" s="18" t="n"/>
      <c r="AC1192" s="228" t="n"/>
    </row>
    <row r="1193">
      <c r="A1193" s="18" t="n"/>
      <c r="B1193" s="18" t="n"/>
      <c r="C1193" s="228" t="n"/>
      <c r="D1193" s="228" t="n"/>
      <c r="E1193" s="228" t="n"/>
      <c r="F1193" s="228" t="n"/>
      <c r="G1193" s="228" t="n"/>
      <c r="H1193" s="228" t="n"/>
      <c r="I1193" s="228" t="n"/>
      <c r="J1193" s="228" t="n"/>
      <c r="K1193" s="19" t="n"/>
      <c r="L1193" s="228" t="n"/>
      <c r="M1193" s="228" t="n"/>
      <c r="N1193" s="228" t="n"/>
      <c r="O1193" s="228" t="n"/>
      <c r="P1193" s="228" t="n"/>
      <c r="Q1193" s="281" t="n"/>
      <c r="R1193" s="281" t="n"/>
      <c r="S1193" s="228" t="n"/>
      <c r="T1193" s="228" t="n"/>
      <c r="U1193" s="228" t="n"/>
      <c r="V1193" s="19" t="n"/>
      <c r="W1193" s="19" t="n"/>
      <c r="X1193" s="228" t="n"/>
      <c r="Y1193" s="228" t="n"/>
      <c r="Z1193" s="281" t="n"/>
      <c r="AA1193" s="18" t="n"/>
      <c r="AB1193" s="18" t="n"/>
      <c r="AC1193" s="228" t="n"/>
    </row>
    <row r="1194">
      <c r="A1194" s="18" t="n"/>
      <c r="B1194" s="18" t="n"/>
      <c r="C1194" s="228" t="n"/>
      <c r="D1194" s="228" t="n"/>
      <c r="E1194" s="228" t="n"/>
      <c r="F1194" s="228" t="n"/>
      <c r="G1194" s="228" t="n"/>
      <c r="H1194" s="228" t="n"/>
      <c r="I1194" s="228" t="n"/>
      <c r="J1194" s="228" t="n"/>
      <c r="K1194" s="19" t="n"/>
      <c r="L1194" s="228" t="n"/>
      <c r="M1194" s="228" t="n"/>
      <c r="N1194" s="228" t="n"/>
      <c r="O1194" s="228" t="n"/>
      <c r="P1194" s="228" t="n"/>
      <c r="Q1194" s="281" t="n"/>
      <c r="R1194" s="281" t="n"/>
      <c r="S1194" s="228" t="n"/>
      <c r="T1194" s="228" t="n"/>
      <c r="U1194" s="228" t="n"/>
      <c r="V1194" s="19" t="n"/>
      <c r="W1194" s="19" t="n"/>
      <c r="X1194" s="228" t="n"/>
      <c r="Y1194" s="228" t="n"/>
      <c r="Z1194" s="281" t="n"/>
      <c r="AA1194" s="18" t="n"/>
      <c r="AB1194" s="18" t="n"/>
      <c r="AC1194" s="228" t="n"/>
    </row>
    <row r="1195">
      <c r="A1195" s="18" t="n"/>
      <c r="B1195" s="18" t="n"/>
      <c r="C1195" s="228" t="n"/>
      <c r="D1195" s="228" t="n"/>
      <c r="E1195" s="228" t="n"/>
      <c r="F1195" s="228" t="n"/>
      <c r="G1195" s="228" t="n"/>
      <c r="H1195" s="228" t="n"/>
      <c r="I1195" s="228" t="n"/>
      <c r="J1195" s="228" t="n"/>
      <c r="K1195" s="19" t="n"/>
      <c r="L1195" s="228" t="n"/>
      <c r="M1195" s="228" t="n"/>
      <c r="N1195" s="228" t="n"/>
      <c r="O1195" s="228" t="n"/>
      <c r="P1195" s="228" t="n"/>
      <c r="Q1195" s="281" t="n"/>
      <c r="R1195" s="281" t="n"/>
      <c r="S1195" s="228" t="n"/>
      <c r="T1195" s="228" t="n"/>
      <c r="U1195" s="228" t="n"/>
      <c r="V1195" s="19" t="n"/>
      <c r="W1195" s="19" t="n"/>
      <c r="X1195" s="228" t="n"/>
      <c r="Y1195" s="228" t="n"/>
      <c r="Z1195" s="281" t="n"/>
      <c r="AA1195" s="18" t="n"/>
      <c r="AB1195" s="18" t="n"/>
      <c r="AC1195" s="228" t="n"/>
    </row>
    <row r="1196">
      <c r="A1196" s="18" t="n"/>
      <c r="B1196" s="18" t="n"/>
      <c r="C1196" s="228" t="n"/>
      <c r="D1196" s="228" t="n"/>
      <c r="E1196" s="228" t="n"/>
      <c r="F1196" s="228" t="n"/>
      <c r="G1196" s="228" t="n"/>
      <c r="H1196" s="228" t="n"/>
      <c r="I1196" s="228" t="n"/>
      <c r="J1196" s="228" t="n"/>
      <c r="K1196" s="19" t="n"/>
      <c r="L1196" s="228" t="n"/>
      <c r="M1196" s="228" t="n"/>
      <c r="N1196" s="228" t="n"/>
      <c r="O1196" s="228" t="n"/>
      <c r="P1196" s="228" t="n"/>
      <c r="Q1196" s="281" t="n"/>
      <c r="R1196" s="281" t="n"/>
      <c r="S1196" s="228" t="n"/>
      <c r="T1196" s="228" t="n"/>
      <c r="U1196" s="228" t="n"/>
      <c r="V1196" s="19" t="n"/>
      <c r="W1196" s="19" t="n"/>
      <c r="X1196" s="228" t="n"/>
      <c r="Y1196" s="228" t="n"/>
      <c r="Z1196" s="281" t="n"/>
      <c r="AA1196" s="18" t="n"/>
      <c r="AB1196" s="18" t="n"/>
      <c r="AC1196" s="228" t="n"/>
    </row>
    <row r="1197">
      <c r="A1197" s="18" t="n"/>
      <c r="B1197" s="18" t="n"/>
      <c r="C1197" s="228" t="n"/>
      <c r="D1197" s="228" t="n"/>
      <c r="E1197" s="228" t="n"/>
      <c r="F1197" s="228" t="n"/>
      <c r="G1197" s="228" t="n"/>
      <c r="H1197" s="228" t="n"/>
      <c r="I1197" s="228" t="n"/>
      <c r="J1197" s="228" t="n"/>
      <c r="K1197" s="19" t="n"/>
      <c r="L1197" s="228" t="n"/>
      <c r="M1197" s="228" t="n"/>
      <c r="N1197" s="228" t="n"/>
      <c r="O1197" s="228" t="n"/>
      <c r="P1197" s="228" t="n"/>
      <c r="Q1197" s="281" t="n"/>
      <c r="R1197" s="281" t="n"/>
      <c r="S1197" s="228" t="n"/>
      <c r="T1197" s="228" t="n"/>
      <c r="U1197" s="228" t="n"/>
      <c r="V1197" s="19" t="n"/>
      <c r="W1197" s="19" t="n"/>
      <c r="X1197" s="228" t="n"/>
      <c r="Y1197" s="228" t="n"/>
      <c r="Z1197" s="281" t="n"/>
      <c r="AA1197" s="18" t="n"/>
      <c r="AB1197" s="18" t="n"/>
      <c r="AC1197" s="228" t="n"/>
    </row>
    <row r="1198">
      <c r="A1198" s="18" t="n"/>
      <c r="B1198" s="18" t="n"/>
      <c r="C1198" s="228" t="n"/>
      <c r="D1198" s="228" t="n"/>
      <c r="E1198" s="228" t="n"/>
      <c r="F1198" s="228" t="n"/>
      <c r="G1198" s="228" t="n"/>
      <c r="H1198" s="228" t="n"/>
      <c r="I1198" s="228" t="n"/>
      <c r="J1198" s="228" t="n"/>
      <c r="K1198" s="19" t="n"/>
      <c r="L1198" s="228" t="n"/>
      <c r="M1198" s="228" t="n"/>
      <c r="N1198" s="228" t="n"/>
      <c r="O1198" s="228" t="n"/>
      <c r="P1198" s="228" t="n"/>
      <c r="Q1198" s="281" t="n"/>
      <c r="R1198" s="281" t="n"/>
      <c r="S1198" s="228" t="n"/>
      <c r="T1198" s="228" t="n"/>
      <c r="U1198" s="228" t="n"/>
      <c r="V1198" s="19" t="n"/>
      <c r="W1198" s="19" t="n"/>
      <c r="X1198" s="228" t="n"/>
      <c r="Y1198" s="228" t="n"/>
      <c r="Z1198" s="281" t="n"/>
      <c r="AA1198" s="18" t="n"/>
      <c r="AB1198" s="18" t="n"/>
      <c r="AC1198" s="228" t="n"/>
    </row>
    <row r="1199">
      <c r="A1199" s="18" t="n"/>
      <c r="B1199" s="18" t="n"/>
      <c r="C1199" s="228" t="n"/>
      <c r="D1199" s="228" t="n"/>
      <c r="E1199" s="228" t="n"/>
      <c r="F1199" s="228" t="n"/>
      <c r="G1199" s="228" t="n"/>
      <c r="H1199" s="228" t="n"/>
      <c r="I1199" s="228" t="n"/>
      <c r="J1199" s="228" t="n"/>
      <c r="K1199" s="19" t="n"/>
      <c r="L1199" s="228" t="n"/>
      <c r="M1199" s="228" t="n"/>
      <c r="N1199" s="228" t="n"/>
      <c r="O1199" s="228" t="n"/>
      <c r="P1199" s="228" t="n"/>
      <c r="Q1199" s="281" t="n"/>
      <c r="R1199" s="281" t="n"/>
      <c r="S1199" s="228" t="n"/>
      <c r="T1199" s="228" t="n"/>
      <c r="U1199" s="228" t="n"/>
      <c r="V1199" s="19" t="n"/>
      <c r="W1199" s="19" t="n"/>
      <c r="X1199" s="228" t="n"/>
      <c r="Y1199" s="228" t="n"/>
      <c r="Z1199" s="281" t="n"/>
      <c r="AA1199" s="18" t="n"/>
      <c r="AB1199" s="18" t="n"/>
      <c r="AC1199" s="228" t="n"/>
    </row>
    <row r="1200">
      <c r="A1200" s="18" t="n"/>
      <c r="B1200" s="18" t="n"/>
      <c r="C1200" s="228" t="n"/>
      <c r="D1200" s="228" t="n"/>
      <c r="E1200" s="228" t="n"/>
      <c r="F1200" s="228" t="n"/>
      <c r="G1200" s="228" t="n"/>
      <c r="H1200" s="228" t="n"/>
      <c r="I1200" s="228" t="n"/>
      <c r="J1200" s="228" t="n"/>
      <c r="K1200" s="19" t="n"/>
      <c r="L1200" s="228" t="n"/>
      <c r="M1200" s="228" t="n"/>
      <c r="N1200" s="228" t="n"/>
      <c r="O1200" s="228" t="n"/>
      <c r="P1200" s="228" t="n"/>
      <c r="Q1200" s="281" t="n"/>
      <c r="R1200" s="281" t="n"/>
      <c r="S1200" s="228" t="n"/>
      <c r="T1200" s="228" t="n"/>
      <c r="U1200" s="228" t="n"/>
      <c r="V1200" s="19" t="n"/>
      <c r="W1200" s="19" t="n"/>
      <c r="X1200" s="228" t="n"/>
      <c r="Y1200" s="228" t="n"/>
      <c r="Z1200" s="281" t="n"/>
      <c r="AA1200" s="18" t="n"/>
      <c r="AB1200" s="18" t="n"/>
      <c r="AC1200" s="228" t="n"/>
    </row>
    <row r="1201">
      <c r="A1201" s="18" t="n"/>
      <c r="B1201" s="18" t="n"/>
      <c r="C1201" s="228" t="n"/>
      <c r="D1201" s="228" t="n"/>
      <c r="E1201" s="228" t="n"/>
      <c r="F1201" s="228" t="n"/>
      <c r="G1201" s="228" t="n"/>
      <c r="H1201" s="228" t="n"/>
      <c r="I1201" s="228" t="n"/>
      <c r="J1201" s="228" t="n"/>
      <c r="K1201" s="19" t="n"/>
      <c r="L1201" s="228" t="n"/>
      <c r="M1201" s="228" t="n"/>
      <c r="N1201" s="228" t="n"/>
      <c r="O1201" s="228" t="n"/>
      <c r="P1201" s="228" t="n"/>
      <c r="Q1201" s="281" t="n"/>
      <c r="R1201" s="281" t="n"/>
      <c r="S1201" s="228" t="n"/>
      <c r="T1201" s="228" t="n"/>
      <c r="U1201" s="228" t="n"/>
      <c r="V1201" s="19" t="n"/>
      <c r="W1201" s="19" t="n"/>
      <c r="X1201" s="228" t="n"/>
      <c r="Y1201" s="228" t="n"/>
      <c r="Z1201" s="281" t="n"/>
      <c r="AA1201" s="18" t="n"/>
      <c r="AB1201" s="18" t="n"/>
      <c r="AC1201" s="228" t="n"/>
    </row>
    <row r="1202">
      <c r="A1202" s="18" t="n"/>
      <c r="B1202" s="18" t="n"/>
      <c r="C1202" s="228" t="n"/>
      <c r="D1202" s="228" t="n"/>
      <c r="E1202" s="228" t="n"/>
      <c r="F1202" s="228" t="n"/>
      <c r="G1202" s="228" t="n"/>
      <c r="H1202" s="228" t="n"/>
      <c r="I1202" s="228" t="n"/>
      <c r="J1202" s="228" t="n"/>
      <c r="K1202" s="19" t="n"/>
      <c r="L1202" s="228" t="n"/>
      <c r="M1202" s="228" t="n"/>
      <c r="N1202" s="228" t="n"/>
      <c r="O1202" s="228" t="n"/>
      <c r="P1202" s="228" t="n"/>
      <c r="Q1202" s="281" t="n"/>
      <c r="R1202" s="281" t="n"/>
      <c r="S1202" s="228" t="n"/>
      <c r="T1202" s="228" t="n"/>
      <c r="U1202" s="228" t="n"/>
      <c r="V1202" s="19" t="n"/>
      <c r="W1202" s="19" t="n"/>
      <c r="X1202" s="228" t="n"/>
      <c r="Y1202" s="228" t="n"/>
      <c r="Z1202" s="281" t="n"/>
      <c r="AA1202" s="18" t="n"/>
      <c r="AB1202" s="18" t="n"/>
      <c r="AC1202" s="228" t="n"/>
    </row>
    <row r="1203">
      <c r="A1203" s="18" t="n"/>
      <c r="B1203" s="18" t="n"/>
      <c r="C1203" s="228" t="n"/>
      <c r="D1203" s="228" t="n"/>
      <c r="E1203" s="228" t="n"/>
      <c r="F1203" s="228" t="n"/>
      <c r="G1203" s="228" t="n"/>
      <c r="H1203" s="228" t="n"/>
      <c r="I1203" s="228" t="n"/>
      <c r="J1203" s="228" t="n"/>
      <c r="K1203" s="19" t="n"/>
      <c r="L1203" s="228" t="n"/>
      <c r="M1203" s="228" t="n"/>
      <c r="N1203" s="228" t="n"/>
      <c r="O1203" s="228" t="n"/>
      <c r="P1203" s="228" t="n"/>
      <c r="Q1203" s="281" t="n"/>
      <c r="R1203" s="281" t="n"/>
      <c r="S1203" s="228" t="n"/>
      <c r="T1203" s="228" t="n"/>
      <c r="U1203" s="228" t="n"/>
      <c r="V1203" s="19" t="n"/>
      <c r="W1203" s="19" t="n"/>
      <c r="X1203" s="228" t="n"/>
      <c r="Y1203" s="228" t="n"/>
      <c r="Z1203" s="281" t="n"/>
      <c r="AA1203" s="18" t="n"/>
      <c r="AB1203" s="18" t="n"/>
      <c r="AC1203" s="228" t="n"/>
    </row>
    <row r="1204">
      <c r="A1204" s="18" t="n"/>
      <c r="B1204" s="18" t="n"/>
      <c r="C1204" s="228" t="n"/>
      <c r="D1204" s="228" t="n"/>
      <c r="E1204" s="228" t="n"/>
      <c r="F1204" s="228" t="n"/>
      <c r="G1204" s="228" t="n"/>
      <c r="H1204" s="228" t="n"/>
      <c r="I1204" s="228" t="n"/>
      <c r="J1204" s="228" t="n"/>
      <c r="K1204" s="19" t="n"/>
      <c r="L1204" s="228" t="n"/>
      <c r="M1204" s="228" t="n"/>
      <c r="N1204" s="228" t="n"/>
      <c r="O1204" s="228" t="n"/>
      <c r="P1204" s="228" t="n"/>
      <c r="Q1204" s="281" t="n"/>
      <c r="R1204" s="281" t="n"/>
      <c r="S1204" s="228" t="n"/>
      <c r="T1204" s="228" t="n"/>
      <c r="U1204" s="228" t="n"/>
      <c r="V1204" s="19" t="n"/>
      <c r="W1204" s="19" t="n"/>
      <c r="X1204" s="228" t="n"/>
      <c r="Y1204" s="228" t="n"/>
      <c r="Z1204" s="281" t="n"/>
      <c r="AA1204" s="18" t="n"/>
      <c r="AB1204" s="18" t="n"/>
      <c r="AC1204" s="228" t="n"/>
    </row>
    <row r="1205">
      <c r="A1205" s="18" t="n"/>
      <c r="B1205" s="18" t="n"/>
      <c r="C1205" s="228" t="n"/>
      <c r="D1205" s="228" t="n"/>
      <c r="E1205" s="228" t="n"/>
      <c r="F1205" s="228" t="n"/>
      <c r="G1205" s="228" t="n"/>
      <c r="H1205" s="228" t="n"/>
      <c r="I1205" s="228" t="n"/>
      <c r="J1205" s="228" t="n"/>
      <c r="K1205" s="19" t="n"/>
      <c r="L1205" s="228" t="n"/>
      <c r="M1205" s="228" t="n"/>
      <c r="N1205" s="228" t="n"/>
      <c r="O1205" s="228" t="n"/>
      <c r="P1205" s="228" t="n"/>
      <c r="Q1205" s="281" t="n"/>
      <c r="R1205" s="281" t="n"/>
      <c r="S1205" s="228" t="n"/>
      <c r="T1205" s="228" t="n"/>
      <c r="U1205" s="228" t="n"/>
      <c r="V1205" s="19" t="n"/>
      <c r="W1205" s="19" t="n"/>
      <c r="X1205" s="228" t="n"/>
      <c r="Y1205" s="228" t="n"/>
      <c r="Z1205" s="281" t="n"/>
      <c r="AA1205" s="18" t="n"/>
      <c r="AB1205" s="18" t="n"/>
      <c r="AC1205" s="228" t="n"/>
    </row>
    <row r="1206">
      <c r="A1206" s="18" t="n"/>
      <c r="B1206" s="18" t="n"/>
      <c r="C1206" s="228" t="n"/>
      <c r="D1206" s="228" t="n"/>
      <c r="E1206" s="228" t="n"/>
      <c r="F1206" s="228" t="n"/>
      <c r="G1206" s="228" t="n"/>
      <c r="H1206" s="228" t="n"/>
      <c r="I1206" s="228" t="n"/>
      <c r="J1206" s="228" t="n"/>
      <c r="K1206" s="19" t="n"/>
      <c r="L1206" s="228" t="n"/>
      <c r="M1206" s="228" t="n"/>
      <c r="N1206" s="228" t="n"/>
      <c r="O1206" s="228" t="n"/>
      <c r="P1206" s="228" t="n"/>
      <c r="Q1206" s="281" t="n"/>
      <c r="R1206" s="281" t="n"/>
      <c r="S1206" s="228" t="n"/>
      <c r="T1206" s="228" t="n"/>
      <c r="U1206" s="228" t="n"/>
      <c r="V1206" s="19" t="n"/>
      <c r="W1206" s="19" t="n"/>
      <c r="X1206" s="228" t="n"/>
      <c r="Y1206" s="228" t="n"/>
      <c r="Z1206" s="281" t="n"/>
      <c r="AA1206" s="18" t="n"/>
      <c r="AB1206" s="18" t="n"/>
      <c r="AC1206" s="228" t="n"/>
    </row>
    <row r="1207">
      <c r="A1207" s="18" t="n"/>
      <c r="B1207" s="18" t="n"/>
      <c r="C1207" s="228" t="n"/>
      <c r="D1207" s="228" t="n"/>
      <c r="E1207" s="228" t="n"/>
      <c r="F1207" s="228" t="n"/>
      <c r="G1207" s="228" t="n"/>
      <c r="H1207" s="228" t="n"/>
      <c r="I1207" s="228" t="n"/>
      <c r="J1207" s="228" t="n"/>
      <c r="K1207" s="19" t="n"/>
      <c r="L1207" s="228" t="n"/>
      <c r="M1207" s="228" t="n"/>
      <c r="N1207" s="228" t="n"/>
      <c r="O1207" s="228" t="n"/>
      <c r="P1207" s="228" t="n"/>
      <c r="Q1207" s="281" t="n"/>
      <c r="R1207" s="281" t="n"/>
      <c r="S1207" s="228" t="n"/>
      <c r="T1207" s="228" t="n"/>
      <c r="U1207" s="228" t="n"/>
      <c r="V1207" s="19" t="n"/>
      <c r="W1207" s="19" t="n"/>
      <c r="X1207" s="228" t="n"/>
      <c r="Y1207" s="228" t="n"/>
      <c r="Z1207" s="281" t="n"/>
      <c r="AA1207" s="18" t="n"/>
      <c r="AB1207" s="18" t="n"/>
      <c r="AC1207" s="228" t="n"/>
    </row>
    <row r="1208">
      <c r="A1208" s="18" t="n"/>
      <c r="B1208" s="18" t="n"/>
      <c r="C1208" s="228" t="n"/>
      <c r="D1208" s="228" t="n"/>
      <c r="E1208" s="228" t="n"/>
      <c r="F1208" s="228" t="n"/>
      <c r="G1208" s="228" t="n"/>
      <c r="H1208" s="228" t="n"/>
      <c r="I1208" s="228" t="n"/>
      <c r="J1208" s="228" t="n"/>
      <c r="K1208" s="19" t="n"/>
      <c r="L1208" s="228" t="n"/>
      <c r="M1208" s="228" t="n"/>
      <c r="N1208" s="228" t="n"/>
      <c r="O1208" s="228" t="n"/>
      <c r="P1208" s="228" t="n"/>
      <c r="Q1208" s="281" t="n"/>
      <c r="R1208" s="281" t="n"/>
      <c r="S1208" s="228" t="n"/>
      <c r="T1208" s="228" t="n"/>
      <c r="U1208" s="228" t="n"/>
      <c r="V1208" s="19" t="n"/>
      <c r="W1208" s="19" t="n"/>
      <c r="X1208" s="228" t="n"/>
      <c r="Y1208" s="228" t="n"/>
      <c r="Z1208" s="281" t="n"/>
      <c r="AA1208" s="18" t="n"/>
      <c r="AB1208" s="18" t="n"/>
      <c r="AC1208" s="228" t="n"/>
    </row>
    <row r="1209">
      <c r="A1209" s="18" t="n"/>
      <c r="B1209" s="18" t="n"/>
      <c r="C1209" s="228" t="n"/>
      <c r="D1209" s="228" t="n"/>
      <c r="E1209" s="228" t="n"/>
      <c r="F1209" s="228" t="n"/>
      <c r="G1209" s="228" t="n"/>
      <c r="H1209" s="228" t="n"/>
      <c r="I1209" s="228" t="n"/>
      <c r="J1209" s="228" t="n"/>
      <c r="K1209" s="19" t="n"/>
      <c r="L1209" s="228" t="n"/>
      <c r="M1209" s="228" t="n"/>
      <c r="N1209" s="228" t="n"/>
      <c r="O1209" s="228" t="n"/>
      <c r="P1209" s="228" t="n"/>
      <c r="Q1209" s="281" t="n"/>
      <c r="R1209" s="281" t="n"/>
      <c r="S1209" s="228" t="n"/>
      <c r="T1209" s="228" t="n"/>
      <c r="U1209" s="228" t="n"/>
      <c r="V1209" s="19" t="n"/>
      <c r="W1209" s="19" t="n"/>
      <c r="X1209" s="228" t="n"/>
      <c r="Y1209" s="228" t="n"/>
      <c r="Z1209" s="281" t="n"/>
      <c r="AA1209" s="18" t="n"/>
      <c r="AB1209" s="18" t="n"/>
      <c r="AC1209" s="228" t="n"/>
    </row>
    <row r="1210">
      <c r="A1210" s="18" t="n"/>
      <c r="B1210" s="18" t="n"/>
      <c r="C1210" s="228" t="n"/>
      <c r="D1210" s="228" t="n"/>
      <c r="E1210" s="228" t="n"/>
      <c r="F1210" s="228" t="n"/>
      <c r="G1210" s="228" t="n"/>
      <c r="H1210" s="228" t="n"/>
      <c r="I1210" s="228" t="n"/>
      <c r="J1210" s="228" t="n"/>
      <c r="K1210" s="19" t="n"/>
      <c r="L1210" s="228" t="n"/>
      <c r="M1210" s="228" t="n"/>
      <c r="N1210" s="228" t="n"/>
      <c r="O1210" s="228" t="n"/>
      <c r="P1210" s="228" t="n"/>
      <c r="Q1210" s="281" t="n"/>
      <c r="R1210" s="281" t="n"/>
      <c r="S1210" s="228" t="n"/>
      <c r="T1210" s="228" t="n"/>
      <c r="U1210" s="228" t="n"/>
      <c r="V1210" s="19" t="n"/>
      <c r="W1210" s="19" t="n"/>
      <c r="X1210" s="228" t="n"/>
      <c r="Y1210" s="228" t="n"/>
      <c r="Z1210" s="281" t="n"/>
      <c r="AA1210" s="18" t="n"/>
      <c r="AB1210" s="18" t="n"/>
      <c r="AC1210" s="228" t="n"/>
    </row>
    <row r="1211">
      <c r="A1211" s="18" t="n"/>
      <c r="B1211" s="18" t="n"/>
      <c r="C1211" s="228" t="n"/>
      <c r="D1211" s="228" t="n"/>
      <c r="E1211" s="228" t="n"/>
      <c r="F1211" s="228" t="n"/>
      <c r="G1211" s="228" t="n"/>
      <c r="H1211" s="228" t="n"/>
      <c r="I1211" s="228" t="n"/>
      <c r="J1211" s="228" t="n"/>
      <c r="K1211" s="19" t="n"/>
      <c r="L1211" s="228" t="n"/>
      <c r="M1211" s="228" t="n"/>
      <c r="N1211" s="228" t="n"/>
      <c r="O1211" s="228" t="n"/>
      <c r="P1211" s="228" t="n"/>
      <c r="Q1211" s="281" t="n"/>
      <c r="R1211" s="281" t="n"/>
      <c r="S1211" s="228" t="n"/>
      <c r="T1211" s="228" t="n"/>
      <c r="U1211" s="228" t="n"/>
      <c r="V1211" s="19" t="n"/>
      <c r="W1211" s="19" t="n"/>
      <c r="X1211" s="228" t="n"/>
      <c r="Y1211" s="228" t="n"/>
      <c r="Z1211" s="281" t="n"/>
      <c r="AA1211" s="18" t="n"/>
      <c r="AB1211" s="18" t="n"/>
      <c r="AC1211" s="228" t="n"/>
    </row>
    <row r="1212">
      <c r="A1212" s="18" t="n"/>
      <c r="B1212" s="18" t="n"/>
      <c r="C1212" s="228" t="n"/>
      <c r="D1212" s="228" t="n"/>
      <c r="E1212" s="228" t="n"/>
      <c r="F1212" s="228" t="n"/>
      <c r="G1212" s="228" t="n"/>
      <c r="H1212" s="228" t="n"/>
      <c r="I1212" s="228" t="n"/>
      <c r="J1212" s="228" t="n"/>
      <c r="K1212" s="19" t="n"/>
      <c r="L1212" s="228" t="n"/>
      <c r="M1212" s="228" t="n"/>
      <c r="N1212" s="228" t="n"/>
      <c r="O1212" s="228" t="n"/>
      <c r="P1212" s="228" t="n"/>
      <c r="Q1212" s="281" t="n"/>
      <c r="R1212" s="281" t="n"/>
      <c r="S1212" s="228" t="n"/>
      <c r="T1212" s="228" t="n"/>
      <c r="U1212" s="228" t="n"/>
      <c r="V1212" s="19" t="n"/>
      <c r="W1212" s="19" t="n"/>
      <c r="X1212" s="228" t="n"/>
      <c r="Y1212" s="228" t="n"/>
      <c r="Z1212" s="281" t="n"/>
      <c r="AA1212" s="18" t="n"/>
      <c r="AB1212" s="18" t="n"/>
      <c r="AC1212" s="228" t="n"/>
    </row>
    <row r="1213">
      <c r="A1213" s="18" t="n"/>
      <c r="B1213" s="18" t="n"/>
      <c r="C1213" s="228" t="n"/>
      <c r="D1213" s="228" t="n"/>
      <c r="E1213" s="228" t="n"/>
      <c r="F1213" s="228" t="n"/>
      <c r="G1213" s="228" t="n"/>
      <c r="H1213" s="228" t="n"/>
      <c r="I1213" s="228" t="n"/>
      <c r="J1213" s="228" t="n"/>
      <c r="K1213" s="19" t="n"/>
      <c r="L1213" s="228" t="n"/>
      <c r="M1213" s="228" t="n"/>
      <c r="N1213" s="228" t="n"/>
      <c r="O1213" s="228" t="n"/>
      <c r="P1213" s="228" t="n"/>
      <c r="Q1213" s="281" t="n"/>
      <c r="R1213" s="281" t="n"/>
      <c r="S1213" s="228" t="n"/>
      <c r="T1213" s="228" t="n"/>
      <c r="U1213" s="228" t="n"/>
      <c r="V1213" s="19" t="n"/>
      <c r="W1213" s="19" t="n"/>
      <c r="X1213" s="228" t="n"/>
      <c r="Y1213" s="228" t="n"/>
      <c r="Z1213" s="281" t="n"/>
      <c r="AA1213" s="18" t="n"/>
      <c r="AB1213" s="18" t="n"/>
      <c r="AC1213" s="228" t="n"/>
    </row>
    <row r="1214">
      <c r="A1214" s="18" t="n"/>
      <c r="B1214" s="18" t="n"/>
      <c r="C1214" s="228" t="n"/>
      <c r="D1214" s="228" t="n"/>
      <c r="E1214" s="228" t="n"/>
      <c r="F1214" s="228" t="n"/>
      <c r="G1214" s="228" t="n"/>
      <c r="H1214" s="228" t="n"/>
      <c r="I1214" s="228" t="n"/>
      <c r="J1214" s="228" t="n"/>
      <c r="K1214" s="19" t="n"/>
      <c r="L1214" s="228" t="n"/>
      <c r="M1214" s="228" t="n"/>
      <c r="N1214" s="228" t="n"/>
      <c r="O1214" s="228" t="n"/>
      <c r="P1214" s="228" t="n"/>
      <c r="Q1214" s="281" t="n"/>
      <c r="R1214" s="281" t="n"/>
      <c r="S1214" s="228" t="n"/>
      <c r="T1214" s="228" t="n"/>
      <c r="U1214" s="228" t="n"/>
      <c r="V1214" s="19" t="n"/>
      <c r="W1214" s="19" t="n"/>
      <c r="X1214" s="228" t="n"/>
      <c r="Y1214" s="228" t="n"/>
      <c r="Z1214" s="281" t="n"/>
      <c r="AA1214" s="18" t="n"/>
      <c r="AB1214" s="18" t="n"/>
      <c r="AC1214" s="228" t="n"/>
    </row>
    <row r="1215">
      <c r="A1215" s="18" t="n"/>
      <c r="B1215" s="18" t="n"/>
      <c r="C1215" s="228" t="n"/>
      <c r="D1215" s="228" t="n"/>
      <c r="E1215" s="228" t="n"/>
      <c r="F1215" s="228" t="n"/>
      <c r="G1215" s="228" t="n"/>
      <c r="H1215" s="228" t="n"/>
      <c r="I1215" s="228" t="n"/>
      <c r="J1215" s="228" t="n"/>
      <c r="K1215" s="19" t="n"/>
      <c r="L1215" s="228" t="n"/>
      <c r="M1215" s="228" t="n"/>
      <c r="N1215" s="228" t="n"/>
      <c r="O1215" s="228" t="n"/>
      <c r="P1215" s="228" t="n"/>
      <c r="Q1215" s="281" t="n"/>
      <c r="R1215" s="281" t="n"/>
      <c r="S1215" s="228" t="n"/>
      <c r="T1215" s="228" t="n"/>
      <c r="U1215" s="228" t="n"/>
      <c r="V1215" s="19" t="n"/>
      <c r="W1215" s="19" t="n"/>
      <c r="X1215" s="228" t="n"/>
      <c r="Y1215" s="228" t="n"/>
      <c r="Z1215" s="281" t="n"/>
      <c r="AA1215" s="18" t="n"/>
      <c r="AB1215" s="18" t="n"/>
      <c r="AC1215" s="228" t="n"/>
    </row>
    <row r="1216">
      <c r="A1216" s="18" t="n"/>
      <c r="B1216" s="18" t="n"/>
      <c r="C1216" s="228" t="n"/>
      <c r="D1216" s="228" t="n"/>
      <c r="E1216" s="228" t="n"/>
      <c r="F1216" s="228" t="n"/>
      <c r="G1216" s="228" t="n"/>
      <c r="H1216" s="228" t="n"/>
      <c r="I1216" s="228" t="n"/>
      <c r="J1216" s="228" t="n"/>
      <c r="K1216" s="19" t="n"/>
      <c r="L1216" s="228" t="n"/>
      <c r="M1216" s="228" t="n"/>
      <c r="N1216" s="228" t="n"/>
      <c r="O1216" s="228" t="n"/>
      <c r="P1216" s="228" t="n"/>
      <c r="Q1216" s="281" t="n"/>
      <c r="R1216" s="281" t="n"/>
      <c r="S1216" s="228" t="n"/>
      <c r="T1216" s="228" t="n"/>
      <c r="U1216" s="228" t="n"/>
      <c r="V1216" s="19" t="n"/>
      <c r="W1216" s="19" t="n"/>
      <c r="X1216" s="228" t="n"/>
      <c r="Y1216" s="228" t="n"/>
      <c r="Z1216" s="281" t="n"/>
      <c r="AA1216" s="18" t="n"/>
      <c r="AB1216" s="18" t="n"/>
      <c r="AC1216" s="228" t="n"/>
    </row>
    <row r="1217">
      <c r="A1217" s="18" t="n"/>
      <c r="B1217" s="18" t="n"/>
      <c r="C1217" s="228" t="n"/>
      <c r="D1217" s="228" t="n"/>
      <c r="E1217" s="228" t="n"/>
      <c r="F1217" s="228" t="n"/>
      <c r="G1217" s="228" t="n"/>
      <c r="H1217" s="228" t="n"/>
      <c r="I1217" s="228" t="n"/>
      <c r="J1217" s="228" t="n"/>
      <c r="K1217" s="19" t="n"/>
      <c r="L1217" s="228" t="n"/>
      <c r="M1217" s="228" t="n"/>
      <c r="N1217" s="228" t="n"/>
      <c r="O1217" s="228" t="n"/>
      <c r="P1217" s="228" t="n"/>
      <c r="Q1217" s="281" t="n"/>
      <c r="R1217" s="281" t="n"/>
      <c r="S1217" s="228" t="n"/>
      <c r="T1217" s="228" t="n"/>
      <c r="U1217" s="228" t="n"/>
      <c r="V1217" s="19" t="n"/>
      <c r="W1217" s="19" t="n"/>
      <c r="X1217" s="228" t="n"/>
      <c r="Y1217" s="228" t="n"/>
      <c r="Z1217" s="281" t="n"/>
      <c r="AA1217" s="18" t="n"/>
      <c r="AB1217" s="18" t="n"/>
      <c r="AC1217" s="228" t="n"/>
    </row>
    <row r="1218">
      <c r="A1218" s="18" t="n"/>
      <c r="B1218" s="18" t="n"/>
      <c r="C1218" s="228" t="n"/>
      <c r="D1218" s="228" t="n"/>
      <c r="E1218" s="228" t="n"/>
      <c r="F1218" s="228" t="n"/>
      <c r="G1218" s="228" t="n"/>
      <c r="H1218" s="228" t="n"/>
      <c r="I1218" s="228" t="n"/>
      <c r="J1218" s="228" t="n"/>
      <c r="K1218" s="19" t="n"/>
      <c r="L1218" s="228" t="n"/>
      <c r="M1218" s="228" t="n"/>
      <c r="N1218" s="228" t="n"/>
      <c r="O1218" s="228" t="n"/>
      <c r="P1218" s="228" t="n"/>
      <c r="Q1218" s="281" t="n"/>
      <c r="R1218" s="281" t="n"/>
      <c r="S1218" s="228" t="n"/>
      <c r="T1218" s="228" t="n"/>
      <c r="U1218" s="228" t="n"/>
      <c r="V1218" s="19" t="n"/>
      <c r="W1218" s="19" t="n"/>
      <c r="X1218" s="228" t="n"/>
      <c r="Y1218" s="228" t="n"/>
      <c r="Z1218" s="281" t="n"/>
      <c r="AA1218" s="18" t="n"/>
      <c r="AB1218" s="18" t="n"/>
      <c r="AC1218" s="228" t="n"/>
    </row>
    <row r="1219">
      <c r="A1219" s="18" t="n"/>
      <c r="B1219" s="18" t="n"/>
      <c r="C1219" s="228" t="n"/>
      <c r="D1219" s="228" t="n"/>
      <c r="E1219" s="228" t="n"/>
      <c r="F1219" s="228" t="n"/>
      <c r="G1219" s="228" t="n"/>
      <c r="H1219" s="228" t="n"/>
      <c r="I1219" s="228" t="n"/>
      <c r="J1219" s="228" t="n"/>
      <c r="K1219" s="19" t="n"/>
      <c r="L1219" s="228" t="n"/>
      <c r="M1219" s="228" t="n"/>
      <c r="N1219" s="228" t="n"/>
      <c r="O1219" s="228" t="n"/>
      <c r="P1219" s="228" t="n"/>
      <c r="Q1219" s="281" t="n"/>
      <c r="R1219" s="281" t="n"/>
      <c r="S1219" s="228" t="n"/>
      <c r="T1219" s="228" t="n"/>
      <c r="U1219" s="228" t="n"/>
      <c r="V1219" s="19" t="n"/>
      <c r="W1219" s="19" t="n"/>
      <c r="X1219" s="228" t="n"/>
      <c r="Y1219" s="228" t="n"/>
      <c r="Z1219" s="281" t="n"/>
      <c r="AA1219" s="18" t="n"/>
      <c r="AB1219" s="18" t="n"/>
      <c r="AC1219" s="228" t="n"/>
    </row>
    <row r="1220">
      <c r="A1220" s="18" t="n"/>
      <c r="B1220" s="18" t="n"/>
      <c r="C1220" s="228" t="n"/>
      <c r="D1220" s="228" t="n"/>
      <c r="E1220" s="228" t="n"/>
      <c r="F1220" s="228" t="n"/>
      <c r="G1220" s="228" t="n"/>
      <c r="H1220" s="228" t="n"/>
      <c r="I1220" s="228" t="n"/>
      <c r="J1220" s="228" t="n"/>
      <c r="K1220" s="19" t="n"/>
      <c r="L1220" s="228" t="n"/>
      <c r="M1220" s="228" t="n"/>
      <c r="N1220" s="228" t="n"/>
      <c r="O1220" s="228" t="n"/>
      <c r="P1220" s="228" t="n"/>
      <c r="Q1220" s="281" t="n"/>
      <c r="R1220" s="281" t="n"/>
      <c r="S1220" s="228" t="n"/>
      <c r="T1220" s="228" t="n"/>
      <c r="U1220" s="228" t="n"/>
      <c r="V1220" s="19" t="n"/>
      <c r="W1220" s="19" t="n"/>
      <c r="X1220" s="228" t="n"/>
      <c r="Y1220" s="228" t="n"/>
      <c r="Z1220" s="281" t="n"/>
      <c r="AA1220" s="18" t="n"/>
      <c r="AB1220" s="18" t="n"/>
      <c r="AC1220" s="228" t="n"/>
    </row>
    <row r="1221">
      <c r="A1221" s="18" t="n"/>
      <c r="B1221" s="18" t="n"/>
      <c r="C1221" s="228" t="n"/>
      <c r="D1221" s="228" t="n"/>
      <c r="E1221" s="228" t="n"/>
      <c r="F1221" s="228" t="n"/>
      <c r="G1221" s="228" t="n"/>
      <c r="H1221" s="228" t="n"/>
      <c r="I1221" s="228" t="n"/>
      <c r="J1221" s="228" t="n"/>
      <c r="K1221" s="19" t="n"/>
      <c r="L1221" s="228" t="n"/>
      <c r="M1221" s="228" t="n"/>
      <c r="N1221" s="228" t="n"/>
      <c r="O1221" s="228" t="n"/>
      <c r="P1221" s="228" t="n"/>
      <c r="Q1221" s="281" t="n"/>
      <c r="R1221" s="281" t="n"/>
      <c r="S1221" s="228" t="n"/>
      <c r="T1221" s="228" t="n"/>
      <c r="U1221" s="228" t="n"/>
      <c r="V1221" s="19" t="n"/>
      <c r="W1221" s="19" t="n"/>
      <c r="X1221" s="228" t="n"/>
      <c r="Y1221" s="228" t="n"/>
      <c r="Z1221" s="281" t="n"/>
      <c r="AA1221" s="18" t="n"/>
      <c r="AB1221" s="18" t="n"/>
      <c r="AC1221" s="228" t="n"/>
    </row>
    <row r="1222">
      <c r="A1222" s="18" t="n"/>
      <c r="B1222" s="18" t="n"/>
      <c r="C1222" s="228" t="n"/>
      <c r="D1222" s="228" t="n"/>
      <c r="E1222" s="228" t="n"/>
      <c r="F1222" s="228" t="n"/>
      <c r="G1222" s="228" t="n"/>
      <c r="H1222" s="228" t="n"/>
      <c r="I1222" s="228" t="n"/>
      <c r="J1222" s="228" t="n"/>
      <c r="K1222" s="19" t="n"/>
      <c r="L1222" s="228" t="n"/>
      <c r="M1222" s="228" t="n"/>
      <c r="N1222" s="228" t="n"/>
      <c r="O1222" s="228" t="n"/>
      <c r="P1222" s="228" t="n"/>
      <c r="Q1222" s="281" t="n"/>
      <c r="R1222" s="281" t="n"/>
      <c r="S1222" s="228" t="n"/>
      <c r="T1222" s="228" t="n"/>
      <c r="U1222" s="228" t="n"/>
      <c r="V1222" s="19" t="n"/>
      <c r="W1222" s="19" t="n"/>
      <c r="X1222" s="228" t="n"/>
      <c r="Y1222" s="228" t="n"/>
      <c r="Z1222" s="281" t="n"/>
      <c r="AA1222" s="18" t="n"/>
      <c r="AB1222" s="18" t="n"/>
      <c r="AC1222" s="228" t="n"/>
    </row>
    <row r="1223">
      <c r="A1223" s="18" t="n"/>
      <c r="B1223" s="18" t="n"/>
      <c r="C1223" s="228" t="n"/>
      <c r="D1223" s="228" t="n"/>
      <c r="E1223" s="228" t="n"/>
      <c r="F1223" s="228" t="n"/>
      <c r="G1223" s="228" t="n"/>
      <c r="H1223" s="228" t="n"/>
      <c r="I1223" s="228" t="n"/>
      <c r="J1223" s="228" t="n"/>
      <c r="K1223" s="19" t="n"/>
      <c r="L1223" s="228" t="n"/>
      <c r="M1223" s="228" t="n"/>
      <c r="N1223" s="228" t="n"/>
      <c r="O1223" s="228" t="n"/>
      <c r="P1223" s="228" t="n"/>
      <c r="Q1223" s="281" t="n"/>
      <c r="R1223" s="281" t="n"/>
      <c r="S1223" s="228" t="n"/>
      <c r="T1223" s="228" t="n"/>
      <c r="U1223" s="228" t="n"/>
      <c r="V1223" s="19" t="n"/>
      <c r="W1223" s="19" t="n"/>
      <c r="X1223" s="228" t="n"/>
      <c r="Y1223" s="228" t="n"/>
      <c r="Z1223" s="281" t="n"/>
      <c r="AA1223" s="18" t="n"/>
      <c r="AB1223" s="18" t="n"/>
      <c r="AC1223" s="228" t="n"/>
    </row>
    <row r="1224">
      <c r="A1224" s="18" t="n"/>
      <c r="B1224" s="18" t="n"/>
      <c r="C1224" s="228" t="n"/>
      <c r="D1224" s="228" t="n"/>
      <c r="E1224" s="228" t="n"/>
      <c r="F1224" s="228" t="n"/>
      <c r="G1224" s="228" t="n"/>
      <c r="H1224" s="228" t="n"/>
      <c r="I1224" s="228" t="n"/>
      <c r="J1224" s="228" t="n"/>
      <c r="K1224" s="19" t="n"/>
      <c r="L1224" s="228" t="n"/>
      <c r="M1224" s="228" t="n"/>
      <c r="N1224" s="228" t="n"/>
      <c r="O1224" s="228" t="n"/>
      <c r="P1224" s="228" t="n"/>
      <c r="Q1224" s="281" t="n"/>
      <c r="R1224" s="281" t="n"/>
      <c r="S1224" s="228" t="n"/>
      <c r="T1224" s="228" t="n"/>
      <c r="U1224" s="228" t="n"/>
      <c r="V1224" s="19" t="n"/>
      <c r="W1224" s="19" t="n"/>
      <c r="X1224" s="228" t="n"/>
      <c r="Y1224" s="228" t="n"/>
      <c r="Z1224" s="281" t="n"/>
      <c r="AA1224" s="18" t="n"/>
      <c r="AB1224" s="18" t="n"/>
      <c r="AC1224" s="228" t="n"/>
    </row>
    <row r="1225">
      <c r="A1225" s="18" t="n"/>
      <c r="B1225" s="18" t="n"/>
      <c r="C1225" s="228" t="n"/>
      <c r="D1225" s="228" t="n"/>
      <c r="E1225" s="228" t="n"/>
      <c r="F1225" s="228" t="n"/>
      <c r="G1225" s="228" t="n"/>
      <c r="H1225" s="228" t="n"/>
      <c r="I1225" s="228" t="n"/>
      <c r="J1225" s="228" t="n"/>
      <c r="K1225" s="19" t="n"/>
      <c r="L1225" s="228" t="n"/>
      <c r="M1225" s="228" t="n"/>
      <c r="N1225" s="228" t="n"/>
      <c r="O1225" s="228" t="n"/>
      <c r="P1225" s="228" t="n"/>
      <c r="Q1225" s="281" t="n"/>
      <c r="R1225" s="281" t="n"/>
      <c r="S1225" s="228" t="n"/>
      <c r="T1225" s="228" t="n"/>
      <c r="U1225" s="228" t="n"/>
      <c r="V1225" s="19" t="n"/>
      <c r="W1225" s="19" t="n"/>
      <c r="X1225" s="228" t="n"/>
      <c r="Y1225" s="228" t="n"/>
      <c r="Z1225" s="281" t="n"/>
      <c r="AA1225" s="18" t="n"/>
      <c r="AB1225" s="18" t="n"/>
      <c r="AC1225" s="228" t="n"/>
    </row>
    <row r="1226">
      <c r="A1226" s="18" t="n"/>
      <c r="B1226" s="18" t="n"/>
      <c r="C1226" s="228" t="n"/>
      <c r="D1226" s="228" t="n"/>
      <c r="E1226" s="228" t="n"/>
      <c r="F1226" s="228" t="n"/>
      <c r="G1226" s="228" t="n"/>
      <c r="H1226" s="228" t="n"/>
      <c r="I1226" s="228" t="n"/>
      <c r="J1226" s="228" t="n"/>
      <c r="K1226" s="19" t="n"/>
      <c r="L1226" s="228" t="n"/>
      <c r="M1226" s="228" t="n"/>
      <c r="N1226" s="228" t="n"/>
      <c r="O1226" s="228" t="n"/>
      <c r="P1226" s="228" t="n"/>
      <c r="Q1226" s="281" t="n"/>
      <c r="R1226" s="281" t="n"/>
      <c r="S1226" s="228" t="n"/>
      <c r="T1226" s="228" t="n"/>
      <c r="U1226" s="228" t="n"/>
      <c r="V1226" s="19" t="n"/>
      <c r="W1226" s="19" t="n"/>
      <c r="X1226" s="228" t="n"/>
      <c r="Y1226" s="228" t="n"/>
      <c r="Z1226" s="281" t="n"/>
      <c r="AA1226" s="18" t="n"/>
      <c r="AB1226" s="18" t="n"/>
      <c r="AC1226" s="228" t="n"/>
    </row>
    <row r="1227">
      <c r="A1227" s="18" t="n"/>
      <c r="B1227" s="18" t="n"/>
      <c r="C1227" s="228" t="n"/>
      <c r="D1227" s="228" t="n"/>
      <c r="E1227" s="228" t="n"/>
      <c r="F1227" s="228" t="n"/>
      <c r="G1227" s="228" t="n"/>
      <c r="H1227" s="228" t="n"/>
      <c r="I1227" s="228" t="n"/>
      <c r="J1227" s="228" t="n"/>
      <c r="K1227" s="19" t="n"/>
      <c r="L1227" s="228" t="n"/>
      <c r="M1227" s="228" t="n"/>
      <c r="N1227" s="228" t="n"/>
      <c r="O1227" s="228" t="n"/>
      <c r="P1227" s="228" t="n"/>
      <c r="Q1227" s="281" t="n"/>
      <c r="R1227" s="281" t="n"/>
      <c r="S1227" s="228" t="n"/>
      <c r="T1227" s="228" t="n"/>
      <c r="U1227" s="228" t="n"/>
      <c r="V1227" s="19" t="n"/>
      <c r="W1227" s="19" t="n"/>
      <c r="X1227" s="228" t="n"/>
      <c r="Y1227" s="228" t="n"/>
      <c r="Z1227" s="281" t="n"/>
      <c r="AA1227" s="18" t="n"/>
      <c r="AB1227" s="18" t="n"/>
      <c r="AC1227" s="228" t="n"/>
    </row>
    <row r="1228">
      <c r="A1228" s="18" t="n"/>
      <c r="B1228" s="18" t="n"/>
      <c r="C1228" s="228" t="n"/>
      <c r="D1228" s="228" t="n"/>
      <c r="E1228" s="228" t="n"/>
      <c r="F1228" s="228" t="n"/>
      <c r="G1228" s="228" t="n"/>
      <c r="H1228" s="228" t="n"/>
      <c r="I1228" s="228" t="n"/>
      <c r="J1228" s="228" t="n"/>
      <c r="K1228" s="19" t="n"/>
      <c r="L1228" s="228" t="n"/>
      <c r="M1228" s="228" t="n"/>
      <c r="N1228" s="228" t="n"/>
      <c r="O1228" s="228" t="n"/>
      <c r="P1228" s="228" t="n"/>
      <c r="Q1228" s="281" t="n"/>
      <c r="R1228" s="281" t="n"/>
      <c r="S1228" s="228" t="n"/>
      <c r="T1228" s="228" t="n"/>
      <c r="U1228" s="228" t="n"/>
      <c r="V1228" s="19" t="n"/>
      <c r="W1228" s="19" t="n"/>
      <c r="X1228" s="228" t="n"/>
      <c r="Y1228" s="228" t="n"/>
      <c r="Z1228" s="281" t="n"/>
      <c r="AA1228" s="18" t="n"/>
      <c r="AB1228" s="18" t="n"/>
      <c r="AC1228" s="228" t="n"/>
    </row>
    <row r="1229">
      <c r="A1229" s="18" t="n"/>
      <c r="B1229" s="18" t="n"/>
      <c r="C1229" s="228" t="n"/>
      <c r="D1229" s="228" t="n"/>
      <c r="E1229" s="228" t="n"/>
      <c r="F1229" s="228" t="n"/>
      <c r="G1229" s="228" t="n"/>
      <c r="H1229" s="228" t="n"/>
      <c r="I1229" s="228" t="n"/>
      <c r="J1229" s="228" t="n"/>
      <c r="K1229" s="19" t="n"/>
      <c r="L1229" s="228" t="n"/>
      <c r="M1229" s="228" t="n"/>
      <c r="N1229" s="228" t="n"/>
      <c r="O1229" s="228" t="n"/>
      <c r="P1229" s="228" t="n"/>
      <c r="Q1229" s="281" t="n"/>
      <c r="R1229" s="281" t="n"/>
      <c r="S1229" s="228" t="n"/>
      <c r="T1229" s="228" t="n"/>
      <c r="U1229" s="228" t="n"/>
      <c r="V1229" s="19" t="n"/>
      <c r="W1229" s="19" t="n"/>
      <c r="X1229" s="228" t="n"/>
      <c r="Y1229" s="228" t="n"/>
      <c r="Z1229" s="281" t="n"/>
      <c r="AA1229" s="18" t="n"/>
      <c r="AB1229" s="18" t="n"/>
      <c r="AC1229" s="228" t="n"/>
    </row>
    <row r="1230">
      <c r="A1230" s="18" t="n"/>
      <c r="B1230" s="18" t="n"/>
      <c r="C1230" s="228" t="n"/>
      <c r="D1230" s="228" t="n"/>
      <c r="E1230" s="228" t="n"/>
      <c r="F1230" s="228" t="n"/>
      <c r="G1230" s="228" t="n"/>
      <c r="H1230" s="228" t="n"/>
      <c r="I1230" s="228" t="n"/>
      <c r="J1230" s="228" t="n"/>
      <c r="K1230" s="19" t="n"/>
      <c r="L1230" s="228" t="n"/>
      <c r="M1230" s="228" t="n"/>
      <c r="N1230" s="228" t="n"/>
      <c r="O1230" s="228" t="n"/>
      <c r="P1230" s="228" t="n"/>
      <c r="Q1230" s="281" t="n"/>
      <c r="R1230" s="281" t="n"/>
      <c r="S1230" s="228" t="n"/>
      <c r="T1230" s="228" t="n"/>
      <c r="U1230" s="228" t="n"/>
      <c r="V1230" s="19" t="n"/>
      <c r="W1230" s="19" t="n"/>
      <c r="X1230" s="228" t="n"/>
      <c r="Y1230" s="228" t="n"/>
      <c r="Z1230" s="281" t="n"/>
      <c r="AA1230" s="18" t="n"/>
      <c r="AB1230" s="18" t="n"/>
      <c r="AC1230" s="228" t="n"/>
    </row>
    <row r="1231">
      <c r="A1231" s="18" t="n"/>
      <c r="B1231" s="18" t="n"/>
      <c r="C1231" s="228" t="n"/>
      <c r="D1231" s="228" t="n"/>
      <c r="E1231" s="228" t="n"/>
      <c r="F1231" s="228" t="n"/>
      <c r="G1231" s="228" t="n"/>
      <c r="H1231" s="228" t="n"/>
      <c r="I1231" s="228" t="n"/>
      <c r="J1231" s="228" t="n"/>
      <c r="K1231" s="19" t="n"/>
      <c r="L1231" s="228" t="n"/>
      <c r="M1231" s="228" t="n"/>
      <c r="N1231" s="228" t="n"/>
      <c r="O1231" s="228" t="n"/>
      <c r="P1231" s="228" t="n"/>
      <c r="Q1231" s="281" t="n"/>
      <c r="R1231" s="281" t="n"/>
      <c r="S1231" s="228" t="n"/>
      <c r="T1231" s="228" t="n"/>
      <c r="U1231" s="228" t="n"/>
      <c r="V1231" s="19" t="n"/>
      <c r="W1231" s="19" t="n"/>
      <c r="X1231" s="228" t="n"/>
      <c r="Y1231" s="228" t="n"/>
      <c r="Z1231" s="281" t="n"/>
      <c r="AA1231" s="18" t="n"/>
      <c r="AB1231" s="18" t="n"/>
      <c r="AC1231" s="228" t="n"/>
    </row>
    <row r="1232">
      <c r="A1232" s="18" t="n"/>
      <c r="B1232" s="18" t="n"/>
      <c r="C1232" s="228" t="n"/>
      <c r="D1232" s="228" t="n"/>
      <c r="E1232" s="228" t="n"/>
      <c r="F1232" s="228" t="n"/>
      <c r="G1232" s="228" t="n"/>
      <c r="H1232" s="228" t="n"/>
      <c r="I1232" s="228" t="n"/>
      <c r="J1232" s="228" t="n"/>
      <c r="K1232" s="19" t="n"/>
      <c r="L1232" s="228" t="n"/>
      <c r="M1232" s="228" t="n"/>
      <c r="N1232" s="228" t="n"/>
      <c r="O1232" s="228" t="n"/>
      <c r="P1232" s="228" t="n"/>
      <c r="Q1232" s="281" t="n"/>
      <c r="R1232" s="281" t="n"/>
      <c r="S1232" s="228" t="n"/>
      <c r="T1232" s="228" t="n"/>
      <c r="U1232" s="228" t="n"/>
      <c r="V1232" s="19" t="n"/>
      <c r="W1232" s="19" t="n"/>
      <c r="X1232" s="228" t="n"/>
      <c r="Y1232" s="228" t="n"/>
      <c r="Z1232" s="281" t="n"/>
      <c r="AA1232" s="18" t="n"/>
      <c r="AB1232" s="18" t="n"/>
      <c r="AC1232" s="228" t="n"/>
    </row>
    <row r="1233">
      <c r="A1233" s="18" t="n"/>
      <c r="B1233" s="18" t="n"/>
      <c r="C1233" s="228" t="n"/>
      <c r="D1233" s="228" t="n"/>
      <c r="E1233" s="228" t="n"/>
      <c r="F1233" s="228" t="n"/>
      <c r="G1233" s="228" t="n"/>
      <c r="H1233" s="228" t="n"/>
      <c r="I1233" s="228" t="n"/>
      <c r="J1233" s="228" t="n"/>
      <c r="K1233" s="19" t="n"/>
      <c r="L1233" s="228" t="n"/>
      <c r="M1233" s="228" t="n"/>
      <c r="N1233" s="228" t="n"/>
      <c r="O1233" s="228" t="n"/>
      <c r="P1233" s="228" t="n"/>
      <c r="Q1233" s="281" t="n"/>
      <c r="R1233" s="281" t="n"/>
      <c r="S1233" s="228" t="n"/>
      <c r="T1233" s="228" t="n"/>
      <c r="U1233" s="228" t="n"/>
      <c r="V1233" s="19" t="n"/>
      <c r="W1233" s="19" t="n"/>
      <c r="X1233" s="228" t="n"/>
      <c r="Y1233" s="228" t="n"/>
      <c r="Z1233" s="281" t="n"/>
      <c r="AA1233" s="18" t="n"/>
      <c r="AB1233" s="18" t="n"/>
      <c r="AC1233" s="228" t="n"/>
    </row>
    <row r="1234">
      <c r="A1234" s="18" t="n"/>
      <c r="B1234" s="18" t="n"/>
      <c r="C1234" s="228" t="n"/>
      <c r="D1234" s="228" t="n"/>
      <c r="E1234" s="228" t="n"/>
      <c r="F1234" s="228" t="n"/>
      <c r="G1234" s="228" t="n"/>
      <c r="H1234" s="228" t="n"/>
      <c r="I1234" s="228" t="n"/>
      <c r="J1234" s="228" t="n"/>
      <c r="K1234" s="19" t="n"/>
      <c r="L1234" s="228" t="n"/>
      <c r="M1234" s="228" t="n"/>
      <c r="N1234" s="228" t="n"/>
      <c r="O1234" s="228" t="n"/>
      <c r="P1234" s="228" t="n"/>
      <c r="Q1234" s="281" t="n"/>
      <c r="R1234" s="281" t="n"/>
      <c r="S1234" s="228" t="n"/>
      <c r="T1234" s="228" t="n"/>
      <c r="U1234" s="228" t="n"/>
      <c r="V1234" s="19" t="n"/>
      <c r="W1234" s="19" t="n"/>
      <c r="X1234" s="228" t="n"/>
      <c r="Y1234" s="228" t="n"/>
      <c r="Z1234" s="281" t="n"/>
      <c r="AA1234" s="18" t="n"/>
      <c r="AB1234" s="18" t="n"/>
      <c r="AC1234" s="228" t="n"/>
    </row>
    <row r="1235">
      <c r="A1235" s="18" t="n"/>
      <c r="B1235" s="18" t="n"/>
      <c r="C1235" s="228" t="n"/>
      <c r="D1235" s="228" t="n"/>
      <c r="E1235" s="228" t="n"/>
      <c r="F1235" s="228" t="n"/>
      <c r="G1235" s="228" t="n"/>
      <c r="H1235" s="228" t="n"/>
      <c r="I1235" s="228" t="n"/>
      <c r="J1235" s="228" t="n"/>
      <c r="K1235" s="19" t="n"/>
      <c r="L1235" s="228" t="n"/>
      <c r="M1235" s="228" t="n"/>
      <c r="N1235" s="228" t="n"/>
      <c r="O1235" s="228" t="n"/>
      <c r="P1235" s="228" t="n"/>
      <c r="Q1235" s="281" t="n"/>
      <c r="R1235" s="281" t="n"/>
      <c r="S1235" s="228" t="n"/>
      <c r="T1235" s="228" t="n"/>
      <c r="U1235" s="228" t="n"/>
      <c r="V1235" s="19" t="n"/>
      <c r="W1235" s="19" t="n"/>
      <c r="X1235" s="228" t="n"/>
      <c r="Y1235" s="228" t="n"/>
      <c r="Z1235" s="281" t="n"/>
      <c r="AA1235" s="18" t="n"/>
      <c r="AB1235" s="18" t="n"/>
      <c r="AC1235" s="228" t="n"/>
    </row>
    <row r="1236">
      <c r="A1236" s="18" t="n"/>
      <c r="B1236" s="18" t="n"/>
      <c r="C1236" s="228" t="n"/>
      <c r="D1236" s="228" t="n"/>
      <c r="E1236" s="228" t="n"/>
      <c r="F1236" s="228" t="n"/>
      <c r="G1236" s="228" t="n"/>
      <c r="H1236" s="228" t="n"/>
      <c r="I1236" s="228" t="n"/>
      <c r="J1236" s="228" t="n"/>
      <c r="K1236" s="19" t="n"/>
      <c r="L1236" s="228" t="n"/>
      <c r="M1236" s="228" t="n"/>
      <c r="N1236" s="228" t="n"/>
      <c r="O1236" s="228" t="n"/>
      <c r="P1236" s="228" t="n"/>
      <c r="Q1236" s="281" t="n"/>
      <c r="R1236" s="281" t="n"/>
      <c r="S1236" s="228" t="n"/>
      <c r="T1236" s="228" t="n"/>
      <c r="U1236" s="228" t="n"/>
      <c r="V1236" s="19" t="n"/>
      <c r="W1236" s="19" t="n"/>
      <c r="X1236" s="228" t="n"/>
      <c r="Y1236" s="228" t="n"/>
      <c r="Z1236" s="281" t="n"/>
      <c r="AA1236" s="18" t="n"/>
      <c r="AB1236" s="18" t="n"/>
      <c r="AC1236" s="228" t="n"/>
    </row>
    <row r="1237">
      <c r="A1237" s="18" t="n"/>
      <c r="B1237" s="18" t="n"/>
      <c r="C1237" s="228" t="n"/>
      <c r="D1237" s="228" t="n"/>
      <c r="E1237" s="228" t="n"/>
      <c r="F1237" s="228" t="n"/>
      <c r="G1237" s="228" t="n"/>
      <c r="H1237" s="228" t="n"/>
      <c r="I1237" s="228" t="n"/>
      <c r="J1237" s="228" t="n"/>
      <c r="K1237" s="19" t="n"/>
      <c r="L1237" s="228" t="n"/>
      <c r="M1237" s="228" t="n"/>
      <c r="N1237" s="228" t="n"/>
      <c r="O1237" s="228" t="n"/>
      <c r="P1237" s="228" t="n"/>
      <c r="Q1237" s="281" t="n"/>
      <c r="R1237" s="281" t="n"/>
      <c r="S1237" s="228" t="n"/>
      <c r="T1237" s="228" t="n"/>
      <c r="U1237" s="228" t="n"/>
      <c r="V1237" s="19" t="n"/>
      <c r="W1237" s="19" t="n"/>
      <c r="X1237" s="228" t="n"/>
      <c r="Y1237" s="228" t="n"/>
      <c r="Z1237" s="281" t="n"/>
      <c r="AA1237" s="18" t="n"/>
      <c r="AB1237" s="18" t="n"/>
      <c r="AC1237" s="228" t="n"/>
    </row>
    <row r="1238">
      <c r="A1238" s="18" t="n"/>
      <c r="B1238" s="18" t="n"/>
      <c r="C1238" s="228" t="n"/>
      <c r="D1238" s="228" t="n"/>
      <c r="E1238" s="228" t="n"/>
      <c r="F1238" s="228" t="n"/>
      <c r="G1238" s="228" t="n"/>
      <c r="H1238" s="228" t="n"/>
      <c r="I1238" s="228" t="n"/>
      <c r="J1238" s="228" t="n"/>
      <c r="K1238" s="19" t="n"/>
      <c r="L1238" s="228" t="n"/>
      <c r="M1238" s="228" t="n"/>
      <c r="N1238" s="228" t="n"/>
      <c r="O1238" s="228" t="n"/>
      <c r="P1238" s="228" t="n"/>
      <c r="Q1238" s="281" t="n"/>
      <c r="R1238" s="281" t="n"/>
      <c r="S1238" s="228" t="n"/>
      <c r="T1238" s="228" t="n"/>
      <c r="U1238" s="228" t="n"/>
      <c r="V1238" s="19" t="n"/>
      <c r="W1238" s="19" t="n"/>
      <c r="X1238" s="228" t="n"/>
      <c r="Y1238" s="228" t="n"/>
      <c r="Z1238" s="281" t="n"/>
      <c r="AA1238" s="18" t="n"/>
      <c r="AB1238" s="18" t="n"/>
      <c r="AC1238" s="228" t="n"/>
    </row>
    <row r="1239">
      <c r="A1239" s="18" t="n"/>
      <c r="B1239" s="18" t="n"/>
      <c r="C1239" s="228" t="n"/>
      <c r="D1239" s="228" t="n"/>
      <c r="E1239" s="228" t="n"/>
      <c r="F1239" s="228" t="n"/>
      <c r="G1239" s="228" t="n"/>
      <c r="H1239" s="228" t="n"/>
      <c r="I1239" s="228" t="n"/>
      <c r="J1239" s="228" t="n"/>
      <c r="K1239" s="19" t="n"/>
      <c r="L1239" s="228" t="n"/>
      <c r="M1239" s="228" t="n"/>
      <c r="N1239" s="228" t="n"/>
      <c r="O1239" s="228" t="n"/>
      <c r="P1239" s="228" t="n"/>
      <c r="Q1239" s="281" t="n"/>
      <c r="R1239" s="281" t="n"/>
      <c r="S1239" s="228" t="n"/>
      <c r="T1239" s="228" t="n"/>
      <c r="U1239" s="228" t="n"/>
      <c r="V1239" s="19" t="n"/>
      <c r="W1239" s="19" t="n"/>
      <c r="X1239" s="228" t="n"/>
      <c r="Y1239" s="228" t="n"/>
      <c r="Z1239" s="281" t="n"/>
      <c r="AA1239" s="18" t="n"/>
      <c r="AB1239" s="18" t="n"/>
      <c r="AC1239" s="228" t="n"/>
    </row>
    <row r="1240">
      <c r="A1240" s="18" t="n"/>
      <c r="B1240" s="18" t="n"/>
      <c r="C1240" s="228" t="n"/>
      <c r="D1240" s="228" t="n"/>
      <c r="E1240" s="228" t="n"/>
      <c r="F1240" s="228" t="n"/>
      <c r="G1240" s="228" t="n"/>
      <c r="H1240" s="228" t="n"/>
      <c r="I1240" s="228" t="n"/>
      <c r="J1240" s="228" t="n"/>
      <c r="K1240" s="19" t="n"/>
      <c r="L1240" s="228" t="n"/>
      <c r="M1240" s="228" t="n"/>
      <c r="N1240" s="228" t="n"/>
      <c r="O1240" s="228" t="n"/>
      <c r="P1240" s="228" t="n"/>
      <c r="Q1240" s="281" t="n"/>
      <c r="R1240" s="281" t="n"/>
      <c r="S1240" s="228" t="n"/>
      <c r="T1240" s="228" t="n"/>
      <c r="U1240" s="228" t="n"/>
      <c r="V1240" s="19" t="n"/>
      <c r="W1240" s="19" t="n"/>
      <c r="X1240" s="228" t="n"/>
      <c r="Y1240" s="228" t="n"/>
      <c r="Z1240" s="281" t="n"/>
      <c r="AA1240" s="18" t="n"/>
      <c r="AB1240" s="18" t="n"/>
      <c r="AC1240" s="228" t="n"/>
    </row>
    <row r="1241">
      <c r="A1241" s="18" t="n"/>
      <c r="B1241" s="18" t="n"/>
      <c r="C1241" s="228" t="n"/>
      <c r="D1241" s="228" t="n"/>
      <c r="E1241" s="228" t="n"/>
      <c r="F1241" s="228" t="n"/>
      <c r="G1241" s="228" t="n"/>
      <c r="H1241" s="228" t="n"/>
      <c r="I1241" s="228" t="n"/>
      <c r="J1241" s="228" t="n"/>
      <c r="K1241" s="19" t="n"/>
      <c r="L1241" s="228" t="n"/>
      <c r="M1241" s="228" t="n"/>
      <c r="N1241" s="228" t="n"/>
      <c r="O1241" s="228" t="n"/>
      <c r="P1241" s="228" t="n"/>
      <c r="Q1241" s="281" t="n"/>
      <c r="R1241" s="281" t="n"/>
      <c r="S1241" s="228" t="n"/>
      <c r="T1241" s="228" t="n"/>
      <c r="U1241" s="228" t="n"/>
      <c r="V1241" s="19" t="n"/>
      <c r="W1241" s="19" t="n"/>
      <c r="X1241" s="228" t="n"/>
      <c r="Y1241" s="228" t="n"/>
      <c r="Z1241" s="281" t="n"/>
      <c r="AA1241" s="18" t="n"/>
      <c r="AB1241" s="18" t="n"/>
      <c r="AC1241" s="228" t="n"/>
    </row>
    <row r="1242">
      <c r="A1242" s="18" t="n"/>
      <c r="B1242" s="18" t="n"/>
      <c r="C1242" s="228" t="n"/>
      <c r="D1242" s="228" t="n"/>
      <c r="E1242" s="228" t="n"/>
      <c r="F1242" s="228" t="n"/>
      <c r="G1242" s="228" t="n"/>
      <c r="H1242" s="228" t="n"/>
      <c r="I1242" s="228" t="n"/>
      <c r="J1242" s="228" t="n"/>
      <c r="K1242" s="19" t="n"/>
      <c r="L1242" s="228" t="n"/>
      <c r="M1242" s="228" t="n"/>
      <c r="N1242" s="228" t="n"/>
      <c r="O1242" s="228" t="n"/>
      <c r="P1242" s="228" t="n"/>
      <c r="Q1242" s="281" t="n"/>
      <c r="R1242" s="281" t="n"/>
      <c r="S1242" s="228" t="n"/>
      <c r="T1242" s="228" t="n"/>
      <c r="U1242" s="228" t="n"/>
      <c r="V1242" s="19" t="n"/>
      <c r="W1242" s="19" t="n"/>
      <c r="X1242" s="228" t="n"/>
      <c r="Y1242" s="228" t="n"/>
      <c r="Z1242" s="281" t="n"/>
      <c r="AA1242" s="18" t="n"/>
      <c r="AB1242" s="18" t="n"/>
      <c r="AC1242" s="228" t="n"/>
    </row>
    <row r="1243">
      <c r="A1243" s="18" t="n"/>
      <c r="B1243" s="18" t="n"/>
      <c r="C1243" s="228" t="n"/>
      <c r="D1243" s="228" t="n"/>
      <c r="E1243" s="228" t="n"/>
      <c r="F1243" s="228" t="n"/>
      <c r="G1243" s="228" t="n"/>
      <c r="H1243" s="228" t="n"/>
      <c r="I1243" s="228" t="n"/>
      <c r="J1243" s="228" t="n"/>
      <c r="K1243" s="19" t="n"/>
      <c r="L1243" s="228" t="n"/>
      <c r="M1243" s="228" t="n"/>
      <c r="N1243" s="228" t="n"/>
      <c r="O1243" s="228" t="n"/>
      <c r="P1243" s="228" t="n"/>
      <c r="Q1243" s="281" t="n"/>
      <c r="R1243" s="281" t="n"/>
      <c r="S1243" s="228" t="n"/>
      <c r="T1243" s="228" t="n"/>
      <c r="U1243" s="228" t="n"/>
      <c r="V1243" s="19" t="n"/>
      <c r="W1243" s="19" t="n"/>
      <c r="X1243" s="228" t="n"/>
      <c r="Y1243" s="228" t="n"/>
      <c r="Z1243" s="281" t="n"/>
      <c r="AA1243" s="18" t="n"/>
      <c r="AB1243" s="18" t="n"/>
      <c r="AC1243" s="228" t="n"/>
    </row>
    <row r="1244">
      <c r="A1244" s="18" t="n"/>
      <c r="B1244" s="18" t="n"/>
      <c r="C1244" s="228" t="n"/>
      <c r="D1244" s="228" t="n"/>
      <c r="E1244" s="228" t="n"/>
      <c r="F1244" s="228" t="n"/>
      <c r="G1244" s="228" t="n"/>
      <c r="H1244" s="228" t="n"/>
      <c r="I1244" s="228" t="n"/>
      <c r="J1244" s="228" t="n"/>
      <c r="K1244" s="19" t="n"/>
      <c r="L1244" s="228" t="n"/>
      <c r="M1244" s="228" t="n"/>
      <c r="N1244" s="228" t="n"/>
      <c r="O1244" s="228" t="n"/>
      <c r="P1244" s="228" t="n"/>
      <c r="Q1244" s="281" t="n"/>
      <c r="R1244" s="281" t="n"/>
      <c r="S1244" s="228" t="n"/>
      <c r="T1244" s="228" t="n"/>
      <c r="U1244" s="228" t="n"/>
      <c r="V1244" s="19" t="n"/>
      <c r="W1244" s="19" t="n"/>
      <c r="X1244" s="228" t="n"/>
      <c r="Y1244" s="228" t="n"/>
      <c r="Z1244" s="281" t="n"/>
      <c r="AA1244" s="18" t="n"/>
      <c r="AB1244" s="18" t="n"/>
      <c r="AC1244" s="228" t="n"/>
    </row>
    <row r="1245">
      <c r="A1245" s="18" t="n"/>
      <c r="B1245" s="18" t="n"/>
      <c r="C1245" s="228" t="n"/>
      <c r="D1245" s="228" t="n"/>
      <c r="E1245" s="228" t="n"/>
      <c r="F1245" s="228" t="n"/>
      <c r="G1245" s="228" t="n"/>
      <c r="H1245" s="228" t="n"/>
      <c r="I1245" s="228" t="n"/>
      <c r="J1245" s="228" t="n"/>
      <c r="K1245" s="19" t="n"/>
      <c r="L1245" s="228" t="n"/>
      <c r="M1245" s="228" t="n"/>
      <c r="N1245" s="228" t="n"/>
      <c r="O1245" s="228" t="n"/>
      <c r="P1245" s="228" t="n"/>
      <c r="Q1245" s="281" t="n"/>
      <c r="R1245" s="281" t="n"/>
      <c r="S1245" s="228" t="n"/>
      <c r="T1245" s="228" t="n"/>
      <c r="U1245" s="228" t="n"/>
      <c r="V1245" s="19" t="n"/>
      <c r="W1245" s="19" t="n"/>
      <c r="X1245" s="228" t="n"/>
      <c r="Y1245" s="228" t="n"/>
      <c r="Z1245" s="281" t="n"/>
      <c r="AA1245" s="18" t="n"/>
      <c r="AB1245" s="18" t="n"/>
      <c r="AC1245" s="228" t="n"/>
    </row>
    <row r="1246">
      <c r="A1246" s="18" t="n"/>
      <c r="B1246" s="18" t="n"/>
      <c r="C1246" s="228" t="n"/>
      <c r="D1246" s="228" t="n"/>
      <c r="E1246" s="228" t="n"/>
      <c r="F1246" s="228" t="n"/>
      <c r="G1246" s="228" t="n"/>
      <c r="H1246" s="228" t="n"/>
      <c r="I1246" s="228" t="n"/>
      <c r="J1246" s="228" t="n"/>
      <c r="K1246" s="19" t="n"/>
      <c r="L1246" s="228" t="n"/>
      <c r="M1246" s="228" t="n"/>
      <c r="N1246" s="228" t="n"/>
      <c r="O1246" s="228" t="n"/>
      <c r="P1246" s="228" t="n"/>
      <c r="Q1246" s="281" t="n"/>
      <c r="R1246" s="281" t="n"/>
      <c r="S1246" s="228" t="n"/>
      <c r="T1246" s="228" t="n"/>
      <c r="U1246" s="228" t="n"/>
      <c r="V1246" s="19" t="n"/>
      <c r="W1246" s="19" t="n"/>
      <c r="X1246" s="228" t="n"/>
      <c r="Y1246" s="228" t="n"/>
      <c r="Z1246" s="281" t="n"/>
      <c r="AA1246" s="18" t="n"/>
      <c r="AB1246" s="18" t="n"/>
      <c r="AC1246" s="228" t="n"/>
    </row>
    <row r="1247">
      <c r="A1247" s="18" t="n"/>
      <c r="B1247" s="18" t="n"/>
      <c r="C1247" s="228" t="n"/>
      <c r="D1247" s="228" t="n"/>
      <c r="E1247" s="228" t="n"/>
      <c r="F1247" s="228" t="n"/>
      <c r="G1247" s="228" t="n"/>
      <c r="H1247" s="228" t="n"/>
      <c r="I1247" s="228" t="n"/>
      <c r="J1247" s="228" t="n"/>
      <c r="K1247" s="19" t="n"/>
      <c r="L1247" s="228" t="n"/>
      <c r="M1247" s="228" t="n"/>
      <c r="N1247" s="228" t="n"/>
      <c r="O1247" s="228" t="n"/>
      <c r="P1247" s="228" t="n"/>
      <c r="Q1247" s="281" t="n"/>
      <c r="R1247" s="281" t="n"/>
      <c r="S1247" s="228" t="n"/>
      <c r="T1247" s="228" t="n"/>
      <c r="U1247" s="228" t="n"/>
      <c r="V1247" s="19" t="n"/>
      <c r="W1247" s="19" t="n"/>
      <c r="X1247" s="228" t="n"/>
      <c r="Y1247" s="228" t="n"/>
      <c r="Z1247" s="281" t="n"/>
      <c r="AA1247" s="18" t="n"/>
      <c r="AB1247" s="18" t="n"/>
      <c r="AC1247" s="228" t="n"/>
    </row>
  </sheetData>
  <autoFilter ref="A9:AB247"/>
  <mergeCells count="3">
    <mergeCell ref="F1:G1"/>
    <mergeCell ref="I1:J1"/>
    <mergeCell ref="C6:C7"/>
  </mergeCells>
  <conditionalFormatting sqref="J2:J5 Z10 AA10:AB247">
    <cfRule type="cellIs" priority="2" operator="greaterThan" dxfId="0">
      <formula>0</formula>
    </cfRule>
  </conditionalFormatting>
  <conditionalFormatting sqref="J2:J5">
    <cfRule type="cellIs" priority="1" operator="lessThan" dxfId="0">
      <formula>0</formula>
    </cfRule>
  </conditionalFormatting>
  <hyperlinks>
    <hyperlink ref="C6" location="'Hasil Seleksi'!A1" display="Hasil Seleksi"/>
  </hyperlink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2025-08-13T04:38:51Z</dcterms:created>
  <dcterms:modified xsi:type="dcterms:W3CDTF">2025-08-13T04:38:59Z</dcterms:modified>
  <cp:lastModifiedBy>ADAM GALIH ATMAJA</cp:lastModifiedBy>
</cp:coreProperties>
</file>